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/>
  <mc:AlternateContent xmlns:mc="http://schemas.openxmlformats.org/markup-compatibility/2006">
    <mc:Choice Requires="x15">
      <x15ac:absPath xmlns:x15ac="http://schemas.microsoft.com/office/spreadsheetml/2010/11/ac" url="E:\zhengba\trunk\csv2json\xls\"/>
    </mc:Choice>
  </mc:AlternateContent>
  <xr:revisionPtr revIDLastSave="0" documentId="13_ncr:1_{CC2D0753-973A-491F-BAE0-7F0E97EECB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武魂" sheetId="1" r:id="rId1"/>
    <sheet name="属性中转表" sheetId="2" r:id="rId2"/>
    <sheet name="英雄数据表" sheetId="3" r:id="rId3"/>
  </sheets>
  <definedNames>
    <definedName name="_xlnm._FilterDatabase" localSheetId="0" hidden="1">武魂!$A$1:$N$8201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502" i="1" l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502" i="1"/>
  <c r="E2503" i="1"/>
  <c r="E2504" i="1"/>
  <c r="E2505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L4251" i="1"/>
  <c r="L4252" i="1"/>
  <c r="L4253" i="1"/>
  <c r="L4254" i="1"/>
  <c r="L4255" i="1"/>
  <c r="L4256" i="1"/>
  <c r="L4257" i="1"/>
  <c r="L4258" i="1"/>
  <c r="L4259" i="1"/>
  <c r="L4260" i="1"/>
  <c r="L4261" i="1"/>
  <c r="E8603" i="1" l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602" i="1"/>
  <c r="L8602" i="1"/>
  <c r="M8602" i="1"/>
  <c r="N8602" i="1"/>
  <c r="L8603" i="1"/>
  <c r="M8603" i="1"/>
  <c r="N8603" i="1"/>
  <c r="L8604" i="1"/>
  <c r="M8604" i="1"/>
  <c r="N8604" i="1"/>
  <c r="L8605" i="1"/>
  <c r="M8605" i="1"/>
  <c r="N8605" i="1"/>
  <c r="L8606" i="1"/>
  <c r="M8606" i="1"/>
  <c r="N8606" i="1"/>
  <c r="L8607" i="1"/>
  <c r="M8607" i="1"/>
  <c r="N8607" i="1"/>
  <c r="L8608" i="1"/>
  <c r="M8608" i="1"/>
  <c r="N8608" i="1"/>
  <c r="L8609" i="1"/>
  <c r="M8609" i="1"/>
  <c r="N8609" i="1"/>
  <c r="L8610" i="1"/>
  <c r="M8610" i="1"/>
  <c r="N8610" i="1"/>
  <c r="L8611" i="1"/>
  <c r="M8611" i="1"/>
  <c r="N8611" i="1"/>
  <c r="L8612" i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M8616" i="1"/>
  <c r="N8616" i="1"/>
  <c r="L8617" i="1"/>
  <c r="M8617" i="1"/>
  <c r="N8617" i="1"/>
  <c r="L8618" i="1"/>
  <c r="M8618" i="1"/>
  <c r="N8618" i="1"/>
  <c r="L8619" i="1"/>
  <c r="M8619" i="1"/>
  <c r="N8619" i="1"/>
  <c r="L8620" i="1"/>
  <c r="M8620" i="1"/>
  <c r="N8620" i="1"/>
  <c r="L8621" i="1"/>
  <c r="M8621" i="1"/>
  <c r="N8621" i="1"/>
  <c r="L8622" i="1"/>
  <c r="M8622" i="1"/>
  <c r="N8622" i="1"/>
  <c r="L8623" i="1"/>
  <c r="M8623" i="1"/>
  <c r="N8623" i="1"/>
  <c r="L8624" i="1"/>
  <c r="M8624" i="1"/>
  <c r="N8624" i="1"/>
  <c r="L8625" i="1"/>
  <c r="M8625" i="1"/>
  <c r="N8625" i="1"/>
  <c r="L8626" i="1"/>
  <c r="M8626" i="1"/>
  <c r="N8626" i="1"/>
  <c r="L8627" i="1"/>
  <c r="M8627" i="1"/>
  <c r="N8627" i="1"/>
  <c r="L8628" i="1"/>
  <c r="M8628" i="1"/>
  <c r="N8628" i="1"/>
  <c r="L8629" i="1"/>
  <c r="M8629" i="1"/>
  <c r="N8629" i="1"/>
  <c r="L8630" i="1"/>
  <c r="M8630" i="1"/>
  <c r="N8630" i="1"/>
  <c r="L8631" i="1"/>
  <c r="M8631" i="1"/>
  <c r="N8631" i="1"/>
  <c r="L8632" i="1"/>
  <c r="M8632" i="1"/>
  <c r="N8632" i="1"/>
  <c r="L8633" i="1"/>
  <c r="M8633" i="1"/>
  <c r="N8633" i="1"/>
  <c r="L8634" i="1"/>
  <c r="M8634" i="1"/>
  <c r="N8634" i="1"/>
  <c r="L8635" i="1"/>
  <c r="M8635" i="1"/>
  <c r="N8635" i="1"/>
  <c r="L8636" i="1"/>
  <c r="M8636" i="1"/>
  <c r="N8636" i="1"/>
  <c r="L8637" i="1"/>
  <c r="M8637" i="1"/>
  <c r="N8637" i="1"/>
  <c r="L8638" i="1"/>
  <c r="M8638" i="1"/>
  <c r="N8638" i="1"/>
  <c r="L8639" i="1"/>
  <c r="M8639" i="1"/>
  <c r="N8639" i="1"/>
  <c r="L8640" i="1"/>
  <c r="M8640" i="1"/>
  <c r="N8640" i="1"/>
  <c r="L8641" i="1"/>
  <c r="M8641" i="1"/>
  <c r="N8641" i="1"/>
  <c r="L8642" i="1"/>
  <c r="M8642" i="1"/>
  <c r="N8642" i="1"/>
  <c r="L8643" i="1"/>
  <c r="M8643" i="1"/>
  <c r="N8643" i="1"/>
  <c r="L8644" i="1"/>
  <c r="M8644" i="1"/>
  <c r="N8644" i="1"/>
  <c r="L8645" i="1"/>
  <c r="M8645" i="1"/>
  <c r="N8645" i="1"/>
  <c r="L8646" i="1"/>
  <c r="M8646" i="1"/>
  <c r="N8646" i="1"/>
  <c r="L8647" i="1"/>
  <c r="M8647" i="1"/>
  <c r="N8647" i="1"/>
  <c r="L8648" i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M8652" i="1"/>
  <c r="N8652" i="1"/>
  <c r="L8653" i="1"/>
  <c r="M8653" i="1"/>
  <c r="N8653" i="1"/>
  <c r="L8654" i="1"/>
  <c r="M8654" i="1"/>
  <c r="N8654" i="1"/>
  <c r="L8655" i="1"/>
  <c r="M8655" i="1"/>
  <c r="N8655" i="1"/>
  <c r="L8656" i="1"/>
  <c r="M8656" i="1"/>
  <c r="N8656" i="1"/>
  <c r="L8657" i="1"/>
  <c r="M8657" i="1"/>
  <c r="N8657" i="1"/>
  <c r="L8658" i="1"/>
  <c r="M8658" i="1"/>
  <c r="N8658" i="1"/>
  <c r="L8659" i="1"/>
  <c r="M8659" i="1"/>
  <c r="N8659" i="1"/>
  <c r="L8660" i="1"/>
  <c r="M8660" i="1"/>
  <c r="N8660" i="1"/>
  <c r="L8661" i="1"/>
  <c r="M8661" i="1"/>
  <c r="N8661" i="1"/>
  <c r="L8662" i="1"/>
  <c r="M8662" i="1"/>
  <c r="N8662" i="1"/>
  <c r="L8663" i="1"/>
  <c r="M8663" i="1"/>
  <c r="N8663" i="1"/>
  <c r="L8664" i="1"/>
  <c r="M8664" i="1"/>
  <c r="N8664" i="1"/>
  <c r="L8665" i="1"/>
  <c r="M8665" i="1"/>
  <c r="N8665" i="1"/>
  <c r="L8666" i="1"/>
  <c r="M8666" i="1"/>
  <c r="N8666" i="1"/>
  <c r="L8667" i="1"/>
  <c r="M8667" i="1"/>
  <c r="N8667" i="1"/>
  <c r="L8668" i="1"/>
  <c r="M8668" i="1"/>
  <c r="N8668" i="1"/>
  <c r="L8669" i="1"/>
  <c r="M8669" i="1"/>
  <c r="N8669" i="1"/>
  <c r="L8670" i="1"/>
  <c r="M8670" i="1"/>
  <c r="N8670" i="1"/>
  <c r="L8671" i="1"/>
  <c r="M8671" i="1"/>
  <c r="N8671" i="1"/>
  <c r="L8672" i="1"/>
  <c r="M8672" i="1"/>
  <c r="N8672" i="1"/>
  <c r="L8673" i="1"/>
  <c r="M8673" i="1"/>
  <c r="N8673" i="1"/>
  <c r="L8674" i="1"/>
  <c r="M8674" i="1"/>
  <c r="N8674" i="1"/>
  <c r="L8675" i="1"/>
  <c r="M8675" i="1"/>
  <c r="N8675" i="1"/>
  <c r="L8676" i="1"/>
  <c r="M8676" i="1"/>
  <c r="N8676" i="1"/>
  <c r="L8677" i="1"/>
  <c r="M8677" i="1"/>
  <c r="N8677" i="1"/>
  <c r="L8678" i="1"/>
  <c r="M8678" i="1"/>
  <c r="N8678" i="1"/>
  <c r="L8679" i="1"/>
  <c r="M8679" i="1"/>
  <c r="N8679" i="1"/>
  <c r="L8680" i="1"/>
  <c r="M8680" i="1"/>
  <c r="N8680" i="1"/>
  <c r="L8681" i="1"/>
  <c r="M8681" i="1"/>
  <c r="N8681" i="1"/>
  <c r="L8682" i="1"/>
  <c r="M8682" i="1"/>
  <c r="N8682" i="1"/>
  <c r="L8683" i="1"/>
  <c r="M8683" i="1"/>
  <c r="N8683" i="1"/>
  <c r="L8684" i="1"/>
  <c r="M8684" i="1"/>
  <c r="N8684" i="1"/>
  <c r="L8685" i="1"/>
  <c r="M8685" i="1"/>
  <c r="N8685" i="1"/>
  <c r="L8686" i="1"/>
  <c r="M8686" i="1"/>
  <c r="N8686" i="1"/>
  <c r="L8687" i="1"/>
  <c r="M8687" i="1"/>
  <c r="N8687" i="1"/>
  <c r="L8688" i="1"/>
  <c r="M8688" i="1"/>
  <c r="N8688" i="1"/>
  <c r="L8689" i="1"/>
  <c r="M8689" i="1"/>
  <c r="N8689" i="1"/>
  <c r="L8690" i="1"/>
  <c r="M8690" i="1"/>
  <c r="N8690" i="1"/>
  <c r="L8691" i="1"/>
  <c r="M8691" i="1"/>
  <c r="N8691" i="1"/>
  <c r="L8692" i="1"/>
  <c r="M8692" i="1"/>
  <c r="N8692" i="1"/>
  <c r="L8693" i="1"/>
  <c r="M8693" i="1"/>
  <c r="N8693" i="1"/>
  <c r="L8694" i="1"/>
  <c r="M8694" i="1"/>
  <c r="N8694" i="1"/>
  <c r="L8695" i="1"/>
  <c r="M8695" i="1"/>
  <c r="N8695" i="1"/>
  <c r="L8696" i="1"/>
  <c r="M8696" i="1"/>
  <c r="N8696" i="1"/>
  <c r="L8697" i="1"/>
  <c r="M8697" i="1"/>
  <c r="N8697" i="1"/>
  <c r="L8698" i="1"/>
  <c r="M8698" i="1"/>
  <c r="N8698" i="1"/>
  <c r="L8699" i="1"/>
  <c r="M8699" i="1"/>
  <c r="N8699" i="1"/>
  <c r="L8700" i="1"/>
  <c r="M8700" i="1"/>
  <c r="N8700" i="1"/>
  <c r="L8701" i="1"/>
  <c r="M8701" i="1"/>
  <c r="N8701" i="1"/>
  <c r="F8602" i="1"/>
  <c r="G8602" i="1"/>
  <c r="H8602" i="1"/>
  <c r="K8602" i="1"/>
  <c r="F8603" i="1"/>
  <c r="G8603" i="1"/>
  <c r="H8603" i="1"/>
  <c r="K8603" i="1"/>
  <c r="F8604" i="1"/>
  <c r="G8604" i="1"/>
  <c r="H8604" i="1"/>
  <c r="K8604" i="1"/>
  <c r="F8605" i="1"/>
  <c r="G8605" i="1"/>
  <c r="H8605" i="1"/>
  <c r="K8605" i="1"/>
  <c r="F8606" i="1"/>
  <c r="G8606" i="1"/>
  <c r="H8606" i="1"/>
  <c r="K8606" i="1"/>
  <c r="F8607" i="1"/>
  <c r="G8607" i="1"/>
  <c r="H8607" i="1"/>
  <c r="K8607" i="1"/>
  <c r="F8608" i="1"/>
  <c r="G8608" i="1"/>
  <c r="H8608" i="1"/>
  <c r="K8608" i="1"/>
  <c r="F8609" i="1"/>
  <c r="G8609" i="1"/>
  <c r="H8609" i="1"/>
  <c r="K8609" i="1"/>
  <c r="F8610" i="1"/>
  <c r="G8610" i="1"/>
  <c r="H8610" i="1"/>
  <c r="K8610" i="1"/>
  <c r="F8611" i="1"/>
  <c r="G8611" i="1"/>
  <c r="H8611" i="1"/>
  <c r="K8611" i="1"/>
  <c r="F8612" i="1"/>
  <c r="G8612" i="1"/>
  <c r="H8612" i="1"/>
  <c r="K8612" i="1"/>
  <c r="F8613" i="1"/>
  <c r="G8613" i="1"/>
  <c r="H8613" i="1"/>
  <c r="K8613" i="1"/>
  <c r="F8614" i="1"/>
  <c r="G8614" i="1"/>
  <c r="H8614" i="1"/>
  <c r="K8614" i="1"/>
  <c r="F8615" i="1"/>
  <c r="G8615" i="1"/>
  <c r="H8615" i="1"/>
  <c r="K8615" i="1"/>
  <c r="F8616" i="1"/>
  <c r="G8616" i="1"/>
  <c r="H8616" i="1"/>
  <c r="K8616" i="1"/>
  <c r="F8617" i="1"/>
  <c r="G8617" i="1"/>
  <c r="H8617" i="1"/>
  <c r="K8617" i="1"/>
  <c r="F8618" i="1"/>
  <c r="G8618" i="1"/>
  <c r="H8618" i="1"/>
  <c r="K8618" i="1"/>
  <c r="F8619" i="1"/>
  <c r="G8619" i="1"/>
  <c r="H8619" i="1"/>
  <c r="K8619" i="1"/>
  <c r="F8620" i="1"/>
  <c r="G8620" i="1"/>
  <c r="H8620" i="1"/>
  <c r="K8620" i="1"/>
  <c r="F8621" i="1"/>
  <c r="G8621" i="1"/>
  <c r="H8621" i="1"/>
  <c r="K8621" i="1"/>
  <c r="F8622" i="1"/>
  <c r="G8622" i="1"/>
  <c r="H8622" i="1"/>
  <c r="K8622" i="1"/>
  <c r="F8623" i="1"/>
  <c r="G8623" i="1"/>
  <c r="H8623" i="1"/>
  <c r="K8623" i="1"/>
  <c r="F8624" i="1"/>
  <c r="G8624" i="1"/>
  <c r="H8624" i="1"/>
  <c r="K8624" i="1"/>
  <c r="F8625" i="1"/>
  <c r="G8625" i="1"/>
  <c r="H8625" i="1"/>
  <c r="K8625" i="1"/>
  <c r="F8626" i="1"/>
  <c r="G8626" i="1"/>
  <c r="H8626" i="1"/>
  <c r="K8626" i="1"/>
  <c r="F8627" i="1"/>
  <c r="G8627" i="1"/>
  <c r="H8627" i="1"/>
  <c r="K8627" i="1"/>
  <c r="F8628" i="1"/>
  <c r="G8628" i="1"/>
  <c r="H8628" i="1"/>
  <c r="K8628" i="1"/>
  <c r="F8629" i="1"/>
  <c r="G8629" i="1"/>
  <c r="H8629" i="1"/>
  <c r="K8629" i="1"/>
  <c r="F8630" i="1"/>
  <c r="G8630" i="1"/>
  <c r="H8630" i="1"/>
  <c r="K8630" i="1"/>
  <c r="F8631" i="1"/>
  <c r="G8631" i="1"/>
  <c r="H8631" i="1"/>
  <c r="K8631" i="1"/>
  <c r="F8632" i="1"/>
  <c r="G8632" i="1"/>
  <c r="H8632" i="1"/>
  <c r="K8632" i="1"/>
  <c r="F8633" i="1"/>
  <c r="G8633" i="1"/>
  <c r="H8633" i="1"/>
  <c r="K8633" i="1"/>
  <c r="F8634" i="1"/>
  <c r="G8634" i="1"/>
  <c r="H8634" i="1"/>
  <c r="K8634" i="1"/>
  <c r="F8635" i="1"/>
  <c r="G8635" i="1"/>
  <c r="H8635" i="1"/>
  <c r="K8635" i="1"/>
  <c r="F8636" i="1"/>
  <c r="G8636" i="1"/>
  <c r="H8636" i="1"/>
  <c r="K8636" i="1"/>
  <c r="F8637" i="1"/>
  <c r="G8637" i="1"/>
  <c r="H8637" i="1"/>
  <c r="K8637" i="1"/>
  <c r="F8638" i="1"/>
  <c r="G8638" i="1"/>
  <c r="H8638" i="1"/>
  <c r="K8638" i="1"/>
  <c r="F8639" i="1"/>
  <c r="G8639" i="1"/>
  <c r="H8639" i="1"/>
  <c r="K8639" i="1"/>
  <c r="F8640" i="1"/>
  <c r="G8640" i="1"/>
  <c r="H8640" i="1"/>
  <c r="K8640" i="1"/>
  <c r="F8641" i="1"/>
  <c r="G8641" i="1"/>
  <c r="H8641" i="1"/>
  <c r="K8641" i="1"/>
  <c r="F8642" i="1"/>
  <c r="G8642" i="1"/>
  <c r="H8642" i="1"/>
  <c r="K8642" i="1"/>
  <c r="F8643" i="1"/>
  <c r="G8643" i="1"/>
  <c r="H8643" i="1"/>
  <c r="K8643" i="1"/>
  <c r="F8644" i="1"/>
  <c r="G8644" i="1"/>
  <c r="H8644" i="1"/>
  <c r="K8644" i="1"/>
  <c r="F8645" i="1"/>
  <c r="G8645" i="1"/>
  <c r="H8645" i="1"/>
  <c r="K8645" i="1"/>
  <c r="F8646" i="1"/>
  <c r="G8646" i="1"/>
  <c r="H8646" i="1"/>
  <c r="K8646" i="1"/>
  <c r="F8647" i="1"/>
  <c r="G8647" i="1"/>
  <c r="H8647" i="1"/>
  <c r="K8647" i="1"/>
  <c r="F8648" i="1"/>
  <c r="G8648" i="1"/>
  <c r="H8648" i="1"/>
  <c r="K8648" i="1"/>
  <c r="F8649" i="1"/>
  <c r="G8649" i="1"/>
  <c r="H8649" i="1"/>
  <c r="K8649" i="1"/>
  <c r="F8650" i="1"/>
  <c r="G8650" i="1"/>
  <c r="H8650" i="1"/>
  <c r="K8650" i="1"/>
  <c r="F8651" i="1"/>
  <c r="G8651" i="1"/>
  <c r="H8651" i="1"/>
  <c r="K8651" i="1"/>
  <c r="F8652" i="1"/>
  <c r="G8652" i="1"/>
  <c r="H8652" i="1"/>
  <c r="K8652" i="1"/>
  <c r="F8653" i="1"/>
  <c r="G8653" i="1"/>
  <c r="H8653" i="1"/>
  <c r="K8653" i="1"/>
  <c r="F8654" i="1"/>
  <c r="G8654" i="1"/>
  <c r="H8654" i="1"/>
  <c r="K8654" i="1"/>
  <c r="F8655" i="1"/>
  <c r="G8655" i="1"/>
  <c r="H8655" i="1"/>
  <c r="K8655" i="1"/>
  <c r="F8656" i="1"/>
  <c r="G8656" i="1"/>
  <c r="H8656" i="1"/>
  <c r="K8656" i="1"/>
  <c r="F8657" i="1"/>
  <c r="G8657" i="1"/>
  <c r="H8657" i="1"/>
  <c r="K8657" i="1"/>
  <c r="F8658" i="1"/>
  <c r="G8658" i="1"/>
  <c r="H8658" i="1"/>
  <c r="K8658" i="1"/>
  <c r="F8659" i="1"/>
  <c r="G8659" i="1"/>
  <c r="H8659" i="1"/>
  <c r="K8659" i="1"/>
  <c r="F8660" i="1"/>
  <c r="G8660" i="1"/>
  <c r="H8660" i="1"/>
  <c r="K8660" i="1"/>
  <c r="F8661" i="1"/>
  <c r="G8661" i="1"/>
  <c r="H8661" i="1"/>
  <c r="K8661" i="1"/>
  <c r="F8662" i="1"/>
  <c r="G8662" i="1"/>
  <c r="H8662" i="1"/>
  <c r="K8662" i="1"/>
  <c r="F8663" i="1"/>
  <c r="G8663" i="1"/>
  <c r="H8663" i="1"/>
  <c r="K8663" i="1"/>
  <c r="F8664" i="1"/>
  <c r="G8664" i="1"/>
  <c r="H8664" i="1"/>
  <c r="K8664" i="1"/>
  <c r="F8665" i="1"/>
  <c r="G8665" i="1"/>
  <c r="H8665" i="1"/>
  <c r="K8665" i="1"/>
  <c r="F8666" i="1"/>
  <c r="G8666" i="1"/>
  <c r="H8666" i="1"/>
  <c r="K8666" i="1"/>
  <c r="F8667" i="1"/>
  <c r="G8667" i="1"/>
  <c r="H8667" i="1"/>
  <c r="K8667" i="1"/>
  <c r="F8668" i="1"/>
  <c r="G8668" i="1"/>
  <c r="H8668" i="1"/>
  <c r="K8668" i="1"/>
  <c r="F8669" i="1"/>
  <c r="G8669" i="1"/>
  <c r="H8669" i="1"/>
  <c r="K8669" i="1"/>
  <c r="F8670" i="1"/>
  <c r="G8670" i="1"/>
  <c r="H8670" i="1"/>
  <c r="K8670" i="1"/>
  <c r="F8671" i="1"/>
  <c r="G8671" i="1"/>
  <c r="H8671" i="1"/>
  <c r="K8671" i="1"/>
  <c r="F8672" i="1"/>
  <c r="G8672" i="1"/>
  <c r="H8672" i="1"/>
  <c r="K8672" i="1"/>
  <c r="F8673" i="1"/>
  <c r="G8673" i="1"/>
  <c r="H8673" i="1"/>
  <c r="K8673" i="1"/>
  <c r="F8674" i="1"/>
  <c r="G8674" i="1"/>
  <c r="H8674" i="1"/>
  <c r="K8674" i="1"/>
  <c r="F8675" i="1"/>
  <c r="G8675" i="1"/>
  <c r="H8675" i="1"/>
  <c r="K8675" i="1"/>
  <c r="F8676" i="1"/>
  <c r="G8676" i="1"/>
  <c r="H8676" i="1"/>
  <c r="K8676" i="1"/>
  <c r="F8677" i="1"/>
  <c r="G8677" i="1"/>
  <c r="H8677" i="1"/>
  <c r="K8677" i="1"/>
  <c r="F8678" i="1"/>
  <c r="G8678" i="1"/>
  <c r="H8678" i="1"/>
  <c r="K8678" i="1"/>
  <c r="F8679" i="1"/>
  <c r="G8679" i="1"/>
  <c r="H8679" i="1"/>
  <c r="K8679" i="1"/>
  <c r="F8680" i="1"/>
  <c r="G8680" i="1"/>
  <c r="H8680" i="1"/>
  <c r="K8680" i="1"/>
  <c r="F8681" i="1"/>
  <c r="G8681" i="1"/>
  <c r="H8681" i="1"/>
  <c r="K8681" i="1"/>
  <c r="F8682" i="1"/>
  <c r="G8682" i="1"/>
  <c r="H8682" i="1"/>
  <c r="K8682" i="1"/>
  <c r="F8683" i="1"/>
  <c r="G8683" i="1"/>
  <c r="H8683" i="1"/>
  <c r="K8683" i="1"/>
  <c r="F8684" i="1"/>
  <c r="G8684" i="1"/>
  <c r="H8684" i="1"/>
  <c r="K8684" i="1"/>
  <c r="F8685" i="1"/>
  <c r="G8685" i="1"/>
  <c r="H8685" i="1"/>
  <c r="K8685" i="1"/>
  <c r="F8686" i="1"/>
  <c r="G8686" i="1"/>
  <c r="H8686" i="1"/>
  <c r="K8686" i="1"/>
  <c r="F8687" i="1"/>
  <c r="G8687" i="1"/>
  <c r="H8687" i="1"/>
  <c r="K8687" i="1"/>
  <c r="F8688" i="1"/>
  <c r="G8688" i="1"/>
  <c r="H8688" i="1"/>
  <c r="K8688" i="1"/>
  <c r="F8689" i="1"/>
  <c r="G8689" i="1"/>
  <c r="H8689" i="1"/>
  <c r="K8689" i="1"/>
  <c r="F8690" i="1"/>
  <c r="G8690" i="1"/>
  <c r="H8690" i="1"/>
  <c r="K8690" i="1"/>
  <c r="F8691" i="1"/>
  <c r="G8691" i="1"/>
  <c r="H8691" i="1"/>
  <c r="K8691" i="1"/>
  <c r="F8692" i="1"/>
  <c r="G8692" i="1"/>
  <c r="H8692" i="1"/>
  <c r="K8692" i="1"/>
  <c r="F8693" i="1"/>
  <c r="G8693" i="1"/>
  <c r="H8693" i="1"/>
  <c r="K8693" i="1"/>
  <c r="F8694" i="1"/>
  <c r="G8694" i="1"/>
  <c r="H8694" i="1"/>
  <c r="K8694" i="1"/>
  <c r="F8695" i="1"/>
  <c r="G8695" i="1"/>
  <c r="H8695" i="1"/>
  <c r="K8695" i="1"/>
  <c r="F8696" i="1"/>
  <c r="G8696" i="1"/>
  <c r="H8696" i="1"/>
  <c r="K8696" i="1"/>
  <c r="F8697" i="1"/>
  <c r="G8697" i="1"/>
  <c r="H8697" i="1"/>
  <c r="K8697" i="1"/>
  <c r="F8698" i="1"/>
  <c r="G8698" i="1"/>
  <c r="H8698" i="1"/>
  <c r="K8698" i="1"/>
  <c r="F8699" i="1"/>
  <c r="G8699" i="1"/>
  <c r="H8699" i="1"/>
  <c r="K8699" i="1"/>
  <c r="F8700" i="1"/>
  <c r="G8700" i="1"/>
  <c r="H8700" i="1"/>
  <c r="K8700" i="1"/>
  <c r="F8701" i="1"/>
  <c r="G8701" i="1"/>
  <c r="H8701" i="1"/>
  <c r="K8701" i="1"/>
  <c r="E6302" i="1" l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B63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502" i="1"/>
  <c r="L8526" i="1"/>
  <c r="L8426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502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502" i="1"/>
  <c r="G85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402" i="1"/>
  <c r="L8425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B6303" i="1" l="1"/>
  <c r="J6302" i="1"/>
  <c r="L6302" i="1"/>
  <c r="N6302" i="1"/>
  <c r="M6302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K8407" i="1"/>
  <c r="K8413" i="1"/>
  <c r="K8419" i="1"/>
  <c r="K8425" i="1"/>
  <c r="K8431" i="1"/>
  <c r="K8437" i="1"/>
  <c r="K8443" i="1"/>
  <c r="K8449" i="1"/>
  <c r="K8455" i="1"/>
  <c r="K8467" i="1"/>
  <c r="K8473" i="1"/>
  <c r="K8485" i="1"/>
  <c r="K8491" i="1"/>
  <c r="K8497" i="1"/>
  <c r="K8490" i="1"/>
  <c r="K8478" i="1"/>
  <c r="K8472" i="1"/>
  <c r="K8460" i="1"/>
  <c r="K8448" i="1"/>
  <c r="K8446" i="1"/>
  <c r="K8442" i="1"/>
  <c r="K8439" i="1"/>
  <c r="K8436" i="1"/>
  <c r="K8434" i="1"/>
  <c r="K8430" i="1"/>
  <c r="K8427" i="1"/>
  <c r="K8424" i="1"/>
  <c r="K8421" i="1"/>
  <c r="K8418" i="1"/>
  <c r="K8415" i="1"/>
  <c r="K8412" i="1"/>
  <c r="K8409" i="1"/>
  <c r="K8406" i="1"/>
  <c r="K8404" i="1"/>
  <c r="K8403" i="1"/>
  <c r="K8441" i="1"/>
  <c r="K8447" i="1"/>
  <c r="K8453" i="1"/>
  <c r="K8454" i="1"/>
  <c r="K8459" i="1"/>
  <c r="K8461" i="1"/>
  <c r="K8465" i="1"/>
  <c r="K8466" i="1"/>
  <c r="K8471" i="1"/>
  <c r="K8477" i="1"/>
  <c r="K8479" i="1"/>
  <c r="K8483" i="1"/>
  <c r="K8484" i="1"/>
  <c r="K8489" i="1"/>
  <c r="K8495" i="1"/>
  <c r="K8496" i="1"/>
  <c r="K8501" i="1"/>
  <c r="K8402" i="1"/>
  <c r="K8405" i="1"/>
  <c r="K8408" i="1"/>
  <c r="K8410" i="1"/>
  <c r="K8411" i="1"/>
  <c r="K8414" i="1"/>
  <c r="K8416" i="1"/>
  <c r="K8417" i="1"/>
  <c r="K8420" i="1"/>
  <c r="K8422" i="1"/>
  <c r="K8423" i="1"/>
  <c r="K8426" i="1"/>
  <c r="K8428" i="1"/>
  <c r="K8429" i="1"/>
  <c r="K8432" i="1"/>
  <c r="K8433" i="1"/>
  <c r="K8435" i="1"/>
  <c r="K8438" i="1"/>
  <c r="K8440" i="1"/>
  <c r="K8444" i="1"/>
  <c r="K8445" i="1"/>
  <c r="K8450" i="1"/>
  <c r="K8451" i="1"/>
  <c r="K8452" i="1"/>
  <c r="K8456" i="1"/>
  <c r="K8457" i="1"/>
  <c r="K8458" i="1"/>
  <c r="K8462" i="1"/>
  <c r="K8463" i="1"/>
  <c r="K8464" i="1"/>
  <c r="K8468" i="1"/>
  <c r="K8469" i="1"/>
  <c r="K8470" i="1"/>
  <c r="K8474" i="1"/>
  <c r="K8475" i="1"/>
  <c r="K8476" i="1"/>
  <c r="K8480" i="1"/>
  <c r="K8481" i="1"/>
  <c r="K8482" i="1"/>
  <c r="K8486" i="1"/>
  <c r="K8487" i="1"/>
  <c r="K8488" i="1"/>
  <c r="K8492" i="1"/>
  <c r="K8493" i="1"/>
  <c r="K8494" i="1"/>
  <c r="K8498" i="1"/>
  <c r="K8499" i="1"/>
  <c r="K8500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402" i="1"/>
  <c r="G8402" i="1"/>
  <c r="K6302" i="1" l="1"/>
  <c r="N6303" i="1"/>
  <c r="L6303" i="1"/>
  <c r="M6303" i="1"/>
  <c r="B6304" i="1"/>
  <c r="J6303" i="1"/>
  <c r="K6303" i="1" s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L6304" i="1" l="1"/>
  <c r="N6304" i="1"/>
  <c r="M6304" i="1"/>
  <c r="B6305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M4252" i="1"/>
  <c r="M4253" i="1"/>
  <c r="M4254" i="1"/>
  <c r="M4255" i="1"/>
  <c r="M4256" i="1"/>
  <c r="M4257" i="1"/>
  <c r="M4258" i="1"/>
  <c r="M4259" i="1"/>
  <c r="M4260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B6002" i="1"/>
  <c r="L6002" i="1" s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5902" i="1"/>
  <c r="F5902" i="1"/>
  <c r="G5902" i="1"/>
  <c r="B1902" i="1"/>
  <c r="N1902" i="1" s="1"/>
  <c r="D1902" i="1"/>
  <c r="E1902" i="1"/>
  <c r="F1902" i="1"/>
  <c r="G1902" i="1"/>
  <c r="D1903" i="1"/>
  <c r="E1903" i="1"/>
  <c r="F1903" i="1"/>
  <c r="G1903" i="1"/>
  <c r="D1904" i="1"/>
  <c r="E1904" i="1"/>
  <c r="F1904" i="1"/>
  <c r="G1904" i="1"/>
  <c r="D1905" i="1"/>
  <c r="E1905" i="1"/>
  <c r="F1905" i="1"/>
  <c r="G1905" i="1"/>
  <c r="D1906" i="1"/>
  <c r="E1906" i="1"/>
  <c r="F1906" i="1"/>
  <c r="G1906" i="1"/>
  <c r="D1907" i="1"/>
  <c r="E1907" i="1"/>
  <c r="F1907" i="1"/>
  <c r="G1907" i="1"/>
  <c r="D1908" i="1"/>
  <c r="E1908" i="1"/>
  <c r="F1908" i="1"/>
  <c r="G1908" i="1"/>
  <c r="D1909" i="1"/>
  <c r="E1909" i="1"/>
  <c r="F1909" i="1"/>
  <c r="G1909" i="1"/>
  <c r="D1910" i="1"/>
  <c r="E1910" i="1"/>
  <c r="F1910" i="1"/>
  <c r="G1910" i="1"/>
  <c r="D1911" i="1"/>
  <c r="E1911" i="1"/>
  <c r="F1911" i="1"/>
  <c r="G1911" i="1"/>
  <c r="D1912" i="1"/>
  <c r="E1912" i="1"/>
  <c r="F1912" i="1"/>
  <c r="G1912" i="1"/>
  <c r="D1913" i="1"/>
  <c r="E1913" i="1"/>
  <c r="F1913" i="1"/>
  <c r="G1913" i="1"/>
  <c r="D1914" i="1"/>
  <c r="E1914" i="1"/>
  <c r="F1914" i="1"/>
  <c r="G1914" i="1"/>
  <c r="D1915" i="1"/>
  <c r="E1915" i="1"/>
  <c r="F1915" i="1"/>
  <c r="G1915" i="1"/>
  <c r="D1916" i="1"/>
  <c r="E1916" i="1"/>
  <c r="F1916" i="1"/>
  <c r="G1916" i="1"/>
  <c r="D1917" i="1"/>
  <c r="E1917" i="1"/>
  <c r="F1917" i="1"/>
  <c r="G1917" i="1"/>
  <c r="D1918" i="1"/>
  <c r="E1918" i="1"/>
  <c r="F1918" i="1"/>
  <c r="G1918" i="1"/>
  <c r="D1919" i="1"/>
  <c r="E1919" i="1"/>
  <c r="F1919" i="1"/>
  <c r="G1919" i="1"/>
  <c r="D1920" i="1"/>
  <c r="E1920" i="1"/>
  <c r="F1920" i="1"/>
  <c r="G1920" i="1"/>
  <c r="D1921" i="1"/>
  <c r="E1921" i="1"/>
  <c r="F1921" i="1"/>
  <c r="G1921" i="1"/>
  <c r="D1922" i="1"/>
  <c r="E1922" i="1"/>
  <c r="F1922" i="1"/>
  <c r="G1922" i="1"/>
  <c r="D1923" i="1"/>
  <c r="E1923" i="1"/>
  <c r="F1923" i="1"/>
  <c r="G1923" i="1"/>
  <c r="D1924" i="1"/>
  <c r="E1924" i="1"/>
  <c r="F1924" i="1"/>
  <c r="G1924" i="1"/>
  <c r="D1925" i="1"/>
  <c r="E1925" i="1"/>
  <c r="F1925" i="1"/>
  <c r="G1925" i="1"/>
  <c r="D1926" i="1"/>
  <c r="E1926" i="1"/>
  <c r="F1926" i="1"/>
  <c r="G1926" i="1"/>
  <c r="D1927" i="1"/>
  <c r="E1927" i="1"/>
  <c r="F1927" i="1"/>
  <c r="G1927" i="1"/>
  <c r="D1928" i="1"/>
  <c r="E1928" i="1"/>
  <c r="F1928" i="1"/>
  <c r="G1928" i="1"/>
  <c r="D1929" i="1"/>
  <c r="E1929" i="1"/>
  <c r="F1929" i="1"/>
  <c r="G1929" i="1"/>
  <c r="D1930" i="1"/>
  <c r="E1930" i="1"/>
  <c r="F1930" i="1"/>
  <c r="G1930" i="1"/>
  <c r="D1931" i="1"/>
  <c r="E1931" i="1"/>
  <c r="F1931" i="1"/>
  <c r="G1931" i="1"/>
  <c r="D1932" i="1"/>
  <c r="E1932" i="1"/>
  <c r="F1932" i="1"/>
  <c r="G1932" i="1"/>
  <c r="D1933" i="1"/>
  <c r="E1933" i="1"/>
  <c r="F1933" i="1"/>
  <c r="G1933" i="1"/>
  <c r="D1934" i="1"/>
  <c r="E1934" i="1"/>
  <c r="F1934" i="1"/>
  <c r="G1934" i="1"/>
  <c r="D1935" i="1"/>
  <c r="E1935" i="1"/>
  <c r="F1935" i="1"/>
  <c r="G1935" i="1"/>
  <c r="D1936" i="1"/>
  <c r="E1936" i="1"/>
  <c r="F1936" i="1"/>
  <c r="G1936" i="1"/>
  <c r="D1937" i="1"/>
  <c r="E1937" i="1"/>
  <c r="F1937" i="1"/>
  <c r="G1937" i="1"/>
  <c r="D1938" i="1"/>
  <c r="E1938" i="1"/>
  <c r="F1938" i="1"/>
  <c r="G1938" i="1"/>
  <c r="D1939" i="1"/>
  <c r="E1939" i="1"/>
  <c r="F1939" i="1"/>
  <c r="G1939" i="1"/>
  <c r="D1940" i="1"/>
  <c r="E1940" i="1"/>
  <c r="F1940" i="1"/>
  <c r="G1940" i="1"/>
  <c r="D1941" i="1"/>
  <c r="E1941" i="1"/>
  <c r="F1941" i="1"/>
  <c r="G1941" i="1"/>
  <c r="D1942" i="1"/>
  <c r="E1942" i="1"/>
  <c r="F1942" i="1"/>
  <c r="G1942" i="1"/>
  <c r="D1943" i="1"/>
  <c r="E1943" i="1"/>
  <c r="F1943" i="1"/>
  <c r="G1943" i="1"/>
  <c r="D1944" i="1"/>
  <c r="E1944" i="1"/>
  <c r="F1944" i="1"/>
  <c r="G1944" i="1"/>
  <c r="D1945" i="1"/>
  <c r="E1945" i="1"/>
  <c r="F1945" i="1"/>
  <c r="G1945" i="1"/>
  <c r="D1946" i="1"/>
  <c r="E1946" i="1"/>
  <c r="F1946" i="1"/>
  <c r="G1946" i="1"/>
  <c r="D1947" i="1"/>
  <c r="E1947" i="1"/>
  <c r="F1947" i="1"/>
  <c r="G1947" i="1"/>
  <c r="D1948" i="1"/>
  <c r="E1948" i="1"/>
  <c r="F1948" i="1"/>
  <c r="G1948" i="1"/>
  <c r="D1949" i="1"/>
  <c r="E1949" i="1"/>
  <c r="F1949" i="1"/>
  <c r="G1949" i="1"/>
  <c r="D1950" i="1"/>
  <c r="E1950" i="1"/>
  <c r="F1950" i="1"/>
  <c r="G1950" i="1"/>
  <c r="D1951" i="1"/>
  <c r="E1951" i="1"/>
  <c r="F1951" i="1"/>
  <c r="G1951" i="1"/>
  <c r="D1952" i="1"/>
  <c r="E1952" i="1"/>
  <c r="F1952" i="1"/>
  <c r="G1952" i="1"/>
  <c r="D1953" i="1"/>
  <c r="E1953" i="1"/>
  <c r="F1953" i="1"/>
  <c r="G1953" i="1"/>
  <c r="D1954" i="1"/>
  <c r="E1954" i="1"/>
  <c r="F1954" i="1"/>
  <c r="G1954" i="1"/>
  <c r="D1955" i="1"/>
  <c r="E1955" i="1"/>
  <c r="F1955" i="1"/>
  <c r="G1955" i="1"/>
  <c r="D1956" i="1"/>
  <c r="E1956" i="1"/>
  <c r="F1956" i="1"/>
  <c r="G1956" i="1"/>
  <c r="D1957" i="1"/>
  <c r="E1957" i="1"/>
  <c r="F1957" i="1"/>
  <c r="G1957" i="1"/>
  <c r="D1958" i="1"/>
  <c r="E1958" i="1"/>
  <c r="F1958" i="1"/>
  <c r="G1958" i="1"/>
  <c r="D1959" i="1"/>
  <c r="E1959" i="1"/>
  <c r="F1959" i="1"/>
  <c r="G1959" i="1"/>
  <c r="D1960" i="1"/>
  <c r="E1960" i="1"/>
  <c r="F1960" i="1"/>
  <c r="G1960" i="1"/>
  <c r="D1961" i="1"/>
  <c r="E1961" i="1"/>
  <c r="F1961" i="1"/>
  <c r="G1961" i="1"/>
  <c r="D1962" i="1"/>
  <c r="E1962" i="1"/>
  <c r="F1962" i="1"/>
  <c r="G1962" i="1"/>
  <c r="D1963" i="1"/>
  <c r="E1963" i="1"/>
  <c r="F1963" i="1"/>
  <c r="G1963" i="1"/>
  <c r="D1964" i="1"/>
  <c r="E1964" i="1"/>
  <c r="F1964" i="1"/>
  <c r="G1964" i="1"/>
  <c r="D1965" i="1"/>
  <c r="E1965" i="1"/>
  <c r="F1965" i="1"/>
  <c r="G1965" i="1"/>
  <c r="D1966" i="1"/>
  <c r="E1966" i="1"/>
  <c r="F1966" i="1"/>
  <c r="G1966" i="1"/>
  <c r="D1967" i="1"/>
  <c r="E1967" i="1"/>
  <c r="F1967" i="1"/>
  <c r="G1967" i="1"/>
  <c r="D1968" i="1"/>
  <c r="E1968" i="1"/>
  <c r="F1968" i="1"/>
  <c r="G1968" i="1"/>
  <c r="D1969" i="1"/>
  <c r="E1969" i="1"/>
  <c r="F1969" i="1"/>
  <c r="G1969" i="1"/>
  <c r="D1970" i="1"/>
  <c r="E1970" i="1"/>
  <c r="F1970" i="1"/>
  <c r="G1970" i="1"/>
  <c r="D1971" i="1"/>
  <c r="E1971" i="1"/>
  <c r="F1971" i="1"/>
  <c r="G1971" i="1"/>
  <c r="D1972" i="1"/>
  <c r="E1972" i="1"/>
  <c r="F1972" i="1"/>
  <c r="G1972" i="1"/>
  <c r="D1973" i="1"/>
  <c r="E1973" i="1"/>
  <c r="F1973" i="1"/>
  <c r="G1973" i="1"/>
  <c r="D1974" i="1"/>
  <c r="E1974" i="1"/>
  <c r="F1974" i="1"/>
  <c r="G1974" i="1"/>
  <c r="D1975" i="1"/>
  <c r="E1975" i="1"/>
  <c r="F1975" i="1"/>
  <c r="G1975" i="1"/>
  <c r="D1976" i="1"/>
  <c r="E1976" i="1"/>
  <c r="F1976" i="1"/>
  <c r="G1976" i="1"/>
  <c r="D1977" i="1"/>
  <c r="E1977" i="1"/>
  <c r="F1977" i="1"/>
  <c r="G1977" i="1"/>
  <c r="D1978" i="1"/>
  <c r="E1978" i="1"/>
  <c r="F1978" i="1"/>
  <c r="G1978" i="1"/>
  <c r="D1979" i="1"/>
  <c r="E1979" i="1"/>
  <c r="F1979" i="1"/>
  <c r="G1979" i="1"/>
  <c r="D1980" i="1"/>
  <c r="E1980" i="1"/>
  <c r="F1980" i="1"/>
  <c r="G1980" i="1"/>
  <c r="D1981" i="1"/>
  <c r="E1981" i="1"/>
  <c r="F1981" i="1"/>
  <c r="G1981" i="1"/>
  <c r="D1982" i="1"/>
  <c r="E1982" i="1"/>
  <c r="F1982" i="1"/>
  <c r="G1982" i="1"/>
  <c r="D1983" i="1"/>
  <c r="E1983" i="1"/>
  <c r="F1983" i="1"/>
  <c r="G1983" i="1"/>
  <c r="D1984" i="1"/>
  <c r="E1984" i="1"/>
  <c r="F1984" i="1"/>
  <c r="G1984" i="1"/>
  <c r="D1985" i="1"/>
  <c r="E1985" i="1"/>
  <c r="F1985" i="1"/>
  <c r="G1985" i="1"/>
  <c r="D1986" i="1"/>
  <c r="E1986" i="1"/>
  <c r="F1986" i="1"/>
  <c r="G1986" i="1"/>
  <c r="D1987" i="1"/>
  <c r="E1987" i="1"/>
  <c r="F1987" i="1"/>
  <c r="G1987" i="1"/>
  <c r="D1988" i="1"/>
  <c r="E1988" i="1"/>
  <c r="F1988" i="1"/>
  <c r="G1988" i="1"/>
  <c r="D1989" i="1"/>
  <c r="E1989" i="1"/>
  <c r="F1989" i="1"/>
  <c r="G1989" i="1"/>
  <c r="D1990" i="1"/>
  <c r="E1990" i="1"/>
  <c r="F1990" i="1"/>
  <c r="G1990" i="1"/>
  <c r="D1991" i="1"/>
  <c r="E1991" i="1"/>
  <c r="F1991" i="1"/>
  <c r="G1991" i="1"/>
  <c r="D1992" i="1"/>
  <c r="E1992" i="1"/>
  <c r="F1992" i="1"/>
  <c r="G1992" i="1"/>
  <c r="D1993" i="1"/>
  <c r="E1993" i="1"/>
  <c r="F1993" i="1"/>
  <c r="G1993" i="1"/>
  <c r="D1994" i="1"/>
  <c r="E1994" i="1"/>
  <c r="F1994" i="1"/>
  <c r="G1994" i="1"/>
  <c r="D1995" i="1"/>
  <c r="E1995" i="1"/>
  <c r="F1995" i="1"/>
  <c r="G1995" i="1"/>
  <c r="D1996" i="1"/>
  <c r="E1996" i="1"/>
  <c r="F1996" i="1"/>
  <c r="G1996" i="1"/>
  <c r="D1997" i="1"/>
  <c r="E1997" i="1"/>
  <c r="F1997" i="1"/>
  <c r="G1997" i="1"/>
  <c r="D1998" i="1"/>
  <c r="E1998" i="1"/>
  <c r="F1998" i="1"/>
  <c r="G1998" i="1"/>
  <c r="D1999" i="1"/>
  <c r="E1999" i="1"/>
  <c r="F1999" i="1"/>
  <c r="G1999" i="1"/>
  <c r="D2000" i="1"/>
  <c r="E2000" i="1"/>
  <c r="F2000" i="1"/>
  <c r="G2000" i="1"/>
  <c r="D2001" i="1"/>
  <c r="E2001" i="1"/>
  <c r="F2001" i="1"/>
  <c r="G2001" i="1"/>
  <c r="B2002" i="1"/>
  <c r="M2002" i="1" s="1"/>
  <c r="D2002" i="1"/>
  <c r="E2002" i="1"/>
  <c r="F2002" i="1"/>
  <c r="G2002" i="1"/>
  <c r="D2003" i="1"/>
  <c r="E2003" i="1"/>
  <c r="F2003" i="1"/>
  <c r="G2003" i="1"/>
  <c r="D2004" i="1"/>
  <c r="E2004" i="1"/>
  <c r="F2004" i="1"/>
  <c r="G2004" i="1"/>
  <c r="D2005" i="1"/>
  <c r="E2005" i="1"/>
  <c r="F2005" i="1"/>
  <c r="G2005" i="1"/>
  <c r="D2006" i="1"/>
  <c r="E2006" i="1"/>
  <c r="F2006" i="1"/>
  <c r="G2006" i="1"/>
  <c r="D2007" i="1"/>
  <c r="E2007" i="1"/>
  <c r="F2007" i="1"/>
  <c r="G2007" i="1"/>
  <c r="D2008" i="1"/>
  <c r="E2008" i="1"/>
  <c r="F2008" i="1"/>
  <c r="G2008" i="1"/>
  <c r="D2009" i="1"/>
  <c r="E2009" i="1"/>
  <c r="F2009" i="1"/>
  <c r="G2009" i="1"/>
  <c r="D2010" i="1"/>
  <c r="E2010" i="1"/>
  <c r="F2010" i="1"/>
  <c r="G2010" i="1"/>
  <c r="D2011" i="1"/>
  <c r="E2011" i="1"/>
  <c r="F2011" i="1"/>
  <c r="G2011" i="1"/>
  <c r="D2012" i="1"/>
  <c r="E2012" i="1"/>
  <c r="F2012" i="1"/>
  <c r="G2012" i="1"/>
  <c r="D2013" i="1"/>
  <c r="E2013" i="1"/>
  <c r="F2013" i="1"/>
  <c r="G2013" i="1"/>
  <c r="D2014" i="1"/>
  <c r="E2014" i="1"/>
  <c r="F2014" i="1"/>
  <c r="G2014" i="1"/>
  <c r="D2015" i="1"/>
  <c r="E2015" i="1"/>
  <c r="F2015" i="1"/>
  <c r="G2015" i="1"/>
  <c r="D2016" i="1"/>
  <c r="E2016" i="1"/>
  <c r="F2016" i="1"/>
  <c r="G2016" i="1"/>
  <c r="D2017" i="1"/>
  <c r="E2017" i="1"/>
  <c r="F2017" i="1"/>
  <c r="G2017" i="1"/>
  <c r="D2018" i="1"/>
  <c r="E2018" i="1"/>
  <c r="F2018" i="1"/>
  <c r="G2018" i="1"/>
  <c r="D2019" i="1"/>
  <c r="E2019" i="1"/>
  <c r="F2019" i="1"/>
  <c r="G2019" i="1"/>
  <c r="D2020" i="1"/>
  <c r="E2020" i="1"/>
  <c r="F2020" i="1"/>
  <c r="G2020" i="1"/>
  <c r="D2021" i="1"/>
  <c r="E2021" i="1"/>
  <c r="F2021" i="1"/>
  <c r="G2021" i="1"/>
  <c r="D2022" i="1"/>
  <c r="E2022" i="1"/>
  <c r="F2022" i="1"/>
  <c r="G2022" i="1"/>
  <c r="D2023" i="1"/>
  <c r="E2023" i="1"/>
  <c r="F2023" i="1"/>
  <c r="G2023" i="1"/>
  <c r="D2024" i="1"/>
  <c r="E2024" i="1"/>
  <c r="F2024" i="1"/>
  <c r="G2024" i="1"/>
  <c r="D2025" i="1"/>
  <c r="E2025" i="1"/>
  <c r="F2025" i="1"/>
  <c r="G2025" i="1"/>
  <c r="D2026" i="1"/>
  <c r="E2026" i="1"/>
  <c r="F2026" i="1"/>
  <c r="G2026" i="1"/>
  <c r="D2027" i="1"/>
  <c r="E2027" i="1"/>
  <c r="F2027" i="1"/>
  <c r="G2027" i="1"/>
  <c r="D2028" i="1"/>
  <c r="E2028" i="1"/>
  <c r="F2028" i="1"/>
  <c r="G2028" i="1"/>
  <c r="D2029" i="1"/>
  <c r="E2029" i="1"/>
  <c r="F2029" i="1"/>
  <c r="G2029" i="1"/>
  <c r="D2030" i="1"/>
  <c r="E2030" i="1"/>
  <c r="F2030" i="1"/>
  <c r="G2030" i="1"/>
  <c r="D2031" i="1"/>
  <c r="E2031" i="1"/>
  <c r="F2031" i="1"/>
  <c r="G2031" i="1"/>
  <c r="D2032" i="1"/>
  <c r="E2032" i="1"/>
  <c r="F2032" i="1"/>
  <c r="G2032" i="1"/>
  <c r="D2033" i="1"/>
  <c r="E2033" i="1"/>
  <c r="F2033" i="1"/>
  <c r="G2033" i="1"/>
  <c r="D2034" i="1"/>
  <c r="E2034" i="1"/>
  <c r="F2034" i="1"/>
  <c r="G2034" i="1"/>
  <c r="D2035" i="1"/>
  <c r="E2035" i="1"/>
  <c r="F2035" i="1"/>
  <c r="G2035" i="1"/>
  <c r="D2036" i="1"/>
  <c r="E2036" i="1"/>
  <c r="F2036" i="1"/>
  <c r="G2036" i="1"/>
  <c r="D2037" i="1"/>
  <c r="E2037" i="1"/>
  <c r="F2037" i="1"/>
  <c r="G2037" i="1"/>
  <c r="D2038" i="1"/>
  <c r="E2038" i="1"/>
  <c r="F2038" i="1"/>
  <c r="G2038" i="1"/>
  <c r="D2039" i="1"/>
  <c r="E2039" i="1"/>
  <c r="F2039" i="1"/>
  <c r="G2039" i="1"/>
  <c r="D2040" i="1"/>
  <c r="E2040" i="1"/>
  <c r="F2040" i="1"/>
  <c r="G2040" i="1"/>
  <c r="D2041" i="1"/>
  <c r="E2041" i="1"/>
  <c r="F2041" i="1"/>
  <c r="G2041" i="1"/>
  <c r="D2042" i="1"/>
  <c r="E2042" i="1"/>
  <c r="F2042" i="1"/>
  <c r="G2042" i="1"/>
  <c r="D2043" i="1"/>
  <c r="E2043" i="1"/>
  <c r="F2043" i="1"/>
  <c r="G2043" i="1"/>
  <c r="D2044" i="1"/>
  <c r="E2044" i="1"/>
  <c r="F2044" i="1"/>
  <c r="G2044" i="1"/>
  <c r="D2045" i="1"/>
  <c r="E2045" i="1"/>
  <c r="F2045" i="1"/>
  <c r="G2045" i="1"/>
  <c r="D2046" i="1"/>
  <c r="E2046" i="1"/>
  <c r="F2046" i="1"/>
  <c r="G2046" i="1"/>
  <c r="D2047" i="1"/>
  <c r="E2047" i="1"/>
  <c r="F2047" i="1"/>
  <c r="G2047" i="1"/>
  <c r="D2048" i="1"/>
  <c r="E2048" i="1"/>
  <c r="F2048" i="1"/>
  <c r="G2048" i="1"/>
  <c r="D2049" i="1"/>
  <c r="E2049" i="1"/>
  <c r="F2049" i="1"/>
  <c r="G2049" i="1"/>
  <c r="D2050" i="1"/>
  <c r="E2050" i="1"/>
  <c r="F2050" i="1"/>
  <c r="G2050" i="1"/>
  <c r="D2051" i="1"/>
  <c r="E2051" i="1"/>
  <c r="F2051" i="1"/>
  <c r="G2051" i="1"/>
  <c r="D2052" i="1"/>
  <c r="E2052" i="1"/>
  <c r="F2052" i="1"/>
  <c r="G2052" i="1"/>
  <c r="D2053" i="1"/>
  <c r="E2053" i="1"/>
  <c r="F2053" i="1"/>
  <c r="G2053" i="1"/>
  <c r="D2054" i="1"/>
  <c r="E2054" i="1"/>
  <c r="F2054" i="1"/>
  <c r="G2054" i="1"/>
  <c r="D2055" i="1"/>
  <c r="E2055" i="1"/>
  <c r="F2055" i="1"/>
  <c r="G2055" i="1"/>
  <c r="D2056" i="1"/>
  <c r="E2056" i="1"/>
  <c r="F2056" i="1"/>
  <c r="G2056" i="1"/>
  <c r="D2057" i="1"/>
  <c r="E2057" i="1"/>
  <c r="F2057" i="1"/>
  <c r="G2057" i="1"/>
  <c r="D2058" i="1"/>
  <c r="E2058" i="1"/>
  <c r="F2058" i="1"/>
  <c r="G2058" i="1"/>
  <c r="D2059" i="1"/>
  <c r="E2059" i="1"/>
  <c r="F2059" i="1"/>
  <c r="G2059" i="1"/>
  <c r="D2060" i="1"/>
  <c r="E2060" i="1"/>
  <c r="F2060" i="1"/>
  <c r="G2060" i="1"/>
  <c r="D2061" i="1"/>
  <c r="E2061" i="1"/>
  <c r="F2061" i="1"/>
  <c r="G2061" i="1"/>
  <c r="D2062" i="1"/>
  <c r="E2062" i="1"/>
  <c r="F2062" i="1"/>
  <c r="G2062" i="1"/>
  <c r="D2063" i="1"/>
  <c r="E2063" i="1"/>
  <c r="F2063" i="1"/>
  <c r="G2063" i="1"/>
  <c r="D2064" i="1"/>
  <c r="E2064" i="1"/>
  <c r="F2064" i="1"/>
  <c r="G2064" i="1"/>
  <c r="D2065" i="1"/>
  <c r="E2065" i="1"/>
  <c r="F2065" i="1"/>
  <c r="G2065" i="1"/>
  <c r="D2066" i="1"/>
  <c r="E2066" i="1"/>
  <c r="F2066" i="1"/>
  <c r="G2066" i="1"/>
  <c r="D2067" i="1"/>
  <c r="E2067" i="1"/>
  <c r="F2067" i="1"/>
  <c r="G2067" i="1"/>
  <c r="D2068" i="1"/>
  <c r="E2068" i="1"/>
  <c r="F2068" i="1"/>
  <c r="G2068" i="1"/>
  <c r="D2069" i="1"/>
  <c r="E2069" i="1"/>
  <c r="F2069" i="1"/>
  <c r="G2069" i="1"/>
  <c r="D2070" i="1"/>
  <c r="E2070" i="1"/>
  <c r="F2070" i="1"/>
  <c r="G2070" i="1"/>
  <c r="D2071" i="1"/>
  <c r="E2071" i="1"/>
  <c r="F2071" i="1"/>
  <c r="G2071" i="1"/>
  <c r="D2072" i="1"/>
  <c r="E2072" i="1"/>
  <c r="F2072" i="1"/>
  <c r="G2072" i="1"/>
  <c r="D2073" i="1"/>
  <c r="E2073" i="1"/>
  <c r="F2073" i="1"/>
  <c r="G2073" i="1"/>
  <c r="D2074" i="1"/>
  <c r="E2074" i="1"/>
  <c r="F2074" i="1"/>
  <c r="G2074" i="1"/>
  <c r="K49" i="3"/>
  <c r="G49" i="3"/>
  <c r="B4602" i="1"/>
  <c r="B4603" i="1" s="1"/>
  <c r="D4602" i="1"/>
  <c r="E4602" i="1"/>
  <c r="F4602" i="1"/>
  <c r="G4602" i="1"/>
  <c r="D4603" i="1"/>
  <c r="E4603" i="1"/>
  <c r="F4603" i="1"/>
  <c r="G4603" i="1"/>
  <c r="D4604" i="1"/>
  <c r="E4604" i="1"/>
  <c r="F4604" i="1"/>
  <c r="G4604" i="1"/>
  <c r="D4605" i="1"/>
  <c r="E4605" i="1"/>
  <c r="F4605" i="1"/>
  <c r="G4605" i="1"/>
  <c r="D4606" i="1"/>
  <c r="E4606" i="1"/>
  <c r="F4606" i="1"/>
  <c r="G4606" i="1"/>
  <c r="D4607" i="1"/>
  <c r="E4607" i="1"/>
  <c r="F4607" i="1"/>
  <c r="G4607" i="1"/>
  <c r="D4608" i="1"/>
  <c r="E4608" i="1"/>
  <c r="F4608" i="1"/>
  <c r="G4608" i="1"/>
  <c r="D4609" i="1"/>
  <c r="E4609" i="1"/>
  <c r="F4609" i="1"/>
  <c r="G4609" i="1"/>
  <c r="D4610" i="1"/>
  <c r="E4610" i="1"/>
  <c r="F4610" i="1"/>
  <c r="G4610" i="1"/>
  <c r="D4611" i="1"/>
  <c r="E4611" i="1"/>
  <c r="F4611" i="1"/>
  <c r="G4611" i="1"/>
  <c r="D4612" i="1"/>
  <c r="E4612" i="1"/>
  <c r="F4612" i="1"/>
  <c r="G4612" i="1"/>
  <c r="D4613" i="1"/>
  <c r="E4613" i="1"/>
  <c r="F4613" i="1"/>
  <c r="G4613" i="1"/>
  <c r="D4614" i="1"/>
  <c r="E4614" i="1"/>
  <c r="F4614" i="1"/>
  <c r="G4614" i="1"/>
  <c r="D4615" i="1"/>
  <c r="E4615" i="1"/>
  <c r="F4615" i="1"/>
  <c r="G4615" i="1"/>
  <c r="D4616" i="1"/>
  <c r="E4616" i="1"/>
  <c r="F4616" i="1"/>
  <c r="G4616" i="1"/>
  <c r="D4617" i="1"/>
  <c r="E4617" i="1"/>
  <c r="F4617" i="1"/>
  <c r="G4617" i="1"/>
  <c r="D4618" i="1"/>
  <c r="E4618" i="1"/>
  <c r="F4618" i="1"/>
  <c r="G4618" i="1"/>
  <c r="D4619" i="1"/>
  <c r="E4619" i="1"/>
  <c r="F4619" i="1"/>
  <c r="G4619" i="1"/>
  <c r="D4620" i="1"/>
  <c r="E4620" i="1"/>
  <c r="F4620" i="1"/>
  <c r="G4620" i="1"/>
  <c r="D4621" i="1"/>
  <c r="E4621" i="1"/>
  <c r="F4621" i="1"/>
  <c r="G4621" i="1"/>
  <c r="D4622" i="1"/>
  <c r="E4622" i="1"/>
  <c r="F4622" i="1"/>
  <c r="G4622" i="1"/>
  <c r="D4623" i="1"/>
  <c r="E4623" i="1"/>
  <c r="F4623" i="1"/>
  <c r="G4623" i="1"/>
  <c r="D4624" i="1"/>
  <c r="E4624" i="1"/>
  <c r="F4624" i="1"/>
  <c r="G4624" i="1"/>
  <c r="D4625" i="1"/>
  <c r="E4625" i="1"/>
  <c r="F4625" i="1"/>
  <c r="G4625" i="1"/>
  <c r="D4626" i="1"/>
  <c r="E4626" i="1"/>
  <c r="F4626" i="1"/>
  <c r="G4626" i="1"/>
  <c r="D4627" i="1"/>
  <c r="E4627" i="1"/>
  <c r="F4627" i="1"/>
  <c r="G4627" i="1"/>
  <c r="D4628" i="1"/>
  <c r="E4628" i="1"/>
  <c r="F4628" i="1"/>
  <c r="G4628" i="1"/>
  <c r="D4629" i="1"/>
  <c r="E4629" i="1"/>
  <c r="F4629" i="1"/>
  <c r="G4629" i="1"/>
  <c r="D4630" i="1"/>
  <c r="E4630" i="1"/>
  <c r="F4630" i="1"/>
  <c r="G4630" i="1"/>
  <c r="D4631" i="1"/>
  <c r="E4631" i="1"/>
  <c r="F4631" i="1"/>
  <c r="G4631" i="1"/>
  <c r="D4632" i="1"/>
  <c r="E4632" i="1"/>
  <c r="F4632" i="1"/>
  <c r="G4632" i="1"/>
  <c r="D4633" i="1"/>
  <c r="E4633" i="1"/>
  <c r="F4633" i="1"/>
  <c r="G4633" i="1"/>
  <c r="D4634" i="1"/>
  <c r="E4634" i="1"/>
  <c r="F4634" i="1"/>
  <c r="G4634" i="1"/>
  <c r="D4635" i="1"/>
  <c r="E4635" i="1"/>
  <c r="F4635" i="1"/>
  <c r="G4635" i="1"/>
  <c r="D4636" i="1"/>
  <c r="E4636" i="1"/>
  <c r="F4636" i="1"/>
  <c r="G4636" i="1"/>
  <c r="D4637" i="1"/>
  <c r="E4637" i="1"/>
  <c r="F4637" i="1"/>
  <c r="G4637" i="1"/>
  <c r="D4638" i="1"/>
  <c r="E4638" i="1"/>
  <c r="F4638" i="1"/>
  <c r="G4638" i="1"/>
  <c r="D4639" i="1"/>
  <c r="E4639" i="1"/>
  <c r="F4639" i="1"/>
  <c r="G4639" i="1"/>
  <c r="D4640" i="1"/>
  <c r="E4640" i="1"/>
  <c r="F4640" i="1"/>
  <c r="G4640" i="1"/>
  <c r="D4641" i="1"/>
  <c r="E4641" i="1"/>
  <c r="F4641" i="1"/>
  <c r="G4641" i="1"/>
  <c r="D4642" i="1"/>
  <c r="E4642" i="1"/>
  <c r="F4642" i="1"/>
  <c r="G4642" i="1"/>
  <c r="D4643" i="1"/>
  <c r="E4643" i="1"/>
  <c r="F4643" i="1"/>
  <c r="G4643" i="1"/>
  <c r="D4644" i="1"/>
  <c r="E4644" i="1"/>
  <c r="F4644" i="1"/>
  <c r="G4644" i="1"/>
  <c r="D4645" i="1"/>
  <c r="E4645" i="1"/>
  <c r="F4645" i="1"/>
  <c r="G4645" i="1"/>
  <c r="D4646" i="1"/>
  <c r="E4646" i="1"/>
  <c r="F4646" i="1"/>
  <c r="G4646" i="1"/>
  <c r="D4647" i="1"/>
  <c r="E4647" i="1"/>
  <c r="F4647" i="1"/>
  <c r="G4647" i="1"/>
  <c r="D4648" i="1"/>
  <c r="E4648" i="1"/>
  <c r="F4648" i="1"/>
  <c r="G4648" i="1"/>
  <c r="D4649" i="1"/>
  <c r="E4649" i="1"/>
  <c r="F4649" i="1"/>
  <c r="G4649" i="1"/>
  <c r="D4650" i="1"/>
  <c r="E4650" i="1"/>
  <c r="F4650" i="1"/>
  <c r="G4650" i="1"/>
  <c r="D4651" i="1"/>
  <c r="E4651" i="1"/>
  <c r="F4651" i="1"/>
  <c r="G4651" i="1"/>
  <c r="D4652" i="1"/>
  <c r="E4652" i="1"/>
  <c r="F4652" i="1"/>
  <c r="G4652" i="1"/>
  <c r="D4653" i="1"/>
  <c r="E4653" i="1"/>
  <c r="F4653" i="1"/>
  <c r="G4653" i="1"/>
  <c r="D4654" i="1"/>
  <c r="E4654" i="1"/>
  <c r="F4654" i="1"/>
  <c r="G4654" i="1"/>
  <c r="D4655" i="1"/>
  <c r="E4655" i="1"/>
  <c r="F4655" i="1"/>
  <c r="G4655" i="1"/>
  <c r="D4656" i="1"/>
  <c r="E4656" i="1"/>
  <c r="F4656" i="1"/>
  <c r="G4656" i="1"/>
  <c r="D4657" i="1"/>
  <c r="E4657" i="1"/>
  <c r="F4657" i="1"/>
  <c r="G4657" i="1"/>
  <c r="D4658" i="1"/>
  <c r="E4658" i="1"/>
  <c r="F4658" i="1"/>
  <c r="G4658" i="1"/>
  <c r="D4659" i="1"/>
  <c r="E4659" i="1"/>
  <c r="F4659" i="1"/>
  <c r="G4659" i="1"/>
  <c r="D4660" i="1"/>
  <c r="E4660" i="1"/>
  <c r="F4660" i="1"/>
  <c r="G4660" i="1"/>
  <c r="D4661" i="1"/>
  <c r="E4661" i="1"/>
  <c r="F4661" i="1"/>
  <c r="G4661" i="1"/>
  <c r="D4662" i="1"/>
  <c r="E4662" i="1"/>
  <c r="F4662" i="1"/>
  <c r="G4662" i="1"/>
  <c r="D4663" i="1"/>
  <c r="E4663" i="1"/>
  <c r="F4663" i="1"/>
  <c r="G4663" i="1"/>
  <c r="D4664" i="1"/>
  <c r="E4664" i="1"/>
  <c r="F4664" i="1"/>
  <c r="G4664" i="1"/>
  <c r="D4665" i="1"/>
  <c r="E4665" i="1"/>
  <c r="F4665" i="1"/>
  <c r="G4665" i="1"/>
  <c r="D4666" i="1"/>
  <c r="E4666" i="1"/>
  <c r="F4666" i="1"/>
  <c r="G4666" i="1"/>
  <c r="D4667" i="1"/>
  <c r="E4667" i="1"/>
  <c r="F4667" i="1"/>
  <c r="G4667" i="1"/>
  <c r="D4668" i="1"/>
  <c r="E4668" i="1"/>
  <c r="F4668" i="1"/>
  <c r="G4668" i="1"/>
  <c r="D4669" i="1"/>
  <c r="E4669" i="1"/>
  <c r="F4669" i="1"/>
  <c r="G4669" i="1"/>
  <c r="D4670" i="1"/>
  <c r="E4670" i="1"/>
  <c r="F4670" i="1"/>
  <c r="G4670" i="1"/>
  <c r="D4671" i="1"/>
  <c r="E4671" i="1"/>
  <c r="F4671" i="1"/>
  <c r="G4671" i="1"/>
  <c r="D4672" i="1"/>
  <c r="E4672" i="1"/>
  <c r="F4672" i="1"/>
  <c r="G4672" i="1"/>
  <c r="D4673" i="1"/>
  <c r="E4673" i="1"/>
  <c r="F4673" i="1"/>
  <c r="G4673" i="1"/>
  <c r="D4674" i="1"/>
  <c r="E4674" i="1"/>
  <c r="F4674" i="1"/>
  <c r="G4674" i="1"/>
  <c r="D4675" i="1"/>
  <c r="E4675" i="1"/>
  <c r="F4675" i="1"/>
  <c r="G4675" i="1"/>
  <c r="D4676" i="1"/>
  <c r="E4676" i="1"/>
  <c r="F4676" i="1"/>
  <c r="G4676" i="1"/>
  <c r="D4677" i="1"/>
  <c r="E4677" i="1"/>
  <c r="F4677" i="1"/>
  <c r="G4677" i="1"/>
  <c r="D4678" i="1"/>
  <c r="E4678" i="1"/>
  <c r="F4678" i="1"/>
  <c r="G4678" i="1"/>
  <c r="D4679" i="1"/>
  <c r="E4679" i="1"/>
  <c r="F4679" i="1"/>
  <c r="G4679" i="1"/>
  <c r="D4680" i="1"/>
  <c r="E4680" i="1"/>
  <c r="F4680" i="1"/>
  <c r="G4680" i="1"/>
  <c r="D4681" i="1"/>
  <c r="E4681" i="1"/>
  <c r="F4681" i="1"/>
  <c r="G4681" i="1"/>
  <c r="D4682" i="1"/>
  <c r="E4682" i="1"/>
  <c r="F4682" i="1"/>
  <c r="G4682" i="1"/>
  <c r="D4683" i="1"/>
  <c r="E4683" i="1"/>
  <c r="F4683" i="1"/>
  <c r="G4683" i="1"/>
  <c r="D4684" i="1"/>
  <c r="E4684" i="1"/>
  <c r="F4684" i="1"/>
  <c r="G4684" i="1"/>
  <c r="D4685" i="1"/>
  <c r="E4685" i="1"/>
  <c r="F4685" i="1"/>
  <c r="G4685" i="1"/>
  <c r="D4686" i="1"/>
  <c r="E4686" i="1"/>
  <c r="F4686" i="1"/>
  <c r="G4686" i="1"/>
  <c r="D4687" i="1"/>
  <c r="E4687" i="1"/>
  <c r="F4687" i="1"/>
  <c r="G4687" i="1"/>
  <c r="D4688" i="1"/>
  <c r="E4688" i="1"/>
  <c r="F4688" i="1"/>
  <c r="G4688" i="1"/>
  <c r="D4689" i="1"/>
  <c r="E4689" i="1"/>
  <c r="F4689" i="1"/>
  <c r="G4689" i="1"/>
  <c r="D4690" i="1"/>
  <c r="E4690" i="1"/>
  <c r="F4690" i="1"/>
  <c r="G4690" i="1"/>
  <c r="D4691" i="1"/>
  <c r="E4691" i="1"/>
  <c r="F4691" i="1"/>
  <c r="G4691" i="1"/>
  <c r="D4692" i="1"/>
  <c r="E4692" i="1"/>
  <c r="F4692" i="1"/>
  <c r="G4692" i="1"/>
  <c r="D4693" i="1"/>
  <c r="E4693" i="1"/>
  <c r="F4693" i="1"/>
  <c r="G4693" i="1"/>
  <c r="D4694" i="1"/>
  <c r="E4694" i="1"/>
  <c r="F4694" i="1"/>
  <c r="G4694" i="1"/>
  <c r="D4695" i="1"/>
  <c r="E4695" i="1"/>
  <c r="F4695" i="1"/>
  <c r="G4695" i="1"/>
  <c r="D4696" i="1"/>
  <c r="E4696" i="1"/>
  <c r="F4696" i="1"/>
  <c r="G4696" i="1"/>
  <c r="D4697" i="1"/>
  <c r="E4697" i="1"/>
  <c r="F4697" i="1"/>
  <c r="G4697" i="1"/>
  <c r="D4698" i="1"/>
  <c r="E4698" i="1"/>
  <c r="F4698" i="1"/>
  <c r="G4698" i="1"/>
  <c r="D4699" i="1"/>
  <c r="E4699" i="1"/>
  <c r="F4699" i="1"/>
  <c r="G4699" i="1"/>
  <c r="D4700" i="1"/>
  <c r="E4700" i="1"/>
  <c r="F4700" i="1"/>
  <c r="G4700" i="1"/>
  <c r="D4701" i="1"/>
  <c r="E4701" i="1"/>
  <c r="F4701" i="1"/>
  <c r="G4701" i="1"/>
  <c r="B4702" i="1"/>
  <c r="L4702" i="1" s="1"/>
  <c r="D4702" i="1"/>
  <c r="E4702" i="1"/>
  <c r="F4702" i="1"/>
  <c r="G4702" i="1"/>
  <c r="D4703" i="1"/>
  <c r="E4703" i="1"/>
  <c r="F4703" i="1"/>
  <c r="G4703" i="1"/>
  <c r="D4704" i="1"/>
  <c r="E4704" i="1"/>
  <c r="F4704" i="1"/>
  <c r="G4704" i="1"/>
  <c r="D4705" i="1"/>
  <c r="E4705" i="1"/>
  <c r="F4705" i="1"/>
  <c r="G4705" i="1"/>
  <c r="D4706" i="1"/>
  <c r="E4706" i="1"/>
  <c r="F4706" i="1"/>
  <c r="G4706" i="1"/>
  <c r="D4707" i="1"/>
  <c r="E4707" i="1"/>
  <c r="F4707" i="1"/>
  <c r="G4707" i="1"/>
  <c r="D4708" i="1"/>
  <c r="E4708" i="1"/>
  <c r="F4708" i="1"/>
  <c r="G4708" i="1"/>
  <c r="D4709" i="1"/>
  <c r="E4709" i="1"/>
  <c r="F4709" i="1"/>
  <c r="G4709" i="1"/>
  <c r="D4710" i="1"/>
  <c r="E4710" i="1"/>
  <c r="F4710" i="1"/>
  <c r="G4710" i="1"/>
  <c r="D4711" i="1"/>
  <c r="E4711" i="1"/>
  <c r="F4711" i="1"/>
  <c r="G4711" i="1"/>
  <c r="D4712" i="1"/>
  <c r="E4712" i="1"/>
  <c r="F4712" i="1"/>
  <c r="G4712" i="1"/>
  <c r="D4713" i="1"/>
  <c r="E4713" i="1"/>
  <c r="F4713" i="1"/>
  <c r="G4713" i="1"/>
  <c r="D4714" i="1"/>
  <c r="E4714" i="1"/>
  <c r="F4714" i="1"/>
  <c r="G4714" i="1"/>
  <c r="D4715" i="1"/>
  <c r="E4715" i="1"/>
  <c r="F4715" i="1"/>
  <c r="G4715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M4602" i="1"/>
  <c r="D5229" i="1"/>
  <c r="E5229" i="1"/>
  <c r="F5229" i="1"/>
  <c r="G5229" i="1"/>
  <c r="D5230" i="1"/>
  <c r="E5230" i="1"/>
  <c r="F5230" i="1"/>
  <c r="G5230" i="1"/>
  <c r="D5231" i="1"/>
  <c r="E5231" i="1"/>
  <c r="F5231" i="1"/>
  <c r="G5231" i="1"/>
  <c r="D5232" i="1"/>
  <c r="E5232" i="1"/>
  <c r="F5232" i="1"/>
  <c r="G5232" i="1"/>
  <c r="D5233" i="1"/>
  <c r="E5233" i="1"/>
  <c r="F5233" i="1"/>
  <c r="G5233" i="1"/>
  <c r="D5234" i="1"/>
  <c r="E5234" i="1"/>
  <c r="F5234" i="1"/>
  <c r="G5234" i="1"/>
  <c r="D5235" i="1"/>
  <c r="E5235" i="1"/>
  <c r="F5235" i="1"/>
  <c r="G5235" i="1"/>
  <c r="D5236" i="1"/>
  <c r="E5236" i="1"/>
  <c r="F5236" i="1"/>
  <c r="G5236" i="1"/>
  <c r="D5237" i="1"/>
  <c r="E5237" i="1"/>
  <c r="F5237" i="1"/>
  <c r="G5237" i="1"/>
  <c r="D5238" i="1"/>
  <c r="E5238" i="1"/>
  <c r="F5238" i="1"/>
  <c r="G5238" i="1"/>
  <c r="D5239" i="1"/>
  <c r="E5239" i="1"/>
  <c r="F5239" i="1"/>
  <c r="G5239" i="1"/>
  <c r="D5240" i="1"/>
  <c r="E5240" i="1"/>
  <c r="F5240" i="1"/>
  <c r="G5240" i="1"/>
  <c r="D5241" i="1"/>
  <c r="E5241" i="1"/>
  <c r="F5241" i="1"/>
  <c r="G5241" i="1"/>
  <c r="D5242" i="1"/>
  <c r="E5242" i="1"/>
  <c r="F5242" i="1"/>
  <c r="G5242" i="1"/>
  <c r="D5243" i="1"/>
  <c r="E5243" i="1"/>
  <c r="F5243" i="1"/>
  <c r="G5243" i="1"/>
  <c r="D5244" i="1"/>
  <c r="E5244" i="1"/>
  <c r="F5244" i="1"/>
  <c r="G5244" i="1"/>
  <c r="D5245" i="1"/>
  <c r="E5245" i="1"/>
  <c r="F5245" i="1"/>
  <c r="G5245" i="1"/>
  <c r="D5246" i="1"/>
  <c r="E5246" i="1"/>
  <c r="F5246" i="1"/>
  <c r="G5246" i="1"/>
  <c r="D5247" i="1"/>
  <c r="E5247" i="1"/>
  <c r="F5247" i="1"/>
  <c r="G5247" i="1"/>
  <c r="D5248" i="1"/>
  <c r="E5248" i="1"/>
  <c r="F5248" i="1"/>
  <c r="G5248" i="1"/>
  <c r="D5249" i="1"/>
  <c r="E5249" i="1"/>
  <c r="F5249" i="1"/>
  <c r="G5249" i="1"/>
  <c r="D5250" i="1"/>
  <c r="E5250" i="1"/>
  <c r="F5250" i="1"/>
  <c r="G5250" i="1"/>
  <c r="D5251" i="1"/>
  <c r="E5251" i="1"/>
  <c r="F5251" i="1"/>
  <c r="G5251" i="1"/>
  <c r="D5252" i="1"/>
  <c r="E5252" i="1"/>
  <c r="F5252" i="1"/>
  <c r="G5252" i="1"/>
  <c r="D5253" i="1"/>
  <c r="E5253" i="1"/>
  <c r="F5253" i="1"/>
  <c r="G5253" i="1"/>
  <c r="D5254" i="1"/>
  <c r="E5254" i="1"/>
  <c r="F5254" i="1"/>
  <c r="G5254" i="1"/>
  <c r="D5255" i="1"/>
  <c r="E5255" i="1"/>
  <c r="F5255" i="1"/>
  <c r="G5255" i="1"/>
  <c r="D5256" i="1"/>
  <c r="E5256" i="1"/>
  <c r="F5256" i="1"/>
  <c r="G5256" i="1"/>
  <c r="D5257" i="1"/>
  <c r="E5257" i="1"/>
  <c r="F5257" i="1"/>
  <c r="G5257" i="1"/>
  <c r="D5258" i="1"/>
  <c r="E5258" i="1"/>
  <c r="F5258" i="1"/>
  <c r="G5258" i="1"/>
  <c r="D5259" i="1"/>
  <c r="E5259" i="1"/>
  <c r="F5259" i="1"/>
  <c r="G5259" i="1"/>
  <c r="D5260" i="1"/>
  <c r="E5260" i="1"/>
  <c r="F5260" i="1"/>
  <c r="G5260" i="1"/>
  <c r="D5261" i="1"/>
  <c r="E5261" i="1"/>
  <c r="F5261" i="1"/>
  <c r="G5261" i="1"/>
  <c r="D5262" i="1"/>
  <c r="E5262" i="1"/>
  <c r="F5262" i="1"/>
  <c r="G5262" i="1"/>
  <c r="D5263" i="1"/>
  <c r="E5263" i="1"/>
  <c r="F5263" i="1"/>
  <c r="G5263" i="1"/>
  <c r="D5264" i="1"/>
  <c r="E5264" i="1"/>
  <c r="F5264" i="1"/>
  <c r="G5264" i="1"/>
  <c r="D5265" i="1"/>
  <c r="E5265" i="1"/>
  <c r="F5265" i="1"/>
  <c r="G5265" i="1"/>
  <c r="D5266" i="1"/>
  <c r="E5266" i="1"/>
  <c r="F5266" i="1"/>
  <c r="G5266" i="1"/>
  <c r="D5267" i="1"/>
  <c r="E5267" i="1"/>
  <c r="F5267" i="1"/>
  <c r="G5267" i="1"/>
  <c r="D5268" i="1"/>
  <c r="E5268" i="1"/>
  <c r="F5268" i="1"/>
  <c r="G5268" i="1"/>
  <c r="D5269" i="1"/>
  <c r="E5269" i="1"/>
  <c r="F5269" i="1"/>
  <c r="G5269" i="1"/>
  <c r="D5270" i="1"/>
  <c r="E5270" i="1"/>
  <c r="F5270" i="1"/>
  <c r="G5270" i="1"/>
  <c r="D5271" i="1"/>
  <c r="E5271" i="1"/>
  <c r="F5271" i="1"/>
  <c r="G5271" i="1"/>
  <c r="D5272" i="1"/>
  <c r="E5272" i="1"/>
  <c r="F5272" i="1"/>
  <c r="G5272" i="1"/>
  <c r="D5273" i="1"/>
  <c r="E5273" i="1"/>
  <c r="F5273" i="1"/>
  <c r="G5273" i="1"/>
  <c r="D5274" i="1"/>
  <c r="E5274" i="1"/>
  <c r="F5274" i="1"/>
  <c r="G5274" i="1"/>
  <c r="D5275" i="1"/>
  <c r="E5275" i="1"/>
  <c r="F5275" i="1"/>
  <c r="G5275" i="1"/>
  <c r="D5276" i="1"/>
  <c r="E5276" i="1"/>
  <c r="F5276" i="1"/>
  <c r="G5276" i="1"/>
  <c r="D5277" i="1"/>
  <c r="E5277" i="1"/>
  <c r="F5277" i="1"/>
  <c r="G5277" i="1"/>
  <c r="D5278" i="1"/>
  <c r="E5278" i="1"/>
  <c r="F5278" i="1"/>
  <c r="G5278" i="1"/>
  <c r="D5279" i="1"/>
  <c r="E5279" i="1"/>
  <c r="F5279" i="1"/>
  <c r="G5279" i="1"/>
  <c r="D5280" i="1"/>
  <c r="E5280" i="1"/>
  <c r="F5280" i="1"/>
  <c r="G5280" i="1"/>
  <c r="D5281" i="1"/>
  <c r="E5281" i="1"/>
  <c r="F5281" i="1"/>
  <c r="G5281" i="1"/>
  <c r="D5282" i="1"/>
  <c r="E5282" i="1"/>
  <c r="F5282" i="1"/>
  <c r="G5282" i="1"/>
  <c r="D5283" i="1"/>
  <c r="E5283" i="1"/>
  <c r="F5283" i="1"/>
  <c r="G5283" i="1"/>
  <c r="D5284" i="1"/>
  <c r="E5284" i="1"/>
  <c r="F5284" i="1"/>
  <c r="G5284" i="1"/>
  <c r="D5285" i="1"/>
  <c r="E5285" i="1"/>
  <c r="F5285" i="1"/>
  <c r="G5285" i="1"/>
  <c r="D5286" i="1"/>
  <c r="E5286" i="1"/>
  <c r="F5286" i="1"/>
  <c r="G5286" i="1"/>
  <c r="D5287" i="1"/>
  <c r="E5287" i="1"/>
  <c r="F5287" i="1"/>
  <c r="G5287" i="1"/>
  <c r="D5288" i="1"/>
  <c r="E5288" i="1"/>
  <c r="F5288" i="1"/>
  <c r="G5288" i="1"/>
  <c r="D5289" i="1"/>
  <c r="E5289" i="1"/>
  <c r="F5289" i="1"/>
  <c r="G5289" i="1"/>
  <c r="D5290" i="1"/>
  <c r="E5290" i="1"/>
  <c r="F5290" i="1"/>
  <c r="G5290" i="1"/>
  <c r="D5291" i="1"/>
  <c r="E5291" i="1"/>
  <c r="F5291" i="1"/>
  <c r="G5291" i="1"/>
  <c r="D5292" i="1"/>
  <c r="E5292" i="1"/>
  <c r="F5292" i="1"/>
  <c r="G5292" i="1"/>
  <c r="D5293" i="1"/>
  <c r="E5293" i="1"/>
  <c r="F5293" i="1"/>
  <c r="G5293" i="1"/>
  <c r="D5294" i="1"/>
  <c r="E5294" i="1"/>
  <c r="F5294" i="1"/>
  <c r="G5294" i="1"/>
  <c r="D5295" i="1"/>
  <c r="E5295" i="1"/>
  <c r="F5295" i="1"/>
  <c r="G5295" i="1"/>
  <c r="D5296" i="1"/>
  <c r="E5296" i="1"/>
  <c r="F5296" i="1"/>
  <c r="G5296" i="1"/>
  <c r="D5297" i="1"/>
  <c r="E5297" i="1"/>
  <c r="F5297" i="1"/>
  <c r="G5297" i="1"/>
  <c r="D5298" i="1"/>
  <c r="E5298" i="1"/>
  <c r="F5298" i="1"/>
  <c r="G5298" i="1"/>
  <c r="D5299" i="1"/>
  <c r="E5299" i="1"/>
  <c r="F5299" i="1"/>
  <c r="G5299" i="1"/>
  <c r="D5300" i="1"/>
  <c r="E5300" i="1"/>
  <c r="F5300" i="1"/>
  <c r="G5300" i="1"/>
  <c r="D5301" i="1"/>
  <c r="E5301" i="1"/>
  <c r="F5301" i="1"/>
  <c r="G5301" i="1"/>
  <c r="B5302" i="1"/>
  <c r="N5302" i="1" s="1"/>
  <c r="D5302" i="1"/>
  <c r="E5302" i="1"/>
  <c r="F5302" i="1"/>
  <c r="G5302" i="1"/>
  <c r="D5303" i="1"/>
  <c r="E5303" i="1"/>
  <c r="F5303" i="1"/>
  <c r="G5303" i="1"/>
  <c r="D5304" i="1"/>
  <c r="E5304" i="1"/>
  <c r="F5304" i="1"/>
  <c r="G5304" i="1"/>
  <c r="D5305" i="1"/>
  <c r="E5305" i="1"/>
  <c r="F5305" i="1"/>
  <c r="G5305" i="1"/>
  <c r="D5306" i="1"/>
  <c r="E5306" i="1"/>
  <c r="F5306" i="1"/>
  <c r="G5306" i="1"/>
  <c r="D5307" i="1"/>
  <c r="E5307" i="1"/>
  <c r="F5307" i="1"/>
  <c r="G5307" i="1"/>
  <c r="D5308" i="1"/>
  <c r="E5308" i="1"/>
  <c r="F5308" i="1"/>
  <c r="G5308" i="1"/>
  <c r="D5309" i="1"/>
  <c r="E5309" i="1"/>
  <c r="F5309" i="1"/>
  <c r="G5309" i="1"/>
  <c r="D5310" i="1"/>
  <c r="E5310" i="1"/>
  <c r="F5310" i="1"/>
  <c r="G5310" i="1"/>
  <c r="D5311" i="1"/>
  <c r="E5311" i="1"/>
  <c r="F5311" i="1"/>
  <c r="G5311" i="1"/>
  <c r="D5312" i="1"/>
  <c r="E5312" i="1"/>
  <c r="F5312" i="1"/>
  <c r="G5312" i="1"/>
  <c r="D5313" i="1"/>
  <c r="E5313" i="1"/>
  <c r="F5313" i="1"/>
  <c r="G5313" i="1"/>
  <c r="D5314" i="1"/>
  <c r="E5314" i="1"/>
  <c r="F5314" i="1"/>
  <c r="G5314" i="1"/>
  <c r="D5315" i="1"/>
  <c r="E5315" i="1"/>
  <c r="F5315" i="1"/>
  <c r="G5315" i="1"/>
  <c r="D5316" i="1"/>
  <c r="E5316" i="1"/>
  <c r="F5316" i="1"/>
  <c r="G5316" i="1"/>
  <c r="D5317" i="1"/>
  <c r="E5317" i="1"/>
  <c r="F5317" i="1"/>
  <c r="G5317" i="1"/>
  <c r="D5318" i="1"/>
  <c r="E5318" i="1"/>
  <c r="F5318" i="1"/>
  <c r="G5318" i="1"/>
  <c r="D5319" i="1"/>
  <c r="E5319" i="1"/>
  <c r="F5319" i="1"/>
  <c r="G5319" i="1"/>
  <c r="D5320" i="1"/>
  <c r="E5320" i="1"/>
  <c r="F5320" i="1"/>
  <c r="G5320" i="1"/>
  <c r="D5321" i="1"/>
  <c r="E5321" i="1"/>
  <c r="F5321" i="1"/>
  <c r="G5321" i="1"/>
  <c r="D5322" i="1"/>
  <c r="E5322" i="1"/>
  <c r="F5322" i="1"/>
  <c r="G5322" i="1"/>
  <c r="D5323" i="1"/>
  <c r="E5323" i="1"/>
  <c r="F5323" i="1"/>
  <c r="G5323" i="1"/>
  <c r="B5202" i="1"/>
  <c r="L5202" i="1" s="1"/>
  <c r="D5202" i="1"/>
  <c r="E5202" i="1"/>
  <c r="F5202" i="1"/>
  <c r="G5202" i="1"/>
  <c r="D5203" i="1"/>
  <c r="E5203" i="1"/>
  <c r="F5203" i="1"/>
  <c r="G5203" i="1"/>
  <c r="D5204" i="1"/>
  <c r="E5204" i="1"/>
  <c r="F5204" i="1"/>
  <c r="G5204" i="1"/>
  <c r="D5205" i="1"/>
  <c r="E5205" i="1"/>
  <c r="F5205" i="1"/>
  <c r="G5205" i="1"/>
  <c r="D5206" i="1"/>
  <c r="E5206" i="1"/>
  <c r="F5206" i="1"/>
  <c r="G5206" i="1"/>
  <c r="D5207" i="1"/>
  <c r="E5207" i="1"/>
  <c r="F5207" i="1"/>
  <c r="G5207" i="1"/>
  <c r="D5208" i="1"/>
  <c r="E5208" i="1"/>
  <c r="F5208" i="1"/>
  <c r="G5208" i="1"/>
  <c r="D5209" i="1"/>
  <c r="E5209" i="1"/>
  <c r="F5209" i="1"/>
  <c r="G5209" i="1"/>
  <c r="D5210" i="1"/>
  <c r="E5210" i="1"/>
  <c r="F5210" i="1"/>
  <c r="G5210" i="1"/>
  <c r="D5211" i="1"/>
  <c r="E5211" i="1"/>
  <c r="F5211" i="1"/>
  <c r="G5211" i="1"/>
  <c r="D5212" i="1"/>
  <c r="E5212" i="1"/>
  <c r="F5212" i="1"/>
  <c r="G5212" i="1"/>
  <c r="D5213" i="1"/>
  <c r="E5213" i="1"/>
  <c r="F5213" i="1"/>
  <c r="G5213" i="1"/>
  <c r="D5214" i="1"/>
  <c r="E5214" i="1"/>
  <c r="F5214" i="1"/>
  <c r="G5214" i="1"/>
  <c r="D5215" i="1"/>
  <c r="E5215" i="1"/>
  <c r="F5215" i="1"/>
  <c r="G5215" i="1"/>
  <c r="D5216" i="1"/>
  <c r="E5216" i="1"/>
  <c r="F5216" i="1"/>
  <c r="G5216" i="1"/>
  <c r="D5217" i="1"/>
  <c r="E5217" i="1"/>
  <c r="F5217" i="1"/>
  <c r="G5217" i="1"/>
  <c r="D5218" i="1"/>
  <c r="E5218" i="1"/>
  <c r="F5218" i="1"/>
  <c r="G5218" i="1"/>
  <c r="D5219" i="1"/>
  <c r="E5219" i="1"/>
  <c r="F5219" i="1"/>
  <c r="G5219" i="1"/>
  <c r="D5220" i="1"/>
  <c r="E5220" i="1"/>
  <c r="F5220" i="1"/>
  <c r="G5220" i="1"/>
  <c r="D5221" i="1"/>
  <c r="E5221" i="1"/>
  <c r="F5221" i="1"/>
  <c r="G5221" i="1"/>
  <c r="D5222" i="1"/>
  <c r="E5222" i="1"/>
  <c r="F5222" i="1"/>
  <c r="G5222" i="1"/>
  <c r="D5223" i="1"/>
  <c r="E5223" i="1"/>
  <c r="F5223" i="1"/>
  <c r="G5223" i="1"/>
  <c r="D5224" i="1"/>
  <c r="E5224" i="1"/>
  <c r="F5224" i="1"/>
  <c r="G5224" i="1"/>
  <c r="D5225" i="1"/>
  <c r="E5225" i="1"/>
  <c r="F5225" i="1"/>
  <c r="G5225" i="1"/>
  <c r="D5226" i="1"/>
  <c r="E5226" i="1"/>
  <c r="F5226" i="1"/>
  <c r="G5226" i="1"/>
  <c r="D5227" i="1"/>
  <c r="E5227" i="1"/>
  <c r="F5227" i="1"/>
  <c r="G5227" i="1"/>
  <c r="D5228" i="1"/>
  <c r="E5228" i="1"/>
  <c r="F5228" i="1"/>
  <c r="G5228" i="1"/>
  <c r="D991" i="1"/>
  <c r="E991" i="1"/>
  <c r="F991" i="1"/>
  <c r="G991" i="1"/>
  <c r="D992" i="1"/>
  <c r="E992" i="1"/>
  <c r="F992" i="1"/>
  <c r="G992" i="1"/>
  <c r="D993" i="1"/>
  <c r="E993" i="1"/>
  <c r="F993" i="1"/>
  <c r="G993" i="1"/>
  <c r="D994" i="1"/>
  <c r="E994" i="1"/>
  <c r="F994" i="1"/>
  <c r="G994" i="1"/>
  <c r="D995" i="1"/>
  <c r="E995" i="1"/>
  <c r="F995" i="1"/>
  <c r="G995" i="1"/>
  <c r="D996" i="1"/>
  <c r="E996" i="1"/>
  <c r="F996" i="1"/>
  <c r="G996" i="1"/>
  <c r="D997" i="1"/>
  <c r="E997" i="1"/>
  <c r="F997" i="1"/>
  <c r="G997" i="1"/>
  <c r="D998" i="1"/>
  <c r="E998" i="1"/>
  <c r="F998" i="1"/>
  <c r="G998" i="1"/>
  <c r="D999" i="1"/>
  <c r="E999" i="1"/>
  <c r="F999" i="1"/>
  <c r="G999" i="1"/>
  <c r="D1000" i="1"/>
  <c r="E1000" i="1"/>
  <c r="F1000" i="1"/>
  <c r="G1000" i="1"/>
  <c r="D1001" i="1"/>
  <c r="E1001" i="1"/>
  <c r="F1001" i="1"/>
  <c r="G1001" i="1"/>
  <c r="B1002" i="1"/>
  <c r="D1002" i="1"/>
  <c r="E1002" i="1"/>
  <c r="F1002" i="1"/>
  <c r="G1002" i="1"/>
  <c r="D1003" i="1"/>
  <c r="E1003" i="1"/>
  <c r="F1003" i="1"/>
  <c r="G1003" i="1"/>
  <c r="D1004" i="1"/>
  <c r="E1004" i="1"/>
  <c r="F1004" i="1"/>
  <c r="G1004" i="1"/>
  <c r="D1005" i="1"/>
  <c r="E1005" i="1"/>
  <c r="F1005" i="1"/>
  <c r="G1005" i="1"/>
  <c r="D973" i="1"/>
  <c r="E973" i="1"/>
  <c r="F973" i="1"/>
  <c r="G973" i="1"/>
  <c r="D974" i="1"/>
  <c r="E974" i="1"/>
  <c r="F974" i="1"/>
  <c r="G974" i="1"/>
  <c r="D975" i="1"/>
  <c r="E975" i="1"/>
  <c r="F975" i="1"/>
  <c r="G975" i="1"/>
  <c r="D976" i="1"/>
  <c r="E976" i="1"/>
  <c r="F976" i="1"/>
  <c r="G976" i="1"/>
  <c r="D977" i="1"/>
  <c r="E977" i="1"/>
  <c r="F977" i="1"/>
  <c r="G977" i="1"/>
  <c r="D978" i="1"/>
  <c r="E978" i="1"/>
  <c r="F978" i="1"/>
  <c r="G978" i="1"/>
  <c r="D979" i="1"/>
  <c r="E979" i="1"/>
  <c r="F979" i="1"/>
  <c r="G979" i="1"/>
  <c r="D980" i="1"/>
  <c r="E980" i="1"/>
  <c r="F980" i="1"/>
  <c r="G980" i="1"/>
  <c r="D981" i="1"/>
  <c r="E981" i="1"/>
  <c r="F981" i="1"/>
  <c r="G981" i="1"/>
  <c r="D982" i="1"/>
  <c r="E982" i="1"/>
  <c r="F982" i="1"/>
  <c r="G982" i="1"/>
  <c r="D983" i="1"/>
  <c r="E983" i="1"/>
  <c r="F983" i="1"/>
  <c r="G983" i="1"/>
  <c r="D984" i="1"/>
  <c r="E984" i="1"/>
  <c r="F984" i="1"/>
  <c r="G984" i="1"/>
  <c r="D985" i="1"/>
  <c r="E985" i="1"/>
  <c r="F985" i="1"/>
  <c r="G985" i="1"/>
  <c r="D986" i="1"/>
  <c r="E986" i="1"/>
  <c r="F986" i="1"/>
  <c r="G986" i="1"/>
  <c r="D987" i="1"/>
  <c r="E987" i="1"/>
  <c r="F987" i="1"/>
  <c r="G987" i="1"/>
  <c r="D988" i="1"/>
  <c r="E988" i="1"/>
  <c r="F988" i="1"/>
  <c r="G988" i="1"/>
  <c r="D989" i="1"/>
  <c r="E989" i="1"/>
  <c r="F989" i="1"/>
  <c r="G989" i="1"/>
  <c r="D990" i="1"/>
  <c r="E990" i="1"/>
  <c r="F990" i="1"/>
  <c r="G990" i="1"/>
  <c r="D943" i="1"/>
  <c r="E943" i="1"/>
  <c r="F943" i="1"/>
  <c r="G943" i="1"/>
  <c r="D944" i="1"/>
  <c r="E944" i="1"/>
  <c r="F944" i="1"/>
  <c r="G944" i="1"/>
  <c r="D945" i="1"/>
  <c r="E945" i="1"/>
  <c r="F945" i="1"/>
  <c r="G945" i="1"/>
  <c r="D946" i="1"/>
  <c r="E946" i="1"/>
  <c r="F946" i="1"/>
  <c r="G946" i="1"/>
  <c r="D947" i="1"/>
  <c r="E947" i="1"/>
  <c r="F947" i="1"/>
  <c r="G947" i="1"/>
  <c r="D948" i="1"/>
  <c r="E948" i="1"/>
  <c r="F948" i="1"/>
  <c r="G948" i="1"/>
  <c r="D949" i="1"/>
  <c r="E949" i="1"/>
  <c r="F949" i="1"/>
  <c r="G949" i="1"/>
  <c r="D950" i="1"/>
  <c r="E950" i="1"/>
  <c r="F950" i="1"/>
  <c r="G950" i="1"/>
  <c r="D951" i="1"/>
  <c r="E951" i="1"/>
  <c r="F951" i="1"/>
  <c r="G951" i="1"/>
  <c r="D952" i="1"/>
  <c r="E952" i="1"/>
  <c r="F952" i="1"/>
  <c r="G952" i="1"/>
  <c r="D953" i="1"/>
  <c r="E953" i="1"/>
  <c r="F953" i="1"/>
  <c r="G953" i="1"/>
  <c r="D954" i="1"/>
  <c r="E954" i="1"/>
  <c r="F954" i="1"/>
  <c r="G954" i="1"/>
  <c r="D955" i="1"/>
  <c r="E955" i="1"/>
  <c r="F955" i="1"/>
  <c r="G955" i="1"/>
  <c r="D956" i="1"/>
  <c r="E956" i="1"/>
  <c r="F956" i="1"/>
  <c r="G956" i="1"/>
  <c r="D957" i="1"/>
  <c r="E957" i="1"/>
  <c r="F957" i="1"/>
  <c r="G957" i="1"/>
  <c r="D958" i="1"/>
  <c r="E958" i="1"/>
  <c r="F958" i="1"/>
  <c r="G958" i="1"/>
  <c r="D959" i="1"/>
  <c r="E959" i="1"/>
  <c r="F959" i="1"/>
  <c r="G959" i="1"/>
  <c r="D960" i="1"/>
  <c r="E960" i="1"/>
  <c r="F960" i="1"/>
  <c r="G960" i="1"/>
  <c r="D961" i="1"/>
  <c r="E961" i="1"/>
  <c r="F961" i="1"/>
  <c r="G961" i="1"/>
  <c r="D962" i="1"/>
  <c r="E962" i="1"/>
  <c r="F962" i="1"/>
  <c r="G962" i="1"/>
  <c r="D963" i="1"/>
  <c r="E963" i="1"/>
  <c r="F963" i="1"/>
  <c r="G963" i="1"/>
  <c r="D964" i="1"/>
  <c r="E964" i="1"/>
  <c r="F964" i="1"/>
  <c r="G964" i="1"/>
  <c r="D965" i="1"/>
  <c r="E965" i="1"/>
  <c r="F965" i="1"/>
  <c r="G965" i="1"/>
  <c r="D966" i="1"/>
  <c r="E966" i="1"/>
  <c r="F966" i="1"/>
  <c r="G966" i="1"/>
  <c r="D967" i="1"/>
  <c r="E967" i="1"/>
  <c r="F967" i="1"/>
  <c r="G967" i="1"/>
  <c r="D968" i="1"/>
  <c r="E968" i="1"/>
  <c r="F968" i="1"/>
  <c r="G968" i="1"/>
  <c r="D969" i="1"/>
  <c r="E969" i="1"/>
  <c r="F969" i="1"/>
  <c r="G969" i="1"/>
  <c r="D970" i="1"/>
  <c r="E970" i="1"/>
  <c r="F970" i="1"/>
  <c r="G970" i="1"/>
  <c r="D971" i="1"/>
  <c r="E971" i="1"/>
  <c r="F971" i="1"/>
  <c r="G971" i="1"/>
  <c r="D972" i="1"/>
  <c r="E972" i="1"/>
  <c r="F972" i="1"/>
  <c r="G972" i="1"/>
  <c r="D920" i="1"/>
  <c r="E920" i="1"/>
  <c r="F920" i="1"/>
  <c r="G920" i="1"/>
  <c r="D921" i="1"/>
  <c r="E921" i="1"/>
  <c r="F921" i="1"/>
  <c r="G921" i="1"/>
  <c r="D922" i="1"/>
  <c r="E922" i="1"/>
  <c r="F922" i="1"/>
  <c r="G922" i="1"/>
  <c r="D923" i="1"/>
  <c r="E923" i="1"/>
  <c r="F923" i="1"/>
  <c r="G923" i="1"/>
  <c r="D924" i="1"/>
  <c r="E924" i="1"/>
  <c r="F924" i="1"/>
  <c r="G924" i="1"/>
  <c r="D925" i="1"/>
  <c r="E925" i="1"/>
  <c r="F925" i="1"/>
  <c r="G925" i="1"/>
  <c r="D926" i="1"/>
  <c r="E926" i="1"/>
  <c r="F926" i="1"/>
  <c r="G926" i="1"/>
  <c r="D927" i="1"/>
  <c r="E927" i="1"/>
  <c r="F927" i="1"/>
  <c r="G927" i="1"/>
  <c r="D928" i="1"/>
  <c r="E928" i="1"/>
  <c r="F928" i="1"/>
  <c r="G928" i="1"/>
  <c r="D929" i="1"/>
  <c r="E929" i="1"/>
  <c r="F929" i="1"/>
  <c r="G929" i="1"/>
  <c r="D930" i="1"/>
  <c r="E930" i="1"/>
  <c r="F930" i="1"/>
  <c r="G930" i="1"/>
  <c r="D931" i="1"/>
  <c r="E931" i="1"/>
  <c r="F931" i="1"/>
  <c r="G931" i="1"/>
  <c r="D932" i="1"/>
  <c r="E932" i="1"/>
  <c r="F932" i="1"/>
  <c r="G932" i="1"/>
  <c r="D933" i="1"/>
  <c r="E933" i="1"/>
  <c r="F933" i="1"/>
  <c r="G933" i="1"/>
  <c r="D934" i="1"/>
  <c r="E934" i="1"/>
  <c r="F934" i="1"/>
  <c r="G934" i="1"/>
  <c r="D935" i="1"/>
  <c r="E935" i="1"/>
  <c r="F935" i="1"/>
  <c r="G935" i="1"/>
  <c r="D936" i="1"/>
  <c r="E936" i="1"/>
  <c r="F936" i="1"/>
  <c r="G936" i="1"/>
  <c r="D937" i="1"/>
  <c r="E937" i="1"/>
  <c r="F937" i="1"/>
  <c r="G937" i="1"/>
  <c r="D938" i="1"/>
  <c r="E938" i="1"/>
  <c r="F938" i="1"/>
  <c r="G938" i="1"/>
  <c r="D939" i="1"/>
  <c r="E939" i="1"/>
  <c r="F939" i="1"/>
  <c r="G939" i="1"/>
  <c r="D940" i="1"/>
  <c r="E940" i="1"/>
  <c r="F940" i="1"/>
  <c r="G940" i="1"/>
  <c r="D941" i="1"/>
  <c r="E941" i="1"/>
  <c r="F941" i="1"/>
  <c r="G941" i="1"/>
  <c r="D942" i="1"/>
  <c r="E942" i="1"/>
  <c r="F942" i="1"/>
  <c r="G942" i="1"/>
  <c r="B902" i="1"/>
  <c r="M902" i="1" s="1"/>
  <c r="D902" i="1"/>
  <c r="E902" i="1"/>
  <c r="F902" i="1"/>
  <c r="G902" i="1"/>
  <c r="D903" i="1"/>
  <c r="E903" i="1"/>
  <c r="F903" i="1"/>
  <c r="G903" i="1"/>
  <c r="D904" i="1"/>
  <c r="E904" i="1"/>
  <c r="F904" i="1"/>
  <c r="G904" i="1"/>
  <c r="D905" i="1"/>
  <c r="E905" i="1"/>
  <c r="F905" i="1"/>
  <c r="G905" i="1"/>
  <c r="D906" i="1"/>
  <c r="E906" i="1"/>
  <c r="F906" i="1"/>
  <c r="G906" i="1"/>
  <c r="D907" i="1"/>
  <c r="E907" i="1"/>
  <c r="F907" i="1"/>
  <c r="G907" i="1"/>
  <c r="D908" i="1"/>
  <c r="E908" i="1"/>
  <c r="F908" i="1"/>
  <c r="G908" i="1"/>
  <c r="D909" i="1"/>
  <c r="E909" i="1"/>
  <c r="F909" i="1"/>
  <c r="G909" i="1"/>
  <c r="D910" i="1"/>
  <c r="E910" i="1"/>
  <c r="F910" i="1"/>
  <c r="G910" i="1"/>
  <c r="D911" i="1"/>
  <c r="E911" i="1"/>
  <c r="F911" i="1"/>
  <c r="G911" i="1"/>
  <c r="D912" i="1"/>
  <c r="E912" i="1"/>
  <c r="F912" i="1"/>
  <c r="G912" i="1"/>
  <c r="D913" i="1"/>
  <c r="E913" i="1"/>
  <c r="F913" i="1"/>
  <c r="G913" i="1"/>
  <c r="D914" i="1"/>
  <c r="E914" i="1"/>
  <c r="F914" i="1"/>
  <c r="G914" i="1"/>
  <c r="D915" i="1"/>
  <c r="E915" i="1"/>
  <c r="F915" i="1"/>
  <c r="G915" i="1"/>
  <c r="D916" i="1"/>
  <c r="E916" i="1"/>
  <c r="F916" i="1"/>
  <c r="G916" i="1"/>
  <c r="D917" i="1"/>
  <c r="E917" i="1"/>
  <c r="F917" i="1"/>
  <c r="G917" i="1"/>
  <c r="D918" i="1"/>
  <c r="E918" i="1"/>
  <c r="F918" i="1"/>
  <c r="G918" i="1"/>
  <c r="D919" i="1"/>
  <c r="E919" i="1"/>
  <c r="F919" i="1"/>
  <c r="G919" i="1"/>
  <c r="B3202" i="1"/>
  <c r="M3202" i="1" s="1"/>
  <c r="D3202" i="1"/>
  <c r="E3202" i="1"/>
  <c r="F3202" i="1"/>
  <c r="G3202" i="1"/>
  <c r="D3203" i="1"/>
  <c r="E3203" i="1"/>
  <c r="F3203" i="1"/>
  <c r="G3203" i="1"/>
  <c r="D3204" i="1"/>
  <c r="E3204" i="1"/>
  <c r="F3204" i="1"/>
  <c r="G3204" i="1"/>
  <c r="D3205" i="1"/>
  <c r="E3205" i="1"/>
  <c r="F3205" i="1"/>
  <c r="G3205" i="1"/>
  <c r="D3206" i="1"/>
  <c r="E3206" i="1"/>
  <c r="F3206" i="1"/>
  <c r="G3206" i="1"/>
  <c r="D3207" i="1"/>
  <c r="E3207" i="1"/>
  <c r="F3207" i="1"/>
  <c r="G3207" i="1"/>
  <c r="D3208" i="1"/>
  <c r="E3208" i="1"/>
  <c r="F3208" i="1"/>
  <c r="G3208" i="1"/>
  <c r="D3209" i="1"/>
  <c r="E3209" i="1"/>
  <c r="F3209" i="1"/>
  <c r="G3209" i="1"/>
  <c r="D3210" i="1"/>
  <c r="E3210" i="1"/>
  <c r="F3210" i="1"/>
  <c r="G3210" i="1"/>
  <c r="D3211" i="1"/>
  <c r="E3211" i="1"/>
  <c r="F3211" i="1"/>
  <c r="G3211" i="1"/>
  <c r="D3212" i="1"/>
  <c r="E3212" i="1"/>
  <c r="F3212" i="1"/>
  <c r="G3212" i="1"/>
  <c r="D3213" i="1"/>
  <c r="E3213" i="1"/>
  <c r="F3213" i="1"/>
  <c r="G3213" i="1"/>
  <c r="D3214" i="1"/>
  <c r="E3214" i="1"/>
  <c r="F3214" i="1"/>
  <c r="G3214" i="1"/>
  <c r="D3215" i="1"/>
  <c r="E3215" i="1"/>
  <c r="F3215" i="1"/>
  <c r="G3215" i="1"/>
  <c r="D3216" i="1"/>
  <c r="E3216" i="1"/>
  <c r="F3216" i="1"/>
  <c r="G3216" i="1"/>
  <c r="D3217" i="1"/>
  <c r="E3217" i="1"/>
  <c r="F3217" i="1"/>
  <c r="G3217" i="1"/>
  <c r="D3218" i="1"/>
  <c r="E3218" i="1"/>
  <c r="F3218" i="1"/>
  <c r="G3218" i="1"/>
  <c r="D3219" i="1"/>
  <c r="E3219" i="1"/>
  <c r="F3219" i="1"/>
  <c r="G3219" i="1"/>
  <c r="D3220" i="1"/>
  <c r="E3220" i="1"/>
  <c r="F3220" i="1"/>
  <c r="G3220" i="1"/>
  <c r="D3221" i="1"/>
  <c r="E3221" i="1"/>
  <c r="F3221" i="1"/>
  <c r="G3221" i="1"/>
  <c r="D3222" i="1"/>
  <c r="E3222" i="1"/>
  <c r="F3222" i="1"/>
  <c r="G3222" i="1"/>
  <c r="D3223" i="1"/>
  <c r="E3223" i="1"/>
  <c r="F3223" i="1"/>
  <c r="G3223" i="1"/>
  <c r="D3224" i="1"/>
  <c r="E3224" i="1"/>
  <c r="F3224" i="1"/>
  <c r="G3224" i="1"/>
  <c r="D3225" i="1"/>
  <c r="E3225" i="1"/>
  <c r="F3225" i="1"/>
  <c r="G3225" i="1"/>
  <c r="D3226" i="1"/>
  <c r="E3226" i="1"/>
  <c r="F3226" i="1"/>
  <c r="G3226" i="1"/>
  <c r="D3227" i="1"/>
  <c r="E3227" i="1"/>
  <c r="F3227" i="1"/>
  <c r="G3227" i="1"/>
  <c r="D3228" i="1"/>
  <c r="E3228" i="1"/>
  <c r="F3228" i="1"/>
  <c r="G3228" i="1"/>
  <c r="D3229" i="1"/>
  <c r="E3229" i="1"/>
  <c r="F3229" i="1"/>
  <c r="G3229" i="1"/>
  <c r="D3230" i="1"/>
  <c r="E3230" i="1"/>
  <c r="F3230" i="1"/>
  <c r="G3230" i="1"/>
  <c r="D3231" i="1"/>
  <c r="E3231" i="1"/>
  <c r="F3231" i="1"/>
  <c r="G3231" i="1"/>
  <c r="D3232" i="1"/>
  <c r="E3232" i="1"/>
  <c r="F3232" i="1"/>
  <c r="G3232" i="1"/>
  <c r="D3233" i="1"/>
  <c r="E3233" i="1"/>
  <c r="F3233" i="1"/>
  <c r="G3233" i="1"/>
  <c r="D3234" i="1"/>
  <c r="E3234" i="1"/>
  <c r="F3234" i="1"/>
  <c r="G3234" i="1"/>
  <c r="D3235" i="1"/>
  <c r="E3235" i="1"/>
  <c r="F3235" i="1"/>
  <c r="G3235" i="1"/>
  <c r="D3236" i="1"/>
  <c r="E3236" i="1"/>
  <c r="F3236" i="1"/>
  <c r="G3236" i="1"/>
  <c r="D3237" i="1"/>
  <c r="E3237" i="1"/>
  <c r="F3237" i="1"/>
  <c r="G3237" i="1"/>
  <c r="D3238" i="1"/>
  <c r="E3238" i="1"/>
  <c r="F3238" i="1"/>
  <c r="G3238" i="1"/>
  <c r="D3239" i="1"/>
  <c r="E3239" i="1"/>
  <c r="F3239" i="1"/>
  <c r="G3239" i="1"/>
  <c r="D3240" i="1"/>
  <c r="E3240" i="1"/>
  <c r="F3240" i="1"/>
  <c r="G3240" i="1"/>
  <c r="D3241" i="1"/>
  <c r="E3241" i="1"/>
  <c r="F3241" i="1"/>
  <c r="G3241" i="1"/>
  <c r="D3242" i="1"/>
  <c r="E3242" i="1"/>
  <c r="F3242" i="1"/>
  <c r="G3242" i="1"/>
  <c r="D3243" i="1"/>
  <c r="E3243" i="1"/>
  <c r="F3243" i="1"/>
  <c r="G3243" i="1"/>
  <c r="D3244" i="1"/>
  <c r="E3244" i="1"/>
  <c r="F3244" i="1"/>
  <c r="G3244" i="1"/>
  <c r="D3245" i="1"/>
  <c r="E3245" i="1"/>
  <c r="F3245" i="1"/>
  <c r="G3245" i="1"/>
  <c r="D3246" i="1"/>
  <c r="E3246" i="1"/>
  <c r="F3246" i="1"/>
  <c r="G3246" i="1"/>
  <c r="D3247" i="1"/>
  <c r="E3247" i="1"/>
  <c r="F3247" i="1"/>
  <c r="G3247" i="1"/>
  <c r="D3248" i="1"/>
  <c r="E3248" i="1"/>
  <c r="F3248" i="1"/>
  <c r="G3248" i="1"/>
  <c r="D3249" i="1"/>
  <c r="E3249" i="1"/>
  <c r="F3249" i="1"/>
  <c r="G3249" i="1"/>
  <c r="D3250" i="1"/>
  <c r="E3250" i="1"/>
  <c r="F3250" i="1"/>
  <c r="G3250" i="1"/>
  <c r="D3251" i="1"/>
  <c r="E3251" i="1"/>
  <c r="F3251" i="1"/>
  <c r="G3251" i="1"/>
  <c r="D3252" i="1"/>
  <c r="E3252" i="1"/>
  <c r="F3252" i="1"/>
  <c r="G3252" i="1"/>
  <c r="D3253" i="1"/>
  <c r="E3253" i="1"/>
  <c r="F3253" i="1"/>
  <c r="G3253" i="1"/>
  <c r="D3254" i="1"/>
  <c r="E3254" i="1"/>
  <c r="F3254" i="1"/>
  <c r="G3254" i="1"/>
  <c r="D3255" i="1"/>
  <c r="E3255" i="1"/>
  <c r="F3255" i="1"/>
  <c r="G3255" i="1"/>
  <c r="D3256" i="1"/>
  <c r="E3256" i="1"/>
  <c r="F3256" i="1"/>
  <c r="G3256" i="1"/>
  <c r="D3257" i="1"/>
  <c r="E3257" i="1"/>
  <c r="F3257" i="1"/>
  <c r="G3257" i="1"/>
  <c r="D3258" i="1"/>
  <c r="E3258" i="1"/>
  <c r="F3258" i="1"/>
  <c r="G3258" i="1"/>
  <c r="D3259" i="1"/>
  <c r="E3259" i="1"/>
  <c r="F3259" i="1"/>
  <c r="G3259" i="1"/>
  <c r="D3260" i="1"/>
  <c r="E3260" i="1"/>
  <c r="F3260" i="1"/>
  <c r="G3260" i="1"/>
  <c r="D3261" i="1"/>
  <c r="E3261" i="1"/>
  <c r="F3261" i="1"/>
  <c r="G3261" i="1"/>
  <c r="D3262" i="1"/>
  <c r="E3262" i="1"/>
  <c r="F3262" i="1"/>
  <c r="G3262" i="1"/>
  <c r="D3263" i="1"/>
  <c r="E3263" i="1"/>
  <c r="F3263" i="1"/>
  <c r="G3263" i="1"/>
  <c r="D3264" i="1"/>
  <c r="E3264" i="1"/>
  <c r="F3264" i="1"/>
  <c r="G3264" i="1"/>
  <c r="D3265" i="1"/>
  <c r="E3265" i="1"/>
  <c r="F3265" i="1"/>
  <c r="G3265" i="1"/>
  <c r="D3266" i="1"/>
  <c r="E3266" i="1"/>
  <c r="F3266" i="1"/>
  <c r="G3266" i="1"/>
  <c r="D3267" i="1"/>
  <c r="E3267" i="1"/>
  <c r="F3267" i="1"/>
  <c r="G3267" i="1"/>
  <c r="D3268" i="1"/>
  <c r="E3268" i="1"/>
  <c r="F3268" i="1"/>
  <c r="G3268" i="1"/>
  <c r="D3269" i="1"/>
  <c r="E3269" i="1"/>
  <c r="F3269" i="1"/>
  <c r="G3269" i="1"/>
  <c r="D3270" i="1"/>
  <c r="E3270" i="1"/>
  <c r="F3270" i="1"/>
  <c r="G3270" i="1"/>
  <c r="D3271" i="1"/>
  <c r="E3271" i="1"/>
  <c r="F3271" i="1"/>
  <c r="G3271" i="1"/>
  <c r="D3272" i="1"/>
  <c r="E3272" i="1"/>
  <c r="F3272" i="1"/>
  <c r="G3272" i="1"/>
  <c r="D3273" i="1"/>
  <c r="E3273" i="1"/>
  <c r="F3273" i="1"/>
  <c r="G3273" i="1"/>
  <c r="D3274" i="1"/>
  <c r="E3274" i="1"/>
  <c r="F3274" i="1"/>
  <c r="G3274" i="1"/>
  <c r="D3275" i="1"/>
  <c r="E3275" i="1"/>
  <c r="F3275" i="1"/>
  <c r="G3275" i="1"/>
  <c r="D3276" i="1"/>
  <c r="E3276" i="1"/>
  <c r="F3276" i="1"/>
  <c r="G3276" i="1"/>
  <c r="D3277" i="1"/>
  <c r="E3277" i="1"/>
  <c r="F3277" i="1"/>
  <c r="G3277" i="1"/>
  <c r="D3278" i="1"/>
  <c r="E3278" i="1"/>
  <c r="F3278" i="1"/>
  <c r="G3278" i="1"/>
  <c r="D3279" i="1"/>
  <c r="E3279" i="1"/>
  <c r="F3279" i="1"/>
  <c r="G3279" i="1"/>
  <c r="D3280" i="1"/>
  <c r="E3280" i="1"/>
  <c r="F3280" i="1"/>
  <c r="G3280" i="1"/>
  <c r="D3281" i="1"/>
  <c r="E3281" i="1"/>
  <c r="F3281" i="1"/>
  <c r="G3281" i="1"/>
  <c r="D3282" i="1"/>
  <c r="E3282" i="1"/>
  <c r="F3282" i="1"/>
  <c r="G3282" i="1"/>
  <c r="D3283" i="1"/>
  <c r="E3283" i="1"/>
  <c r="F3283" i="1"/>
  <c r="G3283" i="1"/>
  <c r="D3284" i="1"/>
  <c r="E3284" i="1"/>
  <c r="F3284" i="1"/>
  <c r="G3284" i="1"/>
  <c r="D3285" i="1"/>
  <c r="E3285" i="1"/>
  <c r="F3285" i="1"/>
  <c r="G3285" i="1"/>
  <c r="D3286" i="1"/>
  <c r="E3286" i="1"/>
  <c r="F3286" i="1"/>
  <c r="G3286" i="1"/>
  <c r="D3287" i="1"/>
  <c r="E3287" i="1"/>
  <c r="F3287" i="1"/>
  <c r="G3287" i="1"/>
  <c r="D3288" i="1"/>
  <c r="E3288" i="1"/>
  <c r="F3288" i="1"/>
  <c r="G3288" i="1"/>
  <c r="D3289" i="1"/>
  <c r="E3289" i="1"/>
  <c r="F3289" i="1"/>
  <c r="G3289" i="1"/>
  <c r="D3290" i="1"/>
  <c r="E3290" i="1"/>
  <c r="F3290" i="1"/>
  <c r="G3290" i="1"/>
  <c r="D3291" i="1"/>
  <c r="E3291" i="1"/>
  <c r="F3291" i="1"/>
  <c r="G3291" i="1"/>
  <c r="D3292" i="1"/>
  <c r="E3292" i="1"/>
  <c r="F3292" i="1"/>
  <c r="G3292" i="1"/>
  <c r="D3293" i="1"/>
  <c r="E3293" i="1"/>
  <c r="F3293" i="1"/>
  <c r="G3293" i="1"/>
  <c r="D3294" i="1"/>
  <c r="E3294" i="1"/>
  <c r="F3294" i="1"/>
  <c r="G3294" i="1"/>
  <c r="D3295" i="1"/>
  <c r="E3295" i="1"/>
  <c r="F3295" i="1"/>
  <c r="G3295" i="1"/>
  <c r="D3296" i="1"/>
  <c r="E3296" i="1"/>
  <c r="F3296" i="1"/>
  <c r="G3296" i="1"/>
  <c r="D3297" i="1"/>
  <c r="E3297" i="1"/>
  <c r="F3297" i="1"/>
  <c r="G3297" i="1"/>
  <c r="D3298" i="1"/>
  <c r="E3298" i="1"/>
  <c r="F3298" i="1"/>
  <c r="G3298" i="1"/>
  <c r="D3299" i="1"/>
  <c r="E3299" i="1"/>
  <c r="F3299" i="1"/>
  <c r="G3299" i="1"/>
  <c r="D3300" i="1"/>
  <c r="E3300" i="1"/>
  <c r="F3300" i="1"/>
  <c r="G3300" i="1"/>
  <c r="D3301" i="1"/>
  <c r="E3301" i="1"/>
  <c r="F3301" i="1"/>
  <c r="G3301" i="1"/>
  <c r="B3302" i="1"/>
  <c r="L3302" i="1" s="1"/>
  <c r="D3302" i="1"/>
  <c r="E3302" i="1"/>
  <c r="F3302" i="1"/>
  <c r="G3302" i="1"/>
  <c r="D3303" i="1"/>
  <c r="E3303" i="1"/>
  <c r="F3303" i="1"/>
  <c r="G3303" i="1"/>
  <c r="D3304" i="1"/>
  <c r="E3304" i="1"/>
  <c r="F3304" i="1"/>
  <c r="G3304" i="1"/>
  <c r="D3305" i="1"/>
  <c r="E3305" i="1"/>
  <c r="F3305" i="1"/>
  <c r="G3305" i="1"/>
  <c r="D5402" i="1"/>
  <c r="E5402" i="1"/>
  <c r="F5402" i="1"/>
  <c r="G5402" i="1"/>
  <c r="L5402" i="1"/>
  <c r="M5402" i="1"/>
  <c r="N5402" i="1"/>
  <c r="D5403" i="1"/>
  <c r="E5403" i="1"/>
  <c r="F5403" i="1"/>
  <c r="G5403" i="1"/>
  <c r="L5403" i="1"/>
  <c r="M5403" i="1"/>
  <c r="N5403" i="1"/>
  <c r="D5404" i="1"/>
  <c r="E5404" i="1"/>
  <c r="F5404" i="1"/>
  <c r="G5404" i="1"/>
  <c r="L5404" i="1"/>
  <c r="M5404" i="1"/>
  <c r="N5404" i="1"/>
  <c r="D5405" i="1"/>
  <c r="E5405" i="1"/>
  <c r="F5405" i="1"/>
  <c r="G5405" i="1"/>
  <c r="L5405" i="1"/>
  <c r="M5405" i="1"/>
  <c r="N5405" i="1"/>
  <c r="D5406" i="1"/>
  <c r="E5406" i="1"/>
  <c r="F5406" i="1"/>
  <c r="G5406" i="1"/>
  <c r="L5406" i="1"/>
  <c r="M5406" i="1"/>
  <c r="N5406" i="1"/>
  <c r="D5407" i="1"/>
  <c r="E5407" i="1"/>
  <c r="F5407" i="1"/>
  <c r="G5407" i="1"/>
  <c r="L5407" i="1"/>
  <c r="M5407" i="1"/>
  <c r="N5407" i="1"/>
  <c r="D5408" i="1"/>
  <c r="E5408" i="1"/>
  <c r="F5408" i="1"/>
  <c r="G5408" i="1"/>
  <c r="L5408" i="1"/>
  <c r="M5408" i="1"/>
  <c r="N5408" i="1"/>
  <c r="D5409" i="1"/>
  <c r="E5409" i="1"/>
  <c r="F5409" i="1"/>
  <c r="G5409" i="1"/>
  <c r="L5409" i="1"/>
  <c r="M5409" i="1"/>
  <c r="N5409" i="1"/>
  <c r="D5410" i="1"/>
  <c r="E5410" i="1"/>
  <c r="F5410" i="1"/>
  <c r="G5410" i="1"/>
  <c r="L5410" i="1"/>
  <c r="M5410" i="1"/>
  <c r="N5410" i="1"/>
  <c r="D5411" i="1"/>
  <c r="E5411" i="1"/>
  <c r="F5411" i="1"/>
  <c r="G5411" i="1"/>
  <c r="L5411" i="1"/>
  <c r="M5411" i="1"/>
  <c r="N5411" i="1"/>
  <c r="D5412" i="1"/>
  <c r="E5412" i="1"/>
  <c r="F5412" i="1"/>
  <c r="G5412" i="1"/>
  <c r="L5412" i="1"/>
  <c r="M5412" i="1"/>
  <c r="N5412" i="1"/>
  <c r="D5413" i="1"/>
  <c r="E5413" i="1"/>
  <c r="F5413" i="1"/>
  <c r="G5413" i="1"/>
  <c r="L5413" i="1"/>
  <c r="M5413" i="1"/>
  <c r="N5413" i="1"/>
  <c r="D5414" i="1"/>
  <c r="E5414" i="1"/>
  <c r="F5414" i="1"/>
  <c r="G5414" i="1"/>
  <c r="L5414" i="1"/>
  <c r="M5414" i="1"/>
  <c r="N5414" i="1"/>
  <c r="D5415" i="1"/>
  <c r="E5415" i="1"/>
  <c r="F5415" i="1"/>
  <c r="G5415" i="1"/>
  <c r="L5415" i="1"/>
  <c r="M5415" i="1"/>
  <c r="N5415" i="1"/>
  <c r="D5416" i="1"/>
  <c r="E5416" i="1"/>
  <c r="F5416" i="1"/>
  <c r="G5416" i="1"/>
  <c r="L5416" i="1"/>
  <c r="M5416" i="1"/>
  <c r="N5416" i="1"/>
  <c r="D5417" i="1"/>
  <c r="E5417" i="1"/>
  <c r="F5417" i="1"/>
  <c r="G5417" i="1"/>
  <c r="L5417" i="1"/>
  <c r="M5417" i="1"/>
  <c r="N5417" i="1"/>
  <c r="D5418" i="1"/>
  <c r="E5418" i="1"/>
  <c r="F5418" i="1"/>
  <c r="G5418" i="1"/>
  <c r="L5418" i="1"/>
  <c r="M5418" i="1"/>
  <c r="N5418" i="1"/>
  <c r="D5419" i="1"/>
  <c r="E5419" i="1"/>
  <c r="F5419" i="1"/>
  <c r="G5419" i="1"/>
  <c r="L5419" i="1"/>
  <c r="M5419" i="1"/>
  <c r="N5419" i="1"/>
  <c r="D5420" i="1"/>
  <c r="E5420" i="1"/>
  <c r="F5420" i="1"/>
  <c r="G5420" i="1"/>
  <c r="L5420" i="1"/>
  <c r="M5420" i="1"/>
  <c r="N5420" i="1"/>
  <c r="D5421" i="1"/>
  <c r="E5421" i="1"/>
  <c r="F5421" i="1"/>
  <c r="G5421" i="1"/>
  <c r="L5421" i="1"/>
  <c r="M5421" i="1"/>
  <c r="N5421" i="1"/>
  <c r="D5422" i="1"/>
  <c r="E5422" i="1"/>
  <c r="F5422" i="1"/>
  <c r="G5422" i="1"/>
  <c r="L5422" i="1"/>
  <c r="M5422" i="1"/>
  <c r="N5422" i="1"/>
  <c r="D5423" i="1"/>
  <c r="E5423" i="1"/>
  <c r="F5423" i="1"/>
  <c r="G5423" i="1"/>
  <c r="L5423" i="1"/>
  <c r="M5423" i="1"/>
  <c r="N5423" i="1"/>
  <c r="D5424" i="1"/>
  <c r="E5424" i="1"/>
  <c r="F5424" i="1"/>
  <c r="G5424" i="1"/>
  <c r="L5424" i="1"/>
  <c r="M5424" i="1"/>
  <c r="N5424" i="1"/>
  <c r="D5425" i="1"/>
  <c r="E5425" i="1"/>
  <c r="F5425" i="1"/>
  <c r="G5425" i="1"/>
  <c r="L5425" i="1"/>
  <c r="M5425" i="1"/>
  <c r="N5425" i="1"/>
  <c r="D5426" i="1"/>
  <c r="E5426" i="1"/>
  <c r="F5426" i="1"/>
  <c r="G5426" i="1"/>
  <c r="L5426" i="1"/>
  <c r="N5426" i="1"/>
  <c r="D5427" i="1"/>
  <c r="E5427" i="1"/>
  <c r="F5427" i="1"/>
  <c r="G5427" i="1"/>
  <c r="L5427" i="1"/>
  <c r="M5427" i="1"/>
  <c r="N5427" i="1"/>
  <c r="D5428" i="1"/>
  <c r="E5428" i="1"/>
  <c r="F5428" i="1"/>
  <c r="G5428" i="1"/>
  <c r="L5428" i="1"/>
  <c r="M5428" i="1"/>
  <c r="N5428" i="1"/>
  <c r="D5429" i="1"/>
  <c r="E5429" i="1"/>
  <c r="F5429" i="1"/>
  <c r="G5429" i="1"/>
  <c r="L5429" i="1"/>
  <c r="M5429" i="1"/>
  <c r="N5429" i="1"/>
  <c r="D5430" i="1"/>
  <c r="E5430" i="1"/>
  <c r="F5430" i="1"/>
  <c r="G5430" i="1"/>
  <c r="L5430" i="1"/>
  <c r="M5430" i="1"/>
  <c r="N5430" i="1"/>
  <c r="D5431" i="1"/>
  <c r="E5431" i="1"/>
  <c r="F5431" i="1"/>
  <c r="G5431" i="1"/>
  <c r="L5431" i="1"/>
  <c r="M5431" i="1"/>
  <c r="N5431" i="1"/>
  <c r="D5432" i="1"/>
  <c r="E5432" i="1"/>
  <c r="F5432" i="1"/>
  <c r="G5432" i="1"/>
  <c r="L5432" i="1"/>
  <c r="M5432" i="1"/>
  <c r="N5432" i="1"/>
  <c r="D5433" i="1"/>
  <c r="E5433" i="1"/>
  <c r="F5433" i="1"/>
  <c r="G5433" i="1"/>
  <c r="L5433" i="1"/>
  <c r="M5433" i="1"/>
  <c r="N5433" i="1"/>
  <c r="D5434" i="1"/>
  <c r="E5434" i="1"/>
  <c r="F5434" i="1"/>
  <c r="G5434" i="1"/>
  <c r="L5434" i="1"/>
  <c r="M5434" i="1"/>
  <c r="N5434" i="1"/>
  <c r="D5435" i="1"/>
  <c r="E5435" i="1"/>
  <c r="F5435" i="1"/>
  <c r="G5435" i="1"/>
  <c r="L5435" i="1"/>
  <c r="M5435" i="1"/>
  <c r="N5435" i="1"/>
  <c r="D5436" i="1"/>
  <c r="E5436" i="1"/>
  <c r="F5436" i="1"/>
  <c r="G5436" i="1"/>
  <c r="L5436" i="1"/>
  <c r="M5436" i="1"/>
  <c r="N5436" i="1"/>
  <c r="D5437" i="1"/>
  <c r="E5437" i="1"/>
  <c r="F5437" i="1"/>
  <c r="G5437" i="1"/>
  <c r="L5437" i="1"/>
  <c r="M5437" i="1"/>
  <c r="N5437" i="1"/>
  <c r="D5438" i="1"/>
  <c r="E5438" i="1"/>
  <c r="F5438" i="1"/>
  <c r="G5438" i="1"/>
  <c r="L5438" i="1"/>
  <c r="M5438" i="1"/>
  <c r="N5438" i="1"/>
  <c r="D5439" i="1"/>
  <c r="E5439" i="1"/>
  <c r="F5439" i="1"/>
  <c r="G5439" i="1"/>
  <c r="L5439" i="1"/>
  <c r="M5439" i="1"/>
  <c r="N5439" i="1"/>
  <c r="D5440" i="1"/>
  <c r="E5440" i="1"/>
  <c r="F5440" i="1"/>
  <c r="G5440" i="1"/>
  <c r="L5440" i="1"/>
  <c r="M5440" i="1"/>
  <c r="N5440" i="1"/>
  <c r="D5441" i="1"/>
  <c r="E5441" i="1"/>
  <c r="F5441" i="1"/>
  <c r="G5441" i="1"/>
  <c r="L5441" i="1"/>
  <c r="M5441" i="1"/>
  <c r="N5441" i="1"/>
  <c r="D5442" i="1"/>
  <c r="E5442" i="1"/>
  <c r="F5442" i="1"/>
  <c r="G5442" i="1"/>
  <c r="L5442" i="1"/>
  <c r="M5442" i="1"/>
  <c r="N5442" i="1"/>
  <c r="D5443" i="1"/>
  <c r="E5443" i="1"/>
  <c r="F5443" i="1"/>
  <c r="G5443" i="1"/>
  <c r="L5443" i="1"/>
  <c r="M5443" i="1"/>
  <c r="N5443" i="1"/>
  <c r="D5444" i="1"/>
  <c r="E5444" i="1"/>
  <c r="F5444" i="1"/>
  <c r="G5444" i="1"/>
  <c r="L5444" i="1"/>
  <c r="M5444" i="1"/>
  <c r="N5444" i="1"/>
  <c r="D5445" i="1"/>
  <c r="E5445" i="1"/>
  <c r="F5445" i="1"/>
  <c r="G5445" i="1"/>
  <c r="L5445" i="1"/>
  <c r="M5445" i="1"/>
  <c r="N5445" i="1"/>
  <c r="D5446" i="1"/>
  <c r="E5446" i="1"/>
  <c r="F5446" i="1"/>
  <c r="G5446" i="1"/>
  <c r="L5446" i="1"/>
  <c r="M5446" i="1"/>
  <c r="N5446" i="1"/>
  <c r="D5447" i="1"/>
  <c r="E5447" i="1"/>
  <c r="F5447" i="1"/>
  <c r="G5447" i="1"/>
  <c r="L5447" i="1"/>
  <c r="M5447" i="1"/>
  <c r="N5447" i="1"/>
  <c r="D5448" i="1"/>
  <c r="E5448" i="1"/>
  <c r="F5448" i="1"/>
  <c r="G5448" i="1"/>
  <c r="L5448" i="1"/>
  <c r="M5448" i="1"/>
  <c r="N5448" i="1"/>
  <c r="D5449" i="1"/>
  <c r="E5449" i="1"/>
  <c r="F5449" i="1"/>
  <c r="G5449" i="1"/>
  <c r="L5449" i="1"/>
  <c r="M5449" i="1"/>
  <c r="N5449" i="1"/>
  <c r="D5450" i="1"/>
  <c r="E5450" i="1"/>
  <c r="F5450" i="1"/>
  <c r="G5450" i="1"/>
  <c r="L5450" i="1"/>
  <c r="M5450" i="1"/>
  <c r="N5450" i="1"/>
  <c r="D5451" i="1"/>
  <c r="E5451" i="1"/>
  <c r="F5451" i="1"/>
  <c r="G5451" i="1"/>
  <c r="L5451" i="1"/>
  <c r="N5451" i="1"/>
  <c r="D5452" i="1"/>
  <c r="E5452" i="1"/>
  <c r="F5452" i="1"/>
  <c r="G5452" i="1"/>
  <c r="L5452" i="1"/>
  <c r="M5452" i="1"/>
  <c r="N5452" i="1"/>
  <c r="D5453" i="1"/>
  <c r="E5453" i="1"/>
  <c r="F5453" i="1"/>
  <c r="G5453" i="1"/>
  <c r="L5453" i="1"/>
  <c r="M5453" i="1"/>
  <c r="N5453" i="1"/>
  <c r="D5454" i="1"/>
  <c r="E5454" i="1"/>
  <c r="F5454" i="1"/>
  <c r="G5454" i="1"/>
  <c r="L5454" i="1"/>
  <c r="M5454" i="1"/>
  <c r="N5454" i="1"/>
  <c r="D5455" i="1"/>
  <c r="E5455" i="1"/>
  <c r="F5455" i="1"/>
  <c r="G5455" i="1"/>
  <c r="L5455" i="1"/>
  <c r="M5455" i="1"/>
  <c r="N5455" i="1"/>
  <c r="D5456" i="1"/>
  <c r="E5456" i="1"/>
  <c r="F5456" i="1"/>
  <c r="G5456" i="1"/>
  <c r="L5456" i="1"/>
  <c r="M5456" i="1"/>
  <c r="N5456" i="1"/>
  <c r="D5457" i="1"/>
  <c r="E5457" i="1"/>
  <c r="F5457" i="1"/>
  <c r="G5457" i="1"/>
  <c r="L5457" i="1"/>
  <c r="M5457" i="1"/>
  <c r="N5457" i="1"/>
  <c r="D5458" i="1"/>
  <c r="E5458" i="1"/>
  <c r="F5458" i="1"/>
  <c r="G5458" i="1"/>
  <c r="L5458" i="1"/>
  <c r="M5458" i="1"/>
  <c r="N5458" i="1"/>
  <c r="D5459" i="1"/>
  <c r="E5459" i="1"/>
  <c r="F5459" i="1"/>
  <c r="G5459" i="1"/>
  <c r="L5459" i="1"/>
  <c r="M5459" i="1"/>
  <c r="N5459" i="1"/>
  <c r="D5460" i="1"/>
  <c r="E5460" i="1"/>
  <c r="F5460" i="1"/>
  <c r="G5460" i="1"/>
  <c r="L5460" i="1"/>
  <c r="M5460" i="1"/>
  <c r="N5460" i="1"/>
  <c r="D5461" i="1"/>
  <c r="E5461" i="1"/>
  <c r="F5461" i="1"/>
  <c r="G5461" i="1"/>
  <c r="L5461" i="1"/>
  <c r="M5461" i="1"/>
  <c r="N5461" i="1"/>
  <c r="D5462" i="1"/>
  <c r="E5462" i="1"/>
  <c r="F5462" i="1"/>
  <c r="G5462" i="1"/>
  <c r="L5462" i="1"/>
  <c r="M5462" i="1"/>
  <c r="N5462" i="1"/>
  <c r="D5463" i="1"/>
  <c r="E5463" i="1"/>
  <c r="F5463" i="1"/>
  <c r="G5463" i="1"/>
  <c r="L5463" i="1"/>
  <c r="M5463" i="1"/>
  <c r="N5463" i="1"/>
  <c r="D5464" i="1"/>
  <c r="E5464" i="1"/>
  <c r="F5464" i="1"/>
  <c r="G5464" i="1"/>
  <c r="L5464" i="1"/>
  <c r="M5464" i="1"/>
  <c r="N5464" i="1"/>
  <c r="D5465" i="1"/>
  <c r="E5465" i="1"/>
  <c r="F5465" i="1"/>
  <c r="G5465" i="1"/>
  <c r="L5465" i="1"/>
  <c r="M5465" i="1"/>
  <c r="N5465" i="1"/>
  <c r="D5466" i="1"/>
  <c r="E5466" i="1"/>
  <c r="F5466" i="1"/>
  <c r="G5466" i="1"/>
  <c r="L5466" i="1"/>
  <c r="M5466" i="1"/>
  <c r="N5466" i="1"/>
  <c r="D5467" i="1"/>
  <c r="E5467" i="1"/>
  <c r="F5467" i="1"/>
  <c r="G5467" i="1"/>
  <c r="L5467" i="1"/>
  <c r="M5467" i="1"/>
  <c r="N5467" i="1"/>
  <c r="D5468" i="1"/>
  <c r="E5468" i="1"/>
  <c r="F5468" i="1"/>
  <c r="G5468" i="1"/>
  <c r="L5468" i="1"/>
  <c r="M5468" i="1"/>
  <c r="N5468" i="1"/>
  <c r="D5469" i="1"/>
  <c r="E5469" i="1"/>
  <c r="F5469" i="1"/>
  <c r="G5469" i="1"/>
  <c r="L5469" i="1"/>
  <c r="M5469" i="1"/>
  <c r="N5469" i="1"/>
  <c r="D5470" i="1"/>
  <c r="E5470" i="1"/>
  <c r="F5470" i="1"/>
  <c r="G5470" i="1"/>
  <c r="L5470" i="1"/>
  <c r="M5470" i="1"/>
  <c r="N5470" i="1"/>
  <c r="D5471" i="1"/>
  <c r="E5471" i="1"/>
  <c r="F5471" i="1"/>
  <c r="G5471" i="1"/>
  <c r="L5471" i="1"/>
  <c r="M5471" i="1"/>
  <c r="N5471" i="1"/>
  <c r="D5472" i="1"/>
  <c r="E5472" i="1"/>
  <c r="F5472" i="1"/>
  <c r="G5472" i="1"/>
  <c r="L5472" i="1"/>
  <c r="M5472" i="1"/>
  <c r="N5472" i="1"/>
  <c r="D5473" i="1"/>
  <c r="E5473" i="1"/>
  <c r="F5473" i="1"/>
  <c r="G5473" i="1"/>
  <c r="L5473" i="1"/>
  <c r="M5473" i="1"/>
  <c r="N5473" i="1"/>
  <c r="D5474" i="1"/>
  <c r="E5474" i="1"/>
  <c r="F5474" i="1"/>
  <c r="G5474" i="1"/>
  <c r="L5474" i="1"/>
  <c r="M5474" i="1"/>
  <c r="N5474" i="1"/>
  <c r="D5475" i="1"/>
  <c r="E5475" i="1"/>
  <c r="F5475" i="1"/>
  <c r="G5475" i="1"/>
  <c r="L5475" i="1"/>
  <c r="M5475" i="1"/>
  <c r="N5475" i="1"/>
  <c r="D5476" i="1"/>
  <c r="E5476" i="1"/>
  <c r="F5476" i="1"/>
  <c r="G5476" i="1"/>
  <c r="L5476" i="1"/>
  <c r="M5476" i="1"/>
  <c r="N5476" i="1"/>
  <c r="D5477" i="1"/>
  <c r="E5477" i="1"/>
  <c r="F5477" i="1"/>
  <c r="G5477" i="1"/>
  <c r="L5477" i="1"/>
  <c r="M5477" i="1"/>
  <c r="N5477" i="1"/>
  <c r="D5478" i="1"/>
  <c r="E5478" i="1"/>
  <c r="F5478" i="1"/>
  <c r="G5478" i="1"/>
  <c r="L5478" i="1"/>
  <c r="M5478" i="1"/>
  <c r="N5478" i="1"/>
  <c r="D5479" i="1"/>
  <c r="E5479" i="1"/>
  <c r="F5479" i="1"/>
  <c r="G5479" i="1"/>
  <c r="L5479" i="1"/>
  <c r="M5479" i="1"/>
  <c r="N5479" i="1"/>
  <c r="D5480" i="1"/>
  <c r="E5480" i="1"/>
  <c r="F5480" i="1"/>
  <c r="G5480" i="1"/>
  <c r="L5480" i="1"/>
  <c r="M5480" i="1"/>
  <c r="N5480" i="1"/>
  <c r="D5481" i="1"/>
  <c r="E5481" i="1"/>
  <c r="F5481" i="1"/>
  <c r="G5481" i="1"/>
  <c r="L5481" i="1"/>
  <c r="M5481" i="1"/>
  <c r="N5481" i="1"/>
  <c r="D5482" i="1"/>
  <c r="E5482" i="1"/>
  <c r="F5482" i="1"/>
  <c r="G5482" i="1"/>
  <c r="L5482" i="1"/>
  <c r="M5482" i="1"/>
  <c r="N5482" i="1"/>
  <c r="D5483" i="1"/>
  <c r="E5483" i="1"/>
  <c r="F5483" i="1"/>
  <c r="G5483" i="1"/>
  <c r="L5483" i="1"/>
  <c r="M5483" i="1"/>
  <c r="N5483" i="1"/>
  <c r="D5484" i="1"/>
  <c r="E5484" i="1"/>
  <c r="F5484" i="1"/>
  <c r="G5484" i="1"/>
  <c r="L5484" i="1"/>
  <c r="M5484" i="1"/>
  <c r="N5484" i="1"/>
  <c r="D5485" i="1"/>
  <c r="E5485" i="1"/>
  <c r="F5485" i="1"/>
  <c r="G5485" i="1"/>
  <c r="L5485" i="1"/>
  <c r="M5485" i="1"/>
  <c r="N5485" i="1"/>
  <c r="D5486" i="1"/>
  <c r="E5486" i="1"/>
  <c r="F5486" i="1"/>
  <c r="G5486" i="1"/>
  <c r="L5486" i="1"/>
  <c r="M5486" i="1"/>
  <c r="N5486" i="1"/>
  <c r="D5487" i="1"/>
  <c r="E5487" i="1"/>
  <c r="F5487" i="1"/>
  <c r="G5487" i="1"/>
  <c r="L5487" i="1"/>
  <c r="M5487" i="1"/>
  <c r="N5487" i="1"/>
  <c r="D5488" i="1"/>
  <c r="E5488" i="1"/>
  <c r="F5488" i="1"/>
  <c r="G5488" i="1"/>
  <c r="L5488" i="1"/>
  <c r="M5488" i="1"/>
  <c r="N5488" i="1"/>
  <c r="D5489" i="1"/>
  <c r="E5489" i="1"/>
  <c r="F5489" i="1"/>
  <c r="G5489" i="1"/>
  <c r="L5489" i="1"/>
  <c r="M5489" i="1"/>
  <c r="N5489" i="1"/>
  <c r="D5490" i="1"/>
  <c r="E5490" i="1"/>
  <c r="F5490" i="1"/>
  <c r="G5490" i="1"/>
  <c r="L5490" i="1"/>
  <c r="M5490" i="1"/>
  <c r="N5490" i="1"/>
  <c r="D5491" i="1"/>
  <c r="E5491" i="1"/>
  <c r="F5491" i="1"/>
  <c r="G5491" i="1"/>
  <c r="L5491" i="1"/>
  <c r="M5491" i="1"/>
  <c r="N5491" i="1"/>
  <c r="D5492" i="1"/>
  <c r="E5492" i="1"/>
  <c r="F5492" i="1"/>
  <c r="G5492" i="1"/>
  <c r="L5492" i="1"/>
  <c r="M5492" i="1"/>
  <c r="N5492" i="1"/>
  <c r="D5493" i="1"/>
  <c r="E5493" i="1"/>
  <c r="F5493" i="1"/>
  <c r="G5493" i="1"/>
  <c r="L5493" i="1"/>
  <c r="M5493" i="1"/>
  <c r="N5493" i="1"/>
  <c r="D5494" i="1"/>
  <c r="E5494" i="1"/>
  <c r="F5494" i="1"/>
  <c r="G5494" i="1"/>
  <c r="L5494" i="1"/>
  <c r="M5494" i="1"/>
  <c r="N5494" i="1"/>
  <c r="D5495" i="1"/>
  <c r="E5495" i="1"/>
  <c r="F5495" i="1"/>
  <c r="G5495" i="1"/>
  <c r="L5495" i="1"/>
  <c r="M5495" i="1"/>
  <c r="N5495" i="1"/>
  <c r="D5496" i="1"/>
  <c r="E5496" i="1"/>
  <c r="F5496" i="1"/>
  <c r="G5496" i="1"/>
  <c r="L5496" i="1"/>
  <c r="M5496" i="1"/>
  <c r="N5496" i="1"/>
  <c r="D5497" i="1"/>
  <c r="E5497" i="1"/>
  <c r="F5497" i="1"/>
  <c r="G5497" i="1"/>
  <c r="L5497" i="1"/>
  <c r="M5497" i="1"/>
  <c r="N5497" i="1"/>
  <c r="D5498" i="1"/>
  <c r="E5498" i="1"/>
  <c r="F5498" i="1"/>
  <c r="G5498" i="1"/>
  <c r="L5498" i="1"/>
  <c r="M5498" i="1"/>
  <c r="N5498" i="1"/>
  <c r="D5499" i="1"/>
  <c r="E5499" i="1"/>
  <c r="F5499" i="1"/>
  <c r="G5499" i="1"/>
  <c r="L5499" i="1"/>
  <c r="M5499" i="1"/>
  <c r="N5499" i="1"/>
  <c r="D5500" i="1"/>
  <c r="E5500" i="1"/>
  <c r="F5500" i="1"/>
  <c r="G5500" i="1"/>
  <c r="L5500" i="1"/>
  <c r="M5500" i="1"/>
  <c r="N5500" i="1"/>
  <c r="D5501" i="1"/>
  <c r="E5501" i="1"/>
  <c r="F5501" i="1"/>
  <c r="G5501" i="1"/>
  <c r="L5501" i="1"/>
  <c r="M5501" i="1"/>
  <c r="N5501" i="1"/>
  <c r="D5502" i="1"/>
  <c r="E5502" i="1"/>
  <c r="F5502" i="1"/>
  <c r="G5502" i="1"/>
  <c r="D5503" i="1"/>
  <c r="E5503" i="1"/>
  <c r="F5503" i="1"/>
  <c r="G5503" i="1"/>
  <c r="D5504" i="1"/>
  <c r="E5504" i="1"/>
  <c r="F5504" i="1"/>
  <c r="G5504" i="1"/>
  <c r="D5505" i="1"/>
  <c r="E5505" i="1"/>
  <c r="F5505" i="1"/>
  <c r="G5505" i="1"/>
  <c r="D5506" i="1"/>
  <c r="E5506" i="1"/>
  <c r="F5506" i="1"/>
  <c r="G5506" i="1"/>
  <c r="D5507" i="1"/>
  <c r="E5507" i="1"/>
  <c r="F5507" i="1"/>
  <c r="G5507" i="1"/>
  <c r="D5508" i="1"/>
  <c r="E5508" i="1"/>
  <c r="F5508" i="1"/>
  <c r="G5508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D304" i="1"/>
  <c r="D306" i="1"/>
  <c r="D308" i="1"/>
  <c r="D310" i="1"/>
  <c r="D312" i="1"/>
  <c r="D314" i="1"/>
  <c r="D316" i="1"/>
  <c r="D318" i="1"/>
  <c r="D320" i="1"/>
  <c r="D322" i="1"/>
  <c r="D324" i="1"/>
  <c r="D326" i="1"/>
  <c r="D328" i="1"/>
  <c r="D330" i="1"/>
  <c r="D332" i="1"/>
  <c r="D334" i="1"/>
  <c r="D336" i="1"/>
  <c r="D338" i="1"/>
  <c r="D340" i="1"/>
  <c r="D342" i="1"/>
  <c r="D344" i="1"/>
  <c r="D346" i="1"/>
  <c r="D348" i="1"/>
  <c r="D350" i="1"/>
  <c r="D352" i="1"/>
  <c r="D354" i="1"/>
  <c r="D356" i="1"/>
  <c r="D358" i="1"/>
  <c r="D360" i="1"/>
  <c r="D362" i="1"/>
  <c r="D364" i="1"/>
  <c r="D366" i="1"/>
  <c r="D368" i="1"/>
  <c r="D370" i="1"/>
  <c r="D372" i="1"/>
  <c r="D374" i="1"/>
  <c r="D376" i="1"/>
  <c r="D378" i="1"/>
  <c r="D380" i="1"/>
  <c r="D382" i="1"/>
  <c r="D384" i="1"/>
  <c r="D386" i="1"/>
  <c r="D388" i="1"/>
  <c r="D390" i="1"/>
  <c r="D392" i="1"/>
  <c r="D394" i="1"/>
  <c r="D396" i="1"/>
  <c r="D398" i="1"/>
  <c r="D400" i="1"/>
  <c r="D302" i="1"/>
  <c r="E302" i="1"/>
  <c r="F302" i="1"/>
  <c r="G302" i="1"/>
  <c r="L302" i="1"/>
  <c r="M302" i="1"/>
  <c r="N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B4902" i="1"/>
  <c r="M4902" i="1" s="1"/>
  <c r="D4902" i="1"/>
  <c r="E4902" i="1"/>
  <c r="F4902" i="1"/>
  <c r="G4902" i="1"/>
  <c r="D4903" i="1"/>
  <c r="E4903" i="1"/>
  <c r="F4903" i="1"/>
  <c r="G4903" i="1"/>
  <c r="D4904" i="1"/>
  <c r="E4904" i="1"/>
  <c r="F4904" i="1"/>
  <c r="G4904" i="1"/>
  <c r="D4905" i="1"/>
  <c r="E4905" i="1"/>
  <c r="F4905" i="1"/>
  <c r="G4905" i="1"/>
  <c r="D4906" i="1"/>
  <c r="E4906" i="1"/>
  <c r="F4906" i="1"/>
  <c r="G4906" i="1"/>
  <c r="D4907" i="1"/>
  <c r="E4907" i="1"/>
  <c r="F4907" i="1"/>
  <c r="G4907" i="1"/>
  <c r="D4908" i="1"/>
  <c r="E4908" i="1"/>
  <c r="F4908" i="1"/>
  <c r="G4908" i="1"/>
  <c r="D4909" i="1"/>
  <c r="E4909" i="1"/>
  <c r="F4909" i="1"/>
  <c r="G4909" i="1"/>
  <c r="D4910" i="1"/>
  <c r="E4910" i="1"/>
  <c r="F4910" i="1"/>
  <c r="G4910" i="1"/>
  <c r="D4911" i="1"/>
  <c r="E4911" i="1"/>
  <c r="F4911" i="1"/>
  <c r="G4911" i="1"/>
  <c r="D4912" i="1"/>
  <c r="E4912" i="1"/>
  <c r="F4912" i="1"/>
  <c r="G4912" i="1"/>
  <c r="D4913" i="1"/>
  <c r="E4913" i="1"/>
  <c r="F4913" i="1"/>
  <c r="G4913" i="1"/>
  <c r="D4914" i="1"/>
  <c r="E4914" i="1"/>
  <c r="F4914" i="1"/>
  <c r="G4914" i="1"/>
  <c r="D4915" i="1"/>
  <c r="E4915" i="1"/>
  <c r="F4915" i="1"/>
  <c r="G4915" i="1"/>
  <c r="D4916" i="1"/>
  <c r="E4916" i="1"/>
  <c r="F4916" i="1"/>
  <c r="G4916" i="1"/>
  <c r="D4917" i="1"/>
  <c r="E4917" i="1"/>
  <c r="F4917" i="1"/>
  <c r="G4917" i="1"/>
  <c r="D4918" i="1"/>
  <c r="E4918" i="1"/>
  <c r="F4918" i="1"/>
  <c r="G4918" i="1"/>
  <c r="D4919" i="1"/>
  <c r="E4919" i="1"/>
  <c r="F4919" i="1"/>
  <c r="G4919" i="1"/>
  <c r="D4920" i="1"/>
  <c r="E4920" i="1"/>
  <c r="F4920" i="1"/>
  <c r="G4920" i="1"/>
  <c r="D4921" i="1"/>
  <c r="E4921" i="1"/>
  <c r="F4921" i="1"/>
  <c r="G4921" i="1"/>
  <c r="D4922" i="1"/>
  <c r="E4922" i="1"/>
  <c r="F4922" i="1"/>
  <c r="G4922" i="1"/>
  <c r="D4923" i="1"/>
  <c r="E4923" i="1"/>
  <c r="F4923" i="1"/>
  <c r="G4923" i="1"/>
  <c r="D4924" i="1"/>
  <c r="E4924" i="1"/>
  <c r="F4924" i="1"/>
  <c r="G4924" i="1"/>
  <c r="D4925" i="1"/>
  <c r="E4925" i="1"/>
  <c r="F4925" i="1"/>
  <c r="G4925" i="1"/>
  <c r="D4926" i="1"/>
  <c r="E4926" i="1"/>
  <c r="F4926" i="1"/>
  <c r="G4926" i="1"/>
  <c r="D4927" i="1"/>
  <c r="E4927" i="1"/>
  <c r="F4927" i="1"/>
  <c r="G4927" i="1"/>
  <c r="D4928" i="1"/>
  <c r="E4928" i="1"/>
  <c r="F4928" i="1"/>
  <c r="G4928" i="1"/>
  <c r="D4929" i="1"/>
  <c r="E4929" i="1"/>
  <c r="F4929" i="1"/>
  <c r="G4929" i="1"/>
  <c r="D4930" i="1"/>
  <c r="E4930" i="1"/>
  <c r="F4930" i="1"/>
  <c r="G4930" i="1"/>
  <c r="D4931" i="1"/>
  <c r="E4931" i="1"/>
  <c r="F4931" i="1"/>
  <c r="G4931" i="1"/>
  <c r="D4932" i="1"/>
  <c r="E4932" i="1"/>
  <c r="F4932" i="1"/>
  <c r="G4932" i="1"/>
  <c r="D4933" i="1"/>
  <c r="E4933" i="1"/>
  <c r="F4933" i="1"/>
  <c r="G4933" i="1"/>
  <c r="D4934" i="1"/>
  <c r="E4934" i="1"/>
  <c r="F4934" i="1"/>
  <c r="G4934" i="1"/>
  <c r="D4935" i="1"/>
  <c r="E4935" i="1"/>
  <c r="F4935" i="1"/>
  <c r="G4935" i="1"/>
  <c r="D4936" i="1"/>
  <c r="E4936" i="1"/>
  <c r="F4936" i="1"/>
  <c r="G4936" i="1"/>
  <c r="D4937" i="1"/>
  <c r="E4937" i="1"/>
  <c r="F4937" i="1"/>
  <c r="G4937" i="1"/>
  <c r="D4938" i="1"/>
  <c r="E4938" i="1"/>
  <c r="F4938" i="1"/>
  <c r="G4938" i="1"/>
  <c r="D4939" i="1"/>
  <c r="E4939" i="1"/>
  <c r="F4939" i="1"/>
  <c r="G4939" i="1"/>
  <c r="D4940" i="1"/>
  <c r="E4940" i="1"/>
  <c r="F4940" i="1"/>
  <c r="G4940" i="1"/>
  <c r="D4941" i="1"/>
  <c r="E4941" i="1"/>
  <c r="F4941" i="1"/>
  <c r="G4941" i="1"/>
  <c r="D4942" i="1"/>
  <c r="E4942" i="1"/>
  <c r="F4942" i="1"/>
  <c r="G4942" i="1"/>
  <c r="D4943" i="1"/>
  <c r="E4943" i="1"/>
  <c r="F4943" i="1"/>
  <c r="G4943" i="1"/>
  <c r="D4944" i="1"/>
  <c r="E4944" i="1"/>
  <c r="F4944" i="1"/>
  <c r="G4944" i="1"/>
  <c r="D4945" i="1"/>
  <c r="E4945" i="1"/>
  <c r="F4945" i="1"/>
  <c r="G4945" i="1"/>
  <c r="D4946" i="1"/>
  <c r="E4946" i="1"/>
  <c r="F4946" i="1"/>
  <c r="G4946" i="1"/>
  <c r="D4947" i="1"/>
  <c r="E4947" i="1"/>
  <c r="F4947" i="1"/>
  <c r="G4947" i="1"/>
  <c r="D4948" i="1"/>
  <c r="E4948" i="1"/>
  <c r="F4948" i="1"/>
  <c r="G4948" i="1"/>
  <c r="D4949" i="1"/>
  <c r="E4949" i="1"/>
  <c r="F4949" i="1"/>
  <c r="G4949" i="1"/>
  <c r="D4950" i="1"/>
  <c r="E4950" i="1"/>
  <c r="F4950" i="1"/>
  <c r="G4950" i="1"/>
  <c r="D4951" i="1"/>
  <c r="E4951" i="1"/>
  <c r="F4951" i="1"/>
  <c r="G4951" i="1"/>
  <c r="D4952" i="1"/>
  <c r="E4952" i="1"/>
  <c r="F4952" i="1"/>
  <c r="G4952" i="1"/>
  <c r="D4953" i="1"/>
  <c r="E4953" i="1"/>
  <c r="F4953" i="1"/>
  <c r="G4953" i="1"/>
  <c r="D4954" i="1"/>
  <c r="E4954" i="1"/>
  <c r="F4954" i="1"/>
  <c r="G4954" i="1"/>
  <c r="D4955" i="1"/>
  <c r="E4955" i="1"/>
  <c r="F4955" i="1"/>
  <c r="G4955" i="1"/>
  <c r="D4956" i="1"/>
  <c r="E4956" i="1"/>
  <c r="F4956" i="1"/>
  <c r="G4956" i="1"/>
  <c r="D4957" i="1"/>
  <c r="E4957" i="1"/>
  <c r="F4957" i="1"/>
  <c r="G4957" i="1"/>
  <c r="D4958" i="1"/>
  <c r="E4958" i="1"/>
  <c r="F4958" i="1"/>
  <c r="G4958" i="1"/>
  <c r="D4959" i="1"/>
  <c r="E4959" i="1"/>
  <c r="F4959" i="1"/>
  <c r="G4959" i="1"/>
  <c r="D4960" i="1"/>
  <c r="E4960" i="1"/>
  <c r="F4960" i="1"/>
  <c r="G4960" i="1"/>
  <c r="D4961" i="1"/>
  <c r="E4961" i="1"/>
  <c r="F4961" i="1"/>
  <c r="G4961" i="1"/>
  <c r="D4962" i="1"/>
  <c r="E4962" i="1"/>
  <c r="F4962" i="1"/>
  <c r="G4962" i="1"/>
  <c r="D4963" i="1"/>
  <c r="E4963" i="1"/>
  <c r="F4963" i="1"/>
  <c r="G4963" i="1"/>
  <c r="D4964" i="1"/>
  <c r="E4964" i="1"/>
  <c r="F4964" i="1"/>
  <c r="G4964" i="1"/>
  <c r="D4965" i="1"/>
  <c r="E4965" i="1"/>
  <c r="F4965" i="1"/>
  <c r="G4965" i="1"/>
  <c r="D4966" i="1"/>
  <c r="E4966" i="1"/>
  <c r="F4966" i="1"/>
  <c r="G4966" i="1"/>
  <c r="D4967" i="1"/>
  <c r="E4967" i="1"/>
  <c r="F4967" i="1"/>
  <c r="G4967" i="1"/>
  <c r="D4968" i="1"/>
  <c r="E4968" i="1"/>
  <c r="F4968" i="1"/>
  <c r="G4968" i="1"/>
  <c r="D4969" i="1"/>
  <c r="E4969" i="1"/>
  <c r="F4969" i="1"/>
  <c r="G4969" i="1"/>
  <c r="D4970" i="1"/>
  <c r="E4970" i="1"/>
  <c r="F4970" i="1"/>
  <c r="G4970" i="1"/>
  <c r="D4971" i="1"/>
  <c r="E4971" i="1"/>
  <c r="F4971" i="1"/>
  <c r="G4971" i="1"/>
  <c r="D4972" i="1"/>
  <c r="E4972" i="1"/>
  <c r="F4972" i="1"/>
  <c r="G4972" i="1"/>
  <c r="D4973" i="1"/>
  <c r="E4973" i="1"/>
  <c r="F4973" i="1"/>
  <c r="G4973" i="1"/>
  <c r="D4974" i="1"/>
  <c r="E4974" i="1"/>
  <c r="F4974" i="1"/>
  <c r="G4974" i="1"/>
  <c r="D4975" i="1"/>
  <c r="E4975" i="1"/>
  <c r="F4975" i="1"/>
  <c r="G4975" i="1"/>
  <c r="D4976" i="1"/>
  <c r="E4976" i="1"/>
  <c r="F4976" i="1"/>
  <c r="G4976" i="1"/>
  <c r="D4977" i="1"/>
  <c r="E4977" i="1"/>
  <c r="F4977" i="1"/>
  <c r="G4977" i="1"/>
  <c r="D4978" i="1"/>
  <c r="E4978" i="1"/>
  <c r="F4978" i="1"/>
  <c r="G4978" i="1"/>
  <c r="D4979" i="1"/>
  <c r="E4979" i="1"/>
  <c r="F4979" i="1"/>
  <c r="G4979" i="1"/>
  <c r="D4980" i="1"/>
  <c r="E4980" i="1"/>
  <c r="F4980" i="1"/>
  <c r="G4980" i="1"/>
  <c r="D4981" i="1"/>
  <c r="E4981" i="1"/>
  <c r="F4981" i="1"/>
  <c r="G4981" i="1"/>
  <c r="D4982" i="1"/>
  <c r="E4982" i="1"/>
  <c r="F4982" i="1"/>
  <c r="G4982" i="1"/>
  <c r="D4983" i="1"/>
  <c r="E4983" i="1"/>
  <c r="F4983" i="1"/>
  <c r="G4983" i="1"/>
  <c r="D4984" i="1"/>
  <c r="E4984" i="1"/>
  <c r="F4984" i="1"/>
  <c r="G4984" i="1"/>
  <c r="D4985" i="1"/>
  <c r="E4985" i="1"/>
  <c r="F4985" i="1"/>
  <c r="G4985" i="1"/>
  <c r="D4986" i="1"/>
  <c r="E4986" i="1"/>
  <c r="F4986" i="1"/>
  <c r="G4986" i="1"/>
  <c r="D4987" i="1"/>
  <c r="E4987" i="1"/>
  <c r="F4987" i="1"/>
  <c r="G4987" i="1"/>
  <c r="D4988" i="1"/>
  <c r="E4988" i="1"/>
  <c r="F4988" i="1"/>
  <c r="G4988" i="1"/>
  <c r="D4989" i="1"/>
  <c r="E4989" i="1"/>
  <c r="F4989" i="1"/>
  <c r="G4989" i="1"/>
  <c r="D4990" i="1"/>
  <c r="E4990" i="1"/>
  <c r="F4990" i="1"/>
  <c r="G4990" i="1"/>
  <c r="D4991" i="1"/>
  <c r="E4991" i="1"/>
  <c r="F4991" i="1"/>
  <c r="G4991" i="1"/>
  <c r="D4992" i="1"/>
  <c r="E4992" i="1"/>
  <c r="F4992" i="1"/>
  <c r="G4992" i="1"/>
  <c r="D4993" i="1"/>
  <c r="E4993" i="1"/>
  <c r="F4993" i="1"/>
  <c r="G4993" i="1"/>
  <c r="D4994" i="1"/>
  <c r="E4994" i="1"/>
  <c r="F4994" i="1"/>
  <c r="G4994" i="1"/>
  <c r="D4995" i="1"/>
  <c r="E4995" i="1"/>
  <c r="F4995" i="1"/>
  <c r="G4995" i="1"/>
  <c r="D4996" i="1"/>
  <c r="E4996" i="1"/>
  <c r="F4996" i="1"/>
  <c r="G4996" i="1"/>
  <c r="D4997" i="1"/>
  <c r="E4997" i="1"/>
  <c r="F4997" i="1"/>
  <c r="G4997" i="1"/>
  <c r="D4998" i="1"/>
  <c r="E4998" i="1"/>
  <c r="F4998" i="1"/>
  <c r="G4998" i="1"/>
  <c r="D4999" i="1"/>
  <c r="E4999" i="1"/>
  <c r="F4999" i="1"/>
  <c r="G4999" i="1"/>
  <c r="D5000" i="1"/>
  <c r="E5000" i="1"/>
  <c r="F5000" i="1"/>
  <c r="G5000" i="1"/>
  <c r="D5001" i="1"/>
  <c r="E5001" i="1"/>
  <c r="F5001" i="1"/>
  <c r="G5001" i="1"/>
  <c r="B5002" i="1"/>
  <c r="D5002" i="1"/>
  <c r="E5002" i="1"/>
  <c r="F5002" i="1"/>
  <c r="G5002" i="1"/>
  <c r="D5003" i="1"/>
  <c r="E5003" i="1"/>
  <c r="F5003" i="1"/>
  <c r="G5003" i="1"/>
  <c r="D5004" i="1"/>
  <c r="E5004" i="1"/>
  <c r="F5004" i="1"/>
  <c r="G5004" i="1"/>
  <c r="D5005" i="1"/>
  <c r="E5005" i="1"/>
  <c r="F5005" i="1"/>
  <c r="G5005" i="1"/>
  <c r="D5006" i="1"/>
  <c r="E5006" i="1"/>
  <c r="F5006" i="1"/>
  <c r="G5006" i="1"/>
  <c r="L4902" i="1"/>
  <c r="B4903" i="1"/>
  <c r="N4903" i="1" s="1"/>
  <c r="E2902" i="1"/>
  <c r="F2902" i="1"/>
  <c r="G2902" i="1"/>
  <c r="L2902" i="1"/>
  <c r="M2902" i="1"/>
  <c r="N2902" i="1"/>
  <c r="E2903" i="1"/>
  <c r="F2903" i="1"/>
  <c r="G2903" i="1"/>
  <c r="L2903" i="1"/>
  <c r="M2903" i="1"/>
  <c r="N2903" i="1"/>
  <c r="E2904" i="1"/>
  <c r="F2904" i="1"/>
  <c r="G2904" i="1"/>
  <c r="L2904" i="1"/>
  <c r="M2904" i="1"/>
  <c r="N2904" i="1"/>
  <c r="E2905" i="1"/>
  <c r="F2905" i="1"/>
  <c r="G2905" i="1"/>
  <c r="L2905" i="1"/>
  <c r="M2905" i="1"/>
  <c r="N2905" i="1"/>
  <c r="E2906" i="1"/>
  <c r="F2906" i="1"/>
  <c r="G2906" i="1"/>
  <c r="L2906" i="1"/>
  <c r="M2906" i="1"/>
  <c r="N2906" i="1"/>
  <c r="E2907" i="1"/>
  <c r="F2907" i="1"/>
  <c r="G2907" i="1"/>
  <c r="L2907" i="1"/>
  <c r="M2907" i="1"/>
  <c r="N2907" i="1"/>
  <c r="E2908" i="1"/>
  <c r="F2908" i="1"/>
  <c r="G2908" i="1"/>
  <c r="L2908" i="1"/>
  <c r="M2908" i="1"/>
  <c r="N2908" i="1"/>
  <c r="E2909" i="1"/>
  <c r="F2909" i="1"/>
  <c r="G2909" i="1"/>
  <c r="L2909" i="1"/>
  <c r="M2909" i="1"/>
  <c r="N2909" i="1"/>
  <c r="E2910" i="1"/>
  <c r="F2910" i="1"/>
  <c r="G2910" i="1"/>
  <c r="L2910" i="1"/>
  <c r="M2910" i="1"/>
  <c r="N2910" i="1"/>
  <c r="E2911" i="1"/>
  <c r="F2911" i="1"/>
  <c r="G2911" i="1"/>
  <c r="L2911" i="1"/>
  <c r="M2911" i="1"/>
  <c r="N2911" i="1"/>
  <c r="E2912" i="1"/>
  <c r="F2912" i="1"/>
  <c r="G2912" i="1"/>
  <c r="L2912" i="1"/>
  <c r="M2912" i="1"/>
  <c r="N2912" i="1"/>
  <c r="E2913" i="1"/>
  <c r="F2913" i="1"/>
  <c r="G2913" i="1"/>
  <c r="L2913" i="1"/>
  <c r="M2913" i="1"/>
  <c r="N2913" i="1"/>
  <c r="E2914" i="1"/>
  <c r="F2914" i="1"/>
  <c r="G2914" i="1"/>
  <c r="L2914" i="1"/>
  <c r="M2914" i="1"/>
  <c r="N2914" i="1"/>
  <c r="E2915" i="1"/>
  <c r="F2915" i="1"/>
  <c r="G2915" i="1"/>
  <c r="L2915" i="1"/>
  <c r="M2915" i="1"/>
  <c r="N2915" i="1"/>
  <c r="E2916" i="1"/>
  <c r="F2916" i="1"/>
  <c r="G2916" i="1"/>
  <c r="L2916" i="1"/>
  <c r="M2916" i="1"/>
  <c r="N2916" i="1"/>
  <c r="E2917" i="1"/>
  <c r="F2917" i="1"/>
  <c r="G2917" i="1"/>
  <c r="L2917" i="1"/>
  <c r="M2917" i="1"/>
  <c r="N2917" i="1"/>
  <c r="E2918" i="1"/>
  <c r="F2918" i="1"/>
  <c r="G2918" i="1"/>
  <c r="L2918" i="1"/>
  <c r="M2918" i="1"/>
  <c r="N2918" i="1"/>
  <c r="E2919" i="1"/>
  <c r="F2919" i="1"/>
  <c r="G2919" i="1"/>
  <c r="L2919" i="1"/>
  <c r="M2919" i="1"/>
  <c r="N2919" i="1"/>
  <c r="E2920" i="1"/>
  <c r="F2920" i="1"/>
  <c r="G2920" i="1"/>
  <c r="L2920" i="1"/>
  <c r="M2920" i="1"/>
  <c r="N2920" i="1"/>
  <c r="E2921" i="1"/>
  <c r="F2921" i="1"/>
  <c r="G2921" i="1"/>
  <c r="L2921" i="1"/>
  <c r="M2921" i="1"/>
  <c r="N2921" i="1"/>
  <c r="E2922" i="1"/>
  <c r="F2922" i="1"/>
  <c r="G2922" i="1"/>
  <c r="L2922" i="1"/>
  <c r="M2922" i="1"/>
  <c r="N2922" i="1"/>
  <c r="E2923" i="1"/>
  <c r="F2923" i="1"/>
  <c r="G2923" i="1"/>
  <c r="L2923" i="1"/>
  <c r="M2923" i="1"/>
  <c r="N2923" i="1"/>
  <c r="E2924" i="1"/>
  <c r="F2924" i="1"/>
  <c r="G2924" i="1"/>
  <c r="L2924" i="1"/>
  <c r="M2924" i="1"/>
  <c r="N2924" i="1"/>
  <c r="E2925" i="1"/>
  <c r="F2925" i="1"/>
  <c r="G2925" i="1"/>
  <c r="L2925" i="1"/>
  <c r="M2925" i="1"/>
  <c r="N2925" i="1"/>
  <c r="E2926" i="1"/>
  <c r="F2926" i="1"/>
  <c r="G2926" i="1"/>
  <c r="L2926" i="1"/>
  <c r="N2926" i="1"/>
  <c r="E2927" i="1"/>
  <c r="F2927" i="1"/>
  <c r="G2927" i="1"/>
  <c r="L2927" i="1"/>
  <c r="M2927" i="1"/>
  <c r="N2927" i="1"/>
  <c r="E2928" i="1"/>
  <c r="F2928" i="1"/>
  <c r="G2928" i="1"/>
  <c r="L2928" i="1"/>
  <c r="M2928" i="1"/>
  <c r="N2928" i="1"/>
  <c r="E2929" i="1"/>
  <c r="F2929" i="1"/>
  <c r="G2929" i="1"/>
  <c r="L2929" i="1"/>
  <c r="M2929" i="1"/>
  <c r="N2929" i="1"/>
  <c r="E2930" i="1"/>
  <c r="F2930" i="1"/>
  <c r="G2930" i="1"/>
  <c r="L2930" i="1"/>
  <c r="M2930" i="1"/>
  <c r="N2930" i="1"/>
  <c r="E2931" i="1"/>
  <c r="F2931" i="1"/>
  <c r="G2931" i="1"/>
  <c r="L2931" i="1"/>
  <c r="M2931" i="1"/>
  <c r="N2931" i="1"/>
  <c r="E2932" i="1"/>
  <c r="F2932" i="1"/>
  <c r="G2932" i="1"/>
  <c r="L2932" i="1"/>
  <c r="M2932" i="1"/>
  <c r="N2932" i="1"/>
  <c r="E2933" i="1"/>
  <c r="F2933" i="1"/>
  <c r="G2933" i="1"/>
  <c r="L2933" i="1"/>
  <c r="M2933" i="1"/>
  <c r="N2933" i="1"/>
  <c r="E2934" i="1"/>
  <c r="F2934" i="1"/>
  <c r="G2934" i="1"/>
  <c r="L2934" i="1"/>
  <c r="M2934" i="1"/>
  <c r="N2934" i="1"/>
  <c r="E2935" i="1"/>
  <c r="F2935" i="1"/>
  <c r="G2935" i="1"/>
  <c r="L2935" i="1"/>
  <c r="M2935" i="1"/>
  <c r="N2935" i="1"/>
  <c r="E2936" i="1"/>
  <c r="F2936" i="1"/>
  <c r="G2936" i="1"/>
  <c r="L2936" i="1"/>
  <c r="M2936" i="1"/>
  <c r="N2936" i="1"/>
  <c r="E2937" i="1"/>
  <c r="F2937" i="1"/>
  <c r="G2937" i="1"/>
  <c r="L2937" i="1"/>
  <c r="M2937" i="1"/>
  <c r="N2937" i="1"/>
  <c r="E2938" i="1"/>
  <c r="F2938" i="1"/>
  <c r="G2938" i="1"/>
  <c r="L2938" i="1"/>
  <c r="M2938" i="1"/>
  <c r="N2938" i="1"/>
  <c r="E2939" i="1"/>
  <c r="F2939" i="1"/>
  <c r="G2939" i="1"/>
  <c r="L2939" i="1"/>
  <c r="M2939" i="1"/>
  <c r="N2939" i="1"/>
  <c r="E2940" i="1"/>
  <c r="F2940" i="1"/>
  <c r="G2940" i="1"/>
  <c r="L2940" i="1"/>
  <c r="M2940" i="1"/>
  <c r="N2940" i="1"/>
  <c r="E2941" i="1"/>
  <c r="F2941" i="1"/>
  <c r="G2941" i="1"/>
  <c r="L2941" i="1"/>
  <c r="M2941" i="1"/>
  <c r="N2941" i="1"/>
  <c r="E2942" i="1"/>
  <c r="F2942" i="1"/>
  <c r="G2942" i="1"/>
  <c r="L2942" i="1"/>
  <c r="M2942" i="1"/>
  <c r="N2942" i="1"/>
  <c r="E2943" i="1"/>
  <c r="F2943" i="1"/>
  <c r="G2943" i="1"/>
  <c r="L2943" i="1"/>
  <c r="M2943" i="1"/>
  <c r="N2943" i="1"/>
  <c r="E2944" i="1"/>
  <c r="F2944" i="1"/>
  <c r="G2944" i="1"/>
  <c r="L2944" i="1"/>
  <c r="M2944" i="1"/>
  <c r="N2944" i="1"/>
  <c r="E2945" i="1"/>
  <c r="F2945" i="1"/>
  <c r="G2945" i="1"/>
  <c r="L2945" i="1"/>
  <c r="M2945" i="1"/>
  <c r="N2945" i="1"/>
  <c r="E2946" i="1"/>
  <c r="F2946" i="1"/>
  <c r="G2946" i="1"/>
  <c r="L2946" i="1"/>
  <c r="M2946" i="1"/>
  <c r="N2946" i="1"/>
  <c r="E2947" i="1"/>
  <c r="F2947" i="1"/>
  <c r="G2947" i="1"/>
  <c r="L2947" i="1"/>
  <c r="M2947" i="1"/>
  <c r="N2947" i="1"/>
  <c r="E2948" i="1"/>
  <c r="F2948" i="1"/>
  <c r="G2948" i="1"/>
  <c r="L2948" i="1"/>
  <c r="M2948" i="1"/>
  <c r="N2948" i="1"/>
  <c r="E2949" i="1"/>
  <c r="F2949" i="1"/>
  <c r="G2949" i="1"/>
  <c r="L2949" i="1"/>
  <c r="M2949" i="1"/>
  <c r="N2949" i="1"/>
  <c r="E2950" i="1"/>
  <c r="F2950" i="1"/>
  <c r="G2950" i="1"/>
  <c r="L2950" i="1"/>
  <c r="M2950" i="1"/>
  <c r="N2950" i="1"/>
  <c r="E2951" i="1"/>
  <c r="F2951" i="1"/>
  <c r="G2951" i="1"/>
  <c r="L2951" i="1"/>
  <c r="N2951" i="1"/>
  <c r="E2952" i="1"/>
  <c r="F2952" i="1"/>
  <c r="G2952" i="1"/>
  <c r="L2952" i="1"/>
  <c r="M2952" i="1"/>
  <c r="N2952" i="1"/>
  <c r="E2953" i="1"/>
  <c r="F2953" i="1"/>
  <c r="G2953" i="1"/>
  <c r="L2953" i="1"/>
  <c r="M2953" i="1"/>
  <c r="N2953" i="1"/>
  <c r="E2954" i="1"/>
  <c r="F2954" i="1"/>
  <c r="G2954" i="1"/>
  <c r="L2954" i="1"/>
  <c r="M2954" i="1"/>
  <c r="N2954" i="1"/>
  <c r="E2955" i="1"/>
  <c r="F2955" i="1"/>
  <c r="G2955" i="1"/>
  <c r="L2955" i="1"/>
  <c r="M2955" i="1"/>
  <c r="N2955" i="1"/>
  <c r="E2956" i="1"/>
  <c r="F2956" i="1"/>
  <c r="G2956" i="1"/>
  <c r="L2956" i="1"/>
  <c r="M2956" i="1"/>
  <c r="N2956" i="1"/>
  <c r="E2957" i="1"/>
  <c r="F2957" i="1"/>
  <c r="G2957" i="1"/>
  <c r="L2957" i="1"/>
  <c r="M2957" i="1"/>
  <c r="N2957" i="1"/>
  <c r="E2958" i="1"/>
  <c r="F2958" i="1"/>
  <c r="G2958" i="1"/>
  <c r="L2958" i="1"/>
  <c r="M2958" i="1"/>
  <c r="N2958" i="1"/>
  <c r="E2959" i="1"/>
  <c r="F2959" i="1"/>
  <c r="G2959" i="1"/>
  <c r="L2959" i="1"/>
  <c r="M2959" i="1"/>
  <c r="N2959" i="1"/>
  <c r="E2960" i="1"/>
  <c r="F2960" i="1"/>
  <c r="G2960" i="1"/>
  <c r="L2960" i="1"/>
  <c r="M2960" i="1"/>
  <c r="N2960" i="1"/>
  <c r="E2961" i="1"/>
  <c r="F2961" i="1"/>
  <c r="G2961" i="1"/>
  <c r="L2961" i="1"/>
  <c r="M2961" i="1"/>
  <c r="N2961" i="1"/>
  <c r="E2962" i="1"/>
  <c r="F2962" i="1"/>
  <c r="G2962" i="1"/>
  <c r="L2962" i="1"/>
  <c r="M2962" i="1"/>
  <c r="N2962" i="1"/>
  <c r="E2963" i="1"/>
  <c r="F2963" i="1"/>
  <c r="G2963" i="1"/>
  <c r="L2963" i="1"/>
  <c r="M2963" i="1"/>
  <c r="N2963" i="1"/>
  <c r="E2964" i="1"/>
  <c r="F2964" i="1"/>
  <c r="G2964" i="1"/>
  <c r="L2964" i="1"/>
  <c r="M2964" i="1"/>
  <c r="N2964" i="1"/>
  <c r="E2965" i="1"/>
  <c r="F2965" i="1"/>
  <c r="G2965" i="1"/>
  <c r="L2965" i="1"/>
  <c r="M2965" i="1"/>
  <c r="N2965" i="1"/>
  <c r="E2966" i="1"/>
  <c r="F2966" i="1"/>
  <c r="G2966" i="1"/>
  <c r="L2966" i="1"/>
  <c r="M2966" i="1"/>
  <c r="N2966" i="1"/>
  <c r="E2967" i="1"/>
  <c r="F2967" i="1"/>
  <c r="G2967" i="1"/>
  <c r="L2967" i="1"/>
  <c r="M2967" i="1"/>
  <c r="N2967" i="1"/>
  <c r="E2968" i="1"/>
  <c r="F2968" i="1"/>
  <c r="G2968" i="1"/>
  <c r="L2968" i="1"/>
  <c r="M2968" i="1"/>
  <c r="N2968" i="1"/>
  <c r="E2969" i="1"/>
  <c r="F2969" i="1"/>
  <c r="G2969" i="1"/>
  <c r="L2969" i="1"/>
  <c r="M2969" i="1"/>
  <c r="N2969" i="1"/>
  <c r="E2970" i="1"/>
  <c r="F2970" i="1"/>
  <c r="G2970" i="1"/>
  <c r="L2970" i="1"/>
  <c r="M2970" i="1"/>
  <c r="N2970" i="1"/>
  <c r="E2971" i="1"/>
  <c r="F2971" i="1"/>
  <c r="G2971" i="1"/>
  <c r="L2971" i="1"/>
  <c r="M2971" i="1"/>
  <c r="N2971" i="1"/>
  <c r="E2972" i="1"/>
  <c r="F2972" i="1"/>
  <c r="G2972" i="1"/>
  <c r="L2972" i="1"/>
  <c r="M2972" i="1"/>
  <c r="N2972" i="1"/>
  <c r="E2973" i="1"/>
  <c r="F2973" i="1"/>
  <c r="G2973" i="1"/>
  <c r="L2973" i="1"/>
  <c r="M2973" i="1"/>
  <c r="N2973" i="1"/>
  <c r="E2974" i="1"/>
  <c r="F2974" i="1"/>
  <c r="G2974" i="1"/>
  <c r="L2974" i="1"/>
  <c r="M2974" i="1"/>
  <c r="N2974" i="1"/>
  <c r="E2975" i="1"/>
  <c r="F2975" i="1"/>
  <c r="G2975" i="1"/>
  <c r="L2975" i="1"/>
  <c r="M2975" i="1"/>
  <c r="N2975" i="1"/>
  <c r="E2976" i="1"/>
  <c r="F2976" i="1"/>
  <c r="G2976" i="1"/>
  <c r="L2976" i="1"/>
  <c r="M2976" i="1"/>
  <c r="N2976" i="1"/>
  <c r="E2977" i="1"/>
  <c r="F2977" i="1"/>
  <c r="G2977" i="1"/>
  <c r="L2977" i="1"/>
  <c r="M2977" i="1"/>
  <c r="N2977" i="1"/>
  <c r="E2978" i="1"/>
  <c r="F2978" i="1"/>
  <c r="G2978" i="1"/>
  <c r="L2978" i="1"/>
  <c r="M2978" i="1"/>
  <c r="N2978" i="1"/>
  <c r="E2979" i="1"/>
  <c r="F2979" i="1"/>
  <c r="G2979" i="1"/>
  <c r="L2979" i="1"/>
  <c r="M2979" i="1"/>
  <c r="N2979" i="1"/>
  <c r="E2980" i="1"/>
  <c r="F2980" i="1"/>
  <c r="G2980" i="1"/>
  <c r="L2980" i="1"/>
  <c r="M2980" i="1"/>
  <c r="N2980" i="1"/>
  <c r="E2981" i="1"/>
  <c r="F2981" i="1"/>
  <c r="G2981" i="1"/>
  <c r="L2981" i="1"/>
  <c r="M2981" i="1"/>
  <c r="N2981" i="1"/>
  <c r="E2982" i="1"/>
  <c r="F2982" i="1"/>
  <c r="G2982" i="1"/>
  <c r="L2982" i="1"/>
  <c r="M2982" i="1"/>
  <c r="N2982" i="1"/>
  <c r="E2983" i="1"/>
  <c r="F2983" i="1"/>
  <c r="G2983" i="1"/>
  <c r="L2983" i="1"/>
  <c r="M2983" i="1"/>
  <c r="N2983" i="1"/>
  <c r="E2984" i="1"/>
  <c r="F2984" i="1"/>
  <c r="G2984" i="1"/>
  <c r="L2984" i="1"/>
  <c r="M2984" i="1"/>
  <c r="N2984" i="1"/>
  <c r="E2985" i="1"/>
  <c r="F2985" i="1"/>
  <c r="G2985" i="1"/>
  <c r="L2985" i="1"/>
  <c r="M2985" i="1"/>
  <c r="N2985" i="1"/>
  <c r="E2986" i="1"/>
  <c r="F2986" i="1"/>
  <c r="G2986" i="1"/>
  <c r="L2986" i="1"/>
  <c r="M2986" i="1"/>
  <c r="N2986" i="1"/>
  <c r="E2987" i="1"/>
  <c r="F2987" i="1"/>
  <c r="G2987" i="1"/>
  <c r="L2987" i="1"/>
  <c r="M2987" i="1"/>
  <c r="N2987" i="1"/>
  <c r="E2988" i="1"/>
  <c r="F2988" i="1"/>
  <c r="G2988" i="1"/>
  <c r="L2988" i="1"/>
  <c r="M2988" i="1"/>
  <c r="N2988" i="1"/>
  <c r="E2989" i="1"/>
  <c r="F2989" i="1"/>
  <c r="G2989" i="1"/>
  <c r="L2989" i="1"/>
  <c r="M2989" i="1"/>
  <c r="N2989" i="1"/>
  <c r="E2990" i="1"/>
  <c r="F2990" i="1"/>
  <c r="G2990" i="1"/>
  <c r="L2990" i="1"/>
  <c r="M2990" i="1"/>
  <c r="N2990" i="1"/>
  <c r="E2991" i="1"/>
  <c r="F2991" i="1"/>
  <c r="G2991" i="1"/>
  <c r="L2991" i="1"/>
  <c r="M2991" i="1"/>
  <c r="N2991" i="1"/>
  <c r="E2992" i="1"/>
  <c r="F2992" i="1"/>
  <c r="G2992" i="1"/>
  <c r="L2992" i="1"/>
  <c r="M2992" i="1"/>
  <c r="N2992" i="1"/>
  <c r="E2993" i="1"/>
  <c r="F2993" i="1"/>
  <c r="G2993" i="1"/>
  <c r="L2993" i="1"/>
  <c r="M2993" i="1"/>
  <c r="N2993" i="1"/>
  <c r="E2994" i="1"/>
  <c r="F2994" i="1"/>
  <c r="G2994" i="1"/>
  <c r="L2994" i="1"/>
  <c r="M2994" i="1"/>
  <c r="N2994" i="1"/>
  <c r="E2995" i="1"/>
  <c r="F2995" i="1"/>
  <c r="G2995" i="1"/>
  <c r="L2995" i="1"/>
  <c r="M2995" i="1"/>
  <c r="N2995" i="1"/>
  <c r="E2996" i="1"/>
  <c r="F2996" i="1"/>
  <c r="G2996" i="1"/>
  <c r="L2996" i="1"/>
  <c r="M2996" i="1"/>
  <c r="N2996" i="1"/>
  <c r="E2997" i="1"/>
  <c r="F2997" i="1"/>
  <c r="G2997" i="1"/>
  <c r="L2997" i="1"/>
  <c r="M2997" i="1"/>
  <c r="N2997" i="1"/>
  <c r="E2998" i="1"/>
  <c r="F2998" i="1"/>
  <c r="G2998" i="1"/>
  <c r="L2998" i="1"/>
  <c r="M2998" i="1"/>
  <c r="N2998" i="1"/>
  <c r="E2999" i="1"/>
  <c r="F2999" i="1"/>
  <c r="G2999" i="1"/>
  <c r="L2999" i="1"/>
  <c r="M2999" i="1"/>
  <c r="N2999" i="1"/>
  <c r="E3000" i="1"/>
  <c r="F3000" i="1"/>
  <c r="G3000" i="1"/>
  <c r="L3000" i="1"/>
  <c r="M3000" i="1"/>
  <c r="N3000" i="1"/>
  <c r="E3001" i="1"/>
  <c r="F3001" i="1"/>
  <c r="G3001" i="1"/>
  <c r="L3001" i="1"/>
  <c r="M3001" i="1"/>
  <c r="N30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O11" i="2"/>
  <c r="M8451" i="1" s="1"/>
  <c r="O6" i="2"/>
  <c r="M8426" i="1" s="1"/>
  <c r="G101" i="2"/>
  <c r="F101" i="2"/>
  <c r="G100" i="2"/>
  <c r="F100" i="2"/>
  <c r="G99" i="2"/>
  <c r="F99" i="2"/>
  <c r="H8599" i="1" s="1"/>
  <c r="G98" i="2"/>
  <c r="F98" i="2"/>
  <c r="H8598" i="1" s="1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H8586" i="1" s="1"/>
  <c r="G85" i="2"/>
  <c r="F85" i="2"/>
  <c r="G84" i="2"/>
  <c r="F84" i="2"/>
  <c r="H8584" i="1" s="1"/>
  <c r="G83" i="2"/>
  <c r="F83" i="2"/>
  <c r="G82" i="2"/>
  <c r="F82" i="2"/>
  <c r="G81" i="2"/>
  <c r="F81" i="2"/>
  <c r="G80" i="2"/>
  <c r="F80" i="2"/>
  <c r="G79" i="2"/>
  <c r="F79" i="2"/>
  <c r="G78" i="2"/>
  <c r="F78" i="2"/>
  <c r="H8578" i="1" s="1"/>
  <c r="G77" i="2"/>
  <c r="F77" i="2"/>
  <c r="G76" i="2"/>
  <c r="F76" i="2"/>
  <c r="G75" i="2"/>
  <c r="F75" i="2"/>
  <c r="G74" i="2"/>
  <c r="F74" i="2"/>
  <c r="G73" i="2"/>
  <c r="F73" i="2"/>
  <c r="G72" i="2"/>
  <c r="F72" i="2"/>
  <c r="H8572" i="1" s="1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H8505" i="1" s="1"/>
  <c r="G4" i="2"/>
  <c r="F4" i="2"/>
  <c r="G3" i="2"/>
  <c r="F3" i="2"/>
  <c r="H8503" i="1" s="1"/>
  <c r="G2" i="2"/>
  <c r="F2" i="2"/>
  <c r="H8502" i="1" s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B6402" i="1"/>
  <c r="J6402" i="1" s="1"/>
  <c r="K6402" i="1" s="1"/>
  <c r="G6301" i="1"/>
  <c r="F6301" i="1"/>
  <c r="E6301" i="1"/>
  <c r="D6301" i="1"/>
  <c r="G6300" i="1"/>
  <c r="F6300" i="1"/>
  <c r="E6300" i="1"/>
  <c r="D6300" i="1"/>
  <c r="G6299" i="1"/>
  <c r="F6299" i="1"/>
  <c r="E6299" i="1"/>
  <c r="D6299" i="1"/>
  <c r="G6298" i="1"/>
  <c r="F6298" i="1"/>
  <c r="E6298" i="1"/>
  <c r="D6298" i="1"/>
  <c r="G6297" i="1"/>
  <c r="F6297" i="1"/>
  <c r="E6297" i="1"/>
  <c r="D6297" i="1"/>
  <c r="G6296" i="1"/>
  <c r="F6296" i="1"/>
  <c r="E6296" i="1"/>
  <c r="D6296" i="1"/>
  <c r="G6295" i="1"/>
  <c r="F6295" i="1"/>
  <c r="E6295" i="1"/>
  <c r="D6295" i="1"/>
  <c r="G6294" i="1"/>
  <c r="F6294" i="1"/>
  <c r="E6294" i="1"/>
  <c r="D6294" i="1"/>
  <c r="G6293" i="1"/>
  <c r="F6293" i="1"/>
  <c r="E6293" i="1"/>
  <c r="D6293" i="1"/>
  <c r="G6292" i="1"/>
  <c r="F6292" i="1"/>
  <c r="E6292" i="1"/>
  <c r="D6292" i="1"/>
  <c r="G6291" i="1"/>
  <c r="F6291" i="1"/>
  <c r="E6291" i="1"/>
  <c r="D6291" i="1"/>
  <c r="G6290" i="1"/>
  <c r="F6290" i="1"/>
  <c r="E6290" i="1"/>
  <c r="D6290" i="1"/>
  <c r="G6289" i="1"/>
  <c r="F6289" i="1"/>
  <c r="E6289" i="1"/>
  <c r="D6289" i="1"/>
  <c r="G6288" i="1"/>
  <c r="F6288" i="1"/>
  <c r="E6288" i="1"/>
  <c r="D6288" i="1"/>
  <c r="G6287" i="1"/>
  <c r="F6287" i="1"/>
  <c r="E6287" i="1"/>
  <c r="D6287" i="1"/>
  <c r="G6286" i="1"/>
  <c r="F6286" i="1"/>
  <c r="E6286" i="1"/>
  <c r="D6286" i="1"/>
  <c r="G6285" i="1"/>
  <c r="F6285" i="1"/>
  <c r="E6285" i="1"/>
  <c r="D6285" i="1"/>
  <c r="G6284" i="1"/>
  <c r="F6284" i="1"/>
  <c r="E6284" i="1"/>
  <c r="D6284" i="1"/>
  <c r="G6283" i="1"/>
  <c r="F6283" i="1"/>
  <c r="E6283" i="1"/>
  <c r="D6283" i="1"/>
  <c r="G6282" i="1"/>
  <c r="F6282" i="1"/>
  <c r="E6282" i="1"/>
  <c r="D6282" i="1"/>
  <c r="G6281" i="1"/>
  <c r="F6281" i="1"/>
  <c r="E6281" i="1"/>
  <c r="D6281" i="1"/>
  <c r="G6280" i="1"/>
  <c r="F6280" i="1"/>
  <c r="E6280" i="1"/>
  <c r="D6280" i="1"/>
  <c r="G6279" i="1"/>
  <c r="F6279" i="1"/>
  <c r="E6279" i="1"/>
  <c r="D6279" i="1"/>
  <c r="G6278" i="1"/>
  <c r="F6278" i="1"/>
  <c r="E6278" i="1"/>
  <c r="D6278" i="1"/>
  <c r="G6277" i="1"/>
  <c r="F6277" i="1"/>
  <c r="E6277" i="1"/>
  <c r="D6277" i="1"/>
  <c r="G6276" i="1"/>
  <c r="F6276" i="1"/>
  <c r="E6276" i="1"/>
  <c r="D6276" i="1"/>
  <c r="G6275" i="1"/>
  <c r="F6275" i="1"/>
  <c r="E6275" i="1"/>
  <c r="D6275" i="1"/>
  <c r="G6274" i="1"/>
  <c r="F6274" i="1"/>
  <c r="E6274" i="1"/>
  <c r="D6274" i="1"/>
  <c r="G6273" i="1"/>
  <c r="F6273" i="1"/>
  <c r="E6273" i="1"/>
  <c r="D6273" i="1"/>
  <c r="G6272" i="1"/>
  <c r="F6272" i="1"/>
  <c r="E6272" i="1"/>
  <c r="D6272" i="1"/>
  <c r="G6271" i="1"/>
  <c r="F6271" i="1"/>
  <c r="E6271" i="1"/>
  <c r="D6271" i="1"/>
  <c r="G6270" i="1"/>
  <c r="F6270" i="1"/>
  <c r="E6270" i="1"/>
  <c r="D6270" i="1"/>
  <c r="G6269" i="1"/>
  <c r="F6269" i="1"/>
  <c r="E6269" i="1"/>
  <c r="D6269" i="1"/>
  <c r="G6268" i="1"/>
  <c r="F6268" i="1"/>
  <c r="E6268" i="1"/>
  <c r="D6268" i="1"/>
  <c r="G6267" i="1"/>
  <c r="F6267" i="1"/>
  <c r="E6267" i="1"/>
  <c r="D6267" i="1"/>
  <c r="G6266" i="1"/>
  <c r="F6266" i="1"/>
  <c r="E6266" i="1"/>
  <c r="D6266" i="1"/>
  <c r="G6265" i="1"/>
  <c r="F6265" i="1"/>
  <c r="E6265" i="1"/>
  <c r="D6265" i="1"/>
  <c r="G6264" i="1"/>
  <c r="F6264" i="1"/>
  <c r="E6264" i="1"/>
  <c r="D6264" i="1"/>
  <c r="G6263" i="1"/>
  <c r="F6263" i="1"/>
  <c r="E6263" i="1"/>
  <c r="D6263" i="1"/>
  <c r="G6262" i="1"/>
  <c r="F6262" i="1"/>
  <c r="E6262" i="1"/>
  <c r="D6262" i="1"/>
  <c r="G6261" i="1"/>
  <c r="F6261" i="1"/>
  <c r="E6261" i="1"/>
  <c r="D6261" i="1"/>
  <c r="G6260" i="1"/>
  <c r="F6260" i="1"/>
  <c r="E6260" i="1"/>
  <c r="D6260" i="1"/>
  <c r="G6259" i="1"/>
  <c r="F6259" i="1"/>
  <c r="E6259" i="1"/>
  <c r="D6259" i="1"/>
  <c r="G6258" i="1"/>
  <c r="F6258" i="1"/>
  <c r="E6258" i="1"/>
  <c r="D6258" i="1"/>
  <c r="G6257" i="1"/>
  <c r="F6257" i="1"/>
  <c r="E6257" i="1"/>
  <c r="D6257" i="1"/>
  <c r="G6256" i="1"/>
  <c r="F6256" i="1"/>
  <c r="E6256" i="1"/>
  <c r="D6256" i="1"/>
  <c r="G6255" i="1"/>
  <c r="F6255" i="1"/>
  <c r="E6255" i="1"/>
  <c r="D6255" i="1"/>
  <c r="G6254" i="1"/>
  <c r="F6254" i="1"/>
  <c r="E6254" i="1"/>
  <c r="D6254" i="1"/>
  <c r="G6253" i="1"/>
  <c r="F6253" i="1"/>
  <c r="E6253" i="1"/>
  <c r="D6253" i="1"/>
  <c r="G6252" i="1"/>
  <c r="F6252" i="1"/>
  <c r="E6252" i="1"/>
  <c r="D6252" i="1"/>
  <c r="G6251" i="1"/>
  <c r="F6251" i="1"/>
  <c r="E6251" i="1"/>
  <c r="D6251" i="1"/>
  <c r="G6250" i="1"/>
  <c r="F6250" i="1"/>
  <c r="E6250" i="1"/>
  <c r="D6250" i="1"/>
  <c r="G6249" i="1"/>
  <c r="F6249" i="1"/>
  <c r="E6249" i="1"/>
  <c r="D6249" i="1"/>
  <c r="G6248" i="1"/>
  <c r="F6248" i="1"/>
  <c r="E6248" i="1"/>
  <c r="D6248" i="1"/>
  <c r="G6247" i="1"/>
  <c r="F6247" i="1"/>
  <c r="E6247" i="1"/>
  <c r="D6247" i="1"/>
  <c r="G6246" i="1"/>
  <c r="F6246" i="1"/>
  <c r="E6246" i="1"/>
  <c r="D6246" i="1"/>
  <c r="G6245" i="1"/>
  <c r="F6245" i="1"/>
  <c r="E6245" i="1"/>
  <c r="D6245" i="1"/>
  <c r="G6244" i="1"/>
  <c r="F6244" i="1"/>
  <c r="E6244" i="1"/>
  <c r="D6244" i="1"/>
  <c r="G6243" i="1"/>
  <c r="F6243" i="1"/>
  <c r="E6243" i="1"/>
  <c r="D6243" i="1"/>
  <c r="G6242" i="1"/>
  <c r="F6242" i="1"/>
  <c r="E6242" i="1"/>
  <c r="D6242" i="1"/>
  <c r="G6241" i="1"/>
  <c r="F6241" i="1"/>
  <c r="E6241" i="1"/>
  <c r="D6241" i="1"/>
  <c r="G6240" i="1"/>
  <c r="F6240" i="1"/>
  <c r="E6240" i="1"/>
  <c r="D6240" i="1"/>
  <c r="G6239" i="1"/>
  <c r="F6239" i="1"/>
  <c r="E6239" i="1"/>
  <c r="D6239" i="1"/>
  <c r="G6238" i="1"/>
  <c r="F6238" i="1"/>
  <c r="E6238" i="1"/>
  <c r="D6238" i="1"/>
  <c r="G6237" i="1"/>
  <c r="F6237" i="1"/>
  <c r="E6237" i="1"/>
  <c r="D6237" i="1"/>
  <c r="G6236" i="1"/>
  <c r="F6236" i="1"/>
  <c r="E6236" i="1"/>
  <c r="D6236" i="1"/>
  <c r="G6235" i="1"/>
  <c r="F6235" i="1"/>
  <c r="E6235" i="1"/>
  <c r="D6235" i="1"/>
  <c r="G6234" i="1"/>
  <c r="F6234" i="1"/>
  <c r="E6234" i="1"/>
  <c r="D6234" i="1"/>
  <c r="G6233" i="1"/>
  <c r="F6233" i="1"/>
  <c r="E6233" i="1"/>
  <c r="D6233" i="1"/>
  <c r="G6232" i="1"/>
  <c r="F6232" i="1"/>
  <c r="E6232" i="1"/>
  <c r="D6232" i="1"/>
  <c r="G6231" i="1"/>
  <c r="F6231" i="1"/>
  <c r="E6231" i="1"/>
  <c r="D6231" i="1"/>
  <c r="G6230" i="1"/>
  <c r="F6230" i="1"/>
  <c r="E6230" i="1"/>
  <c r="D6230" i="1"/>
  <c r="G6229" i="1"/>
  <c r="F6229" i="1"/>
  <c r="E6229" i="1"/>
  <c r="D6229" i="1"/>
  <c r="G6228" i="1"/>
  <c r="F6228" i="1"/>
  <c r="E6228" i="1"/>
  <c r="D6228" i="1"/>
  <c r="G6227" i="1"/>
  <c r="F6227" i="1"/>
  <c r="E6227" i="1"/>
  <c r="D6227" i="1"/>
  <c r="G6226" i="1"/>
  <c r="F6226" i="1"/>
  <c r="E6226" i="1"/>
  <c r="D6226" i="1"/>
  <c r="G6225" i="1"/>
  <c r="F6225" i="1"/>
  <c r="E6225" i="1"/>
  <c r="D6225" i="1"/>
  <c r="G6224" i="1"/>
  <c r="F6224" i="1"/>
  <c r="E6224" i="1"/>
  <c r="D6224" i="1"/>
  <c r="G6223" i="1"/>
  <c r="F6223" i="1"/>
  <c r="E6223" i="1"/>
  <c r="D6223" i="1"/>
  <c r="G6222" i="1"/>
  <c r="F6222" i="1"/>
  <c r="E6222" i="1"/>
  <c r="D6222" i="1"/>
  <c r="G6221" i="1"/>
  <c r="F6221" i="1"/>
  <c r="E6221" i="1"/>
  <c r="D6221" i="1"/>
  <c r="G6220" i="1"/>
  <c r="F6220" i="1"/>
  <c r="E6220" i="1"/>
  <c r="D6220" i="1"/>
  <c r="G6219" i="1"/>
  <c r="F6219" i="1"/>
  <c r="E6219" i="1"/>
  <c r="D6219" i="1"/>
  <c r="G6218" i="1"/>
  <c r="F6218" i="1"/>
  <c r="E6218" i="1"/>
  <c r="D6218" i="1"/>
  <c r="G6217" i="1"/>
  <c r="F6217" i="1"/>
  <c r="E6217" i="1"/>
  <c r="D6217" i="1"/>
  <c r="G6216" i="1"/>
  <c r="F6216" i="1"/>
  <c r="E6216" i="1"/>
  <c r="D6216" i="1"/>
  <c r="G6215" i="1"/>
  <c r="F6215" i="1"/>
  <c r="E6215" i="1"/>
  <c r="D6215" i="1"/>
  <c r="G6214" i="1"/>
  <c r="F6214" i="1"/>
  <c r="E6214" i="1"/>
  <c r="D6214" i="1"/>
  <c r="G6213" i="1"/>
  <c r="F6213" i="1"/>
  <c r="E6213" i="1"/>
  <c r="D6213" i="1"/>
  <c r="G6212" i="1"/>
  <c r="F6212" i="1"/>
  <c r="E6212" i="1"/>
  <c r="D6212" i="1"/>
  <c r="G6211" i="1"/>
  <c r="F6211" i="1"/>
  <c r="E6211" i="1"/>
  <c r="D6211" i="1"/>
  <c r="G6210" i="1"/>
  <c r="F6210" i="1"/>
  <c r="E6210" i="1"/>
  <c r="D6210" i="1"/>
  <c r="G6209" i="1"/>
  <c r="F6209" i="1"/>
  <c r="E6209" i="1"/>
  <c r="D6209" i="1"/>
  <c r="G6208" i="1"/>
  <c r="F6208" i="1"/>
  <c r="E6208" i="1"/>
  <c r="D6208" i="1"/>
  <c r="G6207" i="1"/>
  <c r="F6207" i="1"/>
  <c r="E6207" i="1"/>
  <c r="D6207" i="1"/>
  <c r="G6206" i="1"/>
  <c r="F6206" i="1"/>
  <c r="E6206" i="1"/>
  <c r="D6206" i="1"/>
  <c r="G6205" i="1"/>
  <c r="F6205" i="1"/>
  <c r="E6205" i="1"/>
  <c r="D6205" i="1"/>
  <c r="G6204" i="1"/>
  <c r="F6204" i="1"/>
  <c r="E6204" i="1"/>
  <c r="D6204" i="1"/>
  <c r="G6203" i="1"/>
  <c r="F6203" i="1"/>
  <c r="E6203" i="1"/>
  <c r="D6203" i="1"/>
  <c r="G6202" i="1"/>
  <c r="F6202" i="1"/>
  <c r="E6202" i="1"/>
  <c r="D6202" i="1"/>
  <c r="B6202" i="1"/>
  <c r="G6201" i="1"/>
  <c r="F6201" i="1"/>
  <c r="E6201" i="1"/>
  <c r="D6201" i="1"/>
  <c r="G6200" i="1"/>
  <c r="F6200" i="1"/>
  <c r="E6200" i="1"/>
  <c r="D6200" i="1"/>
  <c r="G6199" i="1"/>
  <c r="F6199" i="1"/>
  <c r="E6199" i="1"/>
  <c r="D6199" i="1"/>
  <c r="G6198" i="1"/>
  <c r="F6198" i="1"/>
  <c r="E6198" i="1"/>
  <c r="D6198" i="1"/>
  <c r="G6197" i="1"/>
  <c r="F6197" i="1"/>
  <c r="E6197" i="1"/>
  <c r="D6197" i="1"/>
  <c r="G6196" i="1"/>
  <c r="F6196" i="1"/>
  <c r="E6196" i="1"/>
  <c r="D6196" i="1"/>
  <c r="G6195" i="1"/>
  <c r="F6195" i="1"/>
  <c r="E6195" i="1"/>
  <c r="D6195" i="1"/>
  <c r="G6194" i="1"/>
  <c r="F6194" i="1"/>
  <c r="E6194" i="1"/>
  <c r="D6194" i="1"/>
  <c r="G6193" i="1"/>
  <c r="F6193" i="1"/>
  <c r="E6193" i="1"/>
  <c r="D6193" i="1"/>
  <c r="G6192" i="1"/>
  <c r="F6192" i="1"/>
  <c r="E6192" i="1"/>
  <c r="D6192" i="1"/>
  <c r="G6191" i="1"/>
  <c r="F6191" i="1"/>
  <c r="E6191" i="1"/>
  <c r="D6191" i="1"/>
  <c r="G6190" i="1"/>
  <c r="F6190" i="1"/>
  <c r="E6190" i="1"/>
  <c r="D6190" i="1"/>
  <c r="G6189" i="1"/>
  <c r="F6189" i="1"/>
  <c r="E6189" i="1"/>
  <c r="D6189" i="1"/>
  <c r="G6188" i="1"/>
  <c r="F6188" i="1"/>
  <c r="E6188" i="1"/>
  <c r="D6188" i="1"/>
  <c r="G6187" i="1"/>
  <c r="F6187" i="1"/>
  <c r="E6187" i="1"/>
  <c r="D6187" i="1"/>
  <c r="G6186" i="1"/>
  <c r="F6186" i="1"/>
  <c r="E6186" i="1"/>
  <c r="D6186" i="1"/>
  <c r="G6185" i="1"/>
  <c r="F6185" i="1"/>
  <c r="E6185" i="1"/>
  <c r="D6185" i="1"/>
  <c r="G6184" i="1"/>
  <c r="F6184" i="1"/>
  <c r="E6184" i="1"/>
  <c r="D6184" i="1"/>
  <c r="G6183" i="1"/>
  <c r="F6183" i="1"/>
  <c r="E6183" i="1"/>
  <c r="D6183" i="1"/>
  <c r="G6182" i="1"/>
  <c r="F6182" i="1"/>
  <c r="E6182" i="1"/>
  <c r="D6182" i="1"/>
  <c r="G6181" i="1"/>
  <c r="F6181" i="1"/>
  <c r="E6181" i="1"/>
  <c r="D6181" i="1"/>
  <c r="G6180" i="1"/>
  <c r="F6180" i="1"/>
  <c r="E6180" i="1"/>
  <c r="D6180" i="1"/>
  <c r="G6179" i="1"/>
  <c r="F6179" i="1"/>
  <c r="E6179" i="1"/>
  <c r="D6179" i="1"/>
  <c r="G6178" i="1"/>
  <c r="F6178" i="1"/>
  <c r="E6178" i="1"/>
  <c r="D6178" i="1"/>
  <c r="G6177" i="1"/>
  <c r="F6177" i="1"/>
  <c r="E6177" i="1"/>
  <c r="D6177" i="1"/>
  <c r="G6176" i="1"/>
  <c r="F6176" i="1"/>
  <c r="E6176" i="1"/>
  <c r="D6176" i="1"/>
  <c r="G6175" i="1"/>
  <c r="F6175" i="1"/>
  <c r="E6175" i="1"/>
  <c r="D6175" i="1"/>
  <c r="G6174" i="1"/>
  <c r="F6174" i="1"/>
  <c r="E6174" i="1"/>
  <c r="D6174" i="1"/>
  <c r="G6173" i="1"/>
  <c r="F6173" i="1"/>
  <c r="E6173" i="1"/>
  <c r="D6173" i="1"/>
  <c r="G6172" i="1"/>
  <c r="F6172" i="1"/>
  <c r="E6172" i="1"/>
  <c r="D6172" i="1"/>
  <c r="G6171" i="1"/>
  <c r="F6171" i="1"/>
  <c r="E6171" i="1"/>
  <c r="D6171" i="1"/>
  <c r="G6170" i="1"/>
  <c r="F6170" i="1"/>
  <c r="E6170" i="1"/>
  <c r="D6170" i="1"/>
  <c r="G6169" i="1"/>
  <c r="F6169" i="1"/>
  <c r="E6169" i="1"/>
  <c r="D6169" i="1"/>
  <c r="G6168" i="1"/>
  <c r="F6168" i="1"/>
  <c r="E6168" i="1"/>
  <c r="D6168" i="1"/>
  <c r="G6167" i="1"/>
  <c r="F6167" i="1"/>
  <c r="E6167" i="1"/>
  <c r="D6167" i="1"/>
  <c r="G6166" i="1"/>
  <c r="F6166" i="1"/>
  <c r="E6166" i="1"/>
  <c r="D6166" i="1"/>
  <c r="G6165" i="1"/>
  <c r="F6165" i="1"/>
  <c r="E6165" i="1"/>
  <c r="D6165" i="1"/>
  <c r="G6164" i="1"/>
  <c r="F6164" i="1"/>
  <c r="E6164" i="1"/>
  <c r="D6164" i="1"/>
  <c r="G6163" i="1"/>
  <c r="F6163" i="1"/>
  <c r="E6163" i="1"/>
  <c r="D6163" i="1"/>
  <c r="G6162" i="1"/>
  <c r="F6162" i="1"/>
  <c r="E6162" i="1"/>
  <c r="D6162" i="1"/>
  <c r="G6161" i="1"/>
  <c r="F6161" i="1"/>
  <c r="E6161" i="1"/>
  <c r="D6161" i="1"/>
  <c r="G6160" i="1"/>
  <c r="F6160" i="1"/>
  <c r="E6160" i="1"/>
  <c r="D6160" i="1"/>
  <c r="G6159" i="1"/>
  <c r="F6159" i="1"/>
  <c r="E6159" i="1"/>
  <c r="D6159" i="1"/>
  <c r="G6158" i="1"/>
  <c r="F6158" i="1"/>
  <c r="E6158" i="1"/>
  <c r="D6158" i="1"/>
  <c r="G6157" i="1"/>
  <c r="F6157" i="1"/>
  <c r="E6157" i="1"/>
  <c r="D6157" i="1"/>
  <c r="G6156" i="1"/>
  <c r="F6156" i="1"/>
  <c r="E6156" i="1"/>
  <c r="D6156" i="1"/>
  <c r="G6155" i="1"/>
  <c r="F6155" i="1"/>
  <c r="E6155" i="1"/>
  <c r="D6155" i="1"/>
  <c r="G6154" i="1"/>
  <c r="F6154" i="1"/>
  <c r="E6154" i="1"/>
  <c r="D6154" i="1"/>
  <c r="G6153" i="1"/>
  <c r="F6153" i="1"/>
  <c r="E6153" i="1"/>
  <c r="D6153" i="1"/>
  <c r="G6152" i="1"/>
  <c r="F6152" i="1"/>
  <c r="E6152" i="1"/>
  <c r="D6152" i="1"/>
  <c r="G6151" i="1"/>
  <c r="F6151" i="1"/>
  <c r="E6151" i="1"/>
  <c r="D6151" i="1"/>
  <c r="G6150" i="1"/>
  <c r="F6150" i="1"/>
  <c r="E6150" i="1"/>
  <c r="D6150" i="1"/>
  <c r="G6149" i="1"/>
  <c r="F6149" i="1"/>
  <c r="E6149" i="1"/>
  <c r="D6149" i="1"/>
  <c r="G6148" i="1"/>
  <c r="F6148" i="1"/>
  <c r="E6148" i="1"/>
  <c r="D6148" i="1"/>
  <c r="G6147" i="1"/>
  <c r="F6147" i="1"/>
  <c r="E6147" i="1"/>
  <c r="D6147" i="1"/>
  <c r="G6146" i="1"/>
  <c r="F6146" i="1"/>
  <c r="E6146" i="1"/>
  <c r="D6146" i="1"/>
  <c r="G6145" i="1"/>
  <c r="F6145" i="1"/>
  <c r="E6145" i="1"/>
  <c r="D6145" i="1"/>
  <c r="G6144" i="1"/>
  <c r="F6144" i="1"/>
  <c r="E6144" i="1"/>
  <c r="D6144" i="1"/>
  <c r="G6143" i="1"/>
  <c r="F6143" i="1"/>
  <c r="E6143" i="1"/>
  <c r="D6143" i="1"/>
  <c r="G6142" i="1"/>
  <c r="F6142" i="1"/>
  <c r="E6142" i="1"/>
  <c r="D6142" i="1"/>
  <c r="G6141" i="1"/>
  <c r="F6141" i="1"/>
  <c r="E6141" i="1"/>
  <c r="D6141" i="1"/>
  <c r="G6140" i="1"/>
  <c r="F6140" i="1"/>
  <c r="E6140" i="1"/>
  <c r="D6140" i="1"/>
  <c r="G6139" i="1"/>
  <c r="F6139" i="1"/>
  <c r="E6139" i="1"/>
  <c r="D6139" i="1"/>
  <c r="G6138" i="1"/>
  <c r="F6138" i="1"/>
  <c r="E6138" i="1"/>
  <c r="D6138" i="1"/>
  <c r="G6137" i="1"/>
  <c r="F6137" i="1"/>
  <c r="E6137" i="1"/>
  <c r="D6137" i="1"/>
  <c r="G6136" i="1"/>
  <c r="F6136" i="1"/>
  <c r="E6136" i="1"/>
  <c r="D6136" i="1"/>
  <c r="G6135" i="1"/>
  <c r="F6135" i="1"/>
  <c r="E6135" i="1"/>
  <c r="D6135" i="1"/>
  <c r="G6134" i="1"/>
  <c r="F6134" i="1"/>
  <c r="E6134" i="1"/>
  <c r="D6134" i="1"/>
  <c r="G6133" i="1"/>
  <c r="F6133" i="1"/>
  <c r="E6133" i="1"/>
  <c r="D6133" i="1"/>
  <c r="G6132" i="1"/>
  <c r="F6132" i="1"/>
  <c r="E6132" i="1"/>
  <c r="D6132" i="1"/>
  <c r="G6131" i="1"/>
  <c r="F6131" i="1"/>
  <c r="E6131" i="1"/>
  <c r="D6131" i="1"/>
  <c r="G6130" i="1"/>
  <c r="F6130" i="1"/>
  <c r="E6130" i="1"/>
  <c r="D6130" i="1"/>
  <c r="G6129" i="1"/>
  <c r="F6129" i="1"/>
  <c r="E6129" i="1"/>
  <c r="D6129" i="1"/>
  <c r="G6128" i="1"/>
  <c r="F6128" i="1"/>
  <c r="E6128" i="1"/>
  <c r="D6128" i="1"/>
  <c r="G6127" i="1"/>
  <c r="F6127" i="1"/>
  <c r="E6127" i="1"/>
  <c r="D6127" i="1"/>
  <c r="G6126" i="1"/>
  <c r="F6126" i="1"/>
  <c r="E6126" i="1"/>
  <c r="D6126" i="1"/>
  <c r="G6125" i="1"/>
  <c r="F6125" i="1"/>
  <c r="E6125" i="1"/>
  <c r="D6125" i="1"/>
  <c r="G6124" i="1"/>
  <c r="F6124" i="1"/>
  <c r="E6124" i="1"/>
  <c r="D6124" i="1"/>
  <c r="G6123" i="1"/>
  <c r="F6123" i="1"/>
  <c r="E6123" i="1"/>
  <c r="D6123" i="1"/>
  <c r="G6122" i="1"/>
  <c r="F6122" i="1"/>
  <c r="E6122" i="1"/>
  <c r="D6122" i="1"/>
  <c r="G6121" i="1"/>
  <c r="F6121" i="1"/>
  <c r="E6121" i="1"/>
  <c r="D6121" i="1"/>
  <c r="G6120" i="1"/>
  <c r="F6120" i="1"/>
  <c r="E6120" i="1"/>
  <c r="D6120" i="1"/>
  <c r="G6119" i="1"/>
  <c r="F6119" i="1"/>
  <c r="E6119" i="1"/>
  <c r="D6119" i="1"/>
  <c r="G6118" i="1"/>
  <c r="F6118" i="1"/>
  <c r="E6118" i="1"/>
  <c r="D6118" i="1"/>
  <c r="G6117" i="1"/>
  <c r="F6117" i="1"/>
  <c r="E6117" i="1"/>
  <c r="D6117" i="1"/>
  <c r="G6116" i="1"/>
  <c r="F6116" i="1"/>
  <c r="E6116" i="1"/>
  <c r="D6116" i="1"/>
  <c r="G6115" i="1"/>
  <c r="F6115" i="1"/>
  <c r="E6115" i="1"/>
  <c r="D6115" i="1"/>
  <c r="G6114" i="1"/>
  <c r="F6114" i="1"/>
  <c r="E6114" i="1"/>
  <c r="D6114" i="1"/>
  <c r="G6113" i="1"/>
  <c r="F6113" i="1"/>
  <c r="E6113" i="1"/>
  <c r="D6113" i="1"/>
  <c r="G6112" i="1"/>
  <c r="F6112" i="1"/>
  <c r="E6112" i="1"/>
  <c r="D6112" i="1"/>
  <c r="G6111" i="1"/>
  <c r="F6111" i="1"/>
  <c r="E6111" i="1"/>
  <c r="D6111" i="1"/>
  <c r="G6110" i="1"/>
  <c r="F6110" i="1"/>
  <c r="E6110" i="1"/>
  <c r="D6110" i="1"/>
  <c r="G6109" i="1"/>
  <c r="F6109" i="1"/>
  <c r="E6109" i="1"/>
  <c r="D6109" i="1"/>
  <c r="G6108" i="1"/>
  <c r="F6108" i="1"/>
  <c r="E6108" i="1"/>
  <c r="D6108" i="1"/>
  <c r="G6107" i="1"/>
  <c r="F6107" i="1"/>
  <c r="E6107" i="1"/>
  <c r="D6107" i="1"/>
  <c r="G6106" i="1"/>
  <c r="F6106" i="1"/>
  <c r="E6106" i="1"/>
  <c r="D6106" i="1"/>
  <c r="G6105" i="1"/>
  <c r="F6105" i="1"/>
  <c r="E6105" i="1"/>
  <c r="D6105" i="1"/>
  <c r="G6104" i="1"/>
  <c r="F6104" i="1"/>
  <c r="E6104" i="1"/>
  <c r="D6104" i="1"/>
  <c r="G6103" i="1"/>
  <c r="F6103" i="1"/>
  <c r="E6103" i="1"/>
  <c r="D6103" i="1"/>
  <c r="G6102" i="1"/>
  <c r="F6102" i="1"/>
  <c r="E6102" i="1"/>
  <c r="D6102" i="1"/>
  <c r="B6102" i="1"/>
  <c r="J6102" i="1" s="1"/>
  <c r="K6102" i="1" s="1"/>
  <c r="G6101" i="1"/>
  <c r="F6101" i="1"/>
  <c r="E6101" i="1"/>
  <c r="D6101" i="1"/>
  <c r="G6100" i="1"/>
  <c r="F6100" i="1"/>
  <c r="E6100" i="1"/>
  <c r="D6100" i="1"/>
  <c r="G6099" i="1"/>
  <c r="F6099" i="1"/>
  <c r="E6099" i="1"/>
  <c r="D6099" i="1"/>
  <c r="G6098" i="1"/>
  <c r="F6098" i="1"/>
  <c r="E6098" i="1"/>
  <c r="D6098" i="1"/>
  <c r="G6097" i="1"/>
  <c r="F6097" i="1"/>
  <c r="E6097" i="1"/>
  <c r="D6097" i="1"/>
  <c r="G6096" i="1"/>
  <c r="F6096" i="1"/>
  <c r="E6096" i="1"/>
  <c r="D6096" i="1"/>
  <c r="G6095" i="1"/>
  <c r="F6095" i="1"/>
  <c r="E6095" i="1"/>
  <c r="D6095" i="1"/>
  <c r="G6094" i="1"/>
  <c r="F6094" i="1"/>
  <c r="E6094" i="1"/>
  <c r="D6094" i="1"/>
  <c r="G6093" i="1"/>
  <c r="F6093" i="1"/>
  <c r="E6093" i="1"/>
  <c r="D6093" i="1"/>
  <c r="G6092" i="1"/>
  <c r="F6092" i="1"/>
  <c r="E6092" i="1"/>
  <c r="D6092" i="1"/>
  <c r="G6091" i="1"/>
  <c r="F6091" i="1"/>
  <c r="E6091" i="1"/>
  <c r="D6091" i="1"/>
  <c r="G6090" i="1"/>
  <c r="F6090" i="1"/>
  <c r="E6090" i="1"/>
  <c r="D6090" i="1"/>
  <c r="G6089" i="1"/>
  <c r="F6089" i="1"/>
  <c r="E6089" i="1"/>
  <c r="D6089" i="1"/>
  <c r="G6088" i="1"/>
  <c r="F6088" i="1"/>
  <c r="E6088" i="1"/>
  <c r="D6088" i="1"/>
  <c r="G6087" i="1"/>
  <c r="F6087" i="1"/>
  <c r="E6087" i="1"/>
  <c r="D6087" i="1"/>
  <c r="G6086" i="1"/>
  <c r="F6086" i="1"/>
  <c r="E6086" i="1"/>
  <c r="D6086" i="1"/>
  <c r="G6085" i="1"/>
  <c r="F6085" i="1"/>
  <c r="E6085" i="1"/>
  <c r="D6085" i="1"/>
  <c r="G6084" i="1"/>
  <c r="F6084" i="1"/>
  <c r="E6084" i="1"/>
  <c r="D6084" i="1"/>
  <c r="G6083" i="1"/>
  <c r="F6083" i="1"/>
  <c r="E6083" i="1"/>
  <c r="D6083" i="1"/>
  <c r="G6082" i="1"/>
  <c r="F6082" i="1"/>
  <c r="E6082" i="1"/>
  <c r="D6082" i="1"/>
  <c r="G6081" i="1"/>
  <c r="F6081" i="1"/>
  <c r="E6081" i="1"/>
  <c r="D6081" i="1"/>
  <c r="G6080" i="1"/>
  <c r="F6080" i="1"/>
  <c r="E6080" i="1"/>
  <c r="D6080" i="1"/>
  <c r="G6079" i="1"/>
  <c r="F6079" i="1"/>
  <c r="E6079" i="1"/>
  <c r="D6079" i="1"/>
  <c r="G6078" i="1"/>
  <c r="F6078" i="1"/>
  <c r="E6078" i="1"/>
  <c r="D6078" i="1"/>
  <c r="G6077" i="1"/>
  <c r="F6077" i="1"/>
  <c r="E6077" i="1"/>
  <c r="D6077" i="1"/>
  <c r="G6076" i="1"/>
  <c r="F6076" i="1"/>
  <c r="E6076" i="1"/>
  <c r="D6076" i="1"/>
  <c r="G6075" i="1"/>
  <c r="F6075" i="1"/>
  <c r="E6075" i="1"/>
  <c r="D6075" i="1"/>
  <c r="G6074" i="1"/>
  <c r="F6074" i="1"/>
  <c r="E6074" i="1"/>
  <c r="D6074" i="1"/>
  <c r="G6073" i="1"/>
  <c r="F6073" i="1"/>
  <c r="E6073" i="1"/>
  <c r="D6073" i="1"/>
  <c r="G6072" i="1"/>
  <c r="F6072" i="1"/>
  <c r="E6072" i="1"/>
  <c r="D6072" i="1"/>
  <c r="G6071" i="1"/>
  <c r="F6071" i="1"/>
  <c r="E6071" i="1"/>
  <c r="D6071" i="1"/>
  <c r="G6070" i="1"/>
  <c r="F6070" i="1"/>
  <c r="E6070" i="1"/>
  <c r="D6070" i="1"/>
  <c r="G6069" i="1"/>
  <c r="F6069" i="1"/>
  <c r="E6069" i="1"/>
  <c r="D6069" i="1"/>
  <c r="G6068" i="1"/>
  <c r="F6068" i="1"/>
  <c r="E6068" i="1"/>
  <c r="D6068" i="1"/>
  <c r="G6067" i="1"/>
  <c r="F6067" i="1"/>
  <c r="E6067" i="1"/>
  <c r="D6067" i="1"/>
  <c r="G6066" i="1"/>
  <c r="F6066" i="1"/>
  <c r="E6066" i="1"/>
  <c r="D6066" i="1"/>
  <c r="G6065" i="1"/>
  <c r="F6065" i="1"/>
  <c r="E6065" i="1"/>
  <c r="D6065" i="1"/>
  <c r="G6064" i="1"/>
  <c r="F6064" i="1"/>
  <c r="E6064" i="1"/>
  <c r="D6064" i="1"/>
  <c r="G6063" i="1"/>
  <c r="F6063" i="1"/>
  <c r="E6063" i="1"/>
  <c r="D6063" i="1"/>
  <c r="G6062" i="1"/>
  <c r="F6062" i="1"/>
  <c r="E6062" i="1"/>
  <c r="D6062" i="1"/>
  <c r="G6061" i="1"/>
  <c r="F6061" i="1"/>
  <c r="E6061" i="1"/>
  <c r="D6061" i="1"/>
  <c r="G6060" i="1"/>
  <c r="F6060" i="1"/>
  <c r="E6060" i="1"/>
  <c r="D6060" i="1"/>
  <c r="G6059" i="1"/>
  <c r="F6059" i="1"/>
  <c r="E6059" i="1"/>
  <c r="D6059" i="1"/>
  <c r="G6058" i="1"/>
  <c r="F6058" i="1"/>
  <c r="E6058" i="1"/>
  <c r="D6058" i="1"/>
  <c r="G6057" i="1"/>
  <c r="F6057" i="1"/>
  <c r="E6057" i="1"/>
  <c r="D6057" i="1"/>
  <c r="G6056" i="1"/>
  <c r="F6056" i="1"/>
  <c r="E6056" i="1"/>
  <c r="D6056" i="1"/>
  <c r="G6055" i="1"/>
  <c r="F6055" i="1"/>
  <c r="E6055" i="1"/>
  <c r="D6055" i="1"/>
  <c r="G6054" i="1"/>
  <c r="F6054" i="1"/>
  <c r="E6054" i="1"/>
  <c r="D6054" i="1"/>
  <c r="G6053" i="1"/>
  <c r="F6053" i="1"/>
  <c r="E6053" i="1"/>
  <c r="D6053" i="1"/>
  <c r="G6052" i="1"/>
  <c r="F6052" i="1"/>
  <c r="E6052" i="1"/>
  <c r="D6052" i="1"/>
  <c r="G6051" i="1"/>
  <c r="F6051" i="1"/>
  <c r="E6051" i="1"/>
  <c r="D6051" i="1"/>
  <c r="G6050" i="1"/>
  <c r="F6050" i="1"/>
  <c r="E6050" i="1"/>
  <c r="D6050" i="1"/>
  <c r="G6049" i="1"/>
  <c r="F6049" i="1"/>
  <c r="E6049" i="1"/>
  <c r="D6049" i="1"/>
  <c r="G6048" i="1"/>
  <c r="F6048" i="1"/>
  <c r="E6048" i="1"/>
  <c r="D6048" i="1"/>
  <c r="G6047" i="1"/>
  <c r="F6047" i="1"/>
  <c r="E6047" i="1"/>
  <c r="D6047" i="1"/>
  <c r="G6046" i="1"/>
  <c r="F6046" i="1"/>
  <c r="E6046" i="1"/>
  <c r="D6046" i="1"/>
  <c r="G6045" i="1"/>
  <c r="F6045" i="1"/>
  <c r="E6045" i="1"/>
  <c r="D6045" i="1"/>
  <c r="G6044" i="1"/>
  <c r="F6044" i="1"/>
  <c r="E6044" i="1"/>
  <c r="D6044" i="1"/>
  <c r="G6043" i="1"/>
  <c r="F6043" i="1"/>
  <c r="E6043" i="1"/>
  <c r="D6043" i="1"/>
  <c r="G6042" i="1"/>
  <c r="F6042" i="1"/>
  <c r="E6042" i="1"/>
  <c r="D6042" i="1"/>
  <c r="G6041" i="1"/>
  <c r="F6041" i="1"/>
  <c r="E6041" i="1"/>
  <c r="D6041" i="1"/>
  <c r="G6040" i="1"/>
  <c r="F6040" i="1"/>
  <c r="E6040" i="1"/>
  <c r="D6040" i="1"/>
  <c r="G6039" i="1"/>
  <c r="F6039" i="1"/>
  <c r="E6039" i="1"/>
  <c r="D6039" i="1"/>
  <c r="G6038" i="1"/>
  <c r="F6038" i="1"/>
  <c r="E6038" i="1"/>
  <c r="D6038" i="1"/>
  <c r="G6037" i="1"/>
  <c r="F6037" i="1"/>
  <c r="E6037" i="1"/>
  <c r="D6037" i="1"/>
  <c r="G6036" i="1"/>
  <c r="F6036" i="1"/>
  <c r="E6036" i="1"/>
  <c r="D6036" i="1"/>
  <c r="G6035" i="1"/>
  <c r="F6035" i="1"/>
  <c r="E6035" i="1"/>
  <c r="D6035" i="1"/>
  <c r="G6034" i="1"/>
  <c r="F6034" i="1"/>
  <c r="E6034" i="1"/>
  <c r="D6034" i="1"/>
  <c r="G6033" i="1"/>
  <c r="F6033" i="1"/>
  <c r="E6033" i="1"/>
  <c r="D6033" i="1"/>
  <c r="G6032" i="1"/>
  <c r="F6032" i="1"/>
  <c r="E6032" i="1"/>
  <c r="D6032" i="1"/>
  <c r="G6031" i="1"/>
  <c r="F6031" i="1"/>
  <c r="E6031" i="1"/>
  <c r="D6031" i="1"/>
  <c r="G6030" i="1"/>
  <c r="F6030" i="1"/>
  <c r="E6030" i="1"/>
  <c r="D6030" i="1"/>
  <c r="G6029" i="1"/>
  <c r="F6029" i="1"/>
  <c r="E6029" i="1"/>
  <c r="D6029" i="1"/>
  <c r="G6028" i="1"/>
  <c r="F6028" i="1"/>
  <c r="E6028" i="1"/>
  <c r="D6028" i="1"/>
  <c r="G6027" i="1"/>
  <c r="F6027" i="1"/>
  <c r="E6027" i="1"/>
  <c r="D6027" i="1"/>
  <c r="G6026" i="1"/>
  <c r="F6026" i="1"/>
  <c r="E6026" i="1"/>
  <c r="D6026" i="1"/>
  <c r="G6025" i="1"/>
  <c r="F6025" i="1"/>
  <c r="E6025" i="1"/>
  <c r="D6025" i="1"/>
  <c r="G6024" i="1"/>
  <c r="F6024" i="1"/>
  <c r="E6024" i="1"/>
  <c r="D6024" i="1"/>
  <c r="G6023" i="1"/>
  <c r="F6023" i="1"/>
  <c r="E6023" i="1"/>
  <c r="D6023" i="1"/>
  <c r="G6022" i="1"/>
  <c r="F6022" i="1"/>
  <c r="E6022" i="1"/>
  <c r="D6022" i="1"/>
  <c r="G6021" i="1"/>
  <c r="F6021" i="1"/>
  <c r="E6021" i="1"/>
  <c r="D6021" i="1"/>
  <c r="G6020" i="1"/>
  <c r="F6020" i="1"/>
  <c r="E6020" i="1"/>
  <c r="D6020" i="1"/>
  <c r="G6019" i="1"/>
  <c r="F6019" i="1"/>
  <c r="E6019" i="1"/>
  <c r="D6019" i="1"/>
  <c r="G6018" i="1"/>
  <c r="F6018" i="1"/>
  <c r="E6018" i="1"/>
  <c r="D6018" i="1"/>
  <c r="G6017" i="1"/>
  <c r="F6017" i="1"/>
  <c r="E6017" i="1"/>
  <c r="D6017" i="1"/>
  <c r="G6016" i="1"/>
  <c r="F6016" i="1"/>
  <c r="E6016" i="1"/>
  <c r="D6016" i="1"/>
  <c r="G6015" i="1"/>
  <c r="F6015" i="1"/>
  <c r="E6015" i="1"/>
  <c r="D6015" i="1"/>
  <c r="G6014" i="1"/>
  <c r="F6014" i="1"/>
  <c r="E6014" i="1"/>
  <c r="D6014" i="1"/>
  <c r="G6013" i="1"/>
  <c r="F6013" i="1"/>
  <c r="E6013" i="1"/>
  <c r="D6013" i="1"/>
  <c r="G6012" i="1"/>
  <c r="F6012" i="1"/>
  <c r="E6012" i="1"/>
  <c r="D6012" i="1"/>
  <c r="G6011" i="1"/>
  <c r="F6011" i="1"/>
  <c r="E6011" i="1"/>
  <c r="D6011" i="1"/>
  <c r="G6010" i="1"/>
  <c r="F6010" i="1"/>
  <c r="E6010" i="1"/>
  <c r="D6010" i="1"/>
  <c r="G6009" i="1"/>
  <c r="F6009" i="1"/>
  <c r="E6009" i="1"/>
  <c r="D6009" i="1"/>
  <c r="G6008" i="1"/>
  <c r="F6008" i="1"/>
  <c r="E6008" i="1"/>
  <c r="D6008" i="1"/>
  <c r="G6007" i="1"/>
  <c r="F6007" i="1"/>
  <c r="E6007" i="1"/>
  <c r="D6007" i="1"/>
  <c r="G6006" i="1"/>
  <c r="F6006" i="1"/>
  <c r="E6006" i="1"/>
  <c r="D6006" i="1"/>
  <c r="G6005" i="1"/>
  <c r="F6005" i="1"/>
  <c r="E6005" i="1"/>
  <c r="D6005" i="1"/>
  <c r="G6004" i="1"/>
  <c r="F6004" i="1"/>
  <c r="E6004" i="1"/>
  <c r="D6004" i="1"/>
  <c r="G6003" i="1"/>
  <c r="F6003" i="1"/>
  <c r="E6003" i="1"/>
  <c r="D6003" i="1"/>
  <c r="G6002" i="1"/>
  <c r="F6002" i="1"/>
  <c r="E6002" i="1"/>
  <c r="D6002" i="1"/>
  <c r="G5901" i="1"/>
  <c r="F5901" i="1"/>
  <c r="E5901" i="1"/>
  <c r="D5901" i="1"/>
  <c r="G5900" i="1"/>
  <c r="F5900" i="1"/>
  <c r="E5900" i="1"/>
  <c r="D5900" i="1"/>
  <c r="G5899" i="1"/>
  <c r="F5899" i="1"/>
  <c r="E5899" i="1"/>
  <c r="D5899" i="1"/>
  <c r="G5898" i="1"/>
  <c r="F5898" i="1"/>
  <c r="E5898" i="1"/>
  <c r="D5898" i="1"/>
  <c r="G5897" i="1"/>
  <c r="F5897" i="1"/>
  <c r="E5897" i="1"/>
  <c r="D5897" i="1"/>
  <c r="G5896" i="1"/>
  <c r="F5896" i="1"/>
  <c r="E5896" i="1"/>
  <c r="D5896" i="1"/>
  <c r="G5895" i="1"/>
  <c r="F5895" i="1"/>
  <c r="E5895" i="1"/>
  <c r="D5895" i="1"/>
  <c r="G5894" i="1"/>
  <c r="F5894" i="1"/>
  <c r="E5894" i="1"/>
  <c r="D5894" i="1"/>
  <c r="G5893" i="1"/>
  <c r="F5893" i="1"/>
  <c r="E5893" i="1"/>
  <c r="D5893" i="1"/>
  <c r="G5892" i="1"/>
  <c r="F5892" i="1"/>
  <c r="E5892" i="1"/>
  <c r="D5892" i="1"/>
  <c r="G5891" i="1"/>
  <c r="F5891" i="1"/>
  <c r="E5891" i="1"/>
  <c r="D5891" i="1"/>
  <c r="G5890" i="1"/>
  <c r="F5890" i="1"/>
  <c r="E5890" i="1"/>
  <c r="D5890" i="1"/>
  <c r="G5889" i="1"/>
  <c r="F5889" i="1"/>
  <c r="E5889" i="1"/>
  <c r="D5889" i="1"/>
  <c r="G5888" i="1"/>
  <c r="F5888" i="1"/>
  <c r="E5888" i="1"/>
  <c r="D5888" i="1"/>
  <c r="G5887" i="1"/>
  <c r="F5887" i="1"/>
  <c r="E5887" i="1"/>
  <c r="D5887" i="1"/>
  <c r="G5886" i="1"/>
  <c r="F5886" i="1"/>
  <c r="E5886" i="1"/>
  <c r="D5886" i="1"/>
  <c r="G5885" i="1"/>
  <c r="F5885" i="1"/>
  <c r="E5885" i="1"/>
  <c r="D5885" i="1"/>
  <c r="G5884" i="1"/>
  <c r="F5884" i="1"/>
  <c r="E5884" i="1"/>
  <c r="D5884" i="1"/>
  <c r="G5883" i="1"/>
  <c r="F5883" i="1"/>
  <c r="E5883" i="1"/>
  <c r="D5883" i="1"/>
  <c r="G5882" i="1"/>
  <c r="F5882" i="1"/>
  <c r="E5882" i="1"/>
  <c r="D5882" i="1"/>
  <c r="G5881" i="1"/>
  <c r="F5881" i="1"/>
  <c r="E5881" i="1"/>
  <c r="D5881" i="1"/>
  <c r="G5880" i="1"/>
  <c r="F5880" i="1"/>
  <c r="E5880" i="1"/>
  <c r="D5880" i="1"/>
  <c r="G5879" i="1"/>
  <c r="F5879" i="1"/>
  <c r="E5879" i="1"/>
  <c r="D5879" i="1"/>
  <c r="G5878" i="1"/>
  <c r="F5878" i="1"/>
  <c r="E5878" i="1"/>
  <c r="D5878" i="1"/>
  <c r="G5877" i="1"/>
  <c r="F5877" i="1"/>
  <c r="E5877" i="1"/>
  <c r="D5877" i="1"/>
  <c r="G5876" i="1"/>
  <c r="F5876" i="1"/>
  <c r="E5876" i="1"/>
  <c r="D5876" i="1"/>
  <c r="G5875" i="1"/>
  <c r="F5875" i="1"/>
  <c r="E5875" i="1"/>
  <c r="D5875" i="1"/>
  <c r="G5874" i="1"/>
  <c r="F5874" i="1"/>
  <c r="E5874" i="1"/>
  <c r="D5874" i="1"/>
  <c r="G5873" i="1"/>
  <c r="F5873" i="1"/>
  <c r="E5873" i="1"/>
  <c r="D5873" i="1"/>
  <c r="G5872" i="1"/>
  <c r="F5872" i="1"/>
  <c r="E5872" i="1"/>
  <c r="D5872" i="1"/>
  <c r="G5871" i="1"/>
  <c r="F5871" i="1"/>
  <c r="E5871" i="1"/>
  <c r="D5871" i="1"/>
  <c r="G5870" i="1"/>
  <c r="F5870" i="1"/>
  <c r="E5870" i="1"/>
  <c r="D5870" i="1"/>
  <c r="G5869" i="1"/>
  <c r="F5869" i="1"/>
  <c r="E5869" i="1"/>
  <c r="D5869" i="1"/>
  <c r="G5868" i="1"/>
  <c r="F5868" i="1"/>
  <c r="E5868" i="1"/>
  <c r="D5868" i="1"/>
  <c r="G5867" i="1"/>
  <c r="F5867" i="1"/>
  <c r="E5867" i="1"/>
  <c r="D5867" i="1"/>
  <c r="G5866" i="1"/>
  <c r="F5866" i="1"/>
  <c r="E5866" i="1"/>
  <c r="D5866" i="1"/>
  <c r="G5865" i="1"/>
  <c r="F5865" i="1"/>
  <c r="E5865" i="1"/>
  <c r="D5865" i="1"/>
  <c r="G5864" i="1"/>
  <c r="F5864" i="1"/>
  <c r="E5864" i="1"/>
  <c r="D5864" i="1"/>
  <c r="G5863" i="1"/>
  <c r="F5863" i="1"/>
  <c r="E5863" i="1"/>
  <c r="D5863" i="1"/>
  <c r="G5862" i="1"/>
  <c r="F5862" i="1"/>
  <c r="E5862" i="1"/>
  <c r="D5862" i="1"/>
  <c r="G5861" i="1"/>
  <c r="F5861" i="1"/>
  <c r="E5861" i="1"/>
  <c r="D5861" i="1"/>
  <c r="G5860" i="1"/>
  <c r="F5860" i="1"/>
  <c r="E5860" i="1"/>
  <c r="D5860" i="1"/>
  <c r="G5859" i="1"/>
  <c r="F5859" i="1"/>
  <c r="E5859" i="1"/>
  <c r="D5859" i="1"/>
  <c r="G5858" i="1"/>
  <c r="F5858" i="1"/>
  <c r="E5858" i="1"/>
  <c r="D5858" i="1"/>
  <c r="G5857" i="1"/>
  <c r="F5857" i="1"/>
  <c r="E5857" i="1"/>
  <c r="D5857" i="1"/>
  <c r="G5856" i="1"/>
  <c r="F5856" i="1"/>
  <c r="E5856" i="1"/>
  <c r="D5856" i="1"/>
  <c r="G5855" i="1"/>
  <c r="F5855" i="1"/>
  <c r="E5855" i="1"/>
  <c r="D5855" i="1"/>
  <c r="G5854" i="1"/>
  <c r="F5854" i="1"/>
  <c r="E5854" i="1"/>
  <c r="D5854" i="1"/>
  <c r="G5853" i="1"/>
  <c r="F5853" i="1"/>
  <c r="E5853" i="1"/>
  <c r="D5853" i="1"/>
  <c r="G5852" i="1"/>
  <c r="F5852" i="1"/>
  <c r="E5852" i="1"/>
  <c r="D5852" i="1"/>
  <c r="G5851" i="1"/>
  <c r="F5851" i="1"/>
  <c r="E5851" i="1"/>
  <c r="D5851" i="1"/>
  <c r="G5850" i="1"/>
  <c r="F5850" i="1"/>
  <c r="E5850" i="1"/>
  <c r="D5850" i="1"/>
  <c r="G5849" i="1"/>
  <c r="F5849" i="1"/>
  <c r="E5849" i="1"/>
  <c r="D5849" i="1"/>
  <c r="G5848" i="1"/>
  <c r="F5848" i="1"/>
  <c r="E5848" i="1"/>
  <c r="D5848" i="1"/>
  <c r="G5847" i="1"/>
  <c r="F5847" i="1"/>
  <c r="E5847" i="1"/>
  <c r="D5847" i="1"/>
  <c r="G5846" i="1"/>
  <c r="F5846" i="1"/>
  <c r="E5846" i="1"/>
  <c r="D5846" i="1"/>
  <c r="G5845" i="1"/>
  <c r="F5845" i="1"/>
  <c r="E5845" i="1"/>
  <c r="D5845" i="1"/>
  <c r="G5844" i="1"/>
  <c r="F5844" i="1"/>
  <c r="E5844" i="1"/>
  <c r="D5844" i="1"/>
  <c r="G5843" i="1"/>
  <c r="F5843" i="1"/>
  <c r="E5843" i="1"/>
  <c r="D5843" i="1"/>
  <c r="G5842" i="1"/>
  <c r="F5842" i="1"/>
  <c r="E5842" i="1"/>
  <c r="D5842" i="1"/>
  <c r="G5841" i="1"/>
  <c r="F5841" i="1"/>
  <c r="E5841" i="1"/>
  <c r="D5841" i="1"/>
  <c r="G5840" i="1"/>
  <c r="F5840" i="1"/>
  <c r="E5840" i="1"/>
  <c r="D5840" i="1"/>
  <c r="G5839" i="1"/>
  <c r="F5839" i="1"/>
  <c r="E5839" i="1"/>
  <c r="D5839" i="1"/>
  <c r="G5838" i="1"/>
  <c r="F5838" i="1"/>
  <c r="E5838" i="1"/>
  <c r="D5838" i="1"/>
  <c r="G5837" i="1"/>
  <c r="F5837" i="1"/>
  <c r="E5837" i="1"/>
  <c r="D5837" i="1"/>
  <c r="G5836" i="1"/>
  <c r="F5836" i="1"/>
  <c r="E5836" i="1"/>
  <c r="D5836" i="1"/>
  <c r="G5835" i="1"/>
  <c r="F5835" i="1"/>
  <c r="E5835" i="1"/>
  <c r="D5835" i="1"/>
  <c r="G5834" i="1"/>
  <c r="F5834" i="1"/>
  <c r="E5834" i="1"/>
  <c r="D5834" i="1"/>
  <c r="G5833" i="1"/>
  <c r="F5833" i="1"/>
  <c r="E5833" i="1"/>
  <c r="D5833" i="1"/>
  <c r="G5832" i="1"/>
  <c r="F5832" i="1"/>
  <c r="E5832" i="1"/>
  <c r="D5832" i="1"/>
  <c r="G5831" i="1"/>
  <c r="F5831" i="1"/>
  <c r="E5831" i="1"/>
  <c r="D5831" i="1"/>
  <c r="G5830" i="1"/>
  <c r="F5830" i="1"/>
  <c r="E5830" i="1"/>
  <c r="D5830" i="1"/>
  <c r="G5829" i="1"/>
  <c r="F5829" i="1"/>
  <c r="E5829" i="1"/>
  <c r="D5829" i="1"/>
  <c r="G5828" i="1"/>
  <c r="F5828" i="1"/>
  <c r="E5828" i="1"/>
  <c r="D5828" i="1"/>
  <c r="G5827" i="1"/>
  <c r="F5827" i="1"/>
  <c r="E5827" i="1"/>
  <c r="D5827" i="1"/>
  <c r="G5826" i="1"/>
  <c r="F5826" i="1"/>
  <c r="E5826" i="1"/>
  <c r="D5826" i="1"/>
  <c r="G5825" i="1"/>
  <c r="F5825" i="1"/>
  <c r="E5825" i="1"/>
  <c r="D5825" i="1"/>
  <c r="G5824" i="1"/>
  <c r="F5824" i="1"/>
  <c r="E5824" i="1"/>
  <c r="D5824" i="1"/>
  <c r="G5823" i="1"/>
  <c r="F5823" i="1"/>
  <c r="E5823" i="1"/>
  <c r="D5823" i="1"/>
  <c r="G5822" i="1"/>
  <c r="F5822" i="1"/>
  <c r="E5822" i="1"/>
  <c r="D5822" i="1"/>
  <c r="G5821" i="1"/>
  <c r="F5821" i="1"/>
  <c r="E5821" i="1"/>
  <c r="D5821" i="1"/>
  <c r="G5820" i="1"/>
  <c r="F5820" i="1"/>
  <c r="E5820" i="1"/>
  <c r="D5820" i="1"/>
  <c r="G5819" i="1"/>
  <c r="F5819" i="1"/>
  <c r="E5819" i="1"/>
  <c r="D5819" i="1"/>
  <c r="G5818" i="1"/>
  <c r="F5818" i="1"/>
  <c r="E5818" i="1"/>
  <c r="D5818" i="1"/>
  <c r="G5817" i="1"/>
  <c r="F5817" i="1"/>
  <c r="E5817" i="1"/>
  <c r="D5817" i="1"/>
  <c r="G5816" i="1"/>
  <c r="F5816" i="1"/>
  <c r="E5816" i="1"/>
  <c r="D5816" i="1"/>
  <c r="G5815" i="1"/>
  <c r="F5815" i="1"/>
  <c r="E5815" i="1"/>
  <c r="D5815" i="1"/>
  <c r="G5814" i="1"/>
  <c r="F5814" i="1"/>
  <c r="E5814" i="1"/>
  <c r="D5814" i="1"/>
  <c r="G5813" i="1"/>
  <c r="F5813" i="1"/>
  <c r="E5813" i="1"/>
  <c r="D5813" i="1"/>
  <c r="G5812" i="1"/>
  <c r="F5812" i="1"/>
  <c r="E5812" i="1"/>
  <c r="D5812" i="1"/>
  <c r="G5811" i="1"/>
  <c r="F5811" i="1"/>
  <c r="E5811" i="1"/>
  <c r="D5811" i="1"/>
  <c r="G5810" i="1"/>
  <c r="F5810" i="1"/>
  <c r="E5810" i="1"/>
  <c r="D5810" i="1"/>
  <c r="G5809" i="1"/>
  <c r="F5809" i="1"/>
  <c r="E5809" i="1"/>
  <c r="D5809" i="1"/>
  <c r="G5808" i="1"/>
  <c r="F5808" i="1"/>
  <c r="E5808" i="1"/>
  <c r="D5808" i="1"/>
  <c r="G5807" i="1"/>
  <c r="F5807" i="1"/>
  <c r="E5807" i="1"/>
  <c r="D5807" i="1"/>
  <c r="G5806" i="1"/>
  <c r="F5806" i="1"/>
  <c r="E5806" i="1"/>
  <c r="D5806" i="1"/>
  <c r="G5805" i="1"/>
  <c r="F5805" i="1"/>
  <c r="E5805" i="1"/>
  <c r="D5805" i="1"/>
  <c r="G5804" i="1"/>
  <c r="F5804" i="1"/>
  <c r="E5804" i="1"/>
  <c r="D5804" i="1"/>
  <c r="G5803" i="1"/>
  <c r="F5803" i="1"/>
  <c r="E5803" i="1"/>
  <c r="D5803" i="1"/>
  <c r="G5802" i="1"/>
  <c r="F5802" i="1"/>
  <c r="E5802" i="1"/>
  <c r="D5802" i="1"/>
  <c r="B5802" i="1"/>
  <c r="G5801" i="1"/>
  <c r="F5801" i="1"/>
  <c r="E5801" i="1"/>
  <c r="D5801" i="1"/>
  <c r="G5800" i="1"/>
  <c r="F5800" i="1"/>
  <c r="E5800" i="1"/>
  <c r="D5800" i="1"/>
  <c r="G5799" i="1"/>
  <c r="F5799" i="1"/>
  <c r="E5799" i="1"/>
  <c r="D5799" i="1"/>
  <c r="G5798" i="1"/>
  <c r="F5798" i="1"/>
  <c r="E5798" i="1"/>
  <c r="D5798" i="1"/>
  <c r="G5797" i="1"/>
  <c r="F5797" i="1"/>
  <c r="E5797" i="1"/>
  <c r="D5797" i="1"/>
  <c r="G5796" i="1"/>
  <c r="F5796" i="1"/>
  <c r="E5796" i="1"/>
  <c r="D5796" i="1"/>
  <c r="G5795" i="1"/>
  <c r="F5795" i="1"/>
  <c r="E5795" i="1"/>
  <c r="D5795" i="1"/>
  <c r="G5794" i="1"/>
  <c r="F5794" i="1"/>
  <c r="E5794" i="1"/>
  <c r="D5794" i="1"/>
  <c r="G5793" i="1"/>
  <c r="F5793" i="1"/>
  <c r="E5793" i="1"/>
  <c r="D5793" i="1"/>
  <c r="G5792" i="1"/>
  <c r="F5792" i="1"/>
  <c r="E5792" i="1"/>
  <c r="D5792" i="1"/>
  <c r="G5791" i="1"/>
  <c r="F5791" i="1"/>
  <c r="E5791" i="1"/>
  <c r="D5791" i="1"/>
  <c r="G5790" i="1"/>
  <c r="F5790" i="1"/>
  <c r="E5790" i="1"/>
  <c r="D5790" i="1"/>
  <c r="G5789" i="1"/>
  <c r="F5789" i="1"/>
  <c r="E5789" i="1"/>
  <c r="D5789" i="1"/>
  <c r="G5788" i="1"/>
  <c r="F5788" i="1"/>
  <c r="E5788" i="1"/>
  <c r="D5788" i="1"/>
  <c r="G5787" i="1"/>
  <c r="F5787" i="1"/>
  <c r="E5787" i="1"/>
  <c r="D5787" i="1"/>
  <c r="G5786" i="1"/>
  <c r="F5786" i="1"/>
  <c r="E5786" i="1"/>
  <c r="D5786" i="1"/>
  <c r="G5785" i="1"/>
  <c r="F5785" i="1"/>
  <c r="E5785" i="1"/>
  <c r="D5785" i="1"/>
  <c r="G5784" i="1"/>
  <c r="F5784" i="1"/>
  <c r="E5784" i="1"/>
  <c r="D5784" i="1"/>
  <c r="G5783" i="1"/>
  <c r="F5783" i="1"/>
  <c r="E5783" i="1"/>
  <c r="D5783" i="1"/>
  <c r="G5782" i="1"/>
  <c r="F5782" i="1"/>
  <c r="E5782" i="1"/>
  <c r="D5782" i="1"/>
  <c r="G5781" i="1"/>
  <c r="F5781" i="1"/>
  <c r="E5781" i="1"/>
  <c r="D5781" i="1"/>
  <c r="G5780" i="1"/>
  <c r="F5780" i="1"/>
  <c r="E5780" i="1"/>
  <c r="D5780" i="1"/>
  <c r="G5779" i="1"/>
  <c r="F5779" i="1"/>
  <c r="E5779" i="1"/>
  <c r="D5779" i="1"/>
  <c r="G5778" i="1"/>
  <c r="F5778" i="1"/>
  <c r="E5778" i="1"/>
  <c r="D5778" i="1"/>
  <c r="G5777" i="1"/>
  <c r="F5777" i="1"/>
  <c r="E5777" i="1"/>
  <c r="D5777" i="1"/>
  <c r="G5776" i="1"/>
  <c r="F5776" i="1"/>
  <c r="E5776" i="1"/>
  <c r="D5776" i="1"/>
  <c r="G5775" i="1"/>
  <c r="F5775" i="1"/>
  <c r="E5775" i="1"/>
  <c r="D5775" i="1"/>
  <c r="G5774" i="1"/>
  <c r="F5774" i="1"/>
  <c r="E5774" i="1"/>
  <c r="D5774" i="1"/>
  <c r="G5773" i="1"/>
  <c r="F5773" i="1"/>
  <c r="E5773" i="1"/>
  <c r="D5773" i="1"/>
  <c r="G5772" i="1"/>
  <c r="F5772" i="1"/>
  <c r="E5772" i="1"/>
  <c r="D5772" i="1"/>
  <c r="G5771" i="1"/>
  <c r="F5771" i="1"/>
  <c r="E5771" i="1"/>
  <c r="D5771" i="1"/>
  <c r="G5770" i="1"/>
  <c r="F5770" i="1"/>
  <c r="E5770" i="1"/>
  <c r="D5770" i="1"/>
  <c r="G5769" i="1"/>
  <c r="F5769" i="1"/>
  <c r="E5769" i="1"/>
  <c r="D5769" i="1"/>
  <c r="G5768" i="1"/>
  <c r="F5768" i="1"/>
  <c r="E5768" i="1"/>
  <c r="D5768" i="1"/>
  <c r="G5767" i="1"/>
  <c r="F5767" i="1"/>
  <c r="E5767" i="1"/>
  <c r="D5767" i="1"/>
  <c r="G5766" i="1"/>
  <c r="F5766" i="1"/>
  <c r="E5766" i="1"/>
  <c r="D5766" i="1"/>
  <c r="G5765" i="1"/>
  <c r="F5765" i="1"/>
  <c r="E5765" i="1"/>
  <c r="D5765" i="1"/>
  <c r="G5764" i="1"/>
  <c r="F5764" i="1"/>
  <c r="E5764" i="1"/>
  <c r="D5764" i="1"/>
  <c r="G5763" i="1"/>
  <c r="F5763" i="1"/>
  <c r="E5763" i="1"/>
  <c r="D5763" i="1"/>
  <c r="G5762" i="1"/>
  <c r="F5762" i="1"/>
  <c r="E5762" i="1"/>
  <c r="D5762" i="1"/>
  <c r="G5761" i="1"/>
  <c r="F5761" i="1"/>
  <c r="E5761" i="1"/>
  <c r="D5761" i="1"/>
  <c r="G5760" i="1"/>
  <c r="F5760" i="1"/>
  <c r="E5760" i="1"/>
  <c r="D5760" i="1"/>
  <c r="G5759" i="1"/>
  <c r="F5759" i="1"/>
  <c r="E5759" i="1"/>
  <c r="D5759" i="1"/>
  <c r="G5758" i="1"/>
  <c r="F5758" i="1"/>
  <c r="E5758" i="1"/>
  <c r="D5758" i="1"/>
  <c r="G5757" i="1"/>
  <c r="F5757" i="1"/>
  <c r="E5757" i="1"/>
  <c r="D5757" i="1"/>
  <c r="G5756" i="1"/>
  <c r="F5756" i="1"/>
  <c r="E5756" i="1"/>
  <c r="D5756" i="1"/>
  <c r="G5755" i="1"/>
  <c r="F5755" i="1"/>
  <c r="E5755" i="1"/>
  <c r="D5755" i="1"/>
  <c r="G5754" i="1"/>
  <c r="F5754" i="1"/>
  <c r="E5754" i="1"/>
  <c r="D5754" i="1"/>
  <c r="G5753" i="1"/>
  <c r="F5753" i="1"/>
  <c r="E5753" i="1"/>
  <c r="D5753" i="1"/>
  <c r="G5752" i="1"/>
  <c r="F5752" i="1"/>
  <c r="E5752" i="1"/>
  <c r="D5752" i="1"/>
  <c r="G5751" i="1"/>
  <c r="F5751" i="1"/>
  <c r="E5751" i="1"/>
  <c r="D5751" i="1"/>
  <c r="G5750" i="1"/>
  <c r="F5750" i="1"/>
  <c r="E5750" i="1"/>
  <c r="D5750" i="1"/>
  <c r="G5749" i="1"/>
  <c r="F5749" i="1"/>
  <c r="E5749" i="1"/>
  <c r="D5749" i="1"/>
  <c r="G5748" i="1"/>
  <c r="F5748" i="1"/>
  <c r="E5748" i="1"/>
  <c r="D5748" i="1"/>
  <c r="G5747" i="1"/>
  <c r="F5747" i="1"/>
  <c r="E5747" i="1"/>
  <c r="D5747" i="1"/>
  <c r="G5746" i="1"/>
  <c r="F5746" i="1"/>
  <c r="E5746" i="1"/>
  <c r="D5746" i="1"/>
  <c r="G5745" i="1"/>
  <c r="F5745" i="1"/>
  <c r="E5745" i="1"/>
  <c r="D5745" i="1"/>
  <c r="G5744" i="1"/>
  <c r="F5744" i="1"/>
  <c r="E5744" i="1"/>
  <c r="D5744" i="1"/>
  <c r="G5743" i="1"/>
  <c r="F5743" i="1"/>
  <c r="E5743" i="1"/>
  <c r="D5743" i="1"/>
  <c r="G5742" i="1"/>
  <c r="F5742" i="1"/>
  <c r="E5742" i="1"/>
  <c r="D5742" i="1"/>
  <c r="G5741" i="1"/>
  <c r="F5741" i="1"/>
  <c r="E5741" i="1"/>
  <c r="D5741" i="1"/>
  <c r="G5740" i="1"/>
  <c r="F5740" i="1"/>
  <c r="E5740" i="1"/>
  <c r="D5740" i="1"/>
  <c r="G5739" i="1"/>
  <c r="F5739" i="1"/>
  <c r="E5739" i="1"/>
  <c r="D5739" i="1"/>
  <c r="G5738" i="1"/>
  <c r="F5738" i="1"/>
  <c r="E5738" i="1"/>
  <c r="D5738" i="1"/>
  <c r="G5737" i="1"/>
  <c r="F5737" i="1"/>
  <c r="E5737" i="1"/>
  <c r="D5737" i="1"/>
  <c r="G5736" i="1"/>
  <c r="F5736" i="1"/>
  <c r="E5736" i="1"/>
  <c r="D5736" i="1"/>
  <c r="G5735" i="1"/>
  <c r="F5735" i="1"/>
  <c r="E5735" i="1"/>
  <c r="D5735" i="1"/>
  <c r="G5734" i="1"/>
  <c r="F5734" i="1"/>
  <c r="E5734" i="1"/>
  <c r="D5734" i="1"/>
  <c r="G5733" i="1"/>
  <c r="F5733" i="1"/>
  <c r="E5733" i="1"/>
  <c r="D5733" i="1"/>
  <c r="G5732" i="1"/>
  <c r="F5732" i="1"/>
  <c r="E5732" i="1"/>
  <c r="D5732" i="1"/>
  <c r="G5731" i="1"/>
  <c r="F5731" i="1"/>
  <c r="E5731" i="1"/>
  <c r="D5731" i="1"/>
  <c r="G5730" i="1"/>
  <c r="F5730" i="1"/>
  <c r="E5730" i="1"/>
  <c r="D5730" i="1"/>
  <c r="G5729" i="1"/>
  <c r="F5729" i="1"/>
  <c r="E5729" i="1"/>
  <c r="D5729" i="1"/>
  <c r="G5728" i="1"/>
  <c r="F5728" i="1"/>
  <c r="E5728" i="1"/>
  <c r="D5728" i="1"/>
  <c r="G5727" i="1"/>
  <c r="F5727" i="1"/>
  <c r="E5727" i="1"/>
  <c r="D5727" i="1"/>
  <c r="G5726" i="1"/>
  <c r="F5726" i="1"/>
  <c r="E5726" i="1"/>
  <c r="D5726" i="1"/>
  <c r="G5725" i="1"/>
  <c r="F5725" i="1"/>
  <c r="E5725" i="1"/>
  <c r="D5725" i="1"/>
  <c r="G5724" i="1"/>
  <c r="F5724" i="1"/>
  <c r="E5724" i="1"/>
  <c r="D5724" i="1"/>
  <c r="G5723" i="1"/>
  <c r="F5723" i="1"/>
  <c r="E5723" i="1"/>
  <c r="D5723" i="1"/>
  <c r="G5722" i="1"/>
  <c r="F5722" i="1"/>
  <c r="E5722" i="1"/>
  <c r="D5722" i="1"/>
  <c r="G5721" i="1"/>
  <c r="F5721" i="1"/>
  <c r="E5721" i="1"/>
  <c r="D5721" i="1"/>
  <c r="G5720" i="1"/>
  <c r="F5720" i="1"/>
  <c r="E5720" i="1"/>
  <c r="D5720" i="1"/>
  <c r="G5719" i="1"/>
  <c r="F5719" i="1"/>
  <c r="E5719" i="1"/>
  <c r="D5719" i="1"/>
  <c r="G5718" i="1"/>
  <c r="F5718" i="1"/>
  <c r="E5718" i="1"/>
  <c r="D5718" i="1"/>
  <c r="G5717" i="1"/>
  <c r="F5717" i="1"/>
  <c r="E5717" i="1"/>
  <c r="D5717" i="1"/>
  <c r="G5716" i="1"/>
  <c r="F5716" i="1"/>
  <c r="E5716" i="1"/>
  <c r="D5716" i="1"/>
  <c r="G5715" i="1"/>
  <c r="F5715" i="1"/>
  <c r="E5715" i="1"/>
  <c r="D5715" i="1"/>
  <c r="G5714" i="1"/>
  <c r="F5714" i="1"/>
  <c r="E5714" i="1"/>
  <c r="D5714" i="1"/>
  <c r="G5713" i="1"/>
  <c r="F5713" i="1"/>
  <c r="E5713" i="1"/>
  <c r="D5713" i="1"/>
  <c r="G5712" i="1"/>
  <c r="F5712" i="1"/>
  <c r="E5712" i="1"/>
  <c r="D5712" i="1"/>
  <c r="G5711" i="1"/>
  <c r="F5711" i="1"/>
  <c r="E5711" i="1"/>
  <c r="D5711" i="1"/>
  <c r="G5710" i="1"/>
  <c r="F5710" i="1"/>
  <c r="E5710" i="1"/>
  <c r="D5710" i="1"/>
  <c r="G5709" i="1"/>
  <c r="F5709" i="1"/>
  <c r="E5709" i="1"/>
  <c r="D5709" i="1"/>
  <c r="G5708" i="1"/>
  <c r="F5708" i="1"/>
  <c r="E5708" i="1"/>
  <c r="D5708" i="1"/>
  <c r="G5707" i="1"/>
  <c r="F5707" i="1"/>
  <c r="E5707" i="1"/>
  <c r="D5707" i="1"/>
  <c r="G5706" i="1"/>
  <c r="F5706" i="1"/>
  <c r="E5706" i="1"/>
  <c r="D5706" i="1"/>
  <c r="G5705" i="1"/>
  <c r="F5705" i="1"/>
  <c r="E5705" i="1"/>
  <c r="D5705" i="1"/>
  <c r="G5704" i="1"/>
  <c r="F5704" i="1"/>
  <c r="E5704" i="1"/>
  <c r="D5704" i="1"/>
  <c r="G5703" i="1"/>
  <c r="F5703" i="1"/>
  <c r="E5703" i="1"/>
  <c r="D5703" i="1"/>
  <c r="G5702" i="1"/>
  <c r="F5702" i="1"/>
  <c r="E5702" i="1"/>
  <c r="D5702" i="1"/>
  <c r="B5702" i="1"/>
  <c r="J5702" i="1" s="1"/>
  <c r="K5702" i="1" s="1"/>
  <c r="G5701" i="1"/>
  <c r="F5701" i="1"/>
  <c r="E5701" i="1"/>
  <c r="D5701" i="1"/>
  <c r="G5700" i="1"/>
  <c r="F5700" i="1"/>
  <c r="E5700" i="1"/>
  <c r="D5700" i="1"/>
  <c r="G5699" i="1"/>
  <c r="F5699" i="1"/>
  <c r="E5699" i="1"/>
  <c r="D5699" i="1"/>
  <c r="G5698" i="1"/>
  <c r="F5698" i="1"/>
  <c r="E5698" i="1"/>
  <c r="D5698" i="1"/>
  <c r="G5697" i="1"/>
  <c r="F5697" i="1"/>
  <c r="E5697" i="1"/>
  <c r="D5697" i="1"/>
  <c r="G5696" i="1"/>
  <c r="F5696" i="1"/>
  <c r="E5696" i="1"/>
  <c r="D5696" i="1"/>
  <c r="G5695" i="1"/>
  <c r="F5695" i="1"/>
  <c r="E5695" i="1"/>
  <c r="D5695" i="1"/>
  <c r="G5694" i="1"/>
  <c r="F5694" i="1"/>
  <c r="E5694" i="1"/>
  <c r="D5694" i="1"/>
  <c r="G5693" i="1"/>
  <c r="F5693" i="1"/>
  <c r="E5693" i="1"/>
  <c r="D5693" i="1"/>
  <c r="G5692" i="1"/>
  <c r="F5692" i="1"/>
  <c r="E5692" i="1"/>
  <c r="D5692" i="1"/>
  <c r="G5691" i="1"/>
  <c r="F5691" i="1"/>
  <c r="E5691" i="1"/>
  <c r="D5691" i="1"/>
  <c r="G5690" i="1"/>
  <c r="F5690" i="1"/>
  <c r="E5690" i="1"/>
  <c r="D5690" i="1"/>
  <c r="G5689" i="1"/>
  <c r="F5689" i="1"/>
  <c r="E5689" i="1"/>
  <c r="D5689" i="1"/>
  <c r="G5688" i="1"/>
  <c r="F5688" i="1"/>
  <c r="E5688" i="1"/>
  <c r="D5688" i="1"/>
  <c r="G5687" i="1"/>
  <c r="F5687" i="1"/>
  <c r="E5687" i="1"/>
  <c r="D5687" i="1"/>
  <c r="G5686" i="1"/>
  <c r="F5686" i="1"/>
  <c r="E5686" i="1"/>
  <c r="D5686" i="1"/>
  <c r="G5685" i="1"/>
  <c r="F5685" i="1"/>
  <c r="E5685" i="1"/>
  <c r="D5685" i="1"/>
  <c r="G5684" i="1"/>
  <c r="F5684" i="1"/>
  <c r="E5684" i="1"/>
  <c r="D5684" i="1"/>
  <c r="G5683" i="1"/>
  <c r="F5683" i="1"/>
  <c r="E5683" i="1"/>
  <c r="D5683" i="1"/>
  <c r="G5682" i="1"/>
  <c r="F5682" i="1"/>
  <c r="E5682" i="1"/>
  <c r="D5682" i="1"/>
  <c r="G5681" i="1"/>
  <c r="F5681" i="1"/>
  <c r="E5681" i="1"/>
  <c r="D5681" i="1"/>
  <c r="G5680" i="1"/>
  <c r="F5680" i="1"/>
  <c r="E5680" i="1"/>
  <c r="D5680" i="1"/>
  <c r="G5679" i="1"/>
  <c r="F5679" i="1"/>
  <c r="E5679" i="1"/>
  <c r="D5679" i="1"/>
  <c r="G5678" i="1"/>
  <c r="F5678" i="1"/>
  <c r="E5678" i="1"/>
  <c r="D5678" i="1"/>
  <c r="G5677" i="1"/>
  <c r="F5677" i="1"/>
  <c r="E5677" i="1"/>
  <c r="D5677" i="1"/>
  <c r="G5676" i="1"/>
  <c r="F5676" i="1"/>
  <c r="E5676" i="1"/>
  <c r="D5676" i="1"/>
  <c r="G5675" i="1"/>
  <c r="F5675" i="1"/>
  <c r="E5675" i="1"/>
  <c r="D5675" i="1"/>
  <c r="G5674" i="1"/>
  <c r="F5674" i="1"/>
  <c r="E5674" i="1"/>
  <c r="D5674" i="1"/>
  <c r="G5673" i="1"/>
  <c r="F5673" i="1"/>
  <c r="E5673" i="1"/>
  <c r="D5673" i="1"/>
  <c r="G5672" i="1"/>
  <c r="F5672" i="1"/>
  <c r="E5672" i="1"/>
  <c r="D5672" i="1"/>
  <c r="G5671" i="1"/>
  <c r="F5671" i="1"/>
  <c r="E5671" i="1"/>
  <c r="D5671" i="1"/>
  <c r="G5670" i="1"/>
  <c r="F5670" i="1"/>
  <c r="E5670" i="1"/>
  <c r="D5670" i="1"/>
  <c r="G5669" i="1"/>
  <c r="F5669" i="1"/>
  <c r="E5669" i="1"/>
  <c r="D5669" i="1"/>
  <c r="G5668" i="1"/>
  <c r="F5668" i="1"/>
  <c r="E5668" i="1"/>
  <c r="D5668" i="1"/>
  <c r="G5667" i="1"/>
  <c r="F5667" i="1"/>
  <c r="E5667" i="1"/>
  <c r="D5667" i="1"/>
  <c r="G5666" i="1"/>
  <c r="F5666" i="1"/>
  <c r="E5666" i="1"/>
  <c r="D5666" i="1"/>
  <c r="G5665" i="1"/>
  <c r="F5665" i="1"/>
  <c r="E5665" i="1"/>
  <c r="D5665" i="1"/>
  <c r="G5664" i="1"/>
  <c r="F5664" i="1"/>
  <c r="E5664" i="1"/>
  <c r="D5664" i="1"/>
  <c r="G5663" i="1"/>
  <c r="F5663" i="1"/>
  <c r="E5663" i="1"/>
  <c r="D5663" i="1"/>
  <c r="G5662" i="1"/>
  <c r="F5662" i="1"/>
  <c r="E5662" i="1"/>
  <c r="D5662" i="1"/>
  <c r="G5661" i="1"/>
  <c r="F5661" i="1"/>
  <c r="E5661" i="1"/>
  <c r="D5661" i="1"/>
  <c r="G5660" i="1"/>
  <c r="F5660" i="1"/>
  <c r="E5660" i="1"/>
  <c r="D5660" i="1"/>
  <c r="G5659" i="1"/>
  <c r="F5659" i="1"/>
  <c r="E5659" i="1"/>
  <c r="D5659" i="1"/>
  <c r="G5658" i="1"/>
  <c r="F5658" i="1"/>
  <c r="E5658" i="1"/>
  <c r="D5658" i="1"/>
  <c r="G5657" i="1"/>
  <c r="F5657" i="1"/>
  <c r="E5657" i="1"/>
  <c r="D5657" i="1"/>
  <c r="G5656" i="1"/>
  <c r="F5656" i="1"/>
  <c r="E5656" i="1"/>
  <c r="D5656" i="1"/>
  <c r="G5655" i="1"/>
  <c r="F5655" i="1"/>
  <c r="E5655" i="1"/>
  <c r="D5655" i="1"/>
  <c r="G5654" i="1"/>
  <c r="F5654" i="1"/>
  <c r="E5654" i="1"/>
  <c r="D5654" i="1"/>
  <c r="G5653" i="1"/>
  <c r="F5653" i="1"/>
  <c r="E5653" i="1"/>
  <c r="D5653" i="1"/>
  <c r="G5652" i="1"/>
  <c r="F5652" i="1"/>
  <c r="E5652" i="1"/>
  <c r="D5652" i="1"/>
  <c r="G5651" i="1"/>
  <c r="F5651" i="1"/>
  <c r="E5651" i="1"/>
  <c r="D5651" i="1"/>
  <c r="G5650" i="1"/>
  <c r="F5650" i="1"/>
  <c r="E5650" i="1"/>
  <c r="D5650" i="1"/>
  <c r="G5649" i="1"/>
  <c r="F5649" i="1"/>
  <c r="E5649" i="1"/>
  <c r="D5649" i="1"/>
  <c r="G5648" i="1"/>
  <c r="F5648" i="1"/>
  <c r="E5648" i="1"/>
  <c r="D5648" i="1"/>
  <c r="G5647" i="1"/>
  <c r="F5647" i="1"/>
  <c r="E5647" i="1"/>
  <c r="D5647" i="1"/>
  <c r="G5646" i="1"/>
  <c r="F5646" i="1"/>
  <c r="E5646" i="1"/>
  <c r="D5646" i="1"/>
  <c r="G5645" i="1"/>
  <c r="F5645" i="1"/>
  <c r="E5645" i="1"/>
  <c r="D5645" i="1"/>
  <c r="G5644" i="1"/>
  <c r="F5644" i="1"/>
  <c r="E5644" i="1"/>
  <c r="D5644" i="1"/>
  <c r="G5643" i="1"/>
  <c r="F5643" i="1"/>
  <c r="E5643" i="1"/>
  <c r="D5643" i="1"/>
  <c r="G5642" i="1"/>
  <c r="F5642" i="1"/>
  <c r="E5642" i="1"/>
  <c r="D5642" i="1"/>
  <c r="G5641" i="1"/>
  <c r="F5641" i="1"/>
  <c r="E5641" i="1"/>
  <c r="D5641" i="1"/>
  <c r="G5640" i="1"/>
  <c r="F5640" i="1"/>
  <c r="E5640" i="1"/>
  <c r="D5640" i="1"/>
  <c r="G5639" i="1"/>
  <c r="F5639" i="1"/>
  <c r="E5639" i="1"/>
  <c r="D5639" i="1"/>
  <c r="G5638" i="1"/>
  <c r="F5638" i="1"/>
  <c r="E5638" i="1"/>
  <c r="D5638" i="1"/>
  <c r="G5637" i="1"/>
  <c r="F5637" i="1"/>
  <c r="E5637" i="1"/>
  <c r="D5637" i="1"/>
  <c r="G5636" i="1"/>
  <c r="F5636" i="1"/>
  <c r="E5636" i="1"/>
  <c r="D5636" i="1"/>
  <c r="G5635" i="1"/>
  <c r="F5635" i="1"/>
  <c r="E5635" i="1"/>
  <c r="D5635" i="1"/>
  <c r="G5634" i="1"/>
  <c r="F5634" i="1"/>
  <c r="E5634" i="1"/>
  <c r="D5634" i="1"/>
  <c r="G5633" i="1"/>
  <c r="F5633" i="1"/>
  <c r="E5633" i="1"/>
  <c r="D5633" i="1"/>
  <c r="G5632" i="1"/>
  <c r="F5632" i="1"/>
  <c r="E5632" i="1"/>
  <c r="D5632" i="1"/>
  <c r="G5631" i="1"/>
  <c r="F5631" i="1"/>
  <c r="E5631" i="1"/>
  <c r="D5631" i="1"/>
  <c r="G5630" i="1"/>
  <c r="F5630" i="1"/>
  <c r="E5630" i="1"/>
  <c r="D5630" i="1"/>
  <c r="G5629" i="1"/>
  <c r="F5629" i="1"/>
  <c r="E5629" i="1"/>
  <c r="D5629" i="1"/>
  <c r="G5628" i="1"/>
  <c r="F5628" i="1"/>
  <c r="E5628" i="1"/>
  <c r="D5628" i="1"/>
  <c r="G5627" i="1"/>
  <c r="F5627" i="1"/>
  <c r="E5627" i="1"/>
  <c r="D5627" i="1"/>
  <c r="G5626" i="1"/>
  <c r="F5626" i="1"/>
  <c r="E5626" i="1"/>
  <c r="D5626" i="1"/>
  <c r="G5625" i="1"/>
  <c r="F5625" i="1"/>
  <c r="E5625" i="1"/>
  <c r="D5625" i="1"/>
  <c r="G5624" i="1"/>
  <c r="F5624" i="1"/>
  <c r="E5624" i="1"/>
  <c r="D5624" i="1"/>
  <c r="G5623" i="1"/>
  <c r="F5623" i="1"/>
  <c r="E5623" i="1"/>
  <c r="D5623" i="1"/>
  <c r="G5622" i="1"/>
  <c r="F5622" i="1"/>
  <c r="E5622" i="1"/>
  <c r="D5622" i="1"/>
  <c r="G5621" i="1"/>
  <c r="F5621" i="1"/>
  <c r="E5621" i="1"/>
  <c r="D5621" i="1"/>
  <c r="G5620" i="1"/>
  <c r="F5620" i="1"/>
  <c r="E5620" i="1"/>
  <c r="D5620" i="1"/>
  <c r="G5619" i="1"/>
  <c r="F5619" i="1"/>
  <c r="E5619" i="1"/>
  <c r="D5619" i="1"/>
  <c r="G5618" i="1"/>
  <c r="F5618" i="1"/>
  <c r="E5618" i="1"/>
  <c r="D5618" i="1"/>
  <c r="G5617" i="1"/>
  <c r="F5617" i="1"/>
  <c r="E5617" i="1"/>
  <c r="D5617" i="1"/>
  <c r="G5616" i="1"/>
  <c r="F5616" i="1"/>
  <c r="E5616" i="1"/>
  <c r="D5616" i="1"/>
  <c r="G5615" i="1"/>
  <c r="F5615" i="1"/>
  <c r="E5615" i="1"/>
  <c r="D5615" i="1"/>
  <c r="G5614" i="1"/>
  <c r="F5614" i="1"/>
  <c r="E5614" i="1"/>
  <c r="D5614" i="1"/>
  <c r="G5613" i="1"/>
  <c r="F5613" i="1"/>
  <c r="E5613" i="1"/>
  <c r="D5613" i="1"/>
  <c r="G5612" i="1"/>
  <c r="F5612" i="1"/>
  <c r="E5612" i="1"/>
  <c r="D5612" i="1"/>
  <c r="G5611" i="1"/>
  <c r="F5611" i="1"/>
  <c r="E5611" i="1"/>
  <c r="D5611" i="1"/>
  <c r="G5610" i="1"/>
  <c r="F5610" i="1"/>
  <c r="E5610" i="1"/>
  <c r="D5610" i="1"/>
  <c r="G5609" i="1"/>
  <c r="F5609" i="1"/>
  <c r="E5609" i="1"/>
  <c r="D5609" i="1"/>
  <c r="G5608" i="1"/>
  <c r="F5608" i="1"/>
  <c r="E5608" i="1"/>
  <c r="D5608" i="1"/>
  <c r="G5607" i="1"/>
  <c r="F5607" i="1"/>
  <c r="E5607" i="1"/>
  <c r="D5607" i="1"/>
  <c r="G5606" i="1"/>
  <c r="F5606" i="1"/>
  <c r="E5606" i="1"/>
  <c r="D5606" i="1"/>
  <c r="G5605" i="1"/>
  <c r="F5605" i="1"/>
  <c r="E5605" i="1"/>
  <c r="D5605" i="1"/>
  <c r="G5604" i="1"/>
  <c r="F5604" i="1"/>
  <c r="E5604" i="1"/>
  <c r="D5604" i="1"/>
  <c r="G5603" i="1"/>
  <c r="F5603" i="1"/>
  <c r="E5603" i="1"/>
  <c r="D5603" i="1"/>
  <c r="G5602" i="1"/>
  <c r="F5602" i="1"/>
  <c r="E5602" i="1"/>
  <c r="D5602" i="1"/>
  <c r="B5602" i="1"/>
  <c r="L5602" i="1" s="1"/>
  <c r="G5601" i="1"/>
  <c r="F5601" i="1"/>
  <c r="E5601" i="1"/>
  <c r="D5601" i="1"/>
  <c r="G5600" i="1"/>
  <c r="F5600" i="1"/>
  <c r="E5600" i="1"/>
  <c r="D5600" i="1"/>
  <c r="G5599" i="1"/>
  <c r="F5599" i="1"/>
  <c r="E5599" i="1"/>
  <c r="D5599" i="1"/>
  <c r="G5598" i="1"/>
  <c r="F5598" i="1"/>
  <c r="E5598" i="1"/>
  <c r="D5598" i="1"/>
  <c r="G5597" i="1"/>
  <c r="F5597" i="1"/>
  <c r="E5597" i="1"/>
  <c r="D5597" i="1"/>
  <c r="G5596" i="1"/>
  <c r="F5596" i="1"/>
  <c r="E5596" i="1"/>
  <c r="D5596" i="1"/>
  <c r="G5595" i="1"/>
  <c r="F5595" i="1"/>
  <c r="E5595" i="1"/>
  <c r="D5595" i="1"/>
  <c r="G5594" i="1"/>
  <c r="F5594" i="1"/>
  <c r="E5594" i="1"/>
  <c r="D5594" i="1"/>
  <c r="G5593" i="1"/>
  <c r="F5593" i="1"/>
  <c r="E5593" i="1"/>
  <c r="D5593" i="1"/>
  <c r="G5592" i="1"/>
  <c r="F5592" i="1"/>
  <c r="E5592" i="1"/>
  <c r="D5592" i="1"/>
  <c r="G5591" i="1"/>
  <c r="F5591" i="1"/>
  <c r="E5591" i="1"/>
  <c r="D5591" i="1"/>
  <c r="G5590" i="1"/>
  <c r="F5590" i="1"/>
  <c r="E5590" i="1"/>
  <c r="D5590" i="1"/>
  <c r="G5589" i="1"/>
  <c r="F5589" i="1"/>
  <c r="E5589" i="1"/>
  <c r="D5589" i="1"/>
  <c r="G5588" i="1"/>
  <c r="F5588" i="1"/>
  <c r="E5588" i="1"/>
  <c r="D5588" i="1"/>
  <c r="G5587" i="1"/>
  <c r="F5587" i="1"/>
  <c r="E5587" i="1"/>
  <c r="D5587" i="1"/>
  <c r="G5586" i="1"/>
  <c r="F5586" i="1"/>
  <c r="E5586" i="1"/>
  <c r="D5586" i="1"/>
  <c r="G5585" i="1"/>
  <c r="F5585" i="1"/>
  <c r="E5585" i="1"/>
  <c r="D5585" i="1"/>
  <c r="G5584" i="1"/>
  <c r="F5584" i="1"/>
  <c r="E5584" i="1"/>
  <c r="D5584" i="1"/>
  <c r="G5583" i="1"/>
  <c r="F5583" i="1"/>
  <c r="E5583" i="1"/>
  <c r="D5583" i="1"/>
  <c r="G5582" i="1"/>
  <c r="F5582" i="1"/>
  <c r="E5582" i="1"/>
  <c r="D5582" i="1"/>
  <c r="G5581" i="1"/>
  <c r="F5581" i="1"/>
  <c r="E5581" i="1"/>
  <c r="D5581" i="1"/>
  <c r="G5580" i="1"/>
  <c r="F5580" i="1"/>
  <c r="E5580" i="1"/>
  <c r="D5580" i="1"/>
  <c r="G5579" i="1"/>
  <c r="F5579" i="1"/>
  <c r="E5579" i="1"/>
  <c r="D5579" i="1"/>
  <c r="G5578" i="1"/>
  <c r="F5578" i="1"/>
  <c r="E5578" i="1"/>
  <c r="D5578" i="1"/>
  <c r="G5577" i="1"/>
  <c r="F5577" i="1"/>
  <c r="E5577" i="1"/>
  <c r="D5577" i="1"/>
  <c r="G5576" i="1"/>
  <c r="F5576" i="1"/>
  <c r="E5576" i="1"/>
  <c r="D5576" i="1"/>
  <c r="G5575" i="1"/>
  <c r="F5575" i="1"/>
  <c r="E5575" i="1"/>
  <c r="D5575" i="1"/>
  <c r="G5574" i="1"/>
  <c r="F5574" i="1"/>
  <c r="E5574" i="1"/>
  <c r="D5574" i="1"/>
  <c r="G5573" i="1"/>
  <c r="F5573" i="1"/>
  <c r="E5573" i="1"/>
  <c r="D5573" i="1"/>
  <c r="G5572" i="1"/>
  <c r="F5572" i="1"/>
  <c r="E5572" i="1"/>
  <c r="D5572" i="1"/>
  <c r="G5571" i="1"/>
  <c r="F5571" i="1"/>
  <c r="E5571" i="1"/>
  <c r="D5571" i="1"/>
  <c r="G5570" i="1"/>
  <c r="F5570" i="1"/>
  <c r="E5570" i="1"/>
  <c r="D5570" i="1"/>
  <c r="G5569" i="1"/>
  <c r="F5569" i="1"/>
  <c r="E5569" i="1"/>
  <c r="D5569" i="1"/>
  <c r="G5568" i="1"/>
  <c r="F5568" i="1"/>
  <c r="E5568" i="1"/>
  <c r="D5568" i="1"/>
  <c r="G5567" i="1"/>
  <c r="F5567" i="1"/>
  <c r="E5567" i="1"/>
  <c r="D5567" i="1"/>
  <c r="G5566" i="1"/>
  <c r="F5566" i="1"/>
  <c r="E5566" i="1"/>
  <c r="D5566" i="1"/>
  <c r="G5565" i="1"/>
  <c r="F5565" i="1"/>
  <c r="E5565" i="1"/>
  <c r="D5565" i="1"/>
  <c r="G5564" i="1"/>
  <c r="F5564" i="1"/>
  <c r="E5564" i="1"/>
  <c r="D5564" i="1"/>
  <c r="G5563" i="1"/>
  <c r="F5563" i="1"/>
  <c r="E5563" i="1"/>
  <c r="D5563" i="1"/>
  <c r="G5562" i="1"/>
  <c r="F5562" i="1"/>
  <c r="E5562" i="1"/>
  <c r="D5562" i="1"/>
  <c r="G5561" i="1"/>
  <c r="F5561" i="1"/>
  <c r="E5561" i="1"/>
  <c r="D5561" i="1"/>
  <c r="G5560" i="1"/>
  <c r="F5560" i="1"/>
  <c r="E5560" i="1"/>
  <c r="D5560" i="1"/>
  <c r="G5559" i="1"/>
  <c r="F5559" i="1"/>
  <c r="E5559" i="1"/>
  <c r="D5559" i="1"/>
  <c r="G5558" i="1"/>
  <c r="F5558" i="1"/>
  <c r="E5558" i="1"/>
  <c r="D5558" i="1"/>
  <c r="G5557" i="1"/>
  <c r="F5557" i="1"/>
  <c r="E5557" i="1"/>
  <c r="D5557" i="1"/>
  <c r="G5556" i="1"/>
  <c r="F5556" i="1"/>
  <c r="E5556" i="1"/>
  <c r="D5556" i="1"/>
  <c r="G5555" i="1"/>
  <c r="F5555" i="1"/>
  <c r="E5555" i="1"/>
  <c r="D5555" i="1"/>
  <c r="G5554" i="1"/>
  <c r="F5554" i="1"/>
  <c r="E5554" i="1"/>
  <c r="D5554" i="1"/>
  <c r="G5553" i="1"/>
  <c r="F5553" i="1"/>
  <c r="E5553" i="1"/>
  <c r="D5553" i="1"/>
  <c r="G5552" i="1"/>
  <c r="F5552" i="1"/>
  <c r="E5552" i="1"/>
  <c r="D5552" i="1"/>
  <c r="G5551" i="1"/>
  <c r="F5551" i="1"/>
  <c r="E5551" i="1"/>
  <c r="D5551" i="1"/>
  <c r="G5550" i="1"/>
  <c r="F5550" i="1"/>
  <c r="E5550" i="1"/>
  <c r="D5550" i="1"/>
  <c r="G5549" i="1"/>
  <c r="F5549" i="1"/>
  <c r="E5549" i="1"/>
  <c r="D5549" i="1"/>
  <c r="G5548" i="1"/>
  <c r="F5548" i="1"/>
  <c r="E5548" i="1"/>
  <c r="D5548" i="1"/>
  <c r="G5547" i="1"/>
  <c r="F5547" i="1"/>
  <c r="E5547" i="1"/>
  <c r="D5547" i="1"/>
  <c r="G5546" i="1"/>
  <c r="F5546" i="1"/>
  <c r="E5546" i="1"/>
  <c r="D5546" i="1"/>
  <c r="G5545" i="1"/>
  <c r="F5545" i="1"/>
  <c r="E5545" i="1"/>
  <c r="D5545" i="1"/>
  <c r="G5544" i="1"/>
  <c r="F5544" i="1"/>
  <c r="E5544" i="1"/>
  <c r="D5544" i="1"/>
  <c r="G5543" i="1"/>
  <c r="F5543" i="1"/>
  <c r="E5543" i="1"/>
  <c r="D5543" i="1"/>
  <c r="G5542" i="1"/>
  <c r="F5542" i="1"/>
  <c r="E5542" i="1"/>
  <c r="D5542" i="1"/>
  <c r="G5541" i="1"/>
  <c r="F5541" i="1"/>
  <c r="E5541" i="1"/>
  <c r="D5541" i="1"/>
  <c r="G5540" i="1"/>
  <c r="F5540" i="1"/>
  <c r="E5540" i="1"/>
  <c r="D5540" i="1"/>
  <c r="G5539" i="1"/>
  <c r="F5539" i="1"/>
  <c r="E5539" i="1"/>
  <c r="D5539" i="1"/>
  <c r="G5538" i="1"/>
  <c r="F5538" i="1"/>
  <c r="E5538" i="1"/>
  <c r="D5538" i="1"/>
  <c r="G5537" i="1"/>
  <c r="F5537" i="1"/>
  <c r="E5537" i="1"/>
  <c r="D5537" i="1"/>
  <c r="G5536" i="1"/>
  <c r="F5536" i="1"/>
  <c r="E5536" i="1"/>
  <c r="D5536" i="1"/>
  <c r="G5535" i="1"/>
  <c r="F5535" i="1"/>
  <c r="E5535" i="1"/>
  <c r="D5535" i="1"/>
  <c r="G5534" i="1"/>
  <c r="F5534" i="1"/>
  <c r="E5534" i="1"/>
  <c r="D5534" i="1"/>
  <c r="G5533" i="1"/>
  <c r="F5533" i="1"/>
  <c r="E5533" i="1"/>
  <c r="D5533" i="1"/>
  <c r="G5532" i="1"/>
  <c r="F5532" i="1"/>
  <c r="E5532" i="1"/>
  <c r="D5532" i="1"/>
  <c r="G5531" i="1"/>
  <c r="F5531" i="1"/>
  <c r="E5531" i="1"/>
  <c r="D5531" i="1"/>
  <c r="G5530" i="1"/>
  <c r="F5530" i="1"/>
  <c r="E5530" i="1"/>
  <c r="D5530" i="1"/>
  <c r="G5529" i="1"/>
  <c r="F5529" i="1"/>
  <c r="E5529" i="1"/>
  <c r="D5529" i="1"/>
  <c r="G5528" i="1"/>
  <c r="F5528" i="1"/>
  <c r="E5528" i="1"/>
  <c r="D5528" i="1"/>
  <c r="G5527" i="1"/>
  <c r="F5527" i="1"/>
  <c r="E5527" i="1"/>
  <c r="D5527" i="1"/>
  <c r="G5526" i="1"/>
  <c r="F5526" i="1"/>
  <c r="E5526" i="1"/>
  <c r="D5526" i="1"/>
  <c r="G5525" i="1"/>
  <c r="F5525" i="1"/>
  <c r="E5525" i="1"/>
  <c r="D5525" i="1"/>
  <c r="G5524" i="1"/>
  <c r="F5524" i="1"/>
  <c r="E5524" i="1"/>
  <c r="D5524" i="1"/>
  <c r="G5523" i="1"/>
  <c r="F5523" i="1"/>
  <c r="E5523" i="1"/>
  <c r="D5523" i="1"/>
  <c r="G5522" i="1"/>
  <c r="F5522" i="1"/>
  <c r="E5522" i="1"/>
  <c r="D5522" i="1"/>
  <c r="G5521" i="1"/>
  <c r="F5521" i="1"/>
  <c r="E5521" i="1"/>
  <c r="D5521" i="1"/>
  <c r="G5520" i="1"/>
  <c r="F5520" i="1"/>
  <c r="E5520" i="1"/>
  <c r="D5520" i="1"/>
  <c r="G5519" i="1"/>
  <c r="F5519" i="1"/>
  <c r="E5519" i="1"/>
  <c r="D5519" i="1"/>
  <c r="G5518" i="1"/>
  <c r="F5518" i="1"/>
  <c r="E5518" i="1"/>
  <c r="D5518" i="1"/>
  <c r="G5517" i="1"/>
  <c r="F5517" i="1"/>
  <c r="E5517" i="1"/>
  <c r="D5517" i="1"/>
  <c r="G5516" i="1"/>
  <c r="F5516" i="1"/>
  <c r="E5516" i="1"/>
  <c r="D5516" i="1"/>
  <c r="G5515" i="1"/>
  <c r="F5515" i="1"/>
  <c r="E5515" i="1"/>
  <c r="D5515" i="1"/>
  <c r="G5514" i="1"/>
  <c r="F5514" i="1"/>
  <c r="E5514" i="1"/>
  <c r="D5514" i="1"/>
  <c r="G5513" i="1"/>
  <c r="F5513" i="1"/>
  <c r="E5513" i="1"/>
  <c r="D5513" i="1"/>
  <c r="G5512" i="1"/>
  <c r="F5512" i="1"/>
  <c r="E5512" i="1"/>
  <c r="D5512" i="1"/>
  <c r="G5511" i="1"/>
  <c r="F5511" i="1"/>
  <c r="E5511" i="1"/>
  <c r="D5511" i="1"/>
  <c r="G5510" i="1"/>
  <c r="F5510" i="1"/>
  <c r="E5510" i="1"/>
  <c r="D5510" i="1"/>
  <c r="G5509" i="1"/>
  <c r="F5509" i="1"/>
  <c r="E5509" i="1"/>
  <c r="D5509" i="1"/>
  <c r="B5502" i="1"/>
  <c r="G5401" i="1"/>
  <c r="F5401" i="1"/>
  <c r="E5401" i="1"/>
  <c r="D5401" i="1"/>
  <c r="G5400" i="1"/>
  <c r="F5400" i="1"/>
  <c r="E5400" i="1"/>
  <c r="D5400" i="1"/>
  <c r="G5399" i="1"/>
  <c r="F5399" i="1"/>
  <c r="E5399" i="1"/>
  <c r="D5399" i="1"/>
  <c r="G5398" i="1"/>
  <c r="F5398" i="1"/>
  <c r="E5398" i="1"/>
  <c r="D5398" i="1"/>
  <c r="G5397" i="1"/>
  <c r="F5397" i="1"/>
  <c r="E5397" i="1"/>
  <c r="D5397" i="1"/>
  <c r="G5396" i="1"/>
  <c r="F5396" i="1"/>
  <c r="E5396" i="1"/>
  <c r="D5396" i="1"/>
  <c r="G5395" i="1"/>
  <c r="F5395" i="1"/>
  <c r="E5395" i="1"/>
  <c r="D5395" i="1"/>
  <c r="G5394" i="1"/>
  <c r="F5394" i="1"/>
  <c r="E5394" i="1"/>
  <c r="D5394" i="1"/>
  <c r="G5393" i="1"/>
  <c r="F5393" i="1"/>
  <c r="E5393" i="1"/>
  <c r="D5393" i="1"/>
  <c r="G5392" i="1"/>
  <c r="F5392" i="1"/>
  <c r="E5392" i="1"/>
  <c r="D5392" i="1"/>
  <c r="G5391" i="1"/>
  <c r="F5391" i="1"/>
  <c r="E5391" i="1"/>
  <c r="D5391" i="1"/>
  <c r="G5390" i="1"/>
  <c r="F5390" i="1"/>
  <c r="E5390" i="1"/>
  <c r="D5390" i="1"/>
  <c r="G5389" i="1"/>
  <c r="F5389" i="1"/>
  <c r="E5389" i="1"/>
  <c r="D5389" i="1"/>
  <c r="G5388" i="1"/>
  <c r="F5388" i="1"/>
  <c r="E5388" i="1"/>
  <c r="D5388" i="1"/>
  <c r="G5387" i="1"/>
  <c r="F5387" i="1"/>
  <c r="E5387" i="1"/>
  <c r="D5387" i="1"/>
  <c r="G5386" i="1"/>
  <c r="F5386" i="1"/>
  <c r="E5386" i="1"/>
  <c r="D5386" i="1"/>
  <c r="G5385" i="1"/>
  <c r="F5385" i="1"/>
  <c r="E5385" i="1"/>
  <c r="D5385" i="1"/>
  <c r="G5384" i="1"/>
  <c r="F5384" i="1"/>
  <c r="E5384" i="1"/>
  <c r="D5384" i="1"/>
  <c r="G5383" i="1"/>
  <c r="F5383" i="1"/>
  <c r="E5383" i="1"/>
  <c r="D5383" i="1"/>
  <c r="G5382" i="1"/>
  <c r="F5382" i="1"/>
  <c r="E5382" i="1"/>
  <c r="D5382" i="1"/>
  <c r="G5381" i="1"/>
  <c r="F5381" i="1"/>
  <c r="E5381" i="1"/>
  <c r="D5381" i="1"/>
  <c r="G5380" i="1"/>
  <c r="F5380" i="1"/>
  <c r="E5380" i="1"/>
  <c r="D5380" i="1"/>
  <c r="G5379" i="1"/>
  <c r="F5379" i="1"/>
  <c r="E5379" i="1"/>
  <c r="D5379" i="1"/>
  <c r="G5378" i="1"/>
  <c r="F5378" i="1"/>
  <c r="E5378" i="1"/>
  <c r="D5378" i="1"/>
  <c r="G5377" i="1"/>
  <c r="F5377" i="1"/>
  <c r="E5377" i="1"/>
  <c r="D5377" i="1"/>
  <c r="G5376" i="1"/>
  <c r="F5376" i="1"/>
  <c r="E5376" i="1"/>
  <c r="D5376" i="1"/>
  <c r="G5375" i="1"/>
  <c r="F5375" i="1"/>
  <c r="E5375" i="1"/>
  <c r="D5375" i="1"/>
  <c r="G5374" i="1"/>
  <c r="F5374" i="1"/>
  <c r="E5374" i="1"/>
  <c r="D5374" i="1"/>
  <c r="G5373" i="1"/>
  <c r="F5373" i="1"/>
  <c r="E5373" i="1"/>
  <c r="D5373" i="1"/>
  <c r="G5372" i="1"/>
  <c r="F5372" i="1"/>
  <c r="E5372" i="1"/>
  <c r="D5372" i="1"/>
  <c r="G5371" i="1"/>
  <c r="F5371" i="1"/>
  <c r="E5371" i="1"/>
  <c r="D5371" i="1"/>
  <c r="G5370" i="1"/>
  <c r="F5370" i="1"/>
  <c r="E5370" i="1"/>
  <c r="D5370" i="1"/>
  <c r="G5369" i="1"/>
  <c r="F5369" i="1"/>
  <c r="E5369" i="1"/>
  <c r="D5369" i="1"/>
  <c r="G5368" i="1"/>
  <c r="F5368" i="1"/>
  <c r="E5368" i="1"/>
  <c r="D5368" i="1"/>
  <c r="G5367" i="1"/>
  <c r="F5367" i="1"/>
  <c r="E5367" i="1"/>
  <c r="D5367" i="1"/>
  <c r="G5366" i="1"/>
  <c r="F5366" i="1"/>
  <c r="E5366" i="1"/>
  <c r="D5366" i="1"/>
  <c r="G5365" i="1"/>
  <c r="F5365" i="1"/>
  <c r="E5365" i="1"/>
  <c r="D5365" i="1"/>
  <c r="G5364" i="1"/>
  <c r="F5364" i="1"/>
  <c r="E5364" i="1"/>
  <c r="D5364" i="1"/>
  <c r="G5363" i="1"/>
  <c r="F5363" i="1"/>
  <c r="E5363" i="1"/>
  <c r="D5363" i="1"/>
  <c r="G5362" i="1"/>
  <c r="F5362" i="1"/>
  <c r="E5362" i="1"/>
  <c r="D5362" i="1"/>
  <c r="G5361" i="1"/>
  <c r="F5361" i="1"/>
  <c r="E5361" i="1"/>
  <c r="D5361" i="1"/>
  <c r="G5360" i="1"/>
  <c r="F5360" i="1"/>
  <c r="E5360" i="1"/>
  <c r="D5360" i="1"/>
  <c r="G5359" i="1"/>
  <c r="F5359" i="1"/>
  <c r="E5359" i="1"/>
  <c r="D5359" i="1"/>
  <c r="G5358" i="1"/>
  <c r="F5358" i="1"/>
  <c r="E5358" i="1"/>
  <c r="D5358" i="1"/>
  <c r="G5357" i="1"/>
  <c r="F5357" i="1"/>
  <c r="E5357" i="1"/>
  <c r="D5357" i="1"/>
  <c r="G5356" i="1"/>
  <c r="F5356" i="1"/>
  <c r="E5356" i="1"/>
  <c r="D5356" i="1"/>
  <c r="G5355" i="1"/>
  <c r="F5355" i="1"/>
  <c r="E5355" i="1"/>
  <c r="D5355" i="1"/>
  <c r="G5354" i="1"/>
  <c r="F5354" i="1"/>
  <c r="E5354" i="1"/>
  <c r="D5354" i="1"/>
  <c r="G5353" i="1"/>
  <c r="F5353" i="1"/>
  <c r="E5353" i="1"/>
  <c r="D5353" i="1"/>
  <c r="G5352" i="1"/>
  <c r="F5352" i="1"/>
  <c r="E5352" i="1"/>
  <c r="D5352" i="1"/>
  <c r="G5351" i="1"/>
  <c r="F5351" i="1"/>
  <c r="E5351" i="1"/>
  <c r="D5351" i="1"/>
  <c r="G5350" i="1"/>
  <c r="F5350" i="1"/>
  <c r="E5350" i="1"/>
  <c r="D5350" i="1"/>
  <c r="G5349" i="1"/>
  <c r="F5349" i="1"/>
  <c r="E5349" i="1"/>
  <c r="D5349" i="1"/>
  <c r="G5348" i="1"/>
  <c r="F5348" i="1"/>
  <c r="E5348" i="1"/>
  <c r="D5348" i="1"/>
  <c r="G5347" i="1"/>
  <c r="F5347" i="1"/>
  <c r="E5347" i="1"/>
  <c r="D5347" i="1"/>
  <c r="G5346" i="1"/>
  <c r="F5346" i="1"/>
  <c r="E5346" i="1"/>
  <c r="D5346" i="1"/>
  <c r="G5345" i="1"/>
  <c r="F5345" i="1"/>
  <c r="E5345" i="1"/>
  <c r="D5345" i="1"/>
  <c r="G5344" i="1"/>
  <c r="F5344" i="1"/>
  <c r="E5344" i="1"/>
  <c r="D5344" i="1"/>
  <c r="G5343" i="1"/>
  <c r="F5343" i="1"/>
  <c r="E5343" i="1"/>
  <c r="D5343" i="1"/>
  <c r="G5342" i="1"/>
  <c r="F5342" i="1"/>
  <c r="E5342" i="1"/>
  <c r="D5342" i="1"/>
  <c r="G5341" i="1"/>
  <c r="F5341" i="1"/>
  <c r="E5341" i="1"/>
  <c r="D5341" i="1"/>
  <c r="G5340" i="1"/>
  <c r="F5340" i="1"/>
  <c r="E5340" i="1"/>
  <c r="D5340" i="1"/>
  <c r="G5339" i="1"/>
  <c r="F5339" i="1"/>
  <c r="E5339" i="1"/>
  <c r="D5339" i="1"/>
  <c r="G5338" i="1"/>
  <c r="F5338" i="1"/>
  <c r="E5338" i="1"/>
  <c r="D5338" i="1"/>
  <c r="G5337" i="1"/>
  <c r="F5337" i="1"/>
  <c r="E5337" i="1"/>
  <c r="D5337" i="1"/>
  <c r="G5336" i="1"/>
  <c r="F5336" i="1"/>
  <c r="E5336" i="1"/>
  <c r="D5336" i="1"/>
  <c r="G5335" i="1"/>
  <c r="F5335" i="1"/>
  <c r="E5335" i="1"/>
  <c r="D5335" i="1"/>
  <c r="G5334" i="1"/>
  <c r="F5334" i="1"/>
  <c r="E5334" i="1"/>
  <c r="D5334" i="1"/>
  <c r="G5333" i="1"/>
  <c r="F5333" i="1"/>
  <c r="E5333" i="1"/>
  <c r="D5333" i="1"/>
  <c r="G5332" i="1"/>
  <c r="F5332" i="1"/>
  <c r="E5332" i="1"/>
  <c r="D5332" i="1"/>
  <c r="G5331" i="1"/>
  <c r="F5331" i="1"/>
  <c r="E5331" i="1"/>
  <c r="D5331" i="1"/>
  <c r="G5330" i="1"/>
  <c r="F5330" i="1"/>
  <c r="E5330" i="1"/>
  <c r="D5330" i="1"/>
  <c r="G5329" i="1"/>
  <c r="F5329" i="1"/>
  <c r="E5329" i="1"/>
  <c r="D5329" i="1"/>
  <c r="G5328" i="1"/>
  <c r="F5328" i="1"/>
  <c r="E5328" i="1"/>
  <c r="D5328" i="1"/>
  <c r="G5327" i="1"/>
  <c r="F5327" i="1"/>
  <c r="E5327" i="1"/>
  <c r="D5327" i="1"/>
  <c r="G5326" i="1"/>
  <c r="F5326" i="1"/>
  <c r="E5326" i="1"/>
  <c r="D5326" i="1"/>
  <c r="G5325" i="1"/>
  <c r="F5325" i="1"/>
  <c r="E5325" i="1"/>
  <c r="D5325" i="1"/>
  <c r="G5324" i="1"/>
  <c r="F5324" i="1"/>
  <c r="E5324" i="1"/>
  <c r="D5324" i="1"/>
  <c r="G5201" i="1"/>
  <c r="F5201" i="1"/>
  <c r="E5201" i="1"/>
  <c r="D5201" i="1"/>
  <c r="G5200" i="1"/>
  <c r="F5200" i="1"/>
  <c r="E5200" i="1"/>
  <c r="D5200" i="1"/>
  <c r="G5199" i="1"/>
  <c r="F5199" i="1"/>
  <c r="E5199" i="1"/>
  <c r="D5199" i="1"/>
  <c r="G5198" i="1"/>
  <c r="F5198" i="1"/>
  <c r="E5198" i="1"/>
  <c r="D5198" i="1"/>
  <c r="G5197" i="1"/>
  <c r="F5197" i="1"/>
  <c r="E5197" i="1"/>
  <c r="D5197" i="1"/>
  <c r="G5196" i="1"/>
  <c r="F5196" i="1"/>
  <c r="E5196" i="1"/>
  <c r="D5196" i="1"/>
  <c r="G5195" i="1"/>
  <c r="F5195" i="1"/>
  <c r="E5195" i="1"/>
  <c r="D5195" i="1"/>
  <c r="G5194" i="1"/>
  <c r="F5194" i="1"/>
  <c r="E5194" i="1"/>
  <c r="D5194" i="1"/>
  <c r="G5193" i="1"/>
  <c r="F5193" i="1"/>
  <c r="E5193" i="1"/>
  <c r="D5193" i="1"/>
  <c r="G5192" i="1"/>
  <c r="F5192" i="1"/>
  <c r="E5192" i="1"/>
  <c r="D5192" i="1"/>
  <c r="G5191" i="1"/>
  <c r="F5191" i="1"/>
  <c r="E5191" i="1"/>
  <c r="D5191" i="1"/>
  <c r="G5190" i="1"/>
  <c r="F5190" i="1"/>
  <c r="E5190" i="1"/>
  <c r="D5190" i="1"/>
  <c r="G5189" i="1"/>
  <c r="F5189" i="1"/>
  <c r="E5189" i="1"/>
  <c r="D5189" i="1"/>
  <c r="G5188" i="1"/>
  <c r="F5188" i="1"/>
  <c r="E5188" i="1"/>
  <c r="D5188" i="1"/>
  <c r="G5187" i="1"/>
  <c r="F5187" i="1"/>
  <c r="E5187" i="1"/>
  <c r="D5187" i="1"/>
  <c r="G5186" i="1"/>
  <c r="F5186" i="1"/>
  <c r="E5186" i="1"/>
  <c r="D5186" i="1"/>
  <c r="G5185" i="1"/>
  <c r="F5185" i="1"/>
  <c r="E5185" i="1"/>
  <c r="D5185" i="1"/>
  <c r="G5184" i="1"/>
  <c r="F5184" i="1"/>
  <c r="E5184" i="1"/>
  <c r="D5184" i="1"/>
  <c r="G5183" i="1"/>
  <c r="F5183" i="1"/>
  <c r="E5183" i="1"/>
  <c r="D5183" i="1"/>
  <c r="G5182" i="1"/>
  <c r="F5182" i="1"/>
  <c r="E5182" i="1"/>
  <c r="D5182" i="1"/>
  <c r="G5181" i="1"/>
  <c r="F5181" i="1"/>
  <c r="E5181" i="1"/>
  <c r="D5181" i="1"/>
  <c r="G5180" i="1"/>
  <c r="F5180" i="1"/>
  <c r="E5180" i="1"/>
  <c r="D5180" i="1"/>
  <c r="G5179" i="1"/>
  <c r="F5179" i="1"/>
  <c r="E5179" i="1"/>
  <c r="D5179" i="1"/>
  <c r="G5178" i="1"/>
  <c r="F5178" i="1"/>
  <c r="E5178" i="1"/>
  <c r="D5178" i="1"/>
  <c r="G5177" i="1"/>
  <c r="F5177" i="1"/>
  <c r="E5177" i="1"/>
  <c r="D5177" i="1"/>
  <c r="G5176" i="1"/>
  <c r="F5176" i="1"/>
  <c r="E5176" i="1"/>
  <c r="D5176" i="1"/>
  <c r="G5175" i="1"/>
  <c r="F5175" i="1"/>
  <c r="E5175" i="1"/>
  <c r="D5175" i="1"/>
  <c r="G5174" i="1"/>
  <c r="F5174" i="1"/>
  <c r="E5174" i="1"/>
  <c r="D5174" i="1"/>
  <c r="G5173" i="1"/>
  <c r="F5173" i="1"/>
  <c r="E5173" i="1"/>
  <c r="D5173" i="1"/>
  <c r="G5172" i="1"/>
  <c r="F5172" i="1"/>
  <c r="E5172" i="1"/>
  <c r="D5172" i="1"/>
  <c r="G5171" i="1"/>
  <c r="F5171" i="1"/>
  <c r="E5171" i="1"/>
  <c r="D5171" i="1"/>
  <c r="G5170" i="1"/>
  <c r="F5170" i="1"/>
  <c r="E5170" i="1"/>
  <c r="D5170" i="1"/>
  <c r="G5169" i="1"/>
  <c r="F5169" i="1"/>
  <c r="E5169" i="1"/>
  <c r="D5169" i="1"/>
  <c r="G5168" i="1"/>
  <c r="F5168" i="1"/>
  <c r="E5168" i="1"/>
  <c r="D5168" i="1"/>
  <c r="G5167" i="1"/>
  <c r="F5167" i="1"/>
  <c r="E5167" i="1"/>
  <c r="D5167" i="1"/>
  <c r="G5166" i="1"/>
  <c r="F5166" i="1"/>
  <c r="E5166" i="1"/>
  <c r="D5166" i="1"/>
  <c r="G5165" i="1"/>
  <c r="F5165" i="1"/>
  <c r="E5165" i="1"/>
  <c r="D5165" i="1"/>
  <c r="G5164" i="1"/>
  <c r="F5164" i="1"/>
  <c r="E5164" i="1"/>
  <c r="D5164" i="1"/>
  <c r="G5163" i="1"/>
  <c r="F5163" i="1"/>
  <c r="E5163" i="1"/>
  <c r="D5163" i="1"/>
  <c r="G5162" i="1"/>
  <c r="F5162" i="1"/>
  <c r="E5162" i="1"/>
  <c r="D5162" i="1"/>
  <c r="G5161" i="1"/>
  <c r="F5161" i="1"/>
  <c r="E5161" i="1"/>
  <c r="D5161" i="1"/>
  <c r="G5160" i="1"/>
  <c r="F5160" i="1"/>
  <c r="E5160" i="1"/>
  <c r="D5160" i="1"/>
  <c r="G5159" i="1"/>
  <c r="F5159" i="1"/>
  <c r="E5159" i="1"/>
  <c r="D5159" i="1"/>
  <c r="G5158" i="1"/>
  <c r="F5158" i="1"/>
  <c r="E5158" i="1"/>
  <c r="D5158" i="1"/>
  <c r="G5157" i="1"/>
  <c r="F5157" i="1"/>
  <c r="E5157" i="1"/>
  <c r="D5157" i="1"/>
  <c r="G5156" i="1"/>
  <c r="F5156" i="1"/>
  <c r="E5156" i="1"/>
  <c r="D5156" i="1"/>
  <c r="G5155" i="1"/>
  <c r="F5155" i="1"/>
  <c r="E5155" i="1"/>
  <c r="D5155" i="1"/>
  <c r="G5154" i="1"/>
  <c r="F5154" i="1"/>
  <c r="E5154" i="1"/>
  <c r="D5154" i="1"/>
  <c r="G5153" i="1"/>
  <c r="F5153" i="1"/>
  <c r="E5153" i="1"/>
  <c r="D5153" i="1"/>
  <c r="G5152" i="1"/>
  <c r="F5152" i="1"/>
  <c r="E5152" i="1"/>
  <c r="D5152" i="1"/>
  <c r="G5151" i="1"/>
  <c r="F5151" i="1"/>
  <c r="E5151" i="1"/>
  <c r="D5151" i="1"/>
  <c r="G5150" i="1"/>
  <c r="F5150" i="1"/>
  <c r="E5150" i="1"/>
  <c r="D5150" i="1"/>
  <c r="G5149" i="1"/>
  <c r="F5149" i="1"/>
  <c r="E5149" i="1"/>
  <c r="D5149" i="1"/>
  <c r="G5148" i="1"/>
  <c r="F5148" i="1"/>
  <c r="E5148" i="1"/>
  <c r="D5148" i="1"/>
  <c r="G5147" i="1"/>
  <c r="F5147" i="1"/>
  <c r="E5147" i="1"/>
  <c r="D5147" i="1"/>
  <c r="G5146" i="1"/>
  <c r="F5146" i="1"/>
  <c r="E5146" i="1"/>
  <c r="D5146" i="1"/>
  <c r="G5145" i="1"/>
  <c r="F5145" i="1"/>
  <c r="E5145" i="1"/>
  <c r="D5145" i="1"/>
  <c r="G5144" i="1"/>
  <c r="F5144" i="1"/>
  <c r="E5144" i="1"/>
  <c r="D5144" i="1"/>
  <c r="G5143" i="1"/>
  <c r="F5143" i="1"/>
  <c r="E5143" i="1"/>
  <c r="D5143" i="1"/>
  <c r="G5142" i="1"/>
  <c r="F5142" i="1"/>
  <c r="E5142" i="1"/>
  <c r="D5142" i="1"/>
  <c r="G5141" i="1"/>
  <c r="F5141" i="1"/>
  <c r="E5141" i="1"/>
  <c r="D5141" i="1"/>
  <c r="G5140" i="1"/>
  <c r="F5140" i="1"/>
  <c r="E5140" i="1"/>
  <c r="D5140" i="1"/>
  <c r="G5139" i="1"/>
  <c r="F5139" i="1"/>
  <c r="E5139" i="1"/>
  <c r="D5139" i="1"/>
  <c r="G5138" i="1"/>
  <c r="F5138" i="1"/>
  <c r="E5138" i="1"/>
  <c r="D5138" i="1"/>
  <c r="G5137" i="1"/>
  <c r="F5137" i="1"/>
  <c r="E5137" i="1"/>
  <c r="D5137" i="1"/>
  <c r="G5136" i="1"/>
  <c r="F5136" i="1"/>
  <c r="E5136" i="1"/>
  <c r="D5136" i="1"/>
  <c r="G5135" i="1"/>
  <c r="F5135" i="1"/>
  <c r="E5135" i="1"/>
  <c r="D5135" i="1"/>
  <c r="G5134" i="1"/>
  <c r="F5134" i="1"/>
  <c r="E5134" i="1"/>
  <c r="D5134" i="1"/>
  <c r="G5133" i="1"/>
  <c r="F5133" i="1"/>
  <c r="E5133" i="1"/>
  <c r="D5133" i="1"/>
  <c r="G5132" i="1"/>
  <c r="F5132" i="1"/>
  <c r="E5132" i="1"/>
  <c r="D5132" i="1"/>
  <c r="G5131" i="1"/>
  <c r="F5131" i="1"/>
  <c r="E5131" i="1"/>
  <c r="D5131" i="1"/>
  <c r="G5130" i="1"/>
  <c r="F5130" i="1"/>
  <c r="E5130" i="1"/>
  <c r="D5130" i="1"/>
  <c r="G5129" i="1"/>
  <c r="F5129" i="1"/>
  <c r="E5129" i="1"/>
  <c r="D5129" i="1"/>
  <c r="G5128" i="1"/>
  <c r="F5128" i="1"/>
  <c r="E5128" i="1"/>
  <c r="D5128" i="1"/>
  <c r="G5127" i="1"/>
  <c r="F5127" i="1"/>
  <c r="E5127" i="1"/>
  <c r="D5127" i="1"/>
  <c r="G5126" i="1"/>
  <c r="F5126" i="1"/>
  <c r="E5126" i="1"/>
  <c r="D5126" i="1"/>
  <c r="G5125" i="1"/>
  <c r="F5125" i="1"/>
  <c r="E5125" i="1"/>
  <c r="D5125" i="1"/>
  <c r="G5124" i="1"/>
  <c r="F5124" i="1"/>
  <c r="E5124" i="1"/>
  <c r="D5124" i="1"/>
  <c r="G5123" i="1"/>
  <c r="F5123" i="1"/>
  <c r="E5123" i="1"/>
  <c r="D5123" i="1"/>
  <c r="G5122" i="1"/>
  <c r="F5122" i="1"/>
  <c r="E5122" i="1"/>
  <c r="D5122" i="1"/>
  <c r="G5121" i="1"/>
  <c r="F5121" i="1"/>
  <c r="E5121" i="1"/>
  <c r="D5121" i="1"/>
  <c r="G5120" i="1"/>
  <c r="F5120" i="1"/>
  <c r="E5120" i="1"/>
  <c r="D5120" i="1"/>
  <c r="G5119" i="1"/>
  <c r="F5119" i="1"/>
  <c r="E5119" i="1"/>
  <c r="D5119" i="1"/>
  <c r="G5118" i="1"/>
  <c r="F5118" i="1"/>
  <c r="E5118" i="1"/>
  <c r="D5118" i="1"/>
  <c r="G5117" i="1"/>
  <c r="F5117" i="1"/>
  <c r="E5117" i="1"/>
  <c r="D5117" i="1"/>
  <c r="G5116" i="1"/>
  <c r="F5116" i="1"/>
  <c r="E5116" i="1"/>
  <c r="D5116" i="1"/>
  <c r="G5115" i="1"/>
  <c r="F5115" i="1"/>
  <c r="E5115" i="1"/>
  <c r="D5115" i="1"/>
  <c r="G5114" i="1"/>
  <c r="F5114" i="1"/>
  <c r="E5114" i="1"/>
  <c r="D5114" i="1"/>
  <c r="G5113" i="1"/>
  <c r="F5113" i="1"/>
  <c r="E5113" i="1"/>
  <c r="D5113" i="1"/>
  <c r="G5112" i="1"/>
  <c r="F5112" i="1"/>
  <c r="E5112" i="1"/>
  <c r="D5112" i="1"/>
  <c r="G5111" i="1"/>
  <c r="F5111" i="1"/>
  <c r="E5111" i="1"/>
  <c r="D5111" i="1"/>
  <c r="G5110" i="1"/>
  <c r="F5110" i="1"/>
  <c r="E5110" i="1"/>
  <c r="D5110" i="1"/>
  <c r="G5109" i="1"/>
  <c r="F5109" i="1"/>
  <c r="E5109" i="1"/>
  <c r="D5109" i="1"/>
  <c r="G5108" i="1"/>
  <c r="F5108" i="1"/>
  <c r="E5108" i="1"/>
  <c r="D5108" i="1"/>
  <c r="G5107" i="1"/>
  <c r="F5107" i="1"/>
  <c r="E5107" i="1"/>
  <c r="D5107" i="1"/>
  <c r="G5106" i="1"/>
  <c r="F5106" i="1"/>
  <c r="E5106" i="1"/>
  <c r="D5106" i="1"/>
  <c r="G5105" i="1"/>
  <c r="F5105" i="1"/>
  <c r="E5105" i="1"/>
  <c r="D5105" i="1"/>
  <c r="G5104" i="1"/>
  <c r="F5104" i="1"/>
  <c r="E5104" i="1"/>
  <c r="D5104" i="1"/>
  <c r="G5103" i="1"/>
  <c r="F5103" i="1"/>
  <c r="E5103" i="1"/>
  <c r="D5103" i="1"/>
  <c r="G5102" i="1"/>
  <c r="F5102" i="1"/>
  <c r="E5102" i="1"/>
  <c r="D5102" i="1"/>
  <c r="B5102" i="1"/>
  <c r="B5103" i="1" s="1"/>
  <c r="J5103" i="1" s="1"/>
  <c r="K5103" i="1" s="1"/>
  <c r="G5101" i="1"/>
  <c r="F5101" i="1"/>
  <c r="E5101" i="1"/>
  <c r="D5101" i="1"/>
  <c r="G5100" i="1"/>
  <c r="F5100" i="1"/>
  <c r="E5100" i="1"/>
  <c r="D5100" i="1"/>
  <c r="G5099" i="1"/>
  <c r="F5099" i="1"/>
  <c r="E5099" i="1"/>
  <c r="D5099" i="1"/>
  <c r="G5098" i="1"/>
  <c r="F5098" i="1"/>
  <c r="E5098" i="1"/>
  <c r="D5098" i="1"/>
  <c r="G5097" i="1"/>
  <c r="F5097" i="1"/>
  <c r="E5097" i="1"/>
  <c r="D5097" i="1"/>
  <c r="G5096" i="1"/>
  <c r="F5096" i="1"/>
  <c r="E5096" i="1"/>
  <c r="D5096" i="1"/>
  <c r="G5095" i="1"/>
  <c r="F5095" i="1"/>
  <c r="E5095" i="1"/>
  <c r="D5095" i="1"/>
  <c r="G5094" i="1"/>
  <c r="F5094" i="1"/>
  <c r="E5094" i="1"/>
  <c r="D5094" i="1"/>
  <c r="G5093" i="1"/>
  <c r="F5093" i="1"/>
  <c r="E5093" i="1"/>
  <c r="D5093" i="1"/>
  <c r="G5092" i="1"/>
  <c r="F5092" i="1"/>
  <c r="E5092" i="1"/>
  <c r="D5092" i="1"/>
  <c r="G5091" i="1"/>
  <c r="F5091" i="1"/>
  <c r="E5091" i="1"/>
  <c r="D5091" i="1"/>
  <c r="G5090" i="1"/>
  <c r="F5090" i="1"/>
  <c r="E5090" i="1"/>
  <c r="D5090" i="1"/>
  <c r="G5089" i="1"/>
  <c r="F5089" i="1"/>
  <c r="E5089" i="1"/>
  <c r="D5089" i="1"/>
  <c r="G5088" i="1"/>
  <c r="F5088" i="1"/>
  <c r="E5088" i="1"/>
  <c r="D5088" i="1"/>
  <c r="G5087" i="1"/>
  <c r="F5087" i="1"/>
  <c r="E5087" i="1"/>
  <c r="D5087" i="1"/>
  <c r="G5086" i="1"/>
  <c r="F5086" i="1"/>
  <c r="E5086" i="1"/>
  <c r="D5086" i="1"/>
  <c r="G5085" i="1"/>
  <c r="F5085" i="1"/>
  <c r="E5085" i="1"/>
  <c r="D5085" i="1"/>
  <c r="G5084" i="1"/>
  <c r="F5084" i="1"/>
  <c r="E5084" i="1"/>
  <c r="D5084" i="1"/>
  <c r="G5083" i="1"/>
  <c r="F5083" i="1"/>
  <c r="E5083" i="1"/>
  <c r="D5083" i="1"/>
  <c r="G5082" i="1"/>
  <c r="F5082" i="1"/>
  <c r="E5082" i="1"/>
  <c r="D5082" i="1"/>
  <c r="G5081" i="1"/>
  <c r="F5081" i="1"/>
  <c r="E5081" i="1"/>
  <c r="D5081" i="1"/>
  <c r="G5080" i="1"/>
  <c r="F5080" i="1"/>
  <c r="E5080" i="1"/>
  <c r="D5080" i="1"/>
  <c r="G5079" i="1"/>
  <c r="F5079" i="1"/>
  <c r="E5079" i="1"/>
  <c r="D5079" i="1"/>
  <c r="G5078" i="1"/>
  <c r="F5078" i="1"/>
  <c r="E5078" i="1"/>
  <c r="D5078" i="1"/>
  <c r="G5077" i="1"/>
  <c r="F5077" i="1"/>
  <c r="E5077" i="1"/>
  <c r="D5077" i="1"/>
  <c r="G5076" i="1"/>
  <c r="F5076" i="1"/>
  <c r="E5076" i="1"/>
  <c r="D5076" i="1"/>
  <c r="G5075" i="1"/>
  <c r="F5075" i="1"/>
  <c r="E5075" i="1"/>
  <c r="D5075" i="1"/>
  <c r="G5074" i="1"/>
  <c r="F5074" i="1"/>
  <c r="E5074" i="1"/>
  <c r="D5074" i="1"/>
  <c r="G5073" i="1"/>
  <c r="F5073" i="1"/>
  <c r="E5073" i="1"/>
  <c r="D5073" i="1"/>
  <c r="G5072" i="1"/>
  <c r="F5072" i="1"/>
  <c r="E5072" i="1"/>
  <c r="D5072" i="1"/>
  <c r="G5071" i="1"/>
  <c r="F5071" i="1"/>
  <c r="E5071" i="1"/>
  <c r="D5071" i="1"/>
  <c r="G5070" i="1"/>
  <c r="F5070" i="1"/>
  <c r="E5070" i="1"/>
  <c r="D5070" i="1"/>
  <c r="G5069" i="1"/>
  <c r="F5069" i="1"/>
  <c r="E5069" i="1"/>
  <c r="D5069" i="1"/>
  <c r="G5068" i="1"/>
  <c r="F5068" i="1"/>
  <c r="E5068" i="1"/>
  <c r="D5068" i="1"/>
  <c r="G5067" i="1"/>
  <c r="F5067" i="1"/>
  <c r="E5067" i="1"/>
  <c r="D5067" i="1"/>
  <c r="G5066" i="1"/>
  <c r="F5066" i="1"/>
  <c r="E5066" i="1"/>
  <c r="D5066" i="1"/>
  <c r="G5065" i="1"/>
  <c r="F5065" i="1"/>
  <c r="E5065" i="1"/>
  <c r="D5065" i="1"/>
  <c r="G5064" i="1"/>
  <c r="F5064" i="1"/>
  <c r="E5064" i="1"/>
  <c r="D5064" i="1"/>
  <c r="G5063" i="1"/>
  <c r="F5063" i="1"/>
  <c r="E5063" i="1"/>
  <c r="D5063" i="1"/>
  <c r="G5062" i="1"/>
  <c r="F5062" i="1"/>
  <c r="E5062" i="1"/>
  <c r="D5062" i="1"/>
  <c r="G5061" i="1"/>
  <c r="F5061" i="1"/>
  <c r="E5061" i="1"/>
  <c r="D5061" i="1"/>
  <c r="G5060" i="1"/>
  <c r="F5060" i="1"/>
  <c r="E5060" i="1"/>
  <c r="D5060" i="1"/>
  <c r="G5059" i="1"/>
  <c r="F5059" i="1"/>
  <c r="E5059" i="1"/>
  <c r="D5059" i="1"/>
  <c r="G5058" i="1"/>
  <c r="F5058" i="1"/>
  <c r="E5058" i="1"/>
  <c r="D5058" i="1"/>
  <c r="G5057" i="1"/>
  <c r="F5057" i="1"/>
  <c r="E5057" i="1"/>
  <c r="D5057" i="1"/>
  <c r="G5056" i="1"/>
  <c r="F5056" i="1"/>
  <c r="E5056" i="1"/>
  <c r="D5056" i="1"/>
  <c r="G5055" i="1"/>
  <c r="F5055" i="1"/>
  <c r="E5055" i="1"/>
  <c r="D5055" i="1"/>
  <c r="G5054" i="1"/>
  <c r="F5054" i="1"/>
  <c r="E5054" i="1"/>
  <c r="D5054" i="1"/>
  <c r="G5053" i="1"/>
  <c r="F5053" i="1"/>
  <c r="E5053" i="1"/>
  <c r="D5053" i="1"/>
  <c r="G5052" i="1"/>
  <c r="F5052" i="1"/>
  <c r="E5052" i="1"/>
  <c r="D5052" i="1"/>
  <c r="G5051" i="1"/>
  <c r="F5051" i="1"/>
  <c r="E5051" i="1"/>
  <c r="D5051" i="1"/>
  <c r="G5050" i="1"/>
  <c r="F5050" i="1"/>
  <c r="E5050" i="1"/>
  <c r="D5050" i="1"/>
  <c r="G5049" i="1"/>
  <c r="F5049" i="1"/>
  <c r="E5049" i="1"/>
  <c r="D5049" i="1"/>
  <c r="G5048" i="1"/>
  <c r="F5048" i="1"/>
  <c r="E5048" i="1"/>
  <c r="D5048" i="1"/>
  <c r="G5047" i="1"/>
  <c r="F5047" i="1"/>
  <c r="E5047" i="1"/>
  <c r="D5047" i="1"/>
  <c r="G5046" i="1"/>
  <c r="F5046" i="1"/>
  <c r="E5046" i="1"/>
  <c r="D5046" i="1"/>
  <c r="G5045" i="1"/>
  <c r="F5045" i="1"/>
  <c r="E5045" i="1"/>
  <c r="D5045" i="1"/>
  <c r="G5044" i="1"/>
  <c r="F5044" i="1"/>
  <c r="E5044" i="1"/>
  <c r="D5044" i="1"/>
  <c r="G5043" i="1"/>
  <c r="F5043" i="1"/>
  <c r="E5043" i="1"/>
  <c r="D5043" i="1"/>
  <c r="G5042" i="1"/>
  <c r="F5042" i="1"/>
  <c r="E5042" i="1"/>
  <c r="D5042" i="1"/>
  <c r="G5041" i="1"/>
  <c r="F5041" i="1"/>
  <c r="E5041" i="1"/>
  <c r="D5041" i="1"/>
  <c r="G5040" i="1"/>
  <c r="F5040" i="1"/>
  <c r="E5040" i="1"/>
  <c r="D5040" i="1"/>
  <c r="G5039" i="1"/>
  <c r="F5039" i="1"/>
  <c r="E5039" i="1"/>
  <c r="D5039" i="1"/>
  <c r="G5038" i="1"/>
  <c r="F5038" i="1"/>
  <c r="E5038" i="1"/>
  <c r="D5038" i="1"/>
  <c r="G5037" i="1"/>
  <c r="F5037" i="1"/>
  <c r="E5037" i="1"/>
  <c r="D5037" i="1"/>
  <c r="G5036" i="1"/>
  <c r="F5036" i="1"/>
  <c r="E5036" i="1"/>
  <c r="D5036" i="1"/>
  <c r="G5035" i="1"/>
  <c r="F5035" i="1"/>
  <c r="E5035" i="1"/>
  <c r="D5035" i="1"/>
  <c r="G5034" i="1"/>
  <c r="F5034" i="1"/>
  <c r="E5034" i="1"/>
  <c r="D5034" i="1"/>
  <c r="G5033" i="1"/>
  <c r="F5033" i="1"/>
  <c r="E5033" i="1"/>
  <c r="D5033" i="1"/>
  <c r="G5032" i="1"/>
  <c r="F5032" i="1"/>
  <c r="E5032" i="1"/>
  <c r="D5032" i="1"/>
  <c r="G5031" i="1"/>
  <c r="F5031" i="1"/>
  <c r="E5031" i="1"/>
  <c r="D5031" i="1"/>
  <c r="G5030" i="1"/>
  <c r="F5030" i="1"/>
  <c r="E5030" i="1"/>
  <c r="D5030" i="1"/>
  <c r="G5029" i="1"/>
  <c r="F5029" i="1"/>
  <c r="E5029" i="1"/>
  <c r="D5029" i="1"/>
  <c r="G5028" i="1"/>
  <c r="F5028" i="1"/>
  <c r="E5028" i="1"/>
  <c r="D5028" i="1"/>
  <c r="G5027" i="1"/>
  <c r="F5027" i="1"/>
  <c r="E5027" i="1"/>
  <c r="D5027" i="1"/>
  <c r="G5026" i="1"/>
  <c r="F5026" i="1"/>
  <c r="E5026" i="1"/>
  <c r="D5026" i="1"/>
  <c r="G5025" i="1"/>
  <c r="F5025" i="1"/>
  <c r="E5025" i="1"/>
  <c r="D5025" i="1"/>
  <c r="G5024" i="1"/>
  <c r="F5024" i="1"/>
  <c r="E5024" i="1"/>
  <c r="D5024" i="1"/>
  <c r="G5023" i="1"/>
  <c r="F5023" i="1"/>
  <c r="E5023" i="1"/>
  <c r="D5023" i="1"/>
  <c r="G5022" i="1"/>
  <c r="F5022" i="1"/>
  <c r="E5022" i="1"/>
  <c r="D5022" i="1"/>
  <c r="G5021" i="1"/>
  <c r="F5021" i="1"/>
  <c r="E5021" i="1"/>
  <c r="D5021" i="1"/>
  <c r="G5020" i="1"/>
  <c r="F5020" i="1"/>
  <c r="E5020" i="1"/>
  <c r="D5020" i="1"/>
  <c r="G5019" i="1"/>
  <c r="F5019" i="1"/>
  <c r="E5019" i="1"/>
  <c r="D5019" i="1"/>
  <c r="G5018" i="1"/>
  <c r="F5018" i="1"/>
  <c r="E5018" i="1"/>
  <c r="D5018" i="1"/>
  <c r="G5017" i="1"/>
  <c r="F5017" i="1"/>
  <c r="E5017" i="1"/>
  <c r="D5017" i="1"/>
  <c r="G5016" i="1"/>
  <c r="F5016" i="1"/>
  <c r="E5016" i="1"/>
  <c r="D5016" i="1"/>
  <c r="G5015" i="1"/>
  <c r="F5015" i="1"/>
  <c r="E5015" i="1"/>
  <c r="D5015" i="1"/>
  <c r="G5014" i="1"/>
  <c r="F5014" i="1"/>
  <c r="E5014" i="1"/>
  <c r="D5014" i="1"/>
  <c r="G5013" i="1"/>
  <c r="F5013" i="1"/>
  <c r="E5013" i="1"/>
  <c r="D5013" i="1"/>
  <c r="G5012" i="1"/>
  <c r="F5012" i="1"/>
  <c r="E5012" i="1"/>
  <c r="D5012" i="1"/>
  <c r="G5011" i="1"/>
  <c r="F5011" i="1"/>
  <c r="E5011" i="1"/>
  <c r="D5011" i="1"/>
  <c r="G5010" i="1"/>
  <c r="F5010" i="1"/>
  <c r="E5010" i="1"/>
  <c r="D5010" i="1"/>
  <c r="G5009" i="1"/>
  <c r="F5009" i="1"/>
  <c r="E5009" i="1"/>
  <c r="D5009" i="1"/>
  <c r="G5008" i="1"/>
  <c r="F5008" i="1"/>
  <c r="E5008" i="1"/>
  <c r="D5008" i="1"/>
  <c r="G5007" i="1"/>
  <c r="F5007" i="1"/>
  <c r="E5007" i="1"/>
  <c r="D5007" i="1"/>
  <c r="G4901" i="1"/>
  <c r="F4901" i="1"/>
  <c r="E4901" i="1"/>
  <c r="D4901" i="1"/>
  <c r="G4900" i="1"/>
  <c r="F4900" i="1"/>
  <c r="E4900" i="1"/>
  <c r="D4900" i="1"/>
  <c r="G4899" i="1"/>
  <c r="F4899" i="1"/>
  <c r="E4899" i="1"/>
  <c r="D4899" i="1"/>
  <c r="G4898" i="1"/>
  <c r="F4898" i="1"/>
  <c r="E4898" i="1"/>
  <c r="D4898" i="1"/>
  <c r="G4897" i="1"/>
  <c r="F4897" i="1"/>
  <c r="E4897" i="1"/>
  <c r="D4897" i="1"/>
  <c r="G4896" i="1"/>
  <c r="F4896" i="1"/>
  <c r="E4896" i="1"/>
  <c r="D4896" i="1"/>
  <c r="G4895" i="1"/>
  <c r="F4895" i="1"/>
  <c r="E4895" i="1"/>
  <c r="D4895" i="1"/>
  <c r="G4894" i="1"/>
  <c r="F4894" i="1"/>
  <c r="E4894" i="1"/>
  <c r="D4894" i="1"/>
  <c r="G4893" i="1"/>
  <c r="F4893" i="1"/>
  <c r="E4893" i="1"/>
  <c r="D4893" i="1"/>
  <c r="G4892" i="1"/>
  <c r="F4892" i="1"/>
  <c r="E4892" i="1"/>
  <c r="D4892" i="1"/>
  <c r="G4891" i="1"/>
  <c r="F4891" i="1"/>
  <c r="E4891" i="1"/>
  <c r="D4891" i="1"/>
  <c r="G4890" i="1"/>
  <c r="F4890" i="1"/>
  <c r="E4890" i="1"/>
  <c r="D4890" i="1"/>
  <c r="G4889" i="1"/>
  <c r="F4889" i="1"/>
  <c r="E4889" i="1"/>
  <c r="D4889" i="1"/>
  <c r="G4888" i="1"/>
  <c r="F4888" i="1"/>
  <c r="E4888" i="1"/>
  <c r="D4888" i="1"/>
  <c r="G4887" i="1"/>
  <c r="F4887" i="1"/>
  <c r="E4887" i="1"/>
  <c r="D4887" i="1"/>
  <c r="G4886" i="1"/>
  <c r="F4886" i="1"/>
  <c r="E4886" i="1"/>
  <c r="D4886" i="1"/>
  <c r="G4885" i="1"/>
  <c r="F4885" i="1"/>
  <c r="E4885" i="1"/>
  <c r="D4885" i="1"/>
  <c r="G4884" i="1"/>
  <c r="F4884" i="1"/>
  <c r="E4884" i="1"/>
  <c r="D4884" i="1"/>
  <c r="G4883" i="1"/>
  <c r="F4883" i="1"/>
  <c r="E4883" i="1"/>
  <c r="D4883" i="1"/>
  <c r="G4882" i="1"/>
  <c r="F4882" i="1"/>
  <c r="E4882" i="1"/>
  <c r="D4882" i="1"/>
  <c r="G4881" i="1"/>
  <c r="F4881" i="1"/>
  <c r="E4881" i="1"/>
  <c r="D4881" i="1"/>
  <c r="G4880" i="1"/>
  <c r="F4880" i="1"/>
  <c r="E4880" i="1"/>
  <c r="D4880" i="1"/>
  <c r="G4879" i="1"/>
  <c r="F4879" i="1"/>
  <c r="E4879" i="1"/>
  <c r="D4879" i="1"/>
  <c r="G4878" i="1"/>
  <c r="F4878" i="1"/>
  <c r="E4878" i="1"/>
  <c r="D4878" i="1"/>
  <c r="G4877" i="1"/>
  <c r="F4877" i="1"/>
  <c r="E4877" i="1"/>
  <c r="D4877" i="1"/>
  <c r="G4876" i="1"/>
  <c r="F4876" i="1"/>
  <c r="E4876" i="1"/>
  <c r="D4876" i="1"/>
  <c r="G4875" i="1"/>
  <c r="F4875" i="1"/>
  <c r="E4875" i="1"/>
  <c r="D4875" i="1"/>
  <c r="G4874" i="1"/>
  <c r="F4874" i="1"/>
  <c r="E4874" i="1"/>
  <c r="D4874" i="1"/>
  <c r="G4873" i="1"/>
  <c r="F4873" i="1"/>
  <c r="E4873" i="1"/>
  <c r="D4873" i="1"/>
  <c r="G4872" i="1"/>
  <c r="F4872" i="1"/>
  <c r="E4872" i="1"/>
  <c r="D4872" i="1"/>
  <c r="G4871" i="1"/>
  <c r="F4871" i="1"/>
  <c r="E4871" i="1"/>
  <c r="D4871" i="1"/>
  <c r="G4870" i="1"/>
  <c r="F4870" i="1"/>
  <c r="E4870" i="1"/>
  <c r="D4870" i="1"/>
  <c r="G4869" i="1"/>
  <c r="F4869" i="1"/>
  <c r="E4869" i="1"/>
  <c r="D4869" i="1"/>
  <c r="G4868" i="1"/>
  <c r="F4868" i="1"/>
  <c r="E4868" i="1"/>
  <c r="D4868" i="1"/>
  <c r="G4867" i="1"/>
  <c r="F4867" i="1"/>
  <c r="E4867" i="1"/>
  <c r="D4867" i="1"/>
  <c r="G4866" i="1"/>
  <c r="F4866" i="1"/>
  <c r="E4866" i="1"/>
  <c r="D4866" i="1"/>
  <c r="G4865" i="1"/>
  <c r="F4865" i="1"/>
  <c r="E4865" i="1"/>
  <c r="D4865" i="1"/>
  <c r="G4864" i="1"/>
  <c r="F4864" i="1"/>
  <c r="E4864" i="1"/>
  <c r="D4864" i="1"/>
  <c r="G4863" i="1"/>
  <c r="F4863" i="1"/>
  <c r="E4863" i="1"/>
  <c r="D4863" i="1"/>
  <c r="G4862" i="1"/>
  <c r="F4862" i="1"/>
  <c r="E4862" i="1"/>
  <c r="D4862" i="1"/>
  <c r="G4861" i="1"/>
  <c r="F4861" i="1"/>
  <c r="E4861" i="1"/>
  <c r="D4861" i="1"/>
  <c r="G4860" i="1"/>
  <c r="F4860" i="1"/>
  <c r="E4860" i="1"/>
  <c r="D4860" i="1"/>
  <c r="G4859" i="1"/>
  <c r="F4859" i="1"/>
  <c r="E4859" i="1"/>
  <c r="D4859" i="1"/>
  <c r="G4858" i="1"/>
  <c r="F4858" i="1"/>
  <c r="E4858" i="1"/>
  <c r="D4858" i="1"/>
  <c r="G4857" i="1"/>
  <c r="F4857" i="1"/>
  <c r="E4857" i="1"/>
  <c r="D4857" i="1"/>
  <c r="G4856" i="1"/>
  <c r="F4856" i="1"/>
  <c r="E4856" i="1"/>
  <c r="D4856" i="1"/>
  <c r="G4855" i="1"/>
  <c r="F4855" i="1"/>
  <c r="E4855" i="1"/>
  <c r="D4855" i="1"/>
  <c r="G4854" i="1"/>
  <c r="F4854" i="1"/>
  <c r="E4854" i="1"/>
  <c r="D4854" i="1"/>
  <c r="G4853" i="1"/>
  <c r="F4853" i="1"/>
  <c r="E4853" i="1"/>
  <c r="D4853" i="1"/>
  <c r="G4852" i="1"/>
  <c r="F4852" i="1"/>
  <c r="E4852" i="1"/>
  <c r="D4852" i="1"/>
  <c r="G4851" i="1"/>
  <c r="F4851" i="1"/>
  <c r="E4851" i="1"/>
  <c r="D4851" i="1"/>
  <c r="G4850" i="1"/>
  <c r="F4850" i="1"/>
  <c r="E4850" i="1"/>
  <c r="D4850" i="1"/>
  <c r="G4849" i="1"/>
  <c r="F4849" i="1"/>
  <c r="E4849" i="1"/>
  <c r="D4849" i="1"/>
  <c r="G4848" i="1"/>
  <c r="F4848" i="1"/>
  <c r="E4848" i="1"/>
  <c r="D4848" i="1"/>
  <c r="G4847" i="1"/>
  <c r="F4847" i="1"/>
  <c r="E4847" i="1"/>
  <c r="D4847" i="1"/>
  <c r="G4846" i="1"/>
  <c r="F4846" i="1"/>
  <c r="E4846" i="1"/>
  <c r="D4846" i="1"/>
  <c r="G4845" i="1"/>
  <c r="F4845" i="1"/>
  <c r="E4845" i="1"/>
  <c r="D4845" i="1"/>
  <c r="G4844" i="1"/>
  <c r="F4844" i="1"/>
  <c r="E4844" i="1"/>
  <c r="D4844" i="1"/>
  <c r="G4843" i="1"/>
  <c r="F4843" i="1"/>
  <c r="E4843" i="1"/>
  <c r="D4843" i="1"/>
  <c r="G4842" i="1"/>
  <c r="F4842" i="1"/>
  <c r="E4842" i="1"/>
  <c r="D4842" i="1"/>
  <c r="G4841" i="1"/>
  <c r="F4841" i="1"/>
  <c r="E4841" i="1"/>
  <c r="D4841" i="1"/>
  <c r="G4840" i="1"/>
  <c r="F4840" i="1"/>
  <c r="E4840" i="1"/>
  <c r="D4840" i="1"/>
  <c r="G4839" i="1"/>
  <c r="F4839" i="1"/>
  <c r="E4839" i="1"/>
  <c r="D4839" i="1"/>
  <c r="G4838" i="1"/>
  <c r="F4838" i="1"/>
  <c r="E4838" i="1"/>
  <c r="D4838" i="1"/>
  <c r="G4837" i="1"/>
  <c r="F4837" i="1"/>
  <c r="E4837" i="1"/>
  <c r="D4837" i="1"/>
  <c r="G4836" i="1"/>
  <c r="F4836" i="1"/>
  <c r="E4836" i="1"/>
  <c r="D4836" i="1"/>
  <c r="G4835" i="1"/>
  <c r="F4835" i="1"/>
  <c r="E4835" i="1"/>
  <c r="D4835" i="1"/>
  <c r="G4834" i="1"/>
  <c r="F4834" i="1"/>
  <c r="E4834" i="1"/>
  <c r="D4834" i="1"/>
  <c r="G4833" i="1"/>
  <c r="F4833" i="1"/>
  <c r="E4833" i="1"/>
  <c r="D4833" i="1"/>
  <c r="G4832" i="1"/>
  <c r="F4832" i="1"/>
  <c r="E4832" i="1"/>
  <c r="D4832" i="1"/>
  <c r="G4831" i="1"/>
  <c r="F4831" i="1"/>
  <c r="E4831" i="1"/>
  <c r="D4831" i="1"/>
  <c r="G4830" i="1"/>
  <c r="F4830" i="1"/>
  <c r="E4830" i="1"/>
  <c r="D4830" i="1"/>
  <c r="G4829" i="1"/>
  <c r="F4829" i="1"/>
  <c r="E4829" i="1"/>
  <c r="D4829" i="1"/>
  <c r="G4828" i="1"/>
  <c r="F4828" i="1"/>
  <c r="E4828" i="1"/>
  <c r="D4828" i="1"/>
  <c r="G4827" i="1"/>
  <c r="F4827" i="1"/>
  <c r="E4827" i="1"/>
  <c r="D4827" i="1"/>
  <c r="G4826" i="1"/>
  <c r="F4826" i="1"/>
  <c r="E4826" i="1"/>
  <c r="D4826" i="1"/>
  <c r="G4825" i="1"/>
  <c r="F4825" i="1"/>
  <c r="E4825" i="1"/>
  <c r="D4825" i="1"/>
  <c r="G4824" i="1"/>
  <c r="F4824" i="1"/>
  <c r="E4824" i="1"/>
  <c r="D4824" i="1"/>
  <c r="G4823" i="1"/>
  <c r="F4823" i="1"/>
  <c r="E4823" i="1"/>
  <c r="D4823" i="1"/>
  <c r="G4822" i="1"/>
  <c r="F4822" i="1"/>
  <c r="E4822" i="1"/>
  <c r="D4822" i="1"/>
  <c r="G4821" i="1"/>
  <c r="F4821" i="1"/>
  <c r="E4821" i="1"/>
  <c r="D4821" i="1"/>
  <c r="G4820" i="1"/>
  <c r="F4820" i="1"/>
  <c r="E4820" i="1"/>
  <c r="D4820" i="1"/>
  <c r="G4819" i="1"/>
  <c r="F4819" i="1"/>
  <c r="E4819" i="1"/>
  <c r="D4819" i="1"/>
  <c r="G4818" i="1"/>
  <c r="F4818" i="1"/>
  <c r="E4818" i="1"/>
  <c r="D4818" i="1"/>
  <c r="G4817" i="1"/>
  <c r="F4817" i="1"/>
  <c r="E4817" i="1"/>
  <c r="D4817" i="1"/>
  <c r="G4816" i="1"/>
  <c r="F4816" i="1"/>
  <c r="E4816" i="1"/>
  <c r="D4816" i="1"/>
  <c r="G4815" i="1"/>
  <c r="F4815" i="1"/>
  <c r="E4815" i="1"/>
  <c r="D4815" i="1"/>
  <c r="G4814" i="1"/>
  <c r="F4814" i="1"/>
  <c r="E4814" i="1"/>
  <c r="D4814" i="1"/>
  <c r="G4813" i="1"/>
  <c r="F4813" i="1"/>
  <c r="E4813" i="1"/>
  <c r="D4813" i="1"/>
  <c r="G4812" i="1"/>
  <c r="F4812" i="1"/>
  <c r="E4812" i="1"/>
  <c r="D4812" i="1"/>
  <c r="G4811" i="1"/>
  <c r="F4811" i="1"/>
  <c r="E4811" i="1"/>
  <c r="D4811" i="1"/>
  <c r="G4810" i="1"/>
  <c r="F4810" i="1"/>
  <c r="E4810" i="1"/>
  <c r="D4810" i="1"/>
  <c r="G4809" i="1"/>
  <c r="F4809" i="1"/>
  <c r="E4809" i="1"/>
  <c r="D4809" i="1"/>
  <c r="G4808" i="1"/>
  <c r="F4808" i="1"/>
  <c r="E4808" i="1"/>
  <c r="D4808" i="1"/>
  <c r="G4807" i="1"/>
  <c r="F4807" i="1"/>
  <c r="E4807" i="1"/>
  <c r="D4807" i="1"/>
  <c r="G4806" i="1"/>
  <c r="F4806" i="1"/>
  <c r="E4806" i="1"/>
  <c r="D4806" i="1"/>
  <c r="G4805" i="1"/>
  <c r="F4805" i="1"/>
  <c r="E4805" i="1"/>
  <c r="D4805" i="1"/>
  <c r="G4804" i="1"/>
  <c r="F4804" i="1"/>
  <c r="E4804" i="1"/>
  <c r="D4804" i="1"/>
  <c r="G4803" i="1"/>
  <c r="F4803" i="1"/>
  <c r="E4803" i="1"/>
  <c r="D4803" i="1"/>
  <c r="G4802" i="1"/>
  <c r="F4802" i="1"/>
  <c r="E4802" i="1"/>
  <c r="D4802" i="1"/>
  <c r="B4802" i="1"/>
  <c r="J4802" i="1" s="1"/>
  <c r="K4802" i="1" s="1"/>
  <c r="G4801" i="1"/>
  <c r="F4801" i="1"/>
  <c r="E4801" i="1"/>
  <c r="D4801" i="1"/>
  <c r="G4800" i="1"/>
  <c r="F4800" i="1"/>
  <c r="E4800" i="1"/>
  <c r="D4800" i="1"/>
  <c r="G4799" i="1"/>
  <c r="F4799" i="1"/>
  <c r="E4799" i="1"/>
  <c r="D4799" i="1"/>
  <c r="G4798" i="1"/>
  <c r="F4798" i="1"/>
  <c r="E4798" i="1"/>
  <c r="D4798" i="1"/>
  <c r="G4797" i="1"/>
  <c r="F4797" i="1"/>
  <c r="E4797" i="1"/>
  <c r="D4797" i="1"/>
  <c r="G4796" i="1"/>
  <c r="F4796" i="1"/>
  <c r="E4796" i="1"/>
  <c r="D4796" i="1"/>
  <c r="G4795" i="1"/>
  <c r="F4795" i="1"/>
  <c r="E4795" i="1"/>
  <c r="D4795" i="1"/>
  <c r="G4794" i="1"/>
  <c r="F4794" i="1"/>
  <c r="E4794" i="1"/>
  <c r="D4794" i="1"/>
  <c r="G4793" i="1"/>
  <c r="F4793" i="1"/>
  <c r="E4793" i="1"/>
  <c r="D4793" i="1"/>
  <c r="G4792" i="1"/>
  <c r="F4792" i="1"/>
  <c r="E4792" i="1"/>
  <c r="D4792" i="1"/>
  <c r="G4791" i="1"/>
  <c r="F4791" i="1"/>
  <c r="E4791" i="1"/>
  <c r="D4791" i="1"/>
  <c r="G4790" i="1"/>
  <c r="F4790" i="1"/>
  <c r="E4790" i="1"/>
  <c r="D4790" i="1"/>
  <c r="G4789" i="1"/>
  <c r="F4789" i="1"/>
  <c r="E4789" i="1"/>
  <c r="D4789" i="1"/>
  <c r="G4788" i="1"/>
  <c r="F4788" i="1"/>
  <c r="E4788" i="1"/>
  <c r="D4788" i="1"/>
  <c r="G4787" i="1"/>
  <c r="F4787" i="1"/>
  <c r="E4787" i="1"/>
  <c r="D4787" i="1"/>
  <c r="G4786" i="1"/>
  <c r="F4786" i="1"/>
  <c r="E4786" i="1"/>
  <c r="D4786" i="1"/>
  <c r="G4785" i="1"/>
  <c r="F4785" i="1"/>
  <c r="E4785" i="1"/>
  <c r="D4785" i="1"/>
  <c r="G4784" i="1"/>
  <c r="F4784" i="1"/>
  <c r="E4784" i="1"/>
  <c r="D4784" i="1"/>
  <c r="G4783" i="1"/>
  <c r="F4783" i="1"/>
  <c r="E4783" i="1"/>
  <c r="D4783" i="1"/>
  <c r="G4782" i="1"/>
  <c r="F4782" i="1"/>
  <c r="E4782" i="1"/>
  <c r="D4782" i="1"/>
  <c r="G4781" i="1"/>
  <c r="F4781" i="1"/>
  <c r="E4781" i="1"/>
  <c r="D4781" i="1"/>
  <c r="G4780" i="1"/>
  <c r="F4780" i="1"/>
  <c r="E4780" i="1"/>
  <c r="D4780" i="1"/>
  <c r="G4779" i="1"/>
  <c r="F4779" i="1"/>
  <c r="E4779" i="1"/>
  <c r="D4779" i="1"/>
  <c r="G4778" i="1"/>
  <c r="F4778" i="1"/>
  <c r="E4778" i="1"/>
  <c r="D4778" i="1"/>
  <c r="G4777" i="1"/>
  <c r="F4777" i="1"/>
  <c r="E4777" i="1"/>
  <c r="D4777" i="1"/>
  <c r="G4776" i="1"/>
  <c r="F4776" i="1"/>
  <c r="E4776" i="1"/>
  <c r="D4776" i="1"/>
  <c r="G4775" i="1"/>
  <c r="F4775" i="1"/>
  <c r="E4775" i="1"/>
  <c r="D4775" i="1"/>
  <c r="G4774" i="1"/>
  <c r="F4774" i="1"/>
  <c r="E4774" i="1"/>
  <c r="D4774" i="1"/>
  <c r="G4773" i="1"/>
  <c r="F4773" i="1"/>
  <c r="E4773" i="1"/>
  <c r="D4773" i="1"/>
  <c r="G4772" i="1"/>
  <c r="F4772" i="1"/>
  <c r="E4772" i="1"/>
  <c r="D4772" i="1"/>
  <c r="G4771" i="1"/>
  <c r="F4771" i="1"/>
  <c r="E4771" i="1"/>
  <c r="D4771" i="1"/>
  <c r="G4770" i="1"/>
  <c r="F4770" i="1"/>
  <c r="E4770" i="1"/>
  <c r="D4770" i="1"/>
  <c r="G4769" i="1"/>
  <c r="F4769" i="1"/>
  <c r="E4769" i="1"/>
  <c r="D4769" i="1"/>
  <c r="G4768" i="1"/>
  <c r="F4768" i="1"/>
  <c r="E4768" i="1"/>
  <c r="D4768" i="1"/>
  <c r="G4767" i="1"/>
  <c r="F4767" i="1"/>
  <c r="E4767" i="1"/>
  <c r="D4767" i="1"/>
  <c r="G4766" i="1"/>
  <c r="F4766" i="1"/>
  <c r="E4766" i="1"/>
  <c r="D4766" i="1"/>
  <c r="G4765" i="1"/>
  <c r="F4765" i="1"/>
  <c r="E4765" i="1"/>
  <c r="D4765" i="1"/>
  <c r="G4764" i="1"/>
  <c r="F4764" i="1"/>
  <c r="E4764" i="1"/>
  <c r="D4764" i="1"/>
  <c r="G4763" i="1"/>
  <c r="F4763" i="1"/>
  <c r="E4763" i="1"/>
  <c r="D4763" i="1"/>
  <c r="G4762" i="1"/>
  <c r="F4762" i="1"/>
  <c r="E4762" i="1"/>
  <c r="D4762" i="1"/>
  <c r="G4761" i="1"/>
  <c r="F4761" i="1"/>
  <c r="E4761" i="1"/>
  <c r="D4761" i="1"/>
  <c r="G4760" i="1"/>
  <c r="F4760" i="1"/>
  <c r="E4760" i="1"/>
  <c r="D4760" i="1"/>
  <c r="G4759" i="1"/>
  <c r="F4759" i="1"/>
  <c r="E4759" i="1"/>
  <c r="D4759" i="1"/>
  <c r="G4758" i="1"/>
  <c r="F4758" i="1"/>
  <c r="E4758" i="1"/>
  <c r="D4758" i="1"/>
  <c r="G4757" i="1"/>
  <c r="F4757" i="1"/>
  <c r="E4757" i="1"/>
  <c r="D4757" i="1"/>
  <c r="G4756" i="1"/>
  <c r="F4756" i="1"/>
  <c r="E4756" i="1"/>
  <c r="D4756" i="1"/>
  <c r="G4755" i="1"/>
  <c r="F4755" i="1"/>
  <c r="E4755" i="1"/>
  <c r="D4755" i="1"/>
  <c r="G4754" i="1"/>
  <c r="F4754" i="1"/>
  <c r="E4754" i="1"/>
  <c r="D4754" i="1"/>
  <c r="G4753" i="1"/>
  <c r="F4753" i="1"/>
  <c r="E4753" i="1"/>
  <c r="D4753" i="1"/>
  <c r="G4752" i="1"/>
  <c r="F4752" i="1"/>
  <c r="E4752" i="1"/>
  <c r="D4752" i="1"/>
  <c r="G4751" i="1"/>
  <c r="F4751" i="1"/>
  <c r="E4751" i="1"/>
  <c r="D4751" i="1"/>
  <c r="G4750" i="1"/>
  <c r="F4750" i="1"/>
  <c r="E4750" i="1"/>
  <c r="D4750" i="1"/>
  <c r="G4749" i="1"/>
  <c r="F4749" i="1"/>
  <c r="E4749" i="1"/>
  <c r="D4749" i="1"/>
  <c r="G4748" i="1"/>
  <c r="F4748" i="1"/>
  <c r="E4748" i="1"/>
  <c r="D4748" i="1"/>
  <c r="G4747" i="1"/>
  <c r="F4747" i="1"/>
  <c r="E4747" i="1"/>
  <c r="D4747" i="1"/>
  <c r="G4746" i="1"/>
  <c r="F4746" i="1"/>
  <c r="E4746" i="1"/>
  <c r="D4746" i="1"/>
  <c r="G4745" i="1"/>
  <c r="F4745" i="1"/>
  <c r="E4745" i="1"/>
  <c r="D4745" i="1"/>
  <c r="G4744" i="1"/>
  <c r="F4744" i="1"/>
  <c r="E4744" i="1"/>
  <c r="D4744" i="1"/>
  <c r="G4743" i="1"/>
  <c r="F4743" i="1"/>
  <c r="E4743" i="1"/>
  <c r="D4743" i="1"/>
  <c r="G4742" i="1"/>
  <c r="F4742" i="1"/>
  <c r="E4742" i="1"/>
  <c r="D4742" i="1"/>
  <c r="G4741" i="1"/>
  <c r="F4741" i="1"/>
  <c r="E4741" i="1"/>
  <c r="D4741" i="1"/>
  <c r="G4740" i="1"/>
  <c r="F4740" i="1"/>
  <c r="E4740" i="1"/>
  <c r="D4740" i="1"/>
  <c r="G4739" i="1"/>
  <c r="F4739" i="1"/>
  <c r="E4739" i="1"/>
  <c r="D4739" i="1"/>
  <c r="G4738" i="1"/>
  <c r="F4738" i="1"/>
  <c r="E4738" i="1"/>
  <c r="D4738" i="1"/>
  <c r="G4737" i="1"/>
  <c r="F4737" i="1"/>
  <c r="E4737" i="1"/>
  <c r="D4737" i="1"/>
  <c r="G4736" i="1"/>
  <c r="F4736" i="1"/>
  <c r="E4736" i="1"/>
  <c r="D4736" i="1"/>
  <c r="G4735" i="1"/>
  <c r="F4735" i="1"/>
  <c r="E4735" i="1"/>
  <c r="D4735" i="1"/>
  <c r="G4734" i="1"/>
  <c r="F4734" i="1"/>
  <c r="E4734" i="1"/>
  <c r="D4734" i="1"/>
  <c r="G4733" i="1"/>
  <c r="F4733" i="1"/>
  <c r="E4733" i="1"/>
  <c r="D4733" i="1"/>
  <c r="G4732" i="1"/>
  <c r="F4732" i="1"/>
  <c r="E4732" i="1"/>
  <c r="D4732" i="1"/>
  <c r="G4731" i="1"/>
  <c r="F4731" i="1"/>
  <c r="E4731" i="1"/>
  <c r="D4731" i="1"/>
  <c r="G4730" i="1"/>
  <c r="F4730" i="1"/>
  <c r="E4730" i="1"/>
  <c r="D4730" i="1"/>
  <c r="G4729" i="1"/>
  <c r="F4729" i="1"/>
  <c r="E4729" i="1"/>
  <c r="D4729" i="1"/>
  <c r="G4728" i="1"/>
  <c r="F4728" i="1"/>
  <c r="E4728" i="1"/>
  <c r="D4728" i="1"/>
  <c r="G4727" i="1"/>
  <c r="F4727" i="1"/>
  <c r="E4727" i="1"/>
  <c r="D4727" i="1"/>
  <c r="G4726" i="1"/>
  <c r="F4726" i="1"/>
  <c r="E4726" i="1"/>
  <c r="D4726" i="1"/>
  <c r="G4725" i="1"/>
  <c r="F4725" i="1"/>
  <c r="E4725" i="1"/>
  <c r="D4725" i="1"/>
  <c r="G4724" i="1"/>
  <c r="F4724" i="1"/>
  <c r="E4724" i="1"/>
  <c r="D4724" i="1"/>
  <c r="G4723" i="1"/>
  <c r="F4723" i="1"/>
  <c r="E4723" i="1"/>
  <c r="D4723" i="1"/>
  <c r="G4722" i="1"/>
  <c r="F4722" i="1"/>
  <c r="E4722" i="1"/>
  <c r="D4722" i="1"/>
  <c r="G4721" i="1"/>
  <c r="F4721" i="1"/>
  <c r="E4721" i="1"/>
  <c r="D4721" i="1"/>
  <c r="G4720" i="1"/>
  <c r="F4720" i="1"/>
  <c r="E4720" i="1"/>
  <c r="D4720" i="1"/>
  <c r="G4719" i="1"/>
  <c r="F4719" i="1"/>
  <c r="E4719" i="1"/>
  <c r="D4719" i="1"/>
  <c r="G4718" i="1"/>
  <c r="F4718" i="1"/>
  <c r="E4718" i="1"/>
  <c r="D4718" i="1"/>
  <c r="G4717" i="1"/>
  <c r="F4717" i="1"/>
  <c r="E4717" i="1"/>
  <c r="D4717" i="1"/>
  <c r="G4716" i="1"/>
  <c r="F4716" i="1"/>
  <c r="E4716" i="1"/>
  <c r="D4716" i="1"/>
  <c r="G4601" i="1"/>
  <c r="F4601" i="1"/>
  <c r="E4601" i="1"/>
  <c r="D4601" i="1"/>
  <c r="G4600" i="1"/>
  <c r="F4600" i="1"/>
  <c r="E4600" i="1"/>
  <c r="D4600" i="1"/>
  <c r="G4599" i="1"/>
  <c r="F4599" i="1"/>
  <c r="E4599" i="1"/>
  <c r="D4599" i="1"/>
  <c r="G4598" i="1"/>
  <c r="F4598" i="1"/>
  <c r="E4598" i="1"/>
  <c r="D4598" i="1"/>
  <c r="G4597" i="1"/>
  <c r="F4597" i="1"/>
  <c r="E4597" i="1"/>
  <c r="D4597" i="1"/>
  <c r="G4596" i="1"/>
  <c r="F4596" i="1"/>
  <c r="E4596" i="1"/>
  <c r="D4596" i="1"/>
  <c r="G4595" i="1"/>
  <c r="F4595" i="1"/>
  <c r="E4595" i="1"/>
  <c r="D4595" i="1"/>
  <c r="G4594" i="1"/>
  <c r="F4594" i="1"/>
  <c r="E4594" i="1"/>
  <c r="D4594" i="1"/>
  <c r="G4593" i="1"/>
  <c r="F4593" i="1"/>
  <c r="E4593" i="1"/>
  <c r="D4593" i="1"/>
  <c r="G4592" i="1"/>
  <c r="F4592" i="1"/>
  <c r="E4592" i="1"/>
  <c r="D4592" i="1"/>
  <c r="G4591" i="1"/>
  <c r="F4591" i="1"/>
  <c r="E4591" i="1"/>
  <c r="D4591" i="1"/>
  <c r="G4590" i="1"/>
  <c r="F4590" i="1"/>
  <c r="E4590" i="1"/>
  <c r="D4590" i="1"/>
  <c r="G4589" i="1"/>
  <c r="F4589" i="1"/>
  <c r="E4589" i="1"/>
  <c r="D4589" i="1"/>
  <c r="G4588" i="1"/>
  <c r="F4588" i="1"/>
  <c r="E4588" i="1"/>
  <c r="D4588" i="1"/>
  <c r="G4587" i="1"/>
  <c r="F4587" i="1"/>
  <c r="E4587" i="1"/>
  <c r="D4587" i="1"/>
  <c r="G4586" i="1"/>
  <c r="F4586" i="1"/>
  <c r="E4586" i="1"/>
  <c r="D4586" i="1"/>
  <c r="G4585" i="1"/>
  <c r="F4585" i="1"/>
  <c r="E4585" i="1"/>
  <c r="D4585" i="1"/>
  <c r="G4584" i="1"/>
  <c r="F4584" i="1"/>
  <c r="E4584" i="1"/>
  <c r="D4584" i="1"/>
  <c r="G4583" i="1"/>
  <c r="F4583" i="1"/>
  <c r="E4583" i="1"/>
  <c r="D4583" i="1"/>
  <c r="G4582" i="1"/>
  <c r="F4582" i="1"/>
  <c r="E4582" i="1"/>
  <c r="D4582" i="1"/>
  <c r="G4581" i="1"/>
  <c r="F4581" i="1"/>
  <c r="E4581" i="1"/>
  <c r="D4581" i="1"/>
  <c r="G4580" i="1"/>
  <c r="F4580" i="1"/>
  <c r="E4580" i="1"/>
  <c r="D4580" i="1"/>
  <c r="G4579" i="1"/>
  <c r="F4579" i="1"/>
  <c r="E4579" i="1"/>
  <c r="D4579" i="1"/>
  <c r="G4578" i="1"/>
  <c r="F4578" i="1"/>
  <c r="E4578" i="1"/>
  <c r="D4578" i="1"/>
  <c r="G4577" i="1"/>
  <c r="F4577" i="1"/>
  <c r="E4577" i="1"/>
  <c r="D4577" i="1"/>
  <c r="G4576" i="1"/>
  <c r="F4576" i="1"/>
  <c r="E4576" i="1"/>
  <c r="D4576" i="1"/>
  <c r="G4575" i="1"/>
  <c r="F4575" i="1"/>
  <c r="E4575" i="1"/>
  <c r="D4575" i="1"/>
  <c r="G4574" i="1"/>
  <c r="F4574" i="1"/>
  <c r="E4574" i="1"/>
  <c r="D4574" i="1"/>
  <c r="G4573" i="1"/>
  <c r="F4573" i="1"/>
  <c r="E4573" i="1"/>
  <c r="D4573" i="1"/>
  <c r="G4572" i="1"/>
  <c r="F4572" i="1"/>
  <c r="E4572" i="1"/>
  <c r="D4572" i="1"/>
  <c r="G4571" i="1"/>
  <c r="F4571" i="1"/>
  <c r="E4571" i="1"/>
  <c r="D4571" i="1"/>
  <c r="G4570" i="1"/>
  <c r="F4570" i="1"/>
  <c r="E4570" i="1"/>
  <c r="D4570" i="1"/>
  <c r="G4569" i="1"/>
  <c r="F4569" i="1"/>
  <c r="E4569" i="1"/>
  <c r="D4569" i="1"/>
  <c r="G4568" i="1"/>
  <c r="F4568" i="1"/>
  <c r="E4568" i="1"/>
  <c r="D4568" i="1"/>
  <c r="G4567" i="1"/>
  <c r="F4567" i="1"/>
  <c r="E4567" i="1"/>
  <c r="D4567" i="1"/>
  <c r="G4566" i="1"/>
  <c r="F4566" i="1"/>
  <c r="E4566" i="1"/>
  <c r="D4566" i="1"/>
  <c r="G4565" i="1"/>
  <c r="F4565" i="1"/>
  <c r="E4565" i="1"/>
  <c r="D4565" i="1"/>
  <c r="G4564" i="1"/>
  <c r="F4564" i="1"/>
  <c r="E4564" i="1"/>
  <c r="D4564" i="1"/>
  <c r="G4563" i="1"/>
  <c r="F4563" i="1"/>
  <c r="E4563" i="1"/>
  <c r="D4563" i="1"/>
  <c r="G4562" i="1"/>
  <c r="F4562" i="1"/>
  <c r="E4562" i="1"/>
  <c r="D4562" i="1"/>
  <c r="G4561" i="1"/>
  <c r="F4561" i="1"/>
  <c r="E4561" i="1"/>
  <c r="D4561" i="1"/>
  <c r="G4560" i="1"/>
  <c r="F4560" i="1"/>
  <c r="E4560" i="1"/>
  <c r="D4560" i="1"/>
  <c r="G4559" i="1"/>
  <c r="F4559" i="1"/>
  <c r="E4559" i="1"/>
  <c r="D4559" i="1"/>
  <c r="G4558" i="1"/>
  <c r="F4558" i="1"/>
  <c r="E4558" i="1"/>
  <c r="D4558" i="1"/>
  <c r="G4557" i="1"/>
  <c r="F4557" i="1"/>
  <c r="E4557" i="1"/>
  <c r="D4557" i="1"/>
  <c r="G4556" i="1"/>
  <c r="F4556" i="1"/>
  <c r="E4556" i="1"/>
  <c r="D4556" i="1"/>
  <c r="G4555" i="1"/>
  <c r="F4555" i="1"/>
  <c r="E4555" i="1"/>
  <c r="D4555" i="1"/>
  <c r="G4554" i="1"/>
  <c r="F4554" i="1"/>
  <c r="E4554" i="1"/>
  <c r="D4554" i="1"/>
  <c r="G4553" i="1"/>
  <c r="F4553" i="1"/>
  <c r="E4553" i="1"/>
  <c r="D4553" i="1"/>
  <c r="G4552" i="1"/>
  <c r="F4552" i="1"/>
  <c r="E4552" i="1"/>
  <c r="D4552" i="1"/>
  <c r="G4551" i="1"/>
  <c r="F4551" i="1"/>
  <c r="E4551" i="1"/>
  <c r="D4551" i="1"/>
  <c r="G4550" i="1"/>
  <c r="F4550" i="1"/>
  <c r="E4550" i="1"/>
  <c r="D4550" i="1"/>
  <c r="G4549" i="1"/>
  <c r="F4549" i="1"/>
  <c r="E4549" i="1"/>
  <c r="D4549" i="1"/>
  <c r="G4548" i="1"/>
  <c r="F4548" i="1"/>
  <c r="E4548" i="1"/>
  <c r="D4548" i="1"/>
  <c r="G4547" i="1"/>
  <c r="F4547" i="1"/>
  <c r="E4547" i="1"/>
  <c r="D4547" i="1"/>
  <c r="G4546" i="1"/>
  <c r="F4546" i="1"/>
  <c r="E4546" i="1"/>
  <c r="D4546" i="1"/>
  <c r="G4545" i="1"/>
  <c r="F4545" i="1"/>
  <c r="E4545" i="1"/>
  <c r="D4545" i="1"/>
  <c r="G4544" i="1"/>
  <c r="F4544" i="1"/>
  <c r="E4544" i="1"/>
  <c r="D4544" i="1"/>
  <c r="G4543" i="1"/>
  <c r="F4543" i="1"/>
  <c r="E4543" i="1"/>
  <c r="D4543" i="1"/>
  <c r="G4542" i="1"/>
  <c r="F4542" i="1"/>
  <c r="E4542" i="1"/>
  <c r="D4542" i="1"/>
  <c r="G4541" i="1"/>
  <c r="F4541" i="1"/>
  <c r="E4541" i="1"/>
  <c r="D4541" i="1"/>
  <c r="G4540" i="1"/>
  <c r="F4540" i="1"/>
  <c r="E4540" i="1"/>
  <c r="D4540" i="1"/>
  <c r="G4539" i="1"/>
  <c r="F4539" i="1"/>
  <c r="E4539" i="1"/>
  <c r="D4539" i="1"/>
  <c r="G4538" i="1"/>
  <c r="F4538" i="1"/>
  <c r="E4538" i="1"/>
  <c r="D4538" i="1"/>
  <c r="G4537" i="1"/>
  <c r="F4537" i="1"/>
  <c r="E4537" i="1"/>
  <c r="D4537" i="1"/>
  <c r="G4536" i="1"/>
  <c r="F4536" i="1"/>
  <c r="E4536" i="1"/>
  <c r="D4536" i="1"/>
  <c r="G4535" i="1"/>
  <c r="F4535" i="1"/>
  <c r="E4535" i="1"/>
  <c r="D4535" i="1"/>
  <c r="G4534" i="1"/>
  <c r="F4534" i="1"/>
  <c r="E4534" i="1"/>
  <c r="D4534" i="1"/>
  <c r="G4533" i="1"/>
  <c r="F4533" i="1"/>
  <c r="E4533" i="1"/>
  <c r="D4533" i="1"/>
  <c r="G4532" i="1"/>
  <c r="F4532" i="1"/>
  <c r="E4532" i="1"/>
  <c r="D4532" i="1"/>
  <c r="G4531" i="1"/>
  <c r="F4531" i="1"/>
  <c r="E4531" i="1"/>
  <c r="D4531" i="1"/>
  <c r="G4530" i="1"/>
  <c r="F4530" i="1"/>
  <c r="E4530" i="1"/>
  <c r="D4530" i="1"/>
  <c r="G4529" i="1"/>
  <c r="F4529" i="1"/>
  <c r="E4529" i="1"/>
  <c r="D4529" i="1"/>
  <c r="G4528" i="1"/>
  <c r="F4528" i="1"/>
  <c r="E4528" i="1"/>
  <c r="D4528" i="1"/>
  <c r="G4527" i="1"/>
  <c r="F4527" i="1"/>
  <c r="E4527" i="1"/>
  <c r="D4527" i="1"/>
  <c r="G4526" i="1"/>
  <c r="F4526" i="1"/>
  <c r="E4526" i="1"/>
  <c r="D4526" i="1"/>
  <c r="G4525" i="1"/>
  <c r="F4525" i="1"/>
  <c r="E4525" i="1"/>
  <c r="D4525" i="1"/>
  <c r="G4524" i="1"/>
  <c r="F4524" i="1"/>
  <c r="E4524" i="1"/>
  <c r="D4524" i="1"/>
  <c r="G4523" i="1"/>
  <c r="F4523" i="1"/>
  <c r="E4523" i="1"/>
  <c r="D4523" i="1"/>
  <c r="G4522" i="1"/>
  <c r="F4522" i="1"/>
  <c r="E4522" i="1"/>
  <c r="D4522" i="1"/>
  <c r="G4521" i="1"/>
  <c r="F4521" i="1"/>
  <c r="E4521" i="1"/>
  <c r="D4521" i="1"/>
  <c r="G4520" i="1"/>
  <c r="F4520" i="1"/>
  <c r="E4520" i="1"/>
  <c r="D4520" i="1"/>
  <c r="G4519" i="1"/>
  <c r="F4519" i="1"/>
  <c r="E4519" i="1"/>
  <c r="D4519" i="1"/>
  <c r="G4518" i="1"/>
  <c r="F4518" i="1"/>
  <c r="E4518" i="1"/>
  <c r="D4518" i="1"/>
  <c r="G4517" i="1"/>
  <c r="F4517" i="1"/>
  <c r="E4517" i="1"/>
  <c r="D4517" i="1"/>
  <c r="G4516" i="1"/>
  <c r="F4516" i="1"/>
  <c r="E4516" i="1"/>
  <c r="D4516" i="1"/>
  <c r="G4515" i="1"/>
  <c r="F4515" i="1"/>
  <c r="E4515" i="1"/>
  <c r="D4515" i="1"/>
  <c r="G4514" i="1"/>
  <c r="F4514" i="1"/>
  <c r="E4514" i="1"/>
  <c r="D4514" i="1"/>
  <c r="G4513" i="1"/>
  <c r="F4513" i="1"/>
  <c r="E4513" i="1"/>
  <c r="D4513" i="1"/>
  <c r="G4512" i="1"/>
  <c r="F4512" i="1"/>
  <c r="E4512" i="1"/>
  <c r="D4512" i="1"/>
  <c r="G4511" i="1"/>
  <c r="F4511" i="1"/>
  <c r="E4511" i="1"/>
  <c r="D4511" i="1"/>
  <c r="G4510" i="1"/>
  <c r="F4510" i="1"/>
  <c r="E4510" i="1"/>
  <c r="D4510" i="1"/>
  <c r="G4509" i="1"/>
  <c r="F4509" i="1"/>
  <c r="E4509" i="1"/>
  <c r="D4509" i="1"/>
  <c r="G4508" i="1"/>
  <c r="F4508" i="1"/>
  <c r="E4508" i="1"/>
  <c r="D4508" i="1"/>
  <c r="G4507" i="1"/>
  <c r="F4507" i="1"/>
  <c r="E4507" i="1"/>
  <c r="D4507" i="1"/>
  <c r="G4506" i="1"/>
  <c r="F4506" i="1"/>
  <c r="E4506" i="1"/>
  <c r="D4506" i="1"/>
  <c r="G4505" i="1"/>
  <c r="F4505" i="1"/>
  <c r="E4505" i="1"/>
  <c r="D4505" i="1"/>
  <c r="G4504" i="1"/>
  <c r="F4504" i="1"/>
  <c r="E4504" i="1"/>
  <c r="D4504" i="1"/>
  <c r="G4503" i="1"/>
  <c r="F4503" i="1"/>
  <c r="E4503" i="1"/>
  <c r="D4503" i="1"/>
  <c r="G4502" i="1"/>
  <c r="F4502" i="1"/>
  <c r="E4502" i="1"/>
  <c r="D4502" i="1"/>
  <c r="B4502" i="1"/>
  <c r="G4501" i="1"/>
  <c r="F4501" i="1"/>
  <c r="E4501" i="1"/>
  <c r="D4501" i="1"/>
  <c r="G4500" i="1"/>
  <c r="F4500" i="1"/>
  <c r="E4500" i="1"/>
  <c r="D4500" i="1"/>
  <c r="G4499" i="1"/>
  <c r="F4499" i="1"/>
  <c r="E4499" i="1"/>
  <c r="D4499" i="1"/>
  <c r="G4498" i="1"/>
  <c r="F4498" i="1"/>
  <c r="E4498" i="1"/>
  <c r="D4498" i="1"/>
  <c r="G4497" i="1"/>
  <c r="F4497" i="1"/>
  <c r="E4497" i="1"/>
  <c r="D4497" i="1"/>
  <c r="G4496" i="1"/>
  <c r="F4496" i="1"/>
  <c r="E4496" i="1"/>
  <c r="D4496" i="1"/>
  <c r="G4495" i="1"/>
  <c r="F4495" i="1"/>
  <c r="E4495" i="1"/>
  <c r="D4495" i="1"/>
  <c r="G4494" i="1"/>
  <c r="F4494" i="1"/>
  <c r="E4494" i="1"/>
  <c r="D4494" i="1"/>
  <c r="G4493" i="1"/>
  <c r="F4493" i="1"/>
  <c r="E4493" i="1"/>
  <c r="D4493" i="1"/>
  <c r="G4492" i="1"/>
  <c r="F4492" i="1"/>
  <c r="E4492" i="1"/>
  <c r="D4492" i="1"/>
  <c r="G4491" i="1"/>
  <c r="F4491" i="1"/>
  <c r="E4491" i="1"/>
  <c r="D4491" i="1"/>
  <c r="G4490" i="1"/>
  <c r="F4490" i="1"/>
  <c r="E4490" i="1"/>
  <c r="D4490" i="1"/>
  <c r="G4489" i="1"/>
  <c r="F4489" i="1"/>
  <c r="E4489" i="1"/>
  <c r="D4489" i="1"/>
  <c r="G4488" i="1"/>
  <c r="F4488" i="1"/>
  <c r="E4488" i="1"/>
  <c r="D4488" i="1"/>
  <c r="G4487" i="1"/>
  <c r="F4487" i="1"/>
  <c r="E4487" i="1"/>
  <c r="D4487" i="1"/>
  <c r="G4486" i="1"/>
  <c r="F4486" i="1"/>
  <c r="E4486" i="1"/>
  <c r="D4486" i="1"/>
  <c r="G4485" i="1"/>
  <c r="F4485" i="1"/>
  <c r="E4485" i="1"/>
  <c r="D4485" i="1"/>
  <c r="G4484" i="1"/>
  <c r="F4484" i="1"/>
  <c r="E4484" i="1"/>
  <c r="D4484" i="1"/>
  <c r="G4483" i="1"/>
  <c r="F4483" i="1"/>
  <c r="E4483" i="1"/>
  <c r="D4483" i="1"/>
  <c r="G4482" i="1"/>
  <c r="F4482" i="1"/>
  <c r="E4482" i="1"/>
  <c r="D4482" i="1"/>
  <c r="G4481" i="1"/>
  <c r="F4481" i="1"/>
  <c r="E4481" i="1"/>
  <c r="D4481" i="1"/>
  <c r="G4480" i="1"/>
  <c r="F4480" i="1"/>
  <c r="E4480" i="1"/>
  <c r="D4480" i="1"/>
  <c r="G4479" i="1"/>
  <c r="F4479" i="1"/>
  <c r="E4479" i="1"/>
  <c r="D4479" i="1"/>
  <c r="G4478" i="1"/>
  <c r="F4478" i="1"/>
  <c r="E4478" i="1"/>
  <c r="D4478" i="1"/>
  <c r="G4477" i="1"/>
  <c r="F4477" i="1"/>
  <c r="E4477" i="1"/>
  <c r="D4477" i="1"/>
  <c r="G4476" i="1"/>
  <c r="F4476" i="1"/>
  <c r="E4476" i="1"/>
  <c r="D4476" i="1"/>
  <c r="G4475" i="1"/>
  <c r="F4475" i="1"/>
  <c r="E4475" i="1"/>
  <c r="D4475" i="1"/>
  <c r="G4474" i="1"/>
  <c r="F4474" i="1"/>
  <c r="E4474" i="1"/>
  <c r="D4474" i="1"/>
  <c r="G4473" i="1"/>
  <c r="F4473" i="1"/>
  <c r="E4473" i="1"/>
  <c r="D4473" i="1"/>
  <c r="G4472" i="1"/>
  <c r="F4472" i="1"/>
  <c r="E4472" i="1"/>
  <c r="D4472" i="1"/>
  <c r="G4471" i="1"/>
  <c r="F4471" i="1"/>
  <c r="E4471" i="1"/>
  <c r="D4471" i="1"/>
  <c r="G4470" i="1"/>
  <c r="F4470" i="1"/>
  <c r="E4470" i="1"/>
  <c r="D4470" i="1"/>
  <c r="G4469" i="1"/>
  <c r="F4469" i="1"/>
  <c r="E4469" i="1"/>
  <c r="D4469" i="1"/>
  <c r="G4468" i="1"/>
  <c r="F4468" i="1"/>
  <c r="E4468" i="1"/>
  <c r="D4468" i="1"/>
  <c r="G4467" i="1"/>
  <c r="F4467" i="1"/>
  <c r="E4467" i="1"/>
  <c r="D4467" i="1"/>
  <c r="G4466" i="1"/>
  <c r="F4466" i="1"/>
  <c r="E4466" i="1"/>
  <c r="D4466" i="1"/>
  <c r="G4465" i="1"/>
  <c r="F4465" i="1"/>
  <c r="E4465" i="1"/>
  <c r="D4465" i="1"/>
  <c r="G4464" i="1"/>
  <c r="F4464" i="1"/>
  <c r="E4464" i="1"/>
  <c r="D4464" i="1"/>
  <c r="G4463" i="1"/>
  <c r="F4463" i="1"/>
  <c r="E4463" i="1"/>
  <c r="D4463" i="1"/>
  <c r="G4462" i="1"/>
  <c r="F4462" i="1"/>
  <c r="E4462" i="1"/>
  <c r="D4462" i="1"/>
  <c r="G4461" i="1"/>
  <c r="F4461" i="1"/>
  <c r="E4461" i="1"/>
  <c r="D4461" i="1"/>
  <c r="G4460" i="1"/>
  <c r="F4460" i="1"/>
  <c r="E4460" i="1"/>
  <c r="D4460" i="1"/>
  <c r="G4459" i="1"/>
  <c r="F4459" i="1"/>
  <c r="E4459" i="1"/>
  <c r="D4459" i="1"/>
  <c r="G4458" i="1"/>
  <c r="F4458" i="1"/>
  <c r="E4458" i="1"/>
  <c r="D4458" i="1"/>
  <c r="G4457" i="1"/>
  <c r="F4457" i="1"/>
  <c r="E4457" i="1"/>
  <c r="D4457" i="1"/>
  <c r="G4456" i="1"/>
  <c r="F4456" i="1"/>
  <c r="E4456" i="1"/>
  <c r="D4456" i="1"/>
  <c r="G4455" i="1"/>
  <c r="F4455" i="1"/>
  <c r="E4455" i="1"/>
  <c r="D4455" i="1"/>
  <c r="G4454" i="1"/>
  <c r="F4454" i="1"/>
  <c r="E4454" i="1"/>
  <c r="D4454" i="1"/>
  <c r="G4453" i="1"/>
  <c r="F4453" i="1"/>
  <c r="E4453" i="1"/>
  <c r="D4453" i="1"/>
  <c r="G4452" i="1"/>
  <c r="F4452" i="1"/>
  <c r="E4452" i="1"/>
  <c r="D4452" i="1"/>
  <c r="G4451" i="1"/>
  <c r="F4451" i="1"/>
  <c r="E4451" i="1"/>
  <c r="D4451" i="1"/>
  <c r="G4450" i="1"/>
  <c r="F4450" i="1"/>
  <c r="E4450" i="1"/>
  <c r="D4450" i="1"/>
  <c r="G4449" i="1"/>
  <c r="F4449" i="1"/>
  <c r="E4449" i="1"/>
  <c r="D4449" i="1"/>
  <c r="G4448" i="1"/>
  <c r="F4448" i="1"/>
  <c r="E4448" i="1"/>
  <c r="D4448" i="1"/>
  <c r="G4447" i="1"/>
  <c r="F4447" i="1"/>
  <c r="E4447" i="1"/>
  <c r="D4447" i="1"/>
  <c r="G4446" i="1"/>
  <c r="F4446" i="1"/>
  <c r="E4446" i="1"/>
  <c r="D4446" i="1"/>
  <c r="G4445" i="1"/>
  <c r="F4445" i="1"/>
  <c r="E4445" i="1"/>
  <c r="D4445" i="1"/>
  <c r="G4444" i="1"/>
  <c r="F4444" i="1"/>
  <c r="E4444" i="1"/>
  <c r="D4444" i="1"/>
  <c r="G4443" i="1"/>
  <c r="F4443" i="1"/>
  <c r="E4443" i="1"/>
  <c r="D4443" i="1"/>
  <c r="G4442" i="1"/>
  <c r="F4442" i="1"/>
  <c r="E4442" i="1"/>
  <c r="D4442" i="1"/>
  <c r="G4441" i="1"/>
  <c r="F4441" i="1"/>
  <c r="E4441" i="1"/>
  <c r="D4441" i="1"/>
  <c r="G4440" i="1"/>
  <c r="F4440" i="1"/>
  <c r="E4440" i="1"/>
  <c r="D4440" i="1"/>
  <c r="G4439" i="1"/>
  <c r="F4439" i="1"/>
  <c r="E4439" i="1"/>
  <c r="D4439" i="1"/>
  <c r="G4438" i="1"/>
  <c r="F4438" i="1"/>
  <c r="E4438" i="1"/>
  <c r="D4438" i="1"/>
  <c r="G4437" i="1"/>
  <c r="F4437" i="1"/>
  <c r="E4437" i="1"/>
  <c r="D4437" i="1"/>
  <c r="G4436" i="1"/>
  <c r="F4436" i="1"/>
  <c r="E4436" i="1"/>
  <c r="D4436" i="1"/>
  <c r="G4435" i="1"/>
  <c r="F4435" i="1"/>
  <c r="E4435" i="1"/>
  <c r="D4435" i="1"/>
  <c r="G4434" i="1"/>
  <c r="F4434" i="1"/>
  <c r="E4434" i="1"/>
  <c r="D4434" i="1"/>
  <c r="G4433" i="1"/>
  <c r="F4433" i="1"/>
  <c r="E4433" i="1"/>
  <c r="D4433" i="1"/>
  <c r="G4432" i="1"/>
  <c r="F4432" i="1"/>
  <c r="E4432" i="1"/>
  <c r="D4432" i="1"/>
  <c r="G4431" i="1"/>
  <c r="F4431" i="1"/>
  <c r="E4431" i="1"/>
  <c r="D4431" i="1"/>
  <c r="G4430" i="1"/>
  <c r="F4430" i="1"/>
  <c r="E4430" i="1"/>
  <c r="D4430" i="1"/>
  <c r="G4429" i="1"/>
  <c r="F4429" i="1"/>
  <c r="E4429" i="1"/>
  <c r="D4429" i="1"/>
  <c r="G4428" i="1"/>
  <c r="F4428" i="1"/>
  <c r="E4428" i="1"/>
  <c r="D4428" i="1"/>
  <c r="G4427" i="1"/>
  <c r="F4427" i="1"/>
  <c r="E4427" i="1"/>
  <c r="D4427" i="1"/>
  <c r="G4426" i="1"/>
  <c r="F4426" i="1"/>
  <c r="E4426" i="1"/>
  <c r="D4426" i="1"/>
  <c r="G4425" i="1"/>
  <c r="F4425" i="1"/>
  <c r="E4425" i="1"/>
  <c r="D4425" i="1"/>
  <c r="G4424" i="1"/>
  <c r="F4424" i="1"/>
  <c r="E4424" i="1"/>
  <c r="D4424" i="1"/>
  <c r="G4423" i="1"/>
  <c r="F4423" i="1"/>
  <c r="E4423" i="1"/>
  <c r="D4423" i="1"/>
  <c r="G4422" i="1"/>
  <c r="F4422" i="1"/>
  <c r="E4422" i="1"/>
  <c r="D4422" i="1"/>
  <c r="G4421" i="1"/>
  <c r="F4421" i="1"/>
  <c r="E4421" i="1"/>
  <c r="D4421" i="1"/>
  <c r="G4420" i="1"/>
  <c r="F4420" i="1"/>
  <c r="E4420" i="1"/>
  <c r="D4420" i="1"/>
  <c r="G4419" i="1"/>
  <c r="F4419" i="1"/>
  <c r="E4419" i="1"/>
  <c r="D4419" i="1"/>
  <c r="G4418" i="1"/>
  <c r="F4418" i="1"/>
  <c r="E4418" i="1"/>
  <c r="D4418" i="1"/>
  <c r="G4417" i="1"/>
  <c r="F4417" i="1"/>
  <c r="E4417" i="1"/>
  <c r="D4417" i="1"/>
  <c r="G4416" i="1"/>
  <c r="F4416" i="1"/>
  <c r="E4416" i="1"/>
  <c r="D4416" i="1"/>
  <c r="G4415" i="1"/>
  <c r="F4415" i="1"/>
  <c r="E4415" i="1"/>
  <c r="D4415" i="1"/>
  <c r="G4414" i="1"/>
  <c r="F4414" i="1"/>
  <c r="E4414" i="1"/>
  <c r="D4414" i="1"/>
  <c r="G4413" i="1"/>
  <c r="F4413" i="1"/>
  <c r="E4413" i="1"/>
  <c r="D4413" i="1"/>
  <c r="G4412" i="1"/>
  <c r="F4412" i="1"/>
  <c r="E4412" i="1"/>
  <c r="D4412" i="1"/>
  <c r="G4411" i="1"/>
  <c r="F4411" i="1"/>
  <c r="E4411" i="1"/>
  <c r="D4411" i="1"/>
  <c r="G4410" i="1"/>
  <c r="F4410" i="1"/>
  <c r="E4410" i="1"/>
  <c r="D4410" i="1"/>
  <c r="G4409" i="1"/>
  <c r="F4409" i="1"/>
  <c r="E4409" i="1"/>
  <c r="D4409" i="1"/>
  <c r="G4408" i="1"/>
  <c r="F4408" i="1"/>
  <c r="E4408" i="1"/>
  <c r="D4408" i="1"/>
  <c r="G4407" i="1"/>
  <c r="F4407" i="1"/>
  <c r="E4407" i="1"/>
  <c r="D4407" i="1"/>
  <c r="G4406" i="1"/>
  <c r="F4406" i="1"/>
  <c r="E4406" i="1"/>
  <c r="D4406" i="1"/>
  <c r="G4405" i="1"/>
  <c r="F4405" i="1"/>
  <c r="E4405" i="1"/>
  <c r="D4405" i="1"/>
  <c r="G4404" i="1"/>
  <c r="F4404" i="1"/>
  <c r="E4404" i="1"/>
  <c r="D4404" i="1"/>
  <c r="G4403" i="1"/>
  <c r="F4403" i="1"/>
  <c r="E4403" i="1"/>
  <c r="D4403" i="1"/>
  <c r="G4402" i="1"/>
  <c r="F4402" i="1"/>
  <c r="E4402" i="1"/>
  <c r="D4402" i="1"/>
  <c r="B4402" i="1"/>
  <c r="L4402" i="1" s="1"/>
  <c r="G4401" i="1"/>
  <c r="F4401" i="1"/>
  <c r="E4401" i="1"/>
  <c r="D4401" i="1"/>
  <c r="G4400" i="1"/>
  <c r="F4400" i="1"/>
  <c r="E4400" i="1"/>
  <c r="D4400" i="1"/>
  <c r="G4399" i="1"/>
  <c r="F4399" i="1"/>
  <c r="E4399" i="1"/>
  <c r="D4399" i="1"/>
  <c r="G4398" i="1"/>
  <c r="F4398" i="1"/>
  <c r="E4398" i="1"/>
  <c r="D4398" i="1"/>
  <c r="G4397" i="1"/>
  <c r="F4397" i="1"/>
  <c r="E4397" i="1"/>
  <c r="D4397" i="1"/>
  <c r="G4396" i="1"/>
  <c r="F4396" i="1"/>
  <c r="E4396" i="1"/>
  <c r="D4396" i="1"/>
  <c r="G4395" i="1"/>
  <c r="F4395" i="1"/>
  <c r="E4395" i="1"/>
  <c r="D4395" i="1"/>
  <c r="G4394" i="1"/>
  <c r="F4394" i="1"/>
  <c r="E4394" i="1"/>
  <c r="D4394" i="1"/>
  <c r="G4393" i="1"/>
  <c r="F4393" i="1"/>
  <c r="E4393" i="1"/>
  <c r="D4393" i="1"/>
  <c r="G4392" i="1"/>
  <c r="F4392" i="1"/>
  <c r="E4392" i="1"/>
  <c r="D4392" i="1"/>
  <c r="G4391" i="1"/>
  <c r="F4391" i="1"/>
  <c r="E4391" i="1"/>
  <c r="D4391" i="1"/>
  <c r="G4390" i="1"/>
  <c r="F4390" i="1"/>
  <c r="E4390" i="1"/>
  <c r="D4390" i="1"/>
  <c r="G4389" i="1"/>
  <c r="F4389" i="1"/>
  <c r="E4389" i="1"/>
  <c r="D4389" i="1"/>
  <c r="G4388" i="1"/>
  <c r="F4388" i="1"/>
  <c r="E4388" i="1"/>
  <c r="D4388" i="1"/>
  <c r="G4387" i="1"/>
  <c r="F4387" i="1"/>
  <c r="E4387" i="1"/>
  <c r="D4387" i="1"/>
  <c r="G4386" i="1"/>
  <c r="F4386" i="1"/>
  <c r="E4386" i="1"/>
  <c r="D4386" i="1"/>
  <c r="G4385" i="1"/>
  <c r="F4385" i="1"/>
  <c r="E4385" i="1"/>
  <c r="D4385" i="1"/>
  <c r="G4384" i="1"/>
  <c r="F4384" i="1"/>
  <c r="E4384" i="1"/>
  <c r="D4384" i="1"/>
  <c r="G4383" i="1"/>
  <c r="F4383" i="1"/>
  <c r="E4383" i="1"/>
  <c r="D4383" i="1"/>
  <c r="G4382" i="1"/>
  <c r="F4382" i="1"/>
  <c r="E4382" i="1"/>
  <c r="D4382" i="1"/>
  <c r="G4381" i="1"/>
  <c r="F4381" i="1"/>
  <c r="E4381" i="1"/>
  <c r="D4381" i="1"/>
  <c r="G4380" i="1"/>
  <c r="F4380" i="1"/>
  <c r="E4380" i="1"/>
  <c r="D4380" i="1"/>
  <c r="G4379" i="1"/>
  <c r="F4379" i="1"/>
  <c r="E4379" i="1"/>
  <c r="D4379" i="1"/>
  <c r="G4378" i="1"/>
  <c r="F4378" i="1"/>
  <c r="E4378" i="1"/>
  <c r="D4378" i="1"/>
  <c r="G4377" i="1"/>
  <c r="F4377" i="1"/>
  <c r="E4377" i="1"/>
  <c r="D4377" i="1"/>
  <c r="G4376" i="1"/>
  <c r="F4376" i="1"/>
  <c r="E4376" i="1"/>
  <c r="D4376" i="1"/>
  <c r="G4375" i="1"/>
  <c r="F4375" i="1"/>
  <c r="E4375" i="1"/>
  <c r="D4375" i="1"/>
  <c r="G4374" i="1"/>
  <c r="F4374" i="1"/>
  <c r="E4374" i="1"/>
  <c r="D4374" i="1"/>
  <c r="G4373" i="1"/>
  <c r="F4373" i="1"/>
  <c r="E4373" i="1"/>
  <c r="D4373" i="1"/>
  <c r="G4372" i="1"/>
  <c r="F4372" i="1"/>
  <c r="E4372" i="1"/>
  <c r="D4372" i="1"/>
  <c r="G4371" i="1"/>
  <c r="F4371" i="1"/>
  <c r="E4371" i="1"/>
  <c r="D4371" i="1"/>
  <c r="G4370" i="1"/>
  <c r="F4370" i="1"/>
  <c r="E4370" i="1"/>
  <c r="D4370" i="1"/>
  <c r="G4369" i="1"/>
  <c r="F4369" i="1"/>
  <c r="E4369" i="1"/>
  <c r="D4369" i="1"/>
  <c r="G4368" i="1"/>
  <c r="F4368" i="1"/>
  <c r="E4368" i="1"/>
  <c r="D4368" i="1"/>
  <c r="G4367" i="1"/>
  <c r="F4367" i="1"/>
  <c r="E4367" i="1"/>
  <c r="D4367" i="1"/>
  <c r="G4366" i="1"/>
  <c r="F4366" i="1"/>
  <c r="E4366" i="1"/>
  <c r="D4366" i="1"/>
  <c r="G4365" i="1"/>
  <c r="F4365" i="1"/>
  <c r="E4365" i="1"/>
  <c r="D4365" i="1"/>
  <c r="G4364" i="1"/>
  <c r="F4364" i="1"/>
  <c r="E4364" i="1"/>
  <c r="D4364" i="1"/>
  <c r="G4363" i="1"/>
  <c r="F4363" i="1"/>
  <c r="E4363" i="1"/>
  <c r="D4363" i="1"/>
  <c r="G4362" i="1"/>
  <c r="F4362" i="1"/>
  <c r="E4362" i="1"/>
  <c r="D4362" i="1"/>
  <c r="G4361" i="1"/>
  <c r="F4361" i="1"/>
  <c r="E4361" i="1"/>
  <c r="D4361" i="1"/>
  <c r="G4360" i="1"/>
  <c r="F4360" i="1"/>
  <c r="E4360" i="1"/>
  <c r="D4360" i="1"/>
  <c r="G4359" i="1"/>
  <c r="F4359" i="1"/>
  <c r="E4359" i="1"/>
  <c r="D4359" i="1"/>
  <c r="G4358" i="1"/>
  <c r="F4358" i="1"/>
  <c r="E4358" i="1"/>
  <c r="D4358" i="1"/>
  <c r="G4357" i="1"/>
  <c r="F4357" i="1"/>
  <c r="E4357" i="1"/>
  <c r="D4357" i="1"/>
  <c r="G4356" i="1"/>
  <c r="F4356" i="1"/>
  <c r="E4356" i="1"/>
  <c r="D4356" i="1"/>
  <c r="G4355" i="1"/>
  <c r="F4355" i="1"/>
  <c r="E4355" i="1"/>
  <c r="D4355" i="1"/>
  <c r="G4354" i="1"/>
  <c r="F4354" i="1"/>
  <c r="E4354" i="1"/>
  <c r="D4354" i="1"/>
  <c r="G4353" i="1"/>
  <c r="F4353" i="1"/>
  <c r="E4353" i="1"/>
  <c r="D4353" i="1"/>
  <c r="G4352" i="1"/>
  <c r="F4352" i="1"/>
  <c r="E4352" i="1"/>
  <c r="D4352" i="1"/>
  <c r="G4351" i="1"/>
  <c r="F4351" i="1"/>
  <c r="E4351" i="1"/>
  <c r="D4351" i="1"/>
  <c r="G4350" i="1"/>
  <c r="F4350" i="1"/>
  <c r="E4350" i="1"/>
  <c r="D4350" i="1"/>
  <c r="G4349" i="1"/>
  <c r="F4349" i="1"/>
  <c r="E4349" i="1"/>
  <c r="D4349" i="1"/>
  <c r="G4348" i="1"/>
  <c r="F4348" i="1"/>
  <c r="E4348" i="1"/>
  <c r="D4348" i="1"/>
  <c r="G4347" i="1"/>
  <c r="F4347" i="1"/>
  <c r="E4347" i="1"/>
  <c r="D4347" i="1"/>
  <c r="G4346" i="1"/>
  <c r="F4346" i="1"/>
  <c r="E4346" i="1"/>
  <c r="D4346" i="1"/>
  <c r="G4345" i="1"/>
  <c r="F4345" i="1"/>
  <c r="E4345" i="1"/>
  <c r="D4345" i="1"/>
  <c r="G4344" i="1"/>
  <c r="F4344" i="1"/>
  <c r="E4344" i="1"/>
  <c r="D4344" i="1"/>
  <c r="G4343" i="1"/>
  <c r="F4343" i="1"/>
  <c r="E4343" i="1"/>
  <c r="D4343" i="1"/>
  <c r="G4342" i="1"/>
  <c r="F4342" i="1"/>
  <c r="E4342" i="1"/>
  <c r="D4342" i="1"/>
  <c r="G4341" i="1"/>
  <c r="F4341" i="1"/>
  <c r="E4341" i="1"/>
  <c r="D4341" i="1"/>
  <c r="G4340" i="1"/>
  <c r="F4340" i="1"/>
  <c r="E4340" i="1"/>
  <c r="D4340" i="1"/>
  <c r="G4339" i="1"/>
  <c r="F4339" i="1"/>
  <c r="E4339" i="1"/>
  <c r="D4339" i="1"/>
  <c r="G4338" i="1"/>
  <c r="F4338" i="1"/>
  <c r="E4338" i="1"/>
  <c r="D4338" i="1"/>
  <c r="G4337" i="1"/>
  <c r="F4337" i="1"/>
  <c r="E4337" i="1"/>
  <c r="D4337" i="1"/>
  <c r="G4336" i="1"/>
  <c r="F4336" i="1"/>
  <c r="E4336" i="1"/>
  <c r="D4336" i="1"/>
  <c r="G4335" i="1"/>
  <c r="F4335" i="1"/>
  <c r="E4335" i="1"/>
  <c r="D4335" i="1"/>
  <c r="G4334" i="1"/>
  <c r="F4334" i="1"/>
  <c r="E4334" i="1"/>
  <c r="D4334" i="1"/>
  <c r="G4333" i="1"/>
  <c r="F4333" i="1"/>
  <c r="E4333" i="1"/>
  <c r="D4333" i="1"/>
  <c r="G4332" i="1"/>
  <c r="F4332" i="1"/>
  <c r="E4332" i="1"/>
  <c r="D4332" i="1"/>
  <c r="G4331" i="1"/>
  <c r="F4331" i="1"/>
  <c r="E4331" i="1"/>
  <c r="D4331" i="1"/>
  <c r="G4330" i="1"/>
  <c r="F4330" i="1"/>
  <c r="E4330" i="1"/>
  <c r="D4330" i="1"/>
  <c r="G4329" i="1"/>
  <c r="F4329" i="1"/>
  <c r="E4329" i="1"/>
  <c r="D4329" i="1"/>
  <c r="G4328" i="1"/>
  <c r="F4328" i="1"/>
  <c r="E4328" i="1"/>
  <c r="D4328" i="1"/>
  <c r="G4327" i="1"/>
  <c r="F4327" i="1"/>
  <c r="E4327" i="1"/>
  <c r="D4327" i="1"/>
  <c r="G4326" i="1"/>
  <c r="F4326" i="1"/>
  <c r="E4326" i="1"/>
  <c r="D4326" i="1"/>
  <c r="G4325" i="1"/>
  <c r="F4325" i="1"/>
  <c r="E4325" i="1"/>
  <c r="D4325" i="1"/>
  <c r="G4324" i="1"/>
  <c r="F4324" i="1"/>
  <c r="E4324" i="1"/>
  <c r="D4324" i="1"/>
  <c r="G4323" i="1"/>
  <c r="F4323" i="1"/>
  <c r="E4323" i="1"/>
  <c r="D4323" i="1"/>
  <c r="G4322" i="1"/>
  <c r="F4322" i="1"/>
  <c r="E4322" i="1"/>
  <c r="D4322" i="1"/>
  <c r="G4321" i="1"/>
  <c r="F4321" i="1"/>
  <c r="E4321" i="1"/>
  <c r="D4321" i="1"/>
  <c r="G4320" i="1"/>
  <c r="F4320" i="1"/>
  <c r="E4320" i="1"/>
  <c r="D4320" i="1"/>
  <c r="G4319" i="1"/>
  <c r="F4319" i="1"/>
  <c r="E4319" i="1"/>
  <c r="D4319" i="1"/>
  <c r="G4318" i="1"/>
  <c r="F4318" i="1"/>
  <c r="E4318" i="1"/>
  <c r="D4318" i="1"/>
  <c r="G4317" i="1"/>
  <c r="F4317" i="1"/>
  <c r="E4317" i="1"/>
  <c r="D4317" i="1"/>
  <c r="G4316" i="1"/>
  <c r="F4316" i="1"/>
  <c r="E4316" i="1"/>
  <c r="D4316" i="1"/>
  <c r="G4315" i="1"/>
  <c r="F4315" i="1"/>
  <c r="E4315" i="1"/>
  <c r="D4315" i="1"/>
  <c r="G4314" i="1"/>
  <c r="F4314" i="1"/>
  <c r="E4314" i="1"/>
  <c r="D4314" i="1"/>
  <c r="G4313" i="1"/>
  <c r="F4313" i="1"/>
  <c r="E4313" i="1"/>
  <c r="D4313" i="1"/>
  <c r="G4312" i="1"/>
  <c r="F4312" i="1"/>
  <c r="E4312" i="1"/>
  <c r="D4312" i="1"/>
  <c r="G4311" i="1"/>
  <c r="F4311" i="1"/>
  <c r="E4311" i="1"/>
  <c r="D4311" i="1"/>
  <c r="G4310" i="1"/>
  <c r="F4310" i="1"/>
  <c r="E4310" i="1"/>
  <c r="D4310" i="1"/>
  <c r="G4309" i="1"/>
  <c r="F4309" i="1"/>
  <c r="E4309" i="1"/>
  <c r="D4309" i="1"/>
  <c r="G4308" i="1"/>
  <c r="F4308" i="1"/>
  <c r="E4308" i="1"/>
  <c r="D4308" i="1"/>
  <c r="G4307" i="1"/>
  <c r="F4307" i="1"/>
  <c r="E4307" i="1"/>
  <c r="D4307" i="1"/>
  <c r="G4306" i="1"/>
  <c r="F4306" i="1"/>
  <c r="E4306" i="1"/>
  <c r="D4306" i="1"/>
  <c r="G4305" i="1"/>
  <c r="F4305" i="1"/>
  <c r="E4305" i="1"/>
  <c r="D4305" i="1"/>
  <c r="G4304" i="1"/>
  <c r="F4304" i="1"/>
  <c r="E4304" i="1"/>
  <c r="D4304" i="1"/>
  <c r="G4303" i="1"/>
  <c r="F4303" i="1"/>
  <c r="E4303" i="1"/>
  <c r="D4303" i="1"/>
  <c r="G4302" i="1"/>
  <c r="F4302" i="1"/>
  <c r="E4302" i="1"/>
  <c r="D4302" i="1"/>
  <c r="B4302" i="1"/>
  <c r="G4201" i="1"/>
  <c r="F4201" i="1"/>
  <c r="E4201" i="1"/>
  <c r="D4201" i="1"/>
  <c r="G4200" i="1"/>
  <c r="F4200" i="1"/>
  <c r="E4200" i="1"/>
  <c r="D4200" i="1"/>
  <c r="G4199" i="1"/>
  <c r="F4199" i="1"/>
  <c r="E4199" i="1"/>
  <c r="D4199" i="1"/>
  <c r="G4198" i="1"/>
  <c r="F4198" i="1"/>
  <c r="E4198" i="1"/>
  <c r="D4198" i="1"/>
  <c r="G4197" i="1"/>
  <c r="F4197" i="1"/>
  <c r="E4197" i="1"/>
  <c r="D4197" i="1"/>
  <c r="G4196" i="1"/>
  <c r="F4196" i="1"/>
  <c r="E4196" i="1"/>
  <c r="D4196" i="1"/>
  <c r="G4195" i="1"/>
  <c r="F4195" i="1"/>
  <c r="E4195" i="1"/>
  <c r="D4195" i="1"/>
  <c r="G4194" i="1"/>
  <c r="F4194" i="1"/>
  <c r="E4194" i="1"/>
  <c r="D4194" i="1"/>
  <c r="G4193" i="1"/>
  <c r="F4193" i="1"/>
  <c r="E4193" i="1"/>
  <c r="D4193" i="1"/>
  <c r="G4192" i="1"/>
  <c r="F4192" i="1"/>
  <c r="E4192" i="1"/>
  <c r="D4192" i="1"/>
  <c r="G4191" i="1"/>
  <c r="F4191" i="1"/>
  <c r="E4191" i="1"/>
  <c r="D4191" i="1"/>
  <c r="G4190" i="1"/>
  <c r="F4190" i="1"/>
  <c r="E4190" i="1"/>
  <c r="D4190" i="1"/>
  <c r="G4189" i="1"/>
  <c r="F4189" i="1"/>
  <c r="E4189" i="1"/>
  <c r="D4189" i="1"/>
  <c r="G4188" i="1"/>
  <c r="F4188" i="1"/>
  <c r="E4188" i="1"/>
  <c r="D4188" i="1"/>
  <c r="G4187" i="1"/>
  <c r="F4187" i="1"/>
  <c r="E4187" i="1"/>
  <c r="D4187" i="1"/>
  <c r="G4186" i="1"/>
  <c r="F4186" i="1"/>
  <c r="E4186" i="1"/>
  <c r="D4186" i="1"/>
  <c r="G4185" i="1"/>
  <c r="F4185" i="1"/>
  <c r="E4185" i="1"/>
  <c r="D4185" i="1"/>
  <c r="G4184" i="1"/>
  <c r="F4184" i="1"/>
  <c r="E4184" i="1"/>
  <c r="D4184" i="1"/>
  <c r="G4183" i="1"/>
  <c r="F4183" i="1"/>
  <c r="E4183" i="1"/>
  <c r="D4183" i="1"/>
  <c r="G4182" i="1"/>
  <c r="F4182" i="1"/>
  <c r="E4182" i="1"/>
  <c r="D4182" i="1"/>
  <c r="G4181" i="1"/>
  <c r="F4181" i="1"/>
  <c r="E4181" i="1"/>
  <c r="D4181" i="1"/>
  <c r="G4180" i="1"/>
  <c r="F4180" i="1"/>
  <c r="E4180" i="1"/>
  <c r="D4180" i="1"/>
  <c r="G4179" i="1"/>
  <c r="F4179" i="1"/>
  <c r="E4179" i="1"/>
  <c r="D4179" i="1"/>
  <c r="G4178" i="1"/>
  <c r="F4178" i="1"/>
  <c r="E4178" i="1"/>
  <c r="D4178" i="1"/>
  <c r="G4177" i="1"/>
  <c r="F4177" i="1"/>
  <c r="E4177" i="1"/>
  <c r="D4177" i="1"/>
  <c r="G4176" i="1"/>
  <c r="F4176" i="1"/>
  <c r="E4176" i="1"/>
  <c r="D4176" i="1"/>
  <c r="G4175" i="1"/>
  <c r="F4175" i="1"/>
  <c r="E4175" i="1"/>
  <c r="D4175" i="1"/>
  <c r="G4174" i="1"/>
  <c r="F4174" i="1"/>
  <c r="E4174" i="1"/>
  <c r="D4174" i="1"/>
  <c r="G4173" i="1"/>
  <c r="F4173" i="1"/>
  <c r="E4173" i="1"/>
  <c r="D4173" i="1"/>
  <c r="G4172" i="1"/>
  <c r="F4172" i="1"/>
  <c r="E4172" i="1"/>
  <c r="D4172" i="1"/>
  <c r="G4171" i="1"/>
  <c r="F4171" i="1"/>
  <c r="E4171" i="1"/>
  <c r="D4171" i="1"/>
  <c r="G4170" i="1"/>
  <c r="F4170" i="1"/>
  <c r="E4170" i="1"/>
  <c r="D4170" i="1"/>
  <c r="G4169" i="1"/>
  <c r="F4169" i="1"/>
  <c r="E4169" i="1"/>
  <c r="D4169" i="1"/>
  <c r="G4168" i="1"/>
  <c r="F4168" i="1"/>
  <c r="E4168" i="1"/>
  <c r="D4168" i="1"/>
  <c r="G4167" i="1"/>
  <c r="F4167" i="1"/>
  <c r="E4167" i="1"/>
  <c r="D4167" i="1"/>
  <c r="G4166" i="1"/>
  <c r="F4166" i="1"/>
  <c r="E4166" i="1"/>
  <c r="D4166" i="1"/>
  <c r="G4165" i="1"/>
  <c r="F4165" i="1"/>
  <c r="E4165" i="1"/>
  <c r="D4165" i="1"/>
  <c r="G4164" i="1"/>
  <c r="F4164" i="1"/>
  <c r="E4164" i="1"/>
  <c r="D4164" i="1"/>
  <c r="G4163" i="1"/>
  <c r="F4163" i="1"/>
  <c r="E4163" i="1"/>
  <c r="D4163" i="1"/>
  <c r="G4162" i="1"/>
  <c r="F4162" i="1"/>
  <c r="E4162" i="1"/>
  <c r="D4162" i="1"/>
  <c r="G4161" i="1"/>
  <c r="F4161" i="1"/>
  <c r="E4161" i="1"/>
  <c r="D4161" i="1"/>
  <c r="G4160" i="1"/>
  <c r="F4160" i="1"/>
  <c r="E4160" i="1"/>
  <c r="D4160" i="1"/>
  <c r="G4159" i="1"/>
  <c r="F4159" i="1"/>
  <c r="E4159" i="1"/>
  <c r="D4159" i="1"/>
  <c r="G4158" i="1"/>
  <c r="F4158" i="1"/>
  <c r="E4158" i="1"/>
  <c r="D4158" i="1"/>
  <c r="G4157" i="1"/>
  <c r="F4157" i="1"/>
  <c r="E4157" i="1"/>
  <c r="D4157" i="1"/>
  <c r="G4156" i="1"/>
  <c r="F4156" i="1"/>
  <c r="E4156" i="1"/>
  <c r="D4156" i="1"/>
  <c r="G4155" i="1"/>
  <c r="F4155" i="1"/>
  <c r="E4155" i="1"/>
  <c r="D4155" i="1"/>
  <c r="G4154" i="1"/>
  <c r="F4154" i="1"/>
  <c r="E4154" i="1"/>
  <c r="D4154" i="1"/>
  <c r="G4153" i="1"/>
  <c r="F4153" i="1"/>
  <c r="E4153" i="1"/>
  <c r="D4153" i="1"/>
  <c r="G4152" i="1"/>
  <c r="F4152" i="1"/>
  <c r="E4152" i="1"/>
  <c r="D4152" i="1"/>
  <c r="G4151" i="1"/>
  <c r="F4151" i="1"/>
  <c r="E4151" i="1"/>
  <c r="D4151" i="1"/>
  <c r="G4150" i="1"/>
  <c r="F4150" i="1"/>
  <c r="E4150" i="1"/>
  <c r="D4150" i="1"/>
  <c r="G4149" i="1"/>
  <c r="F4149" i="1"/>
  <c r="E4149" i="1"/>
  <c r="D4149" i="1"/>
  <c r="G4148" i="1"/>
  <c r="F4148" i="1"/>
  <c r="E4148" i="1"/>
  <c r="D4148" i="1"/>
  <c r="G4147" i="1"/>
  <c r="F4147" i="1"/>
  <c r="E4147" i="1"/>
  <c r="D4147" i="1"/>
  <c r="G4146" i="1"/>
  <c r="F4146" i="1"/>
  <c r="E4146" i="1"/>
  <c r="D4146" i="1"/>
  <c r="G4145" i="1"/>
  <c r="F4145" i="1"/>
  <c r="E4145" i="1"/>
  <c r="D4145" i="1"/>
  <c r="G4144" i="1"/>
  <c r="F4144" i="1"/>
  <c r="E4144" i="1"/>
  <c r="D4144" i="1"/>
  <c r="G4143" i="1"/>
  <c r="F4143" i="1"/>
  <c r="E4143" i="1"/>
  <c r="D4143" i="1"/>
  <c r="G4142" i="1"/>
  <c r="F4142" i="1"/>
  <c r="E4142" i="1"/>
  <c r="D4142" i="1"/>
  <c r="G4141" i="1"/>
  <c r="F4141" i="1"/>
  <c r="E4141" i="1"/>
  <c r="D4141" i="1"/>
  <c r="G4140" i="1"/>
  <c r="F4140" i="1"/>
  <c r="E4140" i="1"/>
  <c r="D4140" i="1"/>
  <c r="G4139" i="1"/>
  <c r="F4139" i="1"/>
  <c r="E4139" i="1"/>
  <c r="D4139" i="1"/>
  <c r="G4138" i="1"/>
  <c r="F4138" i="1"/>
  <c r="E4138" i="1"/>
  <c r="D4138" i="1"/>
  <c r="G4137" i="1"/>
  <c r="F4137" i="1"/>
  <c r="E4137" i="1"/>
  <c r="D4137" i="1"/>
  <c r="G4136" i="1"/>
  <c r="F4136" i="1"/>
  <c r="E4136" i="1"/>
  <c r="D4136" i="1"/>
  <c r="G4135" i="1"/>
  <c r="F4135" i="1"/>
  <c r="E4135" i="1"/>
  <c r="D4135" i="1"/>
  <c r="G4134" i="1"/>
  <c r="F4134" i="1"/>
  <c r="E4134" i="1"/>
  <c r="D4134" i="1"/>
  <c r="G4133" i="1"/>
  <c r="F4133" i="1"/>
  <c r="E4133" i="1"/>
  <c r="D4133" i="1"/>
  <c r="G4132" i="1"/>
  <c r="F4132" i="1"/>
  <c r="E4132" i="1"/>
  <c r="D4132" i="1"/>
  <c r="G4131" i="1"/>
  <c r="F4131" i="1"/>
  <c r="E4131" i="1"/>
  <c r="D4131" i="1"/>
  <c r="G4130" i="1"/>
  <c r="F4130" i="1"/>
  <c r="E4130" i="1"/>
  <c r="D4130" i="1"/>
  <c r="G4129" i="1"/>
  <c r="F4129" i="1"/>
  <c r="E4129" i="1"/>
  <c r="D4129" i="1"/>
  <c r="G4128" i="1"/>
  <c r="F4128" i="1"/>
  <c r="E4128" i="1"/>
  <c r="D4128" i="1"/>
  <c r="G4127" i="1"/>
  <c r="F4127" i="1"/>
  <c r="E4127" i="1"/>
  <c r="D4127" i="1"/>
  <c r="G4126" i="1"/>
  <c r="F4126" i="1"/>
  <c r="E4126" i="1"/>
  <c r="D4126" i="1"/>
  <c r="G4125" i="1"/>
  <c r="F4125" i="1"/>
  <c r="E4125" i="1"/>
  <c r="D4125" i="1"/>
  <c r="G4124" i="1"/>
  <c r="F4124" i="1"/>
  <c r="E4124" i="1"/>
  <c r="D4124" i="1"/>
  <c r="G4123" i="1"/>
  <c r="F4123" i="1"/>
  <c r="E4123" i="1"/>
  <c r="D4123" i="1"/>
  <c r="G4122" i="1"/>
  <c r="F4122" i="1"/>
  <c r="E4122" i="1"/>
  <c r="D4122" i="1"/>
  <c r="G4121" i="1"/>
  <c r="F4121" i="1"/>
  <c r="E4121" i="1"/>
  <c r="D4121" i="1"/>
  <c r="G4120" i="1"/>
  <c r="F4120" i="1"/>
  <c r="E4120" i="1"/>
  <c r="D4120" i="1"/>
  <c r="G4119" i="1"/>
  <c r="F4119" i="1"/>
  <c r="E4119" i="1"/>
  <c r="D4119" i="1"/>
  <c r="G4118" i="1"/>
  <c r="F4118" i="1"/>
  <c r="E4118" i="1"/>
  <c r="D4118" i="1"/>
  <c r="G4117" i="1"/>
  <c r="F4117" i="1"/>
  <c r="E4117" i="1"/>
  <c r="D4117" i="1"/>
  <c r="G4116" i="1"/>
  <c r="F4116" i="1"/>
  <c r="E4116" i="1"/>
  <c r="D4116" i="1"/>
  <c r="G4115" i="1"/>
  <c r="F4115" i="1"/>
  <c r="E4115" i="1"/>
  <c r="D4115" i="1"/>
  <c r="G4114" i="1"/>
  <c r="F4114" i="1"/>
  <c r="E4114" i="1"/>
  <c r="D4114" i="1"/>
  <c r="G4113" i="1"/>
  <c r="F4113" i="1"/>
  <c r="E4113" i="1"/>
  <c r="D4113" i="1"/>
  <c r="G4112" i="1"/>
  <c r="F4112" i="1"/>
  <c r="E4112" i="1"/>
  <c r="D4112" i="1"/>
  <c r="G4111" i="1"/>
  <c r="F4111" i="1"/>
  <c r="E4111" i="1"/>
  <c r="D4111" i="1"/>
  <c r="G4110" i="1"/>
  <c r="F4110" i="1"/>
  <c r="E4110" i="1"/>
  <c r="D4110" i="1"/>
  <c r="G4109" i="1"/>
  <c r="F4109" i="1"/>
  <c r="E4109" i="1"/>
  <c r="D4109" i="1"/>
  <c r="G4108" i="1"/>
  <c r="F4108" i="1"/>
  <c r="E4108" i="1"/>
  <c r="D4108" i="1"/>
  <c r="G4107" i="1"/>
  <c r="F4107" i="1"/>
  <c r="E4107" i="1"/>
  <c r="D4107" i="1"/>
  <c r="G4106" i="1"/>
  <c r="F4106" i="1"/>
  <c r="E4106" i="1"/>
  <c r="D4106" i="1"/>
  <c r="G4105" i="1"/>
  <c r="F4105" i="1"/>
  <c r="E4105" i="1"/>
  <c r="D4105" i="1"/>
  <c r="G4104" i="1"/>
  <c r="F4104" i="1"/>
  <c r="E4104" i="1"/>
  <c r="D4104" i="1"/>
  <c r="G4103" i="1"/>
  <c r="F4103" i="1"/>
  <c r="E4103" i="1"/>
  <c r="D4103" i="1"/>
  <c r="G4102" i="1"/>
  <c r="F4102" i="1"/>
  <c r="E4102" i="1"/>
  <c r="D4102" i="1"/>
  <c r="B4102" i="1"/>
  <c r="J4102" i="1" s="1"/>
  <c r="K4102" i="1" s="1"/>
  <c r="G4101" i="1"/>
  <c r="F4101" i="1"/>
  <c r="E4101" i="1"/>
  <c r="D4101" i="1"/>
  <c r="G4100" i="1"/>
  <c r="F4100" i="1"/>
  <c r="E4100" i="1"/>
  <c r="D4100" i="1"/>
  <c r="G4099" i="1"/>
  <c r="F4099" i="1"/>
  <c r="E4099" i="1"/>
  <c r="D4099" i="1"/>
  <c r="G4098" i="1"/>
  <c r="F4098" i="1"/>
  <c r="E4098" i="1"/>
  <c r="D4098" i="1"/>
  <c r="G4097" i="1"/>
  <c r="F4097" i="1"/>
  <c r="E4097" i="1"/>
  <c r="D4097" i="1"/>
  <c r="G4096" i="1"/>
  <c r="F4096" i="1"/>
  <c r="E4096" i="1"/>
  <c r="D4096" i="1"/>
  <c r="G4095" i="1"/>
  <c r="F4095" i="1"/>
  <c r="E4095" i="1"/>
  <c r="D4095" i="1"/>
  <c r="G4094" i="1"/>
  <c r="F4094" i="1"/>
  <c r="E4094" i="1"/>
  <c r="D4094" i="1"/>
  <c r="G4093" i="1"/>
  <c r="F4093" i="1"/>
  <c r="E4093" i="1"/>
  <c r="D4093" i="1"/>
  <c r="G4092" i="1"/>
  <c r="F4092" i="1"/>
  <c r="E4092" i="1"/>
  <c r="D4092" i="1"/>
  <c r="G4091" i="1"/>
  <c r="F4091" i="1"/>
  <c r="E4091" i="1"/>
  <c r="D4091" i="1"/>
  <c r="G4090" i="1"/>
  <c r="F4090" i="1"/>
  <c r="E4090" i="1"/>
  <c r="D4090" i="1"/>
  <c r="G4089" i="1"/>
  <c r="F4089" i="1"/>
  <c r="E4089" i="1"/>
  <c r="D4089" i="1"/>
  <c r="G4088" i="1"/>
  <c r="F4088" i="1"/>
  <c r="E4088" i="1"/>
  <c r="D4088" i="1"/>
  <c r="G4087" i="1"/>
  <c r="F4087" i="1"/>
  <c r="E4087" i="1"/>
  <c r="D4087" i="1"/>
  <c r="G4086" i="1"/>
  <c r="F4086" i="1"/>
  <c r="E4086" i="1"/>
  <c r="D4086" i="1"/>
  <c r="G4085" i="1"/>
  <c r="F4085" i="1"/>
  <c r="E4085" i="1"/>
  <c r="D4085" i="1"/>
  <c r="G4084" i="1"/>
  <c r="F4084" i="1"/>
  <c r="E4084" i="1"/>
  <c r="D4084" i="1"/>
  <c r="G4083" i="1"/>
  <c r="F4083" i="1"/>
  <c r="E4083" i="1"/>
  <c r="D4083" i="1"/>
  <c r="G4082" i="1"/>
  <c r="F4082" i="1"/>
  <c r="E4082" i="1"/>
  <c r="D4082" i="1"/>
  <c r="G4081" i="1"/>
  <c r="F4081" i="1"/>
  <c r="E4081" i="1"/>
  <c r="D4081" i="1"/>
  <c r="G4080" i="1"/>
  <c r="F4080" i="1"/>
  <c r="E4080" i="1"/>
  <c r="D4080" i="1"/>
  <c r="G4079" i="1"/>
  <c r="F4079" i="1"/>
  <c r="E4079" i="1"/>
  <c r="D4079" i="1"/>
  <c r="G4078" i="1"/>
  <c r="F4078" i="1"/>
  <c r="E4078" i="1"/>
  <c r="D4078" i="1"/>
  <c r="G4077" i="1"/>
  <c r="F4077" i="1"/>
  <c r="E4077" i="1"/>
  <c r="D4077" i="1"/>
  <c r="G4076" i="1"/>
  <c r="F4076" i="1"/>
  <c r="E4076" i="1"/>
  <c r="D4076" i="1"/>
  <c r="G4075" i="1"/>
  <c r="F4075" i="1"/>
  <c r="E4075" i="1"/>
  <c r="D4075" i="1"/>
  <c r="G4074" i="1"/>
  <c r="F4074" i="1"/>
  <c r="E4074" i="1"/>
  <c r="D4074" i="1"/>
  <c r="G4073" i="1"/>
  <c r="F4073" i="1"/>
  <c r="E4073" i="1"/>
  <c r="D4073" i="1"/>
  <c r="G4072" i="1"/>
  <c r="F4072" i="1"/>
  <c r="E4072" i="1"/>
  <c r="D4072" i="1"/>
  <c r="G4071" i="1"/>
  <c r="F4071" i="1"/>
  <c r="E4071" i="1"/>
  <c r="D4071" i="1"/>
  <c r="G4070" i="1"/>
  <c r="F4070" i="1"/>
  <c r="E4070" i="1"/>
  <c r="D4070" i="1"/>
  <c r="G4069" i="1"/>
  <c r="F4069" i="1"/>
  <c r="E4069" i="1"/>
  <c r="D4069" i="1"/>
  <c r="G4068" i="1"/>
  <c r="F4068" i="1"/>
  <c r="E4068" i="1"/>
  <c r="D4068" i="1"/>
  <c r="G4067" i="1"/>
  <c r="F4067" i="1"/>
  <c r="E4067" i="1"/>
  <c r="D4067" i="1"/>
  <c r="G4066" i="1"/>
  <c r="F4066" i="1"/>
  <c r="E4066" i="1"/>
  <c r="D4066" i="1"/>
  <c r="G4065" i="1"/>
  <c r="F4065" i="1"/>
  <c r="E4065" i="1"/>
  <c r="D4065" i="1"/>
  <c r="G4064" i="1"/>
  <c r="F4064" i="1"/>
  <c r="E4064" i="1"/>
  <c r="D4064" i="1"/>
  <c r="G4063" i="1"/>
  <c r="F4063" i="1"/>
  <c r="E4063" i="1"/>
  <c r="D4063" i="1"/>
  <c r="G4062" i="1"/>
  <c r="F4062" i="1"/>
  <c r="E4062" i="1"/>
  <c r="D4062" i="1"/>
  <c r="G4061" i="1"/>
  <c r="F4061" i="1"/>
  <c r="E4061" i="1"/>
  <c r="D4061" i="1"/>
  <c r="G4060" i="1"/>
  <c r="F4060" i="1"/>
  <c r="E4060" i="1"/>
  <c r="D4060" i="1"/>
  <c r="G4059" i="1"/>
  <c r="F4059" i="1"/>
  <c r="E4059" i="1"/>
  <c r="D4059" i="1"/>
  <c r="G4058" i="1"/>
  <c r="F4058" i="1"/>
  <c r="E4058" i="1"/>
  <c r="D4058" i="1"/>
  <c r="G4057" i="1"/>
  <c r="F4057" i="1"/>
  <c r="E4057" i="1"/>
  <c r="D4057" i="1"/>
  <c r="G4056" i="1"/>
  <c r="F4056" i="1"/>
  <c r="E4056" i="1"/>
  <c r="D4056" i="1"/>
  <c r="G4055" i="1"/>
  <c r="F4055" i="1"/>
  <c r="E4055" i="1"/>
  <c r="D4055" i="1"/>
  <c r="G4054" i="1"/>
  <c r="F4054" i="1"/>
  <c r="E4054" i="1"/>
  <c r="D4054" i="1"/>
  <c r="G4053" i="1"/>
  <c r="F4053" i="1"/>
  <c r="E4053" i="1"/>
  <c r="D4053" i="1"/>
  <c r="G4052" i="1"/>
  <c r="F4052" i="1"/>
  <c r="E4052" i="1"/>
  <c r="D4052" i="1"/>
  <c r="G4051" i="1"/>
  <c r="F4051" i="1"/>
  <c r="E4051" i="1"/>
  <c r="D4051" i="1"/>
  <c r="G4050" i="1"/>
  <c r="F4050" i="1"/>
  <c r="E4050" i="1"/>
  <c r="D4050" i="1"/>
  <c r="G4049" i="1"/>
  <c r="F4049" i="1"/>
  <c r="E4049" i="1"/>
  <c r="D4049" i="1"/>
  <c r="G4048" i="1"/>
  <c r="F4048" i="1"/>
  <c r="E4048" i="1"/>
  <c r="D4048" i="1"/>
  <c r="G4047" i="1"/>
  <c r="F4047" i="1"/>
  <c r="E4047" i="1"/>
  <c r="D4047" i="1"/>
  <c r="G4046" i="1"/>
  <c r="F4046" i="1"/>
  <c r="E4046" i="1"/>
  <c r="D4046" i="1"/>
  <c r="G4045" i="1"/>
  <c r="F4045" i="1"/>
  <c r="E4045" i="1"/>
  <c r="D4045" i="1"/>
  <c r="G4044" i="1"/>
  <c r="F4044" i="1"/>
  <c r="E4044" i="1"/>
  <c r="D4044" i="1"/>
  <c r="G4043" i="1"/>
  <c r="F4043" i="1"/>
  <c r="E4043" i="1"/>
  <c r="D4043" i="1"/>
  <c r="G4042" i="1"/>
  <c r="F4042" i="1"/>
  <c r="E4042" i="1"/>
  <c r="D4042" i="1"/>
  <c r="G4041" i="1"/>
  <c r="F4041" i="1"/>
  <c r="E4041" i="1"/>
  <c r="D4041" i="1"/>
  <c r="G4040" i="1"/>
  <c r="F4040" i="1"/>
  <c r="E4040" i="1"/>
  <c r="D4040" i="1"/>
  <c r="G4039" i="1"/>
  <c r="F4039" i="1"/>
  <c r="E4039" i="1"/>
  <c r="D4039" i="1"/>
  <c r="G4038" i="1"/>
  <c r="F4038" i="1"/>
  <c r="E4038" i="1"/>
  <c r="D4038" i="1"/>
  <c r="G4037" i="1"/>
  <c r="F4037" i="1"/>
  <c r="E4037" i="1"/>
  <c r="D4037" i="1"/>
  <c r="G4036" i="1"/>
  <c r="F4036" i="1"/>
  <c r="E4036" i="1"/>
  <c r="D4036" i="1"/>
  <c r="G4035" i="1"/>
  <c r="F4035" i="1"/>
  <c r="E4035" i="1"/>
  <c r="D4035" i="1"/>
  <c r="G4034" i="1"/>
  <c r="F4034" i="1"/>
  <c r="E4034" i="1"/>
  <c r="D4034" i="1"/>
  <c r="G4033" i="1"/>
  <c r="F4033" i="1"/>
  <c r="E4033" i="1"/>
  <c r="D4033" i="1"/>
  <c r="G4032" i="1"/>
  <c r="F4032" i="1"/>
  <c r="E4032" i="1"/>
  <c r="D4032" i="1"/>
  <c r="G4031" i="1"/>
  <c r="F4031" i="1"/>
  <c r="E4031" i="1"/>
  <c r="D4031" i="1"/>
  <c r="G4030" i="1"/>
  <c r="F4030" i="1"/>
  <c r="E4030" i="1"/>
  <c r="D4030" i="1"/>
  <c r="G4029" i="1"/>
  <c r="F4029" i="1"/>
  <c r="E4029" i="1"/>
  <c r="D4029" i="1"/>
  <c r="G4028" i="1"/>
  <c r="F4028" i="1"/>
  <c r="E4028" i="1"/>
  <c r="D4028" i="1"/>
  <c r="G4027" i="1"/>
  <c r="F4027" i="1"/>
  <c r="E4027" i="1"/>
  <c r="D4027" i="1"/>
  <c r="G4026" i="1"/>
  <c r="F4026" i="1"/>
  <c r="E4026" i="1"/>
  <c r="D4026" i="1"/>
  <c r="G4025" i="1"/>
  <c r="F4025" i="1"/>
  <c r="E4025" i="1"/>
  <c r="D4025" i="1"/>
  <c r="G4024" i="1"/>
  <c r="F4024" i="1"/>
  <c r="E4024" i="1"/>
  <c r="D4024" i="1"/>
  <c r="G4023" i="1"/>
  <c r="F4023" i="1"/>
  <c r="E4023" i="1"/>
  <c r="D4023" i="1"/>
  <c r="G4022" i="1"/>
  <c r="F4022" i="1"/>
  <c r="E4022" i="1"/>
  <c r="D4022" i="1"/>
  <c r="G4021" i="1"/>
  <c r="F4021" i="1"/>
  <c r="E4021" i="1"/>
  <c r="D4021" i="1"/>
  <c r="G4020" i="1"/>
  <c r="F4020" i="1"/>
  <c r="E4020" i="1"/>
  <c r="D4020" i="1"/>
  <c r="G4019" i="1"/>
  <c r="F4019" i="1"/>
  <c r="E4019" i="1"/>
  <c r="D4019" i="1"/>
  <c r="G4018" i="1"/>
  <c r="F4018" i="1"/>
  <c r="E4018" i="1"/>
  <c r="D4018" i="1"/>
  <c r="G4017" i="1"/>
  <c r="F4017" i="1"/>
  <c r="E4017" i="1"/>
  <c r="D4017" i="1"/>
  <c r="G4016" i="1"/>
  <c r="F4016" i="1"/>
  <c r="E4016" i="1"/>
  <c r="D4016" i="1"/>
  <c r="G4015" i="1"/>
  <c r="F4015" i="1"/>
  <c r="E4015" i="1"/>
  <c r="D4015" i="1"/>
  <c r="G4014" i="1"/>
  <c r="F4014" i="1"/>
  <c r="E4014" i="1"/>
  <c r="D4014" i="1"/>
  <c r="G4013" i="1"/>
  <c r="F4013" i="1"/>
  <c r="E4013" i="1"/>
  <c r="D4013" i="1"/>
  <c r="G4012" i="1"/>
  <c r="F4012" i="1"/>
  <c r="E4012" i="1"/>
  <c r="D4012" i="1"/>
  <c r="G4011" i="1"/>
  <c r="F4011" i="1"/>
  <c r="E4011" i="1"/>
  <c r="D4011" i="1"/>
  <c r="G4010" i="1"/>
  <c r="F4010" i="1"/>
  <c r="E4010" i="1"/>
  <c r="D4010" i="1"/>
  <c r="G4009" i="1"/>
  <c r="F4009" i="1"/>
  <c r="E4009" i="1"/>
  <c r="D4009" i="1"/>
  <c r="G4008" i="1"/>
  <c r="F4008" i="1"/>
  <c r="E4008" i="1"/>
  <c r="D4008" i="1"/>
  <c r="G4007" i="1"/>
  <c r="F4007" i="1"/>
  <c r="E4007" i="1"/>
  <c r="D4007" i="1"/>
  <c r="G4006" i="1"/>
  <c r="F4006" i="1"/>
  <c r="E4006" i="1"/>
  <c r="D4006" i="1"/>
  <c r="G4005" i="1"/>
  <c r="F4005" i="1"/>
  <c r="E4005" i="1"/>
  <c r="D4005" i="1"/>
  <c r="G4004" i="1"/>
  <c r="F4004" i="1"/>
  <c r="E4004" i="1"/>
  <c r="D4004" i="1"/>
  <c r="G4003" i="1"/>
  <c r="F4003" i="1"/>
  <c r="E4003" i="1"/>
  <c r="D4003" i="1"/>
  <c r="G4002" i="1"/>
  <c r="F4002" i="1"/>
  <c r="E4002" i="1"/>
  <c r="D4002" i="1"/>
  <c r="B4002" i="1"/>
  <c r="L4002" i="1" s="1"/>
  <c r="G4001" i="1"/>
  <c r="F4001" i="1"/>
  <c r="E4001" i="1"/>
  <c r="D4001" i="1"/>
  <c r="G4000" i="1"/>
  <c r="F4000" i="1"/>
  <c r="E4000" i="1"/>
  <c r="D4000" i="1"/>
  <c r="G3999" i="1"/>
  <c r="F3999" i="1"/>
  <c r="E3999" i="1"/>
  <c r="D3999" i="1"/>
  <c r="G3998" i="1"/>
  <c r="F3998" i="1"/>
  <c r="E3998" i="1"/>
  <c r="D3998" i="1"/>
  <c r="G3997" i="1"/>
  <c r="F3997" i="1"/>
  <c r="E3997" i="1"/>
  <c r="D3997" i="1"/>
  <c r="G3996" i="1"/>
  <c r="F3996" i="1"/>
  <c r="E3996" i="1"/>
  <c r="D3996" i="1"/>
  <c r="G3995" i="1"/>
  <c r="F3995" i="1"/>
  <c r="E3995" i="1"/>
  <c r="D3995" i="1"/>
  <c r="G3994" i="1"/>
  <c r="F3994" i="1"/>
  <c r="E3994" i="1"/>
  <c r="D3994" i="1"/>
  <c r="G3993" i="1"/>
  <c r="F3993" i="1"/>
  <c r="E3993" i="1"/>
  <c r="D3993" i="1"/>
  <c r="G3992" i="1"/>
  <c r="F3992" i="1"/>
  <c r="E3992" i="1"/>
  <c r="D3992" i="1"/>
  <c r="G3991" i="1"/>
  <c r="F3991" i="1"/>
  <c r="E3991" i="1"/>
  <c r="D3991" i="1"/>
  <c r="G3990" i="1"/>
  <c r="F3990" i="1"/>
  <c r="E3990" i="1"/>
  <c r="D3990" i="1"/>
  <c r="G3989" i="1"/>
  <c r="F3989" i="1"/>
  <c r="E3989" i="1"/>
  <c r="D3989" i="1"/>
  <c r="G3988" i="1"/>
  <c r="F3988" i="1"/>
  <c r="E3988" i="1"/>
  <c r="D3988" i="1"/>
  <c r="G3987" i="1"/>
  <c r="F3987" i="1"/>
  <c r="E3987" i="1"/>
  <c r="D3987" i="1"/>
  <c r="G3986" i="1"/>
  <c r="F3986" i="1"/>
  <c r="E3986" i="1"/>
  <c r="D3986" i="1"/>
  <c r="G3985" i="1"/>
  <c r="F3985" i="1"/>
  <c r="E3985" i="1"/>
  <c r="D3985" i="1"/>
  <c r="G3984" i="1"/>
  <c r="F3984" i="1"/>
  <c r="E3984" i="1"/>
  <c r="D3984" i="1"/>
  <c r="G3983" i="1"/>
  <c r="F3983" i="1"/>
  <c r="E3983" i="1"/>
  <c r="D3983" i="1"/>
  <c r="G3982" i="1"/>
  <c r="F3982" i="1"/>
  <c r="E3982" i="1"/>
  <c r="D3982" i="1"/>
  <c r="G3981" i="1"/>
  <c r="F3981" i="1"/>
  <c r="E3981" i="1"/>
  <c r="D3981" i="1"/>
  <c r="G3980" i="1"/>
  <c r="F3980" i="1"/>
  <c r="E3980" i="1"/>
  <c r="D3980" i="1"/>
  <c r="G3979" i="1"/>
  <c r="F3979" i="1"/>
  <c r="E3979" i="1"/>
  <c r="D3979" i="1"/>
  <c r="G3978" i="1"/>
  <c r="F3978" i="1"/>
  <c r="E3978" i="1"/>
  <c r="D3978" i="1"/>
  <c r="G3977" i="1"/>
  <c r="F3977" i="1"/>
  <c r="E3977" i="1"/>
  <c r="D3977" i="1"/>
  <c r="G3976" i="1"/>
  <c r="F3976" i="1"/>
  <c r="E3976" i="1"/>
  <c r="D3976" i="1"/>
  <c r="G3975" i="1"/>
  <c r="F3975" i="1"/>
  <c r="E3975" i="1"/>
  <c r="D3975" i="1"/>
  <c r="G3974" i="1"/>
  <c r="F3974" i="1"/>
  <c r="E3974" i="1"/>
  <c r="D3974" i="1"/>
  <c r="G3973" i="1"/>
  <c r="F3973" i="1"/>
  <c r="E3973" i="1"/>
  <c r="D3973" i="1"/>
  <c r="G3972" i="1"/>
  <c r="F3972" i="1"/>
  <c r="E3972" i="1"/>
  <c r="D3972" i="1"/>
  <c r="G3971" i="1"/>
  <c r="F3971" i="1"/>
  <c r="E3971" i="1"/>
  <c r="D3971" i="1"/>
  <c r="G3970" i="1"/>
  <c r="F3970" i="1"/>
  <c r="E3970" i="1"/>
  <c r="D3970" i="1"/>
  <c r="G3969" i="1"/>
  <c r="F3969" i="1"/>
  <c r="E3969" i="1"/>
  <c r="D3969" i="1"/>
  <c r="G3968" i="1"/>
  <c r="F3968" i="1"/>
  <c r="E3968" i="1"/>
  <c r="D3968" i="1"/>
  <c r="G3967" i="1"/>
  <c r="F3967" i="1"/>
  <c r="E3967" i="1"/>
  <c r="D3967" i="1"/>
  <c r="G3966" i="1"/>
  <c r="F3966" i="1"/>
  <c r="E3966" i="1"/>
  <c r="D3966" i="1"/>
  <c r="G3965" i="1"/>
  <c r="F3965" i="1"/>
  <c r="E3965" i="1"/>
  <c r="D3965" i="1"/>
  <c r="G3964" i="1"/>
  <c r="F3964" i="1"/>
  <c r="E3964" i="1"/>
  <c r="D3964" i="1"/>
  <c r="G3963" i="1"/>
  <c r="F3963" i="1"/>
  <c r="E3963" i="1"/>
  <c r="D3963" i="1"/>
  <c r="G3962" i="1"/>
  <c r="F3962" i="1"/>
  <c r="E3962" i="1"/>
  <c r="D3962" i="1"/>
  <c r="G3961" i="1"/>
  <c r="F3961" i="1"/>
  <c r="E3961" i="1"/>
  <c r="D3961" i="1"/>
  <c r="G3960" i="1"/>
  <c r="F3960" i="1"/>
  <c r="E3960" i="1"/>
  <c r="D3960" i="1"/>
  <c r="G3959" i="1"/>
  <c r="F3959" i="1"/>
  <c r="E3959" i="1"/>
  <c r="D3959" i="1"/>
  <c r="G3958" i="1"/>
  <c r="F3958" i="1"/>
  <c r="E3958" i="1"/>
  <c r="D3958" i="1"/>
  <c r="G3957" i="1"/>
  <c r="F3957" i="1"/>
  <c r="E3957" i="1"/>
  <c r="D3957" i="1"/>
  <c r="G3956" i="1"/>
  <c r="F3956" i="1"/>
  <c r="E3956" i="1"/>
  <c r="D3956" i="1"/>
  <c r="G3955" i="1"/>
  <c r="F3955" i="1"/>
  <c r="E3955" i="1"/>
  <c r="D3955" i="1"/>
  <c r="G3954" i="1"/>
  <c r="F3954" i="1"/>
  <c r="E3954" i="1"/>
  <c r="D3954" i="1"/>
  <c r="G3953" i="1"/>
  <c r="F3953" i="1"/>
  <c r="E3953" i="1"/>
  <c r="D3953" i="1"/>
  <c r="G3952" i="1"/>
  <c r="F3952" i="1"/>
  <c r="E3952" i="1"/>
  <c r="D3952" i="1"/>
  <c r="G3951" i="1"/>
  <c r="F3951" i="1"/>
  <c r="E3951" i="1"/>
  <c r="D3951" i="1"/>
  <c r="G3950" i="1"/>
  <c r="F3950" i="1"/>
  <c r="E3950" i="1"/>
  <c r="D3950" i="1"/>
  <c r="G3949" i="1"/>
  <c r="F3949" i="1"/>
  <c r="E3949" i="1"/>
  <c r="D3949" i="1"/>
  <c r="G3948" i="1"/>
  <c r="F3948" i="1"/>
  <c r="E3948" i="1"/>
  <c r="D3948" i="1"/>
  <c r="G3947" i="1"/>
  <c r="F3947" i="1"/>
  <c r="E3947" i="1"/>
  <c r="D3947" i="1"/>
  <c r="G3946" i="1"/>
  <c r="F3946" i="1"/>
  <c r="E3946" i="1"/>
  <c r="D3946" i="1"/>
  <c r="G3945" i="1"/>
  <c r="F3945" i="1"/>
  <c r="E3945" i="1"/>
  <c r="D3945" i="1"/>
  <c r="G3944" i="1"/>
  <c r="F3944" i="1"/>
  <c r="E3944" i="1"/>
  <c r="D3944" i="1"/>
  <c r="G3943" i="1"/>
  <c r="F3943" i="1"/>
  <c r="E3943" i="1"/>
  <c r="D3943" i="1"/>
  <c r="G3942" i="1"/>
  <c r="F3942" i="1"/>
  <c r="E3942" i="1"/>
  <c r="D3942" i="1"/>
  <c r="G3941" i="1"/>
  <c r="F3941" i="1"/>
  <c r="E3941" i="1"/>
  <c r="D3941" i="1"/>
  <c r="G3940" i="1"/>
  <c r="F3940" i="1"/>
  <c r="E3940" i="1"/>
  <c r="D3940" i="1"/>
  <c r="G3939" i="1"/>
  <c r="F3939" i="1"/>
  <c r="E3939" i="1"/>
  <c r="D3939" i="1"/>
  <c r="G3938" i="1"/>
  <c r="F3938" i="1"/>
  <c r="E3938" i="1"/>
  <c r="D3938" i="1"/>
  <c r="G3937" i="1"/>
  <c r="F3937" i="1"/>
  <c r="E3937" i="1"/>
  <c r="D3937" i="1"/>
  <c r="G3936" i="1"/>
  <c r="F3936" i="1"/>
  <c r="E3936" i="1"/>
  <c r="D3936" i="1"/>
  <c r="G3935" i="1"/>
  <c r="F3935" i="1"/>
  <c r="E3935" i="1"/>
  <c r="D3935" i="1"/>
  <c r="G3934" i="1"/>
  <c r="F3934" i="1"/>
  <c r="E3934" i="1"/>
  <c r="D3934" i="1"/>
  <c r="G3933" i="1"/>
  <c r="F3933" i="1"/>
  <c r="E3933" i="1"/>
  <c r="D3933" i="1"/>
  <c r="G3932" i="1"/>
  <c r="F3932" i="1"/>
  <c r="E3932" i="1"/>
  <c r="D3932" i="1"/>
  <c r="G3931" i="1"/>
  <c r="F3931" i="1"/>
  <c r="E3931" i="1"/>
  <c r="D3931" i="1"/>
  <c r="G3930" i="1"/>
  <c r="F3930" i="1"/>
  <c r="E3930" i="1"/>
  <c r="D3930" i="1"/>
  <c r="G3929" i="1"/>
  <c r="F3929" i="1"/>
  <c r="E3929" i="1"/>
  <c r="D3929" i="1"/>
  <c r="G3928" i="1"/>
  <c r="F3928" i="1"/>
  <c r="E3928" i="1"/>
  <c r="D3928" i="1"/>
  <c r="G3927" i="1"/>
  <c r="F3927" i="1"/>
  <c r="E3927" i="1"/>
  <c r="D3927" i="1"/>
  <c r="G3926" i="1"/>
  <c r="F3926" i="1"/>
  <c r="E3926" i="1"/>
  <c r="D3926" i="1"/>
  <c r="G3925" i="1"/>
  <c r="F3925" i="1"/>
  <c r="E3925" i="1"/>
  <c r="D3925" i="1"/>
  <c r="G3924" i="1"/>
  <c r="F3924" i="1"/>
  <c r="E3924" i="1"/>
  <c r="D3924" i="1"/>
  <c r="G3923" i="1"/>
  <c r="F3923" i="1"/>
  <c r="E3923" i="1"/>
  <c r="D3923" i="1"/>
  <c r="G3922" i="1"/>
  <c r="F3922" i="1"/>
  <c r="E3922" i="1"/>
  <c r="D3922" i="1"/>
  <c r="G3921" i="1"/>
  <c r="F3921" i="1"/>
  <c r="E3921" i="1"/>
  <c r="D3921" i="1"/>
  <c r="G3920" i="1"/>
  <c r="F3920" i="1"/>
  <c r="E3920" i="1"/>
  <c r="D3920" i="1"/>
  <c r="G3919" i="1"/>
  <c r="F3919" i="1"/>
  <c r="E3919" i="1"/>
  <c r="D3919" i="1"/>
  <c r="G3918" i="1"/>
  <c r="F3918" i="1"/>
  <c r="E3918" i="1"/>
  <c r="D3918" i="1"/>
  <c r="G3917" i="1"/>
  <c r="F3917" i="1"/>
  <c r="E3917" i="1"/>
  <c r="D3917" i="1"/>
  <c r="G3916" i="1"/>
  <c r="F3916" i="1"/>
  <c r="E3916" i="1"/>
  <c r="D3916" i="1"/>
  <c r="G3915" i="1"/>
  <c r="F3915" i="1"/>
  <c r="E3915" i="1"/>
  <c r="D3915" i="1"/>
  <c r="G3914" i="1"/>
  <c r="F3914" i="1"/>
  <c r="E3914" i="1"/>
  <c r="D3914" i="1"/>
  <c r="G3913" i="1"/>
  <c r="F3913" i="1"/>
  <c r="E3913" i="1"/>
  <c r="D3913" i="1"/>
  <c r="G3912" i="1"/>
  <c r="F3912" i="1"/>
  <c r="E3912" i="1"/>
  <c r="D3912" i="1"/>
  <c r="G3911" i="1"/>
  <c r="F3911" i="1"/>
  <c r="E3911" i="1"/>
  <c r="D3911" i="1"/>
  <c r="G3910" i="1"/>
  <c r="F3910" i="1"/>
  <c r="E3910" i="1"/>
  <c r="D3910" i="1"/>
  <c r="G3909" i="1"/>
  <c r="F3909" i="1"/>
  <c r="E3909" i="1"/>
  <c r="D3909" i="1"/>
  <c r="G3908" i="1"/>
  <c r="F3908" i="1"/>
  <c r="E3908" i="1"/>
  <c r="D3908" i="1"/>
  <c r="G3907" i="1"/>
  <c r="F3907" i="1"/>
  <c r="E3907" i="1"/>
  <c r="D3907" i="1"/>
  <c r="G3906" i="1"/>
  <c r="F3906" i="1"/>
  <c r="E3906" i="1"/>
  <c r="D3906" i="1"/>
  <c r="G3905" i="1"/>
  <c r="F3905" i="1"/>
  <c r="E3905" i="1"/>
  <c r="D3905" i="1"/>
  <c r="G3904" i="1"/>
  <c r="F3904" i="1"/>
  <c r="E3904" i="1"/>
  <c r="D3904" i="1"/>
  <c r="G3903" i="1"/>
  <c r="F3903" i="1"/>
  <c r="E3903" i="1"/>
  <c r="D3903" i="1"/>
  <c r="G3902" i="1"/>
  <c r="F3902" i="1"/>
  <c r="E3902" i="1"/>
  <c r="D3902" i="1"/>
  <c r="B3902" i="1"/>
  <c r="G3901" i="1"/>
  <c r="F3901" i="1"/>
  <c r="E3901" i="1"/>
  <c r="D3901" i="1"/>
  <c r="G3900" i="1"/>
  <c r="F3900" i="1"/>
  <c r="E3900" i="1"/>
  <c r="D3900" i="1"/>
  <c r="G3899" i="1"/>
  <c r="F3899" i="1"/>
  <c r="E3899" i="1"/>
  <c r="D3899" i="1"/>
  <c r="G3898" i="1"/>
  <c r="F3898" i="1"/>
  <c r="E3898" i="1"/>
  <c r="D3898" i="1"/>
  <c r="G3897" i="1"/>
  <c r="F3897" i="1"/>
  <c r="E3897" i="1"/>
  <c r="D3897" i="1"/>
  <c r="G3896" i="1"/>
  <c r="F3896" i="1"/>
  <c r="E3896" i="1"/>
  <c r="D3896" i="1"/>
  <c r="G3895" i="1"/>
  <c r="F3895" i="1"/>
  <c r="E3895" i="1"/>
  <c r="D3895" i="1"/>
  <c r="G3894" i="1"/>
  <c r="F3894" i="1"/>
  <c r="E3894" i="1"/>
  <c r="D3894" i="1"/>
  <c r="G3893" i="1"/>
  <c r="F3893" i="1"/>
  <c r="E3893" i="1"/>
  <c r="D3893" i="1"/>
  <c r="G3892" i="1"/>
  <c r="F3892" i="1"/>
  <c r="E3892" i="1"/>
  <c r="D3892" i="1"/>
  <c r="G3891" i="1"/>
  <c r="F3891" i="1"/>
  <c r="E3891" i="1"/>
  <c r="D3891" i="1"/>
  <c r="G3890" i="1"/>
  <c r="F3890" i="1"/>
  <c r="E3890" i="1"/>
  <c r="D3890" i="1"/>
  <c r="G3889" i="1"/>
  <c r="F3889" i="1"/>
  <c r="E3889" i="1"/>
  <c r="D3889" i="1"/>
  <c r="G3888" i="1"/>
  <c r="F3888" i="1"/>
  <c r="E3888" i="1"/>
  <c r="D3888" i="1"/>
  <c r="G3887" i="1"/>
  <c r="F3887" i="1"/>
  <c r="E3887" i="1"/>
  <c r="D3887" i="1"/>
  <c r="G3886" i="1"/>
  <c r="F3886" i="1"/>
  <c r="E3886" i="1"/>
  <c r="D3886" i="1"/>
  <c r="G3885" i="1"/>
  <c r="F3885" i="1"/>
  <c r="E3885" i="1"/>
  <c r="D3885" i="1"/>
  <c r="G3884" i="1"/>
  <c r="F3884" i="1"/>
  <c r="E3884" i="1"/>
  <c r="D3884" i="1"/>
  <c r="G3883" i="1"/>
  <c r="F3883" i="1"/>
  <c r="E3883" i="1"/>
  <c r="D3883" i="1"/>
  <c r="G3882" i="1"/>
  <c r="F3882" i="1"/>
  <c r="E3882" i="1"/>
  <c r="D3882" i="1"/>
  <c r="G3881" i="1"/>
  <c r="F3881" i="1"/>
  <c r="E3881" i="1"/>
  <c r="D3881" i="1"/>
  <c r="G3880" i="1"/>
  <c r="F3880" i="1"/>
  <c r="E3880" i="1"/>
  <c r="D3880" i="1"/>
  <c r="G3879" i="1"/>
  <c r="F3879" i="1"/>
  <c r="E3879" i="1"/>
  <c r="D3879" i="1"/>
  <c r="G3878" i="1"/>
  <c r="F3878" i="1"/>
  <c r="E3878" i="1"/>
  <c r="D3878" i="1"/>
  <c r="G3877" i="1"/>
  <c r="F3877" i="1"/>
  <c r="E3877" i="1"/>
  <c r="D3877" i="1"/>
  <c r="G3876" i="1"/>
  <c r="F3876" i="1"/>
  <c r="E3876" i="1"/>
  <c r="D3876" i="1"/>
  <c r="G3875" i="1"/>
  <c r="F3875" i="1"/>
  <c r="E3875" i="1"/>
  <c r="D3875" i="1"/>
  <c r="G3874" i="1"/>
  <c r="F3874" i="1"/>
  <c r="E3874" i="1"/>
  <c r="D3874" i="1"/>
  <c r="G3873" i="1"/>
  <c r="F3873" i="1"/>
  <c r="E3873" i="1"/>
  <c r="D3873" i="1"/>
  <c r="G3872" i="1"/>
  <c r="F3872" i="1"/>
  <c r="E3872" i="1"/>
  <c r="D3872" i="1"/>
  <c r="G3871" i="1"/>
  <c r="F3871" i="1"/>
  <c r="E3871" i="1"/>
  <c r="D3871" i="1"/>
  <c r="G3870" i="1"/>
  <c r="F3870" i="1"/>
  <c r="E3870" i="1"/>
  <c r="D3870" i="1"/>
  <c r="G3869" i="1"/>
  <c r="F3869" i="1"/>
  <c r="E3869" i="1"/>
  <c r="D3869" i="1"/>
  <c r="G3868" i="1"/>
  <c r="F3868" i="1"/>
  <c r="E3868" i="1"/>
  <c r="D3868" i="1"/>
  <c r="G3867" i="1"/>
  <c r="F3867" i="1"/>
  <c r="E3867" i="1"/>
  <c r="D3867" i="1"/>
  <c r="G3866" i="1"/>
  <c r="F3866" i="1"/>
  <c r="E3866" i="1"/>
  <c r="D3866" i="1"/>
  <c r="G3865" i="1"/>
  <c r="F3865" i="1"/>
  <c r="E3865" i="1"/>
  <c r="D3865" i="1"/>
  <c r="G3864" i="1"/>
  <c r="F3864" i="1"/>
  <c r="E3864" i="1"/>
  <c r="D3864" i="1"/>
  <c r="G3863" i="1"/>
  <c r="F3863" i="1"/>
  <c r="E3863" i="1"/>
  <c r="D3863" i="1"/>
  <c r="G3862" i="1"/>
  <c r="F3862" i="1"/>
  <c r="E3862" i="1"/>
  <c r="D3862" i="1"/>
  <c r="G3861" i="1"/>
  <c r="F3861" i="1"/>
  <c r="E3861" i="1"/>
  <c r="D3861" i="1"/>
  <c r="G3860" i="1"/>
  <c r="F3860" i="1"/>
  <c r="E3860" i="1"/>
  <c r="D3860" i="1"/>
  <c r="G3859" i="1"/>
  <c r="F3859" i="1"/>
  <c r="E3859" i="1"/>
  <c r="D3859" i="1"/>
  <c r="G3858" i="1"/>
  <c r="F3858" i="1"/>
  <c r="E3858" i="1"/>
  <c r="D3858" i="1"/>
  <c r="G3857" i="1"/>
  <c r="F3857" i="1"/>
  <c r="E3857" i="1"/>
  <c r="D3857" i="1"/>
  <c r="G3856" i="1"/>
  <c r="F3856" i="1"/>
  <c r="E3856" i="1"/>
  <c r="D3856" i="1"/>
  <c r="G3855" i="1"/>
  <c r="F3855" i="1"/>
  <c r="E3855" i="1"/>
  <c r="D3855" i="1"/>
  <c r="G3854" i="1"/>
  <c r="F3854" i="1"/>
  <c r="E3854" i="1"/>
  <c r="D3854" i="1"/>
  <c r="G3853" i="1"/>
  <c r="F3853" i="1"/>
  <c r="E3853" i="1"/>
  <c r="D3853" i="1"/>
  <c r="G3852" i="1"/>
  <c r="F3852" i="1"/>
  <c r="E3852" i="1"/>
  <c r="D3852" i="1"/>
  <c r="G3851" i="1"/>
  <c r="F3851" i="1"/>
  <c r="E3851" i="1"/>
  <c r="D3851" i="1"/>
  <c r="G3850" i="1"/>
  <c r="F3850" i="1"/>
  <c r="E3850" i="1"/>
  <c r="D3850" i="1"/>
  <c r="G3849" i="1"/>
  <c r="F3849" i="1"/>
  <c r="E3849" i="1"/>
  <c r="D3849" i="1"/>
  <c r="G3848" i="1"/>
  <c r="F3848" i="1"/>
  <c r="E3848" i="1"/>
  <c r="D3848" i="1"/>
  <c r="G3847" i="1"/>
  <c r="F3847" i="1"/>
  <c r="E3847" i="1"/>
  <c r="D3847" i="1"/>
  <c r="G3846" i="1"/>
  <c r="F3846" i="1"/>
  <c r="E3846" i="1"/>
  <c r="D3846" i="1"/>
  <c r="G3845" i="1"/>
  <c r="F3845" i="1"/>
  <c r="E3845" i="1"/>
  <c r="D3845" i="1"/>
  <c r="G3844" i="1"/>
  <c r="F3844" i="1"/>
  <c r="E3844" i="1"/>
  <c r="D3844" i="1"/>
  <c r="G3843" i="1"/>
  <c r="F3843" i="1"/>
  <c r="E3843" i="1"/>
  <c r="D3843" i="1"/>
  <c r="G3842" i="1"/>
  <c r="F3842" i="1"/>
  <c r="E3842" i="1"/>
  <c r="D3842" i="1"/>
  <c r="G3841" i="1"/>
  <c r="F3841" i="1"/>
  <c r="E3841" i="1"/>
  <c r="D3841" i="1"/>
  <c r="G3840" i="1"/>
  <c r="F3840" i="1"/>
  <c r="E3840" i="1"/>
  <c r="D3840" i="1"/>
  <c r="G3839" i="1"/>
  <c r="F3839" i="1"/>
  <c r="E3839" i="1"/>
  <c r="D3839" i="1"/>
  <c r="G3838" i="1"/>
  <c r="F3838" i="1"/>
  <c r="E3838" i="1"/>
  <c r="D3838" i="1"/>
  <c r="G3837" i="1"/>
  <c r="F3837" i="1"/>
  <c r="E3837" i="1"/>
  <c r="D3837" i="1"/>
  <c r="G3836" i="1"/>
  <c r="F3836" i="1"/>
  <c r="E3836" i="1"/>
  <c r="D3836" i="1"/>
  <c r="G3835" i="1"/>
  <c r="F3835" i="1"/>
  <c r="E3835" i="1"/>
  <c r="D3835" i="1"/>
  <c r="G3834" i="1"/>
  <c r="F3834" i="1"/>
  <c r="E3834" i="1"/>
  <c r="D3834" i="1"/>
  <c r="G3833" i="1"/>
  <c r="F3833" i="1"/>
  <c r="E3833" i="1"/>
  <c r="D3833" i="1"/>
  <c r="G3832" i="1"/>
  <c r="F3832" i="1"/>
  <c r="E3832" i="1"/>
  <c r="D3832" i="1"/>
  <c r="G3831" i="1"/>
  <c r="F3831" i="1"/>
  <c r="E3831" i="1"/>
  <c r="D3831" i="1"/>
  <c r="G3830" i="1"/>
  <c r="F3830" i="1"/>
  <c r="E3830" i="1"/>
  <c r="D3830" i="1"/>
  <c r="G3829" i="1"/>
  <c r="F3829" i="1"/>
  <c r="E3829" i="1"/>
  <c r="D3829" i="1"/>
  <c r="G3828" i="1"/>
  <c r="F3828" i="1"/>
  <c r="E3828" i="1"/>
  <c r="D3828" i="1"/>
  <c r="G3827" i="1"/>
  <c r="F3827" i="1"/>
  <c r="E3827" i="1"/>
  <c r="D3827" i="1"/>
  <c r="G3826" i="1"/>
  <c r="F3826" i="1"/>
  <c r="E3826" i="1"/>
  <c r="D3826" i="1"/>
  <c r="G3825" i="1"/>
  <c r="F3825" i="1"/>
  <c r="E3825" i="1"/>
  <c r="D3825" i="1"/>
  <c r="G3824" i="1"/>
  <c r="F3824" i="1"/>
  <c r="E3824" i="1"/>
  <c r="D3824" i="1"/>
  <c r="G3823" i="1"/>
  <c r="F3823" i="1"/>
  <c r="E3823" i="1"/>
  <c r="D3823" i="1"/>
  <c r="G3822" i="1"/>
  <c r="F3822" i="1"/>
  <c r="E3822" i="1"/>
  <c r="D3822" i="1"/>
  <c r="G3821" i="1"/>
  <c r="F3821" i="1"/>
  <c r="E3821" i="1"/>
  <c r="D3821" i="1"/>
  <c r="G3820" i="1"/>
  <c r="F3820" i="1"/>
  <c r="E3820" i="1"/>
  <c r="D3820" i="1"/>
  <c r="G3819" i="1"/>
  <c r="F3819" i="1"/>
  <c r="E3819" i="1"/>
  <c r="D3819" i="1"/>
  <c r="G3818" i="1"/>
  <c r="F3818" i="1"/>
  <c r="E3818" i="1"/>
  <c r="D3818" i="1"/>
  <c r="G3817" i="1"/>
  <c r="F3817" i="1"/>
  <c r="E3817" i="1"/>
  <c r="D3817" i="1"/>
  <c r="G3816" i="1"/>
  <c r="F3816" i="1"/>
  <c r="E3816" i="1"/>
  <c r="D3816" i="1"/>
  <c r="G3815" i="1"/>
  <c r="F3815" i="1"/>
  <c r="E3815" i="1"/>
  <c r="D3815" i="1"/>
  <c r="G3814" i="1"/>
  <c r="F3814" i="1"/>
  <c r="E3814" i="1"/>
  <c r="D3814" i="1"/>
  <c r="G3813" i="1"/>
  <c r="F3813" i="1"/>
  <c r="E3813" i="1"/>
  <c r="D3813" i="1"/>
  <c r="G3812" i="1"/>
  <c r="F3812" i="1"/>
  <c r="E3812" i="1"/>
  <c r="D3812" i="1"/>
  <c r="G3811" i="1"/>
  <c r="F3811" i="1"/>
  <c r="E3811" i="1"/>
  <c r="D3811" i="1"/>
  <c r="G3810" i="1"/>
  <c r="F3810" i="1"/>
  <c r="E3810" i="1"/>
  <c r="D3810" i="1"/>
  <c r="G3809" i="1"/>
  <c r="F3809" i="1"/>
  <c r="E3809" i="1"/>
  <c r="D3809" i="1"/>
  <c r="G3808" i="1"/>
  <c r="F3808" i="1"/>
  <c r="E3808" i="1"/>
  <c r="D3808" i="1"/>
  <c r="G3807" i="1"/>
  <c r="F3807" i="1"/>
  <c r="E3807" i="1"/>
  <c r="D3807" i="1"/>
  <c r="G3806" i="1"/>
  <c r="F3806" i="1"/>
  <c r="E3806" i="1"/>
  <c r="D3806" i="1"/>
  <c r="G3805" i="1"/>
  <c r="F3805" i="1"/>
  <c r="E3805" i="1"/>
  <c r="D3805" i="1"/>
  <c r="G3804" i="1"/>
  <c r="F3804" i="1"/>
  <c r="E3804" i="1"/>
  <c r="D3804" i="1"/>
  <c r="G3803" i="1"/>
  <c r="F3803" i="1"/>
  <c r="E3803" i="1"/>
  <c r="D3803" i="1"/>
  <c r="G3802" i="1"/>
  <c r="F3802" i="1"/>
  <c r="E3802" i="1"/>
  <c r="D3802" i="1"/>
  <c r="B3802" i="1"/>
  <c r="G3801" i="1"/>
  <c r="F3801" i="1"/>
  <c r="E3801" i="1"/>
  <c r="D3801" i="1"/>
  <c r="G3800" i="1"/>
  <c r="F3800" i="1"/>
  <c r="E3800" i="1"/>
  <c r="D3800" i="1"/>
  <c r="G3799" i="1"/>
  <c r="F3799" i="1"/>
  <c r="E3799" i="1"/>
  <c r="D3799" i="1"/>
  <c r="G3798" i="1"/>
  <c r="F3798" i="1"/>
  <c r="E3798" i="1"/>
  <c r="D3798" i="1"/>
  <c r="G3797" i="1"/>
  <c r="F3797" i="1"/>
  <c r="E3797" i="1"/>
  <c r="D3797" i="1"/>
  <c r="G3796" i="1"/>
  <c r="F3796" i="1"/>
  <c r="E3796" i="1"/>
  <c r="D3796" i="1"/>
  <c r="G3795" i="1"/>
  <c r="F3795" i="1"/>
  <c r="E3795" i="1"/>
  <c r="D3795" i="1"/>
  <c r="G3794" i="1"/>
  <c r="F3794" i="1"/>
  <c r="E3794" i="1"/>
  <c r="D3794" i="1"/>
  <c r="G3793" i="1"/>
  <c r="F3793" i="1"/>
  <c r="E3793" i="1"/>
  <c r="D3793" i="1"/>
  <c r="G3792" i="1"/>
  <c r="F3792" i="1"/>
  <c r="E3792" i="1"/>
  <c r="D3792" i="1"/>
  <c r="G3791" i="1"/>
  <c r="F3791" i="1"/>
  <c r="E3791" i="1"/>
  <c r="D3791" i="1"/>
  <c r="G3790" i="1"/>
  <c r="F3790" i="1"/>
  <c r="E3790" i="1"/>
  <c r="D3790" i="1"/>
  <c r="G3789" i="1"/>
  <c r="F3789" i="1"/>
  <c r="E3789" i="1"/>
  <c r="D3789" i="1"/>
  <c r="G3788" i="1"/>
  <c r="F3788" i="1"/>
  <c r="E3788" i="1"/>
  <c r="D3788" i="1"/>
  <c r="G3787" i="1"/>
  <c r="F3787" i="1"/>
  <c r="E3787" i="1"/>
  <c r="D3787" i="1"/>
  <c r="G3786" i="1"/>
  <c r="F3786" i="1"/>
  <c r="E3786" i="1"/>
  <c r="D3786" i="1"/>
  <c r="G3785" i="1"/>
  <c r="F3785" i="1"/>
  <c r="E3785" i="1"/>
  <c r="D3785" i="1"/>
  <c r="G3784" i="1"/>
  <c r="F3784" i="1"/>
  <c r="E3784" i="1"/>
  <c r="D3784" i="1"/>
  <c r="G3783" i="1"/>
  <c r="F3783" i="1"/>
  <c r="E3783" i="1"/>
  <c r="D3783" i="1"/>
  <c r="G3782" i="1"/>
  <c r="F3782" i="1"/>
  <c r="E3782" i="1"/>
  <c r="D3782" i="1"/>
  <c r="G3781" i="1"/>
  <c r="F3781" i="1"/>
  <c r="E3781" i="1"/>
  <c r="D3781" i="1"/>
  <c r="G3780" i="1"/>
  <c r="F3780" i="1"/>
  <c r="E3780" i="1"/>
  <c r="D3780" i="1"/>
  <c r="G3779" i="1"/>
  <c r="F3779" i="1"/>
  <c r="E3779" i="1"/>
  <c r="D3779" i="1"/>
  <c r="G3778" i="1"/>
  <c r="F3778" i="1"/>
  <c r="E3778" i="1"/>
  <c r="D3778" i="1"/>
  <c r="G3777" i="1"/>
  <c r="F3777" i="1"/>
  <c r="E3777" i="1"/>
  <c r="D3777" i="1"/>
  <c r="G3776" i="1"/>
  <c r="F3776" i="1"/>
  <c r="E3776" i="1"/>
  <c r="D3776" i="1"/>
  <c r="G3775" i="1"/>
  <c r="F3775" i="1"/>
  <c r="E3775" i="1"/>
  <c r="D3775" i="1"/>
  <c r="G3774" i="1"/>
  <c r="F3774" i="1"/>
  <c r="E3774" i="1"/>
  <c r="D3774" i="1"/>
  <c r="G3773" i="1"/>
  <c r="F3773" i="1"/>
  <c r="E3773" i="1"/>
  <c r="D3773" i="1"/>
  <c r="G3772" i="1"/>
  <c r="F3772" i="1"/>
  <c r="E3772" i="1"/>
  <c r="D3772" i="1"/>
  <c r="G3771" i="1"/>
  <c r="F3771" i="1"/>
  <c r="E3771" i="1"/>
  <c r="D3771" i="1"/>
  <c r="G3770" i="1"/>
  <c r="F3770" i="1"/>
  <c r="E3770" i="1"/>
  <c r="D3770" i="1"/>
  <c r="G3769" i="1"/>
  <c r="F3769" i="1"/>
  <c r="E3769" i="1"/>
  <c r="D3769" i="1"/>
  <c r="G3768" i="1"/>
  <c r="F3768" i="1"/>
  <c r="E3768" i="1"/>
  <c r="D3768" i="1"/>
  <c r="G3767" i="1"/>
  <c r="F3767" i="1"/>
  <c r="E3767" i="1"/>
  <c r="D3767" i="1"/>
  <c r="G3766" i="1"/>
  <c r="F3766" i="1"/>
  <c r="E3766" i="1"/>
  <c r="D3766" i="1"/>
  <c r="G3765" i="1"/>
  <c r="F3765" i="1"/>
  <c r="E3765" i="1"/>
  <c r="D3765" i="1"/>
  <c r="G3764" i="1"/>
  <c r="F3764" i="1"/>
  <c r="E3764" i="1"/>
  <c r="D3764" i="1"/>
  <c r="G3763" i="1"/>
  <c r="F3763" i="1"/>
  <c r="E3763" i="1"/>
  <c r="D3763" i="1"/>
  <c r="G3762" i="1"/>
  <c r="F3762" i="1"/>
  <c r="E3762" i="1"/>
  <c r="D3762" i="1"/>
  <c r="G3761" i="1"/>
  <c r="F3761" i="1"/>
  <c r="E3761" i="1"/>
  <c r="D3761" i="1"/>
  <c r="G3760" i="1"/>
  <c r="F3760" i="1"/>
  <c r="E3760" i="1"/>
  <c r="D3760" i="1"/>
  <c r="G3759" i="1"/>
  <c r="F3759" i="1"/>
  <c r="E3759" i="1"/>
  <c r="D3759" i="1"/>
  <c r="G3758" i="1"/>
  <c r="F3758" i="1"/>
  <c r="E3758" i="1"/>
  <c r="D3758" i="1"/>
  <c r="G3757" i="1"/>
  <c r="F3757" i="1"/>
  <c r="E3757" i="1"/>
  <c r="D3757" i="1"/>
  <c r="G3756" i="1"/>
  <c r="F3756" i="1"/>
  <c r="E3756" i="1"/>
  <c r="D3756" i="1"/>
  <c r="G3755" i="1"/>
  <c r="F3755" i="1"/>
  <c r="E3755" i="1"/>
  <c r="D3755" i="1"/>
  <c r="G3754" i="1"/>
  <c r="F3754" i="1"/>
  <c r="E3754" i="1"/>
  <c r="D3754" i="1"/>
  <c r="G3753" i="1"/>
  <c r="F3753" i="1"/>
  <c r="E3753" i="1"/>
  <c r="D3753" i="1"/>
  <c r="G3752" i="1"/>
  <c r="F3752" i="1"/>
  <c r="E3752" i="1"/>
  <c r="D3752" i="1"/>
  <c r="G3751" i="1"/>
  <c r="F3751" i="1"/>
  <c r="E3751" i="1"/>
  <c r="D3751" i="1"/>
  <c r="G3750" i="1"/>
  <c r="F3750" i="1"/>
  <c r="E3750" i="1"/>
  <c r="D3750" i="1"/>
  <c r="G3749" i="1"/>
  <c r="F3749" i="1"/>
  <c r="E3749" i="1"/>
  <c r="D3749" i="1"/>
  <c r="G3748" i="1"/>
  <c r="F3748" i="1"/>
  <c r="E3748" i="1"/>
  <c r="D3748" i="1"/>
  <c r="G3747" i="1"/>
  <c r="F3747" i="1"/>
  <c r="E3747" i="1"/>
  <c r="D3747" i="1"/>
  <c r="G3746" i="1"/>
  <c r="F3746" i="1"/>
  <c r="E3746" i="1"/>
  <c r="D3746" i="1"/>
  <c r="G3745" i="1"/>
  <c r="F3745" i="1"/>
  <c r="E3745" i="1"/>
  <c r="D3745" i="1"/>
  <c r="G3744" i="1"/>
  <c r="F3744" i="1"/>
  <c r="E3744" i="1"/>
  <c r="D3744" i="1"/>
  <c r="G3743" i="1"/>
  <c r="F3743" i="1"/>
  <c r="E3743" i="1"/>
  <c r="D3743" i="1"/>
  <c r="G3742" i="1"/>
  <c r="F3742" i="1"/>
  <c r="E3742" i="1"/>
  <c r="D3742" i="1"/>
  <c r="G3741" i="1"/>
  <c r="F3741" i="1"/>
  <c r="E3741" i="1"/>
  <c r="D3741" i="1"/>
  <c r="G3740" i="1"/>
  <c r="F3740" i="1"/>
  <c r="E3740" i="1"/>
  <c r="D3740" i="1"/>
  <c r="G3739" i="1"/>
  <c r="F3739" i="1"/>
  <c r="E3739" i="1"/>
  <c r="D3739" i="1"/>
  <c r="G3738" i="1"/>
  <c r="F3738" i="1"/>
  <c r="E3738" i="1"/>
  <c r="D3738" i="1"/>
  <c r="G3737" i="1"/>
  <c r="F3737" i="1"/>
  <c r="E3737" i="1"/>
  <c r="D3737" i="1"/>
  <c r="G3736" i="1"/>
  <c r="F3736" i="1"/>
  <c r="E3736" i="1"/>
  <c r="D3736" i="1"/>
  <c r="G3735" i="1"/>
  <c r="F3735" i="1"/>
  <c r="E3735" i="1"/>
  <c r="D3735" i="1"/>
  <c r="G3734" i="1"/>
  <c r="F3734" i="1"/>
  <c r="E3734" i="1"/>
  <c r="D3734" i="1"/>
  <c r="G3733" i="1"/>
  <c r="F3733" i="1"/>
  <c r="E3733" i="1"/>
  <c r="D3733" i="1"/>
  <c r="G3732" i="1"/>
  <c r="F3732" i="1"/>
  <c r="E3732" i="1"/>
  <c r="D3732" i="1"/>
  <c r="G3731" i="1"/>
  <c r="F3731" i="1"/>
  <c r="E3731" i="1"/>
  <c r="D3731" i="1"/>
  <c r="G3730" i="1"/>
  <c r="F3730" i="1"/>
  <c r="E3730" i="1"/>
  <c r="D3730" i="1"/>
  <c r="G3729" i="1"/>
  <c r="F3729" i="1"/>
  <c r="E3729" i="1"/>
  <c r="D3729" i="1"/>
  <c r="G3728" i="1"/>
  <c r="F3728" i="1"/>
  <c r="E3728" i="1"/>
  <c r="D3728" i="1"/>
  <c r="G3727" i="1"/>
  <c r="F3727" i="1"/>
  <c r="E3727" i="1"/>
  <c r="D3727" i="1"/>
  <c r="G3726" i="1"/>
  <c r="F3726" i="1"/>
  <c r="E3726" i="1"/>
  <c r="D3726" i="1"/>
  <c r="G3725" i="1"/>
  <c r="F3725" i="1"/>
  <c r="E3725" i="1"/>
  <c r="D3725" i="1"/>
  <c r="G3724" i="1"/>
  <c r="F3724" i="1"/>
  <c r="E3724" i="1"/>
  <c r="D3724" i="1"/>
  <c r="G3723" i="1"/>
  <c r="F3723" i="1"/>
  <c r="E3723" i="1"/>
  <c r="D3723" i="1"/>
  <c r="G3722" i="1"/>
  <c r="F3722" i="1"/>
  <c r="E3722" i="1"/>
  <c r="D3722" i="1"/>
  <c r="G3721" i="1"/>
  <c r="F3721" i="1"/>
  <c r="E3721" i="1"/>
  <c r="D3721" i="1"/>
  <c r="G3720" i="1"/>
  <c r="F3720" i="1"/>
  <c r="E3720" i="1"/>
  <c r="D3720" i="1"/>
  <c r="G3719" i="1"/>
  <c r="F3719" i="1"/>
  <c r="E3719" i="1"/>
  <c r="D3719" i="1"/>
  <c r="G3718" i="1"/>
  <c r="F3718" i="1"/>
  <c r="E3718" i="1"/>
  <c r="D3718" i="1"/>
  <c r="G3717" i="1"/>
  <c r="F3717" i="1"/>
  <c r="E3717" i="1"/>
  <c r="D3717" i="1"/>
  <c r="G3716" i="1"/>
  <c r="F3716" i="1"/>
  <c r="E3716" i="1"/>
  <c r="D3716" i="1"/>
  <c r="G3715" i="1"/>
  <c r="F3715" i="1"/>
  <c r="E3715" i="1"/>
  <c r="D3715" i="1"/>
  <c r="G3714" i="1"/>
  <c r="F3714" i="1"/>
  <c r="E3714" i="1"/>
  <c r="D3714" i="1"/>
  <c r="G3713" i="1"/>
  <c r="F3713" i="1"/>
  <c r="E3713" i="1"/>
  <c r="D3713" i="1"/>
  <c r="G3712" i="1"/>
  <c r="F3712" i="1"/>
  <c r="E3712" i="1"/>
  <c r="D3712" i="1"/>
  <c r="G3711" i="1"/>
  <c r="F3711" i="1"/>
  <c r="E3711" i="1"/>
  <c r="D3711" i="1"/>
  <c r="G3710" i="1"/>
  <c r="F3710" i="1"/>
  <c r="E3710" i="1"/>
  <c r="D3710" i="1"/>
  <c r="G3709" i="1"/>
  <c r="F3709" i="1"/>
  <c r="E3709" i="1"/>
  <c r="D3709" i="1"/>
  <c r="G3708" i="1"/>
  <c r="F3708" i="1"/>
  <c r="E3708" i="1"/>
  <c r="D3708" i="1"/>
  <c r="G3707" i="1"/>
  <c r="F3707" i="1"/>
  <c r="E3707" i="1"/>
  <c r="D3707" i="1"/>
  <c r="G3706" i="1"/>
  <c r="F3706" i="1"/>
  <c r="E3706" i="1"/>
  <c r="D3706" i="1"/>
  <c r="G3705" i="1"/>
  <c r="F3705" i="1"/>
  <c r="E3705" i="1"/>
  <c r="D3705" i="1"/>
  <c r="G3704" i="1"/>
  <c r="F3704" i="1"/>
  <c r="E3704" i="1"/>
  <c r="D3704" i="1"/>
  <c r="G3703" i="1"/>
  <c r="F3703" i="1"/>
  <c r="E3703" i="1"/>
  <c r="D3703" i="1"/>
  <c r="G3702" i="1"/>
  <c r="F3702" i="1"/>
  <c r="E3702" i="1"/>
  <c r="D3702" i="1"/>
  <c r="B3702" i="1"/>
  <c r="G3701" i="1"/>
  <c r="F3701" i="1"/>
  <c r="E3701" i="1"/>
  <c r="D3701" i="1"/>
  <c r="G3700" i="1"/>
  <c r="F3700" i="1"/>
  <c r="E3700" i="1"/>
  <c r="D3700" i="1"/>
  <c r="G3699" i="1"/>
  <c r="F3699" i="1"/>
  <c r="E3699" i="1"/>
  <c r="D3699" i="1"/>
  <c r="G3698" i="1"/>
  <c r="F3698" i="1"/>
  <c r="E3698" i="1"/>
  <c r="D3698" i="1"/>
  <c r="G3697" i="1"/>
  <c r="F3697" i="1"/>
  <c r="E3697" i="1"/>
  <c r="D3697" i="1"/>
  <c r="G3696" i="1"/>
  <c r="F3696" i="1"/>
  <c r="E3696" i="1"/>
  <c r="D3696" i="1"/>
  <c r="G3695" i="1"/>
  <c r="F3695" i="1"/>
  <c r="E3695" i="1"/>
  <c r="D3695" i="1"/>
  <c r="G3694" i="1"/>
  <c r="F3694" i="1"/>
  <c r="E3694" i="1"/>
  <c r="D3694" i="1"/>
  <c r="G3693" i="1"/>
  <c r="F3693" i="1"/>
  <c r="E3693" i="1"/>
  <c r="D3693" i="1"/>
  <c r="G3692" i="1"/>
  <c r="F3692" i="1"/>
  <c r="E3692" i="1"/>
  <c r="D3692" i="1"/>
  <c r="G3691" i="1"/>
  <c r="F3691" i="1"/>
  <c r="E3691" i="1"/>
  <c r="D3691" i="1"/>
  <c r="G3690" i="1"/>
  <c r="F3690" i="1"/>
  <c r="E3690" i="1"/>
  <c r="D3690" i="1"/>
  <c r="G3689" i="1"/>
  <c r="F3689" i="1"/>
  <c r="E3689" i="1"/>
  <c r="D3689" i="1"/>
  <c r="G3688" i="1"/>
  <c r="F3688" i="1"/>
  <c r="E3688" i="1"/>
  <c r="D3688" i="1"/>
  <c r="G3687" i="1"/>
  <c r="F3687" i="1"/>
  <c r="E3687" i="1"/>
  <c r="D3687" i="1"/>
  <c r="G3686" i="1"/>
  <c r="F3686" i="1"/>
  <c r="E3686" i="1"/>
  <c r="D3686" i="1"/>
  <c r="G3685" i="1"/>
  <c r="F3685" i="1"/>
  <c r="E3685" i="1"/>
  <c r="D3685" i="1"/>
  <c r="G3684" i="1"/>
  <c r="F3684" i="1"/>
  <c r="E3684" i="1"/>
  <c r="D3684" i="1"/>
  <c r="G3683" i="1"/>
  <c r="F3683" i="1"/>
  <c r="E3683" i="1"/>
  <c r="D3683" i="1"/>
  <c r="G3682" i="1"/>
  <c r="F3682" i="1"/>
  <c r="E3682" i="1"/>
  <c r="D3682" i="1"/>
  <c r="G3681" i="1"/>
  <c r="F3681" i="1"/>
  <c r="E3681" i="1"/>
  <c r="D3681" i="1"/>
  <c r="G3680" i="1"/>
  <c r="F3680" i="1"/>
  <c r="E3680" i="1"/>
  <c r="D3680" i="1"/>
  <c r="G3679" i="1"/>
  <c r="F3679" i="1"/>
  <c r="E3679" i="1"/>
  <c r="D3679" i="1"/>
  <c r="G3678" i="1"/>
  <c r="F3678" i="1"/>
  <c r="E3678" i="1"/>
  <c r="D3678" i="1"/>
  <c r="G3677" i="1"/>
  <c r="F3677" i="1"/>
  <c r="E3677" i="1"/>
  <c r="D3677" i="1"/>
  <c r="G3676" i="1"/>
  <c r="F3676" i="1"/>
  <c r="E3676" i="1"/>
  <c r="D3676" i="1"/>
  <c r="G3675" i="1"/>
  <c r="F3675" i="1"/>
  <c r="E3675" i="1"/>
  <c r="D3675" i="1"/>
  <c r="G3674" i="1"/>
  <c r="F3674" i="1"/>
  <c r="E3674" i="1"/>
  <c r="D3674" i="1"/>
  <c r="G3673" i="1"/>
  <c r="F3673" i="1"/>
  <c r="E3673" i="1"/>
  <c r="D3673" i="1"/>
  <c r="G3672" i="1"/>
  <c r="F3672" i="1"/>
  <c r="E3672" i="1"/>
  <c r="D3672" i="1"/>
  <c r="G3671" i="1"/>
  <c r="F3671" i="1"/>
  <c r="E3671" i="1"/>
  <c r="D3671" i="1"/>
  <c r="G3670" i="1"/>
  <c r="F3670" i="1"/>
  <c r="E3670" i="1"/>
  <c r="D3670" i="1"/>
  <c r="G3669" i="1"/>
  <c r="F3669" i="1"/>
  <c r="E3669" i="1"/>
  <c r="D3669" i="1"/>
  <c r="G3668" i="1"/>
  <c r="F3668" i="1"/>
  <c r="E3668" i="1"/>
  <c r="D3668" i="1"/>
  <c r="G3667" i="1"/>
  <c r="F3667" i="1"/>
  <c r="E3667" i="1"/>
  <c r="D3667" i="1"/>
  <c r="G3666" i="1"/>
  <c r="F3666" i="1"/>
  <c r="E3666" i="1"/>
  <c r="D3666" i="1"/>
  <c r="G3665" i="1"/>
  <c r="F3665" i="1"/>
  <c r="E3665" i="1"/>
  <c r="D3665" i="1"/>
  <c r="G3664" i="1"/>
  <c r="F3664" i="1"/>
  <c r="E3664" i="1"/>
  <c r="D3664" i="1"/>
  <c r="G3663" i="1"/>
  <c r="F3663" i="1"/>
  <c r="E3663" i="1"/>
  <c r="D3663" i="1"/>
  <c r="G3662" i="1"/>
  <c r="F3662" i="1"/>
  <c r="E3662" i="1"/>
  <c r="D3662" i="1"/>
  <c r="G3661" i="1"/>
  <c r="F3661" i="1"/>
  <c r="E3661" i="1"/>
  <c r="D3661" i="1"/>
  <c r="G3660" i="1"/>
  <c r="F3660" i="1"/>
  <c r="E3660" i="1"/>
  <c r="D3660" i="1"/>
  <c r="G3659" i="1"/>
  <c r="F3659" i="1"/>
  <c r="E3659" i="1"/>
  <c r="D3659" i="1"/>
  <c r="G3658" i="1"/>
  <c r="F3658" i="1"/>
  <c r="E3658" i="1"/>
  <c r="D3658" i="1"/>
  <c r="G3657" i="1"/>
  <c r="F3657" i="1"/>
  <c r="E3657" i="1"/>
  <c r="D3657" i="1"/>
  <c r="G3656" i="1"/>
  <c r="F3656" i="1"/>
  <c r="E3656" i="1"/>
  <c r="D3656" i="1"/>
  <c r="G3655" i="1"/>
  <c r="F3655" i="1"/>
  <c r="E3655" i="1"/>
  <c r="D3655" i="1"/>
  <c r="G3654" i="1"/>
  <c r="F3654" i="1"/>
  <c r="E3654" i="1"/>
  <c r="D3654" i="1"/>
  <c r="G3653" i="1"/>
  <c r="F3653" i="1"/>
  <c r="E3653" i="1"/>
  <c r="D3653" i="1"/>
  <c r="G3652" i="1"/>
  <c r="F3652" i="1"/>
  <c r="E3652" i="1"/>
  <c r="D3652" i="1"/>
  <c r="G3651" i="1"/>
  <c r="F3651" i="1"/>
  <c r="E3651" i="1"/>
  <c r="D3651" i="1"/>
  <c r="G3650" i="1"/>
  <c r="F3650" i="1"/>
  <c r="E3650" i="1"/>
  <c r="D3650" i="1"/>
  <c r="G3649" i="1"/>
  <c r="F3649" i="1"/>
  <c r="E3649" i="1"/>
  <c r="D3649" i="1"/>
  <c r="G3648" i="1"/>
  <c r="F3648" i="1"/>
  <c r="E3648" i="1"/>
  <c r="D3648" i="1"/>
  <c r="G3647" i="1"/>
  <c r="F3647" i="1"/>
  <c r="E3647" i="1"/>
  <c r="D3647" i="1"/>
  <c r="G3646" i="1"/>
  <c r="F3646" i="1"/>
  <c r="E3646" i="1"/>
  <c r="D3646" i="1"/>
  <c r="G3645" i="1"/>
  <c r="F3645" i="1"/>
  <c r="E3645" i="1"/>
  <c r="D3645" i="1"/>
  <c r="G3644" i="1"/>
  <c r="F3644" i="1"/>
  <c r="E3644" i="1"/>
  <c r="D3644" i="1"/>
  <c r="G3643" i="1"/>
  <c r="F3643" i="1"/>
  <c r="E3643" i="1"/>
  <c r="D3643" i="1"/>
  <c r="G3642" i="1"/>
  <c r="F3642" i="1"/>
  <c r="E3642" i="1"/>
  <c r="D3642" i="1"/>
  <c r="G3641" i="1"/>
  <c r="F3641" i="1"/>
  <c r="E3641" i="1"/>
  <c r="D3641" i="1"/>
  <c r="G3640" i="1"/>
  <c r="F3640" i="1"/>
  <c r="E3640" i="1"/>
  <c r="D3640" i="1"/>
  <c r="G3639" i="1"/>
  <c r="F3639" i="1"/>
  <c r="E3639" i="1"/>
  <c r="D3639" i="1"/>
  <c r="G3638" i="1"/>
  <c r="F3638" i="1"/>
  <c r="E3638" i="1"/>
  <c r="D3638" i="1"/>
  <c r="G3637" i="1"/>
  <c r="F3637" i="1"/>
  <c r="E3637" i="1"/>
  <c r="D3637" i="1"/>
  <c r="G3636" i="1"/>
  <c r="F3636" i="1"/>
  <c r="E3636" i="1"/>
  <c r="D3636" i="1"/>
  <c r="G3635" i="1"/>
  <c r="F3635" i="1"/>
  <c r="E3635" i="1"/>
  <c r="D3635" i="1"/>
  <c r="G3634" i="1"/>
  <c r="F3634" i="1"/>
  <c r="E3634" i="1"/>
  <c r="D3634" i="1"/>
  <c r="G3633" i="1"/>
  <c r="F3633" i="1"/>
  <c r="E3633" i="1"/>
  <c r="D3633" i="1"/>
  <c r="G3632" i="1"/>
  <c r="F3632" i="1"/>
  <c r="E3632" i="1"/>
  <c r="D3632" i="1"/>
  <c r="G3631" i="1"/>
  <c r="F3631" i="1"/>
  <c r="E3631" i="1"/>
  <c r="D3631" i="1"/>
  <c r="G3630" i="1"/>
  <c r="F3630" i="1"/>
  <c r="E3630" i="1"/>
  <c r="D3630" i="1"/>
  <c r="G3629" i="1"/>
  <c r="F3629" i="1"/>
  <c r="E3629" i="1"/>
  <c r="D3629" i="1"/>
  <c r="G3628" i="1"/>
  <c r="F3628" i="1"/>
  <c r="E3628" i="1"/>
  <c r="D3628" i="1"/>
  <c r="G3627" i="1"/>
  <c r="F3627" i="1"/>
  <c r="E3627" i="1"/>
  <c r="D3627" i="1"/>
  <c r="G3626" i="1"/>
  <c r="F3626" i="1"/>
  <c r="E3626" i="1"/>
  <c r="D3626" i="1"/>
  <c r="G3625" i="1"/>
  <c r="F3625" i="1"/>
  <c r="E3625" i="1"/>
  <c r="D3625" i="1"/>
  <c r="G3624" i="1"/>
  <c r="F3624" i="1"/>
  <c r="E3624" i="1"/>
  <c r="D3624" i="1"/>
  <c r="G3623" i="1"/>
  <c r="F3623" i="1"/>
  <c r="E3623" i="1"/>
  <c r="D3623" i="1"/>
  <c r="G3622" i="1"/>
  <c r="F3622" i="1"/>
  <c r="E3622" i="1"/>
  <c r="D3622" i="1"/>
  <c r="G3621" i="1"/>
  <c r="F3621" i="1"/>
  <c r="E3621" i="1"/>
  <c r="D3621" i="1"/>
  <c r="G3620" i="1"/>
  <c r="F3620" i="1"/>
  <c r="E3620" i="1"/>
  <c r="D3620" i="1"/>
  <c r="G3619" i="1"/>
  <c r="F3619" i="1"/>
  <c r="E3619" i="1"/>
  <c r="D3619" i="1"/>
  <c r="G3618" i="1"/>
  <c r="F3618" i="1"/>
  <c r="E3618" i="1"/>
  <c r="D3618" i="1"/>
  <c r="G3617" i="1"/>
  <c r="F3617" i="1"/>
  <c r="E3617" i="1"/>
  <c r="D3617" i="1"/>
  <c r="G3616" i="1"/>
  <c r="F3616" i="1"/>
  <c r="E3616" i="1"/>
  <c r="D3616" i="1"/>
  <c r="G3615" i="1"/>
  <c r="F3615" i="1"/>
  <c r="E3615" i="1"/>
  <c r="D3615" i="1"/>
  <c r="G3614" i="1"/>
  <c r="F3614" i="1"/>
  <c r="E3614" i="1"/>
  <c r="D3614" i="1"/>
  <c r="G3613" i="1"/>
  <c r="F3613" i="1"/>
  <c r="E3613" i="1"/>
  <c r="D3613" i="1"/>
  <c r="G3612" i="1"/>
  <c r="F3612" i="1"/>
  <c r="E3612" i="1"/>
  <c r="D3612" i="1"/>
  <c r="G3611" i="1"/>
  <c r="F3611" i="1"/>
  <c r="E3611" i="1"/>
  <c r="D3611" i="1"/>
  <c r="G3610" i="1"/>
  <c r="F3610" i="1"/>
  <c r="E3610" i="1"/>
  <c r="D3610" i="1"/>
  <c r="G3609" i="1"/>
  <c r="F3609" i="1"/>
  <c r="E3609" i="1"/>
  <c r="D3609" i="1"/>
  <c r="G3608" i="1"/>
  <c r="F3608" i="1"/>
  <c r="E3608" i="1"/>
  <c r="D3608" i="1"/>
  <c r="G3607" i="1"/>
  <c r="F3607" i="1"/>
  <c r="E3607" i="1"/>
  <c r="D3607" i="1"/>
  <c r="G3606" i="1"/>
  <c r="F3606" i="1"/>
  <c r="E3606" i="1"/>
  <c r="D3606" i="1"/>
  <c r="G3605" i="1"/>
  <c r="F3605" i="1"/>
  <c r="E3605" i="1"/>
  <c r="D3605" i="1"/>
  <c r="G3604" i="1"/>
  <c r="F3604" i="1"/>
  <c r="E3604" i="1"/>
  <c r="D3604" i="1"/>
  <c r="G3603" i="1"/>
  <c r="F3603" i="1"/>
  <c r="E3603" i="1"/>
  <c r="D3603" i="1"/>
  <c r="G3602" i="1"/>
  <c r="F3602" i="1"/>
  <c r="E3602" i="1"/>
  <c r="D3602" i="1"/>
  <c r="B3602" i="1"/>
  <c r="M3602" i="1" s="1"/>
  <c r="G3601" i="1"/>
  <c r="F3601" i="1"/>
  <c r="E3601" i="1"/>
  <c r="D3601" i="1"/>
  <c r="G3600" i="1"/>
  <c r="F3600" i="1"/>
  <c r="E3600" i="1"/>
  <c r="D3600" i="1"/>
  <c r="G3599" i="1"/>
  <c r="F3599" i="1"/>
  <c r="E3599" i="1"/>
  <c r="D3599" i="1"/>
  <c r="G3598" i="1"/>
  <c r="F3598" i="1"/>
  <c r="E3598" i="1"/>
  <c r="D3598" i="1"/>
  <c r="G3597" i="1"/>
  <c r="F3597" i="1"/>
  <c r="E3597" i="1"/>
  <c r="D3597" i="1"/>
  <c r="G3596" i="1"/>
  <c r="F3596" i="1"/>
  <c r="E3596" i="1"/>
  <c r="D3596" i="1"/>
  <c r="G3595" i="1"/>
  <c r="F3595" i="1"/>
  <c r="E3595" i="1"/>
  <c r="D3595" i="1"/>
  <c r="G3594" i="1"/>
  <c r="F3594" i="1"/>
  <c r="E3594" i="1"/>
  <c r="D3594" i="1"/>
  <c r="G3593" i="1"/>
  <c r="F3593" i="1"/>
  <c r="E3593" i="1"/>
  <c r="D3593" i="1"/>
  <c r="G3592" i="1"/>
  <c r="F3592" i="1"/>
  <c r="E3592" i="1"/>
  <c r="D3592" i="1"/>
  <c r="G3591" i="1"/>
  <c r="F3591" i="1"/>
  <c r="E3591" i="1"/>
  <c r="D3591" i="1"/>
  <c r="G3590" i="1"/>
  <c r="F3590" i="1"/>
  <c r="E3590" i="1"/>
  <c r="D3590" i="1"/>
  <c r="G3589" i="1"/>
  <c r="F3589" i="1"/>
  <c r="E3589" i="1"/>
  <c r="D3589" i="1"/>
  <c r="G3588" i="1"/>
  <c r="F3588" i="1"/>
  <c r="E3588" i="1"/>
  <c r="D3588" i="1"/>
  <c r="G3587" i="1"/>
  <c r="F3587" i="1"/>
  <c r="E3587" i="1"/>
  <c r="D3587" i="1"/>
  <c r="G3586" i="1"/>
  <c r="F3586" i="1"/>
  <c r="E3586" i="1"/>
  <c r="D3586" i="1"/>
  <c r="G3585" i="1"/>
  <c r="F3585" i="1"/>
  <c r="E3585" i="1"/>
  <c r="D3585" i="1"/>
  <c r="G3584" i="1"/>
  <c r="F3584" i="1"/>
  <c r="E3584" i="1"/>
  <c r="D3584" i="1"/>
  <c r="G3583" i="1"/>
  <c r="F3583" i="1"/>
  <c r="E3583" i="1"/>
  <c r="D3583" i="1"/>
  <c r="G3582" i="1"/>
  <c r="F3582" i="1"/>
  <c r="E3582" i="1"/>
  <c r="D3582" i="1"/>
  <c r="G3581" i="1"/>
  <c r="F3581" i="1"/>
  <c r="E3581" i="1"/>
  <c r="D3581" i="1"/>
  <c r="G3580" i="1"/>
  <c r="F3580" i="1"/>
  <c r="E3580" i="1"/>
  <c r="D3580" i="1"/>
  <c r="G3579" i="1"/>
  <c r="F3579" i="1"/>
  <c r="E3579" i="1"/>
  <c r="D3579" i="1"/>
  <c r="G3578" i="1"/>
  <c r="F3578" i="1"/>
  <c r="E3578" i="1"/>
  <c r="D3578" i="1"/>
  <c r="G3577" i="1"/>
  <c r="F3577" i="1"/>
  <c r="E3577" i="1"/>
  <c r="D3577" i="1"/>
  <c r="G3576" i="1"/>
  <c r="F3576" i="1"/>
  <c r="E3576" i="1"/>
  <c r="D3576" i="1"/>
  <c r="G3575" i="1"/>
  <c r="F3575" i="1"/>
  <c r="E3575" i="1"/>
  <c r="D3575" i="1"/>
  <c r="G3574" i="1"/>
  <c r="F3574" i="1"/>
  <c r="E3574" i="1"/>
  <c r="D3574" i="1"/>
  <c r="G3573" i="1"/>
  <c r="F3573" i="1"/>
  <c r="E3573" i="1"/>
  <c r="D3573" i="1"/>
  <c r="G3572" i="1"/>
  <c r="F3572" i="1"/>
  <c r="E3572" i="1"/>
  <c r="D3572" i="1"/>
  <c r="G3571" i="1"/>
  <c r="F3571" i="1"/>
  <c r="E3571" i="1"/>
  <c r="D3571" i="1"/>
  <c r="G3570" i="1"/>
  <c r="F3570" i="1"/>
  <c r="E3570" i="1"/>
  <c r="D3570" i="1"/>
  <c r="G3569" i="1"/>
  <c r="F3569" i="1"/>
  <c r="E3569" i="1"/>
  <c r="D3569" i="1"/>
  <c r="G3568" i="1"/>
  <c r="F3568" i="1"/>
  <c r="E3568" i="1"/>
  <c r="D3568" i="1"/>
  <c r="G3567" i="1"/>
  <c r="F3567" i="1"/>
  <c r="E3567" i="1"/>
  <c r="D3567" i="1"/>
  <c r="G3566" i="1"/>
  <c r="F3566" i="1"/>
  <c r="E3566" i="1"/>
  <c r="D3566" i="1"/>
  <c r="G3565" i="1"/>
  <c r="F3565" i="1"/>
  <c r="E3565" i="1"/>
  <c r="D3565" i="1"/>
  <c r="G3564" i="1"/>
  <c r="F3564" i="1"/>
  <c r="E3564" i="1"/>
  <c r="D3564" i="1"/>
  <c r="G3563" i="1"/>
  <c r="F3563" i="1"/>
  <c r="E3563" i="1"/>
  <c r="D3563" i="1"/>
  <c r="G3562" i="1"/>
  <c r="F3562" i="1"/>
  <c r="E3562" i="1"/>
  <c r="D3562" i="1"/>
  <c r="G3561" i="1"/>
  <c r="F3561" i="1"/>
  <c r="E3561" i="1"/>
  <c r="D3561" i="1"/>
  <c r="G3560" i="1"/>
  <c r="F3560" i="1"/>
  <c r="E3560" i="1"/>
  <c r="D3560" i="1"/>
  <c r="G3559" i="1"/>
  <c r="F3559" i="1"/>
  <c r="E3559" i="1"/>
  <c r="D3559" i="1"/>
  <c r="G3558" i="1"/>
  <c r="F3558" i="1"/>
  <c r="E3558" i="1"/>
  <c r="D3558" i="1"/>
  <c r="G3557" i="1"/>
  <c r="F3557" i="1"/>
  <c r="E3557" i="1"/>
  <c r="D3557" i="1"/>
  <c r="G3556" i="1"/>
  <c r="F3556" i="1"/>
  <c r="E3556" i="1"/>
  <c r="D3556" i="1"/>
  <c r="G3555" i="1"/>
  <c r="F3555" i="1"/>
  <c r="E3555" i="1"/>
  <c r="D3555" i="1"/>
  <c r="G3554" i="1"/>
  <c r="F3554" i="1"/>
  <c r="E3554" i="1"/>
  <c r="D3554" i="1"/>
  <c r="G3553" i="1"/>
  <c r="F3553" i="1"/>
  <c r="E3553" i="1"/>
  <c r="D3553" i="1"/>
  <c r="G3552" i="1"/>
  <c r="F3552" i="1"/>
  <c r="E3552" i="1"/>
  <c r="D3552" i="1"/>
  <c r="G3551" i="1"/>
  <c r="F3551" i="1"/>
  <c r="E3551" i="1"/>
  <c r="D3551" i="1"/>
  <c r="G3550" i="1"/>
  <c r="F3550" i="1"/>
  <c r="E3550" i="1"/>
  <c r="D3550" i="1"/>
  <c r="G3549" i="1"/>
  <c r="F3549" i="1"/>
  <c r="E3549" i="1"/>
  <c r="D3549" i="1"/>
  <c r="G3548" i="1"/>
  <c r="F3548" i="1"/>
  <c r="E3548" i="1"/>
  <c r="D3548" i="1"/>
  <c r="G3547" i="1"/>
  <c r="F3547" i="1"/>
  <c r="E3547" i="1"/>
  <c r="D3547" i="1"/>
  <c r="G3546" i="1"/>
  <c r="F3546" i="1"/>
  <c r="E3546" i="1"/>
  <c r="D3546" i="1"/>
  <c r="G3545" i="1"/>
  <c r="F3545" i="1"/>
  <c r="E3545" i="1"/>
  <c r="D3545" i="1"/>
  <c r="G3544" i="1"/>
  <c r="F3544" i="1"/>
  <c r="E3544" i="1"/>
  <c r="D3544" i="1"/>
  <c r="G3543" i="1"/>
  <c r="F3543" i="1"/>
  <c r="E3543" i="1"/>
  <c r="D3543" i="1"/>
  <c r="G3542" i="1"/>
  <c r="F3542" i="1"/>
  <c r="E3542" i="1"/>
  <c r="D3542" i="1"/>
  <c r="G3541" i="1"/>
  <c r="F3541" i="1"/>
  <c r="E3541" i="1"/>
  <c r="D3541" i="1"/>
  <c r="G3540" i="1"/>
  <c r="F3540" i="1"/>
  <c r="E3540" i="1"/>
  <c r="D3540" i="1"/>
  <c r="G3539" i="1"/>
  <c r="F3539" i="1"/>
  <c r="E3539" i="1"/>
  <c r="D3539" i="1"/>
  <c r="G3538" i="1"/>
  <c r="F3538" i="1"/>
  <c r="E3538" i="1"/>
  <c r="D3538" i="1"/>
  <c r="G3537" i="1"/>
  <c r="F3537" i="1"/>
  <c r="E3537" i="1"/>
  <c r="D3537" i="1"/>
  <c r="G3536" i="1"/>
  <c r="F3536" i="1"/>
  <c r="E3536" i="1"/>
  <c r="D3536" i="1"/>
  <c r="G3535" i="1"/>
  <c r="F3535" i="1"/>
  <c r="E3535" i="1"/>
  <c r="D3535" i="1"/>
  <c r="G3534" i="1"/>
  <c r="F3534" i="1"/>
  <c r="E3534" i="1"/>
  <c r="D3534" i="1"/>
  <c r="G3533" i="1"/>
  <c r="F3533" i="1"/>
  <c r="E3533" i="1"/>
  <c r="D3533" i="1"/>
  <c r="G3532" i="1"/>
  <c r="F3532" i="1"/>
  <c r="E3532" i="1"/>
  <c r="D3532" i="1"/>
  <c r="G3531" i="1"/>
  <c r="F3531" i="1"/>
  <c r="E3531" i="1"/>
  <c r="D3531" i="1"/>
  <c r="G3530" i="1"/>
  <c r="F3530" i="1"/>
  <c r="E3530" i="1"/>
  <c r="D3530" i="1"/>
  <c r="G3529" i="1"/>
  <c r="F3529" i="1"/>
  <c r="E3529" i="1"/>
  <c r="D3529" i="1"/>
  <c r="G3528" i="1"/>
  <c r="F3528" i="1"/>
  <c r="E3528" i="1"/>
  <c r="D3528" i="1"/>
  <c r="G3527" i="1"/>
  <c r="F3527" i="1"/>
  <c r="E3527" i="1"/>
  <c r="D3527" i="1"/>
  <c r="G3526" i="1"/>
  <c r="F3526" i="1"/>
  <c r="E3526" i="1"/>
  <c r="D3526" i="1"/>
  <c r="G3525" i="1"/>
  <c r="F3525" i="1"/>
  <c r="E3525" i="1"/>
  <c r="D3525" i="1"/>
  <c r="G3524" i="1"/>
  <c r="F3524" i="1"/>
  <c r="E3524" i="1"/>
  <c r="D3524" i="1"/>
  <c r="G3523" i="1"/>
  <c r="F3523" i="1"/>
  <c r="E3523" i="1"/>
  <c r="D3523" i="1"/>
  <c r="G3522" i="1"/>
  <c r="F3522" i="1"/>
  <c r="E3522" i="1"/>
  <c r="D3522" i="1"/>
  <c r="G3521" i="1"/>
  <c r="F3521" i="1"/>
  <c r="E3521" i="1"/>
  <c r="D3521" i="1"/>
  <c r="G3520" i="1"/>
  <c r="F3520" i="1"/>
  <c r="E3520" i="1"/>
  <c r="D3520" i="1"/>
  <c r="G3519" i="1"/>
  <c r="F3519" i="1"/>
  <c r="E3519" i="1"/>
  <c r="D3519" i="1"/>
  <c r="G3518" i="1"/>
  <c r="F3518" i="1"/>
  <c r="E3518" i="1"/>
  <c r="D3518" i="1"/>
  <c r="G3517" i="1"/>
  <c r="F3517" i="1"/>
  <c r="E3517" i="1"/>
  <c r="D3517" i="1"/>
  <c r="G3516" i="1"/>
  <c r="F3516" i="1"/>
  <c r="E3516" i="1"/>
  <c r="D3516" i="1"/>
  <c r="G3515" i="1"/>
  <c r="F3515" i="1"/>
  <c r="E3515" i="1"/>
  <c r="D3515" i="1"/>
  <c r="G3514" i="1"/>
  <c r="F3514" i="1"/>
  <c r="E3514" i="1"/>
  <c r="D3514" i="1"/>
  <c r="G3513" i="1"/>
  <c r="F3513" i="1"/>
  <c r="E3513" i="1"/>
  <c r="D3513" i="1"/>
  <c r="G3512" i="1"/>
  <c r="F3512" i="1"/>
  <c r="E3512" i="1"/>
  <c r="D3512" i="1"/>
  <c r="G3511" i="1"/>
  <c r="F3511" i="1"/>
  <c r="E3511" i="1"/>
  <c r="D3511" i="1"/>
  <c r="G3510" i="1"/>
  <c r="F3510" i="1"/>
  <c r="E3510" i="1"/>
  <c r="D3510" i="1"/>
  <c r="G3509" i="1"/>
  <c r="F3509" i="1"/>
  <c r="E3509" i="1"/>
  <c r="D3509" i="1"/>
  <c r="G3508" i="1"/>
  <c r="F3508" i="1"/>
  <c r="E3508" i="1"/>
  <c r="D3508" i="1"/>
  <c r="G3507" i="1"/>
  <c r="F3507" i="1"/>
  <c r="E3507" i="1"/>
  <c r="D3507" i="1"/>
  <c r="G3506" i="1"/>
  <c r="F3506" i="1"/>
  <c r="E3506" i="1"/>
  <c r="D3506" i="1"/>
  <c r="G3505" i="1"/>
  <c r="F3505" i="1"/>
  <c r="E3505" i="1"/>
  <c r="D3505" i="1"/>
  <c r="G3504" i="1"/>
  <c r="F3504" i="1"/>
  <c r="E3504" i="1"/>
  <c r="D3504" i="1"/>
  <c r="G3503" i="1"/>
  <c r="F3503" i="1"/>
  <c r="E3503" i="1"/>
  <c r="D3503" i="1"/>
  <c r="G3502" i="1"/>
  <c r="F3502" i="1"/>
  <c r="E3502" i="1"/>
  <c r="D3502" i="1"/>
  <c r="B3502" i="1"/>
  <c r="J3502" i="1" s="1"/>
  <c r="K3502" i="1" s="1"/>
  <c r="G3501" i="1"/>
  <c r="F3501" i="1"/>
  <c r="E3501" i="1"/>
  <c r="D3501" i="1"/>
  <c r="G3500" i="1"/>
  <c r="F3500" i="1"/>
  <c r="E3500" i="1"/>
  <c r="D3500" i="1"/>
  <c r="G3499" i="1"/>
  <c r="F3499" i="1"/>
  <c r="E3499" i="1"/>
  <c r="D3499" i="1"/>
  <c r="G3498" i="1"/>
  <c r="F3498" i="1"/>
  <c r="E3498" i="1"/>
  <c r="D3498" i="1"/>
  <c r="G3497" i="1"/>
  <c r="F3497" i="1"/>
  <c r="E3497" i="1"/>
  <c r="D3497" i="1"/>
  <c r="G3496" i="1"/>
  <c r="F3496" i="1"/>
  <c r="E3496" i="1"/>
  <c r="D3496" i="1"/>
  <c r="G3495" i="1"/>
  <c r="F3495" i="1"/>
  <c r="E3495" i="1"/>
  <c r="D3495" i="1"/>
  <c r="G3494" i="1"/>
  <c r="F3494" i="1"/>
  <c r="E3494" i="1"/>
  <c r="D3494" i="1"/>
  <c r="G3493" i="1"/>
  <c r="F3493" i="1"/>
  <c r="E3493" i="1"/>
  <c r="D3493" i="1"/>
  <c r="G3492" i="1"/>
  <c r="F3492" i="1"/>
  <c r="E3492" i="1"/>
  <c r="D3492" i="1"/>
  <c r="G3491" i="1"/>
  <c r="F3491" i="1"/>
  <c r="E3491" i="1"/>
  <c r="D3491" i="1"/>
  <c r="G3490" i="1"/>
  <c r="F3490" i="1"/>
  <c r="E3490" i="1"/>
  <c r="D3490" i="1"/>
  <c r="G3489" i="1"/>
  <c r="F3489" i="1"/>
  <c r="E3489" i="1"/>
  <c r="D3489" i="1"/>
  <c r="G3488" i="1"/>
  <c r="F3488" i="1"/>
  <c r="E3488" i="1"/>
  <c r="D3488" i="1"/>
  <c r="G3487" i="1"/>
  <c r="F3487" i="1"/>
  <c r="E3487" i="1"/>
  <c r="D3487" i="1"/>
  <c r="G3486" i="1"/>
  <c r="F3486" i="1"/>
  <c r="E3486" i="1"/>
  <c r="D3486" i="1"/>
  <c r="G3485" i="1"/>
  <c r="F3485" i="1"/>
  <c r="E3485" i="1"/>
  <c r="D3485" i="1"/>
  <c r="G3484" i="1"/>
  <c r="F3484" i="1"/>
  <c r="E3484" i="1"/>
  <c r="D3484" i="1"/>
  <c r="G3483" i="1"/>
  <c r="F3483" i="1"/>
  <c r="E3483" i="1"/>
  <c r="D3483" i="1"/>
  <c r="G3482" i="1"/>
  <c r="F3482" i="1"/>
  <c r="E3482" i="1"/>
  <c r="D3482" i="1"/>
  <c r="G3481" i="1"/>
  <c r="F3481" i="1"/>
  <c r="E3481" i="1"/>
  <c r="D3481" i="1"/>
  <c r="G3480" i="1"/>
  <c r="F3480" i="1"/>
  <c r="E3480" i="1"/>
  <c r="D3480" i="1"/>
  <c r="G3479" i="1"/>
  <c r="F3479" i="1"/>
  <c r="E3479" i="1"/>
  <c r="D3479" i="1"/>
  <c r="G3478" i="1"/>
  <c r="F3478" i="1"/>
  <c r="E3478" i="1"/>
  <c r="D3478" i="1"/>
  <c r="G3477" i="1"/>
  <c r="F3477" i="1"/>
  <c r="E3477" i="1"/>
  <c r="D3477" i="1"/>
  <c r="G3476" i="1"/>
  <c r="F3476" i="1"/>
  <c r="E3476" i="1"/>
  <c r="D3476" i="1"/>
  <c r="G3475" i="1"/>
  <c r="F3475" i="1"/>
  <c r="E3475" i="1"/>
  <c r="D3475" i="1"/>
  <c r="G3474" i="1"/>
  <c r="F3474" i="1"/>
  <c r="E3474" i="1"/>
  <c r="D3474" i="1"/>
  <c r="G3473" i="1"/>
  <c r="F3473" i="1"/>
  <c r="E3473" i="1"/>
  <c r="D3473" i="1"/>
  <c r="G3472" i="1"/>
  <c r="F3472" i="1"/>
  <c r="E3472" i="1"/>
  <c r="D3472" i="1"/>
  <c r="G3471" i="1"/>
  <c r="F3471" i="1"/>
  <c r="E3471" i="1"/>
  <c r="D3471" i="1"/>
  <c r="G3470" i="1"/>
  <c r="F3470" i="1"/>
  <c r="E3470" i="1"/>
  <c r="D3470" i="1"/>
  <c r="G3469" i="1"/>
  <c r="F3469" i="1"/>
  <c r="E3469" i="1"/>
  <c r="D3469" i="1"/>
  <c r="G3468" i="1"/>
  <c r="F3468" i="1"/>
  <c r="E3468" i="1"/>
  <c r="D3468" i="1"/>
  <c r="G3467" i="1"/>
  <c r="F3467" i="1"/>
  <c r="E3467" i="1"/>
  <c r="D3467" i="1"/>
  <c r="G3466" i="1"/>
  <c r="F3466" i="1"/>
  <c r="E3466" i="1"/>
  <c r="D3466" i="1"/>
  <c r="G3465" i="1"/>
  <c r="F3465" i="1"/>
  <c r="E3465" i="1"/>
  <c r="D3465" i="1"/>
  <c r="G3464" i="1"/>
  <c r="F3464" i="1"/>
  <c r="E3464" i="1"/>
  <c r="D3464" i="1"/>
  <c r="G3463" i="1"/>
  <c r="F3463" i="1"/>
  <c r="E3463" i="1"/>
  <c r="D3463" i="1"/>
  <c r="G3462" i="1"/>
  <c r="F3462" i="1"/>
  <c r="E3462" i="1"/>
  <c r="D3462" i="1"/>
  <c r="G3461" i="1"/>
  <c r="F3461" i="1"/>
  <c r="E3461" i="1"/>
  <c r="D3461" i="1"/>
  <c r="G3460" i="1"/>
  <c r="F3460" i="1"/>
  <c r="E3460" i="1"/>
  <c r="D3460" i="1"/>
  <c r="G3459" i="1"/>
  <c r="F3459" i="1"/>
  <c r="E3459" i="1"/>
  <c r="D3459" i="1"/>
  <c r="G3458" i="1"/>
  <c r="F3458" i="1"/>
  <c r="E3458" i="1"/>
  <c r="D3458" i="1"/>
  <c r="G3457" i="1"/>
  <c r="F3457" i="1"/>
  <c r="E3457" i="1"/>
  <c r="D3457" i="1"/>
  <c r="G3456" i="1"/>
  <c r="F3456" i="1"/>
  <c r="E3456" i="1"/>
  <c r="D3456" i="1"/>
  <c r="G3455" i="1"/>
  <c r="F3455" i="1"/>
  <c r="E3455" i="1"/>
  <c r="D3455" i="1"/>
  <c r="G3454" i="1"/>
  <c r="F3454" i="1"/>
  <c r="E3454" i="1"/>
  <c r="D3454" i="1"/>
  <c r="G3453" i="1"/>
  <c r="F3453" i="1"/>
  <c r="E3453" i="1"/>
  <c r="D3453" i="1"/>
  <c r="G3452" i="1"/>
  <c r="F3452" i="1"/>
  <c r="E3452" i="1"/>
  <c r="D3452" i="1"/>
  <c r="G3451" i="1"/>
  <c r="F3451" i="1"/>
  <c r="E3451" i="1"/>
  <c r="D3451" i="1"/>
  <c r="G3450" i="1"/>
  <c r="F3450" i="1"/>
  <c r="E3450" i="1"/>
  <c r="D3450" i="1"/>
  <c r="G3449" i="1"/>
  <c r="F3449" i="1"/>
  <c r="E3449" i="1"/>
  <c r="D3449" i="1"/>
  <c r="G3448" i="1"/>
  <c r="F3448" i="1"/>
  <c r="E3448" i="1"/>
  <c r="D3448" i="1"/>
  <c r="G3447" i="1"/>
  <c r="F3447" i="1"/>
  <c r="E3447" i="1"/>
  <c r="D3447" i="1"/>
  <c r="G3446" i="1"/>
  <c r="F3446" i="1"/>
  <c r="E3446" i="1"/>
  <c r="D3446" i="1"/>
  <c r="G3445" i="1"/>
  <c r="F3445" i="1"/>
  <c r="E3445" i="1"/>
  <c r="D3445" i="1"/>
  <c r="G3444" i="1"/>
  <c r="F3444" i="1"/>
  <c r="E3444" i="1"/>
  <c r="D3444" i="1"/>
  <c r="G3443" i="1"/>
  <c r="F3443" i="1"/>
  <c r="E3443" i="1"/>
  <c r="D3443" i="1"/>
  <c r="G3442" i="1"/>
  <c r="F3442" i="1"/>
  <c r="E3442" i="1"/>
  <c r="D3442" i="1"/>
  <c r="G3441" i="1"/>
  <c r="F3441" i="1"/>
  <c r="E3441" i="1"/>
  <c r="D3441" i="1"/>
  <c r="G3440" i="1"/>
  <c r="F3440" i="1"/>
  <c r="E3440" i="1"/>
  <c r="D3440" i="1"/>
  <c r="G3439" i="1"/>
  <c r="F3439" i="1"/>
  <c r="E3439" i="1"/>
  <c r="D3439" i="1"/>
  <c r="G3438" i="1"/>
  <c r="F3438" i="1"/>
  <c r="E3438" i="1"/>
  <c r="D3438" i="1"/>
  <c r="G3437" i="1"/>
  <c r="F3437" i="1"/>
  <c r="E3437" i="1"/>
  <c r="D3437" i="1"/>
  <c r="G3436" i="1"/>
  <c r="F3436" i="1"/>
  <c r="E3436" i="1"/>
  <c r="D3436" i="1"/>
  <c r="G3435" i="1"/>
  <c r="F3435" i="1"/>
  <c r="E3435" i="1"/>
  <c r="D3435" i="1"/>
  <c r="G3434" i="1"/>
  <c r="F3434" i="1"/>
  <c r="E3434" i="1"/>
  <c r="D3434" i="1"/>
  <c r="G3433" i="1"/>
  <c r="F3433" i="1"/>
  <c r="E3433" i="1"/>
  <c r="D3433" i="1"/>
  <c r="G3432" i="1"/>
  <c r="F3432" i="1"/>
  <c r="E3432" i="1"/>
  <c r="D3432" i="1"/>
  <c r="G3431" i="1"/>
  <c r="F3431" i="1"/>
  <c r="E3431" i="1"/>
  <c r="D3431" i="1"/>
  <c r="G3430" i="1"/>
  <c r="F3430" i="1"/>
  <c r="E3430" i="1"/>
  <c r="D3430" i="1"/>
  <c r="G3429" i="1"/>
  <c r="F3429" i="1"/>
  <c r="E3429" i="1"/>
  <c r="D3429" i="1"/>
  <c r="G3428" i="1"/>
  <c r="F3428" i="1"/>
  <c r="E3428" i="1"/>
  <c r="D3428" i="1"/>
  <c r="G3427" i="1"/>
  <c r="F3427" i="1"/>
  <c r="E3427" i="1"/>
  <c r="D3427" i="1"/>
  <c r="G3426" i="1"/>
  <c r="F3426" i="1"/>
  <c r="E3426" i="1"/>
  <c r="D3426" i="1"/>
  <c r="G3425" i="1"/>
  <c r="F3425" i="1"/>
  <c r="E3425" i="1"/>
  <c r="D3425" i="1"/>
  <c r="G3424" i="1"/>
  <c r="F3424" i="1"/>
  <c r="E3424" i="1"/>
  <c r="D3424" i="1"/>
  <c r="G3423" i="1"/>
  <c r="F3423" i="1"/>
  <c r="E3423" i="1"/>
  <c r="D3423" i="1"/>
  <c r="G3422" i="1"/>
  <c r="F3422" i="1"/>
  <c r="E3422" i="1"/>
  <c r="D3422" i="1"/>
  <c r="G3421" i="1"/>
  <c r="F3421" i="1"/>
  <c r="E3421" i="1"/>
  <c r="D3421" i="1"/>
  <c r="G3420" i="1"/>
  <c r="F3420" i="1"/>
  <c r="E3420" i="1"/>
  <c r="D3420" i="1"/>
  <c r="G3419" i="1"/>
  <c r="F3419" i="1"/>
  <c r="E3419" i="1"/>
  <c r="D3419" i="1"/>
  <c r="G3418" i="1"/>
  <c r="F3418" i="1"/>
  <c r="E3418" i="1"/>
  <c r="D3418" i="1"/>
  <c r="G3417" i="1"/>
  <c r="F3417" i="1"/>
  <c r="E3417" i="1"/>
  <c r="D3417" i="1"/>
  <c r="G3416" i="1"/>
  <c r="F3416" i="1"/>
  <c r="E3416" i="1"/>
  <c r="D3416" i="1"/>
  <c r="G3415" i="1"/>
  <c r="F3415" i="1"/>
  <c r="E3415" i="1"/>
  <c r="D3415" i="1"/>
  <c r="G3414" i="1"/>
  <c r="F3414" i="1"/>
  <c r="E3414" i="1"/>
  <c r="D3414" i="1"/>
  <c r="G3413" i="1"/>
  <c r="F3413" i="1"/>
  <c r="E3413" i="1"/>
  <c r="D3413" i="1"/>
  <c r="G3412" i="1"/>
  <c r="F3412" i="1"/>
  <c r="E3412" i="1"/>
  <c r="D3412" i="1"/>
  <c r="G3411" i="1"/>
  <c r="F3411" i="1"/>
  <c r="E3411" i="1"/>
  <c r="D3411" i="1"/>
  <c r="G3410" i="1"/>
  <c r="F3410" i="1"/>
  <c r="E3410" i="1"/>
  <c r="D3410" i="1"/>
  <c r="G3409" i="1"/>
  <c r="F3409" i="1"/>
  <c r="E3409" i="1"/>
  <c r="D3409" i="1"/>
  <c r="G3408" i="1"/>
  <c r="F3408" i="1"/>
  <c r="E3408" i="1"/>
  <c r="D3408" i="1"/>
  <c r="G3407" i="1"/>
  <c r="F3407" i="1"/>
  <c r="E3407" i="1"/>
  <c r="D3407" i="1"/>
  <c r="G3406" i="1"/>
  <c r="F3406" i="1"/>
  <c r="E3406" i="1"/>
  <c r="D3406" i="1"/>
  <c r="G3405" i="1"/>
  <c r="F3405" i="1"/>
  <c r="E3405" i="1"/>
  <c r="D3405" i="1"/>
  <c r="G3404" i="1"/>
  <c r="F3404" i="1"/>
  <c r="E3404" i="1"/>
  <c r="D3404" i="1"/>
  <c r="G3403" i="1"/>
  <c r="F3403" i="1"/>
  <c r="E3403" i="1"/>
  <c r="D3403" i="1"/>
  <c r="G3402" i="1"/>
  <c r="F3402" i="1"/>
  <c r="E3402" i="1"/>
  <c r="D3402" i="1"/>
  <c r="B3402" i="1"/>
  <c r="L3402" i="1" s="1"/>
  <c r="G3401" i="1"/>
  <c r="F3401" i="1"/>
  <c r="E3401" i="1"/>
  <c r="D3401" i="1"/>
  <c r="G3400" i="1"/>
  <c r="F3400" i="1"/>
  <c r="E3400" i="1"/>
  <c r="D3400" i="1"/>
  <c r="G3399" i="1"/>
  <c r="F3399" i="1"/>
  <c r="E3399" i="1"/>
  <c r="D3399" i="1"/>
  <c r="G3398" i="1"/>
  <c r="F3398" i="1"/>
  <c r="E3398" i="1"/>
  <c r="D3398" i="1"/>
  <c r="G3397" i="1"/>
  <c r="F3397" i="1"/>
  <c r="E3397" i="1"/>
  <c r="D3397" i="1"/>
  <c r="G3396" i="1"/>
  <c r="F3396" i="1"/>
  <c r="E3396" i="1"/>
  <c r="D3396" i="1"/>
  <c r="G3395" i="1"/>
  <c r="F3395" i="1"/>
  <c r="E3395" i="1"/>
  <c r="D3395" i="1"/>
  <c r="G3394" i="1"/>
  <c r="F3394" i="1"/>
  <c r="E3394" i="1"/>
  <c r="D3394" i="1"/>
  <c r="G3393" i="1"/>
  <c r="F3393" i="1"/>
  <c r="E3393" i="1"/>
  <c r="D3393" i="1"/>
  <c r="G3392" i="1"/>
  <c r="F3392" i="1"/>
  <c r="E3392" i="1"/>
  <c r="D3392" i="1"/>
  <c r="G3391" i="1"/>
  <c r="F3391" i="1"/>
  <c r="E3391" i="1"/>
  <c r="D3391" i="1"/>
  <c r="G3390" i="1"/>
  <c r="F3390" i="1"/>
  <c r="E3390" i="1"/>
  <c r="D3390" i="1"/>
  <c r="G3389" i="1"/>
  <c r="F3389" i="1"/>
  <c r="E3389" i="1"/>
  <c r="D3389" i="1"/>
  <c r="G3388" i="1"/>
  <c r="F3388" i="1"/>
  <c r="E3388" i="1"/>
  <c r="D3388" i="1"/>
  <c r="G3387" i="1"/>
  <c r="F3387" i="1"/>
  <c r="E3387" i="1"/>
  <c r="D3387" i="1"/>
  <c r="G3386" i="1"/>
  <c r="F3386" i="1"/>
  <c r="E3386" i="1"/>
  <c r="D3386" i="1"/>
  <c r="G3385" i="1"/>
  <c r="F3385" i="1"/>
  <c r="E3385" i="1"/>
  <c r="D3385" i="1"/>
  <c r="G3384" i="1"/>
  <c r="F3384" i="1"/>
  <c r="E3384" i="1"/>
  <c r="D3384" i="1"/>
  <c r="G3383" i="1"/>
  <c r="F3383" i="1"/>
  <c r="E3383" i="1"/>
  <c r="D3383" i="1"/>
  <c r="G3382" i="1"/>
  <c r="F3382" i="1"/>
  <c r="E3382" i="1"/>
  <c r="D3382" i="1"/>
  <c r="G3381" i="1"/>
  <c r="F3381" i="1"/>
  <c r="E3381" i="1"/>
  <c r="D3381" i="1"/>
  <c r="G3380" i="1"/>
  <c r="F3380" i="1"/>
  <c r="E3380" i="1"/>
  <c r="D3380" i="1"/>
  <c r="G3379" i="1"/>
  <c r="F3379" i="1"/>
  <c r="E3379" i="1"/>
  <c r="D3379" i="1"/>
  <c r="G3378" i="1"/>
  <c r="F3378" i="1"/>
  <c r="E3378" i="1"/>
  <c r="D3378" i="1"/>
  <c r="G3377" i="1"/>
  <c r="F3377" i="1"/>
  <c r="E3377" i="1"/>
  <c r="D3377" i="1"/>
  <c r="G3376" i="1"/>
  <c r="F3376" i="1"/>
  <c r="E3376" i="1"/>
  <c r="D3376" i="1"/>
  <c r="G3375" i="1"/>
  <c r="F3375" i="1"/>
  <c r="E3375" i="1"/>
  <c r="D3375" i="1"/>
  <c r="G3374" i="1"/>
  <c r="F3374" i="1"/>
  <c r="E3374" i="1"/>
  <c r="D3374" i="1"/>
  <c r="G3373" i="1"/>
  <c r="F3373" i="1"/>
  <c r="E3373" i="1"/>
  <c r="D3373" i="1"/>
  <c r="G3372" i="1"/>
  <c r="F3372" i="1"/>
  <c r="E3372" i="1"/>
  <c r="D3372" i="1"/>
  <c r="G3371" i="1"/>
  <c r="F3371" i="1"/>
  <c r="E3371" i="1"/>
  <c r="D3371" i="1"/>
  <c r="G3370" i="1"/>
  <c r="F3370" i="1"/>
  <c r="E3370" i="1"/>
  <c r="D3370" i="1"/>
  <c r="G3369" i="1"/>
  <c r="F3369" i="1"/>
  <c r="E3369" i="1"/>
  <c r="D3369" i="1"/>
  <c r="G3368" i="1"/>
  <c r="F3368" i="1"/>
  <c r="E3368" i="1"/>
  <c r="D3368" i="1"/>
  <c r="G3367" i="1"/>
  <c r="F3367" i="1"/>
  <c r="E3367" i="1"/>
  <c r="D3367" i="1"/>
  <c r="G3366" i="1"/>
  <c r="F3366" i="1"/>
  <c r="E3366" i="1"/>
  <c r="D3366" i="1"/>
  <c r="G3365" i="1"/>
  <c r="F3365" i="1"/>
  <c r="E3365" i="1"/>
  <c r="D3365" i="1"/>
  <c r="G3364" i="1"/>
  <c r="F3364" i="1"/>
  <c r="E3364" i="1"/>
  <c r="D3364" i="1"/>
  <c r="G3363" i="1"/>
  <c r="F3363" i="1"/>
  <c r="E3363" i="1"/>
  <c r="D3363" i="1"/>
  <c r="G3362" i="1"/>
  <c r="F3362" i="1"/>
  <c r="E3362" i="1"/>
  <c r="D3362" i="1"/>
  <c r="G3361" i="1"/>
  <c r="F3361" i="1"/>
  <c r="E3361" i="1"/>
  <c r="D3361" i="1"/>
  <c r="G3360" i="1"/>
  <c r="F3360" i="1"/>
  <c r="E3360" i="1"/>
  <c r="D3360" i="1"/>
  <c r="G3359" i="1"/>
  <c r="F3359" i="1"/>
  <c r="E3359" i="1"/>
  <c r="D3359" i="1"/>
  <c r="G3358" i="1"/>
  <c r="F3358" i="1"/>
  <c r="E3358" i="1"/>
  <c r="D3358" i="1"/>
  <c r="G3357" i="1"/>
  <c r="F3357" i="1"/>
  <c r="E3357" i="1"/>
  <c r="D3357" i="1"/>
  <c r="G3356" i="1"/>
  <c r="F3356" i="1"/>
  <c r="E3356" i="1"/>
  <c r="D3356" i="1"/>
  <c r="G3355" i="1"/>
  <c r="F3355" i="1"/>
  <c r="E3355" i="1"/>
  <c r="D3355" i="1"/>
  <c r="G3354" i="1"/>
  <c r="F3354" i="1"/>
  <c r="E3354" i="1"/>
  <c r="D3354" i="1"/>
  <c r="G3353" i="1"/>
  <c r="F3353" i="1"/>
  <c r="E3353" i="1"/>
  <c r="D3353" i="1"/>
  <c r="G3352" i="1"/>
  <c r="F3352" i="1"/>
  <c r="E3352" i="1"/>
  <c r="D3352" i="1"/>
  <c r="G3351" i="1"/>
  <c r="F3351" i="1"/>
  <c r="E3351" i="1"/>
  <c r="D3351" i="1"/>
  <c r="G3350" i="1"/>
  <c r="F3350" i="1"/>
  <c r="E3350" i="1"/>
  <c r="D3350" i="1"/>
  <c r="G3349" i="1"/>
  <c r="F3349" i="1"/>
  <c r="E3349" i="1"/>
  <c r="D3349" i="1"/>
  <c r="G3348" i="1"/>
  <c r="F3348" i="1"/>
  <c r="E3348" i="1"/>
  <c r="D3348" i="1"/>
  <c r="G3347" i="1"/>
  <c r="F3347" i="1"/>
  <c r="E3347" i="1"/>
  <c r="D3347" i="1"/>
  <c r="G3346" i="1"/>
  <c r="F3346" i="1"/>
  <c r="E3346" i="1"/>
  <c r="D3346" i="1"/>
  <c r="G3345" i="1"/>
  <c r="F3345" i="1"/>
  <c r="E3345" i="1"/>
  <c r="D3345" i="1"/>
  <c r="G3344" i="1"/>
  <c r="F3344" i="1"/>
  <c r="E3344" i="1"/>
  <c r="D3344" i="1"/>
  <c r="G3343" i="1"/>
  <c r="F3343" i="1"/>
  <c r="E3343" i="1"/>
  <c r="D3343" i="1"/>
  <c r="G3342" i="1"/>
  <c r="F3342" i="1"/>
  <c r="E3342" i="1"/>
  <c r="D3342" i="1"/>
  <c r="G3341" i="1"/>
  <c r="F3341" i="1"/>
  <c r="E3341" i="1"/>
  <c r="D3341" i="1"/>
  <c r="G3340" i="1"/>
  <c r="F3340" i="1"/>
  <c r="E3340" i="1"/>
  <c r="D3340" i="1"/>
  <c r="G3339" i="1"/>
  <c r="F3339" i="1"/>
  <c r="E3339" i="1"/>
  <c r="D3339" i="1"/>
  <c r="G3338" i="1"/>
  <c r="F3338" i="1"/>
  <c r="E3338" i="1"/>
  <c r="D3338" i="1"/>
  <c r="G3337" i="1"/>
  <c r="F3337" i="1"/>
  <c r="E3337" i="1"/>
  <c r="D3337" i="1"/>
  <c r="G3336" i="1"/>
  <c r="F3336" i="1"/>
  <c r="E3336" i="1"/>
  <c r="D3336" i="1"/>
  <c r="G3335" i="1"/>
  <c r="F3335" i="1"/>
  <c r="E3335" i="1"/>
  <c r="D3335" i="1"/>
  <c r="G3334" i="1"/>
  <c r="F3334" i="1"/>
  <c r="E3334" i="1"/>
  <c r="D3334" i="1"/>
  <c r="G3333" i="1"/>
  <c r="F3333" i="1"/>
  <c r="E3333" i="1"/>
  <c r="D3333" i="1"/>
  <c r="G3332" i="1"/>
  <c r="F3332" i="1"/>
  <c r="E3332" i="1"/>
  <c r="D3332" i="1"/>
  <c r="G3331" i="1"/>
  <c r="F3331" i="1"/>
  <c r="E3331" i="1"/>
  <c r="D3331" i="1"/>
  <c r="G3330" i="1"/>
  <c r="F3330" i="1"/>
  <c r="E3330" i="1"/>
  <c r="D3330" i="1"/>
  <c r="G3329" i="1"/>
  <c r="F3329" i="1"/>
  <c r="E3329" i="1"/>
  <c r="D3329" i="1"/>
  <c r="G3328" i="1"/>
  <c r="F3328" i="1"/>
  <c r="E3328" i="1"/>
  <c r="D3328" i="1"/>
  <c r="G3327" i="1"/>
  <c r="F3327" i="1"/>
  <c r="E3327" i="1"/>
  <c r="D3327" i="1"/>
  <c r="G3326" i="1"/>
  <c r="F3326" i="1"/>
  <c r="E3326" i="1"/>
  <c r="D3326" i="1"/>
  <c r="G3325" i="1"/>
  <c r="F3325" i="1"/>
  <c r="E3325" i="1"/>
  <c r="D3325" i="1"/>
  <c r="G3324" i="1"/>
  <c r="F3324" i="1"/>
  <c r="E3324" i="1"/>
  <c r="D3324" i="1"/>
  <c r="G3323" i="1"/>
  <c r="F3323" i="1"/>
  <c r="E3323" i="1"/>
  <c r="D3323" i="1"/>
  <c r="G3322" i="1"/>
  <c r="F3322" i="1"/>
  <c r="E3322" i="1"/>
  <c r="D3322" i="1"/>
  <c r="G3321" i="1"/>
  <c r="F3321" i="1"/>
  <c r="E3321" i="1"/>
  <c r="D3321" i="1"/>
  <c r="G3320" i="1"/>
  <c r="F3320" i="1"/>
  <c r="E3320" i="1"/>
  <c r="D3320" i="1"/>
  <c r="G3319" i="1"/>
  <c r="F3319" i="1"/>
  <c r="E3319" i="1"/>
  <c r="D3319" i="1"/>
  <c r="G3318" i="1"/>
  <c r="F3318" i="1"/>
  <c r="E3318" i="1"/>
  <c r="D3318" i="1"/>
  <c r="G3317" i="1"/>
  <c r="F3317" i="1"/>
  <c r="E3317" i="1"/>
  <c r="D3317" i="1"/>
  <c r="G3316" i="1"/>
  <c r="F3316" i="1"/>
  <c r="E3316" i="1"/>
  <c r="D3316" i="1"/>
  <c r="G3315" i="1"/>
  <c r="F3315" i="1"/>
  <c r="E3315" i="1"/>
  <c r="D3315" i="1"/>
  <c r="G3314" i="1"/>
  <c r="F3314" i="1"/>
  <c r="E3314" i="1"/>
  <c r="D3314" i="1"/>
  <c r="G3313" i="1"/>
  <c r="F3313" i="1"/>
  <c r="E3313" i="1"/>
  <c r="D3313" i="1"/>
  <c r="G3312" i="1"/>
  <c r="F3312" i="1"/>
  <c r="E3312" i="1"/>
  <c r="D3312" i="1"/>
  <c r="G3311" i="1"/>
  <c r="F3311" i="1"/>
  <c r="E3311" i="1"/>
  <c r="D3311" i="1"/>
  <c r="G3310" i="1"/>
  <c r="F3310" i="1"/>
  <c r="E3310" i="1"/>
  <c r="D3310" i="1"/>
  <c r="G3309" i="1"/>
  <c r="F3309" i="1"/>
  <c r="E3309" i="1"/>
  <c r="D3309" i="1"/>
  <c r="G3308" i="1"/>
  <c r="F3308" i="1"/>
  <c r="E3308" i="1"/>
  <c r="D3308" i="1"/>
  <c r="G3307" i="1"/>
  <c r="F3307" i="1"/>
  <c r="E3307" i="1"/>
  <c r="D3307" i="1"/>
  <c r="G3306" i="1"/>
  <c r="F3306" i="1"/>
  <c r="E3306" i="1"/>
  <c r="D3306" i="1"/>
  <c r="G3201" i="1"/>
  <c r="F3201" i="1"/>
  <c r="E3201" i="1"/>
  <c r="D3201" i="1"/>
  <c r="G3200" i="1"/>
  <c r="F3200" i="1"/>
  <c r="E3200" i="1"/>
  <c r="D3200" i="1"/>
  <c r="G3199" i="1"/>
  <c r="F3199" i="1"/>
  <c r="E3199" i="1"/>
  <c r="D3199" i="1"/>
  <c r="G3198" i="1"/>
  <c r="F3198" i="1"/>
  <c r="E3198" i="1"/>
  <c r="D3198" i="1"/>
  <c r="G3197" i="1"/>
  <c r="F3197" i="1"/>
  <c r="E3197" i="1"/>
  <c r="D3197" i="1"/>
  <c r="G3196" i="1"/>
  <c r="F3196" i="1"/>
  <c r="E3196" i="1"/>
  <c r="D3196" i="1"/>
  <c r="G3195" i="1"/>
  <c r="F3195" i="1"/>
  <c r="E3195" i="1"/>
  <c r="D3195" i="1"/>
  <c r="G3194" i="1"/>
  <c r="F3194" i="1"/>
  <c r="E3194" i="1"/>
  <c r="D3194" i="1"/>
  <c r="G3193" i="1"/>
  <c r="F3193" i="1"/>
  <c r="E3193" i="1"/>
  <c r="D3193" i="1"/>
  <c r="G3192" i="1"/>
  <c r="F3192" i="1"/>
  <c r="E3192" i="1"/>
  <c r="D3192" i="1"/>
  <c r="G3191" i="1"/>
  <c r="F3191" i="1"/>
  <c r="E3191" i="1"/>
  <c r="D3191" i="1"/>
  <c r="G3190" i="1"/>
  <c r="F3190" i="1"/>
  <c r="E3190" i="1"/>
  <c r="D3190" i="1"/>
  <c r="G3189" i="1"/>
  <c r="F3189" i="1"/>
  <c r="E3189" i="1"/>
  <c r="D3189" i="1"/>
  <c r="G3188" i="1"/>
  <c r="F3188" i="1"/>
  <c r="E3188" i="1"/>
  <c r="D3188" i="1"/>
  <c r="G3187" i="1"/>
  <c r="F3187" i="1"/>
  <c r="E3187" i="1"/>
  <c r="D3187" i="1"/>
  <c r="G3186" i="1"/>
  <c r="F3186" i="1"/>
  <c r="E3186" i="1"/>
  <c r="D3186" i="1"/>
  <c r="G3185" i="1"/>
  <c r="F3185" i="1"/>
  <c r="E3185" i="1"/>
  <c r="D3185" i="1"/>
  <c r="G3184" i="1"/>
  <c r="F3184" i="1"/>
  <c r="E3184" i="1"/>
  <c r="D3184" i="1"/>
  <c r="G3183" i="1"/>
  <c r="F3183" i="1"/>
  <c r="E3183" i="1"/>
  <c r="D3183" i="1"/>
  <c r="G3182" i="1"/>
  <c r="F3182" i="1"/>
  <c r="E3182" i="1"/>
  <c r="D3182" i="1"/>
  <c r="G3181" i="1"/>
  <c r="F3181" i="1"/>
  <c r="E3181" i="1"/>
  <c r="D3181" i="1"/>
  <c r="G3180" i="1"/>
  <c r="F3180" i="1"/>
  <c r="E3180" i="1"/>
  <c r="D3180" i="1"/>
  <c r="G3179" i="1"/>
  <c r="F3179" i="1"/>
  <c r="E3179" i="1"/>
  <c r="D3179" i="1"/>
  <c r="G3178" i="1"/>
  <c r="F3178" i="1"/>
  <c r="E3178" i="1"/>
  <c r="D3178" i="1"/>
  <c r="G3177" i="1"/>
  <c r="F3177" i="1"/>
  <c r="E3177" i="1"/>
  <c r="D3177" i="1"/>
  <c r="G3176" i="1"/>
  <c r="F3176" i="1"/>
  <c r="E3176" i="1"/>
  <c r="D3176" i="1"/>
  <c r="G3175" i="1"/>
  <c r="F3175" i="1"/>
  <c r="E3175" i="1"/>
  <c r="D3175" i="1"/>
  <c r="G3174" i="1"/>
  <c r="F3174" i="1"/>
  <c r="E3174" i="1"/>
  <c r="D3174" i="1"/>
  <c r="G3173" i="1"/>
  <c r="F3173" i="1"/>
  <c r="E3173" i="1"/>
  <c r="D3173" i="1"/>
  <c r="G3172" i="1"/>
  <c r="F3172" i="1"/>
  <c r="E3172" i="1"/>
  <c r="D3172" i="1"/>
  <c r="G3171" i="1"/>
  <c r="F3171" i="1"/>
  <c r="E3171" i="1"/>
  <c r="D3171" i="1"/>
  <c r="G3170" i="1"/>
  <c r="F3170" i="1"/>
  <c r="E3170" i="1"/>
  <c r="D3170" i="1"/>
  <c r="G3169" i="1"/>
  <c r="F3169" i="1"/>
  <c r="E3169" i="1"/>
  <c r="D3169" i="1"/>
  <c r="G3168" i="1"/>
  <c r="F3168" i="1"/>
  <c r="E3168" i="1"/>
  <c r="D3168" i="1"/>
  <c r="G3167" i="1"/>
  <c r="F3167" i="1"/>
  <c r="E3167" i="1"/>
  <c r="D3167" i="1"/>
  <c r="G3166" i="1"/>
  <c r="F3166" i="1"/>
  <c r="E3166" i="1"/>
  <c r="D3166" i="1"/>
  <c r="G3165" i="1"/>
  <c r="F3165" i="1"/>
  <c r="E3165" i="1"/>
  <c r="D3165" i="1"/>
  <c r="G3164" i="1"/>
  <c r="F3164" i="1"/>
  <c r="E3164" i="1"/>
  <c r="D3164" i="1"/>
  <c r="G3163" i="1"/>
  <c r="F3163" i="1"/>
  <c r="E3163" i="1"/>
  <c r="D3163" i="1"/>
  <c r="G3162" i="1"/>
  <c r="F3162" i="1"/>
  <c r="E3162" i="1"/>
  <c r="D3162" i="1"/>
  <c r="G3161" i="1"/>
  <c r="F3161" i="1"/>
  <c r="E3161" i="1"/>
  <c r="D3161" i="1"/>
  <c r="G3160" i="1"/>
  <c r="F3160" i="1"/>
  <c r="E3160" i="1"/>
  <c r="D3160" i="1"/>
  <c r="G3159" i="1"/>
  <c r="F3159" i="1"/>
  <c r="E3159" i="1"/>
  <c r="D3159" i="1"/>
  <c r="G3158" i="1"/>
  <c r="F3158" i="1"/>
  <c r="E3158" i="1"/>
  <c r="D3158" i="1"/>
  <c r="G3157" i="1"/>
  <c r="F3157" i="1"/>
  <c r="E3157" i="1"/>
  <c r="D3157" i="1"/>
  <c r="G3156" i="1"/>
  <c r="F3156" i="1"/>
  <c r="E3156" i="1"/>
  <c r="D3156" i="1"/>
  <c r="G3155" i="1"/>
  <c r="F3155" i="1"/>
  <c r="E3155" i="1"/>
  <c r="D3155" i="1"/>
  <c r="G3154" i="1"/>
  <c r="F3154" i="1"/>
  <c r="E3154" i="1"/>
  <c r="D3154" i="1"/>
  <c r="G3153" i="1"/>
  <c r="F3153" i="1"/>
  <c r="E3153" i="1"/>
  <c r="D3153" i="1"/>
  <c r="G3152" i="1"/>
  <c r="F3152" i="1"/>
  <c r="E3152" i="1"/>
  <c r="D3152" i="1"/>
  <c r="G3151" i="1"/>
  <c r="F3151" i="1"/>
  <c r="E3151" i="1"/>
  <c r="D3151" i="1"/>
  <c r="G3150" i="1"/>
  <c r="F3150" i="1"/>
  <c r="E3150" i="1"/>
  <c r="D3150" i="1"/>
  <c r="G3149" i="1"/>
  <c r="F3149" i="1"/>
  <c r="E3149" i="1"/>
  <c r="D3149" i="1"/>
  <c r="G3148" i="1"/>
  <c r="F3148" i="1"/>
  <c r="E3148" i="1"/>
  <c r="D3148" i="1"/>
  <c r="G3147" i="1"/>
  <c r="F3147" i="1"/>
  <c r="E3147" i="1"/>
  <c r="D3147" i="1"/>
  <c r="G3146" i="1"/>
  <c r="F3146" i="1"/>
  <c r="E3146" i="1"/>
  <c r="D3146" i="1"/>
  <c r="G3145" i="1"/>
  <c r="F3145" i="1"/>
  <c r="E3145" i="1"/>
  <c r="D3145" i="1"/>
  <c r="G3144" i="1"/>
  <c r="F3144" i="1"/>
  <c r="E3144" i="1"/>
  <c r="D3144" i="1"/>
  <c r="G3143" i="1"/>
  <c r="F3143" i="1"/>
  <c r="E3143" i="1"/>
  <c r="D3143" i="1"/>
  <c r="G3142" i="1"/>
  <c r="F3142" i="1"/>
  <c r="E3142" i="1"/>
  <c r="D3142" i="1"/>
  <c r="G3141" i="1"/>
  <c r="F3141" i="1"/>
  <c r="E3141" i="1"/>
  <c r="D3141" i="1"/>
  <c r="G3140" i="1"/>
  <c r="F3140" i="1"/>
  <c r="E3140" i="1"/>
  <c r="D3140" i="1"/>
  <c r="G3139" i="1"/>
  <c r="F3139" i="1"/>
  <c r="E3139" i="1"/>
  <c r="D3139" i="1"/>
  <c r="G3138" i="1"/>
  <c r="F3138" i="1"/>
  <c r="E3138" i="1"/>
  <c r="D3138" i="1"/>
  <c r="G3137" i="1"/>
  <c r="F3137" i="1"/>
  <c r="E3137" i="1"/>
  <c r="D3137" i="1"/>
  <c r="G3136" i="1"/>
  <c r="F3136" i="1"/>
  <c r="E3136" i="1"/>
  <c r="D3136" i="1"/>
  <c r="G3135" i="1"/>
  <c r="F3135" i="1"/>
  <c r="E3135" i="1"/>
  <c r="D3135" i="1"/>
  <c r="G3134" i="1"/>
  <c r="F3134" i="1"/>
  <c r="E3134" i="1"/>
  <c r="D3134" i="1"/>
  <c r="G3133" i="1"/>
  <c r="F3133" i="1"/>
  <c r="E3133" i="1"/>
  <c r="D3133" i="1"/>
  <c r="G3132" i="1"/>
  <c r="F3132" i="1"/>
  <c r="E3132" i="1"/>
  <c r="D3132" i="1"/>
  <c r="G3131" i="1"/>
  <c r="F3131" i="1"/>
  <c r="E3131" i="1"/>
  <c r="D3131" i="1"/>
  <c r="G3130" i="1"/>
  <c r="F3130" i="1"/>
  <c r="E3130" i="1"/>
  <c r="D3130" i="1"/>
  <c r="G3129" i="1"/>
  <c r="F3129" i="1"/>
  <c r="E3129" i="1"/>
  <c r="D3129" i="1"/>
  <c r="G3128" i="1"/>
  <c r="F3128" i="1"/>
  <c r="E3128" i="1"/>
  <c r="D3128" i="1"/>
  <c r="G3127" i="1"/>
  <c r="F3127" i="1"/>
  <c r="E3127" i="1"/>
  <c r="D3127" i="1"/>
  <c r="G3126" i="1"/>
  <c r="F3126" i="1"/>
  <c r="E3126" i="1"/>
  <c r="D3126" i="1"/>
  <c r="G3125" i="1"/>
  <c r="F3125" i="1"/>
  <c r="E3125" i="1"/>
  <c r="D3125" i="1"/>
  <c r="G3124" i="1"/>
  <c r="F3124" i="1"/>
  <c r="E3124" i="1"/>
  <c r="D3124" i="1"/>
  <c r="G3123" i="1"/>
  <c r="F3123" i="1"/>
  <c r="E3123" i="1"/>
  <c r="D3123" i="1"/>
  <c r="G3122" i="1"/>
  <c r="F3122" i="1"/>
  <c r="E3122" i="1"/>
  <c r="D3122" i="1"/>
  <c r="G3121" i="1"/>
  <c r="F3121" i="1"/>
  <c r="E3121" i="1"/>
  <c r="D3121" i="1"/>
  <c r="G3120" i="1"/>
  <c r="F3120" i="1"/>
  <c r="E3120" i="1"/>
  <c r="D3120" i="1"/>
  <c r="G3119" i="1"/>
  <c r="F3119" i="1"/>
  <c r="E3119" i="1"/>
  <c r="D3119" i="1"/>
  <c r="G3118" i="1"/>
  <c r="F3118" i="1"/>
  <c r="E3118" i="1"/>
  <c r="D3118" i="1"/>
  <c r="G3117" i="1"/>
  <c r="F3117" i="1"/>
  <c r="E3117" i="1"/>
  <c r="D3117" i="1"/>
  <c r="G3116" i="1"/>
  <c r="F3116" i="1"/>
  <c r="E3116" i="1"/>
  <c r="D3116" i="1"/>
  <c r="G3115" i="1"/>
  <c r="F3115" i="1"/>
  <c r="E3115" i="1"/>
  <c r="D3115" i="1"/>
  <c r="G3114" i="1"/>
  <c r="F3114" i="1"/>
  <c r="E3114" i="1"/>
  <c r="D3114" i="1"/>
  <c r="G3113" i="1"/>
  <c r="F3113" i="1"/>
  <c r="E3113" i="1"/>
  <c r="D3113" i="1"/>
  <c r="G3112" i="1"/>
  <c r="F3112" i="1"/>
  <c r="E3112" i="1"/>
  <c r="D3112" i="1"/>
  <c r="G3111" i="1"/>
  <c r="F3111" i="1"/>
  <c r="E3111" i="1"/>
  <c r="D3111" i="1"/>
  <c r="G3110" i="1"/>
  <c r="F3110" i="1"/>
  <c r="E3110" i="1"/>
  <c r="D3110" i="1"/>
  <c r="G3109" i="1"/>
  <c r="F3109" i="1"/>
  <c r="E3109" i="1"/>
  <c r="D3109" i="1"/>
  <c r="G3108" i="1"/>
  <c r="F3108" i="1"/>
  <c r="E3108" i="1"/>
  <c r="D3108" i="1"/>
  <c r="G3107" i="1"/>
  <c r="F3107" i="1"/>
  <c r="E3107" i="1"/>
  <c r="D3107" i="1"/>
  <c r="G3106" i="1"/>
  <c r="F3106" i="1"/>
  <c r="E3106" i="1"/>
  <c r="D3106" i="1"/>
  <c r="G3105" i="1"/>
  <c r="F3105" i="1"/>
  <c r="E3105" i="1"/>
  <c r="D3105" i="1"/>
  <c r="G3104" i="1"/>
  <c r="F3104" i="1"/>
  <c r="E3104" i="1"/>
  <c r="D3104" i="1"/>
  <c r="G3103" i="1"/>
  <c r="F3103" i="1"/>
  <c r="E3103" i="1"/>
  <c r="D3103" i="1"/>
  <c r="G3102" i="1"/>
  <c r="F3102" i="1"/>
  <c r="E3102" i="1"/>
  <c r="D3102" i="1"/>
  <c r="B3102" i="1"/>
  <c r="G3101" i="1"/>
  <c r="F3101" i="1"/>
  <c r="E3101" i="1"/>
  <c r="D3101" i="1"/>
  <c r="G3100" i="1"/>
  <c r="F3100" i="1"/>
  <c r="E3100" i="1"/>
  <c r="D3100" i="1"/>
  <c r="G3099" i="1"/>
  <c r="F3099" i="1"/>
  <c r="E3099" i="1"/>
  <c r="D3099" i="1"/>
  <c r="G3098" i="1"/>
  <c r="F3098" i="1"/>
  <c r="E3098" i="1"/>
  <c r="D3098" i="1"/>
  <c r="G3097" i="1"/>
  <c r="F3097" i="1"/>
  <c r="E3097" i="1"/>
  <c r="D3097" i="1"/>
  <c r="G3096" i="1"/>
  <c r="F3096" i="1"/>
  <c r="E3096" i="1"/>
  <c r="D3096" i="1"/>
  <c r="G3095" i="1"/>
  <c r="F3095" i="1"/>
  <c r="E3095" i="1"/>
  <c r="D3095" i="1"/>
  <c r="G3094" i="1"/>
  <c r="F3094" i="1"/>
  <c r="E3094" i="1"/>
  <c r="D3094" i="1"/>
  <c r="G3093" i="1"/>
  <c r="F3093" i="1"/>
  <c r="E3093" i="1"/>
  <c r="D3093" i="1"/>
  <c r="G3092" i="1"/>
  <c r="F3092" i="1"/>
  <c r="E3092" i="1"/>
  <c r="D3092" i="1"/>
  <c r="G3091" i="1"/>
  <c r="F3091" i="1"/>
  <c r="E3091" i="1"/>
  <c r="D3091" i="1"/>
  <c r="G3090" i="1"/>
  <c r="F3090" i="1"/>
  <c r="E3090" i="1"/>
  <c r="D3090" i="1"/>
  <c r="G3089" i="1"/>
  <c r="F3089" i="1"/>
  <c r="E3089" i="1"/>
  <c r="D3089" i="1"/>
  <c r="G3088" i="1"/>
  <c r="F3088" i="1"/>
  <c r="E3088" i="1"/>
  <c r="D3088" i="1"/>
  <c r="G3087" i="1"/>
  <c r="F3087" i="1"/>
  <c r="E3087" i="1"/>
  <c r="D3087" i="1"/>
  <c r="G3086" i="1"/>
  <c r="F3086" i="1"/>
  <c r="E3086" i="1"/>
  <c r="D3086" i="1"/>
  <c r="G3085" i="1"/>
  <c r="F3085" i="1"/>
  <c r="E3085" i="1"/>
  <c r="D3085" i="1"/>
  <c r="G3084" i="1"/>
  <c r="F3084" i="1"/>
  <c r="E3084" i="1"/>
  <c r="D3084" i="1"/>
  <c r="G3083" i="1"/>
  <c r="F3083" i="1"/>
  <c r="E3083" i="1"/>
  <c r="D3083" i="1"/>
  <c r="G3082" i="1"/>
  <c r="F3082" i="1"/>
  <c r="E3082" i="1"/>
  <c r="D3082" i="1"/>
  <c r="G3081" i="1"/>
  <c r="F3081" i="1"/>
  <c r="E3081" i="1"/>
  <c r="D3081" i="1"/>
  <c r="G3080" i="1"/>
  <c r="F3080" i="1"/>
  <c r="E3080" i="1"/>
  <c r="D3080" i="1"/>
  <c r="G3079" i="1"/>
  <c r="F3079" i="1"/>
  <c r="E3079" i="1"/>
  <c r="D3079" i="1"/>
  <c r="G3078" i="1"/>
  <c r="F3078" i="1"/>
  <c r="E3078" i="1"/>
  <c r="D3078" i="1"/>
  <c r="G3077" i="1"/>
  <c r="F3077" i="1"/>
  <c r="E3077" i="1"/>
  <c r="D3077" i="1"/>
  <c r="G3076" i="1"/>
  <c r="F3076" i="1"/>
  <c r="E3076" i="1"/>
  <c r="D3076" i="1"/>
  <c r="G3075" i="1"/>
  <c r="F3075" i="1"/>
  <c r="E3075" i="1"/>
  <c r="D3075" i="1"/>
  <c r="G3074" i="1"/>
  <c r="F3074" i="1"/>
  <c r="E3074" i="1"/>
  <c r="D3074" i="1"/>
  <c r="G3073" i="1"/>
  <c r="F3073" i="1"/>
  <c r="E3073" i="1"/>
  <c r="D3073" i="1"/>
  <c r="G3072" i="1"/>
  <c r="F3072" i="1"/>
  <c r="E3072" i="1"/>
  <c r="D3072" i="1"/>
  <c r="G3071" i="1"/>
  <c r="F3071" i="1"/>
  <c r="E3071" i="1"/>
  <c r="D3071" i="1"/>
  <c r="G3070" i="1"/>
  <c r="F3070" i="1"/>
  <c r="E3070" i="1"/>
  <c r="D3070" i="1"/>
  <c r="G3069" i="1"/>
  <c r="F3069" i="1"/>
  <c r="E3069" i="1"/>
  <c r="D3069" i="1"/>
  <c r="G3068" i="1"/>
  <c r="F3068" i="1"/>
  <c r="E3068" i="1"/>
  <c r="D3068" i="1"/>
  <c r="G3067" i="1"/>
  <c r="F3067" i="1"/>
  <c r="E3067" i="1"/>
  <c r="D3067" i="1"/>
  <c r="G3066" i="1"/>
  <c r="F3066" i="1"/>
  <c r="E3066" i="1"/>
  <c r="D3066" i="1"/>
  <c r="G3065" i="1"/>
  <c r="F3065" i="1"/>
  <c r="E3065" i="1"/>
  <c r="D3065" i="1"/>
  <c r="G3064" i="1"/>
  <c r="F3064" i="1"/>
  <c r="E3064" i="1"/>
  <c r="D3064" i="1"/>
  <c r="G3063" i="1"/>
  <c r="F3063" i="1"/>
  <c r="E3063" i="1"/>
  <c r="D3063" i="1"/>
  <c r="G3062" i="1"/>
  <c r="F3062" i="1"/>
  <c r="E3062" i="1"/>
  <c r="D3062" i="1"/>
  <c r="G3061" i="1"/>
  <c r="F3061" i="1"/>
  <c r="E3061" i="1"/>
  <c r="D3061" i="1"/>
  <c r="G3060" i="1"/>
  <c r="F3060" i="1"/>
  <c r="E3060" i="1"/>
  <c r="D3060" i="1"/>
  <c r="G3059" i="1"/>
  <c r="F3059" i="1"/>
  <c r="E3059" i="1"/>
  <c r="D3059" i="1"/>
  <c r="G3058" i="1"/>
  <c r="F3058" i="1"/>
  <c r="E3058" i="1"/>
  <c r="D3058" i="1"/>
  <c r="G3057" i="1"/>
  <c r="F3057" i="1"/>
  <c r="E3057" i="1"/>
  <c r="D3057" i="1"/>
  <c r="G3056" i="1"/>
  <c r="F3056" i="1"/>
  <c r="E3056" i="1"/>
  <c r="D3056" i="1"/>
  <c r="G3055" i="1"/>
  <c r="F3055" i="1"/>
  <c r="E3055" i="1"/>
  <c r="D3055" i="1"/>
  <c r="G3054" i="1"/>
  <c r="F3054" i="1"/>
  <c r="E3054" i="1"/>
  <c r="D3054" i="1"/>
  <c r="G3053" i="1"/>
  <c r="F3053" i="1"/>
  <c r="E3053" i="1"/>
  <c r="D3053" i="1"/>
  <c r="G3052" i="1"/>
  <c r="F3052" i="1"/>
  <c r="E3052" i="1"/>
  <c r="D3052" i="1"/>
  <c r="G3051" i="1"/>
  <c r="F3051" i="1"/>
  <c r="E3051" i="1"/>
  <c r="D3051" i="1"/>
  <c r="G3050" i="1"/>
  <c r="F3050" i="1"/>
  <c r="E3050" i="1"/>
  <c r="D3050" i="1"/>
  <c r="G3049" i="1"/>
  <c r="F3049" i="1"/>
  <c r="E3049" i="1"/>
  <c r="D3049" i="1"/>
  <c r="G3048" i="1"/>
  <c r="F3048" i="1"/>
  <c r="E3048" i="1"/>
  <c r="D3048" i="1"/>
  <c r="G3047" i="1"/>
  <c r="F3047" i="1"/>
  <c r="E3047" i="1"/>
  <c r="D3047" i="1"/>
  <c r="G3046" i="1"/>
  <c r="F3046" i="1"/>
  <c r="E3046" i="1"/>
  <c r="D3046" i="1"/>
  <c r="G3045" i="1"/>
  <c r="F3045" i="1"/>
  <c r="E3045" i="1"/>
  <c r="D3045" i="1"/>
  <c r="G3044" i="1"/>
  <c r="F3044" i="1"/>
  <c r="E3044" i="1"/>
  <c r="D3044" i="1"/>
  <c r="G3043" i="1"/>
  <c r="F3043" i="1"/>
  <c r="E3043" i="1"/>
  <c r="D3043" i="1"/>
  <c r="G3042" i="1"/>
  <c r="F3042" i="1"/>
  <c r="E3042" i="1"/>
  <c r="D3042" i="1"/>
  <c r="G3041" i="1"/>
  <c r="F3041" i="1"/>
  <c r="E3041" i="1"/>
  <c r="D3041" i="1"/>
  <c r="G3040" i="1"/>
  <c r="F3040" i="1"/>
  <c r="E3040" i="1"/>
  <c r="D3040" i="1"/>
  <c r="G3039" i="1"/>
  <c r="F3039" i="1"/>
  <c r="E3039" i="1"/>
  <c r="D3039" i="1"/>
  <c r="G3038" i="1"/>
  <c r="F3038" i="1"/>
  <c r="E3038" i="1"/>
  <c r="D3038" i="1"/>
  <c r="G3037" i="1"/>
  <c r="F3037" i="1"/>
  <c r="E3037" i="1"/>
  <c r="D3037" i="1"/>
  <c r="G3036" i="1"/>
  <c r="F3036" i="1"/>
  <c r="E3036" i="1"/>
  <c r="D3036" i="1"/>
  <c r="G3035" i="1"/>
  <c r="F3035" i="1"/>
  <c r="E3035" i="1"/>
  <c r="D3035" i="1"/>
  <c r="G3034" i="1"/>
  <c r="F3034" i="1"/>
  <c r="E3034" i="1"/>
  <c r="D3034" i="1"/>
  <c r="G3033" i="1"/>
  <c r="F3033" i="1"/>
  <c r="E3033" i="1"/>
  <c r="D3033" i="1"/>
  <c r="G3032" i="1"/>
  <c r="F3032" i="1"/>
  <c r="E3032" i="1"/>
  <c r="D3032" i="1"/>
  <c r="G3031" i="1"/>
  <c r="F3031" i="1"/>
  <c r="E3031" i="1"/>
  <c r="D3031" i="1"/>
  <c r="G3030" i="1"/>
  <c r="F3030" i="1"/>
  <c r="E3030" i="1"/>
  <c r="D3030" i="1"/>
  <c r="G3029" i="1"/>
  <c r="F3029" i="1"/>
  <c r="E3029" i="1"/>
  <c r="D3029" i="1"/>
  <c r="G3028" i="1"/>
  <c r="F3028" i="1"/>
  <c r="E3028" i="1"/>
  <c r="D3028" i="1"/>
  <c r="G3027" i="1"/>
  <c r="F3027" i="1"/>
  <c r="E3027" i="1"/>
  <c r="D3027" i="1"/>
  <c r="G3026" i="1"/>
  <c r="F3026" i="1"/>
  <c r="E3026" i="1"/>
  <c r="D3026" i="1"/>
  <c r="G3025" i="1"/>
  <c r="F3025" i="1"/>
  <c r="E3025" i="1"/>
  <c r="D3025" i="1"/>
  <c r="G3024" i="1"/>
  <c r="F3024" i="1"/>
  <c r="E3024" i="1"/>
  <c r="D3024" i="1"/>
  <c r="G3023" i="1"/>
  <c r="F3023" i="1"/>
  <c r="E3023" i="1"/>
  <c r="D3023" i="1"/>
  <c r="G3022" i="1"/>
  <c r="F3022" i="1"/>
  <c r="E3022" i="1"/>
  <c r="D3022" i="1"/>
  <c r="G3021" i="1"/>
  <c r="F3021" i="1"/>
  <c r="E3021" i="1"/>
  <c r="D3021" i="1"/>
  <c r="G3020" i="1"/>
  <c r="F3020" i="1"/>
  <c r="E3020" i="1"/>
  <c r="D3020" i="1"/>
  <c r="G3019" i="1"/>
  <c r="F3019" i="1"/>
  <c r="E3019" i="1"/>
  <c r="D3019" i="1"/>
  <c r="G3018" i="1"/>
  <c r="F3018" i="1"/>
  <c r="E3018" i="1"/>
  <c r="D3018" i="1"/>
  <c r="G3017" i="1"/>
  <c r="F3017" i="1"/>
  <c r="E3017" i="1"/>
  <c r="D3017" i="1"/>
  <c r="G3016" i="1"/>
  <c r="F3016" i="1"/>
  <c r="E3016" i="1"/>
  <c r="D3016" i="1"/>
  <c r="G3015" i="1"/>
  <c r="F3015" i="1"/>
  <c r="E3015" i="1"/>
  <c r="D3015" i="1"/>
  <c r="G3014" i="1"/>
  <c r="F3014" i="1"/>
  <c r="E3014" i="1"/>
  <c r="D3014" i="1"/>
  <c r="G3013" i="1"/>
  <c r="F3013" i="1"/>
  <c r="E3013" i="1"/>
  <c r="D3013" i="1"/>
  <c r="G3012" i="1"/>
  <c r="F3012" i="1"/>
  <c r="E3012" i="1"/>
  <c r="D3012" i="1"/>
  <c r="G3011" i="1"/>
  <c r="F3011" i="1"/>
  <c r="E3011" i="1"/>
  <c r="D3011" i="1"/>
  <c r="G3010" i="1"/>
  <c r="F3010" i="1"/>
  <c r="E3010" i="1"/>
  <c r="D3010" i="1"/>
  <c r="G3009" i="1"/>
  <c r="F3009" i="1"/>
  <c r="E3009" i="1"/>
  <c r="D3009" i="1"/>
  <c r="G3008" i="1"/>
  <c r="F3008" i="1"/>
  <c r="E3008" i="1"/>
  <c r="D3008" i="1"/>
  <c r="G3007" i="1"/>
  <c r="F3007" i="1"/>
  <c r="E3007" i="1"/>
  <c r="D3007" i="1"/>
  <c r="G3006" i="1"/>
  <c r="F3006" i="1"/>
  <c r="E3006" i="1"/>
  <c r="D3006" i="1"/>
  <c r="G3005" i="1"/>
  <c r="F3005" i="1"/>
  <c r="E3005" i="1"/>
  <c r="D3005" i="1"/>
  <c r="G3004" i="1"/>
  <c r="F3004" i="1"/>
  <c r="E3004" i="1"/>
  <c r="D3004" i="1"/>
  <c r="G3003" i="1"/>
  <c r="F3003" i="1"/>
  <c r="E3003" i="1"/>
  <c r="D3003" i="1"/>
  <c r="G3002" i="1"/>
  <c r="F3002" i="1"/>
  <c r="E3002" i="1"/>
  <c r="D3002" i="1"/>
  <c r="B3002" i="1"/>
  <c r="J3002" i="1" s="1"/>
  <c r="K3002" i="1" s="1"/>
  <c r="G2901" i="1"/>
  <c r="F2901" i="1"/>
  <c r="E2901" i="1"/>
  <c r="D2901" i="1"/>
  <c r="G2900" i="1"/>
  <c r="F2900" i="1"/>
  <c r="E2900" i="1"/>
  <c r="D2900" i="1"/>
  <c r="G2899" i="1"/>
  <c r="F2899" i="1"/>
  <c r="E2899" i="1"/>
  <c r="D2899" i="1"/>
  <c r="G2898" i="1"/>
  <c r="F2898" i="1"/>
  <c r="E2898" i="1"/>
  <c r="D2898" i="1"/>
  <c r="G2897" i="1"/>
  <c r="F2897" i="1"/>
  <c r="E2897" i="1"/>
  <c r="D2897" i="1"/>
  <c r="G2896" i="1"/>
  <c r="F2896" i="1"/>
  <c r="E2896" i="1"/>
  <c r="D2896" i="1"/>
  <c r="G2895" i="1"/>
  <c r="F2895" i="1"/>
  <c r="E2895" i="1"/>
  <c r="D2895" i="1"/>
  <c r="G2894" i="1"/>
  <c r="F2894" i="1"/>
  <c r="E2894" i="1"/>
  <c r="D2894" i="1"/>
  <c r="G2893" i="1"/>
  <c r="F2893" i="1"/>
  <c r="E2893" i="1"/>
  <c r="D2893" i="1"/>
  <c r="G2892" i="1"/>
  <c r="F2892" i="1"/>
  <c r="E2892" i="1"/>
  <c r="D2892" i="1"/>
  <c r="G2891" i="1"/>
  <c r="F2891" i="1"/>
  <c r="E2891" i="1"/>
  <c r="D2891" i="1"/>
  <c r="G2890" i="1"/>
  <c r="F2890" i="1"/>
  <c r="E2890" i="1"/>
  <c r="D2890" i="1"/>
  <c r="G2889" i="1"/>
  <c r="F2889" i="1"/>
  <c r="E2889" i="1"/>
  <c r="D2889" i="1"/>
  <c r="G2888" i="1"/>
  <c r="F2888" i="1"/>
  <c r="E2888" i="1"/>
  <c r="D2888" i="1"/>
  <c r="G2887" i="1"/>
  <c r="F2887" i="1"/>
  <c r="E2887" i="1"/>
  <c r="D2887" i="1"/>
  <c r="G2886" i="1"/>
  <c r="F2886" i="1"/>
  <c r="E2886" i="1"/>
  <c r="D2886" i="1"/>
  <c r="G2885" i="1"/>
  <c r="F2885" i="1"/>
  <c r="E2885" i="1"/>
  <c r="D2885" i="1"/>
  <c r="G2884" i="1"/>
  <c r="F2884" i="1"/>
  <c r="E2884" i="1"/>
  <c r="D2884" i="1"/>
  <c r="G2883" i="1"/>
  <c r="F2883" i="1"/>
  <c r="E2883" i="1"/>
  <c r="D2883" i="1"/>
  <c r="G2882" i="1"/>
  <c r="F2882" i="1"/>
  <c r="E2882" i="1"/>
  <c r="D2882" i="1"/>
  <c r="G2881" i="1"/>
  <c r="F2881" i="1"/>
  <c r="E2881" i="1"/>
  <c r="D2881" i="1"/>
  <c r="G2880" i="1"/>
  <c r="F2880" i="1"/>
  <c r="E2880" i="1"/>
  <c r="D2880" i="1"/>
  <c r="G2879" i="1"/>
  <c r="F2879" i="1"/>
  <c r="E2879" i="1"/>
  <c r="D2879" i="1"/>
  <c r="G2878" i="1"/>
  <c r="F2878" i="1"/>
  <c r="E2878" i="1"/>
  <c r="D2878" i="1"/>
  <c r="G2877" i="1"/>
  <c r="F2877" i="1"/>
  <c r="E2877" i="1"/>
  <c r="D2877" i="1"/>
  <c r="G2876" i="1"/>
  <c r="F2876" i="1"/>
  <c r="E2876" i="1"/>
  <c r="D2876" i="1"/>
  <c r="G2875" i="1"/>
  <c r="F2875" i="1"/>
  <c r="E2875" i="1"/>
  <c r="D2875" i="1"/>
  <c r="G2874" i="1"/>
  <c r="F2874" i="1"/>
  <c r="E2874" i="1"/>
  <c r="D2874" i="1"/>
  <c r="G2873" i="1"/>
  <c r="F2873" i="1"/>
  <c r="E2873" i="1"/>
  <c r="D2873" i="1"/>
  <c r="G2872" i="1"/>
  <c r="F2872" i="1"/>
  <c r="E2872" i="1"/>
  <c r="D2872" i="1"/>
  <c r="G2871" i="1"/>
  <c r="F2871" i="1"/>
  <c r="E2871" i="1"/>
  <c r="D2871" i="1"/>
  <c r="G2870" i="1"/>
  <c r="F2870" i="1"/>
  <c r="E2870" i="1"/>
  <c r="D2870" i="1"/>
  <c r="G2869" i="1"/>
  <c r="F2869" i="1"/>
  <c r="E2869" i="1"/>
  <c r="D2869" i="1"/>
  <c r="G2868" i="1"/>
  <c r="F2868" i="1"/>
  <c r="E2868" i="1"/>
  <c r="D2868" i="1"/>
  <c r="G2867" i="1"/>
  <c r="F2867" i="1"/>
  <c r="E2867" i="1"/>
  <c r="D2867" i="1"/>
  <c r="G2866" i="1"/>
  <c r="F2866" i="1"/>
  <c r="E2866" i="1"/>
  <c r="D2866" i="1"/>
  <c r="G2865" i="1"/>
  <c r="F2865" i="1"/>
  <c r="E2865" i="1"/>
  <c r="D2865" i="1"/>
  <c r="G2864" i="1"/>
  <c r="F2864" i="1"/>
  <c r="E2864" i="1"/>
  <c r="D2864" i="1"/>
  <c r="G2863" i="1"/>
  <c r="F2863" i="1"/>
  <c r="E2863" i="1"/>
  <c r="D2863" i="1"/>
  <c r="G2862" i="1"/>
  <c r="F2862" i="1"/>
  <c r="E2862" i="1"/>
  <c r="D2862" i="1"/>
  <c r="G2861" i="1"/>
  <c r="F2861" i="1"/>
  <c r="E2861" i="1"/>
  <c r="D2861" i="1"/>
  <c r="G2860" i="1"/>
  <c r="F2860" i="1"/>
  <c r="E2860" i="1"/>
  <c r="D2860" i="1"/>
  <c r="G2859" i="1"/>
  <c r="F2859" i="1"/>
  <c r="E2859" i="1"/>
  <c r="D2859" i="1"/>
  <c r="G2858" i="1"/>
  <c r="F2858" i="1"/>
  <c r="E2858" i="1"/>
  <c r="D2858" i="1"/>
  <c r="G2857" i="1"/>
  <c r="F2857" i="1"/>
  <c r="E2857" i="1"/>
  <c r="D2857" i="1"/>
  <c r="G2856" i="1"/>
  <c r="F2856" i="1"/>
  <c r="E2856" i="1"/>
  <c r="D2856" i="1"/>
  <c r="G2855" i="1"/>
  <c r="F2855" i="1"/>
  <c r="E2855" i="1"/>
  <c r="D2855" i="1"/>
  <c r="G2854" i="1"/>
  <c r="F2854" i="1"/>
  <c r="E2854" i="1"/>
  <c r="D2854" i="1"/>
  <c r="G2853" i="1"/>
  <c r="F2853" i="1"/>
  <c r="E2853" i="1"/>
  <c r="D2853" i="1"/>
  <c r="G2852" i="1"/>
  <c r="F2852" i="1"/>
  <c r="E2852" i="1"/>
  <c r="D2852" i="1"/>
  <c r="G2851" i="1"/>
  <c r="F2851" i="1"/>
  <c r="E2851" i="1"/>
  <c r="D2851" i="1"/>
  <c r="G2850" i="1"/>
  <c r="F2850" i="1"/>
  <c r="E2850" i="1"/>
  <c r="D2850" i="1"/>
  <c r="G2849" i="1"/>
  <c r="F2849" i="1"/>
  <c r="E2849" i="1"/>
  <c r="D2849" i="1"/>
  <c r="G2848" i="1"/>
  <c r="F2848" i="1"/>
  <c r="E2848" i="1"/>
  <c r="D2848" i="1"/>
  <c r="G2847" i="1"/>
  <c r="F2847" i="1"/>
  <c r="E2847" i="1"/>
  <c r="D2847" i="1"/>
  <c r="G2846" i="1"/>
  <c r="F2846" i="1"/>
  <c r="E2846" i="1"/>
  <c r="D2846" i="1"/>
  <c r="G2845" i="1"/>
  <c r="F2845" i="1"/>
  <c r="E2845" i="1"/>
  <c r="D2845" i="1"/>
  <c r="G2844" i="1"/>
  <c r="F2844" i="1"/>
  <c r="E2844" i="1"/>
  <c r="D2844" i="1"/>
  <c r="G2843" i="1"/>
  <c r="F2843" i="1"/>
  <c r="E2843" i="1"/>
  <c r="D2843" i="1"/>
  <c r="G2842" i="1"/>
  <c r="F2842" i="1"/>
  <c r="E2842" i="1"/>
  <c r="D2842" i="1"/>
  <c r="G2841" i="1"/>
  <c r="F2841" i="1"/>
  <c r="E2841" i="1"/>
  <c r="D2841" i="1"/>
  <c r="G2840" i="1"/>
  <c r="F2840" i="1"/>
  <c r="E2840" i="1"/>
  <c r="D2840" i="1"/>
  <c r="G2839" i="1"/>
  <c r="F2839" i="1"/>
  <c r="E2839" i="1"/>
  <c r="D2839" i="1"/>
  <c r="G2838" i="1"/>
  <c r="F2838" i="1"/>
  <c r="E2838" i="1"/>
  <c r="D2838" i="1"/>
  <c r="G2837" i="1"/>
  <c r="F2837" i="1"/>
  <c r="E2837" i="1"/>
  <c r="D2837" i="1"/>
  <c r="G2836" i="1"/>
  <c r="F2836" i="1"/>
  <c r="E2836" i="1"/>
  <c r="D2836" i="1"/>
  <c r="G2835" i="1"/>
  <c r="F2835" i="1"/>
  <c r="E2835" i="1"/>
  <c r="D2835" i="1"/>
  <c r="G2834" i="1"/>
  <c r="F2834" i="1"/>
  <c r="E2834" i="1"/>
  <c r="D2834" i="1"/>
  <c r="G2833" i="1"/>
  <c r="F2833" i="1"/>
  <c r="E2833" i="1"/>
  <c r="D2833" i="1"/>
  <c r="G2832" i="1"/>
  <c r="F2832" i="1"/>
  <c r="E2832" i="1"/>
  <c r="D2832" i="1"/>
  <c r="G2831" i="1"/>
  <c r="F2831" i="1"/>
  <c r="E2831" i="1"/>
  <c r="D2831" i="1"/>
  <c r="G2830" i="1"/>
  <c r="F2830" i="1"/>
  <c r="E2830" i="1"/>
  <c r="D2830" i="1"/>
  <c r="G2829" i="1"/>
  <c r="F2829" i="1"/>
  <c r="E2829" i="1"/>
  <c r="D2829" i="1"/>
  <c r="G2828" i="1"/>
  <c r="F2828" i="1"/>
  <c r="E2828" i="1"/>
  <c r="D2828" i="1"/>
  <c r="G2827" i="1"/>
  <c r="F2827" i="1"/>
  <c r="E2827" i="1"/>
  <c r="D2827" i="1"/>
  <c r="G2826" i="1"/>
  <c r="F2826" i="1"/>
  <c r="E2826" i="1"/>
  <c r="D2826" i="1"/>
  <c r="G2825" i="1"/>
  <c r="F2825" i="1"/>
  <c r="E2825" i="1"/>
  <c r="D2825" i="1"/>
  <c r="G2824" i="1"/>
  <c r="F2824" i="1"/>
  <c r="E2824" i="1"/>
  <c r="D2824" i="1"/>
  <c r="G2823" i="1"/>
  <c r="F2823" i="1"/>
  <c r="E2823" i="1"/>
  <c r="D2823" i="1"/>
  <c r="G2822" i="1"/>
  <c r="F2822" i="1"/>
  <c r="E2822" i="1"/>
  <c r="D2822" i="1"/>
  <c r="G2821" i="1"/>
  <c r="F2821" i="1"/>
  <c r="E2821" i="1"/>
  <c r="D2821" i="1"/>
  <c r="G2820" i="1"/>
  <c r="F2820" i="1"/>
  <c r="E2820" i="1"/>
  <c r="D2820" i="1"/>
  <c r="G2819" i="1"/>
  <c r="F2819" i="1"/>
  <c r="E2819" i="1"/>
  <c r="D2819" i="1"/>
  <c r="G2818" i="1"/>
  <c r="F2818" i="1"/>
  <c r="E2818" i="1"/>
  <c r="D2818" i="1"/>
  <c r="G2817" i="1"/>
  <c r="F2817" i="1"/>
  <c r="E2817" i="1"/>
  <c r="D2817" i="1"/>
  <c r="G2816" i="1"/>
  <c r="F2816" i="1"/>
  <c r="E2816" i="1"/>
  <c r="D2816" i="1"/>
  <c r="G2815" i="1"/>
  <c r="F2815" i="1"/>
  <c r="E2815" i="1"/>
  <c r="D2815" i="1"/>
  <c r="G2814" i="1"/>
  <c r="F2814" i="1"/>
  <c r="E2814" i="1"/>
  <c r="D2814" i="1"/>
  <c r="G2813" i="1"/>
  <c r="F2813" i="1"/>
  <c r="E2813" i="1"/>
  <c r="D2813" i="1"/>
  <c r="G2812" i="1"/>
  <c r="F2812" i="1"/>
  <c r="E2812" i="1"/>
  <c r="D2812" i="1"/>
  <c r="G2811" i="1"/>
  <c r="F2811" i="1"/>
  <c r="E2811" i="1"/>
  <c r="D2811" i="1"/>
  <c r="G2810" i="1"/>
  <c r="F2810" i="1"/>
  <c r="E2810" i="1"/>
  <c r="D2810" i="1"/>
  <c r="G2809" i="1"/>
  <c r="F2809" i="1"/>
  <c r="E2809" i="1"/>
  <c r="D2809" i="1"/>
  <c r="G2808" i="1"/>
  <c r="F2808" i="1"/>
  <c r="E2808" i="1"/>
  <c r="D2808" i="1"/>
  <c r="G2807" i="1"/>
  <c r="F2807" i="1"/>
  <c r="E2807" i="1"/>
  <c r="D2807" i="1"/>
  <c r="G2806" i="1"/>
  <c r="F2806" i="1"/>
  <c r="E2806" i="1"/>
  <c r="D2806" i="1"/>
  <c r="G2805" i="1"/>
  <c r="F2805" i="1"/>
  <c r="E2805" i="1"/>
  <c r="D2805" i="1"/>
  <c r="G2804" i="1"/>
  <c r="F2804" i="1"/>
  <c r="E2804" i="1"/>
  <c r="D2804" i="1"/>
  <c r="G2803" i="1"/>
  <c r="F2803" i="1"/>
  <c r="E2803" i="1"/>
  <c r="D2803" i="1"/>
  <c r="G2802" i="1"/>
  <c r="F2802" i="1"/>
  <c r="E2802" i="1"/>
  <c r="D2802" i="1"/>
  <c r="B2802" i="1"/>
  <c r="G2801" i="1"/>
  <c r="F2801" i="1"/>
  <c r="E2801" i="1"/>
  <c r="D2801" i="1"/>
  <c r="G2800" i="1"/>
  <c r="F2800" i="1"/>
  <c r="E2800" i="1"/>
  <c r="D2800" i="1"/>
  <c r="G2799" i="1"/>
  <c r="F2799" i="1"/>
  <c r="E2799" i="1"/>
  <c r="D2799" i="1"/>
  <c r="G2798" i="1"/>
  <c r="F2798" i="1"/>
  <c r="E2798" i="1"/>
  <c r="D2798" i="1"/>
  <c r="G2797" i="1"/>
  <c r="F2797" i="1"/>
  <c r="E2797" i="1"/>
  <c r="D2797" i="1"/>
  <c r="G2796" i="1"/>
  <c r="F2796" i="1"/>
  <c r="E2796" i="1"/>
  <c r="D2796" i="1"/>
  <c r="G2795" i="1"/>
  <c r="F2795" i="1"/>
  <c r="E2795" i="1"/>
  <c r="D2795" i="1"/>
  <c r="G2794" i="1"/>
  <c r="F2794" i="1"/>
  <c r="E2794" i="1"/>
  <c r="D2794" i="1"/>
  <c r="G2793" i="1"/>
  <c r="F2793" i="1"/>
  <c r="E2793" i="1"/>
  <c r="D2793" i="1"/>
  <c r="G2792" i="1"/>
  <c r="F2792" i="1"/>
  <c r="E2792" i="1"/>
  <c r="D2792" i="1"/>
  <c r="G2791" i="1"/>
  <c r="F2791" i="1"/>
  <c r="E2791" i="1"/>
  <c r="D2791" i="1"/>
  <c r="G2790" i="1"/>
  <c r="F2790" i="1"/>
  <c r="E2790" i="1"/>
  <c r="D2790" i="1"/>
  <c r="G2789" i="1"/>
  <c r="F2789" i="1"/>
  <c r="E2789" i="1"/>
  <c r="D2789" i="1"/>
  <c r="G2788" i="1"/>
  <c r="F2788" i="1"/>
  <c r="E2788" i="1"/>
  <c r="D2788" i="1"/>
  <c r="G2787" i="1"/>
  <c r="F2787" i="1"/>
  <c r="E2787" i="1"/>
  <c r="D2787" i="1"/>
  <c r="G2786" i="1"/>
  <c r="F2786" i="1"/>
  <c r="E2786" i="1"/>
  <c r="D2786" i="1"/>
  <c r="G2785" i="1"/>
  <c r="F2785" i="1"/>
  <c r="E2785" i="1"/>
  <c r="D2785" i="1"/>
  <c r="G2784" i="1"/>
  <c r="F2784" i="1"/>
  <c r="E2784" i="1"/>
  <c r="D2784" i="1"/>
  <c r="G2783" i="1"/>
  <c r="F2783" i="1"/>
  <c r="E2783" i="1"/>
  <c r="D2783" i="1"/>
  <c r="G2782" i="1"/>
  <c r="F2782" i="1"/>
  <c r="E2782" i="1"/>
  <c r="D2782" i="1"/>
  <c r="G2781" i="1"/>
  <c r="F2781" i="1"/>
  <c r="E2781" i="1"/>
  <c r="D2781" i="1"/>
  <c r="G2780" i="1"/>
  <c r="F2780" i="1"/>
  <c r="E2780" i="1"/>
  <c r="D2780" i="1"/>
  <c r="G2779" i="1"/>
  <c r="F2779" i="1"/>
  <c r="E2779" i="1"/>
  <c r="D2779" i="1"/>
  <c r="G2778" i="1"/>
  <c r="F2778" i="1"/>
  <c r="E2778" i="1"/>
  <c r="D2778" i="1"/>
  <c r="G2777" i="1"/>
  <c r="F2777" i="1"/>
  <c r="E2777" i="1"/>
  <c r="D2777" i="1"/>
  <c r="G2776" i="1"/>
  <c r="F2776" i="1"/>
  <c r="E2776" i="1"/>
  <c r="D2776" i="1"/>
  <c r="G2775" i="1"/>
  <c r="F2775" i="1"/>
  <c r="E2775" i="1"/>
  <c r="D2775" i="1"/>
  <c r="G2774" i="1"/>
  <c r="F2774" i="1"/>
  <c r="E2774" i="1"/>
  <c r="D2774" i="1"/>
  <c r="G2773" i="1"/>
  <c r="F2773" i="1"/>
  <c r="E2773" i="1"/>
  <c r="D2773" i="1"/>
  <c r="G2772" i="1"/>
  <c r="F2772" i="1"/>
  <c r="E2772" i="1"/>
  <c r="D2772" i="1"/>
  <c r="G2771" i="1"/>
  <c r="F2771" i="1"/>
  <c r="E2771" i="1"/>
  <c r="D2771" i="1"/>
  <c r="G2770" i="1"/>
  <c r="F2770" i="1"/>
  <c r="E2770" i="1"/>
  <c r="D2770" i="1"/>
  <c r="G2769" i="1"/>
  <c r="F2769" i="1"/>
  <c r="E2769" i="1"/>
  <c r="D2769" i="1"/>
  <c r="G2768" i="1"/>
  <c r="F2768" i="1"/>
  <c r="E2768" i="1"/>
  <c r="D2768" i="1"/>
  <c r="G2767" i="1"/>
  <c r="F2767" i="1"/>
  <c r="E2767" i="1"/>
  <c r="D2767" i="1"/>
  <c r="G2766" i="1"/>
  <c r="F2766" i="1"/>
  <c r="E2766" i="1"/>
  <c r="D2766" i="1"/>
  <c r="G2765" i="1"/>
  <c r="F2765" i="1"/>
  <c r="E2765" i="1"/>
  <c r="D2765" i="1"/>
  <c r="G2764" i="1"/>
  <c r="F2764" i="1"/>
  <c r="E2764" i="1"/>
  <c r="D2764" i="1"/>
  <c r="G2763" i="1"/>
  <c r="F2763" i="1"/>
  <c r="E2763" i="1"/>
  <c r="D2763" i="1"/>
  <c r="G2762" i="1"/>
  <c r="F2762" i="1"/>
  <c r="E2762" i="1"/>
  <c r="D2762" i="1"/>
  <c r="G2761" i="1"/>
  <c r="F2761" i="1"/>
  <c r="E2761" i="1"/>
  <c r="D2761" i="1"/>
  <c r="G2760" i="1"/>
  <c r="F2760" i="1"/>
  <c r="E2760" i="1"/>
  <c r="D2760" i="1"/>
  <c r="G2759" i="1"/>
  <c r="F2759" i="1"/>
  <c r="E2759" i="1"/>
  <c r="D2759" i="1"/>
  <c r="G2758" i="1"/>
  <c r="F2758" i="1"/>
  <c r="E2758" i="1"/>
  <c r="D2758" i="1"/>
  <c r="G2757" i="1"/>
  <c r="F2757" i="1"/>
  <c r="E2757" i="1"/>
  <c r="D2757" i="1"/>
  <c r="G2756" i="1"/>
  <c r="F2756" i="1"/>
  <c r="E2756" i="1"/>
  <c r="D2756" i="1"/>
  <c r="G2755" i="1"/>
  <c r="F2755" i="1"/>
  <c r="E2755" i="1"/>
  <c r="D2755" i="1"/>
  <c r="G2754" i="1"/>
  <c r="F2754" i="1"/>
  <c r="E2754" i="1"/>
  <c r="D2754" i="1"/>
  <c r="G2753" i="1"/>
  <c r="F2753" i="1"/>
  <c r="E2753" i="1"/>
  <c r="D2753" i="1"/>
  <c r="G2752" i="1"/>
  <c r="F2752" i="1"/>
  <c r="E2752" i="1"/>
  <c r="D2752" i="1"/>
  <c r="G2751" i="1"/>
  <c r="F2751" i="1"/>
  <c r="E2751" i="1"/>
  <c r="D2751" i="1"/>
  <c r="G2750" i="1"/>
  <c r="F2750" i="1"/>
  <c r="E2750" i="1"/>
  <c r="D2750" i="1"/>
  <c r="G2749" i="1"/>
  <c r="F2749" i="1"/>
  <c r="E2749" i="1"/>
  <c r="D2749" i="1"/>
  <c r="G2748" i="1"/>
  <c r="F2748" i="1"/>
  <c r="E2748" i="1"/>
  <c r="D2748" i="1"/>
  <c r="G2747" i="1"/>
  <c r="F2747" i="1"/>
  <c r="E2747" i="1"/>
  <c r="D2747" i="1"/>
  <c r="G2746" i="1"/>
  <c r="F2746" i="1"/>
  <c r="E2746" i="1"/>
  <c r="D2746" i="1"/>
  <c r="G2745" i="1"/>
  <c r="F2745" i="1"/>
  <c r="E2745" i="1"/>
  <c r="D2745" i="1"/>
  <c r="G2744" i="1"/>
  <c r="F2744" i="1"/>
  <c r="E2744" i="1"/>
  <c r="D2744" i="1"/>
  <c r="G2743" i="1"/>
  <c r="F2743" i="1"/>
  <c r="E2743" i="1"/>
  <c r="D2743" i="1"/>
  <c r="G2742" i="1"/>
  <c r="F2742" i="1"/>
  <c r="E2742" i="1"/>
  <c r="D2742" i="1"/>
  <c r="G2741" i="1"/>
  <c r="F2741" i="1"/>
  <c r="E2741" i="1"/>
  <c r="D2741" i="1"/>
  <c r="G2740" i="1"/>
  <c r="F2740" i="1"/>
  <c r="E2740" i="1"/>
  <c r="D2740" i="1"/>
  <c r="G2739" i="1"/>
  <c r="F2739" i="1"/>
  <c r="E2739" i="1"/>
  <c r="D2739" i="1"/>
  <c r="G2738" i="1"/>
  <c r="F2738" i="1"/>
  <c r="E2738" i="1"/>
  <c r="D2738" i="1"/>
  <c r="G2737" i="1"/>
  <c r="F2737" i="1"/>
  <c r="E2737" i="1"/>
  <c r="D2737" i="1"/>
  <c r="G2736" i="1"/>
  <c r="F2736" i="1"/>
  <c r="E2736" i="1"/>
  <c r="D2736" i="1"/>
  <c r="G2735" i="1"/>
  <c r="F2735" i="1"/>
  <c r="E2735" i="1"/>
  <c r="D2735" i="1"/>
  <c r="G2734" i="1"/>
  <c r="F2734" i="1"/>
  <c r="E2734" i="1"/>
  <c r="D2734" i="1"/>
  <c r="G2733" i="1"/>
  <c r="F2733" i="1"/>
  <c r="E2733" i="1"/>
  <c r="D2733" i="1"/>
  <c r="G2732" i="1"/>
  <c r="F2732" i="1"/>
  <c r="E2732" i="1"/>
  <c r="D2732" i="1"/>
  <c r="G2731" i="1"/>
  <c r="F2731" i="1"/>
  <c r="E2731" i="1"/>
  <c r="D2731" i="1"/>
  <c r="G2730" i="1"/>
  <c r="F2730" i="1"/>
  <c r="E2730" i="1"/>
  <c r="D2730" i="1"/>
  <c r="G2729" i="1"/>
  <c r="F2729" i="1"/>
  <c r="E2729" i="1"/>
  <c r="D2729" i="1"/>
  <c r="G2728" i="1"/>
  <c r="F2728" i="1"/>
  <c r="E2728" i="1"/>
  <c r="D2728" i="1"/>
  <c r="G2727" i="1"/>
  <c r="F2727" i="1"/>
  <c r="E2727" i="1"/>
  <c r="D2727" i="1"/>
  <c r="G2726" i="1"/>
  <c r="F2726" i="1"/>
  <c r="E2726" i="1"/>
  <c r="D2726" i="1"/>
  <c r="G2725" i="1"/>
  <c r="F2725" i="1"/>
  <c r="E2725" i="1"/>
  <c r="D2725" i="1"/>
  <c r="G2724" i="1"/>
  <c r="F2724" i="1"/>
  <c r="E2724" i="1"/>
  <c r="D2724" i="1"/>
  <c r="G2723" i="1"/>
  <c r="F2723" i="1"/>
  <c r="E2723" i="1"/>
  <c r="D2723" i="1"/>
  <c r="G2722" i="1"/>
  <c r="F2722" i="1"/>
  <c r="E2722" i="1"/>
  <c r="D2722" i="1"/>
  <c r="G2721" i="1"/>
  <c r="F2721" i="1"/>
  <c r="E2721" i="1"/>
  <c r="D2721" i="1"/>
  <c r="G2720" i="1"/>
  <c r="F2720" i="1"/>
  <c r="E2720" i="1"/>
  <c r="D2720" i="1"/>
  <c r="G2719" i="1"/>
  <c r="F2719" i="1"/>
  <c r="E2719" i="1"/>
  <c r="D2719" i="1"/>
  <c r="G2718" i="1"/>
  <c r="F2718" i="1"/>
  <c r="E2718" i="1"/>
  <c r="D2718" i="1"/>
  <c r="G2717" i="1"/>
  <c r="F2717" i="1"/>
  <c r="E2717" i="1"/>
  <c r="D2717" i="1"/>
  <c r="G2716" i="1"/>
  <c r="F2716" i="1"/>
  <c r="E2716" i="1"/>
  <c r="D2716" i="1"/>
  <c r="G2715" i="1"/>
  <c r="F2715" i="1"/>
  <c r="E2715" i="1"/>
  <c r="D2715" i="1"/>
  <c r="G2714" i="1"/>
  <c r="F2714" i="1"/>
  <c r="E2714" i="1"/>
  <c r="D2714" i="1"/>
  <c r="G2713" i="1"/>
  <c r="F2713" i="1"/>
  <c r="E2713" i="1"/>
  <c r="D2713" i="1"/>
  <c r="G2712" i="1"/>
  <c r="F2712" i="1"/>
  <c r="E2712" i="1"/>
  <c r="D2712" i="1"/>
  <c r="G2711" i="1"/>
  <c r="F2711" i="1"/>
  <c r="E2711" i="1"/>
  <c r="D2711" i="1"/>
  <c r="G2710" i="1"/>
  <c r="F2710" i="1"/>
  <c r="E2710" i="1"/>
  <c r="D2710" i="1"/>
  <c r="G2709" i="1"/>
  <c r="F2709" i="1"/>
  <c r="E2709" i="1"/>
  <c r="D2709" i="1"/>
  <c r="G2708" i="1"/>
  <c r="F2708" i="1"/>
  <c r="E2708" i="1"/>
  <c r="D2708" i="1"/>
  <c r="G2707" i="1"/>
  <c r="F2707" i="1"/>
  <c r="E2707" i="1"/>
  <c r="D2707" i="1"/>
  <c r="G2706" i="1"/>
  <c r="F2706" i="1"/>
  <c r="E2706" i="1"/>
  <c r="D2706" i="1"/>
  <c r="G2705" i="1"/>
  <c r="F2705" i="1"/>
  <c r="E2705" i="1"/>
  <c r="D2705" i="1"/>
  <c r="G2704" i="1"/>
  <c r="F2704" i="1"/>
  <c r="E2704" i="1"/>
  <c r="D2704" i="1"/>
  <c r="G2703" i="1"/>
  <c r="F2703" i="1"/>
  <c r="E2703" i="1"/>
  <c r="D2703" i="1"/>
  <c r="G2702" i="1"/>
  <c r="F2702" i="1"/>
  <c r="E2702" i="1"/>
  <c r="D2702" i="1"/>
  <c r="B2702" i="1"/>
  <c r="G2701" i="1"/>
  <c r="F2701" i="1"/>
  <c r="E2701" i="1"/>
  <c r="D2701" i="1"/>
  <c r="G2700" i="1"/>
  <c r="F2700" i="1"/>
  <c r="E2700" i="1"/>
  <c r="D2700" i="1"/>
  <c r="G2699" i="1"/>
  <c r="F2699" i="1"/>
  <c r="E2699" i="1"/>
  <c r="D2699" i="1"/>
  <c r="G2698" i="1"/>
  <c r="F2698" i="1"/>
  <c r="E2698" i="1"/>
  <c r="D2698" i="1"/>
  <c r="G2697" i="1"/>
  <c r="F2697" i="1"/>
  <c r="E2697" i="1"/>
  <c r="D2697" i="1"/>
  <c r="G2696" i="1"/>
  <c r="F2696" i="1"/>
  <c r="E2696" i="1"/>
  <c r="D2696" i="1"/>
  <c r="G2695" i="1"/>
  <c r="F2695" i="1"/>
  <c r="E2695" i="1"/>
  <c r="D2695" i="1"/>
  <c r="G2694" i="1"/>
  <c r="F2694" i="1"/>
  <c r="E2694" i="1"/>
  <c r="D2694" i="1"/>
  <c r="G2693" i="1"/>
  <c r="F2693" i="1"/>
  <c r="E2693" i="1"/>
  <c r="D2693" i="1"/>
  <c r="G2692" i="1"/>
  <c r="F2692" i="1"/>
  <c r="E2692" i="1"/>
  <c r="D2692" i="1"/>
  <c r="G2691" i="1"/>
  <c r="F2691" i="1"/>
  <c r="E2691" i="1"/>
  <c r="D2691" i="1"/>
  <c r="G2690" i="1"/>
  <c r="F2690" i="1"/>
  <c r="E2690" i="1"/>
  <c r="D2690" i="1"/>
  <c r="G2689" i="1"/>
  <c r="F2689" i="1"/>
  <c r="E2689" i="1"/>
  <c r="D2689" i="1"/>
  <c r="G2688" i="1"/>
  <c r="F2688" i="1"/>
  <c r="E2688" i="1"/>
  <c r="D2688" i="1"/>
  <c r="G2687" i="1"/>
  <c r="F2687" i="1"/>
  <c r="E2687" i="1"/>
  <c r="D2687" i="1"/>
  <c r="G2686" i="1"/>
  <c r="F2686" i="1"/>
  <c r="E2686" i="1"/>
  <c r="D2686" i="1"/>
  <c r="G2685" i="1"/>
  <c r="F2685" i="1"/>
  <c r="E2685" i="1"/>
  <c r="D2685" i="1"/>
  <c r="G2684" i="1"/>
  <c r="F2684" i="1"/>
  <c r="E2684" i="1"/>
  <c r="D2684" i="1"/>
  <c r="G2683" i="1"/>
  <c r="F2683" i="1"/>
  <c r="E2683" i="1"/>
  <c r="D2683" i="1"/>
  <c r="G2682" i="1"/>
  <c r="F2682" i="1"/>
  <c r="E2682" i="1"/>
  <c r="D2682" i="1"/>
  <c r="G2681" i="1"/>
  <c r="F2681" i="1"/>
  <c r="E2681" i="1"/>
  <c r="D2681" i="1"/>
  <c r="G2680" i="1"/>
  <c r="F2680" i="1"/>
  <c r="E2680" i="1"/>
  <c r="D2680" i="1"/>
  <c r="G2679" i="1"/>
  <c r="F2679" i="1"/>
  <c r="E2679" i="1"/>
  <c r="D2679" i="1"/>
  <c r="G2678" i="1"/>
  <c r="F2678" i="1"/>
  <c r="E2678" i="1"/>
  <c r="D2678" i="1"/>
  <c r="G2677" i="1"/>
  <c r="F2677" i="1"/>
  <c r="E2677" i="1"/>
  <c r="D2677" i="1"/>
  <c r="G2676" i="1"/>
  <c r="F2676" i="1"/>
  <c r="E2676" i="1"/>
  <c r="D2676" i="1"/>
  <c r="G2675" i="1"/>
  <c r="F2675" i="1"/>
  <c r="E2675" i="1"/>
  <c r="D2675" i="1"/>
  <c r="G2674" i="1"/>
  <c r="F2674" i="1"/>
  <c r="E2674" i="1"/>
  <c r="D2674" i="1"/>
  <c r="G2673" i="1"/>
  <c r="F2673" i="1"/>
  <c r="E2673" i="1"/>
  <c r="D2673" i="1"/>
  <c r="G2672" i="1"/>
  <c r="F2672" i="1"/>
  <c r="E2672" i="1"/>
  <c r="D2672" i="1"/>
  <c r="G2671" i="1"/>
  <c r="F2671" i="1"/>
  <c r="E2671" i="1"/>
  <c r="D2671" i="1"/>
  <c r="G2670" i="1"/>
  <c r="F2670" i="1"/>
  <c r="E2670" i="1"/>
  <c r="D2670" i="1"/>
  <c r="G2669" i="1"/>
  <c r="F2669" i="1"/>
  <c r="E2669" i="1"/>
  <c r="D2669" i="1"/>
  <c r="G2668" i="1"/>
  <c r="F2668" i="1"/>
  <c r="E2668" i="1"/>
  <c r="D2668" i="1"/>
  <c r="G2667" i="1"/>
  <c r="F2667" i="1"/>
  <c r="E2667" i="1"/>
  <c r="D2667" i="1"/>
  <c r="G2666" i="1"/>
  <c r="F2666" i="1"/>
  <c r="E2666" i="1"/>
  <c r="D2666" i="1"/>
  <c r="G2665" i="1"/>
  <c r="F2665" i="1"/>
  <c r="E2665" i="1"/>
  <c r="D2665" i="1"/>
  <c r="G2664" i="1"/>
  <c r="F2664" i="1"/>
  <c r="E2664" i="1"/>
  <c r="D2664" i="1"/>
  <c r="G2663" i="1"/>
  <c r="F2663" i="1"/>
  <c r="E2663" i="1"/>
  <c r="D2663" i="1"/>
  <c r="G2662" i="1"/>
  <c r="F2662" i="1"/>
  <c r="E2662" i="1"/>
  <c r="D2662" i="1"/>
  <c r="G2661" i="1"/>
  <c r="F2661" i="1"/>
  <c r="E2661" i="1"/>
  <c r="D2661" i="1"/>
  <c r="G2660" i="1"/>
  <c r="F2660" i="1"/>
  <c r="E2660" i="1"/>
  <c r="D2660" i="1"/>
  <c r="G2659" i="1"/>
  <c r="F2659" i="1"/>
  <c r="E2659" i="1"/>
  <c r="D2659" i="1"/>
  <c r="G2658" i="1"/>
  <c r="F2658" i="1"/>
  <c r="E2658" i="1"/>
  <c r="D2658" i="1"/>
  <c r="G2657" i="1"/>
  <c r="F2657" i="1"/>
  <c r="E2657" i="1"/>
  <c r="D2657" i="1"/>
  <c r="G2656" i="1"/>
  <c r="F2656" i="1"/>
  <c r="E2656" i="1"/>
  <c r="D2656" i="1"/>
  <c r="G2655" i="1"/>
  <c r="F2655" i="1"/>
  <c r="E2655" i="1"/>
  <c r="D2655" i="1"/>
  <c r="G2654" i="1"/>
  <c r="F2654" i="1"/>
  <c r="E2654" i="1"/>
  <c r="D2654" i="1"/>
  <c r="G2653" i="1"/>
  <c r="F2653" i="1"/>
  <c r="E2653" i="1"/>
  <c r="D2653" i="1"/>
  <c r="G2652" i="1"/>
  <c r="F2652" i="1"/>
  <c r="E2652" i="1"/>
  <c r="D2652" i="1"/>
  <c r="G2651" i="1"/>
  <c r="F2651" i="1"/>
  <c r="E2651" i="1"/>
  <c r="D2651" i="1"/>
  <c r="G2650" i="1"/>
  <c r="F2650" i="1"/>
  <c r="E2650" i="1"/>
  <c r="D2650" i="1"/>
  <c r="G2649" i="1"/>
  <c r="F2649" i="1"/>
  <c r="E2649" i="1"/>
  <c r="D2649" i="1"/>
  <c r="G2648" i="1"/>
  <c r="F2648" i="1"/>
  <c r="E2648" i="1"/>
  <c r="D2648" i="1"/>
  <c r="G2647" i="1"/>
  <c r="F2647" i="1"/>
  <c r="E2647" i="1"/>
  <c r="D2647" i="1"/>
  <c r="G2646" i="1"/>
  <c r="F2646" i="1"/>
  <c r="E2646" i="1"/>
  <c r="D2646" i="1"/>
  <c r="G2645" i="1"/>
  <c r="F2645" i="1"/>
  <c r="E2645" i="1"/>
  <c r="D2645" i="1"/>
  <c r="G2644" i="1"/>
  <c r="F2644" i="1"/>
  <c r="E2644" i="1"/>
  <c r="D2644" i="1"/>
  <c r="G2643" i="1"/>
  <c r="F2643" i="1"/>
  <c r="E2643" i="1"/>
  <c r="D2643" i="1"/>
  <c r="G2642" i="1"/>
  <c r="F2642" i="1"/>
  <c r="E2642" i="1"/>
  <c r="D2642" i="1"/>
  <c r="G2641" i="1"/>
  <c r="F2641" i="1"/>
  <c r="E2641" i="1"/>
  <c r="D2641" i="1"/>
  <c r="G2640" i="1"/>
  <c r="F2640" i="1"/>
  <c r="E2640" i="1"/>
  <c r="D2640" i="1"/>
  <c r="G2639" i="1"/>
  <c r="F2639" i="1"/>
  <c r="E2639" i="1"/>
  <c r="D2639" i="1"/>
  <c r="G2638" i="1"/>
  <c r="F2638" i="1"/>
  <c r="E2638" i="1"/>
  <c r="D2638" i="1"/>
  <c r="G2637" i="1"/>
  <c r="F2637" i="1"/>
  <c r="E2637" i="1"/>
  <c r="D2637" i="1"/>
  <c r="G2636" i="1"/>
  <c r="F2636" i="1"/>
  <c r="E2636" i="1"/>
  <c r="D2636" i="1"/>
  <c r="G2635" i="1"/>
  <c r="F2635" i="1"/>
  <c r="E2635" i="1"/>
  <c r="D2635" i="1"/>
  <c r="G2634" i="1"/>
  <c r="F2634" i="1"/>
  <c r="E2634" i="1"/>
  <c r="D2634" i="1"/>
  <c r="G2633" i="1"/>
  <c r="F2633" i="1"/>
  <c r="E2633" i="1"/>
  <c r="D2633" i="1"/>
  <c r="G2632" i="1"/>
  <c r="F2632" i="1"/>
  <c r="E2632" i="1"/>
  <c r="D2632" i="1"/>
  <c r="G2631" i="1"/>
  <c r="F2631" i="1"/>
  <c r="E2631" i="1"/>
  <c r="D2631" i="1"/>
  <c r="G2630" i="1"/>
  <c r="F2630" i="1"/>
  <c r="E2630" i="1"/>
  <c r="D2630" i="1"/>
  <c r="G2629" i="1"/>
  <c r="F2629" i="1"/>
  <c r="E2629" i="1"/>
  <c r="D2629" i="1"/>
  <c r="G2628" i="1"/>
  <c r="F2628" i="1"/>
  <c r="E2628" i="1"/>
  <c r="D2628" i="1"/>
  <c r="G2627" i="1"/>
  <c r="F2627" i="1"/>
  <c r="E2627" i="1"/>
  <c r="D2627" i="1"/>
  <c r="G2626" i="1"/>
  <c r="F2626" i="1"/>
  <c r="E2626" i="1"/>
  <c r="D2626" i="1"/>
  <c r="G2625" i="1"/>
  <c r="F2625" i="1"/>
  <c r="E2625" i="1"/>
  <c r="D2625" i="1"/>
  <c r="G2624" i="1"/>
  <c r="F2624" i="1"/>
  <c r="E2624" i="1"/>
  <c r="D2624" i="1"/>
  <c r="G2623" i="1"/>
  <c r="F2623" i="1"/>
  <c r="E2623" i="1"/>
  <c r="D2623" i="1"/>
  <c r="G2622" i="1"/>
  <c r="F2622" i="1"/>
  <c r="E2622" i="1"/>
  <c r="D2622" i="1"/>
  <c r="G2621" i="1"/>
  <c r="F2621" i="1"/>
  <c r="E2621" i="1"/>
  <c r="D2621" i="1"/>
  <c r="G2620" i="1"/>
  <c r="F2620" i="1"/>
  <c r="E2620" i="1"/>
  <c r="D2620" i="1"/>
  <c r="G2619" i="1"/>
  <c r="F2619" i="1"/>
  <c r="E2619" i="1"/>
  <c r="D2619" i="1"/>
  <c r="G2618" i="1"/>
  <c r="F2618" i="1"/>
  <c r="E2618" i="1"/>
  <c r="D2618" i="1"/>
  <c r="G2617" i="1"/>
  <c r="F2617" i="1"/>
  <c r="E2617" i="1"/>
  <c r="D2617" i="1"/>
  <c r="G2616" i="1"/>
  <c r="F2616" i="1"/>
  <c r="E2616" i="1"/>
  <c r="D2616" i="1"/>
  <c r="G2615" i="1"/>
  <c r="F2615" i="1"/>
  <c r="E2615" i="1"/>
  <c r="D2615" i="1"/>
  <c r="G2614" i="1"/>
  <c r="F2614" i="1"/>
  <c r="E2614" i="1"/>
  <c r="D2614" i="1"/>
  <c r="G2613" i="1"/>
  <c r="F2613" i="1"/>
  <c r="E2613" i="1"/>
  <c r="D2613" i="1"/>
  <c r="G2612" i="1"/>
  <c r="F2612" i="1"/>
  <c r="E2612" i="1"/>
  <c r="D2612" i="1"/>
  <c r="G2611" i="1"/>
  <c r="F2611" i="1"/>
  <c r="E2611" i="1"/>
  <c r="D2611" i="1"/>
  <c r="G2610" i="1"/>
  <c r="F2610" i="1"/>
  <c r="E2610" i="1"/>
  <c r="D2610" i="1"/>
  <c r="G2609" i="1"/>
  <c r="F2609" i="1"/>
  <c r="E2609" i="1"/>
  <c r="D2609" i="1"/>
  <c r="G2608" i="1"/>
  <c r="F2608" i="1"/>
  <c r="E2608" i="1"/>
  <c r="D2608" i="1"/>
  <c r="G2607" i="1"/>
  <c r="F2607" i="1"/>
  <c r="E2607" i="1"/>
  <c r="D2607" i="1"/>
  <c r="G2606" i="1"/>
  <c r="F2606" i="1"/>
  <c r="E2606" i="1"/>
  <c r="D2606" i="1"/>
  <c r="G2605" i="1"/>
  <c r="F2605" i="1"/>
  <c r="E2605" i="1"/>
  <c r="D2605" i="1"/>
  <c r="G2604" i="1"/>
  <c r="F2604" i="1"/>
  <c r="E2604" i="1"/>
  <c r="D2604" i="1"/>
  <c r="G2603" i="1"/>
  <c r="F2603" i="1"/>
  <c r="E2603" i="1"/>
  <c r="D2603" i="1"/>
  <c r="G2602" i="1"/>
  <c r="F2602" i="1"/>
  <c r="E2602" i="1"/>
  <c r="D2602" i="1"/>
  <c r="B2602" i="1"/>
  <c r="J2602" i="1" s="1"/>
  <c r="K2602" i="1" s="1"/>
  <c r="G2501" i="1"/>
  <c r="F2501" i="1"/>
  <c r="E2501" i="1"/>
  <c r="D2501" i="1"/>
  <c r="G2500" i="1"/>
  <c r="F2500" i="1"/>
  <c r="E2500" i="1"/>
  <c r="D2500" i="1"/>
  <c r="G2499" i="1"/>
  <c r="F2499" i="1"/>
  <c r="E2499" i="1"/>
  <c r="D2499" i="1"/>
  <c r="G2498" i="1"/>
  <c r="F2498" i="1"/>
  <c r="E2498" i="1"/>
  <c r="D2498" i="1"/>
  <c r="G2497" i="1"/>
  <c r="F2497" i="1"/>
  <c r="E2497" i="1"/>
  <c r="D2497" i="1"/>
  <c r="G2496" i="1"/>
  <c r="F2496" i="1"/>
  <c r="E2496" i="1"/>
  <c r="D2496" i="1"/>
  <c r="G2495" i="1"/>
  <c r="F2495" i="1"/>
  <c r="E2495" i="1"/>
  <c r="D2495" i="1"/>
  <c r="G2494" i="1"/>
  <c r="F2494" i="1"/>
  <c r="E2494" i="1"/>
  <c r="D2494" i="1"/>
  <c r="G2493" i="1"/>
  <c r="F2493" i="1"/>
  <c r="E2493" i="1"/>
  <c r="D2493" i="1"/>
  <c r="G2492" i="1"/>
  <c r="F2492" i="1"/>
  <c r="E2492" i="1"/>
  <c r="D2492" i="1"/>
  <c r="G2491" i="1"/>
  <c r="F2491" i="1"/>
  <c r="E2491" i="1"/>
  <c r="D2491" i="1"/>
  <c r="G2490" i="1"/>
  <c r="F2490" i="1"/>
  <c r="E2490" i="1"/>
  <c r="D2490" i="1"/>
  <c r="G2489" i="1"/>
  <c r="F2489" i="1"/>
  <c r="E2489" i="1"/>
  <c r="D2489" i="1"/>
  <c r="G2488" i="1"/>
  <c r="F2488" i="1"/>
  <c r="E2488" i="1"/>
  <c r="D2488" i="1"/>
  <c r="G2487" i="1"/>
  <c r="F2487" i="1"/>
  <c r="E2487" i="1"/>
  <c r="D2487" i="1"/>
  <c r="G2486" i="1"/>
  <c r="F2486" i="1"/>
  <c r="E2486" i="1"/>
  <c r="D2486" i="1"/>
  <c r="G2485" i="1"/>
  <c r="F2485" i="1"/>
  <c r="E2485" i="1"/>
  <c r="D2485" i="1"/>
  <c r="G2484" i="1"/>
  <c r="F2484" i="1"/>
  <c r="E2484" i="1"/>
  <c r="D2484" i="1"/>
  <c r="G2483" i="1"/>
  <c r="F2483" i="1"/>
  <c r="E2483" i="1"/>
  <c r="D2483" i="1"/>
  <c r="G2482" i="1"/>
  <c r="F2482" i="1"/>
  <c r="E2482" i="1"/>
  <c r="D2482" i="1"/>
  <c r="G2481" i="1"/>
  <c r="F2481" i="1"/>
  <c r="E2481" i="1"/>
  <c r="D2481" i="1"/>
  <c r="G2480" i="1"/>
  <c r="F2480" i="1"/>
  <c r="E2480" i="1"/>
  <c r="D2480" i="1"/>
  <c r="G2479" i="1"/>
  <c r="F2479" i="1"/>
  <c r="E2479" i="1"/>
  <c r="D2479" i="1"/>
  <c r="G2478" i="1"/>
  <c r="F2478" i="1"/>
  <c r="E2478" i="1"/>
  <c r="D2478" i="1"/>
  <c r="G2477" i="1"/>
  <c r="F2477" i="1"/>
  <c r="E2477" i="1"/>
  <c r="D2477" i="1"/>
  <c r="G2476" i="1"/>
  <c r="F2476" i="1"/>
  <c r="E2476" i="1"/>
  <c r="D2476" i="1"/>
  <c r="G2475" i="1"/>
  <c r="F2475" i="1"/>
  <c r="E2475" i="1"/>
  <c r="D2475" i="1"/>
  <c r="G2474" i="1"/>
  <c r="F2474" i="1"/>
  <c r="E2474" i="1"/>
  <c r="D2474" i="1"/>
  <c r="G2473" i="1"/>
  <c r="F2473" i="1"/>
  <c r="E2473" i="1"/>
  <c r="D2473" i="1"/>
  <c r="G2472" i="1"/>
  <c r="F2472" i="1"/>
  <c r="E2472" i="1"/>
  <c r="D2472" i="1"/>
  <c r="G2471" i="1"/>
  <c r="F2471" i="1"/>
  <c r="E2471" i="1"/>
  <c r="D2471" i="1"/>
  <c r="G2470" i="1"/>
  <c r="F2470" i="1"/>
  <c r="E2470" i="1"/>
  <c r="D2470" i="1"/>
  <c r="G2469" i="1"/>
  <c r="F2469" i="1"/>
  <c r="E2469" i="1"/>
  <c r="D2469" i="1"/>
  <c r="G2468" i="1"/>
  <c r="F2468" i="1"/>
  <c r="E2468" i="1"/>
  <c r="D2468" i="1"/>
  <c r="G2467" i="1"/>
  <c r="F2467" i="1"/>
  <c r="E2467" i="1"/>
  <c r="D2467" i="1"/>
  <c r="G2466" i="1"/>
  <c r="F2466" i="1"/>
  <c r="E2466" i="1"/>
  <c r="D2466" i="1"/>
  <c r="G2465" i="1"/>
  <c r="F2465" i="1"/>
  <c r="E2465" i="1"/>
  <c r="D2465" i="1"/>
  <c r="G2464" i="1"/>
  <c r="F2464" i="1"/>
  <c r="E2464" i="1"/>
  <c r="D2464" i="1"/>
  <c r="G2463" i="1"/>
  <c r="F2463" i="1"/>
  <c r="E2463" i="1"/>
  <c r="D2463" i="1"/>
  <c r="G2462" i="1"/>
  <c r="F2462" i="1"/>
  <c r="E2462" i="1"/>
  <c r="D2462" i="1"/>
  <c r="G2461" i="1"/>
  <c r="F2461" i="1"/>
  <c r="E2461" i="1"/>
  <c r="D2461" i="1"/>
  <c r="G2460" i="1"/>
  <c r="F2460" i="1"/>
  <c r="E2460" i="1"/>
  <c r="D2460" i="1"/>
  <c r="G2459" i="1"/>
  <c r="F2459" i="1"/>
  <c r="E2459" i="1"/>
  <c r="D2459" i="1"/>
  <c r="G2458" i="1"/>
  <c r="F2458" i="1"/>
  <c r="E2458" i="1"/>
  <c r="D2458" i="1"/>
  <c r="G2457" i="1"/>
  <c r="F2457" i="1"/>
  <c r="E2457" i="1"/>
  <c r="D2457" i="1"/>
  <c r="G2456" i="1"/>
  <c r="F2456" i="1"/>
  <c r="E2456" i="1"/>
  <c r="D2456" i="1"/>
  <c r="G2455" i="1"/>
  <c r="F2455" i="1"/>
  <c r="E2455" i="1"/>
  <c r="D2455" i="1"/>
  <c r="G2454" i="1"/>
  <c r="F2454" i="1"/>
  <c r="E2454" i="1"/>
  <c r="D2454" i="1"/>
  <c r="G2453" i="1"/>
  <c r="F2453" i="1"/>
  <c r="E2453" i="1"/>
  <c r="D2453" i="1"/>
  <c r="G2452" i="1"/>
  <c r="F2452" i="1"/>
  <c r="E2452" i="1"/>
  <c r="D2452" i="1"/>
  <c r="G2451" i="1"/>
  <c r="F2451" i="1"/>
  <c r="E2451" i="1"/>
  <c r="D2451" i="1"/>
  <c r="G2450" i="1"/>
  <c r="F2450" i="1"/>
  <c r="E2450" i="1"/>
  <c r="D2450" i="1"/>
  <c r="G2449" i="1"/>
  <c r="F2449" i="1"/>
  <c r="E2449" i="1"/>
  <c r="D2449" i="1"/>
  <c r="G2448" i="1"/>
  <c r="F2448" i="1"/>
  <c r="E2448" i="1"/>
  <c r="D2448" i="1"/>
  <c r="G2447" i="1"/>
  <c r="F2447" i="1"/>
  <c r="E2447" i="1"/>
  <c r="D2447" i="1"/>
  <c r="G2446" i="1"/>
  <c r="F2446" i="1"/>
  <c r="E2446" i="1"/>
  <c r="D2446" i="1"/>
  <c r="G2445" i="1"/>
  <c r="F2445" i="1"/>
  <c r="E2445" i="1"/>
  <c r="D2445" i="1"/>
  <c r="G2444" i="1"/>
  <c r="F2444" i="1"/>
  <c r="E2444" i="1"/>
  <c r="D2444" i="1"/>
  <c r="G2443" i="1"/>
  <c r="F2443" i="1"/>
  <c r="E2443" i="1"/>
  <c r="D2443" i="1"/>
  <c r="G2442" i="1"/>
  <c r="F2442" i="1"/>
  <c r="E2442" i="1"/>
  <c r="D2442" i="1"/>
  <c r="G2441" i="1"/>
  <c r="F2441" i="1"/>
  <c r="E2441" i="1"/>
  <c r="D2441" i="1"/>
  <c r="G2440" i="1"/>
  <c r="F2440" i="1"/>
  <c r="E2440" i="1"/>
  <c r="D2440" i="1"/>
  <c r="G2439" i="1"/>
  <c r="F2439" i="1"/>
  <c r="E2439" i="1"/>
  <c r="D2439" i="1"/>
  <c r="G2438" i="1"/>
  <c r="F2438" i="1"/>
  <c r="E2438" i="1"/>
  <c r="D2438" i="1"/>
  <c r="G2437" i="1"/>
  <c r="F2437" i="1"/>
  <c r="E2437" i="1"/>
  <c r="D2437" i="1"/>
  <c r="G2436" i="1"/>
  <c r="F2436" i="1"/>
  <c r="E2436" i="1"/>
  <c r="D2436" i="1"/>
  <c r="G2435" i="1"/>
  <c r="F2435" i="1"/>
  <c r="E2435" i="1"/>
  <c r="D2435" i="1"/>
  <c r="G2434" i="1"/>
  <c r="F2434" i="1"/>
  <c r="E2434" i="1"/>
  <c r="D2434" i="1"/>
  <c r="G2433" i="1"/>
  <c r="F2433" i="1"/>
  <c r="E2433" i="1"/>
  <c r="D2433" i="1"/>
  <c r="G2432" i="1"/>
  <c r="F2432" i="1"/>
  <c r="E2432" i="1"/>
  <c r="D2432" i="1"/>
  <c r="G2431" i="1"/>
  <c r="F2431" i="1"/>
  <c r="E2431" i="1"/>
  <c r="D2431" i="1"/>
  <c r="G2430" i="1"/>
  <c r="F2430" i="1"/>
  <c r="E2430" i="1"/>
  <c r="D2430" i="1"/>
  <c r="G2429" i="1"/>
  <c r="F2429" i="1"/>
  <c r="E2429" i="1"/>
  <c r="D2429" i="1"/>
  <c r="G2428" i="1"/>
  <c r="F2428" i="1"/>
  <c r="E2428" i="1"/>
  <c r="D2428" i="1"/>
  <c r="G2427" i="1"/>
  <c r="F2427" i="1"/>
  <c r="E2427" i="1"/>
  <c r="D2427" i="1"/>
  <c r="G2426" i="1"/>
  <c r="F2426" i="1"/>
  <c r="E2426" i="1"/>
  <c r="D2426" i="1"/>
  <c r="G2425" i="1"/>
  <c r="F2425" i="1"/>
  <c r="E2425" i="1"/>
  <c r="D2425" i="1"/>
  <c r="G2424" i="1"/>
  <c r="F2424" i="1"/>
  <c r="E2424" i="1"/>
  <c r="D2424" i="1"/>
  <c r="G2423" i="1"/>
  <c r="F2423" i="1"/>
  <c r="E2423" i="1"/>
  <c r="D2423" i="1"/>
  <c r="G2422" i="1"/>
  <c r="F2422" i="1"/>
  <c r="E2422" i="1"/>
  <c r="D2422" i="1"/>
  <c r="G2421" i="1"/>
  <c r="F2421" i="1"/>
  <c r="E2421" i="1"/>
  <c r="D2421" i="1"/>
  <c r="G2420" i="1"/>
  <c r="F2420" i="1"/>
  <c r="E2420" i="1"/>
  <c r="D2420" i="1"/>
  <c r="G2419" i="1"/>
  <c r="F2419" i="1"/>
  <c r="E2419" i="1"/>
  <c r="D2419" i="1"/>
  <c r="G2418" i="1"/>
  <c r="F2418" i="1"/>
  <c r="E2418" i="1"/>
  <c r="D2418" i="1"/>
  <c r="G2417" i="1"/>
  <c r="F2417" i="1"/>
  <c r="E2417" i="1"/>
  <c r="D2417" i="1"/>
  <c r="G2416" i="1"/>
  <c r="F2416" i="1"/>
  <c r="E2416" i="1"/>
  <c r="D2416" i="1"/>
  <c r="G2415" i="1"/>
  <c r="F2415" i="1"/>
  <c r="E2415" i="1"/>
  <c r="D2415" i="1"/>
  <c r="G2414" i="1"/>
  <c r="F2414" i="1"/>
  <c r="E2414" i="1"/>
  <c r="D2414" i="1"/>
  <c r="G2413" i="1"/>
  <c r="F2413" i="1"/>
  <c r="E2413" i="1"/>
  <c r="D2413" i="1"/>
  <c r="G2412" i="1"/>
  <c r="F2412" i="1"/>
  <c r="E2412" i="1"/>
  <c r="D2412" i="1"/>
  <c r="G2411" i="1"/>
  <c r="F2411" i="1"/>
  <c r="E2411" i="1"/>
  <c r="D2411" i="1"/>
  <c r="G2410" i="1"/>
  <c r="F2410" i="1"/>
  <c r="E2410" i="1"/>
  <c r="D2410" i="1"/>
  <c r="G2409" i="1"/>
  <c r="F2409" i="1"/>
  <c r="E2409" i="1"/>
  <c r="D2409" i="1"/>
  <c r="G2408" i="1"/>
  <c r="F2408" i="1"/>
  <c r="E2408" i="1"/>
  <c r="D2408" i="1"/>
  <c r="G2407" i="1"/>
  <c r="F2407" i="1"/>
  <c r="E2407" i="1"/>
  <c r="D2407" i="1"/>
  <c r="G2406" i="1"/>
  <c r="F2406" i="1"/>
  <c r="E2406" i="1"/>
  <c r="D2406" i="1"/>
  <c r="G2405" i="1"/>
  <c r="F2405" i="1"/>
  <c r="E2405" i="1"/>
  <c r="D2405" i="1"/>
  <c r="G2404" i="1"/>
  <c r="F2404" i="1"/>
  <c r="E2404" i="1"/>
  <c r="D2404" i="1"/>
  <c r="G2403" i="1"/>
  <c r="F2403" i="1"/>
  <c r="E2403" i="1"/>
  <c r="D2403" i="1"/>
  <c r="G2402" i="1"/>
  <c r="F2402" i="1"/>
  <c r="E2402" i="1"/>
  <c r="D2402" i="1"/>
  <c r="B2402" i="1"/>
  <c r="G2401" i="1"/>
  <c r="F2401" i="1"/>
  <c r="E2401" i="1"/>
  <c r="D2401" i="1"/>
  <c r="G2400" i="1"/>
  <c r="F2400" i="1"/>
  <c r="E2400" i="1"/>
  <c r="D2400" i="1"/>
  <c r="G2399" i="1"/>
  <c r="F2399" i="1"/>
  <c r="E2399" i="1"/>
  <c r="D2399" i="1"/>
  <c r="G2398" i="1"/>
  <c r="F2398" i="1"/>
  <c r="E2398" i="1"/>
  <c r="D2398" i="1"/>
  <c r="G2397" i="1"/>
  <c r="F2397" i="1"/>
  <c r="E2397" i="1"/>
  <c r="D2397" i="1"/>
  <c r="G2396" i="1"/>
  <c r="F2396" i="1"/>
  <c r="E2396" i="1"/>
  <c r="D2396" i="1"/>
  <c r="G2395" i="1"/>
  <c r="F2395" i="1"/>
  <c r="E2395" i="1"/>
  <c r="D2395" i="1"/>
  <c r="G2394" i="1"/>
  <c r="F2394" i="1"/>
  <c r="E2394" i="1"/>
  <c r="D2394" i="1"/>
  <c r="G2393" i="1"/>
  <c r="F2393" i="1"/>
  <c r="E2393" i="1"/>
  <c r="D2393" i="1"/>
  <c r="G2392" i="1"/>
  <c r="F2392" i="1"/>
  <c r="E2392" i="1"/>
  <c r="D2392" i="1"/>
  <c r="G2391" i="1"/>
  <c r="F2391" i="1"/>
  <c r="E2391" i="1"/>
  <c r="D2391" i="1"/>
  <c r="G2390" i="1"/>
  <c r="F2390" i="1"/>
  <c r="E2390" i="1"/>
  <c r="D2390" i="1"/>
  <c r="G2389" i="1"/>
  <c r="F2389" i="1"/>
  <c r="E2389" i="1"/>
  <c r="D2389" i="1"/>
  <c r="G2388" i="1"/>
  <c r="F2388" i="1"/>
  <c r="E2388" i="1"/>
  <c r="D2388" i="1"/>
  <c r="G2387" i="1"/>
  <c r="F2387" i="1"/>
  <c r="E2387" i="1"/>
  <c r="D2387" i="1"/>
  <c r="G2386" i="1"/>
  <c r="F2386" i="1"/>
  <c r="E2386" i="1"/>
  <c r="D2386" i="1"/>
  <c r="G2385" i="1"/>
  <c r="F2385" i="1"/>
  <c r="E2385" i="1"/>
  <c r="D2385" i="1"/>
  <c r="G2384" i="1"/>
  <c r="F2384" i="1"/>
  <c r="E2384" i="1"/>
  <c r="D2384" i="1"/>
  <c r="G2383" i="1"/>
  <c r="F2383" i="1"/>
  <c r="E2383" i="1"/>
  <c r="D2383" i="1"/>
  <c r="G2382" i="1"/>
  <c r="F2382" i="1"/>
  <c r="E2382" i="1"/>
  <c r="D2382" i="1"/>
  <c r="G2381" i="1"/>
  <c r="F2381" i="1"/>
  <c r="E2381" i="1"/>
  <c r="D2381" i="1"/>
  <c r="G2380" i="1"/>
  <c r="F2380" i="1"/>
  <c r="E2380" i="1"/>
  <c r="D2380" i="1"/>
  <c r="G2379" i="1"/>
  <c r="F2379" i="1"/>
  <c r="E2379" i="1"/>
  <c r="D2379" i="1"/>
  <c r="G2378" i="1"/>
  <c r="F2378" i="1"/>
  <c r="E2378" i="1"/>
  <c r="D2378" i="1"/>
  <c r="G2377" i="1"/>
  <c r="F2377" i="1"/>
  <c r="E2377" i="1"/>
  <c r="D2377" i="1"/>
  <c r="G2376" i="1"/>
  <c r="F2376" i="1"/>
  <c r="E2376" i="1"/>
  <c r="D2376" i="1"/>
  <c r="G2375" i="1"/>
  <c r="F2375" i="1"/>
  <c r="E2375" i="1"/>
  <c r="D2375" i="1"/>
  <c r="G2374" i="1"/>
  <c r="F2374" i="1"/>
  <c r="E2374" i="1"/>
  <c r="D2374" i="1"/>
  <c r="G2373" i="1"/>
  <c r="F2373" i="1"/>
  <c r="E2373" i="1"/>
  <c r="D2373" i="1"/>
  <c r="G2372" i="1"/>
  <c r="F2372" i="1"/>
  <c r="E2372" i="1"/>
  <c r="D2372" i="1"/>
  <c r="G2371" i="1"/>
  <c r="F2371" i="1"/>
  <c r="E2371" i="1"/>
  <c r="D2371" i="1"/>
  <c r="G2370" i="1"/>
  <c r="F2370" i="1"/>
  <c r="E2370" i="1"/>
  <c r="D2370" i="1"/>
  <c r="G2369" i="1"/>
  <c r="F2369" i="1"/>
  <c r="E2369" i="1"/>
  <c r="D2369" i="1"/>
  <c r="G2368" i="1"/>
  <c r="F2368" i="1"/>
  <c r="E2368" i="1"/>
  <c r="D2368" i="1"/>
  <c r="G2367" i="1"/>
  <c r="F2367" i="1"/>
  <c r="E2367" i="1"/>
  <c r="D2367" i="1"/>
  <c r="G2366" i="1"/>
  <c r="F2366" i="1"/>
  <c r="E2366" i="1"/>
  <c r="D2366" i="1"/>
  <c r="G2365" i="1"/>
  <c r="F2365" i="1"/>
  <c r="E2365" i="1"/>
  <c r="D2365" i="1"/>
  <c r="G2364" i="1"/>
  <c r="F2364" i="1"/>
  <c r="E2364" i="1"/>
  <c r="D2364" i="1"/>
  <c r="G2363" i="1"/>
  <c r="F2363" i="1"/>
  <c r="E2363" i="1"/>
  <c r="D2363" i="1"/>
  <c r="G2362" i="1"/>
  <c r="F2362" i="1"/>
  <c r="E2362" i="1"/>
  <c r="D2362" i="1"/>
  <c r="G2361" i="1"/>
  <c r="F2361" i="1"/>
  <c r="E2361" i="1"/>
  <c r="D2361" i="1"/>
  <c r="G2360" i="1"/>
  <c r="F2360" i="1"/>
  <c r="E2360" i="1"/>
  <c r="D2360" i="1"/>
  <c r="G2359" i="1"/>
  <c r="F2359" i="1"/>
  <c r="E2359" i="1"/>
  <c r="D2359" i="1"/>
  <c r="G2358" i="1"/>
  <c r="F2358" i="1"/>
  <c r="E2358" i="1"/>
  <c r="D2358" i="1"/>
  <c r="G2357" i="1"/>
  <c r="F2357" i="1"/>
  <c r="E2357" i="1"/>
  <c r="D2357" i="1"/>
  <c r="G2356" i="1"/>
  <c r="F2356" i="1"/>
  <c r="E2356" i="1"/>
  <c r="D2356" i="1"/>
  <c r="G2355" i="1"/>
  <c r="F2355" i="1"/>
  <c r="E2355" i="1"/>
  <c r="D2355" i="1"/>
  <c r="G2354" i="1"/>
  <c r="F2354" i="1"/>
  <c r="E2354" i="1"/>
  <c r="D2354" i="1"/>
  <c r="G2353" i="1"/>
  <c r="F2353" i="1"/>
  <c r="E2353" i="1"/>
  <c r="D2353" i="1"/>
  <c r="G2352" i="1"/>
  <c r="F2352" i="1"/>
  <c r="E2352" i="1"/>
  <c r="D2352" i="1"/>
  <c r="G2351" i="1"/>
  <c r="F2351" i="1"/>
  <c r="E2351" i="1"/>
  <c r="D2351" i="1"/>
  <c r="G2350" i="1"/>
  <c r="F2350" i="1"/>
  <c r="E2350" i="1"/>
  <c r="D2350" i="1"/>
  <c r="G2349" i="1"/>
  <c r="F2349" i="1"/>
  <c r="E2349" i="1"/>
  <c r="D2349" i="1"/>
  <c r="G2348" i="1"/>
  <c r="F2348" i="1"/>
  <c r="E2348" i="1"/>
  <c r="D2348" i="1"/>
  <c r="G2347" i="1"/>
  <c r="F2347" i="1"/>
  <c r="E2347" i="1"/>
  <c r="D2347" i="1"/>
  <c r="G2346" i="1"/>
  <c r="F2346" i="1"/>
  <c r="E2346" i="1"/>
  <c r="D2346" i="1"/>
  <c r="G2345" i="1"/>
  <c r="F2345" i="1"/>
  <c r="E2345" i="1"/>
  <c r="D2345" i="1"/>
  <c r="G2344" i="1"/>
  <c r="F2344" i="1"/>
  <c r="E2344" i="1"/>
  <c r="D2344" i="1"/>
  <c r="G2343" i="1"/>
  <c r="F2343" i="1"/>
  <c r="E2343" i="1"/>
  <c r="D2343" i="1"/>
  <c r="G2342" i="1"/>
  <c r="F2342" i="1"/>
  <c r="E2342" i="1"/>
  <c r="D2342" i="1"/>
  <c r="G2341" i="1"/>
  <c r="F2341" i="1"/>
  <c r="E2341" i="1"/>
  <c r="D2341" i="1"/>
  <c r="G2340" i="1"/>
  <c r="F2340" i="1"/>
  <c r="E2340" i="1"/>
  <c r="D2340" i="1"/>
  <c r="G2339" i="1"/>
  <c r="F2339" i="1"/>
  <c r="E2339" i="1"/>
  <c r="D2339" i="1"/>
  <c r="G2338" i="1"/>
  <c r="F2338" i="1"/>
  <c r="E2338" i="1"/>
  <c r="D2338" i="1"/>
  <c r="G2337" i="1"/>
  <c r="F2337" i="1"/>
  <c r="E2337" i="1"/>
  <c r="D2337" i="1"/>
  <c r="G2336" i="1"/>
  <c r="F2336" i="1"/>
  <c r="E2336" i="1"/>
  <c r="D2336" i="1"/>
  <c r="G2335" i="1"/>
  <c r="F2335" i="1"/>
  <c r="E2335" i="1"/>
  <c r="D2335" i="1"/>
  <c r="G2334" i="1"/>
  <c r="F2334" i="1"/>
  <c r="E2334" i="1"/>
  <c r="D2334" i="1"/>
  <c r="G2333" i="1"/>
  <c r="F2333" i="1"/>
  <c r="E2333" i="1"/>
  <c r="D2333" i="1"/>
  <c r="G2332" i="1"/>
  <c r="F2332" i="1"/>
  <c r="E2332" i="1"/>
  <c r="D2332" i="1"/>
  <c r="G2331" i="1"/>
  <c r="F2331" i="1"/>
  <c r="E2331" i="1"/>
  <c r="D2331" i="1"/>
  <c r="G2330" i="1"/>
  <c r="F2330" i="1"/>
  <c r="E2330" i="1"/>
  <c r="D2330" i="1"/>
  <c r="G2329" i="1"/>
  <c r="F2329" i="1"/>
  <c r="E2329" i="1"/>
  <c r="D2329" i="1"/>
  <c r="G2328" i="1"/>
  <c r="F2328" i="1"/>
  <c r="E2328" i="1"/>
  <c r="D2328" i="1"/>
  <c r="G2327" i="1"/>
  <c r="F2327" i="1"/>
  <c r="E2327" i="1"/>
  <c r="D2327" i="1"/>
  <c r="G2326" i="1"/>
  <c r="F2326" i="1"/>
  <c r="E2326" i="1"/>
  <c r="D2326" i="1"/>
  <c r="G2325" i="1"/>
  <c r="F2325" i="1"/>
  <c r="E2325" i="1"/>
  <c r="D2325" i="1"/>
  <c r="G2324" i="1"/>
  <c r="F2324" i="1"/>
  <c r="E2324" i="1"/>
  <c r="D2324" i="1"/>
  <c r="G2323" i="1"/>
  <c r="F2323" i="1"/>
  <c r="E2323" i="1"/>
  <c r="D2323" i="1"/>
  <c r="G2322" i="1"/>
  <c r="F2322" i="1"/>
  <c r="E2322" i="1"/>
  <c r="D2322" i="1"/>
  <c r="G2321" i="1"/>
  <c r="F2321" i="1"/>
  <c r="E2321" i="1"/>
  <c r="D2321" i="1"/>
  <c r="G2320" i="1"/>
  <c r="F2320" i="1"/>
  <c r="E2320" i="1"/>
  <c r="D2320" i="1"/>
  <c r="G2319" i="1"/>
  <c r="F2319" i="1"/>
  <c r="E2319" i="1"/>
  <c r="D2319" i="1"/>
  <c r="G2318" i="1"/>
  <c r="F2318" i="1"/>
  <c r="E2318" i="1"/>
  <c r="D2318" i="1"/>
  <c r="G2317" i="1"/>
  <c r="F2317" i="1"/>
  <c r="E2317" i="1"/>
  <c r="D2317" i="1"/>
  <c r="G2316" i="1"/>
  <c r="F2316" i="1"/>
  <c r="E2316" i="1"/>
  <c r="D2316" i="1"/>
  <c r="G2315" i="1"/>
  <c r="F2315" i="1"/>
  <c r="E2315" i="1"/>
  <c r="D2315" i="1"/>
  <c r="G2314" i="1"/>
  <c r="F2314" i="1"/>
  <c r="E2314" i="1"/>
  <c r="D2314" i="1"/>
  <c r="G2313" i="1"/>
  <c r="F2313" i="1"/>
  <c r="E2313" i="1"/>
  <c r="D2313" i="1"/>
  <c r="G2312" i="1"/>
  <c r="F2312" i="1"/>
  <c r="E2312" i="1"/>
  <c r="D2312" i="1"/>
  <c r="G2311" i="1"/>
  <c r="F2311" i="1"/>
  <c r="E2311" i="1"/>
  <c r="D2311" i="1"/>
  <c r="G2310" i="1"/>
  <c r="F2310" i="1"/>
  <c r="E2310" i="1"/>
  <c r="D2310" i="1"/>
  <c r="G2309" i="1"/>
  <c r="F2309" i="1"/>
  <c r="E2309" i="1"/>
  <c r="D2309" i="1"/>
  <c r="G2308" i="1"/>
  <c r="F2308" i="1"/>
  <c r="E2308" i="1"/>
  <c r="D2308" i="1"/>
  <c r="G2307" i="1"/>
  <c r="F2307" i="1"/>
  <c r="E2307" i="1"/>
  <c r="D2307" i="1"/>
  <c r="G2306" i="1"/>
  <c r="F2306" i="1"/>
  <c r="E2306" i="1"/>
  <c r="D2306" i="1"/>
  <c r="G2305" i="1"/>
  <c r="F2305" i="1"/>
  <c r="E2305" i="1"/>
  <c r="D2305" i="1"/>
  <c r="G2304" i="1"/>
  <c r="F2304" i="1"/>
  <c r="E2304" i="1"/>
  <c r="D2304" i="1"/>
  <c r="G2303" i="1"/>
  <c r="F2303" i="1"/>
  <c r="E2303" i="1"/>
  <c r="D2303" i="1"/>
  <c r="G2302" i="1"/>
  <c r="F2302" i="1"/>
  <c r="E2302" i="1"/>
  <c r="D2302" i="1"/>
  <c r="B2302" i="1"/>
  <c r="N2302" i="1" s="1"/>
  <c r="G2301" i="1"/>
  <c r="F2301" i="1"/>
  <c r="E2301" i="1"/>
  <c r="D2301" i="1"/>
  <c r="G2300" i="1"/>
  <c r="F2300" i="1"/>
  <c r="E2300" i="1"/>
  <c r="D2300" i="1"/>
  <c r="G2299" i="1"/>
  <c r="F2299" i="1"/>
  <c r="E2299" i="1"/>
  <c r="D2299" i="1"/>
  <c r="G2298" i="1"/>
  <c r="F2298" i="1"/>
  <c r="E2298" i="1"/>
  <c r="D2298" i="1"/>
  <c r="G2297" i="1"/>
  <c r="F2297" i="1"/>
  <c r="E2297" i="1"/>
  <c r="D2297" i="1"/>
  <c r="G2296" i="1"/>
  <c r="F2296" i="1"/>
  <c r="E2296" i="1"/>
  <c r="D2296" i="1"/>
  <c r="G2295" i="1"/>
  <c r="F2295" i="1"/>
  <c r="E2295" i="1"/>
  <c r="D2295" i="1"/>
  <c r="G2294" i="1"/>
  <c r="F2294" i="1"/>
  <c r="E2294" i="1"/>
  <c r="D2294" i="1"/>
  <c r="G2293" i="1"/>
  <c r="F2293" i="1"/>
  <c r="E2293" i="1"/>
  <c r="D2293" i="1"/>
  <c r="G2292" i="1"/>
  <c r="F2292" i="1"/>
  <c r="E2292" i="1"/>
  <c r="D2292" i="1"/>
  <c r="G2291" i="1"/>
  <c r="F2291" i="1"/>
  <c r="E2291" i="1"/>
  <c r="D2291" i="1"/>
  <c r="G2290" i="1"/>
  <c r="F2290" i="1"/>
  <c r="E2290" i="1"/>
  <c r="D2290" i="1"/>
  <c r="G2289" i="1"/>
  <c r="F2289" i="1"/>
  <c r="E2289" i="1"/>
  <c r="D2289" i="1"/>
  <c r="G2288" i="1"/>
  <c r="F2288" i="1"/>
  <c r="E2288" i="1"/>
  <c r="D2288" i="1"/>
  <c r="G2287" i="1"/>
  <c r="F2287" i="1"/>
  <c r="E2287" i="1"/>
  <c r="D2287" i="1"/>
  <c r="G2286" i="1"/>
  <c r="F2286" i="1"/>
  <c r="E2286" i="1"/>
  <c r="D2286" i="1"/>
  <c r="G2285" i="1"/>
  <c r="F2285" i="1"/>
  <c r="E2285" i="1"/>
  <c r="D2285" i="1"/>
  <c r="G2284" i="1"/>
  <c r="F2284" i="1"/>
  <c r="E2284" i="1"/>
  <c r="D2284" i="1"/>
  <c r="G2283" i="1"/>
  <c r="F2283" i="1"/>
  <c r="E2283" i="1"/>
  <c r="D2283" i="1"/>
  <c r="G2282" i="1"/>
  <c r="F2282" i="1"/>
  <c r="E2282" i="1"/>
  <c r="D2282" i="1"/>
  <c r="G2281" i="1"/>
  <c r="F2281" i="1"/>
  <c r="E2281" i="1"/>
  <c r="D2281" i="1"/>
  <c r="G2280" i="1"/>
  <c r="F2280" i="1"/>
  <c r="E2280" i="1"/>
  <c r="D2280" i="1"/>
  <c r="G2279" i="1"/>
  <c r="F2279" i="1"/>
  <c r="E2279" i="1"/>
  <c r="D2279" i="1"/>
  <c r="G2278" i="1"/>
  <c r="F2278" i="1"/>
  <c r="E2278" i="1"/>
  <c r="D2278" i="1"/>
  <c r="G2277" i="1"/>
  <c r="F2277" i="1"/>
  <c r="E2277" i="1"/>
  <c r="D2277" i="1"/>
  <c r="G2276" i="1"/>
  <c r="F2276" i="1"/>
  <c r="E2276" i="1"/>
  <c r="D2276" i="1"/>
  <c r="G2275" i="1"/>
  <c r="F2275" i="1"/>
  <c r="E2275" i="1"/>
  <c r="D2275" i="1"/>
  <c r="G2274" i="1"/>
  <c r="F2274" i="1"/>
  <c r="E2274" i="1"/>
  <c r="D2274" i="1"/>
  <c r="G2273" i="1"/>
  <c r="F2273" i="1"/>
  <c r="E2273" i="1"/>
  <c r="D2273" i="1"/>
  <c r="G2272" i="1"/>
  <c r="F2272" i="1"/>
  <c r="E2272" i="1"/>
  <c r="D2272" i="1"/>
  <c r="G2271" i="1"/>
  <c r="F2271" i="1"/>
  <c r="E2271" i="1"/>
  <c r="D2271" i="1"/>
  <c r="G2270" i="1"/>
  <c r="F2270" i="1"/>
  <c r="E2270" i="1"/>
  <c r="D2270" i="1"/>
  <c r="G2269" i="1"/>
  <c r="F2269" i="1"/>
  <c r="E2269" i="1"/>
  <c r="D2269" i="1"/>
  <c r="G2268" i="1"/>
  <c r="F2268" i="1"/>
  <c r="E2268" i="1"/>
  <c r="D2268" i="1"/>
  <c r="G2267" i="1"/>
  <c r="F2267" i="1"/>
  <c r="E2267" i="1"/>
  <c r="D2267" i="1"/>
  <c r="G2266" i="1"/>
  <c r="F2266" i="1"/>
  <c r="E2266" i="1"/>
  <c r="D2266" i="1"/>
  <c r="G2265" i="1"/>
  <c r="F2265" i="1"/>
  <c r="E2265" i="1"/>
  <c r="D2265" i="1"/>
  <c r="G2264" i="1"/>
  <c r="F2264" i="1"/>
  <c r="E2264" i="1"/>
  <c r="D2264" i="1"/>
  <c r="G2263" i="1"/>
  <c r="F2263" i="1"/>
  <c r="E2263" i="1"/>
  <c r="D2263" i="1"/>
  <c r="G2262" i="1"/>
  <c r="F2262" i="1"/>
  <c r="E2262" i="1"/>
  <c r="D2262" i="1"/>
  <c r="G2261" i="1"/>
  <c r="F2261" i="1"/>
  <c r="E2261" i="1"/>
  <c r="D2261" i="1"/>
  <c r="G2260" i="1"/>
  <c r="F2260" i="1"/>
  <c r="E2260" i="1"/>
  <c r="D2260" i="1"/>
  <c r="G2259" i="1"/>
  <c r="F2259" i="1"/>
  <c r="E2259" i="1"/>
  <c r="D2259" i="1"/>
  <c r="G2258" i="1"/>
  <c r="F2258" i="1"/>
  <c r="E2258" i="1"/>
  <c r="D2258" i="1"/>
  <c r="G2257" i="1"/>
  <c r="F2257" i="1"/>
  <c r="E2257" i="1"/>
  <c r="D2257" i="1"/>
  <c r="G2256" i="1"/>
  <c r="F2256" i="1"/>
  <c r="E2256" i="1"/>
  <c r="D2256" i="1"/>
  <c r="G2255" i="1"/>
  <c r="F2255" i="1"/>
  <c r="E2255" i="1"/>
  <c r="D2255" i="1"/>
  <c r="G2254" i="1"/>
  <c r="F2254" i="1"/>
  <c r="E2254" i="1"/>
  <c r="D2254" i="1"/>
  <c r="G2253" i="1"/>
  <c r="F2253" i="1"/>
  <c r="E2253" i="1"/>
  <c r="D2253" i="1"/>
  <c r="G2252" i="1"/>
  <c r="F2252" i="1"/>
  <c r="E2252" i="1"/>
  <c r="D2252" i="1"/>
  <c r="G2251" i="1"/>
  <c r="F2251" i="1"/>
  <c r="E2251" i="1"/>
  <c r="D2251" i="1"/>
  <c r="G2250" i="1"/>
  <c r="F2250" i="1"/>
  <c r="E2250" i="1"/>
  <c r="D2250" i="1"/>
  <c r="G2249" i="1"/>
  <c r="F2249" i="1"/>
  <c r="E2249" i="1"/>
  <c r="D2249" i="1"/>
  <c r="G2248" i="1"/>
  <c r="F2248" i="1"/>
  <c r="E2248" i="1"/>
  <c r="D2248" i="1"/>
  <c r="G2247" i="1"/>
  <c r="F2247" i="1"/>
  <c r="E2247" i="1"/>
  <c r="D2247" i="1"/>
  <c r="G2246" i="1"/>
  <c r="F2246" i="1"/>
  <c r="E2246" i="1"/>
  <c r="D2246" i="1"/>
  <c r="G2245" i="1"/>
  <c r="F2245" i="1"/>
  <c r="E2245" i="1"/>
  <c r="D2245" i="1"/>
  <c r="G2244" i="1"/>
  <c r="F2244" i="1"/>
  <c r="E2244" i="1"/>
  <c r="D2244" i="1"/>
  <c r="G2243" i="1"/>
  <c r="F2243" i="1"/>
  <c r="E2243" i="1"/>
  <c r="D2243" i="1"/>
  <c r="G2242" i="1"/>
  <c r="F2242" i="1"/>
  <c r="E2242" i="1"/>
  <c r="D2242" i="1"/>
  <c r="G2241" i="1"/>
  <c r="F2241" i="1"/>
  <c r="E2241" i="1"/>
  <c r="D2241" i="1"/>
  <c r="G2240" i="1"/>
  <c r="F2240" i="1"/>
  <c r="E2240" i="1"/>
  <c r="D2240" i="1"/>
  <c r="G2239" i="1"/>
  <c r="F2239" i="1"/>
  <c r="E2239" i="1"/>
  <c r="D2239" i="1"/>
  <c r="G2238" i="1"/>
  <c r="F2238" i="1"/>
  <c r="E2238" i="1"/>
  <c r="D2238" i="1"/>
  <c r="G2237" i="1"/>
  <c r="F2237" i="1"/>
  <c r="E2237" i="1"/>
  <c r="D2237" i="1"/>
  <c r="G2236" i="1"/>
  <c r="F2236" i="1"/>
  <c r="E2236" i="1"/>
  <c r="D2236" i="1"/>
  <c r="G2235" i="1"/>
  <c r="F2235" i="1"/>
  <c r="E2235" i="1"/>
  <c r="D2235" i="1"/>
  <c r="G2234" i="1"/>
  <c r="F2234" i="1"/>
  <c r="E2234" i="1"/>
  <c r="D2234" i="1"/>
  <c r="G2233" i="1"/>
  <c r="F2233" i="1"/>
  <c r="E2233" i="1"/>
  <c r="D2233" i="1"/>
  <c r="G2232" i="1"/>
  <c r="F2232" i="1"/>
  <c r="E2232" i="1"/>
  <c r="D2232" i="1"/>
  <c r="G2231" i="1"/>
  <c r="F2231" i="1"/>
  <c r="E2231" i="1"/>
  <c r="D2231" i="1"/>
  <c r="G2230" i="1"/>
  <c r="F2230" i="1"/>
  <c r="E2230" i="1"/>
  <c r="D2230" i="1"/>
  <c r="G2229" i="1"/>
  <c r="F2229" i="1"/>
  <c r="E2229" i="1"/>
  <c r="D2229" i="1"/>
  <c r="G2228" i="1"/>
  <c r="F2228" i="1"/>
  <c r="E2228" i="1"/>
  <c r="D2228" i="1"/>
  <c r="G2227" i="1"/>
  <c r="F2227" i="1"/>
  <c r="E2227" i="1"/>
  <c r="D2227" i="1"/>
  <c r="G2226" i="1"/>
  <c r="F2226" i="1"/>
  <c r="E2226" i="1"/>
  <c r="D2226" i="1"/>
  <c r="G2225" i="1"/>
  <c r="F2225" i="1"/>
  <c r="E2225" i="1"/>
  <c r="D2225" i="1"/>
  <c r="G2224" i="1"/>
  <c r="F2224" i="1"/>
  <c r="E2224" i="1"/>
  <c r="D2224" i="1"/>
  <c r="G2223" i="1"/>
  <c r="F2223" i="1"/>
  <c r="E2223" i="1"/>
  <c r="D2223" i="1"/>
  <c r="G2222" i="1"/>
  <c r="F2222" i="1"/>
  <c r="E2222" i="1"/>
  <c r="D2222" i="1"/>
  <c r="G2221" i="1"/>
  <c r="F2221" i="1"/>
  <c r="E2221" i="1"/>
  <c r="D2221" i="1"/>
  <c r="G2220" i="1"/>
  <c r="F2220" i="1"/>
  <c r="E2220" i="1"/>
  <c r="D2220" i="1"/>
  <c r="G2219" i="1"/>
  <c r="F2219" i="1"/>
  <c r="E2219" i="1"/>
  <c r="D2219" i="1"/>
  <c r="G2218" i="1"/>
  <c r="F2218" i="1"/>
  <c r="E2218" i="1"/>
  <c r="D2218" i="1"/>
  <c r="G2217" i="1"/>
  <c r="F2217" i="1"/>
  <c r="E2217" i="1"/>
  <c r="D2217" i="1"/>
  <c r="G2216" i="1"/>
  <c r="F2216" i="1"/>
  <c r="E2216" i="1"/>
  <c r="D2216" i="1"/>
  <c r="G2215" i="1"/>
  <c r="F2215" i="1"/>
  <c r="E2215" i="1"/>
  <c r="D2215" i="1"/>
  <c r="G2214" i="1"/>
  <c r="F2214" i="1"/>
  <c r="E2214" i="1"/>
  <c r="D2214" i="1"/>
  <c r="G2213" i="1"/>
  <c r="F2213" i="1"/>
  <c r="E2213" i="1"/>
  <c r="D2213" i="1"/>
  <c r="G2212" i="1"/>
  <c r="F2212" i="1"/>
  <c r="E2212" i="1"/>
  <c r="D2212" i="1"/>
  <c r="G2211" i="1"/>
  <c r="F2211" i="1"/>
  <c r="E2211" i="1"/>
  <c r="D2211" i="1"/>
  <c r="G2210" i="1"/>
  <c r="F2210" i="1"/>
  <c r="E2210" i="1"/>
  <c r="D2210" i="1"/>
  <c r="G2209" i="1"/>
  <c r="F2209" i="1"/>
  <c r="E2209" i="1"/>
  <c r="D2209" i="1"/>
  <c r="G2208" i="1"/>
  <c r="F2208" i="1"/>
  <c r="E2208" i="1"/>
  <c r="D2208" i="1"/>
  <c r="G2207" i="1"/>
  <c r="F2207" i="1"/>
  <c r="E2207" i="1"/>
  <c r="D2207" i="1"/>
  <c r="G2206" i="1"/>
  <c r="F2206" i="1"/>
  <c r="E2206" i="1"/>
  <c r="D2206" i="1"/>
  <c r="G2205" i="1"/>
  <c r="F2205" i="1"/>
  <c r="E2205" i="1"/>
  <c r="D2205" i="1"/>
  <c r="G2204" i="1"/>
  <c r="F2204" i="1"/>
  <c r="E2204" i="1"/>
  <c r="D2204" i="1"/>
  <c r="G2203" i="1"/>
  <c r="F2203" i="1"/>
  <c r="E2203" i="1"/>
  <c r="D2203" i="1"/>
  <c r="G2202" i="1"/>
  <c r="F2202" i="1"/>
  <c r="E2202" i="1"/>
  <c r="D2202" i="1"/>
  <c r="B2202" i="1"/>
  <c r="I2202" i="1" s="1"/>
  <c r="G2201" i="1"/>
  <c r="F2201" i="1"/>
  <c r="E2201" i="1"/>
  <c r="D2201" i="1"/>
  <c r="G2200" i="1"/>
  <c r="F2200" i="1"/>
  <c r="E2200" i="1"/>
  <c r="D2200" i="1"/>
  <c r="G2199" i="1"/>
  <c r="F2199" i="1"/>
  <c r="E2199" i="1"/>
  <c r="D2199" i="1"/>
  <c r="G2198" i="1"/>
  <c r="F2198" i="1"/>
  <c r="E2198" i="1"/>
  <c r="D2198" i="1"/>
  <c r="G2197" i="1"/>
  <c r="F2197" i="1"/>
  <c r="E2197" i="1"/>
  <c r="D2197" i="1"/>
  <c r="G2196" i="1"/>
  <c r="F2196" i="1"/>
  <c r="E2196" i="1"/>
  <c r="D2196" i="1"/>
  <c r="G2195" i="1"/>
  <c r="F2195" i="1"/>
  <c r="E2195" i="1"/>
  <c r="D2195" i="1"/>
  <c r="G2194" i="1"/>
  <c r="F2194" i="1"/>
  <c r="E2194" i="1"/>
  <c r="D2194" i="1"/>
  <c r="G2193" i="1"/>
  <c r="F2193" i="1"/>
  <c r="E2193" i="1"/>
  <c r="D2193" i="1"/>
  <c r="G2192" i="1"/>
  <c r="F2192" i="1"/>
  <c r="E2192" i="1"/>
  <c r="D2192" i="1"/>
  <c r="G2191" i="1"/>
  <c r="F2191" i="1"/>
  <c r="E2191" i="1"/>
  <c r="D2191" i="1"/>
  <c r="G2190" i="1"/>
  <c r="F2190" i="1"/>
  <c r="E2190" i="1"/>
  <c r="D2190" i="1"/>
  <c r="G2189" i="1"/>
  <c r="F2189" i="1"/>
  <c r="E2189" i="1"/>
  <c r="D2189" i="1"/>
  <c r="G2188" i="1"/>
  <c r="F2188" i="1"/>
  <c r="E2188" i="1"/>
  <c r="D2188" i="1"/>
  <c r="G2187" i="1"/>
  <c r="F2187" i="1"/>
  <c r="E2187" i="1"/>
  <c r="D2187" i="1"/>
  <c r="G2186" i="1"/>
  <c r="F2186" i="1"/>
  <c r="E2186" i="1"/>
  <c r="D2186" i="1"/>
  <c r="G2185" i="1"/>
  <c r="F2185" i="1"/>
  <c r="E2185" i="1"/>
  <c r="D2185" i="1"/>
  <c r="G2184" i="1"/>
  <c r="F2184" i="1"/>
  <c r="E2184" i="1"/>
  <c r="D2184" i="1"/>
  <c r="G2183" i="1"/>
  <c r="F2183" i="1"/>
  <c r="E2183" i="1"/>
  <c r="D2183" i="1"/>
  <c r="G2182" i="1"/>
  <c r="F2182" i="1"/>
  <c r="E2182" i="1"/>
  <c r="D2182" i="1"/>
  <c r="G2181" i="1"/>
  <c r="F2181" i="1"/>
  <c r="E2181" i="1"/>
  <c r="D2181" i="1"/>
  <c r="G2180" i="1"/>
  <c r="F2180" i="1"/>
  <c r="E2180" i="1"/>
  <c r="D2180" i="1"/>
  <c r="G2179" i="1"/>
  <c r="F2179" i="1"/>
  <c r="E2179" i="1"/>
  <c r="D2179" i="1"/>
  <c r="G2178" i="1"/>
  <c r="F2178" i="1"/>
  <c r="E2178" i="1"/>
  <c r="D2178" i="1"/>
  <c r="G2177" i="1"/>
  <c r="F2177" i="1"/>
  <c r="E2177" i="1"/>
  <c r="D2177" i="1"/>
  <c r="G2176" i="1"/>
  <c r="F2176" i="1"/>
  <c r="E2176" i="1"/>
  <c r="D2176" i="1"/>
  <c r="G2175" i="1"/>
  <c r="F2175" i="1"/>
  <c r="E2175" i="1"/>
  <c r="D2175" i="1"/>
  <c r="G2174" i="1"/>
  <c r="F2174" i="1"/>
  <c r="E2174" i="1"/>
  <c r="D2174" i="1"/>
  <c r="G2173" i="1"/>
  <c r="F2173" i="1"/>
  <c r="E2173" i="1"/>
  <c r="D2173" i="1"/>
  <c r="G2172" i="1"/>
  <c r="F2172" i="1"/>
  <c r="E2172" i="1"/>
  <c r="D2172" i="1"/>
  <c r="G2171" i="1"/>
  <c r="F2171" i="1"/>
  <c r="E2171" i="1"/>
  <c r="D2171" i="1"/>
  <c r="G2170" i="1"/>
  <c r="F2170" i="1"/>
  <c r="E2170" i="1"/>
  <c r="D2170" i="1"/>
  <c r="G2169" i="1"/>
  <c r="F2169" i="1"/>
  <c r="E2169" i="1"/>
  <c r="D2169" i="1"/>
  <c r="G2168" i="1"/>
  <c r="F2168" i="1"/>
  <c r="E2168" i="1"/>
  <c r="D2168" i="1"/>
  <c r="G2167" i="1"/>
  <c r="F2167" i="1"/>
  <c r="E2167" i="1"/>
  <c r="D2167" i="1"/>
  <c r="G2166" i="1"/>
  <c r="F2166" i="1"/>
  <c r="E2166" i="1"/>
  <c r="D2166" i="1"/>
  <c r="G2165" i="1"/>
  <c r="F2165" i="1"/>
  <c r="E2165" i="1"/>
  <c r="D2165" i="1"/>
  <c r="G2164" i="1"/>
  <c r="F2164" i="1"/>
  <c r="E2164" i="1"/>
  <c r="D2164" i="1"/>
  <c r="G2163" i="1"/>
  <c r="F2163" i="1"/>
  <c r="E2163" i="1"/>
  <c r="D2163" i="1"/>
  <c r="G2162" i="1"/>
  <c r="F2162" i="1"/>
  <c r="E2162" i="1"/>
  <c r="D2162" i="1"/>
  <c r="G2161" i="1"/>
  <c r="F2161" i="1"/>
  <c r="E2161" i="1"/>
  <c r="D2161" i="1"/>
  <c r="G2160" i="1"/>
  <c r="F2160" i="1"/>
  <c r="E2160" i="1"/>
  <c r="D2160" i="1"/>
  <c r="G2159" i="1"/>
  <c r="F2159" i="1"/>
  <c r="E2159" i="1"/>
  <c r="D2159" i="1"/>
  <c r="G2158" i="1"/>
  <c r="F2158" i="1"/>
  <c r="E2158" i="1"/>
  <c r="D2158" i="1"/>
  <c r="G2157" i="1"/>
  <c r="F2157" i="1"/>
  <c r="E2157" i="1"/>
  <c r="D2157" i="1"/>
  <c r="G2156" i="1"/>
  <c r="F2156" i="1"/>
  <c r="E2156" i="1"/>
  <c r="D2156" i="1"/>
  <c r="G2155" i="1"/>
  <c r="F2155" i="1"/>
  <c r="E2155" i="1"/>
  <c r="D2155" i="1"/>
  <c r="G2154" i="1"/>
  <c r="F2154" i="1"/>
  <c r="E2154" i="1"/>
  <c r="D2154" i="1"/>
  <c r="G2153" i="1"/>
  <c r="F2153" i="1"/>
  <c r="E2153" i="1"/>
  <c r="D2153" i="1"/>
  <c r="G2152" i="1"/>
  <c r="F2152" i="1"/>
  <c r="E2152" i="1"/>
  <c r="D2152" i="1"/>
  <c r="G2151" i="1"/>
  <c r="F2151" i="1"/>
  <c r="E2151" i="1"/>
  <c r="D2151" i="1"/>
  <c r="G2150" i="1"/>
  <c r="F2150" i="1"/>
  <c r="E2150" i="1"/>
  <c r="D2150" i="1"/>
  <c r="G2149" i="1"/>
  <c r="F2149" i="1"/>
  <c r="E2149" i="1"/>
  <c r="D2149" i="1"/>
  <c r="G2148" i="1"/>
  <c r="F2148" i="1"/>
  <c r="E2148" i="1"/>
  <c r="D2148" i="1"/>
  <c r="G2147" i="1"/>
  <c r="F2147" i="1"/>
  <c r="E2147" i="1"/>
  <c r="D2147" i="1"/>
  <c r="G2146" i="1"/>
  <c r="F2146" i="1"/>
  <c r="E2146" i="1"/>
  <c r="D2146" i="1"/>
  <c r="G2145" i="1"/>
  <c r="F2145" i="1"/>
  <c r="E2145" i="1"/>
  <c r="D2145" i="1"/>
  <c r="G2144" i="1"/>
  <c r="F2144" i="1"/>
  <c r="E2144" i="1"/>
  <c r="D2144" i="1"/>
  <c r="G2143" i="1"/>
  <c r="F2143" i="1"/>
  <c r="E2143" i="1"/>
  <c r="D2143" i="1"/>
  <c r="G2142" i="1"/>
  <c r="F2142" i="1"/>
  <c r="E2142" i="1"/>
  <c r="D2142" i="1"/>
  <c r="G2141" i="1"/>
  <c r="F2141" i="1"/>
  <c r="E2141" i="1"/>
  <c r="D2141" i="1"/>
  <c r="G2140" i="1"/>
  <c r="F2140" i="1"/>
  <c r="E2140" i="1"/>
  <c r="D2140" i="1"/>
  <c r="G2139" i="1"/>
  <c r="F2139" i="1"/>
  <c r="E2139" i="1"/>
  <c r="D2139" i="1"/>
  <c r="G2138" i="1"/>
  <c r="F2138" i="1"/>
  <c r="E2138" i="1"/>
  <c r="D2138" i="1"/>
  <c r="G2137" i="1"/>
  <c r="F2137" i="1"/>
  <c r="E2137" i="1"/>
  <c r="D2137" i="1"/>
  <c r="G2136" i="1"/>
  <c r="F2136" i="1"/>
  <c r="E2136" i="1"/>
  <c r="D2136" i="1"/>
  <c r="G2135" i="1"/>
  <c r="F2135" i="1"/>
  <c r="E2135" i="1"/>
  <c r="D2135" i="1"/>
  <c r="G2134" i="1"/>
  <c r="F2134" i="1"/>
  <c r="E2134" i="1"/>
  <c r="D2134" i="1"/>
  <c r="G2133" i="1"/>
  <c r="F2133" i="1"/>
  <c r="E2133" i="1"/>
  <c r="D2133" i="1"/>
  <c r="G2132" i="1"/>
  <c r="F2132" i="1"/>
  <c r="E2132" i="1"/>
  <c r="D2132" i="1"/>
  <c r="G2131" i="1"/>
  <c r="F2131" i="1"/>
  <c r="E2131" i="1"/>
  <c r="D2131" i="1"/>
  <c r="G2130" i="1"/>
  <c r="F2130" i="1"/>
  <c r="E2130" i="1"/>
  <c r="D2130" i="1"/>
  <c r="G2129" i="1"/>
  <c r="F2129" i="1"/>
  <c r="E2129" i="1"/>
  <c r="D2129" i="1"/>
  <c r="G2128" i="1"/>
  <c r="F2128" i="1"/>
  <c r="E2128" i="1"/>
  <c r="D2128" i="1"/>
  <c r="G2127" i="1"/>
  <c r="F2127" i="1"/>
  <c r="E2127" i="1"/>
  <c r="D2127" i="1"/>
  <c r="G2126" i="1"/>
  <c r="F2126" i="1"/>
  <c r="E2126" i="1"/>
  <c r="D2126" i="1"/>
  <c r="G2125" i="1"/>
  <c r="F2125" i="1"/>
  <c r="E2125" i="1"/>
  <c r="D2125" i="1"/>
  <c r="G2124" i="1"/>
  <c r="F2124" i="1"/>
  <c r="E2124" i="1"/>
  <c r="D2124" i="1"/>
  <c r="G2123" i="1"/>
  <c r="F2123" i="1"/>
  <c r="E2123" i="1"/>
  <c r="D2123" i="1"/>
  <c r="G2122" i="1"/>
  <c r="F2122" i="1"/>
  <c r="E2122" i="1"/>
  <c r="D2122" i="1"/>
  <c r="G2121" i="1"/>
  <c r="F2121" i="1"/>
  <c r="E2121" i="1"/>
  <c r="D2121" i="1"/>
  <c r="G2120" i="1"/>
  <c r="F2120" i="1"/>
  <c r="E2120" i="1"/>
  <c r="D2120" i="1"/>
  <c r="G2119" i="1"/>
  <c r="F2119" i="1"/>
  <c r="E2119" i="1"/>
  <c r="D2119" i="1"/>
  <c r="G2118" i="1"/>
  <c r="F2118" i="1"/>
  <c r="E2118" i="1"/>
  <c r="D2118" i="1"/>
  <c r="G2117" i="1"/>
  <c r="F2117" i="1"/>
  <c r="E2117" i="1"/>
  <c r="D2117" i="1"/>
  <c r="G2116" i="1"/>
  <c r="F2116" i="1"/>
  <c r="E2116" i="1"/>
  <c r="D2116" i="1"/>
  <c r="G2115" i="1"/>
  <c r="F2115" i="1"/>
  <c r="E2115" i="1"/>
  <c r="D2115" i="1"/>
  <c r="G2114" i="1"/>
  <c r="F2114" i="1"/>
  <c r="E2114" i="1"/>
  <c r="D2114" i="1"/>
  <c r="G2113" i="1"/>
  <c r="F2113" i="1"/>
  <c r="E2113" i="1"/>
  <c r="D2113" i="1"/>
  <c r="G2112" i="1"/>
  <c r="F2112" i="1"/>
  <c r="E2112" i="1"/>
  <c r="D2112" i="1"/>
  <c r="G2111" i="1"/>
  <c r="F2111" i="1"/>
  <c r="E2111" i="1"/>
  <c r="D2111" i="1"/>
  <c r="G2110" i="1"/>
  <c r="F2110" i="1"/>
  <c r="E2110" i="1"/>
  <c r="D2110" i="1"/>
  <c r="G2109" i="1"/>
  <c r="F2109" i="1"/>
  <c r="E2109" i="1"/>
  <c r="D2109" i="1"/>
  <c r="G2108" i="1"/>
  <c r="F2108" i="1"/>
  <c r="E2108" i="1"/>
  <c r="D2108" i="1"/>
  <c r="G2107" i="1"/>
  <c r="F2107" i="1"/>
  <c r="E2107" i="1"/>
  <c r="D2107" i="1"/>
  <c r="G2106" i="1"/>
  <c r="F2106" i="1"/>
  <c r="E2106" i="1"/>
  <c r="D2106" i="1"/>
  <c r="G2105" i="1"/>
  <c r="F2105" i="1"/>
  <c r="E2105" i="1"/>
  <c r="D2105" i="1"/>
  <c r="G2104" i="1"/>
  <c r="F2104" i="1"/>
  <c r="E2104" i="1"/>
  <c r="D2104" i="1"/>
  <c r="G2103" i="1"/>
  <c r="F2103" i="1"/>
  <c r="E2103" i="1"/>
  <c r="D2103" i="1"/>
  <c r="G2102" i="1"/>
  <c r="F2102" i="1"/>
  <c r="E2102" i="1"/>
  <c r="D2102" i="1"/>
  <c r="B2102" i="1"/>
  <c r="L2102" i="1" s="1"/>
  <c r="G2101" i="1"/>
  <c r="F2101" i="1"/>
  <c r="E2101" i="1"/>
  <c r="D2101" i="1"/>
  <c r="G2100" i="1"/>
  <c r="F2100" i="1"/>
  <c r="E2100" i="1"/>
  <c r="D2100" i="1"/>
  <c r="G2099" i="1"/>
  <c r="F2099" i="1"/>
  <c r="E2099" i="1"/>
  <c r="D2099" i="1"/>
  <c r="G2098" i="1"/>
  <c r="F2098" i="1"/>
  <c r="E2098" i="1"/>
  <c r="D2098" i="1"/>
  <c r="G2097" i="1"/>
  <c r="F2097" i="1"/>
  <c r="E2097" i="1"/>
  <c r="D2097" i="1"/>
  <c r="G2096" i="1"/>
  <c r="F2096" i="1"/>
  <c r="E2096" i="1"/>
  <c r="D2096" i="1"/>
  <c r="G2095" i="1"/>
  <c r="F2095" i="1"/>
  <c r="E2095" i="1"/>
  <c r="D2095" i="1"/>
  <c r="G2094" i="1"/>
  <c r="F2094" i="1"/>
  <c r="E2094" i="1"/>
  <c r="D2094" i="1"/>
  <c r="G2093" i="1"/>
  <c r="F2093" i="1"/>
  <c r="E2093" i="1"/>
  <c r="D2093" i="1"/>
  <c r="G2092" i="1"/>
  <c r="F2092" i="1"/>
  <c r="E2092" i="1"/>
  <c r="D2092" i="1"/>
  <c r="G2091" i="1"/>
  <c r="F2091" i="1"/>
  <c r="E2091" i="1"/>
  <c r="D2091" i="1"/>
  <c r="G2090" i="1"/>
  <c r="F2090" i="1"/>
  <c r="E2090" i="1"/>
  <c r="D2090" i="1"/>
  <c r="G2089" i="1"/>
  <c r="F2089" i="1"/>
  <c r="E2089" i="1"/>
  <c r="D2089" i="1"/>
  <c r="G2088" i="1"/>
  <c r="F2088" i="1"/>
  <c r="E2088" i="1"/>
  <c r="D2088" i="1"/>
  <c r="G2087" i="1"/>
  <c r="F2087" i="1"/>
  <c r="E2087" i="1"/>
  <c r="D2087" i="1"/>
  <c r="G2086" i="1"/>
  <c r="F2086" i="1"/>
  <c r="E2086" i="1"/>
  <c r="D2086" i="1"/>
  <c r="G2085" i="1"/>
  <c r="F2085" i="1"/>
  <c r="E2085" i="1"/>
  <c r="D2085" i="1"/>
  <c r="G2084" i="1"/>
  <c r="F2084" i="1"/>
  <c r="E2084" i="1"/>
  <c r="D2084" i="1"/>
  <c r="G2083" i="1"/>
  <c r="F2083" i="1"/>
  <c r="E2083" i="1"/>
  <c r="D2083" i="1"/>
  <c r="G2082" i="1"/>
  <c r="F2082" i="1"/>
  <c r="E2082" i="1"/>
  <c r="D2082" i="1"/>
  <c r="G2081" i="1"/>
  <c r="F2081" i="1"/>
  <c r="E2081" i="1"/>
  <c r="D2081" i="1"/>
  <c r="G2080" i="1"/>
  <c r="F2080" i="1"/>
  <c r="E2080" i="1"/>
  <c r="D2080" i="1"/>
  <c r="G2079" i="1"/>
  <c r="F2079" i="1"/>
  <c r="E2079" i="1"/>
  <c r="D2079" i="1"/>
  <c r="G2078" i="1"/>
  <c r="F2078" i="1"/>
  <c r="E2078" i="1"/>
  <c r="D2078" i="1"/>
  <c r="G2077" i="1"/>
  <c r="F2077" i="1"/>
  <c r="E2077" i="1"/>
  <c r="D2077" i="1"/>
  <c r="G2076" i="1"/>
  <c r="F2076" i="1"/>
  <c r="E2076" i="1"/>
  <c r="D2076" i="1"/>
  <c r="G2075" i="1"/>
  <c r="F2075" i="1"/>
  <c r="E2075" i="1"/>
  <c r="D2075" i="1"/>
  <c r="G1901" i="1"/>
  <c r="F1901" i="1"/>
  <c r="E1901" i="1"/>
  <c r="D1901" i="1"/>
  <c r="G1900" i="1"/>
  <c r="F1900" i="1"/>
  <c r="E1900" i="1"/>
  <c r="D1900" i="1"/>
  <c r="G1899" i="1"/>
  <c r="F1899" i="1"/>
  <c r="E1899" i="1"/>
  <c r="D1899" i="1"/>
  <c r="G1898" i="1"/>
  <c r="F1898" i="1"/>
  <c r="E1898" i="1"/>
  <c r="D1898" i="1"/>
  <c r="G1897" i="1"/>
  <c r="F1897" i="1"/>
  <c r="E1897" i="1"/>
  <c r="D1897" i="1"/>
  <c r="G1896" i="1"/>
  <c r="F1896" i="1"/>
  <c r="E1896" i="1"/>
  <c r="D1896" i="1"/>
  <c r="G1895" i="1"/>
  <c r="F1895" i="1"/>
  <c r="E1895" i="1"/>
  <c r="D1895" i="1"/>
  <c r="G1894" i="1"/>
  <c r="F1894" i="1"/>
  <c r="E1894" i="1"/>
  <c r="D1894" i="1"/>
  <c r="G1893" i="1"/>
  <c r="F1893" i="1"/>
  <c r="E1893" i="1"/>
  <c r="D1893" i="1"/>
  <c r="G1892" i="1"/>
  <c r="F1892" i="1"/>
  <c r="E1892" i="1"/>
  <c r="D1892" i="1"/>
  <c r="G1891" i="1"/>
  <c r="F1891" i="1"/>
  <c r="E1891" i="1"/>
  <c r="D1891" i="1"/>
  <c r="G1890" i="1"/>
  <c r="F1890" i="1"/>
  <c r="E1890" i="1"/>
  <c r="D1890" i="1"/>
  <c r="G1889" i="1"/>
  <c r="F1889" i="1"/>
  <c r="E1889" i="1"/>
  <c r="D1889" i="1"/>
  <c r="G1888" i="1"/>
  <c r="F1888" i="1"/>
  <c r="E1888" i="1"/>
  <c r="D1888" i="1"/>
  <c r="G1887" i="1"/>
  <c r="F1887" i="1"/>
  <c r="E1887" i="1"/>
  <c r="D1887" i="1"/>
  <c r="G1886" i="1"/>
  <c r="F1886" i="1"/>
  <c r="E1886" i="1"/>
  <c r="D1886" i="1"/>
  <c r="G1885" i="1"/>
  <c r="F1885" i="1"/>
  <c r="E1885" i="1"/>
  <c r="D1885" i="1"/>
  <c r="G1884" i="1"/>
  <c r="F1884" i="1"/>
  <c r="E1884" i="1"/>
  <c r="D1884" i="1"/>
  <c r="G1883" i="1"/>
  <c r="F1883" i="1"/>
  <c r="E1883" i="1"/>
  <c r="D1883" i="1"/>
  <c r="G1882" i="1"/>
  <c r="F1882" i="1"/>
  <c r="E1882" i="1"/>
  <c r="D1882" i="1"/>
  <c r="G1881" i="1"/>
  <c r="F1881" i="1"/>
  <c r="E1881" i="1"/>
  <c r="D1881" i="1"/>
  <c r="G1880" i="1"/>
  <c r="F1880" i="1"/>
  <c r="E1880" i="1"/>
  <c r="D1880" i="1"/>
  <c r="G1879" i="1"/>
  <c r="F1879" i="1"/>
  <c r="E1879" i="1"/>
  <c r="D1879" i="1"/>
  <c r="G1878" i="1"/>
  <c r="F1878" i="1"/>
  <c r="E1878" i="1"/>
  <c r="D1878" i="1"/>
  <c r="G1877" i="1"/>
  <c r="F1877" i="1"/>
  <c r="E1877" i="1"/>
  <c r="D1877" i="1"/>
  <c r="G1876" i="1"/>
  <c r="F1876" i="1"/>
  <c r="E1876" i="1"/>
  <c r="D1876" i="1"/>
  <c r="G1875" i="1"/>
  <c r="F1875" i="1"/>
  <c r="E1875" i="1"/>
  <c r="D1875" i="1"/>
  <c r="G1874" i="1"/>
  <c r="F1874" i="1"/>
  <c r="E1874" i="1"/>
  <c r="D1874" i="1"/>
  <c r="G1873" i="1"/>
  <c r="F1873" i="1"/>
  <c r="E1873" i="1"/>
  <c r="D1873" i="1"/>
  <c r="G1872" i="1"/>
  <c r="F1872" i="1"/>
  <c r="E1872" i="1"/>
  <c r="D1872" i="1"/>
  <c r="G1871" i="1"/>
  <c r="F1871" i="1"/>
  <c r="E1871" i="1"/>
  <c r="D1871" i="1"/>
  <c r="G1870" i="1"/>
  <c r="F1870" i="1"/>
  <c r="E1870" i="1"/>
  <c r="D1870" i="1"/>
  <c r="G1869" i="1"/>
  <c r="F1869" i="1"/>
  <c r="E1869" i="1"/>
  <c r="D1869" i="1"/>
  <c r="G1868" i="1"/>
  <c r="F1868" i="1"/>
  <c r="E1868" i="1"/>
  <c r="D1868" i="1"/>
  <c r="G1867" i="1"/>
  <c r="F1867" i="1"/>
  <c r="E1867" i="1"/>
  <c r="D1867" i="1"/>
  <c r="G1866" i="1"/>
  <c r="F1866" i="1"/>
  <c r="E1866" i="1"/>
  <c r="D1866" i="1"/>
  <c r="G1865" i="1"/>
  <c r="F1865" i="1"/>
  <c r="E1865" i="1"/>
  <c r="D1865" i="1"/>
  <c r="G1864" i="1"/>
  <c r="F1864" i="1"/>
  <c r="E1864" i="1"/>
  <c r="D1864" i="1"/>
  <c r="G1863" i="1"/>
  <c r="F1863" i="1"/>
  <c r="E1863" i="1"/>
  <c r="D1863" i="1"/>
  <c r="G1862" i="1"/>
  <c r="F1862" i="1"/>
  <c r="E1862" i="1"/>
  <c r="D1862" i="1"/>
  <c r="G1861" i="1"/>
  <c r="F1861" i="1"/>
  <c r="E1861" i="1"/>
  <c r="D1861" i="1"/>
  <c r="G1860" i="1"/>
  <c r="F1860" i="1"/>
  <c r="E1860" i="1"/>
  <c r="D1860" i="1"/>
  <c r="G1859" i="1"/>
  <c r="F1859" i="1"/>
  <c r="E1859" i="1"/>
  <c r="D1859" i="1"/>
  <c r="G1858" i="1"/>
  <c r="F1858" i="1"/>
  <c r="E1858" i="1"/>
  <c r="D1858" i="1"/>
  <c r="G1857" i="1"/>
  <c r="F1857" i="1"/>
  <c r="E1857" i="1"/>
  <c r="D1857" i="1"/>
  <c r="G1856" i="1"/>
  <c r="F1856" i="1"/>
  <c r="E1856" i="1"/>
  <c r="D1856" i="1"/>
  <c r="G1855" i="1"/>
  <c r="F1855" i="1"/>
  <c r="E1855" i="1"/>
  <c r="D1855" i="1"/>
  <c r="G1854" i="1"/>
  <c r="F1854" i="1"/>
  <c r="E1854" i="1"/>
  <c r="D1854" i="1"/>
  <c r="G1853" i="1"/>
  <c r="F1853" i="1"/>
  <c r="E1853" i="1"/>
  <c r="D1853" i="1"/>
  <c r="G1852" i="1"/>
  <c r="F1852" i="1"/>
  <c r="E1852" i="1"/>
  <c r="D1852" i="1"/>
  <c r="G1851" i="1"/>
  <c r="F1851" i="1"/>
  <c r="E1851" i="1"/>
  <c r="D1851" i="1"/>
  <c r="G1850" i="1"/>
  <c r="F1850" i="1"/>
  <c r="E1850" i="1"/>
  <c r="D1850" i="1"/>
  <c r="G1849" i="1"/>
  <c r="F1849" i="1"/>
  <c r="E1849" i="1"/>
  <c r="D1849" i="1"/>
  <c r="G1848" i="1"/>
  <c r="F1848" i="1"/>
  <c r="E1848" i="1"/>
  <c r="D1848" i="1"/>
  <c r="G1847" i="1"/>
  <c r="F1847" i="1"/>
  <c r="E1847" i="1"/>
  <c r="D1847" i="1"/>
  <c r="G1846" i="1"/>
  <c r="F1846" i="1"/>
  <c r="E1846" i="1"/>
  <c r="D1846" i="1"/>
  <c r="G1845" i="1"/>
  <c r="F1845" i="1"/>
  <c r="E1845" i="1"/>
  <c r="D1845" i="1"/>
  <c r="G1844" i="1"/>
  <c r="F1844" i="1"/>
  <c r="E1844" i="1"/>
  <c r="D1844" i="1"/>
  <c r="G1843" i="1"/>
  <c r="F1843" i="1"/>
  <c r="E1843" i="1"/>
  <c r="D1843" i="1"/>
  <c r="G1842" i="1"/>
  <c r="F1842" i="1"/>
  <c r="E1842" i="1"/>
  <c r="D1842" i="1"/>
  <c r="G1841" i="1"/>
  <c r="F1841" i="1"/>
  <c r="E1841" i="1"/>
  <c r="D1841" i="1"/>
  <c r="G1840" i="1"/>
  <c r="F1840" i="1"/>
  <c r="E1840" i="1"/>
  <c r="D1840" i="1"/>
  <c r="G1839" i="1"/>
  <c r="F1839" i="1"/>
  <c r="E1839" i="1"/>
  <c r="D1839" i="1"/>
  <c r="G1838" i="1"/>
  <c r="F1838" i="1"/>
  <c r="E1838" i="1"/>
  <c r="D1838" i="1"/>
  <c r="G1837" i="1"/>
  <c r="F1837" i="1"/>
  <c r="E1837" i="1"/>
  <c r="D1837" i="1"/>
  <c r="G1836" i="1"/>
  <c r="F1836" i="1"/>
  <c r="E1836" i="1"/>
  <c r="D1836" i="1"/>
  <c r="G1835" i="1"/>
  <c r="F1835" i="1"/>
  <c r="E1835" i="1"/>
  <c r="D1835" i="1"/>
  <c r="G1834" i="1"/>
  <c r="F1834" i="1"/>
  <c r="E1834" i="1"/>
  <c r="D1834" i="1"/>
  <c r="G1833" i="1"/>
  <c r="F1833" i="1"/>
  <c r="E1833" i="1"/>
  <c r="D1833" i="1"/>
  <c r="G1832" i="1"/>
  <c r="F1832" i="1"/>
  <c r="E1832" i="1"/>
  <c r="D1832" i="1"/>
  <c r="G1831" i="1"/>
  <c r="F1831" i="1"/>
  <c r="E1831" i="1"/>
  <c r="D1831" i="1"/>
  <c r="G1830" i="1"/>
  <c r="F1830" i="1"/>
  <c r="E1830" i="1"/>
  <c r="D1830" i="1"/>
  <c r="G1829" i="1"/>
  <c r="F1829" i="1"/>
  <c r="E1829" i="1"/>
  <c r="D1829" i="1"/>
  <c r="G1828" i="1"/>
  <c r="F1828" i="1"/>
  <c r="E1828" i="1"/>
  <c r="D1828" i="1"/>
  <c r="G1827" i="1"/>
  <c r="F1827" i="1"/>
  <c r="E1827" i="1"/>
  <c r="D1827" i="1"/>
  <c r="G1826" i="1"/>
  <c r="F1826" i="1"/>
  <c r="E1826" i="1"/>
  <c r="D1826" i="1"/>
  <c r="G1825" i="1"/>
  <c r="F1825" i="1"/>
  <c r="E1825" i="1"/>
  <c r="D1825" i="1"/>
  <c r="G1824" i="1"/>
  <c r="F1824" i="1"/>
  <c r="E1824" i="1"/>
  <c r="D1824" i="1"/>
  <c r="G1823" i="1"/>
  <c r="F1823" i="1"/>
  <c r="E1823" i="1"/>
  <c r="D1823" i="1"/>
  <c r="G1822" i="1"/>
  <c r="F1822" i="1"/>
  <c r="E1822" i="1"/>
  <c r="D1822" i="1"/>
  <c r="G1821" i="1"/>
  <c r="F1821" i="1"/>
  <c r="E1821" i="1"/>
  <c r="D1821" i="1"/>
  <c r="G1820" i="1"/>
  <c r="F1820" i="1"/>
  <c r="E1820" i="1"/>
  <c r="D1820" i="1"/>
  <c r="G1819" i="1"/>
  <c r="F1819" i="1"/>
  <c r="E1819" i="1"/>
  <c r="D1819" i="1"/>
  <c r="G1818" i="1"/>
  <c r="F1818" i="1"/>
  <c r="E1818" i="1"/>
  <c r="D1818" i="1"/>
  <c r="G1817" i="1"/>
  <c r="F1817" i="1"/>
  <c r="E1817" i="1"/>
  <c r="D1817" i="1"/>
  <c r="G1816" i="1"/>
  <c r="F1816" i="1"/>
  <c r="E1816" i="1"/>
  <c r="D1816" i="1"/>
  <c r="G1815" i="1"/>
  <c r="F1815" i="1"/>
  <c r="E1815" i="1"/>
  <c r="D1815" i="1"/>
  <c r="G1814" i="1"/>
  <c r="F1814" i="1"/>
  <c r="E1814" i="1"/>
  <c r="D1814" i="1"/>
  <c r="G1813" i="1"/>
  <c r="F1813" i="1"/>
  <c r="E1813" i="1"/>
  <c r="D1813" i="1"/>
  <c r="G1812" i="1"/>
  <c r="F1812" i="1"/>
  <c r="E1812" i="1"/>
  <c r="D1812" i="1"/>
  <c r="G1811" i="1"/>
  <c r="F1811" i="1"/>
  <c r="E1811" i="1"/>
  <c r="D1811" i="1"/>
  <c r="G1810" i="1"/>
  <c r="F1810" i="1"/>
  <c r="E1810" i="1"/>
  <c r="D1810" i="1"/>
  <c r="G1809" i="1"/>
  <c r="F1809" i="1"/>
  <c r="E1809" i="1"/>
  <c r="D1809" i="1"/>
  <c r="G1808" i="1"/>
  <c r="F1808" i="1"/>
  <c r="E1808" i="1"/>
  <c r="D1808" i="1"/>
  <c r="G1807" i="1"/>
  <c r="F1807" i="1"/>
  <c r="E1807" i="1"/>
  <c r="D1807" i="1"/>
  <c r="G1806" i="1"/>
  <c r="F1806" i="1"/>
  <c r="E1806" i="1"/>
  <c r="D1806" i="1"/>
  <c r="G1805" i="1"/>
  <c r="F1805" i="1"/>
  <c r="E1805" i="1"/>
  <c r="D1805" i="1"/>
  <c r="G1804" i="1"/>
  <c r="F1804" i="1"/>
  <c r="E1804" i="1"/>
  <c r="D1804" i="1"/>
  <c r="G1803" i="1"/>
  <c r="F1803" i="1"/>
  <c r="E1803" i="1"/>
  <c r="D1803" i="1"/>
  <c r="G1802" i="1"/>
  <c r="F1802" i="1"/>
  <c r="E1802" i="1"/>
  <c r="D1802" i="1"/>
  <c r="B1802" i="1"/>
  <c r="G1801" i="1"/>
  <c r="F1801" i="1"/>
  <c r="E1801" i="1"/>
  <c r="D1801" i="1"/>
  <c r="G1800" i="1"/>
  <c r="F1800" i="1"/>
  <c r="E1800" i="1"/>
  <c r="D1800" i="1"/>
  <c r="G1799" i="1"/>
  <c r="F1799" i="1"/>
  <c r="E1799" i="1"/>
  <c r="D1799" i="1"/>
  <c r="G1798" i="1"/>
  <c r="F1798" i="1"/>
  <c r="E1798" i="1"/>
  <c r="D1798" i="1"/>
  <c r="G1797" i="1"/>
  <c r="F1797" i="1"/>
  <c r="E1797" i="1"/>
  <c r="D1797" i="1"/>
  <c r="G1796" i="1"/>
  <c r="F1796" i="1"/>
  <c r="E1796" i="1"/>
  <c r="D1796" i="1"/>
  <c r="G1795" i="1"/>
  <c r="F1795" i="1"/>
  <c r="E1795" i="1"/>
  <c r="D1795" i="1"/>
  <c r="G1794" i="1"/>
  <c r="F1794" i="1"/>
  <c r="E1794" i="1"/>
  <c r="D1794" i="1"/>
  <c r="G1793" i="1"/>
  <c r="F1793" i="1"/>
  <c r="E1793" i="1"/>
  <c r="D1793" i="1"/>
  <c r="G1792" i="1"/>
  <c r="F1792" i="1"/>
  <c r="E1792" i="1"/>
  <c r="D1792" i="1"/>
  <c r="G1791" i="1"/>
  <c r="F1791" i="1"/>
  <c r="E1791" i="1"/>
  <c r="D1791" i="1"/>
  <c r="G1790" i="1"/>
  <c r="F1790" i="1"/>
  <c r="E1790" i="1"/>
  <c r="D1790" i="1"/>
  <c r="G1789" i="1"/>
  <c r="F1789" i="1"/>
  <c r="E1789" i="1"/>
  <c r="D1789" i="1"/>
  <c r="G1788" i="1"/>
  <c r="F1788" i="1"/>
  <c r="E1788" i="1"/>
  <c r="D1788" i="1"/>
  <c r="G1787" i="1"/>
  <c r="F1787" i="1"/>
  <c r="E1787" i="1"/>
  <c r="D1787" i="1"/>
  <c r="G1786" i="1"/>
  <c r="F1786" i="1"/>
  <c r="E1786" i="1"/>
  <c r="D1786" i="1"/>
  <c r="G1785" i="1"/>
  <c r="F1785" i="1"/>
  <c r="E1785" i="1"/>
  <c r="D1785" i="1"/>
  <c r="G1784" i="1"/>
  <c r="F1784" i="1"/>
  <c r="E1784" i="1"/>
  <c r="D1784" i="1"/>
  <c r="G1783" i="1"/>
  <c r="F1783" i="1"/>
  <c r="E1783" i="1"/>
  <c r="D1783" i="1"/>
  <c r="G1782" i="1"/>
  <c r="F1782" i="1"/>
  <c r="E1782" i="1"/>
  <c r="D1782" i="1"/>
  <c r="G1781" i="1"/>
  <c r="F1781" i="1"/>
  <c r="E1781" i="1"/>
  <c r="D1781" i="1"/>
  <c r="G1780" i="1"/>
  <c r="F1780" i="1"/>
  <c r="E1780" i="1"/>
  <c r="D1780" i="1"/>
  <c r="G1779" i="1"/>
  <c r="F1779" i="1"/>
  <c r="E1779" i="1"/>
  <c r="D1779" i="1"/>
  <c r="G1778" i="1"/>
  <c r="F1778" i="1"/>
  <c r="E1778" i="1"/>
  <c r="D1778" i="1"/>
  <c r="G1777" i="1"/>
  <c r="F1777" i="1"/>
  <c r="E1777" i="1"/>
  <c r="D1777" i="1"/>
  <c r="G1776" i="1"/>
  <c r="F1776" i="1"/>
  <c r="E1776" i="1"/>
  <c r="D1776" i="1"/>
  <c r="G1775" i="1"/>
  <c r="F1775" i="1"/>
  <c r="E1775" i="1"/>
  <c r="D1775" i="1"/>
  <c r="G1774" i="1"/>
  <c r="F1774" i="1"/>
  <c r="E1774" i="1"/>
  <c r="D1774" i="1"/>
  <c r="G1773" i="1"/>
  <c r="F1773" i="1"/>
  <c r="E1773" i="1"/>
  <c r="D1773" i="1"/>
  <c r="G1772" i="1"/>
  <c r="F1772" i="1"/>
  <c r="E1772" i="1"/>
  <c r="D1772" i="1"/>
  <c r="G1771" i="1"/>
  <c r="F1771" i="1"/>
  <c r="E1771" i="1"/>
  <c r="D1771" i="1"/>
  <c r="G1770" i="1"/>
  <c r="F1770" i="1"/>
  <c r="E1770" i="1"/>
  <c r="D1770" i="1"/>
  <c r="G1769" i="1"/>
  <c r="F1769" i="1"/>
  <c r="E1769" i="1"/>
  <c r="D1769" i="1"/>
  <c r="G1768" i="1"/>
  <c r="F1768" i="1"/>
  <c r="E1768" i="1"/>
  <c r="D1768" i="1"/>
  <c r="G1767" i="1"/>
  <c r="F1767" i="1"/>
  <c r="E1767" i="1"/>
  <c r="D1767" i="1"/>
  <c r="G1766" i="1"/>
  <c r="F1766" i="1"/>
  <c r="E1766" i="1"/>
  <c r="D1766" i="1"/>
  <c r="G1765" i="1"/>
  <c r="F1765" i="1"/>
  <c r="E1765" i="1"/>
  <c r="D1765" i="1"/>
  <c r="G1764" i="1"/>
  <c r="F1764" i="1"/>
  <c r="E1764" i="1"/>
  <c r="D1764" i="1"/>
  <c r="G1763" i="1"/>
  <c r="F1763" i="1"/>
  <c r="E1763" i="1"/>
  <c r="D1763" i="1"/>
  <c r="G1762" i="1"/>
  <c r="F1762" i="1"/>
  <c r="E1762" i="1"/>
  <c r="D1762" i="1"/>
  <c r="G1761" i="1"/>
  <c r="F1761" i="1"/>
  <c r="E1761" i="1"/>
  <c r="D1761" i="1"/>
  <c r="G1760" i="1"/>
  <c r="F1760" i="1"/>
  <c r="E1760" i="1"/>
  <c r="D1760" i="1"/>
  <c r="G1759" i="1"/>
  <c r="F1759" i="1"/>
  <c r="E1759" i="1"/>
  <c r="D1759" i="1"/>
  <c r="G1758" i="1"/>
  <c r="F1758" i="1"/>
  <c r="E1758" i="1"/>
  <c r="D1758" i="1"/>
  <c r="G1757" i="1"/>
  <c r="F1757" i="1"/>
  <c r="E1757" i="1"/>
  <c r="D1757" i="1"/>
  <c r="G1756" i="1"/>
  <c r="F1756" i="1"/>
  <c r="E1756" i="1"/>
  <c r="D1756" i="1"/>
  <c r="G1755" i="1"/>
  <c r="F1755" i="1"/>
  <c r="E1755" i="1"/>
  <c r="D1755" i="1"/>
  <c r="G1754" i="1"/>
  <c r="F1754" i="1"/>
  <c r="E1754" i="1"/>
  <c r="D1754" i="1"/>
  <c r="G1753" i="1"/>
  <c r="F1753" i="1"/>
  <c r="E1753" i="1"/>
  <c r="D1753" i="1"/>
  <c r="G1752" i="1"/>
  <c r="F1752" i="1"/>
  <c r="E1752" i="1"/>
  <c r="D1752" i="1"/>
  <c r="G1751" i="1"/>
  <c r="F1751" i="1"/>
  <c r="E1751" i="1"/>
  <c r="D1751" i="1"/>
  <c r="G1750" i="1"/>
  <c r="F1750" i="1"/>
  <c r="E1750" i="1"/>
  <c r="D1750" i="1"/>
  <c r="G1749" i="1"/>
  <c r="F1749" i="1"/>
  <c r="E1749" i="1"/>
  <c r="D1749" i="1"/>
  <c r="G1748" i="1"/>
  <c r="F1748" i="1"/>
  <c r="E1748" i="1"/>
  <c r="D1748" i="1"/>
  <c r="G1747" i="1"/>
  <c r="F1747" i="1"/>
  <c r="E1747" i="1"/>
  <c r="D1747" i="1"/>
  <c r="G1746" i="1"/>
  <c r="F1746" i="1"/>
  <c r="E1746" i="1"/>
  <c r="D1746" i="1"/>
  <c r="G1745" i="1"/>
  <c r="F1745" i="1"/>
  <c r="E1745" i="1"/>
  <c r="D1745" i="1"/>
  <c r="G1744" i="1"/>
  <c r="F1744" i="1"/>
  <c r="E1744" i="1"/>
  <c r="D1744" i="1"/>
  <c r="G1743" i="1"/>
  <c r="F1743" i="1"/>
  <c r="E1743" i="1"/>
  <c r="D1743" i="1"/>
  <c r="G1742" i="1"/>
  <c r="F1742" i="1"/>
  <c r="E1742" i="1"/>
  <c r="D1742" i="1"/>
  <c r="G1741" i="1"/>
  <c r="F1741" i="1"/>
  <c r="E1741" i="1"/>
  <c r="D1741" i="1"/>
  <c r="G1740" i="1"/>
  <c r="F1740" i="1"/>
  <c r="E1740" i="1"/>
  <c r="D1740" i="1"/>
  <c r="G1739" i="1"/>
  <c r="F1739" i="1"/>
  <c r="E1739" i="1"/>
  <c r="D1739" i="1"/>
  <c r="G1738" i="1"/>
  <c r="F1738" i="1"/>
  <c r="E1738" i="1"/>
  <c r="D1738" i="1"/>
  <c r="G1737" i="1"/>
  <c r="F1737" i="1"/>
  <c r="E1737" i="1"/>
  <c r="D1737" i="1"/>
  <c r="G1736" i="1"/>
  <c r="F1736" i="1"/>
  <c r="E1736" i="1"/>
  <c r="D1736" i="1"/>
  <c r="G1735" i="1"/>
  <c r="F1735" i="1"/>
  <c r="E1735" i="1"/>
  <c r="D1735" i="1"/>
  <c r="G1734" i="1"/>
  <c r="F1734" i="1"/>
  <c r="E1734" i="1"/>
  <c r="D1734" i="1"/>
  <c r="G1733" i="1"/>
  <c r="F1733" i="1"/>
  <c r="E1733" i="1"/>
  <c r="D1733" i="1"/>
  <c r="G1732" i="1"/>
  <c r="F1732" i="1"/>
  <c r="E1732" i="1"/>
  <c r="D1732" i="1"/>
  <c r="G1731" i="1"/>
  <c r="F1731" i="1"/>
  <c r="E1731" i="1"/>
  <c r="D1731" i="1"/>
  <c r="G1730" i="1"/>
  <c r="F1730" i="1"/>
  <c r="E1730" i="1"/>
  <c r="D1730" i="1"/>
  <c r="G1729" i="1"/>
  <c r="F1729" i="1"/>
  <c r="E1729" i="1"/>
  <c r="D1729" i="1"/>
  <c r="G1728" i="1"/>
  <c r="F1728" i="1"/>
  <c r="E1728" i="1"/>
  <c r="D1728" i="1"/>
  <c r="G1727" i="1"/>
  <c r="F1727" i="1"/>
  <c r="E1727" i="1"/>
  <c r="D1727" i="1"/>
  <c r="G1726" i="1"/>
  <c r="F1726" i="1"/>
  <c r="E1726" i="1"/>
  <c r="D1726" i="1"/>
  <c r="G1725" i="1"/>
  <c r="F1725" i="1"/>
  <c r="E1725" i="1"/>
  <c r="D1725" i="1"/>
  <c r="G1724" i="1"/>
  <c r="F1724" i="1"/>
  <c r="E1724" i="1"/>
  <c r="D1724" i="1"/>
  <c r="G1723" i="1"/>
  <c r="F1723" i="1"/>
  <c r="E1723" i="1"/>
  <c r="D1723" i="1"/>
  <c r="G1722" i="1"/>
  <c r="F1722" i="1"/>
  <c r="E1722" i="1"/>
  <c r="D1722" i="1"/>
  <c r="G1721" i="1"/>
  <c r="F1721" i="1"/>
  <c r="E1721" i="1"/>
  <c r="D1721" i="1"/>
  <c r="G1720" i="1"/>
  <c r="F1720" i="1"/>
  <c r="E1720" i="1"/>
  <c r="D1720" i="1"/>
  <c r="G1719" i="1"/>
  <c r="F1719" i="1"/>
  <c r="E1719" i="1"/>
  <c r="D1719" i="1"/>
  <c r="G1718" i="1"/>
  <c r="F1718" i="1"/>
  <c r="E1718" i="1"/>
  <c r="D1718" i="1"/>
  <c r="G1717" i="1"/>
  <c r="F1717" i="1"/>
  <c r="E1717" i="1"/>
  <c r="D1717" i="1"/>
  <c r="G1716" i="1"/>
  <c r="F1716" i="1"/>
  <c r="E1716" i="1"/>
  <c r="D1716" i="1"/>
  <c r="G1715" i="1"/>
  <c r="F1715" i="1"/>
  <c r="E1715" i="1"/>
  <c r="D1715" i="1"/>
  <c r="G1714" i="1"/>
  <c r="F1714" i="1"/>
  <c r="E1714" i="1"/>
  <c r="D1714" i="1"/>
  <c r="G1713" i="1"/>
  <c r="F1713" i="1"/>
  <c r="E1713" i="1"/>
  <c r="D1713" i="1"/>
  <c r="G1712" i="1"/>
  <c r="F1712" i="1"/>
  <c r="E1712" i="1"/>
  <c r="D1712" i="1"/>
  <c r="G1711" i="1"/>
  <c r="F1711" i="1"/>
  <c r="E1711" i="1"/>
  <c r="D1711" i="1"/>
  <c r="G1710" i="1"/>
  <c r="F1710" i="1"/>
  <c r="E1710" i="1"/>
  <c r="D1710" i="1"/>
  <c r="G1709" i="1"/>
  <c r="F1709" i="1"/>
  <c r="E1709" i="1"/>
  <c r="D1709" i="1"/>
  <c r="G1708" i="1"/>
  <c r="F1708" i="1"/>
  <c r="E1708" i="1"/>
  <c r="D1708" i="1"/>
  <c r="G1707" i="1"/>
  <c r="F1707" i="1"/>
  <c r="E1707" i="1"/>
  <c r="D1707" i="1"/>
  <c r="G1706" i="1"/>
  <c r="F1706" i="1"/>
  <c r="E1706" i="1"/>
  <c r="D1706" i="1"/>
  <c r="G1705" i="1"/>
  <c r="F1705" i="1"/>
  <c r="E1705" i="1"/>
  <c r="D1705" i="1"/>
  <c r="G1704" i="1"/>
  <c r="F1704" i="1"/>
  <c r="E1704" i="1"/>
  <c r="D1704" i="1"/>
  <c r="G1703" i="1"/>
  <c r="F1703" i="1"/>
  <c r="E1703" i="1"/>
  <c r="D1703" i="1"/>
  <c r="G1702" i="1"/>
  <c r="F1702" i="1"/>
  <c r="E1702" i="1"/>
  <c r="D1702" i="1"/>
  <c r="B1702" i="1"/>
  <c r="I1702" i="1" s="1"/>
  <c r="J1702" i="1" s="1"/>
  <c r="K1702" i="1" s="1"/>
  <c r="G1701" i="1"/>
  <c r="F1701" i="1"/>
  <c r="E1701" i="1"/>
  <c r="D1701" i="1"/>
  <c r="G1700" i="1"/>
  <c r="F1700" i="1"/>
  <c r="E1700" i="1"/>
  <c r="D1700" i="1"/>
  <c r="G1699" i="1"/>
  <c r="F1699" i="1"/>
  <c r="E1699" i="1"/>
  <c r="D1699" i="1"/>
  <c r="G1698" i="1"/>
  <c r="F1698" i="1"/>
  <c r="E1698" i="1"/>
  <c r="D1698" i="1"/>
  <c r="G1697" i="1"/>
  <c r="F1697" i="1"/>
  <c r="E1697" i="1"/>
  <c r="D1697" i="1"/>
  <c r="G1696" i="1"/>
  <c r="F1696" i="1"/>
  <c r="E1696" i="1"/>
  <c r="D1696" i="1"/>
  <c r="G1695" i="1"/>
  <c r="F1695" i="1"/>
  <c r="E1695" i="1"/>
  <c r="D1695" i="1"/>
  <c r="G1694" i="1"/>
  <c r="F1694" i="1"/>
  <c r="E1694" i="1"/>
  <c r="D1694" i="1"/>
  <c r="G1693" i="1"/>
  <c r="F1693" i="1"/>
  <c r="E1693" i="1"/>
  <c r="D1693" i="1"/>
  <c r="G1692" i="1"/>
  <c r="F1692" i="1"/>
  <c r="E1692" i="1"/>
  <c r="D1692" i="1"/>
  <c r="G1691" i="1"/>
  <c r="F1691" i="1"/>
  <c r="E1691" i="1"/>
  <c r="D1691" i="1"/>
  <c r="G1690" i="1"/>
  <c r="F1690" i="1"/>
  <c r="E1690" i="1"/>
  <c r="D1690" i="1"/>
  <c r="G1689" i="1"/>
  <c r="F1689" i="1"/>
  <c r="E1689" i="1"/>
  <c r="D1689" i="1"/>
  <c r="G1688" i="1"/>
  <c r="F1688" i="1"/>
  <c r="E1688" i="1"/>
  <c r="D1688" i="1"/>
  <c r="G1687" i="1"/>
  <c r="F1687" i="1"/>
  <c r="E1687" i="1"/>
  <c r="D1687" i="1"/>
  <c r="G1686" i="1"/>
  <c r="F1686" i="1"/>
  <c r="E1686" i="1"/>
  <c r="D1686" i="1"/>
  <c r="G1685" i="1"/>
  <c r="F1685" i="1"/>
  <c r="E1685" i="1"/>
  <c r="D1685" i="1"/>
  <c r="G1684" i="1"/>
  <c r="F1684" i="1"/>
  <c r="E1684" i="1"/>
  <c r="D1684" i="1"/>
  <c r="G1683" i="1"/>
  <c r="F1683" i="1"/>
  <c r="E1683" i="1"/>
  <c r="D1683" i="1"/>
  <c r="G1682" i="1"/>
  <c r="F1682" i="1"/>
  <c r="E1682" i="1"/>
  <c r="D1682" i="1"/>
  <c r="G1681" i="1"/>
  <c r="F1681" i="1"/>
  <c r="E1681" i="1"/>
  <c r="D1681" i="1"/>
  <c r="G1680" i="1"/>
  <c r="F1680" i="1"/>
  <c r="E1680" i="1"/>
  <c r="D1680" i="1"/>
  <c r="G1679" i="1"/>
  <c r="F1679" i="1"/>
  <c r="E1679" i="1"/>
  <c r="D1679" i="1"/>
  <c r="G1678" i="1"/>
  <c r="F1678" i="1"/>
  <c r="E1678" i="1"/>
  <c r="D1678" i="1"/>
  <c r="G1677" i="1"/>
  <c r="F1677" i="1"/>
  <c r="E1677" i="1"/>
  <c r="D1677" i="1"/>
  <c r="G1676" i="1"/>
  <c r="F1676" i="1"/>
  <c r="E1676" i="1"/>
  <c r="D1676" i="1"/>
  <c r="G1675" i="1"/>
  <c r="F1675" i="1"/>
  <c r="E1675" i="1"/>
  <c r="D1675" i="1"/>
  <c r="G1674" i="1"/>
  <c r="F1674" i="1"/>
  <c r="E1674" i="1"/>
  <c r="D1674" i="1"/>
  <c r="G1673" i="1"/>
  <c r="F1673" i="1"/>
  <c r="E1673" i="1"/>
  <c r="D1673" i="1"/>
  <c r="G1672" i="1"/>
  <c r="F1672" i="1"/>
  <c r="E1672" i="1"/>
  <c r="D1672" i="1"/>
  <c r="G1671" i="1"/>
  <c r="F1671" i="1"/>
  <c r="E1671" i="1"/>
  <c r="D1671" i="1"/>
  <c r="G1670" i="1"/>
  <c r="F1670" i="1"/>
  <c r="E1670" i="1"/>
  <c r="D1670" i="1"/>
  <c r="G1669" i="1"/>
  <c r="F1669" i="1"/>
  <c r="E1669" i="1"/>
  <c r="D1669" i="1"/>
  <c r="G1668" i="1"/>
  <c r="F1668" i="1"/>
  <c r="E1668" i="1"/>
  <c r="D1668" i="1"/>
  <c r="G1667" i="1"/>
  <c r="F1667" i="1"/>
  <c r="E1667" i="1"/>
  <c r="D1667" i="1"/>
  <c r="G1666" i="1"/>
  <c r="F1666" i="1"/>
  <c r="E1666" i="1"/>
  <c r="D1666" i="1"/>
  <c r="G1665" i="1"/>
  <c r="F1665" i="1"/>
  <c r="E1665" i="1"/>
  <c r="D1665" i="1"/>
  <c r="G1664" i="1"/>
  <c r="F1664" i="1"/>
  <c r="E1664" i="1"/>
  <c r="D1664" i="1"/>
  <c r="G1663" i="1"/>
  <c r="F1663" i="1"/>
  <c r="E1663" i="1"/>
  <c r="D1663" i="1"/>
  <c r="G1662" i="1"/>
  <c r="F1662" i="1"/>
  <c r="E1662" i="1"/>
  <c r="D1662" i="1"/>
  <c r="G1661" i="1"/>
  <c r="F1661" i="1"/>
  <c r="E1661" i="1"/>
  <c r="D1661" i="1"/>
  <c r="G1660" i="1"/>
  <c r="F1660" i="1"/>
  <c r="E1660" i="1"/>
  <c r="D1660" i="1"/>
  <c r="G1659" i="1"/>
  <c r="F1659" i="1"/>
  <c r="E1659" i="1"/>
  <c r="D1659" i="1"/>
  <c r="G1658" i="1"/>
  <c r="F1658" i="1"/>
  <c r="E1658" i="1"/>
  <c r="D1658" i="1"/>
  <c r="G1657" i="1"/>
  <c r="F1657" i="1"/>
  <c r="E1657" i="1"/>
  <c r="D1657" i="1"/>
  <c r="G1656" i="1"/>
  <c r="F1656" i="1"/>
  <c r="E1656" i="1"/>
  <c r="D1656" i="1"/>
  <c r="G1655" i="1"/>
  <c r="F1655" i="1"/>
  <c r="E1655" i="1"/>
  <c r="D1655" i="1"/>
  <c r="G1654" i="1"/>
  <c r="F1654" i="1"/>
  <c r="E1654" i="1"/>
  <c r="D1654" i="1"/>
  <c r="G1653" i="1"/>
  <c r="F1653" i="1"/>
  <c r="E1653" i="1"/>
  <c r="D1653" i="1"/>
  <c r="G1652" i="1"/>
  <c r="F1652" i="1"/>
  <c r="E1652" i="1"/>
  <c r="D1652" i="1"/>
  <c r="G1651" i="1"/>
  <c r="F1651" i="1"/>
  <c r="E1651" i="1"/>
  <c r="D1651" i="1"/>
  <c r="G1650" i="1"/>
  <c r="F1650" i="1"/>
  <c r="E1650" i="1"/>
  <c r="D1650" i="1"/>
  <c r="G1649" i="1"/>
  <c r="F1649" i="1"/>
  <c r="E1649" i="1"/>
  <c r="D1649" i="1"/>
  <c r="G1648" i="1"/>
  <c r="F1648" i="1"/>
  <c r="E1648" i="1"/>
  <c r="D1648" i="1"/>
  <c r="G1647" i="1"/>
  <c r="F1647" i="1"/>
  <c r="E1647" i="1"/>
  <c r="D1647" i="1"/>
  <c r="G1646" i="1"/>
  <c r="F1646" i="1"/>
  <c r="E1646" i="1"/>
  <c r="D1646" i="1"/>
  <c r="G1645" i="1"/>
  <c r="F1645" i="1"/>
  <c r="E1645" i="1"/>
  <c r="D1645" i="1"/>
  <c r="G1644" i="1"/>
  <c r="F1644" i="1"/>
  <c r="E1644" i="1"/>
  <c r="D1644" i="1"/>
  <c r="G1643" i="1"/>
  <c r="F1643" i="1"/>
  <c r="E1643" i="1"/>
  <c r="D1643" i="1"/>
  <c r="G1642" i="1"/>
  <c r="F1642" i="1"/>
  <c r="E1642" i="1"/>
  <c r="D1642" i="1"/>
  <c r="G1641" i="1"/>
  <c r="F1641" i="1"/>
  <c r="E1641" i="1"/>
  <c r="D1641" i="1"/>
  <c r="G1640" i="1"/>
  <c r="F1640" i="1"/>
  <c r="E1640" i="1"/>
  <c r="D1640" i="1"/>
  <c r="G1639" i="1"/>
  <c r="F1639" i="1"/>
  <c r="E1639" i="1"/>
  <c r="D1639" i="1"/>
  <c r="G1638" i="1"/>
  <c r="F1638" i="1"/>
  <c r="E1638" i="1"/>
  <c r="D1638" i="1"/>
  <c r="G1637" i="1"/>
  <c r="F1637" i="1"/>
  <c r="E1637" i="1"/>
  <c r="D1637" i="1"/>
  <c r="G1636" i="1"/>
  <c r="F1636" i="1"/>
  <c r="E1636" i="1"/>
  <c r="D1636" i="1"/>
  <c r="G1635" i="1"/>
  <c r="F1635" i="1"/>
  <c r="E1635" i="1"/>
  <c r="D1635" i="1"/>
  <c r="G1634" i="1"/>
  <c r="F1634" i="1"/>
  <c r="E1634" i="1"/>
  <c r="D1634" i="1"/>
  <c r="G1633" i="1"/>
  <c r="F1633" i="1"/>
  <c r="E1633" i="1"/>
  <c r="D1633" i="1"/>
  <c r="G1632" i="1"/>
  <c r="F1632" i="1"/>
  <c r="E1632" i="1"/>
  <c r="D1632" i="1"/>
  <c r="G1631" i="1"/>
  <c r="F1631" i="1"/>
  <c r="E1631" i="1"/>
  <c r="D1631" i="1"/>
  <c r="G1630" i="1"/>
  <c r="F1630" i="1"/>
  <c r="E1630" i="1"/>
  <c r="D1630" i="1"/>
  <c r="G1629" i="1"/>
  <c r="F1629" i="1"/>
  <c r="E1629" i="1"/>
  <c r="D1629" i="1"/>
  <c r="G1628" i="1"/>
  <c r="F1628" i="1"/>
  <c r="E1628" i="1"/>
  <c r="D1628" i="1"/>
  <c r="G1627" i="1"/>
  <c r="F1627" i="1"/>
  <c r="E1627" i="1"/>
  <c r="D1627" i="1"/>
  <c r="G1626" i="1"/>
  <c r="F1626" i="1"/>
  <c r="E1626" i="1"/>
  <c r="D1626" i="1"/>
  <c r="G1625" i="1"/>
  <c r="F1625" i="1"/>
  <c r="E1625" i="1"/>
  <c r="D1625" i="1"/>
  <c r="G1624" i="1"/>
  <c r="F1624" i="1"/>
  <c r="E1624" i="1"/>
  <c r="D1624" i="1"/>
  <c r="G1623" i="1"/>
  <c r="F1623" i="1"/>
  <c r="E1623" i="1"/>
  <c r="D1623" i="1"/>
  <c r="G1622" i="1"/>
  <c r="F1622" i="1"/>
  <c r="E1622" i="1"/>
  <c r="D1622" i="1"/>
  <c r="G1621" i="1"/>
  <c r="F1621" i="1"/>
  <c r="E1621" i="1"/>
  <c r="D1621" i="1"/>
  <c r="G1620" i="1"/>
  <c r="F1620" i="1"/>
  <c r="E1620" i="1"/>
  <c r="D1620" i="1"/>
  <c r="G1619" i="1"/>
  <c r="F1619" i="1"/>
  <c r="E1619" i="1"/>
  <c r="D1619" i="1"/>
  <c r="G1618" i="1"/>
  <c r="F1618" i="1"/>
  <c r="E1618" i="1"/>
  <c r="D1618" i="1"/>
  <c r="G1617" i="1"/>
  <c r="F1617" i="1"/>
  <c r="E1617" i="1"/>
  <c r="D1617" i="1"/>
  <c r="G1616" i="1"/>
  <c r="F1616" i="1"/>
  <c r="E1616" i="1"/>
  <c r="D1616" i="1"/>
  <c r="G1615" i="1"/>
  <c r="F1615" i="1"/>
  <c r="E1615" i="1"/>
  <c r="D1615" i="1"/>
  <c r="G1614" i="1"/>
  <c r="F1614" i="1"/>
  <c r="E1614" i="1"/>
  <c r="D1614" i="1"/>
  <c r="G1613" i="1"/>
  <c r="F1613" i="1"/>
  <c r="E1613" i="1"/>
  <c r="D1613" i="1"/>
  <c r="G1612" i="1"/>
  <c r="F1612" i="1"/>
  <c r="E1612" i="1"/>
  <c r="D1612" i="1"/>
  <c r="G1611" i="1"/>
  <c r="F1611" i="1"/>
  <c r="E1611" i="1"/>
  <c r="D1611" i="1"/>
  <c r="G1610" i="1"/>
  <c r="F1610" i="1"/>
  <c r="E1610" i="1"/>
  <c r="D1610" i="1"/>
  <c r="G1609" i="1"/>
  <c r="F1609" i="1"/>
  <c r="E1609" i="1"/>
  <c r="D1609" i="1"/>
  <c r="G1608" i="1"/>
  <c r="F1608" i="1"/>
  <c r="E1608" i="1"/>
  <c r="D1608" i="1"/>
  <c r="G1607" i="1"/>
  <c r="F1607" i="1"/>
  <c r="E1607" i="1"/>
  <c r="D1607" i="1"/>
  <c r="G1606" i="1"/>
  <c r="F1606" i="1"/>
  <c r="E1606" i="1"/>
  <c r="D1606" i="1"/>
  <c r="G1605" i="1"/>
  <c r="F1605" i="1"/>
  <c r="E1605" i="1"/>
  <c r="D1605" i="1"/>
  <c r="G1604" i="1"/>
  <c r="F1604" i="1"/>
  <c r="E1604" i="1"/>
  <c r="D1604" i="1"/>
  <c r="G1603" i="1"/>
  <c r="F1603" i="1"/>
  <c r="E1603" i="1"/>
  <c r="D1603" i="1"/>
  <c r="G1602" i="1"/>
  <c r="F1602" i="1"/>
  <c r="E1602" i="1"/>
  <c r="D1602" i="1"/>
  <c r="B1602" i="1"/>
  <c r="L1602" i="1" s="1"/>
  <c r="G1601" i="1"/>
  <c r="F1601" i="1"/>
  <c r="E1601" i="1"/>
  <c r="D1601" i="1"/>
  <c r="G1600" i="1"/>
  <c r="F1600" i="1"/>
  <c r="E1600" i="1"/>
  <c r="D1600" i="1"/>
  <c r="G1599" i="1"/>
  <c r="F1599" i="1"/>
  <c r="E1599" i="1"/>
  <c r="D1599" i="1"/>
  <c r="G1598" i="1"/>
  <c r="F1598" i="1"/>
  <c r="E1598" i="1"/>
  <c r="D1598" i="1"/>
  <c r="G1597" i="1"/>
  <c r="F1597" i="1"/>
  <c r="E1597" i="1"/>
  <c r="D1597" i="1"/>
  <c r="G1596" i="1"/>
  <c r="F1596" i="1"/>
  <c r="E1596" i="1"/>
  <c r="D1596" i="1"/>
  <c r="G1595" i="1"/>
  <c r="F1595" i="1"/>
  <c r="E1595" i="1"/>
  <c r="D1595" i="1"/>
  <c r="G1594" i="1"/>
  <c r="F1594" i="1"/>
  <c r="E1594" i="1"/>
  <c r="D1594" i="1"/>
  <c r="G1593" i="1"/>
  <c r="F1593" i="1"/>
  <c r="E1593" i="1"/>
  <c r="D1593" i="1"/>
  <c r="G1592" i="1"/>
  <c r="F1592" i="1"/>
  <c r="E1592" i="1"/>
  <c r="D1592" i="1"/>
  <c r="G1591" i="1"/>
  <c r="F1591" i="1"/>
  <c r="E1591" i="1"/>
  <c r="D1591" i="1"/>
  <c r="G1590" i="1"/>
  <c r="F1590" i="1"/>
  <c r="E1590" i="1"/>
  <c r="D1590" i="1"/>
  <c r="G1589" i="1"/>
  <c r="F1589" i="1"/>
  <c r="E1589" i="1"/>
  <c r="D1589" i="1"/>
  <c r="G1588" i="1"/>
  <c r="F1588" i="1"/>
  <c r="E1588" i="1"/>
  <c r="D1588" i="1"/>
  <c r="G1587" i="1"/>
  <c r="F1587" i="1"/>
  <c r="E1587" i="1"/>
  <c r="D1587" i="1"/>
  <c r="G1586" i="1"/>
  <c r="F1586" i="1"/>
  <c r="E1586" i="1"/>
  <c r="D1586" i="1"/>
  <c r="G1585" i="1"/>
  <c r="F1585" i="1"/>
  <c r="E1585" i="1"/>
  <c r="D1585" i="1"/>
  <c r="G1584" i="1"/>
  <c r="F1584" i="1"/>
  <c r="E1584" i="1"/>
  <c r="D1584" i="1"/>
  <c r="G1583" i="1"/>
  <c r="F1583" i="1"/>
  <c r="E1583" i="1"/>
  <c r="D1583" i="1"/>
  <c r="G1582" i="1"/>
  <c r="F1582" i="1"/>
  <c r="E1582" i="1"/>
  <c r="D1582" i="1"/>
  <c r="G1581" i="1"/>
  <c r="F1581" i="1"/>
  <c r="E1581" i="1"/>
  <c r="D1581" i="1"/>
  <c r="G1580" i="1"/>
  <c r="F1580" i="1"/>
  <c r="E1580" i="1"/>
  <c r="D1580" i="1"/>
  <c r="G1579" i="1"/>
  <c r="F1579" i="1"/>
  <c r="E1579" i="1"/>
  <c r="D1579" i="1"/>
  <c r="G1578" i="1"/>
  <c r="F1578" i="1"/>
  <c r="E1578" i="1"/>
  <c r="D1578" i="1"/>
  <c r="G1577" i="1"/>
  <c r="F1577" i="1"/>
  <c r="E1577" i="1"/>
  <c r="D1577" i="1"/>
  <c r="G1576" i="1"/>
  <c r="F1576" i="1"/>
  <c r="E1576" i="1"/>
  <c r="D1576" i="1"/>
  <c r="G1575" i="1"/>
  <c r="F1575" i="1"/>
  <c r="E1575" i="1"/>
  <c r="D1575" i="1"/>
  <c r="G1574" i="1"/>
  <c r="F1574" i="1"/>
  <c r="E1574" i="1"/>
  <c r="D1574" i="1"/>
  <c r="G1573" i="1"/>
  <c r="F1573" i="1"/>
  <c r="E1573" i="1"/>
  <c r="D1573" i="1"/>
  <c r="G1572" i="1"/>
  <c r="F1572" i="1"/>
  <c r="E1572" i="1"/>
  <c r="D1572" i="1"/>
  <c r="G1571" i="1"/>
  <c r="F1571" i="1"/>
  <c r="E1571" i="1"/>
  <c r="D1571" i="1"/>
  <c r="G1570" i="1"/>
  <c r="F1570" i="1"/>
  <c r="E1570" i="1"/>
  <c r="D1570" i="1"/>
  <c r="G1569" i="1"/>
  <c r="F1569" i="1"/>
  <c r="E1569" i="1"/>
  <c r="D1569" i="1"/>
  <c r="G1568" i="1"/>
  <c r="F1568" i="1"/>
  <c r="E1568" i="1"/>
  <c r="D1568" i="1"/>
  <c r="G1567" i="1"/>
  <c r="F1567" i="1"/>
  <c r="E1567" i="1"/>
  <c r="D1567" i="1"/>
  <c r="G1566" i="1"/>
  <c r="F1566" i="1"/>
  <c r="E1566" i="1"/>
  <c r="D1566" i="1"/>
  <c r="G1565" i="1"/>
  <c r="F1565" i="1"/>
  <c r="E1565" i="1"/>
  <c r="D1565" i="1"/>
  <c r="G1564" i="1"/>
  <c r="F1564" i="1"/>
  <c r="E1564" i="1"/>
  <c r="D1564" i="1"/>
  <c r="G1563" i="1"/>
  <c r="F1563" i="1"/>
  <c r="E1563" i="1"/>
  <c r="D1563" i="1"/>
  <c r="G1562" i="1"/>
  <c r="F1562" i="1"/>
  <c r="E1562" i="1"/>
  <c r="D1562" i="1"/>
  <c r="G1561" i="1"/>
  <c r="F1561" i="1"/>
  <c r="E1561" i="1"/>
  <c r="D1561" i="1"/>
  <c r="G1560" i="1"/>
  <c r="F1560" i="1"/>
  <c r="E1560" i="1"/>
  <c r="D1560" i="1"/>
  <c r="G1559" i="1"/>
  <c r="F1559" i="1"/>
  <c r="E1559" i="1"/>
  <c r="D1559" i="1"/>
  <c r="G1558" i="1"/>
  <c r="F1558" i="1"/>
  <c r="E1558" i="1"/>
  <c r="D1558" i="1"/>
  <c r="G1557" i="1"/>
  <c r="F1557" i="1"/>
  <c r="E1557" i="1"/>
  <c r="D1557" i="1"/>
  <c r="G1556" i="1"/>
  <c r="F1556" i="1"/>
  <c r="E1556" i="1"/>
  <c r="D1556" i="1"/>
  <c r="G1555" i="1"/>
  <c r="F1555" i="1"/>
  <c r="E1555" i="1"/>
  <c r="D1555" i="1"/>
  <c r="G1554" i="1"/>
  <c r="F1554" i="1"/>
  <c r="E1554" i="1"/>
  <c r="D1554" i="1"/>
  <c r="G1553" i="1"/>
  <c r="F1553" i="1"/>
  <c r="E1553" i="1"/>
  <c r="D1553" i="1"/>
  <c r="G1552" i="1"/>
  <c r="F1552" i="1"/>
  <c r="E1552" i="1"/>
  <c r="D1552" i="1"/>
  <c r="G1551" i="1"/>
  <c r="F1551" i="1"/>
  <c r="E1551" i="1"/>
  <c r="D1551" i="1"/>
  <c r="G1550" i="1"/>
  <c r="F1550" i="1"/>
  <c r="E1550" i="1"/>
  <c r="D1550" i="1"/>
  <c r="G1549" i="1"/>
  <c r="F1549" i="1"/>
  <c r="E1549" i="1"/>
  <c r="D1549" i="1"/>
  <c r="G1548" i="1"/>
  <c r="F1548" i="1"/>
  <c r="E1548" i="1"/>
  <c r="D1548" i="1"/>
  <c r="G1547" i="1"/>
  <c r="F1547" i="1"/>
  <c r="E1547" i="1"/>
  <c r="D1547" i="1"/>
  <c r="G1546" i="1"/>
  <c r="F1546" i="1"/>
  <c r="E1546" i="1"/>
  <c r="D1546" i="1"/>
  <c r="G1545" i="1"/>
  <c r="F1545" i="1"/>
  <c r="E1545" i="1"/>
  <c r="D1545" i="1"/>
  <c r="G1544" i="1"/>
  <c r="F1544" i="1"/>
  <c r="E1544" i="1"/>
  <c r="D1544" i="1"/>
  <c r="G1543" i="1"/>
  <c r="F1543" i="1"/>
  <c r="E1543" i="1"/>
  <c r="D1543" i="1"/>
  <c r="G1542" i="1"/>
  <c r="F1542" i="1"/>
  <c r="E1542" i="1"/>
  <c r="D1542" i="1"/>
  <c r="G1541" i="1"/>
  <c r="F1541" i="1"/>
  <c r="E1541" i="1"/>
  <c r="D1541" i="1"/>
  <c r="G1540" i="1"/>
  <c r="F1540" i="1"/>
  <c r="E1540" i="1"/>
  <c r="D1540" i="1"/>
  <c r="G1539" i="1"/>
  <c r="F1539" i="1"/>
  <c r="E1539" i="1"/>
  <c r="D1539" i="1"/>
  <c r="G1538" i="1"/>
  <c r="F1538" i="1"/>
  <c r="E1538" i="1"/>
  <c r="D1538" i="1"/>
  <c r="G1537" i="1"/>
  <c r="F1537" i="1"/>
  <c r="E1537" i="1"/>
  <c r="D1537" i="1"/>
  <c r="G1536" i="1"/>
  <c r="F1536" i="1"/>
  <c r="E1536" i="1"/>
  <c r="D1536" i="1"/>
  <c r="G1535" i="1"/>
  <c r="F1535" i="1"/>
  <c r="E1535" i="1"/>
  <c r="D1535" i="1"/>
  <c r="G1534" i="1"/>
  <c r="F1534" i="1"/>
  <c r="E1534" i="1"/>
  <c r="D1534" i="1"/>
  <c r="G1533" i="1"/>
  <c r="F1533" i="1"/>
  <c r="E1533" i="1"/>
  <c r="D1533" i="1"/>
  <c r="G1532" i="1"/>
  <c r="F1532" i="1"/>
  <c r="E1532" i="1"/>
  <c r="D1532" i="1"/>
  <c r="G1531" i="1"/>
  <c r="F1531" i="1"/>
  <c r="E1531" i="1"/>
  <c r="D1531" i="1"/>
  <c r="G1530" i="1"/>
  <c r="F1530" i="1"/>
  <c r="E1530" i="1"/>
  <c r="D1530" i="1"/>
  <c r="G1529" i="1"/>
  <c r="F1529" i="1"/>
  <c r="E1529" i="1"/>
  <c r="D1529" i="1"/>
  <c r="G1528" i="1"/>
  <c r="F1528" i="1"/>
  <c r="E1528" i="1"/>
  <c r="D1528" i="1"/>
  <c r="G1527" i="1"/>
  <c r="F1527" i="1"/>
  <c r="E1527" i="1"/>
  <c r="D1527" i="1"/>
  <c r="G1526" i="1"/>
  <c r="F1526" i="1"/>
  <c r="E1526" i="1"/>
  <c r="D1526" i="1"/>
  <c r="G1525" i="1"/>
  <c r="F1525" i="1"/>
  <c r="E1525" i="1"/>
  <c r="D1525" i="1"/>
  <c r="G1524" i="1"/>
  <c r="F1524" i="1"/>
  <c r="E1524" i="1"/>
  <c r="D1524" i="1"/>
  <c r="G1523" i="1"/>
  <c r="F1523" i="1"/>
  <c r="E1523" i="1"/>
  <c r="D1523" i="1"/>
  <c r="G1522" i="1"/>
  <c r="F1522" i="1"/>
  <c r="E1522" i="1"/>
  <c r="D1522" i="1"/>
  <c r="G1521" i="1"/>
  <c r="F1521" i="1"/>
  <c r="E1521" i="1"/>
  <c r="D1521" i="1"/>
  <c r="G1520" i="1"/>
  <c r="F1520" i="1"/>
  <c r="E1520" i="1"/>
  <c r="D1520" i="1"/>
  <c r="G1519" i="1"/>
  <c r="F1519" i="1"/>
  <c r="E1519" i="1"/>
  <c r="D1519" i="1"/>
  <c r="G1518" i="1"/>
  <c r="F1518" i="1"/>
  <c r="E1518" i="1"/>
  <c r="D1518" i="1"/>
  <c r="G1517" i="1"/>
  <c r="F1517" i="1"/>
  <c r="E1517" i="1"/>
  <c r="D1517" i="1"/>
  <c r="G1516" i="1"/>
  <c r="F1516" i="1"/>
  <c r="E1516" i="1"/>
  <c r="D1516" i="1"/>
  <c r="G1515" i="1"/>
  <c r="F1515" i="1"/>
  <c r="E1515" i="1"/>
  <c r="D1515" i="1"/>
  <c r="G1514" i="1"/>
  <c r="F1514" i="1"/>
  <c r="E1514" i="1"/>
  <c r="D1514" i="1"/>
  <c r="G1513" i="1"/>
  <c r="F1513" i="1"/>
  <c r="E1513" i="1"/>
  <c r="D1513" i="1"/>
  <c r="G1512" i="1"/>
  <c r="F1512" i="1"/>
  <c r="E1512" i="1"/>
  <c r="D1512" i="1"/>
  <c r="G1511" i="1"/>
  <c r="F1511" i="1"/>
  <c r="E1511" i="1"/>
  <c r="D1511" i="1"/>
  <c r="G1510" i="1"/>
  <c r="F1510" i="1"/>
  <c r="E1510" i="1"/>
  <c r="D1510" i="1"/>
  <c r="G1509" i="1"/>
  <c r="F1509" i="1"/>
  <c r="E1509" i="1"/>
  <c r="D1509" i="1"/>
  <c r="G1508" i="1"/>
  <c r="F1508" i="1"/>
  <c r="E1508" i="1"/>
  <c r="D1508" i="1"/>
  <c r="G1507" i="1"/>
  <c r="F1507" i="1"/>
  <c r="E1507" i="1"/>
  <c r="D1507" i="1"/>
  <c r="G1506" i="1"/>
  <c r="F1506" i="1"/>
  <c r="E1506" i="1"/>
  <c r="D1506" i="1"/>
  <c r="G1505" i="1"/>
  <c r="F1505" i="1"/>
  <c r="E1505" i="1"/>
  <c r="D1505" i="1"/>
  <c r="G1504" i="1"/>
  <c r="F1504" i="1"/>
  <c r="E1504" i="1"/>
  <c r="D1504" i="1"/>
  <c r="G1503" i="1"/>
  <c r="F1503" i="1"/>
  <c r="E1503" i="1"/>
  <c r="D1503" i="1"/>
  <c r="G1502" i="1"/>
  <c r="F1502" i="1"/>
  <c r="E1502" i="1"/>
  <c r="D1502" i="1"/>
  <c r="B1502" i="1"/>
  <c r="G1501" i="1"/>
  <c r="F1501" i="1"/>
  <c r="E1501" i="1"/>
  <c r="D1501" i="1"/>
  <c r="G1500" i="1"/>
  <c r="F1500" i="1"/>
  <c r="E1500" i="1"/>
  <c r="D1500" i="1"/>
  <c r="G1499" i="1"/>
  <c r="F1499" i="1"/>
  <c r="E1499" i="1"/>
  <c r="D1499" i="1"/>
  <c r="G1498" i="1"/>
  <c r="F1498" i="1"/>
  <c r="E1498" i="1"/>
  <c r="D1498" i="1"/>
  <c r="G1497" i="1"/>
  <c r="F1497" i="1"/>
  <c r="E1497" i="1"/>
  <c r="D1497" i="1"/>
  <c r="G1496" i="1"/>
  <c r="F1496" i="1"/>
  <c r="E1496" i="1"/>
  <c r="D1496" i="1"/>
  <c r="G1495" i="1"/>
  <c r="F1495" i="1"/>
  <c r="E1495" i="1"/>
  <c r="D1495" i="1"/>
  <c r="G1494" i="1"/>
  <c r="F1494" i="1"/>
  <c r="E1494" i="1"/>
  <c r="D1494" i="1"/>
  <c r="G1493" i="1"/>
  <c r="F1493" i="1"/>
  <c r="E1493" i="1"/>
  <c r="D1493" i="1"/>
  <c r="G1492" i="1"/>
  <c r="F1492" i="1"/>
  <c r="E1492" i="1"/>
  <c r="D1492" i="1"/>
  <c r="G1491" i="1"/>
  <c r="F1491" i="1"/>
  <c r="E1491" i="1"/>
  <c r="D1491" i="1"/>
  <c r="G1490" i="1"/>
  <c r="F1490" i="1"/>
  <c r="E1490" i="1"/>
  <c r="D1490" i="1"/>
  <c r="G1489" i="1"/>
  <c r="F1489" i="1"/>
  <c r="E1489" i="1"/>
  <c r="D1489" i="1"/>
  <c r="G1488" i="1"/>
  <c r="F1488" i="1"/>
  <c r="E1488" i="1"/>
  <c r="D1488" i="1"/>
  <c r="G1487" i="1"/>
  <c r="F1487" i="1"/>
  <c r="E1487" i="1"/>
  <c r="D1487" i="1"/>
  <c r="G1486" i="1"/>
  <c r="F1486" i="1"/>
  <c r="E1486" i="1"/>
  <c r="D1486" i="1"/>
  <c r="G1485" i="1"/>
  <c r="F1485" i="1"/>
  <c r="E1485" i="1"/>
  <c r="D1485" i="1"/>
  <c r="G1484" i="1"/>
  <c r="F1484" i="1"/>
  <c r="E1484" i="1"/>
  <c r="D1484" i="1"/>
  <c r="G1483" i="1"/>
  <c r="F1483" i="1"/>
  <c r="E1483" i="1"/>
  <c r="D1483" i="1"/>
  <c r="G1482" i="1"/>
  <c r="F1482" i="1"/>
  <c r="E1482" i="1"/>
  <c r="D1482" i="1"/>
  <c r="G1481" i="1"/>
  <c r="F1481" i="1"/>
  <c r="E1481" i="1"/>
  <c r="D1481" i="1"/>
  <c r="G1480" i="1"/>
  <c r="F1480" i="1"/>
  <c r="E1480" i="1"/>
  <c r="D1480" i="1"/>
  <c r="G1479" i="1"/>
  <c r="F1479" i="1"/>
  <c r="E1479" i="1"/>
  <c r="D1479" i="1"/>
  <c r="G1478" i="1"/>
  <c r="F1478" i="1"/>
  <c r="E1478" i="1"/>
  <c r="D1478" i="1"/>
  <c r="G1477" i="1"/>
  <c r="F1477" i="1"/>
  <c r="E1477" i="1"/>
  <c r="D1477" i="1"/>
  <c r="G1476" i="1"/>
  <c r="F1476" i="1"/>
  <c r="E1476" i="1"/>
  <c r="D1476" i="1"/>
  <c r="G1475" i="1"/>
  <c r="F1475" i="1"/>
  <c r="E1475" i="1"/>
  <c r="D1475" i="1"/>
  <c r="G1474" i="1"/>
  <c r="F1474" i="1"/>
  <c r="E1474" i="1"/>
  <c r="D1474" i="1"/>
  <c r="G1473" i="1"/>
  <c r="F1473" i="1"/>
  <c r="E1473" i="1"/>
  <c r="D1473" i="1"/>
  <c r="G1472" i="1"/>
  <c r="F1472" i="1"/>
  <c r="E1472" i="1"/>
  <c r="D1472" i="1"/>
  <c r="G1471" i="1"/>
  <c r="F1471" i="1"/>
  <c r="E1471" i="1"/>
  <c r="D1471" i="1"/>
  <c r="G1470" i="1"/>
  <c r="F1470" i="1"/>
  <c r="E1470" i="1"/>
  <c r="D1470" i="1"/>
  <c r="G1469" i="1"/>
  <c r="F1469" i="1"/>
  <c r="E1469" i="1"/>
  <c r="D1469" i="1"/>
  <c r="G1468" i="1"/>
  <c r="F1468" i="1"/>
  <c r="E1468" i="1"/>
  <c r="D1468" i="1"/>
  <c r="G1467" i="1"/>
  <c r="F1467" i="1"/>
  <c r="E1467" i="1"/>
  <c r="D1467" i="1"/>
  <c r="G1466" i="1"/>
  <c r="F1466" i="1"/>
  <c r="E1466" i="1"/>
  <c r="D1466" i="1"/>
  <c r="G1465" i="1"/>
  <c r="F1465" i="1"/>
  <c r="E1465" i="1"/>
  <c r="D1465" i="1"/>
  <c r="G1464" i="1"/>
  <c r="F1464" i="1"/>
  <c r="E1464" i="1"/>
  <c r="D1464" i="1"/>
  <c r="G1463" i="1"/>
  <c r="F1463" i="1"/>
  <c r="E1463" i="1"/>
  <c r="D1463" i="1"/>
  <c r="G1462" i="1"/>
  <c r="F1462" i="1"/>
  <c r="E1462" i="1"/>
  <c r="D1462" i="1"/>
  <c r="G1461" i="1"/>
  <c r="F1461" i="1"/>
  <c r="E1461" i="1"/>
  <c r="D1461" i="1"/>
  <c r="G1460" i="1"/>
  <c r="F1460" i="1"/>
  <c r="E1460" i="1"/>
  <c r="D1460" i="1"/>
  <c r="G1459" i="1"/>
  <c r="F1459" i="1"/>
  <c r="E1459" i="1"/>
  <c r="D1459" i="1"/>
  <c r="G1458" i="1"/>
  <c r="F1458" i="1"/>
  <c r="E1458" i="1"/>
  <c r="D1458" i="1"/>
  <c r="G1457" i="1"/>
  <c r="F1457" i="1"/>
  <c r="E1457" i="1"/>
  <c r="D1457" i="1"/>
  <c r="G1456" i="1"/>
  <c r="F1456" i="1"/>
  <c r="E1456" i="1"/>
  <c r="D1456" i="1"/>
  <c r="G1455" i="1"/>
  <c r="F1455" i="1"/>
  <c r="E1455" i="1"/>
  <c r="D1455" i="1"/>
  <c r="G1454" i="1"/>
  <c r="F1454" i="1"/>
  <c r="E1454" i="1"/>
  <c r="D1454" i="1"/>
  <c r="G1453" i="1"/>
  <c r="F1453" i="1"/>
  <c r="E1453" i="1"/>
  <c r="D1453" i="1"/>
  <c r="G1452" i="1"/>
  <c r="F1452" i="1"/>
  <c r="E1452" i="1"/>
  <c r="D1452" i="1"/>
  <c r="G1451" i="1"/>
  <c r="F1451" i="1"/>
  <c r="E1451" i="1"/>
  <c r="D1451" i="1"/>
  <c r="G1450" i="1"/>
  <c r="F1450" i="1"/>
  <c r="E1450" i="1"/>
  <c r="D1450" i="1"/>
  <c r="G1449" i="1"/>
  <c r="F1449" i="1"/>
  <c r="E1449" i="1"/>
  <c r="D1449" i="1"/>
  <c r="G1448" i="1"/>
  <c r="F1448" i="1"/>
  <c r="E1448" i="1"/>
  <c r="D1448" i="1"/>
  <c r="G1447" i="1"/>
  <c r="F1447" i="1"/>
  <c r="E1447" i="1"/>
  <c r="D1447" i="1"/>
  <c r="G1446" i="1"/>
  <c r="F1446" i="1"/>
  <c r="E1446" i="1"/>
  <c r="D1446" i="1"/>
  <c r="G1445" i="1"/>
  <c r="F1445" i="1"/>
  <c r="E1445" i="1"/>
  <c r="D1445" i="1"/>
  <c r="G1444" i="1"/>
  <c r="F1444" i="1"/>
  <c r="E1444" i="1"/>
  <c r="D1444" i="1"/>
  <c r="G1443" i="1"/>
  <c r="F1443" i="1"/>
  <c r="E1443" i="1"/>
  <c r="D1443" i="1"/>
  <c r="G1442" i="1"/>
  <c r="F1442" i="1"/>
  <c r="E1442" i="1"/>
  <c r="D1442" i="1"/>
  <c r="G1441" i="1"/>
  <c r="F1441" i="1"/>
  <c r="E1441" i="1"/>
  <c r="D1441" i="1"/>
  <c r="G1440" i="1"/>
  <c r="F1440" i="1"/>
  <c r="E1440" i="1"/>
  <c r="D1440" i="1"/>
  <c r="G1439" i="1"/>
  <c r="F1439" i="1"/>
  <c r="E1439" i="1"/>
  <c r="D1439" i="1"/>
  <c r="G1438" i="1"/>
  <c r="F1438" i="1"/>
  <c r="E1438" i="1"/>
  <c r="D1438" i="1"/>
  <c r="G1437" i="1"/>
  <c r="F1437" i="1"/>
  <c r="E1437" i="1"/>
  <c r="D1437" i="1"/>
  <c r="G1436" i="1"/>
  <c r="F1436" i="1"/>
  <c r="E1436" i="1"/>
  <c r="D1436" i="1"/>
  <c r="G1435" i="1"/>
  <c r="F1435" i="1"/>
  <c r="E1435" i="1"/>
  <c r="D1435" i="1"/>
  <c r="G1434" i="1"/>
  <c r="F1434" i="1"/>
  <c r="E1434" i="1"/>
  <c r="D1434" i="1"/>
  <c r="G1433" i="1"/>
  <c r="F1433" i="1"/>
  <c r="E1433" i="1"/>
  <c r="D1433" i="1"/>
  <c r="G1432" i="1"/>
  <c r="F1432" i="1"/>
  <c r="E1432" i="1"/>
  <c r="D1432" i="1"/>
  <c r="G1431" i="1"/>
  <c r="F1431" i="1"/>
  <c r="E1431" i="1"/>
  <c r="D1431" i="1"/>
  <c r="G1430" i="1"/>
  <c r="F1430" i="1"/>
  <c r="E1430" i="1"/>
  <c r="D1430" i="1"/>
  <c r="G1429" i="1"/>
  <c r="F1429" i="1"/>
  <c r="E1429" i="1"/>
  <c r="D1429" i="1"/>
  <c r="G1428" i="1"/>
  <c r="F1428" i="1"/>
  <c r="E1428" i="1"/>
  <c r="D1428" i="1"/>
  <c r="G1427" i="1"/>
  <c r="F1427" i="1"/>
  <c r="E1427" i="1"/>
  <c r="D1427" i="1"/>
  <c r="G1426" i="1"/>
  <c r="F1426" i="1"/>
  <c r="E1426" i="1"/>
  <c r="D1426" i="1"/>
  <c r="G1425" i="1"/>
  <c r="F1425" i="1"/>
  <c r="E1425" i="1"/>
  <c r="D1425" i="1"/>
  <c r="G1424" i="1"/>
  <c r="F1424" i="1"/>
  <c r="E1424" i="1"/>
  <c r="D1424" i="1"/>
  <c r="G1423" i="1"/>
  <c r="F1423" i="1"/>
  <c r="E1423" i="1"/>
  <c r="D1423" i="1"/>
  <c r="G1422" i="1"/>
  <c r="F1422" i="1"/>
  <c r="E1422" i="1"/>
  <c r="D1422" i="1"/>
  <c r="G1421" i="1"/>
  <c r="F1421" i="1"/>
  <c r="E1421" i="1"/>
  <c r="D1421" i="1"/>
  <c r="G1420" i="1"/>
  <c r="F1420" i="1"/>
  <c r="E1420" i="1"/>
  <c r="D1420" i="1"/>
  <c r="G1419" i="1"/>
  <c r="F1419" i="1"/>
  <c r="E1419" i="1"/>
  <c r="D1419" i="1"/>
  <c r="G1418" i="1"/>
  <c r="F1418" i="1"/>
  <c r="E1418" i="1"/>
  <c r="D1418" i="1"/>
  <c r="G1417" i="1"/>
  <c r="F1417" i="1"/>
  <c r="E1417" i="1"/>
  <c r="D1417" i="1"/>
  <c r="G1416" i="1"/>
  <c r="F1416" i="1"/>
  <c r="E1416" i="1"/>
  <c r="D1416" i="1"/>
  <c r="G1415" i="1"/>
  <c r="F1415" i="1"/>
  <c r="E1415" i="1"/>
  <c r="D1415" i="1"/>
  <c r="G1414" i="1"/>
  <c r="F1414" i="1"/>
  <c r="E1414" i="1"/>
  <c r="D1414" i="1"/>
  <c r="G1413" i="1"/>
  <c r="F1413" i="1"/>
  <c r="E1413" i="1"/>
  <c r="D1413" i="1"/>
  <c r="G1412" i="1"/>
  <c r="F1412" i="1"/>
  <c r="E1412" i="1"/>
  <c r="D1412" i="1"/>
  <c r="G1411" i="1"/>
  <c r="F1411" i="1"/>
  <c r="E1411" i="1"/>
  <c r="D1411" i="1"/>
  <c r="G1410" i="1"/>
  <c r="F1410" i="1"/>
  <c r="E1410" i="1"/>
  <c r="D1410" i="1"/>
  <c r="G1409" i="1"/>
  <c r="F1409" i="1"/>
  <c r="E1409" i="1"/>
  <c r="D1409" i="1"/>
  <c r="G1408" i="1"/>
  <c r="F1408" i="1"/>
  <c r="E1408" i="1"/>
  <c r="D1408" i="1"/>
  <c r="G1407" i="1"/>
  <c r="F1407" i="1"/>
  <c r="E1407" i="1"/>
  <c r="D1407" i="1"/>
  <c r="G1406" i="1"/>
  <c r="F1406" i="1"/>
  <c r="E1406" i="1"/>
  <c r="D1406" i="1"/>
  <c r="G1405" i="1"/>
  <c r="F1405" i="1"/>
  <c r="E1405" i="1"/>
  <c r="D1405" i="1"/>
  <c r="G1404" i="1"/>
  <c r="F1404" i="1"/>
  <c r="E1404" i="1"/>
  <c r="D1404" i="1"/>
  <c r="G1403" i="1"/>
  <c r="F1403" i="1"/>
  <c r="E1403" i="1"/>
  <c r="D1403" i="1"/>
  <c r="G1402" i="1"/>
  <c r="F1402" i="1"/>
  <c r="E1402" i="1"/>
  <c r="D1402" i="1"/>
  <c r="B1402" i="1"/>
  <c r="G1401" i="1"/>
  <c r="F1401" i="1"/>
  <c r="E1401" i="1"/>
  <c r="D1401" i="1"/>
  <c r="G1400" i="1"/>
  <c r="F1400" i="1"/>
  <c r="E1400" i="1"/>
  <c r="D1400" i="1"/>
  <c r="G1399" i="1"/>
  <c r="F1399" i="1"/>
  <c r="E1399" i="1"/>
  <c r="D1399" i="1"/>
  <c r="G1398" i="1"/>
  <c r="F1398" i="1"/>
  <c r="E1398" i="1"/>
  <c r="D1398" i="1"/>
  <c r="G1397" i="1"/>
  <c r="F1397" i="1"/>
  <c r="E1397" i="1"/>
  <c r="D1397" i="1"/>
  <c r="G1396" i="1"/>
  <c r="F1396" i="1"/>
  <c r="E1396" i="1"/>
  <c r="D1396" i="1"/>
  <c r="G1395" i="1"/>
  <c r="F1395" i="1"/>
  <c r="E1395" i="1"/>
  <c r="D1395" i="1"/>
  <c r="G1394" i="1"/>
  <c r="F1394" i="1"/>
  <c r="E1394" i="1"/>
  <c r="D1394" i="1"/>
  <c r="G1393" i="1"/>
  <c r="F1393" i="1"/>
  <c r="E1393" i="1"/>
  <c r="D1393" i="1"/>
  <c r="G1392" i="1"/>
  <c r="F1392" i="1"/>
  <c r="E1392" i="1"/>
  <c r="D1392" i="1"/>
  <c r="G1391" i="1"/>
  <c r="F1391" i="1"/>
  <c r="E1391" i="1"/>
  <c r="D1391" i="1"/>
  <c r="G1390" i="1"/>
  <c r="F1390" i="1"/>
  <c r="E1390" i="1"/>
  <c r="D1390" i="1"/>
  <c r="G1389" i="1"/>
  <c r="F1389" i="1"/>
  <c r="E1389" i="1"/>
  <c r="D1389" i="1"/>
  <c r="G1388" i="1"/>
  <c r="F1388" i="1"/>
  <c r="E1388" i="1"/>
  <c r="D1388" i="1"/>
  <c r="G1387" i="1"/>
  <c r="F1387" i="1"/>
  <c r="E1387" i="1"/>
  <c r="D1387" i="1"/>
  <c r="G1386" i="1"/>
  <c r="F1386" i="1"/>
  <c r="E1386" i="1"/>
  <c r="D1386" i="1"/>
  <c r="G1385" i="1"/>
  <c r="F1385" i="1"/>
  <c r="E1385" i="1"/>
  <c r="D1385" i="1"/>
  <c r="G1384" i="1"/>
  <c r="F1384" i="1"/>
  <c r="E1384" i="1"/>
  <c r="D1384" i="1"/>
  <c r="G1383" i="1"/>
  <c r="F1383" i="1"/>
  <c r="E1383" i="1"/>
  <c r="D1383" i="1"/>
  <c r="G1382" i="1"/>
  <c r="F1382" i="1"/>
  <c r="E1382" i="1"/>
  <c r="D1382" i="1"/>
  <c r="G1381" i="1"/>
  <c r="F1381" i="1"/>
  <c r="E1381" i="1"/>
  <c r="D1381" i="1"/>
  <c r="G1380" i="1"/>
  <c r="F1380" i="1"/>
  <c r="E1380" i="1"/>
  <c r="D1380" i="1"/>
  <c r="G1379" i="1"/>
  <c r="F1379" i="1"/>
  <c r="E1379" i="1"/>
  <c r="D1379" i="1"/>
  <c r="G1378" i="1"/>
  <c r="F1378" i="1"/>
  <c r="E1378" i="1"/>
  <c r="D1378" i="1"/>
  <c r="G1377" i="1"/>
  <c r="F1377" i="1"/>
  <c r="E1377" i="1"/>
  <c r="D1377" i="1"/>
  <c r="G1376" i="1"/>
  <c r="F1376" i="1"/>
  <c r="E1376" i="1"/>
  <c r="D1376" i="1"/>
  <c r="G1375" i="1"/>
  <c r="F1375" i="1"/>
  <c r="E1375" i="1"/>
  <c r="D1375" i="1"/>
  <c r="G1374" i="1"/>
  <c r="F1374" i="1"/>
  <c r="E1374" i="1"/>
  <c r="D1374" i="1"/>
  <c r="G1373" i="1"/>
  <c r="F1373" i="1"/>
  <c r="E1373" i="1"/>
  <c r="D1373" i="1"/>
  <c r="G1372" i="1"/>
  <c r="F1372" i="1"/>
  <c r="E1372" i="1"/>
  <c r="D1372" i="1"/>
  <c r="G1371" i="1"/>
  <c r="F1371" i="1"/>
  <c r="E1371" i="1"/>
  <c r="D1371" i="1"/>
  <c r="G1370" i="1"/>
  <c r="F1370" i="1"/>
  <c r="E1370" i="1"/>
  <c r="D1370" i="1"/>
  <c r="G1369" i="1"/>
  <c r="F1369" i="1"/>
  <c r="E1369" i="1"/>
  <c r="D1369" i="1"/>
  <c r="G1368" i="1"/>
  <c r="F1368" i="1"/>
  <c r="E1368" i="1"/>
  <c r="D1368" i="1"/>
  <c r="G1367" i="1"/>
  <c r="F1367" i="1"/>
  <c r="E1367" i="1"/>
  <c r="D1367" i="1"/>
  <c r="G1366" i="1"/>
  <c r="F1366" i="1"/>
  <c r="E1366" i="1"/>
  <c r="D1366" i="1"/>
  <c r="G1365" i="1"/>
  <c r="F1365" i="1"/>
  <c r="E1365" i="1"/>
  <c r="D1365" i="1"/>
  <c r="G1364" i="1"/>
  <c r="F1364" i="1"/>
  <c r="E1364" i="1"/>
  <c r="D1364" i="1"/>
  <c r="G1363" i="1"/>
  <c r="F1363" i="1"/>
  <c r="E1363" i="1"/>
  <c r="D1363" i="1"/>
  <c r="G1362" i="1"/>
  <c r="F1362" i="1"/>
  <c r="E1362" i="1"/>
  <c r="D1362" i="1"/>
  <c r="G1361" i="1"/>
  <c r="F1361" i="1"/>
  <c r="E1361" i="1"/>
  <c r="D1361" i="1"/>
  <c r="G1360" i="1"/>
  <c r="F1360" i="1"/>
  <c r="E1360" i="1"/>
  <c r="D1360" i="1"/>
  <c r="G1359" i="1"/>
  <c r="F1359" i="1"/>
  <c r="E1359" i="1"/>
  <c r="D1359" i="1"/>
  <c r="G1358" i="1"/>
  <c r="F1358" i="1"/>
  <c r="E1358" i="1"/>
  <c r="D1358" i="1"/>
  <c r="G1357" i="1"/>
  <c r="F1357" i="1"/>
  <c r="E1357" i="1"/>
  <c r="D1357" i="1"/>
  <c r="G1356" i="1"/>
  <c r="F1356" i="1"/>
  <c r="E1356" i="1"/>
  <c r="D1356" i="1"/>
  <c r="G1355" i="1"/>
  <c r="F1355" i="1"/>
  <c r="E1355" i="1"/>
  <c r="D1355" i="1"/>
  <c r="G1354" i="1"/>
  <c r="F1354" i="1"/>
  <c r="E1354" i="1"/>
  <c r="D1354" i="1"/>
  <c r="G1353" i="1"/>
  <c r="F1353" i="1"/>
  <c r="E1353" i="1"/>
  <c r="D1353" i="1"/>
  <c r="G1352" i="1"/>
  <c r="F1352" i="1"/>
  <c r="E1352" i="1"/>
  <c r="D1352" i="1"/>
  <c r="G1351" i="1"/>
  <c r="F1351" i="1"/>
  <c r="E1351" i="1"/>
  <c r="D1351" i="1"/>
  <c r="G1350" i="1"/>
  <c r="F1350" i="1"/>
  <c r="E1350" i="1"/>
  <c r="D1350" i="1"/>
  <c r="G1349" i="1"/>
  <c r="F1349" i="1"/>
  <c r="E1349" i="1"/>
  <c r="D1349" i="1"/>
  <c r="G1348" i="1"/>
  <c r="F1348" i="1"/>
  <c r="E1348" i="1"/>
  <c r="D1348" i="1"/>
  <c r="G1347" i="1"/>
  <c r="F1347" i="1"/>
  <c r="E1347" i="1"/>
  <c r="D1347" i="1"/>
  <c r="G1346" i="1"/>
  <c r="F1346" i="1"/>
  <c r="E1346" i="1"/>
  <c r="D1346" i="1"/>
  <c r="G1345" i="1"/>
  <c r="F1345" i="1"/>
  <c r="E1345" i="1"/>
  <c r="D1345" i="1"/>
  <c r="G1344" i="1"/>
  <c r="F1344" i="1"/>
  <c r="E1344" i="1"/>
  <c r="D1344" i="1"/>
  <c r="G1343" i="1"/>
  <c r="F1343" i="1"/>
  <c r="E1343" i="1"/>
  <c r="D1343" i="1"/>
  <c r="G1342" i="1"/>
  <c r="F1342" i="1"/>
  <c r="E1342" i="1"/>
  <c r="D1342" i="1"/>
  <c r="G1341" i="1"/>
  <c r="F1341" i="1"/>
  <c r="E1341" i="1"/>
  <c r="D1341" i="1"/>
  <c r="G1340" i="1"/>
  <c r="F1340" i="1"/>
  <c r="E1340" i="1"/>
  <c r="D1340" i="1"/>
  <c r="G1339" i="1"/>
  <c r="F1339" i="1"/>
  <c r="E1339" i="1"/>
  <c r="D1339" i="1"/>
  <c r="G1338" i="1"/>
  <c r="F1338" i="1"/>
  <c r="E1338" i="1"/>
  <c r="D1338" i="1"/>
  <c r="G1337" i="1"/>
  <c r="F1337" i="1"/>
  <c r="E1337" i="1"/>
  <c r="D1337" i="1"/>
  <c r="G1336" i="1"/>
  <c r="F1336" i="1"/>
  <c r="E1336" i="1"/>
  <c r="D1336" i="1"/>
  <c r="G1335" i="1"/>
  <c r="F1335" i="1"/>
  <c r="E1335" i="1"/>
  <c r="D1335" i="1"/>
  <c r="G1334" i="1"/>
  <c r="F1334" i="1"/>
  <c r="E1334" i="1"/>
  <c r="D1334" i="1"/>
  <c r="G1333" i="1"/>
  <c r="F1333" i="1"/>
  <c r="E1333" i="1"/>
  <c r="D1333" i="1"/>
  <c r="G1332" i="1"/>
  <c r="F1332" i="1"/>
  <c r="E1332" i="1"/>
  <c r="D1332" i="1"/>
  <c r="G1331" i="1"/>
  <c r="F1331" i="1"/>
  <c r="E1331" i="1"/>
  <c r="D1331" i="1"/>
  <c r="G1330" i="1"/>
  <c r="F1330" i="1"/>
  <c r="E1330" i="1"/>
  <c r="D1330" i="1"/>
  <c r="G1329" i="1"/>
  <c r="F1329" i="1"/>
  <c r="E1329" i="1"/>
  <c r="D1329" i="1"/>
  <c r="G1328" i="1"/>
  <c r="F1328" i="1"/>
  <c r="E1328" i="1"/>
  <c r="D1328" i="1"/>
  <c r="G1327" i="1"/>
  <c r="F1327" i="1"/>
  <c r="E1327" i="1"/>
  <c r="D1327" i="1"/>
  <c r="G1326" i="1"/>
  <c r="F1326" i="1"/>
  <c r="E1326" i="1"/>
  <c r="D1326" i="1"/>
  <c r="G1325" i="1"/>
  <c r="F1325" i="1"/>
  <c r="E1325" i="1"/>
  <c r="D1325" i="1"/>
  <c r="G1324" i="1"/>
  <c r="F1324" i="1"/>
  <c r="E1324" i="1"/>
  <c r="D1324" i="1"/>
  <c r="G1323" i="1"/>
  <c r="F1323" i="1"/>
  <c r="E1323" i="1"/>
  <c r="D1323" i="1"/>
  <c r="G1322" i="1"/>
  <c r="F1322" i="1"/>
  <c r="E1322" i="1"/>
  <c r="D1322" i="1"/>
  <c r="G1321" i="1"/>
  <c r="F1321" i="1"/>
  <c r="E1321" i="1"/>
  <c r="D1321" i="1"/>
  <c r="G1320" i="1"/>
  <c r="F1320" i="1"/>
  <c r="E1320" i="1"/>
  <c r="D1320" i="1"/>
  <c r="G1319" i="1"/>
  <c r="F1319" i="1"/>
  <c r="E1319" i="1"/>
  <c r="D1319" i="1"/>
  <c r="G1318" i="1"/>
  <c r="F1318" i="1"/>
  <c r="E1318" i="1"/>
  <c r="D1318" i="1"/>
  <c r="G1317" i="1"/>
  <c r="F1317" i="1"/>
  <c r="E1317" i="1"/>
  <c r="D1317" i="1"/>
  <c r="G1316" i="1"/>
  <c r="F1316" i="1"/>
  <c r="E1316" i="1"/>
  <c r="D1316" i="1"/>
  <c r="G1315" i="1"/>
  <c r="F1315" i="1"/>
  <c r="E1315" i="1"/>
  <c r="D1315" i="1"/>
  <c r="G1314" i="1"/>
  <c r="F1314" i="1"/>
  <c r="E1314" i="1"/>
  <c r="D1314" i="1"/>
  <c r="G1313" i="1"/>
  <c r="F1313" i="1"/>
  <c r="E1313" i="1"/>
  <c r="D1313" i="1"/>
  <c r="G1312" i="1"/>
  <c r="F1312" i="1"/>
  <c r="E1312" i="1"/>
  <c r="D1312" i="1"/>
  <c r="G1311" i="1"/>
  <c r="F1311" i="1"/>
  <c r="E1311" i="1"/>
  <c r="D1311" i="1"/>
  <c r="G1310" i="1"/>
  <c r="F1310" i="1"/>
  <c r="E1310" i="1"/>
  <c r="D1310" i="1"/>
  <c r="G1309" i="1"/>
  <c r="F1309" i="1"/>
  <c r="E1309" i="1"/>
  <c r="D1309" i="1"/>
  <c r="G1308" i="1"/>
  <c r="F1308" i="1"/>
  <c r="E1308" i="1"/>
  <c r="D1308" i="1"/>
  <c r="G1307" i="1"/>
  <c r="F1307" i="1"/>
  <c r="E1307" i="1"/>
  <c r="D1307" i="1"/>
  <c r="G1306" i="1"/>
  <c r="F1306" i="1"/>
  <c r="E1306" i="1"/>
  <c r="D1306" i="1"/>
  <c r="G1305" i="1"/>
  <c r="F1305" i="1"/>
  <c r="E1305" i="1"/>
  <c r="D1305" i="1"/>
  <c r="G1304" i="1"/>
  <c r="F1304" i="1"/>
  <c r="E1304" i="1"/>
  <c r="D1304" i="1"/>
  <c r="G1303" i="1"/>
  <c r="F1303" i="1"/>
  <c r="E1303" i="1"/>
  <c r="D1303" i="1"/>
  <c r="G1302" i="1"/>
  <c r="F1302" i="1"/>
  <c r="E1302" i="1"/>
  <c r="D1302" i="1"/>
  <c r="B1302" i="1"/>
  <c r="H1302" i="1" s="1"/>
  <c r="G1301" i="1"/>
  <c r="F1301" i="1"/>
  <c r="E1301" i="1"/>
  <c r="D1301" i="1"/>
  <c r="G1300" i="1"/>
  <c r="F1300" i="1"/>
  <c r="E1300" i="1"/>
  <c r="D1300" i="1"/>
  <c r="G1299" i="1"/>
  <c r="F1299" i="1"/>
  <c r="E1299" i="1"/>
  <c r="D1299" i="1"/>
  <c r="G1298" i="1"/>
  <c r="F1298" i="1"/>
  <c r="E1298" i="1"/>
  <c r="D1298" i="1"/>
  <c r="G1297" i="1"/>
  <c r="F1297" i="1"/>
  <c r="E1297" i="1"/>
  <c r="D1297" i="1"/>
  <c r="G1296" i="1"/>
  <c r="F1296" i="1"/>
  <c r="E1296" i="1"/>
  <c r="D1296" i="1"/>
  <c r="G1295" i="1"/>
  <c r="F1295" i="1"/>
  <c r="E1295" i="1"/>
  <c r="D1295" i="1"/>
  <c r="G1294" i="1"/>
  <c r="F1294" i="1"/>
  <c r="E1294" i="1"/>
  <c r="D1294" i="1"/>
  <c r="G1293" i="1"/>
  <c r="F1293" i="1"/>
  <c r="E1293" i="1"/>
  <c r="D1293" i="1"/>
  <c r="G1292" i="1"/>
  <c r="F1292" i="1"/>
  <c r="E1292" i="1"/>
  <c r="D1292" i="1"/>
  <c r="G1291" i="1"/>
  <c r="F1291" i="1"/>
  <c r="E1291" i="1"/>
  <c r="D1291" i="1"/>
  <c r="G1290" i="1"/>
  <c r="F1290" i="1"/>
  <c r="E1290" i="1"/>
  <c r="D1290" i="1"/>
  <c r="G1289" i="1"/>
  <c r="F1289" i="1"/>
  <c r="E1289" i="1"/>
  <c r="D1289" i="1"/>
  <c r="G1288" i="1"/>
  <c r="F1288" i="1"/>
  <c r="E1288" i="1"/>
  <c r="D1288" i="1"/>
  <c r="G1287" i="1"/>
  <c r="F1287" i="1"/>
  <c r="E1287" i="1"/>
  <c r="D1287" i="1"/>
  <c r="G1286" i="1"/>
  <c r="F1286" i="1"/>
  <c r="E1286" i="1"/>
  <c r="D1286" i="1"/>
  <c r="G1285" i="1"/>
  <c r="F1285" i="1"/>
  <c r="E1285" i="1"/>
  <c r="D1285" i="1"/>
  <c r="G1284" i="1"/>
  <c r="F1284" i="1"/>
  <c r="E1284" i="1"/>
  <c r="D1284" i="1"/>
  <c r="G1283" i="1"/>
  <c r="F1283" i="1"/>
  <c r="E1283" i="1"/>
  <c r="D1283" i="1"/>
  <c r="G1282" i="1"/>
  <c r="F1282" i="1"/>
  <c r="E1282" i="1"/>
  <c r="D1282" i="1"/>
  <c r="G1281" i="1"/>
  <c r="F1281" i="1"/>
  <c r="E1281" i="1"/>
  <c r="D1281" i="1"/>
  <c r="G1280" i="1"/>
  <c r="F1280" i="1"/>
  <c r="E1280" i="1"/>
  <c r="D1280" i="1"/>
  <c r="G1279" i="1"/>
  <c r="F1279" i="1"/>
  <c r="E1279" i="1"/>
  <c r="D1279" i="1"/>
  <c r="G1278" i="1"/>
  <c r="F1278" i="1"/>
  <c r="E1278" i="1"/>
  <c r="D1278" i="1"/>
  <c r="G1277" i="1"/>
  <c r="F1277" i="1"/>
  <c r="E1277" i="1"/>
  <c r="D1277" i="1"/>
  <c r="G1276" i="1"/>
  <c r="F1276" i="1"/>
  <c r="E1276" i="1"/>
  <c r="D1276" i="1"/>
  <c r="G1275" i="1"/>
  <c r="F1275" i="1"/>
  <c r="E1275" i="1"/>
  <c r="D1275" i="1"/>
  <c r="G1274" i="1"/>
  <c r="F1274" i="1"/>
  <c r="E1274" i="1"/>
  <c r="D1274" i="1"/>
  <c r="G1273" i="1"/>
  <c r="F1273" i="1"/>
  <c r="E1273" i="1"/>
  <c r="D1273" i="1"/>
  <c r="G1272" i="1"/>
  <c r="F1272" i="1"/>
  <c r="E1272" i="1"/>
  <c r="D1272" i="1"/>
  <c r="G1271" i="1"/>
  <c r="F1271" i="1"/>
  <c r="E1271" i="1"/>
  <c r="D1271" i="1"/>
  <c r="G1270" i="1"/>
  <c r="F1270" i="1"/>
  <c r="E1270" i="1"/>
  <c r="D1270" i="1"/>
  <c r="G1269" i="1"/>
  <c r="F1269" i="1"/>
  <c r="E1269" i="1"/>
  <c r="D1269" i="1"/>
  <c r="G1268" i="1"/>
  <c r="F1268" i="1"/>
  <c r="E1268" i="1"/>
  <c r="D1268" i="1"/>
  <c r="G1267" i="1"/>
  <c r="F1267" i="1"/>
  <c r="E1267" i="1"/>
  <c r="D1267" i="1"/>
  <c r="G1266" i="1"/>
  <c r="F1266" i="1"/>
  <c r="E1266" i="1"/>
  <c r="D1266" i="1"/>
  <c r="G1265" i="1"/>
  <c r="F1265" i="1"/>
  <c r="E1265" i="1"/>
  <c r="D1265" i="1"/>
  <c r="G1264" i="1"/>
  <c r="F1264" i="1"/>
  <c r="E1264" i="1"/>
  <c r="D1264" i="1"/>
  <c r="G1263" i="1"/>
  <c r="F1263" i="1"/>
  <c r="E1263" i="1"/>
  <c r="D1263" i="1"/>
  <c r="G1262" i="1"/>
  <c r="F1262" i="1"/>
  <c r="E1262" i="1"/>
  <c r="D1262" i="1"/>
  <c r="G1261" i="1"/>
  <c r="F1261" i="1"/>
  <c r="E1261" i="1"/>
  <c r="D1261" i="1"/>
  <c r="G1260" i="1"/>
  <c r="F1260" i="1"/>
  <c r="E1260" i="1"/>
  <c r="D1260" i="1"/>
  <c r="G1259" i="1"/>
  <c r="F1259" i="1"/>
  <c r="E1259" i="1"/>
  <c r="D1259" i="1"/>
  <c r="G1258" i="1"/>
  <c r="F1258" i="1"/>
  <c r="E1258" i="1"/>
  <c r="D1258" i="1"/>
  <c r="G1257" i="1"/>
  <c r="F1257" i="1"/>
  <c r="E1257" i="1"/>
  <c r="D1257" i="1"/>
  <c r="G1256" i="1"/>
  <c r="F1256" i="1"/>
  <c r="E1256" i="1"/>
  <c r="D1256" i="1"/>
  <c r="G1255" i="1"/>
  <c r="F1255" i="1"/>
  <c r="E1255" i="1"/>
  <c r="D1255" i="1"/>
  <c r="G1254" i="1"/>
  <c r="F1254" i="1"/>
  <c r="E1254" i="1"/>
  <c r="D1254" i="1"/>
  <c r="G1253" i="1"/>
  <c r="F1253" i="1"/>
  <c r="E1253" i="1"/>
  <c r="D1253" i="1"/>
  <c r="G1252" i="1"/>
  <c r="F1252" i="1"/>
  <c r="E1252" i="1"/>
  <c r="D1252" i="1"/>
  <c r="G1251" i="1"/>
  <c r="F1251" i="1"/>
  <c r="E1251" i="1"/>
  <c r="D1251" i="1"/>
  <c r="G1250" i="1"/>
  <c r="F1250" i="1"/>
  <c r="E1250" i="1"/>
  <c r="D1250" i="1"/>
  <c r="G1249" i="1"/>
  <c r="F1249" i="1"/>
  <c r="E1249" i="1"/>
  <c r="D1249" i="1"/>
  <c r="G1248" i="1"/>
  <c r="F1248" i="1"/>
  <c r="E1248" i="1"/>
  <c r="D1248" i="1"/>
  <c r="G1247" i="1"/>
  <c r="F1247" i="1"/>
  <c r="E1247" i="1"/>
  <c r="D1247" i="1"/>
  <c r="G1246" i="1"/>
  <c r="F1246" i="1"/>
  <c r="E1246" i="1"/>
  <c r="D1246" i="1"/>
  <c r="G1245" i="1"/>
  <c r="F1245" i="1"/>
  <c r="E1245" i="1"/>
  <c r="D1245" i="1"/>
  <c r="G1244" i="1"/>
  <c r="F1244" i="1"/>
  <c r="E1244" i="1"/>
  <c r="D1244" i="1"/>
  <c r="G1243" i="1"/>
  <c r="F1243" i="1"/>
  <c r="E1243" i="1"/>
  <c r="D1243" i="1"/>
  <c r="G1242" i="1"/>
  <c r="F1242" i="1"/>
  <c r="E1242" i="1"/>
  <c r="D1242" i="1"/>
  <c r="G1241" i="1"/>
  <c r="F1241" i="1"/>
  <c r="E1241" i="1"/>
  <c r="D1241" i="1"/>
  <c r="G1240" i="1"/>
  <c r="F1240" i="1"/>
  <c r="E1240" i="1"/>
  <c r="D1240" i="1"/>
  <c r="G1239" i="1"/>
  <c r="F1239" i="1"/>
  <c r="E1239" i="1"/>
  <c r="D1239" i="1"/>
  <c r="G1238" i="1"/>
  <c r="F1238" i="1"/>
  <c r="E1238" i="1"/>
  <c r="D1238" i="1"/>
  <c r="G1237" i="1"/>
  <c r="F1237" i="1"/>
  <c r="E1237" i="1"/>
  <c r="D1237" i="1"/>
  <c r="G1236" i="1"/>
  <c r="F1236" i="1"/>
  <c r="E1236" i="1"/>
  <c r="D1236" i="1"/>
  <c r="G1235" i="1"/>
  <c r="F1235" i="1"/>
  <c r="E1235" i="1"/>
  <c r="D1235" i="1"/>
  <c r="G1234" i="1"/>
  <c r="F1234" i="1"/>
  <c r="E1234" i="1"/>
  <c r="D1234" i="1"/>
  <c r="G1233" i="1"/>
  <c r="F1233" i="1"/>
  <c r="E1233" i="1"/>
  <c r="D1233" i="1"/>
  <c r="G1232" i="1"/>
  <c r="F1232" i="1"/>
  <c r="E1232" i="1"/>
  <c r="D1232" i="1"/>
  <c r="G1231" i="1"/>
  <c r="F1231" i="1"/>
  <c r="E1231" i="1"/>
  <c r="D1231" i="1"/>
  <c r="G1230" i="1"/>
  <c r="F1230" i="1"/>
  <c r="E1230" i="1"/>
  <c r="D1230" i="1"/>
  <c r="G1229" i="1"/>
  <c r="F1229" i="1"/>
  <c r="E1229" i="1"/>
  <c r="D1229" i="1"/>
  <c r="G1228" i="1"/>
  <c r="F1228" i="1"/>
  <c r="E1228" i="1"/>
  <c r="D1228" i="1"/>
  <c r="G1227" i="1"/>
  <c r="F1227" i="1"/>
  <c r="E1227" i="1"/>
  <c r="D1227" i="1"/>
  <c r="G1226" i="1"/>
  <c r="F1226" i="1"/>
  <c r="E1226" i="1"/>
  <c r="D1226" i="1"/>
  <c r="G1225" i="1"/>
  <c r="F1225" i="1"/>
  <c r="E1225" i="1"/>
  <c r="D1225" i="1"/>
  <c r="G1224" i="1"/>
  <c r="F1224" i="1"/>
  <c r="E1224" i="1"/>
  <c r="D1224" i="1"/>
  <c r="G1223" i="1"/>
  <c r="F1223" i="1"/>
  <c r="E1223" i="1"/>
  <c r="D1223" i="1"/>
  <c r="G1222" i="1"/>
  <c r="F1222" i="1"/>
  <c r="E1222" i="1"/>
  <c r="D1222" i="1"/>
  <c r="G1221" i="1"/>
  <c r="F1221" i="1"/>
  <c r="E1221" i="1"/>
  <c r="D1221" i="1"/>
  <c r="G1220" i="1"/>
  <c r="F1220" i="1"/>
  <c r="E1220" i="1"/>
  <c r="D1220" i="1"/>
  <c r="G1219" i="1"/>
  <c r="F1219" i="1"/>
  <c r="E1219" i="1"/>
  <c r="D1219" i="1"/>
  <c r="G1218" i="1"/>
  <c r="F1218" i="1"/>
  <c r="E1218" i="1"/>
  <c r="D1218" i="1"/>
  <c r="G1217" i="1"/>
  <c r="F1217" i="1"/>
  <c r="E1217" i="1"/>
  <c r="D1217" i="1"/>
  <c r="G1216" i="1"/>
  <c r="F1216" i="1"/>
  <c r="E1216" i="1"/>
  <c r="D1216" i="1"/>
  <c r="G1215" i="1"/>
  <c r="F1215" i="1"/>
  <c r="E1215" i="1"/>
  <c r="D1215" i="1"/>
  <c r="G1214" i="1"/>
  <c r="F1214" i="1"/>
  <c r="E1214" i="1"/>
  <c r="D1214" i="1"/>
  <c r="G1213" i="1"/>
  <c r="F1213" i="1"/>
  <c r="E1213" i="1"/>
  <c r="D1213" i="1"/>
  <c r="G1212" i="1"/>
  <c r="F1212" i="1"/>
  <c r="E1212" i="1"/>
  <c r="D1212" i="1"/>
  <c r="G1211" i="1"/>
  <c r="F1211" i="1"/>
  <c r="E1211" i="1"/>
  <c r="D1211" i="1"/>
  <c r="G1210" i="1"/>
  <c r="F1210" i="1"/>
  <c r="E1210" i="1"/>
  <c r="D1210" i="1"/>
  <c r="G1209" i="1"/>
  <c r="F1209" i="1"/>
  <c r="E1209" i="1"/>
  <c r="D1209" i="1"/>
  <c r="G1208" i="1"/>
  <c r="F1208" i="1"/>
  <c r="E1208" i="1"/>
  <c r="D1208" i="1"/>
  <c r="G1207" i="1"/>
  <c r="F1207" i="1"/>
  <c r="E1207" i="1"/>
  <c r="D1207" i="1"/>
  <c r="G1206" i="1"/>
  <c r="F1206" i="1"/>
  <c r="E1206" i="1"/>
  <c r="D1206" i="1"/>
  <c r="G1205" i="1"/>
  <c r="F1205" i="1"/>
  <c r="E1205" i="1"/>
  <c r="D1205" i="1"/>
  <c r="G1204" i="1"/>
  <c r="F1204" i="1"/>
  <c r="E1204" i="1"/>
  <c r="D1204" i="1"/>
  <c r="G1203" i="1"/>
  <c r="F1203" i="1"/>
  <c r="E1203" i="1"/>
  <c r="D1203" i="1"/>
  <c r="G1202" i="1"/>
  <c r="F1202" i="1"/>
  <c r="E1202" i="1"/>
  <c r="D1202" i="1"/>
  <c r="B1202" i="1"/>
  <c r="L1202" i="1" s="1"/>
  <c r="G1201" i="1"/>
  <c r="F1201" i="1"/>
  <c r="E1201" i="1"/>
  <c r="D1201" i="1"/>
  <c r="G1200" i="1"/>
  <c r="F1200" i="1"/>
  <c r="E1200" i="1"/>
  <c r="D1200" i="1"/>
  <c r="G1199" i="1"/>
  <c r="F1199" i="1"/>
  <c r="E1199" i="1"/>
  <c r="D1199" i="1"/>
  <c r="G1198" i="1"/>
  <c r="F1198" i="1"/>
  <c r="E1198" i="1"/>
  <c r="D1198" i="1"/>
  <c r="G1197" i="1"/>
  <c r="F1197" i="1"/>
  <c r="E1197" i="1"/>
  <c r="D1197" i="1"/>
  <c r="G1196" i="1"/>
  <c r="F1196" i="1"/>
  <c r="E1196" i="1"/>
  <c r="D1196" i="1"/>
  <c r="G1195" i="1"/>
  <c r="F1195" i="1"/>
  <c r="E1195" i="1"/>
  <c r="D1195" i="1"/>
  <c r="G1194" i="1"/>
  <c r="F1194" i="1"/>
  <c r="E1194" i="1"/>
  <c r="D1194" i="1"/>
  <c r="G1193" i="1"/>
  <c r="F1193" i="1"/>
  <c r="E1193" i="1"/>
  <c r="D1193" i="1"/>
  <c r="G1192" i="1"/>
  <c r="F1192" i="1"/>
  <c r="E1192" i="1"/>
  <c r="D1192" i="1"/>
  <c r="G1191" i="1"/>
  <c r="F1191" i="1"/>
  <c r="E1191" i="1"/>
  <c r="D1191" i="1"/>
  <c r="G1190" i="1"/>
  <c r="F1190" i="1"/>
  <c r="E1190" i="1"/>
  <c r="D1190" i="1"/>
  <c r="G1189" i="1"/>
  <c r="F1189" i="1"/>
  <c r="E1189" i="1"/>
  <c r="D1189" i="1"/>
  <c r="G1188" i="1"/>
  <c r="F1188" i="1"/>
  <c r="E1188" i="1"/>
  <c r="D1188" i="1"/>
  <c r="G1187" i="1"/>
  <c r="F1187" i="1"/>
  <c r="E1187" i="1"/>
  <c r="D1187" i="1"/>
  <c r="G1186" i="1"/>
  <c r="F1186" i="1"/>
  <c r="E1186" i="1"/>
  <c r="D1186" i="1"/>
  <c r="G1185" i="1"/>
  <c r="F1185" i="1"/>
  <c r="E1185" i="1"/>
  <c r="D1185" i="1"/>
  <c r="G1184" i="1"/>
  <c r="F1184" i="1"/>
  <c r="E1184" i="1"/>
  <c r="D1184" i="1"/>
  <c r="G1183" i="1"/>
  <c r="F1183" i="1"/>
  <c r="E1183" i="1"/>
  <c r="D1183" i="1"/>
  <c r="G1182" i="1"/>
  <c r="F1182" i="1"/>
  <c r="E1182" i="1"/>
  <c r="D1182" i="1"/>
  <c r="G1181" i="1"/>
  <c r="F1181" i="1"/>
  <c r="E1181" i="1"/>
  <c r="D1181" i="1"/>
  <c r="G1180" i="1"/>
  <c r="F1180" i="1"/>
  <c r="E1180" i="1"/>
  <c r="D1180" i="1"/>
  <c r="G1179" i="1"/>
  <c r="F1179" i="1"/>
  <c r="E1179" i="1"/>
  <c r="D1179" i="1"/>
  <c r="G1178" i="1"/>
  <c r="F1178" i="1"/>
  <c r="E1178" i="1"/>
  <c r="D1178" i="1"/>
  <c r="G1177" i="1"/>
  <c r="F1177" i="1"/>
  <c r="E1177" i="1"/>
  <c r="D1177" i="1"/>
  <c r="G1176" i="1"/>
  <c r="F1176" i="1"/>
  <c r="E1176" i="1"/>
  <c r="D1176" i="1"/>
  <c r="G1175" i="1"/>
  <c r="F1175" i="1"/>
  <c r="E1175" i="1"/>
  <c r="D1175" i="1"/>
  <c r="G1174" i="1"/>
  <c r="F1174" i="1"/>
  <c r="E1174" i="1"/>
  <c r="D1174" i="1"/>
  <c r="G1173" i="1"/>
  <c r="F1173" i="1"/>
  <c r="E1173" i="1"/>
  <c r="D1173" i="1"/>
  <c r="G1172" i="1"/>
  <c r="F1172" i="1"/>
  <c r="E1172" i="1"/>
  <c r="D1172" i="1"/>
  <c r="G1171" i="1"/>
  <c r="F1171" i="1"/>
  <c r="E1171" i="1"/>
  <c r="D1171" i="1"/>
  <c r="G1170" i="1"/>
  <c r="F1170" i="1"/>
  <c r="E1170" i="1"/>
  <c r="D1170" i="1"/>
  <c r="G1169" i="1"/>
  <c r="F1169" i="1"/>
  <c r="E1169" i="1"/>
  <c r="D1169" i="1"/>
  <c r="G1168" i="1"/>
  <c r="F1168" i="1"/>
  <c r="E1168" i="1"/>
  <c r="D1168" i="1"/>
  <c r="G1167" i="1"/>
  <c r="F1167" i="1"/>
  <c r="E1167" i="1"/>
  <c r="D1167" i="1"/>
  <c r="G1166" i="1"/>
  <c r="F1166" i="1"/>
  <c r="E1166" i="1"/>
  <c r="D1166" i="1"/>
  <c r="G1165" i="1"/>
  <c r="F1165" i="1"/>
  <c r="E1165" i="1"/>
  <c r="D1165" i="1"/>
  <c r="G1164" i="1"/>
  <c r="F1164" i="1"/>
  <c r="E1164" i="1"/>
  <c r="D1164" i="1"/>
  <c r="G1163" i="1"/>
  <c r="F1163" i="1"/>
  <c r="E1163" i="1"/>
  <c r="D1163" i="1"/>
  <c r="G1162" i="1"/>
  <c r="F1162" i="1"/>
  <c r="E1162" i="1"/>
  <c r="D1162" i="1"/>
  <c r="G1161" i="1"/>
  <c r="F1161" i="1"/>
  <c r="E1161" i="1"/>
  <c r="D1161" i="1"/>
  <c r="G1160" i="1"/>
  <c r="F1160" i="1"/>
  <c r="E1160" i="1"/>
  <c r="D1160" i="1"/>
  <c r="G1159" i="1"/>
  <c r="F1159" i="1"/>
  <c r="E1159" i="1"/>
  <c r="D1159" i="1"/>
  <c r="G1158" i="1"/>
  <c r="F1158" i="1"/>
  <c r="E1158" i="1"/>
  <c r="D1158" i="1"/>
  <c r="G1157" i="1"/>
  <c r="F1157" i="1"/>
  <c r="E1157" i="1"/>
  <c r="D1157" i="1"/>
  <c r="G1156" i="1"/>
  <c r="F1156" i="1"/>
  <c r="E1156" i="1"/>
  <c r="D1156" i="1"/>
  <c r="G1155" i="1"/>
  <c r="F1155" i="1"/>
  <c r="E1155" i="1"/>
  <c r="D1155" i="1"/>
  <c r="G1154" i="1"/>
  <c r="F1154" i="1"/>
  <c r="E1154" i="1"/>
  <c r="D1154" i="1"/>
  <c r="G1153" i="1"/>
  <c r="F1153" i="1"/>
  <c r="E1153" i="1"/>
  <c r="D1153" i="1"/>
  <c r="G1152" i="1"/>
  <c r="F1152" i="1"/>
  <c r="E1152" i="1"/>
  <c r="D1152" i="1"/>
  <c r="G1151" i="1"/>
  <c r="F1151" i="1"/>
  <c r="E1151" i="1"/>
  <c r="D1151" i="1"/>
  <c r="G1150" i="1"/>
  <c r="F1150" i="1"/>
  <c r="E1150" i="1"/>
  <c r="D1150" i="1"/>
  <c r="G1149" i="1"/>
  <c r="F1149" i="1"/>
  <c r="E1149" i="1"/>
  <c r="D1149" i="1"/>
  <c r="G1148" i="1"/>
  <c r="F1148" i="1"/>
  <c r="E1148" i="1"/>
  <c r="D1148" i="1"/>
  <c r="G1147" i="1"/>
  <c r="F1147" i="1"/>
  <c r="E1147" i="1"/>
  <c r="D1147" i="1"/>
  <c r="G1146" i="1"/>
  <c r="F1146" i="1"/>
  <c r="E1146" i="1"/>
  <c r="D1146" i="1"/>
  <c r="G1145" i="1"/>
  <c r="F1145" i="1"/>
  <c r="E1145" i="1"/>
  <c r="D1145" i="1"/>
  <c r="G1144" i="1"/>
  <c r="F1144" i="1"/>
  <c r="E1144" i="1"/>
  <c r="D1144" i="1"/>
  <c r="G1143" i="1"/>
  <c r="F1143" i="1"/>
  <c r="E1143" i="1"/>
  <c r="D1143" i="1"/>
  <c r="G1142" i="1"/>
  <c r="F1142" i="1"/>
  <c r="E1142" i="1"/>
  <c r="D1142" i="1"/>
  <c r="G1141" i="1"/>
  <c r="F1141" i="1"/>
  <c r="E1141" i="1"/>
  <c r="D1141" i="1"/>
  <c r="G1140" i="1"/>
  <c r="F1140" i="1"/>
  <c r="E1140" i="1"/>
  <c r="D1140" i="1"/>
  <c r="G1139" i="1"/>
  <c r="F1139" i="1"/>
  <c r="E1139" i="1"/>
  <c r="D1139" i="1"/>
  <c r="G1138" i="1"/>
  <c r="F1138" i="1"/>
  <c r="E1138" i="1"/>
  <c r="D1138" i="1"/>
  <c r="G1137" i="1"/>
  <c r="F1137" i="1"/>
  <c r="E1137" i="1"/>
  <c r="D1137" i="1"/>
  <c r="G1136" i="1"/>
  <c r="F1136" i="1"/>
  <c r="E1136" i="1"/>
  <c r="D1136" i="1"/>
  <c r="G1135" i="1"/>
  <c r="F1135" i="1"/>
  <c r="E1135" i="1"/>
  <c r="D1135" i="1"/>
  <c r="G1134" i="1"/>
  <c r="F1134" i="1"/>
  <c r="E1134" i="1"/>
  <c r="D1134" i="1"/>
  <c r="G1133" i="1"/>
  <c r="F1133" i="1"/>
  <c r="E1133" i="1"/>
  <c r="D1133" i="1"/>
  <c r="G1132" i="1"/>
  <c r="F1132" i="1"/>
  <c r="E1132" i="1"/>
  <c r="D1132" i="1"/>
  <c r="G1131" i="1"/>
  <c r="F1131" i="1"/>
  <c r="E1131" i="1"/>
  <c r="D1131" i="1"/>
  <c r="G1130" i="1"/>
  <c r="F1130" i="1"/>
  <c r="E1130" i="1"/>
  <c r="D1130" i="1"/>
  <c r="G1129" i="1"/>
  <c r="F1129" i="1"/>
  <c r="E1129" i="1"/>
  <c r="D1129" i="1"/>
  <c r="G1128" i="1"/>
  <c r="F1128" i="1"/>
  <c r="E1128" i="1"/>
  <c r="D1128" i="1"/>
  <c r="G1127" i="1"/>
  <c r="F1127" i="1"/>
  <c r="E1127" i="1"/>
  <c r="D1127" i="1"/>
  <c r="G1126" i="1"/>
  <c r="F1126" i="1"/>
  <c r="E1126" i="1"/>
  <c r="D1126" i="1"/>
  <c r="G1125" i="1"/>
  <c r="F1125" i="1"/>
  <c r="E1125" i="1"/>
  <c r="D1125" i="1"/>
  <c r="G1124" i="1"/>
  <c r="F1124" i="1"/>
  <c r="E1124" i="1"/>
  <c r="D1124" i="1"/>
  <c r="G1123" i="1"/>
  <c r="F1123" i="1"/>
  <c r="E1123" i="1"/>
  <c r="D1123" i="1"/>
  <c r="G1122" i="1"/>
  <c r="F1122" i="1"/>
  <c r="E1122" i="1"/>
  <c r="D1122" i="1"/>
  <c r="G1121" i="1"/>
  <c r="F1121" i="1"/>
  <c r="E1121" i="1"/>
  <c r="D1121" i="1"/>
  <c r="G1120" i="1"/>
  <c r="F1120" i="1"/>
  <c r="E1120" i="1"/>
  <c r="D1120" i="1"/>
  <c r="G1119" i="1"/>
  <c r="F1119" i="1"/>
  <c r="E1119" i="1"/>
  <c r="D1119" i="1"/>
  <c r="G1118" i="1"/>
  <c r="F1118" i="1"/>
  <c r="E1118" i="1"/>
  <c r="D1118" i="1"/>
  <c r="G1117" i="1"/>
  <c r="F1117" i="1"/>
  <c r="E1117" i="1"/>
  <c r="D1117" i="1"/>
  <c r="G1116" i="1"/>
  <c r="F1116" i="1"/>
  <c r="E1116" i="1"/>
  <c r="D1116" i="1"/>
  <c r="G1115" i="1"/>
  <c r="F1115" i="1"/>
  <c r="E1115" i="1"/>
  <c r="D1115" i="1"/>
  <c r="G1114" i="1"/>
  <c r="F1114" i="1"/>
  <c r="E1114" i="1"/>
  <c r="D1114" i="1"/>
  <c r="G1113" i="1"/>
  <c r="F1113" i="1"/>
  <c r="E1113" i="1"/>
  <c r="D1113" i="1"/>
  <c r="G1112" i="1"/>
  <c r="F1112" i="1"/>
  <c r="E1112" i="1"/>
  <c r="D1112" i="1"/>
  <c r="G1111" i="1"/>
  <c r="F1111" i="1"/>
  <c r="E1111" i="1"/>
  <c r="D1111" i="1"/>
  <c r="G1110" i="1"/>
  <c r="F1110" i="1"/>
  <c r="E1110" i="1"/>
  <c r="D1110" i="1"/>
  <c r="G1109" i="1"/>
  <c r="F1109" i="1"/>
  <c r="E1109" i="1"/>
  <c r="D1109" i="1"/>
  <c r="G1108" i="1"/>
  <c r="F1108" i="1"/>
  <c r="E1108" i="1"/>
  <c r="D1108" i="1"/>
  <c r="G1107" i="1"/>
  <c r="F1107" i="1"/>
  <c r="E1107" i="1"/>
  <c r="D1107" i="1"/>
  <c r="G1106" i="1"/>
  <c r="F1106" i="1"/>
  <c r="E1106" i="1"/>
  <c r="D1106" i="1"/>
  <c r="G1105" i="1"/>
  <c r="F1105" i="1"/>
  <c r="E1105" i="1"/>
  <c r="D1105" i="1"/>
  <c r="G1104" i="1"/>
  <c r="F1104" i="1"/>
  <c r="E1104" i="1"/>
  <c r="D1104" i="1"/>
  <c r="G1103" i="1"/>
  <c r="F1103" i="1"/>
  <c r="E1103" i="1"/>
  <c r="D1103" i="1"/>
  <c r="G1102" i="1"/>
  <c r="F1102" i="1"/>
  <c r="E1102" i="1"/>
  <c r="D1102" i="1"/>
  <c r="B1102" i="1"/>
  <c r="I1102" i="1" s="1"/>
  <c r="G1101" i="1"/>
  <c r="F1101" i="1"/>
  <c r="E1101" i="1"/>
  <c r="D1101" i="1"/>
  <c r="G1100" i="1"/>
  <c r="F1100" i="1"/>
  <c r="E1100" i="1"/>
  <c r="D1100" i="1"/>
  <c r="G1099" i="1"/>
  <c r="F1099" i="1"/>
  <c r="E1099" i="1"/>
  <c r="D1099" i="1"/>
  <c r="G1098" i="1"/>
  <c r="F1098" i="1"/>
  <c r="E1098" i="1"/>
  <c r="D1098" i="1"/>
  <c r="G1097" i="1"/>
  <c r="F1097" i="1"/>
  <c r="E1097" i="1"/>
  <c r="D1097" i="1"/>
  <c r="G1096" i="1"/>
  <c r="F1096" i="1"/>
  <c r="E1096" i="1"/>
  <c r="D1096" i="1"/>
  <c r="G1095" i="1"/>
  <c r="F1095" i="1"/>
  <c r="E1095" i="1"/>
  <c r="D1095" i="1"/>
  <c r="G1094" i="1"/>
  <c r="F1094" i="1"/>
  <c r="E1094" i="1"/>
  <c r="D1094" i="1"/>
  <c r="G1093" i="1"/>
  <c r="F1093" i="1"/>
  <c r="E1093" i="1"/>
  <c r="D1093" i="1"/>
  <c r="G1092" i="1"/>
  <c r="F1092" i="1"/>
  <c r="E1092" i="1"/>
  <c r="D1092" i="1"/>
  <c r="G1091" i="1"/>
  <c r="F1091" i="1"/>
  <c r="E1091" i="1"/>
  <c r="D1091" i="1"/>
  <c r="G1090" i="1"/>
  <c r="F1090" i="1"/>
  <c r="E1090" i="1"/>
  <c r="D1090" i="1"/>
  <c r="G1089" i="1"/>
  <c r="F1089" i="1"/>
  <c r="E1089" i="1"/>
  <c r="D1089" i="1"/>
  <c r="G1088" i="1"/>
  <c r="F1088" i="1"/>
  <c r="E1088" i="1"/>
  <c r="D1088" i="1"/>
  <c r="G1087" i="1"/>
  <c r="F1087" i="1"/>
  <c r="E1087" i="1"/>
  <c r="D1087" i="1"/>
  <c r="G1086" i="1"/>
  <c r="F1086" i="1"/>
  <c r="E1086" i="1"/>
  <c r="D1086" i="1"/>
  <c r="G1085" i="1"/>
  <c r="F1085" i="1"/>
  <c r="E1085" i="1"/>
  <c r="D1085" i="1"/>
  <c r="G1084" i="1"/>
  <c r="F1084" i="1"/>
  <c r="E1084" i="1"/>
  <c r="D1084" i="1"/>
  <c r="G1083" i="1"/>
  <c r="F1083" i="1"/>
  <c r="E1083" i="1"/>
  <c r="D1083" i="1"/>
  <c r="G1082" i="1"/>
  <c r="F1082" i="1"/>
  <c r="E1082" i="1"/>
  <c r="D1082" i="1"/>
  <c r="G1081" i="1"/>
  <c r="F1081" i="1"/>
  <c r="E1081" i="1"/>
  <c r="D1081" i="1"/>
  <c r="G1080" i="1"/>
  <c r="F1080" i="1"/>
  <c r="E1080" i="1"/>
  <c r="D1080" i="1"/>
  <c r="G1079" i="1"/>
  <c r="F1079" i="1"/>
  <c r="E1079" i="1"/>
  <c r="D1079" i="1"/>
  <c r="G1078" i="1"/>
  <c r="F1078" i="1"/>
  <c r="E1078" i="1"/>
  <c r="D1078" i="1"/>
  <c r="G1077" i="1"/>
  <c r="F1077" i="1"/>
  <c r="E1077" i="1"/>
  <c r="D1077" i="1"/>
  <c r="G1076" i="1"/>
  <c r="F1076" i="1"/>
  <c r="E1076" i="1"/>
  <c r="D1076" i="1"/>
  <c r="G1075" i="1"/>
  <c r="F1075" i="1"/>
  <c r="E1075" i="1"/>
  <c r="D1075" i="1"/>
  <c r="G1074" i="1"/>
  <c r="F1074" i="1"/>
  <c r="E1074" i="1"/>
  <c r="D1074" i="1"/>
  <c r="G1073" i="1"/>
  <c r="F1073" i="1"/>
  <c r="E1073" i="1"/>
  <c r="D1073" i="1"/>
  <c r="G1072" i="1"/>
  <c r="F1072" i="1"/>
  <c r="E1072" i="1"/>
  <c r="D1072" i="1"/>
  <c r="G1071" i="1"/>
  <c r="F1071" i="1"/>
  <c r="E1071" i="1"/>
  <c r="D1071" i="1"/>
  <c r="G1070" i="1"/>
  <c r="F1070" i="1"/>
  <c r="E1070" i="1"/>
  <c r="D1070" i="1"/>
  <c r="G1069" i="1"/>
  <c r="F1069" i="1"/>
  <c r="E1069" i="1"/>
  <c r="D1069" i="1"/>
  <c r="G1068" i="1"/>
  <c r="F1068" i="1"/>
  <c r="E1068" i="1"/>
  <c r="D1068" i="1"/>
  <c r="G1067" i="1"/>
  <c r="F1067" i="1"/>
  <c r="E1067" i="1"/>
  <c r="D1067" i="1"/>
  <c r="G1066" i="1"/>
  <c r="F1066" i="1"/>
  <c r="E1066" i="1"/>
  <c r="D1066" i="1"/>
  <c r="G1065" i="1"/>
  <c r="F1065" i="1"/>
  <c r="E1065" i="1"/>
  <c r="D1065" i="1"/>
  <c r="G1064" i="1"/>
  <c r="F1064" i="1"/>
  <c r="E1064" i="1"/>
  <c r="D1064" i="1"/>
  <c r="G1063" i="1"/>
  <c r="F1063" i="1"/>
  <c r="E1063" i="1"/>
  <c r="D1063" i="1"/>
  <c r="G1062" i="1"/>
  <c r="F1062" i="1"/>
  <c r="E1062" i="1"/>
  <c r="D1062" i="1"/>
  <c r="G1061" i="1"/>
  <c r="F1061" i="1"/>
  <c r="E1061" i="1"/>
  <c r="D1061" i="1"/>
  <c r="G1060" i="1"/>
  <c r="F1060" i="1"/>
  <c r="E1060" i="1"/>
  <c r="D1060" i="1"/>
  <c r="G1059" i="1"/>
  <c r="F1059" i="1"/>
  <c r="E1059" i="1"/>
  <c r="D1059" i="1"/>
  <c r="G1058" i="1"/>
  <c r="F1058" i="1"/>
  <c r="E1058" i="1"/>
  <c r="D1058" i="1"/>
  <c r="G1057" i="1"/>
  <c r="F1057" i="1"/>
  <c r="E1057" i="1"/>
  <c r="D1057" i="1"/>
  <c r="G1056" i="1"/>
  <c r="F1056" i="1"/>
  <c r="E1056" i="1"/>
  <c r="D1056" i="1"/>
  <c r="G1055" i="1"/>
  <c r="F1055" i="1"/>
  <c r="E1055" i="1"/>
  <c r="D1055" i="1"/>
  <c r="G1054" i="1"/>
  <c r="F1054" i="1"/>
  <c r="E1054" i="1"/>
  <c r="D1054" i="1"/>
  <c r="G1053" i="1"/>
  <c r="F1053" i="1"/>
  <c r="E1053" i="1"/>
  <c r="D1053" i="1"/>
  <c r="G1052" i="1"/>
  <c r="F1052" i="1"/>
  <c r="E1052" i="1"/>
  <c r="D1052" i="1"/>
  <c r="G1051" i="1"/>
  <c r="F1051" i="1"/>
  <c r="E1051" i="1"/>
  <c r="D1051" i="1"/>
  <c r="G1050" i="1"/>
  <c r="F1050" i="1"/>
  <c r="E1050" i="1"/>
  <c r="D1050" i="1"/>
  <c r="G1049" i="1"/>
  <c r="F1049" i="1"/>
  <c r="E1049" i="1"/>
  <c r="D1049" i="1"/>
  <c r="G1048" i="1"/>
  <c r="F1048" i="1"/>
  <c r="E1048" i="1"/>
  <c r="D1048" i="1"/>
  <c r="G1047" i="1"/>
  <c r="F1047" i="1"/>
  <c r="E1047" i="1"/>
  <c r="D1047" i="1"/>
  <c r="G1046" i="1"/>
  <c r="F1046" i="1"/>
  <c r="E1046" i="1"/>
  <c r="D1046" i="1"/>
  <c r="G1045" i="1"/>
  <c r="F1045" i="1"/>
  <c r="E1045" i="1"/>
  <c r="D1045" i="1"/>
  <c r="G1044" i="1"/>
  <c r="F1044" i="1"/>
  <c r="E1044" i="1"/>
  <c r="D1044" i="1"/>
  <c r="G1043" i="1"/>
  <c r="F1043" i="1"/>
  <c r="E1043" i="1"/>
  <c r="D1043" i="1"/>
  <c r="G1042" i="1"/>
  <c r="F1042" i="1"/>
  <c r="E1042" i="1"/>
  <c r="D1042" i="1"/>
  <c r="G1041" i="1"/>
  <c r="F1041" i="1"/>
  <c r="E1041" i="1"/>
  <c r="D1041" i="1"/>
  <c r="G1040" i="1"/>
  <c r="F1040" i="1"/>
  <c r="E1040" i="1"/>
  <c r="D1040" i="1"/>
  <c r="G1039" i="1"/>
  <c r="F1039" i="1"/>
  <c r="E1039" i="1"/>
  <c r="D1039" i="1"/>
  <c r="G1038" i="1"/>
  <c r="F1038" i="1"/>
  <c r="E1038" i="1"/>
  <c r="D1038" i="1"/>
  <c r="G1037" i="1"/>
  <c r="F1037" i="1"/>
  <c r="E1037" i="1"/>
  <c r="D1037" i="1"/>
  <c r="G1036" i="1"/>
  <c r="F1036" i="1"/>
  <c r="E1036" i="1"/>
  <c r="D1036" i="1"/>
  <c r="G1035" i="1"/>
  <c r="F1035" i="1"/>
  <c r="E1035" i="1"/>
  <c r="D1035" i="1"/>
  <c r="G1034" i="1"/>
  <c r="F1034" i="1"/>
  <c r="E1034" i="1"/>
  <c r="D1034" i="1"/>
  <c r="G1033" i="1"/>
  <c r="F1033" i="1"/>
  <c r="E1033" i="1"/>
  <c r="D1033" i="1"/>
  <c r="G1032" i="1"/>
  <c r="F1032" i="1"/>
  <c r="E1032" i="1"/>
  <c r="D1032" i="1"/>
  <c r="G1031" i="1"/>
  <c r="F1031" i="1"/>
  <c r="E1031" i="1"/>
  <c r="D1031" i="1"/>
  <c r="G1030" i="1"/>
  <c r="F1030" i="1"/>
  <c r="E1030" i="1"/>
  <c r="D1030" i="1"/>
  <c r="G1029" i="1"/>
  <c r="F1029" i="1"/>
  <c r="E1029" i="1"/>
  <c r="D1029" i="1"/>
  <c r="G1028" i="1"/>
  <c r="F1028" i="1"/>
  <c r="E1028" i="1"/>
  <c r="D1028" i="1"/>
  <c r="G1027" i="1"/>
  <c r="F1027" i="1"/>
  <c r="E1027" i="1"/>
  <c r="D1027" i="1"/>
  <c r="G1026" i="1"/>
  <c r="F1026" i="1"/>
  <c r="E1026" i="1"/>
  <c r="D1026" i="1"/>
  <c r="G1025" i="1"/>
  <c r="F1025" i="1"/>
  <c r="E1025" i="1"/>
  <c r="D1025" i="1"/>
  <c r="G1024" i="1"/>
  <c r="F1024" i="1"/>
  <c r="E1024" i="1"/>
  <c r="D1024" i="1"/>
  <c r="G1023" i="1"/>
  <c r="F1023" i="1"/>
  <c r="E1023" i="1"/>
  <c r="D1023" i="1"/>
  <c r="G1022" i="1"/>
  <c r="F1022" i="1"/>
  <c r="E1022" i="1"/>
  <c r="D1022" i="1"/>
  <c r="G1021" i="1"/>
  <c r="F1021" i="1"/>
  <c r="E1021" i="1"/>
  <c r="D1021" i="1"/>
  <c r="G1020" i="1"/>
  <c r="F1020" i="1"/>
  <c r="E1020" i="1"/>
  <c r="D1020" i="1"/>
  <c r="G1019" i="1"/>
  <c r="F1019" i="1"/>
  <c r="E1019" i="1"/>
  <c r="D1019" i="1"/>
  <c r="G1018" i="1"/>
  <c r="F1018" i="1"/>
  <c r="E1018" i="1"/>
  <c r="D1018" i="1"/>
  <c r="G1017" i="1"/>
  <c r="F1017" i="1"/>
  <c r="E1017" i="1"/>
  <c r="D1017" i="1"/>
  <c r="G1016" i="1"/>
  <c r="F1016" i="1"/>
  <c r="E1016" i="1"/>
  <c r="D1016" i="1"/>
  <c r="G1015" i="1"/>
  <c r="F1015" i="1"/>
  <c r="E1015" i="1"/>
  <c r="D1015" i="1"/>
  <c r="G1014" i="1"/>
  <c r="F1014" i="1"/>
  <c r="E1014" i="1"/>
  <c r="D1014" i="1"/>
  <c r="G1013" i="1"/>
  <c r="F1013" i="1"/>
  <c r="E1013" i="1"/>
  <c r="D1013" i="1"/>
  <c r="G1012" i="1"/>
  <c r="F1012" i="1"/>
  <c r="E1012" i="1"/>
  <c r="D1012" i="1"/>
  <c r="G1011" i="1"/>
  <c r="F1011" i="1"/>
  <c r="E1011" i="1"/>
  <c r="D1011" i="1"/>
  <c r="G1010" i="1"/>
  <c r="F1010" i="1"/>
  <c r="E1010" i="1"/>
  <c r="D1010" i="1"/>
  <c r="G1009" i="1"/>
  <c r="F1009" i="1"/>
  <c r="E1009" i="1"/>
  <c r="D1009" i="1"/>
  <c r="G1008" i="1"/>
  <c r="F1008" i="1"/>
  <c r="E1008" i="1"/>
  <c r="D1008" i="1"/>
  <c r="G1007" i="1"/>
  <c r="F1007" i="1"/>
  <c r="E1007" i="1"/>
  <c r="D1007" i="1"/>
  <c r="G1006" i="1"/>
  <c r="F1006" i="1"/>
  <c r="E1006" i="1"/>
  <c r="D1006" i="1"/>
  <c r="G901" i="1"/>
  <c r="F901" i="1"/>
  <c r="E901" i="1"/>
  <c r="D901" i="1"/>
  <c r="G900" i="1"/>
  <c r="F900" i="1"/>
  <c r="E900" i="1"/>
  <c r="D900" i="1"/>
  <c r="G899" i="1"/>
  <c r="F899" i="1"/>
  <c r="E899" i="1"/>
  <c r="D899" i="1"/>
  <c r="G898" i="1"/>
  <c r="F898" i="1"/>
  <c r="E898" i="1"/>
  <c r="D898" i="1"/>
  <c r="G897" i="1"/>
  <c r="F897" i="1"/>
  <c r="E897" i="1"/>
  <c r="D897" i="1"/>
  <c r="G896" i="1"/>
  <c r="F896" i="1"/>
  <c r="E896" i="1"/>
  <c r="D896" i="1"/>
  <c r="G895" i="1"/>
  <c r="F895" i="1"/>
  <c r="E895" i="1"/>
  <c r="D895" i="1"/>
  <c r="G894" i="1"/>
  <c r="F894" i="1"/>
  <c r="E894" i="1"/>
  <c r="D894" i="1"/>
  <c r="G893" i="1"/>
  <c r="F893" i="1"/>
  <c r="E893" i="1"/>
  <c r="D893" i="1"/>
  <c r="G892" i="1"/>
  <c r="F892" i="1"/>
  <c r="E892" i="1"/>
  <c r="D892" i="1"/>
  <c r="G891" i="1"/>
  <c r="F891" i="1"/>
  <c r="E891" i="1"/>
  <c r="D891" i="1"/>
  <c r="G890" i="1"/>
  <c r="F890" i="1"/>
  <c r="E890" i="1"/>
  <c r="D890" i="1"/>
  <c r="G889" i="1"/>
  <c r="F889" i="1"/>
  <c r="E889" i="1"/>
  <c r="D889" i="1"/>
  <c r="G888" i="1"/>
  <c r="F888" i="1"/>
  <c r="E888" i="1"/>
  <c r="D888" i="1"/>
  <c r="G887" i="1"/>
  <c r="F887" i="1"/>
  <c r="E887" i="1"/>
  <c r="D887" i="1"/>
  <c r="G886" i="1"/>
  <c r="F886" i="1"/>
  <c r="E886" i="1"/>
  <c r="D886" i="1"/>
  <c r="G885" i="1"/>
  <c r="F885" i="1"/>
  <c r="E885" i="1"/>
  <c r="D885" i="1"/>
  <c r="G884" i="1"/>
  <c r="F884" i="1"/>
  <c r="E884" i="1"/>
  <c r="D884" i="1"/>
  <c r="G883" i="1"/>
  <c r="F883" i="1"/>
  <c r="E883" i="1"/>
  <c r="D883" i="1"/>
  <c r="G882" i="1"/>
  <c r="F882" i="1"/>
  <c r="E882" i="1"/>
  <c r="D882" i="1"/>
  <c r="G881" i="1"/>
  <c r="F881" i="1"/>
  <c r="E881" i="1"/>
  <c r="D881" i="1"/>
  <c r="G880" i="1"/>
  <c r="F880" i="1"/>
  <c r="E880" i="1"/>
  <c r="D880" i="1"/>
  <c r="G879" i="1"/>
  <c r="F879" i="1"/>
  <c r="E879" i="1"/>
  <c r="D879" i="1"/>
  <c r="G878" i="1"/>
  <c r="F878" i="1"/>
  <c r="E878" i="1"/>
  <c r="D878" i="1"/>
  <c r="G877" i="1"/>
  <c r="F877" i="1"/>
  <c r="E877" i="1"/>
  <c r="D877" i="1"/>
  <c r="G876" i="1"/>
  <c r="F876" i="1"/>
  <c r="E876" i="1"/>
  <c r="D876" i="1"/>
  <c r="G875" i="1"/>
  <c r="F875" i="1"/>
  <c r="E875" i="1"/>
  <c r="D875" i="1"/>
  <c r="G874" i="1"/>
  <c r="F874" i="1"/>
  <c r="E874" i="1"/>
  <c r="D874" i="1"/>
  <c r="G873" i="1"/>
  <c r="F873" i="1"/>
  <c r="E873" i="1"/>
  <c r="D873" i="1"/>
  <c r="G872" i="1"/>
  <c r="F872" i="1"/>
  <c r="E872" i="1"/>
  <c r="D872" i="1"/>
  <c r="G871" i="1"/>
  <c r="F871" i="1"/>
  <c r="E871" i="1"/>
  <c r="D871" i="1"/>
  <c r="G870" i="1"/>
  <c r="F870" i="1"/>
  <c r="E870" i="1"/>
  <c r="D870" i="1"/>
  <c r="G869" i="1"/>
  <c r="F869" i="1"/>
  <c r="E869" i="1"/>
  <c r="D869" i="1"/>
  <c r="G868" i="1"/>
  <c r="F868" i="1"/>
  <c r="E868" i="1"/>
  <c r="D868" i="1"/>
  <c r="G867" i="1"/>
  <c r="F867" i="1"/>
  <c r="E867" i="1"/>
  <c r="D867" i="1"/>
  <c r="G866" i="1"/>
  <c r="F866" i="1"/>
  <c r="E866" i="1"/>
  <c r="D866" i="1"/>
  <c r="G865" i="1"/>
  <c r="F865" i="1"/>
  <c r="E865" i="1"/>
  <c r="D865" i="1"/>
  <c r="G864" i="1"/>
  <c r="F864" i="1"/>
  <c r="E864" i="1"/>
  <c r="D864" i="1"/>
  <c r="G863" i="1"/>
  <c r="F863" i="1"/>
  <c r="E863" i="1"/>
  <c r="D863" i="1"/>
  <c r="G862" i="1"/>
  <c r="F862" i="1"/>
  <c r="E862" i="1"/>
  <c r="D862" i="1"/>
  <c r="G861" i="1"/>
  <c r="F861" i="1"/>
  <c r="E861" i="1"/>
  <c r="D861" i="1"/>
  <c r="G860" i="1"/>
  <c r="F860" i="1"/>
  <c r="E860" i="1"/>
  <c r="D860" i="1"/>
  <c r="G859" i="1"/>
  <c r="F859" i="1"/>
  <c r="E859" i="1"/>
  <c r="D859" i="1"/>
  <c r="G858" i="1"/>
  <c r="F858" i="1"/>
  <c r="E858" i="1"/>
  <c r="D858" i="1"/>
  <c r="G857" i="1"/>
  <c r="F857" i="1"/>
  <c r="E857" i="1"/>
  <c r="D857" i="1"/>
  <c r="G856" i="1"/>
  <c r="F856" i="1"/>
  <c r="E856" i="1"/>
  <c r="D856" i="1"/>
  <c r="G855" i="1"/>
  <c r="F855" i="1"/>
  <c r="E855" i="1"/>
  <c r="D855" i="1"/>
  <c r="G854" i="1"/>
  <c r="F854" i="1"/>
  <c r="E854" i="1"/>
  <c r="D854" i="1"/>
  <c r="G853" i="1"/>
  <c r="F853" i="1"/>
  <c r="E853" i="1"/>
  <c r="D853" i="1"/>
  <c r="G852" i="1"/>
  <c r="F852" i="1"/>
  <c r="E852" i="1"/>
  <c r="D852" i="1"/>
  <c r="G851" i="1"/>
  <c r="F851" i="1"/>
  <c r="E851" i="1"/>
  <c r="D851" i="1"/>
  <c r="G850" i="1"/>
  <c r="F850" i="1"/>
  <c r="E850" i="1"/>
  <c r="D850" i="1"/>
  <c r="G849" i="1"/>
  <c r="F849" i="1"/>
  <c r="E849" i="1"/>
  <c r="D849" i="1"/>
  <c r="G848" i="1"/>
  <c r="F848" i="1"/>
  <c r="E848" i="1"/>
  <c r="D848" i="1"/>
  <c r="G847" i="1"/>
  <c r="F847" i="1"/>
  <c r="E847" i="1"/>
  <c r="D847" i="1"/>
  <c r="G846" i="1"/>
  <c r="F846" i="1"/>
  <c r="E846" i="1"/>
  <c r="D846" i="1"/>
  <c r="G845" i="1"/>
  <c r="F845" i="1"/>
  <c r="E845" i="1"/>
  <c r="D845" i="1"/>
  <c r="G844" i="1"/>
  <c r="F844" i="1"/>
  <c r="E844" i="1"/>
  <c r="D844" i="1"/>
  <c r="G843" i="1"/>
  <c r="F843" i="1"/>
  <c r="E843" i="1"/>
  <c r="D843" i="1"/>
  <c r="G842" i="1"/>
  <c r="F842" i="1"/>
  <c r="E842" i="1"/>
  <c r="D842" i="1"/>
  <c r="G841" i="1"/>
  <c r="F841" i="1"/>
  <c r="E841" i="1"/>
  <c r="D841" i="1"/>
  <c r="G840" i="1"/>
  <c r="F840" i="1"/>
  <c r="E840" i="1"/>
  <c r="D840" i="1"/>
  <c r="G839" i="1"/>
  <c r="F839" i="1"/>
  <c r="E839" i="1"/>
  <c r="D839" i="1"/>
  <c r="G838" i="1"/>
  <c r="F838" i="1"/>
  <c r="E838" i="1"/>
  <c r="D838" i="1"/>
  <c r="G837" i="1"/>
  <c r="F837" i="1"/>
  <c r="E837" i="1"/>
  <c r="D837" i="1"/>
  <c r="G836" i="1"/>
  <c r="F836" i="1"/>
  <c r="E836" i="1"/>
  <c r="D836" i="1"/>
  <c r="G835" i="1"/>
  <c r="F835" i="1"/>
  <c r="E835" i="1"/>
  <c r="D835" i="1"/>
  <c r="G834" i="1"/>
  <c r="F834" i="1"/>
  <c r="E834" i="1"/>
  <c r="D834" i="1"/>
  <c r="G833" i="1"/>
  <c r="F833" i="1"/>
  <c r="E833" i="1"/>
  <c r="D833" i="1"/>
  <c r="G832" i="1"/>
  <c r="F832" i="1"/>
  <c r="E832" i="1"/>
  <c r="D832" i="1"/>
  <c r="G831" i="1"/>
  <c r="F831" i="1"/>
  <c r="E831" i="1"/>
  <c r="D831" i="1"/>
  <c r="G830" i="1"/>
  <c r="F830" i="1"/>
  <c r="E830" i="1"/>
  <c r="D830" i="1"/>
  <c r="G829" i="1"/>
  <c r="F829" i="1"/>
  <c r="E829" i="1"/>
  <c r="D829" i="1"/>
  <c r="G828" i="1"/>
  <c r="F828" i="1"/>
  <c r="E828" i="1"/>
  <c r="D828" i="1"/>
  <c r="G827" i="1"/>
  <c r="F827" i="1"/>
  <c r="E827" i="1"/>
  <c r="D827" i="1"/>
  <c r="G826" i="1"/>
  <c r="F826" i="1"/>
  <c r="E826" i="1"/>
  <c r="D826" i="1"/>
  <c r="G825" i="1"/>
  <c r="F825" i="1"/>
  <c r="E825" i="1"/>
  <c r="D825" i="1"/>
  <c r="G824" i="1"/>
  <c r="F824" i="1"/>
  <c r="E824" i="1"/>
  <c r="D824" i="1"/>
  <c r="G823" i="1"/>
  <c r="F823" i="1"/>
  <c r="E823" i="1"/>
  <c r="D823" i="1"/>
  <c r="G822" i="1"/>
  <c r="F822" i="1"/>
  <c r="E822" i="1"/>
  <c r="D822" i="1"/>
  <c r="G821" i="1"/>
  <c r="F821" i="1"/>
  <c r="E821" i="1"/>
  <c r="D821" i="1"/>
  <c r="G820" i="1"/>
  <c r="F820" i="1"/>
  <c r="E820" i="1"/>
  <c r="D820" i="1"/>
  <c r="G819" i="1"/>
  <c r="F819" i="1"/>
  <c r="E819" i="1"/>
  <c r="D819" i="1"/>
  <c r="G818" i="1"/>
  <c r="F818" i="1"/>
  <c r="E818" i="1"/>
  <c r="D818" i="1"/>
  <c r="G817" i="1"/>
  <c r="F817" i="1"/>
  <c r="E817" i="1"/>
  <c r="D817" i="1"/>
  <c r="G816" i="1"/>
  <c r="F816" i="1"/>
  <c r="E816" i="1"/>
  <c r="D816" i="1"/>
  <c r="G815" i="1"/>
  <c r="F815" i="1"/>
  <c r="E815" i="1"/>
  <c r="D815" i="1"/>
  <c r="G814" i="1"/>
  <c r="F814" i="1"/>
  <c r="E814" i="1"/>
  <c r="D814" i="1"/>
  <c r="G813" i="1"/>
  <c r="F813" i="1"/>
  <c r="E813" i="1"/>
  <c r="D813" i="1"/>
  <c r="G812" i="1"/>
  <c r="F812" i="1"/>
  <c r="E812" i="1"/>
  <c r="D812" i="1"/>
  <c r="G811" i="1"/>
  <c r="F811" i="1"/>
  <c r="E811" i="1"/>
  <c r="D811" i="1"/>
  <c r="G810" i="1"/>
  <c r="F810" i="1"/>
  <c r="E810" i="1"/>
  <c r="D810" i="1"/>
  <c r="G809" i="1"/>
  <c r="F809" i="1"/>
  <c r="E809" i="1"/>
  <c r="D809" i="1"/>
  <c r="G808" i="1"/>
  <c r="F808" i="1"/>
  <c r="E808" i="1"/>
  <c r="D808" i="1"/>
  <c r="G807" i="1"/>
  <c r="F807" i="1"/>
  <c r="E807" i="1"/>
  <c r="D807" i="1"/>
  <c r="G806" i="1"/>
  <c r="F806" i="1"/>
  <c r="E806" i="1"/>
  <c r="D806" i="1"/>
  <c r="G805" i="1"/>
  <c r="F805" i="1"/>
  <c r="E805" i="1"/>
  <c r="D805" i="1"/>
  <c r="G804" i="1"/>
  <c r="F804" i="1"/>
  <c r="E804" i="1"/>
  <c r="D804" i="1"/>
  <c r="G803" i="1"/>
  <c r="F803" i="1"/>
  <c r="E803" i="1"/>
  <c r="D803" i="1"/>
  <c r="G802" i="1"/>
  <c r="F802" i="1"/>
  <c r="E802" i="1"/>
  <c r="D802" i="1"/>
  <c r="B802" i="1"/>
  <c r="G801" i="1"/>
  <c r="F801" i="1"/>
  <c r="E801" i="1"/>
  <c r="D801" i="1"/>
  <c r="G800" i="1"/>
  <c r="F800" i="1"/>
  <c r="E800" i="1"/>
  <c r="D800" i="1"/>
  <c r="G799" i="1"/>
  <c r="F799" i="1"/>
  <c r="E799" i="1"/>
  <c r="D799" i="1"/>
  <c r="G798" i="1"/>
  <c r="F798" i="1"/>
  <c r="E798" i="1"/>
  <c r="D798" i="1"/>
  <c r="G797" i="1"/>
  <c r="F797" i="1"/>
  <c r="E797" i="1"/>
  <c r="D797" i="1"/>
  <c r="G796" i="1"/>
  <c r="F796" i="1"/>
  <c r="E796" i="1"/>
  <c r="D796" i="1"/>
  <c r="G795" i="1"/>
  <c r="F795" i="1"/>
  <c r="E795" i="1"/>
  <c r="D795" i="1"/>
  <c r="G794" i="1"/>
  <c r="F794" i="1"/>
  <c r="E794" i="1"/>
  <c r="D794" i="1"/>
  <c r="G793" i="1"/>
  <c r="F793" i="1"/>
  <c r="E793" i="1"/>
  <c r="D793" i="1"/>
  <c r="G792" i="1"/>
  <c r="F792" i="1"/>
  <c r="E792" i="1"/>
  <c r="D792" i="1"/>
  <c r="G791" i="1"/>
  <c r="F791" i="1"/>
  <c r="E791" i="1"/>
  <c r="D791" i="1"/>
  <c r="G790" i="1"/>
  <c r="F790" i="1"/>
  <c r="E790" i="1"/>
  <c r="D790" i="1"/>
  <c r="G789" i="1"/>
  <c r="F789" i="1"/>
  <c r="E789" i="1"/>
  <c r="D789" i="1"/>
  <c r="G788" i="1"/>
  <c r="F788" i="1"/>
  <c r="E788" i="1"/>
  <c r="D788" i="1"/>
  <c r="G787" i="1"/>
  <c r="F787" i="1"/>
  <c r="E787" i="1"/>
  <c r="D787" i="1"/>
  <c r="G786" i="1"/>
  <c r="F786" i="1"/>
  <c r="E786" i="1"/>
  <c r="D786" i="1"/>
  <c r="G785" i="1"/>
  <c r="F785" i="1"/>
  <c r="E785" i="1"/>
  <c r="D785" i="1"/>
  <c r="G784" i="1"/>
  <c r="F784" i="1"/>
  <c r="E784" i="1"/>
  <c r="D784" i="1"/>
  <c r="G783" i="1"/>
  <c r="F783" i="1"/>
  <c r="E783" i="1"/>
  <c r="D783" i="1"/>
  <c r="G782" i="1"/>
  <c r="F782" i="1"/>
  <c r="E782" i="1"/>
  <c r="D782" i="1"/>
  <c r="G781" i="1"/>
  <c r="F781" i="1"/>
  <c r="E781" i="1"/>
  <c r="D781" i="1"/>
  <c r="G780" i="1"/>
  <c r="F780" i="1"/>
  <c r="E780" i="1"/>
  <c r="D780" i="1"/>
  <c r="G779" i="1"/>
  <c r="F779" i="1"/>
  <c r="E779" i="1"/>
  <c r="D779" i="1"/>
  <c r="G778" i="1"/>
  <c r="F778" i="1"/>
  <c r="E778" i="1"/>
  <c r="D778" i="1"/>
  <c r="G777" i="1"/>
  <c r="F777" i="1"/>
  <c r="E777" i="1"/>
  <c r="D777" i="1"/>
  <c r="G776" i="1"/>
  <c r="F776" i="1"/>
  <c r="E776" i="1"/>
  <c r="D776" i="1"/>
  <c r="G775" i="1"/>
  <c r="F775" i="1"/>
  <c r="E775" i="1"/>
  <c r="D775" i="1"/>
  <c r="G774" i="1"/>
  <c r="F774" i="1"/>
  <c r="E774" i="1"/>
  <c r="D774" i="1"/>
  <c r="G773" i="1"/>
  <c r="F773" i="1"/>
  <c r="E773" i="1"/>
  <c r="D773" i="1"/>
  <c r="G772" i="1"/>
  <c r="F772" i="1"/>
  <c r="E772" i="1"/>
  <c r="D772" i="1"/>
  <c r="G771" i="1"/>
  <c r="F771" i="1"/>
  <c r="E771" i="1"/>
  <c r="D771" i="1"/>
  <c r="G770" i="1"/>
  <c r="F770" i="1"/>
  <c r="E770" i="1"/>
  <c r="D770" i="1"/>
  <c r="G769" i="1"/>
  <c r="F769" i="1"/>
  <c r="E769" i="1"/>
  <c r="D769" i="1"/>
  <c r="G768" i="1"/>
  <c r="F768" i="1"/>
  <c r="E768" i="1"/>
  <c r="D768" i="1"/>
  <c r="G767" i="1"/>
  <c r="F767" i="1"/>
  <c r="E767" i="1"/>
  <c r="D767" i="1"/>
  <c r="G766" i="1"/>
  <c r="F766" i="1"/>
  <c r="E766" i="1"/>
  <c r="D766" i="1"/>
  <c r="G765" i="1"/>
  <c r="F765" i="1"/>
  <c r="E765" i="1"/>
  <c r="D765" i="1"/>
  <c r="G764" i="1"/>
  <c r="F764" i="1"/>
  <c r="E764" i="1"/>
  <c r="D764" i="1"/>
  <c r="G763" i="1"/>
  <c r="F763" i="1"/>
  <c r="E763" i="1"/>
  <c r="D763" i="1"/>
  <c r="G762" i="1"/>
  <c r="F762" i="1"/>
  <c r="E762" i="1"/>
  <c r="D762" i="1"/>
  <c r="G761" i="1"/>
  <c r="F761" i="1"/>
  <c r="E761" i="1"/>
  <c r="D761" i="1"/>
  <c r="G760" i="1"/>
  <c r="F760" i="1"/>
  <c r="E760" i="1"/>
  <c r="D760" i="1"/>
  <c r="G759" i="1"/>
  <c r="F759" i="1"/>
  <c r="E759" i="1"/>
  <c r="D759" i="1"/>
  <c r="G758" i="1"/>
  <c r="F758" i="1"/>
  <c r="E758" i="1"/>
  <c r="D758" i="1"/>
  <c r="G757" i="1"/>
  <c r="F757" i="1"/>
  <c r="E757" i="1"/>
  <c r="D757" i="1"/>
  <c r="G756" i="1"/>
  <c r="F756" i="1"/>
  <c r="E756" i="1"/>
  <c r="D756" i="1"/>
  <c r="G755" i="1"/>
  <c r="F755" i="1"/>
  <c r="E755" i="1"/>
  <c r="D755" i="1"/>
  <c r="G754" i="1"/>
  <c r="F754" i="1"/>
  <c r="E754" i="1"/>
  <c r="D754" i="1"/>
  <c r="G753" i="1"/>
  <c r="F753" i="1"/>
  <c r="E753" i="1"/>
  <c r="D753" i="1"/>
  <c r="G752" i="1"/>
  <c r="F752" i="1"/>
  <c r="E752" i="1"/>
  <c r="D752" i="1"/>
  <c r="G751" i="1"/>
  <c r="F751" i="1"/>
  <c r="E751" i="1"/>
  <c r="D751" i="1"/>
  <c r="G750" i="1"/>
  <c r="F750" i="1"/>
  <c r="E750" i="1"/>
  <c r="D750" i="1"/>
  <c r="G749" i="1"/>
  <c r="F749" i="1"/>
  <c r="E749" i="1"/>
  <c r="D749" i="1"/>
  <c r="G748" i="1"/>
  <c r="F748" i="1"/>
  <c r="E748" i="1"/>
  <c r="D748" i="1"/>
  <c r="G747" i="1"/>
  <c r="F747" i="1"/>
  <c r="E747" i="1"/>
  <c r="D747" i="1"/>
  <c r="G746" i="1"/>
  <c r="F746" i="1"/>
  <c r="E746" i="1"/>
  <c r="D746" i="1"/>
  <c r="G745" i="1"/>
  <c r="F745" i="1"/>
  <c r="E745" i="1"/>
  <c r="D745" i="1"/>
  <c r="G744" i="1"/>
  <c r="F744" i="1"/>
  <c r="E744" i="1"/>
  <c r="D744" i="1"/>
  <c r="G743" i="1"/>
  <c r="F743" i="1"/>
  <c r="E743" i="1"/>
  <c r="D743" i="1"/>
  <c r="G742" i="1"/>
  <c r="F742" i="1"/>
  <c r="E742" i="1"/>
  <c r="D742" i="1"/>
  <c r="G741" i="1"/>
  <c r="F741" i="1"/>
  <c r="E741" i="1"/>
  <c r="D741" i="1"/>
  <c r="G740" i="1"/>
  <c r="F740" i="1"/>
  <c r="E740" i="1"/>
  <c r="D740" i="1"/>
  <c r="G739" i="1"/>
  <c r="F739" i="1"/>
  <c r="E739" i="1"/>
  <c r="D739" i="1"/>
  <c r="G738" i="1"/>
  <c r="F738" i="1"/>
  <c r="E738" i="1"/>
  <c r="D738" i="1"/>
  <c r="G737" i="1"/>
  <c r="F737" i="1"/>
  <c r="E737" i="1"/>
  <c r="D737" i="1"/>
  <c r="G736" i="1"/>
  <c r="F736" i="1"/>
  <c r="E736" i="1"/>
  <c r="D736" i="1"/>
  <c r="G735" i="1"/>
  <c r="F735" i="1"/>
  <c r="E735" i="1"/>
  <c r="D735" i="1"/>
  <c r="G734" i="1"/>
  <c r="F734" i="1"/>
  <c r="E734" i="1"/>
  <c r="D734" i="1"/>
  <c r="G733" i="1"/>
  <c r="F733" i="1"/>
  <c r="E733" i="1"/>
  <c r="D733" i="1"/>
  <c r="G732" i="1"/>
  <c r="F732" i="1"/>
  <c r="E732" i="1"/>
  <c r="D732" i="1"/>
  <c r="G731" i="1"/>
  <c r="F731" i="1"/>
  <c r="E731" i="1"/>
  <c r="D731" i="1"/>
  <c r="G730" i="1"/>
  <c r="F730" i="1"/>
  <c r="E730" i="1"/>
  <c r="D730" i="1"/>
  <c r="G729" i="1"/>
  <c r="F729" i="1"/>
  <c r="E729" i="1"/>
  <c r="D729" i="1"/>
  <c r="G728" i="1"/>
  <c r="F728" i="1"/>
  <c r="E728" i="1"/>
  <c r="D728" i="1"/>
  <c r="G727" i="1"/>
  <c r="F727" i="1"/>
  <c r="E727" i="1"/>
  <c r="D727" i="1"/>
  <c r="G726" i="1"/>
  <c r="F726" i="1"/>
  <c r="E726" i="1"/>
  <c r="D726" i="1"/>
  <c r="G725" i="1"/>
  <c r="F725" i="1"/>
  <c r="E725" i="1"/>
  <c r="D725" i="1"/>
  <c r="G724" i="1"/>
  <c r="F724" i="1"/>
  <c r="E724" i="1"/>
  <c r="D724" i="1"/>
  <c r="G723" i="1"/>
  <c r="F723" i="1"/>
  <c r="E723" i="1"/>
  <c r="D723" i="1"/>
  <c r="G722" i="1"/>
  <c r="F722" i="1"/>
  <c r="E722" i="1"/>
  <c r="D722" i="1"/>
  <c r="G721" i="1"/>
  <c r="F721" i="1"/>
  <c r="E721" i="1"/>
  <c r="D721" i="1"/>
  <c r="G720" i="1"/>
  <c r="F720" i="1"/>
  <c r="E720" i="1"/>
  <c r="D720" i="1"/>
  <c r="G719" i="1"/>
  <c r="F719" i="1"/>
  <c r="E719" i="1"/>
  <c r="D719" i="1"/>
  <c r="G718" i="1"/>
  <c r="F718" i="1"/>
  <c r="E718" i="1"/>
  <c r="D718" i="1"/>
  <c r="G717" i="1"/>
  <c r="F717" i="1"/>
  <c r="E717" i="1"/>
  <c r="D717" i="1"/>
  <c r="G716" i="1"/>
  <c r="F716" i="1"/>
  <c r="E716" i="1"/>
  <c r="D716" i="1"/>
  <c r="G715" i="1"/>
  <c r="F715" i="1"/>
  <c r="E715" i="1"/>
  <c r="D715" i="1"/>
  <c r="G714" i="1"/>
  <c r="F714" i="1"/>
  <c r="E714" i="1"/>
  <c r="D714" i="1"/>
  <c r="G713" i="1"/>
  <c r="F713" i="1"/>
  <c r="E713" i="1"/>
  <c r="D713" i="1"/>
  <c r="G712" i="1"/>
  <c r="F712" i="1"/>
  <c r="E712" i="1"/>
  <c r="D712" i="1"/>
  <c r="G711" i="1"/>
  <c r="F711" i="1"/>
  <c r="E711" i="1"/>
  <c r="D711" i="1"/>
  <c r="G710" i="1"/>
  <c r="F710" i="1"/>
  <c r="E710" i="1"/>
  <c r="D710" i="1"/>
  <c r="G709" i="1"/>
  <c r="F709" i="1"/>
  <c r="E709" i="1"/>
  <c r="D709" i="1"/>
  <c r="G708" i="1"/>
  <c r="F708" i="1"/>
  <c r="E708" i="1"/>
  <c r="D708" i="1"/>
  <c r="G707" i="1"/>
  <c r="F707" i="1"/>
  <c r="E707" i="1"/>
  <c r="D707" i="1"/>
  <c r="G706" i="1"/>
  <c r="F706" i="1"/>
  <c r="E706" i="1"/>
  <c r="D706" i="1"/>
  <c r="G705" i="1"/>
  <c r="F705" i="1"/>
  <c r="E705" i="1"/>
  <c r="D705" i="1"/>
  <c r="G704" i="1"/>
  <c r="F704" i="1"/>
  <c r="E704" i="1"/>
  <c r="D704" i="1"/>
  <c r="G703" i="1"/>
  <c r="F703" i="1"/>
  <c r="E703" i="1"/>
  <c r="D703" i="1"/>
  <c r="G702" i="1"/>
  <c r="F702" i="1"/>
  <c r="E702" i="1"/>
  <c r="D702" i="1"/>
  <c r="B702" i="1"/>
  <c r="G701" i="1"/>
  <c r="F701" i="1"/>
  <c r="E701" i="1"/>
  <c r="D701" i="1"/>
  <c r="G700" i="1"/>
  <c r="F700" i="1"/>
  <c r="E700" i="1"/>
  <c r="D700" i="1"/>
  <c r="G699" i="1"/>
  <c r="F699" i="1"/>
  <c r="E699" i="1"/>
  <c r="D699" i="1"/>
  <c r="G698" i="1"/>
  <c r="F698" i="1"/>
  <c r="E698" i="1"/>
  <c r="D698" i="1"/>
  <c r="G697" i="1"/>
  <c r="F697" i="1"/>
  <c r="E697" i="1"/>
  <c r="D697" i="1"/>
  <c r="G696" i="1"/>
  <c r="F696" i="1"/>
  <c r="E696" i="1"/>
  <c r="D696" i="1"/>
  <c r="G695" i="1"/>
  <c r="F695" i="1"/>
  <c r="E695" i="1"/>
  <c r="D695" i="1"/>
  <c r="G694" i="1"/>
  <c r="F694" i="1"/>
  <c r="E694" i="1"/>
  <c r="D694" i="1"/>
  <c r="G693" i="1"/>
  <c r="F693" i="1"/>
  <c r="E693" i="1"/>
  <c r="D693" i="1"/>
  <c r="G692" i="1"/>
  <c r="F692" i="1"/>
  <c r="E692" i="1"/>
  <c r="D692" i="1"/>
  <c r="G691" i="1"/>
  <c r="F691" i="1"/>
  <c r="E691" i="1"/>
  <c r="D691" i="1"/>
  <c r="G690" i="1"/>
  <c r="F690" i="1"/>
  <c r="E690" i="1"/>
  <c r="D690" i="1"/>
  <c r="G689" i="1"/>
  <c r="F689" i="1"/>
  <c r="E689" i="1"/>
  <c r="D689" i="1"/>
  <c r="G688" i="1"/>
  <c r="F688" i="1"/>
  <c r="E688" i="1"/>
  <c r="D688" i="1"/>
  <c r="G687" i="1"/>
  <c r="F687" i="1"/>
  <c r="E687" i="1"/>
  <c r="D687" i="1"/>
  <c r="G686" i="1"/>
  <c r="F686" i="1"/>
  <c r="E686" i="1"/>
  <c r="D686" i="1"/>
  <c r="G685" i="1"/>
  <c r="F685" i="1"/>
  <c r="E685" i="1"/>
  <c r="D685" i="1"/>
  <c r="G684" i="1"/>
  <c r="F684" i="1"/>
  <c r="E684" i="1"/>
  <c r="D684" i="1"/>
  <c r="G683" i="1"/>
  <c r="F683" i="1"/>
  <c r="E683" i="1"/>
  <c r="D683" i="1"/>
  <c r="G682" i="1"/>
  <c r="F682" i="1"/>
  <c r="E682" i="1"/>
  <c r="D682" i="1"/>
  <c r="G681" i="1"/>
  <c r="F681" i="1"/>
  <c r="E681" i="1"/>
  <c r="D681" i="1"/>
  <c r="G680" i="1"/>
  <c r="F680" i="1"/>
  <c r="E680" i="1"/>
  <c r="D680" i="1"/>
  <c r="G679" i="1"/>
  <c r="F679" i="1"/>
  <c r="E679" i="1"/>
  <c r="D679" i="1"/>
  <c r="G678" i="1"/>
  <c r="F678" i="1"/>
  <c r="E678" i="1"/>
  <c r="D678" i="1"/>
  <c r="G677" i="1"/>
  <c r="F677" i="1"/>
  <c r="E677" i="1"/>
  <c r="D677" i="1"/>
  <c r="G676" i="1"/>
  <c r="F676" i="1"/>
  <c r="E676" i="1"/>
  <c r="D676" i="1"/>
  <c r="G675" i="1"/>
  <c r="F675" i="1"/>
  <c r="E675" i="1"/>
  <c r="D675" i="1"/>
  <c r="G674" i="1"/>
  <c r="F674" i="1"/>
  <c r="E674" i="1"/>
  <c r="D674" i="1"/>
  <c r="G673" i="1"/>
  <c r="F673" i="1"/>
  <c r="E673" i="1"/>
  <c r="D673" i="1"/>
  <c r="G672" i="1"/>
  <c r="F672" i="1"/>
  <c r="E672" i="1"/>
  <c r="D672" i="1"/>
  <c r="G671" i="1"/>
  <c r="F671" i="1"/>
  <c r="E671" i="1"/>
  <c r="D671" i="1"/>
  <c r="G670" i="1"/>
  <c r="F670" i="1"/>
  <c r="E670" i="1"/>
  <c r="D670" i="1"/>
  <c r="G669" i="1"/>
  <c r="F669" i="1"/>
  <c r="E669" i="1"/>
  <c r="D669" i="1"/>
  <c r="G668" i="1"/>
  <c r="F668" i="1"/>
  <c r="E668" i="1"/>
  <c r="D668" i="1"/>
  <c r="G667" i="1"/>
  <c r="F667" i="1"/>
  <c r="E667" i="1"/>
  <c r="D667" i="1"/>
  <c r="G666" i="1"/>
  <c r="F666" i="1"/>
  <c r="E666" i="1"/>
  <c r="D666" i="1"/>
  <c r="G665" i="1"/>
  <c r="F665" i="1"/>
  <c r="E665" i="1"/>
  <c r="D665" i="1"/>
  <c r="G664" i="1"/>
  <c r="F664" i="1"/>
  <c r="E664" i="1"/>
  <c r="D664" i="1"/>
  <c r="G663" i="1"/>
  <c r="F663" i="1"/>
  <c r="E663" i="1"/>
  <c r="D663" i="1"/>
  <c r="G662" i="1"/>
  <c r="F662" i="1"/>
  <c r="E662" i="1"/>
  <c r="D662" i="1"/>
  <c r="G661" i="1"/>
  <c r="F661" i="1"/>
  <c r="E661" i="1"/>
  <c r="D661" i="1"/>
  <c r="G660" i="1"/>
  <c r="F660" i="1"/>
  <c r="E660" i="1"/>
  <c r="D660" i="1"/>
  <c r="G659" i="1"/>
  <c r="F659" i="1"/>
  <c r="E659" i="1"/>
  <c r="D659" i="1"/>
  <c r="G658" i="1"/>
  <c r="F658" i="1"/>
  <c r="E658" i="1"/>
  <c r="D658" i="1"/>
  <c r="G657" i="1"/>
  <c r="F657" i="1"/>
  <c r="E657" i="1"/>
  <c r="D657" i="1"/>
  <c r="G656" i="1"/>
  <c r="F656" i="1"/>
  <c r="E656" i="1"/>
  <c r="D656" i="1"/>
  <c r="G655" i="1"/>
  <c r="F655" i="1"/>
  <c r="E655" i="1"/>
  <c r="D655" i="1"/>
  <c r="G654" i="1"/>
  <c r="F654" i="1"/>
  <c r="E654" i="1"/>
  <c r="D654" i="1"/>
  <c r="G653" i="1"/>
  <c r="F653" i="1"/>
  <c r="E653" i="1"/>
  <c r="D653" i="1"/>
  <c r="G652" i="1"/>
  <c r="F652" i="1"/>
  <c r="E652" i="1"/>
  <c r="D652" i="1"/>
  <c r="G651" i="1"/>
  <c r="F651" i="1"/>
  <c r="E651" i="1"/>
  <c r="D651" i="1"/>
  <c r="G650" i="1"/>
  <c r="F650" i="1"/>
  <c r="E650" i="1"/>
  <c r="D650" i="1"/>
  <c r="G649" i="1"/>
  <c r="F649" i="1"/>
  <c r="E649" i="1"/>
  <c r="D649" i="1"/>
  <c r="G648" i="1"/>
  <c r="F648" i="1"/>
  <c r="E648" i="1"/>
  <c r="D648" i="1"/>
  <c r="G647" i="1"/>
  <c r="F647" i="1"/>
  <c r="E647" i="1"/>
  <c r="D647" i="1"/>
  <c r="G646" i="1"/>
  <c r="F646" i="1"/>
  <c r="E646" i="1"/>
  <c r="D646" i="1"/>
  <c r="G645" i="1"/>
  <c r="F645" i="1"/>
  <c r="E645" i="1"/>
  <c r="D645" i="1"/>
  <c r="G644" i="1"/>
  <c r="F644" i="1"/>
  <c r="E644" i="1"/>
  <c r="D644" i="1"/>
  <c r="G643" i="1"/>
  <c r="F643" i="1"/>
  <c r="E643" i="1"/>
  <c r="D643" i="1"/>
  <c r="G642" i="1"/>
  <c r="F642" i="1"/>
  <c r="E642" i="1"/>
  <c r="D642" i="1"/>
  <c r="G641" i="1"/>
  <c r="F641" i="1"/>
  <c r="E641" i="1"/>
  <c r="D641" i="1"/>
  <c r="G640" i="1"/>
  <c r="F640" i="1"/>
  <c r="E640" i="1"/>
  <c r="D640" i="1"/>
  <c r="G639" i="1"/>
  <c r="F639" i="1"/>
  <c r="E639" i="1"/>
  <c r="D639" i="1"/>
  <c r="G638" i="1"/>
  <c r="F638" i="1"/>
  <c r="E638" i="1"/>
  <c r="D638" i="1"/>
  <c r="G637" i="1"/>
  <c r="F637" i="1"/>
  <c r="E637" i="1"/>
  <c r="D637" i="1"/>
  <c r="G636" i="1"/>
  <c r="F636" i="1"/>
  <c r="E636" i="1"/>
  <c r="D636" i="1"/>
  <c r="G635" i="1"/>
  <c r="F635" i="1"/>
  <c r="E635" i="1"/>
  <c r="D635" i="1"/>
  <c r="G634" i="1"/>
  <c r="F634" i="1"/>
  <c r="E634" i="1"/>
  <c r="D634" i="1"/>
  <c r="G633" i="1"/>
  <c r="F633" i="1"/>
  <c r="E633" i="1"/>
  <c r="D633" i="1"/>
  <c r="G632" i="1"/>
  <c r="F632" i="1"/>
  <c r="E632" i="1"/>
  <c r="D632" i="1"/>
  <c r="G631" i="1"/>
  <c r="F631" i="1"/>
  <c r="E631" i="1"/>
  <c r="D631" i="1"/>
  <c r="G630" i="1"/>
  <c r="F630" i="1"/>
  <c r="E630" i="1"/>
  <c r="D630" i="1"/>
  <c r="G629" i="1"/>
  <c r="F629" i="1"/>
  <c r="E629" i="1"/>
  <c r="D629" i="1"/>
  <c r="G628" i="1"/>
  <c r="F628" i="1"/>
  <c r="E628" i="1"/>
  <c r="D628" i="1"/>
  <c r="G627" i="1"/>
  <c r="F627" i="1"/>
  <c r="E627" i="1"/>
  <c r="D627" i="1"/>
  <c r="G626" i="1"/>
  <c r="F626" i="1"/>
  <c r="E626" i="1"/>
  <c r="D626" i="1"/>
  <c r="G625" i="1"/>
  <c r="F625" i="1"/>
  <c r="E625" i="1"/>
  <c r="D625" i="1"/>
  <c r="G624" i="1"/>
  <c r="F624" i="1"/>
  <c r="E624" i="1"/>
  <c r="D624" i="1"/>
  <c r="G623" i="1"/>
  <c r="F623" i="1"/>
  <c r="E623" i="1"/>
  <c r="D623" i="1"/>
  <c r="G622" i="1"/>
  <c r="F622" i="1"/>
  <c r="E622" i="1"/>
  <c r="D622" i="1"/>
  <c r="G621" i="1"/>
  <c r="F621" i="1"/>
  <c r="E621" i="1"/>
  <c r="D621" i="1"/>
  <c r="G620" i="1"/>
  <c r="F620" i="1"/>
  <c r="E620" i="1"/>
  <c r="D620" i="1"/>
  <c r="G619" i="1"/>
  <c r="F619" i="1"/>
  <c r="E619" i="1"/>
  <c r="D619" i="1"/>
  <c r="G618" i="1"/>
  <c r="F618" i="1"/>
  <c r="E618" i="1"/>
  <c r="D618" i="1"/>
  <c r="G617" i="1"/>
  <c r="F617" i="1"/>
  <c r="E617" i="1"/>
  <c r="D617" i="1"/>
  <c r="G616" i="1"/>
  <c r="F616" i="1"/>
  <c r="E616" i="1"/>
  <c r="D616" i="1"/>
  <c r="G615" i="1"/>
  <c r="F615" i="1"/>
  <c r="E615" i="1"/>
  <c r="D615" i="1"/>
  <c r="G614" i="1"/>
  <c r="F614" i="1"/>
  <c r="E614" i="1"/>
  <c r="D614" i="1"/>
  <c r="G613" i="1"/>
  <c r="F613" i="1"/>
  <c r="E613" i="1"/>
  <c r="D613" i="1"/>
  <c r="G612" i="1"/>
  <c r="F612" i="1"/>
  <c r="E612" i="1"/>
  <c r="D612" i="1"/>
  <c r="G611" i="1"/>
  <c r="F611" i="1"/>
  <c r="E611" i="1"/>
  <c r="D611" i="1"/>
  <c r="G610" i="1"/>
  <c r="F610" i="1"/>
  <c r="E610" i="1"/>
  <c r="D610" i="1"/>
  <c r="G609" i="1"/>
  <c r="F609" i="1"/>
  <c r="E609" i="1"/>
  <c r="D609" i="1"/>
  <c r="G608" i="1"/>
  <c r="F608" i="1"/>
  <c r="E608" i="1"/>
  <c r="D608" i="1"/>
  <c r="G607" i="1"/>
  <c r="F607" i="1"/>
  <c r="E607" i="1"/>
  <c r="D607" i="1"/>
  <c r="G606" i="1"/>
  <c r="F606" i="1"/>
  <c r="E606" i="1"/>
  <c r="D606" i="1"/>
  <c r="G605" i="1"/>
  <c r="F605" i="1"/>
  <c r="E605" i="1"/>
  <c r="D605" i="1"/>
  <c r="G604" i="1"/>
  <c r="F604" i="1"/>
  <c r="E604" i="1"/>
  <c r="D604" i="1"/>
  <c r="G603" i="1"/>
  <c r="F603" i="1"/>
  <c r="E603" i="1"/>
  <c r="D603" i="1"/>
  <c r="G602" i="1"/>
  <c r="F602" i="1"/>
  <c r="E602" i="1"/>
  <c r="D602" i="1"/>
  <c r="B602" i="1"/>
  <c r="M602" i="1" s="1"/>
  <c r="G601" i="1"/>
  <c r="F601" i="1"/>
  <c r="E601" i="1"/>
  <c r="D601" i="1"/>
  <c r="G600" i="1"/>
  <c r="F600" i="1"/>
  <c r="E600" i="1"/>
  <c r="D600" i="1"/>
  <c r="G599" i="1"/>
  <c r="F599" i="1"/>
  <c r="E599" i="1"/>
  <c r="D599" i="1"/>
  <c r="G598" i="1"/>
  <c r="F598" i="1"/>
  <c r="E598" i="1"/>
  <c r="D598" i="1"/>
  <c r="G597" i="1"/>
  <c r="F597" i="1"/>
  <c r="E597" i="1"/>
  <c r="D597" i="1"/>
  <c r="G596" i="1"/>
  <c r="F596" i="1"/>
  <c r="E596" i="1"/>
  <c r="D596" i="1"/>
  <c r="G595" i="1"/>
  <c r="F595" i="1"/>
  <c r="E595" i="1"/>
  <c r="D595" i="1"/>
  <c r="G594" i="1"/>
  <c r="F594" i="1"/>
  <c r="E594" i="1"/>
  <c r="D594" i="1"/>
  <c r="G593" i="1"/>
  <c r="F593" i="1"/>
  <c r="E593" i="1"/>
  <c r="D593" i="1"/>
  <c r="G592" i="1"/>
  <c r="F592" i="1"/>
  <c r="E592" i="1"/>
  <c r="D592" i="1"/>
  <c r="G591" i="1"/>
  <c r="F591" i="1"/>
  <c r="E591" i="1"/>
  <c r="D591" i="1"/>
  <c r="G590" i="1"/>
  <c r="F590" i="1"/>
  <c r="E590" i="1"/>
  <c r="D590" i="1"/>
  <c r="G589" i="1"/>
  <c r="F589" i="1"/>
  <c r="E589" i="1"/>
  <c r="D589" i="1"/>
  <c r="G588" i="1"/>
  <c r="F588" i="1"/>
  <c r="E588" i="1"/>
  <c r="D588" i="1"/>
  <c r="G587" i="1"/>
  <c r="F587" i="1"/>
  <c r="E587" i="1"/>
  <c r="D587" i="1"/>
  <c r="G586" i="1"/>
  <c r="F586" i="1"/>
  <c r="E586" i="1"/>
  <c r="D586" i="1"/>
  <c r="G585" i="1"/>
  <c r="F585" i="1"/>
  <c r="E585" i="1"/>
  <c r="D585" i="1"/>
  <c r="G584" i="1"/>
  <c r="F584" i="1"/>
  <c r="E584" i="1"/>
  <c r="D584" i="1"/>
  <c r="G583" i="1"/>
  <c r="F583" i="1"/>
  <c r="E583" i="1"/>
  <c r="D583" i="1"/>
  <c r="G582" i="1"/>
  <c r="F582" i="1"/>
  <c r="E582" i="1"/>
  <c r="D582" i="1"/>
  <c r="G581" i="1"/>
  <c r="F581" i="1"/>
  <c r="E581" i="1"/>
  <c r="D581" i="1"/>
  <c r="G580" i="1"/>
  <c r="F580" i="1"/>
  <c r="E580" i="1"/>
  <c r="D580" i="1"/>
  <c r="G579" i="1"/>
  <c r="F579" i="1"/>
  <c r="E579" i="1"/>
  <c r="D579" i="1"/>
  <c r="G578" i="1"/>
  <c r="F578" i="1"/>
  <c r="E578" i="1"/>
  <c r="D578" i="1"/>
  <c r="G577" i="1"/>
  <c r="F577" i="1"/>
  <c r="E577" i="1"/>
  <c r="D577" i="1"/>
  <c r="G576" i="1"/>
  <c r="F576" i="1"/>
  <c r="E576" i="1"/>
  <c r="D576" i="1"/>
  <c r="G575" i="1"/>
  <c r="F575" i="1"/>
  <c r="E575" i="1"/>
  <c r="D575" i="1"/>
  <c r="G574" i="1"/>
  <c r="F574" i="1"/>
  <c r="E574" i="1"/>
  <c r="D574" i="1"/>
  <c r="G573" i="1"/>
  <c r="F573" i="1"/>
  <c r="E573" i="1"/>
  <c r="D573" i="1"/>
  <c r="G572" i="1"/>
  <c r="F572" i="1"/>
  <c r="E572" i="1"/>
  <c r="D572" i="1"/>
  <c r="G571" i="1"/>
  <c r="F571" i="1"/>
  <c r="E571" i="1"/>
  <c r="D571" i="1"/>
  <c r="G570" i="1"/>
  <c r="F570" i="1"/>
  <c r="E570" i="1"/>
  <c r="D570" i="1"/>
  <c r="G569" i="1"/>
  <c r="F569" i="1"/>
  <c r="E569" i="1"/>
  <c r="D569" i="1"/>
  <c r="G568" i="1"/>
  <c r="F568" i="1"/>
  <c r="E568" i="1"/>
  <c r="D568" i="1"/>
  <c r="G567" i="1"/>
  <c r="F567" i="1"/>
  <c r="E567" i="1"/>
  <c r="D567" i="1"/>
  <c r="G566" i="1"/>
  <c r="F566" i="1"/>
  <c r="E566" i="1"/>
  <c r="D566" i="1"/>
  <c r="G565" i="1"/>
  <c r="F565" i="1"/>
  <c r="E565" i="1"/>
  <c r="D565" i="1"/>
  <c r="G564" i="1"/>
  <c r="F564" i="1"/>
  <c r="E564" i="1"/>
  <c r="D564" i="1"/>
  <c r="G563" i="1"/>
  <c r="F563" i="1"/>
  <c r="E563" i="1"/>
  <c r="D563" i="1"/>
  <c r="G562" i="1"/>
  <c r="F562" i="1"/>
  <c r="E562" i="1"/>
  <c r="D562" i="1"/>
  <c r="G561" i="1"/>
  <c r="F561" i="1"/>
  <c r="E561" i="1"/>
  <c r="D561" i="1"/>
  <c r="G560" i="1"/>
  <c r="F560" i="1"/>
  <c r="E560" i="1"/>
  <c r="D560" i="1"/>
  <c r="G559" i="1"/>
  <c r="F559" i="1"/>
  <c r="E559" i="1"/>
  <c r="D559" i="1"/>
  <c r="G558" i="1"/>
  <c r="F558" i="1"/>
  <c r="E558" i="1"/>
  <c r="D558" i="1"/>
  <c r="G557" i="1"/>
  <c r="F557" i="1"/>
  <c r="E557" i="1"/>
  <c r="D557" i="1"/>
  <c r="G556" i="1"/>
  <c r="F556" i="1"/>
  <c r="E556" i="1"/>
  <c r="D556" i="1"/>
  <c r="G555" i="1"/>
  <c r="F555" i="1"/>
  <c r="E555" i="1"/>
  <c r="D555" i="1"/>
  <c r="G554" i="1"/>
  <c r="F554" i="1"/>
  <c r="E554" i="1"/>
  <c r="D554" i="1"/>
  <c r="G553" i="1"/>
  <c r="F553" i="1"/>
  <c r="E553" i="1"/>
  <c r="D553" i="1"/>
  <c r="G552" i="1"/>
  <c r="F552" i="1"/>
  <c r="E552" i="1"/>
  <c r="D552" i="1"/>
  <c r="G551" i="1"/>
  <c r="F551" i="1"/>
  <c r="E551" i="1"/>
  <c r="D551" i="1"/>
  <c r="G550" i="1"/>
  <c r="F550" i="1"/>
  <c r="E550" i="1"/>
  <c r="D550" i="1"/>
  <c r="G549" i="1"/>
  <c r="F549" i="1"/>
  <c r="E549" i="1"/>
  <c r="D549" i="1"/>
  <c r="G548" i="1"/>
  <c r="F548" i="1"/>
  <c r="E548" i="1"/>
  <c r="D548" i="1"/>
  <c r="G547" i="1"/>
  <c r="F547" i="1"/>
  <c r="E547" i="1"/>
  <c r="D547" i="1"/>
  <c r="G546" i="1"/>
  <c r="F546" i="1"/>
  <c r="E546" i="1"/>
  <c r="D546" i="1"/>
  <c r="G545" i="1"/>
  <c r="F545" i="1"/>
  <c r="E545" i="1"/>
  <c r="D545" i="1"/>
  <c r="G544" i="1"/>
  <c r="F544" i="1"/>
  <c r="E544" i="1"/>
  <c r="D544" i="1"/>
  <c r="G543" i="1"/>
  <c r="F543" i="1"/>
  <c r="E543" i="1"/>
  <c r="D543" i="1"/>
  <c r="G542" i="1"/>
  <c r="F542" i="1"/>
  <c r="E542" i="1"/>
  <c r="D542" i="1"/>
  <c r="G541" i="1"/>
  <c r="F541" i="1"/>
  <c r="E541" i="1"/>
  <c r="D541" i="1"/>
  <c r="G540" i="1"/>
  <c r="F540" i="1"/>
  <c r="E540" i="1"/>
  <c r="D540" i="1"/>
  <c r="G539" i="1"/>
  <c r="F539" i="1"/>
  <c r="E539" i="1"/>
  <c r="D539" i="1"/>
  <c r="G538" i="1"/>
  <c r="F538" i="1"/>
  <c r="E538" i="1"/>
  <c r="D538" i="1"/>
  <c r="G537" i="1"/>
  <c r="F537" i="1"/>
  <c r="E537" i="1"/>
  <c r="D537" i="1"/>
  <c r="G536" i="1"/>
  <c r="F536" i="1"/>
  <c r="E536" i="1"/>
  <c r="D536" i="1"/>
  <c r="G535" i="1"/>
  <c r="F535" i="1"/>
  <c r="E535" i="1"/>
  <c r="D535" i="1"/>
  <c r="G534" i="1"/>
  <c r="F534" i="1"/>
  <c r="E534" i="1"/>
  <c r="D534" i="1"/>
  <c r="G533" i="1"/>
  <c r="F533" i="1"/>
  <c r="E533" i="1"/>
  <c r="D533" i="1"/>
  <c r="G532" i="1"/>
  <c r="F532" i="1"/>
  <c r="E532" i="1"/>
  <c r="D532" i="1"/>
  <c r="G531" i="1"/>
  <c r="F531" i="1"/>
  <c r="E531" i="1"/>
  <c r="D531" i="1"/>
  <c r="G530" i="1"/>
  <c r="F530" i="1"/>
  <c r="E530" i="1"/>
  <c r="D530" i="1"/>
  <c r="G529" i="1"/>
  <c r="F529" i="1"/>
  <c r="E529" i="1"/>
  <c r="D529" i="1"/>
  <c r="G528" i="1"/>
  <c r="F528" i="1"/>
  <c r="E528" i="1"/>
  <c r="D528" i="1"/>
  <c r="G527" i="1"/>
  <c r="F527" i="1"/>
  <c r="E527" i="1"/>
  <c r="D527" i="1"/>
  <c r="G526" i="1"/>
  <c r="F526" i="1"/>
  <c r="E526" i="1"/>
  <c r="D526" i="1"/>
  <c r="G525" i="1"/>
  <c r="F525" i="1"/>
  <c r="E525" i="1"/>
  <c r="D525" i="1"/>
  <c r="G524" i="1"/>
  <c r="F524" i="1"/>
  <c r="E524" i="1"/>
  <c r="D524" i="1"/>
  <c r="G523" i="1"/>
  <c r="F523" i="1"/>
  <c r="E523" i="1"/>
  <c r="D523" i="1"/>
  <c r="G522" i="1"/>
  <c r="F522" i="1"/>
  <c r="E522" i="1"/>
  <c r="D522" i="1"/>
  <c r="G521" i="1"/>
  <c r="F521" i="1"/>
  <c r="E521" i="1"/>
  <c r="D521" i="1"/>
  <c r="G520" i="1"/>
  <c r="F520" i="1"/>
  <c r="E520" i="1"/>
  <c r="D520" i="1"/>
  <c r="G519" i="1"/>
  <c r="F519" i="1"/>
  <c r="E519" i="1"/>
  <c r="D519" i="1"/>
  <c r="G518" i="1"/>
  <c r="F518" i="1"/>
  <c r="E518" i="1"/>
  <c r="D518" i="1"/>
  <c r="G517" i="1"/>
  <c r="F517" i="1"/>
  <c r="E517" i="1"/>
  <c r="D517" i="1"/>
  <c r="G516" i="1"/>
  <c r="F516" i="1"/>
  <c r="E516" i="1"/>
  <c r="D516" i="1"/>
  <c r="G515" i="1"/>
  <c r="F515" i="1"/>
  <c r="E515" i="1"/>
  <c r="D515" i="1"/>
  <c r="G514" i="1"/>
  <c r="F514" i="1"/>
  <c r="E514" i="1"/>
  <c r="D514" i="1"/>
  <c r="G513" i="1"/>
  <c r="F513" i="1"/>
  <c r="E513" i="1"/>
  <c r="D513" i="1"/>
  <c r="G512" i="1"/>
  <c r="F512" i="1"/>
  <c r="E512" i="1"/>
  <c r="D512" i="1"/>
  <c r="G511" i="1"/>
  <c r="F511" i="1"/>
  <c r="E511" i="1"/>
  <c r="D511" i="1"/>
  <c r="G510" i="1"/>
  <c r="F510" i="1"/>
  <c r="E510" i="1"/>
  <c r="D510" i="1"/>
  <c r="G509" i="1"/>
  <c r="F509" i="1"/>
  <c r="E509" i="1"/>
  <c r="D509" i="1"/>
  <c r="G508" i="1"/>
  <c r="F508" i="1"/>
  <c r="E508" i="1"/>
  <c r="D508" i="1"/>
  <c r="G507" i="1"/>
  <c r="F507" i="1"/>
  <c r="E507" i="1"/>
  <c r="D507" i="1"/>
  <c r="G506" i="1"/>
  <c r="F506" i="1"/>
  <c r="E506" i="1"/>
  <c r="D506" i="1"/>
  <c r="G505" i="1"/>
  <c r="F505" i="1"/>
  <c r="E505" i="1"/>
  <c r="D505" i="1"/>
  <c r="G504" i="1"/>
  <c r="F504" i="1"/>
  <c r="E504" i="1"/>
  <c r="D504" i="1"/>
  <c r="G503" i="1"/>
  <c r="F503" i="1"/>
  <c r="E503" i="1"/>
  <c r="D503" i="1"/>
  <c r="G502" i="1"/>
  <c r="F502" i="1"/>
  <c r="E502" i="1"/>
  <c r="D502" i="1"/>
  <c r="B502" i="1"/>
  <c r="I502" i="1" s="1"/>
  <c r="J502" i="1" s="1"/>
  <c r="G501" i="1"/>
  <c r="F501" i="1"/>
  <c r="E501" i="1"/>
  <c r="D501" i="1"/>
  <c r="G500" i="1"/>
  <c r="F500" i="1"/>
  <c r="E500" i="1"/>
  <c r="D500" i="1"/>
  <c r="G499" i="1"/>
  <c r="F499" i="1"/>
  <c r="E499" i="1"/>
  <c r="D499" i="1"/>
  <c r="G498" i="1"/>
  <c r="F498" i="1"/>
  <c r="E498" i="1"/>
  <c r="D498" i="1"/>
  <c r="G497" i="1"/>
  <c r="F497" i="1"/>
  <c r="E497" i="1"/>
  <c r="D497" i="1"/>
  <c r="G496" i="1"/>
  <c r="F496" i="1"/>
  <c r="E496" i="1"/>
  <c r="D496" i="1"/>
  <c r="G495" i="1"/>
  <c r="F495" i="1"/>
  <c r="E495" i="1"/>
  <c r="D495" i="1"/>
  <c r="G494" i="1"/>
  <c r="F494" i="1"/>
  <c r="E494" i="1"/>
  <c r="D494" i="1"/>
  <c r="G493" i="1"/>
  <c r="F493" i="1"/>
  <c r="E493" i="1"/>
  <c r="D493" i="1"/>
  <c r="G492" i="1"/>
  <c r="F492" i="1"/>
  <c r="E492" i="1"/>
  <c r="D492" i="1"/>
  <c r="G491" i="1"/>
  <c r="F491" i="1"/>
  <c r="E491" i="1"/>
  <c r="D491" i="1"/>
  <c r="G490" i="1"/>
  <c r="F490" i="1"/>
  <c r="E490" i="1"/>
  <c r="D490" i="1"/>
  <c r="G489" i="1"/>
  <c r="F489" i="1"/>
  <c r="E489" i="1"/>
  <c r="D489" i="1"/>
  <c r="G488" i="1"/>
  <c r="F488" i="1"/>
  <c r="E488" i="1"/>
  <c r="D488" i="1"/>
  <c r="G487" i="1"/>
  <c r="F487" i="1"/>
  <c r="E487" i="1"/>
  <c r="D487" i="1"/>
  <c r="G486" i="1"/>
  <c r="F486" i="1"/>
  <c r="E486" i="1"/>
  <c r="D486" i="1"/>
  <c r="G485" i="1"/>
  <c r="F485" i="1"/>
  <c r="E485" i="1"/>
  <c r="D485" i="1"/>
  <c r="G484" i="1"/>
  <c r="F484" i="1"/>
  <c r="E484" i="1"/>
  <c r="D484" i="1"/>
  <c r="G483" i="1"/>
  <c r="F483" i="1"/>
  <c r="E483" i="1"/>
  <c r="D483" i="1"/>
  <c r="G482" i="1"/>
  <c r="F482" i="1"/>
  <c r="E482" i="1"/>
  <c r="D482" i="1"/>
  <c r="G481" i="1"/>
  <c r="F481" i="1"/>
  <c r="E481" i="1"/>
  <c r="D481" i="1"/>
  <c r="G480" i="1"/>
  <c r="F480" i="1"/>
  <c r="E480" i="1"/>
  <c r="D480" i="1"/>
  <c r="G479" i="1"/>
  <c r="F479" i="1"/>
  <c r="E479" i="1"/>
  <c r="D479" i="1"/>
  <c r="G478" i="1"/>
  <c r="F478" i="1"/>
  <c r="E478" i="1"/>
  <c r="D478" i="1"/>
  <c r="G477" i="1"/>
  <c r="F477" i="1"/>
  <c r="E477" i="1"/>
  <c r="D477" i="1"/>
  <c r="G476" i="1"/>
  <c r="F476" i="1"/>
  <c r="E476" i="1"/>
  <c r="D476" i="1"/>
  <c r="G475" i="1"/>
  <c r="F475" i="1"/>
  <c r="E475" i="1"/>
  <c r="D475" i="1"/>
  <c r="G474" i="1"/>
  <c r="F474" i="1"/>
  <c r="E474" i="1"/>
  <c r="D474" i="1"/>
  <c r="G473" i="1"/>
  <c r="F473" i="1"/>
  <c r="E473" i="1"/>
  <c r="D473" i="1"/>
  <c r="G472" i="1"/>
  <c r="F472" i="1"/>
  <c r="E472" i="1"/>
  <c r="D472" i="1"/>
  <c r="G471" i="1"/>
  <c r="F471" i="1"/>
  <c r="E471" i="1"/>
  <c r="D471" i="1"/>
  <c r="G470" i="1"/>
  <c r="F470" i="1"/>
  <c r="E470" i="1"/>
  <c r="D470" i="1"/>
  <c r="G469" i="1"/>
  <c r="F469" i="1"/>
  <c r="E469" i="1"/>
  <c r="D469" i="1"/>
  <c r="G468" i="1"/>
  <c r="F468" i="1"/>
  <c r="E468" i="1"/>
  <c r="D468" i="1"/>
  <c r="G467" i="1"/>
  <c r="F467" i="1"/>
  <c r="E467" i="1"/>
  <c r="D467" i="1"/>
  <c r="G466" i="1"/>
  <c r="F466" i="1"/>
  <c r="E466" i="1"/>
  <c r="D466" i="1"/>
  <c r="G465" i="1"/>
  <c r="F465" i="1"/>
  <c r="E465" i="1"/>
  <c r="D465" i="1"/>
  <c r="G464" i="1"/>
  <c r="F464" i="1"/>
  <c r="E464" i="1"/>
  <c r="D464" i="1"/>
  <c r="G463" i="1"/>
  <c r="F463" i="1"/>
  <c r="E463" i="1"/>
  <c r="D463" i="1"/>
  <c r="G462" i="1"/>
  <c r="F462" i="1"/>
  <c r="E462" i="1"/>
  <c r="D462" i="1"/>
  <c r="G461" i="1"/>
  <c r="F461" i="1"/>
  <c r="E461" i="1"/>
  <c r="D461" i="1"/>
  <c r="G460" i="1"/>
  <c r="F460" i="1"/>
  <c r="E460" i="1"/>
  <c r="D460" i="1"/>
  <c r="G459" i="1"/>
  <c r="F459" i="1"/>
  <c r="E459" i="1"/>
  <c r="D459" i="1"/>
  <c r="G458" i="1"/>
  <c r="F458" i="1"/>
  <c r="E458" i="1"/>
  <c r="D458" i="1"/>
  <c r="G457" i="1"/>
  <c r="F457" i="1"/>
  <c r="E457" i="1"/>
  <c r="D457" i="1"/>
  <c r="G456" i="1"/>
  <c r="F456" i="1"/>
  <c r="E456" i="1"/>
  <c r="D456" i="1"/>
  <c r="G455" i="1"/>
  <c r="F455" i="1"/>
  <c r="E455" i="1"/>
  <c r="D455" i="1"/>
  <c r="G454" i="1"/>
  <c r="F454" i="1"/>
  <c r="E454" i="1"/>
  <c r="D454" i="1"/>
  <c r="G453" i="1"/>
  <c r="F453" i="1"/>
  <c r="E453" i="1"/>
  <c r="D453" i="1"/>
  <c r="G452" i="1"/>
  <c r="F452" i="1"/>
  <c r="E452" i="1"/>
  <c r="D452" i="1"/>
  <c r="G451" i="1"/>
  <c r="F451" i="1"/>
  <c r="E451" i="1"/>
  <c r="D451" i="1"/>
  <c r="G450" i="1"/>
  <c r="F450" i="1"/>
  <c r="E450" i="1"/>
  <c r="D450" i="1"/>
  <c r="G449" i="1"/>
  <c r="F449" i="1"/>
  <c r="E449" i="1"/>
  <c r="D449" i="1"/>
  <c r="G448" i="1"/>
  <c r="F448" i="1"/>
  <c r="E448" i="1"/>
  <c r="D448" i="1"/>
  <c r="G447" i="1"/>
  <c r="F447" i="1"/>
  <c r="E447" i="1"/>
  <c r="D447" i="1"/>
  <c r="G446" i="1"/>
  <c r="F446" i="1"/>
  <c r="E446" i="1"/>
  <c r="D446" i="1"/>
  <c r="G445" i="1"/>
  <c r="F445" i="1"/>
  <c r="E445" i="1"/>
  <c r="D445" i="1"/>
  <c r="G444" i="1"/>
  <c r="F444" i="1"/>
  <c r="E444" i="1"/>
  <c r="D444" i="1"/>
  <c r="G443" i="1"/>
  <c r="F443" i="1"/>
  <c r="E443" i="1"/>
  <c r="D443" i="1"/>
  <c r="G442" i="1"/>
  <c r="F442" i="1"/>
  <c r="E442" i="1"/>
  <c r="D442" i="1"/>
  <c r="G441" i="1"/>
  <c r="F441" i="1"/>
  <c r="E441" i="1"/>
  <c r="D441" i="1"/>
  <c r="G440" i="1"/>
  <c r="F440" i="1"/>
  <c r="E440" i="1"/>
  <c r="D440" i="1"/>
  <c r="G439" i="1"/>
  <c r="F439" i="1"/>
  <c r="E439" i="1"/>
  <c r="D439" i="1"/>
  <c r="G438" i="1"/>
  <c r="F438" i="1"/>
  <c r="E438" i="1"/>
  <c r="D438" i="1"/>
  <c r="G437" i="1"/>
  <c r="F437" i="1"/>
  <c r="E437" i="1"/>
  <c r="D437" i="1"/>
  <c r="G436" i="1"/>
  <c r="F436" i="1"/>
  <c r="E436" i="1"/>
  <c r="D436" i="1"/>
  <c r="G435" i="1"/>
  <c r="F435" i="1"/>
  <c r="E435" i="1"/>
  <c r="D435" i="1"/>
  <c r="G434" i="1"/>
  <c r="F434" i="1"/>
  <c r="E434" i="1"/>
  <c r="D434" i="1"/>
  <c r="G433" i="1"/>
  <c r="F433" i="1"/>
  <c r="E433" i="1"/>
  <c r="D433" i="1"/>
  <c r="G432" i="1"/>
  <c r="F432" i="1"/>
  <c r="E432" i="1"/>
  <c r="D432" i="1"/>
  <c r="G431" i="1"/>
  <c r="F431" i="1"/>
  <c r="E431" i="1"/>
  <c r="D431" i="1"/>
  <c r="G430" i="1"/>
  <c r="F430" i="1"/>
  <c r="E430" i="1"/>
  <c r="D430" i="1"/>
  <c r="G429" i="1"/>
  <c r="F429" i="1"/>
  <c r="E429" i="1"/>
  <c r="D429" i="1"/>
  <c r="G428" i="1"/>
  <c r="F428" i="1"/>
  <c r="E428" i="1"/>
  <c r="D428" i="1"/>
  <c r="G427" i="1"/>
  <c r="F427" i="1"/>
  <c r="E427" i="1"/>
  <c r="D427" i="1"/>
  <c r="G426" i="1"/>
  <c r="F426" i="1"/>
  <c r="E426" i="1"/>
  <c r="D426" i="1"/>
  <c r="G425" i="1"/>
  <c r="F425" i="1"/>
  <c r="E425" i="1"/>
  <c r="D425" i="1"/>
  <c r="G424" i="1"/>
  <c r="F424" i="1"/>
  <c r="E424" i="1"/>
  <c r="D424" i="1"/>
  <c r="G423" i="1"/>
  <c r="F423" i="1"/>
  <c r="E423" i="1"/>
  <c r="D423" i="1"/>
  <c r="G422" i="1"/>
  <c r="F422" i="1"/>
  <c r="E422" i="1"/>
  <c r="D422" i="1"/>
  <c r="G421" i="1"/>
  <c r="F421" i="1"/>
  <c r="E421" i="1"/>
  <c r="D421" i="1"/>
  <c r="G420" i="1"/>
  <c r="F420" i="1"/>
  <c r="E420" i="1"/>
  <c r="D420" i="1"/>
  <c r="G419" i="1"/>
  <c r="F419" i="1"/>
  <c r="E419" i="1"/>
  <c r="D419" i="1"/>
  <c r="G418" i="1"/>
  <c r="F418" i="1"/>
  <c r="E418" i="1"/>
  <c r="D418" i="1"/>
  <c r="G417" i="1"/>
  <c r="F417" i="1"/>
  <c r="E417" i="1"/>
  <c r="D417" i="1"/>
  <c r="G416" i="1"/>
  <c r="F416" i="1"/>
  <c r="E416" i="1"/>
  <c r="D416" i="1"/>
  <c r="G415" i="1"/>
  <c r="F415" i="1"/>
  <c r="E415" i="1"/>
  <c r="D415" i="1"/>
  <c r="G414" i="1"/>
  <c r="F414" i="1"/>
  <c r="E414" i="1"/>
  <c r="D414" i="1"/>
  <c r="G413" i="1"/>
  <c r="F413" i="1"/>
  <c r="E413" i="1"/>
  <c r="D413" i="1"/>
  <c r="G412" i="1"/>
  <c r="F412" i="1"/>
  <c r="E412" i="1"/>
  <c r="D412" i="1"/>
  <c r="G411" i="1"/>
  <c r="F411" i="1"/>
  <c r="E411" i="1"/>
  <c r="D411" i="1"/>
  <c r="G410" i="1"/>
  <c r="F410" i="1"/>
  <c r="E410" i="1"/>
  <c r="D410" i="1"/>
  <c r="G409" i="1"/>
  <c r="F409" i="1"/>
  <c r="E409" i="1"/>
  <c r="D409" i="1"/>
  <c r="G408" i="1"/>
  <c r="F408" i="1"/>
  <c r="E408" i="1"/>
  <c r="D408" i="1"/>
  <c r="G407" i="1"/>
  <c r="F407" i="1"/>
  <c r="E407" i="1"/>
  <c r="D407" i="1"/>
  <c r="G406" i="1"/>
  <c r="F406" i="1"/>
  <c r="E406" i="1"/>
  <c r="D406" i="1"/>
  <c r="G405" i="1"/>
  <c r="F405" i="1"/>
  <c r="E405" i="1"/>
  <c r="D405" i="1"/>
  <c r="G404" i="1"/>
  <c r="F404" i="1"/>
  <c r="E404" i="1"/>
  <c r="D404" i="1"/>
  <c r="G403" i="1"/>
  <c r="F403" i="1"/>
  <c r="E403" i="1"/>
  <c r="D403" i="1"/>
  <c r="G402" i="1"/>
  <c r="F402" i="1"/>
  <c r="E402" i="1"/>
  <c r="D402" i="1"/>
  <c r="B402" i="1"/>
  <c r="G301" i="1"/>
  <c r="F301" i="1"/>
  <c r="E301" i="1"/>
  <c r="D301" i="1"/>
  <c r="G300" i="1"/>
  <c r="F300" i="1"/>
  <c r="E300" i="1"/>
  <c r="D300" i="1"/>
  <c r="G299" i="1"/>
  <c r="F299" i="1"/>
  <c r="E299" i="1"/>
  <c r="D299" i="1"/>
  <c r="G298" i="1"/>
  <c r="F298" i="1"/>
  <c r="E298" i="1"/>
  <c r="D298" i="1"/>
  <c r="G297" i="1"/>
  <c r="F297" i="1"/>
  <c r="E297" i="1"/>
  <c r="D297" i="1"/>
  <c r="G296" i="1"/>
  <c r="F296" i="1"/>
  <c r="E296" i="1"/>
  <c r="D296" i="1"/>
  <c r="G295" i="1"/>
  <c r="F295" i="1"/>
  <c r="E295" i="1"/>
  <c r="D295" i="1"/>
  <c r="G294" i="1"/>
  <c r="F294" i="1"/>
  <c r="E294" i="1"/>
  <c r="D294" i="1"/>
  <c r="G293" i="1"/>
  <c r="F293" i="1"/>
  <c r="E293" i="1"/>
  <c r="D293" i="1"/>
  <c r="G292" i="1"/>
  <c r="F292" i="1"/>
  <c r="E292" i="1"/>
  <c r="D292" i="1"/>
  <c r="G291" i="1"/>
  <c r="F291" i="1"/>
  <c r="E291" i="1"/>
  <c r="D291" i="1"/>
  <c r="G290" i="1"/>
  <c r="F290" i="1"/>
  <c r="E290" i="1"/>
  <c r="D290" i="1"/>
  <c r="G289" i="1"/>
  <c r="F289" i="1"/>
  <c r="E289" i="1"/>
  <c r="D289" i="1"/>
  <c r="G288" i="1"/>
  <c r="F288" i="1"/>
  <c r="E288" i="1"/>
  <c r="D288" i="1"/>
  <c r="G287" i="1"/>
  <c r="F287" i="1"/>
  <c r="E287" i="1"/>
  <c r="D287" i="1"/>
  <c r="G286" i="1"/>
  <c r="F286" i="1"/>
  <c r="E286" i="1"/>
  <c r="D286" i="1"/>
  <c r="G285" i="1"/>
  <c r="F285" i="1"/>
  <c r="E285" i="1"/>
  <c r="D285" i="1"/>
  <c r="G284" i="1"/>
  <c r="F284" i="1"/>
  <c r="E284" i="1"/>
  <c r="D284" i="1"/>
  <c r="G283" i="1"/>
  <c r="F283" i="1"/>
  <c r="E283" i="1"/>
  <c r="D283" i="1"/>
  <c r="G282" i="1"/>
  <c r="F282" i="1"/>
  <c r="E282" i="1"/>
  <c r="D282" i="1"/>
  <c r="G281" i="1"/>
  <c r="F281" i="1"/>
  <c r="E281" i="1"/>
  <c r="D281" i="1"/>
  <c r="G280" i="1"/>
  <c r="F280" i="1"/>
  <c r="E280" i="1"/>
  <c r="D280" i="1"/>
  <c r="G279" i="1"/>
  <c r="F279" i="1"/>
  <c r="E279" i="1"/>
  <c r="D279" i="1"/>
  <c r="G278" i="1"/>
  <c r="F278" i="1"/>
  <c r="E278" i="1"/>
  <c r="D278" i="1"/>
  <c r="G277" i="1"/>
  <c r="F277" i="1"/>
  <c r="E277" i="1"/>
  <c r="D277" i="1"/>
  <c r="G276" i="1"/>
  <c r="F276" i="1"/>
  <c r="E276" i="1"/>
  <c r="D276" i="1"/>
  <c r="G275" i="1"/>
  <c r="F275" i="1"/>
  <c r="E275" i="1"/>
  <c r="D275" i="1"/>
  <c r="G274" i="1"/>
  <c r="F274" i="1"/>
  <c r="E274" i="1"/>
  <c r="D274" i="1"/>
  <c r="G273" i="1"/>
  <c r="F273" i="1"/>
  <c r="E273" i="1"/>
  <c r="D273" i="1"/>
  <c r="G272" i="1"/>
  <c r="F272" i="1"/>
  <c r="E272" i="1"/>
  <c r="D272" i="1"/>
  <c r="G271" i="1"/>
  <c r="F271" i="1"/>
  <c r="E271" i="1"/>
  <c r="D271" i="1"/>
  <c r="G270" i="1"/>
  <c r="F270" i="1"/>
  <c r="E270" i="1"/>
  <c r="D270" i="1"/>
  <c r="G269" i="1"/>
  <c r="F269" i="1"/>
  <c r="E269" i="1"/>
  <c r="D269" i="1"/>
  <c r="G268" i="1"/>
  <c r="F268" i="1"/>
  <c r="E268" i="1"/>
  <c r="D268" i="1"/>
  <c r="G267" i="1"/>
  <c r="F267" i="1"/>
  <c r="E267" i="1"/>
  <c r="D267" i="1"/>
  <c r="G266" i="1"/>
  <c r="F266" i="1"/>
  <c r="E266" i="1"/>
  <c r="D266" i="1"/>
  <c r="G265" i="1"/>
  <c r="F265" i="1"/>
  <c r="E265" i="1"/>
  <c r="D265" i="1"/>
  <c r="G264" i="1"/>
  <c r="F264" i="1"/>
  <c r="E264" i="1"/>
  <c r="D264" i="1"/>
  <c r="G263" i="1"/>
  <c r="F263" i="1"/>
  <c r="E263" i="1"/>
  <c r="D263" i="1"/>
  <c r="G262" i="1"/>
  <c r="F262" i="1"/>
  <c r="E262" i="1"/>
  <c r="D262" i="1"/>
  <c r="G261" i="1"/>
  <c r="F261" i="1"/>
  <c r="E261" i="1"/>
  <c r="D261" i="1"/>
  <c r="G260" i="1"/>
  <c r="F260" i="1"/>
  <c r="E260" i="1"/>
  <c r="D260" i="1"/>
  <c r="G259" i="1"/>
  <c r="F259" i="1"/>
  <c r="E259" i="1"/>
  <c r="D259" i="1"/>
  <c r="G258" i="1"/>
  <c r="F258" i="1"/>
  <c r="E258" i="1"/>
  <c r="D258" i="1"/>
  <c r="G257" i="1"/>
  <c r="F257" i="1"/>
  <c r="E257" i="1"/>
  <c r="D257" i="1"/>
  <c r="G256" i="1"/>
  <c r="F256" i="1"/>
  <c r="E256" i="1"/>
  <c r="D256" i="1"/>
  <c r="G255" i="1"/>
  <c r="F255" i="1"/>
  <c r="E255" i="1"/>
  <c r="D255" i="1"/>
  <c r="G254" i="1"/>
  <c r="F254" i="1"/>
  <c r="E254" i="1"/>
  <c r="D254" i="1"/>
  <c r="G253" i="1"/>
  <c r="F253" i="1"/>
  <c r="E253" i="1"/>
  <c r="D253" i="1"/>
  <c r="G252" i="1"/>
  <c r="F252" i="1"/>
  <c r="E252" i="1"/>
  <c r="D252" i="1"/>
  <c r="G251" i="1"/>
  <c r="F251" i="1"/>
  <c r="E251" i="1"/>
  <c r="D251" i="1"/>
  <c r="G250" i="1"/>
  <c r="F250" i="1"/>
  <c r="E250" i="1"/>
  <c r="D250" i="1"/>
  <c r="G249" i="1"/>
  <c r="F249" i="1"/>
  <c r="E249" i="1"/>
  <c r="D249" i="1"/>
  <c r="G248" i="1"/>
  <c r="F248" i="1"/>
  <c r="E248" i="1"/>
  <c r="D248" i="1"/>
  <c r="G247" i="1"/>
  <c r="F247" i="1"/>
  <c r="E247" i="1"/>
  <c r="D247" i="1"/>
  <c r="G246" i="1"/>
  <c r="F246" i="1"/>
  <c r="E246" i="1"/>
  <c r="D246" i="1"/>
  <c r="G245" i="1"/>
  <c r="F245" i="1"/>
  <c r="E245" i="1"/>
  <c r="D245" i="1"/>
  <c r="G244" i="1"/>
  <c r="F244" i="1"/>
  <c r="E244" i="1"/>
  <c r="D244" i="1"/>
  <c r="G243" i="1"/>
  <c r="F243" i="1"/>
  <c r="E243" i="1"/>
  <c r="D243" i="1"/>
  <c r="G242" i="1"/>
  <c r="F242" i="1"/>
  <c r="E242" i="1"/>
  <c r="D242" i="1"/>
  <c r="G241" i="1"/>
  <c r="F241" i="1"/>
  <c r="E241" i="1"/>
  <c r="D241" i="1"/>
  <c r="G240" i="1"/>
  <c r="F240" i="1"/>
  <c r="E240" i="1"/>
  <c r="D240" i="1"/>
  <c r="G239" i="1"/>
  <c r="F239" i="1"/>
  <c r="E239" i="1"/>
  <c r="D239" i="1"/>
  <c r="G238" i="1"/>
  <c r="F238" i="1"/>
  <c r="E238" i="1"/>
  <c r="D238" i="1"/>
  <c r="G237" i="1"/>
  <c r="F237" i="1"/>
  <c r="E237" i="1"/>
  <c r="D237" i="1"/>
  <c r="G236" i="1"/>
  <c r="F236" i="1"/>
  <c r="E236" i="1"/>
  <c r="D236" i="1"/>
  <c r="G235" i="1"/>
  <c r="F235" i="1"/>
  <c r="E235" i="1"/>
  <c r="D235" i="1"/>
  <c r="G234" i="1"/>
  <c r="F234" i="1"/>
  <c r="E234" i="1"/>
  <c r="D234" i="1"/>
  <c r="G233" i="1"/>
  <c r="F233" i="1"/>
  <c r="E233" i="1"/>
  <c r="D233" i="1"/>
  <c r="G232" i="1"/>
  <c r="F232" i="1"/>
  <c r="E232" i="1"/>
  <c r="D232" i="1"/>
  <c r="G231" i="1"/>
  <c r="F231" i="1"/>
  <c r="E231" i="1"/>
  <c r="D231" i="1"/>
  <c r="G230" i="1"/>
  <c r="F230" i="1"/>
  <c r="E230" i="1"/>
  <c r="D230" i="1"/>
  <c r="G229" i="1"/>
  <c r="F229" i="1"/>
  <c r="E229" i="1"/>
  <c r="D229" i="1"/>
  <c r="G228" i="1"/>
  <c r="F228" i="1"/>
  <c r="E228" i="1"/>
  <c r="D228" i="1"/>
  <c r="G227" i="1"/>
  <c r="F227" i="1"/>
  <c r="E227" i="1"/>
  <c r="D227" i="1"/>
  <c r="G226" i="1"/>
  <c r="F226" i="1"/>
  <c r="E226" i="1"/>
  <c r="D226" i="1"/>
  <c r="G225" i="1"/>
  <c r="F225" i="1"/>
  <c r="E225" i="1"/>
  <c r="D225" i="1"/>
  <c r="G224" i="1"/>
  <c r="F224" i="1"/>
  <c r="E224" i="1"/>
  <c r="D224" i="1"/>
  <c r="G223" i="1"/>
  <c r="F223" i="1"/>
  <c r="E223" i="1"/>
  <c r="D223" i="1"/>
  <c r="G222" i="1"/>
  <c r="F222" i="1"/>
  <c r="E222" i="1"/>
  <c r="D222" i="1"/>
  <c r="G221" i="1"/>
  <c r="F221" i="1"/>
  <c r="E221" i="1"/>
  <c r="D221" i="1"/>
  <c r="G220" i="1"/>
  <c r="F220" i="1"/>
  <c r="E220" i="1"/>
  <c r="D220" i="1"/>
  <c r="G219" i="1"/>
  <c r="F219" i="1"/>
  <c r="E219" i="1"/>
  <c r="D219" i="1"/>
  <c r="G218" i="1"/>
  <c r="F218" i="1"/>
  <c r="E218" i="1"/>
  <c r="D218" i="1"/>
  <c r="G217" i="1"/>
  <c r="F217" i="1"/>
  <c r="E217" i="1"/>
  <c r="D217" i="1"/>
  <c r="G216" i="1"/>
  <c r="F216" i="1"/>
  <c r="E216" i="1"/>
  <c r="D216" i="1"/>
  <c r="G215" i="1"/>
  <c r="F215" i="1"/>
  <c r="E215" i="1"/>
  <c r="D215" i="1"/>
  <c r="G214" i="1"/>
  <c r="F214" i="1"/>
  <c r="E214" i="1"/>
  <c r="D214" i="1"/>
  <c r="G213" i="1"/>
  <c r="F213" i="1"/>
  <c r="E213" i="1"/>
  <c r="D213" i="1"/>
  <c r="G212" i="1"/>
  <c r="F212" i="1"/>
  <c r="E212" i="1"/>
  <c r="D212" i="1"/>
  <c r="G211" i="1"/>
  <c r="F211" i="1"/>
  <c r="E211" i="1"/>
  <c r="D211" i="1"/>
  <c r="G210" i="1"/>
  <c r="F210" i="1"/>
  <c r="E210" i="1"/>
  <c r="D210" i="1"/>
  <c r="G209" i="1"/>
  <c r="F209" i="1"/>
  <c r="E209" i="1"/>
  <c r="D209" i="1"/>
  <c r="G208" i="1"/>
  <c r="F208" i="1"/>
  <c r="E208" i="1"/>
  <c r="D208" i="1"/>
  <c r="G207" i="1"/>
  <c r="F207" i="1"/>
  <c r="E207" i="1"/>
  <c r="D207" i="1"/>
  <c r="G206" i="1"/>
  <c r="F206" i="1"/>
  <c r="E206" i="1"/>
  <c r="D206" i="1"/>
  <c r="G205" i="1"/>
  <c r="F205" i="1"/>
  <c r="E205" i="1"/>
  <c r="D205" i="1"/>
  <c r="G204" i="1"/>
  <c r="F204" i="1"/>
  <c r="E204" i="1"/>
  <c r="D204" i="1"/>
  <c r="G203" i="1"/>
  <c r="F203" i="1"/>
  <c r="E203" i="1"/>
  <c r="D203" i="1"/>
  <c r="G202" i="1"/>
  <c r="F202" i="1"/>
  <c r="E202" i="1"/>
  <c r="D202" i="1"/>
  <c r="B202" i="1"/>
  <c r="I202" i="1" s="1"/>
  <c r="G201" i="1"/>
  <c r="F201" i="1"/>
  <c r="E201" i="1"/>
  <c r="D201" i="1"/>
  <c r="G200" i="1"/>
  <c r="F200" i="1"/>
  <c r="E200" i="1"/>
  <c r="D200" i="1"/>
  <c r="G199" i="1"/>
  <c r="F199" i="1"/>
  <c r="E199" i="1"/>
  <c r="D199" i="1"/>
  <c r="G198" i="1"/>
  <c r="F198" i="1"/>
  <c r="E198" i="1"/>
  <c r="D198" i="1"/>
  <c r="G197" i="1"/>
  <c r="F197" i="1"/>
  <c r="E197" i="1"/>
  <c r="D197" i="1"/>
  <c r="G196" i="1"/>
  <c r="F196" i="1"/>
  <c r="E196" i="1"/>
  <c r="D196" i="1"/>
  <c r="G195" i="1"/>
  <c r="F195" i="1"/>
  <c r="E195" i="1"/>
  <c r="D195" i="1"/>
  <c r="G194" i="1"/>
  <c r="F194" i="1"/>
  <c r="E194" i="1"/>
  <c r="D194" i="1"/>
  <c r="G193" i="1"/>
  <c r="F193" i="1"/>
  <c r="E193" i="1"/>
  <c r="D193" i="1"/>
  <c r="G192" i="1"/>
  <c r="F192" i="1"/>
  <c r="E192" i="1"/>
  <c r="D192" i="1"/>
  <c r="G191" i="1"/>
  <c r="F191" i="1"/>
  <c r="E191" i="1"/>
  <c r="D191" i="1"/>
  <c r="G190" i="1"/>
  <c r="F190" i="1"/>
  <c r="E190" i="1"/>
  <c r="D190" i="1"/>
  <c r="G189" i="1"/>
  <c r="F189" i="1"/>
  <c r="E189" i="1"/>
  <c r="D189" i="1"/>
  <c r="G188" i="1"/>
  <c r="F188" i="1"/>
  <c r="E188" i="1"/>
  <c r="D188" i="1"/>
  <c r="G187" i="1"/>
  <c r="F187" i="1"/>
  <c r="E187" i="1"/>
  <c r="D187" i="1"/>
  <c r="G186" i="1"/>
  <c r="F186" i="1"/>
  <c r="E186" i="1"/>
  <c r="D186" i="1"/>
  <c r="G185" i="1"/>
  <c r="F185" i="1"/>
  <c r="E185" i="1"/>
  <c r="D185" i="1"/>
  <c r="G184" i="1"/>
  <c r="F184" i="1"/>
  <c r="E184" i="1"/>
  <c r="D184" i="1"/>
  <c r="G183" i="1"/>
  <c r="F183" i="1"/>
  <c r="E183" i="1"/>
  <c r="D183" i="1"/>
  <c r="G182" i="1"/>
  <c r="F182" i="1"/>
  <c r="E182" i="1"/>
  <c r="D182" i="1"/>
  <c r="G181" i="1"/>
  <c r="F181" i="1"/>
  <c r="E181" i="1"/>
  <c r="D181" i="1"/>
  <c r="G180" i="1"/>
  <c r="F180" i="1"/>
  <c r="E180" i="1"/>
  <c r="D180" i="1"/>
  <c r="G179" i="1"/>
  <c r="F179" i="1"/>
  <c r="E179" i="1"/>
  <c r="D179" i="1"/>
  <c r="G178" i="1"/>
  <c r="F178" i="1"/>
  <c r="E178" i="1"/>
  <c r="D178" i="1"/>
  <c r="G177" i="1"/>
  <c r="F177" i="1"/>
  <c r="E177" i="1"/>
  <c r="D177" i="1"/>
  <c r="G176" i="1"/>
  <c r="F176" i="1"/>
  <c r="E176" i="1"/>
  <c r="D176" i="1"/>
  <c r="G175" i="1"/>
  <c r="F175" i="1"/>
  <c r="E175" i="1"/>
  <c r="D175" i="1"/>
  <c r="G174" i="1"/>
  <c r="F174" i="1"/>
  <c r="E174" i="1"/>
  <c r="D174" i="1"/>
  <c r="G173" i="1"/>
  <c r="F173" i="1"/>
  <c r="E173" i="1"/>
  <c r="D173" i="1"/>
  <c r="G172" i="1"/>
  <c r="F172" i="1"/>
  <c r="E172" i="1"/>
  <c r="D172" i="1"/>
  <c r="G171" i="1"/>
  <c r="F171" i="1"/>
  <c r="E171" i="1"/>
  <c r="D171" i="1"/>
  <c r="G170" i="1"/>
  <c r="F170" i="1"/>
  <c r="E170" i="1"/>
  <c r="D170" i="1"/>
  <c r="G169" i="1"/>
  <c r="F169" i="1"/>
  <c r="E169" i="1"/>
  <c r="D169" i="1"/>
  <c r="G168" i="1"/>
  <c r="F168" i="1"/>
  <c r="E168" i="1"/>
  <c r="D168" i="1"/>
  <c r="G167" i="1"/>
  <c r="F167" i="1"/>
  <c r="E167" i="1"/>
  <c r="D167" i="1"/>
  <c r="G166" i="1"/>
  <c r="F166" i="1"/>
  <c r="E166" i="1"/>
  <c r="D166" i="1"/>
  <c r="G165" i="1"/>
  <c r="F165" i="1"/>
  <c r="E165" i="1"/>
  <c r="D165" i="1"/>
  <c r="G164" i="1"/>
  <c r="F164" i="1"/>
  <c r="E164" i="1"/>
  <c r="D164" i="1"/>
  <c r="G163" i="1"/>
  <c r="F163" i="1"/>
  <c r="E163" i="1"/>
  <c r="D163" i="1"/>
  <c r="G162" i="1"/>
  <c r="F162" i="1"/>
  <c r="E162" i="1"/>
  <c r="D162" i="1"/>
  <c r="G161" i="1"/>
  <c r="F161" i="1"/>
  <c r="E161" i="1"/>
  <c r="D161" i="1"/>
  <c r="G160" i="1"/>
  <c r="F160" i="1"/>
  <c r="E160" i="1"/>
  <c r="D160" i="1"/>
  <c r="G159" i="1"/>
  <c r="F159" i="1"/>
  <c r="E159" i="1"/>
  <c r="D159" i="1"/>
  <c r="G158" i="1"/>
  <c r="F158" i="1"/>
  <c r="E158" i="1"/>
  <c r="D158" i="1"/>
  <c r="G157" i="1"/>
  <c r="F157" i="1"/>
  <c r="E157" i="1"/>
  <c r="D157" i="1"/>
  <c r="G156" i="1"/>
  <c r="F156" i="1"/>
  <c r="E156" i="1"/>
  <c r="D156" i="1"/>
  <c r="G155" i="1"/>
  <c r="F155" i="1"/>
  <c r="E155" i="1"/>
  <c r="D155" i="1"/>
  <c r="G154" i="1"/>
  <c r="F154" i="1"/>
  <c r="E154" i="1"/>
  <c r="D154" i="1"/>
  <c r="G153" i="1"/>
  <c r="F153" i="1"/>
  <c r="E153" i="1"/>
  <c r="D153" i="1"/>
  <c r="G152" i="1"/>
  <c r="F152" i="1"/>
  <c r="E152" i="1"/>
  <c r="D152" i="1"/>
  <c r="G151" i="1"/>
  <c r="F151" i="1"/>
  <c r="E151" i="1"/>
  <c r="D151" i="1"/>
  <c r="G150" i="1"/>
  <c r="F150" i="1"/>
  <c r="E150" i="1"/>
  <c r="D150" i="1"/>
  <c r="G149" i="1"/>
  <c r="F149" i="1"/>
  <c r="E149" i="1"/>
  <c r="D149" i="1"/>
  <c r="G148" i="1"/>
  <c r="F148" i="1"/>
  <c r="E148" i="1"/>
  <c r="D148" i="1"/>
  <c r="G147" i="1"/>
  <c r="F147" i="1"/>
  <c r="E147" i="1"/>
  <c r="D147" i="1"/>
  <c r="G146" i="1"/>
  <c r="F146" i="1"/>
  <c r="E146" i="1"/>
  <c r="D146" i="1"/>
  <c r="G145" i="1"/>
  <c r="F145" i="1"/>
  <c r="E145" i="1"/>
  <c r="D145" i="1"/>
  <c r="G144" i="1"/>
  <c r="F144" i="1"/>
  <c r="E144" i="1"/>
  <c r="D144" i="1"/>
  <c r="G143" i="1"/>
  <c r="F143" i="1"/>
  <c r="E143" i="1"/>
  <c r="D143" i="1"/>
  <c r="G142" i="1"/>
  <c r="F142" i="1"/>
  <c r="E142" i="1"/>
  <c r="D142" i="1"/>
  <c r="G141" i="1"/>
  <c r="F141" i="1"/>
  <c r="E141" i="1"/>
  <c r="D141" i="1"/>
  <c r="G140" i="1"/>
  <c r="F140" i="1"/>
  <c r="E140" i="1"/>
  <c r="D140" i="1"/>
  <c r="G139" i="1"/>
  <c r="F139" i="1"/>
  <c r="E139" i="1"/>
  <c r="D139" i="1"/>
  <c r="G138" i="1"/>
  <c r="F138" i="1"/>
  <c r="E138" i="1"/>
  <c r="D138" i="1"/>
  <c r="G137" i="1"/>
  <c r="F137" i="1"/>
  <c r="E137" i="1"/>
  <c r="D137" i="1"/>
  <c r="G136" i="1"/>
  <c r="F136" i="1"/>
  <c r="E136" i="1"/>
  <c r="D136" i="1"/>
  <c r="G135" i="1"/>
  <c r="F135" i="1"/>
  <c r="E135" i="1"/>
  <c r="D135" i="1"/>
  <c r="G134" i="1"/>
  <c r="F134" i="1"/>
  <c r="E134" i="1"/>
  <c r="D134" i="1"/>
  <c r="G133" i="1"/>
  <c r="F133" i="1"/>
  <c r="E133" i="1"/>
  <c r="D133" i="1"/>
  <c r="G132" i="1"/>
  <c r="F132" i="1"/>
  <c r="E132" i="1"/>
  <c r="D132" i="1"/>
  <c r="G131" i="1"/>
  <c r="F131" i="1"/>
  <c r="E131" i="1"/>
  <c r="D131" i="1"/>
  <c r="G130" i="1"/>
  <c r="F130" i="1"/>
  <c r="E130" i="1"/>
  <c r="D130" i="1"/>
  <c r="G129" i="1"/>
  <c r="F129" i="1"/>
  <c r="E129" i="1"/>
  <c r="D129" i="1"/>
  <c r="G128" i="1"/>
  <c r="F128" i="1"/>
  <c r="E128" i="1"/>
  <c r="D128" i="1"/>
  <c r="G127" i="1"/>
  <c r="F127" i="1"/>
  <c r="E127" i="1"/>
  <c r="D127" i="1"/>
  <c r="G126" i="1"/>
  <c r="F126" i="1"/>
  <c r="E126" i="1"/>
  <c r="D126" i="1"/>
  <c r="G125" i="1"/>
  <c r="F125" i="1"/>
  <c r="E125" i="1"/>
  <c r="D125" i="1"/>
  <c r="G124" i="1"/>
  <c r="F124" i="1"/>
  <c r="E124" i="1"/>
  <c r="D124" i="1"/>
  <c r="G123" i="1"/>
  <c r="F123" i="1"/>
  <c r="E123" i="1"/>
  <c r="D123" i="1"/>
  <c r="G122" i="1"/>
  <c r="F122" i="1"/>
  <c r="E122" i="1"/>
  <c r="D122" i="1"/>
  <c r="G121" i="1"/>
  <c r="F121" i="1"/>
  <c r="E121" i="1"/>
  <c r="D121" i="1"/>
  <c r="G120" i="1"/>
  <c r="F120" i="1"/>
  <c r="E120" i="1"/>
  <c r="D120" i="1"/>
  <c r="G119" i="1"/>
  <c r="F119" i="1"/>
  <c r="E119" i="1"/>
  <c r="D119" i="1"/>
  <c r="G118" i="1"/>
  <c r="F118" i="1"/>
  <c r="E118" i="1"/>
  <c r="D118" i="1"/>
  <c r="G117" i="1"/>
  <c r="F117" i="1"/>
  <c r="E117" i="1"/>
  <c r="D117" i="1"/>
  <c r="G116" i="1"/>
  <c r="F116" i="1"/>
  <c r="E116" i="1"/>
  <c r="D116" i="1"/>
  <c r="G115" i="1"/>
  <c r="F115" i="1"/>
  <c r="E115" i="1"/>
  <c r="D115" i="1"/>
  <c r="G114" i="1"/>
  <c r="F114" i="1"/>
  <c r="E114" i="1"/>
  <c r="D114" i="1"/>
  <c r="G113" i="1"/>
  <c r="F113" i="1"/>
  <c r="E113" i="1"/>
  <c r="D113" i="1"/>
  <c r="G112" i="1"/>
  <c r="F112" i="1"/>
  <c r="E112" i="1"/>
  <c r="D112" i="1"/>
  <c r="G111" i="1"/>
  <c r="F111" i="1"/>
  <c r="E111" i="1"/>
  <c r="D111" i="1"/>
  <c r="G110" i="1"/>
  <c r="F110" i="1"/>
  <c r="E110" i="1"/>
  <c r="D110" i="1"/>
  <c r="G109" i="1"/>
  <c r="F109" i="1"/>
  <c r="E109" i="1"/>
  <c r="D109" i="1"/>
  <c r="G108" i="1"/>
  <c r="F108" i="1"/>
  <c r="E108" i="1"/>
  <c r="D108" i="1"/>
  <c r="G107" i="1"/>
  <c r="F107" i="1"/>
  <c r="E107" i="1"/>
  <c r="D107" i="1"/>
  <c r="G106" i="1"/>
  <c r="F106" i="1"/>
  <c r="E106" i="1"/>
  <c r="D106" i="1"/>
  <c r="G105" i="1"/>
  <c r="F105" i="1"/>
  <c r="E105" i="1"/>
  <c r="D105" i="1"/>
  <c r="G104" i="1"/>
  <c r="F104" i="1"/>
  <c r="E104" i="1"/>
  <c r="D104" i="1"/>
  <c r="G103" i="1"/>
  <c r="F103" i="1"/>
  <c r="E103" i="1"/>
  <c r="D103" i="1"/>
  <c r="G102" i="1"/>
  <c r="F102" i="1"/>
  <c r="E102" i="1"/>
  <c r="D102" i="1"/>
  <c r="B102" i="1"/>
  <c r="B103" i="1" s="1"/>
  <c r="G101" i="1"/>
  <c r="F101" i="1"/>
  <c r="E101" i="1"/>
  <c r="D101" i="1"/>
  <c r="G100" i="1"/>
  <c r="F100" i="1"/>
  <c r="E100" i="1"/>
  <c r="D100" i="1"/>
  <c r="G99" i="1"/>
  <c r="F99" i="1"/>
  <c r="E99" i="1"/>
  <c r="D99" i="1"/>
  <c r="G98" i="1"/>
  <c r="F98" i="1"/>
  <c r="E98" i="1"/>
  <c r="D98" i="1"/>
  <c r="G97" i="1"/>
  <c r="F97" i="1"/>
  <c r="E97" i="1"/>
  <c r="D97" i="1"/>
  <c r="G96" i="1"/>
  <c r="F96" i="1"/>
  <c r="E96" i="1"/>
  <c r="D96" i="1"/>
  <c r="G95" i="1"/>
  <c r="F95" i="1"/>
  <c r="E95" i="1"/>
  <c r="D95" i="1"/>
  <c r="G94" i="1"/>
  <c r="F94" i="1"/>
  <c r="E94" i="1"/>
  <c r="D94" i="1"/>
  <c r="G93" i="1"/>
  <c r="F93" i="1"/>
  <c r="E93" i="1"/>
  <c r="D93" i="1"/>
  <c r="G92" i="1"/>
  <c r="F92" i="1"/>
  <c r="E92" i="1"/>
  <c r="D92" i="1"/>
  <c r="G91" i="1"/>
  <c r="F91" i="1"/>
  <c r="E91" i="1"/>
  <c r="D91" i="1"/>
  <c r="G90" i="1"/>
  <c r="F90" i="1"/>
  <c r="E90" i="1"/>
  <c r="D90" i="1"/>
  <c r="G89" i="1"/>
  <c r="F89" i="1"/>
  <c r="E89" i="1"/>
  <c r="D89" i="1"/>
  <c r="G88" i="1"/>
  <c r="F88" i="1"/>
  <c r="E88" i="1"/>
  <c r="D88" i="1"/>
  <c r="G87" i="1"/>
  <c r="F87" i="1"/>
  <c r="E87" i="1"/>
  <c r="D87" i="1"/>
  <c r="G86" i="1"/>
  <c r="F86" i="1"/>
  <c r="E86" i="1"/>
  <c r="D86" i="1"/>
  <c r="G85" i="1"/>
  <c r="F85" i="1"/>
  <c r="E85" i="1"/>
  <c r="D85" i="1"/>
  <c r="G84" i="1"/>
  <c r="F84" i="1"/>
  <c r="E84" i="1"/>
  <c r="D84" i="1"/>
  <c r="G83" i="1"/>
  <c r="F83" i="1"/>
  <c r="E83" i="1"/>
  <c r="D83" i="1"/>
  <c r="G82" i="1"/>
  <c r="F82" i="1"/>
  <c r="E82" i="1"/>
  <c r="D82" i="1"/>
  <c r="G81" i="1"/>
  <c r="F81" i="1"/>
  <c r="E81" i="1"/>
  <c r="D81" i="1"/>
  <c r="G80" i="1"/>
  <c r="F80" i="1"/>
  <c r="E80" i="1"/>
  <c r="D80" i="1"/>
  <c r="G79" i="1"/>
  <c r="F79" i="1"/>
  <c r="E79" i="1"/>
  <c r="D79" i="1"/>
  <c r="G78" i="1"/>
  <c r="F78" i="1"/>
  <c r="E78" i="1"/>
  <c r="D78" i="1"/>
  <c r="G77" i="1"/>
  <c r="F77" i="1"/>
  <c r="E77" i="1"/>
  <c r="D77" i="1"/>
  <c r="G76" i="1"/>
  <c r="F76" i="1"/>
  <c r="E76" i="1"/>
  <c r="D76" i="1"/>
  <c r="G75" i="1"/>
  <c r="F75" i="1"/>
  <c r="E75" i="1"/>
  <c r="D75" i="1"/>
  <c r="G74" i="1"/>
  <c r="F74" i="1"/>
  <c r="E74" i="1"/>
  <c r="D74" i="1"/>
  <c r="G73" i="1"/>
  <c r="F73" i="1"/>
  <c r="E73" i="1"/>
  <c r="D73" i="1"/>
  <c r="G72" i="1"/>
  <c r="F72" i="1"/>
  <c r="E72" i="1"/>
  <c r="D72" i="1"/>
  <c r="G71" i="1"/>
  <c r="F71" i="1"/>
  <c r="E71" i="1"/>
  <c r="D71" i="1"/>
  <c r="G70" i="1"/>
  <c r="F70" i="1"/>
  <c r="E70" i="1"/>
  <c r="D70" i="1"/>
  <c r="G69" i="1"/>
  <c r="F69" i="1"/>
  <c r="E69" i="1"/>
  <c r="D69" i="1"/>
  <c r="G68" i="1"/>
  <c r="F68" i="1"/>
  <c r="E68" i="1"/>
  <c r="D68" i="1"/>
  <c r="G67" i="1"/>
  <c r="F67" i="1"/>
  <c r="E67" i="1"/>
  <c r="D67" i="1"/>
  <c r="G66" i="1"/>
  <c r="F66" i="1"/>
  <c r="E66" i="1"/>
  <c r="D66" i="1"/>
  <c r="G65" i="1"/>
  <c r="F65" i="1"/>
  <c r="E65" i="1"/>
  <c r="D65" i="1"/>
  <c r="G64" i="1"/>
  <c r="F64" i="1"/>
  <c r="E64" i="1"/>
  <c r="D64" i="1"/>
  <c r="G63" i="1"/>
  <c r="F63" i="1"/>
  <c r="E63" i="1"/>
  <c r="D63" i="1"/>
  <c r="G62" i="1"/>
  <c r="F62" i="1"/>
  <c r="E62" i="1"/>
  <c r="D62" i="1"/>
  <c r="G61" i="1"/>
  <c r="F61" i="1"/>
  <c r="E61" i="1"/>
  <c r="D61" i="1"/>
  <c r="G60" i="1"/>
  <c r="F60" i="1"/>
  <c r="E60" i="1"/>
  <c r="D60" i="1"/>
  <c r="G59" i="1"/>
  <c r="F59" i="1"/>
  <c r="E59" i="1"/>
  <c r="D59" i="1"/>
  <c r="G58" i="1"/>
  <c r="F58" i="1"/>
  <c r="E58" i="1"/>
  <c r="D58" i="1"/>
  <c r="G57" i="1"/>
  <c r="F57" i="1"/>
  <c r="E57" i="1"/>
  <c r="D57" i="1"/>
  <c r="G56" i="1"/>
  <c r="F56" i="1"/>
  <c r="E56" i="1"/>
  <c r="D56" i="1"/>
  <c r="G55" i="1"/>
  <c r="F55" i="1"/>
  <c r="E55" i="1"/>
  <c r="D55" i="1"/>
  <c r="G54" i="1"/>
  <c r="F54" i="1"/>
  <c r="E54" i="1"/>
  <c r="D54" i="1"/>
  <c r="G53" i="1"/>
  <c r="F53" i="1"/>
  <c r="E53" i="1"/>
  <c r="D53" i="1"/>
  <c r="G52" i="1"/>
  <c r="F52" i="1"/>
  <c r="E52" i="1"/>
  <c r="D52" i="1"/>
  <c r="G51" i="1"/>
  <c r="F51" i="1"/>
  <c r="E51" i="1"/>
  <c r="D51" i="1"/>
  <c r="G50" i="1"/>
  <c r="F50" i="1"/>
  <c r="E50" i="1"/>
  <c r="D50" i="1"/>
  <c r="G49" i="1"/>
  <c r="F49" i="1"/>
  <c r="E49" i="1"/>
  <c r="D49" i="1"/>
  <c r="G48" i="1"/>
  <c r="F48" i="1"/>
  <c r="E48" i="1"/>
  <c r="D48" i="1"/>
  <c r="G47" i="1"/>
  <c r="F47" i="1"/>
  <c r="E47" i="1"/>
  <c r="D47" i="1"/>
  <c r="G46" i="1"/>
  <c r="F46" i="1"/>
  <c r="E46" i="1"/>
  <c r="D46" i="1"/>
  <c r="G45" i="1"/>
  <c r="F45" i="1"/>
  <c r="E45" i="1"/>
  <c r="D45" i="1"/>
  <c r="G44" i="1"/>
  <c r="F44" i="1"/>
  <c r="E44" i="1"/>
  <c r="D44" i="1"/>
  <c r="G43" i="1"/>
  <c r="F43" i="1"/>
  <c r="E43" i="1"/>
  <c r="D43" i="1"/>
  <c r="G42" i="1"/>
  <c r="F42" i="1"/>
  <c r="E42" i="1"/>
  <c r="D42" i="1"/>
  <c r="G41" i="1"/>
  <c r="F41" i="1"/>
  <c r="E41" i="1"/>
  <c r="D41" i="1"/>
  <c r="G40" i="1"/>
  <c r="F40" i="1"/>
  <c r="E40" i="1"/>
  <c r="D40" i="1"/>
  <c r="G39" i="1"/>
  <c r="F39" i="1"/>
  <c r="E39" i="1"/>
  <c r="D39" i="1"/>
  <c r="G38" i="1"/>
  <c r="F38" i="1"/>
  <c r="E38" i="1"/>
  <c r="D38" i="1"/>
  <c r="G37" i="1"/>
  <c r="F37" i="1"/>
  <c r="E37" i="1"/>
  <c r="D37" i="1"/>
  <c r="G36" i="1"/>
  <c r="F36" i="1"/>
  <c r="E36" i="1"/>
  <c r="D36" i="1"/>
  <c r="G35" i="1"/>
  <c r="F35" i="1"/>
  <c r="E35" i="1"/>
  <c r="D35" i="1"/>
  <c r="G34" i="1"/>
  <c r="F34" i="1"/>
  <c r="E34" i="1"/>
  <c r="D34" i="1"/>
  <c r="G33" i="1"/>
  <c r="F33" i="1"/>
  <c r="E33" i="1"/>
  <c r="D33" i="1"/>
  <c r="G32" i="1"/>
  <c r="F32" i="1"/>
  <c r="E32" i="1"/>
  <c r="D32" i="1"/>
  <c r="G31" i="1"/>
  <c r="F31" i="1"/>
  <c r="E31" i="1"/>
  <c r="D31" i="1"/>
  <c r="G30" i="1"/>
  <c r="F30" i="1"/>
  <c r="E30" i="1"/>
  <c r="D30" i="1"/>
  <c r="G29" i="1"/>
  <c r="F29" i="1"/>
  <c r="E29" i="1"/>
  <c r="D29" i="1"/>
  <c r="G28" i="1"/>
  <c r="F28" i="1"/>
  <c r="E28" i="1"/>
  <c r="D28" i="1"/>
  <c r="G27" i="1"/>
  <c r="F27" i="1"/>
  <c r="E27" i="1"/>
  <c r="D27" i="1"/>
  <c r="G26" i="1"/>
  <c r="F26" i="1"/>
  <c r="E26" i="1"/>
  <c r="D26" i="1"/>
  <c r="G25" i="1"/>
  <c r="F25" i="1"/>
  <c r="E25" i="1"/>
  <c r="D25" i="1"/>
  <c r="G24" i="1"/>
  <c r="F24" i="1"/>
  <c r="E24" i="1"/>
  <c r="D24" i="1"/>
  <c r="G23" i="1"/>
  <c r="F23" i="1"/>
  <c r="E23" i="1"/>
  <c r="D23" i="1"/>
  <c r="G22" i="1"/>
  <c r="F22" i="1"/>
  <c r="E22" i="1"/>
  <c r="D22" i="1"/>
  <c r="G21" i="1"/>
  <c r="F21" i="1"/>
  <c r="E21" i="1"/>
  <c r="D21" i="1"/>
  <c r="G20" i="1"/>
  <c r="F20" i="1"/>
  <c r="E20" i="1"/>
  <c r="D20" i="1"/>
  <c r="G19" i="1"/>
  <c r="F19" i="1"/>
  <c r="E19" i="1"/>
  <c r="D19" i="1"/>
  <c r="G18" i="1"/>
  <c r="F18" i="1"/>
  <c r="E18" i="1"/>
  <c r="D18" i="1"/>
  <c r="G17" i="1"/>
  <c r="F17" i="1"/>
  <c r="E17" i="1"/>
  <c r="D17" i="1"/>
  <c r="G16" i="1"/>
  <c r="F16" i="1"/>
  <c r="E16" i="1"/>
  <c r="D16" i="1"/>
  <c r="G15" i="1"/>
  <c r="F15" i="1"/>
  <c r="E15" i="1"/>
  <c r="D15" i="1"/>
  <c r="G14" i="1"/>
  <c r="F14" i="1"/>
  <c r="E14" i="1"/>
  <c r="D14" i="1"/>
  <c r="G13" i="1"/>
  <c r="F13" i="1"/>
  <c r="E13" i="1"/>
  <c r="D13" i="1"/>
  <c r="G12" i="1"/>
  <c r="F12" i="1"/>
  <c r="E12" i="1"/>
  <c r="D12" i="1"/>
  <c r="G11" i="1"/>
  <c r="F11" i="1"/>
  <c r="E11" i="1"/>
  <c r="D11" i="1"/>
  <c r="G10" i="1"/>
  <c r="F10" i="1"/>
  <c r="E10" i="1"/>
  <c r="D10" i="1"/>
  <c r="G9" i="1"/>
  <c r="F9" i="1"/>
  <c r="E9" i="1"/>
  <c r="D9" i="1"/>
  <c r="G8" i="1"/>
  <c r="F8" i="1"/>
  <c r="E8" i="1"/>
  <c r="D8" i="1"/>
  <c r="G7" i="1"/>
  <c r="F7" i="1"/>
  <c r="E7" i="1"/>
  <c r="D7" i="1"/>
  <c r="G6" i="1"/>
  <c r="F6" i="1"/>
  <c r="E6" i="1"/>
  <c r="D6" i="1"/>
  <c r="G5" i="1"/>
  <c r="F5" i="1"/>
  <c r="E5" i="1"/>
  <c r="D5" i="1"/>
  <c r="G4" i="1"/>
  <c r="F4" i="1"/>
  <c r="E4" i="1"/>
  <c r="D4" i="1"/>
  <c r="G3" i="1"/>
  <c r="F3" i="1"/>
  <c r="E3" i="1"/>
  <c r="D3" i="1"/>
  <c r="G2" i="1"/>
  <c r="F2" i="1"/>
  <c r="E2" i="1"/>
  <c r="D2" i="1"/>
  <c r="B2" i="1"/>
  <c r="J5502" i="1"/>
  <c r="K5502" i="1" s="1"/>
  <c r="B4503" i="1"/>
  <c r="B1103" i="1"/>
  <c r="I1103" i="1" s="1"/>
  <c r="J1103" i="1" s="1"/>
  <c r="K1103" i="1" s="1"/>
  <c r="J4402" i="1"/>
  <c r="B1403" i="1"/>
  <c r="B1404" i="1" s="1"/>
  <c r="N1404" i="1" s="1"/>
  <c r="B5803" i="1"/>
  <c r="M5803" i="1" s="1"/>
  <c r="J5802" i="1"/>
  <c r="B3003" i="1"/>
  <c r="M3003" i="1" s="1"/>
  <c r="M6202" i="1"/>
  <c r="L6402" i="1"/>
  <c r="N5002" i="1"/>
  <c r="L5102" i="1"/>
  <c r="M3502" i="1"/>
  <c r="L3502" i="1"/>
  <c r="N4502" i="1"/>
  <c r="M4502" i="1"/>
  <c r="L4502" i="1"/>
  <c r="B6203" i="1"/>
  <c r="B6204" i="1" s="1"/>
  <c r="N2202" i="1"/>
  <c r="M2202" i="1"/>
  <c r="L2202" i="1"/>
  <c r="N2602" i="1"/>
  <c r="N3002" i="1"/>
  <c r="M3002" i="1"/>
  <c r="L3002" i="1"/>
  <c r="M4002" i="1"/>
  <c r="M6102" i="1"/>
  <c r="L6102" i="1"/>
  <c r="N602" i="1"/>
  <c r="L3902" i="1"/>
  <c r="L5702" i="1"/>
  <c r="N5802" i="1"/>
  <c r="L5802" i="1"/>
  <c r="M5802" i="1"/>
  <c r="N6002" i="1"/>
  <c r="N1402" i="1"/>
  <c r="M1402" i="1"/>
  <c r="N1702" i="1"/>
  <c r="N3802" i="1"/>
  <c r="M3802" i="1"/>
  <c r="L3802" i="1"/>
  <c r="N5602" i="1"/>
  <c r="H602" i="1"/>
  <c r="H1402" i="1"/>
  <c r="H2202" i="1"/>
  <c r="B2203" i="1"/>
  <c r="H2203" i="1" s="1"/>
  <c r="B2603" i="1"/>
  <c r="B2604" i="1" s="1"/>
  <c r="B2605" i="1" s="1"/>
  <c r="B3803" i="1"/>
  <c r="B3804" i="1" s="1"/>
  <c r="B4803" i="1"/>
  <c r="B4804" i="1" s="1"/>
  <c r="B4805" i="1" s="1"/>
  <c r="L4805" i="1" s="1"/>
  <c r="N1403" i="1"/>
  <c r="H1403" i="1"/>
  <c r="J6304" i="1" l="1"/>
  <c r="K6304" i="1" s="1"/>
  <c r="L4804" i="1"/>
  <c r="M6402" i="1"/>
  <c r="B4403" i="1"/>
  <c r="B4404" i="1" s="1"/>
  <c r="M4404" i="1" s="1"/>
  <c r="N5702" i="1"/>
  <c r="M4402" i="1"/>
  <c r="L4802" i="1"/>
  <c r="N6402" i="1"/>
  <c r="N5502" i="1"/>
  <c r="N6305" i="1"/>
  <c r="L6305" i="1"/>
  <c r="M6305" i="1"/>
  <c r="J6305" i="1"/>
  <c r="K6305" i="1" s="1"/>
  <c r="B6306" i="1"/>
  <c r="M5702" i="1"/>
  <c r="M2102" i="1"/>
  <c r="N4402" i="1"/>
  <c r="M4802" i="1"/>
  <c r="B6403" i="1"/>
  <c r="M6403" i="1" s="1"/>
  <c r="L5502" i="1"/>
  <c r="B5703" i="1"/>
  <c r="M5502" i="1"/>
  <c r="N4802" i="1"/>
  <c r="B5503" i="1"/>
  <c r="N5503" i="1" s="1"/>
  <c r="M3702" i="1"/>
  <c r="N6202" i="1"/>
  <c r="M3803" i="1"/>
  <c r="L1403" i="1"/>
  <c r="B6103" i="1"/>
  <c r="L6103" i="1" s="1"/>
  <c r="H1702" i="1"/>
  <c r="N6102" i="1"/>
  <c r="N3502" i="1"/>
  <c r="L1102" i="1"/>
  <c r="B3503" i="1"/>
  <c r="B3504" i="1" s="1"/>
  <c r="B3505" i="1" s="1"/>
  <c r="L4102" i="1"/>
  <c r="B4103" i="1"/>
  <c r="L4103" i="1" s="1"/>
  <c r="B1703" i="1"/>
  <c r="I1703" i="1" s="1"/>
  <c r="J1703" i="1" s="1"/>
  <c r="K1703" i="1" s="1"/>
  <c r="L1702" i="1"/>
  <c r="M1102" i="1"/>
  <c r="M4102" i="1"/>
  <c r="L2602" i="1"/>
  <c r="N5102" i="1"/>
  <c r="M1702" i="1"/>
  <c r="N4102" i="1"/>
  <c r="M2602" i="1"/>
  <c r="B903" i="1"/>
  <c r="L903" i="1" s="1"/>
  <c r="N2002" i="1"/>
  <c r="N3804" i="1"/>
  <c r="L6403" i="1"/>
  <c r="L5703" i="1"/>
  <c r="J4803" i="1"/>
  <c r="K4803" i="1" s="1"/>
  <c r="H1102" i="1"/>
  <c r="N1102" i="1"/>
  <c r="N2102" i="1"/>
  <c r="N3702" i="1"/>
  <c r="I2102" i="1"/>
  <c r="H8408" i="1"/>
  <c r="H8508" i="1"/>
  <c r="H8411" i="1"/>
  <c r="H8511" i="1"/>
  <c r="H8414" i="1"/>
  <c r="H8514" i="1"/>
  <c r="H8417" i="1"/>
  <c r="H8517" i="1"/>
  <c r="H8420" i="1"/>
  <c r="H8520" i="1"/>
  <c r="H8423" i="1"/>
  <c r="H8523" i="1"/>
  <c r="H8426" i="1"/>
  <c r="H8526" i="1"/>
  <c r="H8429" i="1"/>
  <c r="H8529" i="1"/>
  <c r="H8432" i="1"/>
  <c r="H8532" i="1"/>
  <c r="H8435" i="1"/>
  <c r="H8535" i="1"/>
  <c r="H8438" i="1"/>
  <c r="H8538" i="1"/>
  <c r="H8441" i="1"/>
  <c r="H8541" i="1"/>
  <c r="H8444" i="1"/>
  <c r="H8544" i="1"/>
  <c r="H8447" i="1"/>
  <c r="H8547" i="1"/>
  <c r="H8450" i="1"/>
  <c r="H8550" i="1"/>
  <c r="H8453" i="1"/>
  <c r="H8553" i="1"/>
  <c r="H8456" i="1"/>
  <c r="H8556" i="1"/>
  <c r="H8459" i="1"/>
  <c r="H8559" i="1"/>
  <c r="H8462" i="1"/>
  <c r="H8562" i="1"/>
  <c r="H8465" i="1"/>
  <c r="H8565" i="1"/>
  <c r="H8468" i="1"/>
  <c r="H8568" i="1"/>
  <c r="H8471" i="1"/>
  <c r="H8571" i="1"/>
  <c r="H8474" i="1"/>
  <c r="H8574" i="1"/>
  <c r="H8477" i="1"/>
  <c r="H8577" i="1"/>
  <c r="H8480" i="1"/>
  <c r="H8580" i="1"/>
  <c r="H8483" i="1"/>
  <c r="H8583" i="1"/>
  <c r="H8489" i="1"/>
  <c r="H8589" i="1"/>
  <c r="H8492" i="1"/>
  <c r="H8592" i="1"/>
  <c r="H8495" i="1"/>
  <c r="H8595" i="1"/>
  <c r="H8501" i="1"/>
  <c r="H8601" i="1"/>
  <c r="N902" i="1"/>
  <c r="B2103" i="1"/>
  <c r="M2103" i="1" s="1"/>
  <c r="M2802" i="1"/>
  <c r="M1302" i="1"/>
  <c r="H8406" i="1"/>
  <c r="H8506" i="1"/>
  <c r="H8409" i="1"/>
  <c r="H8509" i="1"/>
  <c r="H8412" i="1"/>
  <c r="H8512" i="1"/>
  <c r="H8415" i="1"/>
  <c r="H8515" i="1"/>
  <c r="H8418" i="1"/>
  <c r="H8518" i="1"/>
  <c r="H8421" i="1"/>
  <c r="H8521" i="1"/>
  <c r="H8424" i="1"/>
  <c r="H8524" i="1"/>
  <c r="H8427" i="1"/>
  <c r="H8527" i="1"/>
  <c r="H8430" i="1"/>
  <c r="H8530" i="1"/>
  <c r="H8433" i="1"/>
  <c r="H8533" i="1"/>
  <c r="H8436" i="1"/>
  <c r="H8536" i="1"/>
  <c r="H8439" i="1"/>
  <c r="H8539" i="1"/>
  <c r="H8442" i="1"/>
  <c r="H8542" i="1"/>
  <c r="H8445" i="1"/>
  <c r="H8545" i="1"/>
  <c r="H8448" i="1"/>
  <c r="H8548" i="1"/>
  <c r="H8451" i="1"/>
  <c r="H8551" i="1"/>
  <c r="H8454" i="1"/>
  <c r="H8554" i="1"/>
  <c r="H8457" i="1"/>
  <c r="H8557" i="1"/>
  <c r="H8460" i="1"/>
  <c r="H8560" i="1"/>
  <c r="H8463" i="1"/>
  <c r="H8563" i="1"/>
  <c r="H8466" i="1"/>
  <c r="H8566" i="1"/>
  <c r="H8469" i="1"/>
  <c r="H8569" i="1"/>
  <c r="H8475" i="1"/>
  <c r="H8575" i="1"/>
  <c r="H8481" i="1"/>
  <c r="H8581" i="1"/>
  <c r="H8487" i="1"/>
  <c r="H8587" i="1"/>
  <c r="H8490" i="1"/>
  <c r="H8590" i="1"/>
  <c r="H8493" i="1"/>
  <c r="H8593" i="1"/>
  <c r="H8496" i="1"/>
  <c r="H8596" i="1"/>
  <c r="L2802" i="1"/>
  <c r="J4804" i="1"/>
  <c r="B6404" i="1"/>
  <c r="M6404" i="1" s="1"/>
  <c r="N2802" i="1"/>
  <c r="N1302" i="1"/>
  <c r="L5302" i="1"/>
  <c r="N4803" i="1"/>
  <c r="B3703" i="1"/>
  <c r="N3703" i="1" s="1"/>
  <c r="H2102" i="1"/>
  <c r="L3702" i="1"/>
  <c r="L202" i="1"/>
  <c r="B2803" i="1"/>
  <c r="M2803" i="1" s="1"/>
  <c r="H8404" i="1"/>
  <c r="H8504" i="1"/>
  <c r="H8407" i="1"/>
  <c r="H8507" i="1"/>
  <c r="H8410" i="1"/>
  <c r="H8510" i="1"/>
  <c r="H8413" i="1"/>
  <c r="H8513" i="1"/>
  <c r="H8416" i="1"/>
  <c r="H8516" i="1"/>
  <c r="H8419" i="1"/>
  <c r="H8519" i="1"/>
  <c r="H8422" i="1"/>
  <c r="H8522" i="1"/>
  <c r="H8425" i="1"/>
  <c r="H8525" i="1"/>
  <c r="H8428" i="1"/>
  <c r="H8528" i="1"/>
  <c r="H8431" i="1"/>
  <c r="H8531" i="1"/>
  <c r="H8434" i="1"/>
  <c r="H8534" i="1"/>
  <c r="H8437" i="1"/>
  <c r="H8537" i="1"/>
  <c r="H8440" i="1"/>
  <c r="H8540" i="1"/>
  <c r="H8443" i="1"/>
  <c r="H8543" i="1"/>
  <c r="H8446" i="1"/>
  <c r="H8546" i="1"/>
  <c r="H8449" i="1"/>
  <c r="H8549" i="1"/>
  <c r="H8452" i="1"/>
  <c r="H8552" i="1"/>
  <c r="H8455" i="1"/>
  <c r="H8555" i="1"/>
  <c r="H8458" i="1"/>
  <c r="H8558" i="1"/>
  <c r="H8461" i="1"/>
  <c r="H8561" i="1"/>
  <c r="H8464" i="1"/>
  <c r="H8564" i="1"/>
  <c r="H8467" i="1"/>
  <c r="H8567" i="1"/>
  <c r="H8470" i="1"/>
  <c r="H8570" i="1"/>
  <c r="H8473" i="1"/>
  <c r="H8573" i="1"/>
  <c r="H8476" i="1"/>
  <c r="H8576" i="1"/>
  <c r="H8479" i="1"/>
  <c r="H8579" i="1"/>
  <c r="H8482" i="1"/>
  <c r="H8582" i="1"/>
  <c r="H8485" i="1"/>
  <c r="H8585" i="1"/>
  <c r="H8488" i="1"/>
  <c r="H8588" i="1"/>
  <c r="H8491" i="1"/>
  <c r="H8591" i="1"/>
  <c r="H8494" i="1"/>
  <c r="H8594" i="1"/>
  <c r="H8497" i="1"/>
  <c r="H8597" i="1"/>
  <c r="H8500" i="1"/>
  <c r="H8600" i="1"/>
  <c r="M5302" i="1"/>
  <c r="M6204" i="1"/>
  <c r="L6204" i="1"/>
  <c r="B6205" i="1"/>
  <c r="J6205" i="1" s="1"/>
  <c r="K6205" i="1" s="1"/>
  <c r="J6204" i="1"/>
  <c r="N4902" i="1"/>
  <c r="B5303" i="1"/>
  <c r="B1903" i="1"/>
  <c r="M2603" i="1"/>
  <c r="N4002" i="1"/>
  <c r="N2603" i="1"/>
  <c r="N6203" i="1"/>
  <c r="B5104" i="1"/>
  <c r="N5104" i="1" s="1"/>
  <c r="J4002" i="1"/>
  <c r="B2003" i="1"/>
  <c r="N2003" i="1" s="1"/>
  <c r="L4803" i="1"/>
  <c r="B4003" i="1"/>
  <c r="L4003" i="1" s="1"/>
  <c r="M4803" i="1"/>
  <c r="M5703" i="1"/>
  <c r="J5703" i="1"/>
  <c r="I102" i="1"/>
  <c r="J102" i="1" s="1"/>
  <c r="K102" i="1" s="1"/>
  <c r="M4903" i="1"/>
  <c r="L2002" i="1"/>
  <c r="I702" i="1"/>
  <c r="J702" i="1" s="1"/>
  <c r="K702" i="1" s="1"/>
  <c r="H702" i="1"/>
  <c r="L702" i="1"/>
  <c r="M702" i="1"/>
  <c r="N702" i="1"/>
  <c r="I1502" i="1"/>
  <c r="J1502" i="1" s="1"/>
  <c r="K1502" i="1" s="1"/>
  <c r="B1503" i="1"/>
  <c r="M1503" i="1" s="1"/>
  <c r="N1502" i="1"/>
  <c r="L1502" i="1"/>
  <c r="M1502" i="1"/>
  <c r="H1502" i="1"/>
  <c r="B5504" i="1"/>
  <c r="N5504" i="1" s="1"/>
  <c r="J5503" i="1"/>
  <c r="I2302" i="1"/>
  <c r="J2302" i="1" s="1"/>
  <c r="K2302" i="1" s="1"/>
  <c r="M2302" i="1"/>
  <c r="L2302" i="1"/>
  <c r="B2303" i="1"/>
  <c r="I2303" i="1" s="1"/>
  <c r="J2303" i="1" s="1"/>
  <c r="K2303" i="1" s="1"/>
  <c r="H2302" i="1"/>
  <c r="J4404" i="1"/>
  <c r="K4404" i="1" s="1"/>
  <c r="B4405" i="1"/>
  <c r="N4405" i="1" s="1"/>
  <c r="N4404" i="1"/>
  <c r="L4404" i="1"/>
  <c r="N3003" i="1"/>
  <c r="J3003" i="1"/>
  <c r="K3003" i="1" s="1"/>
  <c r="B3004" i="1"/>
  <c r="J3004" i="1" s="1"/>
  <c r="K3004" i="1" s="1"/>
  <c r="L3003" i="1"/>
  <c r="L4403" i="1"/>
  <c r="N502" i="1"/>
  <c r="L502" i="1"/>
  <c r="J2702" i="1"/>
  <c r="K2702" i="1" s="1"/>
  <c r="M2702" i="1"/>
  <c r="N2702" i="1"/>
  <c r="B1803" i="1"/>
  <c r="N1803" i="1" s="1"/>
  <c r="N1802" i="1"/>
  <c r="J3102" i="1"/>
  <c r="K3102" i="1" s="1"/>
  <c r="L3102" i="1"/>
  <c r="N3102" i="1"/>
  <c r="B3103" i="1"/>
  <c r="J3602" i="1"/>
  <c r="K3602" i="1" s="1"/>
  <c r="L3602" i="1"/>
  <c r="B3603" i="1"/>
  <c r="N3602" i="1"/>
  <c r="M3102" i="1"/>
  <c r="J3902" i="1"/>
  <c r="K3902" i="1" s="1"/>
  <c r="N3902" i="1"/>
  <c r="B3903" i="1"/>
  <c r="M3902" i="1"/>
  <c r="N4302" i="1"/>
  <c r="B4303" i="1"/>
  <c r="N4303" i="1" s="1"/>
  <c r="I1404" i="1"/>
  <c r="J1404" i="1" s="1"/>
  <c r="K1404" i="1" s="1"/>
  <c r="H1404" i="1"/>
  <c r="L1404" i="1"/>
  <c r="B1405" i="1"/>
  <c r="M1405" i="1" s="1"/>
  <c r="M1404" i="1"/>
  <c r="I2203" i="1"/>
  <c r="J2203" i="1" s="1"/>
  <c r="K2203" i="1" s="1"/>
  <c r="L2203" i="1"/>
  <c r="B2204" i="1"/>
  <c r="J6403" i="1"/>
  <c r="K6403" i="1" s="1"/>
  <c r="N6403" i="1"/>
  <c r="I1302" i="1"/>
  <c r="J1302" i="1" s="1"/>
  <c r="L1302" i="1"/>
  <c r="B1303" i="1"/>
  <c r="J5102" i="1"/>
  <c r="K5102" i="1" s="1"/>
  <c r="M5102" i="1"/>
  <c r="N5103" i="1"/>
  <c r="M5103" i="1"/>
  <c r="L5103" i="1"/>
  <c r="B4504" i="1"/>
  <c r="N4504" i="1" s="1"/>
  <c r="M4503" i="1"/>
  <c r="J4503" i="1"/>
  <c r="L4503" i="1"/>
  <c r="N4503" i="1"/>
  <c r="J5602" i="1"/>
  <c r="K5602" i="1" s="1"/>
  <c r="M5602" i="1"/>
  <c r="J6202" i="1"/>
  <c r="K6202" i="1" s="1"/>
  <c r="L6202" i="1"/>
  <c r="I1403" i="1"/>
  <c r="J1403" i="1" s="1"/>
  <c r="K1403" i="1" s="1"/>
  <c r="M1403" i="1"/>
  <c r="H8403" i="1"/>
  <c r="H8472" i="1"/>
  <c r="H8478" i="1"/>
  <c r="H8484" i="1"/>
  <c r="H8499" i="1"/>
  <c r="L5002" i="1"/>
  <c r="B5003" i="1"/>
  <c r="J5003" i="1" s="1"/>
  <c r="K5003" i="1" s="1"/>
  <c r="B5603" i="1"/>
  <c r="M5603" i="1" s="1"/>
  <c r="I602" i="1"/>
  <c r="J602" i="1" s="1"/>
  <c r="B603" i="1"/>
  <c r="M603" i="1" s="1"/>
  <c r="I1402" i="1"/>
  <c r="J1402" i="1" s="1"/>
  <c r="K1402" i="1" s="1"/>
  <c r="L1402" i="1"/>
  <c r="M5002" i="1"/>
  <c r="L4903" i="1"/>
  <c r="M6002" i="1"/>
  <c r="H8405" i="1"/>
  <c r="H8486" i="1"/>
  <c r="H8498" i="1"/>
  <c r="B3303" i="1"/>
  <c r="M3302" i="1"/>
  <c r="B4904" i="1"/>
  <c r="B2606" i="1"/>
  <c r="J2605" i="1"/>
  <c r="K2605" i="1" s="1"/>
  <c r="M2605" i="1"/>
  <c r="N2605" i="1"/>
  <c r="L2605" i="1"/>
  <c r="N603" i="1"/>
  <c r="H603" i="1"/>
  <c r="I802" i="1"/>
  <c r="J802" i="1" s="1"/>
  <c r="L802" i="1"/>
  <c r="H802" i="1"/>
  <c r="B803" i="1"/>
  <c r="L803" i="1" s="1"/>
  <c r="N802" i="1"/>
  <c r="M802" i="1"/>
  <c r="M3903" i="1"/>
  <c r="L3903" i="1"/>
  <c r="J3903" i="1"/>
  <c r="K3903" i="1" s="1"/>
  <c r="B3904" i="1"/>
  <c r="N3904" i="1" s="1"/>
  <c r="J3804" i="1"/>
  <c r="K3804" i="1" s="1"/>
  <c r="M3804" i="1"/>
  <c r="N1703" i="1"/>
  <c r="B1704" i="1"/>
  <c r="N402" i="1"/>
  <c r="M402" i="1"/>
  <c r="H402" i="1"/>
  <c r="J4003" i="1"/>
  <c r="M103" i="1"/>
  <c r="L103" i="1"/>
  <c r="N103" i="1"/>
  <c r="I103" i="1"/>
  <c r="J103" i="1" s="1"/>
  <c r="N1602" i="1"/>
  <c r="M1602" i="1"/>
  <c r="H1602" i="1"/>
  <c r="B1603" i="1"/>
  <c r="I1602" i="1"/>
  <c r="J1602" i="1" s="1"/>
  <c r="K1602" i="1" s="1"/>
  <c r="N4804" i="1"/>
  <c r="M4804" i="1"/>
  <c r="N2604" i="1"/>
  <c r="L2604" i="1"/>
  <c r="M2604" i="1"/>
  <c r="N102" i="1"/>
  <c r="J2603" i="1"/>
  <c r="K2603" i="1" s="1"/>
  <c r="L2603" i="1"/>
  <c r="I1202" i="1"/>
  <c r="J1202" i="1" s="1"/>
  <c r="K1202" i="1" s="1"/>
  <c r="N1202" i="1"/>
  <c r="M1202" i="1"/>
  <c r="B1203" i="1"/>
  <c r="I1803" i="1"/>
  <c r="J1803" i="1" s="1"/>
  <c r="K1803" i="1" s="1"/>
  <c r="H1202" i="1"/>
  <c r="H2" i="1"/>
  <c r="I2" i="1"/>
  <c r="J2" i="1" s="1"/>
  <c r="K2" i="1" s="1"/>
  <c r="L2" i="1"/>
  <c r="M2" i="1"/>
  <c r="B3" i="1"/>
  <c r="N2" i="1"/>
  <c r="M102" i="1"/>
  <c r="H102" i="1"/>
  <c r="L102" i="1"/>
  <c r="B203" i="1"/>
  <c r="L203" i="1" s="1"/>
  <c r="H202" i="1"/>
  <c r="N202" i="1"/>
  <c r="M202" i="1"/>
  <c r="I2402" i="1"/>
  <c r="J2402" i="1" s="1"/>
  <c r="H2402" i="1"/>
  <c r="B2403" i="1"/>
  <c r="N2402" i="1"/>
  <c r="M2402" i="1"/>
  <c r="L2402" i="1"/>
  <c r="J3402" i="1"/>
  <c r="N3402" i="1"/>
  <c r="M3402" i="1"/>
  <c r="B3403" i="1"/>
  <c r="J3703" i="1"/>
  <c r="K3703" i="1" s="1"/>
  <c r="H1802" i="1"/>
  <c r="J4403" i="1"/>
  <c r="K4403" i="1" s="1"/>
  <c r="N4403" i="1"/>
  <c r="M4403" i="1"/>
  <c r="N2203" i="1"/>
  <c r="M2203" i="1"/>
  <c r="J6203" i="1"/>
  <c r="L6203" i="1"/>
  <c r="M6203" i="1"/>
  <c r="J2803" i="1"/>
  <c r="K2803" i="1" s="1"/>
  <c r="I1802" i="1"/>
  <c r="J1802" i="1" s="1"/>
  <c r="K1802" i="1" s="1"/>
  <c r="M1802" i="1"/>
  <c r="L1802" i="1"/>
  <c r="B2703" i="1"/>
  <c r="L2702" i="1"/>
  <c r="L3202" i="1"/>
  <c r="B5203" i="1"/>
  <c r="J5203" i="1" s="1"/>
  <c r="K5203" i="1" s="1"/>
  <c r="N5202" i="1"/>
  <c r="L4602" i="1"/>
  <c r="N4702" i="1"/>
  <c r="N3202" i="1"/>
  <c r="B3203" i="1"/>
  <c r="J3203" i="1" s="1"/>
  <c r="K3203" i="1" s="1"/>
  <c r="L902" i="1"/>
  <c r="M4702" i="1"/>
  <c r="N3302" i="1"/>
  <c r="M2003" i="1"/>
  <c r="B4703" i="1"/>
  <c r="J4703" i="1" s="1"/>
  <c r="L1902" i="1"/>
  <c r="M5202" i="1"/>
  <c r="N4602" i="1"/>
  <c r="B5505" i="1"/>
  <c r="N4805" i="1"/>
  <c r="B4806" i="1"/>
  <c r="M4805" i="1"/>
  <c r="J4805" i="1"/>
  <c r="K4805" i="1" s="1"/>
  <c r="J2604" i="1"/>
  <c r="K2604" i="1" s="1"/>
  <c r="J5104" i="1"/>
  <c r="J5803" i="1"/>
  <c r="K5803" i="1" s="1"/>
  <c r="B5804" i="1"/>
  <c r="L5803" i="1"/>
  <c r="N5803" i="1"/>
  <c r="N3803" i="1"/>
  <c r="L3803" i="1"/>
  <c r="L3804" i="1"/>
  <c r="B3805" i="1"/>
  <c r="M6103" i="1"/>
  <c r="J6103" i="1"/>
  <c r="K6103" i="1" s="1"/>
  <c r="N6204" i="1"/>
  <c r="H1503" i="1"/>
  <c r="B2104" i="1"/>
  <c r="H1103" i="1"/>
  <c r="L5503" i="1"/>
  <c r="N1103" i="1"/>
  <c r="B1104" i="1"/>
  <c r="L1103" i="1"/>
  <c r="M1103" i="1"/>
  <c r="M4003" i="1"/>
  <c r="N4003" i="1"/>
  <c r="H103" i="1"/>
  <c r="B104" i="1"/>
  <c r="B403" i="1"/>
  <c r="I402" i="1"/>
  <c r="J402" i="1" s="1"/>
  <c r="K402" i="1" s="1"/>
  <c r="L402" i="1"/>
  <c r="M502" i="1"/>
  <c r="B503" i="1"/>
  <c r="J5903" i="1"/>
  <c r="I2003" i="1"/>
  <c r="J2003" i="1" s="1"/>
  <c r="K2003" i="1" s="1"/>
  <c r="K4203" i="1"/>
  <c r="J5403" i="1"/>
  <c r="K5403" i="1" s="1"/>
  <c r="I903" i="1"/>
  <c r="J903" i="1" s="1"/>
  <c r="K903" i="1" s="1"/>
  <c r="I303" i="1"/>
  <c r="J303" i="1" s="1"/>
  <c r="K303" i="1" s="1"/>
  <c r="J4903" i="1"/>
  <c r="K4903" i="1" s="1"/>
  <c r="J2903" i="1"/>
  <c r="K2903" i="1" s="1"/>
  <c r="J5906" i="1"/>
  <c r="K4206" i="1"/>
  <c r="J5406" i="1"/>
  <c r="I306" i="1"/>
  <c r="J306" i="1" s="1"/>
  <c r="K306" i="1" s="1"/>
  <c r="J2906" i="1"/>
  <c r="K2906" i="1" s="1"/>
  <c r="J5909" i="1"/>
  <c r="K4209" i="1"/>
  <c r="J5409" i="1"/>
  <c r="K5409" i="1" s="1"/>
  <c r="I309" i="1"/>
  <c r="J309" i="1" s="1"/>
  <c r="J2909" i="1"/>
  <c r="J5912" i="1"/>
  <c r="K4212" i="1"/>
  <c r="I312" i="1"/>
  <c r="J312" i="1" s="1"/>
  <c r="K312" i="1" s="1"/>
  <c r="J2912" i="1"/>
  <c r="K2912" i="1" s="1"/>
  <c r="J5915" i="1"/>
  <c r="K5915" i="1" s="1"/>
  <c r="K4215" i="1"/>
  <c r="J5415" i="1"/>
  <c r="I315" i="1"/>
  <c r="J315" i="1" s="1"/>
  <c r="K315" i="1" s="1"/>
  <c r="J2915" i="1"/>
  <c r="K2915" i="1" s="1"/>
  <c r="J5918" i="1"/>
  <c r="K4218" i="1"/>
  <c r="J5418" i="1"/>
  <c r="K5418" i="1" s="1"/>
  <c r="I318" i="1"/>
  <c r="J318" i="1" s="1"/>
  <c r="J2918" i="1"/>
  <c r="K2918" i="1" s="1"/>
  <c r="J5921" i="1"/>
  <c r="K4221" i="1"/>
  <c r="J5421" i="1"/>
  <c r="K5421" i="1" s="1"/>
  <c r="I321" i="1"/>
  <c r="J321" i="1" s="1"/>
  <c r="K321" i="1" s="1"/>
  <c r="J2921" i="1"/>
  <c r="K2921" i="1" s="1"/>
  <c r="J5924" i="1"/>
  <c r="K4224" i="1"/>
  <c r="J5424" i="1"/>
  <c r="I324" i="1"/>
  <c r="J324" i="1" s="1"/>
  <c r="K324" i="1" s="1"/>
  <c r="J2924" i="1"/>
  <c r="K2924" i="1" s="1"/>
  <c r="J5927" i="1"/>
  <c r="K4227" i="1"/>
  <c r="I327" i="1"/>
  <c r="J327" i="1" s="1"/>
  <c r="J5427" i="1"/>
  <c r="J2927" i="1"/>
  <c r="K2927" i="1" s="1"/>
  <c r="J5930" i="1"/>
  <c r="K4230" i="1"/>
  <c r="J5430" i="1"/>
  <c r="K5430" i="1" s="1"/>
  <c r="I330" i="1"/>
  <c r="J330" i="1" s="1"/>
  <c r="K330" i="1" s="1"/>
  <c r="J2930" i="1"/>
  <c r="K2930" i="1" s="1"/>
  <c r="J5933" i="1"/>
  <c r="K5933" i="1" s="1"/>
  <c r="J5433" i="1"/>
  <c r="K4233" i="1"/>
  <c r="I333" i="1"/>
  <c r="J333" i="1" s="1"/>
  <c r="K333" i="1" s="1"/>
  <c r="J2933" i="1"/>
  <c r="J5936" i="1"/>
  <c r="K4236" i="1"/>
  <c r="J5436" i="1"/>
  <c r="K5436" i="1" s="1"/>
  <c r="I336" i="1"/>
  <c r="J336" i="1" s="1"/>
  <c r="K336" i="1" s="1"/>
  <c r="J2936" i="1"/>
  <c r="K2936" i="1" s="1"/>
  <c r="J5939" i="1"/>
  <c r="K4239" i="1"/>
  <c r="J5439" i="1"/>
  <c r="K5439" i="1" s="1"/>
  <c r="I339" i="1"/>
  <c r="J339" i="1" s="1"/>
  <c r="J2939" i="1"/>
  <c r="K2939" i="1" s="1"/>
  <c r="J5942" i="1"/>
  <c r="K4242" i="1"/>
  <c r="J5442" i="1"/>
  <c r="I342" i="1"/>
  <c r="J342" i="1" s="1"/>
  <c r="J2942" i="1"/>
  <c r="K2942" i="1" s="1"/>
  <c r="J5945" i="1"/>
  <c r="K4245" i="1"/>
  <c r="J5445" i="1"/>
  <c r="K5445" i="1" s="1"/>
  <c r="I345" i="1"/>
  <c r="J345" i="1" s="1"/>
  <c r="K345" i="1" s="1"/>
  <c r="J2945" i="1"/>
  <c r="J5948" i="1"/>
  <c r="K4248" i="1"/>
  <c r="J5448" i="1"/>
  <c r="I348" i="1"/>
  <c r="J348" i="1" s="1"/>
  <c r="K348" i="1" s="1"/>
  <c r="J2948" i="1"/>
  <c r="K2948" i="1" s="1"/>
  <c r="J5951" i="1"/>
  <c r="K5951" i="1" s="1"/>
  <c r="K4251" i="1"/>
  <c r="J5451" i="1"/>
  <c r="I351" i="1"/>
  <c r="J351" i="1" s="1"/>
  <c r="K351" i="1" s="1"/>
  <c r="J2951" i="1"/>
  <c r="J5954" i="1"/>
  <c r="K4254" i="1"/>
  <c r="J5454" i="1"/>
  <c r="K5454" i="1" s="1"/>
  <c r="I354" i="1"/>
  <c r="J354" i="1" s="1"/>
  <c r="J2954" i="1"/>
  <c r="K2954" i="1" s="1"/>
  <c r="J5957" i="1"/>
  <c r="K5957" i="1" s="1"/>
  <c r="K4257" i="1"/>
  <c r="J5457" i="1"/>
  <c r="K5457" i="1" s="1"/>
  <c r="I357" i="1"/>
  <c r="J357" i="1" s="1"/>
  <c r="K357" i="1" s="1"/>
  <c r="J2957" i="1"/>
  <c r="J5960" i="1"/>
  <c r="K4260" i="1"/>
  <c r="J5460" i="1"/>
  <c r="K5460" i="1" s="1"/>
  <c r="I360" i="1"/>
  <c r="J360" i="1" s="1"/>
  <c r="J2960" i="1"/>
  <c r="K2960" i="1" s="1"/>
  <c r="J5963" i="1"/>
  <c r="K4263" i="1"/>
  <c r="J5463" i="1"/>
  <c r="K5463" i="1" s="1"/>
  <c r="I363" i="1"/>
  <c r="J363" i="1" s="1"/>
  <c r="K363" i="1" s="1"/>
  <c r="J2963" i="1"/>
  <c r="K2963" i="1" s="1"/>
  <c r="J5966" i="1"/>
  <c r="K4266" i="1"/>
  <c r="J5466" i="1"/>
  <c r="K5466" i="1" s="1"/>
  <c r="I366" i="1"/>
  <c r="J366" i="1" s="1"/>
  <c r="J2966" i="1"/>
  <c r="K2966" i="1" s="1"/>
  <c r="J5969" i="1"/>
  <c r="K5969" i="1" s="1"/>
  <c r="K4269" i="1"/>
  <c r="J5469" i="1"/>
  <c r="I369" i="1"/>
  <c r="J369" i="1" s="1"/>
  <c r="K369" i="1" s="1"/>
  <c r="J2969" i="1"/>
  <c r="K2969" i="1" s="1"/>
  <c r="J5972" i="1"/>
  <c r="K4272" i="1"/>
  <c r="J5472" i="1"/>
  <c r="K5472" i="1" s="1"/>
  <c r="I372" i="1"/>
  <c r="J372" i="1" s="1"/>
  <c r="K372" i="1" s="1"/>
  <c r="J2972" i="1"/>
  <c r="K2972" i="1" s="1"/>
  <c r="J5975" i="1"/>
  <c r="K4275" i="1"/>
  <c r="I375" i="1"/>
  <c r="J375" i="1" s="1"/>
  <c r="K375" i="1" s="1"/>
  <c r="J5475" i="1"/>
  <c r="J2975" i="1"/>
  <c r="K2975" i="1" s="1"/>
  <c r="J5978" i="1"/>
  <c r="K4278" i="1"/>
  <c r="J5478" i="1"/>
  <c r="K5478" i="1" s="1"/>
  <c r="I378" i="1"/>
  <c r="J378" i="1" s="1"/>
  <c r="J2978" i="1"/>
  <c r="K2978" i="1" s="1"/>
  <c r="J5981" i="1"/>
  <c r="K4281" i="1"/>
  <c r="J5481" i="1"/>
  <c r="K5481" i="1" s="1"/>
  <c r="I381" i="1"/>
  <c r="J381" i="1" s="1"/>
  <c r="K381" i="1" s="1"/>
  <c r="J2981" i="1"/>
  <c r="K2981" i="1" s="1"/>
  <c r="J5984" i="1"/>
  <c r="K4284" i="1"/>
  <c r="J5484" i="1"/>
  <c r="K5484" i="1" s="1"/>
  <c r="I384" i="1"/>
  <c r="J384" i="1" s="1"/>
  <c r="K384" i="1" s="1"/>
  <c r="J2984" i="1"/>
  <c r="K2984" i="1" s="1"/>
  <c r="J5987" i="1"/>
  <c r="K4287" i="1"/>
  <c r="J5487" i="1"/>
  <c r="K5487" i="1" s="1"/>
  <c r="I387" i="1"/>
  <c r="J387" i="1" s="1"/>
  <c r="K387" i="1" s="1"/>
  <c r="J2987" i="1"/>
  <c r="J5990" i="1"/>
  <c r="K4290" i="1"/>
  <c r="J5490" i="1"/>
  <c r="K5490" i="1" s="1"/>
  <c r="I390" i="1"/>
  <c r="J390" i="1" s="1"/>
  <c r="J2990" i="1"/>
  <c r="J5993" i="1"/>
  <c r="K4293" i="1"/>
  <c r="I393" i="1"/>
  <c r="J393" i="1" s="1"/>
  <c r="K393" i="1" s="1"/>
  <c r="J5493" i="1"/>
  <c r="K5493" i="1" s="1"/>
  <c r="J2993" i="1"/>
  <c r="J5996" i="1"/>
  <c r="K4296" i="1"/>
  <c r="J5496" i="1"/>
  <c r="K5496" i="1" s="1"/>
  <c r="I396" i="1"/>
  <c r="J396" i="1" s="1"/>
  <c r="J2996" i="1"/>
  <c r="K2996" i="1" s="1"/>
  <c r="J5999" i="1"/>
  <c r="K5999" i="1" s="1"/>
  <c r="K4299" i="1"/>
  <c r="J5499" i="1"/>
  <c r="K5499" i="1" s="1"/>
  <c r="I399" i="1"/>
  <c r="J399" i="1" s="1"/>
  <c r="K399" i="1" s="1"/>
  <c r="J2999" i="1"/>
  <c r="H502" i="1"/>
  <c r="L602" i="1"/>
  <c r="H304" i="1"/>
  <c r="H307" i="1"/>
  <c r="H310" i="1"/>
  <c r="H313" i="1"/>
  <c r="H316" i="1"/>
  <c r="H319" i="1"/>
  <c r="H322" i="1"/>
  <c r="H325" i="1"/>
  <c r="H328" i="1"/>
  <c r="H331" i="1"/>
  <c r="H334" i="1"/>
  <c r="H337" i="1"/>
  <c r="H340" i="1"/>
  <c r="H343" i="1"/>
  <c r="H346" i="1"/>
  <c r="H349" i="1"/>
  <c r="H352" i="1"/>
  <c r="H355" i="1"/>
  <c r="H358" i="1"/>
  <c r="H361" i="1"/>
  <c r="H364" i="1"/>
  <c r="H367" i="1"/>
  <c r="H370" i="1"/>
  <c r="H373" i="1"/>
  <c r="H376" i="1"/>
  <c r="H379" i="1"/>
  <c r="H382" i="1"/>
  <c r="H385" i="1"/>
  <c r="H388" i="1"/>
  <c r="H391" i="1"/>
  <c r="H394" i="1"/>
  <c r="H397" i="1"/>
  <c r="H400" i="1"/>
  <c r="K4204" i="1"/>
  <c r="J5904" i="1"/>
  <c r="J5404" i="1"/>
  <c r="K5404" i="1" s="1"/>
  <c r="J2904" i="1"/>
  <c r="K2904" i="1" s="1"/>
  <c r="I304" i="1"/>
  <c r="J304" i="1" s="1"/>
  <c r="K304" i="1" s="1"/>
  <c r="J5907" i="1"/>
  <c r="K5907" i="1" s="1"/>
  <c r="K4207" i="1"/>
  <c r="J5407" i="1"/>
  <c r="K5407" i="1" s="1"/>
  <c r="I307" i="1"/>
  <c r="J307" i="1" s="1"/>
  <c r="J2907" i="1"/>
  <c r="K4210" i="1"/>
  <c r="J5910" i="1"/>
  <c r="J5410" i="1"/>
  <c r="K5410" i="1" s="1"/>
  <c r="I310" i="1"/>
  <c r="J310" i="1" s="1"/>
  <c r="J2910" i="1"/>
  <c r="K2910" i="1" s="1"/>
  <c r="J5913" i="1"/>
  <c r="K4213" i="1"/>
  <c r="J5413" i="1"/>
  <c r="K5413" i="1" s="1"/>
  <c r="I313" i="1"/>
  <c r="J313" i="1" s="1"/>
  <c r="K313" i="1" s="1"/>
  <c r="J2913" i="1"/>
  <c r="K4216" i="1"/>
  <c r="J5916" i="1"/>
  <c r="J5416" i="1"/>
  <c r="K5416" i="1" s="1"/>
  <c r="I316" i="1"/>
  <c r="J316" i="1" s="1"/>
  <c r="K316" i="1" s="1"/>
  <c r="J2916" i="1"/>
  <c r="J5919" i="1"/>
  <c r="K5919" i="1" s="1"/>
  <c r="K4219" i="1"/>
  <c r="J5419" i="1"/>
  <c r="K5419" i="1" s="1"/>
  <c r="I319" i="1"/>
  <c r="J319" i="1" s="1"/>
  <c r="J2919" i="1"/>
  <c r="K2919" i="1" s="1"/>
  <c r="K4222" i="1"/>
  <c r="J5922" i="1"/>
  <c r="J5422" i="1"/>
  <c r="K5422" i="1" s="1"/>
  <c r="J2922" i="1"/>
  <c r="K2922" i="1" s="1"/>
  <c r="I322" i="1"/>
  <c r="J322" i="1" s="1"/>
  <c r="J5925" i="1"/>
  <c r="K5925" i="1" s="1"/>
  <c r="K4225" i="1"/>
  <c r="J5425" i="1"/>
  <c r="I325" i="1"/>
  <c r="J325" i="1" s="1"/>
  <c r="K325" i="1" s="1"/>
  <c r="J2925" i="1"/>
  <c r="K4228" i="1"/>
  <c r="J5928" i="1"/>
  <c r="J5428" i="1"/>
  <c r="K5428" i="1" s="1"/>
  <c r="I328" i="1"/>
  <c r="J328" i="1" s="1"/>
  <c r="J2928" i="1"/>
  <c r="K2928" i="1" s="1"/>
  <c r="J5931" i="1"/>
  <c r="K4231" i="1"/>
  <c r="I331" i="1"/>
  <c r="J331" i="1" s="1"/>
  <c r="J5431" i="1"/>
  <c r="K5431" i="1" s="1"/>
  <c r="J2931" i="1"/>
  <c r="K2931" i="1" s="1"/>
  <c r="K4234" i="1"/>
  <c r="J5934" i="1"/>
  <c r="J5434" i="1"/>
  <c r="K5434" i="1" s="1"/>
  <c r="I334" i="1"/>
  <c r="J334" i="1" s="1"/>
  <c r="J2934" i="1"/>
  <c r="J5937" i="1"/>
  <c r="K5937" i="1" s="1"/>
  <c r="K4237" i="1"/>
  <c r="J5437" i="1"/>
  <c r="K5437" i="1" s="1"/>
  <c r="I337" i="1"/>
  <c r="J337" i="1" s="1"/>
  <c r="J2937" i="1"/>
  <c r="K2937" i="1" s="1"/>
  <c r="K4240" i="1"/>
  <c r="J5940" i="1"/>
  <c r="J5440" i="1"/>
  <c r="K5440" i="1" s="1"/>
  <c r="J2940" i="1"/>
  <c r="K2940" i="1" s="1"/>
  <c r="I340" i="1"/>
  <c r="J340" i="1" s="1"/>
  <c r="J5943" i="1"/>
  <c r="K5943" i="1" s="1"/>
  <c r="K4243" i="1"/>
  <c r="J5443" i="1"/>
  <c r="K5443" i="1" s="1"/>
  <c r="I343" i="1"/>
  <c r="J343" i="1" s="1"/>
  <c r="K343" i="1" s="1"/>
  <c r="J2943" i="1"/>
  <c r="K4246" i="1"/>
  <c r="J5946" i="1"/>
  <c r="J5446" i="1"/>
  <c r="K5446" i="1" s="1"/>
  <c r="I346" i="1"/>
  <c r="J346" i="1" s="1"/>
  <c r="J2946" i="1"/>
  <c r="J5949" i="1"/>
  <c r="K5949" i="1" s="1"/>
  <c r="K4249" i="1"/>
  <c r="J5449" i="1"/>
  <c r="K5449" i="1" s="1"/>
  <c r="I349" i="1"/>
  <c r="J349" i="1" s="1"/>
  <c r="J2949" i="1"/>
  <c r="K4252" i="1"/>
  <c r="J5952" i="1"/>
  <c r="J5452" i="1"/>
  <c r="I352" i="1"/>
  <c r="J352" i="1" s="1"/>
  <c r="K352" i="1" s="1"/>
  <c r="J2952" i="1"/>
  <c r="J5955" i="1"/>
  <c r="K4255" i="1"/>
  <c r="J5455" i="1"/>
  <c r="K5455" i="1" s="1"/>
  <c r="I355" i="1"/>
  <c r="J355" i="1" s="1"/>
  <c r="K355" i="1" s="1"/>
  <c r="J2955" i="1"/>
  <c r="K4258" i="1"/>
  <c r="J5958" i="1"/>
  <c r="J5458" i="1"/>
  <c r="K5458" i="1" s="1"/>
  <c r="J2958" i="1"/>
  <c r="I358" i="1"/>
  <c r="J358" i="1" s="1"/>
  <c r="J5961" i="1"/>
  <c r="K5961" i="1" s="1"/>
  <c r="K4261" i="1"/>
  <c r="I361" i="1"/>
  <c r="J361" i="1" s="1"/>
  <c r="J5461" i="1"/>
  <c r="J2961" i="1"/>
  <c r="K2961" i="1" s="1"/>
  <c r="K4264" i="1"/>
  <c r="J5964" i="1"/>
  <c r="J5464" i="1"/>
  <c r="I364" i="1"/>
  <c r="J364" i="1" s="1"/>
  <c r="K364" i="1" s="1"/>
  <c r="J2964" i="1"/>
  <c r="K2964" i="1" s="1"/>
  <c r="J5967" i="1"/>
  <c r="K4267" i="1"/>
  <c r="I367" i="1"/>
  <c r="J367" i="1" s="1"/>
  <c r="K367" i="1" s="1"/>
  <c r="J5467" i="1"/>
  <c r="K5467" i="1" s="1"/>
  <c r="J2967" i="1"/>
  <c r="K2967" i="1" s="1"/>
  <c r="K4270" i="1"/>
  <c r="J5970" i="1"/>
  <c r="J5470" i="1"/>
  <c r="J2970" i="1"/>
  <c r="K2970" i="1" s="1"/>
  <c r="I370" i="1"/>
  <c r="J370" i="1" s="1"/>
  <c r="J5973" i="1"/>
  <c r="K4273" i="1"/>
  <c r="J5473" i="1"/>
  <c r="K5473" i="1" s="1"/>
  <c r="I373" i="1"/>
  <c r="J373" i="1" s="1"/>
  <c r="J2973" i="1"/>
  <c r="K2973" i="1" s="1"/>
  <c r="K4276" i="1"/>
  <c r="J5976" i="1"/>
  <c r="J5476" i="1"/>
  <c r="K5476" i="1" s="1"/>
  <c r="I376" i="1"/>
  <c r="J376" i="1" s="1"/>
  <c r="K376" i="1" s="1"/>
  <c r="J2976" i="1"/>
  <c r="K2976" i="1" s="1"/>
  <c r="J5979" i="1"/>
  <c r="K5979" i="1" s="1"/>
  <c r="K4279" i="1"/>
  <c r="I379" i="1"/>
  <c r="J379" i="1" s="1"/>
  <c r="K379" i="1" s="1"/>
  <c r="J5479" i="1"/>
  <c r="K5479" i="1" s="1"/>
  <c r="J2979" i="1"/>
  <c r="K2979" i="1" s="1"/>
  <c r="K4282" i="1"/>
  <c r="J5982" i="1"/>
  <c r="J5482" i="1"/>
  <c r="K5482" i="1" s="1"/>
  <c r="J2982" i="1"/>
  <c r="I382" i="1"/>
  <c r="J382" i="1" s="1"/>
  <c r="J5985" i="1"/>
  <c r="K5985" i="1" s="1"/>
  <c r="K4285" i="1"/>
  <c r="J5485" i="1"/>
  <c r="I385" i="1"/>
  <c r="J385" i="1" s="1"/>
  <c r="J2985" i="1"/>
  <c r="K4288" i="1"/>
  <c r="J5988" i="1"/>
  <c r="I388" i="1"/>
  <c r="J388" i="1" s="1"/>
  <c r="K388" i="1" s="1"/>
  <c r="J2988" i="1"/>
  <c r="K2988" i="1" s="1"/>
  <c r="J5991" i="1"/>
  <c r="K5991" i="1" s="1"/>
  <c r="K4291" i="1"/>
  <c r="J5491" i="1"/>
  <c r="K5491" i="1" s="1"/>
  <c r="I391" i="1"/>
  <c r="J391" i="1" s="1"/>
  <c r="K391" i="1" s="1"/>
  <c r="J2991" i="1"/>
  <c r="K2991" i="1" s="1"/>
  <c r="K4294" i="1"/>
  <c r="J5994" i="1"/>
  <c r="J5494" i="1"/>
  <c r="J2994" i="1"/>
  <c r="K2994" i="1" s="1"/>
  <c r="I394" i="1"/>
  <c r="J5997" i="1"/>
  <c r="K5997" i="1" s="1"/>
  <c r="K4297" i="1"/>
  <c r="J5497" i="1"/>
  <c r="K5497" i="1" s="1"/>
  <c r="I397" i="1"/>
  <c r="J397" i="1" s="1"/>
  <c r="J2997" i="1"/>
  <c r="K2997" i="1" s="1"/>
  <c r="K4300" i="1"/>
  <c r="J6000" i="1"/>
  <c r="J5500" i="1"/>
  <c r="K5500" i="1" s="1"/>
  <c r="I400" i="1"/>
  <c r="J400" i="1" s="1"/>
  <c r="K400" i="1" s="1"/>
  <c r="J3000" i="1"/>
  <c r="K3000" i="1" s="1"/>
  <c r="B703" i="1"/>
  <c r="H902" i="1"/>
  <c r="H2002" i="1"/>
  <c r="H302" i="1"/>
  <c r="H305" i="1"/>
  <c r="H308" i="1"/>
  <c r="H311" i="1"/>
  <c r="H314" i="1"/>
  <c r="H317" i="1"/>
  <c r="H320" i="1"/>
  <c r="H323" i="1"/>
  <c r="H326" i="1"/>
  <c r="H329" i="1"/>
  <c r="H332" i="1"/>
  <c r="H335" i="1"/>
  <c r="H338" i="1"/>
  <c r="H341" i="1"/>
  <c r="H344" i="1"/>
  <c r="H347" i="1"/>
  <c r="H350" i="1"/>
  <c r="H353" i="1"/>
  <c r="H356" i="1"/>
  <c r="H359" i="1"/>
  <c r="H362" i="1"/>
  <c r="H365" i="1"/>
  <c r="H368" i="1"/>
  <c r="H371" i="1"/>
  <c r="H374" i="1"/>
  <c r="H377" i="1"/>
  <c r="H380" i="1"/>
  <c r="H383" i="1"/>
  <c r="H386" i="1"/>
  <c r="H389" i="1"/>
  <c r="H392" i="1"/>
  <c r="H395" i="1"/>
  <c r="H398" i="1"/>
  <c r="H401" i="1"/>
  <c r="J4302" i="1"/>
  <c r="L4302" i="1"/>
  <c r="M4302" i="1"/>
  <c r="J6002" i="1"/>
  <c r="K6002" i="1" s="1"/>
  <c r="K4202" i="1"/>
  <c r="J5902" i="1"/>
  <c r="J4702" i="1"/>
  <c r="K4702" i="1" s="1"/>
  <c r="J3302" i="1"/>
  <c r="K3302" i="1" s="1"/>
  <c r="I902" i="1"/>
  <c r="J902" i="1" s="1"/>
  <c r="K902" i="1" s="1"/>
  <c r="J3202" i="1"/>
  <c r="K3202" i="1" s="1"/>
  <c r="J5402" i="1"/>
  <c r="J5302" i="1"/>
  <c r="K5302" i="1" s="1"/>
  <c r="J5202" i="1"/>
  <c r="K5202" i="1" s="1"/>
  <c r="I2002" i="1"/>
  <c r="J2002" i="1" s="1"/>
  <c r="K2002" i="1" s="1"/>
  <c r="I302" i="1"/>
  <c r="J302" i="1" s="1"/>
  <c r="J2902" i="1"/>
  <c r="K2902" i="1" s="1"/>
  <c r="J5002" i="1"/>
  <c r="J4902" i="1"/>
  <c r="K4205" i="1"/>
  <c r="J5905" i="1"/>
  <c r="J5405" i="1"/>
  <c r="K5405" i="1" s="1"/>
  <c r="I305" i="1"/>
  <c r="J305" i="1" s="1"/>
  <c r="J2905" i="1"/>
  <c r="K2905" i="1" s="1"/>
  <c r="K4208" i="1"/>
  <c r="J5908" i="1"/>
  <c r="J5408" i="1"/>
  <c r="K5408" i="1" s="1"/>
  <c r="I308" i="1"/>
  <c r="J308" i="1" s="1"/>
  <c r="K308" i="1" s="1"/>
  <c r="J2908" i="1"/>
  <c r="K2908" i="1" s="1"/>
  <c r="K4211" i="1"/>
  <c r="J5411" i="1"/>
  <c r="K5411" i="1" s="1"/>
  <c r="I311" i="1"/>
  <c r="J311" i="1" s="1"/>
  <c r="K311" i="1" s="1"/>
  <c r="J2911" i="1"/>
  <c r="K2911" i="1" s="1"/>
  <c r="K4214" i="1"/>
  <c r="J5414" i="1"/>
  <c r="I314" i="1"/>
  <c r="J314" i="1" s="1"/>
  <c r="J2914" i="1"/>
  <c r="K2914" i="1" s="1"/>
  <c r="K4217" i="1"/>
  <c r="J5917" i="1"/>
  <c r="J5417" i="1"/>
  <c r="I317" i="1"/>
  <c r="J317" i="1" s="1"/>
  <c r="J2917" i="1"/>
  <c r="K2917" i="1" s="1"/>
  <c r="K4220" i="1"/>
  <c r="J5920" i="1"/>
  <c r="J5420" i="1"/>
  <c r="K5420" i="1" s="1"/>
  <c r="I320" i="1"/>
  <c r="J320" i="1" s="1"/>
  <c r="K320" i="1" s="1"/>
  <c r="J2920" i="1"/>
  <c r="K2920" i="1" s="1"/>
  <c r="J5423" i="1"/>
  <c r="K5423" i="1" s="1"/>
  <c r="K4223" i="1"/>
  <c r="J5923" i="1"/>
  <c r="I323" i="1"/>
  <c r="J323" i="1" s="1"/>
  <c r="K323" i="1" s="1"/>
  <c r="J2923" i="1"/>
  <c r="K2923" i="1" s="1"/>
  <c r="K4226" i="1"/>
  <c r="J5926" i="1"/>
  <c r="J5426" i="1"/>
  <c r="K5426" i="1" s="1"/>
  <c r="I326" i="1"/>
  <c r="J326" i="1" s="1"/>
  <c r="J2926" i="1"/>
  <c r="K2926" i="1" s="1"/>
  <c r="J5929" i="1"/>
  <c r="K4229" i="1"/>
  <c r="J5429" i="1"/>
  <c r="K5429" i="1" s="1"/>
  <c r="I329" i="1"/>
  <c r="J329" i="1" s="1"/>
  <c r="J2929" i="1"/>
  <c r="K2929" i="1" s="1"/>
  <c r="K4232" i="1"/>
  <c r="J5932" i="1"/>
  <c r="J5432" i="1"/>
  <c r="K5432" i="1" s="1"/>
  <c r="I332" i="1"/>
  <c r="J332" i="1" s="1"/>
  <c r="J2932" i="1"/>
  <c r="K2932" i="1" s="1"/>
  <c r="J5935" i="1"/>
  <c r="K4235" i="1"/>
  <c r="I335" i="1"/>
  <c r="J335" i="1" s="1"/>
  <c r="K335" i="1" s="1"/>
  <c r="J5435" i="1"/>
  <c r="K5435" i="1" s="1"/>
  <c r="J2935" i="1"/>
  <c r="K2935" i="1" s="1"/>
  <c r="K4238" i="1"/>
  <c r="J5938" i="1"/>
  <c r="J5438" i="1"/>
  <c r="I338" i="1"/>
  <c r="J338" i="1" s="1"/>
  <c r="K338" i="1" s="1"/>
  <c r="J2938" i="1"/>
  <c r="K2938" i="1" s="1"/>
  <c r="K4241" i="1"/>
  <c r="J5941" i="1"/>
  <c r="J5441" i="1"/>
  <c r="K5441" i="1" s="1"/>
  <c r="I341" i="1"/>
  <c r="J341" i="1" s="1"/>
  <c r="K341" i="1" s="1"/>
  <c r="J2941" i="1"/>
  <c r="K2941" i="1" s="1"/>
  <c r="K4244" i="1"/>
  <c r="J5944" i="1"/>
  <c r="J5444" i="1"/>
  <c r="K5444" i="1" s="1"/>
  <c r="I344" i="1"/>
  <c r="J344" i="1" s="1"/>
  <c r="J2944" i="1"/>
  <c r="K2944" i="1" s="1"/>
  <c r="J5947" i="1"/>
  <c r="K4247" i="1"/>
  <c r="J5447" i="1"/>
  <c r="K5447" i="1" s="1"/>
  <c r="I347" i="1"/>
  <c r="J347" i="1" s="1"/>
  <c r="K347" i="1" s="1"/>
  <c r="J2947" i="1"/>
  <c r="K2947" i="1" s="1"/>
  <c r="K4250" i="1"/>
  <c r="J5950" i="1"/>
  <c r="J5450" i="1"/>
  <c r="K5450" i="1" s="1"/>
  <c r="I350" i="1"/>
  <c r="J350" i="1" s="1"/>
  <c r="K350" i="1" s="1"/>
  <c r="J2950" i="1"/>
  <c r="K2950" i="1" s="1"/>
  <c r="K4253" i="1"/>
  <c r="J5953" i="1"/>
  <c r="J5453" i="1"/>
  <c r="I353" i="1"/>
  <c r="J353" i="1" s="1"/>
  <c r="K353" i="1" s="1"/>
  <c r="J2953" i="1"/>
  <c r="K2953" i="1" s="1"/>
  <c r="K4256" i="1"/>
  <c r="J5956" i="1"/>
  <c r="J5456" i="1"/>
  <c r="K5456" i="1" s="1"/>
  <c r="I356" i="1"/>
  <c r="J2956" i="1"/>
  <c r="K4259" i="1"/>
  <c r="J5459" i="1"/>
  <c r="K5459" i="1" s="1"/>
  <c r="J5959" i="1"/>
  <c r="I359" i="1"/>
  <c r="J359" i="1" s="1"/>
  <c r="K359" i="1" s="1"/>
  <c r="J2959" i="1"/>
  <c r="K2959" i="1" s="1"/>
  <c r="K4262" i="1"/>
  <c r="J5962" i="1"/>
  <c r="J5462" i="1"/>
  <c r="K5462" i="1" s="1"/>
  <c r="I362" i="1"/>
  <c r="J362" i="1" s="1"/>
  <c r="K362" i="1" s="1"/>
  <c r="J2962" i="1"/>
  <c r="K2962" i="1" s="1"/>
  <c r="K4265" i="1"/>
  <c r="J5965" i="1"/>
  <c r="J5465" i="1"/>
  <c r="K5465" i="1" s="1"/>
  <c r="I365" i="1"/>
  <c r="J365" i="1" s="1"/>
  <c r="K365" i="1" s="1"/>
  <c r="J2965" i="1"/>
  <c r="K2965" i="1" s="1"/>
  <c r="K4268" i="1"/>
  <c r="J5968" i="1"/>
  <c r="J5468" i="1"/>
  <c r="K5468" i="1" s="1"/>
  <c r="I368" i="1"/>
  <c r="J368" i="1" s="1"/>
  <c r="J2968" i="1"/>
  <c r="K2968" i="1" s="1"/>
  <c r="J5971" i="1"/>
  <c r="K4271" i="1"/>
  <c r="J5471" i="1"/>
  <c r="K5471" i="1" s="1"/>
  <c r="I371" i="1"/>
  <c r="J371" i="1" s="1"/>
  <c r="K371" i="1" s="1"/>
  <c r="J2971" i="1"/>
  <c r="K2971" i="1" s="1"/>
  <c r="K4274" i="1"/>
  <c r="J5974" i="1"/>
  <c r="J5474" i="1"/>
  <c r="I374" i="1"/>
  <c r="J374" i="1" s="1"/>
  <c r="K374" i="1" s="1"/>
  <c r="J2974" i="1"/>
  <c r="K2974" i="1" s="1"/>
  <c r="K4277" i="1"/>
  <c r="J5977" i="1"/>
  <c r="K5977" i="1" s="1"/>
  <c r="J5477" i="1"/>
  <c r="I377" i="1"/>
  <c r="J377" i="1" s="1"/>
  <c r="K377" i="1" s="1"/>
  <c r="J2977" i="1"/>
  <c r="K2977" i="1" s="1"/>
  <c r="K4280" i="1"/>
  <c r="J5980" i="1"/>
  <c r="K5980" i="1" s="1"/>
  <c r="J5480" i="1"/>
  <c r="I380" i="1"/>
  <c r="J380" i="1" s="1"/>
  <c r="J2980" i="1"/>
  <c r="K4283" i="1"/>
  <c r="J5983" i="1"/>
  <c r="K5983" i="1" s="1"/>
  <c r="J5483" i="1"/>
  <c r="I383" i="1"/>
  <c r="J383" i="1" s="1"/>
  <c r="J2983" i="1"/>
  <c r="K2983" i="1" s="1"/>
  <c r="K4286" i="1"/>
  <c r="J5486" i="1"/>
  <c r="J5986" i="1"/>
  <c r="I386" i="1"/>
  <c r="J386" i="1" s="1"/>
  <c r="K386" i="1" s="1"/>
  <c r="J2986" i="1"/>
  <c r="K2986" i="1" s="1"/>
  <c r="K4289" i="1"/>
  <c r="J5489" i="1"/>
  <c r="K5489" i="1" s="1"/>
  <c r="J5989" i="1"/>
  <c r="I389" i="1"/>
  <c r="J389" i="1" s="1"/>
  <c r="K389" i="1" s="1"/>
  <c r="J2989" i="1"/>
  <c r="K2989" i="1" s="1"/>
  <c r="K4292" i="1"/>
  <c r="J5992" i="1"/>
  <c r="K5992" i="1" s="1"/>
  <c r="J5492" i="1"/>
  <c r="K5492" i="1" s="1"/>
  <c r="I392" i="1"/>
  <c r="J392" i="1" s="1"/>
  <c r="J2992" i="1"/>
  <c r="K2992" i="1" s="1"/>
  <c r="J5995" i="1"/>
  <c r="K5995" i="1" s="1"/>
  <c r="K4295" i="1"/>
  <c r="J5495" i="1"/>
  <c r="I395" i="1"/>
  <c r="J395" i="1" s="1"/>
  <c r="K395" i="1" s="1"/>
  <c r="J2995" i="1"/>
  <c r="K2995" i="1" s="1"/>
  <c r="K4298" i="1"/>
  <c r="J5998" i="1"/>
  <c r="J5498" i="1"/>
  <c r="I398" i="1"/>
  <c r="J398" i="1" s="1"/>
  <c r="J2998" i="1"/>
  <c r="K2998" i="1" s="1"/>
  <c r="K4301" i="1"/>
  <c r="J6001" i="1"/>
  <c r="J5501" i="1"/>
  <c r="I401" i="1"/>
  <c r="J401" i="1" s="1"/>
  <c r="J3001" i="1"/>
  <c r="K3001" i="1" s="1"/>
  <c r="M5926" i="1"/>
  <c r="M4226" i="1"/>
  <c r="M5426" i="1"/>
  <c r="M326" i="1"/>
  <c r="M2926" i="1"/>
  <c r="J4904" i="1"/>
  <c r="H2003" i="1"/>
  <c r="H303" i="1"/>
  <c r="H306" i="1"/>
  <c r="H309" i="1"/>
  <c r="H312" i="1"/>
  <c r="H315" i="1"/>
  <c r="H318" i="1"/>
  <c r="H321" i="1"/>
  <c r="H324" i="1"/>
  <c r="H327" i="1"/>
  <c r="H330" i="1"/>
  <c r="H333" i="1"/>
  <c r="H336" i="1"/>
  <c r="H339" i="1"/>
  <c r="H342" i="1"/>
  <c r="H345" i="1"/>
  <c r="H348" i="1"/>
  <c r="H351" i="1"/>
  <c r="H354" i="1"/>
  <c r="H357" i="1"/>
  <c r="H360" i="1"/>
  <c r="H363" i="1"/>
  <c r="H366" i="1"/>
  <c r="H369" i="1"/>
  <c r="H372" i="1"/>
  <c r="H375" i="1"/>
  <c r="H378" i="1"/>
  <c r="H381" i="1"/>
  <c r="H384" i="1"/>
  <c r="H387" i="1"/>
  <c r="H390" i="1"/>
  <c r="H393" i="1"/>
  <c r="H396" i="1"/>
  <c r="H399" i="1"/>
  <c r="M4251" i="1"/>
  <c r="M5951" i="1"/>
  <c r="M5451" i="1"/>
  <c r="M351" i="1"/>
  <c r="M2951" i="1"/>
  <c r="L4603" i="1"/>
  <c r="M4603" i="1"/>
  <c r="J4603" i="1"/>
  <c r="K4603" i="1" s="1"/>
  <c r="B4604" i="1"/>
  <c r="N4603" i="1"/>
  <c r="B1904" i="1"/>
  <c r="M1903" i="1"/>
  <c r="I1903" i="1"/>
  <c r="J1903" i="1" s="1"/>
  <c r="N1903" i="1"/>
  <c r="H1903" i="1"/>
  <c r="L1903" i="1"/>
  <c r="M903" i="1"/>
  <c r="N903" i="1"/>
  <c r="B904" i="1"/>
  <c r="H903" i="1"/>
  <c r="I1002" i="1"/>
  <c r="J1002" i="1" s="1"/>
  <c r="N1002" i="1"/>
  <c r="H1002" i="1"/>
  <c r="M1002" i="1"/>
  <c r="L1002" i="1"/>
  <c r="L5303" i="1"/>
  <c r="J5303" i="1"/>
  <c r="N5303" i="1"/>
  <c r="M5303" i="1"/>
  <c r="B1003" i="1"/>
  <c r="B5304" i="1"/>
  <c r="N4703" i="1"/>
  <c r="M1902" i="1"/>
  <c r="H1902" i="1"/>
  <c r="I1902" i="1"/>
  <c r="B6003" i="1"/>
  <c r="J2202" i="1"/>
  <c r="K2202" i="1" s="1"/>
  <c r="K5802" i="1"/>
  <c r="J202" i="1"/>
  <c r="K202" i="1" s="1"/>
  <c r="J2802" i="1"/>
  <c r="K2802" i="1" s="1"/>
  <c r="J3702" i="1"/>
  <c r="K3702" i="1" s="1"/>
  <c r="J3802" i="1"/>
  <c r="K3802" i="1" s="1"/>
  <c r="J1102" i="1"/>
  <c r="K1102" i="1" s="1"/>
  <c r="K1302" i="1"/>
  <c r="J4502" i="1"/>
  <c r="K4502" i="1" s="1"/>
  <c r="K6204" i="1"/>
  <c r="J2102" i="1"/>
  <c r="K2102" i="1" s="1"/>
  <c r="K4402" i="1"/>
  <c r="K502" i="1"/>
  <c r="K802" i="1" l="1"/>
  <c r="L1503" i="1"/>
  <c r="M5504" i="1"/>
  <c r="L2103" i="1"/>
  <c r="J4303" i="1"/>
  <c r="K4303" i="1" s="1"/>
  <c r="M5503" i="1"/>
  <c r="N1503" i="1"/>
  <c r="N2103" i="1"/>
  <c r="J5504" i="1"/>
  <c r="K5504" i="1" s="1"/>
  <c r="L2803" i="1"/>
  <c r="L1803" i="1"/>
  <c r="H2103" i="1"/>
  <c r="B6307" i="1"/>
  <c r="L6306" i="1"/>
  <c r="M6306" i="1"/>
  <c r="N6306" i="1"/>
  <c r="I2103" i="1"/>
  <c r="J2103" i="1" s="1"/>
  <c r="K2103" i="1" s="1"/>
  <c r="B5105" i="1"/>
  <c r="B804" i="1"/>
  <c r="M5104" i="1"/>
  <c r="L3703" i="1"/>
  <c r="L1703" i="1"/>
  <c r="N6103" i="1"/>
  <c r="L5104" i="1"/>
  <c r="B6104" i="1"/>
  <c r="L6104" i="1" s="1"/>
  <c r="N6205" i="1"/>
  <c r="L5504" i="1"/>
  <c r="M3703" i="1"/>
  <c r="B5704" i="1"/>
  <c r="N5703" i="1"/>
  <c r="K2913" i="1"/>
  <c r="K5973" i="1"/>
  <c r="K2916" i="1"/>
  <c r="N6404" i="1"/>
  <c r="L6404" i="1"/>
  <c r="B6405" i="1"/>
  <c r="L6405" i="1" s="1"/>
  <c r="J6404" i="1"/>
  <c r="K6404" i="1" s="1"/>
  <c r="K5921" i="1"/>
  <c r="K327" i="1"/>
  <c r="K5427" i="1"/>
  <c r="K5922" i="1"/>
  <c r="L3603" i="1"/>
  <c r="L6205" i="1"/>
  <c r="B2804" i="1"/>
  <c r="N2804" i="1" s="1"/>
  <c r="B4004" i="1"/>
  <c r="N2803" i="1"/>
  <c r="M1703" i="1"/>
  <c r="H1703" i="1"/>
  <c r="B5604" i="1"/>
  <c r="B3704" i="1"/>
  <c r="M4103" i="1"/>
  <c r="B4104" i="1"/>
  <c r="J4103" i="1"/>
  <c r="K4103" i="1" s="1"/>
  <c r="N4103" i="1"/>
  <c r="M3503" i="1"/>
  <c r="J3503" i="1"/>
  <c r="K3503" i="1" s="1"/>
  <c r="N3503" i="1"/>
  <c r="L3503" i="1"/>
  <c r="K2934" i="1"/>
  <c r="K2952" i="1"/>
  <c r="K349" i="1"/>
  <c r="K385" i="1"/>
  <c r="K4804" i="1"/>
  <c r="K5936" i="1"/>
  <c r="K328" i="1"/>
  <c r="K2933" i="1"/>
  <c r="K5425" i="1"/>
  <c r="K2951" i="1"/>
  <c r="K5940" i="1"/>
  <c r="K366" i="1"/>
  <c r="K5442" i="1"/>
  <c r="K5939" i="1"/>
  <c r="K5503" i="1"/>
  <c r="K2402" i="1"/>
  <c r="K4003" i="1"/>
  <c r="K2982" i="1"/>
  <c r="K5994" i="1"/>
  <c r="K361" i="1"/>
  <c r="K3402" i="1"/>
  <c r="K5990" i="1"/>
  <c r="K309" i="1"/>
  <c r="K5976" i="1"/>
  <c r="K5975" i="1"/>
  <c r="K310" i="1"/>
  <c r="K2949" i="1"/>
  <c r="K5424" i="1"/>
  <c r="K5918" i="1"/>
  <c r="K346" i="1"/>
  <c r="K2985" i="1"/>
  <c r="K5955" i="1"/>
  <c r="K5954" i="1"/>
  <c r="K5958" i="1"/>
  <c r="K5972" i="1"/>
  <c r="K4002" i="1"/>
  <c r="K5703" i="1"/>
  <c r="K4503" i="1"/>
  <c r="M4303" i="1"/>
  <c r="B4304" i="1"/>
  <c r="J4304" i="1" s="1"/>
  <c r="K4304" i="1" s="1"/>
  <c r="B6206" i="1"/>
  <c r="L4303" i="1"/>
  <c r="L1405" i="1"/>
  <c r="B4505" i="1"/>
  <c r="N4505" i="1" s="1"/>
  <c r="B604" i="1"/>
  <c r="I604" i="1" s="1"/>
  <c r="J604" i="1" s="1"/>
  <c r="K370" i="1"/>
  <c r="K5464" i="1"/>
  <c r="K5941" i="1"/>
  <c r="L3504" i="1"/>
  <c r="N3504" i="1"/>
  <c r="B3705" i="1"/>
  <c r="N3704" i="1"/>
  <c r="L3704" i="1"/>
  <c r="J3504" i="1"/>
  <c r="K3504" i="1" s="1"/>
  <c r="B3005" i="1"/>
  <c r="B3006" i="1" s="1"/>
  <c r="H1803" i="1"/>
  <c r="L5603" i="1"/>
  <c r="N3903" i="1"/>
  <c r="I603" i="1"/>
  <c r="M3704" i="1"/>
  <c r="M6205" i="1"/>
  <c r="L2003" i="1"/>
  <c r="B2004" i="1"/>
  <c r="N5603" i="1"/>
  <c r="J3704" i="1"/>
  <c r="K3704" i="1" s="1"/>
  <c r="B204" i="1"/>
  <c r="H204" i="1" s="1"/>
  <c r="M4405" i="1"/>
  <c r="L603" i="1"/>
  <c r="M3504" i="1"/>
  <c r="K5916" i="1"/>
  <c r="K602" i="1"/>
  <c r="K4902" i="1"/>
  <c r="K5931" i="1"/>
  <c r="J3603" i="1"/>
  <c r="K3603" i="1" s="1"/>
  <c r="B3304" i="1"/>
  <c r="N3303" i="1"/>
  <c r="M5003" i="1"/>
  <c r="N5003" i="1"/>
  <c r="B5004" i="1"/>
  <c r="L5003" i="1"/>
  <c r="L1303" i="1"/>
  <c r="N1303" i="1"/>
  <c r="H1303" i="1"/>
  <c r="M1303" i="1"/>
  <c r="B2205" i="1"/>
  <c r="N2204" i="1"/>
  <c r="M2204" i="1"/>
  <c r="H2204" i="1"/>
  <c r="N2303" i="1"/>
  <c r="M2303" i="1"/>
  <c r="H2303" i="1"/>
  <c r="J3303" i="1"/>
  <c r="B1304" i="1"/>
  <c r="M1304" i="1" s="1"/>
  <c r="M4504" i="1"/>
  <c r="J5603" i="1"/>
  <c r="K5603" i="1" s="1"/>
  <c r="M3904" i="1"/>
  <c r="B4506" i="1"/>
  <c r="B4507" i="1" s="1"/>
  <c r="L3303" i="1"/>
  <c r="I1303" i="1"/>
  <c r="J1303" i="1" s="1"/>
  <c r="K1303" i="1" s="1"/>
  <c r="I2204" i="1"/>
  <c r="J2204" i="1" s="1"/>
  <c r="K2204" i="1" s="1"/>
  <c r="L4504" i="1"/>
  <c r="M3303" i="1"/>
  <c r="L2204" i="1"/>
  <c r="N4904" i="1"/>
  <c r="L4904" i="1"/>
  <c r="M4904" i="1"/>
  <c r="B4905" i="1"/>
  <c r="B3604" i="1"/>
  <c r="M3603" i="1"/>
  <c r="L3004" i="1"/>
  <c r="N3004" i="1"/>
  <c r="B4406" i="1"/>
  <c r="J4504" i="1"/>
  <c r="K4504" i="1" s="1"/>
  <c r="B2304" i="1"/>
  <c r="H2304" i="1" s="1"/>
  <c r="N3603" i="1"/>
  <c r="H1405" i="1"/>
  <c r="N1405" i="1"/>
  <c r="I1405" i="1"/>
  <c r="J1405" i="1" s="1"/>
  <c r="K1405" i="1" s="1"/>
  <c r="B1406" i="1"/>
  <c r="L2303" i="1"/>
  <c r="M3004" i="1"/>
  <c r="L4405" i="1"/>
  <c r="M3103" i="1"/>
  <c r="B3104" i="1"/>
  <c r="J3103" i="1"/>
  <c r="K3103" i="1" s="1"/>
  <c r="L3103" i="1"/>
  <c r="N3103" i="1"/>
  <c r="M1803" i="1"/>
  <c r="B1804" i="1"/>
  <c r="I1503" i="1"/>
  <c r="J1503" i="1" s="1"/>
  <c r="K1503" i="1" s="1"/>
  <c r="B1504" i="1"/>
  <c r="K5451" i="1"/>
  <c r="K5952" i="1"/>
  <c r="K4703" i="1"/>
  <c r="K5415" i="1"/>
  <c r="K2907" i="1"/>
  <c r="K5967" i="1"/>
  <c r="K5903" i="1"/>
  <c r="K2925" i="1"/>
  <c r="K5970" i="1"/>
  <c r="K5945" i="1"/>
  <c r="K5963" i="1"/>
  <c r="K5934" i="1"/>
  <c r="K5902" i="1"/>
  <c r="K5913" i="1"/>
  <c r="K2943" i="1"/>
  <c r="K2957" i="1"/>
  <c r="K318" i="1"/>
  <c r="K5469" i="1"/>
  <c r="K5981" i="1"/>
  <c r="K354" i="1"/>
  <c r="K5927" i="1"/>
  <c r="K383" i="1"/>
  <c r="K5944" i="1"/>
  <c r="K5483" i="1"/>
  <c r="K368" i="1"/>
  <c r="K378" i="1"/>
  <c r="K5104" i="1"/>
  <c r="K332" i="1"/>
  <c r="K5926" i="1"/>
  <c r="K2909" i="1"/>
  <c r="K5962" i="1"/>
  <c r="K314" i="1"/>
  <c r="K322" i="1"/>
  <c r="K4302" i="1"/>
  <c r="K390" i="1"/>
  <c r="K358" i="1"/>
  <c r="K5501" i="1"/>
  <c r="K5908" i="1"/>
  <c r="K2993" i="1"/>
  <c r="K5402" i="1"/>
  <c r="K5988" i="1"/>
  <c r="K5498" i="1"/>
  <c r="K2958" i="1"/>
  <c r="K302" i="1"/>
  <c r="K305" i="1"/>
  <c r="K5906" i="1"/>
  <c r="K2980" i="1"/>
  <c r="K2990" i="1"/>
  <c r="K5960" i="1"/>
  <c r="K5978" i="1"/>
  <c r="K5953" i="1"/>
  <c r="K5924" i="1"/>
  <c r="K5438" i="1"/>
  <c r="K5996" i="1"/>
  <c r="K6203" i="1"/>
  <c r="K5942" i="1"/>
  <c r="K5917" i="1"/>
  <c r="K5448" i="1"/>
  <c r="J5911" i="1"/>
  <c r="K5911" i="1" s="1"/>
  <c r="J4602" i="1"/>
  <c r="K4602" i="1" s="1"/>
  <c r="K5947" i="1"/>
  <c r="J3803" i="1"/>
  <c r="K3803" i="1" s="1"/>
  <c r="J356" i="1"/>
  <c r="K356" i="1" s="1"/>
  <c r="J5914" i="1"/>
  <c r="K5914" i="1" s="1"/>
  <c r="K5950" i="1"/>
  <c r="J394" i="1"/>
  <c r="K394" i="1" s="1"/>
  <c r="J5488" i="1"/>
  <c r="K5488" i="1" s="1"/>
  <c r="L4004" i="1"/>
  <c r="M4004" i="1"/>
  <c r="N4004" i="1"/>
  <c r="J4004" i="1"/>
  <c r="K4004" i="1" s="1"/>
  <c r="M5203" i="1"/>
  <c r="L5203" i="1"/>
  <c r="B5204" i="1"/>
  <c r="N5203" i="1"/>
  <c r="L3403" i="1"/>
  <c r="B3404" i="1"/>
  <c r="N3403" i="1"/>
  <c r="M3403" i="1"/>
  <c r="J3403" i="1"/>
  <c r="K3403" i="1" s="1"/>
  <c r="H3" i="1"/>
  <c r="I3" i="1"/>
  <c r="J3" i="1" s="1"/>
  <c r="K3" i="1" s="1"/>
  <c r="N3" i="1"/>
  <c r="M3" i="1"/>
  <c r="L3" i="1"/>
  <c r="B4" i="1"/>
  <c r="B1204" i="1"/>
  <c r="N1203" i="1"/>
  <c r="M1203" i="1"/>
  <c r="L1203" i="1"/>
  <c r="I1203" i="1"/>
  <c r="J1203" i="1" s="1"/>
  <c r="K1203" i="1" s="1"/>
  <c r="H1203" i="1"/>
  <c r="I1603" i="1"/>
  <c r="J1603" i="1" s="1"/>
  <c r="K1603" i="1" s="1"/>
  <c r="N1603" i="1"/>
  <c r="M1603" i="1"/>
  <c r="H1603" i="1"/>
  <c r="B1604" i="1"/>
  <c r="L1603" i="1"/>
  <c r="I1704" i="1"/>
  <c r="J1704" i="1" s="1"/>
  <c r="K1704" i="1" s="1"/>
  <c r="N1704" i="1"/>
  <c r="M1704" i="1"/>
  <c r="B1705" i="1"/>
  <c r="L1704" i="1"/>
  <c r="H1704" i="1"/>
  <c r="N803" i="1"/>
  <c r="I803" i="1"/>
  <c r="M803" i="1"/>
  <c r="H803" i="1"/>
  <c r="K103" i="1"/>
  <c r="K5474" i="1"/>
  <c r="B4005" i="1"/>
  <c r="N4304" i="1"/>
  <c r="J2703" i="1"/>
  <c r="K2703" i="1" s="1"/>
  <c r="N2703" i="1"/>
  <c r="B2704" i="1"/>
  <c r="M2703" i="1"/>
  <c r="L2703" i="1"/>
  <c r="I2403" i="1"/>
  <c r="J2403" i="1" s="1"/>
  <c r="K2403" i="1" s="1"/>
  <c r="M2403" i="1"/>
  <c r="L2403" i="1"/>
  <c r="H2403" i="1"/>
  <c r="N2403" i="1"/>
  <c r="B2404" i="1"/>
  <c r="I203" i="1"/>
  <c r="J203" i="1" s="1"/>
  <c r="K203" i="1" s="1"/>
  <c r="N203" i="1"/>
  <c r="M203" i="1"/>
  <c r="H203" i="1"/>
  <c r="J5604" i="1"/>
  <c r="K5604" i="1" s="1"/>
  <c r="M5604" i="1"/>
  <c r="N5604" i="1"/>
  <c r="B5605" i="1"/>
  <c r="L5604" i="1"/>
  <c r="L4505" i="1"/>
  <c r="L3904" i="1"/>
  <c r="B3905" i="1"/>
  <c r="B3204" i="1"/>
  <c r="M3203" i="1"/>
  <c r="L3203" i="1"/>
  <c r="N3203" i="1"/>
  <c r="M4703" i="1"/>
  <c r="B4704" i="1"/>
  <c r="L4703" i="1"/>
  <c r="J2606" i="1"/>
  <c r="K2606" i="1" s="1"/>
  <c r="N2606" i="1"/>
  <c r="M2606" i="1"/>
  <c r="L2606" i="1"/>
  <c r="B2607" i="1"/>
  <c r="K5904" i="1"/>
  <c r="K5002" i="1"/>
  <c r="K397" i="1"/>
  <c r="K5998" i="1"/>
  <c r="K5920" i="1"/>
  <c r="K382" i="1"/>
  <c r="K5923" i="1"/>
  <c r="K5971" i="1"/>
  <c r="K5974" i="1"/>
  <c r="K5935" i="1"/>
  <c r="K5495" i="1"/>
  <c r="K1903" i="1"/>
  <c r="K5477" i="1"/>
  <c r="K5938" i="1"/>
  <c r="K5993" i="1"/>
  <c r="K2946" i="1"/>
  <c r="K344" i="1"/>
  <c r="K398" i="1"/>
  <c r="K5461" i="1"/>
  <c r="K2987" i="1"/>
  <c r="K380" i="1"/>
  <c r="K5956" i="1"/>
  <c r="K5959" i="1"/>
  <c r="K5494" i="1"/>
  <c r="K326" i="1"/>
  <c r="K337" i="1"/>
  <c r="K5968" i="1"/>
  <c r="K5470" i="1"/>
  <c r="K342" i="1"/>
  <c r="K360" i="1"/>
  <c r="K5453" i="1"/>
  <c r="K319" i="1"/>
  <c r="K5910" i="1"/>
  <c r="K5929" i="1"/>
  <c r="K1002" i="1"/>
  <c r="K5417" i="1"/>
  <c r="K2999" i="1"/>
  <c r="K396" i="1"/>
  <c r="K340" i="1"/>
  <c r="K5932" i="1"/>
  <c r="K5303" i="1"/>
  <c r="K392" i="1"/>
  <c r="K5486" i="1"/>
  <c r="K5480" i="1"/>
  <c r="K329" i="1"/>
  <c r="K5987" i="1"/>
  <c r="K373" i="1"/>
  <c r="K401" i="1"/>
  <c r="K2945" i="1"/>
  <c r="K5989" i="1"/>
  <c r="K5452" i="1"/>
  <c r="K5905" i="1"/>
  <c r="K317" i="1"/>
  <c r="K339" i="1"/>
  <c r="K5475" i="1"/>
  <c r="K6001" i="1"/>
  <c r="K5966" i="1"/>
  <c r="K5930" i="1"/>
  <c r="K5928" i="1"/>
  <c r="K5964" i="1"/>
  <c r="K6000" i="1"/>
  <c r="K5984" i="1"/>
  <c r="K5982" i="1"/>
  <c r="K2955" i="1"/>
  <c r="K5986" i="1"/>
  <c r="K5912" i="1"/>
  <c r="K5414" i="1"/>
  <c r="K307" i="1"/>
  <c r="K331" i="1"/>
  <c r="K334" i="1"/>
  <c r="K2956" i="1"/>
  <c r="K4904" i="1"/>
  <c r="K5948" i="1"/>
  <c r="K5946" i="1"/>
  <c r="K5965" i="1"/>
  <c r="K5433" i="1"/>
  <c r="K5485" i="1"/>
  <c r="K5909" i="1"/>
  <c r="K5406" i="1"/>
  <c r="J5304" i="1"/>
  <c r="K5304" i="1" s="1"/>
  <c r="N5304" i="1"/>
  <c r="M5304" i="1"/>
  <c r="L5304" i="1"/>
  <c r="B5305" i="1"/>
  <c r="J4604" i="1"/>
  <c r="K4604" i="1" s="1"/>
  <c r="L4604" i="1"/>
  <c r="M4604" i="1"/>
  <c r="N4604" i="1"/>
  <c r="B4605" i="1"/>
  <c r="L403" i="1"/>
  <c r="H403" i="1"/>
  <c r="B404" i="1"/>
  <c r="I403" i="1"/>
  <c r="J403" i="1" s="1"/>
  <c r="K403" i="1" s="1"/>
  <c r="N403" i="1"/>
  <c r="M403" i="1"/>
  <c r="N5505" i="1"/>
  <c r="B5506" i="1"/>
  <c r="L5505" i="1"/>
  <c r="M5505" i="1"/>
  <c r="I1003" i="1"/>
  <c r="L1003" i="1"/>
  <c r="M1003" i="1"/>
  <c r="B1004" i="1"/>
  <c r="H1003" i="1"/>
  <c r="N1003" i="1"/>
  <c r="B905" i="1"/>
  <c r="N904" i="1"/>
  <c r="H904" i="1"/>
  <c r="M904" i="1"/>
  <c r="L904" i="1"/>
  <c r="I904" i="1"/>
  <c r="J904" i="1" s="1"/>
  <c r="K904" i="1" s="1"/>
  <c r="I804" i="1"/>
  <c r="J804" i="1" s="1"/>
  <c r="K804" i="1" s="1"/>
  <c r="L804" i="1"/>
  <c r="B805" i="1"/>
  <c r="H804" i="1"/>
  <c r="N804" i="1"/>
  <c r="M804" i="1"/>
  <c r="L1104" i="1"/>
  <c r="N1104" i="1"/>
  <c r="M1104" i="1"/>
  <c r="I1104" i="1"/>
  <c r="B1105" i="1"/>
  <c r="H1104" i="1"/>
  <c r="M3805" i="1"/>
  <c r="B3806" i="1"/>
  <c r="L3805" i="1"/>
  <c r="N3805" i="1"/>
  <c r="N4506" i="1"/>
  <c r="N6405" i="1"/>
  <c r="N3505" i="1"/>
  <c r="M3505" i="1"/>
  <c r="J3505" i="1"/>
  <c r="K3505" i="1" s="1"/>
  <c r="B3506" i="1"/>
  <c r="L3505" i="1"/>
  <c r="J5412" i="1"/>
  <c r="K5412" i="1" s="1"/>
  <c r="L4005" i="1"/>
  <c r="N4005" i="1"/>
  <c r="B4006" i="1"/>
  <c r="M4005" i="1"/>
  <c r="J4806" i="1"/>
  <c r="K4806" i="1" s="1"/>
  <c r="L4806" i="1"/>
  <c r="N4806" i="1"/>
  <c r="B4807" i="1"/>
  <c r="M4806" i="1"/>
  <c r="B6004" i="1"/>
  <c r="J6003" i="1"/>
  <c r="K6003" i="1" s="1"/>
  <c r="L6003" i="1"/>
  <c r="M6003" i="1"/>
  <c r="N6003" i="1"/>
  <c r="N1904" i="1"/>
  <c r="H1904" i="1"/>
  <c r="M1904" i="1"/>
  <c r="I1904" i="1"/>
  <c r="J1904" i="1" s="1"/>
  <c r="K1904" i="1" s="1"/>
  <c r="L1904" i="1"/>
  <c r="B1905" i="1"/>
  <c r="I104" i="1"/>
  <c r="H104" i="1"/>
  <c r="N104" i="1"/>
  <c r="B105" i="1"/>
  <c r="L104" i="1"/>
  <c r="M104" i="1"/>
  <c r="N6104" i="1"/>
  <c r="B6105" i="1"/>
  <c r="M6104" i="1"/>
  <c r="J6104" i="1"/>
  <c r="K6104" i="1" s="1"/>
  <c r="N5105" i="1"/>
  <c r="J5105" i="1"/>
  <c r="K5105" i="1" s="1"/>
  <c r="B5106" i="1"/>
  <c r="M5105" i="1"/>
  <c r="L5105" i="1"/>
  <c r="J1902" i="1"/>
  <c r="K1902" i="1" s="1"/>
  <c r="B704" i="1"/>
  <c r="H703" i="1"/>
  <c r="I703" i="1"/>
  <c r="J703" i="1" s="1"/>
  <c r="K703" i="1" s="1"/>
  <c r="M703" i="1"/>
  <c r="L703" i="1"/>
  <c r="N703" i="1"/>
  <c r="H503" i="1"/>
  <c r="I503" i="1"/>
  <c r="J503" i="1" s="1"/>
  <c r="K503" i="1" s="1"/>
  <c r="L503" i="1"/>
  <c r="N503" i="1"/>
  <c r="M503" i="1"/>
  <c r="B504" i="1"/>
  <c r="L2104" i="1"/>
  <c r="I2104" i="1"/>
  <c r="M2104" i="1"/>
  <c r="N2104" i="1"/>
  <c r="H2104" i="1"/>
  <c r="B2105" i="1"/>
  <c r="N5804" i="1"/>
  <c r="M5804" i="1"/>
  <c r="B5805" i="1"/>
  <c r="L5804" i="1"/>
  <c r="M5704" i="1" l="1"/>
  <c r="B5705" i="1"/>
  <c r="N5704" i="1"/>
  <c r="L5704" i="1"/>
  <c r="J5704" i="1"/>
  <c r="K5704" i="1" s="1"/>
  <c r="J6306" i="1"/>
  <c r="K6306" i="1" s="1"/>
  <c r="M4304" i="1"/>
  <c r="N2304" i="1"/>
  <c r="B4305" i="1"/>
  <c r="M4305" i="1" s="1"/>
  <c r="B6406" i="1"/>
  <c r="L4304" i="1"/>
  <c r="B2305" i="1"/>
  <c r="M6405" i="1"/>
  <c r="M604" i="1"/>
  <c r="B6308" i="1"/>
  <c r="N6307" i="1"/>
  <c r="M6307" i="1"/>
  <c r="L6307" i="1"/>
  <c r="J6307" i="1"/>
  <c r="K6307" i="1" s="1"/>
  <c r="L604" i="1"/>
  <c r="N604" i="1"/>
  <c r="H1304" i="1"/>
  <c r="M2304" i="1"/>
  <c r="J2804" i="1"/>
  <c r="K2804" i="1" s="1"/>
  <c r="L2804" i="1"/>
  <c r="B2805" i="1"/>
  <c r="M2804" i="1"/>
  <c r="H604" i="1"/>
  <c r="B605" i="1"/>
  <c r="L204" i="1"/>
  <c r="L4104" i="1"/>
  <c r="B4105" i="1"/>
  <c r="N4104" i="1"/>
  <c r="M4104" i="1"/>
  <c r="J4104" i="1"/>
  <c r="K4104" i="1" s="1"/>
  <c r="K604" i="1"/>
  <c r="M3006" i="1"/>
  <c r="N204" i="1"/>
  <c r="J3005" i="1"/>
  <c r="K3005" i="1" s="1"/>
  <c r="M6206" i="1"/>
  <c r="M204" i="1"/>
  <c r="L2304" i="1"/>
  <c r="B6207" i="1"/>
  <c r="L6207" i="1" s="1"/>
  <c r="L6206" i="1"/>
  <c r="J6206" i="1"/>
  <c r="K6206" i="1" s="1"/>
  <c r="I204" i="1"/>
  <c r="J204" i="1" s="1"/>
  <c r="K204" i="1" s="1"/>
  <c r="J4505" i="1"/>
  <c r="M4505" i="1"/>
  <c r="B205" i="1"/>
  <c r="N205" i="1" s="1"/>
  <c r="N6206" i="1"/>
  <c r="B2005" i="1"/>
  <c r="M2004" i="1"/>
  <c r="L2004" i="1"/>
  <c r="N2004" i="1"/>
  <c r="H2004" i="1"/>
  <c r="I2004" i="1"/>
  <c r="J2004" i="1" s="1"/>
  <c r="K2004" i="1" s="1"/>
  <c r="I2304" i="1"/>
  <c r="J2304" i="1" s="1"/>
  <c r="K2304" i="1" s="1"/>
  <c r="M3005" i="1"/>
  <c r="L3005" i="1"/>
  <c r="L605" i="1"/>
  <c r="B3706" i="1"/>
  <c r="N3705" i="1"/>
  <c r="M3705" i="1"/>
  <c r="J3705" i="1"/>
  <c r="K3705" i="1" s="1"/>
  <c r="L3705" i="1"/>
  <c r="N6207" i="1"/>
  <c r="B3007" i="1"/>
  <c r="M3007" i="1" s="1"/>
  <c r="N1304" i="1"/>
  <c r="N3005" i="1"/>
  <c r="J603" i="1"/>
  <c r="K603" i="1" s="1"/>
  <c r="K3303" i="1"/>
  <c r="I1406" i="1"/>
  <c r="J1406" i="1" s="1"/>
  <c r="K1406" i="1" s="1"/>
  <c r="H1406" i="1"/>
  <c r="M1406" i="1"/>
  <c r="N1406" i="1"/>
  <c r="B1407" i="1"/>
  <c r="L1406" i="1"/>
  <c r="B4906" i="1"/>
  <c r="L4905" i="1"/>
  <c r="N4905" i="1"/>
  <c r="J4905" i="1"/>
  <c r="K4905" i="1" s="1"/>
  <c r="M4905" i="1"/>
  <c r="H1504" i="1"/>
  <c r="N1504" i="1"/>
  <c r="B1505" i="1"/>
  <c r="I1504" i="1"/>
  <c r="J1504" i="1" s="1"/>
  <c r="K1504" i="1" s="1"/>
  <c r="M1504" i="1"/>
  <c r="L1504" i="1"/>
  <c r="J4506" i="1"/>
  <c r="K4506" i="1" s="1"/>
  <c r="L3006" i="1"/>
  <c r="I1304" i="1"/>
  <c r="J1304" i="1" s="1"/>
  <c r="K1304" i="1" s="1"/>
  <c r="J3006" i="1"/>
  <c r="K3006" i="1" s="1"/>
  <c r="L1304" i="1"/>
  <c r="M1804" i="1"/>
  <c r="N1804" i="1"/>
  <c r="B1805" i="1"/>
  <c r="L1804" i="1"/>
  <c r="I1804" i="1"/>
  <c r="J1804" i="1" s="1"/>
  <c r="K1804" i="1" s="1"/>
  <c r="H1804" i="1"/>
  <c r="J3104" i="1"/>
  <c r="K3104" i="1" s="1"/>
  <c r="L3104" i="1"/>
  <c r="M3104" i="1"/>
  <c r="N3104" i="1"/>
  <c r="B3105" i="1"/>
  <c r="J4405" i="1"/>
  <c r="K4405" i="1" s="1"/>
  <c r="N3304" i="1"/>
  <c r="L3304" i="1"/>
  <c r="M3304" i="1"/>
  <c r="J3304" i="1"/>
  <c r="K3304" i="1" s="1"/>
  <c r="B3305" i="1"/>
  <c r="L4506" i="1"/>
  <c r="M4506" i="1"/>
  <c r="N3006" i="1"/>
  <c r="B1305" i="1"/>
  <c r="H1305" i="1" s="1"/>
  <c r="M4406" i="1"/>
  <c r="B4407" i="1"/>
  <c r="N4406" i="1"/>
  <c r="L4406" i="1"/>
  <c r="B3605" i="1"/>
  <c r="L3604" i="1"/>
  <c r="M3604" i="1"/>
  <c r="J3604" i="1"/>
  <c r="K3604" i="1" s="1"/>
  <c r="N3604" i="1"/>
  <c r="H2205" i="1"/>
  <c r="I2205" i="1"/>
  <c r="J2205" i="1" s="1"/>
  <c r="K2205" i="1" s="1"/>
  <c r="N2205" i="1"/>
  <c r="B2206" i="1"/>
  <c r="M2205" i="1"/>
  <c r="L2205" i="1"/>
  <c r="M5004" i="1"/>
  <c r="L5004" i="1"/>
  <c r="B5005" i="1"/>
  <c r="N5004" i="1"/>
  <c r="J5004" i="1"/>
  <c r="K5004" i="1" s="1"/>
  <c r="B2405" i="1"/>
  <c r="N2404" i="1"/>
  <c r="I2404" i="1"/>
  <c r="J2404" i="1" s="1"/>
  <c r="K2404" i="1" s="1"/>
  <c r="H2404" i="1"/>
  <c r="M2404" i="1"/>
  <c r="L2404" i="1"/>
  <c r="L4305" i="1"/>
  <c r="N3204" i="1"/>
  <c r="L3204" i="1"/>
  <c r="B3205" i="1"/>
  <c r="J3204" i="1"/>
  <c r="K3204" i="1" s="1"/>
  <c r="M3204" i="1"/>
  <c r="I1705" i="1"/>
  <c r="N1705" i="1"/>
  <c r="M1705" i="1"/>
  <c r="L1705" i="1"/>
  <c r="H1705" i="1"/>
  <c r="B1706" i="1"/>
  <c r="J3404" i="1"/>
  <c r="K3404" i="1" s="1"/>
  <c r="N3404" i="1"/>
  <c r="B3405" i="1"/>
  <c r="L3404" i="1"/>
  <c r="M3404" i="1"/>
  <c r="B2705" i="1"/>
  <c r="N2704" i="1"/>
  <c r="M2704" i="1"/>
  <c r="L2704" i="1"/>
  <c r="I1204" i="1"/>
  <c r="H1204" i="1"/>
  <c r="B1205" i="1"/>
  <c r="N1204" i="1"/>
  <c r="L1204" i="1"/>
  <c r="M1204" i="1"/>
  <c r="J803" i="1"/>
  <c r="K803" i="1" s="1"/>
  <c r="I4" i="1"/>
  <c r="N4" i="1"/>
  <c r="B5" i="1"/>
  <c r="M4" i="1"/>
  <c r="H4" i="1"/>
  <c r="L4" i="1"/>
  <c r="M2607" i="1"/>
  <c r="J2607" i="1"/>
  <c r="K2607" i="1" s="1"/>
  <c r="N2607" i="1"/>
  <c r="B2608" i="1"/>
  <c r="L2607" i="1"/>
  <c r="B3906" i="1"/>
  <c r="L3905" i="1"/>
  <c r="N3905" i="1"/>
  <c r="J3905" i="1"/>
  <c r="K3905" i="1" s="1"/>
  <c r="M3905" i="1"/>
  <c r="M5605" i="1"/>
  <c r="B5606" i="1"/>
  <c r="N5605" i="1"/>
  <c r="L5605" i="1"/>
  <c r="N1604" i="1"/>
  <c r="I1604" i="1"/>
  <c r="B1605" i="1"/>
  <c r="L1604" i="1"/>
  <c r="M1604" i="1"/>
  <c r="H1604" i="1"/>
  <c r="M5204" i="1"/>
  <c r="L5204" i="1"/>
  <c r="N5204" i="1"/>
  <c r="B5205" i="1"/>
  <c r="J5204" i="1"/>
  <c r="K5204" i="1" s="1"/>
  <c r="J3904" i="1"/>
  <c r="K3904" i="1" s="1"/>
  <c r="N4704" i="1"/>
  <c r="L4704" i="1"/>
  <c r="M4704" i="1"/>
  <c r="B4705" i="1"/>
  <c r="I2305" i="1"/>
  <c r="J2305" i="1" s="1"/>
  <c r="K2305" i="1" s="1"/>
  <c r="N2305" i="1"/>
  <c r="M2305" i="1"/>
  <c r="L2305" i="1"/>
  <c r="B2306" i="1"/>
  <c r="H2305" i="1"/>
  <c r="N5805" i="1"/>
  <c r="B5806" i="1"/>
  <c r="J5805" i="1"/>
  <c r="K5805" i="1" s="1"/>
  <c r="L5805" i="1"/>
  <c r="M5805" i="1"/>
  <c r="J1104" i="1"/>
  <c r="K1104" i="1" s="1"/>
  <c r="J3007" i="1"/>
  <c r="K3007" i="1" s="1"/>
  <c r="N3007" i="1"/>
  <c r="B3008" i="1"/>
  <c r="L3007" i="1"/>
  <c r="L5305" i="1"/>
  <c r="N5305" i="1"/>
  <c r="M5305" i="1"/>
  <c r="J5305" i="1"/>
  <c r="K5305" i="1" s="1"/>
  <c r="B5306" i="1"/>
  <c r="J104" i="1"/>
  <c r="K104" i="1" s="1"/>
  <c r="L6004" i="1"/>
  <c r="M6004" i="1"/>
  <c r="B6005" i="1"/>
  <c r="J6004" i="1"/>
  <c r="K6004" i="1" s="1"/>
  <c r="N6004" i="1"/>
  <c r="J4005" i="1"/>
  <c r="K4005" i="1" s="1"/>
  <c r="J3805" i="1"/>
  <c r="K3805" i="1" s="1"/>
  <c r="H205" i="1"/>
  <c r="L205" i="1"/>
  <c r="M205" i="1"/>
  <c r="L805" i="1"/>
  <c r="H805" i="1"/>
  <c r="M805" i="1"/>
  <c r="B806" i="1"/>
  <c r="N805" i="1"/>
  <c r="I805" i="1"/>
  <c r="J805" i="1" s="1"/>
  <c r="K805" i="1" s="1"/>
  <c r="B4606" i="1"/>
  <c r="L4605" i="1"/>
  <c r="J4605" i="1"/>
  <c r="K4605" i="1" s="1"/>
  <c r="M4605" i="1"/>
  <c r="N4605" i="1"/>
  <c r="J2104" i="1"/>
  <c r="K2104" i="1" s="1"/>
  <c r="N1905" i="1"/>
  <c r="B1906" i="1"/>
  <c r="H1905" i="1"/>
  <c r="M1905" i="1"/>
  <c r="I1905" i="1"/>
  <c r="J1905" i="1" s="1"/>
  <c r="K1905" i="1" s="1"/>
  <c r="L1905" i="1"/>
  <c r="J3806" i="1"/>
  <c r="K3806" i="1" s="1"/>
  <c r="M3806" i="1"/>
  <c r="N3806" i="1"/>
  <c r="L3806" i="1"/>
  <c r="B3807" i="1"/>
  <c r="H1004" i="1"/>
  <c r="M1004" i="1"/>
  <c r="I1004" i="1"/>
  <c r="J1004" i="1" s="1"/>
  <c r="K1004" i="1" s="1"/>
  <c r="B1005" i="1"/>
  <c r="L1004" i="1"/>
  <c r="N1004" i="1"/>
  <c r="L5506" i="1"/>
  <c r="B5507" i="1"/>
  <c r="N5506" i="1"/>
  <c r="M5506" i="1"/>
  <c r="J5506" i="1"/>
  <c r="K5506" i="1" s="1"/>
  <c r="J5804" i="1"/>
  <c r="K5804" i="1" s="1"/>
  <c r="N704" i="1"/>
  <c r="I704" i="1"/>
  <c r="L704" i="1"/>
  <c r="B705" i="1"/>
  <c r="M704" i="1"/>
  <c r="H704" i="1"/>
  <c r="M4807" i="1"/>
  <c r="L4807" i="1"/>
  <c r="N4807" i="1"/>
  <c r="B4808" i="1"/>
  <c r="J6405" i="1"/>
  <c r="K6405" i="1" s="1"/>
  <c r="N4507" i="1"/>
  <c r="M4507" i="1"/>
  <c r="B4508" i="1"/>
  <c r="L4507" i="1"/>
  <c r="J4507" i="1"/>
  <c r="K4507" i="1" s="1"/>
  <c r="M404" i="1"/>
  <c r="I404" i="1"/>
  <c r="J404" i="1" s="1"/>
  <c r="K404" i="1" s="1"/>
  <c r="N404" i="1"/>
  <c r="L404" i="1"/>
  <c r="B405" i="1"/>
  <c r="H404" i="1"/>
  <c r="I2105" i="1"/>
  <c r="J2105" i="1" s="1"/>
  <c r="K2105" i="1" s="1"/>
  <c r="N2105" i="1"/>
  <c r="H2105" i="1"/>
  <c r="B2106" i="1"/>
  <c r="M2105" i="1"/>
  <c r="L2105" i="1"/>
  <c r="I504" i="1"/>
  <c r="B505" i="1"/>
  <c r="L504" i="1"/>
  <c r="N504" i="1"/>
  <c r="H504" i="1"/>
  <c r="M504" i="1"/>
  <c r="M5106" i="1"/>
  <c r="L5106" i="1"/>
  <c r="J5106" i="1"/>
  <c r="K5106" i="1" s="1"/>
  <c r="B5107" i="1"/>
  <c r="N5106" i="1"/>
  <c r="H105" i="1"/>
  <c r="L105" i="1"/>
  <c r="M105" i="1"/>
  <c r="I105" i="1"/>
  <c r="J105" i="1" s="1"/>
  <c r="K105" i="1" s="1"/>
  <c r="N105" i="1"/>
  <c r="B106" i="1"/>
  <c r="N4006" i="1"/>
  <c r="M4006" i="1"/>
  <c r="B4007" i="1"/>
  <c r="J4006" i="1"/>
  <c r="K4006" i="1" s="1"/>
  <c r="L4006" i="1"/>
  <c r="L6406" i="1"/>
  <c r="M6406" i="1"/>
  <c r="B6407" i="1"/>
  <c r="J6406" i="1"/>
  <c r="K6406" i="1" s="1"/>
  <c r="N6406" i="1"/>
  <c r="N6105" i="1"/>
  <c r="J6105" i="1"/>
  <c r="K6105" i="1" s="1"/>
  <c r="B6106" i="1"/>
  <c r="M6105" i="1"/>
  <c r="L6105" i="1"/>
  <c r="M3506" i="1"/>
  <c r="J3506" i="1"/>
  <c r="K3506" i="1" s="1"/>
  <c r="B3507" i="1"/>
  <c r="N3506" i="1"/>
  <c r="L3506" i="1"/>
  <c r="N1105" i="1"/>
  <c r="M1105" i="1"/>
  <c r="B1106" i="1"/>
  <c r="H1105" i="1"/>
  <c r="L1105" i="1"/>
  <c r="I1105" i="1"/>
  <c r="I905" i="1"/>
  <c r="B906" i="1"/>
  <c r="M905" i="1"/>
  <c r="L905" i="1"/>
  <c r="H905" i="1"/>
  <c r="N905" i="1"/>
  <c r="J1003" i="1"/>
  <c r="K1003" i="1" s="1"/>
  <c r="J5505" i="1"/>
  <c r="K5505" i="1" s="1"/>
  <c r="J4305" i="1" l="1"/>
  <c r="K4305" i="1" s="1"/>
  <c r="N4305" i="1"/>
  <c r="B4306" i="1"/>
  <c r="N4306" i="1" s="1"/>
  <c r="B6309" i="1"/>
  <c r="N6308" i="1"/>
  <c r="L6308" i="1"/>
  <c r="M6308" i="1"/>
  <c r="B5706" i="1"/>
  <c r="J5705" i="1"/>
  <c r="K5705" i="1" s="1"/>
  <c r="M5705" i="1"/>
  <c r="L5705" i="1"/>
  <c r="N5705" i="1"/>
  <c r="K4505" i="1"/>
  <c r="I605" i="1"/>
  <c r="J605" i="1" s="1"/>
  <c r="K605" i="1" s="1"/>
  <c r="N605" i="1"/>
  <c r="I205" i="1"/>
  <c r="J205" i="1" s="1"/>
  <c r="K205" i="1" s="1"/>
  <c r="B206" i="1"/>
  <c r="B606" i="1"/>
  <c r="H606" i="1" s="1"/>
  <c r="L4105" i="1"/>
  <c r="B4106" i="1"/>
  <c r="N4105" i="1"/>
  <c r="J4105" i="1"/>
  <c r="K4105" i="1" s="1"/>
  <c r="M4105" i="1"/>
  <c r="B2806" i="1"/>
  <c r="M2805" i="1"/>
  <c r="J2805" i="1"/>
  <c r="K2805" i="1" s="1"/>
  <c r="N2805" i="1"/>
  <c r="L2805" i="1"/>
  <c r="M605" i="1"/>
  <c r="H605" i="1"/>
  <c r="I1305" i="1"/>
  <c r="J1305" i="1" s="1"/>
  <c r="K1305" i="1" s="1"/>
  <c r="J6207" i="1"/>
  <c r="K6207" i="1" s="1"/>
  <c r="M6207" i="1"/>
  <c r="B6208" i="1"/>
  <c r="J3706" i="1"/>
  <c r="K3706" i="1" s="1"/>
  <c r="M3706" i="1"/>
  <c r="L3706" i="1"/>
  <c r="B3707" i="1"/>
  <c r="N3706" i="1"/>
  <c r="M2005" i="1"/>
  <c r="L2005" i="1"/>
  <c r="I2005" i="1"/>
  <c r="J2005" i="1" s="1"/>
  <c r="K2005" i="1" s="1"/>
  <c r="H2005" i="1"/>
  <c r="N2005" i="1"/>
  <c r="B2006" i="1"/>
  <c r="M2206" i="1"/>
  <c r="H2206" i="1"/>
  <c r="I2206" i="1"/>
  <c r="J2206" i="1" s="1"/>
  <c r="K2206" i="1" s="1"/>
  <c r="B2207" i="1"/>
  <c r="N2206" i="1"/>
  <c r="L2206" i="1"/>
  <c r="J4406" i="1"/>
  <c r="K4406" i="1" s="1"/>
  <c r="J3305" i="1"/>
  <c r="K3305" i="1" s="1"/>
  <c r="B3306" i="1"/>
  <c r="M3305" i="1"/>
  <c r="N3305" i="1"/>
  <c r="L3305" i="1"/>
  <c r="L1407" i="1"/>
  <c r="I1407" i="1"/>
  <c r="J1407" i="1" s="1"/>
  <c r="K1407" i="1" s="1"/>
  <c r="N1407" i="1"/>
  <c r="M1407" i="1"/>
  <c r="H1407" i="1"/>
  <c r="B1408" i="1"/>
  <c r="N1305" i="1"/>
  <c r="L5005" i="1"/>
  <c r="N5005" i="1"/>
  <c r="M5005" i="1"/>
  <c r="J5005" i="1"/>
  <c r="K5005" i="1" s="1"/>
  <c r="B5006" i="1"/>
  <c r="L1505" i="1"/>
  <c r="N1505" i="1"/>
  <c r="B1506" i="1"/>
  <c r="M1505" i="1"/>
  <c r="I1505" i="1"/>
  <c r="J1505" i="1" s="1"/>
  <c r="K1505" i="1" s="1"/>
  <c r="H1505" i="1"/>
  <c r="M1305" i="1"/>
  <c r="B1306" i="1"/>
  <c r="B4408" i="1"/>
  <c r="M4407" i="1"/>
  <c r="J4407" i="1"/>
  <c r="K4407" i="1" s="1"/>
  <c r="N4407" i="1"/>
  <c r="L4407" i="1"/>
  <c r="L3105" i="1"/>
  <c r="M3105" i="1"/>
  <c r="B3106" i="1"/>
  <c r="N3105" i="1"/>
  <c r="L1305" i="1"/>
  <c r="J3605" i="1"/>
  <c r="K3605" i="1" s="1"/>
  <c r="M3605" i="1"/>
  <c r="B3606" i="1"/>
  <c r="L3605" i="1"/>
  <c r="N3605" i="1"/>
  <c r="B1806" i="1"/>
  <c r="N1805" i="1"/>
  <c r="M1805" i="1"/>
  <c r="H1805" i="1"/>
  <c r="L1805" i="1"/>
  <c r="I1805" i="1"/>
  <c r="J1805" i="1" s="1"/>
  <c r="K1805" i="1" s="1"/>
  <c r="M4906" i="1"/>
  <c r="J4906" i="1"/>
  <c r="K4906" i="1" s="1"/>
  <c r="L4906" i="1"/>
  <c r="B4907" i="1"/>
  <c r="N4906" i="1"/>
  <c r="I2306" i="1"/>
  <c r="H2306" i="1"/>
  <c r="M2306" i="1"/>
  <c r="L2306" i="1"/>
  <c r="N2306" i="1"/>
  <c r="B2307" i="1"/>
  <c r="J4704" i="1"/>
  <c r="K4704" i="1" s="1"/>
  <c r="J4" i="1"/>
  <c r="K4" i="1" s="1"/>
  <c r="B4706" i="1"/>
  <c r="M4705" i="1"/>
  <c r="L4705" i="1"/>
  <c r="N4705" i="1"/>
  <c r="J4705" i="1"/>
  <c r="K4705" i="1" s="1"/>
  <c r="J5605" i="1"/>
  <c r="K5605" i="1" s="1"/>
  <c r="M3405" i="1"/>
  <c r="B3406" i="1"/>
  <c r="L3405" i="1"/>
  <c r="N3405" i="1"/>
  <c r="I1706" i="1"/>
  <c r="J1706" i="1" s="1"/>
  <c r="K1706" i="1" s="1"/>
  <c r="M1706" i="1"/>
  <c r="N1706" i="1"/>
  <c r="B1707" i="1"/>
  <c r="L1706" i="1"/>
  <c r="H1706" i="1"/>
  <c r="J2608" i="1"/>
  <c r="K2608" i="1" s="1"/>
  <c r="B2609" i="1"/>
  <c r="N2608" i="1"/>
  <c r="M2608" i="1"/>
  <c r="L2608" i="1"/>
  <c r="L1205" i="1"/>
  <c r="I1205" i="1"/>
  <c r="B1206" i="1"/>
  <c r="H1205" i="1"/>
  <c r="N1205" i="1"/>
  <c r="M1205" i="1"/>
  <c r="J2704" i="1"/>
  <c r="K2704" i="1" s="1"/>
  <c r="M3205" i="1"/>
  <c r="L3205" i="1"/>
  <c r="N3205" i="1"/>
  <c r="B3206" i="1"/>
  <c r="J3205" i="1"/>
  <c r="K3205" i="1" s="1"/>
  <c r="J1604" i="1"/>
  <c r="K1604" i="1" s="1"/>
  <c r="N3906" i="1"/>
  <c r="B3907" i="1"/>
  <c r="L3906" i="1"/>
  <c r="M3906" i="1"/>
  <c r="L5205" i="1"/>
  <c r="M5205" i="1"/>
  <c r="B5206" i="1"/>
  <c r="N5205" i="1"/>
  <c r="J5205" i="1"/>
  <c r="K5205" i="1" s="1"/>
  <c r="B4307" i="1"/>
  <c r="M4306" i="1"/>
  <c r="L4306" i="1"/>
  <c r="M1306" i="1"/>
  <c r="N1306" i="1"/>
  <c r="B1307" i="1"/>
  <c r="H1306" i="1"/>
  <c r="I1306" i="1"/>
  <c r="J1306" i="1" s="1"/>
  <c r="K1306" i="1" s="1"/>
  <c r="L1306" i="1"/>
  <c r="B1606" i="1"/>
  <c r="N1605" i="1"/>
  <c r="M1605" i="1"/>
  <c r="I1605" i="1"/>
  <c r="J1605" i="1" s="1"/>
  <c r="K1605" i="1" s="1"/>
  <c r="H1605" i="1"/>
  <c r="L1605" i="1"/>
  <c r="B5607" i="1"/>
  <c r="M5606" i="1"/>
  <c r="J5606" i="1"/>
  <c r="K5606" i="1" s="1"/>
  <c r="L5606" i="1"/>
  <c r="N5606" i="1"/>
  <c r="I5" i="1"/>
  <c r="J5" i="1" s="1"/>
  <c r="K5" i="1" s="1"/>
  <c r="B6" i="1"/>
  <c r="L5" i="1"/>
  <c r="H5" i="1"/>
  <c r="M5" i="1"/>
  <c r="N5" i="1"/>
  <c r="J1204" i="1"/>
  <c r="K1204" i="1" s="1"/>
  <c r="N2705" i="1"/>
  <c r="L2705" i="1"/>
  <c r="M2705" i="1"/>
  <c r="B2706" i="1"/>
  <c r="J1705" i="1"/>
  <c r="K1705" i="1" s="1"/>
  <c r="N2405" i="1"/>
  <c r="I2405" i="1"/>
  <c r="J2405" i="1" s="1"/>
  <c r="K2405" i="1" s="1"/>
  <c r="L2405" i="1"/>
  <c r="H2405" i="1"/>
  <c r="M2405" i="1"/>
  <c r="B2406" i="1"/>
  <c r="J6407" i="1"/>
  <c r="K6407" i="1" s="1"/>
  <c r="L6407" i="1"/>
  <c r="B6408" i="1"/>
  <c r="N6407" i="1"/>
  <c r="M6407" i="1"/>
  <c r="M1106" i="1"/>
  <c r="I1106" i="1"/>
  <c r="J1106" i="1" s="1"/>
  <c r="K1106" i="1" s="1"/>
  <c r="L1106" i="1"/>
  <c r="N1106" i="1"/>
  <c r="B1107" i="1"/>
  <c r="H1106" i="1"/>
  <c r="N906" i="1"/>
  <c r="L906" i="1"/>
  <c r="H906" i="1"/>
  <c r="B907" i="1"/>
  <c r="I906" i="1"/>
  <c r="J906" i="1" s="1"/>
  <c r="K906" i="1" s="1"/>
  <c r="M906" i="1"/>
  <c r="B107" i="1"/>
  <c r="I106" i="1"/>
  <c r="J106" i="1" s="1"/>
  <c r="K106" i="1" s="1"/>
  <c r="L106" i="1"/>
  <c r="N106" i="1"/>
  <c r="H106" i="1"/>
  <c r="M106" i="1"/>
  <c r="M505" i="1"/>
  <c r="B506" i="1"/>
  <c r="H505" i="1"/>
  <c r="N505" i="1"/>
  <c r="I505" i="1"/>
  <c r="L505" i="1"/>
  <c r="J4808" i="1"/>
  <c r="K4808" i="1" s="1"/>
  <c r="L4808" i="1"/>
  <c r="B4809" i="1"/>
  <c r="N4808" i="1"/>
  <c r="M4808" i="1"/>
  <c r="I1005" i="1"/>
  <c r="J1005" i="1" s="1"/>
  <c r="K1005" i="1" s="1"/>
  <c r="L1005" i="1"/>
  <c r="M1005" i="1"/>
  <c r="H1005" i="1"/>
  <c r="N1005" i="1"/>
  <c r="B1006" i="1"/>
  <c r="H206" i="1"/>
  <c r="I206" i="1"/>
  <c r="J206" i="1" s="1"/>
  <c r="K206" i="1" s="1"/>
  <c r="L206" i="1"/>
  <c r="N206" i="1"/>
  <c r="M206" i="1"/>
  <c r="B207" i="1"/>
  <c r="B5108" i="1"/>
  <c r="M5107" i="1"/>
  <c r="L5107" i="1"/>
  <c r="N5107" i="1"/>
  <c r="J504" i="1"/>
  <c r="K504" i="1" s="1"/>
  <c r="J4606" i="1"/>
  <c r="K4606" i="1" s="1"/>
  <c r="L4606" i="1"/>
  <c r="N4606" i="1"/>
  <c r="B4607" i="1"/>
  <c r="M4606" i="1"/>
  <c r="B2107" i="1"/>
  <c r="N2106" i="1"/>
  <c r="L2106" i="1"/>
  <c r="I2106" i="1"/>
  <c r="J2106" i="1" s="1"/>
  <c r="K2106" i="1" s="1"/>
  <c r="H2106" i="1"/>
  <c r="M2106" i="1"/>
  <c r="J905" i="1"/>
  <c r="K905" i="1" s="1"/>
  <c r="J1105" i="1"/>
  <c r="K1105" i="1" s="1"/>
  <c r="M4007" i="1"/>
  <c r="B4008" i="1"/>
  <c r="N4007" i="1"/>
  <c r="L4007" i="1"/>
  <c r="M4508" i="1"/>
  <c r="J4508" i="1"/>
  <c r="K4508" i="1" s="1"/>
  <c r="B4509" i="1"/>
  <c r="N4508" i="1"/>
  <c r="L4508" i="1"/>
  <c r="J4807" i="1"/>
  <c r="K4807" i="1" s="1"/>
  <c r="I705" i="1"/>
  <c r="J705" i="1" s="1"/>
  <c r="K705" i="1" s="1"/>
  <c r="N705" i="1"/>
  <c r="B706" i="1"/>
  <c r="M705" i="1"/>
  <c r="H705" i="1"/>
  <c r="L705" i="1"/>
  <c r="L5507" i="1"/>
  <c r="M5507" i="1"/>
  <c r="B5508" i="1"/>
  <c r="N5507" i="1"/>
  <c r="M1906" i="1"/>
  <c r="I1906" i="1"/>
  <c r="J1906" i="1" s="1"/>
  <c r="K1906" i="1" s="1"/>
  <c r="H1906" i="1"/>
  <c r="N1906" i="1"/>
  <c r="B1907" i="1"/>
  <c r="L1906" i="1"/>
  <c r="J6005" i="1"/>
  <c r="K6005" i="1" s="1"/>
  <c r="L6005" i="1"/>
  <c r="B6006" i="1"/>
  <c r="M6005" i="1"/>
  <c r="N6005" i="1"/>
  <c r="B5307" i="1"/>
  <c r="L5306" i="1"/>
  <c r="M5306" i="1"/>
  <c r="N5306" i="1"/>
  <c r="J3008" i="1"/>
  <c r="K3008" i="1" s="1"/>
  <c r="L3008" i="1"/>
  <c r="M3008" i="1"/>
  <c r="N3008" i="1"/>
  <c r="B3009" i="1"/>
  <c r="B5807" i="1"/>
  <c r="N5806" i="1"/>
  <c r="M5806" i="1"/>
  <c r="L5806" i="1"/>
  <c r="L3507" i="1"/>
  <c r="N3507" i="1"/>
  <c r="M3507" i="1"/>
  <c r="B3508" i="1"/>
  <c r="M6106" i="1"/>
  <c r="B6107" i="1"/>
  <c r="N6106" i="1"/>
  <c r="J6106" i="1"/>
  <c r="K6106" i="1" s="1"/>
  <c r="L6106" i="1"/>
  <c r="J3807" i="1"/>
  <c r="K3807" i="1" s="1"/>
  <c r="N3807" i="1"/>
  <c r="B3808" i="1"/>
  <c r="M3807" i="1"/>
  <c r="L3807" i="1"/>
  <c r="L806" i="1"/>
  <c r="N806" i="1"/>
  <c r="I806" i="1"/>
  <c r="M806" i="1"/>
  <c r="H806" i="1"/>
  <c r="B807" i="1"/>
  <c r="J704" i="1"/>
  <c r="K704" i="1" s="1"/>
  <c r="H405" i="1"/>
  <c r="L405" i="1"/>
  <c r="B406" i="1"/>
  <c r="M405" i="1"/>
  <c r="N405" i="1"/>
  <c r="I405" i="1"/>
  <c r="J405" i="1" s="1"/>
  <c r="K405" i="1" s="1"/>
  <c r="N5706" i="1" l="1"/>
  <c r="J5706" i="1"/>
  <c r="K5706" i="1" s="1"/>
  <c r="M5706" i="1"/>
  <c r="L5706" i="1"/>
  <c r="B5707" i="1"/>
  <c r="B6310" i="1"/>
  <c r="N6309" i="1"/>
  <c r="L6309" i="1"/>
  <c r="M6309" i="1"/>
  <c r="J6308" i="1"/>
  <c r="K6308" i="1" s="1"/>
  <c r="I606" i="1"/>
  <c r="J606" i="1" s="1"/>
  <c r="K606" i="1" s="1"/>
  <c r="L2806" i="1"/>
  <c r="J2806" i="1"/>
  <c r="K2806" i="1" s="1"/>
  <c r="B2807" i="1"/>
  <c r="M2806" i="1"/>
  <c r="N2806" i="1"/>
  <c r="N606" i="1"/>
  <c r="M606" i="1"/>
  <c r="B607" i="1"/>
  <c r="L606" i="1"/>
  <c r="B4107" i="1"/>
  <c r="L4106" i="1"/>
  <c r="J4106" i="1"/>
  <c r="K4106" i="1" s="1"/>
  <c r="M4106" i="1"/>
  <c r="N4106" i="1"/>
  <c r="J6208" i="1"/>
  <c r="K6208" i="1" s="1"/>
  <c r="M6208" i="1"/>
  <c r="B6209" i="1"/>
  <c r="N6208" i="1"/>
  <c r="L6208" i="1"/>
  <c r="N3707" i="1"/>
  <c r="J3707" i="1"/>
  <c r="K3707" i="1" s="1"/>
  <c r="L3707" i="1"/>
  <c r="M3707" i="1"/>
  <c r="B3708" i="1"/>
  <c r="H2006" i="1"/>
  <c r="N2006" i="1"/>
  <c r="L2006" i="1"/>
  <c r="M2006" i="1"/>
  <c r="I2006" i="1"/>
  <c r="J2006" i="1" s="1"/>
  <c r="K2006" i="1" s="1"/>
  <c r="B2007" i="1"/>
  <c r="L4907" i="1"/>
  <c r="M4907" i="1"/>
  <c r="N4907" i="1"/>
  <c r="B4908" i="1"/>
  <c r="J4907" i="1"/>
  <c r="K4907" i="1" s="1"/>
  <c r="M3306" i="1"/>
  <c r="L3306" i="1"/>
  <c r="B3307" i="1"/>
  <c r="J3306" i="1"/>
  <c r="K3306" i="1" s="1"/>
  <c r="N3306" i="1"/>
  <c r="J4408" i="1"/>
  <c r="K4408" i="1" s="1"/>
  <c r="L4408" i="1"/>
  <c r="M4408" i="1"/>
  <c r="N4408" i="1"/>
  <c r="B4409" i="1"/>
  <c r="N3606" i="1"/>
  <c r="J3606" i="1"/>
  <c r="K3606" i="1" s="1"/>
  <c r="M3606" i="1"/>
  <c r="L3606" i="1"/>
  <c r="B3607" i="1"/>
  <c r="B2208" i="1"/>
  <c r="L2207" i="1"/>
  <c r="I2207" i="1"/>
  <c r="J2207" i="1" s="1"/>
  <c r="K2207" i="1" s="1"/>
  <c r="N2207" i="1"/>
  <c r="H2207" i="1"/>
  <c r="M2207" i="1"/>
  <c r="M3106" i="1"/>
  <c r="L3106" i="1"/>
  <c r="B3107" i="1"/>
  <c r="N3106" i="1"/>
  <c r="J3106" i="1"/>
  <c r="K3106" i="1" s="1"/>
  <c r="J3105" i="1"/>
  <c r="K3105" i="1" s="1"/>
  <c r="M1506" i="1"/>
  <c r="L1506" i="1"/>
  <c r="H1506" i="1"/>
  <c r="I1506" i="1"/>
  <c r="J1506" i="1" s="1"/>
  <c r="K1506" i="1" s="1"/>
  <c r="N1506" i="1"/>
  <c r="B1507" i="1"/>
  <c r="J5006" i="1"/>
  <c r="K5006" i="1" s="1"/>
  <c r="M5006" i="1"/>
  <c r="N5006" i="1"/>
  <c r="B5007" i="1"/>
  <c r="L5006" i="1"/>
  <c r="I1408" i="1"/>
  <c r="J1408" i="1" s="1"/>
  <c r="K1408" i="1" s="1"/>
  <c r="L1408" i="1"/>
  <c r="H1408" i="1"/>
  <c r="B1409" i="1"/>
  <c r="N1408" i="1"/>
  <c r="M1408" i="1"/>
  <c r="I1806" i="1"/>
  <c r="J1806" i="1" s="1"/>
  <c r="K1806" i="1" s="1"/>
  <c r="H1806" i="1"/>
  <c r="N1806" i="1"/>
  <c r="M1806" i="1"/>
  <c r="L1806" i="1"/>
  <c r="B1807" i="1"/>
  <c r="B2407" i="1"/>
  <c r="N2406" i="1"/>
  <c r="M2406" i="1"/>
  <c r="I2406" i="1"/>
  <c r="J2406" i="1" s="1"/>
  <c r="K2406" i="1" s="1"/>
  <c r="H2406" i="1"/>
  <c r="L2406" i="1"/>
  <c r="J4306" i="1"/>
  <c r="K4306" i="1" s="1"/>
  <c r="J1205" i="1"/>
  <c r="K1205" i="1" s="1"/>
  <c r="B2610" i="1"/>
  <c r="M2609" i="1"/>
  <c r="L2609" i="1"/>
  <c r="N2609" i="1"/>
  <c r="I1707" i="1"/>
  <c r="N1707" i="1"/>
  <c r="M1707" i="1"/>
  <c r="L1707" i="1"/>
  <c r="B1708" i="1"/>
  <c r="H1707" i="1"/>
  <c r="B2308" i="1"/>
  <c r="N2307" i="1"/>
  <c r="M2307" i="1"/>
  <c r="H2307" i="1"/>
  <c r="I2307" i="1"/>
  <c r="J2307" i="1" s="1"/>
  <c r="K2307" i="1" s="1"/>
  <c r="L2307" i="1"/>
  <c r="J2705" i="1"/>
  <c r="K2705" i="1" s="1"/>
  <c r="I1307" i="1"/>
  <c r="J1307" i="1" s="1"/>
  <c r="K1307" i="1" s="1"/>
  <c r="H1307" i="1"/>
  <c r="M1307" i="1"/>
  <c r="B1308" i="1"/>
  <c r="N1307" i="1"/>
  <c r="L1307" i="1"/>
  <c r="B5207" i="1"/>
  <c r="L5206" i="1"/>
  <c r="M5206" i="1"/>
  <c r="N5206" i="1"/>
  <c r="N3907" i="1"/>
  <c r="M3907" i="1"/>
  <c r="L3907" i="1"/>
  <c r="B3908" i="1"/>
  <c r="N4706" i="1"/>
  <c r="B4707" i="1"/>
  <c r="L4706" i="1"/>
  <c r="M4706" i="1"/>
  <c r="J4706" i="1"/>
  <c r="K4706" i="1" s="1"/>
  <c r="L2706" i="1"/>
  <c r="N2706" i="1"/>
  <c r="J2706" i="1"/>
  <c r="K2706" i="1" s="1"/>
  <c r="B2707" i="1"/>
  <c r="M2706" i="1"/>
  <c r="M6" i="1"/>
  <c r="I6" i="1"/>
  <c r="J6" i="1" s="1"/>
  <c r="K6" i="1" s="1"/>
  <c r="N6" i="1"/>
  <c r="L6" i="1"/>
  <c r="B7" i="1"/>
  <c r="H6" i="1"/>
  <c r="M3206" i="1"/>
  <c r="L3206" i="1"/>
  <c r="B3207" i="1"/>
  <c r="N3206" i="1"/>
  <c r="J5607" i="1"/>
  <c r="K5607" i="1" s="1"/>
  <c r="M5607" i="1"/>
  <c r="L5607" i="1"/>
  <c r="B5608" i="1"/>
  <c r="N5607" i="1"/>
  <c r="M1606" i="1"/>
  <c r="B1607" i="1"/>
  <c r="L1606" i="1"/>
  <c r="H1606" i="1"/>
  <c r="I1606" i="1"/>
  <c r="J1606" i="1" s="1"/>
  <c r="K1606" i="1" s="1"/>
  <c r="N1606" i="1"/>
  <c r="M4307" i="1"/>
  <c r="B4308" i="1"/>
  <c r="J4307" i="1"/>
  <c r="K4307" i="1" s="1"/>
  <c r="L4307" i="1"/>
  <c r="N4307" i="1"/>
  <c r="N3406" i="1"/>
  <c r="M3406" i="1"/>
  <c r="B3407" i="1"/>
  <c r="J3406" i="1"/>
  <c r="K3406" i="1" s="1"/>
  <c r="L3406" i="1"/>
  <c r="J3906" i="1"/>
  <c r="K3906" i="1" s="1"/>
  <c r="I1206" i="1"/>
  <c r="J1206" i="1" s="1"/>
  <c r="K1206" i="1" s="1"/>
  <c r="N1206" i="1"/>
  <c r="M1206" i="1"/>
  <c r="B1207" i="1"/>
  <c r="H1206" i="1"/>
  <c r="L1206" i="1"/>
  <c r="J3405" i="1"/>
  <c r="K3405" i="1" s="1"/>
  <c r="J2306" i="1"/>
  <c r="K2306" i="1" s="1"/>
  <c r="N406" i="1"/>
  <c r="I406" i="1"/>
  <c r="L406" i="1"/>
  <c r="M406" i="1"/>
  <c r="B407" i="1"/>
  <c r="H406" i="1"/>
  <c r="I2107" i="1"/>
  <c r="J2107" i="1" s="1"/>
  <c r="K2107" i="1" s="1"/>
  <c r="L2107" i="1"/>
  <c r="H2107" i="1"/>
  <c r="N2107" i="1"/>
  <c r="M2107" i="1"/>
  <c r="B2108" i="1"/>
  <c r="L5108" i="1"/>
  <c r="J5108" i="1"/>
  <c r="K5108" i="1" s="1"/>
  <c r="M5108" i="1"/>
  <c r="B5109" i="1"/>
  <c r="N5108" i="1"/>
  <c r="B5808" i="1"/>
  <c r="J5807" i="1"/>
  <c r="K5807" i="1" s="1"/>
  <c r="M5807" i="1"/>
  <c r="L5807" i="1"/>
  <c r="N5807" i="1"/>
  <c r="I807" i="1"/>
  <c r="J807" i="1" s="1"/>
  <c r="K807" i="1" s="1"/>
  <c r="H807" i="1"/>
  <c r="N807" i="1"/>
  <c r="M807" i="1"/>
  <c r="L807" i="1"/>
  <c r="B808" i="1"/>
  <c r="J3508" i="1"/>
  <c r="K3508" i="1" s="1"/>
  <c r="N3508" i="1"/>
  <c r="L3508" i="1"/>
  <c r="B3509" i="1"/>
  <c r="M3508" i="1"/>
  <c r="J3009" i="1"/>
  <c r="K3009" i="1" s="1"/>
  <c r="L3009" i="1"/>
  <c r="N3009" i="1"/>
  <c r="M3009" i="1"/>
  <c r="B3010" i="1"/>
  <c r="J5508" i="1"/>
  <c r="K5508" i="1" s="1"/>
  <c r="N5508" i="1"/>
  <c r="L5508" i="1"/>
  <c r="M5508" i="1"/>
  <c r="B5509" i="1"/>
  <c r="I907" i="1"/>
  <c r="J907" i="1" s="1"/>
  <c r="K907" i="1" s="1"/>
  <c r="H907" i="1"/>
  <c r="M907" i="1"/>
  <c r="L907" i="1"/>
  <c r="N907" i="1"/>
  <c r="B908" i="1"/>
  <c r="L6107" i="1"/>
  <c r="J6107" i="1"/>
  <c r="K6107" i="1" s="1"/>
  <c r="N6107" i="1"/>
  <c r="M6107" i="1"/>
  <c r="B6108" i="1"/>
  <c r="H107" i="1"/>
  <c r="B108" i="1"/>
  <c r="I107" i="1"/>
  <c r="J107" i="1" s="1"/>
  <c r="K107" i="1" s="1"/>
  <c r="N107" i="1"/>
  <c r="L107" i="1"/>
  <c r="M107" i="1"/>
  <c r="L706" i="1"/>
  <c r="H706" i="1"/>
  <c r="N706" i="1"/>
  <c r="M706" i="1"/>
  <c r="B707" i="1"/>
  <c r="I706" i="1"/>
  <c r="J706" i="1" s="1"/>
  <c r="K706" i="1" s="1"/>
  <c r="J5306" i="1"/>
  <c r="K5306" i="1" s="1"/>
  <c r="N4509" i="1"/>
  <c r="M4509" i="1"/>
  <c r="B4510" i="1"/>
  <c r="L4509" i="1"/>
  <c r="J4008" i="1"/>
  <c r="K4008" i="1" s="1"/>
  <c r="N4008" i="1"/>
  <c r="M4008" i="1"/>
  <c r="L4008" i="1"/>
  <c r="B4009" i="1"/>
  <c r="J5107" i="1"/>
  <c r="K5107" i="1" s="1"/>
  <c r="J4809" i="1"/>
  <c r="K4809" i="1" s="1"/>
  <c r="M4809" i="1"/>
  <c r="L4809" i="1"/>
  <c r="N4809" i="1"/>
  <c r="B4810" i="1"/>
  <c r="M506" i="1"/>
  <c r="L506" i="1"/>
  <c r="N506" i="1"/>
  <c r="I506" i="1"/>
  <c r="J506" i="1" s="1"/>
  <c r="K506" i="1" s="1"/>
  <c r="B507" i="1"/>
  <c r="H506" i="1"/>
  <c r="M6408" i="1"/>
  <c r="L6408" i="1"/>
  <c r="J6408" i="1"/>
  <c r="K6408" i="1" s="1"/>
  <c r="B6409" i="1"/>
  <c r="N6408" i="1"/>
  <c r="J806" i="1"/>
  <c r="K806" i="1" s="1"/>
  <c r="J3808" i="1"/>
  <c r="K3808" i="1" s="1"/>
  <c r="N3808" i="1"/>
  <c r="L3808" i="1"/>
  <c r="B3809" i="1"/>
  <c r="M3808" i="1"/>
  <c r="N6006" i="1"/>
  <c r="M6006" i="1"/>
  <c r="L6006" i="1"/>
  <c r="B6007" i="1"/>
  <c r="J3507" i="1"/>
  <c r="K3507" i="1" s="1"/>
  <c r="J5806" i="1"/>
  <c r="K5806" i="1" s="1"/>
  <c r="J5307" i="1"/>
  <c r="K5307" i="1" s="1"/>
  <c r="M5307" i="1"/>
  <c r="L5307" i="1"/>
  <c r="N5307" i="1"/>
  <c r="B5308" i="1"/>
  <c r="J4007" i="1"/>
  <c r="K4007" i="1" s="1"/>
  <c r="B4608" i="1"/>
  <c r="N4607" i="1"/>
  <c r="L4607" i="1"/>
  <c r="J4607" i="1"/>
  <c r="K4607" i="1" s="1"/>
  <c r="M4607" i="1"/>
  <c r="N207" i="1"/>
  <c r="M207" i="1"/>
  <c r="L207" i="1"/>
  <c r="B208" i="1"/>
  <c r="H207" i="1"/>
  <c r="I207" i="1"/>
  <c r="J207" i="1" s="1"/>
  <c r="K207" i="1" s="1"/>
  <c r="N1006" i="1"/>
  <c r="B1007" i="1"/>
  <c r="I1006" i="1"/>
  <c r="J1006" i="1" s="1"/>
  <c r="K1006" i="1" s="1"/>
  <c r="M1006" i="1"/>
  <c r="L1006" i="1"/>
  <c r="H1006" i="1"/>
  <c r="I1907" i="1"/>
  <c r="J1907" i="1" s="1"/>
  <c r="K1907" i="1" s="1"/>
  <c r="H1907" i="1"/>
  <c r="M1907" i="1"/>
  <c r="L1907" i="1"/>
  <c r="B1908" i="1"/>
  <c r="N1907" i="1"/>
  <c r="J5507" i="1"/>
  <c r="K5507" i="1" s="1"/>
  <c r="J505" i="1"/>
  <c r="K505" i="1" s="1"/>
  <c r="M1107" i="1"/>
  <c r="H1107" i="1"/>
  <c r="L1107" i="1"/>
  <c r="N1107" i="1"/>
  <c r="B1108" i="1"/>
  <c r="I1107" i="1"/>
  <c r="J6309" i="1" l="1"/>
  <c r="K6309" i="1" s="1"/>
  <c r="L5707" i="1"/>
  <c r="J5707" i="1"/>
  <c r="K5707" i="1" s="1"/>
  <c r="N5707" i="1"/>
  <c r="B5708" i="1"/>
  <c r="M5707" i="1"/>
  <c r="B6311" i="1"/>
  <c r="L6310" i="1"/>
  <c r="N6310" i="1"/>
  <c r="M6310" i="1"/>
  <c r="L2807" i="1"/>
  <c r="N2807" i="1"/>
  <c r="B2808" i="1"/>
  <c r="J2807" i="1"/>
  <c r="K2807" i="1" s="1"/>
  <c r="M2807" i="1"/>
  <c r="M607" i="1"/>
  <c r="B608" i="1"/>
  <c r="H607" i="1"/>
  <c r="I607" i="1"/>
  <c r="J607" i="1" s="1"/>
  <c r="K607" i="1" s="1"/>
  <c r="L607" i="1"/>
  <c r="N607" i="1"/>
  <c r="B4108" i="1"/>
  <c r="J4107" i="1"/>
  <c r="K4107" i="1" s="1"/>
  <c r="N4107" i="1"/>
  <c r="M4107" i="1"/>
  <c r="L4107" i="1"/>
  <c r="B6210" i="1"/>
  <c r="J6209" i="1"/>
  <c r="K6209" i="1" s="1"/>
  <c r="L6209" i="1"/>
  <c r="M6209" i="1"/>
  <c r="N6209" i="1"/>
  <c r="I2007" i="1"/>
  <c r="J2007" i="1" s="1"/>
  <c r="K2007" i="1" s="1"/>
  <c r="B2008" i="1"/>
  <c r="H2007" i="1"/>
  <c r="N2007" i="1"/>
  <c r="L2007" i="1"/>
  <c r="M2007" i="1"/>
  <c r="N3708" i="1"/>
  <c r="B3709" i="1"/>
  <c r="M3708" i="1"/>
  <c r="L3708" i="1"/>
  <c r="J3708" i="1"/>
  <c r="K3708" i="1" s="1"/>
  <c r="H1409" i="1"/>
  <c r="B1410" i="1"/>
  <c r="N1409" i="1"/>
  <c r="M1409" i="1"/>
  <c r="I1409" i="1"/>
  <c r="J1409" i="1" s="1"/>
  <c r="K1409" i="1" s="1"/>
  <c r="L1409" i="1"/>
  <c r="B4410" i="1"/>
  <c r="J4409" i="1"/>
  <c r="K4409" i="1" s="1"/>
  <c r="M4409" i="1"/>
  <c r="L4409" i="1"/>
  <c r="N4409" i="1"/>
  <c r="J4908" i="1"/>
  <c r="K4908" i="1" s="1"/>
  <c r="M4908" i="1"/>
  <c r="L4908" i="1"/>
  <c r="B4909" i="1"/>
  <c r="N4908" i="1"/>
  <c r="B3108" i="1"/>
  <c r="L3107" i="1"/>
  <c r="M3107" i="1"/>
  <c r="N3107" i="1"/>
  <c r="J3107" i="1"/>
  <c r="K3107" i="1" s="1"/>
  <c r="B3308" i="1"/>
  <c r="L3307" i="1"/>
  <c r="J3307" i="1"/>
  <c r="K3307" i="1" s="1"/>
  <c r="M3307" i="1"/>
  <c r="N3307" i="1"/>
  <c r="L3607" i="1"/>
  <c r="N3607" i="1"/>
  <c r="M3607" i="1"/>
  <c r="J3607" i="1"/>
  <c r="K3607" i="1" s="1"/>
  <c r="B3608" i="1"/>
  <c r="L1807" i="1"/>
  <c r="I1807" i="1"/>
  <c r="J1807" i="1" s="1"/>
  <c r="K1807" i="1" s="1"/>
  <c r="B1808" i="1"/>
  <c r="N1807" i="1"/>
  <c r="M1807" i="1"/>
  <c r="H1807" i="1"/>
  <c r="B1508" i="1"/>
  <c r="L1507" i="1"/>
  <c r="I1507" i="1"/>
  <c r="J1507" i="1" s="1"/>
  <c r="K1507" i="1" s="1"/>
  <c r="N1507" i="1"/>
  <c r="H1507" i="1"/>
  <c r="M1507" i="1"/>
  <c r="N5007" i="1"/>
  <c r="B5008" i="1"/>
  <c r="J5007" i="1"/>
  <c r="K5007" i="1" s="1"/>
  <c r="M5007" i="1"/>
  <c r="L5007" i="1"/>
  <c r="H2208" i="1"/>
  <c r="N2208" i="1"/>
  <c r="B2209" i="1"/>
  <c r="L2208" i="1"/>
  <c r="M2208" i="1"/>
  <c r="I2208" i="1"/>
  <c r="J2208" i="1" s="1"/>
  <c r="K2208" i="1" s="1"/>
  <c r="L3908" i="1"/>
  <c r="M3908" i="1"/>
  <c r="J3908" i="1"/>
  <c r="K3908" i="1" s="1"/>
  <c r="N3908" i="1"/>
  <c r="B3909" i="1"/>
  <c r="N4308" i="1"/>
  <c r="M4308" i="1"/>
  <c r="L4308" i="1"/>
  <c r="J4308" i="1"/>
  <c r="K4308" i="1" s="1"/>
  <c r="B4309" i="1"/>
  <c r="N5608" i="1"/>
  <c r="M5608" i="1"/>
  <c r="B5609" i="1"/>
  <c r="J5608" i="1"/>
  <c r="K5608" i="1" s="1"/>
  <c r="L5608" i="1"/>
  <c r="J3206" i="1"/>
  <c r="K3206" i="1" s="1"/>
  <c r="L7" i="1"/>
  <c r="I7" i="1"/>
  <c r="J7" i="1" s="1"/>
  <c r="K7" i="1" s="1"/>
  <c r="M7" i="1"/>
  <c r="H7" i="1"/>
  <c r="N7" i="1"/>
  <c r="B8" i="1"/>
  <c r="N2707" i="1"/>
  <c r="B2708" i="1"/>
  <c r="M2707" i="1"/>
  <c r="J2707" i="1"/>
  <c r="K2707" i="1" s="1"/>
  <c r="L2707" i="1"/>
  <c r="J5206" i="1"/>
  <c r="K5206" i="1" s="1"/>
  <c r="I2308" i="1"/>
  <c r="J2308" i="1" s="1"/>
  <c r="K2308" i="1" s="1"/>
  <c r="B2309" i="1"/>
  <c r="H2308" i="1"/>
  <c r="M2308" i="1"/>
  <c r="N2308" i="1"/>
  <c r="L2308" i="1"/>
  <c r="J1707" i="1"/>
  <c r="K1707" i="1" s="1"/>
  <c r="J2610" i="1"/>
  <c r="K2610" i="1" s="1"/>
  <c r="N2610" i="1"/>
  <c r="L2610" i="1"/>
  <c r="B2611" i="1"/>
  <c r="M2610" i="1"/>
  <c r="I1207" i="1"/>
  <c r="J1207" i="1" s="1"/>
  <c r="K1207" i="1" s="1"/>
  <c r="N1207" i="1"/>
  <c r="H1207" i="1"/>
  <c r="L1207" i="1"/>
  <c r="B1208" i="1"/>
  <c r="M1207" i="1"/>
  <c r="I1308" i="1"/>
  <c r="J1308" i="1" s="1"/>
  <c r="K1308" i="1" s="1"/>
  <c r="B1309" i="1"/>
  <c r="N1308" i="1"/>
  <c r="M1308" i="1"/>
  <c r="L1308" i="1"/>
  <c r="H1308" i="1"/>
  <c r="N3207" i="1"/>
  <c r="B3208" i="1"/>
  <c r="M3207" i="1"/>
  <c r="L3207" i="1"/>
  <c r="J3207" i="1"/>
  <c r="K3207" i="1" s="1"/>
  <c r="L1708" i="1"/>
  <c r="H1708" i="1"/>
  <c r="N1708" i="1"/>
  <c r="B1709" i="1"/>
  <c r="I1708" i="1"/>
  <c r="J1708" i="1" s="1"/>
  <c r="K1708" i="1" s="1"/>
  <c r="M1708" i="1"/>
  <c r="J2609" i="1"/>
  <c r="K2609" i="1" s="1"/>
  <c r="B3408" i="1"/>
  <c r="J3407" i="1"/>
  <c r="K3407" i="1" s="1"/>
  <c r="M3407" i="1"/>
  <c r="N3407" i="1"/>
  <c r="L3407" i="1"/>
  <c r="L1607" i="1"/>
  <c r="H1607" i="1"/>
  <c r="M1607" i="1"/>
  <c r="B1608" i="1"/>
  <c r="I1607" i="1"/>
  <c r="J1607" i="1" s="1"/>
  <c r="K1607" i="1" s="1"/>
  <c r="N1607" i="1"/>
  <c r="L4707" i="1"/>
  <c r="N4707" i="1"/>
  <c r="B4708" i="1"/>
  <c r="M4707" i="1"/>
  <c r="J3907" i="1"/>
  <c r="K3907" i="1" s="1"/>
  <c r="M5207" i="1"/>
  <c r="L5207" i="1"/>
  <c r="N5207" i="1"/>
  <c r="B5208" i="1"/>
  <c r="L2407" i="1"/>
  <c r="I2407" i="1"/>
  <c r="J2407" i="1" s="1"/>
  <c r="K2407" i="1" s="1"/>
  <c r="M2407" i="1"/>
  <c r="B2408" i="1"/>
  <c r="N2407" i="1"/>
  <c r="H2407" i="1"/>
  <c r="L1108" i="1"/>
  <c r="B1109" i="1"/>
  <c r="H1108" i="1"/>
  <c r="I1108" i="1"/>
  <c r="M1108" i="1"/>
  <c r="N1108" i="1"/>
  <c r="M507" i="1"/>
  <c r="N507" i="1"/>
  <c r="H507" i="1"/>
  <c r="B508" i="1"/>
  <c r="L507" i="1"/>
  <c r="I507" i="1"/>
  <c r="J6409" i="1"/>
  <c r="K6409" i="1" s="1"/>
  <c r="M6409" i="1"/>
  <c r="N6409" i="1"/>
  <c r="L6409" i="1"/>
  <c r="B6410" i="1"/>
  <c r="M108" i="1"/>
  <c r="B109" i="1"/>
  <c r="L108" i="1"/>
  <c r="N108" i="1"/>
  <c r="H108" i="1"/>
  <c r="I108" i="1"/>
  <c r="J108" i="1" s="1"/>
  <c r="K108" i="1" s="1"/>
  <c r="J5109" i="1"/>
  <c r="K5109" i="1" s="1"/>
  <c r="N5109" i="1"/>
  <c r="L5109" i="1"/>
  <c r="B5110" i="1"/>
  <c r="M5109" i="1"/>
  <c r="J6006" i="1"/>
  <c r="K6006" i="1" s="1"/>
  <c r="N4009" i="1"/>
  <c r="L4009" i="1"/>
  <c r="J4009" i="1"/>
  <c r="K4009" i="1" s="1"/>
  <c r="M4009" i="1"/>
  <c r="B4010" i="1"/>
  <c r="I707" i="1"/>
  <c r="J707" i="1" s="1"/>
  <c r="K707" i="1" s="1"/>
  <c r="L707" i="1"/>
  <c r="B708" i="1"/>
  <c r="H707" i="1"/>
  <c r="N707" i="1"/>
  <c r="M707" i="1"/>
  <c r="J5808" i="1"/>
  <c r="K5808" i="1" s="1"/>
  <c r="M5808" i="1"/>
  <c r="L5808" i="1"/>
  <c r="B5809" i="1"/>
  <c r="N5808" i="1"/>
  <c r="N208" i="1"/>
  <c r="M208" i="1"/>
  <c r="I208" i="1"/>
  <c r="J208" i="1" s="1"/>
  <c r="K208" i="1" s="1"/>
  <c r="L208" i="1"/>
  <c r="H208" i="1"/>
  <c r="B209" i="1"/>
  <c r="J5308" i="1"/>
  <c r="K5308" i="1" s="1"/>
  <c r="M5308" i="1"/>
  <c r="L5308" i="1"/>
  <c r="N5308" i="1"/>
  <c r="B5309" i="1"/>
  <c r="N6007" i="1"/>
  <c r="M6007" i="1"/>
  <c r="J6007" i="1"/>
  <c r="K6007" i="1" s="1"/>
  <c r="L6007" i="1"/>
  <c r="B6008" i="1"/>
  <c r="J4509" i="1"/>
  <c r="K4509" i="1" s="1"/>
  <c r="J6108" i="1"/>
  <c r="K6108" i="1" s="1"/>
  <c r="M6108" i="1"/>
  <c r="L6108" i="1"/>
  <c r="B6109" i="1"/>
  <c r="N6108" i="1"/>
  <c r="H908" i="1"/>
  <c r="N908" i="1"/>
  <c r="B909" i="1"/>
  <c r="M908" i="1"/>
  <c r="I908" i="1"/>
  <c r="L908" i="1"/>
  <c r="M3010" i="1"/>
  <c r="L3010" i="1"/>
  <c r="J3010" i="1"/>
  <c r="K3010" i="1" s="1"/>
  <c r="N3010" i="1"/>
  <c r="B3011" i="1"/>
  <c r="I808" i="1"/>
  <c r="J808" i="1" s="1"/>
  <c r="K808" i="1" s="1"/>
  <c r="N808" i="1"/>
  <c r="L808" i="1"/>
  <c r="H808" i="1"/>
  <c r="B809" i="1"/>
  <c r="M808" i="1"/>
  <c r="J406" i="1"/>
  <c r="K406" i="1" s="1"/>
  <c r="J1107" i="1"/>
  <c r="K1107" i="1" s="1"/>
  <c r="L1007" i="1"/>
  <c r="I1007" i="1"/>
  <c r="J1007" i="1" s="1"/>
  <c r="K1007" i="1" s="1"/>
  <c r="N1007" i="1"/>
  <c r="M1007" i="1"/>
  <c r="H1007" i="1"/>
  <c r="B1008" i="1"/>
  <c r="N4810" i="1"/>
  <c r="J4810" i="1"/>
  <c r="K4810" i="1" s="1"/>
  <c r="M4810" i="1"/>
  <c r="B4811" i="1"/>
  <c r="L4810" i="1"/>
  <c r="L5509" i="1"/>
  <c r="M5509" i="1"/>
  <c r="N5509" i="1"/>
  <c r="B5510" i="1"/>
  <c r="J3509" i="1"/>
  <c r="K3509" i="1" s="1"/>
  <c r="N3509" i="1"/>
  <c r="L3509" i="1"/>
  <c r="M3509" i="1"/>
  <c r="B3510" i="1"/>
  <c r="L2108" i="1"/>
  <c r="I2108" i="1"/>
  <c r="J2108" i="1" s="1"/>
  <c r="K2108" i="1" s="1"/>
  <c r="N2108" i="1"/>
  <c r="H2108" i="1"/>
  <c r="M2108" i="1"/>
  <c r="B2109" i="1"/>
  <c r="L1908" i="1"/>
  <c r="N1908" i="1"/>
  <c r="B1909" i="1"/>
  <c r="M1908" i="1"/>
  <c r="H1908" i="1"/>
  <c r="I1908" i="1"/>
  <c r="J1908" i="1" s="1"/>
  <c r="K1908" i="1" s="1"/>
  <c r="M3809" i="1"/>
  <c r="L3809" i="1"/>
  <c r="B3810" i="1"/>
  <c r="N3809" i="1"/>
  <c r="J3809" i="1"/>
  <c r="K3809" i="1" s="1"/>
  <c r="L4510" i="1"/>
  <c r="M4510" i="1"/>
  <c r="B4511" i="1"/>
  <c r="N4510" i="1"/>
  <c r="B4609" i="1"/>
  <c r="M4608" i="1"/>
  <c r="L4608" i="1"/>
  <c r="N4608" i="1"/>
  <c r="L407" i="1"/>
  <c r="B408" i="1"/>
  <c r="I407" i="1"/>
  <c r="J407" i="1" s="1"/>
  <c r="K407" i="1" s="1"/>
  <c r="H407" i="1"/>
  <c r="M407" i="1"/>
  <c r="N407" i="1"/>
  <c r="N5708" i="1" l="1"/>
  <c r="M5708" i="1"/>
  <c r="L5708" i="1"/>
  <c r="B5709" i="1"/>
  <c r="J5708" i="1"/>
  <c r="K5708" i="1" s="1"/>
  <c r="B6312" i="1"/>
  <c r="N6311" i="1"/>
  <c r="L6311" i="1"/>
  <c r="M6311" i="1"/>
  <c r="J6310" i="1"/>
  <c r="K6310" i="1" s="1"/>
  <c r="M2808" i="1"/>
  <c r="J2808" i="1"/>
  <c r="K2808" i="1" s="1"/>
  <c r="B2809" i="1"/>
  <c r="N2808" i="1"/>
  <c r="L2808" i="1"/>
  <c r="H608" i="1"/>
  <c r="L608" i="1"/>
  <c r="B609" i="1"/>
  <c r="I608" i="1"/>
  <c r="J608" i="1" s="1"/>
  <c r="K608" i="1" s="1"/>
  <c r="N608" i="1"/>
  <c r="M608" i="1"/>
  <c r="N4108" i="1"/>
  <c r="B4109" i="1"/>
  <c r="M4108" i="1"/>
  <c r="L4108" i="1"/>
  <c r="J4108" i="1"/>
  <c r="K4108" i="1" s="1"/>
  <c r="J6210" i="1"/>
  <c r="K6210" i="1" s="1"/>
  <c r="N6210" i="1"/>
  <c r="M6210" i="1"/>
  <c r="L6210" i="1"/>
  <c r="B6211" i="1"/>
  <c r="J3709" i="1"/>
  <c r="K3709" i="1" s="1"/>
  <c r="N3709" i="1"/>
  <c r="B3710" i="1"/>
  <c r="L3709" i="1"/>
  <c r="M3709" i="1"/>
  <c r="L2008" i="1"/>
  <c r="H2008" i="1"/>
  <c r="N2008" i="1"/>
  <c r="B2009" i="1"/>
  <c r="I2008" i="1"/>
  <c r="J2008" i="1" s="1"/>
  <c r="K2008" i="1" s="1"/>
  <c r="M2008" i="1"/>
  <c r="J3608" i="1"/>
  <c r="K3608" i="1" s="1"/>
  <c r="N3608" i="1"/>
  <c r="L3608" i="1"/>
  <c r="M3608" i="1"/>
  <c r="B3609" i="1"/>
  <c r="B4910" i="1"/>
  <c r="N4909" i="1"/>
  <c r="J4909" i="1"/>
  <c r="K4909" i="1" s="1"/>
  <c r="M4909" i="1"/>
  <c r="L4909" i="1"/>
  <c r="I2209" i="1"/>
  <c r="J2209" i="1" s="1"/>
  <c r="K2209" i="1" s="1"/>
  <c r="M2209" i="1"/>
  <c r="B2210" i="1"/>
  <c r="N2209" i="1"/>
  <c r="L2209" i="1"/>
  <c r="H2209" i="1"/>
  <c r="B5009" i="1"/>
  <c r="M5008" i="1"/>
  <c r="L5008" i="1"/>
  <c r="J5008" i="1"/>
  <c r="K5008" i="1" s="1"/>
  <c r="N5008" i="1"/>
  <c r="H1808" i="1"/>
  <c r="I1808" i="1"/>
  <c r="J1808" i="1" s="1"/>
  <c r="K1808" i="1" s="1"/>
  <c r="M1808" i="1"/>
  <c r="B1809" i="1"/>
  <c r="N1808" i="1"/>
  <c r="L1808" i="1"/>
  <c r="B3309" i="1"/>
  <c r="M3308" i="1"/>
  <c r="L3308" i="1"/>
  <c r="J3308" i="1"/>
  <c r="K3308" i="1" s="1"/>
  <c r="N3308" i="1"/>
  <c r="L1410" i="1"/>
  <c r="B1411" i="1"/>
  <c r="H1410" i="1"/>
  <c r="M1410" i="1"/>
  <c r="I1410" i="1"/>
  <c r="J1410" i="1" s="1"/>
  <c r="K1410" i="1" s="1"/>
  <c r="N1410" i="1"/>
  <c r="B1509" i="1"/>
  <c r="L1508" i="1"/>
  <c r="I1508" i="1"/>
  <c r="J1508" i="1" s="1"/>
  <c r="K1508" i="1" s="1"/>
  <c r="H1508" i="1"/>
  <c r="M1508" i="1"/>
  <c r="N1508" i="1"/>
  <c r="M3108" i="1"/>
  <c r="L3108" i="1"/>
  <c r="J3108" i="1"/>
  <c r="K3108" i="1" s="1"/>
  <c r="N3108" i="1"/>
  <c r="B3109" i="1"/>
  <c r="B4411" i="1"/>
  <c r="J4410" i="1"/>
  <c r="K4410" i="1" s="1"/>
  <c r="L4410" i="1"/>
  <c r="N4410" i="1"/>
  <c r="M4410" i="1"/>
  <c r="M2309" i="1"/>
  <c r="H2309" i="1"/>
  <c r="B2310" i="1"/>
  <c r="L2309" i="1"/>
  <c r="I2309" i="1"/>
  <c r="J2309" i="1" s="1"/>
  <c r="K2309" i="1" s="1"/>
  <c r="N2309" i="1"/>
  <c r="N4309" i="1"/>
  <c r="L4309" i="1"/>
  <c r="J4309" i="1"/>
  <c r="K4309" i="1" s="1"/>
  <c r="M4309" i="1"/>
  <c r="B4310" i="1"/>
  <c r="M3909" i="1"/>
  <c r="N3909" i="1"/>
  <c r="B3910" i="1"/>
  <c r="L3909" i="1"/>
  <c r="J3909" i="1"/>
  <c r="K3909" i="1" s="1"/>
  <c r="J5207" i="1"/>
  <c r="K5207" i="1" s="1"/>
  <c r="L3408" i="1"/>
  <c r="N3408" i="1"/>
  <c r="B3409" i="1"/>
  <c r="M3408" i="1"/>
  <c r="J3408" i="1"/>
  <c r="K3408" i="1" s="1"/>
  <c r="H1208" i="1"/>
  <c r="B1209" i="1"/>
  <c r="L1208" i="1"/>
  <c r="N1208" i="1"/>
  <c r="M1208" i="1"/>
  <c r="I1208" i="1"/>
  <c r="J1208" i="1" s="1"/>
  <c r="K1208" i="1" s="1"/>
  <c r="H2408" i="1"/>
  <c r="I2408" i="1"/>
  <c r="J2408" i="1" s="1"/>
  <c r="K2408" i="1" s="1"/>
  <c r="N2408" i="1"/>
  <c r="B2409" i="1"/>
  <c r="M2408" i="1"/>
  <c r="L2408" i="1"/>
  <c r="L5208" i="1"/>
  <c r="B5209" i="1"/>
  <c r="N5208" i="1"/>
  <c r="M5208" i="1"/>
  <c r="J4707" i="1"/>
  <c r="K4707" i="1" s="1"/>
  <c r="L1709" i="1"/>
  <c r="I1709" i="1"/>
  <c r="J1709" i="1" s="1"/>
  <c r="K1709" i="1" s="1"/>
  <c r="B1710" i="1"/>
  <c r="N1709" i="1"/>
  <c r="M1709" i="1"/>
  <c r="H1709" i="1"/>
  <c r="L2611" i="1"/>
  <c r="J2611" i="1"/>
  <c r="K2611" i="1" s="1"/>
  <c r="B2612" i="1"/>
  <c r="N2611" i="1"/>
  <c r="M2611" i="1"/>
  <c r="L2708" i="1"/>
  <c r="B2709" i="1"/>
  <c r="M2708" i="1"/>
  <c r="J2708" i="1"/>
  <c r="K2708" i="1" s="1"/>
  <c r="N2708" i="1"/>
  <c r="L5609" i="1"/>
  <c r="M5609" i="1"/>
  <c r="N5609" i="1"/>
  <c r="B5610" i="1"/>
  <c r="J5609" i="1"/>
  <c r="K5609" i="1" s="1"/>
  <c r="N1608" i="1"/>
  <c r="I1608" i="1"/>
  <c r="J1608" i="1" s="1"/>
  <c r="K1608" i="1" s="1"/>
  <c r="M1608" i="1"/>
  <c r="B1609" i="1"/>
  <c r="L1608" i="1"/>
  <c r="H1608" i="1"/>
  <c r="L3208" i="1"/>
  <c r="B3209" i="1"/>
  <c r="N3208" i="1"/>
  <c r="M3208" i="1"/>
  <c r="J3208" i="1"/>
  <c r="K3208" i="1" s="1"/>
  <c r="I1309" i="1"/>
  <c r="J1309" i="1" s="1"/>
  <c r="K1309" i="1" s="1"/>
  <c r="H1309" i="1"/>
  <c r="N1309" i="1"/>
  <c r="M1309" i="1"/>
  <c r="B1310" i="1"/>
  <c r="L1309" i="1"/>
  <c r="I8" i="1"/>
  <c r="M8" i="1"/>
  <c r="H8" i="1"/>
  <c r="N8" i="1"/>
  <c r="L8" i="1"/>
  <c r="B9" i="1"/>
  <c r="L4708" i="1"/>
  <c r="M4708" i="1"/>
  <c r="N4708" i="1"/>
  <c r="B4709" i="1"/>
  <c r="J4708" i="1"/>
  <c r="K4708" i="1" s="1"/>
  <c r="J4609" i="1"/>
  <c r="K4609" i="1" s="1"/>
  <c r="M4609" i="1"/>
  <c r="N4609" i="1"/>
  <c r="B4610" i="1"/>
  <c r="L4609" i="1"/>
  <c r="L408" i="1"/>
  <c r="N408" i="1"/>
  <c r="I408" i="1"/>
  <c r="B409" i="1"/>
  <c r="M408" i="1"/>
  <c r="H408" i="1"/>
  <c r="L2109" i="1"/>
  <c r="I2109" i="1"/>
  <c r="H2109" i="1"/>
  <c r="M2109" i="1"/>
  <c r="N2109" i="1"/>
  <c r="B2110" i="1"/>
  <c r="J3510" i="1"/>
  <c r="K3510" i="1" s="1"/>
  <c r="N3510" i="1"/>
  <c r="L3510" i="1"/>
  <c r="B3511" i="1"/>
  <c r="M3510" i="1"/>
  <c r="M5510" i="1"/>
  <c r="L5510" i="1"/>
  <c r="J5510" i="1"/>
  <c r="K5510" i="1" s="1"/>
  <c r="B5511" i="1"/>
  <c r="N5510" i="1"/>
  <c r="N1008" i="1"/>
  <c r="B1009" i="1"/>
  <c r="I1008" i="1"/>
  <c r="J1008" i="1" s="1"/>
  <c r="K1008" i="1" s="1"/>
  <c r="L1008" i="1"/>
  <c r="M1008" i="1"/>
  <c r="H1008" i="1"/>
  <c r="N3011" i="1"/>
  <c r="B3012" i="1"/>
  <c r="M3011" i="1"/>
  <c r="L3011" i="1"/>
  <c r="J6410" i="1"/>
  <c r="K6410" i="1" s="1"/>
  <c r="L6410" i="1"/>
  <c r="N6410" i="1"/>
  <c r="M6410" i="1"/>
  <c r="B6411" i="1"/>
  <c r="J507" i="1"/>
  <c r="K507" i="1" s="1"/>
  <c r="N4511" i="1"/>
  <c r="M4511" i="1"/>
  <c r="B4512" i="1"/>
  <c r="L4511" i="1"/>
  <c r="J908" i="1"/>
  <c r="K908" i="1" s="1"/>
  <c r="N6109" i="1"/>
  <c r="B6110" i="1"/>
  <c r="L6109" i="1"/>
  <c r="J6109" i="1"/>
  <c r="K6109" i="1" s="1"/>
  <c r="M6109" i="1"/>
  <c r="N5809" i="1"/>
  <c r="B5810" i="1"/>
  <c r="L5809" i="1"/>
  <c r="M5809" i="1"/>
  <c r="J5809" i="1"/>
  <c r="K5809" i="1" s="1"/>
  <c r="I708" i="1"/>
  <c r="J708" i="1" s="1"/>
  <c r="K708" i="1" s="1"/>
  <c r="B709" i="1"/>
  <c r="N708" i="1"/>
  <c r="M708" i="1"/>
  <c r="L708" i="1"/>
  <c r="H708" i="1"/>
  <c r="J4608" i="1"/>
  <c r="K4608" i="1" s="1"/>
  <c r="M3810" i="1"/>
  <c r="B3811" i="1"/>
  <c r="N3810" i="1"/>
  <c r="J3810" i="1"/>
  <c r="K3810" i="1" s="1"/>
  <c r="L3810" i="1"/>
  <c r="J6008" i="1"/>
  <c r="K6008" i="1" s="1"/>
  <c r="M6008" i="1"/>
  <c r="N6008" i="1"/>
  <c r="L6008" i="1"/>
  <c r="B6009" i="1"/>
  <c r="L5110" i="1"/>
  <c r="J5110" i="1"/>
  <c r="K5110" i="1" s="1"/>
  <c r="B5111" i="1"/>
  <c r="N5110" i="1"/>
  <c r="M5110" i="1"/>
  <c r="B509" i="1"/>
  <c r="N508" i="1"/>
  <c r="I508" i="1"/>
  <c r="M508" i="1"/>
  <c r="H508" i="1"/>
  <c r="L508" i="1"/>
  <c r="J1108" i="1"/>
  <c r="K1108" i="1" s="1"/>
  <c r="J5509" i="1"/>
  <c r="K5509" i="1" s="1"/>
  <c r="B910" i="1"/>
  <c r="M909" i="1"/>
  <c r="I909" i="1"/>
  <c r="L909" i="1"/>
  <c r="N909" i="1"/>
  <c r="H909" i="1"/>
  <c r="H1909" i="1"/>
  <c r="I1909" i="1"/>
  <c r="L1909" i="1"/>
  <c r="M1909" i="1"/>
  <c r="N1909" i="1"/>
  <c r="B1910" i="1"/>
  <c r="B5310" i="1"/>
  <c r="N5309" i="1"/>
  <c r="J5309" i="1"/>
  <c r="K5309" i="1" s="1"/>
  <c r="L5309" i="1"/>
  <c r="M5309" i="1"/>
  <c r="I209" i="1"/>
  <c r="J209" i="1" s="1"/>
  <c r="K209" i="1" s="1"/>
  <c r="M209" i="1"/>
  <c r="N209" i="1"/>
  <c r="H209" i="1"/>
  <c r="L209" i="1"/>
  <c r="B210" i="1"/>
  <c r="N4010" i="1"/>
  <c r="L4010" i="1"/>
  <c r="J4010" i="1"/>
  <c r="K4010" i="1" s="1"/>
  <c r="B4011" i="1"/>
  <c r="M4010" i="1"/>
  <c r="N109" i="1"/>
  <c r="I109" i="1"/>
  <c r="J109" i="1" s="1"/>
  <c r="K109" i="1" s="1"/>
  <c r="L109" i="1"/>
  <c r="B110" i="1"/>
  <c r="M109" i="1"/>
  <c r="H109" i="1"/>
  <c r="H1109" i="1"/>
  <c r="N1109" i="1"/>
  <c r="L1109" i="1"/>
  <c r="B1110" i="1"/>
  <c r="M1109" i="1"/>
  <c r="I1109" i="1"/>
  <c r="J4510" i="1"/>
  <c r="K4510" i="1" s="1"/>
  <c r="J4811" i="1"/>
  <c r="K4811" i="1" s="1"/>
  <c r="L4811" i="1"/>
  <c r="N4811" i="1"/>
  <c r="B4812" i="1"/>
  <c r="M4811" i="1"/>
  <c r="L809" i="1"/>
  <c r="B810" i="1"/>
  <c r="H809" i="1"/>
  <c r="N809" i="1"/>
  <c r="I809" i="1"/>
  <c r="J809" i="1" s="1"/>
  <c r="K809" i="1" s="1"/>
  <c r="M809" i="1"/>
  <c r="L5709" i="1" l="1"/>
  <c r="M5709" i="1"/>
  <c r="N5709" i="1"/>
  <c r="B5710" i="1"/>
  <c r="J5709" i="1"/>
  <c r="K5709" i="1" s="1"/>
  <c r="J6311" i="1"/>
  <c r="K6311" i="1" s="1"/>
  <c r="B6313" i="1"/>
  <c r="L6312" i="1"/>
  <c r="M6312" i="1"/>
  <c r="N6312" i="1"/>
  <c r="M2809" i="1"/>
  <c r="L2809" i="1"/>
  <c r="B2810" i="1"/>
  <c r="J2809" i="1"/>
  <c r="K2809" i="1" s="1"/>
  <c r="N2809" i="1"/>
  <c r="M609" i="1"/>
  <c r="H609" i="1"/>
  <c r="I609" i="1"/>
  <c r="J609" i="1" s="1"/>
  <c r="K609" i="1" s="1"/>
  <c r="N609" i="1"/>
  <c r="B610" i="1"/>
  <c r="L609" i="1"/>
  <c r="N4109" i="1"/>
  <c r="M4109" i="1"/>
  <c r="B4110" i="1"/>
  <c r="J4109" i="1"/>
  <c r="K4109" i="1" s="1"/>
  <c r="L4109" i="1"/>
  <c r="J6211" i="1"/>
  <c r="K6211" i="1" s="1"/>
  <c r="B6212" i="1"/>
  <c r="N6211" i="1"/>
  <c r="M6211" i="1"/>
  <c r="L6211" i="1"/>
  <c r="H2009" i="1"/>
  <c r="B2010" i="1"/>
  <c r="N2009" i="1"/>
  <c r="M2009" i="1"/>
  <c r="L2009" i="1"/>
  <c r="I2009" i="1"/>
  <c r="J2009" i="1" s="1"/>
  <c r="K2009" i="1" s="1"/>
  <c r="L3710" i="1"/>
  <c r="B3711" i="1"/>
  <c r="N3710" i="1"/>
  <c r="J3710" i="1"/>
  <c r="K3710" i="1" s="1"/>
  <c r="M3710" i="1"/>
  <c r="L2210" i="1"/>
  <c r="B2211" i="1"/>
  <c r="M2210" i="1"/>
  <c r="I2210" i="1"/>
  <c r="J2210" i="1" s="1"/>
  <c r="K2210" i="1" s="1"/>
  <c r="N2210" i="1"/>
  <c r="H2210" i="1"/>
  <c r="I1411" i="1"/>
  <c r="J1411" i="1" s="1"/>
  <c r="K1411" i="1" s="1"/>
  <c r="B1412" i="1"/>
  <c r="M1411" i="1"/>
  <c r="L1411" i="1"/>
  <c r="N1411" i="1"/>
  <c r="H1411" i="1"/>
  <c r="M3309" i="1"/>
  <c r="B3310" i="1"/>
  <c r="N3309" i="1"/>
  <c r="L3309" i="1"/>
  <c r="J3309" i="1"/>
  <c r="K3309" i="1" s="1"/>
  <c r="M4411" i="1"/>
  <c r="L4411" i="1"/>
  <c r="J4411" i="1"/>
  <c r="K4411" i="1" s="1"/>
  <c r="N4411" i="1"/>
  <c r="B4412" i="1"/>
  <c r="M1509" i="1"/>
  <c r="H1509" i="1"/>
  <c r="L1509" i="1"/>
  <c r="I1509" i="1"/>
  <c r="J1509" i="1" s="1"/>
  <c r="K1509" i="1" s="1"/>
  <c r="B1510" i="1"/>
  <c r="N1509" i="1"/>
  <c r="N5009" i="1"/>
  <c r="J5009" i="1"/>
  <c r="K5009" i="1" s="1"/>
  <c r="L5009" i="1"/>
  <c r="B5010" i="1"/>
  <c r="M5009" i="1"/>
  <c r="N1809" i="1"/>
  <c r="B1810" i="1"/>
  <c r="L1809" i="1"/>
  <c r="H1809" i="1"/>
  <c r="I1809" i="1"/>
  <c r="J1809" i="1" s="1"/>
  <c r="K1809" i="1" s="1"/>
  <c r="M1809" i="1"/>
  <c r="J3609" i="1"/>
  <c r="K3609" i="1" s="1"/>
  <c r="N3609" i="1"/>
  <c r="M3609" i="1"/>
  <c r="L3609" i="1"/>
  <c r="B3610" i="1"/>
  <c r="N3109" i="1"/>
  <c r="L3109" i="1"/>
  <c r="J3109" i="1"/>
  <c r="K3109" i="1" s="1"/>
  <c r="M3109" i="1"/>
  <c r="B3110" i="1"/>
  <c r="B4911" i="1"/>
  <c r="N4910" i="1"/>
  <c r="L4910" i="1"/>
  <c r="M4910" i="1"/>
  <c r="J4910" i="1"/>
  <c r="K4910" i="1" s="1"/>
  <c r="M4709" i="1"/>
  <c r="L4709" i="1"/>
  <c r="N4709" i="1"/>
  <c r="B4710" i="1"/>
  <c r="I1209" i="1"/>
  <c r="J1209" i="1" s="1"/>
  <c r="K1209" i="1" s="1"/>
  <c r="B1210" i="1"/>
  <c r="M1209" i="1"/>
  <c r="N1209" i="1"/>
  <c r="L1209" i="1"/>
  <c r="H1209" i="1"/>
  <c r="N3910" i="1"/>
  <c r="L3910" i="1"/>
  <c r="J3910" i="1"/>
  <c r="K3910" i="1" s="1"/>
  <c r="M3910" i="1"/>
  <c r="B3911" i="1"/>
  <c r="I1310" i="1"/>
  <c r="N1310" i="1"/>
  <c r="L1310" i="1"/>
  <c r="H1310" i="1"/>
  <c r="M1310" i="1"/>
  <c r="B1311" i="1"/>
  <c r="J5610" i="1"/>
  <c r="K5610" i="1" s="1"/>
  <c r="N5610" i="1"/>
  <c r="M5610" i="1"/>
  <c r="L5610" i="1"/>
  <c r="B5611" i="1"/>
  <c r="N2310" i="1"/>
  <c r="M2310" i="1"/>
  <c r="L2310" i="1"/>
  <c r="H2310" i="1"/>
  <c r="I2310" i="1"/>
  <c r="B2311" i="1"/>
  <c r="B10" i="1"/>
  <c r="L9" i="1"/>
  <c r="N9" i="1"/>
  <c r="M9" i="1"/>
  <c r="H9" i="1"/>
  <c r="I9" i="1"/>
  <c r="J9" i="1" s="1"/>
  <c r="K9" i="1" s="1"/>
  <c r="N5209" i="1"/>
  <c r="L5209" i="1"/>
  <c r="B5210" i="1"/>
  <c r="M5209" i="1"/>
  <c r="J5209" i="1"/>
  <c r="K5209" i="1" s="1"/>
  <c r="H1609" i="1"/>
  <c r="N1609" i="1"/>
  <c r="M1609" i="1"/>
  <c r="B1610" i="1"/>
  <c r="L1609" i="1"/>
  <c r="I1609" i="1"/>
  <c r="N2612" i="1"/>
  <c r="B2613" i="1"/>
  <c r="J2612" i="1"/>
  <c r="K2612" i="1" s="1"/>
  <c r="L2612" i="1"/>
  <c r="M2612" i="1"/>
  <c r="J5208" i="1"/>
  <c r="K5208" i="1" s="1"/>
  <c r="B2710" i="1"/>
  <c r="J2709" i="1"/>
  <c r="K2709" i="1" s="1"/>
  <c r="L2709" i="1"/>
  <c r="N2709" i="1"/>
  <c r="M2709" i="1"/>
  <c r="B1711" i="1"/>
  <c r="N1710" i="1"/>
  <c r="H1710" i="1"/>
  <c r="L1710" i="1"/>
  <c r="I1710" i="1"/>
  <c r="J1710" i="1" s="1"/>
  <c r="K1710" i="1" s="1"/>
  <c r="M1710" i="1"/>
  <c r="B3210" i="1"/>
  <c r="M3209" i="1"/>
  <c r="L3209" i="1"/>
  <c r="N3209" i="1"/>
  <c r="J3209" i="1"/>
  <c r="K3209" i="1" s="1"/>
  <c r="M2409" i="1"/>
  <c r="H2409" i="1"/>
  <c r="I2409" i="1"/>
  <c r="N2409" i="1"/>
  <c r="B2410" i="1"/>
  <c r="L2409" i="1"/>
  <c r="M4310" i="1"/>
  <c r="B4311" i="1"/>
  <c r="L4310" i="1"/>
  <c r="J4310" i="1"/>
  <c r="K4310" i="1" s="1"/>
  <c r="N4310" i="1"/>
  <c r="J8" i="1"/>
  <c r="K8" i="1" s="1"/>
  <c r="N3409" i="1"/>
  <c r="J3409" i="1"/>
  <c r="K3409" i="1" s="1"/>
  <c r="L3409" i="1"/>
  <c r="B3410" i="1"/>
  <c r="M3409" i="1"/>
  <c r="H509" i="1"/>
  <c r="M509" i="1"/>
  <c r="B510" i="1"/>
  <c r="I509" i="1"/>
  <c r="J509" i="1" s="1"/>
  <c r="K509" i="1" s="1"/>
  <c r="L509" i="1"/>
  <c r="N509" i="1"/>
  <c r="L3811" i="1"/>
  <c r="N3811" i="1"/>
  <c r="J3811" i="1"/>
  <c r="K3811" i="1" s="1"/>
  <c r="M3811" i="1"/>
  <c r="B3812" i="1"/>
  <c r="L110" i="1"/>
  <c r="B111" i="1"/>
  <c r="N110" i="1"/>
  <c r="H110" i="1"/>
  <c r="I110" i="1"/>
  <c r="M110" i="1"/>
  <c r="L210" i="1"/>
  <c r="H210" i="1"/>
  <c r="N210" i="1"/>
  <c r="M210" i="1"/>
  <c r="I210" i="1"/>
  <c r="J210" i="1" s="1"/>
  <c r="K210" i="1" s="1"/>
  <c r="B211" i="1"/>
  <c r="J5810" i="1"/>
  <c r="K5810" i="1" s="1"/>
  <c r="N5810" i="1"/>
  <c r="B5811" i="1"/>
  <c r="L5810" i="1"/>
  <c r="M5810" i="1"/>
  <c r="N6411" i="1"/>
  <c r="J6411" i="1"/>
  <c r="K6411" i="1" s="1"/>
  <c r="L6411" i="1"/>
  <c r="B6412" i="1"/>
  <c r="M6411" i="1"/>
  <c r="H2110" i="1"/>
  <c r="N2110" i="1"/>
  <c r="B2111" i="1"/>
  <c r="I2110" i="1"/>
  <c r="L2110" i="1"/>
  <c r="M2110" i="1"/>
  <c r="M4011" i="1"/>
  <c r="J4011" i="1"/>
  <c r="K4011" i="1" s="1"/>
  <c r="L4011" i="1"/>
  <c r="B4012" i="1"/>
  <c r="N4011" i="1"/>
  <c r="N5310" i="1"/>
  <c r="B5311" i="1"/>
  <c r="L5310" i="1"/>
  <c r="J5310" i="1"/>
  <c r="K5310" i="1" s="1"/>
  <c r="M5310" i="1"/>
  <c r="N810" i="1"/>
  <c r="I810" i="1"/>
  <c r="J810" i="1" s="1"/>
  <c r="K810" i="1" s="1"/>
  <c r="M810" i="1"/>
  <c r="L810" i="1"/>
  <c r="H810" i="1"/>
  <c r="B811" i="1"/>
  <c r="J1109" i="1"/>
  <c r="K1109" i="1" s="1"/>
  <c r="J1909" i="1"/>
  <c r="K1909" i="1" s="1"/>
  <c r="N6009" i="1"/>
  <c r="L6009" i="1"/>
  <c r="B6010" i="1"/>
  <c r="J6009" i="1"/>
  <c r="K6009" i="1" s="1"/>
  <c r="M6009" i="1"/>
  <c r="M5511" i="1"/>
  <c r="B5512" i="1"/>
  <c r="L5511" i="1"/>
  <c r="J5511" i="1"/>
  <c r="K5511" i="1" s="1"/>
  <c r="N5511" i="1"/>
  <c r="J3511" i="1"/>
  <c r="K3511" i="1" s="1"/>
  <c r="L3511" i="1"/>
  <c r="N3511" i="1"/>
  <c r="M3511" i="1"/>
  <c r="B3512" i="1"/>
  <c r="M409" i="1"/>
  <c r="N409" i="1"/>
  <c r="B410" i="1"/>
  <c r="I409" i="1"/>
  <c r="J409" i="1" s="1"/>
  <c r="K409" i="1" s="1"/>
  <c r="L409" i="1"/>
  <c r="H409" i="1"/>
  <c r="J4610" i="1"/>
  <c r="K4610" i="1" s="1"/>
  <c r="L4610" i="1"/>
  <c r="N4610" i="1"/>
  <c r="B4611" i="1"/>
  <c r="M4610" i="1"/>
  <c r="J909" i="1"/>
  <c r="K909" i="1" s="1"/>
  <c r="J508" i="1"/>
  <c r="K508" i="1" s="1"/>
  <c r="N5111" i="1"/>
  <c r="J5111" i="1"/>
  <c r="K5111" i="1" s="1"/>
  <c r="M5111" i="1"/>
  <c r="L5111" i="1"/>
  <c r="B5112" i="1"/>
  <c r="M6110" i="1"/>
  <c r="B6111" i="1"/>
  <c r="N6110" i="1"/>
  <c r="L6110" i="1"/>
  <c r="J3012" i="1"/>
  <c r="K3012" i="1" s="1"/>
  <c r="N3012" i="1"/>
  <c r="L3012" i="1"/>
  <c r="M3012" i="1"/>
  <c r="B3013" i="1"/>
  <c r="J408" i="1"/>
  <c r="K408" i="1" s="1"/>
  <c r="M1110" i="1"/>
  <c r="B1111" i="1"/>
  <c r="L1110" i="1"/>
  <c r="H1110" i="1"/>
  <c r="N1110" i="1"/>
  <c r="I1110" i="1"/>
  <c r="J1110" i="1" s="1"/>
  <c r="K1110" i="1" s="1"/>
  <c r="B1911" i="1"/>
  <c r="M1910" i="1"/>
  <c r="H1910" i="1"/>
  <c r="I1910" i="1"/>
  <c r="J1910" i="1" s="1"/>
  <c r="K1910" i="1" s="1"/>
  <c r="L1910" i="1"/>
  <c r="N1910" i="1"/>
  <c r="I709" i="1"/>
  <c r="J709" i="1" s="1"/>
  <c r="K709" i="1" s="1"/>
  <c r="N709" i="1"/>
  <c r="L709" i="1"/>
  <c r="H709" i="1"/>
  <c r="B710" i="1"/>
  <c r="M709" i="1"/>
  <c r="L4512" i="1"/>
  <c r="M4512" i="1"/>
  <c r="N4512" i="1"/>
  <c r="B4513" i="1"/>
  <c r="I1009" i="1"/>
  <c r="J1009" i="1" s="1"/>
  <c r="K1009" i="1" s="1"/>
  <c r="N1009" i="1"/>
  <c r="L1009" i="1"/>
  <c r="B1010" i="1"/>
  <c r="M1009" i="1"/>
  <c r="H1009" i="1"/>
  <c r="J2109" i="1"/>
  <c r="K2109" i="1" s="1"/>
  <c r="J4812" i="1"/>
  <c r="K4812" i="1" s="1"/>
  <c r="N4812" i="1"/>
  <c r="L4812" i="1"/>
  <c r="M4812" i="1"/>
  <c r="B4813" i="1"/>
  <c r="M910" i="1"/>
  <c r="B911" i="1"/>
  <c r="L910" i="1"/>
  <c r="H910" i="1"/>
  <c r="I910" i="1"/>
  <c r="J910" i="1" s="1"/>
  <c r="K910" i="1" s="1"/>
  <c r="N910" i="1"/>
  <c r="J4511" i="1"/>
  <c r="K4511" i="1" s="1"/>
  <c r="J3011" i="1"/>
  <c r="K3011" i="1" s="1"/>
  <c r="N5710" i="1" l="1"/>
  <c r="B5711" i="1"/>
  <c r="L5710" i="1"/>
  <c r="M5710" i="1"/>
  <c r="J5710" i="1"/>
  <c r="K5710" i="1" s="1"/>
  <c r="B6314" i="1"/>
  <c r="N6313" i="1"/>
  <c r="L6313" i="1"/>
  <c r="M6313" i="1"/>
  <c r="J6312" i="1"/>
  <c r="K6312" i="1" s="1"/>
  <c r="M610" i="1"/>
  <c r="L610" i="1"/>
  <c r="B611" i="1"/>
  <c r="N610" i="1"/>
  <c r="I610" i="1"/>
  <c r="J610" i="1" s="1"/>
  <c r="K610" i="1" s="1"/>
  <c r="H610" i="1"/>
  <c r="B4111" i="1"/>
  <c r="N4110" i="1"/>
  <c r="M4110" i="1"/>
  <c r="L4110" i="1"/>
  <c r="J4110" i="1"/>
  <c r="K4110" i="1" s="1"/>
  <c r="M2810" i="1"/>
  <c r="J2810" i="1"/>
  <c r="K2810" i="1" s="1"/>
  <c r="B2811" i="1"/>
  <c r="L2810" i="1"/>
  <c r="N2810" i="1"/>
  <c r="L6212" i="1"/>
  <c r="B6213" i="1"/>
  <c r="J6212" i="1"/>
  <c r="K6212" i="1" s="1"/>
  <c r="N6212" i="1"/>
  <c r="M6212" i="1"/>
  <c r="L3711" i="1"/>
  <c r="B3712" i="1"/>
  <c r="J3711" i="1"/>
  <c r="K3711" i="1" s="1"/>
  <c r="N3711" i="1"/>
  <c r="M3711" i="1"/>
  <c r="I2010" i="1"/>
  <c r="J2010" i="1" s="1"/>
  <c r="K2010" i="1" s="1"/>
  <c r="H2010" i="1"/>
  <c r="N2010" i="1"/>
  <c r="L2010" i="1"/>
  <c r="M2010" i="1"/>
  <c r="B2011" i="1"/>
  <c r="M4412" i="1"/>
  <c r="J4412" i="1"/>
  <c r="K4412" i="1" s="1"/>
  <c r="N4412" i="1"/>
  <c r="L4412" i="1"/>
  <c r="B4413" i="1"/>
  <c r="B5011" i="1"/>
  <c r="M5010" i="1"/>
  <c r="N5010" i="1"/>
  <c r="J5010" i="1"/>
  <c r="K5010" i="1" s="1"/>
  <c r="L5010" i="1"/>
  <c r="L1510" i="1"/>
  <c r="H1510" i="1"/>
  <c r="N1510" i="1"/>
  <c r="B1511" i="1"/>
  <c r="M1510" i="1"/>
  <c r="I1510" i="1"/>
  <c r="J1510" i="1" s="1"/>
  <c r="K1510" i="1" s="1"/>
  <c r="B3111" i="1"/>
  <c r="J3110" i="1"/>
  <c r="K3110" i="1" s="1"/>
  <c r="M3110" i="1"/>
  <c r="N3110" i="1"/>
  <c r="L3110" i="1"/>
  <c r="J3610" i="1"/>
  <c r="K3610" i="1" s="1"/>
  <c r="B3611" i="1"/>
  <c r="M3610" i="1"/>
  <c r="L3610" i="1"/>
  <c r="N3610" i="1"/>
  <c r="B1811" i="1"/>
  <c r="M1810" i="1"/>
  <c r="H1810" i="1"/>
  <c r="I1810" i="1"/>
  <c r="J1810" i="1" s="1"/>
  <c r="K1810" i="1" s="1"/>
  <c r="N1810" i="1"/>
  <c r="L1810" i="1"/>
  <c r="J3310" i="1"/>
  <c r="K3310" i="1" s="1"/>
  <c r="L3310" i="1"/>
  <c r="B3311" i="1"/>
  <c r="N3310" i="1"/>
  <c r="M3310" i="1"/>
  <c r="N1412" i="1"/>
  <c r="L1412" i="1"/>
  <c r="I1412" i="1"/>
  <c r="J1412" i="1" s="1"/>
  <c r="K1412" i="1" s="1"/>
  <c r="H1412" i="1"/>
  <c r="M1412" i="1"/>
  <c r="B1413" i="1"/>
  <c r="I2211" i="1"/>
  <c r="J2211" i="1" s="1"/>
  <c r="K2211" i="1" s="1"/>
  <c r="L2211" i="1"/>
  <c r="H2211" i="1"/>
  <c r="M2211" i="1"/>
  <c r="B2212" i="1"/>
  <c r="N2211" i="1"/>
  <c r="L4911" i="1"/>
  <c r="M4911" i="1"/>
  <c r="B4912" i="1"/>
  <c r="J4911" i="1"/>
  <c r="K4911" i="1" s="1"/>
  <c r="N4911" i="1"/>
  <c r="M5611" i="1"/>
  <c r="J5611" i="1"/>
  <c r="K5611" i="1" s="1"/>
  <c r="L5611" i="1"/>
  <c r="N5611" i="1"/>
  <c r="B5612" i="1"/>
  <c r="I1311" i="1"/>
  <c r="J1311" i="1" s="1"/>
  <c r="K1311" i="1" s="1"/>
  <c r="L1311" i="1"/>
  <c r="N1311" i="1"/>
  <c r="M1311" i="1"/>
  <c r="B1312" i="1"/>
  <c r="H1311" i="1"/>
  <c r="J3911" i="1"/>
  <c r="K3911" i="1" s="1"/>
  <c r="N3911" i="1"/>
  <c r="M3911" i="1"/>
  <c r="L3911" i="1"/>
  <c r="B3912" i="1"/>
  <c r="J4709" i="1"/>
  <c r="K4709" i="1" s="1"/>
  <c r="H1610" i="1"/>
  <c r="B1611" i="1"/>
  <c r="N1610" i="1"/>
  <c r="M1610" i="1"/>
  <c r="L1610" i="1"/>
  <c r="I1610" i="1"/>
  <c r="J1610" i="1" s="1"/>
  <c r="K1610" i="1" s="1"/>
  <c r="I2311" i="1"/>
  <c r="J2311" i="1" s="1"/>
  <c r="K2311" i="1" s="1"/>
  <c r="B2312" i="1"/>
  <c r="H2311" i="1"/>
  <c r="M2311" i="1"/>
  <c r="L2311" i="1"/>
  <c r="N2311" i="1"/>
  <c r="B3411" i="1"/>
  <c r="J3410" i="1"/>
  <c r="K3410" i="1" s="1"/>
  <c r="L3410" i="1"/>
  <c r="N3410" i="1"/>
  <c r="M3410" i="1"/>
  <c r="J3210" i="1"/>
  <c r="K3210" i="1" s="1"/>
  <c r="L3210" i="1"/>
  <c r="B3211" i="1"/>
  <c r="N3210" i="1"/>
  <c r="M3210" i="1"/>
  <c r="M1711" i="1"/>
  <c r="B1712" i="1"/>
  <c r="N1711" i="1"/>
  <c r="I1711" i="1"/>
  <c r="J1711" i="1" s="1"/>
  <c r="K1711" i="1" s="1"/>
  <c r="L1711" i="1"/>
  <c r="H1711" i="1"/>
  <c r="L2710" i="1"/>
  <c r="B2711" i="1"/>
  <c r="N2710" i="1"/>
  <c r="J2710" i="1"/>
  <c r="K2710" i="1" s="1"/>
  <c r="M2710" i="1"/>
  <c r="M2613" i="1"/>
  <c r="N2613" i="1"/>
  <c r="L2613" i="1"/>
  <c r="B2614" i="1"/>
  <c r="J2310" i="1"/>
  <c r="K2310" i="1" s="1"/>
  <c r="N4710" i="1"/>
  <c r="B4711" i="1"/>
  <c r="L4710" i="1"/>
  <c r="M4710" i="1"/>
  <c r="N2410" i="1"/>
  <c r="B2411" i="1"/>
  <c r="L2410" i="1"/>
  <c r="H2410" i="1"/>
  <c r="I2410" i="1"/>
  <c r="J2410" i="1" s="1"/>
  <c r="K2410" i="1" s="1"/>
  <c r="M2410" i="1"/>
  <c r="L5210" i="1"/>
  <c r="N5210" i="1"/>
  <c r="M5210" i="1"/>
  <c r="B5211" i="1"/>
  <c r="J5210" i="1"/>
  <c r="K5210" i="1" s="1"/>
  <c r="J1609" i="1"/>
  <c r="K1609" i="1" s="1"/>
  <c r="L1210" i="1"/>
  <c r="H1210" i="1"/>
  <c r="N1210" i="1"/>
  <c r="I1210" i="1"/>
  <c r="J1210" i="1" s="1"/>
  <c r="K1210" i="1" s="1"/>
  <c r="B1211" i="1"/>
  <c r="M1210" i="1"/>
  <c r="L4311" i="1"/>
  <c r="J4311" i="1"/>
  <c r="K4311" i="1" s="1"/>
  <c r="N4311" i="1"/>
  <c r="B4312" i="1"/>
  <c r="M4311" i="1"/>
  <c r="J2409" i="1"/>
  <c r="K2409" i="1" s="1"/>
  <c r="N10" i="1"/>
  <c r="H10" i="1"/>
  <c r="I10" i="1"/>
  <c r="J10" i="1" s="1"/>
  <c r="K10" i="1" s="1"/>
  <c r="M10" i="1"/>
  <c r="L10" i="1"/>
  <c r="B11" i="1"/>
  <c r="J1310" i="1"/>
  <c r="K1310" i="1" s="1"/>
  <c r="N1010" i="1"/>
  <c r="L1010" i="1"/>
  <c r="B1011" i="1"/>
  <c r="I1010" i="1"/>
  <c r="H1010" i="1"/>
  <c r="M1010" i="1"/>
  <c r="J6110" i="1"/>
  <c r="K6110" i="1" s="1"/>
  <c r="N211" i="1"/>
  <c r="I211" i="1"/>
  <c r="B212" i="1"/>
  <c r="L211" i="1"/>
  <c r="H211" i="1"/>
  <c r="M211" i="1"/>
  <c r="N3812" i="1"/>
  <c r="M3812" i="1"/>
  <c r="B3813" i="1"/>
  <c r="L3812" i="1"/>
  <c r="L6010" i="1"/>
  <c r="J6010" i="1"/>
  <c r="K6010" i="1" s="1"/>
  <c r="B6011" i="1"/>
  <c r="M6010" i="1"/>
  <c r="N6010" i="1"/>
  <c r="M4012" i="1"/>
  <c r="B4013" i="1"/>
  <c r="L4012" i="1"/>
  <c r="J4012" i="1"/>
  <c r="K4012" i="1" s="1"/>
  <c r="N4012" i="1"/>
  <c r="J110" i="1"/>
  <c r="K110" i="1" s="1"/>
  <c r="J4611" i="1"/>
  <c r="K4611" i="1" s="1"/>
  <c r="M4611" i="1"/>
  <c r="N4611" i="1"/>
  <c r="B4612" i="1"/>
  <c r="L4611" i="1"/>
  <c r="N4813" i="1"/>
  <c r="J4813" i="1"/>
  <c r="K4813" i="1" s="1"/>
  <c r="M4813" i="1"/>
  <c r="L4813" i="1"/>
  <c r="B4814" i="1"/>
  <c r="M6111" i="1"/>
  <c r="B6112" i="1"/>
  <c r="L6111" i="1"/>
  <c r="J6111" i="1"/>
  <c r="K6111" i="1" s="1"/>
  <c r="N6111" i="1"/>
  <c r="L3512" i="1"/>
  <c r="N3512" i="1"/>
  <c r="B3513" i="1"/>
  <c r="M3512" i="1"/>
  <c r="L5311" i="1"/>
  <c r="M5311" i="1"/>
  <c r="N5311" i="1"/>
  <c r="B5312" i="1"/>
  <c r="J5311" i="1"/>
  <c r="K5311" i="1" s="1"/>
  <c r="I510" i="1"/>
  <c r="N510" i="1"/>
  <c r="H510" i="1"/>
  <c r="L510" i="1"/>
  <c r="B511" i="1"/>
  <c r="M510" i="1"/>
  <c r="J4512" i="1"/>
  <c r="K4512" i="1" s="1"/>
  <c r="I911" i="1"/>
  <c r="J911" i="1" s="1"/>
  <c r="K911" i="1" s="1"/>
  <c r="H911" i="1"/>
  <c r="M911" i="1"/>
  <c r="B912" i="1"/>
  <c r="N911" i="1"/>
  <c r="L911" i="1"/>
  <c r="L4513" i="1"/>
  <c r="J4513" i="1"/>
  <c r="K4513" i="1" s="1"/>
  <c r="N4513" i="1"/>
  <c r="M4513" i="1"/>
  <c r="B4514" i="1"/>
  <c r="N1111" i="1"/>
  <c r="I1111" i="1"/>
  <c r="B1112" i="1"/>
  <c r="H1111" i="1"/>
  <c r="L1111" i="1"/>
  <c r="M1111" i="1"/>
  <c r="J3013" i="1"/>
  <c r="K3013" i="1" s="1"/>
  <c r="M3013" i="1"/>
  <c r="L3013" i="1"/>
  <c r="N3013" i="1"/>
  <c r="B3014" i="1"/>
  <c r="J5112" i="1"/>
  <c r="K5112" i="1" s="1"/>
  <c r="L5112" i="1"/>
  <c r="N5112" i="1"/>
  <c r="M5112" i="1"/>
  <c r="B5113" i="1"/>
  <c r="N811" i="1"/>
  <c r="I811" i="1"/>
  <c r="J811" i="1" s="1"/>
  <c r="K811" i="1" s="1"/>
  <c r="L811" i="1"/>
  <c r="H811" i="1"/>
  <c r="M811" i="1"/>
  <c r="B812" i="1"/>
  <c r="J2110" i="1"/>
  <c r="K2110" i="1" s="1"/>
  <c r="J6412" i="1"/>
  <c r="K6412" i="1" s="1"/>
  <c r="M6412" i="1"/>
  <c r="L6412" i="1"/>
  <c r="B6413" i="1"/>
  <c r="N6412" i="1"/>
  <c r="N5811" i="1"/>
  <c r="B5812" i="1"/>
  <c r="L5811" i="1"/>
  <c r="M5811" i="1"/>
  <c r="L111" i="1"/>
  <c r="N111" i="1"/>
  <c r="H111" i="1"/>
  <c r="I111" i="1"/>
  <c r="J111" i="1" s="1"/>
  <c r="K111" i="1" s="1"/>
  <c r="B112" i="1"/>
  <c r="M111" i="1"/>
  <c r="L710" i="1"/>
  <c r="B711" i="1"/>
  <c r="N710" i="1"/>
  <c r="I710" i="1"/>
  <c r="J710" i="1" s="1"/>
  <c r="K710" i="1" s="1"/>
  <c r="H710" i="1"/>
  <c r="M710" i="1"/>
  <c r="N1911" i="1"/>
  <c r="L1911" i="1"/>
  <c r="M1911" i="1"/>
  <c r="B1912" i="1"/>
  <c r="H1911" i="1"/>
  <c r="I1911" i="1"/>
  <c r="J1911" i="1" s="1"/>
  <c r="K1911" i="1" s="1"/>
  <c r="I410" i="1"/>
  <c r="M410" i="1"/>
  <c r="L410" i="1"/>
  <c r="B411" i="1"/>
  <c r="H410" i="1"/>
  <c r="N410" i="1"/>
  <c r="M5512" i="1"/>
  <c r="L5512" i="1"/>
  <c r="B5513" i="1"/>
  <c r="J5512" i="1"/>
  <c r="K5512" i="1" s="1"/>
  <c r="N5512" i="1"/>
  <c r="B2112" i="1"/>
  <c r="M2111" i="1"/>
  <c r="L2111" i="1"/>
  <c r="H2111" i="1"/>
  <c r="I2111" i="1"/>
  <c r="J2111" i="1" s="1"/>
  <c r="K2111" i="1" s="1"/>
  <c r="N2111" i="1"/>
  <c r="J6313" i="1" l="1"/>
  <c r="K6313" i="1" s="1"/>
  <c r="N5711" i="1"/>
  <c r="L5711" i="1"/>
  <c r="J5711" i="1"/>
  <c r="K5711" i="1" s="1"/>
  <c r="B5712" i="1"/>
  <c r="M5711" i="1"/>
  <c r="B6315" i="1"/>
  <c r="L6314" i="1"/>
  <c r="N6314" i="1"/>
  <c r="M6314" i="1"/>
  <c r="N2811" i="1"/>
  <c r="J2811" i="1"/>
  <c r="K2811" i="1" s="1"/>
  <c r="M2811" i="1"/>
  <c r="B2812" i="1"/>
  <c r="L2811" i="1"/>
  <c r="M611" i="1"/>
  <c r="I611" i="1"/>
  <c r="J611" i="1" s="1"/>
  <c r="K611" i="1" s="1"/>
  <c r="H611" i="1"/>
  <c r="N611" i="1"/>
  <c r="B612" i="1"/>
  <c r="L611" i="1"/>
  <c r="B4112" i="1"/>
  <c r="J4111" i="1"/>
  <c r="K4111" i="1" s="1"/>
  <c r="M4111" i="1"/>
  <c r="L4111" i="1"/>
  <c r="N4111" i="1"/>
  <c r="L6213" i="1"/>
  <c r="N6213" i="1"/>
  <c r="B6214" i="1"/>
  <c r="M6213" i="1"/>
  <c r="J6213" i="1"/>
  <c r="K6213" i="1" s="1"/>
  <c r="B2012" i="1"/>
  <c r="I2011" i="1"/>
  <c r="J2011" i="1" s="1"/>
  <c r="K2011" i="1" s="1"/>
  <c r="M2011" i="1"/>
  <c r="L2011" i="1"/>
  <c r="N2011" i="1"/>
  <c r="H2011" i="1"/>
  <c r="B3713" i="1"/>
  <c r="L3712" i="1"/>
  <c r="J3712" i="1"/>
  <c r="K3712" i="1" s="1"/>
  <c r="N3712" i="1"/>
  <c r="M3712" i="1"/>
  <c r="B4913" i="1"/>
  <c r="M4912" i="1"/>
  <c r="J4912" i="1"/>
  <c r="K4912" i="1" s="1"/>
  <c r="N4912" i="1"/>
  <c r="L4912" i="1"/>
  <c r="M3311" i="1"/>
  <c r="N3311" i="1"/>
  <c r="B3312" i="1"/>
  <c r="L3311" i="1"/>
  <c r="J3311" i="1"/>
  <c r="K3311" i="1" s="1"/>
  <c r="J4413" i="1"/>
  <c r="K4413" i="1" s="1"/>
  <c r="L4413" i="1"/>
  <c r="B4414" i="1"/>
  <c r="N4413" i="1"/>
  <c r="M4413" i="1"/>
  <c r="M1511" i="1"/>
  <c r="I1511" i="1"/>
  <c r="J1511" i="1" s="1"/>
  <c r="K1511" i="1" s="1"/>
  <c r="H1511" i="1"/>
  <c r="B1512" i="1"/>
  <c r="N1511" i="1"/>
  <c r="L1511" i="1"/>
  <c r="B3612" i="1"/>
  <c r="N3611" i="1"/>
  <c r="L3611" i="1"/>
  <c r="J3611" i="1"/>
  <c r="K3611" i="1" s="1"/>
  <c r="M3611" i="1"/>
  <c r="N1413" i="1"/>
  <c r="B1414" i="1"/>
  <c r="H1413" i="1"/>
  <c r="M1413" i="1"/>
  <c r="L1413" i="1"/>
  <c r="I1413" i="1"/>
  <c r="J1413" i="1" s="1"/>
  <c r="K1413" i="1" s="1"/>
  <c r="M3111" i="1"/>
  <c r="L3111" i="1"/>
  <c r="J3111" i="1"/>
  <c r="K3111" i="1" s="1"/>
  <c r="N3111" i="1"/>
  <c r="B3112" i="1"/>
  <c r="J5011" i="1"/>
  <c r="K5011" i="1" s="1"/>
  <c r="L5011" i="1"/>
  <c r="M5011" i="1"/>
  <c r="B5012" i="1"/>
  <c r="N5011" i="1"/>
  <c r="N2212" i="1"/>
  <c r="M2212" i="1"/>
  <c r="B2213" i="1"/>
  <c r="I2212" i="1"/>
  <c r="J2212" i="1" s="1"/>
  <c r="K2212" i="1" s="1"/>
  <c r="L2212" i="1"/>
  <c r="H2212" i="1"/>
  <c r="L1811" i="1"/>
  <c r="H1811" i="1"/>
  <c r="M1811" i="1"/>
  <c r="B1812" i="1"/>
  <c r="I1811" i="1"/>
  <c r="J1811" i="1" s="1"/>
  <c r="K1811" i="1" s="1"/>
  <c r="N1811" i="1"/>
  <c r="N2411" i="1"/>
  <c r="H2411" i="1"/>
  <c r="B2412" i="1"/>
  <c r="M2411" i="1"/>
  <c r="I2411" i="1"/>
  <c r="J2411" i="1" s="1"/>
  <c r="K2411" i="1" s="1"/>
  <c r="L2411" i="1"/>
  <c r="N4711" i="1"/>
  <c r="L4711" i="1"/>
  <c r="B4712" i="1"/>
  <c r="M4711" i="1"/>
  <c r="J4711" i="1"/>
  <c r="K4711" i="1" s="1"/>
  <c r="J3912" i="1"/>
  <c r="K3912" i="1" s="1"/>
  <c r="L3912" i="1"/>
  <c r="M3912" i="1"/>
  <c r="N3912" i="1"/>
  <c r="B3913" i="1"/>
  <c r="L5612" i="1"/>
  <c r="N5612" i="1"/>
  <c r="B5613" i="1"/>
  <c r="M5612" i="1"/>
  <c r="J5612" i="1"/>
  <c r="K5612" i="1" s="1"/>
  <c r="N3211" i="1"/>
  <c r="B3212" i="1"/>
  <c r="J3211" i="1"/>
  <c r="K3211" i="1" s="1"/>
  <c r="M3211" i="1"/>
  <c r="L3211" i="1"/>
  <c r="N1312" i="1"/>
  <c r="H1312" i="1"/>
  <c r="B1313" i="1"/>
  <c r="I1312" i="1"/>
  <c r="M1312" i="1"/>
  <c r="L1312" i="1"/>
  <c r="N4312" i="1"/>
  <c r="J4312" i="1"/>
  <c r="K4312" i="1" s="1"/>
  <c r="M4312" i="1"/>
  <c r="B4313" i="1"/>
  <c r="L4312" i="1"/>
  <c r="B5212" i="1"/>
  <c r="L5211" i="1"/>
  <c r="N5211" i="1"/>
  <c r="J5211" i="1"/>
  <c r="K5211" i="1" s="1"/>
  <c r="M5211" i="1"/>
  <c r="J4710" i="1"/>
  <c r="K4710" i="1" s="1"/>
  <c r="L2711" i="1"/>
  <c r="J2711" i="1"/>
  <c r="K2711" i="1" s="1"/>
  <c r="B2712" i="1"/>
  <c r="N2711" i="1"/>
  <c r="M2711" i="1"/>
  <c r="N1712" i="1"/>
  <c r="B1713" i="1"/>
  <c r="I1712" i="1"/>
  <c r="J1712" i="1" s="1"/>
  <c r="K1712" i="1" s="1"/>
  <c r="L1712" i="1"/>
  <c r="M1712" i="1"/>
  <c r="H1712" i="1"/>
  <c r="H2312" i="1"/>
  <c r="N2312" i="1"/>
  <c r="I2312" i="1"/>
  <c r="J2312" i="1" s="1"/>
  <c r="K2312" i="1" s="1"/>
  <c r="M2312" i="1"/>
  <c r="L2312" i="1"/>
  <c r="B2313" i="1"/>
  <c r="I1611" i="1"/>
  <c r="J1611" i="1" s="1"/>
  <c r="K1611" i="1" s="1"/>
  <c r="M1611" i="1"/>
  <c r="N1611" i="1"/>
  <c r="H1611" i="1"/>
  <c r="L1611" i="1"/>
  <c r="B1612" i="1"/>
  <c r="M1211" i="1"/>
  <c r="B1212" i="1"/>
  <c r="I1211" i="1"/>
  <c r="J1211" i="1" s="1"/>
  <c r="K1211" i="1" s="1"/>
  <c r="L1211" i="1"/>
  <c r="H1211" i="1"/>
  <c r="N1211" i="1"/>
  <c r="L3411" i="1"/>
  <c r="B3412" i="1"/>
  <c r="N3411" i="1"/>
  <c r="M3411" i="1"/>
  <c r="J3411" i="1"/>
  <c r="K3411" i="1" s="1"/>
  <c r="N11" i="1"/>
  <c r="B12" i="1"/>
  <c r="I11" i="1"/>
  <c r="J11" i="1" s="1"/>
  <c r="K11" i="1" s="1"/>
  <c r="M11" i="1"/>
  <c r="L11" i="1"/>
  <c r="H11" i="1"/>
  <c r="B2615" i="1"/>
  <c r="M2614" i="1"/>
  <c r="N2614" i="1"/>
  <c r="L2614" i="1"/>
  <c r="J2614" i="1"/>
  <c r="K2614" i="1" s="1"/>
  <c r="J2613" i="1"/>
  <c r="K2613" i="1" s="1"/>
  <c r="J5113" i="1"/>
  <c r="K5113" i="1" s="1"/>
  <c r="B5114" i="1"/>
  <c r="N5113" i="1"/>
  <c r="M5113" i="1"/>
  <c r="L5113" i="1"/>
  <c r="J6112" i="1"/>
  <c r="K6112" i="1" s="1"/>
  <c r="L6112" i="1"/>
  <c r="B6113" i="1"/>
  <c r="M6112" i="1"/>
  <c r="N6112" i="1"/>
  <c r="N4814" i="1"/>
  <c r="M4814" i="1"/>
  <c r="L4814" i="1"/>
  <c r="B4815" i="1"/>
  <c r="J4013" i="1"/>
  <c r="K4013" i="1" s="1"/>
  <c r="L4013" i="1"/>
  <c r="N4013" i="1"/>
  <c r="M4013" i="1"/>
  <c r="B4014" i="1"/>
  <c r="L6011" i="1"/>
  <c r="N6011" i="1"/>
  <c r="J6011" i="1"/>
  <c r="K6011" i="1" s="1"/>
  <c r="B6012" i="1"/>
  <c r="M6011" i="1"/>
  <c r="J211" i="1"/>
  <c r="K211" i="1" s="1"/>
  <c r="I812" i="1"/>
  <c r="H812" i="1"/>
  <c r="B813" i="1"/>
  <c r="N812" i="1"/>
  <c r="M812" i="1"/>
  <c r="L812" i="1"/>
  <c r="L3014" i="1"/>
  <c r="N3014" i="1"/>
  <c r="M3014" i="1"/>
  <c r="B3015" i="1"/>
  <c r="M4514" i="1"/>
  <c r="J4514" i="1"/>
  <c r="K4514" i="1" s="1"/>
  <c r="L4514" i="1"/>
  <c r="N4514" i="1"/>
  <c r="B4515" i="1"/>
  <c r="I112" i="1"/>
  <c r="J112" i="1" s="1"/>
  <c r="K112" i="1" s="1"/>
  <c r="N112" i="1"/>
  <c r="L112" i="1"/>
  <c r="H112" i="1"/>
  <c r="B113" i="1"/>
  <c r="M112" i="1"/>
  <c r="J5811" i="1"/>
  <c r="K5811" i="1" s="1"/>
  <c r="N6413" i="1"/>
  <c r="J6413" i="1"/>
  <c r="K6413" i="1" s="1"/>
  <c r="M6413" i="1"/>
  <c r="B6414" i="1"/>
  <c r="L6413" i="1"/>
  <c r="J510" i="1"/>
  <c r="K510" i="1" s="1"/>
  <c r="J3512" i="1"/>
  <c r="K3512" i="1" s="1"/>
  <c r="M4612" i="1"/>
  <c r="J4612" i="1"/>
  <c r="K4612" i="1" s="1"/>
  <c r="L4612" i="1"/>
  <c r="N4612" i="1"/>
  <c r="B4613" i="1"/>
  <c r="J3812" i="1"/>
  <c r="K3812" i="1" s="1"/>
  <c r="N2112" i="1"/>
  <c r="I2112" i="1"/>
  <c r="J2112" i="1" s="1"/>
  <c r="K2112" i="1" s="1"/>
  <c r="L2112" i="1"/>
  <c r="H2112" i="1"/>
  <c r="B2113" i="1"/>
  <c r="M2112" i="1"/>
  <c r="L5513" i="1"/>
  <c r="J5513" i="1"/>
  <c r="K5513" i="1" s="1"/>
  <c r="N5513" i="1"/>
  <c r="B5514" i="1"/>
  <c r="M5513" i="1"/>
  <c r="N411" i="1"/>
  <c r="B412" i="1"/>
  <c r="I411" i="1"/>
  <c r="L411" i="1"/>
  <c r="M411" i="1"/>
  <c r="H411" i="1"/>
  <c r="I1912" i="1"/>
  <c r="J1912" i="1" s="1"/>
  <c r="K1912" i="1" s="1"/>
  <c r="L1912" i="1"/>
  <c r="N1912" i="1"/>
  <c r="B1913" i="1"/>
  <c r="M1912" i="1"/>
  <c r="H1912" i="1"/>
  <c r="L912" i="1"/>
  <c r="N912" i="1"/>
  <c r="B913" i="1"/>
  <c r="H912" i="1"/>
  <c r="I912" i="1"/>
  <c r="M912" i="1"/>
  <c r="L5312" i="1"/>
  <c r="M5312" i="1"/>
  <c r="N5312" i="1"/>
  <c r="B5313" i="1"/>
  <c r="J5312" i="1"/>
  <c r="K5312" i="1" s="1"/>
  <c r="J1010" i="1"/>
  <c r="K1010" i="1" s="1"/>
  <c r="N1112" i="1"/>
  <c r="M1112" i="1"/>
  <c r="L1112" i="1"/>
  <c r="H1112" i="1"/>
  <c r="I1112" i="1"/>
  <c r="J1112" i="1" s="1"/>
  <c r="K1112" i="1" s="1"/>
  <c r="B1113" i="1"/>
  <c r="L3513" i="1"/>
  <c r="N3513" i="1"/>
  <c r="B3514" i="1"/>
  <c r="M3513" i="1"/>
  <c r="N3813" i="1"/>
  <c r="M3813" i="1"/>
  <c r="J3813" i="1"/>
  <c r="K3813" i="1" s="1"/>
  <c r="L3813" i="1"/>
  <c r="B3814" i="1"/>
  <c r="I1011" i="1"/>
  <c r="J1011" i="1" s="1"/>
  <c r="K1011" i="1" s="1"/>
  <c r="H1011" i="1"/>
  <c r="L1011" i="1"/>
  <c r="B1012" i="1"/>
  <c r="M1011" i="1"/>
  <c r="N1011" i="1"/>
  <c r="B512" i="1"/>
  <c r="H511" i="1"/>
  <c r="I511" i="1"/>
  <c r="J511" i="1" s="1"/>
  <c r="K511" i="1" s="1"/>
  <c r="N511" i="1"/>
  <c r="M511" i="1"/>
  <c r="L511" i="1"/>
  <c r="N711" i="1"/>
  <c r="B712" i="1"/>
  <c r="M711" i="1"/>
  <c r="L711" i="1"/>
  <c r="H711" i="1"/>
  <c r="I711" i="1"/>
  <c r="J711" i="1" s="1"/>
  <c r="K711" i="1" s="1"/>
  <c r="J5812" i="1"/>
  <c r="K5812" i="1" s="1"/>
  <c r="L5812" i="1"/>
  <c r="N5812" i="1"/>
  <c r="M5812" i="1"/>
  <c r="B5813" i="1"/>
  <c r="J1111" i="1"/>
  <c r="K1111" i="1" s="1"/>
  <c r="J410" i="1"/>
  <c r="K410" i="1" s="1"/>
  <c r="L212" i="1"/>
  <c r="N212" i="1"/>
  <c r="H212" i="1"/>
  <c r="M212" i="1"/>
  <c r="I212" i="1"/>
  <c r="J212" i="1" s="1"/>
  <c r="K212" i="1" s="1"/>
  <c r="B213" i="1"/>
  <c r="B6316" i="1" l="1"/>
  <c r="N6315" i="1"/>
  <c r="L6315" i="1"/>
  <c r="M6315" i="1"/>
  <c r="J6314" i="1"/>
  <c r="K6314" i="1" s="1"/>
  <c r="L5712" i="1"/>
  <c r="J5712" i="1"/>
  <c r="K5712" i="1" s="1"/>
  <c r="B5713" i="1"/>
  <c r="N5712" i="1"/>
  <c r="M5712" i="1"/>
  <c r="I612" i="1"/>
  <c r="J612" i="1" s="1"/>
  <c r="K612" i="1" s="1"/>
  <c r="M612" i="1"/>
  <c r="B613" i="1"/>
  <c r="N612" i="1"/>
  <c r="H612" i="1"/>
  <c r="L612" i="1"/>
  <c r="M2812" i="1"/>
  <c r="J2812" i="1"/>
  <c r="K2812" i="1" s="1"/>
  <c r="B2813" i="1"/>
  <c r="N2812" i="1"/>
  <c r="L2812" i="1"/>
  <c r="J4112" i="1"/>
  <c r="K4112" i="1" s="1"/>
  <c r="B4113" i="1"/>
  <c r="N4112" i="1"/>
  <c r="M4112" i="1"/>
  <c r="L4112" i="1"/>
  <c r="J6214" i="1"/>
  <c r="K6214" i="1" s="1"/>
  <c r="M6214" i="1"/>
  <c r="L6214" i="1"/>
  <c r="B6215" i="1"/>
  <c r="N6214" i="1"/>
  <c r="M3713" i="1"/>
  <c r="J3713" i="1"/>
  <c r="K3713" i="1" s="1"/>
  <c r="B3714" i="1"/>
  <c r="N3713" i="1"/>
  <c r="L3713" i="1"/>
  <c r="L2012" i="1"/>
  <c r="M2012" i="1"/>
  <c r="N2012" i="1"/>
  <c r="I2012" i="1"/>
  <c r="J2012" i="1" s="1"/>
  <c r="K2012" i="1" s="1"/>
  <c r="B2013" i="1"/>
  <c r="H2012" i="1"/>
  <c r="M1512" i="1"/>
  <c r="B1513" i="1"/>
  <c r="L1512" i="1"/>
  <c r="H1512" i="1"/>
  <c r="I1512" i="1"/>
  <c r="J1512" i="1" s="1"/>
  <c r="K1512" i="1" s="1"/>
  <c r="N1512" i="1"/>
  <c r="H1414" i="1"/>
  <c r="B1415" i="1"/>
  <c r="L1414" i="1"/>
  <c r="M1414" i="1"/>
  <c r="N1414" i="1"/>
  <c r="I1414" i="1"/>
  <c r="J1414" i="1" s="1"/>
  <c r="K1414" i="1" s="1"/>
  <c r="L4414" i="1"/>
  <c r="N4414" i="1"/>
  <c r="B4415" i="1"/>
  <c r="M4414" i="1"/>
  <c r="J4414" i="1"/>
  <c r="K4414" i="1" s="1"/>
  <c r="J3312" i="1"/>
  <c r="K3312" i="1" s="1"/>
  <c r="N3312" i="1"/>
  <c r="M3312" i="1"/>
  <c r="L3312" i="1"/>
  <c r="B3313" i="1"/>
  <c r="N3612" i="1"/>
  <c r="L3612" i="1"/>
  <c r="M3612" i="1"/>
  <c r="B3613" i="1"/>
  <c r="J3612" i="1"/>
  <c r="K3612" i="1" s="1"/>
  <c r="N1812" i="1"/>
  <c r="M1812" i="1"/>
  <c r="L1812" i="1"/>
  <c r="H1812" i="1"/>
  <c r="I1812" i="1"/>
  <c r="J1812" i="1" s="1"/>
  <c r="K1812" i="1" s="1"/>
  <c r="B1813" i="1"/>
  <c r="L3112" i="1"/>
  <c r="J3112" i="1"/>
  <c r="K3112" i="1" s="1"/>
  <c r="B3113" i="1"/>
  <c r="N3112" i="1"/>
  <c r="M3112" i="1"/>
  <c r="M2213" i="1"/>
  <c r="I2213" i="1"/>
  <c r="J2213" i="1" s="1"/>
  <c r="K2213" i="1" s="1"/>
  <c r="H2213" i="1"/>
  <c r="N2213" i="1"/>
  <c r="B2214" i="1"/>
  <c r="L2213" i="1"/>
  <c r="B5013" i="1"/>
  <c r="N5012" i="1"/>
  <c r="J5012" i="1"/>
  <c r="K5012" i="1" s="1"/>
  <c r="M5012" i="1"/>
  <c r="L5012" i="1"/>
  <c r="B4914" i="1"/>
  <c r="J4913" i="1"/>
  <c r="K4913" i="1" s="1"/>
  <c r="N4913" i="1"/>
  <c r="L4913" i="1"/>
  <c r="M4913" i="1"/>
  <c r="B3914" i="1"/>
  <c r="M3913" i="1"/>
  <c r="J3913" i="1"/>
  <c r="K3913" i="1" s="1"/>
  <c r="L3913" i="1"/>
  <c r="N3913" i="1"/>
  <c r="J5212" i="1"/>
  <c r="K5212" i="1" s="1"/>
  <c r="N5212" i="1"/>
  <c r="M5212" i="1"/>
  <c r="B5213" i="1"/>
  <c r="L5212" i="1"/>
  <c r="L1612" i="1"/>
  <c r="H1612" i="1"/>
  <c r="I1612" i="1"/>
  <c r="J1612" i="1" s="1"/>
  <c r="K1612" i="1" s="1"/>
  <c r="B1613" i="1"/>
  <c r="N1612" i="1"/>
  <c r="M1612" i="1"/>
  <c r="J2615" i="1"/>
  <c r="K2615" i="1" s="1"/>
  <c r="N2615" i="1"/>
  <c r="B2616" i="1"/>
  <c r="M2615" i="1"/>
  <c r="L2615" i="1"/>
  <c r="B2713" i="1"/>
  <c r="L2712" i="1"/>
  <c r="J2712" i="1"/>
  <c r="K2712" i="1" s="1"/>
  <c r="N2712" i="1"/>
  <c r="M2712" i="1"/>
  <c r="N3212" i="1"/>
  <c r="J3212" i="1"/>
  <c r="K3212" i="1" s="1"/>
  <c r="L3212" i="1"/>
  <c r="B3213" i="1"/>
  <c r="M3212" i="1"/>
  <c r="N5613" i="1"/>
  <c r="J5613" i="1"/>
  <c r="K5613" i="1" s="1"/>
  <c r="L5613" i="1"/>
  <c r="B5614" i="1"/>
  <c r="M5613" i="1"/>
  <c r="L4712" i="1"/>
  <c r="M4712" i="1"/>
  <c r="N4712" i="1"/>
  <c r="B4713" i="1"/>
  <c r="J4712" i="1"/>
  <c r="K4712" i="1" s="1"/>
  <c r="I2412" i="1"/>
  <c r="J2412" i="1" s="1"/>
  <c r="K2412" i="1" s="1"/>
  <c r="N2412" i="1"/>
  <c r="H2412" i="1"/>
  <c r="L2412" i="1"/>
  <c r="M2412" i="1"/>
  <c r="B2413" i="1"/>
  <c r="H2313" i="1"/>
  <c r="I2313" i="1"/>
  <c r="J2313" i="1" s="1"/>
  <c r="K2313" i="1" s="1"/>
  <c r="N2313" i="1"/>
  <c r="M2313" i="1"/>
  <c r="B2314" i="1"/>
  <c r="L2313" i="1"/>
  <c r="I12" i="1"/>
  <c r="J12" i="1" s="1"/>
  <c r="K12" i="1" s="1"/>
  <c r="B13" i="1"/>
  <c r="L12" i="1"/>
  <c r="M12" i="1"/>
  <c r="H12" i="1"/>
  <c r="N12" i="1"/>
  <c r="M3412" i="1"/>
  <c r="J3412" i="1"/>
  <c r="K3412" i="1" s="1"/>
  <c r="L3412" i="1"/>
  <c r="N3412" i="1"/>
  <c r="B3413" i="1"/>
  <c r="N1212" i="1"/>
  <c r="H1212" i="1"/>
  <c r="B1213" i="1"/>
  <c r="I1212" i="1"/>
  <c r="J1212" i="1" s="1"/>
  <c r="K1212" i="1" s="1"/>
  <c r="M1212" i="1"/>
  <c r="L1212" i="1"/>
  <c r="M1713" i="1"/>
  <c r="B1714" i="1"/>
  <c r="H1713" i="1"/>
  <c r="L1713" i="1"/>
  <c r="N1713" i="1"/>
  <c r="I1713" i="1"/>
  <c r="B4314" i="1"/>
  <c r="N4313" i="1"/>
  <c r="M4313" i="1"/>
  <c r="L4313" i="1"/>
  <c r="J4313" i="1"/>
  <c r="K4313" i="1" s="1"/>
  <c r="J1312" i="1"/>
  <c r="K1312" i="1" s="1"/>
  <c r="M1313" i="1"/>
  <c r="L1313" i="1"/>
  <c r="N1313" i="1"/>
  <c r="I1313" i="1"/>
  <c r="J1313" i="1" s="1"/>
  <c r="K1313" i="1" s="1"/>
  <c r="H1313" i="1"/>
  <c r="B1314" i="1"/>
  <c r="I512" i="1"/>
  <c r="J512" i="1" s="1"/>
  <c r="K512" i="1" s="1"/>
  <c r="N512" i="1"/>
  <c r="B513" i="1"/>
  <c r="M512" i="1"/>
  <c r="L512" i="1"/>
  <c r="H512" i="1"/>
  <c r="I913" i="1"/>
  <c r="M913" i="1"/>
  <c r="H913" i="1"/>
  <c r="N913" i="1"/>
  <c r="B914" i="1"/>
  <c r="L913" i="1"/>
  <c r="I213" i="1"/>
  <c r="J213" i="1" s="1"/>
  <c r="K213" i="1" s="1"/>
  <c r="M213" i="1"/>
  <c r="H213" i="1"/>
  <c r="L213" i="1"/>
  <c r="B214" i="1"/>
  <c r="N213" i="1"/>
  <c r="L5813" i="1"/>
  <c r="J5813" i="1"/>
  <c r="K5813" i="1" s="1"/>
  <c r="N5813" i="1"/>
  <c r="B5814" i="1"/>
  <c r="M5813" i="1"/>
  <c r="M3514" i="1"/>
  <c r="L3514" i="1"/>
  <c r="B3515" i="1"/>
  <c r="N3514" i="1"/>
  <c r="B1914" i="1"/>
  <c r="H1913" i="1"/>
  <c r="I1913" i="1"/>
  <c r="J1913" i="1" s="1"/>
  <c r="K1913" i="1" s="1"/>
  <c r="L1913" i="1"/>
  <c r="M1913" i="1"/>
  <c r="N1913" i="1"/>
  <c r="N4515" i="1"/>
  <c r="M4515" i="1"/>
  <c r="B4516" i="1"/>
  <c r="L4515" i="1"/>
  <c r="J411" i="1"/>
  <c r="K411" i="1" s="1"/>
  <c r="M3015" i="1"/>
  <c r="L3015" i="1"/>
  <c r="B3016" i="1"/>
  <c r="N3015" i="1"/>
  <c r="J4814" i="1"/>
  <c r="K4814" i="1" s="1"/>
  <c r="L1012" i="1"/>
  <c r="B1013" i="1"/>
  <c r="N1012" i="1"/>
  <c r="H1012" i="1"/>
  <c r="M1012" i="1"/>
  <c r="I1012" i="1"/>
  <c r="L3814" i="1"/>
  <c r="N3814" i="1"/>
  <c r="M3814" i="1"/>
  <c r="B3815" i="1"/>
  <c r="I412" i="1"/>
  <c r="J412" i="1" s="1"/>
  <c r="K412" i="1" s="1"/>
  <c r="L412" i="1"/>
  <c r="N412" i="1"/>
  <c r="B413" i="1"/>
  <c r="H412" i="1"/>
  <c r="M412" i="1"/>
  <c r="L4014" i="1"/>
  <c r="N4014" i="1"/>
  <c r="B4015" i="1"/>
  <c r="J4014" i="1"/>
  <c r="K4014" i="1" s="1"/>
  <c r="M4014" i="1"/>
  <c r="B4816" i="1"/>
  <c r="M4815" i="1"/>
  <c r="L4815" i="1"/>
  <c r="N4815" i="1"/>
  <c r="L5114" i="1"/>
  <c r="N5114" i="1"/>
  <c r="J5114" i="1"/>
  <c r="K5114" i="1" s="1"/>
  <c r="M5114" i="1"/>
  <c r="B5115" i="1"/>
  <c r="M5313" i="1"/>
  <c r="L5313" i="1"/>
  <c r="N5313" i="1"/>
  <c r="B5314" i="1"/>
  <c r="J5313" i="1"/>
  <c r="K5313" i="1" s="1"/>
  <c r="N6414" i="1"/>
  <c r="M6414" i="1"/>
  <c r="J6414" i="1"/>
  <c r="K6414" i="1" s="1"/>
  <c r="B6415" i="1"/>
  <c r="L6414" i="1"/>
  <c r="I813" i="1"/>
  <c r="N813" i="1"/>
  <c r="L813" i="1"/>
  <c r="H813" i="1"/>
  <c r="M813" i="1"/>
  <c r="B814" i="1"/>
  <c r="J6012" i="1"/>
  <c r="K6012" i="1" s="1"/>
  <c r="M6012" i="1"/>
  <c r="L6012" i="1"/>
  <c r="B6013" i="1"/>
  <c r="N6012" i="1"/>
  <c r="J3513" i="1"/>
  <c r="K3513" i="1" s="1"/>
  <c r="J912" i="1"/>
  <c r="K912" i="1" s="1"/>
  <c r="B713" i="1"/>
  <c r="I712" i="1"/>
  <c r="J712" i="1" s="1"/>
  <c r="K712" i="1" s="1"/>
  <c r="L712" i="1"/>
  <c r="M712" i="1"/>
  <c r="H712" i="1"/>
  <c r="N712" i="1"/>
  <c r="H1113" i="1"/>
  <c r="I1113" i="1"/>
  <c r="J1113" i="1" s="1"/>
  <c r="K1113" i="1" s="1"/>
  <c r="M1113" i="1"/>
  <c r="L1113" i="1"/>
  <c r="N1113" i="1"/>
  <c r="B1114" i="1"/>
  <c r="L6113" i="1"/>
  <c r="N6113" i="1"/>
  <c r="B6114" i="1"/>
  <c r="M6113" i="1"/>
  <c r="N5514" i="1"/>
  <c r="M5514" i="1"/>
  <c r="B5515" i="1"/>
  <c r="L5514" i="1"/>
  <c r="J5514" i="1"/>
  <c r="K5514" i="1" s="1"/>
  <c r="L2113" i="1"/>
  <c r="I2113" i="1"/>
  <c r="J2113" i="1" s="1"/>
  <c r="K2113" i="1" s="1"/>
  <c r="N2113" i="1"/>
  <c r="H2113" i="1"/>
  <c r="M2113" i="1"/>
  <c r="B2114" i="1"/>
  <c r="J4613" i="1"/>
  <c r="K4613" i="1" s="1"/>
  <c r="B4614" i="1"/>
  <c r="N4613" i="1"/>
  <c r="M4613" i="1"/>
  <c r="L4613" i="1"/>
  <c r="M113" i="1"/>
  <c r="L113" i="1"/>
  <c r="H113" i="1"/>
  <c r="I113" i="1"/>
  <c r="J113" i="1" s="1"/>
  <c r="K113" i="1" s="1"/>
  <c r="N113" i="1"/>
  <c r="B114" i="1"/>
  <c r="J3014" i="1"/>
  <c r="K3014" i="1" s="1"/>
  <c r="J812" i="1"/>
  <c r="K812" i="1" s="1"/>
  <c r="L5713" i="1" l="1"/>
  <c r="B5714" i="1"/>
  <c r="N5713" i="1"/>
  <c r="J5713" i="1"/>
  <c r="K5713" i="1" s="1"/>
  <c r="M5713" i="1"/>
  <c r="J6315" i="1"/>
  <c r="K6315" i="1" s="1"/>
  <c r="B6317" i="1"/>
  <c r="L6316" i="1"/>
  <c r="N6316" i="1"/>
  <c r="M6316" i="1"/>
  <c r="L2813" i="1"/>
  <c r="B2814" i="1"/>
  <c r="M2813" i="1"/>
  <c r="J2813" i="1"/>
  <c r="K2813" i="1" s="1"/>
  <c r="N2813" i="1"/>
  <c r="L613" i="1"/>
  <c r="B614" i="1"/>
  <c r="N613" i="1"/>
  <c r="H613" i="1"/>
  <c r="M613" i="1"/>
  <c r="I613" i="1"/>
  <c r="J613" i="1" s="1"/>
  <c r="K613" i="1" s="1"/>
  <c r="L4113" i="1"/>
  <c r="N4113" i="1"/>
  <c r="J4113" i="1"/>
  <c r="K4113" i="1" s="1"/>
  <c r="M4113" i="1"/>
  <c r="B4114" i="1"/>
  <c r="N6215" i="1"/>
  <c r="J6215" i="1"/>
  <c r="K6215" i="1" s="1"/>
  <c r="B6216" i="1"/>
  <c r="M6215" i="1"/>
  <c r="L6215" i="1"/>
  <c r="L2013" i="1"/>
  <c r="H2013" i="1"/>
  <c r="M2013" i="1"/>
  <c r="N2013" i="1"/>
  <c r="I2013" i="1"/>
  <c r="J2013" i="1" s="1"/>
  <c r="K2013" i="1" s="1"/>
  <c r="B2014" i="1"/>
  <c r="B3715" i="1"/>
  <c r="M3714" i="1"/>
  <c r="N3714" i="1"/>
  <c r="J3714" i="1"/>
  <c r="K3714" i="1" s="1"/>
  <c r="L3714" i="1"/>
  <c r="J3613" i="1"/>
  <c r="K3613" i="1" s="1"/>
  <c r="M3613" i="1"/>
  <c r="N3613" i="1"/>
  <c r="L3613" i="1"/>
  <c r="B3614" i="1"/>
  <c r="L1813" i="1"/>
  <c r="B1814" i="1"/>
  <c r="I1813" i="1"/>
  <c r="J1813" i="1" s="1"/>
  <c r="K1813" i="1" s="1"/>
  <c r="H1813" i="1"/>
  <c r="N1813" i="1"/>
  <c r="M1813" i="1"/>
  <c r="B3314" i="1"/>
  <c r="L3313" i="1"/>
  <c r="J3313" i="1"/>
  <c r="K3313" i="1" s="1"/>
  <c r="M3313" i="1"/>
  <c r="N3313" i="1"/>
  <c r="J4914" i="1"/>
  <c r="K4914" i="1" s="1"/>
  <c r="L4914" i="1"/>
  <c r="N4914" i="1"/>
  <c r="M4914" i="1"/>
  <c r="B4915" i="1"/>
  <c r="M1415" i="1"/>
  <c r="I1415" i="1"/>
  <c r="J1415" i="1" s="1"/>
  <c r="K1415" i="1" s="1"/>
  <c r="L1415" i="1"/>
  <c r="B1416" i="1"/>
  <c r="H1415" i="1"/>
  <c r="N1415" i="1"/>
  <c r="B1514" i="1"/>
  <c r="L1513" i="1"/>
  <c r="I1513" i="1"/>
  <c r="J1513" i="1" s="1"/>
  <c r="K1513" i="1" s="1"/>
  <c r="N1513" i="1"/>
  <c r="H1513" i="1"/>
  <c r="M1513" i="1"/>
  <c r="H2214" i="1"/>
  <c r="M2214" i="1"/>
  <c r="B2215" i="1"/>
  <c r="N2214" i="1"/>
  <c r="I2214" i="1"/>
  <c r="J2214" i="1" s="1"/>
  <c r="K2214" i="1" s="1"/>
  <c r="L2214" i="1"/>
  <c r="L3113" i="1"/>
  <c r="M3113" i="1"/>
  <c r="J3113" i="1"/>
  <c r="K3113" i="1" s="1"/>
  <c r="B3114" i="1"/>
  <c r="N3113" i="1"/>
  <c r="N4415" i="1"/>
  <c r="L4415" i="1"/>
  <c r="M4415" i="1"/>
  <c r="B4416" i="1"/>
  <c r="J4415" i="1"/>
  <c r="K4415" i="1" s="1"/>
  <c r="L5013" i="1"/>
  <c r="N5013" i="1"/>
  <c r="B5014" i="1"/>
  <c r="J5013" i="1"/>
  <c r="K5013" i="1" s="1"/>
  <c r="M5013" i="1"/>
  <c r="B2315" i="1"/>
  <c r="H2314" i="1"/>
  <c r="N2314" i="1"/>
  <c r="I2314" i="1"/>
  <c r="J2314" i="1" s="1"/>
  <c r="K2314" i="1" s="1"/>
  <c r="L2314" i="1"/>
  <c r="M2314" i="1"/>
  <c r="J2713" i="1"/>
  <c r="K2713" i="1" s="1"/>
  <c r="M2713" i="1"/>
  <c r="L2713" i="1"/>
  <c r="B2714" i="1"/>
  <c r="N2713" i="1"/>
  <c r="M4713" i="1"/>
  <c r="B4714" i="1"/>
  <c r="L4713" i="1"/>
  <c r="N4713" i="1"/>
  <c r="J4713" i="1"/>
  <c r="K4713" i="1" s="1"/>
  <c r="L3914" i="1"/>
  <c r="N3914" i="1"/>
  <c r="M3914" i="1"/>
  <c r="B3915" i="1"/>
  <c r="J3914" i="1"/>
  <c r="K3914" i="1" s="1"/>
  <c r="B1214" i="1"/>
  <c r="N1213" i="1"/>
  <c r="I1213" i="1"/>
  <c r="J1213" i="1" s="1"/>
  <c r="K1213" i="1" s="1"/>
  <c r="M1213" i="1"/>
  <c r="L1213" i="1"/>
  <c r="H1213" i="1"/>
  <c r="M5614" i="1"/>
  <c r="B5615" i="1"/>
  <c r="L5614" i="1"/>
  <c r="N5614" i="1"/>
  <c r="J5614" i="1"/>
  <c r="K5614" i="1" s="1"/>
  <c r="J3213" i="1"/>
  <c r="K3213" i="1" s="1"/>
  <c r="M3213" i="1"/>
  <c r="L3213" i="1"/>
  <c r="B3214" i="1"/>
  <c r="N3213" i="1"/>
  <c r="J1713" i="1"/>
  <c r="K1713" i="1" s="1"/>
  <c r="B3414" i="1"/>
  <c r="L3413" i="1"/>
  <c r="N3413" i="1"/>
  <c r="M3413" i="1"/>
  <c r="J3413" i="1"/>
  <c r="K3413" i="1" s="1"/>
  <c r="I1314" i="1"/>
  <c r="J1314" i="1" s="1"/>
  <c r="K1314" i="1" s="1"/>
  <c r="M1314" i="1"/>
  <c r="B1315" i="1"/>
  <c r="N1314" i="1"/>
  <c r="H1314" i="1"/>
  <c r="L1314" i="1"/>
  <c r="N1714" i="1"/>
  <c r="M1714" i="1"/>
  <c r="I1714" i="1"/>
  <c r="J1714" i="1" s="1"/>
  <c r="K1714" i="1" s="1"/>
  <c r="L1714" i="1"/>
  <c r="H1714" i="1"/>
  <c r="B1715" i="1"/>
  <c r="M13" i="1"/>
  <c r="H13" i="1"/>
  <c r="I13" i="1"/>
  <c r="J13" i="1" s="1"/>
  <c r="K13" i="1" s="1"/>
  <c r="L13" i="1"/>
  <c r="N13" i="1"/>
  <c r="B14" i="1"/>
  <c r="N2616" i="1"/>
  <c r="L2616" i="1"/>
  <c r="B2617" i="1"/>
  <c r="J2616" i="1"/>
  <c r="K2616" i="1" s="1"/>
  <c r="M2616" i="1"/>
  <c r="M1613" i="1"/>
  <c r="I1613" i="1"/>
  <c r="J1613" i="1" s="1"/>
  <c r="K1613" i="1" s="1"/>
  <c r="L1613" i="1"/>
  <c r="N1613" i="1"/>
  <c r="H1613" i="1"/>
  <c r="B1614" i="1"/>
  <c r="I2413" i="1"/>
  <c r="J2413" i="1" s="1"/>
  <c r="K2413" i="1" s="1"/>
  <c r="N2413" i="1"/>
  <c r="M2413" i="1"/>
  <c r="L2413" i="1"/>
  <c r="H2413" i="1"/>
  <c r="B2414" i="1"/>
  <c r="N4314" i="1"/>
  <c r="M4314" i="1"/>
  <c r="J4314" i="1"/>
  <c r="K4314" i="1" s="1"/>
  <c r="L4314" i="1"/>
  <c r="B4315" i="1"/>
  <c r="N5213" i="1"/>
  <c r="B5214" i="1"/>
  <c r="M5213" i="1"/>
  <c r="L5213" i="1"/>
  <c r="I713" i="1"/>
  <c r="J713" i="1" s="1"/>
  <c r="K713" i="1" s="1"/>
  <c r="L713" i="1"/>
  <c r="N713" i="1"/>
  <c r="B714" i="1"/>
  <c r="H713" i="1"/>
  <c r="M713" i="1"/>
  <c r="M4614" i="1"/>
  <c r="N4614" i="1"/>
  <c r="B4615" i="1"/>
  <c r="L4614" i="1"/>
  <c r="N5515" i="1"/>
  <c r="B5516" i="1"/>
  <c r="J5515" i="1"/>
  <c r="K5515" i="1" s="1"/>
  <c r="L5515" i="1"/>
  <c r="M5515" i="1"/>
  <c r="J6113" i="1"/>
  <c r="K6113" i="1" s="1"/>
  <c r="L5115" i="1"/>
  <c r="N5115" i="1"/>
  <c r="M5115" i="1"/>
  <c r="B5116" i="1"/>
  <c r="J813" i="1"/>
  <c r="K813" i="1" s="1"/>
  <c r="N1914" i="1"/>
  <c r="B1915" i="1"/>
  <c r="M1914" i="1"/>
  <c r="H1914" i="1"/>
  <c r="I1914" i="1"/>
  <c r="J1914" i="1" s="1"/>
  <c r="K1914" i="1" s="1"/>
  <c r="L1914" i="1"/>
  <c r="N214" i="1"/>
  <c r="L214" i="1"/>
  <c r="M214" i="1"/>
  <c r="B215" i="1"/>
  <c r="H214" i="1"/>
  <c r="I214" i="1"/>
  <c r="J214" i="1" s="1"/>
  <c r="K214" i="1" s="1"/>
  <c r="B915" i="1"/>
  <c r="N914" i="1"/>
  <c r="H914" i="1"/>
  <c r="L914" i="1"/>
  <c r="I914" i="1"/>
  <c r="J914" i="1" s="1"/>
  <c r="K914" i="1" s="1"/>
  <c r="M914" i="1"/>
  <c r="I114" i="1"/>
  <c r="L114" i="1"/>
  <c r="H114" i="1"/>
  <c r="N114" i="1"/>
  <c r="M114" i="1"/>
  <c r="B115" i="1"/>
  <c r="I814" i="1"/>
  <c r="L814" i="1"/>
  <c r="H814" i="1"/>
  <c r="B815" i="1"/>
  <c r="N814" i="1"/>
  <c r="M814" i="1"/>
  <c r="J4815" i="1"/>
  <c r="K4815" i="1" s="1"/>
  <c r="L1013" i="1"/>
  <c r="I1013" i="1"/>
  <c r="N1013" i="1"/>
  <c r="H1013" i="1"/>
  <c r="B1014" i="1"/>
  <c r="M1013" i="1"/>
  <c r="J3814" i="1"/>
  <c r="K3814" i="1" s="1"/>
  <c r="J3015" i="1"/>
  <c r="K3015" i="1" s="1"/>
  <c r="J4515" i="1"/>
  <c r="K4515" i="1" s="1"/>
  <c r="M3515" i="1"/>
  <c r="L3515" i="1"/>
  <c r="B3516" i="1"/>
  <c r="N3515" i="1"/>
  <c r="J3515" i="1"/>
  <c r="K3515" i="1" s="1"/>
  <c r="N5814" i="1"/>
  <c r="M5814" i="1"/>
  <c r="B5815" i="1"/>
  <c r="J5814" i="1"/>
  <c r="K5814" i="1" s="1"/>
  <c r="L5814" i="1"/>
  <c r="M513" i="1"/>
  <c r="N513" i="1"/>
  <c r="I513" i="1"/>
  <c r="J513" i="1" s="1"/>
  <c r="K513" i="1" s="1"/>
  <c r="H513" i="1"/>
  <c r="B514" i="1"/>
  <c r="L513" i="1"/>
  <c r="L6013" i="1"/>
  <c r="N6013" i="1"/>
  <c r="M6013" i="1"/>
  <c r="B6014" i="1"/>
  <c r="J6013" i="1"/>
  <c r="K6013" i="1" s="1"/>
  <c r="B6416" i="1"/>
  <c r="N6415" i="1"/>
  <c r="M6415" i="1"/>
  <c r="L6415" i="1"/>
  <c r="L2114" i="1"/>
  <c r="N2114" i="1"/>
  <c r="B2115" i="1"/>
  <c r="I2114" i="1"/>
  <c r="M2114" i="1"/>
  <c r="H2114" i="1"/>
  <c r="B1115" i="1"/>
  <c r="N1114" i="1"/>
  <c r="H1114" i="1"/>
  <c r="M1114" i="1"/>
  <c r="L1114" i="1"/>
  <c r="I1114" i="1"/>
  <c r="J1114" i="1" s="1"/>
  <c r="K1114" i="1" s="1"/>
  <c r="L5314" i="1"/>
  <c r="J5314" i="1"/>
  <c r="K5314" i="1" s="1"/>
  <c r="M5314" i="1"/>
  <c r="N5314" i="1"/>
  <c r="B5315" i="1"/>
  <c r="N4015" i="1"/>
  <c r="J4015" i="1"/>
  <c r="K4015" i="1" s="1"/>
  <c r="L4015" i="1"/>
  <c r="B4016" i="1"/>
  <c r="M4015" i="1"/>
  <c r="N413" i="1"/>
  <c r="I413" i="1"/>
  <c r="J413" i="1" s="1"/>
  <c r="K413" i="1" s="1"/>
  <c r="L413" i="1"/>
  <c r="B414" i="1"/>
  <c r="M413" i="1"/>
  <c r="H413" i="1"/>
  <c r="N3815" i="1"/>
  <c r="M3815" i="1"/>
  <c r="B3816" i="1"/>
  <c r="L3815" i="1"/>
  <c r="J1012" i="1"/>
  <c r="K1012" i="1" s="1"/>
  <c r="N3016" i="1"/>
  <c r="B3017" i="1"/>
  <c r="M3016" i="1"/>
  <c r="L3016" i="1"/>
  <c r="L6114" i="1"/>
  <c r="J6114" i="1"/>
  <c r="K6114" i="1" s="1"/>
  <c r="N6114" i="1"/>
  <c r="M6114" i="1"/>
  <c r="B6115" i="1"/>
  <c r="M4816" i="1"/>
  <c r="J4816" i="1"/>
  <c r="K4816" i="1" s="1"/>
  <c r="L4816" i="1"/>
  <c r="N4816" i="1"/>
  <c r="B4817" i="1"/>
  <c r="N4516" i="1"/>
  <c r="J4516" i="1"/>
  <c r="K4516" i="1" s="1"/>
  <c r="L4516" i="1"/>
  <c r="B4517" i="1"/>
  <c r="M4516" i="1"/>
  <c r="J3514" i="1"/>
  <c r="K3514" i="1" s="1"/>
  <c r="J913" i="1"/>
  <c r="K913" i="1" s="1"/>
  <c r="B6318" i="1" l="1"/>
  <c r="N6317" i="1"/>
  <c r="L6317" i="1"/>
  <c r="M6317" i="1"/>
  <c r="J6316" i="1"/>
  <c r="K6316" i="1" s="1"/>
  <c r="N5714" i="1"/>
  <c r="B5715" i="1"/>
  <c r="J5714" i="1"/>
  <c r="K5714" i="1" s="1"/>
  <c r="M5714" i="1"/>
  <c r="L5714" i="1"/>
  <c r="N4114" i="1"/>
  <c r="J4114" i="1"/>
  <c r="K4114" i="1" s="1"/>
  <c r="M4114" i="1"/>
  <c r="L4114" i="1"/>
  <c r="B4115" i="1"/>
  <c r="L614" i="1"/>
  <c r="I614" i="1"/>
  <c r="J614" i="1" s="1"/>
  <c r="K614" i="1" s="1"/>
  <c r="M614" i="1"/>
  <c r="B615" i="1"/>
  <c r="N614" i="1"/>
  <c r="H614" i="1"/>
  <c r="M2814" i="1"/>
  <c r="J2814" i="1"/>
  <c r="K2814" i="1" s="1"/>
  <c r="L2814" i="1"/>
  <c r="B2815" i="1"/>
  <c r="N2814" i="1"/>
  <c r="N6216" i="1"/>
  <c r="B6217" i="1"/>
  <c r="L6216" i="1"/>
  <c r="M6216" i="1"/>
  <c r="J6216" i="1"/>
  <c r="K6216" i="1" s="1"/>
  <c r="I2014" i="1"/>
  <c r="J2014" i="1" s="1"/>
  <c r="K2014" i="1" s="1"/>
  <c r="H2014" i="1"/>
  <c r="L2014" i="1"/>
  <c r="N2014" i="1"/>
  <c r="B2015" i="1"/>
  <c r="M2014" i="1"/>
  <c r="J3715" i="1"/>
  <c r="K3715" i="1" s="1"/>
  <c r="M3715" i="1"/>
  <c r="B3716" i="1"/>
  <c r="L3715" i="1"/>
  <c r="N3715" i="1"/>
  <c r="L2215" i="1"/>
  <c r="N2215" i="1"/>
  <c r="M2215" i="1"/>
  <c r="B2216" i="1"/>
  <c r="H2215" i="1"/>
  <c r="I2215" i="1"/>
  <c r="J2215" i="1" s="1"/>
  <c r="K2215" i="1" s="1"/>
  <c r="N3614" i="1"/>
  <c r="M3614" i="1"/>
  <c r="B3615" i="1"/>
  <c r="J3614" i="1"/>
  <c r="K3614" i="1" s="1"/>
  <c r="L3614" i="1"/>
  <c r="M1814" i="1"/>
  <c r="N1814" i="1"/>
  <c r="B1815" i="1"/>
  <c r="I1814" i="1"/>
  <c r="J1814" i="1" s="1"/>
  <c r="K1814" i="1" s="1"/>
  <c r="L1814" i="1"/>
  <c r="H1814" i="1"/>
  <c r="N1514" i="1"/>
  <c r="I1514" i="1"/>
  <c r="J1514" i="1" s="1"/>
  <c r="K1514" i="1" s="1"/>
  <c r="L1514" i="1"/>
  <c r="B1515" i="1"/>
  <c r="M1514" i="1"/>
  <c r="H1514" i="1"/>
  <c r="L3314" i="1"/>
  <c r="J3314" i="1"/>
  <c r="K3314" i="1" s="1"/>
  <c r="M3314" i="1"/>
  <c r="N3314" i="1"/>
  <c r="B3315" i="1"/>
  <c r="J5014" i="1"/>
  <c r="K5014" i="1" s="1"/>
  <c r="M5014" i="1"/>
  <c r="L5014" i="1"/>
  <c r="B5015" i="1"/>
  <c r="N5014" i="1"/>
  <c r="L3114" i="1"/>
  <c r="J3114" i="1"/>
  <c r="K3114" i="1" s="1"/>
  <c r="M3114" i="1"/>
  <c r="B3115" i="1"/>
  <c r="N3114" i="1"/>
  <c r="M1416" i="1"/>
  <c r="I1416" i="1"/>
  <c r="J1416" i="1" s="1"/>
  <c r="K1416" i="1" s="1"/>
  <c r="H1416" i="1"/>
  <c r="N1416" i="1"/>
  <c r="L1416" i="1"/>
  <c r="B1417" i="1"/>
  <c r="J4915" i="1"/>
  <c r="K4915" i="1" s="1"/>
  <c r="M4915" i="1"/>
  <c r="N4915" i="1"/>
  <c r="L4915" i="1"/>
  <c r="B4916" i="1"/>
  <c r="M4416" i="1"/>
  <c r="B4417" i="1"/>
  <c r="L4416" i="1"/>
  <c r="J4416" i="1"/>
  <c r="K4416" i="1" s="1"/>
  <c r="N4416" i="1"/>
  <c r="J4714" i="1"/>
  <c r="K4714" i="1" s="1"/>
  <c r="M4714" i="1"/>
  <c r="N4714" i="1"/>
  <c r="B4715" i="1"/>
  <c r="L4714" i="1"/>
  <c r="N2617" i="1"/>
  <c r="J2617" i="1"/>
  <c r="K2617" i="1" s="1"/>
  <c r="M2617" i="1"/>
  <c r="B2618" i="1"/>
  <c r="L2617" i="1"/>
  <c r="N1315" i="1"/>
  <c r="B1316" i="1"/>
  <c r="M1315" i="1"/>
  <c r="I1315" i="1"/>
  <c r="J1315" i="1" s="1"/>
  <c r="K1315" i="1" s="1"/>
  <c r="L1315" i="1"/>
  <c r="H1315" i="1"/>
  <c r="M2714" i="1"/>
  <c r="L2714" i="1"/>
  <c r="N2714" i="1"/>
  <c r="J2714" i="1"/>
  <c r="K2714" i="1" s="1"/>
  <c r="B2715" i="1"/>
  <c r="L5214" i="1"/>
  <c r="N5214" i="1"/>
  <c r="B5215" i="1"/>
  <c r="M5214" i="1"/>
  <c r="J3214" i="1"/>
  <c r="K3214" i="1" s="1"/>
  <c r="N3214" i="1"/>
  <c r="M3214" i="1"/>
  <c r="L3214" i="1"/>
  <c r="B3215" i="1"/>
  <c r="M3414" i="1"/>
  <c r="N3414" i="1"/>
  <c r="J3414" i="1"/>
  <c r="K3414" i="1" s="1"/>
  <c r="L3414" i="1"/>
  <c r="B3415" i="1"/>
  <c r="N4315" i="1"/>
  <c r="B4316" i="1"/>
  <c r="J4315" i="1"/>
  <c r="K4315" i="1" s="1"/>
  <c r="M4315" i="1"/>
  <c r="L4315" i="1"/>
  <c r="I2414" i="1"/>
  <c r="J2414" i="1" s="1"/>
  <c r="K2414" i="1" s="1"/>
  <c r="B2415" i="1"/>
  <c r="M2414" i="1"/>
  <c r="H2414" i="1"/>
  <c r="L2414" i="1"/>
  <c r="N2414" i="1"/>
  <c r="B1615" i="1"/>
  <c r="H1614" i="1"/>
  <c r="L1614" i="1"/>
  <c r="I1614" i="1"/>
  <c r="J1614" i="1" s="1"/>
  <c r="K1614" i="1" s="1"/>
  <c r="M1614" i="1"/>
  <c r="N1614" i="1"/>
  <c r="B15" i="1"/>
  <c r="I14" i="1"/>
  <c r="J14" i="1" s="1"/>
  <c r="K14" i="1" s="1"/>
  <c r="N14" i="1"/>
  <c r="H14" i="1"/>
  <c r="M14" i="1"/>
  <c r="L14" i="1"/>
  <c r="I1715" i="1"/>
  <c r="J1715" i="1" s="1"/>
  <c r="K1715" i="1" s="1"/>
  <c r="M1715" i="1"/>
  <c r="N1715" i="1"/>
  <c r="H1715" i="1"/>
  <c r="B1716" i="1"/>
  <c r="L1715" i="1"/>
  <c r="N5615" i="1"/>
  <c r="B5616" i="1"/>
  <c r="J5615" i="1"/>
  <c r="K5615" i="1" s="1"/>
  <c r="M5615" i="1"/>
  <c r="L5615" i="1"/>
  <c r="N3915" i="1"/>
  <c r="B3916" i="1"/>
  <c r="J3915" i="1"/>
  <c r="K3915" i="1" s="1"/>
  <c r="L3915" i="1"/>
  <c r="M3915" i="1"/>
  <c r="J5213" i="1"/>
  <c r="K5213" i="1" s="1"/>
  <c r="I1214" i="1"/>
  <c r="J1214" i="1" s="1"/>
  <c r="K1214" i="1" s="1"/>
  <c r="M1214" i="1"/>
  <c r="L1214" i="1"/>
  <c r="N1214" i="1"/>
  <c r="H1214" i="1"/>
  <c r="B1215" i="1"/>
  <c r="N2315" i="1"/>
  <c r="H2315" i="1"/>
  <c r="M2315" i="1"/>
  <c r="B2316" i="1"/>
  <c r="L2315" i="1"/>
  <c r="I2315" i="1"/>
  <c r="J2315" i="1" s="1"/>
  <c r="K2315" i="1" s="1"/>
  <c r="J4016" i="1"/>
  <c r="K4016" i="1" s="1"/>
  <c r="N4016" i="1"/>
  <c r="M4016" i="1"/>
  <c r="L4016" i="1"/>
  <c r="B4017" i="1"/>
  <c r="N115" i="1"/>
  <c r="I115" i="1"/>
  <c r="J115" i="1" s="1"/>
  <c r="K115" i="1" s="1"/>
  <c r="L115" i="1"/>
  <c r="B116" i="1"/>
  <c r="H115" i="1"/>
  <c r="M115" i="1"/>
  <c r="L6014" i="1"/>
  <c r="B6015" i="1"/>
  <c r="N6014" i="1"/>
  <c r="M6014" i="1"/>
  <c r="I414" i="1"/>
  <c r="J414" i="1" s="1"/>
  <c r="K414" i="1" s="1"/>
  <c r="L414" i="1"/>
  <c r="N414" i="1"/>
  <c r="M414" i="1"/>
  <c r="H414" i="1"/>
  <c r="B415" i="1"/>
  <c r="J4614" i="1"/>
  <c r="K4614" i="1" s="1"/>
  <c r="N3516" i="1"/>
  <c r="L3516" i="1"/>
  <c r="J3516" i="1"/>
  <c r="K3516" i="1" s="1"/>
  <c r="B3517" i="1"/>
  <c r="M3516" i="1"/>
  <c r="B4818" i="1"/>
  <c r="N4817" i="1"/>
  <c r="M4817" i="1"/>
  <c r="L4817" i="1"/>
  <c r="J6115" i="1"/>
  <c r="K6115" i="1" s="1"/>
  <c r="N6115" i="1"/>
  <c r="M6115" i="1"/>
  <c r="L6115" i="1"/>
  <c r="B6116" i="1"/>
  <c r="J2114" i="1"/>
  <c r="K2114" i="1" s="1"/>
  <c r="N815" i="1"/>
  <c r="M815" i="1"/>
  <c r="I815" i="1"/>
  <c r="B816" i="1"/>
  <c r="H815" i="1"/>
  <c r="L815" i="1"/>
  <c r="L5116" i="1"/>
  <c r="M5116" i="1"/>
  <c r="B5117" i="1"/>
  <c r="N5116" i="1"/>
  <c r="N714" i="1"/>
  <c r="L714" i="1"/>
  <c r="I714" i="1"/>
  <c r="J714" i="1" s="1"/>
  <c r="K714" i="1" s="1"/>
  <c r="B715" i="1"/>
  <c r="H714" i="1"/>
  <c r="M714" i="1"/>
  <c r="J3815" i="1"/>
  <c r="K3815" i="1" s="1"/>
  <c r="L514" i="1"/>
  <c r="I514" i="1"/>
  <c r="J514" i="1" s="1"/>
  <c r="K514" i="1" s="1"/>
  <c r="H514" i="1"/>
  <c r="B515" i="1"/>
  <c r="N514" i="1"/>
  <c r="M514" i="1"/>
  <c r="M1014" i="1"/>
  <c r="L1014" i="1"/>
  <c r="B1015" i="1"/>
  <c r="H1014" i="1"/>
  <c r="I1014" i="1"/>
  <c r="J1014" i="1" s="1"/>
  <c r="K1014" i="1" s="1"/>
  <c r="N1014" i="1"/>
  <c r="M4615" i="1"/>
  <c r="L4615" i="1"/>
  <c r="N4615" i="1"/>
  <c r="B4616" i="1"/>
  <c r="L3017" i="1"/>
  <c r="J3017" i="1"/>
  <c r="K3017" i="1" s="1"/>
  <c r="N3017" i="1"/>
  <c r="B3018" i="1"/>
  <c r="M3017" i="1"/>
  <c r="M5815" i="1"/>
  <c r="B5816" i="1"/>
  <c r="N5815" i="1"/>
  <c r="L5815" i="1"/>
  <c r="J1013" i="1"/>
  <c r="K1013" i="1" s="1"/>
  <c r="N4517" i="1"/>
  <c r="J4517" i="1"/>
  <c r="K4517" i="1" s="1"/>
  <c r="L4517" i="1"/>
  <c r="B4518" i="1"/>
  <c r="M4517" i="1"/>
  <c r="J3016" i="1"/>
  <c r="K3016" i="1" s="1"/>
  <c r="L2115" i="1"/>
  <c r="I2115" i="1"/>
  <c r="J2115" i="1" s="1"/>
  <c r="K2115" i="1" s="1"/>
  <c r="N2115" i="1"/>
  <c r="H2115" i="1"/>
  <c r="M2115" i="1"/>
  <c r="B2116" i="1"/>
  <c r="L5315" i="1"/>
  <c r="M5315" i="1"/>
  <c r="N5315" i="1"/>
  <c r="B5316" i="1"/>
  <c r="J6415" i="1"/>
  <c r="K6415" i="1" s="1"/>
  <c r="L215" i="1"/>
  <c r="I215" i="1"/>
  <c r="J215" i="1" s="1"/>
  <c r="K215" i="1" s="1"/>
  <c r="N215" i="1"/>
  <c r="H215" i="1"/>
  <c r="M215" i="1"/>
  <c r="B216" i="1"/>
  <c r="N1915" i="1"/>
  <c r="B1916" i="1"/>
  <c r="H1915" i="1"/>
  <c r="I1915" i="1"/>
  <c r="J1915" i="1" s="1"/>
  <c r="K1915" i="1" s="1"/>
  <c r="L1915" i="1"/>
  <c r="M1915" i="1"/>
  <c r="J5115" i="1"/>
  <c r="K5115" i="1" s="1"/>
  <c r="M5516" i="1"/>
  <c r="L5516" i="1"/>
  <c r="N5516" i="1"/>
  <c r="B5517" i="1"/>
  <c r="J3816" i="1"/>
  <c r="K3816" i="1" s="1"/>
  <c r="N3816" i="1"/>
  <c r="L3816" i="1"/>
  <c r="M3816" i="1"/>
  <c r="B3817" i="1"/>
  <c r="L1115" i="1"/>
  <c r="N1115" i="1"/>
  <c r="I1115" i="1"/>
  <c r="M1115" i="1"/>
  <c r="B1116" i="1"/>
  <c r="H1115" i="1"/>
  <c r="L6416" i="1"/>
  <c r="B6417" i="1"/>
  <c r="M6416" i="1"/>
  <c r="N6416" i="1"/>
  <c r="J814" i="1"/>
  <c r="K814" i="1" s="1"/>
  <c r="J114" i="1"/>
  <c r="K114" i="1" s="1"/>
  <c r="H915" i="1"/>
  <c r="I915" i="1"/>
  <c r="J915" i="1" s="1"/>
  <c r="K915" i="1" s="1"/>
  <c r="N915" i="1"/>
  <c r="L915" i="1"/>
  <c r="B916" i="1"/>
  <c r="M915" i="1"/>
  <c r="J6317" i="1" l="1"/>
  <c r="K6317" i="1" s="1"/>
  <c r="M5715" i="1"/>
  <c r="N5715" i="1"/>
  <c r="J5715" i="1"/>
  <c r="K5715" i="1" s="1"/>
  <c r="B5716" i="1"/>
  <c r="L5715" i="1"/>
  <c r="B6319" i="1"/>
  <c r="L6318" i="1"/>
  <c r="M6318" i="1"/>
  <c r="N6318" i="1"/>
  <c r="M4115" i="1"/>
  <c r="N4115" i="1"/>
  <c r="L4115" i="1"/>
  <c r="J4115" i="1"/>
  <c r="K4115" i="1" s="1"/>
  <c r="B4116" i="1"/>
  <c r="L2815" i="1"/>
  <c r="B2816" i="1"/>
  <c r="M2815" i="1"/>
  <c r="J2815" i="1"/>
  <c r="K2815" i="1" s="1"/>
  <c r="N2815" i="1"/>
  <c r="L615" i="1"/>
  <c r="M615" i="1"/>
  <c r="H615" i="1"/>
  <c r="N615" i="1"/>
  <c r="B616" i="1"/>
  <c r="I615" i="1"/>
  <c r="J615" i="1" s="1"/>
  <c r="K615" i="1" s="1"/>
  <c r="L6217" i="1"/>
  <c r="J6217" i="1"/>
  <c r="K6217" i="1" s="1"/>
  <c r="N6217" i="1"/>
  <c r="B6218" i="1"/>
  <c r="M6217" i="1"/>
  <c r="I2015" i="1"/>
  <c r="J2015" i="1" s="1"/>
  <c r="K2015" i="1" s="1"/>
  <c r="H2015" i="1"/>
  <c r="B2016" i="1"/>
  <c r="N2015" i="1"/>
  <c r="L2015" i="1"/>
  <c r="M2015" i="1"/>
  <c r="J3716" i="1"/>
  <c r="K3716" i="1" s="1"/>
  <c r="B3717" i="1"/>
  <c r="M3716" i="1"/>
  <c r="L3716" i="1"/>
  <c r="N3716" i="1"/>
  <c r="B3116" i="1"/>
  <c r="J3115" i="1"/>
  <c r="K3115" i="1" s="1"/>
  <c r="L3115" i="1"/>
  <c r="M3115" i="1"/>
  <c r="N3115" i="1"/>
  <c r="B3316" i="1"/>
  <c r="M3315" i="1"/>
  <c r="L3315" i="1"/>
  <c r="N3315" i="1"/>
  <c r="J3315" i="1"/>
  <c r="K3315" i="1" s="1"/>
  <c r="J5015" i="1"/>
  <c r="K5015" i="1" s="1"/>
  <c r="N5015" i="1"/>
  <c r="B5016" i="1"/>
  <c r="L5015" i="1"/>
  <c r="M5015" i="1"/>
  <c r="L1515" i="1"/>
  <c r="N1515" i="1"/>
  <c r="M1515" i="1"/>
  <c r="B1516" i="1"/>
  <c r="I1515" i="1"/>
  <c r="J1515" i="1" s="1"/>
  <c r="K1515" i="1" s="1"/>
  <c r="H1515" i="1"/>
  <c r="M3615" i="1"/>
  <c r="B3616" i="1"/>
  <c r="L3615" i="1"/>
  <c r="N3615" i="1"/>
  <c r="J3615" i="1"/>
  <c r="K3615" i="1" s="1"/>
  <c r="H2216" i="1"/>
  <c r="M2216" i="1"/>
  <c r="I2216" i="1"/>
  <c r="J2216" i="1" s="1"/>
  <c r="K2216" i="1" s="1"/>
  <c r="B2217" i="1"/>
  <c r="L2216" i="1"/>
  <c r="N2216" i="1"/>
  <c r="M1417" i="1"/>
  <c r="N1417" i="1"/>
  <c r="B1418" i="1"/>
  <c r="I1417" i="1"/>
  <c r="J1417" i="1" s="1"/>
  <c r="K1417" i="1" s="1"/>
  <c r="L1417" i="1"/>
  <c r="H1417" i="1"/>
  <c r="M1815" i="1"/>
  <c r="H1815" i="1"/>
  <c r="N1815" i="1"/>
  <c r="L1815" i="1"/>
  <c r="B1816" i="1"/>
  <c r="I1815" i="1"/>
  <c r="J1815" i="1" s="1"/>
  <c r="K1815" i="1" s="1"/>
  <c r="L4417" i="1"/>
  <c r="J4417" i="1"/>
  <c r="K4417" i="1" s="1"/>
  <c r="N4417" i="1"/>
  <c r="M4417" i="1"/>
  <c r="B4418" i="1"/>
  <c r="N4916" i="1"/>
  <c r="B4917" i="1"/>
  <c r="J4916" i="1"/>
  <c r="K4916" i="1" s="1"/>
  <c r="L4916" i="1"/>
  <c r="M4916" i="1"/>
  <c r="L2715" i="1"/>
  <c r="J2715" i="1"/>
  <c r="K2715" i="1" s="1"/>
  <c r="M2715" i="1"/>
  <c r="B2716" i="1"/>
  <c r="N2715" i="1"/>
  <c r="M3916" i="1"/>
  <c r="B3917" i="1"/>
  <c r="J3916" i="1"/>
  <c r="K3916" i="1" s="1"/>
  <c r="L3916" i="1"/>
  <c r="N3916" i="1"/>
  <c r="L4316" i="1"/>
  <c r="M4316" i="1"/>
  <c r="J4316" i="1"/>
  <c r="K4316" i="1" s="1"/>
  <c r="N4316" i="1"/>
  <c r="B4317" i="1"/>
  <c r="N5215" i="1"/>
  <c r="J5215" i="1"/>
  <c r="K5215" i="1" s="1"/>
  <c r="M5215" i="1"/>
  <c r="L5215" i="1"/>
  <c r="B5216" i="1"/>
  <c r="B2619" i="1"/>
  <c r="J2618" i="1"/>
  <c r="K2618" i="1" s="1"/>
  <c r="N2618" i="1"/>
  <c r="L2618" i="1"/>
  <c r="M2618" i="1"/>
  <c r="J4715" i="1"/>
  <c r="K4715" i="1" s="1"/>
  <c r="L4715" i="1"/>
  <c r="B4716" i="1"/>
  <c r="N4715" i="1"/>
  <c r="M4715" i="1"/>
  <c r="H1215" i="1"/>
  <c r="M1215" i="1"/>
  <c r="N1215" i="1"/>
  <c r="I1215" i="1"/>
  <c r="J1215" i="1" s="1"/>
  <c r="K1215" i="1" s="1"/>
  <c r="B1216" i="1"/>
  <c r="L1215" i="1"/>
  <c r="N5616" i="1"/>
  <c r="M5616" i="1"/>
  <c r="J5616" i="1"/>
  <c r="K5616" i="1" s="1"/>
  <c r="L5616" i="1"/>
  <c r="B5617" i="1"/>
  <c r="N2415" i="1"/>
  <c r="L2415" i="1"/>
  <c r="H2415" i="1"/>
  <c r="B2416" i="1"/>
  <c r="I2415" i="1"/>
  <c r="J2415" i="1" s="1"/>
  <c r="K2415" i="1" s="1"/>
  <c r="M2415" i="1"/>
  <c r="L1615" i="1"/>
  <c r="M1615" i="1"/>
  <c r="H1615" i="1"/>
  <c r="N1615" i="1"/>
  <c r="I1615" i="1"/>
  <c r="J1615" i="1" s="1"/>
  <c r="K1615" i="1" s="1"/>
  <c r="B1616" i="1"/>
  <c r="I2316" i="1"/>
  <c r="J2316" i="1" s="1"/>
  <c r="K2316" i="1" s="1"/>
  <c r="L2316" i="1"/>
  <c r="H2316" i="1"/>
  <c r="N2316" i="1"/>
  <c r="M2316" i="1"/>
  <c r="B2317" i="1"/>
  <c r="N3415" i="1"/>
  <c r="M3415" i="1"/>
  <c r="B3416" i="1"/>
  <c r="L3415" i="1"/>
  <c r="J3415" i="1"/>
  <c r="K3415" i="1" s="1"/>
  <c r="J3215" i="1"/>
  <c r="K3215" i="1" s="1"/>
  <c r="M3215" i="1"/>
  <c r="B3216" i="1"/>
  <c r="N3215" i="1"/>
  <c r="L3215" i="1"/>
  <c r="N1316" i="1"/>
  <c r="H1316" i="1"/>
  <c r="M1316" i="1"/>
  <c r="B1317" i="1"/>
  <c r="I1316" i="1"/>
  <c r="J1316" i="1" s="1"/>
  <c r="K1316" i="1" s="1"/>
  <c r="L1316" i="1"/>
  <c r="N15" i="1"/>
  <c r="H15" i="1"/>
  <c r="B16" i="1"/>
  <c r="I15" i="1"/>
  <c r="J15" i="1" s="1"/>
  <c r="K15" i="1" s="1"/>
  <c r="M15" i="1"/>
  <c r="L15" i="1"/>
  <c r="H1716" i="1"/>
  <c r="M1716" i="1"/>
  <c r="B1717" i="1"/>
  <c r="I1716" i="1"/>
  <c r="J1716" i="1" s="1"/>
  <c r="K1716" i="1" s="1"/>
  <c r="N1716" i="1"/>
  <c r="L1716" i="1"/>
  <c r="J5214" i="1"/>
  <c r="K5214" i="1" s="1"/>
  <c r="I216" i="1"/>
  <c r="N216" i="1"/>
  <c r="M216" i="1"/>
  <c r="B217" i="1"/>
  <c r="H216" i="1"/>
  <c r="L216" i="1"/>
  <c r="B5317" i="1"/>
  <c r="L5316" i="1"/>
  <c r="M5316" i="1"/>
  <c r="N5316" i="1"/>
  <c r="M515" i="1"/>
  <c r="H515" i="1"/>
  <c r="N515" i="1"/>
  <c r="B516" i="1"/>
  <c r="I515" i="1"/>
  <c r="J515" i="1" s="1"/>
  <c r="K515" i="1" s="1"/>
  <c r="L515" i="1"/>
  <c r="H116" i="1"/>
  <c r="I116" i="1"/>
  <c r="B117" i="1"/>
  <c r="N116" i="1"/>
  <c r="M116" i="1"/>
  <c r="L116" i="1"/>
  <c r="J1115" i="1"/>
  <c r="K1115" i="1" s="1"/>
  <c r="B4519" i="1"/>
  <c r="J4518" i="1"/>
  <c r="K4518" i="1" s="1"/>
  <c r="N4518" i="1"/>
  <c r="M4518" i="1"/>
  <c r="L4518" i="1"/>
  <c r="N5816" i="1"/>
  <c r="M5816" i="1"/>
  <c r="B5817" i="1"/>
  <c r="L5816" i="1"/>
  <c r="M1015" i="1"/>
  <c r="H1015" i="1"/>
  <c r="L1015" i="1"/>
  <c r="B1016" i="1"/>
  <c r="N1015" i="1"/>
  <c r="I1015" i="1"/>
  <c r="J1015" i="1" s="1"/>
  <c r="K1015" i="1" s="1"/>
  <c r="J5117" i="1"/>
  <c r="K5117" i="1" s="1"/>
  <c r="M5117" i="1"/>
  <c r="N5117" i="1"/>
  <c r="L5117" i="1"/>
  <c r="B5118" i="1"/>
  <c r="J3817" i="1"/>
  <c r="K3817" i="1" s="1"/>
  <c r="L3817" i="1"/>
  <c r="N3817" i="1"/>
  <c r="M3817" i="1"/>
  <c r="B3818" i="1"/>
  <c r="J5516" i="1"/>
  <c r="K5516" i="1" s="1"/>
  <c r="I2116" i="1"/>
  <c r="J2116" i="1" s="1"/>
  <c r="K2116" i="1" s="1"/>
  <c r="N2116" i="1"/>
  <c r="M2116" i="1"/>
  <c r="H2116" i="1"/>
  <c r="L2116" i="1"/>
  <c r="B2117" i="1"/>
  <c r="J4615" i="1"/>
  <c r="K4615" i="1" s="1"/>
  <c r="N715" i="1"/>
  <c r="B716" i="1"/>
  <c r="I715" i="1"/>
  <c r="J715" i="1" s="1"/>
  <c r="K715" i="1" s="1"/>
  <c r="L715" i="1"/>
  <c r="H715" i="1"/>
  <c r="M715" i="1"/>
  <c r="J4817" i="1"/>
  <c r="K4817" i="1" s="1"/>
  <c r="M6015" i="1"/>
  <c r="L6015" i="1"/>
  <c r="B6016" i="1"/>
  <c r="J6015" i="1"/>
  <c r="K6015" i="1" s="1"/>
  <c r="N6015" i="1"/>
  <c r="N916" i="1"/>
  <c r="I916" i="1"/>
  <c r="J916" i="1" s="1"/>
  <c r="K916" i="1" s="1"/>
  <c r="L916" i="1"/>
  <c r="M916" i="1"/>
  <c r="H916" i="1"/>
  <c r="B917" i="1"/>
  <c r="M6417" i="1"/>
  <c r="L6417" i="1"/>
  <c r="B6418" i="1"/>
  <c r="N6417" i="1"/>
  <c r="N1116" i="1"/>
  <c r="H1116" i="1"/>
  <c r="L1116" i="1"/>
  <c r="B1117" i="1"/>
  <c r="I1116" i="1"/>
  <c r="J1116" i="1" s="1"/>
  <c r="K1116" i="1" s="1"/>
  <c r="M1116" i="1"/>
  <c r="N5517" i="1"/>
  <c r="L5517" i="1"/>
  <c r="B5518" i="1"/>
  <c r="M5517" i="1"/>
  <c r="N4818" i="1"/>
  <c r="M4818" i="1"/>
  <c r="L4818" i="1"/>
  <c r="B4819" i="1"/>
  <c r="J5815" i="1"/>
  <c r="K5815" i="1" s="1"/>
  <c r="L1916" i="1"/>
  <c r="N1916" i="1"/>
  <c r="M1916" i="1"/>
  <c r="H1916" i="1"/>
  <c r="B1917" i="1"/>
  <c r="I1916" i="1"/>
  <c r="B4617" i="1"/>
  <c r="M4616" i="1"/>
  <c r="N4616" i="1"/>
  <c r="L4616" i="1"/>
  <c r="J5116" i="1"/>
  <c r="K5116" i="1" s="1"/>
  <c r="L816" i="1"/>
  <c r="H816" i="1"/>
  <c r="I816" i="1"/>
  <c r="N816" i="1"/>
  <c r="M816" i="1"/>
  <c r="B817" i="1"/>
  <c r="N6116" i="1"/>
  <c r="L6116" i="1"/>
  <c r="B6117" i="1"/>
  <c r="M6116" i="1"/>
  <c r="L415" i="1"/>
  <c r="H415" i="1"/>
  <c r="M415" i="1"/>
  <c r="I415" i="1"/>
  <c r="B416" i="1"/>
  <c r="N415" i="1"/>
  <c r="N4017" i="1"/>
  <c r="J4017" i="1"/>
  <c r="K4017" i="1" s="1"/>
  <c r="L4017" i="1"/>
  <c r="B4018" i="1"/>
  <c r="M4017" i="1"/>
  <c r="J6416" i="1"/>
  <c r="K6416" i="1" s="1"/>
  <c r="J5315" i="1"/>
  <c r="K5315" i="1" s="1"/>
  <c r="J3018" i="1"/>
  <c r="K3018" i="1" s="1"/>
  <c r="N3018" i="1"/>
  <c r="M3018" i="1"/>
  <c r="L3018" i="1"/>
  <c r="B3019" i="1"/>
  <c r="J815" i="1"/>
  <c r="K815" i="1" s="1"/>
  <c r="N3517" i="1"/>
  <c r="M3517" i="1"/>
  <c r="L3517" i="1"/>
  <c r="B3518" i="1"/>
  <c r="J6014" i="1"/>
  <c r="K6014" i="1" s="1"/>
  <c r="B6320" i="1" l="1"/>
  <c r="N6319" i="1"/>
  <c r="L6319" i="1"/>
  <c r="M6319" i="1"/>
  <c r="J6318" i="1"/>
  <c r="K6318" i="1" s="1"/>
  <c r="M5716" i="1"/>
  <c r="B5717" i="1"/>
  <c r="L5716" i="1"/>
  <c r="J5716" i="1"/>
  <c r="K5716" i="1" s="1"/>
  <c r="N5716" i="1"/>
  <c r="M4116" i="1"/>
  <c r="B4117" i="1"/>
  <c r="J4116" i="1"/>
  <c r="K4116" i="1" s="1"/>
  <c r="N4116" i="1"/>
  <c r="L4116" i="1"/>
  <c r="N616" i="1"/>
  <c r="H616" i="1"/>
  <c r="M616" i="1"/>
  <c r="I616" i="1"/>
  <c r="J616" i="1" s="1"/>
  <c r="K616" i="1" s="1"/>
  <c r="L616" i="1"/>
  <c r="B617" i="1"/>
  <c r="L2816" i="1"/>
  <c r="M2816" i="1"/>
  <c r="J2816" i="1"/>
  <c r="K2816" i="1" s="1"/>
  <c r="N2816" i="1"/>
  <c r="B2817" i="1"/>
  <c r="N6218" i="1"/>
  <c r="L6218" i="1"/>
  <c r="M6218" i="1"/>
  <c r="J6218" i="1"/>
  <c r="K6218" i="1" s="1"/>
  <c r="B6219" i="1"/>
  <c r="M2016" i="1"/>
  <c r="H2016" i="1"/>
  <c r="I2016" i="1"/>
  <c r="J2016" i="1" s="1"/>
  <c r="K2016" i="1" s="1"/>
  <c r="B2017" i="1"/>
  <c r="L2016" i="1"/>
  <c r="N2016" i="1"/>
  <c r="J3717" i="1"/>
  <c r="K3717" i="1" s="1"/>
  <c r="M3717" i="1"/>
  <c r="L3717" i="1"/>
  <c r="B3718" i="1"/>
  <c r="N3717" i="1"/>
  <c r="I1816" i="1"/>
  <c r="J1816" i="1" s="1"/>
  <c r="K1816" i="1" s="1"/>
  <c r="N1816" i="1"/>
  <c r="H1816" i="1"/>
  <c r="L1816" i="1"/>
  <c r="B1817" i="1"/>
  <c r="M1816" i="1"/>
  <c r="H2217" i="1"/>
  <c r="M2217" i="1"/>
  <c r="B2218" i="1"/>
  <c r="N2217" i="1"/>
  <c r="L2217" i="1"/>
  <c r="I2217" i="1"/>
  <c r="J2217" i="1" s="1"/>
  <c r="K2217" i="1" s="1"/>
  <c r="H1516" i="1"/>
  <c r="B1517" i="1"/>
  <c r="I1516" i="1"/>
  <c r="J1516" i="1" s="1"/>
  <c r="K1516" i="1" s="1"/>
  <c r="M1516" i="1"/>
  <c r="L1516" i="1"/>
  <c r="N1516" i="1"/>
  <c r="B1419" i="1"/>
  <c r="M1418" i="1"/>
  <c r="N1418" i="1"/>
  <c r="I1418" i="1"/>
  <c r="J1418" i="1" s="1"/>
  <c r="K1418" i="1" s="1"/>
  <c r="H1418" i="1"/>
  <c r="L1418" i="1"/>
  <c r="M5016" i="1"/>
  <c r="N5016" i="1"/>
  <c r="B5017" i="1"/>
  <c r="L5016" i="1"/>
  <c r="J5016" i="1"/>
  <c r="K5016" i="1" s="1"/>
  <c r="L4418" i="1"/>
  <c r="J4418" i="1"/>
  <c r="K4418" i="1" s="1"/>
  <c r="B4419" i="1"/>
  <c r="M4418" i="1"/>
  <c r="N4418" i="1"/>
  <c r="N4917" i="1"/>
  <c r="M4917" i="1"/>
  <c r="J4917" i="1"/>
  <c r="K4917" i="1" s="1"/>
  <c r="L4917" i="1"/>
  <c r="B4918" i="1"/>
  <c r="B3617" i="1"/>
  <c r="L3616" i="1"/>
  <c r="M3616" i="1"/>
  <c r="N3616" i="1"/>
  <c r="J3616" i="1"/>
  <c r="K3616" i="1" s="1"/>
  <c r="J3316" i="1"/>
  <c r="K3316" i="1" s="1"/>
  <c r="B3317" i="1"/>
  <c r="N3316" i="1"/>
  <c r="L3316" i="1"/>
  <c r="M3316" i="1"/>
  <c r="L3116" i="1"/>
  <c r="B3117" i="1"/>
  <c r="J3116" i="1"/>
  <c r="K3116" i="1" s="1"/>
  <c r="M3116" i="1"/>
  <c r="N3116" i="1"/>
  <c r="L2716" i="1"/>
  <c r="B2717" i="1"/>
  <c r="N2716" i="1"/>
  <c r="J2716" i="1"/>
  <c r="K2716" i="1" s="1"/>
  <c r="M2716" i="1"/>
  <c r="N2317" i="1"/>
  <c r="B2318" i="1"/>
  <c r="L2317" i="1"/>
  <c r="H2317" i="1"/>
  <c r="I2317" i="1"/>
  <c r="J2317" i="1" s="1"/>
  <c r="K2317" i="1" s="1"/>
  <c r="M2317" i="1"/>
  <c r="I1616" i="1"/>
  <c r="J1616" i="1" s="1"/>
  <c r="K1616" i="1" s="1"/>
  <c r="H1616" i="1"/>
  <c r="M1616" i="1"/>
  <c r="L1616" i="1"/>
  <c r="N1616" i="1"/>
  <c r="B1617" i="1"/>
  <c r="M5617" i="1"/>
  <c r="N5617" i="1"/>
  <c r="B5618" i="1"/>
  <c r="L5617" i="1"/>
  <c r="J5617" i="1"/>
  <c r="K5617" i="1" s="1"/>
  <c r="N3917" i="1"/>
  <c r="B3918" i="1"/>
  <c r="M3917" i="1"/>
  <c r="L3917" i="1"/>
  <c r="J3917" i="1"/>
  <c r="K3917" i="1" s="1"/>
  <c r="B2620" i="1"/>
  <c r="N2619" i="1"/>
  <c r="J2619" i="1"/>
  <c r="K2619" i="1" s="1"/>
  <c r="M2619" i="1"/>
  <c r="L2619" i="1"/>
  <c r="M1216" i="1"/>
  <c r="H1216" i="1"/>
  <c r="I1216" i="1"/>
  <c r="J1216" i="1" s="1"/>
  <c r="K1216" i="1" s="1"/>
  <c r="N1216" i="1"/>
  <c r="B1217" i="1"/>
  <c r="L1216" i="1"/>
  <c r="N1317" i="1"/>
  <c r="I1317" i="1"/>
  <c r="J1317" i="1" s="1"/>
  <c r="K1317" i="1" s="1"/>
  <c r="M1317" i="1"/>
  <c r="H1317" i="1"/>
  <c r="B1318" i="1"/>
  <c r="L1317" i="1"/>
  <c r="J3216" i="1"/>
  <c r="K3216" i="1" s="1"/>
  <c r="B3217" i="1"/>
  <c r="L3216" i="1"/>
  <c r="M3216" i="1"/>
  <c r="N3216" i="1"/>
  <c r="J3416" i="1"/>
  <c r="K3416" i="1" s="1"/>
  <c r="L3416" i="1"/>
  <c r="M3416" i="1"/>
  <c r="B3417" i="1"/>
  <c r="N3416" i="1"/>
  <c r="H2416" i="1"/>
  <c r="L2416" i="1"/>
  <c r="I2416" i="1"/>
  <c r="J2416" i="1" s="1"/>
  <c r="K2416" i="1" s="1"/>
  <c r="B2417" i="1"/>
  <c r="N2416" i="1"/>
  <c r="M2416" i="1"/>
  <c r="N5216" i="1"/>
  <c r="L5216" i="1"/>
  <c r="M5216" i="1"/>
  <c r="B5217" i="1"/>
  <c r="J5216" i="1"/>
  <c r="K5216" i="1" s="1"/>
  <c r="J4317" i="1"/>
  <c r="K4317" i="1" s="1"/>
  <c r="L4317" i="1"/>
  <c r="N4317" i="1"/>
  <c r="M4317" i="1"/>
  <c r="B4318" i="1"/>
  <c r="I1717" i="1"/>
  <c r="J1717" i="1" s="1"/>
  <c r="K1717" i="1" s="1"/>
  <c r="N1717" i="1"/>
  <c r="M1717" i="1"/>
  <c r="B1718" i="1"/>
  <c r="L1717" i="1"/>
  <c r="H1717" i="1"/>
  <c r="M16" i="1"/>
  <c r="H16" i="1"/>
  <c r="L16" i="1"/>
  <c r="B17" i="1"/>
  <c r="I16" i="1"/>
  <c r="J16" i="1" s="1"/>
  <c r="K16" i="1" s="1"/>
  <c r="N16" i="1"/>
  <c r="N4716" i="1"/>
  <c r="M4716" i="1"/>
  <c r="L4716" i="1"/>
  <c r="B4717" i="1"/>
  <c r="J4616" i="1"/>
  <c r="K4616" i="1" s="1"/>
  <c r="M4617" i="1"/>
  <c r="N4617" i="1"/>
  <c r="B4618" i="1"/>
  <c r="L4617" i="1"/>
  <c r="B3020" i="1"/>
  <c r="N3019" i="1"/>
  <c r="M3019" i="1"/>
  <c r="L3019" i="1"/>
  <c r="J6116" i="1"/>
  <c r="K6116" i="1" s="1"/>
  <c r="J1916" i="1"/>
  <c r="K1916" i="1" s="1"/>
  <c r="L917" i="1"/>
  <c r="N917" i="1"/>
  <c r="M917" i="1"/>
  <c r="H917" i="1"/>
  <c r="I917" i="1"/>
  <c r="B918" i="1"/>
  <c r="B717" i="1"/>
  <c r="M716" i="1"/>
  <c r="H716" i="1"/>
  <c r="L716" i="1"/>
  <c r="I716" i="1"/>
  <c r="J716" i="1" s="1"/>
  <c r="K716" i="1" s="1"/>
  <c r="N716" i="1"/>
  <c r="N1016" i="1"/>
  <c r="L1016" i="1"/>
  <c r="I1016" i="1"/>
  <c r="B1017" i="1"/>
  <c r="H1016" i="1"/>
  <c r="M1016" i="1"/>
  <c r="J5817" i="1"/>
  <c r="K5817" i="1" s="1"/>
  <c r="M5817" i="1"/>
  <c r="L5817" i="1"/>
  <c r="N5817" i="1"/>
  <c r="B5818" i="1"/>
  <c r="J3517" i="1"/>
  <c r="K3517" i="1" s="1"/>
  <c r="M6418" i="1"/>
  <c r="L6418" i="1"/>
  <c r="J6418" i="1"/>
  <c r="K6418" i="1" s="1"/>
  <c r="B6419" i="1"/>
  <c r="N6418" i="1"/>
  <c r="M117" i="1"/>
  <c r="L117" i="1"/>
  <c r="H117" i="1"/>
  <c r="N117" i="1"/>
  <c r="B118" i="1"/>
  <c r="I117" i="1"/>
  <c r="J5317" i="1"/>
  <c r="K5317" i="1" s="1"/>
  <c r="N5317" i="1"/>
  <c r="L5317" i="1"/>
  <c r="B5318" i="1"/>
  <c r="M5317" i="1"/>
  <c r="J216" i="1"/>
  <c r="K216" i="1" s="1"/>
  <c r="J4018" i="1"/>
  <c r="K4018" i="1" s="1"/>
  <c r="B4019" i="1"/>
  <c r="N4018" i="1"/>
  <c r="M4018" i="1"/>
  <c r="L4018" i="1"/>
  <c r="J816" i="1"/>
  <c r="K816" i="1" s="1"/>
  <c r="H1917" i="1"/>
  <c r="B1918" i="1"/>
  <c r="M1917" i="1"/>
  <c r="I1917" i="1"/>
  <c r="J1917" i="1" s="1"/>
  <c r="K1917" i="1" s="1"/>
  <c r="L1917" i="1"/>
  <c r="N1917" i="1"/>
  <c r="N5518" i="1"/>
  <c r="M5518" i="1"/>
  <c r="L5518" i="1"/>
  <c r="B5519" i="1"/>
  <c r="B3519" i="1"/>
  <c r="N3518" i="1"/>
  <c r="J3518" i="1"/>
  <c r="K3518" i="1" s="1"/>
  <c r="M3518" i="1"/>
  <c r="L3518" i="1"/>
  <c r="J4818" i="1"/>
  <c r="K4818" i="1" s="1"/>
  <c r="M1117" i="1"/>
  <c r="H1117" i="1"/>
  <c r="B1118" i="1"/>
  <c r="L1117" i="1"/>
  <c r="I1117" i="1"/>
  <c r="N1117" i="1"/>
  <c r="J6016" i="1"/>
  <c r="K6016" i="1" s="1"/>
  <c r="M6016" i="1"/>
  <c r="L6016" i="1"/>
  <c r="N6016" i="1"/>
  <c r="B6017" i="1"/>
  <c r="I2117" i="1"/>
  <c r="J2117" i="1" s="1"/>
  <c r="K2117" i="1" s="1"/>
  <c r="M2117" i="1"/>
  <c r="L2117" i="1"/>
  <c r="H2117" i="1"/>
  <c r="N2117" i="1"/>
  <c r="B2118" i="1"/>
  <c r="J5118" i="1"/>
  <c r="K5118" i="1" s="1"/>
  <c r="L5118" i="1"/>
  <c r="N5118" i="1"/>
  <c r="M5118" i="1"/>
  <c r="B5119" i="1"/>
  <c r="M4519" i="1"/>
  <c r="B4520" i="1"/>
  <c r="L4519" i="1"/>
  <c r="N4519" i="1"/>
  <c r="J116" i="1"/>
  <c r="K116" i="1" s="1"/>
  <c r="B417" i="1"/>
  <c r="I416" i="1"/>
  <c r="N416" i="1"/>
  <c r="L416" i="1"/>
  <c r="H416" i="1"/>
  <c r="M416" i="1"/>
  <c r="J6417" i="1"/>
  <c r="K6417" i="1" s="1"/>
  <c r="J415" i="1"/>
  <c r="K415" i="1" s="1"/>
  <c r="M6117" i="1"/>
  <c r="L6117" i="1"/>
  <c r="N6117" i="1"/>
  <c r="B6118" i="1"/>
  <c r="I817" i="1"/>
  <c r="J817" i="1" s="1"/>
  <c r="K817" i="1" s="1"/>
  <c r="H817" i="1"/>
  <c r="L817" i="1"/>
  <c r="B818" i="1"/>
  <c r="N817" i="1"/>
  <c r="M817" i="1"/>
  <c r="M4819" i="1"/>
  <c r="B4820" i="1"/>
  <c r="L4819" i="1"/>
  <c r="N4819" i="1"/>
  <c r="B3819" i="1"/>
  <c r="N3818" i="1"/>
  <c r="M3818" i="1"/>
  <c r="L3818" i="1"/>
  <c r="L516" i="1"/>
  <c r="I516" i="1"/>
  <c r="B517" i="1"/>
  <c r="N516" i="1"/>
  <c r="M516" i="1"/>
  <c r="H516" i="1"/>
  <c r="L217" i="1"/>
  <c r="N217" i="1"/>
  <c r="M217" i="1"/>
  <c r="I217" i="1"/>
  <c r="J217" i="1" s="1"/>
  <c r="K217" i="1" s="1"/>
  <c r="B218" i="1"/>
  <c r="H217" i="1"/>
  <c r="J5517" i="1"/>
  <c r="K5517" i="1" s="1"/>
  <c r="J5816" i="1"/>
  <c r="K5816" i="1" s="1"/>
  <c r="J5316" i="1"/>
  <c r="K5316" i="1" s="1"/>
  <c r="J6319" i="1" l="1"/>
  <c r="K6319" i="1" s="1"/>
  <c r="B5718" i="1"/>
  <c r="N5717" i="1"/>
  <c r="J5717" i="1"/>
  <c r="K5717" i="1" s="1"/>
  <c r="M5717" i="1"/>
  <c r="L5717" i="1"/>
  <c r="B6321" i="1"/>
  <c r="L6320" i="1"/>
  <c r="N6320" i="1"/>
  <c r="M6320" i="1"/>
  <c r="J6320" i="1"/>
  <c r="K6320" i="1" s="1"/>
  <c r="M2817" i="1"/>
  <c r="B2818" i="1"/>
  <c r="L2817" i="1"/>
  <c r="N2817" i="1"/>
  <c r="J2817" i="1"/>
  <c r="K2817" i="1" s="1"/>
  <c r="N617" i="1"/>
  <c r="H617" i="1"/>
  <c r="I617" i="1"/>
  <c r="J617" i="1" s="1"/>
  <c r="K617" i="1" s="1"/>
  <c r="M617" i="1"/>
  <c r="B618" i="1"/>
  <c r="L617" i="1"/>
  <c r="N4117" i="1"/>
  <c r="M4117" i="1"/>
  <c r="L4117" i="1"/>
  <c r="B4118" i="1"/>
  <c r="J4117" i="1"/>
  <c r="K4117" i="1" s="1"/>
  <c r="N6219" i="1"/>
  <c r="M6219" i="1"/>
  <c r="B6220" i="1"/>
  <c r="J6219" i="1"/>
  <c r="K6219" i="1" s="1"/>
  <c r="L6219" i="1"/>
  <c r="L3718" i="1"/>
  <c r="B3719" i="1"/>
  <c r="M3718" i="1"/>
  <c r="J3718" i="1"/>
  <c r="K3718" i="1" s="1"/>
  <c r="N3718" i="1"/>
  <c r="I2017" i="1"/>
  <c r="J2017" i="1" s="1"/>
  <c r="K2017" i="1" s="1"/>
  <c r="H2017" i="1"/>
  <c r="L2017" i="1"/>
  <c r="M2017" i="1"/>
  <c r="N2017" i="1"/>
  <c r="B2018" i="1"/>
  <c r="B3318" i="1"/>
  <c r="N3317" i="1"/>
  <c r="J3317" i="1"/>
  <c r="K3317" i="1" s="1"/>
  <c r="M3317" i="1"/>
  <c r="L3317" i="1"/>
  <c r="I2218" i="1"/>
  <c r="J2218" i="1" s="1"/>
  <c r="K2218" i="1" s="1"/>
  <c r="B2219" i="1"/>
  <c r="M2218" i="1"/>
  <c r="H2218" i="1"/>
  <c r="N2218" i="1"/>
  <c r="L2218" i="1"/>
  <c r="M1817" i="1"/>
  <c r="H1817" i="1"/>
  <c r="L1817" i="1"/>
  <c r="I1817" i="1"/>
  <c r="J1817" i="1" s="1"/>
  <c r="K1817" i="1" s="1"/>
  <c r="N1817" i="1"/>
  <c r="B1818" i="1"/>
  <c r="M5017" i="1"/>
  <c r="N5017" i="1"/>
  <c r="L5017" i="1"/>
  <c r="B5018" i="1"/>
  <c r="J5017" i="1"/>
  <c r="K5017" i="1" s="1"/>
  <c r="B3118" i="1"/>
  <c r="M3117" i="1"/>
  <c r="L3117" i="1"/>
  <c r="J3117" i="1"/>
  <c r="K3117" i="1" s="1"/>
  <c r="N3117" i="1"/>
  <c r="M1517" i="1"/>
  <c r="H1517" i="1"/>
  <c r="L1517" i="1"/>
  <c r="B1518" i="1"/>
  <c r="N1517" i="1"/>
  <c r="I1517" i="1"/>
  <c r="J1517" i="1" s="1"/>
  <c r="K1517" i="1" s="1"/>
  <c r="N3617" i="1"/>
  <c r="B3618" i="1"/>
  <c r="M3617" i="1"/>
  <c r="L3617" i="1"/>
  <c r="J3617" i="1"/>
  <c r="K3617" i="1" s="1"/>
  <c r="B1420" i="1"/>
  <c r="I1419" i="1"/>
  <c r="J1419" i="1" s="1"/>
  <c r="K1419" i="1" s="1"/>
  <c r="M1419" i="1"/>
  <c r="H1419" i="1"/>
  <c r="N1419" i="1"/>
  <c r="L1419" i="1"/>
  <c r="M4419" i="1"/>
  <c r="B4420" i="1"/>
  <c r="N4419" i="1"/>
  <c r="L4419" i="1"/>
  <c r="J4419" i="1"/>
  <c r="K4419" i="1" s="1"/>
  <c r="J4918" i="1"/>
  <c r="K4918" i="1" s="1"/>
  <c r="L4918" i="1"/>
  <c r="M4918" i="1"/>
  <c r="B4919" i="1"/>
  <c r="N4918" i="1"/>
  <c r="M17" i="1"/>
  <c r="H17" i="1"/>
  <c r="N17" i="1"/>
  <c r="B18" i="1"/>
  <c r="L17" i="1"/>
  <c r="I17" i="1"/>
  <c r="J17" i="1" s="1"/>
  <c r="K17" i="1" s="1"/>
  <c r="I1718" i="1"/>
  <c r="J1718" i="1" s="1"/>
  <c r="K1718" i="1" s="1"/>
  <c r="H1718" i="1"/>
  <c r="N1718" i="1"/>
  <c r="L1718" i="1"/>
  <c r="B1719" i="1"/>
  <c r="M1718" i="1"/>
  <c r="M2417" i="1"/>
  <c r="L2417" i="1"/>
  <c r="B2418" i="1"/>
  <c r="H2417" i="1"/>
  <c r="N2417" i="1"/>
  <c r="I2417" i="1"/>
  <c r="J2417" i="1" s="1"/>
  <c r="K2417" i="1" s="1"/>
  <c r="M1617" i="1"/>
  <c r="B1618" i="1"/>
  <c r="H1617" i="1"/>
  <c r="N1617" i="1"/>
  <c r="L1617" i="1"/>
  <c r="I1617" i="1"/>
  <c r="J1617" i="1" s="1"/>
  <c r="K1617" i="1" s="1"/>
  <c r="I1217" i="1"/>
  <c r="J1217" i="1" s="1"/>
  <c r="K1217" i="1" s="1"/>
  <c r="H1217" i="1"/>
  <c r="L1217" i="1"/>
  <c r="B1218" i="1"/>
  <c r="N1217" i="1"/>
  <c r="M1217" i="1"/>
  <c r="L5618" i="1"/>
  <c r="B5619" i="1"/>
  <c r="N5618" i="1"/>
  <c r="M5618" i="1"/>
  <c r="J5618" i="1"/>
  <c r="K5618" i="1" s="1"/>
  <c r="J2717" i="1"/>
  <c r="K2717" i="1" s="1"/>
  <c r="L2717" i="1"/>
  <c r="N2717" i="1"/>
  <c r="M2717" i="1"/>
  <c r="B2718" i="1"/>
  <c r="J4716" i="1"/>
  <c r="K4716" i="1" s="1"/>
  <c r="B4319" i="1"/>
  <c r="N4318" i="1"/>
  <c r="M4318" i="1"/>
  <c r="J4318" i="1"/>
  <c r="K4318" i="1" s="1"/>
  <c r="L4318" i="1"/>
  <c r="B2621" i="1"/>
  <c r="N2620" i="1"/>
  <c r="J2620" i="1"/>
  <c r="K2620" i="1" s="1"/>
  <c r="M2620" i="1"/>
  <c r="L2620" i="1"/>
  <c r="M3918" i="1"/>
  <c r="J3918" i="1"/>
  <c r="K3918" i="1" s="1"/>
  <c r="L3918" i="1"/>
  <c r="B3919" i="1"/>
  <c r="N3918" i="1"/>
  <c r="M2318" i="1"/>
  <c r="L2318" i="1"/>
  <c r="H2318" i="1"/>
  <c r="I2318" i="1"/>
  <c r="J2318" i="1" s="1"/>
  <c r="K2318" i="1" s="1"/>
  <c r="N2318" i="1"/>
  <c r="B2319" i="1"/>
  <c r="J3217" i="1"/>
  <c r="K3217" i="1" s="1"/>
  <c r="B3218" i="1"/>
  <c r="M3217" i="1"/>
  <c r="L3217" i="1"/>
  <c r="N3217" i="1"/>
  <c r="L4717" i="1"/>
  <c r="J4717" i="1"/>
  <c r="K4717" i="1" s="1"/>
  <c r="M4717" i="1"/>
  <c r="B4718" i="1"/>
  <c r="N4717" i="1"/>
  <c r="N5217" i="1"/>
  <c r="L5217" i="1"/>
  <c r="M5217" i="1"/>
  <c r="B5218" i="1"/>
  <c r="J5217" i="1"/>
  <c r="K5217" i="1" s="1"/>
  <c r="B3418" i="1"/>
  <c r="J3417" i="1"/>
  <c r="K3417" i="1" s="1"/>
  <c r="N3417" i="1"/>
  <c r="L3417" i="1"/>
  <c r="M3417" i="1"/>
  <c r="L1318" i="1"/>
  <c r="I1318" i="1"/>
  <c r="J1318" i="1" s="1"/>
  <c r="K1318" i="1" s="1"/>
  <c r="H1318" i="1"/>
  <c r="N1318" i="1"/>
  <c r="M1318" i="1"/>
  <c r="B1319" i="1"/>
  <c r="J3818" i="1"/>
  <c r="K3818" i="1" s="1"/>
  <c r="M417" i="1"/>
  <c r="I417" i="1"/>
  <c r="J417" i="1" s="1"/>
  <c r="K417" i="1" s="1"/>
  <c r="H417" i="1"/>
  <c r="L417" i="1"/>
  <c r="B418" i="1"/>
  <c r="N417" i="1"/>
  <c r="N6118" i="1"/>
  <c r="L6118" i="1"/>
  <c r="M6118" i="1"/>
  <c r="B6119" i="1"/>
  <c r="J6118" i="1"/>
  <c r="K6118" i="1" s="1"/>
  <c r="N5119" i="1"/>
  <c r="M5119" i="1"/>
  <c r="L5119" i="1"/>
  <c r="B5120" i="1"/>
  <c r="J117" i="1"/>
  <c r="K117" i="1" s="1"/>
  <c r="J4618" i="1"/>
  <c r="K4618" i="1" s="1"/>
  <c r="L4618" i="1"/>
  <c r="N4618" i="1"/>
  <c r="M4618" i="1"/>
  <c r="B4619" i="1"/>
  <c r="I218" i="1"/>
  <c r="M218" i="1"/>
  <c r="B219" i="1"/>
  <c r="L218" i="1"/>
  <c r="N218" i="1"/>
  <c r="H218" i="1"/>
  <c r="J4520" i="1"/>
  <c r="K4520" i="1" s="1"/>
  <c r="M4520" i="1"/>
  <c r="N4520" i="1"/>
  <c r="B4521" i="1"/>
  <c r="L4520" i="1"/>
  <c r="I1118" i="1"/>
  <c r="N1118" i="1"/>
  <c r="M1118" i="1"/>
  <c r="B1119" i="1"/>
  <c r="L1118" i="1"/>
  <c r="H1118" i="1"/>
  <c r="L118" i="1"/>
  <c r="I118" i="1"/>
  <c r="N118" i="1"/>
  <c r="H118" i="1"/>
  <c r="M118" i="1"/>
  <c r="B119" i="1"/>
  <c r="M717" i="1"/>
  <c r="H717" i="1"/>
  <c r="L717" i="1"/>
  <c r="B718" i="1"/>
  <c r="N717" i="1"/>
  <c r="I717" i="1"/>
  <c r="J717" i="1" s="1"/>
  <c r="K717" i="1" s="1"/>
  <c r="J4617" i="1"/>
  <c r="K4617" i="1" s="1"/>
  <c r="I818" i="1"/>
  <c r="J818" i="1" s="1"/>
  <c r="K818" i="1" s="1"/>
  <c r="H818" i="1"/>
  <c r="B819" i="1"/>
  <c r="N818" i="1"/>
  <c r="M818" i="1"/>
  <c r="L818" i="1"/>
  <c r="I2118" i="1"/>
  <c r="J2118" i="1" s="1"/>
  <c r="K2118" i="1" s="1"/>
  <c r="M2118" i="1"/>
  <c r="L2118" i="1"/>
  <c r="N2118" i="1"/>
  <c r="H2118" i="1"/>
  <c r="B2119" i="1"/>
  <c r="N3519" i="1"/>
  <c r="J3519" i="1"/>
  <c r="K3519" i="1" s="1"/>
  <c r="M3519" i="1"/>
  <c r="B3520" i="1"/>
  <c r="L3519" i="1"/>
  <c r="J5518" i="1"/>
  <c r="K5518" i="1" s="1"/>
  <c r="J5818" i="1"/>
  <c r="K5818" i="1" s="1"/>
  <c r="N5818" i="1"/>
  <c r="M5818" i="1"/>
  <c r="L5818" i="1"/>
  <c r="B5819" i="1"/>
  <c r="H918" i="1"/>
  <c r="B919" i="1"/>
  <c r="L918" i="1"/>
  <c r="M918" i="1"/>
  <c r="I918" i="1"/>
  <c r="J918" i="1" s="1"/>
  <c r="K918" i="1" s="1"/>
  <c r="N918" i="1"/>
  <c r="J3019" i="1"/>
  <c r="K3019" i="1" s="1"/>
  <c r="B518" i="1"/>
  <c r="L517" i="1"/>
  <c r="I517" i="1"/>
  <c r="J517" i="1" s="1"/>
  <c r="K517" i="1" s="1"/>
  <c r="N517" i="1"/>
  <c r="M517" i="1"/>
  <c r="H517" i="1"/>
  <c r="J4820" i="1"/>
  <c r="K4820" i="1" s="1"/>
  <c r="N4820" i="1"/>
  <c r="M4820" i="1"/>
  <c r="L4820" i="1"/>
  <c r="B4821" i="1"/>
  <c r="J4019" i="1"/>
  <c r="K4019" i="1" s="1"/>
  <c r="N4019" i="1"/>
  <c r="M4019" i="1"/>
  <c r="L4019" i="1"/>
  <c r="B4020" i="1"/>
  <c r="J917" i="1"/>
  <c r="K917" i="1" s="1"/>
  <c r="J516" i="1"/>
  <c r="K516" i="1" s="1"/>
  <c r="N3819" i="1"/>
  <c r="M3819" i="1"/>
  <c r="J3819" i="1"/>
  <c r="K3819" i="1" s="1"/>
  <c r="L3819" i="1"/>
  <c r="B3820" i="1"/>
  <c r="J6117" i="1"/>
  <c r="K6117" i="1" s="1"/>
  <c r="J416" i="1"/>
  <c r="K416" i="1" s="1"/>
  <c r="L6017" i="1"/>
  <c r="B6018" i="1"/>
  <c r="N6017" i="1"/>
  <c r="M6017" i="1"/>
  <c r="M5519" i="1"/>
  <c r="L5519" i="1"/>
  <c r="B5520" i="1"/>
  <c r="N5519" i="1"/>
  <c r="H1918" i="1"/>
  <c r="B1919" i="1"/>
  <c r="I1918" i="1"/>
  <c r="J1918" i="1" s="1"/>
  <c r="K1918" i="1" s="1"/>
  <c r="L1918" i="1"/>
  <c r="M1918" i="1"/>
  <c r="N1918" i="1"/>
  <c r="I1017" i="1"/>
  <c r="J1017" i="1" s="1"/>
  <c r="K1017" i="1" s="1"/>
  <c r="L1017" i="1"/>
  <c r="N1017" i="1"/>
  <c r="M1017" i="1"/>
  <c r="H1017" i="1"/>
  <c r="B1018" i="1"/>
  <c r="N3020" i="1"/>
  <c r="M3020" i="1"/>
  <c r="B3021" i="1"/>
  <c r="L3020" i="1"/>
  <c r="J4819" i="1"/>
  <c r="K4819" i="1" s="1"/>
  <c r="J4519" i="1"/>
  <c r="K4519" i="1" s="1"/>
  <c r="J1117" i="1"/>
  <c r="K1117" i="1" s="1"/>
  <c r="B5319" i="1"/>
  <c r="L5318" i="1"/>
  <c r="M5318" i="1"/>
  <c r="N5318" i="1"/>
  <c r="J5318" i="1"/>
  <c r="K5318" i="1" s="1"/>
  <c r="N6419" i="1"/>
  <c r="M6419" i="1"/>
  <c r="L6419" i="1"/>
  <c r="B6420" i="1"/>
  <c r="J1016" i="1"/>
  <c r="K1016" i="1" s="1"/>
  <c r="B6322" i="1" l="1"/>
  <c r="N6321" i="1"/>
  <c r="L6321" i="1"/>
  <c r="M6321" i="1"/>
  <c r="N5718" i="1"/>
  <c r="J5718" i="1"/>
  <c r="K5718" i="1" s="1"/>
  <c r="B5719" i="1"/>
  <c r="M5718" i="1"/>
  <c r="L5718" i="1"/>
  <c r="N4118" i="1"/>
  <c r="M4118" i="1"/>
  <c r="B4119" i="1"/>
  <c r="L4118" i="1"/>
  <c r="J4118" i="1"/>
  <c r="K4118" i="1" s="1"/>
  <c r="M618" i="1"/>
  <c r="I618" i="1"/>
  <c r="J618" i="1" s="1"/>
  <c r="K618" i="1" s="1"/>
  <c r="L618" i="1"/>
  <c r="N618" i="1"/>
  <c r="B619" i="1"/>
  <c r="H618" i="1"/>
  <c r="L2818" i="1"/>
  <c r="B2819" i="1"/>
  <c r="M2818" i="1"/>
  <c r="N2818" i="1"/>
  <c r="J2818" i="1"/>
  <c r="K2818" i="1" s="1"/>
  <c r="M6220" i="1"/>
  <c r="B6221" i="1"/>
  <c r="L6220" i="1"/>
  <c r="J6220" i="1"/>
  <c r="K6220" i="1" s="1"/>
  <c r="N6220" i="1"/>
  <c r="L2018" i="1"/>
  <c r="M2018" i="1"/>
  <c r="I2018" i="1"/>
  <c r="J2018" i="1" s="1"/>
  <c r="K2018" i="1" s="1"/>
  <c r="B2019" i="1"/>
  <c r="N2018" i="1"/>
  <c r="H2018" i="1"/>
  <c r="M3719" i="1"/>
  <c r="J3719" i="1"/>
  <c r="K3719" i="1" s="1"/>
  <c r="L3719" i="1"/>
  <c r="N3719" i="1"/>
  <c r="B3720" i="1"/>
  <c r="M4420" i="1"/>
  <c r="N4420" i="1"/>
  <c r="L4420" i="1"/>
  <c r="J4420" i="1"/>
  <c r="K4420" i="1" s="1"/>
  <c r="B4421" i="1"/>
  <c r="N3618" i="1"/>
  <c r="B3619" i="1"/>
  <c r="J3618" i="1"/>
  <c r="K3618" i="1" s="1"/>
  <c r="M3618" i="1"/>
  <c r="L3618" i="1"/>
  <c r="N1518" i="1"/>
  <c r="H1518" i="1"/>
  <c r="M1518" i="1"/>
  <c r="L1518" i="1"/>
  <c r="I1518" i="1"/>
  <c r="J1518" i="1" s="1"/>
  <c r="K1518" i="1" s="1"/>
  <c r="B1519" i="1"/>
  <c r="M5018" i="1"/>
  <c r="B5019" i="1"/>
  <c r="L5018" i="1"/>
  <c r="N5018" i="1"/>
  <c r="J5018" i="1"/>
  <c r="K5018" i="1" s="1"/>
  <c r="J4919" i="1"/>
  <c r="K4919" i="1" s="1"/>
  <c r="N4919" i="1"/>
  <c r="M4919" i="1"/>
  <c r="L4919" i="1"/>
  <c r="B4920" i="1"/>
  <c r="B1421" i="1"/>
  <c r="H1420" i="1"/>
  <c r="N1420" i="1"/>
  <c r="I1420" i="1"/>
  <c r="J1420" i="1" s="1"/>
  <c r="K1420" i="1" s="1"/>
  <c r="L1420" i="1"/>
  <c r="M1420" i="1"/>
  <c r="L2219" i="1"/>
  <c r="H2219" i="1"/>
  <c r="B2220" i="1"/>
  <c r="I2219" i="1"/>
  <c r="J2219" i="1" s="1"/>
  <c r="K2219" i="1" s="1"/>
  <c r="M2219" i="1"/>
  <c r="N2219" i="1"/>
  <c r="I1818" i="1"/>
  <c r="J1818" i="1" s="1"/>
  <c r="K1818" i="1" s="1"/>
  <c r="M1818" i="1"/>
  <c r="H1818" i="1"/>
  <c r="N1818" i="1"/>
  <c r="L1818" i="1"/>
  <c r="B1819" i="1"/>
  <c r="B3119" i="1"/>
  <c r="L3118" i="1"/>
  <c r="N3118" i="1"/>
  <c r="J3118" i="1"/>
  <c r="K3118" i="1" s="1"/>
  <c r="M3118" i="1"/>
  <c r="L3318" i="1"/>
  <c r="N3318" i="1"/>
  <c r="B3319" i="1"/>
  <c r="M3318" i="1"/>
  <c r="J3318" i="1"/>
  <c r="K3318" i="1" s="1"/>
  <c r="L3418" i="1"/>
  <c r="N3418" i="1"/>
  <c r="J3418" i="1"/>
  <c r="K3418" i="1" s="1"/>
  <c r="B3419" i="1"/>
  <c r="M3418" i="1"/>
  <c r="I1719" i="1"/>
  <c r="J1719" i="1" s="1"/>
  <c r="K1719" i="1" s="1"/>
  <c r="B1720" i="1"/>
  <c r="M1719" i="1"/>
  <c r="N1719" i="1"/>
  <c r="H1719" i="1"/>
  <c r="L1719" i="1"/>
  <c r="J3218" i="1"/>
  <c r="K3218" i="1" s="1"/>
  <c r="M3218" i="1"/>
  <c r="B3219" i="1"/>
  <c r="N3218" i="1"/>
  <c r="L3218" i="1"/>
  <c r="M2718" i="1"/>
  <c r="J2718" i="1"/>
  <c r="K2718" i="1" s="1"/>
  <c r="B2719" i="1"/>
  <c r="N2718" i="1"/>
  <c r="L2718" i="1"/>
  <c r="N1319" i="1"/>
  <c r="M1319" i="1"/>
  <c r="L1319" i="1"/>
  <c r="I1319" i="1"/>
  <c r="J1319" i="1" s="1"/>
  <c r="K1319" i="1" s="1"/>
  <c r="H1319" i="1"/>
  <c r="B1320" i="1"/>
  <c r="B1219" i="1"/>
  <c r="N1218" i="1"/>
  <c r="M1218" i="1"/>
  <c r="H1218" i="1"/>
  <c r="L1218" i="1"/>
  <c r="I1218" i="1"/>
  <c r="J1218" i="1" s="1"/>
  <c r="K1218" i="1" s="1"/>
  <c r="L18" i="1"/>
  <c r="B19" i="1"/>
  <c r="I18" i="1"/>
  <c r="J18" i="1" s="1"/>
  <c r="K18" i="1" s="1"/>
  <c r="N18" i="1"/>
  <c r="M18" i="1"/>
  <c r="H18" i="1"/>
  <c r="M5218" i="1"/>
  <c r="B5219" i="1"/>
  <c r="N5218" i="1"/>
  <c r="L5218" i="1"/>
  <c r="J5218" i="1"/>
  <c r="K5218" i="1" s="1"/>
  <c r="N2621" i="1"/>
  <c r="M2621" i="1"/>
  <c r="J2621" i="1"/>
  <c r="K2621" i="1" s="1"/>
  <c r="B2622" i="1"/>
  <c r="L2621" i="1"/>
  <c r="M4319" i="1"/>
  <c r="L4319" i="1"/>
  <c r="B4320" i="1"/>
  <c r="N4319" i="1"/>
  <c r="J4319" i="1"/>
  <c r="K4319" i="1" s="1"/>
  <c r="B2419" i="1"/>
  <c r="I2418" i="1"/>
  <c r="J2418" i="1" s="1"/>
  <c r="K2418" i="1" s="1"/>
  <c r="M2418" i="1"/>
  <c r="L2418" i="1"/>
  <c r="N2418" i="1"/>
  <c r="H2418" i="1"/>
  <c r="J4718" i="1"/>
  <c r="K4718" i="1" s="1"/>
  <c r="M4718" i="1"/>
  <c r="B4719" i="1"/>
  <c r="N4718" i="1"/>
  <c r="L4718" i="1"/>
  <c r="M2319" i="1"/>
  <c r="L2319" i="1"/>
  <c r="H2319" i="1"/>
  <c r="I2319" i="1"/>
  <c r="J2319" i="1" s="1"/>
  <c r="K2319" i="1" s="1"/>
  <c r="B2320" i="1"/>
  <c r="N2319" i="1"/>
  <c r="B5620" i="1"/>
  <c r="J5619" i="1"/>
  <c r="K5619" i="1" s="1"/>
  <c r="N5619" i="1"/>
  <c r="L5619" i="1"/>
  <c r="M5619" i="1"/>
  <c r="N1618" i="1"/>
  <c r="I1618" i="1"/>
  <c r="J1618" i="1" s="1"/>
  <c r="K1618" i="1" s="1"/>
  <c r="B1619" i="1"/>
  <c r="M1618" i="1"/>
  <c r="L1618" i="1"/>
  <c r="H1618" i="1"/>
  <c r="N3919" i="1"/>
  <c r="M3919" i="1"/>
  <c r="B3920" i="1"/>
  <c r="J3919" i="1"/>
  <c r="K3919" i="1" s="1"/>
  <c r="L3919" i="1"/>
  <c r="L5319" i="1"/>
  <c r="N5319" i="1"/>
  <c r="B5320" i="1"/>
  <c r="M5319" i="1"/>
  <c r="J6017" i="1"/>
  <c r="K6017" i="1" s="1"/>
  <c r="J6419" i="1"/>
  <c r="K6419" i="1" s="1"/>
  <c r="J3020" i="1"/>
  <c r="K3020" i="1" s="1"/>
  <c r="L1919" i="1"/>
  <c r="B1920" i="1"/>
  <c r="I1919" i="1"/>
  <c r="H1919" i="1"/>
  <c r="N1919" i="1"/>
  <c r="M1919" i="1"/>
  <c r="N6018" i="1"/>
  <c r="M6018" i="1"/>
  <c r="L6018" i="1"/>
  <c r="B6019" i="1"/>
  <c r="L3820" i="1"/>
  <c r="N3820" i="1"/>
  <c r="B3821" i="1"/>
  <c r="J3820" i="1"/>
  <c r="K3820" i="1" s="1"/>
  <c r="M3820" i="1"/>
  <c r="J118" i="1"/>
  <c r="K118" i="1" s="1"/>
  <c r="M4619" i="1"/>
  <c r="N4619" i="1"/>
  <c r="B4620" i="1"/>
  <c r="L4619" i="1"/>
  <c r="L518" i="1"/>
  <c r="B519" i="1"/>
  <c r="I518" i="1"/>
  <c r="H518" i="1"/>
  <c r="N518" i="1"/>
  <c r="M518" i="1"/>
  <c r="J5819" i="1"/>
  <c r="K5819" i="1" s="1"/>
  <c r="N5819" i="1"/>
  <c r="B5820" i="1"/>
  <c r="M5819" i="1"/>
  <c r="L5819" i="1"/>
  <c r="H819" i="1"/>
  <c r="I819" i="1"/>
  <c r="J819" i="1" s="1"/>
  <c r="K819" i="1" s="1"/>
  <c r="N819" i="1"/>
  <c r="M819" i="1"/>
  <c r="L819" i="1"/>
  <c r="B820" i="1"/>
  <c r="J1118" i="1"/>
  <c r="K1118" i="1" s="1"/>
  <c r="I219" i="1"/>
  <c r="J219" i="1" s="1"/>
  <c r="K219" i="1" s="1"/>
  <c r="H219" i="1"/>
  <c r="N219" i="1"/>
  <c r="M219" i="1"/>
  <c r="L219" i="1"/>
  <c r="B220" i="1"/>
  <c r="M6420" i="1"/>
  <c r="L6420" i="1"/>
  <c r="B6421" i="1"/>
  <c r="N6420" i="1"/>
  <c r="I1018" i="1"/>
  <c r="N1018" i="1"/>
  <c r="H1018" i="1"/>
  <c r="M1018" i="1"/>
  <c r="L1018" i="1"/>
  <c r="B1019" i="1"/>
  <c r="L4020" i="1"/>
  <c r="B4021" i="1"/>
  <c r="N4020" i="1"/>
  <c r="M4020" i="1"/>
  <c r="N4821" i="1"/>
  <c r="M4821" i="1"/>
  <c r="L4821" i="1"/>
  <c r="B4822" i="1"/>
  <c r="I119" i="1"/>
  <c r="J119" i="1" s="1"/>
  <c r="K119" i="1" s="1"/>
  <c r="M119" i="1"/>
  <c r="L119" i="1"/>
  <c r="H119" i="1"/>
  <c r="B120" i="1"/>
  <c r="N119" i="1"/>
  <c r="M4521" i="1"/>
  <c r="L4521" i="1"/>
  <c r="N4521" i="1"/>
  <c r="B4522" i="1"/>
  <c r="J218" i="1"/>
  <c r="K218" i="1" s="1"/>
  <c r="J5119" i="1"/>
  <c r="K5119" i="1" s="1"/>
  <c r="J5519" i="1"/>
  <c r="K5519" i="1" s="1"/>
  <c r="N3021" i="1"/>
  <c r="M3021" i="1"/>
  <c r="L3021" i="1"/>
  <c r="B3022" i="1"/>
  <c r="J3021" i="1"/>
  <c r="K3021" i="1" s="1"/>
  <c r="N5520" i="1"/>
  <c r="M5520" i="1"/>
  <c r="L5520" i="1"/>
  <c r="B5521" i="1"/>
  <c r="H919" i="1"/>
  <c r="B920" i="1"/>
  <c r="N919" i="1"/>
  <c r="M919" i="1"/>
  <c r="L919" i="1"/>
  <c r="I919" i="1"/>
  <c r="N3520" i="1"/>
  <c r="M3520" i="1"/>
  <c r="L3520" i="1"/>
  <c r="B3521" i="1"/>
  <c r="I2119" i="1"/>
  <c r="J2119" i="1" s="1"/>
  <c r="K2119" i="1" s="1"/>
  <c r="N2119" i="1"/>
  <c r="M2119" i="1"/>
  <c r="H2119" i="1"/>
  <c r="L2119" i="1"/>
  <c r="B2120" i="1"/>
  <c r="L718" i="1"/>
  <c r="H718" i="1"/>
  <c r="N718" i="1"/>
  <c r="M718" i="1"/>
  <c r="I718" i="1"/>
  <c r="J718" i="1" s="1"/>
  <c r="K718" i="1" s="1"/>
  <c r="B719" i="1"/>
  <c r="H1119" i="1"/>
  <c r="L1119" i="1"/>
  <c r="I1119" i="1"/>
  <c r="J1119" i="1" s="1"/>
  <c r="K1119" i="1" s="1"/>
  <c r="N1119" i="1"/>
  <c r="B1120" i="1"/>
  <c r="M1119" i="1"/>
  <c r="M5120" i="1"/>
  <c r="L5120" i="1"/>
  <c r="B5121" i="1"/>
  <c r="J5120" i="1"/>
  <c r="K5120" i="1" s="1"/>
  <c r="N5120" i="1"/>
  <c r="M6119" i="1"/>
  <c r="L6119" i="1"/>
  <c r="J6119" i="1"/>
  <c r="K6119" i="1" s="1"/>
  <c r="B6120" i="1"/>
  <c r="N6119" i="1"/>
  <c r="I418" i="1"/>
  <c r="J418" i="1" s="1"/>
  <c r="K418" i="1" s="1"/>
  <c r="B419" i="1"/>
  <c r="M418" i="1"/>
  <c r="H418" i="1"/>
  <c r="L418" i="1"/>
  <c r="N418" i="1"/>
  <c r="J6321" i="1" l="1"/>
  <c r="K6321" i="1" s="1"/>
  <c r="L5719" i="1"/>
  <c r="B5720" i="1"/>
  <c r="N5719" i="1"/>
  <c r="M5719" i="1"/>
  <c r="J5719" i="1"/>
  <c r="K5719" i="1" s="1"/>
  <c r="B6323" i="1"/>
  <c r="L6322" i="1"/>
  <c r="M6322" i="1"/>
  <c r="N6322" i="1"/>
  <c r="N619" i="1"/>
  <c r="M619" i="1"/>
  <c r="H619" i="1"/>
  <c r="L619" i="1"/>
  <c r="B620" i="1"/>
  <c r="I619" i="1"/>
  <c r="J619" i="1" s="1"/>
  <c r="K619" i="1" s="1"/>
  <c r="M2819" i="1"/>
  <c r="J2819" i="1"/>
  <c r="K2819" i="1" s="1"/>
  <c r="L2819" i="1"/>
  <c r="B2820" i="1"/>
  <c r="N2819" i="1"/>
  <c r="M4119" i="1"/>
  <c r="L4119" i="1"/>
  <c r="B4120" i="1"/>
  <c r="N4119" i="1"/>
  <c r="J4119" i="1"/>
  <c r="K4119" i="1" s="1"/>
  <c r="L6221" i="1"/>
  <c r="M6221" i="1"/>
  <c r="B6222" i="1"/>
  <c r="N6221" i="1"/>
  <c r="J6221" i="1"/>
  <c r="K6221" i="1" s="1"/>
  <c r="I2019" i="1"/>
  <c r="J2019" i="1" s="1"/>
  <c r="K2019" i="1" s="1"/>
  <c r="B2020" i="1"/>
  <c r="H2019" i="1"/>
  <c r="L2019" i="1"/>
  <c r="N2019" i="1"/>
  <c r="M2019" i="1"/>
  <c r="J3720" i="1"/>
  <c r="K3720" i="1" s="1"/>
  <c r="M3720" i="1"/>
  <c r="L3720" i="1"/>
  <c r="N3720" i="1"/>
  <c r="B3721" i="1"/>
  <c r="M3119" i="1"/>
  <c r="L3119" i="1"/>
  <c r="J3119" i="1"/>
  <c r="K3119" i="1" s="1"/>
  <c r="B3120" i="1"/>
  <c r="N3119" i="1"/>
  <c r="N5019" i="1"/>
  <c r="B5020" i="1"/>
  <c r="M5019" i="1"/>
  <c r="J5019" i="1"/>
  <c r="K5019" i="1" s="1"/>
  <c r="L5019" i="1"/>
  <c r="N4421" i="1"/>
  <c r="B4422" i="1"/>
  <c r="M4421" i="1"/>
  <c r="L4421" i="1"/>
  <c r="J4421" i="1"/>
  <c r="K4421" i="1" s="1"/>
  <c r="N1819" i="1"/>
  <c r="I1819" i="1"/>
  <c r="J1819" i="1" s="1"/>
  <c r="K1819" i="1" s="1"/>
  <c r="H1819" i="1"/>
  <c r="M1819" i="1"/>
  <c r="L1819" i="1"/>
  <c r="B1820" i="1"/>
  <c r="M1421" i="1"/>
  <c r="L1421" i="1"/>
  <c r="I1421" i="1"/>
  <c r="J1421" i="1" s="1"/>
  <c r="K1421" i="1" s="1"/>
  <c r="H1421" i="1"/>
  <c r="N1421" i="1"/>
  <c r="B1422" i="1"/>
  <c r="B3620" i="1"/>
  <c r="M3619" i="1"/>
  <c r="N3619" i="1"/>
  <c r="L3619" i="1"/>
  <c r="J3619" i="1"/>
  <c r="K3619" i="1" s="1"/>
  <c r="M4920" i="1"/>
  <c r="N4920" i="1"/>
  <c r="J4920" i="1"/>
  <c r="K4920" i="1" s="1"/>
  <c r="B4921" i="1"/>
  <c r="L4920" i="1"/>
  <c r="M1519" i="1"/>
  <c r="L1519" i="1"/>
  <c r="I1519" i="1"/>
  <c r="J1519" i="1" s="1"/>
  <c r="K1519" i="1" s="1"/>
  <c r="H1519" i="1"/>
  <c r="B1520" i="1"/>
  <c r="N1519" i="1"/>
  <c r="M3319" i="1"/>
  <c r="B3320" i="1"/>
  <c r="L3319" i="1"/>
  <c r="N3319" i="1"/>
  <c r="J3319" i="1"/>
  <c r="K3319" i="1" s="1"/>
  <c r="N2220" i="1"/>
  <c r="L2220" i="1"/>
  <c r="I2220" i="1"/>
  <c r="J2220" i="1" s="1"/>
  <c r="K2220" i="1" s="1"/>
  <c r="M2220" i="1"/>
  <c r="B2221" i="1"/>
  <c r="H2220" i="1"/>
  <c r="M2719" i="1"/>
  <c r="L2719" i="1"/>
  <c r="B2720" i="1"/>
  <c r="N2719" i="1"/>
  <c r="J2719" i="1"/>
  <c r="K2719" i="1" s="1"/>
  <c r="I2419" i="1"/>
  <c r="J2419" i="1" s="1"/>
  <c r="K2419" i="1" s="1"/>
  <c r="N2419" i="1"/>
  <c r="M2419" i="1"/>
  <c r="H2419" i="1"/>
  <c r="L2419" i="1"/>
  <c r="B2420" i="1"/>
  <c r="L4320" i="1"/>
  <c r="N4320" i="1"/>
  <c r="M4320" i="1"/>
  <c r="J4320" i="1"/>
  <c r="K4320" i="1" s="1"/>
  <c r="B4321" i="1"/>
  <c r="M3219" i="1"/>
  <c r="N3219" i="1"/>
  <c r="L3219" i="1"/>
  <c r="J3219" i="1"/>
  <c r="K3219" i="1" s="1"/>
  <c r="B3220" i="1"/>
  <c r="N5620" i="1"/>
  <c r="M5620" i="1"/>
  <c r="L5620" i="1"/>
  <c r="J5620" i="1"/>
  <c r="K5620" i="1" s="1"/>
  <c r="B5621" i="1"/>
  <c r="B5220" i="1"/>
  <c r="L5219" i="1"/>
  <c r="J5219" i="1"/>
  <c r="K5219" i="1" s="1"/>
  <c r="N5219" i="1"/>
  <c r="M5219" i="1"/>
  <c r="L19" i="1"/>
  <c r="B20" i="1"/>
  <c r="I19" i="1"/>
  <c r="J19" i="1" s="1"/>
  <c r="K19" i="1" s="1"/>
  <c r="H19" i="1"/>
  <c r="N19" i="1"/>
  <c r="M19" i="1"/>
  <c r="I1720" i="1"/>
  <c r="J1720" i="1" s="1"/>
  <c r="K1720" i="1" s="1"/>
  <c r="H1720" i="1"/>
  <c r="M1720" i="1"/>
  <c r="L1720" i="1"/>
  <c r="B1721" i="1"/>
  <c r="N1720" i="1"/>
  <c r="N2320" i="1"/>
  <c r="M2320" i="1"/>
  <c r="I2320" i="1"/>
  <c r="J2320" i="1" s="1"/>
  <c r="K2320" i="1" s="1"/>
  <c r="L2320" i="1"/>
  <c r="H2320" i="1"/>
  <c r="B2321" i="1"/>
  <c r="I1219" i="1"/>
  <c r="J1219" i="1" s="1"/>
  <c r="K1219" i="1" s="1"/>
  <c r="N1219" i="1"/>
  <c r="M1219" i="1"/>
  <c r="H1219" i="1"/>
  <c r="L1219" i="1"/>
  <c r="B1220" i="1"/>
  <c r="M4719" i="1"/>
  <c r="N4719" i="1"/>
  <c r="L4719" i="1"/>
  <c r="B4720" i="1"/>
  <c r="B1321" i="1"/>
  <c r="N1320" i="1"/>
  <c r="H1320" i="1"/>
  <c r="M1320" i="1"/>
  <c r="I1320" i="1"/>
  <c r="J1320" i="1" s="1"/>
  <c r="K1320" i="1" s="1"/>
  <c r="L1320" i="1"/>
  <c r="M3920" i="1"/>
  <c r="N3920" i="1"/>
  <c r="L3920" i="1"/>
  <c r="J3920" i="1"/>
  <c r="K3920" i="1" s="1"/>
  <c r="B3921" i="1"/>
  <c r="M1619" i="1"/>
  <c r="L1619" i="1"/>
  <c r="I1619" i="1"/>
  <c r="J1619" i="1" s="1"/>
  <c r="K1619" i="1" s="1"/>
  <c r="H1619" i="1"/>
  <c r="B1620" i="1"/>
  <c r="N1619" i="1"/>
  <c r="N2622" i="1"/>
  <c r="M2622" i="1"/>
  <c r="J2622" i="1"/>
  <c r="K2622" i="1" s="1"/>
  <c r="L2622" i="1"/>
  <c r="B2623" i="1"/>
  <c r="J3419" i="1"/>
  <c r="K3419" i="1" s="1"/>
  <c r="B3420" i="1"/>
  <c r="N3419" i="1"/>
  <c r="M3419" i="1"/>
  <c r="L3419" i="1"/>
  <c r="M1120" i="1"/>
  <c r="H1120" i="1"/>
  <c r="L1120" i="1"/>
  <c r="B1121" i="1"/>
  <c r="I1120" i="1"/>
  <c r="N1120" i="1"/>
  <c r="J3520" i="1"/>
  <c r="K3520" i="1" s="1"/>
  <c r="N3521" i="1"/>
  <c r="B3522" i="1"/>
  <c r="M3521" i="1"/>
  <c r="L3521" i="1"/>
  <c r="J5521" i="1"/>
  <c r="K5521" i="1" s="1"/>
  <c r="N5521" i="1"/>
  <c r="M5521" i="1"/>
  <c r="L5521" i="1"/>
  <c r="B5522" i="1"/>
  <c r="N4021" i="1"/>
  <c r="B4022" i="1"/>
  <c r="M4021" i="1"/>
  <c r="L4021" i="1"/>
  <c r="L1019" i="1"/>
  <c r="H1019" i="1"/>
  <c r="B1020" i="1"/>
  <c r="N1019" i="1"/>
  <c r="I1019" i="1"/>
  <c r="J1019" i="1" s="1"/>
  <c r="K1019" i="1" s="1"/>
  <c r="M1019" i="1"/>
  <c r="J4619" i="1"/>
  <c r="K4619" i="1" s="1"/>
  <c r="N3821" i="1"/>
  <c r="B3822" i="1"/>
  <c r="M3821" i="1"/>
  <c r="L3821" i="1"/>
  <c r="M4522" i="1"/>
  <c r="L4522" i="1"/>
  <c r="B4523" i="1"/>
  <c r="N4522" i="1"/>
  <c r="J4522" i="1"/>
  <c r="K4522" i="1" s="1"/>
  <c r="J5820" i="1"/>
  <c r="K5820" i="1" s="1"/>
  <c r="N5820" i="1"/>
  <c r="B5821" i="1"/>
  <c r="L5820" i="1"/>
  <c r="M5820" i="1"/>
  <c r="J518" i="1"/>
  <c r="K518" i="1" s="1"/>
  <c r="J1919" i="1"/>
  <c r="K1919" i="1" s="1"/>
  <c r="M419" i="1"/>
  <c r="B420" i="1"/>
  <c r="N419" i="1"/>
  <c r="H419" i="1"/>
  <c r="I419" i="1"/>
  <c r="L419" i="1"/>
  <c r="N5121" i="1"/>
  <c r="M5121" i="1"/>
  <c r="B5122" i="1"/>
  <c r="J5121" i="1"/>
  <c r="K5121" i="1" s="1"/>
  <c r="L5121" i="1"/>
  <c r="I719" i="1"/>
  <c r="B720" i="1"/>
  <c r="N719" i="1"/>
  <c r="H719" i="1"/>
  <c r="M719" i="1"/>
  <c r="L719" i="1"/>
  <c r="M2120" i="1"/>
  <c r="H2120" i="1"/>
  <c r="L2120" i="1"/>
  <c r="B2121" i="1"/>
  <c r="I2120" i="1"/>
  <c r="J2120" i="1" s="1"/>
  <c r="K2120" i="1" s="1"/>
  <c r="N2120" i="1"/>
  <c r="M920" i="1"/>
  <c r="B921" i="1"/>
  <c r="I920" i="1"/>
  <c r="L920" i="1"/>
  <c r="H920" i="1"/>
  <c r="N920" i="1"/>
  <c r="J3022" i="1"/>
  <c r="K3022" i="1" s="1"/>
  <c r="L3022" i="1"/>
  <c r="B3023" i="1"/>
  <c r="N3022" i="1"/>
  <c r="M3022" i="1"/>
  <c r="J4521" i="1"/>
  <c r="K4521" i="1" s="1"/>
  <c r="N6421" i="1"/>
  <c r="B6422" i="1"/>
  <c r="M6421" i="1"/>
  <c r="L6421" i="1"/>
  <c r="N220" i="1"/>
  <c r="M220" i="1"/>
  <c r="B221" i="1"/>
  <c r="L220" i="1"/>
  <c r="I220" i="1"/>
  <c r="J220" i="1" s="1"/>
  <c r="K220" i="1" s="1"/>
  <c r="H220" i="1"/>
  <c r="H519" i="1"/>
  <c r="M519" i="1"/>
  <c r="B520" i="1"/>
  <c r="L519" i="1"/>
  <c r="I519" i="1"/>
  <c r="J519" i="1" s="1"/>
  <c r="K519" i="1" s="1"/>
  <c r="N519" i="1"/>
  <c r="N4620" i="1"/>
  <c r="L4620" i="1"/>
  <c r="M4620" i="1"/>
  <c r="J4620" i="1"/>
  <c r="K4620" i="1" s="1"/>
  <c r="B4621" i="1"/>
  <c r="H1920" i="1"/>
  <c r="M1920" i="1"/>
  <c r="L1920" i="1"/>
  <c r="I1920" i="1"/>
  <c r="B1921" i="1"/>
  <c r="N1920" i="1"/>
  <c r="L5320" i="1"/>
  <c r="N5320" i="1"/>
  <c r="M5320" i="1"/>
  <c r="B5321" i="1"/>
  <c r="J5320" i="1"/>
  <c r="K5320" i="1" s="1"/>
  <c r="J4821" i="1"/>
  <c r="K4821" i="1" s="1"/>
  <c r="J4020" i="1"/>
  <c r="K4020" i="1" s="1"/>
  <c r="J6420" i="1"/>
  <c r="K6420" i="1" s="1"/>
  <c r="J6018" i="1"/>
  <c r="K6018" i="1" s="1"/>
  <c r="J919" i="1"/>
  <c r="K919" i="1" s="1"/>
  <c r="J5520" i="1"/>
  <c r="K5520" i="1" s="1"/>
  <c r="N4822" i="1"/>
  <c r="M4822" i="1"/>
  <c r="B4823" i="1"/>
  <c r="L4822" i="1"/>
  <c r="I820" i="1"/>
  <c r="J820" i="1" s="1"/>
  <c r="K820" i="1" s="1"/>
  <c r="N820" i="1"/>
  <c r="M820" i="1"/>
  <c r="L820" i="1"/>
  <c r="H820" i="1"/>
  <c r="B821" i="1"/>
  <c r="N6019" i="1"/>
  <c r="M6019" i="1"/>
  <c r="B6020" i="1"/>
  <c r="L6019" i="1"/>
  <c r="N6120" i="1"/>
  <c r="M6120" i="1"/>
  <c r="L6120" i="1"/>
  <c r="J6120" i="1"/>
  <c r="K6120" i="1" s="1"/>
  <c r="B6121" i="1"/>
  <c r="H120" i="1"/>
  <c r="N120" i="1"/>
  <c r="I120" i="1"/>
  <c r="J120" i="1" s="1"/>
  <c r="K120" i="1" s="1"/>
  <c r="M120" i="1"/>
  <c r="B121" i="1"/>
  <c r="L120" i="1"/>
  <c r="J1018" i="1"/>
  <c r="K1018" i="1" s="1"/>
  <c r="J5319" i="1"/>
  <c r="K5319" i="1" s="1"/>
  <c r="J5720" i="1" l="1"/>
  <c r="K5720" i="1" s="1"/>
  <c r="L5720" i="1"/>
  <c r="B5721" i="1"/>
  <c r="N5720" i="1"/>
  <c r="M5720" i="1"/>
  <c r="B6324" i="1"/>
  <c r="N6323" i="1"/>
  <c r="L6323" i="1"/>
  <c r="M6323" i="1"/>
  <c r="J6322" i="1"/>
  <c r="K6322" i="1" s="1"/>
  <c r="I620" i="1"/>
  <c r="J620" i="1" s="1"/>
  <c r="K620" i="1" s="1"/>
  <c r="M620" i="1"/>
  <c r="L620" i="1"/>
  <c r="H620" i="1"/>
  <c r="N620" i="1"/>
  <c r="B621" i="1"/>
  <c r="N4120" i="1"/>
  <c r="J4120" i="1"/>
  <c r="K4120" i="1" s="1"/>
  <c r="M4120" i="1"/>
  <c r="B4121" i="1"/>
  <c r="L4120" i="1"/>
  <c r="M2820" i="1"/>
  <c r="L2820" i="1"/>
  <c r="J2820" i="1"/>
  <c r="K2820" i="1" s="1"/>
  <c r="B2821" i="1"/>
  <c r="N2820" i="1"/>
  <c r="J6222" i="1"/>
  <c r="K6222" i="1" s="1"/>
  <c r="B6223" i="1"/>
  <c r="N6222" i="1"/>
  <c r="L6222" i="1"/>
  <c r="M6222" i="1"/>
  <c r="N3721" i="1"/>
  <c r="M3721" i="1"/>
  <c r="J3721" i="1"/>
  <c r="K3721" i="1" s="1"/>
  <c r="L3721" i="1"/>
  <c r="B3722" i="1"/>
  <c r="I2020" i="1"/>
  <c r="J2020" i="1" s="1"/>
  <c r="K2020" i="1" s="1"/>
  <c r="M2020" i="1"/>
  <c r="B2021" i="1"/>
  <c r="H2020" i="1"/>
  <c r="N2020" i="1"/>
  <c r="L2020" i="1"/>
  <c r="M3320" i="1"/>
  <c r="J3320" i="1"/>
  <c r="K3320" i="1" s="1"/>
  <c r="B3321" i="1"/>
  <c r="L3320" i="1"/>
  <c r="N3320" i="1"/>
  <c r="M3120" i="1"/>
  <c r="B3121" i="1"/>
  <c r="J3120" i="1"/>
  <c r="K3120" i="1" s="1"/>
  <c r="L3120" i="1"/>
  <c r="N3120" i="1"/>
  <c r="I1820" i="1"/>
  <c r="J1820" i="1" s="1"/>
  <c r="K1820" i="1" s="1"/>
  <c r="H1820" i="1"/>
  <c r="M1820" i="1"/>
  <c r="L1820" i="1"/>
  <c r="N1820" i="1"/>
  <c r="B1821" i="1"/>
  <c r="B3621" i="1"/>
  <c r="J3620" i="1"/>
  <c r="K3620" i="1" s="1"/>
  <c r="L3620" i="1"/>
  <c r="N3620" i="1"/>
  <c r="M3620" i="1"/>
  <c r="J4422" i="1"/>
  <c r="K4422" i="1" s="1"/>
  <c r="M4422" i="1"/>
  <c r="B4423" i="1"/>
  <c r="L4422" i="1"/>
  <c r="N4422" i="1"/>
  <c r="B5021" i="1"/>
  <c r="N5020" i="1"/>
  <c r="J5020" i="1"/>
  <c r="K5020" i="1" s="1"/>
  <c r="M5020" i="1"/>
  <c r="L5020" i="1"/>
  <c r="L1422" i="1"/>
  <c r="I1422" i="1"/>
  <c r="J1422" i="1" s="1"/>
  <c r="K1422" i="1" s="1"/>
  <c r="H1422" i="1"/>
  <c r="N1422" i="1"/>
  <c r="M1422" i="1"/>
  <c r="B1423" i="1"/>
  <c r="N2221" i="1"/>
  <c r="L2221" i="1"/>
  <c r="H2221" i="1"/>
  <c r="I2221" i="1"/>
  <c r="J2221" i="1" s="1"/>
  <c r="K2221" i="1" s="1"/>
  <c r="M2221" i="1"/>
  <c r="B2222" i="1"/>
  <c r="I1520" i="1"/>
  <c r="J1520" i="1" s="1"/>
  <c r="K1520" i="1" s="1"/>
  <c r="B1521" i="1"/>
  <c r="N1520" i="1"/>
  <c r="L1520" i="1"/>
  <c r="H1520" i="1"/>
  <c r="M1520" i="1"/>
  <c r="M4921" i="1"/>
  <c r="B4922" i="1"/>
  <c r="J4921" i="1"/>
  <c r="K4921" i="1" s="1"/>
  <c r="L4921" i="1"/>
  <c r="N4921" i="1"/>
  <c r="N3420" i="1"/>
  <c r="M3420" i="1"/>
  <c r="L3420" i="1"/>
  <c r="B3421" i="1"/>
  <c r="J3420" i="1"/>
  <c r="K3420" i="1" s="1"/>
  <c r="J5621" i="1"/>
  <c r="K5621" i="1" s="1"/>
  <c r="N5621" i="1"/>
  <c r="L5621" i="1"/>
  <c r="M5621" i="1"/>
  <c r="B5622" i="1"/>
  <c r="M3220" i="1"/>
  <c r="N3220" i="1"/>
  <c r="L3220" i="1"/>
  <c r="B3221" i="1"/>
  <c r="J3220" i="1"/>
  <c r="K3220" i="1" s="1"/>
  <c r="M2420" i="1"/>
  <c r="L2420" i="1"/>
  <c r="H2420" i="1"/>
  <c r="N2420" i="1"/>
  <c r="I2420" i="1"/>
  <c r="J2420" i="1" s="1"/>
  <c r="K2420" i="1" s="1"/>
  <c r="B2421" i="1"/>
  <c r="B1322" i="1"/>
  <c r="I1321" i="1"/>
  <c r="J1321" i="1" s="1"/>
  <c r="K1321" i="1" s="1"/>
  <c r="N1321" i="1"/>
  <c r="M1321" i="1"/>
  <c r="L1321" i="1"/>
  <c r="H1321" i="1"/>
  <c r="J4719" i="1"/>
  <c r="K4719" i="1" s="1"/>
  <c r="J4321" i="1"/>
  <c r="K4321" i="1" s="1"/>
  <c r="L4321" i="1"/>
  <c r="M4321" i="1"/>
  <c r="N4321" i="1"/>
  <c r="B4322" i="1"/>
  <c r="B2624" i="1"/>
  <c r="J2623" i="1"/>
  <c r="K2623" i="1" s="1"/>
  <c r="M2623" i="1"/>
  <c r="L2623" i="1"/>
  <c r="N2623" i="1"/>
  <c r="J3921" i="1"/>
  <c r="K3921" i="1" s="1"/>
  <c r="M3921" i="1"/>
  <c r="N3921" i="1"/>
  <c r="L3921" i="1"/>
  <c r="B3922" i="1"/>
  <c r="J4720" i="1"/>
  <c r="K4720" i="1" s="1"/>
  <c r="N4720" i="1"/>
  <c r="L4720" i="1"/>
  <c r="B4721" i="1"/>
  <c r="M4720" i="1"/>
  <c r="B21" i="1"/>
  <c r="L20" i="1"/>
  <c r="H20" i="1"/>
  <c r="N20" i="1"/>
  <c r="I20" i="1"/>
  <c r="J20" i="1" s="1"/>
  <c r="K20" i="1" s="1"/>
  <c r="M20" i="1"/>
  <c r="M2720" i="1"/>
  <c r="L2720" i="1"/>
  <c r="B2721" i="1"/>
  <c r="J2720" i="1"/>
  <c r="K2720" i="1" s="1"/>
  <c r="N2720" i="1"/>
  <c r="I1220" i="1"/>
  <c r="J1220" i="1" s="1"/>
  <c r="K1220" i="1" s="1"/>
  <c r="L1220" i="1"/>
  <c r="H1220" i="1"/>
  <c r="B1221" i="1"/>
  <c r="N1220" i="1"/>
  <c r="M1220" i="1"/>
  <c r="I2321" i="1"/>
  <c r="J2321" i="1" s="1"/>
  <c r="K2321" i="1" s="1"/>
  <c r="N2321" i="1"/>
  <c r="M2321" i="1"/>
  <c r="L2321" i="1"/>
  <c r="H2321" i="1"/>
  <c r="B2322" i="1"/>
  <c r="I1620" i="1"/>
  <c r="J1620" i="1" s="1"/>
  <c r="K1620" i="1" s="1"/>
  <c r="B1621" i="1"/>
  <c r="N1620" i="1"/>
  <c r="H1620" i="1"/>
  <c r="M1620" i="1"/>
  <c r="L1620" i="1"/>
  <c r="M5220" i="1"/>
  <c r="J5220" i="1"/>
  <c r="K5220" i="1" s="1"/>
  <c r="L5220" i="1"/>
  <c r="B5221" i="1"/>
  <c r="N5220" i="1"/>
  <c r="B1722" i="1"/>
  <c r="L1721" i="1"/>
  <c r="H1721" i="1"/>
  <c r="N1721" i="1"/>
  <c r="M1721" i="1"/>
  <c r="I1721" i="1"/>
  <c r="J1721" i="1" s="1"/>
  <c r="K1721" i="1" s="1"/>
  <c r="J6121" i="1"/>
  <c r="K6121" i="1" s="1"/>
  <c r="N6121" i="1"/>
  <c r="M6121" i="1"/>
  <c r="L6121" i="1"/>
  <c r="B6122" i="1"/>
  <c r="L4823" i="1"/>
  <c r="B4824" i="1"/>
  <c r="N4823" i="1"/>
  <c r="J4823" i="1"/>
  <c r="K4823" i="1" s="1"/>
  <c r="M4823" i="1"/>
  <c r="L2121" i="1"/>
  <c r="I2121" i="1"/>
  <c r="H2121" i="1"/>
  <c r="N2121" i="1"/>
  <c r="B2122" i="1"/>
  <c r="M2121" i="1"/>
  <c r="L5122" i="1"/>
  <c r="N5122" i="1"/>
  <c r="M5122" i="1"/>
  <c r="B5123" i="1"/>
  <c r="J5122" i="1"/>
  <c r="K5122" i="1" s="1"/>
  <c r="L1121" i="1"/>
  <c r="N1121" i="1"/>
  <c r="B1122" i="1"/>
  <c r="I1121" i="1"/>
  <c r="J1121" i="1" s="1"/>
  <c r="K1121" i="1" s="1"/>
  <c r="H1121" i="1"/>
  <c r="M1121" i="1"/>
  <c r="J4822" i="1"/>
  <c r="K4822" i="1" s="1"/>
  <c r="M121" i="1"/>
  <c r="B122" i="1"/>
  <c r="L121" i="1"/>
  <c r="H121" i="1"/>
  <c r="I121" i="1"/>
  <c r="J121" i="1" s="1"/>
  <c r="K121" i="1" s="1"/>
  <c r="N121" i="1"/>
  <c r="M5321" i="1"/>
  <c r="L5321" i="1"/>
  <c r="N5321" i="1"/>
  <c r="B5322" i="1"/>
  <c r="I520" i="1"/>
  <c r="B521" i="1"/>
  <c r="H520" i="1"/>
  <c r="N520" i="1"/>
  <c r="M520" i="1"/>
  <c r="L520" i="1"/>
  <c r="N221" i="1"/>
  <c r="B222" i="1"/>
  <c r="I221" i="1"/>
  <c r="J221" i="1" s="1"/>
  <c r="K221" i="1" s="1"/>
  <c r="M221" i="1"/>
  <c r="L221" i="1"/>
  <c r="H221" i="1"/>
  <c r="J6421" i="1"/>
  <c r="K6421" i="1" s="1"/>
  <c r="J920" i="1"/>
  <c r="K920" i="1" s="1"/>
  <c r="J419" i="1"/>
  <c r="K419" i="1" s="1"/>
  <c r="J3821" i="1"/>
  <c r="K3821" i="1" s="1"/>
  <c r="J4021" i="1"/>
  <c r="K4021" i="1" s="1"/>
  <c r="J6019" i="1"/>
  <c r="K6019" i="1" s="1"/>
  <c r="N6422" i="1"/>
  <c r="J6422" i="1"/>
  <c r="K6422" i="1" s="1"/>
  <c r="M6422" i="1"/>
  <c r="L6422" i="1"/>
  <c r="B6423" i="1"/>
  <c r="M3023" i="1"/>
  <c r="B3024" i="1"/>
  <c r="L3023" i="1"/>
  <c r="J3023" i="1"/>
  <c r="K3023" i="1" s="1"/>
  <c r="N3023" i="1"/>
  <c r="M921" i="1"/>
  <c r="B922" i="1"/>
  <c r="I921" i="1"/>
  <c r="J921" i="1" s="1"/>
  <c r="K921" i="1" s="1"/>
  <c r="N921" i="1"/>
  <c r="H921" i="1"/>
  <c r="L921" i="1"/>
  <c r="H720" i="1"/>
  <c r="N720" i="1"/>
  <c r="B721" i="1"/>
  <c r="I720" i="1"/>
  <c r="J720" i="1" s="1"/>
  <c r="K720" i="1" s="1"/>
  <c r="M720" i="1"/>
  <c r="L720" i="1"/>
  <c r="B5822" i="1"/>
  <c r="J5821" i="1"/>
  <c r="K5821" i="1" s="1"/>
  <c r="N5821" i="1"/>
  <c r="M5821" i="1"/>
  <c r="L5821" i="1"/>
  <c r="M4523" i="1"/>
  <c r="L4523" i="1"/>
  <c r="N4523" i="1"/>
  <c r="B4524" i="1"/>
  <c r="N4022" i="1"/>
  <c r="M4022" i="1"/>
  <c r="J4022" i="1"/>
  <c r="K4022" i="1" s="1"/>
  <c r="B4023" i="1"/>
  <c r="L4022" i="1"/>
  <c r="M3522" i="1"/>
  <c r="B3523" i="1"/>
  <c r="L3522" i="1"/>
  <c r="N3522" i="1"/>
  <c r="N6020" i="1"/>
  <c r="M6020" i="1"/>
  <c r="B6021" i="1"/>
  <c r="L6020" i="1"/>
  <c r="I1921" i="1"/>
  <c r="J1921" i="1" s="1"/>
  <c r="K1921" i="1" s="1"/>
  <c r="M1921" i="1"/>
  <c r="H1921" i="1"/>
  <c r="B1922" i="1"/>
  <c r="N1921" i="1"/>
  <c r="L1921" i="1"/>
  <c r="J719" i="1"/>
  <c r="K719" i="1" s="1"/>
  <c r="H821" i="1"/>
  <c r="B822" i="1"/>
  <c r="N821" i="1"/>
  <c r="M821" i="1"/>
  <c r="L821" i="1"/>
  <c r="I821" i="1"/>
  <c r="J821" i="1" s="1"/>
  <c r="K821" i="1" s="1"/>
  <c r="J1920" i="1"/>
  <c r="K1920" i="1" s="1"/>
  <c r="I420" i="1"/>
  <c r="J420" i="1" s="1"/>
  <c r="K420" i="1" s="1"/>
  <c r="L420" i="1"/>
  <c r="B421" i="1"/>
  <c r="M420" i="1"/>
  <c r="N420" i="1"/>
  <c r="H420" i="1"/>
  <c r="J3822" i="1"/>
  <c r="K3822" i="1" s="1"/>
  <c r="N3822" i="1"/>
  <c r="M3822" i="1"/>
  <c r="L3822" i="1"/>
  <c r="B3823" i="1"/>
  <c r="N5522" i="1"/>
  <c r="M5522" i="1"/>
  <c r="B5523" i="1"/>
  <c r="L5522" i="1"/>
  <c r="B4622" i="1"/>
  <c r="J4621" i="1"/>
  <c r="K4621" i="1" s="1"/>
  <c r="N4621" i="1"/>
  <c r="L4621" i="1"/>
  <c r="M4621" i="1"/>
  <c r="L1020" i="1"/>
  <c r="I1020" i="1"/>
  <c r="J1020" i="1" s="1"/>
  <c r="K1020" i="1" s="1"/>
  <c r="N1020" i="1"/>
  <c r="M1020" i="1"/>
  <c r="H1020" i="1"/>
  <c r="B1021" i="1"/>
  <c r="J3521" i="1"/>
  <c r="K3521" i="1" s="1"/>
  <c r="J1120" i="1"/>
  <c r="K1120" i="1" s="1"/>
  <c r="J6323" i="1" l="1"/>
  <c r="K6323" i="1" s="1"/>
  <c r="N5721" i="1"/>
  <c r="J5721" i="1"/>
  <c r="K5721" i="1" s="1"/>
  <c r="B5722" i="1"/>
  <c r="L5721" i="1"/>
  <c r="M5721" i="1"/>
  <c r="B6325" i="1"/>
  <c r="L6324" i="1"/>
  <c r="N6324" i="1"/>
  <c r="M6324" i="1"/>
  <c r="M621" i="1"/>
  <c r="L621" i="1"/>
  <c r="H621" i="1"/>
  <c r="B622" i="1"/>
  <c r="N621" i="1"/>
  <c r="I621" i="1"/>
  <c r="J621" i="1" s="1"/>
  <c r="K621" i="1" s="1"/>
  <c r="N2821" i="1"/>
  <c r="M2821" i="1"/>
  <c r="J2821" i="1"/>
  <c r="K2821" i="1" s="1"/>
  <c r="L2821" i="1"/>
  <c r="B2822" i="1"/>
  <c r="L4121" i="1"/>
  <c r="J4121" i="1"/>
  <c r="K4121" i="1" s="1"/>
  <c r="N4121" i="1"/>
  <c r="B4122" i="1"/>
  <c r="M4121" i="1"/>
  <c r="N6223" i="1"/>
  <c r="B6224" i="1"/>
  <c r="J6223" i="1"/>
  <c r="K6223" i="1" s="1"/>
  <c r="M6223" i="1"/>
  <c r="L6223" i="1"/>
  <c r="B3723" i="1"/>
  <c r="N3722" i="1"/>
  <c r="M3722" i="1"/>
  <c r="L3722" i="1"/>
  <c r="J3722" i="1"/>
  <c r="K3722" i="1" s="1"/>
  <c r="H2021" i="1"/>
  <c r="N2021" i="1"/>
  <c r="B2022" i="1"/>
  <c r="M2021" i="1"/>
  <c r="I2021" i="1"/>
  <c r="J2021" i="1" s="1"/>
  <c r="K2021" i="1" s="1"/>
  <c r="L2021" i="1"/>
  <c r="J4922" i="1"/>
  <c r="K4922" i="1" s="1"/>
  <c r="N4922" i="1"/>
  <c r="M4922" i="1"/>
  <c r="L4922" i="1"/>
  <c r="B4923" i="1"/>
  <c r="L4423" i="1"/>
  <c r="N4423" i="1"/>
  <c r="M4423" i="1"/>
  <c r="B4424" i="1"/>
  <c r="J4423" i="1"/>
  <c r="K4423" i="1" s="1"/>
  <c r="L3121" i="1"/>
  <c r="B3122" i="1"/>
  <c r="J3121" i="1"/>
  <c r="K3121" i="1" s="1"/>
  <c r="M3121" i="1"/>
  <c r="N3121" i="1"/>
  <c r="L1521" i="1"/>
  <c r="I1521" i="1"/>
  <c r="J1521" i="1" s="1"/>
  <c r="K1521" i="1" s="1"/>
  <c r="B1522" i="1"/>
  <c r="N1521" i="1"/>
  <c r="H1521" i="1"/>
  <c r="M1521" i="1"/>
  <c r="M5021" i="1"/>
  <c r="J5021" i="1"/>
  <c r="K5021" i="1" s="1"/>
  <c r="N5021" i="1"/>
  <c r="B5022" i="1"/>
  <c r="L5021" i="1"/>
  <c r="N3321" i="1"/>
  <c r="M3321" i="1"/>
  <c r="B3322" i="1"/>
  <c r="J3321" i="1"/>
  <c r="K3321" i="1" s="1"/>
  <c r="L3321" i="1"/>
  <c r="I2222" i="1"/>
  <c r="J2222" i="1" s="1"/>
  <c r="K2222" i="1" s="1"/>
  <c r="M2222" i="1"/>
  <c r="L2222" i="1"/>
  <c r="H2222" i="1"/>
  <c r="B2223" i="1"/>
  <c r="N2222" i="1"/>
  <c r="L1423" i="1"/>
  <c r="B1424" i="1"/>
  <c r="N1423" i="1"/>
  <c r="M1423" i="1"/>
  <c r="I1423" i="1"/>
  <c r="J1423" i="1" s="1"/>
  <c r="K1423" i="1" s="1"/>
  <c r="H1423" i="1"/>
  <c r="I1821" i="1"/>
  <c r="J1821" i="1" s="1"/>
  <c r="K1821" i="1" s="1"/>
  <c r="L1821" i="1"/>
  <c r="B1822" i="1"/>
  <c r="N1821" i="1"/>
  <c r="H1821" i="1"/>
  <c r="M1821" i="1"/>
  <c r="B3622" i="1"/>
  <c r="J3621" i="1"/>
  <c r="K3621" i="1" s="1"/>
  <c r="N3621" i="1"/>
  <c r="M3621" i="1"/>
  <c r="L3621" i="1"/>
  <c r="B1622" i="1"/>
  <c r="I1621" i="1"/>
  <c r="J1621" i="1" s="1"/>
  <c r="K1621" i="1" s="1"/>
  <c r="L1621" i="1"/>
  <c r="H1621" i="1"/>
  <c r="N1621" i="1"/>
  <c r="M1621" i="1"/>
  <c r="M2322" i="1"/>
  <c r="L2322" i="1"/>
  <c r="I2322" i="1"/>
  <c r="J2322" i="1" s="1"/>
  <c r="K2322" i="1" s="1"/>
  <c r="B2323" i="1"/>
  <c r="N2322" i="1"/>
  <c r="H2322" i="1"/>
  <c r="B3923" i="1"/>
  <c r="L3922" i="1"/>
  <c r="N3922" i="1"/>
  <c r="J3922" i="1"/>
  <c r="K3922" i="1" s="1"/>
  <c r="M3922" i="1"/>
  <c r="B4323" i="1"/>
  <c r="M4322" i="1"/>
  <c r="J4322" i="1"/>
  <c r="K4322" i="1" s="1"/>
  <c r="N4322" i="1"/>
  <c r="L4322" i="1"/>
  <c r="J2624" i="1"/>
  <c r="K2624" i="1" s="1"/>
  <c r="L2624" i="1"/>
  <c r="N2624" i="1"/>
  <c r="B2625" i="1"/>
  <c r="M2624" i="1"/>
  <c r="L1322" i="1"/>
  <c r="B1323" i="1"/>
  <c r="I1322" i="1"/>
  <c r="J1322" i="1" s="1"/>
  <c r="K1322" i="1" s="1"/>
  <c r="N1322" i="1"/>
  <c r="H1322" i="1"/>
  <c r="M1322" i="1"/>
  <c r="I1722" i="1"/>
  <c r="J1722" i="1" s="1"/>
  <c r="K1722" i="1" s="1"/>
  <c r="N1722" i="1"/>
  <c r="L1722" i="1"/>
  <c r="B1723" i="1"/>
  <c r="H1722" i="1"/>
  <c r="M1722" i="1"/>
  <c r="L21" i="1"/>
  <c r="H21" i="1"/>
  <c r="N21" i="1"/>
  <c r="M21" i="1"/>
  <c r="B22" i="1"/>
  <c r="I21" i="1"/>
  <c r="J21" i="1" s="1"/>
  <c r="K21" i="1" s="1"/>
  <c r="M5221" i="1"/>
  <c r="B5222" i="1"/>
  <c r="J5221" i="1"/>
  <c r="K5221" i="1" s="1"/>
  <c r="N5221" i="1"/>
  <c r="L5221" i="1"/>
  <c r="I1221" i="1"/>
  <c r="J1221" i="1" s="1"/>
  <c r="K1221" i="1" s="1"/>
  <c r="N1221" i="1"/>
  <c r="B1222" i="1"/>
  <c r="M1221" i="1"/>
  <c r="H1221" i="1"/>
  <c r="L1221" i="1"/>
  <c r="B2722" i="1"/>
  <c r="J2721" i="1"/>
  <c r="K2721" i="1" s="1"/>
  <c r="N2721" i="1"/>
  <c r="L2721" i="1"/>
  <c r="M2721" i="1"/>
  <c r="J4721" i="1"/>
  <c r="K4721" i="1" s="1"/>
  <c r="M4721" i="1"/>
  <c r="L4721" i="1"/>
  <c r="B4722" i="1"/>
  <c r="N4721" i="1"/>
  <c r="B2422" i="1"/>
  <c r="L2421" i="1"/>
  <c r="N2421" i="1"/>
  <c r="H2421" i="1"/>
  <c r="M2421" i="1"/>
  <c r="I2421" i="1"/>
  <c r="J2421" i="1" s="1"/>
  <c r="K2421" i="1" s="1"/>
  <c r="B5623" i="1"/>
  <c r="J5622" i="1"/>
  <c r="K5622" i="1" s="1"/>
  <c r="L5622" i="1"/>
  <c r="M5622" i="1"/>
  <c r="N5622" i="1"/>
  <c r="M3221" i="1"/>
  <c r="L3221" i="1"/>
  <c r="B3222" i="1"/>
  <c r="J3221" i="1"/>
  <c r="K3221" i="1" s="1"/>
  <c r="N3221" i="1"/>
  <c r="L3421" i="1"/>
  <c r="B3422" i="1"/>
  <c r="M3421" i="1"/>
  <c r="J3421" i="1"/>
  <c r="K3421" i="1" s="1"/>
  <c r="N3421" i="1"/>
  <c r="B1123" i="1"/>
  <c r="L1122" i="1"/>
  <c r="H1122" i="1"/>
  <c r="I1122" i="1"/>
  <c r="N1122" i="1"/>
  <c r="M1122" i="1"/>
  <c r="L1922" i="1"/>
  <c r="N1922" i="1"/>
  <c r="I1922" i="1"/>
  <c r="J1922" i="1" s="1"/>
  <c r="K1922" i="1" s="1"/>
  <c r="M1922" i="1"/>
  <c r="H1922" i="1"/>
  <c r="B1923" i="1"/>
  <c r="J6021" i="1"/>
  <c r="K6021" i="1" s="1"/>
  <c r="N6021" i="1"/>
  <c r="M6021" i="1"/>
  <c r="L6021" i="1"/>
  <c r="B6022" i="1"/>
  <c r="J3522" i="1"/>
  <c r="K3522" i="1" s="1"/>
  <c r="L4524" i="1"/>
  <c r="N4524" i="1"/>
  <c r="B4525" i="1"/>
  <c r="J4524" i="1"/>
  <c r="K4524" i="1" s="1"/>
  <c r="M4524" i="1"/>
  <c r="B6424" i="1"/>
  <c r="J6423" i="1"/>
  <c r="K6423" i="1" s="1"/>
  <c r="N6423" i="1"/>
  <c r="M6423" i="1"/>
  <c r="L6423" i="1"/>
  <c r="N5123" i="1"/>
  <c r="J5123" i="1"/>
  <c r="K5123" i="1" s="1"/>
  <c r="M5123" i="1"/>
  <c r="L5123" i="1"/>
  <c r="B5124" i="1"/>
  <c r="J6122" i="1"/>
  <c r="K6122" i="1" s="1"/>
  <c r="B6123" i="1"/>
  <c r="N6122" i="1"/>
  <c r="M6122" i="1"/>
  <c r="L6122" i="1"/>
  <c r="B5524" i="1"/>
  <c r="N5523" i="1"/>
  <c r="M5523" i="1"/>
  <c r="J5523" i="1"/>
  <c r="K5523" i="1" s="1"/>
  <c r="L5523" i="1"/>
  <c r="L421" i="1"/>
  <c r="M421" i="1"/>
  <c r="H421" i="1"/>
  <c r="B422" i="1"/>
  <c r="I421" i="1"/>
  <c r="N421" i="1"/>
  <c r="J5822" i="1"/>
  <c r="K5822" i="1" s="1"/>
  <c r="L5822" i="1"/>
  <c r="B5823" i="1"/>
  <c r="N5822" i="1"/>
  <c r="M5822" i="1"/>
  <c r="J5522" i="1"/>
  <c r="K5522" i="1" s="1"/>
  <c r="I1021" i="1"/>
  <c r="J1021" i="1" s="1"/>
  <c r="K1021" i="1" s="1"/>
  <c r="N1021" i="1"/>
  <c r="M1021" i="1"/>
  <c r="L1021" i="1"/>
  <c r="H1021" i="1"/>
  <c r="B1022" i="1"/>
  <c r="J6020" i="1"/>
  <c r="K6020" i="1" s="1"/>
  <c r="L3523" i="1"/>
  <c r="J3523" i="1"/>
  <c r="K3523" i="1" s="1"/>
  <c r="N3523" i="1"/>
  <c r="B3524" i="1"/>
  <c r="M3523" i="1"/>
  <c r="N4023" i="1"/>
  <c r="M4023" i="1"/>
  <c r="J4023" i="1"/>
  <c r="K4023" i="1" s="1"/>
  <c r="L4023" i="1"/>
  <c r="B4024" i="1"/>
  <c r="N222" i="1"/>
  <c r="I222" i="1"/>
  <c r="J222" i="1" s="1"/>
  <c r="K222" i="1" s="1"/>
  <c r="M222" i="1"/>
  <c r="B223" i="1"/>
  <c r="L222" i="1"/>
  <c r="H222" i="1"/>
  <c r="H521" i="1"/>
  <c r="N521" i="1"/>
  <c r="M521" i="1"/>
  <c r="L521" i="1"/>
  <c r="I521" i="1"/>
  <c r="B522" i="1"/>
  <c r="J5321" i="1"/>
  <c r="K5321" i="1" s="1"/>
  <c r="J2121" i="1"/>
  <c r="K2121" i="1" s="1"/>
  <c r="N721" i="1"/>
  <c r="M721" i="1"/>
  <c r="B722" i="1"/>
  <c r="I721" i="1"/>
  <c r="L721" i="1"/>
  <c r="H721" i="1"/>
  <c r="J520" i="1"/>
  <c r="K520" i="1" s="1"/>
  <c r="M4824" i="1"/>
  <c r="L4824" i="1"/>
  <c r="N4824" i="1"/>
  <c r="B4825" i="1"/>
  <c r="J4824" i="1"/>
  <c r="K4824" i="1" s="1"/>
  <c r="M4622" i="1"/>
  <c r="N4622" i="1"/>
  <c r="L4622" i="1"/>
  <c r="B4623" i="1"/>
  <c r="N3823" i="1"/>
  <c r="L3823" i="1"/>
  <c r="B3824" i="1"/>
  <c r="M3823" i="1"/>
  <c r="M822" i="1"/>
  <c r="L822" i="1"/>
  <c r="H822" i="1"/>
  <c r="I822" i="1"/>
  <c r="J822" i="1" s="1"/>
  <c r="K822" i="1" s="1"/>
  <c r="B823" i="1"/>
  <c r="N822" i="1"/>
  <c r="J4523" i="1"/>
  <c r="K4523" i="1" s="1"/>
  <c r="M922" i="1"/>
  <c r="H922" i="1"/>
  <c r="I922" i="1"/>
  <c r="J922" i="1" s="1"/>
  <c r="K922" i="1" s="1"/>
  <c r="L922" i="1"/>
  <c r="N922" i="1"/>
  <c r="B923" i="1"/>
  <c r="N3024" i="1"/>
  <c r="B3025" i="1"/>
  <c r="L3024" i="1"/>
  <c r="M3024" i="1"/>
  <c r="B5323" i="1"/>
  <c r="L5322" i="1"/>
  <c r="N5322" i="1"/>
  <c r="M5322" i="1"/>
  <c r="I122" i="1"/>
  <c r="J122" i="1" s="1"/>
  <c r="K122" i="1" s="1"/>
  <c r="N122" i="1"/>
  <c r="H122" i="1"/>
  <c r="M122" i="1"/>
  <c r="B123" i="1"/>
  <c r="L122" i="1"/>
  <c r="N2122" i="1"/>
  <c r="M2122" i="1"/>
  <c r="H2122" i="1"/>
  <c r="B2123" i="1"/>
  <c r="I2122" i="1"/>
  <c r="J2122" i="1" s="1"/>
  <c r="K2122" i="1" s="1"/>
  <c r="L2122" i="1"/>
  <c r="N5722" i="1" l="1"/>
  <c r="L5722" i="1"/>
  <c r="M5722" i="1"/>
  <c r="J5722" i="1"/>
  <c r="K5722" i="1" s="1"/>
  <c r="B5723" i="1"/>
  <c r="B6326" i="1"/>
  <c r="N6325" i="1"/>
  <c r="L6325" i="1"/>
  <c r="M6325" i="1"/>
  <c r="J6324" i="1"/>
  <c r="K6324" i="1" s="1"/>
  <c r="B2823" i="1"/>
  <c r="M2822" i="1"/>
  <c r="L2822" i="1"/>
  <c r="J2822" i="1"/>
  <c r="K2822" i="1" s="1"/>
  <c r="N2822" i="1"/>
  <c r="L4122" i="1"/>
  <c r="N4122" i="1"/>
  <c r="B4123" i="1"/>
  <c r="J4122" i="1"/>
  <c r="K4122" i="1" s="1"/>
  <c r="M4122" i="1"/>
  <c r="H622" i="1"/>
  <c r="M622" i="1"/>
  <c r="B623" i="1"/>
  <c r="I622" i="1"/>
  <c r="J622" i="1" s="1"/>
  <c r="K622" i="1" s="1"/>
  <c r="N622" i="1"/>
  <c r="L622" i="1"/>
  <c r="J6224" i="1"/>
  <c r="K6224" i="1" s="1"/>
  <c r="L6224" i="1"/>
  <c r="N6224" i="1"/>
  <c r="B6225" i="1"/>
  <c r="M6224" i="1"/>
  <c r="I2022" i="1"/>
  <c r="J2022" i="1" s="1"/>
  <c r="K2022" i="1" s="1"/>
  <c r="L2022" i="1"/>
  <c r="M2022" i="1"/>
  <c r="H2022" i="1"/>
  <c r="B2023" i="1"/>
  <c r="N2022" i="1"/>
  <c r="M3723" i="1"/>
  <c r="L3723" i="1"/>
  <c r="J3723" i="1"/>
  <c r="K3723" i="1" s="1"/>
  <c r="B3724" i="1"/>
  <c r="N3723" i="1"/>
  <c r="N4923" i="1"/>
  <c r="B4924" i="1"/>
  <c r="L4923" i="1"/>
  <c r="J4923" i="1"/>
  <c r="K4923" i="1" s="1"/>
  <c r="M4923" i="1"/>
  <c r="L1822" i="1"/>
  <c r="H1822" i="1"/>
  <c r="N1822" i="1"/>
  <c r="B1823" i="1"/>
  <c r="I1822" i="1"/>
  <c r="J1822" i="1" s="1"/>
  <c r="K1822" i="1" s="1"/>
  <c r="M1822" i="1"/>
  <c r="N4424" i="1"/>
  <c r="L4424" i="1"/>
  <c r="M4424" i="1"/>
  <c r="J4424" i="1"/>
  <c r="K4424" i="1" s="1"/>
  <c r="B4425" i="1"/>
  <c r="B3623" i="1"/>
  <c r="J3622" i="1"/>
  <c r="K3622" i="1" s="1"/>
  <c r="N3622" i="1"/>
  <c r="M3622" i="1"/>
  <c r="L3622" i="1"/>
  <c r="M1424" i="1"/>
  <c r="H1424" i="1"/>
  <c r="B1425" i="1"/>
  <c r="N1424" i="1"/>
  <c r="L1424" i="1"/>
  <c r="I1424" i="1"/>
  <c r="J1424" i="1" s="1"/>
  <c r="K1424" i="1" s="1"/>
  <c r="N3322" i="1"/>
  <c r="B3323" i="1"/>
  <c r="M3322" i="1"/>
  <c r="J3322" i="1"/>
  <c r="K3322" i="1" s="1"/>
  <c r="L3322" i="1"/>
  <c r="M5022" i="1"/>
  <c r="L5022" i="1"/>
  <c r="B5023" i="1"/>
  <c r="N5022" i="1"/>
  <c r="J5022" i="1"/>
  <c r="K5022" i="1" s="1"/>
  <c r="L1522" i="1"/>
  <c r="I1522" i="1"/>
  <c r="J1522" i="1" s="1"/>
  <c r="K1522" i="1" s="1"/>
  <c r="B1523" i="1"/>
  <c r="N1522" i="1"/>
  <c r="M1522" i="1"/>
  <c r="H1522" i="1"/>
  <c r="L3122" i="1"/>
  <c r="M3122" i="1"/>
  <c r="B3123" i="1"/>
  <c r="J3122" i="1"/>
  <c r="K3122" i="1" s="1"/>
  <c r="N3122" i="1"/>
  <c r="N2223" i="1"/>
  <c r="I2223" i="1"/>
  <c r="J2223" i="1" s="1"/>
  <c r="K2223" i="1" s="1"/>
  <c r="M2223" i="1"/>
  <c r="L2223" i="1"/>
  <c r="H2223" i="1"/>
  <c r="B2224" i="1"/>
  <c r="L3422" i="1"/>
  <c r="B3423" i="1"/>
  <c r="J3422" i="1"/>
  <c r="K3422" i="1" s="1"/>
  <c r="M3422" i="1"/>
  <c r="N3422" i="1"/>
  <c r="N3222" i="1"/>
  <c r="L3222" i="1"/>
  <c r="B3223" i="1"/>
  <c r="M3222" i="1"/>
  <c r="J3222" i="1"/>
  <c r="K3222" i="1" s="1"/>
  <c r="B1223" i="1"/>
  <c r="I1222" i="1"/>
  <c r="J1222" i="1" s="1"/>
  <c r="K1222" i="1" s="1"/>
  <c r="N1222" i="1"/>
  <c r="M1222" i="1"/>
  <c r="L1222" i="1"/>
  <c r="H1222" i="1"/>
  <c r="M2625" i="1"/>
  <c r="N2625" i="1"/>
  <c r="J2625" i="1"/>
  <c r="K2625" i="1" s="1"/>
  <c r="B2626" i="1"/>
  <c r="L2625" i="1"/>
  <c r="B5223" i="1"/>
  <c r="L5222" i="1"/>
  <c r="N5222" i="1"/>
  <c r="M5222" i="1"/>
  <c r="J5222" i="1"/>
  <c r="K5222" i="1" s="1"/>
  <c r="B2324" i="1"/>
  <c r="L2323" i="1"/>
  <c r="H2323" i="1"/>
  <c r="I2323" i="1"/>
  <c r="J2323" i="1" s="1"/>
  <c r="K2323" i="1" s="1"/>
  <c r="N2323" i="1"/>
  <c r="M2323" i="1"/>
  <c r="N1723" i="1"/>
  <c r="H1723" i="1"/>
  <c r="I1723" i="1"/>
  <c r="J1723" i="1" s="1"/>
  <c r="K1723" i="1" s="1"/>
  <c r="M1723" i="1"/>
  <c r="L1723" i="1"/>
  <c r="B1724" i="1"/>
  <c r="B5624" i="1"/>
  <c r="M5623" i="1"/>
  <c r="L5623" i="1"/>
  <c r="J5623" i="1"/>
  <c r="K5623" i="1" s="1"/>
  <c r="N5623" i="1"/>
  <c r="M2422" i="1"/>
  <c r="L2422" i="1"/>
  <c r="H2422" i="1"/>
  <c r="B2423" i="1"/>
  <c r="I2422" i="1"/>
  <c r="J2422" i="1" s="1"/>
  <c r="K2422" i="1" s="1"/>
  <c r="N2422" i="1"/>
  <c r="N2722" i="1"/>
  <c r="M2722" i="1"/>
  <c r="L2722" i="1"/>
  <c r="B2723" i="1"/>
  <c r="J2722" i="1"/>
  <c r="K2722" i="1" s="1"/>
  <c r="H1323" i="1"/>
  <c r="I1323" i="1"/>
  <c r="J1323" i="1" s="1"/>
  <c r="K1323" i="1" s="1"/>
  <c r="B1324" i="1"/>
  <c r="M1323" i="1"/>
  <c r="N1323" i="1"/>
  <c r="L1323" i="1"/>
  <c r="N4722" i="1"/>
  <c r="B4723" i="1"/>
  <c r="L4722" i="1"/>
  <c r="J4722" i="1"/>
  <c r="K4722" i="1" s="1"/>
  <c r="M4722" i="1"/>
  <c r="B23" i="1"/>
  <c r="N22" i="1"/>
  <c r="M22" i="1"/>
  <c r="I22" i="1"/>
  <c r="J22" i="1" s="1"/>
  <c r="K22" i="1" s="1"/>
  <c r="L22" i="1"/>
  <c r="H22" i="1"/>
  <c r="L4323" i="1"/>
  <c r="J4323" i="1"/>
  <c r="K4323" i="1" s="1"/>
  <c r="N4323" i="1"/>
  <c r="M4323" i="1"/>
  <c r="B4324" i="1"/>
  <c r="B3924" i="1"/>
  <c r="J3923" i="1"/>
  <c r="K3923" i="1" s="1"/>
  <c r="N3923" i="1"/>
  <c r="M3923" i="1"/>
  <c r="L3923" i="1"/>
  <c r="M1622" i="1"/>
  <c r="L1622" i="1"/>
  <c r="I1622" i="1"/>
  <c r="J1622" i="1" s="1"/>
  <c r="K1622" i="1" s="1"/>
  <c r="H1622" i="1"/>
  <c r="B1623" i="1"/>
  <c r="N1622" i="1"/>
  <c r="J5322" i="1"/>
  <c r="K5322" i="1" s="1"/>
  <c r="J3024" i="1"/>
  <c r="K3024" i="1" s="1"/>
  <c r="J1122" i="1"/>
  <c r="K1122" i="1" s="1"/>
  <c r="H823" i="1"/>
  <c r="N823" i="1"/>
  <c r="L823" i="1"/>
  <c r="I823" i="1"/>
  <c r="J823" i="1" s="1"/>
  <c r="K823" i="1" s="1"/>
  <c r="B824" i="1"/>
  <c r="M823" i="1"/>
  <c r="L5323" i="1"/>
  <c r="J5323" i="1"/>
  <c r="K5323" i="1" s="1"/>
  <c r="N5323" i="1"/>
  <c r="M5323" i="1"/>
  <c r="B5324" i="1"/>
  <c r="M3824" i="1"/>
  <c r="L3824" i="1"/>
  <c r="N3824" i="1"/>
  <c r="B3825" i="1"/>
  <c r="H923" i="1"/>
  <c r="M923" i="1"/>
  <c r="L923" i="1"/>
  <c r="B924" i="1"/>
  <c r="I923" i="1"/>
  <c r="N923" i="1"/>
  <c r="L4623" i="1"/>
  <c r="J4623" i="1"/>
  <c r="K4623" i="1" s="1"/>
  <c r="N4623" i="1"/>
  <c r="B4624" i="1"/>
  <c r="M4623" i="1"/>
  <c r="H522" i="1"/>
  <c r="B523" i="1"/>
  <c r="N522" i="1"/>
  <c r="M522" i="1"/>
  <c r="L522" i="1"/>
  <c r="I522" i="1"/>
  <c r="H1022" i="1"/>
  <c r="N1022" i="1"/>
  <c r="B1023" i="1"/>
  <c r="M1022" i="1"/>
  <c r="I1022" i="1"/>
  <c r="J1022" i="1" s="1"/>
  <c r="K1022" i="1" s="1"/>
  <c r="L1022" i="1"/>
  <c r="M5823" i="1"/>
  <c r="B5824" i="1"/>
  <c r="L5823" i="1"/>
  <c r="N5823" i="1"/>
  <c r="L5524" i="1"/>
  <c r="N5524" i="1"/>
  <c r="M5524" i="1"/>
  <c r="B5525" i="1"/>
  <c r="L6123" i="1"/>
  <c r="B6124" i="1"/>
  <c r="N6123" i="1"/>
  <c r="M6123" i="1"/>
  <c r="L4525" i="1"/>
  <c r="J4525" i="1"/>
  <c r="K4525" i="1" s="1"/>
  <c r="B4526" i="1"/>
  <c r="M4525" i="1"/>
  <c r="N4525" i="1"/>
  <c r="J6022" i="1"/>
  <c r="K6022" i="1" s="1"/>
  <c r="N6022" i="1"/>
  <c r="M6022" i="1"/>
  <c r="L6022" i="1"/>
  <c r="B6023" i="1"/>
  <c r="B1924" i="1"/>
  <c r="L1923" i="1"/>
  <c r="N1923" i="1"/>
  <c r="H1923" i="1"/>
  <c r="M1923" i="1"/>
  <c r="I1923" i="1"/>
  <c r="J1923" i="1" s="1"/>
  <c r="K1923" i="1" s="1"/>
  <c r="N123" i="1"/>
  <c r="M123" i="1"/>
  <c r="L123" i="1"/>
  <c r="B124" i="1"/>
  <c r="I123" i="1"/>
  <c r="H123" i="1"/>
  <c r="J521" i="1"/>
  <c r="K521" i="1" s="1"/>
  <c r="L1123" i="1"/>
  <c r="B1124" i="1"/>
  <c r="M1123" i="1"/>
  <c r="H1123" i="1"/>
  <c r="I1123" i="1"/>
  <c r="N1123" i="1"/>
  <c r="J421" i="1"/>
  <c r="K421" i="1" s="1"/>
  <c r="M2123" i="1"/>
  <c r="H2123" i="1"/>
  <c r="L2123" i="1"/>
  <c r="B2124" i="1"/>
  <c r="I2123" i="1"/>
  <c r="N2123" i="1"/>
  <c r="M3025" i="1"/>
  <c r="J3025" i="1"/>
  <c r="K3025" i="1" s="1"/>
  <c r="B3026" i="1"/>
  <c r="N3025" i="1"/>
  <c r="L3025" i="1"/>
  <c r="J4622" i="1"/>
  <c r="K4622" i="1" s="1"/>
  <c r="M4825" i="1"/>
  <c r="N4825" i="1"/>
  <c r="B4826" i="1"/>
  <c r="L4825" i="1"/>
  <c r="J721" i="1"/>
  <c r="K721" i="1" s="1"/>
  <c r="M223" i="1"/>
  <c r="L223" i="1"/>
  <c r="B224" i="1"/>
  <c r="I223" i="1"/>
  <c r="J223" i="1" s="1"/>
  <c r="K223" i="1" s="1"/>
  <c r="N223" i="1"/>
  <c r="H223" i="1"/>
  <c r="N4024" i="1"/>
  <c r="B4025" i="1"/>
  <c r="J4024" i="1"/>
  <c r="K4024" i="1" s="1"/>
  <c r="L4024" i="1"/>
  <c r="M4024" i="1"/>
  <c r="N422" i="1"/>
  <c r="L422" i="1"/>
  <c r="M422" i="1"/>
  <c r="B423" i="1"/>
  <c r="I422" i="1"/>
  <c r="H422" i="1"/>
  <c r="N5124" i="1"/>
  <c r="L5124" i="1"/>
  <c r="B5125" i="1"/>
  <c r="J5124" i="1"/>
  <c r="K5124" i="1" s="1"/>
  <c r="M5124" i="1"/>
  <c r="J3823" i="1"/>
  <c r="K3823" i="1" s="1"/>
  <c r="N722" i="1"/>
  <c r="M722" i="1"/>
  <c r="H722" i="1"/>
  <c r="I722" i="1"/>
  <c r="J722" i="1" s="1"/>
  <c r="K722" i="1" s="1"/>
  <c r="L722" i="1"/>
  <c r="B723" i="1"/>
  <c r="N3524" i="1"/>
  <c r="M3524" i="1"/>
  <c r="J3524" i="1"/>
  <c r="K3524" i="1" s="1"/>
  <c r="B3525" i="1"/>
  <c r="L3524" i="1"/>
  <c r="L6424" i="1"/>
  <c r="B6425" i="1"/>
  <c r="N6424" i="1"/>
  <c r="M6424" i="1"/>
  <c r="J6325" i="1" l="1"/>
  <c r="K6325" i="1" s="1"/>
  <c r="J5723" i="1"/>
  <c r="K5723" i="1" s="1"/>
  <c r="N5723" i="1"/>
  <c r="M5723" i="1"/>
  <c r="B5724" i="1"/>
  <c r="L5723" i="1"/>
  <c r="B6327" i="1"/>
  <c r="N6326" i="1"/>
  <c r="L6326" i="1"/>
  <c r="M6326" i="1"/>
  <c r="L4123" i="1"/>
  <c r="N4123" i="1"/>
  <c r="B4124" i="1"/>
  <c r="J4123" i="1"/>
  <c r="K4123" i="1" s="1"/>
  <c r="M4123" i="1"/>
  <c r="H623" i="1"/>
  <c r="M623" i="1"/>
  <c r="L623" i="1"/>
  <c r="B624" i="1"/>
  <c r="I623" i="1"/>
  <c r="J623" i="1" s="1"/>
  <c r="K623" i="1" s="1"/>
  <c r="N623" i="1"/>
  <c r="M2823" i="1"/>
  <c r="L2823" i="1"/>
  <c r="J2823" i="1"/>
  <c r="K2823" i="1" s="1"/>
  <c r="N2823" i="1"/>
  <c r="B2824" i="1"/>
  <c r="M6225" i="1"/>
  <c r="L6225" i="1"/>
  <c r="B6226" i="1"/>
  <c r="J6225" i="1"/>
  <c r="K6225" i="1" s="1"/>
  <c r="N6225" i="1"/>
  <c r="M3724" i="1"/>
  <c r="L3724" i="1"/>
  <c r="J3724" i="1"/>
  <c r="K3724" i="1" s="1"/>
  <c r="B3725" i="1"/>
  <c r="N3724" i="1"/>
  <c r="L2023" i="1"/>
  <c r="N2023" i="1"/>
  <c r="M2023" i="1"/>
  <c r="I2023" i="1"/>
  <c r="J2023" i="1" s="1"/>
  <c r="K2023" i="1" s="1"/>
  <c r="H2023" i="1"/>
  <c r="B2024" i="1"/>
  <c r="J3123" i="1"/>
  <c r="K3123" i="1" s="1"/>
  <c r="B3124" i="1"/>
  <c r="N3123" i="1"/>
  <c r="M3123" i="1"/>
  <c r="L3123" i="1"/>
  <c r="M1523" i="1"/>
  <c r="B1524" i="1"/>
  <c r="N1523" i="1"/>
  <c r="H1523" i="1"/>
  <c r="L1523" i="1"/>
  <c r="I1523" i="1"/>
  <c r="J1523" i="1" s="1"/>
  <c r="K1523" i="1" s="1"/>
  <c r="J3323" i="1"/>
  <c r="K3323" i="1" s="1"/>
  <c r="L3323" i="1"/>
  <c r="N3323" i="1"/>
  <c r="M3323" i="1"/>
  <c r="B3324" i="1"/>
  <c r="M1425" i="1"/>
  <c r="I1425" i="1"/>
  <c r="J1425" i="1" s="1"/>
  <c r="K1425" i="1" s="1"/>
  <c r="L1425" i="1"/>
  <c r="N1425" i="1"/>
  <c r="B1426" i="1"/>
  <c r="H1425" i="1"/>
  <c r="J5023" i="1"/>
  <c r="K5023" i="1" s="1"/>
  <c r="M5023" i="1"/>
  <c r="B5024" i="1"/>
  <c r="N5023" i="1"/>
  <c r="L5023" i="1"/>
  <c r="N1823" i="1"/>
  <c r="H1823" i="1"/>
  <c r="L1823" i="1"/>
  <c r="I1823" i="1"/>
  <c r="J1823" i="1" s="1"/>
  <c r="K1823" i="1" s="1"/>
  <c r="M1823" i="1"/>
  <c r="B1824" i="1"/>
  <c r="M3623" i="1"/>
  <c r="B3624" i="1"/>
  <c r="N3623" i="1"/>
  <c r="J3623" i="1"/>
  <c r="K3623" i="1" s="1"/>
  <c r="L3623" i="1"/>
  <c r="N4924" i="1"/>
  <c r="J4924" i="1"/>
  <c r="K4924" i="1" s="1"/>
  <c r="L4924" i="1"/>
  <c r="B4925" i="1"/>
  <c r="M4924" i="1"/>
  <c r="L2224" i="1"/>
  <c r="B2225" i="1"/>
  <c r="I2224" i="1"/>
  <c r="J2224" i="1" s="1"/>
  <c r="K2224" i="1" s="1"/>
  <c r="H2224" i="1"/>
  <c r="N2224" i="1"/>
  <c r="M2224" i="1"/>
  <c r="J4425" i="1"/>
  <c r="K4425" i="1" s="1"/>
  <c r="N4425" i="1"/>
  <c r="L4425" i="1"/>
  <c r="M4425" i="1"/>
  <c r="B4426" i="1"/>
  <c r="M4723" i="1"/>
  <c r="L4723" i="1"/>
  <c r="B4724" i="1"/>
  <c r="N4723" i="1"/>
  <c r="M3924" i="1"/>
  <c r="L3924" i="1"/>
  <c r="J3924" i="1"/>
  <c r="K3924" i="1" s="1"/>
  <c r="N3924" i="1"/>
  <c r="B3925" i="1"/>
  <c r="N23" i="1"/>
  <c r="I23" i="1"/>
  <c r="J23" i="1" s="1"/>
  <c r="K23" i="1" s="1"/>
  <c r="M23" i="1"/>
  <c r="B24" i="1"/>
  <c r="H23" i="1"/>
  <c r="L23" i="1"/>
  <c r="B4325" i="1"/>
  <c r="L4324" i="1"/>
  <c r="M4324" i="1"/>
  <c r="N4324" i="1"/>
  <c r="J4324" i="1"/>
  <c r="K4324" i="1" s="1"/>
  <c r="M3223" i="1"/>
  <c r="J3223" i="1"/>
  <c r="K3223" i="1" s="1"/>
  <c r="B3224" i="1"/>
  <c r="N3223" i="1"/>
  <c r="L3223" i="1"/>
  <c r="B1624" i="1"/>
  <c r="N1623" i="1"/>
  <c r="M1623" i="1"/>
  <c r="I1623" i="1"/>
  <c r="J1623" i="1" s="1"/>
  <c r="K1623" i="1" s="1"/>
  <c r="H1623" i="1"/>
  <c r="L1623" i="1"/>
  <c r="I2324" i="1"/>
  <c r="J2324" i="1" s="1"/>
  <c r="K2324" i="1" s="1"/>
  <c r="N2324" i="1"/>
  <c r="B2325" i="1"/>
  <c r="H2324" i="1"/>
  <c r="L2324" i="1"/>
  <c r="M2324" i="1"/>
  <c r="J5223" i="1"/>
  <c r="K5223" i="1" s="1"/>
  <c r="N5223" i="1"/>
  <c r="M5223" i="1"/>
  <c r="L5223" i="1"/>
  <c r="B5224" i="1"/>
  <c r="N3423" i="1"/>
  <c r="L3423" i="1"/>
  <c r="M3423" i="1"/>
  <c r="B3424" i="1"/>
  <c r="J3423" i="1"/>
  <c r="K3423" i="1" s="1"/>
  <c r="N2723" i="1"/>
  <c r="M2723" i="1"/>
  <c r="L2723" i="1"/>
  <c r="B2724" i="1"/>
  <c r="J2723" i="1"/>
  <c r="K2723" i="1" s="1"/>
  <c r="B2424" i="1"/>
  <c r="N2423" i="1"/>
  <c r="L2423" i="1"/>
  <c r="H2423" i="1"/>
  <c r="I2423" i="1"/>
  <c r="J2423" i="1" s="1"/>
  <c r="K2423" i="1" s="1"/>
  <c r="M2423" i="1"/>
  <c r="M1724" i="1"/>
  <c r="H1724" i="1"/>
  <c r="N1724" i="1"/>
  <c r="L1724" i="1"/>
  <c r="B1725" i="1"/>
  <c r="I1724" i="1"/>
  <c r="J5624" i="1"/>
  <c r="K5624" i="1" s="1"/>
  <c r="M5624" i="1"/>
  <c r="N5624" i="1"/>
  <c r="B5625" i="1"/>
  <c r="L5624" i="1"/>
  <c r="M1324" i="1"/>
  <c r="I1324" i="1"/>
  <c r="J1324" i="1" s="1"/>
  <c r="K1324" i="1" s="1"/>
  <c r="B1325" i="1"/>
  <c r="N1324" i="1"/>
  <c r="L1324" i="1"/>
  <c r="H1324" i="1"/>
  <c r="N2626" i="1"/>
  <c r="M2626" i="1"/>
  <c r="L2626" i="1"/>
  <c r="B2627" i="1"/>
  <c r="J2626" i="1"/>
  <c r="K2626" i="1" s="1"/>
  <c r="L1223" i="1"/>
  <c r="H1223" i="1"/>
  <c r="N1223" i="1"/>
  <c r="M1223" i="1"/>
  <c r="B1224" i="1"/>
  <c r="I1223" i="1"/>
  <c r="J1223" i="1" s="1"/>
  <c r="K1223" i="1" s="1"/>
  <c r="H224" i="1"/>
  <c r="N224" i="1"/>
  <c r="B225" i="1"/>
  <c r="L224" i="1"/>
  <c r="I224" i="1"/>
  <c r="M224" i="1"/>
  <c r="N4826" i="1"/>
  <c r="B4827" i="1"/>
  <c r="M4826" i="1"/>
  <c r="L4826" i="1"/>
  <c r="J4826" i="1"/>
  <c r="K4826" i="1" s="1"/>
  <c r="J2123" i="1"/>
  <c r="K2123" i="1" s="1"/>
  <c r="M6425" i="1"/>
  <c r="L6425" i="1"/>
  <c r="N6425" i="1"/>
  <c r="B6426" i="1"/>
  <c r="J6425" i="1"/>
  <c r="K6425" i="1" s="1"/>
  <c r="M3525" i="1"/>
  <c r="L3525" i="1"/>
  <c r="N3525" i="1"/>
  <c r="B3526" i="1"/>
  <c r="M723" i="1"/>
  <c r="L723" i="1"/>
  <c r="B724" i="1"/>
  <c r="H723" i="1"/>
  <c r="I723" i="1"/>
  <c r="N723" i="1"/>
  <c r="L2124" i="1"/>
  <c r="H2124" i="1"/>
  <c r="N2124" i="1"/>
  <c r="B2125" i="1"/>
  <c r="M2124" i="1"/>
  <c r="I2124" i="1"/>
  <c r="M124" i="1"/>
  <c r="B125" i="1"/>
  <c r="L124" i="1"/>
  <c r="I124" i="1"/>
  <c r="N124" i="1"/>
  <c r="H124" i="1"/>
  <c r="M523" i="1"/>
  <c r="I523" i="1"/>
  <c r="B524" i="1"/>
  <c r="H523" i="1"/>
  <c r="N523" i="1"/>
  <c r="L523" i="1"/>
  <c r="J4526" i="1"/>
  <c r="K4526" i="1" s="1"/>
  <c r="N4526" i="1"/>
  <c r="B4527" i="1"/>
  <c r="M4526" i="1"/>
  <c r="L4526" i="1"/>
  <c r="M6124" i="1"/>
  <c r="J6124" i="1"/>
  <c r="K6124" i="1" s="1"/>
  <c r="N6124" i="1"/>
  <c r="L6124" i="1"/>
  <c r="B6125" i="1"/>
  <c r="J3824" i="1"/>
  <c r="K3824" i="1" s="1"/>
  <c r="B825" i="1"/>
  <c r="N824" i="1"/>
  <c r="M824" i="1"/>
  <c r="I824" i="1"/>
  <c r="J824" i="1" s="1"/>
  <c r="K824" i="1" s="1"/>
  <c r="L824" i="1"/>
  <c r="H824" i="1"/>
  <c r="J422" i="1"/>
  <c r="K422" i="1" s="1"/>
  <c r="M5125" i="1"/>
  <c r="B5126" i="1"/>
  <c r="L5125" i="1"/>
  <c r="N5125" i="1"/>
  <c r="H1124" i="1"/>
  <c r="N1124" i="1"/>
  <c r="I1124" i="1"/>
  <c r="J1124" i="1" s="1"/>
  <c r="K1124" i="1" s="1"/>
  <c r="L1124" i="1"/>
  <c r="B1125" i="1"/>
  <c r="M1124" i="1"/>
  <c r="J6123" i="1"/>
  <c r="K6123" i="1" s="1"/>
  <c r="J5823" i="1"/>
  <c r="K5823" i="1" s="1"/>
  <c r="J522" i="1"/>
  <c r="K522" i="1" s="1"/>
  <c r="M3825" i="1"/>
  <c r="L3825" i="1"/>
  <c r="J3825" i="1"/>
  <c r="K3825" i="1" s="1"/>
  <c r="N3825" i="1"/>
  <c r="B3826" i="1"/>
  <c r="B5325" i="1"/>
  <c r="L5324" i="1"/>
  <c r="N5324" i="1"/>
  <c r="J5324" i="1"/>
  <c r="K5324" i="1" s="1"/>
  <c r="M5324" i="1"/>
  <c r="J4825" i="1"/>
  <c r="K4825" i="1" s="1"/>
  <c r="N1924" i="1"/>
  <c r="H1924" i="1"/>
  <c r="I1924" i="1"/>
  <c r="J1924" i="1" s="1"/>
  <c r="K1924" i="1" s="1"/>
  <c r="M1924" i="1"/>
  <c r="L1924" i="1"/>
  <c r="B1925" i="1"/>
  <c r="B1024" i="1"/>
  <c r="N1023" i="1"/>
  <c r="I1023" i="1"/>
  <c r="J1023" i="1" s="1"/>
  <c r="K1023" i="1" s="1"/>
  <c r="L1023" i="1"/>
  <c r="H1023" i="1"/>
  <c r="M1023" i="1"/>
  <c r="J923" i="1"/>
  <c r="K923" i="1" s="1"/>
  <c r="I423" i="1"/>
  <c r="M423" i="1"/>
  <c r="H423" i="1"/>
  <c r="N423" i="1"/>
  <c r="B424" i="1"/>
  <c r="L423" i="1"/>
  <c r="J3026" i="1"/>
  <c r="K3026" i="1" s="1"/>
  <c r="N3026" i="1"/>
  <c r="M3026" i="1"/>
  <c r="B3027" i="1"/>
  <c r="L3026" i="1"/>
  <c r="M6023" i="1"/>
  <c r="B6024" i="1"/>
  <c r="N6023" i="1"/>
  <c r="L6023" i="1"/>
  <c r="J5524" i="1"/>
  <c r="K5524" i="1" s="1"/>
  <c r="L5824" i="1"/>
  <c r="B5825" i="1"/>
  <c r="N5824" i="1"/>
  <c r="M5824" i="1"/>
  <c r="M4624" i="1"/>
  <c r="N4624" i="1"/>
  <c r="L4624" i="1"/>
  <c r="B4625" i="1"/>
  <c r="J4624" i="1"/>
  <c r="K4624" i="1" s="1"/>
  <c r="N924" i="1"/>
  <c r="B925" i="1"/>
  <c r="I924" i="1"/>
  <c r="L924" i="1"/>
  <c r="M924" i="1"/>
  <c r="H924" i="1"/>
  <c r="J6424" i="1"/>
  <c r="K6424" i="1" s="1"/>
  <c r="M4025" i="1"/>
  <c r="L4025" i="1"/>
  <c r="N4025" i="1"/>
  <c r="B4026" i="1"/>
  <c r="J1123" i="1"/>
  <c r="K1123" i="1" s="1"/>
  <c r="J123" i="1"/>
  <c r="K123" i="1" s="1"/>
  <c r="B5526" i="1"/>
  <c r="M5525" i="1"/>
  <c r="L5525" i="1"/>
  <c r="N5525" i="1"/>
  <c r="L5724" i="1" l="1"/>
  <c r="B5725" i="1"/>
  <c r="N5724" i="1"/>
  <c r="M5724" i="1"/>
  <c r="J5724" i="1"/>
  <c r="K5724" i="1" s="1"/>
  <c r="B6328" i="1"/>
  <c r="N6327" i="1"/>
  <c r="L6327" i="1"/>
  <c r="M6327" i="1"/>
  <c r="J6326" i="1"/>
  <c r="K6326" i="1" s="1"/>
  <c r="J2824" i="1"/>
  <c r="K2824" i="1" s="1"/>
  <c r="M2824" i="1"/>
  <c r="B2825" i="1"/>
  <c r="L2824" i="1"/>
  <c r="N2824" i="1"/>
  <c r="L624" i="1"/>
  <c r="H624" i="1"/>
  <c r="N624" i="1"/>
  <c r="I624" i="1"/>
  <c r="J624" i="1" s="1"/>
  <c r="K624" i="1" s="1"/>
  <c r="B625" i="1"/>
  <c r="M624" i="1"/>
  <c r="N4124" i="1"/>
  <c r="M4124" i="1"/>
  <c r="L4124" i="1"/>
  <c r="J4124" i="1"/>
  <c r="K4124" i="1" s="1"/>
  <c r="B4125" i="1"/>
  <c r="M6226" i="1"/>
  <c r="J6226" i="1"/>
  <c r="K6226" i="1" s="1"/>
  <c r="N6226" i="1"/>
  <c r="B6227" i="1"/>
  <c r="L6226" i="1"/>
  <c r="M2024" i="1"/>
  <c r="H2024" i="1"/>
  <c r="B2025" i="1"/>
  <c r="L2024" i="1"/>
  <c r="N2024" i="1"/>
  <c r="I2024" i="1"/>
  <c r="J2024" i="1" s="1"/>
  <c r="K2024" i="1" s="1"/>
  <c r="M3725" i="1"/>
  <c r="L3725" i="1"/>
  <c r="N3725" i="1"/>
  <c r="B3726" i="1"/>
  <c r="J3725" i="1"/>
  <c r="K3725" i="1" s="1"/>
  <c r="N4426" i="1"/>
  <c r="M4426" i="1"/>
  <c r="L4426" i="1"/>
  <c r="J4426" i="1"/>
  <c r="K4426" i="1" s="1"/>
  <c r="B4427" i="1"/>
  <c r="N1824" i="1"/>
  <c r="H1824" i="1"/>
  <c r="B1825" i="1"/>
  <c r="M1824" i="1"/>
  <c r="I1824" i="1"/>
  <c r="J1824" i="1" s="1"/>
  <c r="K1824" i="1" s="1"/>
  <c r="L1824" i="1"/>
  <c r="B1427" i="1"/>
  <c r="N1426" i="1"/>
  <c r="H1426" i="1"/>
  <c r="I1426" i="1"/>
  <c r="J1426" i="1" s="1"/>
  <c r="K1426" i="1" s="1"/>
  <c r="M1426" i="1"/>
  <c r="L1426" i="1"/>
  <c r="B3325" i="1"/>
  <c r="N3324" i="1"/>
  <c r="M3324" i="1"/>
  <c r="J3324" i="1"/>
  <c r="K3324" i="1" s="1"/>
  <c r="L3324" i="1"/>
  <c r="B4926" i="1"/>
  <c r="N4925" i="1"/>
  <c r="J4925" i="1"/>
  <c r="K4925" i="1" s="1"/>
  <c r="M4925" i="1"/>
  <c r="L4925" i="1"/>
  <c r="L3624" i="1"/>
  <c r="J3624" i="1"/>
  <c r="K3624" i="1" s="1"/>
  <c r="B3625" i="1"/>
  <c r="M3624" i="1"/>
  <c r="N3624" i="1"/>
  <c r="M5024" i="1"/>
  <c r="L5024" i="1"/>
  <c r="J5024" i="1"/>
  <c r="K5024" i="1" s="1"/>
  <c r="B5025" i="1"/>
  <c r="N5024" i="1"/>
  <c r="L2225" i="1"/>
  <c r="N2225" i="1"/>
  <c r="H2225" i="1"/>
  <c r="B2226" i="1"/>
  <c r="I2225" i="1"/>
  <c r="J2225" i="1" s="1"/>
  <c r="K2225" i="1" s="1"/>
  <c r="M2225" i="1"/>
  <c r="H1524" i="1"/>
  <c r="B1525" i="1"/>
  <c r="L1524" i="1"/>
  <c r="M1524" i="1"/>
  <c r="I1524" i="1"/>
  <c r="J1524" i="1" s="1"/>
  <c r="K1524" i="1" s="1"/>
  <c r="N1524" i="1"/>
  <c r="L3124" i="1"/>
  <c r="J3124" i="1"/>
  <c r="K3124" i="1" s="1"/>
  <c r="M3124" i="1"/>
  <c r="B3125" i="1"/>
  <c r="N3124" i="1"/>
  <c r="N2424" i="1"/>
  <c r="B2425" i="1"/>
  <c r="L2424" i="1"/>
  <c r="I2424" i="1"/>
  <c r="J2424" i="1" s="1"/>
  <c r="K2424" i="1" s="1"/>
  <c r="M2424" i="1"/>
  <c r="H2424" i="1"/>
  <c r="N1624" i="1"/>
  <c r="M1624" i="1"/>
  <c r="L1624" i="1"/>
  <c r="B1625" i="1"/>
  <c r="H1624" i="1"/>
  <c r="I1624" i="1"/>
  <c r="J1624" i="1" s="1"/>
  <c r="K1624" i="1" s="1"/>
  <c r="M4724" i="1"/>
  <c r="N4724" i="1"/>
  <c r="L4724" i="1"/>
  <c r="B4725" i="1"/>
  <c r="N24" i="1"/>
  <c r="I24" i="1"/>
  <c r="J24" i="1" s="1"/>
  <c r="K24" i="1" s="1"/>
  <c r="H24" i="1"/>
  <c r="M24" i="1"/>
  <c r="L24" i="1"/>
  <c r="B25" i="1"/>
  <c r="J1724" i="1"/>
  <c r="K1724" i="1" s="1"/>
  <c r="M5224" i="1"/>
  <c r="J5224" i="1"/>
  <c r="K5224" i="1" s="1"/>
  <c r="B5225" i="1"/>
  <c r="N5224" i="1"/>
  <c r="L5224" i="1"/>
  <c r="J4723" i="1"/>
  <c r="K4723" i="1" s="1"/>
  <c r="N1224" i="1"/>
  <c r="H1224" i="1"/>
  <c r="M1224" i="1"/>
  <c r="B1225" i="1"/>
  <c r="I1224" i="1"/>
  <c r="J1224" i="1" s="1"/>
  <c r="K1224" i="1" s="1"/>
  <c r="L1224" i="1"/>
  <c r="J5625" i="1"/>
  <c r="K5625" i="1" s="1"/>
  <c r="L5625" i="1"/>
  <c r="M5625" i="1"/>
  <c r="N5625" i="1"/>
  <c r="B5626" i="1"/>
  <c r="H1725" i="1"/>
  <c r="I1725" i="1"/>
  <c r="J1725" i="1" s="1"/>
  <c r="K1725" i="1" s="1"/>
  <c r="M1725" i="1"/>
  <c r="L1725" i="1"/>
  <c r="N1725" i="1"/>
  <c r="B1726" i="1"/>
  <c r="B2725" i="1"/>
  <c r="M2724" i="1"/>
  <c r="N2724" i="1"/>
  <c r="L2724" i="1"/>
  <c r="J2724" i="1"/>
  <c r="K2724" i="1" s="1"/>
  <c r="J3424" i="1"/>
  <c r="K3424" i="1" s="1"/>
  <c r="M3424" i="1"/>
  <c r="N3424" i="1"/>
  <c r="L3424" i="1"/>
  <c r="B3425" i="1"/>
  <c r="J4325" i="1"/>
  <c r="K4325" i="1" s="1"/>
  <c r="M4325" i="1"/>
  <c r="L4325" i="1"/>
  <c r="B4326" i="1"/>
  <c r="N4325" i="1"/>
  <c r="B2628" i="1"/>
  <c r="N2627" i="1"/>
  <c r="M2627" i="1"/>
  <c r="L2627" i="1"/>
  <c r="J2627" i="1"/>
  <c r="K2627" i="1" s="1"/>
  <c r="N3925" i="1"/>
  <c r="J3925" i="1"/>
  <c r="K3925" i="1" s="1"/>
  <c r="B3926" i="1"/>
  <c r="L3925" i="1"/>
  <c r="M3925" i="1"/>
  <c r="B1326" i="1"/>
  <c r="I1325" i="1"/>
  <c r="J1325" i="1" s="1"/>
  <c r="K1325" i="1" s="1"/>
  <c r="H1325" i="1"/>
  <c r="M1325" i="1"/>
  <c r="L1325" i="1"/>
  <c r="N1325" i="1"/>
  <c r="B2326" i="1"/>
  <c r="N2325" i="1"/>
  <c r="I2325" i="1"/>
  <c r="J2325" i="1" s="1"/>
  <c r="K2325" i="1" s="1"/>
  <c r="H2325" i="1"/>
  <c r="M2325" i="1"/>
  <c r="L2325" i="1"/>
  <c r="B3225" i="1"/>
  <c r="N3224" i="1"/>
  <c r="M3224" i="1"/>
  <c r="J3224" i="1"/>
  <c r="K3224" i="1" s="1"/>
  <c r="L3224" i="1"/>
  <c r="M6024" i="1"/>
  <c r="L6024" i="1"/>
  <c r="N6024" i="1"/>
  <c r="B6025" i="1"/>
  <c r="J6024" i="1"/>
  <c r="K6024" i="1" s="1"/>
  <c r="J4025" i="1"/>
  <c r="K4025" i="1" s="1"/>
  <c r="N3826" i="1"/>
  <c r="J3826" i="1"/>
  <c r="K3826" i="1" s="1"/>
  <c r="M3826" i="1"/>
  <c r="B3827" i="1"/>
  <c r="L3826" i="1"/>
  <c r="M5126" i="1"/>
  <c r="B5127" i="1"/>
  <c r="L5126" i="1"/>
  <c r="N5126" i="1"/>
  <c r="M4527" i="1"/>
  <c r="L4527" i="1"/>
  <c r="N4527" i="1"/>
  <c r="B4528" i="1"/>
  <c r="L125" i="1"/>
  <c r="I125" i="1"/>
  <c r="J125" i="1" s="1"/>
  <c r="K125" i="1" s="1"/>
  <c r="H125" i="1"/>
  <c r="N125" i="1"/>
  <c r="B126" i="1"/>
  <c r="M125" i="1"/>
  <c r="J5125" i="1"/>
  <c r="K5125" i="1" s="1"/>
  <c r="J3525" i="1"/>
  <c r="K3525" i="1" s="1"/>
  <c r="N4827" i="1"/>
  <c r="B4828" i="1"/>
  <c r="M4827" i="1"/>
  <c r="L4827" i="1"/>
  <c r="N225" i="1"/>
  <c r="M225" i="1"/>
  <c r="B226" i="1"/>
  <c r="H225" i="1"/>
  <c r="L225" i="1"/>
  <c r="I225" i="1"/>
  <c r="J5525" i="1"/>
  <c r="K5525" i="1" s="1"/>
  <c r="B4027" i="1"/>
  <c r="N4026" i="1"/>
  <c r="M4026" i="1"/>
  <c r="L4026" i="1"/>
  <c r="M4625" i="1"/>
  <c r="J4625" i="1"/>
  <c r="K4625" i="1" s="1"/>
  <c r="B4626" i="1"/>
  <c r="L4625" i="1"/>
  <c r="N4625" i="1"/>
  <c r="J6023" i="1"/>
  <c r="K6023" i="1" s="1"/>
  <c r="L424" i="1"/>
  <c r="B425" i="1"/>
  <c r="N424" i="1"/>
  <c r="I424" i="1"/>
  <c r="H424" i="1"/>
  <c r="M424" i="1"/>
  <c r="J2124" i="1"/>
  <c r="K2124" i="1" s="1"/>
  <c r="J3526" i="1"/>
  <c r="K3526" i="1" s="1"/>
  <c r="N3526" i="1"/>
  <c r="M3526" i="1"/>
  <c r="L3526" i="1"/>
  <c r="B3527" i="1"/>
  <c r="J5824" i="1"/>
  <c r="K5824" i="1" s="1"/>
  <c r="N1024" i="1"/>
  <c r="H1024" i="1"/>
  <c r="I1024" i="1"/>
  <c r="J1024" i="1" s="1"/>
  <c r="K1024" i="1" s="1"/>
  <c r="M1024" i="1"/>
  <c r="L1024" i="1"/>
  <c r="B1025" i="1"/>
  <c r="N1125" i="1"/>
  <c r="M1125" i="1"/>
  <c r="H1125" i="1"/>
  <c r="I1125" i="1"/>
  <c r="J1125" i="1" s="1"/>
  <c r="K1125" i="1" s="1"/>
  <c r="L1125" i="1"/>
  <c r="B1126" i="1"/>
  <c r="I825" i="1"/>
  <c r="H825" i="1"/>
  <c r="B826" i="1"/>
  <c r="N825" i="1"/>
  <c r="M825" i="1"/>
  <c r="L825" i="1"/>
  <c r="H524" i="1"/>
  <c r="N524" i="1"/>
  <c r="B525" i="1"/>
  <c r="L524" i="1"/>
  <c r="I524" i="1"/>
  <c r="M524" i="1"/>
  <c r="J723" i="1"/>
  <c r="K723" i="1" s="1"/>
  <c r="B6427" i="1"/>
  <c r="J6426" i="1"/>
  <c r="K6426" i="1" s="1"/>
  <c r="M6426" i="1"/>
  <c r="N6426" i="1"/>
  <c r="L6426" i="1"/>
  <c r="J924" i="1"/>
  <c r="K924" i="1" s="1"/>
  <c r="I925" i="1"/>
  <c r="J925" i="1" s="1"/>
  <c r="K925" i="1" s="1"/>
  <c r="L925" i="1"/>
  <c r="M925" i="1"/>
  <c r="H925" i="1"/>
  <c r="B926" i="1"/>
  <c r="N925" i="1"/>
  <c r="B5826" i="1"/>
  <c r="J5825" i="1"/>
  <c r="K5825" i="1" s="1"/>
  <c r="M5825" i="1"/>
  <c r="N5825" i="1"/>
  <c r="L5825" i="1"/>
  <c r="J3027" i="1"/>
  <c r="K3027" i="1" s="1"/>
  <c r="N3027" i="1"/>
  <c r="M3027" i="1"/>
  <c r="L3027" i="1"/>
  <c r="B3028" i="1"/>
  <c r="H1925" i="1"/>
  <c r="N1925" i="1"/>
  <c r="L1925" i="1"/>
  <c r="B1926" i="1"/>
  <c r="I1925" i="1"/>
  <c r="J1925" i="1" s="1"/>
  <c r="K1925" i="1" s="1"/>
  <c r="M1925" i="1"/>
  <c r="M6125" i="1"/>
  <c r="J6125" i="1"/>
  <c r="K6125" i="1" s="1"/>
  <c r="B6126" i="1"/>
  <c r="N6125" i="1"/>
  <c r="L6125" i="1"/>
  <c r="J523" i="1"/>
  <c r="K523" i="1" s="1"/>
  <c r="J124" i="1"/>
  <c r="K124" i="1" s="1"/>
  <c r="H2125" i="1"/>
  <c r="M2125" i="1"/>
  <c r="I2125" i="1"/>
  <c r="L2125" i="1"/>
  <c r="B2126" i="1"/>
  <c r="N2125" i="1"/>
  <c r="M5526" i="1"/>
  <c r="L5526" i="1"/>
  <c r="B5527" i="1"/>
  <c r="N5526" i="1"/>
  <c r="J423" i="1"/>
  <c r="K423" i="1" s="1"/>
  <c r="B5326" i="1"/>
  <c r="M5325" i="1"/>
  <c r="N5325" i="1"/>
  <c r="L5325" i="1"/>
  <c r="L724" i="1"/>
  <c r="H724" i="1"/>
  <c r="B725" i="1"/>
  <c r="N724" i="1"/>
  <c r="M724" i="1"/>
  <c r="I724" i="1"/>
  <c r="J224" i="1"/>
  <c r="K224" i="1" s="1"/>
  <c r="J6327" i="1" l="1"/>
  <c r="K6327" i="1" s="1"/>
  <c r="N5725" i="1"/>
  <c r="M5725" i="1"/>
  <c r="L5725" i="1"/>
  <c r="B5726" i="1"/>
  <c r="J5725" i="1"/>
  <c r="K5725" i="1" s="1"/>
  <c r="B6329" i="1"/>
  <c r="L6328" i="1"/>
  <c r="M6328" i="1"/>
  <c r="N6328" i="1"/>
  <c r="I625" i="1"/>
  <c r="J625" i="1" s="1"/>
  <c r="K625" i="1" s="1"/>
  <c r="N625" i="1"/>
  <c r="H625" i="1"/>
  <c r="B626" i="1"/>
  <c r="L625" i="1"/>
  <c r="M625" i="1"/>
  <c r="N2825" i="1"/>
  <c r="L2825" i="1"/>
  <c r="B2826" i="1"/>
  <c r="M2825" i="1"/>
  <c r="J2825" i="1"/>
  <c r="K2825" i="1" s="1"/>
  <c r="M4125" i="1"/>
  <c r="L4125" i="1"/>
  <c r="J4125" i="1"/>
  <c r="K4125" i="1" s="1"/>
  <c r="N4125" i="1"/>
  <c r="B4126" i="1"/>
  <c r="M6227" i="1"/>
  <c r="L6227" i="1"/>
  <c r="B6228" i="1"/>
  <c r="J6227" i="1"/>
  <c r="K6227" i="1" s="1"/>
  <c r="N6227" i="1"/>
  <c r="B3727" i="1"/>
  <c r="J3726" i="1"/>
  <c r="K3726" i="1" s="1"/>
  <c r="N3726" i="1"/>
  <c r="M3726" i="1"/>
  <c r="L3726" i="1"/>
  <c r="L2025" i="1"/>
  <c r="M2025" i="1"/>
  <c r="H2025" i="1"/>
  <c r="N2025" i="1"/>
  <c r="I2025" i="1"/>
  <c r="J2025" i="1" s="1"/>
  <c r="K2025" i="1" s="1"/>
  <c r="B2026" i="1"/>
  <c r="M4427" i="1"/>
  <c r="B4428" i="1"/>
  <c r="L4427" i="1"/>
  <c r="J4427" i="1"/>
  <c r="K4427" i="1" s="1"/>
  <c r="N4427" i="1"/>
  <c r="M3125" i="1"/>
  <c r="L3125" i="1"/>
  <c r="B3126" i="1"/>
  <c r="N3125" i="1"/>
  <c r="J3125" i="1"/>
  <c r="K3125" i="1" s="1"/>
  <c r="N5025" i="1"/>
  <c r="M5025" i="1"/>
  <c r="J5025" i="1"/>
  <c r="K5025" i="1" s="1"/>
  <c r="L5025" i="1"/>
  <c r="B5026" i="1"/>
  <c r="I2226" i="1"/>
  <c r="J2226" i="1" s="1"/>
  <c r="K2226" i="1" s="1"/>
  <c r="N2226" i="1"/>
  <c r="M2226" i="1"/>
  <c r="L2226" i="1"/>
  <c r="H2226" i="1"/>
  <c r="B2227" i="1"/>
  <c r="M3625" i="1"/>
  <c r="N3625" i="1"/>
  <c r="J3625" i="1"/>
  <c r="K3625" i="1" s="1"/>
  <c r="L3625" i="1"/>
  <c r="B3626" i="1"/>
  <c r="B1826" i="1"/>
  <c r="I1825" i="1"/>
  <c r="J1825" i="1" s="1"/>
  <c r="K1825" i="1" s="1"/>
  <c r="L1825" i="1"/>
  <c r="N1825" i="1"/>
  <c r="H1825" i="1"/>
  <c r="M1825" i="1"/>
  <c r="M1525" i="1"/>
  <c r="L1525" i="1"/>
  <c r="H1525" i="1"/>
  <c r="N1525" i="1"/>
  <c r="B1526" i="1"/>
  <c r="I1525" i="1"/>
  <c r="J1525" i="1" s="1"/>
  <c r="K1525" i="1" s="1"/>
  <c r="M3325" i="1"/>
  <c r="L3325" i="1"/>
  <c r="B3326" i="1"/>
  <c r="N3325" i="1"/>
  <c r="J3325" i="1"/>
  <c r="K3325" i="1" s="1"/>
  <c r="J4926" i="1"/>
  <c r="K4926" i="1" s="1"/>
  <c r="M4926" i="1"/>
  <c r="L4926" i="1"/>
  <c r="N4926" i="1"/>
  <c r="B4927" i="1"/>
  <c r="L1427" i="1"/>
  <c r="H1427" i="1"/>
  <c r="B1428" i="1"/>
  <c r="I1427" i="1"/>
  <c r="J1427" i="1" s="1"/>
  <c r="K1427" i="1" s="1"/>
  <c r="N1427" i="1"/>
  <c r="M1427" i="1"/>
  <c r="M3926" i="1"/>
  <c r="J3926" i="1"/>
  <c r="K3926" i="1" s="1"/>
  <c r="L3926" i="1"/>
  <c r="N3926" i="1"/>
  <c r="B3927" i="1"/>
  <c r="J4724" i="1"/>
  <c r="K4724" i="1" s="1"/>
  <c r="I2425" i="1"/>
  <c r="J2425" i="1" s="1"/>
  <c r="K2425" i="1" s="1"/>
  <c r="N2425" i="1"/>
  <c r="B2426" i="1"/>
  <c r="H2425" i="1"/>
  <c r="M2425" i="1"/>
  <c r="L2425" i="1"/>
  <c r="L25" i="1"/>
  <c r="B26" i="1"/>
  <c r="N25" i="1"/>
  <c r="H25" i="1"/>
  <c r="I25" i="1"/>
  <c r="J25" i="1" s="1"/>
  <c r="K25" i="1" s="1"/>
  <c r="M25" i="1"/>
  <c r="N4725" i="1"/>
  <c r="M4725" i="1"/>
  <c r="B4726" i="1"/>
  <c r="L4725" i="1"/>
  <c r="J4725" i="1"/>
  <c r="K4725" i="1" s="1"/>
  <c r="J3225" i="1"/>
  <c r="K3225" i="1" s="1"/>
  <c r="M3225" i="1"/>
  <c r="L3225" i="1"/>
  <c r="N3225" i="1"/>
  <c r="B3226" i="1"/>
  <c r="L2326" i="1"/>
  <c r="B2327" i="1"/>
  <c r="I2326" i="1"/>
  <c r="J2326" i="1" s="1"/>
  <c r="K2326" i="1" s="1"/>
  <c r="H2326" i="1"/>
  <c r="M2326" i="1"/>
  <c r="N2326" i="1"/>
  <c r="I1326" i="1"/>
  <c r="J1326" i="1" s="1"/>
  <c r="K1326" i="1" s="1"/>
  <c r="N1326" i="1"/>
  <c r="H1326" i="1"/>
  <c r="M1326" i="1"/>
  <c r="L1326" i="1"/>
  <c r="B1327" i="1"/>
  <c r="J2628" i="1"/>
  <c r="K2628" i="1" s="1"/>
  <c r="M2628" i="1"/>
  <c r="L2628" i="1"/>
  <c r="N2628" i="1"/>
  <c r="B2629" i="1"/>
  <c r="L2725" i="1"/>
  <c r="B2726" i="1"/>
  <c r="N2725" i="1"/>
  <c r="J2725" i="1"/>
  <c r="K2725" i="1" s="1"/>
  <c r="M2725" i="1"/>
  <c r="L5225" i="1"/>
  <c r="J5225" i="1"/>
  <c r="K5225" i="1" s="1"/>
  <c r="N5225" i="1"/>
  <c r="M5225" i="1"/>
  <c r="B5226" i="1"/>
  <c r="M3425" i="1"/>
  <c r="B3426" i="1"/>
  <c r="L3425" i="1"/>
  <c r="N3425" i="1"/>
  <c r="J3425" i="1"/>
  <c r="K3425" i="1" s="1"/>
  <c r="H1726" i="1"/>
  <c r="B1727" i="1"/>
  <c r="L1726" i="1"/>
  <c r="N1726" i="1"/>
  <c r="M1726" i="1"/>
  <c r="I1726" i="1"/>
  <c r="J1726" i="1" s="1"/>
  <c r="K1726" i="1" s="1"/>
  <c r="N5626" i="1"/>
  <c r="B5627" i="1"/>
  <c r="J5626" i="1"/>
  <c r="K5626" i="1" s="1"/>
  <c r="L5626" i="1"/>
  <c r="M5626" i="1"/>
  <c r="I1625" i="1"/>
  <c r="J1625" i="1" s="1"/>
  <c r="K1625" i="1" s="1"/>
  <c r="B1626" i="1"/>
  <c r="H1625" i="1"/>
  <c r="N1625" i="1"/>
  <c r="L1625" i="1"/>
  <c r="M1625" i="1"/>
  <c r="B1226" i="1"/>
  <c r="L1225" i="1"/>
  <c r="I1225" i="1"/>
  <c r="J1225" i="1" s="1"/>
  <c r="K1225" i="1" s="1"/>
  <c r="N1225" i="1"/>
  <c r="H1225" i="1"/>
  <c r="M1225" i="1"/>
  <c r="M4326" i="1"/>
  <c r="L4326" i="1"/>
  <c r="B4327" i="1"/>
  <c r="N4326" i="1"/>
  <c r="J4326" i="1"/>
  <c r="K4326" i="1" s="1"/>
  <c r="J2125" i="1"/>
  <c r="K2125" i="1" s="1"/>
  <c r="L1126" i="1"/>
  <c r="B1127" i="1"/>
  <c r="N1126" i="1"/>
  <c r="M1126" i="1"/>
  <c r="H1126" i="1"/>
  <c r="I1126" i="1"/>
  <c r="J1126" i="1" s="1"/>
  <c r="K1126" i="1" s="1"/>
  <c r="M4027" i="1"/>
  <c r="J4027" i="1"/>
  <c r="K4027" i="1" s="1"/>
  <c r="L4027" i="1"/>
  <c r="B4028" i="1"/>
  <c r="N4027" i="1"/>
  <c r="N5527" i="1"/>
  <c r="M5527" i="1"/>
  <c r="J5527" i="1"/>
  <c r="K5527" i="1" s="1"/>
  <c r="L5527" i="1"/>
  <c r="B5528" i="1"/>
  <c r="J5325" i="1"/>
  <c r="K5325" i="1" s="1"/>
  <c r="H725" i="1"/>
  <c r="N725" i="1"/>
  <c r="L725" i="1"/>
  <c r="B726" i="1"/>
  <c r="M725" i="1"/>
  <c r="I725" i="1"/>
  <c r="J725" i="1" s="1"/>
  <c r="K725" i="1" s="1"/>
  <c r="J5826" i="1"/>
  <c r="K5826" i="1" s="1"/>
  <c r="B5827" i="1"/>
  <c r="N5826" i="1"/>
  <c r="M5826" i="1"/>
  <c r="L5826" i="1"/>
  <c r="J524" i="1"/>
  <c r="K524" i="1" s="1"/>
  <c r="J4026" i="1"/>
  <c r="K4026" i="1" s="1"/>
  <c r="H226" i="1"/>
  <c r="N226" i="1"/>
  <c r="M226" i="1"/>
  <c r="L226" i="1"/>
  <c r="B227" i="1"/>
  <c r="I226" i="1"/>
  <c r="M126" i="1"/>
  <c r="H126" i="1"/>
  <c r="L126" i="1"/>
  <c r="I126" i="1"/>
  <c r="J126" i="1" s="1"/>
  <c r="K126" i="1" s="1"/>
  <c r="N126" i="1"/>
  <c r="B127" i="1"/>
  <c r="J5127" i="1"/>
  <c r="K5127" i="1" s="1"/>
  <c r="N5127" i="1"/>
  <c r="M5127" i="1"/>
  <c r="L5127" i="1"/>
  <c r="B5128" i="1"/>
  <c r="B3828" i="1"/>
  <c r="N3827" i="1"/>
  <c r="M3827" i="1"/>
  <c r="L3827" i="1"/>
  <c r="H525" i="1"/>
  <c r="I525" i="1"/>
  <c r="J525" i="1" s="1"/>
  <c r="K525" i="1" s="1"/>
  <c r="M525" i="1"/>
  <c r="B526" i="1"/>
  <c r="L525" i="1"/>
  <c r="N525" i="1"/>
  <c r="I826" i="1"/>
  <c r="J826" i="1" s="1"/>
  <c r="K826" i="1" s="1"/>
  <c r="L826" i="1"/>
  <c r="H826" i="1"/>
  <c r="B827" i="1"/>
  <c r="N826" i="1"/>
  <c r="M826" i="1"/>
  <c r="J724" i="1"/>
  <c r="K724" i="1" s="1"/>
  <c r="M6126" i="1"/>
  <c r="B6127" i="1"/>
  <c r="L6126" i="1"/>
  <c r="N6126" i="1"/>
  <c r="M1926" i="1"/>
  <c r="L1926" i="1"/>
  <c r="N1926" i="1"/>
  <c r="H1926" i="1"/>
  <c r="B1927" i="1"/>
  <c r="I1926" i="1"/>
  <c r="J1926" i="1" s="1"/>
  <c r="K1926" i="1" s="1"/>
  <c r="L3028" i="1"/>
  <c r="B3029" i="1"/>
  <c r="N3028" i="1"/>
  <c r="M3028" i="1"/>
  <c r="N3527" i="1"/>
  <c r="B3528" i="1"/>
  <c r="M3527" i="1"/>
  <c r="L3527" i="1"/>
  <c r="J424" i="1"/>
  <c r="K424" i="1" s="1"/>
  <c r="N4828" i="1"/>
  <c r="J4828" i="1"/>
  <c r="K4828" i="1" s="1"/>
  <c r="M4828" i="1"/>
  <c r="B4829" i="1"/>
  <c r="L4828" i="1"/>
  <c r="N4528" i="1"/>
  <c r="M4528" i="1"/>
  <c r="L4528" i="1"/>
  <c r="B4529" i="1"/>
  <c r="J4528" i="1"/>
  <c r="K4528" i="1" s="1"/>
  <c r="M6025" i="1"/>
  <c r="L6025" i="1"/>
  <c r="N6025" i="1"/>
  <c r="B6026" i="1"/>
  <c r="J5126" i="1"/>
  <c r="K5126" i="1" s="1"/>
  <c r="I2126" i="1"/>
  <c r="J2126" i="1" s="1"/>
  <c r="K2126" i="1" s="1"/>
  <c r="M2126" i="1"/>
  <c r="N2126" i="1"/>
  <c r="L2126" i="1"/>
  <c r="H2126" i="1"/>
  <c r="B2127" i="1"/>
  <c r="I1025" i="1"/>
  <c r="J1025" i="1" s="1"/>
  <c r="K1025" i="1" s="1"/>
  <c r="N1025" i="1"/>
  <c r="M1025" i="1"/>
  <c r="L1025" i="1"/>
  <c r="H1025" i="1"/>
  <c r="B1026" i="1"/>
  <c r="I425" i="1"/>
  <c r="M425" i="1"/>
  <c r="L425" i="1"/>
  <c r="B426" i="1"/>
  <c r="N425" i="1"/>
  <c r="H425" i="1"/>
  <c r="M4626" i="1"/>
  <c r="L4626" i="1"/>
  <c r="N4626" i="1"/>
  <c r="J4626" i="1"/>
  <c r="K4626" i="1" s="1"/>
  <c r="B4627" i="1"/>
  <c r="J225" i="1"/>
  <c r="K225" i="1" s="1"/>
  <c r="J4527" i="1"/>
  <c r="K4527" i="1" s="1"/>
  <c r="M5326" i="1"/>
  <c r="L5326" i="1"/>
  <c r="J5326" i="1"/>
  <c r="K5326" i="1" s="1"/>
  <c r="N5326" i="1"/>
  <c r="B5327" i="1"/>
  <c r="I926" i="1"/>
  <c r="M926" i="1"/>
  <c r="B927" i="1"/>
  <c r="N926" i="1"/>
  <c r="H926" i="1"/>
  <c r="L926" i="1"/>
  <c r="J6427" i="1"/>
  <c r="K6427" i="1" s="1"/>
  <c r="L6427" i="1"/>
  <c r="B6428" i="1"/>
  <c r="N6427" i="1"/>
  <c r="M6427" i="1"/>
  <c r="J5526" i="1"/>
  <c r="K5526" i="1" s="1"/>
  <c r="J825" i="1"/>
  <c r="K825" i="1" s="1"/>
  <c r="J4827" i="1"/>
  <c r="K4827" i="1" s="1"/>
  <c r="L5726" i="1" l="1"/>
  <c r="J5726" i="1"/>
  <c r="K5726" i="1" s="1"/>
  <c r="B5727" i="1"/>
  <c r="N5726" i="1"/>
  <c r="M5726" i="1"/>
  <c r="B6330" i="1"/>
  <c r="N6329" i="1"/>
  <c r="L6329" i="1"/>
  <c r="M6329" i="1"/>
  <c r="J6328" i="1"/>
  <c r="K6328" i="1" s="1"/>
  <c r="B627" i="1"/>
  <c r="M626" i="1"/>
  <c r="L626" i="1"/>
  <c r="H626" i="1"/>
  <c r="N626" i="1"/>
  <c r="I626" i="1"/>
  <c r="J626" i="1" s="1"/>
  <c r="K626" i="1" s="1"/>
  <c r="J2826" i="1"/>
  <c r="K2826" i="1" s="1"/>
  <c r="B2827" i="1"/>
  <c r="M2826" i="1"/>
  <c r="L2826" i="1"/>
  <c r="N2826" i="1"/>
  <c r="L4126" i="1"/>
  <c r="B4127" i="1"/>
  <c r="J4126" i="1"/>
  <c r="K4126" i="1" s="1"/>
  <c r="N4126" i="1"/>
  <c r="M4126" i="1"/>
  <c r="J6228" i="1"/>
  <c r="K6228" i="1" s="1"/>
  <c r="N6228" i="1"/>
  <c r="M6228" i="1"/>
  <c r="B6229" i="1"/>
  <c r="L6228" i="1"/>
  <c r="N2026" i="1"/>
  <c r="M2026" i="1"/>
  <c r="H2026" i="1"/>
  <c r="I2026" i="1"/>
  <c r="J2026" i="1" s="1"/>
  <c r="K2026" i="1" s="1"/>
  <c r="L2026" i="1"/>
  <c r="B2027" i="1"/>
  <c r="M3727" i="1"/>
  <c r="L3727" i="1"/>
  <c r="J3727" i="1"/>
  <c r="K3727" i="1" s="1"/>
  <c r="B3728" i="1"/>
  <c r="N3727" i="1"/>
  <c r="L3126" i="1"/>
  <c r="B3127" i="1"/>
  <c r="M3126" i="1"/>
  <c r="N3126" i="1"/>
  <c r="J3126" i="1"/>
  <c r="K3126" i="1" s="1"/>
  <c r="J4927" i="1"/>
  <c r="K4927" i="1" s="1"/>
  <c r="L4927" i="1"/>
  <c r="B4928" i="1"/>
  <c r="M4927" i="1"/>
  <c r="N4927" i="1"/>
  <c r="M1526" i="1"/>
  <c r="B1527" i="1"/>
  <c r="L1526" i="1"/>
  <c r="N1526" i="1"/>
  <c r="H1526" i="1"/>
  <c r="I1526" i="1"/>
  <c r="J1526" i="1" s="1"/>
  <c r="K1526" i="1" s="1"/>
  <c r="I1826" i="1"/>
  <c r="J1826" i="1" s="1"/>
  <c r="K1826" i="1" s="1"/>
  <c r="B1827" i="1"/>
  <c r="N1826" i="1"/>
  <c r="M1826" i="1"/>
  <c r="L1826" i="1"/>
  <c r="H1826" i="1"/>
  <c r="M4428" i="1"/>
  <c r="L4428" i="1"/>
  <c r="J4428" i="1"/>
  <c r="K4428" i="1" s="1"/>
  <c r="B4429" i="1"/>
  <c r="N4428" i="1"/>
  <c r="B3327" i="1"/>
  <c r="M3326" i="1"/>
  <c r="N3326" i="1"/>
  <c r="J3326" i="1"/>
  <c r="K3326" i="1" s="1"/>
  <c r="L3326" i="1"/>
  <c r="B3627" i="1"/>
  <c r="M3626" i="1"/>
  <c r="J3626" i="1"/>
  <c r="K3626" i="1" s="1"/>
  <c r="L3626" i="1"/>
  <c r="N3626" i="1"/>
  <c r="H2227" i="1"/>
  <c r="I2227" i="1"/>
  <c r="J2227" i="1" s="1"/>
  <c r="K2227" i="1" s="1"/>
  <c r="N2227" i="1"/>
  <c r="B2228" i="1"/>
  <c r="M2227" i="1"/>
  <c r="L2227" i="1"/>
  <c r="M5026" i="1"/>
  <c r="B5027" i="1"/>
  <c r="J5026" i="1"/>
  <c r="K5026" i="1" s="1"/>
  <c r="N5026" i="1"/>
  <c r="L5026" i="1"/>
  <c r="N1428" i="1"/>
  <c r="M1428" i="1"/>
  <c r="I1428" i="1"/>
  <c r="J1428" i="1" s="1"/>
  <c r="K1428" i="1" s="1"/>
  <c r="L1428" i="1"/>
  <c r="B1429" i="1"/>
  <c r="H1428" i="1"/>
  <c r="B3928" i="1"/>
  <c r="N3927" i="1"/>
  <c r="M3927" i="1"/>
  <c r="J3927" i="1"/>
  <c r="K3927" i="1" s="1"/>
  <c r="L3927" i="1"/>
  <c r="H1226" i="1"/>
  <c r="L1226" i="1"/>
  <c r="B1227" i="1"/>
  <c r="M1226" i="1"/>
  <c r="I1226" i="1"/>
  <c r="J1226" i="1" s="1"/>
  <c r="K1226" i="1" s="1"/>
  <c r="N1226" i="1"/>
  <c r="M2426" i="1"/>
  <c r="B2427" i="1"/>
  <c r="L2426" i="1"/>
  <c r="I2426" i="1"/>
  <c r="J2426" i="1" s="1"/>
  <c r="K2426" i="1" s="1"/>
  <c r="H2426" i="1"/>
  <c r="N2426" i="1"/>
  <c r="M2726" i="1"/>
  <c r="L2726" i="1"/>
  <c r="B2727" i="1"/>
  <c r="N2726" i="1"/>
  <c r="J2726" i="1"/>
  <c r="K2726" i="1" s="1"/>
  <c r="L4327" i="1"/>
  <c r="B4328" i="1"/>
  <c r="J4327" i="1"/>
  <c r="K4327" i="1" s="1"/>
  <c r="N4327" i="1"/>
  <c r="M4327" i="1"/>
  <c r="B2630" i="1"/>
  <c r="N2629" i="1"/>
  <c r="M2629" i="1"/>
  <c r="J2629" i="1"/>
  <c r="K2629" i="1" s="1"/>
  <c r="L2629" i="1"/>
  <c r="H1327" i="1"/>
  <c r="L1327" i="1"/>
  <c r="B1328" i="1"/>
  <c r="M1327" i="1"/>
  <c r="I1327" i="1"/>
  <c r="J1327" i="1" s="1"/>
  <c r="K1327" i="1" s="1"/>
  <c r="N1327" i="1"/>
  <c r="M3226" i="1"/>
  <c r="B3227" i="1"/>
  <c r="L3226" i="1"/>
  <c r="J3226" i="1"/>
  <c r="K3226" i="1" s="1"/>
  <c r="N3226" i="1"/>
  <c r="J5226" i="1"/>
  <c r="K5226" i="1" s="1"/>
  <c r="L5226" i="1"/>
  <c r="N5226" i="1"/>
  <c r="B5227" i="1"/>
  <c r="M5226" i="1"/>
  <c r="B4727" i="1"/>
  <c r="M4726" i="1"/>
  <c r="L4726" i="1"/>
  <c r="J4726" i="1"/>
  <c r="K4726" i="1" s="1"/>
  <c r="N4726" i="1"/>
  <c r="H1626" i="1"/>
  <c r="I1626" i="1"/>
  <c r="J1626" i="1" s="1"/>
  <c r="K1626" i="1" s="1"/>
  <c r="B1627" i="1"/>
  <c r="M1626" i="1"/>
  <c r="N1626" i="1"/>
  <c r="L1626" i="1"/>
  <c r="B1728" i="1"/>
  <c r="I1727" i="1"/>
  <c r="J1727" i="1" s="1"/>
  <c r="K1727" i="1" s="1"/>
  <c r="N1727" i="1"/>
  <c r="M1727" i="1"/>
  <c r="H1727" i="1"/>
  <c r="L1727" i="1"/>
  <c r="B2328" i="1"/>
  <c r="N2327" i="1"/>
  <c r="I2327" i="1"/>
  <c r="J2327" i="1" s="1"/>
  <c r="K2327" i="1" s="1"/>
  <c r="M2327" i="1"/>
  <c r="L2327" i="1"/>
  <c r="H2327" i="1"/>
  <c r="B27" i="1"/>
  <c r="H26" i="1"/>
  <c r="I26" i="1"/>
  <c r="J26" i="1" s="1"/>
  <c r="K26" i="1" s="1"/>
  <c r="L26" i="1"/>
  <c r="N26" i="1"/>
  <c r="M26" i="1"/>
  <c r="N5627" i="1"/>
  <c r="M5627" i="1"/>
  <c r="B5628" i="1"/>
  <c r="L5627" i="1"/>
  <c r="J5627" i="1"/>
  <c r="K5627" i="1" s="1"/>
  <c r="L3426" i="1"/>
  <c r="B3427" i="1"/>
  <c r="J3426" i="1"/>
  <c r="K3426" i="1" s="1"/>
  <c r="M3426" i="1"/>
  <c r="N3426" i="1"/>
  <c r="N3528" i="1"/>
  <c r="M3528" i="1"/>
  <c r="L3528" i="1"/>
  <c r="B3529" i="1"/>
  <c r="B1928" i="1"/>
  <c r="L1927" i="1"/>
  <c r="M1927" i="1"/>
  <c r="N1927" i="1"/>
  <c r="H1927" i="1"/>
  <c r="I1927" i="1"/>
  <c r="J5327" i="1"/>
  <c r="K5327" i="1" s="1"/>
  <c r="N5327" i="1"/>
  <c r="B5328" i="1"/>
  <c r="M5327" i="1"/>
  <c r="L5327" i="1"/>
  <c r="B4530" i="1"/>
  <c r="N4529" i="1"/>
  <c r="L4529" i="1"/>
  <c r="J4529" i="1"/>
  <c r="K4529" i="1" s="1"/>
  <c r="M4529" i="1"/>
  <c r="J5128" i="1"/>
  <c r="K5128" i="1" s="1"/>
  <c r="N5128" i="1"/>
  <c r="M5128" i="1"/>
  <c r="B5129" i="1"/>
  <c r="L5128" i="1"/>
  <c r="M127" i="1"/>
  <c r="B128" i="1"/>
  <c r="L127" i="1"/>
  <c r="I127" i="1"/>
  <c r="J127" i="1" s="1"/>
  <c r="K127" i="1" s="1"/>
  <c r="N127" i="1"/>
  <c r="H127" i="1"/>
  <c r="J226" i="1"/>
  <c r="K226" i="1" s="1"/>
  <c r="I726" i="1"/>
  <c r="B727" i="1"/>
  <c r="N726" i="1"/>
  <c r="M726" i="1"/>
  <c r="H726" i="1"/>
  <c r="L726" i="1"/>
  <c r="N5528" i="1"/>
  <c r="M5528" i="1"/>
  <c r="J5528" i="1"/>
  <c r="K5528" i="1" s="1"/>
  <c r="L5528" i="1"/>
  <c r="B5529" i="1"/>
  <c r="J6025" i="1"/>
  <c r="K6025" i="1" s="1"/>
  <c r="N3029" i="1"/>
  <c r="M3029" i="1"/>
  <c r="L3029" i="1"/>
  <c r="J3029" i="1"/>
  <c r="K3029" i="1" s="1"/>
  <c r="B3030" i="1"/>
  <c r="J3827" i="1"/>
  <c r="K3827" i="1" s="1"/>
  <c r="N227" i="1"/>
  <c r="I227" i="1"/>
  <c r="J227" i="1" s="1"/>
  <c r="K227" i="1" s="1"/>
  <c r="M227" i="1"/>
  <c r="L227" i="1"/>
  <c r="H227" i="1"/>
  <c r="B228" i="1"/>
  <c r="B4029" i="1"/>
  <c r="N4028" i="1"/>
  <c r="M4028" i="1"/>
  <c r="L4028" i="1"/>
  <c r="H927" i="1"/>
  <c r="I927" i="1"/>
  <c r="J927" i="1" s="1"/>
  <c r="K927" i="1" s="1"/>
  <c r="B928" i="1"/>
  <c r="M927" i="1"/>
  <c r="N927" i="1"/>
  <c r="L927" i="1"/>
  <c r="J425" i="1"/>
  <c r="K425" i="1" s="1"/>
  <c r="N6428" i="1"/>
  <c r="B6429" i="1"/>
  <c r="M6428" i="1"/>
  <c r="J6428" i="1"/>
  <c r="K6428" i="1" s="1"/>
  <c r="L6428" i="1"/>
  <c r="N4627" i="1"/>
  <c r="L4627" i="1"/>
  <c r="M4627" i="1"/>
  <c r="B4628" i="1"/>
  <c r="B6027" i="1"/>
  <c r="N6026" i="1"/>
  <c r="M6026" i="1"/>
  <c r="J6026" i="1"/>
  <c r="K6026" i="1" s="1"/>
  <c r="L6026" i="1"/>
  <c r="N827" i="1"/>
  <c r="M827" i="1"/>
  <c r="I827" i="1"/>
  <c r="J827" i="1" s="1"/>
  <c r="K827" i="1" s="1"/>
  <c r="L827" i="1"/>
  <c r="H827" i="1"/>
  <c r="B828" i="1"/>
  <c r="N526" i="1"/>
  <c r="I526" i="1"/>
  <c r="J526" i="1" s="1"/>
  <c r="K526" i="1" s="1"/>
  <c r="M526" i="1"/>
  <c r="L526" i="1"/>
  <c r="H526" i="1"/>
  <c r="B527" i="1"/>
  <c r="J3527" i="1"/>
  <c r="K3527" i="1" s="1"/>
  <c r="N5827" i="1"/>
  <c r="M5827" i="1"/>
  <c r="L5827" i="1"/>
  <c r="B5828" i="1"/>
  <c r="J6126" i="1"/>
  <c r="K6126" i="1" s="1"/>
  <c r="I426" i="1"/>
  <c r="J426" i="1" s="1"/>
  <c r="K426" i="1" s="1"/>
  <c r="L426" i="1"/>
  <c r="M426" i="1"/>
  <c r="N426" i="1"/>
  <c r="H426" i="1"/>
  <c r="B427" i="1"/>
  <c r="M1026" i="1"/>
  <c r="H1026" i="1"/>
  <c r="L1026" i="1"/>
  <c r="B1027" i="1"/>
  <c r="I1026" i="1"/>
  <c r="J1026" i="1" s="1"/>
  <c r="K1026" i="1" s="1"/>
  <c r="N1026" i="1"/>
  <c r="I2127" i="1"/>
  <c r="J2127" i="1" s="1"/>
  <c r="K2127" i="1" s="1"/>
  <c r="M2127" i="1"/>
  <c r="L2127" i="1"/>
  <c r="H2127" i="1"/>
  <c r="B2128" i="1"/>
  <c r="N2127" i="1"/>
  <c r="L6127" i="1"/>
  <c r="J6127" i="1"/>
  <c r="K6127" i="1" s="1"/>
  <c r="B6128" i="1"/>
  <c r="N6127" i="1"/>
  <c r="M6127" i="1"/>
  <c r="L1127" i="1"/>
  <c r="I1127" i="1"/>
  <c r="H1127" i="1"/>
  <c r="B1128" i="1"/>
  <c r="N1127" i="1"/>
  <c r="M1127" i="1"/>
  <c r="J926" i="1"/>
  <c r="K926" i="1" s="1"/>
  <c r="B4830" i="1"/>
  <c r="N4829" i="1"/>
  <c r="M4829" i="1"/>
  <c r="L4829" i="1"/>
  <c r="J3028" i="1"/>
  <c r="K3028" i="1" s="1"/>
  <c r="M3828" i="1"/>
  <c r="L3828" i="1"/>
  <c r="B3829" i="1"/>
  <c r="N3828" i="1"/>
  <c r="J6329" i="1" l="1"/>
  <c r="K6329" i="1" s="1"/>
  <c r="N5727" i="1"/>
  <c r="B5728" i="1"/>
  <c r="M5727" i="1"/>
  <c r="L5727" i="1"/>
  <c r="J5727" i="1"/>
  <c r="K5727" i="1" s="1"/>
  <c r="B6331" i="1"/>
  <c r="L6330" i="1"/>
  <c r="N6330" i="1"/>
  <c r="M6330" i="1"/>
  <c r="N4127" i="1"/>
  <c r="B4128" i="1"/>
  <c r="M4127" i="1"/>
  <c r="L4127" i="1"/>
  <c r="J4127" i="1"/>
  <c r="K4127" i="1" s="1"/>
  <c r="L2827" i="1"/>
  <c r="B2828" i="1"/>
  <c r="J2827" i="1"/>
  <c r="K2827" i="1" s="1"/>
  <c r="N2827" i="1"/>
  <c r="M2827" i="1"/>
  <c r="B628" i="1"/>
  <c r="L627" i="1"/>
  <c r="I627" i="1"/>
  <c r="J627" i="1" s="1"/>
  <c r="K627" i="1" s="1"/>
  <c r="N627" i="1"/>
  <c r="M627" i="1"/>
  <c r="H627" i="1"/>
  <c r="M6229" i="1"/>
  <c r="J6229" i="1"/>
  <c r="K6229" i="1" s="1"/>
  <c r="N6229" i="1"/>
  <c r="B6230" i="1"/>
  <c r="L6229" i="1"/>
  <c r="B2028" i="1"/>
  <c r="L2027" i="1"/>
  <c r="H2027" i="1"/>
  <c r="N2027" i="1"/>
  <c r="I2027" i="1"/>
  <c r="J2027" i="1" s="1"/>
  <c r="K2027" i="1" s="1"/>
  <c r="M2027" i="1"/>
  <c r="M3728" i="1"/>
  <c r="B3729" i="1"/>
  <c r="J3728" i="1"/>
  <c r="K3728" i="1" s="1"/>
  <c r="N3728" i="1"/>
  <c r="L3728" i="1"/>
  <c r="B5028" i="1"/>
  <c r="J5027" i="1"/>
  <c r="K5027" i="1" s="1"/>
  <c r="N5027" i="1"/>
  <c r="M5027" i="1"/>
  <c r="L5027" i="1"/>
  <c r="L4429" i="1"/>
  <c r="J4429" i="1"/>
  <c r="K4429" i="1" s="1"/>
  <c r="M4429" i="1"/>
  <c r="B4430" i="1"/>
  <c r="N4429" i="1"/>
  <c r="L4928" i="1"/>
  <c r="J4928" i="1"/>
  <c r="K4928" i="1" s="1"/>
  <c r="N4928" i="1"/>
  <c r="M4928" i="1"/>
  <c r="B4929" i="1"/>
  <c r="J3627" i="1"/>
  <c r="K3627" i="1" s="1"/>
  <c r="M3627" i="1"/>
  <c r="N3627" i="1"/>
  <c r="L3627" i="1"/>
  <c r="B3628" i="1"/>
  <c r="N3327" i="1"/>
  <c r="M3327" i="1"/>
  <c r="L3327" i="1"/>
  <c r="B3328" i="1"/>
  <c r="J3327" i="1"/>
  <c r="K3327" i="1" s="1"/>
  <c r="L2228" i="1"/>
  <c r="H2228" i="1"/>
  <c r="N2228" i="1"/>
  <c r="B2229" i="1"/>
  <c r="I2228" i="1"/>
  <c r="J2228" i="1" s="1"/>
  <c r="K2228" i="1" s="1"/>
  <c r="M2228" i="1"/>
  <c r="M1827" i="1"/>
  <c r="B1828" i="1"/>
  <c r="L1827" i="1"/>
  <c r="H1827" i="1"/>
  <c r="I1827" i="1"/>
  <c r="J1827" i="1" s="1"/>
  <c r="K1827" i="1" s="1"/>
  <c r="N1827" i="1"/>
  <c r="H1527" i="1"/>
  <c r="M1527" i="1"/>
  <c r="N1527" i="1"/>
  <c r="I1527" i="1"/>
  <c r="J1527" i="1" s="1"/>
  <c r="K1527" i="1" s="1"/>
  <c r="L1527" i="1"/>
  <c r="B1528" i="1"/>
  <c r="N3127" i="1"/>
  <c r="J3127" i="1"/>
  <c r="K3127" i="1" s="1"/>
  <c r="M3127" i="1"/>
  <c r="L3127" i="1"/>
  <c r="B3128" i="1"/>
  <c r="L1429" i="1"/>
  <c r="H1429" i="1"/>
  <c r="M1429" i="1"/>
  <c r="B1430" i="1"/>
  <c r="I1429" i="1"/>
  <c r="J1429" i="1" s="1"/>
  <c r="K1429" i="1" s="1"/>
  <c r="N1429" i="1"/>
  <c r="I1627" i="1"/>
  <c r="J1627" i="1" s="1"/>
  <c r="K1627" i="1" s="1"/>
  <c r="N1627" i="1"/>
  <c r="L1627" i="1"/>
  <c r="H1627" i="1"/>
  <c r="B1628" i="1"/>
  <c r="M1627" i="1"/>
  <c r="L5227" i="1"/>
  <c r="M5227" i="1"/>
  <c r="B5228" i="1"/>
  <c r="J5227" i="1"/>
  <c r="K5227" i="1" s="1"/>
  <c r="N5227" i="1"/>
  <c r="J3427" i="1"/>
  <c r="K3427" i="1" s="1"/>
  <c r="L3427" i="1"/>
  <c r="N3427" i="1"/>
  <c r="M3427" i="1"/>
  <c r="B3428" i="1"/>
  <c r="N2727" i="1"/>
  <c r="B2728" i="1"/>
  <c r="M2727" i="1"/>
  <c r="L2727" i="1"/>
  <c r="J2727" i="1"/>
  <c r="K2727" i="1" s="1"/>
  <c r="H27" i="1"/>
  <c r="L27" i="1"/>
  <c r="B28" i="1"/>
  <c r="I27" i="1"/>
  <c r="J27" i="1" s="1"/>
  <c r="K27" i="1" s="1"/>
  <c r="N27" i="1"/>
  <c r="M27" i="1"/>
  <c r="I2328" i="1"/>
  <c r="J2328" i="1" s="1"/>
  <c r="K2328" i="1" s="1"/>
  <c r="H2328" i="1"/>
  <c r="N2328" i="1"/>
  <c r="L2328" i="1"/>
  <c r="M2328" i="1"/>
  <c r="B2329" i="1"/>
  <c r="M1728" i="1"/>
  <c r="L1728" i="1"/>
  <c r="N1728" i="1"/>
  <c r="B1729" i="1"/>
  <c r="H1728" i="1"/>
  <c r="I1728" i="1"/>
  <c r="J1728" i="1" s="1"/>
  <c r="K1728" i="1" s="1"/>
  <c r="N4727" i="1"/>
  <c r="B4728" i="1"/>
  <c r="M4727" i="1"/>
  <c r="L4727" i="1"/>
  <c r="J4727" i="1"/>
  <c r="K4727" i="1" s="1"/>
  <c r="H1328" i="1"/>
  <c r="L1328" i="1"/>
  <c r="B1329" i="1"/>
  <c r="N1328" i="1"/>
  <c r="M1328" i="1"/>
  <c r="I1328" i="1"/>
  <c r="J1328" i="1" s="1"/>
  <c r="K1328" i="1" s="1"/>
  <c r="N4328" i="1"/>
  <c r="M4328" i="1"/>
  <c r="L4328" i="1"/>
  <c r="B4329" i="1"/>
  <c r="J4328" i="1"/>
  <c r="K4328" i="1" s="1"/>
  <c r="M1227" i="1"/>
  <c r="N1227" i="1"/>
  <c r="B1228" i="1"/>
  <c r="L1227" i="1"/>
  <c r="H1227" i="1"/>
  <c r="I1227" i="1"/>
  <c r="J1227" i="1" s="1"/>
  <c r="K1227" i="1" s="1"/>
  <c r="J5628" i="1"/>
  <c r="K5628" i="1" s="1"/>
  <c r="L5628" i="1"/>
  <c r="B5629" i="1"/>
  <c r="M5628" i="1"/>
  <c r="N5628" i="1"/>
  <c r="J3227" i="1"/>
  <c r="K3227" i="1" s="1"/>
  <c r="N3227" i="1"/>
  <c r="M3227" i="1"/>
  <c r="L3227" i="1"/>
  <c r="B3228" i="1"/>
  <c r="H2427" i="1"/>
  <c r="B2428" i="1"/>
  <c r="N2427" i="1"/>
  <c r="M2427" i="1"/>
  <c r="L2427" i="1"/>
  <c r="I2427" i="1"/>
  <c r="J2427" i="1" s="1"/>
  <c r="K2427" i="1" s="1"/>
  <c r="B2631" i="1"/>
  <c r="N2630" i="1"/>
  <c r="M2630" i="1"/>
  <c r="J2630" i="1"/>
  <c r="K2630" i="1" s="1"/>
  <c r="L2630" i="1"/>
  <c r="N3928" i="1"/>
  <c r="M3928" i="1"/>
  <c r="L3928" i="1"/>
  <c r="J3928" i="1"/>
  <c r="K3928" i="1" s="1"/>
  <c r="B3929" i="1"/>
  <c r="J1127" i="1"/>
  <c r="K1127" i="1" s="1"/>
  <c r="N427" i="1"/>
  <c r="I427" i="1"/>
  <c r="J427" i="1" s="1"/>
  <c r="K427" i="1" s="1"/>
  <c r="H427" i="1"/>
  <c r="L427" i="1"/>
  <c r="B428" i="1"/>
  <c r="M427" i="1"/>
  <c r="J5828" i="1"/>
  <c r="K5828" i="1" s="1"/>
  <c r="N5828" i="1"/>
  <c r="M5828" i="1"/>
  <c r="L5828" i="1"/>
  <c r="B5829" i="1"/>
  <c r="M6429" i="1"/>
  <c r="B6430" i="1"/>
  <c r="L6429" i="1"/>
  <c r="N6429" i="1"/>
  <c r="H727" i="1"/>
  <c r="N727" i="1"/>
  <c r="I727" i="1"/>
  <c r="M727" i="1"/>
  <c r="L727" i="1"/>
  <c r="B728" i="1"/>
  <c r="L5129" i="1"/>
  <c r="M5129" i="1"/>
  <c r="B5130" i="1"/>
  <c r="J5129" i="1"/>
  <c r="K5129" i="1" s="1"/>
  <c r="N5129" i="1"/>
  <c r="J1927" i="1"/>
  <c r="K1927" i="1" s="1"/>
  <c r="L2128" i="1"/>
  <c r="B2129" i="1"/>
  <c r="I2128" i="1"/>
  <c r="N2128" i="1"/>
  <c r="M2128" i="1"/>
  <c r="H2128" i="1"/>
  <c r="N6027" i="1"/>
  <c r="J6027" i="1"/>
  <c r="K6027" i="1" s="1"/>
  <c r="M6027" i="1"/>
  <c r="B6028" i="1"/>
  <c r="L6027" i="1"/>
  <c r="J4028" i="1"/>
  <c r="K4028" i="1" s="1"/>
  <c r="J726" i="1"/>
  <c r="K726" i="1" s="1"/>
  <c r="N3529" i="1"/>
  <c r="L3529" i="1"/>
  <c r="M3529" i="1"/>
  <c r="B3530" i="1"/>
  <c r="N4830" i="1"/>
  <c r="B4831" i="1"/>
  <c r="M4830" i="1"/>
  <c r="L4830" i="1"/>
  <c r="J4830" i="1"/>
  <c r="K4830" i="1" s="1"/>
  <c r="N6128" i="1"/>
  <c r="B6129" i="1"/>
  <c r="M6128" i="1"/>
  <c r="L6128" i="1"/>
  <c r="N1027" i="1"/>
  <c r="B1028" i="1"/>
  <c r="M1027" i="1"/>
  <c r="L1027" i="1"/>
  <c r="I1027" i="1"/>
  <c r="J1027" i="1" s="1"/>
  <c r="K1027" i="1" s="1"/>
  <c r="H1027" i="1"/>
  <c r="M527" i="1"/>
  <c r="L527" i="1"/>
  <c r="B528" i="1"/>
  <c r="I527" i="1"/>
  <c r="J527" i="1" s="1"/>
  <c r="K527" i="1" s="1"/>
  <c r="N527" i="1"/>
  <c r="H527" i="1"/>
  <c r="I828" i="1"/>
  <c r="J828" i="1" s="1"/>
  <c r="K828" i="1" s="1"/>
  <c r="B829" i="1"/>
  <c r="N828" i="1"/>
  <c r="L828" i="1"/>
  <c r="H828" i="1"/>
  <c r="M828" i="1"/>
  <c r="J4628" i="1"/>
  <c r="K4628" i="1" s="1"/>
  <c r="L4628" i="1"/>
  <c r="N4628" i="1"/>
  <c r="B4629" i="1"/>
  <c r="M4628" i="1"/>
  <c r="J5529" i="1"/>
  <c r="K5529" i="1" s="1"/>
  <c r="M5529" i="1"/>
  <c r="L5529" i="1"/>
  <c r="B5530" i="1"/>
  <c r="N5529" i="1"/>
  <c r="H128" i="1"/>
  <c r="N128" i="1"/>
  <c r="B129" i="1"/>
  <c r="M128" i="1"/>
  <c r="L128" i="1"/>
  <c r="I128" i="1"/>
  <c r="J128" i="1" s="1"/>
  <c r="K128" i="1" s="1"/>
  <c r="N5328" i="1"/>
  <c r="M5328" i="1"/>
  <c r="L5328" i="1"/>
  <c r="J5328" i="1"/>
  <c r="K5328" i="1" s="1"/>
  <c r="B5329" i="1"/>
  <c r="J3528" i="1"/>
  <c r="K3528" i="1" s="1"/>
  <c r="J3828" i="1"/>
  <c r="K3828" i="1" s="1"/>
  <c r="J4829" i="1"/>
  <c r="K4829" i="1" s="1"/>
  <c r="B929" i="1"/>
  <c r="I928" i="1"/>
  <c r="J928" i="1" s="1"/>
  <c r="K928" i="1" s="1"/>
  <c r="L928" i="1"/>
  <c r="M928" i="1"/>
  <c r="N928" i="1"/>
  <c r="H928" i="1"/>
  <c r="M4029" i="1"/>
  <c r="L4029" i="1"/>
  <c r="N4029" i="1"/>
  <c r="B4030" i="1"/>
  <c r="L1128" i="1"/>
  <c r="H1128" i="1"/>
  <c r="B1129" i="1"/>
  <c r="M1128" i="1"/>
  <c r="N1128" i="1"/>
  <c r="I1128" i="1"/>
  <c r="J5827" i="1"/>
  <c r="K5827" i="1" s="1"/>
  <c r="J4627" i="1"/>
  <c r="K4627" i="1" s="1"/>
  <c r="I228" i="1"/>
  <c r="J228" i="1" s="1"/>
  <c r="K228" i="1" s="1"/>
  <c r="N228" i="1"/>
  <c r="H228" i="1"/>
  <c r="M228" i="1"/>
  <c r="L228" i="1"/>
  <c r="B229" i="1"/>
  <c r="N3829" i="1"/>
  <c r="B3830" i="1"/>
  <c r="L3829" i="1"/>
  <c r="M3829" i="1"/>
  <c r="M3030" i="1"/>
  <c r="N3030" i="1"/>
  <c r="L3030" i="1"/>
  <c r="B3031" i="1"/>
  <c r="N4530" i="1"/>
  <c r="B4531" i="1"/>
  <c r="M4530" i="1"/>
  <c r="J4530" i="1"/>
  <c r="K4530" i="1" s="1"/>
  <c r="L4530" i="1"/>
  <c r="N1928" i="1"/>
  <c r="M1928" i="1"/>
  <c r="I1928" i="1"/>
  <c r="J1928" i="1" s="1"/>
  <c r="K1928" i="1" s="1"/>
  <c r="H1928" i="1"/>
  <c r="B1929" i="1"/>
  <c r="L1928" i="1"/>
  <c r="B5729" i="1" l="1"/>
  <c r="M5728" i="1"/>
  <c r="J5728" i="1"/>
  <c r="K5728" i="1" s="1"/>
  <c r="N5728" i="1"/>
  <c r="L5728" i="1"/>
  <c r="B6332" i="1"/>
  <c r="N6331" i="1"/>
  <c r="L6331" i="1"/>
  <c r="M6331" i="1"/>
  <c r="J6330" i="1"/>
  <c r="K6330" i="1" s="1"/>
  <c r="N2828" i="1"/>
  <c r="B2829" i="1"/>
  <c r="M2828" i="1"/>
  <c r="L2828" i="1"/>
  <c r="J2828" i="1"/>
  <c r="K2828" i="1" s="1"/>
  <c r="M4128" i="1"/>
  <c r="L4128" i="1"/>
  <c r="B4129" i="1"/>
  <c r="N4128" i="1"/>
  <c r="J4128" i="1"/>
  <c r="K4128" i="1" s="1"/>
  <c r="L628" i="1"/>
  <c r="H628" i="1"/>
  <c r="M628" i="1"/>
  <c r="B629" i="1"/>
  <c r="N628" i="1"/>
  <c r="I628" i="1"/>
  <c r="J628" i="1" s="1"/>
  <c r="K628" i="1" s="1"/>
  <c r="N6230" i="1"/>
  <c r="J6230" i="1"/>
  <c r="K6230" i="1" s="1"/>
  <c r="M6230" i="1"/>
  <c r="L6230" i="1"/>
  <c r="B6231" i="1"/>
  <c r="B3730" i="1"/>
  <c r="N3729" i="1"/>
  <c r="J3729" i="1"/>
  <c r="K3729" i="1" s="1"/>
  <c r="M3729" i="1"/>
  <c r="L3729" i="1"/>
  <c r="H2028" i="1"/>
  <c r="B2029" i="1"/>
  <c r="I2028" i="1"/>
  <c r="J2028" i="1" s="1"/>
  <c r="K2028" i="1" s="1"/>
  <c r="L2028" i="1"/>
  <c r="N2028" i="1"/>
  <c r="M2028" i="1"/>
  <c r="N1430" i="1"/>
  <c r="I1430" i="1"/>
  <c r="J1430" i="1" s="1"/>
  <c r="K1430" i="1" s="1"/>
  <c r="L1430" i="1"/>
  <c r="H1430" i="1"/>
  <c r="B1431" i="1"/>
  <c r="M1430" i="1"/>
  <c r="M3128" i="1"/>
  <c r="L3128" i="1"/>
  <c r="N3128" i="1"/>
  <c r="B3129" i="1"/>
  <c r="J3128" i="1"/>
  <c r="K3128" i="1" s="1"/>
  <c r="L1528" i="1"/>
  <c r="I1528" i="1"/>
  <c r="J1528" i="1" s="1"/>
  <c r="K1528" i="1" s="1"/>
  <c r="N1528" i="1"/>
  <c r="H1528" i="1"/>
  <c r="M1528" i="1"/>
  <c r="B1529" i="1"/>
  <c r="N4929" i="1"/>
  <c r="B4930" i="1"/>
  <c r="J4929" i="1"/>
  <c r="K4929" i="1" s="1"/>
  <c r="M4929" i="1"/>
  <c r="L4929" i="1"/>
  <c r="L3628" i="1"/>
  <c r="N3628" i="1"/>
  <c r="J3628" i="1"/>
  <c r="K3628" i="1" s="1"/>
  <c r="M3628" i="1"/>
  <c r="B3629" i="1"/>
  <c r="B4431" i="1"/>
  <c r="J4430" i="1"/>
  <c r="K4430" i="1" s="1"/>
  <c r="L4430" i="1"/>
  <c r="N4430" i="1"/>
  <c r="M4430" i="1"/>
  <c r="M2229" i="1"/>
  <c r="N2229" i="1"/>
  <c r="I2229" i="1"/>
  <c r="J2229" i="1" s="1"/>
  <c r="K2229" i="1" s="1"/>
  <c r="H2229" i="1"/>
  <c r="L2229" i="1"/>
  <c r="B2230" i="1"/>
  <c r="L3328" i="1"/>
  <c r="M3328" i="1"/>
  <c r="N3328" i="1"/>
  <c r="B3329" i="1"/>
  <c r="J3328" i="1"/>
  <c r="K3328" i="1" s="1"/>
  <c r="N1828" i="1"/>
  <c r="I1828" i="1"/>
  <c r="J1828" i="1" s="1"/>
  <c r="K1828" i="1" s="1"/>
  <c r="M1828" i="1"/>
  <c r="L1828" i="1"/>
  <c r="H1828" i="1"/>
  <c r="B1829" i="1"/>
  <c r="J5028" i="1"/>
  <c r="K5028" i="1" s="1"/>
  <c r="N5028" i="1"/>
  <c r="B5029" i="1"/>
  <c r="M5028" i="1"/>
  <c r="L5028" i="1"/>
  <c r="J2631" i="1"/>
  <c r="K2631" i="1" s="1"/>
  <c r="B2632" i="1"/>
  <c r="N2631" i="1"/>
  <c r="M2631" i="1"/>
  <c r="L2631" i="1"/>
  <c r="M1329" i="1"/>
  <c r="N1329" i="1"/>
  <c r="I1329" i="1"/>
  <c r="J1329" i="1" s="1"/>
  <c r="K1329" i="1" s="1"/>
  <c r="L1329" i="1"/>
  <c r="B1330" i="1"/>
  <c r="H1329" i="1"/>
  <c r="N28" i="1"/>
  <c r="I28" i="1"/>
  <c r="J28" i="1" s="1"/>
  <c r="K28" i="1" s="1"/>
  <c r="H28" i="1"/>
  <c r="L28" i="1"/>
  <c r="M28" i="1"/>
  <c r="B29" i="1"/>
  <c r="B1629" i="1"/>
  <c r="I1628" i="1"/>
  <c r="J1628" i="1" s="1"/>
  <c r="K1628" i="1" s="1"/>
  <c r="N1628" i="1"/>
  <c r="M1628" i="1"/>
  <c r="L1628" i="1"/>
  <c r="H1628" i="1"/>
  <c r="N3929" i="1"/>
  <c r="B3930" i="1"/>
  <c r="J3929" i="1"/>
  <c r="K3929" i="1" s="1"/>
  <c r="M3929" i="1"/>
  <c r="L3929" i="1"/>
  <c r="L3228" i="1"/>
  <c r="J3228" i="1"/>
  <c r="K3228" i="1" s="1"/>
  <c r="N3228" i="1"/>
  <c r="B3229" i="1"/>
  <c r="M3228" i="1"/>
  <c r="L4728" i="1"/>
  <c r="J4728" i="1"/>
  <c r="K4728" i="1" s="1"/>
  <c r="N4728" i="1"/>
  <c r="B4729" i="1"/>
  <c r="M4728" i="1"/>
  <c r="B2729" i="1"/>
  <c r="N2728" i="1"/>
  <c r="J2728" i="1"/>
  <c r="K2728" i="1" s="1"/>
  <c r="M2728" i="1"/>
  <c r="L2728" i="1"/>
  <c r="L1729" i="1"/>
  <c r="H1729" i="1"/>
  <c r="M1729" i="1"/>
  <c r="B1730" i="1"/>
  <c r="N1729" i="1"/>
  <c r="I1729" i="1"/>
  <c r="J1729" i="1" s="1"/>
  <c r="K1729" i="1" s="1"/>
  <c r="L5228" i="1"/>
  <c r="J5228" i="1"/>
  <c r="K5228" i="1" s="1"/>
  <c r="N5228" i="1"/>
  <c r="M5228" i="1"/>
  <c r="B5229" i="1"/>
  <c r="B5630" i="1"/>
  <c r="N5629" i="1"/>
  <c r="J5629" i="1"/>
  <c r="K5629" i="1" s="1"/>
  <c r="M5629" i="1"/>
  <c r="L5629" i="1"/>
  <c r="I2329" i="1"/>
  <c r="J2329" i="1" s="1"/>
  <c r="K2329" i="1" s="1"/>
  <c r="B2330" i="1"/>
  <c r="M2329" i="1"/>
  <c r="H2329" i="1"/>
  <c r="N2329" i="1"/>
  <c r="L2329" i="1"/>
  <c r="J3428" i="1"/>
  <c r="K3428" i="1" s="1"/>
  <c r="N3428" i="1"/>
  <c r="L3428" i="1"/>
  <c r="B3429" i="1"/>
  <c r="M3428" i="1"/>
  <c r="B2429" i="1"/>
  <c r="N2428" i="1"/>
  <c r="M2428" i="1"/>
  <c r="L2428" i="1"/>
  <c r="H2428" i="1"/>
  <c r="I2428" i="1"/>
  <c r="J2428" i="1" s="1"/>
  <c r="K2428" i="1" s="1"/>
  <c r="N1228" i="1"/>
  <c r="M1228" i="1"/>
  <c r="I1228" i="1"/>
  <c r="J1228" i="1" s="1"/>
  <c r="K1228" i="1" s="1"/>
  <c r="L1228" i="1"/>
  <c r="H1228" i="1"/>
  <c r="B1229" i="1"/>
  <c r="B4330" i="1"/>
  <c r="M4329" i="1"/>
  <c r="L4329" i="1"/>
  <c r="N4329" i="1"/>
  <c r="J4329" i="1"/>
  <c r="K4329" i="1" s="1"/>
  <c r="N3031" i="1"/>
  <c r="B3032" i="1"/>
  <c r="M3031" i="1"/>
  <c r="L3031" i="1"/>
  <c r="B4630" i="1"/>
  <c r="L4629" i="1"/>
  <c r="M4629" i="1"/>
  <c r="N4629" i="1"/>
  <c r="N2129" i="1"/>
  <c r="I2129" i="1"/>
  <c r="M2129" i="1"/>
  <c r="L2129" i="1"/>
  <c r="B2130" i="1"/>
  <c r="H2129" i="1"/>
  <c r="J5130" i="1"/>
  <c r="K5130" i="1" s="1"/>
  <c r="N5130" i="1"/>
  <c r="L5130" i="1"/>
  <c r="M5130" i="1"/>
  <c r="B5131" i="1"/>
  <c r="J5829" i="1"/>
  <c r="K5829" i="1" s="1"/>
  <c r="M5829" i="1"/>
  <c r="B5830" i="1"/>
  <c r="L5829" i="1"/>
  <c r="N5829" i="1"/>
  <c r="B1130" i="1"/>
  <c r="M1129" i="1"/>
  <c r="H1129" i="1"/>
  <c r="N1129" i="1"/>
  <c r="L1129" i="1"/>
  <c r="I1129" i="1"/>
  <c r="J1129" i="1" s="1"/>
  <c r="K1129" i="1" s="1"/>
  <c r="N129" i="1"/>
  <c r="M129" i="1"/>
  <c r="H129" i="1"/>
  <c r="I129" i="1"/>
  <c r="L129" i="1"/>
  <c r="B130" i="1"/>
  <c r="N528" i="1"/>
  <c r="H528" i="1"/>
  <c r="M528" i="1"/>
  <c r="L528" i="1"/>
  <c r="I528" i="1"/>
  <c r="B529" i="1"/>
  <c r="N4831" i="1"/>
  <c r="B4832" i="1"/>
  <c r="M4831" i="1"/>
  <c r="L4831" i="1"/>
  <c r="N6028" i="1"/>
  <c r="L6028" i="1"/>
  <c r="J6028" i="1"/>
  <c r="K6028" i="1" s="1"/>
  <c r="M6028" i="1"/>
  <c r="B6029" i="1"/>
  <c r="J727" i="1"/>
  <c r="K727" i="1" s="1"/>
  <c r="J6429" i="1"/>
  <c r="K6429" i="1" s="1"/>
  <c r="L428" i="1"/>
  <c r="B429" i="1"/>
  <c r="M428" i="1"/>
  <c r="H428" i="1"/>
  <c r="N428" i="1"/>
  <c r="I428" i="1"/>
  <c r="J428" i="1" s="1"/>
  <c r="K428" i="1" s="1"/>
  <c r="N1929" i="1"/>
  <c r="H1929" i="1"/>
  <c r="M1929" i="1"/>
  <c r="I1929" i="1"/>
  <c r="J1929" i="1" s="1"/>
  <c r="K1929" i="1" s="1"/>
  <c r="L1929" i="1"/>
  <c r="B1930" i="1"/>
  <c r="I229" i="1"/>
  <c r="J229" i="1" s="1"/>
  <c r="K229" i="1" s="1"/>
  <c r="H229" i="1"/>
  <c r="M229" i="1"/>
  <c r="L229" i="1"/>
  <c r="N229" i="1"/>
  <c r="B230" i="1"/>
  <c r="I829" i="1"/>
  <c r="J829" i="1" s="1"/>
  <c r="K829" i="1" s="1"/>
  <c r="B830" i="1"/>
  <c r="H829" i="1"/>
  <c r="L829" i="1"/>
  <c r="N829" i="1"/>
  <c r="M829" i="1"/>
  <c r="N1028" i="1"/>
  <c r="I1028" i="1"/>
  <c r="M1028" i="1"/>
  <c r="L1028" i="1"/>
  <c r="H1028" i="1"/>
  <c r="B1029" i="1"/>
  <c r="N6129" i="1"/>
  <c r="L6129" i="1"/>
  <c r="B6130" i="1"/>
  <c r="M6129" i="1"/>
  <c r="J3529" i="1"/>
  <c r="K3529" i="1" s="1"/>
  <c r="J6430" i="1"/>
  <c r="K6430" i="1" s="1"/>
  <c r="N6430" i="1"/>
  <c r="M6430" i="1"/>
  <c r="L6430" i="1"/>
  <c r="B6431" i="1"/>
  <c r="J3830" i="1"/>
  <c r="K3830" i="1" s="1"/>
  <c r="N3830" i="1"/>
  <c r="B3831" i="1"/>
  <c r="M3830" i="1"/>
  <c r="L3830" i="1"/>
  <c r="J4029" i="1"/>
  <c r="K4029" i="1" s="1"/>
  <c r="M929" i="1"/>
  <c r="I929" i="1"/>
  <c r="J929" i="1" s="1"/>
  <c r="K929" i="1" s="1"/>
  <c r="N929" i="1"/>
  <c r="H929" i="1"/>
  <c r="L929" i="1"/>
  <c r="B930" i="1"/>
  <c r="B4532" i="1"/>
  <c r="J4531" i="1"/>
  <c r="K4531" i="1" s="1"/>
  <c r="N4531" i="1"/>
  <c r="M4531" i="1"/>
  <c r="L4531" i="1"/>
  <c r="J3030" i="1"/>
  <c r="K3030" i="1" s="1"/>
  <c r="J1128" i="1"/>
  <c r="K1128" i="1" s="1"/>
  <c r="J4030" i="1"/>
  <c r="K4030" i="1" s="1"/>
  <c r="N4030" i="1"/>
  <c r="M4030" i="1"/>
  <c r="L4030" i="1"/>
  <c r="B4031" i="1"/>
  <c r="M5329" i="1"/>
  <c r="B5330" i="1"/>
  <c r="L5329" i="1"/>
  <c r="N5329" i="1"/>
  <c r="J6128" i="1"/>
  <c r="K6128" i="1" s="1"/>
  <c r="M3530" i="1"/>
  <c r="L3530" i="1"/>
  <c r="B3531" i="1"/>
  <c r="N3530" i="1"/>
  <c r="B729" i="1"/>
  <c r="N728" i="1"/>
  <c r="M728" i="1"/>
  <c r="I728" i="1"/>
  <c r="L728" i="1"/>
  <c r="H728" i="1"/>
  <c r="J3829" i="1"/>
  <c r="K3829" i="1" s="1"/>
  <c r="N5530" i="1"/>
  <c r="L5530" i="1"/>
  <c r="M5530" i="1"/>
  <c r="B5531" i="1"/>
  <c r="J2128" i="1"/>
  <c r="K2128" i="1" s="1"/>
  <c r="J6331" i="1" l="1"/>
  <c r="K6331" i="1" s="1"/>
  <c r="B6333" i="1"/>
  <c r="L6332" i="1"/>
  <c r="M6332" i="1"/>
  <c r="N6332" i="1"/>
  <c r="J6332" i="1"/>
  <c r="K6332" i="1" s="1"/>
  <c r="N5729" i="1"/>
  <c r="L5729" i="1"/>
  <c r="M5729" i="1"/>
  <c r="B5730" i="1"/>
  <c r="J5729" i="1"/>
  <c r="K5729" i="1" s="1"/>
  <c r="M629" i="1"/>
  <c r="H629" i="1"/>
  <c r="N629" i="1"/>
  <c r="L629" i="1"/>
  <c r="B630" i="1"/>
  <c r="I629" i="1"/>
  <c r="J629" i="1" s="1"/>
  <c r="K629" i="1" s="1"/>
  <c r="B4130" i="1"/>
  <c r="L4129" i="1"/>
  <c r="J4129" i="1"/>
  <c r="K4129" i="1" s="1"/>
  <c r="M4129" i="1"/>
  <c r="N4129" i="1"/>
  <c r="J2829" i="1"/>
  <c r="K2829" i="1" s="1"/>
  <c r="B2830" i="1"/>
  <c r="M2829" i="1"/>
  <c r="L2829" i="1"/>
  <c r="N2829" i="1"/>
  <c r="L6231" i="1"/>
  <c r="N6231" i="1"/>
  <c r="M6231" i="1"/>
  <c r="B6232" i="1"/>
  <c r="J6231" i="1"/>
  <c r="K6231" i="1" s="1"/>
  <c r="M2029" i="1"/>
  <c r="H2029" i="1"/>
  <c r="N2029" i="1"/>
  <c r="I2029" i="1"/>
  <c r="J2029" i="1" s="1"/>
  <c r="K2029" i="1" s="1"/>
  <c r="B2030" i="1"/>
  <c r="L2029" i="1"/>
  <c r="N3730" i="1"/>
  <c r="B3731" i="1"/>
  <c r="M3730" i="1"/>
  <c r="L3730" i="1"/>
  <c r="J3730" i="1"/>
  <c r="K3730" i="1" s="1"/>
  <c r="L3329" i="1"/>
  <c r="B3330" i="1"/>
  <c r="M3329" i="1"/>
  <c r="J3329" i="1"/>
  <c r="K3329" i="1" s="1"/>
  <c r="N3329" i="1"/>
  <c r="M3629" i="1"/>
  <c r="B3630" i="1"/>
  <c r="N3629" i="1"/>
  <c r="L3629" i="1"/>
  <c r="J3629" i="1"/>
  <c r="K3629" i="1" s="1"/>
  <c r="N1529" i="1"/>
  <c r="M1529" i="1"/>
  <c r="H1529" i="1"/>
  <c r="L1529" i="1"/>
  <c r="B1530" i="1"/>
  <c r="I1529" i="1"/>
  <c r="J1529" i="1" s="1"/>
  <c r="K1529" i="1" s="1"/>
  <c r="N1431" i="1"/>
  <c r="I1431" i="1"/>
  <c r="J1431" i="1" s="1"/>
  <c r="K1431" i="1" s="1"/>
  <c r="B1432" i="1"/>
  <c r="M1431" i="1"/>
  <c r="L1431" i="1"/>
  <c r="H1431" i="1"/>
  <c r="L1829" i="1"/>
  <c r="H1829" i="1"/>
  <c r="B1830" i="1"/>
  <c r="I1829" i="1"/>
  <c r="J1829" i="1" s="1"/>
  <c r="K1829" i="1" s="1"/>
  <c r="N1829" i="1"/>
  <c r="M1829" i="1"/>
  <c r="B3130" i="1"/>
  <c r="N3129" i="1"/>
  <c r="J3129" i="1"/>
  <c r="K3129" i="1" s="1"/>
  <c r="L3129" i="1"/>
  <c r="M3129" i="1"/>
  <c r="B4931" i="1"/>
  <c r="N4930" i="1"/>
  <c r="M4930" i="1"/>
  <c r="J4930" i="1"/>
  <c r="K4930" i="1" s="1"/>
  <c r="L4930" i="1"/>
  <c r="H2230" i="1"/>
  <c r="B2231" i="1"/>
  <c r="M2230" i="1"/>
  <c r="L2230" i="1"/>
  <c r="I2230" i="1"/>
  <c r="J2230" i="1" s="1"/>
  <c r="K2230" i="1" s="1"/>
  <c r="N2230" i="1"/>
  <c r="J5029" i="1"/>
  <c r="K5029" i="1" s="1"/>
  <c r="N5029" i="1"/>
  <c r="M5029" i="1"/>
  <c r="B5030" i="1"/>
  <c r="L5029" i="1"/>
  <c r="J4431" i="1"/>
  <c r="K4431" i="1" s="1"/>
  <c r="N4431" i="1"/>
  <c r="B4432" i="1"/>
  <c r="M4431" i="1"/>
  <c r="L4431" i="1"/>
  <c r="N5229" i="1"/>
  <c r="J5229" i="1"/>
  <c r="K5229" i="1" s="1"/>
  <c r="M5229" i="1"/>
  <c r="B5230" i="1"/>
  <c r="L5229" i="1"/>
  <c r="L29" i="1"/>
  <c r="B30" i="1"/>
  <c r="I29" i="1"/>
  <c r="J29" i="1" s="1"/>
  <c r="K29" i="1" s="1"/>
  <c r="H29" i="1"/>
  <c r="N29" i="1"/>
  <c r="M29" i="1"/>
  <c r="M4729" i="1"/>
  <c r="L4729" i="1"/>
  <c r="J4729" i="1"/>
  <c r="K4729" i="1" s="1"/>
  <c r="N4729" i="1"/>
  <c r="B4730" i="1"/>
  <c r="N3229" i="1"/>
  <c r="L3229" i="1"/>
  <c r="J3229" i="1"/>
  <c r="K3229" i="1" s="1"/>
  <c r="B3230" i="1"/>
  <c r="M3229" i="1"/>
  <c r="M1330" i="1"/>
  <c r="I1330" i="1"/>
  <c r="J1330" i="1" s="1"/>
  <c r="K1330" i="1" s="1"/>
  <c r="B1331" i="1"/>
  <c r="N1330" i="1"/>
  <c r="L1330" i="1"/>
  <c r="H1330" i="1"/>
  <c r="M4330" i="1"/>
  <c r="L4330" i="1"/>
  <c r="N4330" i="1"/>
  <c r="B4331" i="1"/>
  <c r="J4330" i="1"/>
  <c r="K4330" i="1" s="1"/>
  <c r="B2331" i="1"/>
  <c r="H2330" i="1"/>
  <c r="N2330" i="1"/>
  <c r="I2330" i="1"/>
  <c r="J2330" i="1" s="1"/>
  <c r="K2330" i="1" s="1"/>
  <c r="M2330" i="1"/>
  <c r="L2330" i="1"/>
  <c r="L1730" i="1"/>
  <c r="H1730" i="1"/>
  <c r="B1731" i="1"/>
  <c r="N1730" i="1"/>
  <c r="I1730" i="1"/>
  <c r="J1730" i="1" s="1"/>
  <c r="K1730" i="1" s="1"/>
  <c r="M1730" i="1"/>
  <c r="I2429" i="1"/>
  <c r="J2429" i="1" s="1"/>
  <c r="K2429" i="1" s="1"/>
  <c r="M2429" i="1"/>
  <c r="H2429" i="1"/>
  <c r="L2429" i="1"/>
  <c r="B2430" i="1"/>
  <c r="N2429" i="1"/>
  <c r="J5630" i="1"/>
  <c r="K5630" i="1" s="1"/>
  <c r="M5630" i="1"/>
  <c r="B5631" i="1"/>
  <c r="N5630" i="1"/>
  <c r="L5630" i="1"/>
  <c r="L2632" i="1"/>
  <c r="J2632" i="1"/>
  <c r="K2632" i="1" s="1"/>
  <c r="B2633" i="1"/>
  <c r="N2632" i="1"/>
  <c r="M2632" i="1"/>
  <c r="N1229" i="1"/>
  <c r="L1229" i="1"/>
  <c r="B1230" i="1"/>
  <c r="H1229" i="1"/>
  <c r="I1229" i="1"/>
  <c r="J1229" i="1" s="1"/>
  <c r="K1229" i="1" s="1"/>
  <c r="M1229" i="1"/>
  <c r="N3930" i="1"/>
  <c r="L3930" i="1"/>
  <c r="M3930" i="1"/>
  <c r="B3931" i="1"/>
  <c r="J3930" i="1"/>
  <c r="K3930" i="1" s="1"/>
  <c r="N3429" i="1"/>
  <c r="M3429" i="1"/>
  <c r="B3430" i="1"/>
  <c r="J3429" i="1"/>
  <c r="K3429" i="1" s="1"/>
  <c r="L3429" i="1"/>
  <c r="N2729" i="1"/>
  <c r="B2730" i="1"/>
  <c r="M2729" i="1"/>
  <c r="L2729" i="1"/>
  <c r="J2729" i="1"/>
  <c r="K2729" i="1" s="1"/>
  <c r="H1629" i="1"/>
  <c r="N1629" i="1"/>
  <c r="L1629" i="1"/>
  <c r="B1630" i="1"/>
  <c r="I1629" i="1"/>
  <c r="J1629" i="1" s="1"/>
  <c r="K1629" i="1" s="1"/>
  <c r="M1629" i="1"/>
  <c r="J3530" i="1"/>
  <c r="K3530" i="1" s="1"/>
  <c r="J5329" i="1"/>
  <c r="K5329" i="1" s="1"/>
  <c r="J728" i="1"/>
  <c r="K728" i="1" s="1"/>
  <c r="B5331" i="1"/>
  <c r="N5330" i="1"/>
  <c r="M5330" i="1"/>
  <c r="L5330" i="1"/>
  <c r="J6130" i="1"/>
  <c r="K6130" i="1" s="1"/>
  <c r="N6130" i="1"/>
  <c r="M6130" i="1"/>
  <c r="L6130" i="1"/>
  <c r="B6131" i="1"/>
  <c r="I230" i="1"/>
  <c r="N230" i="1"/>
  <c r="L230" i="1"/>
  <c r="B231" i="1"/>
  <c r="M230" i="1"/>
  <c r="H230" i="1"/>
  <c r="L429" i="1"/>
  <c r="N429" i="1"/>
  <c r="I429" i="1"/>
  <c r="J429" i="1" s="1"/>
  <c r="K429" i="1" s="1"/>
  <c r="M429" i="1"/>
  <c r="H429" i="1"/>
  <c r="B430" i="1"/>
  <c r="N6029" i="1"/>
  <c r="J6029" i="1"/>
  <c r="K6029" i="1" s="1"/>
  <c r="L6029" i="1"/>
  <c r="M6029" i="1"/>
  <c r="B6030" i="1"/>
  <c r="J129" i="1"/>
  <c r="K129" i="1" s="1"/>
  <c r="J4630" i="1"/>
  <c r="K4630" i="1" s="1"/>
  <c r="B4631" i="1"/>
  <c r="L4630" i="1"/>
  <c r="M4630" i="1"/>
  <c r="N4630" i="1"/>
  <c r="N3032" i="1"/>
  <c r="J3032" i="1"/>
  <c r="K3032" i="1" s="1"/>
  <c r="M3032" i="1"/>
  <c r="B3033" i="1"/>
  <c r="L3032" i="1"/>
  <c r="J5530" i="1"/>
  <c r="K5530" i="1" s="1"/>
  <c r="L3831" i="1"/>
  <c r="B3832" i="1"/>
  <c r="N3831" i="1"/>
  <c r="M3831" i="1"/>
  <c r="J4629" i="1"/>
  <c r="K4629" i="1" s="1"/>
  <c r="M4031" i="1"/>
  <c r="L4031" i="1"/>
  <c r="J4031" i="1"/>
  <c r="K4031" i="1" s="1"/>
  <c r="N4031" i="1"/>
  <c r="B4032" i="1"/>
  <c r="I930" i="1"/>
  <c r="J930" i="1" s="1"/>
  <c r="K930" i="1" s="1"/>
  <c r="N930" i="1"/>
  <c r="H930" i="1"/>
  <c r="B931" i="1"/>
  <c r="L930" i="1"/>
  <c r="M930" i="1"/>
  <c r="J1028" i="1"/>
  <c r="K1028" i="1" s="1"/>
  <c r="I830" i="1"/>
  <c r="J830" i="1" s="1"/>
  <c r="K830" i="1" s="1"/>
  <c r="H830" i="1"/>
  <c r="N830" i="1"/>
  <c r="M830" i="1"/>
  <c r="L830" i="1"/>
  <c r="B831" i="1"/>
  <c r="L1930" i="1"/>
  <c r="M1930" i="1"/>
  <c r="N1930" i="1"/>
  <c r="H1930" i="1"/>
  <c r="B1931" i="1"/>
  <c r="I1930" i="1"/>
  <c r="B5132" i="1"/>
  <c r="N5131" i="1"/>
  <c r="M5131" i="1"/>
  <c r="J5131" i="1"/>
  <c r="K5131" i="1" s="1"/>
  <c r="L5131" i="1"/>
  <c r="J2129" i="1"/>
  <c r="K2129" i="1" s="1"/>
  <c r="J6129" i="1"/>
  <c r="K6129" i="1" s="1"/>
  <c r="J4831" i="1"/>
  <c r="K4831" i="1" s="1"/>
  <c r="J3031" i="1"/>
  <c r="K3031" i="1" s="1"/>
  <c r="M5531" i="1"/>
  <c r="L5531" i="1"/>
  <c r="J5531" i="1"/>
  <c r="K5531" i="1" s="1"/>
  <c r="B5532" i="1"/>
  <c r="N5531" i="1"/>
  <c r="M6431" i="1"/>
  <c r="L6431" i="1"/>
  <c r="J6431" i="1"/>
  <c r="K6431" i="1" s="1"/>
  <c r="N6431" i="1"/>
  <c r="B6432" i="1"/>
  <c r="I1029" i="1"/>
  <c r="J1029" i="1" s="1"/>
  <c r="K1029" i="1" s="1"/>
  <c r="N1029" i="1"/>
  <c r="L1029" i="1"/>
  <c r="B1030" i="1"/>
  <c r="M1029" i="1"/>
  <c r="H1029" i="1"/>
  <c r="M529" i="1"/>
  <c r="B530" i="1"/>
  <c r="H529" i="1"/>
  <c r="I529" i="1"/>
  <c r="J529" i="1" s="1"/>
  <c r="K529" i="1" s="1"/>
  <c r="L529" i="1"/>
  <c r="N529" i="1"/>
  <c r="N130" i="1"/>
  <c r="M130" i="1"/>
  <c r="B131" i="1"/>
  <c r="L130" i="1"/>
  <c r="I130" i="1"/>
  <c r="H130" i="1"/>
  <c r="B730" i="1"/>
  <c r="I729" i="1"/>
  <c r="J729" i="1" s="1"/>
  <c r="K729" i="1" s="1"/>
  <c r="N729" i="1"/>
  <c r="L729" i="1"/>
  <c r="H729" i="1"/>
  <c r="M729" i="1"/>
  <c r="M3531" i="1"/>
  <c r="L3531" i="1"/>
  <c r="B3532" i="1"/>
  <c r="N3531" i="1"/>
  <c r="M4532" i="1"/>
  <c r="L4532" i="1"/>
  <c r="B4533" i="1"/>
  <c r="N4532" i="1"/>
  <c r="L4832" i="1"/>
  <c r="J4832" i="1"/>
  <c r="K4832" i="1" s="1"/>
  <c r="N4832" i="1"/>
  <c r="M4832" i="1"/>
  <c r="B4833" i="1"/>
  <c r="J528" i="1"/>
  <c r="K528" i="1" s="1"/>
  <c r="H1130" i="1"/>
  <c r="B1131" i="1"/>
  <c r="I1130" i="1"/>
  <c r="N1130" i="1"/>
  <c r="M1130" i="1"/>
  <c r="L1130" i="1"/>
  <c r="N5830" i="1"/>
  <c r="L5830" i="1"/>
  <c r="B5831" i="1"/>
  <c r="M5830" i="1"/>
  <c r="N2130" i="1"/>
  <c r="L2130" i="1"/>
  <c r="I2130" i="1"/>
  <c r="H2130" i="1"/>
  <c r="B2131" i="1"/>
  <c r="M2130" i="1"/>
  <c r="L5730" i="1" l="1"/>
  <c r="B5731" i="1"/>
  <c r="N5730" i="1"/>
  <c r="J5730" i="1"/>
  <c r="K5730" i="1" s="1"/>
  <c r="M5730" i="1"/>
  <c r="B6334" i="1"/>
  <c r="N6333" i="1"/>
  <c r="L6333" i="1"/>
  <c r="M6333" i="1"/>
  <c r="L630" i="1"/>
  <c r="H630" i="1"/>
  <c r="B631" i="1"/>
  <c r="M630" i="1"/>
  <c r="I630" i="1"/>
  <c r="J630" i="1" s="1"/>
  <c r="K630" i="1" s="1"/>
  <c r="N630" i="1"/>
  <c r="L2830" i="1"/>
  <c r="M2830" i="1"/>
  <c r="B2831" i="1"/>
  <c r="J2830" i="1"/>
  <c r="K2830" i="1" s="1"/>
  <c r="N2830" i="1"/>
  <c r="N4130" i="1"/>
  <c r="J4130" i="1"/>
  <c r="K4130" i="1" s="1"/>
  <c r="B4131" i="1"/>
  <c r="M4130" i="1"/>
  <c r="L4130" i="1"/>
  <c r="L6232" i="1"/>
  <c r="N6232" i="1"/>
  <c r="J6232" i="1"/>
  <c r="K6232" i="1" s="1"/>
  <c r="B6233" i="1"/>
  <c r="M6232" i="1"/>
  <c r="L2030" i="1"/>
  <c r="M2030" i="1"/>
  <c r="H2030" i="1"/>
  <c r="N2030" i="1"/>
  <c r="B2031" i="1"/>
  <c r="I2030" i="1"/>
  <c r="J2030" i="1" s="1"/>
  <c r="K2030" i="1" s="1"/>
  <c r="M3731" i="1"/>
  <c r="L3731" i="1"/>
  <c r="J3731" i="1"/>
  <c r="K3731" i="1" s="1"/>
  <c r="B3732" i="1"/>
  <c r="N3731" i="1"/>
  <c r="I2231" i="1"/>
  <c r="J2231" i="1" s="1"/>
  <c r="K2231" i="1" s="1"/>
  <c r="M2231" i="1"/>
  <c r="L2231" i="1"/>
  <c r="H2231" i="1"/>
  <c r="B2232" i="1"/>
  <c r="N2231" i="1"/>
  <c r="B1831" i="1"/>
  <c r="M1830" i="1"/>
  <c r="L1830" i="1"/>
  <c r="H1830" i="1"/>
  <c r="I1830" i="1"/>
  <c r="J1830" i="1" s="1"/>
  <c r="K1830" i="1" s="1"/>
  <c r="N1830" i="1"/>
  <c r="H1432" i="1"/>
  <c r="M1432" i="1"/>
  <c r="B1433" i="1"/>
  <c r="I1432" i="1"/>
  <c r="J1432" i="1" s="1"/>
  <c r="K1432" i="1" s="1"/>
  <c r="N1432" i="1"/>
  <c r="L1432" i="1"/>
  <c r="B3631" i="1"/>
  <c r="N3630" i="1"/>
  <c r="M3630" i="1"/>
  <c r="L3630" i="1"/>
  <c r="J3630" i="1"/>
  <c r="K3630" i="1" s="1"/>
  <c r="J3130" i="1"/>
  <c r="K3130" i="1" s="1"/>
  <c r="L3130" i="1"/>
  <c r="N3130" i="1"/>
  <c r="B3131" i="1"/>
  <c r="M3130" i="1"/>
  <c r="J3330" i="1"/>
  <c r="K3330" i="1" s="1"/>
  <c r="N3330" i="1"/>
  <c r="M3330" i="1"/>
  <c r="L3330" i="1"/>
  <c r="B3331" i="1"/>
  <c r="M5030" i="1"/>
  <c r="L5030" i="1"/>
  <c r="B5031" i="1"/>
  <c r="J5030" i="1"/>
  <c r="K5030" i="1" s="1"/>
  <c r="N5030" i="1"/>
  <c r="N4931" i="1"/>
  <c r="M4931" i="1"/>
  <c r="J4931" i="1"/>
  <c r="K4931" i="1" s="1"/>
  <c r="L4931" i="1"/>
  <c r="B4932" i="1"/>
  <c r="B4433" i="1"/>
  <c r="J4432" i="1"/>
  <c r="K4432" i="1" s="1"/>
  <c r="L4432" i="1"/>
  <c r="N4432" i="1"/>
  <c r="M4432" i="1"/>
  <c r="N1530" i="1"/>
  <c r="M1530" i="1"/>
  <c r="H1530" i="1"/>
  <c r="I1530" i="1"/>
  <c r="J1530" i="1" s="1"/>
  <c r="K1530" i="1" s="1"/>
  <c r="L1530" i="1"/>
  <c r="B1531" i="1"/>
  <c r="I1230" i="1"/>
  <c r="J1230" i="1" s="1"/>
  <c r="K1230" i="1" s="1"/>
  <c r="B1231" i="1"/>
  <c r="N1230" i="1"/>
  <c r="L1230" i="1"/>
  <c r="M1230" i="1"/>
  <c r="H1230" i="1"/>
  <c r="N5631" i="1"/>
  <c r="J5631" i="1"/>
  <c r="K5631" i="1" s="1"/>
  <c r="B5632" i="1"/>
  <c r="M5631" i="1"/>
  <c r="L5631" i="1"/>
  <c r="J4331" i="1"/>
  <c r="K4331" i="1" s="1"/>
  <c r="N4331" i="1"/>
  <c r="B4332" i="1"/>
  <c r="M4331" i="1"/>
  <c r="L4331" i="1"/>
  <c r="J3230" i="1"/>
  <c r="K3230" i="1" s="1"/>
  <c r="L3230" i="1"/>
  <c r="N3230" i="1"/>
  <c r="M3230" i="1"/>
  <c r="B3231" i="1"/>
  <c r="J5230" i="1"/>
  <c r="K5230" i="1" s="1"/>
  <c r="L5230" i="1"/>
  <c r="N5230" i="1"/>
  <c r="B5231" i="1"/>
  <c r="M5230" i="1"/>
  <c r="B3431" i="1"/>
  <c r="L3430" i="1"/>
  <c r="N3430" i="1"/>
  <c r="M3430" i="1"/>
  <c r="J3430" i="1"/>
  <c r="K3430" i="1" s="1"/>
  <c r="J2730" i="1"/>
  <c r="K2730" i="1" s="1"/>
  <c r="L2730" i="1"/>
  <c r="M2730" i="1"/>
  <c r="B2731" i="1"/>
  <c r="N2730" i="1"/>
  <c r="L1731" i="1"/>
  <c r="H1731" i="1"/>
  <c r="N1731" i="1"/>
  <c r="I1731" i="1"/>
  <c r="J1731" i="1" s="1"/>
  <c r="K1731" i="1" s="1"/>
  <c r="B1732" i="1"/>
  <c r="M1731" i="1"/>
  <c r="M1331" i="1"/>
  <c r="L1331" i="1"/>
  <c r="I1331" i="1"/>
  <c r="J1331" i="1" s="1"/>
  <c r="K1331" i="1" s="1"/>
  <c r="B1332" i="1"/>
  <c r="H1331" i="1"/>
  <c r="N1331" i="1"/>
  <c r="M1630" i="1"/>
  <c r="I1630" i="1"/>
  <c r="J1630" i="1" s="1"/>
  <c r="K1630" i="1" s="1"/>
  <c r="H1630" i="1"/>
  <c r="L1630" i="1"/>
  <c r="N1630" i="1"/>
  <c r="B1631" i="1"/>
  <c r="M2633" i="1"/>
  <c r="N2633" i="1"/>
  <c r="J2633" i="1"/>
  <c r="K2633" i="1" s="1"/>
  <c r="L2633" i="1"/>
  <c r="B2634" i="1"/>
  <c r="M4730" i="1"/>
  <c r="B4731" i="1"/>
  <c r="J4730" i="1"/>
  <c r="K4730" i="1" s="1"/>
  <c r="N4730" i="1"/>
  <c r="L4730" i="1"/>
  <c r="H30" i="1"/>
  <c r="N30" i="1"/>
  <c r="L30" i="1"/>
  <c r="B31" i="1"/>
  <c r="I30" i="1"/>
  <c r="J30" i="1" s="1"/>
  <c r="K30" i="1" s="1"/>
  <c r="M30" i="1"/>
  <c r="N3931" i="1"/>
  <c r="J3931" i="1"/>
  <c r="K3931" i="1" s="1"/>
  <c r="M3931" i="1"/>
  <c r="L3931" i="1"/>
  <c r="B3932" i="1"/>
  <c r="M2430" i="1"/>
  <c r="L2430" i="1"/>
  <c r="I2430" i="1"/>
  <c r="J2430" i="1" s="1"/>
  <c r="K2430" i="1" s="1"/>
  <c r="H2430" i="1"/>
  <c r="B2431" i="1"/>
  <c r="N2430" i="1"/>
  <c r="B2332" i="1"/>
  <c r="M2331" i="1"/>
  <c r="I2331" i="1"/>
  <c r="J2331" i="1" s="1"/>
  <c r="K2331" i="1" s="1"/>
  <c r="N2331" i="1"/>
  <c r="L2331" i="1"/>
  <c r="H2331" i="1"/>
  <c r="M6432" i="1"/>
  <c r="B6433" i="1"/>
  <c r="L6432" i="1"/>
  <c r="N6432" i="1"/>
  <c r="J1930" i="1"/>
  <c r="K1930" i="1" s="1"/>
  <c r="I831" i="1"/>
  <c r="J831" i="1" s="1"/>
  <c r="K831" i="1" s="1"/>
  <c r="H831" i="1"/>
  <c r="N831" i="1"/>
  <c r="M831" i="1"/>
  <c r="L831" i="1"/>
  <c r="B832" i="1"/>
  <c r="J3831" i="1"/>
  <c r="K3831" i="1" s="1"/>
  <c r="M3033" i="1"/>
  <c r="L3033" i="1"/>
  <c r="B3034" i="1"/>
  <c r="N3033" i="1"/>
  <c r="J6030" i="1"/>
  <c r="K6030" i="1" s="1"/>
  <c r="N6030" i="1"/>
  <c r="M6030" i="1"/>
  <c r="L6030" i="1"/>
  <c r="B6031" i="1"/>
  <c r="L430" i="1"/>
  <c r="H430" i="1"/>
  <c r="M430" i="1"/>
  <c r="I430" i="1"/>
  <c r="J430" i="1" s="1"/>
  <c r="K430" i="1" s="1"/>
  <c r="N430" i="1"/>
  <c r="B431" i="1"/>
  <c r="M6131" i="1"/>
  <c r="N6131" i="1"/>
  <c r="J6131" i="1"/>
  <c r="K6131" i="1" s="1"/>
  <c r="L6131" i="1"/>
  <c r="B6132" i="1"/>
  <c r="M5331" i="1"/>
  <c r="L5331" i="1"/>
  <c r="B5332" i="1"/>
  <c r="N5331" i="1"/>
  <c r="M2131" i="1"/>
  <c r="L2131" i="1"/>
  <c r="I2131" i="1"/>
  <c r="J2131" i="1" s="1"/>
  <c r="K2131" i="1" s="1"/>
  <c r="H2131" i="1"/>
  <c r="N2131" i="1"/>
  <c r="B2132" i="1"/>
  <c r="I730" i="1"/>
  <c r="N730" i="1"/>
  <c r="M730" i="1"/>
  <c r="L730" i="1"/>
  <c r="B731" i="1"/>
  <c r="H730" i="1"/>
  <c r="I131" i="1"/>
  <c r="J131" i="1" s="1"/>
  <c r="K131" i="1" s="1"/>
  <c r="M131" i="1"/>
  <c r="N131" i="1"/>
  <c r="H131" i="1"/>
  <c r="L131" i="1"/>
  <c r="B132" i="1"/>
  <c r="L1931" i="1"/>
  <c r="H1931" i="1"/>
  <c r="I1931" i="1"/>
  <c r="J1931" i="1" s="1"/>
  <c r="K1931" i="1" s="1"/>
  <c r="N1931" i="1"/>
  <c r="M1931" i="1"/>
  <c r="B1932" i="1"/>
  <c r="N3832" i="1"/>
  <c r="M3832" i="1"/>
  <c r="L3832" i="1"/>
  <c r="B3833" i="1"/>
  <c r="J5330" i="1"/>
  <c r="K5330" i="1" s="1"/>
  <c r="J5830" i="1"/>
  <c r="K5830" i="1" s="1"/>
  <c r="N530" i="1"/>
  <c r="B531" i="1"/>
  <c r="M530" i="1"/>
  <c r="H530" i="1"/>
  <c r="I530" i="1"/>
  <c r="J530" i="1" s="1"/>
  <c r="K530" i="1" s="1"/>
  <c r="L530" i="1"/>
  <c r="B1031" i="1"/>
  <c r="N1030" i="1"/>
  <c r="I1030" i="1"/>
  <c r="M1030" i="1"/>
  <c r="H1030" i="1"/>
  <c r="L1030" i="1"/>
  <c r="M4631" i="1"/>
  <c r="B4632" i="1"/>
  <c r="N4631" i="1"/>
  <c r="L4631" i="1"/>
  <c r="I231" i="1"/>
  <c r="J231" i="1" s="1"/>
  <c r="K231" i="1" s="1"/>
  <c r="N231" i="1"/>
  <c r="M231" i="1"/>
  <c r="L231" i="1"/>
  <c r="H231" i="1"/>
  <c r="B232" i="1"/>
  <c r="J1130" i="1"/>
  <c r="K1130" i="1" s="1"/>
  <c r="L5532" i="1"/>
  <c r="M5532" i="1"/>
  <c r="B5533" i="1"/>
  <c r="N5532" i="1"/>
  <c r="J5132" i="1"/>
  <c r="K5132" i="1" s="1"/>
  <c r="N5132" i="1"/>
  <c r="M5132" i="1"/>
  <c r="L5132" i="1"/>
  <c r="B5133" i="1"/>
  <c r="N4833" i="1"/>
  <c r="B4834" i="1"/>
  <c r="M4833" i="1"/>
  <c r="L4833" i="1"/>
  <c r="J2130" i="1"/>
  <c r="K2130" i="1" s="1"/>
  <c r="M5831" i="1"/>
  <c r="L5831" i="1"/>
  <c r="B5832" i="1"/>
  <c r="N5831" i="1"/>
  <c r="L4533" i="1"/>
  <c r="M4533" i="1"/>
  <c r="J4533" i="1"/>
  <c r="K4533" i="1" s="1"/>
  <c r="B4534" i="1"/>
  <c r="N4533" i="1"/>
  <c r="L1131" i="1"/>
  <c r="N1131" i="1"/>
  <c r="M1131" i="1"/>
  <c r="H1131" i="1"/>
  <c r="B1132" i="1"/>
  <c r="I1131" i="1"/>
  <c r="J1131" i="1" s="1"/>
  <c r="K1131" i="1" s="1"/>
  <c r="J4532" i="1"/>
  <c r="K4532" i="1" s="1"/>
  <c r="L3532" i="1"/>
  <c r="J3532" i="1"/>
  <c r="K3532" i="1" s="1"/>
  <c r="N3532" i="1"/>
  <c r="M3532" i="1"/>
  <c r="B3533" i="1"/>
  <c r="N931" i="1"/>
  <c r="H931" i="1"/>
  <c r="I931" i="1"/>
  <c r="L931" i="1"/>
  <c r="M931" i="1"/>
  <c r="B932" i="1"/>
  <c r="J4032" i="1"/>
  <c r="K4032" i="1" s="1"/>
  <c r="L4032" i="1"/>
  <c r="N4032" i="1"/>
  <c r="B4033" i="1"/>
  <c r="M4032" i="1"/>
  <c r="J3531" i="1"/>
  <c r="K3531" i="1" s="1"/>
  <c r="J130" i="1"/>
  <c r="K130" i="1" s="1"/>
  <c r="J230" i="1"/>
  <c r="K230" i="1" s="1"/>
  <c r="J6333" i="1" l="1"/>
  <c r="K6333" i="1" s="1"/>
  <c r="M5731" i="1"/>
  <c r="J5731" i="1"/>
  <c r="K5731" i="1" s="1"/>
  <c r="L5731" i="1"/>
  <c r="N5731" i="1"/>
  <c r="B5732" i="1"/>
  <c r="B6335" i="1"/>
  <c r="L6334" i="1"/>
  <c r="N6334" i="1"/>
  <c r="M6334" i="1"/>
  <c r="N2831" i="1"/>
  <c r="J2831" i="1"/>
  <c r="K2831" i="1" s="1"/>
  <c r="L2831" i="1"/>
  <c r="B2832" i="1"/>
  <c r="M2831" i="1"/>
  <c r="B4132" i="1"/>
  <c r="N4131" i="1"/>
  <c r="J4131" i="1"/>
  <c r="K4131" i="1" s="1"/>
  <c r="M4131" i="1"/>
  <c r="L4131" i="1"/>
  <c r="I631" i="1"/>
  <c r="J631" i="1" s="1"/>
  <c r="K631" i="1" s="1"/>
  <c r="L631" i="1"/>
  <c r="M631" i="1"/>
  <c r="H631" i="1"/>
  <c r="N631" i="1"/>
  <c r="B632" i="1"/>
  <c r="J6233" i="1"/>
  <c r="K6233" i="1" s="1"/>
  <c r="B6234" i="1"/>
  <c r="L6233" i="1"/>
  <c r="M6233" i="1"/>
  <c r="N6233" i="1"/>
  <c r="B2032" i="1"/>
  <c r="L2031" i="1"/>
  <c r="N2031" i="1"/>
  <c r="I2031" i="1"/>
  <c r="J2031" i="1" s="1"/>
  <c r="K2031" i="1" s="1"/>
  <c r="M2031" i="1"/>
  <c r="H2031" i="1"/>
  <c r="N3732" i="1"/>
  <c r="M3732" i="1"/>
  <c r="B3733" i="1"/>
  <c r="J3732" i="1"/>
  <c r="K3732" i="1" s="1"/>
  <c r="L3732" i="1"/>
  <c r="M4433" i="1"/>
  <c r="J4433" i="1"/>
  <c r="K4433" i="1" s="1"/>
  <c r="L4433" i="1"/>
  <c r="B4434" i="1"/>
  <c r="N4433" i="1"/>
  <c r="L3631" i="1"/>
  <c r="B3632" i="1"/>
  <c r="J3631" i="1"/>
  <c r="K3631" i="1" s="1"/>
  <c r="M3631" i="1"/>
  <c r="N3631" i="1"/>
  <c r="L1831" i="1"/>
  <c r="H1831" i="1"/>
  <c r="B1832" i="1"/>
  <c r="N1831" i="1"/>
  <c r="I1831" i="1"/>
  <c r="J1831" i="1" s="1"/>
  <c r="K1831" i="1" s="1"/>
  <c r="M1831" i="1"/>
  <c r="N2232" i="1"/>
  <c r="M2232" i="1"/>
  <c r="I2232" i="1"/>
  <c r="J2232" i="1" s="1"/>
  <c r="K2232" i="1" s="1"/>
  <c r="B2233" i="1"/>
  <c r="H2232" i="1"/>
  <c r="L2232" i="1"/>
  <c r="H1531" i="1"/>
  <c r="L1531" i="1"/>
  <c r="I1531" i="1"/>
  <c r="J1531" i="1" s="1"/>
  <c r="K1531" i="1" s="1"/>
  <c r="B1532" i="1"/>
  <c r="M1531" i="1"/>
  <c r="N1531" i="1"/>
  <c r="L4932" i="1"/>
  <c r="J4932" i="1"/>
  <c r="K4932" i="1" s="1"/>
  <c r="B4933" i="1"/>
  <c r="M4932" i="1"/>
  <c r="N4932" i="1"/>
  <c r="J3331" i="1"/>
  <c r="K3331" i="1" s="1"/>
  <c r="B3332" i="1"/>
  <c r="M3331" i="1"/>
  <c r="N3331" i="1"/>
  <c r="L3331" i="1"/>
  <c r="J5031" i="1"/>
  <c r="K5031" i="1" s="1"/>
  <c r="L5031" i="1"/>
  <c r="B5032" i="1"/>
  <c r="N5031" i="1"/>
  <c r="M5031" i="1"/>
  <c r="M3131" i="1"/>
  <c r="L3131" i="1"/>
  <c r="J3131" i="1"/>
  <c r="K3131" i="1" s="1"/>
  <c r="B3132" i="1"/>
  <c r="N3131" i="1"/>
  <c r="H1433" i="1"/>
  <c r="I1433" i="1"/>
  <c r="J1433" i="1" s="1"/>
  <c r="K1433" i="1" s="1"/>
  <c r="N1433" i="1"/>
  <c r="M1433" i="1"/>
  <c r="B1434" i="1"/>
  <c r="L1433" i="1"/>
  <c r="H31" i="1"/>
  <c r="N31" i="1"/>
  <c r="L31" i="1"/>
  <c r="B32" i="1"/>
  <c r="M31" i="1"/>
  <c r="I31" i="1"/>
  <c r="J31" i="1" s="1"/>
  <c r="K31" i="1" s="1"/>
  <c r="H1332" i="1"/>
  <c r="B1333" i="1"/>
  <c r="I1332" i="1"/>
  <c r="J1332" i="1" s="1"/>
  <c r="K1332" i="1" s="1"/>
  <c r="N1332" i="1"/>
  <c r="M1332" i="1"/>
  <c r="L1332" i="1"/>
  <c r="N2731" i="1"/>
  <c r="M2731" i="1"/>
  <c r="L2731" i="1"/>
  <c r="B2732" i="1"/>
  <c r="J2731" i="1"/>
  <c r="K2731" i="1" s="1"/>
  <c r="M3231" i="1"/>
  <c r="N3231" i="1"/>
  <c r="L3231" i="1"/>
  <c r="J3231" i="1"/>
  <c r="K3231" i="1" s="1"/>
  <c r="B3232" i="1"/>
  <c r="N4731" i="1"/>
  <c r="J4731" i="1"/>
  <c r="K4731" i="1" s="1"/>
  <c r="M4731" i="1"/>
  <c r="L4731" i="1"/>
  <c r="B4732" i="1"/>
  <c r="J5231" i="1"/>
  <c r="K5231" i="1" s="1"/>
  <c r="M5231" i="1"/>
  <c r="L5231" i="1"/>
  <c r="N5231" i="1"/>
  <c r="B5232" i="1"/>
  <c r="J4332" i="1"/>
  <c r="K4332" i="1" s="1"/>
  <c r="M4332" i="1"/>
  <c r="B4333" i="1"/>
  <c r="L4332" i="1"/>
  <c r="N4332" i="1"/>
  <c r="J5632" i="1"/>
  <c r="K5632" i="1" s="1"/>
  <c r="N5632" i="1"/>
  <c r="M5632" i="1"/>
  <c r="B5633" i="1"/>
  <c r="L5632" i="1"/>
  <c r="M2332" i="1"/>
  <c r="L2332" i="1"/>
  <c r="I2332" i="1"/>
  <c r="J2332" i="1" s="1"/>
  <c r="K2332" i="1" s="1"/>
  <c r="N2332" i="1"/>
  <c r="H2332" i="1"/>
  <c r="B2333" i="1"/>
  <c r="L2634" i="1"/>
  <c r="N2634" i="1"/>
  <c r="B2635" i="1"/>
  <c r="J2634" i="1"/>
  <c r="K2634" i="1" s="1"/>
  <c r="M2634" i="1"/>
  <c r="H1631" i="1"/>
  <c r="B1632" i="1"/>
  <c r="N1631" i="1"/>
  <c r="L1631" i="1"/>
  <c r="I1631" i="1"/>
  <c r="J1631" i="1" s="1"/>
  <c r="K1631" i="1" s="1"/>
  <c r="M1631" i="1"/>
  <c r="M3431" i="1"/>
  <c r="L3431" i="1"/>
  <c r="J3431" i="1"/>
  <c r="K3431" i="1" s="1"/>
  <c r="B3432" i="1"/>
  <c r="N3431" i="1"/>
  <c r="I1231" i="1"/>
  <c r="J1231" i="1" s="1"/>
  <c r="K1231" i="1" s="1"/>
  <c r="M1231" i="1"/>
  <c r="L1231" i="1"/>
  <c r="H1231" i="1"/>
  <c r="B1232" i="1"/>
  <c r="N1231" i="1"/>
  <c r="L2431" i="1"/>
  <c r="H2431" i="1"/>
  <c r="M2431" i="1"/>
  <c r="B2432" i="1"/>
  <c r="I2431" i="1"/>
  <c r="J2431" i="1" s="1"/>
  <c r="K2431" i="1" s="1"/>
  <c r="N2431" i="1"/>
  <c r="J3932" i="1"/>
  <c r="K3932" i="1" s="1"/>
  <c r="B3933" i="1"/>
  <c r="N3932" i="1"/>
  <c r="L3932" i="1"/>
  <c r="M3932" i="1"/>
  <c r="L1732" i="1"/>
  <c r="I1732" i="1"/>
  <c r="J1732" i="1" s="1"/>
  <c r="K1732" i="1" s="1"/>
  <c r="N1732" i="1"/>
  <c r="B1733" i="1"/>
  <c r="M1732" i="1"/>
  <c r="H1732" i="1"/>
  <c r="J931" i="1"/>
  <c r="K931" i="1" s="1"/>
  <c r="N4834" i="1"/>
  <c r="M4834" i="1"/>
  <c r="B4835" i="1"/>
  <c r="L4834" i="1"/>
  <c r="L5133" i="1"/>
  <c r="N5133" i="1"/>
  <c r="M5133" i="1"/>
  <c r="B5134" i="1"/>
  <c r="N531" i="1"/>
  <c r="I531" i="1"/>
  <c r="M531" i="1"/>
  <c r="L531" i="1"/>
  <c r="H531" i="1"/>
  <c r="B532" i="1"/>
  <c r="B133" i="1"/>
  <c r="N132" i="1"/>
  <c r="I132" i="1"/>
  <c r="J132" i="1" s="1"/>
  <c r="K132" i="1" s="1"/>
  <c r="M132" i="1"/>
  <c r="H132" i="1"/>
  <c r="L132" i="1"/>
  <c r="I2132" i="1"/>
  <c r="J2132" i="1" s="1"/>
  <c r="K2132" i="1" s="1"/>
  <c r="N2132" i="1"/>
  <c r="M2132" i="1"/>
  <c r="L2132" i="1"/>
  <c r="H2132" i="1"/>
  <c r="B2133" i="1"/>
  <c r="J6132" i="1"/>
  <c r="K6132" i="1" s="1"/>
  <c r="N6132" i="1"/>
  <c r="B6133" i="1"/>
  <c r="M6132" i="1"/>
  <c r="L6132" i="1"/>
  <c r="B4633" i="1"/>
  <c r="J4632" i="1"/>
  <c r="K4632" i="1" s="1"/>
  <c r="L4632" i="1"/>
  <c r="M4632" i="1"/>
  <c r="N4632" i="1"/>
  <c r="H1031" i="1"/>
  <c r="N1031" i="1"/>
  <c r="B1032" i="1"/>
  <c r="I1031" i="1"/>
  <c r="J1031" i="1" s="1"/>
  <c r="K1031" i="1" s="1"/>
  <c r="M1031" i="1"/>
  <c r="L1031" i="1"/>
  <c r="M731" i="1"/>
  <c r="H731" i="1"/>
  <c r="L731" i="1"/>
  <c r="I731" i="1"/>
  <c r="J731" i="1" s="1"/>
  <c r="K731" i="1" s="1"/>
  <c r="B732" i="1"/>
  <c r="N731" i="1"/>
  <c r="N5332" i="1"/>
  <c r="J5332" i="1"/>
  <c r="K5332" i="1" s="1"/>
  <c r="M5332" i="1"/>
  <c r="L5332" i="1"/>
  <c r="B5333" i="1"/>
  <c r="J3033" i="1"/>
  <c r="K3033" i="1" s="1"/>
  <c r="J5831" i="1"/>
  <c r="K5831" i="1" s="1"/>
  <c r="L932" i="1"/>
  <c r="M932" i="1"/>
  <c r="H932" i="1"/>
  <c r="B933" i="1"/>
  <c r="I932" i="1"/>
  <c r="J932" i="1" s="1"/>
  <c r="K932" i="1" s="1"/>
  <c r="N932" i="1"/>
  <c r="J3533" i="1"/>
  <c r="K3533" i="1" s="1"/>
  <c r="B3534" i="1"/>
  <c r="M3533" i="1"/>
  <c r="L3533" i="1"/>
  <c r="N3533" i="1"/>
  <c r="B4535" i="1"/>
  <c r="N4534" i="1"/>
  <c r="M4534" i="1"/>
  <c r="L4534" i="1"/>
  <c r="N5832" i="1"/>
  <c r="J5832" i="1"/>
  <c r="K5832" i="1" s="1"/>
  <c r="M5832" i="1"/>
  <c r="L5832" i="1"/>
  <c r="B5833" i="1"/>
  <c r="J4833" i="1"/>
  <c r="K4833" i="1" s="1"/>
  <c r="L3833" i="1"/>
  <c r="B3834" i="1"/>
  <c r="N3833" i="1"/>
  <c r="M3833" i="1"/>
  <c r="B1933" i="1"/>
  <c r="M1932" i="1"/>
  <c r="N1932" i="1"/>
  <c r="I1932" i="1"/>
  <c r="J1932" i="1" s="1"/>
  <c r="K1932" i="1" s="1"/>
  <c r="H1932" i="1"/>
  <c r="L1932" i="1"/>
  <c r="I431" i="1"/>
  <c r="J431" i="1" s="1"/>
  <c r="K431" i="1" s="1"/>
  <c r="L431" i="1"/>
  <c r="M431" i="1"/>
  <c r="N431" i="1"/>
  <c r="B432" i="1"/>
  <c r="H431" i="1"/>
  <c r="N6031" i="1"/>
  <c r="M6031" i="1"/>
  <c r="L6031" i="1"/>
  <c r="B6032" i="1"/>
  <c r="L4033" i="1"/>
  <c r="N4033" i="1"/>
  <c r="J4033" i="1"/>
  <c r="K4033" i="1" s="1"/>
  <c r="M4033" i="1"/>
  <c r="B4034" i="1"/>
  <c r="J5532" i="1"/>
  <c r="K5532" i="1" s="1"/>
  <c r="J4631" i="1"/>
  <c r="K4631" i="1" s="1"/>
  <c r="J5331" i="1"/>
  <c r="K5331" i="1" s="1"/>
  <c r="B6434" i="1"/>
  <c r="J6433" i="1"/>
  <c r="K6433" i="1" s="1"/>
  <c r="N6433" i="1"/>
  <c r="M6433" i="1"/>
  <c r="L6433" i="1"/>
  <c r="L5533" i="1"/>
  <c r="B5534" i="1"/>
  <c r="N5533" i="1"/>
  <c r="M5533" i="1"/>
  <c r="I232" i="1"/>
  <c r="J232" i="1" s="1"/>
  <c r="K232" i="1" s="1"/>
  <c r="M232" i="1"/>
  <c r="B233" i="1"/>
  <c r="L232" i="1"/>
  <c r="H232" i="1"/>
  <c r="N232" i="1"/>
  <c r="J3034" i="1"/>
  <c r="K3034" i="1" s="1"/>
  <c r="B3035" i="1"/>
  <c r="N3034" i="1"/>
  <c r="M3034" i="1"/>
  <c r="L3034" i="1"/>
  <c r="I832" i="1"/>
  <c r="J832" i="1" s="1"/>
  <c r="K832" i="1" s="1"/>
  <c r="N832" i="1"/>
  <c r="M832" i="1"/>
  <c r="L832" i="1"/>
  <c r="B833" i="1"/>
  <c r="H832" i="1"/>
  <c r="M1132" i="1"/>
  <c r="I1132" i="1"/>
  <c r="N1132" i="1"/>
  <c r="L1132" i="1"/>
  <c r="H1132" i="1"/>
  <c r="B1133" i="1"/>
  <c r="J1030" i="1"/>
  <c r="K1030" i="1" s="1"/>
  <c r="J3832" i="1"/>
  <c r="K3832" i="1" s="1"/>
  <c r="J730" i="1"/>
  <c r="K730" i="1" s="1"/>
  <c r="J6432" i="1"/>
  <c r="K6432" i="1" s="1"/>
  <c r="B6336" i="1" l="1"/>
  <c r="N6335" i="1"/>
  <c r="L6335" i="1"/>
  <c r="M6335" i="1"/>
  <c r="J6334" i="1"/>
  <c r="K6334" i="1" s="1"/>
  <c r="L5732" i="1"/>
  <c r="J5732" i="1"/>
  <c r="K5732" i="1" s="1"/>
  <c r="B5733" i="1"/>
  <c r="N5732" i="1"/>
  <c r="M5732" i="1"/>
  <c r="B2833" i="1"/>
  <c r="N2832" i="1"/>
  <c r="J2832" i="1"/>
  <c r="K2832" i="1" s="1"/>
  <c r="M2832" i="1"/>
  <c r="L2832" i="1"/>
  <c r="H632" i="1"/>
  <c r="B633" i="1"/>
  <c r="N632" i="1"/>
  <c r="M632" i="1"/>
  <c r="L632" i="1"/>
  <c r="I632" i="1"/>
  <c r="J632" i="1" s="1"/>
  <c r="K632" i="1" s="1"/>
  <c r="M4132" i="1"/>
  <c r="N4132" i="1"/>
  <c r="L4132" i="1"/>
  <c r="J4132" i="1"/>
  <c r="K4132" i="1" s="1"/>
  <c r="B4133" i="1"/>
  <c r="M6234" i="1"/>
  <c r="J6234" i="1"/>
  <c r="K6234" i="1" s="1"/>
  <c r="L6234" i="1"/>
  <c r="N6234" i="1"/>
  <c r="B6235" i="1"/>
  <c r="B3734" i="1"/>
  <c r="J3733" i="1"/>
  <c r="K3733" i="1" s="1"/>
  <c r="N3733" i="1"/>
  <c r="M3733" i="1"/>
  <c r="L3733" i="1"/>
  <c r="I2032" i="1"/>
  <c r="J2032" i="1" s="1"/>
  <c r="K2032" i="1" s="1"/>
  <c r="B2033" i="1"/>
  <c r="N2032" i="1"/>
  <c r="M2032" i="1"/>
  <c r="H2032" i="1"/>
  <c r="L2032" i="1"/>
  <c r="L5032" i="1"/>
  <c r="J5032" i="1"/>
  <c r="K5032" i="1" s="1"/>
  <c r="B5033" i="1"/>
  <c r="N5032" i="1"/>
  <c r="M5032" i="1"/>
  <c r="J4933" i="1"/>
  <c r="K4933" i="1" s="1"/>
  <c r="B4934" i="1"/>
  <c r="M4933" i="1"/>
  <c r="N4933" i="1"/>
  <c r="L4933" i="1"/>
  <c r="N1532" i="1"/>
  <c r="I1532" i="1"/>
  <c r="J1532" i="1" s="1"/>
  <c r="K1532" i="1" s="1"/>
  <c r="M1532" i="1"/>
  <c r="H1532" i="1"/>
  <c r="B1533" i="1"/>
  <c r="L1532" i="1"/>
  <c r="M2233" i="1"/>
  <c r="H2233" i="1"/>
  <c r="L2233" i="1"/>
  <c r="I2233" i="1"/>
  <c r="J2233" i="1" s="1"/>
  <c r="K2233" i="1" s="1"/>
  <c r="N2233" i="1"/>
  <c r="B2234" i="1"/>
  <c r="H1832" i="1"/>
  <c r="B1833" i="1"/>
  <c r="N1832" i="1"/>
  <c r="I1832" i="1"/>
  <c r="J1832" i="1" s="1"/>
  <c r="K1832" i="1" s="1"/>
  <c r="M1832" i="1"/>
  <c r="L1832" i="1"/>
  <c r="L3332" i="1"/>
  <c r="J3332" i="1"/>
  <c r="K3332" i="1" s="1"/>
  <c r="M3332" i="1"/>
  <c r="N3332" i="1"/>
  <c r="B3333" i="1"/>
  <c r="N3632" i="1"/>
  <c r="M3632" i="1"/>
  <c r="J3632" i="1"/>
  <c r="K3632" i="1" s="1"/>
  <c r="L3632" i="1"/>
  <c r="B3633" i="1"/>
  <c r="L1434" i="1"/>
  <c r="H1434" i="1"/>
  <c r="I1434" i="1"/>
  <c r="J1434" i="1" s="1"/>
  <c r="K1434" i="1" s="1"/>
  <c r="B1435" i="1"/>
  <c r="N1434" i="1"/>
  <c r="M1434" i="1"/>
  <c r="M3132" i="1"/>
  <c r="N3132" i="1"/>
  <c r="L3132" i="1"/>
  <c r="B3133" i="1"/>
  <c r="J3132" i="1"/>
  <c r="K3132" i="1" s="1"/>
  <c r="L4434" i="1"/>
  <c r="J4434" i="1"/>
  <c r="K4434" i="1" s="1"/>
  <c r="B4435" i="1"/>
  <c r="N4434" i="1"/>
  <c r="M4434" i="1"/>
  <c r="L1733" i="1"/>
  <c r="B1734" i="1"/>
  <c r="H1733" i="1"/>
  <c r="I1733" i="1"/>
  <c r="J1733" i="1" s="1"/>
  <c r="K1733" i="1" s="1"/>
  <c r="N1733" i="1"/>
  <c r="M1733" i="1"/>
  <c r="M2432" i="1"/>
  <c r="L2432" i="1"/>
  <c r="N2432" i="1"/>
  <c r="I2432" i="1"/>
  <c r="J2432" i="1" s="1"/>
  <c r="K2432" i="1" s="1"/>
  <c r="H2432" i="1"/>
  <c r="B2433" i="1"/>
  <c r="B2636" i="1"/>
  <c r="M2635" i="1"/>
  <c r="L2635" i="1"/>
  <c r="J2635" i="1"/>
  <c r="K2635" i="1" s="1"/>
  <c r="N2635" i="1"/>
  <c r="B5634" i="1"/>
  <c r="L5633" i="1"/>
  <c r="J5633" i="1"/>
  <c r="K5633" i="1" s="1"/>
  <c r="N5633" i="1"/>
  <c r="M5633" i="1"/>
  <c r="J5232" i="1"/>
  <c r="K5232" i="1" s="1"/>
  <c r="L5232" i="1"/>
  <c r="N5232" i="1"/>
  <c r="M5232" i="1"/>
  <c r="B5233" i="1"/>
  <c r="B4733" i="1"/>
  <c r="N4732" i="1"/>
  <c r="L4732" i="1"/>
  <c r="M4732" i="1"/>
  <c r="J4732" i="1"/>
  <c r="K4732" i="1" s="1"/>
  <c r="L3232" i="1"/>
  <c r="J3232" i="1"/>
  <c r="K3232" i="1" s="1"/>
  <c r="B3233" i="1"/>
  <c r="M3232" i="1"/>
  <c r="N3232" i="1"/>
  <c r="L4333" i="1"/>
  <c r="J4333" i="1"/>
  <c r="K4333" i="1" s="1"/>
  <c r="B4334" i="1"/>
  <c r="N4333" i="1"/>
  <c r="M4333" i="1"/>
  <c r="B2733" i="1"/>
  <c r="J2732" i="1"/>
  <c r="K2732" i="1" s="1"/>
  <c r="N2732" i="1"/>
  <c r="M2732" i="1"/>
  <c r="L2732" i="1"/>
  <c r="M3933" i="1"/>
  <c r="B3934" i="1"/>
  <c r="L3933" i="1"/>
  <c r="J3933" i="1"/>
  <c r="K3933" i="1" s="1"/>
  <c r="N3933" i="1"/>
  <c r="M1632" i="1"/>
  <c r="L1632" i="1"/>
  <c r="B1633" i="1"/>
  <c r="I1632" i="1"/>
  <c r="J1632" i="1" s="1"/>
  <c r="K1632" i="1" s="1"/>
  <c r="H1632" i="1"/>
  <c r="N1632" i="1"/>
  <c r="H32" i="1"/>
  <c r="N32" i="1"/>
  <c r="M32" i="1"/>
  <c r="I32" i="1"/>
  <c r="J32" i="1" s="1"/>
  <c r="K32" i="1" s="1"/>
  <c r="L32" i="1"/>
  <c r="B33" i="1"/>
  <c r="L2333" i="1"/>
  <c r="H2333" i="1"/>
  <c r="N2333" i="1"/>
  <c r="I2333" i="1"/>
  <c r="J2333" i="1" s="1"/>
  <c r="K2333" i="1" s="1"/>
  <c r="B2334" i="1"/>
  <c r="M2333" i="1"/>
  <c r="I1333" i="1"/>
  <c r="J1333" i="1" s="1"/>
  <c r="K1333" i="1" s="1"/>
  <c r="B1334" i="1"/>
  <c r="N1333" i="1"/>
  <c r="M1333" i="1"/>
  <c r="H1333" i="1"/>
  <c r="L1333" i="1"/>
  <c r="H1232" i="1"/>
  <c r="B1233" i="1"/>
  <c r="N1232" i="1"/>
  <c r="M1232" i="1"/>
  <c r="I1232" i="1"/>
  <c r="J1232" i="1" s="1"/>
  <c r="K1232" i="1" s="1"/>
  <c r="L1232" i="1"/>
  <c r="M3432" i="1"/>
  <c r="J3432" i="1"/>
  <c r="K3432" i="1" s="1"/>
  <c r="B3433" i="1"/>
  <c r="N3432" i="1"/>
  <c r="L3432" i="1"/>
  <c r="M6434" i="1"/>
  <c r="N6434" i="1"/>
  <c r="L6434" i="1"/>
  <c r="B6435" i="1"/>
  <c r="L1133" i="1"/>
  <c r="N1133" i="1"/>
  <c r="H1133" i="1"/>
  <c r="I1133" i="1"/>
  <c r="J1133" i="1" s="1"/>
  <c r="K1133" i="1" s="1"/>
  <c r="M1133" i="1"/>
  <c r="B1134" i="1"/>
  <c r="M4034" i="1"/>
  <c r="L4034" i="1"/>
  <c r="J4034" i="1"/>
  <c r="K4034" i="1" s="1"/>
  <c r="B4035" i="1"/>
  <c r="N4034" i="1"/>
  <c r="N6032" i="1"/>
  <c r="M6032" i="1"/>
  <c r="L6032" i="1"/>
  <c r="B6033" i="1"/>
  <c r="L3834" i="1"/>
  <c r="J3834" i="1"/>
  <c r="K3834" i="1" s="1"/>
  <c r="N3834" i="1"/>
  <c r="B3835" i="1"/>
  <c r="M3834" i="1"/>
  <c r="J4534" i="1"/>
  <c r="K4534" i="1" s="1"/>
  <c r="H933" i="1"/>
  <c r="I933" i="1"/>
  <c r="J933" i="1" s="1"/>
  <c r="K933" i="1" s="1"/>
  <c r="M933" i="1"/>
  <c r="B934" i="1"/>
  <c r="N933" i="1"/>
  <c r="L933" i="1"/>
  <c r="J5333" i="1"/>
  <c r="K5333" i="1" s="1"/>
  <c r="N5333" i="1"/>
  <c r="B5334" i="1"/>
  <c r="M5333" i="1"/>
  <c r="L5333" i="1"/>
  <c r="J5134" i="1"/>
  <c r="K5134" i="1" s="1"/>
  <c r="M5134" i="1"/>
  <c r="B5135" i="1"/>
  <c r="L5134" i="1"/>
  <c r="N5134" i="1"/>
  <c r="J4834" i="1"/>
  <c r="K4834" i="1" s="1"/>
  <c r="I833" i="1"/>
  <c r="J833" i="1" s="1"/>
  <c r="K833" i="1" s="1"/>
  <c r="L833" i="1"/>
  <c r="N833" i="1"/>
  <c r="M833" i="1"/>
  <c r="B834" i="1"/>
  <c r="H833" i="1"/>
  <c r="L233" i="1"/>
  <c r="I233" i="1"/>
  <c r="J233" i="1" s="1"/>
  <c r="K233" i="1" s="1"/>
  <c r="N233" i="1"/>
  <c r="M233" i="1"/>
  <c r="B234" i="1"/>
  <c r="H233" i="1"/>
  <c r="J5533" i="1"/>
  <c r="K5533" i="1" s="1"/>
  <c r="N432" i="1"/>
  <c r="I432" i="1"/>
  <c r="L432" i="1"/>
  <c r="B433" i="1"/>
  <c r="M432" i="1"/>
  <c r="H432" i="1"/>
  <c r="J3833" i="1"/>
  <c r="K3833" i="1" s="1"/>
  <c r="H732" i="1"/>
  <c r="B733" i="1"/>
  <c r="N732" i="1"/>
  <c r="M732" i="1"/>
  <c r="L732" i="1"/>
  <c r="I732" i="1"/>
  <c r="J732" i="1" s="1"/>
  <c r="K732" i="1" s="1"/>
  <c r="M4633" i="1"/>
  <c r="L4633" i="1"/>
  <c r="N4633" i="1"/>
  <c r="B4634" i="1"/>
  <c r="J4633" i="1"/>
  <c r="K4633" i="1" s="1"/>
  <c r="I133" i="1"/>
  <c r="J133" i="1" s="1"/>
  <c r="K133" i="1" s="1"/>
  <c r="N133" i="1"/>
  <c r="M133" i="1"/>
  <c r="B134" i="1"/>
  <c r="L133" i="1"/>
  <c r="H133" i="1"/>
  <c r="N3035" i="1"/>
  <c r="B3036" i="1"/>
  <c r="J3035" i="1"/>
  <c r="K3035" i="1" s="1"/>
  <c r="M3035" i="1"/>
  <c r="L3035" i="1"/>
  <c r="N5534" i="1"/>
  <c r="M5534" i="1"/>
  <c r="L5534" i="1"/>
  <c r="B5535" i="1"/>
  <c r="J3534" i="1"/>
  <c r="K3534" i="1" s="1"/>
  <c r="N3534" i="1"/>
  <c r="B3535" i="1"/>
  <c r="M3534" i="1"/>
  <c r="L3534" i="1"/>
  <c r="L2133" i="1"/>
  <c r="N2133" i="1"/>
  <c r="H2133" i="1"/>
  <c r="I2133" i="1"/>
  <c r="J2133" i="1" s="1"/>
  <c r="K2133" i="1" s="1"/>
  <c r="M2133" i="1"/>
  <c r="B2134" i="1"/>
  <c r="J531" i="1"/>
  <c r="K531" i="1" s="1"/>
  <c r="J5133" i="1"/>
  <c r="K5133" i="1" s="1"/>
  <c r="J4835" i="1"/>
  <c r="K4835" i="1" s="1"/>
  <c r="N4835" i="1"/>
  <c r="M4835" i="1"/>
  <c r="B4836" i="1"/>
  <c r="L4835" i="1"/>
  <c r="H1933" i="1"/>
  <c r="I1933" i="1"/>
  <c r="J1933" i="1" s="1"/>
  <c r="K1933" i="1" s="1"/>
  <c r="M1933" i="1"/>
  <c r="B1934" i="1"/>
  <c r="L1933" i="1"/>
  <c r="N1933" i="1"/>
  <c r="J4535" i="1"/>
  <c r="K4535" i="1" s="1"/>
  <c r="N4535" i="1"/>
  <c r="M4535" i="1"/>
  <c r="B4536" i="1"/>
  <c r="L4535" i="1"/>
  <c r="N1032" i="1"/>
  <c r="M1032" i="1"/>
  <c r="I1032" i="1"/>
  <c r="L1032" i="1"/>
  <c r="H1032" i="1"/>
  <c r="B1033" i="1"/>
  <c r="J1132" i="1"/>
  <c r="K1132" i="1" s="1"/>
  <c r="L5833" i="1"/>
  <c r="M5833" i="1"/>
  <c r="N5833" i="1"/>
  <c r="B5834" i="1"/>
  <c r="B6134" i="1"/>
  <c r="J6133" i="1"/>
  <c r="K6133" i="1" s="1"/>
  <c r="N6133" i="1"/>
  <c r="M6133" i="1"/>
  <c r="L6133" i="1"/>
  <c r="L532" i="1"/>
  <c r="B533" i="1"/>
  <c r="H532" i="1"/>
  <c r="I532" i="1"/>
  <c r="N532" i="1"/>
  <c r="M532" i="1"/>
  <c r="J6031" i="1"/>
  <c r="K6031" i="1" s="1"/>
  <c r="J5733" i="1" l="1"/>
  <c r="K5733" i="1" s="1"/>
  <c r="N5733" i="1"/>
  <c r="M5733" i="1"/>
  <c r="B5734" i="1"/>
  <c r="L5733" i="1"/>
  <c r="J6335" i="1"/>
  <c r="K6335" i="1" s="1"/>
  <c r="B6337" i="1"/>
  <c r="N6336" i="1"/>
  <c r="L6336" i="1"/>
  <c r="M6336" i="1"/>
  <c r="L4133" i="1"/>
  <c r="B4134" i="1"/>
  <c r="M4133" i="1"/>
  <c r="N4133" i="1"/>
  <c r="J4133" i="1"/>
  <c r="K4133" i="1" s="1"/>
  <c r="B634" i="1"/>
  <c r="N633" i="1"/>
  <c r="I633" i="1"/>
  <c r="J633" i="1" s="1"/>
  <c r="K633" i="1" s="1"/>
  <c r="L633" i="1"/>
  <c r="M633" i="1"/>
  <c r="H633" i="1"/>
  <c r="M2833" i="1"/>
  <c r="L2833" i="1"/>
  <c r="B2834" i="1"/>
  <c r="J2833" i="1"/>
  <c r="K2833" i="1" s="1"/>
  <c r="N2833" i="1"/>
  <c r="J6235" i="1"/>
  <c r="K6235" i="1" s="1"/>
  <c r="N6235" i="1"/>
  <c r="L6235" i="1"/>
  <c r="M6235" i="1"/>
  <c r="B6236" i="1"/>
  <c r="L2033" i="1"/>
  <c r="M2033" i="1"/>
  <c r="H2033" i="1"/>
  <c r="N2033" i="1"/>
  <c r="B2034" i="1"/>
  <c r="I2033" i="1"/>
  <c r="J2033" i="1" s="1"/>
  <c r="K2033" i="1" s="1"/>
  <c r="B3735" i="1"/>
  <c r="N3734" i="1"/>
  <c r="M3734" i="1"/>
  <c r="J3734" i="1"/>
  <c r="K3734" i="1" s="1"/>
  <c r="L3734" i="1"/>
  <c r="J4435" i="1"/>
  <c r="K4435" i="1" s="1"/>
  <c r="L4435" i="1"/>
  <c r="N4435" i="1"/>
  <c r="B4436" i="1"/>
  <c r="M4435" i="1"/>
  <c r="L1435" i="1"/>
  <c r="B1436" i="1"/>
  <c r="I1435" i="1"/>
  <c r="J1435" i="1" s="1"/>
  <c r="K1435" i="1" s="1"/>
  <c r="N1435" i="1"/>
  <c r="M1435" i="1"/>
  <c r="H1435" i="1"/>
  <c r="H2234" i="1"/>
  <c r="B2235" i="1"/>
  <c r="I2234" i="1"/>
  <c r="J2234" i="1" s="1"/>
  <c r="K2234" i="1" s="1"/>
  <c r="N2234" i="1"/>
  <c r="L2234" i="1"/>
  <c r="M2234" i="1"/>
  <c r="L1533" i="1"/>
  <c r="H1533" i="1"/>
  <c r="N1533" i="1"/>
  <c r="M1533" i="1"/>
  <c r="B1534" i="1"/>
  <c r="I1533" i="1"/>
  <c r="J1533" i="1" s="1"/>
  <c r="K1533" i="1" s="1"/>
  <c r="L5033" i="1"/>
  <c r="B5034" i="1"/>
  <c r="J5033" i="1"/>
  <c r="K5033" i="1" s="1"/>
  <c r="N5033" i="1"/>
  <c r="M5033" i="1"/>
  <c r="J3633" i="1"/>
  <c r="K3633" i="1" s="1"/>
  <c r="B3634" i="1"/>
  <c r="L3633" i="1"/>
  <c r="N3633" i="1"/>
  <c r="M3633" i="1"/>
  <c r="L3333" i="1"/>
  <c r="M3333" i="1"/>
  <c r="N3333" i="1"/>
  <c r="B3334" i="1"/>
  <c r="J3333" i="1"/>
  <c r="K3333" i="1" s="1"/>
  <c r="M1833" i="1"/>
  <c r="I1833" i="1"/>
  <c r="J1833" i="1" s="1"/>
  <c r="K1833" i="1" s="1"/>
  <c r="B1834" i="1"/>
  <c r="L1833" i="1"/>
  <c r="H1833" i="1"/>
  <c r="N1833" i="1"/>
  <c r="M4934" i="1"/>
  <c r="B4935" i="1"/>
  <c r="N4934" i="1"/>
  <c r="J4934" i="1"/>
  <c r="K4934" i="1" s="1"/>
  <c r="L4934" i="1"/>
  <c r="B3134" i="1"/>
  <c r="N3133" i="1"/>
  <c r="J3133" i="1"/>
  <c r="K3133" i="1" s="1"/>
  <c r="M3133" i="1"/>
  <c r="L3133" i="1"/>
  <c r="L5233" i="1"/>
  <c r="M5233" i="1"/>
  <c r="J5233" i="1"/>
  <c r="K5233" i="1" s="1"/>
  <c r="B5234" i="1"/>
  <c r="N5233" i="1"/>
  <c r="H2433" i="1"/>
  <c r="I2433" i="1"/>
  <c r="J2433" i="1" s="1"/>
  <c r="K2433" i="1" s="1"/>
  <c r="N2433" i="1"/>
  <c r="B2434" i="1"/>
  <c r="M2433" i="1"/>
  <c r="L2433" i="1"/>
  <c r="L3433" i="1"/>
  <c r="B3434" i="1"/>
  <c r="J3433" i="1"/>
  <c r="K3433" i="1" s="1"/>
  <c r="M3433" i="1"/>
  <c r="N3433" i="1"/>
  <c r="N1633" i="1"/>
  <c r="H1633" i="1"/>
  <c r="M1633" i="1"/>
  <c r="I1633" i="1"/>
  <c r="J1633" i="1" s="1"/>
  <c r="K1633" i="1" s="1"/>
  <c r="L1633" i="1"/>
  <c r="B1634" i="1"/>
  <c r="L1233" i="1"/>
  <c r="H1233" i="1"/>
  <c r="B1234" i="1"/>
  <c r="N1233" i="1"/>
  <c r="I1233" i="1"/>
  <c r="J1233" i="1" s="1"/>
  <c r="K1233" i="1" s="1"/>
  <c r="M1233" i="1"/>
  <c r="M1334" i="1"/>
  <c r="L1334" i="1"/>
  <c r="I1334" i="1"/>
  <c r="J1334" i="1" s="1"/>
  <c r="K1334" i="1" s="1"/>
  <c r="H1334" i="1"/>
  <c r="B1335" i="1"/>
  <c r="N1334" i="1"/>
  <c r="J3934" i="1"/>
  <c r="K3934" i="1" s="1"/>
  <c r="N3934" i="1"/>
  <c r="B3935" i="1"/>
  <c r="M3934" i="1"/>
  <c r="L3934" i="1"/>
  <c r="J3233" i="1"/>
  <c r="K3233" i="1" s="1"/>
  <c r="M3233" i="1"/>
  <c r="B3234" i="1"/>
  <c r="N3233" i="1"/>
  <c r="L3233" i="1"/>
  <c r="M4334" i="1"/>
  <c r="L4334" i="1"/>
  <c r="N4334" i="1"/>
  <c r="J4334" i="1"/>
  <c r="K4334" i="1" s="1"/>
  <c r="B4335" i="1"/>
  <c r="M33" i="1"/>
  <c r="L33" i="1"/>
  <c r="H33" i="1"/>
  <c r="N33" i="1"/>
  <c r="B34" i="1"/>
  <c r="I33" i="1"/>
  <c r="J33" i="1" s="1"/>
  <c r="K33" i="1" s="1"/>
  <c r="H1734" i="1"/>
  <c r="N1734" i="1"/>
  <c r="B1735" i="1"/>
  <c r="L1734" i="1"/>
  <c r="M1734" i="1"/>
  <c r="I1734" i="1"/>
  <c r="J1734" i="1" s="1"/>
  <c r="K1734" i="1" s="1"/>
  <c r="I2334" i="1"/>
  <c r="J2334" i="1" s="1"/>
  <c r="K2334" i="1" s="1"/>
  <c r="N2334" i="1"/>
  <c r="B2335" i="1"/>
  <c r="M2334" i="1"/>
  <c r="L2334" i="1"/>
  <c r="H2334" i="1"/>
  <c r="J2733" i="1"/>
  <c r="K2733" i="1" s="1"/>
  <c r="M2733" i="1"/>
  <c r="B2734" i="1"/>
  <c r="L2733" i="1"/>
  <c r="N2733" i="1"/>
  <c r="B4734" i="1"/>
  <c r="N4733" i="1"/>
  <c r="M4733" i="1"/>
  <c r="L4733" i="1"/>
  <c r="J4733" i="1"/>
  <c r="K4733" i="1" s="1"/>
  <c r="N5634" i="1"/>
  <c r="L5634" i="1"/>
  <c r="B5635" i="1"/>
  <c r="J5634" i="1"/>
  <c r="K5634" i="1" s="1"/>
  <c r="M5634" i="1"/>
  <c r="N2636" i="1"/>
  <c r="L2636" i="1"/>
  <c r="B2637" i="1"/>
  <c r="M2636" i="1"/>
  <c r="J2636" i="1"/>
  <c r="K2636" i="1" s="1"/>
  <c r="N4836" i="1"/>
  <c r="M4836" i="1"/>
  <c r="L4836" i="1"/>
  <c r="B4837" i="1"/>
  <c r="J4836" i="1"/>
  <c r="K4836" i="1" s="1"/>
  <c r="J5834" i="1"/>
  <c r="K5834" i="1" s="1"/>
  <c r="M5834" i="1"/>
  <c r="L5834" i="1"/>
  <c r="B5835" i="1"/>
  <c r="N5834" i="1"/>
  <c r="L3036" i="1"/>
  <c r="J3036" i="1"/>
  <c r="K3036" i="1" s="1"/>
  <c r="B3037" i="1"/>
  <c r="N3036" i="1"/>
  <c r="M3036" i="1"/>
  <c r="J432" i="1"/>
  <c r="K432" i="1" s="1"/>
  <c r="M934" i="1"/>
  <c r="N934" i="1"/>
  <c r="B935" i="1"/>
  <c r="I934" i="1"/>
  <c r="L934" i="1"/>
  <c r="H934" i="1"/>
  <c r="N6435" i="1"/>
  <c r="M6435" i="1"/>
  <c r="L6435" i="1"/>
  <c r="B6436" i="1"/>
  <c r="B4537" i="1"/>
  <c r="N4536" i="1"/>
  <c r="M4536" i="1"/>
  <c r="L4536" i="1"/>
  <c r="J5534" i="1"/>
  <c r="K5534" i="1" s="1"/>
  <c r="L834" i="1"/>
  <c r="H834" i="1"/>
  <c r="B835" i="1"/>
  <c r="I834" i="1"/>
  <c r="N834" i="1"/>
  <c r="M834" i="1"/>
  <c r="L5135" i="1"/>
  <c r="J5135" i="1"/>
  <c r="K5135" i="1" s="1"/>
  <c r="B5136" i="1"/>
  <c r="N5135" i="1"/>
  <c r="M5135" i="1"/>
  <c r="J5334" i="1"/>
  <c r="K5334" i="1" s="1"/>
  <c r="L5334" i="1"/>
  <c r="N5334" i="1"/>
  <c r="B5335" i="1"/>
  <c r="M5334" i="1"/>
  <c r="L3835" i="1"/>
  <c r="B3836" i="1"/>
  <c r="N3835" i="1"/>
  <c r="J3835" i="1"/>
  <c r="K3835" i="1" s="1"/>
  <c r="M3835" i="1"/>
  <c r="J532" i="1"/>
  <c r="K532" i="1" s="1"/>
  <c r="L1033" i="1"/>
  <c r="N1033" i="1"/>
  <c r="H1033" i="1"/>
  <c r="M1033" i="1"/>
  <c r="B1034" i="1"/>
  <c r="I1033" i="1"/>
  <c r="J1033" i="1" s="1"/>
  <c r="K1033" i="1" s="1"/>
  <c r="L1934" i="1"/>
  <c r="N1934" i="1"/>
  <c r="M1934" i="1"/>
  <c r="H1934" i="1"/>
  <c r="B1935" i="1"/>
  <c r="I1934" i="1"/>
  <c r="J1934" i="1" s="1"/>
  <c r="K1934" i="1" s="1"/>
  <c r="I2134" i="1"/>
  <c r="J2134" i="1" s="1"/>
  <c r="K2134" i="1" s="1"/>
  <c r="B2135" i="1"/>
  <c r="N2134" i="1"/>
  <c r="M2134" i="1"/>
  <c r="L2134" i="1"/>
  <c r="H2134" i="1"/>
  <c r="N5535" i="1"/>
  <c r="M5535" i="1"/>
  <c r="B5536" i="1"/>
  <c r="L5535" i="1"/>
  <c r="L4634" i="1"/>
  <c r="N4634" i="1"/>
  <c r="B4635" i="1"/>
  <c r="M4634" i="1"/>
  <c r="B135" i="1"/>
  <c r="I134" i="1"/>
  <c r="J134" i="1" s="1"/>
  <c r="K134" i="1" s="1"/>
  <c r="M134" i="1"/>
  <c r="L134" i="1"/>
  <c r="H134" i="1"/>
  <c r="N134" i="1"/>
  <c r="L733" i="1"/>
  <c r="I733" i="1"/>
  <c r="N733" i="1"/>
  <c r="M733" i="1"/>
  <c r="B734" i="1"/>
  <c r="H733" i="1"/>
  <c r="L433" i="1"/>
  <c r="I433" i="1"/>
  <c r="J433" i="1" s="1"/>
  <c r="K433" i="1" s="1"/>
  <c r="M433" i="1"/>
  <c r="N433" i="1"/>
  <c r="B434" i="1"/>
  <c r="H433" i="1"/>
  <c r="J6032" i="1"/>
  <c r="K6032" i="1" s="1"/>
  <c r="N1134" i="1"/>
  <c r="I1134" i="1"/>
  <c r="L1134" i="1"/>
  <c r="B1135" i="1"/>
  <c r="H1134" i="1"/>
  <c r="M1134" i="1"/>
  <c r="J6434" i="1"/>
  <c r="K6434" i="1" s="1"/>
  <c r="B534" i="1"/>
  <c r="L533" i="1"/>
  <c r="I533" i="1"/>
  <c r="J533" i="1" s="1"/>
  <c r="K533" i="1" s="1"/>
  <c r="M533" i="1"/>
  <c r="H533" i="1"/>
  <c r="N533" i="1"/>
  <c r="L6134" i="1"/>
  <c r="J6134" i="1"/>
  <c r="K6134" i="1" s="1"/>
  <c r="N6134" i="1"/>
  <c r="M6134" i="1"/>
  <c r="B6135" i="1"/>
  <c r="J5833" i="1"/>
  <c r="K5833" i="1" s="1"/>
  <c r="J1032" i="1"/>
  <c r="K1032" i="1" s="1"/>
  <c r="N3535" i="1"/>
  <c r="J3535" i="1"/>
  <c r="K3535" i="1" s="1"/>
  <c r="M3535" i="1"/>
  <c r="L3535" i="1"/>
  <c r="B3536" i="1"/>
  <c r="I234" i="1"/>
  <c r="J234" i="1" s="1"/>
  <c r="K234" i="1" s="1"/>
  <c r="N234" i="1"/>
  <c r="B235" i="1"/>
  <c r="M234" i="1"/>
  <c r="H234" i="1"/>
  <c r="L234" i="1"/>
  <c r="J6033" i="1"/>
  <c r="K6033" i="1" s="1"/>
  <c r="M6033" i="1"/>
  <c r="L6033" i="1"/>
  <c r="N6033" i="1"/>
  <c r="B6034" i="1"/>
  <c r="L4035" i="1"/>
  <c r="N4035" i="1"/>
  <c r="B4036" i="1"/>
  <c r="M4035" i="1"/>
  <c r="N5734" i="1" l="1"/>
  <c r="M5734" i="1"/>
  <c r="L5734" i="1"/>
  <c r="B5735" i="1"/>
  <c r="J5734" i="1"/>
  <c r="K5734" i="1" s="1"/>
  <c r="B6338" i="1"/>
  <c r="N6337" i="1"/>
  <c r="L6337" i="1"/>
  <c r="M6337" i="1"/>
  <c r="J6336" i="1"/>
  <c r="K6336" i="1" s="1"/>
  <c r="L2834" i="1"/>
  <c r="B2835" i="1"/>
  <c r="N2834" i="1"/>
  <c r="J2834" i="1"/>
  <c r="K2834" i="1" s="1"/>
  <c r="M2834" i="1"/>
  <c r="M4134" i="1"/>
  <c r="L4134" i="1"/>
  <c r="J4134" i="1"/>
  <c r="K4134" i="1" s="1"/>
  <c r="N4134" i="1"/>
  <c r="B4135" i="1"/>
  <c r="I634" i="1"/>
  <c r="J634" i="1" s="1"/>
  <c r="K634" i="1" s="1"/>
  <c r="L634" i="1"/>
  <c r="B635" i="1"/>
  <c r="N634" i="1"/>
  <c r="M634" i="1"/>
  <c r="H634" i="1"/>
  <c r="L6236" i="1"/>
  <c r="J6236" i="1"/>
  <c r="K6236" i="1" s="1"/>
  <c r="B6237" i="1"/>
  <c r="N6236" i="1"/>
  <c r="M6236" i="1"/>
  <c r="L2034" i="1"/>
  <c r="H2034" i="1"/>
  <c r="I2034" i="1"/>
  <c r="J2034" i="1" s="1"/>
  <c r="K2034" i="1" s="1"/>
  <c r="B2035" i="1"/>
  <c r="N2034" i="1"/>
  <c r="M2034" i="1"/>
  <c r="N3735" i="1"/>
  <c r="M3735" i="1"/>
  <c r="B3736" i="1"/>
  <c r="L3735" i="1"/>
  <c r="J3735" i="1"/>
  <c r="K3735" i="1" s="1"/>
  <c r="N1534" i="1"/>
  <c r="H1534" i="1"/>
  <c r="M1534" i="1"/>
  <c r="B1535" i="1"/>
  <c r="I1534" i="1"/>
  <c r="J1534" i="1" s="1"/>
  <c r="K1534" i="1" s="1"/>
  <c r="L1534" i="1"/>
  <c r="M4436" i="1"/>
  <c r="J4436" i="1"/>
  <c r="K4436" i="1" s="1"/>
  <c r="N4436" i="1"/>
  <c r="L4436" i="1"/>
  <c r="B4437" i="1"/>
  <c r="L3334" i="1"/>
  <c r="J3334" i="1"/>
  <c r="K3334" i="1" s="1"/>
  <c r="B3335" i="1"/>
  <c r="N3334" i="1"/>
  <c r="M3334" i="1"/>
  <c r="J4935" i="1"/>
  <c r="K4935" i="1" s="1"/>
  <c r="N4935" i="1"/>
  <c r="M4935" i="1"/>
  <c r="L4935" i="1"/>
  <c r="B4936" i="1"/>
  <c r="H1834" i="1"/>
  <c r="N1834" i="1"/>
  <c r="B1835" i="1"/>
  <c r="M1834" i="1"/>
  <c r="I1834" i="1"/>
  <c r="J1834" i="1" s="1"/>
  <c r="K1834" i="1" s="1"/>
  <c r="L1834" i="1"/>
  <c r="L3634" i="1"/>
  <c r="B3635" i="1"/>
  <c r="N3634" i="1"/>
  <c r="J3634" i="1"/>
  <c r="K3634" i="1" s="1"/>
  <c r="M3634" i="1"/>
  <c r="N5034" i="1"/>
  <c r="B5035" i="1"/>
  <c r="M5034" i="1"/>
  <c r="L5034" i="1"/>
  <c r="J5034" i="1"/>
  <c r="K5034" i="1" s="1"/>
  <c r="H2235" i="1"/>
  <c r="N2235" i="1"/>
  <c r="I2235" i="1"/>
  <c r="J2235" i="1" s="1"/>
  <c r="K2235" i="1" s="1"/>
  <c r="B2236" i="1"/>
  <c r="M2235" i="1"/>
  <c r="L2235" i="1"/>
  <c r="M1436" i="1"/>
  <c r="L1436" i="1"/>
  <c r="N1436" i="1"/>
  <c r="H1436" i="1"/>
  <c r="I1436" i="1"/>
  <c r="J1436" i="1" s="1"/>
  <c r="K1436" i="1" s="1"/>
  <c r="B1437" i="1"/>
  <c r="N3134" i="1"/>
  <c r="M3134" i="1"/>
  <c r="L3134" i="1"/>
  <c r="J3134" i="1"/>
  <c r="K3134" i="1" s="1"/>
  <c r="B3135" i="1"/>
  <c r="B2638" i="1"/>
  <c r="M2637" i="1"/>
  <c r="L2637" i="1"/>
  <c r="N2637" i="1"/>
  <c r="J2637" i="1"/>
  <c r="K2637" i="1" s="1"/>
  <c r="J5635" i="1"/>
  <c r="K5635" i="1" s="1"/>
  <c r="N5635" i="1"/>
  <c r="L5635" i="1"/>
  <c r="M5635" i="1"/>
  <c r="B5636" i="1"/>
  <c r="J2734" i="1"/>
  <c r="K2734" i="1" s="1"/>
  <c r="B2735" i="1"/>
  <c r="N2734" i="1"/>
  <c r="M2734" i="1"/>
  <c r="L2734" i="1"/>
  <c r="L3234" i="1"/>
  <c r="N3234" i="1"/>
  <c r="J3234" i="1"/>
  <c r="K3234" i="1" s="1"/>
  <c r="B3235" i="1"/>
  <c r="M3234" i="1"/>
  <c r="M1634" i="1"/>
  <c r="I1634" i="1"/>
  <c r="J1634" i="1" s="1"/>
  <c r="K1634" i="1" s="1"/>
  <c r="L1634" i="1"/>
  <c r="H1634" i="1"/>
  <c r="B1635" i="1"/>
  <c r="N1634" i="1"/>
  <c r="H2335" i="1"/>
  <c r="L2335" i="1"/>
  <c r="B2336" i="1"/>
  <c r="N2335" i="1"/>
  <c r="I2335" i="1"/>
  <c r="J2335" i="1" s="1"/>
  <c r="K2335" i="1" s="1"/>
  <c r="M2335" i="1"/>
  <c r="N1735" i="1"/>
  <c r="B1736" i="1"/>
  <c r="M1735" i="1"/>
  <c r="L1735" i="1"/>
  <c r="I1735" i="1"/>
  <c r="J1735" i="1" s="1"/>
  <c r="K1735" i="1" s="1"/>
  <c r="H1735" i="1"/>
  <c r="M3935" i="1"/>
  <c r="J3935" i="1"/>
  <c r="K3935" i="1" s="1"/>
  <c r="B3936" i="1"/>
  <c r="L3935" i="1"/>
  <c r="N3935" i="1"/>
  <c r="L1234" i="1"/>
  <c r="B1235" i="1"/>
  <c r="I1234" i="1"/>
  <c r="J1234" i="1" s="1"/>
  <c r="K1234" i="1" s="1"/>
  <c r="M1234" i="1"/>
  <c r="H1234" i="1"/>
  <c r="N1234" i="1"/>
  <c r="L4734" i="1"/>
  <c r="M4734" i="1"/>
  <c r="J4734" i="1"/>
  <c r="K4734" i="1" s="1"/>
  <c r="N4734" i="1"/>
  <c r="B4735" i="1"/>
  <c r="H2434" i="1"/>
  <c r="L2434" i="1"/>
  <c r="I2434" i="1"/>
  <c r="J2434" i="1" s="1"/>
  <c r="K2434" i="1" s="1"/>
  <c r="B2435" i="1"/>
  <c r="N2434" i="1"/>
  <c r="M2434" i="1"/>
  <c r="B5235" i="1"/>
  <c r="M5234" i="1"/>
  <c r="J5234" i="1"/>
  <c r="K5234" i="1" s="1"/>
  <c r="N5234" i="1"/>
  <c r="L5234" i="1"/>
  <c r="J3434" i="1"/>
  <c r="K3434" i="1" s="1"/>
  <c r="B3435" i="1"/>
  <c r="N3434" i="1"/>
  <c r="M3434" i="1"/>
  <c r="L3434" i="1"/>
  <c r="M4335" i="1"/>
  <c r="L4335" i="1"/>
  <c r="J4335" i="1"/>
  <c r="K4335" i="1" s="1"/>
  <c r="B4336" i="1"/>
  <c r="N4335" i="1"/>
  <c r="H34" i="1"/>
  <c r="B35" i="1"/>
  <c r="I34" i="1"/>
  <c r="J34" i="1" s="1"/>
  <c r="K34" i="1" s="1"/>
  <c r="N34" i="1"/>
  <c r="M34" i="1"/>
  <c r="L34" i="1"/>
  <c r="L1335" i="1"/>
  <c r="B1336" i="1"/>
  <c r="I1335" i="1"/>
  <c r="J1335" i="1" s="1"/>
  <c r="K1335" i="1" s="1"/>
  <c r="H1335" i="1"/>
  <c r="N1335" i="1"/>
  <c r="M1335" i="1"/>
  <c r="J4035" i="1"/>
  <c r="K4035" i="1" s="1"/>
  <c r="N4036" i="1"/>
  <c r="M4036" i="1"/>
  <c r="B4037" i="1"/>
  <c r="L4036" i="1"/>
  <c r="J4036" i="1"/>
  <c r="K4036" i="1" s="1"/>
  <c r="J6034" i="1"/>
  <c r="K6034" i="1" s="1"/>
  <c r="N6034" i="1"/>
  <c r="M6034" i="1"/>
  <c r="B6035" i="1"/>
  <c r="L6034" i="1"/>
  <c r="M534" i="1"/>
  <c r="L534" i="1"/>
  <c r="H534" i="1"/>
  <c r="I534" i="1"/>
  <c r="N534" i="1"/>
  <c r="B535" i="1"/>
  <c r="I135" i="1"/>
  <c r="J135" i="1" s="1"/>
  <c r="K135" i="1" s="1"/>
  <c r="H135" i="1"/>
  <c r="B136" i="1"/>
  <c r="N135" i="1"/>
  <c r="M135" i="1"/>
  <c r="L135" i="1"/>
  <c r="N3536" i="1"/>
  <c r="M3536" i="1"/>
  <c r="B3537" i="1"/>
  <c r="L3536" i="1"/>
  <c r="J6135" i="1"/>
  <c r="K6135" i="1" s="1"/>
  <c r="L6135" i="1"/>
  <c r="B6136" i="1"/>
  <c r="N6135" i="1"/>
  <c r="M6135" i="1"/>
  <c r="N1135" i="1"/>
  <c r="H1135" i="1"/>
  <c r="L1135" i="1"/>
  <c r="B1136" i="1"/>
  <c r="I1135" i="1"/>
  <c r="M1135" i="1"/>
  <c r="J934" i="1"/>
  <c r="K934" i="1" s="1"/>
  <c r="L235" i="1"/>
  <c r="H235" i="1"/>
  <c r="I235" i="1"/>
  <c r="J235" i="1" s="1"/>
  <c r="K235" i="1" s="1"/>
  <c r="N235" i="1"/>
  <c r="B236" i="1"/>
  <c r="M235" i="1"/>
  <c r="N434" i="1"/>
  <c r="H434" i="1"/>
  <c r="I434" i="1"/>
  <c r="M434" i="1"/>
  <c r="L434" i="1"/>
  <c r="B435" i="1"/>
  <c r="L734" i="1"/>
  <c r="I734" i="1"/>
  <c r="J734" i="1" s="1"/>
  <c r="K734" i="1" s="1"/>
  <c r="B735" i="1"/>
  <c r="N734" i="1"/>
  <c r="H734" i="1"/>
  <c r="M734" i="1"/>
  <c r="B4538" i="1"/>
  <c r="N4537" i="1"/>
  <c r="M4537" i="1"/>
  <c r="L4537" i="1"/>
  <c r="I935" i="1"/>
  <c r="N935" i="1"/>
  <c r="H935" i="1"/>
  <c r="L935" i="1"/>
  <c r="M935" i="1"/>
  <c r="B936" i="1"/>
  <c r="J1134" i="1"/>
  <c r="K1134" i="1" s="1"/>
  <c r="J5535" i="1"/>
  <c r="K5535" i="1" s="1"/>
  <c r="B5137" i="1"/>
  <c r="J5136" i="1"/>
  <c r="K5136" i="1" s="1"/>
  <c r="N5136" i="1"/>
  <c r="M5136" i="1"/>
  <c r="L5136" i="1"/>
  <c r="J834" i="1"/>
  <c r="K834" i="1" s="1"/>
  <c r="J4634" i="1"/>
  <c r="K4634" i="1" s="1"/>
  <c r="L1935" i="1"/>
  <c r="N1935" i="1"/>
  <c r="H1935" i="1"/>
  <c r="B1936" i="1"/>
  <c r="M1935" i="1"/>
  <c r="I1935" i="1"/>
  <c r="J1935" i="1" s="1"/>
  <c r="K1935" i="1" s="1"/>
  <c r="N1034" i="1"/>
  <c r="H1034" i="1"/>
  <c r="M1034" i="1"/>
  <c r="B1035" i="1"/>
  <c r="L1034" i="1"/>
  <c r="I1034" i="1"/>
  <c r="J1034" i="1" s="1"/>
  <c r="K1034" i="1" s="1"/>
  <c r="H835" i="1"/>
  <c r="N835" i="1"/>
  <c r="M835" i="1"/>
  <c r="I835" i="1"/>
  <c r="J835" i="1" s="1"/>
  <c r="K835" i="1" s="1"/>
  <c r="L835" i="1"/>
  <c r="B836" i="1"/>
  <c r="J6435" i="1"/>
  <c r="K6435" i="1" s="1"/>
  <c r="J733" i="1"/>
  <c r="K733" i="1" s="1"/>
  <c r="N4635" i="1"/>
  <c r="L4635" i="1"/>
  <c r="B4636" i="1"/>
  <c r="M4635" i="1"/>
  <c r="N5536" i="1"/>
  <c r="M5536" i="1"/>
  <c r="J5536" i="1"/>
  <c r="K5536" i="1" s="1"/>
  <c r="L5536" i="1"/>
  <c r="B5537" i="1"/>
  <c r="L2135" i="1"/>
  <c r="I2135" i="1"/>
  <c r="J2135" i="1" s="1"/>
  <c r="K2135" i="1" s="1"/>
  <c r="N2135" i="1"/>
  <c r="H2135" i="1"/>
  <c r="M2135" i="1"/>
  <c r="B2136" i="1"/>
  <c r="L6436" i="1"/>
  <c r="B6437" i="1"/>
  <c r="N6436" i="1"/>
  <c r="J6436" i="1"/>
  <c r="K6436" i="1" s="1"/>
  <c r="M6436" i="1"/>
  <c r="N3037" i="1"/>
  <c r="M3037" i="1"/>
  <c r="B3038" i="1"/>
  <c r="L3037" i="1"/>
  <c r="N3836" i="1"/>
  <c r="M3836" i="1"/>
  <c r="B3837" i="1"/>
  <c r="J3836" i="1"/>
  <c r="K3836" i="1" s="1"/>
  <c r="L3836" i="1"/>
  <c r="L5335" i="1"/>
  <c r="N5335" i="1"/>
  <c r="B5336" i="1"/>
  <c r="M5335" i="1"/>
  <c r="J4536" i="1"/>
  <c r="K4536" i="1" s="1"/>
  <c r="N5835" i="1"/>
  <c r="J5835" i="1"/>
  <c r="K5835" i="1" s="1"/>
  <c r="M5835" i="1"/>
  <c r="B5836" i="1"/>
  <c r="L5835" i="1"/>
  <c r="M4837" i="1"/>
  <c r="L4837" i="1"/>
  <c r="J4837" i="1"/>
  <c r="K4837" i="1" s="1"/>
  <c r="B4838" i="1"/>
  <c r="N4837" i="1"/>
  <c r="J6337" i="1" l="1"/>
  <c r="K6337" i="1" s="1"/>
  <c r="L5735" i="1"/>
  <c r="B5736" i="1"/>
  <c r="J5735" i="1"/>
  <c r="K5735" i="1" s="1"/>
  <c r="M5735" i="1"/>
  <c r="N5735" i="1"/>
  <c r="B6339" i="1"/>
  <c r="L6338" i="1"/>
  <c r="M6338" i="1"/>
  <c r="N6338" i="1"/>
  <c r="B636" i="1"/>
  <c r="I635" i="1"/>
  <c r="J635" i="1" s="1"/>
  <c r="K635" i="1" s="1"/>
  <c r="N635" i="1"/>
  <c r="M635" i="1"/>
  <c r="H635" i="1"/>
  <c r="L635" i="1"/>
  <c r="N2835" i="1"/>
  <c r="B2836" i="1"/>
  <c r="L2835" i="1"/>
  <c r="J2835" i="1"/>
  <c r="K2835" i="1" s="1"/>
  <c r="M2835" i="1"/>
  <c r="B4136" i="1"/>
  <c r="J4135" i="1"/>
  <c r="K4135" i="1" s="1"/>
  <c r="N4135" i="1"/>
  <c r="M4135" i="1"/>
  <c r="L4135" i="1"/>
  <c r="N6237" i="1"/>
  <c r="M6237" i="1"/>
  <c r="L6237" i="1"/>
  <c r="B6238" i="1"/>
  <c r="J6237" i="1"/>
  <c r="K6237" i="1" s="1"/>
  <c r="L2035" i="1"/>
  <c r="N2035" i="1"/>
  <c r="M2035" i="1"/>
  <c r="B2036" i="1"/>
  <c r="H2035" i="1"/>
  <c r="I2035" i="1"/>
  <c r="J2035" i="1" s="1"/>
  <c r="K2035" i="1" s="1"/>
  <c r="B3737" i="1"/>
  <c r="N3736" i="1"/>
  <c r="J3736" i="1"/>
  <c r="K3736" i="1" s="1"/>
  <c r="M3736" i="1"/>
  <c r="L3736" i="1"/>
  <c r="N3135" i="1"/>
  <c r="B3136" i="1"/>
  <c r="J3135" i="1"/>
  <c r="K3135" i="1" s="1"/>
  <c r="M3135" i="1"/>
  <c r="L3135" i="1"/>
  <c r="L1437" i="1"/>
  <c r="H1437" i="1"/>
  <c r="N1437" i="1"/>
  <c r="B1438" i="1"/>
  <c r="M1437" i="1"/>
  <c r="I1437" i="1"/>
  <c r="J1437" i="1" s="1"/>
  <c r="K1437" i="1" s="1"/>
  <c r="N4437" i="1"/>
  <c r="M4437" i="1"/>
  <c r="J4437" i="1"/>
  <c r="K4437" i="1" s="1"/>
  <c r="L4437" i="1"/>
  <c r="B4438" i="1"/>
  <c r="M2236" i="1"/>
  <c r="L2236" i="1"/>
  <c r="H2236" i="1"/>
  <c r="B2237" i="1"/>
  <c r="N2236" i="1"/>
  <c r="I2236" i="1"/>
  <c r="J2236" i="1" s="1"/>
  <c r="K2236" i="1" s="1"/>
  <c r="M1535" i="1"/>
  <c r="L1535" i="1"/>
  <c r="I1535" i="1"/>
  <c r="J1535" i="1" s="1"/>
  <c r="K1535" i="1" s="1"/>
  <c r="H1535" i="1"/>
  <c r="N1535" i="1"/>
  <c r="B1536" i="1"/>
  <c r="J5035" i="1"/>
  <c r="K5035" i="1" s="1"/>
  <c r="N5035" i="1"/>
  <c r="M5035" i="1"/>
  <c r="B5036" i="1"/>
  <c r="L5035" i="1"/>
  <c r="H1835" i="1"/>
  <c r="B1836" i="1"/>
  <c r="L1835" i="1"/>
  <c r="N1835" i="1"/>
  <c r="I1835" i="1"/>
  <c r="J1835" i="1" s="1"/>
  <c r="K1835" i="1" s="1"/>
  <c r="M1835" i="1"/>
  <c r="B3336" i="1"/>
  <c r="J3335" i="1"/>
  <c r="K3335" i="1" s="1"/>
  <c r="L3335" i="1"/>
  <c r="M3335" i="1"/>
  <c r="N3335" i="1"/>
  <c r="B3636" i="1"/>
  <c r="N3635" i="1"/>
  <c r="M3635" i="1"/>
  <c r="J3635" i="1"/>
  <c r="K3635" i="1" s="1"/>
  <c r="L3635" i="1"/>
  <c r="N4936" i="1"/>
  <c r="J4936" i="1"/>
  <c r="K4936" i="1" s="1"/>
  <c r="M4936" i="1"/>
  <c r="L4936" i="1"/>
  <c r="B4937" i="1"/>
  <c r="M4336" i="1"/>
  <c r="B4337" i="1"/>
  <c r="L4336" i="1"/>
  <c r="J4336" i="1"/>
  <c r="K4336" i="1" s="1"/>
  <c r="N4336" i="1"/>
  <c r="I2435" i="1"/>
  <c r="J2435" i="1" s="1"/>
  <c r="K2435" i="1" s="1"/>
  <c r="M2435" i="1"/>
  <c r="L2435" i="1"/>
  <c r="N2435" i="1"/>
  <c r="H2435" i="1"/>
  <c r="B2436" i="1"/>
  <c r="J3435" i="1"/>
  <c r="K3435" i="1" s="1"/>
  <c r="N3435" i="1"/>
  <c r="B3436" i="1"/>
  <c r="M3435" i="1"/>
  <c r="L3435" i="1"/>
  <c r="N1635" i="1"/>
  <c r="M1635" i="1"/>
  <c r="L1635" i="1"/>
  <c r="B1636" i="1"/>
  <c r="I1635" i="1"/>
  <c r="J1635" i="1" s="1"/>
  <c r="K1635" i="1" s="1"/>
  <c r="H1635" i="1"/>
  <c r="L5636" i="1"/>
  <c r="J5636" i="1"/>
  <c r="K5636" i="1" s="1"/>
  <c r="M5636" i="1"/>
  <c r="B5637" i="1"/>
  <c r="N5636" i="1"/>
  <c r="M1336" i="1"/>
  <c r="N1336" i="1"/>
  <c r="I1336" i="1"/>
  <c r="J1336" i="1" s="1"/>
  <c r="K1336" i="1" s="1"/>
  <c r="L1336" i="1"/>
  <c r="H1336" i="1"/>
  <c r="B1337" i="1"/>
  <c r="I35" i="1"/>
  <c r="J35" i="1" s="1"/>
  <c r="K35" i="1" s="1"/>
  <c r="L35" i="1"/>
  <c r="H35" i="1"/>
  <c r="M35" i="1"/>
  <c r="N35" i="1"/>
  <c r="B36" i="1"/>
  <c r="M3235" i="1"/>
  <c r="B3236" i="1"/>
  <c r="J3235" i="1"/>
  <c r="K3235" i="1" s="1"/>
  <c r="N3235" i="1"/>
  <c r="L3235" i="1"/>
  <c r="M5235" i="1"/>
  <c r="B5236" i="1"/>
  <c r="J5235" i="1"/>
  <c r="K5235" i="1" s="1"/>
  <c r="N5235" i="1"/>
  <c r="L5235" i="1"/>
  <c r="N3936" i="1"/>
  <c r="J3936" i="1"/>
  <c r="K3936" i="1" s="1"/>
  <c r="B3937" i="1"/>
  <c r="M3936" i="1"/>
  <c r="L3936" i="1"/>
  <c r="H2336" i="1"/>
  <c r="B2337" i="1"/>
  <c r="N2336" i="1"/>
  <c r="M2336" i="1"/>
  <c r="L2336" i="1"/>
  <c r="I2336" i="1"/>
  <c r="J2336" i="1" s="1"/>
  <c r="K2336" i="1" s="1"/>
  <c r="L4735" i="1"/>
  <c r="M4735" i="1"/>
  <c r="J4735" i="1"/>
  <c r="K4735" i="1" s="1"/>
  <c r="N4735" i="1"/>
  <c r="B4736" i="1"/>
  <c r="N1235" i="1"/>
  <c r="H1235" i="1"/>
  <c r="M1235" i="1"/>
  <c r="B1236" i="1"/>
  <c r="L1235" i="1"/>
  <c r="I1235" i="1"/>
  <c r="J1235" i="1" s="1"/>
  <c r="K1235" i="1" s="1"/>
  <c r="B1737" i="1"/>
  <c r="N1736" i="1"/>
  <c r="M1736" i="1"/>
  <c r="L1736" i="1"/>
  <c r="H1736" i="1"/>
  <c r="I1736" i="1"/>
  <c r="J1736" i="1" s="1"/>
  <c r="K1736" i="1" s="1"/>
  <c r="J2735" i="1"/>
  <c r="K2735" i="1" s="1"/>
  <c r="N2735" i="1"/>
  <c r="B2736" i="1"/>
  <c r="M2735" i="1"/>
  <c r="L2735" i="1"/>
  <c r="N2638" i="1"/>
  <c r="L2638" i="1"/>
  <c r="M2638" i="1"/>
  <c r="B2639" i="1"/>
  <c r="J2638" i="1"/>
  <c r="K2638" i="1" s="1"/>
  <c r="B3039" i="1"/>
  <c r="J3038" i="1"/>
  <c r="K3038" i="1" s="1"/>
  <c r="M3038" i="1"/>
  <c r="L3038" i="1"/>
  <c r="N3038" i="1"/>
  <c r="I2136" i="1"/>
  <c r="J2136" i="1" s="1"/>
  <c r="K2136" i="1" s="1"/>
  <c r="L2136" i="1"/>
  <c r="H2136" i="1"/>
  <c r="B2137" i="1"/>
  <c r="N2136" i="1"/>
  <c r="M2136" i="1"/>
  <c r="I435" i="1"/>
  <c r="H435" i="1"/>
  <c r="L435" i="1"/>
  <c r="B436" i="1"/>
  <c r="M435" i="1"/>
  <c r="N435" i="1"/>
  <c r="I1136" i="1"/>
  <c r="J1136" i="1" s="1"/>
  <c r="K1136" i="1" s="1"/>
  <c r="H1136" i="1"/>
  <c r="B1137" i="1"/>
  <c r="N1136" i="1"/>
  <c r="M1136" i="1"/>
  <c r="L1136" i="1"/>
  <c r="N6136" i="1"/>
  <c r="L6136" i="1"/>
  <c r="B6137" i="1"/>
  <c r="M6136" i="1"/>
  <c r="J6136" i="1"/>
  <c r="K6136" i="1" s="1"/>
  <c r="L3537" i="1"/>
  <c r="B3538" i="1"/>
  <c r="J3537" i="1"/>
  <c r="K3537" i="1" s="1"/>
  <c r="N3537" i="1"/>
  <c r="M3537" i="1"/>
  <c r="J534" i="1"/>
  <c r="K534" i="1" s="1"/>
  <c r="N4037" i="1"/>
  <c r="M4037" i="1"/>
  <c r="J4037" i="1"/>
  <c r="K4037" i="1" s="1"/>
  <c r="L4037" i="1"/>
  <c r="B4038" i="1"/>
  <c r="N5537" i="1"/>
  <c r="M5537" i="1"/>
  <c r="L5537" i="1"/>
  <c r="B5538" i="1"/>
  <c r="B237" i="1"/>
  <c r="N236" i="1"/>
  <c r="M236" i="1"/>
  <c r="L236" i="1"/>
  <c r="I236" i="1"/>
  <c r="J236" i="1" s="1"/>
  <c r="K236" i="1" s="1"/>
  <c r="H236" i="1"/>
  <c r="I136" i="1"/>
  <c r="L136" i="1"/>
  <c r="B137" i="1"/>
  <c r="H136" i="1"/>
  <c r="N136" i="1"/>
  <c r="M136" i="1"/>
  <c r="J5335" i="1"/>
  <c r="K5335" i="1" s="1"/>
  <c r="N5336" i="1"/>
  <c r="M5336" i="1"/>
  <c r="L5336" i="1"/>
  <c r="B5337" i="1"/>
  <c r="N6437" i="1"/>
  <c r="M6437" i="1"/>
  <c r="B6438" i="1"/>
  <c r="L6437" i="1"/>
  <c r="M4636" i="1"/>
  <c r="B4637" i="1"/>
  <c r="J4636" i="1"/>
  <c r="K4636" i="1" s="1"/>
  <c r="L4636" i="1"/>
  <c r="N4636" i="1"/>
  <c r="N836" i="1"/>
  <c r="M836" i="1"/>
  <c r="L836" i="1"/>
  <c r="B837" i="1"/>
  <c r="I836" i="1"/>
  <c r="J836" i="1" s="1"/>
  <c r="K836" i="1" s="1"/>
  <c r="H836" i="1"/>
  <c r="J4537" i="1"/>
  <c r="K4537" i="1" s="1"/>
  <c r="J4635" i="1"/>
  <c r="K4635" i="1" s="1"/>
  <c r="J935" i="1"/>
  <c r="K935" i="1" s="1"/>
  <c r="L735" i="1"/>
  <c r="B736" i="1"/>
  <c r="H735" i="1"/>
  <c r="I735" i="1"/>
  <c r="J735" i="1" s="1"/>
  <c r="K735" i="1" s="1"/>
  <c r="N735" i="1"/>
  <c r="M735" i="1"/>
  <c r="J434" i="1"/>
  <c r="K434" i="1" s="1"/>
  <c r="J3037" i="1"/>
  <c r="K3037" i="1" s="1"/>
  <c r="L1035" i="1"/>
  <c r="B1036" i="1"/>
  <c r="H1035" i="1"/>
  <c r="I1035" i="1"/>
  <c r="N1035" i="1"/>
  <c r="M1035" i="1"/>
  <c r="M1936" i="1"/>
  <c r="N1936" i="1"/>
  <c r="H1936" i="1"/>
  <c r="B1937" i="1"/>
  <c r="I1936" i="1"/>
  <c r="L1936" i="1"/>
  <c r="B5138" i="1"/>
  <c r="N5137" i="1"/>
  <c r="M5137" i="1"/>
  <c r="L5137" i="1"/>
  <c r="I936" i="1"/>
  <c r="B937" i="1"/>
  <c r="M936" i="1"/>
  <c r="N936" i="1"/>
  <c r="H936" i="1"/>
  <c r="L936" i="1"/>
  <c r="J4538" i="1"/>
  <c r="K4538" i="1" s="1"/>
  <c r="B4539" i="1"/>
  <c r="N4538" i="1"/>
  <c r="M4538" i="1"/>
  <c r="L4538" i="1"/>
  <c r="J3536" i="1"/>
  <c r="K3536" i="1" s="1"/>
  <c r="I535" i="1"/>
  <c r="J535" i="1" s="1"/>
  <c r="K535" i="1" s="1"/>
  <c r="B536" i="1"/>
  <c r="N535" i="1"/>
  <c r="H535" i="1"/>
  <c r="M535" i="1"/>
  <c r="L535" i="1"/>
  <c r="N3837" i="1"/>
  <c r="M3837" i="1"/>
  <c r="L3837" i="1"/>
  <c r="B3838" i="1"/>
  <c r="J4838" i="1"/>
  <c r="K4838" i="1" s="1"/>
  <c r="N4838" i="1"/>
  <c r="B4839" i="1"/>
  <c r="M4838" i="1"/>
  <c r="L4838" i="1"/>
  <c r="N5836" i="1"/>
  <c r="M5836" i="1"/>
  <c r="B5837" i="1"/>
  <c r="L5836" i="1"/>
  <c r="J1135" i="1"/>
  <c r="K1135" i="1" s="1"/>
  <c r="L6035" i="1"/>
  <c r="N6035" i="1"/>
  <c r="B6036" i="1"/>
  <c r="M6035" i="1"/>
  <c r="B5737" i="1" l="1"/>
  <c r="J5736" i="1"/>
  <c r="K5736" i="1" s="1"/>
  <c r="N5736" i="1"/>
  <c r="M5736" i="1"/>
  <c r="L5736" i="1"/>
  <c r="B6340" i="1"/>
  <c r="N6339" i="1"/>
  <c r="L6339" i="1"/>
  <c r="M6339" i="1"/>
  <c r="J6338" i="1"/>
  <c r="K6338" i="1" s="1"/>
  <c r="L2836" i="1"/>
  <c r="J2836" i="1"/>
  <c r="K2836" i="1" s="1"/>
  <c r="N2836" i="1"/>
  <c r="B2837" i="1"/>
  <c r="M2836" i="1"/>
  <c r="L4136" i="1"/>
  <c r="B4137" i="1"/>
  <c r="N4136" i="1"/>
  <c r="M4136" i="1"/>
  <c r="J4136" i="1"/>
  <c r="K4136" i="1" s="1"/>
  <c r="H636" i="1"/>
  <c r="L636" i="1"/>
  <c r="N636" i="1"/>
  <c r="B637" i="1"/>
  <c r="I636" i="1"/>
  <c r="J636" i="1" s="1"/>
  <c r="K636" i="1" s="1"/>
  <c r="M636" i="1"/>
  <c r="M6238" i="1"/>
  <c r="B6239" i="1"/>
  <c r="N6238" i="1"/>
  <c r="J6238" i="1"/>
  <c r="K6238" i="1" s="1"/>
  <c r="L6238" i="1"/>
  <c r="I2036" i="1"/>
  <c r="J2036" i="1" s="1"/>
  <c r="K2036" i="1" s="1"/>
  <c r="N2036" i="1"/>
  <c r="M2036" i="1"/>
  <c r="B2037" i="1"/>
  <c r="L2036" i="1"/>
  <c r="H2036" i="1"/>
  <c r="N3737" i="1"/>
  <c r="B3738" i="1"/>
  <c r="J3737" i="1"/>
  <c r="K3737" i="1" s="1"/>
  <c r="M3737" i="1"/>
  <c r="L3737" i="1"/>
  <c r="N2237" i="1"/>
  <c r="M2237" i="1"/>
  <c r="B2238" i="1"/>
  <c r="L2237" i="1"/>
  <c r="H2237" i="1"/>
  <c r="I2237" i="1"/>
  <c r="J2237" i="1" s="1"/>
  <c r="K2237" i="1" s="1"/>
  <c r="I1836" i="1"/>
  <c r="J1836" i="1" s="1"/>
  <c r="K1836" i="1" s="1"/>
  <c r="L1836" i="1"/>
  <c r="B1837" i="1"/>
  <c r="N1836" i="1"/>
  <c r="H1836" i="1"/>
  <c r="M1836" i="1"/>
  <c r="M3136" i="1"/>
  <c r="B3137" i="1"/>
  <c r="L3136" i="1"/>
  <c r="J3136" i="1"/>
  <c r="K3136" i="1" s="1"/>
  <c r="N3136" i="1"/>
  <c r="J5036" i="1"/>
  <c r="K5036" i="1" s="1"/>
  <c r="L5036" i="1"/>
  <c r="M5036" i="1"/>
  <c r="B5037" i="1"/>
  <c r="N5036" i="1"/>
  <c r="N1438" i="1"/>
  <c r="M1438" i="1"/>
  <c r="H1438" i="1"/>
  <c r="L1438" i="1"/>
  <c r="B1439" i="1"/>
  <c r="I1438" i="1"/>
  <c r="J1438" i="1" s="1"/>
  <c r="K1438" i="1" s="1"/>
  <c r="M3636" i="1"/>
  <c r="B3637" i="1"/>
  <c r="L3636" i="1"/>
  <c r="N3636" i="1"/>
  <c r="J3636" i="1"/>
  <c r="K3636" i="1" s="1"/>
  <c r="N3336" i="1"/>
  <c r="M3336" i="1"/>
  <c r="B3337" i="1"/>
  <c r="J3336" i="1"/>
  <c r="K3336" i="1" s="1"/>
  <c r="L3336" i="1"/>
  <c r="J4937" i="1"/>
  <c r="K4937" i="1" s="1"/>
  <c r="L4937" i="1"/>
  <c r="N4937" i="1"/>
  <c r="M4937" i="1"/>
  <c r="B4938" i="1"/>
  <c r="H1536" i="1"/>
  <c r="I1536" i="1"/>
  <c r="J1536" i="1" s="1"/>
  <c r="K1536" i="1" s="1"/>
  <c r="M1536" i="1"/>
  <c r="N1536" i="1"/>
  <c r="B1537" i="1"/>
  <c r="L1536" i="1"/>
  <c r="L4438" i="1"/>
  <c r="N4438" i="1"/>
  <c r="J4438" i="1"/>
  <c r="K4438" i="1" s="1"/>
  <c r="M4438" i="1"/>
  <c r="B4439" i="1"/>
  <c r="J2736" i="1"/>
  <c r="K2736" i="1" s="1"/>
  <c r="M2736" i="1"/>
  <c r="L2736" i="1"/>
  <c r="N2736" i="1"/>
  <c r="B2737" i="1"/>
  <c r="N1236" i="1"/>
  <c r="M1236" i="1"/>
  <c r="B1237" i="1"/>
  <c r="I1236" i="1"/>
  <c r="J1236" i="1" s="1"/>
  <c r="K1236" i="1" s="1"/>
  <c r="L1236" i="1"/>
  <c r="H1236" i="1"/>
  <c r="I2436" i="1"/>
  <c r="J2436" i="1" s="1"/>
  <c r="K2436" i="1" s="1"/>
  <c r="N2436" i="1"/>
  <c r="H2436" i="1"/>
  <c r="B2437" i="1"/>
  <c r="M2436" i="1"/>
  <c r="L2436" i="1"/>
  <c r="N3937" i="1"/>
  <c r="M3937" i="1"/>
  <c r="B3938" i="1"/>
  <c r="L3937" i="1"/>
  <c r="J3937" i="1"/>
  <c r="K3937" i="1" s="1"/>
  <c r="J5236" i="1"/>
  <c r="K5236" i="1" s="1"/>
  <c r="N5236" i="1"/>
  <c r="L5236" i="1"/>
  <c r="M5236" i="1"/>
  <c r="B5237" i="1"/>
  <c r="M5637" i="1"/>
  <c r="L5637" i="1"/>
  <c r="B5638" i="1"/>
  <c r="N5637" i="1"/>
  <c r="J5637" i="1"/>
  <c r="K5637" i="1" s="1"/>
  <c r="M2337" i="1"/>
  <c r="B2338" i="1"/>
  <c r="L2337" i="1"/>
  <c r="I2337" i="1"/>
  <c r="J2337" i="1" s="1"/>
  <c r="K2337" i="1" s="1"/>
  <c r="H2337" i="1"/>
  <c r="N2337" i="1"/>
  <c r="J3236" i="1"/>
  <c r="K3236" i="1" s="1"/>
  <c r="N3236" i="1"/>
  <c r="L3236" i="1"/>
  <c r="B3237" i="1"/>
  <c r="M3236" i="1"/>
  <c r="M1636" i="1"/>
  <c r="L1636" i="1"/>
  <c r="I1636" i="1"/>
  <c r="J1636" i="1" s="1"/>
  <c r="K1636" i="1" s="1"/>
  <c r="H1636" i="1"/>
  <c r="N1636" i="1"/>
  <c r="B1637" i="1"/>
  <c r="M1737" i="1"/>
  <c r="N1737" i="1"/>
  <c r="H1737" i="1"/>
  <c r="L1737" i="1"/>
  <c r="B1738" i="1"/>
  <c r="I1737" i="1"/>
  <c r="J1737" i="1" s="1"/>
  <c r="K1737" i="1" s="1"/>
  <c r="N3436" i="1"/>
  <c r="B3437" i="1"/>
  <c r="M3436" i="1"/>
  <c r="L3436" i="1"/>
  <c r="J3436" i="1"/>
  <c r="K3436" i="1" s="1"/>
  <c r="N4736" i="1"/>
  <c r="J4736" i="1"/>
  <c r="K4736" i="1" s="1"/>
  <c r="M4736" i="1"/>
  <c r="L4736" i="1"/>
  <c r="B4737" i="1"/>
  <c r="L36" i="1"/>
  <c r="I36" i="1"/>
  <c r="J36" i="1" s="1"/>
  <c r="K36" i="1" s="1"/>
  <c r="N36" i="1"/>
  <c r="H36" i="1"/>
  <c r="M36" i="1"/>
  <c r="B37" i="1"/>
  <c r="N1337" i="1"/>
  <c r="H1337" i="1"/>
  <c r="M1337" i="1"/>
  <c r="B1338" i="1"/>
  <c r="I1337" i="1"/>
  <c r="J1337" i="1" s="1"/>
  <c r="K1337" i="1" s="1"/>
  <c r="L1337" i="1"/>
  <c r="B4338" i="1"/>
  <c r="N4337" i="1"/>
  <c r="J4337" i="1"/>
  <c r="K4337" i="1" s="1"/>
  <c r="M4337" i="1"/>
  <c r="L4337" i="1"/>
  <c r="J2639" i="1"/>
  <c r="K2639" i="1" s="1"/>
  <c r="N2639" i="1"/>
  <c r="B2640" i="1"/>
  <c r="M2639" i="1"/>
  <c r="L2639" i="1"/>
  <c r="J6035" i="1"/>
  <c r="K6035" i="1" s="1"/>
  <c r="J936" i="1"/>
  <c r="K936" i="1" s="1"/>
  <c r="L5138" i="1"/>
  <c r="J5138" i="1"/>
  <c r="K5138" i="1" s="1"/>
  <c r="N5138" i="1"/>
  <c r="M5138" i="1"/>
  <c r="B5139" i="1"/>
  <c r="N4839" i="1"/>
  <c r="M4839" i="1"/>
  <c r="B4840" i="1"/>
  <c r="L4839" i="1"/>
  <c r="N5538" i="1"/>
  <c r="J5538" i="1"/>
  <c r="K5538" i="1" s="1"/>
  <c r="M5538" i="1"/>
  <c r="L5538" i="1"/>
  <c r="B5539" i="1"/>
  <c r="N6137" i="1"/>
  <c r="J6137" i="1"/>
  <c r="K6137" i="1" s="1"/>
  <c r="M6137" i="1"/>
  <c r="L6137" i="1"/>
  <c r="B6138" i="1"/>
  <c r="N6036" i="1"/>
  <c r="M6036" i="1"/>
  <c r="B6037" i="1"/>
  <c r="L6036" i="1"/>
  <c r="J6036" i="1"/>
  <c r="K6036" i="1" s="1"/>
  <c r="J1936" i="1"/>
  <c r="K1936" i="1" s="1"/>
  <c r="J6437" i="1"/>
  <c r="K6437" i="1" s="1"/>
  <c r="I237" i="1"/>
  <c r="N237" i="1"/>
  <c r="H237" i="1"/>
  <c r="M237" i="1"/>
  <c r="B238" i="1"/>
  <c r="L237" i="1"/>
  <c r="J5537" i="1"/>
  <c r="K5537" i="1" s="1"/>
  <c r="H1137" i="1"/>
  <c r="L1137" i="1"/>
  <c r="N1137" i="1"/>
  <c r="B1138" i="1"/>
  <c r="M1137" i="1"/>
  <c r="I1137" i="1"/>
  <c r="L3039" i="1"/>
  <c r="N3039" i="1"/>
  <c r="B3040" i="1"/>
  <c r="M3039" i="1"/>
  <c r="J3837" i="1"/>
  <c r="K3837" i="1" s="1"/>
  <c r="J5836" i="1"/>
  <c r="K5836" i="1" s="1"/>
  <c r="M536" i="1"/>
  <c r="L536" i="1"/>
  <c r="I536" i="1"/>
  <c r="B537" i="1"/>
  <c r="N536" i="1"/>
  <c r="H536" i="1"/>
  <c r="N1937" i="1"/>
  <c r="L1937" i="1"/>
  <c r="H1937" i="1"/>
  <c r="I1937" i="1"/>
  <c r="J1937" i="1" s="1"/>
  <c r="K1937" i="1" s="1"/>
  <c r="M1937" i="1"/>
  <c r="B1938" i="1"/>
  <c r="J1035" i="1"/>
  <c r="K1035" i="1" s="1"/>
  <c r="J5337" i="1"/>
  <c r="K5337" i="1" s="1"/>
  <c r="N5337" i="1"/>
  <c r="B5338" i="1"/>
  <c r="L5337" i="1"/>
  <c r="M5337" i="1"/>
  <c r="L4038" i="1"/>
  <c r="N4038" i="1"/>
  <c r="J4038" i="1"/>
  <c r="K4038" i="1" s="1"/>
  <c r="M4038" i="1"/>
  <c r="B4039" i="1"/>
  <c r="L3538" i="1"/>
  <c r="N3538" i="1"/>
  <c r="J3538" i="1"/>
  <c r="K3538" i="1" s="1"/>
  <c r="M3538" i="1"/>
  <c r="B3539" i="1"/>
  <c r="B437" i="1"/>
  <c r="I436" i="1"/>
  <c r="J436" i="1" s="1"/>
  <c r="K436" i="1" s="1"/>
  <c r="H436" i="1"/>
  <c r="L436" i="1"/>
  <c r="M436" i="1"/>
  <c r="N436" i="1"/>
  <c r="J4637" i="1"/>
  <c r="K4637" i="1" s="1"/>
  <c r="N4637" i="1"/>
  <c r="B4638" i="1"/>
  <c r="L4637" i="1"/>
  <c r="M4637" i="1"/>
  <c r="N6438" i="1"/>
  <c r="B6439" i="1"/>
  <c r="J6438" i="1"/>
  <c r="K6438" i="1" s="1"/>
  <c r="M6438" i="1"/>
  <c r="L6438" i="1"/>
  <c r="N137" i="1"/>
  <c r="I137" i="1"/>
  <c r="M137" i="1"/>
  <c r="H137" i="1"/>
  <c r="L137" i="1"/>
  <c r="B138" i="1"/>
  <c r="M3838" i="1"/>
  <c r="B3839" i="1"/>
  <c r="L3838" i="1"/>
  <c r="N3838" i="1"/>
  <c r="N4539" i="1"/>
  <c r="M4539" i="1"/>
  <c r="J4539" i="1"/>
  <c r="K4539" i="1" s="1"/>
  <c r="L4539" i="1"/>
  <c r="B4540" i="1"/>
  <c r="L937" i="1"/>
  <c r="I937" i="1"/>
  <c r="M937" i="1"/>
  <c r="N937" i="1"/>
  <c r="H937" i="1"/>
  <c r="B938" i="1"/>
  <c r="J5137" i="1"/>
  <c r="K5137" i="1" s="1"/>
  <c r="I1036" i="1"/>
  <c r="N1036" i="1"/>
  <c r="B1037" i="1"/>
  <c r="M1036" i="1"/>
  <c r="L1036" i="1"/>
  <c r="H1036" i="1"/>
  <c r="N736" i="1"/>
  <c r="H736" i="1"/>
  <c r="I736" i="1"/>
  <c r="M736" i="1"/>
  <c r="B737" i="1"/>
  <c r="L736" i="1"/>
  <c r="L837" i="1"/>
  <c r="B838" i="1"/>
  <c r="I837" i="1"/>
  <c r="J837" i="1" s="1"/>
  <c r="K837" i="1" s="1"/>
  <c r="N837" i="1"/>
  <c r="M837" i="1"/>
  <c r="H837" i="1"/>
  <c r="J5336" i="1"/>
  <c r="K5336" i="1" s="1"/>
  <c r="N2137" i="1"/>
  <c r="H2137" i="1"/>
  <c r="M2137" i="1"/>
  <c r="B2138" i="1"/>
  <c r="I2137" i="1"/>
  <c r="J2137" i="1" s="1"/>
  <c r="K2137" i="1" s="1"/>
  <c r="L2137" i="1"/>
  <c r="N5837" i="1"/>
  <c r="M5837" i="1"/>
  <c r="B5838" i="1"/>
  <c r="L5837" i="1"/>
  <c r="J136" i="1"/>
  <c r="K136" i="1" s="1"/>
  <c r="J435" i="1"/>
  <c r="K435" i="1" s="1"/>
  <c r="J6339" i="1" l="1"/>
  <c r="K6339" i="1" s="1"/>
  <c r="B6341" i="1"/>
  <c r="L6340" i="1"/>
  <c r="N6340" i="1"/>
  <c r="M6340" i="1"/>
  <c r="J5737" i="1"/>
  <c r="K5737" i="1" s="1"/>
  <c r="N5737" i="1"/>
  <c r="M5737" i="1"/>
  <c r="B5738" i="1"/>
  <c r="L5737" i="1"/>
  <c r="J2837" i="1"/>
  <c r="K2837" i="1" s="1"/>
  <c r="N2837" i="1"/>
  <c r="M2837" i="1"/>
  <c r="B2838" i="1"/>
  <c r="L2837" i="1"/>
  <c r="H637" i="1"/>
  <c r="B638" i="1"/>
  <c r="I637" i="1"/>
  <c r="J637" i="1" s="1"/>
  <c r="K637" i="1" s="1"/>
  <c r="N637" i="1"/>
  <c r="L637" i="1"/>
  <c r="M637" i="1"/>
  <c r="M4137" i="1"/>
  <c r="N4137" i="1"/>
  <c r="L4137" i="1"/>
  <c r="B4138" i="1"/>
  <c r="J4137" i="1"/>
  <c r="K4137" i="1" s="1"/>
  <c r="B6240" i="1"/>
  <c r="J6239" i="1"/>
  <c r="K6239" i="1" s="1"/>
  <c r="L6239" i="1"/>
  <c r="M6239" i="1"/>
  <c r="N6239" i="1"/>
  <c r="H2037" i="1"/>
  <c r="B2038" i="1"/>
  <c r="I2037" i="1"/>
  <c r="J2037" i="1" s="1"/>
  <c r="K2037" i="1" s="1"/>
  <c r="L2037" i="1"/>
  <c r="M2037" i="1"/>
  <c r="N2037" i="1"/>
  <c r="B3739" i="1"/>
  <c r="L3738" i="1"/>
  <c r="N3738" i="1"/>
  <c r="J3738" i="1"/>
  <c r="K3738" i="1" s="1"/>
  <c r="M3738" i="1"/>
  <c r="N3637" i="1"/>
  <c r="L3637" i="1"/>
  <c r="B3638" i="1"/>
  <c r="J3637" i="1"/>
  <c r="K3637" i="1" s="1"/>
  <c r="M3637" i="1"/>
  <c r="B1838" i="1"/>
  <c r="N1837" i="1"/>
  <c r="H1837" i="1"/>
  <c r="M1837" i="1"/>
  <c r="L1837" i="1"/>
  <c r="I1837" i="1"/>
  <c r="J1837" i="1" s="1"/>
  <c r="K1837" i="1" s="1"/>
  <c r="H2238" i="1"/>
  <c r="I2238" i="1"/>
  <c r="J2238" i="1" s="1"/>
  <c r="K2238" i="1" s="1"/>
  <c r="L2238" i="1"/>
  <c r="M2238" i="1"/>
  <c r="B2239" i="1"/>
  <c r="N2238" i="1"/>
  <c r="N4439" i="1"/>
  <c r="B4440" i="1"/>
  <c r="M4439" i="1"/>
  <c r="L4439" i="1"/>
  <c r="J4439" i="1"/>
  <c r="K4439" i="1" s="1"/>
  <c r="L3137" i="1"/>
  <c r="J3137" i="1"/>
  <c r="K3137" i="1" s="1"/>
  <c r="N3137" i="1"/>
  <c r="B3138" i="1"/>
  <c r="M3137" i="1"/>
  <c r="H1537" i="1"/>
  <c r="B1538" i="1"/>
  <c r="M1537" i="1"/>
  <c r="N1537" i="1"/>
  <c r="I1537" i="1"/>
  <c r="J1537" i="1" s="1"/>
  <c r="K1537" i="1" s="1"/>
  <c r="L1537" i="1"/>
  <c r="N4938" i="1"/>
  <c r="M4938" i="1"/>
  <c r="J4938" i="1"/>
  <c r="K4938" i="1" s="1"/>
  <c r="L4938" i="1"/>
  <c r="B4939" i="1"/>
  <c r="L3337" i="1"/>
  <c r="M3337" i="1"/>
  <c r="B3338" i="1"/>
  <c r="N3337" i="1"/>
  <c r="J3337" i="1"/>
  <c r="K3337" i="1" s="1"/>
  <c r="H1439" i="1"/>
  <c r="B1440" i="1"/>
  <c r="L1439" i="1"/>
  <c r="N1439" i="1"/>
  <c r="I1439" i="1"/>
  <c r="J1439" i="1" s="1"/>
  <c r="K1439" i="1" s="1"/>
  <c r="M1439" i="1"/>
  <c r="B5038" i="1"/>
  <c r="M5037" i="1"/>
  <c r="J5037" i="1"/>
  <c r="K5037" i="1" s="1"/>
  <c r="L5037" i="1"/>
  <c r="N5037" i="1"/>
  <c r="M4338" i="1"/>
  <c r="L4338" i="1"/>
  <c r="B4339" i="1"/>
  <c r="J4338" i="1"/>
  <c r="K4338" i="1" s="1"/>
  <c r="N4338" i="1"/>
  <c r="M5237" i="1"/>
  <c r="L5237" i="1"/>
  <c r="B5238" i="1"/>
  <c r="J5237" i="1"/>
  <c r="K5237" i="1" s="1"/>
  <c r="N5237" i="1"/>
  <c r="L2737" i="1"/>
  <c r="N2737" i="1"/>
  <c r="B2738" i="1"/>
  <c r="J2737" i="1"/>
  <c r="K2737" i="1" s="1"/>
  <c r="M2737" i="1"/>
  <c r="I37" i="1"/>
  <c r="J37" i="1" s="1"/>
  <c r="K37" i="1" s="1"/>
  <c r="M37" i="1"/>
  <c r="B38" i="1"/>
  <c r="H37" i="1"/>
  <c r="N37" i="1"/>
  <c r="L37" i="1"/>
  <c r="M3437" i="1"/>
  <c r="B3438" i="1"/>
  <c r="L3437" i="1"/>
  <c r="J3437" i="1"/>
  <c r="K3437" i="1" s="1"/>
  <c r="N3437" i="1"/>
  <c r="I2338" i="1"/>
  <c r="J2338" i="1" s="1"/>
  <c r="K2338" i="1" s="1"/>
  <c r="N2338" i="1"/>
  <c r="M2338" i="1"/>
  <c r="H2338" i="1"/>
  <c r="L2338" i="1"/>
  <c r="B2339" i="1"/>
  <c r="N5638" i="1"/>
  <c r="B5639" i="1"/>
  <c r="J5638" i="1"/>
  <c r="K5638" i="1" s="1"/>
  <c r="M5638" i="1"/>
  <c r="L5638" i="1"/>
  <c r="L3938" i="1"/>
  <c r="B3939" i="1"/>
  <c r="N3938" i="1"/>
  <c r="J3938" i="1"/>
  <c r="K3938" i="1" s="1"/>
  <c r="M3938" i="1"/>
  <c r="B2438" i="1"/>
  <c r="H2437" i="1"/>
  <c r="I2437" i="1"/>
  <c r="J2437" i="1" s="1"/>
  <c r="K2437" i="1" s="1"/>
  <c r="M2437" i="1"/>
  <c r="L2437" i="1"/>
  <c r="N2437" i="1"/>
  <c r="B1238" i="1"/>
  <c r="L1237" i="1"/>
  <c r="I1237" i="1"/>
  <c r="J1237" i="1" s="1"/>
  <c r="K1237" i="1" s="1"/>
  <c r="N1237" i="1"/>
  <c r="H1237" i="1"/>
  <c r="M1237" i="1"/>
  <c r="M2640" i="1"/>
  <c r="L2640" i="1"/>
  <c r="J2640" i="1"/>
  <c r="K2640" i="1" s="1"/>
  <c r="N2640" i="1"/>
  <c r="B2641" i="1"/>
  <c r="B1339" i="1"/>
  <c r="M1338" i="1"/>
  <c r="I1338" i="1"/>
  <c r="J1338" i="1" s="1"/>
  <c r="K1338" i="1" s="1"/>
  <c r="N1338" i="1"/>
  <c r="H1338" i="1"/>
  <c r="L1338" i="1"/>
  <c r="N4737" i="1"/>
  <c r="B4738" i="1"/>
  <c r="L4737" i="1"/>
  <c r="J4737" i="1"/>
  <c r="K4737" i="1" s="1"/>
  <c r="M4737" i="1"/>
  <c r="L1637" i="1"/>
  <c r="H1637" i="1"/>
  <c r="B1638" i="1"/>
  <c r="N1637" i="1"/>
  <c r="I1637" i="1"/>
  <c r="J1637" i="1" s="1"/>
  <c r="K1637" i="1" s="1"/>
  <c r="M1637" i="1"/>
  <c r="M1738" i="1"/>
  <c r="I1738" i="1"/>
  <c r="J1738" i="1" s="1"/>
  <c r="K1738" i="1" s="1"/>
  <c r="B1739" i="1"/>
  <c r="H1738" i="1"/>
  <c r="N1738" i="1"/>
  <c r="L1738" i="1"/>
  <c r="M3237" i="1"/>
  <c r="L3237" i="1"/>
  <c r="J3237" i="1"/>
  <c r="K3237" i="1" s="1"/>
  <c r="B3238" i="1"/>
  <c r="N3237" i="1"/>
  <c r="N2138" i="1"/>
  <c r="H2138" i="1"/>
  <c r="I2138" i="1"/>
  <c r="M2138" i="1"/>
  <c r="L2138" i="1"/>
  <c r="B2139" i="1"/>
  <c r="L838" i="1"/>
  <c r="H838" i="1"/>
  <c r="B839" i="1"/>
  <c r="I838" i="1"/>
  <c r="N838" i="1"/>
  <c r="M838" i="1"/>
  <c r="H938" i="1"/>
  <c r="L938" i="1"/>
  <c r="M938" i="1"/>
  <c r="N938" i="1"/>
  <c r="I938" i="1"/>
  <c r="B939" i="1"/>
  <c r="M4540" i="1"/>
  <c r="B4541" i="1"/>
  <c r="L4540" i="1"/>
  <c r="J4540" i="1"/>
  <c r="K4540" i="1" s="1"/>
  <c r="N4540" i="1"/>
  <c r="N138" i="1"/>
  <c r="B139" i="1"/>
  <c r="M138" i="1"/>
  <c r="L138" i="1"/>
  <c r="H138" i="1"/>
  <c r="I138" i="1"/>
  <c r="L6138" i="1"/>
  <c r="B6139" i="1"/>
  <c r="N6138" i="1"/>
  <c r="M6138" i="1"/>
  <c r="L5539" i="1"/>
  <c r="J5539" i="1"/>
  <c r="K5539" i="1" s="1"/>
  <c r="N5539" i="1"/>
  <c r="M5539" i="1"/>
  <c r="B5540" i="1"/>
  <c r="L1037" i="1"/>
  <c r="I1037" i="1"/>
  <c r="N1037" i="1"/>
  <c r="B1038" i="1"/>
  <c r="M1037" i="1"/>
  <c r="H1037" i="1"/>
  <c r="M238" i="1"/>
  <c r="H238" i="1"/>
  <c r="L238" i="1"/>
  <c r="B239" i="1"/>
  <c r="I238" i="1"/>
  <c r="J238" i="1" s="1"/>
  <c r="K238" i="1" s="1"/>
  <c r="N238" i="1"/>
  <c r="M437" i="1"/>
  <c r="N437" i="1"/>
  <c r="I437" i="1"/>
  <c r="L437" i="1"/>
  <c r="H437" i="1"/>
  <c r="B438" i="1"/>
  <c r="J5837" i="1"/>
  <c r="K5837" i="1" s="1"/>
  <c r="J4638" i="1"/>
  <c r="K4638" i="1" s="1"/>
  <c r="L4638" i="1"/>
  <c r="M4638" i="1"/>
  <c r="N4638" i="1"/>
  <c r="B4639" i="1"/>
  <c r="N3539" i="1"/>
  <c r="M3539" i="1"/>
  <c r="L3539" i="1"/>
  <c r="B3540" i="1"/>
  <c r="J3539" i="1"/>
  <c r="K3539" i="1" s="1"/>
  <c r="N4039" i="1"/>
  <c r="B4040" i="1"/>
  <c r="M4039" i="1"/>
  <c r="L4039" i="1"/>
  <c r="L1938" i="1"/>
  <c r="N1938" i="1"/>
  <c r="I1938" i="1"/>
  <c r="H1938" i="1"/>
  <c r="B1939" i="1"/>
  <c r="M1938" i="1"/>
  <c r="J1137" i="1"/>
  <c r="K1137" i="1" s="1"/>
  <c r="L6037" i="1"/>
  <c r="J6037" i="1"/>
  <c r="K6037" i="1" s="1"/>
  <c r="N6037" i="1"/>
  <c r="M6037" i="1"/>
  <c r="B6038" i="1"/>
  <c r="L5139" i="1"/>
  <c r="N5139" i="1"/>
  <c r="M5139" i="1"/>
  <c r="J5139" i="1"/>
  <c r="K5139" i="1" s="1"/>
  <c r="B5140" i="1"/>
  <c r="J3838" i="1"/>
  <c r="K3838" i="1" s="1"/>
  <c r="H737" i="1"/>
  <c r="I737" i="1"/>
  <c r="N737" i="1"/>
  <c r="M737" i="1"/>
  <c r="B738" i="1"/>
  <c r="L737" i="1"/>
  <c r="J1036" i="1"/>
  <c r="K1036" i="1" s="1"/>
  <c r="J3839" i="1"/>
  <c r="K3839" i="1" s="1"/>
  <c r="N3839" i="1"/>
  <c r="M3839" i="1"/>
  <c r="L3839" i="1"/>
  <c r="B3840" i="1"/>
  <c r="N6439" i="1"/>
  <c r="J6439" i="1"/>
  <c r="K6439" i="1" s="1"/>
  <c r="M6439" i="1"/>
  <c r="B6440" i="1"/>
  <c r="L6439" i="1"/>
  <c r="J3039" i="1"/>
  <c r="K3039" i="1" s="1"/>
  <c r="M4840" i="1"/>
  <c r="L4840" i="1"/>
  <c r="B4841" i="1"/>
  <c r="N4840" i="1"/>
  <c r="J736" i="1"/>
  <c r="K736" i="1" s="1"/>
  <c r="M5838" i="1"/>
  <c r="N5838" i="1"/>
  <c r="B5839" i="1"/>
  <c r="L5838" i="1"/>
  <c r="J937" i="1"/>
  <c r="K937" i="1" s="1"/>
  <c r="J137" i="1"/>
  <c r="K137" i="1" s="1"/>
  <c r="L537" i="1"/>
  <c r="H537" i="1"/>
  <c r="N537" i="1"/>
  <c r="I537" i="1"/>
  <c r="M537" i="1"/>
  <c r="B538" i="1"/>
  <c r="N3040" i="1"/>
  <c r="M3040" i="1"/>
  <c r="L3040" i="1"/>
  <c r="B3041" i="1"/>
  <c r="J3040" i="1"/>
  <c r="K3040" i="1" s="1"/>
  <c r="B1139" i="1"/>
  <c r="I1138" i="1"/>
  <c r="J1138" i="1" s="1"/>
  <c r="K1138" i="1" s="1"/>
  <c r="M1138" i="1"/>
  <c r="H1138" i="1"/>
  <c r="L1138" i="1"/>
  <c r="N1138" i="1"/>
  <c r="M5338" i="1"/>
  <c r="L5338" i="1"/>
  <c r="B5339" i="1"/>
  <c r="N5338" i="1"/>
  <c r="J536" i="1"/>
  <c r="K536" i="1" s="1"/>
  <c r="J237" i="1"/>
  <c r="K237" i="1" s="1"/>
  <c r="J4839" i="1"/>
  <c r="K4839" i="1" s="1"/>
  <c r="J5738" i="1" l="1"/>
  <c r="K5738" i="1" s="1"/>
  <c r="B5739" i="1"/>
  <c r="M5738" i="1"/>
  <c r="L5738" i="1"/>
  <c r="N5738" i="1"/>
  <c r="B6342" i="1"/>
  <c r="N6341" i="1"/>
  <c r="L6341" i="1"/>
  <c r="M6341" i="1"/>
  <c r="J6340" i="1"/>
  <c r="K6340" i="1" s="1"/>
  <c r="L4138" i="1"/>
  <c r="J4138" i="1"/>
  <c r="K4138" i="1" s="1"/>
  <c r="B4139" i="1"/>
  <c r="M4138" i="1"/>
  <c r="N4138" i="1"/>
  <c r="N2838" i="1"/>
  <c r="B2839" i="1"/>
  <c r="J2838" i="1"/>
  <c r="K2838" i="1" s="1"/>
  <c r="M2838" i="1"/>
  <c r="L2838" i="1"/>
  <c r="N638" i="1"/>
  <c r="H638" i="1"/>
  <c r="I638" i="1"/>
  <c r="J638" i="1" s="1"/>
  <c r="K638" i="1" s="1"/>
  <c r="L638" i="1"/>
  <c r="B639" i="1"/>
  <c r="M638" i="1"/>
  <c r="B6241" i="1"/>
  <c r="J6240" i="1"/>
  <c r="K6240" i="1" s="1"/>
  <c r="L6240" i="1"/>
  <c r="N6240" i="1"/>
  <c r="M6240" i="1"/>
  <c r="M3739" i="1"/>
  <c r="N3739" i="1"/>
  <c r="J3739" i="1"/>
  <c r="K3739" i="1" s="1"/>
  <c r="L3739" i="1"/>
  <c r="B3740" i="1"/>
  <c r="B2039" i="1"/>
  <c r="L2038" i="1"/>
  <c r="M2038" i="1"/>
  <c r="I2038" i="1"/>
  <c r="J2038" i="1" s="1"/>
  <c r="K2038" i="1" s="1"/>
  <c r="H2038" i="1"/>
  <c r="N2038" i="1"/>
  <c r="N1440" i="1"/>
  <c r="M1440" i="1"/>
  <c r="L1440" i="1"/>
  <c r="H1440" i="1"/>
  <c r="B1441" i="1"/>
  <c r="I1440" i="1"/>
  <c r="J1440" i="1" s="1"/>
  <c r="K1440" i="1" s="1"/>
  <c r="L1538" i="1"/>
  <c r="N1538" i="1"/>
  <c r="H1538" i="1"/>
  <c r="B1539" i="1"/>
  <c r="I1538" i="1"/>
  <c r="J1538" i="1" s="1"/>
  <c r="K1538" i="1" s="1"/>
  <c r="M1538" i="1"/>
  <c r="N4440" i="1"/>
  <c r="B4441" i="1"/>
  <c r="M4440" i="1"/>
  <c r="L4440" i="1"/>
  <c r="J4440" i="1"/>
  <c r="K4440" i="1" s="1"/>
  <c r="B5039" i="1"/>
  <c r="M5038" i="1"/>
  <c r="J5038" i="1"/>
  <c r="K5038" i="1" s="1"/>
  <c r="L5038" i="1"/>
  <c r="N5038" i="1"/>
  <c r="M1838" i="1"/>
  <c r="L1838" i="1"/>
  <c r="I1838" i="1"/>
  <c r="J1838" i="1" s="1"/>
  <c r="K1838" i="1" s="1"/>
  <c r="H1838" i="1"/>
  <c r="B1839" i="1"/>
  <c r="N1838" i="1"/>
  <c r="L3638" i="1"/>
  <c r="M3638" i="1"/>
  <c r="N3638" i="1"/>
  <c r="J3638" i="1"/>
  <c r="K3638" i="1" s="1"/>
  <c r="B3639" i="1"/>
  <c r="B3339" i="1"/>
  <c r="M3338" i="1"/>
  <c r="J3338" i="1"/>
  <c r="K3338" i="1" s="1"/>
  <c r="N3338" i="1"/>
  <c r="L3338" i="1"/>
  <c r="J4939" i="1"/>
  <c r="K4939" i="1" s="1"/>
  <c r="B4940" i="1"/>
  <c r="M4939" i="1"/>
  <c r="L4939" i="1"/>
  <c r="N4939" i="1"/>
  <c r="N3138" i="1"/>
  <c r="B3139" i="1"/>
  <c r="M3138" i="1"/>
  <c r="J3138" i="1"/>
  <c r="K3138" i="1" s="1"/>
  <c r="L3138" i="1"/>
  <c r="L2239" i="1"/>
  <c r="N2239" i="1"/>
  <c r="B2240" i="1"/>
  <c r="H2239" i="1"/>
  <c r="I2239" i="1"/>
  <c r="J2239" i="1" s="1"/>
  <c r="K2239" i="1" s="1"/>
  <c r="M2239" i="1"/>
  <c r="B2739" i="1"/>
  <c r="M2738" i="1"/>
  <c r="L2738" i="1"/>
  <c r="J2738" i="1"/>
  <c r="K2738" i="1" s="1"/>
  <c r="N2738" i="1"/>
  <c r="B4340" i="1"/>
  <c r="N4339" i="1"/>
  <c r="J4339" i="1"/>
  <c r="K4339" i="1" s="1"/>
  <c r="M4339" i="1"/>
  <c r="L4339" i="1"/>
  <c r="L5639" i="1"/>
  <c r="M5639" i="1"/>
  <c r="J5639" i="1"/>
  <c r="K5639" i="1" s="1"/>
  <c r="B5640" i="1"/>
  <c r="N5639" i="1"/>
  <c r="J3438" i="1"/>
  <c r="K3438" i="1" s="1"/>
  <c r="L3438" i="1"/>
  <c r="M3438" i="1"/>
  <c r="N3438" i="1"/>
  <c r="B3439" i="1"/>
  <c r="I38" i="1"/>
  <c r="J38" i="1" s="1"/>
  <c r="K38" i="1" s="1"/>
  <c r="H38" i="1"/>
  <c r="N38" i="1"/>
  <c r="B39" i="1"/>
  <c r="M38" i="1"/>
  <c r="L38" i="1"/>
  <c r="N5238" i="1"/>
  <c r="M5238" i="1"/>
  <c r="J5238" i="1"/>
  <c r="K5238" i="1" s="1"/>
  <c r="B5239" i="1"/>
  <c r="L5238" i="1"/>
  <c r="N1638" i="1"/>
  <c r="H1638" i="1"/>
  <c r="B1639" i="1"/>
  <c r="L1638" i="1"/>
  <c r="I1638" i="1"/>
  <c r="J1638" i="1" s="1"/>
  <c r="K1638" i="1" s="1"/>
  <c r="M1638" i="1"/>
  <c r="N4738" i="1"/>
  <c r="B4739" i="1"/>
  <c r="J4738" i="1"/>
  <c r="K4738" i="1" s="1"/>
  <c r="M4738" i="1"/>
  <c r="L4738" i="1"/>
  <c r="M3939" i="1"/>
  <c r="B3940" i="1"/>
  <c r="L3939" i="1"/>
  <c r="N3939" i="1"/>
  <c r="J3939" i="1"/>
  <c r="K3939" i="1" s="1"/>
  <c r="I1339" i="1"/>
  <c r="J1339" i="1" s="1"/>
  <c r="K1339" i="1" s="1"/>
  <c r="N1339" i="1"/>
  <c r="M1339" i="1"/>
  <c r="L1339" i="1"/>
  <c r="B1340" i="1"/>
  <c r="H1339" i="1"/>
  <c r="M1238" i="1"/>
  <c r="L1238" i="1"/>
  <c r="N1238" i="1"/>
  <c r="B1239" i="1"/>
  <c r="I1238" i="1"/>
  <c r="J1238" i="1" s="1"/>
  <c r="K1238" i="1" s="1"/>
  <c r="H1238" i="1"/>
  <c r="B2439" i="1"/>
  <c r="I2438" i="1"/>
  <c r="J2438" i="1" s="1"/>
  <c r="K2438" i="1" s="1"/>
  <c r="H2438" i="1"/>
  <c r="M2438" i="1"/>
  <c r="N2438" i="1"/>
  <c r="L2438" i="1"/>
  <c r="M3238" i="1"/>
  <c r="B3239" i="1"/>
  <c r="N3238" i="1"/>
  <c r="J3238" i="1"/>
  <c r="K3238" i="1" s="1"/>
  <c r="L3238" i="1"/>
  <c r="N2641" i="1"/>
  <c r="J2641" i="1"/>
  <c r="K2641" i="1" s="1"/>
  <c r="M2641" i="1"/>
  <c r="L2641" i="1"/>
  <c r="B2642" i="1"/>
  <c r="I2339" i="1"/>
  <c r="J2339" i="1" s="1"/>
  <c r="K2339" i="1" s="1"/>
  <c r="N2339" i="1"/>
  <c r="M2339" i="1"/>
  <c r="B2340" i="1"/>
  <c r="H2339" i="1"/>
  <c r="L2339" i="1"/>
  <c r="H1739" i="1"/>
  <c r="L1739" i="1"/>
  <c r="M1739" i="1"/>
  <c r="B1740" i="1"/>
  <c r="I1739" i="1"/>
  <c r="J1739" i="1" s="1"/>
  <c r="K1739" i="1" s="1"/>
  <c r="N1739" i="1"/>
  <c r="I538" i="1"/>
  <c r="H538" i="1"/>
  <c r="B539" i="1"/>
  <c r="N538" i="1"/>
  <c r="M538" i="1"/>
  <c r="L538" i="1"/>
  <c r="J5838" i="1"/>
  <c r="K5838" i="1" s="1"/>
  <c r="J4039" i="1"/>
  <c r="K4039" i="1" s="1"/>
  <c r="I239" i="1"/>
  <c r="H239" i="1"/>
  <c r="N239" i="1"/>
  <c r="B240" i="1"/>
  <c r="M239" i="1"/>
  <c r="L239" i="1"/>
  <c r="B1039" i="1"/>
  <c r="I1038" i="1"/>
  <c r="N1038" i="1"/>
  <c r="H1038" i="1"/>
  <c r="M1038" i="1"/>
  <c r="L1038" i="1"/>
  <c r="J5540" i="1"/>
  <c r="K5540" i="1" s="1"/>
  <c r="B5541" i="1"/>
  <c r="N5540" i="1"/>
  <c r="M5540" i="1"/>
  <c r="L5540" i="1"/>
  <c r="J838" i="1"/>
  <c r="K838" i="1" s="1"/>
  <c r="B5340" i="1"/>
  <c r="N5339" i="1"/>
  <c r="J5339" i="1"/>
  <c r="K5339" i="1" s="1"/>
  <c r="M5339" i="1"/>
  <c r="L5339" i="1"/>
  <c r="M3041" i="1"/>
  <c r="L3041" i="1"/>
  <c r="B3042" i="1"/>
  <c r="N3041" i="1"/>
  <c r="J4840" i="1"/>
  <c r="K4840" i="1" s="1"/>
  <c r="J1938" i="1"/>
  <c r="K1938" i="1" s="1"/>
  <c r="J4541" i="1"/>
  <c r="K4541" i="1" s="1"/>
  <c r="M4541" i="1"/>
  <c r="L4541" i="1"/>
  <c r="B4542" i="1"/>
  <c r="N4541" i="1"/>
  <c r="N839" i="1"/>
  <c r="M839" i="1"/>
  <c r="L839" i="1"/>
  <c r="I839" i="1"/>
  <c r="B840" i="1"/>
  <c r="H839" i="1"/>
  <c r="J2138" i="1"/>
  <c r="K2138" i="1" s="1"/>
  <c r="J537" i="1"/>
  <c r="K537" i="1" s="1"/>
  <c r="L4841" i="1"/>
  <c r="N4841" i="1"/>
  <c r="M4841" i="1"/>
  <c r="B4842" i="1"/>
  <c r="N3840" i="1"/>
  <c r="M3840" i="1"/>
  <c r="L3840" i="1"/>
  <c r="B3841" i="1"/>
  <c r="J737" i="1"/>
  <c r="K737" i="1" s="1"/>
  <c r="N5140" i="1"/>
  <c r="M5140" i="1"/>
  <c r="L5140" i="1"/>
  <c r="B5141" i="1"/>
  <c r="J6038" i="1"/>
  <c r="K6038" i="1" s="1"/>
  <c r="N6038" i="1"/>
  <c r="B6039" i="1"/>
  <c r="M6038" i="1"/>
  <c r="L6038" i="1"/>
  <c r="N4040" i="1"/>
  <c r="M4040" i="1"/>
  <c r="L4040" i="1"/>
  <c r="B4041" i="1"/>
  <c r="I438" i="1"/>
  <c r="L438" i="1"/>
  <c r="M438" i="1"/>
  <c r="H438" i="1"/>
  <c r="B439" i="1"/>
  <c r="N438" i="1"/>
  <c r="J1037" i="1"/>
  <c r="K1037" i="1" s="1"/>
  <c r="I139" i="1"/>
  <c r="J139" i="1" s="1"/>
  <c r="K139" i="1" s="1"/>
  <c r="N139" i="1"/>
  <c r="B140" i="1"/>
  <c r="H139" i="1"/>
  <c r="M139" i="1"/>
  <c r="L139" i="1"/>
  <c r="N6440" i="1"/>
  <c r="M6440" i="1"/>
  <c r="L6440" i="1"/>
  <c r="B6441" i="1"/>
  <c r="J6138" i="1"/>
  <c r="K6138" i="1" s="1"/>
  <c r="J5338" i="1"/>
  <c r="K5338" i="1" s="1"/>
  <c r="N5839" i="1"/>
  <c r="M5839" i="1"/>
  <c r="B5840" i="1"/>
  <c r="L5839" i="1"/>
  <c r="N4639" i="1"/>
  <c r="B4640" i="1"/>
  <c r="J4639" i="1"/>
  <c r="K4639" i="1" s="1"/>
  <c r="L4639" i="1"/>
  <c r="M4639" i="1"/>
  <c r="B6140" i="1"/>
  <c r="N6139" i="1"/>
  <c r="M6139" i="1"/>
  <c r="L6139" i="1"/>
  <c r="J138" i="1"/>
  <c r="K138" i="1" s="1"/>
  <c r="I939" i="1"/>
  <c r="M939" i="1"/>
  <c r="B940" i="1"/>
  <c r="N939" i="1"/>
  <c r="H939" i="1"/>
  <c r="L939" i="1"/>
  <c r="B2140" i="1"/>
  <c r="N2139" i="1"/>
  <c r="I2139" i="1"/>
  <c r="M2139" i="1"/>
  <c r="L2139" i="1"/>
  <c r="H2139" i="1"/>
  <c r="I1139" i="1"/>
  <c r="J1139" i="1" s="1"/>
  <c r="K1139" i="1" s="1"/>
  <c r="N1139" i="1"/>
  <c r="M1139" i="1"/>
  <c r="H1139" i="1"/>
  <c r="L1139" i="1"/>
  <c r="B1140" i="1"/>
  <c r="L738" i="1"/>
  <c r="B739" i="1"/>
  <c r="I738" i="1"/>
  <c r="J738" i="1" s="1"/>
  <c r="K738" i="1" s="1"/>
  <c r="N738" i="1"/>
  <c r="H738" i="1"/>
  <c r="M738" i="1"/>
  <c r="I1939" i="1"/>
  <c r="J1939" i="1" s="1"/>
  <c r="K1939" i="1" s="1"/>
  <c r="M1939" i="1"/>
  <c r="H1939" i="1"/>
  <c r="B1940" i="1"/>
  <c r="L1939" i="1"/>
  <c r="N1939" i="1"/>
  <c r="M3540" i="1"/>
  <c r="L3540" i="1"/>
  <c r="B3541" i="1"/>
  <c r="N3540" i="1"/>
  <c r="J437" i="1"/>
  <c r="K437" i="1" s="1"/>
  <c r="J938" i="1"/>
  <c r="K938" i="1" s="1"/>
  <c r="J6341" i="1" l="1"/>
  <c r="K6341" i="1" s="1"/>
  <c r="N5739" i="1"/>
  <c r="B5740" i="1"/>
  <c r="J5739" i="1"/>
  <c r="K5739" i="1" s="1"/>
  <c r="M5739" i="1"/>
  <c r="L5739" i="1"/>
  <c r="B6343" i="1"/>
  <c r="L6342" i="1"/>
  <c r="M6342" i="1"/>
  <c r="N6342" i="1"/>
  <c r="B4140" i="1"/>
  <c r="N4139" i="1"/>
  <c r="J4139" i="1"/>
  <c r="K4139" i="1" s="1"/>
  <c r="L4139" i="1"/>
  <c r="M4139" i="1"/>
  <c r="M2839" i="1"/>
  <c r="B2840" i="1"/>
  <c r="L2839" i="1"/>
  <c r="J2839" i="1"/>
  <c r="K2839" i="1" s="1"/>
  <c r="N2839" i="1"/>
  <c r="I639" i="1"/>
  <c r="J639" i="1" s="1"/>
  <c r="K639" i="1" s="1"/>
  <c r="N639" i="1"/>
  <c r="B640" i="1"/>
  <c r="L639" i="1"/>
  <c r="H639" i="1"/>
  <c r="M639" i="1"/>
  <c r="M6241" i="1"/>
  <c r="L6241" i="1"/>
  <c r="N6241" i="1"/>
  <c r="B6242" i="1"/>
  <c r="J6241" i="1"/>
  <c r="K6241" i="1" s="1"/>
  <c r="N3740" i="1"/>
  <c r="J3740" i="1"/>
  <c r="K3740" i="1" s="1"/>
  <c r="M3740" i="1"/>
  <c r="B3741" i="1"/>
  <c r="L3740" i="1"/>
  <c r="L2039" i="1"/>
  <c r="B2040" i="1"/>
  <c r="I2039" i="1"/>
  <c r="J2039" i="1" s="1"/>
  <c r="K2039" i="1" s="1"/>
  <c r="M2039" i="1"/>
  <c r="H2039" i="1"/>
  <c r="N2039" i="1"/>
  <c r="M1539" i="1"/>
  <c r="L1539" i="1"/>
  <c r="B1540" i="1"/>
  <c r="H1539" i="1"/>
  <c r="I1539" i="1"/>
  <c r="J1539" i="1" s="1"/>
  <c r="K1539" i="1" s="1"/>
  <c r="N1539" i="1"/>
  <c r="N2240" i="1"/>
  <c r="H2240" i="1"/>
  <c r="B2241" i="1"/>
  <c r="M2240" i="1"/>
  <c r="L2240" i="1"/>
  <c r="I2240" i="1"/>
  <c r="J2240" i="1" s="1"/>
  <c r="K2240" i="1" s="1"/>
  <c r="B3140" i="1"/>
  <c r="N3139" i="1"/>
  <c r="M3139" i="1"/>
  <c r="J3139" i="1"/>
  <c r="K3139" i="1" s="1"/>
  <c r="L3139" i="1"/>
  <c r="L4940" i="1"/>
  <c r="J4940" i="1"/>
  <c r="K4940" i="1" s="1"/>
  <c r="M4940" i="1"/>
  <c r="N4940" i="1"/>
  <c r="B4941" i="1"/>
  <c r="M1441" i="1"/>
  <c r="L1441" i="1"/>
  <c r="B1442" i="1"/>
  <c r="I1441" i="1"/>
  <c r="J1441" i="1" s="1"/>
  <c r="K1441" i="1" s="1"/>
  <c r="H1441" i="1"/>
  <c r="N1441" i="1"/>
  <c r="N4441" i="1"/>
  <c r="M4441" i="1"/>
  <c r="L4441" i="1"/>
  <c r="J4441" i="1"/>
  <c r="K4441" i="1" s="1"/>
  <c r="B4442" i="1"/>
  <c r="L3339" i="1"/>
  <c r="N3339" i="1"/>
  <c r="B3340" i="1"/>
  <c r="M3339" i="1"/>
  <c r="J3339" i="1"/>
  <c r="K3339" i="1" s="1"/>
  <c r="L5039" i="1"/>
  <c r="M5039" i="1"/>
  <c r="B5040" i="1"/>
  <c r="N5039" i="1"/>
  <c r="J5039" i="1"/>
  <c r="K5039" i="1" s="1"/>
  <c r="L3639" i="1"/>
  <c r="N3639" i="1"/>
  <c r="J3639" i="1"/>
  <c r="K3639" i="1" s="1"/>
  <c r="M3639" i="1"/>
  <c r="B3640" i="1"/>
  <c r="L1839" i="1"/>
  <c r="B1840" i="1"/>
  <c r="N1839" i="1"/>
  <c r="I1839" i="1"/>
  <c r="J1839" i="1" s="1"/>
  <c r="K1839" i="1" s="1"/>
  <c r="M1839" i="1"/>
  <c r="H1839" i="1"/>
  <c r="N39" i="1"/>
  <c r="I39" i="1"/>
  <c r="J39" i="1" s="1"/>
  <c r="K39" i="1" s="1"/>
  <c r="H39" i="1"/>
  <c r="M39" i="1"/>
  <c r="B40" i="1"/>
  <c r="L39" i="1"/>
  <c r="B4740" i="1"/>
  <c r="J4739" i="1"/>
  <c r="K4739" i="1" s="1"/>
  <c r="N4739" i="1"/>
  <c r="L4739" i="1"/>
  <c r="M4739" i="1"/>
  <c r="H1639" i="1"/>
  <c r="L1639" i="1"/>
  <c r="B1640" i="1"/>
  <c r="N1639" i="1"/>
  <c r="I1639" i="1"/>
  <c r="J1639" i="1" s="1"/>
  <c r="K1639" i="1" s="1"/>
  <c r="M1639" i="1"/>
  <c r="B1240" i="1"/>
  <c r="L1239" i="1"/>
  <c r="I1239" i="1"/>
  <c r="J1239" i="1" s="1"/>
  <c r="K1239" i="1" s="1"/>
  <c r="H1239" i="1"/>
  <c r="N1239" i="1"/>
  <c r="M1239" i="1"/>
  <c r="M3239" i="1"/>
  <c r="N3239" i="1"/>
  <c r="L3239" i="1"/>
  <c r="B3240" i="1"/>
  <c r="J3239" i="1"/>
  <c r="K3239" i="1" s="1"/>
  <c r="L3940" i="1"/>
  <c r="B3941" i="1"/>
  <c r="N3940" i="1"/>
  <c r="M3940" i="1"/>
  <c r="J3940" i="1"/>
  <c r="K3940" i="1" s="1"/>
  <c r="M1740" i="1"/>
  <c r="B1741" i="1"/>
  <c r="L1740" i="1"/>
  <c r="H1740" i="1"/>
  <c r="I1740" i="1"/>
  <c r="J1740" i="1" s="1"/>
  <c r="K1740" i="1" s="1"/>
  <c r="N1740" i="1"/>
  <c r="M2340" i="1"/>
  <c r="L2340" i="1"/>
  <c r="B2341" i="1"/>
  <c r="H2340" i="1"/>
  <c r="N2340" i="1"/>
  <c r="I2340" i="1"/>
  <c r="J2340" i="1" s="1"/>
  <c r="K2340" i="1" s="1"/>
  <c r="I2439" i="1"/>
  <c r="J2439" i="1" s="1"/>
  <c r="K2439" i="1" s="1"/>
  <c r="N2439" i="1"/>
  <c r="H2439" i="1"/>
  <c r="L2439" i="1"/>
  <c r="M2439" i="1"/>
  <c r="B2440" i="1"/>
  <c r="B4341" i="1"/>
  <c r="N4340" i="1"/>
  <c r="M4340" i="1"/>
  <c r="J4340" i="1"/>
  <c r="K4340" i="1" s="1"/>
  <c r="L4340" i="1"/>
  <c r="M2739" i="1"/>
  <c r="J2739" i="1"/>
  <c r="K2739" i="1" s="1"/>
  <c r="L2739" i="1"/>
  <c r="B2740" i="1"/>
  <c r="N2739" i="1"/>
  <c r="J2642" i="1"/>
  <c r="K2642" i="1" s="1"/>
  <c r="M2642" i="1"/>
  <c r="N2642" i="1"/>
  <c r="L2642" i="1"/>
  <c r="B2643" i="1"/>
  <c r="M3439" i="1"/>
  <c r="J3439" i="1"/>
  <c r="K3439" i="1" s="1"/>
  <c r="N3439" i="1"/>
  <c r="L3439" i="1"/>
  <c r="B3440" i="1"/>
  <c r="N1340" i="1"/>
  <c r="M1340" i="1"/>
  <c r="H1340" i="1"/>
  <c r="L1340" i="1"/>
  <c r="B1341" i="1"/>
  <c r="I1340" i="1"/>
  <c r="J1340" i="1" s="1"/>
  <c r="K1340" i="1" s="1"/>
  <c r="M5239" i="1"/>
  <c r="B5240" i="1"/>
  <c r="J5239" i="1"/>
  <c r="K5239" i="1" s="1"/>
  <c r="L5239" i="1"/>
  <c r="N5239" i="1"/>
  <c r="J5640" i="1"/>
  <c r="K5640" i="1" s="1"/>
  <c r="M5640" i="1"/>
  <c r="B5641" i="1"/>
  <c r="N5640" i="1"/>
  <c r="L5640" i="1"/>
  <c r="J939" i="1"/>
  <c r="K939" i="1" s="1"/>
  <c r="N5840" i="1"/>
  <c r="M5840" i="1"/>
  <c r="L5840" i="1"/>
  <c r="J5840" i="1"/>
  <c r="K5840" i="1" s="1"/>
  <c r="B5841" i="1"/>
  <c r="N3541" i="1"/>
  <c r="M3541" i="1"/>
  <c r="L3541" i="1"/>
  <c r="J3541" i="1"/>
  <c r="K3541" i="1" s="1"/>
  <c r="B3542" i="1"/>
  <c r="H1940" i="1"/>
  <c r="B1941" i="1"/>
  <c r="L1940" i="1"/>
  <c r="N1940" i="1"/>
  <c r="M1940" i="1"/>
  <c r="I1940" i="1"/>
  <c r="N1140" i="1"/>
  <c r="M1140" i="1"/>
  <c r="I1140" i="1"/>
  <c r="L1140" i="1"/>
  <c r="B1141" i="1"/>
  <c r="H1140" i="1"/>
  <c r="L3841" i="1"/>
  <c r="B3842" i="1"/>
  <c r="N3841" i="1"/>
  <c r="J3841" i="1"/>
  <c r="K3841" i="1" s="1"/>
  <c r="M3841" i="1"/>
  <c r="J4842" i="1"/>
  <c r="K4842" i="1" s="1"/>
  <c r="B4843" i="1"/>
  <c r="N4842" i="1"/>
  <c r="L4842" i="1"/>
  <c r="M4842" i="1"/>
  <c r="J839" i="1"/>
  <c r="K839" i="1" s="1"/>
  <c r="H240" i="1"/>
  <c r="I240" i="1"/>
  <c r="J240" i="1" s="1"/>
  <c r="K240" i="1" s="1"/>
  <c r="N240" i="1"/>
  <c r="M240" i="1"/>
  <c r="B241" i="1"/>
  <c r="L240" i="1"/>
  <c r="J438" i="1"/>
  <c r="K438" i="1" s="1"/>
  <c r="J4040" i="1"/>
  <c r="K4040" i="1" s="1"/>
  <c r="N6039" i="1"/>
  <c r="M6039" i="1"/>
  <c r="J6039" i="1"/>
  <c r="K6039" i="1" s="1"/>
  <c r="L6039" i="1"/>
  <c r="B6040" i="1"/>
  <c r="J5340" i="1"/>
  <c r="K5340" i="1" s="1"/>
  <c r="N5340" i="1"/>
  <c r="B5341" i="1"/>
  <c r="M5340" i="1"/>
  <c r="L5340" i="1"/>
  <c r="J5541" i="1"/>
  <c r="K5541" i="1" s="1"/>
  <c r="N5541" i="1"/>
  <c r="M5541" i="1"/>
  <c r="L5541" i="1"/>
  <c r="B5542" i="1"/>
  <c r="N539" i="1"/>
  <c r="M539" i="1"/>
  <c r="I539" i="1"/>
  <c r="L539" i="1"/>
  <c r="B540" i="1"/>
  <c r="H539" i="1"/>
  <c r="M6140" i="1"/>
  <c r="L6140" i="1"/>
  <c r="B6141" i="1"/>
  <c r="J6140" i="1"/>
  <c r="K6140" i="1" s="1"/>
  <c r="N6140" i="1"/>
  <c r="J3540" i="1"/>
  <c r="K3540" i="1" s="1"/>
  <c r="J2139" i="1"/>
  <c r="K2139" i="1" s="1"/>
  <c r="M940" i="1"/>
  <c r="H940" i="1"/>
  <c r="L940" i="1"/>
  <c r="N940" i="1"/>
  <c r="B941" i="1"/>
  <c r="I940" i="1"/>
  <c r="J940" i="1" s="1"/>
  <c r="K940" i="1" s="1"/>
  <c r="J6440" i="1"/>
  <c r="K6440" i="1" s="1"/>
  <c r="N739" i="1"/>
  <c r="M739" i="1"/>
  <c r="L739" i="1"/>
  <c r="B740" i="1"/>
  <c r="I739" i="1"/>
  <c r="H739" i="1"/>
  <c r="B6442" i="1"/>
  <c r="N6441" i="1"/>
  <c r="M6441" i="1"/>
  <c r="L6441" i="1"/>
  <c r="M4041" i="1"/>
  <c r="L4041" i="1"/>
  <c r="B4042" i="1"/>
  <c r="N4041" i="1"/>
  <c r="J1038" i="1"/>
  <c r="K1038" i="1" s="1"/>
  <c r="N2140" i="1"/>
  <c r="H2140" i="1"/>
  <c r="I2140" i="1"/>
  <c r="J2140" i="1" s="1"/>
  <c r="K2140" i="1" s="1"/>
  <c r="M2140" i="1"/>
  <c r="B2141" i="1"/>
  <c r="L2140" i="1"/>
  <c r="I140" i="1"/>
  <c r="J140" i="1" s="1"/>
  <c r="K140" i="1" s="1"/>
  <c r="N140" i="1"/>
  <c r="H140" i="1"/>
  <c r="M140" i="1"/>
  <c r="B141" i="1"/>
  <c r="L140" i="1"/>
  <c r="I439" i="1"/>
  <c r="L439" i="1"/>
  <c r="M439" i="1"/>
  <c r="B440" i="1"/>
  <c r="N439" i="1"/>
  <c r="H439" i="1"/>
  <c r="J5140" i="1"/>
  <c r="K5140" i="1" s="1"/>
  <c r="N1039" i="1"/>
  <c r="H1039" i="1"/>
  <c r="M1039" i="1"/>
  <c r="B1040" i="1"/>
  <c r="I1039" i="1"/>
  <c r="J1039" i="1" s="1"/>
  <c r="K1039" i="1" s="1"/>
  <c r="L1039" i="1"/>
  <c r="J239" i="1"/>
  <c r="K239" i="1" s="1"/>
  <c r="J538" i="1"/>
  <c r="K538" i="1" s="1"/>
  <c r="J5839" i="1"/>
  <c r="K5839" i="1" s="1"/>
  <c r="J6139" i="1"/>
  <c r="K6139" i="1" s="1"/>
  <c r="L4640" i="1"/>
  <c r="N4640" i="1"/>
  <c r="J4640" i="1"/>
  <c r="K4640" i="1" s="1"/>
  <c r="M4640" i="1"/>
  <c r="B4641" i="1"/>
  <c r="N5141" i="1"/>
  <c r="M5141" i="1"/>
  <c r="L5141" i="1"/>
  <c r="B5142" i="1"/>
  <c r="J4841" i="1"/>
  <c r="K4841" i="1" s="1"/>
  <c r="N3042" i="1"/>
  <c r="M3042" i="1"/>
  <c r="L3042" i="1"/>
  <c r="B3043" i="1"/>
  <c r="J3840" i="1"/>
  <c r="K3840" i="1" s="1"/>
  <c r="M840" i="1"/>
  <c r="L840" i="1"/>
  <c r="H840" i="1"/>
  <c r="B841" i="1"/>
  <c r="I840" i="1"/>
  <c r="J840" i="1" s="1"/>
  <c r="K840" i="1" s="1"/>
  <c r="N840" i="1"/>
  <c r="N4542" i="1"/>
  <c r="M4542" i="1"/>
  <c r="J4542" i="1"/>
  <c r="K4542" i="1" s="1"/>
  <c r="B4543" i="1"/>
  <c r="L4542" i="1"/>
  <c r="J3041" i="1"/>
  <c r="K3041" i="1" s="1"/>
  <c r="N5740" i="1" l="1"/>
  <c r="J5740" i="1"/>
  <c r="K5740" i="1" s="1"/>
  <c r="B5741" i="1"/>
  <c r="M5740" i="1"/>
  <c r="L5740" i="1"/>
  <c r="B6344" i="1"/>
  <c r="N6343" i="1"/>
  <c r="L6343" i="1"/>
  <c r="M6343" i="1"/>
  <c r="J6342" i="1"/>
  <c r="K6342" i="1" s="1"/>
  <c r="B641" i="1"/>
  <c r="N640" i="1"/>
  <c r="H640" i="1"/>
  <c r="L640" i="1"/>
  <c r="I640" i="1"/>
  <c r="J640" i="1" s="1"/>
  <c r="K640" i="1" s="1"/>
  <c r="M640" i="1"/>
  <c r="N2840" i="1"/>
  <c r="B2841" i="1"/>
  <c r="L2840" i="1"/>
  <c r="J2840" i="1"/>
  <c r="K2840" i="1" s="1"/>
  <c r="M2840" i="1"/>
  <c r="N4140" i="1"/>
  <c r="M4140" i="1"/>
  <c r="L4140" i="1"/>
  <c r="B4141" i="1"/>
  <c r="J4140" i="1"/>
  <c r="K4140" i="1" s="1"/>
  <c r="J6242" i="1"/>
  <c r="K6242" i="1" s="1"/>
  <c r="L6242" i="1"/>
  <c r="B6243" i="1"/>
  <c r="N6242" i="1"/>
  <c r="M6242" i="1"/>
  <c r="L3741" i="1"/>
  <c r="B3742" i="1"/>
  <c r="J3741" i="1"/>
  <c r="K3741" i="1" s="1"/>
  <c r="N3741" i="1"/>
  <c r="M3741" i="1"/>
  <c r="H2040" i="1"/>
  <c r="N2040" i="1"/>
  <c r="I2040" i="1"/>
  <c r="J2040" i="1" s="1"/>
  <c r="K2040" i="1" s="1"/>
  <c r="B2041" i="1"/>
  <c r="L2040" i="1"/>
  <c r="M2040" i="1"/>
  <c r="B4443" i="1"/>
  <c r="L4442" i="1"/>
  <c r="J4442" i="1"/>
  <c r="K4442" i="1" s="1"/>
  <c r="M4442" i="1"/>
  <c r="N4442" i="1"/>
  <c r="N4941" i="1"/>
  <c r="B4942" i="1"/>
  <c r="J4941" i="1"/>
  <c r="K4941" i="1" s="1"/>
  <c r="L4941" i="1"/>
  <c r="M4941" i="1"/>
  <c r="H1840" i="1"/>
  <c r="L1840" i="1"/>
  <c r="N1840" i="1"/>
  <c r="B1841" i="1"/>
  <c r="I1840" i="1"/>
  <c r="J1840" i="1" s="1"/>
  <c r="K1840" i="1" s="1"/>
  <c r="M1840" i="1"/>
  <c r="L5040" i="1"/>
  <c r="J5040" i="1"/>
  <c r="K5040" i="1" s="1"/>
  <c r="N5040" i="1"/>
  <c r="B5041" i="1"/>
  <c r="M5040" i="1"/>
  <c r="B3341" i="1"/>
  <c r="J3340" i="1"/>
  <c r="K3340" i="1" s="1"/>
  <c r="L3340" i="1"/>
  <c r="N3340" i="1"/>
  <c r="M3340" i="1"/>
  <c r="N1442" i="1"/>
  <c r="M1442" i="1"/>
  <c r="L1442" i="1"/>
  <c r="H1442" i="1"/>
  <c r="I1442" i="1"/>
  <c r="J1442" i="1" s="1"/>
  <c r="K1442" i="1" s="1"/>
  <c r="B1443" i="1"/>
  <c r="L2241" i="1"/>
  <c r="I2241" i="1"/>
  <c r="J2241" i="1" s="1"/>
  <c r="K2241" i="1" s="1"/>
  <c r="N2241" i="1"/>
  <c r="B2242" i="1"/>
  <c r="H2241" i="1"/>
  <c r="M2241" i="1"/>
  <c r="H1540" i="1"/>
  <c r="M1540" i="1"/>
  <c r="B1541" i="1"/>
  <c r="L1540" i="1"/>
  <c r="I1540" i="1"/>
  <c r="J1540" i="1" s="1"/>
  <c r="K1540" i="1" s="1"/>
  <c r="N1540" i="1"/>
  <c r="J3640" i="1"/>
  <c r="K3640" i="1" s="1"/>
  <c r="L3640" i="1"/>
  <c r="N3640" i="1"/>
  <c r="M3640" i="1"/>
  <c r="B3641" i="1"/>
  <c r="N3140" i="1"/>
  <c r="J3140" i="1"/>
  <c r="K3140" i="1" s="1"/>
  <c r="B3141" i="1"/>
  <c r="M3140" i="1"/>
  <c r="L3140" i="1"/>
  <c r="L2341" i="1"/>
  <c r="B2342" i="1"/>
  <c r="I2341" i="1"/>
  <c r="J2341" i="1" s="1"/>
  <c r="K2341" i="1" s="1"/>
  <c r="H2341" i="1"/>
  <c r="N2341" i="1"/>
  <c r="M2341" i="1"/>
  <c r="N3941" i="1"/>
  <c r="J3941" i="1"/>
  <c r="K3941" i="1" s="1"/>
  <c r="M3941" i="1"/>
  <c r="B3942" i="1"/>
  <c r="L3941" i="1"/>
  <c r="N40" i="1"/>
  <c r="H40" i="1"/>
  <c r="M40" i="1"/>
  <c r="L40" i="1"/>
  <c r="I40" i="1"/>
  <c r="J40" i="1" s="1"/>
  <c r="K40" i="1" s="1"/>
  <c r="B41" i="1"/>
  <c r="M5641" i="1"/>
  <c r="L5641" i="1"/>
  <c r="J5641" i="1"/>
  <c r="K5641" i="1" s="1"/>
  <c r="B5642" i="1"/>
  <c r="N5641" i="1"/>
  <c r="B5241" i="1"/>
  <c r="L5240" i="1"/>
  <c r="M5240" i="1"/>
  <c r="J5240" i="1"/>
  <c r="K5240" i="1" s="1"/>
  <c r="N5240" i="1"/>
  <c r="N1741" i="1"/>
  <c r="H1741" i="1"/>
  <c r="M1741" i="1"/>
  <c r="L1741" i="1"/>
  <c r="I1741" i="1"/>
  <c r="J1741" i="1" s="1"/>
  <c r="K1741" i="1" s="1"/>
  <c r="B1742" i="1"/>
  <c r="M1640" i="1"/>
  <c r="H1640" i="1"/>
  <c r="L1640" i="1"/>
  <c r="B1641" i="1"/>
  <c r="I1640" i="1"/>
  <c r="J1640" i="1" s="1"/>
  <c r="K1640" i="1" s="1"/>
  <c r="N1640" i="1"/>
  <c r="M3440" i="1"/>
  <c r="J3440" i="1"/>
  <c r="K3440" i="1" s="1"/>
  <c r="L3440" i="1"/>
  <c r="B3441" i="1"/>
  <c r="N3440" i="1"/>
  <c r="J2643" i="1"/>
  <c r="K2643" i="1" s="1"/>
  <c r="N2643" i="1"/>
  <c r="B2644" i="1"/>
  <c r="M2643" i="1"/>
  <c r="L2643" i="1"/>
  <c r="M2440" i="1"/>
  <c r="B2441" i="1"/>
  <c r="I2440" i="1"/>
  <c r="J2440" i="1" s="1"/>
  <c r="K2440" i="1" s="1"/>
  <c r="H2440" i="1"/>
  <c r="L2440" i="1"/>
  <c r="N2440" i="1"/>
  <c r="B4741" i="1"/>
  <c r="N4740" i="1"/>
  <c r="M4740" i="1"/>
  <c r="J4740" i="1"/>
  <c r="K4740" i="1" s="1"/>
  <c r="L4740" i="1"/>
  <c r="J4341" i="1"/>
  <c r="K4341" i="1" s="1"/>
  <c r="B4342" i="1"/>
  <c r="N4341" i="1"/>
  <c r="M4341" i="1"/>
  <c r="L4341" i="1"/>
  <c r="L1341" i="1"/>
  <c r="I1341" i="1"/>
  <c r="J1341" i="1" s="1"/>
  <c r="K1341" i="1" s="1"/>
  <c r="B1342" i="1"/>
  <c r="N1341" i="1"/>
  <c r="M1341" i="1"/>
  <c r="H1341" i="1"/>
  <c r="J2740" i="1"/>
  <c r="K2740" i="1" s="1"/>
  <c r="L2740" i="1"/>
  <c r="N2740" i="1"/>
  <c r="M2740" i="1"/>
  <c r="B2741" i="1"/>
  <c r="J3240" i="1"/>
  <c r="K3240" i="1" s="1"/>
  <c r="L3240" i="1"/>
  <c r="N3240" i="1"/>
  <c r="M3240" i="1"/>
  <c r="B3241" i="1"/>
  <c r="I1240" i="1"/>
  <c r="J1240" i="1" s="1"/>
  <c r="K1240" i="1" s="1"/>
  <c r="N1240" i="1"/>
  <c r="H1240" i="1"/>
  <c r="M1240" i="1"/>
  <c r="B1241" i="1"/>
  <c r="L1240" i="1"/>
  <c r="J3042" i="1"/>
  <c r="K3042" i="1" s="1"/>
  <c r="N5841" i="1"/>
  <c r="B5842" i="1"/>
  <c r="M5841" i="1"/>
  <c r="L5841" i="1"/>
  <c r="B4043" i="1"/>
  <c r="N4042" i="1"/>
  <c r="M4042" i="1"/>
  <c r="L4042" i="1"/>
  <c r="J739" i="1"/>
  <c r="K739" i="1" s="1"/>
  <c r="J1140" i="1"/>
  <c r="K1140" i="1" s="1"/>
  <c r="J5141" i="1"/>
  <c r="K5141" i="1" s="1"/>
  <c r="J439" i="1"/>
  <c r="K439" i="1" s="1"/>
  <c r="M4543" i="1"/>
  <c r="L4543" i="1"/>
  <c r="B4544" i="1"/>
  <c r="N4543" i="1"/>
  <c r="H841" i="1"/>
  <c r="N841" i="1"/>
  <c r="M841" i="1"/>
  <c r="L841" i="1"/>
  <c r="I841" i="1"/>
  <c r="B842" i="1"/>
  <c r="N5142" i="1"/>
  <c r="M5142" i="1"/>
  <c r="L5142" i="1"/>
  <c r="B5143" i="1"/>
  <c r="J5142" i="1"/>
  <c r="K5142" i="1" s="1"/>
  <c r="M4641" i="1"/>
  <c r="L4641" i="1"/>
  <c r="B4642" i="1"/>
  <c r="N4641" i="1"/>
  <c r="I1040" i="1"/>
  <c r="J1040" i="1" s="1"/>
  <c r="K1040" i="1" s="1"/>
  <c r="N1040" i="1"/>
  <c r="M1040" i="1"/>
  <c r="H1040" i="1"/>
  <c r="L1040" i="1"/>
  <c r="B1041" i="1"/>
  <c r="I740" i="1"/>
  <c r="J740" i="1" s="1"/>
  <c r="K740" i="1" s="1"/>
  <c r="N740" i="1"/>
  <c r="B741" i="1"/>
  <c r="M740" i="1"/>
  <c r="L740" i="1"/>
  <c r="H740" i="1"/>
  <c r="N6141" i="1"/>
  <c r="M6141" i="1"/>
  <c r="L6141" i="1"/>
  <c r="B6142" i="1"/>
  <c r="L5542" i="1"/>
  <c r="N5542" i="1"/>
  <c r="J5542" i="1"/>
  <c r="K5542" i="1" s="1"/>
  <c r="M5542" i="1"/>
  <c r="B5543" i="1"/>
  <c r="B1942" i="1"/>
  <c r="M1941" i="1"/>
  <c r="L1941" i="1"/>
  <c r="H1941" i="1"/>
  <c r="I1941" i="1"/>
  <c r="J1941" i="1" s="1"/>
  <c r="K1941" i="1" s="1"/>
  <c r="N1941" i="1"/>
  <c r="L2141" i="1"/>
  <c r="I2141" i="1"/>
  <c r="J2141" i="1" s="1"/>
  <c r="K2141" i="1" s="1"/>
  <c r="H2141" i="1"/>
  <c r="N2141" i="1"/>
  <c r="B2142" i="1"/>
  <c r="M2141" i="1"/>
  <c r="L941" i="1"/>
  <c r="I941" i="1"/>
  <c r="B942" i="1"/>
  <c r="H941" i="1"/>
  <c r="N941" i="1"/>
  <c r="M941" i="1"/>
  <c r="H540" i="1"/>
  <c r="M540" i="1"/>
  <c r="B541" i="1"/>
  <c r="L540" i="1"/>
  <c r="I540" i="1"/>
  <c r="N540" i="1"/>
  <c r="H241" i="1"/>
  <c r="N241" i="1"/>
  <c r="M241" i="1"/>
  <c r="L241" i="1"/>
  <c r="I241" i="1"/>
  <c r="J241" i="1" s="1"/>
  <c r="K241" i="1" s="1"/>
  <c r="B242" i="1"/>
  <c r="H141" i="1"/>
  <c r="N141" i="1"/>
  <c r="B142" i="1"/>
  <c r="M141" i="1"/>
  <c r="I141" i="1"/>
  <c r="L141" i="1"/>
  <c r="N3043" i="1"/>
  <c r="M3043" i="1"/>
  <c r="B3044" i="1"/>
  <c r="L3043" i="1"/>
  <c r="J3043" i="1"/>
  <c r="K3043" i="1" s="1"/>
  <c r="M440" i="1"/>
  <c r="N440" i="1"/>
  <c r="B441" i="1"/>
  <c r="H440" i="1"/>
  <c r="I440" i="1"/>
  <c r="J440" i="1" s="1"/>
  <c r="K440" i="1" s="1"/>
  <c r="L440" i="1"/>
  <c r="B6443" i="1"/>
  <c r="J6442" i="1"/>
  <c r="K6442" i="1" s="1"/>
  <c r="N6442" i="1"/>
  <c r="M6442" i="1"/>
  <c r="L6442" i="1"/>
  <c r="L5341" i="1"/>
  <c r="B5342" i="1"/>
  <c r="J5341" i="1"/>
  <c r="K5341" i="1" s="1"/>
  <c r="N5341" i="1"/>
  <c r="M5341" i="1"/>
  <c r="M6040" i="1"/>
  <c r="L6040" i="1"/>
  <c r="N6040" i="1"/>
  <c r="B6041" i="1"/>
  <c r="J1940" i="1"/>
  <c r="K1940" i="1" s="1"/>
  <c r="B3543" i="1"/>
  <c r="J3542" i="1"/>
  <c r="K3542" i="1" s="1"/>
  <c r="M3542" i="1"/>
  <c r="L3542" i="1"/>
  <c r="N3542" i="1"/>
  <c r="J4041" i="1"/>
  <c r="K4041" i="1" s="1"/>
  <c r="J6441" i="1"/>
  <c r="K6441" i="1" s="1"/>
  <c r="J539" i="1"/>
  <c r="K539" i="1" s="1"/>
  <c r="N4843" i="1"/>
  <c r="L4843" i="1"/>
  <c r="B4844" i="1"/>
  <c r="M4843" i="1"/>
  <c r="M3842" i="1"/>
  <c r="B3843" i="1"/>
  <c r="L3842" i="1"/>
  <c r="N3842" i="1"/>
  <c r="M1141" i="1"/>
  <c r="L1141" i="1"/>
  <c r="H1141" i="1"/>
  <c r="B1142" i="1"/>
  <c r="I1141" i="1"/>
  <c r="J1141" i="1" s="1"/>
  <c r="K1141" i="1" s="1"/>
  <c r="N1141" i="1"/>
  <c r="J5741" i="1" l="1"/>
  <c r="K5741" i="1" s="1"/>
  <c r="M5741" i="1"/>
  <c r="L5741" i="1"/>
  <c r="B5742" i="1"/>
  <c r="N5741" i="1"/>
  <c r="J6343" i="1"/>
  <c r="K6343" i="1" s="1"/>
  <c r="B6345" i="1"/>
  <c r="N6344" i="1"/>
  <c r="L6344" i="1"/>
  <c r="M6344" i="1"/>
  <c r="J6344" i="1"/>
  <c r="K6344" i="1" s="1"/>
  <c r="N4141" i="1"/>
  <c r="M4141" i="1"/>
  <c r="B4142" i="1"/>
  <c r="L4141" i="1"/>
  <c r="J4141" i="1"/>
  <c r="K4141" i="1" s="1"/>
  <c r="J2841" i="1"/>
  <c r="K2841" i="1" s="1"/>
  <c r="L2841" i="1"/>
  <c r="N2841" i="1"/>
  <c r="B2842" i="1"/>
  <c r="M2841" i="1"/>
  <c r="B642" i="1"/>
  <c r="M641" i="1"/>
  <c r="L641" i="1"/>
  <c r="I641" i="1"/>
  <c r="J641" i="1" s="1"/>
  <c r="K641" i="1" s="1"/>
  <c r="N641" i="1"/>
  <c r="H641" i="1"/>
  <c r="J6243" i="1"/>
  <c r="K6243" i="1" s="1"/>
  <c r="N6243" i="1"/>
  <c r="M6243" i="1"/>
  <c r="B6244" i="1"/>
  <c r="L6243" i="1"/>
  <c r="H2041" i="1"/>
  <c r="M2041" i="1"/>
  <c r="N2041" i="1"/>
  <c r="I2041" i="1"/>
  <c r="J2041" i="1" s="1"/>
  <c r="K2041" i="1" s="1"/>
  <c r="L2041" i="1"/>
  <c r="B2042" i="1"/>
  <c r="B3743" i="1"/>
  <c r="L3742" i="1"/>
  <c r="N3742" i="1"/>
  <c r="M3742" i="1"/>
  <c r="J3742" i="1"/>
  <c r="K3742" i="1" s="1"/>
  <c r="M2242" i="1"/>
  <c r="N2242" i="1"/>
  <c r="B2243" i="1"/>
  <c r="L2242" i="1"/>
  <c r="H2242" i="1"/>
  <c r="I2242" i="1"/>
  <c r="J2242" i="1" s="1"/>
  <c r="K2242" i="1" s="1"/>
  <c r="J3141" i="1"/>
  <c r="K3141" i="1" s="1"/>
  <c r="N3141" i="1"/>
  <c r="M3141" i="1"/>
  <c r="B3142" i="1"/>
  <c r="L3141" i="1"/>
  <c r="N1541" i="1"/>
  <c r="I1541" i="1"/>
  <c r="J1541" i="1" s="1"/>
  <c r="K1541" i="1" s="1"/>
  <c r="M1541" i="1"/>
  <c r="B1542" i="1"/>
  <c r="H1541" i="1"/>
  <c r="L1541" i="1"/>
  <c r="J5041" i="1"/>
  <c r="K5041" i="1" s="1"/>
  <c r="L5041" i="1"/>
  <c r="B5042" i="1"/>
  <c r="M5041" i="1"/>
  <c r="N5041" i="1"/>
  <c r="I1841" i="1"/>
  <c r="J1841" i="1" s="1"/>
  <c r="K1841" i="1" s="1"/>
  <c r="M1841" i="1"/>
  <c r="L1841" i="1"/>
  <c r="N1841" i="1"/>
  <c r="H1841" i="1"/>
  <c r="B1842" i="1"/>
  <c r="M3341" i="1"/>
  <c r="N3341" i="1"/>
  <c r="L3341" i="1"/>
  <c r="B3342" i="1"/>
  <c r="J3341" i="1"/>
  <c r="K3341" i="1" s="1"/>
  <c r="L3641" i="1"/>
  <c r="J3641" i="1"/>
  <c r="K3641" i="1" s="1"/>
  <c r="B3642" i="1"/>
  <c r="N3641" i="1"/>
  <c r="M3641" i="1"/>
  <c r="N1443" i="1"/>
  <c r="M1443" i="1"/>
  <c r="L1443" i="1"/>
  <c r="B1444" i="1"/>
  <c r="I1443" i="1"/>
  <c r="J1443" i="1" s="1"/>
  <c r="K1443" i="1" s="1"/>
  <c r="H1443" i="1"/>
  <c r="M4942" i="1"/>
  <c r="B4943" i="1"/>
  <c r="N4942" i="1"/>
  <c r="L4942" i="1"/>
  <c r="J4942" i="1"/>
  <c r="K4942" i="1" s="1"/>
  <c r="J4443" i="1"/>
  <c r="K4443" i="1" s="1"/>
  <c r="N4443" i="1"/>
  <c r="M4443" i="1"/>
  <c r="L4443" i="1"/>
  <c r="B4444" i="1"/>
  <c r="M1342" i="1"/>
  <c r="H1342" i="1"/>
  <c r="N1342" i="1"/>
  <c r="I1342" i="1"/>
  <c r="J1342" i="1" s="1"/>
  <c r="K1342" i="1" s="1"/>
  <c r="L1342" i="1"/>
  <c r="B1343" i="1"/>
  <c r="J2644" i="1"/>
  <c r="K2644" i="1" s="1"/>
  <c r="M2644" i="1"/>
  <c r="L2644" i="1"/>
  <c r="B2645" i="1"/>
  <c r="N2644" i="1"/>
  <c r="B1642" i="1"/>
  <c r="L1641" i="1"/>
  <c r="H1641" i="1"/>
  <c r="N1641" i="1"/>
  <c r="I1641" i="1"/>
  <c r="J1641" i="1" s="1"/>
  <c r="K1641" i="1" s="1"/>
  <c r="M1641" i="1"/>
  <c r="H41" i="1"/>
  <c r="N41" i="1"/>
  <c r="B42" i="1"/>
  <c r="I41" i="1"/>
  <c r="J41" i="1" s="1"/>
  <c r="K41" i="1" s="1"/>
  <c r="M41" i="1"/>
  <c r="L41" i="1"/>
  <c r="N4342" i="1"/>
  <c r="M4342" i="1"/>
  <c r="L4342" i="1"/>
  <c r="J4342" i="1"/>
  <c r="K4342" i="1" s="1"/>
  <c r="B4343" i="1"/>
  <c r="H2441" i="1"/>
  <c r="N2441" i="1"/>
  <c r="I2441" i="1"/>
  <c r="J2441" i="1" s="1"/>
  <c r="K2441" i="1" s="1"/>
  <c r="B2442" i="1"/>
  <c r="M2441" i="1"/>
  <c r="L2441" i="1"/>
  <c r="J5642" i="1"/>
  <c r="K5642" i="1" s="1"/>
  <c r="N5642" i="1"/>
  <c r="M5642" i="1"/>
  <c r="L5642" i="1"/>
  <c r="B5643" i="1"/>
  <c r="B3943" i="1"/>
  <c r="L3942" i="1"/>
  <c r="N3942" i="1"/>
  <c r="J3942" i="1"/>
  <c r="K3942" i="1" s="1"/>
  <c r="M3942" i="1"/>
  <c r="M5241" i="1"/>
  <c r="B5242" i="1"/>
  <c r="J5241" i="1"/>
  <c r="K5241" i="1" s="1"/>
  <c r="N5241" i="1"/>
  <c r="L5241" i="1"/>
  <c r="B4742" i="1"/>
  <c r="M4741" i="1"/>
  <c r="L4741" i="1"/>
  <c r="N4741" i="1"/>
  <c r="J4741" i="1"/>
  <c r="K4741" i="1" s="1"/>
  <c r="J3241" i="1"/>
  <c r="K3241" i="1" s="1"/>
  <c r="M3241" i="1"/>
  <c r="B3242" i="1"/>
  <c r="N3241" i="1"/>
  <c r="L3241" i="1"/>
  <c r="J2741" i="1"/>
  <c r="K2741" i="1" s="1"/>
  <c r="N2741" i="1"/>
  <c r="M2741" i="1"/>
  <c r="L2741" i="1"/>
  <c r="B2742" i="1"/>
  <c r="L1742" i="1"/>
  <c r="B1743" i="1"/>
  <c r="M1742" i="1"/>
  <c r="H1742" i="1"/>
  <c r="I1742" i="1"/>
  <c r="J1742" i="1" s="1"/>
  <c r="K1742" i="1" s="1"/>
  <c r="N1742" i="1"/>
  <c r="N2342" i="1"/>
  <c r="L2342" i="1"/>
  <c r="M2342" i="1"/>
  <c r="B2343" i="1"/>
  <c r="I2342" i="1"/>
  <c r="J2342" i="1" s="1"/>
  <c r="K2342" i="1" s="1"/>
  <c r="H2342" i="1"/>
  <c r="H1241" i="1"/>
  <c r="M1241" i="1"/>
  <c r="L1241" i="1"/>
  <c r="B1242" i="1"/>
  <c r="I1241" i="1"/>
  <c r="J1241" i="1" s="1"/>
  <c r="K1241" i="1" s="1"/>
  <c r="N1241" i="1"/>
  <c r="M3441" i="1"/>
  <c r="L3441" i="1"/>
  <c r="N3441" i="1"/>
  <c r="J3441" i="1"/>
  <c r="K3441" i="1" s="1"/>
  <c r="B3442" i="1"/>
  <c r="J4843" i="1"/>
  <c r="K4843" i="1" s="1"/>
  <c r="J540" i="1"/>
  <c r="K540" i="1" s="1"/>
  <c r="N2142" i="1"/>
  <c r="H2142" i="1"/>
  <c r="M2142" i="1"/>
  <c r="B2143" i="1"/>
  <c r="L2142" i="1"/>
  <c r="I2142" i="1"/>
  <c r="M3044" i="1"/>
  <c r="L3044" i="1"/>
  <c r="J3044" i="1"/>
  <c r="K3044" i="1" s="1"/>
  <c r="N3044" i="1"/>
  <c r="B3045" i="1"/>
  <c r="J6141" i="1"/>
  <c r="K6141" i="1" s="1"/>
  <c r="J4641" i="1"/>
  <c r="K4641" i="1" s="1"/>
  <c r="J4543" i="1"/>
  <c r="K4543" i="1" s="1"/>
  <c r="J5841" i="1"/>
  <c r="K5841" i="1" s="1"/>
  <c r="I441" i="1"/>
  <c r="J441" i="1" s="1"/>
  <c r="K441" i="1" s="1"/>
  <c r="L441" i="1"/>
  <c r="M441" i="1"/>
  <c r="N441" i="1"/>
  <c r="H441" i="1"/>
  <c r="B442" i="1"/>
  <c r="J141" i="1"/>
  <c r="K141" i="1" s="1"/>
  <c r="I541" i="1"/>
  <c r="J541" i="1" s="1"/>
  <c r="K541" i="1" s="1"/>
  <c r="L541" i="1"/>
  <c r="H541" i="1"/>
  <c r="B542" i="1"/>
  <c r="N541" i="1"/>
  <c r="M541" i="1"/>
  <c r="H942" i="1"/>
  <c r="L942" i="1"/>
  <c r="N942" i="1"/>
  <c r="I942" i="1"/>
  <c r="J942" i="1" s="1"/>
  <c r="K942" i="1" s="1"/>
  <c r="M942" i="1"/>
  <c r="B943" i="1"/>
  <c r="M4544" i="1"/>
  <c r="L4544" i="1"/>
  <c r="B4545" i="1"/>
  <c r="N4544" i="1"/>
  <c r="I1142" i="1"/>
  <c r="J1142" i="1" s="1"/>
  <c r="K1142" i="1" s="1"/>
  <c r="L1142" i="1"/>
  <c r="H1142" i="1"/>
  <c r="M1142" i="1"/>
  <c r="B1143" i="1"/>
  <c r="N1142" i="1"/>
  <c r="B3844" i="1"/>
  <c r="N3843" i="1"/>
  <c r="L3843" i="1"/>
  <c r="J3843" i="1"/>
  <c r="K3843" i="1" s="1"/>
  <c r="M3843" i="1"/>
  <c r="L4844" i="1"/>
  <c r="N4844" i="1"/>
  <c r="J4844" i="1"/>
  <c r="K4844" i="1" s="1"/>
  <c r="M4844" i="1"/>
  <c r="B4845" i="1"/>
  <c r="J6041" i="1"/>
  <c r="K6041" i="1" s="1"/>
  <c r="N6041" i="1"/>
  <c r="L6041" i="1"/>
  <c r="M6041" i="1"/>
  <c r="B6042" i="1"/>
  <c r="I242" i="1"/>
  <c r="J242" i="1" s="1"/>
  <c r="K242" i="1" s="1"/>
  <c r="L242" i="1"/>
  <c r="B243" i="1"/>
  <c r="N242" i="1"/>
  <c r="M242" i="1"/>
  <c r="H242" i="1"/>
  <c r="J941" i="1"/>
  <c r="K941" i="1" s="1"/>
  <c r="J5543" i="1"/>
  <c r="K5543" i="1" s="1"/>
  <c r="N5543" i="1"/>
  <c r="B5544" i="1"/>
  <c r="M5543" i="1"/>
  <c r="L5543" i="1"/>
  <c r="B6143" i="1"/>
  <c r="N6142" i="1"/>
  <c r="J6142" i="1"/>
  <c r="K6142" i="1" s="1"/>
  <c r="L6142" i="1"/>
  <c r="M6142" i="1"/>
  <c r="N4043" i="1"/>
  <c r="M4043" i="1"/>
  <c r="L4043" i="1"/>
  <c r="J4043" i="1"/>
  <c r="K4043" i="1" s="1"/>
  <c r="B4044" i="1"/>
  <c r="N142" i="1"/>
  <c r="M142" i="1"/>
  <c r="L142" i="1"/>
  <c r="B143" i="1"/>
  <c r="I142" i="1"/>
  <c r="H142" i="1"/>
  <c r="B5843" i="1"/>
  <c r="N5842" i="1"/>
  <c r="M5842" i="1"/>
  <c r="J5842" i="1"/>
  <c r="K5842" i="1" s="1"/>
  <c r="L5842" i="1"/>
  <c r="N6443" i="1"/>
  <c r="J6443" i="1"/>
  <c r="K6443" i="1" s="1"/>
  <c r="M6443" i="1"/>
  <c r="L6443" i="1"/>
  <c r="B6444" i="1"/>
  <c r="J3842" i="1"/>
  <c r="K3842" i="1" s="1"/>
  <c r="M3543" i="1"/>
  <c r="L3543" i="1"/>
  <c r="J3543" i="1"/>
  <c r="K3543" i="1" s="1"/>
  <c r="N3543" i="1"/>
  <c r="B3544" i="1"/>
  <c r="B1042" i="1"/>
  <c r="N1041" i="1"/>
  <c r="M1041" i="1"/>
  <c r="H1041" i="1"/>
  <c r="L1041" i="1"/>
  <c r="I1041" i="1"/>
  <c r="M842" i="1"/>
  <c r="L842" i="1"/>
  <c r="B843" i="1"/>
  <c r="H842" i="1"/>
  <c r="I842" i="1"/>
  <c r="N842" i="1"/>
  <c r="J6040" i="1"/>
  <c r="K6040" i="1" s="1"/>
  <c r="L5342" i="1"/>
  <c r="M5342" i="1"/>
  <c r="J5342" i="1"/>
  <c r="K5342" i="1" s="1"/>
  <c r="N5342" i="1"/>
  <c r="B5343" i="1"/>
  <c r="B1943" i="1"/>
  <c r="I1942" i="1"/>
  <c r="L1942" i="1"/>
  <c r="M1942" i="1"/>
  <c r="N1942" i="1"/>
  <c r="H1942" i="1"/>
  <c r="N741" i="1"/>
  <c r="M741" i="1"/>
  <c r="L741" i="1"/>
  <c r="B742" i="1"/>
  <c r="I741" i="1"/>
  <c r="H741" i="1"/>
  <c r="L4642" i="1"/>
  <c r="M4642" i="1"/>
  <c r="B4643" i="1"/>
  <c r="N4642" i="1"/>
  <c r="B5144" i="1"/>
  <c r="M5143" i="1"/>
  <c r="L5143" i="1"/>
  <c r="N5143" i="1"/>
  <c r="J841" i="1"/>
  <c r="K841" i="1" s="1"/>
  <c r="J4042" i="1"/>
  <c r="K4042" i="1" s="1"/>
  <c r="L5742" i="1" l="1"/>
  <c r="M5742" i="1"/>
  <c r="N5742" i="1"/>
  <c r="J5742" i="1"/>
  <c r="K5742" i="1" s="1"/>
  <c r="B5743" i="1"/>
  <c r="B6346" i="1"/>
  <c r="N6345" i="1"/>
  <c r="L6345" i="1"/>
  <c r="M6345" i="1"/>
  <c r="N2842" i="1"/>
  <c r="M2842" i="1"/>
  <c r="B2843" i="1"/>
  <c r="L2842" i="1"/>
  <c r="J2842" i="1"/>
  <c r="K2842" i="1" s="1"/>
  <c r="B4143" i="1"/>
  <c r="L4142" i="1"/>
  <c r="J4142" i="1"/>
  <c r="K4142" i="1" s="1"/>
  <c r="M4142" i="1"/>
  <c r="N4142" i="1"/>
  <c r="I642" i="1"/>
  <c r="J642" i="1" s="1"/>
  <c r="K642" i="1" s="1"/>
  <c r="N642" i="1"/>
  <c r="H642" i="1"/>
  <c r="M642" i="1"/>
  <c r="L642" i="1"/>
  <c r="B643" i="1"/>
  <c r="M6244" i="1"/>
  <c r="L6244" i="1"/>
  <c r="N6244" i="1"/>
  <c r="J6244" i="1"/>
  <c r="K6244" i="1" s="1"/>
  <c r="B6245" i="1"/>
  <c r="I2042" i="1"/>
  <c r="J2042" i="1" s="1"/>
  <c r="K2042" i="1" s="1"/>
  <c r="B2043" i="1"/>
  <c r="L2042" i="1"/>
  <c r="N2042" i="1"/>
  <c r="M2042" i="1"/>
  <c r="H2042" i="1"/>
  <c r="B3744" i="1"/>
  <c r="L3743" i="1"/>
  <c r="M3743" i="1"/>
  <c r="J3743" i="1"/>
  <c r="K3743" i="1" s="1"/>
  <c r="N3743" i="1"/>
  <c r="M1842" i="1"/>
  <c r="L1842" i="1"/>
  <c r="B1843" i="1"/>
  <c r="N1842" i="1"/>
  <c r="H1842" i="1"/>
  <c r="I1842" i="1"/>
  <c r="J1842" i="1" s="1"/>
  <c r="K1842" i="1" s="1"/>
  <c r="B4445" i="1"/>
  <c r="N4444" i="1"/>
  <c r="M4444" i="1"/>
  <c r="L4444" i="1"/>
  <c r="J4444" i="1"/>
  <c r="K4444" i="1" s="1"/>
  <c r="N3342" i="1"/>
  <c r="J3342" i="1"/>
  <c r="K3342" i="1" s="1"/>
  <c r="B3343" i="1"/>
  <c r="L3342" i="1"/>
  <c r="M3342" i="1"/>
  <c r="B3143" i="1"/>
  <c r="N3142" i="1"/>
  <c r="L3142" i="1"/>
  <c r="M3142" i="1"/>
  <c r="J3142" i="1"/>
  <c r="K3142" i="1" s="1"/>
  <c r="H1444" i="1"/>
  <c r="I1444" i="1"/>
  <c r="J1444" i="1" s="1"/>
  <c r="K1444" i="1" s="1"/>
  <c r="L1444" i="1"/>
  <c r="B1445" i="1"/>
  <c r="M1444" i="1"/>
  <c r="N1444" i="1"/>
  <c r="N1542" i="1"/>
  <c r="B1543" i="1"/>
  <c r="I1542" i="1"/>
  <c r="J1542" i="1" s="1"/>
  <c r="K1542" i="1" s="1"/>
  <c r="M1542" i="1"/>
  <c r="L1542" i="1"/>
  <c r="H1542" i="1"/>
  <c r="J3642" i="1"/>
  <c r="K3642" i="1" s="1"/>
  <c r="N3642" i="1"/>
  <c r="B3643" i="1"/>
  <c r="M3642" i="1"/>
  <c r="L3642" i="1"/>
  <c r="L5042" i="1"/>
  <c r="J5042" i="1"/>
  <c r="K5042" i="1" s="1"/>
  <c r="B5043" i="1"/>
  <c r="M5042" i="1"/>
  <c r="N5042" i="1"/>
  <c r="N2243" i="1"/>
  <c r="L2243" i="1"/>
  <c r="I2243" i="1"/>
  <c r="J2243" i="1" s="1"/>
  <c r="K2243" i="1" s="1"/>
  <c r="M2243" i="1"/>
  <c r="H2243" i="1"/>
  <c r="B2244" i="1"/>
  <c r="M4943" i="1"/>
  <c r="B4944" i="1"/>
  <c r="J4943" i="1"/>
  <c r="K4943" i="1" s="1"/>
  <c r="N4943" i="1"/>
  <c r="L4943" i="1"/>
  <c r="M1743" i="1"/>
  <c r="L1743" i="1"/>
  <c r="B1744" i="1"/>
  <c r="I1743" i="1"/>
  <c r="J1743" i="1" s="1"/>
  <c r="K1743" i="1" s="1"/>
  <c r="N1743" i="1"/>
  <c r="H1743" i="1"/>
  <c r="L2442" i="1"/>
  <c r="B2443" i="1"/>
  <c r="H2442" i="1"/>
  <c r="I2442" i="1"/>
  <c r="J2442" i="1" s="1"/>
  <c r="K2442" i="1" s="1"/>
  <c r="M2442" i="1"/>
  <c r="N2442" i="1"/>
  <c r="B1344" i="1"/>
  <c r="N1343" i="1"/>
  <c r="L1343" i="1"/>
  <c r="I1343" i="1"/>
  <c r="J1343" i="1" s="1"/>
  <c r="K1343" i="1" s="1"/>
  <c r="M1343" i="1"/>
  <c r="H1343" i="1"/>
  <c r="M4742" i="1"/>
  <c r="L4742" i="1"/>
  <c r="B4743" i="1"/>
  <c r="N4742" i="1"/>
  <c r="J4742" i="1"/>
  <c r="K4742" i="1" s="1"/>
  <c r="M42" i="1"/>
  <c r="L42" i="1"/>
  <c r="H42" i="1"/>
  <c r="B43" i="1"/>
  <c r="N42" i="1"/>
  <c r="I42" i="1"/>
  <c r="J42" i="1" s="1"/>
  <c r="K42" i="1" s="1"/>
  <c r="N2742" i="1"/>
  <c r="M2742" i="1"/>
  <c r="L2742" i="1"/>
  <c r="J2742" i="1"/>
  <c r="K2742" i="1" s="1"/>
  <c r="B2743" i="1"/>
  <c r="M3442" i="1"/>
  <c r="L3442" i="1"/>
  <c r="N3442" i="1"/>
  <c r="B3443" i="1"/>
  <c r="J3442" i="1"/>
  <c r="K3442" i="1" s="1"/>
  <c r="M3943" i="1"/>
  <c r="L3943" i="1"/>
  <c r="B3944" i="1"/>
  <c r="N3943" i="1"/>
  <c r="J3943" i="1"/>
  <c r="K3943" i="1" s="1"/>
  <c r="M1642" i="1"/>
  <c r="H1642" i="1"/>
  <c r="L1642" i="1"/>
  <c r="B1643" i="1"/>
  <c r="I1642" i="1"/>
  <c r="J1642" i="1" s="1"/>
  <c r="K1642" i="1" s="1"/>
  <c r="N1642" i="1"/>
  <c r="M1242" i="1"/>
  <c r="B1243" i="1"/>
  <c r="L1242" i="1"/>
  <c r="N1242" i="1"/>
  <c r="H1242" i="1"/>
  <c r="I1242" i="1"/>
  <c r="J1242" i="1" s="1"/>
  <c r="K1242" i="1" s="1"/>
  <c r="M2343" i="1"/>
  <c r="B2344" i="1"/>
  <c r="N2343" i="1"/>
  <c r="L2343" i="1"/>
  <c r="I2343" i="1"/>
  <c r="J2343" i="1" s="1"/>
  <c r="K2343" i="1" s="1"/>
  <c r="H2343" i="1"/>
  <c r="N5643" i="1"/>
  <c r="M5643" i="1"/>
  <c r="J5643" i="1"/>
  <c r="K5643" i="1" s="1"/>
  <c r="L5643" i="1"/>
  <c r="B5644" i="1"/>
  <c r="B4344" i="1"/>
  <c r="N4343" i="1"/>
  <c r="J4343" i="1"/>
  <c r="K4343" i="1" s="1"/>
  <c r="L4343" i="1"/>
  <c r="M4343" i="1"/>
  <c r="N3242" i="1"/>
  <c r="L3242" i="1"/>
  <c r="J3242" i="1"/>
  <c r="K3242" i="1" s="1"/>
  <c r="B3243" i="1"/>
  <c r="M3242" i="1"/>
  <c r="M5242" i="1"/>
  <c r="L5242" i="1"/>
  <c r="N5242" i="1"/>
  <c r="B5243" i="1"/>
  <c r="J5242" i="1"/>
  <c r="K5242" i="1" s="1"/>
  <c r="N2645" i="1"/>
  <c r="M2645" i="1"/>
  <c r="B2646" i="1"/>
  <c r="J2645" i="1"/>
  <c r="K2645" i="1" s="1"/>
  <c r="L2645" i="1"/>
  <c r="J5343" i="1"/>
  <c r="K5343" i="1" s="1"/>
  <c r="N5343" i="1"/>
  <c r="L5343" i="1"/>
  <c r="B5344" i="1"/>
  <c r="M5343" i="1"/>
  <c r="M4044" i="1"/>
  <c r="L4044" i="1"/>
  <c r="B4045" i="1"/>
  <c r="J4044" i="1"/>
  <c r="K4044" i="1" s="1"/>
  <c r="N4044" i="1"/>
  <c r="M3844" i="1"/>
  <c r="J3844" i="1"/>
  <c r="K3844" i="1" s="1"/>
  <c r="L3844" i="1"/>
  <c r="N3844" i="1"/>
  <c r="B3845" i="1"/>
  <c r="H843" i="1"/>
  <c r="N843" i="1"/>
  <c r="L843" i="1"/>
  <c r="B844" i="1"/>
  <c r="M843" i="1"/>
  <c r="I843" i="1"/>
  <c r="J843" i="1" s="1"/>
  <c r="K843" i="1" s="1"/>
  <c r="J142" i="1"/>
  <c r="K142" i="1" s="1"/>
  <c r="J4544" i="1"/>
  <c r="K4544" i="1" s="1"/>
  <c r="J5143" i="1"/>
  <c r="K5143" i="1" s="1"/>
  <c r="L4643" i="1"/>
  <c r="M4643" i="1"/>
  <c r="N4643" i="1"/>
  <c r="J4643" i="1"/>
  <c r="K4643" i="1" s="1"/>
  <c r="B4644" i="1"/>
  <c r="J1942" i="1"/>
  <c r="K1942" i="1" s="1"/>
  <c r="N143" i="1"/>
  <c r="M143" i="1"/>
  <c r="H143" i="1"/>
  <c r="L143" i="1"/>
  <c r="I143" i="1"/>
  <c r="J143" i="1" s="1"/>
  <c r="K143" i="1" s="1"/>
  <c r="B144" i="1"/>
  <c r="J4845" i="1"/>
  <c r="K4845" i="1" s="1"/>
  <c r="N4845" i="1"/>
  <c r="M4845" i="1"/>
  <c r="B4846" i="1"/>
  <c r="L4845" i="1"/>
  <c r="L943" i="1"/>
  <c r="M943" i="1"/>
  <c r="N943" i="1"/>
  <c r="B944" i="1"/>
  <c r="H943" i="1"/>
  <c r="I943" i="1"/>
  <c r="J943" i="1" s="1"/>
  <c r="K943" i="1" s="1"/>
  <c r="N3045" i="1"/>
  <c r="M3045" i="1"/>
  <c r="J3045" i="1"/>
  <c r="K3045" i="1" s="1"/>
  <c r="B3046" i="1"/>
  <c r="L3045" i="1"/>
  <c r="J2142" i="1"/>
  <c r="K2142" i="1" s="1"/>
  <c r="J741" i="1"/>
  <c r="K741" i="1" s="1"/>
  <c r="B1944" i="1"/>
  <c r="I1943" i="1"/>
  <c r="N1943" i="1"/>
  <c r="M1943" i="1"/>
  <c r="L1943" i="1"/>
  <c r="H1943" i="1"/>
  <c r="N1042" i="1"/>
  <c r="B1043" i="1"/>
  <c r="I1042" i="1"/>
  <c r="J1042" i="1" s="1"/>
  <c r="K1042" i="1" s="1"/>
  <c r="M1042" i="1"/>
  <c r="L1042" i="1"/>
  <c r="H1042" i="1"/>
  <c r="B6445" i="1"/>
  <c r="N6444" i="1"/>
  <c r="L6444" i="1"/>
  <c r="J6444" i="1"/>
  <c r="K6444" i="1" s="1"/>
  <c r="M6444" i="1"/>
  <c r="J5843" i="1"/>
  <c r="K5843" i="1" s="1"/>
  <c r="M5843" i="1"/>
  <c r="L5843" i="1"/>
  <c r="B5844" i="1"/>
  <c r="N5843" i="1"/>
  <c r="M5544" i="1"/>
  <c r="L5544" i="1"/>
  <c r="B5545" i="1"/>
  <c r="N5544" i="1"/>
  <c r="M6042" i="1"/>
  <c r="L6042" i="1"/>
  <c r="B6043" i="1"/>
  <c r="J6042" i="1"/>
  <c r="K6042" i="1" s="1"/>
  <c r="N6042" i="1"/>
  <c r="N1143" i="1"/>
  <c r="M1143" i="1"/>
  <c r="I1143" i="1"/>
  <c r="H1143" i="1"/>
  <c r="B1144" i="1"/>
  <c r="L1143" i="1"/>
  <c r="J4642" i="1"/>
  <c r="K4642" i="1" s="1"/>
  <c r="N742" i="1"/>
  <c r="H742" i="1"/>
  <c r="M742" i="1"/>
  <c r="B743" i="1"/>
  <c r="L742" i="1"/>
  <c r="I742" i="1"/>
  <c r="J1041" i="1"/>
  <c r="K1041" i="1" s="1"/>
  <c r="J3544" i="1"/>
  <c r="K3544" i="1" s="1"/>
  <c r="M3544" i="1"/>
  <c r="B3545" i="1"/>
  <c r="L3544" i="1"/>
  <c r="N3544" i="1"/>
  <c r="M6143" i="1"/>
  <c r="L6143" i="1"/>
  <c r="J6143" i="1"/>
  <c r="K6143" i="1" s="1"/>
  <c r="N6143" i="1"/>
  <c r="B6144" i="1"/>
  <c r="M4545" i="1"/>
  <c r="L4545" i="1"/>
  <c r="N4545" i="1"/>
  <c r="B4546" i="1"/>
  <c r="B543" i="1"/>
  <c r="H542" i="1"/>
  <c r="I542" i="1"/>
  <c r="M542" i="1"/>
  <c r="L542" i="1"/>
  <c r="N542" i="1"/>
  <c r="I442" i="1"/>
  <c r="J442" i="1" s="1"/>
  <c r="K442" i="1" s="1"/>
  <c r="L442" i="1"/>
  <c r="H442" i="1"/>
  <c r="N442" i="1"/>
  <c r="B443" i="1"/>
  <c r="M442" i="1"/>
  <c r="N2143" i="1"/>
  <c r="I2143" i="1"/>
  <c r="L2143" i="1"/>
  <c r="B2144" i="1"/>
  <c r="H2143" i="1"/>
  <c r="M2143" i="1"/>
  <c r="M5144" i="1"/>
  <c r="L5144" i="1"/>
  <c r="B5145" i="1"/>
  <c r="N5144" i="1"/>
  <c r="J842" i="1"/>
  <c r="K842" i="1" s="1"/>
  <c r="N243" i="1"/>
  <c r="I243" i="1"/>
  <c r="J243" i="1" s="1"/>
  <c r="K243" i="1" s="1"/>
  <c r="M243" i="1"/>
  <c r="L243" i="1"/>
  <c r="H243" i="1"/>
  <c r="B244" i="1"/>
  <c r="J6345" i="1" l="1"/>
  <c r="K6345" i="1" s="1"/>
  <c r="N5743" i="1"/>
  <c r="L5743" i="1"/>
  <c r="B5744" i="1"/>
  <c r="J5743" i="1"/>
  <c r="K5743" i="1" s="1"/>
  <c r="M5743" i="1"/>
  <c r="B6347" i="1"/>
  <c r="L6346" i="1"/>
  <c r="M6346" i="1"/>
  <c r="N6346" i="1"/>
  <c r="L643" i="1"/>
  <c r="H643" i="1"/>
  <c r="M643" i="1"/>
  <c r="I643" i="1"/>
  <c r="J643" i="1" s="1"/>
  <c r="K643" i="1" s="1"/>
  <c r="N643" i="1"/>
  <c r="B644" i="1"/>
  <c r="B2844" i="1"/>
  <c r="J2843" i="1"/>
  <c r="K2843" i="1" s="1"/>
  <c r="N2843" i="1"/>
  <c r="L2843" i="1"/>
  <c r="M2843" i="1"/>
  <c r="B4144" i="1"/>
  <c r="J4143" i="1"/>
  <c r="K4143" i="1" s="1"/>
  <c r="N4143" i="1"/>
  <c r="L4143" i="1"/>
  <c r="M4143" i="1"/>
  <c r="L6245" i="1"/>
  <c r="N6245" i="1"/>
  <c r="M6245" i="1"/>
  <c r="J6245" i="1"/>
  <c r="K6245" i="1" s="1"/>
  <c r="B6246" i="1"/>
  <c r="L2043" i="1"/>
  <c r="M2043" i="1"/>
  <c r="H2043" i="1"/>
  <c r="N2043" i="1"/>
  <c r="B2044" i="1"/>
  <c r="I2043" i="1"/>
  <c r="J2043" i="1" s="1"/>
  <c r="K2043" i="1" s="1"/>
  <c r="M3744" i="1"/>
  <c r="L3744" i="1"/>
  <c r="B3745" i="1"/>
  <c r="N3744" i="1"/>
  <c r="J3744" i="1"/>
  <c r="K3744" i="1" s="1"/>
  <c r="I2244" i="1"/>
  <c r="J2244" i="1" s="1"/>
  <c r="K2244" i="1" s="1"/>
  <c r="H2244" i="1"/>
  <c r="M2244" i="1"/>
  <c r="L2244" i="1"/>
  <c r="B2245" i="1"/>
  <c r="N2244" i="1"/>
  <c r="N5043" i="1"/>
  <c r="J5043" i="1"/>
  <c r="K5043" i="1" s="1"/>
  <c r="B5044" i="1"/>
  <c r="M5043" i="1"/>
  <c r="L5043" i="1"/>
  <c r="I1445" i="1"/>
  <c r="J1445" i="1" s="1"/>
  <c r="K1445" i="1" s="1"/>
  <c r="N1445" i="1"/>
  <c r="H1445" i="1"/>
  <c r="M1445" i="1"/>
  <c r="L1445" i="1"/>
  <c r="B1446" i="1"/>
  <c r="N3643" i="1"/>
  <c r="B3644" i="1"/>
  <c r="M3643" i="1"/>
  <c r="J3643" i="1"/>
  <c r="K3643" i="1" s="1"/>
  <c r="L3643" i="1"/>
  <c r="J3343" i="1"/>
  <c r="K3343" i="1" s="1"/>
  <c r="L3343" i="1"/>
  <c r="B3344" i="1"/>
  <c r="M3343" i="1"/>
  <c r="N3343" i="1"/>
  <c r="I1843" i="1"/>
  <c r="J1843" i="1" s="1"/>
  <c r="K1843" i="1" s="1"/>
  <c r="B1844" i="1"/>
  <c r="N1843" i="1"/>
  <c r="H1843" i="1"/>
  <c r="L1843" i="1"/>
  <c r="M1843" i="1"/>
  <c r="M4944" i="1"/>
  <c r="J4944" i="1"/>
  <c r="K4944" i="1" s="1"/>
  <c r="N4944" i="1"/>
  <c r="L4944" i="1"/>
  <c r="B4945" i="1"/>
  <c r="L1543" i="1"/>
  <c r="M1543" i="1"/>
  <c r="H1543" i="1"/>
  <c r="B1544" i="1"/>
  <c r="I1543" i="1"/>
  <c r="J1543" i="1" s="1"/>
  <c r="K1543" i="1" s="1"/>
  <c r="N1543" i="1"/>
  <c r="B3144" i="1"/>
  <c r="J3143" i="1"/>
  <c r="K3143" i="1" s="1"/>
  <c r="M3143" i="1"/>
  <c r="N3143" i="1"/>
  <c r="L3143" i="1"/>
  <c r="M4445" i="1"/>
  <c r="L4445" i="1"/>
  <c r="J4445" i="1"/>
  <c r="K4445" i="1" s="1"/>
  <c r="B4446" i="1"/>
  <c r="N4445" i="1"/>
  <c r="M4344" i="1"/>
  <c r="B4345" i="1"/>
  <c r="J4344" i="1"/>
  <c r="K4344" i="1" s="1"/>
  <c r="N4344" i="1"/>
  <c r="L4344" i="1"/>
  <c r="B5645" i="1"/>
  <c r="N5644" i="1"/>
  <c r="L5644" i="1"/>
  <c r="J5644" i="1"/>
  <c r="K5644" i="1" s="1"/>
  <c r="M5644" i="1"/>
  <c r="I43" i="1"/>
  <c r="J43" i="1" s="1"/>
  <c r="K43" i="1" s="1"/>
  <c r="L43" i="1"/>
  <c r="H43" i="1"/>
  <c r="B44" i="1"/>
  <c r="M43" i="1"/>
  <c r="N43" i="1"/>
  <c r="M5243" i="1"/>
  <c r="N5243" i="1"/>
  <c r="L5243" i="1"/>
  <c r="B5244" i="1"/>
  <c r="J5243" i="1"/>
  <c r="K5243" i="1" s="1"/>
  <c r="M3243" i="1"/>
  <c r="L3243" i="1"/>
  <c r="J3243" i="1"/>
  <c r="K3243" i="1" s="1"/>
  <c r="N3243" i="1"/>
  <c r="B3244" i="1"/>
  <c r="B4744" i="1"/>
  <c r="L4743" i="1"/>
  <c r="J4743" i="1"/>
  <c r="K4743" i="1" s="1"/>
  <c r="N4743" i="1"/>
  <c r="M4743" i="1"/>
  <c r="N1744" i="1"/>
  <c r="H1744" i="1"/>
  <c r="M1744" i="1"/>
  <c r="L1744" i="1"/>
  <c r="I1744" i="1"/>
  <c r="J1744" i="1" s="1"/>
  <c r="K1744" i="1" s="1"/>
  <c r="B1745" i="1"/>
  <c r="M1643" i="1"/>
  <c r="H1643" i="1"/>
  <c r="I1643" i="1"/>
  <c r="J1643" i="1" s="1"/>
  <c r="K1643" i="1" s="1"/>
  <c r="N1643" i="1"/>
  <c r="L1643" i="1"/>
  <c r="B1644" i="1"/>
  <c r="N3944" i="1"/>
  <c r="L3944" i="1"/>
  <c r="B3945" i="1"/>
  <c r="M3944" i="1"/>
  <c r="J3944" i="1"/>
  <c r="K3944" i="1" s="1"/>
  <c r="N2443" i="1"/>
  <c r="I2443" i="1"/>
  <c r="J2443" i="1" s="1"/>
  <c r="K2443" i="1" s="1"/>
  <c r="H2443" i="1"/>
  <c r="M2443" i="1"/>
  <c r="L2443" i="1"/>
  <c r="B2444" i="1"/>
  <c r="I2344" i="1"/>
  <c r="J2344" i="1" s="1"/>
  <c r="K2344" i="1" s="1"/>
  <c r="H2344" i="1"/>
  <c r="M2344" i="1"/>
  <c r="L2344" i="1"/>
  <c r="N2344" i="1"/>
  <c r="B2345" i="1"/>
  <c r="M1243" i="1"/>
  <c r="L1243" i="1"/>
  <c r="N1243" i="1"/>
  <c r="B1244" i="1"/>
  <c r="I1243" i="1"/>
  <c r="J1243" i="1" s="1"/>
  <c r="K1243" i="1" s="1"/>
  <c r="H1243" i="1"/>
  <c r="N2743" i="1"/>
  <c r="M2743" i="1"/>
  <c r="J2743" i="1"/>
  <c r="K2743" i="1" s="1"/>
  <c r="L2743" i="1"/>
  <c r="B2744" i="1"/>
  <c r="N2646" i="1"/>
  <c r="M2646" i="1"/>
  <c r="L2646" i="1"/>
  <c r="J2646" i="1"/>
  <c r="K2646" i="1" s="1"/>
  <c r="B2647" i="1"/>
  <c r="B3444" i="1"/>
  <c r="J3443" i="1"/>
  <c r="K3443" i="1" s="1"/>
  <c r="N3443" i="1"/>
  <c r="L3443" i="1"/>
  <c r="M3443" i="1"/>
  <c r="B1345" i="1"/>
  <c r="L1344" i="1"/>
  <c r="N1344" i="1"/>
  <c r="I1344" i="1"/>
  <c r="J1344" i="1" s="1"/>
  <c r="K1344" i="1" s="1"/>
  <c r="M1344" i="1"/>
  <c r="H1344" i="1"/>
  <c r="M443" i="1"/>
  <c r="N443" i="1"/>
  <c r="B444" i="1"/>
  <c r="H443" i="1"/>
  <c r="I443" i="1"/>
  <c r="J443" i="1" s="1"/>
  <c r="K443" i="1" s="1"/>
  <c r="L443" i="1"/>
  <c r="J542" i="1"/>
  <c r="K542" i="1" s="1"/>
  <c r="J1143" i="1"/>
  <c r="K1143" i="1" s="1"/>
  <c r="M244" i="1"/>
  <c r="L244" i="1"/>
  <c r="B245" i="1"/>
  <c r="I244" i="1"/>
  <c r="N244" i="1"/>
  <c r="H244" i="1"/>
  <c r="J5144" i="1"/>
  <c r="K5144" i="1" s="1"/>
  <c r="J2143" i="1"/>
  <c r="K2143" i="1" s="1"/>
  <c r="J5544" i="1"/>
  <c r="K5544" i="1" s="1"/>
  <c r="M3545" i="1"/>
  <c r="L3545" i="1"/>
  <c r="J3545" i="1"/>
  <c r="K3545" i="1" s="1"/>
  <c r="B3546" i="1"/>
  <c r="N3545" i="1"/>
  <c r="J6445" i="1"/>
  <c r="K6445" i="1" s="1"/>
  <c r="M6445" i="1"/>
  <c r="B6446" i="1"/>
  <c r="L6445" i="1"/>
  <c r="N6445" i="1"/>
  <c r="M543" i="1"/>
  <c r="H543" i="1"/>
  <c r="L543" i="1"/>
  <c r="I543" i="1"/>
  <c r="J543" i="1" s="1"/>
  <c r="K543" i="1" s="1"/>
  <c r="N543" i="1"/>
  <c r="B544" i="1"/>
  <c r="J4545" i="1"/>
  <c r="K4545" i="1" s="1"/>
  <c r="J742" i="1"/>
  <c r="K742" i="1" s="1"/>
  <c r="M1043" i="1"/>
  <c r="I1043" i="1"/>
  <c r="J1043" i="1" s="1"/>
  <c r="K1043" i="1" s="1"/>
  <c r="L1043" i="1"/>
  <c r="B1044" i="1"/>
  <c r="N1043" i="1"/>
  <c r="H1043" i="1"/>
  <c r="J1943" i="1"/>
  <c r="K1943" i="1" s="1"/>
  <c r="B145" i="1"/>
  <c r="N144" i="1"/>
  <c r="H144" i="1"/>
  <c r="I144" i="1"/>
  <c r="J144" i="1" s="1"/>
  <c r="K144" i="1" s="1"/>
  <c r="L144" i="1"/>
  <c r="M144" i="1"/>
  <c r="B4645" i="1"/>
  <c r="J4644" i="1"/>
  <c r="K4644" i="1" s="1"/>
  <c r="L4644" i="1"/>
  <c r="M4644" i="1"/>
  <c r="N4644" i="1"/>
  <c r="I844" i="1"/>
  <c r="J844" i="1" s="1"/>
  <c r="K844" i="1" s="1"/>
  <c r="B845" i="1"/>
  <c r="M844" i="1"/>
  <c r="L844" i="1"/>
  <c r="N844" i="1"/>
  <c r="H844" i="1"/>
  <c r="L4045" i="1"/>
  <c r="J4045" i="1"/>
  <c r="K4045" i="1" s="1"/>
  <c r="N4045" i="1"/>
  <c r="M4045" i="1"/>
  <c r="B4046" i="1"/>
  <c r="M5344" i="1"/>
  <c r="J5344" i="1"/>
  <c r="K5344" i="1" s="1"/>
  <c r="L5344" i="1"/>
  <c r="B5345" i="1"/>
  <c r="N5344" i="1"/>
  <c r="H1144" i="1"/>
  <c r="M1144" i="1"/>
  <c r="B1145" i="1"/>
  <c r="I1144" i="1"/>
  <c r="N1144" i="1"/>
  <c r="L1144" i="1"/>
  <c r="J4846" i="1"/>
  <c r="K4846" i="1" s="1"/>
  <c r="N4846" i="1"/>
  <c r="M4846" i="1"/>
  <c r="L4846" i="1"/>
  <c r="B4847" i="1"/>
  <c r="J5844" i="1"/>
  <c r="K5844" i="1" s="1"/>
  <c r="B5845" i="1"/>
  <c r="N5844" i="1"/>
  <c r="L5844" i="1"/>
  <c r="M5844" i="1"/>
  <c r="L1944" i="1"/>
  <c r="N1944" i="1"/>
  <c r="I1944" i="1"/>
  <c r="B1945" i="1"/>
  <c r="M1944" i="1"/>
  <c r="H1944" i="1"/>
  <c r="N5145" i="1"/>
  <c r="M5145" i="1"/>
  <c r="J5145" i="1"/>
  <c r="K5145" i="1" s="1"/>
  <c r="B5146" i="1"/>
  <c r="L5145" i="1"/>
  <c r="H2144" i="1"/>
  <c r="B2145" i="1"/>
  <c r="N2144" i="1"/>
  <c r="L2144" i="1"/>
  <c r="I2144" i="1"/>
  <c r="J2144" i="1" s="1"/>
  <c r="K2144" i="1" s="1"/>
  <c r="M2144" i="1"/>
  <c r="L4546" i="1"/>
  <c r="N4546" i="1"/>
  <c r="M4546" i="1"/>
  <c r="B4547" i="1"/>
  <c r="M6144" i="1"/>
  <c r="B6145" i="1"/>
  <c r="L6144" i="1"/>
  <c r="N6144" i="1"/>
  <c r="M743" i="1"/>
  <c r="B744" i="1"/>
  <c r="L743" i="1"/>
  <c r="H743" i="1"/>
  <c r="I743" i="1"/>
  <c r="J743" i="1" s="1"/>
  <c r="K743" i="1" s="1"/>
  <c r="N743" i="1"/>
  <c r="N6043" i="1"/>
  <c r="L6043" i="1"/>
  <c r="B6044" i="1"/>
  <c r="M6043" i="1"/>
  <c r="N5545" i="1"/>
  <c r="L5545" i="1"/>
  <c r="B5546" i="1"/>
  <c r="M5545" i="1"/>
  <c r="N3046" i="1"/>
  <c r="M3046" i="1"/>
  <c r="B3047" i="1"/>
  <c r="L3046" i="1"/>
  <c r="I944" i="1"/>
  <c r="J944" i="1" s="1"/>
  <c r="K944" i="1" s="1"/>
  <c r="L944" i="1"/>
  <c r="M944" i="1"/>
  <c r="N944" i="1"/>
  <c r="B945" i="1"/>
  <c r="H944" i="1"/>
  <c r="N3845" i="1"/>
  <c r="M3845" i="1"/>
  <c r="B3846" i="1"/>
  <c r="L3845" i="1"/>
  <c r="L5744" i="1" l="1"/>
  <c r="M5744" i="1"/>
  <c r="N5744" i="1"/>
  <c r="B5745" i="1"/>
  <c r="J5744" i="1"/>
  <c r="K5744" i="1" s="1"/>
  <c r="B6348" i="1"/>
  <c r="N6347" i="1"/>
  <c r="L6347" i="1"/>
  <c r="M6347" i="1"/>
  <c r="J6346" i="1"/>
  <c r="K6346" i="1" s="1"/>
  <c r="B645" i="1"/>
  <c r="I644" i="1"/>
  <c r="J644" i="1" s="1"/>
  <c r="K644" i="1" s="1"/>
  <c r="N644" i="1"/>
  <c r="H644" i="1"/>
  <c r="M644" i="1"/>
  <c r="L644" i="1"/>
  <c r="J4144" i="1"/>
  <c r="K4144" i="1" s="1"/>
  <c r="M4144" i="1"/>
  <c r="B4145" i="1"/>
  <c r="L4144" i="1"/>
  <c r="N4144" i="1"/>
  <c r="L2844" i="1"/>
  <c r="J2844" i="1"/>
  <c r="K2844" i="1" s="1"/>
  <c r="M2844" i="1"/>
  <c r="N2844" i="1"/>
  <c r="B2845" i="1"/>
  <c r="N6246" i="1"/>
  <c r="M6246" i="1"/>
  <c r="B6247" i="1"/>
  <c r="L6246" i="1"/>
  <c r="J6246" i="1"/>
  <c r="K6246" i="1" s="1"/>
  <c r="I2044" i="1"/>
  <c r="J2044" i="1" s="1"/>
  <c r="K2044" i="1" s="1"/>
  <c r="H2044" i="1"/>
  <c r="N2044" i="1"/>
  <c r="L2044" i="1"/>
  <c r="M2044" i="1"/>
  <c r="B2045" i="1"/>
  <c r="N3745" i="1"/>
  <c r="M3745" i="1"/>
  <c r="B3746" i="1"/>
  <c r="L3745" i="1"/>
  <c r="J3745" i="1"/>
  <c r="K3745" i="1" s="1"/>
  <c r="H1544" i="1"/>
  <c r="L1544" i="1"/>
  <c r="N1544" i="1"/>
  <c r="B1545" i="1"/>
  <c r="I1544" i="1"/>
  <c r="J1544" i="1" s="1"/>
  <c r="K1544" i="1" s="1"/>
  <c r="M1544" i="1"/>
  <c r="N3344" i="1"/>
  <c r="J3344" i="1"/>
  <c r="K3344" i="1" s="1"/>
  <c r="L3344" i="1"/>
  <c r="B3345" i="1"/>
  <c r="M3344" i="1"/>
  <c r="L5044" i="1"/>
  <c r="M5044" i="1"/>
  <c r="N5044" i="1"/>
  <c r="J5044" i="1"/>
  <c r="K5044" i="1" s="1"/>
  <c r="B5045" i="1"/>
  <c r="I2245" i="1"/>
  <c r="J2245" i="1" s="1"/>
  <c r="K2245" i="1" s="1"/>
  <c r="H2245" i="1"/>
  <c r="B2246" i="1"/>
  <c r="N2245" i="1"/>
  <c r="M2245" i="1"/>
  <c r="L2245" i="1"/>
  <c r="B1845" i="1"/>
  <c r="I1844" i="1"/>
  <c r="J1844" i="1" s="1"/>
  <c r="K1844" i="1" s="1"/>
  <c r="N1844" i="1"/>
  <c r="M1844" i="1"/>
  <c r="H1844" i="1"/>
  <c r="L1844" i="1"/>
  <c r="J3644" i="1"/>
  <c r="K3644" i="1" s="1"/>
  <c r="B3645" i="1"/>
  <c r="N3644" i="1"/>
  <c r="L3644" i="1"/>
  <c r="M3644" i="1"/>
  <c r="M3144" i="1"/>
  <c r="B3145" i="1"/>
  <c r="L3144" i="1"/>
  <c r="N3144" i="1"/>
  <c r="J3144" i="1"/>
  <c r="K3144" i="1" s="1"/>
  <c r="N4945" i="1"/>
  <c r="M4945" i="1"/>
  <c r="J4945" i="1"/>
  <c r="K4945" i="1" s="1"/>
  <c r="B4946" i="1"/>
  <c r="L4945" i="1"/>
  <c r="L1446" i="1"/>
  <c r="H1446" i="1"/>
  <c r="N1446" i="1"/>
  <c r="B1447" i="1"/>
  <c r="I1446" i="1"/>
  <c r="J1446" i="1" s="1"/>
  <c r="K1446" i="1" s="1"/>
  <c r="M1446" i="1"/>
  <c r="B4447" i="1"/>
  <c r="J4446" i="1"/>
  <c r="K4446" i="1" s="1"/>
  <c r="L4446" i="1"/>
  <c r="N4446" i="1"/>
  <c r="M4446" i="1"/>
  <c r="M44" i="1"/>
  <c r="I44" i="1"/>
  <c r="J44" i="1" s="1"/>
  <c r="K44" i="1" s="1"/>
  <c r="B45" i="1"/>
  <c r="H44" i="1"/>
  <c r="L44" i="1"/>
  <c r="N44" i="1"/>
  <c r="B1346" i="1"/>
  <c r="L1345" i="1"/>
  <c r="N1345" i="1"/>
  <c r="M1345" i="1"/>
  <c r="I1345" i="1"/>
  <c r="J1345" i="1" s="1"/>
  <c r="K1345" i="1" s="1"/>
  <c r="H1345" i="1"/>
  <c r="J3444" i="1"/>
  <c r="K3444" i="1" s="1"/>
  <c r="B3445" i="1"/>
  <c r="M3444" i="1"/>
  <c r="L3444" i="1"/>
  <c r="N3444" i="1"/>
  <c r="L4744" i="1"/>
  <c r="M4744" i="1"/>
  <c r="J4744" i="1"/>
  <c r="K4744" i="1" s="1"/>
  <c r="N4744" i="1"/>
  <c r="B4745" i="1"/>
  <c r="L2647" i="1"/>
  <c r="B2648" i="1"/>
  <c r="J2647" i="1"/>
  <c r="K2647" i="1" s="1"/>
  <c r="N2647" i="1"/>
  <c r="M2647" i="1"/>
  <c r="L2744" i="1"/>
  <c r="B2745" i="1"/>
  <c r="J2744" i="1"/>
  <c r="K2744" i="1" s="1"/>
  <c r="N2744" i="1"/>
  <c r="M2744" i="1"/>
  <c r="M2345" i="1"/>
  <c r="B2346" i="1"/>
  <c r="L2345" i="1"/>
  <c r="H2345" i="1"/>
  <c r="I2345" i="1"/>
  <c r="J2345" i="1" s="1"/>
  <c r="K2345" i="1" s="1"/>
  <c r="N2345" i="1"/>
  <c r="I2444" i="1"/>
  <c r="J2444" i="1" s="1"/>
  <c r="K2444" i="1" s="1"/>
  <c r="H2444" i="1"/>
  <c r="N2444" i="1"/>
  <c r="M2444" i="1"/>
  <c r="L2444" i="1"/>
  <c r="B2445" i="1"/>
  <c r="H1644" i="1"/>
  <c r="I1644" i="1"/>
  <c r="J1644" i="1" s="1"/>
  <c r="K1644" i="1" s="1"/>
  <c r="N1644" i="1"/>
  <c r="B1645" i="1"/>
  <c r="M1644" i="1"/>
  <c r="L1644" i="1"/>
  <c r="I1745" i="1"/>
  <c r="J1745" i="1" s="1"/>
  <c r="K1745" i="1" s="1"/>
  <c r="B1746" i="1"/>
  <c r="H1745" i="1"/>
  <c r="N1745" i="1"/>
  <c r="L1745" i="1"/>
  <c r="M1745" i="1"/>
  <c r="M4345" i="1"/>
  <c r="L4345" i="1"/>
  <c r="N4345" i="1"/>
  <c r="J4345" i="1"/>
  <c r="K4345" i="1" s="1"/>
  <c r="B4346" i="1"/>
  <c r="N5645" i="1"/>
  <c r="L5645" i="1"/>
  <c r="J5645" i="1"/>
  <c r="K5645" i="1" s="1"/>
  <c r="B5646" i="1"/>
  <c r="M5645" i="1"/>
  <c r="L1244" i="1"/>
  <c r="B1245" i="1"/>
  <c r="M1244" i="1"/>
  <c r="H1244" i="1"/>
  <c r="N1244" i="1"/>
  <c r="I1244" i="1"/>
  <c r="J1244" i="1" s="1"/>
  <c r="K1244" i="1" s="1"/>
  <c r="L3945" i="1"/>
  <c r="N3945" i="1"/>
  <c r="J3945" i="1"/>
  <c r="K3945" i="1" s="1"/>
  <c r="B3946" i="1"/>
  <c r="M3945" i="1"/>
  <c r="J3244" i="1"/>
  <c r="K3244" i="1" s="1"/>
  <c r="L3244" i="1"/>
  <c r="B3245" i="1"/>
  <c r="M3244" i="1"/>
  <c r="N3244" i="1"/>
  <c r="J5244" i="1"/>
  <c r="K5244" i="1" s="1"/>
  <c r="B5245" i="1"/>
  <c r="M5244" i="1"/>
  <c r="L5244" i="1"/>
  <c r="N5244" i="1"/>
  <c r="J3845" i="1"/>
  <c r="K3845" i="1" s="1"/>
  <c r="J6043" i="1"/>
  <c r="K6043" i="1" s="1"/>
  <c r="J4546" i="1"/>
  <c r="K4546" i="1" s="1"/>
  <c r="I1945" i="1"/>
  <c r="M1945" i="1"/>
  <c r="N1945" i="1"/>
  <c r="B1946" i="1"/>
  <c r="L1945" i="1"/>
  <c r="H1945" i="1"/>
  <c r="N845" i="1"/>
  <c r="I845" i="1"/>
  <c r="J845" i="1" s="1"/>
  <c r="K845" i="1" s="1"/>
  <c r="M845" i="1"/>
  <c r="B846" i="1"/>
  <c r="L845" i="1"/>
  <c r="H845" i="1"/>
  <c r="L4645" i="1"/>
  <c r="B4646" i="1"/>
  <c r="M4645" i="1"/>
  <c r="N4645" i="1"/>
  <c r="I544" i="1"/>
  <c r="J544" i="1" s="1"/>
  <c r="K544" i="1" s="1"/>
  <c r="N544" i="1"/>
  <c r="B545" i="1"/>
  <c r="H544" i="1"/>
  <c r="L544" i="1"/>
  <c r="M544" i="1"/>
  <c r="J244" i="1"/>
  <c r="K244" i="1" s="1"/>
  <c r="L3846" i="1"/>
  <c r="B3847" i="1"/>
  <c r="J3846" i="1"/>
  <c r="K3846" i="1" s="1"/>
  <c r="N3846" i="1"/>
  <c r="M3846" i="1"/>
  <c r="N6145" i="1"/>
  <c r="J6145" i="1"/>
  <c r="K6145" i="1" s="1"/>
  <c r="M6145" i="1"/>
  <c r="B6146" i="1"/>
  <c r="L6145" i="1"/>
  <c r="L5845" i="1"/>
  <c r="J5845" i="1"/>
  <c r="K5845" i="1" s="1"/>
  <c r="N5845" i="1"/>
  <c r="M5845" i="1"/>
  <c r="B5846" i="1"/>
  <c r="M145" i="1"/>
  <c r="I145" i="1"/>
  <c r="J145" i="1" s="1"/>
  <c r="K145" i="1" s="1"/>
  <c r="L145" i="1"/>
  <c r="B146" i="1"/>
  <c r="H145" i="1"/>
  <c r="N145" i="1"/>
  <c r="L3546" i="1"/>
  <c r="B3547" i="1"/>
  <c r="N3546" i="1"/>
  <c r="J3546" i="1"/>
  <c r="K3546" i="1" s="1"/>
  <c r="M3546" i="1"/>
  <c r="L245" i="1"/>
  <c r="I245" i="1"/>
  <c r="J245" i="1" s="1"/>
  <c r="K245" i="1" s="1"/>
  <c r="N245" i="1"/>
  <c r="M245" i="1"/>
  <c r="H245" i="1"/>
  <c r="B246" i="1"/>
  <c r="N5546" i="1"/>
  <c r="M5546" i="1"/>
  <c r="B5547" i="1"/>
  <c r="L5546" i="1"/>
  <c r="N6044" i="1"/>
  <c r="M6044" i="1"/>
  <c r="J6044" i="1"/>
  <c r="K6044" i="1" s="1"/>
  <c r="L6044" i="1"/>
  <c r="B6045" i="1"/>
  <c r="J1944" i="1"/>
  <c r="K1944" i="1" s="1"/>
  <c r="M744" i="1"/>
  <c r="H744" i="1"/>
  <c r="I744" i="1"/>
  <c r="L744" i="1"/>
  <c r="B745" i="1"/>
  <c r="N744" i="1"/>
  <c r="M2145" i="1"/>
  <c r="I2145" i="1"/>
  <c r="J2145" i="1" s="1"/>
  <c r="K2145" i="1" s="1"/>
  <c r="L2145" i="1"/>
  <c r="H2145" i="1"/>
  <c r="N2145" i="1"/>
  <c r="B2146" i="1"/>
  <c r="N4847" i="1"/>
  <c r="B4848" i="1"/>
  <c r="M4847" i="1"/>
  <c r="L4847" i="1"/>
  <c r="B4047" i="1"/>
  <c r="M4046" i="1"/>
  <c r="L4046" i="1"/>
  <c r="N4046" i="1"/>
  <c r="I945" i="1"/>
  <c r="L945" i="1"/>
  <c r="N945" i="1"/>
  <c r="M945" i="1"/>
  <c r="B946" i="1"/>
  <c r="H945" i="1"/>
  <c r="M3047" i="1"/>
  <c r="L3047" i="1"/>
  <c r="J3047" i="1"/>
  <c r="K3047" i="1" s="1"/>
  <c r="N3047" i="1"/>
  <c r="B3048" i="1"/>
  <c r="J6144" i="1"/>
  <c r="K6144" i="1" s="1"/>
  <c r="J5345" i="1"/>
  <c r="K5345" i="1" s="1"/>
  <c r="M5345" i="1"/>
  <c r="L5345" i="1"/>
  <c r="N5345" i="1"/>
  <c r="B5346" i="1"/>
  <c r="N6446" i="1"/>
  <c r="M6446" i="1"/>
  <c r="B6447" i="1"/>
  <c r="L6446" i="1"/>
  <c r="I444" i="1"/>
  <c r="J444" i="1" s="1"/>
  <c r="K444" i="1" s="1"/>
  <c r="L444" i="1"/>
  <c r="B445" i="1"/>
  <c r="M444" i="1"/>
  <c r="N444" i="1"/>
  <c r="H444" i="1"/>
  <c r="L4547" i="1"/>
  <c r="B4548" i="1"/>
  <c r="J4547" i="1"/>
  <c r="K4547" i="1" s="1"/>
  <c r="N4547" i="1"/>
  <c r="M4547" i="1"/>
  <c r="J1144" i="1"/>
  <c r="K1144" i="1" s="1"/>
  <c r="L1044" i="1"/>
  <c r="B1045" i="1"/>
  <c r="N1044" i="1"/>
  <c r="I1044" i="1"/>
  <c r="J1044" i="1" s="1"/>
  <c r="K1044" i="1" s="1"/>
  <c r="M1044" i="1"/>
  <c r="H1044" i="1"/>
  <c r="J3046" i="1"/>
  <c r="K3046" i="1" s="1"/>
  <c r="J5545" i="1"/>
  <c r="K5545" i="1" s="1"/>
  <c r="B5147" i="1"/>
  <c r="M5146" i="1"/>
  <c r="L5146" i="1"/>
  <c r="N5146" i="1"/>
  <c r="N1145" i="1"/>
  <c r="M1145" i="1"/>
  <c r="H1145" i="1"/>
  <c r="B1146" i="1"/>
  <c r="I1145" i="1"/>
  <c r="L1145" i="1"/>
  <c r="B5746" i="1" l="1"/>
  <c r="N5745" i="1"/>
  <c r="J5745" i="1"/>
  <c r="K5745" i="1" s="1"/>
  <c r="L5745" i="1"/>
  <c r="M5745" i="1"/>
  <c r="J6347" i="1"/>
  <c r="K6347" i="1" s="1"/>
  <c r="B6349" i="1"/>
  <c r="L6348" i="1"/>
  <c r="N6348" i="1"/>
  <c r="M6348" i="1"/>
  <c r="N2845" i="1"/>
  <c r="J2845" i="1"/>
  <c r="K2845" i="1" s="1"/>
  <c r="M2845" i="1"/>
  <c r="L2845" i="1"/>
  <c r="B2846" i="1"/>
  <c r="B4146" i="1"/>
  <c r="M4145" i="1"/>
  <c r="L4145" i="1"/>
  <c r="J4145" i="1"/>
  <c r="K4145" i="1" s="1"/>
  <c r="N4145" i="1"/>
  <c r="H645" i="1"/>
  <c r="B646" i="1"/>
  <c r="N645" i="1"/>
  <c r="I645" i="1"/>
  <c r="J645" i="1" s="1"/>
  <c r="K645" i="1" s="1"/>
  <c r="M645" i="1"/>
  <c r="L645" i="1"/>
  <c r="M6247" i="1"/>
  <c r="J6247" i="1"/>
  <c r="K6247" i="1" s="1"/>
  <c r="N6247" i="1"/>
  <c r="B6248" i="1"/>
  <c r="L6247" i="1"/>
  <c r="M2045" i="1"/>
  <c r="H2045" i="1"/>
  <c r="N2045" i="1"/>
  <c r="I2045" i="1"/>
  <c r="J2045" i="1" s="1"/>
  <c r="K2045" i="1" s="1"/>
  <c r="B2046" i="1"/>
  <c r="L2045" i="1"/>
  <c r="B3747" i="1"/>
  <c r="L3746" i="1"/>
  <c r="J3746" i="1"/>
  <c r="K3746" i="1" s="1"/>
  <c r="M3746" i="1"/>
  <c r="N3746" i="1"/>
  <c r="N1447" i="1"/>
  <c r="L1447" i="1"/>
  <c r="H1447" i="1"/>
  <c r="B1448" i="1"/>
  <c r="I1447" i="1"/>
  <c r="J1447" i="1" s="1"/>
  <c r="K1447" i="1" s="1"/>
  <c r="M1447" i="1"/>
  <c r="B4947" i="1"/>
  <c r="L4946" i="1"/>
  <c r="J4946" i="1"/>
  <c r="K4946" i="1" s="1"/>
  <c r="M4946" i="1"/>
  <c r="N4946" i="1"/>
  <c r="L5045" i="1"/>
  <c r="B5046" i="1"/>
  <c r="N5045" i="1"/>
  <c r="M5045" i="1"/>
  <c r="J5045" i="1"/>
  <c r="K5045" i="1" s="1"/>
  <c r="B3146" i="1"/>
  <c r="J3145" i="1"/>
  <c r="K3145" i="1" s="1"/>
  <c r="M3145" i="1"/>
  <c r="L3145" i="1"/>
  <c r="N3145" i="1"/>
  <c r="N3345" i="1"/>
  <c r="M3345" i="1"/>
  <c r="L3345" i="1"/>
  <c r="B3346" i="1"/>
  <c r="J3345" i="1"/>
  <c r="K3345" i="1" s="1"/>
  <c r="I1545" i="1"/>
  <c r="J1545" i="1" s="1"/>
  <c r="K1545" i="1" s="1"/>
  <c r="H1545" i="1"/>
  <c r="N1545" i="1"/>
  <c r="M1545" i="1"/>
  <c r="L1545" i="1"/>
  <c r="B1546" i="1"/>
  <c r="N4447" i="1"/>
  <c r="B4448" i="1"/>
  <c r="M4447" i="1"/>
  <c r="J4447" i="1"/>
  <c r="K4447" i="1" s="1"/>
  <c r="L4447" i="1"/>
  <c r="M2246" i="1"/>
  <c r="B2247" i="1"/>
  <c r="L2246" i="1"/>
  <c r="N2246" i="1"/>
  <c r="H2246" i="1"/>
  <c r="I2246" i="1"/>
  <c r="J2246" i="1" s="1"/>
  <c r="K2246" i="1" s="1"/>
  <c r="B3646" i="1"/>
  <c r="N3645" i="1"/>
  <c r="M3645" i="1"/>
  <c r="L3645" i="1"/>
  <c r="J3645" i="1"/>
  <c r="K3645" i="1" s="1"/>
  <c r="L1845" i="1"/>
  <c r="H1845" i="1"/>
  <c r="I1845" i="1"/>
  <c r="J1845" i="1" s="1"/>
  <c r="K1845" i="1" s="1"/>
  <c r="N1845" i="1"/>
  <c r="M1845" i="1"/>
  <c r="B1846" i="1"/>
  <c r="M5245" i="1"/>
  <c r="J5245" i="1"/>
  <c r="K5245" i="1" s="1"/>
  <c r="N5245" i="1"/>
  <c r="L5245" i="1"/>
  <c r="B5246" i="1"/>
  <c r="I1645" i="1"/>
  <c r="J1645" i="1" s="1"/>
  <c r="K1645" i="1" s="1"/>
  <c r="H1645" i="1"/>
  <c r="B1646" i="1"/>
  <c r="L1645" i="1"/>
  <c r="M1645" i="1"/>
  <c r="N1645" i="1"/>
  <c r="B2746" i="1"/>
  <c r="J2745" i="1"/>
  <c r="K2745" i="1" s="1"/>
  <c r="N2745" i="1"/>
  <c r="M2745" i="1"/>
  <c r="L2745" i="1"/>
  <c r="N45" i="1"/>
  <c r="M45" i="1"/>
  <c r="L45" i="1"/>
  <c r="H45" i="1"/>
  <c r="B46" i="1"/>
  <c r="I45" i="1"/>
  <c r="J45" i="1" s="1"/>
  <c r="K45" i="1" s="1"/>
  <c r="L1245" i="1"/>
  <c r="I1245" i="1"/>
  <c r="J1245" i="1" s="1"/>
  <c r="K1245" i="1" s="1"/>
  <c r="B1246" i="1"/>
  <c r="N1245" i="1"/>
  <c r="H1245" i="1"/>
  <c r="M1245" i="1"/>
  <c r="H1746" i="1"/>
  <c r="N1746" i="1"/>
  <c r="L1746" i="1"/>
  <c r="M1746" i="1"/>
  <c r="B1747" i="1"/>
  <c r="I1746" i="1"/>
  <c r="J1746" i="1" s="1"/>
  <c r="K1746" i="1" s="1"/>
  <c r="I2346" i="1"/>
  <c r="J2346" i="1" s="1"/>
  <c r="K2346" i="1" s="1"/>
  <c r="B2347" i="1"/>
  <c r="H2346" i="1"/>
  <c r="N2346" i="1"/>
  <c r="M2346" i="1"/>
  <c r="L2346" i="1"/>
  <c r="N2648" i="1"/>
  <c r="M2648" i="1"/>
  <c r="L2648" i="1"/>
  <c r="B2649" i="1"/>
  <c r="J2648" i="1"/>
  <c r="K2648" i="1" s="1"/>
  <c r="B3446" i="1"/>
  <c r="N3445" i="1"/>
  <c r="M3445" i="1"/>
  <c r="L3445" i="1"/>
  <c r="J3445" i="1"/>
  <c r="K3445" i="1" s="1"/>
  <c r="L1346" i="1"/>
  <c r="H1346" i="1"/>
  <c r="I1346" i="1"/>
  <c r="J1346" i="1" s="1"/>
  <c r="K1346" i="1" s="1"/>
  <c r="B1347" i="1"/>
  <c r="N1346" i="1"/>
  <c r="M1346" i="1"/>
  <c r="L3245" i="1"/>
  <c r="J3245" i="1"/>
  <c r="K3245" i="1" s="1"/>
  <c r="B3246" i="1"/>
  <c r="M3245" i="1"/>
  <c r="N3245" i="1"/>
  <c r="B3947" i="1"/>
  <c r="L3946" i="1"/>
  <c r="N3946" i="1"/>
  <c r="M3946" i="1"/>
  <c r="J3946" i="1"/>
  <c r="K3946" i="1" s="1"/>
  <c r="M4346" i="1"/>
  <c r="J4346" i="1"/>
  <c r="K4346" i="1" s="1"/>
  <c r="B4347" i="1"/>
  <c r="N4346" i="1"/>
  <c r="L4346" i="1"/>
  <c r="M2445" i="1"/>
  <c r="B2446" i="1"/>
  <c r="N2445" i="1"/>
  <c r="I2445" i="1"/>
  <c r="J2445" i="1" s="1"/>
  <c r="K2445" i="1" s="1"/>
  <c r="L2445" i="1"/>
  <c r="H2445" i="1"/>
  <c r="N4745" i="1"/>
  <c r="M4745" i="1"/>
  <c r="J4745" i="1"/>
  <c r="K4745" i="1" s="1"/>
  <c r="L4745" i="1"/>
  <c r="B4746" i="1"/>
  <c r="M5646" i="1"/>
  <c r="N5646" i="1"/>
  <c r="L5646" i="1"/>
  <c r="B5647" i="1"/>
  <c r="J5646" i="1"/>
  <c r="K5646" i="1" s="1"/>
  <c r="N3048" i="1"/>
  <c r="M3048" i="1"/>
  <c r="L3048" i="1"/>
  <c r="B3049" i="1"/>
  <c r="J4046" i="1"/>
  <c r="K4046" i="1" s="1"/>
  <c r="J5546" i="1"/>
  <c r="K5546" i="1" s="1"/>
  <c r="N5846" i="1"/>
  <c r="M5846" i="1"/>
  <c r="J5846" i="1"/>
  <c r="K5846" i="1" s="1"/>
  <c r="L5846" i="1"/>
  <c r="B5847" i="1"/>
  <c r="B4647" i="1"/>
  <c r="M4646" i="1"/>
  <c r="L4646" i="1"/>
  <c r="N4646" i="1"/>
  <c r="N5147" i="1"/>
  <c r="L5147" i="1"/>
  <c r="M5147" i="1"/>
  <c r="B5148" i="1"/>
  <c r="J5147" i="1"/>
  <c r="K5147" i="1" s="1"/>
  <c r="I946" i="1"/>
  <c r="L946" i="1"/>
  <c r="N946" i="1"/>
  <c r="B947" i="1"/>
  <c r="H946" i="1"/>
  <c r="M946" i="1"/>
  <c r="N4047" i="1"/>
  <c r="B4048" i="1"/>
  <c r="M4047" i="1"/>
  <c r="L4047" i="1"/>
  <c r="J4847" i="1"/>
  <c r="K4847" i="1" s="1"/>
  <c r="J1945" i="1"/>
  <c r="K1945" i="1" s="1"/>
  <c r="I445" i="1"/>
  <c r="B446" i="1"/>
  <c r="M445" i="1"/>
  <c r="N445" i="1"/>
  <c r="H445" i="1"/>
  <c r="L445" i="1"/>
  <c r="N1045" i="1"/>
  <c r="I1045" i="1"/>
  <c r="J1045" i="1" s="1"/>
  <c r="K1045" i="1" s="1"/>
  <c r="M1045" i="1"/>
  <c r="H1045" i="1"/>
  <c r="B1046" i="1"/>
  <c r="L1045" i="1"/>
  <c r="J6446" i="1"/>
  <c r="K6446" i="1" s="1"/>
  <c r="M2146" i="1"/>
  <c r="L2146" i="1"/>
  <c r="I2146" i="1"/>
  <c r="J2146" i="1" s="1"/>
  <c r="K2146" i="1" s="1"/>
  <c r="H2146" i="1"/>
  <c r="B2147" i="1"/>
  <c r="N2146" i="1"/>
  <c r="L3547" i="1"/>
  <c r="N3547" i="1"/>
  <c r="B3548" i="1"/>
  <c r="M3547" i="1"/>
  <c r="M146" i="1"/>
  <c r="B147" i="1"/>
  <c r="L146" i="1"/>
  <c r="N146" i="1"/>
  <c r="H146" i="1"/>
  <c r="I146" i="1"/>
  <c r="J146" i="1" s="1"/>
  <c r="K146" i="1" s="1"/>
  <c r="N6146" i="1"/>
  <c r="B6147" i="1"/>
  <c r="M6146" i="1"/>
  <c r="L6146" i="1"/>
  <c r="J1145" i="1"/>
  <c r="K1145" i="1" s="1"/>
  <c r="M745" i="1"/>
  <c r="I745" i="1"/>
  <c r="J745" i="1" s="1"/>
  <c r="K745" i="1" s="1"/>
  <c r="L745" i="1"/>
  <c r="B746" i="1"/>
  <c r="H745" i="1"/>
  <c r="N745" i="1"/>
  <c r="J4548" i="1"/>
  <c r="K4548" i="1" s="1"/>
  <c r="N4548" i="1"/>
  <c r="M4548" i="1"/>
  <c r="B4549" i="1"/>
  <c r="L4548" i="1"/>
  <c r="H1146" i="1"/>
  <c r="N1146" i="1"/>
  <c r="I1146" i="1"/>
  <c r="J1146" i="1" s="1"/>
  <c r="K1146" i="1" s="1"/>
  <c r="M1146" i="1"/>
  <c r="B1147" i="1"/>
  <c r="L1146" i="1"/>
  <c r="J5146" i="1"/>
  <c r="K5146" i="1" s="1"/>
  <c r="L5346" i="1"/>
  <c r="B5347" i="1"/>
  <c r="N5346" i="1"/>
  <c r="M5346" i="1"/>
  <c r="N4848" i="1"/>
  <c r="B4849" i="1"/>
  <c r="M4848" i="1"/>
  <c r="L4848" i="1"/>
  <c r="J6045" i="1"/>
  <c r="K6045" i="1" s="1"/>
  <c r="N6045" i="1"/>
  <c r="M6045" i="1"/>
  <c r="L6045" i="1"/>
  <c r="B6046" i="1"/>
  <c r="I246" i="1"/>
  <c r="J246" i="1" s="1"/>
  <c r="K246" i="1" s="1"/>
  <c r="N246" i="1"/>
  <c r="B247" i="1"/>
  <c r="M246" i="1"/>
  <c r="H246" i="1"/>
  <c r="L246" i="1"/>
  <c r="L3847" i="1"/>
  <c r="N3847" i="1"/>
  <c r="B3848" i="1"/>
  <c r="M3847" i="1"/>
  <c r="I846" i="1"/>
  <c r="M846" i="1"/>
  <c r="H846" i="1"/>
  <c r="B847" i="1"/>
  <c r="N846" i="1"/>
  <c r="L846" i="1"/>
  <c r="B1947" i="1"/>
  <c r="I1946" i="1"/>
  <c r="J1946" i="1" s="1"/>
  <c r="K1946" i="1" s="1"/>
  <c r="L1946" i="1"/>
  <c r="N1946" i="1"/>
  <c r="M1946" i="1"/>
  <c r="H1946" i="1"/>
  <c r="N6447" i="1"/>
  <c r="J6447" i="1"/>
  <c r="K6447" i="1" s="1"/>
  <c r="L6447" i="1"/>
  <c r="M6447" i="1"/>
  <c r="B6448" i="1"/>
  <c r="J945" i="1"/>
  <c r="K945" i="1" s="1"/>
  <c r="J744" i="1"/>
  <c r="K744" i="1" s="1"/>
  <c r="J5547" i="1"/>
  <c r="K5547" i="1" s="1"/>
  <c r="N5547" i="1"/>
  <c r="M5547" i="1"/>
  <c r="L5547" i="1"/>
  <c r="B5548" i="1"/>
  <c r="L545" i="1"/>
  <c r="I545" i="1"/>
  <c r="B546" i="1"/>
  <c r="M545" i="1"/>
  <c r="N545" i="1"/>
  <c r="H545" i="1"/>
  <c r="J4645" i="1"/>
  <c r="K4645" i="1" s="1"/>
  <c r="B6350" i="1" l="1"/>
  <c r="N6349" i="1"/>
  <c r="L6349" i="1"/>
  <c r="M6349" i="1"/>
  <c r="J5746" i="1"/>
  <c r="K5746" i="1" s="1"/>
  <c r="M5746" i="1"/>
  <c r="L5746" i="1"/>
  <c r="N5746" i="1"/>
  <c r="B5747" i="1"/>
  <c r="J6348" i="1"/>
  <c r="K6348" i="1" s="1"/>
  <c r="B2847" i="1"/>
  <c r="N2846" i="1"/>
  <c r="L2846" i="1"/>
  <c r="M2846" i="1"/>
  <c r="J2846" i="1"/>
  <c r="K2846" i="1" s="1"/>
  <c r="B647" i="1"/>
  <c r="I646" i="1"/>
  <c r="J646" i="1" s="1"/>
  <c r="K646" i="1" s="1"/>
  <c r="N646" i="1"/>
  <c r="H646" i="1"/>
  <c r="L646" i="1"/>
  <c r="M646" i="1"/>
  <c r="M4146" i="1"/>
  <c r="L4146" i="1"/>
  <c r="J4146" i="1"/>
  <c r="K4146" i="1" s="1"/>
  <c r="N4146" i="1"/>
  <c r="B4147" i="1"/>
  <c r="M6248" i="1"/>
  <c r="N6248" i="1"/>
  <c r="L6248" i="1"/>
  <c r="J6248" i="1"/>
  <c r="K6248" i="1" s="1"/>
  <c r="B6249" i="1"/>
  <c r="H2046" i="1"/>
  <c r="N2046" i="1"/>
  <c r="I2046" i="1"/>
  <c r="J2046" i="1" s="1"/>
  <c r="K2046" i="1" s="1"/>
  <c r="B2047" i="1"/>
  <c r="L2046" i="1"/>
  <c r="M2046" i="1"/>
  <c r="B3748" i="1"/>
  <c r="J3747" i="1"/>
  <c r="K3747" i="1" s="1"/>
  <c r="M3747" i="1"/>
  <c r="L3747" i="1"/>
  <c r="N3747" i="1"/>
  <c r="M3346" i="1"/>
  <c r="J3346" i="1"/>
  <c r="K3346" i="1" s="1"/>
  <c r="B3347" i="1"/>
  <c r="L3346" i="1"/>
  <c r="N3346" i="1"/>
  <c r="B2248" i="1"/>
  <c r="M2247" i="1"/>
  <c r="I2247" i="1"/>
  <c r="J2247" i="1" s="1"/>
  <c r="K2247" i="1" s="1"/>
  <c r="N2247" i="1"/>
  <c r="L2247" i="1"/>
  <c r="H2247" i="1"/>
  <c r="M4448" i="1"/>
  <c r="L4448" i="1"/>
  <c r="B4449" i="1"/>
  <c r="J4448" i="1"/>
  <c r="K4448" i="1" s="1"/>
  <c r="N4448" i="1"/>
  <c r="N1448" i="1"/>
  <c r="M1448" i="1"/>
  <c r="H1448" i="1"/>
  <c r="L1448" i="1"/>
  <c r="B1449" i="1"/>
  <c r="I1448" i="1"/>
  <c r="J1448" i="1" s="1"/>
  <c r="K1448" i="1" s="1"/>
  <c r="N3646" i="1"/>
  <c r="M3646" i="1"/>
  <c r="L3646" i="1"/>
  <c r="B3647" i="1"/>
  <c r="J3646" i="1"/>
  <c r="K3646" i="1" s="1"/>
  <c r="L1846" i="1"/>
  <c r="H1846" i="1"/>
  <c r="I1846" i="1"/>
  <c r="J1846" i="1" s="1"/>
  <c r="K1846" i="1" s="1"/>
  <c r="B1847" i="1"/>
  <c r="N1846" i="1"/>
  <c r="M1846" i="1"/>
  <c r="N1546" i="1"/>
  <c r="M1546" i="1"/>
  <c r="L1546" i="1"/>
  <c r="I1546" i="1"/>
  <c r="J1546" i="1" s="1"/>
  <c r="K1546" i="1" s="1"/>
  <c r="B1547" i="1"/>
  <c r="H1546" i="1"/>
  <c r="N5046" i="1"/>
  <c r="M5046" i="1"/>
  <c r="L5046" i="1"/>
  <c r="B5047" i="1"/>
  <c r="J5046" i="1"/>
  <c r="K5046" i="1" s="1"/>
  <c r="L3146" i="1"/>
  <c r="J3146" i="1"/>
  <c r="K3146" i="1" s="1"/>
  <c r="B3147" i="1"/>
  <c r="N3146" i="1"/>
  <c r="M3146" i="1"/>
  <c r="N4947" i="1"/>
  <c r="M4947" i="1"/>
  <c r="L4947" i="1"/>
  <c r="J4947" i="1"/>
  <c r="K4947" i="1" s="1"/>
  <c r="B4948" i="1"/>
  <c r="M1347" i="1"/>
  <c r="L1347" i="1"/>
  <c r="B1348" i="1"/>
  <c r="I1347" i="1"/>
  <c r="J1347" i="1" s="1"/>
  <c r="K1347" i="1" s="1"/>
  <c r="H1347" i="1"/>
  <c r="N1347" i="1"/>
  <c r="B3247" i="1"/>
  <c r="N3246" i="1"/>
  <c r="M3246" i="1"/>
  <c r="L3246" i="1"/>
  <c r="J3246" i="1"/>
  <c r="K3246" i="1" s="1"/>
  <c r="B1247" i="1"/>
  <c r="M1246" i="1"/>
  <c r="I1246" i="1"/>
  <c r="J1246" i="1" s="1"/>
  <c r="K1246" i="1" s="1"/>
  <c r="H1246" i="1"/>
  <c r="L1246" i="1"/>
  <c r="N1246" i="1"/>
  <c r="H1646" i="1"/>
  <c r="M1646" i="1"/>
  <c r="B1647" i="1"/>
  <c r="N1646" i="1"/>
  <c r="I1646" i="1"/>
  <c r="J1646" i="1" s="1"/>
  <c r="K1646" i="1" s="1"/>
  <c r="L1646" i="1"/>
  <c r="B5648" i="1"/>
  <c r="L5647" i="1"/>
  <c r="J5647" i="1"/>
  <c r="K5647" i="1" s="1"/>
  <c r="N5647" i="1"/>
  <c r="M5647" i="1"/>
  <c r="M4347" i="1"/>
  <c r="N4347" i="1"/>
  <c r="L4347" i="1"/>
  <c r="J4347" i="1"/>
  <c r="K4347" i="1" s="1"/>
  <c r="B4348" i="1"/>
  <c r="N2446" i="1"/>
  <c r="I2446" i="1"/>
  <c r="J2446" i="1" s="1"/>
  <c r="K2446" i="1" s="1"/>
  <c r="H2446" i="1"/>
  <c r="B2447" i="1"/>
  <c r="M2446" i="1"/>
  <c r="L2446" i="1"/>
  <c r="B2348" i="1"/>
  <c r="H2347" i="1"/>
  <c r="M2347" i="1"/>
  <c r="I2347" i="1"/>
  <c r="J2347" i="1" s="1"/>
  <c r="K2347" i="1" s="1"/>
  <c r="N2347" i="1"/>
  <c r="L2347" i="1"/>
  <c r="M2746" i="1"/>
  <c r="L2746" i="1"/>
  <c r="B2747" i="1"/>
  <c r="J2746" i="1"/>
  <c r="K2746" i="1" s="1"/>
  <c r="N2746" i="1"/>
  <c r="B3948" i="1"/>
  <c r="J3947" i="1"/>
  <c r="K3947" i="1" s="1"/>
  <c r="L3947" i="1"/>
  <c r="N3947" i="1"/>
  <c r="M3947" i="1"/>
  <c r="L4746" i="1"/>
  <c r="B4747" i="1"/>
  <c r="N4746" i="1"/>
  <c r="M4746" i="1"/>
  <c r="J4746" i="1"/>
  <c r="K4746" i="1" s="1"/>
  <c r="B5247" i="1"/>
  <c r="L5246" i="1"/>
  <c r="M5246" i="1"/>
  <c r="N5246" i="1"/>
  <c r="J5246" i="1"/>
  <c r="K5246" i="1" s="1"/>
  <c r="M3446" i="1"/>
  <c r="B3447" i="1"/>
  <c r="L3446" i="1"/>
  <c r="N3446" i="1"/>
  <c r="J3446" i="1"/>
  <c r="K3446" i="1" s="1"/>
  <c r="L2649" i="1"/>
  <c r="B2650" i="1"/>
  <c r="J2649" i="1"/>
  <c r="K2649" i="1" s="1"/>
  <c r="N2649" i="1"/>
  <c r="M2649" i="1"/>
  <c r="L1747" i="1"/>
  <c r="H1747" i="1"/>
  <c r="B1748" i="1"/>
  <c r="N1747" i="1"/>
  <c r="I1747" i="1"/>
  <c r="J1747" i="1" s="1"/>
  <c r="K1747" i="1" s="1"/>
  <c r="M1747" i="1"/>
  <c r="I46" i="1"/>
  <c r="J46" i="1" s="1"/>
  <c r="K46" i="1" s="1"/>
  <c r="N46" i="1"/>
  <c r="H46" i="1"/>
  <c r="M46" i="1"/>
  <c r="L46" i="1"/>
  <c r="B47" i="1"/>
  <c r="M546" i="1"/>
  <c r="B547" i="1"/>
  <c r="I546" i="1"/>
  <c r="J546" i="1" s="1"/>
  <c r="K546" i="1" s="1"/>
  <c r="N546" i="1"/>
  <c r="L546" i="1"/>
  <c r="H546" i="1"/>
  <c r="B1948" i="1"/>
  <c r="M1947" i="1"/>
  <c r="I1947" i="1"/>
  <c r="J1947" i="1" s="1"/>
  <c r="K1947" i="1" s="1"/>
  <c r="L1947" i="1"/>
  <c r="N1947" i="1"/>
  <c r="H1947" i="1"/>
  <c r="J846" i="1"/>
  <c r="K846" i="1" s="1"/>
  <c r="N4849" i="1"/>
  <c r="B4850" i="1"/>
  <c r="M4849" i="1"/>
  <c r="L4849" i="1"/>
  <c r="J545" i="1"/>
  <c r="K545" i="1" s="1"/>
  <c r="J5346" i="1"/>
  <c r="K5346" i="1" s="1"/>
  <c r="N746" i="1"/>
  <c r="B747" i="1"/>
  <c r="M746" i="1"/>
  <c r="H746" i="1"/>
  <c r="L746" i="1"/>
  <c r="I746" i="1"/>
  <c r="J746" i="1" s="1"/>
  <c r="K746" i="1" s="1"/>
  <c r="B148" i="1"/>
  <c r="N147" i="1"/>
  <c r="I147" i="1"/>
  <c r="M147" i="1"/>
  <c r="H147" i="1"/>
  <c r="L147" i="1"/>
  <c r="J3547" i="1"/>
  <c r="K3547" i="1" s="1"/>
  <c r="N446" i="1"/>
  <c r="I446" i="1"/>
  <c r="H446" i="1"/>
  <c r="L446" i="1"/>
  <c r="M446" i="1"/>
  <c r="B447" i="1"/>
  <c r="J4047" i="1"/>
  <c r="K4047" i="1" s="1"/>
  <c r="N947" i="1"/>
  <c r="H947" i="1"/>
  <c r="I947" i="1"/>
  <c r="J947" i="1" s="1"/>
  <c r="K947" i="1" s="1"/>
  <c r="L947" i="1"/>
  <c r="M947" i="1"/>
  <c r="B948" i="1"/>
  <c r="N3848" i="1"/>
  <c r="M3848" i="1"/>
  <c r="L3848" i="1"/>
  <c r="B3849" i="1"/>
  <c r="J3848" i="1"/>
  <c r="K3848" i="1" s="1"/>
  <c r="J4848" i="1"/>
  <c r="K4848" i="1" s="1"/>
  <c r="I1147" i="1"/>
  <c r="J1147" i="1" s="1"/>
  <c r="K1147" i="1" s="1"/>
  <c r="M1147" i="1"/>
  <c r="L1147" i="1"/>
  <c r="H1147" i="1"/>
  <c r="N1147" i="1"/>
  <c r="B1148" i="1"/>
  <c r="J6146" i="1"/>
  <c r="K6146" i="1" s="1"/>
  <c r="L1046" i="1"/>
  <c r="H1046" i="1"/>
  <c r="B1047" i="1"/>
  <c r="I1046" i="1"/>
  <c r="J1046" i="1" s="1"/>
  <c r="K1046" i="1" s="1"/>
  <c r="N1046" i="1"/>
  <c r="M1046" i="1"/>
  <c r="J445" i="1"/>
  <c r="K445" i="1" s="1"/>
  <c r="J4646" i="1"/>
  <c r="K4646" i="1" s="1"/>
  <c r="J3048" i="1"/>
  <c r="K3048" i="1" s="1"/>
  <c r="N6448" i="1"/>
  <c r="B6449" i="1"/>
  <c r="M6448" i="1"/>
  <c r="L6448" i="1"/>
  <c r="I847" i="1"/>
  <c r="J847" i="1" s="1"/>
  <c r="K847" i="1" s="1"/>
  <c r="L847" i="1"/>
  <c r="B848" i="1"/>
  <c r="H847" i="1"/>
  <c r="N847" i="1"/>
  <c r="M847" i="1"/>
  <c r="N6046" i="1"/>
  <c r="B6047" i="1"/>
  <c r="L6046" i="1"/>
  <c r="M6046" i="1"/>
  <c r="B4550" i="1"/>
  <c r="N4549" i="1"/>
  <c r="J4549" i="1"/>
  <c r="K4549" i="1" s="1"/>
  <c r="M4549" i="1"/>
  <c r="L4549" i="1"/>
  <c r="N4048" i="1"/>
  <c r="L4048" i="1"/>
  <c r="B4049" i="1"/>
  <c r="M4048" i="1"/>
  <c r="L4647" i="1"/>
  <c r="B4648" i="1"/>
  <c r="J4647" i="1"/>
  <c r="K4647" i="1" s="1"/>
  <c r="M4647" i="1"/>
  <c r="N4647" i="1"/>
  <c r="N3049" i="1"/>
  <c r="M3049" i="1"/>
  <c r="L3049" i="1"/>
  <c r="B3050" i="1"/>
  <c r="N3548" i="1"/>
  <c r="M3548" i="1"/>
  <c r="L3548" i="1"/>
  <c r="B3549" i="1"/>
  <c r="N2147" i="1"/>
  <c r="H2147" i="1"/>
  <c r="M2147" i="1"/>
  <c r="B2148" i="1"/>
  <c r="I2147" i="1"/>
  <c r="L2147" i="1"/>
  <c r="J946" i="1"/>
  <c r="K946" i="1" s="1"/>
  <c r="I247" i="1"/>
  <c r="J247" i="1" s="1"/>
  <c r="K247" i="1" s="1"/>
  <c r="H247" i="1"/>
  <c r="N247" i="1"/>
  <c r="M247" i="1"/>
  <c r="L247" i="1"/>
  <c r="B248" i="1"/>
  <c r="B5549" i="1"/>
  <c r="N5548" i="1"/>
  <c r="M5548" i="1"/>
  <c r="L5548" i="1"/>
  <c r="N5347" i="1"/>
  <c r="M5347" i="1"/>
  <c r="L5347" i="1"/>
  <c r="B5348" i="1"/>
  <c r="L6147" i="1"/>
  <c r="J6147" i="1"/>
  <c r="K6147" i="1" s="1"/>
  <c r="N6147" i="1"/>
  <c r="M6147" i="1"/>
  <c r="B6148" i="1"/>
  <c r="M5847" i="1"/>
  <c r="N5847" i="1"/>
  <c r="L5847" i="1"/>
  <c r="B5848" i="1"/>
  <c r="J3847" i="1"/>
  <c r="K3847" i="1" s="1"/>
  <c r="J5148" i="1"/>
  <c r="K5148" i="1" s="1"/>
  <c r="B5149" i="1"/>
  <c r="N5148" i="1"/>
  <c r="M5148" i="1"/>
  <c r="L5148" i="1"/>
  <c r="N5747" i="1" l="1"/>
  <c r="M5747" i="1"/>
  <c r="B5748" i="1"/>
  <c r="L5747" i="1"/>
  <c r="J5747" i="1"/>
  <c r="K5747" i="1" s="1"/>
  <c r="J6349" i="1"/>
  <c r="K6349" i="1" s="1"/>
  <c r="B6351" i="1"/>
  <c r="L6350" i="1"/>
  <c r="M6350" i="1"/>
  <c r="N6350" i="1"/>
  <c r="B4148" i="1"/>
  <c r="N4147" i="1"/>
  <c r="M4147" i="1"/>
  <c r="J4147" i="1"/>
  <c r="K4147" i="1" s="1"/>
  <c r="L4147" i="1"/>
  <c r="M647" i="1"/>
  <c r="L647" i="1"/>
  <c r="H647" i="1"/>
  <c r="I647" i="1"/>
  <c r="J647" i="1" s="1"/>
  <c r="K647" i="1" s="1"/>
  <c r="N647" i="1"/>
  <c r="B648" i="1"/>
  <c r="J2847" i="1"/>
  <c r="K2847" i="1" s="1"/>
  <c r="L2847" i="1"/>
  <c r="M2847" i="1"/>
  <c r="B2848" i="1"/>
  <c r="N2847" i="1"/>
  <c r="L6249" i="1"/>
  <c r="J6249" i="1"/>
  <c r="K6249" i="1" s="1"/>
  <c r="M6249" i="1"/>
  <c r="B6250" i="1"/>
  <c r="N6249" i="1"/>
  <c r="N2047" i="1"/>
  <c r="I2047" i="1"/>
  <c r="J2047" i="1" s="1"/>
  <c r="K2047" i="1" s="1"/>
  <c r="B2048" i="1"/>
  <c r="M2047" i="1"/>
  <c r="H2047" i="1"/>
  <c r="L2047" i="1"/>
  <c r="J3748" i="1"/>
  <c r="K3748" i="1" s="1"/>
  <c r="L3748" i="1"/>
  <c r="N3748" i="1"/>
  <c r="B3749" i="1"/>
  <c r="M3748" i="1"/>
  <c r="J5047" i="1"/>
  <c r="K5047" i="1" s="1"/>
  <c r="M5047" i="1"/>
  <c r="L5047" i="1"/>
  <c r="B5048" i="1"/>
  <c r="N5047" i="1"/>
  <c r="L1547" i="1"/>
  <c r="H1547" i="1"/>
  <c r="I1547" i="1"/>
  <c r="J1547" i="1" s="1"/>
  <c r="K1547" i="1" s="1"/>
  <c r="B1548" i="1"/>
  <c r="N1547" i="1"/>
  <c r="M1547" i="1"/>
  <c r="J3647" i="1"/>
  <c r="K3647" i="1" s="1"/>
  <c r="N3647" i="1"/>
  <c r="M3647" i="1"/>
  <c r="L3647" i="1"/>
  <c r="B3648" i="1"/>
  <c r="I1449" i="1"/>
  <c r="J1449" i="1" s="1"/>
  <c r="K1449" i="1" s="1"/>
  <c r="M1449" i="1"/>
  <c r="N1449" i="1"/>
  <c r="B1450" i="1"/>
  <c r="H1449" i="1"/>
  <c r="L1449" i="1"/>
  <c r="J4948" i="1"/>
  <c r="K4948" i="1" s="1"/>
  <c r="L4948" i="1"/>
  <c r="M4948" i="1"/>
  <c r="B4949" i="1"/>
  <c r="N4948" i="1"/>
  <c r="B1848" i="1"/>
  <c r="M1847" i="1"/>
  <c r="L1847" i="1"/>
  <c r="H1847" i="1"/>
  <c r="N1847" i="1"/>
  <c r="I1847" i="1"/>
  <c r="J1847" i="1" s="1"/>
  <c r="K1847" i="1" s="1"/>
  <c r="J3347" i="1"/>
  <c r="K3347" i="1" s="1"/>
  <c r="M3347" i="1"/>
  <c r="B3348" i="1"/>
  <c r="L3347" i="1"/>
  <c r="N3347" i="1"/>
  <c r="B3148" i="1"/>
  <c r="N3147" i="1"/>
  <c r="M3147" i="1"/>
  <c r="L3147" i="1"/>
  <c r="J3147" i="1"/>
  <c r="K3147" i="1" s="1"/>
  <c r="B4450" i="1"/>
  <c r="M4449" i="1"/>
  <c r="J4449" i="1"/>
  <c r="K4449" i="1" s="1"/>
  <c r="L4449" i="1"/>
  <c r="N4449" i="1"/>
  <c r="B2249" i="1"/>
  <c r="I2248" i="1"/>
  <c r="J2248" i="1" s="1"/>
  <c r="K2248" i="1" s="1"/>
  <c r="M2248" i="1"/>
  <c r="L2248" i="1"/>
  <c r="H2248" i="1"/>
  <c r="N2248" i="1"/>
  <c r="L1748" i="1"/>
  <c r="M1748" i="1"/>
  <c r="H1748" i="1"/>
  <c r="I1748" i="1"/>
  <c r="J1748" i="1" s="1"/>
  <c r="K1748" i="1" s="1"/>
  <c r="B1749" i="1"/>
  <c r="N1748" i="1"/>
  <c r="L2650" i="1"/>
  <c r="B2651" i="1"/>
  <c r="J2650" i="1"/>
  <c r="K2650" i="1" s="1"/>
  <c r="N2650" i="1"/>
  <c r="M2650" i="1"/>
  <c r="L3447" i="1"/>
  <c r="B3448" i="1"/>
  <c r="N3447" i="1"/>
  <c r="M3447" i="1"/>
  <c r="J3447" i="1"/>
  <c r="K3447" i="1" s="1"/>
  <c r="L4747" i="1"/>
  <c r="M4747" i="1"/>
  <c r="B4748" i="1"/>
  <c r="J4747" i="1"/>
  <c r="K4747" i="1" s="1"/>
  <c r="N4747" i="1"/>
  <c r="L5247" i="1"/>
  <c r="J5247" i="1"/>
  <c r="K5247" i="1" s="1"/>
  <c r="N5247" i="1"/>
  <c r="B5248" i="1"/>
  <c r="M5247" i="1"/>
  <c r="L3948" i="1"/>
  <c r="B3949" i="1"/>
  <c r="N3948" i="1"/>
  <c r="M3948" i="1"/>
  <c r="J3948" i="1"/>
  <c r="K3948" i="1" s="1"/>
  <c r="M2348" i="1"/>
  <c r="H2348" i="1"/>
  <c r="L2348" i="1"/>
  <c r="N2348" i="1"/>
  <c r="B2349" i="1"/>
  <c r="I2348" i="1"/>
  <c r="J2348" i="1" s="1"/>
  <c r="K2348" i="1" s="1"/>
  <c r="N1647" i="1"/>
  <c r="B1648" i="1"/>
  <c r="M1647" i="1"/>
  <c r="I1647" i="1"/>
  <c r="J1647" i="1" s="1"/>
  <c r="K1647" i="1" s="1"/>
  <c r="L1647" i="1"/>
  <c r="H1647" i="1"/>
  <c r="B1349" i="1"/>
  <c r="H1348" i="1"/>
  <c r="I1348" i="1"/>
  <c r="J1348" i="1" s="1"/>
  <c r="K1348" i="1" s="1"/>
  <c r="N1348" i="1"/>
  <c r="M1348" i="1"/>
  <c r="L1348" i="1"/>
  <c r="J2747" i="1"/>
  <c r="K2747" i="1" s="1"/>
  <c r="N2747" i="1"/>
  <c r="L2747" i="1"/>
  <c r="B2748" i="1"/>
  <c r="M2747" i="1"/>
  <c r="N2447" i="1"/>
  <c r="M2447" i="1"/>
  <c r="I2447" i="1"/>
  <c r="J2447" i="1" s="1"/>
  <c r="K2447" i="1" s="1"/>
  <c r="L2447" i="1"/>
  <c r="H2447" i="1"/>
  <c r="B2448" i="1"/>
  <c r="M4348" i="1"/>
  <c r="N4348" i="1"/>
  <c r="J4348" i="1"/>
  <c r="K4348" i="1" s="1"/>
  <c r="L4348" i="1"/>
  <c r="B4349" i="1"/>
  <c r="I47" i="1"/>
  <c r="J47" i="1" s="1"/>
  <c r="K47" i="1" s="1"/>
  <c r="M47" i="1"/>
  <c r="L47" i="1"/>
  <c r="H47" i="1"/>
  <c r="B48" i="1"/>
  <c r="N47" i="1"/>
  <c r="L3247" i="1"/>
  <c r="N3247" i="1"/>
  <c r="J3247" i="1"/>
  <c r="K3247" i="1" s="1"/>
  <c r="B3248" i="1"/>
  <c r="M3247" i="1"/>
  <c r="L5648" i="1"/>
  <c r="J5648" i="1"/>
  <c r="K5648" i="1" s="1"/>
  <c r="M5648" i="1"/>
  <c r="N5648" i="1"/>
  <c r="B5649" i="1"/>
  <c r="N1247" i="1"/>
  <c r="B1248" i="1"/>
  <c r="L1247" i="1"/>
  <c r="M1247" i="1"/>
  <c r="I1247" i="1"/>
  <c r="J1247" i="1" s="1"/>
  <c r="K1247" i="1" s="1"/>
  <c r="H1247" i="1"/>
  <c r="J5847" i="1"/>
  <c r="K5847" i="1" s="1"/>
  <c r="N2148" i="1"/>
  <c r="I2148" i="1"/>
  <c r="J2148" i="1" s="1"/>
  <c r="K2148" i="1" s="1"/>
  <c r="M2148" i="1"/>
  <c r="L2148" i="1"/>
  <c r="H2148" i="1"/>
  <c r="B2149" i="1"/>
  <c r="I447" i="1"/>
  <c r="H447" i="1"/>
  <c r="L447" i="1"/>
  <c r="B448" i="1"/>
  <c r="M447" i="1"/>
  <c r="N447" i="1"/>
  <c r="I747" i="1"/>
  <c r="J747" i="1" s="1"/>
  <c r="K747" i="1" s="1"/>
  <c r="L747" i="1"/>
  <c r="B748" i="1"/>
  <c r="H747" i="1"/>
  <c r="N747" i="1"/>
  <c r="M747" i="1"/>
  <c r="J6448" i="1"/>
  <c r="K6448" i="1" s="1"/>
  <c r="N3849" i="1"/>
  <c r="M3849" i="1"/>
  <c r="J3849" i="1"/>
  <c r="K3849" i="1" s="1"/>
  <c r="L3849" i="1"/>
  <c r="B3850" i="1"/>
  <c r="N148" i="1"/>
  <c r="I148" i="1"/>
  <c r="J148" i="1" s="1"/>
  <c r="K148" i="1" s="1"/>
  <c r="M148" i="1"/>
  <c r="L148" i="1"/>
  <c r="B149" i="1"/>
  <c r="H148" i="1"/>
  <c r="J5347" i="1"/>
  <c r="K5347" i="1" s="1"/>
  <c r="J5549" i="1"/>
  <c r="K5549" i="1" s="1"/>
  <c r="N5549" i="1"/>
  <c r="M5549" i="1"/>
  <c r="B5550" i="1"/>
  <c r="L5549" i="1"/>
  <c r="I248" i="1"/>
  <c r="L248" i="1"/>
  <c r="N248" i="1"/>
  <c r="H248" i="1"/>
  <c r="M248" i="1"/>
  <c r="B249" i="1"/>
  <c r="J3049" i="1"/>
  <c r="K3049" i="1" s="1"/>
  <c r="L6047" i="1"/>
  <c r="B6048" i="1"/>
  <c r="J6047" i="1"/>
  <c r="K6047" i="1" s="1"/>
  <c r="N6047" i="1"/>
  <c r="M6047" i="1"/>
  <c r="N3050" i="1"/>
  <c r="M3050" i="1"/>
  <c r="L3050" i="1"/>
  <c r="B3051" i="1"/>
  <c r="J3050" i="1"/>
  <c r="K3050" i="1" s="1"/>
  <c r="N4049" i="1"/>
  <c r="M4049" i="1"/>
  <c r="B4050" i="1"/>
  <c r="J4049" i="1"/>
  <c r="K4049" i="1" s="1"/>
  <c r="L4049" i="1"/>
  <c r="I848" i="1"/>
  <c r="B849" i="1"/>
  <c r="H848" i="1"/>
  <c r="N848" i="1"/>
  <c r="M848" i="1"/>
  <c r="L848" i="1"/>
  <c r="N6449" i="1"/>
  <c r="M6449" i="1"/>
  <c r="B6450" i="1"/>
  <c r="L6449" i="1"/>
  <c r="N1047" i="1"/>
  <c r="M1047" i="1"/>
  <c r="L1047" i="1"/>
  <c r="B1048" i="1"/>
  <c r="I1047" i="1"/>
  <c r="H1047" i="1"/>
  <c r="B1949" i="1"/>
  <c r="I1948" i="1"/>
  <c r="J1948" i="1" s="1"/>
  <c r="K1948" i="1" s="1"/>
  <c r="L1948" i="1"/>
  <c r="M1948" i="1"/>
  <c r="N1948" i="1"/>
  <c r="H1948" i="1"/>
  <c r="J5548" i="1"/>
  <c r="K5548" i="1" s="1"/>
  <c r="N5149" i="1"/>
  <c r="M5149" i="1"/>
  <c r="L5149" i="1"/>
  <c r="B5150" i="1"/>
  <c r="N5848" i="1"/>
  <c r="M5848" i="1"/>
  <c r="L5848" i="1"/>
  <c r="B5849" i="1"/>
  <c r="J5848" i="1"/>
  <c r="K5848" i="1" s="1"/>
  <c r="N6148" i="1"/>
  <c r="B6149" i="1"/>
  <c r="M6148" i="1"/>
  <c r="L6148" i="1"/>
  <c r="N5348" i="1"/>
  <c r="M5348" i="1"/>
  <c r="L5348" i="1"/>
  <c r="J5348" i="1"/>
  <c r="K5348" i="1" s="1"/>
  <c r="B5349" i="1"/>
  <c r="J3548" i="1"/>
  <c r="K3548" i="1" s="1"/>
  <c r="L1148" i="1"/>
  <c r="N1148" i="1"/>
  <c r="B1149" i="1"/>
  <c r="M1148" i="1"/>
  <c r="I1148" i="1"/>
  <c r="J1148" i="1" s="1"/>
  <c r="K1148" i="1" s="1"/>
  <c r="H1148" i="1"/>
  <c r="I948" i="1"/>
  <c r="N948" i="1"/>
  <c r="H948" i="1"/>
  <c r="L948" i="1"/>
  <c r="M948" i="1"/>
  <c r="B949" i="1"/>
  <c r="J446" i="1"/>
  <c r="K446" i="1" s="1"/>
  <c r="J4849" i="1"/>
  <c r="K4849" i="1" s="1"/>
  <c r="L547" i="1"/>
  <c r="M547" i="1"/>
  <c r="B548" i="1"/>
  <c r="H547" i="1"/>
  <c r="I547" i="1"/>
  <c r="N547" i="1"/>
  <c r="J2147" i="1"/>
  <c r="K2147" i="1" s="1"/>
  <c r="M3549" i="1"/>
  <c r="L3549" i="1"/>
  <c r="B3550" i="1"/>
  <c r="J3549" i="1"/>
  <c r="K3549" i="1" s="1"/>
  <c r="N3549" i="1"/>
  <c r="N4648" i="1"/>
  <c r="B4649" i="1"/>
  <c r="L4648" i="1"/>
  <c r="M4648" i="1"/>
  <c r="J4048" i="1"/>
  <c r="K4048" i="1" s="1"/>
  <c r="N4550" i="1"/>
  <c r="M4550" i="1"/>
  <c r="L4550" i="1"/>
  <c r="B4551" i="1"/>
  <c r="J6046" i="1"/>
  <c r="K6046" i="1" s="1"/>
  <c r="J147" i="1"/>
  <c r="K147" i="1" s="1"/>
  <c r="B4851" i="1"/>
  <c r="N4850" i="1"/>
  <c r="M4850" i="1"/>
  <c r="L4850" i="1"/>
  <c r="L5748" i="1" l="1"/>
  <c r="M5748" i="1"/>
  <c r="N5748" i="1"/>
  <c r="B5749" i="1"/>
  <c r="J5748" i="1"/>
  <c r="K5748" i="1" s="1"/>
  <c r="B6352" i="1"/>
  <c r="N6351" i="1"/>
  <c r="L6351" i="1"/>
  <c r="M6351" i="1"/>
  <c r="J6350" i="1"/>
  <c r="K6350" i="1" s="1"/>
  <c r="N648" i="1"/>
  <c r="M648" i="1"/>
  <c r="I648" i="1"/>
  <c r="J648" i="1" s="1"/>
  <c r="K648" i="1" s="1"/>
  <c r="L648" i="1"/>
  <c r="H648" i="1"/>
  <c r="B649" i="1"/>
  <c r="L2848" i="1"/>
  <c r="B2849" i="1"/>
  <c r="J2848" i="1"/>
  <c r="K2848" i="1" s="1"/>
  <c r="N2848" i="1"/>
  <c r="M2848" i="1"/>
  <c r="N4148" i="1"/>
  <c r="B4149" i="1"/>
  <c r="M4148" i="1"/>
  <c r="L4148" i="1"/>
  <c r="J4148" i="1"/>
  <c r="K4148" i="1" s="1"/>
  <c r="J6250" i="1"/>
  <c r="K6250" i="1" s="1"/>
  <c r="B6251" i="1"/>
  <c r="M6250" i="1"/>
  <c r="N6250" i="1"/>
  <c r="L6250" i="1"/>
  <c r="N3749" i="1"/>
  <c r="M3749" i="1"/>
  <c r="J3749" i="1"/>
  <c r="K3749" i="1" s="1"/>
  <c r="L3749" i="1"/>
  <c r="B3750" i="1"/>
  <c r="I2048" i="1"/>
  <c r="J2048" i="1" s="1"/>
  <c r="K2048" i="1" s="1"/>
  <c r="N2048" i="1"/>
  <c r="H2048" i="1"/>
  <c r="B2049" i="1"/>
  <c r="M2048" i="1"/>
  <c r="L2048" i="1"/>
  <c r="B4950" i="1"/>
  <c r="J4949" i="1"/>
  <c r="K4949" i="1" s="1"/>
  <c r="L4949" i="1"/>
  <c r="M4949" i="1"/>
  <c r="N4949" i="1"/>
  <c r="M1450" i="1"/>
  <c r="H1450" i="1"/>
  <c r="B1451" i="1"/>
  <c r="I1450" i="1"/>
  <c r="J1450" i="1" s="1"/>
  <c r="K1450" i="1" s="1"/>
  <c r="L1450" i="1"/>
  <c r="N1450" i="1"/>
  <c r="M2249" i="1"/>
  <c r="H2249" i="1"/>
  <c r="N2249" i="1"/>
  <c r="L2249" i="1"/>
  <c r="I2249" i="1"/>
  <c r="J2249" i="1" s="1"/>
  <c r="K2249" i="1" s="1"/>
  <c r="B2250" i="1"/>
  <c r="J4450" i="1"/>
  <c r="K4450" i="1" s="1"/>
  <c r="B4451" i="1"/>
  <c r="N4450" i="1"/>
  <c r="L4450" i="1"/>
  <c r="M4450" i="1"/>
  <c r="J3348" i="1"/>
  <c r="K3348" i="1" s="1"/>
  <c r="N3348" i="1"/>
  <c r="M3348" i="1"/>
  <c r="B3349" i="1"/>
  <c r="L3348" i="1"/>
  <c r="H1548" i="1"/>
  <c r="N1548" i="1"/>
  <c r="M1548" i="1"/>
  <c r="B1549" i="1"/>
  <c r="L1548" i="1"/>
  <c r="I1548" i="1"/>
  <c r="J1548" i="1" s="1"/>
  <c r="K1548" i="1" s="1"/>
  <c r="M5048" i="1"/>
  <c r="L5048" i="1"/>
  <c r="B5049" i="1"/>
  <c r="N5048" i="1"/>
  <c r="J5048" i="1"/>
  <c r="K5048" i="1" s="1"/>
  <c r="L3148" i="1"/>
  <c r="N3148" i="1"/>
  <c r="B3149" i="1"/>
  <c r="J3148" i="1"/>
  <c r="K3148" i="1" s="1"/>
  <c r="M3148" i="1"/>
  <c r="B1849" i="1"/>
  <c r="I1848" i="1"/>
  <c r="J1848" i="1" s="1"/>
  <c r="K1848" i="1" s="1"/>
  <c r="N1848" i="1"/>
  <c r="L1848" i="1"/>
  <c r="H1848" i="1"/>
  <c r="M1848" i="1"/>
  <c r="N3648" i="1"/>
  <c r="J3648" i="1"/>
  <c r="K3648" i="1" s="1"/>
  <c r="B3649" i="1"/>
  <c r="M3648" i="1"/>
  <c r="L3648" i="1"/>
  <c r="L5649" i="1"/>
  <c r="N5649" i="1"/>
  <c r="M5649" i="1"/>
  <c r="B5650" i="1"/>
  <c r="J5649" i="1"/>
  <c r="K5649" i="1" s="1"/>
  <c r="L4349" i="1"/>
  <c r="N4349" i="1"/>
  <c r="M4349" i="1"/>
  <c r="J4349" i="1"/>
  <c r="K4349" i="1" s="1"/>
  <c r="B4350" i="1"/>
  <c r="B2449" i="1"/>
  <c r="N2448" i="1"/>
  <c r="M2448" i="1"/>
  <c r="L2448" i="1"/>
  <c r="I2448" i="1"/>
  <c r="J2448" i="1" s="1"/>
  <c r="K2448" i="1" s="1"/>
  <c r="H2448" i="1"/>
  <c r="N1648" i="1"/>
  <c r="L1648" i="1"/>
  <c r="I1648" i="1"/>
  <c r="J1648" i="1" s="1"/>
  <c r="K1648" i="1" s="1"/>
  <c r="M1648" i="1"/>
  <c r="H1648" i="1"/>
  <c r="B1649" i="1"/>
  <c r="J3949" i="1"/>
  <c r="K3949" i="1" s="1"/>
  <c r="L3949" i="1"/>
  <c r="B3950" i="1"/>
  <c r="N3949" i="1"/>
  <c r="M3949" i="1"/>
  <c r="M4748" i="1"/>
  <c r="L4748" i="1"/>
  <c r="B4749" i="1"/>
  <c r="N4748" i="1"/>
  <c r="J4748" i="1"/>
  <c r="K4748" i="1" s="1"/>
  <c r="J3248" i="1"/>
  <c r="K3248" i="1" s="1"/>
  <c r="B3249" i="1"/>
  <c r="M3248" i="1"/>
  <c r="N3248" i="1"/>
  <c r="L3248" i="1"/>
  <c r="I48" i="1"/>
  <c r="J48" i="1" s="1"/>
  <c r="K48" i="1" s="1"/>
  <c r="L48" i="1"/>
  <c r="B49" i="1"/>
  <c r="N48" i="1"/>
  <c r="M48" i="1"/>
  <c r="H48" i="1"/>
  <c r="L2748" i="1"/>
  <c r="B2749" i="1"/>
  <c r="J2748" i="1"/>
  <c r="K2748" i="1" s="1"/>
  <c r="N2748" i="1"/>
  <c r="M2748" i="1"/>
  <c r="B1350" i="1"/>
  <c r="N1349" i="1"/>
  <c r="M1349" i="1"/>
  <c r="H1349" i="1"/>
  <c r="I1349" i="1"/>
  <c r="J1349" i="1" s="1"/>
  <c r="K1349" i="1" s="1"/>
  <c r="L1349" i="1"/>
  <c r="N1749" i="1"/>
  <c r="H1749" i="1"/>
  <c r="M1749" i="1"/>
  <c r="I1749" i="1"/>
  <c r="J1749" i="1" s="1"/>
  <c r="K1749" i="1" s="1"/>
  <c r="L1749" i="1"/>
  <c r="B1750" i="1"/>
  <c r="I2349" i="1"/>
  <c r="J2349" i="1" s="1"/>
  <c r="K2349" i="1" s="1"/>
  <c r="N2349" i="1"/>
  <c r="B2350" i="1"/>
  <c r="M2349" i="1"/>
  <c r="L2349" i="1"/>
  <c r="H2349" i="1"/>
  <c r="N5248" i="1"/>
  <c r="B5249" i="1"/>
  <c r="J5248" i="1"/>
  <c r="K5248" i="1" s="1"/>
  <c r="L5248" i="1"/>
  <c r="M5248" i="1"/>
  <c r="B1249" i="1"/>
  <c r="I1248" i="1"/>
  <c r="J1248" i="1" s="1"/>
  <c r="K1248" i="1" s="1"/>
  <c r="H1248" i="1"/>
  <c r="N1248" i="1"/>
  <c r="M1248" i="1"/>
  <c r="L1248" i="1"/>
  <c r="M3448" i="1"/>
  <c r="L3448" i="1"/>
  <c r="J3448" i="1"/>
  <c r="K3448" i="1" s="1"/>
  <c r="N3448" i="1"/>
  <c r="B3449" i="1"/>
  <c r="J2651" i="1"/>
  <c r="K2651" i="1" s="1"/>
  <c r="M2651" i="1"/>
  <c r="N2651" i="1"/>
  <c r="L2651" i="1"/>
  <c r="B2652" i="1"/>
  <c r="J1047" i="1"/>
  <c r="K1047" i="1" s="1"/>
  <c r="B950" i="1"/>
  <c r="L949" i="1"/>
  <c r="M949" i="1"/>
  <c r="I949" i="1"/>
  <c r="J949" i="1" s="1"/>
  <c r="K949" i="1" s="1"/>
  <c r="N949" i="1"/>
  <c r="H949" i="1"/>
  <c r="M5349" i="1"/>
  <c r="L5349" i="1"/>
  <c r="B5350" i="1"/>
  <c r="N5349" i="1"/>
  <c r="J5149" i="1"/>
  <c r="K5149" i="1" s="1"/>
  <c r="B1049" i="1"/>
  <c r="N1048" i="1"/>
  <c r="I1048" i="1"/>
  <c r="J1048" i="1" s="1"/>
  <c r="K1048" i="1" s="1"/>
  <c r="M1048" i="1"/>
  <c r="H1048" i="1"/>
  <c r="L1048" i="1"/>
  <c r="M6450" i="1"/>
  <c r="L6450" i="1"/>
  <c r="B6451" i="1"/>
  <c r="N6450" i="1"/>
  <c r="I249" i="1"/>
  <c r="B250" i="1"/>
  <c r="H249" i="1"/>
  <c r="N249" i="1"/>
  <c r="M249" i="1"/>
  <c r="L249" i="1"/>
  <c r="J6148" i="1"/>
  <c r="K6148" i="1" s="1"/>
  <c r="L5550" i="1"/>
  <c r="M5550" i="1"/>
  <c r="J5550" i="1"/>
  <c r="K5550" i="1" s="1"/>
  <c r="N5550" i="1"/>
  <c r="B5551" i="1"/>
  <c r="J447" i="1"/>
  <c r="K447" i="1" s="1"/>
  <c r="J4648" i="1"/>
  <c r="K4648" i="1" s="1"/>
  <c r="N3550" i="1"/>
  <c r="M3550" i="1"/>
  <c r="L3550" i="1"/>
  <c r="B3551" i="1"/>
  <c r="J3550" i="1"/>
  <c r="K3550" i="1" s="1"/>
  <c r="M849" i="1"/>
  <c r="I849" i="1"/>
  <c r="J849" i="1" s="1"/>
  <c r="K849" i="1" s="1"/>
  <c r="L849" i="1"/>
  <c r="B850" i="1"/>
  <c r="H849" i="1"/>
  <c r="N849" i="1"/>
  <c r="N6048" i="1"/>
  <c r="J6048" i="1"/>
  <c r="K6048" i="1" s="1"/>
  <c r="M6048" i="1"/>
  <c r="B6049" i="1"/>
  <c r="L6048" i="1"/>
  <c r="J3850" i="1"/>
  <c r="K3850" i="1" s="1"/>
  <c r="B3851" i="1"/>
  <c r="N3850" i="1"/>
  <c r="M3850" i="1"/>
  <c r="L3850" i="1"/>
  <c r="N2149" i="1"/>
  <c r="M2149" i="1"/>
  <c r="L2149" i="1"/>
  <c r="H2149" i="1"/>
  <c r="B2150" i="1"/>
  <c r="I2149" i="1"/>
  <c r="J2149" i="1" s="1"/>
  <c r="K2149" i="1" s="1"/>
  <c r="J4850" i="1"/>
  <c r="K4850" i="1" s="1"/>
  <c r="I548" i="1"/>
  <c r="N548" i="1"/>
  <c r="B549" i="1"/>
  <c r="M548" i="1"/>
  <c r="H548" i="1"/>
  <c r="L548" i="1"/>
  <c r="I1149" i="1"/>
  <c r="N1149" i="1"/>
  <c r="M1149" i="1"/>
  <c r="B1150" i="1"/>
  <c r="L1149" i="1"/>
  <c r="H1149" i="1"/>
  <c r="L1949" i="1"/>
  <c r="N1949" i="1"/>
  <c r="M1949" i="1"/>
  <c r="H1949" i="1"/>
  <c r="B1950" i="1"/>
  <c r="I1949" i="1"/>
  <c r="J1949" i="1" s="1"/>
  <c r="K1949" i="1" s="1"/>
  <c r="J848" i="1"/>
  <c r="K848" i="1" s="1"/>
  <c r="N3051" i="1"/>
  <c r="M3051" i="1"/>
  <c r="L3051" i="1"/>
  <c r="B3052" i="1"/>
  <c r="J3051" i="1"/>
  <c r="K3051" i="1" s="1"/>
  <c r="I149" i="1"/>
  <c r="H149" i="1"/>
  <c r="B150" i="1"/>
  <c r="N149" i="1"/>
  <c r="M149" i="1"/>
  <c r="L149" i="1"/>
  <c r="J547" i="1"/>
  <c r="K547" i="1" s="1"/>
  <c r="N5150" i="1"/>
  <c r="M5150" i="1"/>
  <c r="L5150" i="1"/>
  <c r="B5151" i="1"/>
  <c r="N4851" i="1"/>
  <c r="M4851" i="1"/>
  <c r="L4851" i="1"/>
  <c r="B4852" i="1"/>
  <c r="L4551" i="1"/>
  <c r="B4552" i="1"/>
  <c r="M4551" i="1"/>
  <c r="N4551" i="1"/>
  <c r="N4649" i="1"/>
  <c r="B4650" i="1"/>
  <c r="L4649" i="1"/>
  <c r="M4649" i="1"/>
  <c r="J4649" i="1"/>
  <c r="K4649" i="1" s="1"/>
  <c r="N6149" i="1"/>
  <c r="B6150" i="1"/>
  <c r="L6149" i="1"/>
  <c r="M6149" i="1"/>
  <c r="N5849" i="1"/>
  <c r="J5849" i="1"/>
  <c r="K5849" i="1" s="1"/>
  <c r="M5849" i="1"/>
  <c r="B5850" i="1"/>
  <c r="L5849" i="1"/>
  <c r="N4050" i="1"/>
  <c r="M4050" i="1"/>
  <c r="L4050" i="1"/>
  <c r="J4050" i="1"/>
  <c r="K4050" i="1" s="1"/>
  <c r="B4051" i="1"/>
  <c r="I448" i="1"/>
  <c r="J448" i="1" s="1"/>
  <c r="K448" i="1" s="1"/>
  <c r="M448" i="1"/>
  <c r="B449" i="1"/>
  <c r="L448" i="1"/>
  <c r="H448" i="1"/>
  <c r="N448" i="1"/>
  <c r="J4550" i="1"/>
  <c r="K4550" i="1" s="1"/>
  <c r="J948" i="1"/>
  <c r="K948" i="1" s="1"/>
  <c r="J6449" i="1"/>
  <c r="K6449" i="1" s="1"/>
  <c r="J248" i="1"/>
  <c r="K248" i="1" s="1"/>
  <c r="I748" i="1"/>
  <c r="N748" i="1"/>
  <c r="M748" i="1"/>
  <c r="L748" i="1"/>
  <c r="H748" i="1"/>
  <c r="B749" i="1"/>
  <c r="J6351" i="1" l="1"/>
  <c r="K6351" i="1" s="1"/>
  <c r="N5749" i="1"/>
  <c r="M5749" i="1"/>
  <c r="J5749" i="1"/>
  <c r="K5749" i="1" s="1"/>
  <c r="B5750" i="1"/>
  <c r="L5749" i="1"/>
  <c r="B6353" i="1"/>
  <c r="N6352" i="1"/>
  <c r="L6352" i="1"/>
  <c r="M6352" i="1"/>
  <c r="M649" i="1"/>
  <c r="I649" i="1"/>
  <c r="J649" i="1" s="1"/>
  <c r="K649" i="1" s="1"/>
  <c r="N649" i="1"/>
  <c r="H649" i="1"/>
  <c r="B650" i="1"/>
  <c r="L649" i="1"/>
  <c r="N4149" i="1"/>
  <c r="M4149" i="1"/>
  <c r="L4149" i="1"/>
  <c r="B4150" i="1"/>
  <c r="J4149" i="1"/>
  <c r="K4149" i="1" s="1"/>
  <c r="B2850" i="1"/>
  <c r="L2849" i="1"/>
  <c r="J2849" i="1"/>
  <c r="K2849" i="1" s="1"/>
  <c r="N2849" i="1"/>
  <c r="M2849" i="1"/>
  <c r="J6251" i="1"/>
  <c r="K6251" i="1" s="1"/>
  <c r="N6251" i="1"/>
  <c r="M6251" i="1"/>
  <c r="B6252" i="1"/>
  <c r="L6251" i="1"/>
  <c r="L3750" i="1"/>
  <c r="J3750" i="1"/>
  <c r="K3750" i="1" s="1"/>
  <c r="B3751" i="1"/>
  <c r="N3750" i="1"/>
  <c r="M3750" i="1"/>
  <c r="M2049" i="1"/>
  <c r="L2049" i="1"/>
  <c r="B2050" i="1"/>
  <c r="I2049" i="1"/>
  <c r="J2049" i="1" s="1"/>
  <c r="K2049" i="1" s="1"/>
  <c r="H2049" i="1"/>
  <c r="N2049" i="1"/>
  <c r="M3149" i="1"/>
  <c r="N3149" i="1"/>
  <c r="L3149" i="1"/>
  <c r="B3150" i="1"/>
  <c r="J3149" i="1"/>
  <c r="K3149" i="1" s="1"/>
  <c r="B5050" i="1"/>
  <c r="N5049" i="1"/>
  <c r="J5049" i="1"/>
  <c r="K5049" i="1" s="1"/>
  <c r="M5049" i="1"/>
  <c r="L5049" i="1"/>
  <c r="L1549" i="1"/>
  <c r="H1549" i="1"/>
  <c r="B1550" i="1"/>
  <c r="I1549" i="1"/>
  <c r="J1549" i="1" s="1"/>
  <c r="K1549" i="1" s="1"/>
  <c r="M1549" i="1"/>
  <c r="N1549" i="1"/>
  <c r="M3349" i="1"/>
  <c r="L3349" i="1"/>
  <c r="J3349" i="1"/>
  <c r="K3349" i="1" s="1"/>
  <c r="N3349" i="1"/>
  <c r="B3350" i="1"/>
  <c r="M4451" i="1"/>
  <c r="J4451" i="1"/>
  <c r="K4451" i="1" s="1"/>
  <c r="N4451" i="1"/>
  <c r="L4451" i="1"/>
  <c r="B4452" i="1"/>
  <c r="B1452" i="1"/>
  <c r="I1451" i="1"/>
  <c r="J1451" i="1" s="1"/>
  <c r="K1451" i="1" s="1"/>
  <c r="M1451" i="1"/>
  <c r="N1451" i="1"/>
  <c r="L1451" i="1"/>
  <c r="H1451" i="1"/>
  <c r="N1849" i="1"/>
  <c r="M1849" i="1"/>
  <c r="H1849" i="1"/>
  <c r="I1849" i="1"/>
  <c r="J1849" i="1" s="1"/>
  <c r="K1849" i="1" s="1"/>
  <c r="B1850" i="1"/>
  <c r="L1849" i="1"/>
  <c r="B4951" i="1"/>
  <c r="M4950" i="1"/>
  <c r="N4950" i="1"/>
  <c r="L4950" i="1"/>
  <c r="J4950" i="1"/>
  <c r="K4950" i="1" s="1"/>
  <c r="B2251" i="1"/>
  <c r="M2250" i="1"/>
  <c r="L2250" i="1"/>
  <c r="N2250" i="1"/>
  <c r="I2250" i="1"/>
  <c r="J2250" i="1" s="1"/>
  <c r="K2250" i="1" s="1"/>
  <c r="H2250" i="1"/>
  <c r="B3650" i="1"/>
  <c r="J3649" i="1"/>
  <c r="K3649" i="1" s="1"/>
  <c r="M3649" i="1"/>
  <c r="L3649" i="1"/>
  <c r="N3649" i="1"/>
  <c r="N1249" i="1"/>
  <c r="H1249" i="1"/>
  <c r="L1249" i="1"/>
  <c r="M1249" i="1"/>
  <c r="B1250" i="1"/>
  <c r="I1249" i="1"/>
  <c r="J1249" i="1" s="1"/>
  <c r="K1249" i="1" s="1"/>
  <c r="N5249" i="1"/>
  <c r="J5249" i="1"/>
  <c r="K5249" i="1" s="1"/>
  <c r="M5249" i="1"/>
  <c r="B5250" i="1"/>
  <c r="L5249" i="1"/>
  <c r="M2350" i="1"/>
  <c r="L2350" i="1"/>
  <c r="N2350" i="1"/>
  <c r="B2351" i="1"/>
  <c r="I2350" i="1"/>
  <c r="J2350" i="1" s="1"/>
  <c r="K2350" i="1" s="1"/>
  <c r="H2350" i="1"/>
  <c r="H49" i="1"/>
  <c r="L49" i="1"/>
  <c r="M49" i="1"/>
  <c r="B50" i="1"/>
  <c r="I49" i="1"/>
  <c r="J49" i="1" s="1"/>
  <c r="K49" i="1" s="1"/>
  <c r="N49" i="1"/>
  <c r="L5650" i="1"/>
  <c r="B5651" i="1"/>
  <c r="J5650" i="1"/>
  <c r="K5650" i="1" s="1"/>
  <c r="N5650" i="1"/>
  <c r="M5650" i="1"/>
  <c r="M2652" i="1"/>
  <c r="B2653" i="1"/>
  <c r="L2652" i="1"/>
  <c r="J2652" i="1"/>
  <c r="K2652" i="1" s="1"/>
  <c r="N2652" i="1"/>
  <c r="J3449" i="1"/>
  <c r="K3449" i="1" s="1"/>
  <c r="B3450" i="1"/>
  <c r="N3449" i="1"/>
  <c r="M3449" i="1"/>
  <c r="L3449" i="1"/>
  <c r="B2750" i="1"/>
  <c r="L2749" i="1"/>
  <c r="J2749" i="1"/>
  <c r="K2749" i="1" s="1"/>
  <c r="N2749" i="1"/>
  <c r="M2749" i="1"/>
  <c r="B3250" i="1"/>
  <c r="N3249" i="1"/>
  <c r="M3249" i="1"/>
  <c r="L3249" i="1"/>
  <c r="J3249" i="1"/>
  <c r="K3249" i="1" s="1"/>
  <c r="N1649" i="1"/>
  <c r="M1649" i="1"/>
  <c r="L1649" i="1"/>
  <c r="H1649" i="1"/>
  <c r="I1649" i="1"/>
  <c r="J1649" i="1" s="1"/>
  <c r="K1649" i="1" s="1"/>
  <c r="B1650" i="1"/>
  <c r="L1350" i="1"/>
  <c r="I1350" i="1"/>
  <c r="J1350" i="1" s="1"/>
  <c r="K1350" i="1" s="1"/>
  <c r="B1351" i="1"/>
  <c r="H1350" i="1"/>
  <c r="N1350" i="1"/>
  <c r="M1350" i="1"/>
  <c r="L3950" i="1"/>
  <c r="J3950" i="1"/>
  <c r="K3950" i="1" s="1"/>
  <c r="B3951" i="1"/>
  <c r="N3950" i="1"/>
  <c r="M3950" i="1"/>
  <c r="L4749" i="1"/>
  <c r="N4749" i="1"/>
  <c r="M4749" i="1"/>
  <c r="J4749" i="1"/>
  <c r="K4749" i="1" s="1"/>
  <c r="B4750" i="1"/>
  <c r="N4350" i="1"/>
  <c r="L4350" i="1"/>
  <c r="M4350" i="1"/>
  <c r="B4351" i="1"/>
  <c r="J4350" i="1"/>
  <c r="K4350" i="1" s="1"/>
  <c r="L1750" i="1"/>
  <c r="B1751" i="1"/>
  <c r="I1750" i="1"/>
  <c r="J1750" i="1" s="1"/>
  <c r="K1750" i="1" s="1"/>
  <c r="N1750" i="1"/>
  <c r="M1750" i="1"/>
  <c r="H1750" i="1"/>
  <c r="H2449" i="1"/>
  <c r="B2450" i="1"/>
  <c r="I2449" i="1"/>
  <c r="J2449" i="1" s="1"/>
  <c r="K2449" i="1" s="1"/>
  <c r="N2449" i="1"/>
  <c r="M2449" i="1"/>
  <c r="L2449" i="1"/>
  <c r="H449" i="1"/>
  <c r="I449" i="1"/>
  <c r="L449" i="1"/>
  <c r="M449" i="1"/>
  <c r="N449" i="1"/>
  <c r="B450" i="1"/>
  <c r="H2150" i="1"/>
  <c r="N2150" i="1"/>
  <c r="B2151" i="1"/>
  <c r="M2150" i="1"/>
  <c r="L2150" i="1"/>
  <c r="I2150" i="1"/>
  <c r="B4052" i="1"/>
  <c r="N4051" i="1"/>
  <c r="M4051" i="1"/>
  <c r="L4051" i="1"/>
  <c r="N4552" i="1"/>
  <c r="M4552" i="1"/>
  <c r="B4553" i="1"/>
  <c r="L4552" i="1"/>
  <c r="J4851" i="1"/>
  <c r="K4851" i="1" s="1"/>
  <c r="L850" i="1"/>
  <c r="H850" i="1"/>
  <c r="B851" i="1"/>
  <c r="I850" i="1"/>
  <c r="N850" i="1"/>
  <c r="M850" i="1"/>
  <c r="J6450" i="1"/>
  <c r="K6450" i="1" s="1"/>
  <c r="J1149" i="1"/>
  <c r="K1149" i="1" s="1"/>
  <c r="J548" i="1"/>
  <c r="K548" i="1" s="1"/>
  <c r="M6049" i="1"/>
  <c r="L6049" i="1"/>
  <c r="B6050" i="1"/>
  <c r="N6049" i="1"/>
  <c r="B6452" i="1"/>
  <c r="N6451" i="1"/>
  <c r="M6451" i="1"/>
  <c r="L6451" i="1"/>
  <c r="L5350" i="1"/>
  <c r="B5351" i="1"/>
  <c r="N5350" i="1"/>
  <c r="M5350" i="1"/>
  <c r="N5151" i="1"/>
  <c r="B5152" i="1"/>
  <c r="M5151" i="1"/>
  <c r="L5151" i="1"/>
  <c r="M5551" i="1"/>
  <c r="L5551" i="1"/>
  <c r="N5551" i="1"/>
  <c r="B5552" i="1"/>
  <c r="N749" i="1"/>
  <c r="H749" i="1"/>
  <c r="M749" i="1"/>
  <c r="L749" i="1"/>
  <c r="B750" i="1"/>
  <c r="I749" i="1"/>
  <c r="J749" i="1" s="1"/>
  <c r="K749" i="1" s="1"/>
  <c r="M6150" i="1"/>
  <c r="L6150" i="1"/>
  <c r="J6150" i="1"/>
  <c r="K6150" i="1" s="1"/>
  <c r="B6151" i="1"/>
  <c r="N6150" i="1"/>
  <c r="N4852" i="1"/>
  <c r="J4852" i="1"/>
  <c r="K4852" i="1" s="1"/>
  <c r="M4852" i="1"/>
  <c r="B4853" i="1"/>
  <c r="L4852" i="1"/>
  <c r="I150" i="1"/>
  <c r="J150" i="1" s="1"/>
  <c r="K150" i="1" s="1"/>
  <c r="N150" i="1"/>
  <c r="B151" i="1"/>
  <c r="M150" i="1"/>
  <c r="L150" i="1"/>
  <c r="H150" i="1"/>
  <c r="L3551" i="1"/>
  <c r="B3552" i="1"/>
  <c r="J3551" i="1"/>
  <c r="K3551" i="1" s="1"/>
  <c r="N3551" i="1"/>
  <c r="M3551" i="1"/>
  <c r="N1049" i="1"/>
  <c r="I1049" i="1"/>
  <c r="M1049" i="1"/>
  <c r="L1049" i="1"/>
  <c r="H1049" i="1"/>
  <c r="B1050" i="1"/>
  <c r="J748" i="1"/>
  <c r="K748" i="1" s="1"/>
  <c r="I1950" i="1"/>
  <c r="J1950" i="1" s="1"/>
  <c r="K1950" i="1" s="1"/>
  <c r="H1950" i="1"/>
  <c r="B1951" i="1"/>
  <c r="M1950" i="1"/>
  <c r="L1950" i="1"/>
  <c r="N1950" i="1"/>
  <c r="J6149" i="1"/>
  <c r="K6149" i="1" s="1"/>
  <c r="J4551" i="1"/>
  <c r="K4551" i="1" s="1"/>
  <c r="N1150" i="1"/>
  <c r="M1150" i="1"/>
  <c r="I1150" i="1"/>
  <c r="L1150" i="1"/>
  <c r="H1150" i="1"/>
  <c r="B1151" i="1"/>
  <c r="L3851" i="1"/>
  <c r="B3852" i="1"/>
  <c r="N3851" i="1"/>
  <c r="M3851" i="1"/>
  <c r="B251" i="1"/>
  <c r="I250" i="1"/>
  <c r="H250" i="1"/>
  <c r="N250" i="1"/>
  <c r="M250" i="1"/>
  <c r="L250" i="1"/>
  <c r="N5850" i="1"/>
  <c r="B5851" i="1"/>
  <c r="M5850" i="1"/>
  <c r="L5850" i="1"/>
  <c r="J5850" i="1"/>
  <c r="K5850" i="1" s="1"/>
  <c r="N3052" i="1"/>
  <c r="M3052" i="1"/>
  <c r="B3053" i="1"/>
  <c r="L3052" i="1"/>
  <c r="L4650" i="1"/>
  <c r="B4651" i="1"/>
  <c r="M4650" i="1"/>
  <c r="N4650" i="1"/>
  <c r="J5150" i="1"/>
  <c r="K5150" i="1" s="1"/>
  <c r="J149" i="1"/>
  <c r="K149" i="1" s="1"/>
  <c r="B550" i="1"/>
  <c r="L549" i="1"/>
  <c r="I549" i="1"/>
  <c r="N549" i="1"/>
  <c r="H549" i="1"/>
  <c r="M549" i="1"/>
  <c r="J249" i="1"/>
  <c r="K249" i="1" s="1"/>
  <c r="J5349" i="1"/>
  <c r="K5349" i="1" s="1"/>
  <c r="H950" i="1"/>
  <c r="N950" i="1"/>
  <c r="L950" i="1"/>
  <c r="M950" i="1"/>
  <c r="I950" i="1"/>
  <c r="J950" i="1" s="1"/>
  <c r="K950" i="1" s="1"/>
  <c r="B951" i="1"/>
  <c r="L5750" i="1" l="1"/>
  <c r="B5751" i="1"/>
  <c r="N5750" i="1"/>
  <c r="J5750" i="1"/>
  <c r="K5750" i="1" s="1"/>
  <c r="M5750" i="1"/>
  <c r="B6354" i="1"/>
  <c r="N6353" i="1"/>
  <c r="L6353" i="1"/>
  <c r="M6353" i="1"/>
  <c r="J6352" i="1"/>
  <c r="K6352" i="1" s="1"/>
  <c r="N4150" i="1"/>
  <c r="J4150" i="1"/>
  <c r="K4150" i="1" s="1"/>
  <c r="B4151" i="1"/>
  <c r="M4150" i="1"/>
  <c r="L4150" i="1"/>
  <c r="M650" i="1"/>
  <c r="B651" i="1"/>
  <c r="H650" i="1"/>
  <c r="L650" i="1"/>
  <c r="I650" i="1"/>
  <c r="J650" i="1" s="1"/>
  <c r="K650" i="1" s="1"/>
  <c r="N650" i="1"/>
  <c r="B2851" i="1"/>
  <c r="J2850" i="1"/>
  <c r="K2850" i="1" s="1"/>
  <c r="N2850" i="1"/>
  <c r="M2850" i="1"/>
  <c r="L2850" i="1"/>
  <c r="M6252" i="1"/>
  <c r="L6252" i="1"/>
  <c r="N6252" i="1"/>
  <c r="J6252" i="1"/>
  <c r="K6252" i="1" s="1"/>
  <c r="B6253" i="1"/>
  <c r="B2051" i="1"/>
  <c r="L2050" i="1"/>
  <c r="M2050" i="1"/>
  <c r="H2050" i="1"/>
  <c r="I2050" i="1"/>
  <c r="J2050" i="1" s="1"/>
  <c r="K2050" i="1" s="1"/>
  <c r="N2050" i="1"/>
  <c r="N3751" i="1"/>
  <c r="M3751" i="1"/>
  <c r="L3751" i="1"/>
  <c r="J3751" i="1"/>
  <c r="K3751" i="1" s="1"/>
  <c r="B3752" i="1"/>
  <c r="B3351" i="1"/>
  <c r="J3350" i="1"/>
  <c r="K3350" i="1" s="1"/>
  <c r="N3350" i="1"/>
  <c r="M3350" i="1"/>
  <c r="L3350" i="1"/>
  <c r="M3150" i="1"/>
  <c r="L3150" i="1"/>
  <c r="B3151" i="1"/>
  <c r="J3150" i="1"/>
  <c r="K3150" i="1" s="1"/>
  <c r="N3150" i="1"/>
  <c r="N3650" i="1"/>
  <c r="B3651" i="1"/>
  <c r="M3650" i="1"/>
  <c r="J3650" i="1"/>
  <c r="K3650" i="1" s="1"/>
  <c r="L3650" i="1"/>
  <c r="M2251" i="1"/>
  <c r="L2251" i="1"/>
  <c r="B2252" i="1"/>
  <c r="I2251" i="1"/>
  <c r="J2251" i="1" s="1"/>
  <c r="K2251" i="1" s="1"/>
  <c r="N2251" i="1"/>
  <c r="H2251" i="1"/>
  <c r="J4951" i="1"/>
  <c r="K4951" i="1" s="1"/>
  <c r="L4951" i="1"/>
  <c r="N4951" i="1"/>
  <c r="M4951" i="1"/>
  <c r="B4952" i="1"/>
  <c r="I1452" i="1"/>
  <c r="J1452" i="1" s="1"/>
  <c r="K1452" i="1" s="1"/>
  <c r="H1452" i="1"/>
  <c r="B1453" i="1"/>
  <c r="N1452" i="1"/>
  <c r="M1452" i="1"/>
  <c r="L1452" i="1"/>
  <c r="H1550" i="1"/>
  <c r="N1550" i="1"/>
  <c r="B1551" i="1"/>
  <c r="I1550" i="1"/>
  <c r="J1550" i="1" s="1"/>
  <c r="K1550" i="1" s="1"/>
  <c r="M1550" i="1"/>
  <c r="L1550" i="1"/>
  <c r="B4453" i="1"/>
  <c r="M4452" i="1"/>
  <c r="L4452" i="1"/>
  <c r="J4452" i="1"/>
  <c r="K4452" i="1" s="1"/>
  <c r="N4452" i="1"/>
  <c r="L1850" i="1"/>
  <c r="I1850" i="1"/>
  <c r="J1850" i="1" s="1"/>
  <c r="K1850" i="1" s="1"/>
  <c r="N1850" i="1"/>
  <c r="H1850" i="1"/>
  <c r="M1850" i="1"/>
  <c r="B1851" i="1"/>
  <c r="B5051" i="1"/>
  <c r="L5050" i="1"/>
  <c r="J5050" i="1"/>
  <c r="K5050" i="1" s="1"/>
  <c r="N5050" i="1"/>
  <c r="M5050" i="1"/>
  <c r="N2450" i="1"/>
  <c r="H2450" i="1"/>
  <c r="M2450" i="1"/>
  <c r="B2451" i="1"/>
  <c r="L2450" i="1"/>
  <c r="I2450" i="1"/>
  <c r="J2450" i="1" s="1"/>
  <c r="K2450" i="1" s="1"/>
  <c r="L4351" i="1"/>
  <c r="B4352" i="1"/>
  <c r="N4351" i="1"/>
  <c r="M4351" i="1"/>
  <c r="J4351" i="1"/>
  <c r="K4351" i="1" s="1"/>
  <c r="N1650" i="1"/>
  <c r="M1650" i="1"/>
  <c r="L1650" i="1"/>
  <c r="B1651" i="1"/>
  <c r="H1650" i="1"/>
  <c r="I1650" i="1"/>
  <c r="J1650" i="1" s="1"/>
  <c r="K1650" i="1" s="1"/>
  <c r="B1251" i="1"/>
  <c r="M1250" i="1"/>
  <c r="H1250" i="1"/>
  <c r="N1250" i="1"/>
  <c r="L1250" i="1"/>
  <c r="I1250" i="1"/>
  <c r="J1250" i="1" s="1"/>
  <c r="K1250" i="1" s="1"/>
  <c r="N1751" i="1"/>
  <c r="H1751" i="1"/>
  <c r="M1751" i="1"/>
  <c r="B1752" i="1"/>
  <c r="L1751" i="1"/>
  <c r="I1751" i="1"/>
  <c r="J1751" i="1" s="1"/>
  <c r="K1751" i="1" s="1"/>
  <c r="I50" i="1"/>
  <c r="J50" i="1" s="1"/>
  <c r="K50" i="1" s="1"/>
  <c r="M50" i="1"/>
  <c r="N50" i="1"/>
  <c r="B51" i="1"/>
  <c r="L50" i="1"/>
  <c r="H50" i="1"/>
  <c r="B2352" i="1"/>
  <c r="N2351" i="1"/>
  <c r="M2351" i="1"/>
  <c r="L2351" i="1"/>
  <c r="H2351" i="1"/>
  <c r="I2351" i="1"/>
  <c r="J2351" i="1" s="1"/>
  <c r="K2351" i="1" s="1"/>
  <c r="J5250" i="1"/>
  <c r="K5250" i="1" s="1"/>
  <c r="L5250" i="1"/>
  <c r="N5250" i="1"/>
  <c r="M5250" i="1"/>
  <c r="B5251" i="1"/>
  <c r="L3951" i="1"/>
  <c r="M3951" i="1"/>
  <c r="B3952" i="1"/>
  <c r="N3951" i="1"/>
  <c r="J3951" i="1"/>
  <c r="K3951" i="1" s="1"/>
  <c r="B1352" i="1"/>
  <c r="N1351" i="1"/>
  <c r="H1351" i="1"/>
  <c r="M1351" i="1"/>
  <c r="L1351" i="1"/>
  <c r="I1351" i="1"/>
  <c r="J1351" i="1" s="1"/>
  <c r="K1351" i="1" s="1"/>
  <c r="L3450" i="1"/>
  <c r="M3450" i="1"/>
  <c r="B3451" i="1"/>
  <c r="J3450" i="1"/>
  <c r="K3450" i="1" s="1"/>
  <c r="N3450" i="1"/>
  <c r="M4750" i="1"/>
  <c r="L4750" i="1"/>
  <c r="B4751" i="1"/>
  <c r="J4750" i="1"/>
  <c r="K4750" i="1" s="1"/>
  <c r="N4750" i="1"/>
  <c r="M2653" i="1"/>
  <c r="N2653" i="1"/>
  <c r="J2653" i="1"/>
  <c r="K2653" i="1" s="1"/>
  <c r="L2653" i="1"/>
  <c r="B2654" i="1"/>
  <c r="B5652" i="1"/>
  <c r="N5651" i="1"/>
  <c r="J5651" i="1"/>
  <c r="K5651" i="1" s="1"/>
  <c r="M5651" i="1"/>
  <c r="L5651" i="1"/>
  <c r="N3250" i="1"/>
  <c r="L3250" i="1"/>
  <c r="B3251" i="1"/>
  <c r="M3250" i="1"/>
  <c r="J3250" i="1"/>
  <c r="K3250" i="1" s="1"/>
  <c r="N2750" i="1"/>
  <c r="M2750" i="1"/>
  <c r="J2750" i="1"/>
  <c r="K2750" i="1" s="1"/>
  <c r="L2750" i="1"/>
  <c r="B2751" i="1"/>
  <c r="J4650" i="1"/>
  <c r="K4650" i="1" s="1"/>
  <c r="J3052" i="1"/>
  <c r="K3052" i="1" s="1"/>
  <c r="J250" i="1"/>
  <c r="K250" i="1" s="1"/>
  <c r="L1151" i="1"/>
  <c r="I1151" i="1"/>
  <c r="J1151" i="1" s="1"/>
  <c r="K1151" i="1" s="1"/>
  <c r="N1151" i="1"/>
  <c r="H1151" i="1"/>
  <c r="B1152" i="1"/>
  <c r="M1151" i="1"/>
  <c r="J1049" i="1"/>
  <c r="K1049" i="1" s="1"/>
  <c r="L5351" i="1"/>
  <c r="J5351" i="1"/>
  <c r="K5351" i="1" s="1"/>
  <c r="N5351" i="1"/>
  <c r="B5352" i="1"/>
  <c r="M5351" i="1"/>
  <c r="J2150" i="1"/>
  <c r="K2150" i="1" s="1"/>
  <c r="N450" i="1"/>
  <c r="H450" i="1"/>
  <c r="L450" i="1"/>
  <c r="B451" i="1"/>
  <c r="I450" i="1"/>
  <c r="M450" i="1"/>
  <c r="B252" i="1"/>
  <c r="I251" i="1"/>
  <c r="N251" i="1"/>
  <c r="M251" i="1"/>
  <c r="L251" i="1"/>
  <c r="H251" i="1"/>
  <c r="J3851" i="1"/>
  <c r="K3851" i="1" s="1"/>
  <c r="N3552" i="1"/>
  <c r="M3552" i="1"/>
  <c r="L3552" i="1"/>
  <c r="J3552" i="1"/>
  <c r="K3552" i="1" s="1"/>
  <c r="B3553" i="1"/>
  <c r="N4853" i="1"/>
  <c r="M4853" i="1"/>
  <c r="J4853" i="1"/>
  <c r="K4853" i="1" s="1"/>
  <c r="L4853" i="1"/>
  <c r="B4854" i="1"/>
  <c r="L6151" i="1"/>
  <c r="N6151" i="1"/>
  <c r="M6151" i="1"/>
  <c r="B6152" i="1"/>
  <c r="M750" i="1"/>
  <c r="L750" i="1"/>
  <c r="H750" i="1"/>
  <c r="B751" i="1"/>
  <c r="I750" i="1"/>
  <c r="J750" i="1" s="1"/>
  <c r="K750" i="1" s="1"/>
  <c r="N750" i="1"/>
  <c r="J5151" i="1"/>
  <c r="K5151" i="1" s="1"/>
  <c r="B551" i="1"/>
  <c r="M550" i="1"/>
  <c r="L550" i="1"/>
  <c r="H550" i="1"/>
  <c r="I550" i="1"/>
  <c r="J550" i="1" s="1"/>
  <c r="K550" i="1" s="1"/>
  <c r="N550" i="1"/>
  <c r="L951" i="1"/>
  <c r="I951" i="1"/>
  <c r="J951" i="1" s="1"/>
  <c r="K951" i="1" s="1"/>
  <c r="M951" i="1"/>
  <c r="H951" i="1"/>
  <c r="B952" i="1"/>
  <c r="N951" i="1"/>
  <c r="N3053" i="1"/>
  <c r="M3053" i="1"/>
  <c r="L3053" i="1"/>
  <c r="B3054" i="1"/>
  <c r="N3852" i="1"/>
  <c r="B3853" i="1"/>
  <c r="M3852" i="1"/>
  <c r="L3852" i="1"/>
  <c r="H1050" i="1"/>
  <c r="N1050" i="1"/>
  <c r="M1050" i="1"/>
  <c r="I1050" i="1"/>
  <c r="J1050" i="1" s="1"/>
  <c r="K1050" i="1" s="1"/>
  <c r="L1050" i="1"/>
  <c r="B1051" i="1"/>
  <c r="J5350" i="1"/>
  <c r="K5350" i="1" s="1"/>
  <c r="J6451" i="1"/>
  <c r="K6451" i="1" s="1"/>
  <c r="J850" i="1"/>
  <c r="K850" i="1" s="1"/>
  <c r="J549" i="1"/>
  <c r="K549" i="1" s="1"/>
  <c r="M1951" i="1"/>
  <c r="N1951" i="1"/>
  <c r="H1951" i="1"/>
  <c r="B1952" i="1"/>
  <c r="L1951" i="1"/>
  <c r="I1951" i="1"/>
  <c r="B152" i="1"/>
  <c r="N151" i="1"/>
  <c r="M151" i="1"/>
  <c r="H151" i="1"/>
  <c r="I151" i="1"/>
  <c r="L151" i="1"/>
  <c r="J5551" i="1"/>
  <c r="K5551" i="1" s="1"/>
  <c r="M6452" i="1"/>
  <c r="N6452" i="1"/>
  <c r="L6452" i="1"/>
  <c r="B6453" i="1"/>
  <c r="B6051" i="1"/>
  <c r="N6050" i="1"/>
  <c r="M6050" i="1"/>
  <c r="J6050" i="1"/>
  <c r="K6050" i="1" s="1"/>
  <c r="L6050" i="1"/>
  <c r="L851" i="1"/>
  <c r="B852" i="1"/>
  <c r="I851" i="1"/>
  <c r="J851" i="1" s="1"/>
  <c r="K851" i="1" s="1"/>
  <c r="H851" i="1"/>
  <c r="N851" i="1"/>
  <c r="M851" i="1"/>
  <c r="J4552" i="1"/>
  <c r="K4552" i="1" s="1"/>
  <c r="N2151" i="1"/>
  <c r="B2152" i="1"/>
  <c r="M2151" i="1"/>
  <c r="L2151" i="1"/>
  <c r="I2151" i="1"/>
  <c r="J2151" i="1" s="1"/>
  <c r="K2151" i="1" s="1"/>
  <c r="H2151" i="1"/>
  <c r="N5851" i="1"/>
  <c r="J5851" i="1"/>
  <c r="K5851" i="1" s="1"/>
  <c r="M5851" i="1"/>
  <c r="B5852" i="1"/>
  <c r="L5851" i="1"/>
  <c r="J1150" i="1"/>
  <c r="K1150" i="1" s="1"/>
  <c r="N4651" i="1"/>
  <c r="B4652" i="1"/>
  <c r="J4651" i="1"/>
  <c r="K4651" i="1" s="1"/>
  <c r="L4651" i="1"/>
  <c r="M4651" i="1"/>
  <c r="J5552" i="1"/>
  <c r="K5552" i="1" s="1"/>
  <c r="N5552" i="1"/>
  <c r="M5552" i="1"/>
  <c r="B5553" i="1"/>
  <c r="L5552" i="1"/>
  <c r="N5152" i="1"/>
  <c r="J5152" i="1"/>
  <c r="K5152" i="1" s="1"/>
  <c r="L5152" i="1"/>
  <c r="M5152" i="1"/>
  <c r="B5153" i="1"/>
  <c r="J6049" i="1"/>
  <c r="K6049" i="1" s="1"/>
  <c r="J4052" i="1"/>
  <c r="K4052" i="1" s="1"/>
  <c r="N4052" i="1"/>
  <c r="M4052" i="1"/>
  <c r="L4052" i="1"/>
  <c r="B4053" i="1"/>
  <c r="J449" i="1"/>
  <c r="K449" i="1" s="1"/>
  <c r="M4553" i="1"/>
  <c r="B4554" i="1"/>
  <c r="N4553" i="1"/>
  <c r="J4553" i="1"/>
  <c r="K4553" i="1" s="1"/>
  <c r="L4553" i="1"/>
  <c r="J4051" i="1"/>
  <c r="K4051" i="1" s="1"/>
  <c r="J6353" i="1" l="1"/>
  <c r="K6353" i="1" s="1"/>
  <c r="B5752" i="1"/>
  <c r="J5751" i="1"/>
  <c r="K5751" i="1" s="1"/>
  <c r="N5751" i="1"/>
  <c r="M5751" i="1"/>
  <c r="L5751" i="1"/>
  <c r="B6355" i="1"/>
  <c r="L6354" i="1"/>
  <c r="N6354" i="1"/>
  <c r="M6354" i="1"/>
  <c r="B4152" i="1"/>
  <c r="J4151" i="1"/>
  <c r="K4151" i="1" s="1"/>
  <c r="N4151" i="1"/>
  <c r="M4151" i="1"/>
  <c r="L4151" i="1"/>
  <c r="L651" i="1"/>
  <c r="H651" i="1"/>
  <c r="B652" i="1"/>
  <c r="N651" i="1"/>
  <c r="I651" i="1"/>
  <c r="J651" i="1" s="1"/>
  <c r="K651" i="1" s="1"/>
  <c r="M651" i="1"/>
  <c r="N2851" i="1"/>
  <c r="J2851" i="1"/>
  <c r="K2851" i="1" s="1"/>
  <c r="M2851" i="1"/>
  <c r="L2851" i="1"/>
  <c r="B2852" i="1"/>
  <c r="J6253" i="1"/>
  <c r="K6253" i="1" s="1"/>
  <c r="B6254" i="1"/>
  <c r="N6253" i="1"/>
  <c r="L6253" i="1"/>
  <c r="M6253" i="1"/>
  <c r="J3752" i="1"/>
  <c r="K3752" i="1" s="1"/>
  <c r="M3752" i="1"/>
  <c r="L3752" i="1"/>
  <c r="B3753" i="1"/>
  <c r="N3752" i="1"/>
  <c r="I2051" i="1"/>
  <c r="J2051" i="1" s="1"/>
  <c r="K2051" i="1" s="1"/>
  <c r="B2052" i="1"/>
  <c r="L2051" i="1"/>
  <c r="M2051" i="1"/>
  <c r="H2051" i="1"/>
  <c r="N2051" i="1"/>
  <c r="M4952" i="1"/>
  <c r="J4952" i="1"/>
  <c r="K4952" i="1" s="1"/>
  <c r="B4953" i="1"/>
  <c r="L4952" i="1"/>
  <c r="N4952" i="1"/>
  <c r="J5051" i="1"/>
  <c r="K5051" i="1" s="1"/>
  <c r="L5051" i="1"/>
  <c r="N5051" i="1"/>
  <c r="B5052" i="1"/>
  <c r="M5051" i="1"/>
  <c r="M1551" i="1"/>
  <c r="L1551" i="1"/>
  <c r="H1551" i="1"/>
  <c r="I1551" i="1"/>
  <c r="J1551" i="1" s="1"/>
  <c r="K1551" i="1" s="1"/>
  <c r="B1552" i="1"/>
  <c r="N1551" i="1"/>
  <c r="H1453" i="1"/>
  <c r="B1454" i="1"/>
  <c r="L1453" i="1"/>
  <c r="N1453" i="1"/>
  <c r="M1453" i="1"/>
  <c r="I1453" i="1"/>
  <c r="J1453" i="1" s="1"/>
  <c r="K1453" i="1" s="1"/>
  <c r="N2252" i="1"/>
  <c r="B2253" i="1"/>
  <c r="M2252" i="1"/>
  <c r="I2252" i="1"/>
  <c r="J2252" i="1" s="1"/>
  <c r="K2252" i="1" s="1"/>
  <c r="L2252" i="1"/>
  <c r="H2252" i="1"/>
  <c r="N3151" i="1"/>
  <c r="M3151" i="1"/>
  <c r="L3151" i="1"/>
  <c r="B3152" i="1"/>
  <c r="J3151" i="1"/>
  <c r="K3151" i="1" s="1"/>
  <c r="I1851" i="1"/>
  <c r="J1851" i="1" s="1"/>
  <c r="K1851" i="1" s="1"/>
  <c r="N1851" i="1"/>
  <c r="M1851" i="1"/>
  <c r="H1851" i="1"/>
  <c r="L1851" i="1"/>
  <c r="B1852" i="1"/>
  <c r="L3651" i="1"/>
  <c r="J3651" i="1"/>
  <c r="K3651" i="1" s="1"/>
  <c r="B3652" i="1"/>
  <c r="N3651" i="1"/>
  <c r="M3651" i="1"/>
  <c r="J4453" i="1"/>
  <c r="K4453" i="1" s="1"/>
  <c r="N4453" i="1"/>
  <c r="M4453" i="1"/>
  <c r="L4453" i="1"/>
  <c r="B4454" i="1"/>
  <c r="N3351" i="1"/>
  <c r="B3352" i="1"/>
  <c r="M3351" i="1"/>
  <c r="L3351" i="1"/>
  <c r="J3351" i="1"/>
  <c r="K3351" i="1" s="1"/>
  <c r="J3451" i="1"/>
  <c r="K3451" i="1" s="1"/>
  <c r="L3451" i="1"/>
  <c r="M3451" i="1"/>
  <c r="B3452" i="1"/>
  <c r="N3451" i="1"/>
  <c r="L3952" i="1"/>
  <c r="J3952" i="1"/>
  <c r="K3952" i="1" s="1"/>
  <c r="M3952" i="1"/>
  <c r="B3953" i="1"/>
  <c r="N3952" i="1"/>
  <c r="L51" i="1"/>
  <c r="I51" i="1"/>
  <c r="J51" i="1" s="1"/>
  <c r="K51" i="1" s="1"/>
  <c r="N51" i="1"/>
  <c r="H51" i="1"/>
  <c r="M51" i="1"/>
  <c r="B52" i="1"/>
  <c r="N1752" i="1"/>
  <c r="M1752" i="1"/>
  <c r="H1752" i="1"/>
  <c r="L1752" i="1"/>
  <c r="I1752" i="1"/>
  <c r="J1752" i="1" s="1"/>
  <c r="K1752" i="1" s="1"/>
  <c r="B1753" i="1"/>
  <c r="H1651" i="1"/>
  <c r="B1652" i="1"/>
  <c r="L1651" i="1"/>
  <c r="M1651" i="1"/>
  <c r="I1651" i="1"/>
  <c r="J1651" i="1" s="1"/>
  <c r="K1651" i="1" s="1"/>
  <c r="N1651" i="1"/>
  <c r="H2451" i="1"/>
  <c r="M2451" i="1"/>
  <c r="B2452" i="1"/>
  <c r="L2451" i="1"/>
  <c r="I2451" i="1"/>
  <c r="J2451" i="1" s="1"/>
  <c r="K2451" i="1" s="1"/>
  <c r="N2451" i="1"/>
  <c r="J3251" i="1"/>
  <c r="K3251" i="1" s="1"/>
  <c r="M3251" i="1"/>
  <c r="N3251" i="1"/>
  <c r="L3251" i="1"/>
  <c r="B3252" i="1"/>
  <c r="L4751" i="1"/>
  <c r="N4751" i="1"/>
  <c r="B4752" i="1"/>
  <c r="M4751" i="1"/>
  <c r="J4751" i="1"/>
  <c r="K4751" i="1" s="1"/>
  <c r="N4352" i="1"/>
  <c r="M4352" i="1"/>
  <c r="L4352" i="1"/>
  <c r="B4353" i="1"/>
  <c r="J4352" i="1"/>
  <c r="K4352" i="1" s="1"/>
  <c r="J5652" i="1"/>
  <c r="K5652" i="1" s="1"/>
  <c r="N5652" i="1"/>
  <c r="M5652" i="1"/>
  <c r="B5653" i="1"/>
  <c r="L5652" i="1"/>
  <c r="B1353" i="1"/>
  <c r="L1352" i="1"/>
  <c r="M1352" i="1"/>
  <c r="I1352" i="1"/>
  <c r="J1352" i="1" s="1"/>
  <c r="K1352" i="1" s="1"/>
  <c r="N1352" i="1"/>
  <c r="H1352" i="1"/>
  <c r="M2352" i="1"/>
  <c r="L2352" i="1"/>
  <c r="N2352" i="1"/>
  <c r="B2353" i="1"/>
  <c r="I2352" i="1"/>
  <c r="J2352" i="1" s="1"/>
  <c r="K2352" i="1" s="1"/>
  <c r="H2352" i="1"/>
  <c r="B1252" i="1"/>
  <c r="L1251" i="1"/>
  <c r="M1251" i="1"/>
  <c r="H1251" i="1"/>
  <c r="N1251" i="1"/>
  <c r="I1251" i="1"/>
  <c r="J1251" i="1" s="1"/>
  <c r="K1251" i="1" s="1"/>
  <c r="M2751" i="1"/>
  <c r="L2751" i="1"/>
  <c r="J2751" i="1"/>
  <c r="K2751" i="1" s="1"/>
  <c r="N2751" i="1"/>
  <c r="B2752" i="1"/>
  <c r="L2654" i="1"/>
  <c r="M2654" i="1"/>
  <c r="B2655" i="1"/>
  <c r="J2654" i="1"/>
  <c r="K2654" i="1" s="1"/>
  <c r="N2654" i="1"/>
  <c r="B5252" i="1"/>
  <c r="M5251" i="1"/>
  <c r="J5251" i="1"/>
  <c r="K5251" i="1" s="1"/>
  <c r="N5251" i="1"/>
  <c r="L5251" i="1"/>
  <c r="N4652" i="1"/>
  <c r="B4653" i="1"/>
  <c r="M4652" i="1"/>
  <c r="L4652" i="1"/>
  <c r="L2152" i="1"/>
  <c r="I2152" i="1"/>
  <c r="N2152" i="1"/>
  <c r="H2152" i="1"/>
  <c r="M2152" i="1"/>
  <c r="B2153" i="1"/>
  <c r="J6452" i="1"/>
  <c r="K6452" i="1" s="1"/>
  <c r="L1952" i="1"/>
  <c r="N1952" i="1"/>
  <c r="M1952" i="1"/>
  <c r="H1952" i="1"/>
  <c r="B1953" i="1"/>
  <c r="I1952" i="1"/>
  <c r="N751" i="1"/>
  <c r="M751" i="1"/>
  <c r="H751" i="1"/>
  <c r="L751" i="1"/>
  <c r="I751" i="1"/>
  <c r="B752" i="1"/>
  <c r="J6151" i="1"/>
  <c r="K6151" i="1" s="1"/>
  <c r="N4053" i="1"/>
  <c r="B4054" i="1"/>
  <c r="M4053" i="1"/>
  <c r="L4053" i="1"/>
  <c r="J4053" i="1"/>
  <c r="K4053" i="1" s="1"/>
  <c r="N6051" i="1"/>
  <c r="B6052" i="1"/>
  <c r="M6051" i="1"/>
  <c r="L6051" i="1"/>
  <c r="M3054" i="1"/>
  <c r="J3054" i="1"/>
  <c r="K3054" i="1" s="1"/>
  <c r="L3054" i="1"/>
  <c r="N3054" i="1"/>
  <c r="B3055" i="1"/>
  <c r="B953" i="1"/>
  <c r="L952" i="1"/>
  <c r="H952" i="1"/>
  <c r="I952" i="1"/>
  <c r="N952" i="1"/>
  <c r="M952" i="1"/>
  <c r="J450" i="1"/>
  <c r="K450" i="1" s="1"/>
  <c r="L5852" i="1"/>
  <c r="J5852" i="1"/>
  <c r="K5852" i="1" s="1"/>
  <c r="N5852" i="1"/>
  <c r="B5853" i="1"/>
  <c r="M5852" i="1"/>
  <c r="J6453" i="1"/>
  <c r="K6453" i="1" s="1"/>
  <c r="B6454" i="1"/>
  <c r="N6453" i="1"/>
  <c r="M6453" i="1"/>
  <c r="L6453" i="1"/>
  <c r="N451" i="1"/>
  <c r="B452" i="1"/>
  <c r="H451" i="1"/>
  <c r="I451" i="1"/>
  <c r="J451" i="1" s="1"/>
  <c r="K451" i="1" s="1"/>
  <c r="L451" i="1"/>
  <c r="M451" i="1"/>
  <c r="L152" i="1"/>
  <c r="I152" i="1"/>
  <c r="H152" i="1"/>
  <c r="N152" i="1"/>
  <c r="B153" i="1"/>
  <c r="M152" i="1"/>
  <c r="N3853" i="1"/>
  <c r="J3853" i="1"/>
  <c r="K3853" i="1" s="1"/>
  <c r="M3853" i="1"/>
  <c r="B3854" i="1"/>
  <c r="L3853" i="1"/>
  <c r="J3053" i="1"/>
  <c r="K3053" i="1" s="1"/>
  <c r="N5352" i="1"/>
  <c r="M5352" i="1"/>
  <c r="B5353" i="1"/>
  <c r="J5352" i="1"/>
  <c r="K5352" i="1" s="1"/>
  <c r="L5352" i="1"/>
  <c r="B1153" i="1"/>
  <c r="L1152" i="1"/>
  <c r="H1152" i="1"/>
  <c r="N1152" i="1"/>
  <c r="I1152" i="1"/>
  <c r="M1152" i="1"/>
  <c r="J5153" i="1"/>
  <c r="K5153" i="1" s="1"/>
  <c r="N5153" i="1"/>
  <c r="M5153" i="1"/>
  <c r="B5154" i="1"/>
  <c r="L5153" i="1"/>
  <c r="B853" i="1"/>
  <c r="I852" i="1"/>
  <c r="H852" i="1"/>
  <c r="N852" i="1"/>
  <c r="M852" i="1"/>
  <c r="L852" i="1"/>
  <c r="J1951" i="1"/>
  <c r="K1951" i="1" s="1"/>
  <c r="I1051" i="1"/>
  <c r="J1051" i="1" s="1"/>
  <c r="K1051" i="1" s="1"/>
  <c r="N1051" i="1"/>
  <c r="M1051" i="1"/>
  <c r="H1051" i="1"/>
  <c r="L1051" i="1"/>
  <c r="B1052" i="1"/>
  <c r="J6152" i="1"/>
  <c r="K6152" i="1" s="1"/>
  <c r="B6153" i="1"/>
  <c r="N6152" i="1"/>
  <c r="M6152" i="1"/>
  <c r="L6152" i="1"/>
  <c r="L4854" i="1"/>
  <c r="J4854" i="1"/>
  <c r="K4854" i="1" s="1"/>
  <c r="N4854" i="1"/>
  <c r="M4854" i="1"/>
  <c r="B4855" i="1"/>
  <c r="J251" i="1"/>
  <c r="K251" i="1" s="1"/>
  <c r="N4554" i="1"/>
  <c r="J4554" i="1"/>
  <c r="K4554" i="1" s="1"/>
  <c r="L4554" i="1"/>
  <c r="B4555" i="1"/>
  <c r="M4554" i="1"/>
  <c r="L5553" i="1"/>
  <c r="B5554" i="1"/>
  <c r="J5553" i="1"/>
  <c r="K5553" i="1" s="1"/>
  <c r="N5553" i="1"/>
  <c r="M5553" i="1"/>
  <c r="J151" i="1"/>
  <c r="K151" i="1" s="1"/>
  <c r="J3852" i="1"/>
  <c r="K3852" i="1" s="1"/>
  <c r="M551" i="1"/>
  <c r="H551" i="1"/>
  <c r="L551" i="1"/>
  <c r="I551" i="1"/>
  <c r="N551" i="1"/>
  <c r="B552" i="1"/>
  <c r="N3553" i="1"/>
  <c r="B3554" i="1"/>
  <c r="M3553" i="1"/>
  <c r="L3553" i="1"/>
  <c r="L252" i="1"/>
  <c r="I252" i="1"/>
  <c r="N252" i="1"/>
  <c r="H252" i="1"/>
  <c r="M252" i="1"/>
  <c r="B253" i="1"/>
  <c r="B6356" i="1" l="1"/>
  <c r="N6355" i="1"/>
  <c r="L6355" i="1"/>
  <c r="M6355" i="1"/>
  <c r="L5752" i="1"/>
  <c r="B5753" i="1"/>
  <c r="N5752" i="1"/>
  <c r="M5752" i="1"/>
  <c r="J5752" i="1"/>
  <c r="K5752" i="1" s="1"/>
  <c r="J6354" i="1"/>
  <c r="K6354" i="1" s="1"/>
  <c r="B2853" i="1"/>
  <c r="L2852" i="1"/>
  <c r="M2852" i="1"/>
  <c r="J2852" i="1"/>
  <c r="K2852" i="1" s="1"/>
  <c r="N2852" i="1"/>
  <c r="L652" i="1"/>
  <c r="H652" i="1"/>
  <c r="B653" i="1"/>
  <c r="M652" i="1"/>
  <c r="I652" i="1"/>
  <c r="J652" i="1" s="1"/>
  <c r="K652" i="1" s="1"/>
  <c r="N652" i="1"/>
  <c r="M4152" i="1"/>
  <c r="L4152" i="1"/>
  <c r="B4153" i="1"/>
  <c r="J4152" i="1"/>
  <c r="K4152" i="1" s="1"/>
  <c r="N4152" i="1"/>
  <c r="B6255" i="1"/>
  <c r="J6254" i="1"/>
  <c r="K6254" i="1" s="1"/>
  <c r="N6254" i="1"/>
  <c r="M6254" i="1"/>
  <c r="L6254" i="1"/>
  <c r="N3753" i="1"/>
  <c r="M3753" i="1"/>
  <c r="B3754" i="1"/>
  <c r="L3753" i="1"/>
  <c r="J3753" i="1"/>
  <c r="K3753" i="1" s="1"/>
  <c r="B2053" i="1"/>
  <c r="L2052" i="1"/>
  <c r="H2052" i="1"/>
  <c r="I2052" i="1"/>
  <c r="J2052" i="1" s="1"/>
  <c r="K2052" i="1" s="1"/>
  <c r="M2052" i="1"/>
  <c r="N2052" i="1"/>
  <c r="N3352" i="1"/>
  <c r="M3352" i="1"/>
  <c r="B3353" i="1"/>
  <c r="L3352" i="1"/>
  <c r="J3352" i="1"/>
  <c r="K3352" i="1" s="1"/>
  <c r="L4953" i="1"/>
  <c r="N4953" i="1"/>
  <c r="B4954" i="1"/>
  <c r="M4953" i="1"/>
  <c r="J4953" i="1"/>
  <c r="K4953" i="1" s="1"/>
  <c r="J4454" i="1"/>
  <c r="K4454" i="1" s="1"/>
  <c r="M4454" i="1"/>
  <c r="L4454" i="1"/>
  <c r="N4454" i="1"/>
  <c r="B4455" i="1"/>
  <c r="H2253" i="1"/>
  <c r="L2253" i="1"/>
  <c r="I2253" i="1"/>
  <c r="J2253" i="1" s="1"/>
  <c r="K2253" i="1" s="1"/>
  <c r="B2254" i="1"/>
  <c r="N2253" i="1"/>
  <c r="M2253" i="1"/>
  <c r="H1454" i="1"/>
  <c r="N1454" i="1"/>
  <c r="B1455" i="1"/>
  <c r="L1454" i="1"/>
  <c r="I1454" i="1"/>
  <c r="J1454" i="1" s="1"/>
  <c r="K1454" i="1" s="1"/>
  <c r="M1454" i="1"/>
  <c r="J3652" i="1"/>
  <c r="K3652" i="1" s="1"/>
  <c r="L3652" i="1"/>
  <c r="B3653" i="1"/>
  <c r="N3652" i="1"/>
  <c r="M3652" i="1"/>
  <c r="B1853" i="1"/>
  <c r="L1852" i="1"/>
  <c r="H1852" i="1"/>
  <c r="N1852" i="1"/>
  <c r="I1852" i="1"/>
  <c r="J1852" i="1" s="1"/>
  <c r="K1852" i="1" s="1"/>
  <c r="M1852" i="1"/>
  <c r="L3152" i="1"/>
  <c r="B3153" i="1"/>
  <c r="N3152" i="1"/>
  <c r="M3152" i="1"/>
  <c r="J3152" i="1"/>
  <c r="K3152" i="1" s="1"/>
  <c r="L1552" i="1"/>
  <c r="H1552" i="1"/>
  <c r="B1553" i="1"/>
  <c r="I1552" i="1"/>
  <c r="J1552" i="1" s="1"/>
  <c r="K1552" i="1" s="1"/>
  <c r="N1552" i="1"/>
  <c r="M1552" i="1"/>
  <c r="N5052" i="1"/>
  <c r="J5052" i="1"/>
  <c r="K5052" i="1" s="1"/>
  <c r="M5052" i="1"/>
  <c r="L5052" i="1"/>
  <c r="B5053" i="1"/>
  <c r="J5252" i="1"/>
  <c r="K5252" i="1" s="1"/>
  <c r="N5252" i="1"/>
  <c r="M5252" i="1"/>
  <c r="L5252" i="1"/>
  <c r="B5253" i="1"/>
  <c r="M3252" i="1"/>
  <c r="B3253" i="1"/>
  <c r="N3252" i="1"/>
  <c r="J3252" i="1"/>
  <c r="K3252" i="1" s="1"/>
  <c r="L3252" i="1"/>
  <c r="H1753" i="1"/>
  <c r="I1753" i="1"/>
  <c r="J1753" i="1" s="1"/>
  <c r="K1753" i="1" s="1"/>
  <c r="B1754" i="1"/>
  <c r="M1753" i="1"/>
  <c r="L1753" i="1"/>
  <c r="N1753" i="1"/>
  <c r="N52" i="1"/>
  <c r="H52" i="1"/>
  <c r="B53" i="1"/>
  <c r="M52" i="1"/>
  <c r="L52" i="1"/>
  <c r="I52" i="1"/>
  <c r="J52" i="1" s="1"/>
  <c r="K52" i="1" s="1"/>
  <c r="M3953" i="1"/>
  <c r="L3953" i="1"/>
  <c r="J3953" i="1"/>
  <c r="K3953" i="1" s="1"/>
  <c r="B3954" i="1"/>
  <c r="N3953" i="1"/>
  <c r="B3453" i="1"/>
  <c r="L3452" i="1"/>
  <c r="J3452" i="1"/>
  <c r="K3452" i="1" s="1"/>
  <c r="N3452" i="1"/>
  <c r="M3452" i="1"/>
  <c r="B2753" i="1"/>
  <c r="N2752" i="1"/>
  <c r="M2752" i="1"/>
  <c r="L2752" i="1"/>
  <c r="J2752" i="1"/>
  <c r="K2752" i="1" s="1"/>
  <c r="J4752" i="1"/>
  <c r="K4752" i="1" s="1"/>
  <c r="N4752" i="1"/>
  <c r="M4752" i="1"/>
  <c r="L4752" i="1"/>
  <c r="B4753" i="1"/>
  <c r="M5653" i="1"/>
  <c r="J5653" i="1"/>
  <c r="K5653" i="1" s="1"/>
  <c r="N5653" i="1"/>
  <c r="B5654" i="1"/>
  <c r="L5653" i="1"/>
  <c r="I2452" i="1"/>
  <c r="J2452" i="1" s="1"/>
  <c r="K2452" i="1" s="1"/>
  <c r="L2452" i="1"/>
  <c r="H2452" i="1"/>
  <c r="N2452" i="1"/>
  <c r="B2453" i="1"/>
  <c r="M2452" i="1"/>
  <c r="B4354" i="1"/>
  <c r="N4353" i="1"/>
  <c r="L4353" i="1"/>
  <c r="J4353" i="1"/>
  <c r="K4353" i="1" s="1"/>
  <c r="M4353" i="1"/>
  <c r="B2656" i="1"/>
  <c r="J2655" i="1"/>
  <c r="K2655" i="1" s="1"/>
  <c r="N2655" i="1"/>
  <c r="M2655" i="1"/>
  <c r="L2655" i="1"/>
  <c r="N2353" i="1"/>
  <c r="B2354" i="1"/>
  <c r="H2353" i="1"/>
  <c r="L2353" i="1"/>
  <c r="M2353" i="1"/>
  <c r="I2353" i="1"/>
  <c r="J2353" i="1" s="1"/>
  <c r="K2353" i="1" s="1"/>
  <c r="H1652" i="1"/>
  <c r="B1653" i="1"/>
  <c r="M1652" i="1"/>
  <c r="N1652" i="1"/>
  <c r="L1652" i="1"/>
  <c r="I1652" i="1"/>
  <c r="J1652" i="1" s="1"/>
  <c r="K1652" i="1" s="1"/>
  <c r="L1252" i="1"/>
  <c r="I1252" i="1"/>
  <c r="J1252" i="1" s="1"/>
  <c r="K1252" i="1" s="1"/>
  <c r="H1252" i="1"/>
  <c r="B1253" i="1"/>
  <c r="N1252" i="1"/>
  <c r="M1252" i="1"/>
  <c r="H1353" i="1"/>
  <c r="I1353" i="1"/>
  <c r="J1353" i="1" s="1"/>
  <c r="K1353" i="1" s="1"/>
  <c r="M1353" i="1"/>
  <c r="L1353" i="1"/>
  <c r="B1354" i="1"/>
  <c r="N1353" i="1"/>
  <c r="J252" i="1"/>
  <c r="K252" i="1" s="1"/>
  <c r="L3554" i="1"/>
  <c r="M3554" i="1"/>
  <c r="B3555" i="1"/>
  <c r="N3554" i="1"/>
  <c r="J551" i="1"/>
  <c r="K551" i="1" s="1"/>
  <c r="M4855" i="1"/>
  <c r="L4855" i="1"/>
  <c r="B4856" i="1"/>
  <c r="J4855" i="1"/>
  <c r="K4855" i="1" s="1"/>
  <c r="N4855" i="1"/>
  <c r="J152" i="1"/>
  <c r="K152" i="1" s="1"/>
  <c r="J952" i="1"/>
  <c r="K952" i="1" s="1"/>
  <c r="N6052" i="1"/>
  <c r="J6052" i="1"/>
  <c r="K6052" i="1" s="1"/>
  <c r="M6052" i="1"/>
  <c r="L6052" i="1"/>
  <c r="B6053" i="1"/>
  <c r="J4652" i="1"/>
  <c r="K4652" i="1" s="1"/>
  <c r="N5853" i="1"/>
  <c r="M5853" i="1"/>
  <c r="B5854" i="1"/>
  <c r="J5853" i="1"/>
  <c r="K5853" i="1" s="1"/>
  <c r="L5853" i="1"/>
  <c r="L4653" i="1"/>
  <c r="B4654" i="1"/>
  <c r="N4653" i="1"/>
  <c r="M4653" i="1"/>
  <c r="J3553" i="1"/>
  <c r="K3553" i="1" s="1"/>
  <c r="I1052" i="1"/>
  <c r="J1052" i="1" s="1"/>
  <c r="K1052" i="1" s="1"/>
  <c r="L1052" i="1"/>
  <c r="H1052" i="1"/>
  <c r="B1053" i="1"/>
  <c r="N1052" i="1"/>
  <c r="M1052" i="1"/>
  <c r="J852" i="1"/>
  <c r="K852" i="1" s="1"/>
  <c r="M5353" i="1"/>
  <c r="J5353" i="1"/>
  <c r="K5353" i="1" s="1"/>
  <c r="N5353" i="1"/>
  <c r="L5353" i="1"/>
  <c r="B5354" i="1"/>
  <c r="I452" i="1"/>
  <c r="L452" i="1"/>
  <c r="B453" i="1"/>
  <c r="M452" i="1"/>
  <c r="N452" i="1"/>
  <c r="H452" i="1"/>
  <c r="J6454" i="1"/>
  <c r="K6454" i="1" s="1"/>
  <c r="N6454" i="1"/>
  <c r="M6454" i="1"/>
  <c r="L6454" i="1"/>
  <c r="B6455" i="1"/>
  <c r="J6051" i="1"/>
  <c r="K6051" i="1" s="1"/>
  <c r="N4054" i="1"/>
  <c r="B4055" i="1"/>
  <c r="M4054" i="1"/>
  <c r="L4054" i="1"/>
  <c r="J1952" i="1"/>
  <c r="K1952" i="1" s="1"/>
  <c r="J2152" i="1"/>
  <c r="K2152" i="1" s="1"/>
  <c r="I1153" i="1"/>
  <c r="L1153" i="1"/>
  <c r="H1153" i="1"/>
  <c r="B1154" i="1"/>
  <c r="N1153" i="1"/>
  <c r="M1153" i="1"/>
  <c r="N953" i="1"/>
  <c r="H953" i="1"/>
  <c r="L953" i="1"/>
  <c r="B954" i="1"/>
  <c r="M953" i="1"/>
  <c r="I953" i="1"/>
  <c r="L1953" i="1"/>
  <c r="N1953" i="1"/>
  <c r="B1954" i="1"/>
  <c r="M1953" i="1"/>
  <c r="I1953" i="1"/>
  <c r="H1953" i="1"/>
  <c r="N6153" i="1"/>
  <c r="M6153" i="1"/>
  <c r="B6154" i="1"/>
  <c r="L6153" i="1"/>
  <c r="J6153" i="1"/>
  <c r="K6153" i="1" s="1"/>
  <c r="M853" i="1"/>
  <c r="I853" i="1"/>
  <c r="J853" i="1" s="1"/>
  <c r="K853" i="1" s="1"/>
  <c r="H853" i="1"/>
  <c r="N853" i="1"/>
  <c r="L853" i="1"/>
  <c r="B854" i="1"/>
  <c r="L3854" i="1"/>
  <c r="B3855" i="1"/>
  <c r="N3854" i="1"/>
  <c r="M3854" i="1"/>
  <c r="L153" i="1"/>
  <c r="H153" i="1"/>
  <c r="N153" i="1"/>
  <c r="B154" i="1"/>
  <c r="I153" i="1"/>
  <c r="M153" i="1"/>
  <c r="I253" i="1"/>
  <c r="J253" i="1" s="1"/>
  <c r="K253" i="1" s="1"/>
  <c r="B254" i="1"/>
  <c r="N253" i="1"/>
  <c r="M253" i="1"/>
  <c r="L253" i="1"/>
  <c r="H253" i="1"/>
  <c r="I552" i="1"/>
  <c r="J552" i="1" s="1"/>
  <c r="K552" i="1" s="1"/>
  <c r="M552" i="1"/>
  <c r="H552" i="1"/>
  <c r="L552" i="1"/>
  <c r="B553" i="1"/>
  <c r="N552" i="1"/>
  <c r="M5554" i="1"/>
  <c r="L5554" i="1"/>
  <c r="N5554" i="1"/>
  <c r="B5555" i="1"/>
  <c r="J5554" i="1"/>
  <c r="K5554" i="1" s="1"/>
  <c r="N4555" i="1"/>
  <c r="M4555" i="1"/>
  <c r="B4556" i="1"/>
  <c r="L4555" i="1"/>
  <c r="J4555" i="1"/>
  <c r="K4555" i="1" s="1"/>
  <c r="L3055" i="1"/>
  <c r="N3055" i="1"/>
  <c r="B3056" i="1"/>
  <c r="M3055" i="1"/>
  <c r="I752" i="1"/>
  <c r="J752" i="1" s="1"/>
  <c r="K752" i="1" s="1"/>
  <c r="L752" i="1"/>
  <c r="B753" i="1"/>
  <c r="H752" i="1"/>
  <c r="N752" i="1"/>
  <c r="M752" i="1"/>
  <c r="I2153" i="1"/>
  <c r="J2153" i="1" s="1"/>
  <c r="K2153" i="1" s="1"/>
  <c r="N2153" i="1"/>
  <c r="M2153" i="1"/>
  <c r="L2153" i="1"/>
  <c r="H2153" i="1"/>
  <c r="B2154" i="1"/>
  <c r="N5154" i="1"/>
  <c r="B5155" i="1"/>
  <c r="M5154" i="1"/>
  <c r="J5154" i="1"/>
  <c r="K5154" i="1" s="1"/>
  <c r="L5154" i="1"/>
  <c r="J1152" i="1"/>
  <c r="K1152" i="1" s="1"/>
  <c r="J751" i="1"/>
  <c r="K751" i="1" s="1"/>
  <c r="J6355" i="1" l="1"/>
  <c r="K6355" i="1" s="1"/>
  <c r="J5753" i="1"/>
  <c r="K5753" i="1" s="1"/>
  <c r="M5753" i="1"/>
  <c r="L5753" i="1"/>
  <c r="B5754" i="1"/>
  <c r="N5753" i="1"/>
  <c r="B6357" i="1"/>
  <c r="L6356" i="1"/>
  <c r="M6356" i="1"/>
  <c r="N6356" i="1"/>
  <c r="J6356" i="1"/>
  <c r="K6356" i="1" s="1"/>
  <c r="B4154" i="1"/>
  <c r="L4153" i="1"/>
  <c r="M4153" i="1"/>
  <c r="J4153" i="1"/>
  <c r="K4153" i="1" s="1"/>
  <c r="N4153" i="1"/>
  <c r="I653" i="1"/>
  <c r="J653" i="1" s="1"/>
  <c r="K653" i="1" s="1"/>
  <c r="H653" i="1"/>
  <c r="B654" i="1"/>
  <c r="N653" i="1"/>
  <c r="M653" i="1"/>
  <c r="L653" i="1"/>
  <c r="B2854" i="1"/>
  <c r="N2853" i="1"/>
  <c r="M2853" i="1"/>
  <c r="J2853" i="1"/>
  <c r="K2853" i="1" s="1"/>
  <c r="L2853" i="1"/>
  <c r="B6256" i="1"/>
  <c r="N6255" i="1"/>
  <c r="M6255" i="1"/>
  <c r="L6255" i="1"/>
  <c r="J6255" i="1"/>
  <c r="K6255" i="1" s="1"/>
  <c r="J3754" i="1"/>
  <c r="K3754" i="1" s="1"/>
  <c r="M3754" i="1"/>
  <c r="N3754" i="1"/>
  <c r="L3754" i="1"/>
  <c r="B3755" i="1"/>
  <c r="H2053" i="1"/>
  <c r="L2053" i="1"/>
  <c r="N2053" i="1"/>
  <c r="M2053" i="1"/>
  <c r="I2053" i="1"/>
  <c r="J2053" i="1" s="1"/>
  <c r="K2053" i="1" s="1"/>
  <c r="B2054" i="1"/>
  <c r="J3653" i="1"/>
  <c r="K3653" i="1" s="1"/>
  <c r="N3653" i="1"/>
  <c r="M3653" i="1"/>
  <c r="B3654" i="1"/>
  <c r="L3653" i="1"/>
  <c r="L2254" i="1"/>
  <c r="N2254" i="1"/>
  <c r="H2254" i="1"/>
  <c r="B2255" i="1"/>
  <c r="I2254" i="1"/>
  <c r="J2254" i="1" s="1"/>
  <c r="K2254" i="1" s="1"/>
  <c r="M2254" i="1"/>
  <c r="M1553" i="1"/>
  <c r="I1553" i="1"/>
  <c r="J1553" i="1" s="1"/>
  <c r="K1553" i="1" s="1"/>
  <c r="L1553" i="1"/>
  <c r="H1553" i="1"/>
  <c r="B1554" i="1"/>
  <c r="N1553" i="1"/>
  <c r="H1455" i="1"/>
  <c r="N1455" i="1"/>
  <c r="L1455" i="1"/>
  <c r="B1456" i="1"/>
  <c r="I1455" i="1"/>
  <c r="J1455" i="1" s="1"/>
  <c r="K1455" i="1" s="1"/>
  <c r="M1455" i="1"/>
  <c r="N3153" i="1"/>
  <c r="J3153" i="1"/>
  <c r="K3153" i="1" s="1"/>
  <c r="B3154" i="1"/>
  <c r="M3153" i="1"/>
  <c r="L3153" i="1"/>
  <c r="J4954" i="1"/>
  <c r="K4954" i="1" s="1"/>
  <c r="L4954" i="1"/>
  <c r="M4954" i="1"/>
  <c r="B4955" i="1"/>
  <c r="N4954" i="1"/>
  <c r="N3353" i="1"/>
  <c r="M3353" i="1"/>
  <c r="L3353" i="1"/>
  <c r="J3353" i="1"/>
  <c r="K3353" i="1" s="1"/>
  <c r="B3354" i="1"/>
  <c r="I1853" i="1"/>
  <c r="J1853" i="1" s="1"/>
  <c r="K1853" i="1" s="1"/>
  <c r="N1853" i="1"/>
  <c r="M1853" i="1"/>
  <c r="H1853" i="1"/>
  <c r="B1854" i="1"/>
  <c r="L1853" i="1"/>
  <c r="L4455" i="1"/>
  <c r="B4456" i="1"/>
  <c r="M4455" i="1"/>
  <c r="J4455" i="1"/>
  <c r="K4455" i="1" s="1"/>
  <c r="N4455" i="1"/>
  <c r="J5053" i="1"/>
  <c r="K5053" i="1" s="1"/>
  <c r="M5053" i="1"/>
  <c r="B5054" i="1"/>
  <c r="L5053" i="1"/>
  <c r="N5053" i="1"/>
  <c r="M1253" i="1"/>
  <c r="I1253" i="1"/>
  <c r="J1253" i="1" s="1"/>
  <c r="K1253" i="1" s="1"/>
  <c r="H1253" i="1"/>
  <c r="N1253" i="1"/>
  <c r="B1254" i="1"/>
  <c r="L1253" i="1"/>
  <c r="L4753" i="1"/>
  <c r="N4753" i="1"/>
  <c r="M4753" i="1"/>
  <c r="J4753" i="1"/>
  <c r="K4753" i="1" s="1"/>
  <c r="B4754" i="1"/>
  <c r="B5254" i="1"/>
  <c r="L5253" i="1"/>
  <c r="M5253" i="1"/>
  <c r="J5253" i="1"/>
  <c r="K5253" i="1" s="1"/>
  <c r="N5253" i="1"/>
  <c r="B2454" i="1"/>
  <c r="I2453" i="1"/>
  <c r="J2453" i="1" s="1"/>
  <c r="K2453" i="1" s="1"/>
  <c r="L2453" i="1"/>
  <c r="M2453" i="1"/>
  <c r="N2453" i="1"/>
  <c r="H2453" i="1"/>
  <c r="M5654" i="1"/>
  <c r="L5654" i="1"/>
  <c r="B5655" i="1"/>
  <c r="J5654" i="1"/>
  <c r="K5654" i="1" s="1"/>
  <c r="N5654" i="1"/>
  <c r="M3954" i="1"/>
  <c r="J3954" i="1"/>
  <c r="K3954" i="1" s="1"/>
  <c r="N3954" i="1"/>
  <c r="L3954" i="1"/>
  <c r="B3955" i="1"/>
  <c r="L53" i="1"/>
  <c r="I53" i="1"/>
  <c r="J53" i="1" s="1"/>
  <c r="K53" i="1" s="1"/>
  <c r="H53" i="1"/>
  <c r="B54" i="1"/>
  <c r="N53" i="1"/>
  <c r="M53" i="1"/>
  <c r="M1754" i="1"/>
  <c r="N1754" i="1"/>
  <c r="B1755" i="1"/>
  <c r="L1754" i="1"/>
  <c r="I1754" i="1"/>
  <c r="J1754" i="1" s="1"/>
  <c r="K1754" i="1" s="1"/>
  <c r="H1754" i="1"/>
  <c r="L1653" i="1"/>
  <c r="M1653" i="1"/>
  <c r="H1653" i="1"/>
  <c r="I1653" i="1"/>
  <c r="J1653" i="1" s="1"/>
  <c r="K1653" i="1" s="1"/>
  <c r="B1654" i="1"/>
  <c r="N1653" i="1"/>
  <c r="L2354" i="1"/>
  <c r="H2354" i="1"/>
  <c r="M2354" i="1"/>
  <c r="I2354" i="1"/>
  <c r="J2354" i="1" s="1"/>
  <c r="K2354" i="1" s="1"/>
  <c r="B2355" i="1"/>
  <c r="N2354" i="1"/>
  <c r="M2753" i="1"/>
  <c r="L2753" i="1"/>
  <c r="B2754" i="1"/>
  <c r="J2753" i="1"/>
  <c r="K2753" i="1" s="1"/>
  <c r="N2753" i="1"/>
  <c r="M3453" i="1"/>
  <c r="L3453" i="1"/>
  <c r="J3453" i="1"/>
  <c r="K3453" i="1" s="1"/>
  <c r="B3454" i="1"/>
  <c r="N3453" i="1"/>
  <c r="B3254" i="1"/>
  <c r="J3253" i="1"/>
  <c r="K3253" i="1" s="1"/>
  <c r="N3253" i="1"/>
  <c r="M3253" i="1"/>
  <c r="L3253" i="1"/>
  <c r="N1354" i="1"/>
  <c r="L1354" i="1"/>
  <c r="M1354" i="1"/>
  <c r="H1354" i="1"/>
  <c r="I1354" i="1"/>
  <c r="J1354" i="1" s="1"/>
  <c r="K1354" i="1" s="1"/>
  <c r="B1355" i="1"/>
  <c r="B2657" i="1"/>
  <c r="M2656" i="1"/>
  <c r="J2656" i="1"/>
  <c r="K2656" i="1" s="1"/>
  <c r="N2656" i="1"/>
  <c r="L2656" i="1"/>
  <c r="N4354" i="1"/>
  <c r="J4354" i="1"/>
  <c r="K4354" i="1" s="1"/>
  <c r="M4354" i="1"/>
  <c r="L4354" i="1"/>
  <c r="B4355" i="1"/>
  <c r="N2154" i="1"/>
  <c r="I2154" i="1"/>
  <c r="J2154" i="1" s="1"/>
  <c r="K2154" i="1" s="1"/>
  <c r="H2154" i="1"/>
  <c r="B2155" i="1"/>
  <c r="M2154" i="1"/>
  <c r="L2154" i="1"/>
  <c r="J3055" i="1"/>
  <c r="K3055" i="1" s="1"/>
  <c r="M5555" i="1"/>
  <c r="N5555" i="1"/>
  <c r="L5555" i="1"/>
  <c r="J5555" i="1"/>
  <c r="K5555" i="1" s="1"/>
  <c r="B5556" i="1"/>
  <c r="N154" i="1"/>
  <c r="M154" i="1"/>
  <c r="H154" i="1"/>
  <c r="I154" i="1"/>
  <c r="J154" i="1" s="1"/>
  <c r="K154" i="1" s="1"/>
  <c r="L154" i="1"/>
  <c r="B155" i="1"/>
  <c r="L6154" i="1"/>
  <c r="N6154" i="1"/>
  <c r="M6154" i="1"/>
  <c r="B6155" i="1"/>
  <c r="M1154" i="1"/>
  <c r="B1155" i="1"/>
  <c r="N1154" i="1"/>
  <c r="I1154" i="1"/>
  <c r="J1154" i="1" s="1"/>
  <c r="K1154" i="1" s="1"/>
  <c r="H1154" i="1"/>
  <c r="L1154" i="1"/>
  <c r="M1053" i="1"/>
  <c r="H1053" i="1"/>
  <c r="B1054" i="1"/>
  <c r="N1053" i="1"/>
  <c r="L1053" i="1"/>
  <c r="I1053" i="1"/>
  <c r="J1053" i="1" s="1"/>
  <c r="K1053" i="1" s="1"/>
  <c r="N5854" i="1"/>
  <c r="M5854" i="1"/>
  <c r="J5854" i="1"/>
  <c r="K5854" i="1" s="1"/>
  <c r="L5854" i="1"/>
  <c r="B5855" i="1"/>
  <c r="B4857" i="1"/>
  <c r="N4856" i="1"/>
  <c r="M4856" i="1"/>
  <c r="L4856" i="1"/>
  <c r="J4856" i="1"/>
  <c r="K4856" i="1" s="1"/>
  <c r="M4556" i="1"/>
  <c r="L4556" i="1"/>
  <c r="B4557" i="1"/>
  <c r="N4556" i="1"/>
  <c r="J3854" i="1"/>
  <c r="K3854" i="1" s="1"/>
  <c r="M1954" i="1"/>
  <c r="I1954" i="1"/>
  <c r="L1954" i="1"/>
  <c r="N1954" i="1"/>
  <c r="H1954" i="1"/>
  <c r="B1955" i="1"/>
  <c r="B454" i="1"/>
  <c r="L453" i="1"/>
  <c r="M453" i="1"/>
  <c r="N453" i="1"/>
  <c r="H453" i="1"/>
  <c r="I453" i="1"/>
  <c r="J453" i="1" s="1"/>
  <c r="K453" i="1" s="1"/>
  <c r="L5354" i="1"/>
  <c r="B5355" i="1"/>
  <c r="N5354" i="1"/>
  <c r="M5354" i="1"/>
  <c r="J5354" i="1"/>
  <c r="K5354" i="1" s="1"/>
  <c r="N3056" i="1"/>
  <c r="M3056" i="1"/>
  <c r="L3056" i="1"/>
  <c r="B3057" i="1"/>
  <c r="N254" i="1"/>
  <c r="I254" i="1"/>
  <c r="J254" i="1" s="1"/>
  <c r="K254" i="1" s="1"/>
  <c r="H254" i="1"/>
  <c r="B255" i="1"/>
  <c r="L254" i="1"/>
  <c r="M254" i="1"/>
  <c r="J3855" i="1"/>
  <c r="K3855" i="1" s="1"/>
  <c r="N3855" i="1"/>
  <c r="M3855" i="1"/>
  <c r="L3855" i="1"/>
  <c r="B3856" i="1"/>
  <c r="J953" i="1"/>
  <c r="K953" i="1" s="1"/>
  <c r="J4054" i="1"/>
  <c r="K4054" i="1" s="1"/>
  <c r="M6455" i="1"/>
  <c r="N6455" i="1"/>
  <c r="L6455" i="1"/>
  <c r="B6456" i="1"/>
  <c r="J4653" i="1"/>
  <c r="K4653" i="1" s="1"/>
  <c r="N753" i="1"/>
  <c r="M753" i="1"/>
  <c r="I753" i="1"/>
  <c r="H753" i="1"/>
  <c r="L753" i="1"/>
  <c r="B754" i="1"/>
  <c r="J1153" i="1"/>
  <c r="K1153" i="1" s="1"/>
  <c r="J4055" i="1"/>
  <c r="K4055" i="1" s="1"/>
  <c r="M4055" i="1"/>
  <c r="B4056" i="1"/>
  <c r="N4055" i="1"/>
  <c r="L4055" i="1"/>
  <c r="J452" i="1"/>
  <c r="K452" i="1" s="1"/>
  <c r="B4655" i="1"/>
  <c r="M4654" i="1"/>
  <c r="N4654" i="1"/>
  <c r="L4654" i="1"/>
  <c r="J3555" i="1"/>
  <c r="K3555" i="1" s="1"/>
  <c r="N3555" i="1"/>
  <c r="M3555" i="1"/>
  <c r="L3555" i="1"/>
  <c r="B3556" i="1"/>
  <c r="L5155" i="1"/>
  <c r="B5156" i="1"/>
  <c r="N5155" i="1"/>
  <c r="M5155" i="1"/>
  <c r="M854" i="1"/>
  <c r="I854" i="1"/>
  <c r="J854" i="1" s="1"/>
  <c r="K854" i="1" s="1"/>
  <c r="N854" i="1"/>
  <c r="L854" i="1"/>
  <c r="H854" i="1"/>
  <c r="B855" i="1"/>
  <c r="H954" i="1"/>
  <c r="M954" i="1"/>
  <c r="I954" i="1"/>
  <c r="L954" i="1"/>
  <c r="N954" i="1"/>
  <c r="B955" i="1"/>
  <c r="N6053" i="1"/>
  <c r="M6053" i="1"/>
  <c r="B6054" i="1"/>
  <c r="L6053" i="1"/>
  <c r="J3554" i="1"/>
  <c r="K3554" i="1" s="1"/>
  <c r="M553" i="1"/>
  <c r="B554" i="1"/>
  <c r="H553" i="1"/>
  <c r="N553" i="1"/>
  <c r="I553" i="1"/>
  <c r="J553" i="1" s="1"/>
  <c r="K553" i="1" s="1"/>
  <c r="L553" i="1"/>
  <c r="J153" i="1"/>
  <c r="K153" i="1" s="1"/>
  <c r="J1953" i="1"/>
  <c r="K1953" i="1" s="1"/>
  <c r="B6358" i="1" l="1"/>
  <c r="N6357" i="1"/>
  <c r="L6357" i="1"/>
  <c r="M6357" i="1"/>
  <c r="N5754" i="1"/>
  <c r="M5754" i="1"/>
  <c r="L5754" i="1"/>
  <c r="B5755" i="1"/>
  <c r="J5754" i="1"/>
  <c r="K5754" i="1" s="1"/>
  <c r="M654" i="1"/>
  <c r="L654" i="1"/>
  <c r="N654" i="1"/>
  <c r="H654" i="1"/>
  <c r="B655" i="1"/>
  <c r="I654" i="1"/>
  <c r="J654" i="1" s="1"/>
  <c r="K654" i="1" s="1"/>
  <c r="J2854" i="1"/>
  <c r="K2854" i="1" s="1"/>
  <c r="N2854" i="1"/>
  <c r="B2855" i="1"/>
  <c r="M2854" i="1"/>
  <c r="L2854" i="1"/>
  <c r="B4155" i="1"/>
  <c r="N4154" i="1"/>
  <c r="L4154" i="1"/>
  <c r="M4154" i="1"/>
  <c r="J4154" i="1"/>
  <c r="K4154" i="1" s="1"/>
  <c r="B6257" i="1"/>
  <c r="N6256" i="1"/>
  <c r="L6256" i="1"/>
  <c r="J6256" i="1"/>
  <c r="K6256" i="1" s="1"/>
  <c r="M6256" i="1"/>
  <c r="I2054" i="1"/>
  <c r="J2054" i="1" s="1"/>
  <c r="K2054" i="1" s="1"/>
  <c r="M2054" i="1"/>
  <c r="N2054" i="1"/>
  <c r="L2054" i="1"/>
  <c r="B2055" i="1"/>
  <c r="H2054" i="1"/>
  <c r="L3755" i="1"/>
  <c r="J3755" i="1"/>
  <c r="K3755" i="1" s="1"/>
  <c r="M3755" i="1"/>
  <c r="B3756" i="1"/>
  <c r="N3755" i="1"/>
  <c r="I1554" i="1"/>
  <c r="J1554" i="1" s="1"/>
  <c r="K1554" i="1" s="1"/>
  <c r="N1554" i="1"/>
  <c r="M1554" i="1"/>
  <c r="L1554" i="1"/>
  <c r="H1554" i="1"/>
  <c r="B1555" i="1"/>
  <c r="L3654" i="1"/>
  <c r="B3655" i="1"/>
  <c r="N3654" i="1"/>
  <c r="M3654" i="1"/>
  <c r="J3654" i="1"/>
  <c r="K3654" i="1" s="1"/>
  <c r="J4955" i="1"/>
  <c r="K4955" i="1" s="1"/>
  <c r="N4955" i="1"/>
  <c r="L4955" i="1"/>
  <c r="M4955" i="1"/>
  <c r="B4956" i="1"/>
  <c r="J3154" i="1"/>
  <c r="K3154" i="1" s="1"/>
  <c r="L3154" i="1"/>
  <c r="M3154" i="1"/>
  <c r="B3155" i="1"/>
  <c r="N3154" i="1"/>
  <c r="N1456" i="1"/>
  <c r="M1456" i="1"/>
  <c r="I1456" i="1"/>
  <c r="J1456" i="1" s="1"/>
  <c r="K1456" i="1" s="1"/>
  <c r="H1456" i="1"/>
  <c r="L1456" i="1"/>
  <c r="B1457" i="1"/>
  <c r="B2256" i="1"/>
  <c r="M2255" i="1"/>
  <c r="L2255" i="1"/>
  <c r="H2255" i="1"/>
  <c r="N2255" i="1"/>
  <c r="I2255" i="1"/>
  <c r="J2255" i="1" s="1"/>
  <c r="K2255" i="1" s="1"/>
  <c r="J3354" i="1"/>
  <c r="K3354" i="1" s="1"/>
  <c r="L3354" i="1"/>
  <c r="M3354" i="1"/>
  <c r="N3354" i="1"/>
  <c r="B3355" i="1"/>
  <c r="J4456" i="1"/>
  <c r="K4456" i="1" s="1"/>
  <c r="B4457" i="1"/>
  <c r="M4456" i="1"/>
  <c r="N4456" i="1"/>
  <c r="L4456" i="1"/>
  <c r="J5054" i="1"/>
  <c r="K5054" i="1" s="1"/>
  <c r="M5054" i="1"/>
  <c r="N5054" i="1"/>
  <c r="B5055" i="1"/>
  <c r="L5054" i="1"/>
  <c r="I1854" i="1"/>
  <c r="J1854" i="1" s="1"/>
  <c r="K1854" i="1" s="1"/>
  <c r="B1855" i="1"/>
  <c r="L1854" i="1"/>
  <c r="H1854" i="1"/>
  <c r="M1854" i="1"/>
  <c r="N1854" i="1"/>
  <c r="H54" i="1"/>
  <c r="B55" i="1"/>
  <c r="M54" i="1"/>
  <c r="I54" i="1"/>
  <c r="J54" i="1" s="1"/>
  <c r="K54" i="1" s="1"/>
  <c r="L54" i="1"/>
  <c r="N54" i="1"/>
  <c r="M4754" i="1"/>
  <c r="L4754" i="1"/>
  <c r="B4755" i="1"/>
  <c r="N4754" i="1"/>
  <c r="J4754" i="1"/>
  <c r="K4754" i="1" s="1"/>
  <c r="J2754" i="1"/>
  <c r="K2754" i="1" s="1"/>
  <c r="M2754" i="1"/>
  <c r="L2754" i="1"/>
  <c r="N2754" i="1"/>
  <c r="B2755" i="1"/>
  <c r="L1755" i="1"/>
  <c r="B1756" i="1"/>
  <c r="I1755" i="1"/>
  <c r="J1755" i="1" s="1"/>
  <c r="K1755" i="1" s="1"/>
  <c r="H1755" i="1"/>
  <c r="N1755" i="1"/>
  <c r="M1755" i="1"/>
  <c r="J3955" i="1"/>
  <c r="K3955" i="1" s="1"/>
  <c r="N3955" i="1"/>
  <c r="L3955" i="1"/>
  <c r="M3955" i="1"/>
  <c r="B3956" i="1"/>
  <c r="L1254" i="1"/>
  <c r="B1255" i="1"/>
  <c r="N1254" i="1"/>
  <c r="H1254" i="1"/>
  <c r="I1254" i="1"/>
  <c r="J1254" i="1" s="1"/>
  <c r="K1254" i="1" s="1"/>
  <c r="M1254" i="1"/>
  <c r="J5655" i="1"/>
  <c r="K5655" i="1" s="1"/>
  <c r="L5655" i="1"/>
  <c r="N5655" i="1"/>
  <c r="M5655" i="1"/>
  <c r="B5656" i="1"/>
  <c r="L2657" i="1"/>
  <c r="M2657" i="1"/>
  <c r="J2657" i="1"/>
  <c r="K2657" i="1" s="1"/>
  <c r="N2657" i="1"/>
  <c r="B2658" i="1"/>
  <c r="N3254" i="1"/>
  <c r="B3255" i="1"/>
  <c r="L3254" i="1"/>
  <c r="M3254" i="1"/>
  <c r="J3254" i="1"/>
  <c r="K3254" i="1" s="1"/>
  <c r="N4355" i="1"/>
  <c r="B4356" i="1"/>
  <c r="M4355" i="1"/>
  <c r="L4355" i="1"/>
  <c r="J4355" i="1"/>
  <c r="K4355" i="1" s="1"/>
  <c r="B1356" i="1"/>
  <c r="I1355" i="1"/>
  <c r="J1355" i="1" s="1"/>
  <c r="K1355" i="1" s="1"/>
  <c r="N1355" i="1"/>
  <c r="M1355" i="1"/>
  <c r="L1355" i="1"/>
  <c r="H1355" i="1"/>
  <c r="B5255" i="1"/>
  <c r="J5254" i="1"/>
  <c r="K5254" i="1" s="1"/>
  <c r="M5254" i="1"/>
  <c r="N5254" i="1"/>
  <c r="L5254" i="1"/>
  <c r="B3455" i="1"/>
  <c r="J3454" i="1"/>
  <c r="K3454" i="1" s="1"/>
  <c r="M3454" i="1"/>
  <c r="L3454" i="1"/>
  <c r="N3454" i="1"/>
  <c r="N2355" i="1"/>
  <c r="M2355" i="1"/>
  <c r="L2355" i="1"/>
  <c r="H2355" i="1"/>
  <c r="B2356" i="1"/>
  <c r="I2355" i="1"/>
  <c r="J2355" i="1" s="1"/>
  <c r="K2355" i="1" s="1"/>
  <c r="M1654" i="1"/>
  <c r="H1654" i="1"/>
  <c r="L1654" i="1"/>
  <c r="B1655" i="1"/>
  <c r="I1654" i="1"/>
  <c r="J1654" i="1" s="1"/>
  <c r="K1654" i="1" s="1"/>
  <c r="N1654" i="1"/>
  <c r="N2454" i="1"/>
  <c r="H2454" i="1"/>
  <c r="L2454" i="1"/>
  <c r="B2455" i="1"/>
  <c r="I2454" i="1"/>
  <c r="J2454" i="1" s="1"/>
  <c r="K2454" i="1" s="1"/>
  <c r="M2454" i="1"/>
  <c r="L6054" i="1"/>
  <c r="J6054" i="1"/>
  <c r="K6054" i="1" s="1"/>
  <c r="N6054" i="1"/>
  <c r="M6054" i="1"/>
  <c r="B6055" i="1"/>
  <c r="I855" i="1"/>
  <c r="J855" i="1" s="1"/>
  <c r="K855" i="1" s="1"/>
  <c r="B856" i="1"/>
  <c r="N855" i="1"/>
  <c r="M855" i="1"/>
  <c r="L855" i="1"/>
  <c r="H855" i="1"/>
  <c r="M3556" i="1"/>
  <c r="L3556" i="1"/>
  <c r="B3557" i="1"/>
  <c r="N3556" i="1"/>
  <c r="I754" i="1"/>
  <c r="N754" i="1"/>
  <c r="M754" i="1"/>
  <c r="L754" i="1"/>
  <c r="H754" i="1"/>
  <c r="B755" i="1"/>
  <c r="J6456" i="1"/>
  <c r="K6456" i="1" s="1"/>
  <c r="N6456" i="1"/>
  <c r="M6456" i="1"/>
  <c r="L6456" i="1"/>
  <c r="B6457" i="1"/>
  <c r="I255" i="1"/>
  <c r="M255" i="1"/>
  <c r="H255" i="1"/>
  <c r="N255" i="1"/>
  <c r="B256" i="1"/>
  <c r="L255" i="1"/>
  <c r="J3057" i="1"/>
  <c r="K3057" i="1" s="1"/>
  <c r="L3057" i="1"/>
  <c r="N3057" i="1"/>
  <c r="B3058" i="1"/>
  <c r="M3057" i="1"/>
  <c r="B1956" i="1"/>
  <c r="I1955" i="1"/>
  <c r="N1955" i="1"/>
  <c r="M1955" i="1"/>
  <c r="L1955" i="1"/>
  <c r="H1955" i="1"/>
  <c r="B1156" i="1"/>
  <c r="L1155" i="1"/>
  <c r="H1155" i="1"/>
  <c r="I1155" i="1"/>
  <c r="J1155" i="1" s="1"/>
  <c r="K1155" i="1" s="1"/>
  <c r="N1155" i="1"/>
  <c r="M1155" i="1"/>
  <c r="J6155" i="1"/>
  <c r="K6155" i="1" s="1"/>
  <c r="B6156" i="1"/>
  <c r="N6155" i="1"/>
  <c r="M6155" i="1"/>
  <c r="L6155" i="1"/>
  <c r="B5557" i="1"/>
  <c r="N5556" i="1"/>
  <c r="M5556" i="1"/>
  <c r="L5556" i="1"/>
  <c r="L2155" i="1"/>
  <c r="I2155" i="1"/>
  <c r="N2155" i="1"/>
  <c r="H2155" i="1"/>
  <c r="M2155" i="1"/>
  <c r="B2156" i="1"/>
  <c r="J6053" i="1"/>
  <c r="K6053" i="1" s="1"/>
  <c r="N4655" i="1"/>
  <c r="L4655" i="1"/>
  <c r="M4655" i="1"/>
  <c r="B4656" i="1"/>
  <c r="B4057" i="1"/>
  <c r="N4056" i="1"/>
  <c r="M4056" i="1"/>
  <c r="L4056" i="1"/>
  <c r="J954" i="1"/>
  <c r="K954" i="1" s="1"/>
  <c r="M5156" i="1"/>
  <c r="B5157" i="1"/>
  <c r="J5156" i="1"/>
  <c r="K5156" i="1" s="1"/>
  <c r="L5156" i="1"/>
  <c r="N5156" i="1"/>
  <c r="J4556" i="1"/>
  <c r="K4556" i="1" s="1"/>
  <c r="N4857" i="1"/>
  <c r="M4857" i="1"/>
  <c r="J4857" i="1"/>
  <c r="K4857" i="1" s="1"/>
  <c r="L4857" i="1"/>
  <c r="B4858" i="1"/>
  <c r="J753" i="1"/>
  <c r="K753" i="1" s="1"/>
  <c r="M1054" i="1"/>
  <c r="I1054" i="1"/>
  <c r="J1054" i="1" s="1"/>
  <c r="K1054" i="1" s="1"/>
  <c r="N1054" i="1"/>
  <c r="L1054" i="1"/>
  <c r="H1054" i="1"/>
  <c r="B1055" i="1"/>
  <c r="J5155" i="1"/>
  <c r="K5155" i="1" s="1"/>
  <c r="H554" i="1"/>
  <c r="I554" i="1"/>
  <c r="B555" i="1"/>
  <c r="N554" i="1"/>
  <c r="M554" i="1"/>
  <c r="L554" i="1"/>
  <c r="L955" i="1"/>
  <c r="I955" i="1"/>
  <c r="H955" i="1"/>
  <c r="B956" i="1"/>
  <c r="N955" i="1"/>
  <c r="M955" i="1"/>
  <c r="J4654" i="1"/>
  <c r="K4654" i="1" s="1"/>
  <c r="J3856" i="1"/>
  <c r="K3856" i="1" s="1"/>
  <c r="M3856" i="1"/>
  <c r="L3856" i="1"/>
  <c r="B3857" i="1"/>
  <c r="N3856" i="1"/>
  <c r="J3056" i="1"/>
  <c r="K3056" i="1" s="1"/>
  <c r="N5355" i="1"/>
  <c r="J5355" i="1"/>
  <c r="K5355" i="1" s="1"/>
  <c r="L5355" i="1"/>
  <c r="M5355" i="1"/>
  <c r="B5356" i="1"/>
  <c r="J1954" i="1"/>
  <c r="K1954" i="1" s="1"/>
  <c r="M5855" i="1"/>
  <c r="N5855" i="1"/>
  <c r="L5855" i="1"/>
  <c r="J5855" i="1"/>
  <c r="K5855" i="1" s="1"/>
  <c r="B5856" i="1"/>
  <c r="N155" i="1"/>
  <c r="I155" i="1"/>
  <c r="J155" i="1" s="1"/>
  <c r="K155" i="1" s="1"/>
  <c r="M155" i="1"/>
  <c r="L155" i="1"/>
  <c r="H155" i="1"/>
  <c r="B156" i="1"/>
  <c r="J6455" i="1"/>
  <c r="K6455" i="1" s="1"/>
  <c r="N454" i="1"/>
  <c r="H454" i="1"/>
  <c r="I454" i="1"/>
  <c r="J454" i="1" s="1"/>
  <c r="K454" i="1" s="1"/>
  <c r="L454" i="1"/>
  <c r="M454" i="1"/>
  <c r="B455" i="1"/>
  <c r="B4558" i="1"/>
  <c r="L4557" i="1"/>
  <c r="J4557" i="1"/>
  <c r="K4557" i="1" s="1"/>
  <c r="N4557" i="1"/>
  <c r="M4557" i="1"/>
  <c r="J6154" i="1"/>
  <c r="K6154" i="1" s="1"/>
  <c r="J6357" i="1" l="1"/>
  <c r="K6357" i="1" s="1"/>
  <c r="M5755" i="1"/>
  <c r="L5755" i="1"/>
  <c r="B5756" i="1"/>
  <c r="J5755" i="1"/>
  <c r="K5755" i="1" s="1"/>
  <c r="N5755" i="1"/>
  <c r="B6359" i="1"/>
  <c r="L6358" i="1"/>
  <c r="N6358" i="1"/>
  <c r="M6358" i="1"/>
  <c r="H655" i="1"/>
  <c r="B656" i="1"/>
  <c r="L655" i="1"/>
  <c r="N655" i="1"/>
  <c r="M655" i="1"/>
  <c r="I655" i="1"/>
  <c r="J655" i="1" s="1"/>
  <c r="K655" i="1" s="1"/>
  <c r="M2855" i="1"/>
  <c r="N2855" i="1"/>
  <c r="B2856" i="1"/>
  <c r="L2855" i="1"/>
  <c r="J2855" i="1"/>
  <c r="K2855" i="1" s="1"/>
  <c r="J4155" i="1"/>
  <c r="K4155" i="1" s="1"/>
  <c r="N4155" i="1"/>
  <c r="B4156" i="1"/>
  <c r="M4155" i="1"/>
  <c r="L4155" i="1"/>
  <c r="J6257" i="1"/>
  <c r="K6257" i="1" s="1"/>
  <c r="M6257" i="1"/>
  <c r="N6257" i="1"/>
  <c r="B6258" i="1"/>
  <c r="L6257" i="1"/>
  <c r="B3757" i="1"/>
  <c r="L3756" i="1"/>
  <c r="N3756" i="1"/>
  <c r="J3756" i="1"/>
  <c r="K3756" i="1" s="1"/>
  <c r="M3756" i="1"/>
  <c r="N2055" i="1"/>
  <c r="L2055" i="1"/>
  <c r="B2056" i="1"/>
  <c r="M2055" i="1"/>
  <c r="H2055" i="1"/>
  <c r="I2055" i="1"/>
  <c r="J2055" i="1" s="1"/>
  <c r="K2055" i="1" s="1"/>
  <c r="I1855" i="1"/>
  <c r="J1855" i="1" s="1"/>
  <c r="K1855" i="1" s="1"/>
  <c r="M1855" i="1"/>
  <c r="H1855" i="1"/>
  <c r="N1855" i="1"/>
  <c r="B1856" i="1"/>
  <c r="L1855" i="1"/>
  <c r="M1457" i="1"/>
  <c r="L1457" i="1"/>
  <c r="I1457" i="1"/>
  <c r="J1457" i="1" s="1"/>
  <c r="K1457" i="1" s="1"/>
  <c r="N1457" i="1"/>
  <c r="H1457" i="1"/>
  <c r="B1458" i="1"/>
  <c r="N4956" i="1"/>
  <c r="L4956" i="1"/>
  <c r="B4957" i="1"/>
  <c r="J4956" i="1"/>
  <c r="K4956" i="1" s="1"/>
  <c r="M4956" i="1"/>
  <c r="M1555" i="1"/>
  <c r="B1556" i="1"/>
  <c r="L1555" i="1"/>
  <c r="I1555" i="1"/>
  <c r="J1555" i="1" s="1"/>
  <c r="K1555" i="1" s="1"/>
  <c r="N1555" i="1"/>
  <c r="H1555" i="1"/>
  <c r="B4458" i="1"/>
  <c r="N4457" i="1"/>
  <c r="L4457" i="1"/>
  <c r="M4457" i="1"/>
  <c r="J4457" i="1"/>
  <c r="K4457" i="1" s="1"/>
  <c r="J3155" i="1"/>
  <c r="K3155" i="1" s="1"/>
  <c r="N3155" i="1"/>
  <c r="B3156" i="1"/>
  <c r="M3155" i="1"/>
  <c r="L3155" i="1"/>
  <c r="N5055" i="1"/>
  <c r="B5056" i="1"/>
  <c r="M5055" i="1"/>
  <c r="L5055" i="1"/>
  <c r="J5055" i="1"/>
  <c r="K5055" i="1" s="1"/>
  <c r="J3655" i="1"/>
  <c r="K3655" i="1" s="1"/>
  <c r="B3656" i="1"/>
  <c r="N3655" i="1"/>
  <c r="M3655" i="1"/>
  <c r="L3655" i="1"/>
  <c r="M3355" i="1"/>
  <c r="B3356" i="1"/>
  <c r="L3355" i="1"/>
  <c r="J3355" i="1"/>
  <c r="K3355" i="1" s="1"/>
  <c r="N3355" i="1"/>
  <c r="I2256" i="1"/>
  <c r="J2256" i="1" s="1"/>
  <c r="K2256" i="1" s="1"/>
  <c r="L2256" i="1"/>
  <c r="B2257" i="1"/>
  <c r="N2256" i="1"/>
  <c r="M2256" i="1"/>
  <c r="H2256" i="1"/>
  <c r="B2456" i="1"/>
  <c r="N2455" i="1"/>
  <c r="H2455" i="1"/>
  <c r="M2455" i="1"/>
  <c r="L2455" i="1"/>
  <c r="I2455" i="1"/>
  <c r="J2455" i="1" s="1"/>
  <c r="K2455" i="1" s="1"/>
  <c r="B1656" i="1"/>
  <c r="I1655" i="1"/>
  <c r="J1655" i="1" s="1"/>
  <c r="K1655" i="1" s="1"/>
  <c r="M1655" i="1"/>
  <c r="N1655" i="1"/>
  <c r="H1655" i="1"/>
  <c r="L1655" i="1"/>
  <c r="J3956" i="1"/>
  <c r="K3956" i="1" s="1"/>
  <c r="M3956" i="1"/>
  <c r="L3956" i="1"/>
  <c r="B3957" i="1"/>
  <c r="N3956" i="1"/>
  <c r="L2755" i="1"/>
  <c r="B2756" i="1"/>
  <c r="N2755" i="1"/>
  <c r="M2755" i="1"/>
  <c r="J2755" i="1"/>
  <c r="K2755" i="1" s="1"/>
  <c r="L4356" i="1"/>
  <c r="B4357" i="1"/>
  <c r="J4356" i="1"/>
  <c r="K4356" i="1" s="1"/>
  <c r="M4356" i="1"/>
  <c r="N4356" i="1"/>
  <c r="J3255" i="1"/>
  <c r="K3255" i="1" s="1"/>
  <c r="M3255" i="1"/>
  <c r="L3255" i="1"/>
  <c r="B3256" i="1"/>
  <c r="N3255" i="1"/>
  <c r="N4755" i="1"/>
  <c r="J4755" i="1"/>
  <c r="K4755" i="1" s="1"/>
  <c r="L4755" i="1"/>
  <c r="B4756" i="1"/>
  <c r="M4755" i="1"/>
  <c r="L3455" i="1"/>
  <c r="M3455" i="1"/>
  <c r="B3456" i="1"/>
  <c r="J3455" i="1"/>
  <c r="K3455" i="1" s="1"/>
  <c r="N3455" i="1"/>
  <c r="J5255" i="1"/>
  <c r="K5255" i="1" s="1"/>
  <c r="N5255" i="1"/>
  <c r="L5255" i="1"/>
  <c r="B5256" i="1"/>
  <c r="M5255" i="1"/>
  <c r="N1356" i="1"/>
  <c r="I1356" i="1"/>
  <c r="J1356" i="1" s="1"/>
  <c r="K1356" i="1" s="1"/>
  <c r="M1356" i="1"/>
  <c r="L1356" i="1"/>
  <c r="B1357" i="1"/>
  <c r="H1356" i="1"/>
  <c r="M2658" i="1"/>
  <c r="L2658" i="1"/>
  <c r="B2659" i="1"/>
  <c r="N2658" i="1"/>
  <c r="J2658" i="1"/>
  <c r="K2658" i="1" s="1"/>
  <c r="M5656" i="1"/>
  <c r="L5656" i="1"/>
  <c r="B5657" i="1"/>
  <c r="N5656" i="1"/>
  <c r="J5656" i="1"/>
  <c r="K5656" i="1" s="1"/>
  <c r="B1256" i="1"/>
  <c r="M1255" i="1"/>
  <c r="I1255" i="1"/>
  <c r="J1255" i="1" s="1"/>
  <c r="K1255" i="1" s="1"/>
  <c r="N1255" i="1"/>
  <c r="L1255" i="1"/>
  <c r="H1255" i="1"/>
  <c r="N1756" i="1"/>
  <c r="L1756" i="1"/>
  <c r="H1756" i="1"/>
  <c r="M1756" i="1"/>
  <c r="B1757" i="1"/>
  <c r="I1756" i="1"/>
  <c r="J1756" i="1" s="1"/>
  <c r="K1756" i="1" s="1"/>
  <c r="M55" i="1"/>
  <c r="L55" i="1"/>
  <c r="H55" i="1"/>
  <c r="I55" i="1"/>
  <c r="J55" i="1" s="1"/>
  <c r="K55" i="1" s="1"/>
  <c r="N55" i="1"/>
  <c r="B56" i="1"/>
  <c r="I2356" i="1"/>
  <c r="J2356" i="1" s="1"/>
  <c r="K2356" i="1" s="1"/>
  <c r="H2356" i="1"/>
  <c r="N2356" i="1"/>
  <c r="M2356" i="1"/>
  <c r="L2356" i="1"/>
  <c r="B2357" i="1"/>
  <c r="J4655" i="1"/>
  <c r="K4655" i="1" s="1"/>
  <c r="I2156" i="1"/>
  <c r="J2156" i="1" s="1"/>
  <c r="K2156" i="1" s="1"/>
  <c r="N2156" i="1"/>
  <c r="M2156" i="1"/>
  <c r="L2156" i="1"/>
  <c r="H2156" i="1"/>
  <c r="B2157" i="1"/>
  <c r="J6055" i="1"/>
  <c r="K6055" i="1" s="1"/>
  <c r="N6055" i="1"/>
  <c r="M6055" i="1"/>
  <c r="L6055" i="1"/>
  <c r="B6056" i="1"/>
  <c r="B4859" i="1"/>
  <c r="N4858" i="1"/>
  <c r="M4858" i="1"/>
  <c r="J4858" i="1"/>
  <c r="K4858" i="1" s="1"/>
  <c r="L4858" i="1"/>
  <c r="J4056" i="1"/>
  <c r="K4056" i="1" s="1"/>
  <c r="L455" i="1"/>
  <c r="M455" i="1"/>
  <c r="N455" i="1"/>
  <c r="B456" i="1"/>
  <c r="H455" i="1"/>
  <c r="I455" i="1"/>
  <c r="J455" i="1" s="1"/>
  <c r="K455" i="1" s="1"/>
  <c r="I156" i="1"/>
  <c r="J156" i="1" s="1"/>
  <c r="K156" i="1" s="1"/>
  <c r="L156" i="1"/>
  <c r="M156" i="1"/>
  <c r="H156" i="1"/>
  <c r="B157" i="1"/>
  <c r="N156" i="1"/>
  <c r="J5856" i="1"/>
  <c r="K5856" i="1" s="1"/>
  <c r="N5856" i="1"/>
  <c r="L5856" i="1"/>
  <c r="B5857" i="1"/>
  <c r="M5856" i="1"/>
  <c r="H956" i="1"/>
  <c r="L956" i="1"/>
  <c r="M956" i="1"/>
  <c r="N956" i="1"/>
  <c r="B957" i="1"/>
  <c r="I956" i="1"/>
  <c r="L4656" i="1"/>
  <c r="M4656" i="1"/>
  <c r="N4656" i="1"/>
  <c r="B4657" i="1"/>
  <c r="J1955" i="1"/>
  <c r="K1955" i="1" s="1"/>
  <c r="B857" i="1"/>
  <c r="I856" i="1"/>
  <c r="N856" i="1"/>
  <c r="M856" i="1"/>
  <c r="L856" i="1"/>
  <c r="H856" i="1"/>
  <c r="N4558" i="1"/>
  <c r="M4558" i="1"/>
  <c r="L4558" i="1"/>
  <c r="B4559" i="1"/>
  <c r="J4558" i="1"/>
  <c r="K4558" i="1" s="1"/>
  <c r="N3857" i="1"/>
  <c r="B3858" i="1"/>
  <c r="M3857" i="1"/>
  <c r="J3857" i="1"/>
  <c r="K3857" i="1" s="1"/>
  <c r="L3857" i="1"/>
  <c r="B556" i="1"/>
  <c r="H555" i="1"/>
  <c r="N555" i="1"/>
  <c r="M555" i="1"/>
  <c r="L555" i="1"/>
  <c r="I555" i="1"/>
  <c r="M5557" i="1"/>
  <c r="B5558" i="1"/>
  <c r="L5557" i="1"/>
  <c r="J5557" i="1"/>
  <c r="K5557" i="1" s="1"/>
  <c r="N5557" i="1"/>
  <c r="N1956" i="1"/>
  <c r="I1956" i="1"/>
  <c r="J1956" i="1" s="1"/>
  <c r="K1956" i="1" s="1"/>
  <c r="B1957" i="1"/>
  <c r="H1956" i="1"/>
  <c r="M1956" i="1"/>
  <c r="L1956" i="1"/>
  <c r="J255" i="1"/>
  <c r="K255" i="1" s="1"/>
  <c r="J754" i="1"/>
  <c r="K754" i="1" s="1"/>
  <c r="J3556" i="1"/>
  <c r="K3556" i="1" s="1"/>
  <c r="M5356" i="1"/>
  <c r="B5357" i="1"/>
  <c r="L5356" i="1"/>
  <c r="N5356" i="1"/>
  <c r="J955" i="1"/>
  <c r="K955" i="1" s="1"/>
  <c r="J554" i="1"/>
  <c r="K554" i="1" s="1"/>
  <c r="N1055" i="1"/>
  <c r="M1055" i="1"/>
  <c r="L1055" i="1"/>
  <c r="H1055" i="1"/>
  <c r="B1056" i="1"/>
  <c r="I1055" i="1"/>
  <c r="J1055" i="1" s="1"/>
  <c r="K1055" i="1" s="1"/>
  <c r="M5157" i="1"/>
  <c r="L5157" i="1"/>
  <c r="N5157" i="1"/>
  <c r="B5158" i="1"/>
  <c r="J2155" i="1"/>
  <c r="K2155" i="1" s="1"/>
  <c r="M6156" i="1"/>
  <c r="L6156" i="1"/>
  <c r="B6157" i="1"/>
  <c r="J6156" i="1"/>
  <c r="K6156" i="1" s="1"/>
  <c r="N6156" i="1"/>
  <c r="M755" i="1"/>
  <c r="N755" i="1"/>
  <c r="H755" i="1"/>
  <c r="L755" i="1"/>
  <c r="I755" i="1"/>
  <c r="B756" i="1"/>
  <c r="N4057" i="1"/>
  <c r="M4057" i="1"/>
  <c r="L4057" i="1"/>
  <c r="B4058" i="1"/>
  <c r="J5556" i="1"/>
  <c r="K5556" i="1" s="1"/>
  <c r="M1156" i="1"/>
  <c r="L1156" i="1"/>
  <c r="H1156" i="1"/>
  <c r="B1157" i="1"/>
  <c r="N1156" i="1"/>
  <c r="I1156" i="1"/>
  <c r="J1156" i="1" s="1"/>
  <c r="K1156" i="1" s="1"/>
  <c r="N3058" i="1"/>
  <c r="M3058" i="1"/>
  <c r="B3059" i="1"/>
  <c r="L3058" i="1"/>
  <c r="J3058" i="1"/>
  <c r="K3058" i="1" s="1"/>
  <c r="B257" i="1"/>
  <c r="N256" i="1"/>
  <c r="M256" i="1"/>
  <c r="H256" i="1"/>
  <c r="I256" i="1"/>
  <c r="J256" i="1" s="1"/>
  <c r="K256" i="1" s="1"/>
  <c r="L256" i="1"/>
  <c r="B6458" i="1"/>
  <c r="N6457" i="1"/>
  <c r="J6457" i="1"/>
  <c r="K6457" i="1" s="1"/>
  <c r="M6457" i="1"/>
  <c r="L6457" i="1"/>
  <c r="B3558" i="1"/>
  <c r="N3557" i="1"/>
  <c r="M3557" i="1"/>
  <c r="L3557" i="1"/>
  <c r="M5756" i="1" l="1"/>
  <c r="L5756" i="1"/>
  <c r="B5757" i="1"/>
  <c r="J5756" i="1"/>
  <c r="K5756" i="1" s="1"/>
  <c r="N5756" i="1"/>
  <c r="B6360" i="1"/>
  <c r="N6359" i="1"/>
  <c r="L6359" i="1"/>
  <c r="M6359" i="1"/>
  <c r="J6358" i="1"/>
  <c r="K6358" i="1" s="1"/>
  <c r="B2857" i="1"/>
  <c r="L2856" i="1"/>
  <c r="J2856" i="1"/>
  <c r="K2856" i="1" s="1"/>
  <c r="N2856" i="1"/>
  <c r="M2856" i="1"/>
  <c r="N4156" i="1"/>
  <c r="J4156" i="1"/>
  <c r="K4156" i="1" s="1"/>
  <c r="M4156" i="1"/>
  <c r="B4157" i="1"/>
  <c r="L4156" i="1"/>
  <c r="L656" i="1"/>
  <c r="H656" i="1"/>
  <c r="M656" i="1"/>
  <c r="I656" i="1"/>
  <c r="J656" i="1" s="1"/>
  <c r="K656" i="1" s="1"/>
  <c r="B657" i="1"/>
  <c r="N656" i="1"/>
  <c r="N6258" i="1"/>
  <c r="M6258" i="1"/>
  <c r="L6258" i="1"/>
  <c r="B6259" i="1"/>
  <c r="J6258" i="1"/>
  <c r="K6258" i="1" s="1"/>
  <c r="H2056" i="1"/>
  <c r="L2056" i="1"/>
  <c r="N2056" i="1"/>
  <c r="M2056" i="1"/>
  <c r="I2056" i="1"/>
  <c r="J2056" i="1" s="1"/>
  <c r="K2056" i="1" s="1"/>
  <c r="B2057" i="1"/>
  <c r="M3757" i="1"/>
  <c r="B3758" i="1"/>
  <c r="L3757" i="1"/>
  <c r="J3757" i="1"/>
  <c r="K3757" i="1" s="1"/>
  <c r="N3757" i="1"/>
  <c r="H2257" i="1"/>
  <c r="N2257" i="1"/>
  <c r="B2258" i="1"/>
  <c r="M2257" i="1"/>
  <c r="L2257" i="1"/>
  <c r="I2257" i="1"/>
  <c r="J2257" i="1" s="1"/>
  <c r="K2257" i="1" s="1"/>
  <c r="I1458" i="1"/>
  <c r="J1458" i="1" s="1"/>
  <c r="K1458" i="1" s="1"/>
  <c r="L1458" i="1"/>
  <c r="B1459" i="1"/>
  <c r="N1458" i="1"/>
  <c r="H1458" i="1"/>
  <c r="M1458" i="1"/>
  <c r="L3156" i="1"/>
  <c r="B3157" i="1"/>
  <c r="N3156" i="1"/>
  <c r="J3156" i="1"/>
  <c r="K3156" i="1" s="1"/>
  <c r="M3156" i="1"/>
  <c r="I1856" i="1"/>
  <c r="J1856" i="1" s="1"/>
  <c r="K1856" i="1" s="1"/>
  <c r="M1856" i="1"/>
  <c r="N1856" i="1"/>
  <c r="H1856" i="1"/>
  <c r="L1856" i="1"/>
  <c r="B1857" i="1"/>
  <c r="L3356" i="1"/>
  <c r="B3357" i="1"/>
  <c r="J3356" i="1"/>
  <c r="K3356" i="1" s="1"/>
  <c r="N3356" i="1"/>
  <c r="M3356" i="1"/>
  <c r="J4957" i="1"/>
  <c r="K4957" i="1" s="1"/>
  <c r="L4957" i="1"/>
  <c r="M4957" i="1"/>
  <c r="N4957" i="1"/>
  <c r="B4958" i="1"/>
  <c r="M3656" i="1"/>
  <c r="L3656" i="1"/>
  <c r="J3656" i="1"/>
  <c r="K3656" i="1" s="1"/>
  <c r="N3656" i="1"/>
  <c r="B3657" i="1"/>
  <c r="J5056" i="1"/>
  <c r="K5056" i="1" s="1"/>
  <c r="N5056" i="1"/>
  <c r="M5056" i="1"/>
  <c r="B5057" i="1"/>
  <c r="L5056" i="1"/>
  <c r="N4458" i="1"/>
  <c r="M4458" i="1"/>
  <c r="J4458" i="1"/>
  <c r="K4458" i="1" s="1"/>
  <c r="L4458" i="1"/>
  <c r="B4459" i="1"/>
  <c r="H1556" i="1"/>
  <c r="B1557" i="1"/>
  <c r="I1556" i="1"/>
  <c r="J1556" i="1" s="1"/>
  <c r="K1556" i="1" s="1"/>
  <c r="N1556" i="1"/>
  <c r="L1556" i="1"/>
  <c r="M1556" i="1"/>
  <c r="M2659" i="1"/>
  <c r="L2659" i="1"/>
  <c r="J2659" i="1"/>
  <c r="K2659" i="1" s="1"/>
  <c r="N2659" i="1"/>
  <c r="B2660" i="1"/>
  <c r="L3456" i="1"/>
  <c r="B3457" i="1"/>
  <c r="J3456" i="1"/>
  <c r="K3456" i="1" s="1"/>
  <c r="N3456" i="1"/>
  <c r="M3456" i="1"/>
  <c r="B3257" i="1"/>
  <c r="N3256" i="1"/>
  <c r="J3256" i="1"/>
  <c r="K3256" i="1" s="1"/>
  <c r="L3256" i="1"/>
  <c r="M3256" i="1"/>
  <c r="L5657" i="1"/>
  <c r="J5657" i="1"/>
  <c r="K5657" i="1" s="1"/>
  <c r="N5657" i="1"/>
  <c r="B5658" i="1"/>
  <c r="M5657" i="1"/>
  <c r="L3957" i="1"/>
  <c r="B3958" i="1"/>
  <c r="J3957" i="1"/>
  <c r="K3957" i="1" s="1"/>
  <c r="N3957" i="1"/>
  <c r="M3957" i="1"/>
  <c r="B4358" i="1"/>
  <c r="J4357" i="1"/>
  <c r="K4357" i="1" s="1"/>
  <c r="N4357" i="1"/>
  <c r="M4357" i="1"/>
  <c r="L4357" i="1"/>
  <c r="B1257" i="1"/>
  <c r="N1256" i="1"/>
  <c r="I1256" i="1"/>
  <c r="J1256" i="1" s="1"/>
  <c r="K1256" i="1" s="1"/>
  <c r="M1256" i="1"/>
  <c r="L1256" i="1"/>
  <c r="H1256" i="1"/>
  <c r="M2756" i="1"/>
  <c r="J2756" i="1"/>
  <c r="K2756" i="1" s="1"/>
  <c r="L2756" i="1"/>
  <c r="N2756" i="1"/>
  <c r="B2757" i="1"/>
  <c r="H2357" i="1"/>
  <c r="B2358" i="1"/>
  <c r="I2357" i="1"/>
  <c r="J2357" i="1" s="1"/>
  <c r="K2357" i="1" s="1"/>
  <c r="N2357" i="1"/>
  <c r="M2357" i="1"/>
  <c r="L2357" i="1"/>
  <c r="H56" i="1"/>
  <c r="N56" i="1"/>
  <c r="B57" i="1"/>
  <c r="M56" i="1"/>
  <c r="I56" i="1"/>
  <c r="J56" i="1" s="1"/>
  <c r="K56" i="1" s="1"/>
  <c r="L56" i="1"/>
  <c r="N1757" i="1"/>
  <c r="H1757" i="1"/>
  <c r="M1757" i="1"/>
  <c r="B1758" i="1"/>
  <c r="L1757" i="1"/>
  <c r="I1757" i="1"/>
  <c r="J1757" i="1" s="1"/>
  <c r="K1757" i="1" s="1"/>
  <c r="M1357" i="1"/>
  <c r="H1357" i="1"/>
  <c r="L1357" i="1"/>
  <c r="I1357" i="1"/>
  <c r="J1357" i="1" s="1"/>
  <c r="K1357" i="1" s="1"/>
  <c r="N1357" i="1"/>
  <c r="B1358" i="1"/>
  <c r="L5256" i="1"/>
  <c r="J5256" i="1"/>
  <c r="K5256" i="1" s="1"/>
  <c r="M5256" i="1"/>
  <c r="B5257" i="1"/>
  <c r="N5256" i="1"/>
  <c r="B4757" i="1"/>
  <c r="L4756" i="1"/>
  <c r="M4756" i="1"/>
  <c r="J4756" i="1"/>
  <c r="K4756" i="1" s="1"/>
  <c r="N4756" i="1"/>
  <c r="N1656" i="1"/>
  <c r="I1656" i="1"/>
  <c r="J1656" i="1" s="1"/>
  <c r="K1656" i="1" s="1"/>
  <c r="M1656" i="1"/>
  <c r="L1656" i="1"/>
  <c r="B1657" i="1"/>
  <c r="H1656" i="1"/>
  <c r="H2456" i="1"/>
  <c r="N2456" i="1"/>
  <c r="B2457" i="1"/>
  <c r="M2456" i="1"/>
  <c r="L2456" i="1"/>
  <c r="I2456" i="1"/>
  <c r="J2456" i="1" s="1"/>
  <c r="K2456" i="1" s="1"/>
  <c r="J755" i="1"/>
  <c r="K755" i="1" s="1"/>
  <c r="N3558" i="1"/>
  <c r="M3558" i="1"/>
  <c r="L3558" i="1"/>
  <c r="B3559" i="1"/>
  <c r="J4057" i="1"/>
  <c r="K4057" i="1" s="1"/>
  <c r="N6157" i="1"/>
  <c r="M6157" i="1"/>
  <c r="B6158" i="1"/>
  <c r="L6157" i="1"/>
  <c r="B5159" i="1"/>
  <c r="N5158" i="1"/>
  <c r="M5158" i="1"/>
  <c r="L5158" i="1"/>
  <c r="J555" i="1"/>
  <c r="K555" i="1" s="1"/>
  <c r="M3858" i="1"/>
  <c r="L3858" i="1"/>
  <c r="J3858" i="1"/>
  <c r="K3858" i="1" s="1"/>
  <c r="N3858" i="1"/>
  <c r="B3859" i="1"/>
  <c r="I456" i="1"/>
  <c r="J456" i="1" s="1"/>
  <c r="K456" i="1" s="1"/>
  <c r="H456" i="1"/>
  <c r="M456" i="1"/>
  <c r="B457" i="1"/>
  <c r="L456" i="1"/>
  <c r="N456" i="1"/>
  <c r="L2157" i="1"/>
  <c r="H2157" i="1"/>
  <c r="I2157" i="1"/>
  <c r="N2157" i="1"/>
  <c r="B2158" i="1"/>
  <c r="M2157" i="1"/>
  <c r="J4657" i="1"/>
  <c r="K4657" i="1" s="1"/>
  <c r="L4657" i="1"/>
  <c r="N4657" i="1"/>
  <c r="M4657" i="1"/>
  <c r="B4658" i="1"/>
  <c r="N4859" i="1"/>
  <c r="J4859" i="1"/>
  <c r="K4859" i="1" s="1"/>
  <c r="M4859" i="1"/>
  <c r="L4859" i="1"/>
  <c r="B4860" i="1"/>
  <c r="J6458" i="1"/>
  <c r="K6458" i="1" s="1"/>
  <c r="N6458" i="1"/>
  <c r="M6458" i="1"/>
  <c r="B6459" i="1"/>
  <c r="L6458" i="1"/>
  <c r="N3059" i="1"/>
  <c r="M3059" i="1"/>
  <c r="L3059" i="1"/>
  <c r="B3060" i="1"/>
  <c r="H1157" i="1"/>
  <c r="I1157" i="1"/>
  <c r="J1157" i="1" s="1"/>
  <c r="K1157" i="1" s="1"/>
  <c r="N1157" i="1"/>
  <c r="B1158" i="1"/>
  <c r="M1157" i="1"/>
  <c r="L1157" i="1"/>
  <c r="N4058" i="1"/>
  <c r="B4059" i="1"/>
  <c r="M4058" i="1"/>
  <c r="L4058" i="1"/>
  <c r="J856" i="1"/>
  <c r="K856" i="1" s="1"/>
  <c r="J4656" i="1"/>
  <c r="K4656" i="1" s="1"/>
  <c r="J3557" i="1"/>
  <c r="K3557" i="1" s="1"/>
  <c r="B5358" i="1"/>
  <c r="N5357" i="1"/>
  <c r="M5357" i="1"/>
  <c r="L5357" i="1"/>
  <c r="M1957" i="1"/>
  <c r="N1957" i="1"/>
  <c r="H1957" i="1"/>
  <c r="B1958" i="1"/>
  <c r="L1957" i="1"/>
  <c r="I1957" i="1"/>
  <c r="B858" i="1"/>
  <c r="I857" i="1"/>
  <c r="J857" i="1" s="1"/>
  <c r="K857" i="1" s="1"/>
  <c r="H857" i="1"/>
  <c r="N857" i="1"/>
  <c r="M857" i="1"/>
  <c r="L857" i="1"/>
  <c r="L257" i="1"/>
  <c r="H257" i="1"/>
  <c r="B258" i="1"/>
  <c r="I257" i="1"/>
  <c r="J257" i="1" s="1"/>
  <c r="K257" i="1" s="1"/>
  <c r="N257" i="1"/>
  <c r="M257" i="1"/>
  <c r="N1056" i="1"/>
  <c r="M1056" i="1"/>
  <c r="B1057" i="1"/>
  <c r="I1056" i="1"/>
  <c r="J1056" i="1" s="1"/>
  <c r="K1056" i="1" s="1"/>
  <c r="L1056" i="1"/>
  <c r="H1056" i="1"/>
  <c r="I756" i="1"/>
  <c r="J756" i="1" s="1"/>
  <c r="K756" i="1" s="1"/>
  <c r="M756" i="1"/>
  <c r="L756" i="1"/>
  <c r="H756" i="1"/>
  <c r="N756" i="1"/>
  <c r="B757" i="1"/>
  <c r="J5157" i="1"/>
  <c r="K5157" i="1" s="1"/>
  <c r="N5558" i="1"/>
  <c r="M5558" i="1"/>
  <c r="L5558" i="1"/>
  <c r="B5559" i="1"/>
  <c r="J956" i="1"/>
  <c r="K956" i="1" s="1"/>
  <c r="J6056" i="1"/>
  <c r="K6056" i="1" s="1"/>
  <c r="N6056" i="1"/>
  <c r="M6056" i="1"/>
  <c r="L6056" i="1"/>
  <c r="B6057" i="1"/>
  <c r="J5356" i="1"/>
  <c r="K5356" i="1" s="1"/>
  <c r="B557" i="1"/>
  <c r="I556" i="1"/>
  <c r="J556" i="1" s="1"/>
  <c r="K556" i="1" s="1"/>
  <c r="N556" i="1"/>
  <c r="M556" i="1"/>
  <c r="L556" i="1"/>
  <c r="H556" i="1"/>
  <c r="B4560" i="1"/>
  <c r="J4559" i="1"/>
  <c r="K4559" i="1" s="1"/>
  <c r="L4559" i="1"/>
  <c r="N4559" i="1"/>
  <c r="M4559" i="1"/>
  <c r="I957" i="1"/>
  <c r="J957" i="1" s="1"/>
  <c r="K957" i="1" s="1"/>
  <c r="L957" i="1"/>
  <c r="M957" i="1"/>
  <c r="H957" i="1"/>
  <c r="B958" i="1"/>
  <c r="N957" i="1"/>
  <c r="N5857" i="1"/>
  <c r="M5857" i="1"/>
  <c r="L5857" i="1"/>
  <c r="B5858" i="1"/>
  <c r="J5857" i="1"/>
  <c r="K5857" i="1" s="1"/>
  <c r="M157" i="1"/>
  <c r="H157" i="1"/>
  <c r="L157" i="1"/>
  <c r="B158" i="1"/>
  <c r="I157" i="1"/>
  <c r="J157" i="1" s="1"/>
  <c r="K157" i="1" s="1"/>
  <c r="N157" i="1"/>
  <c r="J6359" i="1" l="1"/>
  <c r="K6359" i="1" s="1"/>
  <c r="J5757" i="1"/>
  <c r="K5757" i="1" s="1"/>
  <c r="L5757" i="1"/>
  <c r="B5758" i="1"/>
  <c r="N5757" i="1"/>
  <c r="M5757" i="1"/>
  <c r="B6361" i="1"/>
  <c r="N6360" i="1"/>
  <c r="L6360" i="1"/>
  <c r="M6360" i="1"/>
  <c r="B658" i="1"/>
  <c r="M657" i="1"/>
  <c r="L657" i="1"/>
  <c r="H657" i="1"/>
  <c r="I657" i="1"/>
  <c r="J657" i="1" s="1"/>
  <c r="K657" i="1" s="1"/>
  <c r="N657" i="1"/>
  <c r="L4157" i="1"/>
  <c r="N4157" i="1"/>
  <c r="B4158" i="1"/>
  <c r="J4157" i="1"/>
  <c r="K4157" i="1" s="1"/>
  <c r="M4157" i="1"/>
  <c r="M2857" i="1"/>
  <c r="L2857" i="1"/>
  <c r="N2857" i="1"/>
  <c r="J2857" i="1"/>
  <c r="K2857" i="1" s="1"/>
  <c r="B2858" i="1"/>
  <c r="J6259" i="1"/>
  <c r="K6259" i="1" s="1"/>
  <c r="B6260" i="1"/>
  <c r="N6259" i="1"/>
  <c r="M6259" i="1"/>
  <c r="L6259" i="1"/>
  <c r="H2057" i="1"/>
  <c r="L2057" i="1"/>
  <c r="M2057" i="1"/>
  <c r="N2057" i="1"/>
  <c r="I2057" i="1"/>
  <c r="J2057" i="1" s="1"/>
  <c r="K2057" i="1" s="1"/>
  <c r="B2058" i="1"/>
  <c r="N3758" i="1"/>
  <c r="M3758" i="1"/>
  <c r="B3759" i="1"/>
  <c r="L3758" i="1"/>
  <c r="J3758" i="1"/>
  <c r="K3758" i="1" s="1"/>
  <c r="L3357" i="1"/>
  <c r="B3358" i="1"/>
  <c r="J3357" i="1"/>
  <c r="K3357" i="1" s="1"/>
  <c r="N3357" i="1"/>
  <c r="M3357" i="1"/>
  <c r="M1459" i="1"/>
  <c r="I1459" i="1"/>
  <c r="J1459" i="1" s="1"/>
  <c r="K1459" i="1" s="1"/>
  <c r="H1459" i="1"/>
  <c r="B1460" i="1"/>
  <c r="L1459" i="1"/>
  <c r="N1459" i="1"/>
  <c r="M1557" i="1"/>
  <c r="H1557" i="1"/>
  <c r="L1557" i="1"/>
  <c r="B1558" i="1"/>
  <c r="I1557" i="1"/>
  <c r="J1557" i="1" s="1"/>
  <c r="K1557" i="1" s="1"/>
  <c r="N1557" i="1"/>
  <c r="J3157" i="1"/>
  <c r="K3157" i="1" s="1"/>
  <c r="N3157" i="1"/>
  <c r="M3157" i="1"/>
  <c r="B3158" i="1"/>
  <c r="L3157" i="1"/>
  <c r="H2258" i="1"/>
  <c r="B2259" i="1"/>
  <c r="L2258" i="1"/>
  <c r="I2258" i="1"/>
  <c r="J2258" i="1" s="1"/>
  <c r="K2258" i="1" s="1"/>
  <c r="N2258" i="1"/>
  <c r="M2258" i="1"/>
  <c r="B4460" i="1"/>
  <c r="N4459" i="1"/>
  <c r="M4459" i="1"/>
  <c r="L4459" i="1"/>
  <c r="J4459" i="1"/>
  <c r="K4459" i="1" s="1"/>
  <c r="M3657" i="1"/>
  <c r="J3657" i="1"/>
  <c r="K3657" i="1" s="1"/>
  <c r="L3657" i="1"/>
  <c r="B3658" i="1"/>
  <c r="N3657" i="1"/>
  <c r="H1857" i="1"/>
  <c r="N1857" i="1"/>
  <c r="M1857" i="1"/>
  <c r="I1857" i="1"/>
  <c r="J1857" i="1" s="1"/>
  <c r="K1857" i="1" s="1"/>
  <c r="L1857" i="1"/>
  <c r="B1858" i="1"/>
  <c r="L5057" i="1"/>
  <c r="J5057" i="1"/>
  <c r="K5057" i="1" s="1"/>
  <c r="N5057" i="1"/>
  <c r="M5057" i="1"/>
  <c r="B5058" i="1"/>
  <c r="B4959" i="1"/>
  <c r="N4958" i="1"/>
  <c r="L4958" i="1"/>
  <c r="M4958" i="1"/>
  <c r="J4958" i="1"/>
  <c r="K4958" i="1" s="1"/>
  <c r="B1759" i="1"/>
  <c r="N1758" i="1"/>
  <c r="M1758" i="1"/>
  <c r="H1758" i="1"/>
  <c r="L1758" i="1"/>
  <c r="I1758" i="1"/>
  <c r="J1758" i="1" s="1"/>
  <c r="K1758" i="1" s="1"/>
  <c r="N2660" i="1"/>
  <c r="M2660" i="1"/>
  <c r="J2660" i="1"/>
  <c r="K2660" i="1" s="1"/>
  <c r="B2661" i="1"/>
  <c r="L2660" i="1"/>
  <c r="L4757" i="1"/>
  <c r="B4758" i="1"/>
  <c r="J4757" i="1"/>
  <c r="K4757" i="1" s="1"/>
  <c r="N4757" i="1"/>
  <c r="M4757" i="1"/>
  <c r="M57" i="1"/>
  <c r="L57" i="1"/>
  <c r="H57" i="1"/>
  <c r="I57" i="1"/>
  <c r="J57" i="1" s="1"/>
  <c r="K57" i="1" s="1"/>
  <c r="B58" i="1"/>
  <c r="N57" i="1"/>
  <c r="L1358" i="1"/>
  <c r="I1358" i="1"/>
  <c r="J1358" i="1" s="1"/>
  <c r="K1358" i="1" s="1"/>
  <c r="H1358" i="1"/>
  <c r="B1359" i="1"/>
  <c r="N1358" i="1"/>
  <c r="M1358" i="1"/>
  <c r="I2358" i="1"/>
  <c r="J2358" i="1" s="1"/>
  <c r="K2358" i="1" s="1"/>
  <c r="L2358" i="1"/>
  <c r="B2359" i="1"/>
  <c r="H2358" i="1"/>
  <c r="N2358" i="1"/>
  <c r="M2358" i="1"/>
  <c r="N5658" i="1"/>
  <c r="L5658" i="1"/>
  <c r="J5658" i="1"/>
  <c r="K5658" i="1" s="1"/>
  <c r="M5658" i="1"/>
  <c r="B5659" i="1"/>
  <c r="M1657" i="1"/>
  <c r="H1657" i="1"/>
  <c r="L1657" i="1"/>
  <c r="B1658" i="1"/>
  <c r="I1657" i="1"/>
  <c r="J1657" i="1" s="1"/>
  <c r="K1657" i="1" s="1"/>
  <c r="N1657" i="1"/>
  <c r="M1257" i="1"/>
  <c r="L1257" i="1"/>
  <c r="B1258" i="1"/>
  <c r="H1257" i="1"/>
  <c r="I1257" i="1"/>
  <c r="J1257" i="1" s="1"/>
  <c r="K1257" i="1" s="1"/>
  <c r="N1257" i="1"/>
  <c r="M4358" i="1"/>
  <c r="B4359" i="1"/>
  <c r="L4358" i="1"/>
  <c r="N4358" i="1"/>
  <c r="J4358" i="1"/>
  <c r="K4358" i="1" s="1"/>
  <c r="B3959" i="1"/>
  <c r="L3958" i="1"/>
  <c r="J3958" i="1"/>
  <c r="K3958" i="1" s="1"/>
  <c r="N3958" i="1"/>
  <c r="M3958" i="1"/>
  <c r="M5257" i="1"/>
  <c r="J5257" i="1"/>
  <c r="K5257" i="1" s="1"/>
  <c r="L5257" i="1"/>
  <c r="B5258" i="1"/>
  <c r="N5257" i="1"/>
  <c r="N2757" i="1"/>
  <c r="M2757" i="1"/>
  <c r="L2757" i="1"/>
  <c r="B2758" i="1"/>
  <c r="J2757" i="1"/>
  <c r="K2757" i="1" s="1"/>
  <c r="B3458" i="1"/>
  <c r="J3457" i="1"/>
  <c r="K3457" i="1" s="1"/>
  <c r="N3457" i="1"/>
  <c r="M3457" i="1"/>
  <c r="L3457" i="1"/>
  <c r="B2458" i="1"/>
  <c r="N2457" i="1"/>
  <c r="M2457" i="1"/>
  <c r="I2457" i="1"/>
  <c r="J2457" i="1" s="1"/>
  <c r="K2457" i="1" s="1"/>
  <c r="L2457" i="1"/>
  <c r="H2457" i="1"/>
  <c r="B3258" i="1"/>
  <c r="J3257" i="1"/>
  <c r="K3257" i="1" s="1"/>
  <c r="M3257" i="1"/>
  <c r="N3257" i="1"/>
  <c r="L3257" i="1"/>
  <c r="N5559" i="1"/>
  <c r="M5559" i="1"/>
  <c r="L5559" i="1"/>
  <c r="B5560" i="1"/>
  <c r="J1957" i="1"/>
  <c r="K1957" i="1" s="1"/>
  <c r="J4058" i="1"/>
  <c r="K4058" i="1" s="1"/>
  <c r="B3061" i="1"/>
  <c r="N3060" i="1"/>
  <c r="M3060" i="1"/>
  <c r="J3060" i="1"/>
  <c r="K3060" i="1" s="1"/>
  <c r="L3060" i="1"/>
  <c r="N4658" i="1"/>
  <c r="M4658" i="1"/>
  <c r="B4659" i="1"/>
  <c r="J4658" i="1"/>
  <c r="K4658" i="1" s="1"/>
  <c r="L4658" i="1"/>
  <c r="N5159" i="1"/>
  <c r="M5159" i="1"/>
  <c r="B5160" i="1"/>
  <c r="L5159" i="1"/>
  <c r="J3558" i="1"/>
  <c r="K3558" i="1" s="1"/>
  <c r="M958" i="1"/>
  <c r="L958" i="1"/>
  <c r="N958" i="1"/>
  <c r="H958" i="1"/>
  <c r="B959" i="1"/>
  <c r="I958" i="1"/>
  <c r="J958" i="1" s="1"/>
  <c r="K958" i="1" s="1"/>
  <c r="N6459" i="1"/>
  <c r="M6459" i="1"/>
  <c r="B6460" i="1"/>
  <c r="L6459" i="1"/>
  <c r="J5158" i="1"/>
  <c r="K5158" i="1" s="1"/>
  <c r="J6157" i="1"/>
  <c r="K6157" i="1" s="1"/>
  <c r="L4560" i="1"/>
  <c r="B4561" i="1"/>
  <c r="M4560" i="1"/>
  <c r="N4560" i="1"/>
  <c r="J4560" i="1"/>
  <c r="K4560" i="1" s="1"/>
  <c r="N557" i="1"/>
  <c r="H557" i="1"/>
  <c r="M557" i="1"/>
  <c r="I557" i="1"/>
  <c r="J557" i="1" s="1"/>
  <c r="K557" i="1" s="1"/>
  <c r="L557" i="1"/>
  <c r="B558" i="1"/>
  <c r="M158" i="1"/>
  <c r="L158" i="1"/>
  <c r="H158" i="1"/>
  <c r="B159" i="1"/>
  <c r="I158" i="1"/>
  <c r="J158" i="1" s="1"/>
  <c r="K158" i="1" s="1"/>
  <c r="N158" i="1"/>
  <c r="N5858" i="1"/>
  <c r="M5858" i="1"/>
  <c r="B5859" i="1"/>
  <c r="L5858" i="1"/>
  <c r="N6057" i="1"/>
  <c r="M6057" i="1"/>
  <c r="L6057" i="1"/>
  <c r="B6058" i="1"/>
  <c r="I757" i="1"/>
  <c r="J757" i="1" s="1"/>
  <c r="K757" i="1" s="1"/>
  <c r="N757" i="1"/>
  <c r="M757" i="1"/>
  <c r="B758" i="1"/>
  <c r="L757" i="1"/>
  <c r="H757" i="1"/>
  <c r="L1958" i="1"/>
  <c r="N1958" i="1"/>
  <c r="M1958" i="1"/>
  <c r="B1959" i="1"/>
  <c r="I1958" i="1"/>
  <c r="J1958" i="1" s="1"/>
  <c r="K1958" i="1" s="1"/>
  <c r="H1958" i="1"/>
  <c r="L1158" i="1"/>
  <c r="N1158" i="1"/>
  <c r="B1159" i="1"/>
  <c r="I1158" i="1"/>
  <c r="J1158" i="1" s="1"/>
  <c r="K1158" i="1" s="1"/>
  <c r="M1158" i="1"/>
  <c r="H1158" i="1"/>
  <c r="J3059" i="1"/>
  <c r="K3059" i="1" s="1"/>
  <c r="L4860" i="1"/>
  <c r="B4861" i="1"/>
  <c r="N4860" i="1"/>
  <c r="M4860" i="1"/>
  <c r="N1057" i="1"/>
  <c r="M1057" i="1"/>
  <c r="L1057" i="1"/>
  <c r="H1057" i="1"/>
  <c r="I1057" i="1"/>
  <c r="B1058" i="1"/>
  <c r="I258" i="1"/>
  <c r="J258" i="1" s="1"/>
  <c r="K258" i="1" s="1"/>
  <c r="N258" i="1"/>
  <c r="B259" i="1"/>
  <c r="M258" i="1"/>
  <c r="L258" i="1"/>
  <c r="H258" i="1"/>
  <c r="B859" i="1"/>
  <c r="I858" i="1"/>
  <c r="J858" i="1" s="1"/>
  <c r="K858" i="1" s="1"/>
  <c r="N858" i="1"/>
  <c r="M858" i="1"/>
  <c r="L858" i="1"/>
  <c r="H858" i="1"/>
  <c r="B5359" i="1"/>
  <c r="N5358" i="1"/>
  <c r="M5358" i="1"/>
  <c r="L5358" i="1"/>
  <c r="H2158" i="1"/>
  <c r="B2159" i="1"/>
  <c r="N2158" i="1"/>
  <c r="M2158" i="1"/>
  <c r="I2158" i="1"/>
  <c r="J2158" i="1" s="1"/>
  <c r="K2158" i="1" s="1"/>
  <c r="L2158" i="1"/>
  <c r="N6158" i="1"/>
  <c r="M6158" i="1"/>
  <c r="L6158" i="1"/>
  <c r="B6159" i="1"/>
  <c r="J5558" i="1"/>
  <c r="K5558" i="1" s="1"/>
  <c r="J5357" i="1"/>
  <c r="K5357" i="1" s="1"/>
  <c r="N4059" i="1"/>
  <c r="J4059" i="1"/>
  <c r="K4059" i="1" s="1"/>
  <c r="M4059" i="1"/>
  <c r="L4059" i="1"/>
  <c r="B4060" i="1"/>
  <c r="N457" i="1"/>
  <c r="I457" i="1"/>
  <c r="J457" i="1" s="1"/>
  <c r="K457" i="1" s="1"/>
  <c r="B458" i="1"/>
  <c r="L457" i="1"/>
  <c r="H457" i="1"/>
  <c r="M457" i="1"/>
  <c r="J3859" i="1"/>
  <c r="K3859" i="1" s="1"/>
  <c r="B3860" i="1"/>
  <c r="N3859" i="1"/>
  <c r="M3859" i="1"/>
  <c r="L3859" i="1"/>
  <c r="B3560" i="1"/>
  <c r="N3559" i="1"/>
  <c r="M3559" i="1"/>
  <c r="L3559" i="1"/>
  <c r="J3559" i="1"/>
  <c r="K3559" i="1" s="1"/>
  <c r="J2157" i="1"/>
  <c r="K2157" i="1" s="1"/>
  <c r="N5758" i="1" l="1"/>
  <c r="M5758" i="1"/>
  <c r="L5758" i="1"/>
  <c r="B5759" i="1"/>
  <c r="J5758" i="1"/>
  <c r="K5758" i="1" s="1"/>
  <c r="B6362" i="1"/>
  <c r="N6361" i="1"/>
  <c r="L6361" i="1"/>
  <c r="M6361" i="1"/>
  <c r="J6360" i="1"/>
  <c r="K6360" i="1" s="1"/>
  <c r="N4158" i="1"/>
  <c r="M4158" i="1"/>
  <c r="B4159" i="1"/>
  <c r="L4158" i="1"/>
  <c r="J4158" i="1"/>
  <c r="K4158" i="1" s="1"/>
  <c r="B2859" i="1"/>
  <c r="N2858" i="1"/>
  <c r="L2858" i="1"/>
  <c r="M2858" i="1"/>
  <c r="J2858" i="1"/>
  <c r="K2858" i="1" s="1"/>
  <c r="B659" i="1"/>
  <c r="L658" i="1"/>
  <c r="I658" i="1"/>
  <c r="J658" i="1" s="1"/>
  <c r="K658" i="1" s="1"/>
  <c r="H658" i="1"/>
  <c r="M658" i="1"/>
  <c r="N658" i="1"/>
  <c r="N6260" i="1"/>
  <c r="M6260" i="1"/>
  <c r="L6260" i="1"/>
  <c r="B6261" i="1"/>
  <c r="J6260" i="1"/>
  <c r="K6260" i="1" s="1"/>
  <c r="L2058" i="1"/>
  <c r="M2058" i="1"/>
  <c r="H2058" i="1"/>
  <c r="N2058" i="1"/>
  <c r="B2059" i="1"/>
  <c r="I2058" i="1"/>
  <c r="J2058" i="1" s="1"/>
  <c r="K2058" i="1" s="1"/>
  <c r="N3759" i="1"/>
  <c r="B3760" i="1"/>
  <c r="L3759" i="1"/>
  <c r="M3759" i="1"/>
  <c r="J3759" i="1"/>
  <c r="K3759" i="1" s="1"/>
  <c r="N4959" i="1"/>
  <c r="L4959" i="1"/>
  <c r="M4959" i="1"/>
  <c r="J4959" i="1"/>
  <c r="K4959" i="1" s="1"/>
  <c r="B4960" i="1"/>
  <c r="L4460" i="1"/>
  <c r="J4460" i="1"/>
  <c r="K4460" i="1" s="1"/>
  <c r="M4460" i="1"/>
  <c r="B4461" i="1"/>
  <c r="N4460" i="1"/>
  <c r="B3159" i="1"/>
  <c r="J3158" i="1"/>
  <c r="K3158" i="1" s="1"/>
  <c r="N3158" i="1"/>
  <c r="M3158" i="1"/>
  <c r="L3158" i="1"/>
  <c r="M5058" i="1"/>
  <c r="J5058" i="1"/>
  <c r="K5058" i="1" s="1"/>
  <c r="L5058" i="1"/>
  <c r="B5059" i="1"/>
  <c r="N5058" i="1"/>
  <c r="M1858" i="1"/>
  <c r="I1858" i="1"/>
  <c r="J1858" i="1" s="1"/>
  <c r="K1858" i="1" s="1"/>
  <c r="L1858" i="1"/>
  <c r="B1859" i="1"/>
  <c r="H1858" i="1"/>
  <c r="N1858" i="1"/>
  <c r="L2259" i="1"/>
  <c r="I2259" i="1"/>
  <c r="J2259" i="1" s="1"/>
  <c r="K2259" i="1" s="1"/>
  <c r="B2260" i="1"/>
  <c r="H2259" i="1"/>
  <c r="N2259" i="1"/>
  <c r="M2259" i="1"/>
  <c r="H1558" i="1"/>
  <c r="B1559" i="1"/>
  <c r="M1558" i="1"/>
  <c r="N1558" i="1"/>
  <c r="L1558" i="1"/>
  <c r="I1558" i="1"/>
  <c r="J1558" i="1" s="1"/>
  <c r="K1558" i="1" s="1"/>
  <c r="L1460" i="1"/>
  <c r="B1461" i="1"/>
  <c r="I1460" i="1"/>
  <c r="J1460" i="1" s="1"/>
  <c r="K1460" i="1" s="1"/>
  <c r="H1460" i="1"/>
  <c r="N1460" i="1"/>
  <c r="M1460" i="1"/>
  <c r="N3658" i="1"/>
  <c r="M3658" i="1"/>
  <c r="L3658" i="1"/>
  <c r="B3659" i="1"/>
  <c r="J3658" i="1"/>
  <c r="K3658" i="1" s="1"/>
  <c r="N3358" i="1"/>
  <c r="M3358" i="1"/>
  <c r="L3358" i="1"/>
  <c r="B3359" i="1"/>
  <c r="J3358" i="1"/>
  <c r="K3358" i="1" s="1"/>
  <c r="M5258" i="1"/>
  <c r="L5258" i="1"/>
  <c r="N5258" i="1"/>
  <c r="B5259" i="1"/>
  <c r="J5258" i="1"/>
  <c r="K5258" i="1" s="1"/>
  <c r="B1659" i="1"/>
  <c r="L1658" i="1"/>
  <c r="I1658" i="1"/>
  <c r="J1658" i="1" s="1"/>
  <c r="K1658" i="1" s="1"/>
  <c r="N1658" i="1"/>
  <c r="M1658" i="1"/>
  <c r="H1658" i="1"/>
  <c r="I1359" i="1"/>
  <c r="J1359" i="1" s="1"/>
  <c r="K1359" i="1" s="1"/>
  <c r="N1359" i="1"/>
  <c r="M1359" i="1"/>
  <c r="L1359" i="1"/>
  <c r="B1360" i="1"/>
  <c r="H1359" i="1"/>
  <c r="B4360" i="1"/>
  <c r="J4359" i="1"/>
  <c r="K4359" i="1" s="1"/>
  <c r="N4359" i="1"/>
  <c r="M4359" i="1"/>
  <c r="L4359" i="1"/>
  <c r="B1259" i="1"/>
  <c r="N1258" i="1"/>
  <c r="M1258" i="1"/>
  <c r="L1258" i="1"/>
  <c r="H1258" i="1"/>
  <c r="I1258" i="1"/>
  <c r="J1258" i="1" s="1"/>
  <c r="K1258" i="1" s="1"/>
  <c r="H2359" i="1"/>
  <c r="N2359" i="1"/>
  <c r="M2359" i="1"/>
  <c r="I2359" i="1"/>
  <c r="J2359" i="1" s="1"/>
  <c r="K2359" i="1" s="1"/>
  <c r="L2359" i="1"/>
  <c r="B2360" i="1"/>
  <c r="N3458" i="1"/>
  <c r="M3458" i="1"/>
  <c r="J3458" i="1"/>
  <c r="K3458" i="1" s="1"/>
  <c r="L3458" i="1"/>
  <c r="B3459" i="1"/>
  <c r="J4758" i="1"/>
  <c r="K4758" i="1" s="1"/>
  <c r="N4758" i="1"/>
  <c r="M4758" i="1"/>
  <c r="B4759" i="1"/>
  <c r="L4758" i="1"/>
  <c r="N3258" i="1"/>
  <c r="J3258" i="1"/>
  <c r="K3258" i="1" s="1"/>
  <c r="L3258" i="1"/>
  <c r="B3259" i="1"/>
  <c r="M3258" i="1"/>
  <c r="I2458" i="1"/>
  <c r="J2458" i="1" s="1"/>
  <c r="K2458" i="1" s="1"/>
  <c r="H2458" i="1"/>
  <c r="L2458" i="1"/>
  <c r="B2459" i="1"/>
  <c r="N2458" i="1"/>
  <c r="M2458" i="1"/>
  <c r="J3959" i="1"/>
  <c r="K3959" i="1" s="1"/>
  <c r="N3959" i="1"/>
  <c r="M3959" i="1"/>
  <c r="B3960" i="1"/>
  <c r="L3959" i="1"/>
  <c r="M1759" i="1"/>
  <c r="I1759" i="1"/>
  <c r="J1759" i="1" s="1"/>
  <c r="K1759" i="1" s="1"/>
  <c r="L1759" i="1"/>
  <c r="B1760" i="1"/>
  <c r="H1759" i="1"/>
  <c r="N1759" i="1"/>
  <c r="B5660" i="1"/>
  <c r="N5659" i="1"/>
  <c r="M5659" i="1"/>
  <c r="J5659" i="1"/>
  <c r="K5659" i="1" s="1"/>
  <c r="L5659" i="1"/>
  <c r="N2758" i="1"/>
  <c r="M2758" i="1"/>
  <c r="B2759" i="1"/>
  <c r="L2758" i="1"/>
  <c r="J2758" i="1"/>
  <c r="K2758" i="1" s="1"/>
  <c r="N58" i="1"/>
  <c r="I58" i="1"/>
  <c r="J58" i="1" s="1"/>
  <c r="K58" i="1" s="1"/>
  <c r="M58" i="1"/>
  <c r="L58" i="1"/>
  <c r="H58" i="1"/>
  <c r="B59" i="1"/>
  <c r="J2661" i="1"/>
  <c r="K2661" i="1" s="1"/>
  <c r="N2661" i="1"/>
  <c r="B2662" i="1"/>
  <c r="M2661" i="1"/>
  <c r="L2661" i="1"/>
  <c r="N859" i="1"/>
  <c r="I859" i="1"/>
  <c r="J859" i="1" s="1"/>
  <c r="K859" i="1" s="1"/>
  <c r="M859" i="1"/>
  <c r="L859" i="1"/>
  <c r="B860" i="1"/>
  <c r="H859" i="1"/>
  <c r="J4060" i="1"/>
  <c r="K4060" i="1" s="1"/>
  <c r="N4060" i="1"/>
  <c r="M4060" i="1"/>
  <c r="L4060" i="1"/>
  <c r="B4061" i="1"/>
  <c r="N6159" i="1"/>
  <c r="B6160" i="1"/>
  <c r="M6159" i="1"/>
  <c r="L6159" i="1"/>
  <c r="N1058" i="1"/>
  <c r="M1058" i="1"/>
  <c r="H1058" i="1"/>
  <c r="L1058" i="1"/>
  <c r="B1059" i="1"/>
  <c r="I1058" i="1"/>
  <c r="L1959" i="1"/>
  <c r="N1959" i="1"/>
  <c r="H1959" i="1"/>
  <c r="M1959" i="1"/>
  <c r="I1959" i="1"/>
  <c r="J1959" i="1" s="1"/>
  <c r="K1959" i="1" s="1"/>
  <c r="B1960" i="1"/>
  <c r="J6057" i="1"/>
  <c r="K6057" i="1" s="1"/>
  <c r="B5561" i="1"/>
  <c r="N5560" i="1"/>
  <c r="M5560" i="1"/>
  <c r="L5560" i="1"/>
  <c r="B3561" i="1"/>
  <c r="J3560" i="1"/>
  <c r="K3560" i="1" s="1"/>
  <c r="N3560" i="1"/>
  <c r="M3560" i="1"/>
  <c r="L3560" i="1"/>
  <c r="N3860" i="1"/>
  <c r="J3860" i="1"/>
  <c r="K3860" i="1" s="1"/>
  <c r="M3860" i="1"/>
  <c r="L3860" i="1"/>
  <c r="B3861" i="1"/>
  <c r="L458" i="1"/>
  <c r="H458" i="1"/>
  <c r="M458" i="1"/>
  <c r="N458" i="1"/>
  <c r="I458" i="1"/>
  <c r="J458" i="1" s="1"/>
  <c r="K458" i="1" s="1"/>
  <c r="B459" i="1"/>
  <c r="J1057" i="1"/>
  <c r="K1057" i="1" s="1"/>
  <c r="N6058" i="1"/>
  <c r="M6058" i="1"/>
  <c r="L6058" i="1"/>
  <c r="J6058" i="1"/>
  <c r="K6058" i="1" s="1"/>
  <c r="B6059" i="1"/>
  <c r="N5859" i="1"/>
  <c r="M5859" i="1"/>
  <c r="L5859" i="1"/>
  <c r="J5859" i="1"/>
  <c r="K5859" i="1" s="1"/>
  <c r="B5860" i="1"/>
  <c r="N5160" i="1"/>
  <c r="M5160" i="1"/>
  <c r="L5160" i="1"/>
  <c r="B5161" i="1"/>
  <c r="J5160" i="1"/>
  <c r="K5160" i="1" s="1"/>
  <c r="L3061" i="1"/>
  <c r="B3062" i="1"/>
  <c r="N3061" i="1"/>
  <c r="M3061" i="1"/>
  <c r="J5559" i="1"/>
  <c r="K5559" i="1" s="1"/>
  <c r="I2159" i="1"/>
  <c r="N2159" i="1"/>
  <c r="M2159" i="1"/>
  <c r="H2159" i="1"/>
  <c r="L2159" i="1"/>
  <c r="B2160" i="1"/>
  <c r="J4860" i="1"/>
  <c r="K4860" i="1" s="1"/>
  <c r="B759" i="1"/>
  <c r="H758" i="1"/>
  <c r="N758" i="1"/>
  <c r="I758" i="1"/>
  <c r="J758" i="1" s="1"/>
  <c r="K758" i="1" s="1"/>
  <c r="M758" i="1"/>
  <c r="L758" i="1"/>
  <c r="B160" i="1"/>
  <c r="H159" i="1"/>
  <c r="N159" i="1"/>
  <c r="M159" i="1"/>
  <c r="I159" i="1"/>
  <c r="L159" i="1"/>
  <c r="J4561" i="1"/>
  <c r="K4561" i="1" s="1"/>
  <c r="B4562" i="1"/>
  <c r="N4561" i="1"/>
  <c r="M4561" i="1"/>
  <c r="L4561" i="1"/>
  <c r="J6459" i="1"/>
  <c r="K6459" i="1" s="1"/>
  <c r="N5359" i="1"/>
  <c r="B5360" i="1"/>
  <c r="M5359" i="1"/>
  <c r="L5359" i="1"/>
  <c r="N259" i="1"/>
  <c r="M259" i="1"/>
  <c r="L259" i="1"/>
  <c r="B260" i="1"/>
  <c r="I259" i="1"/>
  <c r="J259" i="1" s="1"/>
  <c r="K259" i="1" s="1"/>
  <c r="H259" i="1"/>
  <c r="J5858" i="1"/>
  <c r="K5858" i="1" s="1"/>
  <c r="J6158" i="1"/>
  <c r="K6158" i="1" s="1"/>
  <c r="J5358" i="1"/>
  <c r="K5358" i="1" s="1"/>
  <c r="L4861" i="1"/>
  <c r="N4861" i="1"/>
  <c r="B4862" i="1"/>
  <c r="M4861" i="1"/>
  <c r="N558" i="1"/>
  <c r="M558" i="1"/>
  <c r="L558" i="1"/>
  <c r="B559" i="1"/>
  <c r="H558" i="1"/>
  <c r="I558" i="1"/>
  <c r="J558" i="1" s="1"/>
  <c r="K558" i="1" s="1"/>
  <c r="M4659" i="1"/>
  <c r="B4660" i="1"/>
  <c r="J4659" i="1"/>
  <c r="K4659" i="1" s="1"/>
  <c r="N4659" i="1"/>
  <c r="L4659" i="1"/>
  <c r="L1159" i="1"/>
  <c r="H1159" i="1"/>
  <c r="B1160" i="1"/>
  <c r="N1159" i="1"/>
  <c r="M1159" i="1"/>
  <c r="I1159" i="1"/>
  <c r="J1159" i="1" s="1"/>
  <c r="K1159" i="1" s="1"/>
  <c r="M6460" i="1"/>
  <c r="L6460" i="1"/>
  <c r="B6461" i="1"/>
  <c r="N6460" i="1"/>
  <c r="B960" i="1"/>
  <c r="N959" i="1"/>
  <c r="M959" i="1"/>
  <c r="I959" i="1"/>
  <c r="H959" i="1"/>
  <c r="L959" i="1"/>
  <c r="J5159" i="1"/>
  <c r="K5159" i="1" s="1"/>
  <c r="J6361" i="1" l="1"/>
  <c r="K6361" i="1" s="1"/>
  <c r="J5759" i="1"/>
  <c r="K5759" i="1" s="1"/>
  <c r="N5759" i="1"/>
  <c r="M5759" i="1"/>
  <c r="L5759" i="1"/>
  <c r="B5760" i="1"/>
  <c r="B6363" i="1"/>
  <c r="L6362" i="1"/>
  <c r="M6362" i="1"/>
  <c r="N6362" i="1"/>
  <c r="J4159" i="1"/>
  <c r="K4159" i="1" s="1"/>
  <c r="N4159" i="1"/>
  <c r="L4159" i="1"/>
  <c r="B4160" i="1"/>
  <c r="M4159" i="1"/>
  <c r="N2859" i="1"/>
  <c r="B2860" i="1"/>
  <c r="M2859" i="1"/>
  <c r="J2859" i="1"/>
  <c r="K2859" i="1" s="1"/>
  <c r="L2859" i="1"/>
  <c r="L659" i="1"/>
  <c r="H659" i="1"/>
  <c r="B660" i="1"/>
  <c r="M659" i="1"/>
  <c r="N659" i="1"/>
  <c r="I659" i="1"/>
  <c r="J659" i="1" s="1"/>
  <c r="K659" i="1" s="1"/>
  <c r="L6261" i="1"/>
  <c r="B6262" i="1"/>
  <c r="J6261" i="1"/>
  <c r="K6261" i="1" s="1"/>
  <c r="N6261" i="1"/>
  <c r="M6261" i="1"/>
  <c r="I2059" i="1"/>
  <c r="J2059" i="1" s="1"/>
  <c r="K2059" i="1" s="1"/>
  <c r="B2060" i="1"/>
  <c r="L2059" i="1"/>
  <c r="M2059" i="1"/>
  <c r="N2059" i="1"/>
  <c r="H2059" i="1"/>
  <c r="B3761" i="1"/>
  <c r="L3760" i="1"/>
  <c r="J3760" i="1"/>
  <c r="K3760" i="1" s="1"/>
  <c r="N3760" i="1"/>
  <c r="M3760" i="1"/>
  <c r="M3359" i="1"/>
  <c r="B3360" i="1"/>
  <c r="N3359" i="1"/>
  <c r="L3359" i="1"/>
  <c r="J3359" i="1"/>
  <c r="K3359" i="1" s="1"/>
  <c r="J4960" i="1"/>
  <c r="K4960" i="1" s="1"/>
  <c r="M4960" i="1"/>
  <c r="B4961" i="1"/>
  <c r="N4960" i="1"/>
  <c r="L4960" i="1"/>
  <c r="N5059" i="1"/>
  <c r="M5059" i="1"/>
  <c r="L5059" i="1"/>
  <c r="J5059" i="1"/>
  <c r="K5059" i="1" s="1"/>
  <c r="B5060" i="1"/>
  <c r="M1559" i="1"/>
  <c r="L1559" i="1"/>
  <c r="I1559" i="1"/>
  <c r="J1559" i="1" s="1"/>
  <c r="K1559" i="1" s="1"/>
  <c r="H1559" i="1"/>
  <c r="B1560" i="1"/>
  <c r="N1559" i="1"/>
  <c r="B1860" i="1"/>
  <c r="I1859" i="1"/>
  <c r="J1859" i="1" s="1"/>
  <c r="K1859" i="1" s="1"/>
  <c r="N1859" i="1"/>
  <c r="M1859" i="1"/>
  <c r="L1859" i="1"/>
  <c r="H1859" i="1"/>
  <c r="L2260" i="1"/>
  <c r="H2260" i="1"/>
  <c r="B2261" i="1"/>
  <c r="N2260" i="1"/>
  <c r="M2260" i="1"/>
  <c r="I2260" i="1"/>
  <c r="J2260" i="1" s="1"/>
  <c r="K2260" i="1" s="1"/>
  <c r="H1461" i="1"/>
  <c r="I1461" i="1"/>
  <c r="J1461" i="1" s="1"/>
  <c r="K1461" i="1" s="1"/>
  <c r="N1461" i="1"/>
  <c r="M1461" i="1"/>
  <c r="B1462" i="1"/>
  <c r="L1461" i="1"/>
  <c r="L4461" i="1"/>
  <c r="M4461" i="1"/>
  <c r="B4462" i="1"/>
  <c r="N4461" i="1"/>
  <c r="J4461" i="1"/>
  <c r="K4461" i="1" s="1"/>
  <c r="N3659" i="1"/>
  <c r="J3659" i="1"/>
  <c r="K3659" i="1" s="1"/>
  <c r="B3660" i="1"/>
  <c r="L3659" i="1"/>
  <c r="M3659" i="1"/>
  <c r="B3160" i="1"/>
  <c r="N3159" i="1"/>
  <c r="M3159" i="1"/>
  <c r="L3159" i="1"/>
  <c r="J3159" i="1"/>
  <c r="K3159" i="1" s="1"/>
  <c r="I2360" i="1"/>
  <c r="J2360" i="1" s="1"/>
  <c r="K2360" i="1" s="1"/>
  <c r="N2360" i="1"/>
  <c r="M2360" i="1"/>
  <c r="L2360" i="1"/>
  <c r="H2360" i="1"/>
  <c r="B2361" i="1"/>
  <c r="L5660" i="1"/>
  <c r="B5661" i="1"/>
  <c r="J5660" i="1"/>
  <c r="K5660" i="1" s="1"/>
  <c r="N5660" i="1"/>
  <c r="M5660" i="1"/>
  <c r="I1360" i="1"/>
  <c r="J1360" i="1" s="1"/>
  <c r="K1360" i="1" s="1"/>
  <c r="L1360" i="1"/>
  <c r="H1360" i="1"/>
  <c r="B1361" i="1"/>
  <c r="N1360" i="1"/>
  <c r="M1360" i="1"/>
  <c r="J5259" i="1"/>
  <c r="K5259" i="1" s="1"/>
  <c r="N5259" i="1"/>
  <c r="L5259" i="1"/>
  <c r="M5259" i="1"/>
  <c r="B5260" i="1"/>
  <c r="H59" i="1"/>
  <c r="I59" i="1"/>
  <c r="J59" i="1" s="1"/>
  <c r="K59" i="1" s="1"/>
  <c r="B60" i="1"/>
  <c r="N59" i="1"/>
  <c r="M59" i="1"/>
  <c r="L59" i="1"/>
  <c r="L3960" i="1"/>
  <c r="J3960" i="1"/>
  <c r="K3960" i="1" s="1"/>
  <c r="N3960" i="1"/>
  <c r="B3961" i="1"/>
  <c r="M3960" i="1"/>
  <c r="J4759" i="1"/>
  <c r="K4759" i="1" s="1"/>
  <c r="N4759" i="1"/>
  <c r="M4759" i="1"/>
  <c r="B4760" i="1"/>
  <c r="L4759" i="1"/>
  <c r="L2662" i="1"/>
  <c r="B2663" i="1"/>
  <c r="N2662" i="1"/>
  <c r="M2662" i="1"/>
  <c r="J2662" i="1"/>
  <c r="K2662" i="1" s="1"/>
  <c r="B2760" i="1"/>
  <c r="N2759" i="1"/>
  <c r="M2759" i="1"/>
  <c r="J2759" i="1"/>
  <c r="K2759" i="1" s="1"/>
  <c r="L2759" i="1"/>
  <c r="B1761" i="1"/>
  <c r="H1760" i="1"/>
  <c r="I1760" i="1"/>
  <c r="J1760" i="1" s="1"/>
  <c r="K1760" i="1" s="1"/>
  <c r="M1760" i="1"/>
  <c r="N1760" i="1"/>
  <c r="L1760" i="1"/>
  <c r="B2460" i="1"/>
  <c r="I2459" i="1"/>
  <c r="J2459" i="1" s="1"/>
  <c r="K2459" i="1" s="1"/>
  <c r="L2459" i="1"/>
  <c r="N2459" i="1"/>
  <c r="H2459" i="1"/>
  <c r="M2459" i="1"/>
  <c r="L3259" i="1"/>
  <c r="J3259" i="1"/>
  <c r="K3259" i="1" s="1"/>
  <c r="B3260" i="1"/>
  <c r="M3259" i="1"/>
  <c r="N3259" i="1"/>
  <c r="L3459" i="1"/>
  <c r="B3460" i="1"/>
  <c r="N3459" i="1"/>
  <c r="M3459" i="1"/>
  <c r="J3459" i="1"/>
  <c r="K3459" i="1" s="1"/>
  <c r="L1259" i="1"/>
  <c r="I1259" i="1"/>
  <c r="J1259" i="1" s="1"/>
  <c r="K1259" i="1" s="1"/>
  <c r="H1259" i="1"/>
  <c r="N1259" i="1"/>
  <c r="B1260" i="1"/>
  <c r="M1259" i="1"/>
  <c r="N4360" i="1"/>
  <c r="B4361" i="1"/>
  <c r="M4360" i="1"/>
  <c r="J4360" i="1"/>
  <c r="K4360" i="1" s="1"/>
  <c r="L4360" i="1"/>
  <c r="I1659" i="1"/>
  <c r="J1659" i="1" s="1"/>
  <c r="K1659" i="1" s="1"/>
  <c r="B1660" i="1"/>
  <c r="N1659" i="1"/>
  <c r="M1659" i="1"/>
  <c r="H1659" i="1"/>
  <c r="L1659" i="1"/>
  <c r="J959" i="1"/>
  <c r="K959" i="1" s="1"/>
  <c r="J4861" i="1"/>
  <c r="K4861" i="1" s="1"/>
  <c r="N260" i="1"/>
  <c r="B261" i="1"/>
  <c r="M260" i="1"/>
  <c r="L260" i="1"/>
  <c r="I260" i="1"/>
  <c r="H260" i="1"/>
  <c r="N5360" i="1"/>
  <c r="L5360" i="1"/>
  <c r="B5361" i="1"/>
  <c r="J5360" i="1"/>
  <c r="K5360" i="1" s="1"/>
  <c r="M5360" i="1"/>
  <c r="I2160" i="1"/>
  <c r="N2160" i="1"/>
  <c r="M2160" i="1"/>
  <c r="H2160" i="1"/>
  <c r="L2160" i="1"/>
  <c r="B2161" i="1"/>
  <c r="M1960" i="1"/>
  <c r="N1960" i="1"/>
  <c r="H1960" i="1"/>
  <c r="I1960" i="1"/>
  <c r="J1960" i="1" s="1"/>
  <c r="K1960" i="1" s="1"/>
  <c r="L1960" i="1"/>
  <c r="B1961" i="1"/>
  <c r="J1058" i="1"/>
  <c r="K1058" i="1" s="1"/>
  <c r="N4061" i="1"/>
  <c r="B4062" i="1"/>
  <c r="M4061" i="1"/>
  <c r="L4061" i="1"/>
  <c r="J6460" i="1"/>
  <c r="K6460" i="1" s="1"/>
  <c r="B4563" i="1"/>
  <c r="N4562" i="1"/>
  <c r="J4562" i="1"/>
  <c r="K4562" i="1" s="1"/>
  <c r="L4562" i="1"/>
  <c r="M4562" i="1"/>
  <c r="H1059" i="1"/>
  <c r="I1059" i="1"/>
  <c r="N1059" i="1"/>
  <c r="M1059" i="1"/>
  <c r="B1060" i="1"/>
  <c r="L1059" i="1"/>
  <c r="H860" i="1"/>
  <c r="N860" i="1"/>
  <c r="M860" i="1"/>
  <c r="L860" i="1"/>
  <c r="I860" i="1"/>
  <c r="J860" i="1" s="1"/>
  <c r="K860" i="1" s="1"/>
  <c r="B861" i="1"/>
  <c r="J5359" i="1"/>
  <c r="K5359" i="1" s="1"/>
  <c r="J5860" i="1"/>
  <c r="K5860" i="1" s="1"/>
  <c r="N5860" i="1"/>
  <c r="M5860" i="1"/>
  <c r="L5860" i="1"/>
  <c r="B5861" i="1"/>
  <c r="B6060" i="1"/>
  <c r="N6059" i="1"/>
  <c r="M6059" i="1"/>
  <c r="L6059" i="1"/>
  <c r="N5561" i="1"/>
  <c r="J5561" i="1"/>
  <c r="K5561" i="1" s="1"/>
  <c r="M5561" i="1"/>
  <c r="L5561" i="1"/>
  <c r="B5562" i="1"/>
  <c r="N6160" i="1"/>
  <c r="M6160" i="1"/>
  <c r="L6160" i="1"/>
  <c r="B6161" i="1"/>
  <c r="N160" i="1"/>
  <c r="I160" i="1"/>
  <c r="J160" i="1" s="1"/>
  <c r="K160" i="1" s="1"/>
  <c r="M160" i="1"/>
  <c r="H160" i="1"/>
  <c r="L160" i="1"/>
  <c r="B161" i="1"/>
  <c r="J3061" i="1"/>
  <c r="K3061" i="1" s="1"/>
  <c r="N5161" i="1"/>
  <c r="M5161" i="1"/>
  <c r="L5161" i="1"/>
  <c r="B5162" i="1"/>
  <c r="J5161" i="1"/>
  <c r="K5161" i="1" s="1"/>
  <c r="L3561" i="1"/>
  <c r="B3562" i="1"/>
  <c r="N3561" i="1"/>
  <c r="M3561" i="1"/>
  <c r="J5560" i="1"/>
  <c r="K5560" i="1" s="1"/>
  <c r="L960" i="1"/>
  <c r="H960" i="1"/>
  <c r="I960" i="1"/>
  <c r="M960" i="1"/>
  <c r="N960" i="1"/>
  <c r="B961" i="1"/>
  <c r="H1160" i="1"/>
  <c r="N1160" i="1"/>
  <c r="B1161" i="1"/>
  <c r="M1160" i="1"/>
  <c r="L1160" i="1"/>
  <c r="I1160" i="1"/>
  <c r="J1160" i="1" s="1"/>
  <c r="K1160" i="1" s="1"/>
  <c r="H759" i="1"/>
  <c r="I759" i="1"/>
  <c r="J759" i="1" s="1"/>
  <c r="K759" i="1" s="1"/>
  <c r="N759" i="1"/>
  <c r="M759" i="1"/>
  <c r="B760" i="1"/>
  <c r="L759" i="1"/>
  <c r="M4660" i="1"/>
  <c r="N4660" i="1"/>
  <c r="B4661" i="1"/>
  <c r="L4660" i="1"/>
  <c r="H559" i="1"/>
  <c r="I559" i="1"/>
  <c r="M559" i="1"/>
  <c r="B560" i="1"/>
  <c r="L559" i="1"/>
  <c r="N559" i="1"/>
  <c r="N4862" i="1"/>
  <c r="M4862" i="1"/>
  <c r="J4862" i="1"/>
  <c r="K4862" i="1" s="1"/>
  <c r="B4863" i="1"/>
  <c r="L4862" i="1"/>
  <c r="N3062" i="1"/>
  <c r="M3062" i="1"/>
  <c r="B3063" i="1"/>
  <c r="L3062" i="1"/>
  <c r="I459" i="1"/>
  <c r="J459" i="1" s="1"/>
  <c r="K459" i="1" s="1"/>
  <c r="L459" i="1"/>
  <c r="H459" i="1"/>
  <c r="M459" i="1"/>
  <c r="B460" i="1"/>
  <c r="N459" i="1"/>
  <c r="N3861" i="1"/>
  <c r="M3861" i="1"/>
  <c r="L3861" i="1"/>
  <c r="B3862" i="1"/>
  <c r="J6159" i="1"/>
  <c r="K6159" i="1" s="1"/>
  <c r="L6461" i="1"/>
  <c r="B6462" i="1"/>
  <c r="J6461" i="1"/>
  <c r="K6461" i="1" s="1"/>
  <c r="N6461" i="1"/>
  <c r="M6461" i="1"/>
  <c r="J159" i="1"/>
  <c r="K159" i="1" s="1"/>
  <c r="J2159" i="1"/>
  <c r="K2159" i="1" s="1"/>
  <c r="B6364" i="1" l="1"/>
  <c r="N6363" i="1"/>
  <c r="L6363" i="1"/>
  <c r="M6363" i="1"/>
  <c r="J6362" i="1"/>
  <c r="K6362" i="1" s="1"/>
  <c r="L5760" i="1"/>
  <c r="B5761" i="1"/>
  <c r="J5760" i="1"/>
  <c r="K5760" i="1" s="1"/>
  <c r="N5760" i="1"/>
  <c r="M5760" i="1"/>
  <c r="J4160" i="1"/>
  <c r="K4160" i="1" s="1"/>
  <c r="N4160" i="1"/>
  <c r="L4160" i="1"/>
  <c r="B4161" i="1"/>
  <c r="M4160" i="1"/>
  <c r="N660" i="1"/>
  <c r="M660" i="1"/>
  <c r="L660" i="1"/>
  <c r="I660" i="1"/>
  <c r="J660" i="1" s="1"/>
  <c r="K660" i="1" s="1"/>
  <c r="H660" i="1"/>
  <c r="B661" i="1"/>
  <c r="B2861" i="1"/>
  <c r="J2860" i="1"/>
  <c r="K2860" i="1" s="1"/>
  <c r="N2860" i="1"/>
  <c r="L2860" i="1"/>
  <c r="M2860" i="1"/>
  <c r="N6262" i="1"/>
  <c r="L6262" i="1"/>
  <c r="M6262" i="1"/>
  <c r="B6263" i="1"/>
  <c r="J6262" i="1"/>
  <c r="K6262" i="1" s="1"/>
  <c r="I2060" i="1"/>
  <c r="J2060" i="1" s="1"/>
  <c r="K2060" i="1" s="1"/>
  <c r="B2061" i="1"/>
  <c r="L2060" i="1"/>
  <c r="M2060" i="1"/>
  <c r="H2060" i="1"/>
  <c r="N2060" i="1"/>
  <c r="J3761" i="1"/>
  <c r="K3761" i="1" s="1"/>
  <c r="B3762" i="1"/>
  <c r="N3761" i="1"/>
  <c r="L3761" i="1"/>
  <c r="M3761" i="1"/>
  <c r="N5060" i="1"/>
  <c r="J5060" i="1"/>
  <c r="K5060" i="1" s="1"/>
  <c r="B5061" i="1"/>
  <c r="M5060" i="1"/>
  <c r="L5060" i="1"/>
  <c r="I1462" i="1"/>
  <c r="J1462" i="1" s="1"/>
  <c r="K1462" i="1" s="1"/>
  <c r="N1462" i="1"/>
  <c r="H1462" i="1"/>
  <c r="B1463" i="1"/>
  <c r="L1462" i="1"/>
  <c r="M1462" i="1"/>
  <c r="I1560" i="1"/>
  <c r="J1560" i="1" s="1"/>
  <c r="K1560" i="1" s="1"/>
  <c r="H1560" i="1"/>
  <c r="N1560" i="1"/>
  <c r="M1560" i="1"/>
  <c r="L1560" i="1"/>
  <c r="B1561" i="1"/>
  <c r="M3660" i="1"/>
  <c r="L3660" i="1"/>
  <c r="B3661" i="1"/>
  <c r="J3660" i="1"/>
  <c r="K3660" i="1" s="1"/>
  <c r="N3660" i="1"/>
  <c r="J4462" i="1"/>
  <c r="K4462" i="1" s="1"/>
  <c r="B4463" i="1"/>
  <c r="N4462" i="1"/>
  <c r="M4462" i="1"/>
  <c r="L4462" i="1"/>
  <c r="M2261" i="1"/>
  <c r="L2261" i="1"/>
  <c r="I2261" i="1"/>
  <c r="J2261" i="1" s="1"/>
  <c r="K2261" i="1" s="1"/>
  <c r="H2261" i="1"/>
  <c r="B2262" i="1"/>
  <c r="N2261" i="1"/>
  <c r="J4961" i="1"/>
  <c r="K4961" i="1" s="1"/>
  <c r="N4961" i="1"/>
  <c r="M4961" i="1"/>
  <c r="L4961" i="1"/>
  <c r="B4962" i="1"/>
  <c r="N3360" i="1"/>
  <c r="J3360" i="1"/>
  <c r="K3360" i="1" s="1"/>
  <c r="B3361" i="1"/>
  <c r="M3360" i="1"/>
  <c r="L3360" i="1"/>
  <c r="J3160" i="1"/>
  <c r="K3160" i="1" s="1"/>
  <c r="M3160" i="1"/>
  <c r="B3161" i="1"/>
  <c r="L3160" i="1"/>
  <c r="N3160" i="1"/>
  <c r="L1860" i="1"/>
  <c r="H1860" i="1"/>
  <c r="I1860" i="1"/>
  <c r="J1860" i="1" s="1"/>
  <c r="K1860" i="1" s="1"/>
  <c r="N1860" i="1"/>
  <c r="B1861" i="1"/>
  <c r="M1860" i="1"/>
  <c r="M3260" i="1"/>
  <c r="N3260" i="1"/>
  <c r="L3260" i="1"/>
  <c r="J3260" i="1"/>
  <c r="K3260" i="1" s="1"/>
  <c r="B3261" i="1"/>
  <c r="J4760" i="1"/>
  <c r="K4760" i="1" s="1"/>
  <c r="N4760" i="1"/>
  <c r="M4760" i="1"/>
  <c r="L4760" i="1"/>
  <c r="B4761" i="1"/>
  <c r="N1361" i="1"/>
  <c r="M1361" i="1"/>
  <c r="L1361" i="1"/>
  <c r="B1362" i="1"/>
  <c r="H1361" i="1"/>
  <c r="I1361" i="1"/>
  <c r="J1361" i="1" s="1"/>
  <c r="K1361" i="1" s="1"/>
  <c r="I2361" i="1"/>
  <c r="J2361" i="1" s="1"/>
  <c r="K2361" i="1" s="1"/>
  <c r="H2361" i="1"/>
  <c r="B2362" i="1"/>
  <c r="N2361" i="1"/>
  <c r="M2361" i="1"/>
  <c r="L2361" i="1"/>
  <c r="M60" i="1"/>
  <c r="L60" i="1"/>
  <c r="I60" i="1"/>
  <c r="J60" i="1" s="1"/>
  <c r="K60" i="1" s="1"/>
  <c r="B61" i="1"/>
  <c r="N60" i="1"/>
  <c r="H60" i="1"/>
  <c r="B1661" i="1"/>
  <c r="N1660" i="1"/>
  <c r="M1660" i="1"/>
  <c r="I1660" i="1"/>
  <c r="J1660" i="1" s="1"/>
  <c r="K1660" i="1" s="1"/>
  <c r="L1660" i="1"/>
  <c r="H1660" i="1"/>
  <c r="B4362" i="1"/>
  <c r="J4361" i="1"/>
  <c r="K4361" i="1" s="1"/>
  <c r="N4361" i="1"/>
  <c r="M4361" i="1"/>
  <c r="L4361" i="1"/>
  <c r="B3461" i="1"/>
  <c r="N3460" i="1"/>
  <c r="M3460" i="1"/>
  <c r="L3460" i="1"/>
  <c r="J3460" i="1"/>
  <c r="K3460" i="1" s="1"/>
  <c r="M2663" i="1"/>
  <c r="L2663" i="1"/>
  <c r="N2663" i="1"/>
  <c r="B2664" i="1"/>
  <c r="J2663" i="1"/>
  <c r="K2663" i="1" s="1"/>
  <c r="N5661" i="1"/>
  <c r="B5662" i="1"/>
  <c r="M5661" i="1"/>
  <c r="J5661" i="1"/>
  <c r="K5661" i="1" s="1"/>
  <c r="L5661" i="1"/>
  <c r="B2461" i="1"/>
  <c r="M2460" i="1"/>
  <c r="L2460" i="1"/>
  <c r="N2460" i="1"/>
  <c r="I2460" i="1"/>
  <c r="J2460" i="1" s="1"/>
  <c r="K2460" i="1" s="1"/>
  <c r="H2460" i="1"/>
  <c r="N1761" i="1"/>
  <c r="M1761" i="1"/>
  <c r="B1762" i="1"/>
  <c r="H1761" i="1"/>
  <c r="I1761" i="1"/>
  <c r="J1761" i="1" s="1"/>
  <c r="K1761" i="1" s="1"/>
  <c r="L1761" i="1"/>
  <c r="B2761" i="1"/>
  <c r="J2760" i="1"/>
  <c r="K2760" i="1" s="1"/>
  <c r="N2760" i="1"/>
  <c r="M2760" i="1"/>
  <c r="L2760" i="1"/>
  <c r="L5260" i="1"/>
  <c r="M5260" i="1"/>
  <c r="B5261" i="1"/>
  <c r="N5260" i="1"/>
  <c r="J5260" i="1"/>
  <c r="K5260" i="1" s="1"/>
  <c r="B1261" i="1"/>
  <c r="N1260" i="1"/>
  <c r="H1260" i="1"/>
  <c r="L1260" i="1"/>
  <c r="I1260" i="1"/>
  <c r="J1260" i="1" s="1"/>
  <c r="K1260" i="1" s="1"/>
  <c r="M1260" i="1"/>
  <c r="B3962" i="1"/>
  <c r="J3961" i="1"/>
  <c r="K3961" i="1" s="1"/>
  <c r="N3961" i="1"/>
  <c r="M3961" i="1"/>
  <c r="L3961" i="1"/>
  <c r="B3863" i="1"/>
  <c r="N3862" i="1"/>
  <c r="M3862" i="1"/>
  <c r="L3862" i="1"/>
  <c r="N3063" i="1"/>
  <c r="M3063" i="1"/>
  <c r="J3063" i="1"/>
  <c r="K3063" i="1" s="1"/>
  <c r="B3064" i="1"/>
  <c r="L3063" i="1"/>
  <c r="L961" i="1"/>
  <c r="I961" i="1"/>
  <c r="J961" i="1" s="1"/>
  <c r="K961" i="1" s="1"/>
  <c r="B962" i="1"/>
  <c r="M961" i="1"/>
  <c r="N961" i="1"/>
  <c r="H961" i="1"/>
  <c r="J3561" i="1"/>
  <c r="K3561" i="1" s="1"/>
  <c r="I161" i="1"/>
  <c r="N161" i="1"/>
  <c r="M161" i="1"/>
  <c r="L161" i="1"/>
  <c r="H161" i="1"/>
  <c r="B162" i="1"/>
  <c r="J1059" i="1"/>
  <c r="K1059" i="1" s="1"/>
  <c r="N4563" i="1"/>
  <c r="M4563" i="1"/>
  <c r="L4563" i="1"/>
  <c r="B4564" i="1"/>
  <c r="L5361" i="1"/>
  <c r="B5362" i="1"/>
  <c r="J5361" i="1"/>
  <c r="K5361" i="1" s="1"/>
  <c r="N5361" i="1"/>
  <c r="M5361" i="1"/>
  <c r="J3062" i="1"/>
  <c r="K3062" i="1" s="1"/>
  <c r="J3861" i="1"/>
  <c r="K3861" i="1" s="1"/>
  <c r="H460" i="1"/>
  <c r="N460" i="1"/>
  <c r="M460" i="1"/>
  <c r="I460" i="1"/>
  <c r="J460" i="1" s="1"/>
  <c r="K460" i="1" s="1"/>
  <c r="L460" i="1"/>
  <c r="B461" i="1"/>
  <c r="J4660" i="1"/>
  <c r="K4660" i="1" s="1"/>
  <c r="B1162" i="1"/>
  <c r="I1161" i="1"/>
  <c r="J1161" i="1" s="1"/>
  <c r="K1161" i="1" s="1"/>
  <c r="H1161" i="1"/>
  <c r="N1161" i="1"/>
  <c r="M1161" i="1"/>
  <c r="L1161" i="1"/>
  <c r="N6462" i="1"/>
  <c r="M6462" i="1"/>
  <c r="L6462" i="1"/>
  <c r="J6462" i="1"/>
  <c r="K6462" i="1" s="1"/>
  <c r="B6463" i="1"/>
  <c r="N4863" i="1"/>
  <c r="B4864" i="1"/>
  <c r="J4863" i="1"/>
  <c r="K4863" i="1" s="1"/>
  <c r="M4863" i="1"/>
  <c r="L4863" i="1"/>
  <c r="H760" i="1"/>
  <c r="B761" i="1"/>
  <c r="N760" i="1"/>
  <c r="M760" i="1"/>
  <c r="I760" i="1"/>
  <c r="J760" i="1" s="1"/>
  <c r="K760" i="1" s="1"/>
  <c r="L760" i="1"/>
  <c r="N560" i="1"/>
  <c r="L560" i="1"/>
  <c r="M560" i="1"/>
  <c r="H560" i="1"/>
  <c r="B561" i="1"/>
  <c r="I560" i="1"/>
  <c r="J560" i="1" s="1"/>
  <c r="K560" i="1" s="1"/>
  <c r="L6060" i="1"/>
  <c r="B6061" i="1"/>
  <c r="J6060" i="1"/>
  <c r="K6060" i="1" s="1"/>
  <c r="N6060" i="1"/>
  <c r="M6060" i="1"/>
  <c r="B862" i="1"/>
  <c r="H861" i="1"/>
  <c r="N861" i="1"/>
  <c r="M861" i="1"/>
  <c r="I861" i="1"/>
  <c r="L861" i="1"/>
  <c r="N1961" i="1"/>
  <c r="M1961" i="1"/>
  <c r="H1961" i="1"/>
  <c r="B1962" i="1"/>
  <c r="L1961" i="1"/>
  <c r="I1961" i="1"/>
  <c r="M261" i="1"/>
  <c r="I261" i="1"/>
  <c r="L261" i="1"/>
  <c r="H261" i="1"/>
  <c r="N261" i="1"/>
  <c r="B262" i="1"/>
  <c r="B4662" i="1"/>
  <c r="J4661" i="1"/>
  <c r="K4661" i="1" s="1"/>
  <c r="L4661" i="1"/>
  <c r="M4661" i="1"/>
  <c r="N4661" i="1"/>
  <c r="J960" i="1"/>
  <c r="K960" i="1" s="1"/>
  <c r="J6059" i="1"/>
  <c r="K6059" i="1" s="1"/>
  <c r="B1061" i="1"/>
  <c r="N1060" i="1"/>
  <c r="M1060" i="1"/>
  <c r="L1060" i="1"/>
  <c r="I1060" i="1"/>
  <c r="J1060" i="1" s="1"/>
  <c r="K1060" i="1" s="1"/>
  <c r="H1060" i="1"/>
  <c r="L4062" i="1"/>
  <c r="B4063" i="1"/>
  <c r="N4062" i="1"/>
  <c r="M4062" i="1"/>
  <c r="J2160" i="1"/>
  <c r="K2160" i="1" s="1"/>
  <c r="J559" i="1"/>
  <c r="K559" i="1" s="1"/>
  <c r="B5163" i="1"/>
  <c r="N5162" i="1"/>
  <c r="J5162" i="1"/>
  <c r="K5162" i="1" s="1"/>
  <c r="M5162" i="1"/>
  <c r="L5162" i="1"/>
  <c r="J6160" i="1"/>
  <c r="K6160" i="1" s="1"/>
  <c r="B5563" i="1"/>
  <c r="N5562" i="1"/>
  <c r="J5562" i="1"/>
  <c r="K5562" i="1" s="1"/>
  <c r="M5562" i="1"/>
  <c r="L5562" i="1"/>
  <c r="I2161" i="1"/>
  <c r="J2161" i="1" s="1"/>
  <c r="K2161" i="1" s="1"/>
  <c r="L2161" i="1"/>
  <c r="H2161" i="1"/>
  <c r="B2162" i="1"/>
  <c r="N2161" i="1"/>
  <c r="M2161" i="1"/>
  <c r="J3562" i="1"/>
  <c r="K3562" i="1" s="1"/>
  <c r="B3563" i="1"/>
  <c r="N3562" i="1"/>
  <c r="M3562" i="1"/>
  <c r="L3562" i="1"/>
  <c r="N6161" i="1"/>
  <c r="M6161" i="1"/>
  <c r="B6162" i="1"/>
  <c r="L6161" i="1"/>
  <c r="J6161" i="1"/>
  <c r="K6161" i="1" s="1"/>
  <c r="N5861" i="1"/>
  <c r="M5861" i="1"/>
  <c r="B5862" i="1"/>
  <c r="L5861" i="1"/>
  <c r="J4061" i="1"/>
  <c r="K4061" i="1" s="1"/>
  <c r="J260" i="1"/>
  <c r="K260" i="1" s="1"/>
  <c r="J6363" i="1" l="1"/>
  <c r="K6363" i="1" s="1"/>
  <c r="N5761" i="1"/>
  <c r="L5761" i="1"/>
  <c r="J5761" i="1"/>
  <c r="K5761" i="1" s="1"/>
  <c r="M5761" i="1"/>
  <c r="B5762" i="1"/>
  <c r="B6365" i="1"/>
  <c r="L6364" i="1"/>
  <c r="N6364" i="1"/>
  <c r="M6364" i="1"/>
  <c r="M4161" i="1"/>
  <c r="L4161" i="1"/>
  <c r="N4161" i="1"/>
  <c r="J4161" i="1"/>
  <c r="K4161" i="1" s="1"/>
  <c r="B4162" i="1"/>
  <c r="B662" i="1"/>
  <c r="I661" i="1"/>
  <c r="J661" i="1" s="1"/>
  <c r="K661" i="1" s="1"/>
  <c r="L661" i="1"/>
  <c r="M661" i="1"/>
  <c r="H661" i="1"/>
  <c r="N661" i="1"/>
  <c r="L2861" i="1"/>
  <c r="B2862" i="1"/>
  <c r="J2861" i="1"/>
  <c r="K2861" i="1" s="1"/>
  <c r="M2861" i="1"/>
  <c r="N2861" i="1"/>
  <c r="N6263" i="1"/>
  <c r="M6263" i="1"/>
  <c r="L6263" i="1"/>
  <c r="B6264" i="1"/>
  <c r="J6263" i="1"/>
  <c r="K6263" i="1" s="1"/>
  <c r="J3762" i="1"/>
  <c r="K3762" i="1" s="1"/>
  <c r="M3762" i="1"/>
  <c r="L3762" i="1"/>
  <c r="N3762" i="1"/>
  <c r="B3763" i="1"/>
  <c r="I2061" i="1"/>
  <c r="J2061" i="1" s="1"/>
  <c r="K2061" i="1" s="1"/>
  <c r="B2062" i="1"/>
  <c r="L2061" i="1"/>
  <c r="M2061" i="1"/>
  <c r="H2061" i="1"/>
  <c r="N2061" i="1"/>
  <c r="L3161" i="1"/>
  <c r="B3162" i="1"/>
  <c r="M3161" i="1"/>
  <c r="N3161" i="1"/>
  <c r="J3161" i="1"/>
  <c r="K3161" i="1" s="1"/>
  <c r="B1562" i="1"/>
  <c r="M1561" i="1"/>
  <c r="L1561" i="1"/>
  <c r="I1561" i="1"/>
  <c r="J1561" i="1" s="1"/>
  <c r="K1561" i="1" s="1"/>
  <c r="H1561" i="1"/>
  <c r="N1561" i="1"/>
  <c r="B3362" i="1"/>
  <c r="M3361" i="1"/>
  <c r="L3361" i="1"/>
  <c r="J3361" i="1"/>
  <c r="K3361" i="1" s="1"/>
  <c r="N3361" i="1"/>
  <c r="N2262" i="1"/>
  <c r="B2263" i="1"/>
  <c r="M2262" i="1"/>
  <c r="I2262" i="1"/>
  <c r="J2262" i="1" s="1"/>
  <c r="K2262" i="1" s="1"/>
  <c r="L2262" i="1"/>
  <c r="H2262" i="1"/>
  <c r="L3661" i="1"/>
  <c r="B3662" i="1"/>
  <c r="J3661" i="1"/>
  <c r="K3661" i="1" s="1"/>
  <c r="N3661" i="1"/>
  <c r="M3661" i="1"/>
  <c r="L1463" i="1"/>
  <c r="B1464" i="1"/>
  <c r="I1463" i="1"/>
  <c r="J1463" i="1" s="1"/>
  <c r="K1463" i="1" s="1"/>
  <c r="N1463" i="1"/>
  <c r="H1463" i="1"/>
  <c r="M1463" i="1"/>
  <c r="N5061" i="1"/>
  <c r="B5062" i="1"/>
  <c r="M5061" i="1"/>
  <c r="L5061" i="1"/>
  <c r="J5061" i="1"/>
  <c r="K5061" i="1" s="1"/>
  <c r="M4962" i="1"/>
  <c r="N4962" i="1"/>
  <c r="L4962" i="1"/>
  <c r="B4963" i="1"/>
  <c r="J4962" i="1"/>
  <c r="K4962" i="1" s="1"/>
  <c r="M4463" i="1"/>
  <c r="L4463" i="1"/>
  <c r="B4464" i="1"/>
  <c r="J4463" i="1"/>
  <c r="K4463" i="1" s="1"/>
  <c r="N4463" i="1"/>
  <c r="L1861" i="1"/>
  <c r="H1861" i="1"/>
  <c r="N1861" i="1"/>
  <c r="M1861" i="1"/>
  <c r="B1862" i="1"/>
  <c r="I1861" i="1"/>
  <c r="J1861" i="1" s="1"/>
  <c r="K1861" i="1" s="1"/>
  <c r="M4761" i="1"/>
  <c r="J4761" i="1"/>
  <c r="K4761" i="1" s="1"/>
  <c r="N4761" i="1"/>
  <c r="B4762" i="1"/>
  <c r="L4761" i="1"/>
  <c r="N5261" i="1"/>
  <c r="B5262" i="1"/>
  <c r="J5261" i="1"/>
  <c r="K5261" i="1" s="1"/>
  <c r="M5261" i="1"/>
  <c r="L5261" i="1"/>
  <c r="N1762" i="1"/>
  <c r="H1762" i="1"/>
  <c r="M1762" i="1"/>
  <c r="B1763" i="1"/>
  <c r="I1762" i="1"/>
  <c r="J1762" i="1" s="1"/>
  <c r="K1762" i="1" s="1"/>
  <c r="L1762" i="1"/>
  <c r="L3261" i="1"/>
  <c r="J3261" i="1"/>
  <c r="K3261" i="1" s="1"/>
  <c r="B3262" i="1"/>
  <c r="M3261" i="1"/>
  <c r="N3261" i="1"/>
  <c r="B2762" i="1"/>
  <c r="N2761" i="1"/>
  <c r="M2761" i="1"/>
  <c r="L2761" i="1"/>
  <c r="J2761" i="1"/>
  <c r="K2761" i="1" s="1"/>
  <c r="M5662" i="1"/>
  <c r="B5663" i="1"/>
  <c r="L5662" i="1"/>
  <c r="J5662" i="1"/>
  <c r="K5662" i="1" s="1"/>
  <c r="N5662" i="1"/>
  <c r="N4362" i="1"/>
  <c r="L4362" i="1"/>
  <c r="J4362" i="1"/>
  <c r="K4362" i="1" s="1"/>
  <c r="B4363" i="1"/>
  <c r="M4362" i="1"/>
  <c r="M61" i="1"/>
  <c r="L61" i="1"/>
  <c r="I61" i="1"/>
  <c r="J61" i="1" s="1"/>
  <c r="K61" i="1" s="1"/>
  <c r="H61" i="1"/>
  <c r="N61" i="1"/>
  <c r="B62" i="1"/>
  <c r="B1363" i="1"/>
  <c r="I1362" i="1"/>
  <c r="J1362" i="1" s="1"/>
  <c r="K1362" i="1" s="1"/>
  <c r="H1362" i="1"/>
  <c r="N1362" i="1"/>
  <c r="M1362" i="1"/>
  <c r="L1362" i="1"/>
  <c r="M3962" i="1"/>
  <c r="L3962" i="1"/>
  <c r="B3963" i="1"/>
  <c r="N3962" i="1"/>
  <c r="J3962" i="1"/>
  <c r="K3962" i="1" s="1"/>
  <c r="N1261" i="1"/>
  <c r="M1261" i="1"/>
  <c r="I1261" i="1"/>
  <c r="J1261" i="1" s="1"/>
  <c r="K1261" i="1" s="1"/>
  <c r="L1261" i="1"/>
  <c r="H1261" i="1"/>
  <c r="B1262" i="1"/>
  <c r="N2461" i="1"/>
  <c r="B2462" i="1"/>
  <c r="M2461" i="1"/>
  <c r="L2461" i="1"/>
  <c r="I2461" i="1"/>
  <c r="J2461" i="1" s="1"/>
  <c r="K2461" i="1" s="1"/>
  <c r="H2461" i="1"/>
  <c r="M3461" i="1"/>
  <c r="B3462" i="1"/>
  <c r="J3461" i="1"/>
  <c r="K3461" i="1" s="1"/>
  <c r="L3461" i="1"/>
  <c r="N3461" i="1"/>
  <c r="I1661" i="1"/>
  <c r="J1661" i="1" s="1"/>
  <c r="K1661" i="1" s="1"/>
  <c r="L1661" i="1"/>
  <c r="N1661" i="1"/>
  <c r="H1661" i="1"/>
  <c r="M1661" i="1"/>
  <c r="B1662" i="1"/>
  <c r="M2362" i="1"/>
  <c r="B2363" i="1"/>
  <c r="I2362" i="1"/>
  <c r="J2362" i="1" s="1"/>
  <c r="K2362" i="1" s="1"/>
  <c r="L2362" i="1"/>
  <c r="H2362" i="1"/>
  <c r="N2362" i="1"/>
  <c r="M2664" i="1"/>
  <c r="L2664" i="1"/>
  <c r="N2664" i="1"/>
  <c r="B2665" i="1"/>
  <c r="J2664" i="1"/>
  <c r="K2664" i="1" s="1"/>
  <c r="J6162" i="1"/>
  <c r="K6162" i="1" s="1"/>
  <c r="B6163" i="1"/>
  <c r="N6162" i="1"/>
  <c r="M6162" i="1"/>
  <c r="L6162" i="1"/>
  <c r="I262" i="1"/>
  <c r="J262" i="1" s="1"/>
  <c r="K262" i="1" s="1"/>
  <c r="H262" i="1"/>
  <c r="N262" i="1"/>
  <c r="M262" i="1"/>
  <c r="B263" i="1"/>
  <c r="L262" i="1"/>
  <c r="J1961" i="1"/>
  <c r="K1961" i="1" s="1"/>
  <c r="J6463" i="1"/>
  <c r="K6463" i="1" s="1"/>
  <c r="N6463" i="1"/>
  <c r="L6463" i="1"/>
  <c r="M6463" i="1"/>
  <c r="B6464" i="1"/>
  <c r="L4564" i="1"/>
  <c r="J4564" i="1"/>
  <c r="K4564" i="1" s="1"/>
  <c r="B4565" i="1"/>
  <c r="N4564" i="1"/>
  <c r="M4564" i="1"/>
  <c r="N3064" i="1"/>
  <c r="M3064" i="1"/>
  <c r="L3064" i="1"/>
  <c r="B3065" i="1"/>
  <c r="J3862" i="1"/>
  <c r="K3862" i="1" s="1"/>
  <c r="J5163" i="1"/>
  <c r="K5163" i="1" s="1"/>
  <c r="N5163" i="1"/>
  <c r="M5163" i="1"/>
  <c r="B5164" i="1"/>
  <c r="L5163" i="1"/>
  <c r="J861" i="1"/>
  <c r="K861" i="1" s="1"/>
  <c r="J161" i="1"/>
  <c r="K161" i="1" s="1"/>
  <c r="B963" i="1"/>
  <c r="L962" i="1"/>
  <c r="N962" i="1"/>
  <c r="H962" i="1"/>
  <c r="M962" i="1"/>
  <c r="I962" i="1"/>
  <c r="L1061" i="1"/>
  <c r="B1062" i="1"/>
  <c r="I1061" i="1"/>
  <c r="N1061" i="1"/>
  <c r="M1061" i="1"/>
  <c r="H1061" i="1"/>
  <c r="N5862" i="1"/>
  <c r="M5862" i="1"/>
  <c r="J5862" i="1"/>
  <c r="K5862" i="1" s="1"/>
  <c r="L5862" i="1"/>
  <c r="B5863" i="1"/>
  <c r="B2163" i="1"/>
  <c r="N2162" i="1"/>
  <c r="M2162" i="1"/>
  <c r="L2162" i="1"/>
  <c r="I2162" i="1"/>
  <c r="J2162" i="1" s="1"/>
  <c r="K2162" i="1" s="1"/>
  <c r="H2162" i="1"/>
  <c r="I1962" i="1"/>
  <c r="M1962" i="1"/>
  <c r="B1963" i="1"/>
  <c r="N1962" i="1"/>
  <c r="H1962" i="1"/>
  <c r="L1962" i="1"/>
  <c r="N461" i="1"/>
  <c r="M461" i="1"/>
  <c r="L461" i="1"/>
  <c r="I461" i="1"/>
  <c r="J461" i="1" s="1"/>
  <c r="K461" i="1" s="1"/>
  <c r="H461" i="1"/>
  <c r="B462" i="1"/>
  <c r="J4563" i="1"/>
  <c r="K4563" i="1" s="1"/>
  <c r="L162" i="1"/>
  <c r="B163" i="1"/>
  <c r="I162" i="1"/>
  <c r="N162" i="1"/>
  <c r="H162" i="1"/>
  <c r="M162" i="1"/>
  <c r="N4662" i="1"/>
  <c r="B4663" i="1"/>
  <c r="L4662" i="1"/>
  <c r="M4662" i="1"/>
  <c r="N5362" i="1"/>
  <c r="M5362" i="1"/>
  <c r="J5362" i="1"/>
  <c r="K5362" i="1" s="1"/>
  <c r="L5362" i="1"/>
  <c r="B5363" i="1"/>
  <c r="N3863" i="1"/>
  <c r="L3863" i="1"/>
  <c r="J3863" i="1"/>
  <c r="K3863" i="1" s="1"/>
  <c r="B3864" i="1"/>
  <c r="M3863" i="1"/>
  <c r="J4062" i="1"/>
  <c r="K4062" i="1" s="1"/>
  <c r="J261" i="1"/>
  <c r="K261" i="1" s="1"/>
  <c r="L761" i="1"/>
  <c r="H761" i="1"/>
  <c r="I761" i="1"/>
  <c r="N761" i="1"/>
  <c r="M761" i="1"/>
  <c r="B762" i="1"/>
  <c r="N4864" i="1"/>
  <c r="J4864" i="1"/>
  <c r="K4864" i="1" s="1"/>
  <c r="M4864" i="1"/>
  <c r="L4864" i="1"/>
  <c r="B4865" i="1"/>
  <c r="J5861" i="1"/>
  <c r="K5861" i="1" s="1"/>
  <c r="M3563" i="1"/>
  <c r="N3563" i="1"/>
  <c r="J3563" i="1"/>
  <c r="K3563" i="1" s="1"/>
  <c r="L3563" i="1"/>
  <c r="B3564" i="1"/>
  <c r="M5563" i="1"/>
  <c r="B5564" i="1"/>
  <c r="N5563" i="1"/>
  <c r="L5563" i="1"/>
  <c r="L4063" i="1"/>
  <c r="J4063" i="1"/>
  <c r="K4063" i="1" s="1"/>
  <c r="N4063" i="1"/>
  <c r="M4063" i="1"/>
  <c r="B4064" i="1"/>
  <c r="N862" i="1"/>
  <c r="I862" i="1"/>
  <c r="J862" i="1" s="1"/>
  <c r="K862" i="1" s="1"/>
  <c r="L862" i="1"/>
  <c r="B863" i="1"/>
  <c r="M862" i="1"/>
  <c r="H862" i="1"/>
  <c r="N6061" i="1"/>
  <c r="M6061" i="1"/>
  <c r="B6062" i="1"/>
  <c r="L6061" i="1"/>
  <c r="J6061" i="1"/>
  <c r="K6061" i="1" s="1"/>
  <c r="N561" i="1"/>
  <c r="I561" i="1"/>
  <c r="J561" i="1" s="1"/>
  <c r="K561" i="1" s="1"/>
  <c r="M561" i="1"/>
  <c r="L561" i="1"/>
  <c r="H561" i="1"/>
  <c r="B562" i="1"/>
  <c r="L1162" i="1"/>
  <c r="M1162" i="1"/>
  <c r="H1162" i="1"/>
  <c r="I1162" i="1"/>
  <c r="J1162" i="1" s="1"/>
  <c r="K1162" i="1" s="1"/>
  <c r="N1162" i="1"/>
  <c r="B1163" i="1"/>
  <c r="B6366" i="1" l="1"/>
  <c r="N6365" i="1"/>
  <c r="L6365" i="1"/>
  <c r="M6365" i="1"/>
  <c r="J6364" i="1"/>
  <c r="K6364" i="1" s="1"/>
  <c r="L5762" i="1"/>
  <c r="N5762" i="1"/>
  <c r="B5763" i="1"/>
  <c r="M5762" i="1"/>
  <c r="J5762" i="1"/>
  <c r="K5762" i="1" s="1"/>
  <c r="L2862" i="1"/>
  <c r="B2863" i="1"/>
  <c r="M2862" i="1"/>
  <c r="J2862" i="1"/>
  <c r="K2862" i="1" s="1"/>
  <c r="N2862" i="1"/>
  <c r="M4162" i="1"/>
  <c r="B4163" i="1"/>
  <c r="L4162" i="1"/>
  <c r="J4162" i="1"/>
  <c r="K4162" i="1" s="1"/>
  <c r="N4162" i="1"/>
  <c r="I662" i="1"/>
  <c r="J662" i="1" s="1"/>
  <c r="K662" i="1" s="1"/>
  <c r="N662" i="1"/>
  <c r="B663" i="1"/>
  <c r="M662" i="1"/>
  <c r="H662" i="1"/>
  <c r="L662" i="1"/>
  <c r="J6264" i="1"/>
  <c r="K6264" i="1" s="1"/>
  <c r="M6264" i="1"/>
  <c r="L6264" i="1"/>
  <c r="B6265" i="1"/>
  <c r="N6264" i="1"/>
  <c r="M3763" i="1"/>
  <c r="B3764" i="1"/>
  <c r="L3763" i="1"/>
  <c r="J3763" i="1"/>
  <c r="K3763" i="1" s="1"/>
  <c r="N3763" i="1"/>
  <c r="I2062" i="1"/>
  <c r="J2062" i="1" s="1"/>
  <c r="K2062" i="1" s="1"/>
  <c r="B2063" i="1"/>
  <c r="L2062" i="1"/>
  <c r="N2062" i="1"/>
  <c r="M2062" i="1"/>
  <c r="H2062" i="1"/>
  <c r="L4464" i="1"/>
  <c r="B4465" i="1"/>
  <c r="M4464" i="1"/>
  <c r="N4464" i="1"/>
  <c r="J4464" i="1"/>
  <c r="K4464" i="1" s="1"/>
  <c r="B3663" i="1"/>
  <c r="N3662" i="1"/>
  <c r="J3662" i="1"/>
  <c r="K3662" i="1" s="1"/>
  <c r="L3662" i="1"/>
  <c r="M3662" i="1"/>
  <c r="B5063" i="1"/>
  <c r="N5062" i="1"/>
  <c r="L5062" i="1"/>
  <c r="M5062" i="1"/>
  <c r="J5062" i="1"/>
  <c r="K5062" i="1" s="1"/>
  <c r="H1464" i="1"/>
  <c r="L1464" i="1"/>
  <c r="I1464" i="1"/>
  <c r="J1464" i="1" s="1"/>
  <c r="K1464" i="1" s="1"/>
  <c r="M1464" i="1"/>
  <c r="B1465" i="1"/>
  <c r="N1464" i="1"/>
  <c r="M2263" i="1"/>
  <c r="B2264" i="1"/>
  <c r="L2263" i="1"/>
  <c r="H2263" i="1"/>
  <c r="I2263" i="1"/>
  <c r="J2263" i="1" s="1"/>
  <c r="K2263" i="1" s="1"/>
  <c r="N2263" i="1"/>
  <c r="M3162" i="1"/>
  <c r="J3162" i="1"/>
  <c r="K3162" i="1" s="1"/>
  <c r="B3163" i="1"/>
  <c r="N3162" i="1"/>
  <c r="L3162" i="1"/>
  <c r="H1862" i="1"/>
  <c r="L1862" i="1"/>
  <c r="N1862" i="1"/>
  <c r="M1862" i="1"/>
  <c r="B1863" i="1"/>
  <c r="I1862" i="1"/>
  <c r="J1862" i="1" s="1"/>
  <c r="K1862" i="1" s="1"/>
  <c r="J4963" i="1"/>
  <c r="K4963" i="1" s="1"/>
  <c r="B4964" i="1"/>
  <c r="M4963" i="1"/>
  <c r="N4963" i="1"/>
  <c r="L4963" i="1"/>
  <c r="J3362" i="1"/>
  <c r="K3362" i="1" s="1"/>
  <c r="B3363" i="1"/>
  <c r="M3362" i="1"/>
  <c r="N3362" i="1"/>
  <c r="L3362" i="1"/>
  <c r="H1562" i="1"/>
  <c r="M1562" i="1"/>
  <c r="I1562" i="1"/>
  <c r="J1562" i="1" s="1"/>
  <c r="K1562" i="1" s="1"/>
  <c r="N1562" i="1"/>
  <c r="B1563" i="1"/>
  <c r="L1562" i="1"/>
  <c r="B63" i="1"/>
  <c r="L62" i="1"/>
  <c r="H62" i="1"/>
  <c r="N62" i="1"/>
  <c r="I62" i="1"/>
  <c r="J62" i="1" s="1"/>
  <c r="K62" i="1" s="1"/>
  <c r="M62" i="1"/>
  <c r="M3963" i="1"/>
  <c r="B3964" i="1"/>
  <c r="L3963" i="1"/>
  <c r="J3963" i="1"/>
  <c r="K3963" i="1" s="1"/>
  <c r="N3963" i="1"/>
  <c r="J4363" i="1"/>
  <c r="K4363" i="1" s="1"/>
  <c r="N4363" i="1"/>
  <c r="M4363" i="1"/>
  <c r="L4363" i="1"/>
  <c r="B4364" i="1"/>
  <c r="N4762" i="1"/>
  <c r="M4762" i="1"/>
  <c r="B4763" i="1"/>
  <c r="J4762" i="1"/>
  <c r="K4762" i="1" s="1"/>
  <c r="L4762" i="1"/>
  <c r="B2364" i="1"/>
  <c r="I2363" i="1"/>
  <c r="J2363" i="1" s="1"/>
  <c r="K2363" i="1" s="1"/>
  <c r="N2363" i="1"/>
  <c r="M2363" i="1"/>
  <c r="L2363" i="1"/>
  <c r="H2363" i="1"/>
  <c r="L3462" i="1"/>
  <c r="J3462" i="1"/>
  <c r="K3462" i="1" s="1"/>
  <c r="N3462" i="1"/>
  <c r="M3462" i="1"/>
  <c r="B3463" i="1"/>
  <c r="I2462" i="1"/>
  <c r="J2462" i="1" s="1"/>
  <c r="K2462" i="1" s="1"/>
  <c r="H2462" i="1"/>
  <c r="L2462" i="1"/>
  <c r="N2462" i="1"/>
  <c r="B2463" i="1"/>
  <c r="M2462" i="1"/>
  <c r="L1763" i="1"/>
  <c r="M1763" i="1"/>
  <c r="I1763" i="1"/>
  <c r="J1763" i="1" s="1"/>
  <c r="K1763" i="1" s="1"/>
  <c r="H1763" i="1"/>
  <c r="N1763" i="1"/>
  <c r="B1764" i="1"/>
  <c r="L3262" i="1"/>
  <c r="J3262" i="1"/>
  <c r="K3262" i="1" s="1"/>
  <c r="M3262" i="1"/>
  <c r="B3263" i="1"/>
  <c r="N3262" i="1"/>
  <c r="H1662" i="1"/>
  <c r="L1662" i="1"/>
  <c r="I1662" i="1"/>
  <c r="J1662" i="1" s="1"/>
  <c r="K1662" i="1" s="1"/>
  <c r="B1663" i="1"/>
  <c r="N1662" i="1"/>
  <c r="M1662" i="1"/>
  <c r="N1262" i="1"/>
  <c r="M1262" i="1"/>
  <c r="H1262" i="1"/>
  <c r="L1262" i="1"/>
  <c r="B1263" i="1"/>
  <c r="I1262" i="1"/>
  <c r="J1262" i="1" s="1"/>
  <c r="K1262" i="1" s="1"/>
  <c r="B5664" i="1"/>
  <c r="M5663" i="1"/>
  <c r="L5663" i="1"/>
  <c r="J5663" i="1"/>
  <c r="K5663" i="1" s="1"/>
  <c r="N5663" i="1"/>
  <c r="B5263" i="1"/>
  <c r="N5262" i="1"/>
  <c r="J5262" i="1"/>
  <c r="K5262" i="1" s="1"/>
  <c r="M5262" i="1"/>
  <c r="L5262" i="1"/>
  <c r="B2666" i="1"/>
  <c r="J2665" i="1"/>
  <c r="K2665" i="1" s="1"/>
  <c r="N2665" i="1"/>
  <c r="M2665" i="1"/>
  <c r="L2665" i="1"/>
  <c r="I1363" i="1"/>
  <c r="J1363" i="1" s="1"/>
  <c r="K1363" i="1" s="1"/>
  <c r="M1363" i="1"/>
  <c r="H1363" i="1"/>
  <c r="L1363" i="1"/>
  <c r="B1364" i="1"/>
  <c r="N1363" i="1"/>
  <c r="B2763" i="1"/>
  <c r="N2762" i="1"/>
  <c r="M2762" i="1"/>
  <c r="L2762" i="1"/>
  <c r="J2762" i="1"/>
  <c r="K2762" i="1" s="1"/>
  <c r="J5564" i="1"/>
  <c r="K5564" i="1" s="1"/>
  <c r="L5564" i="1"/>
  <c r="N5564" i="1"/>
  <c r="B5565" i="1"/>
  <c r="M5564" i="1"/>
  <c r="J5563" i="1"/>
  <c r="K5563" i="1" s="1"/>
  <c r="J4865" i="1"/>
  <c r="K4865" i="1" s="1"/>
  <c r="N4865" i="1"/>
  <c r="B4866" i="1"/>
  <c r="M4865" i="1"/>
  <c r="L4865" i="1"/>
  <c r="I762" i="1"/>
  <c r="J762" i="1" s="1"/>
  <c r="K762" i="1" s="1"/>
  <c r="N762" i="1"/>
  <c r="M762" i="1"/>
  <c r="B763" i="1"/>
  <c r="L762" i="1"/>
  <c r="H762" i="1"/>
  <c r="M4663" i="1"/>
  <c r="L4663" i="1"/>
  <c r="N4663" i="1"/>
  <c r="B4664" i="1"/>
  <c r="J3064" i="1"/>
  <c r="K3064" i="1" s="1"/>
  <c r="J4662" i="1"/>
  <c r="K4662" i="1" s="1"/>
  <c r="I1963" i="1"/>
  <c r="J1963" i="1" s="1"/>
  <c r="K1963" i="1" s="1"/>
  <c r="H1963" i="1"/>
  <c r="B1964" i="1"/>
  <c r="N1963" i="1"/>
  <c r="L1963" i="1"/>
  <c r="M1963" i="1"/>
  <c r="J1061" i="1"/>
  <c r="K1061" i="1" s="1"/>
  <c r="H963" i="1"/>
  <c r="N963" i="1"/>
  <c r="I963" i="1"/>
  <c r="J963" i="1" s="1"/>
  <c r="K963" i="1" s="1"/>
  <c r="B964" i="1"/>
  <c r="L963" i="1"/>
  <c r="M963" i="1"/>
  <c r="J5164" i="1"/>
  <c r="K5164" i="1" s="1"/>
  <c r="M5164" i="1"/>
  <c r="L5164" i="1"/>
  <c r="B5165" i="1"/>
  <c r="N5164" i="1"/>
  <c r="J6163" i="1"/>
  <c r="K6163" i="1" s="1"/>
  <c r="M6163" i="1"/>
  <c r="L6163" i="1"/>
  <c r="B6164" i="1"/>
  <c r="N6163" i="1"/>
  <c r="L1163" i="1"/>
  <c r="B1164" i="1"/>
  <c r="M1163" i="1"/>
  <c r="I1163" i="1"/>
  <c r="H1163" i="1"/>
  <c r="N1163" i="1"/>
  <c r="H562" i="1"/>
  <c r="M562" i="1"/>
  <c r="B563" i="1"/>
  <c r="I562" i="1"/>
  <c r="L562" i="1"/>
  <c r="N562" i="1"/>
  <c r="N4064" i="1"/>
  <c r="J4064" i="1"/>
  <c r="K4064" i="1" s="1"/>
  <c r="M4064" i="1"/>
  <c r="L4064" i="1"/>
  <c r="B4065" i="1"/>
  <c r="N5363" i="1"/>
  <c r="L5363" i="1"/>
  <c r="B5364" i="1"/>
  <c r="J5363" i="1"/>
  <c r="K5363" i="1" s="1"/>
  <c r="M5363" i="1"/>
  <c r="L1062" i="1"/>
  <c r="I1062" i="1"/>
  <c r="J1062" i="1" s="1"/>
  <c r="K1062" i="1" s="1"/>
  <c r="B1063" i="1"/>
  <c r="N1062" i="1"/>
  <c r="M1062" i="1"/>
  <c r="H1062" i="1"/>
  <c r="J962" i="1"/>
  <c r="K962" i="1" s="1"/>
  <c r="N3065" i="1"/>
  <c r="M3065" i="1"/>
  <c r="L3065" i="1"/>
  <c r="B3066" i="1"/>
  <c r="M6464" i="1"/>
  <c r="J6464" i="1"/>
  <c r="K6464" i="1" s="1"/>
  <c r="L6464" i="1"/>
  <c r="B6465" i="1"/>
  <c r="N6464" i="1"/>
  <c r="J761" i="1"/>
  <c r="K761" i="1" s="1"/>
  <c r="J162" i="1"/>
  <c r="K162" i="1" s="1"/>
  <c r="J1962" i="1"/>
  <c r="K1962" i="1" s="1"/>
  <c r="I2163" i="1"/>
  <c r="J2163" i="1" s="1"/>
  <c r="K2163" i="1" s="1"/>
  <c r="N2163" i="1"/>
  <c r="M2163" i="1"/>
  <c r="H2163" i="1"/>
  <c r="B2164" i="1"/>
  <c r="L2163" i="1"/>
  <c r="L263" i="1"/>
  <c r="N263" i="1"/>
  <c r="I263" i="1"/>
  <c r="J263" i="1" s="1"/>
  <c r="K263" i="1" s="1"/>
  <c r="M263" i="1"/>
  <c r="H263" i="1"/>
  <c r="B264" i="1"/>
  <c r="B6063" i="1"/>
  <c r="N6062" i="1"/>
  <c r="M6062" i="1"/>
  <c r="L6062" i="1"/>
  <c r="M863" i="1"/>
  <c r="H863" i="1"/>
  <c r="I863" i="1"/>
  <c r="J863" i="1" s="1"/>
  <c r="K863" i="1" s="1"/>
  <c r="N863" i="1"/>
  <c r="L863" i="1"/>
  <c r="B864" i="1"/>
  <c r="M3564" i="1"/>
  <c r="L3564" i="1"/>
  <c r="B3565" i="1"/>
  <c r="J3564" i="1"/>
  <c r="K3564" i="1" s="1"/>
  <c r="N3564" i="1"/>
  <c r="N3864" i="1"/>
  <c r="B3865" i="1"/>
  <c r="M3864" i="1"/>
  <c r="L3864" i="1"/>
  <c r="B164" i="1"/>
  <c r="I163" i="1"/>
  <c r="J163" i="1" s="1"/>
  <c r="K163" i="1" s="1"/>
  <c r="N163" i="1"/>
  <c r="M163" i="1"/>
  <c r="L163" i="1"/>
  <c r="H163" i="1"/>
  <c r="N462" i="1"/>
  <c r="M462" i="1"/>
  <c r="I462" i="1"/>
  <c r="B463" i="1"/>
  <c r="L462" i="1"/>
  <c r="H462" i="1"/>
  <c r="B4566" i="1"/>
  <c r="L4565" i="1"/>
  <c r="N4565" i="1"/>
  <c r="M4565" i="1"/>
  <c r="N5863" i="1"/>
  <c r="M5863" i="1"/>
  <c r="L5863" i="1"/>
  <c r="B5864" i="1"/>
  <c r="J6365" i="1" l="1"/>
  <c r="K6365" i="1" s="1"/>
  <c r="L5763" i="1"/>
  <c r="B5764" i="1"/>
  <c r="N5763" i="1"/>
  <c r="M5763" i="1"/>
  <c r="J5763" i="1"/>
  <c r="K5763" i="1" s="1"/>
  <c r="B6367" i="1"/>
  <c r="N6366" i="1"/>
  <c r="L6366" i="1"/>
  <c r="M6366" i="1"/>
  <c r="L663" i="1"/>
  <c r="I663" i="1"/>
  <c r="J663" i="1" s="1"/>
  <c r="K663" i="1" s="1"/>
  <c r="H663" i="1"/>
  <c r="B664" i="1"/>
  <c r="N663" i="1"/>
  <c r="M663" i="1"/>
  <c r="B2864" i="1"/>
  <c r="L2863" i="1"/>
  <c r="N2863" i="1"/>
  <c r="J2863" i="1"/>
  <c r="K2863" i="1" s="1"/>
  <c r="M2863" i="1"/>
  <c r="N4163" i="1"/>
  <c r="M4163" i="1"/>
  <c r="L4163" i="1"/>
  <c r="J4163" i="1"/>
  <c r="K4163" i="1" s="1"/>
  <c r="B4164" i="1"/>
  <c r="B6266" i="1"/>
  <c r="N6265" i="1"/>
  <c r="M6265" i="1"/>
  <c r="J6265" i="1"/>
  <c r="K6265" i="1" s="1"/>
  <c r="L6265" i="1"/>
  <c r="B2064" i="1"/>
  <c r="L2063" i="1"/>
  <c r="M2063" i="1"/>
  <c r="H2063" i="1"/>
  <c r="N2063" i="1"/>
  <c r="I2063" i="1"/>
  <c r="J2063" i="1" s="1"/>
  <c r="K2063" i="1" s="1"/>
  <c r="M3764" i="1"/>
  <c r="L3764" i="1"/>
  <c r="B3765" i="1"/>
  <c r="J3764" i="1"/>
  <c r="K3764" i="1" s="1"/>
  <c r="N3764" i="1"/>
  <c r="H1563" i="1"/>
  <c r="B1564" i="1"/>
  <c r="I1563" i="1"/>
  <c r="J1563" i="1" s="1"/>
  <c r="K1563" i="1" s="1"/>
  <c r="N1563" i="1"/>
  <c r="M1563" i="1"/>
  <c r="L1563" i="1"/>
  <c r="B1864" i="1"/>
  <c r="H1863" i="1"/>
  <c r="L1863" i="1"/>
  <c r="I1863" i="1"/>
  <c r="J1863" i="1" s="1"/>
  <c r="K1863" i="1" s="1"/>
  <c r="N1863" i="1"/>
  <c r="M1863" i="1"/>
  <c r="N1465" i="1"/>
  <c r="B1466" i="1"/>
  <c r="H1465" i="1"/>
  <c r="M1465" i="1"/>
  <c r="L1465" i="1"/>
  <c r="I1465" i="1"/>
  <c r="J1465" i="1" s="1"/>
  <c r="K1465" i="1" s="1"/>
  <c r="J3363" i="1"/>
  <c r="K3363" i="1" s="1"/>
  <c r="B3364" i="1"/>
  <c r="L3363" i="1"/>
  <c r="N3363" i="1"/>
  <c r="M3363" i="1"/>
  <c r="N3163" i="1"/>
  <c r="J3163" i="1"/>
  <c r="K3163" i="1" s="1"/>
  <c r="B3164" i="1"/>
  <c r="L3163" i="1"/>
  <c r="M3163" i="1"/>
  <c r="J4964" i="1"/>
  <c r="K4964" i="1" s="1"/>
  <c r="N4964" i="1"/>
  <c r="B4965" i="1"/>
  <c r="L4964" i="1"/>
  <c r="M4964" i="1"/>
  <c r="L2264" i="1"/>
  <c r="B2265" i="1"/>
  <c r="I2264" i="1"/>
  <c r="J2264" i="1" s="1"/>
  <c r="K2264" i="1" s="1"/>
  <c r="N2264" i="1"/>
  <c r="M2264" i="1"/>
  <c r="H2264" i="1"/>
  <c r="J4465" i="1"/>
  <c r="K4465" i="1" s="1"/>
  <c r="M4465" i="1"/>
  <c r="L4465" i="1"/>
  <c r="N4465" i="1"/>
  <c r="B4466" i="1"/>
  <c r="N5063" i="1"/>
  <c r="L5063" i="1"/>
  <c r="B5064" i="1"/>
  <c r="J5063" i="1"/>
  <c r="K5063" i="1" s="1"/>
  <c r="M5063" i="1"/>
  <c r="N3663" i="1"/>
  <c r="J3663" i="1"/>
  <c r="K3663" i="1" s="1"/>
  <c r="M3663" i="1"/>
  <c r="L3663" i="1"/>
  <c r="B3664" i="1"/>
  <c r="B1664" i="1"/>
  <c r="L1663" i="1"/>
  <c r="I1663" i="1"/>
  <c r="J1663" i="1" s="1"/>
  <c r="K1663" i="1" s="1"/>
  <c r="H1663" i="1"/>
  <c r="N1663" i="1"/>
  <c r="M1663" i="1"/>
  <c r="M4364" i="1"/>
  <c r="L4364" i="1"/>
  <c r="J4364" i="1"/>
  <c r="K4364" i="1" s="1"/>
  <c r="B4365" i="1"/>
  <c r="N4364" i="1"/>
  <c r="M2666" i="1"/>
  <c r="L2666" i="1"/>
  <c r="J2666" i="1"/>
  <c r="K2666" i="1" s="1"/>
  <c r="B2667" i="1"/>
  <c r="N2666" i="1"/>
  <c r="N2763" i="1"/>
  <c r="M2763" i="1"/>
  <c r="J2763" i="1"/>
  <c r="K2763" i="1" s="1"/>
  <c r="L2763" i="1"/>
  <c r="B2764" i="1"/>
  <c r="B5264" i="1"/>
  <c r="N5263" i="1"/>
  <c r="J5263" i="1"/>
  <c r="K5263" i="1" s="1"/>
  <c r="L5263" i="1"/>
  <c r="M5263" i="1"/>
  <c r="L5664" i="1"/>
  <c r="B5665" i="1"/>
  <c r="J5664" i="1"/>
  <c r="K5664" i="1" s="1"/>
  <c r="M5664" i="1"/>
  <c r="N5664" i="1"/>
  <c r="L2364" i="1"/>
  <c r="I2364" i="1"/>
  <c r="J2364" i="1" s="1"/>
  <c r="K2364" i="1" s="1"/>
  <c r="H2364" i="1"/>
  <c r="B2365" i="1"/>
  <c r="N2364" i="1"/>
  <c r="M2364" i="1"/>
  <c r="M4763" i="1"/>
  <c r="N4763" i="1"/>
  <c r="B4764" i="1"/>
  <c r="L4763" i="1"/>
  <c r="J4763" i="1"/>
  <c r="K4763" i="1" s="1"/>
  <c r="H1764" i="1"/>
  <c r="N1764" i="1"/>
  <c r="M1764" i="1"/>
  <c r="B1765" i="1"/>
  <c r="L1764" i="1"/>
  <c r="I1764" i="1"/>
  <c r="J1764" i="1" s="1"/>
  <c r="K1764" i="1" s="1"/>
  <c r="N3463" i="1"/>
  <c r="L3463" i="1"/>
  <c r="J3463" i="1"/>
  <c r="K3463" i="1" s="1"/>
  <c r="B3464" i="1"/>
  <c r="M3463" i="1"/>
  <c r="B3965" i="1"/>
  <c r="J3964" i="1"/>
  <c r="K3964" i="1" s="1"/>
  <c r="N3964" i="1"/>
  <c r="M3964" i="1"/>
  <c r="L3964" i="1"/>
  <c r="N1364" i="1"/>
  <c r="M1364" i="1"/>
  <c r="H1364" i="1"/>
  <c r="L1364" i="1"/>
  <c r="B1365" i="1"/>
  <c r="I1364" i="1"/>
  <c r="J1364" i="1" s="1"/>
  <c r="K1364" i="1" s="1"/>
  <c r="N1263" i="1"/>
  <c r="B1264" i="1"/>
  <c r="M1263" i="1"/>
  <c r="H1263" i="1"/>
  <c r="L1263" i="1"/>
  <c r="I1263" i="1"/>
  <c r="J1263" i="1" s="1"/>
  <c r="K1263" i="1" s="1"/>
  <c r="N3263" i="1"/>
  <c r="B3264" i="1"/>
  <c r="L3263" i="1"/>
  <c r="J3263" i="1"/>
  <c r="K3263" i="1" s="1"/>
  <c r="M3263" i="1"/>
  <c r="H2463" i="1"/>
  <c r="M2463" i="1"/>
  <c r="L2463" i="1"/>
  <c r="B2464" i="1"/>
  <c r="I2463" i="1"/>
  <c r="J2463" i="1" s="1"/>
  <c r="K2463" i="1" s="1"/>
  <c r="N2463" i="1"/>
  <c r="H63" i="1"/>
  <c r="N63" i="1"/>
  <c r="I63" i="1"/>
  <c r="J63" i="1" s="1"/>
  <c r="K63" i="1" s="1"/>
  <c r="M63" i="1"/>
  <c r="B64" i="1"/>
  <c r="L63" i="1"/>
  <c r="J5863" i="1"/>
  <c r="K5863" i="1" s="1"/>
  <c r="J4566" i="1"/>
  <c r="K4566" i="1" s="1"/>
  <c r="N4566" i="1"/>
  <c r="M4566" i="1"/>
  <c r="B4567" i="1"/>
  <c r="L4566" i="1"/>
  <c r="N164" i="1"/>
  <c r="H164" i="1"/>
  <c r="I164" i="1"/>
  <c r="J164" i="1" s="1"/>
  <c r="K164" i="1" s="1"/>
  <c r="L164" i="1"/>
  <c r="B165" i="1"/>
  <c r="M164" i="1"/>
  <c r="M6063" i="1"/>
  <c r="J6063" i="1"/>
  <c r="K6063" i="1" s="1"/>
  <c r="L6063" i="1"/>
  <c r="B6064" i="1"/>
  <c r="N6063" i="1"/>
  <c r="B865" i="1"/>
  <c r="N864" i="1"/>
  <c r="M864" i="1"/>
  <c r="I864" i="1"/>
  <c r="L864" i="1"/>
  <c r="H864" i="1"/>
  <c r="N5364" i="1"/>
  <c r="B5365" i="1"/>
  <c r="M5364" i="1"/>
  <c r="L5364" i="1"/>
  <c r="J562" i="1"/>
  <c r="K562" i="1" s="1"/>
  <c r="J1163" i="1"/>
  <c r="K1163" i="1" s="1"/>
  <c r="J4565" i="1"/>
  <c r="K4565" i="1" s="1"/>
  <c r="B564" i="1"/>
  <c r="H563" i="1"/>
  <c r="N563" i="1"/>
  <c r="L563" i="1"/>
  <c r="M563" i="1"/>
  <c r="I563" i="1"/>
  <c r="M1964" i="1"/>
  <c r="I1964" i="1"/>
  <c r="J1964" i="1" s="1"/>
  <c r="K1964" i="1" s="1"/>
  <c r="L1964" i="1"/>
  <c r="N1964" i="1"/>
  <c r="B1965" i="1"/>
  <c r="H1964" i="1"/>
  <c r="M5864" i="1"/>
  <c r="N5864" i="1"/>
  <c r="B5865" i="1"/>
  <c r="L5864" i="1"/>
  <c r="N1063" i="1"/>
  <c r="H1063" i="1"/>
  <c r="I1063" i="1"/>
  <c r="J1063" i="1" s="1"/>
  <c r="K1063" i="1" s="1"/>
  <c r="M1063" i="1"/>
  <c r="B1064" i="1"/>
  <c r="L1063" i="1"/>
  <c r="M463" i="1"/>
  <c r="I463" i="1"/>
  <c r="J463" i="1" s="1"/>
  <c r="K463" i="1" s="1"/>
  <c r="L463" i="1"/>
  <c r="H463" i="1"/>
  <c r="B464" i="1"/>
  <c r="N463" i="1"/>
  <c r="J3864" i="1"/>
  <c r="K3864" i="1" s="1"/>
  <c r="N264" i="1"/>
  <c r="M264" i="1"/>
  <c r="B265" i="1"/>
  <c r="L264" i="1"/>
  <c r="H264" i="1"/>
  <c r="I264" i="1"/>
  <c r="J264" i="1" s="1"/>
  <c r="K264" i="1" s="1"/>
  <c r="H1164" i="1"/>
  <c r="L1164" i="1"/>
  <c r="I1164" i="1"/>
  <c r="N1164" i="1"/>
  <c r="B1165" i="1"/>
  <c r="M1164" i="1"/>
  <c r="J4663" i="1"/>
  <c r="K4663" i="1" s="1"/>
  <c r="B3566" i="1"/>
  <c r="N3565" i="1"/>
  <c r="M3565" i="1"/>
  <c r="L3565" i="1"/>
  <c r="J6062" i="1"/>
  <c r="K6062" i="1" s="1"/>
  <c r="J3065" i="1"/>
  <c r="K3065" i="1" s="1"/>
  <c r="L6164" i="1"/>
  <c r="N6164" i="1"/>
  <c r="B6165" i="1"/>
  <c r="M6164" i="1"/>
  <c r="N5165" i="1"/>
  <c r="M5165" i="1"/>
  <c r="L5165" i="1"/>
  <c r="B5166" i="1"/>
  <c r="J5165" i="1"/>
  <c r="K5165" i="1" s="1"/>
  <c r="J462" i="1"/>
  <c r="K462" i="1" s="1"/>
  <c r="J3865" i="1"/>
  <c r="K3865" i="1" s="1"/>
  <c r="N3865" i="1"/>
  <c r="B3866" i="1"/>
  <c r="M3865" i="1"/>
  <c r="L3865" i="1"/>
  <c r="B6466" i="1"/>
  <c r="J6465" i="1"/>
  <c r="K6465" i="1" s="1"/>
  <c r="N6465" i="1"/>
  <c r="L6465" i="1"/>
  <c r="M6465" i="1"/>
  <c r="N3066" i="1"/>
  <c r="B3067" i="1"/>
  <c r="M3066" i="1"/>
  <c r="L3066" i="1"/>
  <c r="J4065" i="1"/>
  <c r="K4065" i="1" s="1"/>
  <c r="L4065" i="1"/>
  <c r="N4065" i="1"/>
  <c r="M4065" i="1"/>
  <c r="B4066" i="1"/>
  <c r="I964" i="1"/>
  <c r="J964" i="1" s="1"/>
  <c r="K964" i="1" s="1"/>
  <c r="M964" i="1"/>
  <c r="H964" i="1"/>
  <c r="L964" i="1"/>
  <c r="N964" i="1"/>
  <c r="B965" i="1"/>
  <c r="L4664" i="1"/>
  <c r="B4665" i="1"/>
  <c r="M4664" i="1"/>
  <c r="N4664" i="1"/>
  <c r="B764" i="1"/>
  <c r="N763" i="1"/>
  <c r="M763" i="1"/>
  <c r="H763" i="1"/>
  <c r="I763" i="1"/>
  <c r="L763" i="1"/>
  <c r="M4866" i="1"/>
  <c r="L4866" i="1"/>
  <c r="B4867" i="1"/>
  <c r="J4866" i="1"/>
  <c r="K4866" i="1" s="1"/>
  <c r="N4866" i="1"/>
  <c r="M2164" i="1"/>
  <c r="I2164" i="1"/>
  <c r="N2164" i="1"/>
  <c r="H2164" i="1"/>
  <c r="L2164" i="1"/>
  <c r="B2165" i="1"/>
  <c r="N5565" i="1"/>
  <c r="B5566" i="1"/>
  <c r="M5565" i="1"/>
  <c r="L5565" i="1"/>
  <c r="J5565" i="1"/>
  <c r="K5565" i="1" s="1"/>
  <c r="L5764" i="1" l="1"/>
  <c r="J5764" i="1"/>
  <c r="K5764" i="1" s="1"/>
  <c r="B5765" i="1"/>
  <c r="M5764" i="1"/>
  <c r="N5764" i="1"/>
  <c r="B6368" i="1"/>
  <c r="N6367" i="1"/>
  <c r="L6367" i="1"/>
  <c r="M6367" i="1"/>
  <c r="J6366" i="1"/>
  <c r="K6366" i="1" s="1"/>
  <c r="N664" i="1"/>
  <c r="M664" i="1"/>
  <c r="B665" i="1"/>
  <c r="I664" i="1"/>
  <c r="J664" i="1" s="1"/>
  <c r="K664" i="1" s="1"/>
  <c r="L664" i="1"/>
  <c r="H664" i="1"/>
  <c r="L4164" i="1"/>
  <c r="N4164" i="1"/>
  <c r="B4165" i="1"/>
  <c r="J4164" i="1"/>
  <c r="K4164" i="1" s="1"/>
  <c r="M4164" i="1"/>
  <c r="J2864" i="1"/>
  <c r="K2864" i="1" s="1"/>
  <c r="N2864" i="1"/>
  <c r="L2864" i="1"/>
  <c r="B2865" i="1"/>
  <c r="M2864" i="1"/>
  <c r="M6266" i="1"/>
  <c r="L6266" i="1"/>
  <c r="J6266" i="1"/>
  <c r="K6266" i="1" s="1"/>
  <c r="B6267" i="1"/>
  <c r="N6266" i="1"/>
  <c r="M3765" i="1"/>
  <c r="L3765" i="1"/>
  <c r="B3766" i="1"/>
  <c r="N3765" i="1"/>
  <c r="J3765" i="1"/>
  <c r="K3765" i="1" s="1"/>
  <c r="B2065" i="1"/>
  <c r="L2064" i="1"/>
  <c r="I2064" i="1"/>
  <c r="J2064" i="1" s="1"/>
  <c r="K2064" i="1" s="1"/>
  <c r="N2064" i="1"/>
  <c r="M2064" i="1"/>
  <c r="H2064" i="1"/>
  <c r="N2265" i="1"/>
  <c r="M2265" i="1"/>
  <c r="H2265" i="1"/>
  <c r="L2265" i="1"/>
  <c r="B2266" i="1"/>
  <c r="I2265" i="1"/>
  <c r="J2265" i="1" s="1"/>
  <c r="K2265" i="1" s="1"/>
  <c r="M3364" i="1"/>
  <c r="J3364" i="1"/>
  <c r="K3364" i="1" s="1"/>
  <c r="B3365" i="1"/>
  <c r="L3364" i="1"/>
  <c r="N3364" i="1"/>
  <c r="B1467" i="1"/>
  <c r="L1466" i="1"/>
  <c r="N1466" i="1"/>
  <c r="I1466" i="1"/>
  <c r="J1466" i="1" s="1"/>
  <c r="K1466" i="1" s="1"/>
  <c r="H1466" i="1"/>
  <c r="M1466" i="1"/>
  <c r="N3664" i="1"/>
  <c r="L3664" i="1"/>
  <c r="M3664" i="1"/>
  <c r="J3664" i="1"/>
  <c r="K3664" i="1" s="1"/>
  <c r="B3665" i="1"/>
  <c r="J4466" i="1"/>
  <c r="K4466" i="1" s="1"/>
  <c r="N4466" i="1"/>
  <c r="B4467" i="1"/>
  <c r="M4466" i="1"/>
  <c r="L4466" i="1"/>
  <c r="H1564" i="1"/>
  <c r="B1565" i="1"/>
  <c r="I1564" i="1"/>
  <c r="J1564" i="1" s="1"/>
  <c r="K1564" i="1" s="1"/>
  <c r="M1564" i="1"/>
  <c r="L1564" i="1"/>
  <c r="N1564" i="1"/>
  <c r="N1864" i="1"/>
  <c r="L1864" i="1"/>
  <c r="M1864" i="1"/>
  <c r="H1864" i="1"/>
  <c r="I1864" i="1"/>
  <c r="J1864" i="1" s="1"/>
  <c r="K1864" i="1" s="1"/>
  <c r="B1865" i="1"/>
  <c r="L5064" i="1"/>
  <c r="B5065" i="1"/>
  <c r="J5064" i="1"/>
  <c r="K5064" i="1" s="1"/>
  <c r="N5064" i="1"/>
  <c r="M5064" i="1"/>
  <c r="J3164" i="1"/>
  <c r="K3164" i="1" s="1"/>
  <c r="N3164" i="1"/>
  <c r="B3165" i="1"/>
  <c r="M3164" i="1"/>
  <c r="L3164" i="1"/>
  <c r="B4966" i="1"/>
  <c r="M4965" i="1"/>
  <c r="J4965" i="1"/>
  <c r="K4965" i="1" s="1"/>
  <c r="L4965" i="1"/>
  <c r="N4965" i="1"/>
  <c r="L2464" i="1"/>
  <c r="H2464" i="1"/>
  <c r="I2464" i="1"/>
  <c r="J2464" i="1" s="1"/>
  <c r="K2464" i="1" s="1"/>
  <c r="B2465" i="1"/>
  <c r="N2464" i="1"/>
  <c r="M2464" i="1"/>
  <c r="B3465" i="1"/>
  <c r="L3464" i="1"/>
  <c r="N3464" i="1"/>
  <c r="J3464" i="1"/>
  <c r="K3464" i="1" s="1"/>
  <c r="M3464" i="1"/>
  <c r="L1765" i="1"/>
  <c r="N1765" i="1"/>
  <c r="I1765" i="1"/>
  <c r="J1765" i="1" s="1"/>
  <c r="K1765" i="1" s="1"/>
  <c r="H1765" i="1"/>
  <c r="B1766" i="1"/>
  <c r="M1765" i="1"/>
  <c r="B4765" i="1"/>
  <c r="N4764" i="1"/>
  <c r="L4764" i="1"/>
  <c r="J4764" i="1"/>
  <c r="K4764" i="1" s="1"/>
  <c r="M4764" i="1"/>
  <c r="B2366" i="1"/>
  <c r="I2365" i="1"/>
  <c r="J2365" i="1" s="1"/>
  <c r="K2365" i="1" s="1"/>
  <c r="N2365" i="1"/>
  <c r="M2365" i="1"/>
  <c r="L2365" i="1"/>
  <c r="H2365" i="1"/>
  <c r="M3264" i="1"/>
  <c r="N3264" i="1"/>
  <c r="L3264" i="1"/>
  <c r="J3264" i="1"/>
  <c r="K3264" i="1" s="1"/>
  <c r="B3265" i="1"/>
  <c r="L4365" i="1"/>
  <c r="B4366" i="1"/>
  <c r="N4365" i="1"/>
  <c r="J4365" i="1"/>
  <c r="K4365" i="1" s="1"/>
  <c r="M4365" i="1"/>
  <c r="M1264" i="1"/>
  <c r="H1264" i="1"/>
  <c r="I1264" i="1"/>
  <c r="J1264" i="1" s="1"/>
  <c r="K1264" i="1" s="1"/>
  <c r="L1264" i="1"/>
  <c r="B1265" i="1"/>
  <c r="N1264" i="1"/>
  <c r="M3965" i="1"/>
  <c r="L3965" i="1"/>
  <c r="B3966" i="1"/>
  <c r="N3965" i="1"/>
  <c r="J3965" i="1"/>
  <c r="K3965" i="1" s="1"/>
  <c r="L5665" i="1"/>
  <c r="N5665" i="1"/>
  <c r="B5666" i="1"/>
  <c r="M5665" i="1"/>
  <c r="J5665" i="1"/>
  <c r="K5665" i="1" s="1"/>
  <c r="B5265" i="1"/>
  <c r="J5264" i="1"/>
  <c r="K5264" i="1" s="1"/>
  <c r="M5264" i="1"/>
  <c r="L5264" i="1"/>
  <c r="N5264" i="1"/>
  <c r="J2764" i="1"/>
  <c r="K2764" i="1" s="1"/>
  <c r="M2764" i="1"/>
  <c r="N2764" i="1"/>
  <c r="L2764" i="1"/>
  <c r="B2765" i="1"/>
  <c r="L64" i="1"/>
  <c r="H64" i="1"/>
  <c r="B65" i="1"/>
  <c r="I64" i="1"/>
  <c r="J64" i="1" s="1"/>
  <c r="K64" i="1" s="1"/>
  <c r="N64" i="1"/>
  <c r="M64" i="1"/>
  <c r="N1365" i="1"/>
  <c r="B1366" i="1"/>
  <c r="M1365" i="1"/>
  <c r="L1365" i="1"/>
  <c r="H1365" i="1"/>
  <c r="I1365" i="1"/>
  <c r="J1365" i="1" s="1"/>
  <c r="K1365" i="1" s="1"/>
  <c r="M2667" i="1"/>
  <c r="L2667" i="1"/>
  <c r="B2668" i="1"/>
  <c r="J2667" i="1"/>
  <c r="K2667" i="1" s="1"/>
  <c r="N2667" i="1"/>
  <c r="B1665" i="1"/>
  <c r="L1664" i="1"/>
  <c r="I1664" i="1"/>
  <c r="J1664" i="1" s="1"/>
  <c r="K1664" i="1" s="1"/>
  <c r="N1664" i="1"/>
  <c r="H1664" i="1"/>
  <c r="M1664" i="1"/>
  <c r="N5566" i="1"/>
  <c r="M5566" i="1"/>
  <c r="L5566" i="1"/>
  <c r="B5567" i="1"/>
  <c r="J2164" i="1"/>
  <c r="K2164" i="1" s="1"/>
  <c r="J3565" i="1"/>
  <c r="K3565" i="1" s="1"/>
  <c r="N5365" i="1"/>
  <c r="M5365" i="1"/>
  <c r="J5365" i="1"/>
  <c r="K5365" i="1" s="1"/>
  <c r="L5365" i="1"/>
  <c r="B5366" i="1"/>
  <c r="M764" i="1"/>
  <c r="B765" i="1"/>
  <c r="N764" i="1"/>
  <c r="L764" i="1"/>
  <c r="H764" i="1"/>
  <c r="I764" i="1"/>
  <c r="J764" i="1" s="1"/>
  <c r="K764" i="1" s="1"/>
  <c r="B3068" i="1"/>
  <c r="J3067" i="1"/>
  <c r="K3067" i="1" s="1"/>
  <c r="N3067" i="1"/>
  <c r="M3067" i="1"/>
  <c r="L3067" i="1"/>
  <c r="L265" i="1"/>
  <c r="H265" i="1"/>
  <c r="I265" i="1"/>
  <c r="N265" i="1"/>
  <c r="M265" i="1"/>
  <c r="B266" i="1"/>
  <c r="N464" i="1"/>
  <c r="M464" i="1"/>
  <c r="B465" i="1"/>
  <c r="L464" i="1"/>
  <c r="I464" i="1"/>
  <c r="H464" i="1"/>
  <c r="M1064" i="1"/>
  <c r="H1064" i="1"/>
  <c r="L1064" i="1"/>
  <c r="B1065" i="1"/>
  <c r="I1064" i="1"/>
  <c r="J1064" i="1" s="1"/>
  <c r="K1064" i="1" s="1"/>
  <c r="N1064" i="1"/>
  <c r="B866" i="1"/>
  <c r="I865" i="1"/>
  <c r="J865" i="1" s="1"/>
  <c r="K865" i="1" s="1"/>
  <c r="H865" i="1"/>
  <c r="N865" i="1"/>
  <c r="M865" i="1"/>
  <c r="L865" i="1"/>
  <c r="N2165" i="1"/>
  <c r="M2165" i="1"/>
  <c r="L2165" i="1"/>
  <c r="H2165" i="1"/>
  <c r="B2166" i="1"/>
  <c r="I2165" i="1"/>
  <c r="J2165" i="1" s="1"/>
  <c r="K2165" i="1" s="1"/>
  <c r="N3866" i="1"/>
  <c r="M3866" i="1"/>
  <c r="J3866" i="1"/>
  <c r="K3866" i="1" s="1"/>
  <c r="L3866" i="1"/>
  <c r="B3867" i="1"/>
  <c r="B3567" i="1"/>
  <c r="J3566" i="1"/>
  <c r="K3566" i="1" s="1"/>
  <c r="N3566" i="1"/>
  <c r="M3566" i="1"/>
  <c r="L3566" i="1"/>
  <c r="J5364" i="1"/>
  <c r="K5364" i="1" s="1"/>
  <c r="J763" i="1"/>
  <c r="K763" i="1" s="1"/>
  <c r="N5166" i="1"/>
  <c r="M5166" i="1"/>
  <c r="L5166" i="1"/>
  <c r="B5167" i="1"/>
  <c r="N6165" i="1"/>
  <c r="M6165" i="1"/>
  <c r="B6166" i="1"/>
  <c r="J6165" i="1"/>
  <c r="K6165" i="1" s="1"/>
  <c r="L6165" i="1"/>
  <c r="M1165" i="1"/>
  <c r="H1165" i="1"/>
  <c r="L1165" i="1"/>
  <c r="B1166" i="1"/>
  <c r="I1165" i="1"/>
  <c r="J1165" i="1" s="1"/>
  <c r="K1165" i="1" s="1"/>
  <c r="N1165" i="1"/>
  <c r="J5864" i="1"/>
  <c r="K5864" i="1" s="1"/>
  <c r="B565" i="1"/>
  <c r="N564" i="1"/>
  <c r="I564" i="1"/>
  <c r="M564" i="1"/>
  <c r="L564" i="1"/>
  <c r="H564" i="1"/>
  <c r="J4664" i="1"/>
  <c r="K4664" i="1" s="1"/>
  <c r="L965" i="1"/>
  <c r="N965" i="1"/>
  <c r="I965" i="1"/>
  <c r="J965" i="1" s="1"/>
  <c r="K965" i="1" s="1"/>
  <c r="H965" i="1"/>
  <c r="M965" i="1"/>
  <c r="B966" i="1"/>
  <c r="J4066" i="1"/>
  <c r="K4066" i="1" s="1"/>
  <c r="N4066" i="1"/>
  <c r="B4067" i="1"/>
  <c r="M4066" i="1"/>
  <c r="L4066" i="1"/>
  <c r="J3066" i="1"/>
  <c r="K3066" i="1" s="1"/>
  <c r="J563" i="1"/>
  <c r="K563" i="1" s="1"/>
  <c r="J864" i="1"/>
  <c r="K864" i="1" s="1"/>
  <c r="N4867" i="1"/>
  <c r="B4868" i="1"/>
  <c r="L4867" i="1"/>
  <c r="M4867" i="1"/>
  <c r="J4867" i="1"/>
  <c r="K4867" i="1" s="1"/>
  <c r="M4665" i="1"/>
  <c r="L4665" i="1"/>
  <c r="J4665" i="1"/>
  <c r="K4665" i="1" s="1"/>
  <c r="B4666" i="1"/>
  <c r="N4665" i="1"/>
  <c r="N6466" i="1"/>
  <c r="M6466" i="1"/>
  <c r="L6466" i="1"/>
  <c r="B6467" i="1"/>
  <c r="J6164" i="1"/>
  <c r="K6164" i="1" s="1"/>
  <c r="J1164" i="1"/>
  <c r="K1164" i="1" s="1"/>
  <c r="M5865" i="1"/>
  <c r="J5865" i="1"/>
  <c r="K5865" i="1" s="1"/>
  <c r="L5865" i="1"/>
  <c r="B5866" i="1"/>
  <c r="N5865" i="1"/>
  <c r="H1965" i="1"/>
  <c r="I1965" i="1"/>
  <c r="J1965" i="1" s="1"/>
  <c r="K1965" i="1" s="1"/>
  <c r="M1965" i="1"/>
  <c r="L1965" i="1"/>
  <c r="N1965" i="1"/>
  <c r="B1966" i="1"/>
  <c r="L6064" i="1"/>
  <c r="M6064" i="1"/>
  <c r="J6064" i="1"/>
  <c r="K6064" i="1" s="1"/>
  <c r="N6064" i="1"/>
  <c r="B6065" i="1"/>
  <c r="I165" i="1"/>
  <c r="J165" i="1" s="1"/>
  <c r="K165" i="1" s="1"/>
  <c r="N165" i="1"/>
  <c r="H165" i="1"/>
  <c r="M165" i="1"/>
  <c r="L165" i="1"/>
  <c r="B166" i="1"/>
  <c r="M4567" i="1"/>
  <c r="L4567" i="1"/>
  <c r="B4568" i="1"/>
  <c r="N4567" i="1"/>
  <c r="J6367" i="1" l="1"/>
  <c r="K6367" i="1" s="1"/>
  <c r="N5765" i="1"/>
  <c r="M5765" i="1"/>
  <c r="L5765" i="1"/>
  <c r="B5766" i="1"/>
  <c r="J5765" i="1"/>
  <c r="K5765" i="1" s="1"/>
  <c r="B6369" i="1"/>
  <c r="L6368" i="1"/>
  <c r="M6368" i="1"/>
  <c r="N6368" i="1"/>
  <c r="J6368" i="1"/>
  <c r="K6368" i="1" s="1"/>
  <c r="M2865" i="1"/>
  <c r="L2865" i="1"/>
  <c r="J2865" i="1"/>
  <c r="K2865" i="1" s="1"/>
  <c r="B2866" i="1"/>
  <c r="N2865" i="1"/>
  <c r="J4165" i="1"/>
  <c r="K4165" i="1" s="1"/>
  <c r="M4165" i="1"/>
  <c r="B4166" i="1"/>
  <c r="L4165" i="1"/>
  <c r="N4165" i="1"/>
  <c r="M665" i="1"/>
  <c r="I665" i="1"/>
  <c r="J665" i="1" s="1"/>
  <c r="K665" i="1" s="1"/>
  <c r="N665" i="1"/>
  <c r="L665" i="1"/>
  <c r="H665" i="1"/>
  <c r="B666" i="1"/>
  <c r="M6267" i="1"/>
  <c r="B6268" i="1"/>
  <c r="J6267" i="1"/>
  <c r="K6267" i="1" s="1"/>
  <c r="L6267" i="1"/>
  <c r="N6267" i="1"/>
  <c r="L3766" i="1"/>
  <c r="J3766" i="1"/>
  <c r="K3766" i="1" s="1"/>
  <c r="N3766" i="1"/>
  <c r="M3766" i="1"/>
  <c r="B3767" i="1"/>
  <c r="I2065" i="1"/>
  <c r="J2065" i="1" s="1"/>
  <c r="K2065" i="1" s="1"/>
  <c r="B2066" i="1"/>
  <c r="H2065" i="1"/>
  <c r="N2065" i="1"/>
  <c r="L2065" i="1"/>
  <c r="M2065" i="1"/>
  <c r="B3166" i="1"/>
  <c r="M3165" i="1"/>
  <c r="L3165" i="1"/>
  <c r="J3165" i="1"/>
  <c r="K3165" i="1" s="1"/>
  <c r="N3165" i="1"/>
  <c r="N2266" i="1"/>
  <c r="M2266" i="1"/>
  <c r="I2266" i="1"/>
  <c r="J2266" i="1" s="1"/>
  <c r="K2266" i="1" s="1"/>
  <c r="L2266" i="1"/>
  <c r="H2266" i="1"/>
  <c r="B2267" i="1"/>
  <c r="B3666" i="1"/>
  <c r="J3665" i="1"/>
  <c r="K3665" i="1" s="1"/>
  <c r="N3665" i="1"/>
  <c r="M3665" i="1"/>
  <c r="L3665" i="1"/>
  <c r="B4967" i="1"/>
  <c r="N4966" i="1"/>
  <c r="J4966" i="1"/>
  <c r="K4966" i="1" s="1"/>
  <c r="L4966" i="1"/>
  <c r="M4966" i="1"/>
  <c r="L5065" i="1"/>
  <c r="B5066" i="1"/>
  <c r="J5065" i="1"/>
  <c r="K5065" i="1" s="1"/>
  <c r="N5065" i="1"/>
  <c r="M5065" i="1"/>
  <c r="N4467" i="1"/>
  <c r="M4467" i="1"/>
  <c r="L4467" i="1"/>
  <c r="B4468" i="1"/>
  <c r="J4467" i="1"/>
  <c r="K4467" i="1" s="1"/>
  <c r="L3365" i="1"/>
  <c r="B3366" i="1"/>
  <c r="N3365" i="1"/>
  <c r="M3365" i="1"/>
  <c r="J3365" i="1"/>
  <c r="K3365" i="1" s="1"/>
  <c r="M1565" i="1"/>
  <c r="I1565" i="1"/>
  <c r="J1565" i="1" s="1"/>
  <c r="K1565" i="1" s="1"/>
  <c r="L1565" i="1"/>
  <c r="H1565" i="1"/>
  <c r="N1565" i="1"/>
  <c r="B1566" i="1"/>
  <c r="B1866" i="1"/>
  <c r="M1865" i="1"/>
  <c r="L1865" i="1"/>
  <c r="I1865" i="1"/>
  <c r="J1865" i="1" s="1"/>
  <c r="K1865" i="1" s="1"/>
  <c r="H1865" i="1"/>
  <c r="N1865" i="1"/>
  <c r="N1467" i="1"/>
  <c r="M1467" i="1"/>
  <c r="B1468" i="1"/>
  <c r="L1467" i="1"/>
  <c r="H1467" i="1"/>
  <c r="I1467" i="1"/>
  <c r="J1467" i="1" s="1"/>
  <c r="K1467" i="1" s="1"/>
  <c r="B2669" i="1"/>
  <c r="L2668" i="1"/>
  <c r="J2668" i="1"/>
  <c r="K2668" i="1" s="1"/>
  <c r="N2668" i="1"/>
  <c r="M2668" i="1"/>
  <c r="N5666" i="1"/>
  <c r="M5666" i="1"/>
  <c r="L5666" i="1"/>
  <c r="B5667" i="1"/>
  <c r="J5666" i="1"/>
  <c r="K5666" i="1" s="1"/>
  <c r="M3966" i="1"/>
  <c r="B3967" i="1"/>
  <c r="L3966" i="1"/>
  <c r="J3966" i="1"/>
  <c r="K3966" i="1" s="1"/>
  <c r="N3966" i="1"/>
  <c r="L3265" i="1"/>
  <c r="J3265" i="1"/>
  <c r="K3265" i="1" s="1"/>
  <c r="B3266" i="1"/>
  <c r="M3265" i="1"/>
  <c r="N3265" i="1"/>
  <c r="L65" i="1"/>
  <c r="H65" i="1"/>
  <c r="I65" i="1"/>
  <c r="J65" i="1" s="1"/>
  <c r="K65" i="1" s="1"/>
  <c r="B66" i="1"/>
  <c r="N65" i="1"/>
  <c r="M65" i="1"/>
  <c r="L1766" i="1"/>
  <c r="N1766" i="1"/>
  <c r="H1766" i="1"/>
  <c r="I1766" i="1"/>
  <c r="J1766" i="1" s="1"/>
  <c r="K1766" i="1" s="1"/>
  <c r="M1766" i="1"/>
  <c r="B1767" i="1"/>
  <c r="H1366" i="1"/>
  <c r="I1366" i="1"/>
  <c r="J1366" i="1" s="1"/>
  <c r="K1366" i="1" s="1"/>
  <c r="B1367" i="1"/>
  <c r="N1366" i="1"/>
  <c r="M1366" i="1"/>
  <c r="L1366" i="1"/>
  <c r="M2465" i="1"/>
  <c r="L2465" i="1"/>
  <c r="I2465" i="1"/>
  <c r="J2465" i="1" s="1"/>
  <c r="K2465" i="1" s="1"/>
  <c r="H2465" i="1"/>
  <c r="B2466" i="1"/>
  <c r="N2465" i="1"/>
  <c r="H1665" i="1"/>
  <c r="N1665" i="1"/>
  <c r="M1665" i="1"/>
  <c r="B1666" i="1"/>
  <c r="L1665" i="1"/>
  <c r="I1665" i="1"/>
  <c r="J1665" i="1" s="1"/>
  <c r="K1665" i="1" s="1"/>
  <c r="L5265" i="1"/>
  <c r="M5265" i="1"/>
  <c r="J5265" i="1"/>
  <c r="K5265" i="1" s="1"/>
  <c r="B5266" i="1"/>
  <c r="N5265" i="1"/>
  <c r="M4366" i="1"/>
  <c r="B4367" i="1"/>
  <c r="L4366" i="1"/>
  <c r="J4366" i="1"/>
  <c r="K4366" i="1" s="1"/>
  <c r="N4366" i="1"/>
  <c r="N2765" i="1"/>
  <c r="B2766" i="1"/>
  <c r="M2765" i="1"/>
  <c r="L2765" i="1"/>
  <c r="J2765" i="1"/>
  <c r="K2765" i="1" s="1"/>
  <c r="M3465" i="1"/>
  <c r="B3466" i="1"/>
  <c r="L3465" i="1"/>
  <c r="J3465" i="1"/>
  <c r="K3465" i="1" s="1"/>
  <c r="N3465" i="1"/>
  <c r="M1265" i="1"/>
  <c r="L1265" i="1"/>
  <c r="N1265" i="1"/>
  <c r="H1265" i="1"/>
  <c r="B1266" i="1"/>
  <c r="I1265" i="1"/>
  <c r="J1265" i="1" s="1"/>
  <c r="K1265" i="1" s="1"/>
  <c r="N2366" i="1"/>
  <c r="M2366" i="1"/>
  <c r="L2366" i="1"/>
  <c r="B2367" i="1"/>
  <c r="I2366" i="1"/>
  <c r="J2366" i="1" s="1"/>
  <c r="K2366" i="1" s="1"/>
  <c r="H2366" i="1"/>
  <c r="N4765" i="1"/>
  <c r="M4765" i="1"/>
  <c r="B4766" i="1"/>
  <c r="J4765" i="1"/>
  <c r="K4765" i="1" s="1"/>
  <c r="L4765" i="1"/>
  <c r="J6466" i="1"/>
  <c r="K6466" i="1" s="1"/>
  <c r="M5366" i="1"/>
  <c r="L5366" i="1"/>
  <c r="J5366" i="1"/>
  <c r="K5366" i="1" s="1"/>
  <c r="B5367" i="1"/>
  <c r="N5366" i="1"/>
  <c r="M565" i="1"/>
  <c r="H565" i="1"/>
  <c r="L565" i="1"/>
  <c r="B566" i="1"/>
  <c r="I565" i="1"/>
  <c r="N565" i="1"/>
  <c r="N5167" i="1"/>
  <c r="B5168" i="1"/>
  <c r="M5167" i="1"/>
  <c r="L5167" i="1"/>
  <c r="J5566" i="1"/>
  <c r="K5566" i="1" s="1"/>
  <c r="B4068" i="1"/>
  <c r="N4067" i="1"/>
  <c r="M4067" i="1"/>
  <c r="L4067" i="1"/>
  <c r="M166" i="1"/>
  <c r="H166" i="1"/>
  <c r="L166" i="1"/>
  <c r="B167" i="1"/>
  <c r="I166" i="1"/>
  <c r="J166" i="1" s="1"/>
  <c r="K166" i="1" s="1"/>
  <c r="N166" i="1"/>
  <c r="L6065" i="1"/>
  <c r="N6065" i="1"/>
  <c r="M6065" i="1"/>
  <c r="B6066" i="1"/>
  <c r="N6467" i="1"/>
  <c r="M6467" i="1"/>
  <c r="L6467" i="1"/>
  <c r="B6468" i="1"/>
  <c r="I1166" i="1"/>
  <c r="J1166" i="1" s="1"/>
  <c r="K1166" i="1" s="1"/>
  <c r="L1166" i="1"/>
  <c r="H1166" i="1"/>
  <c r="N1166" i="1"/>
  <c r="B1167" i="1"/>
  <c r="M1166" i="1"/>
  <c r="N6166" i="1"/>
  <c r="M6166" i="1"/>
  <c r="L6166" i="1"/>
  <c r="B6167" i="1"/>
  <c r="N3867" i="1"/>
  <c r="B3868" i="1"/>
  <c r="M3867" i="1"/>
  <c r="L3867" i="1"/>
  <c r="J3867" i="1"/>
  <c r="K3867" i="1" s="1"/>
  <c r="I266" i="1"/>
  <c r="J266" i="1" s="1"/>
  <c r="K266" i="1" s="1"/>
  <c r="N266" i="1"/>
  <c r="H266" i="1"/>
  <c r="M266" i="1"/>
  <c r="B267" i="1"/>
  <c r="L266" i="1"/>
  <c r="B3069" i="1"/>
  <c r="N3068" i="1"/>
  <c r="M3068" i="1"/>
  <c r="L3068" i="1"/>
  <c r="H765" i="1"/>
  <c r="I765" i="1"/>
  <c r="N765" i="1"/>
  <c r="M765" i="1"/>
  <c r="L765" i="1"/>
  <c r="B766" i="1"/>
  <c r="N5567" i="1"/>
  <c r="M5567" i="1"/>
  <c r="B5568" i="1"/>
  <c r="L5567" i="1"/>
  <c r="J5567" i="1"/>
  <c r="K5567" i="1" s="1"/>
  <c r="B3568" i="1"/>
  <c r="N3567" i="1"/>
  <c r="J3567" i="1"/>
  <c r="K3567" i="1" s="1"/>
  <c r="M3567" i="1"/>
  <c r="L3567" i="1"/>
  <c r="B4569" i="1"/>
  <c r="N4568" i="1"/>
  <c r="M4568" i="1"/>
  <c r="L4568" i="1"/>
  <c r="J4568" i="1"/>
  <c r="K4568" i="1" s="1"/>
  <c r="M4666" i="1"/>
  <c r="L4666" i="1"/>
  <c r="N4666" i="1"/>
  <c r="B4667" i="1"/>
  <c r="J4666" i="1"/>
  <c r="K4666" i="1" s="1"/>
  <c r="H2166" i="1"/>
  <c r="N2166" i="1"/>
  <c r="B2167" i="1"/>
  <c r="M2166" i="1"/>
  <c r="I2166" i="1"/>
  <c r="J2166" i="1" s="1"/>
  <c r="K2166" i="1" s="1"/>
  <c r="L2166" i="1"/>
  <c r="B867" i="1"/>
  <c r="I866" i="1"/>
  <c r="J866" i="1" s="1"/>
  <c r="K866" i="1" s="1"/>
  <c r="N866" i="1"/>
  <c r="M866" i="1"/>
  <c r="L866" i="1"/>
  <c r="H866" i="1"/>
  <c r="J464" i="1"/>
  <c r="K464" i="1" s="1"/>
  <c r="J5166" i="1"/>
  <c r="K5166" i="1" s="1"/>
  <c r="H1966" i="1"/>
  <c r="I1966" i="1"/>
  <c r="L1966" i="1"/>
  <c r="N1966" i="1"/>
  <c r="M1966" i="1"/>
  <c r="B1967" i="1"/>
  <c r="H966" i="1"/>
  <c r="L966" i="1"/>
  <c r="N966" i="1"/>
  <c r="I966" i="1"/>
  <c r="J966" i="1" s="1"/>
  <c r="K966" i="1" s="1"/>
  <c r="B967" i="1"/>
  <c r="M966" i="1"/>
  <c r="L1065" i="1"/>
  <c r="H1065" i="1"/>
  <c r="I1065" i="1"/>
  <c r="J1065" i="1" s="1"/>
  <c r="K1065" i="1" s="1"/>
  <c r="N1065" i="1"/>
  <c r="M1065" i="1"/>
  <c r="B1066" i="1"/>
  <c r="J4567" i="1"/>
  <c r="K4567" i="1" s="1"/>
  <c r="N5866" i="1"/>
  <c r="B5867" i="1"/>
  <c r="M5866" i="1"/>
  <c r="L5866" i="1"/>
  <c r="J5866" i="1"/>
  <c r="K5866" i="1" s="1"/>
  <c r="N4868" i="1"/>
  <c r="J4868" i="1"/>
  <c r="K4868" i="1" s="1"/>
  <c r="M4868" i="1"/>
  <c r="L4868" i="1"/>
  <c r="B4869" i="1"/>
  <c r="J564" i="1"/>
  <c r="K564" i="1" s="1"/>
  <c r="L465" i="1"/>
  <c r="H465" i="1"/>
  <c r="B466" i="1"/>
  <c r="I465" i="1"/>
  <c r="J465" i="1" s="1"/>
  <c r="K465" i="1" s="1"/>
  <c r="N465" i="1"/>
  <c r="M465" i="1"/>
  <c r="J265" i="1"/>
  <c r="K265" i="1" s="1"/>
  <c r="B6370" i="1" l="1"/>
  <c r="N6369" i="1"/>
  <c r="L6369" i="1"/>
  <c r="M6369" i="1"/>
  <c r="L5766" i="1"/>
  <c r="M5766" i="1"/>
  <c r="J5766" i="1"/>
  <c r="K5766" i="1" s="1"/>
  <c r="N5766" i="1"/>
  <c r="B5767" i="1"/>
  <c r="L666" i="1"/>
  <c r="M666" i="1"/>
  <c r="H666" i="1"/>
  <c r="B667" i="1"/>
  <c r="I666" i="1"/>
  <c r="J666" i="1" s="1"/>
  <c r="K666" i="1" s="1"/>
  <c r="N666" i="1"/>
  <c r="M4166" i="1"/>
  <c r="L4166" i="1"/>
  <c r="J4166" i="1"/>
  <c r="K4166" i="1" s="1"/>
  <c r="B4167" i="1"/>
  <c r="N4166" i="1"/>
  <c r="N2866" i="1"/>
  <c r="M2866" i="1"/>
  <c r="L2866" i="1"/>
  <c r="B2867" i="1"/>
  <c r="J2866" i="1"/>
  <c r="K2866" i="1" s="1"/>
  <c r="L6268" i="1"/>
  <c r="J6268" i="1"/>
  <c r="K6268" i="1" s="1"/>
  <c r="M6268" i="1"/>
  <c r="N6268" i="1"/>
  <c r="B6269" i="1"/>
  <c r="B3768" i="1"/>
  <c r="J3767" i="1"/>
  <c r="K3767" i="1" s="1"/>
  <c r="N3767" i="1"/>
  <c r="L3767" i="1"/>
  <c r="M3767" i="1"/>
  <c r="M2066" i="1"/>
  <c r="H2066" i="1"/>
  <c r="N2066" i="1"/>
  <c r="B2067" i="1"/>
  <c r="I2066" i="1"/>
  <c r="J2066" i="1" s="1"/>
  <c r="K2066" i="1" s="1"/>
  <c r="L2066" i="1"/>
  <c r="N2267" i="1"/>
  <c r="H2267" i="1"/>
  <c r="B2268" i="1"/>
  <c r="I2267" i="1"/>
  <c r="J2267" i="1" s="1"/>
  <c r="K2267" i="1" s="1"/>
  <c r="M2267" i="1"/>
  <c r="L2267" i="1"/>
  <c r="B1867" i="1"/>
  <c r="L1866" i="1"/>
  <c r="N1866" i="1"/>
  <c r="H1866" i="1"/>
  <c r="M1866" i="1"/>
  <c r="I1866" i="1"/>
  <c r="J1866" i="1" s="1"/>
  <c r="K1866" i="1" s="1"/>
  <c r="N1566" i="1"/>
  <c r="M1566" i="1"/>
  <c r="L1566" i="1"/>
  <c r="H1566" i="1"/>
  <c r="B1567" i="1"/>
  <c r="I1566" i="1"/>
  <c r="J1566" i="1" s="1"/>
  <c r="K1566" i="1" s="1"/>
  <c r="J4468" i="1"/>
  <c r="K4468" i="1" s="1"/>
  <c r="M4468" i="1"/>
  <c r="L4468" i="1"/>
  <c r="B4469" i="1"/>
  <c r="N4468" i="1"/>
  <c r="M5066" i="1"/>
  <c r="L5066" i="1"/>
  <c r="J5066" i="1"/>
  <c r="K5066" i="1" s="1"/>
  <c r="N5066" i="1"/>
  <c r="B5067" i="1"/>
  <c r="N1468" i="1"/>
  <c r="M1468" i="1"/>
  <c r="L1468" i="1"/>
  <c r="H1468" i="1"/>
  <c r="I1468" i="1"/>
  <c r="J1468" i="1" s="1"/>
  <c r="K1468" i="1" s="1"/>
  <c r="B1469" i="1"/>
  <c r="L3366" i="1"/>
  <c r="B3367" i="1"/>
  <c r="J3366" i="1"/>
  <c r="K3366" i="1" s="1"/>
  <c r="M3366" i="1"/>
  <c r="N3366" i="1"/>
  <c r="M4967" i="1"/>
  <c r="B4968" i="1"/>
  <c r="J4967" i="1"/>
  <c r="K4967" i="1" s="1"/>
  <c r="L4967" i="1"/>
  <c r="N4967" i="1"/>
  <c r="N3666" i="1"/>
  <c r="L3666" i="1"/>
  <c r="J3666" i="1"/>
  <c r="K3666" i="1" s="1"/>
  <c r="M3666" i="1"/>
  <c r="B3667" i="1"/>
  <c r="B3167" i="1"/>
  <c r="L3166" i="1"/>
  <c r="J3166" i="1"/>
  <c r="K3166" i="1" s="1"/>
  <c r="N3166" i="1"/>
  <c r="M3166" i="1"/>
  <c r="M4766" i="1"/>
  <c r="L4766" i="1"/>
  <c r="B4767" i="1"/>
  <c r="N4766" i="1"/>
  <c r="J4766" i="1"/>
  <c r="K4766" i="1" s="1"/>
  <c r="B2368" i="1"/>
  <c r="N2367" i="1"/>
  <c r="M2367" i="1"/>
  <c r="L2367" i="1"/>
  <c r="I2367" i="1"/>
  <c r="J2367" i="1" s="1"/>
  <c r="K2367" i="1" s="1"/>
  <c r="H2367" i="1"/>
  <c r="M5266" i="1"/>
  <c r="J5266" i="1"/>
  <c r="K5266" i="1" s="1"/>
  <c r="B5267" i="1"/>
  <c r="N5266" i="1"/>
  <c r="L5266" i="1"/>
  <c r="L1666" i="1"/>
  <c r="B1667" i="1"/>
  <c r="N1666" i="1"/>
  <c r="I1666" i="1"/>
  <c r="J1666" i="1" s="1"/>
  <c r="K1666" i="1" s="1"/>
  <c r="H1666" i="1"/>
  <c r="M1666" i="1"/>
  <c r="M1767" i="1"/>
  <c r="L1767" i="1"/>
  <c r="H1767" i="1"/>
  <c r="B1768" i="1"/>
  <c r="N1767" i="1"/>
  <c r="I1767" i="1"/>
  <c r="J1767" i="1" s="1"/>
  <c r="K1767" i="1" s="1"/>
  <c r="N2766" i="1"/>
  <c r="L2766" i="1"/>
  <c r="M2766" i="1"/>
  <c r="J2766" i="1"/>
  <c r="K2766" i="1" s="1"/>
  <c r="B2767" i="1"/>
  <c r="H2466" i="1"/>
  <c r="L2466" i="1"/>
  <c r="B2467" i="1"/>
  <c r="I2466" i="1"/>
  <c r="J2466" i="1" s="1"/>
  <c r="K2466" i="1" s="1"/>
  <c r="N2466" i="1"/>
  <c r="M2466" i="1"/>
  <c r="M5667" i="1"/>
  <c r="J5667" i="1"/>
  <c r="K5667" i="1" s="1"/>
  <c r="L5667" i="1"/>
  <c r="N5667" i="1"/>
  <c r="B5668" i="1"/>
  <c r="L3466" i="1"/>
  <c r="J3466" i="1"/>
  <c r="K3466" i="1" s="1"/>
  <c r="N3466" i="1"/>
  <c r="M3466" i="1"/>
  <c r="B3467" i="1"/>
  <c r="M4367" i="1"/>
  <c r="J4367" i="1"/>
  <c r="K4367" i="1" s="1"/>
  <c r="L4367" i="1"/>
  <c r="B4368" i="1"/>
  <c r="N4367" i="1"/>
  <c r="B67" i="1"/>
  <c r="N66" i="1"/>
  <c r="M66" i="1"/>
  <c r="L66" i="1"/>
  <c r="H66" i="1"/>
  <c r="I66" i="1"/>
  <c r="J66" i="1" s="1"/>
  <c r="K66" i="1" s="1"/>
  <c r="L1367" i="1"/>
  <c r="B1368" i="1"/>
  <c r="I1367" i="1"/>
  <c r="J1367" i="1" s="1"/>
  <c r="K1367" i="1" s="1"/>
  <c r="N1367" i="1"/>
  <c r="M1367" i="1"/>
  <c r="H1367" i="1"/>
  <c r="J3266" i="1"/>
  <c r="K3266" i="1" s="1"/>
  <c r="B3267" i="1"/>
  <c r="M3266" i="1"/>
  <c r="N3266" i="1"/>
  <c r="L3266" i="1"/>
  <c r="M3967" i="1"/>
  <c r="B3968" i="1"/>
  <c r="J3967" i="1"/>
  <c r="K3967" i="1" s="1"/>
  <c r="L3967" i="1"/>
  <c r="N3967" i="1"/>
  <c r="I1266" i="1"/>
  <c r="J1266" i="1" s="1"/>
  <c r="K1266" i="1" s="1"/>
  <c r="M1266" i="1"/>
  <c r="L1266" i="1"/>
  <c r="H1266" i="1"/>
  <c r="B1267" i="1"/>
  <c r="N1266" i="1"/>
  <c r="L2669" i="1"/>
  <c r="B2670" i="1"/>
  <c r="J2669" i="1"/>
  <c r="K2669" i="1" s="1"/>
  <c r="N2669" i="1"/>
  <c r="M2669" i="1"/>
  <c r="I466" i="1"/>
  <c r="J466" i="1" s="1"/>
  <c r="K466" i="1" s="1"/>
  <c r="N466" i="1"/>
  <c r="M466" i="1"/>
  <c r="L466" i="1"/>
  <c r="H466" i="1"/>
  <c r="B467" i="1"/>
  <c r="I1066" i="1"/>
  <c r="J1066" i="1" s="1"/>
  <c r="K1066" i="1" s="1"/>
  <c r="N1066" i="1"/>
  <c r="H1066" i="1"/>
  <c r="M1066" i="1"/>
  <c r="B1067" i="1"/>
  <c r="L1066" i="1"/>
  <c r="J1966" i="1"/>
  <c r="K1966" i="1" s="1"/>
  <c r="N766" i="1"/>
  <c r="B767" i="1"/>
  <c r="M766" i="1"/>
  <c r="L766" i="1"/>
  <c r="I766" i="1"/>
  <c r="H766" i="1"/>
  <c r="H167" i="1"/>
  <c r="B168" i="1"/>
  <c r="N167" i="1"/>
  <c r="M167" i="1"/>
  <c r="I167" i="1"/>
  <c r="J167" i="1" s="1"/>
  <c r="K167" i="1" s="1"/>
  <c r="L167" i="1"/>
  <c r="L5168" i="1"/>
  <c r="J5168" i="1"/>
  <c r="K5168" i="1" s="1"/>
  <c r="B5169" i="1"/>
  <c r="N5168" i="1"/>
  <c r="M5168" i="1"/>
  <c r="I867" i="1"/>
  <c r="H867" i="1"/>
  <c r="N867" i="1"/>
  <c r="M867" i="1"/>
  <c r="L867" i="1"/>
  <c r="B868" i="1"/>
  <c r="H2167" i="1"/>
  <c r="B2168" i="1"/>
  <c r="N2167" i="1"/>
  <c r="M2167" i="1"/>
  <c r="I2167" i="1"/>
  <c r="J2167" i="1" s="1"/>
  <c r="K2167" i="1" s="1"/>
  <c r="L2167" i="1"/>
  <c r="J4569" i="1"/>
  <c r="K4569" i="1" s="1"/>
  <c r="L4569" i="1"/>
  <c r="M4569" i="1"/>
  <c r="B4570" i="1"/>
  <c r="N4569" i="1"/>
  <c r="L3868" i="1"/>
  <c r="J3868" i="1"/>
  <c r="K3868" i="1" s="1"/>
  <c r="B3869" i="1"/>
  <c r="N3868" i="1"/>
  <c r="M3868" i="1"/>
  <c r="L4068" i="1"/>
  <c r="N4068" i="1"/>
  <c r="M4068" i="1"/>
  <c r="B4069" i="1"/>
  <c r="N5867" i="1"/>
  <c r="B5868" i="1"/>
  <c r="J5867" i="1"/>
  <c r="K5867" i="1" s="1"/>
  <c r="M5867" i="1"/>
  <c r="L5867" i="1"/>
  <c r="B1968" i="1"/>
  <c r="H1967" i="1"/>
  <c r="M1967" i="1"/>
  <c r="L1967" i="1"/>
  <c r="I1967" i="1"/>
  <c r="J1967" i="1" s="1"/>
  <c r="K1967" i="1" s="1"/>
  <c r="N1967" i="1"/>
  <c r="L5568" i="1"/>
  <c r="M5568" i="1"/>
  <c r="B5569" i="1"/>
  <c r="J5568" i="1"/>
  <c r="K5568" i="1" s="1"/>
  <c r="N5568" i="1"/>
  <c r="J5167" i="1"/>
  <c r="K5167" i="1" s="1"/>
  <c r="H967" i="1"/>
  <c r="B968" i="1"/>
  <c r="L967" i="1"/>
  <c r="M967" i="1"/>
  <c r="N967" i="1"/>
  <c r="I967" i="1"/>
  <c r="J967" i="1" s="1"/>
  <c r="K967" i="1" s="1"/>
  <c r="L4667" i="1"/>
  <c r="M4667" i="1"/>
  <c r="J4667" i="1"/>
  <c r="K4667" i="1" s="1"/>
  <c r="B4668" i="1"/>
  <c r="N4667" i="1"/>
  <c r="H267" i="1"/>
  <c r="N267" i="1"/>
  <c r="M267" i="1"/>
  <c r="B268" i="1"/>
  <c r="I267" i="1"/>
  <c r="L267" i="1"/>
  <c r="J6065" i="1"/>
  <c r="K6065" i="1" s="1"/>
  <c r="J565" i="1"/>
  <c r="K565" i="1" s="1"/>
  <c r="N3568" i="1"/>
  <c r="B3569" i="1"/>
  <c r="M3568" i="1"/>
  <c r="L3568" i="1"/>
  <c r="N4869" i="1"/>
  <c r="B4870" i="1"/>
  <c r="J4869" i="1"/>
  <c r="K4869" i="1" s="1"/>
  <c r="M4869" i="1"/>
  <c r="L4869" i="1"/>
  <c r="J765" i="1"/>
  <c r="K765" i="1" s="1"/>
  <c r="J3068" i="1"/>
  <c r="K3068" i="1" s="1"/>
  <c r="J6166" i="1"/>
  <c r="K6166" i="1" s="1"/>
  <c r="J6467" i="1"/>
  <c r="K6467" i="1" s="1"/>
  <c r="J6066" i="1"/>
  <c r="K6066" i="1" s="1"/>
  <c r="N6066" i="1"/>
  <c r="M6066" i="1"/>
  <c r="L6066" i="1"/>
  <c r="B6067" i="1"/>
  <c r="J4067" i="1"/>
  <c r="K4067" i="1" s="1"/>
  <c r="I566" i="1"/>
  <c r="L566" i="1"/>
  <c r="H566" i="1"/>
  <c r="N566" i="1"/>
  <c r="M566" i="1"/>
  <c r="B567" i="1"/>
  <c r="L3069" i="1"/>
  <c r="J3069" i="1"/>
  <c r="K3069" i="1" s="1"/>
  <c r="B3070" i="1"/>
  <c r="N3069" i="1"/>
  <c r="M3069" i="1"/>
  <c r="B6168" i="1"/>
  <c r="N6167" i="1"/>
  <c r="M6167" i="1"/>
  <c r="L6167" i="1"/>
  <c r="H1167" i="1"/>
  <c r="L1167" i="1"/>
  <c r="I1167" i="1"/>
  <c r="J1167" i="1" s="1"/>
  <c r="K1167" i="1" s="1"/>
  <c r="N1167" i="1"/>
  <c r="B1168" i="1"/>
  <c r="M1167" i="1"/>
  <c r="M6468" i="1"/>
  <c r="L6468" i="1"/>
  <c r="B6469" i="1"/>
  <c r="J6468" i="1"/>
  <c r="K6468" i="1" s="1"/>
  <c r="N6468" i="1"/>
  <c r="L5367" i="1"/>
  <c r="B5368" i="1"/>
  <c r="N5367" i="1"/>
  <c r="J5367" i="1"/>
  <c r="K5367" i="1" s="1"/>
  <c r="M5367" i="1"/>
  <c r="M5767" i="1" l="1"/>
  <c r="L5767" i="1"/>
  <c r="B5768" i="1"/>
  <c r="N5767" i="1"/>
  <c r="J5767" i="1"/>
  <c r="K5767" i="1" s="1"/>
  <c r="J6369" i="1"/>
  <c r="K6369" i="1" s="1"/>
  <c r="B6371" i="1"/>
  <c r="L6370" i="1"/>
  <c r="N6370" i="1"/>
  <c r="M6370" i="1"/>
  <c r="B4168" i="1"/>
  <c r="J4167" i="1"/>
  <c r="K4167" i="1" s="1"/>
  <c r="N4167" i="1"/>
  <c r="M4167" i="1"/>
  <c r="L4167" i="1"/>
  <c r="J2867" i="1"/>
  <c r="K2867" i="1" s="1"/>
  <c r="N2867" i="1"/>
  <c r="L2867" i="1"/>
  <c r="M2867" i="1"/>
  <c r="B2868" i="1"/>
  <c r="H667" i="1"/>
  <c r="M667" i="1"/>
  <c r="B668" i="1"/>
  <c r="L667" i="1"/>
  <c r="I667" i="1"/>
  <c r="J667" i="1" s="1"/>
  <c r="K667" i="1" s="1"/>
  <c r="N667" i="1"/>
  <c r="L6269" i="1"/>
  <c r="B6270" i="1"/>
  <c r="J6269" i="1"/>
  <c r="K6269" i="1" s="1"/>
  <c r="N6269" i="1"/>
  <c r="M6269" i="1"/>
  <c r="I2067" i="1"/>
  <c r="J2067" i="1" s="1"/>
  <c r="K2067" i="1" s="1"/>
  <c r="L2067" i="1"/>
  <c r="H2067" i="1"/>
  <c r="M2067" i="1"/>
  <c r="N2067" i="1"/>
  <c r="B2068" i="1"/>
  <c r="J3768" i="1"/>
  <c r="K3768" i="1" s="1"/>
  <c r="B3769" i="1"/>
  <c r="M3768" i="1"/>
  <c r="N3768" i="1"/>
  <c r="L3768" i="1"/>
  <c r="M4469" i="1"/>
  <c r="J4469" i="1"/>
  <c r="K4469" i="1" s="1"/>
  <c r="L4469" i="1"/>
  <c r="B4470" i="1"/>
  <c r="N4469" i="1"/>
  <c r="H1567" i="1"/>
  <c r="B1568" i="1"/>
  <c r="N1567" i="1"/>
  <c r="I1567" i="1"/>
  <c r="J1567" i="1" s="1"/>
  <c r="K1567" i="1" s="1"/>
  <c r="M1567" i="1"/>
  <c r="L1567" i="1"/>
  <c r="N4968" i="1"/>
  <c r="J4968" i="1"/>
  <c r="K4968" i="1" s="1"/>
  <c r="M4968" i="1"/>
  <c r="L4968" i="1"/>
  <c r="B4969" i="1"/>
  <c r="M3367" i="1"/>
  <c r="L3367" i="1"/>
  <c r="B3368" i="1"/>
  <c r="N3367" i="1"/>
  <c r="J3367" i="1"/>
  <c r="K3367" i="1" s="1"/>
  <c r="M3167" i="1"/>
  <c r="L3167" i="1"/>
  <c r="B3168" i="1"/>
  <c r="J3167" i="1"/>
  <c r="K3167" i="1" s="1"/>
  <c r="N3167" i="1"/>
  <c r="I2268" i="1"/>
  <c r="J2268" i="1" s="1"/>
  <c r="K2268" i="1" s="1"/>
  <c r="N2268" i="1"/>
  <c r="B2269" i="1"/>
  <c r="M2268" i="1"/>
  <c r="H2268" i="1"/>
  <c r="L2268" i="1"/>
  <c r="N3667" i="1"/>
  <c r="M3667" i="1"/>
  <c r="J3667" i="1"/>
  <c r="K3667" i="1" s="1"/>
  <c r="L3667" i="1"/>
  <c r="B3668" i="1"/>
  <c r="M1469" i="1"/>
  <c r="L1469" i="1"/>
  <c r="H1469" i="1"/>
  <c r="B1470" i="1"/>
  <c r="I1469" i="1"/>
  <c r="J1469" i="1" s="1"/>
  <c r="K1469" i="1" s="1"/>
  <c r="N1469" i="1"/>
  <c r="M5067" i="1"/>
  <c r="L5067" i="1"/>
  <c r="N5067" i="1"/>
  <c r="J5067" i="1"/>
  <c r="K5067" i="1" s="1"/>
  <c r="B5068" i="1"/>
  <c r="L1867" i="1"/>
  <c r="H1867" i="1"/>
  <c r="B1868" i="1"/>
  <c r="N1867" i="1"/>
  <c r="I1867" i="1"/>
  <c r="J1867" i="1" s="1"/>
  <c r="K1867" i="1" s="1"/>
  <c r="M1867" i="1"/>
  <c r="J2670" i="1"/>
  <c r="K2670" i="1" s="1"/>
  <c r="N2670" i="1"/>
  <c r="M2670" i="1"/>
  <c r="L2670" i="1"/>
  <c r="B2671" i="1"/>
  <c r="J4368" i="1"/>
  <c r="K4368" i="1" s="1"/>
  <c r="N4368" i="1"/>
  <c r="B4369" i="1"/>
  <c r="M4368" i="1"/>
  <c r="L4368" i="1"/>
  <c r="J5668" i="1"/>
  <c r="K5668" i="1" s="1"/>
  <c r="N5668" i="1"/>
  <c r="M5668" i="1"/>
  <c r="L5668" i="1"/>
  <c r="B5669" i="1"/>
  <c r="B2768" i="1"/>
  <c r="J2767" i="1"/>
  <c r="K2767" i="1" s="1"/>
  <c r="N2767" i="1"/>
  <c r="M2767" i="1"/>
  <c r="L2767" i="1"/>
  <c r="N3968" i="1"/>
  <c r="M3968" i="1"/>
  <c r="B3969" i="1"/>
  <c r="J3968" i="1"/>
  <c r="K3968" i="1" s="1"/>
  <c r="L3968" i="1"/>
  <c r="J3267" i="1"/>
  <c r="K3267" i="1" s="1"/>
  <c r="B3268" i="1"/>
  <c r="L3267" i="1"/>
  <c r="M3267" i="1"/>
  <c r="N3267" i="1"/>
  <c r="L1368" i="1"/>
  <c r="H1368" i="1"/>
  <c r="N1368" i="1"/>
  <c r="I1368" i="1"/>
  <c r="J1368" i="1" s="1"/>
  <c r="K1368" i="1" s="1"/>
  <c r="M1368" i="1"/>
  <c r="B1369" i="1"/>
  <c r="I1768" i="1"/>
  <c r="J1768" i="1" s="1"/>
  <c r="K1768" i="1" s="1"/>
  <c r="H1768" i="1"/>
  <c r="N1768" i="1"/>
  <c r="B1769" i="1"/>
  <c r="M1768" i="1"/>
  <c r="L1768" i="1"/>
  <c r="B4768" i="1"/>
  <c r="J4767" i="1"/>
  <c r="K4767" i="1" s="1"/>
  <c r="N4767" i="1"/>
  <c r="M4767" i="1"/>
  <c r="L4767" i="1"/>
  <c r="M1267" i="1"/>
  <c r="B1268" i="1"/>
  <c r="L1267" i="1"/>
  <c r="N1267" i="1"/>
  <c r="H1267" i="1"/>
  <c r="I1267" i="1"/>
  <c r="J1267" i="1" s="1"/>
  <c r="K1267" i="1" s="1"/>
  <c r="M67" i="1"/>
  <c r="L67" i="1"/>
  <c r="B68" i="1"/>
  <c r="I67" i="1"/>
  <c r="J67" i="1" s="1"/>
  <c r="K67" i="1" s="1"/>
  <c r="N67" i="1"/>
  <c r="H67" i="1"/>
  <c r="B2468" i="1"/>
  <c r="I2467" i="1"/>
  <c r="J2467" i="1" s="1"/>
  <c r="K2467" i="1" s="1"/>
  <c r="N2467" i="1"/>
  <c r="M2467" i="1"/>
  <c r="H2467" i="1"/>
  <c r="L2467" i="1"/>
  <c r="M5267" i="1"/>
  <c r="J5267" i="1"/>
  <c r="K5267" i="1" s="1"/>
  <c r="L5267" i="1"/>
  <c r="N5267" i="1"/>
  <c r="B5268" i="1"/>
  <c r="N3467" i="1"/>
  <c r="M3467" i="1"/>
  <c r="L3467" i="1"/>
  <c r="B3468" i="1"/>
  <c r="J3467" i="1"/>
  <c r="K3467" i="1" s="1"/>
  <c r="M1667" i="1"/>
  <c r="L1667" i="1"/>
  <c r="H1667" i="1"/>
  <c r="N1667" i="1"/>
  <c r="B1668" i="1"/>
  <c r="I1667" i="1"/>
  <c r="J1667" i="1" s="1"/>
  <c r="K1667" i="1" s="1"/>
  <c r="M2368" i="1"/>
  <c r="L2368" i="1"/>
  <c r="B2369" i="1"/>
  <c r="N2368" i="1"/>
  <c r="I2368" i="1"/>
  <c r="J2368" i="1" s="1"/>
  <c r="K2368" i="1" s="1"/>
  <c r="H2368" i="1"/>
  <c r="J6167" i="1"/>
  <c r="K6167" i="1" s="1"/>
  <c r="N3569" i="1"/>
  <c r="M3569" i="1"/>
  <c r="J3569" i="1"/>
  <c r="K3569" i="1" s="1"/>
  <c r="L3569" i="1"/>
  <c r="B3570" i="1"/>
  <c r="M968" i="1"/>
  <c r="H968" i="1"/>
  <c r="L968" i="1"/>
  <c r="N968" i="1"/>
  <c r="I968" i="1"/>
  <c r="B969" i="1"/>
  <c r="J5868" i="1"/>
  <c r="K5868" i="1" s="1"/>
  <c r="N5868" i="1"/>
  <c r="M5868" i="1"/>
  <c r="L5868" i="1"/>
  <c r="B5869" i="1"/>
  <c r="B169" i="1"/>
  <c r="I168" i="1"/>
  <c r="N168" i="1"/>
  <c r="M168" i="1"/>
  <c r="H168" i="1"/>
  <c r="L168" i="1"/>
  <c r="B768" i="1"/>
  <c r="I767" i="1"/>
  <c r="N767" i="1"/>
  <c r="H767" i="1"/>
  <c r="M767" i="1"/>
  <c r="L767" i="1"/>
  <c r="I467" i="1"/>
  <c r="J467" i="1" s="1"/>
  <c r="K467" i="1" s="1"/>
  <c r="N467" i="1"/>
  <c r="M467" i="1"/>
  <c r="L467" i="1"/>
  <c r="B468" i="1"/>
  <c r="H467" i="1"/>
  <c r="L6168" i="1"/>
  <c r="J6168" i="1"/>
  <c r="K6168" i="1" s="1"/>
  <c r="N6168" i="1"/>
  <c r="B6169" i="1"/>
  <c r="M6168" i="1"/>
  <c r="M1168" i="1"/>
  <c r="L1168" i="1"/>
  <c r="H1168" i="1"/>
  <c r="B1169" i="1"/>
  <c r="I1168" i="1"/>
  <c r="N1168" i="1"/>
  <c r="J267" i="1"/>
  <c r="K267" i="1" s="1"/>
  <c r="N1067" i="1"/>
  <c r="M1067" i="1"/>
  <c r="H1067" i="1"/>
  <c r="L1067" i="1"/>
  <c r="B1068" i="1"/>
  <c r="I1067" i="1"/>
  <c r="M1968" i="1"/>
  <c r="N1968" i="1"/>
  <c r="L1968" i="1"/>
  <c r="B1969" i="1"/>
  <c r="H1968" i="1"/>
  <c r="I1968" i="1"/>
  <c r="N5368" i="1"/>
  <c r="B5369" i="1"/>
  <c r="M5368" i="1"/>
  <c r="L5368" i="1"/>
  <c r="J5368" i="1"/>
  <c r="K5368" i="1" s="1"/>
  <c r="L6469" i="1"/>
  <c r="N6469" i="1"/>
  <c r="B6470" i="1"/>
  <c r="M6469" i="1"/>
  <c r="J566" i="1"/>
  <c r="K566" i="1" s="1"/>
  <c r="N3070" i="1"/>
  <c r="M3070" i="1"/>
  <c r="L3070" i="1"/>
  <c r="B3071" i="1"/>
  <c r="L567" i="1"/>
  <c r="H567" i="1"/>
  <c r="I567" i="1"/>
  <c r="B568" i="1"/>
  <c r="N567" i="1"/>
  <c r="M567" i="1"/>
  <c r="N4870" i="1"/>
  <c r="M4870" i="1"/>
  <c r="B4871" i="1"/>
  <c r="L4870" i="1"/>
  <c r="J3568" i="1"/>
  <c r="K3568" i="1" s="1"/>
  <c r="N268" i="1"/>
  <c r="M268" i="1"/>
  <c r="L268" i="1"/>
  <c r="B269" i="1"/>
  <c r="I268" i="1"/>
  <c r="H268" i="1"/>
  <c r="J4068" i="1"/>
  <c r="K4068" i="1" s="1"/>
  <c r="N3869" i="1"/>
  <c r="M3869" i="1"/>
  <c r="L3869" i="1"/>
  <c r="B3870" i="1"/>
  <c r="J3869" i="1"/>
  <c r="K3869" i="1" s="1"/>
  <c r="M4570" i="1"/>
  <c r="L4570" i="1"/>
  <c r="B4571" i="1"/>
  <c r="N4570" i="1"/>
  <c r="L5169" i="1"/>
  <c r="J5169" i="1"/>
  <c r="K5169" i="1" s="1"/>
  <c r="B5170" i="1"/>
  <c r="N5169" i="1"/>
  <c r="M5169" i="1"/>
  <c r="J867" i="1"/>
  <c r="K867" i="1" s="1"/>
  <c r="J766" i="1"/>
  <c r="K766" i="1" s="1"/>
  <c r="L4668" i="1"/>
  <c r="M4668" i="1"/>
  <c r="N4668" i="1"/>
  <c r="B4669" i="1"/>
  <c r="L6067" i="1"/>
  <c r="B6068" i="1"/>
  <c r="N6067" i="1"/>
  <c r="M6067" i="1"/>
  <c r="N5569" i="1"/>
  <c r="J5569" i="1"/>
  <c r="K5569" i="1" s="1"/>
  <c r="M5569" i="1"/>
  <c r="L5569" i="1"/>
  <c r="B5570" i="1"/>
  <c r="J4069" i="1"/>
  <c r="K4069" i="1" s="1"/>
  <c r="B4070" i="1"/>
  <c r="N4069" i="1"/>
  <c r="M4069" i="1"/>
  <c r="L4069" i="1"/>
  <c r="M2168" i="1"/>
  <c r="L2168" i="1"/>
  <c r="I2168" i="1"/>
  <c r="H2168" i="1"/>
  <c r="B2169" i="1"/>
  <c r="N2168" i="1"/>
  <c r="I868" i="1"/>
  <c r="J868" i="1" s="1"/>
  <c r="K868" i="1" s="1"/>
  <c r="N868" i="1"/>
  <c r="M868" i="1"/>
  <c r="L868" i="1"/>
  <c r="H868" i="1"/>
  <c r="B869" i="1"/>
  <c r="B5769" i="1" l="1"/>
  <c r="J5768" i="1"/>
  <c r="K5768" i="1" s="1"/>
  <c r="M5768" i="1"/>
  <c r="L5768" i="1"/>
  <c r="N5768" i="1"/>
  <c r="B6372" i="1"/>
  <c r="N6371" i="1"/>
  <c r="L6371" i="1"/>
  <c r="M6371" i="1"/>
  <c r="J6370" i="1"/>
  <c r="K6370" i="1" s="1"/>
  <c r="M2868" i="1"/>
  <c r="B2869" i="1"/>
  <c r="L2868" i="1"/>
  <c r="N2868" i="1"/>
  <c r="J2868" i="1"/>
  <c r="K2868" i="1" s="1"/>
  <c r="L668" i="1"/>
  <c r="I668" i="1"/>
  <c r="J668" i="1" s="1"/>
  <c r="K668" i="1" s="1"/>
  <c r="N668" i="1"/>
  <c r="H668" i="1"/>
  <c r="B669" i="1"/>
  <c r="M668" i="1"/>
  <c r="L4168" i="1"/>
  <c r="B4169" i="1"/>
  <c r="N4168" i="1"/>
  <c r="M4168" i="1"/>
  <c r="J4168" i="1"/>
  <c r="K4168" i="1" s="1"/>
  <c r="J6270" i="1"/>
  <c r="K6270" i="1" s="1"/>
  <c r="N6270" i="1"/>
  <c r="L6270" i="1"/>
  <c r="B6271" i="1"/>
  <c r="M6270" i="1"/>
  <c r="H2068" i="1"/>
  <c r="N2068" i="1"/>
  <c r="B2069" i="1"/>
  <c r="I2068" i="1"/>
  <c r="J2068" i="1" s="1"/>
  <c r="K2068" i="1" s="1"/>
  <c r="L2068" i="1"/>
  <c r="M2068" i="1"/>
  <c r="J3769" i="1"/>
  <c r="K3769" i="1" s="1"/>
  <c r="N3769" i="1"/>
  <c r="M3769" i="1"/>
  <c r="B3770" i="1"/>
  <c r="L3769" i="1"/>
  <c r="B4970" i="1"/>
  <c r="N4969" i="1"/>
  <c r="M4969" i="1"/>
  <c r="L4969" i="1"/>
  <c r="J4969" i="1"/>
  <c r="K4969" i="1" s="1"/>
  <c r="M3168" i="1"/>
  <c r="L3168" i="1"/>
  <c r="J3168" i="1"/>
  <c r="K3168" i="1" s="1"/>
  <c r="B3169" i="1"/>
  <c r="N3168" i="1"/>
  <c r="B4471" i="1"/>
  <c r="J4470" i="1"/>
  <c r="K4470" i="1" s="1"/>
  <c r="N4470" i="1"/>
  <c r="M4470" i="1"/>
  <c r="L4470" i="1"/>
  <c r="B5069" i="1"/>
  <c r="N5068" i="1"/>
  <c r="M5068" i="1"/>
  <c r="L5068" i="1"/>
  <c r="J5068" i="1"/>
  <c r="K5068" i="1" s="1"/>
  <c r="N3668" i="1"/>
  <c r="M3668" i="1"/>
  <c r="L3668" i="1"/>
  <c r="B3669" i="1"/>
  <c r="J3668" i="1"/>
  <c r="K3668" i="1" s="1"/>
  <c r="M1868" i="1"/>
  <c r="L1868" i="1"/>
  <c r="I1868" i="1"/>
  <c r="J1868" i="1" s="1"/>
  <c r="K1868" i="1" s="1"/>
  <c r="H1868" i="1"/>
  <c r="B1869" i="1"/>
  <c r="N1868" i="1"/>
  <c r="N3368" i="1"/>
  <c r="M3368" i="1"/>
  <c r="B3369" i="1"/>
  <c r="L3368" i="1"/>
  <c r="J3368" i="1"/>
  <c r="K3368" i="1" s="1"/>
  <c r="M1470" i="1"/>
  <c r="L1470" i="1"/>
  <c r="I1470" i="1"/>
  <c r="J1470" i="1" s="1"/>
  <c r="K1470" i="1" s="1"/>
  <c r="N1470" i="1"/>
  <c r="B1471" i="1"/>
  <c r="H1470" i="1"/>
  <c r="N1568" i="1"/>
  <c r="H1568" i="1"/>
  <c r="I1568" i="1"/>
  <c r="J1568" i="1" s="1"/>
  <c r="K1568" i="1" s="1"/>
  <c r="L1568" i="1"/>
  <c r="B1569" i="1"/>
  <c r="M1568" i="1"/>
  <c r="I2269" i="1"/>
  <c r="J2269" i="1" s="1"/>
  <c r="K2269" i="1" s="1"/>
  <c r="B2270" i="1"/>
  <c r="L2269" i="1"/>
  <c r="M2269" i="1"/>
  <c r="H2269" i="1"/>
  <c r="N2269" i="1"/>
  <c r="N1769" i="1"/>
  <c r="H1769" i="1"/>
  <c r="M1769" i="1"/>
  <c r="B1770" i="1"/>
  <c r="I1769" i="1"/>
  <c r="J1769" i="1" s="1"/>
  <c r="K1769" i="1" s="1"/>
  <c r="L1769" i="1"/>
  <c r="N4369" i="1"/>
  <c r="M4369" i="1"/>
  <c r="B4370" i="1"/>
  <c r="L4369" i="1"/>
  <c r="J4369" i="1"/>
  <c r="K4369" i="1" s="1"/>
  <c r="M2369" i="1"/>
  <c r="I2369" i="1"/>
  <c r="J2369" i="1" s="1"/>
  <c r="K2369" i="1" s="1"/>
  <c r="L2369" i="1"/>
  <c r="H2369" i="1"/>
  <c r="B2370" i="1"/>
  <c r="N2369" i="1"/>
  <c r="L68" i="1"/>
  <c r="H68" i="1"/>
  <c r="B69" i="1"/>
  <c r="I68" i="1"/>
  <c r="J68" i="1" s="1"/>
  <c r="K68" i="1" s="1"/>
  <c r="N68" i="1"/>
  <c r="M68" i="1"/>
  <c r="M3268" i="1"/>
  <c r="N3268" i="1"/>
  <c r="L3268" i="1"/>
  <c r="J3268" i="1"/>
  <c r="K3268" i="1" s="1"/>
  <c r="B3269" i="1"/>
  <c r="B3970" i="1"/>
  <c r="N3969" i="1"/>
  <c r="L3969" i="1"/>
  <c r="M3969" i="1"/>
  <c r="J3969" i="1"/>
  <c r="K3969" i="1" s="1"/>
  <c r="I1268" i="1"/>
  <c r="J1268" i="1" s="1"/>
  <c r="K1268" i="1" s="1"/>
  <c r="N1268" i="1"/>
  <c r="M1268" i="1"/>
  <c r="L1268" i="1"/>
  <c r="H1268" i="1"/>
  <c r="B1269" i="1"/>
  <c r="B2469" i="1"/>
  <c r="N2468" i="1"/>
  <c r="I2468" i="1"/>
  <c r="J2468" i="1" s="1"/>
  <c r="K2468" i="1" s="1"/>
  <c r="M2468" i="1"/>
  <c r="L2468" i="1"/>
  <c r="H2468" i="1"/>
  <c r="J4768" i="1"/>
  <c r="K4768" i="1" s="1"/>
  <c r="N4768" i="1"/>
  <c r="M4768" i="1"/>
  <c r="B4769" i="1"/>
  <c r="L4768" i="1"/>
  <c r="B2769" i="1"/>
  <c r="L2768" i="1"/>
  <c r="J2768" i="1"/>
  <c r="K2768" i="1" s="1"/>
  <c r="N2768" i="1"/>
  <c r="M2768" i="1"/>
  <c r="N5268" i="1"/>
  <c r="L5268" i="1"/>
  <c r="M5268" i="1"/>
  <c r="J5268" i="1"/>
  <c r="K5268" i="1" s="1"/>
  <c r="B5269" i="1"/>
  <c r="H1369" i="1"/>
  <c r="M1369" i="1"/>
  <c r="B1370" i="1"/>
  <c r="L1369" i="1"/>
  <c r="I1369" i="1"/>
  <c r="J1369" i="1" s="1"/>
  <c r="K1369" i="1" s="1"/>
  <c r="N1369" i="1"/>
  <c r="B5670" i="1"/>
  <c r="N5669" i="1"/>
  <c r="J5669" i="1"/>
  <c r="K5669" i="1" s="1"/>
  <c r="M5669" i="1"/>
  <c r="L5669" i="1"/>
  <c r="L2671" i="1"/>
  <c r="J2671" i="1"/>
  <c r="K2671" i="1" s="1"/>
  <c r="N2671" i="1"/>
  <c r="M2671" i="1"/>
  <c r="B2672" i="1"/>
  <c r="M1668" i="1"/>
  <c r="L1668" i="1"/>
  <c r="B1669" i="1"/>
  <c r="I1668" i="1"/>
  <c r="J1668" i="1" s="1"/>
  <c r="K1668" i="1" s="1"/>
  <c r="H1668" i="1"/>
  <c r="N1668" i="1"/>
  <c r="N3468" i="1"/>
  <c r="M3468" i="1"/>
  <c r="L3468" i="1"/>
  <c r="B3469" i="1"/>
  <c r="J3468" i="1"/>
  <c r="K3468" i="1" s="1"/>
  <c r="J5570" i="1"/>
  <c r="K5570" i="1" s="1"/>
  <c r="N5570" i="1"/>
  <c r="M5570" i="1"/>
  <c r="B5571" i="1"/>
  <c r="L5570" i="1"/>
  <c r="B5171" i="1"/>
  <c r="N5170" i="1"/>
  <c r="L5170" i="1"/>
  <c r="M5170" i="1"/>
  <c r="N3870" i="1"/>
  <c r="M3870" i="1"/>
  <c r="J3870" i="1"/>
  <c r="K3870" i="1" s="1"/>
  <c r="L3870" i="1"/>
  <c r="B3871" i="1"/>
  <c r="J1968" i="1"/>
  <c r="K1968" i="1" s="1"/>
  <c r="I1169" i="1"/>
  <c r="B1170" i="1"/>
  <c r="N1169" i="1"/>
  <c r="H1169" i="1"/>
  <c r="M1169" i="1"/>
  <c r="L1169" i="1"/>
  <c r="J767" i="1"/>
  <c r="K767" i="1" s="1"/>
  <c r="J168" i="1"/>
  <c r="K168" i="1" s="1"/>
  <c r="B4670" i="1"/>
  <c r="M4669" i="1"/>
  <c r="L4669" i="1"/>
  <c r="N4669" i="1"/>
  <c r="J268" i="1"/>
  <c r="K268" i="1" s="1"/>
  <c r="N6169" i="1"/>
  <c r="M6169" i="1"/>
  <c r="L6169" i="1"/>
  <c r="B6170" i="1"/>
  <c r="J6169" i="1"/>
  <c r="K6169" i="1" s="1"/>
  <c r="L468" i="1"/>
  <c r="H468" i="1"/>
  <c r="I468" i="1"/>
  <c r="J468" i="1" s="1"/>
  <c r="K468" i="1" s="1"/>
  <c r="N468" i="1"/>
  <c r="B469" i="1"/>
  <c r="M468" i="1"/>
  <c r="I768" i="1"/>
  <c r="N768" i="1"/>
  <c r="H768" i="1"/>
  <c r="M768" i="1"/>
  <c r="B769" i="1"/>
  <c r="L768" i="1"/>
  <c r="L169" i="1"/>
  <c r="I169" i="1"/>
  <c r="B170" i="1"/>
  <c r="N169" i="1"/>
  <c r="H169" i="1"/>
  <c r="M169" i="1"/>
  <c r="J4668" i="1"/>
  <c r="K4668" i="1" s="1"/>
  <c r="N2169" i="1"/>
  <c r="M2169" i="1"/>
  <c r="H2169" i="1"/>
  <c r="L2169" i="1"/>
  <c r="B2170" i="1"/>
  <c r="I2169" i="1"/>
  <c r="J2169" i="1" s="1"/>
  <c r="K2169" i="1" s="1"/>
  <c r="N6068" i="1"/>
  <c r="M6068" i="1"/>
  <c r="J6068" i="1"/>
  <c r="K6068" i="1" s="1"/>
  <c r="L6068" i="1"/>
  <c r="B6069" i="1"/>
  <c r="J4570" i="1"/>
  <c r="K4570" i="1" s="1"/>
  <c r="B6471" i="1"/>
  <c r="N6470" i="1"/>
  <c r="L6470" i="1"/>
  <c r="J6470" i="1"/>
  <c r="K6470" i="1" s="1"/>
  <c r="M6470" i="1"/>
  <c r="H269" i="1"/>
  <c r="N269" i="1"/>
  <c r="B270" i="1"/>
  <c r="M269" i="1"/>
  <c r="L269" i="1"/>
  <c r="I269" i="1"/>
  <c r="J4870" i="1"/>
  <c r="K4870" i="1" s="1"/>
  <c r="L3071" i="1"/>
  <c r="B3072" i="1"/>
  <c r="N3071" i="1"/>
  <c r="M3071" i="1"/>
  <c r="L1969" i="1"/>
  <c r="H1969" i="1"/>
  <c r="B1970" i="1"/>
  <c r="I1969" i="1"/>
  <c r="M1969" i="1"/>
  <c r="N1969" i="1"/>
  <c r="J5869" i="1"/>
  <c r="K5869" i="1" s="1"/>
  <c r="N5869" i="1"/>
  <c r="L5869" i="1"/>
  <c r="B5870" i="1"/>
  <c r="M5869" i="1"/>
  <c r="J6469" i="1"/>
  <c r="K6469" i="1" s="1"/>
  <c r="N5369" i="1"/>
  <c r="M5369" i="1"/>
  <c r="B5370" i="1"/>
  <c r="L5369" i="1"/>
  <c r="J2168" i="1"/>
  <c r="K2168" i="1" s="1"/>
  <c r="N869" i="1"/>
  <c r="M869" i="1"/>
  <c r="L869" i="1"/>
  <c r="B870" i="1"/>
  <c r="I869" i="1"/>
  <c r="J869" i="1" s="1"/>
  <c r="K869" i="1" s="1"/>
  <c r="H869" i="1"/>
  <c r="N4070" i="1"/>
  <c r="J4070" i="1"/>
  <c r="K4070" i="1" s="1"/>
  <c r="M4070" i="1"/>
  <c r="L4070" i="1"/>
  <c r="B4071" i="1"/>
  <c r="N4871" i="1"/>
  <c r="M4871" i="1"/>
  <c r="J4871" i="1"/>
  <c r="K4871" i="1" s="1"/>
  <c r="L4871" i="1"/>
  <c r="B4872" i="1"/>
  <c r="M568" i="1"/>
  <c r="L568" i="1"/>
  <c r="B569" i="1"/>
  <c r="H568" i="1"/>
  <c r="I568" i="1"/>
  <c r="N568" i="1"/>
  <c r="J1067" i="1"/>
  <c r="K1067" i="1" s="1"/>
  <c r="M969" i="1"/>
  <c r="N969" i="1"/>
  <c r="I969" i="1"/>
  <c r="J969" i="1" s="1"/>
  <c r="K969" i="1" s="1"/>
  <c r="H969" i="1"/>
  <c r="L969" i="1"/>
  <c r="B970" i="1"/>
  <c r="N3570" i="1"/>
  <c r="M3570" i="1"/>
  <c r="B3571" i="1"/>
  <c r="L3570" i="1"/>
  <c r="J6067" i="1"/>
  <c r="K6067" i="1" s="1"/>
  <c r="L4571" i="1"/>
  <c r="N4571" i="1"/>
  <c r="M4571" i="1"/>
  <c r="B4572" i="1"/>
  <c r="J567" i="1"/>
  <c r="K567" i="1" s="1"/>
  <c r="J3070" i="1"/>
  <c r="K3070" i="1" s="1"/>
  <c r="L1068" i="1"/>
  <c r="B1069" i="1"/>
  <c r="N1068" i="1"/>
  <c r="H1068" i="1"/>
  <c r="I1068" i="1"/>
  <c r="M1068" i="1"/>
  <c r="J1168" i="1"/>
  <c r="K1168" i="1" s="1"/>
  <c r="J968" i="1"/>
  <c r="K968" i="1" s="1"/>
  <c r="J6371" i="1" l="1"/>
  <c r="K6371" i="1" s="1"/>
  <c r="B6373" i="1"/>
  <c r="N6372" i="1"/>
  <c r="L6372" i="1"/>
  <c r="M6372" i="1"/>
  <c r="L5769" i="1"/>
  <c r="B5770" i="1"/>
  <c r="J5769" i="1"/>
  <c r="K5769" i="1" s="1"/>
  <c r="N5769" i="1"/>
  <c r="M5769" i="1"/>
  <c r="L4169" i="1"/>
  <c r="J4169" i="1"/>
  <c r="K4169" i="1" s="1"/>
  <c r="M4169" i="1"/>
  <c r="B4170" i="1"/>
  <c r="N4169" i="1"/>
  <c r="I669" i="1"/>
  <c r="J669" i="1" s="1"/>
  <c r="K669" i="1" s="1"/>
  <c r="N669" i="1"/>
  <c r="M669" i="1"/>
  <c r="B670" i="1"/>
  <c r="H669" i="1"/>
  <c r="L669" i="1"/>
  <c r="J2869" i="1"/>
  <c r="K2869" i="1" s="1"/>
  <c r="N2869" i="1"/>
  <c r="M2869" i="1"/>
  <c r="B2870" i="1"/>
  <c r="L2869" i="1"/>
  <c r="B6272" i="1"/>
  <c r="M6271" i="1"/>
  <c r="L6271" i="1"/>
  <c r="J6271" i="1"/>
  <c r="K6271" i="1" s="1"/>
  <c r="N6271" i="1"/>
  <c r="J3770" i="1"/>
  <c r="K3770" i="1" s="1"/>
  <c r="M3770" i="1"/>
  <c r="L3770" i="1"/>
  <c r="B3771" i="1"/>
  <c r="N3770" i="1"/>
  <c r="N2069" i="1"/>
  <c r="I2069" i="1"/>
  <c r="J2069" i="1" s="1"/>
  <c r="K2069" i="1" s="1"/>
  <c r="B2070" i="1"/>
  <c r="L2069" i="1"/>
  <c r="M2069" i="1"/>
  <c r="H2069" i="1"/>
  <c r="M1569" i="1"/>
  <c r="L1569" i="1"/>
  <c r="H1569" i="1"/>
  <c r="B1570" i="1"/>
  <c r="I1569" i="1"/>
  <c r="J1569" i="1" s="1"/>
  <c r="K1569" i="1" s="1"/>
  <c r="N1569" i="1"/>
  <c r="L1471" i="1"/>
  <c r="I1471" i="1"/>
  <c r="J1471" i="1" s="1"/>
  <c r="K1471" i="1" s="1"/>
  <c r="N1471" i="1"/>
  <c r="H1471" i="1"/>
  <c r="M1471" i="1"/>
  <c r="B1472" i="1"/>
  <c r="L1869" i="1"/>
  <c r="B1870" i="1"/>
  <c r="N1869" i="1"/>
  <c r="I1869" i="1"/>
  <c r="J1869" i="1" s="1"/>
  <c r="K1869" i="1" s="1"/>
  <c r="M1869" i="1"/>
  <c r="H1869" i="1"/>
  <c r="L3669" i="1"/>
  <c r="J3669" i="1"/>
  <c r="K3669" i="1" s="1"/>
  <c r="B3670" i="1"/>
  <c r="N3669" i="1"/>
  <c r="M3669" i="1"/>
  <c r="N3169" i="1"/>
  <c r="J3169" i="1"/>
  <c r="K3169" i="1" s="1"/>
  <c r="B3170" i="1"/>
  <c r="M3169" i="1"/>
  <c r="L3169" i="1"/>
  <c r="M3369" i="1"/>
  <c r="N3369" i="1"/>
  <c r="L3369" i="1"/>
  <c r="J3369" i="1"/>
  <c r="K3369" i="1" s="1"/>
  <c r="B3370" i="1"/>
  <c r="N2270" i="1"/>
  <c r="I2270" i="1"/>
  <c r="J2270" i="1" s="1"/>
  <c r="K2270" i="1" s="1"/>
  <c r="M2270" i="1"/>
  <c r="L2270" i="1"/>
  <c r="H2270" i="1"/>
  <c r="B2271" i="1"/>
  <c r="M5069" i="1"/>
  <c r="L5069" i="1"/>
  <c r="J5069" i="1"/>
  <c r="K5069" i="1" s="1"/>
  <c r="B5070" i="1"/>
  <c r="N5069" i="1"/>
  <c r="B4472" i="1"/>
  <c r="N4471" i="1"/>
  <c r="M4471" i="1"/>
  <c r="J4471" i="1"/>
  <c r="K4471" i="1" s="1"/>
  <c r="L4471" i="1"/>
  <c r="M4970" i="1"/>
  <c r="N4970" i="1"/>
  <c r="J4970" i="1"/>
  <c r="K4970" i="1" s="1"/>
  <c r="B4971" i="1"/>
  <c r="L4970" i="1"/>
  <c r="M1269" i="1"/>
  <c r="L1269" i="1"/>
  <c r="I1269" i="1"/>
  <c r="J1269" i="1" s="1"/>
  <c r="K1269" i="1" s="1"/>
  <c r="B1270" i="1"/>
  <c r="N1269" i="1"/>
  <c r="H1269" i="1"/>
  <c r="H1669" i="1"/>
  <c r="I1669" i="1"/>
  <c r="J1669" i="1" s="1"/>
  <c r="K1669" i="1" s="1"/>
  <c r="N1669" i="1"/>
  <c r="B1670" i="1"/>
  <c r="M1669" i="1"/>
  <c r="L1669" i="1"/>
  <c r="H1370" i="1"/>
  <c r="B1371" i="1"/>
  <c r="N1370" i="1"/>
  <c r="M1370" i="1"/>
  <c r="L1370" i="1"/>
  <c r="I1370" i="1"/>
  <c r="J1370" i="1" s="1"/>
  <c r="K1370" i="1" s="1"/>
  <c r="J3269" i="1"/>
  <c r="K3269" i="1" s="1"/>
  <c r="B3270" i="1"/>
  <c r="M3269" i="1"/>
  <c r="N3269" i="1"/>
  <c r="L3269" i="1"/>
  <c r="B2371" i="1"/>
  <c r="N2370" i="1"/>
  <c r="H2370" i="1"/>
  <c r="L2370" i="1"/>
  <c r="I2370" i="1"/>
  <c r="J2370" i="1" s="1"/>
  <c r="K2370" i="1" s="1"/>
  <c r="M2370" i="1"/>
  <c r="L5670" i="1"/>
  <c r="B5671" i="1"/>
  <c r="J5670" i="1"/>
  <c r="K5670" i="1" s="1"/>
  <c r="N5670" i="1"/>
  <c r="M5670" i="1"/>
  <c r="N1770" i="1"/>
  <c r="H1770" i="1"/>
  <c r="I1770" i="1"/>
  <c r="J1770" i="1" s="1"/>
  <c r="K1770" i="1" s="1"/>
  <c r="B1771" i="1"/>
  <c r="M1770" i="1"/>
  <c r="L1770" i="1"/>
  <c r="J2769" i="1"/>
  <c r="K2769" i="1" s="1"/>
  <c r="N2769" i="1"/>
  <c r="B2770" i="1"/>
  <c r="M2769" i="1"/>
  <c r="L2769" i="1"/>
  <c r="M2469" i="1"/>
  <c r="B2470" i="1"/>
  <c r="H2469" i="1"/>
  <c r="L2469" i="1"/>
  <c r="N2469" i="1"/>
  <c r="I2469" i="1"/>
  <c r="J2469" i="1" s="1"/>
  <c r="K2469" i="1" s="1"/>
  <c r="I69" i="1"/>
  <c r="J69" i="1" s="1"/>
  <c r="K69" i="1" s="1"/>
  <c r="B70" i="1"/>
  <c r="H69" i="1"/>
  <c r="N69" i="1"/>
  <c r="M69" i="1"/>
  <c r="L69" i="1"/>
  <c r="B4371" i="1"/>
  <c r="N4370" i="1"/>
  <c r="M4370" i="1"/>
  <c r="L4370" i="1"/>
  <c r="J4370" i="1"/>
  <c r="K4370" i="1" s="1"/>
  <c r="M2672" i="1"/>
  <c r="L2672" i="1"/>
  <c r="J2672" i="1"/>
  <c r="K2672" i="1" s="1"/>
  <c r="B2673" i="1"/>
  <c r="N2672" i="1"/>
  <c r="L3469" i="1"/>
  <c r="J3469" i="1"/>
  <c r="K3469" i="1" s="1"/>
  <c r="N3469" i="1"/>
  <c r="B3470" i="1"/>
  <c r="M3469" i="1"/>
  <c r="N5269" i="1"/>
  <c r="M5269" i="1"/>
  <c r="B5270" i="1"/>
  <c r="L5269" i="1"/>
  <c r="J5269" i="1"/>
  <c r="K5269" i="1" s="1"/>
  <c r="J4769" i="1"/>
  <c r="K4769" i="1" s="1"/>
  <c r="N4769" i="1"/>
  <c r="B4770" i="1"/>
  <c r="M4769" i="1"/>
  <c r="L4769" i="1"/>
  <c r="J3970" i="1"/>
  <c r="K3970" i="1" s="1"/>
  <c r="L3970" i="1"/>
  <c r="B3971" i="1"/>
  <c r="N3970" i="1"/>
  <c r="M3970" i="1"/>
  <c r="J3571" i="1"/>
  <c r="K3571" i="1" s="1"/>
  <c r="N3571" i="1"/>
  <c r="M3571" i="1"/>
  <c r="B3572" i="1"/>
  <c r="L3571" i="1"/>
  <c r="J568" i="1"/>
  <c r="K568" i="1" s="1"/>
  <c r="B4573" i="1"/>
  <c r="N4572" i="1"/>
  <c r="M4572" i="1"/>
  <c r="L4572" i="1"/>
  <c r="L870" i="1"/>
  <c r="H870" i="1"/>
  <c r="B871" i="1"/>
  <c r="I870" i="1"/>
  <c r="J870" i="1" s="1"/>
  <c r="K870" i="1" s="1"/>
  <c r="N870" i="1"/>
  <c r="M870" i="1"/>
  <c r="J5870" i="1"/>
  <c r="K5870" i="1" s="1"/>
  <c r="N5870" i="1"/>
  <c r="M5870" i="1"/>
  <c r="B5871" i="1"/>
  <c r="L5870" i="1"/>
  <c r="J1969" i="1"/>
  <c r="K1969" i="1" s="1"/>
  <c r="J269" i="1"/>
  <c r="K269" i="1" s="1"/>
  <c r="B6070" i="1"/>
  <c r="N6069" i="1"/>
  <c r="M6069" i="1"/>
  <c r="L6069" i="1"/>
  <c r="J169" i="1"/>
  <c r="K169" i="1" s="1"/>
  <c r="B4671" i="1"/>
  <c r="J4670" i="1"/>
  <c r="K4670" i="1" s="1"/>
  <c r="N4670" i="1"/>
  <c r="M4670" i="1"/>
  <c r="L4670" i="1"/>
  <c r="B1171" i="1"/>
  <c r="H1170" i="1"/>
  <c r="I1170" i="1"/>
  <c r="N1170" i="1"/>
  <c r="M1170" i="1"/>
  <c r="L1170" i="1"/>
  <c r="B3872" i="1"/>
  <c r="N3871" i="1"/>
  <c r="M3871" i="1"/>
  <c r="L3871" i="1"/>
  <c r="J3871" i="1"/>
  <c r="K3871" i="1" s="1"/>
  <c r="J1068" i="1"/>
  <c r="K1068" i="1" s="1"/>
  <c r="I569" i="1"/>
  <c r="B570" i="1"/>
  <c r="H569" i="1"/>
  <c r="N569" i="1"/>
  <c r="M569" i="1"/>
  <c r="L569" i="1"/>
  <c r="L1970" i="1"/>
  <c r="M1970" i="1"/>
  <c r="I1970" i="1"/>
  <c r="J1970" i="1" s="1"/>
  <c r="K1970" i="1" s="1"/>
  <c r="N1970" i="1"/>
  <c r="B1971" i="1"/>
  <c r="H1970" i="1"/>
  <c r="N2170" i="1"/>
  <c r="M2170" i="1"/>
  <c r="L2170" i="1"/>
  <c r="H2170" i="1"/>
  <c r="I2170" i="1"/>
  <c r="J2170" i="1" s="1"/>
  <c r="K2170" i="1" s="1"/>
  <c r="B2171" i="1"/>
  <c r="J1169" i="1"/>
  <c r="K1169" i="1" s="1"/>
  <c r="L5571" i="1"/>
  <c r="J5571" i="1"/>
  <c r="K5571" i="1" s="1"/>
  <c r="B5572" i="1"/>
  <c r="N5571" i="1"/>
  <c r="M5571" i="1"/>
  <c r="J4571" i="1"/>
  <c r="K4571" i="1" s="1"/>
  <c r="J3570" i="1"/>
  <c r="K3570" i="1" s="1"/>
  <c r="B971" i="1"/>
  <c r="M970" i="1"/>
  <c r="H970" i="1"/>
  <c r="L970" i="1"/>
  <c r="N970" i="1"/>
  <c r="I970" i="1"/>
  <c r="J970" i="1" s="1"/>
  <c r="K970" i="1" s="1"/>
  <c r="N3072" i="1"/>
  <c r="M3072" i="1"/>
  <c r="J3072" i="1"/>
  <c r="K3072" i="1" s="1"/>
  <c r="L3072" i="1"/>
  <c r="B3073" i="1"/>
  <c r="N6471" i="1"/>
  <c r="M6471" i="1"/>
  <c r="L6471" i="1"/>
  <c r="B6472" i="1"/>
  <c r="B271" i="1"/>
  <c r="I270" i="1"/>
  <c r="J270" i="1" s="1"/>
  <c r="K270" i="1" s="1"/>
  <c r="N270" i="1"/>
  <c r="M270" i="1"/>
  <c r="L270" i="1"/>
  <c r="H270" i="1"/>
  <c r="J768" i="1"/>
  <c r="K768" i="1" s="1"/>
  <c r="J5369" i="1"/>
  <c r="K5369" i="1" s="1"/>
  <c r="N1069" i="1"/>
  <c r="H1069" i="1"/>
  <c r="M1069" i="1"/>
  <c r="B1070" i="1"/>
  <c r="L1069" i="1"/>
  <c r="I1069" i="1"/>
  <c r="M4872" i="1"/>
  <c r="B4873" i="1"/>
  <c r="N4872" i="1"/>
  <c r="L4872" i="1"/>
  <c r="M5370" i="1"/>
  <c r="L5370" i="1"/>
  <c r="B5371" i="1"/>
  <c r="N5370" i="1"/>
  <c r="J5170" i="1"/>
  <c r="K5170" i="1" s="1"/>
  <c r="N4071" i="1"/>
  <c r="M4071" i="1"/>
  <c r="L4071" i="1"/>
  <c r="B4072" i="1"/>
  <c r="J3071" i="1"/>
  <c r="K3071" i="1" s="1"/>
  <c r="L170" i="1"/>
  <c r="I170" i="1"/>
  <c r="J170" i="1" s="1"/>
  <c r="K170" i="1" s="1"/>
  <c r="H170" i="1"/>
  <c r="N170" i="1"/>
  <c r="B171" i="1"/>
  <c r="M170" i="1"/>
  <c r="L769" i="1"/>
  <c r="B770" i="1"/>
  <c r="I769" i="1"/>
  <c r="J769" i="1" s="1"/>
  <c r="K769" i="1" s="1"/>
  <c r="N769" i="1"/>
  <c r="H769" i="1"/>
  <c r="M769" i="1"/>
  <c r="B470" i="1"/>
  <c r="N469" i="1"/>
  <c r="M469" i="1"/>
  <c r="H469" i="1"/>
  <c r="I469" i="1"/>
  <c r="L469" i="1"/>
  <c r="L6170" i="1"/>
  <c r="N6170" i="1"/>
  <c r="B6171" i="1"/>
  <c r="M6170" i="1"/>
  <c r="J4669" i="1"/>
  <c r="K4669" i="1" s="1"/>
  <c r="N5171" i="1"/>
  <c r="M5171" i="1"/>
  <c r="B5172" i="1"/>
  <c r="L5171" i="1"/>
  <c r="N5770" i="1" l="1"/>
  <c r="M5770" i="1"/>
  <c r="B5771" i="1"/>
  <c r="L5770" i="1"/>
  <c r="J5770" i="1"/>
  <c r="K5770" i="1" s="1"/>
  <c r="B6374" i="1"/>
  <c r="N6373" i="1"/>
  <c r="L6373" i="1"/>
  <c r="M6373" i="1"/>
  <c r="J6372" i="1"/>
  <c r="K6372" i="1" s="1"/>
  <c r="L2870" i="1"/>
  <c r="M2870" i="1"/>
  <c r="N2870" i="1"/>
  <c r="B2871" i="1"/>
  <c r="J2870" i="1"/>
  <c r="K2870" i="1" s="1"/>
  <c r="L4170" i="1"/>
  <c r="M4170" i="1"/>
  <c r="J4170" i="1"/>
  <c r="K4170" i="1" s="1"/>
  <c r="B4171" i="1"/>
  <c r="N4170" i="1"/>
  <c r="H670" i="1"/>
  <c r="I670" i="1"/>
  <c r="J670" i="1" s="1"/>
  <c r="K670" i="1" s="1"/>
  <c r="L670" i="1"/>
  <c r="B671" i="1"/>
  <c r="N670" i="1"/>
  <c r="M670" i="1"/>
  <c r="L6272" i="1"/>
  <c r="B6273" i="1"/>
  <c r="M6272" i="1"/>
  <c r="J6272" i="1"/>
  <c r="K6272" i="1" s="1"/>
  <c r="N6272" i="1"/>
  <c r="J3771" i="1"/>
  <c r="K3771" i="1" s="1"/>
  <c r="L3771" i="1"/>
  <c r="B3772" i="1"/>
  <c r="N3771" i="1"/>
  <c r="M3771" i="1"/>
  <c r="L2070" i="1"/>
  <c r="M2070" i="1"/>
  <c r="H2070" i="1"/>
  <c r="N2070" i="1"/>
  <c r="I2070" i="1"/>
  <c r="J2070" i="1" s="1"/>
  <c r="K2070" i="1" s="1"/>
  <c r="B2071" i="1"/>
  <c r="I2271" i="1"/>
  <c r="J2271" i="1" s="1"/>
  <c r="K2271" i="1" s="1"/>
  <c r="L2271" i="1"/>
  <c r="N2271" i="1"/>
  <c r="M2271" i="1"/>
  <c r="H2271" i="1"/>
  <c r="B2272" i="1"/>
  <c r="N3370" i="1"/>
  <c r="J3370" i="1"/>
  <c r="K3370" i="1" s="1"/>
  <c r="M3370" i="1"/>
  <c r="L3370" i="1"/>
  <c r="B3371" i="1"/>
  <c r="M1472" i="1"/>
  <c r="H1472" i="1"/>
  <c r="B1473" i="1"/>
  <c r="L1472" i="1"/>
  <c r="I1472" i="1"/>
  <c r="J1472" i="1" s="1"/>
  <c r="K1472" i="1" s="1"/>
  <c r="N1472" i="1"/>
  <c r="J4971" i="1"/>
  <c r="K4971" i="1" s="1"/>
  <c r="L4971" i="1"/>
  <c r="B4972" i="1"/>
  <c r="N4971" i="1"/>
  <c r="M4971" i="1"/>
  <c r="B5071" i="1"/>
  <c r="J5070" i="1"/>
  <c r="K5070" i="1" s="1"/>
  <c r="N5070" i="1"/>
  <c r="M5070" i="1"/>
  <c r="L5070" i="1"/>
  <c r="L3170" i="1"/>
  <c r="B3171" i="1"/>
  <c r="J3170" i="1"/>
  <c r="K3170" i="1" s="1"/>
  <c r="N3170" i="1"/>
  <c r="M3170" i="1"/>
  <c r="B3671" i="1"/>
  <c r="J3670" i="1"/>
  <c r="K3670" i="1" s="1"/>
  <c r="N3670" i="1"/>
  <c r="M3670" i="1"/>
  <c r="L3670" i="1"/>
  <c r="N1570" i="1"/>
  <c r="B1571" i="1"/>
  <c r="H1570" i="1"/>
  <c r="M1570" i="1"/>
  <c r="I1570" i="1"/>
  <c r="J1570" i="1" s="1"/>
  <c r="K1570" i="1" s="1"/>
  <c r="L1570" i="1"/>
  <c r="H1870" i="1"/>
  <c r="M1870" i="1"/>
  <c r="B1871" i="1"/>
  <c r="L1870" i="1"/>
  <c r="I1870" i="1"/>
  <c r="J1870" i="1" s="1"/>
  <c r="K1870" i="1" s="1"/>
  <c r="N1870" i="1"/>
  <c r="B4473" i="1"/>
  <c r="M4472" i="1"/>
  <c r="L4472" i="1"/>
  <c r="J4472" i="1"/>
  <c r="K4472" i="1" s="1"/>
  <c r="N4472" i="1"/>
  <c r="N3470" i="1"/>
  <c r="M3470" i="1"/>
  <c r="J3470" i="1"/>
  <c r="K3470" i="1" s="1"/>
  <c r="L3470" i="1"/>
  <c r="B3471" i="1"/>
  <c r="L2673" i="1"/>
  <c r="J2673" i="1"/>
  <c r="K2673" i="1" s="1"/>
  <c r="B2674" i="1"/>
  <c r="N2673" i="1"/>
  <c r="M2673" i="1"/>
  <c r="B3972" i="1"/>
  <c r="N3971" i="1"/>
  <c r="J3971" i="1"/>
  <c r="K3971" i="1" s="1"/>
  <c r="M3971" i="1"/>
  <c r="L3971" i="1"/>
  <c r="N4770" i="1"/>
  <c r="M4770" i="1"/>
  <c r="L4770" i="1"/>
  <c r="B4771" i="1"/>
  <c r="J4770" i="1"/>
  <c r="K4770" i="1" s="1"/>
  <c r="B5271" i="1"/>
  <c r="L5270" i="1"/>
  <c r="J5270" i="1"/>
  <c r="K5270" i="1" s="1"/>
  <c r="M5270" i="1"/>
  <c r="N5270" i="1"/>
  <c r="J2770" i="1"/>
  <c r="K2770" i="1" s="1"/>
  <c r="N2770" i="1"/>
  <c r="M2770" i="1"/>
  <c r="B2771" i="1"/>
  <c r="L2770" i="1"/>
  <c r="M1771" i="1"/>
  <c r="L1771" i="1"/>
  <c r="B1772" i="1"/>
  <c r="I1771" i="1"/>
  <c r="J1771" i="1" s="1"/>
  <c r="K1771" i="1" s="1"/>
  <c r="N1771" i="1"/>
  <c r="H1771" i="1"/>
  <c r="H1670" i="1"/>
  <c r="I1670" i="1"/>
  <c r="J1670" i="1" s="1"/>
  <c r="K1670" i="1" s="1"/>
  <c r="B1671" i="1"/>
  <c r="N1670" i="1"/>
  <c r="M1670" i="1"/>
  <c r="L1670" i="1"/>
  <c r="N1270" i="1"/>
  <c r="M1270" i="1"/>
  <c r="H1270" i="1"/>
  <c r="B1271" i="1"/>
  <c r="L1270" i="1"/>
  <c r="I1270" i="1"/>
  <c r="J1270" i="1" s="1"/>
  <c r="K1270" i="1" s="1"/>
  <c r="M5671" i="1"/>
  <c r="B5672" i="1"/>
  <c r="J5671" i="1"/>
  <c r="K5671" i="1" s="1"/>
  <c r="N5671" i="1"/>
  <c r="L5671" i="1"/>
  <c r="M4371" i="1"/>
  <c r="B4372" i="1"/>
  <c r="L4371" i="1"/>
  <c r="J4371" i="1"/>
  <c r="K4371" i="1" s="1"/>
  <c r="N4371" i="1"/>
  <c r="I70" i="1"/>
  <c r="J70" i="1" s="1"/>
  <c r="K70" i="1" s="1"/>
  <c r="L70" i="1"/>
  <c r="N70" i="1"/>
  <c r="B71" i="1"/>
  <c r="M70" i="1"/>
  <c r="H70" i="1"/>
  <c r="H2470" i="1"/>
  <c r="I2470" i="1"/>
  <c r="J2470" i="1" s="1"/>
  <c r="K2470" i="1" s="1"/>
  <c r="B2471" i="1"/>
  <c r="N2470" i="1"/>
  <c r="M2470" i="1"/>
  <c r="L2470" i="1"/>
  <c r="L3270" i="1"/>
  <c r="J3270" i="1"/>
  <c r="K3270" i="1" s="1"/>
  <c r="B3271" i="1"/>
  <c r="M3270" i="1"/>
  <c r="N3270" i="1"/>
  <c r="M1371" i="1"/>
  <c r="L1371" i="1"/>
  <c r="H1371" i="1"/>
  <c r="B1372" i="1"/>
  <c r="I1371" i="1"/>
  <c r="J1371" i="1" s="1"/>
  <c r="K1371" i="1" s="1"/>
  <c r="N1371" i="1"/>
  <c r="L2371" i="1"/>
  <c r="B2372" i="1"/>
  <c r="H2371" i="1"/>
  <c r="I2371" i="1"/>
  <c r="J2371" i="1" s="1"/>
  <c r="K2371" i="1" s="1"/>
  <c r="N2371" i="1"/>
  <c r="M2371" i="1"/>
  <c r="M5172" i="1"/>
  <c r="L5172" i="1"/>
  <c r="J5172" i="1"/>
  <c r="K5172" i="1" s="1"/>
  <c r="B5173" i="1"/>
  <c r="N5172" i="1"/>
  <c r="J5370" i="1"/>
  <c r="K5370" i="1" s="1"/>
  <c r="N4873" i="1"/>
  <c r="M4873" i="1"/>
  <c r="L4873" i="1"/>
  <c r="B4874" i="1"/>
  <c r="J1069" i="1"/>
  <c r="K1069" i="1" s="1"/>
  <c r="L570" i="1"/>
  <c r="B571" i="1"/>
  <c r="I570" i="1"/>
  <c r="J570" i="1" s="1"/>
  <c r="K570" i="1" s="1"/>
  <c r="N570" i="1"/>
  <c r="M570" i="1"/>
  <c r="H570" i="1"/>
  <c r="B4672" i="1"/>
  <c r="L4671" i="1"/>
  <c r="J4671" i="1"/>
  <c r="K4671" i="1" s="1"/>
  <c r="M4671" i="1"/>
  <c r="N4671" i="1"/>
  <c r="L470" i="1"/>
  <c r="B471" i="1"/>
  <c r="I470" i="1"/>
  <c r="J470" i="1" s="1"/>
  <c r="K470" i="1" s="1"/>
  <c r="H470" i="1"/>
  <c r="N470" i="1"/>
  <c r="M470" i="1"/>
  <c r="J5171" i="1"/>
  <c r="K5171" i="1" s="1"/>
  <c r="J6170" i="1"/>
  <c r="K6170" i="1" s="1"/>
  <c r="N171" i="1"/>
  <c r="B172" i="1"/>
  <c r="L171" i="1"/>
  <c r="M171" i="1"/>
  <c r="H171" i="1"/>
  <c r="I171" i="1"/>
  <c r="J171" i="1" s="1"/>
  <c r="K171" i="1" s="1"/>
  <c r="J569" i="1"/>
  <c r="K569" i="1" s="1"/>
  <c r="N6070" i="1"/>
  <c r="J6070" i="1"/>
  <c r="K6070" i="1" s="1"/>
  <c r="M6070" i="1"/>
  <c r="L6070" i="1"/>
  <c r="B6071" i="1"/>
  <c r="M4573" i="1"/>
  <c r="L4573" i="1"/>
  <c r="B4574" i="1"/>
  <c r="N4573" i="1"/>
  <c r="J469" i="1"/>
  <c r="K469" i="1" s="1"/>
  <c r="J4071" i="1"/>
  <c r="K4071" i="1" s="1"/>
  <c r="N5371" i="1"/>
  <c r="M5371" i="1"/>
  <c r="L5371" i="1"/>
  <c r="B5372" i="1"/>
  <c r="J4872" i="1"/>
  <c r="K4872" i="1" s="1"/>
  <c r="B6172" i="1"/>
  <c r="N6171" i="1"/>
  <c r="M6171" i="1"/>
  <c r="L6171" i="1"/>
  <c r="N1070" i="1"/>
  <c r="I1070" i="1"/>
  <c r="M1070" i="1"/>
  <c r="L1070" i="1"/>
  <c r="H1070" i="1"/>
  <c r="B1071" i="1"/>
  <c r="B6473" i="1"/>
  <c r="N6472" i="1"/>
  <c r="M6472" i="1"/>
  <c r="L6472" i="1"/>
  <c r="J6472" i="1"/>
  <c r="K6472" i="1" s="1"/>
  <c r="L3073" i="1"/>
  <c r="J3073" i="1"/>
  <c r="K3073" i="1" s="1"/>
  <c r="B3074" i="1"/>
  <c r="N3073" i="1"/>
  <c r="M3073" i="1"/>
  <c r="N2171" i="1"/>
  <c r="H2171" i="1"/>
  <c r="M2171" i="1"/>
  <c r="B2172" i="1"/>
  <c r="L2171" i="1"/>
  <c r="I2171" i="1"/>
  <c r="J1170" i="1"/>
  <c r="K1170" i="1" s="1"/>
  <c r="J6069" i="1"/>
  <c r="K6069" i="1" s="1"/>
  <c r="L5871" i="1"/>
  <c r="B5872" i="1"/>
  <c r="N5871" i="1"/>
  <c r="J5871" i="1"/>
  <c r="K5871" i="1" s="1"/>
  <c r="M5871" i="1"/>
  <c r="N770" i="1"/>
  <c r="M770" i="1"/>
  <c r="L770" i="1"/>
  <c r="I770" i="1"/>
  <c r="B771" i="1"/>
  <c r="H770" i="1"/>
  <c r="M4072" i="1"/>
  <c r="L4072" i="1"/>
  <c r="J4072" i="1"/>
  <c r="K4072" i="1" s="1"/>
  <c r="N4072" i="1"/>
  <c r="B4073" i="1"/>
  <c r="B5573" i="1"/>
  <c r="N5572" i="1"/>
  <c r="J5572" i="1"/>
  <c r="K5572" i="1" s="1"/>
  <c r="L5572" i="1"/>
  <c r="M5572" i="1"/>
  <c r="B3873" i="1"/>
  <c r="N3872" i="1"/>
  <c r="M3872" i="1"/>
  <c r="L3872" i="1"/>
  <c r="J4572" i="1"/>
  <c r="K4572" i="1" s="1"/>
  <c r="L271" i="1"/>
  <c r="I271" i="1"/>
  <c r="B272" i="1"/>
  <c r="H271" i="1"/>
  <c r="N271" i="1"/>
  <c r="M271" i="1"/>
  <c r="J6471" i="1"/>
  <c r="K6471" i="1" s="1"/>
  <c r="I971" i="1"/>
  <c r="J971" i="1" s="1"/>
  <c r="K971" i="1" s="1"/>
  <c r="H971" i="1"/>
  <c r="B972" i="1"/>
  <c r="L971" i="1"/>
  <c r="N971" i="1"/>
  <c r="M971" i="1"/>
  <c r="M1971" i="1"/>
  <c r="N1971" i="1"/>
  <c r="B1972" i="1"/>
  <c r="H1971" i="1"/>
  <c r="I1971" i="1"/>
  <c r="J1971" i="1" s="1"/>
  <c r="K1971" i="1" s="1"/>
  <c r="L1971" i="1"/>
  <c r="L1171" i="1"/>
  <c r="H1171" i="1"/>
  <c r="B1172" i="1"/>
  <c r="I1171" i="1"/>
  <c r="M1171" i="1"/>
  <c r="N1171" i="1"/>
  <c r="N871" i="1"/>
  <c r="M871" i="1"/>
  <c r="I871" i="1"/>
  <c r="L871" i="1"/>
  <c r="B872" i="1"/>
  <c r="H871" i="1"/>
  <c r="L3572" i="1"/>
  <c r="N3572" i="1"/>
  <c r="M3572" i="1"/>
  <c r="B3573" i="1"/>
  <c r="J6373" i="1" l="1"/>
  <c r="K6373" i="1" s="1"/>
  <c r="J5771" i="1"/>
  <c r="K5771" i="1" s="1"/>
  <c r="N5771" i="1"/>
  <c r="M5771" i="1"/>
  <c r="B5772" i="1"/>
  <c r="L5771" i="1"/>
  <c r="B6375" i="1"/>
  <c r="L6374" i="1"/>
  <c r="M6374" i="1"/>
  <c r="N6374" i="1"/>
  <c r="N4171" i="1"/>
  <c r="M4171" i="1"/>
  <c r="L4171" i="1"/>
  <c r="J4171" i="1"/>
  <c r="K4171" i="1" s="1"/>
  <c r="B4172" i="1"/>
  <c r="M2871" i="1"/>
  <c r="L2871" i="1"/>
  <c r="B2872" i="1"/>
  <c r="N2871" i="1"/>
  <c r="J2871" i="1"/>
  <c r="K2871" i="1" s="1"/>
  <c r="N671" i="1"/>
  <c r="M671" i="1"/>
  <c r="H671" i="1"/>
  <c r="L671" i="1"/>
  <c r="I671" i="1"/>
  <c r="J671" i="1" s="1"/>
  <c r="K671" i="1" s="1"/>
  <c r="B672" i="1"/>
  <c r="N6273" i="1"/>
  <c r="L6273" i="1"/>
  <c r="J6273" i="1"/>
  <c r="K6273" i="1" s="1"/>
  <c r="M6273" i="1"/>
  <c r="B6274" i="1"/>
  <c r="N2071" i="1"/>
  <c r="I2071" i="1"/>
  <c r="J2071" i="1" s="1"/>
  <c r="K2071" i="1" s="1"/>
  <c r="L2071" i="1"/>
  <c r="B2072" i="1"/>
  <c r="H2071" i="1"/>
  <c r="M2071" i="1"/>
  <c r="L3772" i="1"/>
  <c r="J3772" i="1"/>
  <c r="K3772" i="1" s="1"/>
  <c r="B3773" i="1"/>
  <c r="M3772" i="1"/>
  <c r="N3772" i="1"/>
  <c r="B1872" i="1"/>
  <c r="H1871" i="1"/>
  <c r="N1871" i="1"/>
  <c r="M1871" i="1"/>
  <c r="I1871" i="1"/>
  <c r="J1871" i="1" s="1"/>
  <c r="K1871" i="1" s="1"/>
  <c r="L1871" i="1"/>
  <c r="B3172" i="1"/>
  <c r="N3171" i="1"/>
  <c r="J3171" i="1"/>
  <c r="K3171" i="1" s="1"/>
  <c r="L3171" i="1"/>
  <c r="M3171" i="1"/>
  <c r="N4972" i="1"/>
  <c r="B4973" i="1"/>
  <c r="J4972" i="1"/>
  <c r="K4972" i="1" s="1"/>
  <c r="L4972" i="1"/>
  <c r="M4972" i="1"/>
  <c r="B1474" i="1"/>
  <c r="I1473" i="1"/>
  <c r="J1473" i="1" s="1"/>
  <c r="K1473" i="1" s="1"/>
  <c r="H1473" i="1"/>
  <c r="N1473" i="1"/>
  <c r="M1473" i="1"/>
  <c r="L1473" i="1"/>
  <c r="B1572" i="1"/>
  <c r="I1571" i="1"/>
  <c r="J1571" i="1" s="1"/>
  <c r="K1571" i="1" s="1"/>
  <c r="M1571" i="1"/>
  <c r="N1571" i="1"/>
  <c r="L1571" i="1"/>
  <c r="H1571" i="1"/>
  <c r="N4473" i="1"/>
  <c r="B4474" i="1"/>
  <c r="M4473" i="1"/>
  <c r="L4473" i="1"/>
  <c r="J4473" i="1"/>
  <c r="K4473" i="1" s="1"/>
  <c r="B3672" i="1"/>
  <c r="J3671" i="1"/>
  <c r="K3671" i="1" s="1"/>
  <c r="L3671" i="1"/>
  <c r="N3671" i="1"/>
  <c r="M3671" i="1"/>
  <c r="L5071" i="1"/>
  <c r="N5071" i="1"/>
  <c r="B5072" i="1"/>
  <c r="J5071" i="1"/>
  <c r="K5071" i="1" s="1"/>
  <c r="M5071" i="1"/>
  <c r="N2272" i="1"/>
  <c r="H2272" i="1"/>
  <c r="M2272" i="1"/>
  <c r="L2272" i="1"/>
  <c r="B2273" i="1"/>
  <c r="I2272" i="1"/>
  <c r="J2272" i="1" s="1"/>
  <c r="K2272" i="1" s="1"/>
  <c r="L3371" i="1"/>
  <c r="B3372" i="1"/>
  <c r="N3371" i="1"/>
  <c r="M3371" i="1"/>
  <c r="J3371" i="1"/>
  <c r="K3371" i="1" s="1"/>
  <c r="M3471" i="1"/>
  <c r="L3471" i="1"/>
  <c r="B3472" i="1"/>
  <c r="J3471" i="1"/>
  <c r="K3471" i="1" s="1"/>
  <c r="N3471" i="1"/>
  <c r="N2771" i="1"/>
  <c r="M2771" i="1"/>
  <c r="L2771" i="1"/>
  <c r="J2771" i="1"/>
  <c r="K2771" i="1" s="1"/>
  <c r="B2772" i="1"/>
  <c r="L4771" i="1"/>
  <c r="M4771" i="1"/>
  <c r="J4771" i="1"/>
  <c r="K4771" i="1" s="1"/>
  <c r="N4771" i="1"/>
  <c r="B4772" i="1"/>
  <c r="H1372" i="1"/>
  <c r="L1372" i="1"/>
  <c r="B1373" i="1"/>
  <c r="I1372" i="1"/>
  <c r="J1372" i="1" s="1"/>
  <c r="K1372" i="1" s="1"/>
  <c r="N1372" i="1"/>
  <c r="M1372" i="1"/>
  <c r="N71" i="1"/>
  <c r="H71" i="1"/>
  <c r="I71" i="1"/>
  <c r="J71" i="1" s="1"/>
  <c r="K71" i="1" s="1"/>
  <c r="M71" i="1"/>
  <c r="B72" i="1"/>
  <c r="L71" i="1"/>
  <c r="B1272" i="1"/>
  <c r="L1271" i="1"/>
  <c r="N1271" i="1"/>
  <c r="I1271" i="1"/>
  <c r="J1271" i="1" s="1"/>
  <c r="K1271" i="1" s="1"/>
  <c r="M1271" i="1"/>
  <c r="H1271" i="1"/>
  <c r="L3271" i="1"/>
  <c r="J3271" i="1"/>
  <c r="K3271" i="1" s="1"/>
  <c r="B3272" i="1"/>
  <c r="M3271" i="1"/>
  <c r="N3271" i="1"/>
  <c r="H2471" i="1"/>
  <c r="B2472" i="1"/>
  <c r="N2471" i="1"/>
  <c r="M2471" i="1"/>
  <c r="I2471" i="1"/>
  <c r="J2471" i="1" s="1"/>
  <c r="K2471" i="1" s="1"/>
  <c r="L2471" i="1"/>
  <c r="N4372" i="1"/>
  <c r="M4372" i="1"/>
  <c r="L4372" i="1"/>
  <c r="B4373" i="1"/>
  <c r="J4372" i="1"/>
  <c r="K4372" i="1" s="1"/>
  <c r="B5673" i="1"/>
  <c r="J5672" i="1"/>
  <c r="K5672" i="1" s="1"/>
  <c r="N5672" i="1"/>
  <c r="M5672" i="1"/>
  <c r="L5672" i="1"/>
  <c r="N1671" i="1"/>
  <c r="H1671" i="1"/>
  <c r="I1671" i="1"/>
  <c r="J1671" i="1" s="1"/>
  <c r="K1671" i="1" s="1"/>
  <c r="M1671" i="1"/>
  <c r="L1671" i="1"/>
  <c r="B1672" i="1"/>
  <c r="B1773" i="1"/>
  <c r="I1772" i="1"/>
  <c r="J1772" i="1" s="1"/>
  <c r="K1772" i="1" s="1"/>
  <c r="M1772" i="1"/>
  <c r="N1772" i="1"/>
  <c r="L1772" i="1"/>
  <c r="H1772" i="1"/>
  <c r="B2675" i="1"/>
  <c r="L2674" i="1"/>
  <c r="J2674" i="1"/>
  <c r="K2674" i="1" s="1"/>
  <c r="N2674" i="1"/>
  <c r="M2674" i="1"/>
  <c r="L2372" i="1"/>
  <c r="B2373" i="1"/>
  <c r="H2372" i="1"/>
  <c r="I2372" i="1"/>
  <c r="J2372" i="1" s="1"/>
  <c r="K2372" i="1" s="1"/>
  <c r="N2372" i="1"/>
  <c r="M2372" i="1"/>
  <c r="J5271" i="1"/>
  <c r="K5271" i="1" s="1"/>
  <c r="N5271" i="1"/>
  <c r="M5271" i="1"/>
  <c r="B5272" i="1"/>
  <c r="L5271" i="1"/>
  <c r="N3972" i="1"/>
  <c r="M3972" i="1"/>
  <c r="J3972" i="1"/>
  <c r="K3972" i="1" s="1"/>
  <c r="L3972" i="1"/>
  <c r="B3973" i="1"/>
  <c r="M6172" i="1"/>
  <c r="N6172" i="1"/>
  <c r="L6172" i="1"/>
  <c r="B6173" i="1"/>
  <c r="J1171" i="1"/>
  <c r="K1171" i="1" s="1"/>
  <c r="J770" i="1"/>
  <c r="K770" i="1" s="1"/>
  <c r="B1973" i="1"/>
  <c r="M1972" i="1"/>
  <c r="H1972" i="1"/>
  <c r="I1972" i="1"/>
  <c r="L1972" i="1"/>
  <c r="N1972" i="1"/>
  <c r="B973" i="1"/>
  <c r="H972" i="1"/>
  <c r="I972" i="1"/>
  <c r="N972" i="1"/>
  <c r="M972" i="1"/>
  <c r="L972" i="1"/>
  <c r="J3872" i="1"/>
  <c r="K3872" i="1" s="1"/>
  <c r="N2172" i="1"/>
  <c r="M2172" i="1"/>
  <c r="H2172" i="1"/>
  <c r="L2172" i="1"/>
  <c r="B2173" i="1"/>
  <c r="I2172" i="1"/>
  <c r="N3074" i="1"/>
  <c r="M3074" i="1"/>
  <c r="L3074" i="1"/>
  <c r="J3074" i="1"/>
  <c r="K3074" i="1" s="1"/>
  <c r="B3075" i="1"/>
  <c r="N5372" i="1"/>
  <c r="L5372" i="1"/>
  <c r="B5373" i="1"/>
  <c r="J5372" i="1"/>
  <c r="K5372" i="1" s="1"/>
  <c r="M5372" i="1"/>
  <c r="J6171" i="1"/>
  <c r="K6171" i="1" s="1"/>
  <c r="J4573" i="1"/>
  <c r="K4573" i="1" s="1"/>
  <c r="L5173" i="1"/>
  <c r="N5173" i="1"/>
  <c r="M5173" i="1"/>
  <c r="B5174" i="1"/>
  <c r="M272" i="1"/>
  <c r="B273" i="1"/>
  <c r="I272" i="1"/>
  <c r="J272" i="1" s="1"/>
  <c r="K272" i="1" s="1"/>
  <c r="L272" i="1"/>
  <c r="N272" i="1"/>
  <c r="H272" i="1"/>
  <c r="J3572" i="1"/>
  <c r="K3572" i="1" s="1"/>
  <c r="J271" i="1"/>
  <c r="K271" i="1" s="1"/>
  <c r="J4073" i="1"/>
  <c r="K4073" i="1" s="1"/>
  <c r="N4073" i="1"/>
  <c r="M4073" i="1"/>
  <c r="L4073" i="1"/>
  <c r="B4074" i="1"/>
  <c r="J1070" i="1"/>
  <c r="K1070" i="1" s="1"/>
  <c r="L771" i="1"/>
  <c r="I771" i="1"/>
  <c r="J771" i="1" s="1"/>
  <c r="K771" i="1" s="1"/>
  <c r="N771" i="1"/>
  <c r="B772" i="1"/>
  <c r="M771" i="1"/>
  <c r="H771" i="1"/>
  <c r="N6473" i="1"/>
  <c r="B6474" i="1"/>
  <c r="M6473" i="1"/>
  <c r="L6473" i="1"/>
  <c r="B4575" i="1"/>
  <c r="N4574" i="1"/>
  <c r="M4574" i="1"/>
  <c r="L4574" i="1"/>
  <c r="N3573" i="1"/>
  <c r="M3573" i="1"/>
  <c r="L3573" i="1"/>
  <c r="B3574" i="1"/>
  <c r="J3573" i="1"/>
  <c r="K3573" i="1" s="1"/>
  <c r="N872" i="1"/>
  <c r="I872" i="1"/>
  <c r="J872" i="1" s="1"/>
  <c r="K872" i="1" s="1"/>
  <c r="M872" i="1"/>
  <c r="L872" i="1"/>
  <c r="B873" i="1"/>
  <c r="H872" i="1"/>
  <c r="J2171" i="1"/>
  <c r="K2171" i="1" s="1"/>
  <c r="I1071" i="1"/>
  <c r="J1071" i="1" s="1"/>
  <c r="K1071" i="1" s="1"/>
  <c r="B1072" i="1"/>
  <c r="N1071" i="1"/>
  <c r="M1071" i="1"/>
  <c r="L1071" i="1"/>
  <c r="H1071" i="1"/>
  <c r="L172" i="1"/>
  <c r="I172" i="1"/>
  <c r="J172" i="1" s="1"/>
  <c r="K172" i="1" s="1"/>
  <c r="N172" i="1"/>
  <c r="B173" i="1"/>
  <c r="M172" i="1"/>
  <c r="H172" i="1"/>
  <c r="N471" i="1"/>
  <c r="B472" i="1"/>
  <c r="I471" i="1"/>
  <c r="M471" i="1"/>
  <c r="L471" i="1"/>
  <c r="H471" i="1"/>
  <c r="L4672" i="1"/>
  <c r="B4673" i="1"/>
  <c r="J4672" i="1"/>
  <c r="K4672" i="1" s="1"/>
  <c r="M4672" i="1"/>
  <c r="N4672" i="1"/>
  <c r="M571" i="1"/>
  <c r="L571" i="1"/>
  <c r="H571" i="1"/>
  <c r="I571" i="1"/>
  <c r="J571" i="1" s="1"/>
  <c r="K571" i="1" s="1"/>
  <c r="B572" i="1"/>
  <c r="N571" i="1"/>
  <c r="N4874" i="1"/>
  <c r="B4875" i="1"/>
  <c r="M4874" i="1"/>
  <c r="L4874" i="1"/>
  <c r="J4874" i="1"/>
  <c r="K4874" i="1" s="1"/>
  <c r="J871" i="1"/>
  <c r="K871" i="1" s="1"/>
  <c r="N1172" i="1"/>
  <c r="M1172" i="1"/>
  <c r="L1172" i="1"/>
  <c r="I1172" i="1"/>
  <c r="H1172" i="1"/>
  <c r="B1173" i="1"/>
  <c r="N3873" i="1"/>
  <c r="M3873" i="1"/>
  <c r="J3873" i="1"/>
  <c r="K3873" i="1" s="1"/>
  <c r="L3873" i="1"/>
  <c r="B3874" i="1"/>
  <c r="J5573" i="1"/>
  <c r="K5573" i="1" s="1"/>
  <c r="M5573" i="1"/>
  <c r="L5573" i="1"/>
  <c r="B5574" i="1"/>
  <c r="N5573" i="1"/>
  <c r="N5872" i="1"/>
  <c r="M5872" i="1"/>
  <c r="J5872" i="1"/>
  <c r="K5872" i="1" s="1"/>
  <c r="L5872" i="1"/>
  <c r="B5873" i="1"/>
  <c r="J5371" i="1"/>
  <c r="K5371" i="1" s="1"/>
  <c r="M6071" i="1"/>
  <c r="L6071" i="1"/>
  <c r="B6072" i="1"/>
  <c r="N6071" i="1"/>
  <c r="J4873" i="1"/>
  <c r="K4873" i="1" s="1"/>
  <c r="B6376" i="1" l="1"/>
  <c r="N6375" i="1"/>
  <c r="L6375" i="1"/>
  <c r="M6375" i="1"/>
  <c r="J6374" i="1"/>
  <c r="K6374" i="1" s="1"/>
  <c r="B5773" i="1"/>
  <c r="J5772" i="1"/>
  <c r="K5772" i="1" s="1"/>
  <c r="N5772" i="1"/>
  <c r="M5772" i="1"/>
  <c r="L5772" i="1"/>
  <c r="B4173" i="1"/>
  <c r="M4172" i="1"/>
  <c r="J4172" i="1"/>
  <c r="K4172" i="1" s="1"/>
  <c r="L4172" i="1"/>
  <c r="N4172" i="1"/>
  <c r="L672" i="1"/>
  <c r="B673" i="1"/>
  <c r="I672" i="1"/>
  <c r="J672" i="1" s="1"/>
  <c r="K672" i="1" s="1"/>
  <c r="N672" i="1"/>
  <c r="M672" i="1"/>
  <c r="H672" i="1"/>
  <c r="J2872" i="1"/>
  <c r="K2872" i="1" s="1"/>
  <c r="M2872" i="1"/>
  <c r="N2872" i="1"/>
  <c r="B2873" i="1"/>
  <c r="L2872" i="1"/>
  <c r="B6275" i="1"/>
  <c r="N6274" i="1"/>
  <c r="M6274" i="1"/>
  <c r="J6274" i="1"/>
  <c r="K6274" i="1" s="1"/>
  <c r="L6274" i="1"/>
  <c r="M3773" i="1"/>
  <c r="L3773" i="1"/>
  <c r="J3773" i="1"/>
  <c r="K3773" i="1" s="1"/>
  <c r="B3774" i="1"/>
  <c r="N3773" i="1"/>
  <c r="M2072" i="1"/>
  <c r="H2072" i="1"/>
  <c r="B2073" i="1"/>
  <c r="I2072" i="1"/>
  <c r="J2072" i="1" s="1"/>
  <c r="K2072" i="1" s="1"/>
  <c r="N2072" i="1"/>
  <c r="L2072" i="1"/>
  <c r="N2273" i="1"/>
  <c r="I2273" i="1"/>
  <c r="J2273" i="1" s="1"/>
  <c r="K2273" i="1" s="1"/>
  <c r="M2273" i="1"/>
  <c r="L2273" i="1"/>
  <c r="H2273" i="1"/>
  <c r="B2274" i="1"/>
  <c r="B3373" i="1"/>
  <c r="N3372" i="1"/>
  <c r="M3372" i="1"/>
  <c r="J3372" i="1"/>
  <c r="K3372" i="1" s="1"/>
  <c r="L3372" i="1"/>
  <c r="L5072" i="1"/>
  <c r="B5073" i="1"/>
  <c r="J5072" i="1"/>
  <c r="K5072" i="1" s="1"/>
  <c r="N5072" i="1"/>
  <c r="M5072" i="1"/>
  <c r="M4474" i="1"/>
  <c r="B4475" i="1"/>
  <c r="L4474" i="1"/>
  <c r="J4474" i="1"/>
  <c r="K4474" i="1" s="1"/>
  <c r="N4474" i="1"/>
  <c r="B4974" i="1"/>
  <c r="J4973" i="1"/>
  <c r="K4973" i="1" s="1"/>
  <c r="M4973" i="1"/>
  <c r="L4973" i="1"/>
  <c r="N4973" i="1"/>
  <c r="J3672" i="1"/>
  <c r="K3672" i="1" s="1"/>
  <c r="L3672" i="1"/>
  <c r="B3673" i="1"/>
  <c r="N3672" i="1"/>
  <c r="M3672" i="1"/>
  <c r="M1572" i="1"/>
  <c r="H1572" i="1"/>
  <c r="B1573" i="1"/>
  <c r="I1572" i="1"/>
  <c r="J1572" i="1" s="1"/>
  <c r="K1572" i="1" s="1"/>
  <c r="L1572" i="1"/>
  <c r="N1572" i="1"/>
  <c r="H1474" i="1"/>
  <c r="B1475" i="1"/>
  <c r="I1474" i="1"/>
  <c r="J1474" i="1" s="1"/>
  <c r="K1474" i="1" s="1"/>
  <c r="N1474" i="1"/>
  <c r="M1474" i="1"/>
  <c r="L1474" i="1"/>
  <c r="B3173" i="1"/>
  <c r="J3172" i="1"/>
  <c r="K3172" i="1" s="1"/>
  <c r="L3172" i="1"/>
  <c r="N3172" i="1"/>
  <c r="M3172" i="1"/>
  <c r="M1872" i="1"/>
  <c r="H1872" i="1"/>
  <c r="I1872" i="1"/>
  <c r="J1872" i="1" s="1"/>
  <c r="K1872" i="1" s="1"/>
  <c r="L1872" i="1"/>
  <c r="B1873" i="1"/>
  <c r="N1872" i="1"/>
  <c r="M3272" i="1"/>
  <c r="N3272" i="1"/>
  <c r="J3272" i="1"/>
  <c r="K3272" i="1" s="1"/>
  <c r="L3272" i="1"/>
  <c r="B3273" i="1"/>
  <c r="B1374" i="1"/>
  <c r="I1373" i="1"/>
  <c r="J1373" i="1" s="1"/>
  <c r="K1373" i="1" s="1"/>
  <c r="N1373" i="1"/>
  <c r="M1373" i="1"/>
  <c r="L1373" i="1"/>
  <c r="H1373" i="1"/>
  <c r="I2373" i="1"/>
  <c r="J2373" i="1" s="1"/>
  <c r="K2373" i="1" s="1"/>
  <c r="B2374" i="1"/>
  <c r="N2373" i="1"/>
  <c r="M2373" i="1"/>
  <c r="L2373" i="1"/>
  <c r="H2373" i="1"/>
  <c r="N5673" i="1"/>
  <c r="M5673" i="1"/>
  <c r="J5673" i="1"/>
  <c r="K5673" i="1" s="1"/>
  <c r="L5673" i="1"/>
  <c r="B5674" i="1"/>
  <c r="H2472" i="1"/>
  <c r="B2473" i="1"/>
  <c r="N2472" i="1"/>
  <c r="M2472" i="1"/>
  <c r="I2472" i="1"/>
  <c r="J2472" i="1" s="1"/>
  <c r="K2472" i="1" s="1"/>
  <c r="L2472" i="1"/>
  <c r="M2675" i="1"/>
  <c r="B2676" i="1"/>
  <c r="L2675" i="1"/>
  <c r="J2675" i="1"/>
  <c r="K2675" i="1" s="1"/>
  <c r="N2675" i="1"/>
  <c r="H1773" i="1"/>
  <c r="N1773" i="1"/>
  <c r="M1773" i="1"/>
  <c r="L1773" i="1"/>
  <c r="I1773" i="1"/>
  <c r="J1773" i="1" s="1"/>
  <c r="K1773" i="1" s="1"/>
  <c r="B1774" i="1"/>
  <c r="M1272" i="1"/>
  <c r="L1272" i="1"/>
  <c r="H1272" i="1"/>
  <c r="B1273" i="1"/>
  <c r="N1272" i="1"/>
  <c r="I1272" i="1"/>
  <c r="J1272" i="1" s="1"/>
  <c r="K1272" i="1" s="1"/>
  <c r="M3472" i="1"/>
  <c r="L3472" i="1"/>
  <c r="J3472" i="1"/>
  <c r="K3472" i="1" s="1"/>
  <c r="N3472" i="1"/>
  <c r="B3473" i="1"/>
  <c r="M3973" i="1"/>
  <c r="B3974" i="1"/>
  <c r="N3973" i="1"/>
  <c r="L3973" i="1"/>
  <c r="J3973" i="1"/>
  <c r="K3973" i="1" s="1"/>
  <c r="B1673" i="1"/>
  <c r="L1672" i="1"/>
  <c r="I1672" i="1"/>
  <c r="J1672" i="1" s="1"/>
  <c r="K1672" i="1" s="1"/>
  <c r="N1672" i="1"/>
  <c r="H1672" i="1"/>
  <c r="M1672" i="1"/>
  <c r="L4772" i="1"/>
  <c r="J4772" i="1"/>
  <c r="K4772" i="1" s="1"/>
  <c r="N4772" i="1"/>
  <c r="B4773" i="1"/>
  <c r="M4772" i="1"/>
  <c r="L2772" i="1"/>
  <c r="J2772" i="1"/>
  <c r="K2772" i="1" s="1"/>
  <c r="N2772" i="1"/>
  <c r="M2772" i="1"/>
  <c r="B2773" i="1"/>
  <c r="L5272" i="1"/>
  <c r="J5272" i="1"/>
  <c r="K5272" i="1" s="1"/>
  <c r="M5272" i="1"/>
  <c r="B5273" i="1"/>
  <c r="N5272" i="1"/>
  <c r="L4373" i="1"/>
  <c r="B4374" i="1"/>
  <c r="J4373" i="1"/>
  <c r="K4373" i="1" s="1"/>
  <c r="N4373" i="1"/>
  <c r="M4373" i="1"/>
  <c r="B73" i="1"/>
  <c r="M72" i="1"/>
  <c r="L72" i="1"/>
  <c r="I72" i="1"/>
  <c r="J72" i="1" s="1"/>
  <c r="K72" i="1" s="1"/>
  <c r="N72" i="1"/>
  <c r="H72" i="1"/>
  <c r="J6071" i="1"/>
  <c r="K6071" i="1" s="1"/>
  <c r="B573" i="1"/>
  <c r="H572" i="1"/>
  <c r="M572" i="1"/>
  <c r="I572" i="1"/>
  <c r="N572" i="1"/>
  <c r="L572" i="1"/>
  <c r="J6474" i="1"/>
  <c r="K6474" i="1" s="1"/>
  <c r="B6475" i="1"/>
  <c r="N6474" i="1"/>
  <c r="M6474" i="1"/>
  <c r="L6474" i="1"/>
  <c r="M973" i="1"/>
  <c r="B974" i="1"/>
  <c r="N973" i="1"/>
  <c r="H973" i="1"/>
  <c r="L973" i="1"/>
  <c r="I973" i="1"/>
  <c r="J973" i="1" s="1"/>
  <c r="K973" i="1" s="1"/>
  <c r="B1974" i="1"/>
  <c r="H1973" i="1"/>
  <c r="I1973" i="1"/>
  <c r="J1973" i="1" s="1"/>
  <c r="K1973" i="1" s="1"/>
  <c r="M1973" i="1"/>
  <c r="L1973" i="1"/>
  <c r="N1973" i="1"/>
  <c r="H173" i="1"/>
  <c r="N173" i="1"/>
  <c r="I173" i="1"/>
  <c r="M173" i="1"/>
  <c r="B174" i="1"/>
  <c r="L173" i="1"/>
  <c r="J4574" i="1"/>
  <c r="K4574" i="1" s="1"/>
  <c r="J5373" i="1"/>
  <c r="K5373" i="1" s="1"/>
  <c r="N5373" i="1"/>
  <c r="M5373" i="1"/>
  <c r="L5373" i="1"/>
  <c r="B5374" i="1"/>
  <c r="N3075" i="1"/>
  <c r="B3076" i="1"/>
  <c r="M3075" i="1"/>
  <c r="L3075" i="1"/>
  <c r="J3075" i="1"/>
  <c r="K3075" i="1" s="1"/>
  <c r="J2172" i="1"/>
  <c r="K2172" i="1" s="1"/>
  <c r="J4074" i="1"/>
  <c r="K4074" i="1" s="1"/>
  <c r="B4075" i="1"/>
  <c r="N4074" i="1"/>
  <c r="M4074" i="1"/>
  <c r="L4074" i="1"/>
  <c r="J5174" i="1"/>
  <c r="K5174" i="1" s="1"/>
  <c r="M5174" i="1"/>
  <c r="L5174" i="1"/>
  <c r="N5174" i="1"/>
  <c r="B5175" i="1"/>
  <c r="N6072" i="1"/>
  <c r="M6072" i="1"/>
  <c r="B6073" i="1"/>
  <c r="L6072" i="1"/>
  <c r="J4875" i="1"/>
  <c r="K4875" i="1" s="1"/>
  <c r="B4876" i="1"/>
  <c r="N4875" i="1"/>
  <c r="M4875" i="1"/>
  <c r="L4875" i="1"/>
  <c r="J471" i="1"/>
  <c r="K471" i="1" s="1"/>
  <c r="L4575" i="1"/>
  <c r="B4576" i="1"/>
  <c r="N4575" i="1"/>
  <c r="M4575" i="1"/>
  <c r="J5173" i="1"/>
  <c r="K5173" i="1" s="1"/>
  <c r="L2173" i="1"/>
  <c r="N2173" i="1"/>
  <c r="M2173" i="1"/>
  <c r="H2173" i="1"/>
  <c r="B2174" i="1"/>
  <c r="I2173" i="1"/>
  <c r="J2173" i="1" s="1"/>
  <c r="K2173" i="1" s="1"/>
  <c r="J6172" i="1"/>
  <c r="K6172" i="1" s="1"/>
  <c r="N5574" i="1"/>
  <c r="M5574" i="1"/>
  <c r="J5574" i="1"/>
  <c r="K5574" i="1" s="1"/>
  <c r="L5574" i="1"/>
  <c r="B5575" i="1"/>
  <c r="J1172" i="1"/>
  <c r="K1172" i="1" s="1"/>
  <c r="N772" i="1"/>
  <c r="I772" i="1"/>
  <c r="J772" i="1" s="1"/>
  <c r="K772" i="1" s="1"/>
  <c r="M772" i="1"/>
  <c r="H772" i="1"/>
  <c r="L772" i="1"/>
  <c r="B773" i="1"/>
  <c r="J6473" i="1"/>
  <c r="K6473" i="1" s="1"/>
  <c r="J5873" i="1"/>
  <c r="K5873" i="1" s="1"/>
  <c r="M5873" i="1"/>
  <c r="L5873" i="1"/>
  <c r="B5874" i="1"/>
  <c r="N5873" i="1"/>
  <c r="J3874" i="1"/>
  <c r="K3874" i="1" s="1"/>
  <c r="N3874" i="1"/>
  <c r="B3875" i="1"/>
  <c r="M3874" i="1"/>
  <c r="L3874" i="1"/>
  <c r="I1173" i="1"/>
  <c r="M1173" i="1"/>
  <c r="L1173" i="1"/>
  <c r="H1173" i="1"/>
  <c r="B1174" i="1"/>
  <c r="N1173" i="1"/>
  <c r="B4674" i="1"/>
  <c r="L4673" i="1"/>
  <c r="M4673" i="1"/>
  <c r="J4673" i="1"/>
  <c r="K4673" i="1" s="1"/>
  <c r="N4673" i="1"/>
  <c r="I472" i="1"/>
  <c r="J472" i="1" s="1"/>
  <c r="K472" i="1" s="1"/>
  <c r="H472" i="1"/>
  <c r="N472" i="1"/>
  <c r="B473" i="1"/>
  <c r="M472" i="1"/>
  <c r="L472" i="1"/>
  <c r="L1072" i="1"/>
  <c r="I1072" i="1"/>
  <c r="J1072" i="1" s="1"/>
  <c r="K1072" i="1" s="1"/>
  <c r="M1072" i="1"/>
  <c r="H1072" i="1"/>
  <c r="B1073" i="1"/>
  <c r="N1072" i="1"/>
  <c r="I273" i="1"/>
  <c r="N273" i="1"/>
  <c r="M273" i="1"/>
  <c r="B274" i="1"/>
  <c r="L273" i="1"/>
  <c r="H273" i="1"/>
  <c r="J1972" i="1"/>
  <c r="K1972" i="1" s="1"/>
  <c r="N6173" i="1"/>
  <c r="L6173" i="1"/>
  <c r="B6174" i="1"/>
  <c r="M6173" i="1"/>
  <c r="N873" i="1"/>
  <c r="M873" i="1"/>
  <c r="L873" i="1"/>
  <c r="B874" i="1"/>
  <c r="I873" i="1"/>
  <c r="J873" i="1" s="1"/>
  <c r="K873" i="1" s="1"/>
  <c r="H873" i="1"/>
  <c r="L3574" i="1"/>
  <c r="B3575" i="1"/>
  <c r="N3574" i="1"/>
  <c r="M3574" i="1"/>
  <c r="J972" i="1"/>
  <c r="K972" i="1" s="1"/>
  <c r="J6375" i="1" l="1"/>
  <c r="K6375" i="1" s="1"/>
  <c r="M5773" i="1"/>
  <c r="J5773" i="1"/>
  <c r="K5773" i="1" s="1"/>
  <c r="L5773" i="1"/>
  <c r="N5773" i="1"/>
  <c r="B5774" i="1"/>
  <c r="B6377" i="1"/>
  <c r="L6376" i="1"/>
  <c r="N6376" i="1"/>
  <c r="M6376" i="1"/>
  <c r="B2874" i="1"/>
  <c r="N2873" i="1"/>
  <c r="M2873" i="1"/>
  <c r="L2873" i="1"/>
  <c r="J2873" i="1"/>
  <c r="K2873" i="1" s="1"/>
  <c r="H673" i="1"/>
  <c r="I673" i="1"/>
  <c r="J673" i="1" s="1"/>
  <c r="K673" i="1" s="1"/>
  <c r="N673" i="1"/>
  <c r="M673" i="1"/>
  <c r="B674" i="1"/>
  <c r="L673" i="1"/>
  <c r="L4173" i="1"/>
  <c r="M4173" i="1"/>
  <c r="J4173" i="1"/>
  <c r="K4173" i="1" s="1"/>
  <c r="B4174" i="1"/>
  <c r="N4173" i="1"/>
  <c r="B6276" i="1"/>
  <c r="L6275" i="1"/>
  <c r="N6275" i="1"/>
  <c r="M6275" i="1"/>
  <c r="J6275" i="1"/>
  <c r="K6275" i="1" s="1"/>
  <c r="J3774" i="1"/>
  <c r="K3774" i="1" s="1"/>
  <c r="B3775" i="1"/>
  <c r="L3774" i="1"/>
  <c r="N3774" i="1"/>
  <c r="M3774" i="1"/>
  <c r="N2073" i="1"/>
  <c r="B2074" i="1"/>
  <c r="M2073" i="1"/>
  <c r="I2073" i="1"/>
  <c r="J2073" i="1" s="1"/>
  <c r="K2073" i="1" s="1"/>
  <c r="L2073" i="1"/>
  <c r="H2073" i="1"/>
  <c r="H2274" i="1"/>
  <c r="B2275" i="1"/>
  <c r="I2274" i="1"/>
  <c r="J2274" i="1" s="1"/>
  <c r="K2274" i="1" s="1"/>
  <c r="N2274" i="1"/>
  <c r="M2274" i="1"/>
  <c r="L2274" i="1"/>
  <c r="B1874" i="1"/>
  <c r="N1873" i="1"/>
  <c r="M1873" i="1"/>
  <c r="L1873" i="1"/>
  <c r="H1873" i="1"/>
  <c r="I1873" i="1"/>
  <c r="J1873" i="1" s="1"/>
  <c r="K1873" i="1" s="1"/>
  <c r="H1573" i="1"/>
  <c r="B1574" i="1"/>
  <c r="N1573" i="1"/>
  <c r="L1573" i="1"/>
  <c r="M1573" i="1"/>
  <c r="I1573" i="1"/>
  <c r="J1573" i="1" s="1"/>
  <c r="K1573" i="1" s="1"/>
  <c r="M3673" i="1"/>
  <c r="B3674" i="1"/>
  <c r="J3673" i="1"/>
  <c r="K3673" i="1" s="1"/>
  <c r="L3673" i="1"/>
  <c r="N3673" i="1"/>
  <c r="L4475" i="1"/>
  <c r="N4475" i="1"/>
  <c r="M4475" i="1"/>
  <c r="B4476" i="1"/>
  <c r="J4475" i="1"/>
  <c r="K4475" i="1" s="1"/>
  <c r="N5073" i="1"/>
  <c r="M5073" i="1"/>
  <c r="J5073" i="1"/>
  <c r="K5073" i="1" s="1"/>
  <c r="L5073" i="1"/>
  <c r="B5074" i="1"/>
  <c r="M3173" i="1"/>
  <c r="B3174" i="1"/>
  <c r="L3173" i="1"/>
  <c r="J3173" i="1"/>
  <c r="K3173" i="1" s="1"/>
  <c r="N3173" i="1"/>
  <c r="M1475" i="1"/>
  <c r="L1475" i="1"/>
  <c r="H1475" i="1"/>
  <c r="I1475" i="1"/>
  <c r="J1475" i="1" s="1"/>
  <c r="K1475" i="1" s="1"/>
  <c r="N1475" i="1"/>
  <c r="B1476" i="1"/>
  <c r="M4974" i="1"/>
  <c r="N4974" i="1"/>
  <c r="B4975" i="1"/>
  <c r="L4974" i="1"/>
  <c r="J4974" i="1"/>
  <c r="K4974" i="1" s="1"/>
  <c r="N3373" i="1"/>
  <c r="J3373" i="1"/>
  <c r="K3373" i="1" s="1"/>
  <c r="M3373" i="1"/>
  <c r="B3374" i="1"/>
  <c r="L3373" i="1"/>
  <c r="B5274" i="1"/>
  <c r="N5273" i="1"/>
  <c r="L5273" i="1"/>
  <c r="M5273" i="1"/>
  <c r="J5273" i="1"/>
  <c r="K5273" i="1" s="1"/>
  <c r="L1273" i="1"/>
  <c r="N1273" i="1"/>
  <c r="H1273" i="1"/>
  <c r="M1273" i="1"/>
  <c r="B1274" i="1"/>
  <c r="I1273" i="1"/>
  <c r="J1273" i="1" s="1"/>
  <c r="K1273" i="1" s="1"/>
  <c r="N4374" i="1"/>
  <c r="M4374" i="1"/>
  <c r="B4375" i="1"/>
  <c r="L4374" i="1"/>
  <c r="J4374" i="1"/>
  <c r="K4374" i="1" s="1"/>
  <c r="M3974" i="1"/>
  <c r="L3974" i="1"/>
  <c r="B3975" i="1"/>
  <c r="J3974" i="1"/>
  <c r="K3974" i="1" s="1"/>
  <c r="N3974" i="1"/>
  <c r="J2676" i="1"/>
  <c r="K2676" i="1" s="1"/>
  <c r="B2677" i="1"/>
  <c r="N2676" i="1"/>
  <c r="M2676" i="1"/>
  <c r="L2676" i="1"/>
  <c r="M2473" i="1"/>
  <c r="N2473" i="1"/>
  <c r="L2473" i="1"/>
  <c r="H2473" i="1"/>
  <c r="B2474" i="1"/>
  <c r="I2473" i="1"/>
  <c r="J2473" i="1" s="1"/>
  <c r="K2473" i="1" s="1"/>
  <c r="B2375" i="1"/>
  <c r="H2374" i="1"/>
  <c r="I2374" i="1"/>
  <c r="J2374" i="1" s="1"/>
  <c r="K2374" i="1" s="1"/>
  <c r="N2374" i="1"/>
  <c r="M2374" i="1"/>
  <c r="L2374" i="1"/>
  <c r="H73" i="1"/>
  <c r="B74" i="1"/>
  <c r="M73" i="1"/>
  <c r="L73" i="1"/>
  <c r="N73" i="1"/>
  <c r="I73" i="1"/>
  <c r="J73" i="1" s="1"/>
  <c r="K73" i="1" s="1"/>
  <c r="I1673" i="1"/>
  <c r="J1673" i="1" s="1"/>
  <c r="K1673" i="1" s="1"/>
  <c r="N1673" i="1"/>
  <c r="H1673" i="1"/>
  <c r="B1674" i="1"/>
  <c r="M1673" i="1"/>
  <c r="L1673" i="1"/>
  <c r="M1374" i="1"/>
  <c r="H1374" i="1"/>
  <c r="L1374" i="1"/>
  <c r="I1374" i="1"/>
  <c r="J1374" i="1" s="1"/>
  <c r="K1374" i="1" s="1"/>
  <c r="B1375" i="1"/>
  <c r="N1374" i="1"/>
  <c r="J2773" i="1"/>
  <c r="K2773" i="1" s="1"/>
  <c r="M2773" i="1"/>
  <c r="N2773" i="1"/>
  <c r="L2773" i="1"/>
  <c r="B2774" i="1"/>
  <c r="I1774" i="1"/>
  <c r="J1774" i="1" s="1"/>
  <c r="K1774" i="1" s="1"/>
  <c r="M1774" i="1"/>
  <c r="N1774" i="1"/>
  <c r="L1774" i="1"/>
  <c r="H1774" i="1"/>
  <c r="B1775" i="1"/>
  <c r="M5674" i="1"/>
  <c r="L5674" i="1"/>
  <c r="B5675" i="1"/>
  <c r="J5674" i="1"/>
  <c r="K5674" i="1" s="1"/>
  <c r="N5674" i="1"/>
  <c r="L3273" i="1"/>
  <c r="J3273" i="1"/>
  <c r="K3273" i="1" s="1"/>
  <c r="B3274" i="1"/>
  <c r="M3273" i="1"/>
  <c r="N3273" i="1"/>
  <c r="N4773" i="1"/>
  <c r="B4774" i="1"/>
  <c r="M4773" i="1"/>
  <c r="L4773" i="1"/>
  <c r="J4773" i="1"/>
  <c r="K4773" i="1" s="1"/>
  <c r="N3473" i="1"/>
  <c r="L3473" i="1"/>
  <c r="B3474" i="1"/>
  <c r="J3473" i="1"/>
  <c r="K3473" i="1" s="1"/>
  <c r="M3473" i="1"/>
  <c r="N3875" i="1"/>
  <c r="M3875" i="1"/>
  <c r="B3876" i="1"/>
  <c r="L3875" i="1"/>
  <c r="J273" i="1"/>
  <c r="K273" i="1" s="1"/>
  <c r="M4674" i="1"/>
  <c r="N4674" i="1"/>
  <c r="B4675" i="1"/>
  <c r="L4674" i="1"/>
  <c r="J1173" i="1"/>
  <c r="K1173" i="1" s="1"/>
  <c r="N6073" i="1"/>
  <c r="M6073" i="1"/>
  <c r="L6073" i="1"/>
  <c r="B6074" i="1"/>
  <c r="J6073" i="1"/>
  <c r="K6073" i="1" s="1"/>
  <c r="L174" i="1"/>
  <c r="H174" i="1"/>
  <c r="M174" i="1"/>
  <c r="I174" i="1"/>
  <c r="J174" i="1" s="1"/>
  <c r="K174" i="1" s="1"/>
  <c r="B175" i="1"/>
  <c r="N174" i="1"/>
  <c r="N5175" i="1"/>
  <c r="M5175" i="1"/>
  <c r="B5176" i="1"/>
  <c r="L5175" i="1"/>
  <c r="I773" i="1"/>
  <c r="N773" i="1"/>
  <c r="H773" i="1"/>
  <c r="B774" i="1"/>
  <c r="M773" i="1"/>
  <c r="L773" i="1"/>
  <c r="N4876" i="1"/>
  <c r="M4876" i="1"/>
  <c r="J4876" i="1"/>
  <c r="K4876" i="1" s="1"/>
  <c r="L4876" i="1"/>
  <c r="B4877" i="1"/>
  <c r="J5374" i="1"/>
  <c r="K5374" i="1" s="1"/>
  <c r="N5374" i="1"/>
  <c r="M5374" i="1"/>
  <c r="B5375" i="1"/>
  <c r="L5374" i="1"/>
  <c r="I974" i="1"/>
  <c r="B975" i="1"/>
  <c r="L974" i="1"/>
  <c r="M974" i="1"/>
  <c r="N974" i="1"/>
  <c r="H974" i="1"/>
  <c r="J572" i="1"/>
  <c r="K572" i="1" s="1"/>
  <c r="N4576" i="1"/>
  <c r="B4577" i="1"/>
  <c r="M4576" i="1"/>
  <c r="L4576" i="1"/>
  <c r="J4576" i="1"/>
  <c r="K4576" i="1" s="1"/>
  <c r="J3574" i="1"/>
  <c r="K3574" i="1" s="1"/>
  <c r="J6173" i="1"/>
  <c r="K6173" i="1" s="1"/>
  <c r="M1174" i="1"/>
  <c r="I1174" i="1"/>
  <c r="L1174" i="1"/>
  <c r="H1174" i="1"/>
  <c r="B1175" i="1"/>
  <c r="N1174" i="1"/>
  <c r="I2174" i="1"/>
  <c r="J2174" i="1" s="1"/>
  <c r="K2174" i="1" s="1"/>
  <c r="N2174" i="1"/>
  <c r="M2174" i="1"/>
  <c r="L2174" i="1"/>
  <c r="H2174" i="1"/>
  <c r="B2175" i="1"/>
  <c r="N4075" i="1"/>
  <c r="M4075" i="1"/>
  <c r="J4075" i="1"/>
  <c r="K4075" i="1" s="1"/>
  <c r="L4075" i="1"/>
  <c r="B4076" i="1"/>
  <c r="J173" i="1"/>
  <c r="K173" i="1" s="1"/>
  <c r="N1974" i="1"/>
  <c r="L1974" i="1"/>
  <c r="B1975" i="1"/>
  <c r="H1974" i="1"/>
  <c r="I1974" i="1"/>
  <c r="J1974" i="1" s="1"/>
  <c r="K1974" i="1" s="1"/>
  <c r="M1974" i="1"/>
  <c r="L6174" i="1"/>
  <c r="B6175" i="1"/>
  <c r="J6174" i="1"/>
  <c r="K6174" i="1" s="1"/>
  <c r="N6174" i="1"/>
  <c r="M6174" i="1"/>
  <c r="I1073" i="1"/>
  <c r="J1073" i="1" s="1"/>
  <c r="K1073" i="1" s="1"/>
  <c r="L1073" i="1"/>
  <c r="N1073" i="1"/>
  <c r="H1073" i="1"/>
  <c r="M1073" i="1"/>
  <c r="B1074" i="1"/>
  <c r="N874" i="1"/>
  <c r="M874" i="1"/>
  <c r="L874" i="1"/>
  <c r="H874" i="1"/>
  <c r="I874" i="1"/>
  <c r="J874" i="1" s="1"/>
  <c r="K874" i="1" s="1"/>
  <c r="B875" i="1"/>
  <c r="B275" i="1"/>
  <c r="N274" i="1"/>
  <c r="H274" i="1"/>
  <c r="M274" i="1"/>
  <c r="I274" i="1"/>
  <c r="J274" i="1" s="1"/>
  <c r="K274" i="1" s="1"/>
  <c r="L274" i="1"/>
  <c r="L473" i="1"/>
  <c r="H473" i="1"/>
  <c r="I473" i="1"/>
  <c r="J473" i="1" s="1"/>
  <c r="K473" i="1" s="1"/>
  <c r="N473" i="1"/>
  <c r="B474" i="1"/>
  <c r="M473" i="1"/>
  <c r="L5575" i="1"/>
  <c r="B5576" i="1"/>
  <c r="N5575" i="1"/>
  <c r="M5575" i="1"/>
  <c r="J4575" i="1"/>
  <c r="K4575" i="1" s="1"/>
  <c r="L6475" i="1"/>
  <c r="J6475" i="1"/>
  <c r="K6475" i="1" s="1"/>
  <c r="N6475" i="1"/>
  <c r="B6476" i="1"/>
  <c r="M6475" i="1"/>
  <c r="J3575" i="1"/>
  <c r="K3575" i="1" s="1"/>
  <c r="N3575" i="1"/>
  <c r="B3576" i="1"/>
  <c r="M3575" i="1"/>
  <c r="L3575" i="1"/>
  <c r="N5874" i="1"/>
  <c r="B5875" i="1"/>
  <c r="L5874" i="1"/>
  <c r="M5874" i="1"/>
  <c r="J6072" i="1"/>
  <c r="K6072" i="1" s="1"/>
  <c r="N3076" i="1"/>
  <c r="M3076" i="1"/>
  <c r="J3076" i="1"/>
  <c r="K3076" i="1" s="1"/>
  <c r="L3076" i="1"/>
  <c r="B3077" i="1"/>
  <c r="I573" i="1"/>
  <c r="J573" i="1" s="1"/>
  <c r="K573" i="1" s="1"/>
  <c r="H573" i="1"/>
  <c r="B574" i="1"/>
  <c r="N573" i="1"/>
  <c r="M573" i="1"/>
  <c r="L573" i="1"/>
  <c r="B6378" i="1" l="1"/>
  <c r="N6377" i="1"/>
  <c r="L6377" i="1"/>
  <c r="M6377" i="1"/>
  <c r="J6376" i="1"/>
  <c r="K6376" i="1" s="1"/>
  <c r="N5774" i="1"/>
  <c r="M5774" i="1"/>
  <c r="L5774" i="1"/>
  <c r="J5774" i="1"/>
  <c r="K5774" i="1" s="1"/>
  <c r="B5775" i="1"/>
  <c r="J4174" i="1"/>
  <c r="K4174" i="1" s="1"/>
  <c r="N4174" i="1"/>
  <c r="B4175" i="1"/>
  <c r="M4174" i="1"/>
  <c r="L4174" i="1"/>
  <c r="B675" i="1"/>
  <c r="N674" i="1"/>
  <c r="I674" i="1"/>
  <c r="J674" i="1" s="1"/>
  <c r="K674" i="1" s="1"/>
  <c r="M674" i="1"/>
  <c r="H674" i="1"/>
  <c r="L674" i="1"/>
  <c r="B2875" i="1"/>
  <c r="L2874" i="1"/>
  <c r="M2874" i="1"/>
  <c r="J2874" i="1"/>
  <c r="K2874" i="1" s="1"/>
  <c r="N2874" i="1"/>
  <c r="B6277" i="1"/>
  <c r="J6276" i="1"/>
  <c r="K6276" i="1" s="1"/>
  <c r="L6276" i="1"/>
  <c r="M6276" i="1"/>
  <c r="N6276" i="1"/>
  <c r="B3776" i="1"/>
  <c r="M3775" i="1"/>
  <c r="J3775" i="1"/>
  <c r="K3775" i="1" s="1"/>
  <c r="L3775" i="1"/>
  <c r="N3775" i="1"/>
  <c r="L2074" i="1"/>
  <c r="H2074" i="1"/>
  <c r="N2074" i="1"/>
  <c r="I2074" i="1"/>
  <c r="J2074" i="1" s="1"/>
  <c r="K2074" i="1" s="1"/>
  <c r="B2075" i="1"/>
  <c r="M2074" i="1"/>
  <c r="B4976" i="1"/>
  <c r="L4975" i="1"/>
  <c r="N4975" i="1"/>
  <c r="M4975" i="1"/>
  <c r="J4975" i="1"/>
  <c r="K4975" i="1" s="1"/>
  <c r="L1476" i="1"/>
  <c r="B1477" i="1"/>
  <c r="I1476" i="1"/>
  <c r="J1476" i="1" s="1"/>
  <c r="K1476" i="1" s="1"/>
  <c r="N1476" i="1"/>
  <c r="H1476" i="1"/>
  <c r="M1476" i="1"/>
  <c r="L5074" i="1"/>
  <c r="B5075" i="1"/>
  <c r="J5074" i="1"/>
  <c r="K5074" i="1" s="1"/>
  <c r="N5074" i="1"/>
  <c r="M5074" i="1"/>
  <c r="J4476" i="1"/>
  <c r="K4476" i="1" s="1"/>
  <c r="N4476" i="1"/>
  <c r="M4476" i="1"/>
  <c r="B4477" i="1"/>
  <c r="L4476" i="1"/>
  <c r="N3174" i="1"/>
  <c r="L3174" i="1"/>
  <c r="B3175" i="1"/>
  <c r="M3174" i="1"/>
  <c r="J3174" i="1"/>
  <c r="K3174" i="1" s="1"/>
  <c r="L3674" i="1"/>
  <c r="J3674" i="1"/>
  <c r="K3674" i="1" s="1"/>
  <c r="B3675" i="1"/>
  <c r="M3674" i="1"/>
  <c r="N3674" i="1"/>
  <c r="L1574" i="1"/>
  <c r="I1574" i="1"/>
  <c r="J1574" i="1" s="1"/>
  <c r="K1574" i="1" s="1"/>
  <c r="N1574" i="1"/>
  <c r="H1574" i="1"/>
  <c r="M1574" i="1"/>
  <c r="B1575" i="1"/>
  <c r="M2275" i="1"/>
  <c r="L2275" i="1"/>
  <c r="B2276" i="1"/>
  <c r="I2275" i="1"/>
  <c r="J2275" i="1" s="1"/>
  <c r="K2275" i="1" s="1"/>
  <c r="N2275" i="1"/>
  <c r="H2275" i="1"/>
  <c r="B3375" i="1"/>
  <c r="N3374" i="1"/>
  <c r="M3374" i="1"/>
  <c r="J3374" i="1"/>
  <c r="K3374" i="1" s="1"/>
  <c r="L3374" i="1"/>
  <c r="M1874" i="1"/>
  <c r="I1874" i="1"/>
  <c r="J1874" i="1" s="1"/>
  <c r="K1874" i="1" s="1"/>
  <c r="L1874" i="1"/>
  <c r="N1874" i="1"/>
  <c r="H1874" i="1"/>
  <c r="B1875" i="1"/>
  <c r="M3474" i="1"/>
  <c r="L3474" i="1"/>
  <c r="J3474" i="1"/>
  <c r="K3474" i="1" s="1"/>
  <c r="B3475" i="1"/>
  <c r="N3474" i="1"/>
  <c r="B3275" i="1"/>
  <c r="L3274" i="1"/>
  <c r="J3274" i="1"/>
  <c r="K3274" i="1" s="1"/>
  <c r="M3274" i="1"/>
  <c r="N3274" i="1"/>
  <c r="N5675" i="1"/>
  <c r="B5676" i="1"/>
  <c r="J5675" i="1"/>
  <c r="K5675" i="1" s="1"/>
  <c r="M5675" i="1"/>
  <c r="L5675" i="1"/>
  <c r="L1674" i="1"/>
  <c r="I1674" i="1"/>
  <c r="J1674" i="1" s="1"/>
  <c r="K1674" i="1" s="1"/>
  <c r="N1674" i="1"/>
  <c r="B1675" i="1"/>
  <c r="H1674" i="1"/>
  <c r="M1674" i="1"/>
  <c r="M1274" i="1"/>
  <c r="B1275" i="1"/>
  <c r="L1274" i="1"/>
  <c r="H1274" i="1"/>
  <c r="I1274" i="1"/>
  <c r="J1274" i="1" s="1"/>
  <c r="K1274" i="1" s="1"/>
  <c r="N1274" i="1"/>
  <c r="J4774" i="1"/>
  <c r="K4774" i="1" s="1"/>
  <c r="N4774" i="1"/>
  <c r="M4774" i="1"/>
  <c r="B4775" i="1"/>
  <c r="L4774" i="1"/>
  <c r="B75" i="1"/>
  <c r="M74" i="1"/>
  <c r="L74" i="1"/>
  <c r="I74" i="1"/>
  <c r="J74" i="1" s="1"/>
  <c r="K74" i="1" s="1"/>
  <c r="H74" i="1"/>
  <c r="N74" i="1"/>
  <c r="M4375" i="1"/>
  <c r="L4375" i="1"/>
  <c r="J4375" i="1"/>
  <c r="K4375" i="1" s="1"/>
  <c r="B4376" i="1"/>
  <c r="N4375" i="1"/>
  <c r="M2375" i="1"/>
  <c r="L2375" i="1"/>
  <c r="H2375" i="1"/>
  <c r="B2376" i="1"/>
  <c r="I2375" i="1"/>
  <c r="J2375" i="1" s="1"/>
  <c r="K2375" i="1" s="1"/>
  <c r="N2375" i="1"/>
  <c r="N3975" i="1"/>
  <c r="B3976" i="1"/>
  <c r="M3975" i="1"/>
  <c r="L3975" i="1"/>
  <c r="J3975" i="1"/>
  <c r="K3975" i="1" s="1"/>
  <c r="N1775" i="1"/>
  <c r="B1776" i="1"/>
  <c r="M1775" i="1"/>
  <c r="L1775" i="1"/>
  <c r="I1775" i="1"/>
  <c r="J1775" i="1" s="1"/>
  <c r="K1775" i="1" s="1"/>
  <c r="H1775" i="1"/>
  <c r="M2774" i="1"/>
  <c r="L2774" i="1"/>
  <c r="N2774" i="1"/>
  <c r="B2775" i="1"/>
  <c r="J2774" i="1"/>
  <c r="K2774" i="1" s="1"/>
  <c r="B2678" i="1"/>
  <c r="L2677" i="1"/>
  <c r="J2677" i="1"/>
  <c r="K2677" i="1" s="1"/>
  <c r="N2677" i="1"/>
  <c r="M2677" i="1"/>
  <c r="B1376" i="1"/>
  <c r="N1375" i="1"/>
  <c r="M1375" i="1"/>
  <c r="I1375" i="1"/>
  <c r="J1375" i="1" s="1"/>
  <c r="K1375" i="1" s="1"/>
  <c r="H1375" i="1"/>
  <c r="L1375" i="1"/>
  <c r="L2474" i="1"/>
  <c r="I2474" i="1"/>
  <c r="J2474" i="1" s="1"/>
  <c r="K2474" i="1" s="1"/>
  <c r="H2474" i="1"/>
  <c r="N2474" i="1"/>
  <c r="B2475" i="1"/>
  <c r="M2474" i="1"/>
  <c r="N5274" i="1"/>
  <c r="L5274" i="1"/>
  <c r="M5274" i="1"/>
  <c r="J5274" i="1"/>
  <c r="K5274" i="1" s="1"/>
  <c r="B5275" i="1"/>
  <c r="N4877" i="1"/>
  <c r="J4877" i="1"/>
  <c r="K4877" i="1" s="1"/>
  <c r="M4877" i="1"/>
  <c r="B4878" i="1"/>
  <c r="L4877" i="1"/>
  <c r="H774" i="1"/>
  <c r="I774" i="1"/>
  <c r="J774" i="1" s="1"/>
  <c r="K774" i="1" s="1"/>
  <c r="B775" i="1"/>
  <c r="N774" i="1"/>
  <c r="M774" i="1"/>
  <c r="L774" i="1"/>
  <c r="J4674" i="1"/>
  <c r="K4674" i="1" s="1"/>
  <c r="J5874" i="1"/>
  <c r="K5874" i="1" s="1"/>
  <c r="L5875" i="1"/>
  <c r="B5876" i="1"/>
  <c r="N5875" i="1"/>
  <c r="M5875" i="1"/>
  <c r="B5577" i="1"/>
  <c r="J5576" i="1"/>
  <c r="K5576" i="1" s="1"/>
  <c r="N5576" i="1"/>
  <c r="M5576" i="1"/>
  <c r="L5576" i="1"/>
  <c r="L1175" i="1"/>
  <c r="H1175" i="1"/>
  <c r="B1176" i="1"/>
  <c r="I1175" i="1"/>
  <c r="J1175" i="1" s="1"/>
  <c r="K1175" i="1" s="1"/>
  <c r="N1175" i="1"/>
  <c r="M1175" i="1"/>
  <c r="B4578" i="1"/>
  <c r="J4577" i="1"/>
  <c r="K4577" i="1" s="1"/>
  <c r="N4577" i="1"/>
  <c r="M4577" i="1"/>
  <c r="L4577" i="1"/>
  <c r="N4675" i="1"/>
  <c r="B4676" i="1"/>
  <c r="M4675" i="1"/>
  <c r="L4675" i="1"/>
  <c r="N3876" i="1"/>
  <c r="M3876" i="1"/>
  <c r="L3876" i="1"/>
  <c r="J3876" i="1"/>
  <c r="K3876" i="1" s="1"/>
  <c r="B3877" i="1"/>
  <c r="N875" i="1"/>
  <c r="M875" i="1"/>
  <c r="L875" i="1"/>
  <c r="B876" i="1"/>
  <c r="I875" i="1"/>
  <c r="J875" i="1" s="1"/>
  <c r="K875" i="1" s="1"/>
  <c r="H875" i="1"/>
  <c r="H975" i="1"/>
  <c r="B976" i="1"/>
  <c r="I975" i="1"/>
  <c r="L975" i="1"/>
  <c r="M975" i="1"/>
  <c r="N975" i="1"/>
  <c r="N574" i="1"/>
  <c r="I574" i="1"/>
  <c r="J574" i="1" s="1"/>
  <c r="K574" i="1" s="1"/>
  <c r="M574" i="1"/>
  <c r="B575" i="1"/>
  <c r="H574" i="1"/>
  <c r="L574" i="1"/>
  <c r="I275" i="1"/>
  <c r="J275" i="1" s="1"/>
  <c r="K275" i="1" s="1"/>
  <c r="N275" i="1"/>
  <c r="M275" i="1"/>
  <c r="L275" i="1"/>
  <c r="H275" i="1"/>
  <c r="B276" i="1"/>
  <c r="N6175" i="1"/>
  <c r="B6176" i="1"/>
  <c r="M6175" i="1"/>
  <c r="J6175" i="1"/>
  <c r="K6175" i="1" s="1"/>
  <c r="L6175" i="1"/>
  <c r="J974" i="1"/>
  <c r="K974" i="1" s="1"/>
  <c r="J773" i="1"/>
  <c r="K773" i="1" s="1"/>
  <c r="J5175" i="1"/>
  <c r="K5175" i="1" s="1"/>
  <c r="N6476" i="1"/>
  <c r="M6476" i="1"/>
  <c r="L6476" i="1"/>
  <c r="B6477" i="1"/>
  <c r="J5575" i="1"/>
  <c r="K5575" i="1" s="1"/>
  <c r="N3077" i="1"/>
  <c r="M3077" i="1"/>
  <c r="L3077" i="1"/>
  <c r="B3078" i="1"/>
  <c r="J3077" i="1"/>
  <c r="K3077" i="1" s="1"/>
  <c r="N3576" i="1"/>
  <c r="M3576" i="1"/>
  <c r="L3576" i="1"/>
  <c r="B3577" i="1"/>
  <c r="J3576" i="1"/>
  <c r="K3576" i="1" s="1"/>
  <c r="I1074" i="1"/>
  <c r="J1074" i="1" s="1"/>
  <c r="K1074" i="1" s="1"/>
  <c r="N1074" i="1"/>
  <c r="M1074" i="1"/>
  <c r="L1074" i="1"/>
  <c r="B1075" i="1"/>
  <c r="H1074" i="1"/>
  <c r="N4076" i="1"/>
  <c r="M4076" i="1"/>
  <c r="B4077" i="1"/>
  <c r="L4076" i="1"/>
  <c r="I2175" i="1"/>
  <c r="J2175" i="1" s="1"/>
  <c r="K2175" i="1" s="1"/>
  <c r="N2175" i="1"/>
  <c r="M2175" i="1"/>
  <c r="L2175" i="1"/>
  <c r="H2175" i="1"/>
  <c r="B2176" i="1"/>
  <c r="J1174" i="1"/>
  <c r="K1174" i="1" s="1"/>
  <c r="J3875" i="1"/>
  <c r="K3875" i="1" s="1"/>
  <c r="N474" i="1"/>
  <c r="H474" i="1"/>
  <c r="M474" i="1"/>
  <c r="B475" i="1"/>
  <c r="L474" i="1"/>
  <c r="I474" i="1"/>
  <c r="N1975" i="1"/>
  <c r="M1975" i="1"/>
  <c r="H1975" i="1"/>
  <c r="B1976" i="1"/>
  <c r="I1975" i="1"/>
  <c r="J1975" i="1" s="1"/>
  <c r="K1975" i="1" s="1"/>
  <c r="L1975" i="1"/>
  <c r="N5375" i="1"/>
  <c r="B5376" i="1"/>
  <c r="M5375" i="1"/>
  <c r="J5375" i="1"/>
  <c r="K5375" i="1" s="1"/>
  <c r="L5375" i="1"/>
  <c r="M5176" i="1"/>
  <c r="B5177" i="1"/>
  <c r="L5176" i="1"/>
  <c r="N5176" i="1"/>
  <c r="N175" i="1"/>
  <c r="L175" i="1"/>
  <c r="H175" i="1"/>
  <c r="I175" i="1"/>
  <c r="J175" i="1" s="1"/>
  <c r="K175" i="1" s="1"/>
  <c r="M175" i="1"/>
  <c r="B176" i="1"/>
  <c r="L6074" i="1"/>
  <c r="B6075" i="1"/>
  <c r="J6074" i="1"/>
  <c r="K6074" i="1" s="1"/>
  <c r="N6074" i="1"/>
  <c r="M6074" i="1"/>
  <c r="J6377" i="1" l="1"/>
  <c r="K6377" i="1" s="1"/>
  <c r="J5775" i="1"/>
  <c r="K5775" i="1" s="1"/>
  <c r="N5775" i="1"/>
  <c r="B5776" i="1"/>
  <c r="M5775" i="1"/>
  <c r="L5775" i="1"/>
  <c r="B6379" i="1"/>
  <c r="L6378" i="1"/>
  <c r="N6378" i="1"/>
  <c r="M6378" i="1"/>
  <c r="N4175" i="1"/>
  <c r="M4175" i="1"/>
  <c r="B4176" i="1"/>
  <c r="L4175" i="1"/>
  <c r="J4175" i="1"/>
  <c r="K4175" i="1" s="1"/>
  <c r="N2875" i="1"/>
  <c r="M2875" i="1"/>
  <c r="L2875" i="1"/>
  <c r="B2876" i="1"/>
  <c r="J2875" i="1"/>
  <c r="K2875" i="1" s="1"/>
  <c r="N675" i="1"/>
  <c r="B676" i="1"/>
  <c r="M675" i="1"/>
  <c r="H675" i="1"/>
  <c r="I675" i="1"/>
  <c r="J675" i="1" s="1"/>
  <c r="K675" i="1" s="1"/>
  <c r="L675" i="1"/>
  <c r="M6277" i="1"/>
  <c r="B6278" i="1"/>
  <c r="L6277" i="1"/>
  <c r="J6277" i="1"/>
  <c r="K6277" i="1" s="1"/>
  <c r="N6277" i="1"/>
  <c r="I2075" i="1"/>
  <c r="J2075" i="1" s="1"/>
  <c r="K2075" i="1" s="1"/>
  <c r="H2075" i="1"/>
  <c r="B2076" i="1"/>
  <c r="N2075" i="1"/>
  <c r="M2075" i="1"/>
  <c r="L2075" i="1"/>
  <c r="M3776" i="1"/>
  <c r="L3776" i="1"/>
  <c r="B3777" i="1"/>
  <c r="J3776" i="1"/>
  <c r="K3776" i="1" s="1"/>
  <c r="N3776" i="1"/>
  <c r="J3375" i="1"/>
  <c r="K3375" i="1" s="1"/>
  <c r="N3375" i="1"/>
  <c r="M3375" i="1"/>
  <c r="L3375" i="1"/>
  <c r="B3376" i="1"/>
  <c r="M1875" i="1"/>
  <c r="B1876" i="1"/>
  <c r="L1875" i="1"/>
  <c r="H1875" i="1"/>
  <c r="I1875" i="1"/>
  <c r="J1875" i="1" s="1"/>
  <c r="K1875" i="1" s="1"/>
  <c r="N1875" i="1"/>
  <c r="B1576" i="1"/>
  <c r="N1575" i="1"/>
  <c r="I1575" i="1"/>
  <c r="J1575" i="1" s="1"/>
  <c r="K1575" i="1" s="1"/>
  <c r="M1575" i="1"/>
  <c r="H1575" i="1"/>
  <c r="L1575" i="1"/>
  <c r="J3675" i="1"/>
  <c r="K3675" i="1" s="1"/>
  <c r="N3675" i="1"/>
  <c r="B3676" i="1"/>
  <c r="L3675" i="1"/>
  <c r="M3675" i="1"/>
  <c r="M3175" i="1"/>
  <c r="B3176" i="1"/>
  <c r="N3175" i="1"/>
  <c r="L3175" i="1"/>
  <c r="J3175" i="1"/>
  <c r="K3175" i="1" s="1"/>
  <c r="L5075" i="1"/>
  <c r="M5075" i="1"/>
  <c r="B5076" i="1"/>
  <c r="N5075" i="1"/>
  <c r="J5075" i="1"/>
  <c r="K5075" i="1" s="1"/>
  <c r="M1477" i="1"/>
  <c r="B1478" i="1"/>
  <c r="I1477" i="1"/>
  <c r="J1477" i="1" s="1"/>
  <c r="K1477" i="1" s="1"/>
  <c r="L1477" i="1"/>
  <c r="N1477" i="1"/>
  <c r="H1477" i="1"/>
  <c r="L4976" i="1"/>
  <c r="J4976" i="1"/>
  <c r="K4976" i="1" s="1"/>
  <c r="N4976" i="1"/>
  <c r="B4977" i="1"/>
  <c r="M4976" i="1"/>
  <c r="M2276" i="1"/>
  <c r="L2276" i="1"/>
  <c r="H2276" i="1"/>
  <c r="I2276" i="1"/>
  <c r="J2276" i="1" s="1"/>
  <c r="K2276" i="1" s="1"/>
  <c r="N2276" i="1"/>
  <c r="B2277" i="1"/>
  <c r="M4477" i="1"/>
  <c r="B4478" i="1"/>
  <c r="L4477" i="1"/>
  <c r="J4477" i="1"/>
  <c r="K4477" i="1" s="1"/>
  <c r="N4477" i="1"/>
  <c r="N5275" i="1"/>
  <c r="L5275" i="1"/>
  <c r="M5275" i="1"/>
  <c r="J5275" i="1"/>
  <c r="K5275" i="1" s="1"/>
  <c r="B5276" i="1"/>
  <c r="I2475" i="1"/>
  <c r="J2475" i="1" s="1"/>
  <c r="K2475" i="1" s="1"/>
  <c r="L2475" i="1"/>
  <c r="H2475" i="1"/>
  <c r="N2475" i="1"/>
  <c r="B2476" i="1"/>
  <c r="M2475" i="1"/>
  <c r="N2775" i="1"/>
  <c r="B2776" i="1"/>
  <c r="M2775" i="1"/>
  <c r="J2775" i="1"/>
  <c r="K2775" i="1" s="1"/>
  <c r="L2775" i="1"/>
  <c r="B4377" i="1"/>
  <c r="J4376" i="1"/>
  <c r="K4376" i="1" s="1"/>
  <c r="N4376" i="1"/>
  <c r="M4376" i="1"/>
  <c r="L4376" i="1"/>
  <c r="L2376" i="1"/>
  <c r="H2376" i="1"/>
  <c r="B2377" i="1"/>
  <c r="I2376" i="1"/>
  <c r="J2376" i="1" s="1"/>
  <c r="K2376" i="1" s="1"/>
  <c r="N2376" i="1"/>
  <c r="M2376" i="1"/>
  <c r="M4775" i="1"/>
  <c r="L4775" i="1"/>
  <c r="B4776" i="1"/>
  <c r="N4775" i="1"/>
  <c r="J4775" i="1"/>
  <c r="K4775" i="1" s="1"/>
  <c r="B1676" i="1"/>
  <c r="L1675" i="1"/>
  <c r="I1675" i="1"/>
  <c r="J1675" i="1" s="1"/>
  <c r="K1675" i="1" s="1"/>
  <c r="N1675" i="1"/>
  <c r="H1675" i="1"/>
  <c r="M1675" i="1"/>
  <c r="M3475" i="1"/>
  <c r="B3476" i="1"/>
  <c r="L3475" i="1"/>
  <c r="J3475" i="1"/>
  <c r="K3475" i="1" s="1"/>
  <c r="N3475" i="1"/>
  <c r="M5676" i="1"/>
  <c r="B5677" i="1"/>
  <c r="J5676" i="1"/>
  <c r="K5676" i="1" s="1"/>
  <c r="N5676" i="1"/>
  <c r="L5676" i="1"/>
  <c r="N1776" i="1"/>
  <c r="M1776" i="1"/>
  <c r="L1776" i="1"/>
  <c r="B1777" i="1"/>
  <c r="I1776" i="1"/>
  <c r="J1776" i="1" s="1"/>
  <c r="K1776" i="1" s="1"/>
  <c r="H1776" i="1"/>
  <c r="M3976" i="1"/>
  <c r="L3976" i="1"/>
  <c r="J3976" i="1"/>
  <c r="K3976" i="1" s="1"/>
  <c r="B3977" i="1"/>
  <c r="N3976" i="1"/>
  <c r="H1275" i="1"/>
  <c r="L1275" i="1"/>
  <c r="I1275" i="1"/>
  <c r="J1275" i="1" s="1"/>
  <c r="K1275" i="1" s="1"/>
  <c r="B1276" i="1"/>
  <c r="N1275" i="1"/>
  <c r="M1275" i="1"/>
  <c r="B1377" i="1"/>
  <c r="I1376" i="1"/>
  <c r="J1376" i="1" s="1"/>
  <c r="K1376" i="1" s="1"/>
  <c r="M1376" i="1"/>
  <c r="L1376" i="1"/>
  <c r="H1376" i="1"/>
  <c r="N1376" i="1"/>
  <c r="L2678" i="1"/>
  <c r="J2678" i="1"/>
  <c r="K2678" i="1" s="1"/>
  <c r="N2678" i="1"/>
  <c r="B2679" i="1"/>
  <c r="M2678" i="1"/>
  <c r="N75" i="1"/>
  <c r="B76" i="1"/>
  <c r="M75" i="1"/>
  <c r="L75" i="1"/>
  <c r="I75" i="1"/>
  <c r="J75" i="1" s="1"/>
  <c r="K75" i="1" s="1"/>
  <c r="H75" i="1"/>
  <c r="L3275" i="1"/>
  <c r="J3275" i="1"/>
  <c r="K3275" i="1" s="1"/>
  <c r="B3276" i="1"/>
  <c r="M3275" i="1"/>
  <c r="N3275" i="1"/>
  <c r="J5176" i="1"/>
  <c r="K5176" i="1" s="1"/>
  <c r="J474" i="1"/>
  <c r="K474" i="1" s="1"/>
  <c r="N6176" i="1"/>
  <c r="M6176" i="1"/>
  <c r="L6176" i="1"/>
  <c r="B6177" i="1"/>
  <c r="L575" i="1"/>
  <c r="B576" i="1"/>
  <c r="H575" i="1"/>
  <c r="I575" i="1"/>
  <c r="J575" i="1" s="1"/>
  <c r="K575" i="1" s="1"/>
  <c r="N575" i="1"/>
  <c r="M575" i="1"/>
  <c r="J5875" i="1"/>
  <c r="K5875" i="1" s="1"/>
  <c r="N4077" i="1"/>
  <c r="J4077" i="1"/>
  <c r="K4077" i="1" s="1"/>
  <c r="M4077" i="1"/>
  <c r="B4078" i="1"/>
  <c r="L4077" i="1"/>
  <c r="J975" i="1"/>
  <c r="K975" i="1" s="1"/>
  <c r="N1176" i="1"/>
  <c r="B1177" i="1"/>
  <c r="M1176" i="1"/>
  <c r="H1176" i="1"/>
  <c r="L1176" i="1"/>
  <c r="I1176" i="1"/>
  <c r="J1176" i="1" s="1"/>
  <c r="K1176" i="1" s="1"/>
  <c r="N6075" i="1"/>
  <c r="M6075" i="1"/>
  <c r="J6075" i="1"/>
  <c r="K6075" i="1" s="1"/>
  <c r="L6075" i="1"/>
  <c r="B6076" i="1"/>
  <c r="N5376" i="1"/>
  <c r="B5377" i="1"/>
  <c r="M5376" i="1"/>
  <c r="L5376" i="1"/>
  <c r="B5178" i="1"/>
  <c r="N5177" i="1"/>
  <c r="M5177" i="1"/>
  <c r="L5177" i="1"/>
  <c r="I1976" i="1"/>
  <c r="J1976" i="1" s="1"/>
  <c r="K1976" i="1" s="1"/>
  <c r="L1976" i="1"/>
  <c r="N1976" i="1"/>
  <c r="B1977" i="1"/>
  <c r="H1976" i="1"/>
  <c r="M1976" i="1"/>
  <c r="H475" i="1"/>
  <c r="I475" i="1"/>
  <c r="J475" i="1" s="1"/>
  <c r="K475" i="1" s="1"/>
  <c r="N475" i="1"/>
  <c r="M475" i="1"/>
  <c r="B476" i="1"/>
  <c r="L475" i="1"/>
  <c r="N3577" i="1"/>
  <c r="J3577" i="1"/>
  <c r="K3577" i="1" s="1"/>
  <c r="M3577" i="1"/>
  <c r="B3578" i="1"/>
  <c r="L3577" i="1"/>
  <c r="N3078" i="1"/>
  <c r="J3078" i="1"/>
  <c r="K3078" i="1" s="1"/>
  <c r="M3078" i="1"/>
  <c r="B3079" i="1"/>
  <c r="L3078" i="1"/>
  <c r="J6476" i="1"/>
  <c r="K6476" i="1" s="1"/>
  <c r="L976" i="1"/>
  <c r="M976" i="1"/>
  <c r="B977" i="1"/>
  <c r="I976" i="1"/>
  <c r="N976" i="1"/>
  <c r="H976" i="1"/>
  <c r="M4676" i="1"/>
  <c r="N4676" i="1"/>
  <c r="L4676" i="1"/>
  <c r="B4677" i="1"/>
  <c r="J4676" i="1"/>
  <c r="K4676" i="1" s="1"/>
  <c r="L4578" i="1"/>
  <c r="B4579" i="1"/>
  <c r="J4578" i="1"/>
  <c r="K4578" i="1" s="1"/>
  <c r="N4578" i="1"/>
  <c r="M4578" i="1"/>
  <c r="N4878" i="1"/>
  <c r="M4878" i="1"/>
  <c r="J4878" i="1"/>
  <c r="K4878" i="1" s="1"/>
  <c r="L4878" i="1"/>
  <c r="B4879" i="1"/>
  <c r="L6477" i="1"/>
  <c r="B6478" i="1"/>
  <c r="J6477" i="1"/>
  <c r="K6477" i="1" s="1"/>
  <c r="N6477" i="1"/>
  <c r="M6477" i="1"/>
  <c r="I176" i="1"/>
  <c r="J176" i="1" s="1"/>
  <c r="K176" i="1" s="1"/>
  <c r="L176" i="1"/>
  <c r="H176" i="1"/>
  <c r="B177" i="1"/>
  <c r="N176" i="1"/>
  <c r="M176" i="1"/>
  <c r="N2176" i="1"/>
  <c r="M2176" i="1"/>
  <c r="L2176" i="1"/>
  <c r="H2176" i="1"/>
  <c r="B2177" i="1"/>
  <c r="I2176" i="1"/>
  <c r="J2176" i="1" s="1"/>
  <c r="K2176" i="1" s="1"/>
  <c r="J4076" i="1"/>
  <c r="K4076" i="1" s="1"/>
  <c r="B277" i="1"/>
  <c r="N276" i="1"/>
  <c r="H276" i="1"/>
  <c r="M276" i="1"/>
  <c r="I276" i="1"/>
  <c r="J276" i="1" s="1"/>
  <c r="K276" i="1" s="1"/>
  <c r="L276" i="1"/>
  <c r="N876" i="1"/>
  <c r="M876" i="1"/>
  <c r="L876" i="1"/>
  <c r="I876" i="1"/>
  <c r="H876" i="1"/>
  <c r="B877" i="1"/>
  <c r="B3878" i="1"/>
  <c r="N3877" i="1"/>
  <c r="M3877" i="1"/>
  <c r="L3877" i="1"/>
  <c r="M1075" i="1"/>
  <c r="L1075" i="1"/>
  <c r="H1075" i="1"/>
  <c r="B1076" i="1"/>
  <c r="I1075" i="1"/>
  <c r="J1075" i="1" s="1"/>
  <c r="K1075" i="1" s="1"/>
  <c r="N1075" i="1"/>
  <c r="J4675" i="1"/>
  <c r="K4675" i="1" s="1"/>
  <c r="L5577" i="1"/>
  <c r="J5577" i="1"/>
  <c r="K5577" i="1" s="1"/>
  <c r="B5578" i="1"/>
  <c r="N5577" i="1"/>
  <c r="M5577" i="1"/>
  <c r="B5877" i="1"/>
  <c r="N5876" i="1"/>
  <c r="J5876" i="1"/>
  <c r="K5876" i="1" s="1"/>
  <c r="M5876" i="1"/>
  <c r="L5876" i="1"/>
  <c r="L775" i="1"/>
  <c r="B776" i="1"/>
  <c r="H775" i="1"/>
  <c r="I775" i="1"/>
  <c r="J775" i="1" s="1"/>
  <c r="K775" i="1" s="1"/>
  <c r="N775" i="1"/>
  <c r="M775" i="1"/>
  <c r="J5776" i="1" l="1"/>
  <c r="K5776" i="1" s="1"/>
  <c r="N5776" i="1"/>
  <c r="M5776" i="1"/>
  <c r="L5776" i="1"/>
  <c r="B5777" i="1"/>
  <c r="B6380" i="1"/>
  <c r="N6379" i="1"/>
  <c r="L6379" i="1"/>
  <c r="M6379" i="1"/>
  <c r="J6378" i="1"/>
  <c r="K6378" i="1" s="1"/>
  <c r="M2876" i="1"/>
  <c r="N2876" i="1"/>
  <c r="L2876" i="1"/>
  <c r="B2877" i="1"/>
  <c r="J2876" i="1"/>
  <c r="K2876" i="1" s="1"/>
  <c r="M4176" i="1"/>
  <c r="B4177" i="1"/>
  <c r="J4176" i="1"/>
  <c r="K4176" i="1" s="1"/>
  <c r="L4176" i="1"/>
  <c r="N4176" i="1"/>
  <c r="I676" i="1"/>
  <c r="J676" i="1" s="1"/>
  <c r="K676" i="1" s="1"/>
  <c r="N676" i="1"/>
  <c r="M676" i="1"/>
  <c r="L676" i="1"/>
  <c r="B677" i="1"/>
  <c r="H676" i="1"/>
  <c r="N6278" i="1"/>
  <c r="M6278" i="1"/>
  <c r="B6279" i="1"/>
  <c r="L6278" i="1"/>
  <c r="J6278" i="1"/>
  <c r="K6278" i="1" s="1"/>
  <c r="N3777" i="1"/>
  <c r="M3777" i="1"/>
  <c r="L3777" i="1"/>
  <c r="J3777" i="1"/>
  <c r="K3777" i="1" s="1"/>
  <c r="B3778" i="1"/>
  <c r="H2076" i="1"/>
  <c r="B2077" i="1"/>
  <c r="I2076" i="1"/>
  <c r="J2076" i="1" s="1"/>
  <c r="K2076" i="1" s="1"/>
  <c r="N2076" i="1"/>
  <c r="M2076" i="1"/>
  <c r="L2076" i="1"/>
  <c r="B4978" i="1"/>
  <c r="M4977" i="1"/>
  <c r="L4977" i="1"/>
  <c r="N4977" i="1"/>
  <c r="J4977" i="1"/>
  <c r="K4977" i="1" s="1"/>
  <c r="N5076" i="1"/>
  <c r="M5076" i="1"/>
  <c r="L5076" i="1"/>
  <c r="J5076" i="1"/>
  <c r="K5076" i="1" s="1"/>
  <c r="B5077" i="1"/>
  <c r="B3677" i="1"/>
  <c r="J3676" i="1"/>
  <c r="K3676" i="1" s="1"/>
  <c r="N3676" i="1"/>
  <c r="L3676" i="1"/>
  <c r="M3676" i="1"/>
  <c r="J3376" i="1"/>
  <c r="K3376" i="1" s="1"/>
  <c r="M3376" i="1"/>
  <c r="L3376" i="1"/>
  <c r="B3377" i="1"/>
  <c r="N3376" i="1"/>
  <c r="J4478" i="1"/>
  <c r="K4478" i="1" s="1"/>
  <c r="L4478" i="1"/>
  <c r="B4479" i="1"/>
  <c r="N4478" i="1"/>
  <c r="M4478" i="1"/>
  <c r="B1479" i="1"/>
  <c r="M1478" i="1"/>
  <c r="L1478" i="1"/>
  <c r="I1478" i="1"/>
  <c r="J1478" i="1" s="1"/>
  <c r="K1478" i="1" s="1"/>
  <c r="N1478" i="1"/>
  <c r="H1478" i="1"/>
  <c r="M3176" i="1"/>
  <c r="L3176" i="1"/>
  <c r="B3177" i="1"/>
  <c r="J3176" i="1"/>
  <c r="K3176" i="1" s="1"/>
  <c r="N3176" i="1"/>
  <c r="L2277" i="1"/>
  <c r="H2277" i="1"/>
  <c r="B2278" i="1"/>
  <c r="I2277" i="1"/>
  <c r="J2277" i="1" s="1"/>
  <c r="K2277" i="1" s="1"/>
  <c r="N2277" i="1"/>
  <c r="M2277" i="1"/>
  <c r="H1876" i="1"/>
  <c r="I1876" i="1"/>
  <c r="J1876" i="1" s="1"/>
  <c r="K1876" i="1" s="1"/>
  <c r="L1876" i="1"/>
  <c r="B1877" i="1"/>
  <c r="N1876" i="1"/>
  <c r="M1876" i="1"/>
  <c r="N1576" i="1"/>
  <c r="M1576" i="1"/>
  <c r="L1576" i="1"/>
  <c r="H1576" i="1"/>
  <c r="I1576" i="1"/>
  <c r="J1576" i="1" s="1"/>
  <c r="K1576" i="1" s="1"/>
  <c r="B1577" i="1"/>
  <c r="N2679" i="1"/>
  <c r="M2679" i="1"/>
  <c r="L2679" i="1"/>
  <c r="B2680" i="1"/>
  <c r="J2679" i="1"/>
  <c r="K2679" i="1" s="1"/>
  <c r="J3977" i="1"/>
  <c r="K3977" i="1" s="1"/>
  <c r="L3977" i="1"/>
  <c r="N3977" i="1"/>
  <c r="M3977" i="1"/>
  <c r="B3978" i="1"/>
  <c r="H2476" i="1"/>
  <c r="B2477" i="1"/>
  <c r="N2476" i="1"/>
  <c r="M2476" i="1"/>
  <c r="L2476" i="1"/>
  <c r="I2476" i="1"/>
  <c r="J2476" i="1" s="1"/>
  <c r="K2476" i="1" s="1"/>
  <c r="B5277" i="1"/>
  <c r="N5276" i="1"/>
  <c r="L5276" i="1"/>
  <c r="M5276" i="1"/>
  <c r="J5276" i="1"/>
  <c r="K5276" i="1" s="1"/>
  <c r="B1277" i="1"/>
  <c r="M1276" i="1"/>
  <c r="L1276" i="1"/>
  <c r="I1276" i="1"/>
  <c r="J1276" i="1" s="1"/>
  <c r="K1276" i="1" s="1"/>
  <c r="H1276" i="1"/>
  <c r="N1276" i="1"/>
  <c r="B1778" i="1"/>
  <c r="L1777" i="1"/>
  <c r="N1777" i="1"/>
  <c r="H1777" i="1"/>
  <c r="I1777" i="1"/>
  <c r="J1777" i="1" s="1"/>
  <c r="K1777" i="1" s="1"/>
  <c r="M1777" i="1"/>
  <c r="N4776" i="1"/>
  <c r="M4776" i="1"/>
  <c r="J4776" i="1"/>
  <c r="K4776" i="1" s="1"/>
  <c r="L4776" i="1"/>
  <c r="B4777" i="1"/>
  <c r="J3276" i="1"/>
  <c r="K3276" i="1" s="1"/>
  <c r="B3277" i="1"/>
  <c r="M3276" i="1"/>
  <c r="N3276" i="1"/>
  <c r="L3276" i="1"/>
  <c r="M2377" i="1"/>
  <c r="I2377" i="1"/>
  <c r="J2377" i="1" s="1"/>
  <c r="K2377" i="1" s="1"/>
  <c r="L2377" i="1"/>
  <c r="B2378" i="1"/>
  <c r="H2377" i="1"/>
  <c r="N2377" i="1"/>
  <c r="H76" i="1"/>
  <c r="I76" i="1"/>
  <c r="J76" i="1" s="1"/>
  <c r="K76" i="1" s="1"/>
  <c r="N76" i="1"/>
  <c r="B77" i="1"/>
  <c r="M76" i="1"/>
  <c r="L76" i="1"/>
  <c r="M5677" i="1"/>
  <c r="J5677" i="1"/>
  <c r="K5677" i="1" s="1"/>
  <c r="N5677" i="1"/>
  <c r="L5677" i="1"/>
  <c r="B5678" i="1"/>
  <c r="L3476" i="1"/>
  <c r="J3476" i="1"/>
  <c r="K3476" i="1" s="1"/>
  <c r="N3476" i="1"/>
  <c r="B3477" i="1"/>
  <c r="M3476" i="1"/>
  <c r="B4378" i="1"/>
  <c r="J4377" i="1"/>
  <c r="K4377" i="1" s="1"/>
  <c r="N4377" i="1"/>
  <c r="M4377" i="1"/>
  <c r="L4377" i="1"/>
  <c r="M2776" i="1"/>
  <c r="B2777" i="1"/>
  <c r="L2776" i="1"/>
  <c r="J2776" i="1"/>
  <c r="K2776" i="1" s="1"/>
  <c r="N2776" i="1"/>
  <c r="M1377" i="1"/>
  <c r="I1377" i="1"/>
  <c r="J1377" i="1" s="1"/>
  <c r="K1377" i="1" s="1"/>
  <c r="L1377" i="1"/>
  <c r="B1378" i="1"/>
  <c r="H1377" i="1"/>
  <c r="N1377" i="1"/>
  <c r="N1676" i="1"/>
  <c r="B1677" i="1"/>
  <c r="M1676" i="1"/>
  <c r="L1676" i="1"/>
  <c r="H1676" i="1"/>
  <c r="I1676" i="1"/>
  <c r="J1676" i="1" s="1"/>
  <c r="K1676" i="1" s="1"/>
  <c r="N5877" i="1"/>
  <c r="M5877" i="1"/>
  <c r="L5877" i="1"/>
  <c r="B5878" i="1"/>
  <c r="N3079" i="1"/>
  <c r="M3079" i="1"/>
  <c r="L3079" i="1"/>
  <c r="B3080" i="1"/>
  <c r="J3079" i="1"/>
  <c r="K3079" i="1" s="1"/>
  <c r="N3578" i="1"/>
  <c r="B3579" i="1"/>
  <c r="M3578" i="1"/>
  <c r="J3578" i="1"/>
  <c r="K3578" i="1" s="1"/>
  <c r="L3578" i="1"/>
  <c r="B5179" i="1"/>
  <c r="J5178" i="1"/>
  <c r="K5178" i="1" s="1"/>
  <c r="N5178" i="1"/>
  <c r="M5178" i="1"/>
  <c r="L5178" i="1"/>
  <c r="N4078" i="1"/>
  <c r="M4078" i="1"/>
  <c r="L4078" i="1"/>
  <c r="B4079" i="1"/>
  <c r="I776" i="1"/>
  <c r="N776" i="1"/>
  <c r="B777" i="1"/>
  <c r="M776" i="1"/>
  <c r="L776" i="1"/>
  <c r="H776" i="1"/>
  <c r="I877" i="1"/>
  <c r="J877" i="1" s="1"/>
  <c r="K877" i="1" s="1"/>
  <c r="L877" i="1"/>
  <c r="H877" i="1"/>
  <c r="B878" i="1"/>
  <c r="N877" i="1"/>
  <c r="M877" i="1"/>
  <c r="J5177" i="1"/>
  <c r="K5177" i="1" s="1"/>
  <c r="J5377" i="1"/>
  <c r="K5377" i="1" s="1"/>
  <c r="N5377" i="1"/>
  <c r="M5377" i="1"/>
  <c r="B5378" i="1"/>
  <c r="L5377" i="1"/>
  <c r="B1178" i="1"/>
  <c r="I1177" i="1"/>
  <c r="J1177" i="1" s="1"/>
  <c r="K1177" i="1" s="1"/>
  <c r="L1177" i="1"/>
  <c r="N1177" i="1"/>
  <c r="H1177" i="1"/>
  <c r="M1177" i="1"/>
  <c r="B6178" i="1"/>
  <c r="N6177" i="1"/>
  <c r="M6177" i="1"/>
  <c r="L6177" i="1"/>
  <c r="N6478" i="1"/>
  <c r="M6478" i="1"/>
  <c r="B6479" i="1"/>
  <c r="L6478" i="1"/>
  <c r="J876" i="1"/>
  <c r="K876" i="1" s="1"/>
  <c r="L4579" i="1"/>
  <c r="N4579" i="1"/>
  <c r="B4580" i="1"/>
  <c r="M4579" i="1"/>
  <c r="J5376" i="1"/>
  <c r="K5376" i="1" s="1"/>
  <c r="L6076" i="1"/>
  <c r="B6077" i="1"/>
  <c r="J6076" i="1"/>
  <c r="K6076" i="1" s="1"/>
  <c r="N6076" i="1"/>
  <c r="M6076" i="1"/>
  <c r="N4677" i="1"/>
  <c r="B4678" i="1"/>
  <c r="M4677" i="1"/>
  <c r="L4677" i="1"/>
  <c r="L476" i="1"/>
  <c r="H476" i="1"/>
  <c r="N476" i="1"/>
  <c r="B477" i="1"/>
  <c r="I476" i="1"/>
  <c r="M476" i="1"/>
  <c r="N1076" i="1"/>
  <c r="M1076" i="1"/>
  <c r="L1076" i="1"/>
  <c r="H1076" i="1"/>
  <c r="I1076" i="1"/>
  <c r="J1076" i="1" s="1"/>
  <c r="K1076" i="1" s="1"/>
  <c r="B1077" i="1"/>
  <c r="H177" i="1"/>
  <c r="I177" i="1"/>
  <c r="N177" i="1"/>
  <c r="M177" i="1"/>
  <c r="L177" i="1"/>
  <c r="B178" i="1"/>
  <c r="L2177" i="1"/>
  <c r="H2177" i="1"/>
  <c r="I2177" i="1"/>
  <c r="J2177" i="1" s="1"/>
  <c r="K2177" i="1" s="1"/>
  <c r="N2177" i="1"/>
  <c r="B2178" i="1"/>
  <c r="M2177" i="1"/>
  <c r="N5578" i="1"/>
  <c r="B5579" i="1"/>
  <c r="M5578" i="1"/>
  <c r="L5578" i="1"/>
  <c r="J5578" i="1"/>
  <c r="K5578" i="1" s="1"/>
  <c r="J3878" i="1"/>
  <c r="K3878" i="1" s="1"/>
  <c r="B3879" i="1"/>
  <c r="N3878" i="1"/>
  <c r="M3878" i="1"/>
  <c r="L3878" i="1"/>
  <c r="J4879" i="1"/>
  <c r="K4879" i="1" s="1"/>
  <c r="M4879" i="1"/>
  <c r="L4879" i="1"/>
  <c r="B4880" i="1"/>
  <c r="N4879" i="1"/>
  <c r="J976" i="1"/>
  <c r="K976" i="1" s="1"/>
  <c r="N1977" i="1"/>
  <c r="M1977" i="1"/>
  <c r="B1978" i="1"/>
  <c r="H1977" i="1"/>
  <c r="I1977" i="1"/>
  <c r="L1977" i="1"/>
  <c r="M576" i="1"/>
  <c r="L576" i="1"/>
  <c r="B577" i="1"/>
  <c r="H576" i="1"/>
  <c r="N576" i="1"/>
  <c r="I576" i="1"/>
  <c r="J6176" i="1"/>
  <c r="K6176" i="1" s="1"/>
  <c r="J3877" i="1"/>
  <c r="K3877" i="1" s="1"/>
  <c r="N277" i="1"/>
  <c r="B278" i="1"/>
  <c r="I277" i="1"/>
  <c r="M277" i="1"/>
  <c r="L277" i="1"/>
  <c r="H277" i="1"/>
  <c r="I977" i="1"/>
  <c r="M977" i="1"/>
  <c r="B978" i="1"/>
  <c r="N977" i="1"/>
  <c r="H977" i="1"/>
  <c r="L977" i="1"/>
  <c r="J6379" i="1" l="1"/>
  <c r="K6379" i="1" s="1"/>
  <c r="B5778" i="1"/>
  <c r="J5777" i="1"/>
  <c r="K5777" i="1" s="1"/>
  <c r="N5777" i="1"/>
  <c r="M5777" i="1"/>
  <c r="L5777" i="1"/>
  <c r="B6381" i="1"/>
  <c r="L6380" i="1"/>
  <c r="N6380" i="1"/>
  <c r="M6380" i="1"/>
  <c r="J6380" i="1"/>
  <c r="K6380" i="1" s="1"/>
  <c r="I677" i="1"/>
  <c r="J677" i="1" s="1"/>
  <c r="K677" i="1" s="1"/>
  <c r="N677" i="1"/>
  <c r="B678" i="1"/>
  <c r="M677" i="1"/>
  <c r="L677" i="1"/>
  <c r="H677" i="1"/>
  <c r="J2877" i="1"/>
  <c r="K2877" i="1" s="1"/>
  <c r="N2877" i="1"/>
  <c r="L2877" i="1"/>
  <c r="M2877" i="1"/>
  <c r="B2878" i="1"/>
  <c r="L4177" i="1"/>
  <c r="J4177" i="1"/>
  <c r="K4177" i="1" s="1"/>
  <c r="B4178" i="1"/>
  <c r="N4177" i="1"/>
  <c r="M4177" i="1"/>
  <c r="B6280" i="1"/>
  <c r="N6279" i="1"/>
  <c r="J6279" i="1"/>
  <c r="K6279" i="1" s="1"/>
  <c r="M6279" i="1"/>
  <c r="L6279" i="1"/>
  <c r="B3779" i="1"/>
  <c r="M3778" i="1"/>
  <c r="L3778" i="1"/>
  <c r="J3778" i="1"/>
  <c r="K3778" i="1" s="1"/>
  <c r="N3778" i="1"/>
  <c r="I2077" i="1"/>
  <c r="J2077" i="1" s="1"/>
  <c r="K2077" i="1" s="1"/>
  <c r="N2077" i="1"/>
  <c r="M2077" i="1"/>
  <c r="L2077" i="1"/>
  <c r="B2078" i="1"/>
  <c r="H2077" i="1"/>
  <c r="I1877" i="1"/>
  <c r="J1877" i="1" s="1"/>
  <c r="K1877" i="1" s="1"/>
  <c r="B1878" i="1"/>
  <c r="N1877" i="1"/>
  <c r="M1877" i="1"/>
  <c r="L1877" i="1"/>
  <c r="H1877" i="1"/>
  <c r="L4479" i="1"/>
  <c r="B4480" i="1"/>
  <c r="N4479" i="1"/>
  <c r="J4479" i="1"/>
  <c r="K4479" i="1" s="1"/>
  <c r="M4479" i="1"/>
  <c r="N5077" i="1"/>
  <c r="M5077" i="1"/>
  <c r="L5077" i="1"/>
  <c r="J5077" i="1"/>
  <c r="K5077" i="1" s="1"/>
  <c r="B5078" i="1"/>
  <c r="M2278" i="1"/>
  <c r="L2278" i="1"/>
  <c r="H2278" i="1"/>
  <c r="N2278" i="1"/>
  <c r="I2278" i="1"/>
  <c r="J2278" i="1" s="1"/>
  <c r="K2278" i="1" s="1"/>
  <c r="B2279" i="1"/>
  <c r="L3177" i="1"/>
  <c r="J3177" i="1"/>
  <c r="K3177" i="1" s="1"/>
  <c r="B3178" i="1"/>
  <c r="N3177" i="1"/>
  <c r="M3177" i="1"/>
  <c r="H1479" i="1"/>
  <c r="L1479" i="1"/>
  <c r="I1479" i="1"/>
  <c r="J1479" i="1" s="1"/>
  <c r="K1479" i="1" s="1"/>
  <c r="B1480" i="1"/>
  <c r="N1479" i="1"/>
  <c r="M1479" i="1"/>
  <c r="I1577" i="1"/>
  <c r="J1577" i="1" s="1"/>
  <c r="K1577" i="1" s="1"/>
  <c r="N1577" i="1"/>
  <c r="M1577" i="1"/>
  <c r="H1577" i="1"/>
  <c r="L1577" i="1"/>
  <c r="B1578" i="1"/>
  <c r="L3677" i="1"/>
  <c r="J3677" i="1"/>
  <c r="K3677" i="1" s="1"/>
  <c r="N3677" i="1"/>
  <c r="M3677" i="1"/>
  <c r="B3678" i="1"/>
  <c r="J3377" i="1"/>
  <c r="K3377" i="1" s="1"/>
  <c r="N3377" i="1"/>
  <c r="B3378" i="1"/>
  <c r="M3377" i="1"/>
  <c r="L3377" i="1"/>
  <c r="N4978" i="1"/>
  <c r="J4978" i="1"/>
  <c r="K4978" i="1" s="1"/>
  <c r="L4978" i="1"/>
  <c r="B4979" i="1"/>
  <c r="M4978" i="1"/>
  <c r="H1378" i="1"/>
  <c r="B1379" i="1"/>
  <c r="M1378" i="1"/>
  <c r="N1378" i="1"/>
  <c r="L1378" i="1"/>
  <c r="I1378" i="1"/>
  <c r="J1378" i="1" s="1"/>
  <c r="K1378" i="1" s="1"/>
  <c r="N77" i="1"/>
  <c r="H77" i="1"/>
  <c r="M77" i="1"/>
  <c r="B78" i="1"/>
  <c r="L77" i="1"/>
  <c r="I77" i="1"/>
  <c r="J77" i="1" s="1"/>
  <c r="K77" i="1" s="1"/>
  <c r="M2378" i="1"/>
  <c r="L2378" i="1"/>
  <c r="N2378" i="1"/>
  <c r="H2378" i="1"/>
  <c r="B2379" i="1"/>
  <c r="I2378" i="1"/>
  <c r="J2378" i="1" s="1"/>
  <c r="K2378" i="1" s="1"/>
  <c r="M3978" i="1"/>
  <c r="L3978" i="1"/>
  <c r="J3978" i="1"/>
  <c r="K3978" i="1" s="1"/>
  <c r="B3979" i="1"/>
  <c r="N3978" i="1"/>
  <c r="N2777" i="1"/>
  <c r="M2777" i="1"/>
  <c r="L2777" i="1"/>
  <c r="J2777" i="1"/>
  <c r="K2777" i="1" s="1"/>
  <c r="B2778" i="1"/>
  <c r="B2681" i="1"/>
  <c r="J2680" i="1"/>
  <c r="K2680" i="1" s="1"/>
  <c r="N2680" i="1"/>
  <c r="M2680" i="1"/>
  <c r="L2680" i="1"/>
  <c r="B1678" i="1"/>
  <c r="I1677" i="1"/>
  <c r="J1677" i="1" s="1"/>
  <c r="K1677" i="1" s="1"/>
  <c r="H1677" i="1"/>
  <c r="N1677" i="1"/>
  <c r="M1677" i="1"/>
  <c r="L1677" i="1"/>
  <c r="L3277" i="1"/>
  <c r="J3277" i="1"/>
  <c r="K3277" i="1" s="1"/>
  <c r="B3278" i="1"/>
  <c r="M3277" i="1"/>
  <c r="N3277" i="1"/>
  <c r="B4379" i="1"/>
  <c r="N4378" i="1"/>
  <c r="M4378" i="1"/>
  <c r="L4378" i="1"/>
  <c r="J4378" i="1"/>
  <c r="K4378" i="1" s="1"/>
  <c r="I1778" i="1"/>
  <c r="J1778" i="1" s="1"/>
  <c r="K1778" i="1" s="1"/>
  <c r="M1778" i="1"/>
  <c r="L1778" i="1"/>
  <c r="H1778" i="1"/>
  <c r="B1779" i="1"/>
  <c r="N1778" i="1"/>
  <c r="M1277" i="1"/>
  <c r="L1277" i="1"/>
  <c r="H1277" i="1"/>
  <c r="B1278" i="1"/>
  <c r="I1277" i="1"/>
  <c r="J1277" i="1" s="1"/>
  <c r="K1277" i="1" s="1"/>
  <c r="N1277" i="1"/>
  <c r="N5678" i="1"/>
  <c r="J5678" i="1"/>
  <c r="K5678" i="1" s="1"/>
  <c r="M5678" i="1"/>
  <c r="L5678" i="1"/>
  <c r="B5679" i="1"/>
  <c r="H2477" i="1"/>
  <c r="M2477" i="1"/>
  <c r="I2477" i="1"/>
  <c r="J2477" i="1" s="1"/>
  <c r="K2477" i="1" s="1"/>
  <c r="N2477" i="1"/>
  <c r="B2478" i="1"/>
  <c r="L2477" i="1"/>
  <c r="M3477" i="1"/>
  <c r="L3477" i="1"/>
  <c r="B3478" i="1"/>
  <c r="J3477" i="1"/>
  <c r="K3477" i="1" s="1"/>
  <c r="N3477" i="1"/>
  <c r="M4777" i="1"/>
  <c r="B4778" i="1"/>
  <c r="J4777" i="1"/>
  <c r="K4777" i="1" s="1"/>
  <c r="N4777" i="1"/>
  <c r="L4777" i="1"/>
  <c r="J5277" i="1"/>
  <c r="K5277" i="1" s="1"/>
  <c r="B5278" i="1"/>
  <c r="N5277" i="1"/>
  <c r="L5277" i="1"/>
  <c r="M5277" i="1"/>
  <c r="J977" i="1"/>
  <c r="K977" i="1" s="1"/>
  <c r="N1978" i="1"/>
  <c r="B1979" i="1"/>
  <c r="H1978" i="1"/>
  <c r="I1978" i="1"/>
  <c r="J1978" i="1" s="1"/>
  <c r="K1978" i="1" s="1"/>
  <c r="L1978" i="1"/>
  <c r="M1978" i="1"/>
  <c r="B4881" i="1"/>
  <c r="N4880" i="1"/>
  <c r="M4880" i="1"/>
  <c r="J4880" i="1"/>
  <c r="K4880" i="1" s="1"/>
  <c r="L4880" i="1"/>
  <c r="N278" i="1"/>
  <c r="M278" i="1"/>
  <c r="I278" i="1"/>
  <c r="J278" i="1" s="1"/>
  <c r="K278" i="1" s="1"/>
  <c r="L278" i="1"/>
  <c r="H278" i="1"/>
  <c r="B279" i="1"/>
  <c r="B5580" i="1"/>
  <c r="N5579" i="1"/>
  <c r="M5579" i="1"/>
  <c r="L5579" i="1"/>
  <c r="J177" i="1"/>
  <c r="K177" i="1" s="1"/>
  <c r="N878" i="1"/>
  <c r="M878" i="1"/>
  <c r="L878" i="1"/>
  <c r="I878" i="1"/>
  <c r="J878" i="1" s="1"/>
  <c r="K878" i="1" s="1"/>
  <c r="B879" i="1"/>
  <c r="H878" i="1"/>
  <c r="J5878" i="1"/>
  <c r="K5878" i="1" s="1"/>
  <c r="B5879" i="1"/>
  <c r="N5878" i="1"/>
  <c r="M5878" i="1"/>
  <c r="L5878" i="1"/>
  <c r="B4679" i="1"/>
  <c r="L4678" i="1"/>
  <c r="M4678" i="1"/>
  <c r="N4678" i="1"/>
  <c r="N6479" i="1"/>
  <c r="B6480" i="1"/>
  <c r="M6479" i="1"/>
  <c r="J6479" i="1"/>
  <c r="K6479" i="1" s="1"/>
  <c r="L6479" i="1"/>
  <c r="J6177" i="1"/>
  <c r="K6177" i="1" s="1"/>
  <c r="N5378" i="1"/>
  <c r="B5379" i="1"/>
  <c r="L5378" i="1"/>
  <c r="J5378" i="1"/>
  <c r="K5378" i="1" s="1"/>
  <c r="M5378" i="1"/>
  <c r="L777" i="1"/>
  <c r="H777" i="1"/>
  <c r="I777" i="1"/>
  <c r="J777" i="1" s="1"/>
  <c r="K777" i="1" s="1"/>
  <c r="N777" i="1"/>
  <c r="B778" i="1"/>
  <c r="M777" i="1"/>
  <c r="M3579" i="1"/>
  <c r="L3579" i="1"/>
  <c r="B3580" i="1"/>
  <c r="N3579" i="1"/>
  <c r="J576" i="1"/>
  <c r="K576" i="1" s="1"/>
  <c r="M3879" i="1"/>
  <c r="L3879" i="1"/>
  <c r="N3879" i="1"/>
  <c r="B3880" i="1"/>
  <c r="I178" i="1"/>
  <c r="N178" i="1"/>
  <c r="B179" i="1"/>
  <c r="M178" i="1"/>
  <c r="L178" i="1"/>
  <c r="H178" i="1"/>
  <c r="N1077" i="1"/>
  <c r="M1077" i="1"/>
  <c r="H1077" i="1"/>
  <c r="L1077" i="1"/>
  <c r="I1077" i="1"/>
  <c r="B1078" i="1"/>
  <c r="J4579" i="1"/>
  <c r="K4579" i="1" s="1"/>
  <c r="L978" i="1"/>
  <c r="I978" i="1"/>
  <c r="M978" i="1"/>
  <c r="B979" i="1"/>
  <c r="H978" i="1"/>
  <c r="N978" i="1"/>
  <c r="J476" i="1"/>
  <c r="K476" i="1" s="1"/>
  <c r="J4677" i="1"/>
  <c r="K4677" i="1" s="1"/>
  <c r="J776" i="1"/>
  <c r="K776" i="1" s="1"/>
  <c r="N5179" i="1"/>
  <c r="J5179" i="1"/>
  <c r="K5179" i="1" s="1"/>
  <c r="M5179" i="1"/>
  <c r="L5179" i="1"/>
  <c r="B5180" i="1"/>
  <c r="J1977" i="1"/>
  <c r="K1977" i="1" s="1"/>
  <c r="L2178" i="1"/>
  <c r="H2178" i="1"/>
  <c r="B2179" i="1"/>
  <c r="N2178" i="1"/>
  <c r="I2178" i="1"/>
  <c r="M2178" i="1"/>
  <c r="H477" i="1"/>
  <c r="B478" i="1"/>
  <c r="N477" i="1"/>
  <c r="M477" i="1"/>
  <c r="I477" i="1"/>
  <c r="L477" i="1"/>
  <c r="N6077" i="1"/>
  <c r="L6077" i="1"/>
  <c r="M6077" i="1"/>
  <c r="B6078" i="1"/>
  <c r="B4581" i="1"/>
  <c r="N4580" i="1"/>
  <c r="M4580" i="1"/>
  <c r="L4580" i="1"/>
  <c r="B6179" i="1"/>
  <c r="N6178" i="1"/>
  <c r="M6178" i="1"/>
  <c r="L6178" i="1"/>
  <c r="N4079" i="1"/>
  <c r="M4079" i="1"/>
  <c r="L4079" i="1"/>
  <c r="B4080" i="1"/>
  <c r="J277" i="1"/>
  <c r="K277" i="1" s="1"/>
  <c r="M577" i="1"/>
  <c r="I577" i="1"/>
  <c r="L577" i="1"/>
  <c r="H577" i="1"/>
  <c r="N577" i="1"/>
  <c r="B578" i="1"/>
  <c r="J6478" i="1"/>
  <c r="K6478" i="1" s="1"/>
  <c r="B1179" i="1"/>
  <c r="M1178" i="1"/>
  <c r="L1178" i="1"/>
  <c r="I1178" i="1"/>
  <c r="N1178" i="1"/>
  <c r="H1178" i="1"/>
  <c r="J4078" i="1"/>
  <c r="K4078" i="1" s="1"/>
  <c r="N3080" i="1"/>
  <c r="M3080" i="1"/>
  <c r="B3081" i="1"/>
  <c r="J3080" i="1"/>
  <c r="K3080" i="1" s="1"/>
  <c r="L3080" i="1"/>
  <c r="J5877" i="1"/>
  <c r="K5877" i="1" s="1"/>
  <c r="B6382" i="1" l="1"/>
  <c r="N6381" i="1"/>
  <c r="L6381" i="1"/>
  <c r="M6381" i="1"/>
  <c r="L5778" i="1"/>
  <c r="B5779" i="1"/>
  <c r="J5778" i="1"/>
  <c r="K5778" i="1" s="1"/>
  <c r="N5778" i="1"/>
  <c r="M5778" i="1"/>
  <c r="L2878" i="1"/>
  <c r="M2878" i="1"/>
  <c r="N2878" i="1"/>
  <c r="B2879" i="1"/>
  <c r="J2878" i="1"/>
  <c r="K2878" i="1" s="1"/>
  <c r="N4178" i="1"/>
  <c r="M4178" i="1"/>
  <c r="L4178" i="1"/>
  <c r="J4178" i="1"/>
  <c r="K4178" i="1" s="1"/>
  <c r="B4179" i="1"/>
  <c r="N678" i="1"/>
  <c r="L678" i="1"/>
  <c r="I678" i="1"/>
  <c r="J678" i="1" s="1"/>
  <c r="K678" i="1" s="1"/>
  <c r="M678" i="1"/>
  <c r="B679" i="1"/>
  <c r="H678" i="1"/>
  <c r="N6280" i="1"/>
  <c r="B6281" i="1"/>
  <c r="L6280" i="1"/>
  <c r="J6280" i="1"/>
  <c r="K6280" i="1" s="1"/>
  <c r="M6280" i="1"/>
  <c r="M2078" i="1"/>
  <c r="B2079" i="1"/>
  <c r="L2078" i="1"/>
  <c r="N2078" i="1"/>
  <c r="H2078" i="1"/>
  <c r="I2078" i="1"/>
  <c r="J2078" i="1" s="1"/>
  <c r="K2078" i="1" s="1"/>
  <c r="N3779" i="1"/>
  <c r="L3779" i="1"/>
  <c r="M3779" i="1"/>
  <c r="B3780" i="1"/>
  <c r="J3779" i="1"/>
  <c r="K3779" i="1" s="1"/>
  <c r="N1480" i="1"/>
  <c r="M1480" i="1"/>
  <c r="L1480" i="1"/>
  <c r="H1480" i="1"/>
  <c r="B1481" i="1"/>
  <c r="I1480" i="1"/>
  <c r="J1480" i="1" s="1"/>
  <c r="K1480" i="1" s="1"/>
  <c r="M3178" i="1"/>
  <c r="J3178" i="1"/>
  <c r="K3178" i="1" s="1"/>
  <c r="B3179" i="1"/>
  <c r="N3178" i="1"/>
  <c r="L3178" i="1"/>
  <c r="N4480" i="1"/>
  <c r="B4481" i="1"/>
  <c r="M4480" i="1"/>
  <c r="L4480" i="1"/>
  <c r="J4480" i="1"/>
  <c r="K4480" i="1" s="1"/>
  <c r="B4980" i="1"/>
  <c r="M4979" i="1"/>
  <c r="J4979" i="1"/>
  <c r="K4979" i="1" s="1"/>
  <c r="L4979" i="1"/>
  <c r="N4979" i="1"/>
  <c r="B3679" i="1"/>
  <c r="N3678" i="1"/>
  <c r="M3678" i="1"/>
  <c r="J3678" i="1"/>
  <c r="K3678" i="1" s="1"/>
  <c r="L3678" i="1"/>
  <c r="H1578" i="1"/>
  <c r="N1578" i="1"/>
  <c r="I1578" i="1"/>
  <c r="J1578" i="1" s="1"/>
  <c r="K1578" i="1" s="1"/>
  <c r="M1578" i="1"/>
  <c r="L1578" i="1"/>
  <c r="B1579" i="1"/>
  <c r="B2280" i="1"/>
  <c r="L2279" i="1"/>
  <c r="I2279" i="1"/>
  <c r="J2279" i="1" s="1"/>
  <c r="K2279" i="1" s="1"/>
  <c r="N2279" i="1"/>
  <c r="M2279" i="1"/>
  <c r="H2279" i="1"/>
  <c r="B5079" i="1"/>
  <c r="M5078" i="1"/>
  <c r="L5078" i="1"/>
  <c r="J5078" i="1"/>
  <c r="K5078" i="1" s="1"/>
  <c r="N5078" i="1"/>
  <c r="N1878" i="1"/>
  <c r="M1878" i="1"/>
  <c r="H1878" i="1"/>
  <c r="L1878" i="1"/>
  <c r="B1879" i="1"/>
  <c r="I1878" i="1"/>
  <c r="J1878" i="1" s="1"/>
  <c r="K1878" i="1" s="1"/>
  <c r="B3379" i="1"/>
  <c r="J3378" i="1"/>
  <c r="K3378" i="1" s="1"/>
  <c r="N3378" i="1"/>
  <c r="M3378" i="1"/>
  <c r="L3378" i="1"/>
  <c r="N1278" i="1"/>
  <c r="M1278" i="1"/>
  <c r="I1278" i="1"/>
  <c r="J1278" i="1" s="1"/>
  <c r="K1278" i="1" s="1"/>
  <c r="L1278" i="1"/>
  <c r="B1279" i="1"/>
  <c r="H1278" i="1"/>
  <c r="N3278" i="1"/>
  <c r="L3278" i="1"/>
  <c r="J3278" i="1"/>
  <c r="K3278" i="1" s="1"/>
  <c r="B3279" i="1"/>
  <c r="M3278" i="1"/>
  <c r="L78" i="1"/>
  <c r="I78" i="1"/>
  <c r="J78" i="1" s="1"/>
  <c r="K78" i="1" s="1"/>
  <c r="M78" i="1"/>
  <c r="B79" i="1"/>
  <c r="H78" i="1"/>
  <c r="N78" i="1"/>
  <c r="M3478" i="1"/>
  <c r="B3479" i="1"/>
  <c r="L3478" i="1"/>
  <c r="N3478" i="1"/>
  <c r="J3478" i="1"/>
  <c r="K3478" i="1" s="1"/>
  <c r="N5278" i="1"/>
  <c r="L5278" i="1"/>
  <c r="M5278" i="1"/>
  <c r="J5278" i="1"/>
  <c r="K5278" i="1" s="1"/>
  <c r="B5279" i="1"/>
  <c r="B4779" i="1"/>
  <c r="L4778" i="1"/>
  <c r="N4778" i="1"/>
  <c r="J4778" i="1"/>
  <c r="K4778" i="1" s="1"/>
  <c r="M4778" i="1"/>
  <c r="B4380" i="1"/>
  <c r="N4379" i="1"/>
  <c r="M4379" i="1"/>
  <c r="J4379" i="1"/>
  <c r="K4379" i="1" s="1"/>
  <c r="L4379" i="1"/>
  <c r="M1678" i="1"/>
  <c r="B1679" i="1"/>
  <c r="L1678" i="1"/>
  <c r="N1678" i="1"/>
  <c r="H1678" i="1"/>
  <c r="I1678" i="1"/>
  <c r="J1678" i="1" s="1"/>
  <c r="K1678" i="1" s="1"/>
  <c r="L2681" i="1"/>
  <c r="B2682" i="1"/>
  <c r="N2681" i="1"/>
  <c r="M2681" i="1"/>
  <c r="J2681" i="1"/>
  <c r="K2681" i="1" s="1"/>
  <c r="M5679" i="1"/>
  <c r="B5680" i="1"/>
  <c r="N5679" i="1"/>
  <c r="J5679" i="1"/>
  <c r="K5679" i="1" s="1"/>
  <c r="L5679" i="1"/>
  <c r="B2779" i="1"/>
  <c r="N2778" i="1"/>
  <c r="M2778" i="1"/>
  <c r="L2778" i="1"/>
  <c r="J2778" i="1"/>
  <c r="K2778" i="1" s="1"/>
  <c r="L1379" i="1"/>
  <c r="B1380" i="1"/>
  <c r="I1379" i="1"/>
  <c r="J1379" i="1" s="1"/>
  <c r="K1379" i="1" s="1"/>
  <c r="N1379" i="1"/>
  <c r="M1379" i="1"/>
  <c r="H1379" i="1"/>
  <c r="L2478" i="1"/>
  <c r="H2478" i="1"/>
  <c r="N2478" i="1"/>
  <c r="B2479" i="1"/>
  <c r="M2478" i="1"/>
  <c r="I2478" i="1"/>
  <c r="J2478" i="1" s="1"/>
  <c r="K2478" i="1" s="1"/>
  <c r="H1779" i="1"/>
  <c r="N1779" i="1"/>
  <c r="M1779" i="1"/>
  <c r="B1780" i="1"/>
  <c r="I1779" i="1"/>
  <c r="J1779" i="1" s="1"/>
  <c r="K1779" i="1" s="1"/>
  <c r="L1779" i="1"/>
  <c r="M3979" i="1"/>
  <c r="L3979" i="1"/>
  <c r="B3980" i="1"/>
  <c r="J3979" i="1"/>
  <c r="K3979" i="1" s="1"/>
  <c r="N3979" i="1"/>
  <c r="I2379" i="1"/>
  <c r="J2379" i="1" s="1"/>
  <c r="K2379" i="1" s="1"/>
  <c r="L2379" i="1"/>
  <c r="H2379" i="1"/>
  <c r="B2380" i="1"/>
  <c r="N2379" i="1"/>
  <c r="M2379" i="1"/>
  <c r="J6179" i="1"/>
  <c r="K6179" i="1" s="1"/>
  <c r="B6180" i="1"/>
  <c r="N6179" i="1"/>
  <c r="M6179" i="1"/>
  <c r="L6179" i="1"/>
  <c r="M4581" i="1"/>
  <c r="B4582" i="1"/>
  <c r="N4581" i="1"/>
  <c r="L4581" i="1"/>
  <c r="B579" i="1"/>
  <c r="H578" i="1"/>
  <c r="N578" i="1"/>
  <c r="I578" i="1"/>
  <c r="M578" i="1"/>
  <c r="L578" i="1"/>
  <c r="J978" i="1"/>
  <c r="K978" i="1" s="1"/>
  <c r="I1078" i="1"/>
  <c r="J1078" i="1" s="1"/>
  <c r="K1078" i="1" s="1"/>
  <c r="N1078" i="1"/>
  <c r="M1078" i="1"/>
  <c r="L1078" i="1"/>
  <c r="H1078" i="1"/>
  <c r="B1079" i="1"/>
  <c r="J3880" i="1"/>
  <c r="K3880" i="1" s="1"/>
  <c r="B3881" i="1"/>
  <c r="N3880" i="1"/>
  <c r="M3880" i="1"/>
  <c r="L3880" i="1"/>
  <c r="L4881" i="1"/>
  <c r="J4881" i="1"/>
  <c r="K4881" i="1" s="1"/>
  <c r="N4881" i="1"/>
  <c r="B4882" i="1"/>
  <c r="M4881" i="1"/>
  <c r="M1979" i="1"/>
  <c r="N1979" i="1"/>
  <c r="H1979" i="1"/>
  <c r="I1979" i="1"/>
  <c r="J1979" i="1" s="1"/>
  <c r="K1979" i="1" s="1"/>
  <c r="L1979" i="1"/>
  <c r="B1980" i="1"/>
  <c r="N3081" i="1"/>
  <c r="M3081" i="1"/>
  <c r="L3081" i="1"/>
  <c r="J3081" i="1"/>
  <c r="K3081" i="1" s="1"/>
  <c r="B3082" i="1"/>
  <c r="J4079" i="1"/>
  <c r="K4079" i="1" s="1"/>
  <c r="J2178" i="1"/>
  <c r="K2178" i="1" s="1"/>
  <c r="J1077" i="1"/>
  <c r="K1077" i="1" s="1"/>
  <c r="B779" i="1"/>
  <c r="N778" i="1"/>
  <c r="M778" i="1"/>
  <c r="I778" i="1"/>
  <c r="L778" i="1"/>
  <c r="H778" i="1"/>
  <c r="M6480" i="1"/>
  <c r="L6480" i="1"/>
  <c r="B6481" i="1"/>
  <c r="J6480" i="1"/>
  <c r="K6480" i="1" s="1"/>
  <c r="N6480" i="1"/>
  <c r="J6077" i="1"/>
  <c r="K6077" i="1" s="1"/>
  <c r="N179" i="1"/>
  <c r="M179" i="1"/>
  <c r="I179" i="1"/>
  <c r="J179" i="1" s="1"/>
  <c r="K179" i="1" s="1"/>
  <c r="L179" i="1"/>
  <c r="H179" i="1"/>
  <c r="B180" i="1"/>
  <c r="N1179" i="1"/>
  <c r="M1179" i="1"/>
  <c r="L1179" i="1"/>
  <c r="H1179" i="1"/>
  <c r="B1180" i="1"/>
  <c r="I1179" i="1"/>
  <c r="J1179" i="1" s="1"/>
  <c r="K1179" i="1" s="1"/>
  <c r="J6178" i="1"/>
  <c r="K6178" i="1" s="1"/>
  <c r="J4580" i="1"/>
  <c r="K4580" i="1" s="1"/>
  <c r="N478" i="1"/>
  <c r="M478" i="1"/>
  <c r="I478" i="1"/>
  <c r="L478" i="1"/>
  <c r="B479" i="1"/>
  <c r="H478" i="1"/>
  <c r="J3579" i="1"/>
  <c r="K3579" i="1" s="1"/>
  <c r="J4678" i="1"/>
  <c r="K4678" i="1" s="1"/>
  <c r="N5879" i="1"/>
  <c r="M5879" i="1"/>
  <c r="L5879" i="1"/>
  <c r="B5880" i="1"/>
  <c r="H279" i="1"/>
  <c r="N279" i="1"/>
  <c r="M279" i="1"/>
  <c r="I279" i="1"/>
  <c r="J279" i="1" s="1"/>
  <c r="K279" i="1" s="1"/>
  <c r="L279" i="1"/>
  <c r="B280" i="1"/>
  <c r="M5379" i="1"/>
  <c r="L5379" i="1"/>
  <c r="B5380" i="1"/>
  <c r="N5379" i="1"/>
  <c r="N3580" i="1"/>
  <c r="M3580" i="1"/>
  <c r="B3581" i="1"/>
  <c r="L3580" i="1"/>
  <c r="J1178" i="1"/>
  <c r="K1178" i="1" s="1"/>
  <c r="J577" i="1"/>
  <c r="K577" i="1" s="1"/>
  <c r="J4080" i="1"/>
  <c r="K4080" i="1" s="1"/>
  <c r="N4080" i="1"/>
  <c r="B4081" i="1"/>
  <c r="L4080" i="1"/>
  <c r="M4080" i="1"/>
  <c r="N6078" i="1"/>
  <c r="M6078" i="1"/>
  <c r="B6079" i="1"/>
  <c r="L6078" i="1"/>
  <c r="J6078" i="1"/>
  <c r="K6078" i="1" s="1"/>
  <c r="N979" i="1"/>
  <c r="H979" i="1"/>
  <c r="L979" i="1"/>
  <c r="I979" i="1"/>
  <c r="J979" i="1" s="1"/>
  <c r="K979" i="1" s="1"/>
  <c r="M979" i="1"/>
  <c r="B980" i="1"/>
  <c r="J5579" i="1"/>
  <c r="K5579" i="1" s="1"/>
  <c r="N2179" i="1"/>
  <c r="M2179" i="1"/>
  <c r="L2179" i="1"/>
  <c r="H2179" i="1"/>
  <c r="B2180" i="1"/>
  <c r="I2179" i="1"/>
  <c r="J3879" i="1"/>
  <c r="K3879" i="1" s="1"/>
  <c r="J477" i="1"/>
  <c r="K477" i="1" s="1"/>
  <c r="N5180" i="1"/>
  <c r="M5180" i="1"/>
  <c r="L5180" i="1"/>
  <c r="B5181" i="1"/>
  <c r="J178" i="1"/>
  <c r="K178" i="1" s="1"/>
  <c r="B4680" i="1"/>
  <c r="L4679" i="1"/>
  <c r="M4679" i="1"/>
  <c r="N4679" i="1"/>
  <c r="H879" i="1"/>
  <c r="N879" i="1"/>
  <c r="M879" i="1"/>
  <c r="I879" i="1"/>
  <c r="J879" i="1" s="1"/>
  <c r="K879" i="1" s="1"/>
  <c r="L879" i="1"/>
  <c r="B880" i="1"/>
  <c r="M5580" i="1"/>
  <c r="L5580" i="1"/>
  <c r="N5580" i="1"/>
  <c r="B5581" i="1"/>
  <c r="J6381" i="1" l="1"/>
  <c r="K6381" i="1" s="1"/>
  <c r="J5779" i="1"/>
  <c r="K5779" i="1" s="1"/>
  <c r="L5779" i="1"/>
  <c r="M5779" i="1"/>
  <c r="B5780" i="1"/>
  <c r="N5779" i="1"/>
  <c r="B6383" i="1"/>
  <c r="L6382" i="1"/>
  <c r="N6382" i="1"/>
  <c r="M6382" i="1"/>
  <c r="M4179" i="1"/>
  <c r="L4179" i="1"/>
  <c r="J4179" i="1"/>
  <c r="K4179" i="1" s="1"/>
  <c r="B4180" i="1"/>
  <c r="N4179" i="1"/>
  <c r="N679" i="1"/>
  <c r="B680" i="1"/>
  <c r="I679" i="1"/>
  <c r="J679" i="1" s="1"/>
  <c r="K679" i="1" s="1"/>
  <c r="H679" i="1"/>
  <c r="M679" i="1"/>
  <c r="L679" i="1"/>
  <c r="N2879" i="1"/>
  <c r="M2879" i="1"/>
  <c r="B2880" i="1"/>
  <c r="L2879" i="1"/>
  <c r="J2879" i="1"/>
  <c r="K2879" i="1" s="1"/>
  <c r="N6281" i="1"/>
  <c r="L6281" i="1"/>
  <c r="J6281" i="1"/>
  <c r="K6281" i="1" s="1"/>
  <c r="B6282" i="1"/>
  <c r="M6281" i="1"/>
  <c r="M3780" i="1"/>
  <c r="B3781" i="1"/>
  <c r="L3780" i="1"/>
  <c r="J3780" i="1"/>
  <c r="K3780" i="1" s="1"/>
  <c r="N3780" i="1"/>
  <c r="L2079" i="1"/>
  <c r="M2079" i="1"/>
  <c r="H2079" i="1"/>
  <c r="B2080" i="1"/>
  <c r="I2079" i="1"/>
  <c r="J2079" i="1" s="1"/>
  <c r="K2079" i="1" s="1"/>
  <c r="N2079" i="1"/>
  <c r="I1481" i="1"/>
  <c r="J1481" i="1" s="1"/>
  <c r="K1481" i="1" s="1"/>
  <c r="N1481" i="1"/>
  <c r="M1481" i="1"/>
  <c r="L1481" i="1"/>
  <c r="H1481" i="1"/>
  <c r="B1482" i="1"/>
  <c r="L3679" i="1"/>
  <c r="N3679" i="1"/>
  <c r="B3680" i="1"/>
  <c r="J3679" i="1"/>
  <c r="K3679" i="1" s="1"/>
  <c r="M3679" i="1"/>
  <c r="N4481" i="1"/>
  <c r="M4481" i="1"/>
  <c r="L4481" i="1"/>
  <c r="J4481" i="1"/>
  <c r="K4481" i="1" s="1"/>
  <c r="B4482" i="1"/>
  <c r="M3179" i="1"/>
  <c r="L3179" i="1"/>
  <c r="N3179" i="1"/>
  <c r="B3180" i="1"/>
  <c r="J3179" i="1"/>
  <c r="K3179" i="1" s="1"/>
  <c r="B3380" i="1"/>
  <c r="J3379" i="1"/>
  <c r="K3379" i="1" s="1"/>
  <c r="M3379" i="1"/>
  <c r="L3379" i="1"/>
  <c r="N3379" i="1"/>
  <c r="M5079" i="1"/>
  <c r="J5079" i="1"/>
  <c r="K5079" i="1" s="1"/>
  <c r="L5079" i="1"/>
  <c r="N5079" i="1"/>
  <c r="B5080" i="1"/>
  <c r="M2280" i="1"/>
  <c r="L2280" i="1"/>
  <c r="I2280" i="1"/>
  <c r="J2280" i="1" s="1"/>
  <c r="K2280" i="1" s="1"/>
  <c r="H2280" i="1"/>
  <c r="N2280" i="1"/>
  <c r="B2281" i="1"/>
  <c r="N4980" i="1"/>
  <c r="B4981" i="1"/>
  <c r="M4980" i="1"/>
  <c r="L4980" i="1"/>
  <c r="J4980" i="1"/>
  <c r="K4980" i="1" s="1"/>
  <c r="N1579" i="1"/>
  <c r="B1580" i="1"/>
  <c r="M1579" i="1"/>
  <c r="L1579" i="1"/>
  <c r="I1579" i="1"/>
  <c r="J1579" i="1" s="1"/>
  <c r="K1579" i="1" s="1"/>
  <c r="H1579" i="1"/>
  <c r="B1880" i="1"/>
  <c r="M1879" i="1"/>
  <c r="L1879" i="1"/>
  <c r="I1879" i="1"/>
  <c r="J1879" i="1" s="1"/>
  <c r="K1879" i="1" s="1"/>
  <c r="H1879" i="1"/>
  <c r="N1879" i="1"/>
  <c r="N5279" i="1"/>
  <c r="L5279" i="1"/>
  <c r="M5279" i="1"/>
  <c r="J5279" i="1"/>
  <c r="K5279" i="1" s="1"/>
  <c r="B5280" i="1"/>
  <c r="L1279" i="1"/>
  <c r="I1279" i="1"/>
  <c r="J1279" i="1" s="1"/>
  <c r="K1279" i="1" s="1"/>
  <c r="H1279" i="1"/>
  <c r="N1279" i="1"/>
  <c r="B1280" i="1"/>
  <c r="M1279" i="1"/>
  <c r="H2380" i="1"/>
  <c r="B2381" i="1"/>
  <c r="N2380" i="1"/>
  <c r="L2380" i="1"/>
  <c r="M2380" i="1"/>
  <c r="I2380" i="1"/>
  <c r="J2380" i="1" s="1"/>
  <c r="K2380" i="1" s="1"/>
  <c r="M3980" i="1"/>
  <c r="L3980" i="1"/>
  <c r="B3981" i="1"/>
  <c r="J3980" i="1"/>
  <c r="K3980" i="1" s="1"/>
  <c r="N3980" i="1"/>
  <c r="M1780" i="1"/>
  <c r="B1781" i="1"/>
  <c r="L1780" i="1"/>
  <c r="N1780" i="1"/>
  <c r="H1780" i="1"/>
  <c r="I1780" i="1"/>
  <c r="J1780" i="1" s="1"/>
  <c r="K1780" i="1" s="1"/>
  <c r="I2479" i="1"/>
  <c r="J2479" i="1" s="1"/>
  <c r="K2479" i="1" s="1"/>
  <c r="L2479" i="1"/>
  <c r="H2479" i="1"/>
  <c r="B2480" i="1"/>
  <c r="N2479" i="1"/>
  <c r="M2479" i="1"/>
  <c r="H79" i="1"/>
  <c r="M79" i="1"/>
  <c r="N79" i="1"/>
  <c r="L79" i="1"/>
  <c r="B80" i="1"/>
  <c r="I79" i="1"/>
  <c r="J79" i="1" s="1"/>
  <c r="K79" i="1" s="1"/>
  <c r="L3279" i="1"/>
  <c r="J3279" i="1"/>
  <c r="K3279" i="1" s="1"/>
  <c r="B3280" i="1"/>
  <c r="M3279" i="1"/>
  <c r="N3279" i="1"/>
  <c r="M5680" i="1"/>
  <c r="L5680" i="1"/>
  <c r="J5680" i="1"/>
  <c r="K5680" i="1" s="1"/>
  <c r="N5680" i="1"/>
  <c r="B5681" i="1"/>
  <c r="I1380" i="1"/>
  <c r="J1380" i="1" s="1"/>
  <c r="K1380" i="1" s="1"/>
  <c r="L1380" i="1"/>
  <c r="B1381" i="1"/>
  <c r="H1380" i="1"/>
  <c r="N1380" i="1"/>
  <c r="M1380" i="1"/>
  <c r="N2682" i="1"/>
  <c r="J2682" i="1"/>
  <c r="K2682" i="1" s="1"/>
  <c r="M2682" i="1"/>
  <c r="L2682" i="1"/>
  <c r="B2683" i="1"/>
  <c r="B1680" i="1"/>
  <c r="L1679" i="1"/>
  <c r="I1679" i="1"/>
  <c r="J1679" i="1" s="1"/>
  <c r="K1679" i="1" s="1"/>
  <c r="N1679" i="1"/>
  <c r="M1679" i="1"/>
  <c r="H1679" i="1"/>
  <c r="L3479" i="1"/>
  <c r="B3480" i="1"/>
  <c r="N3479" i="1"/>
  <c r="J3479" i="1"/>
  <c r="K3479" i="1" s="1"/>
  <c r="M3479" i="1"/>
  <c r="B2780" i="1"/>
  <c r="J2779" i="1"/>
  <c r="K2779" i="1" s="1"/>
  <c r="N2779" i="1"/>
  <c r="M2779" i="1"/>
  <c r="L2779" i="1"/>
  <c r="J4380" i="1"/>
  <c r="K4380" i="1" s="1"/>
  <c r="L4380" i="1"/>
  <c r="N4380" i="1"/>
  <c r="B4381" i="1"/>
  <c r="M4380" i="1"/>
  <c r="J4779" i="1"/>
  <c r="K4779" i="1" s="1"/>
  <c r="N4779" i="1"/>
  <c r="M4779" i="1"/>
  <c r="L4779" i="1"/>
  <c r="B4780" i="1"/>
  <c r="L2180" i="1"/>
  <c r="H2180" i="1"/>
  <c r="M2180" i="1"/>
  <c r="B2181" i="1"/>
  <c r="I2180" i="1"/>
  <c r="N2180" i="1"/>
  <c r="J5580" i="1"/>
  <c r="K5580" i="1" s="1"/>
  <c r="J5180" i="1"/>
  <c r="K5180" i="1" s="1"/>
  <c r="M6079" i="1"/>
  <c r="L6079" i="1"/>
  <c r="J6079" i="1"/>
  <c r="K6079" i="1" s="1"/>
  <c r="B6080" i="1"/>
  <c r="N6079" i="1"/>
  <c r="J4081" i="1"/>
  <c r="K4081" i="1" s="1"/>
  <c r="N4081" i="1"/>
  <c r="B4082" i="1"/>
  <c r="M4081" i="1"/>
  <c r="L4081" i="1"/>
  <c r="I280" i="1"/>
  <c r="J280" i="1" s="1"/>
  <c r="K280" i="1" s="1"/>
  <c r="H280" i="1"/>
  <c r="N280" i="1"/>
  <c r="M280" i="1"/>
  <c r="L280" i="1"/>
  <c r="B281" i="1"/>
  <c r="N5880" i="1"/>
  <c r="B5881" i="1"/>
  <c r="M5880" i="1"/>
  <c r="L5880" i="1"/>
  <c r="N1180" i="1"/>
  <c r="I1180" i="1"/>
  <c r="M1180" i="1"/>
  <c r="L1180" i="1"/>
  <c r="H1180" i="1"/>
  <c r="B1181" i="1"/>
  <c r="N779" i="1"/>
  <c r="I779" i="1"/>
  <c r="M779" i="1"/>
  <c r="L779" i="1"/>
  <c r="B780" i="1"/>
  <c r="H779" i="1"/>
  <c r="N4882" i="1"/>
  <c r="J4882" i="1"/>
  <c r="K4882" i="1" s="1"/>
  <c r="M4882" i="1"/>
  <c r="L4882" i="1"/>
  <c r="B4883" i="1"/>
  <c r="H1079" i="1"/>
  <c r="B1080" i="1"/>
  <c r="N1079" i="1"/>
  <c r="M1079" i="1"/>
  <c r="I1079" i="1"/>
  <c r="J1079" i="1" s="1"/>
  <c r="K1079" i="1" s="1"/>
  <c r="L1079" i="1"/>
  <c r="J578" i="1"/>
  <c r="K578" i="1" s="1"/>
  <c r="M3581" i="1"/>
  <c r="L3581" i="1"/>
  <c r="J3581" i="1"/>
  <c r="K3581" i="1" s="1"/>
  <c r="N3581" i="1"/>
  <c r="B3582" i="1"/>
  <c r="N5380" i="1"/>
  <c r="M5380" i="1"/>
  <c r="B5381" i="1"/>
  <c r="J5380" i="1"/>
  <c r="K5380" i="1" s="1"/>
  <c r="L5380" i="1"/>
  <c r="J478" i="1"/>
  <c r="K478" i="1" s="1"/>
  <c r="N6481" i="1"/>
  <c r="M6481" i="1"/>
  <c r="L6481" i="1"/>
  <c r="B6482" i="1"/>
  <c r="J5581" i="1"/>
  <c r="K5581" i="1" s="1"/>
  <c r="L5581" i="1"/>
  <c r="B5582" i="1"/>
  <c r="N5581" i="1"/>
  <c r="M5581" i="1"/>
  <c r="I880" i="1"/>
  <c r="J880" i="1" s="1"/>
  <c r="K880" i="1" s="1"/>
  <c r="N880" i="1"/>
  <c r="M880" i="1"/>
  <c r="L880" i="1"/>
  <c r="H880" i="1"/>
  <c r="B881" i="1"/>
  <c r="N980" i="1"/>
  <c r="M980" i="1"/>
  <c r="H980" i="1"/>
  <c r="L980" i="1"/>
  <c r="I980" i="1"/>
  <c r="J980" i="1" s="1"/>
  <c r="K980" i="1" s="1"/>
  <c r="B981" i="1"/>
  <c r="J5379" i="1"/>
  <c r="K5379" i="1" s="1"/>
  <c r="J4581" i="1"/>
  <c r="K4581" i="1" s="1"/>
  <c r="J3580" i="1"/>
  <c r="K3580" i="1" s="1"/>
  <c r="J778" i="1"/>
  <c r="K778" i="1" s="1"/>
  <c r="N579" i="1"/>
  <c r="H579" i="1"/>
  <c r="B580" i="1"/>
  <c r="M579" i="1"/>
  <c r="L579" i="1"/>
  <c r="I579" i="1"/>
  <c r="J4679" i="1"/>
  <c r="K4679" i="1" s="1"/>
  <c r="N5181" i="1"/>
  <c r="M5181" i="1"/>
  <c r="L5181" i="1"/>
  <c r="B5182" i="1"/>
  <c r="J2179" i="1"/>
  <c r="K2179" i="1" s="1"/>
  <c r="J5879" i="1"/>
  <c r="K5879" i="1" s="1"/>
  <c r="N3082" i="1"/>
  <c r="J3082" i="1"/>
  <c r="K3082" i="1" s="1"/>
  <c r="B3083" i="1"/>
  <c r="M3082" i="1"/>
  <c r="L3082" i="1"/>
  <c r="I1980" i="1"/>
  <c r="J1980" i="1" s="1"/>
  <c r="K1980" i="1" s="1"/>
  <c r="L1980" i="1"/>
  <c r="M1980" i="1"/>
  <c r="N1980" i="1"/>
  <c r="B1981" i="1"/>
  <c r="H1980" i="1"/>
  <c r="J3881" i="1"/>
  <c r="K3881" i="1" s="1"/>
  <c r="N3881" i="1"/>
  <c r="B3882" i="1"/>
  <c r="M3881" i="1"/>
  <c r="L3881" i="1"/>
  <c r="N4582" i="1"/>
  <c r="B4583" i="1"/>
  <c r="M4582" i="1"/>
  <c r="L4582" i="1"/>
  <c r="J4582" i="1"/>
  <c r="K4582" i="1" s="1"/>
  <c r="N6180" i="1"/>
  <c r="B6181" i="1"/>
  <c r="M6180" i="1"/>
  <c r="L6180" i="1"/>
  <c r="N4680" i="1"/>
  <c r="B4681" i="1"/>
  <c r="L4680" i="1"/>
  <c r="M4680" i="1"/>
  <c r="M479" i="1"/>
  <c r="L479" i="1"/>
  <c r="B480" i="1"/>
  <c r="I479" i="1"/>
  <c r="J479" i="1" s="1"/>
  <c r="K479" i="1" s="1"/>
  <c r="H479" i="1"/>
  <c r="N479" i="1"/>
  <c r="N180" i="1"/>
  <c r="M180" i="1"/>
  <c r="H180" i="1"/>
  <c r="L180" i="1"/>
  <c r="I180" i="1"/>
  <c r="B181" i="1"/>
  <c r="B6384" i="1" l="1"/>
  <c r="N6383" i="1"/>
  <c r="L6383" i="1"/>
  <c r="M6383" i="1"/>
  <c r="J6382" i="1"/>
  <c r="K6382" i="1" s="1"/>
  <c r="N5780" i="1"/>
  <c r="J5780" i="1"/>
  <c r="K5780" i="1" s="1"/>
  <c r="B5781" i="1"/>
  <c r="M5780" i="1"/>
  <c r="L5780" i="1"/>
  <c r="N2880" i="1"/>
  <c r="M2880" i="1"/>
  <c r="J2880" i="1"/>
  <c r="K2880" i="1" s="1"/>
  <c r="B2881" i="1"/>
  <c r="L2880" i="1"/>
  <c r="B4181" i="1"/>
  <c r="M4180" i="1"/>
  <c r="N4180" i="1"/>
  <c r="J4180" i="1"/>
  <c r="K4180" i="1" s="1"/>
  <c r="L4180" i="1"/>
  <c r="M680" i="1"/>
  <c r="I680" i="1"/>
  <c r="J680" i="1" s="1"/>
  <c r="K680" i="1" s="1"/>
  <c r="B681" i="1"/>
  <c r="N680" i="1"/>
  <c r="L680" i="1"/>
  <c r="H680" i="1"/>
  <c r="L6282" i="1"/>
  <c r="N6282" i="1"/>
  <c r="J6282" i="1"/>
  <c r="K6282" i="1" s="1"/>
  <c r="M6282" i="1"/>
  <c r="B6283" i="1"/>
  <c r="I2080" i="1"/>
  <c r="J2080" i="1" s="1"/>
  <c r="K2080" i="1" s="1"/>
  <c r="L2080" i="1"/>
  <c r="M2080" i="1"/>
  <c r="H2080" i="1"/>
  <c r="B2081" i="1"/>
  <c r="N2080" i="1"/>
  <c r="B3782" i="1"/>
  <c r="J3781" i="1"/>
  <c r="K3781" i="1" s="1"/>
  <c r="N3781" i="1"/>
  <c r="L3781" i="1"/>
  <c r="M3781" i="1"/>
  <c r="N3680" i="1"/>
  <c r="M3680" i="1"/>
  <c r="L3680" i="1"/>
  <c r="B3681" i="1"/>
  <c r="J3680" i="1"/>
  <c r="K3680" i="1" s="1"/>
  <c r="H1580" i="1"/>
  <c r="N1580" i="1"/>
  <c r="B1581" i="1"/>
  <c r="M1580" i="1"/>
  <c r="L1580" i="1"/>
  <c r="I1580" i="1"/>
  <c r="J1580" i="1" s="1"/>
  <c r="K1580" i="1" s="1"/>
  <c r="N4981" i="1"/>
  <c r="J4981" i="1"/>
  <c r="K4981" i="1" s="1"/>
  <c r="M4981" i="1"/>
  <c r="L4981" i="1"/>
  <c r="B4982" i="1"/>
  <c r="N1880" i="1"/>
  <c r="M1880" i="1"/>
  <c r="I1880" i="1"/>
  <c r="J1880" i="1" s="1"/>
  <c r="K1880" i="1" s="1"/>
  <c r="L1880" i="1"/>
  <c r="H1880" i="1"/>
  <c r="B1881" i="1"/>
  <c r="M3380" i="1"/>
  <c r="L3380" i="1"/>
  <c r="J3380" i="1"/>
  <c r="K3380" i="1" s="1"/>
  <c r="B3381" i="1"/>
  <c r="N3380" i="1"/>
  <c r="L2281" i="1"/>
  <c r="N2281" i="1"/>
  <c r="M2281" i="1"/>
  <c r="H2281" i="1"/>
  <c r="B2282" i="1"/>
  <c r="I2281" i="1"/>
  <c r="J2281" i="1" s="1"/>
  <c r="K2281" i="1" s="1"/>
  <c r="J5080" i="1"/>
  <c r="K5080" i="1" s="1"/>
  <c r="N5080" i="1"/>
  <c r="L5080" i="1"/>
  <c r="M5080" i="1"/>
  <c r="B5081" i="1"/>
  <c r="J4482" i="1"/>
  <c r="K4482" i="1" s="1"/>
  <c r="L4482" i="1"/>
  <c r="M4482" i="1"/>
  <c r="B4483" i="1"/>
  <c r="N4482" i="1"/>
  <c r="M1482" i="1"/>
  <c r="H1482" i="1"/>
  <c r="I1482" i="1"/>
  <c r="J1482" i="1" s="1"/>
  <c r="K1482" i="1" s="1"/>
  <c r="L1482" i="1"/>
  <c r="B1483" i="1"/>
  <c r="N1482" i="1"/>
  <c r="B3181" i="1"/>
  <c r="N3180" i="1"/>
  <c r="M3180" i="1"/>
  <c r="L3180" i="1"/>
  <c r="J3180" i="1"/>
  <c r="K3180" i="1" s="1"/>
  <c r="M4780" i="1"/>
  <c r="B4781" i="1"/>
  <c r="J4780" i="1"/>
  <c r="K4780" i="1" s="1"/>
  <c r="L4780" i="1"/>
  <c r="N4780" i="1"/>
  <c r="M2683" i="1"/>
  <c r="B2684" i="1"/>
  <c r="J2683" i="1"/>
  <c r="K2683" i="1" s="1"/>
  <c r="L2683" i="1"/>
  <c r="N2683" i="1"/>
  <c r="L5681" i="1"/>
  <c r="N5681" i="1"/>
  <c r="B5682" i="1"/>
  <c r="M5681" i="1"/>
  <c r="J5681" i="1"/>
  <c r="K5681" i="1" s="1"/>
  <c r="L5280" i="1"/>
  <c r="M5280" i="1"/>
  <c r="J5280" i="1"/>
  <c r="K5280" i="1" s="1"/>
  <c r="B5281" i="1"/>
  <c r="N5280" i="1"/>
  <c r="N4381" i="1"/>
  <c r="M4381" i="1"/>
  <c r="J4381" i="1"/>
  <c r="K4381" i="1" s="1"/>
  <c r="L4381" i="1"/>
  <c r="B4382" i="1"/>
  <c r="H80" i="1"/>
  <c r="B81" i="1"/>
  <c r="N80" i="1"/>
  <c r="M80" i="1"/>
  <c r="I80" i="1"/>
  <c r="J80" i="1" s="1"/>
  <c r="K80" i="1" s="1"/>
  <c r="L80" i="1"/>
  <c r="I1280" i="1"/>
  <c r="J1280" i="1" s="1"/>
  <c r="K1280" i="1" s="1"/>
  <c r="N1280" i="1"/>
  <c r="M1280" i="1"/>
  <c r="H1280" i="1"/>
  <c r="L1280" i="1"/>
  <c r="B1281" i="1"/>
  <c r="B2481" i="1"/>
  <c r="I2480" i="1"/>
  <c r="J2480" i="1" s="1"/>
  <c r="K2480" i="1" s="1"/>
  <c r="M2480" i="1"/>
  <c r="N2480" i="1"/>
  <c r="L2480" i="1"/>
  <c r="H2480" i="1"/>
  <c r="B3982" i="1"/>
  <c r="M3981" i="1"/>
  <c r="N3981" i="1"/>
  <c r="L3981" i="1"/>
  <c r="J3981" i="1"/>
  <c r="K3981" i="1" s="1"/>
  <c r="L3480" i="1"/>
  <c r="B3481" i="1"/>
  <c r="J3480" i="1"/>
  <c r="K3480" i="1" s="1"/>
  <c r="N3480" i="1"/>
  <c r="M3480" i="1"/>
  <c r="N1381" i="1"/>
  <c r="H1381" i="1"/>
  <c r="M1381" i="1"/>
  <c r="B1382" i="1"/>
  <c r="L1381" i="1"/>
  <c r="I1381" i="1"/>
  <c r="J1381" i="1" s="1"/>
  <c r="K1381" i="1" s="1"/>
  <c r="B3281" i="1"/>
  <c r="M3280" i="1"/>
  <c r="N3280" i="1"/>
  <c r="L3280" i="1"/>
  <c r="J3280" i="1"/>
  <c r="K3280" i="1" s="1"/>
  <c r="H1781" i="1"/>
  <c r="B1782" i="1"/>
  <c r="L1781" i="1"/>
  <c r="I1781" i="1"/>
  <c r="J1781" i="1" s="1"/>
  <c r="K1781" i="1" s="1"/>
  <c r="N1781" i="1"/>
  <c r="M1781" i="1"/>
  <c r="H2381" i="1"/>
  <c r="B2382" i="1"/>
  <c r="N2381" i="1"/>
  <c r="I2381" i="1"/>
  <c r="J2381" i="1" s="1"/>
  <c r="K2381" i="1" s="1"/>
  <c r="M2381" i="1"/>
  <c r="L2381" i="1"/>
  <c r="J2780" i="1"/>
  <c r="K2780" i="1" s="1"/>
  <c r="L2780" i="1"/>
  <c r="B2781" i="1"/>
  <c r="N2780" i="1"/>
  <c r="M2780" i="1"/>
  <c r="I1680" i="1"/>
  <c r="J1680" i="1" s="1"/>
  <c r="K1680" i="1" s="1"/>
  <c r="N1680" i="1"/>
  <c r="H1680" i="1"/>
  <c r="M1680" i="1"/>
  <c r="L1680" i="1"/>
  <c r="B1681" i="1"/>
  <c r="J180" i="1"/>
  <c r="K180" i="1" s="1"/>
  <c r="I981" i="1"/>
  <c r="B982" i="1"/>
  <c r="H981" i="1"/>
  <c r="M981" i="1"/>
  <c r="N981" i="1"/>
  <c r="L981" i="1"/>
  <c r="B882" i="1"/>
  <c r="I881" i="1"/>
  <c r="L881" i="1"/>
  <c r="N881" i="1"/>
  <c r="M881" i="1"/>
  <c r="H881" i="1"/>
  <c r="J3582" i="1"/>
  <c r="K3582" i="1" s="1"/>
  <c r="M3582" i="1"/>
  <c r="L3582" i="1"/>
  <c r="N3582" i="1"/>
  <c r="B3583" i="1"/>
  <c r="N1080" i="1"/>
  <c r="M1080" i="1"/>
  <c r="I1080" i="1"/>
  <c r="L1080" i="1"/>
  <c r="B1081" i="1"/>
  <c r="H1080" i="1"/>
  <c r="N281" i="1"/>
  <c r="M281" i="1"/>
  <c r="L281" i="1"/>
  <c r="H281" i="1"/>
  <c r="B282" i="1"/>
  <c r="I281" i="1"/>
  <c r="J281" i="1" s="1"/>
  <c r="K281" i="1" s="1"/>
  <c r="L4681" i="1"/>
  <c r="N4681" i="1"/>
  <c r="B4682" i="1"/>
  <c r="M4681" i="1"/>
  <c r="J4681" i="1"/>
  <c r="K4681" i="1" s="1"/>
  <c r="J6180" i="1"/>
  <c r="K6180" i="1" s="1"/>
  <c r="B581" i="1"/>
  <c r="I580" i="1"/>
  <c r="N580" i="1"/>
  <c r="M580" i="1"/>
  <c r="L580" i="1"/>
  <c r="H580" i="1"/>
  <c r="J6481" i="1"/>
  <c r="K6481" i="1" s="1"/>
  <c r="J5880" i="1"/>
  <c r="K5880" i="1" s="1"/>
  <c r="N6080" i="1"/>
  <c r="B6081" i="1"/>
  <c r="M6080" i="1"/>
  <c r="L6080" i="1"/>
  <c r="J6080" i="1"/>
  <c r="K6080" i="1" s="1"/>
  <c r="J2180" i="1"/>
  <c r="K2180" i="1" s="1"/>
  <c r="N480" i="1"/>
  <c r="M480" i="1"/>
  <c r="I480" i="1"/>
  <c r="L480" i="1"/>
  <c r="H480" i="1"/>
  <c r="B481" i="1"/>
  <c r="J4680" i="1"/>
  <c r="K4680" i="1" s="1"/>
  <c r="J6181" i="1"/>
  <c r="K6181" i="1" s="1"/>
  <c r="N6181" i="1"/>
  <c r="L6181" i="1"/>
  <c r="B6182" i="1"/>
  <c r="M6181" i="1"/>
  <c r="L1981" i="1"/>
  <c r="N1981" i="1"/>
  <c r="B1982" i="1"/>
  <c r="I1981" i="1"/>
  <c r="J1981" i="1" s="1"/>
  <c r="K1981" i="1" s="1"/>
  <c r="M1981" i="1"/>
  <c r="H1981" i="1"/>
  <c r="J5181" i="1"/>
  <c r="K5181" i="1" s="1"/>
  <c r="M5381" i="1"/>
  <c r="L5381" i="1"/>
  <c r="J5381" i="1"/>
  <c r="K5381" i="1" s="1"/>
  <c r="N5381" i="1"/>
  <c r="B5382" i="1"/>
  <c r="N4883" i="1"/>
  <c r="B4884" i="1"/>
  <c r="M4883" i="1"/>
  <c r="L4883" i="1"/>
  <c r="J4883" i="1"/>
  <c r="K4883" i="1" s="1"/>
  <c r="J779" i="1"/>
  <c r="K779" i="1" s="1"/>
  <c r="J1180" i="1"/>
  <c r="K1180" i="1" s="1"/>
  <c r="B4083" i="1"/>
  <c r="N4082" i="1"/>
  <c r="M4082" i="1"/>
  <c r="L4082" i="1"/>
  <c r="N2181" i="1"/>
  <c r="M2181" i="1"/>
  <c r="I2181" i="1"/>
  <c r="L2181" i="1"/>
  <c r="H2181" i="1"/>
  <c r="B2182" i="1"/>
  <c r="B4584" i="1"/>
  <c r="M4583" i="1"/>
  <c r="L4583" i="1"/>
  <c r="N4583" i="1"/>
  <c r="J3083" i="1"/>
  <c r="K3083" i="1" s="1"/>
  <c r="B3084" i="1"/>
  <c r="N3083" i="1"/>
  <c r="M3083" i="1"/>
  <c r="L3083" i="1"/>
  <c r="L5182" i="1"/>
  <c r="J5182" i="1"/>
  <c r="K5182" i="1" s="1"/>
  <c r="N5182" i="1"/>
  <c r="M5182" i="1"/>
  <c r="B5183" i="1"/>
  <c r="L5582" i="1"/>
  <c r="J5582" i="1"/>
  <c r="K5582" i="1" s="1"/>
  <c r="N5582" i="1"/>
  <c r="B5583" i="1"/>
  <c r="M5582" i="1"/>
  <c r="L5881" i="1"/>
  <c r="J5881" i="1"/>
  <c r="K5881" i="1" s="1"/>
  <c r="B5882" i="1"/>
  <c r="N5881" i="1"/>
  <c r="M5881" i="1"/>
  <c r="L3882" i="1"/>
  <c r="N3882" i="1"/>
  <c r="M3882" i="1"/>
  <c r="B3883" i="1"/>
  <c r="J579" i="1"/>
  <c r="K579" i="1" s="1"/>
  <c r="N6482" i="1"/>
  <c r="B6483" i="1"/>
  <c r="J6482" i="1"/>
  <c r="K6482" i="1" s="1"/>
  <c r="M6482" i="1"/>
  <c r="L6482" i="1"/>
  <c r="L1181" i="1"/>
  <c r="H1181" i="1"/>
  <c r="B1182" i="1"/>
  <c r="I1181" i="1"/>
  <c r="M1181" i="1"/>
  <c r="N1181" i="1"/>
  <c r="I181" i="1"/>
  <c r="J181" i="1" s="1"/>
  <c r="K181" i="1" s="1"/>
  <c r="M181" i="1"/>
  <c r="L181" i="1"/>
  <c r="B182" i="1"/>
  <c r="H181" i="1"/>
  <c r="N181" i="1"/>
  <c r="M780" i="1"/>
  <c r="L780" i="1"/>
  <c r="H780" i="1"/>
  <c r="B781" i="1"/>
  <c r="I780" i="1"/>
  <c r="N780" i="1"/>
  <c r="M5781" i="1" l="1"/>
  <c r="L5781" i="1"/>
  <c r="B5782" i="1"/>
  <c r="J5781" i="1"/>
  <c r="K5781" i="1" s="1"/>
  <c r="N5781" i="1"/>
  <c r="J6383" i="1"/>
  <c r="K6383" i="1" s="1"/>
  <c r="B6385" i="1"/>
  <c r="L6384" i="1"/>
  <c r="M6384" i="1"/>
  <c r="N6384" i="1"/>
  <c r="J2881" i="1"/>
  <c r="K2881" i="1" s="1"/>
  <c r="L2881" i="1"/>
  <c r="N2881" i="1"/>
  <c r="M2881" i="1"/>
  <c r="B2882" i="1"/>
  <c r="N681" i="1"/>
  <c r="B682" i="1"/>
  <c r="M681" i="1"/>
  <c r="L681" i="1"/>
  <c r="I681" i="1"/>
  <c r="J681" i="1" s="1"/>
  <c r="K681" i="1" s="1"/>
  <c r="H681" i="1"/>
  <c r="J4181" i="1"/>
  <c r="K4181" i="1" s="1"/>
  <c r="L4181" i="1"/>
  <c r="N4181" i="1"/>
  <c r="B4182" i="1"/>
  <c r="M4181" i="1"/>
  <c r="B6284" i="1"/>
  <c r="N6283" i="1"/>
  <c r="L6283" i="1"/>
  <c r="J6283" i="1"/>
  <c r="K6283" i="1" s="1"/>
  <c r="M6283" i="1"/>
  <c r="M2081" i="1"/>
  <c r="L2081" i="1"/>
  <c r="I2081" i="1"/>
  <c r="J2081" i="1" s="1"/>
  <c r="K2081" i="1" s="1"/>
  <c r="H2081" i="1"/>
  <c r="N2081" i="1"/>
  <c r="B2082" i="1"/>
  <c r="M3782" i="1"/>
  <c r="B3783" i="1"/>
  <c r="J3782" i="1"/>
  <c r="K3782" i="1" s="1"/>
  <c r="N3782" i="1"/>
  <c r="L3782" i="1"/>
  <c r="J3381" i="1"/>
  <c r="K3381" i="1" s="1"/>
  <c r="M3381" i="1"/>
  <c r="N3381" i="1"/>
  <c r="L3381" i="1"/>
  <c r="B3382" i="1"/>
  <c r="I1581" i="1"/>
  <c r="J1581" i="1" s="1"/>
  <c r="K1581" i="1" s="1"/>
  <c r="H1581" i="1"/>
  <c r="M1581" i="1"/>
  <c r="N1581" i="1"/>
  <c r="L1581" i="1"/>
  <c r="B1582" i="1"/>
  <c r="L3181" i="1"/>
  <c r="J3181" i="1"/>
  <c r="K3181" i="1" s="1"/>
  <c r="N3181" i="1"/>
  <c r="B3182" i="1"/>
  <c r="M3181" i="1"/>
  <c r="I1881" i="1"/>
  <c r="J1881" i="1" s="1"/>
  <c r="K1881" i="1" s="1"/>
  <c r="L1881" i="1"/>
  <c r="B1882" i="1"/>
  <c r="M1881" i="1"/>
  <c r="H1881" i="1"/>
  <c r="N1881" i="1"/>
  <c r="J4982" i="1"/>
  <c r="K4982" i="1" s="1"/>
  <c r="L4982" i="1"/>
  <c r="B4983" i="1"/>
  <c r="M4982" i="1"/>
  <c r="N4982" i="1"/>
  <c r="M1483" i="1"/>
  <c r="L1483" i="1"/>
  <c r="H1483" i="1"/>
  <c r="I1483" i="1"/>
  <c r="J1483" i="1" s="1"/>
  <c r="K1483" i="1" s="1"/>
  <c r="N1483" i="1"/>
  <c r="B1484" i="1"/>
  <c r="B4484" i="1"/>
  <c r="N4483" i="1"/>
  <c r="L4483" i="1"/>
  <c r="M4483" i="1"/>
  <c r="J4483" i="1"/>
  <c r="K4483" i="1" s="1"/>
  <c r="N5081" i="1"/>
  <c r="B5082" i="1"/>
  <c r="L5081" i="1"/>
  <c r="J5081" i="1"/>
  <c r="K5081" i="1" s="1"/>
  <c r="M5081" i="1"/>
  <c r="M2282" i="1"/>
  <c r="I2282" i="1"/>
  <c r="J2282" i="1" s="1"/>
  <c r="K2282" i="1" s="1"/>
  <c r="L2282" i="1"/>
  <c r="B2283" i="1"/>
  <c r="H2282" i="1"/>
  <c r="N2282" i="1"/>
  <c r="L3681" i="1"/>
  <c r="B3682" i="1"/>
  <c r="J3681" i="1"/>
  <c r="K3681" i="1" s="1"/>
  <c r="M3681" i="1"/>
  <c r="N3681" i="1"/>
  <c r="B2782" i="1"/>
  <c r="N2781" i="1"/>
  <c r="M2781" i="1"/>
  <c r="J2781" i="1"/>
  <c r="K2781" i="1" s="1"/>
  <c r="L2781" i="1"/>
  <c r="M1382" i="1"/>
  <c r="I1382" i="1"/>
  <c r="J1382" i="1" s="1"/>
  <c r="K1382" i="1" s="1"/>
  <c r="B1383" i="1"/>
  <c r="N1382" i="1"/>
  <c r="L1382" i="1"/>
  <c r="H1382" i="1"/>
  <c r="B1282" i="1"/>
  <c r="N1281" i="1"/>
  <c r="M1281" i="1"/>
  <c r="H1281" i="1"/>
  <c r="L1281" i="1"/>
  <c r="I1281" i="1"/>
  <c r="J1281" i="1" s="1"/>
  <c r="K1281" i="1" s="1"/>
  <c r="N4382" i="1"/>
  <c r="B4383" i="1"/>
  <c r="M4382" i="1"/>
  <c r="J4382" i="1"/>
  <c r="K4382" i="1" s="1"/>
  <c r="L4382" i="1"/>
  <c r="N5281" i="1"/>
  <c r="L5281" i="1"/>
  <c r="M5281" i="1"/>
  <c r="B5282" i="1"/>
  <c r="J5281" i="1"/>
  <c r="K5281" i="1" s="1"/>
  <c r="L2382" i="1"/>
  <c r="I2382" i="1"/>
  <c r="J2382" i="1" s="1"/>
  <c r="K2382" i="1" s="1"/>
  <c r="N2382" i="1"/>
  <c r="H2382" i="1"/>
  <c r="B2383" i="1"/>
  <c r="M2382" i="1"/>
  <c r="B1783" i="1"/>
  <c r="I1782" i="1"/>
  <c r="J1782" i="1" s="1"/>
  <c r="K1782" i="1" s="1"/>
  <c r="N1782" i="1"/>
  <c r="M1782" i="1"/>
  <c r="H1782" i="1"/>
  <c r="L1782" i="1"/>
  <c r="L3481" i="1"/>
  <c r="J3481" i="1"/>
  <c r="K3481" i="1" s="1"/>
  <c r="B3482" i="1"/>
  <c r="N3481" i="1"/>
  <c r="M3481" i="1"/>
  <c r="N5682" i="1"/>
  <c r="M5682" i="1"/>
  <c r="L5682" i="1"/>
  <c r="J5682" i="1"/>
  <c r="K5682" i="1" s="1"/>
  <c r="B5683" i="1"/>
  <c r="J3281" i="1"/>
  <c r="K3281" i="1" s="1"/>
  <c r="B3282" i="1"/>
  <c r="M3281" i="1"/>
  <c r="L3281" i="1"/>
  <c r="N3281" i="1"/>
  <c r="B3983" i="1"/>
  <c r="N3982" i="1"/>
  <c r="J3982" i="1"/>
  <c r="K3982" i="1" s="1"/>
  <c r="L3982" i="1"/>
  <c r="M3982" i="1"/>
  <c r="N2481" i="1"/>
  <c r="M2481" i="1"/>
  <c r="I2481" i="1"/>
  <c r="J2481" i="1" s="1"/>
  <c r="K2481" i="1" s="1"/>
  <c r="H2481" i="1"/>
  <c r="L2481" i="1"/>
  <c r="B2482" i="1"/>
  <c r="B2685" i="1"/>
  <c r="J2684" i="1"/>
  <c r="K2684" i="1" s="1"/>
  <c r="N2684" i="1"/>
  <c r="M2684" i="1"/>
  <c r="L2684" i="1"/>
  <c r="B1682" i="1"/>
  <c r="N1681" i="1"/>
  <c r="M1681" i="1"/>
  <c r="L1681" i="1"/>
  <c r="H1681" i="1"/>
  <c r="I1681" i="1"/>
  <c r="J1681" i="1" s="1"/>
  <c r="K1681" i="1" s="1"/>
  <c r="B82" i="1"/>
  <c r="N81" i="1"/>
  <c r="M81" i="1"/>
  <c r="I81" i="1"/>
  <c r="J81" i="1" s="1"/>
  <c r="K81" i="1" s="1"/>
  <c r="L81" i="1"/>
  <c r="H81" i="1"/>
  <c r="B4782" i="1"/>
  <c r="L4781" i="1"/>
  <c r="N4781" i="1"/>
  <c r="J4781" i="1"/>
  <c r="K4781" i="1" s="1"/>
  <c r="M4781" i="1"/>
  <c r="J3882" i="1"/>
  <c r="K3882" i="1" s="1"/>
  <c r="H2182" i="1"/>
  <c r="N2182" i="1"/>
  <c r="I2182" i="1"/>
  <c r="L2182" i="1"/>
  <c r="B2183" i="1"/>
  <c r="M2182" i="1"/>
  <c r="N481" i="1"/>
  <c r="M481" i="1"/>
  <c r="B482" i="1"/>
  <c r="L481" i="1"/>
  <c r="I481" i="1"/>
  <c r="J481" i="1" s="1"/>
  <c r="K481" i="1" s="1"/>
  <c r="H481" i="1"/>
  <c r="M1982" i="1"/>
  <c r="L1982" i="1"/>
  <c r="N1982" i="1"/>
  <c r="H1982" i="1"/>
  <c r="B1983" i="1"/>
  <c r="I1982" i="1"/>
  <c r="J1982" i="1" s="1"/>
  <c r="K1982" i="1" s="1"/>
  <c r="J1080" i="1"/>
  <c r="K1080" i="1" s="1"/>
  <c r="L5882" i="1"/>
  <c r="N5882" i="1"/>
  <c r="B5883" i="1"/>
  <c r="M5882" i="1"/>
  <c r="N182" i="1"/>
  <c r="H182" i="1"/>
  <c r="M182" i="1"/>
  <c r="B183" i="1"/>
  <c r="I182" i="1"/>
  <c r="L182" i="1"/>
  <c r="J1181" i="1"/>
  <c r="K1181" i="1" s="1"/>
  <c r="J4583" i="1"/>
  <c r="K4583" i="1" s="1"/>
  <c r="M4884" i="1"/>
  <c r="L4884" i="1"/>
  <c r="N4884" i="1"/>
  <c r="B4885" i="1"/>
  <c r="J881" i="1"/>
  <c r="K881" i="1" s="1"/>
  <c r="M982" i="1"/>
  <c r="N982" i="1"/>
  <c r="H982" i="1"/>
  <c r="I982" i="1"/>
  <c r="J982" i="1" s="1"/>
  <c r="K982" i="1" s="1"/>
  <c r="L982" i="1"/>
  <c r="B983" i="1"/>
  <c r="B1183" i="1"/>
  <c r="N1182" i="1"/>
  <c r="M1182" i="1"/>
  <c r="H1182" i="1"/>
  <c r="I1182" i="1"/>
  <c r="L1182" i="1"/>
  <c r="J2181" i="1"/>
  <c r="K2181" i="1" s="1"/>
  <c r="J4082" i="1"/>
  <c r="K4082" i="1" s="1"/>
  <c r="J480" i="1"/>
  <c r="K480" i="1" s="1"/>
  <c r="L882" i="1"/>
  <c r="I882" i="1"/>
  <c r="J882" i="1" s="1"/>
  <c r="K882" i="1" s="1"/>
  <c r="H882" i="1"/>
  <c r="N882" i="1"/>
  <c r="M882" i="1"/>
  <c r="B883" i="1"/>
  <c r="J981" i="1"/>
  <c r="K981" i="1" s="1"/>
  <c r="J780" i="1"/>
  <c r="K780" i="1" s="1"/>
  <c r="N781" i="1"/>
  <c r="M781" i="1"/>
  <c r="H781" i="1"/>
  <c r="L781" i="1"/>
  <c r="I781" i="1"/>
  <c r="J781" i="1" s="1"/>
  <c r="K781" i="1" s="1"/>
  <c r="B782" i="1"/>
  <c r="N3883" i="1"/>
  <c r="B3884" i="1"/>
  <c r="M3883" i="1"/>
  <c r="L3883" i="1"/>
  <c r="L5183" i="1"/>
  <c r="J5183" i="1"/>
  <c r="K5183" i="1" s="1"/>
  <c r="N5183" i="1"/>
  <c r="B5184" i="1"/>
  <c r="M5183" i="1"/>
  <c r="N3084" i="1"/>
  <c r="M3084" i="1"/>
  <c r="L3084" i="1"/>
  <c r="B3085" i="1"/>
  <c r="J5382" i="1"/>
  <c r="K5382" i="1" s="1"/>
  <c r="B5383" i="1"/>
  <c r="N5382" i="1"/>
  <c r="M5382" i="1"/>
  <c r="L5382" i="1"/>
  <c r="N6081" i="1"/>
  <c r="B6082" i="1"/>
  <c r="M6081" i="1"/>
  <c r="L6081" i="1"/>
  <c r="J580" i="1"/>
  <c r="K580" i="1" s="1"/>
  <c r="M4682" i="1"/>
  <c r="N4682" i="1"/>
  <c r="L4682" i="1"/>
  <c r="B4683" i="1"/>
  <c r="L6483" i="1"/>
  <c r="B6484" i="1"/>
  <c r="N6483" i="1"/>
  <c r="M6483" i="1"/>
  <c r="J5583" i="1"/>
  <c r="K5583" i="1" s="1"/>
  <c r="M5583" i="1"/>
  <c r="L5583" i="1"/>
  <c r="B5584" i="1"/>
  <c r="N5583" i="1"/>
  <c r="L4584" i="1"/>
  <c r="B4585" i="1"/>
  <c r="M4584" i="1"/>
  <c r="N4584" i="1"/>
  <c r="J4083" i="1"/>
  <c r="K4083" i="1" s="1"/>
  <c r="N4083" i="1"/>
  <c r="L4083" i="1"/>
  <c r="B4084" i="1"/>
  <c r="M4083" i="1"/>
  <c r="N6182" i="1"/>
  <c r="L6182" i="1"/>
  <c r="J6182" i="1"/>
  <c r="K6182" i="1" s="1"/>
  <c r="B6183" i="1"/>
  <c r="M6182" i="1"/>
  <c r="B582" i="1"/>
  <c r="M581" i="1"/>
  <c r="H581" i="1"/>
  <c r="I581" i="1"/>
  <c r="J581" i="1" s="1"/>
  <c r="K581" i="1" s="1"/>
  <c r="N581" i="1"/>
  <c r="L581" i="1"/>
  <c r="H282" i="1"/>
  <c r="I282" i="1"/>
  <c r="L282" i="1"/>
  <c r="B283" i="1"/>
  <c r="N282" i="1"/>
  <c r="M282" i="1"/>
  <c r="I1081" i="1"/>
  <c r="L1081" i="1"/>
  <c r="H1081" i="1"/>
  <c r="B1082" i="1"/>
  <c r="N1081" i="1"/>
  <c r="M1081" i="1"/>
  <c r="J3583" i="1"/>
  <c r="K3583" i="1" s="1"/>
  <c r="N3583" i="1"/>
  <c r="M3583" i="1"/>
  <c r="L3583" i="1"/>
  <c r="B3584" i="1"/>
  <c r="N5782" i="1" l="1"/>
  <c r="M5782" i="1"/>
  <c r="B5783" i="1"/>
  <c r="J5782" i="1"/>
  <c r="K5782" i="1" s="1"/>
  <c r="L5782" i="1"/>
  <c r="B6386" i="1"/>
  <c r="N6385" i="1"/>
  <c r="L6385" i="1"/>
  <c r="M6385" i="1"/>
  <c r="J6384" i="1"/>
  <c r="K6384" i="1" s="1"/>
  <c r="M2882" i="1"/>
  <c r="L2882" i="1"/>
  <c r="B2883" i="1"/>
  <c r="N2882" i="1"/>
  <c r="J2882" i="1"/>
  <c r="K2882" i="1" s="1"/>
  <c r="M4182" i="1"/>
  <c r="B4183" i="1"/>
  <c r="J4182" i="1"/>
  <c r="K4182" i="1" s="1"/>
  <c r="N4182" i="1"/>
  <c r="L4182" i="1"/>
  <c r="I682" i="1"/>
  <c r="J682" i="1" s="1"/>
  <c r="K682" i="1" s="1"/>
  <c r="L682" i="1"/>
  <c r="H682" i="1"/>
  <c r="N682" i="1"/>
  <c r="M682" i="1"/>
  <c r="B683" i="1"/>
  <c r="B6285" i="1"/>
  <c r="N6284" i="1"/>
  <c r="M6284" i="1"/>
  <c r="J6284" i="1"/>
  <c r="K6284" i="1" s="1"/>
  <c r="L6284" i="1"/>
  <c r="N2082" i="1"/>
  <c r="I2082" i="1"/>
  <c r="J2082" i="1" s="1"/>
  <c r="K2082" i="1" s="1"/>
  <c r="L2082" i="1"/>
  <c r="B2083" i="1"/>
  <c r="M2082" i="1"/>
  <c r="H2082" i="1"/>
  <c r="B3784" i="1"/>
  <c r="J3783" i="1"/>
  <c r="K3783" i="1" s="1"/>
  <c r="N3783" i="1"/>
  <c r="M3783" i="1"/>
  <c r="L3783" i="1"/>
  <c r="B4485" i="1"/>
  <c r="M4484" i="1"/>
  <c r="J4484" i="1"/>
  <c r="K4484" i="1" s="1"/>
  <c r="L4484" i="1"/>
  <c r="N4484" i="1"/>
  <c r="N3382" i="1"/>
  <c r="M3382" i="1"/>
  <c r="B3383" i="1"/>
  <c r="J3382" i="1"/>
  <c r="K3382" i="1" s="1"/>
  <c r="L3382" i="1"/>
  <c r="I1582" i="1"/>
  <c r="J1582" i="1" s="1"/>
  <c r="K1582" i="1" s="1"/>
  <c r="H1582" i="1"/>
  <c r="B1583" i="1"/>
  <c r="L1582" i="1"/>
  <c r="N1582" i="1"/>
  <c r="M1582" i="1"/>
  <c r="H1484" i="1"/>
  <c r="N1484" i="1"/>
  <c r="B1485" i="1"/>
  <c r="M1484" i="1"/>
  <c r="I1484" i="1"/>
  <c r="J1484" i="1" s="1"/>
  <c r="K1484" i="1" s="1"/>
  <c r="L1484" i="1"/>
  <c r="L3682" i="1"/>
  <c r="N3682" i="1"/>
  <c r="M3682" i="1"/>
  <c r="J3682" i="1"/>
  <c r="K3682" i="1" s="1"/>
  <c r="B3683" i="1"/>
  <c r="N2283" i="1"/>
  <c r="M2283" i="1"/>
  <c r="L2283" i="1"/>
  <c r="H2283" i="1"/>
  <c r="I2283" i="1"/>
  <c r="J2283" i="1" s="1"/>
  <c r="K2283" i="1" s="1"/>
  <c r="B2284" i="1"/>
  <c r="B5083" i="1"/>
  <c r="L5082" i="1"/>
  <c r="N5082" i="1"/>
  <c r="J5082" i="1"/>
  <c r="K5082" i="1" s="1"/>
  <c r="M5082" i="1"/>
  <c r="B4984" i="1"/>
  <c r="J4983" i="1"/>
  <c r="K4983" i="1" s="1"/>
  <c r="M4983" i="1"/>
  <c r="L4983" i="1"/>
  <c r="N4983" i="1"/>
  <c r="N1882" i="1"/>
  <c r="L1882" i="1"/>
  <c r="M1882" i="1"/>
  <c r="H1882" i="1"/>
  <c r="B1883" i="1"/>
  <c r="I1882" i="1"/>
  <c r="J1882" i="1" s="1"/>
  <c r="K1882" i="1" s="1"/>
  <c r="N3182" i="1"/>
  <c r="M3182" i="1"/>
  <c r="L3182" i="1"/>
  <c r="B3183" i="1"/>
  <c r="J3182" i="1"/>
  <c r="K3182" i="1" s="1"/>
  <c r="N3482" i="1"/>
  <c r="J3482" i="1"/>
  <c r="K3482" i="1" s="1"/>
  <c r="L3482" i="1"/>
  <c r="B3483" i="1"/>
  <c r="M3482" i="1"/>
  <c r="M4383" i="1"/>
  <c r="N4383" i="1"/>
  <c r="L4383" i="1"/>
  <c r="B4384" i="1"/>
  <c r="J4383" i="1"/>
  <c r="K4383" i="1" s="1"/>
  <c r="B1384" i="1"/>
  <c r="N1383" i="1"/>
  <c r="M1383" i="1"/>
  <c r="H1383" i="1"/>
  <c r="L1383" i="1"/>
  <c r="I1383" i="1"/>
  <c r="J1383" i="1" s="1"/>
  <c r="K1383" i="1" s="1"/>
  <c r="J2685" i="1"/>
  <c r="K2685" i="1" s="1"/>
  <c r="N2685" i="1"/>
  <c r="M2685" i="1"/>
  <c r="B2686" i="1"/>
  <c r="L2685" i="1"/>
  <c r="N3282" i="1"/>
  <c r="J3282" i="1"/>
  <c r="K3282" i="1" s="1"/>
  <c r="B3283" i="1"/>
  <c r="L3282" i="1"/>
  <c r="M3282" i="1"/>
  <c r="N4782" i="1"/>
  <c r="M4782" i="1"/>
  <c r="B4783" i="1"/>
  <c r="L4782" i="1"/>
  <c r="J4782" i="1"/>
  <c r="K4782" i="1" s="1"/>
  <c r="H82" i="1"/>
  <c r="M82" i="1"/>
  <c r="L82" i="1"/>
  <c r="B83" i="1"/>
  <c r="N82" i="1"/>
  <c r="I82" i="1"/>
  <c r="J82" i="1" s="1"/>
  <c r="K82" i="1" s="1"/>
  <c r="H1682" i="1"/>
  <c r="B1683" i="1"/>
  <c r="N1682" i="1"/>
  <c r="M1682" i="1"/>
  <c r="I1682" i="1"/>
  <c r="J1682" i="1" s="1"/>
  <c r="K1682" i="1" s="1"/>
  <c r="L1682" i="1"/>
  <c r="N3983" i="1"/>
  <c r="B3984" i="1"/>
  <c r="J3983" i="1"/>
  <c r="K3983" i="1" s="1"/>
  <c r="M3983" i="1"/>
  <c r="L3983" i="1"/>
  <c r="L1783" i="1"/>
  <c r="N1783" i="1"/>
  <c r="M1783" i="1"/>
  <c r="I1783" i="1"/>
  <c r="J1783" i="1" s="1"/>
  <c r="K1783" i="1" s="1"/>
  <c r="B1784" i="1"/>
  <c r="H1783" i="1"/>
  <c r="M1282" i="1"/>
  <c r="I1282" i="1"/>
  <c r="J1282" i="1" s="1"/>
  <c r="K1282" i="1" s="1"/>
  <c r="L1282" i="1"/>
  <c r="H1282" i="1"/>
  <c r="B1283" i="1"/>
  <c r="N1282" i="1"/>
  <c r="H2482" i="1"/>
  <c r="I2482" i="1"/>
  <c r="J2482" i="1" s="1"/>
  <c r="K2482" i="1" s="1"/>
  <c r="B2483" i="1"/>
  <c r="N2482" i="1"/>
  <c r="M2482" i="1"/>
  <c r="L2482" i="1"/>
  <c r="M5683" i="1"/>
  <c r="L5683" i="1"/>
  <c r="N5683" i="1"/>
  <c r="B5684" i="1"/>
  <c r="J5683" i="1"/>
  <c r="K5683" i="1" s="1"/>
  <c r="B2783" i="1"/>
  <c r="L2782" i="1"/>
  <c r="J2782" i="1"/>
  <c r="K2782" i="1" s="1"/>
  <c r="N2782" i="1"/>
  <c r="M2782" i="1"/>
  <c r="H2383" i="1"/>
  <c r="I2383" i="1"/>
  <c r="J2383" i="1" s="1"/>
  <c r="K2383" i="1" s="1"/>
  <c r="N2383" i="1"/>
  <c r="M2383" i="1"/>
  <c r="L2383" i="1"/>
  <c r="B2384" i="1"/>
  <c r="N5282" i="1"/>
  <c r="J5282" i="1"/>
  <c r="K5282" i="1" s="1"/>
  <c r="L5282" i="1"/>
  <c r="M5282" i="1"/>
  <c r="B5283" i="1"/>
  <c r="L582" i="1"/>
  <c r="H582" i="1"/>
  <c r="I582" i="1"/>
  <c r="M582" i="1"/>
  <c r="B583" i="1"/>
  <c r="N582" i="1"/>
  <c r="J5584" i="1"/>
  <c r="K5584" i="1" s="1"/>
  <c r="B5585" i="1"/>
  <c r="N5584" i="1"/>
  <c r="M5584" i="1"/>
  <c r="L5584" i="1"/>
  <c r="M3584" i="1"/>
  <c r="B3585" i="1"/>
  <c r="L3584" i="1"/>
  <c r="J3584" i="1"/>
  <c r="K3584" i="1" s="1"/>
  <c r="N3584" i="1"/>
  <c r="L4585" i="1"/>
  <c r="N4585" i="1"/>
  <c r="M4585" i="1"/>
  <c r="B4586" i="1"/>
  <c r="M4683" i="1"/>
  <c r="N4683" i="1"/>
  <c r="B4684" i="1"/>
  <c r="L4683" i="1"/>
  <c r="M6082" i="1"/>
  <c r="B6083" i="1"/>
  <c r="N6082" i="1"/>
  <c r="L6082" i="1"/>
  <c r="B984" i="1"/>
  <c r="M983" i="1"/>
  <c r="I983" i="1"/>
  <c r="J983" i="1" s="1"/>
  <c r="K983" i="1" s="1"/>
  <c r="N983" i="1"/>
  <c r="H983" i="1"/>
  <c r="L983" i="1"/>
  <c r="I183" i="1"/>
  <c r="J183" i="1" s="1"/>
  <c r="K183" i="1" s="1"/>
  <c r="N183" i="1"/>
  <c r="B184" i="1"/>
  <c r="M183" i="1"/>
  <c r="H183" i="1"/>
  <c r="L183" i="1"/>
  <c r="B4085" i="1"/>
  <c r="N4084" i="1"/>
  <c r="M4084" i="1"/>
  <c r="L4084" i="1"/>
  <c r="J6483" i="1"/>
  <c r="K6483" i="1" s="1"/>
  <c r="B6485" i="1"/>
  <c r="N6484" i="1"/>
  <c r="M6484" i="1"/>
  <c r="L6484" i="1"/>
  <c r="J1182" i="1"/>
  <c r="K1182" i="1" s="1"/>
  <c r="J5882" i="1"/>
  <c r="K5882" i="1" s="1"/>
  <c r="I1082" i="1"/>
  <c r="J1082" i="1" s="1"/>
  <c r="K1082" i="1" s="1"/>
  <c r="B1083" i="1"/>
  <c r="N1082" i="1"/>
  <c r="M1082" i="1"/>
  <c r="L1082" i="1"/>
  <c r="H1082" i="1"/>
  <c r="B284" i="1"/>
  <c r="N283" i="1"/>
  <c r="H283" i="1"/>
  <c r="I283" i="1"/>
  <c r="J283" i="1" s="1"/>
  <c r="K283" i="1" s="1"/>
  <c r="M283" i="1"/>
  <c r="L283" i="1"/>
  <c r="J4584" i="1"/>
  <c r="K4584" i="1" s="1"/>
  <c r="J5383" i="1"/>
  <c r="K5383" i="1" s="1"/>
  <c r="N5383" i="1"/>
  <c r="B5384" i="1"/>
  <c r="M5383" i="1"/>
  <c r="L5383" i="1"/>
  <c r="J3884" i="1"/>
  <c r="K3884" i="1" s="1"/>
  <c r="B3885" i="1"/>
  <c r="N3884" i="1"/>
  <c r="M3884" i="1"/>
  <c r="L3884" i="1"/>
  <c r="J4884" i="1"/>
  <c r="K4884" i="1" s="1"/>
  <c r="J6081" i="1"/>
  <c r="K6081" i="1" s="1"/>
  <c r="J3084" i="1"/>
  <c r="K3084" i="1" s="1"/>
  <c r="N2183" i="1"/>
  <c r="M2183" i="1"/>
  <c r="I2183" i="1"/>
  <c r="L2183" i="1"/>
  <c r="H2183" i="1"/>
  <c r="B2184" i="1"/>
  <c r="J282" i="1"/>
  <c r="K282" i="1" s="1"/>
  <c r="B3086" i="1"/>
  <c r="N3085" i="1"/>
  <c r="M3085" i="1"/>
  <c r="J3085" i="1"/>
  <c r="K3085" i="1" s="1"/>
  <c r="L3085" i="1"/>
  <c r="I782" i="1"/>
  <c r="J782" i="1" s="1"/>
  <c r="K782" i="1" s="1"/>
  <c r="M782" i="1"/>
  <c r="L782" i="1"/>
  <c r="B783" i="1"/>
  <c r="N782" i="1"/>
  <c r="H782" i="1"/>
  <c r="N883" i="1"/>
  <c r="M883" i="1"/>
  <c r="L883" i="1"/>
  <c r="I883" i="1"/>
  <c r="J883" i="1" s="1"/>
  <c r="K883" i="1" s="1"/>
  <c r="B884" i="1"/>
  <c r="H883" i="1"/>
  <c r="M4885" i="1"/>
  <c r="B4886" i="1"/>
  <c r="N4885" i="1"/>
  <c r="L4885" i="1"/>
  <c r="B6184" i="1"/>
  <c r="N6183" i="1"/>
  <c r="M6183" i="1"/>
  <c r="J6183" i="1"/>
  <c r="K6183" i="1" s="1"/>
  <c r="L6183" i="1"/>
  <c r="J1081" i="1"/>
  <c r="K1081" i="1" s="1"/>
  <c r="J4682" i="1"/>
  <c r="K4682" i="1" s="1"/>
  <c r="B5185" i="1"/>
  <c r="N5184" i="1"/>
  <c r="M5184" i="1"/>
  <c r="J5184" i="1"/>
  <c r="K5184" i="1" s="1"/>
  <c r="L5184" i="1"/>
  <c r="J3883" i="1"/>
  <c r="K3883" i="1" s="1"/>
  <c r="H1183" i="1"/>
  <c r="M1183" i="1"/>
  <c r="B1184" i="1"/>
  <c r="I1183" i="1"/>
  <c r="J1183" i="1" s="1"/>
  <c r="K1183" i="1" s="1"/>
  <c r="L1183" i="1"/>
  <c r="N1183" i="1"/>
  <c r="J182" i="1"/>
  <c r="K182" i="1" s="1"/>
  <c r="M5883" i="1"/>
  <c r="L5883" i="1"/>
  <c r="N5883" i="1"/>
  <c r="B5884" i="1"/>
  <c r="B1984" i="1"/>
  <c r="I1983" i="1"/>
  <c r="J1983" i="1" s="1"/>
  <c r="K1983" i="1" s="1"/>
  <c r="M1983" i="1"/>
  <c r="L1983" i="1"/>
  <c r="N1983" i="1"/>
  <c r="H1983" i="1"/>
  <c r="I482" i="1"/>
  <c r="J482" i="1" s="1"/>
  <c r="K482" i="1" s="1"/>
  <c r="N482" i="1"/>
  <c r="B483" i="1"/>
  <c r="M482" i="1"/>
  <c r="L482" i="1"/>
  <c r="H482" i="1"/>
  <c r="J2182" i="1"/>
  <c r="K2182" i="1" s="1"/>
  <c r="J6385" i="1" l="1"/>
  <c r="K6385" i="1" s="1"/>
  <c r="M5783" i="1"/>
  <c r="L5783" i="1"/>
  <c r="B5784" i="1"/>
  <c r="J5783" i="1"/>
  <c r="K5783" i="1" s="1"/>
  <c r="N5783" i="1"/>
  <c r="B6387" i="1"/>
  <c r="L6386" i="1"/>
  <c r="N6386" i="1"/>
  <c r="M6386" i="1"/>
  <c r="H683" i="1"/>
  <c r="I683" i="1"/>
  <c r="J683" i="1" s="1"/>
  <c r="K683" i="1" s="1"/>
  <c r="B684" i="1"/>
  <c r="N683" i="1"/>
  <c r="L683" i="1"/>
  <c r="M683" i="1"/>
  <c r="N2883" i="1"/>
  <c r="B2884" i="1"/>
  <c r="M2883" i="1"/>
  <c r="J2883" i="1"/>
  <c r="K2883" i="1" s="1"/>
  <c r="L2883" i="1"/>
  <c r="N4183" i="1"/>
  <c r="J4183" i="1"/>
  <c r="K4183" i="1" s="1"/>
  <c r="B4184" i="1"/>
  <c r="M4183" i="1"/>
  <c r="L4183" i="1"/>
  <c r="B6286" i="1"/>
  <c r="L6285" i="1"/>
  <c r="N6285" i="1"/>
  <c r="M6285" i="1"/>
  <c r="J6285" i="1"/>
  <c r="K6285" i="1" s="1"/>
  <c r="B2084" i="1"/>
  <c r="I2083" i="1"/>
  <c r="J2083" i="1" s="1"/>
  <c r="K2083" i="1" s="1"/>
  <c r="N2083" i="1"/>
  <c r="M2083" i="1"/>
  <c r="L2083" i="1"/>
  <c r="H2083" i="1"/>
  <c r="M3784" i="1"/>
  <c r="B3785" i="1"/>
  <c r="L3784" i="1"/>
  <c r="N3784" i="1"/>
  <c r="J3784" i="1"/>
  <c r="K3784" i="1" s="1"/>
  <c r="L1485" i="1"/>
  <c r="B1486" i="1"/>
  <c r="I1485" i="1"/>
  <c r="J1485" i="1" s="1"/>
  <c r="K1485" i="1" s="1"/>
  <c r="H1485" i="1"/>
  <c r="N1485" i="1"/>
  <c r="M1485" i="1"/>
  <c r="B1584" i="1"/>
  <c r="I1583" i="1"/>
  <c r="J1583" i="1" s="1"/>
  <c r="K1583" i="1" s="1"/>
  <c r="N1583" i="1"/>
  <c r="H1583" i="1"/>
  <c r="M1583" i="1"/>
  <c r="L1583" i="1"/>
  <c r="J3383" i="1"/>
  <c r="K3383" i="1" s="1"/>
  <c r="B3384" i="1"/>
  <c r="L3383" i="1"/>
  <c r="N3383" i="1"/>
  <c r="M3383" i="1"/>
  <c r="B4985" i="1"/>
  <c r="N4984" i="1"/>
  <c r="J4984" i="1"/>
  <c r="K4984" i="1" s="1"/>
  <c r="M4984" i="1"/>
  <c r="L4984" i="1"/>
  <c r="L5083" i="1"/>
  <c r="B5084" i="1"/>
  <c r="J5083" i="1"/>
  <c r="K5083" i="1" s="1"/>
  <c r="N5083" i="1"/>
  <c r="M5083" i="1"/>
  <c r="H2284" i="1"/>
  <c r="N2284" i="1"/>
  <c r="B2285" i="1"/>
  <c r="M2284" i="1"/>
  <c r="L2284" i="1"/>
  <c r="I2284" i="1"/>
  <c r="J2284" i="1" s="1"/>
  <c r="K2284" i="1" s="1"/>
  <c r="B3684" i="1"/>
  <c r="J3683" i="1"/>
  <c r="K3683" i="1" s="1"/>
  <c r="N3683" i="1"/>
  <c r="L3683" i="1"/>
  <c r="M3683" i="1"/>
  <c r="J3183" i="1"/>
  <c r="K3183" i="1" s="1"/>
  <c r="L3183" i="1"/>
  <c r="B3184" i="1"/>
  <c r="N3183" i="1"/>
  <c r="M3183" i="1"/>
  <c r="L1883" i="1"/>
  <c r="H1883" i="1"/>
  <c r="B1884" i="1"/>
  <c r="I1883" i="1"/>
  <c r="J1883" i="1" s="1"/>
  <c r="K1883" i="1" s="1"/>
  <c r="M1883" i="1"/>
  <c r="N1883" i="1"/>
  <c r="B4486" i="1"/>
  <c r="N4485" i="1"/>
  <c r="M4485" i="1"/>
  <c r="L4485" i="1"/>
  <c r="J4485" i="1"/>
  <c r="K4485" i="1" s="1"/>
  <c r="L5283" i="1"/>
  <c r="M5283" i="1"/>
  <c r="N5283" i="1"/>
  <c r="J5283" i="1"/>
  <c r="K5283" i="1" s="1"/>
  <c r="B5284" i="1"/>
  <c r="L2384" i="1"/>
  <c r="H2384" i="1"/>
  <c r="B2385" i="1"/>
  <c r="N2384" i="1"/>
  <c r="M2384" i="1"/>
  <c r="I2384" i="1"/>
  <c r="J2384" i="1" s="1"/>
  <c r="K2384" i="1" s="1"/>
  <c r="N5684" i="1"/>
  <c r="B5685" i="1"/>
  <c r="M5684" i="1"/>
  <c r="J5684" i="1"/>
  <c r="K5684" i="1" s="1"/>
  <c r="L5684" i="1"/>
  <c r="N1283" i="1"/>
  <c r="B1284" i="1"/>
  <c r="M1283" i="1"/>
  <c r="L1283" i="1"/>
  <c r="I1283" i="1"/>
  <c r="J1283" i="1" s="1"/>
  <c r="K1283" i="1" s="1"/>
  <c r="H1283" i="1"/>
  <c r="I1784" i="1"/>
  <c r="J1784" i="1" s="1"/>
  <c r="K1784" i="1" s="1"/>
  <c r="H1784" i="1"/>
  <c r="N1784" i="1"/>
  <c r="B1785" i="1"/>
  <c r="M1784" i="1"/>
  <c r="L1784" i="1"/>
  <c r="N2686" i="1"/>
  <c r="B2687" i="1"/>
  <c r="J2686" i="1"/>
  <c r="K2686" i="1" s="1"/>
  <c r="M2686" i="1"/>
  <c r="L2686" i="1"/>
  <c r="B4385" i="1"/>
  <c r="N4384" i="1"/>
  <c r="M4384" i="1"/>
  <c r="L4384" i="1"/>
  <c r="J4384" i="1"/>
  <c r="K4384" i="1" s="1"/>
  <c r="M3483" i="1"/>
  <c r="J3483" i="1"/>
  <c r="K3483" i="1" s="1"/>
  <c r="L3483" i="1"/>
  <c r="N3483" i="1"/>
  <c r="B3484" i="1"/>
  <c r="I83" i="1"/>
  <c r="J83" i="1" s="1"/>
  <c r="K83" i="1" s="1"/>
  <c r="N83" i="1"/>
  <c r="H83" i="1"/>
  <c r="M83" i="1"/>
  <c r="B84" i="1"/>
  <c r="L83" i="1"/>
  <c r="L2483" i="1"/>
  <c r="H2483" i="1"/>
  <c r="M2483" i="1"/>
  <c r="I2483" i="1"/>
  <c r="J2483" i="1" s="1"/>
  <c r="K2483" i="1" s="1"/>
  <c r="N2483" i="1"/>
  <c r="B2484" i="1"/>
  <c r="N4783" i="1"/>
  <c r="M4783" i="1"/>
  <c r="L4783" i="1"/>
  <c r="B4784" i="1"/>
  <c r="J4783" i="1"/>
  <c r="K4783" i="1" s="1"/>
  <c r="J3283" i="1"/>
  <c r="K3283" i="1" s="1"/>
  <c r="B3284" i="1"/>
  <c r="M3283" i="1"/>
  <c r="N3283" i="1"/>
  <c r="L3283" i="1"/>
  <c r="M3984" i="1"/>
  <c r="B3985" i="1"/>
  <c r="L3984" i="1"/>
  <c r="J3984" i="1"/>
  <c r="K3984" i="1" s="1"/>
  <c r="N3984" i="1"/>
  <c r="M1683" i="1"/>
  <c r="L1683" i="1"/>
  <c r="H1683" i="1"/>
  <c r="I1683" i="1"/>
  <c r="J1683" i="1" s="1"/>
  <c r="K1683" i="1" s="1"/>
  <c r="N1683" i="1"/>
  <c r="B1684" i="1"/>
  <c r="M2783" i="1"/>
  <c r="L2783" i="1"/>
  <c r="B2784" i="1"/>
  <c r="J2783" i="1"/>
  <c r="K2783" i="1" s="1"/>
  <c r="N2783" i="1"/>
  <c r="I1384" i="1"/>
  <c r="J1384" i="1" s="1"/>
  <c r="K1384" i="1" s="1"/>
  <c r="B1385" i="1"/>
  <c r="N1384" i="1"/>
  <c r="M1384" i="1"/>
  <c r="L1384" i="1"/>
  <c r="H1384" i="1"/>
  <c r="H1984" i="1"/>
  <c r="B1985" i="1"/>
  <c r="I1984" i="1"/>
  <c r="J1984" i="1" s="1"/>
  <c r="K1984" i="1" s="1"/>
  <c r="L1984" i="1"/>
  <c r="M1984" i="1"/>
  <c r="N1984" i="1"/>
  <c r="N5884" i="1"/>
  <c r="M5884" i="1"/>
  <c r="L5884" i="1"/>
  <c r="B5885" i="1"/>
  <c r="J5884" i="1"/>
  <c r="K5884" i="1" s="1"/>
  <c r="L3885" i="1"/>
  <c r="J3885" i="1"/>
  <c r="K3885" i="1" s="1"/>
  <c r="B3886" i="1"/>
  <c r="N3885" i="1"/>
  <c r="M3885" i="1"/>
  <c r="J4084" i="1"/>
  <c r="K4084" i="1" s="1"/>
  <c r="J4683" i="1"/>
  <c r="K4683" i="1" s="1"/>
  <c r="M4586" i="1"/>
  <c r="L4586" i="1"/>
  <c r="B4587" i="1"/>
  <c r="J4586" i="1"/>
  <c r="K4586" i="1" s="1"/>
  <c r="N4586" i="1"/>
  <c r="L1184" i="1"/>
  <c r="N1184" i="1"/>
  <c r="H1184" i="1"/>
  <c r="M1184" i="1"/>
  <c r="B1185" i="1"/>
  <c r="I1184" i="1"/>
  <c r="H884" i="1"/>
  <c r="N884" i="1"/>
  <c r="M884" i="1"/>
  <c r="I884" i="1"/>
  <c r="J884" i="1" s="1"/>
  <c r="K884" i="1" s="1"/>
  <c r="L884" i="1"/>
  <c r="B885" i="1"/>
  <c r="M4085" i="1"/>
  <c r="L4085" i="1"/>
  <c r="B4086" i="1"/>
  <c r="N4085" i="1"/>
  <c r="M984" i="1"/>
  <c r="I984" i="1"/>
  <c r="L984" i="1"/>
  <c r="H984" i="1"/>
  <c r="N984" i="1"/>
  <c r="B985" i="1"/>
  <c r="J6082" i="1"/>
  <c r="K6082" i="1" s="1"/>
  <c r="B584" i="1"/>
  <c r="N583" i="1"/>
  <c r="M583" i="1"/>
  <c r="I583" i="1"/>
  <c r="L583" i="1"/>
  <c r="H583" i="1"/>
  <c r="I483" i="1"/>
  <c r="N483" i="1"/>
  <c r="M483" i="1"/>
  <c r="H483" i="1"/>
  <c r="L483" i="1"/>
  <c r="B484" i="1"/>
  <c r="N4886" i="1"/>
  <c r="M4886" i="1"/>
  <c r="L4886" i="1"/>
  <c r="B4887" i="1"/>
  <c r="J4886" i="1"/>
  <c r="K4886" i="1" s="1"/>
  <c r="I783" i="1"/>
  <c r="N783" i="1"/>
  <c r="B784" i="1"/>
  <c r="M783" i="1"/>
  <c r="L783" i="1"/>
  <c r="H783" i="1"/>
  <c r="I2184" i="1"/>
  <c r="B2185" i="1"/>
  <c r="N2184" i="1"/>
  <c r="M2184" i="1"/>
  <c r="L2184" i="1"/>
  <c r="H2184" i="1"/>
  <c r="M1083" i="1"/>
  <c r="I1083" i="1"/>
  <c r="L1083" i="1"/>
  <c r="H1083" i="1"/>
  <c r="N1083" i="1"/>
  <c r="B1084" i="1"/>
  <c r="L4684" i="1"/>
  <c r="M4684" i="1"/>
  <c r="N4684" i="1"/>
  <c r="B4685" i="1"/>
  <c r="J5883" i="1"/>
  <c r="K5883" i="1" s="1"/>
  <c r="M284" i="1"/>
  <c r="I284" i="1"/>
  <c r="J284" i="1" s="1"/>
  <c r="K284" i="1" s="1"/>
  <c r="L284" i="1"/>
  <c r="H284" i="1"/>
  <c r="B285" i="1"/>
  <c r="N284" i="1"/>
  <c r="N6083" i="1"/>
  <c r="M6083" i="1"/>
  <c r="L6083" i="1"/>
  <c r="B6084" i="1"/>
  <c r="J582" i="1"/>
  <c r="K582" i="1" s="1"/>
  <c r="M6184" i="1"/>
  <c r="L6184" i="1"/>
  <c r="B6185" i="1"/>
  <c r="N6184" i="1"/>
  <c r="B5385" i="1"/>
  <c r="N5384" i="1"/>
  <c r="M5384" i="1"/>
  <c r="L5384" i="1"/>
  <c r="J6484" i="1"/>
  <c r="K6484" i="1" s="1"/>
  <c r="J4585" i="1"/>
  <c r="K4585" i="1" s="1"/>
  <c r="J3585" i="1"/>
  <c r="K3585" i="1" s="1"/>
  <c r="N3585" i="1"/>
  <c r="M3585" i="1"/>
  <c r="L3585" i="1"/>
  <c r="B3586" i="1"/>
  <c r="N5585" i="1"/>
  <c r="M5585" i="1"/>
  <c r="L5585" i="1"/>
  <c r="J5585" i="1"/>
  <c r="K5585" i="1" s="1"/>
  <c r="B5586" i="1"/>
  <c r="N5185" i="1"/>
  <c r="M5185" i="1"/>
  <c r="L5185" i="1"/>
  <c r="B5186" i="1"/>
  <c r="J4885" i="1"/>
  <c r="K4885" i="1" s="1"/>
  <c r="N3086" i="1"/>
  <c r="J3086" i="1"/>
  <c r="K3086" i="1" s="1"/>
  <c r="M3086" i="1"/>
  <c r="L3086" i="1"/>
  <c r="B3087" i="1"/>
  <c r="J2183" i="1"/>
  <c r="K2183" i="1" s="1"/>
  <c r="N6485" i="1"/>
  <c r="B6486" i="1"/>
  <c r="J6485" i="1"/>
  <c r="K6485" i="1" s="1"/>
  <c r="M6485" i="1"/>
  <c r="L6485" i="1"/>
  <c r="N184" i="1"/>
  <c r="I184" i="1"/>
  <c r="M184" i="1"/>
  <c r="L184" i="1"/>
  <c r="B185" i="1"/>
  <c r="H184" i="1"/>
  <c r="N5784" i="1" l="1"/>
  <c r="L5784" i="1"/>
  <c r="M5784" i="1"/>
  <c r="B5785" i="1"/>
  <c r="J5784" i="1"/>
  <c r="K5784" i="1" s="1"/>
  <c r="B6388" i="1"/>
  <c r="N6387" i="1"/>
  <c r="L6387" i="1"/>
  <c r="M6387" i="1"/>
  <c r="J6386" i="1"/>
  <c r="K6386" i="1" s="1"/>
  <c r="J4184" i="1"/>
  <c r="K4184" i="1" s="1"/>
  <c r="M4184" i="1"/>
  <c r="L4184" i="1"/>
  <c r="B4185" i="1"/>
  <c r="N4184" i="1"/>
  <c r="B2885" i="1"/>
  <c r="M2884" i="1"/>
  <c r="L2884" i="1"/>
  <c r="J2884" i="1"/>
  <c r="K2884" i="1" s="1"/>
  <c r="N2884" i="1"/>
  <c r="H684" i="1"/>
  <c r="I684" i="1"/>
  <c r="J684" i="1" s="1"/>
  <c r="K684" i="1" s="1"/>
  <c r="L684" i="1"/>
  <c r="N684" i="1"/>
  <c r="B685" i="1"/>
  <c r="M684" i="1"/>
  <c r="B6287" i="1"/>
  <c r="N6286" i="1"/>
  <c r="M6286" i="1"/>
  <c r="L6286" i="1"/>
  <c r="J6286" i="1"/>
  <c r="K6286" i="1" s="1"/>
  <c r="M3785" i="1"/>
  <c r="L3785" i="1"/>
  <c r="B3786" i="1"/>
  <c r="N3785" i="1"/>
  <c r="J3785" i="1"/>
  <c r="K3785" i="1" s="1"/>
  <c r="N2084" i="1"/>
  <c r="M2084" i="1"/>
  <c r="L2084" i="1"/>
  <c r="H2084" i="1"/>
  <c r="B2085" i="1"/>
  <c r="I2084" i="1"/>
  <c r="J2084" i="1" s="1"/>
  <c r="K2084" i="1" s="1"/>
  <c r="J5084" i="1"/>
  <c r="K5084" i="1" s="1"/>
  <c r="M5084" i="1"/>
  <c r="L5084" i="1"/>
  <c r="N5084" i="1"/>
  <c r="B5085" i="1"/>
  <c r="I1486" i="1"/>
  <c r="J1486" i="1" s="1"/>
  <c r="K1486" i="1" s="1"/>
  <c r="L1486" i="1"/>
  <c r="N1486" i="1"/>
  <c r="M1486" i="1"/>
  <c r="B1487" i="1"/>
  <c r="H1486" i="1"/>
  <c r="J4486" i="1"/>
  <c r="K4486" i="1" s="1"/>
  <c r="B4487" i="1"/>
  <c r="N4486" i="1"/>
  <c r="M4486" i="1"/>
  <c r="L4486" i="1"/>
  <c r="B3685" i="1"/>
  <c r="N3684" i="1"/>
  <c r="J3684" i="1"/>
  <c r="K3684" i="1" s="1"/>
  <c r="M3684" i="1"/>
  <c r="L3684" i="1"/>
  <c r="J4985" i="1"/>
  <c r="K4985" i="1" s="1"/>
  <c r="M4985" i="1"/>
  <c r="L4985" i="1"/>
  <c r="N4985" i="1"/>
  <c r="B4986" i="1"/>
  <c r="I1584" i="1"/>
  <c r="J1584" i="1" s="1"/>
  <c r="K1584" i="1" s="1"/>
  <c r="L1584" i="1"/>
  <c r="B1585" i="1"/>
  <c r="H1584" i="1"/>
  <c r="N1584" i="1"/>
  <c r="M1584" i="1"/>
  <c r="L1884" i="1"/>
  <c r="B1885" i="1"/>
  <c r="N1884" i="1"/>
  <c r="M1884" i="1"/>
  <c r="H1884" i="1"/>
  <c r="I1884" i="1"/>
  <c r="J1884" i="1" s="1"/>
  <c r="K1884" i="1" s="1"/>
  <c r="B3185" i="1"/>
  <c r="N3184" i="1"/>
  <c r="M3184" i="1"/>
  <c r="L3184" i="1"/>
  <c r="J3184" i="1"/>
  <c r="K3184" i="1" s="1"/>
  <c r="I2285" i="1"/>
  <c r="J2285" i="1" s="1"/>
  <c r="K2285" i="1" s="1"/>
  <c r="H2285" i="1"/>
  <c r="B2286" i="1"/>
  <c r="N2285" i="1"/>
  <c r="M2285" i="1"/>
  <c r="L2285" i="1"/>
  <c r="M3384" i="1"/>
  <c r="L3384" i="1"/>
  <c r="B3385" i="1"/>
  <c r="J3384" i="1"/>
  <c r="K3384" i="1" s="1"/>
  <c r="N3384" i="1"/>
  <c r="M1684" i="1"/>
  <c r="L1684" i="1"/>
  <c r="I1684" i="1"/>
  <c r="J1684" i="1" s="1"/>
  <c r="K1684" i="1" s="1"/>
  <c r="H1684" i="1"/>
  <c r="B1685" i="1"/>
  <c r="N1684" i="1"/>
  <c r="I2484" i="1"/>
  <c r="J2484" i="1" s="1"/>
  <c r="K2484" i="1" s="1"/>
  <c r="N2484" i="1"/>
  <c r="M2484" i="1"/>
  <c r="L2484" i="1"/>
  <c r="H2484" i="1"/>
  <c r="B2485" i="1"/>
  <c r="M3484" i="1"/>
  <c r="B3485" i="1"/>
  <c r="J3484" i="1"/>
  <c r="K3484" i="1" s="1"/>
  <c r="L3484" i="1"/>
  <c r="N3484" i="1"/>
  <c r="M5284" i="1"/>
  <c r="J5284" i="1"/>
  <c r="K5284" i="1" s="1"/>
  <c r="B5285" i="1"/>
  <c r="L5284" i="1"/>
  <c r="N5284" i="1"/>
  <c r="B85" i="1"/>
  <c r="I84" i="1"/>
  <c r="J84" i="1" s="1"/>
  <c r="K84" i="1" s="1"/>
  <c r="N84" i="1"/>
  <c r="M84" i="1"/>
  <c r="L84" i="1"/>
  <c r="H84" i="1"/>
  <c r="L2784" i="1"/>
  <c r="J2784" i="1"/>
  <c r="K2784" i="1" s="1"/>
  <c r="B2785" i="1"/>
  <c r="N2784" i="1"/>
  <c r="M2784" i="1"/>
  <c r="M4784" i="1"/>
  <c r="L4784" i="1"/>
  <c r="B4785" i="1"/>
  <c r="J4784" i="1"/>
  <c r="K4784" i="1" s="1"/>
  <c r="N4784" i="1"/>
  <c r="B1786" i="1"/>
  <c r="M1785" i="1"/>
  <c r="I1785" i="1"/>
  <c r="J1785" i="1" s="1"/>
  <c r="K1785" i="1" s="1"/>
  <c r="N1785" i="1"/>
  <c r="H1785" i="1"/>
  <c r="L1785" i="1"/>
  <c r="B5686" i="1"/>
  <c r="N5685" i="1"/>
  <c r="J5685" i="1"/>
  <c r="K5685" i="1" s="1"/>
  <c r="M5685" i="1"/>
  <c r="L5685" i="1"/>
  <c r="M2385" i="1"/>
  <c r="L2385" i="1"/>
  <c r="H2385" i="1"/>
  <c r="B2386" i="1"/>
  <c r="I2385" i="1"/>
  <c r="J2385" i="1" s="1"/>
  <c r="K2385" i="1" s="1"/>
  <c r="N2385" i="1"/>
  <c r="M1385" i="1"/>
  <c r="L1385" i="1"/>
  <c r="H1385" i="1"/>
  <c r="B1386" i="1"/>
  <c r="N1385" i="1"/>
  <c r="I1385" i="1"/>
  <c r="J1385" i="1" s="1"/>
  <c r="K1385" i="1" s="1"/>
  <c r="M3985" i="1"/>
  <c r="B3986" i="1"/>
  <c r="L3985" i="1"/>
  <c r="J3985" i="1"/>
  <c r="K3985" i="1" s="1"/>
  <c r="N3985" i="1"/>
  <c r="M3284" i="1"/>
  <c r="N3284" i="1"/>
  <c r="L3284" i="1"/>
  <c r="J3284" i="1"/>
  <c r="K3284" i="1" s="1"/>
  <c r="B3285" i="1"/>
  <c r="L2687" i="1"/>
  <c r="J2687" i="1"/>
  <c r="K2687" i="1" s="1"/>
  <c r="N2687" i="1"/>
  <c r="M2687" i="1"/>
  <c r="B2688" i="1"/>
  <c r="N1284" i="1"/>
  <c r="M1284" i="1"/>
  <c r="H1284" i="1"/>
  <c r="L1284" i="1"/>
  <c r="I1284" i="1"/>
  <c r="J1284" i="1" s="1"/>
  <c r="K1284" i="1" s="1"/>
  <c r="B1285" i="1"/>
  <c r="J4385" i="1"/>
  <c r="K4385" i="1" s="1"/>
  <c r="M4385" i="1"/>
  <c r="L4385" i="1"/>
  <c r="B4386" i="1"/>
  <c r="N4385" i="1"/>
  <c r="J5185" i="1"/>
  <c r="K5185" i="1" s="1"/>
  <c r="J184" i="1"/>
  <c r="K184" i="1" s="1"/>
  <c r="J6486" i="1"/>
  <c r="K6486" i="1" s="1"/>
  <c r="B6487" i="1"/>
  <c r="N6486" i="1"/>
  <c r="M6486" i="1"/>
  <c r="L6486" i="1"/>
  <c r="B5187" i="1"/>
  <c r="N5186" i="1"/>
  <c r="M5186" i="1"/>
  <c r="L5186" i="1"/>
  <c r="N5586" i="1"/>
  <c r="L5586" i="1"/>
  <c r="M5586" i="1"/>
  <c r="J5586" i="1"/>
  <c r="K5586" i="1" s="1"/>
  <c r="B5587" i="1"/>
  <c r="N3586" i="1"/>
  <c r="M3586" i="1"/>
  <c r="L3586" i="1"/>
  <c r="B3587" i="1"/>
  <c r="J6184" i="1"/>
  <c r="K6184" i="1" s="1"/>
  <c r="H985" i="1"/>
  <c r="N985" i="1"/>
  <c r="B986" i="1"/>
  <c r="L985" i="1"/>
  <c r="I985" i="1"/>
  <c r="M985" i="1"/>
  <c r="L4086" i="1"/>
  <c r="J4086" i="1"/>
  <c r="K4086" i="1" s="1"/>
  <c r="B4087" i="1"/>
  <c r="N4086" i="1"/>
  <c r="M4086" i="1"/>
  <c r="N185" i="1"/>
  <c r="H185" i="1"/>
  <c r="M185" i="1"/>
  <c r="B186" i="1"/>
  <c r="L185" i="1"/>
  <c r="I185" i="1"/>
  <c r="J185" i="1" s="1"/>
  <c r="K185" i="1" s="1"/>
  <c r="J6083" i="1"/>
  <c r="K6083" i="1" s="1"/>
  <c r="H285" i="1"/>
  <c r="N285" i="1"/>
  <c r="M285" i="1"/>
  <c r="L285" i="1"/>
  <c r="I285" i="1"/>
  <c r="B286" i="1"/>
  <c r="M784" i="1"/>
  <c r="L784" i="1"/>
  <c r="H784" i="1"/>
  <c r="B785" i="1"/>
  <c r="I784" i="1"/>
  <c r="J784" i="1" s="1"/>
  <c r="K784" i="1" s="1"/>
  <c r="N784" i="1"/>
  <c r="J483" i="1"/>
  <c r="K483" i="1" s="1"/>
  <c r="B585" i="1"/>
  <c r="N584" i="1"/>
  <c r="M584" i="1"/>
  <c r="L584" i="1"/>
  <c r="H584" i="1"/>
  <c r="I584" i="1"/>
  <c r="J584" i="1" s="1"/>
  <c r="K584" i="1" s="1"/>
  <c r="J5384" i="1"/>
  <c r="K5384" i="1" s="1"/>
  <c r="J1083" i="1"/>
  <c r="K1083" i="1" s="1"/>
  <c r="M2185" i="1"/>
  <c r="I2185" i="1"/>
  <c r="L2185" i="1"/>
  <c r="H2185" i="1"/>
  <c r="B2186" i="1"/>
  <c r="N2185" i="1"/>
  <c r="N484" i="1"/>
  <c r="M484" i="1"/>
  <c r="L484" i="1"/>
  <c r="B485" i="1"/>
  <c r="H484" i="1"/>
  <c r="I484" i="1"/>
  <c r="J4085" i="1"/>
  <c r="K4085" i="1" s="1"/>
  <c r="J4587" i="1"/>
  <c r="K4587" i="1" s="1"/>
  <c r="B4588" i="1"/>
  <c r="N4587" i="1"/>
  <c r="M4587" i="1"/>
  <c r="L4587" i="1"/>
  <c r="N3886" i="1"/>
  <c r="M3886" i="1"/>
  <c r="L3886" i="1"/>
  <c r="B3887" i="1"/>
  <c r="N5885" i="1"/>
  <c r="B5886" i="1"/>
  <c r="M5885" i="1"/>
  <c r="L5885" i="1"/>
  <c r="J5885" i="1"/>
  <c r="K5885" i="1" s="1"/>
  <c r="L4685" i="1"/>
  <c r="M4685" i="1"/>
  <c r="N4685" i="1"/>
  <c r="B4686" i="1"/>
  <c r="J2184" i="1"/>
  <c r="K2184" i="1" s="1"/>
  <c r="J783" i="1"/>
  <c r="K783" i="1" s="1"/>
  <c r="N6185" i="1"/>
  <c r="B6186" i="1"/>
  <c r="L6185" i="1"/>
  <c r="M6185" i="1"/>
  <c r="J6185" i="1"/>
  <c r="K6185" i="1" s="1"/>
  <c r="N3087" i="1"/>
  <c r="M3087" i="1"/>
  <c r="L3087" i="1"/>
  <c r="B3088" i="1"/>
  <c r="B6085" i="1"/>
  <c r="N6084" i="1"/>
  <c r="M6084" i="1"/>
  <c r="L6084" i="1"/>
  <c r="J4684" i="1"/>
  <c r="K4684" i="1" s="1"/>
  <c r="I1084" i="1"/>
  <c r="J1084" i="1" s="1"/>
  <c r="K1084" i="1" s="1"/>
  <c r="M1084" i="1"/>
  <c r="L1084" i="1"/>
  <c r="H1084" i="1"/>
  <c r="B1085" i="1"/>
  <c r="N1084" i="1"/>
  <c r="J583" i="1"/>
  <c r="K583" i="1" s="1"/>
  <c r="J984" i="1"/>
  <c r="K984" i="1" s="1"/>
  <c r="I885" i="1"/>
  <c r="H885" i="1"/>
  <c r="N885" i="1"/>
  <c r="M885" i="1"/>
  <c r="L885" i="1"/>
  <c r="B886" i="1"/>
  <c r="J1184" i="1"/>
  <c r="K1184" i="1" s="1"/>
  <c r="M1985" i="1"/>
  <c r="H1985" i="1"/>
  <c r="B1986" i="1"/>
  <c r="I1985" i="1"/>
  <c r="J1985" i="1" s="1"/>
  <c r="K1985" i="1" s="1"/>
  <c r="L1985" i="1"/>
  <c r="N1985" i="1"/>
  <c r="N5385" i="1"/>
  <c r="J5385" i="1"/>
  <c r="K5385" i="1" s="1"/>
  <c r="M5385" i="1"/>
  <c r="L5385" i="1"/>
  <c r="B5386" i="1"/>
  <c r="B4888" i="1"/>
  <c r="N4887" i="1"/>
  <c r="M4887" i="1"/>
  <c r="L4887" i="1"/>
  <c r="H1185" i="1"/>
  <c r="I1185" i="1"/>
  <c r="N1185" i="1"/>
  <c r="M1185" i="1"/>
  <c r="B1186" i="1"/>
  <c r="L1185" i="1"/>
  <c r="J6387" i="1" l="1"/>
  <c r="K6387" i="1" s="1"/>
  <c r="M5785" i="1"/>
  <c r="L5785" i="1"/>
  <c r="B5786" i="1"/>
  <c r="J5785" i="1"/>
  <c r="K5785" i="1" s="1"/>
  <c r="N5785" i="1"/>
  <c r="B6389" i="1"/>
  <c r="L6388" i="1"/>
  <c r="N6388" i="1"/>
  <c r="M6388" i="1"/>
  <c r="H685" i="1"/>
  <c r="N685" i="1"/>
  <c r="M685" i="1"/>
  <c r="B686" i="1"/>
  <c r="L685" i="1"/>
  <c r="I685" i="1"/>
  <c r="J685" i="1" s="1"/>
  <c r="K685" i="1" s="1"/>
  <c r="B4186" i="1"/>
  <c r="N4185" i="1"/>
  <c r="J4185" i="1"/>
  <c r="K4185" i="1" s="1"/>
  <c r="M4185" i="1"/>
  <c r="L4185" i="1"/>
  <c r="N2885" i="1"/>
  <c r="B2886" i="1"/>
  <c r="L2885" i="1"/>
  <c r="J2885" i="1"/>
  <c r="K2885" i="1" s="1"/>
  <c r="M2885" i="1"/>
  <c r="J6287" i="1"/>
  <c r="K6287" i="1" s="1"/>
  <c r="N6287" i="1"/>
  <c r="B6288" i="1"/>
  <c r="M6287" i="1"/>
  <c r="L6287" i="1"/>
  <c r="H2085" i="1"/>
  <c r="M2085" i="1"/>
  <c r="B2086" i="1"/>
  <c r="N2085" i="1"/>
  <c r="L2085" i="1"/>
  <c r="I2085" i="1"/>
  <c r="J2085" i="1" s="1"/>
  <c r="K2085" i="1" s="1"/>
  <c r="B3787" i="1"/>
  <c r="J3786" i="1"/>
  <c r="K3786" i="1" s="1"/>
  <c r="L3786" i="1"/>
  <c r="N3786" i="1"/>
  <c r="M3786" i="1"/>
  <c r="N3185" i="1"/>
  <c r="J3185" i="1"/>
  <c r="K3185" i="1" s="1"/>
  <c r="M3185" i="1"/>
  <c r="L3185" i="1"/>
  <c r="B3186" i="1"/>
  <c r="L1885" i="1"/>
  <c r="N1885" i="1"/>
  <c r="H1885" i="1"/>
  <c r="I1885" i="1"/>
  <c r="J1885" i="1" s="1"/>
  <c r="K1885" i="1" s="1"/>
  <c r="M1885" i="1"/>
  <c r="B1886" i="1"/>
  <c r="B4987" i="1"/>
  <c r="N4986" i="1"/>
  <c r="J4986" i="1"/>
  <c r="K4986" i="1" s="1"/>
  <c r="L4986" i="1"/>
  <c r="M4986" i="1"/>
  <c r="J5085" i="1"/>
  <c r="K5085" i="1" s="1"/>
  <c r="L5085" i="1"/>
  <c r="B5086" i="1"/>
  <c r="N5085" i="1"/>
  <c r="M5085" i="1"/>
  <c r="B1488" i="1"/>
  <c r="L1487" i="1"/>
  <c r="I1487" i="1"/>
  <c r="J1487" i="1" s="1"/>
  <c r="K1487" i="1" s="1"/>
  <c r="N1487" i="1"/>
  <c r="H1487" i="1"/>
  <c r="M1487" i="1"/>
  <c r="H1585" i="1"/>
  <c r="I1585" i="1"/>
  <c r="J1585" i="1" s="1"/>
  <c r="K1585" i="1" s="1"/>
  <c r="B1586" i="1"/>
  <c r="N1585" i="1"/>
  <c r="M1585" i="1"/>
  <c r="L1585" i="1"/>
  <c r="J4487" i="1"/>
  <c r="K4487" i="1" s="1"/>
  <c r="N4487" i="1"/>
  <c r="M4487" i="1"/>
  <c r="B4488" i="1"/>
  <c r="L4487" i="1"/>
  <c r="N3385" i="1"/>
  <c r="M3385" i="1"/>
  <c r="L3385" i="1"/>
  <c r="J3385" i="1"/>
  <c r="K3385" i="1" s="1"/>
  <c r="B3386" i="1"/>
  <c r="L3685" i="1"/>
  <c r="B3686" i="1"/>
  <c r="J3685" i="1"/>
  <c r="K3685" i="1" s="1"/>
  <c r="N3685" i="1"/>
  <c r="M3685" i="1"/>
  <c r="L2286" i="1"/>
  <c r="N2286" i="1"/>
  <c r="H2286" i="1"/>
  <c r="I2286" i="1"/>
  <c r="J2286" i="1" s="1"/>
  <c r="K2286" i="1" s="1"/>
  <c r="M2286" i="1"/>
  <c r="B2287" i="1"/>
  <c r="L1285" i="1"/>
  <c r="N1285" i="1"/>
  <c r="H1285" i="1"/>
  <c r="I1285" i="1"/>
  <c r="J1285" i="1" s="1"/>
  <c r="K1285" i="1" s="1"/>
  <c r="M1285" i="1"/>
  <c r="B1286" i="1"/>
  <c r="J2688" i="1"/>
  <c r="K2688" i="1" s="1"/>
  <c r="N2688" i="1"/>
  <c r="M2688" i="1"/>
  <c r="B2689" i="1"/>
  <c r="L2688" i="1"/>
  <c r="I2485" i="1"/>
  <c r="J2485" i="1" s="1"/>
  <c r="K2485" i="1" s="1"/>
  <c r="H2485" i="1"/>
  <c r="B2486" i="1"/>
  <c r="N2485" i="1"/>
  <c r="M2485" i="1"/>
  <c r="L2485" i="1"/>
  <c r="M4386" i="1"/>
  <c r="L4386" i="1"/>
  <c r="B4387" i="1"/>
  <c r="J4386" i="1"/>
  <c r="K4386" i="1" s="1"/>
  <c r="N4386" i="1"/>
  <c r="L3285" i="1"/>
  <c r="J3285" i="1"/>
  <c r="K3285" i="1" s="1"/>
  <c r="M3285" i="1"/>
  <c r="N3285" i="1"/>
  <c r="B3286" i="1"/>
  <c r="N1685" i="1"/>
  <c r="H1685" i="1"/>
  <c r="M1685" i="1"/>
  <c r="B1686" i="1"/>
  <c r="L1685" i="1"/>
  <c r="I1685" i="1"/>
  <c r="J1685" i="1" s="1"/>
  <c r="K1685" i="1" s="1"/>
  <c r="I1386" i="1"/>
  <c r="J1386" i="1" s="1"/>
  <c r="K1386" i="1" s="1"/>
  <c r="H1386" i="1"/>
  <c r="N1386" i="1"/>
  <c r="M1386" i="1"/>
  <c r="L1386" i="1"/>
  <c r="B1387" i="1"/>
  <c r="B2387" i="1"/>
  <c r="H2386" i="1"/>
  <c r="N2386" i="1"/>
  <c r="M2386" i="1"/>
  <c r="L2386" i="1"/>
  <c r="I2386" i="1"/>
  <c r="J2386" i="1" s="1"/>
  <c r="K2386" i="1" s="1"/>
  <c r="M4785" i="1"/>
  <c r="J4785" i="1"/>
  <c r="K4785" i="1" s="1"/>
  <c r="L4785" i="1"/>
  <c r="B4786" i="1"/>
  <c r="N4785" i="1"/>
  <c r="B2786" i="1"/>
  <c r="L2785" i="1"/>
  <c r="J2785" i="1"/>
  <c r="K2785" i="1" s="1"/>
  <c r="N2785" i="1"/>
  <c r="M2785" i="1"/>
  <c r="M5285" i="1"/>
  <c r="J5285" i="1"/>
  <c r="K5285" i="1" s="1"/>
  <c r="N5285" i="1"/>
  <c r="L5285" i="1"/>
  <c r="B5286" i="1"/>
  <c r="N3986" i="1"/>
  <c r="M3986" i="1"/>
  <c r="L3986" i="1"/>
  <c r="J3986" i="1"/>
  <c r="K3986" i="1" s="1"/>
  <c r="B3987" i="1"/>
  <c r="N3485" i="1"/>
  <c r="M3485" i="1"/>
  <c r="B3486" i="1"/>
  <c r="L3485" i="1"/>
  <c r="J3485" i="1"/>
  <c r="K3485" i="1" s="1"/>
  <c r="M5686" i="1"/>
  <c r="L5686" i="1"/>
  <c r="N5686" i="1"/>
  <c r="B5687" i="1"/>
  <c r="J5686" i="1"/>
  <c r="K5686" i="1" s="1"/>
  <c r="L1786" i="1"/>
  <c r="B1787" i="1"/>
  <c r="I1786" i="1"/>
  <c r="J1786" i="1" s="1"/>
  <c r="K1786" i="1" s="1"/>
  <c r="N1786" i="1"/>
  <c r="M1786" i="1"/>
  <c r="H1786" i="1"/>
  <c r="N85" i="1"/>
  <c r="M85" i="1"/>
  <c r="B86" i="1"/>
  <c r="I85" i="1"/>
  <c r="J85" i="1" s="1"/>
  <c r="K85" i="1" s="1"/>
  <c r="L85" i="1"/>
  <c r="H85" i="1"/>
  <c r="N4888" i="1"/>
  <c r="B4889" i="1"/>
  <c r="J4888" i="1"/>
  <c r="K4888" i="1" s="1"/>
  <c r="M4888" i="1"/>
  <c r="L4888" i="1"/>
  <c r="H886" i="1"/>
  <c r="B887" i="1"/>
  <c r="N886" i="1"/>
  <c r="M886" i="1"/>
  <c r="I886" i="1"/>
  <c r="J886" i="1" s="1"/>
  <c r="K886" i="1" s="1"/>
  <c r="L886" i="1"/>
  <c r="J3088" i="1"/>
  <c r="K3088" i="1" s="1"/>
  <c r="N3088" i="1"/>
  <c r="B3089" i="1"/>
  <c r="M3088" i="1"/>
  <c r="L3088" i="1"/>
  <c r="N3887" i="1"/>
  <c r="M3887" i="1"/>
  <c r="L3887" i="1"/>
  <c r="B3888" i="1"/>
  <c r="N485" i="1"/>
  <c r="H485" i="1"/>
  <c r="M485" i="1"/>
  <c r="I485" i="1"/>
  <c r="J485" i="1" s="1"/>
  <c r="K485" i="1" s="1"/>
  <c r="L485" i="1"/>
  <c r="B486" i="1"/>
  <c r="I286" i="1"/>
  <c r="J286" i="1" s="1"/>
  <c r="K286" i="1" s="1"/>
  <c r="N286" i="1"/>
  <c r="M286" i="1"/>
  <c r="B287" i="1"/>
  <c r="L286" i="1"/>
  <c r="H286" i="1"/>
  <c r="H186" i="1"/>
  <c r="I186" i="1"/>
  <c r="J186" i="1" s="1"/>
  <c r="K186" i="1" s="1"/>
  <c r="N186" i="1"/>
  <c r="B187" i="1"/>
  <c r="M186" i="1"/>
  <c r="L186" i="1"/>
  <c r="N3587" i="1"/>
  <c r="B3588" i="1"/>
  <c r="M3587" i="1"/>
  <c r="L3587" i="1"/>
  <c r="N5587" i="1"/>
  <c r="B5588" i="1"/>
  <c r="M5587" i="1"/>
  <c r="L5587" i="1"/>
  <c r="J285" i="1"/>
  <c r="K285" i="1" s="1"/>
  <c r="J4887" i="1"/>
  <c r="K4887" i="1" s="1"/>
  <c r="J6084" i="1"/>
  <c r="K6084" i="1" s="1"/>
  <c r="J4685" i="1"/>
  <c r="K4685" i="1" s="1"/>
  <c r="J3886" i="1"/>
  <c r="K3886" i="1" s="1"/>
  <c r="J2185" i="1"/>
  <c r="K2185" i="1" s="1"/>
  <c r="N785" i="1"/>
  <c r="M785" i="1"/>
  <c r="L785" i="1"/>
  <c r="B786" i="1"/>
  <c r="I785" i="1"/>
  <c r="J785" i="1" s="1"/>
  <c r="K785" i="1" s="1"/>
  <c r="H785" i="1"/>
  <c r="H1186" i="1"/>
  <c r="M1186" i="1"/>
  <c r="L1186" i="1"/>
  <c r="B1187" i="1"/>
  <c r="I1186" i="1"/>
  <c r="N1186" i="1"/>
  <c r="B586" i="1"/>
  <c r="I585" i="1"/>
  <c r="M585" i="1"/>
  <c r="L585" i="1"/>
  <c r="N585" i="1"/>
  <c r="H585" i="1"/>
  <c r="J985" i="1"/>
  <c r="K985" i="1" s="1"/>
  <c r="J6487" i="1"/>
  <c r="K6487" i="1" s="1"/>
  <c r="N6487" i="1"/>
  <c r="M6487" i="1"/>
  <c r="B6488" i="1"/>
  <c r="L6487" i="1"/>
  <c r="J1185" i="1"/>
  <c r="K1185" i="1" s="1"/>
  <c r="N5386" i="1"/>
  <c r="M5386" i="1"/>
  <c r="B5387" i="1"/>
  <c r="L5386" i="1"/>
  <c r="J6186" i="1"/>
  <c r="K6186" i="1" s="1"/>
  <c r="N6186" i="1"/>
  <c r="M6186" i="1"/>
  <c r="B6187" i="1"/>
  <c r="L6186" i="1"/>
  <c r="J5886" i="1"/>
  <c r="K5886" i="1" s="1"/>
  <c r="N5886" i="1"/>
  <c r="M5886" i="1"/>
  <c r="B5887" i="1"/>
  <c r="L5886" i="1"/>
  <c r="L4588" i="1"/>
  <c r="M4588" i="1"/>
  <c r="B4589" i="1"/>
  <c r="N4588" i="1"/>
  <c r="J484" i="1"/>
  <c r="K484" i="1" s="1"/>
  <c r="B4088" i="1"/>
  <c r="J4087" i="1"/>
  <c r="K4087" i="1" s="1"/>
  <c r="N4087" i="1"/>
  <c r="M4087" i="1"/>
  <c r="L4087" i="1"/>
  <c r="N5187" i="1"/>
  <c r="B5188" i="1"/>
  <c r="M5187" i="1"/>
  <c r="L5187" i="1"/>
  <c r="H1986" i="1"/>
  <c r="B1987" i="1"/>
  <c r="M1986" i="1"/>
  <c r="I1986" i="1"/>
  <c r="J1986" i="1" s="1"/>
  <c r="K1986" i="1" s="1"/>
  <c r="L1986" i="1"/>
  <c r="N1986" i="1"/>
  <c r="J885" i="1"/>
  <c r="K885" i="1" s="1"/>
  <c r="H1085" i="1"/>
  <c r="N1085" i="1"/>
  <c r="B1086" i="1"/>
  <c r="I1085" i="1"/>
  <c r="M1085" i="1"/>
  <c r="L1085" i="1"/>
  <c r="L6085" i="1"/>
  <c r="J6085" i="1"/>
  <c r="K6085" i="1" s="1"/>
  <c r="B6086" i="1"/>
  <c r="N6085" i="1"/>
  <c r="M6085" i="1"/>
  <c r="J3087" i="1"/>
  <c r="K3087" i="1" s="1"/>
  <c r="N4686" i="1"/>
  <c r="B4687" i="1"/>
  <c r="L4686" i="1"/>
  <c r="M4686" i="1"/>
  <c r="B2187" i="1"/>
  <c r="N2186" i="1"/>
  <c r="M2186" i="1"/>
  <c r="L2186" i="1"/>
  <c r="I2186" i="1"/>
  <c r="H2186" i="1"/>
  <c r="M986" i="1"/>
  <c r="B987" i="1"/>
  <c r="L986" i="1"/>
  <c r="H986" i="1"/>
  <c r="N986" i="1"/>
  <c r="I986" i="1"/>
  <c r="J986" i="1" s="1"/>
  <c r="K986" i="1" s="1"/>
  <c r="J3586" i="1"/>
  <c r="K3586" i="1" s="1"/>
  <c r="J5186" i="1"/>
  <c r="K5186" i="1" s="1"/>
  <c r="N5786" i="1" l="1"/>
  <c r="M5786" i="1"/>
  <c r="J5786" i="1"/>
  <c r="K5786" i="1" s="1"/>
  <c r="L5786" i="1"/>
  <c r="B5787" i="1"/>
  <c r="B6390" i="1"/>
  <c r="N6389" i="1"/>
  <c r="L6389" i="1"/>
  <c r="M6389" i="1"/>
  <c r="J6388" i="1"/>
  <c r="K6388" i="1" s="1"/>
  <c r="B687" i="1"/>
  <c r="I686" i="1"/>
  <c r="J686" i="1" s="1"/>
  <c r="K686" i="1" s="1"/>
  <c r="N686" i="1"/>
  <c r="M686" i="1"/>
  <c r="L686" i="1"/>
  <c r="H686" i="1"/>
  <c r="B2887" i="1"/>
  <c r="L2886" i="1"/>
  <c r="M2886" i="1"/>
  <c r="J2886" i="1"/>
  <c r="K2886" i="1" s="1"/>
  <c r="N2886" i="1"/>
  <c r="L4186" i="1"/>
  <c r="B4187" i="1"/>
  <c r="J4186" i="1"/>
  <c r="K4186" i="1" s="1"/>
  <c r="N4186" i="1"/>
  <c r="M4186" i="1"/>
  <c r="L6288" i="1"/>
  <c r="N6288" i="1"/>
  <c r="B6289" i="1"/>
  <c r="J6288" i="1"/>
  <c r="K6288" i="1" s="1"/>
  <c r="M6288" i="1"/>
  <c r="B2087" i="1"/>
  <c r="N2086" i="1"/>
  <c r="I2086" i="1"/>
  <c r="J2086" i="1" s="1"/>
  <c r="K2086" i="1" s="1"/>
  <c r="M2086" i="1"/>
  <c r="H2086" i="1"/>
  <c r="L2086" i="1"/>
  <c r="L3787" i="1"/>
  <c r="B3788" i="1"/>
  <c r="J3787" i="1"/>
  <c r="K3787" i="1" s="1"/>
  <c r="N3787" i="1"/>
  <c r="M3787" i="1"/>
  <c r="N3686" i="1"/>
  <c r="M3686" i="1"/>
  <c r="J3686" i="1"/>
  <c r="K3686" i="1" s="1"/>
  <c r="L3686" i="1"/>
  <c r="B3687" i="1"/>
  <c r="I1886" i="1"/>
  <c r="J1886" i="1" s="1"/>
  <c r="K1886" i="1" s="1"/>
  <c r="N1886" i="1"/>
  <c r="B1887" i="1"/>
  <c r="M1886" i="1"/>
  <c r="L1886" i="1"/>
  <c r="H1886" i="1"/>
  <c r="N3186" i="1"/>
  <c r="M3186" i="1"/>
  <c r="B3187" i="1"/>
  <c r="J3186" i="1"/>
  <c r="K3186" i="1" s="1"/>
  <c r="L3186" i="1"/>
  <c r="L2287" i="1"/>
  <c r="H2287" i="1"/>
  <c r="N2287" i="1"/>
  <c r="B2288" i="1"/>
  <c r="I2287" i="1"/>
  <c r="J2287" i="1" s="1"/>
  <c r="K2287" i="1" s="1"/>
  <c r="M2287" i="1"/>
  <c r="M3386" i="1"/>
  <c r="L3386" i="1"/>
  <c r="J3386" i="1"/>
  <c r="K3386" i="1" s="1"/>
  <c r="B3387" i="1"/>
  <c r="N3386" i="1"/>
  <c r="J5086" i="1"/>
  <c r="K5086" i="1" s="1"/>
  <c r="N5086" i="1"/>
  <c r="B5087" i="1"/>
  <c r="L5086" i="1"/>
  <c r="M5086" i="1"/>
  <c r="L4488" i="1"/>
  <c r="N4488" i="1"/>
  <c r="M4488" i="1"/>
  <c r="B4489" i="1"/>
  <c r="J4488" i="1"/>
  <c r="K4488" i="1" s="1"/>
  <c r="N1488" i="1"/>
  <c r="M1488" i="1"/>
  <c r="L1488" i="1"/>
  <c r="I1488" i="1"/>
  <c r="J1488" i="1" s="1"/>
  <c r="K1488" i="1" s="1"/>
  <c r="B1489" i="1"/>
  <c r="H1488" i="1"/>
  <c r="I1586" i="1"/>
  <c r="J1586" i="1" s="1"/>
  <c r="K1586" i="1" s="1"/>
  <c r="N1586" i="1"/>
  <c r="H1586" i="1"/>
  <c r="M1586" i="1"/>
  <c r="L1586" i="1"/>
  <c r="B1587" i="1"/>
  <c r="B4988" i="1"/>
  <c r="J4987" i="1"/>
  <c r="K4987" i="1" s="1"/>
  <c r="L4987" i="1"/>
  <c r="M4987" i="1"/>
  <c r="N4987" i="1"/>
  <c r="N3486" i="1"/>
  <c r="M3486" i="1"/>
  <c r="L3486" i="1"/>
  <c r="J3486" i="1"/>
  <c r="K3486" i="1" s="1"/>
  <c r="B3487" i="1"/>
  <c r="L1686" i="1"/>
  <c r="I1686" i="1"/>
  <c r="J1686" i="1" s="1"/>
  <c r="K1686" i="1" s="1"/>
  <c r="H1686" i="1"/>
  <c r="N1686" i="1"/>
  <c r="M1686" i="1"/>
  <c r="B1687" i="1"/>
  <c r="B4388" i="1"/>
  <c r="J4387" i="1"/>
  <c r="K4387" i="1" s="1"/>
  <c r="N4387" i="1"/>
  <c r="M4387" i="1"/>
  <c r="L4387" i="1"/>
  <c r="M86" i="1"/>
  <c r="B87" i="1"/>
  <c r="I86" i="1"/>
  <c r="J86" i="1" s="1"/>
  <c r="K86" i="1" s="1"/>
  <c r="H86" i="1"/>
  <c r="N86" i="1"/>
  <c r="L86" i="1"/>
  <c r="B2487" i="1"/>
  <c r="L2486" i="1"/>
  <c r="I2486" i="1"/>
  <c r="J2486" i="1" s="1"/>
  <c r="K2486" i="1" s="1"/>
  <c r="N2486" i="1"/>
  <c r="M2486" i="1"/>
  <c r="H2486" i="1"/>
  <c r="H1787" i="1"/>
  <c r="B1788" i="1"/>
  <c r="I1787" i="1"/>
  <c r="J1787" i="1" s="1"/>
  <c r="K1787" i="1" s="1"/>
  <c r="N1787" i="1"/>
  <c r="M1787" i="1"/>
  <c r="L1787" i="1"/>
  <c r="L2786" i="1"/>
  <c r="J2786" i="1"/>
  <c r="K2786" i="1" s="1"/>
  <c r="M2786" i="1"/>
  <c r="N2786" i="1"/>
  <c r="B2787" i="1"/>
  <c r="L2387" i="1"/>
  <c r="H2387" i="1"/>
  <c r="I2387" i="1"/>
  <c r="J2387" i="1" s="1"/>
  <c r="K2387" i="1" s="1"/>
  <c r="B2388" i="1"/>
  <c r="N2387" i="1"/>
  <c r="M2387" i="1"/>
  <c r="N3987" i="1"/>
  <c r="M3987" i="1"/>
  <c r="J3987" i="1"/>
  <c r="K3987" i="1" s="1"/>
  <c r="L3987" i="1"/>
  <c r="B3988" i="1"/>
  <c r="N5286" i="1"/>
  <c r="L5286" i="1"/>
  <c r="M5286" i="1"/>
  <c r="J5286" i="1"/>
  <c r="K5286" i="1" s="1"/>
  <c r="B5287" i="1"/>
  <c r="B1388" i="1"/>
  <c r="M1387" i="1"/>
  <c r="L1387" i="1"/>
  <c r="I1387" i="1"/>
  <c r="J1387" i="1" s="1"/>
  <c r="K1387" i="1" s="1"/>
  <c r="H1387" i="1"/>
  <c r="N1387" i="1"/>
  <c r="L3286" i="1"/>
  <c r="N3286" i="1"/>
  <c r="B3287" i="1"/>
  <c r="M3286" i="1"/>
  <c r="J3286" i="1"/>
  <c r="K3286" i="1" s="1"/>
  <c r="L1286" i="1"/>
  <c r="I1286" i="1"/>
  <c r="J1286" i="1" s="1"/>
  <c r="K1286" i="1" s="1"/>
  <c r="H1286" i="1"/>
  <c r="B1287" i="1"/>
  <c r="N1286" i="1"/>
  <c r="M1286" i="1"/>
  <c r="B5688" i="1"/>
  <c r="N5687" i="1"/>
  <c r="J5687" i="1"/>
  <c r="K5687" i="1" s="1"/>
  <c r="M5687" i="1"/>
  <c r="L5687" i="1"/>
  <c r="M4786" i="1"/>
  <c r="B4787" i="1"/>
  <c r="L4786" i="1"/>
  <c r="J4786" i="1"/>
  <c r="K4786" i="1" s="1"/>
  <c r="N4786" i="1"/>
  <c r="L2689" i="1"/>
  <c r="J2689" i="1"/>
  <c r="K2689" i="1" s="1"/>
  <c r="N2689" i="1"/>
  <c r="M2689" i="1"/>
  <c r="B2690" i="1"/>
  <c r="J4588" i="1"/>
  <c r="K4588" i="1" s="1"/>
  <c r="N6488" i="1"/>
  <c r="L6488" i="1"/>
  <c r="M6488" i="1"/>
  <c r="B6489" i="1"/>
  <c r="H1987" i="1"/>
  <c r="B1988" i="1"/>
  <c r="I1987" i="1"/>
  <c r="M1987" i="1"/>
  <c r="L1987" i="1"/>
  <c r="N1987" i="1"/>
  <c r="J5387" i="1"/>
  <c r="K5387" i="1" s="1"/>
  <c r="N5387" i="1"/>
  <c r="B5388" i="1"/>
  <c r="M5387" i="1"/>
  <c r="L5387" i="1"/>
  <c r="B3589" i="1"/>
  <c r="J3588" i="1"/>
  <c r="K3588" i="1" s="1"/>
  <c r="N3588" i="1"/>
  <c r="M3588" i="1"/>
  <c r="L3588" i="1"/>
  <c r="B888" i="1"/>
  <c r="I887" i="1"/>
  <c r="J887" i="1" s="1"/>
  <c r="K887" i="1" s="1"/>
  <c r="H887" i="1"/>
  <c r="N887" i="1"/>
  <c r="M887" i="1"/>
  <c r="L887" i="1"/>
  <c r="J5587" i="1"/>
  <c r="K5587" i="1" s="1"/>
  <c r="M4687" i="1"/>
  <c r="B4688" i="1"/>
  <c r="L4687" i="1"/>
  <c r="N4687" i="1"/>
  <c r="N6086" i="1"/>
  <c r="M6086" i="1"/>
  <c r="L6086" i="1"/>
  <c r="J6086" i="1"/>
  <c r="K6086" i="1" s="1"/>
  <c r="B6087" i="1"/>
  <c r="J1085" i="1"/>
  <c r="K1085" i="1" s="1"/>
  <c r="N5188" i="1"/>
  <c r="L5188" i="1"/>
  <c r="M5188" i="1"/>
  <c r="B5189" i="1"/>
  <c r="N4088" i="1"/>
  <c r="M4088" i="1"/>
  <c r="B4089" i="1"/>
  <c r="L4088" i="1"/>
  <c r="J585" i="1"/>
  <c r="K585" i="1" s="1"/>
  <c r="N187" i="1"/>
  <c r="M187" i="1"/>
  <c r="I187" i="1"/>
  <c r="L187" i="1"/>
  <c r="B188" i="1"/>
  <c r="H187" i="1"/>
  <c r="I287" i="1"/>
  <c r="N287" i="1"/>
  <c r="M287" i="1"/>
  <c r="H287" i="1"/>
  <c r="L287" i="1"/>
  <c r="B288" i="1"/>
  <c r="I486" i="1"/>
  <c r="J486" i="1" s="1"/>
  <c r="K486" i="1" s="1"/>
  <c r="N486" i="1"/>
  <c r="M486" i="1"/>
  <c r="H486" i="1"/>
  <c r="L486" i="1"/>
  <c r="B487" i="1"/>
  <c r="J3887" i="1"/>
  <c r="K3887" i="1" s="1"/>
  <c r="B4890" i="1"/>
  <c r="N4889" i="1"/>
  <c r="M4889" i="1"/>
  <c r="L4889" i="1"/>
  <c r="N5887" i="1"/>
  <c r="L5887" i="1"/>
  <c r="M5887" i="1"/>
  <c r="B5888" i="1"/>
  <c r="N6187" i="1"/>
  <c r="B6188" i="1"/>
  <c r="M6187" i="1"/>
  <c r="L6187" i="1"/>
  <c r="J6187" i="1"/>
  <c r="K6187" i="1" s="1"/>
  <c r="M586" i="1"/>
  <c r="L586" i="1"/>
  <c r="H586" i="1"/>
  <c r="B587" i="1"/>
  <c r="I586" i="1"/>
  <c r="N586" i="1"/>
  <c r="J1186" i="1"/>
  <c r="K1186" i="1" s="1"/>
  <c r="J3587" i="1"/>
  <c r="K3587" i="1" s="1"/>
  <c r="M3888" i="1"/>
  <c r="L3888" i="1"/>
  <c r="B3889" i="1"/>
  <c r="J3888" i="1"/>
  <c r="K3888" i="1" s="1"/>
  <c r="N3888" i="1"/>
  <c r="J5187" i="1"/>
  <c r="K5187" i="1" s="1"/>
  <c r="H2187" i="1"/>
  <c r="I2187" i="1"/>
  <c r="J2187" i="1" s="1"/>
  <c r="K2187" i="1" s="1"/>
  <c r="B2188" i="1"/>
  <c r="N2187" i="1"/>
  <c r="M2187" i="1"/>
  <c r="L2187" i="1"/>
  <c r="L1086" i="1"/>
  <c r="B1087" i="1"/>
  <c r="H1086" i="1"/>
  <c r="I1086" i="1"/>
  <c r="J1086" i="1" s="1"/>
  <c r="K1086" i="1" s="1"/>
  <c r="N1086" i="1"/>
  <c r="M1086" i="1"/>
  <c r="J4686" i="1"/>
  <c r="K4686" i="1" s="1"/>
  <c r="J5386" i="1"/>
  <c r="K5386" i="1" s="1"/>
  <c r="I1187" i="1"/>
  <c r="J1187" i="1" s="1"/>
  <c r="K1187" i="1" s="1"/>
  <c r="M1187" i="1"/>
  <c r="L1187" i="1"/>
  <c r="H1187" i="1"/>
  <c r="B1188" i="1"/>
  <c r="N1187" i="1"/>
  <c r="L786" i="1"/>
  <c r="I786" i="1"/>
  <c r="N786" i="1"/>
  <c r="H786" i="1"/>
  <c r="M786" i="1"/>
  <c r="B787" i="1"/>
  <c r="M3089" i="1"/>
  <c r="B3090" i="1"/>
  <c r="L3089" i="1"/>
  <c r="N3089" i="1"/>
  <c r="B4590" i="1"/>
  <c r="N4589" i="1"/>
  <c r="M4589" i="1"/>
  <c r="L4589" i="1"/>
  <c r="M987" i="1"/>
  <c r="I987" i="1"/>
  <c r="J987" i="1" s="1"/>
  <c r="K987" i="1" s="1"/>
  <c r="B988" i="1"/>
  <c r="L987" i="1"/>
  <c r="H987" i="1"/>
  <c r="N987" i="1"/>
  <c r="J2186" i="1"/>
  <c r="K2186" i="1" s="1"/>
  <c r="N5588" i="1"/>
  <c r="B5589" i="1"/>
  <c r="M5588" i="1"/>
  <c r="L5588" i="1"/>
  <c r="J6389" i="1" l="1"/>
  <c r="K6389" i="1" s="1"/>
  <c r="M5787" i="1"/>
  <c r="N5787" i="1"/>
  <c r="L5787" i="1"/>
  <c r="B5788" i="1"/>
  <c r="J5787" i="1"/>
  <c r="K5787" i="1" s="1"/>
  <c r="B6391" i="1"/>
  <c r="L6390" i="1"/>
  <c r="N6390" i="1"/>
  <c r="M6390" i="1"/>
  <c r="M4187" i="1"/>
  <c r="L4187" i="1"/>
  <c r="B4188" i="1"/>
  <c r="J4187" i="1"/>
  <c r="K4187" i="1" s="1"/>
  <c r="N4187" i="1"/>
  <c r="B2888" i="1"/>
  <c r="M2887" i="1"/>
  <c r="L2887" i="1"/>
  <c r="J2887" i="1"/>
  <c r="K2887" i="1" s="1"/>
  <c r="N2887" i="1"/>
  <c r="N687" i="1"/>
  <c r="B688" i="1"/>
  <c r="M687" i="1"/>
  <c r="L687" i="1"/>
  <c r="I687" i="1"/>
  <c r="J687" i="1" s="1"/>
  <c r="K687" i="1" s="1"/>
  <c r="H687" i="1"/>
  <c r="J6289" i="1"/>
  <c r="K6289" i="1" s="1"/>
  <c r="N6289" i="1"/>
  <c r="M6289" i="1"/>
  <c r="B6290" i="1"/>
  <c r="L6289" i="1"/>
  <c r="L3788" i="1"/>
  <c r="B3789" i="1"/>
  <c r="M3788" i="1"/>
  <c r="J3788" i="1"/>
  <c r="K3788" i="1" s="1"/>
  <c r="N3788" i="1"/>
  <c r="M2087" i="1"/>
  <c r="B2088" i="1"/>
  <c r="H2087" i="1"/>
  <c r="L2087" i="1"/>
  <c r="I2087" i="1"/>
  <c r="J2087" i="1" s="1"/>
  <c r="K2087" i="1" s="1"/>
  <c r="N2087" i="1"/>
  <c r="N1489" i="1"/>
  <c r="M1489" i="1"/>
  <c r="L1489" i="1"/>
  <c r="H1489" i="1"/>
  <c r="I1489" i="1"/>
  <c r="J1489" i="1" s="1"/>
  <c r="K1489" i="1" s="1"/>
  <c r="B1490" i="1"/>
  <c r="N4489" i="1"/>
  <c r="B4490" i="1"/>
  <c r="M4489" i="1"/>
  <c r="J4489" i="1"/>
  <c r="K4489" i="1" s="1"/>
  <c r="L4489" i="1"/>
  <c r="N3387" i="1"/>
  <c r="B3388" i="1"/>
  <c r="J3387" i="1"/>
  <c r="K3387" i="1" s="1"/>
  <c r="L3387" i="1"/>
  <c r="M3387" i="1"/>
  <c r="N3687" i="1"/>
  <c r="L3687" i="1"/>
  <c r="B3688" i="1"/>
  <c r="J3687" i="1"/>
  <c r="K3687" i="1" s="1"/>
  <c r="M3687" i="1"/>
  <c r="J5087" i="1"/>
  <c r="K5087" i="1" s="1"/>
  <c r="M5087" i="1"/>
  <c r="L5087" i="1"/>
  <c r="B5088" i="1"/>
  <c r="N5087" i="1"/>
  <c r="N2288" i="1"/>
  <c r="L2288" i="1"/>
  <c r="M2288" i="1"/>
  <c r="H2288" i="1"/>
  <c r="I2288" i="1"/>
  <c r="J2288" i="1" s="1"/>
  <c r="K2288" i="1" s="1"/>
  <c r="B2289" i="1"/>
  <c r="J4988" i="1"/>
  <c r="K4988" i="1" s="1"/>
  <c r="B4989" i="1"/>
  <c r="L4988" i="1"/>
  <c r="M4988" i="1"/>
  <c r="N4988" i="1"/>
  <c r="M3187" i="1"/>
  <c r="L3187" i="1"/>
  <c r="B3188" i="1"/>
  <c r="J3187" i="1"/>
  <c r="K3187" i="1" s="1"/>
  <c r="N3187" i="1"/>
  <c r="N1887" i="1"/>
  <c r="M1887" i="1"/>
  <c r="B1888" i="1"/>
  <c r="I1887" i="1"/>
  <c r="J1887" i="1" s="1"/>
  <c r="K1887" i="1" s="1"/>
  <c r="H1887" i="1"/>
  <c r="L1887" i="1"/>
  <c r="H1587" i="1"/>
  <c r="N1587" i="1"/>
  <c r="M1587" i="1"/>
  <c r="L1587" i="1"/>
  <c r="B1588" i="1"/>
  <c r="I1587" i="1"/>
  <c r="J1587" i="1" s="1"/>
  <c r="K1587" i="1" s="1"/>
  <c r="J2690" i="1"/>
  <c r="K2690" i="1" s="1"/>
  <c r="B2691" i="1"/>
  <c r="N2690" i="1"/>
  <c r="M2690" i="1"/>
  <c r="L2690" i="1"/>
  <c r="B5288" i="1"/>
  <c r="N5287" i="1"/>
  <c r="L5287" i="1"/>
  <c r="M5287" i="1"/>
  <c r="J5287" i="1"/>
  <c r="K5287" i="1" s="1"/>
  <c r="M3988" i="1"/>
  <c r="L3988" i="1"/>
  <c r="J3988" i="1"/>
  <c r="K3988" i="1" s="1"/>
  <c r="N3988" i="1"/>
  <c r="B3989" i="1"/>
  <c r="B2788" i="1"/>
  <c r="L2787" i="1"/>
  <c r="J2787" i="1"/>
  <c r="K2787" i="1" s="1"/>
  <c r="N2787" i="1"/>
  <c r="M2787" i="1"/>
  <c r="H1687" i="1"/>
  <c r="B1688" i="1"/>
  <c r="I1687" i="1"/>
  <c r="J1687" i="1" s="1"/>
  <c r="K1687" i="1" s="1"/>
  <c r="N1687" i="1"/>
  <c r="M1687" i="1"/>
  <c r="L1687" i="1"/>
  <c r="J3487" i="1"/>
  <c r="K3487" i="1" s="1"/>
  <c r="B3488" i="1"/>
  <c r="N3487" i="1"/>
  <c r="M3487" i="1"/>
  <c r="L3487" i="1"/>
  <c r="B1288" i="1"/>
  <c r="I1287" i="1"/>
  <c r="J1287" i="1" s="1"/>
  <c r="K1287" i="1" s="1"/>
  <c r="M1287" i="1"/>
  <c r="L1287" i="1"/>
  <c r="N1287" i="1"/>
  <c r="H1287" i="1"/>
  <c r="B3288" i="1"/>
  <c r="J3287" i="1"/>
  <c r="K3287" i="1" s="1"/>
  <c r="M3287" i="1"/>
  <c r="N3287" i="1"/>
  <c r="L3287" i="1"/>
  <c r="M2388" i="1"/>
  <c r="L2388" i="1"/>
  <c r="H2388" i="1"/>
  <c r="B2389" i="1"/>
  <c r="I2388" i="1"/>
  <c r="J2388" i="1" s="1"/>
  <c r="K2388" i="1" s="1"/>
  <c r="N2388" i="1"/>
  <c r="N4787" i="1"/>
  <c r="M4787" i="1"/>
  <c r="L4787" i="1"/>
  <c r="B4788" i="1"/>
  <c r="J4787" i="1"/>
  <c r="K4787" i="1" s="1"/>
  <c r="B1789" i="1"/>
  <c r="I1788" i="1"/>
  <c r="J1788" i="1" s="1"/>
  <c r="K1788" i="1" s="1"/>
  <c r="N1788" i="1"/>
  <c r="H1788" i="1"/>
  <c r="M1788" i="1"/>
  <c r="L1788" i="1"/>
  <c r="M87" i="1"/>
  <c r="B88" i="1"/>
  <c r="H87" i="1"/>
  <c r="I87" i="1"/>
  <c r="J87" i="1" s="1"/>
  <c r="K87" i="1" s="1"/>
  <c r="N87" i="1"/>
  <c r="L87" i="1"/>
  <c r="M4388" i="1"/>
  <c r="L4388" i="1"/>
  <c r="J4388" i="1"/>
  <c r="K4388" i="1" s="1"/>
  <c r="B4389" i="1"/>
  <c r="N4388" i="1"/>
  <c r="J5688" i="1"/>
  <c r="K5688" i="1" s="1"/>
  <c r="L5688" i="1"/>
  <c r="B5689" i="1"/>
  <c r="N5688" i="1"/>
  <c r="M5688" i="1"/>
  <c r="H1388" i="1"/>
  <c r="I1388" i="1"/>
  <c r="J1388" i="1" s="1"/>
  <c r="K1388" i="1" s="1"/>
  <c r="L1388" i="1"/>
  <c r="B1389" i="1"/>
  <c r="N1388" i="1"/>
  <c r="M1388" i="1"/>
  <c r="H2487" i="1"/>
  <c r="N2487" i="1"/>
  <c r="B2488" i="1"/>
  <c r="M2487" i="1"/>
  <c r="L2487" i="1"/>
  <c r="I2487" i="1"/>
  <c r="J2487" i="1" s="1"/>
  <c r="K2487" i="1" s="1"/>
  <c r="I787" i="1"/>
  <c r="N787" i="1"/>
  <c r="B788" i="1"/>
  <c r="M787" i="1"/>
  <c r="L787" i="1"/>
  <c r="H787" i="1"/>
  <c r="N1087" i="1"/>
  <c r="I1087" i="1"/>
  <c r="J1087" i="1" s="1"/>
  <c r="K1087" i="1" s="1"/>
  <c r="M1087" i="1"/>
  <c r="L1087" i="1"/>
  <c r="H1087" i="1"/>
  <c r="B1088" i="1"/>
  <c r="N3889" i="1"/>
  <c r="M3889" i="1"/>
  <c r="L3889" i="1"/>
  <c r="B3890" i="1"/>
  <c r="J5188" i="1"/>
  <c r="K5188" i="1" s="1"/>
  <c r="J4687" i="1"/>
  <c r="K4687" i="1" s="1"/>
  <c r="M1988" i="1"/>
  <c r="H1988" i="1"/>
  <c r="N1988" i="1"/>
  <c r="L1988" i="1"/>
  <c r="I1988" i="1"/>
  <c r="J1988" i="1" s="1"/>
  <c r="K1988" i="1" s="1"/>
  <c r="B1989" i="1"/>
  <c r="J586" i="1"/>
  <c r="K586" i="1" s="1"/>
  <c r="B5889" i="1"/>
  <c r="N5888" i="1"/>
  <c r="M5888" i="1"/>
  <c r="L5888" i="1"/>
  <c r="J287" i="1"/>
  <c r="K287" i="1" s="1"/>
  <c r="M1188" i="1"/>
  <c r="L1188" i="1"/>
  <c r="I1188" i="1"/>
  <c r="J1188" i="1" s="1"/>
  <c r="K1188" i="1" s="1"/>
  <c r="B1189" i="1"/>
  <c r="N1188" i="1"/>
  <c r="H1188" i="1"/>
  <c r="N3090" i="1"/>
  <c r="M3090" i="1"/>
  <c r="L3090" i="1"/>
  <c r="B3091" i="1"/>
  <c r="I587" i="1"/>
  <c r="J587" i="1" s="1"/>
  <c r="K587" i="1" s="1"/>
  <c r="H587" i="1"/>
  <c r="N587" i="1"/>
  <c r="M587" i="1"/>
  <c r="L587" i="1"/>
  <c r="B588" i="1"/>
  <c r="J5887" i="1"/>
  <c r="K5887" i="1" s="1"/>
  <c r="N487" i="1"/>
  <c r="M487" i="1"/>
  <c r="H487" i="1"/>
  <c r="L487" i="1"/>
  <c r="B488" i="1"/>
  <c r="I487" i="1"/>
  <c r="I288" i="1"/>
  <c r="J288" i="1" s="1"/>
  <c r="K288" i="1" s="1"/>
  <c r="N288" i="1"/>
  <c r="M288" i="1"/>
  <c r="L288" i="1"/>
  <c r="H288" i="1"/>
  <c r="B289" i="1"/>
  <c r="J4088" i="1"/>
  <c r="K4088" i="1" s="1"/>
  <c r="B4689" i="1"/>
  <c r="N4688" i="1"/>
  <c r="J4688" i="1"/>
  <c r="K4688" i="1" s="1"/>
  <c r="M4688" i="1"/>
  <c r="L4688" i="1"/>
  <c r="J6489" i="1"/>
  <c r="K6489" i="1" s="1"/>
  <c r="N6489" i="1"/>
  <c r="M6489" i="1"/>
  <c r="L6489" i="1"/>
  <c r="B6490" i="1"/>
  <c r="L4890" i="1"/>
  <c r="M4890" i="1"/>
  <c r="J4890" i="1"/>
  <c r="K4890" i="1" s="1"/>
  <c r="B4891" i="1"/>
  <c r="N4890" i="1"/>
  <c r="N188" i="1"/>
  <c r="M188" i="1"/>
  <c r="L188" i="1"/>
  <c r="H188" i="1"/>
  <c r="I188" i="1"/>
  <c r="J188" i="1" s="1"/>
  <c r="K188" i="1" s="1"/>
  <c r="B189" i="1"/>
  <c r="N4089" i="1"/>
  <c r="B4090" i="1"/>
  <c r="M4089" i="1"/>
  <c r="J4089" i="1"/>
  <c r="K4089" i="1" s="1"/>
  <c r="L4089" i="1"/>
  <c r="N5189" i="1"/>
  <c r="M5189" i="1"/>
  <c r="L5189" i="1"/>
  <c r="B5190" i="1"/>
  <c r="I888" i="1"/>
  <c r="J888" i="1" s="1"/>
  <c r="K888" i="1" s="1"/>
  <c r="H888" i="1"/>
  <c r="N888" i="1"/>
  <c r="M888" i="1"/>
  <c r="L888" i="1"/>
  <c r="B889" i="1"/>
  <c r="B3590" i="1"/>
  <c r="N3589" i="1"/>
  <c r="M3589" i="1"/>
  <c r="L3589" i="1"/>
  <c r="J6488" i="1"/>
  <c r="K6488" i="1" s="1"/>
  <c r="B5590" i="1"/>
  <c r="N5589" i="1"/>
  <c r="M5589" i="1"/>
  <c r="L5589" i="1"/>
  <c r="L988" i="1"/>
  <c r="H988" i="1"/>
  <c r="N988" i="1"/>
  <c r="M988" i="1"/>
  <c r="I988" i="1"/>
  <c r="J988" i="1" s="1"/>
  <c r="K988" i="1" s="1"/>
  <c r="B989" i="1"/>
  <c r="N4590" i="1"/>
  <c r="M4590" i="1"/>
  <c r="L4590" i="1"/>
  <c r="B4591" i="1"/>
  <c r="J5588" i="1"/>
  <c r="K5588" i="1" s="1"/>
  <c r="J786" i="1"/>
  <c r="K786" i="1" s="1"/>
  <c r="M6188" i="1"/>
  <c r="L6188" i="1"/>
  <c r="N6188" i="1"/>
  <c r="B6189" i="1"/>
  <c r="J4889" i="1"/>
  <c r="K4889" i="1" s="1"/>
  <c r="N6087" i="1"/>
  <c r="M6087" i="1"/>
  <c r="L6087" i="1"/>
  <c r="B6088" i="1"/>
  <c r="J6087" i="1"/>
  <c r="K6087" i="1" s="1"/>
  <c r="N5388" i="1"/>
  <c r="B5389" i="1"/>
  <c r="M5388" i="1"/>
  <c r="L5388" i="1"/>
  <c r="J4589" i="1"/>
  <c r="K4589" i="1" s="1"/>
  <c r="J3089" i="1"/>
  <c r="K3089" i="1" s="1"/>
  <c r="B2189" i="1"/>
  <c r="I2188" i="1"/>
  <c r="J2188" i="1" s="1"/>
  <c r="K2188" i="1" s="1"/>
  <c r="N2188" i="1"/>
  <c r="M2188" i="1"/>
  <c r="L2188" i="1"/>
  <c r="H2188" i="1"/>
  <c r="J187" i="1"/>
  <c r="K187" i="1" s="1"/>
  <c r="J1987" i="1"/>
  <c r="K1987" i="1" s="1"/>
  <c r="B6392" i="1" l="1"/>
  <c r="N6391" i="1"/>
  <c r="L6391" i="1"/>
  <c r="M6391" i="1"/>
  <c r="J6390" i="1"/>
  <c r="K6390" i="1" s="1"/>
  <c r="N5788" i="1"/>
  <c r="M5788" i="1"/>
  <c r="L5788" i="1"/>
  <c r="B5789" i="1"/>
  <c r="J5788" i="1"/>
  <c r="K5788" i="1" s="1"/>
  <c r="N4188" i="1"/>
  <c r="B4189" i="1"/>
  <c r="M4188" i="1"/>
  <c r="J4188" i="1"/>
  <c r="K4188" i="1" s="1"/>
  <c r="L4188" i="1"/>
  <c r="B689" i="1"/>
  <c r="N688" i="1"/>
  <c r="M688" i="1"/>
  <c r="L688" i="1"/>
  <c r="I688" i="1"/>
  <c r="J688" i="1" s="1"/>
  <c r="K688" i="1" s="1"/>
  <c r="H688" i="1"/>
  <c r="L2888" i="1"/>
  <c r="B2889" i="1"/>
  <c r="M2888" i="1"/>
  <c r="J2888" i="1"/>
  <c r="K2888" i="1" s="1"/>
  <c r="N2888" i="1"/>
  <c r="J6290" i="1"/>
  <c r="K6290" i="1" s="1"/>
  <c r="N6290" i="1"/>
  <c r="M6290" i="1"/>
  <c r="L6290" i="1"/>
  <c r="B6291" i="1"/>
  <c r="H2088" i="1"/>
  <c r="B2089" i="1"/>
  <c r="N2088" i="1"/>
  <c r="M2088" i="1"/>
  <c r="I2088" i="1"/>
  <c r="J2088" i="1" s="1"/>
  <c r="K2088" i="1" s="1"/>
  <c r="L2088" i="1"/>
  <c r="J3789" i="1"/>
  <c r="K3789" i="1" s="1"/>
  <c r="B3790" i="1"/>
  <c r="N3789" i="1"/>
  <c r="L3789" i="1"/>
  <c r="M3789" i="1"/>
  <c r="M3688" i="1"/>
  <c r="J3688" i="1"/>
  <c r="K3688" i="1" s="1"/>
  <c r="L3688" i="1"/>
  <c r="B3689" i="1"/>
  <c r="N3688" i="1"/>
  <c r="L1490" i="1"/>
  <c r="H1490" i="1"/>
  <c r="B1491" i="1"/>
  <c r="I1490" i="1"/>
  <c r="J1490" i="1" s="1"/>
  <c r="K1490" i="1" s="1"/>
  <c r="N1490" i="1"/>
  <c r="M1490" i="1"/>
  <c r="J4989" i="1"/>
  <c r="K4989" i="1" s="1"/>
  <c r="M4989" i="1"/>
  <c r="N4989" i="1"/>
  <c r="B4990" i="1"/>
  <c r="L4989" i="1"/>
  <c r="B3189" i="1"/>
  <c r="N3188" i="1"/>
  <c r="M3188" i="1"/>
  <c r="J3188" i="1"/>
  <c r="K3188" i="1" s="1"/>
  <c r="L3188" i="1"/>
  <c r="B1589" i="1"/>
  <c r="M1588" i="1"/>
  <c r="I1588" i="1"/>
  <c r="J1588" i="1" s="1"/>
  <c r="K1588" i="1" s="1"/>
  <c r="H1588" i="1"/>
  <c r="L1588" i="1"/>
  <c r="N1588" i="1"/>
  <c r="B2290" i="1"/>
  <c r="I2289" i="1"/>
  <c r="J2289" i="1" s="1"/>
  <c r="K2289" i="1" s="1"/>
  <c r="L2289" i="1"/>
  <c r="N2289" i="1"/>
  <c r="H2289" i="1"/>
  <c r="M2289" i="1"/>
  <c r="M3388" i="1"/>
  <c r="B3389" i="1"/>
  <c r="J3388" i="1"/>
  <c r="K3388" i="1" s="1"/>
  <c r="L3388" i="1"/>
  <c r="N3388" i="1"/>
  <c r="J4490" i="1"/>
  <c r="K4490" i="1" s="1"/>
  <c r="B4491" i="1"/>
  <c r="M4490" i="1"/>
  <c r="N4490" i="1"/>
  <c r="L4490" i="1"/>
  <c r="I1888" i="1"/>
  <c r="J1888" i="1" s="1"/>
  <c r="K1888" i="1" s="1"/>
  <c r="N1888" i="1"/>
  <c r="L1888" i="1"/>
  <c r="H1888" i="1"/>
  <c r="M1888" i="1"/>
  <c r="B1889" i="1"/>
  <c r="J5088" i="1"/>
  <c r="K5088" i="1" s="1"/>
  <c r="M5088" i="1"/>
  <c r="L5088" i="1"/>
  <c r="N5088" i="1"/>
  <c r="B5089" i="1"/>
  <c r="L3989" i="1"/>
  <c r="B3990" i="1"/>
  <c r="N3989" i="1"/>
  <c r="M3989" i="1"/>
  <c r="J3989" i="1"/>
  <c r="K3989" i="1" s="1"/>
  <c r="M4788" i="1"/>
  <c r="L4788" i="1"/>
  <c r="J4788" i="1"/>
  <c r="K4788" i="1" s="1"/>
  <c r="N4788" i="1"/>
  <c r="B4789" i="1"/>
  <c r="L1389" i="1"/>
  <c r="I1389" i="1"/>
  <c r="J1389" i="1" s="1"/>
  <c r="K1389" i="1" s="1"/>
  <c r="N1389" i="1"/>
  <c r="B1390" i="1"/>
  <c r="M1389" i="1"/>
  <c r="H1389" i="1"/>
  <c r="J5689" i="1"/>
  <c r="K5689" i="1" s="1"/>
  <c r="B5690" i="1"/>
  <c r="N5689" i="1"/>
  <c r="M5689" i="1"/>
  <c r="L5689" i="1"/>
  <c r="J4389" i="1"/>
  <c r="K4389" i="1" s="1"/>
  <c r="M4389" i="1"/>
  <c r="B4390" i="1"/>
  <c r="N4389" i="1"/>
  <c r="L4389" i="1"/>
  <c r="H2389" i="1"/>
  <c r="N2389" i="1"/>
  <c r="M2389" i="1"/>
  <c r="L2389" i="1"/>
  <c r="B2390" i="1"/>
  <c r="I2389" i="1"/>
  <c r="J2389" i="1" s="1"/>
  <c r="K2389" i="1" s="1"/>
  <c r="L2488" i="1"/>
  <c r="I2488" i="1"/>
  <c r="J2488" i="1" s="1"/>
  <c r="K2488" i="1" s="1"/>
  <c r="H2488" i="1"/>
  <c r="N2488" i="1"/>
  <c r="B2489" i="1"/>
  <c r="M2488" i="1"/>
  <c r="N3488" i="1"/>
  <c r="B3489" i="1"/>
  <c r="M3488" i="1"/>
  <c r="L3488" i="1"/>
  <c r="J3488" i="1"/>
  <c r="K3488" i="1" s="1"/>
  <c r="J2691" i="1"/>
  <c r="K2691" i="1" s="1"/>
  <c r="B2692" i="1"/>
  <c r="N2691" i="1"/>
  <c r="L2691" i="1"/>
  <c r="M2691" i="1"/>
  <c r="N88" i="1"/>
  <c r="M88" i="1"/>
  <c r="L88" i="1"/>
  <c r="B89" i="1"/>
  <c r="H88" i="1"/>
  <c r="I88" i="1"/>
  <c r="J88" i="1" s="1"/>
  <c r="K88" i="1" s="1"/>
  <c r="M1688" i="1"/>
  <c r="L1688" i="1"/>
  <c r="H1688" i="1"/>
  <c r="B1689" i="1"/>
  <c r="I1688" i="1"/>
  <c r="J1688" i="1" s="1"/>
  <c r="K1688" i="1" s="1"/>
  <c r="N1688" i="1"/>
  <c r="N1789" i="1"/>
  <c r="M1789" i="1"/>
  <c r="L1789" i="1"/>
  <c r="I1789" i="1"/>
  <c r="J1789" i="1" s="1"/>
  <c r="K1789" i="1" s="1"/>
  <c r="H1789" i="1"/>
  <c r="B1790" i="1"/>
  <c r="L3288" i="1"/>
  <c r="M3288" i="1"/>
  <c r="N3288" i="1"/>
  <c r="J3288" i="1"/>
  <c r="K3288" i="1" s="1"/>
  <c r="B3289" i="1"/>
  <c r="M1288" i="1"/>
  <c r="L1288" i="1"/>
  <c r="I1288" i="1"/>
  <c r="J1288" i="1" s="1"/>
  <c r="K1288" i="1" s="1"/>
  <c r="H1288" i="1"/>
  <c r="N1288" i="1"/>
  <c r="B1289" i="1"/>
  <c r="M2788" i="1"/>
  <c r="J2788" i="1"/>
  <c r="K2788" i="1" s="1"/>
  <c r="L2788" i="1"/>
  <c r="B2789" i="1"/>
  <c r="N2788" i="1"/>
  <c r="M5288" i="1"/>
  <c r="J5288" i="1"/>
  <c r="K5288" i="1" s="1"/>
  <c r="B5289" i="1"/>
  <c r="N5288" i="1"/>
  <c r="L5288" i="1"/>
  <c r="J5589" i="1"/>
  <c r="K5589" i="1" s="1"/>
  <c r="J3589" i="1"/>
  <c r="K3589" i="1" s="1"/>
  <c r="B1190" i="1"/>
  <c r="N1189" i="1"/>
  <c r="M1189" i="1"/>
  <c r="L1189" i="1"/>
  <c r="I1189" i="1"/>
  <c r="J1189" i="1" s="1"/>
  <c r="K1189" i="1" s="1"/>
  <c r="H1189" i="1"/>
  <c r="I889" i="1"/>
  <c r="J889" i="1" s="1"/>
  <c r="K889" i="1" s="1"/>
  <c r="B890" i="1"/>
  <c r="H889" i="1"/>
  <c r="N889" i="1"/>
  <c r="M889" i="1"/>
  <c r="L889" i="1"/>
  <c r="J5189" i="1"/>
  <c r="K5189" i="1" s="1"/>
  <c r="N189" i="1"/>
  <c r="M189" i="1"/>
  <c r="H189" i="1"/>
  <c r="L189" i="1"/>
  <c r="I189" i="1"/>
  <c r="B190" i="1"/>
  <c r="N6490" i="1"/>
  <c r="M6490" i="1"/>
  <c r="L6490" i="1"/>
  <c r="J6490" i="1"/>
  <c r="K6490" i="1" s="1"/>
  <c r="B6491" i="1"/>
  <c r="I788" i="1"/>
  <c r="J788" i="1" s="1"/>
  <c r="K788" i="1" s="1"/>
  <c r="H788" i="1"/>
  <c r="N788" i="1"/>
  <c r="M788" i="1"/>
  <c r="L788" i="1"/>
  <c r="B789" i="1"/>
  <c r="B6089" i="1"/>
  <c r="N6088" i="1"/>
  <c r="M6088" i="1"/>
  <c r="L6088" i="1"/>
  <c r="N5190" i="1"/>
  <c r="M5190" i="1"/>
  <c r="B5191" i="1"/>
  <c r="L5190" i="1"/>
  <c r="I289" i="1"/>
  <c r="M289" i="1"/>
  <c r="L289" i="1"/>
  <c r="B290" i="1"/>
  <c r="H289" i="1"/>
  <c r="N289" i="1"/>
  <c r="J487" i="1"/>
  <c r="K487" i="1" s="1"/>
  <c r="J3090" i="1"/>
  <c r="K3090" i="1" s="1"/>
  <c r="N3890" i="1"/>
  <c r="M3890" i="1"/>
  <c r="J3890" i="1"/>
  <c r="K3890" i="1" s="1"/>
  <c r="L3890" i="1"/>
  <c r="B3891" i="1"/>
  <c r="N1088" i="1"/>
  <c r="H1088" i="1"/>
  <c r="I1088" i="1"/>
  <c r="M1088" i="1"/>
  <c r="B1089" i="1"/>
  <c r="L1088" i="1"/>
  <c r="J5388" i="1"/>
  <c r="K5388" i="1" s="1"/>
  <c r="J6188" i="1"/>
  <c r="K6188" i="1" s="1"/>
  <c r="L5590" i="1"/>
  <c r="B5591" i="1"/>
  <c r="J5590" i="1"/>
  <c r="K5590" i="1" s="1"/>
  <c r="N5590" i="1"/>
  <c r="M5590" i="1"/>
  <c r="J4891" i="1"/>
  <c r="K4891" i="1" s="1"/>
  <c r="M4891" i="1"/>
  <c r="B4892" i="1"/>
  <c r="N4891" i="1"/>
  <c r="L4891" i="1"/>
  <c r="M488" i="1"/>
  <c r="L488" i="1"/>
  <c r="B489" i="1"/>
  <c r="I488" i="1"/>
  <c r="J488" i="1" s="1"/>
  <c r="K488" i="1" s="1"/>
  <c r="H488" i="1"/>
  <c r="N488" i="1"/>
  <c r="J5888" i="1"/>
  <c r="K5888" i="1" s="1"/>
  <c r="J3889" i="1"/>
  <c r="K3889" i="1" s="1"/>
  <c r="J787" i="1"/>
  <c r="K787" i="1" s="1"/>
  <c r="J4590" i="1"/>
  <c r="K4590" i="1" s="1"/>
  <c r="J3590" i="1"/>
  <c r="K3590" i="1" s="1"/>
  <c r="N3590" i="1"/>
  <c r="B3591" i="1"/>
  <c r="M3590" i="1"/>
  <c r="L3590" i="1"/>
  <c r="L588" i="1"/>
  <c r="B589" i="1"/>
  <c r="I588" i="1"/>
  <c r="J588" i="1" s="1"/>
  <c r="K588" i="1" s="1"/>
  <c r="N588" i="1"/>
  <c r="M588" i="1"/>
  <c r="H588" i="1"/>
  <c r="M3091" i="1"/>
  <c r="L3091" i="1"/>
  <c r="B3092" i="1"/>
  <c r="N3091" i="1"/>
  <c r="L1989" i="1"/>
  <c r="N1989" i="1"/>
  <c r="I1989" i="1"/>
  <c r="B1990" i="1"/>
  <c r="M1989" i="1"/>
  <c r="H1989" i="1"/>
  <c r="M2189" i="1"/>
  <c r="H2189" i="1"/>
  <c r="I2189" i="1"/>
  <c r="L2189" i="1"/>
  <c r="B2190" i="1"/>
  <c r="N2189" i="1"/>
  <c r="N5389" i="1"/>
  <c r="M5389" i="1"/>
  <c r="L5389" i="1"/>
  <c r="J5389" i="1"/>
  <c r="K5389" i="1" s="1"/>
  <c r="B5390" i="1"/>
  <c r="J6189" i="1"/>
  <c r="K6189" i="1" s="1"/>
  <c r="N6189" i="1"/>
  <c r="M6189" i="1"/>
  <c r="B6190" i="1"/>
  <c r="L6189" i="1"/>
  <c r="J4591" i="1"/>
  <c r="K4591" i="1" s="1"/>
  <c r="N4591" i="1"/>
  <c r="M4591" i="1"/>
  <c r="B4592" i="1"/>
  <c r="L4591" i="1"/>
  <c r="B990" i="1"/>
  <c r="L989" i="1"/>
  <c r="I989" i="1"/>
  <c r="J989" i="1" s="1"/>
  <c r="K989" i="1" s="1"/>
  <c r="H989" i="1"/>
  <c r="N989" i="1"/>
  <c r="M989" i="1"/>
  <c r="N4090" i="1"/>
  <c r="M4090" i="1"/>
  <c r="B4091" i="1"/>
  <c r="L4090" i="1"/>
  <c r="B4690" i="1"/>
  <c r="L4689" i="1"/>
  <c r="M4689" i="1"/>
  <c r="N4689" i="1"/>
  <c r="B5890" i="1"/>
  <c r="N5889" i="1"/>
  <c r="M5889" i="1"/>
  <c r="L5889" i="1"/>
  <c r="J6391" i="1" l="1"/>
  <c r="K6391" i="1" s="1"/>
  <c r="J5789" i="1"/>
  <c r="K5789" i="1" s="1"/>
  <c r="N5789" i="1"/>
  <c r="M5789" i="1"/>
  <c r="L5789" i="1"/>
  <c r="B5790" i="1"/>
  <c r="B6393" i="1"/>
  <c r="L6392" i="1"/>
  <c r="M6392" i="1"/>
  <c r="N6392" i="1"/>
  <c r="J6392" i="1"/>
  <c r="K6392" i="1" s="1"/>
  <c r="N2889" i="1"/>
  <c r="M2889" i="1"/>
  <c r="L2889" i="1"/>
  <c r="B2890" i="1"/>
  <c r="J2889" i="1"/>
  <c r="K2889" i="1" s="1"/>
  <c r="J4189" i="1"/>
  <c r="K4189" i="1" s="1"/>
  <c r="M4189" i="1"/>
  <c r="B4190" i="1"/>
  <c r="L4189" i="1"/>
  <c r="N4189" i="1"/>
  <c r="N689" i="1"/>
  <c r="M689" i="1"/>
  <c r="H689" i="1"/>
  <c r="I689" i="1"/>
  <c r="J689" i="1" s="1"/>
  <c r="K689" i="1" s="1"/>
  <c r="B690" i="1"/>
  <c r="L689" i="1"/>
  <c r="N6291" i="1"/>
  <c r="M6291" i="1"/>
  <c r="J6291" i="1"/>
  <c r="K6291" i="1" s="1"/>
  <c r="B6292" i="1"/>
  <c r="L6291" i="1"/>
  <c r="B3791" i="1"/>
  <c r="J3790" i="1"/>
  <c r="K3790" i="1" s="1"/>
  <c r="N3790" i="1"/>
  <c r="M3790" i="1"/>
  <c r="L3790" i="1"/>
  <c r="I2089" i="1"/>
  <c r="J2089" i="1" s="1"/>
  <c r="K2089" i="1" s="1"/>
  <c r="N2089" i="1"/>
  <c r="H2089" i="1"/>
  <c r="L2089" i="1"/>
  <c r="M2089" i="1"/>
  <c r="B2090" i="1"/>
  <c r="L4491" i="1"/>
  <c r="M4491" i="1"/>
  <c r="J4491" i="1"/>
  <c r="K4491" i="1" s="1"/>
  <c r="B4492" i="1"/>
  <c r="N4491" i="1"/>
  <c r="B3690" i="1"/>
  <c r="L3689" i="1"/>
  <c r="N3689" i="1"/>
  <c r="J3689" i="1"/>
  <c r="K3689" i="1" s="1"/>
  <c r="M3689" i="1"/>
  <c r="B5090" i="1"/>
  <c r="M5089" i="1"/>
  <c r="N5089" i="1"/>
  <c r="J5089" i="1"/>
  <c r="K5089" i="1" s="1"/>
  <c r="L5089" i="1"/>
  <c r="M1889" i="1"/>
  <c r="B1890" i="1"/>
  <c r="L1889" i="1"/>
  <c r="H1889" i="1"/>
  <c r="I1889" i="1"/>
  <c r="J1889" i="1" s="1"/>
  <c r="K1889" i="1" s="1"/>
  <c r="N1889" i="1"/>
  <c r="J3389" i="1"/>
  <c r="K3389" i="1" s="1"/>
  <c r="N3389" i="1"/>
  <c r="M3389" i="1"/>
  <c r="L3389" i="1"/>
  <c r="B3390" i="1"/>
  <c r="L2290" i="1"/>
  <c r="H2290" i="1"/>
  <c r="B2291" i="1"/>
  <c r="I2290" i="1"/>
  <c r="J2290" i="1" s="1"/>
  <c r="K2290" i="1" s="1"/>
  <c r="N2290" i="1"/>
  <c r="M2290" i="1"/>
  <c r="M1589" i="1"/>
  <c r="N1589" i="1"/>
  <c r="L1589" i="1"/>
  <c r="B1590" i="1"/>
  <c r="H1589" i="1"/>
  <c r="I1589" i="1"/>
  <c r="J1589" i="1" s="1"/>
  <c r="K1589" i="1" s="1"/>
  <c r="B3190" i="1"/>
  <c r="N3189" i="1"/>
  <c r="M3189" i="1"/>
  <c r="L3189" i="1"/>
  <c r="J3189" i="1"/>
  <c r="K3189" i="1" s="1"/>
  <c r="L1491" i="1"/>
  <c r="B1492" i="1"/>
  <c r="I1491" i="1"/>
  <c r="J1491" i="1" s="1"/>
  <c r="K1491" i="1" s="1"/>
  <c r="H1491" i="1"/>
  <c r="M1491" i="1"/>
  <c r="N1491" i="1"/>
  <c r="N4990" i="1"/>
  <c r="L4990" i="1"/>
  <c r="J4990" i="1"/>
  <c r="K4990" i="1" s="1"/>
  <c r="M4990" i="1"/>
  <c r="B4991" i="1"/>
  <c r="I1289" i="1"/>
  <c r="J1289" i="1" s="1"/>
  <c r="K1289" i="1" s="1"/>
  <c r="N1289" i="1"/>
  <c r="B1290" i="1"/>
  <c r="M1289" i="1"/>
  <c r="L1289" i="1"/>
  <c r="H1289" i="1"/>
  <c r="J3289" i="1"/>
  <c r="K3289" i="1" s="1"/>
  <c r="B3290" i="1"/>
  <c r="L3289" i="1"/>
  <c r="N3289" i="1"/>
  <c r="M3289" i="1"/>
  <c r="H1790" i="1"/>
  <c r="B1791" i="1"/>
  <c r="I1790" i="1"/>
  <c r="J1790" i="1" s="1"/>
  <c r="K1790" i="1" s="1"/>
  <c r="M1790" i="1"/>
  <c r="L1790" i="1"/>
  <c r="N1790" i="1"/>
  <c r="B4790" i="1"/>
  <c r="L4789" i="1"/>
  <c r="J4789" i="1"/>
  <c r="K4789" i="1" s="1"/>
  <c r="N4789" i="1"/>
  <c r="M4789" i="1"/>
  <c r="M2789" i="1"/>
  <c r="L2789" i="1"/>
  <c r="J2789" i="1"/>
  <c r="K2789" i="1" s="1"/>
  <c r="N2789" i="1"/>
  <c r="B2790" i="1"/>
  <c r="I2489" i="1"/>
  <c r="J2489" i="1" s="1"/>
  <c r="K2489" i="1" s="1"/>
  <c r="M2489" i="1"/>
  <c r="B2490" i="1"/>
  <c r="L2489" i="1"/>
  <c r="N2489" i="1"/>
  <c r="H2489" i="1"/>
  <c r="M2390" i="1"/>
  <c r="L2390" i="1"/>
  <c r="H2390" i="1"/>
  <c r="B2391" i="1"/>
  <c r="N2390" i="1"/>
  <c r="I2390" i="1"/>
  <c r="J2390" i="1" s="1"/>
  <c r="K2390" i="1" s="1"/>
  <c r="N5289" i="1"/>
  <c r="L5289" i="1"/>
  <c r="M5289" i="1"/>
  <c r="J5289" i="1"/>
  <c r="K5289" i="1" s="1"/>
  <c r="B5290" i="1"/>
  <c r="L1689" i="1"/>
  <c r="H1689" i="1"/>
  <c r="I1689" i="1"/>
  <c r="J1689" i="1" s="1"/>
  <c r="K1689" i="1" s="1"/>
  <c r="N1689" i="1"/>
  <c r="M1689" i="1"/>
  <c r="B1690" i="1"/>
  <c r="B90" i="1"/>
  <c r="I89" i="1"/>
  <c r="J89" i="1" s="1"/>
  <c r="K89" i="1" s="1"/>
  <c r="N89" i="1"/>
  <c r="M89" i="1"/>
  <c r="L89" i="1"/>
  <c r="H89" i="1"/>
  <c r="J4390" i="1"/>
  <c r="K4390" i="1" s="1"/>
  <c r="N4390" i="1"/>
  <c r="B4391" i="1"/>
  <c r="M4390" i="1"/>
  <c r="L4390" i="1"/>
  <c r="I1390" i="1"/>
  <c r="J1390" i="1" s="1"/>
  <c r="K1390" i="1" s="1"/>
  <c r="N1390" i="1"/>
  <c r="H1390" i="1"/>
  <c r="B1391" i="1"/>
  <c r="M1390" i="1"/>
  <c r="L1390" i="1"/>
  <c r="M2692" i="1"/>
  <c r="L2692" i="1"/>
  <c r="B2693" i="1"/>
  <c r="N2692" i="1"/>
  <c r="J2692" i="1"/>
  <c r="K2692" i="1" s="1"/>
  <c r="B3490" i="1"/>
  <c r="J3489" i="1"/>
  <c r="K3489" i="1" s="1"/>
  <c r="L3489" i="1"/>
  <c r="N3489" i="1"/>
  <c r="M3489" i="1"/>
  <c r="B5691" i="1"/>
  <c r="N5690" i="1"/>
  <c r="J5690" i="1"/>
  <c r="K5690" i="1" s="1"/>
  <c r="M5690" i="1"/>
  <c r="L5690" i="1"/>
  <c r="J3990" i="1"/>
  <c r="K3990" i="1" s="1"/>
  <c r="L3990" i="1"/>
  <c r="M3990" i="1"/>
  <c r="B3991" i="1"/>
  <c r="N3990" i="1"/>
  <c r="M4091" i="1"/>
  <c r="L4091" i="1"/>
  <c r="J4091" i="1"/>
  <c r="K4091" i="1" s="1"/>
  <c r="B4092" i="1"/>
  <c r="N4091" i="1"/>
  <c r="M4592" i="1"/>
  <c r="B4593" i="1"/>
  <c r="N4592" i="1"/>
  <c r="L4592" i="1"/>
  <c r="L6190" i="1"/>
  <c r="M6190" i="1"/>
  <c r="B6191" i="1"/>
  <c r="J6190" i="1"/>
  <c r="K6190" i="1" s="1"/>
  <c r="N6190" i="1"/>
  <c r="J2189" i="1"/>
  <c r="K2189" i="1" s="1"/>
  <c r="J4689" i="1"/>
  <c r="K4689" i="1" s="1"/>
  <c r="B1991" i="1"/>
  <c r="L1990" i="1"/>
  <c r="M1990" i="1"/>
  <c r="H1990" i="1"/>
  <c r="N1990" i="1"/>
  <c r="I1990" i="1"/>
  <c r="J3091" i="1"/>
  <c r="K3091" i="1" s="1"/>
  <c r="I290" i="1"/>
  <c r="N290" i="1"/>
  <c r="H290" i="1"/>
  <c r="M290" i="1"/>
  <c r="B291" i="1"/>
  <c r="L290" i="1"/>
  <c r="N6491" i="1"/>
  <c r="M6491" i="1"/>
  <c r="L6491" i="1"/>
  <c r="J6491" i="1"/>
  <c r="K6491" i="1" s="1"/>
  <c r="B6492" i="1"/>
  <c r="I190" i="1"/>
  <c r="B191" i="1"/>
  <c r="N190" i="1"/>
  <c r="M190" i="1"/>
  <c r="H190" i="1"/>
  <c r="L190" i="1"/>
  <c r="M890" i="1"/>
  <c r="I890" i="1"/>
  <c r="J890" i="1" s="1"/>
  <c r="K890" i="1" s="1"/>
  <c r="L890" i="1"/>
  <c r="B891" i="1"/>
  <c r="H890" i="1"/>
  <c r="N890" i="1"/>
  <c r="J1989" i="1"/>
  <c r="K1989" i="1" s="1"/>
  <c r="N489" i="1"/>
  <c r="M489" i="1"/>
  <c r="L489" i="1"/>
  <c r="I489" i="1"/>
  <c r="J489" i="1" s="1"/>
  <c r="K489" i="1" s="1"/>
  <c r="H489" i="1"/>
  <c r="B490" i="1"/>
  <c r="N5191" i="1"/>
  <c r="M5191" i="1"/>
  <c r="L5191" i="1"/>
  <c r="J5191" i="1"/>
  <c r="K5191" i="1" s="1"/>
  <c r="B5192" i="1"/>
  <c r="J189" i="1"/>
  <c r="K189" i="1" s="1"/>
  <c r="I990" i="1"/>
  <c r="M990" i="1"/>
  <c r="L990" i="1"/>
  <c r="B991" i="1"/>
  <c r="N990" i="1"/>
  <c r="H990" i="1"/>
  <c r="J4090" i="1"/>
  <c r="K4090" i="1" s="1"/>
  <c r="M4892" i="1"/>
  <c r="L4892" i="1"/>
  <c r="J4892" i="1"/>
  <c r="K4892" i="1" s="1"/>
  <c r="N4892" i="1"/>
  <c r="B4893" i="1"/>
  <c r="J5889" i="1"/>
  <c r="K5889" i="1" s="1"/>
  <c r="M589" i="1"/>
  <c r="L589" i="1"/>
  <c r="B590" i="1"/>
  <c r="H589" i="1"/>
  <c r="I589" i="1"/>
  <c r="N589" i="1"/>
  <c r="L3591" i="1"/>
  <c r="J3591" i="1"/>
  <c r="K3591" i="1" s="1"/>
  <c r="N3591" i="1"/>
  <c r="M3591" i="1"/>
  <c r="B3592" i="1"/>
  <c r="N5591" i="1"/>
  <c r="M5591" i="1"/>
  <c r="L5591" i="1"/>
  <c r="B5592" i="1"/>
  <c r="J3891" i="1"/>
  <c r="K3891" i="1" s="1"/>
  <c r="L3891" i="1"/>
  <c r="B3892" i="1"/>
  <c r="N3891" i="1"/>
  <c r="M3891" i="1"/>
  <c r="I789" i="1"/>
  <c r="J789" i="1" s="1"/>
  <c r="K789" i="1" s="1"/>
  <c r="N789" i="1"/>
  <c r="M789" i="1"/>
  <c r="H789" i="1"/>
  <c r="L789" i="1"/>
  <c r="B790" i="1"/>
  <c r="L5890" i="1"/>
  <c r="B5891" i="1"/>
  <c r="N5890" i="1"/>
  <c r="M5890" i="1"/>
  <c r="N4690" i="1"/>
  <c r="B4691" i="1"/>
  <c r="J4690" i="1"/>
  <c r="K4690" i="1" s="1"/>
  <c r="L4690" i="1"/>
  <c r="M4690" i="1"/>
  <c r="N1089" i="1"/>
  <c r="M1089" i="1"/>
  <c r="L1089" i="1"/>
  <c r="B1090" i="1"/>
  <c r="I1089" i="1"/>
  <c r="J1089" i="1" s="1"/>
  <c r="K1089" i="1" s="1"/>
  <c r="H1089" i="1"/>
  <c r="J289" i="1"/>
  <c r="K289" i="1" s="1"/>
  <c r="J5190" i="1"/>
  <c r="K5190" i="1" s="1"/>
  <c r="J6088" i="1"/>
  <c r="K6088" i="1" s="1"/>
  <c r="N2190" i="1"/>
  <c r="H2190" i="1"/>
  <c r="M2190" i="1"/>
  <c r="B2191" i="1"/>
  <c r="I2190" i="1"/>
  <c r="J2190" i="1" s="1"/>
  <c r="K2190" i="1" s="1"/>
  <c r="L2190" i="1"/>
  <c r="N5390" i="1"/>
  <c r="M5390" i="1"/>
  <c r="L5390" i="1"/>
  <c r="B5391" i="1"/>
  <c r="L3092" i="1"/>
  <c r="J3092" i="1"/>
  <c r="K3092" i="1" s="1"/>
  <c r="N3092" i="1"/>
  <c r="B3093" i="1"/>
  <c r="M3092" i="1"/>
  <c r="J1088" i="1"/>
  <c r="K1088" i="1" s="1"/>
  <c r="N6089" i="1"/>
  <c r="J6089" i="1"/>
  <c r="K6089" i="1" s="1"/>
  <c r="M6089" i="1"/>
  <c r="B6090" i="1"/>
  <c r="L6089" i="1"/>
  <c r="I1190" i="1"/>
  <c r="J1190" i="1" s="1"/>
  <c r="K1190" i="1" s="1"/>
  <c r="H1190" i="1"/>
  <c r="N1190" i="1"/>
  <c r="B1191" i="1"/>
  <c r="M1190" i="1"/>
  <c r="L1190" i="1"/>
  <c r="B6394" i="1" l="1"/>
  <c r="N6393" i="1"/>
  <c r="L6393" i="1"/>
  <c r="M6393" i="1"/>
  <c r="B5791" i="1"/>
  <c r="L5790" i="1"/>
  <c r="N5790" i="1"/>
  <c r="J5790" i="1"/>
  <c r="K5790" i="1" s="1"/>
  <c r="M5790" i="1"/>
  <c r="N690" i="1"/>
  <c r="B691" i="1"/>
  <c r="I690" i="1"/>
  <c r="J690" i="1" s="1"/>
  <c r="K690" i="1" s="1"/>
  <c r="M690" i="1"/>
  <c r="L690" i="1"/>
  <c r="H690" i="1"/>
  <c r="L2890" i="1"/>
  <c r="B2891" i="1"/>
  <c r="N2890" i="1"/>
  <c r="J2890" i="1"/>
  <c r="K2890" i="1" s="1"/>
  <c r="M2890" i="1"/>
  <c r="B4191" i="1"/>
  <c r="N4190" i="1"/>
  <c r="M4190" i="1"/>
  <c r="J4190" i="1"/>
  <c r="K4190" i="1" s="1"/>
  <c r="L4190" i="1"/>
  <c r="J6292" i="1"/>
  <c r="K6292" i="1" s="1"/>
  <c r="M6292" i="1"/>
  <c r="B6293" i="1"/>
  <c r="L6292" i="1"/>
  <c r="N6292" i="1"/>
  <c r="M2090" i="1"/>
  <c r="N2090" i="1"/>
  <c r="H2090" i="1"/>
  <c r="I2090" i="1"/>
  <c r="J2090" i="1" s="1"/>
  <c r="K2090" i="1" s="1"/>
  <c r="B2091" i="1"/>
  <c r="L2090" i="1"/>
  <c r="B3792" i="1"/>
  <c r="J3791" i="1"/>
  <c r="K3791" i="1" s="1"/>
  <c r="N3791" i="1"/>
  <c r="L3791" i="1"/>
  <c r="M3791" i="1"/>
  <c r="I2291" i="1"/>
  <c r="J2291" i="1" s="1"/>
  <c r="K2291" i="1" s="1"/>
  <c r="H2291" i="1"/>
  <c r="B2292" i="1"/>
  <c r="M2291" i="1"/>
  <c r="L2291" i="1"/>
  <c r="N2291" i="1"/>
  <c r="N4492" i="1"/>
  <c r="L4492" i="1"/>
  <c r="J4492" i="1"/>
  <c r="K4492" i="1" s="1"/>
  <c r="M4492" i="1"/>
  <c r="B4493" i="1"/>
  <c r="N1590" i="1"/>
  <c r="M1590" i="1"/>
  <c r="L1590" i="1"/>
  <c r="I1590" i="1"/>
  <c r="J1590" i="1" s="1"/>
  <c r="K1590" i="1" s="1"/>
  <c r="B1591" i="1"/>
  <c r="H1590" i="1"/>
  <c r="N1492" i="1"/>
  <c r="I1492" i="1"/>
  <c r="J1492" i="1" s="1"/>
  <c r="K1492" i="1" s="1"/>
  <c r="L1492" i="1"/>
  <c r="H1492" i="1"/>
  <c r="B1493" i="1"/>
  <c r="M1492" i="1"/>
  <c r="B1891" i="1"/>
  <c r="H1890" i="1"/>
  <c r="N1890" i="1"/>
  <c r="M1890" i="1"/>
  <c r="I1890" i="1"/>
  <c r="J1890" i="1" s="1"/>
  <c r="K1890" i="1" s="1"/>
  <c r="L1890" i="1"/>
  <c r="L3190" i="1"/>
  <c r="N3190" i="1"/>
  <c r="J3190" i="1"/>
  <c r="K3190" i="1" s="1"/>
  <c r="B3191" i="1"/>
  <c r="M3190" i="1"/>
  <c r="M5090" i="1"/>
  <c r="B5091" i="1"/>
  <c r="J5090" i="1"/>
  <c r="K5090" i="1" s="1"/>
  <c r="N5090" i="1"/>
  <c r="L5090" i="1"/>
  <c r="B3691" i="1"/>
  <c r="L3690" i="1"/>
  <c r="J3690" i="1"/>
  <c r="K3690" i="1" s="1"/>
  <c r="N3690" i="1"/>
  <c r="M3690" i="1"/>
  <c r="L4991" i="1"/>
  <c r="M4991" i="1"/>
  <c r="N4991" i="1"/>
  <c r="J4991" i="1"/>
  <c r="K4991" i="1" s="1"/>
  <c r="B4992" i="1"/>
  <c r="B3391" i="1"/>
  <c r="N3390" i="1"/>
  <c r="J3390" i="1"/>
  <c r="K3390" i="1" s="1"/>
  <c r="M3390" i="1"/>
  <c r="L3390" i="1"/>
  <c r="J2693" i="1"/>
  <c r="K2693" i="1" s="1"/>
  <c r="M2693" i="1"/>
  <c r="B2694" i="1"/>
  <c r="L2693" i="1"/>
  <c r="N2693" i="1"/>
  <c r="L1391" i="1"/>
  <c r="B1392" i="1"/>
  <c r="H1391" i="1"/>
  <c r="I1391" i="1"/>
  <c r="J1391" i="1" s="1"/>
  <c r="K1391" i="1" s="1"/>
  <c r="N1391" i="1"/>
  <c r="M1391" i="1"/>
  <c r="B2392" i="1"/>
  <c r="I2391" i="1"/>
  <c r="J2391" i="1" s="1"/>
  <c r="K2391" i="1" s="1"/>
  <c r="M2391" i="1"/>
  <c r="N2391" i="1"/>
  <c r="L2391" i="1"/>
  <c r="H2391" i="1"/>
  <c r="L2790" i="1"/>
  <c r="J2790" i="1"/>
  <c r="K2790" i="1" s="1"/>
  <c r="B2791" i="1"/>
  <c r="N2790" i="1"/>
  <c r="M2790" i="1"/>
  <c r="M4391" i="1"/>
  <c r="B4392" i="1"/>
  <c r="L4391" i="1"/>
  <c r="J4391" i="1"/>
  <c r="K4391" i="1" s="1"/>
  <c r="N4391" i="1"/>
  <c r="N2490" i="1"/>
  <c r="M2490" i="1"/>
  <c r="L2490" i="1"/>
  <c r="I2490" i="1"/>
  <c r="J2490" i="1" s="1"/>
  <c r="K2490" i="1" s="1"/>
  <c r="H2490" i="1"/>
  <c r="B2491" i="1"/>
  <c r="N5691" i="1"/>
  <c r="M5691" i="1"/>
  <c r="L5691" i="1"/>
  <c r="J5691" i="1"/>
  <c r="K5691" i="1" s="1"/>
  <c r="B5692" i="1"/>
  <c r="J3490" i="1"/>
  <c r="K3490" i="1" s="1"/>
  <c r="M3490" i="1"/>
  <c r="L3490" i="1"/>
  <c r="B3491" i="1"/>
  <c r="N3490" i="1"/>
  <c r="N90" i="1"/>
  <c r="L90" i="1"/>
  <c r="M90" i="1"/>
  <c r="B91" i="1"/>
  <c r="H90" i="1"/>
  <c r="I90" i="1"/>
  <c r="J90" i="1" s="1"/>
  <c r="K90" i="1" s="1"/>
  <c r="J3290" i="1"/>
  <c r="K3290" i="1" s="1"/>
  <c r="L3290" i="1"/>
  <c r="B3291" i="1"/>
  <c r="M3290" i="1"/>
  <c r="N3290" i="1"/>
  <c r="L1290" i="1"/>
  <c r="H1290" i="1"/>
  <c r="N1290" i="1"/>
  <c r="M1290" i="1"/>
  <c r="I1290" i="1"/>
  <c r="J1290" i="1" s="1"/>
  <c r="K1290" i="1" s="1"/>
  <c r="B1291" i="1"/>
  <c r="N1690" i="1"/>
  <c r="M1690" i="1"/>
  <c r="L1690" i="1"/>
  <c r="I1690" i="1"/>
  <c r="J1690" i="1" s="1"/>
  <c r="K1690" i="1" s="1"/>
  <c r="H1690" i="1"/>
  <c r="B1691" i="1"/>
  <c r="M5290" i="1"/>
  <c r="L5290" i="1"/>
  <c r="J5290" i="1"/>
  <c r="K5290" i="1" s="1"/>
  <c r="B5291" i="1"/>
  <c r="N5290" i="1"/>
  <c r="N1791" i="1"/>
  <c r="M1791" i="1"/>
  <c r="H1791" i="1"/>
  <c r="I1791" i="1"/>
  <c r="J1791" i="1" s="1"/>
  <c r="K1791" i="1" s="1"/>
  <c r="L1791" i="1"/>
  <c r="B1792" i="1"/>
  <c r="L3991" i="1"/>
  <c r="J3991" i="1"/>
  <c r="K3991" i="1" s="1"/>
  <c r="N3991" i="1"/>
  <c r="M3991" i="1"/>
  <c r="B3992" i="1"/>
  <c r="J4790" i="1"/>
  <c r="K4790" i="1" s="1"/>
  <c r="B4791" i="1"/>
  <c r="N4790" i="1"/>
  <c r="M4790" i="1"/>
  <c r="L4790" i="1"/>
  <c r="N6090" i="1"/>
  <c r="M6090" i="1"/>
  <c r="L6090" i="1"/>
  <c r="B6091" i="1"/>
  <c r="M2191" i="1"/>
  <c r="L2191" i="1"/>
  <c r="I2191" i="1"/>
  <c r="H2191" i="1"/>
  <c r="B2192" i="1"/>
  <c r="N2191" i="1"/>
  <c r="M3892" i="1"/>
  <c r="L3892" i="1"/>
  <c r="B3893" i="1"/>
  <c r="N3892" i="1"/>
  <c r="I590" i="1"/>
  <c r="J590" i="1" s="1"/>
  <c r="K590" i="1" s="1"/>
  <c r="N590" i="1"/>
  <c r="B591" i="1"/>
  <c r="M590" i="1"/>
  <c r="L590" i="1"/>
  <c r="H590" i="1"/>
  <c r="J990" i="1"/>
  <c r="K990" i="1" s="1"/>
  <c r="L6492" i="1"/>
  <c r="B6493" i="1"/>
  <c r="N6492" i="1"/>
  <c r="M6492" i="1"/>
  <c r="J290" i="1"/>
  <c r="K290" i="1" s="1"/>
  <c r="J4592" i="1"/>
  <c r="K4592" i="1" s="1"/>
  <c r="N3093" i="1"/>
  <c r="M3093" i="1"/>
  <c r="J3093" i="1"/>
  <c r="K3093" i="1" s="1"/>
  <c r="L3093" i="1"/>
  <c r="B3094" i="1"/>
  <c r="J5390" i="1"/>
  <c r="K5390" i="1" s="1"/>
  <c r="N1090" i="1"/>
  <c r="H1090" i="1"/>
  <c r="M1090" i="1"/>
  <c r="B1091" i="1"/>
  <c r="I1090" i="1"/>
  <c r="L1090" i="1"/>
  <c r="I790" i="1"/>
  <c r="J790" i="1" s="1"/>
  <c r="K790" i="1" s="1"/>
  <c r="N790" i="1"/>
  <c r="H790" i="1"/>
  <c r="M790" i="1"/>
  <c r="B791" i="1"/>
  <c r="L790" i="1"/>
  <c r="J5591" i="1"/>
  <c r="K5591" i="1" s="1"/>
  <c r="N891" i="1"/>
  <c r="M891" i="1"/>
  <c r="I891" i="1"/>
  <c r="J891" i="1" s="1"/>
  <c r="K891" i="1" s="1"/>
  <c r="L891" i="1"/>
  <c r="B892" i="1"/>
  <c r="H891" i="1"/>
  <c r="M5391" i="1"/>
  <c r="B5392" i="1"/>
  <c r="J5391" i="1"/>
  <c r="K5391" i="1" s="1"/>
  <c r="N5391" i="1"/>
  <c r="L5391" i="1"/>
  <c r="M4691" i="1"/>
  <c r="N4691" i="1"/>
  <c r="B4692" i="1"/>
  <c r="J4691" i="1"/>
  <c r="K4691" i="1" s="1"/>
  <c r="L4691" i="1"/>
  <c r="J5890" i="1"/>
  <c r="K5890" i="1" s="1"/>
  <c r="N5592" i="1"/>
  <c r="M5592" i="1"/>
  <c r="L5592" i="1"/>
  <c r="B5593" i="1"/>
  <c r="N991" i="1"/>
  <c r="B992" i="1"/>
  <c r="M991" i="1"/>
  <c r="H991" i="1"/>
  <c r="L991" i="1"/>
  <c r="I991" i="1"/>
  <c r="M291" i="1"/>
  <c r="L291" i="1"/>
  <c r="B292" i="1"/>
  <c r="H291" i="1"/>
  <c r="I291" i="1"/>
  <c r="J291" i="1" s="1"/>
  <c r="K291" i="1" s="1"/>
  <c r="N291" i="1"/>
  <c r="N1991" i="1"/>
  <c r="I1991" i="1"/>
  <c r="J1991" i="1" s="1"/>
  <c r="K1991" i="1" s="1"/>
  <c r="B1992" i="1"/>
  <c r="L1991" i="1"/>
  <c r="M1991" i="1"/>
  <c r="H1991" i="1"/>
  <c r="H1191" i="1"/>
  <c r="I1191" i="1"/>
  <c r="J1191" i="1" s="1"/>
  <c r="K1191" i="1" s="1"/>
  <c r="N1191" i="1"/>
  <c r="M1191" i="1"/>
  <c r="B1192" i="1"/>
  <c r="L1191" i="1"/>
  <c r="N5891" i="1"/>
  <c r="M5891" i="1"/>
  <c r="L5891" i="1"/>
  <c r="B5892" i="1"/>
  <c r="N3592" i="1"/>
  <c r="M3592" i="1"/>
  <c r="L3592" i="1"/>
  <c r="B3593" i="1"/>
  <c r="J589" i="1"/>
  <c r="K589" i="1" s="1"/>
  <c r="I490" i="1"/>
  <c r="J490" i="1" s="1"/>
  <c r="K490" i="1" s="1"/>
  <c r="M490" i="1"/>
  <c r="L490" i="1"/>
  <c r="H490" i="1"/>
  <c r="N490" i="1"/>
  <c r="B491" i="1"/>
  <c r="N191" i="1"/>
  <c r="M191" i="1"/>
  <c r="L191" i="1"/>
  <c r="I191" i="1"/>
  <c r="J191" i="1" s="1"/>
  <c r="K191" i="1" s="1"/>
  <c r="H191" i="1"/>
  <c r="B192" i="1"/>
  <c r="J1990" i="1"/>
  <c r="K1990" i="1" s="1"/>
  <c r="N4092" i="1"/>
  <c r="J4092" i="1"/>
  <c r="K4092" i="1" s="1"/>
  <c r="M4092" i="1"/>
  <c r="L4092" i="1"/>
  <c r="B4093" i="1"/>
  <c r="J4893" i="1"/>
  <c r="K4893" i="1" s="1"/>
  <c r="L4893" i="1"/>
  <c r="N4893" i="1"/>
  <c r="B4894" i="1"/>
  <c r="M4893" i="1"/>
  <c r="L5192" i="1"/>
  <c r="B5193" i="1"/>
  <c r="N5192" i="1"/>
  <c r="M5192" i="1"/>
  <c r="J190" i="1"/>
  <c r="K190" i="1" s="1"/>
  <c r="N6191" i="1"/>
  <c r="M6191" i="1"/>
  <c r="B6192" i="1"/>
  <c r="L6191" i="1"/>
  <c r="M4593" i="1"/>
  <c r="L4593" i="1"/>
  <c r="B4594" i="1"/>
  <c r="J4593" i="1"/>
  <c r="K4593" i="1" s="1"/>
  <c r="N4593" i="1"/>
  <c r="J6393" i="1" l="1"/>
  <c r="K6393" i="1" s="1"/>
  <c r="B5792" i="1"/>
  <c r="N5791" i="1"/>
  <c r="M5791" i="1"/>
  <c r="J5791" i="1"/>
  <c r="K5791" i="1" s="1"/>
  <c r="L5791" i="1"/>
  <c r="B6395" i="1"/>
  <c r="L6394" i="1"/>
  <c r="N6394" i="1"/>
  <c r="M6394" i="1"/>
  <c r="M2891" i="1"/>
  <c r="L2891" i="1"/>
  <c r="B2892" i="1"/>
  <c r="N2891" i="1"/>
  <c r="J2891" i="1"/>
  <c r="K2891" i="1" s="1"/>
  <c r="M691" i="1"/>
  <c r="L691" i="1"/>
  <c r="N691" i="1"/>
  <c r="I691" i="1"/>
  <c r="J691" i="1" s="1"/>
  <c r="K691" i="1" s="1"/>
  <c r="B692" i="1"/>
  <c r="H691" i="1"/>
  <c r="M4191" i="1"/>
  <c r="B4192" i="1"/>
  <c r="J4191" i="1"/>
  <c r="K4191" i="1" s="1"/>
  <c r="L4191" i="1"/>
  <c r="N4191" i="1"/>
  <c r="N6293" i="1"/>
  <c r="J6293" i="1"/>
  <c r="K6293" i="1" s="1"/>
  <c r="B6294" i="1"/>
  <c r="L6293" i="1"/>
  <c r="M6293" i="1"/>
  <c r="H2091" i="1"/>
  <c r="B2092" i="1"/>
  <c r="N2091" i="1"/>
  <c r="M2091" i="1"/>
  <c r="L2091" i="1"/>
  <c r="I2091" i="1"/>
  <c r="J2091" i="1" s="1"/>
  <c r="K2091" i="1" s="1"/>
  <c r="N3792" i="1"/>
  <c r="J3792" i="1"/>
  <c r="K3792" i="1" s="1"/>
  <c r="M3792" i="1"/>
  <c r="B3793" i="1"/>
  <c r="L3792" i="1"/>
  <c r="L4493" i="1"/>
  <c r="J4493" i="1"/>
  <c r="K4493" i="1" s="1"/>
  <c r="M4493" i="1"/>
  <c r="N4493" i="1"/>
  <c r="B4494" i="1"/>
  <c r="J4992" i="1"/>
  <c r="K4992" i="1" s="1"/>
  <c r="L4992" i="1"/>
  <c r="B4993" i="1"/>
  <c r="M4992" i="1"/>
  <c r="N4992" i="1"/>
  <c r="M3191" i="1"/>
  <c r="L3191" i="1"/>
  <c r="B3192" i="1"/>
  <c r="J3191" i="1"/>
  <c r="K3191" i="1" s="1"/>
  <c r="N3191" i="1"/>
  <c r="I1493" i="1"/>
  <c r="J1493" i="1" s="1"/>
  <c r="K1493" i="1" s="1"/>
  <c r="N1493" i="1"/>
  <c r="M1493" i="1"/>
  <c r="H1493" i="1"/>
  <c r="L1493" i="1"/>
  <c r="B1494" i="1"/>
  <c r="H1591" i="1"/>
  <c r="L1591" i="1"/>
  <c r="I1591" i="1"/>
  <c r="J1591" i="1" s="1"/>
  <c r="K1591" i="1" s="1"/>
  <c r="B1592" i="1"/>
  <c r="N1591" i="1"/>
  <c r="M1591" i="1"/>
  <c r="L5091" i="1"/>
  <c r="N5091" i="1"/>
  <c r="M5091" i="1"/>
  <c r="J5091" i="1"/>
  <c r="K5091" i="1" s="1"/>
  <c r="B5092" i="1"/>
  <c r="H2292" i="1"/>
  <c r="B2293" i="1"/>
  <c r="I2292" i="1"/>
  <c r="J2292" i="1" s="1"/>
  <c r="K2292" i="1" s="1"/>
  <c r="N2292" i="1"/>
  <c r="M2292" i="1"/>
  <c r="L2292" i="1"/>
  <c r="M3691" i="1"/>
  <c r="L3691" i="1"/>
  <c r="J3691" i="1"/>
  <c r="K3691" i="1" s="1"/>
  <c r="B3692" i="1"/>
  <c r="N3691" i="1"/>
  <c r="L3391" i="1"/>
  <c r="B3392" i="1"/>
  <c r="N3391" i="1"/>
  <c r="M3391" i="1"/>
  <c r="J3391" i="1"/>
  <c r="K3391" i="1" s="1"/>
  <c r="I1891" i="1"/>
  <c r="J1891" i="1" s="1"/>
  <c r="K1891" i="1" s="1"/>
  <c r="H1891" i="1"/>
  <c r="M1891" i="1"/>
  <c r="N1891" i="1"/>
  <c r="L1891" i="1"/>
  <c r="B1892" i="1"/>
  <c r="L3992" i="1"/>
  <c r="B3993" i="1"/>
  <c r="J3992" i="1"/>
  <c r="K3992" i="1" s="1"/>
  <c r="N3992" i="1"/>
  <c r="M3992" i="1"/>
  <c r="I1792" i="1"/>
  <c r="J1792" i="1" s="1"/>
  <c r="K1792" i="1" s="1"/>
  <c r="M1792" i="1"/>
  <c r="B1793" i="1"/>
  <c r="L1792" i="1"/>
  <c r="N1792" i="1"/>
  <c r="H1792" i="1"/>
  <c r="L1691" i="1"/>
  <c r="H1691" i="1"/>
  <c r="I1691" i="1"/>
  <c r="J1691" i="1" s="1"/>
  <c r="K1691" i="1" s="1"/>
  <c r="N1691" i="1"/>
  <c r="M1691" i="1"/>
  <c r="B1692" i="1"/>
  <c r="M1291" i="1"/>
  <c r="I1291" i="1"/>
  <c r="J1291" i="1" s="1"/>
  <c r="K1291" i="1" s="1"/>
  <c r="L1291" i="1"/>
  <c r="H1291" i="1"/>
  <c r="N1291" i="1"/>
  <c r="B1292" i="1"/>
  <c r="L2491" i="1"/>
  <c r="H2491" i="1"/>
  <c r="I2491" i="1"/>
  <c r="J2491" i="1" s="1"/>
  <c r="K2491" i="1" s="1"/>
  <c r="N2491" i="1"/>
  <c r="M2491" i="1"/>
  <c r="B2492" i="1"/>
  <c r="B3492" i="1"/>
  <c r="J3491" i="1"/>
  <c r="K3491" i="1" s="1"/>
  <c r="N3491" i="1"/>
  <c r="M3491" i="1"/>
  <c r="L3491" i="1"/>
  <c r="B5693" i="1"/>
  <c r="L5692" i="1"/>
  <c r="J5692" i="1"/>
  <c r="K5692" i="1" s="1"/>
  <c r="N5692" i="1"/>
  <c r="M5692" i="1"/>
  <c r="J5291" i="1"/>
  <c r="K5291" i="1" s="1"/>
  <c r="B5292" i="1"/>
  <c r="L5291" i="1"/>
  <c r="M5291" i="1"/>
  <c r="N5291" i="1"/>
  <c r="M3291" i="1"/>
  <c r="N3291" i="1"/>
  <c r="L3291" i="1"/>
  <c r="J3291" i="1"/>
  <c r="K3291" i="1" s="1"/>
  <c r="B3292" i="1"/>
  <c r="L91" i="1"/>
  <c r="B92" i="1"/>
  <c r="N91" i="1"/>
  <c r="M91" i="1"/>
  <c r="H91" i="1"/>
  <c r="I91" i="1"/>
  <c r="J91" i="1" s="1"/>
  <c r="K91" i="1" s="1"/>
  <c r="B2792" i="1"/>
  <c r="M2791" i="1"/>
  <c r="L2791" i="1"/>
  <c r="J2791" i="1"/>
  <c r="K2791" i="1" s="1"/>
  <c r="N2791" i="1"/>
  <c r="B4792" i="1"/>
  <c r="N4791" i="1"/>
  <c r="J4791" i="1"/>
  <c r="K4791" i="1" s="1"/>
  <c r="L4791" i="1"/>
  <c r="M4791" i="1"/>
  <c r="B2695" i="1"/>
  <c r="N2694" i="1"/>
  <c r="M2694" i="1"/>
  <c r="L2694" i="1"/>
  <c r="J2694" i="1"/>
  <c r="K2694" i="1" s="1"/>
  <c r="B4393" i="1"/>
  <c r="M4392" i="1"/>
  <c r="J4392" i="1"/>
  <c r="K4392" i="1" s="1"/>
  <c r="N4392" i="1"/>
  <c r="L4392" i="1"/>
  <c r="N1392" i="1"/>
  <c r="H1392" i="1"/>
  <c r="M1392" i="1"/>
  <c r="L1392" i="1"/>
  <c r="B1393" i="1"/>
  <c r="I1392" i="1"/>
  <c r="J1392" i="1" s="1"/>
  <c r="K1392" i="1" s="1"/>
  <c r="M2392" i="1"/>
  <c r="H2392" i="1"/>
  <c r="L2392" i="1"/>
  <c r="I2392" i="1"/>
  <c r="J2392" i="1" s="1"/>
  <c r="K2392" i="1" s="1"/>
  <c r="B2393" i="1"/>
  <c r="N2392" i="1"/>
  <c r="J6191" i="1"/>
  <c r="K6191" i="1" s="1"/>
  <c r="L5892" i="1"/>
  <c r="B5893" i="1"/>
  <c r="N5892" i="1"/>
  <c r="M5892" i="1"/>
  <c r="J991" i="1"/>
  <c r="K991" i="1" s="1"/>
  <c r="J5593" i="1"/>
  <c r="K5593" i="1" s="1"/>
  <c r="N5593" i="1"/>
  <c r="B5594" i="1"/>
  <c r="M5593" i="1"/>
  <c r="L5593" i="1"/>
  <c r="N5392" i="1"/>
  <c r="M5392" i="1"/>
  <c r="B5393" i="1"/>
  <c r="L5392" i="1"/>
  <c r="J6492" i="1"/>
  <c r="K6492" i="1" s="1"/>
  <c r="N6091" i="1"/>
  <c r="M6091" i="1"/>
  <c r="L6091" i="1"/>
  <c r="J6091" i="1"/>
  <c r="K6091" i="1" s="1"/>
  <c r="B6092" i="1"/>
  <c r="J5192" i="1"/>
  <c r="K5192" i="1" s="1"/>
  <c r="B4094" i="1"/>
  <c r="J4093" i="1"/>
  <c r="K4093" i="1" s="1"/>
  <c r="N4093" i="1"/>
  <c r="M4093" i="1"/>
  <c r="L4093" i="1"/>
  <c r="J3592" i="1"/>
  <c r="K3592" i="1" s="1"/>
  <c r="I1192" i="1"/>
  <c r="J1192" i="1" s="1"/>
  <c r="K1192" i="1" s="1"/>
  <c r="N1192" i="1"/>
  <c r="H1192" i="1"/>
  <c r="M1192" i="1"/>
  <c r="B1193" i="1"/>
  <c r="L1192" i="1"/>
  <c r="N2192" i="1"/>
  <c r="M2192" i="1"/>
  <c r="I2192" i="1"/>
  <c r="J2192" i="1" s="1"/>
  <c r="K2192" i="1" s="1"/>
  <c r="L2192" i="1"/>
  <c r="B2193" i="1"/>
  <c r="H2192" i="1"/>
  <c r="N892" i="1"/>
  <c r="M892" i="1"/>
  <c r="I892" i="1"/>
  <c r="J892" i="1" s="1"/>
  <c r="K892" i="1" s="1"/>
  <c r="L892" i="1"/>
  <c r="B893" i="1"/>
  <c r="H892" i="1"/>
  <c r="L5193" i="1"/>
  <c r="N5193" i="1"/>
  <c r="M5193" i="1"/>
  <c r="B5194" i="1"/>
  <c r="M4594" i="1"/>
  <c r="B4595" i="1"/>
  <c r="L4594" i="1"/>
  <c r="N4594" i="1"/>
  <c r="L6192" i="1"/>
  <c r="N6192" i="1"/>
  <c r="B6193" i="1"/>
  <c r="M6192" i="1"/>
  <c r="L4894" i="1"/>
  <c r="B4895" i="1"/>
  <c r="N4894" i="1"/>
  <c r="M4894" i="1"/>
  <c r="M1992" i="1"/>
  <c r="H1992" i="1"/>
  <c r="N1992" i="1"/>
  <c r="I1992" i="1"/>
  <c r="J1992" i="1" s="1"/>
  <c r="K1992" i="1" s="1"/>
  <c r="B1993" i="1"/>
  <c r="L1992" i="1"/>
  <c r="N292" i="1"/>
  <c r="M292" i="1"/>
  <c r="B293" i="1"/>
  <c r="I292" i="1"/>
  <c r="J292" i="1" s="1"/>
  <c r="K292" i="1" s="1"/>
  <c r="L292" i="1"/>
  <c r="H292" i="1"/>
  <c r="N6493" i="1"/>
  <c r="B6494" i="1"/>
  <c r="M6493" i="1"/>
  <c r="L6493" i="1"/>
  <c r="N3893" i="1"/>
  <c r="M3893" i="1"/>
  <c r="L3893" i="1"/>
  <c r="B3894" i="1"/>
  <c r="J2191" i="1"/>
  <c r="K2191" i="1" s="1"/>
  <c r="J6090" i="1"/>
  <c r="K6090" i="1" s="1"/>
  <c r="I192" i="1"/>
  <c r="N192" i="1"/>
  <c r="H192" i="1"/>
  <c r="M192" i="1"/>
  <c r="B193" i="1"/>
  <c r="L192" i="1"/>
  <c r="N491" i="1"/>
  <c r="H491" i="1"/>
  <c r="M491" i="1"/>
  <c r="B492" i="1"/>
  <c r="I491" i="1"/>
  <c r="L491" i="1"/>
  <c r="L3593" i="1"/>
  <c r="B3594" i="1"/>
  <c r="N3593" i="1"/>
  <c r="M3593" i="1"/>
  <c r="N992" i="1"/>
  <c r="L992" i="1"/>
  <c r="H992" i="1"/>
  <c r="I992" i="1"/>
  <c r="B993" i="1"/>
  <c r="M992" i="1"/>
  <c r="M4692" i="1"/>
  <c r="N4692" i="1"/>
  <c r="B4693" i="1"/>
  <c r="L4692" i="1"/>
  <c r="N791" i="1"/>
  <c r="M791" i="1"/>
  <c r="L791" i="1"/>
  <c r="H791" i="1"/>
  <c r="I791" i="1"/>
  <c r="B792" i="1"/>
  <c r="J1090" i="1"/>
  <c r="K1090" i="1" s="1"/>
  <c r="J3892" i="1"/>
  <c r="K3892" i="1" s="1"/>
  <c r="J5891" i="1"/>
  <c r="K5891" i="1" s="1"/>
  <c r="J5592" i="1"/>
  <c r="K5592" i="1" s="1"/>
  <c r="N1091" i="1"/>
  <c r="H1091" i="1"/>
  <c r="M1091" i="1"/>
  <c r="B1092" i="1"/>
  <c r="I1091" i="1"/>
  <c r="L1091" i="1"/>
  <c r="N3094" i="1"/>
  <c r="M3094" i="1"/>
  <c r="B3095" i="1"/>
  <c r="L3094" i="1"/>
  <c r="H591" i="1"/>
  <c r="I591" i="1"/>
  <c r="J591" i="1" s="1"/>
  <c r="K591" i="1" s="1"/>
  <c r="N591" i="1"/>
  <c r="B592" i="1"/>
  <c r="M591" i="1"/>
  <c r="L591" i="1"/>
  <c r="B6396" i="1" l="1"/>
  <c r="N6395" i="1"/>
  <c r="L6395" i="1"/>
  <c r="M6395" i="1"/>
  <c r="J5792" i="1"/>
  <c r="K5792" i="1" s="1"/>
  <c r="L5792" i="1"/>
  <c r="B5793" i="1"/>
  <c r="N5792" i="1"/>
  <c r="M5792" i="1"/>
  <c r="J6394" i="1"/>
  <c r="K6394" i="1" s="1"/>
  <c r="M692" i="1"/>
  <c r="N692" i="1"/>
  <c r="H692" i="1"/>
  <c r="I692" i="1"/>
  <c r="J692" i="1" s="1"/>
  <c r="K692" i="1" s="1"/>
  <c r="L692" i="1"/>
  <c r="B693" i="1"/>
  <c r="N2892" i="1"/>
  <c r="M2892" i="1"/>
  <c r="B2893" i="1"/>
  <c r="J2892" i="1"/>
  <c r="K2892" i="1" s="1"/>
  <c r="L2892" i="1"/>
  <c r="M4192" i="1"/>
  <c r="J4192" i="1"/>
  <c r="K4192" i="1" s="1"/>
  <c r="L4192" i="1"/>
  <c r="B4193" i="1"/>
  <c r="N4192" i="1"/>
  <c r="M6294" i="1"/>
  <c r="L6294" i="1"/>
  <c r="J6294" i="1"/>
  <c r="K6294" i="1" s="1"/>
  <c r="B6295" i="1"/>
  <c r="N6294" i="1"/>
  <c r="B3794" i="1"/>
  <c r="N3793" i="1"/>
  <c r="J3793" i="1"/>
  <c r="K3793" i="1" s="1"/>
  <c r="L3793" i="1"/>
  <c r="M3793" i="1"/>
  <c r="I2092" i="1"/>
  <c r="J2092" i="1" s="1"/>
  <c r="K2092" i="1" s="1"/>
  <c r="L2092" i="1"/>
  <c r="B2093" i="1"/>
  <c r="N2092" i="1"/>
  <c r="H2092" i="1"/>
  <c r="M2092" i="1"/>
  <c r="N3692" i="1"/>
  <c r="M3692" i="1"/>
  <c r="J3692" i="1"/>
  <c r="K3692" i="1" s="1"/>
  <c r="L3692" i="1"/>
  <c r="B3693" i="1"/>
  <c r="L5092" i="1"/>
  <c r="B5093" i="1"/>
  <c r="J5092" i="1"/>
  <c r="K5092" i="1" s="1"/>
  <c r="N5092" i="1"/>
  <c r="M5092" i="1"/>
  <c r="I1494" i="1"/>
  <c r="J1494" i="1" s="1"/>
  <c r="K1494" i="1" s="1"/>
  <c r="M1494" i="1"/>
  <c r="L1494" i="1"/>
  <c r="B1495" i="1"/>
  <c r="H1494" i="1"/>
  <c r="N1494" i="1"/>
  <c r="L4494" i="1"/>
  <c r="B4495" i="1"/>
  <c r="J4494" i="1"/>
  <c r="K4494" i="1" s="1"/>
  <c r="N4494" i="1"/>
  <c r="M4494" i="1"/>
  <c r="M3392" i="1"/>
  <c r="B3393" i="1"/>
  <c r="L3392" i="1"/>
  <c r="J3392" i="1"/>
  <c r="K3392" i="1" s="1"/>
  <c r="N3392" i="1"/>
  <c r="I2293" i="1"/>
  <c r="J2293" i="1" s="1"/>
  <c r="K2293" i="1" s="1"/>
  <c r="N2293" i="1"/>
  <c r="B2294" i="1"/>
  <c r="M2293" i="1"/>
  <c r="L2293" i="1"/>
  <c r="H2293" i="1"/>
  <c r="H1592" i="1"/>
  <c r="M1592" i="1"/>
  <c r="B1593" i="1"/>
  <c r="N1592" i="1"/>
  <c r="L1592" i="1"/>
  <c r="I1592" i="1"/>
  <c r="J1592" i="1" s="1"/>
  <c r="K1592" i="1" s="1"/>
  <c r="M4993" i="1"/>
  <c r="J4993" i="1"/>
  <c r="K4993" i="1" s="1"/>
  <c r="L4993" i="1"/>
  <c r="B4994" i="1"/>
  <c r="N4993" i="1"/>
  <c r="J3192" i="1"/>
  <c r="K3192" i="1" s="1"/>
  <c r="B3193" i="1"/>
  <c r="N3192" i="1"/>
  <c r="L3192" i="1"/>
  <c r="M3192" i="1"/>
  <c r="H1892" i="1"/>
  <c r="L1892" i="1"/>
  <c r="I1892" i="1"/>
  <c r="J1892" i="1" s="1"/>
  <c r="K1892" i="1" s="1"/>
  <c r="B1893" i="1"/>
  <c r="N1892" i="1"/>
  <c r="M1892" i="1"/>
  <c r="J3292" i="1"/>
  <c r="K3292" i="1" s="1"/>
  <c r="B3293" i="1"/>
  <c r="L3292" i="1"/>
  <c r="N3292" i="1"/>
  <c r="M3292" i="1"/>
  <c r="N2492" i="1"/>
  <c r="M2492" i="1"/>
  <c r="H2492" i="1"/>
  <c r="B2493" i="1"/>
  <c r="I2492" i="1"/>
  <c r="J2492" i="1" s="1"/>
  <c r="K2492" i="1" s="1"/>
  <c r="L2492" i="1"/>
  <c r="L1292" i="1"/>
  <c r="N1292" i="1"/>
  <c r="H1292" i="1"/>
  <c r="M1292" i="1"/>
  <c r="B1293" i="1"/>
  <c r="I1292" i="1"/>
  <c r="J1292" i="1" s="1"/>
  <c r="K1292" i="1" s="1"/>
  <c r="L1692" i="1"/>
  <c r="H1692" i="1"/>
  <c r="I1692" i="1"/>
  <c r="J1692" i="1" s="1"/>
  <c r="K1692" i="1" s="1"/>
  <c r="N1692" i="1"/>
  <c r="B1693" i="1"/>
  <c r="M1692" i="1"/>
  <c r="L2393" i="1"/>
  <c r="H2393" i="1"/>
  <c r="B2394" i="1"/>
  <c r="I2393" i="1"/>
  <c r="J2393" i="1" s="1"/>
  <c r="K2393" i="1" s="1"/>
  <c r="N2393" i="1"/>
  <c r="M2393" i="1"/>
  <c r="B1394" i="1"/>
  <c r="L1393" i="1"/>
  <c r="I1393" i="1"/>
  <c r="J1393" i="1" s="1"/>
  <c r="K1393" i="1" s="1"/>
  <c r="M1393" i="1"/>
  <c r="N1393" i="1"/>
  <c r="H1393" i="1"/>
  <c r="M5292" i="1"/>
  <c r="J5292" i="1"/>
  <c r="K5292" i="1" s="1"/>
  <c r="B5293" i="1"/>
  <c r="N5292" i="1"/>
  <c r="L5292" i="1"/>
  <c r="M1793" i="1"/>
  <c r="L1793" i="1"/>
  <c r="H1793" i="1"/>
  <c r="B1794" i="1"/>
  <c r="N1793" i="1"/>
  <c r="I1793" i="1"/>
  <c r="J1793" i="1" s="1"/>
  <c r="K1793" i="1" s="1"/>
  <c r="J3993" i="1"/>
  <c r="K3993" i="1" s="1"/>
  <c r="N3993" i="1"/>
  <c r="M3993" i="1"/>
  <c r="L3993" i="1"/>
  <c r="B3994" i="1"/>
  <c r="N2792" i="1"/>
  <c r="B2793" i="1"/>
  <c r="M2792" i="1"/>
  <c r="J2792" i="1"/>
  <c r="K2792" i="1" s="1"/>
  <c r="L2792" i="1"/>
  <c r="M92" i="1"/>
  <c r="L92" i="1"/>
  <c r="I92" i="1"/>
  <c r="J92" i="1" s="1"/>
  <c r="K92" i="1" s="1"/>
  <c r="H92" i="1"/>
  <c r="B93" i="1"/>
  <c r="N92" i="1"/>
  <c r="J5693" i="1"/>
  <c r="K5693" i="1" s="1"/>
  <c r="N5693" i="1"/>
  <c r="M5693" i="1"/>
  <c r="B5694" i="1"/>
  <c r="L5693" i="1"/>
  <c r="J3492" i="1"/>
  <c r="K3492" i="1" s="1"/>
  <c r="L3492" i="1"/>
  <c r="B3493" i="1"/>
  <c r="N3492" i="1"/>
  <c r="M3492" i="1"/>
  <c r="B4394" i="1"/>
  <c r="N4393" i="1"/>
  <c r="M4393" i="1"/>
  <c r="L4393" i="1"/>
  <c r="J4393" i="1"/>
  <c r="K4393" i="1" s="1"/>
  <c r="L2695" i="1"/>
  <c r="J2695" i="1"/>
  <c r="K2695" i="1" s="1"/>
  <c r="B2696" i="1"/>
  <c r="M2695" i="1"/>
  <c r="N2695" i="1"/>
  <c r="L4792" i="1"/>
  <c r="N4792" i="1"/>
  <c r="M4792" i="1"/>
  <c r="J4792" i="1"/>
  <c r="K4792" i="1" s="1"/>
  <c r="B4793" i="1"/>
  <c r="B3096" i="1"/>
  <c r="N3095" i="1"/>
  <c r="M3095" i="1"/>
  <c r="L3095" i="1"/>
  <c r="J3095" i="1"/>
  <c r="K3095" i="1" s="1"/>
  <c r="L3894" i="1"/>
  <c r="B3895" i="1"/>
  <c r="N3894" i="1"/>
  <c r="J3894" i="1"/>
  <c r="K3894" i="1" s="1"/>
  <c r="M3894" i="1"/>
  <c r="J4894" i="1"/>
  <c r="K4894" i="1" s="1"/>
  <c r="L4595" i="1"/>
  <c r="B4596" i="1"/>
  <c r="J4595" i="1"/>
  <c r="K4595" i="1" s="1"/>
  <c r="M4595" i="1"/>
  <c r="N4595" i="1"/>
  <c r="L893" i="1"/>
  <c r="B894" i="1"/>
  <c r="H893" i="1"/>
  <c r="I893" i="1"/>
  <c r="J893" i="1" s="1"/>
  <c r="K893" i="1" s="1"/>
  <c r="N893" i="1"/>
  <c r="M893" i="1"/>
  <c r="N5893" i="1"/>
  <c r="M5893" i="1"/>
  <c r="L5893" i="1"/>
  <c r="B5894" i="1"/>
  <c r="J4692" i="1"/>
  <c r="K4692" i="1" s="1"/>
  <c r="M993" i="1"/>
  <c r="H993" i="1"/>
  <c r="N993" i="1"/>
  <c r="I993" i="1"/>
  <c r="B994" i="1"/>
  <c r="L993" i="1"/>
  <c r="J3593" i="1"/>
  <c r="K3593" i="1" s="1"/>
  <c r="J192" i="1"/>
  <c r="K192" i="1" s="1"/>
  <c r="M293" i="1"/>
  <c r="B294" i="1"/>
  <c r="L293" i="1"/>
  <c r="I293" i="1"/>
  <c r="N293" i="1"/>
  <c r="H293" i="1"/>
  <c r="J4594" i="1"/>
  <c r="K4594" i="1" s="1"/>
  <c r="B4095" i="1"/>
  <c r="N4094" i="1"/>
  <c r="M4094" i="1"/>
  <c r="L4094" i="1"/>
  <c r="L1092" i="1"/>
  <c r="B1093" i="1"/>
  <c r="H1092" i="1"/>
  <c r="N1092" i="1"/>
  <c r="I1092" i="1"/>
  <c r="M1092" i="1"/>
  <c r="J3094" i="1"/>
  <c r="K3094" i="1" s="1"/>
  <c r="J4693" i="1"/>
  <c r="K4693" i="1" s="1"/>
  <c r="L4693" i="1"/>
  <c r="M4693" i="1"/>
  <c r="N4693" i="1"/>
  <c r="B4694" i="1"/>
  <c r="J992" i="1"/>
  <c r="K992" i="1" s="1"/>
  <c r="J3893" i="1"/>
  <c r="K3893" i="1" s="1"/>
  <c r="J4895" i="1"/>
  <c r="K4895" i="1" s="1"/>
  <c r="B4896" i="1"/>
  <c r="N4895" i="1"/>
  <c r="M4895" i="1"/>
  <c r="L4895" i="1"/>
  <c r="N2193" i="1"/>
  <c r="M2193" i="1"/>
  <c r="L2193" i="1"/>
  <c r="H2193" i="1"/>
  <c r="I2193" i="1"/>
  <c r="B2194" i="1"/>
  <c r="B194" i="1"/>
  <c r="N193" i="1"/>
  <c r="M193" i="1"/>
  <c r="I193" i="1"/>
  <c r="J193" i="1" s="1"/>
  <c r="K193" i="1" s="1"/>
  <c r="L193" i="1"/>
  <c r="H193" i="1"/>
  <c r="J6493" i="1"/>
  <c r="K6493" i="1" s="1"/>
  <c r="J6192" i="1"/>
  <c r="K6192" i="1" s="1"/>
  <c r="J5193" i="1"/>
  <c r="K5193" i="1" s="1"/>
  <c r="N5393" i="1"/>
  <c r="M5393" i="1"/>
  <c r="B5394" i="1"/>
  <c r="L5393" i="1"/>
  <c r="J5892" i="1"/>
  <c r="K5892" i="1" s="1"/>
  <c r="J491" i="1"/>
  <c r="K491" i="1" s="1"/>
  <c r="I592" i="1"/>
  <c r="J592" i="1" s="1"/>
  <c r="K592" i="1" s="1"/>
  <c r="N592" i="1"/>
  <c r="M592" i="1"/>
  <c r="L592" i="1"/>
  <c r="H592" i="1"/>
  <c r="B593" i="1"/>
  <c r="I792" i="1"/>
  <c r="M792" i="1"/>
  <c r="N792" i="1"/>
  <c r="B793" i="1"/>
  <c r="H792" i="1"/>
  <c r="L792" i="1"/>
  <c r="L3594" i="1"/>
  <c r="B3595" i="1"/>
  <c r="J3594" i="1"/>
  <c r="K3594" i="1" s="1"/>
  <c r="N3594" i="1"/>
  <c r="M3594" i="1"/>
  <c r="N492" i="1"/>
  <c r="M492" i="1"/>
  <c r="L492" i="1"/>
  <c r="H492" i="1"/>
  <c r="I492" i="1"/>
  <c r="J492" i="1" s="1"/>
  <c r="K492" i="1" s="1"/>
  <c r="B493" i="1"/>
  <c r="B5195" i="1"/>
  <c r="N5194" i="1"/>
  <c r="M5194" i="1"/>
  <c r="L5194" i="1"/>
  <c r="J1091" i="1"/>
  <c r="K1091" i="1" s="1"/>
  <c r="J791" i="1"/>
  <c r="K791" i="1" s="1"/>
  <c r="B6495" i="1"/>
  <c r="N6494" i="1"/>
  <c r="M6494" i="1"/>
  <c r="L6494" i="1"/>
  <c r="B1994" i="1"/>
  <c r="L1993" i="1"/>
  <c r="M1993" i="1"/>
  <c r="H1993" i="1"/>
  <c r="N1993" i="1"/>
  <c r="I1993" i="1"/>
  <c r="J1993" i="1" s="1"/>
  <c r="K1993" i="1" s="1"/>
  <c r="M6193" i="1"/>
  <c r="L6193" i="1"/>
  <c r="N6193" i="1"/>
  <c r="B6194" i="1"/>
  <c r="H1193" i="1"/>
  <c r="I1193" i="1"/>
  <c r="J1193" i="1" s="1"/>
  <c r="K1193" i="1" s="1"/>
  <c r="L1193" i="1"/>
  <c r="N1193" i="1"/>
  <c r="M1193" i="1"/>
  <c r="B1194" i="1"/>
  <c r="J6092" i="1"/>
  <c r="K6092" i="1" s="1"/>
  <c r="B6093" i="1"/>
  <c r="N6092" i="1"/>
  <c r="M6092" i="1"/>
  <c r="L6092" i="1"/>
  <c r="J5392" i="1"/>
  <c r="K5392" i="1" s="1"/>
  <c r="N5594" i="1"/>
  <c r="B5595" i="1"/>
  <c r="M5594" i="1"/>
  <c r="L5594" i="1"/>
  <c r="J6395" i="1" l="1"/>
  <c r="K6395" i="1" s="1"/>
  <c r="M5793" i="1"/>
  <c r="L5793" i="1"/>
  <c r="B5794" i="1"/>
  <c r="J5793" i="1"/>
  <c r="K5793" i="1" s="1"/>
  <c r="N5793" i="1"/>
  <c r="B6397" i="1"/>
  <c r="L6396" i="1"/>
  <c r="N6396" i="1"/>
  <c r="M6396" i="1"/>
  <c r="M693" i="1"/>
  <c r="H693" i="1"/>
  <c r="L693" i="1"/>
  <c r="B694" i="1"/>
  <c r="N693" i="1"/>
  <c r="I693" i="1"/>
  <c r="J693" i="1" s="1"/>
  <c r="K693" i="1" s="1"/>
  <c r="B4194" i="1"/>
  <c r="M4193" i="1"/>
  <c r="L4193" i="1"/>
  <c r="N4193" i="1"/>
  <c r="J4193" i="1"/>
  <c r="K4193" i="1" s="1"/>
  <c r="N2893" i="1"/>
  <c r="M2893" i="1"/>
  <c r="J2893" i="1"/>
  <c r="K2893" i="1" s="1"/>
  <c r="B2894" i="1"/>
  <c r="L2893" i="1"/>
  <c r="L6295" i="1"/>
  <c r="B6296" i="1"/>
  <c r="J6295" i="1"/>
  <c r="K6295" i="1" s="1"/>
  <c r="M6295" i="1"/>
  <c r="N6295" i="1"/>
  <c r="N2093" i="1"/>
  <c r="B2094" i="1"/>
  <c r="H2093" i="1"/>
  <c r="M2093" i="1"/>
  <c r="L2093" i="1"/>
  <c r="I2093" i="1"/>
  <c r="J2093" i="1" s="1"/>
  <c r="K2093" i="1" s="1"/>
  <c r="N3794" i="1"/>
  <c r="M3794" i="1"/>
  <c r="L3794" i="1"/>
  <c r="B3795" i="1"/>
  <c r="J3794" i="1"/>
  <c r="K3794" i="1" s="1"/>
  <c r="I1495" i="1"/>
  <c r="J1495" i="1" s="1"/>
  <c r="K1495" i="1" s="1"/>
  <c r="N1495" i="1"/>
  <c r="M1495" i="1"/>
  <c r="L1495" i="1"/>
  <c r="H1495" i="1"/>
  <c r="B1496" i="1"/>
  <c r="J3393" i="1"/>
  <c r="K3393" i="1" s="1"/>
  <c r="M3393" i="1"/>
  <c r="N3393" i="1"/>
  <c r="B3394" i="1"/>
  <c r="L3393" i="1"/>
  <c r="J4495" i="1"/>
  <c r="K4495" i="1" s="1"/>
  <c r="B4496" i="1"/>
  <c r="N4495" i="1"/>
  <c r="M4495" i="1"/>
  <c r="L4495" i="1"/>
  <c r="M5093" i="1"/>
  <c r="J5093" i="1"/>
  <c r="K5093" i="1" s="1"/>
  <c r="N5093" i="1"/>
  <c r="L5093" i="1"/>
  <c r="B5094" i="1"/>
  <c r="B4995" i="1"/>
  <c r="M4994" i="1"/>
  <c r="J4994" i="1"/>
  <c r="K4994" i="1" s="1"/>
  <c r="L4994" i="1"/>
  <c r="N4994" i="1"/>
  <c r="L1893" i="1"/>
  <c r="I1893" i="1"/>
  <c r="J1893" i="1" s="1"/>
  <c r="K1893" i="1" s="1"/>
  <c r="B1894" i="1"/>
  <c r="H1893" i="1"/>
  <c r="N1893" i="1"/>
  <c r="M1893" i="1"/>
  <c r="B3694" i="1"/>
  <c r="J3693" i="1"/>
  <c r="K3693" i="1" s="1"/>
  <c r="L3693" i="1"/>
  <c r="N3693" i="1"/>
  <c r="M3693" i="1"/>
  <c r="J3193" i="1"/>
  <c r="K3193" i="1" s="1"/>
  <c r="B3194" i="1"/>
  <c r="N3193" i="1"/>
  <c r="M3193" i="1"/>
  <c r="L3193" i="1"/>
  <c r="M1593" i="1"/>
  <c r="L1593" i="1"/>
  <c r="B1594" i="1"/>
  <c r="H1593" i="1"/>
  <c r="I1593" i="1"/>
  <c r="J1593" i="1" s="1"/>
  <c r="K1593" i="1" s="1"/>
  <c r="N1593" i="1"/>
  <c r="I2294" i="1"/>
  <c r="J2294" i="1" s="1"/>
  <c r="K2294" i="1" s="1"/>
  <c r="M2294" i="1"/>
  <c r="B2295" i="1"/>
  <c r="L2294" i="1"/>
  <c r="N2294" i="1"/>
  <c r="H2294" i="1"/>
  <c r="B2697" i="1"/>
  <c r="N2696" i="1"/>
  <c r="J2696" i="1"/>
  <c r="K2696" i="1" s="1"/>
  <c r="M2696" i="1"/>
  <c r="L2696" i="1"/>
  <c r="I1794" i="1"/>
  <c r="J1794" i="1" s="1"/>
  <c r="K1794" i="1" s="1"/>
  <c r="B1795" i="1"/>
  <c r="N1794" i="1"/>
  <c r="M1794" i="1"/>
  <c r="H1794" i="1"/>
  <c r="L1794" i="1"/>
  <c r="J3493" i="1"/>
  <c r="K3493" i="1" s="1"/>
  <c r="M3493" i="1"/>
  <c r="L3493" i="1"/>
  <c r="B3494" i="1"/>
  <c r="N3493" i="1"/>
  <c r="N2793" i="1"/>
  <c r="M2793" i="1"/>
  <c r="L2793" i="1"/>
  <c r="B2794" i="1"/>
  <c r="J2793" i="1"/>
  <c r="K2793" i="1" s="1"/>
  <c r="N5293" i="1"/>
  <c r="L5293" i="1"/>
  <c r="J5293" i="1"/>
  <c r="K5293" i="1" s="1"/>
  <c r="M5293" i="1"/>
  <c r="B5294" i="1"/>
  <c r="I1693" i="1"/>
  <c r="J1693" i="1" s="1"/>
  <c r="K1693" i="1" s="1"/>
  <c r="M1693" i="1"/>
  <c r="L1693" i="1"/>
  <c r="B1694" i="1"/>
  <c r="N1693" i="1"/>
  <c r="H1693" i="1"/>
  <c r="M1293" i="1"/>
  <c r="B1294" i="1"/>
  <c r="H1293" i="1"/>
  <c r="L1293" i="1"/>
  <c r="I1293" i="1"/>
  <c r="J1293" i="1" s="1"/>
  <c r="K1293" i="1" s="1"/>
  <c r="N1293" i="1"/>
  <c r="L4394" i="1"/>
  <c r="J4394" i="1"/>
  <c r="K4394" i="1" s="1"/>
  <c r="N4394" i="1"/>
  <c r="B4395" i="1"/>
  <c r="M4394" i="1"/>
  <c r="I2493" i="1"/>
  <c r="J2493" i="1" s="1"/>
  <c r="K2493" i="1" s="1"/>
  <c r="M2493" i="1"/>
  <c r="B2494" i="1"/>
  <c r="L2493" i="1"/>
  <c r="N2493" i="1"/>
  <c r="H2493" i="1"/>
  <c r="L2394" i="1"/>
  <c r="H2394" i="1"/>
  <c r="B2395" i="1"/>
  <c r="N2394" i="1"/>
  <c r="M2394" i="1"/>
  <c r="I2394" i="1"/>
  <c r="J2394" i="1" s="1"/>
  <c r="K2394" i="1" s="1"/>
  <c r="J3994" i="1"/>
  <c r="K3994" i="1" s="1"/>
  <c r="M3994" i="1"/>
  <c r="B3995" i="1"/>
  <c r="N3994" i="1"/>
  <c r="L3994" i="1"/>
  <c r="B3294" i="1"/>
  <c r="L3293" i="1"/>
  <c r="M3293" i="1"/>
  <c r="N3293" i="1"/>
  <c r="J3293" i="1"/>
  <c r="K3293" i="1" s="1"/>
  <c r="J4793" i="1"/>
  <c r="K4793" i="1" s="1"/>
  <c r="N4793" i="1"/>
  <c r="B4794" i="1"/>
  <c r="M4793" i="1"/>
  <c r="L4793" i="1"/>
  <c r="B5695" i="1"/>
  <c r="J5694" i="1"/>
  <c r="K5694" i="1" s="1"/>
  <c r="L5694" i="1"/>
  <c r="M5694" i="1"/>
  <c r="N5694" i="1"/>
  <c r="H93" i="1"/>
  <c r="N93" i="1"/>
  <c r="M93" i="1"/>
  <c r="L93" i="1"/>
  <c r="B94" i="1"/>
  <c r="I93" i="1"/>
  <c r="J93" i="1" s="1"/>
  <c r="K93" i="1" s="1"/>
  <c r="H1394" i="1"/>
  <c r="B1395" i="1"/>
  <c r="I1394" i="1"/>
  <c r="J1394" i="1" s="1"/>
  <c r="K1394" i="1" s="1"/>
  <c r="N1394" i="1"/>
  <c r="M1394" i="1"/>
  <c r="L1394" i="1"/>
  <c r="J5393" i="1"/>
  <c r="K5393" i="1" s="1"/>
  <c r="B4695" i="1"/>
  <c r="L4694" i="1"/>
  <c r="J4694" i="1"/>
  <c r="K4694" i="1" s="1"/>
  <c r="M4694" i="1"/>
  <c r="N4694" i="1"/>
  <c r="J1092" i="1"/>
  <c r="K1092" i="1" s="1"/>
  <c r="H994" i="1"/>
  <c r="N994" i="1"/>
  <c r="B995" i="1"/>
  <c r="L994" i="1"/>
  <c r="M994" i="1"/>
  <c r="I994" i="1"/>
  <c r="J994" i="1" s="1"/>
  <c r="K994" i="1" s="1"/>
  <c r="N5894" i="1"/>
  <c r="M5894" i="1"/>
  <c r="B5895" i="1"/>
  <c r="L5894" i="1"/>
  <c r="L894" i="1"/>
  <c r="B895" i="1"/>
  <c r="I894" i="1"/>
  <c r="J894" i="1" s="1"/>
  <c r="K894" i="1" s="1"/>
  <c r="H894" i="1"/>
  <c r="N894" i="1"/>
  <c r="M894" i="1"/>
  <c r="L5195" i="1"/>
  <c r="J5195" i="1"/>
  <c r="K5195" i="1" s="1"/>
  <c r="B5196" i="1"/>
  <c r="N5195" i="1"/>
  <c r="M5195" i="1"/>
  <c r="J5594" i="1"/>
  <c r="K5594" i="1" s="1"/>
  <c r="J6193" i="1"/>
  <c r="K6193" i="1" s="1"/>
  <c r="J6494" i="1"/>
  <c r="K6494" i="1" s="1"/>
  <c r="I493" i="1"/>
  <c r="L493" i="1"/>
  <c r="H493" i="1"/>
  <c r="B494" i="1"/>
  <c r="N493" i="1"/>
  <c r="M493" i="1"/>
  <c r="L2194" i="1"/>
  <c r="N2194" i="1"/>
  <c r="H2194" i="1"/>
  <c r="I2194" i="1"/>
  <c r="M2194" i="1"/>
  <c r="B2195" i="1"/>
  <c r="J993" i="1"/>
  <c r="K993" i="1" s="1"/>
  <c r="M3895" i="1"/>
  <c r="L3895" i="1"/>
  <c r="B3896" i="1"/>
  <c r="N3895" i="1"/>
  <c r="J792" i="1"/>
  <c r="K792" i="1" s="1"/>
  <c r="L5394" i="1"/>
  <c r="J5394" i="1"/>
  <c r="K5394" i="1" s="1"/>
  <c r="N5394" i="1"/>
  <c r="M5394" i="1"/>
  <c r="B5395" i="1"/>
  <c r="J2193" i="1"/>
  <c r="K2193" i="1" s="1"/>
  <c r="N6093" i="1"/>
  <c r="M6093" i="1"/>
  <c r="L6093" i="1"/>
  <c r="B6094" i="1"/>
  <c r="J6093" i="1"/>
  <c r="K6093" i="1" s="1"/>
  <c r="J5194" i="1"/>
  <c r="K5194" i="1" s="1"/>
  <c r="H593" i="1"/>
  <c r="B594" i="1"/>
  <c r="M593" i="1"/>
  <c r="N593" i="1"/>
  <c r="I593" i="1"/>
  <c r="L593" i="1"/>
  <c r="L1093" i="1"/>
  <c r="H1093" i="1"/>
  <c r="B1094" i="1"/>
  <c r="N1093" i="1"/>
  <c r="I1093" i="1"/>
  <c r="J1093" i="1" s="1"/>
  <c r="K1093" i="1" s="1"/>
  <c r="M1093" i="1"/>
  <c r="L4095" i="1"/>
  <c r="J4095" i="1"/>
  <c r="K4095" i="1" s="1"/>
  <c r="N4095" i="1"/>
  <c r="B4096" i="1"/>
  <c r="M4095" i="1"/>
  <c r="J293" i="1"/>
  <c r="K293" i="1" s="1"/>
  <c r="M3096" i="1"/>
  <c r="L3096" i="1"/>
  <c r="N3096" i="1"/>
  <c r="B3097" i="1"/>
  <c r="N1994" i="1"/>
  <c r="I1994" i="1"/>
  <c r="B1995" i="1"/>
  <c r="L1994" i="1"/>
  <c r="M1994" i="1"/>
  <c r="H1994" i="1"/>
  <c r="N6495" i="1"/>
  <c r="M6495" i="1"/>
  <c r="L6495" i="1"/>
  <c r="B6496" i="1"/>
  <c r="H194" i="1"/>
  <c r="I194" i="1"/>
  <c r="N194" i="1"/>
  <c r="M194" i="1"/>
  <c r="B195" i="1"/>
  <c r="L194" i="1"/>
  <c r="N4896" i="1"/>
  <c r="J4896" i="1"/>
  <c r="K4896" i="1" s="1"/>
  <c r="M4896" i="1"/>
  <c r="L4896" i="1"/>
  <c r="B4897" i="1"/>
  <c r="J4094" i="1"/>
  <c r="K4094" i="1" s="1"/>
  <c r="L5595" i="1"/>
  <c r="B5596" i="1"/>
  <c r="J5595" i="1"/>
  <c r="K5595" i="1" s="1"/>
  <c r="N5595" i="1"/>
  <c r="M5595" i="1"/>
  <c r="H1194" i="1"/>
  <c r="I1194" i="1"/>
  <c r="J1194" i="1" s="1"/>
  <c r="K1194" i="1" s="1"/>
  <c r="N1194" i="1"/>
  <c r="M1194" i="1"/>
  <c r="L1194" i="1"/>
  <c r="B1195" i="1"/>
  <c r="N6194" i="1"/>
  <c r="B6195" i="1"/>
  <c r="M6194" i="1"/>
  <c r="L6194" i="1"/>
  <c r="N3595" i="1"/>
  <c r="M3595" i="1"/>
  <c r="L3595" i="1"/>
  <c r="B3596" i="1"/>
  <c r="N793" i="1"/>
  <c r="B794" i="1"/>
  <c r="M793" i="1"/>
  <c r="L793" i="1"/>
  <c r="I793" i="1"/>
  <c r="J793" i="1" s="1"/>
  <c r="K793" i="1" s="1"/>
  <c r="H793" i="1"/>
  <c r="M294" i="1"/>
  <c r="H294" i="1"/>
  <c r="I294" i="1"/>
  <c r="L294" i="1"/>
  <c r="B295" i="1"/>
  <c r="N294" i="1"/>
  <c r="J5893" i="1"/>
  <c r="K5893" i="1" s="1"/>
  <c r="B4597" i="1"/>
  <c r="N4596" i="1"/>
  <c r="M4596" i="1"/>
  <c r="L4596" i="1"/>
  <c r="L5794" i="1" l="1"/>
  <c r="B5795" i="1"/>
  <c r="J5794" i="1"/>
  <c r="K5794" i="1" s="1"/>
  <c r="N5794" i="1"/>
  <c r="M5794" i="1"/>
  <c r="B6398" i="1"/>
  <c r="N6397" i="1"/>
  <c r="L6397" i="1"/>
  <c r="M6397" i="1"/>
  <c r="J6396" i="1"/>
  <c r="K6396" i="1" s="1"/>
  <c r="N2894" i="1"/>
  <c r="L2894" i="1"/>
  <c r="J2894" i="1"/>
  <c r="K2894" i="1" s="1"/>
  <c r="M2894" i="1"/>
  <c r="B2895" i="1"/>
  <c r="I694" i="1"/>
  <c r="J694" i="1" s="1"/>
  <c r="K694" i="1" s="1"/>
  <c r="L694" i="1"/>
  <c r="N694" i="1"/>
  <c r="H694" i="1"/>
  <c r="M694" i="1"/>
  <c r="B695" i="1"/>
  <c r="J4194" i="1"/>
  <c r="K4194" i="1" s="1"/>
  <c r="N4194" i="1"/>
  <c r="M4194" i="1"/>
  <c r="L4194" i="1"/>
  <c r="B4195" i="1"/>
  <c r="N6296" i="1"/>
  <c r="J6296" i="1"/>
  <c r="K6296" i="1" s="1"/>
  <c r="B6297" i="1"/>
  <c r="M6296" i="1"/>
  <c r="L6296" i="1"/>
  <c r="N3795" i="1"/>
  <c r="M3795" i="1"/>
  <c r="L3795" i="1"/>
  <c r="B3796" i="1"/>
  <c r="J3795" i="1"/>
  <c r="K3795" i="1" s="1"/>
  <c r="I2094" i="1"/>
  <c r="J2094" i="1" s="1"/>
  <c r="K2094" i="1" s="1"/>
  <c r="N2094" i="1"/>
  <c r="H2094" i="1"/>
  <c r="M2094" i="1"/>
  <c r="B2095" i="1"/>
  <c r="L2094" i="1"/>
  <c r="B5095" i="1"/>
  <c r="J5094" i="1"/>
  <c r="K5094" i="1" s="1"/>
  <c r="N5094" i="1"/>
  <c r="M5094" i="1"/>
  <c r="L5094" i="1"/>
  <c r="N1496" i="1"/>
  <c r="M1496" i="1"/>
  <c r="H1496" i="1"/>
  <c r="I1496" i="1"/>
  <c r="J1496" i="1" s="1"/>
  <c r="K1496" i="1" s="1"/>
  <c r="B1497" i="1"/>
  <c r="L1496" i="1"/>
  <c r="M2295" i="1"/>
  <c r="I2295" i="1"/>
  <c r="J2295" i="1" s="1"/>
  <c r="K2295" i="1" s="1"/>
  <c r="L2295" i="1"/>
  <c r="H2295" i="1"/>
  <c r="B2296" i="1"/>
  <c r="N2295" i="1"/>
  <c r="N1594" i="1"/>
  <c r="H1594" i="1"/>
  <c r="B1595" i="1"/>
  <c r="L1594" i="1"/>
  <c r="M1594" i="1"/>
  <c r="I1594" i="1"/>
  <c r="J1594" i="1" s="1"/>
  <c r="K1594" i="1" s="1"/>
  <c r="M3394" i="1"/>
  <c r="J3394" i="1"/>
  <c r="K3394" i="1" s="1"/>
  <c r="L3394" i="1"/>
  <c r="B3395" i="1"/>
  <c r="N3394" i="1"/>
  <c r="N1894" i="1"/>
  <c r="H1894" i="1"/>
  <c r="B1895" i="1"/>
  <c r="M1894" i="1"/>
  <c r="L1894" i="1"/>
  <c r="I1894" i="1"/>
  <c r="J1894" i="1" s="1"/>
  <c r="K1894" i="1" s="1"/>
  <c r="J4496" i="1"/>
  <c r="K4496" i="1" s="1"/>
  <c r="L4496" i="1"/>
  <c r="B4497" i="1"/>
  <c r="M4496" i="1"/>
  <c r="N4496" i="1"/>
  <c r="M3194" i="1"/>
  <c r="L3194" i="1"/>
  <c r="J3194" i="1"/>
  <c r="K3194" i="1" s="1"/>
  <c r="N3194" i="1"/>
  <c r="B3195" i="1"/>
  <c r="L3694" i="1"/>
  <c r="M3694" i="1"/>
  <c r="J3694" i="1"/>
  <c r="K3694" i="1" s="1"/>
  <c r="B3695" i="1"/>
  <c r="N3694" i="1"/>
  <c r="N4995" i="1"/>
  <c r="M4995" i="1"/>
  <c r="J4995" i="1"/>
  <c r="K4995" i="1" s="1"/>
  <c r="L4995" i="1"/>
  <c r="B4996" i="1"/>
  <c r="M4794" i="1"/>
  <c r="L4794" i="1"/>
  <c r="B4795" i="1"/>
  <c r="J4794" i="1"/>
  <c r="K4794" i="1" s="1"/>
  <c r="N4794" i="1"/>
  <c r="M5294" i="1"/>
  <c r="B5295" i="1"/>
  <c r="J5294" i="1"/>
  <c r="K5294" i="1" s="1"/>
  <c r="N5294" i="1"/>
  <c r="L5294" i="1"/>
  <c r="J3995" i="1"/>
  <c r="K3995" i="1" s="1"/>
  <c r="B3996" i="1"/>
  <c r="N3995" i="1"/>
  <c r="M3995" i="1"/>
  <c r="L3995" i="1"/>
  <c r="B4396" i="1"/>
  <c r="J4395" i="1"/>
  <c r="K4395" i="1" s="1"/>
  <c r="N4395" i="1"/>
  <c r="M4395" i="1"/>
  <c r="L4395" i="1"/>
  <c r="B2795" i="1"/>
  <c r="L2794" i="1"/>
  <c r="J2794" i="1"/>
  <c r="K2794" i="1" s="1"/>
  <c r="M2794" i="1"/>
  <c r="N2794" i="1"/>
  <c r="L3494" i="1"/>
  <c r="B3495" i="1"/>
  <c r="J3494" i="1"/>
  <c r="K3494" i="1" s="1"/>
  <c r="N3494" i="1"/>
  <c r="M3494" i="1"/>
  <c r="M1395" i="1"/>
  <c r="L1395" i="1"/>
  <c r="I1395" i="1"/>
  <c r="J1395" i="1" s="1"/>
  <c r="K1395" i="1" s="1"/>
  <c r="B1396" i="1"/>
  <c r="H1395" i="1"/>
  <c r="N1395" i="1"/>
  <c r="I1694" i="1"/>
  <c r="J1694" i="1" s="1"/>
  <c r="K1694" i="1" s="1"/>
  <c r="H1694" i="1"/>
  <c r="B1695" i="1"/>
  <c r="N1694" i="1"/>
  <c r="M1694" i="1"/>
  <c r="L1694" i="1"/>
  <c r="M5695" i="1"/>
  <c r="B5696" i="1"/>
  <c r="J5695" i="1"/>
  <c r="K5695" i="1" s="1"/>
  <c r="L5695" i="1"/>
  <c r="N5695" i="1"/>
  <c r="L3294" i="1"/>
  <c r="N3294" i="1"/>
  <c r="M3294" i="1"/>
  <c r="B3295" i="1"/>
  <c r="J3294" i="1"/>
  <c r="K3294" i="1" s="1"/>
  <c r="N2395" i="1"/>
  <c r="M2395" i="1"/>
  <c r="L2395" i="1"/>
  <c r="B2396" i="1"/>
  <c r="I2395" i="1"/>
  <c r="J2395" i="1" s="1"/>
  <c r="K2395" i="1" s="1"/>
  <c r="H2395" i="1"/>
  <c r="H2494" i="1"/>
  <c r="M2494" i="1"/>
  <c r="B2495" i="1"/>
  <c r="I2494" i="1"/>
  <c r="J2494" i="1" s="1"/>
  <c r="K2494" i="1" s="1"/>
  <c r="N2494" i="1"/>
  <c r="L2494" i="1"/>
  <c r="H1294" i="1"/>
  <c r="I1294" i="1"/>
  <c r="J1294" i="1" s="1"/>
  <c r="K1294" i="1" s="1"/>
  <c r="L1294" i="1"/>
  <c r="B1295" i="1"/>
  <c r="N1294" i="1"/>
  <c r="M1294" i="1"/>
  <c r="N1795" i="1"/>
  <c r="H1795" i="1"/>
  <c r="M1795" i="1"/>
  <c r="B1796" i="1"/>
  <c r="L1795" i="1"/>
  <c r="I1795" i="1"/>
  <c r="J1795" i="1" s="1"/>
  <c r="K1795" i="1" s="1"/>
  <c r="N94" i="1"/>
  <c r="M94" i="1"/>
  <c r="L94" i="1"/>
  <c r="B95" i="1"/>
  <c r="I94" i="1"/>
  <c r="J94" i="1" s="1"/>
  <c r="K94" i="1" s="1"/>
  <c r="H94" i="1"/>
  <c r="B2698" i="1"/>
  <c r="L2697" i="1"/>
  <c r="N2697" i="1"/>
  <c r="J2697" i="1"/>
  <c r="K2697" i="1" s="1"/>
  <c r="M2697" i="1"/>
  <c r="J3595" i="1"/>
  <c r="K3595" i="1" s="1"/>
  <c r="J6194" i="1"/>
  <c r="K6194" i="1" s="1"/>
  <c r="M195" i="1"/>
  <c r="L195" i="1"/>
  <c r="H195" i="1"/>
  <c r="I195" i="1"/>
  <c r="J195" i="1" s="1"/>
  <c r="K195" i="1" s="1"/>
  <c r="N195" i="1"/>
  <c r="B196" i="1"/>
  <c r="M5196" i="1"/>
  <c r="L5196" i="1"/>
  <c r="B5197" i="1"/>
  <c r="N5196" i="1"/>
  <c r="H295" i="1"/>
  <c r="N295" i="1"/>
  <c r="M295" i="1"/>
  <c r="L295" i="1"/>
  <c r="B296" i="1"/>
  <c r="I295" i="1"/>
  <c r="J3596" i="1"/>
  <c r="K3596" i="1" s="1"/>
  <c r="N3596" i="1"/>
  <c r="M3596" i="1"/>
  <c r="B3597" i="1"/>
  <c r="L3596" i="1"/>
  <c r="L1195" i="1"/>
  <c r="H1195" i="1"/>
  <c r="I1195" i="1"/>
  <c r="B1196" i="1"/>
  <c r="N1195" i="1"/>
  <c r="M1195" i="1"/>
  <c r="J593" i="1"/>
  <c r="K593" i="1" s="1"/>
  <c r="L6094" i="1"/>
  <c r="J6094" i="1"/>
  <c r="K6094" i="1" s="1"/>
  <c r="N6094" i="1"/>
  <c r="B6095" i="1"/>
  <c r="M6094" i="1"/>
  <c r="J493" i="1"/>
  <c r="K493" i="1" s="1"/>
  <c r="I995" i="1"/>
  <c r="B996" i="1"/>
  <c r="L995" i="1"/>
  <c r="M995" i="1"/>
  <c r="H995" i="1"/>
  <c r="N995" i="1"/>
  <c r="M4695" i="1"/>
  <c r="N4695" i="1"/>
  <c r="J4695" i="1"/>
  <c r="K4695" i="1" s="1"/>
  <c r="B4696" i="1"/>
  <c r="L4695" i="1"/>
  <c r="J4596" i="1"/>
  <c r="K4596" i="1" s="1"/>
  <c r="L794" i="1"/>
  <c r="H794" i="1"/>
  <c r="I794" i="1"/>
  <c r="N794" i="1"/>
  <c r="B795" i="1"/>
  <c r="M794" i="1"/>
  <c r="N4597" i="1"/>
  <c r="M4597" i="1"/>
  <c r="L4597" i="1"/>
  <c r="B4598" i="1"/>
  <c r="J294" i="1"/>
  <c r="K294" i="1" s="1"/>
  <c r="M1995" i="1"/>
  <c r="H1995" i="1"/>
  <c r="N1995" i="1"/>
  <c r="I1995" i="1"/>
  <c r="J1995" i="1" s="1"/>
  <c r="K1995" i="1" s="1"/>
  <c r="B1996" i="1"/>
  <c r="L1995" i="1"/>
  <c r="M4096" i="1"/>
  <c r="B4097" i="1"/>
  <c r="L4096" i="1"/>
  <c r="N4096" i="1"/>
  <c r="I2195" i="1"/>
  <c r="J2195" i="1" s="1"/>
  <c r="K2195" i="1" s="1"/>
  <c r="L2195" i="1"/>
  <c r="H2195" i="1"/>
  <c r="B2196" i="1"/>
  <c r="N2195" i="1"/>
  <c r="M2195" i="1"/>
  <c r="H895" i="1"/>
  <c r="I895" i="1"/>
  <c r="J895" i="1" s="1"/>
  <c r="K895" i="1" s="1"/>
  <c r="N895" i="1"/>
  <c r="M895" i="1"/>
  <c r="L895" i="1"/>
  <c r="B896" i="1"/>
  <c r="J194" i="1"/>
  <c r="K194" i="1" s="1"/>
  <c r="J1994" i="1"/>
  <c r="K1994" i="1" s="1"/>
  <c r="J3096" i="1"/>
  <c r="K3096" i="1" s="1"/>
  <c r="L3896" i="1"/>
  <c r="B3897" i="1"/>
  <c r="N3896" i="1"/>
  <c r="M3896" i="1"/>
  <c r="J5894" i="1"/>
  <c r="K5894" i="1" s="1"/>
  <c r="L6195" i="1"/>
  <c r="J6195" i="1"/>
  <c r="K6195" i="1" s="1"/>
  <c r="B6196" i="1"/>
  <c r="N6195" i="1"/>
  <c r="M6195" i="1"/>
  <c r="J5596" i="1"/>
  <c r="K5596" i="1" s="1"/>
  <c r="N5596" i="1"/>
  <c r="M5596" i="1"/>
  <c r="L5596" i="1"/>
  <c r="B5597" i="1"/>
  <c r="J6495" i="1"/>
  <c r="K6495" i="1" s="1"/>
  <c r="L1094" i="1"/>
  <c r="I1094" i="1"/>
  <c r="J1094" i="1" s="1"/>
  <c r="K1094" i="1" s="1"/>
  <c r="H1094" i="1"/>
  <c r="N1094" i="1"/>
  <c r="B1095" i="1"/>
  <c r="M1094" i="1"/>
  <c r="B595" i="1"/>
  <c r="I594" i="1"/>
  <c r="N594" i="1"/>
  <c r="M594" i="1"/>
  <c r="L594" i="1"/>
  <c r="H594" i="1"/>
  <c r="J5395" i="1"/>
  <c r="K5395" i="1" s="1"/>
  <c r="N5395" i="1"/>
  <c r="M5395" i="1"/>
  <c r="L5395" i="1"/>
  <c r="B5396" i="1"/>
  <c r="J2194" i="1"/>
  <c r="K2194" i="1" s="1"/>
  <c r="H494" i="1"/>
  <c r="N494" i="1"/>
  <c r="M494" i="1"/>
  <c r="I494" i="1"/>
  <c r="L494" i="1"/>
  <c r="B495" i="1"/>
  <c r="J4897" i="1"/>
  <c r="K4897" i="1" s="1"/>
  <c r="N4897" i="1"/>
  <c r="M4897" i="1"/>
  <c r="B4898" i="1"/>
  <c r="L4897" i="1"/>
  <c r="B6497" i="1"/>
  <c r="N6496" i="1"/>
  <c r="M6496" i="1"/>
  <c r="L6496" i="1"/>
  <c r="J3097" i="1"/>
  <c r="K3097" i="1" s="1"/>
  <c r="N3097" i="1"/>
  <c r="M3097" i="1"/>
  <c r="B3098" i="1"/>
  <c r="L3097" i="1"/>
  <c r="J3895" i="1"/>
  <c r="K3895" i="1" s="1"/>
  <c r="L5895" i="1"/>
  <c r="B5896" i="1"/>
  <c r="N5895" i="1"/>
  <c r="M5895" i="1"/>
  <c r="J6397" i="1" l="1"/>
  <c r="K6397" i="1" s="1"/>
  <c r="N5795" i="1"/>
  <c r="B5796" i="1"/>
  <c r="J5795" i="1"/>
  <c r="K5795" i="1" s="1"/>
  <c r="M5795" i="1"/>
  <c r="L5795" i="1"/>
  <c r="B6399" i="1"/>
  <c r="L6398" i="1"/>
  <c r="N6398" i="1"/>
  <c r="M6398" i="1"/>
  <c r="M4195" i="1"/>
  <c r="B4196" i="1"/>
  <c r="L4195" i="1"/>
  <c r="N4195" i="1"/>
  <c r="J4195" i="1"/>
  <c r="K4195" i="1" s="1"/>
  <c r="L695" i="1"/>
  <c r="I695" i="1"/>
  <c r="J695" i="1" s="1"/>
  <c r="K695" i="1" s="1"/>
  <c r="H695" i="1"/>
  <c r="N695" i="1"/>
  <c r="M695" i="1"/>
  <c r="B696" i="1"/>
  <c r="B2896" i="1"/>
  <c r="M2895" i="1"/>
  <c r="J2895" i="1"/>
  <c r="K2895" i="1" s="1"/>
  <c r="L2895" i="1"/>
  <c r="N2895" i="1"/>
  <c r="J6297" i="1"/>
  <c r="K6297" i="1" s="1"/>
  <c r="N6297" i="1"/>
  <c r="M6297" i="1"/>
  <c r="L6297" i="1"/>
  <c r="B6298" i="1"/>
  <c r="N2095" i="1"/>
  <c r="I2095" i="1"/>
  <c r="J2095" i="1" s="1"/>
  <c r="K2095" i="1" s="1"/>
  <c r="M2095" i="1"/>
  <c r="L2095" i="1"/>
  <c r="H2095" i="1"/>
  <c r="B2096" i="1"/>
  <c r="M3796" i="1"/>
  <c r="B3797" i="1"/>
  <c r="N3796" i="1"/>
  <c r="L3796" i="1"/>
  <c r="J3796" i="1"/>
  <c r="K3796" i="1" s="1"/>
  <c r="M1895" i="1"/>
  <c r="L1895" i="1"/>
  <c r="I1895" i="1"/>
  <c r="J1895" i="1" s="1"/>
  <c r="K1895" i="1" s="1"/>
  <c r="H1895" i="1"/>
  <c r="N1895" i="1"/>
  <c r="B1896" i="1"/>
  <c r="L2296" i="1"/>
  <c r="H2296" i="1"/>
  <c r="I2296" i="1"/>
  <c r="J2296" i="1" s="1"/>
  <c r="K2296" i="1" s="1"/>
  <c r="B2297" i="1"/>
  <c r="N2296" i="1"/>
  <c r="M2296" i="1"/>
  <c r="L1497" i="1"/>
  <c r="B1498" i="1"/>
  <c r="I1497" i="1"/>
  <c r="J1497" i="1" s="1"/>
  <c r="K1497" i="1" s="1"/>
  <c r="H1497" i="1"/>
  <c r="N1497" i="1"/>
  <c r="M1497" i="1"/>
  <c r="M4497" i="1"/>
  <c r="J4497" i="1"/>
  <c r="K4497" i="1" s="1"/>
  <c r="B4498" i="1"/>
  <c r="N4497" i="1"/>
  <c r="L4497" i="1"/>
  <c r="M4996" i="1"/>
  <c r="J4996" i="1"/>
  <c r="K4996" i="1" s="1"/>
  <c r="B4997" i="1"/>
  <c r="L4996" i="1"/>
  <c r="N4996" i="1"/>
  <c r="M3695" i="1"/>
  <c r="B3696" i="1"/>
  <c r="L3695" i="1"/>
  <c r="J3695" i="1"/>
  <c r="K3695" i="1" s="1"/>
  <c r="N3695" i="1"/>
  <c r="H1595" i="1"/>
  <c r="M1595" i="1"/>
  <c r="B1596" i="1"/>
  <c r="L1595" i="1"/>
  <c r="I1595" i="1"/>
  <c r="J1595" i="1" s="1"/>
  <c r="K1595" i="1" s="1"/>
  <c r="N1595" i="1"/>
  <c r="L3195" i="1"/>
  <c r="J3195" i="1"/>
  <c r="K3195" i="1" s="1"/>
  <c r="M3195" i="1"/>
  <c r="B3196" i="1"/>
  <c r="N3195" i="1"/>
  <c r="B3396" i="1"/>
  <c r="J3395" i="1"/>
  <c r="K3395" i="1" s="1"/>
  <c r="N3395" i="1"/>
  <c r="L3395" i="1"/>
  <c r="M3395" i="1"/>
  <c r="N5095" i="1"/>
  <c r="M5095" i="1"/>
  <c r="B5096" i="1"/>
  <c r="J5095" i="1"/>
  <c r="K5095" i="1" s="1"/>
  <c r="L5095" i="1"/>
  <c r="B3296" i="1"/>
  <c r="L3295" i="1"/>
  <c r="M3295" i="1"/>
  <c r="J3295" i="1"/>
  <c r="K3295" i="1" s="1"/>
  <c r="N3295" i="1"/>
  <c r="M95" i="1"/>
  <c r="B96" i="1"/>
  <c r="I95" i="1"/>
  <c r="J95" i="1" s="1"/>
  <c r="K95" i="1" s="1"/>
  <c r="L95" i="1"/>
  <c r="N95" i="1"/>
  <c r="H95" i="1"/>
  <c r="B1797" i="1"/>
  <c r="I1796" i="1"/>
  <c r="J1796" i="1" s="1"/>
  <c r="K1796" i="1" s="1"/>
  <c r="N1796" i="1"/>
  <c r="M1796" i="1"/>
  <c r="H1796" i="1"/>
  <c r="L1796" i="1"/>
  <c r="I1295" i="1"/>
  <c r="J1295" i="1" s="1"/>
  <c r="K1295" i="1" s="1"/>
  <c r="L1295" i="1"/>
  <c r="H1295" i="1"/>
  <c r="N1295" i="1"/>
  <c r="B1296" i="1"/>
  <c r="M1295" i="1"/>
  <c r="N2396" i="1"/>
  <c r="L2396" i="1"/>
  <c r="H2396" i="1"/>
  <c r="M2396" i="1"/>
  <c r="B2397" i="1"/>
  <c r="I2396" i="1"/>
  <c r="J2396" i="1" s="1"/>
  <c r="K2396" i="1" s="1"/>
  <c r="N1396" i="1"/>
  <c r="M1396" i="1"/>
  <c r="B1397" i="1"/>
  <c r="I1396" i="1"/>
  <c r="J1396" i="1" s="1"/>
  <c r="K1396" i="1" s="1"/>
  <c r="L1396" i="1"/>
  <c r="H1396" i="1"/>
  <c r="L4795" i="1"/>
  <c r="M4795" i="1"/>
  <c r="B4796" i="1"/>
  <c r="N4795" i="1"/>
  <c r="J4795" i="1"/>
  <c r="K4795" i="1" s="1"/>
  <c r="M5696" i="1"/>
  <c r="B5697" i="1"/>
  <c r="J5696" i="1"/>
  <c r="K5696" i="1" s="1"/>
  <c r="L5696" i="1"/>
  <c r="N5696" i="1"/>
  <c r="I2495" i="1"/>
  <c r="J2495" i="1" s="1"/>
  <c r="K2495" i="1" s="1"/>
  <c r="N2495" i="1"/>
  <c r="H2495" i="1"/>
  <c r="M2495" i="1"/>
  <c r="B2496" i="1"/>
  <c r="L2495" i="1"/>
  <c r="N1695" i="1"/>
  <c r="M1695" i="1"/>
  <c r="L1695" i="1"/>
  <c r="B1696" i="1"/>
  <c r="H1695" i="1"/>
  <c r="I1695" i="1"/>
  <c r="J1695" i="1" s="1"/>
  <c r="K1695" i="1" s="1"/>
  <c r="J3495" i="1"/>
  <c r="K3495" i="1" s="1"/>
  <c r="B3496" i="1"/>
  <c r="N3495" i="1"/>
  <c r="M3495" i="1"/>
  <c r="L3495" i="1"/>
  <c r="J4396" i="1"/>
  <c r="K4396" i="1" s="1"/>
  <c r="M4396" i="1"/>
  <c r="B4397" i="1"/>
  <c r="L4396" i="1"/>
  <c r="N4396" i="1"/>
  <c r="N3996" i="1"/>
  <c r="B3997" i="1"/>
  <c r="M3996" i="1"/>
  <c r="J3996" i="1"/>
  <c r="K3996" i="1" s="1"/>
  <c r="L3996" i="1"/>
  <c r="N5295" i="1"/>
  <c r="L5295" i="1"/>
  <c r="M5295" i="1"/>
  <c r="J5295" i="1"/>
  <c r="K5295" i="1" s="1"/>
  <c r="B5296" i="1"/>
  <c r="J2698" i="1"/>
  <c r="K2698" i="1" s="1"/>
  <c r="N2698" i="1"/>
  <c r="M2698" i="1"/>
  <c r="B2699" i="1"/>
  <c r="L2698" i="1"/>
  <c r="L2795" i="1"/>
  <c r="J2795" i="1"/>
  <c r="K2795" i="1" s="1"/>
  <c r="N2795" i="1"/>
  <c r="M2795" i="1"/>
  <c r="B2796" i="1"/>
  <c r="M495" i="1"/>
  <c r="L495" i="1"/>
  <c r="H495" i="1"/>
  <c r="I495" i="1"/>
  <c r="N495" i="1"/>
  <c r="B496" i="1"/>
  <c r="J5895" i="1"/>
  <c r="K5895" i="1" s="1"/>
  <c r="H1095" i="1"/>
  <c r="N1095" i="1"/>
  <c r="M1095" i="1"/>
  <c r="L1095" i="1"/>
  <c r="I1095" i="1"/>
  <c r="B1096" i="1"/>
  <c r="I896" i="1"/>
  <c r="J896" i="1" s="1"/>
  <c r="K896" i="1" s="1"/>
  <c r="B897" i="1"/>
  <c r="H896" i="1"/>
  <c r="N896" i="1"/>
  <c r="M896" i="1"/>
  <c r="L896" i="1"/>
  <c r="N1196" i="1"/>
  <c r="B1197" i="1"/>
  <c r="M1196" i="1"/>
  <c r="L1196" i="1"/>
  <c r="I1196" i="1"/>
  <c r="H1196" i="1"/>
  <c r="I196" i="1"/>
  <c r="B197" i="1"/>
  <c r="N196" i="1"/>
  <c r="M196" i="1"/>
  <c r="H196" i="1"/>
  <c r="L196" i="1"/>
  <c r="J5896" i="1"/>
  <c r="K5896" i="1" s="1"/>
  <c r="N5896" i="1"/>
  <c r="B5897" i="1"/>
  <c r="M5896" i="1"/>
  <c r="L5896" i="1"/>
  <c r="J494" i="1"/>
  <c r="K494" i="1" s="1"/>
  <c r="J5597" i="1"/>
  <c r="K5597" i="1" s="1"/>
  <c r="L5597" i="1"/>
  <c r="N5597" i="1"/>
  <c r="B5598" i="1"/>
  <c r="M5597" i="1"/>
  <c r="J3896" i="1"/>
  <c r="K3896" i="1" s="1"/>
  <c r="B1997" i="1"/>
  <c r="L1996" i="1"/>
  <c r="M1996" i="1"/>
  <c r="H1996" i="1"/>
  <c r="N1996" i="1"/>
  <c r="I1996" i="1"/>
  <c r="J1996" i="1" s="1"/>
  <c r="K1996" i="1" s="1"/>
  <c r="J4597" i="1"/>
  <c r="K4597" i="1" s="1"/>
  <c r="J1195" i="1"/>
  <c r="K1195" i="1" s="1"/>
  <c r="L5197" i="1"/>
  <c r="B5198" i="1"/>
  <c r="N5197" i="1"/>
  <c r="M5197" i="1"/>
  <c r="L6497" i="1"/>
  <c r="B6498" i="1"/>
  <c r="N6497" i="1"/>
  <c r="M6497" i="1"/>
  <c r="N3897" i="1"/>
  <c r="M3897" i="1"/>
  <c r="L3897" i="1"/>
  <c r="B3898" i="1"/>
  <c r="J3897" i="1"/>
  <c r="K3897" i="1" s="1"/>
  <c r="M2196" i="1"/>
  <c r="L2196" i="1"/>
  <c r="I2196" i="1"/>
  <c r="J2196" i="1" s="1"/>
  <c r="K2196" i="1" s="1"/>
  <c r="H2196" i="1"/>
  <c r="B2197" i="1"/>
  <c r="N2196" i="1"/>
  <c r="J4096" i="1"/>
  <c r="K4096" i="1" s="1"/>
  <c r="N4598" i="1"/>
  <c r="M4598" i="1"/>
  <c r="L4598" i="1"/>
  <c r="B4599" i="1"/>
  <c r="H996" i="1"/>
  <c r="N996" i="1"/>
  <c r="B997" i="1"/>
  <c r="I996" i="1"/>
  <c r="J996" i="1" s="1"/>
  <c r="K996" i="1" s="1"/>
  <c r="L996" i="1"/>
  <c r="M996" i="1"/>
  <c r="J5196" i="1"/>
  <c r="K5196" i="1" s="1"/>
  <c r="M5396" i="1"/>
  <c r="N5396" i="1"/>
  <c r="L5396" i="1"/>
  <c r="B5397" i="1"/>
  <c r="L6196" i="1"/>
  <c r="J6196" i="1"/>
  <c r="K6196" i="1" s="1"/>
  <c r="N6196" i="1"/>
  <c r="M6196" i="1"/>
  <c r="B6197" i="1"/>
  <c r="L795" i="1"/>
  <c r="B796" i="1"/>
  <c r="N795" i="1"/>
  <c r="I795" i="1"/>
  <c r="J795" i="1" s="1"/>
  <c r="K795" i="1" s="1"/>
  <c r="M795" i="1"/>
  <c r="H795" i="1"/>
  <c r="J995" i="1"/>
  <c r="K995" i="1" s="1"/>
  <c r="B6096" i="1"/>
  <c r="N6095" i="1"/>
  <c r="L6095" i="1"/>
  <c r="M6095" i="1"/>
  <c r="J594" i="1"/>
  <c r="K594" i="1" s="1"/>
  <c r="N3098" i="1"/>
  <c r="M3098" i="1"/>
  <c r="L3098" i="1"/>
  <c r="B3099" i="1"/>
  <c r="J6496" i="1"/>
  <c r="K6496" i="1" s="1"/>
  <c r="J4898" i="1"/>
  <c r="K4898" i="1" s="1"/>
  <c r="N4898" i="1"/>
  <c r="M4898" i="1"/>
  <c r="L4898" i="1"/>
  <c r="B4899" i="1"/>
  <c r="B596" i="1"/>
  <c r="H595" i="1"/>
  <c r="N595" i="1"/>
  <c r="I595" i="1"/>
  <c r="M595" i="1"/>
  <c r="L595" i="1"/>
  <c r="B4098" i="1"/>
  <c r="N4097" i="1"/>
  <c r="M4097" i="1"/>
  <c r="L4097" i="1"/>
  <c r="J295" i="1"/>
  <c r="K295" i="1" s="1"/>
  <c r="J794" i="1"/>
  <c r="K794" i="1" s="1"/>
  <c r="B4697" i="1"/>
  <c r="L4696" i="1"/>
  <c r="M4696" i="1"/>
  <c r="N4696" i="1"/>
  <c r="N3597" i="1"/>
  <c r="M3597" i="1"/>
  <c r="L3597" i="1"/>
  <c r="B3598" i="1"/>
  <c r="H296" i="1"/>
  <c r="N296" i="1"/>
  <c r="B297" i="1"/>
  <c r="M296" i="1"/>
  <c r="L296" i="1"/>
  <c r="I296" i="1"/>
  <c r="N5796" i="1" l="1"/>
  <c r="M5796" i="1"/>
  <c r="L5796" i="1"/>
  <c r="J5796" i="1"/>
  <c r="K5796" i="1" s="1"/>
  <c r="B5797" i="1"/>
  <c r="B6400" i="1"/>
  <c r="N6399" i="1"/>
  <c r="L6399" i="1"/>
  <c r="M6399" i="1"/>
  <c r="J6398" i="1"/>
  <c r="K6398" i="1" s="1"/>
  <c r="N696" i="1"/>
  <c r="M696" i="1"/>
  <c r="B697" i="1"/>
  <c r="L696" i="1"/>
  <c r="I696" i="1"/>
  <c r="J696" i="1" s="1"/>
  <c r="K696" i="1" s="1"/>
  <c r="H696" i="1"/>
  <c r="B4197" i="1"/>
  <c r="N4196" i="1"/>
  <c r="J4196" i="1"/>
  <c r="K4196" i="1" s="1"/>
  <c r="M4196" i="1"/>
  <c r="L4196" i="1"/>
  <c r="J2896" i="1"/>
  <c r="K2896" i="1" s="1"/>
  <c r="L2896" i="1"/>
  <c r="N2896" i="1"/>
  <c r="B2897" i="1"/>
  <c r="M2896" i="1"/>
  <c r="J6298" i="1"/>
  <c r="K6298" i="1" s="1"/>
  <c r="N6298" i="1"/>
  <c r="L6298" i="1"/>
  <c r="M6298" i="1"/>
  <c r="B6299" i="1"/>
  <c r="B2097" i="1"/>
  <c r="I2096" i="1"/>
  <c r="J2096" i="1" s="1"/>
  <c r="K2096" i="1" s="1"/>
  <c r="N2096" i="1"/>
  <c r="H2096" i="1"/>
  <c r="M2096" i="1"/>
  <c r="L2096" i="1"/>
  <c r="N3797" i="1"/>
  <c r="B3798" i="1"/>
  <c r="M3797" i="1"/>
  <c r="L3797" i="1"/>
  <c r="J3797" i="1"/>
  <c r="K3797" i="1" s="1"/>
  <c r="M3396" i="1"/>
  <c r="L3396" i="1"/>
  <c r="J3396" i="1"/>
  <c r="K3396" i="1" s="1"/>
  <c r="B3397" i="1"/>
  <c r="N3396" i="1"/>
  <c r="B3697" i="1"/>
  <c r="L3696" i="1"/>
  <c r="J3696" i="1"/>
  <c r="K3696" i="1" s="1"/>
  <c r="M3696" i="1"/>
  <c r="N3696" i="1"/>
  <c r="B4998" i="1"/>
  <c r="J4997" i="1"/>
  <c r="K4997" i="1" s="1"/>
  <c r="N4997" i="1"/>
  <c r="M4997" i="1"/>
  <c r="L4997" i="1"/>
  <c r="M1896" i="1"/>
  <c r="L1896" i="1"/>
  <c r="N1896" i="1"/>
  <c r="B1897" i="1"/>
  <c r="I1896" i="1"/>
  <c r="J1896" i="1" s="1"/>
  <c r="K1896" i="1" s="1"/>
  <c r="H1896" i="1"/>
  <c r="B4499" i="1"/>
  <c r="L4498" i="1"/>
  <c r="J4498" i="1"/>
  <c r="K4498" i="1" s="1"/>
  <c r="N4498" i="1"/>
  <c r="M4498" i="1"/>
  <c r="N2297" i="1"/>
  <c r="H2297" i="1"/>
  <c r="M2297" i="1"/>
  <c r="B2298" i="1"/>
  <c r="I2297" i="1"/>
  <c r="J2297" i="1" s="1"/>
  <c r="K2297" i="1" s="1"/>
  <c r="L2297" i="1"/>
  <c r="M3196" i="1"/>
  <c r="L3196" i="1"/>
  <c r="B3197" i="1"/>
  <c r="J3196" i="1"/>
  <c r="K3196" i="1" s="1"/>
  <c r="N3196" i="1"/>
  <c r="H1498" i="1"/>
  <c r="L1498" i="1"/>
  <c r="B1499" i="1"/>
  <c r="N1498" i="1"/>
  <c r="I1498" i="1"/>
  <c r="J1498" i="1" s="1"/>
  <c r="K1498" i="1" s="1"/>
  <c r="M1498" i="1"/>
  <c r="J5096" i="1"/>
  <c r="K5096" i="1" s="1"/>
  <c r="L5096" i="1"/>
  <c r="M5096" i="1"/>
  <c r="B5097" i="1"/>
  <c r="N5096" i="1"/>
  <c r="N1596" i="1"/>
  <c r="B1597" i="1"/>
  <c r="M1596" i="1"/>
  <c r="L1596" i="1"/>
  <c r="I1596" i="1"/>
  <c r="J1596" i="1" s="1"/>
  <c r="K1596" i="1" s="1"/>
  <c r="H1596" i="1"/>
  <c r="N1696" i="1"/>
  <c r="M1696" i="1"/>
  <c r="L1696" i="1"/>
  <c r="H1696" i="1"/>
  <c r="B1697" i="1"/>
  <c r="I1696" i="1"/>
  <c r="J1696" i="1" s="1"/>
  <c r="K1696" i="1" s="1"/>
  <c r="B4797" i="1"/>
  <c r="J4796" i="1"/>
  <c r="K4796" i="1" s="1"/>
  <c r="N4796" i="1"/>
  <c r="M4796" i="1"/>
  <c r="L4796" i="1"/>
  <c r="N4397" i="1"/>
  <c r="M4397" i="1"/>
  <c r="L4397" i="1"/>
  <c r="J4397" i="1"/>
  <c r="K4397" i="1" s="1"/>
  <c r="B4398" i="1"/>
  <c r="L3496" i="1"/>
  <c r="B3497" i="1"/>
  <c r="J3496" i="1"/>
  <c r="K3496" i="1" s="1"/>
  <c r="N3496" i="1"/>
  <c r="M3496" i="1"/>
  <c r="M5697" i="1"/>
  <c r="B5698" i="1"/>
  <c r="L5697" i="1"/>
  <c r="J5697" i="1"/>
  <c r="K5697" i="1" s="1"/>
  <c r="N5697" i="1"/>
  <c r="M1397" i="1"/>
  <c r="H1397" i="1"/>
  <c r="B1398" i="1"/>
  <c r="I1397" i="1"/>
  <c r="J1397" i="1" s="1"/>
  <c r="K1397" i="1" s="1"/>
  <c r="L1397" i="1"/>
  <c r="N1397" i="1"/>
  <c r="N3997" i="1"/>
  <c r="M3997" i="1"/>
  <c r="J3997" i="1"/>
  <c r="K3997" i="1" s="1"/>
  <c r="L3997" i="1"/>
  <c r="B3998" i="1"/>
  <c r="B97" i="1"/>
  <c r="N96" i="1"/>
  <c r="M96" i="1"/>
  <c r="L96" i="1"/>
  <c r="H96" i="1"/>
  <c r="I96" i="1"/>
  <c r="J96" i="1" s="1"/>
  <c r="K96" i="1" s="1"/>
  <c r="N1797" i="1"/>
  <c r="M1797" i="1"/>
  <c r="I1797" i="1"/>
  <c r="J1797" i="1" s="1"/>
  <c r="K1797" i="1" s="1"/>
  <c r="L1797" i="1"/>
  <c r="B1798" i="1"/>
  <c r="H1797" i="1"/>
  <c r="B2797" i="1"/>
  <c r="L2796" i="1"/>
  <c r="J2796" i="1"/>
  <c r="K2796" i="1" s="1"/>
  <c r="N2796" i="1"/>
  <c r="M2796" i="1"/>
  <c r="N2699" i="1"/>
  <c r="M2699" i="1"/>
  <c r="L2699" i="1"/>
  <c r="B2700" i="1"/>
  <c r="J2699" i="1"/>
  <c r="K2699" i="1" s="1"/>
  <c r="M5296" i="1"/>
  <c r="J5296" i="1"/>
  <c r="K5296" i="1" s="1"/>
  <c r="B5297" i="1"/>
  <c r="N5296" i="1"/>
  <c r="L5296" i="1"/>
  <c r="H2496" i="1"/>
  <c r="B2497" i="1"/>
  <c r="I2496" i="1"/>
  <c r="J2496" i="1" s="1"/>
  <c r="K2496" i="1" s="1"/>
  <c r="N2496" i="1"/>
  <c r="M2496" i="1"/>
  <c r="L2496" i="1"/>
  <c r="B2398" i="1"/>
  <c r="H2397" i="1"/>
  <c r="I2397" i="1"/>
  <c r="J2397" i="1" s="1"/>
  <c r="K2397" i="1" s="1"/>
  <c r="N2397" i="1"/>
  <c r="M2397" i="1"/>
  <c r="L2397" i="1"/>
  <c r="I1296" i="1"/>
  <c r="J1296" i="1" s="1"/>
  <c r="K1296" i="1" s="1"/>
  <c r="N1296" i="1"/>
  <c r="B1297" i="1"/>
  <c r="M1296" i="1"/>
  <c r="L1296" i="1"/>
  <c r="H1296" i="1"/>
  <c r="B3297" i="1"/>
  <c r="L3296" i="1"/>
  <c r="M3296" i="1"/>
  <c r="N3296" i="1"/>
  <c r="J3296" i="1"/>
  <c r="K3296" i="1" s="1"/>
  <c r="J3597" i="1"/>
  <c r="K3597" i="1" s="1"/>
  <c r="N3598" i="1"/>
  <c r="M3598" i="1"/>
  <c r="L3598" i="1"/>
  <c r="J3598" i="1"/>
  <c r="K3598" i="1" s="1"/>
  <c r="B3599" i="1"/>
  <c r="J4696" i="1"/>
  <c r="K4696" i="1" s="1"/>
  <c r="J6095" i="1"/>
  <c r="K6095" i="1" s="1"/>
  <c r="M4599" i="1"/>
  <c r="N4599" i="1"/>
  <c r="L4599" i="1"/>
  <c r="B4600" i="1"/>
  <c r="J6498" i="1"/>
  <c r="K6498" i="1" s="1"/>
  <c r="B6499" i="1"/>
  <c r="N6498" i="1"/>
  <c r="M6498" i="1"/>
  <c r="L6498" i="1"/>
  <c r="N5198" i="1"/>
  <c r="M5198" i="1"/>
  <c r="B5199" i="1"/>
  <c r="L5198" i="1"/>
  <c r="B198" i="1"/>
  <c r="I197" i="1"/>
  <c r="J197" i="1" s="1"/>
  <c r="K197" i="1" s="1"/>
  <c r="N197" i="1"/>
  <c r="M197" i="1"/>
  <c r="L197" i="1"/>
  <c r="H197" i="1"/>
  <c r="M1197" i="1"/>
  <c r="L1197" i="1"/>
  <c r="B1198" i="1"/>
  <c r="H1197" i="1"/>
  <c r="I1197" i="1"/>
  <c r="J1197" i="1" s="1"/>
  <c r="K1197" i="1" s="1"/>
  <c r="N1197" i="1"/>
  <c r="H897" i="1"/>
  <c r="I897" i="1"/>
  <c r="B898" i="1"/>
  <c r="N897" i="1"/>
  <c r="M897" i="1"/>
  <c r="L897" i="1"/>
  <c r="I496" i="1"/>
  <c r="J496" i="1" s="1"/>
  <c r="K496" i="1" s="1"/>
  <c r="L496" i="1"/>
  <c r="H496" i="1"/>
  <c r="B497" i="1"/>
  <c r="N496" i="1"/>
  <c r="M496" i="1"/>
  <c r="J5396" i="1"/>
  <c r="K5396" i="1" s="1"/>
  <c r="J196" i="1"/>
  <c r="K196" i="1" s="1"/>
  <c r="M297" i="1"/>
  <c r="B298" i="1"/>
  <c r="I297" i="1"/>
  <c r="J297" i="1" s="1"/>
  <c r="K297" i="1" s="1"/>
  <c r="H297" i="1"/>
  <c r="N297" i="1"/>
  <c r="L297" i="1"/>
  <c r="N4098" i="1"/>
  <c r="J4098" i="1"/>
  <c r="K4098" i="1" s="1"/>
  <c r="L4098" i="1"/>
  <c r="M4098" i="1"/>
  <c r="B4099" i="1"/>
  <c r="B3100" i="1"/>
  <c r="N3099" i="1"/>
  <c r="J3099" i="1"/>
  <c r="K3099" i="1" s="1"/>
  <c r="M3099" i="1"/>
  <c r="L3099" i="1"/>
  <c r="J6197" i="1"/>
  <c r="K6197" i="1" s="1"/>
  <c r="N6197" i="1"/>
  <c r="M6197" i="1"/>
  <c r="L6197" i="1"/>
  <c r="B6198" i="1"/>
  <c r="J5397" i="1"/>
  <c r="K5397" i="1" s="1"/>
  <c r="L5397" i="1"/>
  <c r="B5398" i="1"/>
  <c r="N5397" i="1"/>
  <c r="M5397" i="1"/>
  <c r="J495" i="1"/>
  <c r="K495" i="1" s="1"/>
  <c r="J3098" i="1"/>
  <c r="K3098" i="1" s="1"/>
  <c r="I997" i="1"/>
  <c r="J997" i="1" s="1"/>
  <c r="K997" i="1" s="1"/>
  <c r="L997" i="1"/>
  <c r="M997" i="1"/>
  <c r="H997" i="1"/>
  <c r="N997" i="1"/>
  <c r="B998" i="1"/>
  <c r="L2197" i="1"/>
  <c r="H2197" i="1"/>
  <c r="I2197" i="1"/>
  <c r="J2197" i="1" s="1"/>
  <c r="K2197" i="1" s="1"/>
  <c r="N2197" i="1"/>
  <c r="B2198" i="1"/>
  <c r="M2197" i="1"/>
  <c r="M3898" i="1"/>
  <c r="L3898" i="1"/>
  <c r="J3898" i="1"/>
  <c r="K3898" i="1" s="1"/>
  <c r="N3898" i="1"/>
  <c r="B3899" i="1"/>
  <c r="J5197" i="1"/>
  <c r="K5197" i="1" s="1"/>
  <c r="N5897" i="1"/>
  <c r="B5898" i="1"/>
  <c r="M5897" i="1"/>
  <c r="J5897" i="1"/>
  <c r="K5897" i="1" s="1"/>
  <c r="L5897" i="1"/>
  <c r="J1196" i="1"/>
  <c r="K1196" i="1" s="1"/>
  <c r="J4097" i="1"/>
  <c r="K4097" i="1" s="1"/>
  <c r="N596" i="1"/>
  <c r="H596" i="1"/>
  <c r="M596" i="1"/>
  <c r="L596" i="1"/>
  <c r="I596" i="1"/>
  <c r="B597" i="1"/>
  <c r="L6096" i="1"/>
  <c r="J6096" i="1"/>
  <c r="K6096" i="1" s="1"/>
  <c r="B6097" i="1"/>
  <c r="N6096" i="1"/>
  <c r="M6096" i="1"/>
  <c r="M796" i="1"/>
  <c r="L796" i="1"/>
  <c r="H796" i="1"/>
  <c r="B797" i="1"/>
  <c r="I796" i="1"/>
  <c r="N796" i="1"/>
  <c r="I1096" i="1"/>
  <c r="H1096" i="1"/>
  <c r="N1096" i="1"/>
  <c r="B1097" i="1"/>
  <c r="M1096" i="1"/>
  <c r="L1096" i="1"/>
  <c r="J595" i="1"/>
  <c r="K595" i="1" s="1"/>
  <c r="J296" i="1"/>
  <c r="K296" i="1" s="1"/>
  <c r="J4697" i="1"/>
  <c r="K4697" i="1" s="1"/>
  <c r="B4698" i="1"/>
  <c r="L4697" i="1"/>
  <c r="M4697" i="1"/>
  <c r="N4697" i="1"/>
  <c r="J4899" i="1"/>
  <c r="K4899" i="1" s="1"/>
  <c r="L4899" i="1"/>
  <c r="B4900" i="1"/>
  <c r="N4899" i="1"/>
  <c r="M4899" i="1"/>
  <c r="J4598" i="1"/>
  <c r="K4598" i="1" s="1"/>
  <c r="J6497" i="1"/>
  <c r="K6497" i="1" s="1"/>
  <c r="N1997" i="1"/>
  <c r="I1997" i="1"/>
  <c r="J1997" i="1" s="1"/>
  <c r="K1997" i="1" s="1"/>
  <c r="B1998" i="1"/>
  <c r="L1997" i="1"/>
  <c r="M1997" i="1"/>
  <c r="H1997" i="1"/>
  <c r="N5598" i="1"/>
  <c r="M5598" i="1"/>
  <c r="L5598" i="1"/>
  <c r="B5599" i="1"/>
  <c r="J1095" i="1"/>
  <c r="K1095" i="1" s="1"/>
  <c r="J6399" i="1" l="1"/>
  <c r="K6399" i="1" s="1"/>
  <c r="M5797" i="1"/>
  <c r="J5797" i="1"/>
  <c r="K5797" i="1" s="1"/>
  <c r="N5797" i="1"/>
  <c r="B5798" i="1"/>
  <c r="L5797" i="1"/>
  <c r="B6401" i="1"/>
  <c r="L6400" i="1"/>
  <c r="M6400" i="1"/>
  <c r="N6400" i="1"/>
  <c r="M2897" i="1"/>
  <c r="N2897" i="1"/>
  <c r="B2898" i="1"/>
  <c r="L2897" i="1"/>
  <c r="J2897" i="1"/>
  <c r="K2897" i="1" s="1"/>
  <c r="L697" i="1"/>
  <c r="H697" i="1"/>
  <c r="I697" i="1"/>
  <c r="J697" i="1" s="1"/>
  <c r="K697" i="1" s="1"/>
  <c r="B698" i="1"/>
  <c r="N697" i="1"/>
  <c r="M697" i="1"/>
  <c r="L4197" i="1"/>
  <c r="M4197" i="1"/>
  <c r="B4198" i="1"/>
  <c r="N4197" i="1"/>
  <c r="J4197" i="1"/>
  <c r="K4197" i="1" s="1"/>
  <c r="M6299" i="1"/>
  <c r="L6299" i="1"/>
  <c r="B6300" i="1"/>
  <c r="J6299" i="1"/>
  <c r="K6299" i="1" s="1"/>
  <c r="N6299" i="1"/>
  <c r="B3799" i="1"/>
  <c r="J3798" i="1"/>
  <c r="K3798" i="1" s="1"/>
  <c r="N3798" i="1"/>
  <c r="M3798" i="1"/>
  <c r="L3798" i="1"/>
  <c r="L2097" i="1"/>
  <c r="H2097" i="1"/>
  <c r="I2097" i="1"/>
  <c r="J2097" i="1" s="1"/>
  <c r="K2097" i="1" s="1"/>
  <c r="B2098" i="1"/>
  <c r="M2097" i="1"/>
  <c r="N2097" i="1"/>
  <c r="M1597" i="1"/>
  <c r="B1598" i="1"/>
  <c r="I1597" i="1"/>
  <c r="J1597" i="1" s="1"/>
  <c r="K1597" i="1" s="1"/>
  <c r="N1597" i="1"/>
  <c r="L1597" i="1"/>
  <c r="H1597" i="1"/>
  <c r="N2298" i="1"/>
  <c r="M2298" i="1"/>
  <c r="L2298" i="1"/>
  <c r="B2299" i="1"/>
  <c r="H2298" i="1"/>
  <c r="I2298" i="1"/>
  <c r="J2298" i="1" s="1"/>
  <c r="K2298" i="1" s="1"/>
  <c r="H1897" i="1"/>
  <c r="M1897" i="1"/>
  <c r="B1898" i="1"/>
  <c r="L1897" i="1"/>
  <c r="I1897" i="1"/>
  <c r="J1897" i="1" s="1"/>
  <c r="K1897" i="1" s="1"/>
  <c r="N1897" i="1"/>
  <c r="L3397" i="1"/>
  <c r="N3397" i="1"/>
  <c r="B3398" i="1"/>
  <c r="J3397" i="1"/>
  <c r="K3397" i="1" s="1"/>
  <c r="M3397" i="1"/>
  <c r="L5097" i="1"/>
  <c r="J5097" i="1"/>
  <c r="K5097" i="1" s="1"/>
  <c r="B5098" i="1"/>
  <c r="M5097" i="1"/>
  <c r="N5097" i="1"/>
  <c r="L4499" i="1"/>
  <c r="B4500" i="1"/>
  <c r="N4499" i="1"/>
  <c r="M4499" i="1"/>
  <c r="J4499" i="1"/>
  <c r="K4499" i="1" s="1"/>
  <c r="N3197" i="1"/>
  <c r="M3197" i="1"/>
  <c r="J3197" i="1"/>
  <c r="K3197" i="1" s="1"/>
  <c r="L3197" i="1"/>
  <c r="B3198" i="1"/>
  <c r="I1499" i="1"/>
  <c r="J1499" i="1" s="1"/>
  <c r="K1499" i="1" s="1"/>
  <c r="N1499" i="1"/>
  <c r="M1499" i="1"/>
  <c r="H1499" i="1"/>
  <c r="L1499" i="1"/>
  <c r="B1500" i="1"/>
  <c r="L4998" i="1"/>
  <c r="B4999" i="1"/>
  <c r="N4998" i="1"/>
  <c r="M4998" i="1"/>
  <c r="J4998" i="1"/>
  <c r="K4998" i="1" s="1"/>
  <c r="N3697" i="1"/>
  <c r="M3697" i="1"/>
  <c r="B3698" i="1"/>
  <c r="L3697" i="1"/>
  <c r="J3697" i="1"/>
  <c r="K3697" i="1" s="1"/>
  <c r="J3297" i="1"/>
  <c r="K3297" i="1" s="1"/>
  <c r="B3298" i="1"/>
  <c r="L3297" i="1"/>
  <c r="N3297" i="1"/>
  <c r="M3297" i="1"/>
  <c r="H2398" i="1"/>
  <c r="N2398" i="1"/>
  <c r="I2398" i="1"/>
  <c r="J2398" i="1" s="1"/>
  <c r="K2398" i="1" s="1"/>
  <c r="M2398" i="1"/>
  <c r="L2398" i="1"/>
  <c r="B2399" i="1"/>
  <c r="N2797" i="1"/>
  <c r="M2797" i="1"/>
  <c r="B2798" i="1"/>
  <c r="L2797" i="1"/>
  <c r="J2797" i="1"/>
  <c r="K2797" i="1" s="1"/>
  <c r="L97" i="1"/>
  <c r="B98" i="1"/>
  <c r="H97" i="1"/>
  <c r="N97" i="1"/>
  <c r="I97" i="1"/>
  <c r="J97" i="1" s="1"/>
  <c r="K97" i="1" s="1"/>
  <c r="M97" i="1"/>
  <c r="M3998" i="1"/>
  <c r="L3998" i="1"/>
  <c r="J3998" i="1"/>
  <c r="K3998" i="1" s="1"/>
  <c r="B3999" i="1"/>
  <c r="N3998" i="1"/>
  <c r="L4398" i="1"/>
  <c r="B4399" i="1"/>
  <c r="N4398" i="1"/>
  <c r="M4398" i="1"/>
  <c r="J4398" i="1"/>
  <c r="K4398" i="1" s="1"/>
  <c r="I1697" i="1"/>
  <c r="J1697" i="1" s="1"/>
  <c r="K1697" i="1" s="1"/>
  <c r="L1697" i="1"/>
  <c r="H1697" i="1"/>
  <c r="B1698" i="1"/>
  <c r="N1697" i="1"/>
  <c r="M1697" i="1"/>
  <c r="L2700" i="1"/>
  <c r="M2700" i="1"/>
  <c r="N2700" i="1"/>
  <c r="J2700" i="1"/>
  <c r="K2700" i="1" s="1"/>
  <c r="B2701" i="1"/>
  <c r="H1798" i="1"/>
  <c r="N1798" i="1"/>
  <c r="B1799" i="1"/>
  <c r="M1798" i="1"/>
  <c r="L1798" i="1"/>
  <c r="I1798" i="1"/>
  <c r="J1798" i="1" s="1"/>
  <c r="K1798" i="1" s="1"/>
  <c r="N5297" i="1"/>
  <c r="B5298" i="1"/>
  <c r="L5297" i="1"/>
  <c r="M5297" i="1"/>
  <c r="J5297" i="1"/>
  <c r="K5297" i="1" s="1"/>
  <c r="N1297" i="1"/>
  <c r="M1297" i="1"/>
  <c r="B1298" i="1"/>
  <c r="L1297" i="1"/>
  <c r="I1297" i="1"/>
  <c r="J1297" i="1" s="1"/>
  <c r="K1297" i="1" s="1"/>
  <c r="H1297" i="1"/>
  <c r="H1398" i="1"/>
  <c r="I1398" i="1"/>
  <c r="J1398" i="1" s="1"/>
  <c r="K1398" i="1" s="1"/>
  <c r="N1398" i="1"/>
  <c r="M1398" i="1"/>
  <c r="L1398" i="1"/>
  <c r="B1399" i="1"/>
  <c r="J3497" i="1"/>
  <c r="K3497" i="1" s="1"/>
  <c r="N3497" i="1"/>
  <c r="M3497" i="1"/>
  <c r="B3498" i="1"/>
  <c r="L3497" i="1"/>
  <c r="L4797" i="1"/>
  <c r="J4797" i="1"/>
  <c r="K4797" i="1" s="1"/>
  <c r="N4797" i="1"/>
  <c r="M4797" i="1"/>
  <c r="B4798" i="1"/>
  <c r="H2497" i="1"/>
  <c r="L2497" i="1"/>
  <c r="N2497" i="1"/>
  <c r="B2498" i="1"/>
  <c r="M2497" i="1"/>
  <c r="I2497" i="1"/>
  <c r="J2497" i="1" s="1"/>
  <c r="K2497" i="1" s="1"/>
  <c r="B5699" i="1"/>
  <c r="J5698" i="1"/>
  <c r="K5698" i="1" s="1"/>
  <c r="N5698" i="1"/>
  <c r="M5698" i="1"/>
  <c r="L5698" i="1"/>
  <c r="J897" i="1"/>
  <c r="K897" i="1" s="1"/>
  <c r="H1998" i="1"/>
  <c r="N1998" i="1"/>
  <c r="L1998" i="1"/>
  <c r="M1998" i="1"/>
  <c r="I1998" i="1"/>
  <c r="B1999" i="1"/>
  <c r="M5398" i="1"/>
  <c r="J5398" i="1"/>
  <c r="K5398" i="1" s="1"/>
  <c r="L5398" i="1"/>
  <c r="B5399" i="1"/>
  <c r="N5398" i="1"/>
  <c r="I1198" i="1"/>
  <c r="J1198" i="1" s="1"/>
  <c r="K1198" i="1" s="1"/>
  <c r="B1199" i="1"/>
  <c r="N1198" i="1"/>
  <c r="M1198" i="1"/>
  <c r="L1198" i="1"/>
  <c r="H1198" i="1"/>
  <c r="B6500" i="1"/>
  <c r="N6499" i="1"/>
  <c r="M6499" i="1"/>
  <c r="L6499" i="1"/>
  <c r="J4599" i="1"/>
  <c r="K4599" i="1" s="1"/>
  <c r="H1097" i="1"/>
  <c r="N1097" i="1"/>
  <c r="B1098" i="1"/>
  <c r="I1097" i="1"/>
  <c r="J1097" i="1" s="1"/>
  <c r="K1097" i="1" s="1"/>
  <c r="M1097" i="1"/>
  <c r="L1097" i="1"/>
  <c r="L3100" i="1"/>
  <c r="N3100" i="1"/>
  <c r="B3101" i="1"/>
  <c r="M3100" i="1"/>
  <c r="J5599" i="1"/>
  <c r="K5599" i="1" s="1"/>
  <c r="N5599" i="1"/>
  <c r="L5599" i="1"/>
  <c r="M5599" i="1"/>
  <c r="B5600" i="1"/>
  <c r="J3899" i="1"/>
  <c r="K3899" i="1" s="1"/>
  <c r="L3899" i="1"/>
  <c r="B3900" i="1"/>
  <c r="N3899" i="1"/>
  <c r="M3899" i="1"/>
  <c r="H198" i="1"/>
  <c r="I198" i="1"/>
  <c r="N198" i="1"/>
  <c r="B199" i="1"/>
  <c r="M198" i="1"/>
  <c r="L198" i="1"/>
  <c r="J5198" i="1"/>
  <c r="K5198" i="1" s="1"/>
  <c r="L4698" i="1"/>
  <c r="M4698" i="1"/>
  <c r="N4698" i="1"/>
  <c r="B4699" i="1"/>
  <c r="I597" i="1"/>
  <c r="J597" i="1" s="1"/>
  <c r="K597" i="1" s="1"/>
  <c r="B598" i="1"/>
  <c r="N597" i="1"/>
  <c r="H597" i="1"/>
  <c r="M597" i="1"/>
  <c r="L597" i="1"/>
  <c r="M998" i="1"/>
  <c r="I998" i="1"/>
  <c r="J998" i="1" s="1"/>
  <c r="K998" i="1" s="1"/>
  <c r="B999" i="1"/>
  <c r="L998" i="1"/>
  <c r="H998" i="1"/>
  <c r="N998" i="1"/>
  <c r="N4900" i="1"/>
  <c r="M4900" i="1"/>
  <c r="L4900" i="1"/>
  <c r="B4901" i="1"/>
  <c r="J796" i="1"/>
  <c r="K796" i="1" s="1"/>
  <c r="J596" i="1"/>
  <c r="K596" i="1" s="1"/>
  <c r="L5898" i="1"/>
  <c r="N5898" i="1"/>
  <c r="M5898" i="1"/>
  <c r="B5899" i="1"/>
  <c r="N2198" i="1"/>
  <c r="H2198" i="1"/>
  <c r="M2198" i="1"/>
  <c r="B2199" i="1"/>
  <c r="L2198" i="1"/>
  <c r="I2198" i="1"/>
  <c r="N6198" i="1"/>
  <c r="B6199" i="1"/>
  <c r="M6198" i="1"/>
  <c r="L6198" i="1"/>
  <c r="N4099" i="1"/>
  <c r="B4100" i="1"/>
  <c r="M4099" i="1"/>
  <c r="L4099" i="1"/>
  <c r="J4099" i="1"/>
  <c r="K4099" i="1" s="1"/>
  <c r="B299" i="1"/>
  <c r="I298" i="1"/>
  <c r="J298" i="1" s="1"/>
  <c r="K298" i="1" s="1"/>
  <c r="H298" i="1"/>
  <c r="N298" i="1"/>
  <c r="M298" i="1"/>
  <c r="L298" i="1"/>
  <c r="N497" i="1"/>
  <c r="M497" i="1"/>
  <c r="H497" i="1"/>
  <c r="I497" i="1"/>
  <c r="L497" i="1"/>
  <c r="B498" i="1"/>
  <c r="L4600" i="1"/>
  <c r="N4600" i="1"/>
  <c r="M4600" i="1"/>
  <c r="B4601" i="1"/>
  <c r="J3599" i="1"/>
  <c r="K3599" i="1" s="1"/>
  <c r="B3600" i="1"/>
  <c r="N3599" i="1"/>
  <c r="M3599" i="1"/>
  <c r="L3599" i="1"/>
  <c r="J5598" i="1"/>
  <c r="K5598" i="1" s="1"/>
  <c r="J1096" i="1"/>
  <c r="K1096" i="1" s="1"/>
  <c r="L797" i="1"/>
  <c r="B798" i="1"/>
  <c r="I797" i="1"/>
  <c r="N797" i="1"/>
  <c r="M797" i="1"/>
  <c r="H797" i="1"/>
  <c r="B6098" i="1"/>
  <c r="N6097" i="1"/>
  <c r="M6097" i="1"/>
  <c r="L6097" i="1"/>
  <c r="B899" i="1"/>
  <c r="I898" i="1"/>
  <c r="J898" i="1" s="1"/>
  <c r="K898" i="1" s="1"/>
  <c r="H898" i="1"/>
  <c r="N898" i="1"/>
  <c r="M898" i="1"/>
  <c r="L898" i="1"/>
  <c r="N5199" i="1"/>
  <c r="M5199" i="1"/>
  <c r="L5199" i="1"/>
  <c r="B5200" i="1"/>
  <c r="J5199" i="1"/>
  <c r="K5199" i="1" s="1"/>
  <c r="N6401" i="1" l="1"/>
  <c r="L6401" i="1"/>
  <c r="M6401" i="1"/>
  <c r="J6400" i="1"/>
  <c r="K6400" i="1" s="1"/>
  <c r="N5798" i="1"/>
  <c r="M5798" i="1"/>
  <c r="B5799" i="1"/>
  <c r="L5798" i="1"/>
  <c r="J5798" i="1"/>
  <c r="K5798" i="1" s="1"/>
  <c r="M4198" i="1"/>
  <c r="L4198" i="1"/>
  <c r="B4199" i="1"/>
  <c r="J4198" i="1"/>
  <c r="K4198" i="1" s="1"/>
  <c r="N4198" i="1"/>
  <c r="H698" i="1"/>
  <c r="M698" i="1"/>
  <c r="B699" i="1"/>
  <c r="N698" i="1"/>
  <c r="L698" i="1"/>
  <c r="I698" i="1"/>
  <c r="J698" i="1" s="1"/>
  <c r="K698" i="1" s="1"/>
  <c r="B2899" i="1"/>
  <c r="J2898" i="1"/>
  <c r="K2898" i="1" s="1"/>
  <c r="N2898" i="1"/>
  <c r="M2898" i="1"/>
  <c r="L2898" i="1"/>
  <c r="J6300" i="1"/>
  <c r="K6300" i="1" s="1"/>
  <c r="L6300" i="1"/>
  <c r="B6301" i="1"/>
  <c r="N6300" i="1"/>
  <c r="M6300" i="1"/>
  <c r="I2098" i="1"/>
  <c r="J2098" i="1" s="1"/>
  <c r="K2098" i="1" s="1"/>
  <c r="N2098" i="1"/>
  <c r="M2098" i="1"/>
  <c r="B2099" i="1"/>
  <c r="H2098" i="1"/>
  <c r="L2098" i="1"/>
  <c r="J3799" i="1"/>
  <c r="K3799" i="1" s="1"/>
  <c r="B3800" i="1"/>
  <c r="M3799" i="1"/>
  <c r="N3799" i="1"/>
  <c r="L3799" i="1"/>
  <c r="B1899" i="1"/>
  <c r="M1898" i="1"/>
  <c r="L1898" i="1"/>
  <c r="N1898" i="1"/>
  <c r="I1898" i="1"/>
  <c r="J1898" i="1" s="1"/>
  <c r="K1898" i="1" s="1"/>
  <c r="H1898" i="1"/>
  <c r="L5098" i="1"/>
  <c r="M5098" i="1"/>
  <c r="B5099" i="1"/>
  <c r="J5098" i="1"/>
  <c r="K5098" i="1" s="1"/>
  <c r="N5098" i="1"/>
  <c r="J3398" i="1"/>
  <c r="K3398" i="1" s="1"/>
  <c r="M3398" i="1"/>
  <c r="N3398" i="1"/>
  <c r="B3399" i="1"/>
  <c r="L3398" i="1"/>
  <c r="B1501" i="1"/>
  <c r="H1500" i="1"/>
  <c r="I1500" i="1"/>
  <c r="J1500" i="1" s="1"/>
  <c r="K1500" i="1" s="1"/>
  <c r="L1500" i="1"/>
  <c r="N1500" i="1"/>
  <c r="M1500" i="1"/>
  <c r="L3198" i="1"/>
  <c r="J3198" i="1"/>
  <c r="K3198" i="1" s="1"/>
  <c r="B3199" i="1"/>
  <c r="N3198" i="1"/>
  <c r="M3198" i="1"/>
  <c r="J4500" i="1"/>
  <c r="K4500" i="1" s="1"/>
  <c r="N4500" i="1"/>
  <c r="M4500" i="1"/>
  <c r="L4500" i="1"/>
  <c r="B4501" i="1"/>
  <c r="M2299" i="1"/>
  <c r="B2300" i="1"/>
  <c r="L2299" i="1"/>
  <c r="H2299" i="1"/>
  <c r="I2299" i="1"/>
  <c r="J2299" i="1" s="1"/>
  <c r="K2299" i="1" s="1"/>
  <c r="N2299" i="1"/>
  <c r="L3698" i="1"/>
  <c r="J3698" i="1"/>
  <c r="K3698" i="1" s="1"/>
  <c r="N3698" i="1"/>
  <c r="B3699" i="1"/>
  <c r="M3698" i="1"/>
  <c r="M1598" i="1"/>
  <c r="H1598" i="1"/>
  <c r="L1598" i="1"/>
  <c r="N1598" i="1"/>
  <c r="B1599" i="1"/>
  <c r="I1598" i="1"/>
  <c r="J1598" i="1" s="1"/>
  <c r="K1598" i="1" s="1"/>
  <c r="N4999" i="1"/>
  <c r="M4999" i="1"/>
  <c r="J4999" i="1"/>
  <c r="K4999" i="1" s="1"/>
  <c r="L4999" i="1"/>
  <c r="B5000" i="1"/>
  <c r="M2498" i="1"/>
  <c r="H2498" i="1"/>
  <c r="B2499" i="1"/>
  <c r="I2498" i="1"/>
  <c r="J2498" i="1" s="1"/>
  <c r="K2498" i="1" s="1"/>
  <c r="N2498" i="1"/>
  <c r="L2498" i="1"/>
  <c r="N1298" i="1"/>
  <c r="H1298" i="1"/>
  <c r="M1298" i="1"/>
  <c r="B1299" i="1"/>
  <c r="L1298" i="1"/>
  <c r="I1298" i="1"/>
  <c r="J1298" i="1" s="1"/>
  <c r="K1298" i="1" s="1"/>
  <c r="L5699" i="1"/>
  <c r="B5700" i="1"/>
  <c r="J5699" i="1"/>
  <c r="K5699" i="1" s="1"/>
  <c r="N5699" i="1"/>
  <c r="M5699" i="1"/>
  <c r="H1399" i="1"/>
  <c r="B1400" i="1"/>
  <c r="N1399" i="1"/>
  <c r="I1399" i="1"/>
  <c r="J1399" i="1" s="1"/>
  <c r="K1399" i="1" s="1"/>
  <c r="M1399" i="1"/>
  <c r="L1399" i="1"/>
  <c r="N2701" i="1"/>
  <c r="L2701" i="1"/>
  <c r="J2701" i="1"/>
  <c r="K2701" i="1" s="1"/>
  <c r="M2701" i="1"/>
  <c r="L2399" i="1"/>
  <c r="I2399" i="1"/>
  <c r="J2399" i="1" s="1"/>
  <c r="K2399" i="1" s="1"/>
  <c r="B2400" i="1"/>
  <c r="H2399" i="1"/>
  <c r="N2399" i="1"/>
  <c r="M2399" i="1"/>
  <c r="J4798" i="1"/>
  <c r="K4798" i="1" s="1"/>
  <c r="N4798" i="1"/>
  <c r="B4799" i="1"/>
  <c r="M4798" i="1"/>
  <c r="L4798" i="1"/>
  <c r="J3498" i="1"/>
  <c r="K3498" i="1" s="1"/>
  <c r="B3499" i="1"/>
  <c r="N3498" i="1"/>
  <c r="L3498" i="1"/>
  <c r="M3498" i="1"/>
  <c r="I1698" i="1"/>
  <c r="J1698" i="1" s="1"/>
  <c r="K1698" i="1" s="1"/>
  <c r="B1699" i="1"/>
  <c r="H1698" i="1"/>
  <c r="N1698" i="1"/>
  <c r="M1698" i="1"/>
  <c r="L1698" i="1"/>
  <c r="J3999" i="1"/>
  <c r="K3999" i="1" s="1"/>
  <c r="L3999" i="1"/>
  <c r="M3999" i="1"/>
  <c r="B4000" i="1"/>
  <c r="N3999" i="1"/>
  <c r="N2798" i="1"/>
  <c r="M2798" i="1"/>
  <c r="L2798" i="1"/>
  <c r="J2798" i="1"/>
  <c r="K2798" i="1" s="1"/>
  <c r="B2799" i="1"/>
  <c r="M5298" i="1"/>
  <c r="J5298" i="1"/>
  <c r="K5298" i="1" s="1"/>
  <c r="B5299" i="1"/>
  <c r="L5298" i="1"/>
  <c r="N5298" i="1"/>
  <c r="B99" i="1"/>
  <c r="I98" i="1"/>
  <c r="J98" i="1" s="1"/>
  <c r="K98" i="1" s="1"/>
  <c r="N98" i="1"/>
  <c r="M98" i="1"/>
  <c r="H98" i="1"/>
  <c r="L98" i="1"/>
  <c r="M3298" i="1"/>
  <c r="B3299" i="1"/>
  <c r="L3298" i="1"/>
  <c r="J3298" i="1"/>
  <c r="K3298" i="1" s="1"/>
  <c r="N3298" i="1"/>
  <c r="B1800" i="1"/>
  <c r="I1799" i="1"/>
  <c r="J1799" i="1" s="1"/>
  <c r="K1799" i="1" s="1"/>
  <c r="N1799" i="1"/>
  <c r="M1799" i="1"/>
  <c r="H1799" i="1"/>
  <c r="L1799" i="1"/>
  <c r="B4400" i="1"/>
  <c r="J4399" i="1"/>
  <c r="K4399" i="1" s="1"/>
  <c r="N4399" i="1"/>
  <c r="L4399" i="1"/>
  <c r="M4399" i="1"/>
  <c r="J6097" i="1"/>
  <c r="K6097" i="1" s="1"/>
  <c r="M5200" i="1"/>
  <c r="L5200" i="1"/>
  <c r="J5200" i="1"/>
  <c r="K5200" i="1" s="1"/>
  <c r="B5201" i="1"/>
  <c r="N5200" i="1"/>
  <c r="J497" i="1"/>
  <c r="K497" i="1" s="1"/>
  <c r="N6199" i="1"/>
  <c r="M6199" i="1"/>
  <c r="B6200" i="1"/>
  <c r="L6199" i="1"/>
  <c r="N4901" i="1"/>
  <c r="M4901" i="1"/>
  <c r="L4901" i="1"/>
  <c r="I598" i="1"/>
  <c r="J598" i="1" s="1"/>
  <c r="K598" i="1" s="1"/>
  <c r="N598" i="1"/>
  <c r="M598" i="1"/>
  <c r="L598" i="1"/>
  <c r="H598" i="1"/>
  <c r="B599" i="1"/>
  <c r="J3100" i="1"/>
  <c r="K3100" i="1" s="1"/>
  <c r="N4100" i="1"/>
  <c r="M4100" i="1"/>
  <c r="J4100" i="1"/>
  <c r="K4100" i="1" s="1"/>
  <c r="L4100" i="1"/>
  <c r="B4101" i="1"/>
  <c r="H1098" i="1"/>
  <c r="I1098" i="1"/>
  <c r="J1098" i="1" s="1"/>
  <c r="K1098" i="1" s="1"/>
  <c r="N1098" i="1"/>
  <c r="M1098" i="1"/>
  <c r="L1098" i="1"/>
  <c r="B1099" i="1"/>
  <c r="N5399" i="1"/>
  <c r="M5399" i="1"/>
  <c r="B5400" i="1"/>
  <c r="L5399" i="1"/>
  <c r="J5399" i="1"/>
  <c r="K5399" i="1" s="1"/>
  <c r="J4600" i="1"/>
  <c r="K4600" i="1" s="1"/>
  <c r="J5898" i="1"/>
  <c r="K5898" i="1" s="1"/>
  <c r="J4699" i="1"/>
  <c r="K4699" i="1" s="1"/>
  <c r="B4700" i="1"/>
  <c r="L4699" i="1"/>
  <c r="M4699" i="1"/>
  <c r="N4699" i="1"/>
  <c r="I199" i="1"/>
  <c r="N199" i="1"/>
  <c r="B200" i="1"/>
  <c r="M199" i="1"/>
  <c r="L199" i="1"/>
  <c r="H199" i="1"/>
  <c r="L5600" i="1"/>
  <c r="B5601" i="1"/>
  <c r="N5600" i="1"/>
  <c r="J5600" i="1"/>
  <c r="K5600" i="1" s="1"/>
  <c r="M5600" i="1"/>
  <c r="N1999" i="1"/>
  <c r="I1999" i="1"/>
  <c r="B2000" i="1"/>
  <c r="L1999" i="1"/>
  <c r="M1999" i="1"/>
  <c r="H1999" i="1"/>
  <c r="L3600" i="1"/>
  <c r="B3601" i="1"/>
  <c r="N3600" i="1"/>
  <c r="M3600" i="1"/>
  <c r="J4698" i="1"/>
  <c r="K4698" i="1" s="1"/>
  <c r="J6499" i="1"/>
  <c r="K6499" i="1" s="1"/>
  <c r="J1998" i="1"/>
  <c r="K1998" i="1" s="1"/>
  <c r="J797" i="1"/>
  <c r="K797" i="1" s="1"/>
  <c r="J6198" i="1"/>
  <c r="K6198" i="1" s="1"/>
  <c r="N4601" i="1"/>
  <c r="M4601" i="1"/>
  <c r="J4601" i="1"/>
  <c r="K4601" i="1" s="1"/>
  <c r="L4601" i="1"/>
  <c r="I498" i="1"/>
  <c r="N498" i="1"/>
  <c r="H498" i="1"/>
  <c r="M498" i="1"/>
  <c r="B499" i="1"/>
  <c r="L498" i="1"/>
  <c r="J4900" i="1"/>
  <c r="K4900" i="1" s="1"/>
  <c r="J198" i="1"/>
  <c r="K198" i="1" s="1"/>
  <c r="L6500" i="1"/>
  <c r="B6501" i="1"/>
  <c r="B6502" i="1" s="1"/>
  <c r="J6500" i="1"/>
  <c r="K6500" i="1" s="1"/>
  <c r="N6500" i="1"/>
  <c r="M6500" i="1"/>
  <c r="H1199" i="1"/>
  <c r="M1199" i="1"/>
  <c r="I1199" i="1"/>
  <c r="L1199" i="1"/>
  <c r="B1200" i="1"/>
  <c r="N1199" i="1"/>
  <c r="M299" i="1"/>
  <c r="I299" i="1"/>
  <c r="J299" i="1" s="1"/>
  <c r="K299" i="1" s="1"/>
  <c r="L299" i="1"/>
  <c r="H299" i="1"/>
  <c r="B300" i="1"/>
  <c r="N299" i="1"/>
  <c r="J2198" i="1"/>
  <c r="K2198" i="1" s="1"/>
  <c r="N5899" i="1"/>
  <c r="M5899" i="1"/>
  <c r="L5899" i="1"/>
  <c r="B5900" i="1"/>
  <c r="H899" i="1"/>
  <c r="I899" i="1"/>
  <c r="N899" i="1"/>
  <c r="M899" i="1"/>
  <c r="B900" i="1"/>
  <c r="L899" i="1"/>
  <c r="N6098" i="1"/>
  <c r="M6098" i="1"/>
  <c r="J6098" i="1"/>
  <c r="K6098" i="1" s="1"/>
  <c r="L6098" i="1"/>
  <c r="B6099" i="1"/>
  <c r="N798" i="1"/>
  <c r="I798" i="1"/>
  <c r="J798" i="1" s="1"/>
  <c r="K798" i="1" s="1"/>
  <c r="M798" i="1"/>
  <c r="H798" i="1"/>
  <c r="L798" i="1"/>
  <c r="B799" i="1"/>
  <c r="I2199" i="1"/>
  <c r="J2199" i="1" s="1"/>
  <c r="K2199" i="1" s="1"/>
  <c r="N2199" i="1"/>
  <c r="M2199" i="1"/>
  <c r="L2199" i="1"/>
  <c r="H2199" i="1"/>
  <c r="B2200" i="1"/>
  <c r="I999" i="1"/>
  <c r="B1000" i="1"/>
  <c r="L999" i="1"/>
  <c r="M999" i="1"/>
  <c r="H999" i="1"/>
  <c r="N999" i="1"/>
  <c r="N3900" i="1"/>
  <c r="M3900" i="1"/>
  <c r="B3901" i="1"/>
  <c r="J3900" i="1"/>
  <c r="K3900" i="1" s="1"/>
  <c r="L3900" i="1"/>
  <c r="N3101" i="1"/>
  <c r="M3101" i="1"/>
  <c r="J3101" i="1"/>
  <c r="K3101" i="1" s="1"/>
  <c r="L3101" i="1"/>
  <c r="N5799" i="1" l="1"/>
  <c r="B5800" i="1"/>
  <c r="M5799" i="1"/>
  <c r="L5799" i="1"/>
  <c r="J5799" i="1"/>
  <c r="K5799" i="1" s="1"/>
  <c r="J6401" i="1"/>
  <c r="K6401" i="1" s="1"/>
  <c r="J6502" i="1"/>
  <c r="K6502" i="1" s="1"/>
  <c r="B6503" i="1"/>
  <c r="N6502" i="1"/>
  <c r="M6502" i="1"/>
  <c r="L6502" i="1"/>
  <c r="J4199" i="1"/>
  <c r="K4199" i="1" s="1"/>
  <c r="L4199" i="1"/>
  <c r="N4199" i="1"/>
  <c r="M4199" i="1"/>
  <c r="B4200" i="1"/>
  <c r="M699" i="1"/>
  <c r="I699" i="1"/>
  <c r="J699" i="1" s="1"/>
  <c r="K699" i="1" s="1"/>
  <c r="L699" i="1"/>
  <c r="N699" i="1"/>
  <c r="H699" i="1"/>
  <c r="B700" i="1"/>
  <c r="L2899" i="1"/>
  <c r="B2900" i="1"/>
  <c r="J2899" i="1"/>
  <c r="K2899" i="1" s="1"/>
  <c r="M2899" i="1"/>
  <c r="N2899" i="1"/>
  <c r="J6301" i="1"/>
  <c r="K6301" i="1" s="1"/>
  <c r="N6301" i="1"/>
  <c r="M6301" i="1"/>
  <c r="L6301" i="1"/>
  <c r="N2099" i="1"/>
  <c r="B2100" i="1"/>
  <c r="I2099" i="1"/>
  <c r="J2099" i="1" s="1"/>
  <c r="K2099" i="1" s="1"/>
  <c r="M2099" i="1"/>
  <c r="L2099" i="1"/>
  <c r="H2099" i="1"/>
  <c r="M3800" i="1"/>
  <c r="L3800" i="1"/>
  <c r="B3801" i="1"/>
  <c r="J3800" i="1"/>
  <c r="K3800" i="1" s="1"/>
  <c r="N3800" i="1"/>
  <c r="M4501" i="1"/>
  <c r="L4501" i="1"/>
  <c r="N4501" i="1"/>
  <c r="J4501" i="1"/>
  <c r="K4501" i="1" s="1"/>
  <c r="N3399" i="1"/>
  <c r="B3400" i="1"/>
  <c r="J3399" i="1"/>
  <c r="K3399" i="1" s="1"/>
  <c r="L3399" i="1"/>
  <c r="M3399" i="1"/>
  <c r="M5000" i="1"/>
  <c r="L5000" i="1"/>
  <c r="N5000" i="1"/>
  <c r="B5001" i="1"/>
  <c r="J5000" i="1"/>
  <c r="K5000" i="1" s="1"/>
  <c r="I2300" i="1"/>
  <c r="J2300" i="1" s="1"/>
  <c r="K2300" i="1" s="1"/>
  <c r="L2300" i="1"/>
  <c r="H2300" i="1"/>
  <c r="B2301" i="1"/>
  <c r="N2300" i="1"/>
  <c r="M2300" i="1"/>
  <c r="J3199" i="1"/>
  <c r="K3199" i="1" s="1"/>
  <c r="L3199" i="1"/>
  <c r="B3200" i="1"/>
  <c r="N3199" i="1"/>
  <c r="M3199" i="1"/>
  <c r="B1600" i="1"/>
  <c r="I1599" i="1"/>
  <c r="J1599" i="1" s="1"/>
  <c r="K1599" i="1" s="1"/>
  <c r="H1599" i="1"/>
  <c r="N1599" i="1"/>
  <c r="M1599" i="1"/>
  <c r="L1599" i="1"/>
  <c r="M3699" i="1"/>
  <c r="L3699" i="1"/>
  <c r="B3700" i="1"/>
  <c r="J3699" i="1"/>
  <c r="K3699" i="1" s="1"/>
  <c r="N3699" i="1"/>
  <c r="L5099" i="1"/>
  <c r="J5099" i="1"/>
  <c r="K5099" i="1" s="1"/>
  <c r="M5099" i="1"/>
  <c r="N5099" i="1"/>
  <c r="B5100" i="1"/>
  <c r="H1501" i="1"/>
  <c r="M1501" i="1"/>
  <c r="I1501" i="1"/>
  <c r="J1501" i="1" s="1"/>
  <c r="K1501" i="1" s="1"/>
  <c r="L1501" i="1"/>
  <c r="N1501" i="1"/>
  <c r="I1899" i="1"/>
  <c r="J1899" i="1" s="1"/>
  <c r="K1899" i="1" s="1"/>
  <c r="L1899" i="1"/>
  <c r="H1899" i="1"/>
  <c r="M1899" i="1"/>
  <c r="N1899" i="1"/>
  <c r="B1900" i="1"/>
  <c r="M1800" i="1"/>
  <c r="B1801" i="1"/>
  <c r="H1800" i="1"/>
  <c r="L1800" i="1"/>
  <c r="I1800" i="1"/>
  <c r="J1800" i="1" s="1"/>
  <c r="K1800" i="1" s="1"/>
  <c r="N1800" i="1"/>
  <c r="B100" i="1"/>
  <c r="N99" i="1"/>
  <c r="M99" i="1"/>
  <c r="L99" i="1"/>
  <c r="I99" i="1"/>
  <c r="J99" i="1" s="1"/>
  <c r="K99" i="1" s="1"/>
  <c r="H99" i="1"/>
  <c r="B4001" i="1"/>
  <c r="N4000" i="1"/>
  <c r="M4000" i="1"/>
  <c r="L4000" i="1"/>
  <c r="J4000" i="1"/>
  <c r="K4000" i="1" s="1"/>
  <c r="B1300" i="1"/>
  <c r="N1299" i="1"/>
  <c r="H1299" i="1"/>
  <c r="M1299" i="1"/>
  <c r="I1299" i="1"/>
  <c r="J1299" i="1" s="1"/>
  <c r="K1299" i="1" s="1"/>
  <c r="L1299" i="1"/>
  <c r="N5299" i="1"/>
  <c r="B5300" i="1"/>
  <c r="M5299" i="1"/>
  <c r="J5299" i="1"/>
  <c r="K5299" i="1" s="1"/>
  <c r="L5299" i="1"/>
  <c r="N4799" i="1"/>
  <c r="M4799" i="1"/>
  <c r="B4800" i="1"/>
  <c r="J4799" i="1"/>
  <c r="K4799" i="1" s="1"/>
  <c r="L4799" i="1"/>
  <c r="N5700" i="1"/>
  <c r="M5700" i="1"/>
  <c r="L5700" i="1"/>
  <c r="B5701" i="1"/>
  <c r="J5700" i="1"/>
  <c r="K5700" i="1" s="1"/>
  <c r="I2499" i="1"/>
  <c r="J2499" i="1" s="1"/>
  <c r="K2499" i="1" s="1"/>
  <c r="B2500" i="1"/>
  <c r="N2499" i="1"/>
  <c r="M2499" i="1"/>
  <c r="L2499" i="1"/>
  <c r="H2499" i="1"/>
  <c r="B3500" i="1"/>
  <c r="N3499" i="1"/>
  <c r="J3499" i="1"/>
  <c r="K3499" i="1" s="1"/>
  <c r="M3499" i="1"/>
  <c r="L3499" i="1"/>
  <c r="I2400" i="1"/>
  <c r="J2400" i="1" s="1"/>
  <c r="K2400" i="1" s="1"/>
  <c r="B2401" i="1"/>
  <c r="N2400" i="1"/>
  <c r="M2400" i="1"/>
  <c r="H2400" i="1"/>
  <c r="L2400" i="1"/>
  <c r="I1400" i="1"/>
  <c r="J1400" i="1" s="1"/>
  <c r="K1400" i="1" s="1"/>
  <c r="N1400" i="1"/>
  <c r="M1400" i="1"/>
  <c r="H1400" i="1"/>
  <c r="L1400" i="1"/>
  <c r="B1401" i="1"/>
  <c r="B2800" i="1"/>
  <c r="J2799" i="1"/>
  <c r="K2799" i="1" s="1"/>
  <c r="N2799" i="1"/>
  <c r="M2799" i="1"/>
  <c r="L2799" i="1"/>
  <c r="M4400" i="1"/>
  <c r="N4400" i="1"/>
  <c r="L4400" i="1"/>
  <c r="B4401" i="1"/>
  <c r="J4400" i="1"/>
  <c r="K4400" i="1" s="1"/>
  <c r="J3299" i="1"/>
  <c r="K3299" i="1" s="1"/>
  <c r="B3300" i="1"/>
  <c r="L3299" i="1"/>
  <c r="M3299" i="1"/>
  <c r="N3299" i="1"/>
  <c r="N1699" i="1"/>
  <c r="M1699" i="1"/>
  <c r="I1699" i="1"/>
  <c r="J1699" i="1" s="1"/>
  <c r="K1699" i="1" s="1"/>
  <c r="L1699" i="1"/>
  <c r="H1699" i="1"/>
  <c r="B1700" i="1"/>
  <c r="J1199" i="1"/>
  <c r="K1199" i="1" s="1"/>
  <c r="J3600" i="1"/>
  <c r="K3600" i="1" s="1"/>
  <c r="M2000" i="1"/>
  <c r="H2000" i="1"/>
  <c r="N2000" i="1"/>
  <c r="I2000" i="1"/>
  <c r="J2000" i="1" s="1"/>
  <c r="K2000" i="1" s="1"/>
  <c r="B2001" i="1"/>
  <c r="L2000" i="1"/>
  <c r="M5201" i="1"/>
  <c r="N5201" i="1"/>
  <c r="J5201" i="1"/>
  <c r="K5201" i="1" s="1"/>
  <c r="L5201" i="1"/>
  <c r="L300" i="1"/>
  <c r="B301" i="1"/>
  <c r="I300" i="1"/>
  <c r="J300" i="1" s="1"/>
  <c r="K300" i="1" s="1"/>
  <c r="H300" i="1"/>
  <c r="N300" i="1"/>
  <c r="M300" i="1"/>
  <c r="J6501" i="1"/>
  <c r="K6501" i="1" s="1"/>
  <c r="N6501" i="1"/>
  <c r="L6501" i="1"/>
  <c r="M6501" i="1"/>
  <c r="J498" i="1"/>
  <c r="K498" i="1" s="1"/>
  <c r="J1999" i="1"/>
  <c r="K1999" i="1" s="1"/>
  <c r="L5400" i="1"/>
  <c r="B5401" i="1"/>
  <c r="J5400" i="1"/>
  <c r="K5400" i="1" s="1"/>
  <c r="N5400" i="1"/>
  <c r="M5400" i="1"/>
  <c r="B600" i="1"/>
  <c r="L599" i="1"/>
  <c r="I599" i="1"/>
  <c r="N599" i="1"/>
  <c r="H599" i="1"/>
  <c r="M599" i="1"/>
  <c r="M3901" i="1"/>
  <c r="N3901" i="1"/>
  <c r="J3901" i="1"/>
  <c r="K3901" i="1" s="1"/>
  <c r="L3901" i="1"/>
  <c r="J899" i="1"/>
  <c r="K899" i="1" s="1"/>
  <c r="J6199" i="1"/>
  <c r="K6199" i="1" s="1"/>
  <c r="B201" i="1"/>
  <c r="N200" i="1"/>
  <c r="M200" i="1"/>
  <c r="I200" i="1"/>
  <c r="J200" i="1" s="1"/>
  <c r="K200" i="1" s="1"/>
  <c r="L200" i="1"/>
  <c r="H200" i="1"/>
  <c r="M1000" i="1"/>
  <c r="H1000" i="1"/>
  <c r="L1000" i="1"/>
  <c r="N1000" i="1"/>
  <c r="I1000" i="1"/>
  <c r="B1001" i="1"/>
  <c r="J5899" i="1"/>
  <c r="K5899" i="1" s="1"/>
  <c r="M499" i="1"/>
  <c r="H499" i="1"/>
  <c r="L499" i="1"/>
  <c r="B500" i="1"/>
  <c r="I499" i="1"/>
  <c r="N499" i="1"/>
  <c r="J999" i="1"/>
  <c r="K999" i="1" s="1"/>
  <c r="I2200" i="1"/>
  <c r="J2200" i="1" s="1"/>
  <c r="K2200" i="1" s="1"/>
  <c r="B2201" i="1"/>
  <c r="N2200" i="1"/>
  <c r="M2200" i="1"/>
  <c r="L2200" i="1"/>
  <c r="H2200" i="1"/>
  <c r="I799" i="1"/>
  <c r="B800" i="1"/>
  <c r="N799" i="1"/>
  <c r="M799" i="1"/>
  <c r="H799" i="1"/>
  <c r="L799" i="1"/>
  <c r="J6099" i="1"/>
  <c r="K6099" i="1" s="1"/>
  <c r="N6099" i="1"/>
  <c r="M6099" i="1"/>
  <c r="L6099" i="1"/>
  <c r="B6100" i="1"/>
  <c r="L5900" i="1"/>
  <c r="B5901" i="1"/>
  <c r="N5900" i="1"/>
  <c r="J5900" i="1"/>
  <c r="K5900" i="1" s="1"/>
  <c r="M5900" i="1"/>
  <c r="N1200" i="1"/>
  <c r="M1200" i="1"/>
  <c r="I1200" i="1"/>
  <c r="B1201" i="1"/>
  <c r="H1200" i="1"/>
  <c r="L1200" i="1"/>
  <c r="M5601" i="1"/>
  <c r="L5601" i="1"/>
  <c r="N5601" i="1"/>
  <c r="N4700" i="1"/>
  <c r="B4701" i="1"/>
  <c r="L4700" i="1"/>
  <c r="M4700" i="1"/>
  <c r="H900" i="1"/>
  <c r="N900" i="1"/>
  <c r="L900" i="1"/>
  <c r="M900" i="1"/>
  <c r="B901" i="1"/>
  <c r="I900" i="1"/>
  <c r="L3601" i="1"/>
  <c r="N3601" i="1"/>
  <c r="M3601" i="1"/>
  <c r="J199" i="1"/>
  <c r="K199" i="1" s="1"/>
  <c r="N1099" i="1"/>
  <c r="M1099" i="1"/>
  <c r="H1099" i="1"/>
  <c r="L1099" i="1"/>
  <c r="B1100" i="1"/>
  <c r="I1099" i="1"/>
  <c r="J1099" i="1" s="1"/>
  <c r="K1099" i="1" s="1"/>
  <c r="J4101" i="1"/>
  <c r="K4101" i="1" s="1"/>
  <c r="N4101" i="1"/>
  <c r="M4101" i="1"/>
  <c r="L4101" i="1"/>
  <c r="J4901" i="1"/>
  <c r="K4901" i="1" s="1"/>
  <c r="M6200" i="1"/>
  <c r="L6200" i="1"/>
  <c r="J6200" i="1"/>
  <c r="K6200" i="1" s="1"/>
  <c r="N6200" i="1"/>
  <c r="B6201" i="1"/>
  <c r="M5800" i="1" l="1"/>
  <c r="B5801" i="1"/>
  <c r="J5800" i="1"/>
  <c r="K5800" i="1" s="1"/>
  <c r="L5800" i="1"/>
  <c r="N5800" i="1"/>
  <c r="J6503" i="1"/>
  <c r="K6503" i="1" s="1"/>
  <c r="N6503" i="1"/>
  <c r="M6503" i="1"/>
  <c r="B6504" i="1"/>
  <c r="L6503" i="1"/>
  <c r="B4201" i="1"/>
  <c r="N4200" i="1"/>
  <c r="M4200" i="1"/>
  <c r="J4200" i="1"/>
  <c r="K4200" i="1" s="1"/>
  <c r="L4200" i="1"/>
  <c r="H700" i="1"/>
  <c r="I700" i="1"/>
  <c r="J700" i="1" s="1"/>
  <c r="K700" i="1" s="1"/>
  <c r="M700" i="1"/>
  <c r="L700" i="1"/>
  <c r="B701" i="1"/>
  <c r="N700" i="1"/>
  <c r="J2900" i="1"/>
  <c r="K2900" i="1" s="1"/>
  <c r="B2901" i="1"/>
  <c r="N2900" i="1"/>
  <c r="M2900" i="1"/>
  <c r="L2900" i="1"/>
  <c r="M3801" i="1"/>
  <c r="L3801" i="1"/>
  <c r="N3801" i="1"/>
  <c r="J3801" i="1"/>
  <c r="K3801" i="1" s="1"/>
  <c r="L2100" i="1"/>
  <c r="H2100" i="1"/>
  <c r="I2100" i="1"/>
  <c r="J2100" i="1" s="1"/>
  <c r="K2100" i="1" s="1"/>
  <c r="B2101" i="1"/>
  <c r="N2100" i="1"/>
  <c r="M2100" i="1"/>
  <c r="M5100" i="1"/>
  <c r="L5100" i="1"/>
  <c r="B5101" i="1"/>
  <c r="J5100" i="1"/>
  <c r="K5100" i="1" s="1"/>
  <c r="N5100" i="1"/>
  <c r="H1900" i="1"/>
  <c r="B1901" i="1"/>
  <c r="N1900" i="1"/>
  <c r="L1900" i="1"/>
  <c r="M1900" i="1"/>
  <c r="I1900" i="1"/>
  <c r="J1900" i="1" s="1"/>
  <c r="K1900" i="1" s="1"/>
  <c r="L5001" i="1"/>
  <c r="M5001" i="1"/>
  <c r="N5001" i="1"/>
  <c r="J5001" i="1"/>
  <c r="K5001" i="1" s="1"/>
  <c r="N3700" i="1"/>
  <c r="J3700" i="1"/>
  <c r="K3700" i="1" s="1"/>
  <c r="L3700" i="1"/>
  <c r="M3700" i="1"/>
  <c r="B3701" i="1"/>
  <c r="H2301" i="1"/>
  <c r="I2301" i="1"/>
  <c r="J2301" i="1" s="1"/>
  <c r="K2301" i="1" s="1"/>
  <c r="N2301" i="1"/>
  <c r="M2301" i="1"/>
  <c r="L2301" i="1"/>
  <c r="N3200" i="1"/>
  <c r="M3200" i="1"/>
  <c r="B3201" i="1"/>
  <c r="L3200" i="1"/>
  <c r="J3200" i="1"/>
  <c r="K3200" i="1" s="1"/>
  <c r="J3400" i="1"/>
  <c r="K3400" i="1" s="1"/>
  <c r="N3400" i="1"/>
  <c r="M3400" i="1"/>
  <c r="B3401" i="1"/>
  <c r="L3400" i="1"/>
  <c r="N1600" i="1"/>
  <c r="B1601" i="1"/>
  <c r="M1600" i="1"/>
  <c r="L1600" i="1"/>
  <c r="I1600" i="1"/>
  <c r="J1600" i="1" s="1"/>
  <c r="K1600" i="1" s="1"/>
  <c r="H1600" i="1"/>
  <c r="M1401" i="1"/>
  <c r="L1401" i="1"/>
  <c r="N1401" i="1"/>
  <c r="H1401" i="1"/>
  <c r="I1401" i="1"/>
  <c r="J1401" i="1" s="1"/>
  <c r="K1401" i="1" s="1"/>
  <c r="N5701" i="1"/>
  <c r="L5701" i="1"/>
  <c r="M5701" i="1"/>
  <c r="J5701" i="1"/>
  <c r="K5701" i="1" s="1"/>
  <c r="L1300" i="1"/>
  <c r="B1301" i="1"/>
  <c r="I1300" i="1"/>
  <c r="J1300" i="1" s="1"/>
  <c r="K1300" i="1" s="1"/>
  <c r="N1300" i="1"/>
  <c r="M1300" i="1"/>
  <c r="H1300" i="1"/>
  <c r="J3300" i="1"/>
  <c r="K3300" i="1" s="1"/>
  <c r="B3301" i="1"/>
  <c r="L3300" i="1"/>
  <c r="N3300" i="1"/>
  <c r="M3300" i="1"/>
  <c r="J4001" i="1"/>
  <c r="K4001" i="1" s="1"/>
  <c r="N4001" i="1"/>
  <c r="M4001" i="1"/>
  <c r="L4001" i="1"/>
  <c r="N100" i="1"/>
  <c r="B101" i="1"/>
  <c r="L100" i="1"/>
  <c r="I100" i="1"/>
  <c r="J100" i="1" s="1"/>
  <c r="K100" i="1" s="1"/>
  <c r="H100" i="1"/>
  <c r="M100" i="1"/>
  <c r="B1701" i="1"/>
  <c r="M1700" i="1"/>
  <c r="L1700" i="1"/>
  <c r="I1700" i="1"/>
  <c r="J1700" i="1" s="1"/>
  <c r="K1700" i="1" s="1"/>
  <c r="H1700" i="1"/>
  <c r="N1700" i="1"/>
  <c r="B4801" i="1"/>
  <c r="J4800" i="1"/>
  <c r="K4800" i="1" s="1"/>
  <c r="N4800" i="1"/>
  <c r="M4800" i="1"/>
  <c r="L4800" i="1"/>
  <c r="M4401" i="1"/>
  <c r="L4401" i="1"/>
  <c r="J4401" i="1"/>
  <c r="K4401" i="1" s="1"/>
  <c r="N4401" i="1"/>
  <c r="M2800" i="1"/>
  <c r="L2800" i="1"/>
  <c r="B2801" i="1"/>
  <c r="J2800" i="1"/>
  <c r="K2800" i="1" s="1"/>
  <c r="N2800" i="1"/>
  <c r="H2500" i="1"/>
  <c r="I2500" i="1"/>
  <c r="J2500" i="1" s="1"/>
  <c r="K2500" i="1" s="1"/>
  <c r="M2500" i="1"/>
  <c r="B2501" i="1"/>
  <c r="L2500" i="1"/>
  <c r="N2500" i="1"/>
  <c r="M5300" i="1"/>
  <c r="N5300" i="1"/>
  <c r="J5300" i="1"/>
  <c r="K5300" i="1" s="1"/>
  <c r="B5301" i="1"/>
  <c r="L5300" i="1"/>
  <c r="H2401" i="1"/>
  <c r="L2401" i="1"/>
  <c r="I2401" i="1"/>
  <c r="J2401" i="1" s="1"/>
  <c r="K2401" i="1" s="1"/>
  <c r="M2401" i="1"/>
  <c r="N2401" i="1"/>
  <c r="N3500" i="1"/>
  <c r="M3500" i="1"/>
  <c r="B3501" i="1"/>
  <c r="L3500" i="1"/>
  <c r="M1801" i="1"/>
  <c r="L1801" i="1"/>
  <c r="H1801" i="1"/>
  <c r="N1801" i="1"/>
  <c r="I1801" i="1"/>
  <c r="J1801" i="1" s="1"/>
  <c r="K1801" i="1" s="1"/>
  <c r="M1100" i="1"/>
  <c r="B1101" i="1"/>
  <c r="L1100" i="1"/>
  <c r="I1100" i="1"/>
  <c r="J1100" i="1" s="1"/>
  <c r="K1100" i="1" s="1"/>
  <c r="N1100" i="1"/>
  <c r="H1100" i="1"/>
  <c r="J3601" i="1"/>
  <c r="K3601" i="1" s="1"/>
  <c r="H1201" i="1"/>
  <c r="I1201" i="1"/>
  <c r="J1201" i="1" s="1"/>
  <c r="K1201" i="1" s="1"/>
  <c r="L1201" i="1"/>
  <c r="N1201" i="1"/>
  <c r="M1201" i="1"/>
  <c r="J599" i="1"/>
  <c r="K599" i="1" s="1"/>
  <c r="J6201" i="1"/>
  <c r="K6201" i="1" s="1"/>
  <c r="N6201" i="1"/>
  <c r="M6201" i="1"/>
  <c r="L6201" i="1"/>
  <c r="J1200" i="1"/>
  <c r="K1200" i="1" s="1"/>
  <c r="L5901" i="1"/>
  <c r="N5901" i="1"/>
  <c r="M5901" i="1"/>
  <c r="J5901" i="1"/>
  <c r="K5901" i="1" s="1"/>
  <c r="J499" i="1"/>
  <c r="K499" i="1" s="1"/>
  <c r="L1001" i="1"/>
  <c r="N1001" i="1"/>
  <c r="M1001" i="1"/>
  <c r="I1001" i="1"/>
  <c r="J1001" i="1" s="1"/>
  <c r="K1001" i="1" s="1"/>
  <c r="H1001" i="1"/>
  <c r="N5401" i="1"/>
  <c r="M5401" i="1"/>
  <c r="L5401" i="1"/>
  <c r="J900" i="1"/>
  <c r="K900" i="1" s="1"/>
  <c r="J5601" i="1"/>
  <c r="K5601" i="1" s="1"/>
  <c r="L800" i="1"/>
  <c r="H800" i="1"/>
  <c r="I800" i="1"/>
  <c r="J800" i="1" s="1"/>
  <c r="K800" i="1" s="1"/>
  <c r="N800" i="1"/>
  <c r="M800" i="1"/>
  <c r="B801" i="1"/>
  <c r="I2201" i="1"/>
  <c r="N2201" i="1"/>
  <c r="H2201" i="1"/>
  <c r="L2201" i="1"/>
  <c r="M2201" i="1"/>
  <c r="N500" i="1"/>
  <c r="I500" i="1"/>
  <c r="J500" i="1" s="1"/>
  <c r="K500" i="1" s="1"/>
  <c r="M500" i="1"/>
  <c r="B501" i="1"/>
  <c r="H500" i="1"/>
  <c r="L500" i="1"/>
  <c r="J1000" i="1"/>
  <c r="K1000" i="1" s="1"/>
  <c r="L201" i="1"/>
  <c r="I201" i="1"/>
  <c r="N201" i="1"/>
  <c r="M201" i="1"/>
  <c r="H201" i="1"/>
  <c r="M600" i="1"/>
  <c r="N600" i="1"/>
  <c r="I600" i="1"/>
  <c r="L600" i="1"/>
  <c r="B601" i="1"/>
  <c r="H600" i="1"/>
  <c r="N301" i="1"/>
  <c r="H301" i="1"/>
  <c r="M301" i="1"/>
  <c r="L301" i="1"/>
  <c r="I301" i="1"/>
  <c r="J301" i="1" s="1"/>
  <c r="K301" i="1" s="1"/>
  <c r="L901" i="1"/>
  <c r="H901" i="1"/>
  <c r="I901" i="1"/>
  <c r="N901" i="1"/>
  <c r="M901" i="1"/>
  <c r="J799" i="1"/>
  <c r="K799" i="1" s="1"/>
  <c r="I2001" i="1"/>
  <c r="J2001" i="1" s="1"/>
  <c r="K2001" i="1" s="1"/>
  <c r="L2001" i="1"/>
  <c r="M2001" i="1"/>
  <c r="H2001" i="1"/>
  <c r="N2001" i="1"/>
  <c r="L4701" i="1"/>
  <c r="N4701" i="1"/>
  <c r="M4701" i="1"/>
  <c r="J4700" i="1"/>
  <c r="K4700" i="1" s="1"/>
  <c r="J6100" i="1"/>
  <c r="K6100" i="1" s="1"/>
  <c r="N6100" i="1"/>
  <c r="L6100" i="1"/>
  <c r="B6101" i="1"/>
  <c r="M6100" i="1"/>
  <c r="L5801" i="1" l="1"/>
  <c r="J5801" i="1"/>
  <c r="K5801" i="1" s="1"/>
  <c r="N5801" i="1"/>
  <c r="M5801" i="1"/>
  <c r="M6504" i="1"/>
  <c r="B6505" i="1"/>
  <c r="N6504" i="1"/>
  <c r="J6504" i="1"/>
  <c r="K6504" i="1" s="1"/>
  <c r="L6504" i="1"/>
  <c r="L701" i="1"/>
  <c r="N701" i="1"/>
  <c r="H701" i="1"/>
  <c r="I701" i="1"/>
  <c r="J701" i="1" s="1"/>
  <c r="K701" i="1" s="1"/>
  <c r="M701" i="1"/>
  <c r="L2901" i="1"/>
  <c r="J2901" i="1"/>
  <c r="K2901" i="1" s="1"/>
  <c r="N2901" i="1"/>
  <c r="M2901" i="1"/>
  <c r="J4201" i="1"/>
  <c r="K4201" i="1" s="1"/>
  <c r="N4201" i="1"/>
  <c r="L4201" i="1"/>
  <c r="M4201" i="1"/>
  <c r="L2101" i="1"/>
  <c r="I2101" i="1"/>
  <c r="J2101" i="1" s="1"/>
  <c r="K2101" i="1" s="1"/>
  <c r="M2101" i="1"/>
  <c r="H2101" i="1"/>
  <c r="N2101" i="1"/>
  <c r="N3701" i="1"/>
  <c r="L3701" i="1"/>
  <c r="J3701" i="1"/>
  <c r="K3701" i="1" s="1"/>
  <c r="M3701" i="1"/>
  <c r="N5101" i="1"/>
  <c r="J5101" i="1"/>
  <c r="K5101" i="1" s="1"/>
  <c r="M5101" i="1"/>
  <c r="L5101" i="1"/>
  <c r="M3401" i="1"/>
  <c r="L3401" i="1"/>
  <c r="N3401" i="1"/>
  <c r="J3401" i="1"/>
  <c r="K3401" i="1" s="1"/>
  <c r="L1601" i="1"/>
  <c r="I1601" i="1"/>
  <c r="J1601" i="1" s="1"/>
  <c r="K1601" i="1" s="1"/>
  <c r="N1601" i="1"/>
  <c r="H1601" i="1"/>
  <c r="M1601" i="1"/>
  <c r="N3201" i="1"/>
  <c r="J3201" i="1"/>
  <c r="K3201" i="1" s="1"/>
  <c r="M3201" i="1"/>
  <c r="L3201" i="1"/>
  <c r="M1901" i="1"/>
  <c r="N1901" i="1"/>
  <c r="H1901" i="1"/>
  <c r="I1901" i="1"/>
  <c r="J1901" i="1" s="1"/>
  <c r="K1901" i="1" s="1"/>
  <c r="L1901" i="1"/>
  <c r="M1301" i="1"/>
  <c r="H1301" i="1"/>
  <c r="N1301" i="1"/>
  <c r="L1301" i="1"/>
  <c r="I1301" i="1"/>
  <c r="J1301" i="1" s="1"/>
  <c r="K1301" i="1" s="1"/>
  <c r="J5301" i="1"/>
  <c r="K5301" i="1" s="1"/>
  <c r="N5301" i="1"/>
  <c r="M5301" i="1"/>
  <c r="L5301" i="1"/>
  <c r="I2501" i="1"/>
  <c r="J2501" i="1" s="1"/>
  <c r="K2501" i="1" s="1"/>
  <c r="N2501" i="1"/>
  <c r="M2501" i="1"/>
  <c r="H2501" i="1"/>
  <c r="L2501" i="1"/>
  <c r="J3301" i="1"/>
  <c r="K3301" i="1" s="1"/>
  <c r="M3301" i="1"/>
  <c r="L3301" i="1"/>
  <c r="N3301" i="1"/>
  <c r="J3501" i="1"/>
  <c r="K3501" i="1" s="1"/>
  <c r="M3501" i="1"/>
  <c r="N3501" i="1"/>
  <c r="L3501" i="1"/>
  <c r="M2801" i="1"/>
  <c r="N2801" i="1"/>
  <c r="L2801" i="1"/>
  <c r="J2801" i="1"/>
  <c r="K2801" i="1" s="1"/>
  <c r="H101" i="1"/>
  <c r="I101" i="1"/>
  <c r="J101" i="1" s="1"/>
  <c r="K101" i="1" s="1"/>
  <c r="M101" i="1"/>
  <c r="L101" i="1"/>
  <c r="N101" i="1"/>
  <c r="N4801" i="1"/>
  <c r="L4801" i="1"/>
  <c r="J4801" i="1"/>
  <c r="K4801" i="1" s="1"/>
  <c r="M4801" i="1"/>
  <c r="M1701" i="1"/>
  <c r="H1701" i="1"/>
  <c r="L1701" i="1"/>
  <c r="N1701" i="1"/>
  <c r="I1701" i="1"/>
  <c r="J1701" i="1" s="1"/>
  <c r="K1701" i="1" s="1"/>
  <c r="J3500" i="1"/>
  <c r="K3500" i="1" s="1"/>
  <c r="N601" i="1"/>
  <c r="H601" i="1"/>
  <c r="M601" i="1"/>
  <c r="L601" i="1"/>
  <c r="I601" i="1"/>
  <c r="J601" i="1" s="1"/>
  <c r="K601" i="1" s="1"/>
  <c r="J4701" i="1"/>
  <c r="K4701" i="1" s="1"/>
  <c r="J201" i="1"/>
  <c r="K201" i="1" s="1"/>
  <c r="N501" i="1"/>
  <c r="I501" i="1"/>
  <c r="J501" i="1" s="1"/>
  <c r="K501" i="1" s="1"/>
  <c r="M501" i="1"/>
  <c r="L501" i="1"/>
  <c r="H501" i="1"/>
  <c r="L6101" i="1"/>
  <c r="N6101" i="1"/>
  <c r="M6101" i="1"/>
  <c r="J600" i="1"/>
  <c r="K600" i="1" s="1"/>
  <c r="J901" i="1"/>
  <c r="K901" i="1" s="1"/>
  <c r="J5401" i="1"/>
  <c r="K5401" i="1" s="1"/>
  <c r="J2201" i="1"/>
  <c r="K2201" i="1" s="1"/>
  <c r="I1101" i="1"/>
  <c r="M1101" i="1"/>
  <c r="L1101" i="1"/>
  <c r="H1101" i="1"/>
  <c r="N1101" i="1"/>
  <c r="I801" i="1"/>
  <c r="J801" i="1" s="1"/>
  <c r="K801" i="1" s="1"/>
  <c r="M801" i="1"/>
  <c r="H801" i="1"/>
  <c r="L801" i="1"/>
  <c r="N801" i="1"/>
  <c r="B6506" i="1" l="1"/>
  <c r="N6505" i="1"/>
  <c r="M6505" i="1"/>
  <c r="J6505" i="1"/>
  <c r="K6505" i="1" s="1"/>
  <c r="L6505" i="1"/>
  <c r="J6101" i="1"/>
  <c r="K6101" i="1" s="1"/>
  <c r="J1101" i="1"/>
  <c r="K1101" i="1" s="1"/>
  <c r="M6506" i="1" l="1"/>
  <c r="L6506" i="1"/>
  <c r="N6506" i="1"/>
  <c r="J6506" i="1"/>
  <c r="K6506" i="1" s="1"/>
  <c r="B6507" i="1"/>
  <c r="M6507" i="1" l="1"/>
  <c r="J6507" i="1"/>
  <c r="K6507" i="1" s="1"/>
  <c r="B6508" i="1"/>
  <c r="N6507" i="1"/>
  <c r="L6507" i="1"/>
  <c r="J6508" i="1" l="1"/>
  <c r="K6508" i="1" s="1"/>
  <c r="M6508" i="1"/>
  <c r="N6508" i="1"/>
  <c r="L6508" i="1"/>
  <c r="B6509" i="1"/>
  <c r="N6509" i="1" l="1"/>
  <c r="B6510" i="1"/>
  <c r="L6509" i="1"/>
  <c r="J6509" i="1"/>
  <c r="K6509" i="1" s="1"/>
  <c r="M6509" i="1"/>
  <c r="M6510" i="1" l="1"/>
  <c r="N6510" i="1"/>
  <c r="B6511" i="1"/>
  <c r="J6510" i="1"/>
  <c r="K6510" i="1" s="1"/>
  <c r="L6510" i="1"/>
  <c r="J6511" i="1" l="1"/>
  <c r="K6511" i="1" s="1"/>
  <c r="N6511" i="1"/>
  <c r="M6511" i="1"/>
  <c r="B6512" i="1"/>
  <c r="L6511" i="1"/>
  <c r="N6512" i="1" l="1"/>
  <c r="B6513" i="1"/>
  <c r="M6512" i="1"/>
  <c r="J6512" i="1"/>
  <c r="K6512" i="1" s="1"/>
  <c r="L6512" i="1"/>
  <c r="B6514" i="1" l="1"/>
  <c r="N6513" i="1"/>
  <c r="L6513" i="1"/>
  <c r="M6513" i="1"/>
  <c r="J6513" i="1"/>
  <c r="K6513" i="1" s="1"/>
  <c r="J6514" i="1" l="1"/>
  <c r="K6514" i="1" s="1"/>
  <c r="B6515" i="1"/>
  <c r="L6514" i="1"/>
  <c r="M6514" i="1"/>
  <c r="N6514" i="1"/>
  <c r="M6515" i="1" l="1"/>
  <c r="B6516" i="1"/>
  <c r="J6515" i="1"/>
  <c r="K6515" i="1" s="1"/>
  <c r="L6515" i="1"/>
  <c r="N6515" i="1"/>
  <c r="N6516" i="1" l="1"/>
  <c r="B6517" i="1"/>
  <c r="M6516" i="1"/>
  <c r="J6516" i="1"/>
  <c r="K6516" i="1" s="1"/>
  <c r="L6516" i="1"/>
  <c r="M6517" i="1" l="1"/>
  <c r="L6517" i="1"/>
  <c r="J6517" i="1"/>
  <c r="K6517" i="1" s="1"/>
  <c r="N6517" i="1"/>
  <c r="B6518" i="1"/>
  <c r="J6518" i="1" l="1"/>
  <c r="K6518" i="1" s="1"/>
  <c r="N6518" i="1"/>
  <c r="M6518" i="1"/>
  <c r="L6518" i="1"/>
  <c r="B6519" i="1"/>
  <c r="M6519" i="1" l="1"/>
  <c r="B6520" i="1"/>
  <c r="L6519" i="1"/>
  <c r="J6519" i="1"/>
  <c r="K6519" i="1" s="1"/>
  <c r="N6519" i="1"/>
  <c r="L6520" i="1" l="1"/>
  <c r="N6520" i="1"/>
  <c r="B6521" i="1"/>
  <c r="M6520" i="1"/>
  <c r="J6520" i="1"/>
  <c r="K6520" i="1" s="1"/>
  <c r="B6522" i="1" l="1"/>
  <c r="N6521" i="1"/>
  <c r="M6521" i="1"/>
  <c r="J6521" i="1"/>
  <c r="K6521" i="1" s="1"/>
  <c r="L6521" i="1"/>
  <c r="N6522" i="1" l="1"/>
  <c r="B6523" i="1"/>
  <c r="J6522" i="1"/>
  <c r="K6522" i="1" s="1"/>
  <c r="M6522" i="1"/>
  <c r="L6522" i="1"/>
  <c r="J6523" i="1" l="1"/>
  <c r="K6523" i="1" s="1"/>
  <c r="M6523" i="1"/>
  <c r="N6523" i="1"/>
  <c r="L6523" i="1"/>
  <c r="B6524" i="1"/>
  <c r="L6524" i="1" l="1"/>
  <c r="N6524" i="1"/>
  <c r="M6524" i="1"/>
  <c r="B6525" i="1"/>
  <c r="J6524" i="1"/>
  <c r="K6524" i="1" s="1"/>
  <c r="M6525" i="1" l="1"/>
  <c r="J6525" i="1"/>
  <c r="K6525" i="1" s="1"/>
  <c r="L6525" i="1"/>
  <c r="N6525" i="1"/>
  <c r="B6526" i="1"/>
  <c r="B6527" i="1" l="1"/>
  <c r="J6526" i="1"/>
  <c r="K6526" i="1" s="1"/>
  <c r="N6526" i="1"/>
  <c r="M6526" i="1"/>
  <c r="L6526" i="1"/>
  <c r="B6528" i="1" l="1"/>
  <c r="N6527" i="1"/>
  <c r="M6527" i="1"/>
  <c r="L6527" i="1"/>
  <c r="J6527" i="1"/>
  <c r="K6527" i="1" s="1"/>
  <c r="M6528" i="1" l="1"/>
  <c r="B6529" i="1"/>
  <c r="L6528" i="1"/>
  <c r="J6528" i="1"/>
  <c r="K6528" i="1" s="1"/>
  <c r="N6528" i="1"/>
  <c r="J6529" i="1" l="1"/>
  <c r="K6529" i="1" s="1"/>
  <c r="N6529" i="1"/>
  <c r="L6529" i="1"/>
  <c r="M6529" i="1"/>
  <c r="B6530" i="1"/>
  <c r="M6530" i="1" l="1"/>
  <c r="J6530" i="1"/>
  <c r="K6530" i="1" s="1"/>
  <c r="L6530" i="1"/>
  <c r="B6531" i="1"/>
  <c r="N6530" i="1"/>
  <c r="M6531" i="1" l="1"/>
  <c r="N6531" i="1"/>
  <c r="B6532" i="1"/>
  <c r="L6531" i="1"/>
  <c r="J6531" i="1"/>
  <c r="K6531" i="1" s="1"/>
  <c r="J6532" i="1" l="1"/>
  <c r="K6532" i="1" s="1"/>
  <c r="N6532" i="1"/>
  <c r="M6532" i="1"/>
  <c r="B6533" i="1"/>
  <c r="L6532" i="1"/>
  <c r="J6533" i="1" l="1"/>
  <c r="K6533" i="1" s="1"/>
  <c r="B6534" i="1"/>
  <c r="N6533" i="1"/>
  <c r="M6533" i="1"/>
  <c r="L6533" i="1"/>
  <c r="J6534" i="1" l="1"/>
  <c r="K6534" i="1" s="1"/>
  <c r="B6535" i="1"/>
  <c r="N6534" i="1"/>
  <c r="L6534" i="1"/>
  <c r="M6534" i="1"/>
  <c r="B6536" i="1" l="1"/>
  <c r="N6535" i="1"/>
  <c r="M6535" i="1"/>
  <c r="L6535" i="1"/>
  <c r="J6535" i="1"/>
  <c r="K6535" i="1" s="1"/>
  <c r="N6536" i="1" l="1"/>
  <c r="M6536" i="1"/>
  <c r="J6536" i="1"/>
  <c r="K6536" i="1" s="1"/>
  <c r="L6536" i="1"/>
  <c r="B6537" i="1"/>
  <c r="J6537" i="1" l="1"/>
  <c r="K6537" i="1" s="1"/>
  <c r="N6537" i="1"/>
  <c r="M6537" i="1"/>
  <c r="B6538" i="1"/>
  <c r="L6537" i="1"/>
  <c r="J6538" i="1" l="1"/>
  <c r="K6538" i="1" s="1"/>
  <c r="N6538" i="1"/>
  <c r="B6539" i="1"/>
  <c r="M6538" i="1"/>
  <c r="L6538" i="1"/>
  <c r="L6539" i="1" l="1"/>
  <c r="B6540" i="1"/>
  <c r="N6539" i="1"/>
  <c r="M6539" i="1"/>
  <c r="J6539" i="1"/>
  <c r="K6539" i="1" s="1"/>
  <c r="N6540" i="1" l="1"/>
  <c r="M6540" i="1"/>
  <c r="J6540" i="1"/>
  <c r="K6540" i="1" s="1"/>
  <c r="L6540" i="1"/>
  <c r="B6541" i="1"/>
  <c r="J6541" i="1" l="1"/>
  <c r="K6541" i="1" s="1"/>
  <c r="N6541" i="1"/>
  <c r="B6542" i="1"/>
  <c r="L6541" i="1"/>
  <c r="M6541" i="1"/>
  <c r="M6542" i="1" l="1"/>
  <c r="L6542" i="1"/>
  <c r="B6543" i="1"/>
  <c r="N6542" i="1"/>
  <c r="J6542" i="1"/>
  <c r="K6542" i="1" s="1"/>
  <c r="M6543" i="1" l="1"/>
  <c r="L6543" i="1"/>
  <c r="B6544" i="1"/>
  <c r="J6543" i="1"/>
  <c r="K6543" i="1" s="1"/>
  <c r="N6543" i="1"/>
  <c r="L6544" i="1" l="1"/>
  <c r="B6545" i="1"/>
  <c r="N6544" i="1"/>
  <c r="J6544" i="1"/>
  <c r="K6544" i="1" s="1"/>
  <c r="M6544" i="1"/>
  <c r="M6545" i="1" l="1"/>
  <c r="J6545" i="1"/>
  <c r="K6545" i="1" s="1"/>
  <c r="B6546" i="1"/>
  <c r="L6545" i="1"/>
  <c r="N6545" i="1"/>
  <c r="N6546" i="1" l="1"/>
  <c r="M6546" i="1"/>
  <c r="J6546" i="1"/>
  <c r="K6546" i="1" s="1"/>
  <c r="L6546" i="1"/>
  <c r="B6547" i="1"/>
  <c r="M6547" i="1" l="1"/>
  <c r="L6547" i="1"/>
  <c r="B6548" i="1"/>
  <c r="J6547" i="1"/>
  <c r="K6547" i="1" s="1"/>
  <c r="N6547" i="1"/>
  <c r="M6548" i="1" l="1"/>
  <c r="B6549" i="1"/>
  <c r="J6548" i="1"/>
  <c r="K6548" i="1" s="1"/>
  <c r="N6548" i="1"/>
  <c r="L6548" i="1"/>
  <c r="N6549" i="1" l="1"/>
  <c r="M6549" i="1"/>
  <c r="B6550" i="1"/>
  <c r="J6549" i="1"/>
  <c r="K6549" i="1" s="1"/>
  <c r="L6549" i="1"/>
  <c r="B6551" i="1" l="1"/>
  <c r="M6550" i="1"/>
  <c r="J6550" i="1"/>
  <c r="K6550" i="1" s="1"/>
  <c r="N6550" i="1"/>
  <c r="L6550" i="1"/>
  <c r="L6551" i="1" l="1"/>
  <c r="J6551" i="1"/>
  <c r="K6551" i="1" s="1"/>
  <c r="B6552" i="1"/>
  <c r="N6551" i="1"/>
  <c r="M6551" i="1"/>
  <c r="L6552" i="1" l="1"/>
  <c r="J6552" i="1"/>
  <c r="K6552" i="1" s="1"/>
  <c r="B6553" i="1"/>
  <c r="N6552" i="1"/>
  <c r="M6552" i="1"/>
  <c r="N6553" i="1" l="1"/>
  <c r="M6553" i="1"/>
  <c r="L6553" i="1"/>
  <c r="B6554" i="1"/>
  <c r="J6553" i="1"/>
  <c r="K6553" i="1" s="1"/>
  <c r="L6554" i="1" l="1"/>
  <c r="M6554" i="1"/>
  <c r="N6554" i="1"/>
  <c r="B6555" i="1"/>
  <c r="J6554" i="1"/>
  <c r="K6554" i="1" s="1"/>
  <c r="N6555" i="1" l="1"/>
  <c r="J6555" i="1"/>
  <c r="K6555" i="1" s="1"/>
  <c r="B6556" i="1"/>
  <c r="L6555" i="1"/>
  <c r="M6555" i="1"/>
  <c r="B6557" i="1" l="1"/>
  <c r="M6556" i="1"/>
  <c r="N6556" i="1"/>
  <c r="J6556" i="1"/>
  <c r="K6556" i="1" s="1"/>
  <c r="L6556" i="1"/>
  <c r="J6557" i="1" l="1"/>
  <c r="K6557" i="1" s="1"/>
  <c r="L6557" i="1"/>
  <c r="M6557" i="1"/>
  <c r="B6558" i="1"/>
  <c r="N6557" i="1"/>
  <c r="N6558" i="1" l="1"/>
  <c r="M6558" i="1"/>
  <c r="J6558" i="1"/>
  <c r="K6558" i="1" s="1"/>
  <c r="L6558" i="1"/>
  <c r="B6559" i="1"/>
  <c r="B6560" i="1" l="1"/>
  <c r="N6559" i="1"/>
  <c r="M6559" i="1"/>
  <c r="J6559" i="1"/>
  <c r="K6559" i="1" s="1"/>
  <c r="L6559" i="1"/>
  <c r="J6560" i="1" l="1"/>
  <c r="K6560" i="1" s="1"/>
  <c r="L6560" i="1"/>
  <c r="N6560" i="1"/>
  <c r="M6560" i="1"/>
  <c r="B6561" i="1"/>
  <c r="B6562" i="1" l="1"/>
  <c r="L6561" i="1"/>
  <c r="M6561" i="1"/>
  <c r="J6561" i="1"/>
  <c r="K6561" i="1" s="1"/>
  <c r="N6561" i="1"/>
  <c r="N6562" i="1" l="1"/>
  <c r="M6562" i="1"/>
  <c r="B6563" i="1"/>
  <c r="J6562" i="1"/>
  <c r="K6562" i="1" s="1"/>
  <c r="L6562" i="1"/>
  <c r="L6563" i="1" l="1"/>
  <c r="B6564" i="1"/>
  <c r="J6563" i="1"/>
  <c r="K6563" i="1" s="1"/>
  <c r="M6563" i="1"/>
  <c r="N6563" i="1"/>
  <c r="N6564" i="1" l="1"/>
  <c r="M6564" i="1"/>
  <c r="L6564" i="1"/>
  <c r="B6565" i="1"/>
  <c r="J6564" i="1"/>
  <c r="K6564" i="1" s="1"/>
  <c r="J6565" i="1" l="1"/>
  <c r="K6565" i="1" s="1"/>
  <c r="B6566" i="1"/>
  <c r="M6565" i="1"/>
  <c r="L6565" i="1"/>
  <c r="N6565" i="1"/>
  <c r="M6566" i="1" l="1"/>
  <c r="N6566" i="1"/>
  <c r="B6567" i="1"/>
  <c r="L6566" i="1"/>
  <c r="J6566" i="1"/>
  <c r="K6566" i="1" s="1"/>
  <c r="J6567" i="1" l="1"/>
  <c r="K6567" i="1" s="1"/>
  <c r="M6567" i="1"/>
  <c r="L6567" i="1"/>
  <c r="B6568" i="1"/>
  <c r="N6567" i="1"/>
  <c r="L6568" i="1" l="1"/>
  <c r="J6568" i="1"/>
  <c r="K6568" i="1" s="1"/>
  <c r="B6569" i="1"/>
  <c r="N6568" i="1"/>
  <c r="M6568" i="1"/>
  <c r="M6569" i="1" l="1"/>
  <c r="J6569" i="1"/>
  <c r="K6569" i="1" s="1"/>
  <c r="L6569" i="1"/>
  <c r="N6569" i="1"/>
  <c r="B6570" i="1"/>
  <c r="B6571" i="1" l="1"/>
  <c r="N6570" i="1"/>
  <c r="M6570" i="1"/>
  <c r="L6570" i="1"/>
  <c r="J6570" i="1"/>
  <c r="K6570" i="1" s="1"/>
  <c r="M6571" i="1" l="1"/>
  <c r="L6571" i="1"/>
  <c r="J6571" i="1"/>
  <c r="K6571" i="1" s="1"/>
  <c r="B6572" i="1"/>
  <c r="N6571" i="1"/>
  <c r="B6573" i="1" l="1"/>
  <c r="J6572" i="1"/>
  <c r="K6572" i="1" s="1"/>
  <c r="M6572" i="1"/>
  <c r="N6572" i="1"/>
  <c r="L6572" i="1"/>
  <c r="M6573" i="1" l="1"/>
  <c r="B6574" i="1"/>
  <c r="N6573" i="1"/>
  <c r="L6573" i="1"/>
  <c r="J6573" i="1"/>
  <c r="K6573" i="1" s="1"/>
  <c r="M6574" i="1" l="1"/>
  <c r="L6574" i="1"/>
  <c r="N6574" i="1"/>
  <c r="J6574" i="1"/>
  <c r="K6574" i="1" s="1"/>
  <c r="B6575" i="1"/>
  <c r="L6575" i="1" l="1"/>
  <c r="M6575" i="1"/>
  <c r="B6576" i="1"/>
  <c r="N6575" i="1"/>
  <c r="J6575" i="1"/>
  <c r="K6575" i="1" s="1"/>
  <c r="B6577" i="1" l="1"/>
  <c r="J6576" i="1"/>
  <c r="K6576" i="1" s="1"/>
  <c r="L6576" i="1"/>
  <c r="N6576" i="1"/>
  <c r="M6576" i="1"/>
  <c r="J6577" i="1" l="1"/>
  <c r="K6577" i="1" s="1"/>
  <c r="B6578" i="1"/>
  <c r="N6577" i="1"/>
  <c r="M6577" i="1"/>
  <c r="L6577" i="1"/>
  <c r="B6579" i="1" l="1"/>
  <c r="J6578" i="1"/>
  <c r="K6578" i="1" s="1"/>
  <c r="N6578" i="1"/>
  <c r="L6578" i="1"/>
  <c r="M6578" i="1"/>
  <c r="N6579" i="1" l="1"/>
  <c r="B6580" i="1"/>
  <c r="L6579" i="1"/>
  <c r="M6579" i="1"/>
  <c r="J6579" i="1"/>
  <c r="K6579" i="1" s="1"/>
  <c r="M6580" i="1" l="1"/>
  <c r="B6581" i="1"/>
  <c r="L6580" i="1"/>
  <c r="J6580" i="1"/>
  <c r="K6580" i="1" s="1"/>
  <c r="N6580" i="1"/>
  <c r="M6581" i="1" l="1"/>
  <c r="N6581" i="1"/>
  <c r="B6582" i="1"/>
  <c r="L6581" i="1"/>
  <c r="J6581" i="1"/>
  <c r="K6581" i="1" s="1"/>
  <c r="B6583" i="1" l="1"/>
  <c r="N6582" i="1"/>
  <c r="L6582" i="1"/>
  <c r="J6582" i="1"/>
  <c r="K6582" i="1" s="1"/>
  <c r="M6582" i="1"/>
  <c r="N6583" i="1" l="1"/>
  <c r="B6584" i="1"/>
  <c r="L6583" i="1"/>
  <c r="M6583" i="1"/>
  <c r="J6583" i="1"/>
  <c r="K6583" i="1" s="1"/>
  <c r="B6585" i="1" l="1"/>
  <c r="J6584" i="1"/>
  <c r="K6584" i="1" s="1"/>
  <c r="M6584" i="1"/>
  <c r="L6584" i="1"/>
  <c r="N6584" i="1"/>
  <c r="N6585" i="1" l="1"/>
  <c r="L6585" i="1"/>
  <c r="B6586" i="1"/>
  <c r="J6585" i="1"/>
  <c r="K6585" i="1" s="1"/>
  <c r="M6585" i="1"/>
  <c r="B6587" i="1" l="1"/>
  <c r="L6586" i="1"/>
  <c r="J6586" i="1"/>
  <c r="K6586" i="1" s="1"/>
  <c r="M6586" i="1"/>
  <c r="N6586" i="1"/>
  <c r="L6587" i="1" l="1"/>
  <c r="J6587" i="1"/>
  <c r="K6587" i="1" s="1"/>
  <c r="B6588" i="1"/>
  <c r="M6587" i="1"/>
  <c r="N6587" i="1"/>
  <c r="J6588" i="1" l="1"/>
  <c r="K6588" i="1" s="1"/>
  <c r="N6588" i="1"/>
  <c r="M6588" i="1"/>
  <c r="L6588" i="1"/>
  <c r="B6589" i="1"/>
  <c r="M6589" i="1" l="1"/>
  <c r="N6589" i="1"/>
  <c r="L6589" i="1"/>
  <c r="B6590" i="1"/>
  <c r="J6589" i="1"/>
  <c r="K6589" i="1" s="1"/>
  <c r="J6590" i="1" l="1"/>
  <c r="K6590" i="1" s="1"/>
  <c r="M6590" i="1"/>
  <c r="B6591" i="1"/>
  <c r="N6590" i="1"/>
  <c r="L6590" i="1"/>
  <c r="L6591" i="1" l="1"/>
  <c r="J6591" i="1"/>
  <c r="K6591" i="1" s="1"/>
  <c r="M6591" i="1"/>
  <c r="N6591" i="1"/>
  <c r="B6592" i="1"/>
  <c r="M6592" i="1" l="1"/>
  <c r="J6592" i="1"/>
  <c r="K6592" i="1" s="1"/>
  <c r="L6592" i="1"/>
  <c r="B6593" i="1"/>
  <c r="N6592" i="1"/>
  <c r="M6593" i="1" l="1"/>
  <c r="N6593" i="1"/>
  <c r="B6594" i="1"/>
  <c r="L6593" i="1"/>
  <c r="J6593" i="1"/>
  <c r="K6593" i="1" s="1"/>
  <c r="B6595" i="1" l="1"/>
  <c r="M6594" i="1"/>
  <c r="L6594" i="1"/>
  <c r="J6594" i="1"/>
  <c r="K6594" i="1" s="1"/>
  <c r="N6594" i="1"/>
  <c r="N6595" i="1" l="1"/>
  <c r="B6596" i="1"/>
  <c r="M6595" i="1"/>
  <c r="J6595" i="1"/>
  <c r="K6595" i="1" s="1"/>
  <c r="L6595" i="1"/>
  <c r="N6596" i="1" l="1"/>
  <c r="J6596" i="1"/>
  <c r="K6596" i="1" s="1"/>
  <c r="B6597" i="1"/>
  <c r="L6596" i="1"/>
  <c r="M6596" i="1"/>
  <c r="J6597" i="1" l="1"/>
  <c r="K6597" i="1" s="1"/>
  <c r="B6598" i="1"/>
  <c r="N6597" i="1"/>
  <c r="M6597" i="1"/>
  <c r="L6597" i="1"/>
  <c r="M6598" i="1" l="1"/>
  <c r="L6598" i="1"/>
  <c r="J6598" i="1"/>
  <c r="K6598" i="1" s="1"/>
  <c r="B6599" i="1"/>
  <c r="N6598" i="1"/>
  <c r="M6599" i="1" l="1"/>
  <c r="J6599" i="1"/>
  <c r="K6599" i="1" s="1"/>
  <c r="N6599" i="1"/>
  <c r="L6599" i="1"/>
  <c r="B6600" i="1"/>
  <c r="B6601" i="1" l="1"/>
  <c r="M6600" i="1"/>
  <c r="L6600" i="1"/>
  <c r="N6600" i="1"/>
  <c r="J6600" i="1"/>
  <c r="K6600" i="1" s="1"/>
  <c r="B6602" i="1" l="1"/>
  <c r="N6601" i="1"/>
  <c r="M6601" i="1"/>
  <c r="L6601" i="1"/>
  <c r="J6601" i="1"/>
  <c r="K6601" i="1" s="1"/>
  <c r="B6603" i="1" l="1"/>
  <c r="L6602" i="1"/>
  <c r="M6602" i="1"/>
  <c r="J6602" i="1"/>
  <c r="K6602" i="1" s="1"/>
  <c r="N6602" i="1"/>
  <c r="N6603" i="1" l="1"/>
  <c r="B6604" i="1"/>
  <c r="L6603" i="1"/>
  <c r="M6603" i="1"/>
  <c r="N6604" i="1" l="1"/>
  <c r="B6605" i="1"/>
  <c r="M6604" i="1"/>
  <c r="L6604" i="1"/>
  <c r="J6603" i="1"/>
  <c r="K6603" i="1" s="1"/>
  <c r="J6604" i="1" l="1"/>
  <c r="K6604" i="1" s="1"/>
  <c r="L6605" i="1"/>
  <c r="J6605" i="1"/>
  <c r="K6605" i="1" s="1"/>
  <c r="B6606" i="1"/>
  <c r="N6605" i="1"/>
  <c r="M6605" i="1"/>
  <c r="L6606" i="1" l="1"/>
  <c r="M6606" i="1"/>
  <c r="B6607" i="1"/>
  <c r="J6606" i="1"/>
  <c r="K6606" i="1" s="1"/>
  <c r="N6606" i="1"/>
  <c r="B6608" i="1" l="1"/>
  <c r="L6607" i="1"/>
  <c r="J6607" i="1"/>
  <c r="K6607" i="1" s="1"/>
  <c r="N6607" i="1"/>
  <c r="M6607" i="1"/>
  <c r="N6608" i="1" l="1"/>
  <c r="B6609" i="1"/>
  <c r="J6608" i="1"/>
  <c r="K6608" i="1" s="1"/>
  <c r="L6608" i="1"/>
  <c r="M6608" i="1"/>
  <c r="L6609" i="1" l="1"/>
  <c r="J6609" i="1"/>
  <c r="K6609" i="1" s="1"/>
  <c r="N6609" i="1"/>
  <c r="M6609" i="1"/>
  <c r="B6610" i="1"/>
  <c r="L6610" i="1" l="1"/>
  <c r="M6610" i="1"/>
  <c r="N6610" i="1"/>
  <c r="B6611" i="1"/>
  <c r="J6610" i="1"/>
  <c r="K6610" i="1" s="1"/>
  <c r="M6611" i="1" l="1"/>
  <c r="L6611" i="1"/>
  <c r="N6611" i="1"/>
  <c r="B6612" i="1"/>
  <c r="J6611" i="1"/>
  <c r="K6611" i="1" s="1"/>
  <c r="M6612" i="1" l="1"/>
  <c r="N6612" i="1"/>
  <c r="B6613" i="1"/>
  <c r="J6612" i="1"/>
  <c r="K6612" i="1" s="1"/>
  <c r="L6612" i="1"/>
  <c r="J6613" i="1" l="1"/>
  <c r="K6613" i="1" s="1"/>
  <c r="L6613" i="1"/>
  <c r="B6614" i="1"/>
  <c r="N6613" i="1"/>
  <c r="M6613" i="1"/>
  <c r="B6615" i="1" l="1"/>
  <c r="N6614" i="1"/>
  <c r="L6614" i="1"/>
  <c r="J6614" i="1"/>
  <c r="K6614" i="1" s="1"/>
  <c r="M6614" i="1"/>
  <c r="B6616" i="1" l="1"/>
  <c r="N6615" i="1"/>
  <c r="J6615" i="1"/>
  <c r="K6615" i="1" s="1"/>
  <c r="M6615" i="1"/>
  <c r="L6615" i="1"/>
  <c r="N6616" i="1" l="1"/>
  <c r="M6616" i="1"/>
  <c r="B6617" i="1"/>
  <c r="L6616" i="1"/>
  <c r="J6616" i="1"/>
  <c r="K6616" i="1" s="1"/>
  <c r="L6617" i="1" l="1"/>
  <c r="J6617" i="1"/>
  <c r="K6617" i="1" s="1"/>
  <c r="N6617" i="1"/>
  <c r="M6617" i="1"/>
  <c r="B6618" i="1"/>
  <c r="N6618" i="1" l="1"/>
  <c r="M6618" i="1"/>
  <c r="L6618" i="1"/>
  <c r="J6618" i="1"/>
  <c r="K6618" i="1" s="1"/>
  <c r="B6619" i="1"/>
  <c r="M6619" i="1" l="1"/>
  <c r="L6619" i="1"/>
  <c r="N6619" i="1"/>
  <c r="B6620" i="1"/>
  <c r="J6619" i="1"/>
  <c r="K6619" i="1" s="1"/>
  <c r="J6620" i="1" l="1"/>
  <c r="K6620" i="1" s="1"/>
  <c r="L6620" i="1"/>
  <c r="B6621" i="1"/>
  <c r="N6620" i="1"/>
  <c r="M6620" i="1"/>
  <c r="M6621" i="1" l="1"/>
  <c r="L6621" i="1"/>
  <c r="J6621" i="1"/>
  <c r="K6621" i="1" s="1"/>
  <c r="N6621" i="1"/>
  <c r="B6622" i="1"/>
  <c r="N6622" i="1" l="1"/>
  <c r="M6622" i="1"/>
  <c r="L6622" i="1"/>
  <c r="J6622" i="1"/>
  <c r="K6622" i="1" s="1"/>
  <c r="B6623" i="1"/>
  <c r="B6624" i="1" l="1"/>
  <c r="N6623" i="1"/>
  <c r="M6623" i="1"/>
  <c r="L6623" i="1"/>
  <c r="J6623" i="1"/>
  <c r="K6623" i="1" s="1"/>
  <c r="M6624" i="1" l="1"/>
  <c r="L6624" i="1"/>
  <c r="N6624" i="1"/>
  <c r="J6624" i="1"/>
  <c r="K6624" i="1" s="1"/>
  <c r="B6625" i="1"/>
  <c r="M6625" i="1" l="1"/>
  <c r="N6625" i="1"/>
  <c r="B6626" i="1"/>
  <c r="J6625" i="1"/>
  <c r="K6625" i="1" s="1"/>
  <c r="L6625" i="1"/>
  <c r="L6626" i="1" l="1"/>
  <c r="N6626" i="1"/>
  <c r="B6627" i="1"/>
  <c r="M6626" i="1"/>
  <c r="J6626" i="1"/>
  <c r="K6626" i="1" s="1"/>
  <c r="J6627" i="1" l="1"/>
  <c r="K6627" i="1" s="1"/>
  <c r="L6627" i="1"/>
  <c r="B6628" i="1"/>
  <c r="M6627" i="1"/>
  <c r="N6627" i="1"/>
  <c r="N6628" i="1" l="1"/>
  <c r="B6629" i="1"/>
  <c r="M6628" i="1"/>
  <c r="L6628" i="1"/>
  <c r="J6628" i="1"/>
  <c r="K6628" i="1" s="1"/>
  <c r="N6629" i="1" l="1"/>
  <c r="J6629" i="1"/>
  <c r="K6629" i="1" s="1"/>
  <c r="M6629" i="1"/>
  <c r="L6629" i="1"/>
  <c r="B6630" i="1"/>
  <c r="N6630" i="1" l="1"/>
  <c r="M6630" i="1"/>
  <c r="L6630" i="1"/>
  <c r="B6631" i="1"/>
  <c r="J6630" i="1"/>
  <c r="K6630" i="1" s="1"/>
  <c r="B6632" i="1" l="1"/>
  <c r="M6631" i="1"/>
  <c r="L6631" i="1"/>
  <c r="N6631" i="1"/>
  <c r="J6631" i="1"/>
  <c r="K6631" i="1" s="1"/>
  <c r="M6632" i="1" l="1"/>
  <c r="B6633" i="1"/>
  <c r="J6632" i="1"/>
  <c r="K6632" i="1" s="1"/>
  <c r="N6632" i="1"/>
  <c r="L6632" i="1"/>
  <c r="L6633" i="1" l="1"/>
  <c r="N6633" i="1"/>
  <c r="B6634" i="1"/>
  <c r="J6633" i="1"/>
  <c r="K6633" i="1" s="1"/>
  <c r="M6633" i="1"/>
  <c r="B6635" i="1" l="1"/>
  <c r="L6634" i="1"/>
  <c r="N6634" i="1"/>
  <c r="J6634" i="1"/>
  <c r="K6634" i="1" s="1"/>
  <c r="M6634" i="1"/>
  <c r="J6635" i="1" l="1"/>
  <c r="K6635" i="1" s="1"/>
  <c r="N6635" i="1"/>
  <c r="M6635" i="1"/>
  <c r="L6635" i="1"/>
  <c r="B6636" i="1"/>
  <c r="M6636" i="1" l="1"/>
  <c r="L6636" i="1"/>
  <c r="J6636" i="1"/>
  <c r="K6636" i="1" s="1"/>
  <c r="N6636" i="1"/>
  <c r="B6637" i="1"/>
  <c r="N6637" i="1" l="1"/>
  <c r="J6637" i="1"/>
  <c r="K6637" i="1" s="1"/>
  <c r="M6637" i="1"/>
  <c r="B6638" i="1"/>
  <c r="L6637" i="1"/>
  <c r="M6638" i="1" l="1"/>
  <c r="L6638" i="1"/>
  <c r="B6639" i="1"/>
  <c r="J6638" i="1"/>
  <c r="K6638" i="1" s="1"/>
  <c r="N6638" i="1"/>
  <c r="J6639" i="1" l="1"/>
  <c r="K6639" i="1" s="1"/>
  <c r="M6639" i="1"/>
  <c r="N6639" i="1"/>
  <c r="B6640" i="1"/>
  <c r="L6639" i="1"/>
  <c r="B6641" i="1" l="1"/>
  <c r="J6640" i="1"/>
  <c r="K6640" i="1" s="1"/>
  <c r="N6640" i="1"/>
  <c r="M6640" i="1"/>
  <c r="L6640" i="1"/>
  <c r="L6641" i="1" l="1"/>
  <c r="J6641" i="1"/>
  <c r="K6641" i="1" s="1"/>
  <c r="B6642" i="1"/>
  <c r="N6641" i="1"/>
  <c r="M6641" i="1"/>
  <c r="N6642" i="1" l="1"/>
  <c r="L6642" i="1"/>
  <c r="B6643" i="1"/>
  <c r="J6642" i="1"/>
  <c r="K6642" i="1" s="1"/>
  <c r="M6642" i="1"/>
  <c r="L6643" i="1" l="1"/>
  <c r="J6643" i="1"/>
  <c r="K6643" i="1" s="1"/>
  <c r="M6643" i="1"/>
  <c r="N6643" i="1"/>
  <c r="B6644" i="1"/>
  <c r="M6644" i="1" l="1"/>
  <c r="B6645" i="1"/>
  <c r="L6644" i="1"/>
  <c r="N6644" i="1"/>
  <c r="J6644" i="1"/>
  <c r="K6644" i="1" s="1"/>
  <c r="M6645" i="1" l="1"/>
  <c r="L6645" i="1"/>
  <c r="N6645" i="1"/>
  <c r="B6646" i="1"/>
  <c r="J6645" i="1"/>
  <c r="K6645" i="1" s="1"/>
  <c r="M6646" i="1" l="1"/>
  <c r="L6646" i="1"/>
  <c r="J6646" i="1"/>
  <c r="K6646" i="1" s="1"/>
  <c r="N6646" i="1"/>
  <c r="B6647" i="1"/>
  <c r="M6647" i="1" l="1"/>
  <c r="J6647" i="1"/>
  <c r="K6647" i="1" s="1"/>
  <c r="L6647" i="1"/>
  <c r="B6648" i="1"/>
  <c r="N6647" i="1"/>
  <c r="L6648" i="1" l="1"/>
  <c r="B6649" i="1"/>
  <c r="J6648" i="1"/>
  <c r="K6648" i="1" s="1"/>
  <c r="N6648" i="1"/>
  <c r="M6648" i="1"/>
  <c r="M6649" i="1" l="1"/>
  <c r="J6649" i="1"/>
  <c r="K6649" i="1" s="1"/>
  <c r="N6649" i="1"/>
  <c r="L6649" i="1"/>
  <c r="B6650" i="1"/>
  <c r="B6651" i="1" l="1"/>
  <c r="J6650" i="1"/>
  <c r="K6650" i="1" s="1"/>
  <c r="N6650" i="1"/>
  <c r="M6650" i="1"/>
  <c r="L6650" i="1"/>
  <c r="N6651" i="1" l="1"/>
  <c r="M6651" i="1"/>
  <c r="L6651" i="1"/>
  <c r="B6652" i="1"/>
  <c r="J6651" i="1"/>
  <c r="K6651" i="1" s="1"/>
  <c r="J6652" i="1" l="1"/>
  <c r="K6652" i="1" s="1"/>
  <c r="B6653" i="1"/>
  <c r="N6652" i="1"/>
  <c r="M6652" i="1"/>
  <c r="L6652" i="1"/>
  <c r="N6653" i="1" l="1"/>
  <c r="J6653" i="1"/>
  <c r="K6653" i="1" s="1"/>
  <c r="L6653" i="1"/>
  <c r="B6654" i="1"/>
  <c r="M6653" i="1"/>
  <c r="L6654" i="1" l="1"/>
  <c r="J6654" i="1"/>
  <c r="K6654" i="1" s="1"/>
  <c r="M6654" i="1"/>
  <c r="B6655" i="1"/>
  <c r="N6654" i="1"/>
  <c r="M6655" i="1" l="1"/>
  <c r="J6655" i="1"/>
  <c r="K6655" i="1" s="1"/>
  <c r="L6655" i="1"/>
  <c r="N6655" i="1"/>
  <c r="B6656" i="1"/>
  <c r="L6656" i="1" l="1"/>
  <c r="M6656" i="1"/>
  <c r="B6657" i="1"/>
  <c r="J6656" i="1"/>
  <c r="K6656" i="1" s="1"/>
  <c r="N6656" i="1"/>
  <c r="N6657" i="1" l="1"/>
  <c r="M6657" i="1"/>
  <c r="L6657" i="1"/>
  <c r="J6657" i="1"/>
  <c r="K6657" i="1" s="1"/>
  <c r="B6658" i="1"/>
  <c r="N6658" i="1" l="1"/>
  <c r="M6658" i="1"/>
  <c r="L6658" i="1"/>
  <c r="J6658" i="1"/>
  <c r="K6658" i="1" s="1"/>
  <c r="B6659" i="1"/>
  <c r="B6660" i="1" l="1"/>
  <c r="L6659" i="1"/>
  <c r="N6659" i="1"/>
  <c r="J6659" i="1"/>
  <c r="K6659" i="1" s="1"/>
  <c r="M6659" i="1"/>
  <c r="B6661" i="1" l="1"/>
  <c r="J6660" i="1"/>
  <c r="K6660" i="1" s="1"/>
  <c r="N6660" i="1"/>
  <c r="L6660" i="1"/>
  <c r="M6660" i="1"/>
  <c r="N6661" i="1" l="1"/>
  <c r="B6662" i="1"/>
  <c r="M6661" i="1"/>
  <c r="L6661" i="1"/>
  <c r="J6661" i="1"/>
  <c r="K6661" i="1" s="1"/>
  <c r="B6663" i="1" l="1"/>
  <c r="N6662" i="1"/>
  <c r="L6662" i="1"/>
  <c r="M6662" i="1"/>
  <c r="J6662" i="1"/>
  <c r="K6662" i="1" s="1"/>
  <c r="L6663" i="1" l="1"/>
  <c r="M6663" i="1"/>
  <c r="B6664" i="1"/>
  <c r="J6663" i="1"/>
  <c r="K6663" i="1" s="1"/>
  <c r="N6663" i="1"/>
  <c r="B6665" i="1" l="1"/>
  <c r="N6664" i="1"/>
  <c r="J6664" i="1"/>
  <c r="K6664" i="1" s="1"/>
  <c r="M6664" i="1"/>
  <c r="L6664" i="1"/>
  <c r="L6665" i="1" l="1"/>
  <c r="B6666" i="1"/>
  <c r="N6665" i="1"/>
  <c r="J6665" i="1"/>
  <c r="K6665" i="1" s="1"/>
  <c r="M6665" i="1"/>
  <c r="J6666" i="1" l="1"/>
  <c r="K6666" i="1" s="1"/>
  <c r="N6666" i="1"/>
  <c r="M6666" i="1"/>
  <c r="B6667" i="1"/>
  <c r="L6666" i="1"/>
  <c r="L6667" i="1" l="1"/>
  <c r="J6667" i="1"/>
  <c r="K6667" i="1" s="1"/>
  <c r="M6667" i="1"/>
  <c r="B6668" i="1"/>
  <c r="N6667" i="1"/>
  <c r="N6668" i="1" l="1"/>
  <c r="L6668" i="1"/>
  <c r="M6668" i="1"/>
  <c r="B6669" i="1"/>
  <c r="J6668" i="1"/>
  <c r="K6668" i="1" s="1"/>
  <c r="J6669" i="1" l="1"/>
  <c r="K6669" i="1" s="1"/>
  <c r="N6669" i="1"/>
  <c r="M6669" i="1"/>
  <c r="L6669" i="1"/>
  <c r="B6670" i="1"/>
  <c r="N6670" i="1" l="1"/>
  <c r="M6670" i="1"/>
  <c r="L6670" i="1"/>
  <c r="J6670" i="1"/>
  <c r="K6670" i="1" s="1"/>
  <c r="B6671" i="1"/>
  <c r="B6672" i="1" l="1"/>
  <c r="M6671" i="1"/>
  <c r="L6671" i="1"/>
  <c r="J6671" i="1"/>
  <c r="K6671" i="1" s="1"/>
  <c r="N6671" i="1"/>
  <c r="B6673" i="1" l="1"/>
  <c r="N6672" i="1"/>
  <c r="J6672" i="1"/>
  <c r="K6672" i="1" s="1"/>
  <c r="M6672" i="1"/>
  <c r="L6672" i="1"/>
  <c r="B6674" i="1" l="1"/>
  <c r="N6673" i="1"/>
  <c r="J6673" i="1"/>
  <c r="K6673" i="1" s="1"/>
  <c r="M6673" i="1"/>
  <c r="L6673" i="1"/>
  <c r="B6675" i="1" l="1"/>
  <c r="J6674" i="1"/>
  <c r="K6674" i="1" s="1"/>
  <c r="L6674" i="1"/>
  <c r="N6674" i="1"/>
  <c r="M6674" i="1"/>
  <c r="J6675" i="1" l="1"/>
  <c r="K6675" i="1" s="1"/>
  <c r="B6676" i="1"/>
  <c r="M6675" i="1"/>
  <c r="L6675" i="1"/>
  <c r="N6675" i="1"/>
  <c r="N6676" i="1" l="1"/>
  <c r="M6676" i="1"/>
  <c r="J6676" i="1"/>
  <c r="K6676" i="1" s="1"/>
  <c r="L6676" i="1"/>
  <c r="B6677" i="1"/>
  <c r="B6678" i="1" l="1"/>
  <c r="N6677" i="1"/>
  <c r="J6677" i="1"/>
  <c r="K6677" i="1" s="1"/>
  <c r="L6677" i="1"/>
  <c r="M6677" i="1"/>
  <c r="J6678" i="1" l="1"/>
  <c r="K6678" i="1" s="1"/>
  <c r="L6678" i="1"/>
  <c r="B6679" i="1"/>
  <c r="M6678" i="1"/>
  <c r="N6678" i="1"/>
  <c r="L6679" i="1" l="1"/>
  <c r="B6680" i="1"/>
  <c r="J6679" i="1"/>
  <c r="K6679" i="1" s="1"/>
  <c r="N6679" i="1"/>
  <c r="M6679" i="1"/>
  <c r="N6680" i="1" l="1"/>
  <c r="L6680" i="1"/>
  <c r="M6680" i="1"/>
  <c r="J6680" i="1"/>
  <c r="K6680" i="1" s="1"/>
  <c r="B6681" i="1"/>
  <c r="N6681" i="1" l="1"/>
  <c r="L6681" i="1"/>
  <c r="B6682" i="1"/>
  <c r="M6681" i="1"/>
  <c r="J6681" i="1"/>
  <c r="K6681" i="1" s="1"/>
  <c r="J6682" i="1" l="1"/>
  <c r="K6682" i="1" s="1"/>
  <c r="L6682" i="1"/>
  <c r="M6682" i="1"/>
  <c r="N6682" i="1"/>
  <c r="B6683" i="1"/>
  <c r="N6683" i="1" l="1"/>
  <c r="J6683" i="1"/>
  <c r="K6683" i="1" s="1"/>
  <c r="M6683" i="1"/>
  <c r="L6683" i="1"/>
  <c r="B6684" i="1"/>
  <c r="M6684" i="1" l="1"/>
  <c r="J6684" i="1"/>
  <c r="K6684" i="1" s="1"/>
  <c r="L6684" i="1"/>
  <c r="B6685" i="1"/>
  <c r="N6684" i="1"/>
  <c r="J6685" i="1" l="1"/>
  <c r="K6685" i="1" s="1"/>
  <c r="M6685" i="1"/>
  <c r="L6685" i="1"/>
  <c r="B6686" i="1"/>
  <c r="N6685" i="1"/>
  <c r="J6686" i="1" l="1"/>
  <c r="K6686" i="1" s="1"/>
  <c r="L6686" i="1"/>
  <c r="M6686" i="1"/>
  <c r="B6687" i="1"/>
  <c r="N6686" i="1"/>
  <c r="B6688" i="1" l="1"/>
  <c r="N6687" i="1"/>
  <c r="M6687" i="1"/>
  <c r="L6687" i="1"/>
  <c r="J6687" i="1"/>
  <c r="K6687" i="1" s="1"/>
  <c r="B6689" i="1" l="1"/>
  <c r="J6688" i="1"/>
  <c r="K6688" i="1" s="1"/>
  <c r="L6688" i="1"/>
  <c r="N6688" i="1"/>
  <c r="M6688" i="1"/>
  <c r="J6689" i="1" l="1"/>
  <c r="K6689" i="1" s="1"/>
  <c r="L6689" i="1"/>
  <c r="B6690" i="1"/>
  <c r="N6689" i="1"/>
  <c r="M6689" i="1"/>
  <c r="N6690" i="1" l="1"/>
  <c r="B6691" i="1"/>
  <c r="M6690" i="1"/>
  <c r="J6690" i="1"/>
  <c r="K6690" i="1" s="1"/>
  <c r="L6690" i="1"/>
  <c r="L6691" i="1" l="1"/>
  <c r="N6691" i="1"/>
  <c r="J6691" i="1"/>
  <c r="K6691" i="1" s="1"/>
  <c r="B6692" i="1"/>
  <c r="M6691" i="1"/>
  <c r="J6692" i="1" l="1"/>
  <c r="K6692" i="1" s="1"/>
  <c r="B6693" i="1"/>
  <c r="M6692" i="1"/>
  <c r="L6692" i="1"/>
  <c r="N6692" i="1"/>
  <c r="J6693" i="1" l="1"/>
  <c r="K6693" i="1" s="1"/>
  <c r="N6693" i="1"/>
  <c r="M6693" i="1"/>
  <c r="L6693" i="1"/>
  <c r="B6694" i="1"/>
  <c r="L6694" i="1" l="1"/>
  <c r="J6694" i="1"/>
  <c r="K6694" i="1" s="1"/>
  <c r="M6694" i="1"/>
  <c r="B6695" i="1"/>
  <c r="N6694" i="1"/>
  <c r="M6695" i="1" l="1"/>
  <c r="L6695" i="1"/>
  <c r="N6695" i="1"/>
  <c r="J6695" i="1"/>
  <c r="K6695" i="1" s="1"/>
  <c r="B6696" i="1"/>
  <c r="N6696" i="1" l="1"/>
  <c r="J6696" i="1"/>
  <c r="K6696" i="1" s="1"/>
  <c r="M6696" i="1"/>
  <c r="L6696" i="1"/>
  <c r="B6697" i="1"/>
  <c r="J6697" i="1" l="1"/>
  <c r="K6697" i="1" s="1"/>
  <c r="L6697" i="1"/>
  <c r="B6698" i="1"/>
  <c r="N6697" i="1"/>
  <c r="M6697" i="1"/>
  <c r="N6698" i="1" l="1"/>
  <c r="M6698" i="1"/>
  <c r="L6698" i="1"/>
  <c r="J6698" i="1"/>
  <c r="K6698" i="1" s="1"/>
  <c r="B6699" i="1"/>
  <c r="B6700" i="1" l="1"/>
  <c r="J6699" i="1"/>
  <c r="K6699" i="1" s="1"/>
  <c r="N6699" i="1"/>
  <c r="M6699" i="1"/>
  <c r="L6699" i="1"/>
  <c r="M6700" i="1" l="1"/>
  <c r="L6700" i="1"/>
  <c r="J6700" i="1"/>
  <c r="K6700" i="1" s="1"/>
  <c r="B6701" i="1"/>
  <c r="N6700" i="1"/>
  <c r="B6702" i="1" l="1"/>
  <c r="M6701" i="1"/>
  <c r="J6701" i="1"/>
  <c r="K6701" i="1" s="1"/>
  <c r="L6701" i="1"/>
  <c r="N6701" i="1"/>
  <c r="N6702" i="1" l="1"/>
  <c r="M6702" i="1"/>
  <c r="B6703" i="1"/>
  <c r="L6702" i="1"/>
  <c r="J6702" i="1"/>
  <c r="K6702" i="1" s="1"/>
  <c r="M6703" i="1" l="1"/>
  <c r="B6704" i="1"/>
  <c r="J6703" i="1"/>
  <c r="K6703" i="1" s="1"/>
  <c r="L6703" i="1"/>
  <c r="N6703" i="1"/>
  <c r="J6704" i="1" l="1"/>
  <c r="K6704" i="1" s="1"/>
  <c r="M6704" i="1"/>
  <c r="L6704" i="1"/>
  <c r="B6705" i="1"/>
  <c r="N6704" i="1"/>
  <c r="M6705" i="1" l="1"/>
  <c r="J6705" i="1"/>
  <c r="K6705" i="1" s="1"/>
  <c r="N6705" i="1"/>
  <c r="L6705" i="1"/>
  <c r="B6706" i="1"/>
  <c r="N6706" i="1" l="1"/>
  <c r="M6706" i="1"/>
  <c r="L6706" i="1"/>
  <c r="J6706" i="1"/>
  <c r="K6706" i="1" s="1"/>
  <c r="B6707" i="1"/>
  <c r="N6707" i="1" l="1"/>
  <c r="B6708" i="1"/>
  <c r="J6707" i="1"/>
  <c r="K6707" i="1" s="1"/>
  <c r="M6707" i="1"/>
  <c r="L6707" i="1"/>
  <c r="L6708" i="1" l="1"/>
  <c r="J6708" i="1"/>
  <c r="K6708" i="1" s="1"/>
  <c r="M6708" i="1"/>
  <c r="N6708" i="1"/>
  <c r="B6709" i="1"/>
  <c r="J6709" i="1" l="1"/>
  <c r="K6709" i="1" s="1"/>
  <c r="L6709" i="1"/>
  <c r="N6709" i="1"/>
  <c r="B6710" i="1"/>
  <c r="M6709" i="1"/>
  <c r="J6710" i="1" l="1"/>
  <c r="K6710" i="1" s="1"/>
  <c r="L6710" i="1"/>
  <c r="M6710" i="1"/>
  <c r="B6711" i="1"/>
  <c r="N6710" i="1"/>
  <c r="J6711" i="1" l="1"/>
  <c r="K6711" i="1" s="1"/>
  <c r="N6711" i="1"/>
  <c r="L6711" i="1"/>
  <c r="B6712" i="1"/>
  <c r="M6711" i="1"/>
  <c r="J6712" i="1" l="1"/>
  <c r="K6712" i="1" s="1"/>
  <c r="L6712" i="1"/>
  <c r="B6713" i="1"/>
  <c r="N6712" i="1"/>
  <c r="M6712" i="1"/>
  <c r="J6713" i="1" l="1"/>
  <c r="K6713" i="1" s="1"/>
  <c r="N6713" i="1"/>
  <c r="M6713" i="1"/>
  <c r="B6714" i="1"/>
  <c r="L6713" i="1"/>
  <c r="L6714" i="1" l="1"/>
  <c r="N6714" i="1"/>
  <c r="B6715" i="1"/>
  <c r="M6714" i="1"/>
  <c r="J6714" i="1"/>
  <c r="K6714" i="1" s="1"/>
  <c r="N6715" i="1" l="1"/>
  <c r="J6715" i="1"/>
  <c r="K6715" i="1" s="1"/>
  <c r="L6715" i="1"/>
  <c r="M6715" i="1"/>
  <c r="B6716" i="1"/>
  <c r="L6716" i="1" l="1"/>
  <c r="J6716" i="1"/>
  <c r="K6716" i="1" s="1"/>
  <c r="B6717" i="1"/>
  <c r="M6716" i="1"/>
  <c r="N6716" i="1"/>
  <c r="N6717" i="1" l="1"/>
  <c r="L6717" i="1"/>
  <c r="J6717" i="1"/>
  <c r="K6717" i="1" s="1"/>
  <c r="M6717" i="1"/>
  <c r="B6718" i="1"/>
  <c r="B6719" i="1" l="1"/>
  <c r="M6718" i="1"/>
  <c r="N6718" i="1"/>
  <c r="J6718" i="1"/>
  <c r="K6718" i="1" s="1"/>
  <c r="L6718" i="1"/>
  <c r="N6719" i="1" l="1"/>
  <c r="L6719" i="1"/>
  <c r="M6719" i="1"/>
  <c r="B6720" i="1"/>
  <c r="J6719" i="1"/>
  <c r="K6719" i="1" s="1"/>
  <c r="N6720" i="1" l="1"/>
  <c r="M6720" i="1"/>
  <c r="J6720" i="1"/>
  <c r="K6720" i="1" s="1"/>
  <c r="L6720" i="1"/>
  <c r="B6721" i="1"/>
  <c r="L6721" i="1" l="1"/>
  <c r="M6721" i="1"/>
  <c r="B6722" i="1"/>
  <c r="J6721" i="1"/>
  <c r="K6721" i="1" s="1"/>
  <c r="N6721" i="1"/>
  <c r="L6722" i="1" l="1"/>
  <c r="J6722" i="1"/>
  <c r="K6722" i="1" s="1"/>
  <c r="N6722" i="1"/>
  <c r="M6722" i="1"/>
  <c r="B6723" i="1"/>
  <c r="L6723" i="1" l="1"/>
  <c r="B6724" i="1"/>
  <c r="N6723" i="1"/>
  <c r="M6723" i="1"/>
  <c r="J6723" i="1"/>
  <c r="K6723" i="1" s="1"/>
  <c r="L6724" i="1" l="1"/>
  <c r="B6725" i="1"/>
  <c r="M6724" i="1"/>
  <c r="N6724" i="1"/>
  <c r="J6724" i="1"/>
  <c r="K6724" i="1" s="1"/>
  <c r="N6725" i="1" l="1"/>
  <c r="L6725" i="1"/>
  <c r="B6726" i="1"/>
  <c r="J6725" i="1"/>
  <c r="K6725" i="1" s="1"/>
  <c r="M6725" i="1"/>
  <c r="B6727" i="1" l="1"/>
  <c r="N6726" i="1"/>
  <c r="M6726" i="1"/>
  <c r="L6726" i="1"/>
  <c r="J6726" i="1"/>
  <c r="K6726" i="1" s="1"/>
  <c r="B6728" i="1" l="1"/>
  <c r="N6727" i="1"/>
  <c r="M6727" i="1"/>
  <c r="J6727" i="1"/>
  <c r="K6727" i="1" s="1"/>
  <c r="L6727" i="1"/>
  <c r="M6728" i="1" l="1"/>
  <c r="J6728" i="1"/>
  <c r="K6728" i="1" s="1"/>
  <c r="L6728" i="1"/>
  <c r="N6728" i="1"/>
  <c r="B6729" i="1"/>
  <c r="L6729" i="1" l="1"/>
  <c r="J6729" i="1"/>
  <c r="K6729" i="1" s="1"/>
  <c r="B6730" i="1"/>
  <c r="N6729" i="1"/>
  <c r="M6729" i="1"/>
  <c r="B6731" i="1" l="1"/>
  <c r="N6730" i="1"/>
  <c r="J6730" i="1"/>
  <c r="K6730" i="1" s="1"/>
  <c r="M6730" i="1"/>
  <c r="L6730" i="1"/>
  <c r="B6732" i="1" l="1"/>
  <c r="L6731" i="1"/>
  <c r="N6731" i="1"/>
  <c r="M6731" i="1"/>
  <c r="J6731" i="1"/>
  <c r="K6731" i="1" s="1"/>
  <c r="N6732" i="1" l="1"/>
  <c r="B6733" i="1"/>
  <c r="M6732" i="1"/>
  <c r="L6732" i="1"/>
  <c r="J6732" i="1"/>
  <c r="K6732" i="1" s="1"/>
  <c r="L6733" i="1" l="1"/>
  <c r="N6733" i="1"/>
  <c r="M6733" i="1"/>
  <c r="J6733" i="1"/>
  <c r="K6733" i="1" s="1"/>
  <c r="B6734" i="1"/>
  <c r="M6734" i="1" l="1"/>
  <c r="L6734" i="1"/>
  <c r="B6735" i="1"/>
  <c r="N6734" i="1"/>
  <c r="J6734" i="1"/>
  <c r="K6734" i="1" s="1"/>
  <c r="L6735" i="1" l="1"/>
  <c r="N6735" i="1"/>
  <c r="M6735" i="1"/>
  <c r="B6736" i="1"/>
  <c r="J6735" i="1"/>
  <c r="K6735" i="1" s="1"/>
  <c r="B6737" i="1" l="1"/>
  <c r="J6736" i="1"/>
  <c r="K6736" i="1" s="1"/>
  <c r="N6736" i="1"/>
  <c r="M6736" i="1"/>
  <c r="L6736" i="1"/>
  <c r="J6737" i="1" l="1"/>
  <c r="K6737" i="1" s="1"/>
  <c r="N6737" i="1"/>
  <c r="L6737" i="1"/>
  <c r="B6738" i="1"/>
  <c r="M6737" i="1"/>
  <c r="L6738" i="1" l="1"/>
  <c r="N6738" i="1"/>
  <c r="J6738" i="1"/>
  <c r="K6738" i="1" s="1"/>
  <c r="M6738" i="1"/>
  <c r="B6739" i="1"/>
  <c r="L6739" i="1" l="1"/>
  <c r="B6740" i="1"/>
  <c r="N6739" i="1"/>
  <c r="M6739" i="1"/>
  <c r="J6739" i="1"/>
  <c r="K6739" i="1" s="1"/>
  <c r="L6740" i="1" l="1"/>
  <c r="M6740" i="1"/>
  <c r="N6740" i="1"/>
  <c r="J6740" i="1"/>
  <c r="K6740" i="1" s="1"/>
  <c r="B6741" i="1"/>
  <c r="B6742" i="1" l="1"/>
  <c r="N6741" i="1"/>
  <c r="M6741" i="1"/>
  <c r="J6741" i="1"/>
  <c r="K6741" i="1" s="1"/>
  <c r="L6741" i="1"/>
  <c r="B6743" i="1" l="1"/>
  <c r="J6742" i="1"/>
  <c r="K6742" i="1" s="1"/>
  <c r="M6742" i="1"/>
  <c r="L6742" i="1"/>
  <c r="N6742" i="1"/>
  <c r="J6743" i="1" l="1"/>
  <c r="K6743" i="1" s="1"/>
  <c r="B6744" i="1"/>
  <c r="N6743" i="1"/>
  <c r="M6743" i="1"/>
  <c r="L6743" i="1"/>
  <c r="N6744" i="1" l="1"/>
  <c r="J6744" i="1"/>
  <c r="K6744" i="1" s="1"/>
  <c r="B6745" i="1"/>
  <c r="M6744" i="1"/>
  <c r="L6744" i="1"/>
  <c r="N6745" i="1" l="1"/>
  <c r="M6745" i="1"/>
  <c r="L6745" i="1"/>
  <c r="J6745" i="1"/>
  <c r="K6745" i="1" s="1"/>
  <c r="B6746" i="1"/>
  <c r="M6746" i="1" l="1"/>
  <c r="L6746" i="1"/>
  <c r="J6746" i="1"/>
  <c r="K6746" i="1" s="1"/>
  <c r="B6747" i="1"/>
  <c r="N6746" i="1"/>
  <c r="N6747" i="1" l="1"/>
  <c r="B6748" i="1"/>
  <c r="M6747" i="1"/>
  <c r="L6747" i="1"/>
  <c r="J6747" i="1"/>
  <c r="K6747" i="1" s="1"/>
  <c r="B6749" i="1" l="1"/>
  <c r="J6748" i="1"/>
  <c r="K6748" i="1" s="1"/>
  <c r="L6748" i="1"/>
  <c r="N6748" i="1"/>
  <c r="M6748" i="1"/>
  <c r="M6749" i="1" l="1"/>
  <c r="N6749" i="1"/>
  <c r="L6749" i="1"/>
  <c r="J6749" i="1"/>
  <c r="K6749" i="1" s="1"/>
  <c r="B6750" i="1"/>
  <c r="B6751" i="1" l="1"/>
  <c r="L6750" i="1"/>
  <c r="N6750" i="1"/>
  <c r="M6750" i="1"/>
  <c r="J6750" i="1"/>
  <c r="K6750" i="1" s="1"/>
  <c r="J6751" i="1" l="1"/>
  <c r="K6751" i="1" s="1"/>
  <c r="N6751" i="1"/>
  <c r="M6751" i="1"/>
  <c r="B6752" i="1"/>
  <c r="L6751" i="1"/>
  <c r="L6752" i="1" l="1"/>
  <c r="B6753" i="1"/>
  <c r="M6752" i="1"/>
  <c r="J6752" i="1"/>
  <c r="K6752" i="1" s="1"/>
  <c r="N6752" i="1"/>
  <c r="B6754" i="1" l="1"/>
  <c r="M6753" i="1"/>
  <c r="N6753" i="1"/>
  <c r="L6753" i="1"/>
  <c r="J6753" i="1"/>
  <c r="K6753" i="1" s="1"/>
  <c r="N6754" i="1" l="1"/>
  <c r="J6754" i="1"/>
  <c r="K6754" i="1" s="1"/>
  <c r="M6754" i="1"/>
  <c r="L6754" i="1"/>
  <c r="B6755" i="1"/>
  <c r="B6756" i="1" l="1"/>
  <c r="J6755" i="1"/>
  <c r="K6755" i="1" s="1"/>
  <c r="N6755" i="1"/>
  <c r="M6755" i="1"/>
  <c r="L6755" i="1"/>
  <c r="J6756" i="1" l="1"/>
  <c r="K6756" i="1" s="1"/>
  <c r="N6756" i="1"/>
  <c r="M6756" i="1"/>
  <c r="L6756" i="1"/>
  <c r="B6757" i="1"/>
  <c r="J6757" i="1" l="1"/>
  <c r="K6757" i="1" s="1"/>
  <c r="B6758" i="1"/>
  <c r="M6757" i="1"/>
  <c r="N6757" i="1"/>
  <c r="L6757" i="1"/>
  <c r="N6758" i="1" l="1"/>
  <c r="J6758" i="1"/>
  <c r="K6758" i="1" s="1"/>
  <c r="L6758" i="1"/>
  <c r="M6758" i="1"/>
  <c r="B6759" i="1"/>
  <c r="J6759" i="1" l="1"/>
  <c r="K6759" i="1" s="1"/>
  <c r="N6759" i="1"/>
  <c r="B6760" i="1"/>
  <c r="M6759" i="1"/>
  <c r="L6759" i="1"/>
  <c r="L6760" i="1" l="1"/>
  <c r="J6760" i="1"/>
  <c r="K6760" i="1" s="1"/>
  <c r="N6760" i="1"/>
  <c r="M6760" i="1"/>
  <c r="B6761" i="1"/>
  <c r="M6761" i="1" l="1"/>
  <c r="J6761" i="1"/>
  <c r="K6761" i="1" s="1"/>
  <c r="B6762" i="1"/>
  <c r="L6761" i="1"/>
  <c r="N6761" i="1"/>
  <c r="N6762" i="1" l="1"/>
  <c r="J6762" i="1"/>
  <c r="K6762" i="1" s="1"/>
  <c r="B6763" i="1"/>
  <c r="M6762" i="1"/>
  <c r="L6762" i="1"/>
  <c r="J6763" i="1" l="1"/>
  <c r="K6763" i="1" s="1"/>
  <c r="N6763" i="1"/>
  <c r="M6763" i="1"/>
  <c r="L6763" i="1"/>
  <c r="B6764" i="1"/>
  <c r="L6764" i="1" l="1"/>
  <c r="M6764" i="1"/>
  <c r="J6764" i="1"/>
  <c r="K6764" i="1" s="1"/>
  <c r="B6765" i="1"/>
  <c r="N6764" i="1"/>
  <c r="N6765" i="1" l="1"/>
  <c r="J6765" i="1"/>
  <c r="K6765" i="1" s="1"/>
  <c r="M6765" i="1"/>
  <c r="L6765" i="1"/>
  <c r="B6766" i="1"/>
  <c r="M6766" i="1" l="1"/>
  <c r="J6766" i="1"/>
  <c r="K6766" i="1" s="1"/>
  <c r="N6766" i="1"/>
  <c r="L6766" i="1"/>
  <c r="B6767" i="1"/>
  <c r="N6767" i="1" l="1"/>
  <c r="M6767" i="1"/>
  <c r="B6768" i="1"/>
  <c r="J6767" i="1"/>
  <c r="K6767" i="1" s="1"/>
  <c r="L6767" i="1"/>
  <c r="B6769" i="1" l="1"/>
  <c r="J6768" i="1"/>
  <c r="K6768" i="1" s="1"/>
  <c r="L6768" i="1"/>
  <c r="M6768" i="1"/>
  <c r="N6768" i="1"/>
  <c r="B6770" i="1" l="1"/>
  <c r="J6769" i="1"/>
  <c r="K6769" i="1" s="1"/>
  <c r="N6769" i="1"/>
  <c r="L6769" i="1"/>
  <c r="M6769" i="1"/>
  <c r="B6771" i="1" l="1"/>
  <c r="J6770" i="1"/>
  <c r="K6770" i="1" s="1"/>
  <c r="M6770" i="1"/>
  <c r="N6770" i="1"/>
  <c r="L6770" i="1"/>
  <c r="N6771" i="1" l="1"/>
  <c r="L6771" i="1"/>
  <c r="B6772" i="1"/>
  <c r="M6771" i="1"/>
  <c r="J6771" i="1"/>
  <c r="K6771" i="1" s="1"/>
  <c r="M6772" i="1" l="1"/>
  <c r="L6772" i="1"/>
  <c r="J6772" i="1"/>
  <c r="K6772" i="1" s="1"/>
  <c r="B6773" i="1"/>
  <c r="N6772" i="1"/>
  <c r="L6773" i="1" l="1"/>
  <c r="B6774" i="1"/>
  <c r="J6773" i="1"/>
  <c r="K6773" i="1" s="1"/>
  <c r="N6773" i="1"/>
  <c r="M6773" i="1"/>
  <c r="B6775" i="1" l="1"/>
  <c r="L6774" i="1"/>
  <c r="J6774" i="1"/>
  <c r="K6774" i="1" s="1"/>
  <c r="N6774" i="1"/>
  <c r="M6774" i="1"/>
  <c r="N6775" i="1" l="1"/>
  <c r="J6775" i="1"/>
  <c r="K6775" i="1" s="1"/>
  <c r="M6775" i="1"/>
  <c r="L6775" i="1"/>
  <c r="B6776" i="1"/>
  <c r="B6777" i="1" l="1"/>
  <c r="N6776" i="1"/>
  <c r="M6776" i="1"/>
  <c r="L6776" i="1"/>
  <c r="J6776" i="1"/>
  <c r="K6776" i="1" s="1"/>
  <c r="B6778" i="1" l="1"/>
  <c r="J6777" i="1"/>
  <c r="K6777" i="1" s="1"/>
  <c r="N6777" i="1"/>
  <c r="M6777" i="1"/>
  <c r="L6777" i="1"/>
  <c r="B6779" i="1" l="1"/>
  <c r="N6778" i="1"/>
  <c r="M6778" i="1"/>
  <c r="L6778" i="1"/>
  <c r="J6778" i="1"/>
  <c r="K6778" i="1" s="1"/>
  <c r="J6779" i="1" l="1"/>
  <c r="K6779" i="1" s="1"/>
  <c r="B6780" i="1"/>
  <c r="L6779" i="1"/>
  <c r="N6779" i="1"/>
  <c r="M6779" i="1"/>
  <c r="N6780" i="1" l="1"/>
  <c r="J6780" i="1"/>
  <c r="K6780" i="1" s="1"/>
  <c r="M6780" i="1"/>
  <c r="L6780" i="1"/>
  <c r="B6781" i="1"/>
  <c r="B6782" i="1" l="1"/>
  <c r="N6781" i="1"/>
  <c r="J6781" i="1"/>
  <c r="K6781" i="1" s="1"/>
  <c r="M6781" i="1"/>
  <c r="L6781" i="1"/>
  <c r="L6782" i="1" l="1"/>
  <c r="M6782" i="1"/>
  <c r="J6782" i="1"/>
  <c r="K6782" i="1" s="1"/>
  <c r="B6783" i="1"/>
  <c r="N6782" i="1"/>
  <c r="M6783" i="1" l="1"/>
  <c r="J6783" i="1"/>
  <c r="K6783" i="1" s="1"/>
  <c r="B6784" i="1"/>
  <c r="N6783" i="1"/>
  <c r="L6783" i="1"/>
  <c r="L6784" i="1" l="1"/>
  <c r="N6784" i="1"/>
  <c r="J6784" i="1"/>
  <c r="K6784" i="1" s="1"/>
  <c r="B6785" i="1"/>
  <c r="M6784" i="1"/>
  <c r="N6785" i="1" l="1"/>
  <c r="M6785" i="1"/>
  <c r="B6786" i="1"/>
  <c r="L6785" i="1"/>
  <c r="J6785" i="1"/>
  <c r="K6785" i="1" s="1"/>
  <c r="B6787" i="1" l="1"/>
  <c r="M6786" i="1"/>
  <c r="N6786" i="1"/>
  <c r="L6786" i="1"/>
  <c r="J6786" i="1"/>
  <c r="K6786" i="1" s="1"/>
  <c r="M6787" i="1" l="1"/>
  <c r="J6787" i="1"/>
  <c r="K6787" i="1" s="1"/>
  <c r="B6788" i="1"/>
  <c r="L6787" i="1"/>
  <c r="N6787" i="1"/>
  <c r="J6788" i="1" l="1"/>
  <c r="K6788" i="1" s="1"/>
  <c r="B6789" i="1"/>
  <c r="N6788" i="1"/>
  <c r="M6788" i="1"/>
  <c r="L6788" i="1"/>
  <c r="B6790" i="1" l="1"/>
  <c r="J6789" i="1"/>
  <c r="K6789" i="1" s="1"/>
  <c r="N6789" i="1"/>
  <c r="M6789" i="1"/>
  <c r="L6789" i="1"/>
  <c r="M6790" i="1" l="1"/>
  <c r="J6790" i="1"/>
  <c r="K6790" i="1" s="1"/>
  <c r="B6791" i="1"/>
  <c r="L6790" i="1"/>
  <c r="N6790" i="1"/>
  <c r="M6791" i="1" l="1"/>
  <c r="B6792" i="1"/>
  <c r="J6791" i="1"/>
  <c r="K6791" i="1" s="1"/>
  <c r="N6791" i="1"/>
  <c r="L6791" i="1"/>
  <c r="B6793" i="1" l="1"/>
  <c r="J6792" i="1"/>
  <c r="K6792" i="1" s="1"/>
  <c r="M6792" i="1"/>
  <c r="L6792" i="1"/>
  <c r="N6792" i="1"/>
  <c r="N6793" i="1" l="1"/>
  <c r="M6793" i="1"/>
  <c r="J6793" i="1"/>
  <c r="K6793" i="1" s="1"/>
  <c r="B6794" i="1"/>
  <c r="L6793" i="1"/>
  <c r="M6794" i="1" l="1"/>
  <c r="L6794" i="1"/>
  <c r="N6794" i="1"/>
  <c r="B6795" i="1"/>
  <c r="J6794" i="1"/>
  <c r="K6794" i="1" s="1"/>
  <c r="B6796" i="1" l="1"/>
  <c r="J6795" i="1"/>
  <c r="K6795" i="1" s="1"/>
  <c r="L6795" i="1"/>
  <c r="N6795" i="1"/>
  <c r="M6795" i="1"/>
  <c r="M6796" i="1" l="1"/>
  <c r="J6796" i="1"/>
  <c r="K6796" i="1" s="1"/>
  <c r="B6797" i="1"/>
  <c r="L6796" i="1"/>
  <c r="N6796" i="1"/>
  <c r="B6798" i="1" l="1"/>
  <c r="N6797" i="1"/>
  <c r="J6797" i="1"/>
  <c r="K6797" i="1" s="1"/>
  <c r="M6797" i="1"/>
  <c r="L6797" i="1"/>
  <c r="L6798" i="1" l="1"/>
  <c r="B6799" i="1"/>
  <c r="J6798" i="1"/>
  <c r="K6798" i="1" s="1"/>
  <c r="N6798" i="1"/>
  <c r="M6798" i="1"/>
  <c r="N6799" i="1" l="1"/>
  <c r="J6799" i="1"/>
  <c r="K6799" i="1" s="1"/>
  <c r="M6799" i="1"/>
  <c r="L6799" i="1"/>
  <c r="B6800" i="1"/>
  <c r="J6800" i="1" l="1"/>
  <c r="K6800" i="1" s="1"/>
  <c r="N6800" i="1"/>
  <c r="M6800" i="1"/>
  <c r="L6800" i="1"/>
  <c r="B6801" i="1"/>
  <c r="B6802" i="1" l="1"/>
  <c r="L6801" i="1"/>
  <c r="J6801" i="1"/>
  <c r="K6801" i="1" s="1"/>
  <c r="N6801" i="1"/>
  <c r="M6801" i="1"/>
  <c r="N6802" i="1" l="1"/>
  <c r="L6802" i="1"/>
  <c r="M6802" i="1"/>
  <c r="B6803" i="1"/>
  <c r="J6802" i="1"/>
  <c r="K6802" i="1" s="1"/>
  <c r="L6803" i="1" l="1"/>
  <c r="J6803" i="1"/>
  <c r="K6803" i="1" s="1"/>
  <c r="B6804" i="1"/>
  <c r="M6803" i="1"/>
  <c r="N6803" i="1"/>
  <c r="J6804" i="1" l="1"/>
  <c r="K6804" i="1" s="1"/>
  <c r="B6805" i="1"/>
  <c r="M6804" i="1"/>
  <c r="N6804" i="1"/>
  <c r="L6804" i="1"/>
  <c r="J6805" i="1" l="1"/>
  <c r="K6805" i="1" s="1"/>
  <c r="N6805" i="1"/>
  <c r="B6806" i="1"/>
  <c r="M6805" i="1"/>
  <c r="L6805" i="1"/>
  <c r="B6807" i="1" l="1"/>
  <c r="J6806" i="1"/>
  <c r="K6806" i="1" s="1"/>
  <c r="M6806" i="1"/>
  <c r="L6806" i="1"/>
  <c r="N6806" i="1"/>
  <c r="J6807" i="1" l="1"/>
  <c r="K6807" i="1" s="1"/>
  <c r="B6808" i="1"/>
  <c r="M6807" i="1"/>
  <c r="N6807" i="1"/>
  <c r="L6807" i="1"/>
  <c r="J6808" i="1" l="1"/>
  <c r="K6808" i="1" s="1"/>
  <c r="B6809" i="1"/>
  <c r="L6808" i="1"/>
  <c r="N6808" i="1"/>
  <c r="M6808" i="1"/>
  <c r="J6809" i="1" l="1"/>
  <c r="K6809" i="1" s="1"/>
  <c r="L6809" i="1"/>
  <c r="M6809" i="1"/>
  <c r="B6810" i="1"/>
  <c r="N6809" i="1"/>
  <c r="L6810" i="1" l="1"/>
  <c r="J6810" i="1"/>
  <c r="K6810" i="1" s="1"/>
  <c r="M6810" i="1"/>
  <c r="N6810" i="1"/>
  <c r="B6811" i="1"/>
  <c r="J6811" i="1" l="1"/>
  <c r="K6811" i="1" s="1"/>
  <c r="N6811" i="1"/>
  <c r="M6811" i="1"/>
  <c r="L6811" i="1"/>
  <c r="B6812" i="1"/>
  <c r="N6812" i="1" l="1"/>
  <c r="B6813" i="1"/>
  <c r="M6812" i="1"/>
  <c r="L6812" i="1"/>
  <c r="J6812" i="1"/>
  <c r="K6812" i="1" s="1"/>
  <c r="J6813" i="1" l="1"/>
  <c r="K6813" i="1" s="1"/>
  <c r="B6814" i="1"/>
  <c r="L6813" i="1"/>
  <c r="M6813" i="1"/>
  <c r="N6813" i="1"/>
  <c r="N6814" i="1" l="1"/>
  <c r="J6814" i="1"/>
  <c r="K6814" i="1" s="1"/>
  <c r="L6814" i="1"/>
  <c r="M6814" i="1"/>
  <c r="B6815" i="1"/>
  <c r="L6815" i="1" l="1"/>
  <c r="N6815" i="1"/>
  <c r="J6815" i="1"/>
  <c r="K6815" i="1" s="1"/>
  <c r="M6815" i="1"/>
  <c r="B6816" i="1"/>
  <c r="J6816" i="1" l="1"/>
  <c r="K6816" i="1" s="1"/>
  <c r="N6816" i="1"/>
  <c r="B6817" i="1"/>
  <c r="M6816" i="1"/>
  <c r="L6816" i="1"/>
  <c r="B6818" i="1" l="1"/>
  <c r="J6817" i="1"/>
  <c r="K6817" i="1" s="1"/>
  <c r="L6817" i="1"/>
  <c r="N6817" i="1"/>
  <c r="M6817" i="1"/>
  <c r="B6819" i="1" l="1"/>
  <c r="M6818" i="1"/>
  <c r="N6818" i="1"/>
  <c r="L6818" i="1"/>
  <c r="J6818" i="1"/>
  <c r="K6818" i="1" s="1"/>
  <c r="N6819" i="1" l="1"/>
  <c r="L6819" i="1"/>
  <c r="M6819" i="1"/>
  <c r="J6819" i="1"/>
  <c r="K6819" i="1" s="1"/>
  <c r="B6820" i="1"/>
  <c r="M6820" i="1" l="1"/>
  <c r="L6820" i="1"/>
  <c r="J6820" i="1"/>
  <c r="K6820" i="1" s="1"/>
  <c r="B6821" i="1"/>
  <c r="N6820" i="1"/>
  <c r="M6821" i="1" l="1"/>
  <c r="L6821" i="1"/>
  <c r="B6822" i="1"/>
  <c r="N6821" i="1"/>
  <c r="J6821" i="1"/>
  <c r="K6821" i="1" s="1"/>
  <c r="J6822" i="1" l="1"/>
  <c r="K6822" i="1" s="1"/>
  <c r="B6823" i="1"/>
  <c r="N6822" i="1"/>
  <c r="L6822" i="1"/>
  <c r="M6822" i="1"/>
  <c r="B6824" i="1" l="1"/>
  <c r="N6823" i="1"/>
  <c r="M6823" i="1"/>
  <c r="J6823" i="1"/>
  <c r="K6823" i="1" s="1"/>
  <c r="L6823" i="1"/>
  <c r="J6824" i="1" l="1"/>
  <c r="K6824" i="1" s="1"/>
  <c r="B6825" i="1"/>
  <c r="M6824" i="1"/>
  <c r="N6824" i="1"/>
  <c r="L6824" i="1"/>
  <c r="B6826" i="1" l="1"/>
  <c r="J6825" i="1"/>
  <c r="K6825" i="1" s="1"/>
  <c r="M6825" i="1"/>
  <c r="N6825" i="1"/>
  <c r="L6825" i="1"/>
  <c r="M6826" i="1" l="1"/>
  <c r="L6826" i="1"/>
  <c r="B6827" i="1"/>
  <c r="J6826" i="1"/>
  <c r="K6826" i="1" s="1"/>
  <c r="N6826" i="1"/>
  <c r="B6828" i="1" l="1"/>
  <c r="J6827" i="1"/>
  <c r="K6827" i="1" s="1"/>
  <c r="N6827" i="1"/>
  <c r="M6827" i="1"/>
  <c r="L6827" i="1"/>
  <c r="M6828" i="1" l="1"/>
  <c r="L6828" i="1"/>
  <c r="B6829" i="1"/>
  <c r="J6828" i="1"/>
  <c r="K6828" i="1" s="1"/>
  <c r="N6828" i="1"/>
  <c r="L6829" i="1" l="1"/>
  <c r="N6829" i="1"/>
  <c r="J6829" i="1"/>
  <c r="K6829" i="1" s="1"/>
  <c r="B6830" i="1"/>
  <c r="M6829" i="1"/>
  <c r="B6831" i="1" l="1"/>
  <c r="N6830" i="1"/>
  <c r="J6830" i="1"/>
  <c r="K6830" i="1" s="1"/>
  <c r="L6830" i="1"/>
  <c r="M6830" i="1"/>
  <c r="L6831" i="1" l="1"/>
  <c r="J6831" i="1"/>
  <c r="K6831" i="1" s="1"/>
  <c r="B6832" i="1"/>
  <c r="N6831" i="1"/>
  <c r="M6831" i="1"/>
  <c r="B6833" i="1" l="1"/>
  <c r="N6832" i="1"/>
  <c r="J6832" i="1"/>
  <c r="K6832" i="1" s="1"/>
  <c r="M6832" i="1"/>
  <c r="L6832" i="1"/>
  <c r="M6833" i="1" l="1"/>
  <c r="L6833" i="1"/>
  <c r="B6834" i="1"/>
  <c r="J6833" i="1"/>
  <c r="K6833" i="1" s="1"/>
  <c r="N6833" i="1"/>
  <c r="N6834" i="1" l="1"/>
  <c r="J6834" i="1"/>
  <c r="K6834" i="1" s="1"/>
  <c r="L6834" i="1"/>
  <c r="M6834" i="1"/>
  <c r="B6835" i="1"/>
  <c r="J6835" i="1" l="1"/>
  <c r="K6835" i="1" s="1"/>
  <c r="B6836" i="1"/>
  <c r="N6835" i="1"/>
  <c r="M6835" i="1"/>
  <c r="L6835" i="1"/>
  <c r="M6836" i="1" l="1"/>
  <c r="B6837" i="1"/>
  <c r="L6836" i="1"/>
  <c r="J6836" i="1"/>
  <c r="K6836" i="1" s="1"/>
  <c r="N6836" i="1"/>
  <c r="N6837" i="1" l="1"/>
  <c r="B6838" i="1"/>
  <c r="M6837" i="1"/>
  <c r="J6837" i="1"/>
  <c r="K6837" i="1" s="1"/>
  <c r="L6837" i="1"/>
  <c r="N6838" i="1" l="1"/>
  <c r="J6838" i="1"/>
  <c r="K6838" i="1" s="1"/>
  <c r="B6839" i="1"/>
  <c r="M6838" i="1"/>
  <c r="L6838" i="1"/>
  <c r="M6839" i="1" l="1"/>
  <c r="B6840" i="1"/>
  <c r="J6839" i="1"/>
  <c r="K6839" i="1" s="1"/>
  <c r="L6839" i="1"/>
  <c r="N6839" i="1"/>
  <c r="L6840" i="1" l="1"/>
  <c r="B6841" i="1"/>
  <c r="N6840" i="1"/>
  <c r="J6840" i="1"/>
  <c r="K6840" i="1" s="1"/>
  <c r="M6840" i="1"/>
  <c r="N6841" i="1" l="1"/>
  <c r="L6841" i="1"/>
  <c r="B6842" i="1"/>
  <c r="M6841" i="1"/>
  <c r="J6841" i="1"/>
  <c r="K6841" i="1" s="1"/>
  <c r="N6842" i="1" l="1"/>
  <c r="B6843" i="1"/>
  <c r="J6842" i="1"/>
  <c r="K6842" i="1" s="1"/>
  <c r="L6842" i="1"/>
  <c r="M6842" i="1"/>
  <c r="J6843" i="1" l="1"/>
  <c r="K6843" i="1" s="1"/>
  <c r="L6843" i="1"/>
  <c r="N6843" i="1"/>
  <c r="M6843" i="1"/>
  <c r="B6844" i="1"/>
  <c r="B6845" i="1" l="1"/>
  <c r="J6844" i="1"/>
  <c r="K6844" i="1" s="1"/>
  <c r="N6844" i="1"/>
  <c r="M6844" i="1"/>
  <c r="L6844" i="1"/>
  <c r="N6845" i="1" l="1"/>
  <c r="J6845" i="1"/>
  <c r="K6845" i="1" s="1"/>
  <c r="L6845" i="1"/>
  <c r="M6845" i="1"/>
  <c r="B6846" i="1"/>
  <c r="L6846" i="1" l="1"/>
  <c r="N6846" i="1"/>
  <c r="J6846" i="1"/>
  <c r="K6846" i="1" s="1"/>
  <c r="B6847" i="1"/>
  <c r="M6846" i="1"/>
  <c r="B6848" i="1" l="1"/>
  <c r="L6847" i="1"/>
  <c r="M6847" i="1"/>
  <c r="J6847" i="1"/>
  <c r="K6847" i="1" s="1"/>
  <c r="N6847" i="1"/>
  <c r="L6848" i="1" l="1"/>
  <c r="M6848" i="1"/>
  <c r="B6849" i="1"/>
  <c r="J6848" i="1"/>
  <c r="K6848" i="1" s="1"/>
  <c r="N6848" i="1"/>
  <c r="J6849" i="1" l="1"/>
  <c r="K6849" i="1" s="1"/>
  <c r="N6849" i="1"/>
  <c r="B6850" i="1"/>
  <c r="M6849" i="1"/>
  <c r="L6849" i="1"/>
  <c r="L6850" i="1" l="1"/>
  <c r="M6850" i="1"/>
  <c r="J6850" i="1"/>
  <c r="K6850" i="1" s="1"/>
  <c r="B6851" i="1"/>
  <c r="N6850" i="1"/>
  <c r="J6851" i="1" l="1"/>
  <c r="K6851" i="1" s="1"/>
  <c r="L6851" i="1"/>
  <c r="N6851" i="1"/>
  <c r="B6852" i="1"/>
  <c r="M6851" i="1"/>
  <c r="L6852" i="1" l="1"/>
  <c r="B6853" i="1"/>
  <c r="J6852" i="1"/>
  <c r="K6852" i="1" s="1"/>
  <c r="N6852" i="1"/>
  <c r="M6852" i="1"/>
  <c r="N6853" i="1" l="1"/>
  <c r="L6853" i="1"/>
  <c r="M6853" i="1"/>
  <c r="J6853" i="1"/>
  <c r="K6853" i="1" s="1"/>
  <c r="B6854" i="1"/>
  <c r="L6854" i="1" l="1"/>
  <c r="J6854" i="1"/>
  <c r="K6854" i="1" s="1"/>
  <c r="M6854" i="1"/>
  <c r="B6855" i="1"/>
  <c r="N6854" i="1"/>
  <c r="M6855" i="1" l="1"/>
  <c r="B6856" i="1"/>
  <c r="L6855" i="1"/>
  <c r="N6855" i="1"/>
  <c r="J6855" i="1"/>
  <c r="K6855" i="1" s="1"/>
  <c r="L6856" i="1" l="1"/>
  <c r="J6856" i="1"/>
  <c r="K6856" i="1" s="1"/>
  <c r="N6856" i="1"/>
  <c r="B6857" i="1"/>
  <c r="M6856" i="1"/>
  <c r="L6857" i="1" l="1"/>
  <c r="J6857" i="1"/>
  <c r="K6857" i="1" s="1"/>
  <c r="N6857" i="1"/>
  <c r="B6858" i="1"/>
  <c r="M6857" i="1"/>
  <c r="J6858" i="1" l="1"/>
  <c r="K6858" i="1" s="1"/>
  <c r="B6859" i="1"/>
  <c r="N6858" i="1"/>
  <c r="M6858" i="1"/>
  <c r="L6858" i="1"/>
  <c r="N6859" i="1" l="1"/>
  <c r="M6859" i="1"/>
  <c r="L6859" i="1"/>
  <c r="J6859" i="1"/>
  <c r="K6859" i="1" s="1"/>
  <c r="B6860" i="1"/>
  <c r="B6861" i="1" l="1"/>
  <c r="J6860" i="1"/>
  <c r="K6860" i="1" s="1"/>
  <c r="N6860" i="1"/>
  <c r="M6860" i="1"/>
  <c r="L6860" i="1"/>
  <c r="B6862" i="1" l="1"/>
  <c r="L6861" i="1"/>
  <c r="N6861" i="1"/>
  <c r="J6861" i="1"/>
  <c r="K6861" i="1" s="1"/>
  <c r="M6861" i="1"/>
  <c r="L6862" i="1" l="1"/>
  <c r="B6863" i="1"/>
  <c r="J6862" i="1"/>
  <c r="K6862" i="1" s="1"/>
  <c r="N6862" i="1"/>
  <c r="M6862" i="1"/>
  <c r="B6864" i="1" l="1"/>
  <c r="M6863" i="1"/>
  <c r="J6863" i="1"/>
  <c r="K6863" i="1" s="1"/>
  <c r="N6863" i="1"/>
  <c r="L6863" i="1"/>
  <c r="M6864" i="1" l="1"/>
  <c r="B6865" i="1"/>
  <c r="L6864" i="1"/>
  <c r="N6864" i="1"/>
  <c r="J6864" i="1"/>
  <c r="K6864" i="1" s="1"/>
  <c r="J6865" i="1" l="1"/>
  <c r="K6865" i="1" s="1"/>
  <c r="B6866" i="1"/>
  <c r="N6865" i="1"/>
  <c r="L6865" i="1"/>
  <c r="M6865" i="1"/>
  <c r="B6867" i="1" l="1"/>
  <c r="L6866" i="1"/>
  <c r="J6866" i="1"/>
  <c r="K6866" i="1" s="1"/>
  <c r="M6866" i="1"/>
  <c r="N6866" i="1"/>
  <c r="M6867" i="1" l="1"/>
  <c r="J6867" i="1"/>
  <c r="K6867" i="1" s="1"/>
  <c r="L6867" i="1"/>
  <c r="B6868" i="1"/>
  <c r="N6867" i="1"/>
  <c r="J6868" i="1" l="1"/>
  <c r="K6868" i="1" s="1"/>
  <c r="B6869" i="1"/>
  <c r="L6868" i="1"/>
  <c r="N6868" i="1"/>
  <c r="M6868" i="1"/>
  <c r="L6869" i="1" l="1"/>
  <c r="J6869" i="1"/>
  <c r="K6869" i="1" s="1"/>
  <c r="N6869" i="1"/>
  <c r="M6869" i="1"/>
  <c r="B6870" i="1"/>
  <c r="J6870" i="1" l="1"/>
  <c r="K6870" i="1" s="1"/>
  <c r="N6870" i="1"/>
  <c r="M6870" i="1"/>
  <c r="B6871" i="1"/>
  <c r="L6870" i="1"/>
  <c r="B6872" i="1" l="1"/>
  <c r="N6871" i="1"/>
  <c r="L6871" i="1"/>
  <c r="M6871" i="1"/>
  <c r="J6871" i="1"/>
  <c r="K6871" i="1" s="1"/>
  <c r="J6872" i="1" l="1"/>
  <c r="K6872" i="1" s="1"/>
  <c r="B6873" i="1"/>
  <c r="N6872" i="1"/>
  <c r="L6872" i="1"/>
  <c r="M6872" i="1"/>
  <c r="N6873" i="1" l="1"/>
  <c r="M6873" i="1"/>
  <c r="B6874" i="1"/>
  <c r="L6873" i="1"/>
  <c r="J6873" i="1"/>
  <c r="K6873" i="1" s="1"/>
  <c r="B6875" i="1" l="1"/>
  <c r="J6874" i="1"/>
  <c r="K6874" i="1" s="1"/>
  <c r="N6874" i="1"/>
  <c r="M6874" i="1"/>
  <c r="L6874" i="1"/>
  <c r="B6876" i="1" l="1"/>
  <c r="M6875" i="1"/>
  <c r="L6875" i="1"/>
  <c r="N6875" i="1"/>
  <c r="J6875" i="1"/>
  <c r="K6875" i="1" s="1"/>
  <c r="L6876" i="1" l="1"/>
  <c r="J6876" i="1"/>
  <c r="K6876" i="1" s="1"/>
  <c r="N6876" i="1"/>
  <c r="M6876" i="1"/>
  <c r="B6877" i="1"/>
  <c r="J6877" i="1" l="1"/>
  <c r="K6877" i="1" s="1"/>
  <c r="N6877" i="1"/>
  <c r="M6877" i="1"/>
  <c r="L6877" i="1"/>
  <c r="B6878" i="1"/>
  <c r="M6878" i="1" l="1"/>
  <c r="B6879" i="1"/>
  <c r="J6878" i="1"/>
  <c r="K6878" i="1" s="1"/>
  <c r="N6878" i="1"/>
  <c r="L6878" i="1"/>
  <c r="L6879" i="1" l="1"/>
  <c r="M6879" i="1"/>
  <c r="J6879" i="1"/>
  <c r="K6879" i="1" s="1"/>
  <c r="N6879" i="1"/>
  <c r="B6880" i="1"/>
  <c r="B6881" i="1" l="1"/>
  <c r="L6880" i="1"/>
  <c r="M6880" i="1"/>
  <c r="J6880" i="1"/>
  <c r="K6880" i="1" s="1"/>
  <c r="N6880" i="1"/>
  <c r="B6882" i="1" l="1"/>
  <c r="L6881" i="1"/>
  <c r="J6881" i="1"/>
  <c r="K6881" i="1" s="1"/>
  <c r="N6881" i="1"/>
  <c r="M6881" i="1"/>
  <c r="N6882" i="1" l="1"/>
  <c r="J6882" i="1"/>
  <c r="K6882" i="1" s="1"/>
  <c r="L6882" i="1"/>
  <c r="B6883" i="1"/>
  <c r="M6882" i="1"/>
  <c r="M6883" i="1" l="1"/>
  <c r="B6884" i="1"/>
  <c r="N6883" i="1"/>
  <c r="L6883" i="1"/>
  <c r="J6883" i="1"/>
  <c r="K6883" i="1" s="1"/>
  <c r="J6884" i="1" l="1"/>
  <c r="K6884" i="1" s="1"/>
  <c r="N6884" i="1"/>
  <c r="B6885" i="1"/>
  <c r="L6884" i="1"/>
  <c r="M6884" i="1"/>
  <c r="N6885" i="1" l="1"/>
  <c r="B6886" i="1"/>
  <c r="J6885" i="1"/>
  <c r="K6885" i="1" s="1"/>
  <c r="M6885" i="1"/>
  <c r="L6885" i="1"/>
  <c r="B6887" i="1" l="1"/>
  <c r="L6886" i="1"/>
  <c r="N6886" i="1"/>
  <c r="M6886" i="1"/>
  <c r="J6886" i="1"/>
  <c r="K6886" i="1" s="1"/>
  <c r="L6887" i="1" l="1"/>
  <c r="B6888" i="1"/>
  <c r="J6887" i="1"/>
  <c r="K6887" i="1" s="1"/>
  <c r="M6887" i="1"/>
  <c r="N6887" i="1"/>
  <c r="B6889" i="1" l="1"/>
  <c r="N6888" i="1"/>
  <c r="M6888" i="1"/>
  <c r="J6888" i="1"/>
  <c r="K6888" i="1" s="1"/>
  <c r="L6888" i="1"/>
  <c r="B6890" i="1" l="1"/>
  <c r="N6889" i="1"/>
  <c r="M6889" i="1"/>
  <c r="J6889" i="1"/>
  <c r="K6889" i="1" s="1"/>
  <c r="L6889" i="1"/>
  <c r="N6890" i="1" l="1"/>
  <c r="J6890" i="1"/>
  <c r="K6890" i="1" s="1"/>
  <c r="L6890" i="1"/>
  <c r="M6890" i="1"/>
  <c r="B6891" i="1"/>
  <c r="J6891" i="1" l="1"/>
  <c r="K6891" i="1" s="1"/>
  <c r="L6891" i="1"/>
  <c r="N6891" i="1"/>
  <c r="B6892" i="1"/>
  <c r="M6891" i="1"/>
  <c r="J6892" i="1" l="1"/>
  <c r="K6892" i="1" s="1"/>
  <c r="B6893" i="1"/>
  <c r="L6892" i="1"/>
  <c r="N6892" i="1"/>
  <c r="M6892" i="1"/>
  <c r="N6893" i="1" l="1"/>
  <c r="M6893" i="1"/>
  <c r="J6893" i="1"/>
  <c r="K6893" i="1" s="1"/>
  <c r="B6894" i="1"/>
  <c r="L6893" i="1"/>
  <c r="L6894" i="1" l="1"/>
  <c r="N6894" i="1"/>
  <c r="M6894" i="1"/>
  <c r="B6895" i="1"/>
  <c r="J6894" i="1"/>
  <c r="K6894" i="1" s="1"/>
  <c r="B6896" i="1" l="1"/>
  <c r="N6895" i="1"/>
  <c r="J6895" i="1"/>
  <c r="K6895" i="1" s="1"/>
  <c r="L6895" i="1"/>
  <c r="M6895" i="1"/>
  <c r="N6896" i="1" l="1"/>
  <c r="B6897" i="1"/>
  <c r="M6896" i="1"/>
  <c r="L6896" i="1"/>
  <c r="J6896" i="1"/>
  <c r="K6896" i="1" s="1"/>
  <c r="B6898" i="1" l="1"/>
  <c r="L6897" i="1"/>
  <c r="N6897" i="1"/>
  <c r="M6897" i="1"/>
  <c r="J6897" i="1"/>
  <c r="K6897" i="1" s="1"/>
  <c r="M6898" i="1" l="1"/>
  <c r="N6898" i="1"/>
  <c r="L6898" i="1"/>
  <c r="J6898" i="1"/>
  <c r="K6898" i="1" s="1"/>
  <c r="B6899" i="1"/>
  <c r="N6899" i="1" l="1"/>
  <c r="M6899" i="1"/>
  <c r="L6899" i="1"/>
  <c r="B6900" i="1"/>
  <c r="J6899" i="1"/>
  <c r="K6899" i="1" s="1"/>
  <c r="J6900" i="1" l="1"/>
  <c r="K6900" i="1" s="1"/>
  <c r="M6900" i="1"/>
  <c r="N6900" i="1"/>
  <c r="L6900" i="1"/>
  <c r="B6901" i="1"/>
  <c r="B6902" i="1" l="1"/>
  <c r="N6901" i="1"/>
  <c r="J6901" i="1"/>
  <c r="K6901" i="1" s="1"/>
  <c r="M6901" i="1"/>
  <c r="L6901" i="1"/>
  <c r="B6903" i="1" l="1"/>
  <c r="L6902" i="1"/>
  <c r="M6902" i="1"/>
  <c r="J6902" i="1"/>
  <c r="K6902" i="1" s="1"/>
  <c r="N6902" i="1"/>
  <c r="L6903" i="1" l="1"/>
  <c r="N6903" i="1"/>
  <c r="B6904" i="1"/>
  <c r="M6903" i="1"/>
  <c r="J6903" i="1"/>
  <c r="K6903" i="1" s="1"/>
  <c r="N6904" i="1" l="1"/>
  <c r="M6904" i="1"/>
  <c r="B6905" i="1"/>
  <c r="L6904" i="1"/>
  <c r="J6904" i="1"/>
  <c r="K6904" i="1" s="1"/>
  <c r="L6905" i="1" l="1"/>
  <c r="N6905" i="1"/>
  <c r="J6905" i="1"/>
  <c r="K6905" i="1" s="1"/>
  <c r="M6905" i="1"/>
  <c r="B6906" i="1"/>
  <c r="J6906" i="1" l="1"/>
  <c r="K6906" i="1" s="1"/>
  <c r="L6906" i="1"/>
  <c r="B6907" i="1"/>
  <c r="M6906" i="1"/>
  <c r="N6906" i="1"/>
  <c r="M6907" i="1" l="1"/>
  <c r="B6908" i="1"/>
  <c r="J6907" i="1"/>
  <c r="K6907" i="1" s="1"/>
  <c r="L6907" i="1"/>
  <c r="N6907" i="1"/>
  <c r="J6908" i="1" l="1"/>
  <c r="K6908" i="1" s="1"/>
  <c r="N6908" i="1"/>
  <c r="L6908" i="1"/>
  <c r="B6909" i="1"/>
  <c r="M6908" i="1"/>
  <c r="J6909" i="1" l="1"/>
  <c r="K6909" i="1" s="1"/>
  <c r="N6909" i="1"/>
  <c r="B6910" i="1"/>
  <c r="L6909" i="1"/>
  <c r="M6909" i="1"/>
  <c r="B6911" i="1" l="1"/>
  <c r="J6910" i="1"/>
  <c r="K6910" i="1" s="1"/>
  <c r="M6910" i="1"/>
  <c r="N6910" i="1"/>
  <c r="L6910" i="1"/>
  <c r="M6911" i="1" l="1"/>
  <c r="B6912" i="1"/>
  <c r="N6911" i="1"/>
  <c r="J6911" i="1"/>
  <c r="K6911" i="1" s="1"/>
  <c r="L6911" i="1"/>
  <c r="J6912" i="1" l="1"/>
  <c r="K6912" i="1" s="1"/>
  <c r="N6912" i="1"/>
  <c r="M6912" i="1"/>
  <c r="L6912" i="1"/>
  <c r="B6913" i="1"/>
  <c r="M6913" i="1" l="1"/>
  <c r="L6913" i="1"/>
  <c r="N6913" i="1"/>
  <c r="B6914" i="1"/>
  <c r="J6913" i="1"/>
  <c r="K6913" i="1" s="1"/>
  <c r="B6915" i="1" l="1"/>
  <c r="L6914" i="1"/>
  <c r="N6914" i="1"/>
  <c r="J6914" i="1"/>
  <c r="K6914" i="1" s="1"/>
  <c r="M6914" i="1"/>
  <c r="M6915" i="1" l="1"/>
  <c r="B6916" i="1"/>
  <c r="J6915" i="1"/>
  <c r="K6915" i="1" s="1"/>
  <c r="L6915" i="1"/>
  <c r="N6915" i="1"/>
  <c r="L6916" i="1" l="1"/>
  <c r="M6916" i="1"/>
  <c r="J6916" i="1"/>
  <c r="K6916" i="1" s="1"/>
  <c r="N6916" i="1"/>
  <c r="B6917" i="1"/>
  <c r="B6918" i="1" l="1"/>
  <c r="L6917" i="1"/>
  <c r="J6917" i="1"/>
  <c r="K6917" i="1" s="1"/>
  <c r="N6917" i="1"/>
  <c r="M6917" i="1"/>
  <c r="M6918" i="1" l="1"/>
  <c r="L6918" i="1"/>
  <c r="J6918" i="1"/>
  <c r="K6918" i="1" s="1"/>
  <c r="N6918" i="1"/>
  <c r="B6919" i="1"/>
  <c r="J6919" i="1" l="1"/>
  <c r="K6919" i="1" s="1"/>
  <c r="B6920" i="1"/>
  <c r="N6919" i="1"/>
  <c r="M6919" i="1"/>
  <c r="L6919" i="1"/>
  <c r="M6920" i="1" l="1"/>
  <c r="L6920" i="1"/>
  <c r="N6920" i="1"/>
  <c r="B6921" i="1"/>
  <c r="J6920" i="1"/>
  <c r="K6920" i="1" s="1"/>
  <c r="M6921" i="1" l="1"/>
  <c r="J6921" i="1"/>
  <c r="K6921" i="1" s="1"/>
  <c r="B6922" i="1"/>
  <c r="L6921" i="1"/>
  <c r="N6921" i="1"/>
  <c r="B6923" i="1" l="1"/>
  <c r="N6922" i="1"/>
  <c r="M6922" i="1"/>
  <c r="L6922" i="1"/>
  <c r="J6922" i="1"/>
  <c r="K6922" i="1" s="1"/>
  <c r="B6924" i="1" l="1"/>
  <c r="M6923" i="1"/>
  <c r="L6923" i="1"/>
  <c r="J6923" i="1"/>
  <c r="K6923" i="1" s="1"/>
  <c r="N6923" i="1"/>
  <c r="N6924" i="1" l="1"/>
  <c r="B6925" i="1"/>
  <c r="M6924" i="1"/>
  <c r="L6924" i="1"/>
  <c r="J6924" i="1"/>
  <c r="K6924" i="1" s="1"/>
  <c r="L6925" i="1" l="1"/>
  <c r="M6925" i="1"/>
  <c r="N6925" i="1"/>
  <c r="J6925" i="1"/>
  <c r="K6925" i="1" s="1"/>
  <c r="B6926" i="1"/>
  <c r="L6926" i="1" l="1"/>
  <c r="M6926" i="1"/>
  <c r="B6927" i="1"/>
  <c r="N6926" i="1"/>
  <c r="J6926" i="1"/>
  <c r="K6926" i="1" s="1"/>
  <c r="J6927" i="1" l="1"/>
  <c r="K6927" i="1" s="1"/>
  <c r="M6927" i="1"/>
  <c r="B6928" i="1"/>
  <c r="N6927" i="1"/>
  <c r="L6927" i="1"/>
  <c r="B6929" i="1" l="1"/>
  <c r="J6928" i="1"/>
  <c r="K6928" i="1" s="1"/>
  <c r="M6928" i="1"/>
  <c r="L6928" i="1"/>
  <c r="N6928" i="1"/>
  <c r="M6929" i="1" l="1"/>
  <c r="L6929" i="1"/>
  <c r="J6929" i="1"/>
  <c r="K6929" i="1" s="1"/>
  <c r="B6930" i="1"/>
  <c r="N6929" i="1"/>
  <c r="N6930" i="1" l="1"/>
  <c r="J6930" i="1"/>
  <c r="K6930" i="1" s="1"/>
  <c r="B6931" i="1"/>
  <c r="M6930" i="1"/>
  <c r="L6930" i="1"/>
  <c r="J6931" i="1" l="1"/>
  <c r="K6931" i="1" s="1"/>
  <c r="B6932" i="1"/>
  <c r="L6931" i="1"/>
  <c r="N6931" i="1"/>
  <c r="M6931" i="1"/>
  <c r="L6932" i="1" l="1"/>
  <c r="B6933" i="1"/>
  <c r="J6932" i="1"/>
  <c r="K6932" i="1" s="1"/>
  <c r="N6932" i="1"/>
  <c r="M6932" i="1"/>
  <c r="M6933" i="1" l="1"/>
  <c r="L6933" i="1"/>
  <c r="N6933" i="1"/>
  <c r="B6934" i="1"/>
  <c r="J6933" i="1"/>
  <c r="K6933" i="1" s="1"/>
  <c r="J6934" i="1" l="1"/>
  <c r="K6934" i="1" s="1"/>
  <c r="N6934" i="1"/>
  <c r="M6934" i="1"/>
  <c r="L6934" i="1"/>
  <c r="B6935" i="1"/>
  <c r="J6935" i="1" l="1"/>
  <c r="K6935" i="1" s="1"/>
  <c r="L6935" i="1"/>
  <c r="N6935" i="1"/>
  <c r="B6936" i="1"/>
  <c r="M6935" i="1"/>
  <c r="B6937" i="1" l="1"/>
  <c r="J6936" i="1"/>
  <c r="K6936" i="1" s="1"/>
  <c r="N6936" i="1"/>
  <c r="M6936" i="1"/>
  <c r="L6936" i="1"/>
  <c r="M6937" i="1" l="1"/>
  <c r="B6938" i="1"/>
  <c r="J6937" i="1"/>
  <c r="K6937" i="1" s="1"/>
  <c r="N6937" i="1"/>
  <c r="L6937" i="1"/>
  <c r="B6939" i="1" l="1"/>
  <c r="J6938" i="1"/>
  <c r="K6938" i="1" s="1"/>
  <c r="N6938" i="1"/>
  <c r="L6938" i="1"/>
  <c r="M6938" i="1"/>
  <c r="L6939" i="1" l="1"/>
  <c r="N6939" i="1"/>
  <c r="J6939" i="1"/>
  <c r="K6939" i="1" s="1"/>
  <c r="M6939" i="1"/>
  <c r="B6940" i="1"/>
  <c r="L6940" i="1" l="1"/>
  <c r="N6940" i="1"/>
  <c r="M6940" i="1"/>
  <c r="B6941" i="1"/>
  <c r="J6940" i="1"/>
  <c r="K6940" i="1" s="1"/>
  <c r="M6941" i="1" l="1"/>
  <c r="B6942" i="1"/>
  <c r="L6941" i="1"/>
  <c r="J6941" i="1"/>
  <c r="K6941" i="1" s="1"/>
  <c r="N6941" i="1"/>
  <c r="J6942" i="1" l="1"/>
  <c r="K6942" i="1" s="1"/>
  <c r="M6942" i="1"/>
  <c r="N6942" i="1"/>
  <c r="L6942" i="1"/>
  <c r="B6943" i="1"/>
  <c r="N6943" i="1" l="1"/>
  <c r="L6943" i="1"/>
  <c r="B6944" i="1"/>
  <c r="M6943" i="1"/>
  <c r="J6943" i="1"/>
  <c r="K6943" i="1" s="1"/>
  <c r="J6944" i="1" l="1"/>
  <c r="K6944" i="1" s="1"/>
  <c r="L6944" i="1"/>
  <c r="B6945" i="1"/>
  <c r="M6944" i="1"/>
  <c r="N6944" i="1"/>
  <c r="M6945" i="1" l="1"/>
  <c r="L6945" i="1"/>
  <c r="J6945" i="1"/>
  <c r="K6945" i="1" s="1"/>
  <c r="B6946" i="1"/>
  <c r="N6945" i="1"/>
  <c r="B6947" i="1" l="1"/>
  <c r="J6946" i="1"/>
  <c r="K6946" i="1" s="1"/>
  <c r="M6946" i="1"/>
  <c r="L6946" i="1"/>
  <c r="N6946" i="1"/>
  <c r="L6947" i="1" l="1"/>
  <c r="M6947" i="1"/>
  <c r="J6947" i="1"/>
  <c r="K6947" i="1" s="1"/>
  <c r="B6948" i="1"/>
  <c r="N6947" i="1"/>
  <c r="B6949" i="1" l="1"/>
  <c r="M6948" i="1"/>
  <c r="N6948" i="1"/>
  <c r="L6948" i="1"/>
  <c r="J6948" i="1"/>
  <c r="K6948" i="1" s="1"/>
  <c r="L6949" i="1" l="1"/>
  <c r="B6950" i="1"/>
  <c r="M6949" i="1"/>
  <c r="J6949" i="1"/>
  <c r="K6949" i="1" s="1"/>
  <c r="N6949" i="1"/>
  <c r="B6951" i="1" l="1"/>
  <c r="N6950" i="1"/>
  <c r="M6950" i="1"/>
  <c r="J6950" i="1"/>
  <c r="K6950" i="1" s="1"/>
  <c r="L6950" i="1"/>
  <c r="B6952" i="1" l="1"/>
  <c r="J6951" i="1"/>
  <c r="K6951" i="1" s="1"/>
  <c r="N6951" i="1"/>
  <c r="M6951" i="1"/>
  <c r="L6951" i="1"/>
  <c r="J6952" i="1" l="1"/>
  <c r="K6952" i="1" s="1"/>
  <c r="L6952" i="1"/>
  <c r="B6953" i="1"/>
  <c r="M6952" i="1"/>
  <c r="N6952" i="1"/>
  <c r="M6953" i="1" l="1"/>
  <c r="B6954" i="1"/>
  <c r="J6953" i="1"/>
  <c r="K6953" i="1" s="1"/>
  <c r="N6953" i="1"/>
  <c r="L6953" i="1"/>
  <c r="L6954" i="1" l="1"/>
  <c r="B6955" i="1"/>
  <c r="J6954" i="1"/>
  <c r="K6954" i="1" s="1"/>
  <c r="M6954" i="1"/>
  <c r="N6954" i="1"/>
  <c r="J6955" i="1" l="1"/>
  <c r="K6955" i="1" s="1"/>
  <c r="N6955" i="1"/>
  <c r="L6955" i="1"/>
  <c r="B6956" i="1"/>
  <c r="M6955" i="1"/>
  <c r="B6957" i="1" l="1"/>
  <c r="J6956" i="1"/>
  <c r="K6956" i="1" s="1"/>
  <c r="N6956" i="1"/>
  <c r="L6956" i="1"/>
  <c r="M6956" i="1"/>
  <c r="B6958" i="1" l="1"/>
  <c r="N6957" i="1"/>
  <c r="M6957" i="1"/>
  <c r="L6957" i="1"/>
  <c r="J6957" i="1"/>
  <c r="K6957" i="1" s="1"/>
  <c r="B6959" i="1" l="1"/>
  <c r="N6958" i="1"/>
  <c r="M6958" i="1"/>
  <c r="J6958" i="1"/>
  <c r="K6958" i="1" s="1"/>
  <c r="L6958" i="1"/>
  <c r="L6959" i="1" l="1"/>
  <c r="B6960" i="1"/>
  <c r="M6959" i="1"/>
  <c r="J6959" i="1"/>
  <c r="K6959" i="1" s="1"/>
  <c r="N6959" i="1"/>
  <c r="B6961" i="1" l="1"/>
  <c r="J6960" i="1"/>
  <c r="K6960" i="1" s="1"/>
  <c r="N6960" i="1"/>
  <c r="L6960" i="1"/>
  <c r="M6960" i="1"/>
  <c r="L6961" i="1" l="1"/>
  <c r="J6961" i="1"/>
  <c r="K6961" i="1" s="1"/>
  <c r="B6962" i="1"/>
  <c r="M6961" i="1"/>
  <c r="N6961" i="1"/>
  <c r="J6962" i="1" l="1"/>
  <c r="K6962" i="1" s="1"/>
  <c r="M6962" i="1"/>
  <c r="B6963" i="1"/>
  <c r="L6962" i="1"/>
  <c r="N6962" i="1"/>
  <c r="M6963" i="1" l="1"/>
  <c r="B6964" i="1"/>
  <c r="J6963" i="1"/>
  <c r="K6963" i="1" s="1"/>
  <c r="N6963" i="1"/>
  <c r="L6963" i="1"/>
  <c r="J6964" i="1" l="1"/>
  <c r="K6964" i="1" s="1"/>
  <c r="B6965" i="1"/>
  <c r="N6964" i="1"/>
  <c r="M6964" i="1"/>
  <c r="L6964" i="1"/>
  <c r="M6965" i="1" l="1"/>
  <c r="N6965" i="1"/>
  <c r="L6965" i="1"/>
  <c r="B6966" i="1"/>
  <c r="J6965" i="1"/>
  <c r="K6965" i="1" s="1"/>
  <c r="N6966" i="1" l="1"/>
  <c r="L6966" i="1"/>
  <c r="J6966" i="1"/>
  <c r="K6966" i="1" s="1"/>
  <c r="M6966" i="1"/>
  <c r="B6967" i="1"/>
  <c r="J6967" i="1" l="1"/>
  <c r="K6967" i="1" s="1"/>
  <c r="B6968" i="1"/>
  <c r="N6967" i="1"/>
  <c r="L6967" i="1"/>
  <c r="M6967" i="1"/>
  <c r="J6968" i="1" l="1"/>
  <c r="K6968" i="1" s="1"/>
  <c r="N6968" i="1"/>
  <c r="B6969" i="1"/>
  <c r="M6968" i="1"/>
  <c r="L6968" i="1"/>
  <c r="J6969" i="1" l="1"/>
  <c r="K6969" i="1" s="1"/>
  <c r="N6969" i="1"/>
  <c r="M6969" i="1"/>
  <c r="L6969" i="1"/>
  <c r="B6970" i="1"/>
  <c r="M6970" i="1" l="1"/>
  <c r="L6970" i="1"/>
  <c r="B6971" i="1"/>
  <c r="J6970" i="1"/>
  <c r="K6970" i="1" s="1"/>
  <c r="N6970" i="1"/>
  <c r="J6971" i="1" l="1"/>
  <c r="K6971" i="1" s="1"/>
  <c r="B6972" i="1"/>
  <c r="N6971" i="1"/>
  <c r="M6971" i="1"/>
  <c r="L6971" i="1"/>
  <c r="N6972" i="1" l="1"/>
  <c r="B6973" i="1"/>
  <c r="J6972" i="1"/>
  <c r="K6972" i="1" s="1"/>
  <c r="M6972" i="1"/>
  <c r="L6972" i="1"/>
  <c r="J6973" i="1" l="1"/>
  <c r="K6973" i="1" s="1"/>
  <c r="N6973" i="1"/>
  <c r="M6973" i="1"/>
  <c r="B6974" i="1"/>
  <c r="L6973" i="1"/>
  <c r="B6975" i="1" l="1"/>
  <c r="N6974" i="1"/>
  <c r="M6974" i="1"/>
  <c r="L6974" i="1"/>
  <c r="J6974" i="1"/>
  <c r="K6974" i="1" s="1"/>
  <c r="M6975" i="1" l="1"/>
  <c r="B6976" i="1"/>
  <c r="N6975" i="1"/>
  <c r="L6975" i="1"/>
  <c r="J6975" i="1"/>
  <c r="K6975" i="1" s="1"/>
  <c r="L6976" i="1" l="1"/>
  <c r="J6976" i="1"/>
  <c r="K6976" i="1" s="1"/>
  <c r="N6976" i="1"/>
  <c r="M6976" i="1"/>
  <c r="B6977" i="1"/>
  <c r="B6978" i="1" l="1"/>
  <c r="N6977" i="1"/>
  <c r="L6977" i="1"/>
  <c r="J6977" i="1"/>
  <c r="K6977" i="1" s="1"/>
  <c r="M6977" i="1"/>
  <c r="M6978" i="1" l="1"/>
  <c r="J6978" i="1"/>
  <c r="K6978" i="1" s="1"/>
  <c r="N6978" i="1"/>
  <c r="L6978" i="1"/>
  <c r="B6979" i="1"/>
  <c r="N6979" i="1" l="1"/>
  <c r="J6979" i="1"/>
  <c r="K6979" i="1" s="1"/>
  <c r="M6979" i="1"/>
  <c r="L6979" i="1"/>
  <c r="B6980" i="1"/>
  <c r="J6980" i="1" l="1"/>
  <c r="K6980" i="1" s="1"/>
  <c r="B6981" i="1"/>
  <c r="N6980" i="1"/>
  <c r="M6980" i="1"/>
  <c r="L6980" i="1"/>
  <c r="J6981" i="1" l="1"/>
  <c r="K6981" i="1" s="1"/>
  <c r="M6981" i="1"/>
  <c r="B6982" i="1"/>
  <c r="N6981" i="1"/>
  <c r="L6981" i="1"/>
  <c r="L6982" i="1" l="1"/>
  <c r="B6983" i="1"/>
  <c r="N6982" i="1"/>
  <c r="J6982" i="1"/>
  <c r="K6982" i="1" s="1"/>
  <c r="M6982" i="1"/>
  <c r="L6983" i="1" l="1"/>
  <c r="J6983" i="1"/>
  <c r="K6983" i="1" s="1"/>
  <c r="B6984" i="1"/>
  <c r="N6983" i="1"/>
  <c r="M6983" i="1"/>
  <c r="L6984" i="1" l="1"/>
  <c r="B6985" i="1"/>
  <c r="M6984" i="1"/>
  <c r="J6984" i="1"/>
  <c r="K6984" i="1" s="1"/>
  <c r="N6984" i="1"/>
  <c r="L6985" i="1" l="1"/>
  <c r="J6985" i="1"/>
  <c r="K6985" i="1" s="1"/>
  <c r="N6985" i="1"/>
  <c r="B6986" i="1"/>
  <c r="M6985" i="1"/>
  <c r="B6987" i="1" l="1"/>
  <c r="L6986" i="1"/>
  <c r="J6986" i="1"/>
  <c r="K6986" i="1" s="1"/>
  <c r="N6986" i="1"/>
  <c r="M6986" i="1"/>
  <c r="M6987" i="1" l="1"/>
  <c r="J6987" i="1"/>
  <c r="K6987" i="1" s="1"/>
  <c r="N6987" i="1"/>
  <c r="L6987" i="1"/>
  <c r="B6988" i="1"/>
  <c r="B6989" i="1" l="1"/>
  <c r="N6988" i="1"/>
  <c r="J6988" i="1"/>
  <c r="K6988" i="1" s="1"/>
  <c r="M6988" i="1"/>
  <c r="L6988" i="1"/>
  <c r="J6989" i="1" l="1"/>
  <c r="K6989" i="1" s="1"/>
  <c r="N6989" i="1"/>
  <c r="B6990" i="1"/>
  <c r="M6989" i="1"/>
  <c r="L6989" i="1"/>
  <c r="M6990" i="1" l="1"/>
  <c r="J6990" i="1"/>
  <c r="K6990" i="1" s="1"/>
  <c r="B6991" i="1"/>
  <c r="L6990" i="1"/>
  <c r="N6990" i="1"/>
  <c r="J6991" i="1" l="1"/>
  <c r="K6991" i="1" s="1"/>
  <c r="N6991" i="1"/>
  <c r="M6991" i="1"/>
  <c r="L6991" i="1"/>
  <c r="B6992" i="1"/>
  <c r="B6993" i="1" l="1"/>
  <c r="M6992" i="1"/>
  <c r="N6992" i="1"/>
  <c r="J6992" i="1"/>
  <c r="K6992" i="1" s="1"/>
  <c r="L6992" i="1"/>
  <c r="L6993" i="1" l="1"/>
  <c r="N6993" i="1"/>
  <c r="B6994" i="1"/>
  <c r="M6993" i="1"/>
  <c r="J6993" i="1"/>
  <c r="K6993" i="1" s="1"/>
  <c r="L6994" i="1" l="1"/>
  <c r="N6994" i="1"/>
  <c r="J6994" i="1"/>
  <c r="K6994" i="1" s="1"/>
  <c r="B6995" i="1"/>
  <c r="M6994" i="1"/>
  <c r="M6995" i="1" l="1"/>
  <c r="J6995" i="1"/>
  <c r="K6995" i="1" s="1"/>
  <c r="L6995" i="1"/>
  <c r="N6995" i="1"/>
  <c r="B6996" i="1"/>
  <c r="B6997" i="1" l="1"/>
  <c r="N6996" i="1"/>
  <c r="M6996" i="1"/>
  <c r="J6996" i="1"/>
  <c r="K6996" i="1" s="1"/>
  <c r="L6996" i="1"/>
  <c r="B6998" i="1" l="1"/>
  <c r="L6997" i="1"/>
  <c r="N6997" i="1"/>
  <c r="M6997" i="1"/>
  <c r="J6997" i="1"/>
  <c r="K6997" i="1" s="1"/>
  <c r="B6999" i="1" l="1"/>
  <c r="M6998" i="1"/>
  <c r="J6998" i="1"/>
  <c r="K6998" i="1" s="1"/>
  <c r="N6998" i="1"/>
  <c r="L6998" i="1"/>
  <c r="B7000" i="1" l="1"/>
  <c r="M6999" i="1"/>
  <c r="J6999" i="1"/>
  <c r="K6999" i="1" s="1"/>
  <c r="N6999" i="1"/>
  <c r="L6999" i="1"/>
  <c r="M7000" i="1" l="1"/>
  <c r="J7000" i="1"/>
  <c r="K7000" i="1" s="1"/>
  <c r="B7001" i="1"/>
  <c r="L7000" i="1"/>
  <c r="N7000" i="1"/>
  <c r="B7002" i="1" l="1"/>
  <c r="L7001" i="1"/>
  <c r="N7001" i="1"/>
  <c r="J7001" i="1"/>
  <c r="K7001" i="1" s="1"/>
  <c r="M7001" i="1"/>
  <c r="N7002" i="1" l="1"/>
  <c r="L7002" i="1"/>
  <c r="M7002" i="1"/>
  <c r="B7003" i="1"/>
  <c r="L7003" i="1" l="1"/>
  <c r="M7003" i="1"/>
  <c r="J7003" i="1"/>
  <c r="K7003" i="1" s="1"/>
  <c r="B7004" i="1"/>
  <c r="N7003" i="1"/>
  <c r="J7002" i="1"/>
  <c r="K7002" i="1" s="1"/>
  <c r="L7004" i="1" l="1"/>
  <c r="N7004" i="1"/>
  <c r="J7004" i="1"/>
  <c r="K7004" i="1" s="1"/>
  <c r="B7005" i="1"/>
  <c r="M7004" i="1"/>
  <c r="J7005" i="1" l="1"/>
  <c r="K7005" i="1" s="1"/>
  <c r="N7005" i="1"/>
  <c r="L7005" i="1"/>
  <c r="M7005" i="1"/>
  <c r="B7006" i="1"/>
  <c r="L7006" i="1" l="1"/>
  <c r="B7007" i="1"/>
  <c r="J7006" i="1"/>
  <c r="K7006" i="1" s="1"/>
  <c r="M7006" i="1"/>
  <c r="N7006" i="1"/>
  <c r="B7008" i="1" l="1"/>
  <c r="L7007" i="1"/>
  <c r="N7007" i="1"/>
  <c r="M7007" i="1"/>
  <c r="J7007" i="1"/>
  <c r="K7007" i="1" s="1"/>
  <c r="B7009" i="1" l="1"/>
  <c r="L7008" i="1"/>
  <c r="M7008" i="1"/>
  <c r="J7008" i="1"/>
  <c r="K7008" i="1" s="1"/>
  <c r="N7008" i="1"/>
  <c r="B7010" i="1" l="1"/>
  <c r="M7009" i="1"/>
  <c r="L7009" i="1"/>
  <c r="N7009" i="1"/>
  <c r="J7009" i="1"/>
  <c r="K7009" i="1" s="1"/>
  <c r="L7010" i="1" l="1"/>
  <c r="B7011" i="1"/>
  <c r="N7010" i="1"/>
  <c r="M7010" i="1"/>
  <c r="J7010" i="1"/>
  <c r="K7010" i="1" s="1"/>
  <c r="J7011" i="1" l="1"/>
  <c r="K7011" i="1" s="1"/>
  <c r="L7011" i="1"/>
  <c r="N7011" i="1"/>
  <c r="B7012" i="1"/>
  <c r="M7011" i="1"/>
  <c r="L7012" i="1" l="1"/>
  <c r="J7012" i="1"/>
  <c r="K7012" i="1" s="1"/>
  <c r="M7012" i="1"/>
  <c r="N7012" i="1"/>
  <c r="B7013" i="1"/>
  <c r="N7013" i="1" l="1"/>
  <c r="L7013" i="1"/>
  <c r="B7014" i="1"/>
  <c r="M7013" i="1"/>
  <c r="J7013" i="1"/>
  <c r="K7013" i="1" s="1"/>
  <c r="M7014" i="1" l="1"/>
  <c r="L7014" i="1"/>
  <c r="N7014" i="1"/>
  <c r="B7015" i="1"/>
  <c r="J7014" i="1"/>
  <c r="K7014" i="1" s="1"/>
  <c r="B7016" i="1" l="1"/>
  <c r="N7015" i="1"/>
  <c r="L7015" i="1"/>
  <c r="J7015" i="1"/>
  <c r="K7015" i="1" s="1"/>
  <c r="M7015" i="1"/>
  <c r="J7016" i="1" l="1"/>
  <c r="K7016" i="1" s="1"/>
  <c r="N7016" i="1"/>
  <c r="B7017" i="1"/>
  <c r="L7016" i="1"/>
  <c r="M7016" i="1"/>
  <c r="B7018" i="1" l="1"/>
  <c r="L7017" i="1"/>
  <c r="J7017" i="1"/>
  <c r="K7017" i="1" s="1"/>
  <c r="N7017" i="1"/>
  <c r="M7017" i="1"/>
  <c r="J7018" i="1" l="1"/>
  <c r="K7018" i="1" s="1"/>
  <c r="N7018" i="1"/>
  <c r="B7019" i="1"/>
  <c r="L7018" i="1"/>
  <c r="M7018" i="1"/>
  <c r="L7019" i="1" l="1"/>
  <c r="B7020" i="1"/>
  <c r="M7019" i="1"/>
  <c r="J7019" i="1"/>
  <c r="K7019" i="1" s="1"/>
  <c r="N7019" i="1"/>
  <c r="L7020" i="1" l="1"/>
  <c r="J7020" i="1"/>
  <c r="K7020" i="1" s="1"/>
  <c r="N7020" i="1"/>
  <c r="M7020" i="1"/>
  <c r="B7021" i="1"/>
  <c r="J7021" i="1" l="1"/>
  <c r="K7021" i="1" s="1"/>
  <c r="B7022" i="1"/>
  <c r="N7021" i="1"/>
  <c r="M7021" i="1"/>
  <c r="L7021" i="1"/>
  <c r="L7022" i="1" l="1"/>
  <c r="J7022" i="1"/>
  <c r="K7022" i="1" s="1"/>
  <c r="N7022" i="1"/>
  <c r="B7023" i="1"/>
  <c r="M7022" i="1"/>
  <c r="B7024" i="1" l="1"/>
  <c r="J7023" i="1"/>
  <c r="K7023" i="1" s="1"/>
  <c r="L7023" i="1"/>
  <c r="M7023" i="1"/>
  <c r="N7023" i="1"/>
  <c r="J7024" i="1" l="1"/>
  <c r="K7024" i="1" s="1"/>
  <c r="N7024" i="1"/>
  <c r="B7025" i="1"/>
  <c r="M7024" i="1"/>
  <c r="L7024" i="1"/>
  <c r="J7025" i="1" l="1"/>
  <c r="K7025" i="1" s="1"/>
  <c r="N7025" i="1"/>
  <c r="L7025" i="1"/>
  <c r="M7025" i="1"/>
  <c r="B7026" i="1"/>
  <c r="M7026" i="1" l="1"/>
  <c r="L7026" i="1"/>
  <c r="J7026" i="1"/>
  <c r="K7026" i="1" s="1"/>
  <c r="B7027" i="1"/>
  <c r="N7026" i="1"/>
  <c r="N7027" i="1" l="1"/>
  <c r="B7028" i="1"/>
  <c r="M7027" i="1"/>
  <c r="J7027" i="1"/>
  <c r="K7027" i="1" s="1"/>
  <c r="L7027" i="1"/>
  <c r="J7028" i="1" l="1"/>
  <c r="K7028" i="1" s="1"/>
  <c r="B7029" i="1"/>
  <c r="L7028" i="1"/>
  <c r="N7028" i="1"/>
  <c r="M7028" i="1"/>
  <c r="J7029" i="1" l="1"/>
  <c r="K7029" i="1" s="1"/>
  <c r="B7030" i="1"/>
  <c r="N7029" i="1"/>
  <c r="L7029" i="1"/>
  <c r="M7029" i="1"/>
  <c r="M7030" i="1" l="1"/>
  <c r="N7030" i="1"/>
  <c r="L7030" i="1"/>
  <c r="B7031" i="1"/>
  <c r="J7030" i="1"/>
  <c r="K7030" i="1" s="1"/>
  <c r="N7031" i="1" l="1"/>
  <c r="J7031" i="1"/>
  <c r="K7031" i="1" s="1"/>
  <c r="M7031" i="1"/>
  <c r="L7031" i="1"/>
  <c r="B7032" i="1"/>
  <c r="B7033" i="1" l="1"/>
  <c r="N7032" i="1"/>
  <c r="M7032" i="1"/>
  <c r="L7032" i="1"/>
  <c r="J7032" i="1"/>
  <c r="K7032" i="1" s="1"/>
  <c r="L7033" i="1" l="1"/>
  <c r="J7033" i="1"/>
  <c r="K7033" i="1" s="1"/>
  <c r="N7033" i="1"/>
  <c r="B7034" i="1"/>
  <c r="M7033" i="1"/>
  <c r="B7035" i="1" l="1"/>
  <c r="M7034" i="1"/>
  <c r="J7034" i="1"/>
  <c r="K7034" i="1" s="1"/>
  <c r="L7034" i="1"/>
  <c r="N7034" i="1"/>
  <c r="B7036" i="1" l="1"/>
  <c r="L7035" i="1"/>
  <c r="M7035" i="1"/>
  <c r="J7035" i="1"/>
  <c r="K7035" i="1" s="1"/>
  <c r="N7035" i="1"/>
  <c r="J7036" i="1" l="1"/>
  <c r="K7036" i="1" s="1"/>
  <c r="L7036" i="1"/>
  <c r="M7036" i="1"/>
  <c r="B7037" i="1"/>
  <c r="N7036" i="1"/>
  <c r="N7037" i="1" l="1"/>
  <c r="M7037" i="1"/>
  <c r="L7037" i="1"/>
  <c r="B7038" i="1"/>
  <c r="J7037" i="1"/>
  <c r="K7037" i="1" s="1"/>
  <c r="L7038" i="1" l="1"/>
  <c r="B7039" i="1"/>
  <c r="N7038" i="1"/>
  <c r="J7038" i="1"/>
  <c r="K7038" i="1" s="1"/>
  <c r="M7038" i="1"/>
  <c r="L7039" i="1" l="1"/>
  <c r="N7039" i="1"/>
  <c r="B7040" i="1"/>
  <c r="M7039" i="1"/>
  <c r="J7039" i="1"/>
  <c r="K7039" i="1" s="1"/>
  <c r="N7040" i="1" l="1"/>
  <c r="J7040" i="1"/>
  <c r="K7040" i="1" s="1"/>
  <c r="M7040" i="1"/>
  <c r="L7040" i="1"/>
  <c r="B7041" i="1"/>
  <c r="L7041" i="1" l="1"/>
  <c r="B7042" i="1"/>
  <c r="M7041" i="1"/>
  <c r="J7041" i="1"/>
  <c r="K7041" i="1" s="1"/>
  <c r="N7041" i="1"/>
  <c r="M7042" i="1" l="1"/>
  <c r="N7042" i="1"/>
  <c r="J7042" i="1"/>
  <c r="K7042" i="1" s="1"/>
  <c r="L7042" i="1"/>
  <c r="B7043" i="1"/>
  <c r="J7043" i="1" l="1"/>
  <c r="K7043" i="1" s="1"/>
  <c r="L7043" i="1"/>
  <c r="M7043" i="1"/>
  <c r="N7043" i="1"/>
  <c r="B7044" i="1"/>
  <c r="L7044" i="1" l="1"/>
  <c r="B7045" i="1"/>
  <c r="N7044" i="1"/>
  <c r="J7044" i="1"/>
  <c r="K7044" i="1" s="1"/>
  <c r="M7044" i="1"/>
  <c r="M7045" i="1" l="1"/>
  <c r="J7045" i="1"/>
  <c r="K7045" i="1" s="1"/>
  <c r="L7045" i="1"/>
  <c r="N7045" i="1"/>
  <c r="B7046" i="1"/>
  <c r="J7046" i="1" l="1"/>
  <c r="K7046" i="1" s="1"/>
  <c r="L7046" i="1"/>
  <c r="B7047" i="1"/>
  <c r="N7046" i="1"/>
  <c r="M7046" i="1"/>
  <c r="N7047" i="1" l="1"/>
  <c r="M7047" i="1"/>
  <c r="L7047" i="1"/>
  <c r="B7048" i="1"/>
  <c r="J7047" i="1"/>
  <c r="K7047" i="1" s="1"/>
  <c r="M7048" i="1" l="1"/>
  <c r="N7048" i="1"/>
  <c r="J7048" i="1"/>
  <c r="K7048" i="1" s="1"/>
  <c r="L7048" i="1"/>
  <c r="B7049" i="1"/>
  <c r="J7049" i="1" l="1"/>
  <c r="K7049" i="1" s="1"/>
  <c r="N7049" i="1"/>
  <c r="M7049" i="1"/>
  <c r="B7050" i="1"/>
  <c r="L7049" i="1"/>
  <c r="B7051" i="1" l="1"/>
  <c r="L7050" i="1"/>
  <c r="N7050" i="1"/>
  <c r="J7050" i="1"/>
  <c r="K7050" i="1" s="1"/>
  <c r="M7050" i="1"/>
  <c r="B7052" i="1" l="1"/>
  <c r="M7051" i="1"/>
  <c r="L7051" i="1"/>
  <c r="J7051" i="1"/>
  <c r="K7051" i="1" s="1"/>
  <c r="N7051" i="1"/>
  <c r="M7052" i="1" l="1"/>
  <c r="J7052" i="1"/>
  <c r="K7052" i="1" s="1"/>
  <c r="L7052" i="1"/>
  <c r="N7052" i="1"/>
  <c r="B7053" i="1"/>
  <c r="B7054" i="1" l="1"/>
  <c r="J7053" i="1"/>
  <c r="K7053" i="1" s="1"/>
  <c r="N7053" i="1"/>
  <c r="M7053" i="1"/>
  <c r="L7053" i="1"/>
  <c r="M7054" i="1" l="1"/>
  <c r="B7055" i="1"/>
  <c r="J7054" i="1"/>
  <c r="K7054" i="1" s="1"/>
  <c r="L7054" i="1"/>
  <c r="N7054" i="1"/>
  <c r="B7056" i="1" l="1"/>
  <c r="N7055" i="1"/>
  <c r="J7055" i="1"/>
  <c r="K7055" i="1" s="1"/>
  <c r="L7055" i="1"/>
  <c r="M7055" i="1"/>
  <c r="B7057" i="1" l="1"/>
  <c r="M7056" i="1"/>
  <c r="N7056" i="1"/>
  <c r="J7056" i="1"/>
  <c r="K7056" i="1" s="1"/>
  <c r="L7056" i="1"/>
  <c r="B7058" i="1" l="1"/>
  <c r="J7057" i="1"/>
  <c r="K7057" i="1" s="1"/>
  <c r="L7057" i="1"/>
  <c r="M7057" i="1"/>
  <c r="N7057" i="1"/>
  <c r="L7058" i="1" l="1"/>
  <c r="B7059" i="1"/>
  <c r="J7058" i="1"/>
  <c r="K7058" i="1" s="1"/>
  <c r="M7058" i="1"/>
  <c r="N7058" i="1"/>
  <c r="N7059" i="1" l="1"/>
  <c r="M7059" i="1"/>
  <c r="B7060" i="1"/>
  <c r="L7059" i="1"/>
  <c r="J7059" i="1"/>
  <c r="K7059" i="1" s="1"/>
  <c r="B7061" i="1" l="1"/>
  <c r="J7060" i="1"/>
  <c r="K7060" i="1" s="1"/>
  <c r="L7060" i="1"/>
  <c r="N7060" i="1"/>
  <c r="M7060" i="1"/>
  <c r="L7061" i="1" l="1"/>
  <c r="N7061" i="1"/>
  <c r="B7062" i="1"/>
  <c r="J7061" i="1"/>
  <c r="K7061" i="1" s="1"/>
  <c r="M7061" i="1"/>
  <c r="M7062" i="1" l="1"/>
  <c r="L7062" i="1"/>
  <c r="B7063" i="1"/>
  <c r="N7062" i="1"/>
  <c r="J7062" i="1"/>
  <c r="K7062" i="1" s="1"/>
  <c r="N7063" i="1" l="1"/>
  <c r="L7063" i="1"/>
  <c r="M7063" i="1"/>
  <c r="J7063" i="1"/>
  <c r="K7063" i="1" s="1"/>
  <c r="B7064" i="1"/>
  <c r="J7064" i="1" l="1"/>
  <c r="K7064" i="1" s="1"/>
  <c r="L7064" i="1"/>
  <c r="B7065" i="1"/>
  <c r="N7064" i="1"/>
  <c r="M7064" i="1"/>
  <c r="M7065" i="1" l="1"/>
  <c r="L7065" i="1"/>
  <c r="N7065" i="1"/>
  <c r="B7066" i="1"/>
  <c r="J7065" i="1"/>
  <c r="K7065" i="1" s="1"/>
  <c r="N7066" i="1" l="1"/>
  <c r="L7066" i="1"/>
  <c r="M7066" i="1"/>
  <c r="J7066" i="1"/>
  <c r="K7066" i="1" s="1"/>
  <c r="B7067" i="1"/>
  <c r="M7067" i="1" l="1"/>
  <c r="L7067" i="1"/>
  <c r="J7067" i="1"/>
  <c r="K7067" i="1" s="1"/>
  <c r="N7067" i="1"/>
  <c r="B7068" i="1"/>
  <c r="L7068" i="1" l="1"/>
  <c r="B7069" i="1"/>
  <c r="M7068" i="1"/>
  <c r="J7068" i="1"/>
  <c r="K7068" i="1" s="1"/>
  <c r="N7068" i="1"/>
  <c r="N7069" i="1" l="1"/>
  <c r="B7070" i="1"/>
  <c r="M7069" i="1"/>
  <c r="J7069" i="1"/>
  <c r="K7069" i="1" s="1"/>
  <c r="L7069" i="1"/>
  <c r="B7071" i="1" l="1"/>
  <c r="J7070" i="1"/>
  <c r="K7070" i="1" s="1"/>
  <c r="N7070" i="1"/>
  <c r="L7070" i="1"/>
  <c r="M7070" i="1"/>
  <c r="N7071" i="1" l="1"/>
  <c r="B7072" i="1"/>
  <c r="J7071" i="1"/>
  <c r="K7071" i="1" s="1"/>
  <c r="M7071" i="1"/>
  <c r="L7071" i="1"/>
  <c r="N7072" i="1" l="1"/>
  <c r="M7072" i="1"/>
  <c r="J7072" i="1"/>
  <c r="K7072" i="1" s="1"/>
  <c r="B7073" i="1"/>
  <c r="L7072" i="1"/>
  <c r="M7073" i="1" l="1"/>
  <c r="L7073" i="1"/>
  <c r="N7073" i="1"/>
  <c r="B7074" i="1"/>
  <c r="J7073" i="1"/>
  <c r="K7073" i="1" s="1"/>
  <c r="N7074" i="1" l="1"/>
  <c r="B7075" i="1"/>
  <c r="M7074" i="1"/>
  <c r="J7074" i="1"/>
  <c r="K7074" i="1" s="1"/>
  <c r="L7074" i="1"/>
  <c r="M7075" i="1" l="1"/>
  <c r="J7075" i="1"/>
  <c r="K7075" i="1" s="1"/>
  <c r="N7075" i="1"/>
  <c r="B7076" i="1"/>
  <c r="L7075" i="1"/>
  <c r="J7076" i="1" l="1"/>
  <c r="K7076" i="1" s="1"/>
  <c r="N7076" i="1"/>
  <c r="M7076" i="1"/>
  <c r="L7076" i="1"/>
  <c r="B7077" i="1"/>
  <c r="N7077" i="1" l="1"/>
  <c r="M7077" i="1"/>
  <c r="B7078" i="1"/>
  <c r="L7077" i="1"/>
  <c r="J7077" i="1"/>
  <c r="K7077" i="1" s="1"/>
  <c r="J7078" i="1" l="1"/>
  <c r="K7078" i="1" s="1"/>
  <c r="M7078" i="1"/>
  <c r="B7079" i="1"/>
  <c r="N7078" i="1"/>
  <c r="L7078" i="1"/>
  <c r="B7080" i="1" l="1"/>
  <c r="J7079" i="1"/>
  <c r="K7079" i="1" s="1"/>
  <c r="N7079" i="1"/>
  <c r="M7079" i="1"/>
  <c r="L7079" i="1"/>
  <c r="J7080" i="1" l="1"/>
  <c r="K7080" i="1" s="1"/>
  <c r="N7080" i="1"/>
  <c r="L7080" i="1"/>
  <c r="M7080" i="1"/>
  <c r="B7081" i="1"/>
  <c r="J7081" i="1" l="1"/>
  <c r="K7081" i="1" s="1"/>
  <c r="N7081" i="1"/>
  <c r="B7082" i="1"/>
  <c r="M7081" i="1"/>
  <c r="L7081" i="1"/>
  <c r="N7082" i="1" l="1"/>
  <c r="L7082" i="1"/>
  <c r="M7082" i="1"/>
  <c r="B7083" i="1"/>
  <c r="J7082" i="1"/>
  <c r="K7082" i="1" s="1"/>
  <c r="N7083" i="1" l="1"/>
  <c r="L7083" i="1"/>
  <c r="M7083" i="1"/>
  <c r="J7083" i="1"/>
  <c r="K7083" i="1" s="1"/>
  <c r="B7084" i="1"/>
  <c r="N7084" i="1" l="1"/>
  <c r="B7085" i="1"/>
  <c r="J7084" i="1"/>
  <c r="K7084" i="1" s="1"/>
  <c r="L7084" i="1"/>
  <c r="M7084" i="1"/>
  <c r="B7086" i="1" l="1"/>
  <c r="L7085" i="1"/>
  <c r="N7085" i="1"/>
  <c r="M7085" i="1"/>
  <c r="J7085" i="1"/>
  <c r="K7085" i="1" s="1"/>
  <c r="N7086" i="1" l="1"/>
  <c r="J7086" i="1"/>
  <c r="K7086" i="1" s="1"/>
  <c r="B7087" i="1"/>
  <c r="M7086" i="1"/>
  <c r="L7086" i="1"/>
  <c r="M7087" i="1" l="1"/>
  <c r="B7088" i="1"/>
  <c r="J7087" i="1"/>
  <c r="K7087" i="1" s="1"/>
  <c r="L7087" i="1"/>
  <c r="N7087" i="1"/>
  <c r="L7088" i="1" l="1"/>
  <c r="N7088" i="1"/>
  <c r="B7089" i="1"/>
  <c r="M7088" i="1"/>
  <c r="J7088" i="1"/>
  <c r="K7088" i="1" s="1"/>
  <c r="L7089" i="1" l="1"/>
  <c r="B7090" i="1"/>
  <c r="N7089" i="1"/>
  <c r="J7089" i="1"/>
  <c r="K7089" i="1" s="1"/>
  <c r="M7089" i="1"/>
  <c r="N7090" i="1" l="1"/>
  <c r="M7090" i="1"/>
  <c r="L7090" i="1"/>
  <c r="J7090" i="1"/>
  <c r="K7090" i="1" s="1"/>
  <c r="B7091" i="1"/>
  <c r="J7091" i="1" l="1"/>
  <c r="K7091" i="1" s="1"/>
  <c r="L7091" i="1"/>
  <c r="M7091" i="1"/>
  <c r="B7092" i="1"/>
  <c r="N7091" i="1"/>
  <c r="J7092" i="1" l="1"/>
  <c r="K7092" i="1" s="1"/>
  <c r="L7092" i="1"/>
  <c r="N7092" i="1"/>
  <c r="M7092" i="1"/>
  <c r="B7093" i="1"/>
  <c r="B7094" i="1" l="1"/>
  <c r="L7093" i="1"/>
  <c r="M7093" i="1"/>
  <c r="J7093" i="1"/>
  <c r="K7093" i="1" s="1"/>
  <c r="N7093" i="1"/>
  <c r="M7094" i="1" l="1"/>
  <c r="J7094" i="1"/>
  <c r="K7094" i="1" s="1"/>
  <c r="L7094" i="1"/>
  <c r="N7094" i="1"/>
  <c r="B7095" i="1"/>
  <c r="B7096" i="1" l="1"/>
  <c r="J7095" i="1"/>
  <c r="K7095" i="1" s="1"/>
  <c r="N7095" i="1"/>
  <c r="M7095" i="1"/>
  <c r="L7095" i="1"/>
  <c r="L7096" i="1" l="1"/>
  <c r="B7097" i="1"/>
  <c r="J7096" i="1"/>
  <c r="K7096" i="1" s="1"/>
  <c r="M7096" i="1"/>
  <c r="N7096" i="1"/>
  <c r="J7097" i="1" l="1"/>
  <c r="K7097" i="1" s="1"/>
  <c r="N7097" i="1"/>
  <c r="M7097" i="1"/>
  <c r="L7097" i="1"/>
  <c r="B7098" i="1"/>
  <c r="M7098" i="1" l="1"/>
  <c r="B7099" i="1"/>
  <c r="J7098" i="1"/>
  <c r="K7098" i="1" s="1"/>
  <c r="N7098" i="1"/>
  <c r="L7098" i="1"/>
  <c r="N7099" i="1" l="1"/>
  <c r="M7099" i="1"/>
  <c r="J7099" i="1"/>
  <c r="K7099" i="1" s="1"/>
  <c r="B7100" i="1"/>
  <c r="L7099" i="1"/>
  <c r="L7100" i="1" l="1"/>
  <c r="B7101" i="1"/>
  <c r="J7100" i="1"/>
  <c r="K7100" i="1" s="1"/>
  <c r="N7100" i="1"/>
  <c r="M7100" i="1"/>
  <c r="B7102" i="1" l="1"/>
  <c r="M7101" i="1"/>
  <c r="J7101" i="1"/>
  <c r="K7101" i="1" s="1"/>
  <c r="L7101" i="1"/>
  <c r="N7101" i="1"/>
  <c r="L7102" i="1" l="1"/>
  <c r="M7102" i="1"/>
  <c r="B7103" i="1"/>
  <c r="N7102" i="1"/>
  <c r="L7103" i="1" l="1"/>
  <c r="M7103" i="1"/>
  <c r="N7103" i="1"/>
  <c r="B7104" i="1"/>
  <c r="J7102" i="1"/>
  <c r="K7102" i="1" s="1"/>
  <c r="N7104" i="1" l="1"/>
  <c r="M7104" i="1"/>
  <c r="L7104" i="1"/>
  <c r="B7105" i="1"/>
  <c r="J7104" i="1"/>
  <c r="K7104" i="1" s="1"/>
  <c r="J7103" i="1"/>
  <c r="K7103" i="1" s="1"/>
  <c r="N7105" i="1" l="1"/>
  <c r="L7105" i="1"/>
  <c r="M7105" i="1"/>
  <c r="J7105" i="1"/>
  <c r="K7105" i="1" s="1"/>
  <c r="B7106" i="1"/>
  <c r="M7106" i="1" l="1"/>
  <c r="J7106" i="1"/>
  <c r="K7106" i="1" s="1"/>
  <c r="N7106" i="1"/>
  <c r="L7106" i="1"/>
  <c r="B7107" i="1"/>
  <c r="J7107" i="1" l="1"/>
  <c r="K7107" i="1" s="1"/>
  <c r="M7107" i="1"/>
  <c r="B7108" i="1"/>
  <c r="L7107" i="1"/>
  <c r="N7107" i="1"/>
  <c r="N7108" i="1" l="1"/>
  <c r="B7109" i="1"/>
  <c r="M7108" i="1"/>
  <c r="L7108" i="1"/>
  <c r="J7108" i="1"/>
  <c r="K7108" i="1" s="1"/>
  <c r="N7109" i="1" l="1"/>
  <c r="B7110" i="1"/>
  <c r="J7109" i="1"/>
  <c r="K7109" i="1" s="1"/>
  <c r="M7109" i="1"/>
  <c r="L7109" i="1"/>
  <c r="L7110" i="1" l="1"/>
  <c r="M7110" i="1"/>
  <c r="N7110" i="1"/>
  <c r="B7111" i="1"/>
  <c r="J7110" i="1"/>
  <c r="K7110" i="1" s="1"/>
  <c r="N7111" i="1" l="1"/>
  <c r="J7111" i="1"/>
  <c r="K7111" i="1" s="1"/>
  <c r="M7111" i="1"/>
  <c r="L7111" i="1"/>
  <c r="B7112" i="1"/>
  <c r="B7113" i="1" l="1"/>
  <c r="N7112" i="1"/>
  <c r="J7112" i="1"/>
  <c r="K7112" i="1" s="1"/>
  <c r="L7112" i="1"/>
  <c r="M7112" i="1"/>
  <c r="J7113" i="1" l="1"/>
  <c r="K7113" i="1" s="1"/>
  <c r="L7113" i="1"/>
  <c r="N7113" i="1"/>
  <c r="M7113" i="1"/>
  <c r="B7114" i="1"/>
  <c r="M7114" i="1" l="1"/>
  <c r="L7114" i="1"/>
  <c r="B7115" i="1"/>
  <c r="N7114" i="1"/>
  <c r="J7114" i="1"/>
  <c r="K7114" i="1" s="1"/>
  <c r="B7116" i="1" l="1"/>
  <c r="J7115" i="1"/>
  <c r="K7115" i="1" s="1"/>
  <c r="L7115" i="1"/>
  <c r="N7115" i="1"/>
  <c r="M7115" i="1"/>
  <c r="M7116" i="1" l="1"/>
  <c r="B7117" i="1"/>
  <c r="L7116" i="1"/>
  <c r="J7116" i="1"/>
  <c r="K7116" i="1" s="1"/>
  <c r="N7116" i="1"/>
  <c r="M7117" i="1" l="1"/>
  <c r="B7118" i="1"/>
  <c r="N7117" i="1"/>
  <c r="L7117" i="1"/>
  <c r="J7117" i="1"/>
  <c r="K7117" i="1" s="1"/>
  <c r="M7118" i="1" l="1"/>
  <c r="L7118" i="1"/>
  <c r="J7118" i="1"/>
  <c r="K7118" i="1" s="1"/>
  <c r="B7119" i="1"/>
  <c r="N7118" i="1"/>
  <c r="M7119" i="1" l="1"/>
  <c r="L7119" i="1"/>
  <c r="B7120" i="1"/>
  <c r="J7119" i="1"/>
  <c r="K7119" i="1" s="1"/>
  <c r="N7119" i="1"/>
  <c r="B7121" i="1" l="1"/>
  <c r="L7120" i="1"/>
  <c r="N7120" i="1"/>
  <c r="J7120" i="1"/>
  <c r="K7120" i="1" s="1"/>
  <c r="M7120" i="1"/>
  <c r="L7121" i="1" l="1"/>
  <c r="B7122" i="1"/>
  <c r="J7121" i="1"/>
  <c r="K7121" i="1" s="1"/>
  <c r="N7121" i="1"/>
  <c r="M7121" i="1"/>
  <c r="B7123" i="1" l="1"/>
  <c r="N7122" i="1"/>
  <c r="J7122" i="1"/>
  <c r="K7122" i="1" s="1"/>
  <c r="M7122" i="1"/>
  <c r="L7122" i="1"/>
  <c r="N7123" i="1" l="1"/>
  <c r="J7123" i="1"/>
  <c r="K7123" i="1" s="1"/>
  <c r="M7123" i="1"/>
  <c r="L7123" i="1"/>
  <c r="B7124" i="1"/>
  <c r="B7125" i="1" l="1"/>
  <c r="J7124" i="1"/>
  <c r="K7124" i="1" s="1"/>
  <c r="M7124" i="1"/>
  <c r="L7124" i="1"/>
  <c r="N7124" i="1"/>
  <c r="N7125" i="1" l="1"/>
  <c r="B7126" i="1"/>
  <c r="L7125" i="1"/>
  <c r="J7125" i="1"/>
  <c r="K7125" i="1" s="1"/>
  <c r="M7125" i="1"/>
  <c r="J7126" i="1" l="1"/>
  <c r="K7126" i="1" s="1"/>
  <c r="B7127" i="1"/>
  <c r="N7126" i="1"/>
  <c r="M7126" i="1"/>
  <c r="L7126" i="1"/>
  <c r="J7127" i="1" l="1"/>
  <c r="K7127" i="1" s="1"/>
  <c r="N7127" i="1"/>
  <c r="M7127" i="1"/>
  <c r="L7127" i="1"/>
  <c r="B7128" i="1"/>
  <c r="B7129" i="1" l="1"/>
  <c r="N7128" i="1"/>
  <c r="L7128" i="1"/>
  <c r="J7128" i="1"/>
  <c r="K7128" i="1" s="1"/>
  <c r="M7128" i="1"/>
  <c r="M7129" i="1" l="1"/>
  <c r="B7130" i="1"/>
  <c r="J7129" i="1"/>
  <c r="K7129" i="1" s="1"/>
  <c r="N7129" i="1"/>
  <c r="L7129" i="1"/>
  <c r="M7130" i="1" l="1"/>
  <c r="L7130" i="1"/>
  <c r="B7131" i="1"/>
  <c r="J7130" i="1"/>
  <c r="K7130" i="1" s="1"/>
  <c r="N7130" i="1"/>
  <c r="M7131" i="1" l="1"/>
  <c r="J7131" i="1"/>
  <c r="K7131" i="1" s="1"/>
  <c r="L7131" i="1"/>
  <c r="B7132" i="1"/>
  <c r="N7131" i="1"/>
  <c r="M7132" i="1" l="1"/>
  <c r="L7132" i="1"/>
  <c r="J7132" i="1"/>
  <c r="K7132" i="1" s="1"/>
  <c r="B7133" i="1"/>
  <c r="N7132" i="1"/>
  <c r="J7133" i="1" l="1"/>
  <c r="K7133" i="1" s="1"/>
  <c r="B7134" i="1"/>
  <c r="L7133" i="1"/>
  <c r="N7133" i="1"/>
  <c r="M7133" i="1"/>
  <c r="J7134" i="1" l="1"/>
  <c r="K7134" i="1" s="1"/>
  <c r="N7134" i="1"/>
  <c r="M7134" i="1"/>
  <c r="B7135" i="1"/>
  <c r="L7134" i="1"/>
  <c r="M7135" i="1" l="1"/>
  <c r="J7135" i="1"/>
  <c r="K7135" i="1" s="1"/>
  <c r="B7136" i="1"/>
  <c r="L7135" i="1"/>
  <c r="N7135" i="1"/>
  <c r="L7136" i="1" l="1"/>
  <c r="B7137" i="1"/>
  <c r="N7136" i="1"/>
  <c r="M7136" i="1"/>
  <c r="J7136" i="1"/>
  <c r="K7136" i="1" s="1"/>
  <c r="N7137" i="1" l="1"/>
  <c r="M7137" i="1"/>
  <c r="J7137" i="1"/>
  <c r="K7137" i="1" s="1"/>
  <c r="L7137" i="1"/>
  <c r="B7138" i="1"/>
  <c r="M7138" i="1" l="1"/>
  <c r="B7139" i="1"/>
  <c r="J7138" i="1"/>
  <c r="K7138" i="1" s="1"/>
  <c r="N7138" i="1"/>
  <c r="L7138" i="1"/>
  <c r="B7140" i="1" l="1"/>
  <c r="N7139" i="1"/>
  <c r="M7139" i="1"/>
  <c r="L7139" i="1"/>
  <c r="J7139" i="1"/>
  <c r="K7139" i="1" s="1"/>
  <c r="B7141" i="1" l="1"/>
  <c r="N7140" i="1"/>
  <c r="M7140" i="1"/>
  <c r="J7140" i="1"/>
  <c r="K7140" i="1" s="1"/>
  <c r="L7140" i="1"/>
  <c r="M7141" i="1" l="1"/>
  <c r="B7142" i="1"/>
  <c r="L7141" i="1"/>
  <c r="J7141" i="1"/>
  <c r="K7141" i="1" s="1"/>
  <c r="N7141" i="1"/>
  <c r="M7142" i="1" l="1"/>
  <c r="N7142" i="1"/>
  <c r="B7143" i="1"/>
  <c r="L7142" i="1"/>
  <c r="J7142" i="1"/>
  <c r="K7142" i="1" s="1"/>
  <c r="L7143" i="1" l="1"/>
  <c r="J7143" i="1"/>
  <c r="K7143" i="1" s="1"/>
  <c r="M7143" i="1"/>
  <c r="B7144" i="1"/>
  <c r="N7143" i="1"/>
  <c r="L7144" i="1" l="1"/>
  <c r="N7144" i="1"/>
  <c r="B7145" i="1"/>
  <c r="J7144" i="1"/>
  <c r="K7144" i="1" s="1"/>
  <c r="M7144" i="1"/>
  <c r="N7145" i="1" l="1"/>
  <c r="B7146" i="1"/>
  <c r="M7145" i="1"/>
  <c r="L7145" i="1"/>
  <c r="J7145" i="1"/>
  <c r="K7145" i="1" s="1"/>
  <c r="J7146" i="1" l="1"/>
  <c r="K7146" i="1" s="1"/>
  <c r="M7146" i="1"/>
  <c r="N7146" i="1"/>
  <c r="B7147" i="1"/>
  <c r="L7146" i="1"/>
  <c r="N7147" i="1" l="1"/>
  <c r="L7147" i="1"/>
  <c r="B7148" i="1"/>
  <c r="M7147" i="1"/>
  <c r="J7147" i="1"/>
  <c r="K7147" i="1" s="1"/>
  <c r="N7148" i="1" l="1"/>
  <c r="B7149" i="1"/>
  <c r="M7148" i="1"/>
  <c r="L7148" i="1"/>
  <c r="J7148" i="1"/>
  <c r="K7148" i="1" s="1"/>
  <c r="M7149" i="1" l="1"/>
  <c r="B7150" i="1"/>
  <c r="L7149" i="1"/>
  <c r="J7149" i="1"/>
  <c r="K7149" i="1" s="1"/>
  <c r="N7149" i="1"/>
  <c r="B7151" i="1" l="1"/>
  <c r="M7150" i="1"/>
  <c r="L7150" i="1"/>
  <c r="J7150" i="1"/>
  <c r="K7150" i="1" s="1"/>
  <c r="N7150" i="1"/>
  <c r="B7152" i="1" l="1"/>
  <c r="N7151" i="1"/>
  <c r="M7151" i="1"/>
  <c r="J7151" i="1"/>
  <c r="K7151" i="1" s="1"/>
  <c r="L7151" i="1"/>
  <c r="N7152" i="1" l="1"/>
  <c r="L7152" i="1"/>
  <c r="B7153" i="1"/>
  <c r="M7152" i="1"/>
  <c r="J7152" i="1"/>
  <c r="K7152" i="1" s="1"/>
  <c r="B7154" i="1" l="1"/>
  <c r="L7153" i="1"/>
  <c r="J7153" i="1"/>
  <c r="K7153" i="1" s="1"/>
  <c r="M7153" i="1"/>
  <c r="N7153" i="1"/>
  <c r="M7154" i="1" l="1"/>
  <c r="N7154" i="1"/>
  <c r="L7154" i="1"/>
  <c r="B7155" i="1"/>
  <c r="J7154" i="1"/>
  <c r="K7154" i="1" s="1"/>
  <c r="N7155" i="1" l="1"/>
  <c r="M7155" i="1"/>
  <c r="J7155" i="1"/>
  <c r="K7155" i="1" s="1"/>
  <c r="B7156" i="1"/>
  <c r="L7155" i="1"/>
  <c r="L7156" i="1" l="1"/>
  <c r="J7156" i="1"/>
  <c r="K7156" i="1" s="1"/>
  <c r="M7156" i="1"/>
  <c r="B7157" i="1"/>
  <c r="N7156" i="1"/>
  <c r="J7157" i="1" l="1"/>
  <c r="K7157" i="1" s="1"/>
  <c r="N7157" i="1"/>
  <c r="B7158" i="1"/>
  <c r="M7157" i="1"/>
  <c r="L7157" i="1"/>
  <c r="L7158" i="1" l="1"/>
  <c r="B7159" i="1"/>
  <c r="N7158" i="1"/>
  <c r="M7158" i="1"/>
  <c r="J7158" i="1"/>
  <c r="K7158" i="1" s="1"/>
  <c r="M7159" i="1" l="1"/>
  <c r="L7159" i="1"/>
  <c r="N7159" i="1"/>
  <c r="J7159" i="1"/>
  <c r="K7159" i="1" s="1"/>
  <c r="B7160" i="1"/>
  <c r="B7161" i="1" l="1"/>
  <c r="L7160" i="1"/>
  <c r="N7160" i="1"/>
  <c r="M7160" i="1"/>
  <c r="J7160" i="1"/>
  <c r="K7160" i="1" s="1"/>
  <c r="N7161" i="1" l="1"/>
  <c r="B7162" i="1"/>
  <c r="M7161" i="1"/>
  <c r="L7161" i="1"/>
  <c r="J7161" i="1"/>
  <c r="K7161" i="1" s="1"/>
  <c r="B7163" i="1" l="1"/>
  <c r="N7162" i="1"/>
  <c r="M7162" i="1"/>
  <c r="J7162" i="1"/>
  <c r="K7162" i="1" s="1"/>
  <c r="L7162" i="1"/>
  <c r="B7164" i="1" l="1"/>
  <c r="N7163" i="1"/>
  <c r="L7163" i="1"/>
  <c r="M7163" i="1"/>
  <c r="J7163" i="1"/>
  <c r="K7163" i="1" s="1"/>
  <c r="N7164" i="1" l="1"/>
  <c r="B7165" i="1"/>
  <c r="M7164" i="1"/>
  <c r="L7164" i="1"/>
  <c r="J7164" i="1"/>
  <c r="K7164" i="1" s="1"/>
  <c r="N7165" i="1" l="1"/>
  <c r="M7165" i="1"/>
  <c r="B7166" i="1"/>
  <c r="L7165" i="1"/>
  <c r="J7165" i="1"/>
  <c r="K7165" i="1" s="1"/>
  <c r="M7166" i="1" l="1"/>
  <c r="L7166" i="1"/>
  <c r="N7166" i="1"/>
  <c r="J7166" i="1"/>
  <c r="K7166" i="1" s="1"/>
  <c r="B7167" i="1"/>
  <c r="M7167" i="1" l="1"/>
  <c r="J7167" i="1"/>
  <c r="K7167" i="1" s="1"/>
  <c r="B7168" i="1"/>
  <c r="N7167" i="1"/>
  <c r="L7167" i="1"/>
  <c r="M7168" i="1" l="1"/>
  <c r="J7168" i="1"/>
  <c r="K7168" i="1" s="1"/>
  <c r="L7168" i="1"/>
  <c r="N7168" i="1"/>
  <c r="B7169" i="1"/>
  <c r="L7169" i="1" l="1"/>
  <c r="B7170" i="1"/>
  <c r="N7169" i="1"/>
  <c r="J7169" i="1"/>
  <c r="K7169" i="1" s="1"/>
  <c r="M7169" i="1"/>
  <c r="B7171" i="1" l="1"/>
  <c r="J7170" i="1"/>
  <c r="K7170" i="1" s="1"/>
  <c r="N7170" i="1"/>
  <c r="M7170" i="1"/>
  <c r="L7170" i="1"/>
  <c r="L7171" i="1" l="1"/>
  <c r="B7172" i="1"/>
  <c r="N7171" i="1"/>
  <c r="J7171" i="1"/>
  <c r="K7171" i="1" s="1"/>
  <c r="M7171" i="1"/>
  <c r="N7172" i="1" l="1"/>
  <c r="M7172" i="1"/>
  <c r="J7172" i="1"/>
  <c r="K7172" i="1" s="1"/>
  <c r="L7172" i="1"/>
  <c r="B7173" i="1"/>
  <c r="B7174" i="1" l="1"/>
  <c r="N7173" i="1"/>
  <c r="J7173" i="1"/>
  <c r="K7173" i="1" s="1"/>
  <c r="M7173" i="1"/>
  <c r="L7173" i="1"/>
  <c r="J7174" i="1" l="1"/>
  <c r="K7174" i="1" s="1"/>
  <c r="L7174" i="1"/>
  <c r="N7174" i="1"/>
  <c r="M7174" i="1"/>
  <c r="B7175" i="1"/>
  <c r="L7175" i="1" l="1"/>
  <c r="N7175" i="1"/>
  <c r="B7176" i="1"/>
  <c r="M7175" i="1"/>
  <c r="J7175" i="1"/>
  <c r="K7175" i="1" s="1"/>
  <c r="B7177" i="1" l="1"/>
  <c r="N7176" i="1"/>
  <c r="M7176" i="1"/>
  <c r="J7176" i="1"/>
  <c r="K7176" i="1" s="1"/>
  <c r="L7176" i="1"/>
  <c r="J7177" i="1" l="1"/>
  <c r="K7177" i="1" s="1"/>
  <c r="N7177" i="1"/>
  <c r="M7177" i="1"/>
  <c r="L7177" i="1"/>
  <c r="B7178" i="1"/>
  <c r="N7178" i="1" l="1"/>
  <c r="J7178" i="1"/>
  <c r="K7178" i="1" s="1"/>
  <c r="L7178" i="1"/>
  <c r="M7178" i="1"/>
  <c r="B7179" i="1"/>
  <c r="J7179" i="1" l="1"/>
  <c r="K7179" i="1" s="1"/>
  <c r="N7179" i="1"/>
  <c r="L7179" i="1"/>
  <c r="M7179" i="1"/>
  <c r="B7180" i="1"/>
  <c r="J7180" i="1" l="1"/>
  <c r="K7180" i="1" s="1"/>
  <c r="B7181" i="1"/>
  <c r="N7180" i="1"/>
  <c r="L7180" i="1"/>
  <c r="M7180" i="1"/>
  <c r="L7181" i="1" l="1"/>
  <c r="N7181" i="1"/>
  <c r="J7181" i="1"/>
  <c r="K7181" i="1" s="1"/>
  <c r="B7182" i="1"/>
  <c r="M7181" i="1"/>
  <c r="B7183" i="1" l="1"/>
  <c r="J7182" i="1"/>
  <c r="K7182" i="1" s="1"/>
  <c r="L7182" i="1"/>
  <c r="N7182" i="1"/>
  <c r="M7182" i="1"/>
  <c r="J7183" i="1" l="1"/>
  <c r="K7183" i="1" s="1"/>
  <c r="B7184" i="1"/>
  <c r="M7183" i="1"/>
  <c r="N7183" i="1"/>
  <c r="L7183" i="1"/>
  <c r="J7184" i="1" l="1"/>
  <c r="K7184" i="1" s="1"/>
  <c r="B7185" i="1"/>
  <c r="L7184" i="1"/>
  <c r="M7184" i="1"/>
  <c r="N7184" i="1"/>
  <c r="L7185" i="1" l="1"/>
  <c r="J7185" i="1"/>
  <c r="K7185" i="1" s="1"/>
  <c r="M7185" i="1"/>
  <c r="B7186" i="1"/>
  <c r="N7185" i="1"/>
  <c r="L7186" i="1" l="1"/>
  <c r="N7186" i="1"/>
  <c r="M7186" i="1"/>
  <c r="J7186" i="1"/>
  <c r="K7186" i="1" s="1"/>
  <c r="B7187" i="1"/>
  <c r="M7187" i="1" l="1"/>
  <c r="L7187" i="1"/>
  <c r="J7187" i="1"/>
  <c r="K7187" i="1" s="1"/>
  <c r="N7187" i="1"/>
  <c r="B7188" i="1"/>
  <c r="J7188" i="1" l="1"/>
  <c r="K7188" i="1" s="1"/>
  <c r="B7189" i="1"/>
  <c r="M7188" i="1"/>
  <c r="L7188" i="1"/>
  <c r="N7188" i="1"/>
  <c r="N7189" i="1" l="1"/>
  <c r="M7189" i="1"/>
  <c r="J7189" i="1"/>
  <c r="K7189" i="1" s="1"/>
  <c r="L7189" i="1"/>
  <c r="B7190" i="1"/>
  <c r="B7191" i="1" l="1"/>
  <c r="J7190" i="1"/>
  <c r="K7190" i="1" s="1"/>
  <c r="N7190" i="1"/>
  <c r="L7190" i="1"/>
  <c r="M7190" i="1"/>
  <c r="N7191" i="1" l="1"/>
  <c r="M7191" i="1"/>
  <c r="B7192" i="1"/>
  <c r="L7191" i="1"/>
  <c r="J7191" i="1"/>
  <c r="K7191" i="1" s="1"/>
  <c r="B7193" i="1" l="1"/>
  <c r="M7192" i="1"/>
  <c r="L7192" i="1"/>
  <c r="J7192" i="1"/>
  <c r="K7192" i="1" s="1"/>
  <c r="N7192" i="1"/>
  <c r="J7193" i="1" l="1"/>
  <c r="K7193" i="1" s="1"/>
  <c r="N7193" i="1"/>
  <c r="L7193" i="1"/>
  <c r="M7193" i="1"/>
  <c r="B7194" i="1"/>
  <c r="J7194" i="1" l="1"/>
  <c r="K7194" i="1" s="1"/>
  <c r="L7194" i="1"/>
  <c r="M7194" i="1"/>
  <c r="N7194" i="1"/>
  <c r="B7195" i="1"/>
  <c r="B7196" i="1" l="1"/>
  <c r="N7195" i="1"/>
  <c r="M7195" i="1"/>
  <c r="L7195" i="1"/>
  <c r="J7195" i="1"/>
  <c r="K7195" i="1" s="1"/>
  <c r="B7197" i="1" l="1"/>
  <c r="J7196" i="1"/>
  <c r="K7196" i="1" s="1"/>
  <c r="N7196" i="1"/>
  <c r="M7196" i="1"/>
  <c r="L7196" i="1"/>
  <c r="M7197" i="1" l="1"/>
  <c r="J7197" i="1"/>
  <c r="K7197" i="1" s="1"/>
  <c r="N7197" i="1"/>
  <c r="L7197" i="1"/>
  <c r="B7198" i="1"/>
  <c r="B7199" i="1" l="1"/>
  <c r="L7198" i="1"/>
  <c r="J7198" i="1"/>
  <c r="K7198" i="1" s="1"/>
  <c r="N7198" i="1"/>
  <c r="M7198" i="1"/>
  <c r="N7199" i="1" l="1"/>
  <c r="M7199" i="1"/>
  <c r="J7199" i="1"/>
  <c r="K7199" i="1" s="1"/>
  <c r="L7199" i="1"/>
  <c r="B7200" i="1"/>
  <c r="N7200" i="1" l="1"/>
  <c r="L7200" i="1"/>
  <c r="M7200" i="1"/>
  <c r="B7201" i="1"/>
  <c r="J7200" i="1"/>
  <c r="K7200" i="1" s="1"/>
  <c r="B7202" i="1" l="1"/>
  <c r="N7201" i="1"/>
  <c r="M7201" i="1"/>
  <c r="L7201" i="1"/>
  <c r="J7201" i="1"/>
  <c r="K7201" i="1" s="1"/>
  <c r="L7202" i="1" l="1"/>
  <c r="N7202" i="1"/>
  <c r="M7202" i="1"/>
  <c r="J7202" i="1"/>
  <c r="K7202" i="1" s="1"/>
  <c r="B7203" i="1"/>
  <c r="B7204" i="1" l="1"/>
  <c r="J7203" i="1"/>
  <c r="K7203" i="1" s="1"/>
  <c r="L7203" i="1"/>
  <c r="M7203" i="1"/>
  <c r="N7203" i="1"/>
  <c r="B7205" i="1" l="1"/>
  <c r="M7204" i="1"/>
  <c r="J7204" i="1"/>
  <c r="K7204" i="1" s="1"/>
  <c r="L7204" i="1"/>
  <c r="N7204" i="1"/>
  <c r="N7205" i="1" l="1"/>
  <c r="J7205" i="1"/>
  <c r="K7205" i="1" s="1"/>
  <c r="B7206" i="1"/>
  <c r="L7205" i="1"/>
  <c r="M7205" i="1"/>
  <c r="J7206" i="1" l="1"/>
  <c r="K7206" i="1" s="1"/>
  <c r="N7206" i="1"/>
  <c r="L7206" i="1"/>
  <c r="M7206" i="1"/>
  <c r="B7207" i="1"/>
  <c r="N7207" i="1" l="1"/>
  <c r="J7207" i="1"/>
  <c r="K7207" i="1" s="1"/>
  <c r="M7207" i="1"/>
  <c r="L7207" i="1"/>
  <c r="B7208" i="1"/>
  <c r="N7208" i="1" l="1"/>
  <c r="L7208" i="1"/>
  <c r="M7208" i="1"/>
  <c r="J7208" i="1"/>
  <c r="K7208" i="1" s="1"/>
  <c r="B7209" i="1"/>
  <c r="B7210" i="1" l="1"/>
  <c r="M7209" i="1"/>
  <c r="L7209" i="1"/>
  <c r="J7209" i="1"/>
  <c r="K7209" i="1" s="1"/>
  <c r="N7209" i="1"/>
  <c r="L7210" i="1" l="1"/>
  <c r="J7210" i="1"/>
  <c r="K7210" i="1" s="1"/>
  <c r="B7211" i="1"/>
  <c r="M7210" i="1"/>
  <c r="N7210" i="1"/>
  <c r="L7211" i="1" l="1"/>
  <c r="J7211" i="1"/>
  <c r="K7211" i="1" s="1"/>
  <c r="B7212" i="1"/>
  <c r="N7211" i="1"/>
  <c r="M7211" i="1"/>
  <c r="J7212" i="1" l="1"/>
  <c r="K7212" i="1" s="1"/>
  <c r="M7212" i="1"/>
  <c r="N7212" i="1"/>
  <c r="L7212" i="1"/>
  <c r="B7213" i="1"/>
  <c r="M7213" i="1" l="1"/>
  <c r="J7213" i="1"/>
  <c r="K7213" i="1" s="1"/>
  <c r="L7213" i="1"/>
  <c r="B7214" i="1"/>
  <c r="N7213" i="1"/>
  <c r="N7214" i="1" l="1"/>
  <c r="M7214" i="1"/>
  <c r="J7214" i="1"/>
  <c r="K7214" i="1" s="1"/>
  <c r="L7214" i="1"/>
  <c r="B7215" i="1"/>
  <c r="B7216" i="1" l="1"/>
  <c r="N7215" i="1"/>
  <c r="J7215" i="1"/>
  <c r="K7215" i="1" s="1"/>
  <c r="L7215" i="1"/>
  <c r="M7215" i="1"/>
  <c r="N7216" i="1" l="1"/>
  <c r="B7217" i="1"/>
  <c r="M7216" i="1"/>
  <c r="J7216" i="1"/>
  <c r="K7216" i="1" s="1"/>
  <c r="L7216" i="1"/>
  <c r="B7218" i="1" l="1"/>
  <c r="L7217" i="1"/>
  <c r="N7217" i="1"/>
  <c r="J7217" i="1"/>
  <c r="K7217" i="1" s="1"/>
  <c r="M7217" i="1"/>
  <c r="M7218" i="1" l="1"/>
  <c r="B7219" i="1"/>
  <c r="N7218" i="1"/>
  <c r="L7218" i="1"/>
  <c r="J7218" i="1"/>
  <c r="K7218" i="1" s="1"/>
  <c r="J7219" i="1" l="1"/>
  <c r="K7219" i="1" s="1"/>
  <c r="M7219" i="1"/>
  <c r="L7219" i="1"/>
  <c r="B7220" i="1"/>
  <c r="N7219" i="1"/>
  <c r="B7221" i="1" l="1"/>
  <c r="J7220" i="1"/>
  <c r="K7220" i="1" s="1"/>
  <c r="N7220" i="1"/>
  <c r="M7220" i="1"/>
  <c r="L7220" i="1"/>
  <c r="M7221" i="1" l="1"/>
  <c r="L7221" i="1"/>
  <c r="J7221" i="1"/>
  <c r="K7221" i="1" s="1"/>
  <c r="N7221" i="1"/>
  <c r="B7222" i="1"/>
  <c r="L7222" i="1" l="1"/>
  <c r="M7222" i="1"/>
  <c r="B7223" i="1"/>
  <c r="N7222" i="1"/>
  <c r="J7222" i="1"/>
  <c r="K7222" i="1" s="1"/>
  <c r="N7223" i="1" l="1"/>
  <c r="L7223" i="1"/>
  <c r="B7224" i="1"/>
  <c r="J7223" i="1"/>
  <c r="K7223" i="1" s="1"/>
  <c r="M7223" i="1"/>
  <c r="B7225" i="1" l="1"/>
  <c r="J7224" i="1"/>
  <c r="K7224" i="1" s="1"/>
  <c r="N7224" i="1"/>
  <c r="M7224" i="1"/>
  <c r="L7224" i="1"/>
  <c r="B7226" i="1" l="1"/>
  <c r="L7225" i="1"/>
  <c r="M7225" i="1"/>
  <c r="J7225" i="1"/>
  <c r="K7225" i="1" s="1"/>
  <c r="N7225" i="1"/>
  <c r="L7226" i="1" l="1"/>
  <c r="M7226" i="1"/>
  <c r="B7227" i="1"/>
  <c r="J7226" i="1"/>
  <c r="K7226" i="1" s="1"/>
  <c r="N7226" i="1"/>
  <c r="M7227" i="1" l="1"/>
  <c r="N7227" i="1"/>
  <c r="B7228" i="1"/>
  <c r="J7227" i="1"/>
  <c r="K7227" i="1" s="1"/>
  <c r="L7227" i="1"/>
  <c r="M7228" i="1" l="1"/>
  <c r="B7229" i="1"/>
  <c r="N7228" i="1"/>
  <c r="J7228" i="1"/>
  <c r="K7228" i="1" s="1"/>
  <c r="L7228" i="1"/>
  <c r="N7229" i="1" l="1"/>
  <c r="J7229" i="1"/>
  <c r="K7229" i="1" s="1"/>
  <c r="B7230" i="1"/>
  <c r="M7229" i="1"/>
  <c r="L7229" i="1"/>
  <c r="B7231" i="1" l="1"/>
  <c r="L7230" i="1"/>
  <c r="J7230" i="1"/>
  <c r="K7230" i="1" s="1"/>
  <c r="M7230" i="1"/>
  <c r="N7230" i="1"/>
  <c r="J7231" i="1" l="1"/>
  <c r="K7231" i="1" s="1"/>
  <c r="L7231" i="1"/>
  <c r="M7231" i="1"/>
  <c r="N7231" i="1"/>
  <c r="B7232" i="1"/>
  <c r="L7232" i="1" l="1"/>
  <c r="J7232" i="1"/>
  <c r="K7232" i="1" s="1"/>
  <c r="N7232" i="1"/>
  <c r="B7233" i="1"/>
  <c r="M7232" i="1"/>
  <c r="B7234" i="1" l="1"/>
  <c r="M7233" i="1"/>
  <c r="N7233" i="1"/>
  <c r="J7233" i="1"/>
  <c r="K7233" i="1" s="1"/>
  <c r="L7233" i="1"/>
  <c r="B7235" i="1" l="1"/>
  <c r="L7234" i="1"/>
  <c r="M7234" i="1"/>
  <c r="N7234" i="1"/>
  <c r="J7234" i="1"/>
  <c r="K7234" i="1" s="1"/>
  <c r="N7235" i="1" l="1"/>
  <c r="J7235" i="1"/>
  <c r="K7235" i="1" s="1"/>
  <c r="L7235" i="1"/>
  <c r="B7236" i="1"/>
  <c r="M7235" i="1"/>
  <c r="M7236" i="1" l="1"/>
  <c r="N7236" i="1"/>
  <c r="B7237" i="1"/>
  <c r="J7236" i="1"/>
  <c r="K7236" i="1" s="1"/>
  <c r="L7236" i="1"/>
  <c r="M7237" i="1" l="1"/>
  <c r="J7237" i="1"/>
  <c r="K7237" i="1" s="1"/>
  <c r="N7237" i="1"/>
  <c r="B7238" i="1"/>
  <c r="L7237" i="1"/>
  <c r="L7238" i="1" l="1"/>
  <c r="N7238" i="1"/>
  <c r="M7238" i="1"/>
  <c r="B7239" i="1"/>
  <c r="J7238" i="1"/>
  <c r="K7238" i="1" s="1"/>
  <c r="L7239" i="1" l="1"/>
  <c r="N7239" i="1"/>
  <c r="B7240" i="1"/>
  <c r="J7239" i="1"/>
  <c r="K7239" i="1" s="1"/>
  <c r="M7239" i="1"/>
  <c r="B7241" i="1" l="1"/>
  <c r="M7240" i="1"/>
  <c r="N7240" i="1"/>
  <c r="L7240" i="1"/>
  <c r="J7240" i="1"/>
  <c r="K7240" i="1" s="1"/>
  <c r="J7241" i="1" l="1"/>
  <c r="K7241" i="1" s="1"/>
  <c r="L7241" i="1"/>
  <c r="B7242" i="1"/>
  <c r="M7241" i="1"/>
  <c r="N7241" i="1"/>
  <c r="L7242" i="1" l="1"/>
  <c r="J7242" i="1"/>
  <c r="K7242" i="1" s="1"/>
  <c r="M7242" i="1"/>
  <c r="N7242" i="1"/>
  <c r="B7243" i="1"/>
  <c r="N7243" i="1" l="1"/>
  <c r="L7243" i="1"/>
  <c r="M7243" i="1"/>
  <c r="J7243" i="1"/>
  <c r="K7243" i="1" s="1"/>
  <c r="B7244" i="1"/>
  <c r="M7244" i="1" l="1"/>
  <c r="L7244" i="1"/>
  <c r="B7245" i="1"/>
  <c r="J7244" i="1"/>
  <c r="K7244" i="1" s="1"/>
  <c r="N7244" i="1"/>
  <c r="J7245" i="1" l="1"/>
  <c r="K7245" i="1" s="1"/>
  <c r="B7246" i="1"/>
  <c r="M7245" i="1"/>
  <c r="L7245" i="1"/>
  <c r="N7245" i="1"/>
  <c r="M7246" i="1" l="1"/>
  <c r="J7246" i="1"/>
  <c r="K7246" i="1" s="1"/>
  <c r="N7246" i="1"/>
  <c r="L7246" i="1"/>
  <c r="B7247" i="1"/>
  <c r="J7247" i="1" l="1"/>
  <c r="K7247" i="1" s="1"/>
  <c r="L7247" i="1"/>
  <c r="N7247" i="1"/>
  <c r="M7247" i="1"/>
  <c r="B7248" i="1"/>
  <c r="L7248" i="1" l="1"/>
  <c r="M7248" i="1"/>
  <c r="B7249" i="1"/>
  <c r="J7248" i="1"/>
  <c r="K7248" i="1" s="1"/>
  <c r="N7248" i="1"/>
  <c r="B7250" i="1" l="1"/>
  <c r="N7249" i="1"/>
  <c r="L7249" i="1"/>
  <c r="M7249" i="1"/>
  <c r="J7249" i="1"/>
  <c r="K7249" i="1" s="1"/>
  <c r="J7250" i="1" l="1"/>
  <c r="K7250" i="1" s="1"/>
  <c r="N7250" i="1"/>
  <c r="B7251" i="1"/>
  <c r="M7250" i="1"/>
  <c r="L7250" i="1"/>
  <c r="M7251" i="1" l="1"/>
  <c r="J7251" i="1"/>
  <c r="K7251" i="1" s="1"/>
  <c r="B7252" i="1"/>
  <c r="L7251" i="1"/>
  <c r="N7251" i="1"/>
  <c r="B7253" i="1" l="1"/>
  <c r="N7252" i="1"/>
  <c r="L7252" i="1"/>
  <c r="J7252" i="1"/>
  <c r="K7252" i="1" s="1"/>
  <c r="M7252" i="1"/>
  <c r="N7253" i="1" l="1"/>
  <c r="B7254" i="1"/>
  <c r="J7253" i="1"/>
  <c r="K7253" i="1" s="1"/>
  <c r="M7253" i="1"/>
  <c r="L7253" i="1"/>
  <c r="N7254" i="1" l="1"/>
  <c r="B7255" i="1"/>
  <c r="M7254" i="1"/>
  <c r="L7254" i="1"/>
  <c r="J7254" i="1"/>
  <c r="K7254" i="1" s="1"/>
  <c r="L7255" i="1" l="1"/>
  <c r="J7255" i="1"/>
  <c r="K7255" i="1" s="1"/>
  <c r="B7256" i="1"/>
  <c r="M7255" i="1"/>
  <c r="N7255" i="1"/>
  <c r="N7256" i="1" l="1"/>
  <c r="J7256" i="1"/>
  <c r="K7256" i="1" s="1"/>
  <c r="M7256" i="1"/>
  <c r="B7257" i="1"/>
  <c r="L7256" i="1"/>
  <c r="N7257" i="1" l="1"/>
  <c r="B7258" i="1"/>
  <c r="M7257" i="1"/>
  <c r="L7257" i="1"/>
  <c r="J7257" i="1"/>
  <c r="K7257" i="1" s="1"/>
  <c r="N7258" i="1" l="1"/>
  <c r="L7258" i="1"/>
  <c r="J7258" i="1"/>
  <c r="K7258" i="1" s="1"/>
  <c r="M7258" i="1"/>
  <c r="B7259" i="1"/>
  <c r="B7260" i="1" l="1"/>
  <c r="M7259" i="1"/>
  <c r="N7259" i="1"/>
  <c r="J7259" i="1"/>
  <c r="K7259" i="1" s="1"/>
  <c r="L7259" i="1"/>
  <c r="B7261" i="1" l="1"/>
  <c r="J7260" i="1"/>
  <c r="K7260" i="1" s="1"/>
  <c r="M7260" i="1"/>
  <c r="L7260" i="1"/>
  <c r="N7260" i="1"/>
  <c r="N7261" i="1" l="1"/>
  <c r="L7261" i="1"/>
  <c r="B7262" i="1"/>
  <c r="J7261" i="1"/>
  <c r="K7261" i="1" s="1"/>
  <c r="M7261" i="1"/>
  <c r="J7262" i="1" l="1"/>
  <c r="K7262" i="1" s="1"/>
  <c r="L7262" i="1"/>
  <c r="M7262" i="1"/>
  <c r="B7263" i="1"/>
  <c r="N7262" i="1"/>
  <c r="B7264" i="1" l="1"/>
  <c r="M7263" i="1"/>
  <c r="J7263" i="1"/>
  <c r="K7263" i="1" s="1"/>
  <c r="N7263" i="1"/>
  <c r="L7263" i="1"/>
  <c r="M7264" i="1" l="1"/>
  <c r="N7264" i="1"/>
  <c r="B7265" i="1"/>
  <c r="J7264" i="1"/>
  <c r="K7264" i="1" s="1"/>
  <c r="L7264" i="1"/>
  <c r="M7265" i="1" l="1"/>
  <c r="J7265" i="1"/>
  <c r="K7265" i="1" s="1"/>
  <c r="N7265" i="1"/>
  <c r="B7266" i="1"/>
  <c r="L7265" i="1"/>
  <c r="L7266" i="1" l="1"/>
  <c r="B7267" i="1"/>
  <c r="M7266" i="1"/>
  <c r="J7266" i="1"/>
  <c r="K7266" i="1" s="1"/>
  <c r="N7266" i="1"/>
  <c r="M7267" i="1" l="1"/>
  <c r="N7267" i="1"/>
  <c r="B7268" i="1"/>
  <c r="L7267" i="1"/>
  <c r="J7267" i="1"/>
  <c r="K7267" i="1" s="1"/>
  <c r="L7268" i="1" l="1"/>
  <c r="N7268" i="1"/>
  <c r="J7268" i="1"/>
  <c r="K7268" i="1" s="1"/>
  <c r="M7268" i="1"/>
  <c r="B7269" i="1"/>
  <c r="L7269" i="1" l="1"/>
  <c r="M7269" i="1"/>
  <c r="B7270" i="1"/>
  <c r="J7269" i="1"/>
  <c r="K7269" i="1" s="1"/>
  <c r="N7269" i="1"/>
  <c r="B7271" i="1" l="1"/>
  <c r="J7270" i="1"/>
  <c r="K7270" i="1" s="1"/>
  <c r="M7270" i="1"/>
  <c r="N7270" i="1"/>
  <c r="L7270" i="1"/>
  <c r="N7271" i="1" l="1"/>
  <c r="J7271" i="1"/>
  <c r="K7271" i="1" s="1"/>
  <c r="B7272" i="1"/>
  <c r="L7271" i="1"/>
  <c r="M7271" i="1"/>
  <c r="N7272" i="1" l="1"/>
  <c r="M7272" i="1"/>
  <c r="J7272" i="1"/>
  <c r="K7272" i="1" s="1"/>
  <c r="B7273" i="1"/>
  <c r="L7272" i="1"/>
  <c r="B7274" i="1" l="1"/>
  <c r="L7273" i="1"/>
  <c r="M7273" i="1"/>
  <c r="J7273" i="1"/>
  <c r="K7273" i="1" s="1"/>
  <c r="N7273" i="1"/>
  <c r="J7274" i="1" l="1"/>
  <c r="K7274" i="1" s="1"/>
  <c r="L7274" i="1"/>
  <c r="N7274" i="1"/>
  <c r="M7274" i="1"/>
  <c r="B7275" i="1"/>
  <c r="L7275" i="1" l="1"/>
  <c r="N7275" i="1"/>
  <c r="J7275" i="1"/>
  <c r="K7275" i="1" s="1"/>
  <c r="M7275" i="1"/>
  <c r="B7276" i="1"/>
  <c r="J7276" i="1" l="1"/>
  <c r="K7276" i="1" s="1"/>
  <c r="N7276" i="1"/>
  <c r="L7276" i="1"/>
  <c r="B7277" i="1"/>
  <c r="M7276" i="1"/>
  <c r="M7277" i="1" l="1"/>
  <c r="L7277" i="1"/>
  <c r="N7277" i="1"/>
  <c r="B7278" i="1"/>
  <c r="J7277" i="1"/>
  <c r="K7277" i="1" s="1"/>
  <c r="N7278" i="1" l="1"/>
  <c r="L7278" i="1"/>
  <c r="J7278" i="1"/>
  <c r="K7278" i="1" s="1"/>
  <c r="B7279" i="1"/>
  <c r="M7278" i="1"/>
  <c r="L7279" i="1" l="1"/>
  <c r="N7279" i="1"/>
  <c r="J7279" i="1"/>
  <c r="K7279" i="1" s="1"/>
  <c r="B7280" i="1"/>
  <c r="M7279" i="1"/>
  <c r="J7280" i="1" l="1"/>
  <c r="K7280" i="1" s="1"/>
  <c r="N7280" i="1"/>
  <c r="L7280" i="1"/>
  <c r="B7281" i="1"/>
  <c r="M7280" i="1"/>
  <c r="B7282" i="1" l="1"/>
  <c r="L7281" i="1"/>
  <c r="N7281" i="1"/>
  <c r="M7281" i="1"/>
  <c r="J7281" i="1"/>
  <c r="K7281" i="1" s="1"/>
  <c r="B7283" i="1" l="1"/>
  <c r="M7282" i="1"/>
  <c r="J7282" i="1"/>
  <c r="K7282" i="1" s="1"/>
  <c r="N7282" i="1"/>
  <c r="L7282" i="1"/>
  <c r="N7283" i="1" l="1"/>
  <c r="B7284" i="1"/>
  <c r="M7283" i="1"/>
  <c r="L7283" i="1"/>
  <c r="J7283" i="1"/>
  <c r="K7283" i="1" s="1"/>
  <c r="J7284" i="1" l="1"/>
  <c r="K7284" i="1" s="1"/>
  <c r="B7285" i="1"/>
  <c r="L7284" i="1"/>
  <c r="M7284" i="1"/>
  <c r="N7284" i="1"/>
  <c r="J7285" i="1" l="1"/>
  <c r="K7285" i="1" s="1"/>
  <c r="N7285" i="1"/>
  <c r="L7285" i="1"/>
  <c r="M7285" i="1"/>
  <c r="B7286" i="1"/>
  <c r="B7287" i="1" l="1"/>
  <c r="L7286" i="1"/>
  <c r="M7286" i="1"/>
  <c r="J7286" i="1"/>
  <c r="K7286" i="1" s="1"/>
  <c r="N7286" i="1"/>
  <c r="M7287" i="1" l="1"/>
  <c r="L7287" i="1"/>
  <c r="J7287" i="1"/>
  <c r="K7287" i="1" s="1"/>
  <c r="B7288" i="1"/>
  <c r="N7287" i="1"/>
  <c r="J7288" i="1" l="1"/>
  <c r="K7288" i="1" s="1"/>
  <c r="N7288" i="1"/>
  <c r="L7288" i="1"/>
  <c r="M7288" i="1"/>
  <c r="B7289" i="1"/>
  <c r="J7289" i="1" l="1"/>
  <c r="K7289" i="1" s="1"/>
  <c r="B7290" i="1"/>
  <c r="M7289" i="1"/>
  <c r="L7289" i="1"/>
  <c r="N7289" i="1"/>
  <c r="N7290" i="1" l="1"/>
  <c r="L7290" i="1"/>
  <c r="M7290" i="1"/>
  <c r="B7291" i="1"/>
  <c r="J7290" i="1"/>
  <c r="K7290" i="1" s="1"/>
  <c r="J7291" i="1" l="1"/>
  <c r="K7291" i="1" s="1"/>
  <c r="L7291" i="1"/>
  <c r="M7291" i="1"/>
  <c r="N7291" i="1"/>
  <c r="B7292" i="1"/>
  <c r="J7292" i="1" l="1"/>
  <c r="K7292" i="1" s="1"/>
  <c r="M7292" i="1"/>
  <c r="B7293" i="1"/>
  <c r="L7292" i="1"/>
  <c r="N7292" i="1"/>
  <c r="L7293" i="1" l="1"/>
  <c r="J7293" i="1"/>
  <c r="K7293" i="1" s="1"/>
  <c r="M7293" i="1"/>
  <c r="N7293" i="1"/>
  <c r="B7294" i="1"/>
  <c r="N7294" i="1" l="1"/>
  <c r="B7295" i="1"/>
  <c r="M7294" i="1"/>
  <c r="J7294" i="1"/>
  <c r="K7294" i="1" s="1"/>
  <c r="L7294" i="1"/>
  <c r="M7295" i="1" l="1"/>
  <c r="N7295" i="1"/>
  <c r="J7295" i="1"/>
  <c r="K7295" i="1" s="1"/>
  <c r="L7295" i="1"/>
  <c r="B7296" i="1"/>
  <c r="B7297" i="1" l="1"/>
  <c r="L7296" i="1"/>
  <c r="N7296" i="1"/>
  <c r="M7296" i="1"/>
  <c r="J7296" i="1"/>
  <c r="K7296" i="1" s="1"/>
  <c r="L7297" i="1" l="1"/>
  <c r="B7298" i="1"/>
  <c r="M7297" i="1"/>
  <c r="N7297" i="1"/>
  <c r="J7297" i="1"/>
  <c r="K7297" i="1" s="1"/>
  <c r="B7299" i="1" l="1"/>
  <c r="J7298" i="1"/>
  <c r="K7298" i="1" s="1"/>
  <c r="L7298" i="1"/>
  <c r="M7298" i="1"/>
  <c r="N7298" i="1"/>
  <c r="B7300" i="1" l="1"/>
  <c r="J7299" i="1"/>
  <c r="K7299" i="1" s="1"/>
  <c r="L7299" i="1"/>
  <c r="M7299" i="1"/>
  <c r="N7299" i="1"/>
  <c r="B7301" i="1" l="1"/>
  <c r="M7300" i="1"/>
  <c r="N7300" i="1"/>
  <c r="J7300" i="1"/>
  <c r="K7300" i="1" s="1"/>
  <c r="L7300" i="1"/>
  <c r="B7302" i="1" l="1"/>
  <c r="J7301" i="1"/>
  <c r="K7301" i="1" s="1"/>
  <c r="L7301" i="1"/>
  <c r="M7301" i="1"/>
  <c r="N7301" i="1"/>
  <c r="L7302" i="1" l="1"/>
  <c r="N7302" i="1"/>
  <c r="B7303" i="1"/>
  <c r="M7302" i="1"/>
  <c r="J7302" i="1"/>
  <c r="K7302" i="1" s="1"/>
  <c r="B7304" i="1" l="1"/>
  <c r="M7303" i="1"/>
  <c r="L7303" i="1"/>
  <c r="N7303" i="1"/>
  <c r="J7303" i="1"/>
  <c r="K7303" i="1" s="1"/>
  <c r="L7304" i="1" l="1"/>
  <c r="M7304" i="1"/>
  <c r="N7304" i="1"/>
  <c r="B7305" i="1"/>
  <c r="J7304" i="1" l="1"/>
  <c r="K7304" i="1" s="1"/>
  <c r="B7306" i="1"/>
  <c r="J7305" i="1"/>
  <c r="K7305" i="1" s="1"/>
  <c r="N7305" i="1"/>
  <c r="L7305" i="1"/>
  <c r="M7305" i="1"/>
  <c r="N7306" i="1" l="1"/>
  <c r="B7307" i="1"/>
  <c r="J7306" i="1"/>
  <c r="K7306" i="1" s="1"/>
  <c r="M7306" i="1"/>
  <c r="L7306" i="1"/>
  <c r="J7307" i="1" l="1"/>
  <c r="K7307" i="1" s="1"/>
  <c r="L7307" i="1"/>
  <c r="M7307" i="1"/>
  <c r="N7307" i="1"/>
  <c r="B7308" i="1"/>
  <c r="B7309" i="1" l="1"/>
  <c r="L7308" i="1"/>
  <c r="M7308" i="1"/>
  <c r="J7308" i="1"/>
  <c r="K7308" i="1" s="1"/>
  <c r="N7308" i="1"/>
  <c r="L7309" i="1" l="1"/>
  <c r="J7309" i="1"/>
  <c r="K7309" i="1" s="1"/>
  <c r="N7309" i="1"/>
  <c r="M7309" i="1"/>
  <c r="B7310" i="1"/>
  <c r="M7310" i="1" l="1"/>
  <c r="L7310" i="1"/>
  <c r="N7310" i="1"/>
  <c r="B7311" i="1"/>
  <c r="J7310" i="1"/>
  <c r="K7310" i="1" s="1"/>
  <c r="L7311" i="1" l="1"/>
  <c r="J7311" i="1"/>
  <c r="K7311" i="1" s="1"/>
  <c r="B7312" i="1"/>
  <c r="N7311" i="1"/>
  <c r="M7311" i="1"/>
  <c r="J7312" i="1" l="1"/>
  <c r="K7312" i="1" s="1"/>
  <c r="B7313" i="1"/>
  <c r="M7312" i="1"/>
  <c r="L7312" i="1"/>
  <c r="N7312" i="1"/>
  <c r="J7313" i="1" l="1"/>
  <c r="K7313" i="1" s="1"/>
  <c r="B7314" i="1"/>
  <c r="M7313" i="1"/>
  <c r="L7313" i="1"/>
  <c r="N7313" i="1"/>
  <c r="M7314" i="1" l="1"/>
  <c r="N7314" i="1"/>
  <c r="J7314" i="1"/>
  <c r="K7314" i="1" s="1"/>
  <c r="B7315" i="1"/>
  <c r="L7314" i="1"/>
  <c r="J7315" i="1" l="1"/>
  <c r="K7315" i="1" s="1"/>
  <c r="L7315" i="1"/>
  <c r="N7315" i="1"/>
  <c r="B7316" i="1"/>
  <c r="M7315" i="1"/>
  <c r="M7316" i="1" l="1"/>
  <c r="J7316" i="1"/>
  <c r="K7316" i="1" s="1"/>
  <c r="N7316" i="1"/>
  <c r="B7317" i="1"/>
  <c r="L7316" i="1"/>
  <c r="M7317" i="1" l="1"/>
  <c r="N7317" i="1"/>
  <c r="L7317" i="1"/>
  <c r="J7317" i="1"/>
  <c r="K7317" i="1" s="1"/>
  <c r="B7318" i="1"/>
  <c r="N7318" i="1" l="1"/>
  <c r="M7318" i="1"/>
  <c r="J7318" i="1"/>
  <c r="K7318" i="1" s="1"/>
  <c r="B7319" i="1"/>
  <c r="L7318" i="1"/>
  <c r="J7319" i="1" l="1"/>
  <c r="K7319" i="1" s="1"/>
  <c r="B7320" i="1"/>
  <c r="L7319" i="1"/>
  <c r="M7319" i="1"/>
  <c r="N7319" i="1"/>
  <c r="L7320" i="1" l="1"/>
  <c r="B7321" i="1"/>
  <c r="N7320" i="1"/>
  <c r="M7320" i="1"/>
  <c r="J7320" i="1"/>
  <c r="K7320" i="1" s="1"/>
  <c r="L7321" i="1" l="1"/>
  <c r="N7321" i="1"/>
  <c r="B7322" i="1"/>
  <c r="J7321" i="1"/>
  <c r="K7321" i="1" s="1"/>
  <c r="M7321" i="1"/>
  <c r="M7322" i="1" l="1"/>
  <c r="J7322" i="1"/>
  <c r="K7322" i="1" s="1"/>
  <c r="N7322" i="1"/>
  <c r="B7323" i="1"/>
  <c r="L7322" i="1"/>
  <c r="M7323" i="1" l="1"/>
  <c r="L7323" i="1"/>
  <c r="B7324" i="1"/>
  <c r="J7323" i="1"/>
  <c r="K7323" i="1" s="1"/>
  <c r="N7323" i="1"/>
  <c r="N7324" i="1" l="1"/>
  <c r="J7324" i="1"/>
  <c r="K7324" i="1" s="1"/>
  <c r="L7324" i="1"/>
  <c r="B7325" i="1"/>
  <c r="M7324" i="1"/>
  <c r="B7326" i="1" l="1"/>
  <c r="L7325" i="1"/>
  <c r="J7325" i="1"/>
  <c r="K7325" i="1" s="1"/>
  <c r="M7325" i="1"/>
  <c r="N7325" i="1"/>
  <c r="N7326" i="1" l="1"/>
  <c r="M7326" i="1"/>
  <c r="L7326" i="1"/>
  <c r="B7327" i="1"/>
  <c r="J7326" i="1"/>
  <c r="K7326" i="1" s="1"/>
  <c r="M7327" i="1" l="1"/>
  <c r="N7327" i="1"/>
  <c r="B7328" i="1"/>
  <c r="J7327" i="1"/>
  <c r="K7327" i="1" s="1"/>
  <c r="L7327" i="1"/>
  <c r="N7328" i="1" l="1"/>
  <c r="L7328" i="1"/>
  <c r="B7329" i="1"/>
  <c r="J7328" i="1"/>
  <c r="K7328" i="1" s="1"/>
  <c r="M7328" i="1"/>
  <c r="N7329" i="1" l="1"/>
  <c r="M7329" i="1"/>
  <c r="J7329" i="1"/>
  <c r="K7329" i="1" s="1"/>
  <c r="L7329" i="1"/>
  <c r="B7330" i="1"/>
  <c r="L7330" i="1" l="1"/>
  <c r="M7330" i="1"/>
  <c r="N7330" i="1"/>
  <c r="J7330" i="1"/>
  <c r="K7330" i="1" s="1"/>
  <c r="B7331" i="1"/>
  <c r="N7331" i="1" l="1"/>
  <c r="M7331" i="1"/>
  <c r="B7332" i="1"/>
  <c r="J7331" i="1"/>
  <c r="K7331" i="1" s="1"/>
  <c r="L7331" i="1"/>
  <c r="J7332" i="1" l="1"/>
  <c r="K7332" i="1" s="1"/>
  <c r="L7332" i="1"/>
  <c r="M7332" i="1"/>
  <c r="N7332" i="1"/>
  <c r="B7333" i="1"/>
  <c r="J7333" i="1" l="1"/>
  <c r="K7333" i="1" s="1"/>
  <c r="B7334" i="1"/>
  <c r="N7333" i="1"/>
  <c r="M7333" i="1"/>
  <c r="L7333" i="1"/>
  <c r="J7334" i="1" l="1"/>
  <c r="K7334" i="1" s="1"/>
  <c r="N7334" i="1"/>
  <c r="L7334" i="1"/>
  <c r="M7334" i="1"/>
  <c r="B7335" i="1"/>
  <c r="J7335" i="1" l="1"/>
  <c r="K7335" i="1" s="1"/>
  <c r="N7335" i="1"/>
  <c r="M7335" i="1"/>
  <c r="B7336" i="1"/>
  <c r="L7335" i="1"/>
  <c r="J7336" i="1" l="1"/>
  <c r="K7336" i="1" s="1"/>
  <c r="L7336" i="1"/>
  <c r="B7337" i="1"/>
  <c r="N7336" i="1"/>
  <c r="M7336" i="1"/>
  <c r="L7337" i="1" l="1"/>
  <c r="N7337" i="1"/>
  <c r="M7337" i="1"/>
  <c r="J7337" i="1"/>
  <c r="K7337" i="1" s="1"/>
  <c r="B7338" i="1"/>
  <c r="J7338" i="1" l="1"/>
  <c r="K7338" i="1" s="1"/>
  <c r="L7338" i="1"/>
  <c r="B7339" i="1"/>
  <c r="M7338" i="1"/>
  <c r="N7338" i="1"/>
  <c r="N7339" i="1" l="1"/>
  <c r="M7339" i="1"/>
  <c r="L7339" i="1"/>
  <c r="B7340" i="1"/>
  <c r="J7339" i="1"/>
  <c r="K7339" i="1" s="1"/>
  <c r="B7341" i="1" l="1"/>
  <c r="N7340" i="1"/>
  <c r="M7340" i="1"/>
  <c r="L7340" i="1"/>
  <c r="J7340" i="1"/>
  <c r="K7340" i="1" s="1"/>
  <c r="N7341" i="1" l="1"/>
  <c r="B7342" i="1"/>
  <c r="L7341" i="1"/>
  <c r="J7341" i="1"/>
  <c r="K7341" i="1" s="1"/>
  <c r="M7341" i="1"/>
  <c r="N7342" i="1" l="1"/>
  <c r="B7343" i="1"/>
  <c r="J7342" i="1"/>
  <c r="K7342" i="1" s="1"/>
  <c r="L7342" i="1"/>
  <c r="M7342" i="1"/>
  <c r="B7344" i="1" l="1"/>
  <c r="N7343" i="1"/>
  <c r="J7343" i="1"/>
  <c r="K7343" i="1" s="1"/>
  <c r="L7343" i="1"/>
  <c r="M7343" i="1"/>
  <c r="J7344" i="1" l="1"/>
  <c r="K7344" i="1" s="1"/>
  <c r="L7344" i="1"/>
  <c r="B7345" i="1"/>
  <c r="M7344" i="1"/>
  <c r="N7344" i="1"/>
  <c r="B7346" i="1" l="1"/>
  <c r="J7345" i="1"/>
  <c r="K7345" i="1" s="1"/>
  <c r="L7345" i="1"/>
  <c r="M7345" i="1"/>
  <c r="N7345" i="1"/>
  <c r="M7346" i="1" l="1"/>
  <c r="N7346" i="1"/>
  <c r="L7346" i="1"/>
  <c r="J7346" i="1"/>
  <c r="K7346" i="1" s="1"/>
  <c r="B7347" i="1"/>
  <c r="L7347" i="1" l="1"/>
  <c r="M7347" i="1"/>
  <c r="B7348" i="1"/>
  <c r="N7347" i="1"/>
  <c r="J7347" i="1"/>
  <c r="K7347" i="1" s="1"/>
  <c r="B7349" i="1" l="1"/>
  <c r="N7348" i="1"/>
  <c r="L7348" i="1"/>
  <c r="M7348" i="1"/>
  <c r="J7348" i="1"/>
  <c r="K7348" i="1" s="1"/>
  <c r="J7349" i="1" l="1"/>
  <c r="K7349" i="1" s="1"/>
  <c r="L7349" i="1"/>
  <c r="M7349" i="1"/>
  <c r="N7349" i="1"/>
  <c r="B7350" i="1"/>
  <c r="B7351" i="1" l="1"/>
  <c r="M7350" i="1"/>
  <c r="N7350" i="1"/>
  <c r="J7350" i="1"/>
  <c r="K7350" i="1" s="1"/>
  <c r="L7350" i="1"/>
  <c r="N7351" i="1" l="1"/>
  <c r="L7351" i="1"/>
  <c r="B7352" i="1"/>
  <c r="J7351" i="1"/>
  <c r="K7351" i="1" s="1"/>
  <c r="M7351" i="1"/>
  <c r="J7352" i="1" l="1"/>
  <c r="K7352" i="1" s="1"/>
  <c r="M7352" i="1"/>
  <c r="L7352" i="1"/>
  <c r="B7353" i="1"/>
  <c r="N7352" i="1"/>
  <c r="J7353" i="1" l="1"/>
  <c r="K7353" i="1" s="1"/>
  <c r="N7353" i="1"/>
  <c r="L7353" i="1"/>
  <c r="B7354" i="1"/>
  <c r="M7353" i="1"/>
  <c r="N7354" i="1" l="1"/>
  <c r="B7355" i="1"/>
  <c r="J7354" i="1"/>
  <c r="K7354" i="1" s="1"/>
  <c r="L7354" i="1"/>
  <c r="M7354" i="1"/>
  <c r="M7355" i="1" l="1"/>
  <c r="N7355" i="1"/>
  <c r="L7355" i="1"/>
  <c r="B7356" i="1"/>
  <c r="J7355" i="1"/>
  <c r="K7355" i="1" s="1"/>
  <c r="L7356" i="1" l="1"/>
  <c r="B7357" i="1"/>
  <c r="J7356" i="1"/>
  <c r="K7356" i="1" s="1"/>
  <c r="N7356" i="1"/>
  <c r="M7356" i="1"/>
  <c r="N7357" i="1" l="1"/>
  <c r="M7357" i="1"/>
  <c r="L7357" i="1"/>
  <c r="B7358" i="1"/>
  <c r="J7357" i="1"/>
  <c r="K7357" i="1" s="1"/>
  <c r="J7358" i="1" l="1"/>
  <c r="K7358" i="1" s="1"/>
  <c r="L7358" i="1"/>
  <c r="N7358" i="1"/>
  <c r="B7359" i="1"/>
  <c r="M7358" i="1"/>
  <c r="M7359" i="1" l="1"/>
  <c r="N7359" i="1"/>
  <c r="J7359" i="1"/>
  <c r="K7359" i="1" s="1"/>
  <c r="B7360" i="1"/>
  <c r="L7359" i="1"/>
  <c r="N7360" i="1" l="1"/>
  <c r="M7360" i="1"/>
  <c r="J7360" i="1"/>
  <c r="K7360" i="1" s="1"/>
  <c r="L7360" i="1"/>
  <c r="B7361" i="1"/>
  <c r="L7361" i="1" l="1"/>
  <c r="B7362" i="1"/>
  <c r="M7361" i="1"/>
  <c r="J7361" i="1"/>
  <c r="K7361" i="1" s="1"/>
  <c r="N7361" i="1"/>
  <c r="B7363" i="1" l="1"/>
  <c r="N7362" i="1"/>
  <c r="L7362" i="1"/>
  <c r="J7362" i="1"/>
  <c r="K7362" i="1" s="1"/>
  <c r="M7362" i="1"/>
  <c r="J7363" i="1" l="1"/>
  <c r="K7363" i="1" s="1"/>
  <c r="N7363" i="1"/>
  <c r="M7363" i="1"/>
  <c r="L7363" i="1"/>
  <c r="B7364" i="1"/>
  <c r="L7364" i="1" l="1"/>
  <c r="M7364" i="1"/>
  <c r="J7364" i="1"/>
  <c r="K7364" i="1" s="1"/>
  <c r="N7364" i="1"/>
  <c r="B7365" i="1"/>
  <c r="J7365" i="1" l="1"/>
  <c r="K7365" i="1" s="1"/>
  <c r="N7365" i="1"/>
  <c r="M7365" i="1"/>
  <c r="L7365" i="1"/>
  <c r="B7366" i="1"/>
  <c r="L7366" i="1" l="1"/>
  <c r="B7367" i="1"/>
  <c r="J7366" i="1"/>
  <c r="K7366" i="1" s="1"/>
  <c r="N7366" i="1"/>
  <c r="M7366" i="1"/>
  <c r="M7367" i="1" l="1"/>
  <c r="L7367" i="1"/>
  <c r="N7367" i="1"/>
  <c r="J7367" i="1"/>
  <c r="K7367" i="1" s="1"/>
  <c r="B7368" i="1"/>
  <c r="J7368" i="1" l="1"/>
  <c r="K7368" i="1" s="1"/>
  <c r="N7368" i="1"/>
  <c r="M7368" i="1"/>
  <c r="L7368" i="1"/>
  <c r="B7369" i="1"/>
  <c r="B7370" i="1" l="1"/>
  <c r="J7369" i="1"/>
  <c r="K7369" i="1" s="1"/>
  <c r="N7369" i="1"/>
  <c r="M7369" i="1"/>
  <c r="L7369" i="1"/>
  <c r="N7370" i="1" l="1"/>
  <c r="L7370" i="1"/>
  <c r="B7371" i="1"/>
  <c r="M7370" i="1"/>
  <c r="J7370" i="1"/>
  <c r="K7370" i="1" s="1"/>
  <c r="J7371" i="1" l="1"/>
  <c r="K7371" i="1" s="1"/>
  <c r="N7371" i="1"/>
  <c r="M7371" i="1"/>
  <c r="L7371" i="1"/>
  <c r="B7372" i="1"/>
  <c r="J7372" i="1" l="1"/>
  <c r="K7372" i="1" s="1"/>
  <c r="N7372" i="1"/>
  <c r="M7372" i="1"/>
  <c r="B7373" i="1"/>
  <c r="L7372" i="1"/>
  <c r="L7373" i="1" l="1"/>
  <c r="B7374" i="1"/>
  <c r="J7373" i="1"/>
  <c r="K7373" i="1" s="1"/>
  <c r="N7373" i="1"/>
  <c r="M7373" i="1"/>
  <c r="M7374" i="1" l="1"/>
  <c r="J7374" i="1"/>
  <c r="K7374" i="1" s="1"/>
  <c r="N7374" i="1"/>
  <c r="L7374" i="1"/>
  <c r="B7375" i="1"/>
  <c r="L7375" i="1" l="1"/>
  <c r="B7376" i="1"/>
  <c r="J7375" i="1"/>
  <c r="K7375" i="1" s="1"/>
  <c r="N7375" i="1"/>
  <c r="M7375" i="1"/>
  <c r="J7376" i="1" l="1"/>
  <c r="K7376" i="1" s="1"/>
  <c r="M7376" i="1"/>
  <c r="L7376" i="1"/>
  <c r="B7377" i="1"/>
  <c r="N7376" i="1"/>
  <c r="N7377" i="1" l="1"/>
  <c r="M7377" i="1"/>
  <c r="B7378" i="1"/>
  <c r="J7377" i="1"/>
  <c r="K7377" i="1" s="1"/>
  <c r="L7377" i="1"/>
  <c r="L7378" i="1" l="1"/>
  <c r="B7379" i="1"/>
  <c r="J7378" i="1"/>
  <c r="K7378" i="1" s="1"/>
  <c r="N7378" i="1"/>
  <c r="M7378" i="1"/>
  <c r="B7380" i="1" l="1"/>
  <c r="N7379" i="1"/>
  <c r="M7379" i="1"/>
  <c r="L7379" i="1"/>
  <c r="J7379" i="1"/>
  <c r="K7379" i="1" s="1"/>
  <c r="B7381" i="1" l="1"/>
  <c r="J7380" i="1"/>
  <c r="K7380" i="1" s="1"/>
  <c r="N7380" i="1"/>
  <c r="M7380" i="1"/>
  <c r="L7380" i="1"/>
  <c r="L7381" i="1" l="1"/>
  <c r="N7381" i="1"/>
  <c r="J7381" i="1"/>
  <c r="K7381" i="1" s="1"/>
  <c r="B7382" i="1"/>
  <c r="M7381" i="1"/>
  <c r="N7382" i="1" l="1"/>
  <c r="L7382" i="1"/>
  <c r="M7382" i="1"/>
  <c r="B7383" i="1"/>
  <c r="J7382" i="1"/>
  <c r="K7382" i="1" s="1"/>
  <c r="J7383" i="1" l="1"/>
  <c r="K7383" i="1" s="1"/>
  <c r="M7383" i="1"/>
  <c r="L7383" i="1"/>
  <c r="B7384" i="1"/>
  <c r="N7383" i="1"/>
  <c r="L7384" i="1" l="1"/>
  <c r="N7384" i="1"/>
  <c r="M7384" i="1"/>
  <c r="J7384" i="1"/>
  <c r="K7384" i="1" s="1"/>
  <c r="B7385" i="1"/>
  <c r="N7385" i="1" l="1"/>
  <c r="J7385" i="1"/>
  <c r="K7385" i="1" s="1"/>
  <c r="M7385" i="1"/>
  <c r="B7386" i="1"/>
  <c r="L7385" i="1"/>
  <c r="N7386" i="1" l="1"/>
  <c r="J7386" i="1"/>
  <c r="K7386" i="1" s="1"/>
  <c r="B7387" i="1"/>
  <c r="L7386" i="1"/>
  <c r="M7386" i="1"/>
  <c r="B7388" i="1" l="1"/>
  <c r="N7387" i="1"/>
  <c r="M7387" i="1"/>
  <c r="J7387" i="1"/>
  <c r="K7387" i="1" s="1"/>
  <c r="L7387" i="1"/>
  <c r="M7388" i="1" l="1"/>
  <c r="L7388" i="1"/>
  <c r="J7388" i="1"/>
  <c r="K7388" i="1" s="1"/>
  <c r="N7388" i="1"/>
  <c r="B7389" i="1"/>
  <c r="J7389" i="1" l="1"/>
  <c r="K7389" i="1" s="1"/>
  <c r="L7389" i="1"/>
  <c r="B7390" i="1"/>
  <c r="M7389" i="1"/>
  <c r="N7389" i="1"/>
  <c r="M7390" i="1" l="1"/>
  <c r="B7391" i="1"/>
  <c r="N7390" i="1"/>
  <c r="L7390" i="1"/>
  <c r="J7390" i="1"/>
  <c r="K7390" i="1" s="1"/>
  <c r="B7392" i="1" l="1"/>
  <c r="M7391" i="1"/>
  <c r="N7391" i="1"/>
  <c r="J7391" i="1"/>
  <c r="K7391" i="1" s="1"/>
  <c r="L7391" i="1"/>
  <c r="M7392" i="1" l="1"/>
  <c r="B7393" i="1"/>
  <c r="L7392" i="1"/>
  <c r="N7392" i="1"/>
  <c r="J7392" i="1"/>
  <c r="K7392" i="1" s="1"/>
  <c r="J7393" i="1" l="1"/>
  <c r="K7393" i="1" s="1"/>
  <c r="N7393" i="1"/>
  <c r="M7393" i="1"/>
  <c r="L7393" i="1"/>
  <c r="B7394" i="1"/>
  <c r="N7394" i="1" l="1"/>
  <c r="M7394" i="1"/>
  <c r="L7394" i="1"/>
  <c r="B7395" i="1"/>
  <c r="J7394" i="1"/>
  <c r="K7394" i="1" s="1"/>
  <c r="B7396" i="1" l="1"/>
  <c r="N7395" i="1"/>
  <c r="M7395" i="1"/>
  <c r="L7395" i="1"/>
  <c r="J7395" i="1"/>
  <c r="K7395" i="1" s="1"/>
  <c r="M7396" i="1" l="1"/>
  <c r="N7396" i="1"/>
  <c r="L7396" i="1"/>
  <c r="J7396" i="1"/>
  <c r="K7396" i="1" s="1"/>
  <c r="B7397" i="1"/>
  <c r="N7397" i="1" l="1"/>
  <c r="M7397" i="1"/>
  <c r="L7397" i="1"/>
  <c r="B7398" i="1"/>
  <c r="J7397" i="1"/>
  <c r="K7397" i="1" s="1"/>
  <c r="B7399" i="1" l="1"/>
  <c r="N7398" i="1"/>
  <c r="J7398" i="1"/>
  <c r="K7398" i="1" s="1"/>
  <c r="M7398" i="1"/>
  <c r="L7398" i="1"/>
  <c r="L7399" i="1" l="1"/>
  <c r="J7399" i="1"/>
  <c r="K7399" i="1" s="1"/>
  <c r="M7399" i="1"/>
  <c r="B7400" i="1"/>
  <c r="N7399" i="1"/>
  <c r="M7400" i="1" l="1"/>
  <c r="J7400" i="1"/>
  <c r="K7400" i="1" s="1"/>
  <c r="N7400" i="1"/>
  <c r="L7400" i="1"/>
  <c r="B7401" i="1"/>
  <c r="B7402" i="1" l="1"/>
  <c r="L7401" i="1"/>
  <c r="N7401" i="1"/>
  <c r="J7401" i="1"/>
  <c r="K7401" i="1" s="1"/>
  <c r="M7401" i="1"/>
  <c r="N7402" i="1" l="1"/>
  <c r="M7402" i="1"/>
  <c r="L7402" i="1"/>
  <c r="B7403" i="1"/>
  <c r="L7403" i="1" l="1"/>
  <c r="M7403" i="1"/>
  <c r="B7404" i="1"/>
  <c r="N7403" i="1"/>
  <c r="J7403" i="1"/>
  <c r="K7403" i="1" s="1"/>
  <c r="J7402" i="1"/>
  <c r="K7402" i="1" s="1"/>
  <c r="B7405" i="1" l="1"/>
  <c r="N7404" i="1"/>
  <c r="J7404" i="1"/>
  <c r="K7404" i="1" s="1"/>
  <c r="M7404" i="1"/>
  <c r="L7404" i="1"/>
  <c r="L7405" i="1" l="1"/>
  <c r="M7405" i="1"/>
  <c r="B7406" i="1"/>
  <c r="N7405" i="1"/>
  <c r="J7405" i="1"/>
  <c r="K7405" i="1" s="1"/>
  <c r="N7406" i="1" l="1"/>
  <c r="J7406" i="1"/>
  <c r="K7406" i="1" s="1"/>
  <c r="M7406" i="1"/>
  <c r="B7407" i="1"/>
  <c r="L7406" i="1"/>
  <c r="L7407" i="1" l="1"/>
  <c r="N7407" i="1"/>
  <c r="B7408" i="1"/>
  <c r="M7407" i="1"/>
  <c r="J7407" i="1"/>
  <c r="K7407" i="1" s="1"/>
  <c r="M7408" i="1" l="1"/>
  <c r="J7408" i="1"/>
  <c r="K7408" i="1" s="1"/>
  <c r="B7409" i="1"/>
  <c r="N7408" i="1"/>
  <c r="L7408" i="1"/>
  <c r="J7409" i="1" l="1"/>
  <c r="K7409" i="1" s="1"/>
  <c r="B7410" i="1"/>
  <c r="M7409" i="1"/>
  <c r="L7409" i="1"/>
  <c r="N7409" i="1"/>
  <c r="N7410" i="1" l="1"/>
  <c r="B7411" i="1"/>
  <c r="L7410" i="1"/>
  <c r="J7410" i="1"/>
  <c r="K7410" i="1" s="1"/>
  <c r="M7410" i="1"/>
  <c r="L7411" i="1" l="1"/>
  <c r="M7411" i="1"/>
  <c r="J7411" i="1"/>
  <c r="K7411" i="1" s="1"/>
  <c r="N7411" i="1"/>
  <c r="B7412" i="1"/>
  <c r="L7412" i="1" l="1"/>
  <c r="N7412" i="1"/>
  <c r="B7413" i="1"/>
  <c r="M7412" i="1"/>
  <c r="J7412" i="1"/>
  <c r="K7412" i="1" s="1"/>
  <c r="M7413" i="1" l="1"/>
  <c r="J7413" i="1"/>
  <c r="K7413" i="1" s="1"/>
  <c r="B7414" i="1"/>
  <c r="N7413" i="1"/>
  <c r="L7413" i="1"/>
  <c r="J7414" i="1" l="1"/>
  <c r="K7414" i="1" s="1"/>
  <c r="L7414" i="1"/>
  <c r="M7414" i="1"/>
  <c r="N7414" i="1"/>
  <c r="B7415" i="1"/>
  <c r="N7415" i="1" l="1"/>
  <c r="J7415" i="1"/>
  <c r="K7415" i="1" s="1"/>
  <c r="B7416" i="1"/>
  <c r="M7415" i="1"/>
  <c r="L7415" i="1"/>
  <c r="J7416" i="1" l="1"/>
  <c r="K7416" i="1" s="1"/>
  <c r="N7416" i="1"/>
  <c r="M7416" i="1"/>
  <c r="L7416" i="1"/>
  <c r="B7417" i="1"/>
  <c r="J7417" i="1" l="1"/>
  <c r="K7417" i="1" s="1"/>
  <c r="N7417" i="1"/>
  <c r="M7417" i="1"/>
  <c r="L7417" i="1"/>
  <c r="B7418" i="1"/>
  <c r="L7418" i="1" l="1"/>
  <c r="J7418" i="1"/>
  <c r="K7418" i="1" s="1"/>
  <c r="B7419" i="1"/>
  <c r="N7418" i="1"/>
  <c r="M7418" i="1"/>
  <c r="B7420" i="1" l="1"/>
  <c r="N7419" i="1"/>
  <c r="J7419" i="1"/>
  <c r="K7419" i="1" s="1"/>
  <c r="L7419" i="1"/>
  <c r="M7419" i="1"/>
  <c r="N7420" i="1" l="1"/>
  <c r="M7420" i="1"/>
  <c r="L7420" i="1"/>
  <c r="J7420" i="1"/>
  <c r="K7420" i="1" s="1"/>
  <c r="B7421" i="1"/>
  <c r="M7421" i="1" l="1"/>
  <c r="N7421" i="1"/>
  <c r="L7421" i="1"/>
  <c r="J7421" i="1"/>
  <c r="K7421" i="1" s="1"/>
  <c r="B7422" i="1"/>
  <c r="N7422" i="1" l="1"/>
  <c r="L7422" i="1"/>
  <c r="J7422" i="1"/>
  <c r="K7422" i="1" s="1"/>
  <c r="M7422" i="1"/>
  <c r="B7423" i="1"/>
  <c r="N7423" i="1" l="1"/>
  <c r="M7423" i="1"/>
  <c r="B7424" i="1"/>
  <c r="L7423" i="1"/>
  <c r="J7423" i="1"/>
  <c r="K7423" i="1" s="1"/>
  <c r="B7425" i="1" l="1"/>
  <c r="L7424" i="1"/>
  <c r="N7424" i="1"/>
  <c r="M7424" i="1"/>
  <c r="J7424" i="1"/>
  <c r="K7424" i="1" s="1"/>
  <c r="J7425" i="1" l="1"/>
  <c r="K7425" i="1" s="1"/>
  <c r="B7426" i="1"/>
  <c r="M7425" i="1"/>
  <c r="L7425" i="1"/>
  <c r="N7425" i="1"/>
  <c r="J7426" i="1" l="1"/>
  <c r="K7426" i="1" s="1"/>
  <c r="B7427" i="1"/>
  <c r="M7426" i="1"/>
  <c r="N7426" i="1"/>
  <c r="L7426" i="1"/>
  <c r="N7427" i="1" l="1"/>
  <c r="M7427" i="1"/>
  <c r="L7427" i="1"/>
  <c r="J7427" i="1"/>
  <c r="K7427" i="1" s="1"/>
  <c r="B7428" i="1"/>
  <c r="J7428" i="1" l="1"/>
  <c r="K7428" i="1" s="1"/>
  <c r="N7428" i="1"/>
  <c r="M7428" i="1"/>
  <c r="L7428" i="1"/>
  <c r="B7429" i="1"/>
  <c r="M7429" i="1" l="1"/>
  <c r="L7429" i="1"/>
  <c r="N7429" i="1"/>
  <c r="B7430" i="1"/>
  <c r="J7429" i="1"/>
  <c r="K7429" i="1" s="1"/>
  <c r="N7430" i="1" l="1"/>
  <c r="M7430" i="1"/>
  <c r="L7430" i="1"/>
  <c r="J7430" i="1"/>
  <c r="K7430" i="1" s="1"/>
  <c r="B7431" i="1"/>
  <c r="N7431" i="1" l="1"/>
  <c r="J7431" i="1"/>
  <c r="K7431" i="1" s="1"/>
  <c r="L7431" i="1"/>
  <c r="M7431" i="1"/>
  <c r="B7432" i="1"/>
  <c r="B7433" i="1" l="1"/>
  <c r="L7432" i="1"/>
  <c r="J7432" i="1"/>
  <c r="K7432" i="1" s="1"/>
  <c r="N7432" i="1"/>
  <c r="M7432" i="1"/>
  <c r="M7433" i="1" l="1"/>
  <c r="B7434" i="1"/>
  <c r="J7433" i="1"/>
  <c r="K7433" i="1" s="1"/>
  <c r="L7433" i="1"/>
  <c r="N7433" i="1"/>
  <c r="J7434" i="1" l="1"/>
  <c r="K7434" i="1" s="1"/>
  <c r="B7435" i="1"/>
  <c r="L7434" i="1"/>
  <c r="N7434" i="1"/>
  <c r="M7434" i="1"/>
  <c r="B7436" i="1" l="1"/>
  <c r="J7435" i="1"/>
  <c r="K7435" i="1" s="1"/>
  <c r="N7435" i="1"/>
  <c r="M7435" i="1"/>
  <c r="L7435" i="1"/>
  <c r="N7436" i="1" l="1"/>
  <c r="M7436" i="1"/>
  <c r="L7436" i="1"/>
  <c r="B7437" i="1"/>
  <c r="J7436" i="1"/>
  <c r="K7436" i="1" s="1"/>
  <c r="L7437" i="1" l="1"/>
  <c r="B7438" i="1"/>
  <c r="N7437" i="1"/>
  <c r="M7437" i="1"/>
  <c r="J7437" i="1"/>
  <c r="K7437" i="1" s="1"/>
  <c r="N7438" i="1" l="1"/>
  <c r="J7438" i="1"/>
  <c r="K7438" i="1" s="1"/>
  <c r="B7439" i="1"/>
  <c r="M7438" i="1"/>
  <c r="L7438" i="1"/>
  <c r="L7439" i="1" l="1"/>
  <c r="B7440" i="1"/>
  <c r="M7439" i="1"/>
  <c r="J7439" i="1"/>
  <c r="K7439" i="1" s="1"/>
  <c r="N7439" i="1"/>
  <c r="L7440" i="1" l="1"/>
  <c r="M7440" i="1"/>
  <c r="B7441" i="1"/>
  <c r="J7440" i="1"/>
  <c r="K7440" i="1" s="1"/>
  <c r="N7440" i="1"/>
  <c r="B7442" i="1" l="1"/>
  <c r="M7441" i="1"/>
  <c r="L7441" i="1"/>
  <c r="J7441" i="1"/>
  <c r="K7441" i="1" s="1"/>
  <c r="N7441" i="1"/>
  <c r="B7443" i="1" l="1"/>
  <c r="N7442" i="1"/>
  <c r="M7442" i="1"/>
  <c r="J7442" i="1"/>
  <c r="K7442" i="1" s="1"/>
  <c r="L7442" i="1"/>
  <c r="B7444" i="1" l="1"/>
  <c r="M7443" i="1"/>
  <c r="J7443" i="1"/>
  <c r="K7443" i="1" s="1"/>
  <c r="L7443" i="1"/>
  <c r="N7443" i="1"/>
  <c r="L7444" i="1" l="1"/>
  <c r="N7444" i="1"/>
  <c r="B7445" i="1"/>
  <c r="M7444" i="1"/>
  <c r="J7444" i="1"/>
  <c r="K7444" i="1" s="1"/>
  <c r="M7445" i="1" l="1"/>
  <c r="J7445" i="1"/>
  <c r="K7445" i="1" s="1"/>
  <c r="L7445" i="1"/>
  <c r="B7446" i="1"/>
  <c r="N7445" i="1"/>
  <c r="B7447" i="1" l="1"/>
  <c r="J7446" i="1"/>
  <c r="K7446" i="1" s="1"/>
  <c r="N7446" i="1"/>
  <c r="M7446" i="1"/>
  <c r="L7446" i="1"/>
  <c r="B7448" i="1" l="1"/>
  <c r="L7447" i="1"/>
  <c r="J7447" i="1"/>
  <c r="K7447" i="1" s="1"/>
  <c r="M7447" i="1"/>
  <c r="N7447" i="1"/>
  <c r="B7449" i="1" l="1"/>
  <c r="N7448" i="1"/>
  <c r="M7448" i="1"/>
  <c r="J7448" i="1"/>
  <c r="K7448" i="1" s="1"/>
  <c r="L7448" i="1"/>
  <c r="N7449" i="1" l="1"/>
  <c r="M7449" i="1"/>
  <c r="B7450" i="1"/>
  <c r="L7449" i="1"/>
  <c r="J7449" i="1"/>
  <c r="K7449" i="1" s="1"/>
  <c r="N7450" i="1" l="1"/>
  <c r="M7450" i="1"/>
  <c r="L7450" i="1"/>
  <c r="J7450" i="1"/>
  <c r="K7450" i="1" s="1"/>
  <c r="B7451" i="1"/>
  <c r="N7451" i="1" l="1"/>
  <c r="B7452" i="1"/>
  <c r="M7451" i="1"/>
  <c r="L7451" i="1"/>
  <c r="J7451" i="1"/>
  <c r="K7451" i="1" s="1"/>
  <c r="B7453" i="1" l="1"/>
  <c r="N7452" i="1"/>
  <c r="M7452" i="1"/>
  <c r="L7452" i="1"/>
  <c r="J7452" i="1"/>
  <c r="K7452" i="1" s="1"/>
  <c r="N7453" i="1" l="1"/>
  <c r="B7454" i="1"/>
  <c r="J7453" i="1"/>
  <c r="K7453" i="1" s="1"/>
  <c r="M7453" i="1"/>
  <c r="L7453" i="1"/>
  <c r="N7454" i="1" l="1"/>
  <c r="M7454" i="1"/>
  <c r="B7455" i="1"/>
  <c r="J7454" i="1"/>
  <c r="K7454" i="1" s="1"/>
  <c r="L7454" i="1"/>
  <c r="L7455" i="1" l="1"/>
  <c r="B7456" i="1"/>
  <c r="N7455" i="1"/>
  <c r="M7455" i="1"/>
  <c r="J7455" i="1"/>
  <c r="K7455" i="1" s="1"/>
  <c r="J7456" i="1" l="1"/>
  <c r="K7456" i="1" s="1"/>
  <c r="N7456" i="1"/>
  <c r="B7457" i="1"/>
  <c r="M7456" i="1"/>
  <c r="L7456" i="1"/>
  <c r="J7457" i="1" l="1"/>
  <c r="K7457" i="1" s="1"/>
  <c r="L7457" i="1"/>
  <c r="M7457" i="1"/>
  <c r="B7458" i="1"/>
  <c r="N7457" i="1"/>
  <c r="N7458" i="1" l="1"/>
  <c r="B7459" i="1"/>
  <c r="L7458" i="1"/>
  <c r="J7458" i="1"/>
  <c r="K7458" i="1" s="1"/>
  <c r="M7458" i="1"/>
  <c r="J7459" i="1" l="1"/>
  <c r="K7459" i="1" s="1"/>
  <c r="N7459" i="1"/>
  <c r="B7460" i="1"/>
  <c r="L7459" i="1"/>
  <c r="M7459" i="1"/>
  <c r="J7460" i="1" l="1"/>
  <c r="K7460" i="1" s="1"/>
  <c r="N7460" i="1"/>
  <c r="L7460" i="1"/>
  <c r="M7460" i="1"/>
  <c r="B7461" i="1"/>
  <c r="B7462" i="1" l="1"/>
  <c r="J7461" i="1"/>
  <c r="K7461" i="1" s="1"/>
  <c r="M7461" i="1"/>
  <c r="N7461" i="1"/>
  <c r="L7461" i="1"/>
  <c r="M7462" i="1" l="1"/>
  <c r="B7463" i="1"/>
  <c r="L7462" i="1"/>
  <c r="N7462" i="1"/>
  <c r="J7462" i="1"/>
  <c r="K7462" i="1" s="1"/>
  <c r="M7463" i="1" l="1"/>
  <c r="J7463" i="1"/>
  <c r="K7463" i="1" s="1"/>
  <c r="N7463" i="1"/>
  <c r="L7463" i="1"/>
  <c r="B7464" i="1"/>
  <c r="N7464" i="1" l="1"/>
  <c r="M7464" i="1"/>
  <c r="L7464" i="1"/>
  <c r="J7464" i="1"/>
  <c r="K7464" i="1" s="1"/>
  <c r="B7465" i="1"/>
  <c r="N7465" i="1" l="1"/>
  <c r="M7465" i="1"/>
  <c r="J7465" i="1"/>
  <c r="K7465" i="1" s="1"/>
  <c r="L7465" i="1"/>
  <c r="B7466" i="1"/>
  <c r="J7466" i="1" l="1"/>
  <c r="K7466" i="1" s="1"/>
  <c r="N7466" i="1"/>
  <c r="M7466" i="1"/>
  <c r="B7467" i="1"/>
  <c r="L7466" i="1"/>
  <c r="B7468" i="1" l="1"/>
  <c r="M7467" i="1"/>
  <c r="L7467" i="1"/>
  <c r="J7467" i="1"/>
  <c r="K7467" i="1" s="1"/>
  <c r="N7467" i="1"/>
  <c r="J7468" i="1" l="1"/>
  <c r="K7468" i="1" s="1"/>
  <c r="B7469" i="1"/>
  <c r="N7468" i="1"/>
  <c r="M7468" i="1"/>
  <c r="L7468" i="1"/>
  <c r="J7469" i="1" l="1"/>
  <c r="K7469" i="1" s="1"/>
  <c r="N7469" i="1"/>
  <c r="M7469" i="1"/>
  <c r="L7469" i="1"/>
  <c r="B7470" i="1"/>
  <c r="M7470" i="1" l="1"/>
  <c r="B7471" i="1"/>
  <c r="L7470" i="1"/>
  <c r="N7470" i="1"/>
  <c r="J7470" i="1"/>
  <c r="K7470" i="1" s="1"/>
  <c r="J7471" i="1" l="1"/>
  <c r="K7471" i="1" s="1"/>
  <c r="L7471" i="1"/>
  <c r="B7472" i="1"/>
  <c r="N7471" i="1"/>
  <c r="M7471" i="1"/>
  <c r="M7472" i="1" l="1"/>
  <c r="L7472" i="1"/>
  <c r="J7472" i="1"/>
  <c r="K7472" i="1" s="1"/>
  <c r="N7472" i="1"/>
  <c r="B7473" i="1"/>
  <c r="N7473" i="1" l="1"/>
  <c r="J7473" i="1"/>
  <c r="K7473" i="1" s="1"/>
  <c r="L7473" i="1"/>
  <c r="M7473" i="1"/>
  <c r="B7474" i="1"/>
  <c r="B7475" i="1" l="1"/>
  <c r="N7474" i="1"/>
  <c r="M7474" i="1"/>
  <c r="L7474" i="1"/>
  <c r="J7474" i="1"/>
  <c r="K7474" i="1" s="1"/>
  <c r="N7475" i="1" l="1"/>
  <c r="B7476" i="1"/>
  <c r="J7475" i="1"/>
  <c r="K7475" i="1" s="1"/>
  <c r="M7475" i="1"/>
  <c r="L7475" i="1"/>
  <c r="B7477" i="1" l="1"/>
  <c r="L7476" i="1"/>
  <c r="J7476" i="1"/>
  <c r="K7476" i="1" s="1"/>
  <c r="N7476" i="1"/>
  <c r="M7476" i="1"/>
  <c r="N7477" i="1" l="1"/>
  <c r="B7478" i="1"/>
  <c r="M7477" i="1"/>
  <c r="L7477" i="1"/>
  <c r="J7477" i="1"/>
  <c r="K7477" i="1" s="1"/>
  <c r="L7478" i="1" l="1"/>
  <c r="B7479" i="1"/>
  <c r="N7478" i="1"/>
  <c r="J7478" i="1"/>
  <c r="K7478" i="1" s="1"/>
  <c r="M7478" i="1"/>
  <c r="L7479" i="1" l="1"/>
  <c r="B7480" i="1"/>
  <c r="J7479" i="1"/>
  <c r="K7479" i="1" s="1"/>
  <c r="N7479" i="1"/>
  <c r="M7479" i="1"/>
  <c r="N7480" i="1" l="1"/>
  <c r="M7480" i="1"/>
  <c r="L7480" i="1"/>
  <c r="B7481" i="1"/>
  <c r="J7480" i="1"/>
  <c r="K7480" i="1" s="1"/>
  <c r="L7481" i="1" l="1"/>
  <c r="N7481" i="1"/>
  <c r="J7481" i="1"/>
  <c r="K7481" i="1" s="1"/>
  <c r="M7481" i="1"/>
  <c r="B7482" i="1"/>
  <c r="N7482" i="1" l="1"/>
  <c r="B7483" i="1"/>
  <c r="J7482" i="1"/>
  <c r="K7482" i="1" s="1"/>
  <c r="M7482" i="1"/>
  <c r="L7482" i="1"/>
  <c r="L7483" i="1" l="1"/>
  <c r="M7483" i="1"/>
  <c r="N7483" i="1"/>
  <c r="B7484" i="1"/>
  <c r="J7483" i="1"/>
  <c r="K7483" i="1" s="1"/>
  <c r="M7484" i="1" l="1"/>
  <c r="N7484" i="1"/>
  <c r="L7484" i="1"/>
  <c r="J7484" i="1"/>
  <c r="K7484" i="1" s="1"/>
  <c r="B7485" i="1"/>
  <c r="J7485" i="1" l="1"/>
  <c r="K7485" i="1" s="1"/>
  <c r="N7485" i="1"/>
  <c r="B7486" i="1"/>
  <c r="M7485" i="1"/>
  <c r="L7485" i="1"/>
  <c r="L7486" i="1" l="1"/>
  <c r="J7486" i="1"/>
  <c r="K7486" i="1" s="1"/>
  <c r="N7486" i="1"/>
  <c r="M7486" i="1"/>
  <c r="B7487" i="1"/>
  <c r="L7487" i="1" l="1"/>
  <c r="B7488" i="1"/>
  <c r="N7487" i="1"/>
  <c r="M7487" i="1"/>
  <c r="J7487" i="1"/>
  <c r="K7487" i="1" s="1"/>
  <c r="M7488" i="1" l="1"/>
  <c r="L7488" i="1"/>
  <c r="J7488" i="1"/>
  <c r="K7488" i="1" s="1"/>
  <c r="B7489" i="1"/>
  <c r="N7488" i="1"/>
  <c r="N7489" i="1" l="1"/>
  <c r="M7489" i="1"/>
  <c r="B7490" i="1"/>
  <c r="J7489" i="1"/>
  <c r="K7489" i="1" s="1"/>
  <c r="L7489" i="1"/>
  <c r="B7491" i="1" l="1"/>
  <c r="J7490" i="1"/>
  <c r="K7490" i="1" s="1"/>
  <c r="N7490" i="1"/>
  <c r="M7490" i="1"/>
  <c r="L7490" i="1"/>
  <c r="L7491" i="1" l="1"/>
  <c r="J7491" i="1"/>
  <c r="K7491" i="1" s="1"/>
  <c r="B7492" i="1"/>
  <c r="N7491" i="1"/>
  <c r="M7491" i="1"/>
  <c r="N7492" i="1" l="1"/>
  <c r="M7492" i="1"/>
  <c r="L7492" i="1"/>
  <c r="B7493" i="1"/>
  <c r="J7492" i="1"/>
  <c r="K7492" i="1" s="1"/>
  <c r="B7494" i="1" l="1"/>
  <c r="N7493" i="1"/>
  <c r="J7493" i="1"/>
  <c r="K7493" i="1" s="1"/>
  <c r="L7493" i="1"/>
  <c r="M7493" i="1"/>
  <c r="J7494" i="1" l="1"/>
  <c r="K7494" i="1" s="1"/>
  <c r="N7494" i="1"/>
  <c r="M7494" i="1"/>
  <c r="B7495" i="1"/>
  <c r="L7494" i="1"/>
  <c r="L7495" i="1" l="1"/>
  <c r="B7496" i="1"/>
  <c r="J7495" i="1"/>
  <c r="K7495" i="1" s="1"/>
  <c r="N7495" i="1"/>
  <c r="M7495" i="1"/>
  <c r="J7496" i="1" l="1"/>
  <c r="K7496" i="1" s="1"/>
  <c r="L7496" i="1"/>
  <c r="M7496" i="1"/>
  <c r="B7497" i="1"/>
  <c r="N7496" i="1"/>
  <c r="M7497" i="1" l="1"/>
  <c r="J7497" i="1"/>
  <c r="K7497" i="1" s="1"/>
  <c r="L7497" i="1"/>
  <c r="N7497" i="1"/>
  <c r="B7498" i="1"/>
  <c r="L7498" i="1" l="1"/>
  <c r="J7498" i="1"/>
  <c r="K7498" i="1" s="1"/>
  <c r="B7499" i="1"/>
  <c r="N7498" i="1"/>
  <c r="M7498" i="1"/>
  <c r="L7499" i="1" l="1"/>
  <c r="B7500" i="1"/>
  <c r="N7499" i="1"/>
  <c r="J7499" i="1"/>
  <c r="K7499" i="1" s="1"/>
  <c r="M7499" i="1"/>
  <c r="M7500" i="1" l="1"/>
  <c r="L7500" i="1"/>
  <c r="N7500" i="1"/>
  <c r="B7501" i="1"/>
  <c r="J7500" i="1"/>
  <c r="K7500" i="1" s="1"/>
  <c r="B7502" i="1" l="1"/>
  <c r="N7501" i="1"/>
  <c r="J7501" i="1"/>
  <c r="K7501" i="1" s="1"/>
  <c r="M7501" i="1"/>
  <c r="L7501" i="1"/>
  <c r="J7502" i="1" l="1"/>
  <c r="K7502" i="1" s="1"/>
  <c r="N7502" i="1"/>
  <c r="M7502" i="1"/>
  <c r="B7503" i="1"/>
  <c r="L7502" i="1"/>
  <c r="J7503" i="1" l="1"/>
  <c r="K7503" i="1" s="1"/>
  <c r="B7504" i="1"/>
  <c r="N7503" i="1"/>
  <c r="L7503" i="1"/>
  <c r="M7503" i="1"/>
  <c r="B7505" i="1" l="1"/>
  <c r="M7504" i="1"/>
  <c r="N7504" i="1"/>
  <c r="L7504" i="1"/>
  <c r="J7504" i="1" l="1"/>
  <c r="K7504" i="1" s="1"/>
  <c r="B7506" i="1"/>
  <c r="J7505" i="1"/>
  <c r="K7505" i="1" s="1"/>
  <c r="L7505" i="1"/>
  <c r="N7505" i="1"/>
  <c r="M7505" i="1"/>
  <c r="L7506" i="1" l="1"/>
  <c r="M7506" i="1"/>
  <c r="B7507" i="1"/>
  <c r="N7506" i="1"/>
  <c r="J7506" i="1"/>
  <c r="K7506" i="1" s="1"/>
  <c r="N7507" i="1" l="1"/>
  <c r="M7507" i="1"/>
  <c r="J7507" i="1"/>
  <c r="K7507" i="1" s="1"/>
  <c r="B7508" i="1"/>
  <c r="L7507" i="1"/>
  <c r="J7508" i="1" l="1"/>
  <c r="K7508" i="1" s="1"/>
  <c r="M7508" i="1"/>
  <c r="L7508" i="1"/>
  <c r="B7509" i="1"/>
  <c r="N7508" i="1"/>
  <c r="J7509" i="1" l="1"/>
  <c r="K7509" i="1" s="1"/>
  <c r="B7510" i="1"/>
  <c r="M7509" i="1"/>
  <c r="L7509" i="1"/>
  <c r="N7509" i="1"/>
  <c r="N7510" i="1" l="1"/>
  <c r="B7511" i="1"/>
  <c r="M7510" i="1"/>
  <c r="L7510" i="1"/>
  <c r="J7510" i="1"/>
  <c r="K7510" i="1" s="1"/>
  <c r="N7511" i="1" l="1"/>
  <c r="L7511" i="1"/>
  <c r="M7511" i="1"/>
  <c r="J7511" i="1"/>
  <c r="K7511" i="1" s="1"/>
  <c r="B7512" i="1"/>
  <c r="N7512" i="1" l="1"/>
  <c r="M7512" i="1"/>
  <c r="L7512" i="1"/>
  <c r="J7512" i="1"/>
  <c r="K7512" i="1" s="1"/>
  <c r="B7513" i="1"/>
  <c r="J7513" i="1" l="1"/>
  <c r="K7513" i="1" s="1"/>
  <c r="B7514" i="1"/>
  <c r="N7513" i="1"/>
  <c r="M7513" i="1"/>
  <c r="L7513" i="1"/>
  <c r="L7514" i="1" l="1"/>
  <c r="N7514" i="1"/>
  <c r="B7515" i="1"/>
  <c r="M7514" i="1"/>
  <c r="J7514" i="1"/>
  <c r="K7514" i="1" s="1"/>
  <c r="N7515" i="1" l="1"/>
  <c r="B7516" i="1"/>
  <c r="M7515" i="1"/>
  <c r="L7515" i="1"/>
  <c r="J7515" i="1"/>
  <c r="K7515" i="1" s="1"/>
  <c r="B7517" i="1" l="1"/>
  <c r="N7516" i="1"/>
  <c r="J7516" i="1"/>
  <c r="K7516" i="1" s="1"/>
  <c r="M7516" i="1"/>
  <c r="L7516" i="1"/>
  <c r="J7517" i="1" l="1"/>
  <c r="K7517" i="1" s="1"/>
  <c r="L7517" i="1"/>
  <c r="B7518" i="1"/>
  <c r="N7517" i="1"/>
  <c r="M7517" i="1"/>
  <c r="L7518" i="1" l="1"/>
  <c r="B7519" i="1"/>
  <c r="J7518" i="1"/>
  <c r="K7518" i="1" s="1"/>
  <c r="N7518" i="1"/>
  <c r="M7518" i="1"/>
  <c r="L7519" i="1" l="1"/>
  <c r="J7519" i="1"/>
  <c r="K7519" i="1" s="1"/>
  <c r="B7520" i="1"/>
  <c r="N7519" i="1"/>
  <c r="M7519" i="1"/>
  <c r="N7520" i="1" l="1"/>
  <c r="J7520" i="1"/>
  <c r="K7520" i="1" s="1"/>
  <c r="M7520" i="1"/>
  <c r="L7520" i="1"/>
  <c r="B7521" i="1"/>
  <c r="M7521" i="1" l="1"/>
  <c r="N7521" i="1"/>
  <c r="B7522" i="1"/>
  <c r="L7521" i="1"/>
  <c r="J7521" i="1"/>
  <c r="K7521" i="1" s="1"/>
  <c r="B7523" i="1" l="1"/>
  <c r="M7522" i="1"/>
  <c r="J7522" i="1"/>
  <c r="K7522" i="1" s="1"/>
  <c r="L7522" i="1"/>
  <c r="N7522" i="1"/>
  <c r="L7523" i="1" l="1"/>
  <c r="B7524" i="1"/>
  <c r="J7523" i="1"/>
  <c r="K7523" i="1" s="1"/>
  <c r="N7523" i="1"/>
  <c r="M7523" i="1"/>
  <c r="N7524" i="1" l="1"/>
  <c r="M7524" i="1"/>
  <c r="J7524" i="1"/>
  <c r="K7524" i="1" s="1"/>
  <c r="L7524" i="1"/>
  <c r="B7525" i="1"/>
  <c r="J7525" i="1" l="1"/>
  <c r="K7525" i="1" s="1"/>
  <c r="L7525" i="1"/>
  <c r="M7525" i="1"/>
  <c r="N7525" i="1"/>
  <c r="B7526" i="1"/>
  <c r="N7526" i="1" l="1"/>
  <c r="M7526" i="1"/>
  <c r="L7526" i="1"/>
  <c r="B7527" i="1"/>
  <c r="J7526" i="1"/>
  <c r="K7526" i="1" s="1"/>
  <c r="J7527" i="1" l="1"/>
  <c r="K7527" i="1" s="1"/>
  <c r="M7527" i="1"/>
  <c r="B7528" i="1"/>
  <c r="N7527" i="1"/>
  <c r="L7527" i="1"/>
  <c r="N7528" i="1" l="1"/>
  <c r="J7528" i="1"/>
  <c r="K7528" i="1" s="1"/>
  <c r="M7528" i="1"/>
  <c r="L7528" i="1"/>
  <c r="B7529" i="1"/>
  <c r="B7530" i="1" l="1"/>
  <c r="J7529" i="1"/>
  <c r="K7529" i="1" s="1"/>
  <c r="N7529" i="1"/>
  <c r="M7529" i="1"/>
  <c r="L7529" i="1"/>
  <c r="N7530" i="1" l="1"/>
  <c r="B7531" i="1"/>
  <c r="L7530" i="1"/>
  <c r="M7530" i="1"/>
  <c r="J7530" i="1"/>
  <c r="K7530" i="1" s="1"/>
  <c r="M7531" i="1" l="1"/>
  <c r="J7531" i="1"/>
  <c r="K7531" i="1" s="1"/>
  <c r="B7532" i="1"/>
  <c r="L7531" i="1"/>
  <c r="N7531" i="1"/>
  <c r="J7532" i="1" l="1"/>
  <c r="K7532" i="1" s="1"/>
  <c r="N7532" i="1"/>
  <c r="M7532" i="1"/>
  <c r="B7533" i="1"/>
  <c r="L7532" i="1"/>
  <c r="M7533" i="1" l="1"/>
  <c r="L7533" i="1"/>
  <c r="J7533" i="1"/>
  <c r="K7533" i="1" s="1"/>
  <c r="N7533" i="1"/>
  <c r="B7534" i="1"/>
  <c r="J7534" i="1" l="1"/>
  <c r="K7534" i="1" s="1"/>
  <c r="M7534" i="1"/>
  <c r="L7534" i="1"/>
  <c r="B7535" i="1"/>
  <c r="N7534" i="1"/>
  <c r="J7535" i="1" l="1"/>
  <c r="K7535" i="1" s="1"/>
  <c r="L7535" i="1"/>
  <c r="B7536" i="1"/>
  <c r="M7535" i="1"/>
  <c r="N7535" i="1"/>
  <c r="B7537" i="1" l="1"/>
  <c r="N7536" i="1"/>
  <c r="J7536" i="1"/>
  <c r="K7536" i="1" s="1"/>
  <c r="M7536" i="1"/>
  <c r="L7536" i="1"/>
  <c r="J7537" i="1" l="1"/>
  <c r="K7537" i="1" s="1"/>
  <c r="N7537" i="1"/>
  <c r="M7537" i="1"/>
  <c r="L7537" i="1"/>
  <c r="B7538" i="1"/>
  <c r="L7538" i="1" l="1"/>
  <c r="B7539" i="1"/>
  <c r="J7538" i="1"/>
  <c r="K7538" i="1" s="1"/>
  <c r="N7538" i="1"/>
  <c r="M7538" i="1"/>
  <c r="B7540" i="1" l="1"/>
  <c r="N7539" i="1"/>
  <c r="J7539" i="1"/>
  <c r="K7539" i="1" s="1"/>
  <c r="L7539" i="1"/>
  <c r="M7539" i="1"/>
  <c r="M7540" i="1" l="1"/>
  <c r="L7540" i="1"/>
  <c r="J7540" i="1"/>
  <c r="K7540" i="1" s="1"/>
  <c r="N7540" i="1"/>
  <c r="B7541" i="1"/>
  <c r="N7541" i="1" l="1"/>
  <c r="J7541" i="1"/>
  <c r="K7541" i="1" s="1"/>
  <c r="M7541" i="1"/>
  <c r="L7541" i="1"/>
  <c r="B7542" i="1"/>
  <c r="M7542" i="1" l="1"/>
  <c r="L7542" i="1"/>
  <c r="J7542" i="1"/>
  <c r="K7542" i="1" s="1"/>
  <c r="N7542" i="1"/>
  <c r="B7543" i="1"/>
  <c r="L7543" i="1" l="1"/>
  <c r="B7544" i="1"/>
  <c r="M7543" i="1"/>
  <c r="J7543" i="1"/>
  <c r="K7543" i="1" s="1"/>
  <c r="N7543" i="1"/>
  <c r="N7544" i="1" l="1"/>
  <c r="J7544" i="1"/>
  <c r="K7544" i="1" s="1"/>
  <c r="M7544" i="1"/>
  <c r="B7545" i="1"/>
  <c r="L7544" i="1"/>
  <c r="J7545" i="1" l="1"/>
  <c r="K7545" i="1" s="1"/>
  <c r="B7546" i="1"/>
  <c r="L7545" i="1"/>
  <c r="N7545" i="1"/>
  <c r="M7545" i="1"/>
  <c r="L7546" i="1" l="1"/>
  <c r="M7546" i="1"/>
  <c r="B7547" i="1"/>
  <c r="N7546" i="1"/>
  <c r="J7546" i="1"/>
  <c r="K7546" i="1" s="1"/>
  <c r="N7547" i="1" l="1"/>
  <c r="M7547" i="1"/>
  <c r="L7547" i="1"/>
  <c r="J7547" i="1"/>
  <c r="K7547" i="1" s="1"/>
  <c r="B7548" i="1"/>
  <c r="M7548" i="1" l="1"/>
  <c r="L7548" i="1"/>
  <c r="N7548" i="1"/>
  <c r="J7548" i="1"/>
  <c r="K7548" i="1" s="1"/>
  <c r="B7549" i="1"/>
  <c r="L7549" i="1" l="1"/>
  <c r="B7550" i="1"/>
  <c r="M7549" i="1"/>
  <c r="J7549" i="1"/>
  <c r="K7549" i="1" s="1"/>
  <c r="N7549" i="1"/>
  <c r="J7550" i="1" l="1"/>
  <c r="K7550" i="1" s="1"/>
  <c r="B7551" i="1"/>
  <c r="M7550" i="1"/>
  <c r="N7550" i="1"/>
  <c r="L7550" i="1"/>
  <c r="B7552" i="1" l="1"/>
  <c r="J7551" i="1"/>
  <c r="K7551" i="1" s="1"/>
  <c r="M7551" i="1"/>
  <c r="L7551" i="1"/>
  <c r="N7551" i="1"/>
  <c r="B7553" i="1" l="1"/>
  <c r="J7552" i="1"/>
  <c r="K7552" i="1" s="1"/>
  <c r="N7552" i="1"/>
  <c r="M7552" i="1"/>
  <c r="L7552" i="1"/>
  <c r="J7553" i="1" l="1"/>
  <c r="K7553" i="1" s="1"/>
  <c r="N7553" i="1"/>
  <c r="B7554" i="1"/>
  <c r="M7553" i="1"/>
  <c r="L7553" i="1"/>
  <c r="J7554" i="1" l="1"/>
  <c r="K7554" i="1" s="1"/>
  <c r="L7554" i="1"/>
  <c r="M7554" i="1"/>
  <c r="B7555" i="1"/>
  <c r="N7554" i="1"/>
  <c r="M7555" i="1" l="1"/>
  <c r="J7555" i="1"/>
  <c r="K7555" i="1" s="1"/>
  <c r="L7555" i="1"/>
  <c r="N7555" i="1"/>
  <c r="B7556" i="1"/>
  <c r="M7556" i="1" l="1"/>
  <c r="L7556" i="1"/>
  <c r="N7556" i="1"/>
  <c r="J7556" i="1"/>
  <c r="K7556" i="1" s="1"/>
  <c r="B7557" i="1"/>
  <c r="M7557" i="1" l="1"/>
  <c r="L7557" i="1"/>
  <c r="B7558" i="1"/>
  <c r="J7557" i="1"/>
  <c r="K7557" i="1" s="1"/>
  <c r="N7557" i="1"/>
  <c r="N7558" i="1" l="1"/>
  <c r="J7558" i="1"/>
  <c r="K7558" i="1" s="1"/>
  <c r="B7559" i="1"/>
  <c r="M7558" i="1"/>
  <c r="L7558" i="1"/>
  <c r="L7559" i="1" l="1"/>
  <c r="B7560" i="1"/>
  <c r="J7559" i="1"/>
  <c r="K7559" i="1" s="1"/>
  <c r="N7559" i="1"/>
  <c r="M7559" i="1"/>
  <c r="M7560" i="1" l="1"/>
  <c r="L7560" i="1"/>
  <c r="B7561" i="1"/>
  <c r="J7560" i="1"/>
  <c r="K7560" i="1" s="1"/>
  <c r="N7560" i="1"/>
  <c r="N7561" i="1" l="1"/>
  <c r="J7561" i="1"/>
  <c r="K7561" i="1" s="1"/>
  <c r="B7562" i="1"/>
  <c r="M7561" i="1"/>
  <c r="L7561" i="1"/>
  <c r="B7563" i="1" l="1"/>
  <c r="M7562" i="1"/>
  <c r="L7562" i="1"/>
  <c r="N7562" i="1"/>
  <c r="J7562" i="1"/>
  <c r="K7562" i="1" s="1"/>
  <c r="L7563" i="1" l="1"/>
  <c r="J7563" i="1"/>
  <c r="K7563" i="1" s="1"/>
  <c r="N7563" i="1"/>
  <c r="M7563" i="1"/>
  <c r="B7564" i="1"/>
  <c r="L7564" i="1" l="1"/>
  <c r="N7564" i="1"/>
  <c r="M7564" i="1"/>
  <c r="B7565" i="1"/>
  <c r="J7564" i="1"/>
  <c r="K7564" i="1" s="1"/>
  <c r="B7566" i="1" l="1"/>
  <c r="L7565" i="1"/>
  <c r="J7565" i="1"/>
  <c r="K7565" i="1" s="1"/>
  <c r="N7565" i="1"/>
  <c r="M7565" i="1"/>
  <c r="B7567" i="1" l="1"/>
  <c r="N7566" i="1"/>
  <c r="J7566" i="1"/>
  <c r="K7566" i="1" s="1"/>
  <c r="L7566" i="1"/>
  <c r="M7566" i="1"/>
  <c r="M7567" i="1" l="1"/>
  <c r="B7568" i="1"/>
  <c r="J7567" i="1"/>
  <c r="K7567" i="1" s="1"/>
  <c r="L7567" i="1"/>
  <c r="N7567" i="1"/>
  <c r="N7568" i="1" l="1"/>
  <c r="M7568" i="1"/>
  <c r="J7568" i="1"/>
  <c r="K7568" i="1" s="1"/>
  <c r="L7568" i="1"/>
  <c r="B7569" i="1"/>
  <c r="N7569" i="1" l="1"/>
  <c r="J7569" i="1"/>
  <c r="K7569" i="1" s="1"/>
  <c r="M7569" i="1"/>
  <c r="L7569" i="1"/>
  <c r="B7570" i="1"/>
  <c r="N7570" i="1" l="1"/>
  <c r="M7570" i="1"/>
  <c r="B7571" i="1"/>
  <c r="L7570" i="1"/>
  <c r="J7570" i="1"/>
  <c r="K7570" i="1" s="1"/>
  <c r="M7571" i="1" l="1"/>
  <c r="N7571" i="1"/>
  <c r="L7571" i="1"/>
  <c r="J7571" i="1"/>
  <c r="K7571" i="1" s="1"/>
  <c r="B7572" i="1"/>
  <c r="B7573" i="1" l="1"/>
  <c r="M7572" i="1"/>
  <c r="L7572" i="1"/>
  <c r="N7572" i="1"/>
  <c r="J7572" i="1"/>
  <c r="K7572" i="1" s="1"/>
  <c r="J7573" i="1" l="1"/>
  <c r="K7573" i="1" s="1"/>
  <c r="N7573" i="1"/>
  <c r="B7574" i="1"/>
  <c r="M7573" i="1"/>
  <c r="L7573" i="1"/>
  <c r="N7574" i="1" l="1"/>
  <c r="B7575" i="1"/>
  <c r="M7574" i="1"/>
  <c r="L7574" i="1"/>
  <c r="J7574" i="1"/>
  <c r="K7574" i="1" s="1"/>
  <c r="J7575" i="1" l="1"/>
  <c r="K7575" i="1" s="1"/>
  <c r="B7576" i="1"/>
  <c r="N7575" i="1"/>
  <c r="M7575" i="1"/>
  <c r="L7575" i="1"/>
  <c r="J7576" i="1" l="1"/>
  <c r="K7576" i="1" s="1"/>
  <c r="M7576" i="1"/>
  <c r="B7577" i="1"/>
  <c r="N7576" i="1"/>
  <c r="L7576" i="1"/>
  <c r="M7577" i="1" l="1"/>
  <c r="L7577" i="1"/>
  <c r="B7578" i="1"/>
  <c r="J7577" i="1"/>
  <c r="K7577" i="1" s="1"/>
  <c r="N7577" i="1"/>
  <c r="J7578" i="1" l="1"/>
  <c r="K7578" i="1" s="1"/>
  <c r="N7578" i="1"/>
  <c r="B7579" i="1"/>
  <c r="M7578" i="1"/>
  <c r="L7578" i="1"/>
  <c r="M7579" i="1" l="1"/>
  <c r="L7579" i="1"/>
  <c r="J7579" i="1"/>
  <c r="K7579" i="1" s="1"/>
  <c r="N7579" i="1"/>
  <c r="B7580" i="1"/>
  <c r="J7580" i="1" l="1"/>
  <c r="K7580" i="1" s="1"/>
  <c r="N7580" i="1"/>
  <c r="B7581" i="1"/>
  <c r="M7580" i="1"/>
  <c r="L7580" i="1"/>
  <c r="B7582" i="1" l="1"/>
  <c r="N7581" i="1"/>
  <c r="M7581" i="1"/>
  <c r="L7581" i="1"/>
  <c r="J7581" i="1"/>
  <c r="K7581" i="1" s="1"/>
  <c r="B7583" i="1" l="1"/>
  <c r="L7582" i="1"/>
  <c r="N7582" i="1"/>
  <c r="M7582" i="1"/>
  <c r="J7582" i="1"/>
  <c r="K7582" i="1" s="1"/>
  <c r="N7583" i="1" l="1"/>
  <c r="B7584" i="1"/>
  <c r="J7583" i="1"/>
  <c r="K7583" i="1" s="1"/>
  <c r="L7583" i="1"/>
  <c r="M7583" i="1"/>
  <c r="B7585" i="1" l="1"/>
  <c r="M7584" i="1"/>
  <c r="L7584" i="1"/>
  <c r="N7584" i="1"/>
  <c r="J7584" i="1"/>
  <c r="K7584" i="1" s="1"/>
  <c r="N7585" i="1" l="1"/>
  <c r="J7585" i="1"/>
  <c r="K7585" i="1" s="1"/>
  <c r="M7585" i="1"/>
  <c r="B7586" i="1"/>
  <c r="L7585" i="1"/>
  <c r="L7586" i="1" l="1"/>
  <c r="B7587" i="1"/>
  <c r="M7586" i="1"/>
  <c r="N7586" i="1"/>
  <c r="J7586" i="1"/>
  <c r="K7586" i="1" s="1"/>
  <c r="N7587" i="1" l="1"/>
  <c r="J7587" i="1"/>
  <c r="K7587" i="1" s="1"/>
  <c r="L7587" i="1"/>
  <c r="B7588" i="1"/>
  <c r="M7587" i="1"/>
  <c r="N7588" i="1" l="1"/>
  <c r="J7588" i="1"/>
  <c r="K7588" i="1" s="1"/>
  <c r="L7588" i="1"/>
  <c r="B7589" i="1"/>
  <c r="M7588" i="1"/>
  <c r="B7590" i="1" l="1"/>
  <c r="J7589" i="1"/>
  <c r="K7589" i="1" s="1"/>
  <c r="M7589" i="1"/>
  <c r="N7589" i="1"/>
  <c r="L7589" i="1"/>
  <c r="N7590" i="1" l="1"/>
  <c r="B7591" i="1"/>
  <c r="L7590" i="1"/>
  <c r="J7590" i="1"/>
  <c r="K7590" i="1" s="1"/>
  <c r="M7590" i="1"/>
  <c r="L7591" i="1" l="1"/>
  <c r="M7591" i="1"/>
  <c r="N7591" i="1"/>
  <c r="J7591" i="1"/>
  <c r="K7591" i="1" s="1"/>
  <c r="B7592" i="1"/>
  <c r="J7592" i="1" l="1"/>
  <c r="K7592" i="1" s="1"/>
  <c r="B7593" i="1"/>
  <c r="L7592" i="1"/>
  <c r="M7592" i="1"/>
  <c r="N7592" i="1"/>
  <c r="M7593" i="1" l="1"/>
  <c r="J7593" i="1"/>
  <c r="K7593" i="1" s="1"/>
  <c r="N7593" i="1"/>
  <c r="B7594" i="1"/>
  <c r="L7593" i="1"/>
  <c r="M7594" i="1" l="1"/>
  <c r="L7594" i="1"/>
  <c r="B7595" i="1"/>
  <c r="N7594" i="1"/>
  <c r="J7594" i="1"/>
  <c r="K7594" i="1" s="1"/>
  <c r="N7595" i="1" l="1"/>
  <c r="M7595" i="1"/>
  <c r="B7596" i="1"/>
  <c r="J7595" i="1"/>
  <c r="K7595" i="1" s="1"/>
  <c r="L7595" i="1"/>
  <c r="J7596" i="1" l="1"/>
  <c r="K7596" i="1" s="1"/>
  <c r="N7596" i="1"/>
  <c r="M7596" i="1"/>
  <c r="B7597" i="1"/>
  <c r="L7596" i="1"/>
  <c r="N7597" i="1" l="1"/>
  <c r="M7597" i="1"/>
  <c r="B7598" i="1"/>
  <c r="J7597" i="1"/>
  <c r="K7597" i="1" s="1"/>
  <c r="L7597" i="1"/>
  <c r="L7598" i="1" l="1"/>
  <c r="J7598" i="1"/>
  <c r="K7598" i="1" s="1"/>
  <c r="B7599" i="1"/>
  <c r="N7598" i="1"/>
  <c r="M7598" i="1"/>
  <c r="N7599" i="1" l="1"/>
  <c r="B7600" i="1"/>
  <c r="M7599" i="1"/>
  <c r="J7599" i="1"/>
  <c r="K7599" i="1" s="1"/>
  <c r="L7599" i="1"/>
  <c r="J7600" i="1" l="1"/>
  <c r="K7600" i="1" s="1"/>
  <c r="B7601" i="1"/>
  <c r="N7600" i="1"/>
  <c r="L7600" i="1"/>
  <c r="M7600" i="1"/>
  <c r="B7602" i="1" l="1"/>
  <c r="N7601" i="1"/>
  <c r="M7601" i="1"/>
  <c r="L7601" i="1"/>
  <c r="J7601" i="1"/>
  <c r="K7601" i="1" s="1"/>
  <c r="J7602" i="1" l="1"/>
  <c r="K7602" i="1" s="1"/>
  <c r="M7602" i="1"/>
  <c r="B7603" i="1"/>
  <c r="N7602" i="1"/>
  <c r="L7602" i="1"/>
  <c r="M7603" i="1" l="1"/>
  <c r="N7603" i="1"/>
  <c r="L7603" i="1"/>
  <c r="J7603" i="1"/>
  <c r="K7603" i="1" s="1"/>
  <c r="B7604" i="1"/>
  <c r="L7604" i="1" l="1"/>
  <c r="N7604" i="1"/>
  <c r="M7604" i="1"/>
  <c r="J7604" i="1"/>
  <c r="K7604" i="1" s="1"/>
  <c r="B7605" i="1"/>
  <c r="N7605" i="1" l="1"/>
  <c r="L7605" i="1"/>
  <c r="M7605" i="1"/>
  <c r="J7605" i="1"/>
  <c r="K7605" i="1" s="1"/>
  <c r="B7606" i="1"/>
  <c r="B7607" i="1" l="1"/>
  <c r="N7606" i="1"/>
  <c r="M7606" i="1"/>
  <c r="L7606" i="1"/>
  <c r="J7606" i="1"/>
  <c r="K7606" i="1" s="1"/>
  <c r="L7607" i="1" l="1"/>
  <c r="M7607" i="1"/>
  <c r="J7607" i="1"/>
  <c r="K7607" i="1" s="1"/>
  <c r="B7608" i="1"/>
  <c r="N7607" i="1"/>
  <c r="L7608" i="1" l="1"/>
  <c r="J7608" i="1"/>
  <c r="K7608" i="1" s="1"/>
  <c r="N7608" i="1"/>
  <c r="B7609" i="1"/>
  <c r="M7608" i="1"/>
  <c r="M7609" i="1" l="1"/>
  <c r="J7609" i="1"/>
  <c r="K7609" i="1" s="1"/>
  <c r="L7609" i="1"/>
  <c r="N7609" i="1"/>
  <c r="B7610" i="1"/>
  <c r="B7611" i="1" l="1"/>
  <c r="N7610" i="1"/>
  <c r="M7610" i="1"/>
  <c r="J7610" i="1"/>
  <c r="K7610" i="1" s="1"/>
  <c r="L7610" i="1"/>
  <c r="L7611" i="1" l="1"/>
  <c r="J7611" i="1"/>
  <c r="K7611" i="1" s="1"/>
  <c r="M7611" i="1"/>
  <c r="B7612" i="1"/>
  <c r="N7611" i="1"/>
  <c r="N7612" i="1" l="1"/>
  <c r="B7613" i="1"/>
  <c r="M7612" i="1"/>
  <c r="J7612" i="1"/>
  <c r="K7612" i="1" s="1"/>
  <c r="L7612" i="1"/>
  <c r="L7613" i="1" l="1"/>
  <c r="N7613" i="1"/>
  <c r="M7613" i="1"/>
  <c r="J7613" i="1"/>
  <c r="K7613" i="1" s="1"/>
  <c r="B7614" i="1"/>
  <c r="M7614" i="1" l="1"/>
  <c r="L7614" i="1"/>
  <c r="B7615" i="1"/>
  <c r="N7614" i="1"/>
  <c r="J7614" i="1"/>
  <c r="K7614" i="1" s="1"/>
  <c r="M7615" i="1" l="1"/>
  <c r="J7615" i="1"/>
  <c r="K7615" i="1" s="1"/>
  <c r="L7615" i="1"/>
  <c r="B7616" i="1"/>
  <c r="N7615" i="1"/>
  <c r="L7616" i="1" l="1"/>
  <c r="M7616" i="1"/>
  <c r="B7617" i="1"/>
  <c r="N7616" i="1"/>
  <c r="J7616" i="1"/>
  <c r="K7616" i="1" s="1"/>
  <c r="L7617" i="1" l="1"/>
  <c r="M7617" i="1"/>
  <c r="B7618" i="1"/>
  <c r="J7617" i="1"/>
  <c r="K7617" i="1" s="1"/>
  <c r="N7617" i="1"/>
  <c r="N7618" i="1" l="1"/>
  <c r="J7618" i="1"/>
  <c r="K7618" i="1" s="1"/>
  <c r="M7618" i="1"/>
  <c r="L7618" i="1"/>
  <c r="B7619" i="1"/>
  <c r="L7619" i="1" l="1"/>
  <c r="B7620" i="1"/>
  <c r="M7619" i="1"/>
  <c r="J7619" i="1"/>
  <c r="K7619" i="1" s="1"/>
  <c r="N7619" i="1"/>
  <c r="N7620" i="1" l="1"/>
  <c r="L7620" i="1"/>
  <c r="J7620" i="1"/>
  <c r="K7620" i="1" s="1"/>
  <c r="B7621" i="1"/>
  <c r="M7620" i="1"/>
  <c r="M7621" i="1" l="1"/>
  <c r="L7621" i="1"/>
  <c r="B7622" i="1"/>
  <c r="J7621" i="1"/>
  <c r="K7621" i="1" s="1"/>
  <c r="N7621" i="1"/>
  <c r="J7622" i="1" l="1"/>
  <c r="K7622" i="1" s="1"/>
  <c r="N7622" i="1"/>
  <c r="M7622" i="1"/>
  <c r="L7622" i="1"/>
  <c r="B7623" i="1"/>
  <c r="L7623" i="1" l="1"/>
  <c r="J7623" i="1"/>
  <c r="K7623" i="1" s="1"/>
  <c r="N7623" i="1"/>
  <c r="M7623" i="1"/>
  <c r="B7624" i="1"/>
  <c r="M7624" i="1" l="1"/>
  <c r="N7624" i="1"/>
  <c r="L7624" i="1"/>
  <c r="B7625" i="1"/>
  <c r="J7624" i="1"/>
  <c r="K7624" i="1" s="1"/>
  <c r="L7625" i="1" l="1"/>
  <c r="J7625" i="1"/>
  <c r="K7625" i="1" s="1"/>
  <c r="B7626" i="1"/>
  <c r="M7625" i="1"/>
  <c r="N7625" i="1"/>
  <c r="J7626" i="1" l="1"/>
  <c r="K7626" i="1" s="1"/>
  <c r="N7626" i="1"/>
  <c r="B7627" i="1"/>
  <c r="L7626" i="1"/>
  <c r="M7626" i="1"/>
  <c r="L7627" i="1" l="1"/>
  <c r="N7627" i="1"/>
  <c r="M7627" i="1"/>
  <c r="B7628" i="1"/>
  <c r="J7627" i="1"/>
  <c r="K7627" i="1" s="1"/>
  <c r="B7629" i="1" l="1"/>
  <c r="M7628" i="1"/>
  <c r="N7628" i="1"/>
  <c r="J7628" i="1"/>
  <c r="K7628" i="1" s="1"/>
  <c r="L7628" i="1"/>
  <c r="B7630" i="1" l="1"/>
  <c r="L7629" i="1"/>
  <c r="J7629" i="1"/>
  <c r="K7629" i="1" s="1"/>
  <c r="N7629" i="1"/>
  <c r="M7629" i="1"/>
  <c r="L7630" i="1" l="1"/>
  <c r="J7630" i="1"/>
  <c r="K7630" i="1" s="1"/>
  <c r="M7630" i="1"/>
  <c r="B7631" i="1"/>
  <c r="N7630" i="1"/>
  <c r="M7631" i="1" l="1"/>
  <c r="B7632" i="1"/>
  <c r="J7631" i="1"/>
  <c r="K7631" i="1" s="1"/>
  <c r="N7631" i="1"/>
  <c r="L7631" i="1"/>
  <c r="L7632" i="1" l="1"/>
  <c r="M7632" i="1"/>
  <c r="N7632" i="1"/>
  <c r="B7633" i="1"/>
  <c r="J7632" i="1"/>
  <c r="K7632" i="1" s="1"/>
  <c r="J7633" i="1" l="1"/>
  <c r="K7633" i="1" s="1"/>
  <c r="N7633" i="1"/>
  <c r="B7634" i="1"/>
  <c r="M7633" i="1"/>
  <c r="L7633" i="1"/>
  <c r="L7634" i="1" l="1"/>
  <c r="J7634" i="1"/>
  <c r="K7634" i="1" s="1"/>
  <c r="M7634" i="1"/>
  <c r="N7634" i="1"/>
  <c r="B7635" i="1"/>
  <c r="B7636" i="1" l="1"/>
  <c r="L7635" i="1"/>
  <c r="N7635" i="1"/>
  <c r="J7635" i="1"/>
  <c r="K7635" i="1" s="1"/>
  <c r="M7635" i="1"/>
  <c r="N7636" i="1" l="1"/>
  <c r="M7636" i="1"/>
  <c r="J7636" i="1"/>
  <c r="K7636" i="1" s="1"/>
  <c r="L7636" i="1"/>
  <c r="B7637" i="1"/>
  <c r="L7637" i="1" l="1"/>
  <c r="J7637" i="1"/>
  <c r="K7637" i="1" s="1"/>
  <c r="N7637" i="1"/>
  <c r="M7637" i="1"/>
  <c r="B7638" i="1"/>
  <c r="J7638" i="1" l="1"/>
  <c r="K7638" i="1" s="1"/>
  <c r="L7638" i="1"/>
  <c r="M7638" i="1"/>
  <c r="N7638" i="1"/>
  <c r="B7639" i="1"/>
  <c r="L7639" i="1" l="1"/>
  <c r="N7639" i="1"/>
  <c r="M7639" i="1"/>
  <c r="J7639" i="1"/>
  <c r="K7639" i="1" s="1"/>
  <c r="B7640" i="1"/>
  <c r="M7640" i="1" l="1"/>
  <c r="J7640" i="1"/>
  <c r="K7640" i="1" s="1"/>
  <c r="N7640" i="1"/>
  <c r="L7640" i="1"/>
  <c r="B7641" i="1"/>
  <c r="B7642" i="1" l="1"/>
  <c r="J7641" i="1"/>
  <c r="K7641" i="1" s="1"/>
  <c r="N7641" i="1"/>
  <c r="M7641" i="1"/>
  <c r="L7641" i="1"/>
  <c r="N7642" i="1" l="1"/>
  <c r="J7642" i="1"/>
  <c r="K7642" i="1" s="1"/>
  <c r="B7643" i="1"/>
  <c r="L7642" i="1"/>
  <c r="M7642" i="1"/>
  <c r="J7643" i="1" l="1"/>
  <c r="K7643" i="1" s="1"/>
  <c r="L7643" i="1"/>
  <c r="M7643" i="1"/>
  <c r="N7643" i="1"/>
  <c r="B7644" i="1"/>
  <c r="B7645" i="1" l="1"/>
  <c r="L7644" i="1"/>
  <c r="N7644" i="1"/>
  <c r="J7644" i="1"/>
  <c r="K7644" i="1" s="1"/>
  <c r="M7644" i="1"/>
  <c r="M7645" i="1" l="1"/>
  <c r="N7645" i="1"/>
  <c r="B7646" i="1"/>
  <c r="J7645" i="1"/>
  <c r="K7645" i="1" s="1"/>
  <c r="L7645" i="1"/>
  <c r="J7646" i="1" l="1"/>
  <c r="K7646" i="1" s="1"/>
  <c r="N7646" i="1"/>
  <c r="B7647" i="1"/>
  <c r="M7646" i="1"/>
  <c r="L7646" i="1"/>
  <c r="J7647" i="1" l="1"/>
  <c r="K7647" i="1" s="1"/>
  <c r="B7648" i="1"/>
  <c r="N7647" i="1"/>
  <c r="M7647" i="1"/>
  <c r="L7647" i="1"/>
  <c r="N7648" i="1" l="1"/>
  <c r="M7648" i="1"/>
  <c r="B7649" i="1"/>
  <c r="J7648" i="1"/>
  <c r="K7648" i="1" s="1"/>
  <c r="L7648" i="1"/>
  <c r="B7650" i="1" l="1"/>
  <c r="M7649" i="1"/>
  <c r="L7649" i="1"/>
  <c r="N7649" i="1"/>
  <c r="J7649" i="1"/>
  <c r="K7649" i="1" s="1"/>
  <c r="J7650" i="1" l="1"/>
  <c r="K7650" i="1" s="1"/>
  <c r="B7651" i="1"/>
  <c r="L7650" i="1"/>
  <c r="N7650" i="1"/>
  <c r="M7650" i="1"/>
  <c r="B7652" i="1" l="1"/>
  <c r="J7651" i="1"/>
  <c r="K7651" i="1" s="1"/>
  <c r="M7651" i="1"/>
  <c r="N7651" i="1"/>
  <c r="L7651" i="1"/>
  <c r="L7652" i="1" l="1"/>
  <c r="J7652" i="1"/>
  <c r="K7652" i="1" s="1"/>
  <c r="M7652" i="1"/>
  <c r="N7652" i="1"/>
  <c r="B7653" i="1"/>
  <c r="B7654" i="1" l="1"/>
  <c r="N7653" i="1"/>
  <c r="L7653" i="1"/>
  <c r="M7653" i="1"/>
  <c r="J7653" i="1"/>
  <c r="K7653" i="1" s="1"/>
  <c r="N7654" i="1" l="1"/>
  <c r="M7654" i="1"/>
  <c r="J7654" i="1"/>
  <c r="K7654" i="1" s="1"/>
  <c r="L7654" i="1"/>
  <c r="B7655" i="1"/>
  <c r="B7656" i="1" l="1"/>
  <c r="J7655" i="1"/>
  <c r="K7655" i="1" s="1"/>
  <c r="L7655" i="1"/>
  <c r="N7655" i="1"/>
  <c r="M7655" i="1"/>
  <c r="N7656" i="1" l="1"/>
  <c r="J7656" i="1"/>
  <c r="K7656" i="1" s="1"/>
  <c r="M7656" i="1"/>
  <c r="B7657" i="1"/>
  <c r="L7656" i="1"/>
  <c r="L7657" i="1" l="1"/>
  <c r="M7657" i="1"/>
  <c r="J7657" i="1"/>
  <c r="K7657" i="1" s="1"/>
  <c r="N7657" i="1"/>
  <c r="B7658" i="1"/>
  <c r="B7659" i="1" l="1"/>
  <c r="N7658" i="1"/>
  <c r="L7658" i="1"/>
  <c r="J7658" i="1"/>
  <c r="K7658" i="1" s="1"/>
  <c r="M7658" i="1"/>
  <c r="L7659" i="1" l="1"/>
  <c r="B7660" i="1"/>
  <c r="N7659" i="1"/>
  <c r="M7659" i="1"/>
  <c r="J7659" i="1"/>
  <c r="K7659" i="1" s="1"/>
  <c r="J7660" i="1" l="1"/>
  <c r="K7660" i="1" s="1"/>
  <c r="N7660" i="1"/>
  <c r="M7660" i="1"/>
  <c r="B7661" i="1"/>
  <c r="L7660" i="1"/>
  <c r="B7662" i="1" l="1"/>
  <c r="M7661" i="1"/>
  <c r="L7661" i="1"/>
  <c r="J7661" i="1"/>
  <c r="K7661" i="1" s="1"/>
  <c r="N7661" i="1"/>
  <c r="L7662" i="1" l="1"/>
  <c r="M7662" i="1"/>
  <c r="B7663" i="1"/>
  <c r="J7662" i="1"/>
  <c r="K7662" i="1" s="1"/>
  <c r="N7662" i="1"/>
  <c r="J7663" i="1" l="1"/>
  <c r="K7663" i="1" s="1"/>
  <c r="N7663" i="1"/>
  <c r="L7663" i="1"/>
  <c r="B7664" i="1"/>
  <c r="M7663" i="1"/>
  <c r="B7665" i="1" l="1"/>
  <c r="J7664" i="1"/>
  <c r="K7664" i="1" s="1"/>
  <c r="M7664" i="1"/>
  <c r="L7664" i="1"/>
  <c r="N7664" i="1"/>
  <c r="L7665" i="1" l="1"/>
  <c r="J7665" i="1"/>
  <c r="K7665" i="1" s="1"/>
  <c r="B7666" i="1"/>
  <c r="N7665" i="1"/>
  <c r="M7665" i="1"/>
  <c r="N7666" i="1" l="1"/>
  <c r="M7666" i="1"/>
  <c r="J7666" i="1"/>
  <c r="K7666" i="1" s="1"/>
  <c r="L7666" i="1"/>
  <c r="B7667" i="1"/>
  <c r="N7667" i="1" l="1"/>
  <c r="B7668" i="1"/>
  <c r="J7667" i="1"/>
  <c r="K7667" i="1" s="1"/>
  <c r="M7667" i="1"/>
  <c r="L7667" i="1"/>
  <c r="B7669" i="1" l="1"/>
  <c r="N7668" i="1"/>
  <c r="J7668" i="1"/>
  <c r="K7668" i="1" s="1"/>
  <c r="L7668" i="1"/>
  <c r="M7668" i="1"/>
  <c r="N7669" i="1" l="1"/>
  <c r="B7670" i="1"/>
  <c r="M7669" i="1"/>
  <c r="J7669" i="1"/>
  <c r="K7669" i="1" s="1"/>
  <c r="L7669" i="1"/>
  <c r="J7670" i="1" l="1"/>
  <c r="K7670" i="1" s="1"/>
  <c r="L7670" i="1"/>
  <c r="N7670" i="1"/>
  <c r="M7670" i="1"/>
  <c r="B7671" i="1"/>
  <c r="M7671" i="1" l="1"/>
  <c r="L7671" i="1"/>
  <c r="B7672" i="1"/>
  <c r="J7671" i="1"/>
  <c r="K7671" i="1" s="1"/>
  <c r="N7671" i="1"/>
  <c r="M7672" i="1" l="1"/>
  <c r="B7673" i="1"/>
  <c r="N7672" i="1"/>
  <c r="J7672" i="1"/>
  <c r="K7672" i="1" s="1"/>
  <c r="L7672" i="1"/>
  <c r="B7674" i="1" l="1"/>
  <c r="N7673" i="1"/>
  <c r="M7673" i="1"/>
  <c r="J7673" i="1"/>
  <c r="K7673" i="1" s="1"/>
  <c r="L7673" i="1"/>
  <c r="B7675" i="1" l="1"/>
  <c r="L7674" i="1"/>
  <c r="N7674" i="1"/>
  <c r="M7674" i="1"/>
  <c r="J7674" i="1"/>
  <c r="K7674" i="1" s="1"/>
  <c r="L7675" i="1" l="1"/>
  <c r="M7675" i="1"/>
  <c r="B7676" i="1"/>
  <c r="N7675" i="1"/>
  <c r="J7675" i="1"/>
  <c r="K7675" i="1" s="1"/>
  <c r="B7677" i="1" l="1"/>
  <c r="J7676" i="1"/>
  <c r="K7676" i="1" s="1"/>
  <c r="M7676" i="1"/>
  <c r="L7676" i="1"/>
  <c r="N7676" i="1"/>
  <c r="M7677" i="1" l="1"/>
  <c r="B7678" i="1"/>
  <c r="L7677" i="1"/>
  <c r="J7677" i="1"/>
  <c r="K7677" i="1" s="1"/>
  <c r="N7677" i="1"/>
  <c r="J7678" i="1" l="1"/>
  <c r="K7678" i="1" s="1"/>
  <c r="M7678" i="1"/>
  <c r="L7678" i="1"/>
  <c r="B7679" i="1"/>
  <c r="N7678" i="1"/>
  <c r="N7679" i="1" l="1"/>
  <c r="B7680" i="1"/>
  <c r="M7679" i="1"/>
  <c r="L7679" i="1"/>
  <c r="J7679" i="1"/>
  <c r="K7679" i="1" s="1"/>
  <c r="M7680" i="1" l="1"/>
  <c r="B7681" i="1"/>
  <c r="L7680" i="1"/>
  <c r="J7680" i="1"/>
  <c r="K7680" i="1" s="1"/>
  <c r="N7680" i="1"/>
  <c r="L7681" i="1" l="1"/>
  <c r="J7681" i="1"/>
  <c r="K7681" i="1" s="1"/>
  <c r="N7681" i="1"/>
  <c r="B7682" i="1"/>
  <c r="M7681" i="1"/>
  <c r="J7682" i="1" l="1"/>
  <c r="K7682" i="1" s="1"/>
  <c r="N7682" i="1"/>
  <c r="L7682" i="1"/>
  <c r="B7683" i="1"/>
  <c r="M7682" i="1"/>
  <c r="N7683" i="1" l="1"/>
  <c r="M7683" i="1"/>
  <c r="L7683" i="1"/>
  <c r="B7684" i="1"/>
  <c r="J7683" i="1"/>
  <c r="K7683" i="1" s="1"/>
  <c r="B7685" i="1" l="1"/>
  <c r="N7684" i="1"/>
  <c r="M7684" i="1"/>
  <c r="J7684" i="1"/>
  <c r="K7684" i="1" s="1"/>
  <c r="L7684" i="1"/>
  <c r="B7686" i="1" l="1"/>
  <c r="L7685" i="1"/>
  <c r="J7685" i="1"/>
  <c r="K7685" i="1" s="1"/>
  <c r="M7685" i="1"/>
  <c r="N7685" i="1"/>
  <c r="L7686" i="1" l="1"/>
  <c r="J7686" i="1"/>
  <c r="K7686" i="1" s="1"/>
  <c r="B7687" i="1"/>
  <c r="M7686" i="1"/>
  <c r="N7686" i="1"/>
  <c r="J7687" i="1" l="1"/>
  <c r="K7687" i="1" s="1"/>
  <c r="B7688" i="1"/>
  <c r="L7687" i="1"/>
  <c r="N7687" i="1"/>
  <c r="M7687" i="1"/>
  <c r="M7688" i="1" l="1"/>
  <c r="L7688" i="1"/>
  <c r="N7688" i="1"/>
  <c r="J7688" i="1"/>
  <c r="K7688" i="1" s="1"/>
  <c r="B7689" i="1"/>
  <c r="B7690" i="1" l="1"/>
  <c r="N7689" i="1"/>
  <c r="L7689" i="1"/>
  <c r="J7689" i="1"/>
  <c r="K7689" i="1" s="1"/>
  <c r="M7689" i="1"/>
  <c r="M7690" i="1" l="1"/>
  <c r="J7690" i="1"/>
  <c r="K7690" i="1" s="1"/>
  <c r="N7690" i="1"/>
  <c r="L7690" i="1"/>
  <c r="B7691" i="1"/>
  <c r="B7692" i="1" l="1"/>
  <c r="J7691" i="1"/>
  <c r="K7691" i="1" s="1"/>
  <c r="M7691" i="1"/>
  <c r="N7691" i="1"/>
  <c r="L7691" i="1"/>
  <c r="B7693" i="1" l="1"/>
  <c r="N7692" i="1"/>
  <c r="M7692" i="1"/>
  <c r="J7692" i="1"/>
  <c r="K7692" i="1" s="1"/>
  <c r="L7692" i="1"/>
  <c r="L7693" i="1" l="1"/>
  <c r="N7693" i="1"/>
  <c r="J7693" i="1"/>
  <c r="K7693" i="1" s="1"/>
  <c r="B7694" i="1"/>
  <c r="M7693" i="1"/>
  <c r="B7695" i="1" l="1"/>
  <c r="N7694" i="1"/>
  <c r="M7694" i="1"/>
  <c r="L7694" i="1"/>
  <c r="J7694" i="1"/>
  <c r="K7694" i="1" s="1"/>
  <c r="N7695" i="1" l="1"/>
  <c r="L7695" i="1"/>
  <c r="M7695" i="1"/>
  <c r="B7696" i="1"/>
  <c r="J7695" i="1"/>
  <c r="K7695" i="1" s="1"/>
  <c r="N7696" i="1" l="1"/>
  <c r="J7696" i="1"/>
  <c r="K7696" i="1" s="1"/>
  <c r="B7697" i="1"/>
  <c r="M7696" i="1"/>
  <c r="L7696" i="1"/>
  <c r="M7697" i="1" l="1"/>
  <c r="B7698" i="1"/>
  <c r="J7697" i="1"/>
  <c r="K7697" i="1" s="1"/>
  <c r="N7697" i="1"/>
  <c r="L7697" i="1"/>
  <c r="B7699" i="1" l="1"/>
  <c r="L7698" i="1"/>
  <c r="J7698" i="1"/>
  <c r="K7698" i="1" s="1"/>
  <c r="N7698" i="1"/>
  <c r="M7698" i="1"/>
  <c r="J7699" i="1" l="1"/>
  <c r="K7699" i="1" s="1"/>
  <c r="M7699" i="1"/>
  <c r="N7699" i="1"/>
  <c r="L7699" i="1"/>
  <c r="B7700" i="1"/>
  <c r="N7700" i="1" l="1"/>
  <c r="J7700" i="1"/>
  <c r="K7700" i="1" s="1"/>
  <c r="L7700" i="1"/>
  <c r="B7701" i="1"/>
  <c r="M7700" i="1"/>
  <c r="B7702" i="1" l="1"/>
  <c r="L7701" i="1"/>
  <c r="M7701" i="1"/>
  <c r="N7701" i="1"/>
  <c r="J7701" i="1"/>
  <c r="K7701" i="1" s="1"/>
  <c r="L7702" i="1" l="1"/>
  <c r="B7703" i="1"/>
  <c r="N7702" i="1"/>
  <c r="M7702" i="1"/>
  <c r="J7702" i="1" l="1"/>
  <c r="K7702" i="1" s="1"/>
  <c r="L7703" i="1"/>
  <c r="N7703" i="1"/>
  <c r="B7704" i="1"/>
  <c r="M7703" i="1"/>
  <c r="J7703" i="1"/>
  <c r="K7703" i="1" s="1"/>
  <c r="N7704" i="1" l="1"/>
  <c r="M7704" i="1"/>
  <c r="L7704" i="1"/>
  <c r="J7704" i="1"/>
  <c r="K7704" i="1" s="1"/>
  <c r="B7705" i="1"/>
  <c r="J7705" i="1" l="1"/>
  <c r="K7705" i="1" s="1"/>
  <c r="B7706" i="1"/>
  <c r="L7705" i="1"/>
  <c r="N7705" i="1"/>
  <c r="M7705" i="1"/>
  <c r="L7706" i="1" l="1"/>
  <c r="J7706" i="1"/>
  <c r="K7706" i="1" s="1"/>
  <c r="N7706" i="1"/>
  <c r="B7707" i="1"/>
  <c r="M7706" i="1"/>
  <c r="J7707" i="1" l="1"/>
  <c r="K7707" i="1" s="1"/>
  <c r="L7707" i="1"/>
  <c r="B7708" i="1"/>
  <c r="N7707" i="1"/>
  <c r="M7707" i="1"/>
  <c r="N7708" i="1" l="1"/>
  <c r="J7708" i="1"/>
  <c r="K7708" i="1" s="1"/>
  <c r="L7708" i="1"/>
  <c r="B7709" i="1"/>
  <c r="M7708" i="1"/>
  <c r="N7709" i="1" l="1"/>
  <c r="M7709" i="1"/>
  <c r="B7710" i="1"/>
  <c r="L7709" i="1"/>
  <c r="J7709" i="1"/>
  <c r="K7709" i="1" s="1"/>
  <c r="N7710" i="1" l="1"/>
  <c r="J7710" i="1"/>
  <c r="K7710" i="1" s="1"/>
  <c r="L7710" i="1"/>
  <c r="B7711" i="1"/>
  <c r="M7710" i="1"/>
  <c r="J7711" i="1" l="1"/>
  <c r="K7711" i="1" s="1"/>
  <c r="B7712" i="1"/>
  <c r="M7711" i="1"/>
  <c r="L7711" i="1"/>
  <c r="N7711" i="1"/>
  <c r="N7712" i="1" l="1"/>
  <c r="M7712" i="1"/>
  <c r="B7713" i="1"/>
  <c r="L7712" i="1"/>
  <c r="J7712" i="1"/>
  <c r="K7712" i="1" s="1"/>
  <c r="J7713" i="1" l="1"/>
  <c r="K7713" i="1" s="1"/>
  <c r="B7714" i="1"/>
  <c r="N7713" i="1"/>
  <c r="M7713" i="1"/>
  <c r="L7713" i="1"/>
  <c r="J7714" i="1" l="1"/>
  <c r="K7714" i="1" s="1"/>
  <c r="M7714" i="1"/>
  <c r="L7714" i="1"/>
  <c r="N7714" i="1"/>
  <c r="B7715" i="1"/>
  <c r="M7715" i="1" l="1"/>
  <c r="B7716" i="1"/>
  <c r="L7715" i="1"/>
  <c r="J7715" i="1"/>
  <c r="K7715" i="1" s="1"/>
  <c r="N7715" i="1"/>
  <c r="N7716" i="1" l="1"/>
  <c r="J7716" i="1"/>
  <c r="K7716" i="1" s="1"/>
  <c r="L7716" i="1"/>
  <c r="M7716" i="1"/>
  <c r="B7717" i="1"/>
  <c r="M7717" i="1" l="1"/>
  <c r="J7717" i="1"/>
  <c r="K7717" i="1" s="1"/>
  <c r="B7718" i="1"/>
  <c r="N7717" i="1"/>
  <c r="L7717" i="1"/>
  <c r="M7718" i="1" l="1"/>
  <c r="B7719" i="1"/>
  <c r="J7718" i="1"/>
  <c r="K7718" i="1" s="1"/>
  <c r="L7718" i="1"/>
  <c r="N7718" i="1"/>
  <c r="B7720" i="1" l="1"/>
  <c r="L7719" i="1"/>
  <c r="J7719" i="1"/>
  <c r="K7719" i="1" s="1"/>
  <c r="M7719" i="1"/>
  <c r="N7719" i="1"/>
  <c r="B7721" i="1" l="1"/>
  <c r="J7720" i="1"/>
  <c r="K7720" i="1" s="1"/>
  <c r="L7720" i="1"/>
  <c r="N7720" i="1"/>
  <c r="M7720" i="1"/>
  <c r="B7722" i="1" l="1"/>
  <c r="J7721" i="1"/>
  <c r="K7721" i="1" s="1"/>
  <c r="L7721" i="1"/>
  <c r="M7721" i="1"/>
  <c r="N7721" i="1"/>
  <c r="B7723" i="1" l="1"/>
  <c r="M7722" i="1"/>
  <c r="N7722" i="1"/>
  <c r="J7722" i="1"/>
  <c r="K7722" i="1" s="1"/>
  <c r="L7722" i="1"/>
  <c r="N7723" i="1" l="1"/>
  <c r="M7723" i="1"/>
  <c r="L7723" i="1"/>
  <c r="J7723" i="1"/>
  <c r="K7723" i="1" s="1"/>
  <c r="B7724" i="1"/>
  <c r="N7724" i="1" l="1"/>
  <c r="M7724" i="1"/>
  <c r="B7725" i="1"/>
  <c r="J7724" i="1"/>
  <c r="K7724" i="1" s="1"/>
  <c r="L7724" i="1"/>
  <c r="N7725" i="1" l="1"/>
  <c r="B7726" i="1"/>
  <c r="M7725" i="1"/>
  <c r="L7725" i="1"/>
  <c r="J7725" i="1"/>
  <c r="K7725" i="1" s="1"/>
  <c r="J7726" i="1" l="1"/>
  <c r="K7726" i="1" s="1"/>
  <c r="N7726" i="1"/>
  <c r="L7726" i="1"/>
  <c r="M7726" i="1"/>
  <c r="B7727" i="1"/>
  <c r="N7727" i="1" l="1"/>
  <c r="L7727" i="1"/>
  <c r="J7727" i="1"/>
  <c r="K7727" i="1" s="1"/>
  <c r="M7727" i="1"/>
  <c r="B7728" i="1"/>
  <c r="M7728" i="1" l="1"/>
  <c r="B7729" i="1"/>
  <c r="J7728" i="1"/>
  <c r="K7728" i="1" s="1"/>
  <c r="L7728" i="1"/>
  <c r="N7728" i="1"/>
  <c r="L7729" i="1" l="1"/>
  <c r="N7729" i="1"/>
  <c r="B7730" i="1"/>
  <c r="M7729" i="1"/>
  <c r="J7729" i="1"/>
  <c r="K7729" i="1" s="1"/>
  <c r="B7731" i="1" l="1"/>
  <c r="M7730" i="1"/>
  <c r="L7730" i="1"/>
  <c r="N7730" i="1"/>
  <c r="J7730" i="1"/>
  <c r="K7730" i="1" s="1"/>
  <c r="M7731" i="1" l="1"/>
  <c r="L7731" i="1"/>
  <c r="B7732" i="1"/>
  <c r="J7731" i="1"/>
  <c r="K7731" i="1" s="1"/>
  <c r="N7731" i="1"/>
  <c r="M7732" i="1" l="1"/>
  <c r="N7732" i="1"/>
  <c r="L7732" i="1"/>
  <c r="B7733" i="1"/>
  <c r="J7732" i="1"/>
  <c r="K7732" i="1" s="1"/>
  <c r="N7733" i="1" l="1"/>
  <c r="L7733" i="1"/>
  <c r="J7733" i="1"/>
  <c r="K7733" i="1" s="1"/>
  <c r="B7734" i="1"/>
  <c r="M7733" i="1"/>
  <c r="B7735" i="1" l="1"/>
  <c r="L7734" i="1"/>
  <c r="J7734" i="1"/>
  <c r="K7734" i="1" s="1"/>
  <c r="M7734" i="1"/>
  <c r="N7734" i="1"/>
  <c r="J7735" i="1" l="1"/>
  <c r="K7735" i="1" s="1"/>
  <c r="L7735" i="1"/>
  <c r="N7735" i="1"/>
  <c r="M7735" i="1"/>
  <c r="B7736" i="1"/>
  <c r="M7736" i="1" l="1"/>
  <c r="B7737" i="1"/>
  <c r="J7736" i="1"/>
  <c r="K7736" i="1" s="1"/>
  <c r="N7736" i="1"/>
  <c r="L7736" i="1"/>
  <c r="N7737" i="1" l="1"/>
  <c r="B7738" i="1"/>
  <c r="J7737" i="1"/>
  <c r="K7737" i="1" s="1"/>
  <c r="M7737" i="1"/>
  <c r="L7737" i="1"/>
  <c r="L7738" i="1" l="1"/>
  <c r="M7738" i="1"/>
  <c r="B7739" i="1"/>
  <c r="J7738" i="1"/>
  <c r="K7738" i="1" s="1"/>
  <c r="N7738" i="1"/>
  <c r="M7739" i="1" l="1"/>
  <c r="B7740" i="1"/>
  <c r="L7739" i="1"/>
  <c r="N7739" i="1"/>
  <c r="J7739" i="1"/>
  <c r="K7739" i="1" s="1"/>
  <c r="M7740" i="1" l="1"/>
  <c r="N7740" i="1"/>
  <c r="B7741" i="1"/>
  <c r="J7740" i="1"/>
  <c r="K7740" i="1" s="1"/>
  <c r="L7740" i="1"/>
  <c r="N7741" i="1" l="1"/>
  <c r="L7741" i="1"/>
  <c r="M7741" i="1"/>
  <c r="J7741" i="1"/>
  <c r="K7741" i="1" s="1"/>
  <c r="B7742" i="1"/>
  <c r="B7743" i="1" l="1"/>
  <c r="M7742" i="1"/>
  <c r="N7742" i="1"/>
  <c r="J7742" i="1"/>
  <c r="K7742" i="1" s="1"/>
  <c r="L7742" i="1"/>
  <c r="B7744" i="1" l="1"/>
  <c r="L7743" i="1"/>
  <c r="J7743" i="1"/>
  <c r="K7743" i="1" s="1"/>
  <c r="M7743" i="1"/>
  <c r="N7743" i="1"/>
  <c r="L7744" i="1" l="1"/>
  <c r="M7744" i="1"/>
  <c r="J7744" i="1"/>
  <c r="K7744" i="1" s="1"/>
  <c r="N7744" i="1"/>
  <c r="B7745" i="1"/>
  <c r="J7745" i="1" l="1"/>
  <c r="K7745" i="1" s="1"/>
  <c r="B7746" i="1"/>
  <c r="L7745" i="1"/>
  <c r="M7745" i="1"/>
  <c r="N7745" i="1"/>
  <c r="B7747" i="1" l="1"/>
  <c r="M7746" i="1"/>
  <c r="N7746" i="1"/>
  <c r="J7746" i="1"/>
  <c r="K7746" i="1" s="1"/>
  <c r="L7746" i="1"/>
  <c r="J7747" i="1" l="1"/>
  <c r="K7747" i="1" s="1"/>
  <c r="N7747" i="1"/>
  <c r="L7747" i="1"/>
  <c r="M7747" i="1"/>
  <c r="B7748" i="1"/>
  <c r="J7748" i="1" l="1"/>
  <c r="K7748" i="1" s="1"/>
  <c r="B7749" i="1"/>
  <c r="N7748" i="1"/>
  <c r="M7748" i="1"/>
  <c r="L7748" i="1"/>
  <c r="L7749" i="1" l="1"/>
  <c r="B7750" i="1"/>
  <c r="N7749" i="1"/>
  <c r="J7749" i="1"/>
  <c r="K7749" i="1" s="1"/>
  <c r="M7749" i="1"/>
  <c r="J7750" i="1" l="1"/>
  <c r="K7750" i="1" s="1"/>
  <c r="B7751" i="1"/>
  <c r="M7750" i="1"/>
  <c r="N7750" i="1"/>
  <c r="L7750" i="1"/>
  <c r="J7751" i="1" l="1"/>
  <c r="K7751" i="1" s="1"/>
  <c r="B7752" i="1"/>
  <c r="M7751" i="1"/>
  <c r="L7751" i="1"/>
  <c r="N7751" i="1"/>
  <c r="L7752" i="1" l="1"/>
  <c r="J7752" i="1"/>
  <c r="K7752" i="1" s="1"/>
  <c r="M7752" i="1"/>
  <c r="B7753" i="1"/>
  <c r="N7752" i="1"/>
  <c r="J7753" i="1" l="1"/>
  <c r="K7753" i="1" s="1"/>
  <c r="L7753" i="1"/>
  <c r="M7753" i="1"/>
  <c r="N7753" i="1"/>
  <c r="B7754" i="1"/>
  <c r="B7755" i="1" l="1"/>
  <c r="L7754" i="1"/>
  <c r="M7754" i="1"/>
  <c r="N7754" i="1"/>
  <c r="J7754" i="1"/>
  <c r="K7754" i="1" s="1"/>
  <c r="N7755" i="1" l="1"/>
  <c r="J7755" i="1"/>
  <c r="K7755" i="1" s="1"/>
  <c r="B7756" i="1"/>
  <c r="M7755" i="1"/>
  <c r="L7755" i="1"/>
  <c r="J7756" i="1" l="1"/>
  <c r="K7756" i="1" s="1"/>
  <c r="N7756" i="1"/>
  <c r="L7756" i="1"/>
  <c r="B7757" i="1"/>
  <c r="M7756" i="1"/>
  <c r="J7757" i="1" l="1"/>
  <c r="K7757" i="1" s="1"/>
  <c r="B7758" i="1"/>
  <c r="N7757" i="1"/>
  <c r="L7757" i="1"/>
  <c r="M7757" i="1"/>
  <c r="N7758" i="1" l="1"/>
  <c r="M7758" i="1"/>
  <c r="L7758" i="1"/>
  <c r="J7758" i="1"/>
  <c r="K7758" i="1" s="1"/>
  <c r="B7759" i="1"/>
  <c r="J7759" i="1" l="1"/>
  <c r="K7759" i="1" s="1"/>
  <c r="L7759" i="1"/>
  <c r="N7759" i="1"/>
  <c r="B7760" i="1"/>
  <c r="M7759" i="1"/>
  <c r="M7760" i="1" l="1"/>
  <c r="N7760" i="1"/>
  <c r="L7760" i="1"/>
  <c r="B7761" i="1"/>
  <c r="J7760" i="1"/>
  <c r="K7760" i="1" s="1"/>
  <c r="N7761" i="1" l="1"/>
  <c r="J7761" i="1"/>
  <c r="K7761" i="1" s="1"/>
  <c r="M7761" i="1"/>
  <c r="B7762" i="1"/>
  <c r="L7761" i="1"/>
  <c r="N7762" i="1" l="1"/>
  <c r="J7762" i="1"/>
  <c r="K7762" i="1" s="1"/>
  <c r="L7762" i="1"/>
  <c r="M7762" i="1"/>
  <c r="B7763" i="1"/>
  <c r="N7763" i="1" l="1"/>
  <c r="B7764" i="1"/>
  <c r="L7763" i="1"/>
  <c r="M7763" i="1"/>
  <c r="J7763" i="1"/>
  <c r="K7763" i="1" s="1"/>
  <c r="B7765" i="1" l="1"/>
  <c r="L7764" i="1"/>
  <c r="J7764" i="1"/>
  <c r="K7764" i="1" s="1"/>
  <c r="M7764" i="1"/>
  <c r="N7764" i="1"/>
  <c r="J7765" i="1" l="1"/>
  <c r="K7765" i="1" s="1"/>
  <c r="L7765" i="1"/>
  <c r="N7765" i="1"/>
  <c r="M7765" i="1"/>
  <c r="B7766" i="1"/>
  <c r="N7766" i="1" l="1"/>
  <c r="L7766" i="1"/>
  <c r="M7766" i="1"/>
  <c r="J7766" i="1"/>
  <c r="K7766" i="1" s="1"/>
  <c r="B7767" i="1"/>
  <c r="M7767" i="1" l="1"/>
  <c r="L7767" i="1"/>
  <c r="N7767" i="1"/>
  <c r="J7767" i="1"/>
  <c r="K7767" i="1" s="1"/>
  <c r="B7768" i="1"/>
  <c r="N7768" i="1" l="1"/>
  <c r="L7768" i="1"/>
  <c r="M7768" i="1"/>
  <c r="B7769" i="1"/>
  <c r="J7768" i="1"/>
  <c r="K7768" i="1" s="1"/>
  <c r="N7769" i="1" l="1"/>
  <c r="J7769" i="1"/>
  <c r="K7769" i="1" s="1"/>
  <c r="L7769" i="1"/>
  <c r="B7770" i="1"/>
  <c r="M7769" i="1"/>
  <c r="B7771" i="1" l="1"/>
  <c r="M7770" i="1"/>
  <c r="J7770" i="1"/>
  <c r="K7770" i="1" s="1"/>
  <c r="N7770" i="1"/>
  <c r="L7770" i="1"/>
  <c r="B7772" i="1" l="1"/>
  <c r="J7771" i="1"/>
  <c r="K7771" i="1" s="1"/>
  <c r="L7771" i="1"/>
  <c r="N7771" i="1"/>
  <c r="M7771" i="1"/>
  <c r="L7772" i="1" l="1"/>
  <c r="M7772" i="1"/>
  <c r="J7772" i="1"/>
  <c r="K7772" i="1" s="1"/>
  <c r="N7772" i="1"/>
  <c r="B7773" i="1"/>
  <c r="J7773" i="1" l="1"/>
  <c r="K7773" i="1" s="1"/>
  <c r="N7773" i="1"/>
  <c r="B7774" i="1"/>
  <c r="M7773" i="1"/>
  <c r="L7773" i="1"/>
  <c r="J7774" i="1" l="1"/>
  <c r="K7774" i="1" s="1"/>
  <c r="L7774" i="1"/>
  <c r="M7774" i="1"/>
  <c r="N7774" i="1"/>
  <c r="B7775" i="1"/>
  <c r="J7775" i="1" l="1"/>
  <c r="K7775" i="1" s="1"/>
  <c r="L7775" i="1"/>
  <c r="N7775" i="1"/>
  <c r="M7775" i="1"/>
  <c r="B7776" i="1"/>
  <c r="B7777" i="1" l="1"/>
  <c r="M7776" i="1"/>
  <c r="J7776" i="1"/>
  <c r="K7776" i="1" s="1"/>
  <c r="N7776" i="1"/>
  <c r="L7776" i="1"/>
  <c r="J7777" i="1" l="1"/>
  <c r="K7777" i="1" s="1"/>
  <c r="N7777" i="1"/>
  <c r="B7778" i="1"/>
  <c r="L7777" i="1"/>
  <c r="M7777" i="1"/>
  <c r="J7778" i="1" l="1"/>
  <c r="K7778" i="1" s="1"/>
  <c r="N7778" i="1"/>
  <c r="B7779" i="1"/>
  <c r="M7778" i="1"/>
  <c r="L7778" i="1"/>
  <c r="M7779" i="1" l="1"/>
  <c r="L7779" i="1"/>
  <c r="J7779" i="1"/>
  <c r="K7779" i="1" s="1"/>
  <c r="B7780" i="1"/>
  <c r="N7779" i="1"/>
  <c r="L7780" i="1" l="1"/>
  <c r="J7780" i="1"/>
  <c r="K7780" i="1" s="1"/>
  <c r="B7781" i="1"/>
  <c r="M7780" i="1"/>
  <c r="N7780" i="1"/>
  <c r="J7781" i="1" l="1"/>
  <c r="K7781" i="1" s="1"/>
  <c r="N7781" i="1"/>
  <c r="M7781" i="1"/>
  <c r="B7782" i="1"/>
  <c r="L7781" i="1"/>
  <c r="J7782" i="1" l="1"/>
  <c r="K7782" i="1" s="1"/>
  <c r="N7782" i="1"/>
  <c r="M7782" i="1"/>
  <c r="B7783" i="1"/>
  <c r="L7782" i="1"/>
  <c r="B7784" i="1" l="1"/>
  <c r="L7783" i="1"/>
  <c r="N7783" i="1"/>
  <c r="J7783" i="1"/>
  <c r="K7783" i="1" s="1"/>
  <c r="M7783" i="1"/>
  <c r="N7784" i="1" l="1"/>
  <c r="L7784" i="1"/>
  <c r="B7785" i="1"/>
  <c r="M7784" i="1"/>
  <c r="J7784" i="1"/>
  <c r="K7784" i="1" s="1"/>
  <c r="N7785" i="1" l="1"/>
  <c r="B7786" i="1"/>
  <c r="M7785" i="1"/>
  <c r="L7785" i="1"/>
  <c r="J7785" i="1"/>
  <c r="K7785" i="1" s="1"/>
  <c r="J7786" i="1" l="1"/>
  <c r="K7786" i="1" s="1"/>
  <c r="N7786" i="1"/>
  <c r="B7787" i="1"/>
  <c r="M7786" i="1"/>
  <c r="L7786" i="1"/>
  <c r="M7787" i="1" l="1"/>
  <c r="B7788" i="1"/>
  <c r="L7787" i="1"/>
  <c r="J7787" i="1"/>
  <c r="K7787" i="1" s="1"/>
  <c r="N7787" i="1"/>
  <c r="N7788" i="1" l="1"/>
  <c r="J7788" i="1"/>
  <c r="K7788" i="1" s="1"/>
  <c r="L7788" i="1"/>
  <c r="M7788" i="1"/>
  <c r="B7789" i="1"/>
  <c r="L7789" i="1" l="1"/>
  <c r="N7789" i="1"/>
  <c r="M7789" i="1"/>
  <c r="B7790" i="1"/>
  <c r="J7789" i="1"/>
  <c r="K7789" i="1" s="1"/>
  <c r="L7790" i="1" l="1"/>
  <c r="M7790" i="1"/>
  <c r="B7791" i="1"/>
  <c r="J7790" i="1"/>
  <c r="K7790" i="1" s="1"/>
  <c r="N7790" i="1"/>
  <c r="L7791" i="1" l="1"/>
  <c r="M7791" i="1"/>
  <c r="J7791" i="1"/>
  <c r="K7791" i="1" s="1"/>
  <c r="N7791" i="1"/>
  <c r="B7792" i="1"/>
  <c r="J7792" i="1" l="1"/>
  <c r="K7792" i="1" s="1"/>
  <c r="M7792" i="1"/>
  <c r="L7792" i="1"/>
  <c r="N7792" i="1"/>
  <c r="B7793" i="1"/>
  <c r="N7793" i="1" l="1"/>
  <c r="J7793" i="1"/>
  <c r="K7793" i="1" s="1"/>
  <c r="M7793" i="1"/>
  <c r="L7793" i="1"/>
  <c r="B7794" i="1"/>
  <c r="N7794" i="1" l="1"/>
  <c r="M7794" i="1"/>
  <c r="J7794" i="1"/>
  <c r="K7794" i="1" s="1"/>
  <c r="L7794" i="1"/>
  <c r="B7795" i="1"/>
  <c r="J7795" i="1" l="1"/>
  <c r="K7795" i="1" s="1"/>
  <c r="L7795" i="1"/>
  <c r="M7795" i="1"/>
  <c r="B7796" i="1"/>
  <c r="N7795" i="1"/>
  <c r="J7796" i="1" l="1"/>
  <c r="K7796" i="1" s="1"/>
  <c r="B7797" i="1"/>
  <c r="N7796" i="1"/>
  <c r="L7796" i="1"/>
  <c r="M7796" i="1"/>
  <c r="L7797" i="1" l="1"/>
  <c r="B7798" i="1"/>
  <c r="N7797" i="1"/>
  <c r="M7797" i="1"/>
  <c r="J7797" i="1"/>
  <c r="K7797" i="1" s="1"/>
  <c r="M7798" i="1" l="1"/>
  <c r="J7798" i="1"/>
  <c r="K7798" i="1" s="1"/>
  <c r="N7798" i="1"/>
  <c r="L7798" i="1"/>
  <c r="B7799" i="1"/>
  <c r="N7799" i="1" l="1"/>
  <c r="M7799" i="1"/>
  <c r="L7799" i="1"/>
  <c r="B7800" i="1"/>
  <c r="J7799" i="1"/>
  <c r="K7799" i="1" s="1"/>
  <c r="N7800" i="1" l="1"/>
  <c r="L7800" i="1"/>
  <c r="J7800" i="1"/>
  <c r="K7800" i="1" s="1"/>
  <c r="M7800" i="1"/>
  <c r="B7801" i="1"/>
  <c r="B7802" i="1" l="1"/>
  <c r="N7801" i="1"/>
  <c r="L7801" i="1"/>
  <c r="M7801" i="1"/>
  <c r="J7801" i="1"/>
  <c r="K7801" i="1" s="1"/>
  <c r="B7803" i="1" l="1"/>
  <c r="M7802" i="1"/>
  <c r="N7802" i="1"/>
  <c r="L7802" i="1"/>
  <c r="J7802" i="1"/>
  <c r="K7802" i="1" s="1"/>
  <c r="B7804" i="1" l="1"/>
  <c r="L7803" i="1"/>
  <c r="J7803" i="1"/>
  <c r="K7803" i="1" s="1"/>
  <c r="N7803" i="1"/>
  <c r="M7803" i="1"/>
  <c r="L7804" i="1" l="1"/>
  <c r="M7804" i="1"/>
  <c r="N7804" i="1"/>
  <c r="B7805" i="1"/>
  <c r="J7805" i="1" l="1"/>
  <c r="K7805" i="1" s="1"/>
  <c r="L7805" i="1"/>
  <c r="B7806" i="1"/>
  <c r="N7805" i="1"/>
  <c r="M7805" i="1"/>
  <c r="J7804" i="1"/>
  <c r="K7804" i="1" s="1"/>
  <c r="N7806" i="1" l="1"/>
  <c r="J7806" i="1"/>
  <c r="K7806" i="1" s="1"/>
  <c r="L7806" i="1"/>
  <c r="M7806" i="1"/>
  <c r="B7807" i="1"/>
  <c r="B7808" i="1" l="1"/>
  <c r="J7807" i="1"/>
  <c r="K7807" i="1" s="1"/>
  <c r="N7807" i="1"/>
  <c r="L7807" i="1"/>
  <c r="M7807" i="1"/>
  <c r="J7808" i="1" l="1"/>
  <c r="K7808" i="1" s="1"/>
  <c r="B7809" i="1"/>
  <c r="L7808" i="1"/>
  <c r="M7808" i="1"/>
  <c r="N7808" i="1"/>
  <c r="B7810" i="1" l="1"/>
  <c r="N7809" i="1"/>
  <c r="J7809" i="1"/>
  <c r="K7809" i="1" s="1"/>
  <c r="L7809" i="1"/>
  <c r="M7809" i="1"/>
  <c r="L7810" i="1" l="1"/>
  <c r="B7811" i="1"/>
  <c r="J7810" i="1"/>
  <c r="K7810" i="1" s="1"/>
  <c r="N7810" i="1"/>
  <c r="M7810" i="1"/>
  <c r="B7812" i="1" l="1"/>
  <c r="J7811" i="1"/>
  <c r="K7811" i="1" s="1"/>
  <c r="M7811" i="1"/>
  <c r="N7811" i="1"/>
  <c r="L7811" i="1"/>
  <c r="M7812" i="1" l="1"/>
  <c r="B7813" i="1"/>
  <c r="J7812" i="1"/>
  <c r="K7812" i="1" s="1"/>
  <c r="L7812" i="1"/>
  <c r="N7812" i="1"/>
  <c r="N7813" i="1" l="1"/>
  <c r="B7814" i="1"/>
  <c r="J7813" i="1"/>
  <c r="K7813" i="1" s="1"/>
  <c r="M7813" i="1"/>
  <c r="L7813" i="1"/>
  <c r="B7815" i="1" l="1"/>
  <c r="N7814" i="1"/>
  <c r="J7814" i="1"/>
  <c r="K7814" i="1" s="1"/>
  <c r="M7814" i="1"/>
  <c r="L7814" i="1"/>
  <c r="J7815" i="1" l="1"/>
  <c r="K7815" i="1" s="1"/>
  <c r="B7816" i="1"/>
  <c r="L7815" i="1"/>
  <c r="N7815" i="1"/>
  <c r="M7815" i="1"/>
  <c r="B7817" i="1" l="1"/>
  <c r="N7816" i="1"/>
  <c r="L7816" i="1"/>
  <c r="J7816" i="1"/>
  <c r="K7816" i="1" s="1"/>
  <c r="M7816" i="1"/>
  <c r="B7818" i="1" l="1"/>
  <c r="N7817" i="1"/>
  <c r="L7817" i="1"/>
  <c r="J7817" i="1"/>
  <c r="K7817" i="1" s="1"/>
  <c r="M7817" i="1"/>
  <c r="L7818" i="1" l="1"/>
  <c r="B7819" i="1"/>
  <c r="N7818" i="1"/>
  <c r="J7818" i="1"/>
  <c r="K7818" i="1" s="1"/>
  <c r="M7818" i="1"/>
  <c r="B7820" i="1" l="1"/>
  <c r="J7819" i="1"/>
  <c r="K7819" i="1" s="1"/>
  <c r="L7819" i="1"/>
  <c r="N7819" i="1"/>
  <c r="M7819" i="1"/>
  <c r="B7821" i="1" l="1"/>
  <c r="L7820" i="1"/>
  <c r="M7820" i="1"/>
  <c r="J7820" i="1"/>
  <c r="K7820" i="1" s="1"/>
  <c r="N7820" i="1"/>
  <c r="L7821" i="1" l="1"/>
  <c r="B7822" i="1"/>
  <c r="J7821" i="1"/>
  <c r="K7821" i="1" s="1"/>
  <c r="N7821" i="1"/>
  <c r="M7821" i="1"/>
  <c r="J7822" i="1" l="1"/>
  <c r="K7822" i="1" s="1"/>
  <c r="M7822" i="1"/>
  <c r="B7823" i="1"/>
  <c r="N7822" i="1"/>
  <c r="L7822" i="1"/>
  <c r="B7824" i="1" l="1"/>
  <c r="J7823" i="1"/>
  <c r="K7823" i="1" s="1"/>
  <c r="N7823" i="1"/>
  <c r="M7823" i="1"/>
  <c r="L7823" i="1"/>
  <c r="M7824" i="1" l="1"/>
  <c r="B7825" i="1"/>
  <c r="J7824" i="1"/>
  <c r="K7824" i="1" s="1"/>
  <c r="L7824" i="1"/>
  <c r="N7824" i="1"/>
  <c r="B7826" i="1" l="1"/>
  <c r="J7825" i="1"/>
  <c r="K7825" i="1" s="1"/>
  <c r="L7825" i="1"/>
  <c r="N7825" i="1"/>
  <c r="M7825" i="1"/>
  <c r="B7827" i="1" l="1"/>
  <c r="J7826" i="1"/>
  <c r="K7826" i="1" s="1"/>
  <c r="L7826" i="1"/>
  <c r="M7826" i="1"/>
  <c r="N7826" i="1"/>
  <c r="L7827" i="1" l="1"/>
  <c r="B7828" i="1"/>
  <c r="J7827" i="1"/>
  <c r="K7827" i="1" s="1"/>
  <c r="N7827" i="1"/>
  <c r="M7827" i="1"/>
  <c r="B7829" i="1" l="1"/>
  <c r="J7828" i="1"/>
  <c r="K7828" i="1" s="1"/>
  <c r="M7828" i="1"/>
  <c r="N7828" i="1"/>
  <c r="L7828" i="1"/>
  <c r="J7829" i="1" l="1"/>
  <c r="K7829" i="1" s="1"/>
  <c r="B7830" i="1"/>
  <c r="L7829" i="1"/>
  <c r="N7829" i="1"/>
  <c r="M7829" i="1"/>
  <c r="J7830" i="1" l="1"/>
  <c r="K7830" i="1" s="1"/>
  <c r="B7831" i="1"/>
  <c r="N7830" i="1"/>
  <c r="L7830" i="1"/>
  <c r="M7830" i="1"/>
  <c r="L7831" i="1" l="1"/>
  <c r="M7831" i="1"/>
  <c r="B7832" i="1"/>
  <c r="N7831" i="1"/>
  <c r="J7831" i="1"/>
  <c r="K7831" i="1" s="1"/>
  <c r="L7832" i="1" l="1"/>
  <c r="B7833" i="1"/>
  <c r="J7832" i="1"/>
  <c r="K7832" i="1" s="1"/>
  <c r="M7832" i="1"/>
  <c r="N7832" i="1"/>
  <c r="M7833" i="1" l="1"/>
  <c r="B7834" i="1"/>
  <c r="L7833" i="1"/>
  <c r="J7833" i="1"/>
  <c r="K7833" i="1" s="1"/>
  <c r="N7833" i="1"/>
  <c r="B7835" i="1" l="1"/>
  <c r="J7834" i="1"/>
  <c r="K7834" i="1" s="1"/>
  <c r="M7834" i="1"/>
  <c r="N7834" i="1"/>
  <c r="L7834" i="1"/>
  <c r="B7836" i="1" l="1"/>
  <c r="L7835" i="1"/>
  <c r="N7835" i="1"/>
  <c r="J7835" i="1"/>
  <c r="K7835" i="1" s="1"/>
  <c r="M7835" i="1"/>
  <c r="B7837" i="1" l="1"/>
  <c r="L7836" i="1"/>
  <c r="M7836" i="1"/>
  <c r="J7836" i="1"/>
  <c r="K7836" i="1" s="1"/>
  <c r="N7836" i="1"/>
  <c r="J7837" i="1" l="1"/>
  <c r="K7837" i="1" s="1"/>
  <c r="B7838" i="1"/>
  <c r="L7837" i="1"/>
  <c r="N7837" i="1"/>
  <c r="M7837" i="1"/>
  <c r="L7838" i="1" l="1"/>
  <c r="B7839" i="1"/>
  <c r="M7838" i="1"/>
  <c r="J7838" i="1"/>
  <c r="K7838" i="1" s="1"/>
  <c r="N7838" i="1"/>
  <c r="L7839" i="1" l="1"/>
  <c r="B7840" i="1"/>
  <c r="N7839" i="1"/>
  <c r="M7839" i="1"/>
  <c r="J7839" i="1"/>
  <c r="K7839" i="1" s="1"/>
  <c r="N7840" i="1" l="1"/>
  <c r="B7841" i="1"/>
  <c r="J7840" i="1"/>
  <c r="K7840" i="1" s="1"/>
  <c r="M7840" i="1"/>
  <c r="L7840" i="1"/>
  <c r="B7842" i="1" l="1"/>
  <c r="M7841" i="1"/>
  <c r="J7841" i="1"/>
  <c r="K7841" i="1" s="1"/>
  <c r="L7841" i="1"/>
  <c r="N7841" i="1"/>
  <c r="L7842" i="1" l="1"/>
  <c r="B7843" i="1"/>
  <c r="M7842" i="1"/>
  <c r="J7842" i="1"/>
  <c r="K7842" i="1" s="1"/>
  <c r="N7842" i="1"/>
  <c r="B7844" i="1" l="1"/>
  <c r="M7843" i="1"/>
  <c r="N7843" i="1"/>
  <c r="L7843" i="1"/>
  <c r="J7843" i="1"/>
  <c r="K7843" i="1" s="1"/>
  <c r="B7845" i="1" l="1"/>
  <c r="M7844" i="1"/>
  <c r="J7844" i="1"/>
  <c r="K7844" i="1" s="1"/>
  <c r="N7844" i="1"/>
  <c r="L7844" i="1"/>
  <c r="N7845" i="1" l="1"/>
  <c r="J7845" i="1"/>
  <c r="K7845" i="1" s="1"/>
  <c r="B7846" i="1"/>
  <c r="M7845" i="1"/>
  <c r="L7845" i="1"/>
  <c r="M7846" i="1" l="1"/>
  <c r="B7847" i="1"/>
  <c r="J7846" i="1"/>
  <c r="K7846" i="1" s="1"/>
  <c r="L7846" i="1"/>
  <c r="N7846" i="1"/>
  <c r="L7847" i="1" l="1"/>
  <c r="B7848" i="1"/>
  <c r="M7847" i="1"/>
  <c r="N7847" i="1"/>
  <c r="J7847" i="1"/>
  <c r="K7847" i="1" s="1"/>
  <c r="B7849" i="1" l="1"/>
  <c r="M7848" i="1"/>
  <c r="J7848" i="1"/>
  <c r="K7848" i="1" s="1"/>
  <c r="L7848" i="1"/>
  <c r="N7848" i="1"/>
  <c r="N7849" i="1" l="1"/>
  <c r="M7849" i="1"/>
  <c r="B7850" i="1"/>
  <c r="J7849" i="1"/>
  <c r="K7849" i="1" s="1"/>
  <c r="L7849" i="1"/>
  <c r="N7850" i="1" l="1"/>
  <c r="B7851" i="1"/>
  <c r="L7850" i="1"/>
  <c r="M7850" i="1"/>
  <c r="J7850" i="1"/>
  <c r="K7850" i="1" s="1"/>
  <c r="B7852" i="1" l="1"/>
  <c r="L7851" i="1"/>
  <c r="J7851" i="1"/>
  <c r="K7851" i="1" s="1"/>
  <c r="M7851" i="1"/>
  <c r="N7851" i="1"/>
  <c r="B7853" i="1" l="1"/>
  <c r="M7852" i="1"/>
  <c r="J7852" i="1"/>
  <c r="K7852" i="1" s="1"/>
  <c r="N7852" i="1"/>
  <c r="L7852" i="1"/>
  <c r="J7853" i="1" l="1"/>
  <c r="K7853" i="1" s="1"/>
  <c r="L7853" i="1"/>
  <c r="B7854" i="1"/>
  <c r="M7853" i="1"/>
  <c r="N7853" i="1"/>
  <c r="B7855" i="1" l="1"/>
  <c r="M7854" i="1"/>
  <c r="J7854" i="1"/>
  <c r="K7854" i="1" s="1"/>
  <c r="L7854" i="1"/>
  <c r="N7854" i="1"/>
  <c r="M7855" i="1" l="1"/>
  <c r="N7855" i="1"/>
  <c r="B7856" i="1"/>
  <c r="L7855" i="1"/>
  <c r="J7855" i="1"/>
  <c r="K7855" i="1" s="1"/>
  <c r="B7857" i="1" l="1"/>
  <c r="L7856" i="1"/>
  <c r="J7856" i="1"/>
  <c r="K7856" i="1" s="1"/>
  <c r="M7856" i="1"/>
  <c r="N7856" i="1"/>
  <c r="B7858" i="1" l="1"/>
  <c r="M7857" i="1"/>
  <c r="N7857" i="1"/>
  <c r="L7857" i="1"/>
  <c r="J7857" i="1"/>
  <c r="K7857" i="1" s="1"/>
  <c r="L7858" i="1" l="1"/>
  <c r="B7859" i="1"/>
  <c r="N7858" i="1"/>
  <c r="M7858" i="1"/>
  <c r="J7858" i="1"/>
  <c r="K7858" i="1" s="1"/>
  <c r="B7860" i="1" l="1"/>
  <c r="M7859" i="1"/>
  <c r="J7859" i="1"/>
  <c r="K7859" i="1" s="1"/>
  <c r="N7859" i="1"/>
  <c r="L7859" i="1"/>
  <c r="N7860" i="1" l="1"/>
  <c r="B7861" i="1"/>
  <c r="M7860" i="1"/>
  <c r="L7860" i="1"/>
  <c r="J7860" i="1"/>
  <c r="K7860" i="1" s="1"/>
  <c r="B7862" i="1" l="1"/>
  <c r="L7861" i="1"/>
  <c r="J7861" i="1"/>
  <c r="K7861" i="1" s="1"/>
  <c r="M7861" i="1"/>
  <c r="N7861" i="1"/>
  <c r="N7862" i="1" l="1"/>
  <c r="L7862" i="1"/>
  <c r="B7863" i="1"/>
  <c r="M7862" i="1"/>
  <c r="J7862" i="1"/>
  <c r="K7862" i="1" s="1"/>
  <c r="M7863" i="1" l="1"/>
  <c r="B7864" i="1"/>
  <c r="L7863" i="1"/>
  <c r="N7863" i="1"/>
  <c r="J7863" i="1"/>
  <c r="K7863" i="1" s="1"/>
  <c r="B7865" i="1" l="1"/>
  <c r="M7864" i="1"/>
  <c r="L7864" i="1"/>
  <c r="N7864" i="1"/>
  <c r="J7864" i="1"/>
  <c r="K7864" i="1" s="1"/>
  <c r="J7865" i="1" l="1"/>
  <c r="K7865" i="1" s="1"/>
  <c r="L7865" i="1"/>
  <c r="B7866" i="1"/>
  <c r="N7865" i="1"/>
  <c r="M7865" i="1"/>
  <c r="B7867" i="1" l="1"/>
  <c r="M7866" i="1"/>
  <c r="N7866" i="1"/>
  <c r="J7866" i="1"/>
  <c r="K7866" i="1" s="1"/>
  <c r="L7866" i="1"/>
  <c r="M7867" i="1" l="1"/>
  <c r="J7867" i="1"/>
  <c r="K7867" i="1" s="1"/>
  <c r="N7867" i="1"/>
  <c r="B7868" i="1"/>
  <c r="L7867" i="1"/>
  <c r="B7869" i="1" l="1"/>
  <c r="L7868" i="1"/>
  <c r="J7868" i="1"/>
  <c r="K7868" i="1" s="1"/>
  <c r="M7868" i="1"/>
  <c r="N7868" i="1"/>
  <c r="N7869" i="1" l="1"/>
  <c r="L7869" i="1"/>
  <c r="J7869" i="1"/>
  <c r="K7869" i="1" s="1"/>
  <c r="B7870" i="1"/>
  <c r="M7869" i="1"/>
  <c r="B7871" i="1" l="1"/>
  <c r="L7870" i="1"/>
  <c r="J7870" i="1"/>
  <c r="K7870" i="1" s="1"/>
  <c r="N7870" i="1"/>
  <c r="M7870" i="1"/>
  <c r="B7872" i="1" l="1"/>
  <c r="N7871" i="1"/>
  <c r="J7871" i="1"/>
  <c r="K7871" i="1" s="1"/>
  <c r="M7871" i="1"/>
  <c r="L7871" i="1"/>
  <c r="L7872" i="1" l="1"/>
  <c r="B7873" i="1"/>
  <c r="M7872" i="1"/>
  <c r="J7872" i="1"/>
  <c r="K7872" i="1" s="1"/>
  <c r="N7872" i="1"/>
  <c r="B7874" i="1" l="1"/>
  <c r="J7873" i="1"/>
  <c r="K7873" i="1" s="1"/>
  <c r="L7873" i="1"/>
  <c r="N7873" i="1"/>
  <c r="M7873" i="1"/>
  <c r="B7875" i="1" l="1"/>
  <c r="M7874" i="1"/>
  <c r="J7874" i="1"/>
  <c r="K7874" i="1" s="1"/>
  <c r="L7874" i="1"/>
  <c r="N7874" i="1"/>
  <c r="M7875" i="1" l="1"/>
  <c r="B7876" i="1"/>
  <c r="J7875" i="1"/>
  <c r="K7875" i="1" s="1"/>
  <c r="L7875" i="1"/>
  <c r="N7875" i="1"/>
  <c r="M7876" i="1" l="1"/>
  <c r="N7876" i="1"/>
  <c r="B7877" i="1"/>
  <c r="J7876" i="1"/>
  <c r="K7876" i="1" s="1"/>
  <c r="L7876" i="1"/>
  <c r="J7877" i="1" l="1"/>
  <c r="K7877" i="1" s="1"/>
  <c r="B7878" i="1"/>
  <c r="N7877" i="1"/>
  <c r="M7877" i="1"/>
  <c r="L7877" i="1"/>
  <c r="N7878" i="1" l="1"/>
  <c r="B7879" i="1"/>
  <c r="M7878" i="1"/>
  <c r="J7878" i="1"/>
  <c r="K7878" i="1" s="1"/>
  <c r="L7878" i="1"/>
  <c r="L7879" i="1" l="1"/>
  <c r="M7879" i="1"/>
  <c r="B7880" i="1"/>
  <c r="J7879" i="1"/>
  <c r="K7879" i="1" s="1"/>
  <c r="N7879" i="1"/>
  <c r="B7881" i="1" l="1"/>
  <c r="M7880" i="1"/>
  <c r="N7880" i="1"/>
  <c r="L7880" i="1"/>
  <c r="J7880" i="1"/>
  <c r="K7880" i="1" s="1"/>
  <c r="B7882" i="1" l="1"/>
  <c r="N7881" i="1"/>
  <c r="J7881" i="1"/>
  <c r="K7881" i="1" s="1"/>
  <c r="M7881" i="1"/>
  <c r="L7881" i="1"/>
  <c r="N7882" i="1" l="1"/>
  <c r="B7883" i="1"/>
  <c r="J7882" i="1"/>
  <c r="K7882" i="1" s="1"/>
  <c r="L7882" i="1"/>
  <c r="M7882" i="1"/>
  <c r="M7883" i="1" l="1"/>
  <c r="B7884" i="1"/>
  <c r="J7883" i="1"/>
  <c r="K7883" i="1" s="1"/>
  <c r="L7883" i="1"/>
  <c r="N7883" i="1"/>
  <c r="L7884" i="1" l="1"/>
  <c r="B7885" i="1"/>
  <c r="N7884" i="1"/>
  <c r="M7884" i="1"/>
  <c r="J7884" i="1"/>
  <c r="K7884" i="1" s="1"/>
  <c r="L7885" i="1" l="1"/>
  <c r="N7885" i="1"/>
  <c r="J7885" i="1"/>
  <c r="K7885" i="1" s="1"/>
  <c r="M7885" i="1"/>
  <c r="B7886" i="1"/>
  <c r="B7887" i="1" l="1"/>
  <c r="L7886" i="1"/>
  <c r="N7886" i="1"/>
  <c r="M7886" i="1"/>
  <c r="J7886" i="1"/>
  <c r="K7886" i="1" s="1"/>
  <c r="L7887" i="1" l="1"/>
  <c r="B7888" i="1"/>
  <c r="J7887" i="1"/>
  <c r="K7887" i="1" s="1"/>
  <c r="N7887" i="1"/>
  <c r="M7887" i="1"/>
  <c r="B7889" i="1" l="1"/>
  <c r="M7888" i="1"/>
  <c r="J7888" i="1"/>
  <c r="K7888" i="1" s="1"/>
  <c r="N7888" i="1"/>
  <c r="L7888" i="1"/>
  <c r="N7889" i="1" l="1"/>
  <c r="J7889" i="1"/>
  <c r="K7889" i="1" s="1"/>
  <c r="M7889" i="1"/>
  <c r="B7890" i="1"/>
  <c r="L7889" i="1"/>
  <c r="B7891" i="1" l="1"/>
  <c r="N7890" i="1"/>
  <c r="M7890" i="1"/>
  <c r="J7890" i="1"/>
  <c r="K7890" i="1" s="1"/>
  <c r="L7890" i="1"/>
  <c r="L7891" i="1" l="1"/>
  <c r="N7891" i="1"/>
  <c r="B7892" i="1"/>
  <c r="M7891" i="1"/>
  <c r="J7891" i="1"/>
  <c r="K7891" i="1" s="1"/>
  <c r="B7893" i="1" l="1"/>
  <c r="N7892" i="1"/>
  <c r="J7892" i="1"/>
  <c r="K7892" i="1" s="1"/>
  <c r="L7892" i="1"/>
  <c r="M7892" i="1"/>
  <c r="J7893" i="1" l="1"/>
  <c r="K7893" i="1" s="1"/>
  <c r="B7894" i="1"/>
  <c r="N7893" i="1"/>
  <c r="L7893" i="1"/>
  <c r="M7893" i="1"/>
  <c r="L7894" i="1" l="1"/>
  <c r="J7894" i="1"/>
  <c r="K7894" i="1" s="1"/>
  <c r="M7894" i="1"/>
  <c r="B7895" i="1"/>
  <c r="N7894" i="1"/>
  <c r="B7896" i="1" l="1"/>
  <c r="J7895" i="1"/>
  <c r="K7895" i="1" s="1"/>
  <c r="N7895" i="1"/>
  <c r="L7895" i="1"/>
  <c r="M7895" i="1"/>
  <c r="B7897" i="1" l="1"/>
  <c r="J7896" i="1"/>
  <c r="K7896" i="1" s="1"/>
  <c r="N7896" i="1"/>
  <c r="L7896" i="1"/>
  <c r="M7896" i="1"/>
  <c r="B7898" i="1" l="1"/>
  <c r="M7897" i="1"/>
  <c r="J7897" i="1"/>
  <c r="K7897" i="1" s="1"/>
  <c r="N7897" i="1"/>
  <c r="L7897" i="1"/>
  <c r="M7898" i="1" l="1"/>
  <c r="J7898" i="1"/>
  <c r="K7898" i="1" s="1"/>
  <c r="B7899" i="1"/>
  <c r="N7898" i="1"/>
  <c r="L7898" i="1"/>
  <c r="B7900" i="1" l="1"/>
  <c r="M7899" i="1"/>
  <c r="L7899" i="1"/>
  <c r="J7899" i="1"/>
  <c r="K7899" i="1" s="1"/>
  <c r="N7899" i="1"/>
  <c r="M7900" i="1" l="1"/>
  <c r="L7900" i="1"/>
  <c r="B7901" i="1"/>
  <c r="J7900" i="1"/>
  <c r="K7900" i="1" s="1"/>
  <c r="N7900" i="1"/>
  <c r="B7902" i="1" l="1"/>
  <c r="L7901" i="1"/>
  <c r="J7901" i="1"/>
  <c r="K7901" i="1" s="1"/>
  <c r="M7901" i="1"/>
  <c r="N7901" i="1"/>
  <c r="B7903" i="1" l="1"/>
  <c r="J7902" i="1"/>
  <c r="K7902" i="1" s="1"/>
  <c r="M7902" i="1"/>
  <c r="L7902" i="1"/>
  <c r="N7902" i="1"/>
  <c r="B7904" i="1" l="1"/>
  <c r="M7903" i="1"/>
  <c r="N7903" i="1"/>
  <c r="L7903" i="1"/>
  <c r="J7903" i="1"/>
  <c r="K7903" i="1" s="1"/>
  <c r="B7905" i="1" l="1"/>
  <c r="M7904" i="1"/>
  <c r="L7904" i="1"/>
  <c r="J7904" i="1"/>
  <c r="K7904" i="1" s="1"/>
  <c r="N7904" i="1"/>
  <c r="J7905" i="1" l="1"/>
  <c r="K7905" i="1" s="1"/>
  <c r="B7906" i="1"/>
  <c r="M7905" i="1"/>
  <c r="L7905" i="1"/>
  <c r="N7905" i="1"/>
  <c r="J7906" i="1" l="1"/>
  <c r="K7906" i="1" s="1"/>
  <c r="N7906" i="1"/>
  <c r="M7906" i="1"/>
  <c r="L7906" i="1"/>
  <c r="B7907" i="1"/>
  <c r="B7908" i="1" l="1"/>
  <c r="L7907" i="1"/>
  <c r="N7907" i="1"/>
  <c r="M7907" i="1"/>
  <c r="J7907" i="1"/>
  <c r="K7907" i="1" s="1"/>
  <c r="N7908" i="1" l="1"/>
  <c r="L7908" i="1"/>
  <c r="J7908" i="1"/>
  <c r="K7908" i="1" s="1"/>
  <c r="M7908" i="1"/>
  <c r="B7909" i="1"/>
  <c r="N7909" i="1" l="1"/>
  <c r="B7910" i="1"/>
  <c r="L7909" i="1"/>
  <c r="M7909" i="1"/>
  <c r="J7909" i="1"/>
  <c r="K7909" i="1" s="1"/>
  <c r="L7910" i="1" l="1"/>
  <c r="N7910" i="1"/>
  <c r="B7911" i="1"/>
  <c r="M7910" i="1"/>
  <c r="J7910" i="1"/>
  <c r="K7910" i="1" s="1"/>
  <c r="B7912" i="1" l="1"/>
  <c r="N7911" i="1"/>
  <c r="L7911" i="1"/>
  <c r="J7911" i="1"/>
  <c r="K7911" i="1" s="1"/>
  <c r="M7911" i="1"/>
  <c r="N7912" i="1" l="1"/>
  <c r="L7912" i="1"/>
  <c r="B7913" i="1"/>
  <c r="M7912" i="1"/>
  <c r="J7912" i="1"/>
  <c r="K7912" i="1" s="1"/>
  <c r="L7913" i="1" l="1"/>
  <c r="J7913" i="1"/>
  <c r="K7913" i="1" s="1"/>
  <c r="M7913" i="1"/>
  <c r="B7914" i="1"/>
  <c r="N7913" i="1"/>
  <c r="J7914" i="1" l="1"/>
  <c r="K7914" i="1" s="1"/>
  <c r="N7914" i="1"/>
  <c r="M7914" i="1"/>
  <c r="L7914" i="1"/>
  <c r="B7915" i="1"/>
  <c r="M7915" i="1" l="1"/>
  <c r="N7915" i="1"/>
  <c r="L7915" i="1"/>
  <c r="B7916" i="1"/>
  <c r="J7915" i="1"/>
  <c r="K7915" i="1" s="1"/>
  <c r="B7917" i="1" l="1"/>
  <c r="L7916" i="1"/>
  <c r="M7916" i="1"/>
  <c r="J7916" i="1"/>
  <c r="K7916" i="1" s="1"/>
  <c r="N7916" i="1"/>
  <c r="N7917" i="1" l="1"/>
  <c r="J7917" i="1"/>
  <c r="K7917" i="1" s="1"/>
  <c r="M7917" i="1"/>
  <c r="B7918" i="1"/>
  <c r="L7917" i="1"/>
  <c r="N7918" i="1" l="1"/>
  <c r="L7918" i="1"/>
  <c r="M7918" i="1"/>
  <c r="B7919" i="1"/>
  <c r="J7918" i="1"/>
  <c r="K7918" i="1" s="1"/>
  <c r="M7919" i="1" l="1"/>
  <c r="B7920" i="1"/>
  <c r="L7919" i="1"/>
  <c r="N7919" i="1"/>
  <c r="J7919" i="1"/>
  <c r="K7919" i="1" s="1"/>
  <c r="N7920" i="1" l="1"/>
  <c r="M7920" i="1"/>
  <c r="L7920" i="1"/>
  <c r="J7920" i="1"/>
  <c r="K7920" i="1" s="1"/>
  <c r="B7921" i="1"/>
  <c r="L7921" i="1" l="1"/>
  <c r="B7922" i="1"/>
  <c r="N7921" i="1"/>
  <c r="M7921" i="1"/>
  <c r="J7921" i="1"/>
  <c r="K7921" i="1" s="1"/>
  <c r="M7922" i="1" l="1"/>
  <c r="N7922" i="1"/>
  <c r="J7922" i="1"/>
  <c r="K7922" i="1" s="1"/>
  <c r="L7922" i="1"/>
  <c r="B7923" i="1"/>
  <c r="J7923" i="1" l="1"/>
  <c r="K7923" i="1" s="1"/>
  <c r="N7923" i="1"/>
  <c r="M7923" i="1"/>
  <c r="L7923" i="1"/>
  <c r="B7924" i="1"/>
  <c r="L7924" i="1" l="1"/>
  <c r="B7925" i="1"/>
  <c r="N7924" i="1"/>
  <c r="M7924" i="1"/>
  <c r="J7924" i="1"/>
  <c r="K7924" i="1" s="1"/>
  <c r="N7925" i="1" l="1"/>
  <c r="J7925" i="1"/>
  <c r="K7925" i="1" s="1"/>
  <c r="L7925" i="1"/>
  <c r="B7926" i="1"/>
  <c r="M7925" i="1"/>
  <c r="M7926" i="1" l="1"/>
  <c r="L7926" i="1"/>
  <c r="B7927" i="1"/>
  <c r="J7926" i="1"/>
  <c r="K7926" i="1" s="1"/>
  <c r="N7926" i="1"/>
  <c r="J7927" i="1" l="1"/>
  <c r="K7927" i="1" s="1"/>
  <c r="N7927" i="1"/>
  <c r="L7927" i="1"/>
  <c r="M7927" i="1"/>
  <c r="B7928" i="1"/>
  <c r="N7928" i="1" l="1"/>
  <c r="B7929" i="1"/>
  <c r="M7928" i="1"/>
  <c r="J7928" i="1"/>
  <c r="K7928" i="1" s="1"/>
  <c r="L7928" i="1"/>
  <c r="J7929" i="1" l="1"/>
  <c r="K7929" i="1" s="1"/>
  <c r="N7929" i="1"/>
  <c r="M7929" i="1"/>
  <c r="L7929" i="1"/>
  <c r="B7930" i="1"/>
  <c r="M7930" i="1" l="1"/>
  <c r="L7930" i="1"/>
  <c r="B7931" i="1"/>
  <c r="J7930" i="1"/>
  <c r="K7930" i="1" s="1"/>
  <c r="N7930" i="1"/>
  <c r="M7931" i="1" l="1"/>
  <c r="L7931" i="1"/>
  <c r="B7932" i="1"/>
  <c r="J7931" i="1"/>
  <c r="K7931" i="1" s="1"/>
  <c r="N7931" i="1"/>
  <c r="N7932" i="1" l="1"/>
  <c r="M7932" i="1"/>
  <c r="L7932" i="1"/>
  <c r="J7932" i="1"/>
  <c r="K7932" i="1" s="1"/>
  <c r="B7933" i="1"/>
  <c r="M7933" i="1" l="1"/>
  <c r="L7933" i="1"/>
  <c r="B7934" i="1"/>
  <c r="J7933" i="1"/>
  <c r="K7933" i="1" s="1"/>
  <c r="N7933" i="1"/>
  <c r="N7934" i="1" l="1"/>
  <c r="M7934" i="1"/>
  <c r="J7934" i="1"/>
  <c r="K7934" i="1" s="1"/>
  <c r="L7934" i="1"/>
  <c r="B7935" i="1"/>
  <c r="N7935" i="1" l="1"/>
  <c r="M7935" i="1"/>
  <c r="B7936" i="1"/>
  <c r="L7935" i="1"/>
  <c r="J7935" i="1"/>
  <c r="K7935" i="1" s="1"/>
  <c r="J7936" i="1" l="1"/>
  <c r="K7936" i="1" s="1"/>
  <c r="M7936" i="1"/>
  <c r="B7937" i="1"/>
  <c r="N7936" i="1"/>
  <c r="L7936" i="1"/>
  <c r="L7937" i="1" l="1"/>
  <c r="J7937" i="1"/>
  <c r="K7937" i="1" s="1"/>
  <c r="B7938" i="1"/>
  <c r="N7937" i="1"/>
  <c r="M7937" i="1"/>
  <c r="L7938" i="1" l="1"/>
  <c r="J7938" i="1"/>
  <c r="K7938" i="1" s="1"/>
  <c r="M7938" i="1"/>
  <c r="B7939" i="1"/>
  <c r="N7938" i="1"/>
  <c r="J7939" i="1" l="1"/>
  <c r="K7939" i="1" s="1"/>
  <c r="M7939" i="1"/>
  <c r="N7939" i="1"/>
  <c r="L7939" i="1"/>
  <c r="B7940" i="1"/>
  <c r="N7940" i="1" l="1"/>
  <c r="L7940" i="1"/>
  <c r="J7940" i="1"/>
  <c r="K7940" i="1" s="1"/>
  <c r="M7940" i="1"/>
  <c r="B7941" i="1"/>
  <c r="J7941" i="1" l="1"/>
  <c r="K7941" i="1" s="1"/>
  <c r="N7941" i="1"/>
  <c r="M7941" i="1"/>
  <c r="L7941" i="1"/>
  <c r="B7942" i="1"/>
  <c r="M7942" i="1" l="1"/>
  <c r="L7942" i="1"/>
  <c r="B7943" i="1"/>
  <c r="N7942" i="1"/>
  <c r="J7942" i="1"/>
  <c r="K7942" i="1" s="1"/>
  <c r="N7943" i="1" l="1"/>
  <c r="J7943" i="1"/>
  <c r="K7943" i="1" s="1"/>
  <c r="M7943" i="1"/>
  <c r="B7944" i="1"/>
  <c r="L7943" i="1"/>
  <c r="M7944" i="1" l="1"/>
  <c r="B7945" i="1"/>
  <c r="L7944" i="1"/>
  <c r="J7944" i="1"/>
  <c r="K7944" i="1" s="1"/>
  <c r="N7944" i="1"/>
  <c r="N7945" i="1" l="1"/>
  <c r="M7945" i="1"/>
  <c r="J7945" i="1"/>
  <c r="K7945" i="1" s="1"/>
  <c r="L7945" i="1"/>
  <c r="B7946" i="1"/>
  <c r="N7946" i="1" l="1"/>
  <c r="J7946" i="1"/>
  <c r="K7946" i="1" s="1"/>
  <c r="L7946" i="1"/>
  <c r="B7947" i="1"/>
  <c r="M7946" i="1"/>
  <c r="N7947" i="1" l="1"/>
  <c r="M7947" i="1"/>
  <c r="J7947" i="1"/>
  <c r="K7947" i="1" s="1"/>
  <c r="B7948" i="1"/>
  <c r="L7947" i="1"/>
  <c r="N7948" i="1" l="1"/>
  <c r="L7948" i="1"/>
  <c r="B7949" i="1"/>
  <c r="J7948" i="1"/>
  <c r="K7948" i="1" s="1"/>
  <c r="M7948" i="1"/>
  <c r="J7949" i="1" l="1"/>
  <c r="K7949" i="1" s="1"/>
  <c r="B7950" i="1"/>
  <c r="N7949" i="1"/>
  <c r="M7949" i="1"/>
  <c r="L7949" i="1"/>
  <c r="N7950" i="1" l="1"/>
  <c r="J7950" i="1"/>
  <c r="K7950" i="1" s="1"/>
  <c r="L7950" i="1"/>
  <c r="M7950" i="1"/>
  <c r="B7951" i="1"/>
  <c r="L7951" i="1" l="1"/>
  <c r="J7951" i="1"/>
  <c r="K7951" i="1" s="1"/>
  <c r="B7952" i="1"/>
  <c r="M7951" i="1"/>
  <c r="N7951" i="1"/>
  <c r="L7952" i="1" l="1"/>
  <c r="N7952" i="1"/>
  <c r="M7952" i="1"/>
  <c r="B7953" i="1"/>
  <c r="J7952" i="1"/>
  <c r="K7952" i="1" s="1"/>
  <c r="J7953" i="1" l="1"/>
  <c r="K7953" i="1" s="1"/>
  <c r="N7953" i="1"/>
  <c r="B7954" i="1"/>
  <c r="M7953" i="1"/>
  <c r="L7953" i="1"/>
  <c r="M7954" i="1" l="1"/>
  <c r="B7955" i="1"/>
  <c r="N7954" i="1"/>
  <c r="L7954" i="1"/>
  <c r="J7954" i="1"/>
  <c r="K7954" i="1" s="1"/>
  <c r="N7955" i="1" l="1"/>
  <c r="M7955" i="1"/>
  <c r="L7955" i="1"/>
  <c r="J7955" i="1"/>
  <c r="K7955" i="1" s="1"/>
  <c r="B7956" i="1"/>
  <c r="J7956" i="1" l="1"/>
  <c r="K7956" i="1" s="1"/>
  <c r="B7957" i="1"/>
  <c r="N7956" i="1"/>
  <c r="L7956" i="1"/>
  <c r="M7956" i="1"/>
  <c r="J7957" i="1" l="1"/>
  <c r="K7957" i="1" s="1"/>
  <c r="L7957" i="1"/>
  <c r="B7958" i="1"/>
  <c r="N7957" i="1"/>
  <c r="M7957" i="1"/>
  <c r="M7958" i="1" l="1"/>
  <c r="L7958" i="1"/>
  <c r="J7958" i="1"/>
  <c r="K7958" i="1" s="1"/>
  <c r="B7959" i="1"/>
  <c r="N7958" i="1"/>
  <c r="N7959" i="1" l="1"/>
  <c r="M7959" i="1"/>
  <c r="L7959" i="1"/>
  <c r="J7959" i="1"/>
  <c r="K7959" i="1" s="1"/>
  <c r="B7960" i="1"/>
  <c r="N7960" i="1" l="1"/>
  <c r="J7960" i="1"/>
  <c r="K7960" i="1" s="1"/>
  <c r="M7960" i="1"/>
  <c r="L7960" i="1"/>
  <c r="B7961" i="1"/>
  <c r="M7961" i="1" l="1"/>
  <c r="L7961" i="1"/>
  <c r="B7962" i="1"/>
  <c r="N7961" i="1"/>
  <c r="J7961" i="1"/>
  <c r="K7961" i="1" s="1"/>
  <c r="M7962" i="1" l="1"/>
  <c r="L7962" i="1"/>
  <c r="B7963" i="1"/>
  <c r="N7962" i="1"/>
  <c r="J7962" i="1"/>
  <c r="K7962" i="1" s="1"/>
  <c r="L7963" i="1" l="1"/>
  <c r="J7963" i="1"/>
  <c r="K7963" i="1" s="1"/>
  <c r="M7963" i="1"/>
  <c r="B7964" i="1"/>
  <c r="N7963" i="1"/>
  <c r="M7964" i="1" l="1"/>
  <c r="L7964" i="1"/>
  <c r="B7965" i="1"/>
  <c r="N7964" i="1"/>
  <c r="J7964" i="1"/>
  <c r="K7964" i="1" s="1"/>
  <c r="M7965" i="1" l="1"/>
  <c r="N7965" i="1"/>
  <c r="J7965" i="1"/>
  <c r="K7965" i="1" s="1"/>
  <c r="L7965" i="1"/>
  <c r="B7966" i="1"/>
  <c r="L7966" i="1" l="1"/>
  <c r="J7966" i="1"/>
  <c r="K7966" i="1" s="1"/>
  <c r="M7966" i="1"/>
  <c r="N7966" i="1"/>
  <c r="B7967" i="1"/>
  <c r="M7967" i="1" l="1"/>
  <c r="N7967" i="1"/>
  <c r="L7967" i="1"/>
  <c r="B7968" i="1"/>
  <c r="J7967" i="1"/>
  <c r="K7967" i="1" s="1"/>
  <c r="J7968" i="1" l="1"/>
  <c r="K7968" i="1" s="1"/>
  <c r="M7968" i="1"/>
  <c r="L7968" i="1"/>
  <c r="B7969" i="1"/>
  <c r="N7968" i="1"/>
  <c r="N7969" i="1" l="1"/>
  <c r="J7969" i="1"/>
  <c r="K7969" i="1" s="1"/>
  <c r="M7969" i="1"/>
  <c r="B7970" i="1"/>
  <c r="L7969" i="1"/>
  <c r="J7970" i="1" l="1"/>
  <c r="K7970" i="1" s="1"/>
  <c r="L7970" i="1"/>
  <c r="B7971" i="1"/>
  <c r="N7970" i="1"/>
  <c r="M7970" i="1"/>
  <c r="B7972" i="1" l="1"/>
  <c r="N7971" i="1"/>
  <c r="J7971" i="1"/>
  <c r="K7971" i="1" s="1"/>
  <c r="M7971" i="1"/>
  <c r="L7971" i="1"/>
  <c r="L7972" i="1" l="1"/>
  <c r="B7973" i="1"/>
  <c r="N7972" i="1"/>
  <c r="M7972" i="1"/>
  <c r="J7972" i="1"/>
  <c r="K7972" i="1" s="1"/>
  <c r="M7973" i="1" l="1"/>
  <c r="B7974" i="1"/>
  <c r="L7973" i="1"/>
  <c r="N7973" i="1"/>
  <c r="J7973" i="1"/>
  <c r="K7973" i="1" s="1"/>
  <c r="L7974" i="1" l="1"/>
  <c r="J7974" i="1"/>
  <c r="K7974" i="1" s="1"/>
  <c r="M7974" i="1"/>
  <c r="B7975" i="1"/>
  <c r="N7974" i="1"/>
  <c r="J7975" i="1" l="1"/>
  <c r="K7975" i="1" s="1"/>
  <c r="N7975" i="1"/>
  <c r="M7975" i="1"/>
  <c r="B7976" i="1"/>
  <c r="L7975" i="1"/>
  <c r="N7976" i="1" l="1"/>
  <c r="M7976" i="1"/>
  <c r="J7976" i="1"/>
  <c r="K7976" i="1" s="1"/>
  <c r="B7977" i="1"/>
  <c r="L7976" i="1"/>
  <c r="L7977" i="1" l="1"/>
  <c r="B7978" i="1"/>
  <c r="N7977" i="1"/>
  <c r="M7977" i="1"/>
  <c r="J7977" i="1"/>
  <c r="K7977" i="1" s="1"/>
  <c r="M7978" i="1" l="1"/>
  <c r="L7978" i="1"/>
  <c r="B7979" i="1"/>
  <c r="J7978" i="1"/>
  <c r="K7978" i="1" s="1"/>
  <c r="N7978" i="1"/>
  <c r="J7979" i="1" l="1"/>
  <c r="K7979" i="1" s="1"/>
  <c r="M7979" i="1"/>
  <c r="N7979" i="1"/>
  <c r="L7979" i="1"/>
  <c r="B7980" i="1"/>
  <c r="L7980" i="1" l="1"/>
  <c r="B7981" i="1"/>
  <c r="N7980" i="1"/>
  <c r="J7980" i="1"/>
  <c r="K7980" i="1" s="1"/>
  <c r="M7980" i="1"/>
  <c r="N7981" i="1" l="1"/>
  <c r="M7981" i="1"/>
  <c r="L7981" i="1"/>
  <c r="J7981" i="1"/>
  <c r="K7981" i="1" s="1"/>
  <c r="B7982" i="1"/>
  <c r="N7982" i="1" l="1"/>
  <c r="B7983" i="1"/>
  <c r="M7982" i="1"/>
  <c r="L7982" i="1"/>
  <c r="J7982" i="1"/>
  <c r="K7982" i="1" s="1"/>
  <c r="L7983" i="1" l="1"/>
  <c r="B7984" i="1"/>
  <c r="N7983" i="1"/>
  <c r="M7983" i="1"/>
  <c r="J7983" i="1"/>
  <c r="K7983" i="1" s="1"/>
  <c r="N7984" i="1" l="1"/>
  <c r="B7985" i="1"/>
  <c r="L7984" i="1"/>
  <c r="J7984" i="1"/>
  <c r="K7984" i="1" s="1"/>
  <c r="M7984" i="1"/>
  <c r="N7985" i="1" l="1"/>
  <c r="M7985" i="1"/>
  <c r="J7985" i="1"/>
  <c r="K7985" i="1" s="1"/>
  <c r="B7986" i="1"/>
  <c r="L7985" i="1"/>
  <c r="M7986" i="1" l="1"/>
  <c r="J7986" i="1"/>
  <c r="K7986" i="1" s="1"/>
  <c r="N7986" i="1"/>
  <c r="L7986" i="1"/>
  <c r="B7987" i="1"/>
  <c r="M7987" i="1" l="1"/>
  <c r="N7987" i="1"/>
  <c r="J7987" i="1"/>
  <c r="K7987" i="1" s="1"/>
  <c r="B7988" i="1"/>
  <c r="L7987" i="1"/>
  <c r="L7988" i="1" l="1"/>
  <c r="B7989" i="1"/>
  <c r="N7988" i="1"/>
  <c r="J7988" i="1"/>
  <c r="K7988" i="1" s="1"/>
  <c r="M7988" i="1"/>
  <c r="M7989" i="1" l="1"/>
  <c r="N7989" i="1"/>
  <c r="L7989" i="1"/>
  <c r="B7990" i="1"/>
  <c r="J7989" i="1"/>
  <c r="K7989" i="1" s="1"/>
  <c r="J7990" i="1" l="1"/>
  <c r="K7990" i="1" s="1"/>
  <c r="L7990" i="1"/>
  <c r="M7990" i="1"/>
  <c r="B7991" i="1"/>
  <c r="N7990" i="1"/>
  <c r="N7991" i="1" l="1"/>
  <c r="L7991" i="1"/>
  <c r="B7992" i="1"/>
  <c r="J7991" i="1"/>
  <c r="K7991" i="1" s="1"/>
  <c r="M7991" i="1"/>
  <c r="B7993" i="1" l="1"/>
  <c r="N7992" i="1"/>
  <c r="M7992" i="1"/>
  <c r="J7992" i="1"/>
  <c r="K7992" i="1" s="1"/>
  <c r="L7992" i="1"/>
  <c r="N7993" i="1" l="1"/>
  <c r="B7994" i="1"/>
  <c r="M7993" i="1"/>
  <c r="J7993" i="1"/>
  <c r="K7993" i="1" s="1"/>
  <c r="L7993" i="1"/>
  <c r="L7994" i="1" l="1"/>
  <c r="J7994" i="1"/>
  <c r="K7994" i="1" s="1"/>
  <c r="B7995" i="1"/>
  <c r="N7994" i="1"/>
  <c r="M7994" i="1"/>
  <c r="L7995" i="1" l="1"/>
  <c r="J7995" i="1"/>
  <c r="K7995" i="1" s="1"/>
  <c r="B7996" i="1"/>
  <c r="N7995" i="1"/>
  <c r="M7995" i="1"/>
  <c r="N7996" i="1" l="1"/>
  <c r="J7996" i="1"/>
  <c r="K7996" i="1" s="1"/>
  <c r="M7996" i="1"/>
  <c r="B7997" i="1"/>
  <c r="L7996" i="1"/>
  <c r="L7997" i="1" l="1"/>
  <c r="J7997" i="1"/>
  <c r="K7997" i="1" s="1"/>
  <c r="M7997" i="1"/>
  <c r="B7998" i="1"/>
  <c r="N7997" i="1"/>
  <c r="L7998" i="1" l="1"/>
  <c r="B7999" i="1"/>
  <c r="N7998" i="1"/>
  <c r="J7998" i="1"/>
  <c r="K7998" i="1" s="1"/>
  <c r="M7998" i="1"/>
  <c r="J7999" i="1" l="1"/>
  <c r="K7999" i="1" s="1"/>
  <c r="B8000" i="1"/>
  <c r="N7999" i="1"/>
  <c r="L7999" i="1"/>
  <c r="M7999" i="1"/>
  <c r="B8001" i="1" l="1"/>
  <c r="M8000" i="1"/>
  <c r="N8000" i="1"/>
  <c r="J8000" i="1"/>
  <c r="K8000" i="1" s="1"/>
  <c r="L8000" i="1"/>
  <c r="B8002" i="1" l="1"/>
  <c r="J8001" i="1"/>
  <c r="K8001" i="1" s="1"/>
  <c r="M8001" i="1"/>
  <c r="L8001" i="1"/>
  <c r="N8001" i="1"/>
  <c r="B8003" i="1" l="1"/>
  <c r="N8002" i="1"/>
  <c r="M8002" i="1"/>
  <c r="L8002" i="1"/>
  <c r="J8002" i="1" l="1"/>
  <c r="K8002" i="1" s="1"/>
  <c r="B8004" i="1"/>
  <c r="N8003" i="1"/>
  <c r="J8003" i="1"/>
  <c r="K8003" i="1" s="1"/>
  <c r="M8003" i="1"/>
  <c r="L8003" i="1"/>
  <c r="B8005" i="1" l="1"/>
  <c r="M8004" i="1"/>
  <c r="L8004" i="1"/>
  <c r="N8004" i="1"/>
  <c r="J8004" i="1" l="1"/>
  <c r="K8004" i="1" s="1"/>
  <c r="J8005" i="1"/>
  <c r="K8005" i="1" s="1"/>
  <c r="N8005" i="1"/>
  <c r="L8005" i="1"/>
  <c r="B8006" i="1"/>
  <c r="M8005" i="1"/>
  <c r="J8006" i="1" l="1"/>
  <c r="K8006" i="1" s="1"/>
  <c r="M8006" i="1"/>
  <c r="L8006" i="1"/>
  <c r="B8007" i="1"/>
  <c r="N8006" i="1"/>
  <c r="M8007" i="1" l="1"/>
  <c r="L8007" i="1"/>
  <c r="N8007" i="1"/>
  <c r="B8008" i="1"/>
  <c r="J8007" i="1"/>
  <c r="K8007" i="1" s="1"/>
  <c r="N8008" i="1" l="1"/>
  <c r="B8009" i="1"/>
  <c r="L8008" i="1"/>
  <c r="M8008" i="1"/>
  <c r="J8008" i="1"/>
  <c r="K8008" i="1" s="1"/>
  <c r="M8009" i="1" l="1"/>
  <c r="L8009" i="1"/>
  <c r="J8009" i="1"/>
  <c r="K8009" i="1" s="1"/>
  <c r="B8010" i="1"/>
  <c r="N8009" i="1"/>
  <c r="B8011" i="1" l="1"/>
  <c r="J8010" i="1"/>
  <c r="K8010" i="1" s="1"/>
  <c r="M8010" i="1"/>
  <c r="N8010" i="1"/>
  <c r="L8010" i="1"/>
  <c r="J8011" i="1" l="1"/>
  <c r="K8011" i="1" s="1"/>
  <c r="B8012" i="1"/>
  <c r="N8011" i="1"/>
  <c r="M8011" i="1"/>
  <c r="L8011" i="1"/>
  <c r="B8013" i="1" l="1"/>
  <c r="L8012" i="1"/>
  <c r="N8012" i="1"/>
  <c r="J8012" i="1"/>
  <c r="K8012" i="1" s="1"/>
  <c r="M8012" i="1"/>
  <c r="N8013" i="1" l="1"/>
  <c r="B8014" i="1"/>
  <c r="L8013" i="1"/>
  <c r="J8013" i="1"/>
  <c r="K8013" i="1" s="1"/>
  <c r="M8013" i="1"/>
  <c r="M8014" i="1" l="1"/>
  <c r="B8015" i="1"/>
  <c r="N8014" i="1"/>
  <c r="L8014" i="1"/>
  <c r="J8014" i="1"/>
  <c r="K8014" i="1" s="1"/>
  <c r="B8016" i="1" l="1"/>
  <c r="L8015" i="1"/>
  <c r="M8015" i="1"/>
  <c r="N8015" i="1"/>
  <c r="J8015" i="1"/>
  <c r="K8015" i="1" s="1"/>
  <c r="M8016" i="1" l="1"/>
  <c r="B8017" i="1"/>
  <c r="L8016" i="1"/>
  <c r="J8016" i="1"/>
  <c r="K8016" i="1" s="1"/>
  <c r="N8016" i="1"/>
  <c r="B8018" i="1" l="1"/>
  <c r="L8017" i="1"/>
  <c r="M8017" i="1"/>
  <c r="N8017" i="1"/>
  <c r="J8017" i="1"/>
  <c r="K8017" i="1" s="1"/>
  <c r="B8019" i="1" l="1"/>
  <c r="L8018" i="1"/>
  <c r="M8018" i="1"/>
  <c r="N8018" i="1"/>
  <c r="J8018" i="1"/>
  <c r="K8018" i="1" s="1"/>
  <c r="J8019" i="1" l="1"/>
  <c r="K8019" i="1" s="1"/>
  <c r="B8020" i="1"/>
  <c r="L8019" i="1"/>
  <c r="M8019" i="1"/>
  <c r="N8019" i="1"/>
  <c r="J8020" i="1" l="1"/>
  <c r="K8020" i="1" s="1"/>
  <c r="B8021" i="1"/>
  <c r="L8020" i="1"/>
  <c r="M8020" i="1"/>
  <c r="N8020" i="1"/>
  <c r="M8021" i="1" l="1"/>
  <c r="J8021" i="1"/>
  <c r="K8021" i="1" s="1"/>
  <c r="B8022" i="1"/>
  <c r="N8021" i="1"/>
  <c r="L8021" i="1"/>
  <c r="N8022" i="1" l="1"/>
  <c r="B8023" i="1"/>
  <c r="L8022" i="1"/>
  <c r="J8022" i="1"/>
  <c r="K8022" i="1" s="1"/>
  <c r="M8022" i="1"/>
  <c r="L8023" i="1" l="1"/>
  <c r="B8024" i="1"/>
  <c r="M8023" i="1"/>
  <c r="J8023" i="1"/>
  <c r="K8023" i="1" s="1"/>
  <c r="N8023" i="1"/>
  <c r="B8025" i="1" l="1"/>
  <c r="L8024" i="1"/>
  <c r="M8024" i="1"/>
  <c r="N8024" i="1"/>
  <c r="J8024" i="1"/>
  <c r="K8024" i="1" s="1"/>
  <c r="J8025" i="1" l="1"/>
  <c r="K8025" i="1" s="1"/>
  <c r="B8026" i="1"/>
  <c r="L8025" i="1"/>
  <c r="M8025" i="1"/>
  <c r="N8025" i="1"/>
  <c r="B8027" i="1" l="1"/>
  <c r="J8026" i="1"/>
  <c r="K8026" i="1" s="1"/>
  <c r="M8026" i="1"/>
  <c r="L8026" i="1"/>
  <c r="N8026" i="1"/>
  <c r="B8028" i="1" l="1"/>
  <c r="L8027" i="1"/>
  <c r="N8027" i="1"/>
  <c r="J8027" i="1"/>
  <c r="K8027" i="1" s="1"/>
  <c r="M8027" i="1"/>
  <c r="M8028" i="1" l="1"/>
  <c r="N8028" i="1"/>
  <c r="B8029" i="1"/>
  <c r="J8028" i="1"/>
  <c r="K8028" i="1" s="1"/>
  <c r="L8028" i="1"/>
  <c r="B8030" i="1" l="1"/>
  <c r="L8029" i="1"/>
  <c r="M8029" i="1"/>
  <c r="N8029" i="1"/>
  <c r="J8029" i="1"/>
  <c r="K8029" i="1" s="1"/>
  <c r="L8030" i="1" l="1"/>
  <c r="B8031" i="1"/>
  <c r="M8030" i="1"/>
  <c r="N8030" i="1"/>
  <c r="J8030" i="1"/>
  <c r="K8030" i="1" s="1"/>
  <c r="L8031" i="1" l="1"/>
  <c r="B8032" i="1"/>
  <c r="N8031" i="1"/>
  <c r="J8031" i="1"/>
  <c r="K8031" i="1" s="1"/>
  <c r="M8031" i="1"/>
  <c r="N8032" i="1" l="1"/>
  <c r="B8033" i="1"/>
  <c r="L8032" i="1"/>
  <c r="J8032" i="1"/>
  <c r="K8032" i="1" s="1"/>
  <c r="M8032" i="1"/>
  <c r="M8033" i="1" l="1"/>
  <c r="B8034" i="1"/>
  <c r="J8033" i="1"/>
  <c r="K8033" i="1" s="1"/>
  <c r="N8033" i="1"/>
  <c r="L8033" i="1"/>
  <c r="M8034" i="1" l="1"/>
  <c r="B8035" i="1"/>
  <c r="J8034" i="1"/>
  <c r="K8034" i="1" s="1"/>
  <c r="N8034" i="1"/>
  <c r="L8034" i="1"/>
  <c r="J8035" i="1" l="1"/>
  <c r="K8035" i="1" s="1"/>
  <c r="B8036" i="1"/>
  <c r="M8035" i="1"/>
  <c r="L8035" i="1"/>
  <c r="N8035" i="1"/>
  <c r="B8037" i="1" l="1"/>
  <c r="J8036" i="1"/>
  <c r="K8036" i="1" s="1"/>
  <c r="N8036" i="1"/>
  <c r="M8036" i="1"/>
  <c r="L8036" i="1"/>
  <c r="B8038" i="1" l="1"/>
  <c r="N8037" i="1"/>
  <c r="M8037" i="1"/>
  <c r="J8037" i="1"/>
  <c r="K8037" i="1" s="1"/>
  <c r="L8037" i="1"/>
  <c r="M8038" i="1" l="1"/>
  <c r="B8039" i="1"/>
  <c r="J8038" i="1"/>
  <c r="K8038" i="1" s="1"/>
  <c r="N8038" i="1"/>
  <c r="L8038" i="1"/>
  <c r="M8039" i="1" l="1"/>
  <c r="B8040" i="1"/>
  <c r="J8039" i="1"/>
  <c r="K8039" i="1" s="1"/>
  <c r="N8039" i="1"/>
  <c r="L8039" i="1"/>
  <c r="M8040" i="1" l="1"/>
  <c r="B8041" i="1"/>
  <c r="J8040" i="1"/>
  <c r="K8040" i="1" s="1"/>
  <c r="L8040" i="1"/>
  <c r="N8040" i="1"/>
  <c r="L8041" i="1" l="1"/>
  <c r="B8042" i="1"/>
  <c r="J8041" i="1"/>
  <c r="K8041" i="1" s="1"/>
  <c r="N8041" i="1"/>
  <c r="M8041" i="1"/>
  <c r="B8043" i="1" l="1"/>
  <c r="M8042" i="1"/>
  <c r="N8042" i="1"/>
  <c r="L8042" i="1"/>
  <c r="J8042" i="1"/>
  <c r="K8042" i="1" s="1"/>
  <c r="M8043" i="1" l="1"/>
  <c r="B8044" i="1"/>
  <c r="N8043" i="1"/>
  <c r="J8043" i="1"/>
  <c r="K8043" i="1" s="1"/>
  <c r="L8043" i="1"/>
  <c r="B8045" i="1" l="1"/>
  <c r="J8044" i="1"/>
  <c r="K8044" i="1" s="1"/>
  <c r="M8044" i="1"/>
  <c r="L8044" i="1"/>
  <c r="N8044" i="1"/>
  <c r="N8045" i="1" l="1"/>
  <c r="B8046" i="1"/>
  <c r="J8045" i="1"/>
  <c r="K8045" i="1" s="1"/>
  <c r="L8045" i="1"/>
  <c r="M8045" i="1"/>
  <c r="N8046" i="1" l="1"/>
  <c r="B8047" i="1"/>
  <c r="J8046" i="1"/>
  <c r="K8046" i="1" s="1"/>
  <c r="M8046" i="1"/>
  <c r="L8046" i="1"/>
  <c r="L8047" i="1" l="1"/>
  <c r="B8048" i="1"/>
  <c r="J8047" i="1"/>
  <c r="K8047" i="1" s="1"/>
  <c r="N8047" i="1"/>
  <c r="M8047" i="1"/>
  <c r="L8048" i="1" l="1"/>
  <c r="N8048" i="1"/>
  <c r="B8049" i="1"/>
  <c r="M8048" i="1"/>
  <c r="J8048" i="1"/>
  <c r="K8048" i="1" s="1"/>
  <c r="B8050" i="1" l="1"/>
  <c r="M8049" i="1"/>
  <c r="N8049" i="1"/>
  <c r="L8049" i="1"/>
  <c r="J8049" i="1"/>
  <c r="K8049" i="1" s="1"/>
  <c r="J8050" i="1" l="1"/>
  <c r="K8050" i="1" s="1"/>
  <c r="N8050" i="1"/>
  <c r="B8051" i="1"/>
  <c r="L8050" i="1"/>
  <c r="M8050" i="1"/>
  <c r="B8052" i="1" l="1"/>
  <c r="J8051" i="1"/>
  <c r="K8051" i="1" s="1"/>
  <c r="M8051" i="1"/>
  <c r="N8051" i="1"/>
  <c r="L8051" i="1"/>
  <c r="B8053" i="1" l="1"/>
  <c r="J8052" i="1"/>
  <c r="K8052" i="1" s="1"/>
  <c r="M8052" i="1"/>
  <c r="L8052" i="1"/>
  <c r="N8052" i="1"/>
  <c r="B8054" i="1" l="1"/>
  <c r="J8053" i="1"/>
  <c r="K8053" i="1" s="1"/>
  <c r="N8053" i="1"/>
  <c r="M8053" i="1"/>
  <c r="L8053" i="1"/>
  <c r="L8054" i="1" l="1"/>
  <c r="B8055" i="1"/>
  <c r="M8054" i="1"/>
  <c r="J8054" i="1"/>
  <c r="K8054" i="1" s="1"/>
  <c r="N8054" i="1"/>
  <c r="B8056" i="1" l="1"/>
  <c r="M8055" i="1"/>
  <c r="J8055" i="1"/>
  <c r="K8055" i="1" s="1"/>
  <c r="L8055" i="1"/>
  <c r="N8055" i="1"/>
  <c r="N8056" i="1" l="1"/>
  <c r="B8057" i="1"/>
  <c r="M8056" i="1"/>
  <c r="J8056" i="1"/>
  <c r="K8056" i="1" s="1"/>
  <c r="L8056" i="1"/>
  <c r="B8058" i="1" l="1"/>
  <c r="M8057" i="1"/>
  <c r="J8057" i="1"/>
  <c r="K8057" i="1" s="1"/>
  <c r="N8057" i="1"/>
  <c r="L8057" i="1"/>
  <c r="B8059" i="1" l="1"/>
  <c r="M8058" i="1"/>
  <c r="J8058" i="1"/>
  <c r="K8058" i="1" s="1"/>
  <c r="N8058" i="1"/>
  <c r="L8058" i="1"/>
  <c r="L8059" i="1" l="1"/>
  <c r="B8060" i="1"/>
  <c r="M8059" i="1"/>
  <c r="J8059" i="1"/>
  <c r="K8059" i="1" s="1"/>
  <c r="N8059" i="1"/>
  <c r="L8060" i="1" l="1"/>
  <c r="B8061" i="1"/>
  <c r="J8060" i="1"/>
  <c r="K8060" i="1" s="1"/>
  <c r="M8060" i="1"/>
  <c r="N8060" i="1"/>
  <c r="N8061" i="1" l="1"/>
  <c r="L8061" i="1"/>
  <c r="B8062" i="1"/>
  <c r="J8061" i="1"/>
  <c r="K8061" i="1" s="1"/>
  <c r="M8061" i="1"/>
  <c r="B8063" i="1" l="1"/>
  <c r="L8062" i="1"/>
  <c r="J8062" i="1"/>
  <c r="K8062" i="1" s="1"/>
  <c r="N8062" i="1"/>
  <c r="M8062" i="1"/>
  <c r="N8063" i="1" l="1"/>
  <c r="B8064" i="1"/>
  <c r="J8063" i="1"/>
  <c r="K8063" i="1" s="1"/>
  <c r="L8063" i="1"/>
  <c r="M8063" i="1"/>
  <c r="B8065" i="1" l="1"/>
  <c r="J8064" i="1"/>
  <c r="K8064" i="1" s="1"/>
  <c r="M8064" i="1"/>
  <c r="L8064" i="1"/>
  <c r="N8064" i="1"/>
  <c r="B8066" i="1" l="1"/>
  <c r="J8065" i="1"/>
  <c r="K8065" i="1" s="1"/>
  <c r="N8065" i="1"/>
  <c r="M8065" i="1"/>
  <c r="L8065" i="1"/>
  <c r="L8066" i="1" l="1"/>
  <c r="J8066" i="1"/>
  <c r="K8066" i="1" s="1"/>
  <c r="N8066" i="1"/>
  <c r="B8067" i="1"/>
  <c r="M8066" i="1"/>
  <c r="B8068" i="1" l="1"/>
  <c r="M8067" i="1"/>
  <c r="L8067" i="1"/>
  <c r="J8067" i="1"/>
  <c r="K8067" i="1" s="1"/>
  <c r="N8067" i="1"/>
  <c r="N8068" i="1" l="1"/>
  <c r="L8068" i="1"/>
  <c r="B8069" i="1"/>
  <c r="J8068" i="1"/>
  <c r="K8068" i="1" s="1"/>
  <c r="M8068" i="1"/>
  <c r="B8070" i="1" l="1"/>
  <c r="J8069" i="1"/>
  <c r="K8069" i="1" s="1"/>
  <c r="L8069" i="1"/>
  <c r="M8069" i="1"/>
  <c r="N8069" i="1"/>
  <c r="N8070" i="1" l="1"/>
  <c r="L8070" i="1"/>
  <c r="B8071" i="1"/>
  <c r="M8070" i="1"/>
  <c r="J8070" i="1"/>
  <c r="K8070" i="1" s="1"/>
  <c r="B8072" i="1" l="1"/>
  <c r="M8071" i="1"/>
  <c r="J8071" i="1"/>
  <c r="K8071" i="1" s="1"/>
  <c r="N8071" i="1"/>
  <c r="L8071" i="1"/>
  <c r="B8073" i="1" l="1"/>
  <c r="N8072" i="1"/>
  <c r="L8072" i="1"/>
  <c r="J8072" i="1"/>
  <c r="K8072" i="1" s="1"/>
  <c r="M8072" i="1"/>
  <c r="L8073" i="1" l="1"/>
  <c r="B8074" i="1"/>
  <c r="J8073" i="1"/>
  <c r="K8073" i="1" s="1"/>
  <c r="N8073" i="1"/>
  <c r="M8073" i="1"/>
  <c r="B8075" i="1" l="1"/>
  <c r="J8074" i="1"/>
  <c r="K8074" i="1" s="1"/>
  <c r="M8074" i="1"/>
  <c r="N8074" i="1"/>
  <c r="L8074" i="1"/>
  <c r="B8076" i="1" l="1"/>
  <c r="M8075" i="1"/>
  <c r="L8075" i="1"/>
  <c r="N8075" i="1"/>
  <c r="J8075" i="1"/>
  <c r="K8075" i="1" s="1"/>
  <c r="J8076" i="1" l="1"/>
  <c r="K8076" i="1" s="1"/>
  <c r="B8077" i="1"/>
  <c r="N8076" i="1"/>
  <c r="M8076" i="1"/>
  <c r="L8076" i="1"/>
  <c r="N8077" i="1" l="1"/>
  <c r="L8077" i="1"/>
  <c r="B8078" i="1"/>
  <c r="J8077" i="1"/>
  <c r="K8077" i="1" s="1"/>
  <c r="M8077" i="1"/>
  <c r="L8078" i="1" l="1"/>
  <c r="B8079" i="1"/>
  <c r="J8078" i="1"/>
  <c r="K8078" i="1" s="1"/>
  <c r="M8078" i="1"/>
  <c r="N8078" i="1"/>
  <c r="M8079" i="1" l="1"/>
  <c r="B8080" i="1"/>
  <c r="N8079" i="1"/>
  <c r="J8079" i="1"/>
  <c r="K8079" i="1" s="1"/>
  <c r="L8079" i="1"/>
  <c r="M8080" i="1" l="1"/>
  <c r="J8080" i="1"/>
  <c r="K8080" i="1" s="1"/>
  <c r="L8080" i="1"/>
  <c r="N8080" i="1"/>
  <c r="B8081" i="1"/>
  <c r="N8081" i="1" l="1"/>
  <c r="B8082" i="1"/>
  <c r="M8081" i="1"/>
  <c r="L8081" i="1"/>
  <c r="J8081" i="1"/>
  <c r="K8081" i="1" s="1"/>
  <c r="B8083" i="1" l="1"/>
  <c r="M8082" i="1"/>
  <c r="L8082" i="1"/>
  <c r="J8082" i="1"/>
  <c r="K8082" i="1" s="1"/>
  <c r="N8082" i="1"/>
  <c r="J8083" i="1" l="1"/>
  <c r="K8083" i="1" s="1"/>
  <c r="B8084" i="1"/>
  <c r="M8083" i="1"/>
  <c r="N8083" i="1"/>
  <c r="L8083" i="1"/>
  <c r="J8084" i="1" l="1"/>
  <c r="K8084" i="1" s="1"/>
  <c r="N8084" i="1"/>
  <c r="L8084" i="1"/>
  <c r="B8085" i="1"/>
  <c r="M8084" i="1"/>
  <c r="N8085" i="1" l="1"/>
  <c r="B8086" i="1"/>
  <c r="J8085" i="1"/>
  <c r="K8085" i="1" s="1"/>
  <c r="L8085" i="1"/>
  <c r="M8085" i="1"/>
  <c r="J8086" i="1" l="1"/>
  <c r="K8086" i="1" s="1"/>
  <c r="M8086" i="1"/>
  <c r="L8086" i="1"/>
  <c r="N8086" i="1"/>
  <c r="B8087" i="1"/>
  <c r="B8088" i="1" l="1"/>
  <c r="N8087" i="1"/>
  <c r="J8087" i="1"/>
  <c r="K8087" i="1" s="1"/>
  <c r="M8087" i="1"/>
  <c r="L8087" i="1"/>
  <c r="J8088" i="1" l="1"/>
  <c r="K8088" i="1" s="1"/>
  <c r="N8088" i="1"/>
  <c r="B8089" i="1"/>
  <c r="M8088" i="1"/>
  <c r="L8088" i="1"/>
  <c r="B8090" i="1" l="1"/>
  <c r="M8089" i="1"/>
  <c r="N8089" i="1"/>
  <c r="J8089" i="1"/>
  <c r="K8089" i="1" s="1"/>
  <c r="L8089" i="1"/>
  <c r="L8090" i="1" l="1"/>
  <c r="J8090" i="1"/>
  <c r="K8090" i="1" s="1"/>
  <c r="B8091" i="1"/>
  <c r="M8090" i="1"/>
  <c r="N8090" i="1"/>
  <c r="B8092" i="1" l="1"/>
  <c r="J8091" i="1"/>
  <c r="K8091" i="1" s="1"/>
  <c r="M8091" i="1"/>
  <c r="L8091" i="1"/>
  <c r="N8091" i="1"/>
  <c r="L8092" i="1" l="1"/>
  <c r="B8093" i="1"/>
  <c r="J8092" i="1"/>
  <c r="K8092" i="1" s="1"/>
  <c r="N8092" i="1"/>
  <c r="M8092" i="1"/>
  <c r="B8094" i="1" l="1"/>
  <c r="L8093" i="1"/>
  <c r="N8093" i="1"/>
  <c r="J8093" i="1"/>
  <c r="K8093" i="1" s="1"/>
  <c r="M8093" i="1"/>
  <c r="L8094" i="1" l="1"/>
  <c r="B8095" i="1"/>
  <c r="M8094" i="1"/>
  <c r="J8094" i="1"/>
  <c r="K8094" i="1" s="1"/>
  <c r="N8094" i="1"/>
  <c r="J8095" i="1" l="1"/>
  <c r="K8095" i="1" s="1"/>
  <c r="L8095" i="1"/>
  <c r="M8095" i="1"/>
  <c r="B8096" i="1"/>
  <c r="N8095" i="1"/>
  <c r="B8097" i="1" l="1"/>
  <c r="N8096" i="1"/>
  <c r="L8096" i="1"/>
  <c r="J8096" i="1"/>
  <c r="K8096" i="1" s="1"/>
  <c r="M8096" i="1"/>
  <c r="J8097" i="1" l="1"/>
  <c r="K8097" i="1" s="1"/>
  <c r="M8097" i="1"/>
  <c r="B8098" i="1"/>
  <c r="N8097" i="1"/>
  <c r="L8097" i="1"/>
  <c r="B8099" i="1" l="1"/>
  <c r="N8098" i="1"/>
  <c r="M8098" i="1"/>
  <c r="J8098" i="1"/>
  <c r="K8098" i="1" s="1"/>
  <c r="L8098" i="1"/>
  <c r="J8099" i="1" l="1"/>
  <c r="K8099" i="1" s="1"/>
  <c r="B8100" i="1"/>
  <c r="N8099" i="1"/>
  <c r="M8099" i="1"/>
  <c r="L8099" i="1"/>
  <c r="B8101" i="1" l="1"/>
  <c r="J8100" i="1"/>
  <c r="K8100" i="1" s="1"/>
  <c r="N8100" i="1"/>
  <c r="M8100" i="1"/>
  <c r="L8100" i="1"/>
  <c r="B8102" i="1" l="1"/>
  <c r="M8101" i="1"/>
  <c r="N8101" i="1"/>
  <c r="L8101" i="1"/>
  <c r="J8101" i="1"/>
  <c r="K8101" i="1" s="1"/>
  <c r="L8102" i="1" l="1"/>
  <c r="M8102" i="1"/>
  <c r="N8102" i="1"/>
  <c r="J8102" i="1"/>
  <c r="K8102" i="1" s="1"/>
  <c r="B8103" i="1"/>
  <c r="M8103" i="1" l="1"/>
  <c r="L8103" i="1"/>
  <c r="B8104" i="1"/>
  <c r="J8103" i="1"/>
  <c r="K8103" i="1" s="1"/>
  <c r="N8103" i="1"/>
  <c r="L8104" i="1" l="1"/>
  <c r="N8104" i="1"/>
  <c r="J8104" i="1"/>
  <c r="K8104" i="1" s="1"/>
  <c r="M8104" i="1"/>
  <c r="B8105" i="1"/>
  <c r="L8105" i="1" l="1"/>
  <c r="N8105" i="1"/>
  <c r="M8105" i="1"/>
  <c r="J8105" i="1"/>
  <c r="K8105" i="1" s="1"/>
  <c r="B8106" i="1"/>
  <c r="B8107" i="1" l="1"/>
  <c r="M8106" i="1"/>
  <c r="J8106" i="1"/>
  <c r="K8106" i="1" s="1"/>
  <c r="L8106" i="1"/>
  <c r="N8106" i="1"/>
  <c r="B8108" i="1" l="1"/>
  <c r="M8107" i="1"/>
  <c r="J8107" i="1"/>
  <c r="K8107" i="1" s="1"/>
  <c r="N8107" i="1"/>
  <c r="L8107" i="1"/>
  <c r="J8108" i="1" l="1"/>
  <c r="K8108" i="1" s="1"/>
  <c r="B8109" i="1"/>
  <c r="M8108" i="1"/>
  <c r="N8108" i="1"/>
  <c r="L8108" i="1"/>
  <c r="B8110" i="1" l="1"/>
  <c r="J8109" i="1"/>
  <c r="K8109" i="1" s="1"/>
  <c r="M8109" i="1"/>
  <c r="L8109" i="1"/>
  <c r="N8109" i="1"/>
  <c r="M8110" i="1" l="1"/>
  <c r="B8111" i="1"/>
  <c r="L8110" i="1"/>
  <c r="J8110" i="1"/>
  <c r="K8110" i="1" s="1"/>
  <c r="N8110" i="1"/>
  <c r="N8111" i="1" l="1"/>
  <c r="M8111" i="1"/>
  <c r="B8112" i="1"/>
  <c r="L8111" i="1"/>
  <c r="J8111" i="1"/>
  <c r="K8111" i="1" s="1"/>
  <c r="B8113" i="1" l="1"/>
  <c r="L8112" i="1"/>
  <c r="J8112" i="1"/>
  <c r="K8112" i="1" s="1"/>
  <c r="M8112" i="1"/>
  <c r="N8112" i="1"/>
  <c r="B8114" i="1" l="1"/>
  <c r="L8113" i="1"/>
  <c r="J8113" i="1"/>
  <c r="K8113" i="1" s="1"/>
  <c r="M8113" i="1"/>
  <c r="N8113" i="1"/>
  <c r="B8115" i="1" l="1"/>
  <c r="L8114" i="1"/>
  <c r="J8114" i="1"/>
  <c r="K8114" i="1" s="1"/>
  <c r="N8114" i="1"/>
  <c r="M8114" i="1"/>
  <c r="B8116" i="1" l="1"/>
  <c r="J8115" i="1"/>
  <c r="K8115" i="1" s="1"/>
  <c r="N8115" i="1"/>
  <c r="M8115" i="1"/>
  <c r="L8115" i="1"/>
  <c r="B8117" i="1" l="1"/>
  <c r="J8116" i="1"/>
  <c r="K8116" i="1" s="1"/>
  <c r="N8116" i="1"/>
  <c r="L8116" i="1"/>
  <c r="M8116" i="1"/>
  <c r="L8117" i="1" l="1"/>
  <c r="B8118" i="1"/>
  <c r="J8117" i="1"/>
  <c r="K8117" i="1" s="1"/>
  <c r="N8117" i="1"/>
  <c r="M8117" i="1"/>
  <c r="M8118" i="1" l="1"/>
  <c r="B8119" i="1"/>
  <c r="J8118" i="1"/>
  <c r="K8118" i="1" s="1"/>
  <c r="L8118" i="1"/>
  <c r="N8118" i="1"/>
  <c r="N8119" i="1" l="1"/>
  <c r="B8120" i="1"/>
  <c r="L8119" i="1"/>
  <c r="J8119" i="1"/>
  <c r="K8119" i="1" s="1"/>
  <c r="M8119" i="1"/>
  <c r="L8120" i="1" l="1"/>
  <c r="B8121" i="1"/>
  <c r="M8120" i="1"/>
  <c r="N8120" i="1"/>
  <c r="J8120" i="1"/>
  <c r="K8120" i="1" s="1"/>
  <c r="B8122" i="1" l="1"/>
  <c r="J8121" i="1"/>
  <c r="K8121" i="1" s="1"/>
  <c r="N8121" i="1"/>
  <c r="L8121" i="1"/>
  <c r="M8121" i="1"/>
  <c r="M8122" i="1" l="1"/>
  <c r="J8122" i="1"/>
  <c r="K8122" i="1" s="1"/>
  <c r="L8122" i="1"/>
  <c r="B8123" i="1"/>
  <c r="N8122" i="1"/>
  <c r="B8124" i="1" l="1"/>
  <c r="M8123" i="1"/>
  <c r="N8123" i="1"/>
  <c r="L8123" i="1"/>
  <c r="J8123" i="1"/>
  <c r="K8123" i="1" s="1"/>
  <c r="B8125" i="1" l="1"/>
  <c r="J8124" i="1"/>
  <c r="K8124" i="1" s="1"/>
  <c r="N8124" i="1"/>
  <c r="L8124" i="1"/>
  <c r="M8124" i="1"/>
  <c r="N8125" i="1" l="1"/>
  <c r="M8125" i="1"/>
  <c r="B8126" i="1"/>
  <c r="L8125" i="1"/>
  <c r="J8125" i="1"/>
  <c r="K8125" i="1" s="1"/>
  <c r="B8127" i="1" l="1"/>
  <c r="N8126" i="1"/>
  <c r="L8126" i="1"/>
  <c r="J8126" i="1"/>
  <c r="K8126" i="1" s="1"/>
  <c r="M8126" i="1"/>
  <c r="M8127" i="1" l="1"/>
  <c r="L8127" i="1"/>
  <c r="B8128" i="1"/>
  <c r="J8127" i="1"/>
  <c r="K8127" i="1" s="1"/>
  <c r="N8127" i="1"/>
  <c r="N8128" i="1" l="1"/>
  <c r="B8129" i="1"/>
  <c r="L8128" i="1"/>
  <c r="M8128" i="1"/>
  <c r="J8128" i="1"/>
  <c r="K8128" i="1" s="1"/>
  <c r="L8129" i="1" l="1"/>
  <c r="B8130" i="1"/>
  <c r="N8129" i="1"/>
  <c r="J8129" i="1"/>
  <c r="K8129" i="1" s="1"/>
  <c r="M8129" i="1"/>
  <c r="N8130" i="1" l="1"/>
  <c r="J8130" i="1"/>
  <c r="K8130" i="1" s="1"/>
  <c r="B8131" i="1"/>
  <c r="L8130" i="1"/>
  <c r="M8130" i="1"/>
  <c r="J8131" i="1" l="1"/>
  <c r="K8131" i="1" s="1"/>
  <c r="B8132" i="1"/>
  <c r="L8131" i="1"/>
  <c r="M8131" i="1"/>
  <c r="N8131" i="1"/>
  <c r="M8132" i="1" l="1"/>
  <c r="B8133" i="1"/>
  <c r="N8132" i="1"/>
  <c r="J8132" i="1"/>
  <c r="K8132" i="1" s="1"/>
  <c r="L8132" i="1"/>
  <c r="B8134" i="1" l="1"/>
  <c r="N8133" i="1"/>
  <c r="L8133" i="1"/>
  <c r="J8133" i="1"/>
  <c r="K8133" i="1" s="1"/>
  <c r="M8133" i="1"/>
  <c r="B8135" i="1" l="1"/>
  <c r="L8134" i="1"/>
  <c r="N8134" i="1"/>
  <c r="J8134" i="1"/>
  <c r="K8134" i="1" s="1"/>
  <c r="M8134" i="1"/>
  <c r="M8135" i="1" l="1"/>
  <c r="B8136" i="1"/>
  <c r="N8135" i="1"/>
  <c r="J8135" i="1"/>
  <c r="K8135" i="1" s="1"/>
  <c r="L8135" i="1"/>
  <c r="L8136" i="1" l="1"/>
  <c r="B8137" i="1"/>
  <c r="J8136" i="1"/>
  <c r="K8136" i="1" s="1"/>
  <c r="M8136" i="1"/>
  <c r="N8136" i="1"/>
  <c r="N8137" i="1" l="1"/>
  <c r="B8138" i="1"/>
  <c r="J8137" i="1"/>
  <c r="K8137" i="1" s="1"/>
  <c r="L8137" i="1"/>
  <c r="M8137" i="1"/>
  <c r="L8138" i="1" l="1"/>
  <c r="B8139" i="1"/>
  <c r="J8138" i="1"/>
  <c r="K8138" i="1" s="1"/>
  <c r="M8138" i="1"/>
  <c r="N8138" i="1"/>
  <c r="B8140" i="1" l="1"/>
  <c r="M8139" i="1"/>
  <c r="J8139" i="1"/>
  <c r="K8139" i="1" s="1"/>
  <c r="L8139" i="1"/>
  <c r="N8139" i="1"/>
  <c r="J8140" i="1" l="1"/>
  <c r="K8140" i="1" s="1"/>
  <c r="B8141" i="1"/>
  <c r="N8140" i="1"/>
  <c r="L8140" i="1"/>
  <c r="M8140" i="1"/>
  <c r="B8142" i="1" l="1"/>
  <c r="M8141" i="1"/>
  <c r="N8141" i="1"/>
  <c r="J8141" i="1"/>
  <c r="K8141" i="1" s="1"/>
  <c r="L8141" i="1"/>
  <c r="L8142" i="1" l="1"/>
  <c r="B8143" i="1"/>
  <c r="J8142" i="1"/>
  <c r="K8142" i="1" s="1"/>
  <c r="N8142" i="1"/>
  <c r="M8142" i="1"/>
  <c r="L8143" i="1" l="1"/>
  <c r="B8144" i="1"/>
  <c r="M8143" i="1"/>
  <c r="J8143" i="1"/>
  <c r="K8143" i="1" s="1"/>
  <c r="N8143" i="1"/>
  <c r="J8144" i="1" l="1"/>
  <c r="K8144" i="1" s="1"/>
  <c r="B8145" i="1"/>
  <c r="L8144" i="1"/>
  <c r="N8144" i="1"/>
  <c r="M8144" i="1"/>
  <c r="L8145" i="1" l="1"/>
  <c r="N8145" i="1"/>
  <c r="B8146" i="1"/>
  <c r="M8145" i="1"/>
  <c r="J8145" i="1"/>
  <c r="K8145" i="1" s="1"/>
  <c r="B8147" i="1" l="1"/>
  <c r="N8146" i="1"/>
  <c r="L8146" i="1"/>
  <c r="M8146" i="1"/>
  <c r="J8146" i="1"/>
  <c r="K8146" i="1" s="1"/>
  <c r="M8147" i="1" l="1"/>
  <c r="L8147" i="1"/>
  <c r="B8148" i="1"/>
  <c r="N8147" i="1"/>
  <c r="J8147" i="1"/>
  <c r="K8147" i="1" s="1"/>
  <c r="B8149" i="1" l="1"/>
  <c r="L8148" i="1"/>
  <c r="J8148" i="1"/>
  <c r="K8148" i="1" s="1"/>
  <c r="N8148" i="1"/>
  <c r="M8148" i="1"/>
  <c r="N8149" i="1" l="1"/>
  <c r="B8150" i="1"/>
  <c r="L8149" i="1"/>
  <c r="M8149" i="1"/>
  <c r="J8149" i="1"/>
  <c r="K8149" i="1" s="1"/>
  <c r="B8151" i="1" l="1"/>
  <c r="N8150" i="1"/>
  <c r="M8150" i="1"/>
  <c r="L8150" i="1"/>
  <c r="J8150" i="1"/>
  <c r="K8150" i="1" s="1"/>
  <c r="L8151" i="1" l="1"/>
  <c r="N8151" i="1"/>
  <c r="B8152" i="1"/>
  <c r="J8151" i="1"/>
  <c r="K8151" i="1" s="1"/>
  <c r="M8151" i="1"/>
  <c r="B8153" i="1" l="1"/>
  <c r="N8152" i="1"/>
  <c r="J8152" i="1"/>
  <c r="K8152" i="1" s="1"/>
  <c r="L8152" i="1"/>
  <c r="M8152" i="1"/>
  <c r="M8153" i="1" l="1"/>
  <c r="J8153" i="1"/>
  <c r="K8153" i="1" s="1"/>
  <c r="B8154" i="1"/>
  <c r="N8153" i="1"/>
  <c r="L8153" i="1"/>
  <c r="B8155" i="1" l="1"/>
  <c r="N8154" i="1"/>
  <c r="J8154" i="1"/>
  <c r="K8154" i="1" s="1"/>
  <c r="L8154" i="1"/>
  <c r="M8154" i="1"/>
  <c r="B8156" i="1" l="1"/>
  <c r="L8155" i="1"/>
  <c r="M8155" i="1"/>
  <c r="N8155" i="1"/>
  <c r="J8155" i="1"/>
  <c r="K8155" i="1" s="1"/>
  <c r="J8156" i="1" l="1"/>
  <c r="K8156" i="1" s="1"/>
  <c r="B8157" i="1"/>
  <c r="N8156" i="1"/>
  <c r="M8156" i="1"/>
  <c r="L8156" i="1"/>
  <c r="J8157" i="1" l="1"/>
  <c r="K8157" i="1" s="1"/>
  <c r="B8158" i="1"/>
  <c r="M8157" i="1"/>
  <c r="L8157" i="1"/>
  <c r="N8157" i="1"/>
  <c r="J8158" i="1" l="1"/>
  <c r="K8158" i="1" s="1"/>
  <c r="L8158" i="1"/>
  <c r="B8159" i="1"/>
  <c r="N8158" i="1"/>
  <c r="M8158" i="1"/>
  <c r="B8160" i="1" l="1"/>
  <c r="N8159" i="1"/>
  <c r="J8159" i="1"/>
  <c r="K8159" i="1" s="1"/>
  <c r="L8159" i="1"/>
  <c r="M8159" i="1"/>
  <c r="M8160" i="1" l="1"/>
  <c r="B8161" i="1"/>
  <c r="J8160" i="1"/>
  <c r="K8160" i="1" s="1"/>
  <c r="L8160" i="1"/>
  <c r="N8160" i="1"/>
  <c r="M8161" i="1" l="1"/>
  <c r="B8162" i="1"/>
  <c r="L8161" i="1"/>
  <c r="J8161" i="1"/>
  <c r="K8161" i="1" s="1"/>
  <c r="N8161" i="1"/>
  <c r="B8163" i="1" l="1"/>
  <c r="N8162" i="1"/>
  <c r="M8162" i="1"/>
  <c r="L8162" i="1"/>
  <c r="J8162" i="1"/>
  <c r="K8162" i="1" s="1"/>
  <c r="M8163" i="1" l="1"/>
  <c r="J8163" i="1"/>
  <c r="K8163" i="1" s="1"/>
  <c r="L8163" i="1"/>
  <c r="B8164" i="1"/>
  <c r="N8163" i="1"/>
  <c r="B8165" i="1" l="1"/>
  <c r="L8164" i="1"/>
  <c r="M8164" i="1"/>
  <c r="N8164" i="1"/>
  <c r="J8164" i="1"/>
  <c r="K8164" i="1" s="1"/>
  <c r="J8165" i="1" l="1"/>
  <c r="K8165" i="1" s="1"/>
  <c r="B8166" i="1"/>
  <c r="L8165" i="1"/>
  <c r="N8165" i="1"/>
  <c r="M8165" i="1"/>
  <c r="B8167" i="1" l="1"/>
  <c r="L8166" i="1"/>
  <c r="J8166" i="1"/>
  <c r="K8166" i="1" s="1"/>
  <c r="M8166" i="1"/>
  <c r="N8166" i="1"/>
  <c r="J8167" i="1" l="1"/>
  <c r="K8167" i="1" s="1"/>
  <c r="N8167" i="1"/>
  <c r="M8167" i="1"/>
  <c r="B8168" i="1"/>
  <c r="L8167" i="1"/>
  <c r="B8169" i="1" l="1"/>
  <c r="M8168" i="1"/>
  <c r="L8168" i="1"/>
  <c r="N8168" i="1"/>
  <c r="J8168" i="1"/>
  <c r="K8168" i="1" s="1"/>
  <c r="B8170" i="1" l="1"/>
  <c r="M8169" i="1"/>
  <c r="L8169" i="1"/>
  <c r="N8169" i="1"/>
  <c r="J8169" i="1"/>
  <c r="K8169" i="1" s="1"/>
  <c r="J8170" i="1" l="1"/>
  <c r="K8170" i="1" s="1"/>
  <c r="B8171" i="1"/>
  <c r="N8170" i="1"/>
  <c r="L8170" i="1"/>
  <c r="M8170" i="1"/>
  <c r="B8172" i="1" l="1"/>
  <c r="M8171" i="1"/>
  <c r="L8171" i="1"/>
  <c r="N8171" i="1"/>
  <c r="J8171" i="1"/>
  <c r="K8171" i="1" s="1"/>
  <c r="B8173" i="1" l="1"/>
  <c r="M8172" i="1"/>
  <c r="J8172" i="1"/>
  <c r="K8172" i="1" s="1"/>
  <c r="L8172" i="1"/>
  <c r="N8172" i="1"/>
  <c r="N8173" i="1" l="1"/>
  <c r="B8174" i="1"/>
  <c r="L8173" i="1"/>
  <c r="M8173" i="1"/>
  <c r="J8173" i="1"/>
  <c r="K8173" i="1" s="1"/>
  <c r="N8174" i="1" l="1"/>
  <c r="B8175" i="1"/>
  <c r="J8174" i="1"/>
  <c r="K8174" i="1" s="1"/>
  <c r="M8174" i="1"/>
  <c r="L8174" i="1"/>
  <c r="N8175" i="1" l="1"/>
  <c r="B8176" i="1"/>
  <c r="M8175" i="1"/>
  <c r="J8175" i="1"/>
  <c r="K8175" i="1" s="1"/>
  <c r="L8175" i="1"/>
  <c r="J8176" i="1" l="1"/>
  <c r="K8176" i="1" s="1"/>
  <c r="B8177" i="1"/>
  <c r="N8176" i="1"/>
  <c r="L8176" i="1"/>
  <c r="M8176" i="1"/>
  <c r="M8177" i="1" l="1"/>
  <c r="B8178" i="1"/>
  <c r="L8177" i="1"/>
  <c r="J8177" i="1"/>
  <c r="K8177" i="1" s="1"/>
  <c r="N8177" i="1"/>
  <c r="B8179" i="1" l="1"/>
  <c r="N8178" i="1"/>
  <c r="J8178" i="1"/>
  <c r="K8178" i="1" s="1"/>
  <c r="M8178" i="1"/>
  <c r="L8178" i="1"/>
  <c r="N8179" i="1" l="1"/>
  <c r="B8180" i="1"/>
  <c r="L8179" i="1"/>
  <c r="M8179" i="1"/>
  <c r="J8179" i="1"/>
  <c r="K8179" i="1" s="1"/>
  <c r="J8180" i="1" l="1"/>
  <c r="K8180" i="1" s="1"/>
  <c r="B8181" i="1"/>
  <c r="M8180" i="1"/>
  <c r="L8180" i="1"/>
  <c r="N8180" i="1"/>
  <c r="J8181" i="1" l="1"/>
  <c r="K8181" i="1" s="1"/>
  <c r="N8181" i="1"/>
  <c r="B8182" i="1"/>
  <c r="M8181" i="1"/>
  <c r="L8181" i="1"/>
  <c r="J8182" i="1" l="1"/>
  <c r="K8182" i="1" s="1"/>
  <c r="L8182" i="1"/>
  <c r="B8183" i="1"/>
  <c r="N8182" i="1"/>
  <c r="M8182" i="1"/>
  <c r="J8183" i="1" l="1"/>
  <c r="K8183" i="1" s="1"/>
  <c r="M8183" i="1"/>
  <c r="N8183" i="1"/>
  <c r="L8183" i="1"/>
  <c r="B8184" i="1"/>
  <c r="B8185" i="1" l="1"/>
  <c r="J8184" i="1"/>
  <c r="K8184" i="1" s="1"/>
  <c r="M8184" i="1"/>
  <c r="N8184" i="1"/>
  <c r="L8184" i="1"/>
  <c r="N8185" i="1" l="1"/>
  <c r="B8186" i="1"/>
  <c r="M8185" i="1"/>
  <c r="L8185" i="1"/>
  <c r="J8185" i="1"/>
  <c r="K8185" i="1" s="1"/>
  <c r="B8187" i="1" l="1"/>
  <c r="L8186" i="1"/>
  <c r="M8186" i="1"/>
  <c r="N8186" i="1"/>
  <c r="J8186" i="1"/>
  <c r="K8186" i="1" s="1"/>
  <c r="N8187" i="1" l="1"/>
  <c r="B8188" i="1"/>
  <c r="M8187" i="1"/>
  <c r="J8187" i="1"/>
  <c r="K8187" i="1" s="1"/>
  <c r="L8187" i="1"/>
  <c r="B8189" i="1" l="1"/>
  <c r="J8188" i="1"/>
  <c r="K8188" i="1" s="1"/>
  <c r="M8188" i="1"/>
  <c r="N8188" i="1"/>
  <c r="L8188" i="1"/>
  <c r="J8189" i="1" l="1"/>
  <c r="K8189" i="1" s="1"/>
  <c r="L8189" i="1"/>
  <c r="B8190" i="1"/>
  <c r="M8189" i="1"/>
  <c r="N8189" i="1"/>
  <c r="B8191" i="1" l="1"/>
  <c r="J8190" i="1"/>
  <c r="K8190" i="1" s="1"/>
  <c r="L8190" i="1"/>
  <c r="N8190" i="1"/>
  <c r="M8190" i="1"/>
  <c r="B8192" i="1" l="1"/>
  <c r="L8191" i="1"/>
  <c r="N8191" i="1"/>
  <c r="M8191" i="1"/>
  <c r="J8191" i="1"/>
  <c r="K8191" i="1" s="1"/>
  <c r="M8192" i="1" l="1"/>
  <c r="B8193" i="1"/>
  <c r="J8192" i="1"/>
  <c r="K8192" i="1" s="1"/>
  <c r="N8192" i="1"/>
  <c r="L8192" i="1"/>
  <c r="B8194" i="1" l="1"/>
  <c r="N8193" i="1"/>
  <c r="J8193" i="1"/>
  <c r="K8193" i="1" s="1"/>
  <c r="M8193" i="1"/>
  <c r="L8193" i="1"/>
  <c r="M8194" i="1" l="1"/>
  <c r="J8194" i="1"/>
  <c r="K8194" i="1" s="1"/>
  <c r="B8195" i="1"/>
  <c r="N8194" i="1"/>
  <c r="L8194" i="1"/>
  <c r="B8196" i="1" l="1"/>
  <c r="J8195" i="1"/>
  <c r="K8195" i="1" s="1"/>
  <c r="N8195" i="1"/>
  <c r="L8195" i="1"/>
  <c r="M8195" i="1"/>
  <c r="M8196" i="1" l="1"/>
  <c r="L8196" i="1"/>
  <c r="J8196" i="1"/>
  <c r="K8196" i="1" s="1"/>
  <c r="B8197" i="1"/>
  <c r="N8196" i="1"/>
  <c r="B8198" i="1" l="1"/>
  <c r="M8197" i="1"/>
  <c r="J8197" i="1"/>
  <c r="K8197" i="1" s="1"/>
  <c r="L8197" i="1"/>
  <c r="N8197" i="1"/>
  <c r="M8198" i="1" l="1"/>
  <c r="L8198" i="1"/>
  <c r="B8199" i="1"/>
  <c r="J8198" i="1"/>
  <c r="K8198" i="1" s="1"/>
  <c r="N8198" i="1"/>
  <c r="N8199" i="1" l="1"/>
  <c r="B8200" i="1"/>
  <c r="L8199" i="1"/>
  <c r="J8199" i="1"/>
  <c r="K8199" i="1" s="1"/>
  <c r="M8199" i="1"/>
  <c r="N8200" i="1" l="1"/>
  <c r="L8200" i="1"/>
  <c r="B8201" i="1"/>
  <c r="J8200" i="1"/>
  <c r="K8200" i="1" s="1"/>
  <c r="M8200" i="1"/>
  <c r="B8202" i="1" l="1"/>
  <c r="L8201" i="1"/>
  <c r="N8201" i="1"/>
  <c r="M8201" i="1"/>
  <c r="J8201" i="1"/>
  <c r="K8201" i="1" s="1"/>
  <c r="M8202" i="1" l="1"/>
  <c r="L8202" i="1"/>
  <c r="B8203" i="1"/>
  <c r="N8202" i="1"/>
  <c r="J8202" i="1"/>
  <c r="K8202" i="1" s="1"/>
  <c r="J8203" i="1" l="1"/>
  <c r="K8203" i="1" s="1"/>
  <c r="B8204" i="1"/>
  <c r="L8203" i="1"/>
  <c r="N8203" i="1"/>
  <c r="M8203" i="1"/>
  <c r="L8204" i="1" l="1"/>
  <c r="M8204" i="1"/>
  <c r="J8204" i="1"/>
  <c r="K8204" i="1" s="1"/>
  <c r="B8205" i="1"/>
  <c r="N8204" i="1"/>
  <c r="M8205" i="1" l="1"/>
  <c r="N8205" i="1"/>
  <c r="B8206" i="1"/>
  <c r="L8205" i="1"/>
  <c r="J8205" i="1"/>
  <c r="K8205" i="1" s="1"/>
  <c r="L8206" i="1" l="1"/>
  <c r="N8206" i="1"/>
  <c r="J8206" i="1"/>
  <c r="K8206" i="1" s="1"/>
  <c r="M8206" i="1"/>
  <c r="B8207" i="1"/>
  <c r="L8207" i="1" l="1"/>
  <c r="J8207" i="1"/>
  <c r="K8207" i="1" s="1"/>
  <c r="B8208" i="1"/>
  <c r="N8207" i="1"/>
  <c r="M8207" i="1"/>
  <c r="N8208" i="1" l="1"/>
  <c r="L8208" i="1"/>
  <c r="J8208" i="1"/>
  <c r="K8208" i="1" s="1"/>
  <c r="B8209" i="1"/>
  <c r="M8208" i="1"/>
  <c r="B8210" i="1" l="1"/>
  <c r="L8209" i="1"/>
  <c r="J8209" i="1"/>
  <c r="K8209" i="1" s="1"/>
  <c r="M8209" i="1"/>
  <c r="N8209" i="1"/>
  <c r="J8210" i="1" l="1"/>
  <c r="K8210" i="1" s="1"/>
  <c r="B8211" i="1"/>
  <c r="M8210" i="1"/>
  <c r="N8210" i="1"/>
  <c r="L8210" i="1"/>
  <c r="M8211" i="1" l="1"/>
  <c r="L8211" i="1"/>
  <c r="J8211" i="1"/>
  <c r="K8211" i="1" s="1"/>
  <c r="N8211" i="1"/>
  <c r="B8212" i="1"/>
  <c r="M8212" i="1" l="1"/>
  <c r="J8212" i="1"/>
  <c r="K8212" i="1" s="1"/>
  <c r="N8212" i="1"/>
  <c r="B8213" i="1"/>
  <c r="L8212" i="1"/>
  <c r="B8214" i="1" l="1"/>
  <c r="N8213" i="1"/>
  <c r="M8213" i="1"/>
  <c r="L8213" i="1"/>
  <c r="J8213" i="1"/>
  <c r="K8213" i="1" s="1"/>
  <c r="J8214" i="1" l="1"/>
  <c r="K8214" i="1" s="1"/>
  <c r="B8215" i="1"/>
  <c r="N8214" i="1"/>
  <c r="M8214" i="1"/>
  <c r="L8214" i="1"/>
  <c r="N8215" i="1" l="1"/>
  <c r="L8215" i="1"/>
  <c r="J8215" i="1"/>
  <c r="K8215" i="1" s="1"/>
  <c r="B8216" i="1"/>
  <c r="M8215" i="1"/>
  <c r="J8216" i="1" l="1"/>
  <c r="K8216" i="1" s="1"/>
  <c r="B8217" i="1"/>
  <c r="N8216" i="1"/>
  <c r="M8216" i="1"/>
  <c r="L8216" i="1"/>
  <c r="J8217" i="1" l="1"/>
  <c r="K8217" i="1" s="1"/>
  <c r="B8218" i="1"/>
  <c r="M8217" i="1"/>
  <c r="L8217" i="1"/>
  <c r="N8217" i="1"/>
  <c r="J8218" i="1" l="1"/>
  <c r="K8218" i="1" s="1"/>
  <c r="B8219" i="1"/>
  <c r="M8218" i="1"/>
  <c r="N8218" i="1"/>
  <c r="L8218" i="1"/>
  <c r="N8219" i="1" l="1"/>
  <c r="J8219" i="1"/>
  <c r="K8219" i="1" s="1"/>
  <c r="B8220" i="1"/>
  <c r="M8219" i="1"/>
  <c r="L8219" i="1"/>
  <c r="M8220" i="1" l="1"/>
  <c r="L8220" i="1"/>
  <c r="J8220" i="1"/>
  <c r="K8220" i="1" s="1"/>
  <c r="N8220" i="1"/>
  <c r="B8221" i="1"/>
  <c r="N8221" i="1" l="1"/>
  <c r="M8221" i="1"/>
  <c r="L8221" i="1"/>
  <c r="B8222" i="1"/>
  <c r="J8221" i="1"/>
  <c r="K8221" i="1" s="1"/>
  <c r="L8222" i="1" l="1"/>
  <c r="J8222" i="1"/>
  <c r="K8222" i="1" s="1"/>
  <c r="M8222" i="1"/>
  <c r="B8223" i="1"/>
  <c r="N8222" i="1"/>
  <c r="L8223" i="1" l="1"/>
  <c r="J8223" i="1"/>
  <c r="K8223" i="1" s="1"/>
  <c r="B8224" i="1"/>
  <c r="M8223" i="1"/>
  <c r="N8223" i="1"/>
  <c r="L8224" i="1" l="1"/>
  <c r="B8225" i="1"/>
  <c r="J8224" i="1"/>
  <c r="K8224" i="1" s="1"/>
  <c r="M8224" i="1"/>
  <c r="N8224" i="1"/>
  <c r="J8225" i="1" l="1"/>
  <c r="K8225" i="1" s="1"/>
  <c r="B8226" i="1"/>
  <c r="N8225" i="1"/>
  <c r="M8225" i="1"/>
  <c r="L8225" i="1"/>
  <c r="N8226" i="1" l="1"/>
  <c r="M8226" i="1"/>
  <c r="L8226" i="1"/>
  <c r="J8226" i="1"/>
  <c r="K8226" i="1" s="1"/>
  <c r="B8227" i="1"/>
  <c r="J8227" i="1" l="1"/>
  <c r="K8227" i="1" s="1"/>
  <c r="M8227" i="1"/>
  <c r="B8228" i="1"/>
  <c r="N8227" i="1"/>
  <c r="L8227" i="1"/>
  <c r="J8228" i="1" l="1"/>
  <c r="K8228" i="1" s="1"/>
  <c r="B8229" i="1"/>
  <c r="M8228" i="1"/>
  <c r="L8228" i="1"/>
  <c r="N8228" i="1"/>
  <c r="B8230" i="1" l="1"/>
  <c r="N8229" i="1"/>
  <c r="M8229" i="1"/>
  <c r="L8229" i="1"/>
  <c r="J8229" i="1"/>
  <c r="K8229" i="1" s="1"/>
  <c r="J8230" i="1" l="1"/>
  <c r="K8230" i="1" s="1"/>
  <c r="B8231" i="1"/>
  <c r="M8230" i="1"/>
  <c r="L8230" i="1"/>
  <c r="N8230" i="1"/>
  <c r="B8232" i="1" l="1"/>
  <c r="N8231" i="1"/>
  <c r="M8231" i="1"/>
  <c r="L8231" i="1"/>
  <c r="J8231" i="1"/>
  <c r="K8231" i="1" s="1"/>
  <c r="N8232" i="1" l="1"/>
  <c r="M8232" i="1"/>
  <c r="L8232" i="1"/>
  <c r="J8232" i="1"/>
  <c r="K8232" i="1" s="1"/>
  <c r="B8233" i="1"/>
  <c r="N8233" i="1" l="1"/>
  <c r="M8233" i="1"/>
  <c r="J8233" i="1"/>
  <c r="K8233" i="1" s="1"/>
  <c r="L8233" i="1"/>
  <c r="B8234" i="1"/>
  <c r="B8235" i="1" l="1"/>
  <c r="N8234" i="1"/>
  <c r="M8234" i="1"/>
  <c r="L8234" i="1"/>
  <c r="J8234" i="1"/>
  <c r="K8234" i="1" s="1"/>
  <c r="B8236" i="1" l="1"/>
  <c r="M8235" i="1"/>
  <c r="N8235" i="1"/>
  <c r="L8235" i="1"/>
  <c r="J8235" i="1"/>
  <c r="K8235" i="1" s="1"/>
  <c r="B8237" i="1" l="1"/>
  <c r="N8236" i="1"/>
  <c r="M8236" i="1"/>
  <c r="L8236" i="1"/>
  <c r="J8236" i="1"/>
  <c r="K8236" i="1" s="1"/>
  <c r="B8238" i="1" l="1"/>
  <c r="N8237" i="1"/>
  <c r="L8237" i="1"/>
  <c r="M8237" i="1"/>
  <c r="J8237" i="1"/>
  <c r="K8237" i="1" s="1"/>
  <c r="N8238" i="1" l="1"/>
  <c r="M8238" i="1"/>
  <c r="L8238" i="1"/>
  <c r="J8238" i="1"/>
  <c r="K8238" i="1" s="1"/>
  <c r="B8239" i="1"/>
  <c r="M8239" i="1" l="1"/>
  <c r="N8239" i="1"/>
  <c r="L8239" i="1"/>
  <c r="J8239" i="1"/>
  <c r="K8239" i="1" s="1"/>
  <c r="B8240" i="1"/>
  <c r="L8240" i="1" l="1"/>
  <c r="M8240" i="1"/>
  <c r="J8240" i="1"/>
  <c r="K8240" i="1" s="1"/>
  <c r="N8240" i="1"/>
  <c r="B8241" i="1"/>
  <c r="J8241" i="1" l="1"/>
  <c r="K8241" i="1" s="1"/>
  <c r="B8242" i="1"/>
  <c r="L8241" i="1"/>
  <c r="N8241" i="1"/>
  <c r="M8241" i="1"/>
  <c r="M8242" i="1" l="1"/>
  <c r="L8242" i="1"/>
  <c r="B8243" i="1"/>
  <c r="J8242" i="1"/>
  <c r="K8242" i="1" s="1"/>
  <c r="N8242" i="1"/>
  <c r="B8244" i="1" l="1"/>
  <c r="N8243" i="1"/>
  <c r="M8243" i="1"/>
  <c r="L8243" i="1"/>
  <c r="J8243" i="1"/>
  <c r="K8243" i="1" s="1"/>
  <c r="B8245" i="1" l="1"/>
  <c r="N8244" i="1"/>
  <c r="M8244" i="1"/>
  <c r="L8244" i="1"/>
  <c r="J8244" i="1"/>
  <c r="K8244" i="1" s="1"/>
  <c r="J8245" i="1" l="1"/>
  <c r="K8245" i="1" s="1"/>
  <c r="B8246" i="1"/>
  <c r="N8245" i="1"/>
  <c r="M8245" i="1"/>
  <c r="L8245" i="1"/>
  <c r="N8246" i="1" l="1"/>
  <c r="M8246" i="1"/>
  <c r="L8246" i="1"/>
  <c r="J8246" i="1"/>
  <c r="K8246" i="1" s="1"/>
  <c r="B8247" i="1"/>
  <c r="N8247" i="1" l="1"/>
  <c r="L8247" i="1"/>
  <c r="M8247" i="1"/>
  <c r="J8247" i="1"/>
  <c r="K8247" i="1" s="1"/>
  <c r="B8248" i="1"/>
  <c r="J8248" i="1" l="1"/>
  <c r="K8248" i="1" s="1"/>
  <c r="B8249" i="1"/>
  <c r="N8248" i="1"/>
  <c r="M8248" i="1"/>
  <c r="L8248" i="1"/>
  <c r="L8249" i="1" l="1"/>
  <c r="J8249" i="1"/>
  <c r="K8249" i="1" s="1"/>
  <c r="M8249" i="1"/>
  <c r="N8249" i="1"/>
  <c r="B8250" i="1"/>
  <c r="B8251" i="1" l="1"/>
  <c r="L8250" i="1"/>
  <c r="J8250" i="1"/>
  <c r="K8250" i="1" s="1"/>
  <c r="N8250" i="1"/>
  <c r="M8250" i="1"/>
  <c r="B8252" i="1" l="1"/>
  <c r="M8251" i="1"/>
  <c r="N8251" i="1"/>
  <c r="L8251" i="1"/>
  <c r="J8251" i="1"/>
  <c r="K8251" i="1" s="1"/>
  <c r="M8252" i="1" l="1"/>
  <c r="N8252" i="1"/>
  <c r="L8252" i="1"/>
  <c r="B8253" i="1"/>
  <c r="J8252" i="1"/>
  <c r="K8252" i="1" s="1"/>
  <c r="N8253" i="1" l="1"/>
  <c r="M8253" i="1"/>
  <c r="L8253" i="1"/>
  <c r="J8253" i="1"/>
  <c r="K8253" i="1" s="1"/>
  <c r="B8254" i="1"/>
  <c r="N8254" i="1" l="1"/>
  <c r="M8254" i="1"/>
  <c r="L8254" i="1"/>
  <c r="J8254" i="1"/>
  <c r="K8254" i="1" s="1"/>
  <c r="B8255" i="1"/>
  <c r="B8256" i="1" l="1"/>
  <c r="N8255" i="1"/>
  <c r="M8255" i="1"/>
  <c r="J8255" i="1"/>
  <c r="K8255" i="1" s="1"/>
  <c r="L8255" i="1"/>
  <c r="B8257" i="1" l="1"/>
  <c r="N8256" i="1"/>
  <c r="J8256" i="1"/>
  <c r="K8256" i="1" s="1"/>
  <c r="M8256" i="1"/>
  <c r="L8256" i="1"/>
  <c r="M8257" i="1" l="1"/>
  <c r="L8257" i="1"/>
  <c r="J8257" i="1"/>
  <c r="K8257" i="1" s="1"/>
  <c r="N8257" i="1"/>
  <c r="B8258" i="1"/>
  <c r="M8258" i="1" l="1"/>
  <c r="L8258" i="1"/>
  <c r="J8258" i="1"/>
  <c r="K8258" i="1" s="1"/>
  <c r="B8259" i="1"/>
  <c r="N8258" i="1"/>
  <c r="M8259" i="1" l="1"/>
  <c r="L8259" i="1"/>
  <c r="J8259" i="1"/>
  <c r="K8259" i="1" s="1"/>
  <c r="B8260" i="1"/>
  <c r="N8259" i="1"/>
  <c r="B8261" i="1" l="1"/>
  <c r="N8260" i="1"/>
  <c r="J8260" i="1"/>
  <c r="K8260" i="1" s="1"/>
  <c r="M8260" i="1"/>
  <c r="L8260" i="1"/>
  <c r="L8261" i="1" l="1"/>
  <c r="J8261" i="1"/>
  <c r="K8261" i="1" s="1"/>
  <c r="B8262" i="1"/>
  <c r="N8261" i="1"/>
  <c r="M8261" i="1"/>
  <c r="B8263" i="1" l="1"/>
  <c r="M8262" i="1"/>
  <c r="N8262" i="1"/>
  <c r="L8262" i="1"/>
  <c r="J8262" i="1"/>
  <c r="K8262" i="1" s="1"/>
  <c r="J8263" i="1" l="1"/>
  <c r="K8263" i="1" s="1"/>
  <c r="M8263" i="1"/>
  <c r="L8263" i="1"/>
  <c r="B8264" i="1"/>
  <c r="N8263" i="1"/>
  <c r="L8264" i="1" l="1"/>
  <c r="J8264" i="1"/>
  <c r="K8264" i="1" s="1"/>
  <c r="N8264" i="1"/>
  <c r="M8264" i="1"/>
  <c r="B8265" i="1"/>
  <c r="L8265" i="1" l="1"/>
  <c r="M8265" i="1"/>
  <c r="J8265" i="1"/>
  <c r="K8265" i="1" s="1"/>
  <c r="B8266" i="1"/>
  <c r="N8265" i="1"/>
  <c r="J8266" i="1" l="1"/>
  <c r="K8266" i="1" s="1"/>
  <c r="N8266" i="1"/>
  <c r="B8267" i="1"/>
  <c r="M8266" i="1"/>
  <c r="L8266" i="1"/>
  <c r="B8268" i="1" l="1"/>
  <c r="M8267" i="1"/>
  <c r="N8267" i="1"/>
  <c r="L8267" i="1"/>
  <c r="J8267" i="1"/>
  <c r="K8267" i="1" s="1"/>
  <c r="M8268" i="1" l="1"/>
  <c r="N8268" i="1"/>
  <c r="L8268" i="1"/>
  <c r="J8268" i="1"/>
  <c r="K8268" i="1" s="1"/>
  <c r="B8269" i="1"/>
  <c r="L8269" i="1" l="1"/>
  <c r="J8269" i="1"/>
  <c r="K8269" i="1" s="1"/>
  <c r="M8269" i="1"/>
  <c r="B8270" i="1"/>
  <c r="N8269" i="1"/>
  <c r="N8270" i="1" l="1"/>
  <c r="M8270" i="1"/>
  <c r="L8270" i="1"/>
  <c r="B8271" i="1"/>
  <c r="J8270" i="1"/>
  <c r="K8270" i="1" s="1"/>
  <c r="L8271" i="1" l="1"/>
  <c r="J8271" i="1"/>
  <c r="K8271" i="1" s="1"/>
  <c r="B8272" i="1"/>
  <c r="N8271" i="1"/>
  <c r="M8271" i="1"/>
  <c r="B8273" i="1" l="1"/>
  <c r="N8272" i="1"/>
  <c r="J8272" i="1"/>
  <c r="K8272" i="1" s="1"/>
  <c r="M8272" i="1"/>
  <c r="L8272" i="1"/>
  <c r="N8273" i="1" l="1"/>
  <c r="L8273" i="1"/>
  <c r="J8273" i="1"/>
  <c r="K8273" i="1" s="1"/>
  <c r="B8274" i="1"/>
  <c r="M8273" i="1"/>
  <c r="B8275" i="1" l="1"/>
  <c r="N8274" i="1"/>
  <c r="M8274" i="1"/>
  <c r="L8274" i="1"/>
  <c r="J8274" i="1"/>
  <c r="K8274" i="1" s="1"/>
  <c r="J8275" i="1" l="1"/>
  <c r="K8275" i="1" s="1"/>
  <c r="B8276" i="1"/>
  <c r="L8275" i="1"/>
  <c r="M8275" i="1"/>
  <c r="N8275" i="1"/>
  <c r="B8277" i="1" l="1"/>
  <c r="N8276" i="1"/>
  <c r="M8276" i="1"/>
  <c r="L8276" i="1"/>
  <c r="J8276" i="1"/>
  <c r="K8276" i="1" s="1"/>
  <c r="N8277" i="1" l="1"/>
  <c r="L8277" i="1"/>
  <c r="B8278" i="1"/>
  <c r="J8277" i="1"/>
  <c r="K8277" i="1" s="1"/>
  <c r="M8277" i="1"/>
  <c r="J8278" i="1" l="1"/>
  <c r="K8278" i="1" s="1"/>
  <c r="B8279" i="1"/>
  <c r="N8278" i="1"/>
  <c r="M8278" i="1"/>
  <c r="L8278" i="1"/>
  <c r="L8279" i="1" l="1"/>
  <c r="B8280" i="1"/>
  <c r="J8279" i="1"/>
  <c r="K8279" i="1" s="1"/>
  <c r="M8279" i="1"/>
  <c r="N8279" i="1"/>
  <c r="M8280" i="1" l="1"/>
  <c r="L8280" i="1"/>
  <c r="N8280" i="1"/>
  <c r="B8281" i="1"/>
  <c r="J8280" i="1"/>
  <c r="K8280" i="1" s="1"/>
  <c r="J8281" i="1" l="1"/>
  <c r="K8281" i="1" s="1"/>
  <c r="L8281" i="1"/>
  <c r="N8281" i="1"/>
  <c r="M8281" i="1"/>
  <c r="B8282" i="1"/>
  <c r="B8283" i="1" l="1"/>
  <c r="L8282" i="1"/>
  <c r="N8282" i="1"/>
  <c r="M8282" i="1"/>
  <c r="J8282" i="1"/>
  <c r="K8282" i="1" s="1"/>
  <c r="N8283" i="1" l="1"/>
  <c r="M8283" i="1"/>
  <c r="J8283" i="1"/>
  <c r="K8283" i="1" s="1"/>
  <c r="L8283" i="1"/>
  <c r="B8284" i="1"/>
  <c r="M8284" i="1" l="1"/>
  <c r="L8284" i="1"/>
  <c r="J8284" i="1"/>
  <c r="K8284" i="1" s="1"/>
  <c r="N8284" i="1"/>
  <c r="B8285" i="1"/>
  <c r="M8285" i="1" l="1"/>
  <c r="L8285" i="1"/>
  <c r="B8286" i="1"/>
  <c r="N8285" i="1"/>
  <c r="J8285" i="1"/>
  <c r="K8285" i="1" s="1"/>
  <c r="J8286" i="1" l="1"/>
  <c r="K8286" i="1" s="1"/>
  <c r="M8286" i="1"/>
  <c r="B8287" i="1"/>
  <c r="L8286" i="1"/>
  <c r="N8286" i="1"/>
  <c r="M8287" i="1" l="1"/>
  <c r="L8287" i="1"/>
  <c r="B8288" i="1"/>
  <c r="N8287" i="1"/>
  <c r="J8287" i="1"/>
  <c r="K8287" i="1" s="1"/>
  <c r="J8288" i="1" l="1"/>
  <c r="K8288" i="1" s="1"/>
  <c r="B8289" i="1"/>
  <c r="N8288" i="1"/>
  <c r="M8288" i="1"/>
  <c r="L8288" i="1"/>
  <c r="J8289" i="1" l="1"/>
  <c r="K8289" i="1" s="1"/>
  <c r="L8289" i="1"/>
  <c r="B8290" i="1"/>
  <c r="N8289" i="1"/>
  <c r="M8289" i="1"/>
  <c r="J8290" i="1" l="1"/>
  <c r="K8290" i="1" s="1"/>
  <c r="M8290" i="1"/>
  <c r="B8291" i="1"/>
  <c r="L8290" i="1"/>
  <c r="N8290" i="1"/>
  <c r="L8291" i="1" l="1"/>
  <c r="J8291" i="1"/>
  <c r="K8291" i="1" s="1"/>
  <c r="B8292" i="1"/>
  <c r="N8291" i="1"/>
  <c r="M8291" i="1"/>
  <c r="N8292" i="1" l="1"/>
  <c r="B8293" i="1"/>
  <c r="M8292" i="1"/>
  <c r="L8292" i="1"/>
  <c r="J8292" i="1"/>
  <c r="K8292" i="1" s="1"/>
  <c r="B8294" i="1" l="1"/>
  <c r="L8293" i="1"/>
  <c r="N8293" i="1"/>
  <c r="M8293" i="1"/>
  <c r="J8293" i="1"/>
  <c r="K8293" i="1" s="1"/>
  <c r="N8294" i="1" l="1"/>
  <c r="M8294" i="1"/>
  <c r="L8294" i="1"/>
  <c r="J8294" i="1"/>
  <c r="K8294" i="1" s="1"/>
  <c r="B8295" i="1"/>
  <c r="N8295" i="1" l="1"/>
  <c r="L8295" i="1"/>
  <c r="B8296" i="1"/>
  <c r="M8295" i="1"/>
  <c r="J8295" i="1"/>
  <c r="K8295" i="1" s="1"/>
  <c r="L8296" i="1" l="1"/>
  <c r="N8296" i="1"/>
  <c r="M8296" i="1"/>
  <c r="J8296" i="1"/>
  <c r="K8296" i="1" s="1"/>
  <c r="B8297" i="1"/>
  <c r="J8297" i="1" l="1"/>
  <c r="K8297" i="1" s="1"/>
  <c r="B8298" i="1"/>
  <c r="N8297" i="1"/>
  <c r="M8297" i="1"/>
  <c r="L8297" i="1"/>
  <c r="M8298" i="1" l="1"/>
  <c r="L8298" i="1"/>
  <c r="J8298" i="1"/>
  <c r="K8298" i="1" s="1"/>
  <c r="N8298" i="1"/>
  <c r="B8299" i="1"/>
  <c r="M8299" i="1" l="1"/>
  <c r="L8299" i="1"/>
  <c r="J8299" i="1"/>
  <c r="K8299" i="1" s="1"/>
  <c r="B8300" i="1"/>
  <c r="N8299" i="1"/>
  <c r="L8300" i="1" l="1"/>
  <c r="J8300" i="1"/>
  <c r="K8300" i="1" s="1"/>
  <c r="B8301" i="1"/>
  <c r="N8300" i="1"/>
  <c r="M8300" i="1"/>
  <c r="B8302" i="1" l="1"/>
  <c r="N8301" i="1"/>
  <c r="J8301" i="1"/>
  <c r="K8301" i="1" s="1"/>
  <c r="M8301" i="1"/>
  <c r="L8301" i="1"/>
  <c r="N8302" i="1" l="1"/>
  <c r="L8302" i="1"/>
  <c r="M8302" i="1"/>
  <c r="B8303" i="1"/>
  <c r="J8302" i="1" l="1"/>
  <c r="K8302" i="1" s="1"/>
  <c r="B8304" i="1"/>
  <c r="L8303" i="1"/>
  <c r="M8303" i="1"/>
  <c r="J8303" i="1"/>
  <c r="K8303" i="1" s="1"/>
  <c r="N8303" i="1"/>
  <c r="J8304" i="1" l="1"/>
  <c r="K8304" i="1" s="1"/>
  <c r="L8304" i="1"/>
  <c r="M8304" i="1"/>
  <c r="N8304" i="1"/>
  <c r="B8305" i="1"/>
  <c r="M8305" i="1" l="1"/>
  <c r="B8306" i="1"/>
  <c r="L8305" i="1"/>
  <c r="N8305" i="1"/>
  <c r="J8305" i="1"/>
  <c r="K8305" i="1" s="1"/>
  <c r="L8306" i="1" l="1"/>
  <c r="B8307" i="1"/>
  <c r="N8306" i="1"/>
  <c r="J8306" i="1"/>
  <c r="K8306" i="1" s="1"/>
  <c r="M8306" i="1"/>
  <c r="L8307" i="1" l="1"/>
  <c r="N8307" i="1"/>
  <c r="B8308" i="1"/>
  <c r="M8307" i="1"/>
  <c r="J8307" i="1"/>
  <c r="K8307" i="1" s="1"/>
  <c r="B8309" i="1" l="1"/>
  <c r="J8308" i="1"/>
  <c r="K8308" i="1" s="1"/>
  <c r="N8308" i="1"/>
  <c r="M8308" i="1"/>
  <c r="L8308" i="1"/>
  <c r="B8310" i="1" l="1"/>
  <c r="N8309" i="1"/>
  <c r="M8309" i="1"/>
  <c r="J8309" i="1"/>
  <c r="K8309" i="1" s="1"/>
  <c r="L8309" i="1"/>
  <c r="L8310" i="1" l="1"/>
  <c r="M8310" i="1"/>
  <c r="N8310" i="1"/>
  <c r="J8310" i="1"/>
  <c r="K8310" i="1" s="1"/>
  <c r="B8311" i="1"/>
  <c r="J8311" i="1" l="1"/>
  <c r="K8311" i="1" s="1"/>
  <c r="M8311" i="1"/>
  <c r="L8311" i="1"/>
  <c r="B8312" i="1"/>
  <c r="N8311" i="1"/>
  <c r="N8312" i="1" l="1"/>
  <c r="J8312" i="1"/>
  <c r="K8312" i="1" s="1"/>
  <c r="B8313" i="1"/>
  <c r="L8312" i="1"/>
  <c r="M8312" i="1"/>
  <c r="B8314" i="1" l="1"/>
  <c r="M8313" i="1"/>
  <c r="N8313" i="1"/>
  <c r="J8313" i="1"/>
  <c r="K8313" i="1" s="1"/>
  <c r="L8313" i="1"/>
  <c r="N8314" i="1" l="1"/>
  <c r="L8314" i="1"/>
  <c r="M8314" i="1"/>
  <c r="J8314" i="1"/>
  <c r="K8314" i="1" s="1"/>
  <c r="B8315" i="1"/>
  <c r="N8315" i="1" l="1"/>
  <c r="M8315" i="1"/>
  <c r="L8315" i="1"/>
  <c r="B8316" i="1"/>
  <c r="J8315" i="1"/>
  <c r="K8315" i="1" s="1"/>
  <c r="L8316" i="1" l="1"/>
  <c r="N8316" i="1"/>
  <c r="J8316" i="1"/>
  <c r="K8316" i="1" s="1"/>
  <c r="M8316" i="1"/>
  <c r="B8317" i="1"/>
  <c r="L8317" i="1" l="1"/>
  <c r="J8317" i="1"/>
  <c r="K8317" i="1" s="1"/>
  <c r="N8317" i="1"/>
  <c r="B8318" i="1"/>
  <c r="M8317" i="1"/>
  <c r="M8318" i="1" l="1"/>
  <c r="J8318" i="1"/>
  <c r="K8318" i="1" s="1"/>
  <c r="L8318" i="1"/>
  <c r="B8319" i="1"/>
  <c r="N8318" i="1"/>
  <c r="B8320" i="1" l="1"/>
  <c r="L8319" i="1"/>
  <c r="N8319" i="1"/>
  <c r="J8319" i="1"/>
  <c r="K8319" i="1" s="1"/>
  <c r="M8319" i="1"/>
  <c r="B8321" i="1" l="1"/>
  <c r="J8320" i="1"/>
  <c r="K8320" i="1" s="1"/>
  <c r="N8320" i="1"/>
  <c r="M8320" i="1"/>
  <c r="L8320" i="1"/>
  <c r="M8321" i="1" l="1"/>
  <c r="N8321" i="1"/>
  <c r="J8321" i="1"/>
  <c r="K8321" i="1" s="1"/>
  <c r="L8321" i="1"/>
  <c r="B8322" i="1"/>
  <c r="J8322" i="1" l="1"/>
  <c r="K8322" i="1" s="1"/>
  <c r="M8322" i="1"/>
  <c r="L8322" i="1"/>
  <c r="N8322" i="1"/>
  <c r="B8323" i="1"/>
  <c r="J8323" i="1" l="1"/>
  <c r="K8323" i="1" s="1"/>
  <c r="M8323" i="1"/>
  <c r="L8323" i="1"/>
  <c r="N8323" i="1"/>
  <c r="B8324" i="1"/>
  <c r="L8324" i="1" l="1"/>
  <c r="M8324" i="1"/>
  <c r="N8324" i="1"/>
  <c r="J8324" i="1"/>
  <c r="K8324" i="1" s="1"/>
  <c r="B8325" i="1"/>
  <c r="N8325" i="1" l="1"/>
  <c r="B8326" i="1"/>
  <c r="L8325" i="1"/>
  <c r="J8325" i="1"/>
  <c r="K8325" i="1" s="1"/>
  <c r="M8325" i="1"/>
  <c r="B8327" i="1" l="1"/>
  <c r="J8326" i="1"/>
  <c r="K8326" i="1" s="1"/>
  <c r="N8326" i="1"/>
  <c r="M8326" i="1"/>
  <c r="L8326" i="1"/>
  <c r="J8327" i="1" l="1"/>
  <c r="K8327" i="1" s="1"/>
  <c r="N8327" i="1"/>
  <c r="M8327" i="1"/>
  <c r="L8327" i="1"/>
  <c r="B8328" i="1"/>
  <c r="J8328" i="1" l="1"/>
  <c r="K8328" i="1" s="1"/>
  <c r="B8329" i="1"/>
  <c r="L8328" i="1"/>
  <c r="M8328" i="1"/>
  <c r="N8328" i="1"/>
  <c r="M8329" i="1" l="1"/>
  <c r="L8329" i="1"/>
  <c r="J8329" i="1"/>
  <c r="K8329" i="1" s="1"/>
  <c r="N8329" i="1"/>
  <c r="B8330" i="1"/>
  <c r="B8331" i="1" l="1"/>
  <c r="J8330" i="1"/>
  <c r="K8330" i="1" s="1"/>
  <c r="L8330" i="1"/>
  <c r="M8330" i="1"/>
  <c r="N8330" i="1"/>
  <c r="M8331" i="1" l="1"/>
  <c r="J8331" i="1"/>
  <c r="K8331" i="1" s="1"/>
  <c r="N8331" i="1"/>
  <c r="L8331" i="1"/>
  <c r="B8332" i="1"/>
  <c r="J8332" i="1" l="1"/>
  <c r="K8332" i="1" s="1"/>
  <c r="N8332" i="1"/>
  <c r="M8332" i="1"/>
  <c r="L8332" i="1"/>
  <c r="B8333" i="1"/>
  <c r="M8333" i="1" l="1"/>
  <c r="L8333" i="1"/>
  <c r="J8333" i="1"/>
  <c r="K8333" i="1" s="1"/>
  <c r="N8333" i="1"/>
  <c r="B8334" i="1"/>
  <c r="L8334" i="1" l="1"/>
  <c r="M8334" i="1"/>
  <c r="N8334" i="1"/>
  <c r="J8334" i="1"/>
  <c r="K8334" i="1" s="1"/>
  <c r="B8335" i="1"/>
  <c r="L8335" i="1" l="1"/>
  <c r="J8335" i="1"/>
  <c r="K8335" i="1" s="1"/>
  <c r="N8335" i="1"/>
  <c r="B8336" i="1"/>
  <c r="M8335" i="1"/>
  <c r="J8336" i="1" l="1"/>
  <c r="K8336" i="1" s="1"/>
  <c r="L8336" i="1"/>
  <c r="M8336" i="1"/>
  <c r="N8336" i="1"/>
  <c r="B8337" i="1"/>
  <c r="B8338" i="1" l="1"/>
  <c r="J8337" i="1"/>
  <c r="K8337" i="1" s="1"/>
  <c r="N8337" i="1"/>
  <c r="M8337" i="1"/>
  <c r="L8337" i="1"/>
  <c r="N8338" i="1" l="1"/>
  <c r="J8338" i="1"/>
  <c r="K8338" i="1" s="1"/>
  <c r="B8339" i="1"/>
  <c r="L8338" i="1"/>
  <c r="M8338" i="1"/>
  <c r="J8339" i="1" l="1"/>
  <c r="K8339" i="1" s="1"/>
  <c r="N8339" i="1"/>
  <c r="M8339" i="1"/>
  <c r="B8340" i="1"/>
  <c r="L8339" i="1"/>
  <c r="J8340" i="1" l="1"/>
  <c r="K8340" i="1" s="1"/>
  <c r="L8340" i="1"/>
  <c r="M8340" i="1"/>
  <c r="B8341" i="1"/>
  <c r="N8340" i="1"/>
  <c r="M8341" i="1" l="1"/>
  <c r="L8341" i="1"/>
  <c r="N8341" i="1"/>
  <c r="B8342" i="1"/>
  <c r="J8341" i="1"/>
  <c r="K8341" i="1" s="1"/>
  <c r="L8342" i="1" l="1"/>
  <c r="J8342" i="1"/>
  <c r="K8342" i="1" s="1"/>
  <c r="N8342" i="1"/>
  <c r="M8342" i="1"/>
  <c r="B8343" i="1"/>
  <c r="N8343" i="1" l="1"/>
  <c r="J8343" i="1"/>
  <c r="K8343" i="1" s="1"/>
  <c r="B8344" i="1"/>
  <c r="L8343" i="1"/>
  <c r="M8343" i="1"/>
  <c r="J8344" i="1" l="1"/>
  <c r="K8344" i="1" s="1"/>
  <c r="L8344" i="1"/>
  <c r="N8344" i="1"/>
  <c r="M8344" i="1"/>
  <c r="B8345" i="1"/>
  <c r="N8345" i="1" l="1"/>
  <c r="J8345" i="1"/>
  <c r="K8345" i="1" s="1"/>
  <c r="B8346" i="1"/>
  <c r="L8345" i="1"/>
  <c r="M8345" i="1"/>
  <c r="M8346" i="1" l="1"/>
  <c r="J8346" i="1"/>
  <c r="K8346" i="1" s="1"/>
  <c r="L8346" i="1"/>
  <c r="N8346" i="1"/>
  <c r="B8347" i="1"/>
  <c r="L8347" i="1" l="1"/>
  <c r="N8347" i="1"/>
  <c r="B8348" i="1"/>
  <c r="M8347" i="1"/>
  <c r="J8347" i="1"/>
  <c r="K8347" i="1" s="1"/>
  <c r="B8349" i="1" l="1"/>
  <c r="J8348" i="1"/>
  <c r="K8348" i="1" s="1"/>
  <c r="L8348" i="1"/>
  <c r="M8348" i="1"/>
  <c r="N8348" i="1"/>
  <c r="B8350" i="1" l="1"/>
  <c r="M8349" i="1"/>
  <c r="L8349" i="1"/>
  <c r="N8349" i="1"/>
  <c r="J8349" i="1"/>
  <c r="K8349" i="1" s="1"/>
  <c r="N8350" i="1" l="1"/>
  <c r="J8350" i="1"/>
  <c r="K8350" i="1" s="1"/>
  <c r="L8350" i="1"/>
  <c r="M8350" i="1"/>
  <c r="B8351" i="1"/>
  <c r="L8351" i="1" l="1"/>
  <c r="J8351" i="1"/>
  <c r="K8351" i="1" s="1"/>
  <c r="N8351" i="1"/>
  <c r="M8351" i="1"/>
  <c r="B8352" i="1"/>
  <c r="J8352" i="1" l="1"/>
  <c r="K8352" i="1" s="1"/>
  <c r="B8353" i="1"/>
  <c r="L8352" i="1"/>
  <c r="M8352" i="1"/>
  <c r="N8352" i="1"/>
  <c r="J8353" i="1" l="1"/>
  <c r="K8353" i="1" s="1"/>
  <c r="L8353" i="1"/>
  <c r="N8353" i="1"/>
  <c r="B8354" i="1"/>
  <c r="M8353" i="1"/>
  <c r="J8354" i="1" l="1"/>
  <c r="K8354" i="1" s="1"/>
  <c r="B8355" i="1"/>
  <c r="L8354" i="1"/>
  <c r="M8354" i="1"/>
  <c r="N8354" i="1"/>
  <c r="J8355" i="1" l="1"/>
  <c r="K8355" i="1" s="1"/>
  <c r="M8355" i="1"/>
  <c r="B8356" i="1"/>
  <c r="N8355" i="1"/>
  <c r="L8355" i="1"/>
  <c r="N8356" i="1" l="1"/>
  <c r="M8356" i="1"/>
  <c r="L8356" i="1"/>
  <c r="J8356" i="1"/>
  <c r="K8356" i="1" s="1"/>
  <c r="B8357" i="1"/>
  <c r="B8358" i="1" l="1"/>
  <c r="N8357" i="1"/>
  <c r="J8357" i="1"/>
  <c r="K8357" i="1" s="1"/>
  <c r="L8357" i="1"/>
  <c r="M8357" i="1"/>
  <c r="B8359" i="1" l="1"/>
  <c r="J8358" i="1"/>
  <c r="K8358" i="1" s="1"/>
  <c r="L8358" i="1"/>
  <c r="M8358" i="1"/>
  <c r="N8358" i="1"/>
  <c r="B8360" i="1" l="1"/>
  <c r="J8359" i="1"/>
  <c r="K8359" i="1" s="1"/>
  <c r="L8359" i="1"/>
  <c r="M8359" i="1"/>
  <c r="N8359" i="1"/>
  <c r="L8360" i="1" l="1"/>
  <c r="J8360" i="1"/>
  <c r="K8360" i="1" s="1"/>
  <c r="N8360" i="1"/>
  <c r="B8361" i="1"/>
  <c r="M8360" i="1"/>
  <c r="M8361" i="1" l="1"/>
  <c r="L8361" i="1"/>
  <c r="N8361" i="1"/>
  <c r="B8362" i="1"/>
  <c r="J8361" i="1"/>
  <c r="K8361" i="1" s="1"/>
  <c r="M8362" i="1" l="1"/>
  <c r="N8362" i="1"/>
  <c r="L8362" i="1"/>
  <c r="J8362" i="1"/>
  <c r="K8362" i="1" s="1"/>
  <c r="B8363" i="1"/>
  <c r="N8363" i="1" l="1"/>
  <c r="M8363" i="1"/>
  <c r="J8363" i="1"/>
  <c r="K8363" i="1" s="1"/>
  <c r="L8363" i="1"/>
  <c r="B8364" i="1"/>
  <c r="J8364" i="1" l="1"/>
  <c r="K8364" i="1" s="1"/>
  <c r="M8364" i="1"/>
  <c r="L8364" i="1"/>
  <c r="N8364" i="1"/>
  <c r="B8365" i="1"/>
  <c r="M8365" i="1" l="1"/>
  <c r="J8365" i="1"/>
  <c r="K8365" i="1" s="1"/>
  <c r="L8365" i="1"/>
  <c r="N8365" i="1"/>
  <c r="B8366" i="1"/>
  <c r="J8366" i="1" l="1"/>
  <c r="K8366" i="1" s="1"/>
  <c r="L8366" i="1"/>
  <c r="M8366" i="1"/>
  <c r="B8367" i="1"/>
  <c r="N8366" i="1"/>
  <c r="M8367" i="1" l="1"/>
  <c r="N8367" i="1"/>
  <c r="L8367" i="1"/>
  <c r="J8367" i="1"/>
  <c r="K8367" i="1" s="1"/>
  <c r="B8368" i="1"/>
  <c r="B8369" i="1" l="1"/>
  <c r="J8368" i="1"/>
  <c r="K8368" i="1" s="1"/>
  <c r="M8368" i="1"/>
  <c r="N8368" i="1"/>
  <c r="L8368" i="1"/>
  <c r="N8369" i="1" l="1"/>
  <c r="J8369" i="1"/>
  <c r="K8369" i="1" s="1"/>
  <c r="L8369" i="1"/>
  <c r="B8370" i="1"/>
  <c r="M8369" i="1"/>
  <c r="L8370" i="1" l="1"/>
  <c r="B8371" i="1"/>
  <c r="J8370" i="1"/>
  <c r="K8370" i="1" s="1"/>
  <c r="M8370" i="1"/>
  <c r="L8371" i="1" l="1"/>
  <c r="B8372" i="1"/>
  <c r="M8371" i="1"/>
  <c r="J8371" i="1"/>
  <c r="K8371" i="1" s="1"/>
  <c r="L8372" i="1" l="1"/>
  <c r="B8373" i="1"/>
  <c r="J8372" i="1"/>
  <c r="K8372" i="1" s="1"/>
  <c r="M8372" i="1"/>
  <c r="L8373" i="1" l="1"/>
  <c r="B8374" i="1"/>
  <c r="J8373" i="1"/>
  <c r="K8373" i="1" s="1"/>
  <c r="M8373" i="1"/>
  <c r="L8374" i="1" l="1"/>
  <c r="M8374" i="1"/>
  <c r="B8375" i="1"/>
  <c r="J8374" i="1"/>
  <c r="K8374" i="1" s="1"/>
  <c r="L8375" i="1" l="1"/>
  <c r="M8375" i="1"/>
  <c r="J8375" i="1"/>
  <c r="K8375" i="1" s="1"/>
  <c r="B8376" i="1"/>
  <c r="L8376" i="1" l="1"/>
  <c r="B8377" i="1"/>
  <c r="M8376" i="1"/>
  <c r="J8376" i="1"/>
  <c r="K8376" i="1" s="1"/>
  <c r="L8377" i="1" l="1"/>
  <c r="B8378" i="1"/>
  <c r="J8377" i="1"/>
  <c r="K8377" i="1" s="1"/>
  <c r="M8377" i="1"/>
  <c r="L8378" i="1" l="1"/>
  <c r="J8378" i="1"/>
  <c r="K8378" i="1" s="1"/>
  <c r="M8378" i="1"/>
  <c r="B8379" i="1"/>
  <c r="L8379" i="1" l="1"/>
  <c r="M8379" i="1"/>
  <c r="B8380" i="1"/>
  <c r="J8379" i="1"/>
  <c r="K8379" i="1" s="1"/>
  <c r="L8380" i="1" l="1"/>
  <c r="B8381" i="1"/>
  <c r="J8380" i="1"/>
  <c r="K8380" i="1" s="1"/>
  <c r="M8380" i="1"/>
  <c r="L8381" i="1" l="1"/>
  <c r="M8381" i="1"/>
  <c r="J8381" i="1"/>
  <c r="K8381" i="1" s="1"/>
  <c r="B8382" i="1"/>
  <c r="L8382" i="1" l="1"/>
  <c r="M8382" i="1"/>
  <c r="B8383" i="1"/>
  <c r="J8382" i="1"/>
  <c r="K8382" i="1" s="1"/>
  <c r="L8383" i="1" l="1"/>
  <c r="J8383" i="1"/>
  <c r="K8383" i="1" s="1"/>
  <c r="B8384" i="1"/>
  <c r="M8383" i="1"/>
  <c r="L8384" i="1" l="1"/>
  <c r="M8384" i="1"/>
  <c r="B8385" i="1"/>
  <c r="J8384" i="1"/>
  <c r="K8384" i="1" s="1"/>
  <c r="L8385" i="1" l="1"/>
  <c r="J8385" i="1"/>
  <c r="K8385" i="1" s="1"/>
  <c r="B8386" i="1"/>
  <c r="M8385" i="1"/>
  <c r="L8386" i="1" l="1"/>
  <c r="J8386" i="1"/>
  <c r="K8386" i="1" s="1"/>
  <c r="M8386" i="1"/>
  <c r="B8387" i="1"/>
  <c r="L8387" i="1" l="1"/>
  <c r="M8387" i="1"/>
  <c r="J8387" i="1"/>
  <c r="K8387" i="1" s="1"/>
  <c r="B8388" i="1"/>
  <c r="L8388" i="1" l="1"/>
  <c r="B8389" i="1"/>
  <c r="J8388" i="1"/>
  <c r="K8388" i="1" s="1"/>
  <c r="M8388" i="1"/>
  <c r="L8389" i="1" l="1"/>
  <c r="J8389" i="1"/>
  <c r="K8389" i="1" s="1"/>
  <c r="M8389" i="1"/>
  <c r="B8390" i="1"/>
  <c r="L8390" i="1" l="1"/>
  <c r="M8390" i="1"/>
  <c r="J8390" i="1"/>
  <c r="K8390" i="1" s="1"/>
  <c r="B8391" i="1"/>
  <c r="L8391" i="1" l="1"/>
  <c r="B8392" i="1"/>
  <c r="M8391" i="1"/>
  <c r="J8391" i="1"/>
  <c r="K8391" i="1" s="1"/>
  <c r="L8392" i="1" l="1"/>
  <c r="B8393" i="1"/>
  <c r="J8392" i="1"/>
  <c r="K8392" i="1" s="1"/>
  <c r="M8392" i="1"/>
  <c r="L8393" i="1" l="1"/>
  <c r="J8393" i="1"/>
  <c r="K8393" i="1" s="1"/>
  <c r="B8394" i="1"/>
  <c r="M8393" i="1"/>
  <c r="L8394" i="1" l="1"/>
  <c r="M8394" i="1"/>
  <c r="B8395" i="1"/>
  <c r="J8394" i="1"/>
  <c r="K8394" i="1" s="1"/>
  <c r="L8395" i="1" l="1"/>
  <c r="J8395" i="1"/>
  <c r="K8395" i="1" s="1"/>
  <c r="M8395" i="1"/>
  <c r="B8396" i="1"/>
  <c r="L8396" i="1" l="1"/>
  <c r="J8396" i="1"/>
  <c r="K8396" i="1" s="1"/>
  <c r="M8396" i="1"/>
  <c r="B8397" i="1"/>
  <c r="L8397" i="1" l="1"/>
  <c r="J8397" i="1"/>
  <c r="K8397" i="1" s="1"/>
  <c r="M8397" i="1"/>
  <c r="B8398" i="1"/>
  <c r="L8398" i="1" l="1"/>
  <c r="M8398" i="1"/>
  <c r="J8398" i="1"/>
  <c r="K8398" i="1" s="1"/>
  <c r="B8399" i="1"/>
  <c r="L8399" i="1" l="1"/>
  <c r="B8400" i="1"/>
  <c r="M8399" i="1"/>
  <c r="J8399" i="1"/>
  <c r="K8399" i="1" s="1"/>
  <c r="L8400" i="1" l="1"/>
  <c r="B8401" i="1"/>
  <c r="J8400" i="1"/>
  <c r="K8400" i="1" s="1"/>
  <c r="M8400" i="1"/>
  <c r="L8401" i="1" l="1"/>
  <c r="J8401" i="1"/>
  <c r="K8401" i="1" s="1"/>
  <c r="M8401" i="1"/>
</calcChain>
</file>

<file path=xl/sharedStrings.xml><?xml version="1.0" encoding="utf-8"?>
<sst xmlns="http://schemas.openxmlformats.org/spreadsheetml/2006/main" count="1709" uniqueCount="738">
  <si>
    <t>武魂id</t>
  </si>
  <si>
    <t>武魂等级</t>
  </si>
  <si>
    <t>颜色</t>
  </si>
  <si>
    <t>种族</t>
  </si>
  <si>
    <t>武魂名称</t>
  </si>
  <si>
    <t>武魂图标</t>
  </si>
  <si>
    <t>专属英雄</t>
  </si>
  <si>
    <t>武魂属性</t>
  </si>
  <si>
    <t>额外技能</t>
  </si>
  <si>
    <t>显示属性</t>
  </si>
  <si>
    <t>技能描述</t>
  </si>
  <si>
    <t>等级</t>
  </si>
  <si>
    <t>生命加成</t>
  </si>
  <si>
    <t>攻击加成</t>
  </si>
  <si>
    <t>本级生命</t>
  </si>
  <si>
    <t>本级攻击</t>
  </si>
  <si>
    <t>"hp":</t>
  </si>
  <si>
    <t>,"atk":</t>
  </si>
  <si>
    <t>特殊属性</t>
  </si>
  <si>
    <t>攻击+300</t>
  </si>
  <si>
    <t>"atk":300</t>
  </si>
  <si>
    <t>生命+5000</t>
  </si>
  <si>
    <t>"hp":5000</t>
  </si>
  <si>
    <t>"atk":300,"hp":5000</t>
  </si>
  <si>
    <t>伤害减免+5%</t>
  </si>
  <si>
    <t>"undpspro":50</t>
  </si>
  <si>
    <t>"atk":300,"hp":5000,"undpspro":50</t>
  </si>
  <si>
    <t>伤害增加+5%</t>
  </si>
  <si>
    <t>"dpspro":50</t>
  </si>
  <si>
    <t>专属技能：60%</t>
  </si>
  <si>
    <t>PVP伤害增加+5%</t>
  </si>
  <si>
    <t>"pvpdpspro":50</t>
  </si>
  <si>
    <t>PVP伤害减免+5%</t>
  </si>
  <si>
    <t>"pvpundpspro":50</t>
  </si>
  <si>
    <t>专属技能：100%</t>
  </si>
  <si>
    <t>速度+10，攻击+300，生命+5000</t>
  </si>
  <si>
    <t>"speed":10,"atk":300,"hp":5000</t>
  </si>
  <si>
    <t>25级</t>
  </si>
  <si>
    <t>80级</t>
  </si>
  <si>
    <t>英雄id</t>
  </si>
  <si>
    <t>英雄名称</t>
  </si>
  <si>
    <t>武魂技能属性</t>
  </si>
  <si>
    <t>武魂技能</t>
  </si>
  <si>
    <t>武魂技能描述</t>
  </si>
  <si>
    <t>冰霜骨龙</t>
  </si>
  <si>
    <t>暗黑骨翼</t>
  </si>
  <si>
    <t>"1107601004"</t>
  </si>
  <si>
    <t>每次受到直接攻击，怒气额外提升3点</t>
  </si>
  <si>
    <t>"1107602004"</t>
  </si>
  <si>
    <t>每次受到直接攻击，怒气额外提升5点</t>
  </si>
  <si>
    <t>亡灵领主</t>
  </si>
  <si>
    <t>永霜哀恸</t>
  </si>
  <si>
    <t>"1108601004"</t>
  </si>
  <si>
    <t>怒气技对敌人造成伤害时，若敌人生命值低于40%，则对敌人60%造成眩晕，持续2回合</t>
  </si>
  <si>
    <t>"1108602004"</t>
  </si>
  <si>
    <t>怒气技对敌人造成伤害时，若敌人生命值低于40%，则对敌人100%造成眩晕，持续2回合</t>
  </si>
  <si>
    <t>冷血督军</t>
  </si>
  <si>
    <t>冻劫秘镰</t>
  </si>
  <si>
    <t>"1109601004"</t>
  </si>
  <si>
    <t>冷血督军将深度冻结已经被冰冻的目标，其普攻攻击的目标如果已经被冰冻，则有30%概率冰冻目标2回合</t>
  </si>
  <si>
    <t>"1109602004"</t>
  </si>
  <si>
    <t>冷血督军将深度冻结已经被冰冻的目标，其普攻攻击的目标如果已经被冰冻，则有50%概率冰冻目标2回合</t>
  </si>
  <si>
    <t>幽暗大法师</t>
  </si>
  <si>
    <t>鲜血晶簇</t>
  </si>
  <si>
    <t>,"atkpro":50</t>
  </si>
  <si>
    <t>"1202601004"</t>
  </si>
  <si>
    <t>攻击增加5%，对流血目标造成伤害增加9%，燃烧目标伤害增加9%</t>
  </si>
  <si>
    <t>,"atkpro":80</t>
  </si>
  <si>
    <t>"1202602004"</t>
  </si>
  <si>
    <t>攻击增加8%，对流血目标造成伤害增加15%，燃烧目标伤害增加15%</t>
  </si>
  <si>
    <t>血衣骨法</t>
  </si>
  <si>
    <t>死魂魔晶</t>
  </si>
  <si>
    <t>"1203601004"</t>
  </si>
  <si>
    <t>血衣骨法死亡时，引爆体内全部魔力，立刻对全体敌人造成18%攻击伤害</t>
  </si>
  <si>
    <t>"1203602004"</t>
  </si>
  <si>
    <t>血衣骨法死亡时，立刻对全体敌人造成30%攻击伤害</t>
  </si>
  <si>
    <t>凯尔文</t>
  </si>
  <si>
    <t>石冰护肩</t>
  </si>
  <si>
    <t>"1204601004"</t>
  </si>
  <si>
    <t>攻击对冰冻目标伤害增加12%，对石化目标伤害增加12%（若目标同时冰冻石化，则伤害增加24%）</t>
  </si>
  <si>
    <t>"1204602004"</t>
  </si>
  <si>
    <t>攻击对冰冻目标伤害增加20%，对石化目标伤害增加20%（若目标同时冰冻石化，则伤害增加40%）</t>
  </si>
  <si>
    <t>凋零法师</t>
  </si>
  <si>
    <t>凋零魔杖</t>
  </si>
  <si>
    <t>"1303601004"</t>
  </si>
  <si>
    <t>攻击增加5%，对冰冻目标造成伤害增加18%</t>
  </si>
  <si>
    <t>"1303602004"</t>
  </si>
  <si>
    <t>攻击增加8%，对冰冻目标造成伤害增加30%</t>
  </si>
  <si>
    <t>亡魂医者</t>
  </si>
  <si>
    <t>亡者之证</t>
  </si>
  <si>
    <t>"1304601004"</t>
  </si>
  <si>
    <t>每当敌方被击败时，将会吸取对方灵魂提升自己6%伤害，持续4回合</t>
  </si>
  <si>
    <t>"1304602004"</t>
  </si>
  <si>
    <t>每当敌方被击败时，将会吸取对方灵魂提升自己10%伤害，持续4回合</t>
  </si>
  <si>
    <t>暗影收割者</t>
  </si>
  <si>
    <t>恶念之击</t>
  </si>
  <si>
    <t>"1402601004"</t>
  </si>
  <si>
    <t>战斗开始时每有一名己方亡灵英雄，自己本场战斗伤害增加3%（最高增加18%）</t>
  </si>
  <si>
    <t>"1402602004"</t>
  </si>
  <si>
    <t>战斗开始时每有一名己方亡灵英雄，自己本场战斗伤害增加5%（最高增加30%）</t>
  </si>
  <si>
    <t>死亡刺客</t>
  </si>
  <si>
    <t>刺客靶标</t>
  </si>
  <si>
    <t>"1403601004"</t>
  </si>
  <si>
    <t>生命值低于50%时，提升自身18%攻击持续3回合（每场战斗只会触发一次）</t>
  </si>
  <si>
    <t>"1403602004"</t>
  </si>
  <si>
    <t>生命值低于50%时，提升自身30%攻击持续3回合（每场战斗只会触发一次）</t>
  </si>
  <si>
    <t>暗影猎手</t>
  </si>
  <si>
    <t>背叛者黑弓</t>
  </si>
  <si>
    <t>,"pojiapro":120</t>
  </si>
  <si>
    <t>"1503601004"</t>
  </si>
  <si>
    <t>破防增加12%，瞄准对方弱点，对攻击低于自己的目标造成额外18%伤害</t>
  </si>
  <si>
    <t>,"pojiapro":200</t>
  </si>
  <si>
    <t>"1503602004"</t>
  </si>
  <si>
    <t>破防增加20%，瞄准对方弱点，对攻击低于自己的目标造成额外30%伤害</t>
  </si>
  <si>
    <t>幽冥狼王</t>
  </si>
  <si>
    <t>骨齿护肩</t>
  </si>
  <si>
    <t>"1404601004"</t>
  </si>
  <si>
    <t>幽冥狼王伤害提升6%，并且每回合开始增加6%暴击率（该效果最多叠加3层）</t>
  </si>
  <si>
    <t>"1404602004"</t>
  </si>
  <si>
    <t>幽冥狼王伤害提升10%，并且每回合开始增加10%暴击率（该效果最多叠加3层）</t>
  </si>
  <si>
    <t>地狱拳师</t>
  </si>
  <si>
    <t>嗜血拳铠</t>
  </si>
  <si>
    <t>"1405601004"</t>
  </si>
  <si>
    <t>敌方每有一个中流血效果的目标将会使得地狱拳师伤害+6%（该效果最多提升24%伤害）</t>
  </si>
  <si>
    <t>"1405602004"</t>
  </si>
  <si>
    <t>敌方每有一个中流血效果的目标将会使得地狱拳师伤害+10%（该效果最多提升40%伤害）</t>
  </si>
  <si>
    <t>艾莲娜</t>
  </si>
  <si>
    <t>深渊凝视</t>
  </si>
  <si>
    <t>"1504601004"</t>
  </si>
  <si>
    <t>每当有敌方英雄被石化时，恢复12点怒气</t>
  </si>
  <si>
    <t>"1504602004"</t>
  </si>
  <si>
    <t>每当有敌方英雄被石化时，恢复20点怒气</t>
  </si>
  <si>
    <t>奥丁战神</t>
  </si>
  <si>
    <t>冈格尼尔</t>
  </si>
  <si>
    <t>"2103601004"</t>
  </si>
  <si>
    <t>"2103602004"</t>
  </si>
  <si>
    <t>暴风领主</t>
  </si>
  <si>
    <t>雄狮之牙</t>
  </si>
  <si>
    <t>"2104601004"</t>
  </si>
  <si>
    <t>生命低于50%将提升全体友军6%伤害，持续3回合</t>
  </si>
  <si>
    <t>"2104602004"</t>
  </si>
  <si>
    <t>生命低于50%将提升全体友军10%伤害，持续3回合</t>
  </si>
  <si>
    <t>巨岩神使</t>
  </si>
  <si>
    <t>真理之拳</t>
  </si>
  <si>
    <t>"2105601004"</t>
  </si>
  <si>
    <t>敌方每有一个中燃烧效果的目标将会使得巨岩神使伤害+6%（该效果最多提升24%伤害）</t>
  </si>
  <si>
    <t>"2105602004"</t>
  </si>
  <si>
    <t>敌方每有一个中燃烧效果的目标将会使得巨岩神使伤害+10%（该效果最多提升40%伤害）</t>
  </si>
  <si>
    <t>寒冰法师</t>
  </si>
  <si>
    <t>永冻法杖</t>
  </si>
  <si>
    <t>"2203601004"</t>
  </si>
  <si>
    <t>"2203602004"</t>
  </si>
  <si>
    <t>守望法师</t>
  </si>
  <si>
    <t>真理守护者</t>
  </si>
  <si>
    <t>"2204601004"</t>
  </si>
  <si>
    <t>每回合开始增加4%伤害，持续7回合</t>
  </si>
  <si>
    <t>"2204602004"</t>
  </si>
  <si>
    <t>每回合开始增加7%伤害，持续7回合</t>
  </si>
  <si>
    <t>冰蓝巨龙</t>
  </si>
  <si>
    <t>巨龙之心</t>
  </si>
  <si>
    <t>,"miankongpro":60</t>
  </si>
  <si>
    <t>"2205601004"</t>
  </si>
  <si>
    <t>免控增加6%，敌方每有一个存活英雄，技能伤害提升6%</t>
  </si>
  <si>
    <t>,"miankongpro":100</t>
  </si>
  <si>
    <t>"2205602004"</t>
  </si>
  <si>
    <t>免控增加10%，敌方每有一个存活英雄，技能伤害提升10%</t>
  </si>
  <si>
    <t>火焰魔导士</t>
  </si>
  <si>
    <t>烈焰王冠</t>
  </si>
  <si>
    <t>"2206601004"</t>
  </si>
  <si>
    <t>自身死亡时，火焰将永远灼烧敌人，对全体敌人造成18%攻击燃烧伤害，直到目标死亡</t>
  </si>
  <si>
    <t>"2206602004"</t>
  </si>
  <si>
    <t>自身死亡时，火焰将永远灼烧敌人，对全体敌人造成30%攻击燃烧伤害，直到目标死亡</t>
  </si>
  <si>
    <t>狂雷囚徒</t>
  </si>
  <si>
    <t>狱雷头盔</t>
  </si>
  <si>
    <t>"2207601004"</t>
  </si>
  <si>
    <t>狂雷囚徒将深度眩晕已经被眩晕的目标，其普攻攻击的目标如果已经被眩晕，则有30%概率眩晕目标2回合</t>
  </si>
  <si>
    <t>"2207602004"</t>
  </si>
  <si>
    <t>狂雷囚徒将深度眩晕已经被眩晕的目标，其普攻攻击的目标如果已经被眩晕，则将50%眩晕目标2回合</t>
  </si>
  <si>
    <t>奥赛隆</t>
  </si>
  <si>
    <t>"2303601004"</t>
  </si>
  <si>
    <t>释放怒气技能时，将立刻恢复全体友军48%攻击的血量</t>
  </si>
  <si>
    <t>"2303602004"</t>
  </si>
  <si>
    <t>释放怒气技能时，将立刻恢复全体友军80%攻击的血量</t>
  </si>
  <si>
    <t>虚空刺客</t>
  </si>
  <si>
    <t>虚空贵冠</t>
  </si>
  <si>
    <t>"2402601004"</t>
  </si>
  <si>
    <t>战斗开始时每有一名己方奥术英雄，自己本场战斗伤害增加3%（最高增加18%）</t>
  </si>
  <si>
    <t>"2402602004"</t>
  </si>
  <si>
    <t>战斗开始时每有一名己方奥术英雄，自己本场战斗伤害增加5%（最高增加30%）</t>
  </si>
  <si>
    <t>虚灵杀手蟹</t>
  </si>
  <si>
    <t>虚灵利爪</t>
  </si>
  <si>
    <t>,"atkpro":60</t>
  </si>
  <si>
    <t>"2403601004"</t>
  </si>
  <si>
    <t>,"atkpro":100</t>
  </si>
  <si>
    <t>"2403602004"</t>
  </si>
  <si>
    <t>攻击增加10%，对流血目标造成的伤害增加25%</t>
  </si>
  <si>
    <t>风领主</t>
  </si>
  <si>
    <t>风之面纱</t>
  </si>
  <si>
    <t>"2506601004"</t>
  </si>
  <si>
    <t>攻击增加6%，对冰冻目标造成的伤害增加15%</t>
  </si>
  <si>
    <t>"2506602004"</t>
  </si>
  <si>
    <t>攻击增加10%，对冰冻目标造成的伤害增加25%</t>
  </si>
  <si>
    <t>奥秘管理员</t>
  </si>
  <si>
    <t>奥秘之眼</t>
  </si>
  <si>
    <t>"2507601004"</t>
  </si>
  <si>
    <t>奥秘管理员使用奥术能量修补自己，生命低于50%时将立刻恢复12%生命，并提升6%格挡持续3回合</t>
  </si>
  <si>
    <t>"2507602004"</t>
  </si>
  <si>
    <t>奥秘管理员使用奥术能量修补自己，生命低于50%时将立刻恢复20%生命，并提升10%格挡持续3回合</t>
  </si>
  <si>
    <t>理查兹领主</t>
  </si>
  <si>
    <t>漆黑利刃</t>
  </si>
  <si>
    <t>"3107601004"</t>
  </si>
  <si>
    <t>"3107602004"</t>
  </si>
  <si>
    <t>毁灭巨龙</t>
  </si>
  <si>
    <t>毁灭之翼</t>
  </si>
  <si>
    <t>"3108601004"</t>
  </si>
  <si>
    <t>生命低于75%将释放洪荒之力，提升全体友军6%伤害减免，持续3回合（每场战斗只会触发一次）</t>
  </si>
  <si>
    <t>"3108602004"</t>
  </si>
  <si>
    <t>生命低于75%将释放洪荒之力，提升全体友军10%伤害减免，持续3回合（每场战斗只会触发一次）</t>
  </si>
  <si>
    <t>黑锋骑士</t>
  </si>
  <si>
    <t>黑锋壁垒</t>
  </si>
  <si>
    <t>"3109601004"</t>
  </si>
  <si>
    <t>对血量高于50%的敌人，伤害增加12%，对血量低于50%的敌人伤害增加21%</t>
  </si>
  <si>
    <t>"3109602004"</t>
  </si>
  <si>
    <t>对血量高于50%的敌人，伤害增加20%，对血量低于50%的敌人伤害增加35%</t>
  </si>
  <si>
    <t>腥红女爵</t>
  </si>
  <si>
    <t>深红饮血者</t>
  </si>
  <si>
    <t>"3110601004"</t>
  </si>
  <si>
    <t>对血量高于50%的敌人，伤害增加21%，对血量低于50%的敌人伤害增加12%</t>
  </si>
  <si>
    <t>"3110602004"</t>
  </si>
  <si>
    <t>对血量高于50%的敌人，伤害增加35%，对血量低于50%的敌人伤害增加20%</t>
  </si>
  <si>
    <t>嗜血剑圣</t>
  </si>
  <si>
    <t>荣耀斩击</t>
  </si>
  <si>
    <t>"3111601004"</t>
  </si>
  <si>
    <t>嗜血剑圣掌握高超的剑术，释放怒气技能后，破甲将提升30%，持续2回合</t>
  </si>
  <si>
    <t>"3111602004"</t>
  </si>
  <si>
    <t>嗜血剑圣掌握高超的剑术，释放怒气技能后，破甲将提升50%，持续2回合</t>
  </si>
  <si>
    <t>逐日法师</t>
  </si>
  <si>
    <t>逐日者传承</t>
  </si>
  <si>
    <t>"3203601004"</t>
  </si>
  <si>
    <t>攻击增加5%，对燃烧目标造成伤害增加18%</t>
  </si>
  <si>
    <t>"3203602004"</t>
  </si>
  <si>
    <t>攻击增加8%，对燃烧目标造成伤害增加30%</t>
  </si>
  <si>
    <t>毁灭之主</t>
  </si>
  <si>
    <t>颅骨王冠</t>
  </si>
  <si>
    <t>"3204601004"</t>
  </si>
  <si>
    <t>战斗开始时每有一名邪能阵营英雄，自己本场战斗伤害增加3%（最高增加18%）</t>
  </si>
  <si>
    <t>"3204602004"</t>
  </si>
  <si>
    <t>战斗开始时每有一名邪能阵营英雄，自己本场战斗伤害增加5%（最高增加30%）</t>
  </si>
  <si>
    <t>巨魔领袖</t>
  </si>
  <si>
    <t>巫毒护符</t>
  </si>
  <si>
    <t>,"hppro":60</t>
  </si>
  <si>
    <t>"3206601004"</t>
  </si>
  <si>
    <t>生命+6%，释放怒气技能后有60%概率随机驱散1个敌方目标身上的全部增益效果</t>
  </si>
  <si>
    <t>,"hppro":100</t>
  </si>
  <si>
    <t>"3206602004"</t>
  </si>
  <si>
    <t>生命+10%，释放怒气技能后将随机驱散1个敌方目标身上的全部增益效果</t>
  </si>
  <si>
    <t>火焰魔王</t>
  </si>
  <si>
    <t>爆燃之毒</t>
  </si>
  <si>
    <t>"3205601004"</t>
  </si>
  <si>
    <t>攻击增加6%，对中毒目标造成的伤害增加15%</t>
  </si>
  <si>
    <t>"3205602004"</t>
  </si>
  <si>
    <t>攻击增加10%，对中毒目标造成的伤害增加25%</t>
  </si>
  <si>
    <t>邪灵术士</t>
  </si>
  <si>
    <t>毁灭权杖</t>
  </si>
  <si>
    <t>"3302601004"</t>
  </si>
  <si>
    <t>释放怒气技能时，如果敌方英雄生命低于30%，则有60%概率对目标造成眩晕</t>
  </si>
  <si>
    <t>"3302602004"</t>
  </si>
  <si>
    <t>释放怒气技能时，如果敌方英雄生命低于30%，则对目标造成眩晕</t>
  </si>
  <si>
    <t>王牌地精</t>
  </si>
  <si>
    <t>地精维修仪</t>
  </si>
  <si>
    <t>"3303601004"</t>
  </si>
  <si>
    <t>"3303602004"</t>
  </si>
  <si>
    <t>恶魔刺客</t>
  </si>
  <si>
    <t>死亡收割者</t>
  </si>
  <si>
    <t>"3402601004"</t>
  </si>
  <si>
    <t>"3402602004"</t>
  </si>
  <si>
    <t>深渊猎手</t>
  </si>
  <si>
    <t>深渊吞噬者</t>
  </si>
  <si>
    <t>"3503601004"</t>
  </si>
  <si>
    <t>生命高于50%时对敌人伤害增加12%，生命低于50%时，对敌人伤害增加24%</t>
  </si>
  <si>
    <t>"3503602004"</t>
  </si>
  <si>
    <t>生命高于50%时对敌人伤害增加20%，生命低于50%时，对敌人伤害增加35%</t>
  </si>
  <si>
    <t>黑暗阿西卡</t>
  </si>
  <si>
    <t>邪能斩斧</t>
  </si>
  <si>
    <t>"3504601004"</t>
  </si>
  <si>
    <t>"3504602004"</t>
  </si>
  <si>
    <t>火焰女王</t>
  </si>
  <si>
    <t>烈焰守护</t>
  </si>
  <si>
    <t>"4105601004"</t>
  </si>
  <si>
    <t>攻击增加6%，生命低于50%时，将立刻恢复12%生命（每场战斗只会触发一次）</t>
  </si>
  <si>
    <t>"4105602004"</t>
  </si>
  <si>
    <t>攻击增加10%，生命低于50%时，将立刻恢复20%生命（每场战斗只会触发一次）</t>
  </si>
  <si>
    <t>牛头人酋长</t>
  </si>
  <si>
    <t>守护图腾</t>
  </si>
  <si>
    <t>"4106601004"</t>
  </si>
  <si>
    <t>"4106602004"</t>
  </si>
  <si>
    <t>元素萨满</t>
  </si>
  <si>
    <t>元素战锤</t>
  </si>
  <si>
    <t>"4201601004","4201601014"</t>
  </si>
  <si>
    <t>元素萨满天生就有领袖的气质，战斗开始我方每有一名其他自然英雄，元素萨满将提升6%伤害（非自然提升3%）</t>
  </si>
  <si>
    <t>"4201602004","4201602014"</t>
  </si>
  <si>
    <t>元素萨满天生就有领袖的气质，战斗开始我方每有一名其他自然英雄，元素萨满将提升10%伤害（非自然提升5%）</t>
  </si>
  <si>
    <t>月之女神</t>
  </si>
  <si>
    <t>月神庇护</t>
  </si>
  <si>
    <t>"4304601004"</t>
  </si>
  <si>
    <t>战斗开始时每有一名己方自然阵营英雄，自己本场战斗伤害增加3%（最高增加18%）</t>
  </si>
  <si>
    <t>"4304602004"</t>
  </si>
  <si>
    <t>战斗开始时每有一名己方自然阵营英雄，自己本场战斗伤害增加5%（最高增加30%）</t>
  </si>
  <si>
    <t>深林之神</t>
  </si>
  <si>
    <t>自然之力</t>
  </si>
  <si>
    <t>"4305601004"</t>
  </si>
  <si>
    <t>"4305602004"</t>
  </si>
  <si>
    <t>卡琳娜</t>
  </si>
  <si>
    <t>仙灵护佑</t>
  </si>
  <si>
    <t>"4306601004"</t>
  </si>
  <si>
    <t>自己存活时，全队提升2%的攻击力与3%的免伤，每回合回复全队已损生命0.6%生命</t>
  </si>
  <si>
    <t>"4306602004"</t>
  </si>
  <si>
    <t>自己存活时，全队提升3%的攻击力与5%的免伤，每回合回复全队已损生命1%生命</t>
  </si>
  <si>
    <t>艾琳</t>
  </si>
  <si>
    <t>信赖守护者</t>
  </si>
  <si>
    <t>"4307601004"</t>
  </si>
  <si>
    <t>"4307602004"</t>
  </si>
  <si>
    <t>影袭刺客</t>
  </si>
  <si>
    <t>"4403601004"</t>
  </si>
  <si>
    <t>"4403602004"</t>
  </si>
  <si>
    <t>僧侣</t>
  </si>
  <si>
    <t>剧毒之击</t>
  </si>
  <si>
    <t>"4404601004"</t>
  </si>
  <si>
    <t>伤害增加6%，对中毒的目标造成伤害额外增加18%</t>
  </si>
  <si>
    <t>"4404602004"</t>
  </si>
  <si>
    <t>伤害增加10%，对中毒的目标造成伤害额外增加30%</t>
  </si>
  <si>
    <t>展翅之鹰</t>
  </si>
  <si>
    <t>鹰击头冠</t>
  </si>
  <si>
    <t>"4405601004"</t>
  </si>
  <si>
    <t>展翅之鹰伤害提升6%，并且每回合开始增加6%暴击率（该效果最多叠加3层）</t>
  </si>
  <si>
    <t>"4405602004"</t>
  </si>
  <si>
    <t>展翅之鹰伤害提升10%，并且每回合开始增加10%暴击率（该效果最多叠加3层）</t>
  </si>
  <si>
    <t>森林猎手</t>
  </si>
  <si>
    <t>碎颅手斧</t>
  </si>
  <si>
    <t>"4504601004"</t>
  </si>
  <si>
    <t>"4504602004"</t>
  </si>
  <si>
    <t>风语者</t>
  </si>
  <si>
    <t>风语面具</t>
  </si>
  <si>
    <t>"4505601004"</t>
  </si>
  <si>
    <t>"4505602004"</t>
  </si>
  <si>
    <t>伊赫拉</t>
  </si>
  <si>
    <t>梦境守护</t>
  </si>
  <si>
    <r>
      <rPr>
        <sz val="11"/>
        <color theme="1"/>
        <rFont val="微软雅黑"/>
        <family val="2"/>
        <charset val="134"/>
      </rPr>
      <t>,"</t>
    </r>
    <r>
      <rPr>
        <sz val="11"/>
        <color theme="1"/>
        <rFont val="微软雅黑"/>
        <family val="2"/>
        <charset val="134"/>
      </rPr>
      <t>baojipro</t>
    </r>
    <r>
      <rPr>
        <sz val="11"/>
        <color theme="1"/>
        <rFont val="微软雅黑"/>
        <family val="2"/>
        <charset val="134"/>
      </rPr>
      <t>":60</t>
    </r>
  </si>
  <si>
    <t>"4506601004"</t>
  </si>
  <si>
    <t>伊赫拉暴击增加6%，当伊赫拉处于控制状态时，将进入梦境状态，伤害减免增加18%</t>
  </si>
  <si>
    <r>
      <rPr>
        <sz val="11"/>
        <color theme="1"/>
        <rFont val="微软雅黑"/>
        <family val="2"/>
        <charset val="134"/>
      </rPr>
      <t>,"baojipro</t>
    </r>
    <r>
      <rPr>
        <sz val="11"/>
        <color theme="1"/>
        <rFont val="微软雅黑"/>
        <family val="2"/>
        <charset val="134"/>
      </rPr>
      <t>":</t>
    </r>
    <r>
      <rPr>
        <sz val="11"/>
        <color theme="1"/>
        <rFont val="微软雅黑"/>
        <family val="2"/>
        <charset val="134"/>
      </rPr>
      <t>100</t>
    </r>
  </si>
  <si>
    <t>"4506602004"</t>
  </si>
  <si>
    <t>伊赫拉暴击增加10%，当伊赫拉处于控制状态时，将进入梦境状态，伤害减免增加30%</t>
  </si>
  <si>
    <t>食人魔领袖</t>
  </si>
  <si>
    <t>黑暗左右</t>
  </si>
  <si>
    <t>"5101601004"</t>
  </si>
  <si>
    <t>生命增加6%，战斗中每有一名光暗阵营友方英雄存活，食人魔领袖伤害减免增加3%</t>
  </si>
  <si>
    <t>"5101602004"</t>
  </si>
  <si>
    <t>生命增加10%，战斗中每有一名光暗阵营友方英雄存活，食人魔领袖伤害减免增加5%</t>
  </si>
  <si>
    <t>颤栗之翼</t>
  </si>
  <si>
    <t>龙骨护腕</t>
  </si>
  <si>
    <t>"5102601004"</t>
  </si>
  <si>
    <t>生命增加6%，战斗中每有一名光暗阵营友方英雄存活伤害+3%</t>
  </si>
  <si>
    <t>"5102602004"</t>
  </si>
  <si>
    <t>生命增加10%，战斗中每有一名光暗阵营友方英雄存活伤害+5%</t>
  </si>
  <si>
    <t>帕米尔隆</t>
  </si>
  <si>
    <t>"5204601004"</t>
  </si>
  <si>
    <t>帕米尔隆免控增加6%，敌方每有一个存活英雄，技能伤害提升6%</t>
  </si>
  <si>
    <t>"5204602004"</t>
  </si>
  <si>
    <t>帕米尔隆免控增加10%，敌方每有一个存活英雄，技能伤害提升10%</t>
  </si>
  <si>
    <t>乌鸦之神</t>
  </si>
  <si>
    <t>夺魂之镰</t>
  </si>
  <si>
    <t>"5205601004"</t>
  </si>
  <si>
    <t>生命增加6%，乌鸦之神释放致死射线，怒气技能如果杀死目标，则将立刻恢复180%攻击生命</t>
  </si>
  <si>
    <t>"5205602004"</t>
  </si>
  <si>
    <t>生命增加10%，乌鸦之神释放致死射线，怒气技能如果杀死目标，则将立刻恢复300%攻击生命</t>
  </si>
  <si>
    <t>黑暗主教</t>
  </si>
  <si>
    <t>源质黑暗</t>
  </si>
  <si>
    <t>"5301601004"</t>
  </si>
  <si>
    <t>战斗开始时每有一名己方光暗阵营英雄，自己伤害增加3%（最高增加18%）</t>
  </si>
  <si>
    <t>"5301602004"</t>
  </si>
  <si>
    <t>战斗开始时每有一名己方光暗阵营英雄，自己伤害增加5%（最高增加30%）</t>
  </si>
  <si>
    <t>暗夜主宰</t>
  </si>
  <si>
    <t>灵魂切断</t>
  </si>
  <si>
    <t>"5501601004"</t>
  </si>
  <si>
    <t>怒气技能攻击目标有12%概率沉默目标2回合，对辅助英雄伤害额外增加60%</t>
  </si>
  <si>
    <t>"5501602004"</t>
  </si>
  <si>
    <t>怒气技能攻击目标有20%概率沉默目标2回合，对辅助英雄伤害额外增加100%</t>
  </si>
  <si>
    <t>堕天大圣</t>
  </si>
  <si>
    <t>堕天神针</t>
  </si>
  <si>
    <t>"5502601004"</t>
  </si>
  <si>
    <t>生命增加6%，战斗中每有一名光暗阵营友方英雄存活，堕天大圣伤害+3%</t>
  </si>
  <si>
    <t>"5502602004"</t>
  </si>
  <si>
    <t>生命增加10%，战斗中每有一名光暗阵营友方英雄存活，堕天大圣伤害+5%</t>
  </si>
  <si>
    <t>光之大领主</t>
  </si>
  <si>
    <t>圣光使者</t>
  </si>
  <si>
    <t>"6102601004"</t>
  </si>
  <si>
    <t>光之大领主伤害提升6%，并且每回合开始增加6%暴击率（该效果最多叠加3层）</t>
  </si>
  <si>
    <t>"6102602004"</t>
  </si>
  <si>
    <t>光之大领主伤害提升10%，并且每回合开始增加10%暴击率（该效果最多叠加3层）</t>
  </si>
  <si>
    <t>神圣之灵</t>
  </si>
  <si>
    <t>光明之泉</t>
  </si>
  <si>
    <t>"6201601004"</t>
  </si>
  <si>
    <t>攻击增加5%，对眩晕目标造成伤害增加18%</t>
  </si>
  <si>
    <t>"6201602004"</t>
  </si>
  <si>
    <t>攻击增加8%，对眩晕目标造成伤害增加30%</t>
  </si>
  <si>
    <t>圣光先知</t>
  </si>
  <si>
    <t>全知之石</t>
  </si>
  <si>
    <t>"6302601004"</t>
  </si>
  <si>
    <t>攻击增加6%，自己存活时，所有友军提升2%伤害与3%的免控</t>
  </si>
  <si>
    <t>"6302602004"</t>
  </si>
  <si>
    <t>攻击增加10%，自己存活时，所有友军提升3%伤害与5%的免控</t>
  </si>
  <si>
    <t>安德鲁斯</t>
  </si>
  <si>
    <t>真银裁决</t>
  </si>
  <si>
    <t>"6303601004"</t>
  </si>
  <si>
    <t>"6303602004"</t>
  </si>
  <si>
    <t>时空守卫</t>
  </si>
  <si>
    <t>时空监察者</t>
  </si>
  <si>
    <t>,"jingzhunpro":210</t>
  </si>
  <si>
    <t>"6402601004"</t>
  </si>
  <si>
    <t>命中增加21%，每次释放怒气技能伤害减免+6%，持续2回合</t>
  </si>
  <si>
    <t>,"jingzhunpro":350</t>
  </si>
  <si>
    <t>"6402602004"</t>
  </si>
  <si>
    <t>命中增加35%，每次释放怒气技能伤害减免+10%，持续2回合</t>
  </si>
  <si>
    <t>审判之刃</t>
  </si>
  <si>
    <t>公正审判</t>
  </si>
  <si>
    <t>"6501601004"</t>
  </si>
  <si>
    <t>"6501602004"</t>
  </si>
  <si>
    <t>恶魔刺客伤害增加6%，每当敌方英雄死亡，会额外增加恶魔刺客6%暴击率（该效果最多叠加3层）</t>
    <phoneticPr fontId="6" type="noConversion"/>
  </si>
  <si>
    <t>恶魔刺客伤害增加10%，每当敌方英雄死亡，会额外增加恶魔刺客10%暴击率（该效果最多叠加3层）</t>
    <phoneticPr fontId="6" type="noConversion"/>
  </si>
  <si>
    <t>开场时，与阵容中攻击力最高的友军形成羁绊，两人均会提升9%的伤害，直到任何一方死亡后解除效果</t>
  </si>
  <si>
    <t>开场时，与阵容中攻击力最高的友军形成羁绊，两人均会提升15%的伤害，直到任何一方死亡后解除效果</t>
  </si>
  <si>
    <t>,"dpspro":</t>
    <phoneticPr fontId="6" type="noConversion"/>
  </si>
  <si>
    <t>伤害增加</t>
    <phoneticPr fontId="6" type="noConversion"/>
  </si>
  <si>
    <t>"atk":300,"hp":5000,"undpspro":100</t>
  </si>
  <si>
    <t>"atk":300,"hp":5000,"undpspro":100,"pvpdpspro":50</t>
  </si>
  <si>
    <t>"atk":300,"hp":5000,"undpspro":100,"pvpdpspro":50,"pvpundpspro":50</t>
  </si>
  <si>
    <t>"atk":300,"hp":5000,"undpspro":150,"pvpdpspro":50,"pvpundpspro":50</t>
  </si>
  <si>
    <t>"atk":300,"hp":5000,"undpspro":150,"pvpdpspro":100,"pvpundpspro":50</t>
  </si>
  <si>
    <t>"atk":300,"hp":5000,"undpspro":150,"pvpdpspro":100,"pvpundpspro":100</t>
  </si>
  <si>
    <t>"atk":600,"hp":10000,"undpspro":150,"pvpdpspro":100,"pvpundpspro":100,"speed":10</t>
  </si>
  <si>
    <t>"atk":600,"hp":10000,"undpspro":200,"pvpdpspro":100,"pvpundpspro":100,"speed":10</t>
  </si>
  <si>
    <t>"atk":600,"hp":10000,"undpspro":200,"pvpdpspro":150,"pvpundpspro":100,"speed":10</t>
  </si>
  <si>
    <t>"atk":600,"hp":10000,"undpspro":200,"pvpdpspro":150,"pvpundpspro":150,"speed":10</t>
  </si>
  <si>
    <t>"atk":900,"hp":15000,"undpspro":200,"pvpdpspro":150,"pvpundpspro":150,"speed":20</t>
  </si>
  <si>
    <t>额外属性1</t>
    <phoneticPr fontId="6" type="noConversion"/>
  </si>
  <si>
    <t>额外属性</t>
    <phoneticPr fontId="6" type="noConversion"/>
  </si>
  <si>
    <t>幻影利刃</t>
    <phoneticPr fontId="6" type="noConversion"/>
  </si>
  <si>
    <t>能源斩刃</t>
    <phoneticPr fontId="6" type="noConversion"/>
  </si>
  <si>
    <t>"2404601004"</t>
  </si>
  <si>
    <t>"2404602004"</t>
  </si>
  <si>
    <t>攻击增加6%，对流血目标造成的伤害增加15%</t>
    <phoneticPr fontId="6" type="noConversion"/>
  </si>
  <si>
    <r>
      <t>对流血目标造成的伤害增加24</t>
    </r>
    <r>
      <rPr>
        <sz val="11"/>
        <color theme="1"/>
        <rFont val="微软雅黑"/>
        <family val="2"/>
        <charset val="134"/>
      </rPr>
      <t>%</t>
    </r>
    <phoneticPr fontId="6" type="noConversion"/>
  </si>
  <si>
    <r>
      <t>对流血目标造成的伤害增加40</t>
    </r>
    <r>
      <rPr>
        <sz val="11"/>
        <color theme="1"/>
        <rFont val="微软雅黑"/>
        <family val="2"/>
        <charset val="134"/>
      </rPr>
      <t>%</t>
    </r>
    <phoneticPr fontId="6" type="noConversion"/>
  </si>
  <si>
    <t>伊芙丽亚</t>
    <phoneticPr fontId="6" type="noConversion"/>
  </si>
  <si>
    <t>淬毒利刃</t>
    <phoneticPr fontId="6" type="noConversion"/>
  </si>
  <si>
    <r>
      <t>"350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</si>
  <si>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t>"3505602004"</t>
  </si>
  <si>
    <t>普攻对目标造成攻击24%的燃烧和流血，持续2回合</t>
    <phoneticPr fontId="6" type="noConversion"/>
  </si>
  <si>
    <t>普攻对目标造成攻击40%的燃烧和流血，持续2回合</t>
    <phoneticPr fontId="6" type="noConversion"/>
  </si>
  <si>
    <t>生命低于50%时将立刻恢复12%生命，并提升6%格挡持续3回合</t>
    <phoneticPr fontId="6" type="noConversion"/>
  </si>
  <si>
    <t>生命低于50%时将立刻恢复20%生命，并提升10%格挡持续3回合</t>
    <phoneticPr fontId="6" type="noConversion"/>
  </si>
  <si>
    <t>复仇战鬼</t>
    <phoneticPr fontId="6" type="noConversion"/>
  </si>
  <si>
    <t>亡灵巨斧</t>
    <phoneticPr fontId="6" type="noConversion"/>
  </si>
  <si>
    <r>
      <t>"11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</si>
  <si>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t>"1110602004"</t>
  </si>
  <si>
    <r>
      <t>每当有敌方英雄被流血，恢复1</t>
    </r>
    <r>
      <rPr>
        <sz val="11"/>
        <color theme="1"/>
        <rFont val="微软雅黑"/>
        <family val="2"/>
        <charset val="134"/>
      </rPr>
      <t>2点怒气</t>
    </r>
    <phoneticPr fontId="6" type="noConversion"/>
  </si>
  <si>
    <t>每当有敌方英雄被流血时，恢复20点怒气</t>
    <phoneticPr fontId="6" type="noConversion"/>
  </si>
  <si>
    <t>圣洁护教</t>
    <phoneticPr fontId="6" type="noConversion"/>
  </si>
  <si>
    <t>神圣之角</t>
    <phoneticPr fontId="6" type="noConversion"/>
  </si>
  <si>
    <t>生命低于50%时，降低所有敌人治疗量24%，持续3回合</t>
    <phoneticPr fontId="6" type="noConversion"/>
  </si>
  <si>
    <t>生命低于50%时，降低所有敌人治疗量30%，持续3回合</t>
    <phoneticPr fontId="6" type="noConversion"/>
  </si>
  <si>
    <r>
      <t>"620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</si>
  <si>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r>
      <t>"6202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004"</t>
    </r>
    <phoneticPr fontId="6" type="noConversion"/>
  </si>
  <si>
    <t>塞西亚</t>
    <phoneticPr fontId="6" type="noConversion"/>
  </si>
  <si>
    <t>银铃花束</t>
    <phoneticPr fontId="6" type="noConversion"/>
  </si>
  <si>
    <t>战斗开始时，塞西亚增加12点速度</t>
    <phoneticPr fontId="6" type="noConversion"/>
  </si>
  <si>
    <t>战斗开始时，塞西亚增加20点速度</t>
    <phoneticPr fontId="6" type="noConversion"/>
  </si>
  <si>
    <r>
      <t>"420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</si>
  <si>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r>
      <t>"4202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004"</t>
    </r>
    <phoneticPr fontId="6" type="noConversion"/>
  </si>
  <si>
    <t>侏儒大师</t>
    <phoneticPr fontId="6" type="noConversion"/>
  </si>
  <si>
    <t>奥术巨炮</t>
    <phoneticPr fontId="6" type="noConversion"/>
  </si>
  <si>
    <r>
      <t>"250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</si>
  <si>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r>
      <t>"2508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004"</t>
    </r>
    <phoneticPr fontId="6" type="noConversion"/>
  </si>
  <si>
    <t>每当自身获得抵抗护罩时，提升自己3%的暴击伤害</t>
    <phoneticPr fontId="6" type="noConversion"/>
  </si>
  <si>
    <t>每当自身获得抵抗护罩时，提升自己5%的暴击伤害</t>
    <phoneticPr fontId="6" type="noConversion"/>
  </si>
  <si>
    <t>萨基尔</t>
    <phoneticPr fontId="6" type="noConversion"/>
  </si>
  <si>
    <t>灵魂提灯</t>
    <phoneticPr fontId="6" type="noConversion"/>
  </si>
  <si>
    <t>"1305601004"</t>
  </si>
  <si>
    <t>"1305602004"</t>
  </si>
  <si>
    <t>当被攻击时，恢复自身已损失血量的3%</t>
    <phoneticPr fontId="6" type="noConversion"/>
  </si>
  <si>
    <t>当被攻击时，恢复自身已损失血量的5%</t>
    <phoneticPr fontId="6" type="noConversion"/>
  </si>
  <si>
    <t>潮汐行者</t>
    <phoneticPr fontId="6" type="noConversion"/>
  </si>
  <si>
    <t>潮汐三叉戟</t>
    <phoneticPr fontId="6" type="noConversion"/>
  </si>
  <si>
    <r>
      <t>"410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</si>
  <si>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r>
      <t>"410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602004"</t>
    </r>
    <phoneticPr fontId="6" type="noConversion"/>
  </si>
  <si>
    <r>
      <t>敌方英雄死亡时，增加自身技能伤害6%，持续</t>
    </r>
    <r>
      <rPr>
        <sz val="11"/>
        <color theme="1"/>
        <rFont val="微软雅黑"/>
        <family val="2"/>
        <charset val="134"/>
      </rPr>
      <t>3回合</t>
    </r>
    <phoneticPr fontId="6" type="noConversion"/>
  </si>
  <si>
    <t>敌方英雄死亡时，增加自身技能伤害10%，持续3回合</t>
    <phoneticPr fontId="6" type="noConversion"/>
  </si>
  <si>
    <t>暗影魂牧</t>
    <phoneticPr fontId="6" type="noConversion"/>
  </si>
  <si>
    <t>幽魂灯杖</t>
    <phoneticPr fontId="6" type="noConversion"/>
  </si>
  <si>
    <r>
      <t>"530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</si>
  <si>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r>
      <t>"530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602004"</t>
    </r>
    <phoneticPr fontId="6" type="noConversion"/>
  </si>
  <si>
    <t>自身释放怒气技能时，给我方随机4名英雄添加1层暗影庇佑（每层暗影庇佑抵消受到的下一次伤害并将伤害的100%的治疗，只对怒气技能和普攻生效）</t>
    <phoneticPr fontId="6" type="noConversion"/>
  </si>
  <si>
    <t>自身释放怒气技能时，给我方全体英雄添加1层暗影庇佑（每层暗影庇佑抵消受到的下一次伤害并将伤害的100%的治疗，只对怒气技能和普攻生效）</t>
    <phoneticPr fontId="6" type="noConversion"/>
  </si>
  <si>
    <t>刃拳卡维尔</t>
    <phoneticPr fontId="6" type="noConversion"/>
  </si>
  <si>
    <t>噬魂拳刃</t>
    <phoneticPr fontId="6" type="noConversion"/>
  </si>
  <si>
    <t>,"baojipro":350</t>
    <phoneticPr fontId="6" type="noConversion"/>
  </si>
  <si>
    <t>,"baojipro":210</t>
    <phoneticPr fontId="6" type="noConversion"/>
  </si>
  <si>
    <t>增加21%暴击率</t>
    <phoneticPr fontId="6" type="noConversion"/>
  </si>
  <si>
    <t>增加35%暴击率</t>
    <phoneticPr fontId="6" type="noConversion"/>
  </si>
  <si>
    <t>奥术之刃</t>
    <phoneticPr fontId="6" type="noConversion"/>
  </si>
  <si>
    <t>凯尔瑞恩</t>
    <phoneticPr fontId="6" type="noConversion"/>
  </si>
  <si>
    <r>
      <t>"210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</si>
  <si>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r>
      <t>"210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602004"</t>
    </r>
    <phoneticPr fontId="6" type="noConversion"/>
  </si>
  <si>
    <t>每当被攻击时，恢复自身2.4%生命上限的血量</t>
    <phoneticPr fontId="6" type="noConversion"/>
  </si>
  <si>
    <t>每当被攻击时，恢复自身4%生命上限的血量</t>
    <phoneticPr fontId="6" type="noConversion"/>
  </si>
  <si>
    <t>星月精灵</t>
    <phoneticPr fontId="6" type="noConversion"/>
  </si>
  <si>
    <t>星月传奇</t>
    <phoneticPr fontId="6" type="noConversion"/>
  </si>
  <si>
    <t>增加20%生命上限</t>
    <phoneticPr fontId="6" type="noConversion"/>
  </si>
  <si>
    <r>
      <t>,"hppro":30</t>
    </r>
    <r>
      <rPr>
        <sz val="11"/>
        <color theme="1"/>
        <rFont val="微软雅黑"/>
        <family val="2"/>
        <charset val="134"/>
      </rPr>
      <t>0</t>
    </r>
    <phoneticPr fontId="6" type="noConversion"/>
  </si>
  <si>
    <r>
      <t>,"hppro":20</t>
    </r>
    <r>
      <rPr>
        <sz val="11"/>
        <color theme="1"/>
        <rFont val="微软雅黑"/>
        <family val="2"/>
        <charset val="134"/>
      </rPr>
      <t>0</t>
    </r>
    <phoneticPr fontId="6" type="noConversion"/>
  </si>
  <si>
    <t>增加30%生命上限</t>
    <phoneticPr fontId="6" type="noConversion"/>
  </si>
  <si>
    <t>荆棘女王</t>
    <phoneticPr fontId="6" type="noConversion"/>
  </si>
  <si>
    <r>
      <t>"320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</si>
  <si>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t>每当自身释放怒气技能时，有50%概率使目标身上所有持续伤害、属性减益及控制效果剩余持续回合数增加2回合。</t>
    <phoneticPr fontId="6" type="noConversion"/>
  </si>
  <si>
    <t>每当自身释放怒气技能时，有70%概率使目标身上所有持续伤害、属性减益及控制效果剩余持续回合数增加2回合。</t>
    <phoneticPr fontId="6" type="noConversion"/>
  </si>
  <si>
    <t>荆棘王鞭</t>
    <phoneticPr fontId="6" type="noConversion"/>
  </si>
  <si>
    <t>光之审判者</t>
    <phoneticPr fontId="6" type="noConversion"/>
  </si>
  <si>
    <t>光之判</t>
    <phoneticPr fontId="6" type="noConversion"/>
  </si>
  <si>
    <t>对所有已有审判之力的敌人有30%概率额外施加1层审判之力</t>
    <phoneticPr fontId="6" type="noConversion"/>
  </si>
  <si>
    <r>
      <t>"</t>
    </r>
    <r>
      <rPr>
        <sz val="11"/>
        <color theme="1"/>
        <rFont val="微软雅黑"/>
        <family val="2"/>
        <charset val="134"/>
      </rPr>
      <t>6103601004</t>
    </r>
    <r>
      <rPr>
        <sz val="11"/>
        <color theme="1"/>
        <rFont val="微软雅黑"/>
        <family val="2"/>
        <charset val="134"/>
      </rPr>
      <t>"</t>
    </r>
    <phoneticPr fontId="6" type="noConversion"/>
  </si>
  <si>
    <r>
      <t>"</t>
    </r>
    <r>
      <rPr>
        <sz val="11"/>
        <color theme="1"/>
        <rFont val="微软雅黑"/>
        <family val="2"/>
        <charset val="134"/>
      </rPr>
      <t>6103602004</t>
    </r>
    <r>
      <rPr>
        <sz val="11"/>
        <color theme="1"/>
        <rFont val="微软雅黑"/>
        <family val="2"/>
        <charset val="134"/>
      </rPr>
      <t>"</t>
    </r>
    <phoneticPr fontId="6" type="noConversion"/>
  </si>
  <si>
    <t>对所有已有审判之力的敌人有60%概率额外施加1层审判之力</t>
    <phoneticPr fontId="6" type="noConversion"/>
  </si>
  <si>
    <t>噩梦腕足</t>
    <phoneticPr fontId="6" type="noConversion"/>
  </si>
  <si>
    <t>"5503601004"</t>
    <phoneticPr fontId="6" type="noConversion"/>
  </si>
  <si>
    <t>"5503602004"</t>
    <phoneticPr fontId="6" type="noConversion"/>
  </si>
  <si>
    <t>释放怒气技能时，有40%概率附加湮灭印记（湮灭印记：拥有印记的目标能量达到100时触发，每有1点能量便造成6%伤害，并清空所有能量，触发后印记消失）</t>
    <phoneticPr fontId="6" type="noConversion"/>
  </si>
  <si>
    <t>释放怒气技能时，有70%概率附加湮灭印记（湮灭印记：拥有印记的目标能量达到100时触发，每有1点能量便造成10%伤害，并清空所有能量，触发后印记消失）</t>
    <phoneticPr fontId="6" type="noConversion"/>
  </si>
  <si>
    <t>梦魇之子</t>
    <phoneticPr fontId="6" type="noConversion"/>
  </si>
  <si>
    <t>毒之魔瓶</t>
    <phoneticPr fontId="6" type="noConversion"/>
  </si>
  <si>
    <t>龙血魔人</t>
    <phoneticPr fontId="6" type="noConversion"/>
  </si>
  <si>
    <t>龙血魔爪</t>
    <phoneticPr fontId="6" type="noConversion"/>
  </si>
  <si>
    <t/>
  </si>
  <si>
    <t>邪龙手杖</t>
    <phoneticPr fontId="6" type="noConversion"/>
  </si>
  <si>
    <t>释放怒气技能时，如果敌方英雄生命低于30%，则有60%概率对目标造成眩晕2回合</t>
  </si>
  <si>
    <t>释放怒气技能时，如果敌方英雄生命低于30%，则对目标造成眩晕2回合</t>
  </si>
  <si>
    <t>生命提升6%，放怒气技能的时候有60%概率将随机净化1个友方英雄全部负面效果</t>
  </si>
  <si>
    <t>生命提升10%，放怒气技能的时候将随机净化1个友方英雄全部负面效果</t>
  </si>
  <si>
    <t>生命+6%，释放怒气技能后，使自己和随机1个友方英雄免控额外增加9%，持续2回合</t>
    <phoneticPr fontId="6" type="noConversion"/>
  </si>
  <si>
    <t>生命+10%，释放怒气技能后，使自己和随机1个友方英雄免控额外增加15%，持续2回合</t>
    <phoneticPr fontId="6" type="noConversion"/>
  </si>
  <si>
    <t>生命+6%，每次释放怒气技能自己伤害减免+6%，持续2回合</t>
    <phoneticPr fontId="6" type="noConversion"/>
  </si>
  <si>
    <t>生命+10%，每次释放怒气技能自己伤害减免+10%，持续2回合</t>
    <phoneticPr fontId="6" type="noConversion"/>
  </si>
  <si>
    <t>暗龙使者</t>
    <phoneticPr fontId="6" type="noConversion"/>
  </si>
  <si>
    <t>暗龙之首</t>
    <phoneticPr fontId="6" type="noConversion"/>
  </si>
  <si>
    <t>暗龙之首</t>
    <phoneticPr fontId="6" type="noConversion"/>
  </si>
  <si>
    <t>"atk":300,"hp":5000,"undpspro":150,"pvpdpspro":50,"pvpundpspro":50</t>
    <phoneticPr fontId="6" type="noConversion"/>
  </si>
  <si>
    <r>
      <t>"</t>
    </r>
    <r>
      <rPr>
        <sz val="11"/>
        <color theme="1"/>
        <rFont val="微软雅黑"/>
        <family val="2"/>
        <charset val="134"/>
      </rPr>
      <t>1406</t>
    </r>
    <r>
      <rPr>
        <sz val="11"/>
        <color theme="1"/>
        <rFont val="微软雅黑"/>
        <family val="2"/>
        <charset val="134"/>
      </rPr>
      <t>601004"</t>
    </r>
    <phoneticPr fontId="6" type="noConversion"/>
  </si>
  <si>
    <r>
      <t>"1406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004"</t>
    </r>
    <phoneticPr fontId="6" type="noConversion"/>
  </si>
  <si>
    <t>生命+6%，释放怒气技能时额外施加目标最大生命值5%的伤害（不超过攻击力的1500%）</t>
    <phoneticPr fontId="6" type="noConversion"/>
  </si>
  <si>
    <t>生命+10%，释放怒气技能时额外施加目标最大生命值10%的伤害（不超过攻击力的1500%）</t>
    <phoneticPr fontId="6" type="noConversion"/>
  </si>
  <si>
    <t>森海幼崽</t>
  </si>
  <si>
    <t>龙齿短剑</t>
    <phoneticPr fontId="6" type="noConversion"/>
  </si>
  <si>
    <t>正义使者</t>
  </si>
  <si>
    <t>风之祝福</t>
    <phoneticPr fontId="6" type="noConversion"/>
  </si>
  <si>
    <t>"atk":900,"hp":15000,"undpspro":200,"pvpdpspro":150,"pvpundpspro":150,"speed":21</t>
  </si>
  <si>
    <t>"atk":900,"hp":15000,"undpspro":200,"pvpdpspro":150,"pvpundpspro":150,"speed":22</t>
  </si>
  <si>
    <t>"atk":900,"hp":15000,"undpspro":200,"pvpdpspro":150,"pvpundpspro":150,"speed":23</t>
  </si>
  <si>
    <t>"atk":900,"hp":15000,"undpspro":200,"pvpdpspro":150,"pvpundpspro":150,"speed":24</t>
  </si>
  <si>
    <t>"atk":900,"hp":15000,"undpspro":200,"pvpdpspro":150,"pvpundpspro":150,"speed":25</t>
  </si>
  <si>
    <t>"atk":900,"hp":15000,"undpspro":200,"pvpdpspro":150,"pvpundpspro":150,"speed":26</t>
  </si>
  <si>
    <t>"atk":900,"hp":15000,"undpspro":200,"pvpdpspro":150,"pvpundpspro":150,"speed":27</t>
  </si>
  <si>
    <t>"atk":900,"hp":15000,"undpspro":200,"pvpdpspro":150,"pvpundpspro":150,"speed":28</t>
  </si>
  <si>
    <t>"atk":900,"hp":15000,"undpspro":200,"pvpdpspro":150,"pvpundpspro":150,"speed":29</t>
  </si>
  <si>
    <t>"atk":900,"hp":15000,"undpspro":200,"pvpdpspro":150,"pvpundpspro":150,"speed":30</t>
  </si>
  <si>
    <t>"atk":900,"hp":15000,"undpspro":200,"pvpdpspro":150,"pvpundpspro":150,"speed":31</t>
  </si>
  <si>
    <t>"atk":900,"hp":15000,"undpspro":200,"pvpdpspro":150,"pvpundpspro":150,"speed":32</t>
  </si>
  <si>
    <t>"atk":900,"hp":15000,"undpspro":200,"pvpdpspro":150,"pvpundpspro":150,"speed":33</t>
  </si>
  <si>
    <t>"atk":900,"hp":15000,"undpspro":200,"pvpdpspro":150,"pvpundpspro":150,"speed":34</t>
  </si>
  <si>
    <t>"atk":900,"hp":15000,"undpspro":200,"pvpdpspro":150,"pvpundpspro":150,"speed":35</t>
  </si>
  <si>
    <t>"atk":900,"hp":15000,"undpspro":200,"pvpdpspro":150,"pvpundpspro":150,"speed":36</t>
  </si>
  <si>
    <t>"atk":900,"hp":15000,"undpspro":200,"pvpdpspro":150,"pvpundpspro":150,"speed":37</t>
  </si>
  <si>
    <t>"atk":900,"hp":15000,"undpspro":200,"pvpdpspro":150,"pvpundpspro":150,"speed":38</t>
  </si>
  <si>
    <t>"atk":900,"hp":15000,"undpspro":200,"pvpdpspro":150,"pvpundpspro":150,"speed":39</t>
  </si>
  <si>
    <t>"atk":900,"hp":15000,"undpspro":200,"pvpdpspro":150,"pvpundpspro":150,"speed":40</t>
  </si>
  <si>
    <t>"atk":900,"hp":15000,"undpspro":200,"pvpdpspro":150,"pvpundpspro":150,"speed":41</t>
  </si>
  <si>
    <t>"atk":900,"hp":15000,"undpspro":200,"pvpdpspro":150,"pvpundpspro":150,"speed":42</t>
  </si>
  <si>
    <t>"atk":900,"hp":15000,"undpspro":200,"pvpdpspro":150,"pvpundpspro":150,"speed":43</t>
  </si>
  <si>
    <t>"atk":900,"hp":15000,"undpspro":200,"pvpdpspro":150,"pvpundpspro":150,"speed":44</t>
  </si>
  <si>
    <t>"atk":900,"hp":15000,"undpspro":200,"pvpdpspro":150,"pvpundpspro":150,"speed":45</t>
  </si>
  <si>
    <t>"atk":900,"hp":15000,"undpspro":200,"pvpdpspro":150,"pvpundpspro":150,"speed":46</t>
  </si>
  <si>
    <t>"atk":900,"hp":15000,"undpspro":200,"pvpdpspro":150,"pvpundpspro":150,"speed":47</t>
  </si>
  <si>
    <t>"atk":900,"hp":15000,"undpspro":200,"pvpdpspro":150,"pvpundpspro":150,"speed":48</t>
  </si>
  <si>
    <t>"atk":900,"hp":15000,"undpspro":200,"pvpdpspro":150,"pvpundpspro":150,"speed":49</t>
  </si>
  <si>
    <t>"atk":900,"hp":15000,"undpspro":200,"pvpdpspro":150,"pvpundpspro":150,"speed":50</t>
  </si>
  <si>
    <t>"atk":900,"hp":15000,"undpspro":200,"pvpdpspro":150,"pvpundpspro":150,"speed":51</t>
  </si>
  <si>
    <t>"atk":900,"hp":15000,"undpspro":200,"pvpdpspro":150,"pvpundpspro":150,"speed":52</t>
  </si>
  <si>
    <t>"atk":900,"hp":15000,"undpspro":200,"pvpdpspro":150,"pvpundpspro":150,"speed":53</t>
  </si>
  <si>
    <t>潮汐三棱刺</t>
    <phoneticPr fontId="6" type="noConversion"/>
  </si>
  <si>
    <t>,"miankongpro":50</t>
    <phoneticPr fontId="6" type="noConversion"/>
  </si>
  <si>
    <t>"7101601004"</t>
    <phoneticPr fontId="6" type="noConversion"/>
  </si>
  <si>
    <t>"7101602004"</t>
    <phoneticPr fontId="6" type="noConversion"/>
  </si>
  <si>
    <t>战斗开场时，增加我方全体英雄速度增加15，暴击伤害增加15%，持续2回合，对刺客英雄加成翻倍；</t>
    <phoneticPr fontId="7" type="noConversion"/>
  </si>
  <si>
    <t>战斗开场时，增加我方全体英雄速度增加20，暴击伤害增加20%，持续2回合，对刺客英雄加成翻倍</t>
    <phoneticPr fontId="7" type="noConversion"/>
  </si>
  <si>
    <r>
      <t>"440460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004"</t>
    </r>
    <phoneticPr fontId="6" type="noConversion"/>
  </si>
  <si>
    <t>"4404601004"</t>
    <phoneticPr fontId="6" type="noConversion"/>
  </si>
  <si>
    <t>免控率增加+5%，战斗开始时，给当前生命最低的除自己外的友方英雄施加正义守护1回合</t>
    <phoneticPr fontId="6" type="noConversion"/>
  </si>
  <si>
    <t>免控率增加+10%，战斗开始时，给当前生命最低的除自己外的友方英雄施加正义守护1回合</t>
    <phoneticPr fontId="6" type="noConversion"/>
  </si>
  <si>
    <t>森尺短匕</t>
    <phoneticPr fontId="6" type="noConversion"/>
  </si>
  <si>
    <t>"3207602004"</t>
    <phoneticPr fontId="6" type="noConversion"/>
  </si>
  <si>
    <t>"hp":5400,"atk":150</t>
  </si>
  <si>
    <t>"hp":7200,"atk":200</t>
  </si>
  <si>
    <t>"hp":9000,"atk":250</t>
  </si>
  <si>
    <t>"hp":10800,"atk":300</t>
  </si>
  <si>
    <t>"hp":12600,"atk":350</t>
  </si>
  <si>
    <t>,"dpspro":0</t>
  </si>
  <si>
    <t>"atk":300,"dpspro":0</t>
  </si>
  <si>
    <t>"hp":14400,"atk":400</t>
  </si>
  <si>
    <t>"hp":16200,"atk":450</t>
  </si>
  <si>
    <t>"hp":18000,"atk":500</t>
  </si>
  <si>
    <t>"hp":19800,"atk":550</t>
  </si>
  <si>
    <t>"hp":21600,"atk":600</t>
  </si>
  <si>
    <t>"atk":300,"hp":5000,"dpspro":0</t>
  </si>
  <si>
    <t>"hp":24300,"atk":675</t>
  </si>
  <si>
    <t>"hp":27000,"atk":750</t>
  </si>
  <si>
    <t>"hp":29700,"atk":825</t>
  </si>
  <si>
    <t>"hp":32400,"atk":900</t>
  </si>
  <si>
    <t>"hp":35100,"atk":975</t>
  </si>
  <si>
    <t>"atk":300,"hp":5000,"undpspro":50,"dpspro":0</t>
  </si>
  <si>
    <t>"hp":37800,"atk":1050</t>
  </si>
  <si>
    <t>"hp":40500,"atk":1125</t>
  </si>
  <si>
    <t>"hp":43200,"atk":1200</t>
  </si>
  <si>
    <t>"hp":45900,"atk":1275</t>
  </si>
  <si>
    <t>"hp":48600,"atk":1350</t>
  </si>
  <si>
    <t>,"dpspro":50</t>
  </si>
  <si>
    <t>"atk":300,"hp":5000,"undpspro":50,"dpspro":50</t>
  </si>
  <si>
    <t>"hp":52200,"atk":1450</t>
  </si>
  <si>
    <t>"hp":55800,"atk":1550</t>
  </si>
  <si>
    <t>"hp":59400,"atk":1650</t>
  </si>
  <si>
    <t>"hp":63000,"atk":1750</t>
  </si>
  <si>
    <t>"hp":66600,"atk":1850</t>
  </si>
  <si>
    <t>"hp":70200,"atk":1950</t>
  </si>
  <si>
    <t>"hp":73800,"atk":2050</t>
  </si>
  <si>
    <t>"hp":77400,"atk":2150</t>
  </si>
  <si>
    <t>"hp":81000,"atk":2250</t>
  </si>
  <si>
    <t>"hp":84600,"atk":2350</t>
  </si>
  <si>
    <t>"atk":300,"hp":5000,"undpspro":100,"dpspro":50</t>
  </si>
  <si>
    <t>"hp":89100,"atk":2475</t>
  </si>
  <si>
    <t>"hp":93600,"atk":2600</t>
  </si>
  <si>
    <t>"hp":98100,"atk":2725</t>
  </si>
  <si>
    <t>"hp":102600,"atk":2850</t>
  </si>
  <si>
    <t>"hp":107100,"atk":2975</t>
  </si>
  <si>
    <t>,"dpspro":100</t>
  </si>
  <si>
    <t>"atk":300,"hp":5000,"undpspro":100,"dpspro":100</t>
  </si>
  <si>
    <t>"hp":111600,"atk":3100</t>
  </si>
  <si>
    <t>"hp":116100,"atk":3225</t>
  </si>
  <si>
    <t>"hp":120600,"atk":3350</t>
  </si>
  <si>
    <t>"hp":125100,"atk":3475</t>
  </si>
  <si>
    <t>"hp":129600,"atk":3600</t>
  </si>
  <si>
    <t>"atk":300,"hp":5000,"undpspro":100,"pvpdpspro":50,"dpspro":100</t>
  </si>
  <si>
    <t>"hp":135000,"atk":3750</t>
  </si>
  <si>
    <t>"hp":140400,"atk":3900</t>
  </si>
  <si>
    <t>"hp":145800,"atk":4050</t>
  </si>
  <si>
    <t>"hp":151200,"atk":4200</t>
  </si>
  <si>
    <t>"hp":156600,"atk":4350</t>
  </si>
  <si>
    <t>"atk":300,"hp":5000,"undpspro":100,"pvpdpspro":50,"pvpundpspro":50,"dpspro":100</t>
  </si>
  <si>
    <t>"hp":162000,"atk":4500</t>
  </si>
  <si>
    <t>"hp":167400,"atk":4650</t>
  </si>
  <si>
    <t>"hp":172800,"atk":4800</t>
  </si>
  <si>
    <t>"hp":178200,"atk":4950</t>
  </si>
  <si>
    <t>"hp":183600,"atk":5100</t>
  </si>
  <si>
    <t>"hp":189000,"atk":5250</t>
  </si>
  <si>
    <t>"hp":194400,"atk":5400</t>
  </si>
  <si>
    <t>"hp":199800,"atk":5550</t>
  </si>
  <si>
    <t>"hp":205200,"atk":5700</t>
  </si>
  <si>
    <t>"hp":210600,"atk":5850</t>
  </si>
  <si>
    <t>"atk":300,"hp":5000,"undpspro":150,"pvpdpspro":50,"pvpundpspro":50,"dpspro":100</t>
  </si>
  <si>
    <t>"hp":216000,"atk":6000</t>
  </si>
  <si>
    <t>"hp":221400,"atk":6150</t>
  </si>
  <si>
    <t>"hp":226800,"atk":6300</t>
  </si>
  <si>
    <t>"hp":232200,"atk":6450</t>
  </si>
  <si>
    <t>"hp":237600,"atk":6600</t>
  </si>
  <si>
    <t>,"dpspro":150</t>
  </si>
  <si>
    <t>"atk":300,"hp":5000,"undpspro":150,"pvpdpspro":50,"pvpundpspro":50,"dpspro":150</t>
  </si>
  <si>
    <t>"hp":243000,"atk":6750</t>
  </si>
  <si>
    <t>"hp":248400,"atk":6900</t>
  </si>
  <si>
    <t>"hp":253800,"atk":7050</t>
  </si>
  <si>
    <t>"hp":259200,"atk":7200</t>
  </si>
  <si>
    <t>"hp":264600,"atk":7350</t>
  </si>
  <si>
    <t>"atk":300,"hp":5000,"undpspro":150,"pvpdpspro":100,"pvpundpspro":50,"dpspro":150</t>
  </si>
  <si>
    <t>"hp":270000,"atk":7500</t>
  </si>
  <si>
    <t>"hp":275400,"atk":7650</t>
  </si>
  <si>
    <t>"hp":280800,"atk":7800</t>
  </si>
  <si>
    <t>"hp":286200,"atk":7950</t>
  </si>
  <si>
    <t>"hp":291600,"atk":8100</t>
  </si>
  <si>
    <t>"atk":300,"hp":5000,"undpspro":150,"pvpdpspro":100,"pvpundpspro":100,"dpspro":150</t>
  </si>
  <si>
    <t>"hp":297000,"atk":8250</t>
  </si>
  <si>
    <t>"hp":302400,"atk":8400</t>
  </si>
  <si>
    <t>"hp":307800,"atk":8550</t>
  </si>
  <si>
    <t>"hp":313200,"atk":8700</t>
  </si>
  <si>
    <t>"hp":318600,"atk":8850</t>
  </si>
  <si>
    <t>"atk":600,"hp":10000,"undpspro":150,"pvpdpspro":100,"pvpundpspro":100,"speed":10,"dpspro":150</t>
  </si>
  <si>
    <t>"hp":324000,"atk":9000</t>
  </si>
  <si>
    <t>"hp":329400,"atk":9150</t>
  </si>
  <si>
    <t>"hp":334800,"atk":9300</t>
  </si>
  <si>
    <t>"hp":340200,"atk":9450</t>
  </si>
  <si>
    <t>"hp":345600,"atk":9600</t>
  </si>
  <si>
    <t>"atk":600,"hp":10000,"undpspro":200,"pvpdpspro":100,"pvpundpspro":100,"speed":10,"dpspro":150</t>
  </si>
  <si>
    <t>"hp":351000,"atk":9750</t>
  </si>
  <si>
    <t>"hp":356400,"atk":9900</t>
  </si>
  <si>
    <t>"hp":361800,"atk":10050</t>
  </si>
  <si>
    <t>"hp":367200,"atk":10200</t>
  </si>
  <si>
    <t>"hp":372600,"atk":10350</t>
  </si>
  <si>
    <t>,"dpspro":200</t>
  </si>
  <si>
    <t>"atk":600,"hp":10000,"undpspro":200,"pvpdpspro":100,"pvpundpspro":100,"speed":10,"dpspro":200</t>
  </si>
  <si>
    <t>"hp":378000,"atk":10500</t>
  </si>
  <si>
    <t>"hp":383400,"atk":10650</t>
  </si>
  <si>
    <t>"hp":388800,"atk":10800</t>
  </si>
  <si>
    <t>"hp":394200,"atk":10950</t>
  </si>
  <si>
    <t>"hp":399600,"atk":11100</t>
  </si>
  <si>
    <t>"atk":600,"hp":10000,"undpspro":200,"pvpdpspro":150,"pvpundpspro":100,"speed":10,"dpspro":200</t>
  </si>
  <si>
    <t>"hp":405000,"atk":11250</t>
  </si>
  <si>
    <t>"hp":410400,"atk":11400</t>
  </si>
  <si>
    <t>"hp":415800,"atk":11550</t>
  </si>
  <si>
    <t>"hp":421200,"atk":11700</t>
  </si>
  <si>
    <t>"hp":426600,"atk":11850</t>
  </si>
  <si>
    <t>"atk":600,"hp":10000,"undpspro":200,"pvpdpspro":150,"pvpundpspro":150,"speed":10,"dpspro":200</t>
  </si>
  <si>
    <t>"hp":432000,"atk":12000</t>
  </si>
  <si>
    <t>"hp":437400,"atk":12150</t>
  </si>
  <si>
    <t>"hp":442800,"atk":12300</t>
  </si>
  <si>
    <t>"hp":448200,"atk":12450</t>
  </si>
  <si>
    <t>"hp":453600,"atk":12600</t>
  </si>
  <si>
    <t>"atk":900,"hp":15000,"undpspro":200,"pvpdpspro":150,"pvpundpspro":150,"speed":20,"dpspro":200</t>
  </si>
  <si>
    <t>秘法大师</t>
    <phoneticPr fontId="6" type="noConversion"/>
  </si>
  <si>
    <t>秘法之杖</t>
    <phoneticPr fontId="6" type="noConversion"/>
  </si>
  <si>
    <r>
      <t>"220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charset val="134"/>
      </rPr>
      <t>601004"</t>
    </r>
    <phoneticPr fontId="6" type="noConversion"/>
  </si>
  <si>
    <r>
      <t>"220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charset val="134"/>
      </rPr>
      <t>602004"</t>
    </r>
    <phoneticPr fontId="6" type="noConversion"/>
  </si>
  <si>
    <t>回合结束时，获得1层攻守转换</t>
    <phoneticPr fontId="7" type="noConversion"/>
  </si>
  <si>
    <t>回合结束时，获得1层攻守转换，有50%概率获得额外1层攻守互换，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</si>
</sst>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微软雅黑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0" xfId="0" applyFont="1" applyFill="1">
      <alignment vertical="center"/>
    </xf>
    <xf numFmtId="0" fontId="0" fillId="0" borderId="0" xfId="0" applyNumberFormat="1" applyFill="1" applyAlignment="1">
      <alignment horizontal="left"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2" fillId="0" borderId="0" xfId="0" applyFont="1" applyFill="1">
      <alignment vertical="center"/>
    </xf>
    <xf numFmtId="0" fontId="0" fillId="0" borderId="2" xfId="0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3" fillId="0" borderId="0" xfId="0" applyFont="1" applyFill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0" fillId="0" borderId="0" xfId="0" applyFont="1">
      <alignment vertical="center"/>
    </xf>
    <xf numFmtId="0" fontId="3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top"/>
    </xf>
    <xf numFmtId="0" fontId="0" fillId="0" borderId="0" xfId="0" applyFont="1" applyAlignment="1">
      <alignment horizontal="left" vertical="top"/>
    </xf>
    <xf numFmtId="0" fontId="5" fillId="0" borderId="2" xfId="0" applyFont="1" applyFill="1" applyBorder="1">
      <alignment vertical="center"/>
    </xf>
    <xf numFmtId="0" fontId="5" fillId="0" borderId="0" xfId="0" applyFont="1" applyFill="1">
      <alignment vertical="center"/>
    </xf>
    <xf numFmtId="0" fontId="5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top"/>
    </xf>
    <xf numFmtId="0" fontId="1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5" fillId="0" borderId="0" xfId="0" applyFont="1" applyAlignment="1">
      <alignment horizontal="left" vertical="top"/>
    </xf>
    <xf numFmtId="0" fontId="5" fillId="0" borderId="0" xfId="0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0" fillId="3" borderId="0" xfId="0" applyFill="1" applyAlignment="1">
      <alignment horizontal="left" vertical="top"/>
    </xf>
    <xf numFmtId="0" fontId="0" fillId="3" borderId="0" xfId="0" applyFont="1" applyFill="1" applyAlignment="1">
      <alignment horizontal="left" vertical="top"/>
    </xf>
    <xf numFmtId="0" fontId="5" fillId="3" borderId="0" xfId="0" applyFont="1" applyFill="1" applyAlignment="1">
      <alignment horizontal="left" vertical="top"/>
    </xf>
    <xf numFmtId="0" fontId="5" fillId="0" borderId="2" xfId="0" applyFont="1" applyFill="1" applyBorder="1" applyAlignment="1">
      <alignment vertical="center"/>
    </xf>
    <xf numFmtId="0" fontId="5" fillId="0" borderId="2" xfId="0" applyFont="1" applyFill="1" applyBorder="1" applyAlignment="1">
      <alignment vertical="center" wrapText="1"/>
    </xf>
    <xf numFmtId="0" fontId="5" fillId="0" borderId="2" xfId="0" applyFont="1" applyBorder="1">
      <alignment vertical="center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01"/>
  <sheetViews>
    <sheetView tabSelected="1" topLeftCell="K1" zoomScaleNormal="100" workbookViewId="0">
      <pane ySplit="1" topLeftCell="A2508" activePane="bottomLeft" state="frozen"/>
      <selection pane="bottomLeft" activeCell="K2526" sqref="K2526"/>
    </sheetView>
  </sheetViews>
  <sheetFormatPr defaultColWidth="9" defaultRowHeight="16.5" x14ac:dyDescent="0.3"/>
  <cols>
    <col min="1" max="1" width="7.33203125" style="20" customWidth="1"/>
    <col min="2" max="2" width="10.21875" style="20" customWidth="1"/>
    <col min="3" max="3" width="5.21875" style="20" customWidth="1"/>
    <col min="4" max="4" width="8.77734375" style="20" customWidth="1"/>
    <col min="5" max="7" width="9" style="20"/>
    <col min="8" max="8" width="35" style="20" customWidth="1"/>
    <col min="9" max="9" width="101.21875" style="20" customWidth="1"/>
    <col min="10" max="10" width="32.77734375" style="20" customWidth="1"/>
    <col min="11" max="11" width="104.21875" style="20" customWidth="1"/>
    <col min="12" max="12" width="14.5546875" style="20" customWidth="1"/>
    <col min="13" max="13" width="27" style="20" customWidth="1"/>
    <col min="14" max="14" width="12.33203125" style="20" customWidth="1"/>
    <col min="15" max="16384" width="9" style="20"/>
  </cols>
  <sheetData>
    <row r="1" spans="1:14" x14ac:dyDescent="0.3">
      <c r="A1" s="20" t="s">
        <v>0</v>
      </c>
      <c r="B1" s="20" t="s">
        <v>1</v>
      </c>
      <c r="C1" s="20" t="s">
        <v>2</v>
      </c>
      <c r="D1" s="21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32" t="s">
        <v>445</v>
      </c>
      <c r="J1" s="32" t="s">
        <v>433</v>
      </c>
      <c r="K1" s="32" t="s">
        <v>446</v>
      </c>
      <c r="L1" s="21" t="s">
        <v>8</v>
      </c>
      <c r="M1" s="20" t="s">
        <v>9</v>
      </c>
      <c r="N1" s="20" t="s">
        <v>10</v>
      </c>
    </row>
    <row r="2" spans="1:14" x14ac:dyDescent="0.3">
      <c r="A2" s="20">
        <v>11076</v>
      </c>
      <c r="B2" s="21">
        <f>IF(A2=A1,B1+1,1)</f>
        <v>1</v>
      </c>
      <c r="C2" s="21">
        <v>5</v>
      </c>
      <c r="D2" s="21">
        <f>VLOOKUP(A2,英雄数据表!A:D,4,0)</f>
        <v>1</v>
      </c>
      <c r="E2" s="20" t="str">
        <f>VLOOKUP(A2,英雄数据表!A:C,3,0)</f>
        <v>暗黑骨翼</v>
      </c>
      <c r="F2" s="20">
        <f>A2</f>
        <v>11076</v>
      </c>
      <c r="G2" s="20">
        <f>A2</f>
        <v>11076</v>
      </c>
      <c r="H2" s="21" t="str">
        <f>VLOOKUP(B2,属性中转表!A:F,6,FALSE)</f>
        <v>"hp":5400,"atk":150</v>
      </c>
      <c r="I2" s="20" t="str">
        <f>IF(VLOOKUP(B2,属性中转表!A:G,7,FALSE)=0,"",VLOOKUP(VLOOKUP(B2,属性中转表!A:G,7,FALSE),属性中转表!$K$2:$P$21,6,0))&amp;IF(VLOOKUP(B2,属性中转表!A:G,7,FALSE)&gt;=50,VLOOKUP(A2,英雄数据表!A:K,9,0),IF(VLOOKUP(B2,属性中转表!A:G,7,FALSE)&gt;=25,VLOOKUP(A2,英雄数据表!A:K,5,0),""))</f>
        <v/>
      </c>
      <c r="J2" s="20" t="str">
        <f>IF(I2="","",属性中转表!$I$1&amp;(IF(VLOOKUP(B2,属性中转表!A:G,7,FALSE)=0,0,VLOOKUP(VLOOKUP(B2,属性中转表!A:G,7,FALSE),属性中转表!$K$2:$P$21,4,0)))+IFERROR(VLOOKUP(A2,英雄数据表!A:K,IF(武魂!B2&gt;=50,10,IF(武魂!B2&gt;=25,6)),0),0))</f>
        <v/>
      </c>
      <c r="K2" s="32" t="str">
        <f>I2&amp;J2</f>
        <v/>
      </c>
      <c r="L2" s="20" t="str">
        <f>IF(B2&gt;=50,VLOOKUP(A2,英雄数据表!A:L,11,FALSE),IF(B2&gt;=25,VLOOKUP(A2,英雄数据表!A:L,7,0),""))</f>
        <v/>
      </c>
      <c r="M2" s="20" t="str">
        <f>IFERROR(VLOOKUP(B2,属性中转表!$K$2:$O$21,5,FALSE),"")</f>
        <v/>
      </c>
      <c r="N2" s="20" t="str">
        <f>IF(B2=25,VLOOKUP(A2,英雄数据表!A:L,8,FALSE),IF(B2=50,VLOOKUP(A2,英雄数据表!A:L,12,0),""))</f>
        <v/>
      </c>
    </row>
    <row r="3" spans="1:14" x14ac:dyDescent="0.3">
      <c r="A3" s="20">
        <v>11076</v>
      </c>
      <c r="B3" s="21">
        <f t="shared" ref="B3:B66" si="0">IF(A3=A2,B2+1,1)</f>
        <v>2</v>
      </c>
      <c r="C3" s="21">
        <v>5</v>
      </c>
      <c r="D3" s="21">
        <f>VLOOKUP(A3,英雄数据表!A:D,4,0)</f>
        <v>1</v>
      </c>
      <c r="E3" s="20" t="str">
        <f>VLOOKUP(A3,英雄数据表!A:C,3,0)</f>
        <v>暗黑骨翼</v>
      </c>
      <c r="F3" s="20">
        <f t="shared" ref="F3:F66" si="1">A3</f>
        <v>11076</v>
      </c>
      <c r="G3" s="20">
        <f t="shared" ref="G3:G66" si="2">A3</f>
        <v>11076</v>
      </c>
      <c r="H3" s="21" t="str">
        <f>VLOOKUP(B3,属性中转表!A:F,6,FALSE)</f>
        <v>"hp":7200,"atk":200</v>
      </c>
      <c r="I3" s="20" t="str">
        <f>IF(VLOOKUP(B3,属性中转表!A:G,7,FALSE)=0,"",VLOOKUP(VLOOKUP(B3,属性中转表!A:G,7,FALSE),属性中转表!$K$2:$P$21,6,0))&amp;IF(VLOOKUP(B3,属性中转表!A:G,7,FALSE)&gt;=50,VLOOKUP(A3,英雄数据表!A:K,9,0),IF(VLOOKUP(B3,属性中转表!A:G,7,FALSE)&gt;=25,VLOOKUP(A3,英雄数据表!A:K,5,0),""))</f>
        <v/>
      </c>
      <c r="J3" s="20" t="str">
        <f>IF(I3="","",属性中转表!$I$1&amp;(IF(VLOOKUP(B3,属性中转表!A:G,7,FALSE)=0,0,VLOOKUP(VLOOKUP(B3,属性中转表!A:G,7,FALSE),属性中转表!$K$2:$P$21,4,0)))+IFERROR(VLOOKUP(A3,英雄数据表!A:K,IF(武魂!B3&gt;=50,10,IF(武魂!B3&gt;=25,6)),0),0))</f>
        <v/>
      </c>
      <c r="K3" s="32" t="str">
        <f t="shared" ref="K3:K66" si="3">I3&amp;J3</f>
        <v/>
      </c>
      <c r="L3" s="20" t="str">
        <f>IF(B3&gt;=50,VLOOKUP(A3,英雄数据表!A:L,11,FALSE),IF(B3&gt;=25,VLOOKUP(A3,英雄数据表!A:L,7,0),""))</f>
        <v/>
      </c>
      <c r="M3" s="20" t="str">
        <f>IFERROR(VLOOKUP(B3,属性中转表!$K$2:$O$21,5,FALSE),"")</f>
        <v/>
      </c>
      <c r="N3" s="20" t="str">
        <f>IF(B3=25,VLOOKUP(A3,英雄数据表!A:L,8,FALSE),IF(B3=50,VLOOKUP(A3,英雄数据表!A:L,12,0),""))</f>
        <v/>
      </c>
    </row>
    <row r="4" spans="1:14" x14ac:dyDescent="0.3">
      <c r="A4" s="20">
        <v>11076</v>
      </c>
      <c r="B4" s="21">
        <f t="shared" si="0"/>
        <v>3</v>
      </c>
      <c r="C4" s="21">
        <v>5</v>
      </c>
      <c r="D4" s="21">
        <f>VLOOKUP(A4,英雄数据表!A:D,4,0)</f>
        <v>1</v>
      </c>
      <c r="E4" s="20" t="str">
        <f>VLOOKUP(A4,英雄数据表!A:C,3,0)</f>
        <v>暗黑骨翼</v>
      </c>
      <c r="F4" s="20">
        <f t="shared" si="1"/>
        <v>11076</v>
      </c>
      <c r="G4" s="20">
        <f t="shared" si="2"/>
        <v>11076</v>
      </c>
      <c r="H4" s="21" t="str">
        <f>VLOOKUP(B4,属性中转表!A:F,6,FALSE)</f>
        <v>"hp":9000,"atk":250</v>
      </c>
      <c r="I4" s="20" t="str">
        <f>IF(VLOOKUP(B4,属性中转表!A:G,7,FALSE)=0,"",VLOOKUP(VLOOKUP(B4,属性中转表!A:G,7,FALSE),属性中转表!$K$2:$P$21,6,0))&amp;IF(VLOOKUP(B4,属性中转表!A:G,7,FALSE)&gt;=50,VLOOKUP(A4,英雄数据表!A:K,9,0),IF(VLOOKUP(B4,属性中转表!A:G,7,FALSE)&gt;=25,VLOOKUP(A4,英雄数据表!A:K,5,0),""))</f>
        <v/>
      </c>
      <c r="J4" s="20" t="str">
        <f>IF(I4="","",属性中转表!$I$1&amp;(IF(VLOOKUP(B4,属性中转表!A:G,7,FALSE)=0,0,VLOOKUP(VLOOKUP(B4,属性中转表!A:G,7,FALSE),属性中转表!$K$2:$P$21,4,0)))+IFERROR(VLOOKUP(A4,英雄数据表!A:K,IF(武魂!B4&gt;=50,10,IF(武魂!B4&gt;=25,6)),0),0))</f>
        <v/>
      </c>
      <c r="K4" s="32" t="str">
        <f t="shared" si="3"/>
        <v/>
      </c>
      <c r="L4" s="20" t="str">
        <f>IF(B4&gt;=50,VLOOKUP(A4,英雄数据表!A:L,11,FALSE),IF(B4&gt;=25,VLOOKUP(A4,英雄数据表!A:L,7,0),""))</f>
        <v/>
      </c>
      <c r="M4" s="20" t="str">
        <f>IFERROR(VLOOKUP(B4,属性中转表!$K$2:$O$21,5,FALSE),"")</f>
        <v/>
      </c>
      <c r="N4" s="20" t="str">
        <f>IF(B4=25,VLOOKUP(A4,英雄数据表!A:L,8,FALSE),IF(B4=50,VLOOKUP(A4,英雄数据表!A:L,12,0),""))</f>
        <v/>
      </c>
    </row>
    <row r="5" spans="1:14" x14ac:dyDescent="0.3">
      <c r="A5" s="20">
        <v>11076</v>
      </c>
      <c r="B5" s="21">
        <f t="shared" si="0"/>
        <v>4</v>
      </c>
      <c r="C5" s="21">
        <v>5</v>
      </c>
      <c r="D5" s="21">
        <f>VLOOKUP(A5,英雄数据表!A:D,4,0)</f>
        <v>1</v>
      </c>
      <c r="E5" s="20" t="str">
        <f>VLOOKUP(A5,英雄数据表!A:C,3,0)</f>
        <v>暗黑骨翼</v>
      </c>
      <c r="F5" s="20">
        <f t="shared" si="1"/>
        <v>11076</v>
      </c>
      <c r="G5" s="20">
        <f t="shared" si="2"/>
        <v>11076</v>
      </c>
      <c r="H5" s="21" t="str">
        <f>VLOOKUP(B5,属性中转表!A:F,6,FALSE)</f>
        <v>"hp":10800,"atk":300</v>
      </c>
      <c r="I5" s="20" t="str">
        <f>IF(VLOOKUP(B5,属性中转表!A:G,7,FALSE)=0,"",VLOOKUP(VLOOKUP(B5,属性中转表!A:G,7,FALSE),属性中转表!$K$2:$P$21,6,0))&amp;IF(VLOOKUP(B5,属性中转表!A:G,7,FALSE)&gt;=50,VLOOKUP(A5,英雄数据表!A:K,9,0),IF(VLOOKUP(B5,属性中转表!A:G,7,FALSE)&gt;=25,VLOOKUP(A5,英雄数据表!A:K,5,0),""))</f>
        <v/>
      </c>
      <c r="J5" s="20" t="str">
        <f>IF(I5="","",属性中转表!$I$1&amp;(IF(VLOOKUP(B5,属性中转表!A:G,7,FALSE)=0,0,VLOOKUP(VLOOKUP(B5,属性中转表!A:G,7,FALSE),属性中转表!$K$2:$P$21,4,0)))+IFERROR(VLOOKUP(A5,英雄数据表!A:K,IF(武魂!B5&gt;=50,10,IF(武魂!B5&gt;=25,6)),0),0))</f>
        <v/>
      </c>
      <c r="K5" s="32" t="str">
        <f t="shared" si="3"/>
        <v/>
      </c>
      <c r="L5" s="20" t="str">
        <f>IF(B5&gt;=50,VLOOKUP(A5,英雄数据表!A:L,11,FALSE),IF(B5&gt;=25,VLOOKUP(A5,英雄数据表!A:L,7,0),""))</f>
        <v/>
      </c>
      <c r="M5" s="20" t="str">
        <f>IFERROR(VLOOKUP(B5,属性中转表!$K$2:$O$21,5,FALSE),"")</f>
        <v/>
      </c>
      <c r="N5" s="20" t="str">
        <f>IF(B5=25,VLOOKUP(A5,英雄数据表!A:L,8,FALSE),IF(B5=50,VLOOKUP(A5,英雄数据表!A:L,12,0),""))</f>
        <v/>
      </c>
    </row>
    <row r="6" spans="1:14" x14ac:dyDescent="0.3">
      <c r="A6" s="20">
        <v>11076</v>
      </c>
      <c r="B6" s="21">
        <f t="shared" si="0"/>
        <v>5</v>
      </c>
      <c r="C6" s="21">
        <v>5</v>
      </c>
      <c r="D6" s="21">
        <f>VLOOKUP(A6,英雄数据表!A:D,4,0)</f>
        <v>1</v>
      </c>
      <c r="E6" s="20" t="str">
        <f>VLOOKUP(A6,英雄数据表!A:C,3,0)</f>
        <v>暗黑骨翼</v>
      </c>
      <c r="F6" s="20">
        <f t="shared" si="1"/>
        <v>11076</v>
      </c>
      <c r="G6" s="20">
        <f t="shared" si="2"/>
        <v>11076</v>
      </c>
      <c r="H6" s="21" t="str">
        <f>VLOOKUP(B6,属性中转表!A:F,6,FALSE)</f>
        <v>"hp":12600,"atk":350</v>
      </c>
      <c r="I6" s="20" t="str">
        <f>IF(VLOOKUP(B6,属性中转表!A:G,7,FALSE)=0,"",VLOOKUP(VLOOKUP(B6,属性中转表!A:G,7,FALSE),属性中转表!$K$2:$P$21,6,0))&amp;IF(VLOOKUP(B6,属性中转表!A:G,7,FALSE)&gt;=50,VLOOKUP(A6,英雄数据表!A:K,9,0),IF(VLOOKUP(B6,属性中转表!A:G,7,FALSE)&gt;=25,VLOOKUP(A6,英雄数据表!A:K,5,0),""))</f>
        <v>"atk":300</v>
      </c>
      <c r="J6" s="20" t="str">
        <f>IF(I6="","",属性中转表!$I$1&amp;(IF(VLOOKUP(B6,属性中转表!A:G,7,FALSE)=0,0,VLOOKUP(VLOOKUP(B6,属性中转表!A:G,7,FALSE),属性中转表!$K$2:$P$21,4,0)))+IFERROR(VLOOKUP(A6,英雄数据表!A:K,IF(武魂!B6&gt;=50,10,IF(武魂!B6&gt;=25,6)),0),0))</f>
        <v>,"dpspro":0</v>
      </c>
      <c r="K6" s="32" t="str">
        <f t="shared" si="3"/>
        <v>"atk":300,"dpspro":0</v>
      </c>
      <c r="L6" s="20" t="str">
        <f>IF(B6&gt;=50,VLOOKUP(A6,英雄数据表!A:L,11,FALSE),IF(B6&gt;=25,VLOOKUP(A6,英雄数据表!A:L,7,0),""))</f>
        <v/>
      </c>
      <c r="M6" s="20" t="str">
        <f>IFERROR(VLOOKUP(B6,属性中转表!$K$2:$O$21,5,FALSE),"")</f>
        <v>"atk":300</v>
      </c>
      <c r="N6" s="20" t="str">
        <f>IF(B6=25,VLOOKUP(A6,英雄数据表!A:L,8,FALSE),IF(B6=50,VLOOKUP(A6,英雄数据表!A:L,12,0),""))</f>
        <v/>
      </c>
    </row>
    <row r="7" spans="1:14" x14ac:dyDescent="0.3">
      <c r="A7" s="20">
        <v>11076</v>
      </c>
      <c r="B7" s="21">
        <f t="shared" si="0"/>
        <v>6</v>
      </c>
      <c r="C7" s="21">
        <v>5</v>
      </c>
      <c r="D7" s="21">
        <f>VLOOKUP(A7,英雄数据表!A:D,4,0)</f>
        <v>1</v>
      </c>
      <c r="E7" s="20" t="str">
        <f>VLOOKUP(A7,英雄数据表!A:C,3,0)</f>
        <v>暗黑骨翼</v>
      </c>
      <c r="F7" s="20">
        <f t="shared" si="1"/>
        <v>11076</v>
      </c>
      <c r="G7" s="20">
        <f t="shared" si="2"/>
        <v>11076</v>
      </c>
      <c r="H7" s="21" t="str">
        <f>VLOOKUP(B7,属性中转表!A:F,6,FALSE)</f>
        <v>"hp":14400,"atk":400</v>
      </c>
      <c r="I7" s="20" t="str">
        <f>IF(VLOOKUP(B7,属性中转表!A:G,7,FALSE)=0,"",VLOOKUP(VLOOKUP(B7,属性中转表!A:G,7,FALSE),属性中转表!$K$2:$P$21,6,0))&amp;IF(VLOOKUP(B7,属性中转表!A:G,7,FALSE)&gt;=50,VLOOKUP(A7,英雄数据表!A:K,9,0),IF(VLOOKUP(B7,属性中转表!A:G,7,FALSE)&gt;=25,VLOOKUP(A7,英雄数据表!A:K,5,0),""))</f>
        <v>"atk":300</v>
      </c>
      <c r="J7" s="20" t="str">
        <f>IF(I7="","",属性中转表!$I$1&amp;(IF(VLOOKUP(B7,属性中转表!A:G,7,FALSE)=0,0,VLOOKUP(VLOOKUP(B7,属性中转表!A:G,7,FALSE),属性中转表!$K$2:$P$21,4,0)))+IFERROR(VLOOKUP(A7,英雄数据表!A:K,IF(武魂!B7&gt;=50,10,IF(武魂!B7&gt;=25,6)),0),0))</f>
        <v>,"dpspro":0</v>
      </c>
      <c r="K7" s="32" t="str">
        <f t="shared" si="3"/>
        <v>"atk":300,"dpspro":0</v>
      </c>
      <c r="L7" s="20" t="str">
        <f>IF(B7&gt;=50,VLOOKUP(A7,英雄数据表!A:L,11,FALSE),IF(B7&gt;=25,VLOOKUP(A7,英雄数据表!A:L,7,0),""))</f>
        <v/>
      </c>
      <c r="M7" s="20" t="str">
        <f>IFERROR(VLOOKUP(B7,属性中转表!$K$2:$O$21,5,FALSE),"")</f>
        <v/>
      </c>
      <c r="N7" s="20" t="str">
        <f>IF(B7=25,VLOOKUP(A7,英雄数据表!A:L,8,FALSE),IF(B7=50,VLOOKUP(A7,英雄数据表!A:L,12,0),""))</f>
        <v/>
      </c>
    </row>
    <row r="8" spans="1:14" x14ac:dyDescent="0.3">
      <c r="A8" s="20">
        <v>11076</v>
      </c>
      <c r="B8" s="21">
        <f t="shared" si="0"/>
        <v>7</v>
      </c>
      <c r="C8" s="21">
        <v>5</v>
      </c>
      <c r="D8" s="21">
        <f>VLOOKUP(A8,英雄数据表!A:D,4,0)</f>
        <v>1</v>
      </c>
      <c r="E8" s="20" t="str">
        <f>VLOOKUP(A8,英雄数据表!A:C,3,0)</f>
        <v>暗黑骨翼</v>
      </c>
      <c r="F8" s="20">
        <f t="shared" si="1"/>
        <v>11076</v>
      </c>
      <c r="G8" s="20">
        <f t="shared" si="2"/>
        <v>11076</v>
      </c>
      <c r="H8" s="21" t="str">
        <f>VLOOKUP(B8,属性中转表!A:F,6,FALSE)</f>
        <v>"hp":16200,"atk":450</v>
      </c>
      <c r="I8" s="20" t="str">
        <f>IF(VLOOKUP(B8,属性中转表!A:G,7,FALSE)=0,"",VLOOKUP(VLOOKUP(B8,属性中转表!A:G,7,FALSE),属性中转表!$K$2:$P$21,6,0))&amp;IF(VLOOKUP(B8,属性中转表!A:G,7,FALSE)&gt;=50,VLOOKUP(A8,英雄数据表!A:K,9,0),IF(VLOOKUP(B8,属性中转表!A:G,7,FALSE)&gt;=25,VLOOKUP(A8,英雄数据表!A:K,5,0),""))</f>
        <v>"atk":300</v>
      </c>
      <c r="J8" s="20" t="str">
        <f>IF(I8="","",属性中转表!$I$1&amp;(IF(VLOOKUP(B8,属性中转表!A:G,7,FALSE)=0,0,VLOOKUP(VLOOKUP(B8,属性中转表!A:G,7,FALSE),属性中转表!$K$2:$P$21,4,0)))+IFERROR(VLOOKUP(A8,英雄数据表!A:K,IF(武魂!B8&gt;=50,10,IF(武魂!B8&gt;=25,6)),0),0))</f>
        <v>,"dpspro":0</v>
      </c>
      <c r="K8" s="32" t="str">
        <f t="shared" si="3"/>
        <v>"atk":300,"dpspro":0</v>
      </c>
      <c r="L8" s="20" t="str">
        <f>IF(B8&gt;=50,VLOOKUP(A8,英雄数据表!A:L,11,FALSE),IF(B8&gt;=25,VLOOKUP(A8,英雄数据表!A:L,7,0),""))</f>
        <v/>
      </c>
      <c r="M8" s="20" t="str">
        <f>IFERROR(VLOOKUP(B8,属性中转表!$K$2:$O$21,5,FALSE),"")</f>
        <v/>
      </c>
      <c r="N8" s="20" t="str">
        <f>IF(B8=25,VLOOKUP(A8,英雄数据表!A:L,8,FALSE),IF(B8=50,VLOOKUP(A8,英雄数据表!A:L,12,0),""))</f>
        <v/>
      </c>
    </row>
    <row r="9" spans="1:14" x14ac:dyDescent="0.3">
      <c r="A9" s="20">
        <v>11076</v>
      </c>
      <c r="B9" s="21">
        <f t="shared" si="0"/>
        <v>8</v>
      </c>
      <c r="C9" s="21">
        <v>5</v>
      </c>
      <c r="D9" s="21">
        <f>VLOOKUP(A9,英雄数据表!A:D,4,0)</f>
        <v>1</v>
      </c>
      <c r="E9" s="20" t="str">
        <f>VLOOKUP(A9,英雄数据表!A:C,3,0)</f>
        <v>暗黑骨翼</v>
      </c>
      <c r="F9" s="20">
        <f t="shared" si="1"/>
        <v>11076</v>
      </c>
      <c r="G9" s="20">
        <f t="shared" si="2"/>
        <v>11076</v>
      </c>
      <c r="H9" s="21" t="str">
        <f>VLOOKUP(B9,属性中转表!A:F,6,FALSE)</f>
        <v>"hp":18000,"atk":500</v>
      </c>
      <c r="I9" s="20" t="str">
        <f>IF(VLOOKUP(B9,属性中转表!A:G,7,FALSE)=0,"",VLOOKUP(VLOOKUP(B9,属性中转表!A:G,7,FALSE),属性中转表!$K$2:$P$21,6,0))&amp;IF(VLOOKUP(B9,属性中转表!A:G,7,FALSE)&gt;=50,VLOOKUP(A9,英雄数据表!A:K,9,0),IF(VLOOKUP(B9,属性中转表!A:G,7,FALSE)&gt;=25,VLOOKUP(A9,英雄数据表!A:K,5,0),""))</f>
        <v>"atk":300</v>
      </c>
      <c r="J9" s="20" t="str">
        <f>IF(I9="","",属性中转表!$I$1&amp;(IF(VLOOKUP(B9,属性中转表!A:G,7,FALSE)=0,0,VLOOKUP(VLOOKUP(B9,属性中转表!A:G,7,FALSE),属性中转表!$K$2:$P$21,4,0)))+IFERROR(VLOOKUP(A9,英雄数据表!A:K,IF(武魂!B9&gt;=50,10,IF(武魂!B9&gt;=25,6)),0),0))</f>
        <v>,"dpspro":0</v>
      </c>
      <c r="K9" s="32" t="str">
        <f t="shared" si="3"/>
        <v>"atk":300,"dpspro":0</v>
      </c>
      <c r="L9" s="20" t="str">
        <f>IF(B9&gt;=50,VLOOKUP(A9,英雄数据表!A:L,11,FALSE),IF(B9&gt;=25,VLOOKUP(A9,英雄数据表!A:L,7,0),""))</f>
        <v/>
      </c>
      <c r="M9" s="20" t="str">
        <f>IFERROR(VLOOKUP(B9,属性中转表!$K$2:$O$21,5,FALSE),"")</f>
        <v/>
      </c>
      <c r="N9" s="20" t="str">
        <f>IF(B9=25,VLOOKUP(A9,英雄数据表!A:L,8,FALSE),IF(B9=50,VLOOKUP(A9,英雄数据表!A:L,12,0),""))</f>
        <v/>
      </c>
    </row>
    <row r="10" spans="1:14" x14ac:dyDescent="0.3">
      <c r="A10" s="20">
        <v>11076</v>
      </c>
      <c r="B10" s="21">
        <f t="shared" si="0"/>
        <v>9</v>
      </c>
      <c r="C10" s="21">
        <v>5</v>
      </c>
      <c r="D10" s="21">
        <f>VLOOKUP(A10,英雄数据表!A:D,4,0)</f>
        <v>1</v>
      </c>
      <c r="E10" s="20" t="str">
        <f>VLOOKUP(A10,英雄数据表!A:C,3,0)</f>
        <v>暗黑骨翼</v>
      </c>
      <c r="F10" s="20">
        <f t="shared" si="1"/>
        <v>11076</v>
      </c>
      <c r="G10" s="20">
        <f t="shared" si="2"/>
        <v>11076</v>
      </c>
      <c r="H10" s="21" t="str">
        <f>VLOOKUP(B10,属性中转表!A:F,6,FALSE)</f>
        <v>"hp":19800,"atk":550</v>
      </c>
      <c r="I10" s="20" t="str">
        <f>IF(VLOOKUP(B10,属性中转表!A:G,7,FALSE)=0,"",VLOOKUP(VLOOKUP(B10,属性中转表!A:G,7,FALSE),属性中转表!$K$2:$P$21,6,0))&amp;IF(VLOOKUP(B10,属性中转表!A:G,7,FALSE)&gt;=50,VLOOKUP(A10,英雄数据表!A:K,9,0),IF(VLOOKUP(B10,属性中转表!A:G,7,FALSE)&gt;=25,VLOOKUP(A10,英雄数据表!A:K,5,0),""))</f>
        <v>"atk":300</v>
      </c>
      <c r="J10" s="20" t="str">
        <f>IF(I10="","",属性中转表!$I$1&amp;(IF(VLOOKUP(B10,属性中转表!A:G,7,FALSE)=0,0,VLOOKUP(VLOOKUP(B10,属性中转表!A:G,7,FALSE),属性中转表!$K$2:$P$21,4,0)))+IFERROR(VLOOKUP(A10,英雄数据表!A:K,IF(武魂!B10&gt;=50,10,IF(武魂!B10&gt;=25,6)),0),0))</f>
        <v>,"dpspro":0</v>
      </c>
      <c r="K10" s="32" t="str">
        <f t="shared" si="3"/>
        <v>"atk":300,"dpspro":0</v>
      </c>
      <c r="L10" s="20" t="str">
        <f>IF(B10&gt;=50,VLOOKUP(A10,英雄数据表!A:L,11,FALSE),IF(B10&gt;=25,VLOOKUP(A10,英雄数据表!A:L,7,0),""))</f>
        <v/>
      </c>
      <c r="M10" s="20" t="str">
        <f>IFERROR(VLOOKUP(B10,属性中转表!$K$2:$O$21,5,FALSE),"")</f>
        <v/>
      </c>
      <c r="N10" s="20" t="str">
        <f>IF(B10=25,VLOOKUP(A10,英雄数据表!A:L,8,FALSE),IF(B10=50,VLOOKUP(A10,英雄数据表!A:L,12,0),""))</f>
        <v/>
      </c>
    </row>
    <row r="11" spans="1:14" x14ac:dyDescent="0.3">
      <c r="A11" s="20">
        <v>11076</v>
      </c>
      <c r="B11" s="21">
        <f t="shared" si="0"/>
        <v>10</v>
      </c>
      <c r="C11" s="21">
        <v>5</v>
      </c>
      <c r="D11" s="21">
        <f>VLOOKUP(A11,英雄数据表!A:D,4,0)</f>
        <v>1</v>
      </c>
      <c r="E11" s="20" t="str">
        <f>VLOOKUP(A11,英雄数据表!A:C,3,0)</f>
        <v>暗黑骨翼</v>
      </c>
      <c r="F11" s="20">
        <f t="shared" si="1"/>
        <v>11076</v>
      </c>
      <c r="G11" s="20">
        <f t="shared" si="2"/>
        <v>11076</v>
      </c>
      <c r="H11" s="21" t="str">
        <f>VLOOKUP(B11,属性中转表!A:F,6,FALSE)</f>
        <v>"hp":21600,"atk":600</v>
      </c>
      <c r="I11" s="20" t="str">
        <f>IF(VLOOKUP(B11,属性中转表!A:G,7,FALSE)=0,"",VLOOKUP(VLOOKUP(B11,属性中转表!A:G,7,FALSE),属性中转表!$K$2:$P$21,6,0))&amp;IF(VLOOKUP(B11,属性中转表!A:G,7,FALSE)&gt;=50,VLOOKUP(A11,英雄数据表!A:K,9,0),IF(VLOOKUP(B11,属性中转表!A:G,7,FALSE)&gt;=25,VLOOKUP(A11,英雄数据表!A:K,5,0),""))</f>
        <v>"atk":300,"hp":5000</v>
      </c>
      <c r="J11" s="20" t="str">
        <f>IF(I11="","",属性中转表!$I$1&amp;(IF(VLOOKUP(B11,属性中转表!A:G,7,FALSE)=0,0,VLOOKUP(VLOOKUP(B11,属性中转表!A:G,7,FALSE),属性中转表!$K$2:$P$21,4,0)))+IFERROR(VLOOKUP(A11,英雄数据表!A:K,IF(武魂!B11&gt;=50,10,IF(武魂!B11&gt;=25,6)),0),0))</f>
        <v>,"dpspro":0</v>
      </c>
      <c r="K11" s="32" t="str">
        <f t="shared" si="3"/>
        <v>"atk":300,"hp":5000,"dpspro":0</v>
      </c>
      <c r="L11" s="20" t="str">
        <f>IF(B11&gt;=50,VLOOKUP(A11,英雄数据表!A:L,11,FALSE),IF(B11&gt;=25,VLOOKUP(A11,英雄数据表!A:L,7,0),""))</f>
        <v/>
      </c>
      <c r="M11" s="20" t="str">
        <f>IFERROR(VLOOKUP(B11,属性中转表!$K$2:$O$21,5,FALSE),"")</f>
        <v>"hp":5000</v>
      </c>
      <c r="N11" s="20" t="str">
        <f>IF(B11=25,VLOOKUP(A11,英雄数据表!A:L,8,FALSE),IF(B11=50,VLOOKUP(A11,英雄数据表!A:L,12,0),""))</f>
        <v/>
      </c>
    </row>
    <row r="12" spans="1:14" x14ac:dyDescent="0.3">
      <c r="A12" s="20">
        <v>11076</v>
      </c>
      <c r="B12" s="21">
        <f t="shared" si="0"/>
        <v>11</v>
      </c>
      <c r="C12" s="21">
        <v>5</v>
      </c>
      <c r="D12" s="21">
        <f>VLOOKUP(A12,英雄数据表!A:D,4,0)</f>
        <v>1</v>
      </c>
      <c r="E12" s="20" t="str">
        <f>VLOOKUP(A12,英雄数据表!A:C,3,0)</f>
        <v>暗黑骨翼</v>
      </c>
      <c r="F12" s="20">
        <f t="shared" si="1"/>
        <v>11076</v>
      </c>
      <c r="G12" s="20">
        <f t="shared" si="2"/>
        <v>11076</v>
      </c>
      <c r="H12" s="21" t="str">
        <f>VLOOKUP(B12,属性中转表!A:F,6,FALSE)</f>
        <v>"hp":24300,"atk":675</v>
      </c>
      <c r="I12" s="20" t="str">
        <f>IF(VLOOKUP(B12,属性中转表!A:G,7,FALSE)=0,"",VLOOKUP(VLOOKUP(B12,属性中转表!A:G,7,FALSE),属性中转表!$K$2:$P$21,6,0))&amp;IF(VLOOKUP(B12,属性中转表!A:G,7,FALSE)&gt;=50,VLOOKUP(A12,英雄数据表!A:K,9,0),IF(VLOOKUP(B12,属性中转表!A:G,7,FALSE)&gt;=25,VLOOKUP(A12,英雄数据表!A:K,5,0),""))</f>
        <v>"atk":300,"hp":5000</v>
      </c>
      <c r="J12" s="20" t="str">
        <f>IF(I12="","",属性中转表!$I$1&amp;(IF(VLOOKUP(B12,属性中转表!A:G,7,FALSE)=0,0,VLOOKUP(VLOOKUP(B12,属性中转表!A:G,7,FALSE),属性中转表!$K$2:$P$21,4,0)))+IFERROR(VLOOKUP(A12,英雄数据表!A:K,IF(武魂!B12&gt;=50,10,IF(武魂!B12&gt;=25,6)),0),0))</f>
        <v>,"dpspro":0</v>
      </c>
      <c r="K12" s="32" t="str">
        <f t="shared" si="3"/>
        <v>"atk":300,"hp":5000,"dpspro":0</v>
      </c>
      <c r="L12" s="20" t="str">
        <f>IF(B12&gt;=50,VLOOKUP(A12,英雄数据表!A:L,11,FALSE),IF(B12&gt;=25,VLOOKUP(A12,英雄数据表!A:L,7,0),""))</f>
        <v/>
      </c>
      <c r="M12" s="20" t="str">
        <f>IFERROR(VLOOKUP(B12,属性中转表!$K$2:$O$21,5,FALSE),"")</f>
        <v/>
      </c>
      <c r="N12" s="20" t="str">
        <f>IF(B12=25,VLOOKUP(A12,英雄数据表!A:L,8,FALSE),IF(B12=50,VLOOKUP(A12,英雄数据表!A:L,12,0),""))</f>
        <v/>
      </c>
    </row>
    <row r="13" spans="1:14" x14ac:dyDescent="0.3">
      <c r="A13" s="20">
        <v>11076</v>
      </c>
      <c r="B13" s="21">
        <f t="shared" si="0"/>
        <v>12</v>
      </c>
      <c r="C13" s="21">
        <v>5</v>
      </c>
      <c r="D13" s="21">
        <f>VLOOKUP(A13,英雄数据表!A:D,4,0)</f>
        <v>1</v>
      </c>
      <c r="E13" s="20" t="str">
        <f>VLOOKUP(A13,英雄数据表!A:C,3,0)</f>
        <v>暗黑骨翼</v>
      </c>
      <c r="F13" s="20">
        <f t="shared" si="1"/>
        <v>11076</v>
      </c>
      <c r="G13" s="20">
        <f t="shared" si="2"/>
        <v>11076</v>
      </c>
      <c r="H13" s="21" t="str">
        <f>VLOOKUP(B13,属性中转表!A:F,6,FALSE)</f>
        <v>"hp":27000,"atk":750</v>
      </c>
      <c r="I13" s="20" t="str">
        <f>IF(VLOOKUP(B13,属性中转表!A:G,7,FALSE)=0,"",VLOOKUP(VLOOKUP(B13,属性中转表!A:G,7,FALSE),属性中转表!$K$2:$P$21,6,0))&amp;IF(VLOOKUP(B13,属性中转表!A:G,7,FALSE)&gt;=50,VLOOKUP(A13,英雄数据表!A:K,9,0),IF(VLOOKUP(B13,属性中转表!A:G,7,FALSE)&gt;=25,VLOOKUP(A13,英雄数据表!A:K,5,0),""))</f>
        <v>"atk":300,"hp":5000</v>
      </c>
      <c r="J13" s="20" t="str">
        <f>IF(I13="","",属性中转表!$I$1&amp;(IF(VLOOKUP(B13,属性中转表!A:G,7,FALSE)=0,0,VLOOKUP(VLOOKUP(B13,属性中转表!A:G,7,FALSE),属性中转表!$K$2:$P$21,4,0)))+IFERROR(VLOOKUP(A13,英雄数据表!A:K,IF(武魂!B13&gt;=50,10,IF(武魂!B13&gt;=25,6)),0),0))</f>
        <v>,"dpspro":0</v>
      </c>
      <c r="K13" s="32" t="str">
        <f t="shared" si="3"/>
        <v>"atk":300,"hp":5000,"dpspro":0</v>
      </c>
      <c r="L13" s="20" t="str">
        <f>IF(B13&gt;=50,VLOOKUP(A13,英雄数据表!A:L,11,FALSE),IF(B13&gt;=25,VLOOKUP(A13,英雄数据表!A:L,7,0),""))</f>
        <v/>
      </c>
      <c r="M13" s="20" t="str">
        <f>IFERROR(VLOOKUP(B13,属性中转表!$K$2:$O$21,5,FALSE),"")</f>
        <v/>
      </c>
      <c r="N13" s="20" t="str">
        <f>IF(B13=25,VLOOKUP(A13,英雄数据表!A:L,8,FALSE),IF(B13=50,VLOOKUP(A13,英雄数据表!A:L,12,0),""))</f>
        <v/>
      </c>
    </row>
    <row r="14" spans="1:14" x14ac:dyDescent="0.3">
      <c r="A14" s="20">
        <v>11076</v>
      </c>
      <c r="B14" s="21">
        <f t="shared" si="0"/>
        <v>13</v>
      </c>
      <c r="C14" s="21">
        <v>5</v>
      </c>
      <c r="D14" s="21">
        <f>VLOOKUP(A14,英雄数据表!A:D,4,0)</f>
        <v>1</v>
      </c>
      <c r="E14" s="20" t="str">
        <f>VLOOKUP(A14,英雄数据表!A:C,3,0)</f>
        <v>暗黑骨翼</v>
      </c>
      <c r="F14" s="20">
        <f t="shared" si="1"/>
        <v>11076</v>
      </c>
      <c r="G14" s="20">
        <f t="shared" si="2"/>
        <v>11076</v>
      </c>
      <c r="H14" s="21" t="str">
        <f>VLOOKUP(B14,属性中转表!A:F,6,FALSE)</f>
        <v>"hp":29700,"atk":825</v>
      </c>
      <c r="I14" s="20" t="str">
        <f>IF(VLOOKUP(B14,属性中转表!A:G,7,FALSE)=0,"",VLOOKUP(VLOOKUP(B14,属性中转表!A:G,7,FALSE),属性中转表!$K$2:$P$21,6,0))&amp;IF(VLOOKUP(B14,属性中转表!A:G,7,FALSE)&gt;=50,VLOOKUP(A14,英雄数据表!A:K,9,0),IF(VLOOKUP(B14,属性中转表!A:G,7,FALSE)&gt;=25,VLOOKUP(A14,英雄数据表!A:K,5,0),""))</f>
        <v>"atk":300,"hp":5000</v>
      </c>
      <c r="J14" s="20" t="str">
        <f>IF(I14="","",属性中转表!$I$1&amp;(IF(VLOOKUP(B14,属性中转表!A:G,7,FALSE)=0,0,VLOOKUP(VLOOKUP(B14,属性中转表!A:G,7,FALSE),属性中转表!$K$2:$P$21,4,0)))+IFERROR(VLOOKUP(A14,英雄数据表!A:K,IF(武魂!B14&gt;=50,10,IF(武魂!B14&gt;=25,6)),0),0))</f>
        <v>,"dpspro":0</v>
      </c>
      <c r="K14" s="32" t="str">
        <f t="shared" si="3"/>
        <v>"atk":300,"hp":5000,"dpspro":0</v>
      </c>
      <c r="L14" s="20" t="str">
        <f>IF(B14&gt;=50,VLOOKUP(A14,英雄数据表!A:L,11,FALSE),IF(B14&gt;=25,VLOOKUP(A14,英雄数据表!A:L,7,0),""))</f>
        <v/>
      </c>
      <c r="M14" s="20" t="str">
        <f>IFERROR(VLOOKUP(B14,属性中转表!$K$2:$O$21,5,FALSE),"")</f>
        <v/>
      </c>
      <c r="N14" s="20" t="str">
        <f>IF(B14=25,VLOOKUP(A14,英雄数据表!A:L,8,FALSE),IF(B14=50,VLOOKUP(A14,英雄数据表!A:L,12,0),""))</f>
        <v/>
      </c>
    </row>
    <row r="15" spans="1:14" x14ac:dyDescent="0.3">
      <c r="A15" s="20">
        <v>11076</v>
      </c>
      <c r="B15" s="21">
        <f t="shared" si="0"/>
        <v>14</v>
      </c>
      <c r="C15" s="21">
        <v>5</v>
      </c>
      <c r="D15" s="21">
        <f>VLOOKUP(A15,英雄数据表!A:D,4,0)</f>
        <v>1</v>
      </c>
      <c r="E15" s="20" t="str">
        <f>VLOOKUP(A15,英雄数据表!A:C,3,0)</f>
        <v>暗黑骨翼</v>
      </c>
      <c r="F15" s="20">
        <f t="shared" si="1"/>
        <v>11076</v>
      </c>
      <c r="G15" s="20">
        <f t="shared" si="2"/>
        <v>11076</v>
      </c>
      <c r="H15" s="21" t="str">
        <f>VLOOKUP(B15,属性中转表!A:F,6,FALSE)</f>
        <v>"hp":32400,"atk":900</v>
      </c>
      <c r="I15" s="20" t="str">
        <f>IF(VLOOKUP(B15,属性中转表!A:G,7,FALSE)=0,"",VLOOKUP(VLOOKUP(B15,属性中转表!A:G,7,FALSE),属性中转表!$K$2:$P$21,6,0))&amp;IF(VLOOKUP(B15,属性中转表!A:G,7,FALSE)&gt;=50,VLOOKUP(A15,英雄数据表!A:K,9,0),IF(VLOOKUP(B15,属性中转表!A:G,7,FALSE)&gt;=25,VLOOKUP(A15,英雄数据表!A:K,5,0),""))</f>
        <v>"atk":300,"hp":5000</v>
      </c>
      <c r="J15" s="20" t="str">
        <f>IF(I15="","",属性中转表!$I$1&amp;(IF(VLOOKUP(B15,属性中转表!A:G,7,FALSE)=0,0,VLOOKUP(VLOOKUP(B15,属性中转表!A:G,7,FALSE),属性中转表!$K$2:$P$21,4,0)))+IFERROR(VLOOKUP(A15,英雄数据表!A:K,IF(武魂!B15&gt;=50,10,IF(武魂!B15&gt;=25,6)),0),0))</f>
        <v>,"dpspro":0</v>
      </c>
      <c r="K15" s="32" t="str">
        <f t="shared" si="3"/>
        <v>"atk":300,"hp":5000,"dpspro":0</v>
      </c>
      <c r="L15" s="20" t="str">
        <f>IF(B15&gt;=50,VLOOKUP(A15,英雄数据表!A:L,11,FALSE),IF(B15&gt;=25,VLOOKUP(A15,英雄数据表!A:L,7,0),""))</f>
        <v/>
      </c>
      <c r="M15" s="20" t="str">
        <f>IFERROR(VLOOKUP(B15,属性中转表!$K$2:$O$21,5,FALSE),"")</f>
        <v/>
      </c>
      <c r="N15" s="20" t="str">
        <f>IF(B15=25,VLOOKUP(A15,英雄数据表!A:L,8,FALSE),IF(B15=50,VLOOKUP(A15,英雄数据表!A:L,12,0),""))</f>
        <v/>
      </c>
    </row>
    <row r="16" spans="1:14" x14ac:dyDescent="0.3">
      <c r="A16" s="20">
        <v>11076</v>
      </c>
      <c r="B16" s="21">
        <f t="shared" si="0"/>
        <v>15</v>
      </c>
      <c r="C16" s="21">
        <v>5</v>
      </c>
      <c r="D16" s="21">
        <f>VLOOKUP(A16,英雄数据表!A:D,4,0)</f>
        <v>1</v>
      </c>
      <c r="E16" s="20" t="str">
        <f>VLOOKUP(A16,英雄数据表!A:C,3,0)</f>
        <v>暗黑骨翼</v>
      </c>
      <c r="F16" s="20">
        <f t="shared" si="1"/>
        <v>11076</v>
      </c>
      <c r="G16" s="20">
        <f t="shared" si="2"/>
        <v>11076</v>
      </c>
      <c r="H16" s="21" t="str">
        <f>VLOOKUP(B16,属性中转表!A:F,6,FALSE)</f>
        <v>"hp":35100,"atk":975</v>
      </c>
      <c r="I16" s="20" t="str">
        <f>IF(VLOOKUP(B16,属性中转表!A:G,7,FALSE)=0,"",VLOOKUP(VLOOKUP(B16,属性中转表!A:G,7,FALSE),属性中转表!$K$2:$P$21,6,0))&amp;IF(VLOOKUP(B16,属性中转表!A:G,7,FALSE)&gt;=50,VLOOKUP(A16,英雄数据表!A:K,9,0),IF(VLOOKUP(B16,属性中转表!A:G,7,FALSE)&gt;=25,VLOOKUP(A16,英雄数据表!A:K,5,0),""))</f>
        <v>"atk":300,"hp":5000,"undpspro":50</v>
      </c>
      <c r="J16" s="20" t="str">
        <f>IF(I16="","",属性中转表!$I$1&amp;(IF(VLOOKUP(B16,属性中转表!A:G,7,FALSE)=0,0,VLOOKUP(VLOOKUP(B16,属性中转表!A:G,7,FALSE),属性中转表!$K$2:$P$21,4,0)))+IFERROR(VLOOKUP(A16,英雄数据表!A:K,IF(武魂!B16&gt;=50,10,IF(武魂!B16&gt;=25,6)),0),0))</f>
        <v>,"dpspro":0</v>
      </c>
      <c r="K16" s="32" t="str">
        <f t="shared" si="3"/>
        <v>"atk":300,"hp":5000,"undpspro":50,"dpspro":0</v>
      </c>
      <c r="L16" s="20" t="str">
        <f>IF(B16&gt;=50,VLOOKUP(A16,英雄数据表!A:L,11,FALSE),IF(B16&gt;=25,VLOOKUP(A16,英雄数据表!A:L,7,0),""))</f>
        <v/>
      </c>
      <c r="M16" s="20" t="str">
        <f>IFERROR(VLOOKUP(B16,属性中转表!$K$2:$O$21,5,FALSE),"")</f>
        <v>"undpspro":50</v>
      </c>
      <c r="N16" s="20" t="str">
        <f>IF(B16=25,VLOOKUP(A16,英雄数据表!A:L,8,FALSE),IF(B16=50,VLOOKUP(A16,英雄数据表!A:L,12,0),""))</f>
        <v/>
      </c>
    </row>
    <row r="17" spans="1:14" x14ac:dyDescent="0.3">
      <c r="A17" s="20">
        <v>11076</v>
      </c>
      <c r="B17" s="21">
        <f t="shared" si="0"/>
        <v>16</v>
      </c>
      <c r="C17" s="21">
        <v>5</v>
      </c>
      <c r="D17" s="21">
        <f>VLOOKUP(A17,英雄数据表!A:D,4,0)</f>
        <v>1</v>
      </c>
      <c r="E17" s="20" t="str">
        <f>VLOOKUP(A17,英雄数据表!A:C,3,0)</f>
        <v>暗黑骨翼</v>
      </c>
      <c r="F17" s="20">
        <f t="shared" si="1"/>
        <v>11076</v>
      </c>
      <c r="G17" s="20">
        <f t="shared" si="2"/>
        <v>11076</v>
      </c>
      <c r="H17" s="21" t="str">
        <f>VLOOKUP(B17,属性中转表!A:F,6,FALSE)</f>
        <v>"hp":37800,"atk":1050</v>
      </c>
      <c r="I17" s="20" t="str">
        <f>IF(VLOOKUP(B17,属性中转表!A:G,7,FALSE)=0,"",VLOOKUP(VLOOKUP(B17,属性中转表!A:G,7,FALSE),属性中转表!$K$2:$P$21,6,0))&amp;IF(VLOOKUP(B17,属性中转表!A:G,7,FALSE)&gt;=50,VLOOKUP(A17,英雄数据表!A:K,9,0),IF(VLOOKUP(B17,属性中转表!A:G,7,FALSE)&gt;=25,VLOOKUP(A17,英雄数据表!A:K,5,0),""))</f>
        <v>"atk":300,"hp":5000,"undpspro":50</v>
      </c>
      <c r="J17" s="20" t="str">
        <f>IF(I17="","",属性中转表!$I$1&amp;(IF(VLOOKUP(B17,属性中转表!A:G,7,FALSE)=0,0,VLOOKUP(VLOOKUP(B17,属性中转表!A:G,7,FALSE),属性中转表!$K$2:$P$21,4,0)))+IFERROR(VLOOKUP(A17,英雄数据表!A:K,IF(武魂!B17&gt;=50,10,IF(武魂!B17&gt;=25,6)),0),0))</f>
        <v>,"dpspro":0</v>
      </c>
      <c r="K17" s="32" t="str">
        <f t="shared" si="3"/>
        <v>"atk":300,"hp":5000,"undpspro":50,"dpspro":0</v>
      </c>
      <c r="L17" s="20" t="str">
        <f>IF(B17&gt;=50,VLOOKUP(A17,英雄数据表!A:L,11,FALSE),IF(B17&gt;=25,VLOOKUP(A17,英雄数据表!A:L,7,0),""))</f>
        <v/>
      </c>
      <c r="M17" s="20" t="str">
        <f>IFERROR(VLOOKUP(B17,属性中转表!$K$2:$O$21,5,FALSE),"")</f>
        <v/>
      </c>
      <c r="N17" s="20" t="str">
        <f>IF(B17=25,VLOOKUP(A17,英雄数据表!A:L,8,FALSE),IF(B17=50,VLOOKUP(A17,英雄数据表!A:L,12,0),""))</f>
        <v/>
      </c>
    </row>
    <row r="18" spans="1:14" x14ac:dyDescent="0.3">
      <c r="A18" s="20">
        <v>11076</v>
      </c>
      <c r="B18" s="21">
        <f t="shared" si="0"/>
        <v>17</v>
      </c>
      <c r="C18" s="21">
        <v>5</v>
      </c>
      <c r="D18" s="21">
        <f>VLOOKUP(A18,英雄数据表!A:D,4,0)</f>
        <v>1</v>
      </c>
      <c r="E18" s="20" t="str">
        <f>VLOOKUP(A18,英雄数据表!A:C,3,0)</f>
        <v>暗黑骨翼</v>
      </c>
      <c r="F18" s="20">
        <f t="shared" si="1"/>
        <v>11076</v>
      </c>
      <c r="G18" s="20">
        <f t="shared" si="2"/>
        <v>11076</v>
      </c>
      <c r="H18" s="21" t="str">
        <f>VLOOKUP(B18,属性中转表!A:F,6,FALSE)</f>
        <v>"hp":40500,"atk":1125</v>
      </c>
      <c r="I18" s="20" t="str">
        <f>IF(VLOOKUP(B18,属性中转表!A:G,7,FALSE)=0,"",VLOOKUP(VLOOKUP(B18,属性中转表!A:G,7,FALSE),属性中转表!$K$2:$P$21,6,0))&amp;IF(VLOOKUP(B18,属性中转表!A:G,7,FALSE)&gt;=50,VLOOKUP(A18,英雄数据表!A:K,9,0),IF(VLOOKUP(B18,属性中转表!A:G,7,FALSE)&gt;=25,VLOOKUP(A18,英雄数据表!A:K,5,0),""))</f>
        <v>"atk":300,"hp":5000,"undpspro":50</v>
      </c>
      <c r="J18" s="20" t="str">
        <f>IF(I18="","",属性中转表!$I$1&amp;(IF(VLOOKUP(B18,属性中转表!A:G,7,FALSE)=0,0,VLOOKUP(VLOOKUP(B18,属性中转表!A:G,7,FALSE),属性中转表!$K$2:$P$21,4,0)))+IFERROR(VLOOKUP(A18,英雄数据表!A:K,IF(武魂!B18&gt;=50,10,IF(武魂!B18&gt;=25,6)),0),0))</f>
        <v>,"dpspro":0</v>
      </c>
      <c r="K18" s="32" t="str">
        <f t="shared" si="3"/>
        <v>"atk":300,"hp":5000,"undpspro":50,"dpspro":0</v>
      </c>
      <c r="L18" s="20" t="str">
        <f>IF(B18&gt;=50,VLOOKUP(A18,英雄数据表!A:L,11,FALSE),IF(B18&gt;=25,VLOOKUP(A18,英雄数据表!A:L,7,0),""))</f>
        <v/>
      </c>
      <c r="M18" s="20" t="str">
        <f>IFERROR(VLOOKUP(B18,属性中转表!$K$2:$O$21,5,FALSE),"")</f>
        <v/>
      </c>
      <c r="N18" s="20" t="str">
        <f>IF(B18=25,VLOOKUP(A18,英雄数据表!A:L,8,FALSE),IF(B18=50,VLOOKUP(A18,英雄数据表!A:L,12,0),""))</f>
        <v/>
      </c>
    </row>
    <row r="19" spans="1:14" x14ac:dyDescent="0.3">
      <c r="A19" s="20">
        <v>11076</v>
      </c>
      <c r="B19" s="21">
        <f t="shared" si="0"/>
        <v>18</v>
      </c>
      <c r="C19" s="21">
        <v>5</v>
      </c>
      <c r="D19" s="21">
        <f>VLOOKUP(A19,英雄数据表!A:D,4,0)</f>
        <v>1</v>
      </c>
      <c r="E19" s="20" t="str">
        <f>VLOOKUP(A19,英雄数据表!A:C,3,0)</f>
        <v>暗黑骨翼</v>
      </c>
      <c r="F19" s="20">
        <f t="shared" si="1"/>
        <v>11076</v>
      </c>
      <c r="G19" s="20">
        <f t="shared" si="2"/>
        <v>11076</v>
      </c>
      <c r="H19" s="21" t="str">
        <f>VLOOKUP(B19,属性中转表!A:F,6,FALSE)</f>
        <v>"hp":43200,"atk":1200</v>
      </c>
      <c r="I19" s="20" t="str">
        <f>IF(VLOOKUP(B19,属性中转表!A:G,7,FALSE)=0,"",VLOOKUP(VLOOKUP(B19,属性中转表!A:G,7,FALSE),属性中转表!$K$2:$P$21,6,0))&amp;IF(VLOOKUP(B19,属性中转表!A:G,7,FALSE)&gt;=50,VLOOKUP(A19,英雄数据表!A:K,9,0),IF(VLOOKUP(B19,属性中转表!A:G,7,FALSE)&gt;=25,VLOOKUP(A19,英雄数据表!A:K,5,0),""))</f>
        <v>"atk":300,"hp":5000,"undpspro":50</v>
      </c>
      <c r="J19" s="20" t="str">
        <f>IF(I19="","",属性中转表!$I$1&amp;(IF(VLOOKUP(B19,属性中转表!A:G,7,FALSE)=0,0,VLOOKUP(VLOOKUP(B19,属性中转表!A:G,7,FALSE),属性中转表!$K$2:$P$21,4,0)))+IFERROR(VLOOKUP(A19,英雄数据表!A:K,IF(武魂!B19&gt;=50,10,IF(武魂!B19&gt;=25,6)),0),0))</f>
        <v>,"dpspro":0</v>
      </c>
      <c r="K19" s="32" t="str">
        <f t="shared" si="3"/>
        <v>"atk":300,"hp":5000,"undpspro":50,"dpspro":0</v>
      </c>
      <c r="L19" s="20" t="str">
        <f>IF(B19&gt;=50,VLOOKUP(A19,英雄数据表!A:L,11,FALSE),IF(B19&gt;=25,VLOOKUP(A19,英雄数据表!A:L,7,0),""))</f>
        <v/>
      </c>
      <c r="M19" s="20" t="str">
        <f>IFERROR(VLOOKUP(B19,属性中转表!$K$2:$O$21,5,FALSE),"")</f>
        <v/>
      </c>
      <c r="N19" s="20" t="str">
        <f>IF(B19=25,VLOOKUP(A19,英雄数据表!A:L,8,FALSE),IF(B19=50,VLOOKUP(A19,英雄数据表!A:L,12,0),""))</f>
        <v/>
      </c>
    </row>
    <row r="20" spans="1:14" x14ac:dyDescent="0.3">
      <c r="A20" s="20">
        <v>11076</v>
      </c>
      <c r="B20" s="21">
        <f t="shared" si="0"/>
        <v>19</v>
      </c>
      <c r="C20" s="21">
        <v>5</v>
      </c>
      <c r="D20" s="21">
        <f>VLOOKUP(A20,英雄数据表!A:D,4,0)</f>
        <v>1</v>
      </c>
      <c r="E20" s="20" t="str">
        <f>VLOOKUP(A20,英雄数据表!A:C,3,0)</f>
        <v>暗黑骨翼</v>
      </c>
      <c r="F20" s="20">
        <f t="shared" si="1"/>
        <v>11076</v>
      </c>
      <c r="G20" s="20">
        <f t="shared" si="2"/>
        <v>11076</v>
      </c>
      <c r="H20" s="21" t="str">
        <f>VLOOKUP(B20,属性中转表!A:F,6,FALSE)</f>
        <v>"hp":45900,"atk":1275</v>
      </c>
      <c r="I20" s="20" t="str">
        <f>IF(VLOOKUP(B20,属性中转表!A:G,7,FALSE)=0,"",VLOOKUP(VLOOKUP(B20,属性中转表!A:G,7,FALSE),属性中转表!$K$2:$P$21,6,0))&amp;IF(VLOOKUP(B20,属性中转表!A:G,7,FALSE)&gt;=50,VLOOKUP(A20,英雄数据表!A:K,9,0),IF(VLOOKUP(B20,属性中转表!A:G,7,FALSE)&gt;=25,VLOOKUP(A20,英雄数据表!A:K,5,0),""))</f>
        <v>"atk":300,"hp":5000,"undpspro":50</v>
      </c>
      <c r="J20" s="20" t="str">
        <f>IF(I20="","",属性中转表!$I$1&amp;(IF(VLOOKUP(B20,属性中转表!A:G,7,FALSE)=0,0,VLOOKUP(VLOOKUP(B20,属性中转表!A:G,7,FALSE),属性中转表!$K$2:$P$21,4,0)))+IFERROR(VLOOKUP(A20,英雄数据表!A:K,IF(武魂!B20&gt;=50,10,IF(武魂!B20&gt;=25,6)),0),0))</f>
        <v>,"dpspro":0</v>
      </c>
      <c r="K20" s="32" t="str">
        <f t="shared" si="3"/>
        <v>"atk":300,"hp":5000,"undpspro":50,"dpspro":0</v>
      </c>
      <c r="L20" s="20" t="str">
        <f>IF(B20&gt;=50,VLOOKUP(A20,英雄数据表!A:L,11,FALSE),IF(B20&gt;=25,VLOOKUP(A20,英雄数据表!A:L,7,0),""))</f>
        <v/>
      </c>
      <c r="M20" s="20" t="str">
        <f>IFERROR(VLOOKUP(B20,属性中转表!$K$2:$O$21,5,FALSE),"")</f>
        <v/>
      </c>
      <c r="N20" s="20" t="str">
        <f>IF(B20=25,VLOOKUP(A20,英雄数据表!A:L,8,FALSE),IF(B20=50,VLOOKUP(A20,英雄数据表!A:L,12,0),""))</f>
        <v/>
      </c>
    </row>
    <row r="21" spans="1:14" x14ac:dyDescent="0.3">
      <c r="A21" s="20">
        <v>11076</v>
      </c>
      <c r="B21" s="21">
        <f t="shared" si="0"/>
        <v>20</v>
      </c>
      <c r="C21" s="21">
        <v>5</v>
      </c>
      <c r="D21" s="21">
        <f>VLOOKUP(A21,英雄数据表!A:D,4,0)</f>
        <v>1</v>
      </c>
      <c r="E21" s="20" t="str">
        <f>VLOOKUP(A21,英雄数据表!A:C,3,0)</f>
        <v>暗黑骨翼</v>
      </c>
      <c r="F21" s="20">
        <f t="shared" si="1"/>
        <v>11076</v>
      </c>
      <c r="G21" s="20">
        <f t="shared" si="2"/>
        <v>11076</v>
      </c>
      <c r="H21" s="21" t="str">
        <f>VLOOKUP(B21,属性中转表!A:F,6,FALSE)</f>
        <v>"hp":48600,"atk":1350</v>
      </c>
      <c r="I21" s="20" t="str">
        <f>IF(VLOOKUP(B21,属性中转表!A:G,7,FALSE)=0,"",VLOOKUP(VLOOKUP(B21,属性中转表!A:G,7,FALSE),属性中转表!$K$2:$P$21,6,0))&amp;IF(VLOOKUP(B21,属性中转表!A:G,7,FALSE)&gt;=50,VLOOKUP(A21,英雄数据表!A:K,9,0),IF(VLOOKUP(B21,属性中转表!A:G,7,FALSE)&gt;=25,VLOOKUP(A21,英雄数据表!A:K,5,0),""))</f>
        <v>"atk":300,"hp":5000,"undpspro":50</v>
      </c>
      <c r="J21" s="20" t="str">
        <f>IF(I21="","",属性中转表!$I$1&amp;(IF(VLOOKUP(B21,属性中转表!A:G,7,FALSE)=0,0,VLOOKUP(VLOOKUP(B21,属性中转表!A:G,7,FALSE),属性中转表!$K$2:$P$21,4,0)))+IFERROR(VLOOKUP(A21,英雄数据表!A:K,IF(武魂!B21&gt;=50,10,IF(武魂!B21&gt;=25,6)),0),0))</f>
        <v>,"dpspro":50</v>
      </c>
      <c r="K21" s="32" t="str">
        <f t="shared" si="3"/>
        <v>"atk":300,"hp":5000,"undpspro":50,"dpspro":50</v>
      </c>
      <c r="L21" s="20" t="str">
        <f>IF(B21&gt;=50,VLOOKUP(A21,英雄数据表!A:L,11,FALSE),IF(B21&gt;=25,VLOOKUP(A21,英雄数据表!A:L,7,0),""))</f>
        <v/>
      </c>
      <c r="M21" s="20" t="str">
        <f>IFERROR(VLOOKUP(B21,属性中转表!$K$2:$O$21,5,FALSE),"")</f>
        <v>"dpspro":50</v>
      </c>
      <c r="N21" s="20" t="str">
        <f>IF(B21=25,VLOOKUP(A21,英雄数据表!A:L,8,FALSE),IF(B21=50,VLOOKUP(A21,英雄数据表!A:L,12,0),""))</f>
        <v/>
      </c>
    </row>
    <row r="22" spans="1:14" x14ac:dyDescent="0.3">
      <c r="A22" s="20">
        <v>11076</v>
      </c>
      <c r="B22" s="21">
        <f t="shared" si="0"/>
        <v>21</v>
      </c>
      <c r="C22" s="21">
        <v>5</v>
      </c>
      <c r="D22" s="21">
        <f>VLOOKUP(A22,英雄数据表!A:D,4,0)</f>
        <v>1</v>
      </c>
      <c r="E22" s="20" t="str">
        <f>VLOOKUP(A22,英雄数据表!A:C,3,0)</f>
        <v>暗黑骨翼</v>
      </c>
      <c r="F22" s="20">
        <f t="shared" si="1"/>
        <v>11076</v>
      </c>
      <c r="G22" s="20">
        <f t="shared" si="2"/>
        <v>11076</v>
      </c>
      <c r="H22" s="21" t="str">
        <f>VLOOKUP(B22,属性中转表!A:F,6,FALSE)</f>
        <v>"hp":52200,"atk":1450</v>
      </c>
      <c r="I22" s="20" t="str">
        <f>IF(VLOOKUP(B22,属性中转表!A:G,7,FALSE)=0,"",VLOOKUP(VLOOKUP(B22,属性中转表!A:G,7,FALSE),属性中转表!$K$2:$P$21,6,0))&amp;IF(VLOOKUP(B22,属性中转表!A:G,7,FALSE)&gt;=50,VLOOKUP(A22,英雄数据表!A:K,9,0),IF(VLOOKUP(B22,属性中转表!A:G,7,FALSE)&gt;=25,VLOOKUP(A22,英雄数据表!A:K,5,0),""))</f>
        <v>"atk":300,"hp":5000,"undpspro":50</v>
      </c>
      <c r="J22" s="20" t="str">
        <f>IF(I22="","",属性中转表!$I$1&amp;(IF(VLOOKUP(B22,属性中转表!A:G,7,FALSE)=0,0,VLOOKUP(VLOOKUP(B22,属性中转表!A:G,7,FALSE),属性中转表!$K$2:$P$21,4,0)))+IFERROR(VLOOKUP(A22,英雄数据表!A:K,IF(武魂!B22&gt;=50,10,IF(武魂!B22&gt;=25,6)),0),0))</f>
        <v>,"dpspro":50</v>
      </c>
      <c r="K22" s="32" t="str">
        <f t="shared" si="3"/>
        <v>"atk":300,"hp":5000,"undpspro":50,"dpspro":50</v>
      </c>
      <c r="L22" s="20" t="str">
        <f>IF(B22&gt;=50,VLOOKUP(A22,英雄数据表!A:L,11,FALSE),IF(B22&gt;=25,VLOOKUP(A22,英雄数据表!A:L,7,0),""))</f>
        <v/>
      </c>
      <c r="M22" s="20" t="str">
        <f>IFERROR(VLOOKUP(B22,属性中转表!$K$2:$O$21,5,FALSE),"")</f>
        <v/>
      </c>
      <c r="N22" s="20" t="str">
        <f>IF(B22=25,VLOOKUP(A22,英雄数据表!A:L,8,FALSE),IF(B22=50,VLOOKUP(A22,英雄数据表!A:L,12,0),""))</f>
        <v/>
      </c>
    </row>
    <row r="23" spans="1:14" x14ac:dyDescent="0.3">
      <c r="A23" s="20">
        <v>11076</v>
      </c>
      <c r="B23" s="21">
        <f t="shared" si="0"/>
        <v>22</v>
      </c>
      <c r="C23" s="21">
        <v>5</v>
      </c>
      <c r="D23" s="21">
        <f>VLOOKUP(A23,英雄数据表!A:D,4,0)</f>
        <v>1</v>
      </c>
      <c r="E23" s="20" t="str">
        <f>VLOOKUP(A23,英雄数据表!A:C,3,0)</f>
        <v>暗黑骨翼</v>
      </c>
      <c r="F23" s="20">
        <f t="shared" si="1"/>
        <v>11076</v>
      </c>
      <c r="G23" s="20">
        <f t="shared" si="2"/>
        <v>11076</v>
      </c>
      <c r="H23" s="21" t="str">
        <f>VLOOKUP(B23,属性中转表!A:F,6,FALSE)</f>
        <v>"hp":55800,"atk":1550</v>
      </c>
      <c r="I23" s="20" t="str">
        <f>IF(VLOOKUP(B23,属性中转表!A:G,7,FALSE)=0,"",VLOOKUP(VLOOKUP(B23,属性中转表!A:G,7,FALSE),属性中转表!$K$2:$P$21,6,0))&amp;IF(VLOOKUP(B23,属性中转表!A:G,7,FALSE)&gt;=50,VLOOKUP(A23,英雄数据表!A:K,9,0),IF(VLOOKUP(B23,属性中转表!A:G,7,FALSE)&gt;=25,VLOOKUP(A23,英雄数据表!A:K,5,0),""))</f>
        <v>"atk":300,"hp":5000,"undpspro":50</v>
      </c>
      <c r="J23" s="20" t="str">
        <f>IF(I23="","",属性中转表!$I$1&amp;(IF(VLOOKUP(B23,属性中转表!A:G,7,FALSE)=0,0,VLOOKUP(VLOOKUP(B23,属性中转表!A:G,7,FALSE),属性中转表!$K$2:$P$21,4,0)))+IFERROR(VLOOKUP(A23,英雄数据表!A:K,IF(武魂!B23&gt;=50,10,IF(武魂!B23&gt;=25,6)),0),0))</f>
        <v>,"dpspro":50</v>
      </c>
      <c r="K23" s="32" t="str">
        <f t="shared" si="3"/>
        <v>"atk":300,"hp":5000,"undpspro":50,"dpspro":50</v>
      </c>
      <c r="L23" s="20" t="str">
        <f>IF(B23&gt;=50,VLOOKUP(A23,英雄数据表!A:L,11,FALSE),IF(B23&gt;=25,VLOOKUP(A23,英雄数据表!A:L,7,0),""))</f>
        <v/>
      </c>
      <c r="M23" s="20" t="str">
        <f>IFERROR(VLOOKUP(B23,属性中转表!$K$2:$O$21,5,FALSE),"")</f>
        <v/>
      </c>
      <c r="N23" s="20" t="str">
        <f>IF(B23=25,VLOOKUP(A23,英雄数据表!A:L,8,FALSE),IF(B23=50,VLOOKUP(A23,英雄数据表!A:L,12,0),""))</f>
        <v/>
      </c>
    </row>
    <row r="24" spans="1:14" x14ac:dyDescent="0.3">
      <c r="A24" s="20">
        <v>11076</v>
      </c>
      <c r="B24" s="21">
        <f t="shared" si="0"/>
        <v>23</v>
      </c>
      <c r="C24" s="21">
        <v>5</v>
      </c>
      <c r="D24" s="21">
        <f>VLOOKUP(A24,英雄数据表!A:D,4,0)</f>
        <v>1</v>
      </c>
      <c r="E24" s="20" t="str">
        <f>VLOOKUP(A24,英雄数据表!A:C,3,0)</f>
        <v>暗黑骨翼</v>
      </c>
      <c r="F24" s="20">
        <f t="shared" si="1"/>
        <v>11076</v>
      </c>
      <c r="G24" s="20">
        <f t="shared" si="2"/>
        <v>11076</v>
      </c>
      <c r="H24" s="21" t="str">
        <f>VLOOKUP(B24,属性中转表!A:F,6,FALSE)</f>
        <v>"hp":59400,"atk":1650</v>
      </c>
      <c r="I24" s="20" t="str">
        <f>IF(VLOOKUP(B24,属性中转表!A:G,7,FALSE)=0,"",VLOOKUP(VLOOKUP(B24,属性中转表!A:G,7,FALSE),属性中转表!$K$2:$P$21,6,0))&amp;IF(VLOOKUP(B24,属性中转表!A:G,7,FALSE)&gt;=50,VLOOKUP(A24,英雄数据表!A:K,9,0),IF(VLOOKUP(B24,属性中转表!A:G,7,FALSE)&gt;=25,VLOOKUP(A24,英雄数据表!A:K,5,0),""))</f>
        <v>"atk":300,"hp":5000,"undpspro":50</v>
      </c>
      <c r="J24" s="20" t="str">
        <f>IF(I24="","",属性中转表!$I$1&amp;(IF(VLOOKUP(B24,属性中转表!A:G,7,FALSE)=0,0,VLOOKUP(VLOOKUP(B24,属性中转表!A:G,7,FALSE),属性中转表!$K$2:$P$21,4,0)))+IFERROR(VLOOKUP(A24,英雄数据表!A:K,IF(武魂!B24&gt;=50,10,IF(武魂!B24&gt;=25,6)),0),0))</f>
        <v>,"dpspro":50</v>
      </c>
      <c r="K24" s="32" t="str">
        <f t="shared" si="3"/>
        <v>"atk":300,"hp":5000,"undpspro":50,"dpspro":50</v>
      </c>
      <c r="L24" s="20" t="str">
        <f>IF(B24&gt;=50,VLOOKUP(A24,英雄数据表!A:L,11,FALSE),IF(B24&gt;=25,VLOOKUP(A24,英雄数据表!A:L,7,0),""))</f>
        <v/>
      </c>
      <c r="M24" s="20" t="str">
        <f>IFERROR(VLOOKUP(B24,属性中转表!$K$2:$O$21,5,FALSE),"")</f>
        <v/>
      </c>
      <c r="N24" s="20" t="str">
        <f>IF(B24=25,VLOOKUP(A24,英雄数据表!A:L,8,FALSE),IF(B24=50,VLOOKUP(A24,英雄数据表!A:L,12,0),""))</f>
        <v/>
      </c>
    </row>
    <row r="25" spans="1:14" x14ac:dyDescent="0.3">
      <c r="A25" s="20">
        <v>11076</v>
      </c>
      <c r="B25" s="21">
        <f t="shared" si="0"/>
        <v>24</v>
      </c>
      <c r="C25" s="21">
        <v>5</v>
      </c>
      <c r="D25" s="21">
        <f>VLOOKUP(A25,英雄数据表!A:D,4,0)</f>
        <v>1</v>
      </c>
      <c r="E25" s="20" t="str">
        <f>VLOOKUP(A25,英雄数据表!A:C,3,0)</f>
        <v>暗黑骨翼</v>
      </c>
      <c r="F25" s="20">
        <f t="shared" si="1"/>
        <v>11076</v>
      </c>
      <c r="G25" s="20">
        <f t="shared" si="2"/>
        <v>11076</v>
      </c>
      <c r="H25" s="21" t="str">
        <f>VLOOKUP(B25,属性中转表!A:F,6,FALSE)</f>
        <v>"hp":63000,"atk":1750</v>
      </c>
      <c r="I25" s="20" t="str">
        <f>IF(VLOOKUP(B25,属性中转表!A:G,7,FALSE)=0,"",VLOOKUP(VLOOKUP(B25,属性中转表!A:G,7,FALSE),属性中转表!$K$2:$P$21,6,0))&amp;IF(VLOOKUP(B25,属性中转表!A:G,7,FALSE)&gt;=50,VLOOKUP(A25,英雄数据表!A:K,9,0),IF(VLOOKUP(B25,属性中转表!A:G,7,FALSE)&gt;=25,VLOOKUP(A25,英雄数据表!A:K,5,0),""))</f>
        <v>"atk":300,"hp":5000,"undpspro":50</v>
      </c>
      <c r="J25" s="20" t="str">
        <f>IF(I25="","",属性中转表!$I$1&amp;(IF(VLOOKUP(B25,属性中转表!A:G,7,FALSE)=0,0,VLOOKUP(VLOOKUP(B25,属性中转表!A:G,7,FALSE),属性中转表!$K$2:$P$21,4,0)))+IFERROR(VLOOKUP(A25,英雄数据表!A:K,IF(武魂!B25&gt;=50,10,IF(武魂!B25&gt;=25,6)),0),0))</f>
        <v>,"dpspro":50</v>
      </c>
      <c r="K25" s="32" t="str">
        <f t="shared" si="3"/>
        <v>"atk":300,"hp":5000,"undpspro":50,"dpspro":50</v>
      </c>
      <c r="L25" s="20" t="str">
        <f>IF(B25&gt;=50,VLOOKUP(A25,英雄数据表!A:L,11,FALSE),IF(B25&gt;=25,VLOOKUP(A25,英雄数据表!A:L,7,0),""))</f>
        <v/>
      </c>
      <c r="M25" s="20" t="str">
        <f>IFERROR(VLOOKUP(B25,属性中转表!$K$2:$O$21,5,FALSE),"")</f>
        <v/>
      </c>
      <c r="N25" s="20" t="str">
        <f>IF(B25=25,VLOOKUP(A25,英雄数据表!A:L,8,FALSE),IF(B25=50,VLOOKUP(A25,英雄数据表!A:L,12,0),""))</f>
        <v/>
      </c>
    </row>
    <row r="26" spans="1:14" x14ac:dyDescent="0.3">
      <c r="A26" s="20">
        <v>11076</v>
      </c>
      <c r="B26" s="21">
        <f t="shared" si="0"/>
        <v>25</v>
      </c>
      <c r="C26" s="21">
        <v>5</v>
      </c>
      <c r="D26" s="21">
        <f>VLOOKUP(A26,英雄数据表!A:D,4,0)</f>
        <v>1</v>
      </c>
      <c r="E26" s="20" t="str">
        <f>VLOOKUP(A26,英雄数据表!A:C,3,0)</f>
        <v>暗黑骨翼</v>
      </c>
      <c r="F26" s="20">
        <f t="shared" si="1"/>
        <v>11076</v>
      </c>
      <c r="G26" s="20">
        <f t="shared" si="2"/>
        <v>11076</v>
      </c>
      <c r="H26" s="21" t="str">
        <f>VLOOKUP(B26,属性中转表!A:F,6,FALSE)</f>
        <v>"hp":66600,"atk":1850</v>
      </c>
      <c r="I26" s="20" t="str">
        <f>IF(VLOOKUP(B26,属性中转表!A:G,7,FALSE)=0,"",VLOOKUP(VLOOKUP(B26,属性中转表!A:G,7,FALSE),属性中转表!$K$2:$P$21,6,0))&amp;IF(VLOOKUP(B26,属性中转表!A:G,7,FALSE)&gt;=50,VLOOKUP(A26,英雄数据表!A:K,9,0),IF(VLOOKUP(B26,属性中转表!A:G,7,FALSE)&gt;=25,VLOOKUP(A26,英雄数据表!A:K,5,0),""))</f>
        <v>"atk":300,"hp":5000,"undpspro":50</v>
      </c>
      <c r="J26" s="20" t="str">
        <f>IF(I26="","",属性中转表!$I$1&amp;(IF(VLOOKUP(B26,属性中转表!A:G,7,FALSE)=0,0,VLOOKUP(VLOOKUP(B26,属性中转表!A:G,7,FALSE),属性中转表!$K$2:$P$21,4,0)))+IFERROR(VLOOKUP(A26,英雄数据表!A:K,IF(武魂!B26&gt;=50,10,IF(武魂!B26&gt;=25,6)),0),0))</f>
        <v>,"dpspro":50</v>
      </c>
      <c r="K26" s="32" t="str">
        <f t="shared" si="3"/>
        <v>"atk":300,"hp":5000,"undpspro":50,"dpspro":50</v>
      </c>
      <c r="L26" s="20" t="str">
        <f>IF(B26&gt;=50,VLOOKUP(A26,英雄数据表!A:L,11,FALSE),IF(B26&gt;=25,VLOOKUP(A26,英雄数据表!A:L,7,0),""))</f>
        <v>"1107601004"</v>
      </c>
      <c r="M26" s="20" t="str">
        <f>IFERROR(VLOOKUP(B26,属性中转表!$K$2:$O$21,5,FALSE),"")</f>
        <v/>
      </c>
      <c r="N26" s="20" t="str">
        <f>IF(B26=25,VLOOKUP(A26,英雄数据表!A:L,8,FALSE),IF(B26=50,VLOOKUP(A26,英雄数据表!A:L,12,0),""))</f>
        <v>每次受到直接攻击，怒气额外提升3点</v>
      </c>
    </row>
    <row r="27" spans="1:14" x14ac:dyDescent="0.3">
      <c r="A27" s="20">
        <v>11076</v>
      </c>
      <c r="B27" s="21">
        <f t="shared" si="0"/>
        <v>26</v>
      </c>
      <c r="C27" s="21">
        <v>5</v>
      </c>
      <c r="D27" s="21">
        <f>VLOOKUP(A27,英雄数据表!A:D,4,0)</f>
        <v>1</v>
      </c>
      <c r="E27" s="20" t="str">
        <f>VLOOKUP(A27,英雄数据表!A:C,3,0)</f>
        <v>暗黑骨翼</v>
      </c>
      <c r="F27" s="20">
        <f t="shared" si="1"/>
        <v>11076</v>
      </c>
      <c r="G27" s="20">
        <f t="shared" si="2"/>
        <v>11076</v>
      </c>
      <c r="H27" s="21" t="str">
        <f>VLOOKUP(B27,属性中转表!A:F,6,FALSE)</f>
        <v>"hp":70200,"atk":1950</v>
      </c>
      <c r="I27" s="20" t="str">
        <f>IF(VLOOKUP(B27,属性中转表!A:G,7,FALSE)=0,"",VLOOKUP(VLOOKUP(B27,属性中转表!A:G,7,FALSE),属性中转表!$K$2:$P$21,6,0))&amp;IF(VLOOKUP(B27,属性中转表!A:G,7,FALSE)&gt;=50,VLOOKUP(A27,英雄数据表!A:K,9,0),IF(VLOOKUP(B27,属性中转表!A:G,7,FALSE)&gt;=25,VLOOKUP(A27,英雄数据表!A:K,5,0),""))</f>
        <v>"atk":300,"hp":5000,"undpspro":50</v>
      </c>
      <c r="J27" s="20" t="str">
        <f>IF(I27="","",属性中转表!$I$1&amp;(IF(VLOOKUP(B27,属性中转表!A:G,7,FALSE)=0,0,VLOOKUP(VLOOKUP(B27,属性中转表!A:G,7,FALSE),属性中转表!$K$2:$P$21,4,0)))+IFERROR(VLOOKUP(A27,英雄数据表!A:K,IF(武魂!B27&gt;=50,10,IF(武魂!B27&gt;=25,6)),0),0))</f>
        <v>,"dpspro":50</v>
      </c>
      <c r="K27" s="32" t="str">
        <f t="shared" si="3"/>
        <v>"atk":300,"hp":5000,"undpspro":50,"dpspro":50</v>
      </c>
      <c r="L27" s="20" t="str">
        <f>IF(B27&gt;=50,VLOOKUP(A27,英雄数据表!A:L,11,FALSE),IF(B27&gt;=25,VLOOKUP(A27,英雄数据表!A:L,7,0),""))</f>
        <v>"1107601004"</v>
      </c>
      <c r="M27" s="20" t="str">
        <f>IFERROR(VLOOKUP(B27,属性中转表!$K$2:$O$21,5,FALSE),"")</f>
        <v/>
      </c>
      <c r="N27" s="20" t="str">
        <f>IF(B27=25,VLOOKUP(A27,英雄数据表!A:L,8,FALSE),IF(B27=50,VLOOKUP(A27,英雄数据表!A:L,12,0),""))</f>
        <v/>
      </c>
    </row>
    <row r="28" spans="1:14" x14ac:dyDescent="0.3">
      <c r="A28" s="20">
        <v>11076</v>
      </c>
      <c r="B28" s="21">
        <f t="shared" si="0"/>
        <v>27</v>
      </c>
      <c r="C28" s="21">
        <v>5</v>
      </c>
      <c r="D28" s="21">
        <f>VLOOKUP(A28,英雄数据表!A:D,4,0)</f>
        <v>1</v>
      </c>
      <c r="E28" s="20" t="str">
        <f>VLOOKUP(A28,英雄数据表!A:C,3,0)</f>
        <v>暗黑骨翼</v>
      </c>
      <c r="F28" s="20">
        <f t="shared" si="1"/>
        <v>11076</v>
      </c>
      <c r="G28" s="20">
        <f t="shared" si="2"/>
        <v>11076</v>
      </c>
      <c r="H28" s="21" t="str">
        <f>VLOOKUP(B28,属性中转表!A:F,6,FALSE)</f>
        <v>"hp":73800,"atk":2050</v>
      </c>
      <c r="I28" s="20" t="str">
        <f>IF(VLOOKUP(B28,属性中转表!A:G,7,FALSE)=0,"",VLOOKUP(VLOOKUP(B28,属性中转表!A:G,7,FALSE),属性中转表!$K$2:$P$21,6,0))&amp;IF(VLOOKUP(B28,属性中转表!A:G,7,FALSE)&gt;=50,VLOOKUP(A28,英雄数据表!A:K,9,0),IF(VLOOKUP(B28,属性中转表!A:G,7,FALSE)&gt;=25,VLOOKUP(A28,英雄数据表!A:K,5,0),""))</f>
        <v>"atk":300,"hp":5000,"undpspro":50</v>
      </c>
      <c r="J28" s="20" t="str">
        <f>IF(I28="","",属性中转表!$I$1&amp;(IF(VLOOKUP(B28,属性中转表!A:G,7,FALSE)=0,0,VLOOKUP(VLOOKUP(B28,属性中转表!A:G,7,FALSE),属性中转表!$K$2:$P$21,4,0)))+IFERROR(VLOOKUP(A28,英雄数据表!A:K,IF(武魂!B28&gt;=50,10,IF(武魂!B28&gt;=25,6)),0),0))</f>
        <v>,"dpspro":50</v>
      </c>
      <c r="K28" s="32" t="str">
        <f t="shared" si="3"/>
        <v>"atk":300,"hp":5000,"undpspro":50,"dpspro":50</v>
      </c>
      <c r="L28" s="20" t="str">
        <f>IF(B28&gt;=50,VLOOKUP(A28,英雄数据表!A:L,11,FALSE),IF(B28&gt;=25,VLOOKUP(A28,英雄数据表!A:L,7,0),""))</f>
        <v>"1107601004"</v>
      </c>
      <c r="M28" s="20" t="str">
        <f>IFERROR(VLOOKUP(B28,属性中转表!$K$2:$O$21,5,FALSE),"")</f>
        <v/>
      </c>
      <c r="N28" s="20" t="str">
        <f>IF(B28=25,VLOOKUP(A28,英雄数据表!A:L,8,FALSE),IF(B28=50,VLOOKUP(A28,英雄数据表!A:L,12,0),""))</f>
        <v/>
      </c>
    </row>
    <row r="29" spans="1:14" x14ac:dyDescent="0.3">
      <c r="A29" s="20">
        <v>11076</v>
      </c>
      <c r="B29" s="21">
        <f t="shared" si="0"/>
        <v>28</v>
      </c>
      <c r="C29" s="21">
        <v>5</v>
      </c>
      <c r="D29" s="21">
        <f>VLOOKUP(A29,英雄数据表!A:D,4,0)</f>
        <v>1</v>
      </c>
      <c r="E29" s="20" t="str">
        <f>VLOOKUP(A29,英雄数据表!A:C,3,0)</f>
        <v>暗黑骨翼</v>
      </c>
      <c r="F29" s="20">
        <f t="shared" si="1"/>
        <v>11076</v>
      </c>
      <c r="G29" s="20">
        <f t="shared" si="2"/>
        <v>11076</v>
      </c>
      <c r="H29" s="21" t="str">
        <f>VLOOKUP(B29,属性中转表!A:F,6,FALSE)</f>
        <v>"hp":77400,"atk":2150</v>
      </c>
      <c r="I29" s="20" t="str">
        <f>IF(VLOOKUP(B29,属性中转表!A:G,7,FALSE)=0,"",VLOOKUP(VLOOKUP(B29,属性中转表!A:G,7,FALSE),属性中转表!$K$2:$P$21,6,0))&amp;IF(VLOOKUP(B29,属性中转表!A:G,7,FALSE)&gt;=50,VLOOKUP(A29,英雄数据表!A:K,9,0),IF(VLOOKUP(B29,属性中转表!A:G,7,FALSE)&gt;=25,VLOOKUP(A29,英雄数据表!A:K,5,0),""))</f>
        <v>"atk":300,"hp":5000,"undpspro":50</v>
      </c>
      <c r="J29" s="20" t="str">
        <f>IF(I29="","",属性中转表!$I$1&amp;(IF(VLOOKUP(B29,属性中转表!A:G,7,FALSE)=0,0,VLOOKUP(VLOOKUP(B29,属性中转表!A:G,7,FALSE),属性中转表!$K$2:$P$21,4,0)))+IFERROR(VLOOKUP(A29,英雄数据表!A:K,IF(武魂!B29&gt;=50,10,IF(武魂!B29&gt;=25,6)),0),0))</f>
        <v>,"dpspro":50</v>
      </c>
      <c r="K29" s="32" t="str">
        <f t="shared" si="3"/>
        <v>"atk":300,"hp":5000,"undpspro":50,"dpspro":50</v>
      </c>
      <c r="L29" s="20" t="str">
        <f>IF(B29&gt;=50,VLOOKUP(A29,英雄数据表!A:L,11,FALSE),IF(B29&gt;=25,VLOOKUP(A29,英雄数据表!A:L,7,0),""))</f>
        <v>"1107601004"</v>
      </c>
      <c r="M29" s="20" t="str">
        <f>IFERROR(VLOOKUP(B29,属性中转表!$K$2:$O$21,5,FALSE),"")</f>
        <v/>
      </c>
      <c r="N29" s="20" t="str">
        <f>IF(B29=25,VLOOKUP(A29,英雄数据表!A:L,8,FALSE),IF(B29=50,VLOOKUP(A29,英雄数据表!A:L,12,0),""))</f>
        <v/>
      </c>
    </row>
    <row r="30" spans="1:14" x14ac:dyDescent="0.3">
      <c r="A30" s="20">
        <v>11076</v>
      </c>
      <c r="B30" s="21">
        <f t="shared" si="0"/>
        <v>29</v>
      </c>
      <c r="C30" s="21">
        <v>5</v>
      </c>
      <c r="D30" s="21">
        <f>VLOOKUP(A30,英雄数据表!A:D,4,0)</f>
        <v>1</v>
      </c>
      <c r="E30" s="20" t="str">
        <f>VLOOKUP(A30,英雄数据表!A:C,3,0)</f>
        <v>暗黑骨翼</v>
      </c>
      <c r="F30" s="20">
        <f t="shared" si="1"/>
        <v>11076</v>
      </c>
      <c r="G30" s="20">
        <f t="shared" si="2"/>
        <v>11076</v>
      </c>
      <c r="H30" s="21" t="str">
        <f>VLOOKUP(B30,属性中转表!A:F,6,FALSE)</f>
        <v>"hp":81000,"atk":2250</v>
      </c>
      <c r="I30" s="20" t="str">
        <f>IF(VLOOKUP(B30,属性中转表!A:G,7,FALSE)=0,"",VLOOKUP(VLOOKUP(B30,属性中转表!A:G,7,FALSE),属性中转表!$K$2:$P$21,6,0))&amp;IF(VLOOKUP(B30,属性中转表!A:G,7,FALSE)&gt;=50,VLOOKUP(A30,英雄数据表!A:K,9,0),IF(VLOOKUP(B30,属性中转表!A:G,7,FALSE)&gt;=25,VLOOKUP(A30,英雄数据表!A:K,5,0),""))</f>
        <v>"atk":300,"hp":5000,"undpspro":50</v>
      </c>
      <c r="J30" s="20" t="str">
        <f>IF(I30="","",属性中转表!$I$1&amp;(IF(VLOOKUP(B30,属性中转表!A:G,7,FALSE)=0,0,VLOOKUP(VLOOKUP(B30,属性中转表!A:G,7,FALSE),属性中转表!$K$2:$P$21,4,0)))+IFERROR(VLOOKUP(A30,英雄数据表!A:K,IF(武魂!B30&gt;=50,10,IF(武魂!B30&gt;=25,6)),0),0))</f>
        <v>,"dpspro":50</v>
      </c>
      <c r="K30" s="32" t="str">
        <f t="shared" si="3"/>
        <v>"atk":300,"hp":5000,"undpspro":50,"dpspro":50</v>
      </c>
      <c r="L30" s="20" t="str">
        <f>IF(B30&gt;=50,VLOOKUP(A30,英雄数据表!A:L,11,FALSE),IF(B30&gt;=25,VLOOKUP(A30,英雄数据表!A:L,7,0),""))</f>
        <v>"1107601004"</v>
      </c>
      <c r="M30" s="20" t="str">
        <f>IFERROR(VLOOKUP(B30,属性中转表!$K$2:$O$21,5,FALSE),"")</f>
        <v/>
      </c>
      <c r="N30" s="20" t="str">
        <f>IF(B30=25,VLOOKUP(A30,英雄数据表!A:L,8,FALSE),IF(B30=50,VLOOKUP(A30,英雄数据表!A:L,12,0),""))</f>
        <v/>
      </c>
    </row>
    <row r="31" spans="1:14" x14ac:dyDescent="0.3">
      <c r="A31" s="20">
        <v>11076</v>
      </c>
      <c r="B31" s="21">
        <f t="shared" si="0"/>
        <v>30</v>
      </c>
      <c r="C31" s="21">
        <v>5</v>
      </c>
      <c r="D31" s="21">
        <f>VLOOKUP(A31,英雄数据表!A:D,4,0)</f>
        <v>1</v>
      </c>
      <c r="E31" s="20" t="str">
        <f>VLOOKUP(A31,英雄数据表!A:C,3,0)</f>
        <v>暗黑骨翼</v>
      </c>
      <c r="F31" s="20">
        <f t="shared" si="1"/>
        <v>11076</v>
      </c>
      <c r="G31" s="20">
        <f t="shared" si="2"/>
        <v>11076</v>
      </c>
      <c r="H31" s="21" t="str">
        <f>VLOOKUP(B31,属性中转表!A:F,6,FALSE)</f>
        <v>"hp":84600,"atk":2350</v>
      </c>
      <c r="I31" s="20" t="str">
        <f>IF(VLOOKUP(B31,属性中转表!A:G,7,FALSE)=0,"",VLOOKUP(VLOOKUP(B31,属性中转表!A:G,7,FALSE),属性中转表!$K$2:$P$21,6,0))&amp;IF(VLOOKUP(B31,属性中转表!A:G,7,FALSE)&gt;=50,VLOOKUP(A31,英雄数据表!A:K,9,0),IF(VLOOKUP(B31,属性中转表!A:G,7,FALSE)&gt;=25,VLOOKUP(A31,英雄数据表!A:K,5,0),""))</f>
        <v>"atk":300,"hp":5000,"undpspro":100</v>
      </c>
      <c r="J31" s="20" t="str">
        <f>IF(I31="","",属性中转表!$I$1&amp;(IF(VLOOKUP(B31,属性中转表!A:G,7,FALSE)=0,0,VLOOKUP(VLOOKUP(B31,属性中转表!A:G,7,FALSE),属性中转表!$K$2:$P$21,4,0)))+IFERROR(VLOOKUP(A31,英雄数据表!A:K,IF(武魂!B31&gt;=50,10,IF(武魂!B31&gt;=25,6)),0),0))</f>
        <v>,"dpspro":50</v>
      </c>
      <c r="K31" s="32" t="str">
        <f t="shared" si="3"/>
        <v>"atk":300,"hp":5000,"undpspro":100,"dpspro":50</v>
      </c>
      <c r="L31" s="20" t="str">
        <f>IF(B31&gt;=50,VLOOKUP(A31,英雄数据表!A:L,11,FALSE),IF(B31&gt;=25,VLOOKUP(A31,英雄数据表!A:L,7,0),""))</f>
        <v>"1107601004"</v>
      </c>
      <c r="M31" s="20" t="str">
        <f>IFERROR(VLOOKUP(B31,属性中转表!$K$2:$O$21,5,FALSE),"")</f>
        <v>"undpspro":50</v>
      </c>
      <c r="N31" s="20" t="str">
        <f>IF(B31=25,VLOOKUP(A31,英雄数据表!A:L,8,FALSE),IF(B31=50,VLOOKUP(A31,英雄数据表!A:L,12,0),""))</f>
        <v/>
      </c>
    </row>
    <row r="32" spans="1:14" x14ac:dyDescent="0.3">
      <c r="A32" s="20">
        <v>11076</v>
      </c>
      <c r="B32" s="21">
        <f t="shared" si="0"/>
        <v>31</v>
      </c>
      <c r="C32" s="21">
        <v>5</v>
      </c>
      <c r="D32" s="21">
        <f>VLOOKUP(A32,英雄数据表!A:D,4,0)</f>
        <v>1</v>
      </c>
      <c r="E32" s="20" t="str">
        <f>VLOOKUP(A32,英雄数据表!A:C,3,0)</f>
        <v>暗黑骨翼</v>
      </c>
      <c r="F32" s="20">
        <f t="shared" si="1"/>
        <v>11076</v>
      </c>
      <c r="G32" s="20">
        <f t="shared" si="2"/>
        <v>11076</v>
      </c>
      <c r="H32" s="21" t="str">
        <f>VLOOKUP(B32,属性中转表!A:F,6,FALSE)</f>
        <v>"hp":89100,"atk":2475</v>
      </c>
      <c r="I32" s="20" t="str">
        <f>IF(VLOOKUP(B32,属性中转表!A:G,7,FALSE)=0,"",VLOOKUP(VLOOKUP(B32,属性中转表!A:G,7,FALSE),属性中转表!$K$2:$P$21,6,0))&amp;IF(VLOOKUP(B32,属性中转表!A:G,7,FALSE)&gt;=50,VLOOKUP(A32,英雄数据表!A:K,9,0),IF(VLOOKUP(B32,属性中转表!A:G,7,FALSE)&gt;=25,VLOOKUP(A32,英雄数据表!A:K,5,0),""))</f>
        <v>"atk":300,"hp":5000,"undpspro":100</v>
      </c>
      <c r="J32" s="20" t="str">
        <f>IF(I32="","",属性中转表!$I$1&amp;(IF(VLOOKUP(B32,属性中转表!A:G,7,FALSE)=0,0,VLOOKUP(VLOOKUP(B32,属性中转表!A:G,7,FALSE),属性中转表!$K$2:$P$21,4,0)))+IFERROR(VLOOKUP(A32,英雄数据表!A:K,IF(武魂!B32&gt;=50,10,IF(武魂!B32&gt;=25,6)),0),0))</f>
        <v>,"dpspro":50</v>
      </c>
      <c r="K32" s="32" t="str">
        <f t="shared" si="3"/>
        <v>"atk":300,"hp":5000,"undpspro":100,"dpspro":50</v>
      </c>
      <c r="L32" s="20" t="str">
        <f>IF(B32&gt;=50,VLOOKUP(A32,英雄数据表!A:L,11,FALSE),IF(B32&gt;=25,VLOOKUP(A32,英雄数据表!A:L,7,0),""))</f>
        <v>"1107601004"</v>
      </c>
      <c r="M32" s="20" t="str">
        <f>IFERROR(VLOOKUP(B32,属性中转表!$K$2:$O$21,5,FALSE),"")</f>
        <v/>
      </c>
      <c r="N32" s="20" t="str">
        <f>IF(B32=25,VLOOKUP(A32,英雄数据表!A:L,8,FALSE),IF(B32=50,VLOOKUP(A32,英雄数据表!A:L,12,0),""))</f>
        <v/>
      </c>
    </row>
    <row r="33" spans="1:14" x14ac:dyDescent="0.3">
      <c r="A33" s="20">
        <v>11076</v>
      </c>
      <c r="B33" s="21">
        <f t="shared" si="0"/>
        <v>32</v>
      </c>
      <c r="C33" s="21">
        <v>5</v>
      </c>
      <c r="D33" s="21">
        <f>VLOOKUP(A33,英雄数据表!A:D,4,0)</f>
        <v>1</v>
      </c>
      <c r="E33" s="20" t="str">
        <f>VLOOKUP(A33,英雄数据表!A:C,3,0)</f>
        <v>暗黑骨翼</v>
      </c>
      <c r="F33" s="20">
        <f t="shared" si="1"/>
        <v>11076</v>
      </c>
      <c r="G33" s="20">
        <f t="shared" si="2"/>
        <v>11076</v>
      </c>
      <c r="H33" s="21" t="str">
        <f>VLOOKUP(B33,属性中转表!A:F,6,FALSE)</f>
        <v>"hp":93600,"atk":2600</v>
      </c>
      <c r="I33" s="20" t="str">
        <f>IF(VLOOKUP(B33,属性中转表!A:G,7,FALSE)=0,"",VLOOKUP(VLOOKUP(B33,属性中转表!A:G,7,FALSE),属性中转表!$K$2:$P$21,6,0))&amp;IF(VLOOKUP(B33,属性中转表!A:G,7,FALSE)&gt;=50,VLOOKUP(A33,英雄数据表!A:K,9,0),IF(VLOOKUP(B33,属性中转表!A:G,7,FALSE)&gt;=25,VLOOKUP(A33,英雄数据表!A:K,5,0),""))</f>
        <v>"atk":300,"hp":5000,"undpspro":100</v>
      </c>
      <c r="J33" s="20" t="str">
        <f>IF(I33="","",属性中转表!$I$1&amp;(IF(VLOOKUP(B33,属性中转表!A:G,7,FALSE)=0,0,VLOOKUP(VLOOKUP(B33,属性中转表!A:G,7,FALSE),属性中转表!$K$2:$P$21,4,0)))+IFERROR(VLOOKUP(A33,英雄数据表!A:K,IF(武魂!B33&gt;=50,10,IF(武魂!B33&gt;=25,6)),0),0))</f>
        <v>,"dpspro":50</v>
      </c>
      <c r="K33" s="32" t="str">
        <f t="shared" si="3"/>
        <v>"atk":300,"hp":5000,"undpspro":100,"dpspro":50</v>
      </c>
      <c r="L33" s="20" t="str">
        <f>IF(B33&gt;=50,VLOOKUP(A33,英雄数据表!A:L,11,FALSE),IF(B33&gt;=25,VLOOKUP(A33,英雄数据表!A:L,7,0),""))</f>
        <v>"1107601004"</v>
      </c>
      <c r="M33" s="20" t="str">
        <f>IFERROR(VLOOKUP(B33,属性中转表!$K$2:$O$21,5,FALSE),"")</f>
        <v/>
      </c>
      <c r="N33" s="20" t="str">
        <f>IF(B33=25,VLOOKUP(A33,英雄数据表!A:L,8,FALSE),IF(B33=50,VLOOKUP(A33,英雄数据表!A:L,12,0),""))</f>
        <v/>
      </c>
    </row>
    <row r="34" spans="1:14" x14ac:dyDescent="0.3">
      <c r="A34" s="20">
        <v>11076</v>
      </c>
      <c r="B34" s="21">
        <f t="shared" si="0"/>
        <v>33</v>
      </c>
      <c r="C34" s="21">
        <v>5</v>
      </c>
      <c r="D34" s="21">
        <f>VLOOKUP(A34,英雄数据表!A:D,4,0)</f>
        <v>1</v>
      </c>
      <c r="E34" s="20" t="str">
        <f>VLOOKUP(A34,英雄数据表!A:C,3,0)</f>
        <v>暗黑骨翼</v>
      </c>
      <c r="F34" s="20">
        <f t="shared" si="1"/>
        <v>11076</v>
      </c>
      <c r="G34" s="20">
        <f t="shared" si="2"/>
        <v>11076</v>
      </c>
      <c r="H34" s="21" t="str">
        <f>VLOOKUP(B34,属性中转表!A:F,6,FALSE)</f>
        <v>"hp":98100,"atk":2725</v>
      </c>
      <c r="I34" s="20" t="str">
        <f>IF(VLOOKUP(B34,属性中转表!A:G,7,FALSE)=0,"",VLOOKUP(VLOOKUP(B34,属性中转表!A:G,7,FALSE),属性中转表!$K$2:$P$21,6,0))&amp;IF(VLOOKUP(B34,属性中转表!A:G,7,FALSE)&gt;=50,VLOOKUP(A34,英雄数据表!A:K,9,0),IF(VLOOKUP(B34,属性中转表!A:G,7,FALSE)&gt;=25,VLOOKUP(A34,英雄数据表!A:K,5,0),""))</f>
        <v>"atk":300,"hp":5000,"undpspro":100</v>
      </c>
      <c r="J34" s="20" t="str">
        <f>IF(I34="","",属性中转表!$I$1&amp;(IF(VLOOKUP(B34,属性中转表!A:G,7,FALSE)=0,0,VLOOKUP(VLOOKUP(B34,属性中转表!A:G,7,FALSE),属性中转表!$K$2:$P$21,4,0)))+IFERROR(VLOOKUP(A34,英雄数据表!A:K,IF(武魂!B34&gt;=50,10,IF(武魂!B34&gt;=25,6)),0),0))</f>
        <v>,"dpspro":50</v>
      </c>
      <c r="K34" s="32" t="str">
        <f t="shared" si="3"/>
        <v>"atk":300,"hp":5000,"undpspro":100,"dpspro":50</v>
      </c>
      <c r="L34" s="20" t="str">
        <f>IF(B34&gt;=50,VLOOKUP(A34,英雄数据表!A:L,11,FALSE),IF(B34&gt;=25,VLOOKUP(A34,英雄数据表!A:L,7,0),""))</f>
        <v>"1107601004"</v>
      </c>
      <c r="M34" s="20" t="str">
        <f>IFERROR(VLOOKUP(B34,属性中转表!$K$2:$O$21,5,FALSE),"")</f>
        <v/>
      </c>
      <c r="N34" s="20" t="str">
        <f>IF(B34=25,VLOOKUP(A34,英雄数据表!A:L,8,FALSE),IF(B34=50,VLOOKUP(A34,英雄数据表!A:L,12,0),""))</f>
        <v/>
      </c>
    </row>
    <row r="35" spans="1:14" x14ac:dyDescent="0.3">
      <c r="A35" s="20">
        <v>11076</v>
      </c>
      <c r="B35" s="21">
        <f t="shared" si="0"/>
        <v>34</v>
      </c>
      <c r="C35" s="21">
        <v>5</v>
      </c>
      <c r="D35" s="21">
        <f>VLOOKUP(A35,英雄数据表!A:D,4,0)</f>
        <v>1</v>
      </c>
      <c r="E35" s="20" t="str">
        <f>VLOOKUP(A35,英雄数据表!A:C,3,0)</f>
        <v>暗黑骨翼</v>
      </c>
      <c r="F35" s="20">
        <f t="shared" si="1"/>
        <v>11076</v>
      </c>
      <c r="G35" s="20">
        <f t="shared" si="2"/>
        <v>11076</v>
      </c>
      <c r="H35" s="21" t="str">
        <f>VLOOKUP(B35,属性中转表!A:F,6,FALSE)</f>
        <v>"hp":102600,"atk":2850</v>
      </c>
      <c r="I35" s="20" t="str">
        <f>IF(VLOOKUP(B35,属性中转表!A:G,7,FALSE)=0,"",VLOOKUP(VLOOKUP(B35,属性中转表!A:G,7,FALSE),属性中转表!$K$2:$P$21,6,0))&amp;IF(VLOOKUP(B35,属性中转表!A:G,7,FALSE)&gt;=50,VLOOKUP(A35,英雄数据表!A:K,9,0),IF(VLOOKUP(B35,属性中转表!A:G,7,FALSE)&gt;=25,VLOOKUP(A35,英雄数据表!A:K,5,0),""))</f>
        <v>"atk":300,"hp":5000,"undpspro":100</v>
      </c>
      <c r="J35" s="20" t="str">
        <f>IF(I35="","",属性中转表!$I$1&amp;(IF(VLOOKUP(B35,属性中转表!A:G,7,FALSE)=0,0,VLOOKUP(VLOOKUP(B35,属性中转表!A:G,7,FALSE),属性中转表!$K$2:$P$21,4,0)))+IFERROR(VLOOKUP(A35,英雄数据表!A:K,IF(武魂!B35&gt;=50,10,IF(武魂!B35&gt;=25,6)),0),0))</f>
        <v>,"dpspro":50</v>
      </c>
      <c r="K35" s="32" t="str">
        <f t="shared" si="3"/>
        <v>"atk":300,"hp":5000,"undpspro":100,"dpspro":50</v>
      </c>
      <c r="L35" s="20" t="str">
        <f>IF(B35&gt;=50,VLOOKUP(A35,英雄数据表!A:L,11,FALSE),IF(B35&gt;=25,VLOOKUP(A35,英雄数据表!A:L,7,0),""))</f>
        <v>"1107601004"</v>
      </c>
      <c r="M35" s="20" t="str">
        <f>IFERROR(VLOOKUP(B35,属性中转表!$K$2:$O$21,5,FALSE),"")</f>
        <v/>
      </c>
      <c r="N35" s="20" t="str">
        <f>IF(B35=25,VLOOKUP(A35,英雄数据表!A:L,8,FALSE),IF(B35=50,VLOOKUP(A35,英雄数据表!A:L,12,0),""))</f>
        <v/>
      </c>
    </row>
    <row r="36" spans="1:14" x14ac:dyDescent="0.3">
      <c r="A36" s="20">
        <v>11076</v>
      </c>
      <c r="B36" s="21">
        <f t="shared" si="0"/>
        <v>35</v>
      </c>
      <c r="C36" s="21">
        <v>5</v>
      </c>
      <c r="D36" s="21">
        <f>VLOOKUP(A36,英雄数据表!A:D,4,0)</f>
        <v>1</v>
      </c>
      <c r="E36" s="20" t="str">
        <f>VLOOKUP(A36,英雄数据表!A:C,3,0)</f>
        <v>暗黑骨翼</v>
      </c>
      <c r="F36" s="20">
        <f t="shared" si="1"/>
        <v>11076</v>
      </c>
      <c r="G36" s="20">
        <f t="shared" si="2"/>
        <v>11076</v>
      </c>
      <c r="H36" s="21" t="str">
        <f>VLOOKUP(B36,属性中转表!A:F,6,FALSE)</f>
        <v>"hp":107100,"atk":2975</v>
      </c>
      <c r="I36" s="20" t="str">
        <f>IF(VLOOKUP(B36,属性中转表!A:G,7,FALSE)=0,"",VLOOKUP(VLOOKUP(B36,属性中转表!A:G,7,FALSE),属性中转表!$K$2:$P$21,6,0))&amp;IF(VLOOKUP(B36,属性中转表!A:G,7,FALSE)&gt;=50,VLOOKUP(A36,英雄数据表!A:K,9,0),IF(VLOOKUP(B36,属性中转表!A:G,7,FALSE)&gt;=25,VLOOKUP(A36,英雄数据表!A:K,5,0),""))</f>
        <v>"atk":300,"hp":5000,"undpspro":100</v>
      </c>
      <c r="J36" s="20" t="str">
        <f>IF(I36="","",属性中转表!$I$1&amp;(IF(VLOOKUP(B36,属性中转表!A:G,7,FALSE)=0,0,VLOOKUP(VLOOKUP(B36,属性中转表!A:G,7,FALSE),属性中转表!$K$2:$P$21,4,0)))+IFERROR(VLOOKUP(A36,英雄数据表!A:K,IF(武魂!B36&gt;=50,10,IF(武魂!B36&gt;=25,6)),0),0))</f>
        <v>,"dpspro":100</v>
      </c>
      <c r="K36" s="32" t="str">
        <f t="shared" si="3"/>
        <v>"atk":300,"hp":5000,"undpspro":100,"dpspro":100</v>
      </c>
      <c r="L36" s="20" t="str">
        <f>IF(B36&gt;=50,VLOOKUP(A36,英雄数据表!A:L,11,FALSE),IF(B36&gt;=25,VLOOKUP(A36,英雄数据表!A:L,7,0),""))</f>
        <v>"1107601004"</v>
      </c>
      <c r="M36" s="20" t="str">
        <f>IFERROR(VLOOKUP(B36,属性中转表!$K$2:$O$21,5,FALSE),"")</f>
        <v>"dpspro":50</v>
      </c>
      <c r="N36" s="20" t="str">
        <f>IF(B36=25,VLOOKUP(A36,英雄数据表!A:L,8,FALSE),IF(B36=50,VLOOKUP(A36,英雄数据表!A:L,12,0),""))</f>
        <v/>
      </c>
    </row>
    <row r="37" spans="1:14" x14ac:dyDescent="0.3">
      <c r="A37" s="20">
        <v>11076</v>
      </c>
      <c r="B37" s="21">
        <f t="shared" si="0"/>
        <v>36</v>
      </c>
      <c r="C37" s="21">
        <v>5</v>
      </c>
      <c r="D37" s="21">
        <f>VLOOKUP(A37,英雄数据表!A:D,4,0)</f>
        <v>1</v>
      </c>
      <c r="E37" s="20" t="str">
        <f>VLOOKUP(A37,英雄数据表!A:C,3,0)</f>
        <v>暗黑骨翼</v>
      </c>
      <c r="F37" s="20">
        <f t="shared" si="1"/>
        <v>11076</v>
      </c>
      <c r="G37" s="20">
        <f t="shared" si="2"/>
        <v>11076</v>
      </c>
      <c r="H37" s="21" t="str">
        <f>VLOOKUP(B37,属性中转表!A:F,6,FALSE)</f>
        <v>"hp":111600,"atk":3100</v>
      </c>
      <c r="I37" s="20" t="str">
        <f>IF(VLOOKUP(B37,属性中转表!A:G,7,FALSE)=0,"",VLOOKUP(VLOOKUP(B37,属性中转表!A:G,7,FALSE),属性中转表!$K$2:$P$21,6,0))&amp;IF(VLOOKUP(B37,属性中转表!A:G,7,FALSE)&gt;=50,VLOOKUP(A37,英雄数据表!A:K,9,0),IF(VLOOKUP(B37,属性中转表!A:G,7,FALSE)&gt;=25,VLOOKUP(A37,英雄数据表!A:K,5,0),""))</f>
        <v>"atk":300,"hp":5000,"undpspro":100</v>
      </c>
      <c r="J37" s="20" t="str">
        <f>IF(I37="","",属性中转表!$I$1&amp;(IF(VLOOKUP(B37,属性中转表!A:G,7,FALSE)=0,0,VLOOKUP(VLOOKUP(B37,属性中转表!A:G,7,FALSE),属性中转表!$K$2:$P$21,4,0)))+IFERROR(VLOOKUP(A37,英雄数据表!A:K,IF(武魂!B37&gt;=50,10,IF(武魂!B37&gt;=25,6)),0),0))</f>
        <v>,"dpspro":100</v>
      </c>
      <c r="K37" s="32" t="str">
        <f t="shared" si="3"/>
        <v>"atk":300,"hp":5000,"undpspro":100,"dpspro":100</v>
      </c>
      <c r="L37" s="20" t="str">
        <f>IF(B37&gt;=50,VLOOKUP(A37,英雄数据表!A:L,11,FALSE),IF(B37&gt;=25,VLOOKUP(A37,英雄数据表!A:L,7,0),""))</f>
        <v>"1107601004"</v>
      </c>
      <c r="M37" s="20" t="str">
        <f>IFERROR(VLOOKUP(B37,属性中转表!$K$2:$O$21,5,FALSE),"")</f>
        <v/>
      </c>
      <c r="N37" s="20" t="str">
        <f>IF(B37=25,VLOOKUP(A37,英雄数据表!A:L,8,FALSE),IF(B37=50,VLOOKUP(A37,英雄数据表!A:L,12,0),""))</f>
        <v/>
      </c>
    </row>
    <row r="38" spans="1:14" x14ac:dyDescent="0.3">
      <c r="A38" s="20">
        <v>11076</v>
      </c>
      <c r="B38" s="21">
        <f t="shared" si="0"/>
        <v>37</v>
      </c>
      <c r="C38" s="21">
        <v>5</v>
      </c>
      <c r="D38" s="21">
        <f>VLOOKUP(A38,英雄数据表!A:D,4,0)</f>
        <v>1</v>
      </c>
      <c r="E38" s="20" t="str">
        <f>VLOOKUP(A38,英雄数据表!A:C,3,0)</f>
        <v>暗黑骨翼</v>
      </c>
      <c r="F38" s="20">
        <f t="shared" si="1"/>
        <v>11076</v>
      </c>
      <c r="G38" s="20">
        <f t="shared" si="2"/>
        <v>11076</v>
      </c>
      <c r="H38" s="21" t="str">
        <f>VLOOKUP(B38,属性中转表!A:F,6,FALSE)</f>
        <v>"hp":116100,"atk":3225</v>
      </c>
      <c r="I38" s="20" t="str">
        <f>IF(VLOOKUP(B38,属性中转表!A:G,7,FALSE)=0,"",VLOOKUP(VLOOKUP(B38,属性中转表!A:G,7,FALSE),属性中转表!$K$2:$P$21,6,0))&amp;IF(VLOOKUP(B38,属性中转表!A:G,7,FALSE)&gt;=50,VLOOKUP(A38,英雄数据表!A:K,9,0),IF(VLOOKUP(B38,属性中转表!A:G,7,FALSE)&gt;=25,VLOOKUP(A38,英雄数据表!A:K,5,0),""))</f>
        <v>"atk":300,"hp":5000,"undpspro":100</v>
      </c>
      <c r="J38" s="20" t="str">
        <f>IF(I38="","",属性中转表!$I$1&amp;(IF(VLOOKUP(B38,属性中转表!A:G,7,FALSE)=0,0,VLOOKUP(VLOOKUP(B38,属性中转表!A:G,7,FALSE),属性中转表!$K$2:$P$21,4,0)))+IFERROR(VLOOKUP(A38,英雄数据表!A:K,IF(武魂!B38&gt;=50,10,IF(武魂!B38&gt;=25,6)),0),0))</f>
        <v>,"dpspro":100</v>
      </c>
      <c r="K38" s="32" t="str">
        <f t="shared" si="3"/>
        <v>"atk":300,"hp":5000,"undpspro":100,"dpspro":100</v>
      </c>
      <c r="L38" s="20" t="str">
        <f>IF(B38&gt;=50,VLOOKUP(A38,英雄数据表!A:L,11,FALSE),IF(B38&gt;=25,VLOOKUP(A38,英雄数据表!A:L,7,0),""))</f>
        <v>"1107601004"</v>
      </c>
      <c r="M38" s="20" t="str">
        <f>IFERROR(VLOOKUP(B38,属性中转表!$K$2:$O$21,5,FALSE),"")</f>
        <v/>
      </c>
      <c r="N38" s="20" t="str">
        <f>IF(B38=25,VLOOKUP(A38,英雄数据表!A:L,8,FALSE),IF(B38=50,VLOOKUP(A38,英雄数据表!A:L,12,0),""))</f>
        <v/>
      </c>
    </row>
    <row r="39" spans="1:14" x14ac:dyDescent="0.3">
      <c r="A39" s="20">
        <v>11076</v>
      </c>
      <c r="B39" s="21">
        <f t="shared" si="0"/>
        <v>38</v>
      </c>
      <c r="C39" s="21">
        <v>5</v>
      </c>
      <c r="D39" s="21">
        <f>VLOOKUP(A39,英雄数据表!A:D,4,0)</f>
        <v>1</v>
      </c>
      <c r="E39" s="20" t="str">
        <f>VLOOKUP(A39,英雄数据表!A:C,3,0)</f>
        <v>暗黑骨翼</v>
      </c>
      <c r="F39" s="20">
        <f t="shared" si="1"/>
        <v>11076</v>
      </c>
      <c r="G39" s="20">
        <f t="shared" si="2"/>
        <v>11076</v>
      </c>
      <c r="H39" s="21" t="str">
        <f>VLOOKUP(B39,属性中转表!A:F,6,FALSE)</f>
        <v>"hp":120600,"atk":3350</v>
      </c>
      <c r="I39" s="20" t="str">
        <f>IF(VLOOKUP(B39,属性中转表!A:G,7,FALSE)=0,"",VLOOKUP(VLOOKUP(B39,属性中转表!A:G,7,FALSE),属性中转表!$K$2:$P$21,6,0))&amp;IF(VLOOKUP(B39,属性中转表!A:G,7,FALSE)&gt;=50,VLOOKUP(A39,英雄数据表!A:K,9,0),IF(VLOOKUP(B39,属性中转表!A:G,7,FALSE)&gt;=25,VLOOKUP(A39,英雄数据表!A:K,5,0),""))</f>
        <v>"atk":300,"hp":5000,"undpspro":100</v>
      </c>
      <c r="J39" s="20" t="str">
        <f>IF(I39="","",属性中转表!$I$1&amp;(IF(VLOOKUP(B39,属性中转表!A:G,7,FALSE)=0,0,VLOOKUP(VLOOKUP(B39,属性中转表!A:G,7,FALSE),属性中转表!$K$2:$P$21,4,0)))+IFERROR(VLOOKUP(A39,英雄数据表!A:K,IF(武魂!B39&gt;=50,10,IF(武魂!B39&gt;=25,6)),0),0))</f>
        <v>,"dpspro":100</v>
      </c>
      <c r="K39" s="32" t="str">
        <f t="shared" si="3"/>
        <v>"atk":300,"hp":5000,"undpspro":100,"dpspro":100</v>
      </c>
      <c r="L39" s="20" t="str">
        <f>IF(B39&gt;=50,VLOOKUP(A39,英雄数据表!A:L,11,FALSE),IF(B39&gt;=25,VLOOKUP(A39,英雄数据表!A:L,7,0),""))</f>
        <v>"1107601004"</v>
      </c>
      <c r="M39" s="20" t="str">
        <f>IFERROR(VLOOKUP(B39,属性中转表!$K$2:$O$21,5,FALSE),"")</f>
        <v/>
      </c>
      <c r="N39" s="20" t="str">
        <f>IF(B39=25,VLOOKUP(A39,英雄数据表!A:L,8,FALSE),IF(B39=50,VLOOKUP(A39,英雄数据表!A:L,12,0),""))</f>
        <v/>
      </c>
    </row>
    <row r="40" spans="1:14" x14ac:dyDescent="0.3">
      <c r="A40" s="20">
        <v>11076</v>
      </c>
      <c r="B40" s="21">
        <f t="shared" si="0"/>
        <v>39</v>
      </c>
      <c r="C40" s="21">
        <v>5</v>
      </c>
      <c r="D40" s="21">
        <f>VLOOKUP(A40,英雄数据表!A:D,4,0)</f>
        <v>1</v>
      </c>
      <c r="E40" s="20" t="str">
        <f>VLOOKUP(A40,英雄数据表!A:C,3,0)</f>
        <v>暗黑骨翼</v>
      </c>
      <c r="F40" s="20">
        <f t="shared" si="1"/>
        <v>11076</v>
      </c>
      <c r="G40" s="20">
        <f t="shared" si="2"/>
        <v>11076</v>
      </c>
      <c r="H40" s="21" t="str">
        <f>VLOOKUP(B40,属性中转表!A:F,6,FALSE)</f>
        <v>"hp":125100,"atk":3475</v>
      </c>
      <c r="I40" s="20" t="str">
        <f>IF(VLOOKUP(B40,属性中转表!A:G,7,FALSE)=0,"",VLOOKUP(VLOOKUP(B40,属性中转表!A:G,7,FALSE),属性中转表!$K$2:$P$21,6,0))&amp;IF(VLOOKUP(B40,属性中转表!A:G,7,FALSE)&gt;=50,VLOOKUP(A40,英雄数据表!A:K,9,0),IF(VLOOKUP(B40,属性中转表!A:G,7,FALSE)&gt;=25,VLOOKUP(A40,英雄数据表!A:K,5,0),""))</f>
        <v>"atk":300,"hp":5000,"undpspro":100</v>
      </c>
      <c r="J40" s="20" t="str">
        <f>IF(I40="","",属性中转表!$I$1&amp;(IF(VLOOKUP(B40,属性中转表!A:G,7,FALSE)=0,0,VLOOKUP(VLOOKUP(B40,属性中转表!A:G,7,FALSE),属性中转表!$K$2:$P$21,4,0)))+IFERROR(VLOOKUP(A40,英雄数据表!A:K,IF(武魂!B40&gt;=50,10,IF(武魂!B40&gt;=25,6)),0),0))</f>
        <v>,"dpspro":100</v>
      </c>
      <c r="K40" s="32" t="str">
        <f t="shared" si="3"/>
        <v>"atk":300,"hp":5000,"undpspro":100,"dpspro":100</v>
      </c>
      <c r="L40" s="20" t="str">
        <f>IF(B40&gt;=50,VLOOKUP(A40,英雄数据表!A:L,11,FALSE),IF(B40&gt;=25,VLOOKUP(A40,英雄数据表!A:L,7,0),""))</f>
        <v>"1107601004"</v>
      </c>
      <c r="M40" s="20" t="str">
        <f>IFERROR(VLOOKUP(B40,属性中转表!$K$2:$O$21,5,FALSE),"")</f>
        <v/>
      </c>
      <c r="N40" s="20" t="str">
        <f>IF(B40=25,VLOOKUP(A40,英雄数据表!A:L,8,FALSE),IF(B40=50,VLOOKUP(A40,英雄数据表!A:L,12,0),""))</f>
        <v/>
      </c>
    </row>
    <row r="41" spans="1:14" x14ac:dyDescent="0.3">
      <c r="A41" s="20">
        <v>11076</v>
      </c>
      <c r="B41" s="21">
        <f t="shared" si="0"/>
        <v>40</v>
      </c>
      <c r="C41" s="21">
        <v>5</v>
      </c>
      <c r="D41" s="21">
        <f>VLOOKUP(A41,英雄数据表!A:D,4,0)</f>
        <v>1</v>
      </c>
      <c r="E41" s="20" t="str">
        <f>VLOOKUP(A41,英雄数据表!A:C,3,0)</f>
        <v>暗黑骨翼</v>
      </c>
      <c r="F41" s="20">
        <f t="shared" si="1"/>
        <v>11076</v>
      </c>
      <c r="G41" s="20">
        <f t="shared" si="2"/>
        <v>11076</v>
      </c>
      <c r="H41" s="21" t="str">
        <f>VLOOKUP(B41,属性中转表!A:F,6,FALSE)</f>
        <v>"hp":129600,"atk":3600</v>
      </c>
      <c r="I41" s="20" t="str">
        <f>IF(VLOOKUP(B41,属性中转表!A:G,7,FALSE)=0,"",VLOOKUP(VLOOKUP(B41,属性中转表!A:G,7,FALSE),属性中转表!$K$2:$P$21,6,0))&amp;IF(VLOOKUP(B41,属性中转表!A:G,7,FALSE)&gt;=50,VLOOKUP(A41,英雄数据表!A:K,9,0),IF(VLOOKUP(B41,属性中转表!A:G,7,FALSE)&gt;=25,VLOOKUP(A41,英雄数据表!A:K,5,0),""))</f>
        <v>"atk":300,"hp":5000,"undpspro":100,"pvpdpspro":50</v>
      </c>
      <c r="J41" s="20" t="str">
        <f>IF(I41="","",属性中转表!$I$1&amp;(IF(VLOOKUP(B41,属性中转表!A:G,7,FALSE)=0,0,VLOOKUP(VLOOKUP(B41,属性中转表!A:G,7,FALSE),属性中转表!$K$2:$P$21,4,0)))+IFERROR(VLOOKUP(A41,英雄数据表!A:K,IF(武魂!B41&gt;=50,10,IF(武魂!B41&gt;=25,6)),0),0))</f>
        <v>,"dpspro":100</v>
      </c>
      <c r="K41" s="32" t="str">
        <f t="shared" si="3"/>
        <v>"atk":300,"hp":5000,"undpspro":100,"pvpdpspro":50,"dpspro":100</v>
      </c>
      <c r="L41" s="20" t="str">
        <f>IF(B41&gt;=50,VLOOKUP(A41,英雄数据表!A:L,11,FALSE),IF(B41&gt;=25,VLOOKUP(A41,英雄数据表!A:L,7,0),""))</f>
        <v>"1107601004"</v>
      </c>
      <c r="M41" s="20" t="str">
        <f>IFERROR(VLOOKUP(B41,属性中转表!$K$2:$O$21,5,FALSE),"")</f>
        <v>"pvpdpspro":50</v>
      </c>
      <c r="N41" s="20" t="str">
        <f>IF(B41=25,VLOOKUP(A41,英雄数据表!A:L,8,FALSE),IF(B41=50,VLOOKUP(A41,英雄数据表!A:L,12,0),""))</f>
        <v/>
      </c>
    </row>
    <row r="42" spans="1:14" x14ac:dyDescent="0.3">
      <c r="A42" s="20">
        <v>11076</v>
      </c>
      <c r="B42" s="21">
        <f t="shared" si="0"/>
        <v>41</v>
      </c>
      <c r="C42" s="21">
        <v>5</v>
      </c>
      <c r="D42" s="21">
        <f>VLOOKUP(A42,英雄数据表!A:D,4,0)</f>
        <v>1</v>
      </c>
      <c r="E42" s="20" t="str">
        <f>VLOOKUP(A42,英雄数据表!A:C,3,0)</f>
        <v>暗黑骨翼</v>
      </c>
      <c r="F42" s="20">
        <f t="shared" si="1"/>
        <v>11076</v>
      </c>
      <c r="G42" s="20">
        <f t="shared" si="2"/>
        <v>11076</v>
      </c>
      <c r="H42" s="21" t="str">
        <f>VLOOKUP(B42,属性中转表!A:F,6,FALSE)</f>
        <v>"hp":135000,"atk":3750</v>
      </c>
      <c r="I42" s="20" t="str">
        <f>IF(VLOOKUP(B42,属性中转表!A:G,7,FALSE)=0,"",VLOOKUP(VLOOKUP(B42,属性中转表!A:G,7,FALSE),属性中转表!$K$2:$P$21,6,0))&amp;IF(VLOOKUP(B42,属性中转表!A:G,7,FALSE)&gt;=50,VLOOKUP(A42,英雄数据表!A:K,9,0),IF(VLOOKUP(B42,属性中转表!A:G,7,FALSE)&gt;=25,VLOOKUP(A42,英雄数据表!A:K,5,0),""))</f>
        <v>"atk":300,"hp":5000,"undpspro":100,"pvpdpspro":50</v>
      </c>
      <c r="J42" s="20" t="str">
        <f>IF(I42="","",属性中转表!$I$1&amp;(IF(VLOOKUP(B42,属性中转表!A:G,7,FALSE)=0,0,VLOOKUP(VLOOKUP(B42,属性中转表!A:G,7,FALSE),属性中转表!$K$2:$P$21,4,0)))+IFERROR(VLOOKUP(A42,英雄数据表!A:K,IF(武魂!B42&gt;=50,10,IF(武魂!B42&gt;=25,6)),0),0))</f>
        <v>,"dpspro":100</v>
      </c>
      <c r="K42" s="32" t="str">
        <f t="shared" si="3"/>
        <v>"atk":300,"hp":5000,"undpspro":100,"pvpdpspro":50,"dpspro":100</v>
      </c>
      <c r="L42" s="20" t="str">
        <f>IF(B42&gt;=50,VLOOKUP(A42,英雄数据表!A:L,11,FALSE),IF(B42&gt;=25,VLOOKUP(A42,英雄数据表!A:L,7,0),""))</f>
        <v>"1107601004"</v>
      </c>
      <c r="M42" s="20" t="str">
        <f>IFERROR(VLOOKUP(B42,属性中转表!$K$2:$O$21,5,FALSE),"")</f>
        <v/>
      </c>
      <c r="N42" s="20" t="str">
        <f>IF(B42=25,VLOOKUP(A42,英雄数据表!A:L,8,FALSE),IF(B42=50,VLOOKUP(A42,英雄数据表!A:L,12,0),""))</f>
        <v/>
      </c>
    </row>
    <row r="43" spans="1:14" x14ac:dyDescent="0.3">
      <c r="A43" s="20">
        <v>11076</v>
      </c>
      <c r="B43" s="21">
        <f t="shared" si="0"/>
        <v>42</v>
      </c>
      <c r="C43" s="21">
        <v>5</v>
      </c>
      <c r="D43" s="21">
        <f>VLOOKUP(A43,英雄数据表!A:D,4,0)</f>
        <v>1</v>
      </c>
      <c r="E43" s="20" t="str">
        <f>VLOOKUP(A43,英雄数据表!A:C,3,0)</f>
        <v>暗黑骨翼</v>
      </c>
      <c r="F43" s="20">
        <f t="shared" si="1"/>
        <v>11076</v>
      </c>
      <c r="G43" s="20">
        <f t="shared" si="2"/>
        <v>11076</v>
      </c>
      <c r="H43" s="21" t="str">
        <f>VLOOKUP(B43,属性中转表!A:F,6,FALSE)</f>
        <v>"hp":140400,"atk":3900</v>
      </c>
      <c r="I43" s="20" t="str">
        <f>IF(VLOOKUP(B43,属性中转表!A:G,7,FALSE)=0,"",VLOOKUP(VLOOKUP(B43,属性中转表!A:G,7,FALSE),属性中转表!$K$2:$P$21,6,0))&amp;IF(VLOOKUP(B43,属性中转表!A:G,7,FALSE)&gt;=50,VLOOKUP(A43,英雄数据表!A:K,9,0),IF(VLOOKUP(B43,属性中转表!A:G,7,FALSE)&gt;=25,VLOOKUP(A43,英雄数据表!A:K,5,0),""))</f>
        <v>"atk":300,"hp":5000,"undpspro":100,"pvpdpspro":50</v>
      </c>
      <c r="J43" s="20" t="str">
        <f>IF(I43="","",属性中转表!$I$1&amp;(IF(VLOOKUP(B43,属性中转表!A:G,7,FALSE)=0,0,VLOOKUP(VLOOKUP(B43,属性中转表!A:G,7,FALSE),属性中转表!$K$2:$P$21,4,0)))+IFERROR(VLOOKUP(A43,英雄数据表!A:K,IF(武魂!B43&gt;=50,10,IF(武魂!B43&gt;=25,6)),0),0))</f>
        <v>,"dpspro":100</v>
      </c>
      <c r="K43" s="32" t="str">
        <f t="shared" si="3"/>
        <v>"atk":300,"hp":5000,"undpspro":100,"pvpdpspro":50,"dpspro":100</v>
      </c>
      <c r="L43" s="20" t="str">
        <f>IF(B43&gt;=50,VLOOKUP(A43,英雄数据表!A:L,11,FALSE),IF(B43&gt;=25,VLOOKUP(A43,英雄数据表!A:L,7,0),""))</f>
        <v>"1107601004"</v>
      </c>
      <c r="M43" s="20" t="str">
        <f>IFERROR(VLOOKUP(B43,属性中转表!$K$2:$O$21,5,FALSE),"")</f>
        <v/>
      </c>
      <c r="N43" s="20" t="str">
        <f>IF(B43=25,VLOOKUP(A43,英雄数据表!A:L,8,FALSE),IF(B43=50,VLOOKUP(A43,英雄数据表!A:L,12,0),""))</f>
        <v/>
      </c>
    </row>
    <row r="44" spans="1:14" x14ac:dyDescent="0.3">
      <c r="A44" s="20">
        <v>11076</v>
      </c>
      <c r="B44" s="21">
        <f t="shared" si="0"/>
        <v>43</v>
      </c>
      <c r="C44" s="21">
        <v>5</v>
      </c>
      <c r="D44" s="21">
        <f>VLOOKUP(A44,英雄数据表!A:D,4,0)</f>
        <v>1</v>
      </c>
      <c r="E44" s="20" t="str">
        <f>VLOOKUP(A44,英雄数据表!A:C,3,0)</f>
        <v>暗黑骨翼</v>
      </c>
      <c r="F44" s="20">
        <f t="shared" si="1"/>
        <v>11076</v>
      </c>
      <c r="G44" s="20">
        <f t="shared" si="2"/>
        <v>11076</v>
      </c>
      <c r="H44" s="21" t="str">
        <f>VLOOKUP(B44,属性中转表!A:F,6,FALSE)</f>
        <v>"hp":145800,"atk":4050</v>
      </c>
      <c r="I44" s="20" t="str">
        <f>IF(VLOOKUP(B44,属性中转表!A:G,7,FALSE)=0,"",VLOOKUP(VLOOKUP(B44,属性中转表!A:G,7,FALSE),属性中转表!$K$2:$P$21,6,0))&amp;IF(VLOOKUP(B44,属性中转表!A:G,7,FALSE)&gt;=50,VLOOKUP(A44,英雄数据表!A:K,9,0),IF(VLOOKUP(B44,属性中转表!A:G,7,FALSE)&gt;=25,VLOOKUP(A44,英雄数据表!A:K,5,0),""))</f>
        <v>"atk":300,"hp":5000,"undpspro":100,"pvpdpspro":50</v>
      </c>
      <c r="J44" s="20" t="str">
        <f>IF(I44="","",属性中转表!$I$1&amp;(IF(VLOOKUP(B44,属性中转表!A:G,7,FALSE)=0,0,VLOOKUP(VLOOKUP(B44,属性中转表!A:G,7,FALSE),属性中转表!$K$2:$P$21,4,0)))+IFERROR(VLOOKUP(A44,英雄数据表!A:K,IF(武魂!B44&gt;=50,10,IF(武魂!B44&gt;=25,6)),0),0))</f>
        <v>,"dpspro":100</v>
      </c>
      <c r="K44" s="32" t="str">
        <f t="shared" si="3"/>
        <v>"atk":300,"hp":5000,"undpspro":100,"pvpdpspro":50,"dpspro":100</v>
      </c>
      <c r="L44" s="20" t="str">
        <f>IF(B44&gt;=50,VLOOKUP(A44,英雄数据表!A:L,11,FALSE),IF(B44&gt;=25,VLOOKUP(A44,英雄数据表!A:L,7,0),""))</f>
        <v>"1107601004"</v>
      </c>
      <c r="M44" s="20" t="str">
        <f>IFERROR(VLOOKUP(B44,属性中转表!$K$2:$O$21,5,FALSE),"")</f>
        <v/>
      </c>
      <c r="N44" s="20" t="str">
        <f>IF(B44=25,VLOOKUP(A44,英雄数据表!A:L,8,FALSE),IF(B44=50,VLOOKUP(A44,英雄数据表!A:L,12,0),""))</f>
        <v/>
      </c>
    </row>
    <row r="45" spans="1:14" x14ac:dyDescent="0.3">
      <c r="A45" s="20">
        <v>11076</v>
      </c>
      <c r="B45" s="21">
        <f t="shared" si="0"/>
        <v>44</v>
      </c>
      <c r="C45" s="21">
        <v>5</v>
      </c>
      <c r="D45" s="21">
        <f>VLOOKUP(A45,英雄数据表!A:D,4,0)</f>
        <v>1</v>
      </c>
      <c r="E45" s="20" t="str">
        <f>VLOOKUP(A45,英雄数据表!A:C,3,0)</f>
        <v>暗黑骨翼</v>
      </c>
      <c r="F45" s="20">
        <f t="shared" si="1"/>
        <v>11076</v>
      </c>
      <c r="G45" s="20">
        <f t="shared" si="2"/>
        <v>11076</v>
      </c>
      <c r="H45" s="21" t="str">
        <f>VLOOKUP(B45,属性中转表!A:F,6,FALSE)</f>
        <v>"hp":151200,"atk":4200</v>
      </c>
      <c r="I45" s="20" t="str">
        <f>IF(VLOOKUP(B45,属性中转表!A:G,7,FALSE)=0,"",VLOOKUP(VLOOKUP(B45,属性中转表!A:G,7,FALSE),属性中转表!$K$2:$P$21,6,0))&amp;IF(VLOOKUP(B45,属性中转表!A:G,7,FALSE)&gt;=50,VLOOKUP(A45,英雄数据表!A:K,9,0),IF(VLOOKUP(B45,属性中转表!A:G,7,FALSE)&gt;=25,VLOOKUP(A45,英雄数据表!A:K,5,0),""))</f>
        <v>"atk":300,"hp":5000,"undpspro":100,"pvpdpspro":50</v>
      </c>
      <c r="J45" s="20" t="str">
        <f>IF(I45="","",属性中转表!$I$1&amp;(IF(VLOOKUP(B45,属性中转表!A:G,7,FALSE)=0,0,VLOOKUP(VLOOKUP(B45,属性中转表!A:G,7,FALSE),属性中转表!$K$2:$P$21,4,0)))+IFERROR(VLOOKUP(A45,英雄数据表!A:K,IF(武魂!B45&gt;=50,10,IF(武魂!B45&gt;=25,6)),0),0))</f>
        <v>,"dpspro":100</v>
      </c>
      <c r="K45" s="32" t="str">
        <f t="shared" si="3"/>
        <v>"atk":300,"hp":5000,"undpspro":100,"pvpdpspro":50,"dpspro":100</v>
      </c>
      <c r="L45" s="20" t="str">
        <f>IF(B45&gt;=50,VLOOKUP(A45,英雄数据表!A:L,11,FALSE),IF(B45&gt;=25,VLOOKUP(A45,英雄数据表!A:L,7,0),""))</f>
        <v>"1107601004"</v>
      </c>
      <c r="M45" s="20" t="str">
        <f>IFERROR(VLOOKUP(B45,属性中转表!$K$2:$O$21,5,FALSE),"")</f>
        <v/>
      </c>
      <c r="N45" s="20" t="str">
        <f>IF(B45=25,VLOOKUP(A45,英雄数据表!A:L,8,FALSE),IF(B45=50,VLOOKUP(A45,英雄数据表!A:L,12,0),""))</f>
        <v/>
      </c>
    </row>
    <row r="46" spans="1:14" x14ac:dyDescent="0.3">
      <c r="A46" s="20">
        <v>11076</v>
      </c>
      <c r="B46" s="21">
        <f t="shared" si="0"/>
        <v>45</v>
      </c>
      <c r="C46" s="21">
        <v>5</v>
      </c>
      <c r="D46" s="21">
        <f>VLOOKUP(A46,英雄数据表!A:D,4,0)</f>
        <v>1</v>
      </c>
      <c r="E46" s="20" t="str">
        <f>VLOOKUP(A46,英雄数据表!A:C,3,0)</f>
        <v>暗黑骨翼</v>
      </c>
      <c r="F46" s="20">
        <f t="shared" si="1"/>
        <v>11076</v>
      </c>
      <c r="G46" s="20">
        <f t="shared" si="2"/>
        <v>11076</v>
      </c>
      <c r="H46" s="21" t="str">
        <f>VLOOKUP(B46,属性中转表!A:F,6,FALSE)</f>
        <v>"hp":156600,"atk":4350</v>
      </c>
      <c r="I46" s="20" t="str">
        <f>IF(VLOOKUP(B46,属性中转表!A:G,7,FALSE)=0,"",VLOOKUP(VLOOKUP(B46,属性中转表!A:G,7,FALSE),属性中转表!$K$2:$P$21,6,0))&amp;IF(VLOOKUP(B46,属性中转表!A:G,7,FALSE)&gt;=50,VLOOKUP(A46,英雄数据表!A:K,9,0),IF(VLOOKUP(B46,属性中转表!A:G,7,FALSE)&gt;=25,VLOOKUP(A46,英雄数据表!A:K,5,0),""))</f>
        <v>"atk":300,"hp":5000,"undpspro":100,"pvpdpspro":50,"pvpundpspro":50</v>
      </c>
      <c r="J46" s="20" t="str">
        <f>IF(I46="","",属性中转表!$I$1&amp;(IF(VLOOKUP(B46,属性中转表!A:G,7,FALSE)=0,0,VLOOKUP(VLOOKUP(B46,属性中转表!A:G,7,FALSE),属性中转表!$K$2:$P$21,4,0)))+IFERROR(VLOOKUP(A46,英雄数据表!A:K,IF(武魂!B46&gt;=50,10,IF(武魂!B46&gt;=25,6)),0),0))</f>
        <v>,"dpspro":100</v>
      </c>
      <c r="K46" s="32" t="str">
        <f t="shared" si="3"/>
        <v>"atk":300,"hp":5000,"undpspro":100,"pvpdpspro":50,"pvpundpspro":50,"dpspro":100</v>
      </c>
      <c r="L46" s="20" t="str">
        <f>IF(B46&gt;=50,VLOOKUP(A46,英雄数据表!A:L,11,FALSE),IF(B46&gt;=25,VLOOKUP(A46,英雄数据表!A:L,7,0),""))</f>
        <v>"1107601004"</v>
      </c>
      <c r="M46" s="20" t="str">
        <f>IFERROR(VLOOKUP(B46,属性中转表!$K$2:$O$21,5,FALSE),"")</f>
        <v>"pvpundpspro":50</v>
      </c>
      <c r="N46" s="20" t="str">
        <f>IF(B46=25,VLOOKUP(A46,英雄数据表!A:L,8,FALSE),IF(B46=50,VLOOKUP(A46,英雄数据表!A:L,12,0),""))</f>
        <v/>
      </c>
    </row>
    <row r="47" spans="1:14" x14ac:dyDescent="0.3">
      <c r="A47" s="20">
        <v>11076</v>
      </c>
      <c r="B47" s="21">
        <f t="shared" si="0"/>
        <v>46</v>
      </c>
      <c r="C47" s="21">
        <v>5</v>
      </c>
      <c r="D47" s="21">
        <f>VLOOKUP(A47,英雄数据表!A:D,4,0)</f>
        <v>1</v>
      </c>
      <c r="E47" s="20" t="str">
        <f>VLOOKUP(A47,英雄数据表!A:C,3,0)</f>
        <v>暗黑骨翼</v>
      </c>
      <c r="F47" s="20">
        <f t="shared" si="1"/>
        <v>11076</v>
      </c>
      <c r="G47" s="20">
        <f t="shared" si="2"/>
        <v>11076</v>
      </c>
      <c r="H47" s="21" t="str">
        <f>VLOOKUP(B47,属性中转表!A:F,6,FALSE)</f>
        <v>"hp":162000,"atk":4500</v>
      </c>
      <c r="I47" s="20" t="str">
        <f>IF(VLOOKUP(B47,属性中转表!A:G,7,FALSE)=0,"",VLOOKUP(VLOOKUP(B47,属性中转表!A:G,7,FALSE),属性中转表!$K$2:$P$21,6,0))&amp;IF(VLOOKUP(B47,属性中转表!A:G,7,FALSE)&gt;=50,VLOOKUP(A47,英雄数据表!A:K,9,0),IF(VLOOKUP(B47,属性中转表!A:G,7,FALSE)&gt;=25,VLOOKUP(A47,英雄数据表!A:K,5,0),""))</f>
        <v>"atk":300,"hp":5000,"undpspro":100,"pvpdpspro":50,"pvpundpspro":50</v>
      </c>
      <c r="J47" s="20" t="str">
        <f>IF(I47="","",属性中转表!$I$1&amp;(IF(VLOOKUP(B47,属性中转表!A:G,7,FALSE)=0,0,VLOOKUP(VLOOKUP(B47,属性中转表!A:G,7,FALSE),属性中转表!$K$2:$P$21,4,0)))+IFERROR(VLOOKUP(A47,英雄数据表!A:K,IF(武魂!B47&gt;=50,10,IF(武魂!B47&gt;=25,6)),0),0))</f>
        <v>,"dpspro":100</v>
      </c>
      <c r="K47" s="32" t="str">
        <f t="shared" si="3"/>
        <v>"atk":300,"hp":5000,"undpspro":100,"pvpdpspro":50,"pvpundpspro":50,"dpspro":100</v>
      </c>
      <c r="L47" s="20" t="str">
        <f>IF(B47&gt;=50,VLOOKUP(A47,英雄数据表!A:L,11,FALSE),IF(B47&gt;=25,VLOOKUP(A47,英雄数据表!A:L,7,0),""))</f>
        <v>"1107601004"</v>
      </c>
      <c r="M47" s="20" t="str">
        <f>IFERROR(VLOOKUP(B47,属性中转表!$K$2:$O$21,5,FALSE),"")</f>
        <v/>
      </c>
      <c r="N47" s="20" t="str">
        <f>IF(B47=25,VLOOKUP(A47,英雄数据表!A:L,8,FALSE),IF(B47=50,VLOOKUP(A47,英雄数据表!A:L,12,0),""))</f>
        <v/>
      </c>
    </row>
    <row r="48" spans="1:14" x14ac:dyDescent="0.3">
      <c r="A48" s="20">
        <v>11076</v>
      </c>
      <c r="B48" s="21">
        <f t="shared" si="0"/>
        <v>47</v>
      </c>
      <c r="C48" s="21">
        <v>5</v>
      </c>
      <c r="D48" s="21">
        <f>VLOOKUP(A48,英雄数据表!A:D,4,0)</f>
        <v>1</v>
      </c>
      <c r="E48" s="20" t="str">
        <f>VLOOKUP(A48,英雄数据表!A:C,3,0)</f>
        <v>暗黑骨翼</v>
      </c>
      <c r="F48" s="20">
        <f t="shared" si="1"/>
        <v>11076</v>
      </c>
      <c r="G48" s="20">
        <f t="shared" si="2"/>
        <v>11076</v>
      </c>
      <c r="H48" s="21" t="str">
        <f>VLOOKUP(B48,属性中转表!A:F,6,FALSE)</f>
        <v>"hp":167400,"atk":4650</v>
      </c>
      <c r="I48" s="20" t="str">
        <f>IF(VLOOKUP(B48,属性中转表!A:G,7,FALSE)=0,"",VLOOKUP(VLOOKUP(B48,属性中转表!A:G,7,FALSE),属性中转表!$K$2:$P$21,6,0))&amp;IF(VLOOKUP(B48,属性中转表!A:G,7,FALSE)&gt;=50,VLOOKUP(A48,英雄数据表!A:K,9,0),IF(VLOOKUP(B48,属性中转表!A:G,7,FALSE)&gt;=25,VLOOKUP(A48,英雄数据表!A:K,5,0),""))</f>
        <v>"atk":300,"hp":5000,"undpspro":100,"pvpdpspro":50,"pvpundpspro":50</v>
      </c>
      <c r="J48" s="20" t="str">
        <f>IF(I48="","",属性中转表!$I$1&amp;(IF(VLOOKUP(B48,属性中转表!A:G,7,FALSE)=0,0,VLOOKUP(VLOOKUP(B48,属性中转表!A:G,7,FALSE),属性中转表!$K$2:$P$21,4,0)))+IFERROR(VLOOKUP(A48,英雄数据表!A:K,IF(武魂!B48&gt;=50,10,IF(武魂!B48&gt;=25,6)),0),0))</f>
        <v>,"dpspro":100</v>
      </c>
      <c r="K48" s="32" t="str">
        <f t="shared" si="3"/>
        <v>"atk":300,"hp":5000,"undpspro":100,"pvpdpspro":50,"pvpundpspro":50,"dpspro":100</v>
      </c>
      <c r="L48" s="20" t="str">
        <f>IF(B48&gt;=50,VLOOKUP(A48,英雄数据表!A:L,11,FALSE),IF(B48&gt;=25,VLOOKUP(A48,英雄数据表!A:L,7,0),""))</f>
        <v>"1107601004"</v>
      </c>
      <c r="M48" s="20" t="str">
        <f>IFERROR(VLOOKUP(B48,属性中转表!$K$2:$O$21,5,FALSE),"")</f>
        <v/>
      </c>
      <c r="N48" s="20" t="str">
        <f>IF(B48=25,VLOOKUP(A48,英雄数据表!A:L,8,FALSE),IF(B48=50,VLOOKUP(A48,英雄数据表!A:L,12,0),""))</f>
        <v/>
      </c>
    </row>
    <row r="49" spans="1:14" x14ac:dyDescent="0.3">
      <c r="A49" s="20">
        <v>11076</v>
      </c>
      <c r="B49" s="21">
        <f t="shared" si="0"/>
        <v>48</v>
      </c>
      <c r="C49" s="21">
        <v>5</v>
      </c>
      <c r="D49" s="21">
        <f>VLOOKUP(A49,英雄数据表!A:D,4,0)</f>
        <v>1</v>
      </c>
      <c r="E49" s="20" t="str">
        <f>VLOOKUP(A49,英雄数据表!A:C,3,0)</f>
        <v>暗黑骨翼</v>
      </c>
      <c r="F49" s="20">
        <f t="shared" si="1"/>
        <v>11076</v>
      </c>
      <c r="G49" s="20">
        <f t="shared" si="2"/>
        <v>11076</v>
      </c>
      <c r="H49" s="21" t="str">
        <f>VLOOKUP(B49,属性中转表!A:F,6,FALSE)</f>
        <v>"hp":172800,"atk":4800</v>
      </c>
      <c r="I49" s="20" t="str">
        <f>IF(VLOOKUP(B49,属性中转表!A:G,7,FALSE)=0,"",VLOOKUP(VLOOKUP(B49,属性中转表!A:G,7,FALSE),属性中转表!$K$2:$P$21,6,0))&amp;IF(VLOOKUP(B49,属性中转表!A:G,7,FALSE)&gt;=50,VLOOKUP(A49,英雄数据表!A:K,9,0),IF(VLOOKUP(B49,属性中转表!A:G,7,FALSE)&gt;=25,VLOOKUP(A49,英雄数据表!A:K,5,0),""))</f>
        <v>"atk":300,"hp":5000,"undpspro":100,"pvpdpspro":50,"pvpundpspro":50</v>
      </c>
      <c r="J49" s="20" t="str">
        <f>IF(I49="","",属性中转表!$I$1&amp;(IF(VLOOKUP(B49,属性中转表!A:G,7,FALSE)=0,0,VLOOKUP(VLOOKUP(B49,属性中转表!A:G,7,FALSE),属性中转表!$K$2:$P$21,4,0)))+IFERROR(VLOOKUP(A49,英雄数据表!A:K,IF(武魂!B49&gt;=50,10,IF(武魂!B49&gt;=25,6)),0),0))</f>
        <v>,"dpspro":100</v>
      </c>
      <c r="K49" s="32" t="str">
        <f t="shared" si="3"/>
        <v>"atk":300,"hp":5000,"undpspro":100,"pvpdpspro":50,"pvpundpspro":50,"dpspro":100</v>
      </c>
      <c r="L49" s="20" t="str">
        <f>IF(B49&gt;=50,VLOOKUP(A49,英雄数据表!A:L,11,FALSE),IF(B49&gt;=25,VLOOKUP(A49,英雄数据表!A:L,7,0),""))</f>
        <v>"1107601004"</v>
      </c>
      <c r="M49" s="20" t="str">
        <f>IFERROR(VLOOKUP(B49,属性中转表!$K$2:$O$21,5,FALSE),"")</f>
        <v/>
      </c>
      <c r="N49" s="20" t="str">
        <f>IF(B49=25,VLOOKUP(A49,英雄数据表!A:L,8,FALSE),IF(B49=50,VLOOKUP(A49,英雄数据表!A:L,12,0),""))</f>
        <v/>
      </c>
    </row>
    <row r="50" spans="1:14" x14ac:dyDescent="0.3">
      <c r="A50" s="20">
        <v>11076</v>
      </c>
      <c r="B50" s="21">
        <f t="shared" si="0"/>
        <v>49</v>
      </c>
      <c r="C50" s="21">
        <v>5</v>
      </c>
      <c r="D50" s="21">
        <f>VLOOKUP(A50,英雄数据表!A:D,4,0)</f>
        <v>1</v>
      </c>
      <c r="E50" s="20" t="str">
        <f>VLOOKUP(A50,英雄数据表!A:C,3,0)</f>
        <v>暗黑骨翼</v>
      </c>
      <c r="F50" s="20">
        <f t="shared" si="1"/>
        <v>11076</v>
      </c>
      <c r="G50" s="20">
        <f t="shared" si="2"/>
        <v>11076</v>
      </c>
      <c r="H50" s="21" t="str">
        <f>VLOOKUP(B50,属性中转表!A:F,6,FALSE)</f>
        <v>"hp":178200,"atk":4950</v>
      </c>
      <c r="I50" s="20" t="str">
        <f>IF(VLOOKUP(B50,属性中转表!A:G,7,FALSE)=0,"",VLOOKUP(VLOOKUP(B50,属性中转表!A:G,7,FALSE),属性中转表!$K$2:$P$21,6,0))&amp;IF(VLOOKUP(B50,属性中转表!A:G,7,FALSE)&gt;=50,VLOOKUP(A50,英雄数据表!A:K,9,0),IF(VLOOKUP(B50,属性中转表!A:G,7,FALSE)&gt;=25,VLOOKUP(A50,英雄数据表!A:K,5,0),""))</f>
        <v>"atk":300,"hp":5000,"undpspro":100,"pvpdpspro":50,"pvpundpspro":50</v>
      </c>
      <c r="J50" s="20" t="str">
        <f>IF(I50="","",属性中转表!$I$1&amp;(IF(VLOOKUP(B50,属性中转表!A:G,7,FALSE)=0,0,VLOOKUP(VLOOKUP(B50,属性中转表!A:G,7,FALSE),属性中转表!$K$2:$P$21,4,0)))+IFERROR(VLOOKUP(A50,英雄数据表!A:K,IF(武魂!B50&gt;=50,10,IF(武魂!B50&gt;=25,6)),0),0))</f>
        <v>,"dpspro":100</v>
      </c>
      <c r="K50" s="32" t="str">
        <f t="shared" si="3"/>
        <v>"atk":300,"hp":5000,"undpspro":100,"pvpdpspro":50,"pvpundpspro":50,"dpspro":100</v>
      </c>
      <c r="L50" s="20" t="str">
        <f>IF(B50&gt;=50,VLOOKUP(A50,英雄数据表!A:L,11,FALSE),IF(B50&gt;=25,VLOOKUP(A50,英雄数据表!A:L,7,0),""))</f>
        <v>"1107601004"</v>
      </c>
      <c r="M50" s="20" t="str">
        <f>IFERROR(VLOOKUP(B50,属性中转表!$K$2:$O$21,5,FALSE),"")</f>
        <v/>
      </c>
      <c r="N50" s="20" t="str">
        <f>IF(B50=25,VLOOKUP(A50,英雄数据表!A:L,8,FALSE),IF(B50=50,VLOOKUP(A50,英雄数据表!A:L,12,0),""))</f>
        <v/>
      </c>
    </row>
    <row r="51" spans="1:14" x14ac:dyDescent="0.3">
      <c r="A51" s="20">
        <v>11076</v>
      </c>
      <c r="B51" s="21">
        <f t="shared" si="0"/>
        <v>50</v>
      </c>
      <c r="C51" s="21">
        <v>5</v>
      </c>
      <c r="D51" s="21">
        <f>VLOOKUP(A51,英雄数据表!A:D,4,0)</f>
        <v>1</v>
      </c>
      <c r="E51" s="20" t="str">
        <f>VLOOKUP(A51,英雄数据表!A:C,3,0)</f>
        <v>暗黑骨翼</v>
      </c>
      <c r="F51" s="20">
        <f t="shared" si="1"/>
        <v>11076</v>
      </c>
      <c r="G51" s="20">
        <f t="shared" si="2"/>
        <v>11076</v>
      </c>
      <c r="H51" s="21" t="str">
        <f>VLOOKUP(B51,属性中转表!A:F,6,FALSE)</f>
        <v>"hp":183600,"atk":5100</v>
      </c>
      <c r="I51" s="20" t="str">
        <f>IF(VLOOKUP(B51,属性中转表!A:G,7,FALSE)=0,"",VLOOKUP(VLOOKUP(B51,属性中转表!A:G,7,FALSE),属性中转表!$K$2:$P$21,6,0))&amp;IF(VLOOKUP(B51,属性中转表!A:G,7,FALSE)&gt;=50,VLOOKUP(A51,英雄数据表!A:K,9,0),IF(VLOOKUP(B51,属性中转表!A:G,7,FALSE)&gt;=25,VLOOKUP(A51,英雄数据表!A:K,5,0),""))</f>
        <v>"atk":300,"hp":5000,"undpspro":100,"pvpdpspro":50,"pvpundpspro":50</v>
      </c>
      <c r="J51" s="20" t="str">
        <f>IF(I51="","",属性中转表!$I$1&amp;(IF(VLOOKUP(B51,属性中转表!A:G,7,FALSE)=0,0,VLOOKUP(VLOOKUP(B51,属性中转表!A:G,7,FALSE),属性中转表!$K$2:$P$21,4,0)))+IFERROR(VLOOKUP(A51,英雄数据表!A:K,IF(武魂!B51&gt;=50,10,IF(武魂!B51&gt;=25,6)),0),0))</f>
        <v>,"dpspro":100</v>
      </c>
      <c r="K51" s="32" t="str">
        <f t="shared" si="3"/>
        <v>"atk":300,"hp":5000,"undpspro":100,"pvpdpspro":50,"pvpundpspro":50,"dpspro":100</v>
      </c>
      <c r="L51" s="20" t="str">
        <f>IF(B51&gt;=50,VLOOKUP(A51,英雄数据表!A:L,11,FALSE),IF(B51&gt;=25,VLOOKUP(A51,英雄数据表!A:L,7,0),""))</f>
        <v>"1107602004"</v>
      </c>
      <c r="M51" s="20" t="str">
        <f>IFERROR(VLOOKUP(B51,属性中转表!$K$2:$O$21,5,FALSE),"")</f>
        <v/>
      </c>
      <c r="N51" s="20" t="str">
        <f>IF(B51=25,VLOOKUP(A51,英雄数据表!A:L,8,FALSE),IF(B51=50,VLOOKUP(A51,英雄数据表!A:L,12,0),""))</f>
        <v>每次受到直接攻击，怒气额外提升5点</v>
      </c>
    </row>
    <row r="52" spans="1:14" x14ac:dyDescent="0.3">
      <c r="A52" s="20">
        <v>11076</v>
      </c>
      <c r="B52" s="21">
        <f t="shared" si="0"/>
        <v>51</v>
      </c>
      <c r="C52" s="21">
        <v>5</v>
      </c>
      <c r="D52" s="21">
        <f>VLOOKUP(A52,英雄数据表!A:D,4,0)</f>
        <v>1</v>
      </c>
      <c r="E52" s="20" t="str">
        <f>VLOOKUP(A52,英雄数据表!A:C,3,0)</f>
        <v>暗黑骨翼</v>
      </c>
      <c r="F52" s="20">
        <f t="shared" si="1"/>
        <v>11076</v>
      </c>
      <c r="G52" s="20">
        <f t="shared" si="2"/>
        <v>11076</v>
      </c>
      <c r="H52" s="21" t="str">
        <f>VLOOKUP(B52,属性中转表!A:F,6,FALSE)</f>
        <v>"hp":189000,"atk":5250</v>
      </c>
      <c r="I52" s="20" t="str">
        <f>IF(VLOOKUP(B52,属性中转表!A:G,7,FALSE)=0,"",VLOOKUP(VLOOKUP(B52,属性中转表!A:G,7,FALSE),属性中转表!$K$2:$P$21,6,0))&amp;IF(VLOOKUP(B52,属性中转表!A:G,7,FALSE)&gt;=50,VLOOKUP(A52,英雄数据表!A:K,9,0),IF(VLOOKUP(B52,属性中转表!A:G,7,FALSE)&gt;=25,VLOOKUP(A52,英雄数据表!A:K,5,0),""))</f>
        <v>"atk":300,"hp":5000,"undpspro":100,"pvpdpspro":50,"pvpundpspro":50</v>
      </c>
      <c r="J52" s="20" t="str">
        <f>IF(I52="","",属性中转表!$I$1&amp;(IF(VLOOKUP(B52,属性中转表!A:G,7,FALSE)=0,0,VLOOKUP(VLOOKUP(B52,属性中转表!A:G,7,FALSE),属性中转表!$K$2:$P$21,4,0)))+IFERROR(VLOOKUP(A52,英雄数据表!A:K,IF(武魂!B52&gt;=50,10,IF(武魂!B52&gt;=25,6)),0),0))</f>
        <v>,"dpspro":100</v>
      </c>
      <c r="K52" s="32" t="str">
        <f t="shared" si="3"/>
        <v>"atk":300,"hp":5000,"undpspro":100,"pvpdpspro":50,"pvpundpspro":50,"dpspro":100</v>
      </c>
      <c r="L52" s="20" t="str">
        <f>IF(B52&gt;=50,VLOOKUP(A52,英雄数据表!A:L,11,FALSE),IF(B52&gt;=25,VLOOKUP(A52,英雄数据表!A:L,7,0),""))</f>
        <v>"1107602004"</v>
      </c>
      <c r="M52" s="20" t="str">
        <f>IFERROR(VLOOKUP(B52,属性中转表!$K$2:$O$21,5,FALSE),"")</f>
        <v/>
      </c>
      <c r="N52" s="20" t="str">
        <f>IF(B52=25,VLOOKUP(A52,英雄数据表!A:L,8,FALSE),IF(B52=50,VLOOKUP(A52,英雄数据表!A:L,12,0),""))</f>
        <v/>
      </c>
    </row>
    <row r="53" spans="1:14" x14ac:dyDescent="0.3">
      <c r="A53" s="20">
        <v>11076</v>
      </c>
      <c r="B53" s="21">
        <f t="shared" si="0"/>
        <v>52</v>
      </c>
      <c r="C53" s="21">
        <v>5</v>
      </c>
      <c r="D53" s="21">
        <f>VLOOKUP(A53,英雄数据表!A:D,4,0)</f>
        <v>1</v>
      </c>
      <c r="E53" s="20" t="str">
        <f>VLOOKUP(A53,英雄数据表!A:C,3,0)</f>
        <v>暗黑骨翼</v>
      </c>
      <c r="F53" s="20">
        <f t="shared" si="1"/>
        <v>11076</v>
      </c>
      <c r="G53" s="20">
        <f t="shared" si="2"/>
        <v>11076</v>
      </c>
      <c r="H53" s="21" t="str">
        <f>VLOOKUP(B53,属性中转表!A:F,6,FALSE)</f>
        <v>"hp":194400,"atk":5400</v>
      </c>
      <c r="I53" s="20" t="str">
        <f>IF(VLOOKUP(B53,属性中转表!A:G,7,FALSE)=0,"",VLOOKUP(VLOOKUP(B53,属性中转表!A:G,7,FALSE),属性中转表!$K$2:$P$21,6,0))&amp;IF(VLOOKUP(B53,属性中转表!A:G,7,FALSE)&gt;=50,VLOOKUP(A53,英雄数据表!A:K,9,0),IF(VLOOKUP(B53,属性中转表!A:G,7,FALSE)&gt;=25,VLOOKUP(A53,英雄数据表!A:K,5,0),""))</f>
        <v>"atk":300,"hp":5000,"undpspro":100,"pvpdpspro":50,"pvpundpspro":50</v>
      </c>
      <c r="J53" s="20" t="str">
        <f>IF(I53="","",属性中转表!$I$1&amp;(IF(VLOOKUP(B53,属性中转表!A:G,7,FALSE)=0,0,VLOOKUP(VLOOKUP(B53,属性中转表!A:G,7,FALSE),属性中转表!$K$2:$P$21,4,0)))+IFERROR(VLOOKUP(A53,英雄数据表!A:K,IF(武魂!B53&gt;=50,10,IF(武魂!B53&gt;=25,6)),0),0))</f>
        <v>,"dpspro":100</v>
      </c>
      <c r="K53" s="32" t="str">
        <f t="shared" si="3"/>
        <v>"atk":300,"hp":5000,"undpspro":100,"pvpdpspro":50,"pvpundpspro":50,"dpspro":100</v>
      </c>
      <c r="L53" s="20" t="str">
        <f>IF(B53&gt;=50,VLOOKUP(A53,英雄数据表!A:L,11,FALSE),IF(B53&gt;=25,VLOOKUP(A53,英雄数据表!A:L,7,0),""))</f>
        <v>"1107602004"</v>
      </c>
      <c r="M53" s="20" t="str">
        <f>IFERROR(VLOOKUP(B53,属性中转表!$K$2:$O$21,5,FALSE),"")</f>
        <v/>
      </c>
      <c r="N53" s="20" t="str">
        <f>IF(B53=25,VLOOKUP(A53,英雄数据表!A:L,8,FALSE),IF(B53=50,VLOOKUP(A53,英雄数据表!A:L,12,0),""))</f>
        <v/>
      </c>
    </row>
    <row r="54" spans="1:14" x14ac:dyDescent="0.3">
      <c r="A54" s="20">
        <v>11076</v>
      </c>
      <c r="B54" s="21">
        <f t="shared" si="0"/>
        <v>53</v>
      </c>
      <c r="C54" s="21">
        <v>5</v>
      </c>
      <c r="D54" s="21">
        <f>VLOOKUP(A54,英雄数据表!A:D,4,0)</f>
        <v>1</v>
      </c>
      <c r="E54" s="20" t="str">
        <f>VLOOKUP(A54,英雄数据表!A:C,3,0)</f>
        <v>暗黑骨翼</v>
      </c>
      <c r="F54" s="20">
        <f t="shared" si="1"/>
        <v>11076</v>
      </c>
      <c r="G54" s="20">
        <f t="shared" si="2"/>
        <v>11076</v>
      </c>
      <c r="H54" s="21" t="str">
        <f>VLOOKUP(B54,属性中转表!A:F,6,FALSE)</f>
        <v>"hp":199800,"atk":5550</v>
      </c>
      <c r="I54" s="20" t="str">
        <f>IF(VLOOKUP(B54,属性中转表!A:G,7,FALSE)=0,"",VLOOKUP(VLOOKUP(B54,属性中转表!A:G,7,FALSE),属性中转表!$K$2:$P$21,6,0))&amp;IF(VLOOKUP(B54,属性中转表!A:G,7,FALSE)&gt;=50,VLOOKUP(A54,英雄数据表!A:K,9,0),IF(VLOOKUP(B54,属性中转表!A:G,7,FALSE)&gt;=25,VLOOKUP(A54,英雄数据表!A:K,5,0),""))</f>
        <v>"atk":300,"hp":5000,"undpspro":100,"pvpdpspro":50,"pvpundpspro":50</v>
      </c>
      <c r="J54" s="20" t="str">
        <f>IF(I54="","",属性中转表!$I$1&amp;(IF(VLOOKUP(B54,属性中转表!A:G,7,FALSE)=0,0,VLOOKUP(VLOOKUP(B54,属性中转表!A:G,7,FALSE),属性中转表!$K$2:$P$21,4,0)))+IFERROR(VLOOKUP(A54,英雄数据表!A:K,IF(武魂!B54&gt;=50,10,IF(武魂!B54&gt;=25,6)),0),0))</f>
        <v>,"dpspro":100</v>
      </c>
      <c r="K54" s="32" t="str">
        <f t="shared" si="3"/>
        <v>"atk":300,"hp":5000,"undpspro":100,"pvpdpspro":50,"pvpundpspro":50,"dpspro":100</v>
      </c>
      <c r="L54" s="20" t="str">
        <f>IF(B54&gt;=50,VLOOKUP(A54,英雄数据表!A:L,11,FALSE),IF(B54&gt;=25,VLOOKUP(A54,英雄数据表!A:L,7,0),""))</f>
        <v>"1107602004"</v>
      </c>
      <c r="M54" s="20" t="str">
        <f>IFERROR(VLOOKUP(B54,属性中转表!$K$2:$O$21,5,FALSE),"")</f>
        <v/>
      </c>
      <c r="N54" s="20" t="str">
        <f>IF(B54=25,VLOOKUP(A54,英雄数据表!A:L,8,FALSE),IF(B54=50,VLOOKUP(A54,英雄数据表!A:L,12,0),""))</f>
        <v/>
      </c>
    </row>
    <row r="55" spans="1:14" x14ac:dyDescent="0.3">
      <c r="A55" s="20">
        <v>11076</v>
      </c>
      <c r="B55" s="21">
        <f t="shared" si="0"/>
        <v>54</v>
      </c>
      <c r="C55" s="21">
        <v>5</v>
      </c>
      <c r="D55" s="21">
        <f>VLOOKUP(A55,英雄数据表!A:D,4,0)</f>
        <v>1</v>
      </c>
      <c r="E55" s="20" t="str">
        <f>VLOOKUP(A55,英雄数据表!A:C,3,0)</f>
        <v>暗黑骨翼</v>
      </c>
      <c r="F55" s="20">
        <f t="shared" si="1"/>
        <v>11076</v>
      </c>
      <c r="G55" s="20">
        <f t="shared" si="2"/>
        <v>11076</v>
      </c>
      <c r="H55" s="21" t="str">
        <f>VLOOKUP(B55,属性中转表!A:F,6,FALSE)</f>
        <v>"hp":205200,"atk":5700</v>
      </c>
      <c r="I55" s="20" t="str">
        <f>IF(VLOOKUP(B55,属性中转表!A:G,7,FALSE)=0,"",VLOOKUP(VLOOKUP(B55,属性中转表!A:G,7,FALSE),属性中转表!$K$2:$P$21,6,0))&amp;IF(VLOOKUP(B55,属性中转表!A:G,7,FALSE)&gt;=50,VLOOKUP(A55,英雄数据表!A:K,9,0),IF(VLOOKUP(B55,属性中转表!A:G,7,FALSE)&gt;=25,VLOOKUP(A55,英雄数据表!A:K,5,0),""))</f>
        <v>"atk":300,"hp":5000,"undpspro":100,"pvpdpspro":50,"pvpundpspro":50</v>
      </c>
      <c r="J55" s="20" t="str">
        <f>IF(I55="","",属性中转表!$I$1&amp;(IF(VLOOKUP(B55,属性中转表!A:G,7,FALSE)=0,0,VLOOKUP(VLOOKUP(B55,属性中转表!A:G,7,FALSE),属性中转表!$K$2:$P$21,4,0)))+IFERROR(VLOOKUP(A55,英雄数据表!A:K,IF(武魂!B55&gt;=50,10,IF(武魂!B55&gt;=25,6)),0),0))</f>
        <v>,"dpspro":100</v>
      </c>
      <c r="K55" s="32" t="str">
        <f t="shared" si="3"/>
        <v>"atk":300,"hp":5000,"undpspro":100,"pvpdpspro":50,"pvpundpspro":50,"dpspro":100</v>
      </c>
      <c r="L55" s="20" t="str">
        <f>IF(B55&gt;=50,VLOOKUP(A55,英雄数据表!A:L,11,FALSE),IF(B55&gt;=25,VLOOKUP(A55,英雄数据表!A:L,7,0),""))</f>
        <v>"1107602004"</v>
      </c>
      <c r="M55" s="20" t="str">
        <f>IFERROR(VLOOKUP(B55,属性中转表!$K$2:$O$21,5,FALSE),"")</f>
        <v/>
      </c>
      <c r="N55" s="20" t="str">
        <f>IF(B55=25,VLOOKUP(A55,英雄数据表!A:L,8,FALSE),IF(B55=50,VLOOKUP(A55,英雄数据表!A:L,12,0),""))</f>
        <v/>
      </c>
    </row>
    <row r="56" spans="1:14" x14ac:dyDescent="0.3">
      <c r="A56" s="20">
        <v>11076</v>
      </c>
      <c r="B56" s="21">
        <f t="shared" si="0"/>
        <v>55</v>
      </c>
      <c r="C56" s="21">
        <v>5</v>
      </c>
      <c r="D56" s="21">
        <f>VLOOKUP(A56,英雄数据表!A:D,4,0)</f>
        <v>1</v>
      </c>
      <c r="E56" s="20" t="str">
        <f>VLOOKUP(A56,英雄数据表!A:C,3,0)</f>
        <v>暗黑骨翼</v>
      </c>
      <c r="F56" s="20">
        <f t="shared" si="1"/>
        <v>11076</v>
      </c>
      <c r="G56" s="20">
        <f t="shared" si="2"/>
        <v>11076</v>
      </c>
      <c r="H56" s="21" t="str">
        <f>VLOOKUP(B56,属性中转表!A:F,6,FALSE)</f>
        <v>"hp":210600,"atk":5850</v>
      </c>
      <c r="I56" s="20" t="str">
        <f>IF(VLOOKUP(B56,属性中转表!A:G,7,FALSE)=0,"",VLOOKUP(VLOOKUP(B56,属性中转表!A:G,7,FALSE),属性中转表!$K$2:$P$21,6,0))&amp;IF(VLOOKUP(B56,属性中转表!A:G,7,FALSE)&gt;=50,VLOOKUP(A56,英雄数据表!A:K,9,0),IF(VLOOKUP(B56,属性中转表!A:G,7,FALSE)&gt;=25,VLOOKUP(A56,英雄数据表!A:K,5,0),""))</f>
        <v>"atk":300,"hp":5000,"undpspro":150,"pvpdpspro":50,"pvpundpspro":50</v>
      </c>
      <c r="J56" s="20" t="str">
        <f>IF(I56="","",属性中转表!$I$1&amp;(IF(VLOOKUP(B56,属性中转表!A:G,7,FALSE)=0,0,VLOOKUP(VLOOKUP(B56,属性中转表!A:G,7,FALSE),属性中转表!$K$2:$P$21,4,0)))+IFERROR(VLOOKUP(A56,英雄数据表!A:K,IF(武魂!B56&gt;=50,10,IF(武魂!B56&gt;=25,6)),0),0))</f>
        <v>,"dpspro":100</v>
      </c>
      <c r="K56" s="32" t="str">
        <f t="shared" si="3"/>
        <v>"atk":300,"hp":5000,"undpspro":150,"pvpdpspro":50,"pvpundpspro":50,"dpspro":100</v>
      </c>
      <c r="L56" s="20" t="str">
        <f>IF(B56&gt;=50,VLOOKUP(A56,英雄数据表!A:L,11,FALSE),IF(B56&gt;=25,VLOOKUP(A56,英雄数据表!A:L,7,0),""))</f>
        <v>"1107602004"</v>
      </c>
      <c r="M56" s="20" t="str">
        <f>IFERROR(VLOOKUP(B56,属性中转表!$K$2:$O$21,5,FALSE),"")</f>
        <v>"undpspro":50</v>
      </c>
      <c r="N56" s="20" t="str">
        <f>IF(B56=25,VLOOKUP(A56,英雄数据表!A:L,8,FALSE),IF(B56=50,VLOOKUP(A56,英雄数据表!A:L,12,0),""))</f>
        <v/>
      </c>
    </row>
    <row r="57" spans="1:14" x14ac:dyDescent="0.3">
      <c r="A57" s="20">
        <v>11076</v>
      </c>
      <c r="B57" s="21">
        <f t="shared" si="0"/>
        <v>56</v>
      </c>
      <c r="C57" s="21">
        <v>5</v>
      </c>
      <c r="D57" s="21">
        <f>VLOOKUP(A57,英雄数据表!A:D,4,0)</f>
        <v>1</v>
      </c>
      <c r="E57" s="20" t="str">
        <f>VLOOKUP(A57,英雄数据表!A:C,3,0)</f>
        <v>暗黑骨翼</v>
      </c>
      <c r="F57" s="20">
        <f t="shared" si="1"/>
        <v>11076</v>
      </c>
      <c r="G57" s="20">
        <f t="shared" si="2"/>
        <v>11076</v>
      </c>
      <c r="H57" s="21" t="str">
        <f>VLOOKUP(B57,属性中转表!A:F,6,FALSE)</f>
        <v>"hp":216000,"atk":6000</v>
      </c>
      <c r="I57" s="20" t="str">
        <f>IF(VLOOKUP(B57,属性中转表!A:G,7,FALSE)=0,"",VLOOKUP(VLOOKUP(B57,属性中转表!A:G,7,FALSE),属性中转表!$K$2:$P$21,6,0))&amp;IF(VLOOKUP(B57,属性中转表!A:G,7,FALSE)&gt;=50,VLOOKUP(A57,英雄数据表!A:K,9,0),IF(VLOOKUP(B57,属性中转表!A:G,7,FALSE)&gt;=25,VLOOKUP(A57,英雄数据表!A:K,5,0),""))</f>
        <v>"atk":300,"hp":5000,"undpspro":150,"pvpdpspro":50,"pvpundpspro":50</v>
      </c>
      <c r="J57" s="20" t="str">
        <f>IF(I57="","",属性中转表!$I$1&amp;(IF(VLOOKUP(B57,属性中转表!A:G,7,FALSE)=0,0,VLOOKUP(VLOOKUP(B57,属性中转表!A:G,7,FALSE),属性中转表!$K$2:$P$21,4,0)))+IFERROR(VLOOKUP(A57,英雄数据表!A:K,IF(武魂!B57&gt;=50,10,IF(武魂!B57&gt;=25,6)),0),0))</f>
        <v>,"dpspro":100</v>
      </c>
      <c r="K57" s="32" t="str">
        <f t="shared" si="3"/>
        <v>"atk":300,"hp":5000,"undpspro":150,"pvpdpspro":50,"pvpundpspro":50,"dpspro":100</v>
      </c>
      <c r="L57" s="20" t="str">
        <f>IF(B57&gt;=50,VLOOKUP(A57,英雄数据表!A:L,11,FALSE),IF(B57&gt;=25,VLOOKUP(A57,英雄数据表!A:L,7,0),""))</f>
        <v>"1107602004"</v>
      </c>
      <c r="M57" s="20" t="str">
        <f>IFERROR(VLOOKUP(B57,属性中转表!$K$2:$O$21,5,FALSE),"")</f>
        <v/>
      </c>
      <c r="N57" s="20" t="str">
        <f>IF(B57=25,VLOOKUP(A57,英雄数据表!A:L,8,FALSE),IF(B57=50,VLOOKUP(A57,英雄数据表!A:L,12,0),""))</f>
        <v/>
      </c>
    </row>
    <row r="58" spans="1:14" x14ac:dyDescent="0.3">
      <c r="A58" s="20">
        <v>11076</v>
      </c>
      <c r="B58" s="21">
        <f t="shared" si="0"/>
        <v>57</v>
      </c>
      <c r="C58" s="21">
        <v>5</v>
      </c>
      <c r="D58" s="21">
        <f>VLOOKUP(A58,英雄数据表!A:D,4,0)</f>
        <v>1</v>
      </c>
      <c r="E58" s="20" t="str">
        <f>VLOOKUP(A58,英雄数据表!A:C,3,0)</f>
        <v>暗黑骨翼</v>
      </c>
      <c r="F58" s="20">
        <f t="shared" si="1"/>
        <v>11076</v>
      </c>
      <c r="G58" s="20">
        <f t="shared" si="2"/>
        <v>11076</v>
      </c>
      <c r="H58" s="21" t="str">
        <f>VLOOKUP(B58,属性中转表!A:F,6,FALSE)</f>
        <v>"hp":221400,"atk":6150</v>
      </c>
      <c r="I58" s="20" t="str">
        <f>IF(VLOOKUP(B58,属性中转表!A:G,7,FALSE)=0,"",VLOOKUP(VLOOKUP(B58,属性中转表!A:G,7,FALSE),属性中转表!$K$2:$P$21,6,0))&amp;IF(VLOOKUP(B58,属性中转表!A:G,7,FALSE)&gt;=50,VLOOKUP(A58,英雄数据表!A:K,9,0),IF(VLOOKUP(B58,属性中转表!A:G,7,FALSE)&gt;=25,VLOOKUP(A58,英雄数据表!A:K,5,0),""))</f>
        <v>"atk":300,"hp":5000,"undpspro":150,"pvpdpspro":50,"pvpundpspro":50</v>
      </c>
      <c r="J58" s="20" t="str">
        <f>IF(I58="","",属性中转表!$I$1&amp;(IF(VLOOKUP(B58,属性中转表!A:G,7,FALSE)=0,0,VLOOKUP(VLOOKUP(B58,属性中转表!A:G,7,FALSE),属性中转表!$K$2:$P$21,4,0)))+IFERROR(VLOOKUP(A58,英雄数据表!A:K,IF(武魂!B58&gt;=50,10,IF(武魂!B58&gt;=25,6)),0),0))</f>
        <v>,"dpspro":100</v>
      </c>
      <c r="K58" s="32" t="str">
        <f t="shared" si="3"/>
        <v>"atk":300,"hp":5000,"undpspro":150,"pvpdpspro":50,"pvpundpspro":50,"dpspro":100</v>
      </c>
      <c r="L58" s="20" t="str">
        <f>IF(B58&gt;=50,VLOOKUP(A58,英雄数据表!A:L,11,FALSE),IF(B58&gt;=25,VLOOKUP(A58,英雄数据表!A:L,7,0),""))</f>
        <v>"1107602004"</v>
      </c>
      <c r="M58" s="20" t="str">
        <f>IFERROR(VLOOKUP(B58,属性中转表!$K$2:$O$21,5,FALSE),"")</f>
        <v/>
      </c>
      <c r="N58" s="20" t="str">
        <f>IF(B58=25,VLOOKUP(A58,英雄数据表!A:L,8,FALSE),IF(B58=50,VLOOKUP(A58,英雄数据表!A:L,12,0),""))</f>
        <v/>
      </c>
    </row>
    <row r="59" spans="1:14" x14ac:dyDescent="0.3">
      <c r="A59" s="20">
        <v>11076</v>
      </c>
      <c r="B59" s="21">
        <f t="shared" si="0"/>
        <v>58</v>
      </c>
      <c r="C59" s="21">
        <v>5</v>
      </c>
      <c r="D59" s="21">
        <f>VLOOKUP(A59,英雄数据表!A:D,4,0)</f>
        <v>1</v>
      </c>
      <c r="E59" s="20" t="str">
        <f>VLOOKUP(A59,英雄数据表!A:C,3,0)</f>
        <v>暗黑骨翼</v>
      </c>
      <c r="F59" s="20">
        <f t="shared" si="1"/>
        <v>11076</v>
      </c>
      <c r="G59" s="20">
        <f t="shared" si="2"/>
        <v>11076</v>
      </c>
      <c r="H59" s="21" t="str">
        <f>VLOOKUP(B59,属性中转表!A:F,6,FALSE)</f>
        <v>"hp":226800,"atk":6300</v>
      </c>
      <c r="I59" s="20" t="str">
        <f>IF(VLOOKUP(B59,属性中转表!A:G,7,FALSE)=0,"",VLOOKUP(VLOOKUP(B59,属性中转表!A:G,7,FALSE),属性中转表!$K$2:$P$21,6,0))&amp;IF(VLOOKUP(B59,属性中转表!A:G,7,FALSE)&gt;=50,VLOOKUP(A59,英雄数据表!A:K,9,0),IF(VLOOKUP(B59,属性中转表!A:G,7,FALSE)&gt;=25,VLOOKUP(A59,英雄数据表!A:K,5,0),""))</f>
        <v>"atk":300,"hp":5000,"undpspro":150,"pvpdpspro":50,"pvpundpspro":50</v>
      </c>
      <c r="J59" s="20" t="str">
        <f>IF(I59="","",属性中转表!$I$1&amp;(IF(VLOOKUP(B59,属性中转表!A:G,7,FALSE)=0,0,VLOOKUP(VLOOKUP(B59,属性中转表!A:G,7,FALSE),属性中转表!$K$2:$P$21,4,0)))+IFERROR(VLOOKUP(A59,英雄数据表!A:K,IF(武魂!B59&gt;=50,10,IF(武魂!B59&gt;=25,6)),0),0))</f>
        <v>,"dpspro":100</v>
      </c>
      <c r="K59" s="32" t="str">
        <f t="shared" si="3"/>
        <v>"atk":300,"hp":5000,"undpspro":150,"pvpdpspro":50,"pvpundpspro":50,"dpspro":100</v>
      </c>
      <c r="L59" s="20" t="str">
        <f>IF(B59&gt;=50,VLOOKUP(A59,英雄数据表!A:L,11,FALSE),IF(B59&gt;=25,VLOOKUP(A59,英雄数据表!A:L,7,0),""))</f>
        <v>"1107602004"</v>
      </c>
      <c r="M59" s="20" t="str">
        <f>IFERROR(VLOOKUP(B59,属性中转表!$K$2:$O$21,5,FALSE),"")</f>
        <v/>
      </c>
      <c r="N59" s="20" t="str">
        <f>IF(B59=25,VLOOKUP(A59,英雄数据表!A:L,8,FALSE),IF(B59=50,VLOOKUP(A59,英雄数据表!A:L,12,0),""))</f>
        <v/>
      </c>
    </row>
    <row r="60" spans="1:14" x14ac:dyDescent="0.3">
      <c r="A60" s="20">
        <v>11076</v>
      </c>
      <c r="B60" s="21">
        <f t="shared" si="0"/>
        <v>59</v>
      </c>
      <c r="C60" s="21">
        <v>5</v>
      </c>
      <c r="D60" s="21">
        <f>VLOOKUP(A60,英雄数据表!A:D,4,0)</f>
        <v>1</v>
      </c>
      <c r="E60" s="20" t="str">
        <f>VLOOKUP(A60,英雄数据表!A:C,3,0)</f>
        <v>暗黑骨翼</v>
      </c>
      <c r="F60" s="20">
        <f t="shared" si="1"/>
        <v>11076</v>
      </c>
      <c r="G60" s="20">
        <f t="shared" si="2"/>
        <v>11076</v>
      </c>
      <c r="H60" s="21" t="str">
        <f>VLOOKUP(B60,属性中转表!A:F,6,FALSE)</f>
        <v>"hp":232200,"atk":6450</v>
      </c>
      <c r="I60" s="20" t="str">
        <f>IF(VLOOKUP(B60,属性中转表!A:G,7,FALSE)=0,"",VLOOKUP(VLOOKUP(B60,属性中转表!A:G,7,FALSE),属性中转表!$K$2:$P$21,6,0))&amp;IF(VLOOKUP(B60,属性中转表!A:G,7,FALSE)&gt;=50,VLOOKUP(A60,英雄数据表!A:K,9,0),IF(VLOOKUP(B60,属性中转表!A:G,7,FALSE)&gt;=25,VLOOKUP(A60,英雄数据表!A:K,5,0),""))</f>
        <v>"atk":300,"hp":5000,"undpspro":150,"pvpdpspro":50,"pvpundpspro":50</v>
      </c>
      <c r="J60" s="20" t="str">
        <f>IF(I60="","",属性中转表!$I$1&amp;(IF(VLOOKUP(B60,属性中转表!A:G,7,FALSE)=0,0,VLOOKUP(VLOOKUP(B60,属性中转表!A:G,7,FALSE),属性中转表!$K$2:$P$21,4,0)))+IFERROR(VLOOKUP(A60,英雄数据表!A:K,IF(武魂!B60&gt;=50,10,IF(武魂!B60&gt;=25,6)),0),0))</f>
        <v>,"dpspro":100</v>
      </c>
      <c r="K60" s="32" t="str">
        <f t="shared" si="3"/>
        <v>"atk":300,"hp":5000,"undpspro":150,"pvpdpspro":50,"pvpundpspro":50,"dpspro":100</v>
      </c>
      <c r="L60" s="20" t="str">
        <f>IF(B60&gt;=50,VLOOKUP(A60,英雄数据表!A:L,11,FALSE),IF(B60&gt;=25,VLOOKUP(A60,英雄数据表!A:L,7,0),""))</f>
        <v>"1107602004"</v>
      </c>
      <c r="M60" s="20" t="str">
        <f>IFERROR(VLOOKUP(B60,属性中转表!$K$2:$O$21,5,FALSE),"")</f>
        <v/>
      </c>
      <c r="N60" s="20" t="str">
        <f>IF(B60=25,VLOOKUP(A60,英雄数据表!A:L,8,FALSE),IF(B60=50,VLOOKUP(A60,英雄数据表!A:L,12,0),""))</f>
        <v/>
      </c>
    </row>
    <row r="61" spans="1:14" x14ac:dyDescent="0.3">
      <c r="A61" s="20">
        <v>11076</v>
      </c>
      <c r="B61" s="21">
        <f t="shared" si="0"/>
        <v>60</v>
      </c>
      <c r="C61" s="21">
        <v>5</v>
      </c>
      <c r="D61" s="21">
        <f>VLOOKUP(A61,英雄数据表!A:D,4,0)</f>
        <v>1</v>
      </c>
      <c r="E61" s="20" t="str">
        <f>VLOOKUP(A61,英雄数据表!A:C,3,0)</f>
        <v>暗黑骨翼</v>
      </c>
      <c r="F61" s="20">
        <f t="shared" si="1"/>
        <v>11076</v>
      </c>
      <c r="G61" s="20">
        <f t="shared" si="2"/>
        <v>11076</v>
      </c>
      <c r="H61" s="21" t="str">
        <f>VLOOKUP(B61,属性中转表!A:F,6,FALSE)</f>
        <v>"hp":237600,"atk":6600</v>
      </c>
      <c r="I61" s="20" t="str">
        <f>IF(VLOOKUP(B61,属性中转表!A:G,7,FALSE)=0,"",VLOOKUP(VLOOKUP(B61,属性中转表!A:G,7,FALSE),属性中转表!$K$2:$P$21,6,0))&amp;IF(VLOOKUP(B61,属性中转表!A:G,7,FALSE)&gt;=50,VLOOKUP(A61,英雄数据表!A:K,9,0),IF(VLOOKUP(B61,属性中转表!A:G,7,FALSE)&gt;=25,VLOOKUP(A61,英雄数据表!A:K,5,0),""))</f>
        <v>"atk":300,"hp":5000,"undpspro":150,"pvpdpspro":50,"pvpundpspro":50</v>
      </c>
      <c r="J61" s="20" t="str">
        <f>IF(I61="","",属性中转表!$I$1&amp;(IF(VLOOKUP(B61,属性中转表!A:G,7,FALSE)=0,0,VLOOKUP(VLOOKUP(B61,属性中转表!A:G,7,FALSE),属性中转表!$K$2:$P$21,4,0)))+IFERROR(VLOOKUP(A61,英雄数据表!A:K,IF(武魂!B61&gt;=50,10,IF(武魂!B61&gt;=25,6)),0),0))</f>
        <v>,"dpspro":150</v>
      </c>
      <c r="K61" s="32" t="str">
        <f t="shared" si="3"/>
        <v>"atk":300,"hp":5000,"undpspro":150,"pvpdpspro":50,"pvpundpspro":50,"dpspro":150</v>
      </c>
      <c r="L61" s="20" t="str">
        <f>IF(B61&gt;=50,VLOOKUP(A61,英雄数据表!A:L,11,FALSE),IF(B61&gt;=25,VLOOKUP(A61,英雄数据表!A:L,7,0),""))</f>
        <v>"1107602004"</v>
      </c>
      <c r="M61" s="20" t="str">
        <f>IFERROR(VLOOKUP(B61,属性中转表!$K$2:$O$21,5,FALSE),"")</f>
        <v>"dpspro":50</v>
      </c>
      <c r="N61" s="20" t="str">
        <f>IF(B61=25,VLOOKUP(A61,英雄数据表!A:L,8,FALSE),IF(B61=50,VLOOKUP(A61,英雄数据表!A:L,12,0),""))</f>
        <v/>
      </c>
    </row>
    <row r="62" spans="1:14" x14ac:dyDescent="0.3">
      <c r="A62" s="20">
        <v>11076</v>
      </c>
      <c r="B62" s="21">
        <f t="shared" si="0"/>
        <v>61</v>
      </c>
      <c r="C62" s="21">
        <v>5</v>
      </c>
      <c r="D62" s="21">
        <f>VLOOKUP(A62,英雄数据表!A:D,4,0)</f>
        <v>1</v>
      </c>
      <c r="E62" s="20" t="str">
        <f>VLOOKUP(A62,英雄数据表!A:C,3,0)</f>
        <v>暗黑骨翼</v>
      </c>
      <c r="F62" s="20">
        <f t="shared" si="1"/>
        <v>11076</v>
      </c>
      <c r="G62" s="20">
        <f t="shared" si="2"/>
        <v>11076</v>
      </c>
      <c r="H62" s="21" t="str">
        <f>VLOOKUP(B62,属性中转表!A:F,6,FALSE)</f>
        <v>"hp":243000,"atk":6750</v>
      </c>
      <c r="I62" s="20" t="str">
        <f>IF(VLOOKUP(B62,属性中转表!A:G,7,FALSE)=0,"",VLOOKUP(VLOOKUP(B62,属性中转表!A:G,7,FALSE),属性中转表!$K$2:$P$21,6,0))&amp;IF(VLOOKUP(B62,属性中转表!A:G,7,FALSE)&gt;=50,VLOOKUP(A62,英雄数据表!A:K,9,0),IF(VLOOKUP(B62,属性中转表!A:G,7,FALSE)&gt;=25,VLOOKUP(A62,英雄数据表!A:K,5,0),""))</f>
        <v>"atk":300,"hp":5000,"undpspro":150,"pvpdpspro":50,"pvpundpspro":50</v>
      </c>
      <c r="J62" s="20" t="str">
        <f>IF(I62="","",属性中转表!$I$1&amp;(IF(VLOOKUP(B62,属性中转表!A:G,7,FALSE)=0,0,VLOOKUP(VLOOKUP(B62,属性中转表!A:G,7,FALSE),属性中转表!$K$2:$P$21,4,0)))+IFERROR(VLOOKUP(A62,英雄数据表!A:K,IF(武魂!B62&gt;=50,10,IF(武魂!B62&gt;=25,6)),0),0))</f>
        <v>,"dpspro":150</v>
      </c>
      <c r="K62" s="32" t="str">
        <f t="shared" si="3"/>
        <v>"atk":300,"hp":5000,"undpspro":150,"pvpdpspro":50,"pvpundpspro":50,"dpspro":150</v>
      </c>
      <c r="L62" s="20" t="str">
        <f>IF(B62&gt;=50,VLOOKUP(A62,英雄数据表!A:L,11,FALSE),IF(B62&gt;=25,VLOOKUP(A62,英雄数据表!A:L,7,0),""))</f>
        <v>"1107602004"</v>
      </c>
      <c r="M62" s="20" t="str">
        <f>IFERROR(VLOOKUP(B62,属性中转表!$K$2:$O$21,5,FALSE),"")</f>
        <v/>
      </c>
      <c r="N62" s="20" t="str">
        <f>IF(B62=25,VLOOKUP(A62,英雄数据表!A:L,8,FALSE),IF(B62=50,VLOOKUP(A62,英雄数据表!A:L,12,0),""))</f>
        <v/>
      </c>
    </row>
    <row r="63" spans="1:14" x14ac:dyDescent="0.3">
      <c r="A63" s="20">
        <v>11076</v>
      </c>
      <c r="B63" s="21">
        <f t="shared" si="0"/>
        <v>62</v>
      </c>
      <c r="C63" s="21">
        <v>5</v>
      </c>
      <c r="D63" s="21">
        <f>VLOOKUP(A63,英雄数据表!A:D,4,0)</f>
        <v>1</v>
      </c>
      <c r="E63" s="20" t="str">
        <f>VLOOKUP(A63,英雄数据表!A:C,3,0)</f>
        <v>暗黑骨翼</v>
      </c>
      <c r="F63" s="20">
        <f t="shared" si="1"/>
        <v>11076</v>
      </c>
      <c r="G63" s="20">
        <f t="shared" si="2"/>
        <v>11076</v>
      </c>
      <c r="H63" s="21" t="str">
        <f>VLOOKUP(B63,属性中转表!A:F,6,FALSE)</f>
        <v>"hp":248400,"atk":6900</v>
      </c>
      <c r="I63" s="20" t="str">
        <f>IF(VLOOKUP(B63,属性中转表!A:G,7,FALSE)=0,"",VLOOKUP(VLOOKUP(B63,属性中转表!A:G,7,FALSE),属性中转表!$K$2:$P$21,6,0))&amp;IF(VLOOKUP(B63,属性中转表!A:G,7,FALSE)&gt;=50,VLOOKUP(A63,英雄数据表!A:K,9,0),IF(VLOOKUP(B63,属性中转表!A:G,7,FALSE)&gt;=25,VLOOKUP(A63,英雄数据表!A:K,5,0),""))</f>
        <v>"atk":300,"hp":5000,"undpspro":150,"pvpdpspro":50,"pvpundpspro":50</v>
      </c>
      <c r="J63" s="20" t="str">
        <f>IF(I63="","",属性中转表!$I$1&amp;(IF(VLOOKUP(B63,属性中转表!A:G,7,FALSE)=0,0,VLOOKUP(VLOOKUP(B63,属性中转表!A:G,7,FALSE),属性中转表!$K$2:$P$21,4,0)))+IFERROR(VLOOKUP(A63,英雄数据表!A:K,IF(武魂!B63&gt;=50,10,IF(武魂!B63&gt;=25,6)),0),0))</f>
        <v>,"dpspro":150</v>
      </c>
      <c r="K63" s="32" t="str">
        <f t="shared" si="3"/>
        <v>"atk":300,"hp":5000,"undpspro":150,"pvpdpspro":50,"pvpundpspro":50,"dpspro":150</v>
      </c>
      <c r="L63" s="20" t="str">
        <f>IF(B63&gt;=50,VLOOKUP(A63,英雄数据表!A:L,11,FALSE),IF(B63&gt;=25,VLOOKUP(A63,英雄数据表!A:L,7,0),""))</f>
        <v>"1107602004"</v>
      </c>
      <c r="M63" s="20" t="str">
        <f>IFERROR(VLOOKUP(B63,属性中转表!$K$2:$O$21,5,FALSE),"")</f>
        <v/>
      </c>
      <c r="N63" s="20" t="str">
        <f>IF(B63=25,VLOOKUP(A63,英雄数据表!A:L,8,FALSE),IF(B63=50,VLOOKUP(A63,英雄数据表!A:L,12,0),""))</f>
        <v/>
      </c>
    </row>
    <row r="64" spans="1:14" x14ac:dyDescent="0.3">
      <c r="A64" s="20">
        <v>11076</v>
      </c>
      <c r="B64" s="21">
        <f t="shared" si="0"/>
        <v>63</v>
      </c>
      <c r="C64" s="21">
        <v>5</v>
      </c>
      <c r="D64" s="21">
        <f>VLOOKUP(A64,英雄数据表!A:D,4,0)</f>
        <v>1</v>
      </c>
      <c r="E64" s="20" t="str">
        <f>VLOOKUP(A64,英雄数据表!A:C,3,0)</f>
        <v>暗黑骨翼</v>
      </c>
      <c r="F64" s="20">
        <f t="shared" si="1"/>
        <v>11076</v>
      </c>
      <c r="G64" s="20">
        <f t="shared" si="2"/>
        <v>11076</v>
      </c>
      <c r="H64" s="21" t="str">
        <f>VLOOKUP(B64,属性中转表!A:F,6,FALSE)</f>
        <v>"hp":253800,"atk":7050</v>
      </c>
      <c r="I64" s="20" t="str">
        <f>IF(VLOOKUP(B64,属性中转表!A:G,7,FALSE)=0,"",VLOOKUP(VLOOKUP(B64,属性中转表!A:G,7,FALSE),属性中转表!$K$2:$P$21,6,0))&amp;IF(VLOOKUP(B64,属性中转表!A:G,7,FALSE)&gt;=50,VLOOKUP(A64,英雄数据表!A:K,9,0),IF(VLOOKUP(B64,属性中转表!A:G,7,FALSE)&gt;=25,VLOOKUP(A64,英雄数据表!A:K,5,0),""))</f>
        <v>"atk":300,"hp":5000,"undpspro":150,"pvpdpspro":50,"pvpundpspro":50</v>
      </c>
      <c r="J64" s="20" t="str">
        <f>IF(I64="","",属性中转表!$I$1&amp;(IF(VLOOKUP(B64,属性中转表!A:G,7,FALSE)=0,0,VLOOKUP(VLOOKUP(B64,属性中转表!A:G,7,FALSE),属性中转表!$K$2:$P$21,4,0)))+IFERROR(VLOOKUP(A64,英雄数据表!A:K,IF(武魂!B64&gt;=50,10,IF(武魂!B64&gt;=25,6)),0),0))</f>
        <v>,"dpspro":150</v>
      </c>
      <c r="K64" s="32" t="str">
        <f t="shared" si="3"/>
        <v>"atk":300,"hp":5000,"undpspro":150,"pvpdpspro":50,"pvpundpspro":50,"dpspro":150</v>
      </c>
      <c r="L64" s="20" t="str">
        <f>IF(B64&gt;=50,VLOOKUP(A64,英雄数据表!A:L,11,FALSE),IF(B64&gt;=25,VLOOKUP(A64,英雄数据表!A:L,7,0),""))</f>
        <v>"1107602004"</v>
      </c>
      <c r="M64" s="20" t="str">
        <f>IFERROR(VLOOKUP(B64,属性中转表!$K$2:$O$21,5,FALSE),"")</f>
        <v/>
      </c>
      <c r="N64" s="20" t="str">
        <f>IF(B64=25,VLOOKUP(A64,英雄数据表!A:L,8,FALSE),IF(B64=50,VLOOKUP(A64,英雄数据表!A:L,12,0),""))</f>
        <v/>
      </c>
    </row>
    <row r="65" spans="1:14" x14ac:dyDescent="0.3">
      <c r="A65" s="20">
        <v>11076</v>
      </c>
      <c r="B65" s="21">
        <f t="shared" si="0"/>
        <v>64</v>
      </c>
      <c r="C65" s="21">
        <v>5</v>
      </c>
      <c r="D65" s="21">
        <f>VLOOKUP(A65,英雄数据表!A:D,4,0)</f>
        <v>1</v>
      </c>
      <c r="E65" s="20" t="str">
        <f>VLOOKUP(A65,英雄数据表!A:C,3,0)</f>
        <v>暗黑骨翼</v>
      </c>
      <c r="F65" s="20">
        <f t="shared" si="1"/>
        <v>11076</v>
      </c>
      <c r="G65" s="20">
        <f t="shared" si="2"/>
        <v>11076</v>
      </c>
      <c r="H65" s="21" t="str">
        <f>VLOOKUP(B65,属性中转表!A:F,6,FALSE)</f>
        <v>"hp":259200,"atk":7200</v>
      </c>
      <c r="I65" s="20" t="str">
        <f>IF(VLOOKUP(B65,属性中转表!A:G,7,FALSE)=0,"",VLOOKUP(VLOOKUP(B65,属性中转表!A:G,7,FALSE),属性中转表!$K$2:$P$21,6,0))&amp;IF(VLOOKUP(B65,属性中转表!A:G,7,FALSE)&gt;=50,VLOOKUP(A65,英雄数据表!A:K,9,0),IF(VLOOKUP(B65,属性中转表!A:G,7,FALSE)&gt;=25,VLOOKUP(A65,英雄数据表!A:K,5,0),""))</f>
        <v>"atk":300,"hp":5000,"undpspro":150,"pvpdpspro":50,"pvpundpspro":50</v>
      </c>
      <c r="J65" s="20" t="str">
        <f>IF(I65="","",属性中转表!$I$1&amp;(IF(VLOOKUP(B65,属性中转表!A:G,7,FALSE)=0,0,VLOOKUP(VLOOKUP(B65,属性中转表!A:G,7,FALSE),属性中转表!$K$2:$P$21,4,0)))+IFERROR(VLOOKUP(A65,英雄数据表!A:K,IF(武魂!B65&gt;=50,10,IF(武魂!B65&gt;=25,6)),0),0))</f>
        <v>,"dpspro":150</v>
      </c>
      <c r="K65" s="32" t="str">
        <f t="shared" si="3"/>
        <v>"atk":300,"hp":5000,"undpspro":150,"pvpdpspro":50,"pvpundpspro":50,"dpspro":150</v>
      </c>
      <c r="L65" s="20" t="str">
        <f>IF(B65&gt;=50,VLOOKUP(A65,英雄数据表!A:L,11,FALSE),IF(B65&gt;=25,VLOOKUP(A65,英雄数据表!A:L,7,0),""))</f>
        <v>"1107602004"</v>
      </c>
      <c r="M65" s="20" t="str">
        <f>IFERROR(VLOOKUP(B65,属性中转表!$K$2:$O$21,5,FALSE),"")</f>
        <v/>
      </c>
      <c r="N65" s="20" t="str">
        <f>IF(B65=25,VLOOKUP(A65,英雄数据表!A:L,8,FALSE),IF(B65=50,VLOOKUP(A65,英雄数据表!A:L,12,0),""))</f>
        <v/>
      </c>
    </row>
    <row r="66" spans="1:14" x14ac:dyDescent="0.3">
      <c r="A66" s="20">
        <v>11076</v>
      </c>
      <c r="B66" s="21">
        <f t="shared" si="0"/>
        <v>65</v>
      </c>
      <c r="C66" s="21">
        <v>5</v>
      </c>
      <c r="D66" s="21">
        <f>VLOOKUP(A66,英雄数据表!A:D,4,0)</f>
        <v>1</v>
      </c>
      <c r="E66" s="20" t="str">
        <f>VLOOKUP(A66,英雄数据表!A:C,3,0)</f>
        <v>暗黑骨翼</v>
      </c>
      <c r="F66" s="20">
        <f t="shared" si="1"/>
        <v>11076</v>
      </c>
      <c r="G66" s="20">
        <f t="shared" si="2"/>
        <v>11076</v>
      </c>
      <c r="H66" s="21" t="str">
        <f>VLOOKUP(B66,属性中转表!A:F,6,FALSE)</f>
        <v>"hp":264600,"atk":7350</v>
      </c>
      <c r="I66" s="20" t="str">
        <f>IF(VLOOKUP(B66,属性中转表!A:G,7,FALSE)=0,"",VLOOKUP(VLOOKUP(B66,属性中转表!A:G,7,FALSE),属性中转表!$K$2:$P$21,6,0))&amp;IF(VLOOKUP(B66,属性中转表!A:G,7,FALSE)&gt;=50,VLOOKUP(A66,英雄数据表!A:K,9,0),IF(VLOOKUP(B66,属性中转表!A:G,7,FALSE)&gt;=25,VLOOKUP(A66,英雄数据表!A:K,5,0),""))</f>
        <v>"atk":300,"hp":5000,"undpspro":150,"pvpdpspro":100,"pvpundpspro":50</v>
      </c>
      <c r="J66" s="20" t="str">
        <f>IF(I66="","",属性中转表!$I$1&amp;(IF(VLOOKUP(B66,属性中转表!A:G,7,FALSE)=0,0,VLOOKUP(VLOOKUP(B66,属性中转表!A:G,7,FALSE),属性中转表!$K$2:$P$21,4,0)))+IFERROR(VLOOKUP(A66,英雄数据表!A:K,IF(武魂!B66&gt;=50,10,IF(武魂!B66&gt;=25,6)),0),0))</f>
        <v>,"dpspro":150</v>
      </c>
      <c r="K66" s="32" t="str">
        <f t="shared" si="3"/>
        <v>"atk":300,"hp":5000,"undpspro":150,"pvpdpspro":100,"pvpundpspro":50,"dpspro":150</v>
      </c>
      <c r="L66" s="20" t="str">
        <f>IF(B66&gt;=50,VLOOKUP(A66,英雄数据表!A:L,11,FALSE),IF(B66&gt;=25,VLOOKUP(A66,英雄数据表!A:L,7,0),""))</f>
        <v>"1107602004"</v>
      </c>
      <c r="M66" s="20" t="str">
        <f>IFERROR(VLOOKUP(B66,属性中转表!$K$2:$O$21,5,FALSE),"")</f>
        <v>"pvpdpspro":50</v>
      </c>
      <c r="N66" s="20" t="str">
        <f>IF(B66=25,VLOOKUP(A66,英雄数据表!A:L,8,FALSE),IF(B66=50,VLOOKUP(A66,英雄数据表!A:L,12,0),""))</f>
        <v/>
      </c>
    </row>
    <row r="67" spans="1:14" x14ac:dyDescent="0.3">
      <c r="A67" s="20">
        <v>11076</v>
      </c>
      <c r="B67" s="21">
        <f t="shared" ref="B67:B130" si="4">IF(A67=A66,B66+1,1)</f>
        <v>66</v>
      </c>
      <c r="C67" s="21">
        <v>5</v>
      </c>
      <c r="D67" s="21">
        <f>VLOOKUP(A67,英雄数据表!A:D,4,0)</f>
        <v>1</v>
      </c>
      <c r="E67" s="20" t="str">
        <f>VLOOKUP(A67,英雄数据表!A:C,3,0)</f>
        <v>暗黑骨翼</v>
      </c>
      <c r="F67" s="20">
        <f t="shared" ref="F67:F130" si="5">A67</f>
        <v>11076</v>
      </c>
      <c r="G67" s="20">
        <f t="shared" ref="G67:G130" si="6">A67</f>
        <v>11076</v>
      </c>
      <c r="H67" s="21" t="str">
        <f>VLOOKUP(B67,属性中转表!A:F,6,FALSE)</f>
        <v>"hp":270000,"atk":7500</v>
      </c>
      <c r="I67" s="20" t="str">
        <f>IF(VLOOKUP(B67,属性中转表!A:G,7,FALSE)=0,"",VLOOKUP(VLOOKUP(B67,属性中转表!A:G,7,FALSE),属性中转表!$K$2:$P$21,6,0))&amp;IF(VLOOKUP(B67,属性中转表!A:G,7,FALSE)&gt;=50,VLOOKUP(A67,英雄数据表!A:K,9,0),IF(VLOOKUP(B67,属性中转表!A:G,7,FALSE)&gt;=25,VLOOKUP(A67,英雄数据表!A:K,5,0),""))</f>
        <v>"atk":300,"hp":5000,"undpspro":150,"pvpdpspro":100,"pvpundpspro":50</v>
      </c>
      <c r="J67" s="20" t="str">
        <f>IF(I67="","",属性中转表!$I$1&amp;(IF(VLOOKUP(B67,属性中转表!A:G,7,FALSE)=0,0,VLOOKUP(VLOOKUP(B67,属性中转表!A:G,7,FALSE),属性中转表!$K$2:$P$21,4,0)))+IFERROR(VLOOKUP(A67,英雄数据表!A:K,IF(武魂!B67&gt;=50,10,IF(武魂!B67&gt;=25,6)),0),0))</f>
        <v>,"dpspro":150</v>
      </c>
      <c r="K67" s="32" t="str">
        <f t="shared" ref="K67:K130" si="7">I67&amp;J67</f>
        <v>"atk":300,"hp":5000,"undpspro":150,"pvpdpspro":100,"pvpundpspro":50,"dpspro":150</v>
      </c>
      <c r="L67" s="20" t="str">
        <f>IF(B67&gt;=50,VLOOKUP(A67,英雄数据表!A:L,11,FALSE),IF(B67&gt;=25,VLOOKUP(A67,英雄数据表!A:L,7,0),""))</f>
        <v>"1107602004"</v>
      </c>
      <c r="M67" s="20" t="str">
        <f>IFERROR(VLOOKUP(B67,属性中转表!$K$2:$O$21,5,FALSE),"")</f>
        <v/>
      </c>
      <c r="N67" s="20" t="str">
        <f>IF(B67=25,VLOOKUP(A67,英雄数据表!A:L,8,FALSE),IF(B67=50,VLOOKUP(A67,英雄数据表!A:L,12,0),""))</f>
        <v/>
      </c>
    </row>
    <row r="68" spans="1:14" x14ac:dyDescent="0.3">
      <c r="A68" s="20">
        <v>11076</v>
      </c>
      <c r="B68" s="21">
        <f t="shared" si="4"/>
        <v>67</v>
      </c>
      <c r="C68" s="21">
        <v>5</v>
      </c>
      <c r="D68" s="21">
        <f>VLOOKUP(A68,英雄数据表!A:D,4,0)</f>
        <v>1</v>
      </c>
      <c r="E68" s="20" t="str">
        <f>VLOOKUP(A68,英雄数据表!A:C,3,0)</f>
        <v>暗黑骨翼</v>
      </c>
      <c r="F68" s="20">
        <f t="shared" si="5"/>
        <v>11076</v>
      </c>
      <c r="G68" s="20">
        <f t="shared" si="6"/>
        <v>11076</v>
      </c>
      <c r="H68" s="21" t="str">
        <f>VLOOKUP(B68,属性中转表!A:F,6,FALSE)</f>
        <v>"hp":275400,"atk":7650</v>
      </c>
      <c r="I68" s="20" t="str">
        <f>IF(VLOOKUP(B68,属性中转表!A:G,7,FALSE)=0,"",VLOOKUP(VLOOKUP(B68,属性中转表!A:G,7,FALSE),属性中转表!$K$2:$P$21,6,0))&amp;IF(VLOOKUP(B68,属性中转表!A:G,7,FALSE)&gt;=50,VLOOKUP(A68,英雄数据表!A:K,9,0),IF(VLOOKUP(B68,属性中转表!A:G,7,FALSE)&gt;=25,VLOOKUP(A68,英雄数据表!A:K,5,0),""))</f>
        <v>"atk":300,"hp":5000,"undpspro":150,"pvpdpspro":100,"pvpundpspro":50</v>
      </c>
      <c r="J68" s="20" t="str">
        <f>IF(I68="","",属性中转表!$I$1&amp;(IF(VLOOKUP(B68,属性中转表!A:G,7,FALSE)=0,0,VLOOKUP(VLOOKUP(B68,属性中转表!A:G,7,FALSE),属性中转表!$K$2:$P$21,4,0)))+IFERROR(VLOOKUP(A68,英雄数据表!A:K,IF(武魂!B68&gt;=50,10,IF(武魂!B68&gt;=25,6)),0),0))</f>
        <v>,"dpspro":150</v>
      </c>
      <c r="K68" s="32" t="str">
        <f t="shared" si="7"/>
        <v>"atk":300,"hp":5000,"undpspro":150,"pvpdpspro":100,"pvpundpspro":50,"dpspro":150</v>
      </c>
      <c r="L68" s="20" t="str">
        <f>IF(B68&gt;=50,VLOOKUP(A68,英雄数据表!A:L,11,FALSE),IF(B68&gt;=25,VLOOKUP(A68,英雄数据表!A:L,7,0),""))</f>
        <v>"1107602004"</v>
      </c>
      <c r="M68" s="20" t="str">
        <f>IFERROR(VLOOKUP(B68,属性中转表!$K$2:$O$21,5,FALSE),"")</f>
        <v/>
      </c>
      <c r="N68" s="20" t="str">
        <f>IF(B68=25,VLOOKUP(A68,英雄数据表!A:L,8,FALSE),IF(B68=50,VLOOKUP(A68,英雄数据表!A:L,12,0),""))</f>
        <v/>
      </c>
    </row>
    <row r="69" spans="1:14" x14ac:dyDescent="0.3">
      <c r="A69" s="20">
        <v>11076</v>
      </c>
      <c r="B69" s="21">
        <f t="shared" si="4"/>
        <v>68</v>
      </c>
      <c r="C69" s="21">
        <v>5</v>
      </c>
      <c r="D69" s="21">
        <f>VLOOKUP(A69,英雄数据表!A:D,4,0)</f>
        <v>1</v>
      </c>
      <c r="E69" s="20" t="str">
        <f>VLOOKUP(A69,英雄数据表!A:C,3,0)</f>
        <v>暗黑骨翼</v>
      </c>
      <c r="F69" s="20">
        <f t="shared" si="5"/>
        <v>11076</v>
      </c>
      <c r="G69" s="20">
        <f t="shared" si="6"/>
        <v>11076</v>
      </c>
      <c r="H69" s="21" t="str">
        <f>VLOOKUP(B69,属性中转表!A:F,6,FALSE)</f>
        <v>"hp":280800,"atk":7800</v>
      </c>
      <c r="I69" s="20" t="str">
        <f>IF(VLOOKUP(B69,属性中转表!A:G,7,FALSE)=0,"",VLOOKUP(VLOOKUP(B69,属性中转表!A:G,7,FALSE),属性中转表!$K$2:$P$21,6,0))&amp;IF(VLOOKUP(B69,属性中转表!A:G,7,FALSE)&gt;=50,VLOOKUP(A69,英雄数据表!A:K,9,0),IF(VLOOKUP(B69,属性中转表!A:G,7,FALSE)&gt;=25,VLOOKUP(A69,英雄数据表!A:K,5,0),""))</f>
        <v>"atk":300,"hp":5000,"undpspro":150,"pvpdpspro":100,"pvpundpspro":50</v>
      </c>
      <c r="J69" s="20" t="str">
        <f>IF(I69="","",属性中转表!$I$1&amp;(IF(VLOOKUP(B69,属性中转表!A:G,7,FALSE)=0,0,VLOOKUP(VLOOKUP(B69,属性中转表!A:G,7,FALSE),属性中转表!$K$2:$P$21,4,0)))+IFERROR(VLOOKUP(A69,英雄数据表!A:K,IF(武魂!B69&gt;=50,10,IF(武魂!B69&gt;=25,6)),0),0))</f>
        <v>,"dpspro":150</v>
      </c>
      <c r="K69" s="32" t="str">
        <f t="shared" si="7"/>
        <v>"atk":300,"hp":5000,"undpspro":150,"pvpdpspro":100,"pvpundpspro":50,"dpspro":150</v>
      </c>
      <c r="L69" s="20" t="str">
        <f>IF(B69&gt;=50,VLOOKUP(A69,英雄数据表!A:L,11,FALSE),IF(B69&gt;=25,VLOOKUP(A69,英雄数据表!A:L,7,0),""))</f>
        <v>"1107602004"</v>
      </c>
      <c r="M69" s="20" t="str">
        <f>IFERROR(VLOOKUP(B69,属性中转表!$K$2:$O$21,5,FALSE),"")</f>
        <v/>
      </c>
      <c r="N69" s="20" t="str">
        <f>IF(B69=25,VLOOKUP(A69,英雄数据表!A:L,8,FALSE),IF(B69=50,VLOOKUP(A69,英雄数据表!A:L,12,0),""))</f>
        <v/>
      </c>
    </row>
    <row r="70" spans="1:14" x14ac:dyDescent="0.3">
      <c r="A70" s="20">
        <v>11076</v>
      </c>
      <c r="B70" s="21">
        <f t="shared" si="4"/>
        <v>69</v>
      </c>
      <c r="C70" s="21">
        <v>5</v>
      </c>
      <c r="D70" s="21">
        <f>VLOOKUP(A70,英雄数据表!A:D,4,0)</f>
        <v>1</v>
      </c>
      <c r="E70" s="20" t="str">
        <f>VLOOKUP(A70,英雄数据表!A:C,3,0)</f>
        <v>暗黑骨翼</v>
      </c>
      <c r="F70" s="20">
        <f t="shared" si="5"/>
        <v>11076</v>
      </c>
      <c r="G70" s="20">
        <f t="shared" si="6"/>
        <v>11076</v>
      </c>
      <c r="H70" s="21" t="str">
        <f>VLOOKUP(B70,属性中转表!A:F,6,FALSE)</f>
        <v>"hp":286200,"atk":7950</v>
      </c>
      <c r="I70" s="20" t="str">
        <f>IF(VLOOKUP(B70,属性中转表!A:G,7,FALSE)=0,"",VLOOKUP(VLOOKUP(B70,属性中转表!A:G,7,FALSE),属性中转表!$K$2:$P$21,6,0))&amp;IF(VLOOKUP(B70,属性中转表!A:G,7,FALSE)&gt;=50,VLOOKUP(A70,英雄数据表!A:K,9,0),IF(VLOOKUP(B70,属性中转表!A:G,7,FALSE)&gt;=25,VLOOKUP(A70,英雄数据表!A:K,5,0),""))</f>
        <v>"atk":300,"hp":5000,"undpspro":150,"pvpdpspro":100,"pvpundpspro":50</v>
      </c>
      <c r="J70" s="20" t="str">
        <f>IF(I70="","",属性中转表!$I$1&amp;(IF(VLOOKUP(B70,属性中转表!A:G,7,FALSE)=0,0,VLOOKUP(VLOOKUP(B70,属性中转表!A:G,7,FALSE),属性中转表!$K$2:$P$21,4,0)))+IFERROR(VLOOKUP(A70,英雄数据表!A:K,IF(武魂!B70&gt;=50,10,IF(武魂!B70&gt;=25,6)),0),0))</f>
        <v>,"dpspro":150</v>
      </c>
      <c r="K70" s="32" t="str">
        <f t="shared" si="7"/>
        <v>"atk":300,"hp":5000,"undpspro":150,"pvpdpspro":100,"pvpundpspro":50,"dpspro":150</v>
      </c>
      <c r="L70" s="20" t="str">
        <f>IF(B70&gt;=50,VLOOKUP(A70,英雄数据表!A:L,11,FALSE),IF(B70&gt;=25,VLOOKUP(A70,英雄数据表!A:L,7,0),""))</f>
        <v>"1107602004"</v>
      </c>
      <c r="M70" s="20" t="str">
        <f>IFERROR(VLOOKUP(B70,属性中转表!$K$2:$O$21,5,FALSE),"")</f>
        <v/>
      </c>
      <c r="N70" s="20" t="str">
        <f>IF(B70=25,VLOOKUP(A70,英雄数据表!A:L,8,FALSE),IF(B70=50,VLOOKUP(A70,英雄数据表!A:L,12,0),""))</f>
        <v/>
      </c>
    </row>
    <row r="71" spans="1:14" x14ac:dyDescent="0.3">
      <c r="A71" s="20">
        <v>11076</v>
      </c>
      <c r="B71" s="21">
        <f t="shared" si="4"/>
        <v>70</v>
      </c>
      <c r="C71" s="21">
        <v>5</v>
      </c>
      <c r="D71" s="21">
        <f>VLOOKUP(A71,英雄数据表!A:D,4,0)</f>
        <v>1</v>
      </c>
      <c r="E71" s="20" t="str">
        <f>VLOOKUP(A71,英雄数据表!A:C,3,0)</f>
        <v>暗黑骨翼</v>
      </c>
      <c r="F71" s="20">
        <f t="shared" si="5"/>
        <v>11076</v>
      </c>
      <c r="G71" s="20">
        <f t="shared" si="6"/>
        <v>11076</v>
      </c>
      <c r="H71" s="21" t="str">
        <f>VLOOKUP(B71,属性中转表!A:F,6,FALSE)</f>
        <v>"hp":291600,"atk":8100</v>
      </c>
      <c r="I71" s="20" t="str">
        <f>IF(VLOOKUP(B71,属性中转表!A:G,7,FALSE)=0,"",VLOOKUP(VLOOKUP(B71,属性中转表!A:G,7,FALSE),属性中转表!$K$2:$P$21,6,0))&amp;IF(VLOOKUP(B71,属性中转表!A:G,7,FALSE)&gt;=50,VLOOKUP(A71,英雄数据表!A:K,9,0),IF(VLOOKUP(B71,属性中转表!A:G,7,FALSE)&gt;=25,VLOOKUP(A71,英雄数据表!A:K,5,0),""))</f>
        <v>"atk":300,"hp":5000,"undpspro":150,"pvpdpspro":100,"pvpundpspro":100</v>
      </c>
      <c r="J71" s="20" t="str">
        <f>IF(I71="","",属性中转表!$I$1&amp;(IF(VLOOKUP(B71,属性中转表!A:G,7,FALSE)=0,0,VLOOKUP(VLOOKUP(B71,属性中转表!A:G,7,FALSE),属性中转表!$K$2:$P$21,4,0)))+IFERROR(VLOOKUP(A71,英雄数据表!A:K,IF(武魂!B71&gt;=50,10,IF(武魂!B71&gt;=25,6)),0),0))</f>
        <v>,"dpspro":150</v>
      </c>
      <c r="K71" s="32" t="str">
        <f t="shared" si="7"/>
        <v>"atk":300,"hp":5000,"undpspro":150,"pvpdpspro":100,"pvpundpspro":100,"dpspro":150</v>
      </c>
      <c r="L71" s="20" t="str">
        <f>IF(B71&gt;=50,VLOOKUP(A71,英雄数据表!A:L,11,FALSE),IF(B71&gt;=25,VLOOKUP(A71,英雄数据表!A:L,7,0),""))</f>
        <v>"1107602004"</v>
      </c>
      <c r="M71" s="20" t="str">
        <f>IFERROR(VLOOKUP(B71,属性中转表!$K$2:$O$21,5,FALSE),"")</f>
        <v>"pvpundpspro":50</v>
      </c>
      <c r="N71" s="20" t="str">
        <f>IF(B71=25,VLOOKUP(A71,英雄数据表!A:L,8,FALSE),IF(B71=50,VLOOKUP(A71,英雄数据表!A:L,12,0),""))</f>
        <v/>
      </c>
    </row>
    <row r="72" spans="1:14" x14ac:dyDescent="0.3">
      <c r="A72" s="20">
        <v>11076</v>
      </c>
      <c r="B72" s="21">
        <f t="shared" si="4"/>
        <v>71</v>
      </c>
      <c r="C72" s="21">
        <v>5</v>
      </c>
      <c r="D72" s="21">
        <f>VLOOKUP(A72,英雄数据表!A:D,4,0)</f>
        <v>1</v>
      </c>
      <c r="E72" s="20" t="str">
        <f>VLOOKUP(A72,英雄数据表!A:C,3,0)</f>
        <v>暗黑骨翼</v>
      </c>
      <c r="F72" s="20">
        <f t="shared" si="5"/>
        <v>11076</v>
      </c>
      <c r="G72" s="20">
        <f t="shared" si="6"/>
        <v>11076</v>
      </c>
      <c r="H72" s="21" t="str">
        <f>VLOOKUP(B72,属性中转表!A:F,6,FALSE)</f>
        <v>"hp":297000,"atk":8250</v>
      </c>
      <c r="I72" s="20" t="str">
        <f>IF(VLOOKUP(B72,属性中转表!A:G,7,FALSE)=0,"",VLOOKUP(VLOOKUP(B72,属性中转表!A:G,7,FALSE),属性中转表!$K$2:$P$21,6,0))&amp;IF(VLOOKUP(B72,属性中转表!A:G,7,FALSE)&gt;=50,VLOOKUP(A72,英雄数据表!A:K,9,0),IF(VLOOKUP(B72,属性中转表!A:G,7,FALSE)&gt;=25,VLOOKUP(A72,英雄数据表!A:K,5,0),""))</f>
        <v>"atk":300,"hp":5000,"undpspro":150,"pvpdpspro":100,"pvpundpspro":100</v>
      </c>
      <c r="J72" s="20" t="str">
        <f>IF(I72="","",属性中转表!$I$1&amp;(IF(VLOOKUP(B72,属性中转表!A:G,7,FALSE)=0,0,VLOOKUP(VLOOKUP(B72,属性中转表!A:G,7,FALSE),属性中转表!$K$2:$P$21,4,0)))+IFERROR(VLOOKUP(A72,英雄数据表!A:K,IF(武魂!B72&gt;=50,10,IF(武魂!B72&gt;=25,6)),0),0))</f>
        <v>,"dpspro":150</v>
      </c>
      <c r="K72" s="32" t="str">
        <f t="shared" si="7"/>
        <v>"atk":300,"hp":5000,"undpspro":150,"pvpdpspro":100,"pvpundpspro":100,"dpspro":150</v>
      </c>
      <c r="L72" s="20" t="str">
        <f>IF(B72&gt;=50,VLOOKUP(A72,英雄数据表!A:L,11,FALSE),IF(B72&gt;=25,VLOOKUP(A72,英雄数据表!A:L,7,0),""))</f>
        <v>"1107602004"</v>
      </c>
      <c r="M72" s="20" t="str">
        <f>IFERROR(VLOOKUP(B72,属性中转表!$K$2:$O$21,5,FALSE),"")</f>
        <v/>
      </c>
      <c r="N72" s="20" t="str">
        <f>IF(B72=25,VLOOKUP(A72,英雄数据表!A:L,8,FALSE),IF(B72=50,VLOOKUP(A72,英雄数据表!A:L,12,0),""))</f>
        <v/>
      </c>
    </row>
    <row r="73" spans="1:14" x14ac:dyDescent="0.3">
      <c r="A73" s="20">
        <v>11076</v>
      </c>
      <c r="B73" s="21">
        <f t="shared" si="4"/>
        <v>72</v>
      </c>
      <c r="C73" s="21">
        <v>5</v>
      </c>
      <c r="D73" s="21">
        <f>VLOOKUP(A73,英雄数据表!A:D,4,0)</f>
        <v>1</v>
      </c>
      <c r="E73" s="20" t="str">
        <f>VLOOKUP(A73,英雄数据表!A:C,3,0)</f>
        <v>暗黑骨翼</v>
      </c>
      <c r="F73" s="20">
        <f t="shared" si="5"/>
        <v>11076</v>
      </c>
      <c r="G73" s="20">
        <f t="shared" si="6"/>
        <v>11076</v>
      </c>
      <c r="H73" s="21" t="str">
        <f>VLOOKUP(B73,属性中转表!A:F,6,FALSE)</f>
        <v>"hp":302400,"atk":8400</v>
      </c>
      <c r="I73" s="20" t="str">
        <f>IF(VLOOKUP(B73,属性中转表!A:G,7,FALSE)=0,"",VLOOKUP(VLOOKUP(B73,属性中转表!A:G,7,FALSE),属性中转表!$K$2:$P$21,6,0))&amp;IF(VLOOKUP(B73,属性中转表!A:G,7,FALSE)&gt;=50,VLOOKUP(A73,英雄数据表!A:K,9,0),IF(VLOOKUP(B73,属性中转表!A:G,7,FALSE)&gt;=25,VLOOKUP(A73,英雄数据表!A:K,5,0),""))</f>
        <v>"atk":300,"hp":5000,"undpspro":150,"pvpdpspro":100,"pvpundpspro":100</v>
      </c>
      <c r="J73" s="20" t="str">
        <f>IF(I73="","",属性中转表!$I$1&amp;(IF(VLOOKUP(B73,属性中转表!A:G,7,FALSE)=0,0,VLOOKUP(VLOOKUP(B73,属性中转表!A:G,7,FALSE),属性中转表!$K$2:$P$21,4,0)))+IFERROR(VLOOKUP(A73,英雄数据表!A:K,IF(武魂!B73&gt;=50,10,IF(武魂!B73&gt;=25,6)),0),0))</f>
        <v>,"dpspro":150</v>
      </c>
      <c r="K73" s="32" t="str">
        <f t="shared" si="7"/>
        <v>"atk":300,"hp":5000,"undpspro":150,"pvpdpspro":100,"pvpundpspro":100,"dpspro":150</v>
      </c>
      <c r="L73" s="20" t="str">
        <f>IF(B73&gt;=50,VLOOKUP(A73,英雄数据表!A:L,11,FALSE),IF(B73&gt;=25,VLOOKUP(A73,英雄数据表!A:L,7,0),""))</f>
        <v>"1107602004"</v>
      </c>
      <c r="M73" s="20" t="str">
        <f>IFERROR(VLOOKUP(B73,属性中转表!$K$2:$O$21,5,FALSE),"")</f>
        <v/>
      </c>
      <c r="N73" s="20" t="str">
        <f>IF(B73=25,VLOOKUP(A73,英雄数据表!A:L,8,FALSE),IF(B73=50,VLOOKUP(A73,英雄数据表!A:L,12,0),""))</f>
        <v/>
      </c>
    </row>
    <row r="74" spans="1:14" x14ac:dyDescent="0.3">
      <c r="A74" s="20">
        <v>11076</v>
      </c>
      <c r="B74" s="21">
        <f t="shared" si="4"/>
        <v>73</v>
      </c>
      <c r="C74" s="21">
        <v>5</v>
      </c>
      <c r="D74" s="21">
        <f>VLOOKUP(A74,英雄数据表!A:D,4,0)</f>
        <v>1</v>
      </c>
      <c r="E74" s="20" t="str">
        <f>VLOOKUP(A74,英雄数据表!A:C,3,0)</f>
        <v>暗黑骨翼</v>
      </c>
      <c r="F74" s="20">
        <f t="shared" si="5"/>
        <v>11076</v>
      </c>
      <c r="G74" s="20">
        <f t="shared" si="6"/>
        <v>11076</v>
      </c>
      <c r="H74" s="21" t="str">
        <f>VLOOKUP(B74,属性中转表!A:F,6,FALSE)</f>
        <v>"hp":307800,"atk":8550</v>
      </c>
      <c r="I74" s="20" t="str">
        <f>IF(VLOOKUP(B74,属性中转表!A:G,7,FALSE)=0,"",VLOOKUP(VLOOKUP(B74,属性中转表!A:G,7,FALSE),属性中转表!$K$2:$P$21,6,0))&amp;IF(VLOOKUP(B74,属性中转表!A:G,7,FALSE)&gt;=50,VLOOKUP(A74,英雄数据表!A:K,9,0),IF(VLOOKUP(B74,属性中转表!A:G,7,FALSE)&gt;=25,VLOOKUP(A74,英雄数据表!A:K,5,0),""))</f>
        <v>"atk":300,"hp":5000,"undpspro":150,"pvpdpspro":100,"pvpundpspro":100</v>
      </c>
      <c r="J74" s="20" t="str">
        <f>IF(I74="","",属性中转表!$I$1&amp;(IF(VLOOKUP(B74,属性中转表!A:G,7,FALSE)=0,0,VLOOKUP(VLOOKUP(B74,属性中转表!A:G,7,FALSE),属性中转表!$K$2:$P$21,4,0)))+IFERROR(VLOOKUP(A74,英雄数据表!A:K,IF(武魂!B74&gt;=50,10,IF(武魂!B74&gt;=25,6)),0),0))</f>
        <v>,"dpspro":150</v>
      </c>
      <c r="K74" s="32" t="str">
        <f t="shared" si="7"/>
        <v>"atk":300,"hp":5000,"undpspro":150,"pvpdpspro":100,"pvpundpspro":100,"dpspro":150</v>
      </c>
      <c r="L74" s="20" t="str">
        <f>IF(B74&gt;=50,VLOOKUP(A74,英雄数据表!A:L,11,FALSE),IF(B74&gt;=25,VLOOKUP(A74,英雄数据表!A:L,7,0),""))</f>
        <v>"1107602004"</v>
      </c>
      <c r="M74" s="20" t="str">
        <f>IFERROR(VLOOKUP(B74,属性中转表!$K$2:$O$21,5,FALSE),"")</f>
        <v/>
      </c>
      <c r="N74" s="20" t="str">
        <f>IF(B74=25,VLOOKUP(A74,英雄数据表!A:L,8,FALSE),IF(B74=50,VLOOKUP(A74,英雄数据表!A:L,12,0),""))</f>
        <v/>
      </c>
    </row>
    <row r="75" spans="1:14" x14ac:dyDescent="0.3">
      <c r="A75" s="20">
        <v>11076</v>
      </c>
      <c r="B75" s="21">
        <f t="shared" si="4"/>
        <v>74</v>
      </c>
      <c r="C75" s="21">
        <v>5</v>
      </c>
      <c r="D75" s="21">
        <f>VLOOKUP(A75,英雄数据表!A:D,4,0)</f>
        <v>1</v>
      </c>
      <c r="E75" s="20" t="str">
        <f>VLOOKUP(A75,英雄数据表!A:C,3,0)</f>
        <v>暗黑骨翼</v>
      </c>
      <c r="F75" s="20">
        <f t="shared" si="5"/>
        <v>11076</v>
      </c>
      <c r="G75" s="20">
        <f t="shared" si="6"/>
        <v>11076</v>
      </c>
      <c r="H75" s="21" t="str">
        <f>VLOOKUP(B75,属性中转表!A:F,6,FALSE)</f>
        <v>"hp":313200,"atk":8700</v>
      </c>
      <c r="I75" s="20" t="str">
        <f>IF(VLOOKUP(B75,属性中转表!A:G,7,FALSE)=0,"",VLOOKUP(VLOOKUP(B75,属性中转表!A:G,7,FALSE),属性中转表!$K$2:$P$21,6,0))&amp;IF(VLOOKUP(B75,属性中转表!A:G,7,FALSE)&gt;=50,VLOOKUP(A75,英雄数据表!A:K,9,0),IF(VLOOKUP(B75,属性中转表!A:G,7,FALSE)&gt;=25,VLOOKUP(A75,英雄数据表!A:K,5,0),""))</f>
        <v>"atk":300,"hp":5000,"undpspro":150,"pvpdpspro":100,"pvpundpspro":100</v>
      </c>
      <c r="J75" s="20" t="str">
        <f>IF(I75="","",属性中转表!$I$1&amp;(IF(VLOOKUP(B75,属性中转表!A:G,7,FALSE)=0,0,VLOOKUP(VLOOKUP(B75,属性中转表!A:G,7,FALSE),属性中转表!$K$2:$P$21,4,0)))+IFERROR(VLOOKUP(A75,英雄数据表!A:K,IF(武魂!B75&gt;=50,10,IF(武魂!B75&gt;=25,6)),0),0))</f>
        <v>,"dpspro":150</v>
      </c>
      <c r="K75" s="32" t="str">
        <f t="shared" si="7"/>
        <v>"atk":300,"hp":5000,"undpspro":150,"pvpdpspro":100,"pvpundpspro":100,"dpspro":150</v>
      </c>
      <c r="L75" s="20" t="str">
        <f>IF(B75&gt;=50,VLOOKUP(A75,英雄数据表!A:L,11,FALSE),IF(B75&gt;=25,VLOOKUP(A75,英雄数据表!A:L,7,0),""))</f>
        <v>"1107602004"</v>
      </c>
      <c r="M75" s="20" t="str">
        <f>IFERROR(VLOOKUP(B75,属性中转表!$K$2:$O$21,5,FALSE),"")</f>
        <v/>
      </c>
      <c r="N75" s="20" t="str">
        <f>IF(B75=25,VLOOKUP(A75,英雄数据表!A:L,8,FALSE),IF(B75=50,VLOOKUP(A75,英雄数据表!A:L,12,0),""))</f>
        <v/>
      </c>
    </row>
    <row r="76" spans="1:14" x14ac:dyDescent="0.3">
      <c r="A76" s="20">
        <v>11076</v>
      </c>
      <c r="B76" s="21">
        <f t="shared" si="4"/>
        <v>75</v>
      </c>
      <c r="C76" s="21">
        <v>5</v>
      </c>
      <c r="D76" s="21">
        <f>VLOOKUP(A76,英雄数据表!A:D,4,0)</f>
        <v>1</v>
      </c>
      <c r="E76" s="20" t="str">
        <f>VLOOKUP(A76,英雄数据表!A:C,3,0)</f>
        <v>暗黑骨翼</v>
      </c>
      <c r="F76" s="20">
        <f t="shared" si="5"/>
        <v>11076</v>
      </c>
      <c r="G76" s="20">
        <f t="shared" si="6"/>
        <v>11076</v>
      </c>
      <c r="H76" s="21" t="str">
        <f>VLOOKUP(B76,属性中转表!A:F,6,FALSE)</f>
        <v>"hp":318600,"atk":8850</v>
      </c>
      <c r="I76" s="20" t="str">
        <f>IF(VLOOKUP(B76,属性中转表!A:G,7,FALSE)=0,"",VLOOKUP(VLOOKUP(B76,属性中转表!A:G,7,FALSE),属性中转表!$K$2:$P$21,6,0))&amp;IF(VLOOKUP(B76,属性中转表!A:G,7,FALSE)&gt;=50,VLOOKUP(A76,英雄数据表!A:K,9,0),IF(VLOOKUP(B76,属性中转表!A:G,7,FALSE)&gt;=25,VLOOKUP(A76,英雄数据表!A:K,5,0),""))</f>
        <v>"atk":600,"hp":10000,"undpspro":150,"pvpdpspro":100,"pvpundpspro":100,"speed":10</v>
      </c>
      <c r="J76" s="20" t="str">
        <f>IF(I76="","",属性中转表!$I$1&amp;(IF(VLOOKUP(B76,属性中转表!A:G,7,FALSE)=0,0,VLOOKUP(VLOOKUP(B76,属性中转表!A:G,7,FALSE),属性中转表!$K$2:$P$21,4,0)))+IFERROR(VLOOKUP(A76,英雄数据表!A:K,IF(武魂!B76&gt;=50,10,IF(武魂!B76&gt;=25,6)),0),0))</f>
        <v>,"dpspro":150</v>
      </c>
      <c r="K76" s="32" t="str">
        <f t="shared" si="7"/>
        <v>"atk":600,"hp":10000,"undpspro":150,"pvpdpspro":100,"pvpundpspro":100,"speed":10,"dpspro":150</v>
      </c>
      <c r="L76" s="20" t="str">
        <f>IF(B76&gt;=50,VLOOKUP(A76,英雄数据表!A:L,11,FALSE),IF(B76&gt;=25,VLOOKUP(A76,英雄数据表!A:L,7,0),""))</f>
        <v>"1107602004"</v>
      </c>
      <c r="M76" s="20" t="str">
        <f>IFERROR(VLOOKUP(B76,属性中转表!$K$2:$O$21,5,FALSE),"")</f>
        <v>"speed":10,"atk":300,"hp":5000</v>
      </c>
      <c r="N76" s="20" t="str">
        <f>IF(B76=25,VLOOKUP(A76,英雄数据表!A:L,8,FALSE),IF(B76=50,VLOOKUP(A76,英雄数据表!A:L,12,0),""))</f>
        <v/>
      </c>
    </row>
    <row r="77" spans="1:14" x14ac:dyDescent="0.3">
      <c r="A77" s="20">
        <v>11076</v>
      </c>
      <c r="B77" s="21">
        <f t="shared" si="4"/>
        <v>76</v>
      </c>
      <c r="C77" s="21">
        <v>5</v>
      </c>
      <c r="D77" s="21">
        <f>VLOOKUP(A77,英雄数据表!A:D,4,0)</f>
        <v>1</v>
      </c>
      <c r="E77" s="20" t="str">
        <f>VLOOKUP(A77,英雄数据表!A:C,3,0)</f>
        <v>暗黑骨翼</v>
      </c>
      <c r="F77" s="20">
        <f t="shared" si="5"/>
        <v>11076</v>
      </c>
      <c r="G77" s="20">
        <f t="shared" si="6"/>
        <v>11076</v>
      </c>
      <c r="H77" s="21" t="str">
        <f>VLOOKUP(B77,属性中转表!A:F,6,FALSE)</f>
        <v>"hp":324000,"atk":9000</v>
      </c>
      <c r="I77" s="20" t="str">
        <f>IF(VLOOKUP(B77,属性中转表!A:G,7,FALSE)=0,"",VLOOKUP(VLOOKUP(B77,属性中转表!A:G,7,FALSE),属性中转表!$K$2:$P$21,6,0))&amp;IF(VLOOKUP(B77,属性中转表!A:G,7,FALSE)&gt;=50,VLOOKUP(A77,英雄数据表!A:K,9,0),IF(VLOOKUP(B77,属性中转表!A:G,7,FALSE)&gt;=25,VLOOKUP(A77,英雄数据表!A:K,5,0),""))</f>
        <v>"atk":600,"hp":10000,"undpspro":150,"pvpdpspro":100,"pvpundpspro":100,"speed":10</v>
      </c>
      <c r="J77" s="20" t="str">
        <f>IF(I77="","",属性中转表!$I$1&amp;(IF(VLOOKUP(B77,属性中转表!A:G,7,FALSE)=0,0,VLOOKUP(VLOOKUP(B77,属性中转表!A:G,7,FALSE),属性中转表!$K$2:$P$21,4,0)))+IFERROR(VLOOKUP(A77,英雄数据表!A:K,IF(武魂!B77&gt;=50,10,IF(武魂!B77&gt;=25,6)),0),0))</f>
        <v>,"dpspro":150</v>
      </c>
      <c r="K77" s="32" t="str">
        <f t="shared" si="7"/>
        <v>"atk":600,"hp":10000,"undpspro":150,"pvpdpspro":100,"pvpundpspro":100,"speed":10,"dpspro":150</v>
      </c>
      <c r="L77" s="20" t="str">
        <f>IF(B77&gt;=50,VLOOKUP(A77,英雄数据表!A:L,11,FALSE),IF(B77&gt;=25,VLOOKUP(A77,英雄数据表!A:L,7,0),""))</f>
        <v>"1107602004"</v>
      </c>
      <c r="M77" s="20" t="str">
        <f>IFERROR(VLOOKUP(B77,属性中转表!$K$2:$O$21,5,FALSE),"")</f>
        <v/>
      </c>
      <c r="N77" s="20" t="str">
        <f>IF(B77=25,VLOOKUP(A77,英雄数据表!A:L,8,FALSE),IF(B77=50,VLOOKUP(A77,英雄数据表!A:L,12,0),""))</f>
        <v/>
      </c>
    </row>
    <row r="78" spans="1:14" x14ac:dyDescent="0.3">
      <c r="A78" s="20">
        <v>11076</v>
      </c>
      <c r="B78" s="21">
        <f t="shared" si="4"/>
        <v>77</v>
      </c>
      <c r="C78" s="21">
        <v>5</v>
      </c>
      <c r="D78" s="21">
        <f>VLOOKUP(A78,英雄数据表!A:D,4,0)</f>
        <v>1</v>
      </c>
      <c r="E78" s="20" t="str">
        <f>VLOOKUP(A78,英雄数据表!A:C,3,0)</f>
        <v>暗黑骨翼</v>
      </c>
      <c r="F78" s="20">
        <f t="shared" si="5"/>
        <v>11076</v>
      </c>
      <c r="G78" s="20">
        <f t="shared" si="6"/>
        <v>11076</v>
      </c>
      <c r="H78" s="21" t="str">
        <f>VLOOKUP(B78,属性中转表!A:F,6,FALSE)</f>
        <v>"hp":329400,"atk":9150</v>
      </c>
      <c r="I78" s="20" t="str">
        <f>IF(VLOOKUP(B78,属性中转表!A:G,7,FALSE)=0,"",VLOOKUP(VLOOKUP(B78,属性中转表!A:G,7,FALSE),属性中转表!$K$2:$P$21,6,0))&amp;IF(VLOOKUP(B78,属性中转表!A:G,7,FALSE)&gt;=50,VLOOKUP(A78,英雄数据表!A:K,9,0),IF(VLOOKUP(B78,属性中转表!A:G,7,FALSE)&gt;=25,VLOOKUP(A78,英雄数据表!A:K,5,0),""))</f>
        <v>"atk":600,"hp":10000,"undpspro":150,"pvpdpspro":100,"pvpundpspro":100,"speed":10</v>
      </c>
      <c r="J78" s="20" t="str">
        <f>IF(I78="","",属性中转表!$I$1&amp;(IF(VLOOKUP(B78,属性中转表!A:G,7,FALSE)=0,0,VLOOKUP(VLOOKUP(B78,属性中转表!A:G,7,FALSE),属性中转表!$K$2:$P$21,4,0)))+IFERROR(VLOOKUP(A78,英雄数据表!A:K,IF(武魂!B78&gt;=50,10,IF(武魂!B78&gt;=25,6)),0),0))</f>
        <v>,"dpspro":150</v>
      </c>
      <c r="K78" s="32" t="str">
        <f t="shared" si="7"/>
        <v>"atk":600,"hp":10000,"undpspro":150,"pvpdpspro":100,"pvpundpspro":100,"speed":10,"dpspro":150</v>
      </c>
      <c r="L78" s="20" t="str">
        <f>IF(B78&gt;=50,VLOOKUP(A78,英雄数据表!A:L,11,FALSE),IF(B78&gt;=25,VLOOKUP(A78,英雄数据表!A:L,7,0),""))</f>
        <v>"1107602004"</v>
      </c>
      <c r="M78" s="20" t="str">
        <f>IFERROR(VLOOKUP(B78,属性中转表!$K$2:$O$21,5,FALSE),"")</f>
        <v/>
      </c>
      <c r="N78" s="20" t="str">
        <f>IF(B78=25,VLOOKUP(A78,英雄数据表!A:L,8,FALSE),IF(B78=50,VLOOKUP(A78,英雄数据表!A:L,12,0),""))</f>
        <v/>
      </c>
    </row>
    <row r="79" spans="1:14" x14ac:dyDescent="0.3">
      <c r="A79" s="20">
        <v>11076</v>
      </c>
      <c r="B79" s="21">
        <f t="shared" si="4"/>
        <v>78</v>
      </c>
      <c r="C79" s="21">
        <v>5</v>
      </c>
      <c r="D79" s="21">
        <f>VLOOKUP(A79,英雄数据表!A:D,4,0)</f>
        <v>1</v>
      </c>
      <c r="E79" s="20" t="str">
        <f>VLOOKUP(A79,英雄数据表!A:C,3,0)</f>
        <v>暗黑骨翼</v>
      </c>
      <c r="F79" s="20">
        <f t="shared" si="5"/>
        <v>11076</v>
      </c>
      <c r="G79" s="20">
        <f t="shared" si="6"/>
        <v>11076</v>
      </c>
      <c r="H79" s="21" t="str">
        <f>VLOOKUP(B79,属性中转表!A:F,6,FALSE)</f>
        <v>"hp":334800,"atk":9300</v>
      </c>
      <c r="I79" s="20" t="str">
        <f>IF(VLOOKUP(B79,属性中转表!A:G,7,FALSE)=0,"",VLOOKUP(VLOOKUP(B79,属性中转表!A:G,7,FALSE),属性中转表!$K$2:$P$21,6,0))&amp;IF(VLOOKUP(B79,属性中转表!A:G,7,FALSE)&gt;=50,VLOOKUP(A79,英雄数据表!A:K,9,0),IF(VLOOKUP(B79,属性中转表!A:G,7,FALSE)&gt;=25,VLOOKUP(A79,英雄数据表!A:K,5,0),""))</f>
        <v>"atk":600,"hp":10000,"undpspro":150,"pvpdpspro":100,"pvpundpspro":100,"speed":10</v>
      </c>
      <c r="J79" s="20" t="str">
        <f>IF(I79="","",属性中转表!$I$1&amp;(IF(VLOOKUP(B79,属性中转表!A:G,7,FALSE)=0,0,VLOOKUP(VLOOKUP(B79,属性中转表!A:G,7,FALSE),属性中转表!$K$2:$P$21,4,0)))+IFERROR(VLOOKUP(A79,英雄数据表!A:K,IF(武魂!B79&gt;=50,10,IF(武魂!B79&gt;=25,6)),0),0))</f>
        <v>,"dpspro":150</v>
      </c>
      <c r="K79" s="32" t="str">
        <f t="shared" si="7"/>
        <v>"atk":600,"hp":10000,"undpspro":150,"pvpdpspro":100,"pvpundpspro":100,"speed":10,"dpspro":150</v>
      </c>
      <c r="L79" s="20" t="str">
        <f>IF(B79&gt;=50,VLOOKUP(A79,英雄数据表!A:L,11,FALSE),IF(B79&gt;=25,VLOOKUP(A79,英雄数据表!A:L,7,0),""))</f>
        <v>"1107602004"</v>
      </c>
      <c r="M79" s="20" t="str">
        <f>IFERROR(VLOOKUP(B79,属性中转表!$K$2:$O$21,5,FALSE),"")</f>
        <v/>
      </c>
      <c r="N79" s="20" t="str">
        <f>IF(B79=25,VLOOKUP(A79,英雄数据表!A:L,8,FALSE),IF(B79=50,VLOOKUP(A79,英雄数据表!A:L,12,0),""))</f>
        <v/>
      </c>
    </row>
    <row r="80" spans="1:14" x14ac:dyDescent="0.3">
      <c r="A80" s="20">
        <v>11076</v>
      </c>
      <c r="B80" s="21">
        <f t="shared" si="4"/>
        <v>79</v>
      </c>
      <c r="C80" s="21">
        <v>5</v>
      </c>
      <c r="D80" s="21">
        <f>VLOOKUP(A80,英雄数据表!A:D,4,0)</f>
        <v>1</v>
      </c>
      <c r="E80" s="20" t="str">
        <f>VLOOKUP(A80,英雄数据表!A:C,3,0)</f>
        <v>暗黑骨翼</v>
      </c>
      <c r="F80" s="20">
        <f t="shared" si="5"/>
        <v>11076</v>
      </c>
      <c r="G80" s="20">
        <f t="shared" si="6"/>
        <v>11076</v>
      </c>
      <c r="H80" s="21" t="str">
        <f>VLOOKUP(B80,属性中转表!A:F,6,FALSE)</f>
        <v>"hp":340200,"atk":9450</v>
      </c>
      <c r="I80" s="20" t="str">
        <f>IF(VLOOKUP(B80,属性中转表!A:G,7,FALSE)=0,"",VLOOKUP(VLOOKUP(B80,属性中转表!A:G,7,FALSE),属性中转表!$K$2:$P$21,6,0))&amp;IF(VLOOKUP(B80,属性中转表!A:G,7,FALSE)&gt;=50,VLOOKUP(A80,英雄数据表!A:K,9,0),IF(VLOOKUP(B80,属性中转表!A:G,7,FALSE)&gt;=25,VLOOKUP(A80,英雄数据表!A:K,5,0),""))</f>
        <v>"atk":600,"hp":10000,"undpspro":150,"pvpdpspro":100,"pvpundpspro":100,"speed":10</v>
      </c>
      <c r="J80" s="20" t="str">
        <f>IF(I80="","",属性中转表!$I$1&amp;(IF(VLOOKUP(B80,属性中转表!A:G,7,FALSE)=0,0,VLOOKUP(VLOOKUP(B80,属性中转表!A:G,7,FALSE),属性中转表!$K$2:$P$21,4,0)))+IFERROR(VLOOKUP(A80,英雄数据表!A:K,IF(武魂!B80&gt;=50,10,IF(武魂!B80&gt;=25,6)),0),0))</f>
        <v>,"dpspro":150</v>
      </c>
      <c r="K80" s="32" t="str">
        <f t="shared" si="7"/>
        <v>"atk":600,"hp":10000,"undpspro":150,"pvpdpspro":100,"pvpundpspro":100,"speed":10,"dpspro":150</v>
      </c>
      <c r="L80" s="20" t="str">
        <f>IF(B80&gt;=50,VLOOKUP(A80,英雄数据表!A:L,11,FALSE),IF(B80&gt;=25,VLOOKUP(A80,英雄数据表!A:L,7,0),""))</f>
        <v>"1107602004"</v>
      </c>
      <c r="M80" s="20" t="str">
        <f>IFERROR(VLOOKUP(B80,属性中转表!$K$2:$O$21,5,FALSE),"")</f>
        <v/>
      </c>
      <c r="N80" s="20" t="str">
        <f>IF(B80=25,VLOOKUP(A80,英雄数据表!A:L,8,FALSE),IF(B80=50,VLOOKUP(A80,英雄数据表!A:L,12,0),""))</f>
        <v/>
      </c>
    </row>
    <row r="81" spans="1:14" x14ac:dyDescent="0.3">
      <c r="A81" s="20">
        <v>11076</v>
      </c>
      <c r="B81" s="21">
        <f t="shared" si="4"/>
        <v>80</v>
      </c>
      <c r="C81" s="21">
        <v>5</v>
      </c>
      <c r="D81" s="21">
        <f>VLOOKUP(A81,英雄数据表!A:D,4,0)</f>
        <v>1</v>
      </c>
      <c r="E81" s="20" t="str">
        <f>VLOOKUP(A81,英雄数据表!A:C,3,0)</f>
        <v>暗黑骨翼</v>
      </c>
      <c r="F81" s="20">
        <f t="shared" si="5"/>
        <v>11076</v>
      </c>
      <c r="G81" s="20">
        <f t="shared" si="6"/>
        <v>11076</v>
      </c>
      <c r="H81" s="21" t="str">
        <f>VLOOKUP(B81,属性中转表!A:F,6,FALSE)</f>
        <v>"hp":345600,"atk":9600</v>
      </c>
      <c r="I81" s="20" t="str">
        <f>IF(VLOOKUP(B81,属性中转表!A:G,7,FALSE)=0,"",VLOOKUP(VLOOKUP(B81,属性中转表!A:G,7,FALSE),属性中转表!$K$2:$P$21,6,0))&amp;IF(VLOOKUP(B81,属性中转表!A:G,7,FALSE)&gt;=50,VLOOKUP(A81,英雄数据表!A:K,9,0),IF(VLOOKUP(B81,属性中转表!A:G,7,FALSE)&gt;=25,VLOOKUP(A81,英雄数据表!A:K,5,0),""))</f>
        <v>"atk":600,"hp":10000,"undpspro":200,"pvpdpspro":100,"pvpundpspro":100,"speed":10</v>
      </c>
      <c r="J81" s="20" t="str">
        <f>IF(I81="","",属性中转表!$I$1&amp;(IF(VLOOKUP(B81,属性中转表!A:G,7,FALSE)=0,0,VLOOKUP(VLOOKUP(B81,属性中转表!A:G,7,FALSE),属性中转表!$K$2:$P$21,4,0)))+IFERROR(VLOOKUP(A81,英雄数据表!A:K,IF(武魂!B81&gt;=50,10,IF(武魂!B81&gt;=25,6)),0),0))</f>
        <v>,"dpspro":150</v>
      </c>
      <c r="K81" s="32" t="str">
        <f t="shared" si="7"/>
        <v>"atk":600,"hp":10000,"undpspro":200,"pvpdpspro":100,"pvpundpspro":100,"speed":10,"dpspro":150</v>
      </c>
      <c r="L81" s="20" t="str">
        <f>IF(B81&gt;=50,VLOOKUP(A81,英雄数据表!A:L,11,FALSE),IF(B81&gt;=25,VLOOKUP(A81,英雄数据表!A:L,7,0),""))</f>
        <v>"1107602004"</v>
      </c>
      <c r="M81" s="20" t="str">
        <f>IFERROR(VLOOKUP(B81,属性中转表!$K$2:$O$21,5,FALSE),"")</f>
        <v>"undpspro":50</v>
      </c>
      <c r="N81" s="20" t="str">
        <f>IF(B81=25,VLOOKUP(A81,英雄数据表!A:L,8,FALSE),IF(B81=50,VLOOKUP(A81,英雄数据表!A:L,12,0),""))</f>
        <v/>
      </c>
    </row>
    <row r="82" spans="1:14" x14ac:dyDescent="0.3">
      <c r="A82" s="20">
        <v>11076</v>
      </c>
      <c r="B82" s="21">
        <f t="shared" si="4"/>
        <v>81</v>
      </c>
      <c r="C82" s="21">
        <v>5</v>
      </c>
      <c r="D82" s="21">
        <f>VLOOKUP(A82,英雄数据表!A:D,4,0)</f>
        <v>1</v>
      </c>
      <c r="E82" s="20" t="str">
        <f>VLOOKUP(A82,英雄数据表!A:C,3,0)</f>
        <v>暗黑骨翼</v>
      </c>
      <c r="F82" s="20">
        <f t="shared" si="5"/>
        <v>11076</v>
      </c>
      <c r="G82" s="20">
        <f t="shared" si="6"/>
        <v>11076</v>
      </c>
      <c r="H82" s="21" t="str">
        <f>VLOOKUP(B82,属性中转表!A:F,6,FALSE)</f>
        <v>"hp":351000,"atk":9750</v>
      </c>
      <c r="I82" s="20" t="str">
        <f>IF(VLOOKUP(B82,属性中转表!A:G,7,FALSE)=0,"",VLOOKUP(VLOOKUP(B82,属性中转表!A:G,7,FALSE),属性中转表!$K$2:$P$21,6,0))&amp;IF(VLOOKUP(B82,属性中转表!A:G,7,FALSE)&gt;=50,VLOOKUP(A82,英雄数据表!A:K,9,0),IF(VLOOKUP(B82,属性中转表!A:G,7,FALSE)&gt;=25,VLOOKUP(A82,英雄数据表!A:K,5,0),""))</f>
        <v>"atk":600,"hp":10000,"undpspro":200,"pvpdpspro":100,"pvpundpspro":100,"speed":10</v>
      </c>
      <c r="J82" s="20" t="str">
        <f>IF(I82="","",属性中转表!$I$1&amp;(IF(VLOOKUP(B82,属性中转表!A:G,7,FALSE)=0,0,VLOOKUP(VLOOKUP(B82,属性中转表!A:G,7,FALSE),属性中转表!$K$2:$P$21,4,0)))+IFERROR(VLOOKUP(A82,英雄数据表!A:K,IF(武魂!B82&gt;=50,10,IF(武魂!B82&gt;=25,6)),0),0))</f>
        <v>,"dpspro":150</v>
      </c>
      <c r="K82" s="32" t="str">
        <f t="shared" si="7"/>
        <v>"atk":600,"hp":10000,"undpspro":200,"pvpdpspro":100,"pvpundpspro":100,"speed":10,"dpspro":150</v>
      </c>
      <c r="L82" s="20" t="str">
        <f>IF(B82&gt;=50,VLOOKUP(A82,英雄数据表!A:L,11,FALSE),IF(B82&gt;=25,VLOOKUP(A82,英雄数据表!A:L,7,0),""))</f>
        <v>"1107602004"</v>
      </c>
      <c r="M82" s="20" t="str">
        <f>IFERROR(VLOOKUP(B82,属性中转表!$K$2:$O$21,5,FALSE),"")</f>
        <v/>
      </c>
      <c r="N82" s="20" t="str">
        <f>IF(B82=25,VLOOKUP(A82,英雄数据表!A:L,8,FALSE),IF(B82=50,VLOOKUP(A82,英雄数据表!A:L,12,0),""))</f>
        <v/>
      </c>
    </row>
    <row r="83" spans="1:14" x14ac:dyDescent="0.3">
      <c r="A83" s="20">
        <v>11076</v>
      </c>
      <c r="B83" s="21">
        <f t="shared" si="4"/>
        <v>82</v>
      </c>
      <c r="C83" s="21">
        <v>5</v>
      </c>
      <c r="D83" s="21">
        <f>VLOOKUP(A83,英雄数据表!A:D,4,0)</f>
        <v>1</v>
      </c>
      <c r="E83" s="20" t="str">
        <f>VLOOKUP(A83,英雄数据表!A:C,3,0)</f>
        <v>暗黑骨翼</v>
      </c>
      <c r="F83" s="20">
        <f t="shared" si="5"/>
        <v>11076</v>
      </c>
      <c r="G83" s="20">
        <f t="shared" si="6"/>
        <v>11076</v>
      </c>
      <c r="H83" s="21" t="str">
        <f>VLOOKUP(B83,属性中转表!A:F,6,FALSE)</f>
        <v>"hp":356400,"atk":9900</v>
      </c>
      <c r="I83" s="20" t="str">
        <f>IF(VLOOKUP(B83,属性中转表!A:G,7,FALSE)=0,"",VLOOKUP(VLOOKUP(B83,属性中转表!A:G,7,FALSE),属性中转表!$K$2:$P$21,6,0))&amp;IF(VLOOKUP(B83,属性中转表!A:G,7,FALSE)&gt;=50,VLOOKUP(A83,英雄数据表!A:K,9,0),IF(VLOOKUP(B83,属性中转表!A:G,7,FALSE)&gt;=25,VLOOKUP(A83,英雄数据表!A:K,5,0),""))</f>
        <v>"atk":600,"hp":10000,"undpspro":200,"pvpdpspro":100,"pvpundpspro":100,"speed":10</v>
      </c>
      <c r="J83" s="20" t="str">
        <f>IF(I83="","",属性中转表!$I$1&amp;(IF(VLOOKUP(B83,属性中转表!A:G,7,FALSE)=0,0,VLOOKUP(VLOOKUP(B83,属性中转表!A:G,7,FALSE),属性中转表!$K$2:$P$21,4,0)))+IFERROR(VLOOKUP(A83,英雄数据表!A:K,IF(武魂!B83&gt;=50,10,IF(武魂!B83&gt;=25,6)),0),0))</f>
        <v>,"dpspro":150</v>
      </c>
      <c r="K83" s="32" t="str">
        <f t="shared" si="7"/>
        <v>"atk":600,"hp":10000,"undpspro":200,"pvpdpspro":100,"pvpundpspro":100,"speed":10,"dpspro":150</v>
      </c>
      <c r="L83" s="20" t="str">
        <f>IF(B83&gt;=50,VLOOKUP(A83,英雄数据表!A:L,11,FALSE),IF(B83&gt;=25,VLOOKUP(A83,英雄数据表!A:L,7,0),""))</f>
        <v>"1107602004"</v>
      </c>
      <c r="M83" s="20" t="str">
        <f>IFERROR(VLOOKUP(B83,属性中转表!$K$2:$O$21,5,FALSE),"")</f>
        <v/>
      </c>
      <c r="N83" s="20" t="str">
        <f>IF(B83=25,VLOOKUP(A83,英雄数据表!A:L,8,FALSE),IF(B83=50,VLOOKUP(A83,英雄数据表!A:L,12,0),""))</f>
        <v/>
      </c>
    </row>
    <row r="84" spans="1:14" x14ac:dyDescent="0.3">
      <c r="A84" s="20">
        <v>11076</v>
      </c>
      <c r="B84" s="21">
        <f t="shared" si="4"/>
        <v>83</v>
      </c>
      <c r="C84" s="21">
        <v>5</v>
      </c>
      <c r="D84" s="21">
        <f>VLOOKUP(A84,英雄数据表!A:D,4,0)</f>
        <v>1</v>
      </c>
      <c r="E84" s="20" t="str">
        <f>VLOOKUP(A84,英雄数据表!A:C,3,0)</f>
        <v>暗黑骨翼</v>
      </c>
      <c r="F84" s="20">
        <f t="shared" si="5"/>
        <v>11076</v>
      </c>
      <c r="G84" s="20">
        <f t="shared" si="6"/>
        <v>11076</v>
      </c>
      <c r="H84" s="21" t="str">
        <f>VLOOKUP(B84,属性中转表!A:F,6,FALSE)</f>
        <v>"hp":361800,"atk":10050</v>
      </c>
      <c r="I84" s="20" t="str">
        <f>IF(VLOOKUP(B84,属性中转表!A:G,7,FALSE)=0,"",VLOOKUP(VLOOKUP(B84,属性中转表!A:G,7,FALSE),属性中转表!$K$2:$P$21,6,0))&amp;IF(VLOOKUP(B84,属性中转表!A:G,7,FALSE)&gt;=50,VLOOKUP(A84,英雄数据表!A:K,9,0),IF(VLOOKUP(B84,属性中转表!A:G,7,FALSE)&gt;=25,VLOOKUP(A84,英雄数据表!A:K,5,0),""))</f>
        <v>"atk":600,"hp":10000,"undpspro":200,"pvpdpspro":100,"pvpundpspro":100,"speed":10</v>
      </c>
      <c r="J84" s="20" t="str">
        <f>IF(I84="","",属性中转表!$I$1&amp;(IF(VLOOKUP(B84,属性中转表!A:G,7,FALSE)=0,0,VLOOKUP(VLOOKUP(B84,属性中转表!A:G,7,FALSE),属性中转表!$K$2:$P$21,4,0)))+IFERROR(VLOOKUP(A84,英雄数据表!A:K,IF(武魂!B84&gt;=50,10,IF(武魂!B84&gt;=25,6)),0),0))</f>
        <v>,"dpspro":150</v>
      </c>
      <c r="K84" s="32" t="str">
        <f t="shared" si="7"/>
        <v>"atk":600,"hp":10000,"undpspro":200,"pvpdpspro":100,"pvpundpspro":100,"speed":10,"dpspro":150</v>
      </c>
      <c r="L84" s="20" t="str">
        <f>IF(B84&gt;=50,VLOOKUP(A84,英雄数据表!A:L,11,FALSE),IF(B84&gt;=25,VLOOKUP(A84,英雄数据表!A:L,7,0),""))</f>
        <v>"1107602004"</v>
      </c>
      <c r="M84" s="20" t="str">
        <f>IFERROR(VLOOKUP(B84,属性中转表!$K$2:$O$21,5,FALSE),"")</f>
        <v/>
      </c>
      <c r="N84" s="20" t="str">
        <f>IF(B84=25,VLOOKUP(A84,英雄数据表!A:L,8,FALSE),IF(B84=50,VLOOKUP(A84,英雄数据表!A:L,12,0),""))</f>
        <v/>
      </c>
    </row>
    <row r="85" spans="1:14" x14ac:dyDescent="0.3">
      <c r="A85" s="20">
        <v>11076</v>
      </c>
      <c r="B85" s="21">
        <f t="shared" si="4"/>
        <v>84</v>
      </c>
      <c r="C85" s="21">
        <v>5</v>
      </c>
      <c r="D85" s="21">
        <f>VLOOKUP(A85,英雄数据表!A:D,4,0)</f>
        <v>1</v>
      </c>
      <c r="E85" s="20" t="str">
        <f>VLOOKUP(A85,英雄数据表!A:C,3,0)</f>
        <v>暗黑骨翼</v>
      </c>
      <c r="F85" s="20">
        <f t="shared" si="5"/>
        <v>11076</v>
      </c>
      <c r="G85" s="20">
        <f t="shared" si="6"/>
        <v>11076</v>
      </c>
      <c r="H85" s="21" t="str">
        <f>VLOOKUP(B85,属性中转表!A:F,6,FALSE)</f>
        <v>"hp":367200,"atk":10200</v>
      </c>
      <c r="I85" s="20" t="str">
        <f>IF(VLOOKUP(B85,属性中转表!A:G,7,FALSE)=0,"",VLOOKUP(VLOOKUP(B85,属性中转表!A:G,7,FALSE),属性中转表!$K$2:$P$21,6,0))&amp;IF(VLOOKUP(B85,属性中转表!A:G,7,FALSE)&gt;=50,VLOOKUP(A85,英雄数据表!A:K,9,0),IF(VLOOKUP(B85,属性中转表!A:G,7,FALSE)&gt;=25,VLOOKUP(A85,英雄数据表!A:K,5,0),""))</f>
        <v>"atk":600,"hp":10000,"undpspro":200,"pvpdpspro":100,"pvpundpspro":100,"speed":10</v>
      </c>
      <c r="J85" s="20" t="str">
        <f>IF(I85="","",属性中转表!$I$1&amp;(IF(VLOOKUP(B85,属性中转表!A:G,7,FALSE)=0,0,VLOOKUP(VLOOKUP(B85,属性中转表!A:G,7,FALSE),属性中转表!$K$2:$P$21,4,0)))+IFERROR(VLOOKUP(A85,英雄数据表!A:K,IF(武魂!B85&gt;=50,10,IF(武魂!B85&gt;=25,6)),0),0))</f>
        <v>,"dpspro":150</v>
      </c>
      <c r="K85" s="32" t="str">
        <f t="shared" si="7"/>
        <v>"atk":600,"hp":10000,"undpspro":200,"pvpdpspro":100,"pvpundpspro":100,"speed":10,"dpspro":150</v>
      </c>
      <c r="L85" s="20" t="str">
        <f>IF(B85&gt;=50,VLOOKUP(A85,英雄数据表!A:L,11,FALSE),IF(B85&gt;=25,VLOOKUP(A85,英雄数据表!A:L,7,0),""))</f>
        <v>"1107602004"</v>
      </c>
      <c r="M85" s="20" t="str">
        <f>IFERROR(VLOOKUP(B85,属性中转表!$K$2:$O$21,5,FALSE),"")</f>
        <v/>
      </c>
      <c r="N85" s="20" t="str">
        <f>IF(B85=25,VLOOKUP(A85,英雄数据表!A:L,8,FALSE),IF(B85=50,VLOOKUP(A85,英雄数据表!A:L,12,0),""))</f>
        <v/>
      </c>
    </row>
    <row r="86" spans="1:14" x14ac:dyDescent="0.3">
      <c r="A86" s="20">
        <v>11076</v>
      </c>
      <c r="B86" s="21">
        <f t="shared" si="4"/>
        <v>85</v>
      </c>
      <c r="C86" s="21">
        <v>5</v>
      </c>
      <c r="D86" s="21">
        <f>VLOOKUP(A86,英雄数据表!A:D,4,0)</f>
        <v>1</v>
      </c>
      <c r="E86" s="20" t="str">
        <f>VLOOKUP(A86,英雄数据表!A:C,3,0)</f>
        <v>暗黑骨翼</v>
      </c>
      <c r="F86" s="20">
        <f t="shared" si="5"/>
        <v>11076</v>
      </c>
      <c r="G86" s="20">
        <f t="shared" si="6"/>
        <v>11076</v>
      </c>
      <c r="H86" s="21" t="str">
        <f>VLOOKUP(B86,属性中转表!A:F,6,FALSE)</f>
        <v>"hp":372600,"atk":10350</v>
      </c>
      <c r="I86" s="20" t="str">
        <f>IF(VLOOKUP(B86,属性中转表!A:G,7,FALSE)=0,"",VLOOKUP(VLOOKUP(B86,属性中转表!A:G,7,FALSE),属性中转表!$K$2:$P$21,6,0))&amp;IF(VLOOKUP(B86,属性中转表!A:G,7,FALSE)&gt;=50,VLOOKUP(A86,英雄数据表!A:K,9,0),IF(VLOOKUP(B86,属性中转表!A:G,7,FALSE)&gt;=25,VLOOKUP(A86,英雄数据表!A:K,5,0),""))</f>
        <v>"atk":600,"hp":10000,"undpspro":200,"pvpdpspro":100,"pvpundpspro":100,"speed":10</v>
      </c>
      <c r="J86" s="20" t="str">
        <f>IF(I86="","",属性中转表!$I$1&amp;(IF(VLOOKUP(B86,属性中转表!A:G,7,FALSE)=0,0,VLOOKUP(VLOOKUP(B86,属性中转表!A:G,7,FALSE),属性中转表!$K$2:$P$21,4,0)))+IFERROR(VLOOKUP(A86,英雄数据表!A:K,IF(武魂!B86&gt;=50,10,IF(武魂!B86&gt;=25,6)),0),0))</f>
        <v>,"dpspro":200</v>
      </c>
      <c r="K86" s="32" t="str">
        <f t="shared" si="7"/>
        <v>"atk":600,"hp":10000,"undpspro":200,"pvpdpspro":100,"pvpundpspro":100,"speed":10,"dpspro":200</v>
      </c>
      <c r="L86" s="20" t="str">
        <f>IF(B86&gt;=50,VLOOKUP(A86,英雄数据表!A:L,11,FALSE),IF(B86&gt;=25,VLOOKUP(A86,英雄数据表!A:L,7,0),""))</f>
        <v>"1107602004"</v>
      </c>
      <c r="M86" s="20" t="str">
        <f>IFERROR(VLOOKUP(B86,属性中转表!$K$2:$O$21,5,FALSE),"")</f>
        <v>"dpspro":50</v>
      </c>
      <c r="N86" s="20" t="str">
        <f>IF(B86=25,VLOOKUP(A86,英雄数据表!A:L,8,FALSE),IF(B86=50,VLOOKUP(A86,英雄数据表!A:L,12,0),""))</f>
        <v/>
      </c>
    </row>
    <row r="87" spans="1:14" x14ac:dyDescent="0.3">
      <c r="A87" s="20">
        <v>11076</v>
      </c>
      <c r="B87" s="21">
        <f t="shared" si="4"/>
        <v>86</v>
      </c>
      <c r="C87" s="21">
        <v>5</v>
      </c>
      <c r="D87" s="21">
        <f>VLOOKUP(A87,英雄数据表!A:D,4,0)</f>
        <v>1</v>
      </c>
      <c r="E87" s="20" t="str">
        <f>VLOOKUP(A87,英雄数据表!A:C,3,0)</f>
        <v>暗黑骨翼</v>
      </c>
      <c r="F87" s="20">
        <f t="shared" si="5"/>
        <v>11076</v>
      </c>
      <c r="G87" s="20">
        <f t="shared" si="6"/>
        <v>11076</v>
      </c>
      <c r="H87" s="21" t="str">
        <f>VLOOKUP(B87,属性中转表!A:F,6,FALSE)</f>
        <v>"hp":378000,"atk":10500</v>
      </c>
      <c r="I87" s="20" t="str">
        <f>IF(VLOOKUP(B87,属性中转表!A:G,7,FALSE)=0,"",VLOOKUP(VLOOKUP(B87,属性中转表!A:G,7,FALSE),属性中转表!$K$2:$P$21,6,0))&amp;IF(VLOOKUP(B87,属性中转表!A:G,7,FALSE)&gt;=50,VLOOKUP(A87,英雄数据表!A:K,9,0),IF(VLOOKUP(B87,属性中转表!A:G,7,FALSE)&gt;=25,VLOOKUP(A87,英雄数据表!A:K,5,0),""))</f>
        <v>"atk":600,"hp":10000,"undpspro":200,"pvpdpspro":100,"pvpundpspro":100,"speed":10</v>
      </c>
      <c r="J87" s="20" t="str">
        <f>IF(I87="","",属性中转表!$I$1&amp;(IF(VLOOKUP(B87,属性中转表!A:G,7,FALSE)=0,0,VLOOKUP(VLOOKUP(B87,属性中转表!A:G,7,FALSE),属性中转表!$K$2:$P$21,4,0)))+IFERROR(VLOOKUP(A87,英雄数据表!A:K,IF(武魂!B87&gt;=50,10,IF(武魂!B87&gt;=25,6)),0),0))</f>
        <v>,"dpspro":200</v>
      </c>
      <c r="K87" s="32" t="str">
        <f t="shared" si="7"/>
        <v>"atk":600,"hp":10000,"undpspro":200,"pvpdpspro":100,"pvpundpspro":100,"speed":10,"dpspro":200</v>
      </c>
      <c r="L87" s="20" t="str">
        <f>IF(B87&gt;=50,VLOOKUP(A87,英雄数据表!A:L,11,FALSE),IF(B87&gt;=25,VLOOKUP(A87,英雄数据表!A:L,7,0),""))</f>
        <v>"1107602004"</v>
      </c>
      <c r="M87" s="20" t="str">
        <f>IFERROR(VLOOKUP(B87,属性中转表!$K$2:$O$21,5,FALSE),"")</f>
        <v/>
      </c>
      <c r="N87" s="20" t="str">
        <f>IF(B87=25,VLOOKUP(A87,英雄数据表!A:L,8,FALSE),IF(B87=50,VLOOKUP(A87,英雄数据表!A:L,12,0),""))</f>
        <v/>
      </c>
    </row>
    <row r="88" spans="1:14" x14ac:dyDescent="0.3">
      <c r="A88" s="20">
        <v>11076</v>
      </c>
      <c r="B88" s="21">
        <f t="shared" si="4"/>
        <v>87</v>
      </c>
      <c r="C88" s="21">
        <v>5</v>
      </c>
      <c r="D88" s="21">
        <f>VLOOKUP(A88,英雄数据表!A:D,4,0)</f>
        <v>1</v>
      </c>
      <c r="E88" s="20" t="str">
        <f>VLOOKUP(A88,英雄数据表!A:C,3,0)</f>
        <v>暗黑骨翼</v>
      </c>
      <c r="F88" s="20">
        <f t="shared" si="5"/>
        <v>11076</v>
      </c>
      <c r="G88" s="20">
        <f t="shared" si="6"/>
        <v>11076</v>
      </c>
      <c r="H88" s="21" t="str">
        <f>VLOOKUP(B88,属性中转表!A:F,6,FALSE)</f>
        <v>"hp":383400,"atk":10650</v>
      </c>
      <c r="I88" s="20" t="str">
        <f>IF(VLOOKUP(B88,属性中转表!A:G,7,FALSE)=0,"",VLOOKUP(VLOOKUP(B88,属性中转表!A:G,7,FALSE),属性中转表!$K$2:$P$21,6,0))&amp;IF(VLOOKUP(B88,属性中转表!A:G,7,FALSE)&gt;=50,VLOOKUP(A88,英雄数据表!A:K,9,0),IF(VLOOKUP(B88,属性中转表!A:G,7,FALSE)&gt;=25,VLOOKUP(A88,英雄数据表!A:K,5,0),""))</f>
        <v>"atk":600,"hp":10000,"undpspro":200,"pvpdpspro":100,"pvpundpspro":100,"speed":10</v>
      </c>
      <c r="J88" s="20" t="str">
        <f>IF(I88="","",属性中转表!$I$1&amp;(IF(VLOOKUP(B88,属性中转表!A:G,7,FALSE)=0,0,VLOOKUP(VLOOKUP(B88,属性中转表!A:G,7,FALSE),属性中转表!$K$2:$P$21,4,0)))+IFERROR(VLOOKUP(A88,英雄数据表!A:K,IF(武魂!B88&gt;=50,10,IF(武魂!B88&gt;=25,6)),0),0))</f>
        <v>,"dpspro":200</v>
      </c>
      <c r="K88" s="32" t="str">
        <f t="shared" si="7"/>
        <v>"atk":600,"hp":10000,"undpspro":200,"pvpdpspro":100,"pvpundpspro":100,"speed":10,"dpspro":200</v>
      </c>
      <c r="L88" s="20" t="str">
        <f>IF(B88&gt;=50,VLOOKUP(A88,英雄数据表!A:L,11,FALSE),IF(B88&gt;=25,VLOOKUP(A88,英雄数据表!A:L,7,0),""))</f>
        <v>"1107602004"</v>
      </c>
      <c r="M88" s="20" t="str">
        <f>IFERROR(VLOOKUP(B88,属性中转表!$K$2:$O$21,5,FALSE),"")</f>
        <v/>
      </c>
      <c r="N88" s="20" t="str">
        <f>IF(B88=25,VLOOKUP(A88,英雄数据表!A:L,8,FALSE),IF(B88=50,VLOOKUP(A88,英雄数据表!A:L,12,0),""))</f>
        <v/>
      </c>
    </row>
    <row r="89" spans="1:14" x14ac:dyDescent="0.3">
      <c r="A89" s="20">
        <v>11076</v>
      </c>
      <c r="B89" s="21">
        <f t="shared" si="4"/>
        <v>88</v>
      </c>
      <c r="C89" s="21">
        <v>5</v>
      </c>
      <c r="D89" s="21">
        <f>VLOOKUP(A89,英雄数据表!A:D,4,0)</f>
        <v>1</v>
      </c>
      <c r="E89" s="20" t="str">
        <f>VLOOKUP(A89,英雄数据表!A:C,3,0)</f>
        <v>暗黑骨翼</v>
      </c>
      <c r="F89" s="20">
        <f t="shared" si="5"/>
        <v>11076</v>
      </c>
      <c r="G89" s="20">
        <f t="shared" si="6"/>
        <v>11076</v>
      </c>
      <c r="H89" s="21" t="str">
        <f>VLOOKUP(B89,属性中转表!A:F,6,FALSE)</f>
        <v>"hp":388800,"atk":10800</v>
      </c>
      <c r="I89" s="20" t="str">
        <f>IF(VLOOKUP(B89,属性中转表!A:G,7,FALSE)=0,"",VLOOKUP(VLOOKUP(B89,属性中转表!A:G,7,FALSE),属性中转表!$K$2:$P$21,6,0))&amp;IF(VLOOKUP(B89,属性中转表!A:G,7,FALSE)&gt;=50,VLOOKUP(A89,英雄数据表!A:K,9,0),IF(VLOOKUP(B89,属性中转表!A:G,7,FALSE)&gt;=25,VLOOKUP(A89,英雄数据表!A:K,5,0),""))</f>
        <v>"atk":600,"hp":10000,"undpspro":200,"pvpdpspro":100,"pvpundpspro":100,"speed":10</v>
      </c>
      <c r="J89" s="20" t="str">
        <f>IF(I89="","",属性中转表!$I$1&amp;(IF(VLOOKUP(B89,属性中转表!A:G,7,FALSE)=0,0,VLOOKUP(VLOOKUP(B89,属性中转表!A:G,7,FALSE),属性中转表!$K$2:$P$21,4,0)))+IFERROR(VLOOKUP(A89,英雄数据表!A:K,IF(武魂!B89&gt;=50,10,IF(武魂!B89&gt;=25,6)),0),0))</f>
        <v>,"dpspro":200</v>
      </c>
      <c r="K89" s="32" t="str">
        <f t="shared" si="7"/>
        <v>"atk":600,"hp":10000,"undpspro":200,"pvpdpspro":100,"pvpundpspro":100,"speed":10,"dpspro":200</v>
      </c>
      <c r="L89" s="20" t="str">
        <f>IF(B89&gt;=50,VLOOKUP(A89,英雄数据表!A:L,11,FALSE),IF(B89&gt;=25,VLOOKUP(A89,英雄数据表!A:L,7,0),""))</f>
        <v>"1107602004"</v>
      </c>
      <c r="M89" s="20" t="str">
        <f>IFERROR(VLOOKUP(B89,属性中转表!$K$2:$O$21,5,FALSE),"")</f>
        <v/>
      </c>
      <c r="N89" s="20" t="str">
        <f>IF(B89=25,VLOOKUP(A89,英雄数据表!A:L,8,FALSE),IF(B89=50,VLOOKUP(A89,英雄数据表!A:L,12,0),""))</f>
        <v/>
      </c>
    </row>
    <row r="90" spans="1:14" x14ac:dyDescent="0.3">
      <c r="A90" s="20">
        <v>11076</v>
      </c>
      <c r="B90" s="21">
        <f t="shared" si="4"/>
        <v>89</v>
      </c>
      <c r="C90" s="21">
        <v>5</v>
      </c>
      <c r="D90" s="21">
        <f>VLOOKUP(A90,英雄数据表!A:D,4,0)</f>
        <v>1</v>
      </c>
      <c r="E90" s="20" t="str">
        <f>VLOOKUP(A90,英雄数据表!A:C,3,0)</f>
        <v>暗黑骨翼</v>
      </c>
      <c r="F90" s="20">
        <f t="shared" si="5"/>
        <v>11076</v>
      </c>
      <c r="G90" s="20">
        <f t="shared" si="6"/>
        <v>11076</v>
      </c>
      <c r="H90" s="21" t="str">
        <f>VLOOKUP(B90,属性中转表!A:F,6,FALSE)</f>
        <v>"hp":394200,"atk":10950</v>
      </c>
      <c r="I90" s="20" t="str">
        <f>IF(VLOOKUP(B90,属性中转表!A:G,7,FALSE)=0,"",VLOOKUP(VLOOKUP(B90,属性中转表!A:G,7,FALSE),属性中转表!$K$2:$P$21,6,0))&amp;IF(VLOOKUP(B90,属性中转表!A:G,7,FALSE)&gt;=50,VLOOKUP(A90,英雄数据表!A:K,9,0),IF(VLOOKUP(B90,属性中转表!A:G,7,FALSE)&gt;=25,VLOOKUP(A90,英雄数据表!A:K,5,0),""))</f>
        <v>"atk":600,"hp":10000,"undpspro":200,"pvpdpspro":100,"pvpundpspro":100,"speed":10</v>
      </c>
      <c r="J90" s="20" t="str">
        <f>IF(I90="","",属性中转表!$I$1&amp;(IF(VLOOKUP(B90,属性中转表!A:G,7,FALSE)=0,0,VLOOKUP(VLOOKUP(B90,属性中转表!A:G,7,FALSE),属性中转表!$K$2:$P$21,4,0)))+IFERROR(VLOOKUP(A90,英雄数据表!A:K,IF(武魂!B90&gt;=50,10,IF(武魂!B90&gt;=25,6)),0),0))</f>
        <v>,"dpspro":200</v>
      </c>
      <c r="K90" s="32" t="str">
        <f t="shared" si="7"/>
        <v>"atk":600,"hp":10000,"undpspro":200,"pvpdpspro":100,"pvpundpspro":100,"speed":10,"dpspro":200</v>
      </c>
      <c r="L90" s="20" t="str">
        <f>IF(B90&gt;=50,VLOOKUP(A90,英雄数据表!A:L,11,FALSE),IF(B90&gt;=25,VLOOKUP(A90,英雄数据表!A:L,7,0),""))</f>
        <v>"1107602004"</v>
      </c>
      <c r="M90" s="20" t="str">
        <f>IFERROR(VLOOKUP(B90,属性中转表!$K$2:$O$21,5,FALSE),"")</f>
        <v/>
      </c>
      <c r="N90" s="20" t="str">
        <f>IF(B90=25,VLOOKUP(A90,英雄数据表!A:L,8,FALSE),IF(B90=50,VLOOKUP(A90,英雄数据表!A:L,12,0),""))</f>
        <v/>
      </c>
    </row>
    <row r="91" spans="1:14" x14ac:dyDescent="0.3">
      <c r="A91" s="20">
        <v>11076</v>
      </c>
      <c r="B91" s="21">
        <f t="shared" si="4"/>
        <v>90</v>
      </c>
      <c r="C91" s="21">
        <v>5</v>
      </c>
      <c r="D91" s="21">
        <f>VLOOKUP(A91,英雄数据表!A:D,4,0)</f>
        <v>1</v>
      </c>
      <c r="E91" s="20" t="str">
        <f>VLOOKUP(A91,英雄数据表!A:C,3,0)</f>
        <v>暗黑骨翼</v>
      </c>
      <c r="F91" s="20">
        <f t="shared" si="5"/>
        <v>11076</v>
      </c>
      <c r="G91" s="20">
        <f t="shared" si="6"/>
        <v>11076</v>
      </c>
      <c r="H91" s="21" t="str">
        <f>VLOOKUP(B91,属性中转表!A:F,6,FALSE)</f>
        <v>"hp":399600,"atk":11100</v>
      </c>
      <c r="I91" s="20" t="str">
        <f>IF(VLOOKUP(B91,属性中转表!A:G,7,FALSE)=0,"",VLOOKUP(VLOOKUP(B91,属性中转表!A:G,7,FALSE),属性中转表!$K$2:$P$21,6,0))&amp;IF(VLOOKUP(B91,属性中转表!A:G,7,FALSE)&gt;=50,VLOOKUP(A91,英雄数据表!A:K,9,0),IF(VLOOKUP(B91,属性中转表!A:G,7,FALSE)&gt;=25,VLOOKUP(A91,英雄数据表!A:K,5,0),""))</f>
        <v>"atk":600,"hp":10000,"undpspro":200,"pvpdpspro":150,"pvpundpspro":100,"speed":10</v>
      </c>
      <c r="J91" s="20" t="str">
        <f>IF(I91="","",属性中转表!$I$1&amp;(IF(VLOOKUP(B91,属性中转表!A:G,7,FALSE)=0,0,VLOOKUP(VLOOKUP(B91,属性中转表!A:G,7,FALSE),属性中转表!$K$2:$P$21,4,0)))+IFERROR(VLOOKUP(A91,英雄数据表!A:K,IF(武魂!B91&gt;=50,10,IF(武魂!B91&gt;=25,6)),0),0))</f>
        <v>,"dpspro":200</v>
      </c>
      <c r="K91" s="32" t="str">
        <f t="shared" si="7"/>
        <v>"atk":600,"hp":10000,"undpspro":200,"pvpdpspro":150,"pvpundpspro":100,"speed":10,"dpspro":200</v>
      </c>
      <c r="L91" s="20" t="str">
        <f>IF(B91&gt;=50,VLOOKUP(A91,英雄数据表!A:L,11,FALSE),IF(B91&gt;=25,VLOOKUP(A91,英雄数据表!A:L,7,0),""))</f>
        <v>"1107602004"</v>
      </c>
      <c r="M91" s="20" t="str">
        <f>IFERROR(VLOOKUP(B91,属性中转表!$K$2:$O$21,5,FALSE),"")</f>
        <v>"pvpdpspro":50</v>
      </c>
      <c r="N91" s="20" t="str">
        <f>IF(B91=25,VLOOKUP(A91,英雄数据表!A:L,8,FALSE),IF(B91=50,VLOOKUP(A91,英雄数据表!A:L,12,0),""))</f>
        <v/>
      </c>
    </row>
    <row r="92" spans="1:14" x14ac:dyDescent="0.3">
      <c r="A92" s="20">
        <v>11076</v>
      </c>
      <c r="B92" s="21">
        <f t="shared" si="4"/>
        <v>91</v>
      </c>
      <c r="C92" s="21">
        <v>5</v>
      </c>
      <c r="D92" s="21">
        <f>VLOOKUP(A92,英雄数据表!A:D,4,0)</f>
        <v>1</v>
      </c>
      <c r="E92" s="20" t="str">
        <f>VLOOKUP(A92,英雄数据表!A:C,3,0)</f>
        <v>暗黑骨翼</v>
      </c>
      <c r="F92" s="20">
        <f t="shared" si="5"/>
        <v>11076</v>
      </c>
      <c r="G92" s="20">
        <f t="shared" si="6"/>
        <v>11076</v>
      </c>
      <c r="H92" s="21" t="str">
        <f>VLOOKUP(B92,属性中转表!A:F,6,FALSE)</f>
        <v>"hp":405000,"atk":11250</v>
      </c>
      <c r="I92" s="20" t="str">
        <f>IF(VLOOKUP(B92,属性中转表!A:G,7,FALSE)=0,"",VLOOKUP(VLOOKUP(B92,属性中转表!A:G,7,FALSE),属性中转表!$K$2:$P$21,6,0))&amp;IF(VLOOKUP(B92,属性中转表!A:G,7,FALSE)&gt;=50,VLOOKUP(A92,英雄数据表!A:K,9,0),IF(VLOOKUP(B92,属性中转表!A:G,7,FALSE)&gt;=25,VLOOKUP(A92,英雄数据表!A:K,5,0),""))</f>
        <v>"atk":600,"hp":10000,"undpspro":200,"pvpdpspro":150,"pvpundpspro":100,"speed":10</v>
      </c>
      <c r="J92" s="20" t="str">
        <f>IF(I92="","",属性中转表!$I$1&amp;(IF(VLOOKUP(B92,属性中转表!A:G,7,FALSE)=0,0,VLOOKUP(VLOOKUP(B92,属性中转表!A:G,7,FALSE),属性中转表!$K$2:$P$21,4,0)))+IFERROR(VLOOKUP(A92,英雄数据表!A:K,IF(武魂!B92&gt;=50,10,IF(武魂!B92&gt;=25,6)),0),0))</f>
        <v>,"dpspro":200</v>
      </c>
      <c r="K92" s="32" t="str">
        <f t="shared" si="7"/>
        <v>"atk":600,"hp":10000,"undpspro":200,"pvpdpspro":150,"pvpundpspro":100,"speed":10,"dpspro":200</v>
      </c>
      <c r="L92" s="20" t="str">
        <f>IF(B92&gt;=50,VLOOKUP(A92,英雄数据表!A:L,11,FALSE),IF(B92&gt;=25,VLOOKUP(A92,英雄数据表!A:L,7,0),""))</f>
        <v>"1107602004"</v>
      </c>
      <c r="M92" s="20" t="str">
        <f>IFERROR(VLOOKUP(B92,属性中转表!$K$2:$O$21,5,FALSE),"")</f>
        <v/>
      </c>
      <c r="N92" s="20" t="str">
        <f>IF(B92=25,VLOOKUP(A92,英雄数据表!A:L,8,FALSE),IF(B92=50,VLOOKUP(A92,英雄数据表!A:L,12,0),""))</f>
        <v/>
      </c>
    </row>
    <row r="93" spans="1:14" x14ac:dyDescent="0.3">
      <c r="A93" s="20">
        <v>11076</v>
      </c>
      <c r="B93" s="21">
        <f t="shared" si="4"/>
        <v>92</v>
      </c>
      <c r="C93" s="21">
        <v>5</v>
      </c>
      <c r="D93" s="21">
        <f>VLOOKUP(A93,英雄数据表!A:D,4,0)</f>
        <v>1</v>
      </c>
      <c r="E93" s="20" t="str">
        <f>VLOOKUP(A93,英雄数据表!A:C,3,0)</f>
        <v>暗黑骨翼</v>
      </c>
      <c r="F93" s="20">
        <f t="shared" si="5"/>
        <v>11076</v>
      </c>
      <c r="G93" s="20">
        <f t="shared" si="6"/>
        <v>11076</v>
      </c>
      <c r="H93" s="21" t="str">
        <f>VLOOKUP(B93,属性中转表!A:F,6,FALSE)</f>
        <v>"hp":410400,"atk":11400</v>
      </c>
      <c r="I93" s="20" t="str">
        <f>IF(VLOOKUP(B93,属性中转表!A:G,7,FALSE)=0,"",VLOOKUP(VLOOKUP(B93,属性中转表!A:G,7,FALSE),属性中转表!$K$2:$P$21,6,0))&amp;IF(VLOOKUP(B93,属性中转表!A:G,7,FALSE)&gt;=50,VLOOKUP(A93,英雄数据表!A:K,9,0),IF(VLOOKUP(B93,属性中转表!A:G,7,FALSE)&gt;=25,VLOOKUP(A93,英雄数据表!A:K,5,0),""))</f>
        <v>"atk":600,"hp":10000,"undpspro":200,"pvpdpspro":150,"pvpundpspro":100,"speed":10</v>
      </c>
      <c r="J93" s="20" t="str">
        <f>IF(I93="","",属性中转表!$I$1&amp;(IF(VLOOKUP(B93,属性中转表!A:G,7,FALSE)=0,0,VLOOKUP(VLOOKUP(B93,属性中转表!A:G,7,FALSE),属性中转表!$K$2:$P$21,4,0)))+IFERROR(VLOOKUP(A93,英雄数据表!A:K,IF(武魂!B93&gt;=50,10,IF(武魂!B93&gt;=25,6)),0),0))</f>
        <v>,"dpspro":200</v>
      </c>
      <c r="K93" s="32" t="str">
        <f t="shared" si="7"/>
        <v>"atk":600,"hp":10000,"undpspro":200,"pvpdpspro":150,"pvpundpspro":100,"speed":10,"dpspro":200</v>
      </c>
      <c r="L93" s="20" t="str">
        <f>IF(B93&gt;=50,VLOOKUP(A93,英雄数据表!A:L,11,FALSE),IF(B93&gt;=25,VLOOKUP(A93,英雄数据表!A:L,7,0),""))</f>
        <v>"1107602004"</v>
      </c>
      <c r="M93" s="20" t="str">
        <f>IFERROR(VLOOKUP(B93,属性中转表!$K$2:$O$21,5,FALSE),"")</f>
        <v/>
      </c>
      <c r="N93" s="20" t="str">
        <f>IF(B93=25,VLOOKUP(A93,英雄数据表!A:L,8,FALSE),IF(B93=50,VLOOKUP(A93,英雄数据表!A:L,12,0),""))</f>
        <v/>
      </c>
    </row>
    <row r="94" spans="1:14" x14ac:dyDescent="0.3">
      <c r="A94" s="20">
        <v>11076</v>
      </c>
      <c r="B94" s="21">
        <f t="shared" si="4"/>
        <v>93</v>
      </c>
      <c r="C94" s="21">
        <v>5</v>
      </c>
      <c r="D94" s="21">
        <f>VLOOKUP(A94,英雄数据表!A:D,4,0)</f>
        <v>1</v>
      </c>
      <c r="E94" s="20" t="str">
        <f>VLOOKUP(A94,英雄数据表!A:C,3,0)</f>
        <v>暗黑骨翼</v>
      </c>
      <c r="F94" s="20">
        <f t="shared" si="5"/>
        <v>11076</v>
      </c>
      <c r="G94" s="20">
        <f t="shared" si="6"/>
        <v>11076</v>
      </c>
      <c r="H94" s="21" t="str">
        <f>VLOOKUP(B94,属性中转表!A:F,6,FALSE)</f>
        <v>"hp":415800,"atk":11550</v>
      </c>
      <c r="I94" s="20" t="str">
        <f>IF(VLOOKUP(B94,属性中转表!A:G,7,FALSE)=0,"",VLOOKUP(VLOOKUP(B94,属性中转表!A:G,7,FALSE),属性中转表!$K$2:$P$21,6,0))&amp;IF(VLOOKUP(B94,属性中转表!A:G,7,FALSE)&gt;=50,VLOOKUP(A94,英雄数据表!A:K,9,0),IF(VLOOKUP(B94,属性中转表!A:G,7,FALSE)&gt;=25,VLOOKUP(A94,英雄数据表!A:K,5,0),""))</f>
        <v>"atk":600,"hp":10000,"undpspro":200,"pvpdpspro":150,"pvpundpspro":100,"speed":10</v>
      </c>
      <c r="J94" s="20" t="str">
        <f>IF(I94="","",属性中转表!$I$1&amp;(IF(VLOOKUP(B94,属性中转表!A:G,7,FALSE)=0,0,VLOOKUP(VLOOKUP(B94,属性中转表!A:G,7,FALSE),属性中转表!$K$2:$P$21,4,0)))+IFERROR(VLOOKUP(A94,英雄数据表!A:K,IF(武魂!B94&gt;=50,10,IF(武魂!B94&gt;=25,6)),0),0))</f>
        <v>,"dpspro":200</v>
      </c>
      <c r="K94" s="32" t="str">
        <f t="shared" si="7"/>
        <v>"atk":600,"hp":10000,"undpspro":200,"pvpdpspro":150,"pvpundpspro":100,"speed":10,"dpspro":200</v>
      </c>
      <c r="L94" s="20" t="str">
        <f>IF(B94&gt;=50,VLOOKUP(A94,英雄数据表!A:L,11,FALSE),IF(B94&gt;=25,VLOOKUP(A94,英雄数据表!A:L,7,0),""))</f>
        <v>"1107602004"</v>
      </c>
      <c r="M94" s="20" t="str">
        <f>IFERROR(VLOOKUP(B94,属性中转表!$K$2:$O$21,5,FALSE),"")</f>
        <v/>
      </c>
      <c r="N94" s="20" t="str">
        <f>IF(B94=25,VLOOKUP(A94,英雄数据表!A:L,8,FALSE),IF(B94=50,VLOOKUP(A94,英雄数据表!A:L,12,0),""))</f>
        <v/>
      </c>
    </row>
    <row r="95" spans="1:14" x14ac:dyDescent="0.3">
      <c r="A95" s="20">
        <v>11076</v>
      </c>
      <c r="B95" s="21">
        <f t="shared" si="4"/>
        <v>94</v>
      </c>
      <c r="C95" s="21">
        <v>5</v>
      </c>
      <c r="D95" s="21">
        <f>VLOOKUP(A95,英雄数据表!A:D,4,0)</f>
        <v>1</v>
      </c>
      <c r="E95" s="20" t="str">
        <f>VLOOKUP(A95,英雄数据表!A:C,3,0)</f>
        <v>暗黑骨翼</v>
      </c>
      <c r="F95" s="20">
        <f t="shared" si="5"/>
        <v>11076</v>
      </c>
      <c r="G95" s="20">
        <f t="shared" si="6"/>
        <v>11076</v>
      </c>
      <c r="H95" s="21" t="str">
        <f>VLOOKUP(B95,属性中转表!A:F,6,FALSE)</f>
        <v>"hp":421200,"atk":11700</v>
      </c>
      <c r="I95" s="20" t="str">
        <f>IF(VLOOKUP(B95,属性中转表!A:G,7,FALSE)=0,"",VLOOKUP(VLOOKUP(B95,属性中转表!A:G,7,FALSE),属性中转表!$K$2:$P$21,6,0))&amp;IF(VLOOKUP(B95,属性中转表!A:G,7,FALSE)&gt;=50,VLOOKUP(A95,英雄数据表!A:K,9,0),IF(VLOOKUP(B95,属性中转表!A:G,7,FALSE)&gt;=25,VLOOKUP(A95,英雄数据表!A:K,5,0),""))</f>
        <v>"atk":600,"hp":10000,"undpspro":200,"pvpdpspro":150,"pvpundpspro":100,"speed":10</v>
      </c>
      <c r="J95" s="20" t="str">
        <f>IF(I95="","",属性中转表!$I$1&amp;(IF(VLOOKUP(B95,属性中转表!A:G,7,FALSE)=0,0,VLOOKUP(VLOOKUP(B95,属性中转表!A:G,7,FALSE),属性中转表!$K$2:$P$21,4,0)))+IFERROR(VLOOKUP(A95,英雄数据表!A:K,IF(武魂!B95&gt;=50,10,IF(武魂!B95&gt;=25,6)),0),0))</f>
        <v>,"dpspro":200</v>
      </c>
      <c r="K95" s="32" t="str">
        <f t="shared" si="7"/>
        <v>"atk":600,"hp":10000,"undpspro":200,"pvpdpspro":150,"pvpundpspro":100,"speed":10,"dpspro":200</v>
      </c>
      <c r="L95" s="20" t="str">
        <f>IF(B95&gt;=50,VLOOKUP(A95,英雄数据表!A:L,11,FALSE),IF(B95&gt;=25,VLOOKUP(A95,英雄数据表!A:L,7,0),""))</f>
        <v>"1107602004"</v>
      </c>
      <c r="M95" s="20" t="str">
        <f>IFERROR(VLOOKUP(B95,属性中转表!$K$2:$O$21,5,FALSE),"")</f>
        <v/>
      </c>
      <c r="N95" s="20" t="str">
        <f>IF(B95=25,VLOOKUP(A95,英雄数据表!A:L,8,FALSE),IF(B95=50,VLOOKUP(A95,英雄数据表!A:L,12,0),""))</f>
        <v/>
      </c>
    </row>
    <row r="96" spans="1:14" x14ac:dyDescent="0.3">
      <c r="A96" s="20">
        <v>11076</v>
      </c>
      <c r="B96" s="21">
        <f t="shared" si="4"/>
        <v>95</v>
      </c>
      <c r="C96" s="21">
        <v>5</v>
      </c>
      <c r="D96" s="21">
        <f>VLOOKUP(A96,英雄数据表!A:D,4,0)</f>
        <v>1</v>
      </c>
      <c r="E96" s="20" t="str">
        <f>VLOOKUP(A96,英雄数据表!A:C,3,0)</f>
        <v>暗黑骨翼</v>
      </c>
      <c r="F96" s="20">
        <f t="shared" si="5"/>
        <v>11076</v>
      </c>
      <c r="G96" s="20">
        <f t="shared" si="6"/>
        <v>11076</v>
      </c>
      <c r="H96" s="21" t="str">
        <f>VLOOKUP(B96,属性中转表!A:F,6,FALSE)</f>
        <v>"hp":426600,"atk":11850</v>
      </c>
      <c r="I96" s="20" t="str">
        <f>IF(VLOOKUP(B96,属性中转表!A:G,7,FALSE)=0,"",VLOOKUP(VLOOKUP(B96,属性中转表!A:G,7,FALSE),属性中转表!$K$2:$P$21,6,0))&amp;IF(VLOOKUP(B96,属性中转表!A:G,7,FALSE)&gt;=50,VLOOKUP(A96,英雄数据表!A:K,9,0),IF(VLOOKUP(B96,属性中转表!A:G,7,FALSE)&gt;=25,VLOOKUP(A96,英雄数据表!A:K,5,0),""))</f>
        <v>"atk":600,"hp":10000,"undpspro":200,"pvpdpspro":150,"pvpundpspro":150,"speed":10</v>
      </c>
      <c r="J96" s="20" t="str">
        <f>IF(I96="","",属性中转表!$I$1&amp;(IF(VLOOKUP(B96,属性中转表!A:G,7,FALSE)=0,0,VLOOKUP(VLOOKUP(B96,属性中转表!A:G,7,FALSE),属性中转表!$K$2:$P$21,4,0)))+IFERROR(VLOOKUP(A96,英雄数据表!A:K,IF(武魂!B96&gt;=50,10,IF(武魂!B96&gt;=25,6)),0),0))</f>
        <v>,"dpspro":200</v>
      </c>
      <c r="K96" s="32" t="str">
        <f t="shared" si="7"/>
        <v>"atk":600,"hp":10000,"undpspro":200,"pvpdpspro":150,"pvpundpspro":150,"speed":10,"dpspro":200</v>
      </c>
      <c r="L96" s="20" t="str">
        <f>IF(B96&gt;=50,VLOOKUP(A96,英雄数据表!A:L,11,FALSE),IF(B96&gt;=25,VLOOKUP(A96,英雄数据表!A:L,7,0),""))</f>
        <v>"1107602004"</v>
      </c>
      <c r="M96" s="20" t="str">
        <f>IFERROR(VLOOKUP(B96,属性中转表!$K$2:$O$21,5,FALSE),"")</f>
        <v>"pvpundpspro":50</v>
      </c>
      <c r="N96" s="20" t="str">
        <f>IF(B96=25,VLOOKUP(A96,英雄数据表!A:L,8,FALSE),IF(B96=50,VLOOKUP(A96,英雄数据表!A:L,12,0),""))</f>
        <v/>
      </c>
    </row>
    <row r="97" spans="1:14" x14ac:dyDescent="0.3">
      <c r="A97" s="20">
        <v>11076</v>
      </c>
      <c r="B97" s="21">
        <f t="shared" si="4"/>
        <v>96</v>
      </c>
      <c r="C97" s="21">
        <v>5</v>
      </c>
      <c r="D97" s="21">
        <f>VLOOKUP(A97,英雄数据表!A:D,4,0)</f>
        <v>1</v>
      </c>
      <c r="E97" s="20" t="str">
        <f>VLOOKUP(A97,英雄数据表!A:C,3,0)</f>
        <v>暗黑骨翼</v>
      </c>
      <c r="F97" s="20">
        <f t="shared" si="5"/>
        <v>11076</v>
      </c>
      <c r="G97" s="20">
        <f t="shared" si="6"/>
        <v>11076</v>
      </c>
      <c r="H97" s="21" t="str">
        <f>VLOOKUP(B97,属性中转表!A:F,6,FALSE)</f>
        <v>"hp":432000,"atk":12000</v>
      </c>
      <c r="I97" s="20" t="str">
        <f>IF(VLOOKUP(B97,属性中转表!A:G,7,FALSE)=0,"",VLOOKUP(VLOOKUP(B97,属性中转表!A:G,7,FALSE),属性中转表!$K$2:$P$21,6,0))&amp;IF(VLOOKUP(B97,属性中转表!A:G,7,FALSE)&gt;=50,VLOOKUP(A97,英雄数据表!A:K,9,0),IF(VLOOKUP(B97,属性中转表!A:G,7,FALSE)&gt;=25,VLOOKUP(A97,英雄数据表!A:K,5,0),""))</f>
        <v>"atk":600,"hp":10000,"undpspro":200,"pvpdpspro":150,"pvpundpspro":150,"speed":10</v>
      </c>
      <c r="J97" s="20" t="str">
        <f>IF(I97="","",属性中转表!$I$1&amp;(IF(VLOOKUP(B97,属性中转表!A:G,7,FALSE)=0,0,VLOOKUP(VLOOKUP(B97,属性中转表!A:G,7,FALSE),属性中转表!$K$2:$P$21,4,0)))+IFERROR(VLOOKUP(A97,英雄数据表!A:K,IF(武魂!B97&gt;=50,10,IF(武魂!B97&gt;=25,6)),0),0))</f>
        <v>,"dpspro":200</v>
      </c>
      <c r="K97" s="32" t="str">
        <f t="shared" si="7"/>
        <v>"atk":600,"hp":10000,"undpspro":200,"pvpdpspro":150,"pvpundpspro":150,"speed":10,"dpspro":200</v>
      </c>
      <c r="L97" s="20" t="str">
        <f>IF(B97&gt;=50,VLOOKUP(A97,英雄数据表!A:L,11,FALSE),IF(B97&gt;=25,VLOOKUP(A97,英雄数据表!A:L,7,0),""))</f>
        <v>"1107602004"</v>
      </c>
      <c r="M97" s="20" t="str">
        <f>IFERROR(VLOOKUP(B97,属性中转表!$K$2:$O$21,5,FALSE),"")</f>
        <v/>
      </c>
      <c r="N97" s="20" t="str">
        <f>IF(B97=25,VLOOKUP(A97,英雄数据表!A:L,8,FALSE),IF(B97=50,VLOOKUP(A97,英雄数据表!A:L,12,0),""))</f>
        <v/>
      </c>
    </row>
    <row r="98" spans="1:14" x14ac:dyDescent="0.3">
      <c r="A98" s="20">
        <v>11076</v>
      </c>
      <c r="B98" s="21">
        <f t="shared" si="4"/>
        <v>97</v>
      </c>
      <c r="C98" s="21">
        <v>5</v>
      </c>
      <c r="D98" s="21">
        <f>VLOOKUP(A98,英雄数据表!A:D,4,0)</f>
        <v>1</v>
      </c>
      <c r="E98" s="20" t="str">
        <f>VLOOKUP(A98,英雄数据表!A:C,3,0)</f>
        <v>暗黑骨翼</v>
      </c>
      <c r="F98" s="20">
        <f t="shared" si="5"/>
        <v>11076</v>
      </c>
      <c r="G98" s="20">
        <f t="shared" si="6"/>
        <v>11076</v>
      </c>
      <c r="H98" s="21" t="str">
        <f>VLOOKUP(B98,属性中转表!A:F,6,FALSE)</f>
        <v>"hp":437400,"atk":12150</v>
      </c>
      <c r="I98" s="20" t="str">
        <f>IF(VLOOKUP(B98,属性中转表!A:G,7,FALSE)=0,"",VLOOKUP(VLOOKUP(B98,属性中转表!A:G,7,FALSE),属性中转表!$K$2:$P$21,6,0))&amp;IF(VLOOKUP(B98,属性中转表!A:G,7,FALSE)&gt;=50,VLOOKUP(A98,英雄数据表!A:K,9,0),IF(VLOOKUP(B98,属性中转表!A:G,7,FALSE)&gt;=25,VLOOKUP(A98,英雄数据表!A:K,5,0),""))</f>
        <v>"atk":600,"hp":10000,"undpspro":200,"pvpdpspro":150,"pvpundpspro":150,"speed":10</v>
      </c>
      <c r="J98" s="20" t="str">
        <f>IF(I98="","",属性中转表!$I$1&amp;(IF(VLOOKUP(B98,属性中转表!A:G,7,FALSE)=0,0,VLOOKUP(VLOOKUP(B98,属性中转表!A:G,7,FALSE),属性中转表!$K$2:$P$21,4,0)))+IFERROR(VLOOKUP(A98,英雄数据表!A:K,IF(武魂!B98&gt;=50,10,IF(武魂!B98&gt;=25,6)),0),0))</f>
        <v>,"dpspro":200</v>
      </c>
      <c r="K98" s="32" t="str">
        <f t="shared" si="7"/>
        <v>"atk":600,"hp":10000,"undpspro":200,"pvpdpspro":150,"pvpundpspro":150,"speed":10,"dpspro":200</v>
      </c>
      <c r="L98" s="20" t="str">
        <f>IF(B98&gt;=50,VLOOKUP(A98,英雄数据表!A:L,11,FALSE),IF(B98&gt;=25,VLOOKUP(A98,英雄数据表!A:L,7,0),""))</f>
        <v>"1107602004"</v>
      </c>
      <c r="M98" s="20" t="str">
        <f>IFERROR(VLOOKUP(B98,属性中转表!$K$2:$O$21,5,FALSE),"")</f>
        <v/>
      </c>
      <c r="N98" s="20" t="str">
        <f>IF(B98=25,VLOOKUP(A98,英雄数据表!A:L,8,FALSE),IF(B98=50,VLOOKUP(A98,英雄数据表!A:L,12,0),""))</f>
        <v/>
      </c>
    </row>
    <row r="99" spans="1:14" x14ac:dyDescent="0.3">
      <c r="A99" s="20">
        <v>11076</v>
      </c>
      <c r="B99" s="21">
        <f t="shared" si="4"/>
        <v>98</v>
      </c>
      <c r="C99" s="21">
        <v>5</v>
      </c>
      <c r="D99" s="21">
        <f>VLOOKUP(A99,英雄数据表!A:D,4,0)</f>
        <v>1</v>
      </c>
      <c r="E99" s="20" t="str">
        <f>VLOOKUP(A99,英雄数据表!A:C,3,0)</f>
        <v>暗黑骨翼</v>
      </c>
      <c r="F99" s="20">
        <f t="shared" si="5"/>
        <v>11076</v>
      </c>
      <c r="G99" s="20">
        <f t="shared" si="6"/>
        <v>11076</v>
      </c>
      <c r="H99" s="21" t="str">
        <f>VLOOKUP(B99,属性中转表!A:F,6,FALSE)</f>
        <v>"hp":442800,"atk":12300</v>
      </c>
      <c r="I99" s="20" t="str">
        <f>IF(VLOOKUP(B99,属性中转表!A:G,7,FALSE)=0,"",VLOOKUP(VLOOKUP(B99,属性中转表!A:G,7,FALSE),属性中转表!$K$2:$P$21,6,0))&amp;IF(VLOOKUP(B99,属性中转表!A:G,7,FALSE)&gt;=50,VLOOKUP(A99,英雄数据表!A:K,9,0),IF(VLOOKUP(B99,属性中转表!A:G,7,FALSE)&gt;=25,VLOOKUP(A99,英雄数据表!A:K,5,0),""))</f>
        <v>"atk":600,"hp":10000,"undpspro":200,"pvpdpspro":150,"pvpundpspro":150,"speed":10</v>
      </c>
      <c r="J99" s="20" t="str">
        <f>IF(I99="","",属性中转表!$I$1&amp;(IF(VLOOKUP(B99,属性中转表!A:G,7,FALSE)=0,0,VLOOKUP(VLOOKUP(B99,属性中转表!A:G,7,FALSE),属性中转表!$K$2:$P$21,4,0)))+IFERROR(VLOOKUP(A99,英雄数据表!A:K,IF(武魂!B99&gt;=50,10,IF(武魂!B99&gt;=25,6)),0),0))</f>
        <v>,"dpspro":200</v>
      </c>
      <c r="K99" s="32" t="str">
        <f t="shared" si="7"/>
        <v>"atk":600,"hp":10000,"undpspro":200,"pvpdpspro":150,"pvpundpspro":150,"speed":10,"dpspro":200</v>
      </c>
      <c r="L99" s="20" t="str">
        <f>IF(B99&gt;=50,VLOOKUP(A99,英雄数据表!A:L,11,FALSE),IF(B99&gt;=25,VLOOKUP(A99,英雄数据表!A:L,7,0),""))</f>
        <v>"1107602004"</v>
      </c>
      <c r="M99" s="20" t="str">
        <f>IFERROR(VLOOKUP(B99,属性中转表!$K$2:$O$21,5,FALSE),"")</f>
        <v/>
      </c>
      <c r="N99" s="20" t="str">
        <f>IF(B99=25,VLOOKUP(A99,英雄数据表!A:L,8,FALSE),IF(B99=50,VLOOKUP(A99,英雄数据表!A:L,12,0),""))</f>
        <v/>
      </c>
    </row>
    <row r="100" spans="1:14" x14ac:dyDescent="0.3">
      <c r="A100" s="20">
        <v>11076</v>
      </c>
      <c r="B100" s="21">
        <f t="shared" si="4"/>
        <v>99</v>
      </c>
      <c r="C100" s="21">
        <v>5</v>
      </c>
      <c r="D100" s="21">
        <f>VLOOKUP(A100,英雄数据表!A:D,4,0)</f>
        <v>1</v>
      </c>
      <c r="E100" s="20" t="str">
        <f>VLOOKUP(A100,英雄数据表!A:C,3,0)</f>
        <v>暗黑骨翼</v>
      </c>
      <c r="F100" s="20">
        <f t="shared" si="5"/>
        <v>11076</v>
      </c>
      <c r="G100" s="20">
        <f t="shared" si="6"/>
        <v>11076</v>
      </c>
      <c r="H100" s="21" t="str">
        <f>VLOOKUP(B100,属性中转表!A:F,6,FALSE)</f>
        <v>"hp":448200,"atk":12450</v>
      </c>
      <c r="I100" s="20" t="str">
        <f>IF(VLOOKUP(B100,属性中转表!A:G,7,FALSE)=0,"",VLOOKUP(VLOOKUP(B100,属性中转表!A:G,7,FALSE),属性中转表!$K$2:$P$21,6,0))&amp;IF(VLOOKUP(B100,属性中转表!A:G,7,FALSE)&gt;=50,VLOOKUP(A100,英雄数据表!A:K,9,0),IF(VLOOKUP(B100,属性中转表!A:G,7,FALSE)&gt;=25,VLOOKUP(A100,英雄数据表!A:K,5,0),""))</f>
        <v>"atk":600,"hp":10000,"undpspro":200,"pvpdpspro":150,"pvpundpspro":150,"speed":10</v>
      </c>
      <c r="J100" s="20" t="str">
        <f>IF(I100="","",属性中转表!$I$1&amp;(IF(VLOOKUP(B100,属性中转表!A:G,7,FALSE)=0,0,VLOOKUP(VLOOKUP(B100,属性中转表!A:G,7,FALSE),属性中转表!$K$2:$P$21,4,0)))+IFERROR(VLOOKUP(A100,英雄数据表!A:K,IF(武魂!B100&gt;=50,10,IF(武魂!B100&gt;=25,6)),0),0))</f>
        <v>,"dpspro":200</v>
      </c>
      <c r="K100" s="32" t="str">
        <f t="shared" si="7"/>
        <v>"atk":600,"hp":10000,"undpspro":200,"pvpdpspro":150,"pvpundpspro":150,"speed":10,"dpspro":200</v>
      </c>
      <c r="L100" s="20" t="str">
        <f>IF(B100&gt;=50,VLOOKUP(A100,英雄数据表!A:L,11,FALSE),IF(B100&gt;=25,VLOOKUP(A100,英雄数据表!A:L,7,0),""))</f>
        <v>"1107602004"</v>
      </c>
      <c r="M100" s="20" t="str">
        <f>IFERROR(VLOOKUP(B100,属性中转表!$K$2:$O$21,5,FALSE),"")</f>
        <v/>
      </c>
      <c r="N100" s="20" t="str">
        <f>IF(B100=25,VLOOKUP(A100,英雄数据表!A:L,8,FALSE),IF(B100=50,VLOOKUP(A100,英雄数据表!A:L,12,0),""))</f>
        <v/>
      </c>
    </row>
    <row r="101" spans="1:14" x14ac:dyDescent="0.3">
      <c r="A101" s="20">
        <v>11076</v>
      </c>
      <c r="B101" s="21">
        <f t="shared" si="4"/>
        <v>100</v>
      </c>
      <c r="C101" s="21">
        <v>5</v>
      </c>
      <c r="D101" s="21">
        <f>VLOOKUP(A101,英雄数据表!A:D,4,0)</f>
        <v>1</v>
      </c>
      <c r="E101" s="20" t="str">
        <f>VLOOKUP(A101,英雄数据表!A:C,3,0)</f>
        <v>暗黑骨翼</v>
      </c>
      <c r="F101" s="20">
        <f t="shared" si="5"/>
        <v>11076</v>
      </c>
      <c r="G101" s="20">
        <f t="shared" si="6"/>
        <v>11076</v>
      </c>
      <c r="H101" s="21" t="str">
        <f>VLOOKUP(B101,属性中转表!A:F,6,FALSE)</f>
        <v>"hp":453600,"atk":12600</v>
      </c>
      <c r="I101" s="20" t="str">
        <f>IF(VLOOKUP(B101,属性中转表!A:G,7,FALSE)=0,"",VLOOKUP(VLOOKUP(B101,属性中转表!A:G,7,FALSE),属性中转表!$K$2:$P$21,6,0))&amp;IF(VLOOKUP(B101,属性中转表!A:G,7,FALSE)&gt;=50,VLOOKUP(A101,英雄数据表!A:K,9,0),IF(VLOOKUP(B101,属性中转表!A:G,7,FALSE)&gt;=25,VLOOKUP(A101,英雄数据表!A:K,5,0),""))</f>
        <v>"atk":900,"hp":15000,"undpspro":200,"pvpdpspro":150,"pvpundpspro":150,"speed":20</v>
      </c>
      <c r="J101" s="20" t="str">
        <f>IF(I101="","",属性中转表!$I$1&amp;(IF(VLOOKUP(B101,属性中转表!A:G,7,FALSE)=0,0,VLOOKUP(VLOOKUP(B101,属性中转表!A:G,7,FALSE),属性中转表!$K$2:$P$21,4,0)))+IFERROR(VLOOKUP(A101,英雄数据表!A:K,IF(武魂!B101&gt;=50,10,IF(武魂!B101&gt;=25,6)),0),0))</f>
        <v>,"dpspro":200</v>
      </c>
      <c r="K101" s="32" t="str">
        <f t="shared" si="7"/>
        <v>"atk":900,"hp":15000,"undpspro":200,"pvpdpspro":150,"pvpundpspro":150,"speed":20,"dpspro":200</v>
      </c>
      <c r="L101" s="20" t="str">
        <f>IF(B101&gt;=50,VLOOKUP(A101,英雄数据表!A:L,11,FALSE),IF(B101&gt;=25,VLOOKUP(A101,英雄数据表!A:L,7,0),""))</f>
        <v>"1107602004"</v>
      </c>
      <c r="M101" s="20" t="str">
        <f>IFERROR(VLOOKUP(B101,属性中转表!$K$2:$O$21,5,FALSE),"")</f>
        <v>"speed":10,"atk":300,"hp":5000</v>
      </c>
      <c r="N101" s="20" t="str">
        <f>IF(B101=25,VLOOKUP(A101,英雄数据表!A:L,8,FALSE),IF(B101=50,VLOOKUP(A101,英雄数据表!A:L,12,0),""))</f>
        <v/>
      </c>
    </row>
    <row r="102" spans="1:14" x14ac:dyDescent="0.3">
      <c r="A102" s="20">
        <v>11086</v>
      </c>
      <c r="B102" s="21">
        <f t="shared" si="4"/>
        <v>1</v>
      </c>
      <c r="C102" s="21">
        <v>5</v>
      </c>
      <c r="D102" s="21">
        <f>VLOOKUP(A102,英雄数据表!A:D,4,0)</f>
        <v>1</v>
      </c>
      <c r="E102" s="20" t="str">
        <f>VLOOKUP(A102,英雄数据表!A:C,3,0)</f>
        <v>永霜哀恸</v>
      </c>
      <c r="F102" s="20">
        <f t="shared" si="5"/>
        <v>11086</v>
      </c>
      <c r="G102" s="20">
        <f t="shared" si="6"/>
        <v>11086</v>
      </c>
      <c r="H102" s="21" t="str">
        <f>VLOOKUP(B102,属性中转表!A:F,6,FALSE)</f>
        <v>"hp":5400,"atk":150</v>
      </c>
      <c r="I102" s="20" t="str">
        <f>IF(VLOOKUP(B102,属性中转表!A:G,7,FALSE)=0,"",VLOOKUP(VLOOKUP(B102,属性中转表!A:G,7,FALSE),属性中转表!$K$2:$P$21,6,0))&amp;IF(VLOOKUP(B102,属性中转表!A:G,7,FALSE)&gt;=50,VLOOKUP(A102,英雄数据表!A:K,9,0),IF(VLOOKUP(B102,属性中转表!A:G,7,FALSE)&gt;=25,VLOOKUP(A102,英雄数据表!A:K,5,0),""))</f>
        <v/>
      </c>
      <c r="J102" s="20" t="str">
        <f>IF(I102="","",属性中转表!$I$1&amp;(IF(VLOOKUP(B102,属性中转表!A:G,7,FALSE)=0,0,VLOOKUP(VLOOKUP(B102,属性中转表!A:G,7,FALSE),属性中转表!$K$2:$P$21,4,0)))+IFERROR(VLOOKUP(A102,英雄数据表!A:K,IF(武魂!B102&gt;=50,10,IF(武魂!B102&gt;=25,6)),0),0))</f>
        <v/>
      </c>
      <c r="K102" s="32" t="str">
        <f t="shared" si="7"/>
        <v/>
      </c>
      <c r="L102" s="20" t="str">
        <f>IF(B102&gt;=50,VLOOKUP(A102,英雄数据表!A:L,11,FALSE),IF(B102&gt;=25,VLOOKUP(A102,英雄数据表!A:L,7,0),""))</f>
        <v/>
      </c>
      <c r="M102" s="20" t="str">
        <f>IFERROR(VLOOKUP(B102,属性中转表!$K$2:$O$21,5,FALSE),"")</f>
        <v/>
      </c>
      <c r="N102" s="20" t="str">
        <f>IF(B102=25,VLOOKUP(A102,英雄数据表!A:L,8,FALSE),IF(B102=50,VLOOKUP(A102,英雄数据表!A:L,12,0),""))</f>
        <v/>
      </c>
    </row>
    <row r="103" spans="1:14" x14ac:dyDescent="0.3">
      <c r="A103" s="20">
        <v>11086</v>
      </c>
      <c r="B103" s="21">
        <f t="shared" si="4"/>
        <v>2</v>
      </c>
      <c r="C103" s="21">
        <v>5</v>
      </c>
      <c r="D103" s="21">
        <f>VLOOKUP(A103,英雄数据表!A:D,4,0)</f>
        <v>1</v>
      </c>
      <c r="E103" s="20" t="str">
        <f>VLOOKUP(A103,英雄数据表!A:C,3,0)</f>
        <v>永霜哀恸</v>
      </c>
      <c r="F103" s="20">
        <f t="shared" si="5"/>
        <v>11086</v>
      </c>
      <c r="G103" s="20">
        <f t="shared" si="6"/>
        <v>11086</v>
      </c>
      <c r="H103" s="21" t="str">
        <f>VLOOKUP(B103,属性中转表!A:F,6,FALSE)</f>
        <v>"hp":7200,"atk":200</v>
      </c>
      <c r="I103" s="20" t="str">
        <f>IF(VLOOKUP(B103,属性中转表!A:G,7,FALSE)=0,"",VLOOKUP(VLOOKUP(B103,属性中转表!A:G,7,FALSE),属性中转表!$K$2:$P$21,6,0))&amp;IF(VLOOKUP(B103,属性中转表!A:G,7,FALSE)&gt;=50,VLOOKUP(A103,英雄数据表!A:K,9,0),IF(VLOOKUP(B103,属性中转表!A:G,7,FALSE)&gt;=25,VLOOKUP(A103,英雄数据表!A:K,5,0),""))</f>
        <v/>
      </c>
      <c r="J103" s="20" t="str">
        <f>IF(I103="","",属性中转表!$I$1&amp;(IF(VLOOKUP(B103,属性中转表!A:G,7,FALSE)=0,0,VLOOKUP(VLOOKUP(B103,属性中转表!A:G,7,FALSE),属性中转表!$K$2:$P$21,4,0)))+IFERROR(VLOOKUP(A103,英雄数据表!A:K,IF(武魂!B103&gt;=50,10,IF(武魂!B103&gt;=25,6)),0),0))</f>
        <v/>
      </c>
      <c r="K103" s="32" t="str">
        <f t="shared" si="7"/>
        <v/>
      </c>
      <c r="L103" s="20" t="str">
        <f>IF(B103&gt;=50,VLOOKUP(A103,英雄数据表!A:L,11,FALSE),IF(B103&gt;=25,VLOOKUP(A103,英雄数据表!A:L,7,0),""))</f>
        <v/>
      </c>
      <c r="M103" s="20" t="str">
        <f>IFERROR(VLOOKUP(B103,属性中转表!$K$2:$O$21,5,FALSE),"")</f>
        <v/>
      </c>
      <c r="N103" s="20" t="str">
        <f>IF(B103=25,VLOOKUP(A103,英雄数据表!A:L,8,FALSE),IF(B103=50,VLOOKUP(A103,英雄数据表!A:L,12,0),""))</f>
        <v/>
      </c>
    </row>
    <row r="104" spans="1:14" x14ac:dyDescent="0.3">
      <c r="A104" s="20">
        <v>11086</v>
      </c>
      <c r="B104" s="21">
        <f t="shared" si="4"/>
        <v>3</v>
      </c>
      <c r="C104" s="21">
        <v>5</v>
      </c>
      <c r="D104" s="21">
        <f>VLOOKUP(A104,英雄数据表!A:D,4,0)</f>
        <v>1</v>
      </c>
      <c r="E104" s="20" t="str">
        <f>VLOOKUP(A104,英雄数据表!A:C,3,0)</f>
        <v>永霜哀恸</v>
      </c>
      <c r="F104" s="20">
        <f t="shared" si="5"/>
        <v>11086</v>
      </c>
      <c r="G104" s="20">
        <f t="shared" si="6"/>
        <v>11086</v>
      </c>
      <c r="H104" s="21" t="str">
        <f>VLOOKUP(B104,属性中转表!A:F,6,FALSE)</f>
        <v>"hp":9000,"atk":250</v>
      </c>
      <c r="I104" s="20" t="str">
        <f>IF(VLOOKUP(B104,属性中转表!A:G,7,FALSE)=0,"",VLOOKUP(VLOOKUP(B104,属性中转表!A:G,7,FALSE),属性中转表!$K$2:$P$21,6,0))&amp;IF(VLOOKUP(B104,属性中转表!A:G,7,FALSE)&gt;=50,VLOOKUP(A104,英雄数据表!A:K,9,0),IF(VLOOKUP(B104,属性中转表!A:G,7,FALSE)&gt;=25,VLOOKUP(A104,英雄数据表!A:K,5,0),""))</f>
        <v/>
      </c>
      <c r="J104" s="20" t="str">
        <f>IF(I104="","",属性中转表!$I$1&amp;(IF(VLOOKUP(B104,属性中转表!A:G,7,FALSE)=0,0,VLOOKUP(VLOOKUP(B104,属性中转表!A:G,7,FALSE),属性中转表!$K$2:$P$21,4,0)))+IFERROR(VLOOKUP(A104,英雄数据表!A:K,IF(武魂!B104&gt;=50,10,IF(武魂!B104&gt;=25,6)),0),0))</f>
        <v/>
      </c>
      <c r="K104" s="32" t="str">
        <f t="shared" si="7"/>
        <v/>
      </c>
      <c r="L104" s="20" t="str">
        <f>IF(B104&gt;=50,VLOOKUP(A104,英雄数据表!A:L,11,FALSE),IF(B104&gt;=25,VLOOKUP(A104,英雄数据表!A:L,7,0),""))</f>
        <v/>
      </c>
      <c r="M104" s="20" t="str">
        <f>IFERROR(VLOOKUP(B104,属性中转表!$K$2:$O$21,5,FALSE),"")</f>
        <v/>
      </c>
      <c r="N104" s="20" t="str">
        <f>IF(B104=25,VLOOKUP(A104,英雄数据表!A:L,8,FALSE),IF(B104=50,VLOOKUP(A104,英雄数据表!A:L,12,0),""))</f>
        <v/>
      </c>
    </row>
    <row r="105" spans="1:14" x14ac:dyDescent="0.3">
      <c r="A105" s="20">
        <v>11086</v>
      </c>
      <c r="B105" s="21">
        <f t="shared" si="4"/>
        <v>4</v>
      </c>
      <c r="C105" s="21">
        <v>5</v>
      </c>
      <c r="D105" s="21">
        <f>VLOOKUP(A105,英雄数据表!A:D,4,0)</f>
        <v>1</v>
      </c>
      <c r="E105" s="20" t="str">
        <f>VLOOKUP(A105,英雄数据表!A:C,3,0)</f>
        <v>永霜哀恸</v>
      </c>
      <c r="F105" s="20">
        <f t="shared" si="5"/>
        <v>11086</v>
      </c>
      <c r="G105" s="20">
        <f t="shared" si="6"/>
        <v>11086</v>
      </c>
      <c r="H105" s="21" t="str">
        <f>VLOOKUP(B105,属性中转表!A:F,6,FALSE)</f>
        <v>"hp":10800,"atk":300</v>
      </c>
      <c r="I105" s="20" t="str">
        <f>IF(VLOOKUP(B105,属性中转表!A:G,7,FALSE)=0,"",VLOOKUP(VLOOKUP(B105,属性中转表!A:G,7,FALSE),属性中转表!$K$2:$P$21,6,0))&amp;IF(VLOOKUP(B105,属性中转表!A:G,7,FALSE)&gt;=50,VLOOKUP(A105,英雄数据表!A:K,9,0),IF(VLOOKUP(B105,属性中转表!A:G,7,FALSE)&gt;=25,VLOOKUP(A105,英雄数据表!A:K,5,0),""))</f>
        <v/>
      </c>
      <c r="J105" s="20" t="str">
        <f>IF(I105="","",属性中转表!$I$1&amp;(IF(VLOOKUP(B105,属性中转表!A:G,7,FALSE)=0,0,VLOOKUP(VLOOKUP(B105,属性中转表!A:G,7,FALSE),属性中转表!$K$2:$P$21,4,0)))+IFERROR(VLOOKUP(A105,英雄数据表!A:K,IF(武魂!B105&gt;=50,10,IF(武魂!B105&gt;=25,6)),0),0))</f>
        <v/>
      </c>
      <c r="K105" s="32" t="str">
        <f t="shared" si="7"/>
        <v/>
      </c>
      <c r="L105" s="20" t="str">
        <f>IF(B105&gt;=50,VLOOKUP(A105,英雄数据表!A:L,11,FALSE),IF(B105&gt;=25,VLOOKUP(A105,英雄数据表!A:L,7,0),""))</f>
        <v/>
      </c>
      <c r="M105" s="20" t="str">
        <f>IFERROR(VLOOKUP(B105,属性中转表!$K$2:$O$21,5,FALSE),"")</f>
        <v/>
      </c>
      <c r="N105" s="20" t="str">
        <f>IF(B105=25,VLOOKUP(A105,英雄数据表!A:L,8,FALSE),IF(B105=50,VLOOKUP(A105,英雄数据表!A:L,12,0),""))</f>
        <v/>
      </c>
    </row>
    <row r="106" spans="1:14" x14ac:dyDescent="0.3">
      <c r="A106" s="20">
        <v>11086</v>
      </c>
      <c r="B106" s="21">
        <f t="shared" si="4"/>
        <v>5</v>
      </c>
      <c r="C106" s="21">
        <v>5</v>
      </c>
      <c r="D106" s="21">
        <f>VLOOKUP(A106,英雄数据表!A:D,4,0)</f>
        <v>1</v>
      </c>
      <c r="E106" s="20" t="str">
        <f>VLOOKUP(A106,英雄数据表!A:C,3,0)</f>
        <v>永霜哀恸</v>
      </c>
      <c r="F106" s="20">
        <f t="shared" si="5"/>
        <v>11086</v>
      </c>
      <c r="G106" s="20">
        <f t="shared" si="6"/>
        <v>11086</v>
      </c>
      <c r="H106" s="21" t="str">
        <f>VLOOKUP(B106,属性中转表!A:F,6,FALSE)</f>
        <v>"hp":12600,"atk":350</v>
      </c>
      <c r="I106" s="20" t="str">
        <f>IF(VLOOKUP(B106,属性中转表!A:G,7,FALSE)=0,"",VLOOKUP(VLOOKUP(B106,属性中转表!A:G,7,FALSE),属性中转表!$K$2:$P$21,6,0))&amp;IF(VLOOKUP(B106,属性中转表!A:G,7,FALSE)&gt;=50,VLOOKUP(A106,英雄数据表!A:K,9,0),IF(VLOOKUP(B106,属性中转表!A:G,7,FALSE)&gt;=25,VLOOKUP(A106,英雄数据表!A:K,5,0),""))</f>
        <v>"atk":300</v>
      </c>
      <c r="J106" s="20" t="str">
        <f>IF(I106="","",属性中转表!$I$1&amp;(IF(VLOOKUP(B106,属性中转表!A:G,7,FALSE)=0,0,VLOOKUP(VLOOKUP(B106,属性中转表!A:G,7,FALSE),属性中转表!$K$2:$P$21,4,0)))+IFERROR(VLOOKUP(A106,英雄数据表!A:K,IF(武魂!B106&gt;=50,10,IF(武魂!B106&gt;=25,6)),0),0))</f>
        <v>,"dpspro":0</v>
      </c>
      <c r="K106" s="32" t="str">
        <f t="shared" si="7"/>
        <v>"atk":300,"dpspro":0</v>
      </c>
      <c r="L106" s="20" t="str">
        <f>IF(B106&gt;=50,VLOOKUP(A106,英雄数据表!A:L,11,FALSE),IF(B106&gt;=25,VLOOKUP(A106,英雄数据表!A:L,7,0),""))</f>
        <v/>
      </c>
      <c r="M106" s="20" t="str">
        <f>IFERROR(VLOOKUP(B106,属性中转表!$K$2:$O$21,5,FALSE),"")</f>
        <v>"atk":300</v>
      </c>
      <c r="N106" s="20" t="str">
        <f>IF(B106=25,VLOOKUP(A106,英雄数据表!A:L,8,FALSE),IF(B106=50,VLOOKUP(A106,英雄数据表!A:L,12,0),""))</f>
        <v/>
      </c>
    </row>
    <row r="107" spans="1:14" x14ac:dyDescent="0.3">
      <c r="A107" s="20">
        <v>11086</v>
      </c>
      <c r="B107" s="21">
        <f t="shared" si="4"/>
        <v>6</v>
      </c>
      <c r="C107" s="21">
        <v>5</v>
      </c>
      <c r="D107" s="21">
        <f>VLOOKUP(A107,英雄数据表!A:D,4,0)</f>
        <v>1</v>
      </c>
      <c r="E107" s="20" t="str">
        <f>VLOOKUP(A107,英雄数据表!A:C,3,0)</f>
        <v>永霜哀恸</v>
      </c>
      <c r="F107" s="20">
        <f t="shared" si="5"/>
        <v>11086</v>
      </c>
      <c r="G107" s="20">
        <f t="shared" si="6"/>
        <v>11086</v>
      </c>
      <c r="H107" s="21" t="str">
        <f>VLOOKUP(B107,属性中转表!A:F,6,FALSE)</f>
        <v>"hp":14400,"atk":400</v>
      </c>
      <c r="I107" s="20" t="str">
        <f>IF(VLOOKUP(B107,属性中转表!A:G,7,FALSE)=0,"",VLOOKUP(VLOOKUP(B107,属性中转表!A:G,7,FALSE),属性中转表!$K$2:$P$21,6,0))&amp;IF(VLOOKUP(B107,属性中转表!A:G,7,FALSE)&gt;=50,VLOOKUP(A107,英雄数据表!A:K,9,0),IF(VLOOKUP(B107,属性中转表!A:G,7,FALSE)&gt;=25,VLOOKUP(A107,英雄数据表!A:K,5,0),""))</f>
        <v>"atk":300</v>
      </c>
      <c r="J107" s="20" t="str">
        <f>IF(I107="","",属性中转表!$I$1&amp;(IF(VLOOKUP(B107,属性中转表!A:G,7,FALSE)=0,0,VLOOKUP(VLOOKUP(B107,属性中转表!A:G,7,FALSE),属性中转表!$K$2:$P$21,4,0)))+IFERROR(VLOOKUP(A107,英雄数据表!A:K,IF(武魂!B107&gt;=50,10,IF(武魂!B107&gt;=25,6)),0),0))</f>
        <v>,"dpspro":0</v>
      </c>
      <c r="K107" s="32" t="str">
        <f t="shared" si="7"/>
        <v>"atk":300,"dpspro":0</v>
      </c>
      <c r="L107" s="20" t="str">
        <f>IF(B107&gt;=50,VLOOKUP(A107,英雄数据表!A:L,11,FALSE),IF(B107&gt;=25,VLOOKUP(A107,英雄数据表!A:L,7,0),""))</f>
        <v/>
      </c>
      <c r="M107" s="20" t="str">
        <f>IFERROR(VLOOKUP(B107,属性中转表!$K$2:$O$21,5,FALSE),"")</f>
        <v/>
      </c>
      <c r="N107" s="20" t="str">
        <f>IF(B107=25,VLOOKUP(A107,英雄数据表!A:L,8,FALSE),IF(B107=50,VLOOKUP(A107,英雄数据表!A:L,12,0),""))</f>
        <v/>
      </c>
    </row>
    <row r="108" spans="1:14" x14ac:dyDescent="0.3">
      <c r="A108" s="20">
        <v>11086</v>
      </c>
      <c r="B108" s="21">
        <f t="shared" si="4"/>
        <v>7</v>
      </c>
      <c r="C108" s="21">
        <v>5</v>
      </c>
      <c r="D108" s="21">
        <f>VLOOKUP(A108,英雄数据表!A:D,4,0)</f>
        <v>1</v>
      </c>
      <c r="E108" s="20" t="str">
        <f>VLOOKUP(A108,英雄数据表!A:C,3,0)</f>
        <v>永霜哀恸</v>
      </c>
      <c r="F108" s="20">
        <f t="shared" si="5"/>
        <v>11086</v>
      </c>
      <c r="G108" s="20">
        <f t="shared" si="6"/>
        <v>11086</v>
      </c>
      <c r="H108" s="21" t="str">
        <f>VLOOKUP(B108,属性中转表!A:F,6,FALSE)</f>
        <v>"hp":16200,"atk":450</v>
      </c>
      <c r="I108" s="20" t="str">
        <f>IF(VLOOKUP(B108,属性中转表!A:G,7,FALSE)=0,"",VLOOKUP(VLOOKUP(B108,属性中转表!A:G,7,FALSE),属性中转表!$K$2:$P$21,6,0))&amp;IF(VLOOKUP(B108,属性中转表!A:G,7,FALSE)&gt;=50,VLOOKUP(A108,英雄数据表!A:K,9,0),IF(VLOOKUP(B108,属性中转表!A:G,7,FALSE)&gt;=25,VLOOKUP(A108,英雄数据表!A:K,5,0),""))</f>
        <v>"atk":300</v>
      </c>
      <c r="J108" s="20" t="str">
        <f>IF(I108="","",属性中转表!$I$1&amp;(IF(VLOOKUP(B108,属性中转表!A:G,7,FALSE)=0,0,VLOOKUP(VLOOKUP(B108,属性中转表!A:G,7,FALSE),属性中转表!$K$2:$P$21,4,0)))+IFERROR(VLOOKUP(A108,英雄数据表!A:K,IF(武魂!B108&gt;=50,10,IF(武魂!B108&gt;=25,6)),0),0))</f>
        <v>,"dpspro":0</v>
      </c>
      <c r="K108" s="32" t="str">
        <f t="shared" si="7"/>
        <v>"atk":300,"dpspro":0</v>
      </c>
      <c r="L108" s="20" t="str">
        <f>IF(B108&gt;=50,VLOOKUP(A108,英雄数据表!A:L,11,FALSE),IF(B108&gt;=25,VLOOKUP(A108,英雄数据表!A:L,7,0),""))</f>
        <v/>
      </c>
      <c r="M108" s="20" t="str">
        <f>IFERROR(VLOOKUP(B108,属性中转表!$K$2:$O$21,5,FALSE),"")</f>
        <v/>
      </c>
      <c r="N108" s="20" t="str">
        <f>IF(B108=25,VLOOKUP(A108,英雄数据表!A:L,8,FALSE),IF(B108=50,VLOOKUP(A108,英雄数据表!A:L,12,0),""))</f>
        <v/>
      </c>
    </row>
    <row r="109" spans="1:14" x14ac:dyDescent="0.3">
      <c r="A109" s="20">
        <v>11086</v>
      </c>
      <c r="B109" s="21">
        <f t="shared" si="4"/>
        <v>8</v>
      </c>
      <c r="C109" s="21">
        <v>5</v>
      </c>
      <c r="D109" s="21">
        <f>VLOOKUP(A109,英雄数据表!A:D,4,0)</f>
        <v>1</v>
      </c>
      <c r="E109" s="20" t="str">
        <f>VLOOKUP(A109,英雄数据表!A:C,3,0)</f>
        <v>永霜哀恸</v>
      </c>
      <c r="F109" s="20">
        <f t="shared" si="5"/>
        <v>11086</v>
      </c>
      <c r="G109" s="20">
        <f t="shared" si="6"/>
        <v>11086</v>
      </c>
      <c r="H109" s="21" t="str">
        <f>VLOOKUP(B109,属性中转表!A:F,6,FALSE)</f>
        <v>"hp":18000,"atk":500</v>
      </c>
      <c r="I109" s="20" t="str">
        <f>IF(VLOOKUP(B109,属性中转表!A:G,7,FALSE)=0,"",VLOOKUP(VLOOKUP(B109,属性中转表!A:G,7,FALSE),属性中转表!$K$2:$P$21,6,0))&amp;IF(VLOOKUP(B109,属性中转表!A:G,7,FALSE)&gt;=50,VLOOKUP(A109,英雄数据表!A:K,9,0),IF(VLOOKUP(B109,属性中转表!A:G,7,FALSE)&gt;=25,VLOOKUP(A109,英雄数据表!A:K,5,0),""))</f>
        <v>"atk":300</v>
      </c>
      <c r="J109" s="20" t="str">
        <f>IF(I109="","",属性中转表!$I$1&amp;(IF(VLOOKUP(B109,属性中转表!A:G,7,FALSE)=0,0,VLOOKUP(VLOOKUP(B109,属性中转表!A:G,7,FALSE),属性中转表!$K$2:$P$21,4,0)))+IFERROR(VLOOKUP(A109,英雄数据表!A:K,IF(武魂!B109&gt;=50,10,IF(武魂!B109&gt;=25,6)),0),0))</f>
        <v>,"dpspro":0</v>
      </c>
      <c r="K109" s="32" t="str">
        <f t="shared" si="7"/>
        <v>"atk":300,"dpspro":0</v>
      </c>
      <c r="L109" s="20" t="str">
        <f>IF(B109&gt;=50,VLOOKUP(A109,英雄数据表!A:L,11,FALSE),IF(B109&gt;=25,VLOOKUP(A109,英雄数据表!A:L,7,0),""))</f>
        <v/>
      </c>
      <c r="M109" s="20" t="str">
        <f>IFERROR(VLOOKUP(B109,属性中转表!$K$2:$O$21,5,FALSE),"")</f>
        <v/>
      </c>
      <c r="N109" s="20" t="str">
        <f>IF(B109=25,VLOOKUP(A109,英雄数据表!A:L,8,FALSE),IF(B109=50,VLOOKUP(A109,英雄数据表!A:L,12,0),""))</f>
        <v/>
      </c>
    </row>
    <row r="110" spans="1:14" x14ac:dyDescent="0.3">
      <c r="A110" s="20">
        <v>11086</v>
      </c>
      <c r="B110" s="21">
        <f t="shared" si="4"/>
        <v>9</v>
      </c>
      <c r="C110" s="21">
        <v>5</v>
      </c>
      <c r="D110" s="21">
        <f>VLOOKUP(A110,英雄数据表!A:D,4,0)</f>
        <v>1</v>
      </c>
      <c r="E110" s="20" t="str">
        <f>VLOOKUP(A110,英雄数据表!A:C,3,0)</f>
        <v>永霜哀恸</v>
      </c>
      <c r="F110" s="20">
        <f t="shared" si="5"/>
        <v>11086</v>
      </c>
      <c r="G110" s="20">
        <f t="shared" si="6"/>
        <v>11086</v>
      </c>
      <c r="H110" s="21" t="str">
        <f>VLOOKUP(B110,属性中转表!A:F,6,FALSE)</f>
        <v>"hp":19800,"atk":550</v>
      </c>
      <c r="I110" s="20" t="str">
        <f>IF(VLOOKUP(B110,属性中转表!A:G,7,FALSE)=0,"",VLOOKUP(VLOOKUP(B110,属性中转表!A:G,7,FALSE),属性中转表!$K$2:$P$21,6,0))&amp;IF(VLOOKUP(B110,属性中转表!A:G,7,FALSE)&gt;=50,VLOOKUP(A110,英雄数据表!A:K,9,0),IF(VLOOKUP(B110,属性中转表!A:G,7,FALSE)&gt;=25,VLOOKUP(A110,英雄数据表!A:K,5,0),""))</f>
        <v>"atk":300</v>
      </c>
      <c r="J110" s="20" t="str">
        <f>IF(I110="","",属性中转表!$I$1&amp;(IF(VLOOKUP(B110,属性中转表!A:G,7,FALSE)=0,0,VLOOKUP(VLOOKUP(B110,属性中转表!A:G,7,FALSE),属性中转表!$K$2:$P$21,4,0)))+IFERROR(VLOOKUP(A110,英雄数据表!A:K,IF(武魂!B110&gt;=50,10,IF(武魂!B110&gt;=25,6)),0),0))</f>
        <v>,"dpspro":0</v>
      </c>
      <c r="K110" s="32" t="str">
        <f t="shared" si="7"/>
        <v>"atk":300,"dpspro":0</v>
      </c>
      <c r="L110" s="20" t="str">
        <f>IF(B110&gt;=50,VLOOKUP(A110,英雄数据表!A:L,11,FALSE),IF(B110&gt;=25,VLOOKUP(A110,英雄数据表!A:L,7,0),""))</f>
        <v/>
      </c>
      <c r="M110" s="20" t="str">
        <f>IFERROR(VLOOKUP(B110,属性中转表!$K$2:$O$21,5,FALSE),"")</f>
        <v/>
      </c>
      <c r="N110" s="20" t="str">
        <f>IF(B110=25,VLOOKUP(A110,英雄数据表!A:L,8,FALSE),IF(B110=50,VLOOKUP(A110,英雄数据表!A:L,12,0),""))</f>
        <v/>
      </c>
    </row>
    <row r="111" spans="1:14" x14ac:dyDescent="0.3">
      <c r="A111" s="20">
        <v>11086</v>
      </c>
      <c r="B111" s="21">
        <f t="shared" si="4"/>
        <v>10</v>
      </c>
      <c r="C111" s="21">
        <v>5</v>
      </c>
      <c r="D111" s="21">
        <f>VLOOKUP(A111,英雄数据表!A:D,4,0)</f>
        <v>1</v>
      </c>
      <c r="E111" s="20" t="str">
        <f>VLOOKUP(A111,英雄数据表!A:C,3,0)</f>
        <v>永霜哀恸</v>
      </c>
      <c r="F111" s="20">
        <f t="shared" si="5"/>
        <v>11086</v>
      </c>
      <c r="G111" s="20">
        <f t="shared" si="6"/>
        <v>11086</v>
      </c>
      <c r="H111" s="21" t="str">
        <f>VLOOKUP(B111,属性中转表!A:F,6,FALSE)</f>
        <v>"hp":21600,"atk":600</v>
      </c>
      <c r="I111" s="20" t="str">
        <f>IF(VLOOKUP(B111,属性中转表!A:G,7,FALSE)=0,"",VLOOKUP(VLOOKUP(B111,属性中转表!A:G,7,FALSE),属性中转表!$K$2:$P$21,6,0))&amp;IF(VLOOKUP(B111,属性中转表!A:G,7,FALSE)&gt;=50,VLOOKUP(A111,英雄数据表!A:K,9,0),IF(VLOOKUP(B111,属性中转表!A:G,7,FALSE)&gt;=25,VLOOKUP(A111,英雄数据表!A:K,5,0),""))</f>
        <v>"atk":300,"hp":5000</v>
      </c>
      <c r="J111" s="20" t="str">
        <f>IF(I111="","",属性中转表!$I$1&amp;(IF(VLOOKUP(B111,属性中转表!A:G,7,FALSE)=0,0,VLOOKUP(VLOOKUP(B111,属性中转表!A:G,7,FALSE),属性中转表!$K$2:$P$21,4,0)))+IFERROR(VLOOKUP(A111,英雄数据表!A:K,IF(武魂!B111&gt;=50,10,IF(武魂!B111&gt;=25,6)),0),0))</f>
        <v>,"dpspro":0</v>
      </c>
      <c r="K111" s="32" t="str">
        <f t="shared" si="7"/>
        <v>"atk":300,"hp":5000,"dpspro":0</v>
      </c>
      <c r="L111" s="20" t="str">
        <f>IF(B111&gt;=50,VLOOKUP(A111,英雄数据表!A:L,11,FALSE),IF(B111&gt;=25,VLOOKUP(A111,英雄数据表!A:L,7,0),""))</f>
        <v/>
      </c>
      <c r="M111" s="20" t="str">
        <f>IFERROR(VLOOKUP(B111,属性中转表!$K$2:$O$21,5,FALSE),"")</f>
        <v>"hp":5000</v>
      </c>
      <c r="N111" s="20" t="str">
        <f>IF(B111=25,VLOOKUP(A111,英雄数据表!A:L,8,FALSE),IF(B111=50,VLOOKUP(A111,英雄数据表!A:L,12,0),""))</f>
        <v/>
      </c>
    </row>
    <row r="112" spans="1:14" x14ac:dyDescent="0.3">
      <c r="A112" s="20">
        <v>11086</v>
      </c>
      <c r="B112" s="21">
        <f t="shared" si="4"/>
        <v>11</v>
      </c>
      <c r="C112" s="21">
        <v>5</v>
      </c>
      <c r="D112" s="21">
        <f>VLOOKUP(A112,英雄数据表!A:D,4,0)</f>
        <v>1</v>
      </c>
      <c r="E112" s="20" t="str">
        <f>VLOOKUP(A112,英雄数据表!A:C,3,0)</f>
        <v>永霜哀恸</v>
      </c>
      <c r="F112" s="20">
        <f t="shared" si="5"/>
        <v>11086</v>
      </c>
      <c r="G112" s="20">
        <f t="shared" si="6"/>
        <v>11086</v>
      </c>
      <c r="H112" s="21" t="str">
        <f>VLOOKUP(B112,属性中转表!A:F,6,FALSE)</f>
        <v>"hp":24300,"atk":675</v>
      </c>
      <c r="I112" s="20" t="str">
        <f>IF(VLOOKUP(B112,属性中转表!A:G,7,FALSE)=0,"",VLOOKUP(VLOOKUP(B112,属性中转表!A:G,7,FALSE),属性中转表!$K$2:$P$21,6,0))&amp;IF(VLOOKUP(B112,属性中转表!A:G,7,FALSE)&gt;=50,VLOOKUP(A112,英雄数据表!A:K,9,0),IF(VLOOKUP(B112,属性中转表!A:G,7,FALSE)&gt;=25,VLOOKUP(A112,英雄数据表!A:K,5,0),""))</f>
        <v>"atk":300,"hp":5000</v>
      </c>
      <c r="J112" s="20" t="str">
        <f>IF(I112="","",属性中转表!$I$1&amp;(IF(VLOOKUP(B112,属性中转表!A:G,7,FALSE)=0,0,VLOOKUP(VLOOKUP(B112,属性中转表!A:G,7,FALSE),属性中转表!$K$2:$P$21,4,0)))+IFERROR(VLOOKUP(A112,英雄数据表!A:K,IF(武魂!B112&gt;=50,10,IF(武魂!B112&gt;=25,6)),0),0))</f>
        <v>,"dpspro":0</v>
      </c>
      <c r="K112" s="32" t="str">
        <f t="shared" si="7"/>
        <v>"atk":300,"hp":5000,"dpspro":0</v>
      </c>
      <c r="L112" s="20" t="str">
        <f>IF(B112&gt;=50,VLOOKUP(A112,英雄数据表!A:L,11,FALSE),IF(B112&gt;=25,VLOOKUP(A112,英雄数据表!A:L,7,0),""))</f>
        <v/>
      </c>
      <c r="M112" s="20" t="str">
        <f>IFERROR(VLOOKUP(B112,属性中转表!$K$2:$O$21,5,FALSE),"")</f>
        <v/>
      </c>
      <c r="N112" s="20" t="str">
        <f>IF(B112=25,VLOOKUP(A112,英雄数据表!A:L,8,FALSE),IF(B112=50,VLOOKUP(A112,英雄数据表!A:L,12,0),""))</f>
        <v/>
      </c>
    </row>
    <row r="113" spans="1:14" x14ac:dyDescent="0.3">
      <c r="A113" s="20">
        <v>11086</v>
      </c>
      <c r="B113" s="21">
        <f t="shared" si="4"/>
        <v>12</v>
      </c>
      <c r="C113" s="21">
        <v>5</v>
      </c>
      <c r="D113" s="21">
        <f>VLOOKUP(A113,英雄数据表!A:D,4,0)</f>
        <v>1</v>
      </c>
      <c r="E113" s="20" t="str">
        <f>VLOOKUP(A113,英雄数据表!A:C,3,0)</f>
        <v>永霜哀恸</v>
      </c>
      <c r="F113" s="20">
        <f t="shared" si="5"/>
        <v>11086</v>
      </c>
      <c r="G113" s="20">
        <f t="shared" si="6"/>
        <v>11086</v>
      </c>
      <c r="H113" s="21" t="str">
        <f>VLOOKUP(B113,属性中转表!A:F,6,FALSE)</f>
        <v>"hp":27000,"atk":750</v>
      </c>
      <c r="I113" s="20" t="str">
        <f>IF(VLOOKUP(B113,属性中转表!A:G,7,FALSE)=0,"",VLOOKUP(VLOOKUP(B113,属性中转表!A:G,7,FALSE),属性中转表!$K$2:$P$21,6,0))&amp;IF(VLOOKUP(B113,属性中转表!A:G,7,FALSE)&gt;=50,VLOOKUP(A113,英雄数据表!A:K,9,0),IF(VLOOKUP(B113,属性中转表!A:G,7,FALSE)&gt;=25,VLOOKUP(A113,英雄数据表!A:K,5,0),""))</f>
        <v>"atk":300,"hp":5000</v>
      </c>
      <c r="J113" s="20" t="str">
        <f>IF(I113="","",属性中转表!$I$1&amp;(IF(VLOOKUP(B113,属性中转表!A:G,7,FALSE)=0,0,VLOOKUP(VLOOKUP(B113,属性中转表!A:G,7,FALSE),属性中转表!$K$2:$P$21,4,0)))+IFERROR(VLOOKUP(A113,英雄数据表!A:K,IF(武魂!B113&gt;=50,10,IF(武魂!B113&gt;=25,6)),0),0))</f>
        <v>,"dpspro":0</v>
      </c>
      <c r="K113" s="32" t="str">
        <f t="shared" si="7"/>
        <v>"atk":300,"hp":5000,"dpspro":0</v>
      </c>
      <c r="L113" s="20" t="str">
        <f>IF(B113&gt;=50,VLOOKUP(A113,英雄数据表!A:L,11,FALSE),IF(B113&gt;=25,VLOOKUP(A113,英雄数据表!A:L,7,0),""))</f>
        <v/>
      </c>
      <c r="M113" s="20" t="str">
        <f>IFERROR(VLOOKUP(B113,属性中转表!$K$2:$O$21,5,FALSE),"")</f>
        <v/>
      </c>
      <c r="N113" s="20" t="str">
        <f>IF(B113=25,VLOOKUP(A113,英雄数据表!A:L,8,FALSE),IF(B113=50,VLOOKUP(A113,英雄数据表!A:L,12,0),""))</f>
        <v/>
      </c>
    </row>
    <row r="114" spans="1:14" x14ac:dyDescent="0.3">
      <c r="A114" s="20">
        <v>11086</v>
      </c>
      <c r="B114" s="21">
        <f t="shared" si="4"/>
        <v>13</v>
      </c>
      <c r="C114" s="21">
        <v>5</v>
      </c>
      <c r="D114" s="21">
        <f>VLOOKUP(A114,英雄数据表!A:D,4,0)</f>
        <v>1</v>
      </c>
      <c r="E114" s="20" t="str">
        <f>VLOOKUP(A114,英雄数据表!A:C,3,0)</f>
        <v>永霜哀恸</v>
      </c>
      <c r="F114" s="20">
        <f t="shared" si="5"/>
        <v>11086</v>
      </c>
      <c r="G114" s="20">
        <f t="shared" si="6"/>
        <v>11086</v>
      </c>
      <c r="H114" s="21" t="str">
        <f>VLOOKUP(B114,属性中转表!A:F,6,FALSE)</f>
        <v>"hp":29700,"atk":825</v>
      </c>
      <c r="I114" s="20" t="str">
        <f>IF(VLOOKUP(B114,属性中转表!A:G,7,FALSE)=0,"",VLOOKUP(VLOOKUP(B114,属性中转表!A:G,7,FALSE),属性中转表!$K$2:$P$21,6,0))&amp;IF(VLOOKUP(B114,属性中转表!A:G,7,FALSE)&gt;=50,VLOOKUP(A114,英雄数据表!A:K,9,0),IF(VLOOKUP(B114,属性中转表!A:G,7,FALSE)&gt;=25,VLOOKUP(A114,英雄数据表!A:K,5,0),""))</f>
        <v>"atk":300,"hp":5000</v>
      </c>
      <c r="J114" s="20" t="str">
        <f>IF(I114="","",属性中转表!$I$1&amp;(IF(VLOOKUP(B114,属性中转表!A:G,7,FALSE)=0,0,VLOOKUP(VLOOKUP(B114,属性中转表!A:G,7,FALSE),属性中转表!$K$2:$P$21,4,0)))+IFERROR(VLOOKUP(A114,英雄数据表!A:K,IF(武魂!B114&gt;=50,10,IF(武魂!B114&gt;=25,6)),0),0))</f>
        <v>,"dpspro":0</v>
      </c>
      <c r="K114" s="32" t="str">
        <f t="shared" si="7"/>
        <v>"atk":300,"hp":5000,"dpspro":0</v>
      </c>
      <c r="L114" s="20" t="str">
        <f>IF(B114&gt;=50,VLOOKUP(A114,英雄数据表!A:L,11,FALSE),IF(B114&gt;=25,VLOOKUP(A114,英雄数据表!A:L,7,0),""))</f>
        <v/>
      </c>
      <c r="M114" s="20" t="str">
        <f>IFERROR(VLOOKUP(B114,属性中转表!$K$2:$O$21,5,FALSE),"")</f>
        <v/>
      </c>
      <c r="N114" s="20" t="str">
        <f>IF(B114=25,VLOOKUP(A114,英雄数据表!A:L,8,FALSE),IF(B114=50,VLOOKUP(A114,英雄数据表!A:L,12,0),""))</f>
        <v/>
      </c>
    </row>
    <row r="115" spans="1:14" x14ac:dyDescent="0.3">
      <c r="A115" s="20">
        <v>11086</v>
      </c>
      <c r="B115" s="21">
        <f t="shared" si="4"/>
        <v>14</v>
      </c>
      <c r="C115" s="21">
        <v>5</v>
      </c>
      <c r="D115" s="21">
        <f>VLOOKUP(A115,英雄数据表!A:D,4,0)</f>
        <v>1</v>
      </c>
      <c r="E115" s="20" t="str">
        <f>VLOOKUP(A115,英雄数据表!A:C,3,0)</f>
        <v>永霜哀恸</v>
      </c>
      <c r="F115" s="20">
        <f t="shared" si="5"/>
        <v>11086</v>
      </c>
      <c r="G115" s="20">
        <f t="shared" si="6"/>
        <v>11086</v>
      </c>
      <c r="H115" s="21" t="str">
        <f>VLOOKUP(B115,属性中转表!A:F,6,FALSE)</f>
        <v>"hp":32400,"atk":900</v>
      </c>
      <c r="I115" s="20" t="str">
        <f>IF(VLOOKUP(B115,属性中转表!A:G,7,FALSE)=0,"",VLOOKUP(VLOOKUP(B115,属性中转表!A:G,7,FALSE),属性中转表!$K$2:$P$21,6,0))&amp;IF(VLOOKUP(B115,属性中转表!A:G,7,FALSE)&gt;=50,VLOOKUP(A115,英雄数据表!A:K,9,0),IF(VLOOKUP(B115,属性中转表!A:G,7,FALSE)&gt;=25,VLOOKUP(A115,英雄数据表!A:K,5,0),""))</f>
        <v>"atk":300,"hp":5000</v>
      </c>
      <c r="J115" s="20" t="str">
        <f>IF(I115="","",属性中转表!$I$1&amp;(IF(VLOOKUP(B115,属性中转表!A:G,7,FALSE)=0,0,VLOOKUP(VLOOKUP(B115,属性中转表!A:G,7,FALSE),属性中转表!$K$2:$P$21,4,0)))+IFERROR(VLOOKUP(A115,英雄数据表!A:K,IF(武魂!B115&gt;=50,10,IF(武魂!B115&gt;=25,6)),0),0))</f>
        <v>,"dpspro":0</v>
      </c>
      <c r="K115" s="32" t="str">
        <f t="shared" si="7"/>
        <v>"atk":300,"hp":5000,"dpspro":0</v>
      </c>
      <c r="L115" s="20" t="str">
        <f>IF(B115&gt;=50,VLOOKUP(A115,英雄数据表!A:L,11,FALSE),IF(B115&gt;=25,VLOOKUP(A115,英雄数据表!A:L,7,0),""))</f>
        <v/>
      </c>
      <c r="M115" s="20" t="str">
        <f>IFERROR(VLOOKUP(B115,属性中转表!$K$2:$O$21,5,FALSE),"")</f>
        <v/>
      </c>
      <c r="N115" s="20" t="str">
        <f>IF(B115=25,VLOOKUP(A115,英雄数据表!A:L,8,FALSE),IF(B115=50,VLOOKUP(A115,英雄数据表!A:L,12,0),""))</f>
        <v/>
      </c>
    </row>
    <row r="116" spans="1:14" x14ac:dyDescent="0.3">
      <c r="A116" s="20">
        <v>11086</v>
      </c>
      <c r="B116" s="21">
        <f t="shared" si="4"/>
        <v>15</v>
      </c>
      <c r="C116" s="21">
        <v>5</v>
      </c>
      <c r="D116" s="21">
        <f>VLOOKUP(A116,英雄数据表!A:D,4,0)</f>
        <v>1</v>
      </c>
      <c r="E116" s="20" t="str">
        <f>VLOOKUP(A116,英雄数据表!A:C,3,0)</f>
        <v>永霜哀恸</v>
      </c>
      <c r="F116" s="20">
        <f t="shared" si="5"/>
        <v>11086</v>
      </c>
      <c r="G116" s="20">
        <f t="shared" si="6"/>
        <v>11086</v>
      </c>
      <c r="H116" s="21" t="str">
        <f>VLOOKUP(B116,属性中转表!A:F,6,FALSE)</f>
        <v>"hp":35100,"atk":975</v>
      </c>
      <c r="I116" s="20" t="str">
        <f>IF(VLOOKUP(B116,属性中转表!A:G,7,FALSE)=0,"",VLOOKUP(VLOOKUP(B116,属性中转表!A:G,7,FALSE),属性中转表!$K$2:$P$21,6,0))&amp;IF(VLOOKUP(B116,属性中转表!A:G,7,FALSE)&gt;=50,VLOOKUP(A116,英雄数据表!A:K,9,0),IF(VLOOKUP(B116,属性中转表!A:G,7,FALSE)&gt;=25,VLOOKUP(A116,英雄数据表!A:K,5,0),""))</f>
        <v>"atk":300,"hp":5000,"undpspro":50</v>
      </c>
      <c r="J116" s="20" t="str">
        <f>IF(I116="","",属性中转表!$I$1&amp;(IF(VLOOKUP(B116,属性中转表!A:G,7,FALSE)=0,0,VLOOKUP(VLOOKUP(B116,属性中转表!A:G,7,FALSE),属性中转表!$K$2:$P$21,4,0)))+IFERROR(VLOOKUP(A116,英雄数据表!A:K,IF(武魂!B116&gt;=50,10,IF(武魂!B116&gt;=25,6)),0),0))</f>
        <v>,"dpspro":0</v>
      </c>
      <c r="K116" s="32" t="str">
        <f t="shared" si="7"/>
        <v>"atk":300,"hp":5000,"undpspro":50,"dpspro":0</v>
      </c>
      <c r="L116" s="20" t="str">
        <f>IF(B116&gt;=50,VLOOKUP(A116,英雄数据表!A:L,11,FALSE),IF(B116&gt;=25,VLOOKUP(A116,英雄数据表!A:L,7,0),""))</f>
        <v/>
      </c>
      <c r="M116" s="20" t="str">
        <f>IFERROR(VLOOKUP(B116,属性中转表!$K$2:$O$21,5,FALSE),"")</f>
        <v>"undpspro":50</v>
      </c>
      <c r="N116" s="20" t="str">
        <f>IF(B116=25,VLOOKUP(A116,英雄数据表!A:L,8,FALSE),IF(B116=50,VLOOKUP(A116,英雄数据表!A:L,12,0),""))</f>
        <v/>
      </c>
    </row>
    <row r="117" spans="1:14" x14ac:dyDescent="0.3">
      <c r="A117" s="20">
        <v>11086</v>
      </c>
      <c r="B117" s="21">
        <f t="shared" si="4"/>
        <v>16</v>
      </c>
      <c r="C117" s="21">
        <v>5</v>
      </c>
      <c r="D117" s="21">
        <f>VLOOKUP(A117,英雄数据表!A:D,4,0)</f>
        <v>1</v>
      </c>
      <c r="E117" s="20" t="str">
        <f>VLOOKUP(A117,英雄数据表!A:C,3,0)</f>
        <v>永霜哀恸</v>
      </c>
      <c r="F117" s="20">
        <f t="shared" si="5"/>
        <v>11086</v>
      </c>
      <c r="G117" s="20">
        <f t="shared" si="6"/>
        <v>11086</v>
      </c>
      <c r="H117" s="21" t="str">
        <f>VLOOKUP(B117,属性中转表!A:F,6,FALSE)</f>
        <v>"hp":37800,"atk":1050</v>
      </c>
      <c r="I117" s="20" t="str">
        <f>IF(VLOOKUP(B117,属性中转表!A:G,7,FALSE)=0,"",VLOOKUP(VLOOKUP(B117,属性中转表!A:G,7,FALSE),属性中转表!$K$2:$P$21,6,0))&amp;IF(VLOOKUP(B117,属性中转表!A:G,7,FALSE)&gt;=50,VLOOKUP(A117,英雄数据表!A:K,9,0),IF(VLOOKUP(B117,属性中转表!A:G,7,FALSE)&gt;=25,VLOOKUP(A117,英雄数据表!A:K,5,0),""))</f>
        <v>"atk":300,"hp":5000,"undpspro":50</v>
      </c>
      <c r="J117" s="20" t="str">
        <f>IF(I117="","",属性中转表!$I$1&amp;(IF(VLOOKUP(B117,属性中转表!A:G,7,FALSE)=0,0,VLOOKUP(VLOOKUP(B117,属性中转表!A:G,7,FALSE),属性中转表!$K$2:$P$21,4,0)))+IFERROR(VLOOKUP(A117,英雄数据表!A:K,IF(武魂!B117&gt;=50,10,IF(武魂!B117&gt;=25,6)),0),0))</f>
        <v>,"dpspro":0</v>
      </c>
      <c r="K117" s="32" t="str">
        <f t="shared" si="7"/>
        <v>"atk":300,"hp":5000,"undpspro":50,"dpspro":0</v>
      </c>
      <c r="L117" s="20" t="str">
        <f>IF(B117&gt;=50,VLOOKUP(A117,英雄数据表!A:L,11,FALSE),IF(B117&gt;=25,VLOOKUP(A117,英雄数据表!A:L,7,0),""))</f>
        <v/>
      </c>
      <c r="M117" s="20" t="str">
        <f>IFERROR(VLOOKUP(B117,属性中转表!$K$2:$O$21,5,FALSE),"")</f>
        <v/>
      </c>
      <c r="N117" s="20" t="str">
        <f>IF(B117=25,VLOOKUP(A117,英雄数据表!A:L,8,FALSE),IF(B117=50,VLOOKUP(A117,英雄数据表!A:L,12,0),""))</f>
        <v/>
      </c>
    </row>
    <row r="118" spans="1:14" x14ac:dyDescent="0.3">
      <c r="A118" s="20">
        <v>11086</v>
      </c>
      <c r="B118" s="21">
        <f t="shared" si="4"/>
        <v>17</v>
      </c>
      <c r="C118" s="21">
        <v>5</v>
      </c>
      <c r="D118" s="21">
        <f>VLOOKUP(A118,英雄数据表!A:D,4,0)</f>
        <v>1</v>
      </c>
      <c r="E118" s="20" t="str">
        <f>VLOOKUP(A118,英雄数据表!A:C,3,0)</f>
        <v>永霜哀恸</v>
      </c>
      <c r="F118" s="20">
        <f t="shared" si="5"/>
        <v>11086</v>
      </c>
      <c r="G118" s="20">
        <f t="shared" si="6"/>
        <v>11086</v>
      </c>
      <c r="H118" s="21" t="str">
        <f>VLOOKUP(B118,属性中转表!A:F,6,FALSE)</f>
        <v>"hp":40500,"atk":1125</v>
      </c>
      <c r="I118" s="20" t="str">
        <f>IF(VLOOKUP(B118,属性中转表!A:G,7,FALSE)=0,"",VLOOKUP(VLOOKUP(B118,属性中转表!A:G,7,FALSE),属性中转表!$K$2:$P$21,6,0))&amp;IF(VLOOKUP(B118,属性中转表!A:G,7,FALSE)&gt;=50,VLOOKUP(A118,英雄数据表!A:K,9,0),IF(VLOOKUP(B118,属性中转表!A:G,7,FALSE)&gt;=25,VLOOKUP(A118,英雄数据表!A:K,5,0),""))</f>
        <v>"atk":300,"hp":5000,"undpspro":50</v>
      </c>
      <c r="J118" s="20" t="str">
        <f>IF(I118="","",属性中转表!$I$1&amp;(IF(VLOOKUP(B118,属性中转表!A:G,7,FALSE)=0,0,VLOOKUP(VLOOKUP(B118,属性中转表!A:G,7,FALSE),属性中转表!$K$2:$P$21,4,0)))+IFERROR(VLOOKUP(A118,英雄数据表!A:K,IF(武魂!B118&gt;=50,10,IF(武魂!B118&gt;=25,6)),0),0))</f>
        <v>,"dpspro":0</v>
      </c>
      <c r="K118" s="32" t="str">
        <f t="shared" si="7"/>
        <v>"atk":300,"hp":5000,"undpspro":50,"dpspro":0</v>
      </c>
      <c r="L118" s="20" t="str">
        <f>IF(B118&gt;=50,VLOOKUP(A118,英雄数据表!A:L,11,FALSE),IF(B118&gt;=25,VLOOKUP(A118,英雄数据表!A:L,7,0),""))</f>
        <v/>
      </c>
      <c r="M118" s="20" t="str">
        <f>IFERROR(VLOOKUP(B118,属性中转表!$K$2:$O$21,5,FALSE),"")</f>
        <v/>
      </c>
      <c r="N118" s="20" t="str">
        <f>IF(B118=25,VLOOKUP(A118,英雄数据表!A:L,8,FALSE),IF(B118=50,VLOOKUP(A118,英雄数据表!A:L,12,0),""))</f>
        <v/>
      </c>
    </row>
    <row r="119" spans="1:14" x14ac:dyDescent="0.3">
      <c r="A119" s="20">
        <v>11086</v>
      </c>
      <c r="B119" s="21">
        <f t="shared" si="4"/>
        <v>18</v>
      </c>
      <c r="C119" s="21">
        <v>5</v>
      </c>
      <c r="D119" s="21">
        <f>VLOOKUP(A119,英雄数据表!A:D,4,0)</f>
        <v>1</v>
      </c>
      <c r="E119" s="20" t="str">
        <f>VLOOKUP(A119,英雄数据表!A:C,3,0)</f>
        <v>永霜哀恸</v>
      </c>
      <c r="F119" s="20">
        <f t="shared" si="5"/>
        <v>11086</v>
      </c>
      <c r="G119" s="20">
        <f t="shared" si="6"/>
        <v>11086</v>
      </c>
      <c r="H119" s="21" t="str">
        <f>VLOOKUP(B119,属性中转表!A:F,6,FALSE)</f>
        <v>"hp":43200,"atk":1200</v>
      </c>
      <c r="I119" s="20" t="str">
        <f>IF(VLOOKUP(B119,属性中转表!A:G,7,FALSE)=0,"",VLOOKUP(VLOOKUP(B119,属性中转表!A:G,7,FALSE),属性中转表!$K$2:$P$21,6,0))&amp;IF(VLOOKUP(B119,属性中转表!A:G,7,FALSE)&gt;=50,VLOOKUP(A119,英雄数据表!A:K,9,0),IF(VLOOKUP(B119,属性中转表!A:G,7,FALSE)&gt;=25,VLOOKUP(A119,英雄数据表!A:K,5,0),""))</f>
        <v>"atk":300,"hp":5000,"undpspro":50</v>
      </c>
      <c r="J119" s="20" t="str">
        <f>IF(I119="","",属性中转表!$I$1&amp;(IF(VLOOKUP(B119,属性中转表!A:G,7,FALSE)=0,0,VLOOKUP(VLOOKUP(B119,属性中转表!A:G,7,FALSE),属性中转表!$K$2:$P$21,4,0)))+IFERROR(VLOOKUP(A119,英雄数据表!A:K,IF(武魂!B119&gt;=50,10,IF(武魂!B119&gt;=25,6)),0),0))</f>
        <v>,"dpspro":0</v>
      </c>
      <c r="K119" s="32" t="str">
        <f t="shared" si="7"/>
        <v>"atk":300,"hp":5000,"undpspro":50,"dpspro":0</v>
      </c>
      <c r="L119" s="20" t="str">
        <f>IF(B119&gt;=50,VLOOKUP(A119,英雄数据表!A:L,11,FALSE),IF(B119&gt;=25,VLOOKUP(A119,英雄数据表!A:L,7,0),""))</f>
        <v/>
      </c>
      <c r="M119" s="20" t="str">
        <f>IFERROR(VLOOKUP(B119,属性中转表!$K$2:$O$21,5,FALSE),"")</f>
        <v/>
      </c>
      <c r="N119" s="20" t="str">
        <f>IF(B119=25,VLOOKUP(A119,英雄数据表!A:L,8,FALSE),IF(B119=50,VLOOKUP(A119,英雄数据表!A:L,12,0),""))</f>
        <v/>
      </c>
    </row>
    <row r="120" spans="1:14" x14ac:dyDescent="0.3">
      <c r="A120" s="20">
        <v>11086</v>
      </c>
      <c r="B120" s="21">
        <f t="shared" si="4"/>
        <v>19</v>
      </c>
      <c r="C120" s="21">
        <v>5</v>
      </c>
      <c r="D120" s="21">
        <f>VLOOKUP(A120,英雄数据表!A:D,4,0)</f>
        <v>1</v>
      </c>
      <c r="E120" s="20" t="str">
        <f>VLOOKUP(A120,英雄数据表!A:C,3,0)</f>
        <v>永霜哀恸</v>
      </c>
      <c r="F120" s="20">
        <f t="shared" si="5"/>
        <v>11086</v>
      </c>
      <c r="G120" s="20">
        <f t="shared" si="6"/>
        <v>11086</v>
      </c>
      <c r="H120" s="21" t="str">
        <f>VLOOKUP(B120,属性中转表!A:F,6,FALSE)</f>
        <v>"hp":45900,"atk":1275</v>
      </c>
      <c r="I120" s="20" t="str">
        <f>IF(VLOOKUP(B120,属性中转表!A:G,7,FALSE)=0,"",VLOOKUP(VLOOKUP(B120,属性中转表!A:G,7,FALSE),属性中转表!$K$2:$P$21,6,0))&amp;IF(VLOOKUP(B120,属性中转表!A:G,7,FALSE)&gt;=50,VLOOKUP(A120,英雄数据表!A:K,9,0),IF(VLOOKUP(B120,属性中转表!A:G,7,FALSE)&gt;=25,VLOOKUP(A120,英雄数据表!A:K,5,0),""))</f>
        <v>"atk":300,"hp":5000,"undpspro":50</v>
      </c>
      <c r="J120" s="20" t="str">
        <f>IF(I120="","",属性中转表!$I$1&amp;(IF(VLOOKUP(B120,属性中转表!A:G,7,FALSE)=0,0,VLOOKUP(VLOOKUP(B120,属性中转表!A:G,7,FALSE),属性中转表!$K$2:$P$21,4,0)))+IFERROR(VLOOKUP(A120,英雄数据表!A:K,IF(武魂!B120&gt;=50,10,IF(武魂!B120&gt;=25,6)),0),0))</f>
        <v>,"dpspro":0</v>
      </c>
      <c r="K120" s="32" t="str">
        <f t="shared" si="7"/>
        <v>"atk":300,"hp":5000,"undpspro":50,"dpspro":0</v>
      </c>
      <c r="L120" s="20" t="str">
        <f>IF(B120&gt;=50,VLOOKUP(A120,英雄数据表!A:L,11,FALSE),IF(B120&gt;=25,VLOOKUP(A120,英雄数据表!A:L,7,0),""))</f>
        <v/>
      </c>
      <c r="M120" s="20" t="str">
        <f>IFERROR(VLOOKUP(B120,属性中转表!$K$2:$O$21,5,FALSE),"")</f>
        <v/>
      </c>
      <c r="N120" s="20" t="str">
        <f>IF(B120=25,VLOOKUP(A120,英雄数据表!A:L,8,FALSE),IF(B120=50,VLOOKUP(A120,英雄数据表!A:L,12,0),""))</f>
        <v/>
      </c>
    </row>
    <row r="121" spans="1:14" x14ac:dyDescent="0.3">
      <c r="A121" s="20">
        <v>11086</v>
      </c>
      <c r="B121" s="21">
        <f t="shared" si="4"/>
        <v>20</v>
      </c>
      <c r="C121" s="21">
        <v>5</v>
      </c>
      <c r="D121" s="21">
        <f>VLOOKUP(A121,英雄数据表!A:D,4,0)</f>
        <v>1</v>
      </c>
      <c r="E121" s="20" t="str">
        <f>VLOOKUP(A121,英雄数据表!A:C,3,0)</f>
        <v>永霜哀恸</v>
      </c>
      <c r="F121" s="20">
        <f t="shared" si="5"/>
        <v>11086</v>
      </c>
      <c r="G121" s="20">
        <f t="shared" si="6"/>
        <v>11086</v>
      </c>
      <c r="H121" s="21" t="str">
        <f>VLOOKUP(B121,属性中转表!A:F,6,FALSE)</f>
        <v>"hp":48600,"atk":1350</v>
      </c>
      <c r="I121" s="20" t="str">
        <f>IF(VLOOKUP(B121,属性中转表!A:G,7,FALSE)=0,"",VLOOKUP(VLOOKUP(B121,属性中转表!A:G,7,FALSE),属性中转表!$K$2:$P$21,6,0))&amp;IF(VLOOKUP(B121,属性中转表!A:G,7,FALSE)&gt;=50,VLOOKUP(A121,英雄数据表!A:K,9,0),IF(VLOOKUP(B121,属性中转表!A:G,7,FALSE)&gt;=25,VLOOKUP(A121,英雄数据表!A:K,5,0),""))</f>
        <v>"atk":300,"hp":5000,"undpspro":50</v>
      </c>
      <c r="J121" s="20" t="str">
        <f>IF(I121="","",属性中转表!$I$1&amp;(IF(VLOOKUP(B121,属性中转表!A:G,7,FALSE)=0,0,VLOOKUP(VLOOKUP(B121,属性中转表!A:G,7,FALSE),属性中转表!$K$2:$P$21,4,0)))+IFERROR(VLOOKUP(A121,英雄数据表!A:K,IF(武魂!B121&gt;=50,10,IF(武魂!B121&gt;=25,6)),0),0))</f>
        <v>,"dpspro":50</v>
      </c>
      <c r="K121" s="32" t="str">
        <f t="shared" si="7"/>
        <v>"atk":300,"hp":5000,"undpspro":50,"dpspro":50</v>
      </c>
      <c r="L121" s="20" t="str">
        <f>IF(B121&gt;=50,VLOOKUP(A121,英雄数据表!A:L,11,FALSE),IF(B121&gt;=25,VLOOKUP(A121,英雄数据表!A:L,7,0),""))</f>
        <v/>
      </c>
      <c r="M121" s="20" t="str">
        <f>IFERROR(VLOOKUP(B121,属性中转表!$K$2:$O$21,5,FALSE),"")</f>
        <v>"dpspro":50</v>
      </c>
      <c r="N121" s="20" t="str">
        <f>IF(B121=25,VLOOKUP(A121,英雄数据表!A:L,8,FALSE),IF(B121=50,VLOOKUP(A121,英雄数据表!A:L,12,0),""))</f>
        <v/>
      </c>
    </row>
    <row r="122" spans="1:14" x14ac:dyDescent="0.3">
      <c r="A122" s="20">
        <v>11086</v>
      </c>
      <c r="B122" s="21">
        <f t="shared" si="4"/>
        <v>21</v>
      </c>
      <c r="C122" s="21">
        <v>5</v>
      </c>
      <c r="D122" s="21">
        <f>VLOOKUP(A122,英雄数据表!A:D,4,0)</f>
        <v>1</v>
      </c>
      <c r="E122" s="20" t="str">
        <f>VLOOKUP(A122,英雄数据表!A:C,3,0)</f>
        <v>永霜哀恸</v>
      </c>
      <c r="F122" s="20">
        <f t="shared" si="5"/>
        <v>11086</v>
      </c>
      <c r="G122" s="20">
        <f t="shared" si="6"/>
        <v>11086</v>
      </c>
      <c r="H122" s="21" t="str">
        <f>VLOOKUP(B122,属性中转表!A:F,6,FALSE)</f>
        <v>"hp":52200,"atk":1450</v>
      </c>
      <c r="I122" s="20" t="str">
        <f>IF(VLOOKUP(B122,属性中转表!A:G,7,FALSE)=0,"",VLOOKUP(VLOOKUP(B122,属性中转表!A:G,7,FALSE),属性中转表!$K$2:$P$21,6,0))&amp;IF(VLOOKUP(B122,属性中转表!A:G,7,FALSE)&gt;=50,VLOOKUP(A122,英雄数据表!A:K,9,0),IF(VLOOKUP(B122,属性中转表!A:G,7,FALSE)&gt;=25,VLOOKUP(A122,英雄数据表!A:K,5,0),""))</f>
        <v>"atk":300,"hp":5000,"undpspro":50</v>
      </c>
      <c r="J122" s="20" t="str">
        <f>IF(I122="","",属性中转表!$I$1&amp;(IF(VLOOKUP(B122,属性中转表!A:G,7,FALSE)=0,0,VLOOKUP(VLOOKUP(B122,属性中转表!A:G,7,FALSE),属性中转表!$K$2:$P$21,4,0)))+IFERROR(VLOOKUP(A122,英雄数据表!A:K,IF(武魂!B122&gt;=50,10,IF(武魂!B122&gt;=25,6)),0),0))</f>
        <v>,"dpspro":50</v>
      </c>
      <c r="K122" s="32" t="str">
        <f t="shared" si="7"/>
        <v>"atk":300,"hp":5000,"undpspro":50,"dpspro":50</v>
      </c>
      <c r="L122" s="20" t="str">
        <f>IF(B122&gt;=50,VLOOKUP(A122,英雄数据表!A:L,11,FALSE),IF(B122&gt;=25,VLOOKUP(A122,英雄数据表!A:L,7,0),""))</f>
        <v/>
      </c>
      <c r="M122" s="20" t="str">
        <f>IFERROR(VLOOKUP(B122,属性中转表!$K$2:$O$21,5,FALSE),"")</f>
        <v/>
      </c>
      <c r="N122" s="20" t="str">
        <f>IF(B122=25,VLOOKUP(A122,英雄数据表!A:L,8,FALSE),IF(B122=50,VLOOKUP(A122,英雄数据表!A:L,12,0),""))</f>
        <v/>
      </c>
    </row>
    <row r="123" spans="1:14" x14ac:dyDescent="0.3">
      <c r="A123" s="20">
        <v>11086</v>
      </c>
      <c r="B123" s="21">
        <f t="shared" si="4"/>
        <v>22</v>
      </c>
      <c r="C123" s="21">
        <v>5</v>
      </c>
      <c r="D123" s="21">
        <f>VLOOKUP(A123,英雄数据表!A:D,4,0)</f>
        <v>1</v>
      </c>
      <c r="E123" s="20" t="str">
        <f>VLOOKUP(A123,英雄数据表!A:C,3,0)</f>
        <v>永霜哀恸</v>
      </c>
      <c r="F123" s="20">
        <f t="shared" si="5"/>
        <v>11086</v>
      </c>
      <c r="G123" s="20">
        <f t="shared" si="6"/>
        <v>11086</v>
      </c>
      <c r="H123" s="21" t="str">
        <f>VLOOKUP(B123,属性中转表!A:F,6,FALSE)</f>
        <v>"hp":55800,"atk":1550</v>
      </c>
      <c r="I123" s="20" t="str">
        <f>IF(VLOOKUP(B123,属性中转表!A:G,7,FALSE)=0,"",VLOOKUP(VLOOKUP(B123,属性中转表!A:G,7,FALSE),属性中转表!$K$2:$P$21,6,0))&amp;IF(VLOOKUP(B123,属性中转表!A:G,7,FALSE)&gt;=50,VLOOKUP(A123,英雄数据表!A:K,9,0),IF(VLOOKUP(B123,属性中转表!A:G,7,FALSE)&gt;=25,VLOOKUP(A123,英雄数据表!A:K,5,0),""))</f>
        <v>"atk":300,"hp":5000,"undpspro":50</v>
      </c>
      <c r="J123" s="20" t="str">
        <f>IF(I123="","",属性中转表!$I$1&amp;(IF(VLOOKUP(B123,属性中转表!A:G,7,FALSE)=0,0,VLOOKUP(VLOOKUP(B123,属性中转表!A:G,7,FALSE),属性中转表!$K$2:$P$21,4,0)))+IFERROR(VLOOKUP(A123,英雄数据表!A:K,IF(武魂!B123&gt;=50,10,IF(武魂!B123&gt;=25,6)),0),0))</f>
        <v>,"dpspro":50</v>
      </c>
      <c r="K123" s="32" t="str">
        <f t="shared" si="7"/>
        <v>"atk":300,"hp":5000,"undpspro":50,"dpspro":50</v>
      </c>
      <c r="L123" s="20" t="str">
        <f>IF(B123&gt;=50,VLOOKUP(A123,英雄数据表!A:L,11,FALSE),IF(B123&gt;=25,VLOOKUP(A123,英雄数据表!A:L,7,0),""))</f>
        <v/>
      </c>
      <c r="M123" s="20" t="str">
        <f>IFERROR(VLOOKUP(B123,属性中转表!$K$2:$O$21,5,FALSE),"")</f>
        <v/>
      </c>
      <c r="N123" s="20" t="str">
        <f>IF(B123=25,VLOOKUP(A123,英雄数据表!A:L,8,FALSE),IF(B123=50,VLOOKUP(A123,英雄数据表!A:L,12,0),""))</f>
        <v/>
      </c>
    </row>
    <row r="124" spans="1:14" x14ac:dyDescent="0.3">
      <c r="A124" s="20">
        <v>11086</v>
      </c>
      <c r="B124" s="21">
        <f t="shared" si="4"/>
        <v>23</v>
      </c>
      <c r="C124" s="21">
        <v>5</v>
      </c>
      <c r="D124" s="21">
        <f>VLOOKUP(A124,英雄数据表!A:D,4,0)</f>
        <v>1</v>
      </c>
      <c r="E124" s="20" t="str">
        <f>VLOOKUP(A124,英雄数据表!A:C,3,0)</f>
        <v>永霜哀恸</v>
      </c>
      <c r="F124" s="20">
        <f t="shared" si="5"/>
        <v>11086</v>
      </c>
      <c r="G124" s="20">
        <f t="shared" si="6"/>
        <v>11086</v>
      </c>
      <c r="H124" s="21" t="str">
        <f>VLOOKUP(B124,属性中转表!A:F,6,FALSE)</f>
        <v>"hp":59400,"atk":1650</v>
      </c>
      <c r="I124" s="20" t="str">
        <f>IF(VLOOKUP(B124,属性中转表!A:G,7,FALSE)=0,"",VLOOKUP(VLOOKUP(B124,属性中转表!A:G,7,FALSE),属性中转表!$K$2:$P$21,6,0))&amp;IF(VLOOKUP(B124,属性中转表!A:G,7,FALSE)&gt;=50,VLOOKUP(A124,英雄数据表!A:K,9,0),IF(VLOOKUP(B124,属性中转表!A:G,7,FALSE)&gt;=25,VLOOKUP(A124,英雄数据表!A:K,5,0),""))</f>
        <v>"atk":300,"hp":5000,"undpspro":50</v>
      </c>
      <c r="J124" s="20" t="str">
        <f>IF(I124="","",属性中转表!$I$1&amp;(IF(VLOOKUP(B124,属性中转表!A:G,7,FALSE)=0,0,VLOOKUP(VLOOKUP(B124,属性中转表!A:G,7,FALSE),属性中转表!$K$2:$P$21,4,0)))+IFERROR(VLOOKUP(A124,英雄数据表!A:K,IF(武魂!B124&gt;=50,10,IF(武魂!B124&gt;=25,6)),0),0))</f>
        <v>,"dpspro":50</v>
      </c>
      <c r="K124" s="32" t="str">
        <f t="shared" si="7"/>
        <v>"atk":300,"hp":5000,"undpspro":50,"dpspro":50</v>
      </c>
      <c r="L124" s="20" t="str">
        <f>IF(B124&gt;=50,VLOOKUP(A124,英雄数据表!A:L,11,FALSE),IF(B124&gt;=25,VLOOKUP(A124,英雄数据表!A:L,7,0),""))</f>
        <v/>
      </c>
      <c r="M124" s="20" t="str">
        <f>IFERROR(VLOOKUP(B124,属性中转表!$K$2:$O$21,5,FALSE),"")</f>
        <v/>
      </c>
      <c r="N124" s="20" t="str">
        <f>IF(B124=25,VLOOKUP(A124,英雄数据表!A:L,8,FALSE),IF(B124=50,VLOOKUP(A124,英雄数据表!A:L,12,0),""))</f>
        <v/>
      </c>
    </row>
    <row r="125" spans="1:14" x14ac:dyDescent="0.3">
      <c r="A125" s="20">
        <v>11086</v>
      </c>
      <c r="B125" s="21">
        <f t="shared" si="4"/>
        <v>24</v>
      </c>
      <c r="C125" s="21">
        <v>5</v>
      </c>
      <c r="D125" s="21">
        <f>VLOOKUP(A125,英雄数据表!A:D,4,0)</f>
        <v>1</v>
      </c>
      <c r="E125" s="20" t="str">
        <f>VLOOKUP(A125,英雄数据表!A:C,3,0)</f>
        <v>永霜哀恸</v>
      </c>
      <c r="F125" s="20">
        <f t="shared" si="5"/>
        <v>11086</v>
      </c>
      <c r="G125" s="20">
        <f t="shared" si="6"/>
        <v>11086</v>
      </c>
      <c r="H125" s="21" t="str">
        <f>VLOOKUP(B125,属性中转表!A:F,6,FALSE)</f>
        <v>"hp":63000,"atk":1750</v>
      </c>
      <c r="I125" s="20" t="str">
        <f>IF(VLOOKUP(B125,属性中转表!A:G,7,FALSE)=0,"",VLOOKUP(VLOOKUP(B125,属性中转表!A:G,7,FALSE),属性中转表!$K$2:$P$21,6,0))&amp;IF(VLOOKUP(B125,属性中转表!A:G,7,FALSE)&gt;=50,VLOOKUP(A125,英雄数据表!A:K,9,0),IF(VLOOKUP(B125,属性中转表!A:G,7,FALSE)&gt;=25,VLOOKUP(A125,英雄数据表!A:K,5,0),""))</f>
        <v>"atk":300,"hp":5000,"undpspro":50</v>
      </c>
      <c r="J125" s="20" t="str">
        <f>IF(I125="","",属性中转表!$I$1&amp;(IF(VLOOKUP(B125,属性中转表!A:G,7,FALSE)=0,0,VLOOKUP(VLOOKUP(B125,属性中转表!A:G,7,FALSE),属性中转表!$K$2:$P$21,4,0)))+IFERROR(VLOOKUP(A125,英雄数据表!A:K,IF(武魂!B125&gt;=50,10,IF(武魂!B125&gt;=25,6)),0),0))</f>
        <v>,"dpspro":50</v>
      </c>
      <c r="K125" s="32" t="str">
        <f t="shared" si="7"/>
        <v>"atk":300,"hp":5000,"undpspro":50,"dpspro":50</v>
      </c>
      <c r="L125" s="20" t="str">
        <f>IF(B125&gt;=50,VLOOKUP(A125,英雄数据表!A:L,11,FALSE),IF(B125&gt;=25,VLOOKUP(A125,英雄数据表!A:L,7,0),""))</f>
        <v/>
      </c>
      <c r="M125" s="20" t="str">
        <f>IFERROR(VLOOKUP(B125,属性中转表!$K$2:$O$21,5,FALSE),"")</f>
        <v/>
      </c>
      <c r="N125" s="20" t="str">
        <f>IF(B125=25,VLOOKUP(A125,英雄数据表!A:L,8,FALSE),IF(B125=50,VLOOKUP(A125,英雄数据表!A:L,12,0),""))</f>
        <v/>
      </c>
    </row>
    <row r="126" spans="1:14" x14ac:dyDescent="0.3">
      <c r="A126" s="20">
        <v>11086</v>
      </c>
      <c r="B126" s="21">
        <f t="shared" si="4"/>
        <v>25</v>
      </c>
      <c r="C126" s="21">
        <v>5</v>
      </c>
      <c r="D126" s="21">
        <f>VLOOKUP(A126,英雄数据表!A:D,4,0)</f>
        <v>1</v>
      </c>
      <c r="E126" s="20" t="str">
        <f>VLOOKUP(A126,英雄数据表!A:C,3,0)</f>
        <v>永霜哀恸</v>
      </c>
      <c r="F126" s="20">
        <f t="shared" si="5"/>
        <v>11086</v>
      </c>
      <c r="G126" s="20">
        <f t="shared" si="6"/>
        <v>11086</v>
      </c>
      <c r="H126" s="21" t="str">
        <f>VLOOKUP(B126,属性中转表!A:F,6,FALSE)</f>
        <v>"hp":66600,"atk":1850</v>
      </c>
      <c r="I126" s="20" t="str">
        <f>IF(VLOOKUP(B126,属性中转表!A:G,7,FALSE)=0,"",VLOOKUP(VLOOKUP(B126,属性中转表!A:G,7,FALSE),属性中转表!$K$2:$P$21,6,0))&amp;IF(VLOOKUP(B126,属性中转表!A:G,7,FALSE)&gt;=50,VLOOKUP(A126,英雄数据表!A:K,9,0),IF(VLOOKUP(B126,属性中转表!A:G,7,FALSE)&gt;=25,VLOOKUP(A126,英雄数据表!A:K,5,0),""))</f>
        <v>"atk":300,"hp":5000,"undpspro":50</v>
      </c>
      <c r="J126" s="20" t="str">
        <f>IF(I126="","",属性中转表!$I$1&amp;(IF(VLOOKUP(B126,属性中转表!A:G,7,FALSE)=0,0,VLOOKUP(VLOOKUP(B126,属性中转表!A:G,7,FALSE),属性中转表!$K$2:$P$21,4,0)))+IFERROR(VLOOKUP(A126,英雄数据表!A:K,IF(武魂!B126&gt;=50,10,IF(武魂!B126&gt;=25,6)),0),0))</f>
        <v>,"dpspro":50</v>
      </c>
      <c r="K126" s="32" t="str">
        <f t="shared" si="7"/>
        <v>"atk":300,"hp":5000,"undpspro":50,"dpspro":50</v>
      </c>
      <c r="L126" s="20" t="str">
        <f>IF(B126&gt;=50,VLOOKUP(A126,英雄数据表!A:L,11,FALSE),IF(B126&gt;=25,VLOOKUP(A126,英雄数据表!A:L,7,0),""))</f>
        <v>"1108601004"</v>
      </c>
      <c r="M126" s="20" t="str">
        <f>IFERROR(VLOOKUP(B126,属性中转表!$K$2:$O$21,5,FALSE),"")</f>
        <v/>
      </c>
      <c r="N126" s="20" t="str">
        <f>IF(B126=25,VLOOKUP(A126,英雄数据表!A:L,8,FALSE),IF(B126=50,VLOOKUP(A126,英雄数据表!A:L,12,0),""))</f>
        <v>怒气技对敌人造成伤害时，若敌人生命值低于40%，则对敌人60%造成眩晕，持续2回合</v>
      </c>
    </row>
    <row r="127" spans="1:14" x14ac:dyDescent="0.3">
      <c r="A127" s="20">
        <v>11086</v>
      </c>
      <c r="B127" s="21">
        <f t="shared" si="4"/>
        <v>26</v>
      </c>
      <c r="C127" s="21">
        <v>5</v>
      </c>
      <c r="D127" s="21">
        <f>VLOOKUP(A127,英雄数据表!A:D,4,0)</f>
        <v>1</v>
      </c>
      <c r="E127" s="20" t="str">
        <f>VLOOKUP(A127,英雄数据表!A:C,3,0)</f>
        <v>永霜哀恸</v>
      </c>
      <c r="F127" s="20">
        <f t="shared" si="5"/>
        <v>11086</v>
      </c>
      <c r="G127" s="20">
        <f t="shared" si="6"/>
        <v>11086</v>
      </c>
      <c r="H127" s="21" t="str">
        <f>VLOOKUP(B127,属性中转表!A:F,6,FALSE)</f>
        <v>"hp":70200,"atk":1950</v>
      </c>
      <c r="I127" s="20" t="str">
        <f>IF(VLOOKUP(B127,属性中转表!A:G,7,FALSE)=0,"",VLOOKUP(VLOOKUP(B127,属性中转表!A:G,7,FALSE),属性中转表!$K$2:$P$21,6,0))&amp;IF(VLOOKUP(B127,属性中转表!A:G,7,FALSE)&gt;=50,VLOOKUP(A127,英雄数据表!A:K,9,0),IF(VLOOKUP(B127,属性中转表!A:G,7,FALSE)&gt;=25,VLOOKUP(A127,英雄数据表!A:K,5,0),""))</f>
        <v>"atk":300,"hp":5000,"undpspro":50</v>
      </c>
      <c r="J127" s="20" t="str">
        <f>IF(I127="","",属性中转表!$I$1&amp;(IF(VLOOKUP(B127,属性中转表!A:G,7,FALSE)=0,0,VLOOKUP(VLOOKUP(B127,属性中转表!A:G,7,FALSE),属性中转表!$K$2:$P$21,4,0)))+IFERROR(VLOOKUP(A127,英雄数据表!A:K,IF(武魂!B127&gt;=50,10,IF(武魂!B127&gt;=25,6)),0),0))</f>
        <v>,"dpspro":50</v>
      </c>
      <c r="K127" s="32" t="str">
        <f t="shared" si="7"/>
        <v>"atk":300,"hp":5000,"undpspro":50,"dpspro":50</v>
      </c>
      <c r="L127" s="20" t="str">
        <f>IF(B127&gt;=50,VLOOKUP(A127,英雄数据表!A:L,11,FALSE),IF(B127&gt;=25,VLOOKUP(A127,英雄数据表!A:L,7,0),""))</f>
        <v>"1108601004"</v>
      </c>
      <c r="M127" s="20" t="str">
        <f>IFERROR(VLOOKUP(B127,属性中转表!$K$2:$O$21,5,FALSE),"")</f>
        <v/>
      </c>
      <c r="N127" s="20" t="str">
        <f>IF(B127=25,VLOOKUP(A127,英雄数据表!A:L,8,FALSE),IF(B127=50,VLOOKUP(A127,英雄数据表!A:L,12,0),""))</f>
        <v/>
      </c>
    </row>
    <row r="128" spans="1:14" x14ac:dyDescent="0.3">
      <c r="A128" s="20">
        <v>11086</v>
      </c>
      <c r="B128" s="21">
        <f t="shared" si="4"/>
        <v>27</v>
      </c>
      <c r="C128" s="21">
        <v>5</v>
      </c>
      <c r="D128" s="21">
        <f>VLOOKUP(A128,英雄数据表!A:D,4,0)</f>
        <v>1</v>
      </c>
      <c r="E128" s="20" t="str">
        <f>VLOOKUP(A128,英雄数据表!A:C,3,0)</f>
        <v>永霜哀恸</v>
      </c>
      <c r="F128" s="20">
        <f t="shared" si="5"/>
        <v>11086</v>
      </c>
      <c r="G128" s="20">
        <f t="shared" si="6"/>
        <v>11086</v>
      </c>
      <c r="H128" s="21" t="str">
        <f>VLOOKUP(B128,属性中转表!A:F,6,FALSE)</f>
        <v>"hp":73800,"atk":2050</v>
      </c>
      <c r="I128" s="20" t="str">
        <f>IF(VLOOKUP(B128,属性中转表!A:G,7,FALSE)=0,"",VLOOKUP(VLOOKUP(B128,属性中转表!A:G,7,FALSE),属性中转表!$K$2:$P$21,6,0))&amp;IF(VLOOKUP(B128,属性中转表!A:G,7,FALSE)&gt;=50,VLOOKUP(A128,英雄数据表!A:K,9,0),IF(VLOOKUP(B128,属性中转表!A:G,7,FALSE)&gt;=25,VLOOKUP(A128,英雄数据表!A:K,5,0),""))</f>
        <v>"atk":300,"hp":5000,"undpspro":50</v>
      </c>
      <c r="J128" s="20" t="str">
        <f>IF(I128="","",属性中转表!$I$1&amp;(IF(VLOOKUP(B128,属性中转表!A:G,7,FALSE)=0,0,VLOOKUP(VLOOKUP(B128,属性中转表!A:G,7,FALSE),属性中转表!$K$2:$P$21,4,0)))+IFERROR(VLOOKUP(A128,英雄数据表!A:K,IF(武魂!B128&gt;=50,10,IF(武魂!B128&gt;=25,6)),0),0))</f>
        <v>,"dpspro":50</v>
      </c>
      <c r="K128" s="32" t="str">
        <f t="shared" si="7"/>
        <v>"atk":300,"hp":5000,"undpspro":50,"dpspro":50</v>
      </c>
      <c r="L128" s="20" t="str">
        <f>IF(B128&gt;=50,VLOOKUP(A128,英雄数据表!A:L,11,FALSE),IF(B128&gt;=25,VLOOKUP(A128,英雄数据表!A:L,7,0),""))</f>
        <v>"1108601004"</v>
      </c>
      <c r="M128" s="20" t="str">
        <f>IFERROR(VLOOKUP(B128,属性中转表!$K$2:$O$21,5,FALSE),"")</f>
        <v/>
      </c>
      <c r="N128" s="20" t="str">
        <f>IF(B128=25,VLOOKUP(A128,英雄数据表!A:L,8,FALSE),IF(B128=50,VLOOKUP(A128,英雄数据表!A:L,12,0),""))</f>
        <v/>
      </c>
    </row>
    <row r="129" spans="1:14" x14ac:dyDescent="0.3">
      <c r="A129" s="20">
        <v>11086</v>
      </c>
      <c r="B129" s="21">
        <f t="shared" si="4"/>
        <v>28</v>
      </c>
      <c r="C129" s="21">
        <v>5</v>
      </c>
      <c r="D129" s="21">
        <f>VLOOKUP(A129,英雄数据表!A:D,4,0)</f>
        <v>1</v>
      </c>
      <c r="E129" s="20" t="str">
        <f>VLOOKUP(A129,英雄数据表!A:C,3,0)</f>
        <v>永霜哀恸</v>
      </c>
      <c r="F129" s="20">
        <f t="shared" si="5"/>
        <v>11086</v>
      </c>
      <c r="G129" s="20">
        <f t="shared" si="6"/>
        <v>11086</v>
      </c>
      <c r="H129" s="21" t="str">
        <f>VLOOKUP(B129,属性中转表!A:F,6,FALSE)</f>
        <v>"hp":77400,"atk":2150</v>
      </c>
      <c r="I129" s="20" t="str">
        <f>IF(VLOOKUP(B129,属性中转表!A:G,7,FALSE)=0,"",VLOOKUP(VLOOKUP(B129,属性中转表!A:G,7,FALSE),属性中转表!$K$2:$P$21,6,0))&amp;IF(VLOOKUP(B129,属性中转表!A:G,7,FALSE)&gt;=50,VLOOKUP(A129,英雄数据表!A:K,9,0),IF(VLOOKUP(B129,属性中转表!A:G,7,FALSE)&gt;=25,VLOOKUP(A129,英雄数据表!A:K,5,0),""))</f>
        <v>"atk":300,"hp":5000,"undpspro":50</v>
      </c>
      <c r="J129" s="20" t="str">
        <f>IF(I129="","",属性中转表!$I$1&amp;(IF(VLOOKUP(B129,属性中转表!A:G,7,FALSE)=0,0,VLOOKUP(VLOOKUP(B129,属性中转表!A:G,7,FALSE),属性中转表!$K$2:$P$21,4,0)))+IFERROR(VLOOKUP(A129,英雄数据表!A:K,IF(武魂!B129&gt;=50,10,IF(武魂!B129&gt;=25,6)),0),0))</f>
        <v>,"dpspro":50</v>
      </c>
      <c r="K129" s="32" t="str">
        <f t="shared" si="7"/>
        <v>"atk":300,"hp":5000,"undpspro":50,"dpspro":50</v>
      </c>
      <c r="L129" s="20" t="str">
        <f>IF(B129&gt;=50,VLOOKUP(A129,英雄数据表!A:L,11,FALSE),IF(B129&gt;=25,VLOOKUP(A129,英雄数据表!A:L,7,0),""))</f>
        <v>"1108601004"</v>
      </c>
      <c r="M129" s="20" t="str">
        <f>IFERROR(VLOOKUP(B129,属性中转表!$K$2:$O$21,5,FALSE),"")</f>
        <v/>
      </c>
      <c r="N129" s="20" t="str">
        <f>IF(B129=25,VLOOKUP(A129,英雄数据表!A:L,8,FALSE),IF(B129=50,VLOOKUP(A129,英雄数据表!A:L,12,0),""))</f>
        <v/>
      </c>
    </row>
    <row r="130" spans="1:14" x14ac:dyDescent="0.3">
      <c r="A130" s="20">
        <v>11086</v>
      </c>
      <c r="B130" s="21">
        <f t="shared" si="4"/>
        <v>29</v>
      </c>
      <c r="C130" s="21">
        <v>5</v>
      </c>
      <c r="D130" s="21">
        <f>VLOOKUP(A130,英雄数据表!A:D,4,0)</f>
        <v>1</v>
      </c>
      <c r="E130" s="20" t="str">
        <f>VLOOKUP(A130,英雄数据表!A:C,3,0)</f>
        <v>永霜哀恸</v>
      </c>
      <c r="F130" s="20">
        <f t="shared" si="5"/>
        <v>11086</v>
      </c>
      <c r="G130" s="20">
        <f t="shared" si="6"/>
        <v>11086</v>
      </c>
      <c r="H130" s="21" t="str">
        <f>VLOOKUP(B130,属性中转表!A:F,6,FALSE)</f>
        <v>"hp":81000,"atk":2250</v>
      </c>
      <c r="I130" s="20" t="str">
        <f>IF(VLOOKUP(B130,属性中转表!A:G,7,FALSE)=0,"",VLOOKUP(VLOOKUP(B130,属性中转表!A:G,7,FALSE),属性中转表!$K$2:$P$21,6,0))&amp;IF(VLOOKUP(B130,属性中转表!A:G,7,FALSE)&gt;=50,VLOOKUP(A130,英雄数据表!A:K,9,0),IF(VLOOKUP(B130,属性中转表!A:G,7,FALSE)&gt;=25,VLOOKUP(A130,英雄数据表!A:K,5,0),""))</f>
        <v>"atk":300,"hp":5000,"undpspro":50</v>
      </c>
      <c r="J130" s="20" t="str">
        <f>IF(I130="","",属性中转表!$I$1&amp;(IF(VLOOKUP(B130,属性中转表!A:G,7,FALSE)=0,0,VLOOKUP(VLOOKUP(B130,属性中转表!A:G,7,FALSE),属性中转表!$K$2:$P$21,4,0)))+IFERROR(VLOOKUP(A130,英雄数据表!A:K,IF(武魂!B130&gt;=50,10,IF(武魂!B130&gt;=25,6)),0),0))</f>
        <v>,"dpspro":50</v>
      </c>
      <c r="K130" s="32" t="str">
        <f t="shared" si="7"/>
        <v>"atk":300,"hp":5000,"undpspro":50,"dpspro":50</v>
      </c>
      <c r="L130" s="20" t="str">
        <f>IF(B130&gt;=50,VLOOKUP(A130,英雄数据表!A:L,11,FALSE),IF(B130&gt;=25,VLOOKUP(A130,英雄数据表!A:L,7,0),""))</f>
        <v>"1108601004"</v>
      </c>
      <c r="M130" s="20" t="str">
        <f>IFERROR(VLOOKUP(B130,属性中转表!$K$2:$O$21,5,FALSE),"")</f>
        <v/>
      </c>
      <c r="N130" s="20" t="str">
        <f>IF(B130=25,VLOOKUP(A130,英雄数据表!A:L,8,FALSE),IF(B130=50,VLOOKUP(A130,英雄数据表!A:L,12,0),""))</f>
        <v/>
      </c>
    </row>
    <row r="131" spans="1:14" x14ac:dyDescent="0.3">
      <c r="A131" s="20">
        <v>11086</v>
      </c>
      <c r="B131" s="21">
        <f t="shared" ref="B131:B194" si="8">IF(A131=A130,B130+1,1)</f>
        <v>30</v>
      </c>
      <c r="C131" s="21">
        <v>5</v>
      </c>
      <c r="D131" s="21">
        <f>VLOOKUP(A131,英雄数据表!A:D,4,0)</f>
        <v>1</v>
      </c>
      <c r="E131" s="20" t="str">
        <f>VLOOKUP(A131,英雄数据表!A:C,3,0)</f>
        <v>永霜哀恸</v>
      </c>
      <c r="F131" s="20">
        <f t="shared" ref="F131:F194" si="9">A131</f>
        <v>11086</v>
      </c>
      <c r="G131" s="20">
        <f t="shared" ref="G131:G194" si="10">A131</f>
        <v>11086</v>
      </c>
      <c r="H131" s="21" t="str">
        <f>VLOOKUP(B131,属性中转表!A:F,6,FALSE)</f>
        <v>"hp":84600,"atk":2350</v>
      </c>
      <c r="I131" s="20" t="str">
        <f>IF(VLOOKUP(B131,属性中转表!A:G,7,FALSE)=0,"",VLOOKUP(VLOOKUP(B131,属性中转表!A:G,7,FALSE),属性中转表!$K$2:$P$21,6,0))&amp;IF(VLOOKUP(B131,属性中转表!A:G,7,FALSE)&gt;=50,VLOOKUP(A131,英雄数据表!A:K,9,0),IF(VLOOKUP(B131,属性中转表!A:G,7,FALSE)&gt;=25,VLOOKUP(A131,英雄数据表!A:K,5,0),""))</f>
        <v>"atk":300,"hp":5000,"undpspro":100</v>
      </c>
      <c r="J131" s="20" t="str">
        <f>IF(I131="","",属性中转表!$I$1&amp;(IF(VLOOKUP(B131,属性中转表!A:G,7,FALSE)=0,0,VLOOKUP(VLOOKUP(B131,属性中转表!A:G,7,FALSE),属性中转表!$K$2:$P$21,4,0)))+IFERROR(VLOOKUP(A131,英雄数据表!A:K,IF(武魂!B131&gt;=50,10,IF(武魂!B131&gt;=25,6)),0),0))</f>
        <v>,"dpspro":50</v>
      </c>
      <c r="K131" s="32" t="str">
        <f t="shared" ref="K131:K194" si="11">I131&amp;J131</f>
        <v>"atk":300,"hp":5000,"undpspro":100,"dpspro":50</v>
      </c>
      <c r="L131" s="20" t="str">
        <f>IF(B131&gt;=50,VLOOKUP(A131,英雄数据表!A:L,11,FALSE),IF(B131&gt;=25,VLOOKUP(A131,英雄数据表!A:L,7,0),""))</f>
        <v>"1108601004"</v>
      </c>
      <c r="M131" s="20" t="str">
        <f>IFERROR(VLOOKUP(B131,属性中转表!$K$2:$O$21,5,FALSE),"")</f>
        <v>"undpspro":50</v>
      </c>
      <c r="N131" s="20" t="str">
        <f>IF(B131=25,VLOOKUP(A131,英雄数据表!A:L,8,FALSE),IF(B131=50,VLOOKUP(A131,英雄数据表!A:L,12,0),""))</f>
        <v/>
      </c>
    </row>
    <row r="132" spans="1:14" x14ac:dyDescent="0.3">
      <c r="A132" s="20">
        <v>11086</v>
      </c>
      <c r="B132" s="21">
        <f t="shared" si="8"/>
        <v>31</v>
      </c>
      <c r="C132" s="21">
        <v>5</v>
      </c>
      <c r="D132" s="21">
        <f>VLOOKUP(A132,英雄数据表!A:D,4,0)</f>
        <v>1</v>
      </c>
      <c r="E132" s="20" t="str">
        <f>VLOOKUP(A132,英雄数据表!A:C,3,0)</f>
        <v>永霜哀恸</v>
      </c>
      <c r="F132" s="20">
        <f t="shared" si="9"/>
        <v>11086</v>
      </c>
      <c r="G132" s="20">
        <f t="shared" si="10"/>
        <v>11086</v>
      </c>
      <c r="H132" s="21" t="str">
        <f>VLOOKUP(B132,属性中转表!A:F,6,FALSE)</f>
        <v>"hp":89100,"atk":2475</v>
      </c>
      <c r="I132" s="20" t="str">
        <f>IF(VLOOKUP(B132,属性中转表!A:G,7,FALSE)=0,"",VLOOKUP(VLOOKUP(B132,属性中转表!A:G,7,FALSE),属性中转表!$K$2:$P$21,6,0))&amp;IF(VLOOKUP(B132,属性中转表!A:G,7,FALSE)&gt;=50,VLOOKUP(A132,英雄数据表!A:K,9,0),IF(VLOOKUP(B132,属性中转表!A:G,7,FALSE)&gt;=25,VLOOKUP(A132,英雄数据表!A:K,5,0),""))</f>
        <v>"atk":300,"hp":5000,"undpspro":100</v>
      </c>
      <c r="J132" s="20" t="str">
        <f>IF(I132="","",属性中转表!$I$1&amp;(IF(VLOOKUP(B132,属性中转表!A:G,7,FALSE)=0,0,VLOOKUP(VLOOKUP(B132,属性中转表!A:G,7,FALSE),属性中转表!$K$2:$P$21,4,0)))+IFERROR(VLOOKUP(A132,英雄数据表!A:K,IF(武魂!B132&gt;=50,10,IF(武魂!B132&gt;=25,6)),0),0))</f>
        <v>,"dpspro":50</v>
      </c>
      <c r="K132" s="32" t="str">
        <f t="shared" si="11"/>
        <v>"atk":300,"hp":5000,"undpspro":100,"dpspro":50</v>
      </c>
      <c r="L132" s="20" t="str">
        <f>IF(B132&gt;=50,VLOOKUP(A132,英雄数据表!A:L,11,FALSE),IF(B132&gt;=25,VLOOKUP(A132,英雄数据表!A:L,7,0),""))</f>
        <v>"1108601004"</v>
      </c>
      <c r="M132" s="20" t="str">
        <f>IFERROR(VLOOKUP(B132,属性中转表!$K$2:$O$21,5,FALSE),"")</f>
        <v/>
      </c>
      <c r="N132" s="20" t="str">
        <f>IF(B132=25,VLOOKUP(A132,英雄数据表!A:L,8,FALSE),IF(B132=50,VLOOKUP(A132,英雄数据表!A:L,12,0),""))</f>
        <v/>
      </c>
    </row>
    <row r="133" spans="1:14" x14ac:dyDescent="0.3">
      <c r="A133" s="20">
        <v>11086</v>
      </c>
      <c r="B133" s="21">
        <f t="shared" si="8"/>
        <v>32</v>
      </c>
      <c r="C133" s="21">
        <v>5</v>
      </c>
      <c r="D133" s="21">
        <f>VLOOKUP(A133,英雄数据表!A:D,4,0)</f>
        <v>1</v>
      </c>
      <c r="E133" s="20" t="str">
        <f>VLOOKUP(A133,英雄数据表!A:C,3,0)</f>
        <v>永霜哀恸</v>
      </c>
      <c r="F133" s="20">
        <f t="shared" si="9"/>
        <v>11086</v>
      </c>
      <c r="G133" s="20">
        <f t="shared" si="10"/>
        <v>11086</v>
      </c>
      <c r="H133" s="21" t="str">
        <f>VLOOKUP(B133,属性中转表!A:F,6,FALSE)</f>
        <v>"hp":93600,"atk":2600</v>
      </c>
      <c r="I133" s="20" t="str">
        <f>IF(VLOOKUP(B133,属性中转表!A:G,7,FALSE)=0,"",VLOOKUP(VLOOKUP(B133,属性中转表!A:G,7,FALSE),属性中转表!$K$2:$P$21,6,0))&amp;IF(VLOOKUP(B133,属性中转表!A:G,7,FALSE)&gt;=50,VLOOKUP(A133,英雄数据表!A:K,9,0),IF(VLOOKUP(B133,属性中转表!A:G,7,FALSE)&gt;=25,VLOOKUP(A133,英雄数据表!A:K,5,0),""))</f>
        <v>"atk":300,"hp":5000,"undpspro":100</v>
      </c>
      <c r="J133" s="20" t="str">
        <f>IF(I133="","",属性中转表!$I$1&amp;(IF(VLOOKUP(B133,属性中转表!A:G,7,FALSE)=0,0,VLOOKUP(VLOOKUP(B133,属性中转表!A:G,7,FALSE),属性中转表!$K$2:$P$21,4,0)))+IFERROR(VLOOKUP(A133,英雄数据表!A:K,IF(武魂!B133&gt;=50,10,IF(武魂!B133&gt;=25,6)),0),0))</f>
        <v>,"dpspro":50</v>
      </c>
      <c r="K133" s="32" t="str">
        <f t="shared" si="11"/>
        <v>"atk":300,"hp":5000,"undpspro":100,"dpspro":50</v>
      </c>
      <c r="L133" s="20" t="str">
        <f>IF(B133&gt;=50,VLOOKUP(A133,英雄数据表!A:L,11,FALSE),IF(B133&gt;=25,VLOOKUP(A133,英雄数据表!A:L,7,0),""))</f>
        <v>"1108601004"</v>
      </c>
      <c r="M133" s="20" t="str">
        <f>IFERROR(VLOOKUP(B133,属性中转表!$K$2:$O$21,5,FALSE),"")</f>
        <v/>
      </c>
      <c r="N133" s="20" t="str">
        <f>IF(B133=25,VLOOKUP(A133,英雄数据表!A:L,8,FALSE),IF(B133=50,VLOOKUP(A133,英雄数据表!A:L,12,0),""))</f>
        <v/>
      </c>
    </row>
    <row r="134" spans="1:14" x14ac:dyDescent="0.3">
      <c r="A134" s="20">
        <v>11086</v>
      </c>
      <c r="B134" s="21">
        <f t="shared" si="8"/>
        <v>33</v>
      </c>
      <c r="C134" s="21">
        <v>5</v>
      </c>
      <c r="D134" s="21">
        <f>VLOOKUP(A134,英雄数据表!A:D,4,0)</f>
        <v>1</v>
      </c>
      <c r="E134" s="20" t="str">
        <f>VLOOKUP(A134,英雄数据表!A:C,3,0)</f>
        <v>永霜哀恸</v>
      </c>
      <c r="F134" s="20">
        <f t="shared" si="9"/>
        <v>11086</v>
      </c>
      <c r="G134" s="20">
        <f t="shared" si="10"/>
        <v>11086</v>
      </c>
      <c r="H134" s="21" t="str">
        <f>VLOOKUP(B134,属性中转表!A:F,6,FALSE)</f>
        <v>"hp":98100,"atk":2725</v>
      </c>
      <c r="I134" s="20" t="str">
        <f>IF(VLOOKUP(B134,属性中转表!A:G,7,FALSE)=0,"",VLOOKUP(VLOOKUP(B134,属性中转表!A:G,7,FALSE),属性中转表!$K$2:$P$21,6,0))&amp;IF(VLOOKUP(B134,属性中转表!A:G,7,FALSE)&gt;=50,VLOOKUP(A134,英雄数据表!A:K,9,0),IF(VLOOKUP(B134,属性中转表!A:G,7,FALSE)&gt;=25,VLOOKUP(A134,英雄数据表!A:K,5,0),""))</f>
        <v>"atk":300,"hp":5000,"undpspro":100</v>
      </c>
      <c r="J134" s="20" t="str">
        <f>IF(I134="","",属性中转表!$I$1&amp;(IF(VLOOKUP(B134,属性中转表!A:G,7,FALSE)=0,0,VLOOKUP(VLOOKUP(B134,属性中转表!A:G,7,FALSE),属性中转表!$K$2:$P$21,4,0)))+IFERROR(VLOOKUP(A134,英雄数据表!A:K,IF(武魂!B134&gt;=50,10,IF(武魂!B134&gt;=25,6)),0),0))</f>
        <v>,"dpspro":50</v>
      </c>
      <c r="K134" s="32" t="str">
        <f t="shared" si="11"/>
        <v>"atk":300,"hp":5000,"undpspro":100,"dpspro":50</v>
      </c>
      <c r="L134" s="20" t="str">
        <f>IF(B134&gt;=50,VLOOKUP(A134,英雄数据表!A:L,11,FALSE),IF(B134&gt;=25,VLOOKUP(A134,英雄数据表!A:L,7,0),""))</f>
        <v>"1108601004"</v>
      </c>
      <c r="M134" s="20" t="str">
        <f>IFERROR(VLOOKUP(B134,属性中转表!$K$2:$O$21,5,FALSE),"")</f>
        <v/>
      </c>
      <c r="N134" s="20" t="str">
        <f>IF(B134=25,VLOOKUP(A134,英雄数据表!A:L,8,FALSE),IF(B134=50,VLOOKUP(A134,英雄数据表!A:L,12,0),""))</f>
        <v/>
      </c>
    </row>
    <row r="135" spans="1:14" x14ac:dyDescent="0.3">
      <c r="A135" s="20">
        <v>11086</v>
      </c>
      <c r="B135" s="21">
        <f t="shared" si="8"/>
        <v>34</v>
      </c>
      <c r="C135" s="21">
        <v>5</v>
      </c>
      <c r="D135" s="21">
        <f>VLOOKUP(A135,英雄数据表!A:D,4,0)</f>
        <v>1</v>
      </c>
      <c r="E135" s="20" t="str">
        <f>VLOOKUP(A135,英雄数据表!A:C,3,0)</f>
        <v>永霜哀恸</v>
      </c>
      <c r="F135" s="20">
        <f t="shared" si="9"/>
        <v>11086</v>
      </c>
      <c r="G135" s="20">
        <f t="shared" si="10"/>
        <v>11086</v>
      </c>
      <c r="H135" s="21" t="str">
        <f>VLOOKUP(B135,属性中转表!A:F,6,FALSE)</f>
        <v>"hp":102600,"atk":2850</v>
      </c>
      <c r="I135" s="20" t="str">
        <f>IF(VLOOKUP(B135,属性中转表!A:G,7,FALSE)=0,"",VLOOKUP(VLOOKUP(B135,属性中转表!A:G,7,FALSE),属性中转表!$K$2:$P$21,6,0))&amp;IF(VLOOKUP(B135,属性中转表!A:G,7,FALSE)&gt;=50,VLOOKUP(A135,英雄数据表!A:K,9,0),IF(VLOOKUP(B135,属性中转表!A:G,7,FALSE)&gt;=25,VLOOKUP(A135,英雄数据表!A:K,5,0),""))</f>
        <v>"atk":300,"hp":5000,"undpspro":100</v>
      </c>
      <c r="J135" s="20" t="str">
        <f>IF(I135="","",属性中转表!$I$1&amp;(IF(VLOOKUP(B135,属性中转表!A:G,7,FALSE)=0,0,VLOOKUP(VLOOKUP(B135,属性中转表!A:G,7,FALSE),属性中转表!$K$2:$P$21,4,0)))+IFERROR(VLOOKUP(A135,英雄数据表!A:K,IF(武魂!B135&gt;=50,10,IF(武魂!B135&gt;=25,6)),0),0))</f>
        <v>,"dpspro":50</v>
      </c>
      <c r="K135" s="32" t="str">
        <f t="shared" si="11"/>
        <v>"atk":300,"hp":5000,"undpspro":100,"dpspro":50</v>
      </c>
      <c r="L135" s="20" t="str">
        <f>IF(B135&gt;=50,VLOOKUP(A135,英雄数据表!A:L,11,FALSE),IF(B135&gt;=25,VLOOKUP(A135,英雄数据表!A:L,7,0),""))</f>
        <v>"1108601004"</v>
      </c>
      <c r="M135" s="20" t="str">
        <f>IFERROR(VLOOKUP(B135,属性中转表!$K$2:$O$21,5,FALSE),"")</f>
        <v/>
      </c>
      <c r="N135" s="20" t="str">
        <f>IF(B135=25,VLOOKUP(A135,英雄数据表!A:L,8,FALSE),IF(B135=50,VLOOKUP(A135,英雄数据表!A:L,12,0),""))</f>
        <v/>
      </c>
    </row>
    <row r="136" spans="1:14" x14ac:dyDescent="0.3">
      <c r="A136" s="20">
        <v>11086</v>
      </c>
      <c r="B136" s="21">
        <f t="shared" si="8"/>
        <v>35</v>
      </c>
      <c r="C136" s="21">
        <v>5</v>
      </c>
      <c r="D136" s="21">
        <f>VLOOKUP(A136,英雄数据表!A:D,4,0)</f>
        <v>1</v>
      </c>
      <c r="E136" s="20" t="str">
        <f>VLOOKUP(A136,英雄数据表!A:C,3,0)</f>
        <v>永霜哀恸</v>
      </c>
      <c r="F136" s="20">
        <f t="shared" si="9"/>
        <v>11086</v>
      </c>
      <c r="G136" s="20">
        <f t="shared" si="10"/>
        <v>11086</v>
      </c>
      <c r="H136" s="21" t="str">
        <f>VLOOKUP(B136,属性中转表!A:F,6,FALSE)</f>
        <v>"hp":107100,"atk":2975</v>
      </c>
      <c r="I136" s="20" t="str">
        <f>IF(VLOOKUP(B136,属性中转表!A:G,7,FALSE)=0,"",VLOOKUP(VLOOKUP(B136,属性中转表!A:G,7,FALSE),属性中转表!$K$2:$P$21,6,0))&amp;IF(VLOOKUP(B136,属性中转表!A:G,7,FALSE)&gt;=50,VLOOKUP(A136,英雄数据表!A:K,9,0),IF(VLOOKUP(B136,属性中转表!A:G,7,FALSE)&gt;=25,VLOOKUP(A136,英雄数据表!A:K,5,0),""))</f>
        <v>"atk":300,"hp":5000,"undpspro":100</v>
      </c>
      <c r="J136" s="20" t="str">
        <f>IF(I136="","",属性中转表!$I$1&amp;(IF(VLOOKUP(B136,属性中转表!A:G,7,FALSE)=0,0,VLOOKUP(VLOOKUP(B136,属性中转表!A:G,7,FALSE),属性中转表!$K$2:$P$21,4,0)))+IFERROR(VLOOKUP(A136,英雄数据表!A:K,IF(武魂!B136&gt;=50,10,IF(武魂!B136&gt;=25,6)),0),0))</f>
        <v>,"dpspro":100</v>
      </c>
      <c r="K136" s="32" t="str">
        <f t="shared" si="11"/>
        <v>"atk":300,"hp":5000,"undpspro":100,"dpspro":100</v>
      </c>
      <c r="L136" s="20" t="str">
        <f>IF(B136&gt;=50,VLOOKUP(A136,英雄数据表!A:L,11,FALSE),IF(B136&gt;=25,VLOOKUP(A136,英雄数据表!A:L,7,0),""))</f>
        <v>"1108601004"</v>
      </c>
      <c r="M136" s="20" t="str">
        <f>IFERROR(VLOOKUP(B136,属性中转表!$K$2:$O$21,5,FALSE),"")</f>
        <v>"dpspro":50</v>
      </c>
      <c r="N136" s="20" t="str">
        <f>IF(B136=25,VLOOKUP(A136,英雄数据表!A:L,8,FALSE),IF(B136=50,VLOOKUP(A136,英雄数据表!A:L,12,0),""))</f>
        <v/>
      </c>
    </row>
    <row r="137" spans="1:14" x14ac:dyDescent="0.3">
      <c r="A137" s="20">
        <v>11086</v>
      </c>
      <c r="B137" s="21">
        <f t="shared" si="8"/>
        <v>36</v>
      </c>
      <c r="C137" s="21">
        <v>5</v>
      </c>
      <c r="D137" s="21">
        <f>VLOOKUP(A137,英雄数据表!A:D,4,0)</f>
        <v>1</v>
      </c>
      <c r="E137" s="20" t="str">
        <f>VLOOKUP(A137,英雄数据表!A:C,3,0)</f>
        <v>永霜哀恸</v>
      </c>
      <c r="F137" s="20">
        <f t="shared" si="9"/>
        <v>11086</v>
      </c>
      <c r="G137" s="20">
        <f t="shared" si="10"/>
        <v>11086</v>
      </c>
      <c r="H137" s="21" t="str">
        <f>VLOOKUP(B137,属性中转表!A:F,6,FALSE)</f>
        <v>"hp":111600,"atk":3100</v>
      </c>
      <c r="I137" s="20" t="str">
        <f>IF(VLOOKUP(B137,属性中转表!A:G,7,FALSE)=0,"",VLOOKUP(VLOOKUP(B137,属性中转表!A:G,7,FALSE),属性中转表!$K$2:$P$21,6,0))&amp;IF(VLOOKUP(B137,属性中转表!A:G,7,FALSE)&gt;=50,VLOOKUP(A137,英雄数据表!A:K,9,0),IF(VLOOKUP(B137,属性中转表!A:G,7,FALSE)&gt;=25,VLOOKUP(A137,英雄数据表!A:K,5,0),""))</f>
        <v>"atk":300,"hp":5000,"undpspro":100</v>
      </c>
      <c r="J137" s="20" t="str">
        <f>IF(I137="","",属性中转表!$I$1&amp;(IF(VLOOKUP(B137,属性中转表!A:G,7,FALSE)=0,0,VLOOKUP(VLOOKUP(B137,属性中转表!A:G,7,FALSE),属性中转表!$K$2:$P$21,4,0)))+IFERROR(VLOOKUP(A137,英雄数据表!A:K,IF(武魂!B137&gt;=50,10,IF(武魂!B137&gt;=25,6)),0),0))</f>
        <v>,"dpspro":100</v>
      </c>
      <c r="K137" s="32" t="str">
        <f t="shared" si="11"/>
        <v>"atk":300,"hp":5000,"undpspro":100,"dpspro":100</v>
      </c>
      <c r="L137" s="20" t="str">
        <f>IF(B137&gt;=50,VLOOKUP(A137,英雄数据表!A:L,11,FALSE),IF(B137&gt;=25,VLOOKUP(A137,英雄数据表!A:L,7,0),""))</f>
        <v>"1108601004"</v>
      </c>
      <c r="M137" s="20" t="str">
        <f>IFERROR(VLOOKUP(B137,属性中转表!$K$2:$O$21,5,FALSE),"")</f>
        <v/>
      </c>
      <c r="N137" s="20" t="str">
        <f>IF(B137=25,VLOOKUP(A137,英雄数据表!A:L,8,FALSE),IF(B137=50,VLOOKUP(A137,英雄数据表!A:L,12,0),""))</f>
        <v/>
      </c>
    </row>
    <row r="138" spans="1:14" x14ac:dyDescent="0.3">
      <c r="A138" s="20">
        <v>11086</v>
      </c>
      <c r="B138" s="21">
        <f t="shared" si="8"/>
        <v>37</v>
      </c>
      <c r="C138" s="21">
        <v>5</v>
      </c>
      <c r="D138" s="21">
        <f>VLOOKUP(A138,英雄数据表!A:D,4,0)</f>
        <v>1</v>
      </c>
      <c r="E138" s="20" t="str">
        <f>VLOOKUP(A138,英雄数据表!A:C,3,0)</f>
        <v>永霜哀恸</v>
      </c>
      <c r="F138" s="20">
        <f t="shared" si="9"/>
        <v>11086</v>
      </c>
      <c r="G138" s="20">
        <f t="shared" si="10"/>
        <v>11086</v>
      </c>
      <c r="H138" s="21" t="str">
        <f>VLOOKUP(B138,属性中转表!A:F,6,FALSE)</f>
        <v>"hp":116100,"atk":3225</v>
      </c>
      <c r="I138" s="20" t="str">
        <f>IF(VLOOKUP(B138,属性中转表!A:G,7,FALSE)=0,"",VLOOKUP(VLOOKUP(B138,属性中转表!A:G,7,FALSE),属性中转表!$K$2:$P$21,6,0))&amp;IF(VLOOKUP(B138,属性中转表!A:G,7,FALSE)&gt;=50,VLOOKUP(A138,英雄数据表!A:K,9,0),IF(VLOOKUP(B138,属性中转表!A:G,7,FALSE)&gt;=25,VLOOKUP(A138,英雄数据表!A:K,5,0),""))</f>
        <v>"atk":300,"hp":5000,"undpspro":100</v>
      </c>
      <c r="J138" s="20" t="str">
        <f>IF(I138="","",属性中转表!$I$1&amp;(IF(VLOOKUP(B138,属性中转表!A:G,7,FALSE)=0,0,VLOOKUP(VLOOKUP(B138,属性中转表!A:G,7,FALSE),属性中转表!$K$2:$P$21,4,0)))+IFERROR(VLOOKUP(A138,英雄数据表!A:K,IF(武魂!B138&gt;=50,10,IF(武魂!B138&gt;=25,6)),0),0))</f>
        <v>,"dpspro":100</v>
      </c>
      <c r="K138" s="32" t="str">
        <f t="shared" si="11"/>
        <v>"atk":300,"hp":5000,"undpspro":100,"dpspro":100</v>
      </c>
      <c r="L138" s="20" t="str">
        <f>IF(B138&gt;=50,VLOOKUP(A138,英雄数据表!A:L,11,FALSE),IF(B138&gt;=25,VLOOKUP(A138,英雄数据表!A:L,7,0),""))</f>
        <v>"1108601004"</v>
      </c>
      <c r="M138" s="20" t="str">
        <f>IFERROR(VLOOKUP(B138,属性中转表!$K$2:$O$21,5,FALSE),"")</f>
        <v/>
      </c>
      <c r="N138" s="20" t="str">
        <f>IF(B138=25,VLOOKUP(A138,英雄数据表!A:L,8,FALSE),IF(B138=50,VLOOKUP(A138,英雄数据表!A:L,12,0),""))</f>
        <v/>
      </c>
    </row>
    <row r="139" spans="1:14" x14ac:dyDescent="0.3">
      <c r="A139" s="20">
        <v>11086</v>
      </c>
      <c r="B139" s="21">
        <f t="shared" si="8"/>
        <v>38</v>
      </c>
      <c r="C139" s="21">
        <v>5</v>
      </c>
      <c r="D139" s="21">
        <f>VLOOKUP(A139,英雄数据表!A:D,4,0)</f>
        <v>1</v>
      </c>
      <c r="E139" s="20" t="str">
        <f>VLOOKUP(A139,英雄数据表!A:C,3,0)</f>
        <v>永霜哀恸</v>
      </c>
      <c r="F139" s="20">
        <f t="shared" si="9"/>
        <v>11086</v>
      </c>
      <c r="G139" s="20">
        <f t="shared" si="10"/>
        <v>11086</v>
      </c>
      <c r="H139" s="21" t="str">
        <f>VLOOKUP(B139,属性中转表!A:F,6,FALSE)</f>
        <v>"hp":120600,"atk":3350</v>
      </c>
      <c r="I139" s="20" t="str">
        <f>IF(VLOOKUP(B139,属性中转表!A:G,7,FALSE)=0,"",VLOOKUP(VLOOKUP(B139,属性中转表!A:G,7,FALSE),属性中转表!$K$2:$P$21,6,0))&amp;IF(VLOOKUP(B139,属性中转表!A:G,7,FALSE)&gt;=50,VLOOKUP(A139,英雄数据表!A:K,9,0),IF(VLOOKUP(B139,属性中转表!A:G,7,FALSE)&gt;=25,VLOOKUP(A139,英雄数据表!A:K,5,0),""))</f>
        <v>"atk":300,"hp":5000,"undpspro":100</v>
      </c>
      <c r="J139" s="20" t="str">
        <f>IF(I139="","",属性中转表!$I$1&amp;(IF(VLOOKUP(B139,属性中转表!A:G,7,FALSE)=0,0,VLOOKUP(VLOOKUP(B139,属性中转表!A:G,7,FALSE),属性中转表!$K$2:$P$21,4,0)))+IFERROR(VLOOKUP(A139,英雄数据表!A:K,IF(武魂!B139&gt;=50,10,IF(武魂!B139&gt;=25,6)),0),0))</f>
        <v>,"dpspro":100</v>
      </c>
      <c r="K139" s="32" t="str">
        <f t="shared" si="11"/>
        <v>"atk":300,"hp":5000,"undpspro":100,"dpspro":100</v>
      </c>
      <c r="L139" s="20" t="str">
        <f>IF(B139&gt;=50,VLOOKUP(A139,英雄数据表!A:L,11,FALSE),IF(B139&gt;=25,VLOOKUP(A139,英雄数据表!A:L,7,0),""))</f>
        <v>"1108601004"</v>
      </c>
      <c r="M139" s="20" t="str">
        <f>IFERROR(VLOOKUP(B139,属性中转表!$K$2:$O$21,5,FALSE),"")</f>
        <v/>
      </c>
      <c r="N139" s="20" t="str">
        <f>IF(B139=25,VLOOKUP(A139,英雄数据表!A:L,8,FALSE),IF(B139=50,VLOOKUP(A139,英雄数据表!A:L,12,0),""))</f>
        <v/>
      </c>
    </row>
    <row r="140" spans="1:14" x14ac:dyDescent="0.3">
      <c r="A140" s="20">
        <v>11086</v>
      </c>
      <c r="B140" s="21">
        <f t="shared" si="8"/>
        <v>39</v>
      </c>
      <c r="C140" s="21">
        <v>5</v>
      </c>
      <c r="D140" s="21">
        <f>VLOOKUP(A140,英雄数据表!A:D,4,0)</f>
        <v>1</v>
      </c>
      <c r="E140" s="20" t="str">
        <f>VLOOKUP(A140,英雄数据表!A:C,3,0)</f>
        <v>永霜哀恸</v>
      </c>
      <c r="F140" s="20">
        <f t="shared" si="9"/>
        <v>11086</v>
      </c>
      <c r="G140" s="20">
        <f t="shared" si="10"/>
        <v>11086</v>
      </c>
      <c r="H140" s="21" t="str">
        <f>VLOOKUP(B140,属性中转表!A:F,6,FALSE)</f>
        <v>"hp":125100,"atk":3475</v>
      </c>
      <c r="I140" s="20" t="str">
        <f>IF(VLOOKUP(B140,属性中转表!A:G,7,FALSE)=0,"",VLOOKUP(VLOOKUP(B140,属性中转表!A:G,7,FALSE),属性中转表!$K$2:$P$21,6,0))&amp;IF(VLOOKUP(B140,属性中转表!A:G,7,FALSE)&gt;=50,VLOOKUP(A140,英雄数据表!A:K,9,0),IF(VLOOKUP(B140,属性中转表!A:G,7,FALSE)&gt;=25,VLOOKUP(A140,英雄数据表!A:K,5,0),""))</f>
        <v>"atk":300,"hp":5000,"undpspro":100</v>
      </c>
      <c r="J140" s="20" t="str">
        <f>IF(I140="","",属性中转表!$I$1&amp;(IF(VLOOKUP(B140,属性中转表!A:G,7,FALSE)=0,0,VLOOKUP(VLOOKUP(B140,属性中转表!A:G,7,FALSE),属性中转表!$K$2:$P$21,4,0)))+IFERROR(VLOOKUP(A140,英雄数据表!A:K,IF(武魂!B140&gt;=50,10,IF(武魂!B140&gt;=25,6)),0),0))</f>
        <v>,"dpspro":100</v>
      </c>
      <c r="K140" s="32" t="str">
        <f t="shared" si="11"/>
        <v>"atk":300,"hp":5000,"undpspro":100,"dpspro":100</v>
      </c>
      <c r="L140" s="20" t="str">
        <f>IF(B140&gt;=50,VLOOKUP(A140,英雄数据表!A:L,11,FALSE),IF(B140&gt;=25,VLOOKUP(A140,英雄数据表!A:L,7,0),""))</f>
        <v>"1108601004"</v>
      </c>
      <c r="M140" s="20" t="str">
        <f>IFERROR(VLOOKUP(B140,属性中转表!$K$2:$O$21,5,FALSE),"")</f>
        <v/>
      </c>
      <c r="N140" s="20" t="str">
        <f>IF(B140=25,VLOOKUP(A140,英雄数据表!A:L,8,FALSE),IF(B140=50,VLOOKUP(A140,英雄数据表!A:L,12,0),""))</f>
        <v/>
      </c>
    </row>
    <row r="141" spans="1:14" x14ac:dyDescent="0.3">
      <c r="A141" s="20">
        <v>11086</v>
      </c>
      <c r="B141" s="21">
        <f t="shared" si="8"/>
        <v>40</v>
      </c>
      <c r="C141" s="21">
        <v>5</v>
      </c>
      <c r="D141" s="21">
        <f>VLOOKUP(A141,英雄数据表!A:D,4,0)</f>
        <v>1</v>
      </c>
      <c r="E141" s="20" t="str">
        <f>VLOOKUP(A141,英雄数据表!A:C,3,0)</f>
        <v>永霜哀恸</v>
      </c>
      <c r="F141" s="20">
        <f t="shared" si="9"/>
        <v>11086</v>
      </c>
      <c r="G141" s="20">
        <f t="shared" si="10"/>
        <v>11086</v>
      </c>
      <c r="H141" s="21" t="str">
        <f>VLOOKUP(B141,属性中转表!A:F,6,FALSE)</f>
        <v>"hp":129600,"atk":3600</v>
      </c>
      <c r="I141" s="20" t="str">
        <f>IF(VLOOKUP(B141,属性中转表!A:G,7,FALSE)=0,"",VLOOKUP(VLOOKUP(B141,属性中转表!A:G,7,FALSE),属性中转表!$K$2:$P$21,6,0))&amp;IF(VLOOKUP(B141,属性中转表!A:G,7,FALSE)&gt;=50,VLOOKUP(A141,英雄数据表!A:K,9,0),IF(VLOOKUP(B141,属性中转表!A:G,7,FALSE)&gt;=25,VLOOKUP(A141,英雄数据表!A:K,5,0),""))</f>
        <v>"atk":300,"hp":5000,"undpspro":100,"pvpdpspro":50</v>
      </c>
      <c r="J141" s="20" t="str">
        <f>IF(I141="","",属性中转表!$I$1&amp;(IF(VLOOKUP(B141,属性中转表!A:G,7,FALSE)=0,0,VLOOKUP(VLOOKUP(B141,属性中转表!A:G,7,FALSE),属性中转表!$K$2:$P$21,4,0)))+IFERROR(VLOOKUP(A141,英雄数据表!A:K,IF(武魂!B141&gt;=50,10,IF(武魂!B141&gt;=25,6)),0),0))</f>
        <v>,"dpspro":100</v>
      </c>
      <c r="K141" s="32" t="str">
        <f t="shared" si="11"/>
        <v>"atk":300,"hp":5000,"undpspro":100,"pvpdpspro":50,"dpspro":100</v>
      </c>
      <c r="L141" s="20" t="str">
        <f>IF(B141&gt;=50,VLOOKUP(A141,英雄数据表!A:L,11,FALSE),IF(B141&gt;=25,VLOOKUP(A141,英雄数据表!A:L,7,0),""))</f>
        <v>"1108601004"</v>
      </c>
      <c r="M141" s="20" t="str">
        <f>IFERROR(VLOOKUP(B141,属性中转表!$K$2:$O$21,5,FALSE),"")</f>
        <v>"pvpdpspro":50</v>
      </c>
      <c r="N141" s="20" t="str">
        <f>IF(B141=25,VLOOKUP(A141,英雄数据表!A:L,8,FALSE),IF(B141=50,VLOOKUP(A141,英雄数据表!A:L,12,0),""))</f>
        <v/>
      </c>
    </row>
    <row r="142" spans="1:14" x14ac:dyDescent="0.3">
      <c r="A142" s="20">
        <v>11086</v>
      </c>
      <c r="B142" s="21">
        <f t="shared" si="8"/>
        <v>41</v>
      </c>
      <c r="C142" s="21">
        <v>5</v>
      </c>
      <c r="D142" s="21">
        <f>VLOOKUP(A142,英雄数据表!A:D,4,0)</f>
        <v>1</v>
      </c>
      <c r="E142" s="20" t="str">
        <f>VLOOKUP(A142,英雄数据表!A:C,3,0)</f>
        <v>永霜哀恸</v>
      </c>
      <c r="F142" s="20">
        <f t="shared" si="9"/>
        <v>11086</v>
      </c>
      <c r="G142" s="20">
        <f t="shared" si="10"/>
        <v>11086</v>
      </c>
      <c r="H142" s="21" t="str">
        <f>VLOOKUP(B142,属性中转表!A:F,6,FALSE)</f>
        <v>"hp":135000,"atk":3750</v>
      </c>
      <c r="I142" s="20" t="str">
        <f>IF(VLOOKUP(B142,属性中转表!A:G,7,FALSE)=0,"",VLOOKUP(VLOOKUP(B142,属性中转表!A:G,7,FALSE),属性中转表!$K$2:$P$21,6,0))&amp;IF(VLOOKUP(B142,属性中转表!A:G,7,FALSE)&gt;=50,VLOOKUP(A142,英雄数据表!A:K,9,0),IF(VLOOKUP(B142,属性中转表!A:G,7,FALSE)&gt;=25,VLOOKUP(A142,英雄数据表!A:K,5,0),""))</f>
        <v>"atk":300,"hp":5000,"undpspro":100,"pvpdpspro":50</v>
      </c>
      <c r="J142" s="20" t="str">
        <f>IF(I142="","",属性中转表!$I$1&amp;(IF(VLOOKUP(B142,属性中转表!A:G,7,FALSE)=0,0,VLOOKUP(VLOOKUP(B142,属性中转表!A:G,7,FALSE),属性中转表!$K$2:$P$21,4,0)))+IFERROR(VLOOKUP(A142,英雄数据表!A:K,IF(武魂!B142&gt;=50,10,IF(武魂!B142&gt;=25,6)),0),0))</f>
        <v>,"dpspro":100</v>
      </c>
      <c r="K142" s="32" t="str">
        <f t="shared" si="11"/>
        <v>"atk":300,"hp":5000,"undpspro":100,"pvpdpspro":50,"dpspro":100</v>
      </c>
      <c r="L142" s="20" t="str">
        <f>IF(B142&gt;=50,VLOOKUP(A142,英雄数据表!A:L,11,FALSE),IF(B142&gt;=25,VLOOKUP(A142,英雄数据表!A:L,7,0),""))</f>
        <v>"1108601004"</v>
      </c>
      <c r="M142" s="20" t="str">
        <f>IFERROR(VLOOKUP(B142,属性中转表!$K$2:$O$21,5,FALSE),"")</f>
        <v/>
      </c>
      <c r="N142" s="20" t="str">
        <f>IF(B142=25,VLOOKUP(A142,英雄数据表!A:L,8,FALSE),IF(B142=50,VLOOKUP(A142,英雄数据表!A:L,12,0),""))</f>
        <v/>
      </c>
    </row>
    <row r="143" spans="1:14" x14ac:dyDescent="0.3">
      <c r="A143" s="20">
        <v>11086</v>
      </c>
      <c r="B143" s="21">
        <f t="shared" si="8"/>
        <v>42</v>
      </c>
      <c r="C143" s="21">
        <v>5</v>
      </c>
      <c r="D143" s="21">
        <f>VLOOKUP(A143,英雄数据表!A:D,4,0)</f>
        <v>1</v>
      </c>
      <c r="E143" s="20" t="str">
        <f>VLOOKUP(A143,英雄数据表!A:C,3,0)</f>
        <v>永霜哀恸</v>
      </c>
      <c r="F143" s="20">
        <f t="shared" si="9"/>
        <v>11086</v>
      </c>
      <c r="G143" s="20">
        <f t="shared" si="10"/>
        <v>11086</v>
      </c>
      <c r="H143" s="21" t="str">
        <f>VLOOKUP(B143,属性中转表!A:F,6,FALSE)</f>
        <v>"hp":140400,"atk":3900</v>
      </c>
      <c r="I143" s="20" t="str">
        <f>IF(VLOOKUP(B143,属性中转表!A:G,7,FALSE)=0,"",VLOOKUP(VLOOKUP(B143,属性中转表!A:G,7,FALSE),属性中转表!$K$2:$P$21,6,0))&amp;IF(VLOOKUP(B143,属性中转表!A:G,7,FALSE)&gt;=50,VLOOKUP(A143,英雄数据表!A:K,9,0),IF(VLOOKUP(B143,属性中转表!A:G,7,FALSE)&gt;=25,VLOOKUP(A143,英雄数据表!A:K,5,0),""))</f>
        <v>"atk":300,"hp":5000,"undpspro":100,"pvpdpspro":50</v>
      </c>
      <c r="J143" s="20" t="str">
        <f>IF(I143="","",属性中转表!$I$1&amp;(IF(VLOOKUP(B143,属性中转表!A:G,7,FALSE)=0,0,VLOOKUP(VLOOKUP(B143,属性中转表!A:G,7,FALSE),属性中转表!$K$2:$P$21,4,0)))+IFERROR(VLOOKUP(A143,英雄数据表!A:K,IF(武魂!B143&gt;=50,10,IF(武魂!B143&gt;=25,6)),0),0))</f>
        <v>,"dpspro":100</v>
      </c>
      <c r="K143" s="32" t="str">
        <f t="shared" si="11"/>
        <v>"atk":300,"hp":5000,"undpspro":100,"pvpdpspro":50,"dpspro":100</v>
      </c>
      <c r="L143" s="20" t="str">
        <f>IF(B143&gt;=50,VLOOKUP(A143,英雄数据表!A:L,11,FALSE),IF(B143&gt;=25,VLOOKUP(A143,英雄数据表!A:L,7,0),""))</f>
        <v>"1108601004"</v>
      </c>
      <c r="M143" s="20" t="str">
        <f>IFERROR(VLOOKUP(B143,属性中转表!$K$2:$O$21,5,FALSE),"")</f>
        <v/>
      </c>
      <c r="N143" s="20" t="str">
        <f>IF(B143=25,VLOOKUP(A143,英雄数据表!A:L,8,FALSE),IF(B143=50,VLOOKUP(A143,英雄数据表!A:L,12,0),""))</f>
        <v/>
      </c>
    </row>
    <row r="144" spans="1:14" x14ac:dyDescent="0.3">
      <c r="A144" s="20">
        <v>11086</v>
      </c>
      <c r="B144" s="21">
        <f t="shared" si="8"/>
        <v>43</v>
      </c>
      <c r="C144" s="21">
        <v>5</v>
      </c>
      <c r="D144" s="21">
        <f>VLOOKUP(A144,英雄数据表!A:D,4,0)</f>
        <v>1</v>
      </c>
      <c r="E144" s="20" t="str">
        <f>VLOOKUP(A144,英雄数据表!A:C,3,0)</f>
        <v>永霜哀恸</v>
      </c>
      <c r="F144" s="20">
        <f t="shared" si="9"/>
        <v>11086</v>
      </c>
      <c r="G144" s="20">
        <f t="shared" si="10"/>
        <v>11086</v>
      </c>
      <c r="H144" s="21" t="str">
        <f>VLOOKUP(B144,属性中转表!A:F,6,FALSE)</f>
        <v>"hp":145800,"atk":4050</v>
      </c>
      <c r="I144" s="20" t="str">
        <f>IF(VLOOKUP(B144,属性中转表!A:G,7,FALSE)=0,"",VLOOKUP(VLOOKUP(B144,属性中转表!A:G,7,FALSE),属性中转表!$K$2:$P$21,6,0))&amp;IF(VLOOKUP(B144,属性中转表!A:G,7,FALSE)&gt;=50,VLOOKUP(A144,英雄数据表!A:K,9,0),IF(VLOOKUP(B144,属性中转表!A:G,7,FALSE)&gt;=25,VLOOKUP(A144,英雄数据表!A:K,5,0),""))</f>
        <v>"atk":300,"hp":5000,"undpspro":100,"pvpdpspro":50</v>
      </c>
      <c r="J144" s="20" t="str">
        <f>IF(I144="","",属性中转表!$I$1&amp;(IF(VLOOKUP(B144,属性中转表!A:G,7,FALSE)=0,0,VLOOKUP(VLOOKUP(B144,属性中转表!A:G,7,FALSE),属性中转表!$K$2:$P$21,4,0)))+IFERROR(VLOOKUP(A144,英雄数据表!A:K,IF(武魂!B144&gt;=50,10,IF(武魂!B144&gt;=25,6)),0),0))</f>
        <v>,"dpspro":100</v>
      </c>
      <c r="K144" s="32" t="str">
        <f t="shared" si="11"/>
        <v>"atk":300,"hp":5000,"undpspro":100,"pvpdpspro":50,"dpspro":100</v>
      </c>
      <c r="L144" s="20" t="str">
        <f>IF(B144&gt;=50,VLOOKUP(A144,英雄数据表!A:L,11,FALSE),IF(B144&gt;=25,VLOOKUP(A144,英雄数据表!A:L,7,0),""))</f>
        <v>"1108601004"</v>
      </c>
      <c r="M144" s="20" t="str">
        <f>IFERROR(VLOOKUP(B144,属性中转表!$K$2:$O$21,5,FALSE),"")</f>
        <v/>
      </c>
      <c r="N144" s="20" t="str">
        <f>IF(B144=25,VLOOKUP(A144,英雄数据表!A:L,8,FALSE),IF(B144=50,VLOOKUP(A144,英雄数据表!A:L,12,0),""))</f>
        <v/>
      </c>
    </row>
    <row r="145" spans="1:14" x14ac:dyDescent="0.3">
      <c r="A145" s="20">
        <v>11086</v>
      </c>
      <c r="B145" s="21">
        <f t="shared" si="8"/>
        <v>44</v>
      </c>
      <c r="C145" s="21">
        <v>5</v>
      </c>
      <c r="D145" s="21">
        <f>VLOOKUP(A145,英雄数据表!A:D,4,0)</f>
        <v>1</v>
      </c>
      <c r="E145" s="20" t="str">
        <f>VLOOKUP(A145,英雄数据表!A:C,3,0)</f>
        <v>永霜哀恸</v>
      </c>
      <c r="F145" s="20">
        <f t="shared" si="9"/>
        <v>11086</v>
      </c>
      <c r="G145" s="20">
        <f t="shared" si="10"/>
        <v>11086</v>
      </c>
      <c r="H145" s="21" t="str">
        <f>VLOOKUP(B145,属性中转表!A:F,6,FALSE)</f>
        <v>"hp":151200,"atk":4200</v>
      </c>
      <c r="I145" s="20" t="str">
        <f>IF(VLOOKUP(B145,属性中转表!A:G,7,FALSE)=0,"",VLOOKUP(VLOOKUP(B145,属性中转表!A:G,7,FALSE),属性中转表!$K$2:$P$21,6,0))&amp;IF(VLOOKUP(B145,属性中转表!A:G,7,FALSE)&gt;=50,VLOOKUP(A145,英雄数据表!A:K,9,0),IF(VLOOKUP(B145,属性中转表!A:G,7,FALSE)&gt;=25,VLOOKUP(A145,英雄数据表!A:K,5,0),""))</f>
        <v>"atk":300,"hp":5000,"undpspro":100,"pvpdpspro":50</v>
      </c>
      <c r="J145" s="20" t="str">
        <f>IF(I145="","",属性中转表!$I$1&amp;(IF(VLOOKUP(B145,属性中转表!A:G,7,FALSE)=0,0,VLOOKUP(VLOOKUP(B145,属性中转表!A:G,7,FALSE),属性中转表!$K$2:$P$21,4,0)))+IFERROR(VLOOKUP(A145,英雄数据表!A:K,IF(武魂!B145&gt;=50,10,IF(武魂!B145&gt;=25,6)),0),0))</f>
        <v>,"dpspro":100</v>
      </c>
      <c r="K145" s="32" t="str">
        <f t="shared" si="11"/>
        <v>"atk":300,"hp":5000,"undpspro":100,"pvpdpspro":50,"dpspro":100</v>
      </c>
      <c r="L145" s="20" t="str">
        <f>IF(B145&gt;=50,VLOOKUP(A145,英雄数据表!A:L,11,FALSE),IF(B145&gt;=25,VLOOKUP(A145,英雄数据表!A:L,7,0),""))</f>
        <v>"1108601004"</v>
      </c>
      <c r="M145" s="20" t="str">
        <f>IFERROR(VLOOKUP(B145,属性中转表!$K$2:$O$21,5,FALSE),"")</f>
        <v/>
      </c>
      <c r="N145" s="20" t="str">
        <f>IF(B145=25,VLOOKUP(A145,英雄数据表!A:L,8,FALSE),IF(B145=50,VLOOKUP(A145,英雄数据表!A:L,12,0),""))</f>
        <v/>
      </c>
    </row>
    <row r="146" spans="1:14" x14ac:dyDescent="0.3">
      <c r="A146" s="20">
        <v>11086</v>
      </c>
      <c r="B146" s="21">
        <f t="shared" si="8"/>
        <v>45</v>
      </c>
      <c r="C146" s="21">
        <v>5</v>
      </c>
      <c r="D146" s="21">
        <f>VLOOKUP(A146,英雄数据表!A:D,4,0)</f>
        <v>1</v>
      </c>
      <c r="E146" s="20" t="str">
        <f>VLOOKUP(A146,英雄数据表!A:C,3,0)</f>
        <v>永霜哀恸</v>
      </c>
      <c r="F146" s="20">
        <f t="shared" si="9"/>
        <v>11086</v>
      </c>
      <c r="G146" s="20">
        <f t="shared" si="10"/>
        <v>11086</v>
      </c>
      <c r="H146" s="21" t="str">
        <f>VLOOKUP(B146,属性中转表!A:F,6,FALSE)</f>
        <v>"hp":156600,"atk":4350</v>
      </c>
      <c r="I146" s="20" t="str">
        <f>IF(VLOOKUP(B146,属性中转表!A:G,7,FALSE)=0,"",VLOOKUP(VLOOKUP(B146,属性中转表!A:G,7,FALSE),属性中转表!$K$2:$P$21,6,0))&amp;IF(VLOOKUP(B146,属性中转表!A:G,7,FALSE)&gt;=50,VLOOKUP(A146,英雄数据表!A:K,9,0),IF(VLOOKUP(B146,属性中转表!A:G,7,FALSE)&gt;=25,VLOOKUP(A146,英雄数据表!A:K,5,0),""))</f>
        <v>"atk":300,"hp":5000,"undpspro":100,"pvpdpspro":50,"pvpundpspro":50</v>
      </c>
      <c r="J146" s="20" t="str">
        <f>IF(I146="","",属性中转表!$I$1&amp;(IF(VLOOKUP(B146,属性中转表!A:G,7,FALSE)=0,0,VLOOKUP(VLOOKUP(B146,属性中转表!A:G,7,FALSE),属性中转表!$K$2:$P$21,4,0)))+IFERROR(VLOOKUP(A146,英雄数据表!A:K,IF(武魂!B146&gt;=50,10,IF(武魂!B146&gt;=25,6)),0),0))</f>
        <v>,"dpspro":100</v>
      </c>
      <c r="K146" s="32" t="str">
        <f t="shared" si="11"/>
        <v>"atk":300,"hp":5000,"undpspro":100,"pvpdpspro":50,"pvpundpspro":50,"dpspro":100</v>
      </c>
      <c r="L146" s="20" t="str">
        <f>IF(B146&gt;=50,VLOOKUP(A146,英雄数据表!A:L,11,FALSE),IF(B146&gt;=25,VLOOKUP(A146,英雄数据表!A:L,7,0),""))</f>
        <v>"1108601004"</v>
      </c>
      <c r="M146" s="20" t="str">
        <f>IFERROR(VLOOKUP(B146,属性中转表!$K$2:$O$21,5,FALSE),"")</f>
        <v>"pvpundpspro":50</v>
      </c>
      <c r="N146" s="20" t="str">
        <f>IF(B146=25,VLOOKUP(A146,英雄数据表!A:L,8,FALSE),IF(B146=50,VLOOKUP(A146,英雄数据表!A:L,12,0),""))</f>
        <v/>
      </c>
    </row>
    <row r="147" spans="1:14" x14ac:dyDescent="0.3">
      <c r="A147" s="20">
        <v>11086</v>
      </c>
      <c r="B147" s="21">
        <f t="shared" si="8"/>
        <v>46</v>
      </c>
      <c r="C147" s="21">
        <v>5</v>
      </c>
      <c r="D147" s="21">
        <f>VLOOKUP(A147,英雄数据表!A:D,4,0)</f>
        <v>1</v>
      </c>
      <c r="E147" s="20" t="str">
        <f>VLOOKUP(A147,英雄数据表!A:C,3,0)</f>
        <v>永霜哀恸</v>
      </c>
      <c r="F147" s="20">
        <f t="shared" si="9"/>
        <v>11086</v>
      </c>
      <c r="G147" s="20">
        <f t="shared" si="10"/>
        <v>11086</v>
      </c>
      <c r="H147" s="21" t="str">
        <f>VLOOKUP(B147,属性中转表!A:F,6,FALSE)</f>
        <v>"hp":162000,"atk":4500</v>
      </c>
      <c r="I147" s="20" t="str">
        <f>IF(VLOOKUP(B147,属性中转表!A:G,7,FALSE)=0,"",VLOOKUP(VLOOKUP(B147,属性中转表!A:G,7,FALSE),属性中转表!$K$2:$P$21,6,0))&amp;IF(VLOOKUP(B147,属性中转表!A:G,7,FALSE)&gt;=50,VLOOKUP(A147,英雄数据表!A:K,9,0),IF(VLOOKUP(B147,属性中转表!A:G,7,FALSE)&gt;=25,VLOOKUP(A147,英雄数据表!A:K,5,0),""))</f>
        <v>"atk":300,"hp":5000,"undpspro":100,"pvpdpspro":50,"pvpundpspro":50</v>
      </c>
      <c r="J147" s="20" t="str">
        <f>IF(I147="","",属性中转表!$I$1&amp;(IF(VLOOKUP(B147,属性中转表!A:G,7,FALSE)=0,0,VLOOKUP(VLOOKUP(B147,属性中转表!A:G,7,FALSE),属性中转表!$K$2:$P$21,4,0)))+IFERROR(VLOOKUP(A147,英雄数据表!A:K,IF(武魂!B147&gt;=50,10,IF(武魂!B147&gt;=25,6)),0),0))</f>
        <v>,"dpspro":100</v>
      </c>
      <c r="K147" s="32" t="str">
        <f t="shared" si="11"/>
        <v>"atk":300,"hp":5000,"undpspro":100,"pvpdpspro":50,"pvpundpspro":50,"dpspro":100</v>
      </c>
      <c r="L147" s="20" t="str">
        <f>IF(B147&gt;=50,VLOOKUP(A147,英雄数据表!A:L,11,FALSE),IF(B147&gt;=25,VLOOKUP(A147,英雄数据表!A:L,7,0),""))</f>
        <v>"1108601004"</v>
      </c>
      <c r="M147" s="20" t="str">
        <f>IFERROR(VLOOKUP(B147,属性中转表!$K$2:$O$21,5,FALSE),"")</f>
        <v/>
      </c>
      <c r="N147" s="20" t="str">
        <f>IF(B147=25,VLOOKUP(A147,英雄数据表!A:L,8,FALSE),IF(B147=50,VLOOKUP(A147,英雄数据表!A:L,12,0),""))</f>
        <v/>
      </c>
    </row>
    <row r="148" spans="1:14" x14ac:dyDescent="0.3">
      <c r="A148" s="20">
        <v>11086</v>
      </c>
      <c r="B148" s="21">
        <f t="shared" si="8"/>
        <v>47</v>
      </c>
      <c r="C148" s="21">
        <v>5</v>
      </c>
      <c r="D148" s="21">
        <f>VLOOKUP(A148,英雄数据表!A:D,4,0)</f>
        <v>1</v>
      </c>
      <c r="E148" s="20" t="str">
        <f>VLOOKUP(A148,英雄数据表!A:C,3,0)</f>
        <v>永霜哀恸</v>
      </c>
      <c r="F148" s="20">
        <f t="shared" si="9"/>
        <v>11086</v>
      </c>
      <c r="G148" s="20">
        <f t="shared" si="10"/>
        <v>11086</v>
      </c>
      <c r="H148" s="21" t="str">
        <f>VLOOKUP(B148,属性中转表!A:F,6,FALSE)</f>
        <v>"hp":167400,"atk":4650</v>
      </c>
      <c r="I148" s="20" t="str">
        <f>IF(VLOOKUP(B148,属性中转表!A:G,7,FALSE)=0,"",VLOOKUP(VLOOKUP(B148,属性中转表!A:G,7,FALSE),属性中转表!$K$2:$P$21,6,0))&amp;IF(VLOOKUP(B148,属性中转表!A:G,7,FALSE)&gt;=50,VLOOKUP(A148,英雄数据表!A:K,9,0),IF(VLOOKUP(B148,属性中转表!A:G,7,FALSE)&gt;=25,VLOOKUP(A148,英雄数据表!A:K,5,0),""))</f>
        <v>"atk":300,"hp":5000,"undpspro":100,"pvpdpspro":50,"pvpundpspro":50</v>
      </c>
      <c r="J148" s="20" t="str">
        <f>IF(I148="","",属性中转表!$I$1&amp;(IF(VLOOKUP(B148,属性中转表!A:G,7,FALSE)=0,0,VLOOKUP(VLOOKUP(B148,属性中转表!A:G,7,FALSE),属性中转表!$K$2:$P$21,4,0)))+IFERROR(VLOOKUP(A148,英雄数据表!A:K,IF(武魂!B148&gt;=50,10,IF(武魂!B148&gt;=25,6)),0),0))</f>
        <v>,"dpspro":100</v>
      </c>
      <c r="K148" s="32" t="str">
        <f t="shared" si="11"/>
        <v>"atk":300,"hp":5000,"undpspro":100,"pvpdpspro":50,"pvpundpspro":50,"dpspro":100</v>
      </c>
      <c r="L148" s="20" t="str">
        <f>IF(B148&gt;=50,VLOOKUP(A148,英雄数据表!A:L,11,FALSE),IF(B148&gt;=25,VLOOKUP(A148,英雄数据表!A:L,7,0),""))</f>
        <v>"1108601004"</v>
      </c>
      <c r="M148" s="20" t="str">
        <f>IFERROR(VLOOKUP(B148,属性中转表!$K$2:$O$21,5,FALSE),"")</f>
        <v/>
      </c>
      <c r="N148" s="20" t="str">
        <f>IF(B148=25,VLOOKUP(A148,英雄数据表!A:L,8,FALSE),IF(B148=50,VLOOKUP(A148,英雄数据表!A:L,12,0),""))</f>
        <v/>
      </c>
    </row>
    <row r="149" spans="1:14" x14ac:dyDescent="0.3">
      <c r="A149" s="20">
        <v>11086</v>
      </c>
      <c r="B149" s="21">
        <f t="shared" si="8"/>
        <v>48</v>
      </c>
      <c r="C149" s="21">
        <v>5</v>
      </c>
      <c r="D149" s="21">
        <f>VLOOKUP(A149,英雄数据表!A:D,4,0)</f>
        <v>1</v>
      </c>
      <c r="E149" s="20" t="str">
        <f>VLOOKUP(A149,英雄数据表!A:C,3,0)</f>
        <v>永霜哀恸</v>
      </c>
      <c r="F149" s="20">
        <f t="shared" si="9"/>
        <v>11086</v>
      </c>
      <c r="G149" s="20">
        <f t="shared" si="10"/>
        <v>11086</v>
      </c>
      <c r="H149" s="21" t="str">
        <f>VLOOKUP(B149,属性中转表!A:F,6,FALSE)</f>
        <v>"hp":172800,"atk":4800</v>
      </c>
      <c r="I149" s="20" t="str">
        <f>IF(VLOOKUP(B149,属性中转表!A:G,7,FALSE)=0,"",VLOOKUP(VLOOKUP(B149,属性中转表!A:G,7,FALSE),属性中转表!$K$2:$P$21,6,0))&amp;IF(VLOOKUP(B149,属性中转表!A:G,7,FALSE)&gt;=50,VLOOKUP(A149,英雄数据表!A:K,9,0),IF(VLOOKUP(B149,属性中转表!A:G,7,FALSE)&gt;=25,VLOOKUP(A149,英雄数据表!A:K,5,0),""))</f>
        <v>"atk":300,"hp":5000,"undpspro":100,"pvpdpspro":50,"pvpundpspro":50</v>
      </c>
      <c r="J149" s="20" t="str">
        <f>IF(I149="","",属性中转表!$I$1&amp;(IF(VLOOKUP(B149,属性中转表!A:G,7,FALSE)=0,0,VLOOKUP(VLOOKUP(B149,属性中转表!A:G,7,FALSE),属性中转表!$K$2:$P$21,4,0)))+IFERROR(VLOOKUP(A149,英雄数据表!A:K,IF(武魂!B149&gt;=50,10,IF(武魂!B149&gt;=25,6)),0),0))</f>
        <v>,"dpspro":100</v>
      </c>
      <c r="K149" s="32" t="str">
        <f t="shared" si="11"/>
        <v>"atk":300,"hp":5000,"undpspro":100,"pvpdpspro":50,"pvpundpspro":50,"dpspro":100</v>
      </c>
      <c r="L149" s="20" t="str">
        <f>IF(B149&gt;=50,VLOOKUP(A149,英雄数据表!A:L,11,FALSE),IF(B149&gt;=25,VLOOKUP(A149,英雄数据表!A:L,7,0),""))</f>
        <v>"1108601004"</v>
      </c>
      <c r="M149" s="20" t="str">
        <f>IFERROR(VLOOKUP(B149,属性中转表!$K$2:$O$21,5,FALSE),"")</f>
        <v/>
      </c>
      <c r="N149" s="20" t="str">
        <f>IF(B149=25,VLOOKUP(A149,英雄数据表!A:L,8,FALSE),IF(B149=50,VLOOKUP(A149,英雄数据表!A:L,12,0),""))</f>
        <v/>
      </c>
    </row>
    <row r="150" spans="1:14" x14ac:dyDescent="0.3">
      <c r="A150" s="20">
        <v>11086</v>
      </c>
      <c r="B150" s="21">
        <f t="shared" si="8"/>
        <v>49</v>
      </c>
      <c r="C150" s="21">
        <v>5</v>
      </c>
      <c r="D150" s="21">
        <f>VLOOKUP(A150,英雄数据表!A:D,4,0)</f>
        <v>1</v>
      </c>
      <c r="E150" s="20" t="str">
        <f>VLOOKUP(A150,英雄数据表!A:C,3,0)</f>
        <v>永霜哀恸</v>
      </c>
      <c r="F150" s="20">
        <f t="shared" si="9"/>
        <v>11086</v>
      </c>
      <c r="G150" s="20">
        <f t="shared" si="10"/>
        <v>11086</v>
      </c>
      <c r="H150" s="21" t="str">
        <f>VLOOKUP(B150,属性中转表!A:F,6,FALSE)</f>
        <v>"hp":178200,"atk":4950</v>
      </c>
      <c r="I150" s="20" t="str">
        <f>IF(VLOOKUP(B150,属性中转表!A:G,7,FALSE)=0,"",VLOOKUP(VLOOKUP(B150,属性中转表!A:G,7,FALSE),属性中转表!$K$2:$P$21,6,0))&amp;IF(VLOOKUP(B150,属性中转表!A:G,7,FALSE)&gt;=50,VLOOKUP(A150,英雄数据表!A:K,9,0),IF(VLOOKUP(B150,属性中转表!A:G,7,FALSE)&gt;=25,VLOOKUP(A150,英雄数据表!A:K,5,0),""))</f>
        <v>"atk":300,"hp":5000,"undpspro":100,"pvpdpspro":50,"pvpundpspro":50</v>
      </c>
      <c r="J150" s="20" t="str">
        <f>IF(I150="","",属性中转表!$I$1&amp;(IF(VLOOKUP(B150,属性中转表!A:G,7,FALSE)=0,0,VLOOKUP(VLOOKUP(B150,属性中转表!A:G,7,FALSE),属性中转表!$K$2:$P$21,4,0)))+IFERROR(VLOOKUP(A150,英雄数据表!A:K,IF(武魂!B150&gt;=50,10,IF(武魂!B150&gt;=25,6)),0),0))</f>
        <v>,"dpspro":100</v>
      </c>
      <c r="K150" s="32" t="str">
        <f t="shared" si="11"/>
        <v>"atk":300,"hp":5000,"undpspro":100,"pvpdpspro":50,"pvpundpspro":50,"dpspro":100</v>
      </c>
      <c r="L150" s="20" t="str">
        <f>IF(B150&gt;=50,VLOOKUP(A150,英雄数据表!A:L,11,FALSE),IF(B150&gt;=25,VLOOKUP(A150,英雄数据表!A:L,7,0),""))</f>
        <v>"1108601004"</v>
      </c>
      <c r="M150" s="20" t="str">
        <f>IFERROR(VLOOKUP(B150,属性中转表!$K$2:$O$21,5,FALSE),"")</f>
        <v/>
      </c>
      <c r="N150" s="20" t="str">
        <f>IF(B150=25,VLOOKUP(A150,英雄数据表!A:L,8,FALSE),IF(B150=50,VLOOKUP(A150,英雄数据表!A:L,12,0),""))</f>
        <v/>
      </c>
    </row>
    <row r="151" spans="1:14" x14ac:dyDescent="0.3">
      <c r="A151" s="20">
        <v>11086</v>
      </c>
      <c r="B151" s="21">
        <f t="shared" si="8"/>
        <v>50</v>
      </c>
      <c r="C151" s="21">
        <v>5</v>
      </c>
      <c r="D151" s="21">
        <f>VLOOKUP(A151,英雄数据表!A:D,4,0)</f>
        <v>1</v>
      </c>
      <c r="E151" s="20" t="str">
        <f>VLOOKUP(A151,英雄数据表!A:C,3,0)</f>
        <v>永霜哀恸</v>
      </c>
      <c r="F151" s="20">
        <f t="shared" si="9"/>
        <v>11086</v>
      </c>
      <c r="G151" s="20">
        <f t="shared" si="10"/>
        <v>11086</v>
      </c>
      <c r="H151" s="21" t="str">
        <f>VLOOKUP(B151,属性中转表!A:F,6,FALSE)</f>
        <v>"hp":183600,"atk":5100</v>
      </c>
      <c r="I151" s="20" t="str">
        <f>IF(VLOOKUP(B151,属性中转表!A:G,7,FALSE)=0,"",VLOOKUP(VLOOKUP(B151,属性中转表!A:G,7,FALSE),属性中转表!$K$2:$P$21,6,0))&amp;IF(VLOOKUP(B151,属性中转表!A:G,7,FALSE)&gt;=50,VLOOKUP(A151,英雄数据表!A:K,9,0),IF(VLOOKUP(B151,属性中转表!A:G,7,FALSE)&gt;=25,VLOOKUP(A151,英雄数据表!A:K,5,0),""))</f>
        <v>"atk":300,"hp":5000,"undpspro":100,"pvpdpspro":50,"pvpundpspro":50</v>
      </c>
      <c r="J151" s="20" t="str">
        <f>IF(I151="","",属性中转表!$I$1&amp;(IF(VLOOKUP(B151,属性中转表!A:G,7,FALSE)=0,0,VLOOKUP(VLOOKUP(B151,属性中转表!A:G,7,FALSE),属性中转表!$K$2:$P$21,4,0)))+IFERROR(VLOOKUP(A151,英雄数据表!A:K,IF(武魂!B151&gt;=50,10,IF(武魂!B151&gt;=25,6)),0),0))</f>
        <v>,"dpspro":100</v>
      </c>
      <c r="K151" s="32" t="str">
        <f t="shared" si="11"/>
        <v>"atk":300,"hp":5000,"undpspro":100,"pvpdpspro":50,"pvpundpspro":50,"dpspro":100</v>
      </c>
      <c r="L151" s="20" t="str">
        <f>IF(B151&gt;=50,VLOOKUP(A151,英雄数据表!A:L,11,FALSE),IF(B151&gt;=25,VLOOKUP(A151,英雄数据表!A:L,7,0),""))</f>
        <v>"1108602004"</v>
      </c>
      <c r="M151" s="20" t="str">
        <f>IFERROR(VLOOKUP(B151,属性中转表!$K$2:$O$21,5,FALSE),"")</f>
        <v/>
      </c>
      <c r="N151" s="20" t="str">
        <f>IF(B151=25,VLOOKUP(A151,英雄数据表!A:L,8,FALSE),IF(B151=50,VLOOKUP(A151,英雄数据表!A:L,12,0),""))</f>
        <v>怒气技对敌人造成伤害时，若敌人生命值低于40%，则对敌人100%造成眩晕，持续2回合</v>
      </c>
    </row>
    <row r="152" spans="1:14" x14ac:dyDescent="0.3">
      <c r="A152" s="20">
        <v>11086</v>
      </c>
      <c r="B152" s="21">
        <f t="shared" si="8"/>
        <v>51</v>
      </c>
      <c r="C152" s="21">
        <v>5</v>
      </c>
      <c r="D152" s="21">
        <f>VLOOKUP(A152,英雄数据表!A:D,4,0)</f>
        <v>1</v>
      </c>
      <c r="E152" s="20" t="str">
        <f>VLOOKUP(A152,英雄数据表!A:C,3,0)</f>
        <v>永霜哀恸</v>
      </c>
      <c r="F152" s="20">
        <f t="shared" si="9"/>
        <v>11086</v>
      </c>
      <c r="G152" s="20">
        <f t="shared" si="10"/>
        <v>11086</v>
      </c>
      <c r="H152" s="21" t="str">
        <f>VLOOKUP(B152,属性中转表!A:F,6,FALSE)</f>
        <v>"hp":189000,"atk":5250</v>
      </c>
      <c r="I152" s="20" t="str">
        <f>IF(VLOOKUP(B152,属性中转表!A:G,7,FALSE)=0,"",VLOOKUP(VLOOKUP(B152,属性中转表!A:G,7,FALSE),属性中转表!$K$2:$P$21,6,0))&amp;IF(VLOOKUP(B152,属性中转表!A:G,7,FALSE)&gt;=50,VLOOKUP(A152,英雄数据表!A:K,9,0),IF(VLOOKUP(B152,属性中转表!A:G,7,FALSE)&gt;=25,VLOOKUP(A152,英雄数据表!A:K,5,0),""))</f>
        <v>"atk":300,"hp":5000,"undpspro":100,"pvpdpspro":50,"pvpundpspro":50</v>
      </c>
      <c r="J152" s="20" t="str">
        <f>IF(I152="","",属性中转表!$I$1&amp;(IF(VLOOKUP(B152,属性中转表!A:G,7,FALSE)=0,0,VLOOKUP(VLOOKUP(B152,属性中转表!A:G,7,FALSE),属性中转表!$K$2:$P$21,4,0)))+IFERROR(VLOOKUP(A152,英雄数据表!A:K,IF(武魂!B152&gt;=50,10,IF(武魂!B152&gt;=25,6)),0),0))</f>
        <v>,"dpspro":100</v>
      </c>
      <c r="K152" s="32" t="str">
        <f t="shared" si="11"/>
        <v>"atk":300,"hp":5000,"undpspro":100,"pvpdpspro":50,"pvpundpspro":50,"dpspro":100</v>
      </c>
      <c r="L152" s="20" t="str">
        <f>IF(B152&gt;=50,VLOOKUP(A152,英雄数据表!A:L,11,FALSE),IF(B152&gt;=25,VLOOKUP(A152,英雄数据表!A:L,7,0),""))</f>
        <v>"1108602004"</v>
      </c>
      <c r="M152" s="20" t="str">
        <f>IFERROR(VLOOKUP(B152,属性中转表!$K$2:$O$21,5,FALSE),"")</f>
        <v/>
      </c>
      <c r="N152" s="20" t="str">
        <f>IF(B152=25,VLOOKUP(A152,英雄数据表!A:L,8,FALSE),IF(B152=50,VLOOKUP(A152,英雄数据表!A:L,12,0),""))</f>
        <v/>
      </c>
    </row>
    <row r="153" spans="1:14" x14ac:dyDescent="0.3">
      <c r="A153" s="20">
        <v>11086</v>
      </c>
      <c r="B153" s="21">
        <f t="shared" si="8"/>
        <v>52</v>
      </c>
      <c r="C153" s="21">
        <v>5</v>
      </c>
      <c r="D153" s="21">
        <f>VLOOKUP(A153,英雄数据表!A:D,4,0)</f>
        <v>1</v>
      </c>
      <c r="E153" s="20" t="str">
        <f>VLOOKUP(A153,英雄数据表!A:C,3,0)</f>
        <v>永霜哀恸</v>
      </c>
      <c r="F153" s="20">
        <f t="shared" si="9"/>
        <v>11086</v>
      </c>
      <c r="G153" s="20">
        <f t="shared" si="10"/>
        <v>11086</v>
      </c>
      <c r="H153" s="21" t="str">
        <f>VLOOKUP(B153,属性中转表!A:F,6,FALSE)</f>
        <v>"hp":194400,"atk":5400</v>
      </c>
      <c r="I153" s="20" t="str">
        <f>IF(VLOOKUP(B153,属性中转表!A:G,7,FALSE)=0,"",VLOOKUP(VLOOKUP(B153,属性中转表!A:G,7,FALSE),属性中转表!$K$2:$P$21,6,0))&amp;IF(VLOOKUP(B153,属性中转表!A:G,7,FALSE)&gt;=50,VLOOKUP(A153,英雄数据表!A:K,9,0),IF(VLOOKUP(B153,属性中转表!A:G,7,FALSE)&gt;=25,VLOOKUP(A153,英雄数据表!A:K,5,0),""))</f>
        <v>"atk":300,"hp":5000,"undpspro":100,"pvpdpspro":50,"pvpundpspro":50</v>
      </c>
      <c r="J153" s="20" t="str">
        <f>IF(I153="","",属性中转表!$I$1&amp;(IF(VLOOKUP(B153,属性中转表!A:G,7,FALSE)=0,0,VLOOKUP(VLOOKUP(B153,属性中转表!A:G,7,FALSE),属性中转表!$K$2:$P$21,4,0)))+IFERROR(VLOOKUP(A153,英雄数据表!A:K,IF(武魂!B153&gt;=50,10,IF(武魂!B153&gt;=25,6)),0),0))</f>
        <v>,"dpspro":100</v>
      </c>
      <c r="K153" s="32" t="str">
        <f t="shared" si="11"/>
        <v>"atk":300,"hp":5000,"undpspro":100,"pvpdpspro":50,"pvpundpspro":50,"dpspro":100</v>
      </c>
      <c r="L153" s="20" t="str">
        <f>IF(B153&gt;=50,VLOOKUP(A153,英雄数据表!A:L,11,FALSE),IF(B153&gt;=25,VLOOKUP(A153,英雄数据表!A:L,7,0),""))</f>
        <v>"1108602004"</v>
      </c>
      <c r="M153" s="20" t="str">
        <f>IFERROR(VLOOKUP(B153,属性中转表!$K$2:$O$21,5,FALSE),"")</f>
        <v/>
      </c>
      <c r="N153" s="20" t="str">
        <f>IF(B153=25,VLOOKUP(A153,英雄数据表!A:L,8,FALSE),IF(B153=50,VLOOKUP(A153,英雄数据表!A:L,12,0),""))</f>
        <v/>
      </c>
    </row>
    <row r="154" spans="1:14" x14ac:dyDescent="0.3">
      <c r="A154" s="20">
        <v>11086</v>
      </c>
      <c r="B154" s="21">
        <f t="shared" si="8"/>
        <v>53</v>
      </c>
      <c r="C154" s="21">
        <v>5</v>
      </c>
      <c r="D154" s="21">
        <f>VLOOKUP(A154,英雄数据表!A:D,4,0)</f>
        <v>1</v>
      </c>
      <c r="E154" s="20" t="str">
        <f>VLOOKUP(A154,英雄数据表!A:C,3,0)</f>
        <v>永霜哀恸</v>
      </c>
      <c r="F154" s="20">
        <f t="shared" si="9"/>
        <v>11086</v>
      </c>
      <c r="G154" s="20">
        <f t="shared" si="10"/>
        <v>11086</v>
      </c>
      <c r="H154" s="21" t="str">
        <f>VLOOKUP(B154,属性中转表!A:F,6,FALSE)</f>
        <v>"hp":199800,"atk":5550</v>
      </c>
      <c r="I154" s="20" t="str">
        <f>IF(VLOOKUP(B154,属性中转表!A:G,7,FALSE)=0,"",VLOOKUP(VLOOKUP(B154,属性中转表!A:G,7,FALSE),属性中转表!$K$2:$P$21,6,0))&amp;IF(VLOOKUP(B154,属性中转表!A:G,7,FALSE)&gt;=50,VLOOKUP(A154,英雄数据表!A:K,9,0),IF(VLOOKUP(B154,属性中转表!A:G,7,FALSE)&gt;=25,VLOOKUP(A154,英雄数据表!A:K,5,0),""))</f>
        <v>"atk":300,"hp":5000,"undpspro":100,"pvpdpspro":50,"pvpundpspro":50</v>
      </c>
      <c r="J154" s="20" t="str">
        <f>IF(I154="","",属性中转表!$I$1&amp;(IF(VLOOKUP(B154,属性中转表!A:G,7,FALSE)=0,0,VLOOKUP(VLOOKUP(B154,属性中转表!A:G,7,FALSE),属性中转表!$K$2:$P$21,4,0)))+IFERROR(VLOOKUP(A154,英雄数据表!A:K,IF(武魂!B154&gt;=50,10,IF(武魂!B154&gt;=25,6)),0),0))</f>
        <v>,"dpspro":100</v>
      </c>
      <c r="K154" s="32" t="str">
        <f t="shared" si="11"/>
        <v>"atk":300,"hp":5000,"undpspro":100,"pvpdpspro":50,"pvpundpspro":50,"dpspro":100</v>
      </c>
      <c r="L154" s="20" t="str">
        <f>IF(B154&gt;=50,VLOOKUP(A154,英雄数据表!A:L,11,FALSE),IF(B154&gt;=25,VLOOKUP(A154,英雄数据表!A:L,7,0),""))</f>
        <v>"1108602004"</v>
      </c>
      <c r="M154" s="20" t="str">
        <f>IFERROR(VLOOKUP(B154,属性中转表!$K$2:$O$21,5,FALSE),"")</f>
        <v/>
      </c>
      <c r="N154" s="20" t="str">
        <f>IF(B154=25,VLOOKUP(A154,英雄数据表!A:L,8,FALSE),IF(B154=50,VLOOKUP(A154,英雄数据表!A:L,12,0),""))</f>
        <v/>
      </c>
    </row>
    <row r="155" spans="1:14" x14ac:dyDescent="0.3">
      <c r="A155" s="20">
        <v>11086</v>
      </c>
      <c r="B155" s="21">
        <f t="shared" si="8"/>
        <v>54</v>
      </c>
      <c r="C155" s="21">
        <v>5</v>
      </c>
      <c r="D155" s="21">
        <f>VLOOKUP(A155,英雄数据表!A:D,4,0)</f>
        <v>1</v>
      </c>
      <c r="E155" s="20" t="str">
        <f>VLOOKUP(A155,英雄数据表!A:C,3,0)</f>
        <v>永霜哀恸</v>
      </c>
      <c r="F155" s="20">
        <f t="shared" si="9"/>
        <v>11086</v>
      </c>
      <c r="G155" s="20">
        <f t="shared" si="10"/>
        <v>11086</v>
      </c>
      <c r="H155" s="21" t="str">
        <f>VLOOKUP(B155,属性中转表!A:F,6,FALSE)</f>
        <v>"hp":205200,"atk":5700</v>
      </c>
      <c r="I155" s="20" t="str">
        <f>IF(VLOOKUP(B155,属性中转表!A:G,7,FALSE)=0,"",VLOOKUP(VLOOKUP(B155,属性中转表!A:G,7,FALSE),属性中转表!$K$2:$P$21,6,0))&amp;IF(VLOOKUP(B155,属性中转表!A:G,7,FALSE)&gt;=50,VLOOKUP(A155,英雄数据表!A:K,9,0),IF(VLOOKUP(B155,属性中转表!A:G,7,FALSE)&gt;=25,VLOOKUP(A155,英雄数据表!A:K,5,0),""))</f>
        <v>"atk":300,"hp":5000,"undpspro":100,"pvpdpspro":50,"pvpundpspro":50</v>
      </c>
      <c r="J155" s="20" t="str">
        <f>IF(I155="","",属性中转表!$I$1&amp;(IF(VLOOKUP(B155,属性中转表!A:G,7,FALSE)=0,0,VLOOKUP(VLOOKUP(B155,属性中转表!A:G,7,FALSE),属性中转表!$K$2:$P$21,4,0)))+IFERROR(VLOOKUP(A155,英雄数据表!A:K,IF(武魂!B155&gt;=50,10,IF(武魂!B155&gt;=25,6)),0),0))</f>
        <v>,"dpspro":100</v>
      </c>
      <c r="K155" s="32" t="str">
        <f t="shared" si="11"/>
        <v>"atk":300,"hp":5000,"undpspro":100,"pvpdpspro":50,"pvpundpspro":50,"dpspro":100</v>
      </c>
      <c r="L155" s="20" t="str">
        <f>IF(B155&gt;=50,VLOOKUP(A155,英雄数据表!A:L,11,FALSE),IF(B155&gt;=25,VLOOKUP(A155,英雄数据表!A:L,7,0),""))</f>
        <v>"1108602004"</v>
      </c>
      <c r="M155" s="20" t="str">
        <f>IFERROR(VLOOKUP(B155,属性中转表!$K$2:$O$21,5,FALSE),"")</f>
        <v/>
      </c>
      <c r="N155" s="20" t="str">
        <f>IF(B155=25,VLOOKUP(A155,英雄数据表!A:L,8,FALSE),IF(B155=50,VLOOKUP(A155,英雄数据表!A:L,12,0),""))</f>
        <v/>
      </c>
    </row>
    <row r="156" spans="1:14" x14ac:dyDescent="0.3">
      <c r="A156" s="20">
        <v>11086</v>
      </c>
      <c r="B156" s="21">
        <f t="shared" si="8"/>
        <v>55</v>
      </c>
      <c r="C156" s="21">
        <v>5</v>
      </c>
      <c r="D156" s="21">
        <f>VLOOKUP(A156,英雄数据表!A:D,4,0)</f>
        <v>1</v>
      </c>
      <c r="E156" s="20" t="str">
        <f>VLOOKUP(A156,英雄数据表!A:C,3,0)</f>
        <v>永霜哀恸</v>
      </c>
      <c r="F156" s="20">
        <f t="shared" si="9"/>
        <v>11086</v>
      </c>
      <c r="G156" s="20">
        <f t="shared" si="10"/>
        <v>11086</v>
      </c>
      <c r="H156" s="21" t="str">
        <f>VLOOKUP(B156,属性中转表!A:F,6,FALSE)</f>
        <v>"hp":210600,"atk":5850</v>
      </c>
      <c r="I156" s="20" t="str">
        <f>IF(VLOOKUP(B156,属性中转表!A:G,7,FALSE)=0,"",VLOOKUP(VLOOKUP(B156,属性中转表!A:G,7,FALSE),属性中转表!$K$2:$P$21,6,0))&amp;IF(VLOOKUP(B156,属性中转表!A:G,7,FALSE)&gt;=50,VLOOKUP(A156,英雄数据表!A:K,9,0),IF(VLOOKUP(B156,属性中转表!A:G,7,FALSE)&gt;=25,VLOOKUP(A156,英雄数据表!A:K,5,0),""))</f>
        <v>"atk":300,"hp":5000,"undpspro":150,"pvpdpspro":50,"pvpundpspro":50</v>
      </c>
      <c r="J156" s="20" t="str">
        <f>IF(I156="","",属性中转表!$I$1&amp;(IF(VLOOKUP(B156,属性中转表!A:G,7,FALSE)=0,0,VLOOKUP(VLOOKUP(B156,属性中转表!A:G,7,FALSE),属性中转表!$K$2:$P$21,4,0)))+IFERROR(VLOOKUP(A156,英雄数据表!A:K,IF(武魂!B156&gt;=50,10,IF(武魂!B156&gt;=25,6)),0),0))</f>
        <v>,"dpspro":100</v>
      </c>
      <c r="K156" s="32" t="str">
        <f t="shared" si="11"/>
        <v>"atk":300,"hp":5000,"undpspro":150,"pvpdpspro":50,"pvpundpspro":50,"dpspro":100</v>
      </c>
      <c r="L156" s="20" t="str">
        <f>IF(B156&gt;=50,VLOOKUP(A156,英雄数据表!A:L,11,FALSE),IF(B156&gt;=25,VLOOKUP(A156,英雄数据表!A:L,7,0),""))</f>
        <v>"1108602004"</v>
      </c>
      <c r="M156" s="20" t="str">
        <f>IFERROR(VLOOKUP(B156,属性中转表!$K$2:$O$21,5,FALSE),"")</f>
        <v>"undpspro":50</v>
      </c>
      <c r="N156" s="20" t="str">
        <f>IF(B156=25,VLOOKUP(A156,英雄数据表!A:L,8,FALSE),IF(B156=50,VLOOKUP(A156,英雄数据表!A:L,12,0),""))</f>
        <v/>
      </c>
    </row>
    <row r="157" spans="1:14" x14ac:dyDescent="0.3">
      <c r="A157" s="20">
        <v>11086</v>
      </c>
      <c r="B157" s="21">
        <f t="shared" si="8"/>
        <v>56</v>
      </c>
      <c r="C157" s="21">
        <v>5</v>
      </c>
      <c r="D157" s="21">
        <f>VLOOKUP(A157,英雄数据表!A:D,4,0)</f>
        <v>1</v>
      </c>
      <c r="E157" s="20" t="str">
        <f>VLOOKUP(A157,英雄数据表!A:C,3,0)</f>
        <v>永霜哀恸</v>
      </c>
      <c r="F157" s="20">
        <f t="shared" si="9"/>
        <v>11086</v>
      </c>
      <c r="G157" s="20">
        <f t="shared" si="10"/>
        <v>11086</v>
      </c>
      <c r="H157" s="21" t="str">
        <f>VLOOKUP(B157,属性中转表!A:F,6,FALSE)</f>
        <v>"hp":216000,"atk":6000</v>
      </c>
      <c r="I157" s="20" t="str">
        <f>IF(VLOOKUP(B157,属性中转表!A:G,7,FALSE)=0,"",VLOOKUP(VLOOKUP(B157,属性中转表!A:G,7,FALSE),属性中转表!$K$2:$P$21,6,0))&amp;IF(VLOOKUP(B157,属性中转表!A:G,7,FALSE)&gt;=50,VLOOKUP(A157,英雄数据表!A:K,9,0),IF(VLOOKUP(B157,属性中转表!A:G,7,FALSE)&gt;=25,VLOOKUP(A157,英雄数据表!A:K,5,0),""))</f>
        <v>"atk":300,"hp":5000,"undpspro":150,"pvpdpspro":50,"pvpundpspro":50</v>
      </c>
      <c r="J157" s="20" t="str">
        <f>IF(I157="","",属性中转表!$I$1&amp;(IF(VLOOKUP(B157,属性中转表!A:G,7,FALSE)=0,0,VLOOKUP(VLOOKUP(B157,属性中转表!A:G,7,FALSE),属性中转表!$K$2:$P$21,4,0)))+IFERROR(VLOOKUP(A157,英雄数据表!A:K,IF(武魂!B157&gt;=50,10,IF(武魂!B157&gt;=25,6)),0),0))</f>
        <v>,"dpspro":100</v>
      </c>
      <c r="K157" s="32" t="str">
        <f t="shared" si="11"/>
        <v>"atk":300,"hp":5000,"undpspro":150,"pvpdpspro":50,"pvpundpspro":50,"dpspro":100</v>
      </c>
      <c r="L157" s="20" t="str">
        <f>IF(B157&gt;=50,VLOOKUP(A157,英雄数据表!A:L,11,FALSE),IF(B157&gt;=25,VLOOKUP(A157,英雄数据表!A:L,7,0),""))</f>
        <v>"1108602004"</v>
      </c>
      <c r="M157" s="20" t="str">
        <f>IFERROR(VLOOKUP(B157,属性中转表!$K$2:$O$21,5,FALSE),"")</f>
        <v/>
      </c>
      <c r="N157" s="20" t="str">
        <f>IF(B157=25,VLOOKUP(A157,英雄数据表!A:L,8,FALSE),IF(B157=50,VLOOKUP(A157,英雄数据表!A:L,12,0),""))</f>
        <v/>
      </c>
    </row>
    <row r="158" spans="1:14" x14ac:dyDescent="0.3">
      <c r="A158" s="20">
        <v>11086</v>
      </c>
      <c r="B158" s="21">
        <f t="shared" si="8"/>
        <v>57</v>
      </c>
      <c r="C158" s="21">
        <v>5</v>
      </c>
      <c r="D158" s="21">
        <f>VLOOKUP(A158,英雄数据表!A:D,4,0)</f>
        <v>1</v>
      </c>
      <c r="E158" s="20" t="str">
        <f>VLOOKUP(A158,英雄数据表!A:C,3,0)</f>
        <v>永霜哀恸</v>
      </c>
      <c r="F158" s="20">
        <f t="shared" si="9"/>
        <v>11086</v>
      </c>
      <c r="G158" s="20">
        <f t="shared" si="10"/>
        <v>11086</v>
      </c>
      <c r="H158" s="21" t="str">
        <f>VLOOKUP(B158,属性中转表!A:F,6,FALSE)</f>
        <v>"hp":221400,"atk":6150</v>
      </c>
      <c r="I158" s="20" t="str">
        <f>IF(VLOOKUP(B158,属性中转表!A:G,7,FALSE)=0,"",VLOOKUP(VLOOKUP(B158,属性中转表!A:G,7,FALSE),属性中转表!$K$2:$P$21,6,0))&amp;IF(VLOOKUP(B158,属性中转表!A:G,7,FALSE)&gt;=50,VLOOKUP(A158,英雄数据表!A:K,9,0),IF(VLOOKUP(B158,属性中转表!A:G,7,FALSE)&gt;=25,VLOOKUP(A158,英雄数据表!A:K,5,0),""))</f>
        <v>"atk":300,"hp":5000,"undpspro":150,"pvpdpspro":50,"pvpundpspro":50</v>
      </c>
      <c r="J158" s="20" t="str">
        <f>IF(I158="","",属性中转表!$I$1&amp;(IF(VLOOKUP(B158,属性中转表!A:G,7,FALSE)=0,0,VLOOKUP(VLOOKUP(B158,属性中转表!A:G,7,FALSE),属性中转表!$K$2:$P$21,4,0)))+IFERROR(VLOOKUP(A158,英雄数据表!A:K,IF(武魂!B158&gt;=50,10,IF(武魂!B158&gt;=25,6)),0),0))</f>
        <v>,"dpspro":100</v>
      </c>
      <c r="K158" s="32" t="str">
        <f t="shared" si="11"/>
        <v>"atk":300,"hp":5000,"undpspro":150,"pvpdpspro":50,"pvpundpspro":50,"dpspro":100</v>
      </c>
      <c r="L158" s="20" t="str">
        <f>IF(B158&gt;=50,VLOOKUP(A158,英雄数据表!A:L,11,FALSE),IF(B158&gt;=25,VLOOKUP(A158,英雄数据表!A:L,7,0),""))</f>
        <v>"1108602004"</v>
      </c>
      <c r="M158" s="20" t="str">
        <f>IFERROR(VLOOKUP(B158,属性中转表!$K$2:$O$21,5,FALSE),"")</f>
        <v/>
      </c>
      <c r="N158" s="20" t="str">
        <f>IF(B158=25,VLOOKUP(A158,英雄数据表!A:L,8,FALSE),IF(B158=50,VLOOKUP(A158,英雄数据表!A:L,12,0),""))</f>
        <v/>
      </c>
    </row>
    <row r="159" spans="1:14" x14ac:dyDescent="0.3">
      <c r="A159" s="20">
        <v>11086</v>
      </c>
      <c r="B159" s="21">
        <f t="shared" si="8"/>
        <v>58</v>
      </c>
      <c r="C159" s="21">
        <v>5</v>
      </c>
      <c r="D159" s="21">
        <f>VLOOKUP(A159,英雄数据表!A:D,4,0)</f>
        <v>1</v>
      </c>
      <c r="E159" s="20" t="str">
        <f>VLOOKUP(A159,英雄数据表!A:C,3,0)</f>
        <v>永霜哀恸</v>
      </c>
      <c r="F159" s="20">
        <f t="shared" si="9"/>
        <v>11086</v>
      </c>
      <c r="G159" s="20">
        <f t="shared" si="10"/>
        <v>11086</v>
      </c>
      <c r="H159" s="21" t="str">
        <f>VLOOKUP(B159,属性中转表!A:F,6,FALSE)</f>
        <v>"hp":226800,"atk":6300</v>
      </c>
      <c r="I159" s="20" t="str">
        <f>IF(VLOOKUP(B159,属性中转表!A:G,7,FALSE)=0,"",VLOOKUP(VLOOKUP(B159,属性中转表!A:G,7,FALSE),属性中转表!$K$2:$P$21,6,0))&amp;IF(VLOOKUP(B159,属性中转表!A:G,7,FALSE)&gt;=50,VLOOKUP(A159,英雄数据表!A:K,9,0),IF(VLOOKUP(B159,属性中转表!A:G,7,FALSE)&gt;=25,VLOOKUP(A159,英雄数据表!A:K,5,0),""))</f>
        <v>"atk":300,"hp":5000,"undpspro":150,"pvpdpspro":50,"pvpundpspro":50</v>
      </c>
      <c r="J159" s="20" t="str">
        <f>IF(I159="","",属性中转表!$I$1&amp;(IF(VLOOKUP(B159,属性中转表!A:G,7,FALSE)=0,0,VLOOKUP(VLOOKUP(B159,属性中转表!A:G,7,FALSE),属性中转表!$K$2:$P$21,4,0)))+IFERROR(VLOOKUP(A159,英雄数据表!A:K,IF(武魂!B159&gt;=50,10,IF(武魂!B159&gt;=25,6)),0),0))</f>
        <v>,"dpspro":100</v>
      </c>
      <c r="K159" s="32" t="str">
        <f t="shared" si="11"/>
        <v>"atk":300,"hp":5000,"undpspro":150,"pvpdpspro":50,"pvpundpspro":50,"dpspro":100</v>
      </c>
      <c r="L159" s="20" t="str">
        <f>IF(B159&gt;=50,VLOOKUP(A159,英雄数据表!A:L,11,FALSE),IF(B159&gt;=25,VLOOKUP(A159,英雄数据表!A:L,7,0),""))</f>
        <v>"1108602004"</v>
      </c>
      <c r="M159" s="20" t="str">
        <f>IFERROR(VLOOKUP(B159,属性中转表!$K$2:$O$21,5,FALSE),"")</f>
        <v/>
      </c>
      <c r="N159" s="20" t="str">
        <f>IF(B159=25,VLOOKUP(A159,英雄数据表!A:L,8,FALSE),IF(B159=50,VLOOKUP(A159,英雄数据表!A:L,12,0),""))</f>
        <v/>
      </c>
    </row>
    <row r="160" spans="1:14" x14ac:dyDescent="0.3">
      <c r="A160" s="20">
        <v>11086</v>
      </c>
      <c r="B160" s="21">
        <f t="shared" si="8"/>
        <v>59</v>
      </c>
      <c r="C160" s="21">
        <v>5</v>
      </c>
      <c r="D160" s="21">
        <f>VLOOKUP(A160,英雄数据表!A:D,4,0)</f>
        <v>1</v>
      </c>
      <c r="E160" s="20" t="str">
        <f>VLOOKUP(A160,英雄数据表!A:C,3,0)</f>
        <v>永霜哀恸</v>
      </c>
      <c r="F160" s="20">
        <f t="shared" si="9"/>
        <v>11086</v>
      </c>
      <c r="G160" s="20">
        <f t="shared" si="10"/>
        <v>11086</v>
      </c>
      <c r="H160" s="21" t="str">
        <f>VLOOKUP(B160,属性中转表!A:F,6,FALSE)</f>
        <v>"hp":232200,"atk":6450</v>
      </c>
      <c r="I160" s="20" t="str">
        <f>IF(VLOOKUP(B160,属性中转表!A:G,7,FALSE)=0,"",VLOOKUP(VLOOKUP(B160,属性中转表!A:G,7,FALSE),属性中转表!$K$2:$P$21,6,0))&amp;IF(VLOOKUP(B160,属性中转表!A:G,7,FALSE)&gt;=50,VLOOKUP(A160,英雄数据表!A:K,9,0),IF(VLOOKUP(B160,属性中转表!A:G,7,FALSE)&gt;=25,VLOOKUP(A160,英雄数据表!A:K,5,0),""))</f>
        <v>"atk":300,"hp":5000,"undpspro":150,"pvpdpspro":50,"pvpundpspro":50</v>
      </c>
      <c r="J160" s="20" t="str">
        <f>IF(I160="","",属性中转表!$I$1&amp;(IF(VLOOKUP(B160,属性中转表!A:G,7,FALSE)=0,0,VLOOKUP(VLOOKUP(B160,属性中转表!A:G,7,FALSE),属性中转表!$K$2:$P$21,4,0)))+IFERROR(VLOOKUP(A160,英雄数据表!A:K,IF(武魂!B160&gt;=50,10,IF(武魂!B160&gt;=25,6)),0),0))</f>
        <v>,"dpspro":100</v>
      </c>
      <c r="K160" s="32" t="str">
        <f t="shared" si="11"/>
        <v>"atk":300,"hp":5000,"undpspro":150,"pvpdpspro":50,"pvpundpspro":50,"dpspro":100</v>
      </c>
      <c r="L160" s="20" t="str">
        <f>IF(B160&gt;=50,VLOOKUP(A160,英雄数据表!A:L,11,FALSE),IF(B160&gt;=25,VLOOKUP(A160,英雄数据表!A:L,7,0),""))</f>
        <v>"1108602004"</v>
      </c>
      <c r="M160" s="20" t="str">
        <f>IFERROR(VLOOKUP(B160,属性中转表!$K$2:$O$21,5,FALSE),"")</f>
        <v/>
      </c>
      <c r="N160" s="20" t="str">
        <f>IF(B160=25,VLOOKUP(A160,英雄数据表!A:L,8,FALSE),IF(B160=50,VLOOKUP(A160,英雄数据表!A:L,12,0),""))</f>
        <v/>
      </c>
    </row>
    <row r="161" spans="1:14" x14ac:dyDescent="0.3">
      <c r="A161" s="20">
        <v>11086</v>
      </c>
      <c r="B161" s="21">
        <f t="shared" si="8"/>
        <v>60</v>
      </c>
      <c r="C161" s="21">
        <v>5</v>
      </c>
      <c r="D161" s="21">
        <f>VLOOKUP(A161,英雄数据表!A:D,4,0)</f>
        <v>1</v>
      </c>
      <c r="E161" s="20" t="str">
        <f>VLOOKUP(A161,英雄数据表!A:C,3,0)</f>
        <v>永霜哀恸</v>
      </c>
      <c r="F161" s="20">
        <f t="shared" si="9"/>
        <v>11086</v>
      </c>
      <c r="G161" s="20">
        <f t="shared" si="10"/>
        <v>11086</v>
      </c>
      <c r="H161" s="21" t="str">
        <f>VLOOKUP(B161,属性中转表!A:F,6,FALSE)</f>
        <v>"hp":237600,"atk":6600</v>
      </c>
      <c r="I161" s="20" t="str">
        <f>IF(VLOOKUP(B161,属性中转表!A:G,7,FALSE)=0,"",VLOOKUP(VLOOKUP(B161,属性中转表!A:G,7,FALSE),属性中转表!$K$2:$P$21,6,0))&amp;IF(VLOOKUP(B161,属性中转表!A:G,7,FALSE)&gt;=50,VLOOKUP(A161,英雄数据表!A:K,9,0),IF(VLOOKUP(B161,属性中转表!A:G,7,FALSE)&gt;=25,VLOOKUP(A161,英雄数据表!A:K,5,0),""))</f>
        <v>"atk":300,"hp":5000,"undpspro":150,"pvpdpspro":50,"pvpundpspro":50</v>
      </c>
      <c r="J161" s="20" t="str">
        <f>IF(I161="","",属性中转表!$I$1&amp;(IF(VLOOKUP(B161,属性中转表!A:G,7,FALSE)=0,0,VLOOKUP(VLOOKUP(B161,属性中转表!A:G,7,FALSE),属性中转表!$K$2:$P$21,4,0)))+IFERROR(VLOOKUP(A161,英雄数据表!A:K,IF(武魂!B161&gt;=50,10,IF(武魂!B161&gt;=25,6)),0),0))</f>
        <v>,"dpspro":150</v>
      </c>
      <c r="K161" s="32" t="str">
        <f t="shared" si="11"/>
        <v>"atk":300,"hp":5000,"undpspro":150,"pvpdpspro":50,"pvpundpspro":50,"dpspro":150</v>
      </c>
      <c r="L161" s="20" t="str">
        <f>IF(B161&gt;=50,VLOOKUP(A161,英雄数据表!A:L,11,FALSE),IF(B161&gt;=25,VLOOKUP(A161,英雄数据表!A:L,7,0),""))</f>
        <v>"1108602004"</v>
      </c>
      <c r="M161" s="20" t="str">
        <f>IFERROR(VLOOKUP(B161,属性中转表!$K$2:$O$21,5,FALSE),"")</f>
        <v>"dpspro":50</v>
      </c>
      <c r="N161" s="20" t="str">
        <f>IF(B161=25,VLOOKUP(A161,英雄数据表!A:L,8,FALSE),IF(B161=50,VLOOKUP(A161,英雄数据表!A:L,12,0),""))</f>
        <v/>
      </c>
    </row>
    <row r="162" spans="1:14" x14ac:dyDescent="0.3">
      <c r="A162" s="20">
        <v>11086</v>
      </c>
      <c r="B162" s="21">
        <f t="shared" si="8"/>
        <v>61</v>
      </c>
      <c r="C162" s="21">
        <v>5</v>
      </c>
      <c r="D162" s="21">
        <f>VLOOKUP(A162,英雄数据表!A:D,4,0)</f>
        <v>1</v>
      </c>
      <c r="E162" s="20" t="str">
        <f>VLOOKUP(A162,英雄数据表!A:C,3,0)</f>
        <v>永霜哀恸</v>
      </c>
      <c r="F162" s="20">
        <f t="shared" si="9"/>
        <v>11086</v>
      </c>
      <c r="G162" s="20">
        <f t="shared" si="10"/>
        <v>11086</v>
      </c>
      <c r="H162" s="21" t="str">
        <f>VLOOKUP(B162,属性中转表!A:F,6,FALSE)</f>
        <v>"hp":243000,"atk":6750</v>
      </c>
      <c r="I162" s="20" t="str">
        <f>IF(VLOOKUP(B162,属性中转表!A:G,7,FALSE)=0,"",VLOOKUP(VLOOKUP(B162,属性中转表!A:G,7,FALSE),属性中转表!$K$2:$P$21,6,0))&amp;IF(VLOOKUP(B162,属性中转表!A:G,7,FALSE)&gt;=50,VLOOKUP(A162,英雄数据表!A:K,9,0),IF(VLOOKUP(B162,属性中转表!A:G,7,FALSE)&gt;=25,VLOOKUP(A162,英雄数据表!A:K,5,0),""))</f>
        <v>"atk":300,"hp":5000,"undpspro":150,"pvpdpspro":50,"pvpundpspro":50</v>
      </c>
      <c r="J162" s="20" t="str">
        <f>IF(I162="","",属性中转表!$I$1&amp;(IF(VLOOKUP(B162,属性中转表!A:G,7,FALSE)=0,0,VLOOKUP(VLOOKUP(B162,属性中转表!A:G,7,FALSE),属性中转表!$K$2:$P$21,4,0)))+IFERROR(VLOOKUP(A162,英雄数据表!A:K,IF(武魂!B162&gt;=50,10,IF(武魂!B162&gt;=25,6)),0),0))</f>
        <v>,"dpspro":150</v>
      </c>
      <c r="K162" s="32" t="str">
        <f t="shared" si="11"/>
        <v>"atk":300,"hp":5000,"undpspro":150,"pvpdpspro":50,"pvpundpspro":50,"dpspro":150</v>
      </c>
      <c r="L162" s="20" t="str">
        <f>IF(B162&gt;=50,VLOOKUP(A162,英雄数据表!A:L,11,FALSE),IF(B162&gt;=25,VLOOKUP(A162,英雄数据表!A:L,7,0),""))</f>
        <v>"1108602004"</v>
      </c>
      <c r="M162" s="20" t="str">
        <f>IFERROR(VLOOKUP(B162,属性中转表!$K$2:$O$21,5,FALSE),"")</f>
        <v/>
      </c>
      <c r="N162" s="20" t="str">
        <f>IF(B162=25,VLOOKUP(A162,英雄数据表!A:L,8,FALSE),IF(B162=50,VLOOKUP(A162,英雄数据表!A:L,12,0),""))</f>
        <v/>
      </c>
    </row>
    <row r="163" spans="1:14" x14ac:dyDescent="0.3">
      <c r="A163" s="20">
        <v>11086</v>
      </c>
      <c r="B163" s="21">
        <f t="shared" si="8"/>
        <v>62</v>
      </c>
      <c r="C163" s="21">
        <v>5</v>
      </c>
      <c r="D163" s="21">
        <f>VLOOKUP(A163,英雄数据表!A:D,4,0)</f>
        <v>1</v>
      </c>
      <c r="E163" s="20" t="str">
        <f>VLOOKUP(A163,英雄数据表!A:C,3,0)</f>
        <v>永霜哀恸</v>
      </c>
      <c r="F163" s="20">
        <f t="shared" si="9"/>
        <v>11086</v>
      </c>
      <c r="G163" s="20">
        <f t="shared" si="10"/>
        <v>11086</v>
      </c>
      <c r="H163" s="21" t="str">
        <f>VLOOKUP(B163,属性中转表!A:F,6,FALSE)</f>
        <v>"hp":248400,"atk":6900</v>
      </c>
      <c r="I163" s="20" t="str">
        <f>IF(VLOOKUP(B163,属性中转表!A:G,7,FALSE)=0,"",VLOOKUP(VLOOKUP(B163,属性中转表!A:G,7,FALSE),属性中转表!$K$2:$P$21,6,0))&amp;IF(VLOOKUP(B163,属性中转表!A:G,7,FALSE)&gt;=50,VLOOKUP(A163,英雄数据表!A:K,9,0),IF(VLOOKUP(B163,属性中转表!A:G,7,FALSE)&gt;=25,VLOOKUP(A163,英雄数据表!A:K,5,0),""))</f>
        <v>"atk":300,"hp":5000,"undpspro":150,"pvpdpspro":50,"pvpundpspro":50</v>
      </c>
      <c r="J163" s="20" t="str">
        <f>IF(I163="","",属性中转表!$I$1&amp;(IF(VLOOKUP(B163,属性中转表!A:G,7,FALSE)=0,0,VLOOKUP(VLOOKUP(B163,属性中转表!A:G,7,FALSE),属性中转表!$K$2:$P$21,4,0)))+IFERROR(VLOOKUP(A163,英雄数据表!A:K,IF(武魂!B163&gt;=50,10,IF(武魂!B163&gt;=25,6)),0),0))</f>
        <v>,"dpspro":150</v>
      </c>
      <c r="K163" s="32" t="str">
        <f t="shared" si="11"/>
        <v>"atk":300,"hp":5000,"undpspro":150,"pvpdpspro":50,"pvpundpspro":50,"dpspro":150</v>
      </c>
      <c r="L163" s="20" t="str">
        <f>IF(B163&gt;=50,VLOOKUP(A163,英雄数据表!A:L,11,FALSE),IF(B163&gt;=25,VLOOKUP(A163,英雄数据表!A:L,7,0),""))</f>
        <v>"1108602004"</v>
      </c>
      <c r="M163" s="20" t="str">
        <f>IFERROR(VLOOKUP(B163,属性中转表!$K$2:$O$21,5,FALSE),"")</f>
        <v/>
      </c>
      <c r="N163" s="20" t="str">
        <f>IF(B163=25,VLOOKUP(A163,英雄数据表!A:L,8,FALSE),IF(B163=50,VLOOKUP(A163,英雄数据表!A:L,12,0),""))</f>
        <v/>
      </c>
    </row>
    <row r="164" spans="1:14" x14ac:dyDescent="0.3">
      <c r="A164" s="20">
        <v>11086</v>
      </c>
      <c r="B164" s="21">
        <f t="shared" si="8"/>
        <v>63</v>
      </c>
      <c r="C164" s="21">
        <v>5</v>
      </c>
      <c r="D164" s="21">
        <f>VLOOKUP(A164,英雄数据表!A:D,4,0)</f>
        <v>1</v>
      </c>
      <c r="E164" s="20" t="str">
        <f>VLOOKUP(A164,英雄数据表!A:C,3,0)</f>
        <v>永霜哀恸</v>
      </c>
      <c r="F164" s="20">
        <f t="shared" si="9"/>
        <v>11086</v>
      </c>
      <c r="G164" s="20">
        <f t="shared" si="10"/>
        <v>11086</v>
      </c>
      <c r="H164" s="21" t="str">
        <f>VLOOKUP(B164,属性中转表!A:F,6,FALSE)</f>
        <v>"hp":253800,"atk":7050</v>
      </c>
      <c r="I164" s="20" t="str">
        <f>IF(VLOOKUP(B164,属性中转表!A:G,7,FALSE)=0,"",VLOOKUP(VLOOKUP(B164,属性中转表!A:G,7,FALSE),属性中转表!$K$2:$P$21,6,0))&amp;IF(VLOOKUP(B164,属性中转表!A:G,7,FALSE)&gt;=50,VLOOKUP(A164,英雄数据表!A:K,9,0),IF(VLOOKUP(B164,属性中转表!A:G,7,FALSE)&gt;=25,VLOOKUP(A164,英雄数据表!A:K,5,0),""))</f>
        <v>"atk":300,"hp":5000,"undpspro":150,"pvpdpspro":50,"pvpundpspro":50</v>
      </c>
      <c r="J164" s="20" t="str">
        <f>IF(I164="","",属性中转表!$I$1&amp;(IF(VLOOKUP(B164,属性中转表!A:G,7,FALSE)=0,0,VLOOKUP(VLOOKUP(B164,属性中转表!A:G,7,FALSE),属性中转表!$K$2:$P$21,4,0)))+IFERROR(VLOOKUP(A164,英雄数据表!A:K,IF(武魂!B164&gt;=50,10,IF(武魂!B164&gt;=25,6)),0),0))</f>
        <v>,"dpspro":150</v>
      </c>
      <c r="K164" s="32" t="str">
        <f t="shared" si="11"/>
        <v>"atk":300,"hp":5000,"undpspro":150,"pvpdpspro":50,"pvpundpspro":50,"dpspro":150</v>
      </c>
      <c r="L164" s="20" t="str">
        <f>IF(B164&gt;=50,VLOOKUP(A164,英雄数据表!A:L,11,FALSE),IF(B164&gt;=25,VLOOKUP(A164,英雄数据表!A:L,7,0),""))</f>
        <v>"1108602004"</v>
      </c>
      <c r="M164" s="20" t="str">
        <f>IFERROR(VLOOKUP(B164,属性中转表!$K$2:$O$21,5,FALSE),"")</f>
        <v/>
      </c>
      <c r="N164" s="20" t="str">
        <f>IF(B164=25,VLOOKUP(A164,英雄数据表!A:L,8,FALSE),IF(B164=50,VLOOKUP(A164,英雄数据表!A:L,12,0),""))</f>
        <v/>
      </c>
    </row>
    <row r="165" spans="1:14" x14ac:dyDescent="0.3">
      <c r="A165" s="20">
        <v>11086</v>
      </c>
      <c r="B165" s="21">
        <f t="shared" si="8"/>
        <v>64</v>
      </c>
      <c r="C165" s="21">
        <v>5</v>
      </c>
      <c r="D165" s="21">
        <f>VLOOKUP(A165,英雄数据表!A:D,4,0)</f>
        <v>1</v>
      </c>
      <c r="E165" s="20" t="str">
        <f>VLOOKUP(A165,英雄数据表!A:C,3,0)</f>
        <v>永霜哀恸</v>
      </c>
      <c r="F165" s="20">
        <f t="shared" si="9"/>
        <v>11086</v>
      </c>
      <c r="G165" s="20">
        <f t="shared" si="10"/>
        <v>11086</v>
      </c>
      <c r="H165" s="21" t="str">
        <f>VLOOKUP(B165,属性中转表!A:F,6,FALSE)</f>
        <v>"hp":259200,"atk":7200</v>
      </c>
      <c r="I165" s="20" t="str">
        <f>IF(VLOOKUP(B165,属性中转表!A:G,7,FALSE)=0,"",VLOOKUP(VLOOKUP(B165,属性中转表!A:G,7,FALSE),属性中转表!$K$2:$P$21,6,0))&amp;IF(VLOOKUP(B165,属性中转表!A:G,7,FALSE)&gt;=50,VLOOKUP(A165,英雄数据表!A:K,9,0),IF(VLOOKUP(B165,属性中转表!A:G,7,FALSE)&gt;=25,VLOOKUP(A165,英雄数据表!A:K,5,0),""))</f>
        <v>"atk":300,"hp":5000,"undpspro":150,"pvpdpspro":50,"pvpundpspro":50</v>
      </c>
      <c r="J165" s="20" t="str">
        <f>IF(I165="","",属性中转表!$I$1&amp;(IF(VLOOKUP(B165,属性中转表!A:G,7,FALSE)=0,0,VLOOKUP(VLOOKUP(B165,属性中转表!A:G,7,FALSE),属性中转表!$K$2:$P$21,4,0)))+IFERROR(VLOOKUP(A165,英雄数据表!A:K,IF(武魂!B165&gt;=50,10,IF(武魂!B165&gt;=25,6)),0),0))</f>
        <v>,"dpspro":150</v>
      </c>
      <c r="K165" s="32" t="str">
        <f t="shared" si="11"/>
        <v>"atk":300,"hp":5000,"undpspro":150,"pvpdpspro":50,"pvpundpspro":50,"dpspro":150</v>
      </c>
      <c r="L165" s="20" t="str">
        <f>IF(B165&gt;=50,VLOOKUP(A165,英雄数据表!A:L,11,FALSE),IF(B165&gt;=25,VLOOKUP(A165,英雄数据表!A:L,7,0),""))</f>
        <v>"1108602004"</v>
      </c>
      <c r="M165" s="20" t="str">
        <f>IFERROR(VLOOKUP(B165,属性中转表!$K$2:$O$21,5,FALSE),"")</f>
        <v/>
      </c>
      <c r="N165" s="20" t="str">
        <f>IF(B165=25,VLOOKUP(A165,英雄数据表!A:L,8,FALSE),IF(B165=50,VLOOKUP(A165,英雄数据表!A:L,12,0),""))</f>
        <v/>
      </c>
    </row>
    <row r="166" spans="1:14" x14ac:dyDescent="0.3">
      <c r="A166" s="20">
        <v>11086</v>
      </c>
      <c r="B166" s="21">
        <f t="shared" si="8"/>
        <v>65</v>
      </c>
      <c r="C166" s="21">
        <v>5</v>
      </c>
      <c r="D166" s="21">
        <f>VLOOKUP(A166,英雄数据表!A:D,4,0)</f>
        <v>1</v>
      </c>
      <c r="E166" s="20" t="str">
        <f>VLOOKUP(A166,英雄数据表!A:C,3,0)</f>
        <v>永霜哀恸</v>
      </c>
      <c r="F166" s="20">
        <f t="shared" si="9"/>
        <v>11086</v>
      </c>
      <c r="G166" s="20">
        <f t="shared" si="10"/>
        <v>11086</v>
      </c>
      <c r="H166" s="21" t="str">
        <f>VLOOKUP(B166,属性中转表!A:F,6,FALSE)</f>
        <v>"hp":264600,"atk":7350</v>
      </c>
      <c r="I166" s="20" t="str">
        <f>IF(VLOOKUP(B166,属性中转表!A:G,7,FALSE)=0,"",VLOOKUP(VLOOKUP(B166,属性中转表!A:G,7,FALSE),属性中转表!$K$2:$P$21,6,0))&amp;IF(VLOOKUP(B166,属性中转表!A:G,7,FALSE)&gt;=50,VLOOKUP(A166,英雄数据表!A:K,9,0),IF(VLOOKUP(B166,属性中转表!A:G,7,FALSE)&gt;=25,VLOOKUP(A166,英雄数据表!A:K,5,0),""))</f>
        <v>"atk":300,"hp":5000,"undpspro":150,"pvpdpspro":100,"pvpundpspro":50</v>
      </c>
      <c r="J166" s="20" t="str">
        <f>IF(I166="","",属性中转表!$I$1&amp;(IF(VLOOKUP(B166,属性中转表!A:G,7,FALSE)=0,0,VLOOKUP(VLOOKUP(B166,属性中转表!A:G,7,FALSE),属性中转表!$K$2:$P$21,4,0)))+IFERROR(VLOOKUP(A166,英雄数据表!A:K,IF(武魂!B166&gt;=50,10,IF(武魂!B166&gt;=25,6)),0),0))</f>
        <v>,"dpspro":150</v>
      </c>
      <c r="K166" s="32" t="str">
        <f t="shared" si="11"/>
        <v>"atk":300,"hp":5000,"undpspro":150,"pvpdpspro":100,"pvpundpspro":50,"dpspro":150</v>
      </c>
      <c r="L166" s="20" t="str">
        <f>IF(B166&gt;=50,VLOOKUP(A166,英雄数据表!A:L,11,FALSE),IF(B166&gt;=25,VLOOKUP(A166,英雄数据表!A:L,7,0),""))</f>
        <v>"1108602004"</v>
      </c>
      <c r="M166" s="20" t="str">
        <f>IFERROR(VLOOKUP(B166,属性中转表!$K$2:$O$21,5,FALSE),"")</f>
        <v>"pvpdpspro":50</v>
      </c>
      <c r="N166" s="20" t="str">
        <f>IF(B166=25,VLOOKUP(A166,英雄数据表!A:L,8,FALSE),IF(B166=50,VLOOKUP(A166,英雄数据表!A:L,12,0),""))</f>
        <v/>
      </c>
    </row>
    <row r="167" spans="1:14" x14ac:dyDescent="0.3">
      <c r="A167" s="20">
        <v>11086</v>
      </c>
      <c r="B167" s="21">
        <f t="shared" si="8"/>
        <v>66</v>
      </c>
      <c r="C167" s="21">
        <v>5</v>
      </c>
      <c r="D167" s="21">
        <f>VLOOKUP(A167,英雄数据表!A:D,4,0)</f>
        <v>1</v>
      </c>
      <c r="E167" s="20" t="str">
        <f>VLOOKUP(A167,英雄数据表!A:C,3,0)</f>
        <v>永霜哀恸</v>
      </c>
      <c r="F167" s="20">
        <f t="shared" si="9"/>
        <v>11086</v>
      </c>
      <c r="G167" s="20">
        <f t="shared" si="10"/>
        <v>11086</v>
      </c>
      <c r="H167" s="21" t="str">
        <f>VLOOKUP(B167,属性中转表!A:F,6,FALSE)</f>
        <v>"hp":270000,"atk":7500</v>
      </c>
      <c r="I167" s="20" t="str">
        <f>IF(VLOOKUP(B167,属性中转表!A:G,7,FALSE)=0,"",VLOOKUP(VLOOKUP(B167,属性中转表!A:G,7,FALSE),属性中转表!$K$2:$P$21,6,0))&amp;IF(VLOOKUP(B167,属性中转表!A:G,7,FALSE)&gt;=50,VLOOKUP(A167,英雄数据表!A:K,9,0),IF(VLOOKUP(B167,属性中转表!A:G,7,FALSE)&gt;=25,VLOOKUP(A167,英雄数据表!A:K,5,0),""))</f>
        <v>"atk":300,"hp":5000,"undpspro":150,"pvpdpspro":100,"pvpundpspro":50</v>
      </c>
      <c r="J167" s="20" t="str">
        <f>IF(I167="","",属性中转表!$I$1&amp;(IF(VLOOKUP(B167,属性中转表!A:G,7,FALSE)=0,0,VLOOKUP(VLOOKUP(B167,属性中转表!A:G,7,FALSE),属性中转表!$K$2:$P$21,4,0)))+IFERROR(VLOOKUP(A167,英雄数据表!A:K,IF(武魂!B167&gt;=50,10,IF(武魂!B167&gt;=25,6)),0),0))</f>
        <v>,"dpspro":150</v>
      </c>
      <c r="K167" s="32" t="str">
        <f t="shared" si="11"/>
        <v>"atk":300,"hp":5000,"undpspro":150,"pvpdpspro":100,"pvpundpspro":50,"dpspro":150</v>
      </c>
      <c r="L167" s="20" t="str">
        <f>IF(B167&gt;=50,VLOOKUP(A167,英雄数据表!A:L,11,FALSE),IF(B167&gt;=25,VLOOKUP(A167,英雄数据表!A:L,7,0),""))</f>
        <v>"1108602004"</v>
      </c>
      <c r="M167" s="20" t="str">
        <f>IFERROR(VLOOKUP(B167,属性中转表!$K$2:$O$21,5,FALSE),"")</f>
        <v/>
      </c>
      <c r="N167" s="20" t="str">
        <f>IF(B167=25,VLOOKUP(A167,英雄数据表!A:L,8,FALSE),IF(B167=50,VLOOKUP(A167,英雄数据表!A:L,12,0),""))</f>
        <v/>
      </c>
    </row>
    <row r="168" spans="1:14" x14ac:dyDescent="0.3">
      <c r="A168" s="20">
        <v>11086</v>
      </c>
      <c r="B168" s="21">
        <f t="shared" si="8"/>
        <v>67</v>
      </c>
      <c r="C168" s="21">
        <v>5</v>
      </c>
      <c r="D168" s="21">
        <f>VLOOKUP(A168,英雄数据表!A:D,4,0)</f>
        <v>1</v>
      </c>
      <c r="E168" s="20" t="str">
        <f>VLOOKUP(A168,英雄数据表!A:C,3,0)</f>
        <v>永霜哀恸</v>
      </c>
      <c r="F168" s="20">
        <f t="shared" si="9"/>
        <v>11086</v>
      </c>
      <c r="G168" s="20">
        <f t="shared" si="10"/>
        <v>11086</v>
      </c>
      <c r="H168" s="21" t="str">
        <f>VLOOKUP(B168,属性中转表!A:F,6,FALSE)</f>
        <v>"hp":275400,"atk":7650</v>
      </c>
      <c r="I168" s="20" t="str">
        <f>IF(VLOOKUP(B168,属性中转表!A:G,7,FALSE)=0,"",VLOOKUP(VLOOKUP(B168,属性中转表!A:G,7,FALSE),属性中转表!$K$2:$P$21,6,0))&amp;IF(VLOOKUP(B168,属性中转表!A:G,7,FALSE)&gt;=50,VLOOKUP(A168,英雄数据表!A:K,9,0),IF(VLOOKUP(B168,属性中转表!A:G,7,FALSE)&gt;=25,VLOOKUP(A168,英雄数据表!A:K,5,0),""))</f>
        <v>"atk":300,"hp":5000,"undpspro":150,"pvpdpspro":100,"pvpundpspro":50</v>
      </c>
      <c r="J168" s="20" t="str">
        <f>IF(I168="","",属性中转表!$I$1&amp;(IF(VLOOKUP(B168,属性中转表!A:G,7,FALSE)=0,0,VLOOKUP(VLOOKUP(B168,属性中转表!A:G,7,FALSE),属性中转表!$K$2:$P$21,4,0)))+IFERROR(VLOOKUP(A168,英雄数据表!A:K,IF(武魂!B168&gt;=50,10,IF(武魂!B168&gt;=25,6)),0),0))</f>
        <v>,"dpspro":150</v>
      </c>
      <c r="K168" s="32" t="str">
        <f t="shared" si="11"/>
        <v>"atk":300,"hp":5000,"undpspro":150,"pvpdpspro":100,"pvpundpspro":50,"dpspro":150</v>
      </c>
      <c r="L168" s="20" t="str">
        <f>IF(B168&gt;=50,VLOOKUP(A168,英雄数据表!A:L,11,FALSE),IF(B168&gt;=25,VLOOKUP(A168,英雄数据表!A:L,7,0),""))</f>
        <v>"1108602004"</v>
      </c>
      <c r="M168" s="20" t="str">
        <f>IFERROR(VLOOKUP(B168,属性中转表!$K$2:$O$21,5,FALSE),"")</f>
        <v/>
      </c>
      <c r="N168" s="20" t="str">
        <f>IF(B168=25,VLOOKUP(A168,英雄数据表!A:L,8,FALSE),IF(B168=50,VLOOKUP(A168,英雄数据表!A:L,12,0),""))</f>
        <v/>
      </c>
    </row>
    <row r="169" spans="1:14" x14ac:dyDescent="0.3">
      <c r="A169" s="20">
        <v>11086</v>
      </c>
      <c r="B169" s="21">
        <f t="shared" si="8"/>
        <v>68</v>
      </c>
      <c r="C169" s="21">
        <v>5</v>
      </c>
      <c r="D169" s="21">
        <f>VLOOKUP(A169,英雄数据表!A:D,4,0)</f>
        <v>1</v>
      </c>
      <c r="E169" s="20" t="str">
        <f>VLOOKUP(A169,英雄数据表!A:C,3,0)</f>
        <v>永霜哀恸</v>
      </c>
      <c r="F169" s="20">
        <f t="shared" si="9"/>
        <v>11086</v>
      </c>
      <c r="G169" s="20">
        <f t="shared" si="10"/>
        <v>11086</v>
      </c>
      <c r="H169" s="21" t="str">
        <f>VLOOKUP(B169,属性中转表!A:F,6,FALSE)</f>
        <v>"hp":280800,"atk":7800</v>
      </c>
      <c r="I169" s="20" t="str">
        <f>IF(VLOOKUP(B169,属性中转表!A:G,7,FALSE)=0,"",VLOOKUP(VLOOKUP(B169,属性中转表!A:G,7,FALSE),属性中转表!$K$2:$P$21,6,0))&amp;IF(VLOOKUP(B169,属性中转表!A:G,7,FALSE)&gt;=50,VLOOKUP(A169,英雄数据表!A:K,9,0),IF(VLOOKUP(B169,属性中转表!A:G,7,FALSE)&gt;=25,VLOOKUP(A169,英雄数据表!A:K,5,0),""))</f>
        <v>"atk":300,"hp":5000,"undpspro":150,"pvpdpspro":100,"pvpundpspro":50</v>
      </c>
      <c r="J169" s="20" t="str">
        <f>IF(I169="","",属性中转表!$I$1&amp;(IF(VLOOKUP(B169,属性中转表!A:G,7,FALSE)=0,0,VLOOKUP(VLOOKUP(B169,属性中转表!A:G,7,FALSE),属性中转表!$K$2:$P$21,4,0)))+IFERROR(VLOOKUP(A169,英雄数据表!A:K,IF(武魂!B169&gt;=50,10,IF(武魂!B169&gt;=25,6)),0),0))</f>
        <v>,"dpspro":150</v>
      </c>
      <c r="K169" s="32" t="str">
        <f t="shared" si="11"/>
        <v>"atk":300,"hp":5000,"undpspro":150,"pvpdpspro":100,"pvpundpspro":50,"dpspro":150</v>
      </c>
      <c r="L169" s="20" t="str">
        <f>IF(B169&gt;=50,VLOOKUP(A169,英雄数据表!A:L,11,FALSE),IF(B169&gt;=25,VLOOKUP(A169,英雄数据表!A:L,7,0),""))</f>
        <v>"1108602004"</v>
      </c>
      <c r="M169" s="20" t="str">
        <f>IFERROR(VLOOKUP(B169,属性中转表!$K$2:$O$21,5,FALSE),"")</f>
        <v/>
      </c>
      <c r="N169" s="20" t="str">
        <f>IF(B169=25,VLOOKUP(A169,英雄数据表!A:L,8,FALSE),IF(B169=50,VLOOKUP(A169,英雄数据表!A:L,12,0),""))</f>
        <v/>
      </c>
    </row>
    <row r="170" spans="1:14" x14ac:dyDescent="0.3">
      <c r="A170" s="20">
        <v>11086</v>
      </c>
      <c r="B170" s="21">
        <f t="shared" si="8"/>
        <v>69</v>
      </c>
      <c r="C170" s="21">
        <v>5</v>
      </c>
      <c r="D170" s="21">
        <f>VLOOKUP(A170,英雄数据表!A:D,4,0)</f>
        <v>1</v>
      </c>
      <c r="E170" s="20" t="str">
        <f>VLOOKUP(A170,英雄数据表!A:C,3,0)</f>
        <v>永霜哀恸</v>
      </c>
      <c r="F170" s="20">
        <f t="shared" si="9"/>
        <v>11086</v>
      </c>
      <c r="G170" s="20">
        <f t="shared" si="10"/>
        <v>11086</v>
      </c>
      <c r="H170" s="21" t="str">
        <f>VLOOKUP(B170,属性中转表!A:F,6,FALSE)</f>
        <v>"hp":286200,"atk":7950</v>
      </c>
      <c r="I170" s="20" t="str">
        <f>IF(VLOOKUP(B170,属性中转表!A:G,7,FALSE)=0,"",VLOOKUP(VLOOKUP(B170,属性中转表!A:G,7,FALSE),属性中转表!$K$2:$P$21,6,0))&amp;IF(VLOOKUP(B170,属性中转表!A:G,7,FALSE)&gt;=50,VLOOKUP(A170,英雄数据表!A:K,9,0),IF(VLOOKUP(B170,属性中转表!A:G,7,FALSE)&gt;=25,VLOOKUP(A170,英雄数据表!A:K,5,0),""))</f>
        <v>"atk":300,"hp":5000,"undpspro":150,"pvpdpspro":100,"pvpundpspro":50</v>
      </c>
      <c r="J170" s="20" t="str">
        <f>IF(I170="","",属性中转表!$I$1&amp;(IF(VLOOKUP(B170,属性中转表!A:G,7,FALSE)=0,0,VLOOKUP(VLOOKUP(B170,属性中转表!A:G,7,FALSE),属性中转表!$K$2:$P$21,4,0)))+IFERROR(VLOOKUP(A170,英雄数据表!A:K,IF(武魂!B170&gt;=50,10,IF(武魂!B170&gt;=25,6)),0),0))</f>
        <v>,"dpspro":150</v>
      </c>
      <c r="K170" s="32" t="str">
        <f t="shared" si="11"/>
        <v>"atk":300,"hp":5000,"undpspro":150,"pvpdpspro":100,"pvpundpspro":50,"dpspro":150</v>
      </c>
      <c r="L170" s="20" t="str">
        <f>IF(B170&gt;=50,VLOOKUP(A170,英雄数据表!A:L,11,FALSE),IF(B170&gt;=25,VLOOKUP(A170,英雄数据表!A:L,7,0),""))</f>
        <v>"1108602004"</v>
      </c>
      <c r="M170" s="20" t="str">
        <f>IFERROR(VLOOKUP(B170,属性中转表!$K$2:$O$21,5,FALSE),"")</f>
        <v/>
      </c>
      <c r="N170" s="20" t="str">
        <f>IF(B170=25,VLOOKUP(A170,英雄数据表!A:L,8,FALSE),IF(B170=50,VLOOKUP(A170,英雄数据表!A:L,12,0),""))</f>
        <v/>
      </c>
    </row>
    <row r="171" spans="1:14" x14ac:dyDescent="0.3">
      <c r="A171" s="20">
        <v>11086</v>
      </c>
      <c r="B171" s="21">
        <f t="shared" si="8"/>
        <v>70</v>
      </c>
      <c r="C171" s="21">
        <v>5</v>
      </c>
      <c r="D171" s="21">
        <f>VLOOKUP(A171,英雄数据表!A:D,4,0)</f>
        <v>1</v>
      </c>
      <c r="E171" s="20" t="str">
        <f>VLOOKUP(A171,英雄数据表!A:C,3,0)</f>
        <v>永霜哀恸</v>
      </c>
      <c r="F171" s="20">
        <f t="shared" si="9"/>
        <v>11086</v>
      </c>
      <c r="G171" s="20">
        <f t="shared" si="10"/>
        <v>11086</v>
      </c>
      <c r="H171" s="21" t="str">
        <f>VLOOKUP(B171,属性中转表!A:F,6,FALSE)</f>
        <v>"hp":291600,"atk":8100</v>
      </c>
      <c r="I171" s="20" t="str">
        <f>IF(VLOOKUP(B171,属性中转表!A:G,7,FALSE)=0,"",VLOOKUP(VLOOKUP(B171,属性中转表!A:G,7,FALSE),属性中转表!$K$2:$P$21,6,0))&amp;IF(VLOOKUP(B171,属性中转表!A:G,7,FALSE)&gt;=50,VLOOKUP(A171,英雄数据表!A:K,9,0),IF(VLOOKUP(B171,属性中转表!A:G,7,FALSE)&gt;=25,VLOOKUP(A171,英雄数据表!A:K,5,0),""))</f>
        <v>"atk":300,"hp":5000,"undpspro":150,"pvpdpspro":100,"pvpundpspro":100</v>
      </c>
      <c r="J171" s="20" t="str">
        <f>IF(I171="","",属性中转表!$I$1&amp;(IF(VLOOKUP(B171,属性中转表!A:G,7,FALSE)=0,0,VLOOKUP(VLOOKUP(B171,属性中转表!A:G,7,FALSE),属性中转表!$K$2:$P$21,4,0)))+IFERROR(VLOOKUP(A171,英雄数据表!A:K,IF(武魂!B171&gt;=50,10,IF(武魂!B171&gt;=25,6)),0),0))</f>
        <v>,"dpspro":150</v>
      </c>
      <c r="K171" s="32" t="str">
        <f t="shared" si="11"/>
        <v>"atk":300,"hp":5000,"undpspro":150,"pvpdpspro":100,"pvpundpspro":100,"dpspro":150</v>
      </c>
      <c r="L171" s="20" t="str">
        <f>IF(B171&gt;=50,VLOOKUP(A171,英雄数据表!A:L,11,FALSE),IF(B171&gt;=25,VLOOKUP(A171,英雄数据表!A:L,7,0),""))</f>
        <v>"1108602004"</v>
      </c>
      <c r="M171" s="20" t="str">
        <f>IFERROR(VLOOKUP(B171,属性中转表!$K$2:$O$21,5,FALSE),"")</f>
        <v>"pvpundpspro":50</v>
      </c>
      <c r="N171" s="20" t="str">
        <f>IF(B171=25,VLOOKUP(A171,英雄数据表!A:L,8,FALSE),IF(B171=50,VLOOKUP(A171,英雄数据表!A:L,12,0),""))</f>
        <v/>
      </c>
    </row>
    <row r="172" spans="1:14" x14ac:dyDescent="0.3">
      <c r="A172" s="20">
        <v>11086</v>
      </c>
      <c r="B172" s="21">
        <f t="shared" si="8"/>
        <v>71</v>
      </c>
      <c r="C172" s="21">
        <v>5</v>
      </c>
      <c r="D172" s="21">
        <f>VLOOKUP(A172,英雄数据表!A:D,4,0)</f>
        <v>1</v>
      </c>
      <c r="E172" s="20" t="str">
        <f>VLOOKUP(A172,英雄数据表!A:C,3,0)</f>
        <v>永霜哀恸</v>
      </c>
      <c r="F172" s="20">
        <f t="shared" si="9"/>
        <v>11086</v>
      </c>
      <c r="G172" s="20">
        <f t="shared" si="10"/>
        <v>11086</v>
      </c>
      <c r="H172" s="21" t="str">
        <f>VLOOKUP(B172,属性中转表!A:F,6,FALSE)</f>
        <v>"hp":297000,"atk":8250</v>
      </c>
      <c r="I172" s="20" t="str">
        <f>IF(VLOOKUP(B172,属性中转表!A:G,7,FALSE)=0,"",VLOOKUP(VLOOKUP(B172,属性中转表!A:G,7,FALSE),属性中转表!$K$2:$P$21,6,0))&amp;IF(VLOOKUP(B172,属性中转表!A:G,7,FALSE)&gt;=50,VLOOKUP(A172,英雄数据表!A:K,9,0),IF(VLOOKUP(B172,属性中转表!A:G,7,FALSE)&gt;=25,VLOOKUP(A172,英雄数据表!A:K,5,0),""))</f>
        <v>"atk":300,"hp":5000,"undpspro":150,"pvpdpspro":100,"pvpundpspro":100</v>
      </c>
      <c r="J172" s="20" t="str">
        <f>IF(I172="","",属性中转表!$I$1&amp;(IF(VLOOKUP(B172,属性中转表!A:G,7,FALSE)=0,0,VLOOKUP(VLOOKUP(B172,属性中转表!A:G,7,FALSE),属性中转表!$K$2:$P$21,4,0)))+IFERROR(VLOOKUP(A172,英雄数据表!A:K,IF(武魂!B172&gt;=50,10,IF(武魂!B172&gt;=25,6)),0),0))</f>
        <v>,"dpspro":150</v>
      </c>
      <c r="K172" s="32" t="str">
        <f t="shared" si="11"/>
        <v>"atk":300,"hp":5000,"undpspro":150,"pvpdpspro":100,"pvpundpspro":100,"dpspro":150</v>
      </c>
      <c r="L172" s="20" t="str">
        <f>IF(B172&gt;=50,VLOOKUP(A172,英雄数据表!A:L,11,FALSE),IF(B172&gt;=25,VLOOKUP(A172,英雄数据表!A:L,7,0),""))</f>
        <v>"1108602004"</v>
      </c>
      <c r="M172" s="20" t="str">
        <f>IFERROR(VLOOKUP(B172,属性中转表!$K$2:$O$21,5,FALSE),"")</f>
        <v/>
      </c>
      <c r="N172" s="20" t="str">
        <f>IF(B172=25,VLOOKUP(A172,英雄数据表!A:L,8,FALSE),IF(B172=50,VLOOKUP(A172,英雄数据表!A:L,12,0),""))</f>
        <v/>
      </c>
    </row>
    <row r="173" spans="1:14" x14ac:dyDescent="0.3">
      <c r="A173" s="20">
        <v>11086</v>
      </c>
      <c r="B173" s="21">
        <f t="shared" si="8"/>
        <v>72</v>
      </c>
      <c r="C173" s="21">
        <v>5</v>
      </c>
      <c r="D173" s="21">
        <f>VLOOKUP(A173,英雄数据表!A:D,4,0)</f>
        <v>1</v>
      </c>
      <c r="E173" s="20" t="str">
        <f>VLOOKUP(A173,英雄数据表!A:C,3,0)</f>
        <v>永霜哀恸</v>
      </c>
      <c r="F173" s="20">
        <f t="shared" si="9"/>
        <v>11086</v>
      </c>
      <c r="G173" s="20">
        <f t="shared" si="10"/>
        <v>11086</v>
      </c>
      <c r="H173" s="21" t="str">
        <f>VLOOKUP(B173,属性中转表!A:F,6,FALSE)</f>
        <v>"hp":302400,"atk":8400</v>
      </c>
      <c r="I173" s="20" t="str">
        <f>IF(VLOOKUP(B173,属性中转表!A:G,7,FALSE)=0,"",VLOOKUP(VLOOKUP(B173,属性中转表!A:G,7,FALSE),属性中转表!$K$2:$P$21,6,0))&amp;IF(VLOOKUP(B173,属性中转表!A:G,7,FALSE)&gt;=50,VLOOKUP(A173,英雄数据表!A:K,9,0),IF(VLOOKUP(B173,属性中转表!A:G,7,FALSE)&gt;=25,VLOOKUP(A173,英雄数据表!A:K,5,0),""))</f>
        <v>"atk":300,"hp":5000,"undpspro":150,"pvpdpspro":100,"pvpundpspro":100</v>
      </c>
      <c r="J173" s="20" t="str">
        <f>IF(I173="","",属性中转表!$I$1&amp;(IF(VLOOKUP(B173,属性中转表!A:G,7,FALSE)=0,0,VLOOKUP(VLOOKUP(B173,属性中转表!A:G,7,FALSE),属性中转表!$K$2:$P$21,4,0)))+IFERROR(VLOOKUP(A173,英雄数据表!A:K,IF(武魂!B173&gt;=50,10,IF(武魂!B173&gt;=25,6)),0),0))</f>
        <v>,"dpspro":150</v>
      </c>
      <c r="K173" s="32" t="str">
        <f t="shared" si="11"/>
        <v>"atk":300,"hp":5000,"undpspro":150,"pvpdpspro":100,"pvpundpspro":100,"dpspro":150</v>
      </c>
      <c r="L173" s="20" t="str">
        <f>IF(B173&gt;=50,VLOOKUP(A173,英雄数据表!A:L,11,FALSE),IF(B173&gt;=25,VLOOKUP(A173,英雄数据表!A:L,7,0),""))</f>
        <v>"1108602004"</v>
      </c>
      <c r="M173" s="20" t="str">
        <f>IFERROR(VLOOKUP(B173,属性中转表!$K$2:$O$21,5,FALSE),"")</f>
        <v/>
      </c>
      <c r="N173" s="20" t="str">
        <f>IF(B173=25,VLOOKUP(A173,英雄数据表!A:L,8,FALSE),IF(B173=50,VLOOKUP(A173,英雄数据表!A:L,12,0),""))</f>
        <v/>
      </c>
    </row>
    <row r="174" spans="1:14" x14ac:dyDescent="0.3">
      <c r="A174" s="20">
        <v>11086</v>
      </c>
      <c r="B174" s="21">
        <f t="shared" si="8"/>
        <v>73</v>
      </c>
      <c r="C174" s="21">
        <v>5</v>
      </c>
      <c r="D174" s="21">
        <f>VLOOKUP(A174,英雄数据表!A:D,4,0)</f>
        <v>1</v>
      </c>
      <c r="E174" s="20" t="str">
        <f>VLOOKUP(A174,英雄数据表!A:C,3,0)</f>
        <v>永霜哀恸</v>
      </c>
      <c r="F174" s="20">
        <f t="shared" si="9"/>
        <v>11086</v>
      </c>
      <c r="G174" s="20">
        <f t="shared" si="10"/>
        <v>11086</v>
      </c>
      <c r="H174" s="21" t="str">
        <f>VLOOKUP(B174,属性中转表!A:F,6,FALSE)</f>
        <v>"hp":307800,"atk":8550</v>
      </c>
      <c r="I174" s="20" t="str">
        <f>IF(VLOOKUP(B174,属性中转表!A:G,7,FALSE)=0,"",VLOOKUP(VLOOKUP(B174,属性中转表!A:G,7,FALSE),属性中转表!$K$2:$P$21,6,0))&amp;IF(VLOOKUP(B174,属性中转表!A:G,7,FALSE)&gt;=50,VLOOKUP(A174,英雄数据表!A:K,9,0),IF(VLOOKUP(B174,属性中转表!A:G,7,FALSE)&gt;=25,VLOOKUP(A174,英雄数据表!A:K,5,0),""))</f>
        <v>"atk":300,"hp":5000,"undpspro":150,"pvpdpspro":100,"pvpundpspro":100</v>
      </c>
      <c r="J174" s="20" t="str">
        <f>IF(I174="","",属性中转表!$I$1&amp;(IF(VLOOKUP(B174,属性中转表!A:G,7,FALSE)=0,0,VLOOKUP(VLOOKUP(B174,属性中转表!A:G,7,FALSE),属性中转表!$K$2:$P$21,4,0)))+IFERROR(VLOOKUP(A174,英雄数据表!A:K,IF(武魂!B174&gt;=50,10,IF(武魂!B174&gt;=25,6)),0),0))</f>
        <v>,"dpspro":150</v>
      </c>
      <c r="K174" s="32" t="str">
        <f t="shared" si="11"/>
        <v>"atk":300,"hp":5000,"undpspro":150,"pvpdpspro":100,"pvpundpspro":100,"dpspro":150</v>
      </c>
      <c r="L174" s="20" t="str">
        <f>IF(B174&gt;=50,VLOOKUP(A174,英雄数据表!A:L,11,FALSE),IF(B174&gt;=25,VLOOKUP(A174,英雄数据表!A:L,7,0),""))</f>
        <v>"1108602004"</v>
      </c>
      <c r="M174" s="20" t="str">
        <f>IFERROR(VLOOKUP(B174,属性中转表!$K$2:$O$21,5,FALSE),"")</f>
        <v/>
      </c>
      <c r="N174" s="20" t="str">
        <f>IF(B174=25,VLOOKUP(A174,英雄数据表!A:L,8,FALSE),IF(B174=50,VLOOKUP(A174,英雄数据表!A:L,12,0),""))</f>
        <v/>
      </c>
    </row>
    <row r="175" spans="1:14" x14ac:dyDescent="0.3">
      <c r="A175" s="20">
        <v>11086</v>
      </c>
      <c r="B175" s="21">
        <f t="shared" si="8"/>
        <v>74</v>
      </c>
      <c r="C175" s="21">
        <v>5</v>
      </c>
      <c r="D175" s="21">
        <f>VLOOKUP(A175,英雄数据表!A:D,4,0)</f>
        <v>1</v>
      </c>
      <c r="E175" s="20" t="str">
        <f>VLOOKUP(A175,英雄数据表!A:C,3,0)</f>
        <v>永霜哀恸</v>
      </c>
      <c r="F175" s="20">
        <f t="shared" si="9"/>
        <v>11086</v>
      </c>
      <c r="G175" s="20">
        <f t="shared" si="10"/>
        <v>11086</v>
      </c>
      <c r="H175" s="21" t="str">
        <f>VLOOKUP(B175,属性中转表!A:F,6,FALSE)</f>
        <v>"hp":313200,"atk":8700</v>
      </c>
      <c r="I175" s="20" t="str">
        <f>IF(VLOOKUP(B175,属性中转表!A:G,7,FALSE)=0,"",VLOOKUP(VLOOKUP(B175,属性中转表!A:G,7,FALSE),属性中转表!$K$2:$P$21,6,0))&amp;IF(VLOOKUP(B175,属性中转表!A:G,7,FALSE)&gt;=50,VLOOKUP(A175,英雄数据表!A:K,9,0),IF(VLOOKUP(B175,属性中转表!A:G,7,FALSE)&gt;=25,VLOOKUP(A175,英雄数据表!A:K,5,0),""))</f>
        <v>"atk":300,"hp":5000,"undpspro":150,"pvpdpspro":100,"pvpundpspro":100</v>
      </c>
      <c r="J175" s="20" t="str">
        <f>IF(I175="","",属性中转表!$I$1&amp;(IF(VLOOKUP(B175,属性中转表!A:G,7,FALSE)=0,0,VLOOKUP(VLOOKUP(B175,属性中转表!A:G,7,FALSE),属性中转表!$K$2:$P$21,4,0)))+IFERROR(VLOOKUP(A175,英雄数据表!A:K,IF(武魂!B175&gt;=50,10,IF(武魂!B175&gt;=25,6)),0),0))</f>
        <v>,"dpspro":150</v>
      </c>
      <c r="K175" s="32" t="str">
        <f t="shared" si="11"/>
        <v>"atk":300,"hp":5000,"undpspro":150,"pvpdpspro":100,"pvpundpspro":100,"dpspro":150</v>
      </c>
      <c r="L175" s="20" t="str">
        <f>IF(B175&gt;=50,VLOOKUP(A175,英雄数据表!A:L,11,FALSE),IF(B175&gt;=25,VLOOKUP(A175,英雄数据表!A:L,7,0),""))</f>
        <v>"1108602004"</v>
      </c>
      <c r="M175" s="20" t="str">
        <f>IFERROR(VLOOKUP(B175,属性中转表!$K$2:$O$21,5,FALSE),"")</f>
        <v/>
      </c>
      <c r="N175" s="20" t="str">
        <f>IF(B175=25,VLOOKUP(A175,英雄数据表!A:L,8,FALSE),IF(B175=50,VLOOKUP(A175,英雄数据表!A:L,12,0),""))</f>
        <v/>
      </c>
    </row>
    <row r="176" spans="1:14" x14ac:dyDescent="0.3">
      <c r="A176" s="20">
        <v>11086</v>
      </c>
      <c r="B176" s="21">
        <f t="shared" si="8"/>
        <v>75</v>
      </c>
      <c r="C176" s="21">
        <v>5</v>
      </c>
      <c r="D176" s="21">
        <f>VLOOKUP(A176,英雄数据表!A:D,4,0)</f>
        <v>1</v>
      </c>
      <c r="E176" s="20" t="str">
        <f>VLOOKUP(A176,英雄数据表!A:C,3,0)</f>
        <v>永霜哀恸</v>
      </c>
      <c r="F176" s="20">
        <f t="shared" si="9"/>
        <v>11086</v>
      </c>
      <c r="G176" s="20">
        <f t="shared" si="10"/>
        <v>11086</v>
      </c>
      <c r="H176" s="21" t="str">
        <f>VLOOKUP(B176,属性中转表!A:F,6,FALSE)</f>
        <v>"hp":318600,"atk":8850</v>
      </c>
      <c r="I176" s="20" t="str">
        <f>IF(VLOOKUP(B176,属性中转表!A:G,7,FALSE)=0,"",VLOOKUP(VLOOKUP(B176,属性中转表!A:G,7,FALSE),属性中转表!$K$2:$P$21,6,0))&amp;IF(VLOOKUP(B176,属性中转表!A:G,7,FALSE)&gt;=50,VLOOKUP(A176,英雄数据表!A:K,9,0),IF(VLOOKUP(B176,属性中转表!A:G,7,FALSE)&gt;=25,VLOOKUP(A176,英雄数据表!A:K,5,0),""))</f>
        <v>"atk":600,"hp":10000,"undpspro":150,"pvpdpspro":100,"pvpundpspro":100,"speed":10</v>
      </c>
      <c r="J176" s="20" t="str">
        <f>IF(I176="","",属性中转表!$I$1&amp;(IF(VLOOKUP(B176,属性中转表!A:G,7,FALSE)=0,0,VLOOKUP(VLOOKUP(B176,属性中转表!A:G,7,FALSE),属性中转表!$K$2:$P$21,4,0)))+IFERROR(VLOOKUP(A176,英雄数据表!A:K,IF(武魂!B176&gt;=50,10,IF(武魂!B176&gt;=25,6)),0),0))</f>
        <v>,"dpspro":150</v>
      </c>
      <c r="K176" s="32" t="str">
        <f t="shared" si="11"/>
        <v>"atk":600,"hp":10000,"undpspro":150,"pvpdpspro":100,"pvpundpspro":100,"speed":10,"dpspro":150</v>
      </c>
      <c r="L176" s="20" t="str">
        <f>IF(B176&gt;=50,VLOOKUP(A176,英雄数据表!A:L,11,FALSE),IF(B176&gt;=25,VLOOKUP(A176,英雄数据表!A:L,7,0),""))</f>
        <v>"1108602004"</v>
      </c>
      <c r="M176" s="20" t="str">
        <f>IFERROR(VLOOKUP(B176,属性中转表!$K$2:$O$21,5,FALSE),"")</f>
        <v>"speed":10,"atk":300,"hp":5000</v>
      </c>
      <c r="N176" s="20" t="str">
        <f>IF(B176=25,VLOOKUP(A176,英雄数据表!A:L,8,FALSE),IF(B176=50,VLOOKUP(A176,英雄数据表!A:L,12,0),""))</f>
        <v/>
      </c>
    </row>
    <row r="177" spans="1:14" x14ac:dyDescent="0.3">
      <c r="A177" s="20">
        <v>11086</v>
      </c>
      <c r="B177" s="21">
        <f t="shared" si="8"/>
        <v>76</v>
      </c>
      <c r="C177" s="21">
        <v>5</v>
      </c>
      <c r="D177" s="21">
        <f>VLOOKUP(A177,英雄数据表!A:D,4,0)</f>
        <v>1</v>
      </c>
      <c r="E177" s="20" t="str">
        <f>VLOOKUP(A177,英雄数据表!A:C,3,0)</f>
        <v>永霜哀恸</v>
      </c>
      <c r="F177" s="20">
        <f t="shared" si="9"/>
        <v>11086</v>
      </c>
      <c r="G177" s="20">
        <f t="shared" si="10"/>
        <v>11086</v>
      </c>
      <c r="H177" s="21" t="str">
        <f>VLOOKUP(B177,属性中转表!A:F,6,FALSE)</f>
        <v>"hp":324000,"atk":9000</v>
      </c>
      <c r="I177" s="20" t="str">
        <f>IF(VLOOKUP(B177,属性中转表!A:G,7,FALSE)=0,"",VLOOKUP(VLOOKUP(B177,属性中转表!A:G,7,FALSE),属性中转表!$K$2:$P$21,6,0))&amp;IF(VLOOKUP(B177,属性中转表!A:G,7,FALSE)&gt;=50,VLOOKUP(A177,英雄数据表!A:K,9,0),IF(VLOOKUP(B177,属性中转表!A:G,7,FALSE)&gt;=25,VLOOKUP(A177,英雄数据表!A:K,5,0),""))</f>
        <v>"atk":600,"hp":10000,"undpspro":150,"pvpdpspro":100,"pvpundpspro":100,"speed":10</v>
      </c>
      <c r="J177" s="20" t="str">
        <f>IF(I177="","",属性中转表!$I$1&amp;(IF(VLOOKUP(B177,属性中转表!A:G,7,FALSE)=0,0,VLOOKUP(VLOOKUP(B177,属性中转表!A:G,7,FALSE),属性中转表!$K$2:$P$21,4,0)))+IFERROR(VLOOKUP(A177,英雄数据表!A:K,IF(武魂!B177&gt;=50,10,IF(武魂!B177&gt;=25,6)),0),0))</f>
        <v>,"dpspro":150</v>
      </c>
      <c r="K177" s="32" t="str">
        <f t="shared" si="11"/>
        <v>"atk":600,"hp":10000,"undpspro":150,"pvpdpspro":100,"pvpundpspro":100,"speed":10,"dpspro":150</v>
      </c>
      <c r="L177" s="20" t="str">
        <f>IF(B177&gt;=50,VLOOKUP(A177,英雄数据表!A:L,11,FALSE),IF(B177&gt;=25,VLOOKUP(A177,英雄数据表!A:L,7,0),""))</f>
        <v>"1108602004"</v>
      </c>
      <c r="M177" s="20" t="str">
        <f>IFERROR(VLOOKUP(B177,属性中转表!$K$2:$O$21,5,FALSE),"")</f>
        <v/>
      </c>
      <c r="N177" s="20" t="str">
        <f>IF(B177=25,VLOOKUP(A177,英雄数据表!A:L,8,FALSE),IF(B177=50,VLOOKUP(A177,英雄数据表!A:L,12,0),""))</f>
        <v/>
      </c>
    </row>
    <row r="178" spans="1:14" x14ac:dyDescent="0.3">
      <c r="A178" s="20">
        <v>11086</v>
      </c>
      <c r="B178" s="21">
        <f t="shared" si="8"/>
        <v>77</v>
      </c>
      <c r="C178" s="21">
        <v>5</v>
      </c>
      <c r="D178" s="21">
        <f>VLOOKUP(A178,英雄数据表!A:D,4,0)</f>
        <v>1</v>
      </c>
      <c r="E178" s="20" t="str">
        <f>VLOOKUP(A178,英雄数据表!A:C,3,0)</f>
        <v>永霜哀恸</v>
      </c>
      <c r="F178" s="20">
        <f t="shared" si="9"/>
        <v>11086</v>
      </c>
      <c r="G178" s="20">
        <f t="shared" si="10"/>
        <v>11086</v>
      </c>
      <c r="H178" s="21" t="str">
        <f>VLOOKUP(B178,属性中转表!A:F,6,FALSE)</f>
        <v>"hp":329400,"atk":9150</v>
      </c>
      <c r="I178" s="20" t="str">
        <f>IF(VLOOKUP(B178,属性中转表!A:G,7,FALSE)=0,"",VLOOKUP(VLOOKUP(B178,属性中转表!A:G,7,FALSE),属性中转表!$K$2:$P$21,6,0))&amp;IF(VLOOKUP(B178,属性中转表!A:G,7,FALSE)&gt;=50,VLOOKUP(A178,英雄数据表!A:K,9,0),IF(VLOOKUP(B178,属性中转表!A:G,7,FALSE)&gt;=25,VLOOKUP(A178,英雄数据表!A:K,5,0),""))</f>
        <v>"atk":600,"hp":10000,"undpspro":150,"pvpdpspro":100,"pvpundpspro":100,"speed":10</v>
      </c>
      <c r="J178" s="20" t="str">
        <f>IF(I178="","",属性中转表!$I$1&amp;(IF(VLOOKUP(B178,属性中转表!A:G,7,FALSE)=0,0,VLOOKUP(VLOOKUP(B178,属性中转表!A:G,7,FALSE),属性中转表!$K$2:$P$21,4,0)))+IFERROR(VLOOKUP(A178,英雄数据表!A:K,IF(武魂!B178&gt;=50,10,IF(武魂!B178&gt;=25,6)),0),0))</f>
        <v>,"dpspro":150</v>
      </c>
      <c r="K178" s="32" t="str">
        <f t="shared" si="11"/>
        <v>"atk":600,"hp":10000,"undpspro":150,"pvpdpspro":100,"pvpundpspro":100,"speed":10,"dpspro":150</v>
      </c>
      <c r="L178" s="20" t="str">
        <f>IF(B178&gt;=50,VLOOKUP(A178,英雄数据表!A:L,11,FALSE),IF(B178&gt;=25,VLOOKUP(A178,英雄数据表!A:L,7,0),""))</f>
        <v>"1108602004"</v>
      </c>
      <c r="M178" s="20" t="str">
        <f>IFERROR(VLOOKUP(B178,属性中转表!$K$2:$O$21,5,FALSE),"")</f>
        <v/>
      </c>
      <c r="N178" s="20" t="str">
        <f>IF(B178=25,VLOOKUP(A178,英雄数据表!A:L,8,FALSE),IF(B178=50,VLOOKUP(A178,英雄数据表!A:L,12,0),""))</f>
        <v/>
      </c>
    </row>
    <row r="179" spans="1:14" x14ac:dyDescent="0.3">
      <c r="A179" s="20">
        <v>11086</v>
      </c>
      <c r="B179" s="21">
        <f t="shared" si="8"/>
        <v>78</v>
      </c>
      <c r="C179" s="21">
        <v>5</v>
      </c>
      <c r="D179" s="21">
        <f>VLOOKUP(A179,英雄数据表!A:D,4,0)</f>
        <v>1</v>
      </c>
      <c r="E179" s="20" t="str">
        <f>VLOOKUP(A179,英雄数据表!A:C,3,0)</f>
        <v>永霜哀恸</v>
      </c>
      <c r="F179" s="20">
        <f t="shared" si="9"/>
        <v>11086</v>
      </c>
      <c r="G179" s="20">
        <f t="shared" si="10"/>
        <v>11086</v>
      </c>
      <c r="H179" s="21" t="str">
        <f>VLOOKUP(B179,属性中转表!A:F,6,FALSE)</f>
        <v>"hp":334800,"atk":9300</v>
      </c>
      <c r="I179" s="20" t="str">
        <f>IF(VLOOKUP(B179,属性中转表!A:G,7,FALSE)=0,"",VLOOKUP(VLOOKUP(B179,属性中转表!A:G,7,FALSE),属性中转表!$K$2:$P$21,6,0))&amp;IF(VLOOKUP(B179,属性中转表!A:G,7,FALSE)&gt;=50,VLOOKUP(A179,英雄数据表!A:K,9,0),IF(VLOOKUP(B179,属性中转表!A:G,7,FALSE)&gt;=25,VLOOKUP(A179,英雄数据表!A:K,5,0),""))</f>
        <v>"atk":600,"hp":10000,"undpspro":150,"pvpdpspro":100,"pvpundpspro":100,"speed":10</v>
      </c>
      <c r="J179" s="20" t="str">
        <f>IF(I179="","",属性中转表!$I$1&amp;(IF(VLOOKUP(B179,属性中转表!A:G,7,FALSE)=0,0,VLOOKUP(VLOOKUP(B179,属性中转表!A:G,7,FALSE),属性中转表!$K$2:$P$21,4,0)))+IFERROR(VLOOKUP(A179,英雄数据表!A:K,IF(武魂!B179&gt;=50,10,IF(武魂!B179&gt;=25,6)),0),0))</f>
        <v>,"dpspro":150</v>
      </c>
      <c r="K179" s="32" t="str">
        <f t="shared" si="11"/>
        <v>"atk":600,"hp":10000,"undpspro":150,"pvpdpspro":100,"pvpundpspro":100,"speed":10,"dpspro":150</v>
      </c>
      <c r="L179" s="20" t="str">
        <f>IF(B179&gt;=50,VLOOKUP(A179,英雄数据表!A:L,11,FALSE),IF(B179&gt;=25,VLOOKUP(A179,英雄数据表!A:L,7,0),""))</f>
        <v>"1108602004"</v>
      </c>
      <c r="M179" s="20" t="str">
        <f>IFERROR(VLOOKUP(B179,属性中转表!$K$2:$O$21,5,FALSE),"")</f>
        <v/>
      </c>
      <c r="N179" s="20" t="str">
        <f>IF(B179=25,VLOOKUP(A179,英雄数据表!A:L,8,FALSE),IF(B179=50,VLOOKUP(A179,英雄数据表!A:L,12,0),""))</f>
        <v/>
      </c>
    </row>
    <row r="180" spans="1:14" x14ac:dyDescent="0.3">
      <c r="A180" s="20">
        <v>11086</v>
      </c>
      <c r="B180" s="21">
        <f t="shared" si="8"/>
        <v>79</v>
      </c>
      <c r="C180" s="21">
        <v>5</v>
      </c>
      <c r="D180" s="21">
        <f>VLOOKUP(A180,英雄数据表!A:D,4,0)</f>
        <v>1</v>
      </c>
      <c r="E180" s="20" t="str">
        <f>VLOOKUP(A180,英雄数据表!A:C,3,0)</f>
        <v>永霜哀恸</v>
      </c>
      <c r="F180" s="20">
        <f t="shared" si="9"/>
        <v>11086</v>
      </c>
      <c r="G180" s="20">
        <f t="shared" si="10"/>
        <v>11086</v>
      </c>
      <c r="H180" s="21" t="str">
        <f>VLOOKUP(B180,属性中转表!A:F,6,FALSE)</f>
        <v>"hp":340200,"atk":9450</v>
      </c>
      <c r="I180" s="20" t="str">
        <f>IF(VLOOKUP(B180,属性中转表!A:G,7,FALSE)=0,"",VLOOKUP(VLOOKUP(B180,属性中转表!A:G,7,FALSE),属性中转表!$K$2:$P$21,6,0))&amp;IF(VLOOKUP(B180,属性中转表!A:G,7,FALSE)&gt;=50,VLOOKUP(A180,英雄数据表!A:K,9,0),IF(VLOOKUP(B180,属性中转表!A:G,7,FALSE)&gt;=25,VLOOKUP(A180,英雄数据表!A:K,5,0),""))</f>
        <v>"atk":600,"hp":10000,"undpspro":150,"pvpdpspro":100,"pvpundpspro":100,"speed":10</v>
      </c>
      <c r="J180" s="20" t="str">
        <f>IF(I180="","",属性中转表!$I$1&amp;(IF(VLOOKUP(B180,属性中转表!A:G,7,FALSE)=0,0,VLOOKUP(VLOOKUP(B180,属性中转表!A:G,7,FALSE),属性中转表!$K$2:$P$21,4,0)))+IFERROR(VLOOKUP(A180,英雄数据表!A:K,IF(武魂!B180&gt;=50,10,IF(武魂!B180&gt;=25,6)),0),0))</f>
        <v>,"dpspro":150</v>
      </c>
      <c r="K180" s="32" t="str">
        <f t="shared" si="11"/>
        <v>"atk":600,"hp":10000,"undpspro":150,"pvpdpspro":100,"pvpundpspro":100,"speed":10,"dpspro":150</v>
      </c>
      <c r="L180" s="20" t="str">
        <f>IF(B180&gt;=50,VLOOKUP(A180,英雄数据表!A:L,11,FALSE),IF(B180&gt;=25,VLOOKUP(A180,英雄数据表!A:L,7,0),""))</f>
        <v>"1108602004"</v>
      </c>
      <c r="M180" s="20" t="str">
        <f>IFERROR(VLOOKUP(B180,属性中转表!$K$2:$O$21,5,FALSE),"")</f>
        <v/>
      </c>
      <c r="N180" s="20" t="str">
        <f>IF(B180=25,VLOOKUP(A180,英雄数据表!A:L,8,FALSE),IF(B180=50,VLOOKUP(A180,英雄数据表!A:L,12,0),""))</f>
        <v/>
      </c>
    </row>
    <row r="181" spans="1:14" x14ac:dyDescent="0.3">
      <c r="A181" s="20">
        <v>11086</v>
      </c>
      <c r="B181" s="21">
        <f t="shared" si="8"/>
        <v>80</v>
      </c>
      <c r="C181" s="21">
        <v>5</v>
      </c>
      <c r="D181" s="21">
        <f>VLOOKUP(A181,英雄数据表!A:D,4,0)</f>
        <v>1</v>
      </c>
      <c r="E181" s="20" t="str">
        <f>VLOOKUP(A181,英雄数据表!A:C,3,0)</f>
        <v>永霜哀恸</v>
      </c>
      <c r="F181" s="20">
        <f t="shared" si="9"/>
        <v>11086</v>
      </c>
      <c r="G181" s="20">
        <f t="shared" si="10"/>
        <v>11086</v>
      </c>
      <c r="H181" s="21" t="str">
        <f>VLOOKUP(B181,属性中转表!A:F,6,FALSE)</f>
        <v>"hp":345600,"atk":9600</v>
      </c>
      <c r="I181" s="20" t="str">
        <f>IF(VLOOKUP(B181,属性中转表!A:G,7,FALSE)=0,"",VLOOKUP(VLOOKUP(B181,属性中转表!A:G,7,FALSE),属性中转表!$K$2:$P$21,6,0))&amp;IF(VLOOKUP(B181,属性中转表!A:G,7,FALSE)&gt;=50,VLOOKUP(A181,英雄数据表!A:K,9,0),IF(VLOOKUP(B181,属性中转表!A:G,7,FALSE)&gt;=25,VLOOKUP(A181,英雄数据表!A:K,5,0),""))</f>
        <v>"atk":600,"hp":10000,"undpspro":200,"pvpdpspro":100,"pvpundpspro":100,"speed":10</v>
      </c>
      <c r="J181" s="20" t="str">
        <f>IF(I181="","",属性中转表!$I$1&amp;(IF(VLOOKUP(B181,属性中转表!A:G,7,FALSE)=0,0,VLOOKUP(VLOOKUP(B181,属性中转表!A:G,7,FALSE),属性中转表!$K$2:$P$21,4,0)))+IFERROR(VLOOKUP(A181,英雄数据表!A:K,IF(武魂!B181&gt;=50,10,IF(武魂!B181&gt;=25,6)),0),0))</f>
        <v>,"dpspro":150</v>
      </c>
      <c r="K181" s="32" t="str">
        <f t="shared" si="11"/>
        <v>"atk":600,"hp":10000,"undpspro":200,"pvpdpspro":100,"pvpundpspro":100,"speed":10,"dpspro":150</v>
      </c>
      <c r="L181" s="20" t="str">
        <f>IF(B181&gt;=50,VLOOKUP(A181,英雄数据表!A:L,11,FALSE),IF(B181&gt;=25,VLOOKUP(A181,英雄数据表!A:L,7,0),""))</f>
        <v>"1108602004"</v>
      </c>
      <c r="M181" s="20" t="str">
        <f>IFERROR(VLOOKUP(B181,属性中转表!$K$2:$O$21,5,FALSE),"")</f>
        <v>"undpspro":50</v>
      </c>
      <c r="N181" s="20" t="str">
        <f>IF(B181=25,VLOOKUP(A181,英雄数据表!A:L,8,FALSE),IF(B181=50,VLOOKUP(A181,英雄数据表!A:L,12,0),""))</f>
        <v/>
      </c>
    </row>
    <row r="182" spans="1:14" x14ac:dyDescent="0.3">
      <c r="A182" s="20">
        <v>11086</v>
      </c>
      <c r="B182" s="21">
        <f t="shared" si="8"/>
        <v>81</v>
      </c>
      <c r="C182" s="21">
        <v>5</v>
      </c>
      <c r="D182" s="21">
        <f>VLOOKUP(A182,英雄数据表!A:D,4,0)</f>
        <v>1</v>
      </c>
      <c r="E182" s="20" t="str">
        <f>VLOOKUP(A182,英雄数据表!A:C,3,0)</f>
        <v>永霜哀恸</v>
      </c>
      <c r="F182" s="20">
        <f t="shared" si="9"/>
        <v>11086</v>
      </c>
      <c r="G182" s="20">
        <f t="shared" si="10"/>
        <v>11086</v>
      </c>
      <c r="H182" s="21" t="str">
        <f>VLOOKUP(B182,属性中转表!A:F,6,FALSE)</f>
        <v>"hp":351000,"atk":9750</v>
      </c>
      <c r="I182" s="20" t="str">
        <f>IF(VLOOKUP(B182,属性中转表!A:G,7,FALSE)=0,"",VLOOKUP(VLOOKUP(B182,属性中转表!A:G,7,FALSE),属性中转表!$K$2:$P$21,6,0))&amp;IF(VLOOKUP(B182,属性中转表!A:G,7,FALSE)&gt;=50,VLOOKUP(A182,英雄数据表!A:K,9,0),IF(VLOOKUP(B182,属性中转表!A:G,7,FALSE)&gt;=25,VLOOKUP(A182,英雄数据表!A:K,5,0),""))</f>
        <v>"atk":600,"hp":10000,"undpspro":200,"pvpdpspro":100,"pvpundpspro":100,"speed":10</v>
      </c>
      <c r="J182" s="20" t="str">
        <f>IF(I182="","",属性中转表!$I$1&amp;(IF(VLOOKUP(B182,属性中转表!A:G,7,FALSE)=0,0,VLOOKUP(VLOOKUP(B182,属性中转表!A:G,7,FALSE),属性中转表!$K$2:$P$21,4,0)))+IFERROR(VLOOKUP(A182,英雄数据表!A:K,IF(武魂!B182&gt;=50,10,IF(武魂!B182&gt;=25,6)),0),0))</f>
        <v>,"dpspro":150</v>
      </c>
      <c r="K182" s="32" t="str">
        <f t="shared" si="11"/>
        <v>"atk":600,"hp":10000,"undpspro":200,"pvpdpspro":100,"pvpundpspro":100,"speed":10,"dpspro":150</v>
      </c>
      <c r="L182" s="20" t="str">
        <f>IF(B182&gt;=50,VLOOKUP(A182,英雄数据表!A:L,11,FALSE),IF(B182&gt;=25,VLOOKUP(A182,英雄数据表!A:L,7,0),""))</f>
        <v>"1108602004"</v>
      </c>
      <c r="M182" s="20" t="str">
        <f>IFERROR(VLOOKUP(B182,属性中转表!$K$2:$O$21,5,FALSE),"")</f>
        <v/>
      </c>
      <c r="N182" s="20" t="str">
        <f>IF(B182=25,VLOOKUP(A182,英雄数据表!A:L,8,FALSE),IF(B182=50,VLOOKUP(A182,英雄数据表!A:L,12,0),""))</f>
        <v/>
      </c>
    </row>
    <row r="183" spans="1:14" x14ac:dyDescent="0.3">
      <c r="A183" s="20">
        <v>11086</v>
      </c>
      <c r="B183" s="21">
        <f t="shared" si="8"/>
        <v>82</v>
      </c>
      <c r="C183" s="21">
        <v>5</v>
      </c>
      <c r="D183" s="21">
        <f>VLOOKUP(A183,英雄数据表!A:D,4,0)</f>
        <v>1</v>
      </c>
      <c r="E183" s="20" t="str">
        <f>VLOOKUP(A183,英雄数据表!A:C,3,0)</f>
        <v>永霜哀恸</v>
      </c>
      <c r="F183" s="20">
        <f t="shared" si="9"/>
        <v>11086</v>
      </c>
      <c r="G183" s="20">
        <f t="shared" si="10"/>
        <v>11086</v>
      </c>
      <c r="H183" s="21" t="str">
        <f>VLOOKUP(B183,属性中转表!A:F,6,FALSE)</f>
        <v>"hp":356400,"atk":9900</v>
      </c>
      <c r="I183" s="20" t="str">
        <f>IF(VLOOKUP(B183,属性中转表!A:G,7,FALSE)=0,"",VLOOKUP(VLOOKUP(B183,属性中转表!A:G,7,FALSE),属性中转表!$K$2:$P$21,6,0))&amp;IF(VLOOKUP(B183,属性中转表!A:G,7,FALSE)&gt;=50,VLOOKUP(A183,英雄数据表!A:K,9,0),IF(VLOOKUP(B183,属性中转表!A:G,7,FALSE)&gt;=25,VLOOKUP(A183,英雄数据表!A:K,5,0),""))</f>
        <v>"atk":600,"hp":10000,"undpspro":200,"pvpdpspro":100,"pvpundpspro":100,"speed":10</v>
      </c>
      <c r="J183" s="20" t="str">
        <f>IF(I183="","",属性中转表!$I$1&amp;(IF(VLOOKUP(B183,属性中转表!A:G,7,FALSE)=0,0,VLOOKUP(VLOOKUP(B183,属性中转表!A:G,7,FALSE),属性中转表!$K$2:$P$21,4,0)))+IFERROR(VLOOKUP(A183,英雄数据表!A:K,IF(武魂!B183&gt;=50,10,IF(武魂!B183&gt;=25,6)),0),0))</f>
        <v>,"dpspro":150</v>
      </c>
      <c r="K183" s="32" t="str">
        <f t="shared" si="11"/>
        <v>"atk":600,"hp":10000,"undpspro":200,"pvpdpspro":100,"pvpundpspro":100,"speed":10,"dpspro":150</v>
      </c>
      <c r="L183" s="20" t="str">
        <f>IF(B183&gt;=50,VLOOKUP(A183,英雄数据表!A:L,11,FALSE),IF(B183&gt;=25,VLOOKUP(A183,英雄数据表!A:L,7,0),""))</f>
        <v>"1108602004"</v>
      </c>
      <c r="M183" s="20" t="str">
        <f>IFERROR(VLOOKUP(B183,属性中转表!$K$2:$O$21,5,FALSE),"")</f>
        <v/>
      </c>
      <c r="N183" s="20" t="str">
        <f>IF(B183=25,VLOOKUP(A183,英雄数据表!A:L,8,FALSE),IF(B183=50,VLOOKUP(A183,英雄数据表!A:L,12,0),""))</f>
        <v/>
      </c>
    </row>
    <row r="184" spans="1:14" x14ac:dyDescent="0.3">
      <c r="A184" s="20">
        <v>11086</v>
      </c>
      <c r="B184" s="21">
        <f t="shared" si="8"/>
        <v>83</v>
      </c>
      <c r="C184" s="21">
        <v>5</v>
      </c>
      <c r="D184" s="21">
        <f>VLOOKUP(A184,英雄数据表!A:D,4,0)</f>
        <v>1</v>
      </c>
      <c r="E184" s="20" t="str">
        <f>VLOOKUP(A184,英雄数据表!A:C,3,0)</f>
        <v>永霜哀恸</v>
      </c>
      <c r="F184" s="20">
        <f t="shared" si="9"/>
        <v>11086</v>
      </c>
      <c r="G184" s="20">
        <f t="shared" si="10"/>
        <v>11086</v>
      </c>
      <c r="H184" s="21" t="str">
        <f>VLOOKUP(B184,属性中转表!A:F,6,FALSE)</f>
        <v>"hp":361800,"atk":10050</v>
      </c>
      <c r="I184" s="20" t="str">
        <f>IF(VLOOKUP(B184,属性中转表!A:G,7,FALSE)=0,"",VLOOKUP(VLOOKUP(B184,属性中转表!A:G,7,FALSE),属性中转表!$K$2:$P$21,6,0))&amp;IF(VLOOKUP(B184,属性中转表!A:G,7,FALSE)&gt;=50,VLOOKUP(A184,英雄数据表!A:K,9,0),IF(VLOOKUP(B184,属性中转表!A:G,7,FALSE)&gt;=25,VLOOKUP(A184,英雄数据表!A:K,5,0),""))</f>
        <v>"atk":600,"hp":10000,"undpspro":200,"pvpdpspro":100,"pvpundpspro":100,"speed":10</v>
      </c>
      <c r="J184" s="20" t="str">
        <f>IF(I184="","",属性中转表!$I$1&amp;(IF(VLOOKUP(B184,属性中转表!A:G,7,FALSE)=0,0,VLOOKUP(VLOOKUP(B184,属性中转表!A:G,7,FALSE),属性中转表!$K$2:$P$21,4,0)))+IFERROR(VLOOKUP(A184,英雄数据表!A:K,IF(武魂!B184&gt;=50,10,IF(武魂!B184&gt;=25,6)),0),0))</f>
        <v>,"dpspro":150</v>
      </c>
      <c r="K184" s="32" t="str">
        <f t="shared" si="11"/>
        <v>"atk":600,"hp":10000,"undpspro":200,"pvpdpspro":100,"pvpundpspro":100,"speed":10,"dpspro":150</v>
      </c>
      <c r="L184" s="20" t="str">
        <f>IF(B184&gt;=50,VLOOKUP(A184,英雄数据表!A:L,11,FALSE),IF(B184&gt;=25,VLOOKUP(A184,英雄数据表!A:L,7,0),""))</f>
        <v>"1108602004"</v>
      </c>
      <c r="M184" s="20" t="str">
        <f>IFERROR(VLOOKUP(B184,属性中转表!$K$2:$O$21,5,FALSE),"")</f>
        <v/>
      </c>
      <c r="N184" s="20" t="str">
        <f>IF(B184=25,VLOOKUP(A184,英雄数据表!A:L,8,FALSE),IF(B184=50,VLOOKUP(A184,英雄数据表!A:L,12,0),""))</f>
        <v/>
      </c>
    </row>
    <row r="185" spans="1:14" x14ac:dyDescent="0.3">
      <c r="A185" s="20">
        <v>11086</v>
      </c>
      <c r="B185" s="21">
        <f t="shared" si="8"/>
        <v>84</v>
      </c>
      <c r="C185" s="21">
        <v>5</v>
      </c>
      <c r="D185" s="21">
        <f>VLOOKUP(A185,英雄数据表!A:D,4,0)</f>
        <v>1</v>
      </c>
      <c r="E185" s="20" t="str">
        <f>VLOOKUP(A185,英雄数据表!A:C,3,0)</f>
        <v>永霜哀恸</v>
      </c>
      <c r="F185" s="20">
        <f t="shared" si="9"/>
        <v>11086</v>
      </c>
      <c r="G185" s="20">
        <f t="shared" si="10"/>
        <v>11086</v>
      </c>
      <c r="H185" s="21" t="str">
        <f>VLOOKUP(B185,属性中转表!A:F,6,FALSE)</f>
        <v>"hp":367200,"atk":10200</v>
      </c>
      <c r="I185" s="20" t="str">
        <f>IF(VLOOKUP(B185,属性中转表!A:G,7,FALSE)=0,"",VLOOKUP(VLOOKUP(B185,属性中转表!A:G,7,FALSE),属性中转表!$K$2:$P$21,6,0))&amp;IF(VLOOKUP(B185,属性中转表!A:G,7,FALSE)&gt;=50,VLOOKUP(A185,英雄数据表!A:K,9,0),IF(VLOOKUP(B185,属性中转表!A:G,7,FALSE)&gt;=25,VLOOKUP(A185,英雄数据表!A:K,5,0),""))</f>
        <v>"atk":600,"hp":10000,"undpspro":200,"pvpdpspro":100,"pvpundpspro":100,"speed":10</v>
      </c>
      <c r="J185" s="20" t="str">
        <f>IF(I185="","",属性中转表!$I$1&amp;(IF(VLOOKUP(B185,属性中转表!A:G,7,FALSE)=0,0,VLOOKUP(VLOOKUP(B185,属性中转表!A:G,7,FALSE),属性中转表!$K$2:$P$21,4,0)))+IFERROR(VLOOKUP(A185,英雄数据表!A:K,IF(武魂!B185&gt;=50,10,IF(武魂!B185&gt;=25,6)),0),0))</f>
        <v>,"dpspro":150</v>
      </c>
      <c r="K185" s="32" t="str">
        <f t="shared" si="11"/>
        <v>"atk":600,"hp":10000,"undpspro":200,"pvpdpspro":100,"pvpundpspro":100,"speed":10,"dpspro":150</v>
      </c>
      <c r="L185" s="20" t="str">
        <f>IF(B185&gt;=50,VLOOKUP(A185,英雄数据表!A:L,11,FALSE),IF(B185&gt;=25,VLOOKUP(A185,英雄数据表!A:L,7,0),""))</f>
        <v>"1108602004"</v>
      </c>
      <c r="M185" s="20" t="str">
        <f>IFERROR(VLOOKUP(B185,属性中转表!$K$2:$O$21,5,FALSE),"")</f>
        <v/>
      </c>
      <c r="N185" s="20" t="str">
        <f>IF(B185=25,VLOOKUP(A185,英雄数据表!A:L,8,FALSE),IF(B185=50,VLOOKUP(A185,英雄数据表!A:L,12,0),""))</f>
        <v/>
      </c>
    </row>
    <row r="186" spans="1:14" x14ac:dyDescent="0.3">
      <c r="A186" s="20">
        <v>11086</v>
      </c>
      <c r="B186" s="21">
        <f t="shared" si="8"/>
        <v>85</v>
      </c>
      <c r="C186" s="21">
        <v>5</v>
      </c>
      <c r="D186" s="21">
        <f>VLOOKUP(A186,英雄数据表!A:D,4,0)</f>
        <v>1</v>
      </c>
      <c r="E186" s="20" t="str">
        <f>VLOOKUP(A186,英雄数据表!A:C,3,0)</f>
        <v>永霜哀恸</v>
      </c>
      <c r="F186" s="20">
        <f t="shared" si="9"/>
        <v>11086</v>
      </c>
      <c r="G186" s="20">
        <f t="shared" si="10"/>
        <v>11086</v>
      </c>
      <c r="H186" s="21" t="str">
        <f>VLOOKUP(B186,属性中转表!A:F,6,FALSE)</f>
        <v>"hp":372600,"atk":10350</v>
      </c>
      <c r="I186" s="20" t="str">
        <f>IF(VLOOKUP(B186,属性中转表!A:G,7,FALSE)=0,"",VLOOKUP(VLOOKUP(B186,属性中转表!A:G,7,FALSE),属性中转表!$K$2:$P$21,6,0))&amp;IF(VLOOKUP(B186,属性中转表!A:G,7,FALSE)&gt;=50,VLOOKUP(A186,英雄数据表!A:K,9,0),IF(VLOOKUP(B186,属性中转表!A:G,7,FALSE)&gt;=25,VLOOKUP(A186,英雄数据表!A:K,5,0),""))</f>
        <v>"atk":600,"hp":10000,"undpspro":200,"pvpdpspro":100,"pvpundpspro":100,"speed":10</v>
      </c>
      <c r="J186" s="20" t="str">
        <f>IF(I186="","",属性中转表!$I$1&amp;(IF(VLOOKUP(B186,属性中转表!A:G,7,FALSE)=0,0,VLOOKUP(VLOOKUP(B186,属性中转表!A:G,7,FALSE),属性中转表!$K$2:$P$21,4,0)))+IFERROR(VLOOKUP(A186,英雄数据表!A:K,IF(武魂!B186&gt;=50,10,IF(武魂!B186&gt;=25,6)),0),0))</f>
        <v>,"dpspro":200</v>
      </c>
      <c r="K186" s="32" t="str">
        <f t="shared" si="11"/>
        <v>"atk":600,"hp":10000,"undpspro":200,"pvpdpspro":100,"pvpundpspro":100,"speed":10,"dpspro":200</v>
      </c>
      <c r="L186" s="20" t="str">
        <f>IF(B186&gt;=50,VLOOKUP(A186,英雄数据表!A:L,11,FALSE),IF(B186&gt;=25,VLOOKUP(A186,英雄数据表!A:L,7,0),""))</f>
        <v>"1108602004"</v>
      </c>
      <c r="M186" s="20" t="str">
        <f>IFERROR(VLOOKUP(B186,属性中转表!$K$2:$O$21,5,FALSE),"")</f>
        <v>"dpspro":50</v>
      </c>
      <c r="N186" s="20" t="str">
        <f>IF(B186=25,VLOOKUP(A186,英雄数据表!A:L,8,FALSE),IF(B186=50,VLOOKUP(A186,英雄数据表!A:L,12,0),""))</f>
        <v/>
      </c>
    </row>
    <row r="187" spans="1:14" x14ac:dyDescent="0.3">
      <c r="A187" s="20">
        <v>11086</v>
      </c>
      <c r="B187" s="21">
        <f t="shared" si="8"/>
        <v>86</v>
      </c>
      <c r="C187" s="21">
        <v>5</v>
      </c>
      <c r="D187" s="21">
        <f>VLOOKUP(A187,英雄数据表!A:D,4,0)</f>
        <v>1</v>
      </c>
      <c r="E187" s="20" t="str">
        <f>VLOOKUP(A187,英雄数据表!A:C,3,0)</f>
        <v>永霜哀恸</v>
      </c>
      <c r="F187" s="20">
        <f t="shared" si="9"/>
        <v>11086</v>
      </c>
      <c r="G187" s="20">
        <f t="shared" si="10"/>
        <v>11086</v>
      </c>
      <c r="H187" s="21" t="str">
        <f>VLOOKUP(B187,属性中转表!A:F,6,FALSE)</f>
        <v>"hp":378000,"atk":10500</v>
      </c>
      <c r="I187" s="20" t="str">
        <f>IF(VLOOKUP(B187,属性中转表!A:G,7,FALSE)=0,"",VLOOKUP(VLOOKUP(B187,属性中转表!A:G,7,FALSE),属性中转表!$K$2:$P$21,6,0))&amp;IF(VLOOKUP(B187,属性中转表!A:G,7,FALSE)&gt;=50,VLOOKUP(A187,英雄数据表!A:K,9,0),IF(VLOOKUP(B187,属性中转表!A:G,7,FALSE)&gt;=25,VLOOKUP(A187,英雄数据表!A:K,5,0),""))</f>
        <v>"atk":600,"hp":10000,"undpspro":200,"pvpdpspro":100,"pvpundpspro":100,"speed":10</v>
      </c>
      <c r="J187" s="20" t="str">
        <f>IF(I187="","",属性中转表!$I$1&amp;(IF(VLOOKUP(B187,属性中转表!A:G,7,FALSE)=0,0,VLOOKUP(VLOOKUP(B187,属性中转表!A:G,7,FALSE),属性中转表!$K$2:$P$21,4,0)))+IFERROR(VLOOKUP(A187,英雄数据表!A:K,IF(武魂!B187&gt;=50,10,IF(武魂!B187&gt;=25,6)),0),0))</f>
        <v>,"dpspro":200</v>
      </c>
      <c r="K187" s="32" t="str">
        <f t="shared" si="11"/>
        <v>"atk":600,"hp":10000,"undpspro":200,"pvpdpspro":100,"pvpundpspro":100,"speed":10,"dpspro":200</v>
      </c>
      <c r="L187" s="20" t="str">
        <f>IF(B187&gt;=50,VLOOKUP(A187,英雄数据表!A:L,11,FALSE),IF(B187&gt;=25,VLOOKUP(A187,英雄数据表!A:L,7,0),""))</f>
        <v>"1108602004"</v>
      </c>
      <c r="M187" s="20" t="str">
        <f>IFERROR(VLOOKUP(B187,属性中转表!$K$2:$O$21,5,FALSE),"")</f>
        <v/>
      </c>
      <c r="N187" s="20" t="str">
        <f>IF(B187=25,VLOOKUP(A187,英雄数据表!A:L,8,FALSE),IF(B187=50,VLOOKUP(A187,英雄数据表!A:L,12,0),""))</f>
        <v/>
      </c>
    </row>
    <row r="188" spans="1:14" x14ac:dyDescent="0.3">
      <c r="A188" s="20">
        <v>11086</v>
      </c>
      <c r="B188" s="21">
        <f t="shared" si="8"/>
        <v>87</v>
      </c>
      <c r="C188" s="21">
        <v>5</v>
      </c>
      <c r="D188" s="21">
        <f>VLOOKUP(A188,英雄数据表!A:D,4,0)</f>
        <v>1</v>
      </c>
      <c r="E188" s="20" t="str">
        <f>VLOOKUP(A188,英雄数据表!A:C,3,0)</f>
        <v>永霜哀恸</v>
      </c>
      <c r="F188" s="20">
        <f t="shared" si="9"/>
        <v>11086</v>
      </c>
      <c r="G188" s="20">
        <f t="shared" si="10"/>
        <v>11086</v>
      </c>
      <c r="H188" s="21" t="str">
        <f>VLOOKUP(B188,属性中转表!A:F,6,FALSE)</f>
        <v>"hp":383400,"atk":10650</v>
      </c>
      <c r="I188" s="20" t="str">
        <f>IF(VLOOKUP(B188,属性中转表!A:G,7,FALSE)=0,"",VLOOKUP(VLOOKUP(B188,属性中转表!A:G,7,FALSE),属性中转表!$K$2:$P$21,6,0))&amp;IF(VLOOKUP(B188,属性中转表!A:G,7,FALSE)&gt;=50,VLOOKUP(A188,英雄数据表!A:K,9,0),IF(VLOOKUP(B188,属性中转表!A:G,7,FALSE)&gt;=25,VLOOKUP(A188,英雄数据表!A:K,5,0),""))</f>
        <v>"atk":600,"hp":10000,"undpspro":200,"pvpdpspro":100,"pvpundpspro":100,"speed":10</v>
      </c>
      <c r="J188" s="20" t="str">
        <f>IF(I188="","",属性中转表!$I$1&amp;(IF(VLOOKUP(B188,属性中转表!A:G,7,FALSE)=0,0,VLOOKUP(VLOOKUP(B188,属性中转表!A:G,7,FALSE),属性中转表!$K$2:$P$21,4,0)))+IFERROR(VLOOKUP(A188,英雄数据表!A:K,IF(武魂!B188&gt;=50,10,IF(武魂!B188&gt;=25,6)),0),0))</f>
        <v>,"dpspro":200</v>
      </c>
      <c r="K188" s="32" t="str">
        <f t="shared" si="11"/>
        <v>"atk":600,"hp":10000,"undpspro":200,"pvpdpspro":100,"pvpundpspro":100,"speed":10,"dpspro":200</v>
      </c>
      <c r="L188" s="20" t="str">
        <f>IF(B188&gt;=50,VLOOKUP(A188,英雄数据表!A:L,11,FALSE),IF(B188&gt;=25,VLOOKUP(A188,英雄数据表!A:L,7,0),""))</f>
        <v>"1108602004"</v>
      </c>
      <c r="M188" s="20" t="str">
        <f>IFERROR(VLOOKUP(B188,属性中转表!$K$2:$O$21,5,FALSE),"")</f>
        <v/>
      </c>
      <c r="N188" s="20" t="str">
        <f>IF(B188=25,VLOOKUP(A188,英雄数据表!A:L,8,FALSE),IF(B188=50,VLOOKUP(A188,英雄数据表!A:L,12,0),""))</f>
        <v/>
      </c>
    </row>
    <row r="189" spans="1:14" x14ac:dyDescent="0.3">
      <c r="A189" s="20">
        <v>11086</v>
      </c>
      <c r="B189" s="21">
        <f t="shared" si="8"/>
        <v>88</v>
      </c>
      <c r="C189" s="21">
        <v>5</v>
      </c>
      <c r="D189" s="21">
        <f>VLOOKUP(A189,英雄数据表!A:D,4,0)</f>
        <v>1</v>
      </c>
      <c r="E189" s="20" t="str">
        <f>VLOOKUP(A189,英雄数据表!A:C,3,0)</f>
        <v>永霜哀恸</v>
      </c>
      <c r="F189" s="20">
        <f t="shared" si="9"/>
        <v>11086</v>
      </c>
      <c r="G189" s="20">
        <f t="shared" si="10"/>
        <v>11086</v>
      </c>
      <c r="H189" s="21" t="str">
        <f>VLOOKUP(B189,属性中转表!A:F,6,FALSE)</f>
        <v>"hp":388800,"atk":10800</v>
      </c>
      <c r="I189" s="20" t="str">
        <f>IF(VLOOKUP(B189,属性中转表!A:G,7,FALSE)=0,"",VLOOKUP(VLOOKUP(B189,属性中转表!A:G,7,FALSE),属性中转表!$K$2:$P$21,6,0))&amp;IF(VLOOKUP(B189,属性中转表!A:G,7,FALSE)&gt;=50,VLOOKUP(A189,英雄数据表!A:K,9,0),IF(VLOOKUP(B189,属性中转表!A:G,7,FALSE)&gt;=25,VLOOKUP(A189,英雄数据表!A:K,5,0),""))</f>
        <v>"atk":600,"hp":10000,"undpspro":200,"pvpdpspro":100,"pvpundpspro":100,"speed":10</v>
      </c>
      <c r="J189" s="20" t="str">
        <f>IF(I189="","",属性中转表!$I$1&amp;(IF(VLOOKUP(B189,属性中转表!A:G,7,FALSE)=0,0,VLOOKUP(VLOOKUP(B189,属性中转表!A:G,7,FALSE),属性中转表!$K$2:$P$21,4,0)))+IFERROR(VLOOKUP(A189,英雄数据表!A:K,IF(武魂!B189&gt;=50,10,IF(武魂!B189&gt;=25,6)),0),0))</f>
        <v>,"dpspro":200</v>
      </c>
      <c r="K189" s="32" t="str">
        <f t="shared" si="11"/>
        <v>"atk":600,"hp":10000,"undpspro":200,"pvpdpspro":100,"pvpundpspro":100,"speed":10,"dpspro":200</v>
      </c>
      <c r="L189" s="20" t="str">
        <f>IF(B189&gt;=50,VLOOKUP(A189,英雄数据表!A:L,11,FALSE),IF(B189&gt;=25,VLOOKUP(A189,英雄数据表!A:L,7,0),""))</f>
        <v>"1108602004"</v>
      </c>
      <c r="M189" s="20" t="str">
        <f>IFERROR(VLOOKUP(B189,属性中转表!$K$2:$O$21,5,FALSE),"")</f>
        <v/>
      </c>
      <c r="N189" s="20" t="str">
        <f>IF(B189=25,VLOOKUP(A189,英雄数据表!A:L,8,FALSE),IF(B189=50,VLOOKUP(A189,英雄数据表!A:L,12,0),""))</f>
        <v/>
      </c>
    </row>
    <row r="190" spans="1:14" x14ac:dyDescent="0.3">
      <c r="A190" s="20">
        <v>11086</v>
      </c>
      <c r="B190" s="21">
        <f t="shared" si="8"/>
        <v>89</v>
      </c>
      <c r="C190" s="21">
        <v>5</v>
      </c>
      <c r="D190" s="21">
        <f>VLOOKUP(A190,英雄数据表!A:D,4,0)</f>
        <v>1</v>
      </c>
      <c r="E190" s="20" t="str">
        <f>VLOOKUP(A190,英雄数据表!A:C,3,0)</f>
        <v>永霜哀恸</v>
      </c>
      <c r="F190" s="20">
        <f t="shared" si="9"/>
        <v>11086</v>
      </c>
      <c r="G190" s="20">
        <f t="shared" si="10"/>
        <v>11086</v>
      </c>
      <c r="H190" s="21" t="str">
        <f>VLOOKUP(B190,属性中转表!A:F,6,FALSE)</f>
        <v>"hp":394200,"atk":10950</v>
      </c>
      <c r="I190" s="20" t="str">
        <f>IF(VLOOKUP(B190,属性中转表!A:G,7,FALSE)=0,"",VLOOKUP(VLOOKUP(B190,属性中转表!A:G,7,FALSE),属性中转表!$K$2:$P$21,6,0))&amp;IF(VLOOKUP(B190,属性中转表!A:G,7,FALSE)&gt;=50,VLOOKUP(A190,英雄数据表!A:K,9,0),IF(VLOOKUP(B190,属性中转表!A:G,7,FALSE)&gt;=25,VLOOKUP(A190,英雄数据表!A:K,5,0),""))</f>
        <v>"atk":600,"hp":10000,"undpspro":200,"pvpdpspro":100,"pvpundpspro":100,"speed":10</v>
      </c>
      <c r="J190" s="20" t="str">
        <f>IF(I190="","",属性中转表!$I$1&amp;(IF(VLOOKUP(B190,属性中转表!A:G,7,FALSE)=0,0,VLOOKUP(VLOOKUP(B190,属性中转表!A:G,7,FALSE),属性中转表!$K$2:$P$21,4,0)))+IFERROR(VLOOKUP(A190,英雄数据表!A:K,IF(武魂!B190&gt;=50,10,IF(武魂!B190&gt;=25,6)),0),0))</f>
        <v>,"dpspro":200</v>
      </c>
      <c r="K190" s="32" t="str">
        <f t="shared" si="11"/>
        <v>"atk":600,"hp":10000,"undpspro":200,"pvpdpspro":100,"pvpundpspro":100,"speed":10,"dpspro":200</v>
      </c>
      <c r="L190" s="20" t="str">
        <f>IF(B190&gt;=50,VLOOKUP(A190,英雄数据表!A:L,11,FALSE),IF(B190&gt;=25,VLOOKUP(A190,英雄数据表!A:L,7,0),""))</f>
        <v>"1108602004"</v>
      </c>
      <c r="M190" s="20" t="str">
        <f>IFERROR(VLOOKUP(B190,属性中转表!$K$2:$O$21,5,FALSE),"")</f>
        <v/>
      </c>
      <c r="N190" s="20" t="str">
        <f>IF(B190=25,VLOOKUP(A190,英雄数据表!A:L,8,FALSE),IF(B190=50,VLOOKUP(A190,英雄数据表!A:L,12,0),""))</f>
        <v/>
      </c>
    </row>
    <row r="191" spans="1:14" x14ac:dyDescent="0.3">
      <c r="A191" s="20">
        <v>11086</v>
      </c>
      <c r="B191" s="21">
        <f t="shared" si="8"/>
        <v>90</v>
      </c>
      <c r="C191" s="21">
        <v>5</v>
      </c>
      <c r="D191" s="21">
        <f>VLOOKUP(A191,英雄数据表!A:D,4,0)</f>
        <v>1</v>
      </c>
      <c r="E191" s="20" t="str">
        <f>VLOOKUP(A191,英雄数据表!A:C,3,0)</f>
        <v>永霜哀恸</v>
      </c>
      <c r="F191" s="20">
        <f t="shared" si="9"/>
        <v>11086</v>
      </c>
      <c r="G191" s="20">
        <f t="shared" si="10"/>
        <v>11086</v>
      </c>
      <c r="H191" s="21" t="str">
        <f>VLOOKUP(B191,属性中转表!A:F,6,FALSE)</f>
        <v>"hp":399600,"atk":11100</v>
      </c>
      <c r="I191" s="20" t="str">
        <f>IF(VLOOKUP(B191,属性中转表!A:G,7,FALSE)=0,"",VLOOKUP(VLOOKUP(B191,属性中转表!A:G,7,FALSE),属性中转表!$K$2:$P$21,6,0))&amp;IF(VLOOKUP(B191,属性中转表!A:G,7,FALSE)&gt;=50,VLOOKUP(A191,英雄数据表!A:K,9,0),IF(VLOOKUP(B191,属性中转表!A:G,7,FALSE)&gt;=25,VLOOKUP(A191,英雄数据表!A:K,5,0),""))</f>
        <v>"atk":600,"hp":10000,"undpspro":200,"pvpdpspro":150,"pvpundpspro":100,"speed":10</v>
      </c>
      <c r="J191" s="20" t="str">
        <f>IF(I191="","",属性中转表!$I$1&amp;(IF(VLOOKUP(B191,属性中转表!A:G,7,FALSE)=0,0,VLOOKUP(VLOOKUP(B191,属性中转表!A:G,7,FALSE),属性中转表!$K$2:$P$21,4,0)))+IFERROR(VLOOKUP(A191,英雄数据表!A:K,IF(武魂!B191&gt;=50,10,IF(武魂!B191&gt;=25,6)),0),0))</f>
        <v>,"dpspro":200</v>
      </c>
      <c r="K191" s="32" t="str">
        <f t="shared" si="11"/>
        <v>"atk":600,"hp":10000,"undpspro":200,"pvpdpspro":150,"pvpundpspro":100,"speed":10,"dpspro":200</v>
      </c>
      <c r="L191" s="20" t="str">
        <f>IF(B191&gt;=50,VLOOKUP(A191,英雄数据表!A:L,11,FALSE),IF(B191&gt;=25,VLOOKUP(A191,英雄数据表!A:L,7,0),""))</f>
        <v>"1108602004"</v>
      </c>
      <c r="M191" s="20" t="str">
        <f>IFERROR(VLOOKUP(B191,属性中转表!$K$2:$O$21,5,FALSE),"")</f>
        <v>"pvpdpspro":50</v>
      </c>
      <c r="N191" s="20" t="str">
        <f>IF(B191=25,VLOOKUP(A191,英雄数据表!A:L,8,FALSE),IF(B191=50,VLOOKUP(A191,英雄数据表!A:L,12,0),""))</f>
        <v/>
      </c>
    </row>
    <row r="192" spans="1:14" x14ac:dyDescent="0.3">
      <c r="A192" s="20">
        <v>11086</v>
      </c>
      <c r="B192" s="21">
        <f t="shared" si="8"/>
        <v>91</v>
      </c>
      <c r="C192" s="21">
        <v>5</v>
      </c>
      <c r="D192" s="21">
        <f>VLOOKUP(A192,英雄数据表!A:D,4,0)</f>
        <v>1</v>
      </c>
      <c r="E192" s="20" t="str">
        <f>VLOOKUP(A192,英雄数据表!A:C,3,0)</f>
        <v>永霜哀恸</v>
      </c>
      <c r="F192" s="20">
        <f t="shared" si="9"/>
        <v>11086</v>
      </c>
      <c r="G192" s="20">
        <f t="shared" si="10"/>
        <v>11086</v>
      </c>
      <c r="H192" s="21" t="str">
        <f>VLOOKUP(B192,属性中转表!A:F,6,FALSE)</f>
        <v>"hp":405000,"atk":11250</v>
      </c>
      <c r="I192" s="20" t="str">
        <f>IF(VLOOKUP(B192,属性中转表!A:G,7,FALSE)=0,"",VLOOKUP(VLOOKUP(B192,属性中转表!A:G,7,FALSE),属性中转表!$K$2:$P$21,6,0))&amp;IF(VLOOKUP(B192,属性中转表!A:G,7,FALSE)&gt;=50,VLOOKUP(A192,英雄数据表!A:K,9,0),IF(VLOOKUP(B192,属性中转表!A:G,7,FALSE)&gt;=25,VLOOKUP(A192,英雄数据表!A:K,5,0),""))</f>
        <v>"atk":600,"hp":10000,"undpspro":200,"pvpdpspro":150,"pvpundpspro":100,"speed":10</v>
      </c>
      <c r="J192" s="20" t="str">
        <f>IF(I192="","",属性中转表!$I$1&amp;(IF(VLOOKUP(B192,属性中转表!A:G,7,FALSE)=0,0,VLOOKUP(VLOOKUP(B192,属性中转表!A:G,7,FALSE),属性中转表!$K$2:$P$21,4,0)))+IFERROR(VLOOKUP(A192,英雄数据表!A:K,IF(武魂!B192&gt;=50,10,IF(武魂!B192&gt;=25,6)),0),0))</f>
        <v>,"dpspro":200</v>
      </c>
      <c r="K192" s="32" t="str">
        <f t="shared" si="11"/>
        <v>"atk":600,"hp":10000,"undpspro":200,"pvpdpspro":150,"pvpundpspro":100,"speed":10,"dpspro":200</v>
      </c>
      <c r="L192" s="20" t="str">
        <f>IF(B192&gt;=50,VLOOKUP(A192,英雄数据表!A:L,11,FALSE),IF(B192&gt;=25,VLOOKUP(A192,英雄数据表!A:L,7,0),""))</f>
        <v>"1108602004"</v>
      </c>
      <c r="M192" s="20" t="str">
        <f>IFERROR(VLOOKUP(B192,属性中转表!$K$2:$O$21,5,FALSE),"")</f>
        <v/>
      </c>
      <c r="N192" s="20" t="str">
        <f>IF(B192=25,VLOOKUP(A192,英雄数据表!A:L,8,FALSE),IF(B192=50,VLOOKUP(A192,英雄数据表!A:L,12,0),""))</f>
        <v/>
      </c>
    </row>
    <row r="193" spans="1:14" x14ac:dyDescent="0.3">
      <c r="A193" s="20">
        <v>11086</v>
      </c>
      <c r="B193" s="21">
        <f t="shared" si="8"/>
        <v>92</v>
      </c>
      <c r="C193" s="21">
        <v>5</v>
      </c>
      <c r="D193" s="21">
        <f>VLOOKUP(A193,英雄数据表!A:D,4,0)</f>
        <v>1</v>
      </c>
      <c r="E193" s="20" t="str">
        <f>VLOOKUP(A193,英雄数据表!A:C,3,0)</f>
        <v>永霜哀恸</v>
      </c>
      <c r="F193" s="20">
        <f t="shared" si="9"/>
        <v>11086</v>
      </c>
      <c r="G193" s="20">
        <f t="shared" si="10"/>
        <v>11086</v>
      </c>
      <c r="H193" s="21" t="str">
        <f>VLOOKUP(B193,属性中转表!A:F,6,FALSE)</f>
        <v>"hp":410400,"atk":11400</v>
      </c>
      <c r="I193" s="20" t="str">
        <f>IF(VLOOKUP(B193,属性中转表!A:G,7,FALSE)=0,"",VLOOKUP(VLOOKUP(B193,属性中转表!A:G,7,FALSE),属性中转表!$K$2:$P$21,6,0))&amp;IF(VLOOKUP(B193,属性中转表!A:G,7,FALSE)&gt;=50,VLOOKUP(A193,英雄数据表!A:K,9,0),IF(VLOOKUP(B193,属性中转表!A:G,7,FALSE)&gt;=25,VLOOKUP(A193,英雄数据表!A:K,5,0),""))</f>
        <v>"atk":600,"hp":10000,"undpspro":200,"pvpdpspro":150,"pvpundpspro":100,"speed":10</v>
      </c>
      <c r="J193" s="20" t="str">
        <f>IF(I193="","",属性中转表!$I$1&amp;(IF(VLOOKUP(B193,属性中转表!A:G,7,FALSE)=0,0,VLOOKUP(VLOOKUP(B193,属性中转表!A:G,7,FALSE),属性中转表!$K$2:$P$21,4,0)))+IFERROR(VLOOKUP(A193,英雄数据表!A:K,IF(武魂!B193&gt;=50,10,IF(武魂!B193&gt;=25,6)),0),0))</f>
        <v>,"dpspro":200</v>
      </c>
      <c r="K193" s="32" t="str">
        <f t="shared" si="11"/>
        <v>"atk":600,"hp":10000,"undpspro":200,"pvpdpspro":150,"pvpundpspro":100,"speed":10,"dpspro":200</v>
      </c>
      <c r="L193" s="20" t="str">
        <f>IF(B193&gt;=50,VLOOKUP(A193,英雄数据表!A:L,11,FALSE),IF(B193&gt;=25,VLOOKUP(A193,英雄数据表!A:L,7,0),""))</f>
        <v>"1108602004"</v>
      </c>
      <c r="M193" s="20" t="str">
        <f>IFERROR(VLOOKUP(B193,属性中转表!$K$2:$O$21,5,FALSE),"")</f>
        <v/>
      </c>
      <c r="N193" s="20" t="str">
        <f>IF(B193=25,VLOOKUP(A193,英雄数据表!A:L,8,FALSE),IF(B193=50,VLOOKUP(A193,英雄数据表!A:L,12,0),""))</f>
        <v/>
      </c>
    </row>
    <row r="194" spans="1:14" x14ac:dyDescent="0.3">
      <c r="A194" s="20">
        <v>11086</v>
      </c>
      <c r="B194" s="21">
        <f t="shared" si="8"/>
        <v>93</v>
      </c>
      <c r="C194" s="21">
        <v>5</v>
      </c>
      <c r="D194" s="21">
        <f>VLOOKUP(A194,英雄数据表!A:D,4,0)</f>
        <v>1</v>
      </c>
      <c r="E194" s="20" t="str">
        <f>VLOOKUP(A194,英雄数据表!A:C,3,0)</f>
        <v>永霜哀恸</v>
      </c>
      <c r="F194" s="20">
        <f t="shared" si="9"/>
        <v>11086</v>
      </c>
      <c r="G194" s="20">
        <f t="shared" si="10"/>
        <v>11086</v>
      </c>
      <c r="H194" s="21" t="str">
        <f>VLOOKUP(B194,属性中转表!A:F,6,FALSE)</f>
        <v>"hp":415800,"atk":11550</v>
      </c>
      <c r="I194" s="20" t="str">
        <f>IF(VLOOKUP(B194,属性中转表!A:G,7,FALSE)=0,"",VLOOKUP(VLOOKUP(B194,属性中转表!A:G,7,FALSE),属性中转表!$K$2:$P$21,6,0))&amp;IF(VLOOKUP(B194,属性中转表!A:G,7,FALSE)&gt;=50,VLOOKUP(A194,英雄数据表!A:K,9,0),IF(VLOOKUP(B194,属性中转表!A:G,7,FALSE)&gt;=25,VLOOKUP(A194,英雄数据表!A:K,5,0),""))</f>
        <v>"atk":600,"hp":10000,"undpspro":200,"pvpdpspro":150,"pvpundpspro":100,"speed":10</v>
      </c>
      <c r="J194" s="20" t="str">
        <f>IF(I194="","",属性中转表!$I$1&amp;(IF(VLOOKUP(B194,属性中转表!A:G,7,FALSE)=0,0,VLOOKUP(VLOOKUP(B194,属性中转表!A:G,7,FALSE),属性中转表!$K$2:$P$21,4,0)))+IFERROR(VLOOKUP(A194,英雄数据表!A:K,IF(武魂!B194&gt;=50,10,IF(武魂!B194&gt;=25,6)),0),0))</f>
        <v>,"dpspro":200</v>
      </c>
      <c r="K194" s="32" t="str">
        <f t="shared" si="11"/>
        <v>"atk":600,"hp":10000,"undpspro":200,"pvpdpspro":150,"pvpundpspro":100,"speed":10,"dpspro":200</v>
      </c>
      <c r="L194" s="20" t="str">
        <f>IF(B194&gt;=50,VLOOKUP(A194,英雄数据表!A:L,11,FALSE),IF(B194&gt;=25,VLOOKUP(A194,英雄数据表!A:L,7,0),""))</f>
        <v>"1108602004"</v>
      </c>
      <c r="M194" s="20" t="str">
        <f>IFERROR(VLOOKUP(B194,属性中转表!$K$2:$O$21,5,FALSE),"")</f>
        <v/>
      </c>
      <c r="N194" s="20" t="str">
        <f>IF(B194=25,VLOOKUP(A194,英雄数据表!A:L,8,FALSE),IF(B194=50,VLOOKUP(A194,英雄数据表!A:L,12,0),""))</f>
        <v/>
      </c>
    </row>
    <row r="195" spans="1:14" x14ac:dyDescent="0.3">
      <c r="A195" s="20">
        <v>11086</v>
      </c>
      <c r="B195" s="21">
        <f t="shared" ref="B195:B258" si="12">IF(A195=A194,B194+1,1)</f>
        <v>94</v>
      </c>
      <c r="C195" s="21">
        <v>5</v>
      </c>
      <c r="D195" s="21">
        <f>VLOOKUP(A195,英雄数据表!A:D,4,0)</f>
        <v>1</v>
      </c>
      <c r="E195" s="20" t="str">
        <f>VLOOKUP(A195,英雄数据表!A:C,3,0)</f>
        <v>永霜哀恸</v>
      </c>
      <c r="F195" s="20">
        <f t="shared" ref="F195:F258" si="13">A195</f>
        <v>11086</v>
      </c>
      <c r="G195" s="20">
        <f t="shared" ref="G195:G258" si="14">A195</f>
        <v>11086</v>
      </c>
      <c r="H195" s="21" t="str">
        <f>VLOOKUP(B195,属性中转表!A:F,6,FALSE)</f>
        <v>"hp":421200,"atk":11700</v>
      </c>
      <c r="I195" s="20" t="str">
        <f>IF(VLOOKUP(B195,属性中转表!A:G,7,FALSE)=0,"",VLOOKUP(VLOOKUP(B195,属性中转表!A:G,7,FALSE),属性中转表!$K$2:$P$21,6,0))&amp;IF(VLOOKUP(B195,属性中转表!A:G,7,FALSE)&gt;=50,VLOOKUP(A195,英雄数据表!A:K,9,0),IF(VLOOKUP(B195,属性中转表!A:G,7,FALSE)&gt;=25,VLOOKUP(A195,英雄数据表!A:K,5,0),""))</f>
        <v>"atk":600,"hp":10000,"undpspro":200,"pvpdpspro":150,"pvpundpspro":100,"speed":10</v>
      </c>
      <c r="J195" s="20" t="str">
        <f>IF(I195="","",属性中转表!$I$1&amp;(IF(VLOOKUP(B195,属性中转表!A:G,7,FALSE)=0,0,VLOOKUP(VLOOKUP(B195,属性中转表!A:G,7,FALSE),属性中转表!$K$2:$P$21,4,0)))+IFERROR(VLOOKUP(A195,英雄数据表!A:K,IF(武魂!B195&gt;=50,10,IF(武魂!B195&gt;=25,6)),0),0))</f>
        <v>,"dpspro":200</v>
      </c>
      <c r="K195" s="32" t="str">
        <f t="shared" ref="K195:K258" si="15">I195&amp;J195</f>
        <v>"atk":600,"hp":10000,"undpspro":200,"pvpdpspro":150,"pvpundpspro":100,"speed":10,"dpspro":200</v>
      </c>
      <c r="L195" s="20" t="str">
        <f>IF(B195&gt;=50,VLOOKUP(A195,英雄数据表!A:L,11,FALSE),IF(B195&gt;=25,VLOOKUP(A195,英雄数据表!A:L,7,0),""))</f>
        <v>"1108602004"</v>
      </c>
      <c r="M195" s="20" t="str">
        <f>IFERROR(VLOOKUP(B195,属性中转表!$K$2:$O$21,5,FALSE),"")</f>
        <v/>
      </c>
      <c r="N195" s="20" t="str">
        <f>IF(B195=25,VLOOKUP(A195,英雄数据表!A:L,8,FALSE),IF(B195=50,VLOOKUP(A195,英雄数据表!A:L,12,0),""))</f>
        <v/>
      </c>
    </row>
    <row r="196" spans="1:14" x14ac:dyDescent="0.3">
      <c r="A196" s="20">
        <v>11086</v>
      </c>
      <c r="B196" s="21">
        <f t="shared" si="12"/>
        <v>95</v>
      </c>
      <c r="C196" s="21">
        <v>5</v>
      </c>
      <c r="D196" s="21">
        <f>VLOOKUP(A196,英雄数据表!A:D,4,0)</f>
        <v>1</v>
      </c>
      <c r="E196" s="20" t="str">
        <f>VLOOKUP(A196,英雄数据表!A:C,3,0)</f>
        <v>永霜哀恸</v>
      </c>
      <c r="F196" s="20">
        <f t="shared" si="13"/>
        <v>11086</v>
      </c>
      <c r="G196" s="20">
        <f t="shared" si="14"/>
        <v>11086</v>
      </c>
      <c r="H196" s="21" t="str">
        <f>VLOOKUP(B196,属性中转表!A:F,6,FALSE)</f>
        <v>"hp":426600,"atk":11850</v>
      </c>
      <c r="I196" s="20" t="str">
        <f>IF(VLOOKUP(B196,属性中转表!A:G,7,FALSE)=0,"",VLOOKUP(VLOOKUP(B196,属性中转表!A:G,7,FALSE),属性中转表!$K$2:$P$21,6,0))&amp;IF(VLOOKUP(B196,属性中转表!A:G,7,FALSE)&gt;=50,VLOOKUP(A196,英雄数据表!A:K,9,0),IF(VLOOKUP(B196,属性中转表!A:G,7,FALSE)&gt;=25,VLOOKUP(A196,英雄数据表!A:K,5,0),""))</f>
        <v>"atk":600,"hp":10000,"undpspro":200,"pvpdpspro":150,"pvpundpspro":150,"speed":10</v>
      </c>
      <c r="J196" s="20" t="str">
        <f>IF(I196="","",属性中转表!$I$1&amp;(IF(VLOOKUP(B196,属性中转表!A:G,7,FALSE)=0,0,VLOOKUP(VLOOKUP(B196,属性中转表!A:G,7,FALSE),属性中转表!$K$2:$P$21,4,0)))+IFERROR(VLOOKUP(A196,英雄数据表!A:K,IF(武魂!B196&gt;=50,10,IF(武魂!B196&gt;=25,6)),0),0))</f>
        <v>,"dpspro":200</v>
      </c>
      <c r="K196" s="32" t="str">
        <f t="shared" si="15"/>
        <v>"atk":600,"hp":10000,"undpspro":200,"pvpdpspro":150,"pvpundpspro":150,"speed":10,"dpspro":200</v>
      </c>
      <c r="L196" s="20" t="str">
        <f>IF(B196&gt;=50,VLOOKUP(A196,英雄数据表!A:L,11,FALSE),IF(B196&gt;=25,VLOOKUP(A196,英雄数据表!A:L,7,0),""))</f>
        <v>"1108602004"</v>
      </c>
      <c r="M196" s="20" t="str">
        <f>IFERROR(VLOOKUP(B196,属性中转表!$K$2:$O$21,5,FALSE),"")</f>
        <v>"pvpundpspro":50</v>
      </c>
      <c r="N196" s="20" t="str">
        <f>IF(B196=25,VLOOKUP(A196,英雄数据表!A:L,8,FALSE),IF(B196=50,VLOOKUP(A196,英雄数据表!A:L,12,0),""))</f>
        <v/>
      </c>
    </row>
    <row r="197" spans="1:14" x14ac:dyDescent="0.3">
      <c r="A197" s="20">
        <v>11086</v>
      </c>
      <c r="B197" s="21">
        <f t="shared" si="12"/>
        <v>96</v>
      </c>
      <c r="C197" s="21">
        <v>5</v>
      </c>
      <c r="D197" s="21">
        <f>VLOOKUP(A197,英雄数据表!A:D,4,0)</f>
        <v>1</v>
      </c>
      <c r="E197" s="20" t="str">
        <f>VLOOKUP(A197,英雄数据表!A:C,3,0)</f>
        <v>永霜哀恸</v>
      </c>
      <c r="F197" s="20">
        <f t="shared" si="13"/>
        <v>11086</v>
      </c>
      <c r="G197" s="20">
        <f t="shared" si="14"/>
        <v>11086</v>
      </c>
      <c r="H197" s="21" t="str">
        <f>VLOOKUP(B197,属性中转表!A:F,6,FALSE)</f>
        <v>"hp":432000,"atk":12000</v>
      </c>
      <c r="I197" s="20" t="str">
        <f>IF(VLOOKUP(B197,属性中转表!A:G,7,FALSE)=0,"",VLOOKUP(VLOOKUP(B197,属性中转表!A:G,7,FALSE),属性中转表!$K$2:$P$21,6,0))&amp;IF(VLOOKUP(B197,属性中转表!A:G,7,FALSE)&gt;=50,VLOOKUP(A197,英雄数据表!A:K,9,0),IF(VLOOKUP(B197,属性中转表!A:G,7,FALSE)&gt;=25,VLOOKUP(A197,英雄数据表!A:K,5,0),""))</f>
        <v>"atk":600,"hp":10000,"undpspro":200,"pvpdpspro":150,"pvpundpspro":150,"speed":10</v>
      </c>
      <c r="J197" s="20" t="str">
        <f>IF(I197="","",属性中转表!$I$1&amp;(IF(VLOOKUP(B197,属性中转表!A:G,7,FALSE)=0,0,VLOOKUP(VLOOKUP(B197,属性中转表!A:G,7,FALSE),属性中转表!$K$2:$P$21,4,0)))+IFERROR(VLOOKUP(A197,英雄数据表!A:K,IF(武魂!B197&gt;=50,10,IF(武魂!B197&gt;=25,6)),0),0))</f>
        <v>,"dpspro":200</v>
      </c>
      <c r="K197" s="32" t="str">
        <f t="shared" si="15"/>
        <v>"atk":600,"hp":10000,"undpspro":200,"pvpdpspro":150,"pvpundpspro":150,"speed":10,"dpspro":200</v>
      </c>
      <c r="L197" s="20" t="str">
        <f>IF(B197&gt;=50,VLOOKUP(A197,英雄数据表!A:L,11,FALSE),IF(B197&gt;=25,VLOOKUP(A197,英雄数据表!A:L,7,0),""))</f>
        <v>"1108602004"</v>
      </c>
      <c r="M197" s="20" t="str">
        <f>IFERROR(VLOOKUP(B197,属性中转表!$K$2:$O$21,5,FALSE),"")</f>
        <v/>
      </c>
      <c r="N197" s="20" t="str">
        <f>IF(B197=25,VLOOKUP(A197,英雄数据表!A:L,8,FALSE),IF(B197=50,VLOOKUP(A197,英雄数据表!A:L,12,0),""))</f>
        <v/>
      </c>
    </row>
    <row r="198" spans="1:14" x14ac:dyDescent="0.3">
      <c r="A198" s="20">
        <v>11086</v>
      </c>
      <c r="B198" s="21">
        <f t="shared" si="12"/>
        <v>97</v>
      </c>
      <c r="C198" s="21">
        <v>5</v>
      </c>
      <c r="D198" s="21">
        <f>VLOOKUP(A198,英雄数据表!A:D,4,0)</f>
        <v>1</v>
      </c>
      <c r="E198" s="20" t="str">
        <f>VLOOKUP(A198,英雄数据表!A:C,3,0)</f>
        <v>永霜哀恸</v>
      </c>
      <c r="F198" s="20">
        <f t="shared" si="13"/>
        <v>11086</v>
      </c>
      <c r="G198" s="20">
        <f t="shared" si="14"/>
        <v>11086</v>
      </c>
      <c r="H198" s="21" t="str">
        <f>VLOOKUP(B198,属性中转表!A:F,6,FALSE)</f>
        <v>"hp":437400,"atk":12150</v>
      </c>
      <c r="I198" s="20" t="str">
        <f>IF(VLOOKUP(B198,属性中转表!A:G,7,FALSE)=0,"",VLOOKUP(VLOOKUP(B198,属性中转表!A:G,7,FALSE),属性中转表!$K$2:$P$21,6,0))&amp;IF(VLOOKUP(B198,属性中转表!A:G,7,FALSE)&gt;=50,VLOOKUP(A198,英雄数据表!A:K,9,0),IF(VLOOKUP(B198,属性中转表!A:G,7,FALSE)&gt;=25,VLOOKUP(A198,英雄数据表!A:K,5,0),""))</f>
        <v>"atk":600,"hp":10000,"undpspro":200,"pvpdpspro":150,"pvpundpspro":150,"speed":10</v>
      </c>
      <c r="J198" s="20" t="str">
        <f>IF(I198="","",属性中转表!$I$1&amp;(IF(VLOOKUP(B198,属性中转表!A:G,7,FALSE)=0,0,VLOOKUP(VLOOKUP(B198,属性中转表!A:G,7,FALSE),属性中转表!$K$2:$P$21,4,0)))+IFERROR(VLOOKUP(A198,英雄数据表!A:K,IF(武魂!B198&gt;=50,10,IF(武魂!B198&gt;=25,6)),0),0))</f>
        <v>,"dpspro":200</v>
      </c>
      <c r="K198" s="32" t="str">
        <f t="shared" si="15"/>
        <v>"atk":600,"hp":10000,"undpspro":200,"pvpdpspro":150,"pvpundpspro":150,"speed":10,"dpspro":200</v>
      </c>
      <c r="L198" s="20" t="str">
        <f>IF(B198&gt;=50,VLOOKUP(A198,英雄数据表!A:L,11,FALSE),IF(B198&gt;=25,VLOOKUP(A198,英雄数据表!A:L,7,0),""))</f>
        <v>"1108602004"</v>
      </c>
      <c r="M198" s="20" t="str">
        <f>IFERROR(VLOOKUP(B198,属性中转表!$K$2:$O$21,5,FALSE),"")</f>
        <v/>
      </c>
      <c r="N198" s="20" t="str">
        <f>IF(B198=25,VLOOKUP(A198,英雄数据表!A:L,8,FALSE),IF(B198=50,VLOOKUP(A198,英雄数据表!A:L,12,0),""))</f>
        <v/>
      </c>
    </row>
    <row r="199" spans="1:14" x14ac:dyDescent="0.3">
      <c r="A199" s="20">
        <v>11086</v>
      </c>
      <c r="B199" s="21">
        <f t="shared" si="12"/>
        <v>98</v>
      </c>
      <c r="C199" s="21">
        <v>5</v>
      </c>
      <c r="D199" s="21">
        <f>VLOOKUP(A199,英雄数据表!A:D,4,0)</f>
        <v>1</v>
      </c>
      <c r="E199" s="20" t="str">
        <f>VLOOKUP(A199,英雄数据表!A:C,3,0)</f>
        <v>永霜哀恸</v>
      </c>
      <c r="F199" s="20">
        <f t="shared" si="13"/>
        <v>11086</v>
      </c>
      <c r="G199" s="20">
        <f t="shared" si="14"/>
        <v>11086</v>
      </c>
      <c r="H199" s="21" t="str">
        <f>VLOOKUP(B199,属性中转表!A:F,6,FALSE)</f>
        <v>"hp":442800,"atk":12300</v>
      </c>
      <c r="I199" s="20" t="str">
        <f>IF(VLOOKUP(B199,属性中转表!A:G,7,FALSE)=0,"",VLOOKUP(VLOOKUP(B199,属性中转表!A:G,7,FALSE),属性中转表!$K$2:$P$21,6,0))&amp;IF(VLOOKUP(B199,属性中转表!A:G,7,FALSE)&gt;=50,VLOOKUP(A199,英雄数据表!A:K,9,0),IF(VLOOKUP(B199,属性中转表!A:G,7,FALSE)&gt;=25,VLOOKUP(A199,英雄数据表!A:K,5,0),""))</f>
        <v>"atk":600,"hp":10000,"undpspro":200,"pvpdpspro":150,"pvpundpspro":150,"speed":10</v>
      </c>
      <c r="J199" s="20" t="str">
        <f>IF(I199="","",属性中转表!$I$1&amp;(IF(VLOOKUP(B199,属性中转表!A:G,7,FALSE)=0,0,VLOOKUP(VLOOKUP(B199,属性中转表!A:G,7,FALSE),属性中转表!$K$2:$P$21,4,0)))+IFERROR(VLOOKUP(A199,英雄数据表!A:K,IF(武魂!B199&gt;=50,10,IF(武魂!B199&gt;=25,6)),0),0))</f>
        <v>,"dpspro":200</v>
      </c>
      <c r="K199" s="32" t="str">
        <f t="shared" si="15"/>
        <v>"atk":600,"hp":10000,"undpspro":200,"pvpdpspro":150,"pvpundpspro":150,"speed":10,"dpspro":200</v>
      </c>
      <c r="L199" s="20" t="str">
        <f>IF(B199&gt;=50,VLOOKUP(A199,英雄数据表!A:L,11,FALSE),IF(B199&gt;=25,VLOOKUP(A199,英雄数据表!A:L,7,0),""))</f>
        <v>"1108602004"</v>
      </c>
      <c r="M199" s="20" t="str">
        <f>IFERROR(VLOOKUP(B199,属性中转表!$K$2:$O$21,5,FALSE),"")</f>
        <v/>
      </c>
      <c r="N199" s="20" t="str">
        <f>IF(B199=25,VLOOKUP(A199,英雄数据表!A:L,8,FALSE),IF(B199=50,VLOOKUP(A199,英雄数据表!A:L,12,0),""))</f>
        <v/>
      </c>
    </row>
    <row r="200" spans="1:14" x14ac:dyDescent="0.3">
      <c r="A200" s="20">
        <v>11086</v>
      </c>
      <c r="B200" s="21">
        <f t="shared" si="12"/>
        <v>99</v>
      </c>
      <c r="C200" s="21">
        <v>5</v>
      </c>
      <c r="D200" s="21">
        <f>VLOOKUP(A200,英雄数据表!A:D,4,0)</f>
        <v>1</v>
      </c>
      <c r="E200" s="20" t="str">
        <f>VLOOKUP(A200,英雄数据表!A:C,3,0)</f>
        <v>永霜哀恸</v>
      </c>
      <c r="F200" s="20">
        <f t="shared" si="13"/>
        <v>11086</v>
      </c>
      <c r="G200" s="20">
        <f t="shared" si="14"/>
        <v>11086</v>
      </c>
      <c r="H200" s="21" t="str">
        <f>VLOOKUP(B200,属性中转表!A:F,6,FALSE)</f>
        <v>"hp":448200,"atk":12450</v>
      </c>
      <c r="I200" s="20" t="str">
        <f>IF(VLOOKUP(B200,属性中转表!A:G,7,FALSE)=0,"",VLOOKUP(VLOOKUP(B200,属性中转表!A:G,7,FALSE),属性中转表!$K$2:$P$21,6,0))&amp;IF(VLOOKUP(B200,属性中转表!A:G,7,FALSE)&gt;=50,VLOOKUP(A200,英雄数据表!A:K,9,0),IF(VLOOKUP(B200,属性中转表!A:G,7,FALSE)&gt;=25,VLOOKUP(A200,英雄数据表!A:K,5,0),""))</f>
        <v>"atk":600,"hp":10000,"undpspro":200,"pvpdpspro":150,"pvpundpspro":150,"speed":10</v>
      </c>
      <c r="J200" s="20" t="str">
        <f>IF(I200="","",属性中转表!$I$1&amp;(IF(VLOOKUP(B200,属性中转表!A:G,7,FALSE)=0,0,VLOOKUP(VLOOKUP(B200,属性中转表!A:G,7,FALSE),属性中转表!$K$2:$P$21,4,0)))+IFERROR(VLOOKUP(A200,英雄数据表!A:K,IF(武魂!B200&gt;=50,10,IF(武魂!B200&gt;=25,6)),0),0))</f>
        <v>,"dpspro":200</v>
      </c>
      <c r="K200" s="32" t="str">
        <f t="shared" si="15"/>
        <v>"atk":600,"hp":10000,"undpspro":200,"pvpdpspro":150,"pvpundpspro":150,"speed":10,"dpspro":200</v>
      </c>
      <c r="L200" s="20" t="str">
        <f>IF(B200&gt;=50,VLOOKUP(A200,英雄数据表!A:L,11,FALSE),IF(B200&gt;=25,VLOOKUP(A200,英雄数据表!A:L,7,0),""))</f>
        <v>"1108602004"</v>
      </c>
      <c r="M200" s="20" t="str">
        <f>IFERROR(VLOOKUP(B200,属性中转表!$K$2:$O$21,5,FALSE),"")</f>
        <v/>
      </c>
      <c r="N200" s="20" t="str">
        <f>IF(B200=25,VLOOKUP(A200,英雄数据表!A:L,8,FALSE),IF(B200=50,VLOOKUP(A200,英雄数据表!A:L,12,0),""))</f>
        <v/>
      </c>
    </row>
    <row r="201" spans="1:14" x14ac:dyDescent="0.3">
      <c r="A201" s="20">
        <v>11086</v>
      </c>
      <c r="B201" s="21">
        <f t="shared" si="12"/>
        <v>100</v>
      </c>
      <c r="C201" s="21">
        <v>5</v>
      </c>
      <c r="D201" s="21">
        <f>VLOOKUP(A201,英雄数据表!A:D,4,0)</f>
        <v>1</v>
      </c>
      <c r="E201" s="20" t="str">
        <f>VLOOKUP(A201,英雄数据表!A:C,3,0)</f>
        <v>永霜哀恸</v>
      </c>
      <c r="F201" s="20">
        <f t="shared" si="13"/>
        <v>11086</v>
      </c>
      <c r="G201" s="20">
        <f t="shared" si="14"/>
        <v>11086</v>
      </c>
      <c r="H201" s="21" t="str">
        <f>VLOOKUP(B201,属性中转表!A:F,6,FALSE)</f>
        <v>"hp":453600,"atk":12600</v>
      </c>
      <c r="I201" s="20" t="str">
        <f>IF(VLOOKUP(B201,属性中转表!A:G,7,FALSE)=0,"",VLOOKUP(VLOOKUP(B201,属性中转表!A:G,7,FALSE),属性中转表!$K$2:$P$21,6,0))&amp;IF(VLOOKUP(B201,属性中转表!A:G,7,FALSE)&gt;=50,VLOOKUP(A201,英雄数据表!A:K,9,0),IF(VLOOKUP(B201,属性中转表!A:G,7,FALSE)&gt;=25,VLOOKUP(A201,英雄数据表!A:K,5,0),""))</f>
        <v>"atk":900,"hp":15000,"undpspro":200,"pvpdpspro":150,"pvpundpspro":150,"speed":20</v>
      </c>
      <c r="J201" s="20" t="str">
        <f>IF(I201="","",属性中转表!$I$1&amp;(IF(VLOOKUP(B201,属性中转表!A:G,7,FALSE)=0,0,VLOOKUP(VLOOKUP(B201,属性中转表!A:G,7,FALSE),属性中转表!$K$2:$P$21,4,0)))+IFERROR(VLOOKUP(A201,英雄数据表!A:K,IF(武魂!B201&gt;=50,10,IF(武魂!B201&gt;=25,6)),0),0))</f>
        <v>,"dpspro":200</v>
      </c>
      <c r="K201" s="32" t="str">
        <f t="shared" si="15"/>
        <v>"atk":900,"hp":15000,"undpspro":200,"pvpdpspro":150,"pvpundpspro":150,"speed":20,"dpspro":200</v>
      </c>
      <c r="L201" s="20" t="str">
        <f>IF(B201&gt;=50,VLOOKUP(A201,英雄数据表!A:L,11,FALSE),IF(B201&gt;=25,VLOOKUP(A201,英雄数据表!A:L,7,0),""))</f>
        <v>"1108602004"</v>
      </c>
      <c r="M201" s="20" t="str">
        <f>IFERROR(VLOOKUP(B201,属性中转表!$K$2:$O$21,5,FALSE),"")</f>
        <v>"speed":10,"atk":300,"hp":5000</v>
      </c>
      <c r="N201" s="20" t="str">
        <f>IF(B201=25,VLOOKUP(A201,英雄数据表!A:L,8,FALSE),IF(B201=50,VLOOKUP(A201,英雄数据表!A:L,12,0),""))</f>
        <v/>
      </c>
    </row>
    <row r="202" spans="1:14" x14ac:dyDescent="0.3">
      <c r="A202" s="20">
        <v>11096</v>
      </c>
      <c r="B202" s="21">
        <f t="shared" si="12"/>
        <v>1</v>
      </c>
      <c r="C202" s="21">
        <v>5</v>
      </c>
      <c r="D202" s="21">
        <f>VLOOKUP(A202,英雄数据表!A:D,4,0)</f>
        <v>1</v>
      </c>
      <c r="E202" s="20" t="str">
        <f>VLOOKUP(A202,英雄数据表!A:C,3,0)</f>
        <v>冻劫秘镰</v>
      </c>
      <c r="F202" s="20">
        <f t="shared" si="13"/>
        <v>11096</v>
      </c>
      <c r="G202" s="20">
        <f t="shared" si="14"/>
        <v>11096</v>
      </c>
      <c r="H202" s="21" t="str">
        <f>VLOOKUP(B202,属性中转表!A:F,6,FALSE)</f>
        <v>"hp":5400,"atk":150</v>
      </c>
      <c r="I202" s="20" t="str">
        <f>IF(VLOOKUP(B202,属性中转表!A:G,7,FALSE)=0,"",VLOOKUP(VLOOKUP(B202,属性中转表!A:G,7,FALSE),属性中转表!$K$2:$P$21,6,0))&amp;IF(VLOOKUP(B202,属性中转表!A:G,7,FALSE)&gt;=50,VLOOKUP(A202,英雄数据表!A:K,9,0),IF(VLOOKUP(B202,属性中转表!A:G,7,FALSE)&gt;=25,VLOOKUP(A202,英雄数据表!A:K,5,0),""))</f>
        <v/>
      </c>
      <c r="J202" s="20" t="str">
        <f>IF(I202="","",属性中转表!$I$1&amp;(IF(VLOOKUP(B202,属性中转表!A:G,7,FALSE)=0,0,VLOOKUP(VLOOKUP(B202,属性中转表!A:G,7,FALSE),属性中转表!$K$2:$P$21,4,0)))+IFERROR(VLOOKUP(A202,英雄数据表!A:K,IF(武魂!B202&gt;=50,10,IF(武魂!B202&gt;=25,6)),0),0))</f>
        <v/>
      </c>
      <c r="K202" s="32" t="str">
        <f t="shared" si="15"/>
        <v/>
      </c>
      <c r="L202" s="20" t="str">
        <f>IF(B202&gt;=50,VLOOKUP(A202,英雄数据表!A:L,11,FALSE),IF(B202&gt;=25,VLOOKUP(A202,英雄数据表!A:L,7,0),""))</f>
        <v/>
      </c>
      <c r="M202" s="20" t="str">
        <f>IFERROR(VLOOKUP(B202,属性中转表!$K$2:$O$21,5,FALSE),"")</f>
        <v/>
      </c>
      <c r="N202" s="20" t="str">
        <f>IF(B202=25,VLOOKUP(A202,英雄数据表!A:L,8,FALSE),IF(B202=50,VLOOKUP(A202,英雄数据表!A:L,12,0),""))</f>
        <v/>
      </c>
    </row>
    <row r="203" spans="1:14" x14ac:dyDescent="0.3">
      <c r="A203" s="20">
        <v>11096</v>
      </c>
      <c r="B203" s="21">
        <f t="shared" si="12"/>
        <v>2</v>
      </c>
      <c r="C203" s="21">
        <v>5</v>
      </c>
      <c r="D203" s="21">
        <f>VLOOKUP(A203,英雄数据表!A:D,4,0)</f>
        <v>1</v>
      </c>
      <c r="E203" s="20" t="str">
        <f>VLOOKUP(A203,英雄数据表!A:C,3,0)</f>
        <v>冻劫秘镰</v>
      </c>
      <c r="F203" s="20">
        <f t="shared" si="13"/>
        <v>11096</v>
      </c>
      <c r="G203" s="20">
        <f t="shared" si="14"/>
        <v>11096</v>
      </c>
      <c r="H203" s="21" t="str">
        <f>VLOOKUP(B203,属性中转表!A:F,6,FALSE)</f>
        <v>"hp":7200,"atk":200</v>
      </c>
      <c r="I203" s="20" t="str">
        <f>IF(VLOOKUP(B203,属性中转表!A:G,7,FALSE)=0,"",VLOOKUP(VLOOKUP(B203,属性中转表!A:G,7,FALSE),属性中转表!$K$2:$P$21,6,0))&amp;IF(VLOOKUP(B203,属性中转表!A:G,7,FALSE)&gt;=50,VLOOKUP(A203,英雄数据表!A:K,9,0),IF(VLOOKUP(B203,属性中转表!A:G,7,FALSE)&gt;=25,VLOOKUP(A203,英雄数据表!A:K,5,0),""))</f>
        <v/>
      </c>
      <c r="J203" s="20" t="str">
        <f>IF(I203="","",属性中转表!$I$1&amp;(IF(VLOOKUP(B203,属性中转表!A:G,7,FALSE)=0,0,VLOOKUP(VLOOKUP(B203,属性中转表!A:G,7,FALSE),属性中转表!$K$2:$P$21,4,0)))+IFERROR(VLOOKUP(A203,英雄数据表!A:K,IF(武魂!B203&gt;=50,10,IF(武魂!B203&gt;=25,6)),0),0))</f>
        <v/>
      </c>
      <c r="K203" s="32" t="str">
        <f t="shared" si="15"/>
        <v/>
      </c>
      <c r="L203" s="20" t="str">
        <f>IF(B203&gt;=50,VLOOKUP(A203,英雄数据表!A:L,11,FALSE),IF(B203&gt;=25,VLOOKUP(A203,英雄数据表!A:L,7,0),""))</f>
        <v/>
      </c>
      <c r="M203" s="20" t="str">
        <f>IFERROR(VLOOKUP(B203,属性中转表!$K$2:$O$21,5,FALSE),"")</f>
        <v/>
      </c>
      <c r="N203" s="20" t="str">
        <f>IF(B203=25,VLOOKUP(A203,英雄数据表!A:L,8,FALSE),IF(B203=50,VLOOKUP(A203,英雄数据表!A:L,12,0),""))</f>
        <v/>
      </c>
    </row>
    <row r="204" spans="1:14" x14ac:dyDescent="0.3">
      <c r="A204" s="20">
        <v>11096</v>
      </c>
      <c r="B204" s="21">
        <f t="shared" si="12"/>
        <v>3</v>
      </c>
      <c r="C204" s="21">
        <v>5</v>
      </c>
      <c r="D204" s="21">
        <f>VLOOKUP(A204,英雄数据表!A:D,4,0)</f>
        <v>1</v>
      </c>
      <c r="E204" s="20" t="str">
        <f>VLOOKUP(A204,英雄数据表!A:C,3,0)</f>
        <v>冻劫秘镰</v>
      </c>
      <c r="F204" s="20">
        <f t="shared" si="13"/>
        <v>11096</v>
      </c>
      <c r="G204" s="20">
        <f t="shared" si="14"/>
        <v>11096</v>
      </c>
      <c r="H204" s="21" t="str">
        <f>VLOOKUP(B204,属性中转表!A:F,6,FALSE)</f>
        <v>"hp":9000,"atk":250</v>
      </c>
      <c r="I204" s="20" t="str">
        <f>IF(VLOOKUP(B204,属性中转表!A:G,7,FALSE)=0,"",VLOOKUP(VLOOKUP(B204,属性中转表!A:G,7,FALSE),属性中转表!$K$2:$P$21,6,0))&amp;IF(VLOOKUP(B204,属性中转表!A:G,7,FALSE)&gt;=50,VLOOKUP(A204,英雄数据表!A:K,9,0),IF(VLOOKUP(B204,属性中转表!A:G,7,FALSE)&gt;=25,VLOOKUP(A204,英雄数据表!A:K,5,0),""))</f>
        <v/>
      </c>
      <c r="J204" s="20" t="str">
        <f>IF(I204="","",属性中转表!$I$1&amp;(IF(VLOOKUP(B204,属性中转表!A:G,7,FALSE)=0,0,VLOOKUP(VLOOKUP(B204,属性中转表!A:G,7,FALSE),属性中转表!$K$2:$P$21,4,0)))+IFERROR(VLOOKUP(A204,英雄数据表!A:K,IF(武魂!B204&gt;=50,10,IF(武魂!B204&gt;=25,6)),0),0))</f>
        <v/>
      </c>
      <c r="K204" s="32" t="str">
        <f t="shared" si="15"/>
        <v/>
      </c>
      <c r="L204" s="20" t="str">
        <f>IF(B204&gt;=50,VLOOKUP(A204,英雄数据表!A:L,11,FALSE),IF(B204&gt;=25,VLOOKUP(A204,英雄数据表!A:L,7,0),""))</f>
        <v/>
      </c>
      <c r="M204" s="20" t="str">
        <f>IFERROR(VLOOKUP(B204,属性中转表!$K$2:$O$21,5,FALSE),"")</f>
        <v/>
      </c>
      <c r="N204" s="20" t="str">
        <f>IF(B204=25,VLOOKUP(A204,英雄数据表!A:L,8,FALSE),IF(B204=50,VLOOKUP(A204,英雄数据表!A:L,12,0),""))</f>
        <v/>
      </c>
    </row>
    <row r="205" spans="1:14" x14ac:dyDescent="0.3">
      <c r="A205" s="20">
        <v>11096</v>
      </c>
      <c r="B205" s="21">
        <f t="shared" si="12"/>
        <v>4</v>
      </c>
      <c r="C205" s="21">
        <v>5</v>
      </c>
      <c r="D205" s="21">
        <f>VLOOKUP(A205,英雄数据表!A:D,4,0)</f>
        <v>1</v>
      </c>
      <c r="E205" s="20" t="str">
        <f>VLOOKUP(A205,英雄数据表!A:C,3,0)</f>
        <v>冻劫秘镰</v>
      </c>
      <c r="F205" s="20">
        <f t="shared" si="13"/>
        <v>11096</v>
      </c>
      <c r="G205" s="20">
        <f t="shared" si="14"/>
        <v>11096</v>
      </c>
      <c r="H205" s="21" t="str">
        <f>VLOOKUP(B205,属性中转表!A:F,6,FALSE)</f>
        <v>"hp":10800,"atk":300</v>
      </c>
      <c r="I205" s="20" t="str">
        <f>IF(VLOOKUP(B205,属性中转表!A:G,7,FALSE)=0,"",VLOOKUP(VLOOKUP(B205,属性中转表!A:G,7,FALSE),属性中转表!$K$2:$P$21,6,0))&amp;IF(VLOOKUP(B205,属性中转表!A:G,7,FALSE)&gt;=50,VLOOKUP(A205,英雄数据表!A:K,9,0),IF(VLOOKUP(B205,属性中转表!A:G,7,FALSE)&gt;=25,VLOOKUP(A205,英雄数据表!A:K,5,0),""))</f>
        <v/>
      </c>
      <c r="J205" s="20" t="str">
        <f>IF(I205="","",属性中转表!$I$1&amp;(IF(VLOOKUP(B205,属性中转表!A:G,7,FALSE)=0,0,VLOOKUP(VLOOKUP(B205,属性中转表!A:G,7,FALSE),属性中转表!$K$2:$P$21,4,0)))+IFERROR(VLOOKUP(A205,英雄数据表!A:K,IF(武魂!B205&gt;=50,10,IF(武魂!B205&gt;=25,6)),0),0))</f>
        <v/>
      </c>
      <c r="K205" s="32" t="str">
        <f t="shared" si="15"/>
        <v/>
      </c>
      <c r="L205" s="20" t="str">
        <f>IF(B205&gt;=50,VLOOKUP(A205,英雄数据表!A:L,11,FALSE),IF(B205&gt;=25,VLOOKUP(A205,英雄数据表!A:L,7,0),""))</f>
        <v/>
      </c>
      <c r="M205" s="20" t="str">
        <f>IFERROR(VLOOKUP(B205,属性中转表!$K$2:$O$21,5,FALSE),"")</f>
        <v/>
      </c>
      <c r="N205" s="20" t="str">
        <f>IF(B205=25,VLOOKUP(A205,英雄数据表!A:L,8,FALSE),IF(B205=50,VLOOKUP(A205,英雄数据表!A:L,12,0),""))</f>
        <v/>
      </c>
    </row>
    <row r="206" spans="1:14" x14ac:dyDescent="0.3">
      <c r="A206" s="20">
        <v>11096</v>
      </c>
      <c r="B206" s="21">
        <f t="shared" si="12"/>
        <v>5</v>
      </c>
      <c r="C206" s="21">
        <v>5</v>
      </c>
      <c r="D206" s="21">
        <f>VLOOKUP(A206,英雄数据表!A:D,4,0)</f>
        <v>1</v>
      </c>
      <c r="E206" s="20" t="str">
        <f>VLOOKUP(A206,英雄数据表!A:C,3,0)</f>
        <v>冻劫秘镰</v>
      </c>
      <c r="F206" s="20">
        <f t="shared" si="13"/>
        <v>11096</v>
      </c>
      <c r="G206" s="20">
        <f t="shared" si="14"/>
        <v>11096</v>
      </c>
      <c r="H206" s="21" t="str">
        <f>VLOOKUP(B206,属性中转表!A:F,6,FALSE)</f>
        <v>"hp":12600,"atk":350</v>
      </c>
      <c r="I206" s="20" t="str">
        <f>IF(VLOOKUP(B206,属性中转表!A:G,7,FALSE)=0,"",VLOOKUP(VLOOKUP(B206,属性中转表!A:G,7,FALSE),属性中转表!$K$2:$P$21,6,0))&amp;IF(VLOOKUP(B206,属性中转表!A:G,7,FALSE)&gt;=50,VLOOKUP(A206,英雄数据表!A:K,9,0),IF(VLOOKUP(B206,属性中转表!A:G,7,FALSE)&gt;=25,VLOOKUP(A206,英雄数据表!A:K,5,0),""))</f>
        <v>"atk":300</v>
      </c>
      <c r="J206" s="20" t="str">
        <f>IF(I206="","",属性中转表!$I$1&amp;(IF(VLOOKUP(B206,属性中转表!A:G,7,FALSE)=0,0,VLOOKUP(VLOOKUP(B206,属性中转表!A:G,7,FALSE),属性中转表!$K$2:$P$21,4,0)))+IFERROR(VLOOKUP(A206,英雄数据表!A:K,IF(武魂!B206&gt;=50,10,IF(武魂!B206&gt;=25,6)),0),0))</f>
        <v>,"dpspro":0</v>
      </c>
      <c r="K206" s="32" t="str">
        <f t="shared" si="15"/>
        <v>"atk":300,"dpspro":0</v>
      </c>
      <c r="L206" s="20" t="str">
        <f>IF(B206&gt;=50,VLOOKUP(A206,英雄数据表!A:L,11,FALSE),IF(B206&gt;=25,VLOOKUP(A206,英雄数据表!A:L,7,0),""))</f>
        <v/>
      </c>
      <c r="M206" s="20" t="str">
        <f>IFERROR(VLOOKUP(B206,属性中转表!$K$2:$O$21,5,FALSE),"")</f>
        <v>"atk":300</v>
      </c>
      <c r="N206" s="20" t="str">
        <f>IF(B206=25,VLOOKUP(A206,英雄数据表!A:L,8,FALSE),IF(B206=50,VLOOKUP(A206,英雄数据表!A:L,12,0),""))</f>
        <v/>
      </c>
    </row>
    <row r="207" spans="1:14" x14ac:dyDescent="0.3">
      <c r="A207" s="20">
        <v>11096</v>
      </c>
      <c r="B207" s="21">
        <f t="shared" si="12"/>
        <v>6</v>
      </c>
      <c r="C207" s="21">
        <v>5</v>
      </c>
      <c r="D207" s="21">
        <f>VLOOKUP(A207,英雄数据表!A:D,4,0)</f>
        <v>1</v>
      </c>
      <c r="E207" s="20" t="str">
        <f>VLOOKUP(A207,英雄数据表!A:C,3,0)</f>
        <v>冻劫秘镰</v>
      </c>
      <c r="F207" s="20">
        <f t="shared" si="13"/>
        <v>11096</v>
      </c>
      <c r="G207" s="20">
        <f t="shared" si="14"/>
        <v>11096</v>
      </c>
      <c r="H207" s="21" t="str">
        <f>VLOOKUP(B207,属性中转表!A:F,6,FALSE)</f>
        <v>"hp":14400,"atk":400</v>
      </c>
      <c r="I207" s="20" t="str">
        <f>IF(VLOOKUP(B207,属性中转表!A:G,7,FALSE)=0,"",VLOOKUP(VLOOKUP(B207,属性中转表!A:G,7,FALSE),属性中转表!$K$2:$P$21,6,0))&amp;IF(VLOOKUP(B207,属性中转表!A:G,7,FALSE)&gt;=50,VLOOKUP(A207,英雄数据表!A:K,9,0),IF(VLOOKUP(B207,属性中转表!A:G,7,FALSE)&gt;=25,VLOOKUP(A207,英雄数据表!A:K,5,0),""))</f>
        <v>"atk":300</v>
      </c>
      <c r="J207" s="20" t="str">
        <f>IF(I207="","",属性中转表!$I$1&amp;(IF(VLOOKUP(B207,属性中转表!A:G,7,FALSE)=0,0,VLOOKUP(VLOOKUP(B207,属性中转表!A:G,7,FALSE),属性中转表!$K$2:$P$21,4,0)))+IFERROR(VLOOKUP(A207,英雄数据表!A:K,IF(武魂!B207&gt;=50,10,IF(武魂!B207&gt;=25,6)),0),0))</f>
        <v>,"dpspro":0</v>
      </c>
      <c r="K207" s="32" t="str">
        <f t="shared" si="15"/>
        <v>"atk":300,"dpspro":0</v>
      </c>
      <c r="L207" s="20" t="str">
        <f>IF(B207&gt;=50,VLOOKUP(A207,英雄数据表!A:L,11,FALSE),IF(B207&gt;=25,VLOOKUP(A207,英雄数据表!A:L,7,0),""))</f>
        <v/>
      </c>
      <c r="M207" s="20" t="str">
        <f>IFERROR(VLOOKUP(B207,属性中转表!$K$2:$O$21,5,FALSE),"")</f>
        <v/>
      </c>
      <c r="N207" s="20" t="str">
        <f>IF(B207=25,VLOOKUP(A207,英雄数据表!A:L,8,FALSE),IF(B207=50,VLOOKUP(A207,英雄数据表!A:L,12,0),""))</f>
        <v/>
      </c>
    </row>
    <row r="208" spans="1:14" x14ac:dyDescent="0.3">
      <c r="A208" s="20">
        <v>11096</v>
      </c>
      <c r="B208" s="21">
        <f t="shared" si="12"/>
        <v>7</v>
      </c>
      <c r="C208" s="21">
        <v>5</v>
      </c>
      <c r="D208" s="21">
        <f>VLOOKUP(A208,英雄数据表!A:D,4,0)</f>
        <v>1</v>
      </c>
      <c r="E208" s="20" t="str">
        <f>VLOOKUP(A208,英雄数据表!A:C,3,0)</f>
        <v>冻劫秘镰</v>
      </c>
      <c r="F208" s="20">
        <f t="shared" si="13"/>
        <v>11096</v>
      </c>
      <c r="G208" s="20">
        <f t="shared" si="14"/>
        <v>11096</v>
      </c>
      <c r="H208" s="21" t="str">
        <f>VLOOKUP(B208,属性中转表!A:F,6,FALSE)</f>
        <v>"hp":16200,"atk":450</v>
      </c>
      <c r="I208" s="20" t="str">
        <f>IF(VLOOKUP(B208,属性中转表!A:G,7,FALSE)=0,"",VLOOKUP(VLOOKUP(B208,属性中转表!A:G,7,FALSE),属性中转表!$K$2:$P$21,6,0))&amp;IF(VLOOKUP(B208,属性中转表!A:G,7,FALSE)&gt;=50,VLOOKUP(A208,英雄数据表!A:K,9,0),IF(VLOOKUP(B208,属性中转表!A:G,7,FALSE)&gt;=25,VLOOKUP(A208,英雄数据表!A:K,5,0),""))</f>
        <v>"atk":300</v>
      </c>
      <c r="J208" s="20" t="str">
        <f>IF(I208="","",属性中转表!$I$1&amp;(IF(VLOOKUP(B208,属性中转表!A:G,7,FALSE)=0,0,VLOOKUP(VLOOKUP(B208,属性中转表!A:G,7,FALSE),属性中转表!$K$2:$P$21,4,0)))+IFERROR(VLOOKUP(A208,英雄数据表!A:K,IF(武魂!B208&gt;=50,10,IF(武魂!B208&gt;=25,6)),0),0))</f>
        <v>,"dpspro":0</v>
      </c>
      <c r="K208" s="32" t="str">
        <f t="shared" si="15"/>
        <v>"atk":300,"dpspro":0</v>
      </c>
      <c r="L208" s="20" t="str">
        <f>IF(B208&gt;=50,VLOOKUP(A208,英雄数据表!A:L,11,FALSE),IF(B208&gt;=25,VLOOKUP(A208,英雄数据表!A:L,7,0),""))</f>
        <v/>
      </c>
      <c r="M208" s="20" t="str">
        <f>IFERROR(VLOOKUP(B208,属性中转表!$K$2:$O$21,5,FALSE),"")</f>
        <v/>
      </c>
      <c r="N208" s="20" t="str">
        <f>IF(B208=25,VLOOKUP(A208,英雄数据表!A:L,8,FALSE),IF(B208=50,VLOOKUP(A208,英雄数据表!A:L,12,0),""))</f>
        <v/>
      </c>
    </row>
    <row r="209" spans="1:14" x14ac:dyDescent="0.3">
      <c r="A209" s="20">
        <v>11096</v>
      </c>
      <c r="B209" s="21">
        <f t="shared" si="12"/>
        <v>8</v>
      </c>
      <c r="C209" s="21">
        <v>5</v>
      </c>
      <c r="D209" s="21">
        <f>VLOOKUP(A209,英雄数据表!A:D,4,0)</f>
        <v>1</v>
      </c>
      <c r="E209" s="20" t="str">
        <f>VLOOKUP(A209,英雄数据表!A:C,3,0)</f>
        <v>冻劫秘镰</v>
      </c>
      <c r="F209" s="20">
        <f t="shared" si="13"/>
        <v>11096</v>
      </c>
      <c r="G209" s="20">
        <f t="shared" si="14"/>
        <v>11096</v>
      </c>
      <c r="H209" s="21" t="str">
        <f>VLOOKUP(B209,属性中转表!A:F,6,FALSE)</f>
        <v>"hp":18000,"atk":500</v>
      </c>
      <c r="I209" s="20" t="str">
        <f>IF(VLOOKUP(B209,属性中转表!A:G,7,FALSE)=0,"",VLOOKUP(VLOOKUP(B209,属性中转表!A:G,7,FALSE),属性中转表!$K$2:$P$21,6,0))&amp;IF(VLOOKUP(B209,属性中转表!A:G,7,FALSE)&gt;=50,VLOOKUP(A209,英雄数据表!A:K,9,0),IF(VLOOKUP(B209,属性中转表!A:G,7,FALSE)&gt;=25,VLOOKUP(A209,英雄数据表!A:K,5,0),""))</f>
        <v>"atk":300</v>
      </c>
      <c r="J209" s="20" t="str">
        <f>IF(I209="","",属性中转表!$I$1&amp;(IF(VLOOKUP(B209,属性中转表!A:G,7,FALSE)=0,0,VLOOKUP(VLOOKUP(B209,属性中转表!A:G,7,FALSE),属性中转表!$K$2:$P$21,4,0)))+IFERROR(VLOOKUP(A209,英雄数据表!A:K,IF(武魂!B209&gt;=50,10,IF(武魂!B209&gt;=25,6)),0),0))</f>
        <v>,"dpspro":0</v>
      </c>
      <c r="K209" s="32" t="str">
        <f t="shared" si="15"/>
        <v>"atk":300,"dpspro":0</v>
      </c>
      <c r="L209" s="20" t="str">
        <f>IF(B209&gt;=50,VLOOKUP(A209,英雄数据表!A:L,11,FALSE),IF(B209&gt;=25,VLOOKUP(A209,英雄数据表!A:L,7,0),""))</f>
        <v/>
      </c>
      <c r="M209" s="20" t="str">
        <f>IFERROR(VLOOKUP(B209,属性中转表!$K$2:$O$21,5,FALSE),"")</f>
        <v/>
      </c>
      <c r="N209" s="20" t="str">
        <f>IF(B209=25,VLOOKUP(A209,英雄数据表!A:L,8,FALSE),IF(B209=50,VLOOKUP(A209,英雄数据表!A:L,12,0),""))</f>
        <v/>
      </c>
    </row>
    <row r="210" spans="1:14" x14ac:dyDescent="0.3">
      <c r="A210" s="20">
        <v>11096</v>
      </c>
      <c r="B210" s="21">
        <f t="shared" si="12"/>
        <v>9</v>
      </c>
      <c r="C210" s="21">
        <v>5</v>
      </c>
      <c r="D210" s="21">
        <f>VLOOKUP(A210,英雄数据表!A:D,4,0)</f>
        <v>1</v>
      </c>
      <c r="E210" s="20" t="str">
        <f>VLOOKUP(A210,英雄数据表!A:C,3,0)</f>
        <v>冻劫秘镰</v>
      </c>
      <c r="F210" s="20">
        <f t="shared" si="13"/>
        <v>11096</v>
      </c>
      <c r="G210" s="20">
        <f t="shared" si="14"/>
        <v>11096</v>
      </c>
      <c r="H210" s="21" t="str">
        <f>VLOOKUP(B210,属性中转表!A:F,6,FALSE)</f>
        <v>"hp":19800,"atk":550</v>
      </c>
      <c r="I210" s="20" t="str">
        <f>IF(VLOOKUP(B210,属性中转表!A:G,7,FALSE)=0,"",VLOOKUP(VLOOKUP(B210,属性中转表!A:G,7,FALSE),属性中转表!$K$2:$P$21,6,0))&amp;IF(VLOOKUP(B210,属性中转表!A:G,7,FALSE)&gt;=50,VLOOKUP(A210,英雄数据表!A:K,9,0),IF(VLOOKUP(B210,属性中转表!A:G,7,FALSE)&gt;=25,VLOOKUP(A210,英雄数据表!A:K,5,0),""))</f>
        <v>"atk":300</v>
      </c>
      <c r="J210" s="20" t="str">
        <f>IF(I210="","",属性中转表!$I$1&amp;(IF(VLOOKUP(B210,属性中转表!A:G,7,FALSE)=0,0,VLOOKUP(VLOOKUP(B210,属性中转表!A:G,7,FALSE),属性中转表!$K$2:$P$21,4,0)))+IFERROR(VLOOKUP(A210,英雄数据表!A:K,IF(武魂!B210&gt;=50,10,IF(武魂!B210&gt;=25,6)),0),0))</f>
        <v>,"dpspro":0</v>
      </c>
      <c r="K210" s="32" t="str">
        <f t="shared" si="15"/>
        <v>"atk":300,"dpspro":0</v>
      </c>
      <c r="L210" s="20" t="str">
        <f>IF(B210&gt;=50,VLOOKUP(A210,英雄数据表!A:L,11,FALSE),IF(B210&gt;=25,VLOOKUP(A210,英雄数据表!A:L,7,0),""))</f>
        <v/>
      </c>
      <c r="M210" s="20" t="str">
        <f>IFERROR(VLOOKUP(B210,属性中转表!$K$2:$O$21,5,FALSE),"")</f>
        <v/>
      </c>
      <c r="N210" s="20" t="str">
        <f>IF(B210=25,VLOOKUP(A210,英雄数据表!A:L,8,FALSE),IF(B210=50,VLOOKUP(A210,英雄数据表!A:L,12,0),""))</f>
        <v/>
      </c>
    </row>
    <row r="211" spans="1:14" x14ac:dyDescent="0.3">
      <c r="A211" s="20">
        <v>11096</v>
      </c>
      <c r="B211" s="21">
        <f t="shared" si="12"/>
        <v>10</v>
      </c>
      <c r="C211" s="21">
        <v>5</v>
      </c>
      <c r="D211" s="21">
        <f>VLOOKUP(A211,英雄数据表!A:D,4,0)</f>
        <v>1</v>
      </c>
      <c r="E211" s="20" t="str">
        <f>VLOOKUP(A211,英雄数据表!A:C,3,0)</f>
        <v>冻劫秘镰</v>
      </c>
      <c r="F211" s="20">
        <f t="shared" si="13"/>
        <v>11096</v>
      </c>
      <c r="G211" s="20">
        <f t="shared" si="14"/>
        <v>11096</v>
      </c>
      <c r="H211" s="21" t="str">
        <f>VLOOKUP(B211,属性中转表!A:F,6,FALSE)</f>
        <v>"hp":21600,"atk":600</v>
      </c>
      <c r="I211" s="20" t="str">
        <f>IF(VLOOKUP(B211,属性中转表!A:G,7,FALSE)=0,"",VLOOKUP(VLOOKUP(B211,属性中转表!A:G,7,FALSE),属性中转表!$K$2:$P$21,6,0))&amp;IF(VLOOKUP(B211,属性中转表!A:G,7,FALSE)&gt;=50,VLOOKUP(A211,英雄数据表!A:K,9,0),IF(VLOOKUP(B211,属性中转表!A:G,7,FALSE)&gt;=25,VLOOKUP(A211,英雄数据表!A:K,5,0),""))</f>
        <v>"atk":300,"hp":5000</v>
      </c>
      <c r="J211" s="20" t="str">
        <f>IF(I211="","",属性中转表!$I$1&amp;(IF(VLOOKUP(B211,属性中转表!A:G,7,FALSE)=0,0,VLOOKUP(VLOOKUP(B211,属性中转表!A:G,7,FALSE),属性中转表!$K$2:$P$21,4,0)))+IFERROR(VLOOKUP(A211,英雄数据表!A:K,IF(武魂!B211&gt;=50,10,IF(武魂!B211&gt;=25,6)),0),0))</f>
        <v>,"dpspro":0</v>
      </c>
      <c r="K211" s="32" t="str">
        <f t="shared" si="15"/>
        <v>"atk":300,"hp":5000,"dpspro":0</v>
      </c>
      <c r="L211" s="20" t="str">
        <f>IF(B211&gt;=50,VLOOKUP(A211,英雄数据表!A:L,11,FALSE),IF(B211&gt;=25,VLOOKUP(A211,英雄数据表!A:L,7,0),""))</f>
        <v/>
      </c>
      <c r="M211" s="20" t="str">
        <f>IFERROR(VLOOKUP(B211,属性中转表!$K$2:$O$21,5,FALSE),"")</f>
        <v>"hp":5000</v>
      </c>
      <c r="N211" s="20" t="str">
        <f>IF(B211=25,VLOOKUP(A211,英雄数据表!A:L,8,FALSE),IF(B211=50,VLOOKUP(A211,英雄数据表!A:L,12,0),""))</f>
        <v/>
      </c>
    </row>
    <row r="212" spans="1:14" x14ac:dyDescent="0.3">
      <c r="A212" s="20">
        <v>11096</v>
      </c>
      <c r="B212" s="21">
        <f t="shared" si="12"/>
        <v>11</v>
      </c>
      <c r="C212" s="21">
        <v>5</v>
      </c>
      <c r="D212" s="21">
        <f>VLOOKUP(A212,英雄数据表!A:D,4,0)</f>
        <v>1</v>
      </c>
      <c r="E212" s="20" t="str">
        <f>VLOOKUP(A212,英雄数据表!A:C,3,0)</f>
        <v>冻劫秘镰</v>
      </c>
      <c r="F212" s="20">
        <f t="shared" si="13"/>
        <v>11096</v>
      </c>
      <c r="G212" s="20">
        <f t="shared" si="14"/>
        <v>11096</v>
      </c>
      <c r="H212" s="21" t="str">
        <f>VLOOKUP(B212,属性中转表!A:F,6,FALSE)</f>
        <v>"hp":24300,"atk":675</v>
      </c>
      <c r="I212" s="20" t="str">
        <f>IF(VLOOKUP(B212,属性中转表!A:G,7,FALSE)=0,"",VLOOKUP(VLOOKUP(B212,属性中转表!A:G,7,FALSE),属性中转表!$K$2:$P$21,6,0))&amp;IF(VLOOKUP(B212,属性中转表!A:G,7,FALSE)&gt;=50,VLOOKUP(A212,英雄数据表!A:K,9,0),IF(VLOOKUP(B212,属性中转表!A:G,7,FALSE)&gt;=25,VLOOKUP(A212,英雄数据表!A:K,5,0),""))</f>
        <v>"atk":300,"hp":5000</v>
      </c>
      <c r="J212" s="20" t="str">
        <f>IF(I212="","",属性中转表!$I$1&amp;(IF(VLOOKUP(B212,属性中转表!A:G,7,FALSE)=0,0,VLOOKUP(VLOOKUP(B212,属性中转表!A:G,7,FALSE),属性中转表!$K$2:$P$21,4,0)))+IFERROR(VLOOKUP(A212,英雄数据表!A:K,IF(武魂!B212&gt;=50,10,IF(武魂!B212&gt;=25,6)),0),0))</f>
        <v>,"dpspro":0</v>
      </c>
      <c r="K212" s="32" t="str">
        <f t="shared" si="15"/>
        <v>"atk":300,"hp":5000,"dpspro":0</v>
      </c>
      <c r="L212" s="20" t="str">
        <f>IF(B212&gt;=50,VLOOKUP(A212,英雄数据表!A:L,11,FALSE),IF(B212&gt;=25,VLOOKUP(A212,英雄数据表!A:L,7,0),""))</f>
        <v/>
      </c>
      <c r="M212" s="20" t="str">
        <f>IFERROR(VLOOKUP(B212,属性中转表!$K$2:$O$21,5,FALSE),"")</f>
        <v/>
      </c>
      <c r="N212" s="20" t="str">
        <f>IF(B212=25,VLOOKUP(A212,英雄数据表!A:L,8,FALSE),IF(B212=50,VLOOKUP(A212,英雄数据表!A:L,12,0),""))</f>
        <v/>
      </c>
    </row>
    <row r="213" spans="1:14" x14ac:dyDescent="0.3">
      <c r="A213" s="20">
        <v>11096</v>
      </c>
      <c r="B213" s="21">
        <f t="shared" si="12"/>
        <v>12</v>
      </c>
      <c r="C213" s="21">
        <v>5</v>
      </c>
      <c r="D213" s="21">
        <f>VLOOKUP(A213,英雄数据表!A:D,4,0)</f>
        <v>1</v>
      </c>
      <c r="E213" s="20" t="str">
        <f>VLOOKUP(A213,英雄数据表!A:C,3,0)</f>
        <v>冻劫秘镰</v>
      </c>
      <c r="F213" s="20">
        <f t="shared" si="13"/>
        <v>11096</v>
      </c>
      <c r="G213" s="20">
        <f t="shared" si="14"/>
        <v>11096</v>
      </c>
      <c r="H213" s="21" t="str">
        <f>VLOOKUP(B213,属性中转表!A:F,6,FALSE)</f>
        <v>"hp":27000,"atk":750</v>
      </c>
      <c r="I213" s="20" t="str">
        <f>IF(VLOOKUP(B213,属性中转表!A:G,7,FALSE)=0,"",VLOOKUP(VLOOKUP(B213,属性中转表!A:G,7,FALSE),属性中转表!$K$2:$P$21,6,0))&amp;IF(VLOOKUP(B213,属性中转表!A:G,7,FALSE)&gt;=50,VLOOKUP(A213,英雄数据表!A:K,9,0),IF(VLOOKUP(B213,属性中转表!A:G,7,FALSE)&gt;=25,VLOOKUP(A213,英雄数据表!A:K,5,0),""))</f>
        <v>"atk":300,"hp":5000</v>
      </c>
      <c r="J213" s="20" t="str">
        <f>IF(I213="","",属性中转表!$I$1&amp;(IF(VLOOKUP(B213,属性中转表!A:G,7,FALSE)=0,0,VLOOKUP(VLOOKUP(B213,属性中转表!A:G,7,FALSE),属性中转表!$K$2:$P$21,4,0)))+IFERROR(VLOOKUP(A213,英雄数据表!A:K,IF(武魂!B213&gt;=50,10,IF(武魂!B213&gt;=25,6)),0),0))</f>
        <v>,"dpspro":0</v>
      </c>
      <c r="K213" s="32" t="str">
        <f t="shared" si="15"/>
        <v>"atk":300,"hp":5000,"dpspro":0</v>
      </c>
      <c r="L213" s="20" t="str">
        <f>IF(B213&gt;=50,VLOOKUP(A213,英雄数据表!A:L,11,FALSE),IF(B213&gt;=25,VLOOKUP(A213,英雄数据表!A:L,7,0),""))</f>
        <v/>
      </c>
      <c r="M213" s="20" t="str">
        <f>IFERROR(VLOOKUP(B213,属性中转表!$K$2:$O$21,5,FALSE),"")</f>
        <v/>
      </c>
      <c r="N213" s="20" t="str">
        <f>IF(B213=25,VLOOKUP(A213,英雄数据表!A:L,8,FALSE),IF(B213=50,VLOOKUP(A213,英雄数据表!A:L,12,0),""))</f>
        <v/>
      </c>
    </row>
    <row r="214" spans="1:14" x14ac:dyDescent="0.3">
      <c r="A214" s="20">
        <v>11096</v>
      </c>
      <c r="B214" s="21">
        <f t="shared" si="12"/>
        <v>13</v>
      </c>
      <c r="C214" s="21">
        <v>5</v>
      </c>
      <c r="D214" s="21">
        <f>VLOOKUP(A214,英雄数据表!A:D,4,0)</f>
        <v>1</v>
      </c>
      <c r="E214" s="20" t="str">
        <f>VLOOKUP(A214,英雄数据表!A:C,3,0)</f>
        <v>冻劫秘镰</v>
      </c>
      <c r="F214" s="20">
        <f t="shared" si="13"/>
        <v>11096</v>
      </c>
      <c r="G214" s="20">
        <f t="shared" si="14"/>
        <v>11096</v>
      </c>
      <c r="H214" s="21" t="str">
        <f>VLOOKUP(B214,属性中转表!A:F,6,FALSE)</f>
        <v>"hp":29700,"atk":825</v>
      </c>
      <c r="I214" s="20" t="str">
        <f>IF(VLOOKUP(B214,属性中转表!A:G,7,FALSE)=0,"",VLOOKUP(VLOOKUP(B214,属性中转表!A:G,7,FALSE),属性中转表!$K$2:$P$21,6,0))&amp;IF(VLOOKUP(B214,属性中转表!A:G,7,FALSE)&gt;=50,VLOOKUP(A214,英雄数据表!A:K,9,0),IF(VLOOKUP(B214,属性中转表!A:G,7,FALSE)&gt;=25,VLOOKUP(A214,英雄数据表!A:K,5,0),""))</f>
        <v>"atk":300,"hp":5000</v>
      </c>
      <c r="J214" s="20" t="str">
        <f>IF(I214="","",属性中转表!$I$1&amp;(IF(VLOOKUP(B214,属性中转表!A:G,7,FALSE)=0,0,VLOOKUP(VLOOKUP(B214,属性中转表!A:G,7,FALSE),属性中转表!$K$2:$P$21,4,0)))+IFERROR(VLOOKUP(A214,英雄数据表!A:K,IF(武魂!B214&gt;=50,10,IF(武魂!B214&gt;=25,6)),0),0))</f>
        <v>,"dpspro":0</v>
      </c>
      <c r="K214" s="32" t="str">
        <f t="shared" si="15"/>
        <v>"atk":300,"hp":5000,"dpspro":0</v>
      </c>
      <c r="L214" s="20" t="str">
        <f>IF(B214&gt;=50,VLOOKUP(A214,英雄数据表!A:L,11,FALSE),IF(B214&gt;=25,VLOOKUP(A214,英雄数据表!A:L,7,0),""))</f>
        <v/>
      </c>
      <c r="M214" s="20" t="str">
        <f>IFERROR(VLOOKUP(B214,属性中转表!$K$2:$O$21,5,FALSE),"")</f>
        <v/>
      </c>
      <c r="N214" s="20" t="str">
        <f>IF(B214=25,VLOOKUP(A214,英雄数据表!A:L,8,FALSE),IF(B214=50,VLOOKUP(A214,英雄数据表!A:L,12,0),""))</f>
        <v/>
      </c>
    </row>
    <row r="215" spans="1:14" x14ac:dyDescent="0.3">
      <c r="A215" s="20">
        <v>11096</v>
      </c>
      <c r="B215" s="21">
        <f t="shared" si="12"/>
        <v>14</v>
      </c>
      <c r="C215" s="21">
        <v>5</v>
      </c>
      <c r="D215" s="21">
        <f>VLOOKUP(A215,英雄数据表!A:D,4,0)</f>
        <v>1</v>
      </c>
      <c r="E215" s="20" t="str">
        <f>VLOOKUP(A215,英雄数据表!A:C,3,0)</f>
        <v>冻劫秘镰</v>
      </c>
      <c r="F215" s="20">
        <f t="shared" si="13"/>
        <v>11096</v>
      </c>
      <c r="G215" s="20">
        <f t="shared" si="14"/>
        <v>11096</v>
      </c>
      <c r="H215" s="21" t="str">
        <f>VLOOKUP(B215,属性中转表!A:F,6,FALSE)</f>
        <v>"hp":32400,"atk":900</v>
      </c>
      <c r="I215" s="20" t="str">
        <f>IF(VLOOKUP(B215,属性中转表!A:G,7,FALSE)=0,"",VLOOKUP(VLOOKUP(B215,属性中转表!A:G,7,FALSE),属性中转表!$K$2:$P$21,6,0))&amp;IF(VLOOKUP(B215,属性中转表!A:G,7,FALSE)&gt;=50,VLOOKUP(A215,英雄数据表!A:K,9,0),IF(VLOOKUP(B215,属性中转表!A:G,7,FALSE)&gt;=25,VLOOKUP(A215,英雄数据表!A:K,5,0),""))</f>
        <v>"atk":300,"hp":5000</v>
      </c>
      <c r="J215" s="20" t="str">
        <f>IF(I215="","",属性中转表!$I$1&amp;(IF(VLOOKUP(B215,属性中转表!A:G,7,FALSE)=0,0,VLOOKUP(VLOOKUP(B215,属性中转表!A:G,7,FALSE),属性中转表!$K$2:$P$21,4,0)))+IFERROR(VLOOKUP(A215,英雄数据表!A:K,IF(武魂!B215&gt;=50,10,IF(武魂!B215&gt;=25,6)),0),0))</f>
        <v>,"dpspro":0</v>
      </c>
      <c r="K215" s="32" t="str">
        <f t="shared" si="15"/>
        <v>"atk":300,"hp":5000,"dpspro":0</v>
      </c>
      <c r="L215" s="20" t="str">
        <f>IF(B215&gt;=50,VLOOKUP(A215,英雄数据表!A:L,11,FALSE),IF(B215&gt;=25,VLOOKUP(A215,英雄数据表!A:L,7,0),""))</f>
        <v/>
      </c>
      <c r="M215" s="20" t="str">
        <f>IFERROR(VLOOKUP(B215,属性中转表!$K$2:$O$21,5,FALSE),"")</f>
        <v/>
      </c>
      <c r="N215" s="20" t="str">
        <f>IF(B215=25,VLOOKUP(A215,英雄数据表!A:L,8,FALSE),IF(B215=50,VLOOKUP(A215,英雄数据表!A:L,12,0),""))</f>
        <v/>
      </c>
    </row>
    <row r="216" spans="1:14" x14ac:dyDescent="0.3">
      <c r="A216" s="20">
        <v>11096</v>
      </c>
      <c r="B216" s="21">
        <f t="shared" si="12"/>
        <v>15</v>
      </c>
      <c r="C216" s="21">
        <v>5</v>
      </c>
      <c r="D216" s="21">
        <f>VLOOKUP(A216,英雄数据表!A:D,4,0)</f>
        <v>1</v>
      </c>
      <c r="E216" s="20" t="str">
        <f>VLOOKUP(A216,英雄数据表!A:C,3,0)</f>
        <v>冻劫秘镰</v>
      </c>
      <c r="F216" s="20">
        <f t="shared" si="13"/>
        <v>11096</v>
      </c>
      <c r="G216" s="20">
        <f t="shared" si="14"/>
        <v>11096</v>
      </c>
      <c r="H216" s="21" t="str">
        <f>VLOOKUP(B216,属性中转表!A:F,6,FALSE)</f>
        <v>"hp":35100,"atk":975</v>
      </c>
      <c r="I216" s="20" t="str">
        <f>IF(VLOOKUP(B216,属性中转表!A:G,7,FALSE)=0,"",VLOOKUP(VLOOKUP(B216,属性中转表!A:G,7,FALSE),属性中转表!$K$2:$P$21,6,0))&amp;IF(VLOOKUP(B216,属性中转表!A:G,7,FALSE)&gt;=50,VLOOKUP(A216,英雄数据表!A:K,9,0),IF(VLOOKUP(B216,属性中转表!A:G,7,FALSE)&gt;=25,VLOOKUP(A216,英雄数据表!A:K,5,0),""))</f>
        <v>"atk":300,"hp":5000,"undpspro":50</v>
      </c>
      <c r="J216" s="20" t="str">
        <f>IF(I216="","",属性中转表!$I$1&amp;(IF(VLOOKUP(B216,属性中转表!A:G,7,FALSE)=0,0,VLOOKUP(VLOOKUP(B216,属性中转表!A:G,7,FALSE),属性中转表!$K$2:$P$21,4,0)))+IFERROR(VLOOKUP(A216,英雄数据表!A:K,IF(武魂!B216&gt;=50,10,IF(武魂!B216&gt;=25,6)),0),0))</f>
        <v>,"dpspro":0</v>
      </c>
      <c r="K216" s="32" t="str">
        <f t="shared" si="15"/>
        <v>"atk":300,"hp":5000,"undpspro":50,"dpspro":0</v>
      </c>
      <c r="L216" s="20" t="str">
        <f>IF(B216&gt;=50,VLOOKUP(A216,英雄数据表!A:L,11,FALSE),IF(B216&gt;=25,VLOOKUP(A216,英雄数据表!A:L,7,0),""))</f>
        <v/>
      </c>
      <c r="M216" s="20" t="str">
        <f>IFERROR(VLOOKUP(B216,属性中转表!$K$2:$O$21,5,FALSE),"")</f>
        <v>"undpspro":50</v>
      </c>
      <c r="N216" s="20" t="str">
        <f>IF(B216=25,VLOOKUP(A216,英雄数据表!A:L,8,FALSE),IF(B216=50,VLOOKUP(A216,英雄数据表!A:L,12,0),""))</f>
        <v/>
      </c>
    </row>
    <row r="217" spans="1:14" x14ac:dyDescent="0.3">
      <c r="A217" s="20">
        <v>11096</v>
      </c>
      <c r="B217" s="21">
        <f t="shared" si="12"/>
        <v>16</v>
      </c>
      <c r="C217" s="21">
        <v>5</v>
      </c>
      <c r="D217" s="21">
        <f>VLOOKUP(A217,英雄数据表!A:D,4,0)</f>
        <v>1</v>
      </c>
      <c r="E217" s="20" t="str">
        <f>VLOOKUP(A217,英雄数据表!A:C,3,0)</f>
        <v>冻劫秘镰</v>
      </c>
      <c r="F217" s="20">
        <f t="shared" si="13"/>
        <v>11096</v>
      </c>
      <c r="G217" s="20">
        <f t="shared" si="14"/>
        <v>11096</v>
      </c>
      <c r="H217" s="21" t="str">
        <f>VLOOKUP(B217,属性中转表!A:F,6,FALSE)</f>
        <v>"hp":37800,"atk":1050</v>
      </c>
      <c r="I217" s="20" t="str">
        <f>IF(VLOOKUP(B217,属性中转表!A:G,7,FALSE)=0,"",VLOOKUP(VLOOKUP(B217,属性中转表!A:G,7,FALSE),属性中转表!$K$2:$P$21,6,0))&amp;IF(VLOOKUP(B217,属性中转表!A:G,7,FALSE)&gt;=50,VLOOKUP(A217,英雄数据表!A:K,9,0),IF(VLOOKUP(B217,属性中转表!A:G,7,FALSE)&gt;=25,VLOOKUP(A217,英雄数据表!A:K,5,0),""))</f>
        <v>"atk":300,"hp":5000,"undpspro":50</v>
      </c>
      <c r="J217" s="20" t="str">
        <f>IF(I217="","",属性中转表!$I$1&amp;(IF(VLOOKUP(B217,属性中转表!A:G,7,FALSE)=0,0,VLOOKUP(VLOOKUP(B217,属性中转表!A:G,7,FALSE),属性中转表!$K$2:$P$21,4,0)))+IFERROR(VLOOKUP(A217,英雄数据表!A:K,IF(武魂!B217&gt;=50,10,IF(武魂!B217&gt;=25,6)),0),0))</f>
        <v>,"dpspro":0</v>
      </c>
      <c r="K217" s="32" t="str">
        <f t="shared" si="15"/>
        <v>"atk":300,"hp":5000,"undpspro":50,"dpspro":0</v>
      </c>
      <c r="L217" s="20" t="str">
        <f>IF(B217&gt;=50,VLOOKUP(A217,英雄数据表!A:L,11,FALSE),IF(B217&gt;=25,VLOOKUP(A217,英雄数据表!A:L,7,0),""))</f>
        <v/>
      </c>
      <c r="M217" s="20" t="str">
        <f>IFERROR(VLOOKUP(B217,属性中转表!$K$2:$O$21,5,FALSE),"")</f>
        <v/>
      </c>
      <c r="N217" s="20" t="str">
        <f>IF(B217=25,VLOOKUP(A217,英雄数据表!A:L,8,FALSE),IF(B217=50,VLOOKUP(A217,英雄数据表!A:L,12,0),""))</f>
        <v/>
      </c>
    </row>
    <row r="218" spans="1:14" x14ac:dyDescent="0.3">
      <c r="A218" s="20">
        <v>11096</v>
      </c>
      <c r="B218" s="21">
        <f t="shared" si="12"/>
        <v>17</v>
      </c>
      <c r="C218" s="21">
        <v>5</v>
      </c>
      <c r="D218" s="21">
        <f>VLOOKUP(A218,英雄数据表!A:D,4,0)</f>
        <v>1</v>
      </c>
      <c r="E218" s="20" t="str">
        <f>VLOOKUP(A218,英雄数据表!A:C,3,0)</f>
        <v>冻劫秘镰</v>
      </c>
      <c r="F218" s="20">
        <f t="shared" si="13"/>
        <v>11096</v>
      </c>
      <c r="G218" s="20">
        <f t="shared" si="14"/>
        <v>11096</v>
      </c>
      <c r="H218" s="21" t="str">
        <f>VLOOKUP(B218,属性中转表!A:F,6,FALSE)</f>
        <v>"hp":40500,"atk":1125</v>
      </c>
      <c r="I218" s="20" t="str">
        <f>IF(VLOOKUP(B218,属性中转表!A:G,7,FALSE)=0,"",VLOOKUP(VLOOKUP(B218,属性中转表!A:G,7,FALSE),属性中转表!$K$2:$P$21,6,0))&amp;IF(VLOOKUP(B218,属性中转表!A:G,7,FALSE)&gt;=50,VLOOKUP(A218,英雄数据表!A:K,9,0),IF(VLOOKUP(B218,属性中转表!A:G,7,FALSE)&gt;=25,VLOOKUP(A218,英雄数据表!A:K,5,0),""))</f>
        <v>"atk":300,"hp":5000,"undpspro":50</v>
      </c>
      <c r="J218" s="20" t="str">
        <f>IF(I218="","",属性中转表!$I$1&amp;(IF(VLOOKUP(B218,属性中转表!A:G,7,FALSE)=0,0,VLOOKUP(VLOOKUP(B218,属性中转表!A:G,7,FALSE),属性中转表!$K$2:$P$21,4,0)))+IFERROR(VLOOKUP(A218,英雄数据表!A:K,IF(武魂!B218&gt;=50,10,IF(武魂!B218&gt;=25,6)),0),0))</f>
        <v>,"dpspro":0</v>
      </c>
      <c r="K218" s="32" t="str">
        <f t="shared" si="15"/>
        <v>"atk":300,"hp":5000,"undpspro":50,"dpspro":0</v>
      </c>
      <c r="L218" s="20" t="str">
        <f>IF(B218&gt;=50,VLOOKUP(A218,英雄数据表!A:L,11,FALSE),IF(B218&gt;=25,VLOOKUP(A218,英雄数据表!A:L,7,0),""))</f>
        <v/>
      </c>
      <c r="M218" s="20" t="str">
        <f>IFERROR(VLOOKUP(B218,属性中转表!$K$2:$O$21,5,FALSE),"")</f>
        <v/>
      </c>
      <c r="N218" s="20" t="str">
        <f>IF(B218=25,VLOOKUP(A218,英雄数据表!A:L,8,FALSE),IF(B218=50,VLOOKUP(A218,英雄数据表!A:L,12,0),""))</f>
        <v/>
      </c>
    </row>
    <row r="219" spans="1:14" x14ac:dyDescent="0.3">
      <c r="A219" s="20">
        <v>11096</v>
      </c>
      <c r="B219" s="21">
        <f t="shared" si="12"/>
        <v>18</v>
      </c>
      <c r="C219" s="21">
        <v>5</v>
      </c>
      <c r="D219" s="21">
        <f>VLOOKUP(A219,英雄数据表!A:D,4,0)</f>
        <v>1</v>
      </c>
      <c r="E219" s="20" t="str">
        <f>VLOOKUP(A219,英雄数据表!A:C,3,0)</f>
        <v>冻劫秘镰</v>
      </c>
      <c r="F219" s="20">
        <f t="shared" si="13"/>
        <v>11096</v>
      </c>
      <c r="G219" s="20">
        <f t="shared" si="14"/>
        <v>11096</v>
      </c>
      <c r="H219" s="21" t="str">
        <f>VLOOKUP(B219,属性中转表!A:F,6,FALSE)</f>
        <v>"hp":43200,"atk":1200</v>
      </c>
      <c r="I219" s="20" t="str">
        <f>IF(VLOOKUP(B219,属性中转表!A:G,7,FALSE)=0,"",VLOOKUP(VLOOKUP(B219,属性中转表!A:G,7,FALSE),属性中转表!$K$2:$P$21,6,0))&amp;IF(VLOOKUP(B219,属性中转表!A:G,7,FALSE)&gt;=50,VLOOKUP(A219,英雄数据表!A:K,9,0),IF(VLOOKUP(B219,属性中转表!A:G,7,FALSE)&gt;=25,VLOOKUP(A219,英雄数据表!A:K,5,0),""))</f>
        <v>"atk":300,"hp":5000,"undpspro":50</v>
      </c>
      <c r="J219" s="20" t="str">
        <f>IF(I219="","",属性中转表!$I$1&amp;(IF(VLOOKUP(B219,属性中转表!A:G,7,FALSE)=0,0,VLOOKUP(VLOOKUP(B219,属性中转表!A:G,7,FALSE),属性中转表!$K$2:$P$21,4,0)))+IFERROR(VLOOKUP(A219,英雄数据表!A:K,IF(武魂!B219&gt;=50,10,IF(武魂!B219&gt;=25,6)),0),0))</f>
        <v>,"dpspro":0</v>
      </c>
      <c r="K219" s="32" t="str">
        <f t="shared" si="15"/>
        <v>"atk":300,"hp":5000,"undpspro":50,"dpspro":0</v>
      </c>
      <c r="L219" s="20" t="str">
        <f>IF(B219&gt;=50,VLOOKUP(A219,英雄数据表!A:L,11,FALSE),IF(B219&gt;=25,VLOOKUP(A219,英雄数据表!A:L,7,0),""))</f>
        <v/>
      </c>
      <c r="M219" s="20" t="str">
        <f>IFERROR(VLOOKUP(B219,属性中转表!$K$2:$O$21,5,FALSE),"")</f>
        <v/>
      </c>
      <c r="N219" s="20" t="str">
        <f>IF(B219=25,VLOOKUP(A219,英雄数据表!A:L,8,FALSE),IF(B219=50,VLOOKUP(A219,英雄数据表!A:L,12,0),""))</f>
        <v/>
      </c>
    </row>
    <row r="220" spans="1:14" x14ac:dyDescent="0.3">
      <c r="A220" s="20">
        <v>11096</v>
      </c>
      <c r="B220" s="21">
        <f t="shared" si="12"/>
        <v>19</v>
      </c>
      <c r="C220" s="21">
        <v>5</v>
      </c>
      <c r="D220" s="21">
        <f>VLOOKUP(A220,英雄数据表!A:D,4,0)</f>
        <v>1</v>
      </c>
      <c r="E220" s="20" t="str">
        <f>VLOOKUP(A220,英雄数据表!A:C,3,0)</f>
        <v>冻劫秘镰</v>
      </c>
      <c r="F220" s="20">
        <f t="shared" si="13"/>
        <v>11096</v>
      </c>
      <c r="G220" s="20">
        <f t="shared" si="14"/>
        <v>11096</v>
      </c>
      <c r="H220" s="21" t="str">
        <f>VLOOKUP(B220,属性中转表!A:F,6,FALSE)</f>
        <v>"hp":45900,"atk":1275</v>
      </c>
      <c r="I220" s="20" t="str">
        <f>IF(VLOOKUP(B220,属性中转表!A:G,7,FALSE)=0,"",VLOOKUP(VLOOKUP(B220,属性中转表!A:G,7,FALSE),属性中转表!$K$2:$P$21,6,0))&amp;IF(VLOOKUP(B220,属性中转表!A:G,7,FALSE)&gt;=50,VLOOKUP(A220,英雄数据表!A:K,9,0),IF(VLOOKUP(B220,属性中转表!A:G,7,FALSE)&gt;=25,VLOOKUP(A220,英雄数据表!A:K,5,0),""))</f>
        <v>"atk":300,"hp":5000,"undpspro":50</v>
      </c>
      <c r="J220" s="20" t="str">
        <f>IF(I220="","",属性中转表!$I$1&amp;(IF(VLOOKUP(B220,属性中转表!A:G,7,FALSE)=0,0,VLOOKUP(VLOOKUP(B220,属性中转表!A:G,7,FALSE),属性中转表!$K$2:$P$21,4,0)))+IFERROR(VLOOKUP(A220,英雄数据表!A:K,IF(武魂!B220&gt;=50,10,IF(武魂!B220&gt;=25,6)),0),0))</f>
        <v>,"dpspro":0</v>
      </c>
      <c r="K220" s="32" t="str">
        <f t="shared" si="15"/>
        <v>"atk":300,"hp":5000,"undpspro":50,"dpspro":0</v>
      </c>
      <c r="L220" s="20" t="str">
        <f>IF(B220&gt;=50,VLOOKUP(A220,英雄数据表!A:L,11,FALSE),IF(B220&gt;=25,VLOOKUP(A220,英雄数据表!A:L,7,0),""))</f>
        <v/>
      </c>
      <c r="M220" s="20" t="str">
        <f>IFERROR(VLOOKUP(B220,属性中转表!$K$2:$O$21,5,FALSE),"")</f>
        <v/>
      </c>
      <c r="N220" s="20" t="str">
        <f>IF(B220=25,VLOOKUP(A220,英雄数据表!A:L,8,FALSE),IF(B220=50,VLOOKUP(A220,英雄数据表!A:L,12,0),""))</f>
        <v/>
      </c>
    </row>
    <row r="221" spans="1:14" x14ac:dyDescent="0.3">
      <c r="A221" s="20">
        <v>11096</v>
      </c>
      <c r="B221" s="21">
        <f t="shared" si="12"/>
        <v>20</v>
      </c>
      <c r="C221" s="21">
        <v>5</v>
      </c>
      <c r="D221" s="21">
        <f>VLOOKUP(A221,英雄数据表!A:D,4,0)</f>
        <v>1</v>
      </c>
      <c r="E221" s="20" t="str">
        <f>VLOOKUP(A221,英雄数据表!A:C,3,0)</f>
        <v>冻劫秘镰</v>
      </c>
      <c r="F221" s="20">
        <f t="shared" si="13"/>
        <v>11096</v>
      </c>
      <c r="G221" s="20">
        <f t="shared" si="14"/>
        <v>11096</v>
      </c>
      <c r="H221" s="21" t="str">
        <f>VLOOKUP(B221,属性中转表!A:F,6,FALSE)</f>
        <v>"hp":48600,"atk":1350</v>
      </c>
      <c r="I221" s="20" t="str">
        <f>IF(VLOOKUP(B221,属性中转表!A:G,7,FALSE)=0,"",VLOOKUP(VLOOKUP(B221,属性中转表!A:G,7,FALSE),属性中转表!$K$2:$P$21,6,0))&amp;IF(VLOOKUP(B221,属性中转表!A:G,7,FALSE)&gt;=50,VLOOKUP(A221,英雄数据表!A:K,9,0),IF(VLOOKUP(B221,属性中转表!A:G,7,FALSE)&gt;=25,VLOOKUP(A221,英雄数据表!A:K,5,0),""))</f>
        <v>"atk":300,"hp":5000,"undpspro":50</v>
      </c>
      <c r="J221" s="20" t="str">
        <f>IF(I221="","",属性中转表!$I$1&amp;(IF(VLOOKUP(B221,属性中转表!A:G,7,FALSE)=0,0,VLOOKUP(VLOOKUP(B221,属性中转表!A:G,7,FALSE),属性中转表!$K$2:$P$21,4,0)))+IFERROR(VLOOKUP(A221,英雄数据表!A:K,IF(武魂!B221&gt;=50,10,IF(武魂!B221&gt;=25,6)),0),0))</f>
        <v>,"dpspro":50</v>
      </c>
      <c r="K221" s="32" t="str">
        <f t="shared" si="15"/>
        <v>"atk":300,"hp":5000,"undpspro":50,"dpspro":50</v>
      </c>
      <c r="L221" s="20" t="str">
        <f>IF(B221&gt;=50,VLOOKUP(A221,英雄数据表!A:L,11,FALSE),IF(B221&gt;=25,VLOOKUP(A221,英雄数据表!A:L,7,0),""))</f>
        <v/>
      </c>
      <c r="M221" s="20" t="str">
        <f>IFERROR(VLOOKUP(B221,属性中转表!$K$2:$O$21,5,FALSE),"")</f>
        <v>"dpspro":50</v>
      </c>
      <c r="N221" s="20" t="str">
        <f>IF(B221=25,VLOOKUP(A221,英雄数据表!A:L,8,FALSE),IF(B221=50,VLOOKUP(A221,英雄数据表!A:L,12,0),""))</f>
        <v/>
      </c>
    </row>
    <row r="222" spans="1:14" x14ac:dyDescent="0.3">
      <c r="A222" s="20">
        <v>11096</v>
      </c>
      <c r="B222" s="21">
        <f t="shared" si="12"/>
        <v>21</v>
      </c>
      <c r="C222" s="21">
        <v>5</v>
      </c>
      <c r="D222" s="21">
        <f>VLOOKUP(A222,英雄数据表!A:D,4,0)</f>
        <v>1</v>
      </c>
      <c r="E222" s="20" t="str">
        <f>VLOOKUP(A222,英雄数据表!A:C,3,0)</f>
        <v>冻劫秘镰</v>
      </c>
      <c r="F222" s="20">
        <f t="shared" si="13"/>
        <v>11096</v>
      </c>
      <c r="G222" s="20">
        <f t="shared" si="14"/>
        <v>11096</v>
      </c>
      <c r="H222" s="21" t="str">
        <f>VLOOKUP(B222,属性中转表!A:F,6,FALSE)</f>
        <v>"hp":52200,"atk":1450</v>
      </c>
      <c r="I222" s="20" t="str">
        <f>IF(VLOOKUP(B222,属性中转表!A:G,7,FALSE)=0,"",VLOOKUP(VLOOKUP(B222,属性中转表!A:G,7,FALSE),属性中转表!$K$2:$P$21,6,0))&amp;IF(VLOOKUP(B222,属性中转表!A:G,7,FALSE)&gt;=50,VLOOKUP(A222,英雄数据表!A:K,9,0),IF(VLOOKUP(B222,属性中转表!A:G,7,FALSE)&gt;=25,VLOOKUP(A222,英雄数据表!A:K,5,0),""))</f>
        <v>"atk":300,"hp":5000,"undpspro":50</v>
      </c>
      <c r="J222" s="20" t="str">
        <f>IF(I222="","",属性中转表!$I$1&amp;(IF(VLOOKUP(B222,属性中转表!A:G,7,FALSE)=0,0,VLOOKUP(VLOOKUP(B222,属性中转表!A:G,7,FALSE),属性中转表!$K$2:$P$21,4,0)))+IFERROR(VLOOKUP(A222,英雄数据表!A:K,IF(武魂!B222&gt;=50,10,IF(武魂!B222&gt;=25,6)),0),0))</f>
        <v>,"dpspro":50</v>
      </c>
      <c r="K222" s="32" t="str">
        <f t="shared" si="15"/>
        <v>"atk":300,"hp":5000,"undpspro":50,"dpspro":50</v>
      </c>
      <c r="L222" s="20" t="str">
        <f>IF(B222&gt;=50,VLOOKUP(A222,英雄数据表!A:L,11,FALSE),IF(B222&gt;=25,VLOOKUP(A222,英雄数据表!A:L,7,0),""))</f>
        <v/>
      </c>
      <c r="M222" s="20" t="str">
        <f>IFERROR(VLOOKUP(B222,属性中转表!$K$2:$O$21,5,FALSE),"")</f>
        <v/>
      </c>
      <c r="N222" s="20" t="str">
        <f>IF(B222=25,VLOOKUP(A222,英雄数据表!A:L,8,FALSE),IF(B222=50,VLOOKUP(A222,英雄数据表!A:L,12,0),""))</f>
        <v/>
      </c>
    </row>
    <row r="223" spans="1:14" x14ac:dyDescent="0.3">
      <c r="A223" s="20">
        <v>11096</v>
      </c>
      <c r="B223" s="21">
        <f t="shared" si="12"/>
        <v>22</v>
      </c>
      <c r="C223" s="21">
        <v>5</v>
      </c>
      <c r="D223" s="21">
        <f>VLOOKUP(A223,英雄数据表!A:D,4,0)</f>
        <v>1</v>
      </c>
      <c r="E223" s="20" t="str">
        <f>VLOOKUP(A223,英雄数据表!A:C,3,0)</f>
        <v>冻劫秘镰</v>
      </c>
      <c r="F223" s="20">
        <f t="shared" si="13"/>
        <v>11096</v>
      </c>
      <c r="G223" s="20">
        <f t="shared" si="14"/>
        <v>11096</v>
      </c>
      <c r="H223" s="21" t="str">
        <f>VLOOKUP(B223,属性中转表!A:F,6,FALSE)</f>
        <v>"hp":55800,"atk":1550</v>
      </c>
      <c r="I223" s="20" t="str">
        <f>IF(VLOOKUP(B223,属性中转表!A:G,7,FALSE)=0,"",VLOOKUP(VLOOKUP(B223,属性中转表!A:G,7,FALSE),属性中转表!$K$2:$P$21,6,0))&amp;IF(VLOOKUP(B223,属性中转表!A:G,7,FALSE)&gt;=50,VLOOKUP(A223,英雄数据表!A:K,9,0),IF(VLOOKUP(B223,属性中转表!A:G,7,FALSE)&gt;=25,VLOOKUP(A223,英雄数据表!A:K,5,0),""))</f>
        <v>"atk":300,"hp":5000,"undpspro":50</v>
      </c>
      <c r="J223" s="20" t="str">
        <f>IF(I223="","",属性中转表!$I$1&amp;(IF(VLOOKUP(B223,属性中转表!A:G,7,FALSE)=0,0,VLOOKUP(VLOOKUP(B223,属性中转表!A:G,7,FALSE),属性中转表!$K$2:$P$21,4,0)))+IFERROR(VLOOKUP(A223,英雄数据表!A:K,IF(武魂!B223&gt;=50,10,IF(武魂!B223&gt;=25,6)),0),0))</f>
        <v>,"dpspro":50</v>
      </c>
      <c r="K223" s="32" t="str">
        <f t="shared" si="15"/>
        <v>"atk":300,"hp":5000,"undpspro":50,"dpspro":50</v>
      </c>
      <c r="L223" s="20" t="str">
        <f>IF(B223&gt;=50,VLOOKUP(A223,英雄数据表!A:L,11,FALSE),IF(B223&gt;=25,VLOOKUP(A223,英雄数据表!A:L,7,0),""))</f>
        <v/>
      </c>
      <c r="M223" s="20" t="str">
        <f>IFERROR(VLOOKUP(B223,属性中转表!$K$2:$O$21,5,FALSE),"")</f>
        <v/>
      </c>
      <c r="N223" s="20" t="str">
        <f>IF(B223=25,VLOOKUP(A223,英雄数据表!A:L,8,FALSE),IF(B223=50,VLOOKUP(A223,英雄数据表!A:L,12,0),""))</f>
        <v/>
      </c>
    </row>
    <row r="224" spans="1:14" x14ac:dyDescent="0.3">
      <c r="A224" s="20">
        <v>11096</v>
      </c>
      <c r="B224" s="21">
        <f t="shared" si="12"/>
        <v>23</v>
      </c>
      <c r="C224" s="21">
        <v>5</v>
      </c>
      <c r="D224" s="21">
        <f>VLOOKUP(A224,英雄数据表!A:D,4,0)</f>
        <v>1</v>
      </c>
      <c r="E224" s="20" t="str">
        <f>VLOOKUP(A224,英雄数据表!A:C,3,0)</f>
        <v>冻劫秘镰</v>
      </c>
      <c r="F224" s="20">
        <f t="shared" si="13"/>
        <v>11096</v>
      </c>
      <c r="G224" s="20">
        <f t="shared" si="14"/>
        <v>11096</v>
      </c>
      <c r="H224" s="21" t="str">
        <f>VLOOKUP(B224,属性中转表!A:F,6,FALSE)</f>
        <v>"hp":59400,"atk":1650</v>
      </c>
      <c r="I224" s="20" t="str">
        <f>IF(VLOOKUP(B224,属性中转表!A:G,7,FALSE)=0,"",VLOOKUP(VLOOKUP(B224,属性中转表!A:G,7,FALSE),属性中转表!$K$2:$P$21,6,0))&amp;IF(VLOOKUP(B224,属性中转表!A:G,7,FALSE)&gt;=50,VLOOKUP(A224,英雄数据表!A:K,9,0),IF(VLOOKUP(B224,属性中转表!A:G,7,FALSE)&gt;=25,VLOOKUP(A224,英雄数据表!A:K,5,0),""))</f>
        <v>"atk":300,"hp":5000,"undpspro":50</v>
      </c>
      <c r="J224" s="20" t="str">
        <f>IF(I224="","",属性中转表!$I$1&amp;(IF(VLOOKUP(B224,属性中转表!A:G,7,FALSE)=0,0,VLOOKUP(VLOOKUP(B224,属性中转表!A:G,7,FALSE),属性中转表!$K$2:$P$21,4,0)))+IFERROR(VLOOKUP(A224,英雄数据表!A:K,IF(武魂!B224&gt;=50,10,IF(武魂!B224&gt;=25,6)),0),0))</f>
        <v>,"dpspro":50</v>
      </c>
      <c r="K224" s="32" t="str">
        <f t="shared" si="15"/>
        <v>"atk":300,"hp":5000,"undpspro":50,"dpspro":50</v>
      </c>
      <c r="L224" s="20" t="str">
        <f>IF(B224&gt;=50,VLOOKUP(A224,英雄数据表!A:L,11,FALSE),IF(B224&gt;=25,VLOOKUP(A224,英雄数据表!A:L,7,0),""))</f>
        <v/>
      </c>
      <c r="M224" s="20" t="str">
        <f>IFERROR(VLOOKUP(B224,属性中转表!$K$2:$O$21,5,FALSE),"")</f>
        <v/>
      </c>
      <c r="N224" s="20" t="str">
        <f>IF(B224=25,VLOOKUP(A224,英雄数据表!A:L,8,FALSE),IF(B224=50,VLOOKUP(A224,英雄数据表!A:L,12,0),""))</f>
        <v/>
      </c>
    </row>
    <row r="225" spans="1:14" x14ac:dyDescent="0.3">
      <c r="A225" s="20">
        <v>11096</v>
      </c>
      <c r="B225" s="21">
        <f t="shared" si="12"/>
        <v>24</v>
      </c>
      <c r="C225" s="21">
        <v>5</v>
      </c>
      <c r="D225" s="21">
        <f>VLOOKUP(A225,英雄数据表!A:D,4,0)</f>
        <v>1</v>
      </c>
      <c r="E225" s="20" t="str">
        <f>VLOOKUP(A225,英雄数据表!A:C,3,0)</f>
        <v>冻劫秘镰</v>
      </c>
      <c r="F225" s="20">
        <f t="shared" si="13"/>
        <v>11096</v>
      </c>
      <c r="G225" s="20">
        <f t="shared" si="14"/>
        <v>11096</v>
      </c>
      <c r="H225" s="21" t="str">
        <f>VLOOKUP(B225,属性中转表!A:F,6,FALSE)</f>
        <v>"hp":63000,"atk":1750</v>
      </c>
      <c r="I225" s="20" t="str">
        <f>IF(VLOOKUP(B225,属性中转表!A:G,7,FALSE)=0,"",VLOOKUP(VLOOKUP(B225,属性中转表!A:G,7,FALSE),属性中转表!$K$2:$P$21,6,0))&amp;IF(VLOOKUP(B225,属性中转表!A:G,7,FALSE)&gt;=50,VLOOKUP(A225,英雄数据表!A:K,9,0),IF(VLOOKUP(B225,属性中转表!A:G,7,FALSE)&gt;=25,VLOOKUP(A225,英雄数据表!A:K,5,0),""))</f>
        <v>"atk":300,"hp":5000,"undpspro":50</v>
      </c>
      <c r="J225" s="20" t="str">
        <f>IF(I225="","",属性中转表!$I$1&amp;(IF(VLOOKUP(B225,属性中转表!A:G,7,FALSE)=0,0,VLOOKUP(VLOOKUP(B225,属性中转表!A:G,7,FALSE),属性中转表!$K$2:$P$21,4,0)))+IFERROR(VLOOKUP(A225,英雄数据表!A:K,IF(武魂!B225&gt;=50,10,IF(武魂!B225&gt;=25,6)),0),0))</f>
        <v>,"dpspro":50</v>
      </c>
      <c r="K225" s="32" t="str">
        <f t="shared" si="15"/>
        <v>"atk":300,"hp":5000,"undpspro":50,"dpspro":50</v>
      </c>
      <c r="L225" s="20" t="str">
        <f>IF(B225&gt;=50,VLOOKUP(A225,英雄数据表!A:L,11,FALSE),IF(B225&gt;=25,VLOOKUP(A225,英雄数据表!A:L,7,0),""))</f>
        <v/>
      </c>
      <c r="M225" s="20" t="str">
        <f>IFERROR(VLOOKUP(B225,属性中转表!$K$2:$O$21,5,FALSE),"")</f>
        <v/>
      </c>
      <c r="N225" s="20" t="str">
        <f>IF(B225=25,VLOOKUP(A225,英雄数据表!A:L,8,FALSE),IF(B225=50,VLOOKUP(A225,英雄数据表!A:L,12,0),""))</f>
        <v/>
      </c>
    </row>
    <row r="226" spans="1:14" x14ac:dyDescent="0.3">
      <c r="A226" s="20">
        <v>11096</v>
      </c>
      <c r="B226" s="21">
        <f t="shared" si="12"/>
        <v>25</v>
      </c>
      <c r="C226" s="21">
        <v>5</v>
      </c>
      <c r="D226" s="21">
        <f>VLOOKUP(A226,英雄数据表!A:D,4,0)</f>
        <v>1</v>
      </c>
      <c r="E226" s="20" t="str">
        <f>VLOOKUP(A226,英雄数据表!A:C,3,0)</f>
        <v>冻劫秘镰</v>
      </c>
      <c r="F226" s="20">
        <f t="shared" si="13"/>
        <v>11096</v>
      </c>
      <c r="G226" s="20">
        <f t="shared" si="14"/>
        <v>11096</v>
      </c>
      <c r="H226" s="21" t="str">
        <f>VLOOKUP(B226,属性中转表!A:F,6,FALSE)</f>
        <v>"hp":66600,"atk":1850</v>
      </c>
      <c r="I226" s="20" t="str">
        <f>IF(VLOOKUP(B226,属性中转表!A:G,7,FALSE)=0,"",VLOOKUP(VLOOKUP(B226,属性中转表!A:G,7,FALSE),属性中转表!$K$2:$P$21,6,0))&amp;IF(VLOOKUP(B226,属性中转表!A:G,7,FALSE)&gt;=50,VLOOKUP(A226,英雄数据表!A:K,9,0),IF(VLOOKUP(B226,属性中转表!A:G,7,FALSE)&gt;=25,VLOOKUP(A226,英雄数据表!A:K,5,0),""))</f>
        <v>"atk":300,"hp":5000,"undpspro":50</v>
      </c>
      <c r="J226" s="20" t="str">
        <f>IF(I226="","",属性中转表!$I$1&amp;(IF(VLOOKUP(B226,属性中转表!A:G,7,FALSE)=0,0,VLOOKUP(VLOOKUP(B226,属性中转表!A:G,7,FALSE),属性中转表!$K$2:$P$21,4,0)))+IFERROR(VLOOKUP(A226,英雄数据表!A:K,IF(武魂!B226&gt;=50,10,IF(武魂!B226&gt;=25,6)),0),0))</f>
        <v>,"dpspro":50</v>
      </c>
      <c r="K226" s="32" t="str">
        <f t="shared" si="15"/>
        <v>"atk":300,"hp":5000,"undpspro":50,"dpspro":50</v>
      </c>
      <c r="L226" s="20" t="str">
        <f>IF(B226&gt;=50,VLOOKUP(A226,英雄数据表!A:L,11,FALSE),IF(B226&gt;=25,VLOOKUP(A226,英雄数据表!A:L,7,0),""))</f>
        <v>"1109601004"</v>
      </c>
      <c r="M226" s="20" t="str">
        <f>IFERROR(VLOOKUP(B226,属性中转表!$K$2:$O$21,5,FALSE),"")</f>
        <v/>
      </c>
      <c r="N226" s="20" t="str">
        <f>IF(B226=25,VLOOKUP(A226,英雄数据表!A:L,8,FALSE),IF(B226=50,VLOOKUP(A226,英雄数据表!A:L,12,0),""))</f>
        <v>冷血督军将深度冻结已经被冰冻的目标，其普攻攻击的目标如果已经被冰冻，则有30%概率冰冻目标2回合</v>
      </c>
    </row>
    <row r="227" spans="1:14" x14ac:dyDescent="0.3">
      <c r="A227" s="20">
        <v>11096</v>
      </c>
      <c r="B227" s="21">
        <f t="shared" si="12"/>
        <v>26</v>
      </c>
      <c r="C227" s="21">
        <v>5</v>
      </c>
      <c r="D227" s="21">
        <f>VLOOKUP(A227,英雄数据表!A:D,4,0)</f>
        <v>1</v>
      </c>
      <c r="E227" s="20" t="str">
        <f>VLOOKUP(A227,英雄数据表!A:C,3,0)</f>
        <v>冻劫秘镰</v>
      </c>
      <c r="F227" s="20">
        <f t="shared" si="13"/>
        <v>11096</v>
      </c>
      <c r="G227" s="20">
        <f t="shared" si="14"/>
        <v>11096</v>
      </c>
      <c r="H227" s="21" t="str">
        <f>VLOOKUP(B227,属性中转表!A:F,6,FALSE)</f>
        <v>"hp":70200,"atk":1950</v>
      </c>
      <c r="I227" s="20" t="str">
        <f>IF(VLOOKUP(B227,属性中转表!A:G,7,FALSE)=0,"",VLOOKUP(VLOOKUP(B227,属性中转表!A:G,7,FALSE),属性中转表!$K$2:$P$21,6,0))&amp;IF(VLOOKUP(B227,属性中转表!A:G,7,FALSE)&gt;=50,VLOOKUP(A227,英雄数据表!A:K,9,0),IF(VLOOKUP(B227,属性中转表!A:G,7,FALSE)&gt;=25,VLOOKUP(A227,英雄数据表!A:K,5,0),""))</f>
        <v>"atk":300,"hp":5000,"undpspro":50</v>
      </c>
      <c r="J227" s="20" t="str">
        <f>IF(I227="","",属性中转表!$I$1&amp;(IF(VLOOKUP(B227,属性中转表!A:G,7,FALSE)=0,0,VLOOKUP(VLOOKUP(B227,属性中转表!A:G,7,FALSE),属性中转表!$K$2:$P$21,4,0)))+IFERROR(VLOOKUP(A227,英雄数据表!A:K,IF(武魂!B227&gt;=50,10,IF(武魂!B227&gt;=25,6)),0),0))</f>
        <v>,"dpspro":50</v>
      </c>
      <c r="K227" s="32" t="str">
        <f t="shared" si="15"/>
        <v>"atk":300,"hp":5000,"undpspro":50,"dpspro":50</v>
      </c>
      <c r="L227" s="20" t="str">
        <f>IF(B227&gt;=50,VLOOKUP(A227,英雄数据表!A:L,11,FALSE),IF(B227&gt;=25,VLOOKUP(A227,英雄数据表!A:L,7,0),""))</f>
        <v>"1109601004"</v>
      </c>
      <c r="M227" s="20" t="str">
        <f>IFERROR(VLOOKUP(B227,属性中转表!$K$2:$O$21,5,FALSE),"")</f>
        <v/>
      </c>
      <c r="N227" s="20" t="str">
        <f>IF(B227=25,VLOOKUP(A227,英雄数据表!A:L,8,FALSE),IF(B227=50,VLOOKUP(A227,英雄数据表!A:L,12,0),""))</f>
        <v/>
      </c>
    </row>
    <row r="228" spans="1:14" x14ac:dyDescent="0.3">
      <c r="A228" s="20">
        <v>11096</v>
      </c>
      <c r="B228" s="21">
        <f t="shared" si="12"/>
        <v>27</v>
      </c>
      <c r="C228" s="21">
        <v>5</v>
      </c>
      <c r="D228" s="21">
        <f>VLOOKUP(A228,英雄数据表!A:D,4,0)</f>
        <v>1</v>
      </c>
      <c r="E228" s="20" t="str">
        <f>VLOOKUP(A228,英雄数据表!A:C,3,0)</f>
        <v>冻劫秘镰</v>
      </c>
      <c r="F228" s="20">
        <f t="shared" si="13"/>
        <v>11096</v>
      </c>
      <c r="G228" s="20">
        <f t="shared" si="14"/>
        <v>11096</v>
      </c>
      <c r="H228" s="21" t="str">
        <f>VLOOKUP(B228,属性中转表!A:F,6,FALSE)</f>
        <v>"hp":73800,"atk":2050</v>
      </c>
      <c r="I228" s="20" t="str">
        <f>IF(VLOOKUP(B228,属性中转表!A:G,7,FALSE)=0,"",VLOOKUP(VLOOKUP(B228,属性中转表!A:G,7,FALSE),属性中转表!$K$2:$P$21,6,0))&amp;IF(VLOOKUP(B228,属性中转表!A:G,7,FALSE)&gt;=50,VLOOKUP(A228,英雄数据表!A:K,9,0),IF(VLOOKUP(B228,属性中转表!A:G,7,FALSE)&gt;=25,VLOOKUP(A228,英雄数据表!A:K,5,0),""))</f>
        <v>"atk":300,"hp":5000,"undpspro":50</v>
      </c>
      <c r="J228" s="20" t="str">
        <f>IF(I228="","",属性中转表!$I$1&amp;(IF(VLOOKUP(B228,属性中转表!A:G,7,FALSE)=0,0,VLOOKUP(VLOOKUP(B228,属性中转表!A:G,7,FALSE),属性中转表!$K$2:$P$21,4,0)))+IFERROR(VLOOKUP(A228,英雄数据表!A:K,IF(武魂!B228&gt;=50,10,IF(武魂!B228&gt;=25,6)),0),0))</f>
        <v>,"dpspro":50</v>
      </c>
      <c r="K228" s="32" t="str">
        <f t="shared" si="15"/>
        <v>"atk":300,"hp":5000,"undpspro":50,"dpspro":50</v>
      </c>
      <c r="L228" s="20" t="str">
        <f>IF(B228&gt;=50,VLOOKUP(A228,英雄数据表!A:L,11,FALSE),IF(B228&gt;=25,VLOOKUP(A228,英雄数据表!A:L,7,0),""))</f>
        <v>"1109601004"</v>
      </c>
      <c r="M228" s="20" t="str">
        <f>IFERROR(VLOOKUP(B228,属性中转表!$K$2:$O$21,5,FALSE),"")</f>
        <v/>
      </c>
      <c r="N228" s="20" t="str">
        <f>IF(B228=25,VLOOKUP(A228,英雄数据表!A:L,8,FALSE),IF(B228=50,VLOOKUP(A228,英雄数据表!A:L,12,0),""))</f>
        <v/>
      </c>
    </row>
    <row r="229" spans="1:14" x14ac:dyDescent="0.3">
      <c r="A229" s="20">
        <v>11096</v>
      </c>
      <c r="B229" s="21">
        <f t="shared" si="12"/>
        <v>28</v>
      </c>
      <c r="C229" s="21">
        <v>5</v>
      </c>
      <c r="D229" s="21">
        <f>VLOOKUP(A229,英雄数据表!A:D,4,0)</f>
        <v>1</v>
      </c>
      <c r="E229" s="20" t="str">
        <f>VLOOKUP(A229,英雄数据表!A:C,3,0)</f>
        <v>冻劫秘镰</v>
      </c>
      <c r="F229" s="20">
        <f t="shared" si="13"/>
        <v>11096</v>
      </c>
      <c r="G229" s="20">
        <f t="shared" si="14"/>
        <v>11096</v>
      </c>
      <c r="H229" s="21" t="str">
        <f>VLOOKUP(B229,属性中转表!A:F,6,FALSE)</f>
        <v>"hp":77400,"atk":2150</v>
      </c>
      <c r="I229" s="20" t="str">
        <f>IF(VLOOKUP(B229,属性中转表!A:G,7,FALSE)=0,"",VLOOKUP(VLOOKUP(B229,属性中转表!A:G,7,FALSE),属性中转表!$K$2:$P$21,6,0))&amp;IF(VLOOKUP(B229,属性中转表!A:G,7,FALSE)&gt;=50,VLOOKUP(A229,英雄数据表!A:K,9,0),IF(VLOOKUP(B229,属性中转表!A:G,7,FALSE)&gt;=25,VLOOKUP(A229,英雄数据表!A:K,5,0),""))</f>
        <v>"atk":300,"hp":5000,"undpspro":50</v>
      </c>
      <c r="J229" s="20" t="str">
        <f>IF(I229="","",属性中转表!$I$1&amp;(IF(VLOOKUP(B229,属性中转表!A:G,7,FALSE)=0,0,VLOOKUP(VLOOKUP(B229,属性中转表!A:G,7,FALSE),属性中转表!$K$2:$P$21,4,0)))+IFERROR(VLOOKUP(A229,英雄数据表!A:K,IF(武魂!B229&gt;=50,10,IF(武魂!B229&gt;=25,6)),0),0))</f>
        <v>,"dpspro":50</v>
      </c>
      <c r="K229" s="32" t="str">
        <f t="shared" si="15"/>
        <v>"atk":300,"hp":5000,"undpspro":50,"dpspro":50</v>
      </c>
      <c r="L229" s="20" t="str">
        <f>IF(B229&gt;=50,VLOOKUP(A229,英雄数据表!A:L,11,FALSE),IF(B229&gt;=25,VLOOKUP(A229,英雄数据表!A:L,7,0),""))</f>
        <v>"1109601004"</v>
      </c>
      <c r="M229" s="20" t="str">
        <f>IFERROR(VLOOKUP(B229,属性中转表!$K$2:$O$21,5,FALSE),"")</f>
        <v/>
      </c>
      <c r="N229" s="20" t="str">
        <f>IF(B229=25,VLOOKUP(A229,英雄数据表!A:L,8,FALSE),IF(B229=50,VLOOKUP(A229,英雄数据表!A:L,12,0),""))</f>
        <v/>
      </c>
    </row>
    <row r="230" spans="1:14" x14ac:dyDescent="0.3">
      <c r="A230" s="20">
        <v>11096</v>
      </c>
      <c r="B230" s="21">
        <f t="shared" si="12"/>
        <v>29</v>
      </c>
      <c r="C230" s="21">
        <v>5</v>
      </c>
      <c r="D230" s="21">
        <f>VLOOKUP(A230,英雄数据表!A:D,4,0)</f>
        <v>1</v>
      </c>
      <c r="E230" s="20" t="str">
        <f>VLOOKUP(A230,英雄数据表!A:C,3,0)</f>
        <v>冻劫秘镰</v>
      </c>
      <c r="F230" s="20">
        <f t="shared" si="13"/>
        <v>11096</v>
      </c>
      <c r="G230" s="20">
        <f t="shared" si="14"/>
        <v>11096</v>
      </c>
      <c r="H230" s="21" t="str">
        <f>VLOOKUP(B230,属性中转表!A:F,6,FALSE)</f>
        <v>"hp":81000,"atk":2250</v>
      </c>
      <c r="I230" s="20" t="str">
        <f>IF(VLOOKUP(B230,属性中转表!A:G,7,FALSE)=0,"",VLOOKUP(VLOOKUP(B230,属性中转表!A:G,7,FALSE),属性中转表!$K$2:$P$21,6,0))&amp;IF(VLOOKUP(B230,属性中转表!A:G,7,FALSE)&gt;=50,VLOOKUP(A230,英雄数据表!A:K,9,0),IF(VLOOKUP(B230,属性中转表!A:G,7,FALSE)&gt;=25,VLOOKUP(A230,英雄数据表!A:K,5,0),""))</f>
        <v>"atk":300,"hp":5000,"undpspro":50</v>
      </c>
      <c r="J230" s="20" t="str">
        <f>IF(I230="","",属性中转表!$I$1&amp;(IF(VLOOKUP(B230,属性中转表!A:G,7,FALSE)=0,0,VLOOKUP(VLOOKUP(B230,属性中转表!A:G,7,FALSE),属性中转表!$K$2:$P$21,4,0)))+IFERROR(VLOOKUP(A230,英雄数据表!A:K,IF(武魂!B230&gt;=50,10,IF(武魂!B230&gt;=25,6)),0),0))</f>
        <v>,"dpspro":50</v>
      </c>
      <c r="K230" s="32" t="str">
        <f t="shared" si="15"/>
        <v>"atk":300,"hp":5000,"undpspro":50,"dpspro":50</v>
      </c>
      <c r="L230" s="20" t="str">
        <f>IF(B230&gt;=50,VLOOKUP(A230,英雄数据表!A:L,11,FALSE),IF(B230&gt;=25,VLOOKUP(A230,英雄数据表!A:L,7,0),""))</f>
        <v>"1109601004"</v>
      </c>
      <c r="M230" s="20" t="str">
        <f>IFERROR(VLOOKUP(B230,属性中转表!$K$2:$O$21,5,FALSE),"")</f>
        <v/>
      </c>
      <c r="N230" s="20" t="str">
        <f>IF(B230=25,VLOOKUP(A230,英雄数据表!A:L,8,FALSE),IF(B230=50,VLOOKUP(A230,英雄数据表!A:L,12,0),""))</f>
        <v/>
      </c>
    </row>
    <row r="231" spans="1:14" x14ac:dyDescent="0.3">
      <c r="A231" s="20">
        <v>11096</v>
      </c>
      <c r="B231" s="21">
        <f t="shared" si="12"/>
        <v>30</v>
      </c>
      <c r="C231" s="21">
        <v>5</v>
      </c>
      <c r="D231" s="21">
        <f>VLOOKUP(A231,英雄数据表!A:D,4,0)</f>
        <v>1</v>
      </c>
      <c r="E231" s="20" t="str">
        <f>VLOOKUP(A231,英雄数据表!A:C,3,0)</f>
        <v>冻劫秘镰</v>
      </c>
      <c r="F231" s="20">
        <f t="shared" si="13"/>
        <v>11096</v>
      </c>
      <c r="G231" s="20">
        <f t="shared" si="14"/>
        <v>11096</v>
      </c>
      <c r="H231" s="21" t="str">
        <f>VLOOKUP(B231,属性中转表!A:F,6,FALSE)</f>
        <v>"hp":84600,"atk":2350</v>
      </c>
      <c r="I231" s="20" t="str">
        <f>IF(VLOOKUP(B231,属性中转表!A:G,7,FALSE)=0,"",VLOOKUP(VLOOKUP(B231,属性中转表!A:G,7,FALSE),属性中转表!$K$2:$P$21,6,0))&amp;IF(VLOOKUP(B231,属性中转表!A:G,7,FALSE)&gt;=50,VLOOKUP(A231,英雄数据表!A:K,9,0),IF(VLOOKUP(B231,属性中转表!A:G,7,FALSE)&gt;=25,VLOOKUP(A231,英雄数据表!A:K,5,0),""))</f>
        <v>"atk":300,"hp":5000,"undpspro":100</v>
      </c>
      <c r="J231" s="20" t="str">
        <f>IF(I231="","",属性中转表!$I$1&amp;(IF(VLOOKUP(B231,属性中转表!A:G,7,FALSE)=0,0,VLOOKUP(VLOOKUP(B231,属性中转表!A:G,7,FALSE),属性中转表!$K$2:$P$21,4,0)))+IFERROR(VLOOKUP(A231,英雄数据表!A:K,IF(武魂!B231&gt;=50,10,IF(武魂!B231&gt;=25,6)),0),0))</f>
        <v>,"dpspro":50</v>
      </c>
      <c r="K231" s="32" t="str">
        <f t="shared" si="15"/>
        <v>"atk":300,"hp":5000,"undpspro":100,"dpspro":50</v>
      </c>
      <c r="L231" s="20" t="str">
        <f>IF(B231&gt;=50,VLOOKUP(A231,英雄数据表!A:L,11,FALSE),IF(B231&gt;=25,VLOOKUP(A231,英雄数据表!A:L,7,0),""))</f>
        <v>"1109601004"</v>
      </c>
      <c r="M231" s="20" t="str">
        <f>IFERROR(VLOOKUP(B231,属性中转表!$K$2:$O$21,5,FALSE),"")</f>
        <v>"undpspro":50</v>
      </c>
      <c r="N231" s="20" t="str">
        <f>IF(B231=25,VLOOKUP(A231,英雄数据表!A:L,8,FALSE),IF(B231=50,VLOOKUP(A231,英雄数据表!A:L,12,0),""))</f>
        <v/>
      </c>
    </row>
    <row r="232" spans="1:14" x14ac:dyDescent="0.3">
      <c r="A232" s="20">
        <v>11096</v>
      </c>
      <c r="B232" s="21">
        <f t="shared" si="12"/>
        <v>31</v>
      </c>
      <c r="C232" s="21">
        <v>5</v>
      </c>
      <c r="D232" s="21">
        <f>VLOOKUP(A232,英雄数据表!A:D,4,0)</f>
        <v>1</v>
      </c>
      <c r="E232" s="20" t="str">
        <f>VLOOKUP(A232,英雄数据表!A:C,3,0)</f>
        <v>冻劫秘镰</v>
      </c>
      <c r="F232" s="20">
        <f t="shared" si="13"/>
        <v>11096</v>
      </c>
      <c r="G232" s="20">
        <f t="shared" si="14"/>
        <v>11096</v>
      </c>
      <c r="H232" s="21" t="str">
        <f>VLOOKUP(B232,属性中转表!A:F,6,FALSE)</f>
        <v>"hp":89100,"atk":2475</v>
      </c>
      <c r="I232" s="20" t="str">
        <f>IF(VLOOKUP(B232,属性中转表!A:G,7,FALSE)=0,"",VLOOKUP(VLOOKUP(B232,属性中转表!A:G,7,FALSE),属性中转表!$K$2:$P$21,6,0))&amp;IF(VLOOKUP(B232,属性中转表!A:G,7,FALSE)&gt;=50,VLOOKUP(A232,英雄数据表!A:K,9,0),IF(VLOOKUP(B232,属性中转表!A:G,7,FALSE)&gt;=25,VLOOKUP(A232,英雄数据表!A:K,5,0),""))</f>
        <v>"atk":300,"hp":5000,"undpspro":100</v>
      </c>
      <c r="J232" s="20" t="str">
        <f>IF(I232="","",属性中转表!$I$1&amp;(IF(VLOOKUP(B232,属性中转表!A:G,7,FALSE)=0,0,VLOOKUP(VLOOKUP(B232,属性中转表!A:G,7,FALSE),属性中转表!$K$2:$P$21,4,0)))+IFERROR(VLOOKUP(A232,英雄数据表!A:K,IF(武魂!B232&gt;=50,10,IF(武魂!B232&gt;=25,6)),0),0))</f>
        <v>,"dpspro":50</v>
      </c>
      <c r="K232" s="32" t="str">
        <f t="shared" si="15"/>
        <v>"atk":300,"hp":5000,"undpspro":100,"dpspro":50</v>
      </c>
      <c r="L232" s="20" t="str">
        <f>IF(B232&gt;=50,VLOOKUP(A232,英雄数据表!A:L,11,FALSE),IF(B232&gt;=25,VLOOKUP(A232,英雄数据表!A:L,7,0),""))</f>
        <v>"1109601004"</v>
      </c>
      <c r="M232" s="20" t="str">
        <f>IFERROR(VLOOKUP(B232,属性中转表!$K$2:$O$21,5,FALSE),"")</f>
        <v/>
      </c>
      <c r="N232" s="20" t="str">
        <f>IF(B232=25,VLOOKUP(A232,英雄数据表!A:L,8,FALSE),IF(B232=50,VLOOKUP(A232,英雄数据表!A:L,12,0),""))</f>
        <v/>
      </c>
    </row>
    <row r="233" spans="1:14" x14ac:dyDescent="0.3">
      <c r="A233" s="20">
        <v>11096</v>
      </c>
      <c r="B233" s="21">
        <f t="shared" si="12"/>
        <v>32</v>
      </c>
      <c r="C233" s="21">
        <v>5</v>
      </c>
      <c r="D233" s="21">
        <f>VLOOKUP(A233,英雄数据表!A:D,4,0)</f>
        <v>1</v>
      </c>
      <c r="E233" s="20" t="str">
        <f>VLOOKUP(A233,英雄数据表!A:C,3,0)</f>
        <v>冻劫秘镰</v>
      </c>
      <c r="F233" s="20">
        <f t="shared" si="13"/>
        <v>11096</v>
      </c>
      <c r="G233" s="20">
        <f t="shared" si="14"/>
        <v>11096</v>
      </c>
      <c r="H233" s="21" t="str">
        <f>VLOOKUP(B233,属性中转表!A:F,6,FALSE)</f>
        <v>"hp":93600,"atk":2600</v>
      </c>
      <c r="I233" s="20" t="str">
        <f>IF(VLOOKUP(B233,属性中转表!A:G,7,FALSE)=0,"",VLOOKUP(VLOOKUP(B233,属性中转表!A:G,7,FALSE),属性中转表!$K$2:$P$21,6,0))&amp;IF(VLOOKUP(B233,属性中转表!A:G,7,FALSE)&gt;=50,VLOOKUP(A233,英雄数据表!A:K,9,0),IF(VLOOKUP(B233,属性中转表!A:G,7,FALSE)&gt;=25,VLOOKUP(A233,英雄数据表!A:K,5,0),""))</f>
        <v>"atk":300,"hp":5000,"undpspro":100</v>
      </c>
      <c r="J233" s="20" t="str">
        <f>IF(I233="","",属性中转表!$I$1&amp;(IF(VLOOKUP(B233,属性中转表!A:G,7,FALSE)=0,0,VLOOKUP(VLOOKUP(B233,属性中转表!A:G,7,FALSE),属性中转表!$K$2:$P$21,4,0)))+IFERROR(VLOOKUP(A233,英雄数据表!A:K,IF(武魂!B233&gt;=50,10,IF(武魂!B233&gt;=25,6)),0),0))</f>
        <v>,"dpspro":50</v>
      </c>
      <c r="K233" s="32" t="str">
        <f t="shared" si="15"/>
        <v>"atk":300,"hp":5000,"undpspro":100,"dpspro":50</v>
      </c>
      <c r="L233" s="20" t="str">
        <f>IF(B233&gt;=50,VLOOKUP(A233,英雄数据表!A:L,11,FALSE),IF(B233&gt;=25,VLOOKUP(A233,英雄数据表!A:L,7,0),""))</f>
        <v>"1109601004"</v>
      </c>
      <c r="M233" s="20" t="str">
        <f>IFERROR(VLOOKUP(B233,属性中转表!$K$2:$O$21,5,FALSE),"")</f>
        <v/>
      </c>
      <c r="N233" s="20" t="str">
        <f>IF(B233=25,VLOOKUP(A233,英雄数据表!A:L,8,FALSE),IF(B233=50,VLOOKUP(A233,英雄数据表!A:L,12,0),""))</f>
        <v/>
      </c>
    </row>
    <row r="234" spans="1:14" x14ac:dyDescent="0.3">
      <c r="A234" s="20">
        <v>11096</v>
      </c>
      <c r="B234" s="21">
        <f t="shared" si="12"/>
        <v>33</v>
      </c>
      <c r="C234" s="21">
        <v>5</v>
      </c>
      <c r="D234" s="21">
        <f>VLOOKUP(A234,英雄数据表!A:D,4,0)</f>
        <v>1</v>
      </c>
      <c r="E234" s="20" t="str">
        <f>VLOOKUP(A234,英雄数据表!A:C,3,0)</f>
        <v>冻劫秘镰</v>
      </c>
      <c r="F234" s="20">
        <f t="shared" si="13"/>
        <v>11096</v>
      </c>
      <c r="G234" s="20">
        <f t="shared" si="14"/>
        <v>11096</v>
      </c>
      <c r="H234" s="21" t="str">
        <f>VLOOKUP(B234,属性中转表!A:F,6,FALSE)</f>
        <v>"hp":98100,"atk":2725</v>
      </c>
      <c r="I234" s="20" t="str">
        <f>IF(VLOOKUP(B234,属性中转表!A:G,7,FALSE)=0,"",VLOOKUP(VLOOKUP(B234,属性中转表!A:G,7,FALSE),属性中转表!$K$2:$P$21,6,0))&amp;IF(VLOOKUP(B234,属性中转表!A:G,7,FALSE)&gt;=50,VLOOKUP(A234,英雄数据表!A:K,9,0),IF(VLOOKUP(B234,属性中转表!A:G,7,FALSE)&gt;=25,VLOOKUP(A234,英雄数据表!A:K,5,0),""))</f>
        <v>"atk":300,"hp":5000,"undpspro":100</v>
      </c>
      <c r="J234" s="20" t="str">
        <f>IF(I234="","",属性中转表!$I$1&amp;(IF(VLOOKUP(B234,属性中转表!A:G,7,FALSE)=0,0,VLOOKUP(VLOOKUP(B234,属性中转表!A:G,7,FALSE),属性中转表!$K$2:$P$21,4,0)))+IFERROR(VLOOKUP(A234,英雄数据表!A:K,IF(武魂!B234&gt;=50,10,IF(武魂!B234&gt;=25,6)),0),0))</f>
        <v>,"dpspro":50</v>
      </c>
      <c r="K234" s="32" t="str">
        <f t="shared" si="15"/>
        <v>"atk":300,"hp":5000,"undpspro":100,"dpspro":50</v>
      </c>
      <c r="L234" s="20" t="str">
        <f>IF(B234&gt;=50,VLOOKUP(A234,英雄数据表!A:L,11,FALSE),IF(B234&gt;=25,VLOOKUP(A234,英雄数据表!A:L,7,0),""))</f>
        <v>"1109601004"</v>
      </c>
      <c r="M234" s="20" t="str">
        <f>IFERROR(VLOOKUP(B234,属性中转表!$K$2:$O$21,5,FALSE),"")</f>
        <v/>
      </c>
      <c r="N234" s="20" t="str">
        <f>IF(B234=25,VLOOKUP(A234,英雄数据表!A:L,8,FALSE),IF(B234=50,VLOOKUP(A234,英雄数据表!A:L,12,0),""))</f>
        <v/>
      </c>
    </row>
    <row r="235" spans="1:14" x14ac:dyDescent="0.3">
      <c r="A235" s="20">
        <v>11096</v>
      </c>
      <c r="B235" s="21">
        <f t="shared" si="12"/>
        <v>34</v>
      </c>
      <c r="C235" s="21">
        <v>5</v>
      </c>
      <c r="D235" s="21">
        <f>VLOOKUP(A235,英雄数据表!A:D,4,0)</f>
        <v>1</v>
      </c>
      <c r="E235" s="20" t="str">
        <f>VLOOKUP(A235,英雄数据表!A:C,3,0)</f>
        <v>冻劫秘镰</v>
      </c>
      <c r="F235" s="20">
        <f t="shared" si="13"/>
        <v>11096</v>
      </c>
      <c r="G235" s="20">
        <f t="shared" si="14"/>
        <v>11096</v>
      </c>
      <c r="H235" s="21" t="str">
        <f>VLOOKUP(B235,属性中转表!A:F,6,FALSE)</f>
        <v>"hp":102600,"atk":2850</v>
      </c>
      <c r="I235" s="20" t="str">
        <f>IF(VLOOKUP(B235,属性中转表!A:G,7,FALSE)=0,"",VLOOKUP(VLOOKUP(B235,属性中转表!A:G,7,FALSE),属性中转表!$K$2:$P$21,6,0))&amp;IF(VLOOKUP(B235,属性中转表!A:G,7,FALSE)&gt;=50,VLOOKUP(A235,英雄数据表!A:K,9,0),IF(VLOOKUP(B235,属性中转表!A:G,7,FALSE)&gt;=25,VLOOKUP(A235,英雄数据表!A:K,5,0),""))</f>
        <v>"atk":300,"hp":5000,"undpspro":100</v>
      </c>
      <c r="J235" s="20" t="str">
        <f>IF(I235="","",属性中转表!$I$1&amp;(IF(VLOOKUP(B235,属性中转表!A:G,7,FALSE)=0,0,VLOOKUP(VLOOKUP(B235,属性中转表!A:G,7,FALSE),属性中转表!$K$2:$P$21,4,0)))+IFERROR(VLOOKUP(A235,英雄数据表!A:K,IF(武魂!B235&gt;=50,10,IF(武魂!B235&gt;=25,6)),0),0))</f>
        <v>,"dpspro":50</v>
      </c>
      <c r="K235" s="32" t="str">
        <f t="shared" si="15"/>
        <v>"atk":300,"hp":5000,"undpspro":100,"dpspro":50</v>
      </c>
      <c r="L235" s="20" t="str">
        <f>IF(B235&gt;=50,VLOOKUP(A235,英雄数据表!A:L,11,FALSE),IF(B235&gt;=25,VLOOKUP(A235,英雄数据表!A:L,7,0),""))</f>
        <v>"1109601004"</v>
      </c>
      <c r="M235" s="20" t="str">
        <f>IFERROR(VLOOKUP(B235,属性中转表!$K$2:$O$21,5,FALSE),"")</f>
        <v/>
      </c>
      <c r="N235" s="20" t="str">
        <f>IF(B235=25,VLOOKUP(A235,英雄数据表!A:L,8,FALSE),IF(B235=50,VLOOKUP(A235,英雄数据表!A:L,12,0),""))</f>
        <v/>
      </c>
    </row>
    <row r="236" spans="1:14" x14ac:dyDescent="0.3">
      <c r="A236" s="20">
        <v>11096</v>
      </c>
      <c r="B236" s="21">
        <f t="shared" si="12"/>
        <v>35</v>
      </c>
      <c r="C236" s="21">
        <v>5</v>
      </c>
      <c r="D236" s="21">
        <f>VLOOKUP(A236,英雄数据表!A:D,4,0)</f>
        <v>1</v>
      </c>
      <c r="E236" s="20" t="str">
        <f>VLOOKUP(A236,英雄数据表!A:C,3,0)</f>
        <v>冻劫秘镰</v>
      </c>
      <c r="F236" s="20">
        <f t="shared" si="13"/>
        <v>11096</v>
      </c>
      <c r="G236" s="20">
        <f t="shared" si="14"/>
        <v>11096</v>
      </c>
      <c r="H236" s="21" t="str">
        <f>VLOOKUP(B236,属性中转表!A:F,6,FALSE)</f>
        <v>"hp":107100,"atk":2975</v>
      </c>
      <c r="I236" s="20" t="str">
        <f>IF(VLOOKUP(B236,属性中转表!A:G,7,FALSE)=0,"",VLOOKUP(VLOOKUP(B236,属性中转表!A:G,7,FALSE),属性中转表!$K$2:$P$21,6,0))&amp;IF(VLOOKUP(B236,属性中转表!A:G,7,FALSE)&gt;=50,VLOOKUP(A236,英雄数据表!A:K,9,0),IF(VLOOKUP(B236,属性中转表!A:G,7,FALSE)&gt;=25,VLOOKUP(A236,英雄数据表!A:K,5,0),""))</f>
        <v>"atk":300,"hp":5000,"undpspro":100</v>
      </c>
      <c r="J236" s="20" t="str">
        <f>IF(I236="","",属性中转表!$I$1&amp;(IF(VLOOKUP(B236,属性中转表!A:G,7,FALSE)=0,0,VLOOKUP(VLOOKUP(B236,属性中转表!A:G,7,FALSE),属性中转表!$K$2:$P$21,4,0)))+IFERROR(VLOOKUP(A236,英雄数据表!A:K,IF(武魂!B236&gt;=50,10,IF(武魂!B236&gt;=25,6)),0),0))</f>
        <v>,"dpspro":100</v>
      </c>
      <c r="K236" s="32" t="str">
        <f t="shared" si="15"/>
        <v>"atk":300,"hp":5000,"undpspro":100,"dpspro":100</v>
      </c>
      <c r="L236" s="20" t="str">
        <f>IF(B236&gt;=50,VLOOKUP(A236,英雄数据表!A:L,11,FALSE),IF(B236&gt;=25,VLOOKUP(A236,英雄数据表!A:L,7,0),""))</f>
        <v>"1109601004"</v>
      </c>
      <c r="M236" s="20" t="str">
        <f>IFERROR(VLOOKUP(B236,属性中转表!$K$2:$O$21,5,FALSE),"")</f>
        <v>"dpspro":50</v>
      </c>
      <c r="N236" s="20" t="str">
        <f>IF(B236=25,VLOOKUP(A236,英雄数据表!A:L,8,FALSE),IF(B236=50,VLOOKUP(A236,英雄数据表!A:L,12,0),""))</f>
        <v/>
      </c>
    </row>
    <row r="237" spans="1:14" x14ac:dyDescent="0.3">
      <c r="A237" s="20">
        <v>11096</v>
      </c>
      <c r="B237" s="21">
        <f t="shared" si="12"/>
        <v>36</v>
      </c>
      <c r="C237" s="21">
        <v>5</v>
      </c>
      <c r="D237" s="21">
        <f>VLOOKUP(A237,英雄数据表!A:D,4,0)</f>
        <v>1</v>
      </c>
      <c r="E237" s="20" t="str">
        <f>VLOOKUP(A237,英雄数据表!A:C,3,0)</f>
        <v>冻劫秘镰</v>
      </c>
      <c r="F237" s="20">
        <f t="shared" si="13"/>
        <v>11096</v>
      </c>
      <c r="G237" s="20">
        <f t="shared" si="14"/>
        <v>11096</v>
      </c>
      <c r="H237" s="21" t="str">
        <f>VLOOKUP(B237,属性中转表!A:F,6,FALSE)</f>
        <v>"hp":111600,"atk":3100</v>
      </c>
      <c r="I237" s="20" t="str">
        <f>IF(VLOOKUP(B237,属性中转表!A:G,7,FALSE)=0,"",VLOOKUP(VLOOKUP(B237,属性中转表!A:G,7,FALSE),属性中转表!$K$2:$P$21,6,0))&amp;IF(VLOOKUP(B237,属性中转表!A:G,7,FALSE)&gt;=50,VLOOKUP(A237,英雄数据表!A:K,9,0),IF(VLOOKUP(B237,属性中转表!A:G,7,FALSE)&gt;=25,VLOOKUP(A237,英雄数据表!A:K,5,0),""))</f>
        <v>"atk":300,"hp":5000,"undpspro":100</v>
      </c>
      <c r="J237" s="20" t="str">
        <f>IF(I237="","",属性中转表!$I$1&amp;(IF(VLOOKUP(B237,属性中转表!A:G,7,FALSE)=0,0,VLOOKUP(VLOOKUP(B237,属性中转表!A:G,7,FALSE),属性中转表!$K$2:$P$21,4,0)))+IFERROR(VLOOKUP(A237,英雄数据表!A:K,IF(武魂!B237&gt;=50,10,IF(武魂!B237&gt;=25,6)),0),0))</f>
        <v>,"dpspro":100</v>
      </c>
      <c r="K237" s="32" t="str">
        <f t="shared" si="15"/>
        <v>"atk":300,"hp":5000,"undpspro":100,"dpspro":100</v>
      </c>
      <c r="L237" s="20" t="str">
        <f>IF(B237&gt;=50,VLOOKUP(A237,英雄数据表!A:L,11,FALSE),IF(B237&gt;=25,VLOOKUP(A237,英雄数据表!A:L,7,0),""))</f>
        <v>"1109601004"</v>
      </c>
      <c r="M237" s="20" t="str">
        <f>IFERROR(VLOOKUP(B237,属性中转表!$K$2:$O$21,5,FALSE),"")</f>
        <v/>
      </c>
      <c r="N237" s="20" t="str">
        <f>IF(B237=25,VLOOKUP(A237,英雄数据表!A:L,8,FALSE),IF(B237=50,VLOOKUP(A237,英雄数据表!A:L,12,0),""))</f>
        <v/>
      </c>
    </row>
    <row r="238" spans="1:14" x14ac:dyDescent="0.3">
      <c r="A238" s="20">
        <v>11096</v>
      </c>
      <c r="B238" s="21">
        <f t="shared" si="12"/>
        <v>37</v>
      </c>
      <c r="C238" s="21">
        <v>5</v>
      </c>
      <c r="D238" s="21">
        <f>VLOOKUP(A238,英雄数据表!A:D,4,0)</f>
        <v>1</v>
      </c>
      <c r="E238" s="20" t="str">
        <f>VLOOKUP(A238,英雄数据表!A:C,3,0)</f>
        <v>冻劫秘镰</v>
      </c>
      <c r="F238" s="20">
        <f t="shared" si="13"/>
        <v>11096</v>
      </c>
      <c r="G238" s="20">
        <f t="shared" si="14"/>
        <v>11096</v>
      </c>
      <c r="H238" s="21" t="str">
        <f>VLOOKUP(B238,属性中转表!A:F,6,FALSE)</f>
        <v>"hp":116100,"atk":3225</v>
      </c>
      <c r="I238" s="20" t="str">
        <f>IF(VLOOKUP(B238,属性中转表!A:G,7,FALSE)=0,"",VLOOKUP(VLOOKUP(B238,属性中转表!A:G,7,FALSE),属性中转表!$K$2:$P$21,6,0))&amp;IF(VLOOKUP(B238,属性中转表!A:G,7,FALSE)&gt;=50,VLOOKUP(A238,英雄数据表!A:K,9,0),IF(VLOOKUP(B238,属性中转表!A:G,7,FALSE)&gt;=25,VLOOKUP(A238,英雄数据表!A:K,5,0),""))</f>
        <v>"atk":300,"hp":5000,"undpspro":100</v>
      </c>
      <c r="J238" s="20" t="str">
        <f>IF(I238="","",属性中转表!$I$1&amp;(IF(VLOOKUP(B238,属性中转表!A:G,7,FALSE)=0,0,VLOOKUP(VLOOKUP(B238,属性中转表!A:G,7,FALSE),属性中转表!$K$2:$P$21,4,0)))+IFERROR(VLOOKUP(A238,英雄数据表!A:K,IF(武魂!B238&gt;=50,10,IF(武魂!B238&gt;=25,6)),0),0))</f>
        <v>,"dpspro":100</v>
      </c>
      <c r="K238" s="32" t="str">
        <f t="shared" si="15"/>
        <v>"atk":300,"hp":5000,"undpspro":100,"dpspro":100</v>
      </c>
      <c r="L238" s="20" t="str">
        <f>IF(B238&gt;=50,VLOOKUP(A238,英雄数据表!A:L,11,FALSE),IF(B238&gt;=25,VLOOKUP(A238,英雄数据表!A:L,7,0),""))</f>
        <v>"1109601004"</v>
      </c>
      <c r="M238" s="20" t="str">
        <f>IFERROR(VLOOKUP(B238,属性中转表!$K$2:$O$21,5,FALSE),"")</f>
        <v/>
      </c>
      <c r="N238" s="20" t="str">
        <f>IF(B238=25,VLOOKUP(A238,英雄数据表!A:L,8,FALSE),IF(B238=50,VLOOKUP(A238,英雄数据表!A:L,12,0),""))</f>
        <v/>
      </c>
    </row>
    <row r="239" spans="1:14" x14ac:dyDescent="0.3">
      <c r="A239" s="20">
        <v>11096</v>
      </c>
      <c r="B239" s="21">
        <f t="shared" si="12"/>
        <v>38</v>
      </c>
      <c r="C239" s="21">
        <v>5</v>
      </c>
      <c r="D239" s="21">
        <f>VLOOKUP(A239,英雄数据表!A:D,4,0)</f>
        <v>1</v>
      </c>
      <c r="E239" s="20" t="str">
        <f>VLOOKUP(A239,英雄数据表!A:C,3,0)</f>
        <v>冻劫秘镰</v>
      </c>
      <c r="F239" s="20">
        <f t="shared" si="13"/>
        <v>11096</v>
      </c>
      <c r="G239" s="20">
        <f t="shared" si="14"/>
        <v>11096</v>
      </c>
      <c r="H239" s="21" t="str">
        <f>VLOOKUP(B239,属性中转表!A:F,6,FALSE)</f>
        <v>"hp":120600,"atk":3350</v>
      </c>
      <c r="I239" s="20" t="str">
        <f>IF(VLOOKUP(B239,属性中转表!A:G,7,FALSE)=0,"",VLOOKUP(VLOOKUP(B239,属性中转表!A:G,7,FALSE),属性中转表!$K$2:$P$21,6,0))&amp;IF(VLOOKUP(B239,属性中转表!A:G,7,FALSE)&gt;=50,VLOOKUP(A239,英雄数据表!A:K,9,0),IF(VLOOKUP(B239,属性中转表!A:G,7,FALSE)&gt;=25,VLOOKUP(A239,英雄数据表!A:K,5,0),""))</f>
        <v>"atk":300,"hp":5000,"undpspro":100</v>
      </c>
      <c r="J239" s="20" t="str">
        <f>IF(I239="","",属性中转表!$I$1&amp;(IF(VLOOKUP(B239,属性中转表!A:G,7,FALSE)=0,0,VLOOKUP(VLOOKUP(B239,属性中转表!A:G,7,FALSE),属性中转表!$K$2:$P$21,4,0)))+IFERROR(VLOOKUP(A239,英雄数据表!A:K,IF(武魂!B239&gt;=50,10,IF(武魂!B239&gt;=25,6)),0),0))</f>
        <v>,"dpspro":100</v>
      </c>
      <c r="K239" s="32" t="str">
        <f t="shared" si="15"/>
        <v>"atk":300,"hp":5000,"undpspro":100,"dpspro":100</v>
      </c>
      <c r="L239" s="20" t="str">
        <f>IF(B239&gt;=50,VLOOKUP(A239,英雄数据表!A:L,11,FALSE),IF(B239&gt;=25,VLOOKUP(A239,英雄数据表!A:L,7,0),""))</f>
        <v>"1109601004"</v>
      </c>
      <c r="M239" s="20" t="str">
        <f>IFERROR(VLOOKUP(B239,属性中转表!$K$2:$O$21,5,FALSE),"")</f>
        <v/>
      </c>
      <c r="N239" s="20" t="str">
        <f>IF(B239=25,VLOOKUP(A239,英雄数据表!A:L,8,FALSE),IF(B239=50,VLOOKUP(A239,英雄数据表!A:L,12,0),""))</f>
        <v/>
      </c>
    </row>
    <row r="240" spans="1:14" x14ac:dyDescent="0.3">
      <c r="A240" s="20">
        <v>11096</v>
      </c>
      <c r="B240" s="21">
        <f t="shared" si="12"/>
        <v>39</v>
      </c>
      <c r="C240" s="21">
        <v>5</v>
      </c>
      <c r="D240" s="21">
        <f>VLOOKUP(A240,英雄数据表!A:D,4,0)</f>
        <v>1</v>
      </c>
      <c r="E240" s="20" t="str">
        <f>VLOOKUP(A240,英雄数据表!A:C,3,0)</f>
        <v>冻劫秘镰</v>
      </c>
      <c r="F240" s="20">
        <f t="shared" si="13"/>
        <v>11096</v>
      </c>
      <c r="G240" s="20">
        <f t="shared" si="14"/>
        <v>11096</v>
      </c>
      <c r="H240" s="21" t="str">
        <f>VLOOKUP(B240,属性中转表!A:F,6,FALSE)</f>
        <v>"hp":125100,"atk":3475</v>
      </c>
      <c r="I240" s="20" t="str">
        <f>IF(VLOOKUP(B240,属性中转表!A:G,7,FALSE)=0,"",VLOOKUP(VLOOKUP(B240,属性中转表!A:G,7,FALSE),属性中转表!$K$2:$P$21,6,0))&amp;IF(VLOOKUP(B240,属性中转表!A:G,7,FALSE)&gt;=50,VLOOKUP(A240,英雄数据表!A:K,9,0),IF(VLOOKUP(B240,属性中转表!A:G,7,FALSE)&gt;=25,VLOOKUP(A240,英雄数据表!A:K,5,0),""))</f>
        <v>"atk":300,"hp":5000,"undpspro":100</v>
      </c>
      <c r="J240" s="20" t="str">
        <f>IF(I240="","",属性中转表!$I$1&amp;(IF(VLOOKUP(B240,属性中转表!A:G,7,FALSE)=0,0,VLOOKUP(VLOOKUP(B240,属性中转表!A:G,7,FALSE),属性中转表!$K$2:$P$21,4,0)))+IFERROR(VLOOKUP(A240,英雄数据表!A:K,IF(武魂!B240&gt;=50,10,IF(武魂!B240&gt;=25,6)),0),0))</f>
        <v>,"dpspro":100</v>
      </c>
      <c r="K240" s="32" t="str">
        <f t="shared" si="15"/>
        <v>"atk":300,"hp":5000,"undpspro":100,"dpspro":100</v>
      </c>
      <c r="L240" s="20" t="str">
        <f>IF(B240&gt;=50,VLOOKUP(A240,英雄数据表!A:L,11,FALSE),IF(B240&gt;=25,VLOOKUP(A240,英雄数据表!A:L,7,0),""))</f>
        <v>"1109601004"</v>
      </c>
      <c r="M240" s="20" t="str">
        <f>IFERROR(VLOOKUP(B240,属性中转表!$K$2:$O$21,5,FALSE),"")</f>
        <v/>
      </c>
      <c r="N240" s="20" t="str">
        <f>IF(B240=25,VLOOKUP(A240,英雄数据表!A:L,8,FALSE),IF(B240=50,VLOOKUP(A240,英雄数据表!A:L,12,0),""))</f>
        <v/>
      </c>
    </row>
    <row r="241" spans="1:14" x14ac:dyDescent="0.3">
      <c r="A241" s="20">
        <v>11096</v>
      </c>
      <c r="B241" s="21">
        <f t="shared" si="12"/>
        <v>40</v>
      </c>
      <c r="C241" s="21">
        <v>5</v>
      </c>
      <c r="D241" s="21">
        <f>VLOOKUP(A241,英雄数据表!A:D,4,0)</f>
        <v>1</v>
      </c>
      <c r="E241" s="20" t="str">
        <f>VLOOKUP(A241,英雄数据表!A:C,3,0)</f>
        <v>冻劫秘镰</v>
      </c>
      <c r="F241" s="20">
        <f t="shared" si="13"/>
        <v>11096</v>
      </c>
      <c r="G241" s="20">
        <f t="shared" si="14"/>
        <v>11096</v>
      </c>
      <c r="H241" s="21" t="str">
        <f>VLOOKUP(B241,属性中转表!A:F,6,FALSE)</f>
        <v>"hp":129600,"atk":3600</v>
      </c>
      <c r="I241" s="20" t="str">
        <f>IF(VLOOKUP(B241,属性中转表!A:G,7,FALSE)=0,"",VLOOKUP(VLOOKUP(B241,属性中转表!A:G,7,FALSE),属性中转表!$K$2:$P$21,6,0))&amp;IF(VLOOKUP(B241,属性中转表!A:G,7,FALSE)&gt;=50,VLOOKUP(A241,英雄数据表!A:K,9,0),IF(VLOOKUP(B241,属性中转表!A:G,7,FALSE)&gt;=25,VLOOKUP(A241,英雄数据表!A:K,5,0),""))</f>
        <v>"atk":300,"hp":5000,"undpspro":100,"pvpdpspro":50</v>
      </c>
      <c r="J241" s="20" t="str">
        <f>IF(I241="","",属性中转表!$I$1&amp;(IF(VLOOKUP(B241,属性中转表!A:G,7,FALSE)=0,0,VLOOKUP(VLOOKUP(B241,属性中转表!A:G,7,FALSE),属性中转表!$K$2:$P$21,4,0)))+IFERROR(VLOOKUP(A241,英雄数据表!A:K,IF(武魂!B241&gt;=50,10,IF(武魂!B241&gt;=25,6)),0),0))</f>
        <v>,"dpspro":100</v>
      </c>
      <c r="K241" s="32" t="str">
        <f t="shared" si="15"/>
        <v>"atk":300,"hp":5000,"undpspro":100,"pvpdpspro":50,"dpspro":100</v>
      </c>
      <c r="L241" s="20" t="str">
        <f>IF(B241&gt;=50,VLOOKUP(A241,英雄数据表!A:L,11,FALSE),IF(B241&gt;=25,VLOOKUP(A241,英雄数据表!A:L,7,0),""))</f>
        <v>"1109601004"</v>
      </c>
      <c r="M241" s="20" t="str">
        <f>IFERROR(VLOOKUP(B241,属性中转表!$K$2:$O$21,5,FALSE),"")</f>
        <v>"pvpdpspro":50</v>
      </c>
      <c r="N241" s="20" t="str">
        <f>IF(B241=25,VLOOKUP(A241,英雄数据表!A:L,8,FALSE),IF(B241=50,VLOOKUP(A241,英雄数据表!A:L,12,0),""))</f>
        <v/>
      </c>
    </row>
    <row r="242" spans="1:14" x14ac:dyDescent="0.3">
      <c r="A242" s="20">
        <v>11096</v>
      </c>
      <c r="B242" s="21">
        <f t="shared" si="12"/>
        <v>41</v>
      </c>
      <c r="C242" s="21">
        <v>5</v>
      </c>
      <c r="D242" s="21">
        <f>VLOOKUP(A242,英雄数据表!A:D,4,0)</f>
        <v>1</v>
      </c>
      <c r="E242" s="20" t="str">
        <f>VLOOKUP(A242,英雄数据表!A:C,3,0)</f>
        <v>冻劫秘镰</v>
      </c>
      <c r="F242" s="20">
        <f t="shared" si="13"/>
        <v>11096</v>
      </c>
      <c r="G242" s="20">
        <f t="shared" si="14"/>
        <v>11096</v>
      </c>
      <c r="H242" s="21" t="str">
        <f>VLOOKUP(B242,属性中转表!A:F,6,FALSE)</f>
        <v>"hp":135000,"atk":3750</v>
      </c>
      <c r="I242" s="20" t="str">
        <f>IF(VLOOKUP(B242,属性中转表!A:G,7,FALSE)=0,"",VLOOKUP(VLOOKUP(B242,属性中转表!A:G,7,FALSE),属性中转表!$K$2:$P$21,6,0))&amp;IF(VLOOKUP(B242,属性中转表!A:G,7,FALSE)&gt;=50,VLOOKUP(A242,英雄数据表!A:K,9,0),IF(VLOOKUP(B242,属性中转表!A:G,7,FALSE)&gt;=25,VLOOKUP(A242,英雄数据表!A:K,5,0),""))</f>
        <v>"atk":300,"hp":5000,"undpspro":100,"pvpdpspro":50</v>
      </c>
      <c r="J242" s="20" t="str">
        <f>IF(I242="","",属性中转表!$I$1&amp;(IF(VLOOKUP(B242,属性中转表!A:G,7,FALSE)=0,0,VLOOKUP(VLOOKUP(B242,属性中转表!A:G,7,FALSE),属性中转表!$K$2:$P$21,4,0)))+IFERROR(VLOOKUP(A242,英雄数据表!A:K,IF(武魂!B242&gt;=50,10,IF(武魂!B242&gt;=25,6)),0),0))</f>
        <v>,"dpspro":100</v>
      </c>
      <c r="K242" s="32" t="str">
        <f t="shared" si="15"/>
        <v>"atk":300,"hp":5000,"undpspro":100,"pvpdpspro":50,"dpspro":100</v>
      </c>
      <c r="L242" s="20" t="str">
        <f>IF(B242&gt;=50,VLOOKUP(A242,英雄数据表!A:L,11,FALSE),IF(B242&gt;=25,VLOOKUP(A242,英雄数据表!A:L,7,0),""))</f>
        <v>"1109601004"</v>
      </c>
      <c r="M242" s="20" t="str">
        <f>IFERROR(VLOOKUP(B242,属性中转表!$K$2:$O$21,5,FALSE),"")</f>
        <v/>
      </c>
      <c r="N242" s="20" t="str">
        <f>IF(B242=25,VLOOKUP(A242,英雄数据表!A:L,8,FALSE),IF(B242=50,VLOOKUP(A242,英雄数据表!A:L,12,0),""))</f>
        <v/>
      </c>
    </row>
    <row r="243" spans="1:14" x14ac:dyDescent="0.3">
      <c r="A243" s="20">
        <v>11096</v>
      </c>
      <c r="B243" s="21">
        <f t="shared" si="12"/>
        <v>42</v>
      </c>
      <c r="C243" s="21">
        <v>5</v>
      </c>
      <c r="D243" s="21">
        <f>VLOOKUP(A243,英雄数据表!A:D,4,0)</f>
        <v>1</v>
      </c>
      <c r="E243" s="20" t="str">
        <f>VLOOKUP(A243,英雄数据表!A:C,3,0)</f>
        <v>冻劫秘镰</v>
      </c>
      <c r="F243" s="20">
        <f t="shared" si="13"/>
        <v>11096</v>
      </c>
      <c r="G243" s="20">
        <f t="shared" si="14"/>
        <v>11096</v>
      </c>
      <c r="H243" s="21" t="str">
        <f>VLOOKUP(B243,属性中转表!A:F,6,FALSE)</f>
        <v>"hp":140400,"atk":3900</v>
      </c>
      <c r="I243" s="20" t="str">
        <f>IF(VLOOKUP(B243,属性中转表!A:G,7,FALSE)=0,"",VLOOKUP(VLOOKUP(B243,属性中转表!A:G,7,FALSE),属性中转表!$K$2:$P$21,6,0))&amp;IF(VLOOKUP(B243,属性中转表!A:G,7,FALSE)&gt;=50,VLOOKUP(A243,英雄数据表!A:K,9,0),IF(VLOOKUP(B243,属性中转表!A:G,7,FALSE)&gt;=25,VLOOKUP(A243,英雄数据表!A:K,5,0),""))</f>
        <v>"atk":300,"hp":5000,"undpspro":100,"pvpdpspro":50</v>
      </c>
      <c r="J243" s="20" t="str">
        <f>IF(I243="","",属性中转表!$I$1&amp;(IF(VLOOKUP(B243,属性中转表!A:G,7,FALSE)=0,0,VLOOKUP(VLOOKUP(B243,属性中转表!A:G,7,FALSE),属性中转表!$K$2:$P$21,4,0)))+IFERROR(VLOOKUP(A243,英雄数据表!A:K,IF(武魂!B243&gt;=50,10,IF(武魂!B243&gt;=25,6)),0),0))</f>
        <v>,"dpspro":100</v>
      </c>
      <c r="K243" s="32" t="str">
        <f t="shared" si="15"/>
        <v>"atk":300,"hp":5000,"undpspro":100,"pvpdpspro":50,"dpspro":100</v>
      </c>
      <c r="L243" s="20" t="str">
        <f>IF(B243&gt;=50,VLOOKUP(A243,英雄数据表!A:L,11,FALSE),IF(B243&gt;=25,VLOOKUP(A243,英雄数据表!A:L,7,0),""))</f>
        <v>"1109601004"</v>
      </c>
      <c r="M243" s="20" t="str">
        <f>IFERROR(VLOOKUP(B243,属性中转表!$K$2:$O$21,5,FALSE),"")</f>
        <v/>
      </c>
      <c r="N243" s="20" t="str">
        <f>IF(B243=25,VLOOKUP(A243,英雄数据表!A:L,8,FALSE),IF(B243=50,VLOOKUP(A243,英雄数据表!A:L,12,0),""))</f>
        <v/>
      </c>
    </row>
    <row r="244" spans="1:14" x14ac:dyDescent="0.3">
      <c r="A244" s="20">
        <v>11096</v>
      </c>
      <c r="B244" s="21">
        <f t="shared" si="12"/>
        <v>43</v>
      </c>
      <c r="C244" s="21">
        <v>5</v>
      </c>
      <c r="D244" s="21">
        <f>VLOOKUP(A244,英雄数据表!A:D,4,0)</f>
        <v>1</v>
      </c>
      <c r="E244" s="20" t="str">
        <f>VLOOKUP(A244,英雄数据表!A:C,3,0)</f>
        <v>冻劫秘镰</v>
      </c>
      <c r="F244" s="20">
        <f t="shared" si="13"/>
        <v>11096</v>
      </c>
      <c r="G244" s="20">
        <f t="shared" si="14"/>
        <v>11096</v>
      </c>
      <c r="H244" s="21" t="str">
        <f>VLOOKUP(B244,属性中转表!A:F,6,FALSE)</f>
        <v>"hp":145800,"atk":4050</v>
      </c>
      <c r="I244" s="20" t="str">
        <f>IF(VLOOKUP(B244,属性中转表!A:G,7,FALSE)=0,"",VLOOKUP(VLOOKUP(B244,属性中转表!A:G,7,FALSE),属性中转表!$K$2:$P$21,6,0))&amp;IF(VLOOKUP(B244,属性中转表!A:G,7,FALSE)&gt;=50,VLOOKUP(A244,英雄数据表!A:K,9,0),IF(VLOOKUP(B244,属性中转表!A:G,7,FALSE)&gt;=25,VLOOKUP(A244,英雄数据表!A:K,5,0),""))</f>
        <v>"atk":300,"hp":5000,"undpspro":100,"pvpdpspro":50</v>
      </c>
      <c r="J244" s="20" t="str">
        <f>IF(I244="","",属性中转表!$I$1&amp;(IF(VLOOKUP(B244,属性中转表!A:G,7,FALSE)=0,0,VLOOKUP(VLOOKUP(B244,属性中转表!A:G,7,FALSE),属性中转表!$K$2:$P$21,4,0)))+IFERROR(VLOOKUP(A244,英雄数据表!A:K,IF(武魂!B244&gt;=50,10,IF(武魂!B244&gt;=25,6)),0),0))</f>
        <v>,"dpspro":100</v>
      </c>
      <c r="K244" s="32" t="str">
        <f t="shared" si="15"/>
        <v>"atk":300,"hp":5000,"undpspro":100,"pvpdpspro":50,"dpspro":100</v>
      </c>
      <c r="L244" s="20" t="str">
        <f>IF(B244&gt;=50,VLOOKUP(A244,英雄数据表!A:L,11,FALSE),IF(B244&gt;=25,VLOOKUP(A244,英雄数据表!A:L,7,0),""))</f>
        <v>"1109601004"</v>
      </c>
      <c r="M244" s="20" t="str">
        <f>IFERROR(VLOOKUP(B244,属性中转表!$K$2:$O$21,5,FALSE),"")</f>
        <v/>
      </c>
      <c r="N244" s="20" t="str">
        <f>IF(B244=25,VLOOKUP(A244,英雄数据表!A:L,8,FALSE),IF(B244=50,VLOOKUP(A244,英雄数据表!A:L,12,0),""))</f>
        <v/>
      </c>
    </row>
    <row r="245" spans="1:14" x14ac:dyDescent="0.3">
      <c r="A245" s="20">
        <v>11096</v>
      </c>
      <c r="B245" s="21">
        <f t="shared" si="12"/>
        <v>44</v>
      </c>
      <c r="C245" s="21">
        <v>5</v>
      </c>
      <c r="D245" s="21">
        <f>VLOOKUP(A245,英雄数据表!A:D,4,0)</f>
        <v>1</v>
      </c>
      <c r="E245" s="20" t="str">
        <f>VLOOKUP(A245,英雄数据表!A:C,3,0)</f>
        <v>冻劫秘镰</v>
      </c>
      <c r="F245" s="20">
        <f t="shared" si="13"/>
        <v>11096</v>
      </c>
      <c r="G245" s="20">
        <f t="shared" si="14"/>
        <v>11096</v>
      </c>
      <c r="H245" s="21" t="str">
        <f>VLOOKUP(B245,属性中转表!A:F,6,FALSE)</f>
        <v>"hp":151200,"atk":4200</v>
      </c>
      <c r="I245" s="20" t="str">
        <f>IF(VLOOKUP(B245,属性中转表!A:G,7,FALSE)=0,"",VLOOKUP(VLOOKUP(B245,属性中转表!A:G,7,FALSE),属性中转表!$K$2:$P$21,6,0))&amp;IF(VLOOKUP(B245,属性中转表!A:G,7,FALSE)&gt;=50,VLOOKUP(A245,英雄数据表!A:K,9,0),IF(VLOOKUP(B245,属性中转表!A:G,7,FALSE)&gt;=25,VLOOKUP(A245,英雄数据表!A:K,5,0),""))</f>
        <v>"atk":300,"hp":5000,"undpspro":100,"pvpdpspro":50</v>
      </c>
      <c r="J245" s="20" t="str">
        <f>IF(I245="","",属性中转表!$I$1&amp;(IF(VLOOKUP(B245,属性中转表!A:G,7,FALSE)=0,0,VLOOKUP(VLOOKUP(B245,属性中转表!A:G,7,FALSE),属性中转表!$K$2:$P$21,4,0)))+IFERROR(VLOOKUP(A245,英雄数据表!A:K,IF(武魂!B245&gt;=50,10,IF(武魂!B245&gt;=25,6)),0),0))</f>
        <v>,"dpspro":100</v>
      </c>
      <c r="K245" s="32" t="str">
        <f t="shared" si="15"/>
        <v>"atk":300,"hp":5000,"undpspro":100,"pvpdpspro":50,"dpspro":100</v>
      </c>
      <c r="L245" s="20" t="str">
        <f>IF(B245&gt;=50,VLOOKUP(A245,英雄数据表!A:L,11,FALSE),IF(B245&gt;=25,VLOOKUP(A245,英雄数据表!A:L,7,0),""))</f>
        <v>"1109601004"</v>
      </c>
      <c r="M245" s="20" t="str">
        <f>IFERROR(VLOOKUP(B245,属性中转表!$K$2:$O$21,5,FALSE),"")</f>
        <v/>
      </c>
      <c r="N245" s="20" t="str">
        <f>IF(B245=25,VLOOKUP(A245,英雄数据表!A:L,8,FALSE),IF(B245=50,VLOOKUP(A245,英雄数据表!A:L,12,0),""))</f>
        <v/>
      </c>
    </row>
    <row r="246" spans="1:14" x14ac:dyDescent="0.3">
      <c r="A246" s="20">
        <v>11096</v>
      </c>
      <c r="B246" s="21">
        <f t="shared" si="12"/>
        <v>45</v>
      </c>
      <c r="C246" s="21">
        <v>5</v>
      </c>
      <c r="D246" s="21">
        <f>VLOOKUP(A246,英雄数据表!A:D,4,0)</f>
        <v>1</v>
      </c>
      <c r="E246" s="20" t="str">
        <f>VLOOKUP(A246,英雄数据表!A:C,3,0)</f>
        <v>冻劫秘镰</v>
      </c>
      <c r="F246" s="20">
        <f t="shared" si="13"/>
        <v>11096</v>
      </c>
      <c r="G246" s="20">
        <f t="shared" si="14"/>
        <v>11096</v>
      </c>
      <c r="H246" s="21" t="str">
        <f>VLOOKUP(B246,属性中转表!A:F,6,FALSE)</f>
        <v>"hp":156600,"atk":4350</v>
      </c>
      <c r="I246" s="20" t="str">
        <f>IF(VLOOKUP(B246,属性中转表!A:G,7,FALSE)=0,"",VLOOKUP(VLOOKUP(B246,属性中转表!A:G,7,FALSE),属性中转表!$K$2:$P$21,6,0))&amp;IF(VLOOKUP(B246,属性中转表!A:G,7,FALSE)&gt;=50,VLOOKUP(A246,英雄数据表!A:K,9,0),IF(VLOOKUP(B246,属性中转表!A:G,7,FALSE)&gt;=25,VLOOKUP(A246,英雄数据表!A:K,5,0),""))</f>
        <v>"atk":300,"hp":5000,"undpspro":100,"pvpdpspro":50,"pvpundpspro":50</v>
      </c>
      <c r="J246" s="20" t="str">
        <f>IF(I246="","",属性中转表!$I$1&amp;(IF(VLOOKUP(B246,属性中转表!A:G,7,FALSE)=0,0,VLOOKUP(VLOOKUP(B246,属性中转表!A:G,7,FALSE),属性中转表!$K$2:$P$21,4,0)))+IFERROR(VLOOKUP(A246,英雄数据表!A:K,IF(武魂!B246&gt;=50,10,IF(武魂!B246&gt;=25,6)),0),0))</f>
        <v>,"dpspro":100</v>
      </c>
      <c r="K246" s="32" t="str">
        <f t="shared" si="15"/>
        <v>"atk":300,"hp":5000,"undpspro":100,"pvpdpspro":50,"pvpundpspro":50,"dpspro":100</v>
      </c>
      <c r="L246" s="20" t="str">
        <f>IF(B246&gt;=50,VLOOKUP(A246,英雄数据表!A:L,11,FALSE),IF(B246&gt;=25,VLOOKUP(A246,英雄数据表!A:L,7,0),""))</f>
        <v>"1109601004"</v>
      </c>
      <c r="M246" s="20" t="str">
        <f>IFERROR(VLOOKUP(B246,属性中转表!$K$2:$O$21,5,FALSE),"")</f>
        <v>"pvpundpspro":50</v>
      </c>
      <c r="N246" s="20" t="str">
        <f>IF(B246=25,VLOOKUP(A246,英雄数据表!A:L,8,FALSE),IF(B246=50,VLOOKUP(A246,英雄数据表!A:L,12,0),""))</f>
        <v/>
      </c>
    </row>
    <row r="247" spans="1:14" x14ac:dyDescent="0.3">
      <c r="A247" s="20">
        <v>11096</v>
      </c>
      <c r="B247" s="21">
        <f t="shared" si="12"/>
        <v>46</v>
      </c>
      <c r="C247" s="21">
        <v>5</v>
      </c>
      <c r="D247" s="21">
        <f>VLOOKUP(A247,英雄数据表!A:D,4,0)</f>
        <v>1</v>
      </c>
      <c r="E247" s="20" t="str">
        <f>VLOOKUP(A247,英雄数据表!A:C,3,0)</f>
        <v>冻劫秘镰</v>
      </c>
      <c r="F247" s="20">
        <f t="shared" si="13"/>
        <v>11096</v>
      </c>
      <c r="G247" s="20">
        <f t="shared" si="14"/>
        <v>11096</v>
      </c>
      <c r="H247" s="21" t="str">
        <f>VLOOKUP(B247,属性中转表!A:F,6,FALSE)</f>
        <v>"hp":162000,"atk":4500</v>
      </c>
      <c r="I247" s="20" t="str">
        <f>IF(VLOOKUP(B247,属性中转表!A:G,7,FALSE)=0,"",VLOOKUP(VLOOKUP(B247,属性中转表!A:G,7,FALSE),属性中转表!$K$2:$P$21,6,0))&amp;IF(VLOOKUP(B247,属性中转表!A:G,7,FALSE)&gt;=50,VLOOKUP(A247,英雄数据表!A:K,9,0),IF(VLOOKUP(B247,属性中转表!A:G,7,FALSE)&gt;=25,VLOOKUP(A247,英雄数据表!A:K,5,0),""))</f>
        <v>"atk":300,"hp":5000,"undpspro":100,"pvpdpspro":50,"pvpundpspro":50</v>
      </c>
      <c r="J247" s="20" t="str">
        <f>IF(I247="","",属性中转表!$I$1&amp;(IF(VLOOKUP(B247,属性中转表!A:G,7,FALSE)=0,0,VLOOKUP(VLOOKUP(B247,属性中转表!A:G,7,FALSE),属性中转表!$K$2:$P$21,4,0)))+IFERROR(VLOOKUP(A247,英雄数据表!A:K,IF(武魂!B247&gt;=50,10,IF(武魂!B247&gt;=25,6)),0),0))</f>
        <v>,"dpspro":100</v>
      </c>
      <c r="K247" s="32" t="str">
        <f t="shared" si="15"/>
        <v>"atk":300,"hp":5000,"undpspro":100,"pvpdpspro":50,"pvpundpspro":50,"dpspro":100</v>
      </c>
      <c r="L247" s="20" t="str">
        <f>IF(B247&gt;=50,VLOOKUP(A247,英雄数据表!A:L,11,FALSE),IF(B247&gt;=25,VLOOKUP(A247,英雄数据表!A:L,7,0),""))</f>
        <v>"1109601004"</v>
      </c>
      <c r="M247" s="20" t="str">
        <f>IFERROR(VLOOKUP(B247,属性中转表!$K$2:$O$21,5,FALSE),"")</f>
        <v/>
      </c>
      <c r="N247" s="20" t="str">
        <f>IF(B247=25,VLOOKUP(A247,英雄数据表!A:L,8,FALSE),IF(B247=50,VLOOKUP(A247,英雄数据表!A:L,12,0),""))</f>
        <v/>
      </c>
    </row>
    <row r="248" spans="1:14" x14ac:dyDescent="0.3">
      <c r="A248" s="20">
        <v>11096</v>
      </c>
      <c r="B248" s="21">
        <f t="shared" si="12"/>
        <v>47</v>
      </c>
      <c r="C248" s="21">
        <v>5</v>
      </c>
      <c r="D248" s="21">
        <f>VLOOKUP(A248,英雄数据表!A:D,4,0)</f>
        <v>1</v>
      </c>
      <c r="E248" s="20" t="str">
        <f>VLOOKUP(A248,英雄数据表!A:C,3,0)</f>
        <v>冻劫秘镰</v>
      </c>
      <c r="F248" s="20">
        <f t="shared" si="13"/>
        <v>11096</v>
      </c>
      <c r="G248" s="20">
        <f t="shared" si="14"/>
        <v>11096</v>
      </c>
      <c r="H248" s="21" t="str">
        <f>VLOOKUP(B248,属性中转表!A:F,6,FALSE)</f>
        <v>"hp":167400,"atk":4650</v>
      </c>
      <c r="I248" s="20" t="str">
        <f>IF(VLOOKUP(B248,属性中转表!A:G,7,FALSE)=0,"",VLOOKUP(VLOOKUP(B248,属性中转表!A:G,7,FALSE),属性中转表!$K$2:$P$21,6,0))&amp;IF(VLOOKUP(B248,属性中转表!A:G,7,FALSE)&gt;=50,VLOOKUP(A248,英雄数据表!A:K,9,0),IF(VLOOKUP(B248,属性中转表!A:G,7,FALSE)&gt;=25,VLOOKUP(A248,英雄数据表!A:K,5,0),""))</f>
        <v>"atk":300,"hp":5000,"undpspro":100,"pvpdpspro":50,"pvpundpspro":50</v>
      </c>
      <c r="J248" s="20" t="str">
        <f>IF(I248="","",属性中转表!$I$1&amp;(IF(VLOOKUP(B248,属性中转表!A:G,7,FALSE)=0,0,VLOOKUP(VLOOKUP(B248,属性中转表!A:G,7,FALSE),属性中转表!$K$2:$P$21,4,0)))+IFERROR(VLOOKUP(A248,英雄数据表!A:K,IF(武魂!B248&gt;=50,10,IF(武魂!B248&gt;=25,6)),0),0))</f>
        <v>,"dpspro":100</v>
      </c>
      <c r="K248" s="32" t="str">
        <f t="shared" si="15"/>
        <v>"atk":300,"hp":5000,"undpspro":100,"pvpdpspro":50,"pvpundpspro":50,"dpspro":100</v>
      </c>
      <c r="L248" s="20" t="str">
        <f>IF(B248&gt;=50,VLOOKUP(A248,英雄数据表!A:L,11,FALSE),IF(B248&gt;=25,VLOOKUP(A248,英雄数据表!A:L,7,0),""))</f>
        <v>"1109601004"</v>
      </c>
      <c r="M248" s="20" t="str">
        <f>IFERROR(VLOOKUP(B248,属性中转表!$K$2:$O$21,5,FALSE),"")</f>
        <v/>
      </c>
      <c r="N248" s="20" t="str">
        <f>IF(B248=25,VLOOKUP(A248,英雄数据表!A:L,8,FALSE),IF(B248=50,VLOOKUP(A248,英雄数据表!A:L,12,0),""))</f>
        <v/>
      </c>
    </row>
    <row r="249" spans="1:14" x14ac:dyDescent="0.3">
      <c r="A249" s="20">
        <v>11096</v>
      </c>
      <c r="B249" s="21">
        <f t="shared" si="12"/>
        <v>48</v>
      </c>
      <c r="C249" s="21">
        <v>5</v>
      </c>
      <c r="D249" s="21">
        <f>VLOOKUP(A249,英雄数据表!A:D,4,0)</f>
        <v>1</v>
      </c>
      <c r="E249" s="20" t="str">
        <f>VLOOKUP(A249,英雄数据表!A:C,3,0)</f>
        <v>冻劫秘镰</v>
      </c>
      <c r="F249" s="20">
        <f t="shared" si="13"/>
        <v>11096</v>
      </c>
      <c r="G249" s="20">
        <f t="shared" si="14"/>
        <v>11096</v>
      </c>
      <c r="H249" s="21" t="str">
        <f>VLOOKUP(B249,属性中转表!A:F,6,FALSE)</f>
        <v>"hp":172800,"atk":4800</v>
      </c>
      <c r="I249" s="20" t="str">
        <f>IF(VLOOKUP(B249,属性中转表!A:G,7,FALSE)=0,"",VLOOKUP(VLOOKUP(B249,属性中转表!A:G,7,FALSE),属性中转表!$K$2:$P$21,6,0))&amp;IF(VLOOKUP(B249,属性中转表!A:G,7,FALSE)&gt;=50,VLOOKUP(A249,英雄数据表!A:K,9,0),IF(VLOOKUP(B249,属性中转表!A:G,7,FALSE)&gt;=25,VLOOKUP(A249,英雄数据表!A:K,5,0),""))</f>
        <v>"atk":300,"hp":5000,"undpspro":100,"pvpdpspro":50,"pvpundpspro":50</v>
      </c>
      <c r="J249" s="20" t="str">
        <f>IF(I249="","",属性中转表!$I$1&amp;(IF(VLOOKUP(B249,属性中转表!A:G,7,FALSE)=0,0,VLOOKUP(VLOOKUP(B249,属性中转表!A:G,7,FALSE),属性中转表!$K$2:$P$21,4,0)))+IFERROR(VLOOKUP(A249,英雄数据表!A:K,IF(武魂!B249&gt;=50,10,IF(武魂!B249&gt;=25,6)),0),0))</f>
        <v>,"dpspro":100</v>
      </c>
      <c r="K249" s="32" t="str">
        <f t="shared" si="15"/>
        <v>"atk":300,"hp":5000,"undpspro":100,"pvpdpspro":50,"pvpundpspro":50,"dpspro":100</v>
      </c>
      <c r="L249" s="20" t="str">
        <f>IF(B249&gt;=50,VLOOKUP(A249,英雄数据表!A:L,11,FALSE),IF(B249&gt;=25,VLOOKUP(A249,英雄数据表!A:L,7,0),""))</f>
        <v>"1109601004"</v>
      </c>
      <c r="M249" s="20" t="str">
        <f>IFERROR(VLOOKUP(B249,属性中转表!$K$2:$O$21,5,FALSE),"")</f>
        <v/>
      </c>
      <c r="N249" s="20" t="str">
        <f>IF(B249=25,VLOOKUP(A249,英雄数据表!A:L,8,FALSE),IF(B249=50,VLOOKUP(A249,英雄数据表!A:L,12,0),""))</f>
        <v/>
      </c>
    </row>
    <row r="250" spans="1:14" x14ac:dyDescent="0.3">
      <c r="A250" s="20">
        <v>11096</v>
      </c>
      <c r="B250" s="21">
        <f t="shared" si="12"/>
        <v>49</v>
      </c>
      <c r="C250" s="21">
        <v>5</v>
      </c>
      <c r="D250" s="21">
        <f>VLOOKUP(A250,英雄数据表!A:D,4,0)</f>
        <v>1</v>
      </c>
      <c r="E250" s="20" t="str">
        <f>VLOOKUP(A250,英雄数据表!A:C,3,0)</f>
        <v>冻劫秘镰</v>
      </c>
      <c r="F250" s="20">
        <f t="shared" si="13"/>
        <v>11096</v>
      </c>
      <c r="G250" s="20">
        <f t="shared" si="14"/>
        <v>11096</v>
      </c>
      <c r="H250" s="21" t="str">
        <f>VLOOKUP(B250,属性中转表!A:F,6,FALSE)</f>
        <v>"hp":178200,"atk":4950</v>
      </c>
      <c r="I250" s="20" t="str">
        <f>IF(VLOOKUP(B250,属性中转表!A:G,7,FALSE)=0,"",VLOOKUP(VLOOKUP(B250,属性中转表!A:G,7,FALSE),属性中转表!$K$2:$P$21,6,0))&amp;IF(VLOOKUP(B250,属性中转表!A:G,7,FALSE)&gt;=50,VLOOKUP(A250,英雄数据表!A:K,9,0),IF(VLOOKUP(B250,属性中转表!A:G,7,FALSE)&gt;=25,VLOOKUP(A250,英雄数据表!A:K,5,0),""))</f>
        <v>"atk":300,"hp":5000,"undpspro":100,"pvpdpspro":50,"pvpundpspro":50</v>
      </c>
      <c r="J250" s="20" t="str">
        <f>IF(I250="","",属性中转表!$I$1&amp;(IF(VLOOKUP(B250,属性中转表!A:G,7,FALSE)=0,0,VLOOKUP(VLOOKUP(B250,属性中转表!A:G,7,FALSE),属性中转表!$K$2:$P$21,4,0)))+IFERROR(VLOOKUP(A250,英雄数据表!A:K,IF(武魂!B250&gt;=50,10,IF(武魂!B250&gt;=25,6)),0),0))</f>
        <v>,"dpspro":100</v>
      </c>
      <c r="K250" s="32" t="str">
        <f t="shared" si="15"/>
        <v>"atk":300,"hp":5000,"undpspro":100,"pvpdpspro":50,"pvpundpspro":50,"dpspro":100</v>
      </c>
      <c r="L250" s="20" t="str">
        <f>IF(B250&gt;=50,VLOOKUP(A250,英雄数据表!A:L,11,FALSE),IF(B250&gt;=25,VLOOKUP(A250,英雄数据表!A:L,7,0),""))</f>
        <v>"1109601004"</v>
      </c>
      <c r="M250" s="20" t="str">
        <f>IFERROR(VLOOKUP(B250,属性中转表!$K$2:$O$21,5,FALSE),"")</f>
        <v/>
      </c>
      <c r="N250" s="20" t="str">
        <f>IF(B250=25,VLOOKUP(A250,英雄数据表!A:L,8,FALSE),IF(B250=50,VLOOKUP(A250,英雄数据表!A:L,12,0),""))</f>
        <v/>
      </c>
    </row>
    <row r="251" spans="1:14" x14ac:dyDescent="0.3">
      <c r="A251" s="20">
        <v>11096</v>
      </c>
      <c r="B251" s="21">
        <f t="shared" si="12"/>
        <v>50</v>
      </c>
      <c r="C251" s="21">
        <v>5</v>
      </c>
      <c r="D251" s="21">
        <f>VLOOKUP(A251,英雄数据表!A:D,4,0)</f>
        <v>1</v>
      </c>
      <c r="E251" s="20" t="str">
        <f>VLOOKUP(A251,英雄数据表!A:C,3,0)</f>
        <v>冻劫秘镰</v>
      </c>
      <c r="F251" s="20">
        <f t="shared" si="13"/>
        <v>11096</v>
      </c>
      <c r="G251" s="20">
        <f t="shared" si="14"/>
        <v>11096</v>
      </c>
      <c r="H251" s="21" t="str">
        <f>VLOOKUP(B251,属性中转表!A:F,6,FALSE)</f>
        <v>"hp":183600,"atk":5100</v>
      </c>
      <c r="I251" s="20" t="str">
        <f>IF(VLOOKUP(B251,属性中转表!A:G,7,FALSE)=0,"",VLOOKUP(VLOOKUP(B251,属性中转表!A:G,7,FALSE),属性中转表!$K$2:$P$21,6,0))&amp;IF(VLOOKUP(B251,属性中转表!A:G,7,FALSE)&gt;=50,VLOOKUP(A251,英雄数据表!A:K,9,0),IF(VLOOKUP(B251,属性中转表!A:G,7,FALSE)&gt;=25,VLOOKUP(A251,英雄数据表!A:K,5,0),""))</f>
        <v>"atk":300,"hp":5000,"undpspro":100,"pvpdpspro":50,"pvpundpspro":50</v>
      </c>
      <c r="J251" s="20" t="str">
        <f>IF(I251="","",属性中转表!$I$1&amp;(IF(VLOOKUP(B251,属性中转表!A:G,7,FALSE)=0,0,VLOOKUP(VLOOKUP(B251,属性中转表!A:G,7,FALSE),属性中转表!$K$2:$P$21,4,0)))+IFERROR(VLOOKUP(A251,英雄数据表!A:K,IF(武魂!B251&gt;=50,10,IF(武魂!B251&gt;=25,6)),0),0))</f>
        <v>,"dpspro":100</v>
      </c>
      <c r="K251" s="32" t="str">
        <f t="shared" si="15"/>
        <v>"atk":300,"hp":5000,"undpspro":100,"pvpdpspro":50,"pvpundpspro":50,"dpspro":100</v>
      </c>
      <c r="L251" s="20" t="str">
        <f>IF(B251&gt;=50,VLOOKUP(A251,英雄数据表!A:L,11,FALSE),IF(B251&gt;=25,VLOOKUP(A251,英雄数据表!A:L,7,0),""))</f>
        <v>"1109602004"</v>
      </c>
      <c r="M251" s="20" t="str">
        <f>IFERROR(VLOOKUP(B251,属性中转表!$K$2:$O$21,5,FALSE),"")</f>
        <v/>
      </c>
      <c r="N251" s="20" t="str">
        <f>IF(B251=25,VLOOKUP(A251,英雄数据表!A:L,8,FALSE),IF(B251=50,VLOOKUP(A251,英雄数据表!A:L,12,0),""))</f>
        <v>冷血督军将深度冻结已经被冰冻的目标，其普攻攻击的目标如果已经被冰冻，则有50%概率冰冻目标2回合</v>
      </c>
    </row>
    <row r="252" spans="1:14" x14ac:dyDescent="0.3">
      <c r="A252" s="20">
        <v>11096</v>
      </c>
      <c r="B252" s="21">
        <f t="shared" si="12"/>
        <v>51</v>
      </c>
      <c r="C252" s="21">
        <v>5</v>
      </c>
      <c r="D252" s="21">
        <f>VLOOKUP(A252,英雄数据表!A:D,4,0)</f>
        <v>1</v>
      </c>
      <c r="E252" s="20" t="str">
        <f>VLOOKUP(A252,英雄数据表!A:C,3,0)</f>
        <v>冻劫秘镰</v>
      </c>
      <c r="F252" s="20">
        <f t="shared" si="13"/>
        <v>11096</v>
      </c>
      <c r="G252" s="20">
        <f t="shared" si="14"/>
        <v>11096</v>
      </c>
      <c r="H252" s="21" t="str">
        <f>VLOOKUP(B252,属性中转表!A:F,6,FALSE)</f>
        <v>"hp":189000,"atk":5250</v>
      </c>
      <c r="I252" s="20" t="str">
        <f>IF(VLOOKUP(B252,属性中转表!A:G,7,FALSE)=0,"",VLOOKUP(VLOOKUP(B252,属性中转表!A:G,7,FALSE),属性中转表!$K$2:$P$21,6,0))&amp;IF(VLOOKUP(B252,属性中转表!A:G,7,FALSE)&gt;=50,VLOOKUP(A252,英雄数据表!A:K,9,0),IF(VLOOKUP(B252,属性中转表!A:G,7,FALSE)&gt;=25,VLOOKUP(A252,英雄数据表!A:K,5,0),""))</f>
        <v>"atk":300,"hp":5000,"undpspro":100,"pvpdpspro":50,"pvpundpspro":50</v>
      </c>
      <c r="J252" s="20" t="str">
        <f>IF(I252="","",属性中转表!$I$1&amp;(IF(VLOOKUP(B252,属性中转表!A:G,7,FALSE)=0,0,VLOOKUP(VLOOKUP(B252,属性中转表!A:G,7,FALSE),属性中转表!$K$2:$P$21,4,0)))+IFERROR(VLOOKUP(A252,英雄数据表!A:K,IF(武魂!B252&gt;=50,10,IF(武魂!B252&gt;=25,6)),0),0))</f>
        <v>,"dpspro":100</v>
      </c>
      <c r="K252" s="32" t="str">
        <f t="shared" si="15"/>
        <v>"atk":300,"hp":5000,"undpspro":100,"pvpdpspro":50,"pvpundpspro":50,"dpspro":100</v>
      </c>
      <c r="L252" s="20" t="str">
        <f>IF(B252&gt;=50,VLOOKUP(A252,英雄数据表!A:L,11,FALSE),IF(B252&gt;=25,VLOOKUP(A252,英雄数据表!A:L,7,0),""))</f>
        <v>"1109602004"</v>
      </c>
      <c r="M252" s="20" t="str">
        <f>IFERROR(VLOOKUP(B252,属性中转表!$K$2:$O$21,5,FALSE),"")</f>
        <v/>
      </c>
      <c r="N252" s="20" t="str">
        <f>IF(B252=25,VLOOKUP(A252,英雄数据表!A:L,8,FALSE),IF(B252=50,VLOOKUP(A252,英雄数据表!A:L,12,0),""))</f>
        <v/>
      </c>
    </row>
    <row r="253" spans="1:14" x14ac:dyDescent="0.3">
      <c r="A253" s="20">
        <v>11096</v>
      </c>
      <c r="B253" s="21">
        <f t="shared" si="12"/>
        <v>52</v>
      </c>
      <c r="C253" s="21">
        <v>5</v>
      </c>
      <c r="D253" s="21">
        <f>VLOOKUP(A253,英雄数据表!A:D,4,0)</f>
        <v>1</v>
      </c>
      <c r="E253" s="20" t="str">
        <f>VLOOKUP(A253,英雄数据表!A:C,3,0)</f>
        <v>冻劫秘镰</v>
      </c>
      <c r="F253" s="20">
        <f t="shared" si="13"/>
        <v>11096</v>
      </c>
      <c r="G253" s="20">
        <f t="shared" si="14"/>
        <v>11096</v>
      </c>
      <c r="H253" s="21" t="str">
        <f>VLOOKUP(B253,属性中转表!A:F,6,FALSE)</f>
        <v>"hp":194400,"atk":5400</v>
      </c>
      <c r="I253" s="20" t="str">
        <f>IF(VLOOKUP(B253,属性中转表!A:G,7,FALSE)=0,"",VLOOKUP(VLOOKUP(B253,属性中转表!A:G,7,FALSE),属性中转表!$K$2:$P$21,6,0))&amp;IF(VLOOKUP(B253,属性中转表!A:G,7,FALSE)&gt;=50,VLOOKUP(A253,英雄数据表!A:K,9,0),IF(VLOOKUP(B253,属性中转表!A:G,7,FALSE)&gt;=25,VLOOKUP(A253,英雄数据表!A:K,5,0),""))</f>
        <v>"atk":300,"hp":5000,"undpspro":100,"pvpdpspro":50,"pvpundpspro":50</v>
      </c>
      <c r="J253" s="20" t="str">
        <f>IF(I253="","",属性中转表!$I$1&amp;(IF(VLOOKUP(B253,属性中转表!A:G,7,FALSE)=0,0,VLOOKUP(VLOOKUP(B253,属性中转表!A:G,7,FALSE),属性中转表!$K$2:$P$21,4,0)))+IFERROR(VLOOKUP(A253,英雄数据表!A:K,IF(武魂!B253&gt;=50,10,IF(武魂!B253&gt;=25,6)),0),0))</f>
        <v>,"dpspro":100</v>
      </c>
      <c r="K253" s="32" t="str">
        <f t="shared" si="15"/>
        <v>"atk":300,"hp":5000,"undpspro":100,"pvpdpspro":50,"pvpundpspro":50,"dpspro":100</v>
      </c>
      <c r="L253" s="20" t="str">
        <f>IF(B253&gt;=50,VLOOKUP(A253,英雄数据表!A:L,11,FALSE),IF(B253&gt;=25,VLOOKUP(A253,英雄数据表!A:L,7,0),""))</f>
        <v>"1109602004"</v>
      </c>
      <c r="M253" s="20" t="str">
        <f>IFERROR(VLOOKUP(B253,属性中转表!$K$2:$O$21,5,FALSE),"")</f>
        <v/>
      </c>
      <c r="N253" s="20" t="str">
        <f>IF(B253=25,VLOOKUP(A253,英雄数据表!A:L,8,FALSE),IF(B253=50,VLOOKUP(A253,英雄数据表!A:L,12,0),""))</f>
        <v/>
      </c>
    </row>
    <row r="254" spans="1:14" x14ac:dyDescent="0.3">
      <c r="A254" s="20">
        <v>11096</v>
      </c>
      <c r="B254" s="21">
        <f t="shared" si="12"/>
        <v>53</v>
      </c>
      <c r="C254" s="21">
        <v>5</v>
      </c>
      <c r="D254" s="21">
        <f>VLOOKUP(A254,英雄数据表!A:D,4,0)</f>
        <v>1</v>
      </c>
      <c r="E254" s="20" t="str">
        <f>VLOOKUP(A254,英雄数据表!A:C,3,0)</f>
        <v>冻劫秘镰</v>
      </c>
      <c r="F254" s="20">
        <f t="shared" si="13"/>
        <v>11096</v>
      </c>
      <c r="G254" s="20">
        <f t="shared" si="14"/>
        <v>11096</v>
      </c>
      <c r="H254" s="21" t="str">
        <f>VLOOKUP(B254,属性中转表!A:F,6,FALSE)</f>
        <v>"hp":199800,"atk":5550</v>
      </c>
      <c r="I254" s="20" t="str">
        <f>IF(VLOOKUP(B254,属性中转表!A:G,7,FALSE)=0,"",VLOOKUP(VLOOKUP(B254,属性中转表!A:G,7,FALSE),属性中转表!$K$2:$P$21,6,0))&amp;IF(VLOOKUP(B254,属性中转表!A:G,7,FALSE)&gt;=50,VLOOKUP(A254,英雄数据表!A:K,9,0),IF(VLOOKUP(B254,属性中转表!A:G,7,FALSE)&gt;=25,VLOOKUP(A254,英雄数据表!A:K,5,0),""))</f>
        <v>"atk":300,"hp":5000,"undpspro":100,"pvpdpspro":50,"pvpundpspro":50</v>
      </c>
      <c r="J254" s="20" t="str">
        <f>IF(I254="","",属性中转表!$I$1&amp;(IF(VLOOKUP(B254,属性中转表!A:G,7,FALSE)=0,0,VLOOKUP(VLOOKUP(B254,属性中转表!A:G,7,FALSE),属性中转表!$K$2:$P$21,4,0)))+IFERROR(VLOOKUP(A254,英雄数据表!A:K,IF(武魂!B254&gt;=50,10,IF(武魂!B254&gt;=25,6)),0),0))</f>
        <v>,"dpspro":100</v>
      </c>
      <c r="K254" s="32" t="str">
        <f t="shared" si="15"/>
        <v>"atk":300,"hp":5000,"undpspro":100,"pvpdpspro":50,"pvpundpspro":50,"dpspro":100</v>
      </c>
      <c r="L254" s="20" t="str">
        <f>IF(B254&gt;=50,VLOOKUP(A254,英雄数据表!A:L,11,FALSE),IF(B254&gt;=25,VLOOKUP(A254,英雄数据表!A:L,7,0),""))</f>
        <v>"1109602004"</v>
      </c>
      <c r="M254" s="20" t="str">
        <f>IFERROR(VLOOKUP(B254,属性中转表!$K$2:$O$21,5,FALSE),"")</f>
        <v/>
      </c>
      <c r="N254" s="20" t="str">
        <f>IF(B254=25,VLOOKUP(A254,英雄数据表!A:L,8,FALSE),IF(B254=50,VLOOKUP(A254,英雄数据表!A:L,12,0),""))</f>
        <v/>
      </c>
    </row>
    <row r="255" spans="1:14" x14ac:dyDescent="0.3">
      <c r="A255" s="20">
        <v>11096</v>
      </c>
      <c r="B255" s="21">
        <f t="shared" si="12"/>
        <v>54</v>
      </c>
      <c r="C255" s="21">
        <v>5</v>
      </c>
      <c r="D255" s="21">
        <f>VLOOKUP(A255,英雄数据表!A:D,4,0)</f>
        <v>1</v>
      </c>
      <c r="E255" s="20" t="str">
        <f>VLOOKUP(A255,英雄数据表!A:C,3,0)</f>
        <v>冻劫秘镰</v>
      </c>
      <c r="F255" s="20">
        <f t="shared" si="13"/>
        <v>11096</v>
      </c>
      <c r="G255" s="20">
        <f t="shared" si="14"/>
        <v>11096</v>
      </c>
      <c r="H255" s="21" t="str">
        <f>VLOOKUP(B255,属性中转表!A:F,6,FALSE)</f>
        <v>"hp":205200,"atk":5700</v>
      </c>
      <c r="I255" s="20" t="str">
        <f>IF(VLOOKUP(B255,属性中转表!A:G,7,FALSE)=0,"",VLOOKUP(VLOOKUP(B255,属性中转表!A:G,7,FALSE),属性中转表!$K$2:$P$21,6,0))&amp;IF(VLOOKUP(B255,属性中转表!A:G,7,FALSE)&gt;=50,VLOOKUP(A255,英雄数据表!A:K,9,0),IF(VLOOKUP(B255,属性中转表!A:G,7,FALSE)&gt;=25,VLOOKUP(A255,英雄数据表!A:K,5,0),""))</f>
        <v>"atk":300,"hp":5000,"undpspro":100,"pvpdpspro":50,"pvpundpspro":50</v>
      </c>
      <c r="J255" s="20" t="str">
        <f>IF(I255="","",属性中转表!$I$1&amp;(IF(VLOOKUP(B255,属性中转表!A:G,7,FALSE)=0,0,VLOOKUP(VLOOKUP(B255,属性中转表!A:G,7,FALSE),属性中转表!$K$2:$P$21,4,0)))+IFERROR(VLOOKUP(A255,英雄数据表!A:K,IF(武魂!B255&gt;=50,10,IF(武魂!B255&gt;=25,6)),0),0))</f>
        <v>,"dpspro":100</v>
      </c>
      <c r="K255" s="32" t="str">
        <f t="shared" si="15"/>
        <v>"atk":300,"hp":5000,"undpspro":100,"pvpdpspro":50,"pvpundpspro":50,"dpspro":100</v>
      </c>
      <c r="L255" s="20" t="str">
        <f>IF(B255&gt;=50,VLOOKUP(A255,英雄数据表!A:L,11,FALSE),IF(B255&gt;=25,VLOOKUP(A255,英雄数据表!A:L,7,0),""))</f>
        <v>"1109602004"</v>
      </c>
      <c r="M255" s="20" t="str">
        <f>IFERROR(VLOOKUP(B255,属性中转表!$K$2:$O$21,5,FALSE),"")</f>
        <v/>
      </c>
      <c r="N255" s="20" t="str">
        <f>IF(B255=25,VLOOKUP(A255,英雄数据表!A:L,8,FALSE),IF(B255=50,VLOOKUP(A255,英雄数据表!A:L,12,0),""))</f>
        <v/>
      </c>
    </row>
    <row r="256" spans="1:14" x14ac:dyDescent="0.3">
      <c r="A256" s="20">
        <v>11096</v>
      </c>
      <c r="B256" s="21">
        <f t="shared" si="12"/>
        <v>55</v>
      </c>
      <c r="C256" s="21">
        <v>5</v>
      </c>
      <c r="D256" s="21">
        <f>VLOOKUP(A256,英雄数据表!A:D,4,0)</f>
        <v>1</v>
      </c>
      <c r="E256" s="20" t="str">
        <f>VLOOKUP(A256,英雄数据表!A:C,3,0)</f>
        <v>冻劫秘镰</v>
      </c>
      <c r="F256" s="20">
        <f t="shared" si="13"/>
        <v>11096</v>
      </c>
      <c r="G256" s="20">
        <f t="shared" si="14"/>
        <v>11096</v>
      </c>
      <c r="H256" s="21" t="str">
        <f>VLOOKUP(B256,属性中转表!A:F,6,FALSE)</f>
        <v>"hp":210600,"atk":5850</v>
      </c>
      <c r="I256" s="20" t="str">
        <f>IF(VLOOKUP(B256,属性中转表!A:G,7,FALSE)=0,"",VLOOKUP(VLOOKUP(B256,属性中转表!A:G,7,FALSE),属性中转表!$K$2:$P$21,6,0))&amp;IF(VLOOKUP(B256,属性中转表!A:G,7,FALSE)&gt;=50,VLOOKUP(A256,英雄数据表!A:K,9,0),IF(VLOOKUP(B256,属性中转表!A:G,7,FALSE)&gt;=25,VLOOKUP(A256,英雄数据表!A:K,5,0),""))</f>
        <v>"atk":300,"hp":5000,"undpspro":150,"pvpdpspro":50,"pvpundpspro":50</v>
      </c>
      <c r="J256" s="20" t="str">
        <f>IF(I256="","",属性中转表!$I$1&amp;(IF(VLOOKUP(B256,属性中转表!A:G,7,FALSE)=0,0,VLOOKUP(VLOOKUP(B256,属性中转表!A:G,7,FALSE),属性中转表!$K$2:$P$21,4,0)))+IFERROR(VLOOKUP(A256,英雄数据表!A:K,IF(武魂!B256&gt;=50,10,IF(武魂!B256&gt;=25,6)),0),0))</f>
        <v>,"dpspro":100</v>
      </c>
      <c r="K256" s="32" t="str">
        <f t="shared" si="15"/>
        <v>"atk":300,"hp":5000,"undpspro":150,"pvpdpspro":50,"pvpundpspro":50,"dpspro":100</v>
      </c>
      <c r="L256" s="20" t="str">
        <f>IF(B256&gt;=50,VLOOKUP(A256,英雄数据表!A:L,11,FALSE),IF(B256&gt;=25,VLOOKUP(A256,英雄数据表!A:L,7,0),""))</f>
        <v>"1109602004"</v>
      </c>
      <c r="M256" s="20" t="str">
        <f>IFERROR(VLOOKUP(B256,属性中转表!$K$2:$O$21,5,FALSE),"")</f>
        <v>"undpspro":50</v>
      </c>
      <c r="N256" s="20" t="str">
        <f>IF(B256=25,VLOOKUP(A256,英雄数据表!A:L,8,FALSE),IF(B256=50,VLOOKUP(A256,英雄数据表!A:L,12,0),""))</f>
        <v/>
      </c>
    </row>
    <row r="257" spans="1:14" x14ac:dyDescent="0.3">
      <c r="A257" s="20">
        <v>11096</v>
      </c>
      <c r="B257" s="21">
        <f t="shared" si="12"/>
        <v>56</v>
      </c>
      <c r="C257" s="21">
        <v>5</v>
      </c>
      <c r="D257" s="21">
        <f>VLOOKUP(A257,英雄数据表!A:D,4,0)</f>
        <v>1</v>
      </c>
      <c r="E257" s="20" t="str">
        <f>VLOOKUP(A257,英雄数据表!A:C,3,0)</f>
        <v>冻劫秘镰</v>
      </c>
      <c r="F257" s="20">
        <f t="shared" si="13"/>
        <v>11096</v>
      </c>
      <c r="G257" s="20">
        <f t="shared" si="14"/>
        <v>11096</v>
      </c>
      <c r="H257" s="21" t="str">
        <f>VLOOKUP(B257,属性中转表!A:F,6,FALSE)</f>
        <v>"hp":216000,"atk":6000</v>
      </c>
      <c r="I257" s="20" t="str">
        <f>IF(VLOOKUP(B257,属性中转表!A:G,7,FALSE)=0,"",VLOOKUP(VLOOKUP(B257,属性中转表!A:G,7,FALSE),属性中转表!$K$2:$P$21,6,0))&amp;IF(VLOOKUP(B257,属性中转表!A:G,7,FALSE)&gt;=50,VLOOKUP(A257,英雄数据表!A:K,9,0),IF(VLOOKUP(B257,属性中转表!A:G,7,FALSE)&gt;=25,VLOOKUP(A257,英雄数据表!A:K,5,0),""))</f>
        <v>"atk":300,"hp":5000,"undpspro":150,"pvpdpspro":50,"pvpundpspro":50</v>
      </c>
      <c r="J257" s="20" t="str">
        <f>IF(I257="","",属性中转表!$I$1&amp;(IF(VLOOKUP(B257,属性中转表!A:G,7,FALSE)=0,0,VLOOKUP(VLOOKUP(B257,属性中转表!A:G,7,FALSE),属性中转表!$K$2:$P$21,4,0)))+IFERROR(VLOOKUP(A257,英雄数据表!A:K,IF(武魂!B257&gt;=50,10,IF(武魂!B257&gt;=25,6)),0),0))</f>
        <v>,"dpspro":100</v>
      </c>
      <c r="K257" s="32" t="str">
        <f t="shared" si="15"/>
        <v>"atk":300,"hp":5000,"undpspro":150,"pvpdpspro":50,"pvpundpspro":50,"dpspro":100</v>
      </c>
      <c r="L257" s="20" t="str">
        <f>IF(B257&gt;=50,VLOOKUP(A257,英雄数据表!A:L,11,FALSE),IF(B257&gt;=25,VLOOKUP(A257,英雄数据表!A:L,7,0),""))</f>
        <v>"1109602004"</v>
      </c>
      <c r="M257" s="20" t="str">
        <f>IFERROR(VLOOKUP(B257,属性中转表!$K$2:$O$21,5,FALSE),"")</f>
        <v/>
      </c>
      <c r="N257" s="20" t="str">
        <f>IF(B257=25,VLOOKUP(A257,英雄数据表!A:L,8,FALSE),IF(B257=50,VLOOKUP(A257,英雄数据表!A:L,12,0),""))</f>
        <v/>
      </c>
    </row>
    <row r="258" spans="1:14" x14ac:dyDescent="0.3">
      <c r="A258" s="20">
        <v>11096</v>
      </c>
      <c r="B258" s="21">
        <f t="shared" si="12"/>
        <v>57</v>
      </c>
      <c r="C258" s="21">
        <v>5</v>
      </c>
      <c r="D258" s="21">
        <f>VLOOKUP(A258,英雄数据表!A:D,4,0)</f>
        <v>1</v>
      </c>
      <c r="E258" s="20" t="str">
        <f>VLOOKUP(A258,英雄数据表!A:C,3,0)</f>
        <v>冻劫秘镰</v>
      </c>
      <c r="F258" s="20">
        <f t="shared" si="13"/>
        <v>11096</v>
      </c>
      <c r="G258" s="20">
        <f t="shared" si="14"/>
        <v>11096</v>
      </c>
      <c r="H258" s="21" t="str">
        <f>VLOOKUP(B258,属性中转表!A:F,6,FALSE)</f>
        <v>"hp":221400,"atk":6150</v>
      </c>
      <c r="I258" s="20" t="str">
        <f>IF(VLOOKUP(B258,属性中转表!A:G,7,FALSE)=0,"",VLOOKUP(VLOOKUP(B258,属性中转表!A:G,7,FALSE),属性中转表!$K$2:$P$21,6,0))&amp;IF(VLOOKUP(B258,属性中转表!A:G,7,FALSE)&gt;=50,VLOOKUP(A258,英雄数据表!A:K,9,0),IF(VLOOKUP(B258,属性中转表!A:G,7,FALSE)&gt;=25,VLOOKUP(A258,英雄数据表!A:K,5,0),""))</f>
        <v>"atk":300,"hp":5000,"undpspro":150,"pvpdpspro":50,"pvpundpspro":50</v>
      </c>
      <c r="J258" s="20" t="str">
        <f>IF(I258="","",属性中转表!$I$1&amp;(IF(VLOOKUP(B258,属性中转表!A:G,7,FALSE)=0,0,VLOOKUP(VLOOKUP(B258,属性中转表!A:G,7,FALSE),属性中转表!$K$2:$P$21,4,0)))+IFERROR(VLOOKUP(A258,英雄数据表!A:K,IF(武魂!B258&gt;=50,10,IF(武魂!B258&gt;=25,6)),0),0))</f>
        <v>,"dpspro":100</v>
      </c>
      <c r="K258" s="32" t="str">
        <f t="shared" si="15"/>
        <v>"atk":300,"hp":5000,"undpspro":150,"pvpdpspro":50,"pvpundpspro":50,"dpspro":100</v>
      </c>
      <c r="L258" s="20" t="str">
        <f>IF(B258&gt;=50,VLOOKUP(A258,英雄数据表!A:L,11,FALSE),IF(B258&gt;=25,VLOOKUP(A258,英雄数据表!A:L,7,0),""))</f>
        <v>"1109602004"</v>
      </c>
      <c r="M258" s="20" t="str">
        <f>IFERROR(VLOOKUP(B258,属性中转表!$K$2:$O$21,5,FALSE),"")</f>
        <v/>
      </c>
      <c r="N258" s="20" t="str">
        <f>IF(B258=25,VLOOKUP(A258,英雄数据表!A:L,8,FALSE),IF(B258=50,VLOOKUP(A258,英雄数据表!A:L,12,0),""))</f>
        <v/>
      </c>
    </row>
    <row r="259" spans="1:14" x14ac:dyDescent="0.3">
      <c r="A259" s="20">
        <v>11096</v>
      </c>
      <c r="B259" s="21">
        <f t="shared" ref="B259:B422" si="16">IF(A259=A258,B258+1,1)</f>
        <v>58</v>
      </c>
      <c r="C259" s="21">
        <v>5</v>
      </c>
      <c r="D259" s="21">
        <f>VLOOKUP(A259,英雄数据表!A:D,4,0)</f>
        <v>1</v>
      </c>
      <c r="E259" s="20" t="str">
        <f>VLOOKUP(A259,英雄数据表!A:C,3,0)</f>
        <v>冻劫秘镰</v>
      </c>
      <c r="F259" s="20">
        <f t="shared" ref="F259:F422" si="17">A259</f>
        <v>11096</v>
      </c>
      <c r="G259" s="20">
        <f t="shared" ref="G259:G422" si="18">A259</f>
        <v>11096</v>
      </c>
      <c r="H259" s="21" t="str">
        <f>VLOOKUP(B259,属性中转表!A:F,6,FALSE)</f>
        <v>"hp":226800,"atk":6300</v>
      </c>
      <c r="I259" s="20" t="str">
        <f>IF(VLOOKUP(B259,属性中转表!A:G,7,FALSE)=0,"",VLOOKUP(VLOOKUP(B259,属性中转表!A:G,7,FALSE),属性中转表!$K$2:$P$21,6,0))&amp;IF(VLOOKUP(B259,属性中转表!A:G,7,FALSE)&gt;=50,VLOOKUP(A259,英雄数据表!A:K,9,0),IF(VLOOKUP(B259,属性中转表!A:G,7,FALSE)&gt;=25,VLOOKUP(A259,英雄数据表!A:K,5,0),""))</f>
        <v>"atk":300,"hp":5000,"undpspro":150,"pvpdpspro":50,"pvpundpspro":50</v>
      </c>
      <c r="J259" s="20" t="str">
        <f>IF(I259="","",属性中转表!$I$1&amp;(IF(VLOOKUP(B259,属性中转表!A:G,7,FALSE)=0,0,VLOOKUP(VLOOKUP(B259,属性中转表!A:G,7,FALSE),属性中转表!$K$2:$P$21,4,0)))+IFERROR(VLOOKUP(A259,英雄数据表!A:K,IF(武魂!B259&gt;=50,10,IF(武魂!B259&gt;=25,6)),0),0))</f>
        <v>,"dpspro":100</v>
      </c>
      <c r="K259" s="32" t="str">
        <f t="shared" ref="K259:K301" si="19">I259&amp;J259</f>
        <v>"atk":300,"hp":5000,"undpspro":150,"pvpdpspro":50,"pvpundpspro":50,"dpspro":100</v>
      </c>
      <c r="L259" s="20" t="str">
        <f>IF(B259&gt;=50,VLOOKUP(A259,英雄数据表!A:L,11,FALSE),IF(B259&gt;=25,VLOOKUP(A259,英雄数据表!A:L,7,0),""))</f>
        <v>"1109602004"</v>
      </c>
      <c r="M259" s="20" t="str">
        <f>IFERROR(VLOOKUP(B259,属性中转表!$K$2:$O$21,5,FALSE),"")</f>
        <v/>
      </c>
      <c r="N259" s="20" t="str">
        <f>IF(B259=25,VLOOKUP(A259,英雄数据表!A:L,8,FALSE),IF(B259=50,VLOOKUP(A259,英雄数据表!A:L,12,0),""))</f>
        <v/>
      </c>
    </row>
    <row r="260" spans="1:14" x14ac:dyDescent="0.3">
      <c r="A260" s="20">
        <v>11096</v>
      </c>
      <c r="B260" s="21">
        <f t="shared" si="16"/>
        <v>59</v>
      </c>
      <c r="C260" s="21">
        <v>5</v>
      </c>
      <c r="D260" s="21">
        <f>VLOOKUP(A260,英雄数据表!A:D,4,0)</f>
        <v>1</v>
      </c>
      <c r="E260" s="20" t="str">
        <f>VLOOKUP(A260,英雄数据表!A:C,3,0)</f>
        <v>冻劫秘镰</v>
      </c>
      <c r="F260" s="20">
        <f t="shared" si="17"/>
        <v>11096</v>
      </c>
      <c r="G260" s="20">
        <f t="shared" si="18"/>
        <v>11096</v>
      </c>
      <c r="H260" s="21" t="str">
        <f>VLOOKUP(B260,属性中转表!A:F,6,FALSE)</f>
        <v>"hp":232200,"atk":6450</v>
      </c>
      <c r="I260" s="20" t="str">
        <f>IF(VLOOKUP(B260,属性中转表!A:G,7,FALSE)=0,"",VLOOKUP(VLOOKUP(B260,属性中转表!A:G,7,FALSE),属性中转表!$K$2:$P$21,6,0))&amp;IF(VLOOKUP(B260,属性中转表!A:G,7,FALSE)&gt;=50,VLOOKUP(A260,英雄数据表!A:K,9,0),IF(VLOOKUP(B260,属性中转表!A:G,7,FALSE)&gt;=25,VLOOKUP(A260,英雄数据表!A:K,5,0),""))</f>
        <v>"atk":300,"hp":5000,"undpspro":150,"pvpdpspro":50,"pvpundpspro":50</v>
      </c>
      <c r="J260" s="20" t="str">
        <f>IF(I260="","",属性中转表!$I$1&amp;(IF(VLOOKUP(B260,属性中转表!A:G,7,FALSE)=0,0,VLOOKUP(VLOOKUP(B260,属性中转表!A:G,7,FALSE),属性中转表!$K$2:$P$21,4,0)))+IFERROR(VLOOKUP(A260,英雄数据表!A:K,IF(武魂!B260&gt;=50,10,IF(武魂!B260&gt;=25,6)),0),0))</f>
        <v>,"dpspro":100</v>
      </c>
      <c r="K260" s="32" t="str">
        <f t="shared" si="19"/>
        <v>"atk":300,"hp":5000,"undpspro":150,"pvpdpspro":50,"pvpundpspro":50,"dpspro":100</v>
      </c>
      <c r="L260" s="20" t="str">
        <f>IF(B260&gt;=50,VLOOKUP(A260,英雄数据表!A:L,11,FALSE),IF(B260&gt;=25,VLOOKUP(A260,英雄数据表!A:L,7,0),""))</f>
        <v>"1109602004"</v>
      </c>
      <c r="M260" s="20" t="str">
        <f>IFERROR(VLOOKUP(B260,属性中转表!$K$2:$O$21,5,FALSE),"")</f>
        <v/>
      </c>
      <c r="N260" s="20" t="str">
        <f>IF(B260=25,VLOOKUP(A260,英雄数据表!A:L,8,FALSE),IF(B260=50,VLOOKUP(A260,英雄数据表!A:L,12,0),""))</f>
        <v/>
      </c>
    </row>
    <row r="261" spans="1:14" x14ac:dyDescent="0.3">
      <c r="A261" s="20">
        <v>11096</v>
      </c>
      <c r="B261" s="21">
        <f t="shared" si="16"/>
        <v>60</v>
      </c>
      <c r="C261" s="21">
        <v>5</v>
      </c>
      <c r="D261" s="21">
        <f>VLOOKUP(A261,英雄数据表!A:D,4,0)</f>
        <v>1</v>
      </c>
      <c r="E261" s="20" t="str">
        <f>VLOOKUP(A261,英雄数据表!A:C,3,0)</f>
        <v>冻劫秘镰</v>
      </c>
      <c r="F261" s="20">
        <f t="shared" si="17"/>
        <v>11096</v>
      </c>
      <c r="G261" s="20">
        <f t="shared" si="18"/>
        <v>11096</v>
      </c>
      <c r="H261" s="21" t="str">
        <f>VLOOKUP(B261,属性中转表!A:F,6,FALSE)</f>
        <v>"hp":237600,"atk":6600</v>
      </c>
      <c r="I261" s="20" t="str">
        <f>IF(VLOOKUP(B261,属性中转表!A:G,7,FALSE)=0,"",VLOOKUP(VLOOKUP(B261,属性中转表!A:G,7,FALSE),属性中转表!$K$2:$P$21,6,0))&amp;IF(VLOOKUP(B261,属性中转表!A:G,7,FALSE)&gt;=50,VLOOKUP(A261,英雄数据表!A:K,9,0),IF(VLOOKUP(B261,属性中转表!A:G,7,FALSE)&gt;=25,VLOOKUP(A261,英雄数据表!A:K,5,0),""))</f>
        <v>"atk":300,"hp":5000,"undpspro":150,"pvpdpspro":50,"pvpundpspro":50</v>
      </c>
      <c r="J261" s="20" t="str">
        <f>IF(I261="","",属性中转表!$I$1&amp;(IF(VLOOKUP(B261,属性中转表!A:G,7,FALSE)=0,0,VLOOKUP(VLOOKUP(B261,属性中转表!A:G,7,FALSE),属性中转表!$K$2:$P$21,4,0)))+IFERROR(VLOOKUP(A261,英雄数据表!A:K,IF(武魂!B261&gt;=50,10,IF(武魂!B261&gt;=25,6)),0),0))</f>
        <v>,"dpspro":150</v>
      </c>
      <c r="K261" s="32" t="str">
        <f t="shared" si="19"/>
        <v>"atk":300,"hp":5000,"undpspro":150,"pvpdpspro":50,"pvpundpspro":50,"dpspro":150</v>
      </c>
      <c r="L261" s="20" t="str">
        <f>IF(B261&gt;=50,VLOOKUP(A261,英雄数据表!A:L,11,FALSE),IF(B261&gt;=25,VLOOKUP(A261,英雄数据表!A:L,7,0),""))</f>
        <v>"1109602004"</v>
      </c>
      <c r="M261" s="20" t="str">
        <f>IFERROR(VLOOKUP(B261,属性中转表!$K$2:$O$21,5,FALSE),"")</f>
        <v>"dpspro":50</v>
      </c>
      <c r="N261" s="20" t="str">
        <f>IF(B261=25,VLOOKUP(A261,英雄数据表!A:L,8,FALSE),IF(B261=50,VLOOKUP(A261,英雄数据表!A:L,12,0),""))</f>
        <v/>
      </c>
    </row>
    <row r="262" spans="1:14" x14ac:dyDescent="0.3">
      <c r="A262" s="20">
        <v>11096</v>
      </c>
      <c r="B262" s="21">
        <f t="shared" si="16"/>
        <v>61</v>
      </c>
      <c r="C262" s="21">
        <v>5</v>
      </c>
      <c r="D262" s="21">
        <f>VLOOKUP(A262,英雄数据表!A:D,4,0)</f>
        <v>1</v>
      </c>
      <c r="E262" s="20" t="str">
        <f>VLOOKUP(A262,英雄数据表!A:C,3,0)</f>
        <v>冻劫秘镰</v>
      </c>
      <c r="F262" s="20">
        <f t="shared" si="17"/>
        <v>11096</v>
      </c>
      <c r="G262" s="20">
        <f t="shared" si="18"/>
        <v>11096</v>
      </c>
      <c r="H262" s="21" t="str">
        <f>VLOOKUP(B262,属性中转表!A:F,6,FALSE)</f>
        <v>"hp":243000,"atk":6750</v>
      </c>
      <c r="I262" s="20" t="str">
        <f>IF(VLOOKUP(B262,属性中转表!A:G,7,FALSE)=0,"",VLOOKUP(VLOOKUP(B262,属性中转表!A:G,7,FALSE),属性中转表!$K$2:$P$21,6,0))&amp;IF(VLOOKUP(B262,属性中转表!A:G,7,FALSE)&gt;=50,VLOOKUP(A262,英雄数据表!A:K,9,0),IF(VLOOKUP(B262,属性中转表!A:G,7,FALSE)&gt;=25,VLOOKUP(A262,英雄数据表!A:K,5,0),""))</f>
        <v>"atk":300,"hp":5000,"undpspro":150,"pvpdpspro":50,"pvpundpspro":50</v>
      </c>
      <c r="J262" s="20" t="str">
        <f>IF(I262="","",属性中转表!$I$1&amp;(IF(VLOOKUP(B262,属性中转表!A:G,7,FALSE)=0,0,VLOOKUP(VLOOKUP(B262,属性中转表!A:G,7,FALSE),属性中转表!$K$2:$P$21,4,0)))+IFERROR(VLOOKUP(A262,英雄数据表!A:K,IF(武魂!B262&gt;=50,10,IF(武魂!B262&gt;=25,6)),0),0))</f>
        <v>,"dpspro":150</v>
      </c>
      <c r="K262" s="32" t="str">
        <f t="shared" si="19"/>
        <v>"atk":300,"hp":5000,"undpspro":150,"pvpdpspro":50,"pvpundpspro":50,"dpspro":150</v>
      </c>
      <c r="L262" s="20" t="str">
        <f>IF(B262&gt;=50,VLOOKUP(A262,英雄数据表!A:L,11,FALSE),IF(B262&gt;=25,VLOOKUP(A262,英雄数据表!A:L,7,0),""))</f>
        <v>"1109602004"</v>
      </c>
      <c r="M262" s="20" t="str">
        <f>IFERROR(VLOOKUP(B262,属性中转表!$K$2:$O$21,5,FALSE),"")</f>
        <v/>
      </c>
      <c r="N262" s="20" t="str">
        <f>IF(B262=25,VLOOKUP(A262,英雄数据表!A:L,8,FALSE),IF(B262=50,VLOOKUP(A262,英雄数据表!A:L,12,0),""))</f>
        <v/>
      </c>
    </row>
    <row r="263" spans="1:14" x14ac:dyDescent="0.3">
      <c r="A263" s="20">
        <v>11096</v>
      </c>
      <c r="B263" s="21">
        <f t="shared" si="16"/>
        <v>62</v>
      </c>
      <c r="C263" s="21">
        <v>5</v>
      </c>
      <c r="D263" s="21">
        <f>VLOOKUP(A263,英雄数据表!A:D,4,0)</f>
        <v>1</v>
      </c>
      <c r="E263" s="20" t="str">
        <f>VLOOKUP(A263,英雄数据表!A:C,3,0)</f>
        <v>冻劫秘镰</v>
      </c>
      <c r="F263" s="20">
        <f t="shared" si="17"/>
        <v>11096</v>
      </c>
      <c r="G263" s="20">
        <f t="shared" si="18"/>
        <v>11096</v>
      </c>
      <c r="H263" s="21" t="str">
        <f>VLOOKUP(B263,属性中转表!A:F,6,FALSE)</f>
        <v>"hp":248400,"atk":6900</v>
      </c>
      <c r="I263" s="20" t="str">
        <f>IF(VLOOKUP(B263,属性中转表!A:G,7,FALSE)=0,"",VLOOKUP(VLOOKUP(B263,属性中转表!A:G,7,FALSE),属性中转表!$K$2:$P$21,6,0))&amp;IF(VLOOKUP(B263,属性中转表!A:G,7,FALSE)&gt;=50,VLOOKUP(A263,英雄数据表!A:K,9,0),IF(VLOOKUP(B263,属性中转表!A:G,7,FALSE)&gt;=25,VLOOKUP(A263,英雄数据表!A:K,5,0),""))</f>
        <v>"atk":300,"hp":5000,"undpspro":150,"pvpdpspro":50,"pvpundpspro":50</v>
      </c>
      <c r="J263" s="20" t="str">
        <f>IF(I263="","",属性中转表!$I$1&amp;(IF(VLOOKUP(B263,属性中转表!A:G,7,FALSE)=0,0,VLOOKUP(VLOOKUP(B263,属性中转表!A:G,7,FALSE),属性中转表!$K$2:$P$21,4,0)))+IFERROR(VLOOKUP(A263,英雄数据表!A:K,IF(武魂!B263&gt;=50,10,IF(武魂!B263&gt;=25,6)),0),0))</f>
        <v>,"dpspro":150</v>
      </c>
      <c r="K263" s="32" t="str">
        <f t="shared" si="19"/>
        <v>"atk":300,"hp":5000,"undpspro":150,"pvpdpspro":50,"pvpundpspro":50,"dpspro":150</v>
      </c>
      <c r="L263" s="20" t="str">
        <f>IF(B263&gt;=50,VLOOKUP(A263,英雄数据表!A:L,11,FALSE),IF(B263&gt;=25,VLOOKUP(A263,英雄数据表!A:L,7,0),""))</f>
        <v>"1109602004"</v>
      </c>
      <c r="M263" s="20" t="str">
        <f>IFERROR(VLOOKUP(B263,属性中转表!$K$2:$O$21,5,FALSE),"")</f>
        <v/>
      </c>
      <c r="N263" s="20" t="str">
        <f>IF(B263=25,VLOOKUP(A263,英雄数据表!A:L,8,FALSE),IF(B263=50,VLOOKUP(A263,英雄数据表!A:L,12,0),""))</f>
        <v/>
      </c>
    </row>
    <row r="264" spans="1:14" x14ac:dyDescent="0.3">
      <c r="A264" s="20">
        <v>11096</v>
      </c>
      <c r="B264" s="21">
        <f t="shared" si="16"/>
        <v>63</v>
      </c>
      <c r="C264" s="21">
        <v>5</v>
      </c>
      <c r="D264" s="21">
        <f>VLOOKUP(A264,英雄数据表!A:D,4,0)</f>
        <v>1</v>
      </c>
      <c r="E264" s="20" t="str">
        <f>VLOOKUP(A264,英雄数据表!A:C,3,0)</f>
        <v>冻劫秘镰</v>
      </c>
      <c r="F264" s="20">
        <f t="shared" si="17"/>
        <v>11096</v>
      </c>
      <c r="G264" s="20">
        <f t="shared" si="18"/>
        <v>11096</v>
      </c>
      <c r="H264" s="21" t="str">
        <f>VLOOKUP(B264,属性中转表!A:F,6,FALSE)</f>
        <v>"hp":253800,"atk":7050</v>
      </c>
      <c r="I264" s="20" t="str">
        <f>IF(VLOOKUP(B264,属性中转表!A:G,7,FALSE)=0,"",VLOOKUP(VLOOKUP(B264,属性中转表!A:G,7,FALSE),属性中转表!$K$2:$P$21,6,0))&amp;IF(VLOOKUP(B264,属性中转表!A:G,7,FALSE)&gt;=50,VLOOKUP(A264,英雄数据表!A:K,9,0),IF(VLOOKUP(B264,属性中转表!A:G,7,FALSE)&gt;=25,VLOOKUP(A264,英雄数据表!A:K,5,0),""))</f>
        <v>"atk":300,"hp":5000,"undpspro":150,"pvpdpspro":50,"pvpundpspro":50</v>
      </c>
      <c r="J264" s="20" t="str">
        <f>IF(I264="","",属性中转表!$I$1&amp;(IF(VLOOKUP(B264,属性中转表!A:G,7,FALSE)=0,0,VLOOKUP(VLOOKUP(B264,属性中转表!A:G,7,FALSE),属性中转表!$K$2:$P$21,4,0)))+IFERROR(VLOOKUP(A264,英雄数据表!A:K,IF(武魂!B264&gt;=50,10,IF(武魂!B264&gt;=25,6)),0),0))</f>
        <v>,"dpspro":150</v>
      </c>
      <c r="K264" s="32" t="str">
        <f t="shared" si="19"/>
        <v>"atk":300,"hp":5000,"undpspro":150,"pvpdpspro":50,"pvpundpspro":50,"dpspro":150</v>
      </c>
      <c r="L264" s="20" t="str">
        <f>IF(B264&gt;=50,VLOOKUP(A264,英雄数据表!A:L,11,FALSE),IF(B264&gt;=25,VLOOKUP(A264,英雄数据表!A:L,7,0),""))</f>
        <v>"1109602004"</v>
      </c>
      <c r="M264" s="20" t="str">
        <f>IFERROR(VLOOKUP(B264,属性中转表!$K$2:$O$21,5,FALSE),"")</f>
        <v/>
      </c>
      <c r="N264" s="20" t="str">
        <f>IF(B264=25,VLOOKUP(A264,英雄数据表!A:L,8,FALSE),IF(B264=50,VLOOKUP(A264,英雄数据表!A:L,12,0),""))</f>
        <v/>
      </c>
    </row>
    <row r="265" spans="1:14" x14ac:dyDescent="0.3">
      <c r="A265" s="20">
        <v>11096</v>
      </c>
      <c r="B265" s="21">
        <f t="shared" si="16"/>
        <v>64</v>
      </c>
      <c r="C265" s="21">
        <v>5</v>
      </c>
      <c r="D265" s="21">
        <f>VLOOKUP(A265,英雄数据表!A:D,4,0)</f>
        <v>1</v>
      </c>
      <c r="E265" s="20" t="str">
        <f>VLOOKUP(A265,英雄数据表!A:C,3,0)</f>
        <v>冻劫秘镰</v>
      </c>
      <c r="F265" s="20">
        <f t="shared" si="17"/>
        <v>11096</v>
      </c>
      <c r="G265" s="20">
        <f t="shared" si="18"/>
        <v>11096</v>
      </c>
      <c r="H265" s="21" t="str">
        <f>VLOOKUP(B265,属性中转表!A:F,6,FALSE)</f>
        <v>"hp":259200,"atk":7200</v>
      </c>
      <c r="I265" s="20" t="str">
        <f>IF(VLOOKUP(B265,属性中转表!A:G,7,FALSE)=0,"",VLOOKUP(VLOOKUP(B265,属性中转表!A:G,7,FALSE),属性中转表!$K$2:$P$21,6,0))&amp;IF(VLOOKUP(B265,属性中转表!A:G,7,FALSE)&gt;=50,VLOOKUP(A265,英雄数据表!A:K,9,0),IF(VLOOKUP(B265,属性中转表!A:G,7,FALSE)&gt;=25,VLOOKUP(A265,英雄数据表!A:K,5,0),""))</f>
        <v>"atk":300,"hp":5000,"undpspro":150,"pvpdpspro":50,"pvpundpspro":50</v>
      </c>
      <c r="J265" s="20" t="str">
        <f>IF(I265="","",属性中转表!$I$1&amp;(IF(VLOOKUP(B265,属性中转表!A:G,7,FALSE)=0,0,VLOOKUP(VLOOKUP(B265,属性中转表!A:G,7,FALSE),属性中转表!$K$2:$P$21,4,0)))+IFERROR(VLOOKUP(A265,英雄数据表!A:K,IF(武魂!B265&gt;=50,10,IF(武魂!B265&gt;=25,6)),0),0))</f>
        <v>,"dpspro":150</v>
      </c>
      <c r="K265" s="32" t="str">
        <f t="shared" si="19"/>
        <v>"atk":300,"hp":5000,"undpspro":150,"pvpdpspro":50,"pvpundpspro":50,"dpspro":150</v>
      </c>
      <c r="L265" s="20" t="str">
        <f>IF(B265&gt;=50,VLOOKUP(A265,英雄数据表!A:L,11,FALSE),IF(B265&gt;=25,VLOOKUP(A265,英雄数据表!A:L,7,0),""))</f>
        <v>"1109602004"</v>
      </c>
      <c r="M265" s="20" t="str">
        <f>IFERROR(VLOOKUP(B265,属性中转表!$K$2:$O$21,5,FALSE),"")</f>
        <v/>
      </c>
      <c r="N265" s="20" t="str">
        <f>IF(B265=25,VLOOKUP(A265,英雄数据表!A:L,8,FALSE),IF(B265=50,VLOOKUP(A265,英雄数据表!A:L,12,0),""))</f>
        <v/>
      </c>
    </row>
    <row r="266" spans="1:14" x14ac:dyDescent="0.3">
      <c r="A266" s="20">
        <v>11096</v>
      </c>
      <c r="B266" s="21">
        <f t="shared" si="16"/>
        <v>65</v>
      </c>
      <c r="C266" s="21">
        <v>5</v>
      </c>
      <c r="D266" s="21">
        <f>VLOOKUP(A266,英雄数据表!A:D,4,0)</f>
        <v>1</v>
      </c>
      <c r="E266" s="20" t="str">
        <f>VLOOKUP(A266,英雄数据表!A:C,3,0)</f>
        <v>冻劫秘镰</v>
      </c>
      <c r="F266" s="20">
        <f t="shared" si="17"/>
        <v>11096</v>
      </c>
      <c r="G266" s="20">
        <f t="shared" si="18"/>
        <v>11096</v>
      </c>
      <c r="H266" s="21" t="str">
        <f>VLOOKUP(B266,属性中转表!A:F,6,FALSE)</f>
        <v>"hp":264600,"atk":7350</v>
      </c>
      <c r="I266" s="20" t="str">
        <f>IF(VLOOKUP(B266,属性中转表!A:G,7,FALSE)=0,"",VLOOKUP(VLOOKUP(B266,属性中转表!A:G,7,FALSE),属性中转表!$K$2:$P$21,6,0))&amp;IF(VLOOKUP(B266,属性中转表!A:G,7,FALSE)&gt;=50,VLOOKUP(A266,英雄数据表!A:K,9,0),IF(VLOOKUP(B266,属性中转表!A:G,7,FALSE)&gt;=25,VLOOKUP(A266,英雄数据表!A:K,5,0),""))</f>
        <v>"atk":300,"hp":5000,"undpspro":150,"pvpdpspro":100,"pvpundpspro":50</v>
      </c>
      <c r="J266" s="20" t="str">
        <f>IF(I266="","",属性中转表!$I$1&amp;(IF(VLOOKUP(B266,属性中转表!A:G,7,FALSE)=0,0,VLOOKUP(VLOOKUP(B266,属性中转表!A:G,7,FALSE),属性中转表!$K$2:$P$21,4,0)))+IFERROR(VLOOKUP(A266,英雄数据表!A:K,IF(武魂!B266&gt;=50,10,IF(武魂!B266&gt;=25,6)),0),0))</f>
        <v>,"dpspro":150</v>
      </c>
      <c r="K266" s="32" t="str">
        <f t="shared" si="19"/>
        <v>"atk":300,"hp":5000,"undpspro":150,"pvpdpspro":100,"pvpundpspro":50,"dpspro":150</v>
      </c>
      <c r="L266" s="20" t="str">
        <f>IF(B266&gt;=50,VLOOKUP(A266,英雄数据表!A:L,11,FALSE),IF(B266&gt;=25,VLOOKUP(A266,英雄数据表!A:L,7,0),""))</f>
        <v>"1109602004"</v>
      </c>
      <c r="M266" s="20" t="str">
        <f>IFERROR(VLOOKUP(B266,属性中转表!$K$2:$O$21,5,FALSE),"")</f>
        <v>"pvpdpspro":50</v>
      </c>
      <c r="N266" s="20" t="str">
        <f>IF(B266=25,VLOOKUP(A266,英雄数据表!A:L,8,FALSE),IF(B266=50,VLOOKUP(A266,英雄数据表!A:L,12,0),""))</f>
        <v/>
      </c>
    </row>
    <row r="267" spans="1:14" x14ac:dyDescent="0.3">
      <c r="A267" s="20">
        <v>11096</v>
      </c>
      <c r="B267" s="21">
        <f t="shared" si="16"/>
        <v>66</v>
      </c>
      <c r="C267" s="21">
        <v>5</v>
      </c>
      <c r="D267" s="21">
        <f>VLOOKUP(A267,英雄数据表!A:D,4,0)</f>
        <v>1</v>
      </c>
      <c r="E267" s="20" t="str">
        <f>VLOOKUP(A267,英雄数据表!A:C,3,0)</f>
        <v>冻劫秘镰</v>
      </c>
      <c r="F267" s="20">
        <f t="shared" si="17"/>
        <v>11096</v>
      </c>
      <c r="G267" s="20">
        <f t="shared" si="18"/>
        <v>11096</v>
      </c>
      <c r="H267" s="21" t="str">
        <f>VLOOKUP(B267,属性中转表!A:F,6,FALSE)</f>
        <v>"hp":270000,"atk":7500</v>
      </c>
      <c r="I267" s="20" t="str">
        <f>IF(VLOOKUP(B267,属性中转表!A:G,7,FALSE)=0,"",VLOOKUP(VLOOKUP(B267,属性中转表!A:G,7,FALSE),属性中转表!$K$2:$P$21,6,0))&amp;IF(VLOOKUP(B267,属性中转表!A:G,7,FALSE)&gt;=50,VLOOKUP(A267,英雄数据表!A:K,9,0),IF(VLOOKUP(B267,属性中转表!A:G,7,FALSE)&gt;=25,VLOOKUP(A267,英雄数据表!A:K,5,0),""))</f>
        <v>"atk":300,"hp":5000,"undpspro":150,"pvpdpspro":100,"pvpundpspro":50</v>
      </c>
      <c r="J267" s="20" t="str">
        <f>IF(I267="","",属性中转表!$I$1&amp;(IF(VLOOKUP(B267,属性中转表!A:G,7,FALSE)=0,0,VLOOKUP(VLOOKUP(B267,属性中转表!A:G,7,FALSE),属性中转表!$K$2:$P$21,4,0)))+IFERROR(VLOOKUP(A267,英雄数据表!A:K,IF(武魂!B267&gt;=50,10,IF(武魂!B267&gt;=25,6)),0),0))</f>
        <v>,"dpspro":150</v>
      </c>
      <c r="K267" s="32" t="str">
        <f t="shared" si="19"/>
        <v>"atk":300,"hp":5000,"undpspro":150,"pvpdpspro":100,"pvpundpspro":50,"dpspro":150</v>
      </c>
      <c r="L267" s="20" t="str">
        <f>IF(B267&gt;=50,VLOOKUP(A267,英雄数据表!A:L,11,FALSE),IF(B267&gt;=25,VLOOKUP(A267,英雄数据表!A:L,7,0),""))</f>
        <v>"1109602004"</v>
      </c>
      <c r="M267" s="20" t="str">
        <f>IFERROR(VLOOKUP(B267,属性中转表!$K$2:$O$21,5,FALSE),"")</f>
        <v/>
      </c>
      <c r="N267" s="20" t="str">
        <f>IF(B267=25,VLOOKUP(A267,英雄数据表!A:L,8,FALSE),IF(B267=50,VLOOKUP(A267,英雄数据表!A:L,12,0),""))</f>
        <v/>
      </c>
    </row>
    <row r="268" spans="1:14" x14ac:dyDescent="0.3">
      <c r="A268" s="20">
        <v>11096</v>
      </c>
      <c r="B268" s="21">
        <f t="shared" si="16"/>
        <v>67</v>
      </c>
      <c r="C268" s="21">
        <v>5</v>
      </c>
      <c r="D268" s="21">
        <f>VLOOKUP(A268,英雄数据表!A:D,4,0)</f>
        <v>1</v>
      </c>
      <c r="E268" s="20" t="str">
        <f>VLOOKUP(A268,英雄数据表!A:C,3,0)</f>
        <v>冻劫秘镰</v>
      </c>
      <c r="F268" s="20">
        <f t="shared" si="17"/>
        <v>11096</v>
      </c>
      <c r="G268" s="20">
        <f t="shared" si="18"/>
        <v>11096</v>
      </c>
      <c r="H268" s="21" t="str">
        <f>VLOOKUP(B268,属性中转表!A:F,6,FALSE)</f>
        <v>"hp":275400,"atk":7650</v>
      </c>
      <c r="I268" s="20" t="str">
        <f>IF(VLOOKUP(B268,属性中转表!A:G,7,FALSE)=0,"",VLOOKUP(VLOOKUP(B268,属性中转表!A:G,7,FALSE),属性中转表!$K$2:$P$21,6,0))&amp;IF(VLOOKUP(B268,属性中转表!A:G,7,FALSE)&gt;=50,VLOOKUP(A268,英雄数据表!A:K,9,0),IF(VLOOKUP(B268,属性中转表!A:G,7,FALSE)&gt;=25,VLOOKUP(A268,英雄数据表!A:K,5,0),""))</f>
        <v>"atk":300,"hp":5000,"undpspro":150,"pvpdpspro":100,"pvpundpspro":50</v>
      </c>
      <c r="J268" s="20" t="str">
        <f>IF(I268="","",属性中转表!$I$1&amp;(IF(VLOOKUP(B268,属性中转表!A:G,7,FALSE)=0,0,VLOOKUP(VLOOKUP(B268,属性中转表!A:G,7,FALSE),属性中转表!$K$2:$P$21,4,0)))+IFERROR(VLOOKUP(A268,英雄数据表!A:K,IF(武魂!B268&gt;=50,10,IF(武魂!B268&gt;=25,6)),0),0))</f>
        <v>,"dpspro":150</v>
      </c>
      <c r="K268" s="32" t="str">
        <f t="shared" si="19"/>
        <v>"atk":300,"hp":5000,"undpspro":150,"pvpdpspro":100,"pvpundpspro":50,"dpspro":150</v>
      </c>
      <c r="L268" s="20" t="str">
        <f>IF(B268&gt;=50,VLOOKUP(A268,英雄数据表!A:L,11,FALSE),IF(B268&gt;=25,VLOOKUP(A268,英雄数据表!A:L,7,0),""))</f>
        <v>"1109602004"</v>
      </c>
      <c r="M268" s="20" t="str">
        <f>IFERROR(VLOOKUP(B268,属性中转表!$K$2:$O$21,5,FALSE),"")</f>
        <v/>
      </c>
      <c r="N268" s="20" t="str">
        <f>IF(B268=25,VLOOKUP(A268,英雄数据表!A:L,8,FALSE),IF(B268=50,VLOOKUP(A268,英雄数据表!A:L,12,0),""))</f>
        <v/>
      </c>
    </row>
    <row r="269" spans="1:14" x14ac:dyDescent="0.3">
      <c r="A269" s="20">
        <v>11096</v>
      </c>
      <c r="B269" s="21">
        <f t="shared" si="16"/>
        <v>68</v>
      </c>
      <c r="C269" s="21">
        <v>5</v>
      </c>
      <c r="D269" s="21">
        <f>VLOOKUP(A269,英雄数据表!A:D,4,0)</f>
        <v>1</v>
      </c>
      <c r="E269" s="20" t="str">
        <f>VLOOKUP(A269,英雄数据表!A:C,3,0)</f>
        <v>冻劫秘镰</v>
      </c>
      <c r="F269" s="20">
        <f t="shared" si="17"/>
        <v>11096</v>
      </c>
      <c r="G269" s="20">
        <f t="shared" si="18"/>
        <v>11096</v>
      </c>
      <c r="H269" s="21" t="str">
        <f>VLOOKUP(B269,属性中转表!A:F,6,FALSE)</f>
        <v>"hp":280800,"atk":7800</v>
      </c>
      <c r="I269" s="20" t="str">
        <f>IF(VLOOKUP(B269,属性中转表!A:G,7,FALSE)=0,"",VLOOKUP(VLOOKUP(B269,属性中转表!A:G,7,FALSE),属性中转表!$K$2:$P$21,6,0))&amp;IF(VLOOKUP(B269,属性中转表!A:G,7,FALSE)&gt;=50,VLOOKUP(A269,英雄数据表!A:K,9,0),IF(VLOOKUP(B269,属性中转表!A:G,7,FALSE)&gt;=25,VLOOKUP(A269,英雄数据表!A:K,5,0),""))</f>
        <v>"atk":300,"hp":5000,"undpspro":150,"pvpdpspro":100,"pvpundpspro":50</v>
      </c>
      <c r="J269" s="20" t="str">
        <f>IF(I269="","",属性中转表!$I$1&amp;(IF(VLOOKUP(B269,属性中转表!A:G,7,FALSE)=0,0,VLOOKUP(VLOOKUP(B269,属性中转表!A:G,7,FALSE),属性中转表!$K$2:$P$21,4,0)))+IFERROR(VLOOKUP(A269,英雄数据表!A:K,IF(武魂!B269&gt;=50,10,IF(武魂!B269&gt;=25,6)),0),0))</f>
        <v>,"dpspro":150</v>
      </c>
      <c r="K269" s="32" t="str">
        <f t="shared" si="19"/>
        <v>"atk":300,"hp":5000,"undpspro":150,"pvpdpspro":100,"pvpundpspro":50,"dpspro":150</v>
      </c>
      <c r="L269" s="20" t="str">
        <f>IF(B269&gt;=50,VLOOKUP(A269,英雄数据表!A:L,11,FALSE),IF(B269&gt;=25,VLOOKUP(A269,英雄数据表!A:L,7,0),""))</f>
        <v>"1109602004"</v>
      </c>
      <c r="M269" s="20" t="str">
        <f>IFERROR(VLOOKUP(B269,属性中转表!$K$2:$O$21,5,FALSE),"")</f>
        <v/>
      </c>
      <c r="N269" s="20" t="str">
        <f>IF(B269=25,VLOOKUP(A269,英雄数据表!A:L,8,FALSE),IF(B269=50,VLOOKUP(A269,英雄数据表!A:L,12,0),""))</f>
        <v/>
      </c>
    </row>
    <row r="270" spans="1:14" x14ac:dyDescent="0.3">
      <c r="A270" s="20">
        <v>11096</v>
      </c>
      <c r="B270" s="21">
        <f t="shared" si="16"/>
        <v>69</v>
      </c>
      <c r="C270" s="21">
        <v>5</v>
      </c>
      <c r="D270" s="21">
        <f>VLOOKUP(A270,英雄数据表!A:D,4,0)</f>
        <v>1</v>
      </c>
      <c r="E270" s="20" t="str">
        <f>VLOOKUP(A270,英雄数据表!A:C,3,0)</f>
        <v>冻劫秘镰</v>
      </c>
      <c r="F270" s="20">
        <f t="shared" si="17"/>
        <v>11096</v>
      </c>
      <c r="G270" s="20">
        <f t="shared" si="18"/>
        <v>11096</v>
      </c>
      <c r="H270" s="21" t="str">
        <f>VLOOKUP(B270,属性中转表!A:F,6,FALSE)</f>
        <v>"hp":286200,"atk":7950</v>
      </c>
      <c r="I270" s="20" t="str">
        <f>IF(VLOOKUP(B270,属性中转表!A:G,7,FALSE)=0,"",VLOOKUP(VLOOKUP(B270,属性中转表!A:G,7,FALSE),属性中转表!$K$2:$P$21,6,0))&amp;IF(VLOOKUP(B270,属性中转表!A:G,7,FALSE)&gt;=50,VLOOKUP(A270,英雄数据表!A:K,9,0),IF(VLOOKUP(B270,属性中转表!A:G,7,FALSE)&gt;=25,VLOOKUP(A270,英雄数据表!A:K,5,0),""))</f>
        <v>"atk":300,"hp":5000,"undpspro":150,"pvpdpspro":100,"pvpundpspro":50</v>
      </c>
      <c r="J270" s="20" t="str">
        <f>IF(I270="","",属性中转表!$I$1&amp;(IF(VLOOKUP(B270,属性中转表!A:G,7,FALSE)=0,0,VLOOKUP(VLOOKUP(B270,属性中转表!A:G,7,FALSE),属性中转表!$K$2:$P$21,4,0)))+IFERROR(VLOOKUP(A270,英雄数据表!A:K,IF(武魂!B270&gt;=50,10,IF(武魂!B270&gt;=25,6)),0),0))</f>
        <v>,"dpspro":150</v>
      </c>
      <c r="K270" s="32" t="str">
        <f t="shared" si="19"/>
        <v>"atk":300,"hp":5000,"undpspro":150,"pvpdpspro":100,"pvpundpspro":50,"dpspro":150</v>
      </c>
      <c r="L270" s="20" t="str">
        <f>IF(B270&gt;=50,VLOOKUP(A270,英雄数据表!A:L,11,FALSE),IF(B270&gt;=25,VLOOKUP(A270,英雄数据表!A:L,7,0),""))</f>
        <v>"1109602004"</v>
      </c>
      <c r="M270" s="20" t="str">
        <f>IFERROR(VLOOKUP(B270,属性中转表!$K$2:$O$21,5,FALSE),"")</f>
        <v/>
      </c>
      <c r="N270" s="20" t="str">
        <f>IF(B270=25,VLOOKUP(A270,英雄数据表!A:L,8,FALSE),IF(B270=50,VLOOKUP(A270,英雄数据表!A:L,12,0),""))</f>
        <v/>
      </c>
    </row>
    <row r="271" spans="1:14" x14ac:dyDescent="0.3">
      <c r="A271" s="20">
        <v>11096</v>
      </c>
      <c r="B271" s="21">
        <f t="shared" si="16"/>
        <v>70</v>
      </c>
      <c r="C271" s="21">
        <v>5</v>
      </c>
      <c r="D271" s="21">
        <f>VLOOKUP(A271,英雄数据表!A:D,4,0)</f>
        <v>1</v>
      </c>
      <c r="E271" s="20" t="str">
        <f>VLOOKUP(A271,英雄数据表!A:C,3,0)</f>
        <v>冻劫秘镰</v>
      </c>
      <c r="F271" s="20">
        <f t="shared" si="17"/>
        <v>11096</v>
      </c>
      <c r="G271" s="20">
        <f t="shared" si="18"/>
        <v>11096</v>
      </c>
      <c r="H271" s="21" t="str">
        <f>VLOOKUP(B271,属性中转表!A:F,6,FALSE)</f>
        <v>"hp":291600,"atk":8100</v>
      </c>
      <c r="I271" s="20" t="str">
        <f>IF(VLOOKUP(B271,属性中转表!A:G,7,FALSE)=0,"",VLOOKUP(VLOOKUP(B271,属性中转表!A:G,7,FALSE),属性中转表!$K$2:$P$21,6,0))&amp;IF(VLOOKUP(B271,属性中转表!A:G,7,FALSE)&gt;=50,VLOOKUP(A271,英雄数据表!A:K,9,0),IF(VLOOKUP(B271,属性中转表!A:G,7,FALSE)&gt;=25,VLOOKUP(A271,英雄数据表!A:K,5,0),""))</f>
        <v>"atk":300,"hp":5000,"undpspro":150,"pvpdpspro":100,"pvpundpspro":100</v>
      </c>
      <c r="J271" s="20" t="str">
        <f>IF(I271="","",属性中转表!$I$1&amp;(IF(VLOOKUP(B271,属性中转表!A:G,7,FALSE)=0,0,VLOOKUP(VLOOKUP(B271,属性中转表!A:G,7,FALSE),属性中转表!$K$2:$P$21,4,0)))+IFERROR(VLOOKUP(A271,英雄数据表!A:K,IF(武魂!B271&gt;=50,10,IF(武魂!B271&gt;=25,6)),0),0))</f>
        <v>,"dpspro":150</v>
      </c>
      <c r="K271" s="32" t="str">
        <f t="shared" si="19"/>
        <v>"atk":300,"hp":5000,"undpspro":150,"pvpdpspro":100,"pvpundpspro":100,"dpspro":150</v>
      </c>
      <c r="L271" s="20" t="str">
        <f>IF(B271&gt;=50,VLOOKUP(A271,英雄数据表!A:L,11,FALSE),IF(B271&gt;=25,VLOOKUP(A271,英雄数据表!A:L,7,0),""))</f>
        <v>"1109602004"</v>
      </c>
      <c r="M271" s="20" t="str">
        <f>IFERROR(VLOOKUP(B271,属性中转表!$K$2:$O$21,5,FALSE),"")</f>
        <v>"pvpundpspro":50</v>
      </c>
      <c r="N271" s="20" t="str">
        <f>IF(B271=25,VLOOKUP(A271,英雄数据表!A:L,8,FALSE),IF(B271=50,VLOOKUP(A271,英雄数据表!A:L,12,0),""))</f>
        <v/>
      </c>
    </row>
    <row r="272" spans="1:14" x14ac:dyDescent="0.3">
      <c r="A272" s="20">
        <v>11096</v>
      </c>
      <c r="B272" s="21">
        <f t="shared" si="16"/>
        <v>71</v>
      </c>
      <c r="C272" s="21">
        <v>5</v>
      </c>
      <c r="D272" s="21">
        <f>VLOOKUP(A272,英雄数据表!A:D,4,0)</f>
        <v>1</v>
      </c>
      <c r="E272" s="20" t="str">
        <f>VLOOKUP(A272,英雄数据表!A:C,3,0)</f>
        <v>冻劫秘镰</v>
      </c>
      <c r="F272" s="20">
        <f t="shared" si="17"/>
        <v>11096</v>
      </c>
      <c r="G272" s="20">
        <f t="shared" si="18"/>
        <v>11096</v>
      </c>
      <c r="H272" s="21" t="str">
        <f>VLOOKUP(B272,属性中转表!A:F,6,FALSE)</f>
        <v>"hp":297000,"atk":8250</v>
      </c>
      <c r="I272" s="20" t="str">
        <f>IF(VLOOKUP(B272,属性中转表!A:G,7,FALSE)=0,"",VLOOKUP(VLOOKUP(B272,属性中转表!A:G,7,FALSE),属性中转表!$K$2:$P$21,6,0))&amp;IF(VLOOKUP(B272,属性中转表!A:G,7,FALSE)&gt;=50,VLOOKUP(A272,英雄数据表!A:K,9,0),IF(VLOOKUP(B272,属性中转表!A:G,7,FALSE)&gt;=25,VLOOKUP(A272,英雄数据表!A:K,5,0),""))</f>
        <v>"atk":300,"hp":5000,"undpspro":150,"pvpdpspro":100,"pvpundpspro":100</v>
      </c>
      <c r="J272" s="20" t="str">
        <f>IF(I272="","",属性中转表!$I$1&amp;(IF(VLOOKUP(B272,属性中转表!A:G,7,FALSE)=0,0,VLOOKUP(VLOOKUP(B272,属性中转表!A:G,7,FALSE),属性中转表!$K$2:$P$21,4,0)))+IFERROR(VLOOKUP(A272,英雄数据表!A:K,IF(武魂!B272&gt;=50,10,IF(武魂!B272&gt;=25,6)),0),0))</f>
        <v>,"dpspro":150</v>
      </c>
      <c r="K272" s="32" t="str">
        <f t="shared" si="19"/>
        <v>"atk":300,"hp":5000,"undpspro":150,"pvpdpspro":100,"pvpundpspro":100,"dpspro":150</v>
      </c>
      <c r="L272" s="20" t="str">
        <f>IF(B272&gt;=50,VLOOKUP(A272,英雄数据表!A:L,11,FALSE),IF(B272&gt;=25,VLOOKUP(A272,英雄数据表!A:L,7,0),""))</f>
        <v>"1109602004"</v>
      </c>
      <c r="M272" s="20" t="str">
        <f>IFERROR(VLOOKUP(B272,属性中转表!$K$2:$O$21,5,FALSE),"")</f>
        <v/>
      </c>
      <c r="N272" s="20" t="str">
        <f>IF(B272=25,VLOOKUP(A272,英雄数据表!A:L,8,FALSE),IF(B272=50,VLOOKUP(A272,英雄数据表!A:L,12,0),""))</f>
        <v/>
      </c>
    </row>
    <row r="273" spans="1:14" x14ac:dyDescent="0.3">
      <c r="A273" s="20">
        <v>11096</v>
      </c>
      <c r="B273" s="21">
        <f t="shared" si="16"/>
        <v>72</v>
      </c>
      <c r="C273" s="21">
        <v>5</v>
      </c>
      <c r="D273" s="21">
        <f>VLOOKUP(A273,英雄数据表!A:D,4,0)</f>
        <v>1</v>
      </c>
      <c r="E273" s="20" t="str">
        <f>VLOOKUP(A273,英雄数据表!A:C,3,0)</f>
        <v>冻劫秘镰</v>
      </c>
      <c r="F273" s="20">
        <f t="shared" si="17"/>
        <v>11096</v>
      </c>
      <c r="G273" s="20">
        <f t="shared" si="18"/>
        <v>11096</v>
      </c>
      <c r="H273" s="21" t="str">
        <f>VLOOKUP(B273,属性中转表!A:F,6,FALSE)</f>
        <v>"hp":302400,"atk":8400</v>
      </c>
      <c r="I273" s="20" t="str">
        <f>IF(VLOOKUP(B273,属性中转表!A:G,7,FALSE)=0,"",VLOOKUP(VLOOKUP(B273,属性中转表!A:G,7,FALSE),属性中转表!$K$2:$P$21,6,0))&amp;IF(VLOOKUP(B273,属性中转表!A:G,7,FALSE)&gt;=50,VLOOKUP(A273,英雄数据表!A:K,9,0),IF(VLOOKUP(B273,属性中转表!A:G,7,FALSE)&gt;=25,VLOOKUP(A273,英雄数据表!A:K,5,0),""))</f>
        <v>"atk":300,"hp":5000,"undpspro":150,"pvpdpspro":100,"pvpundpspro":100</v>
      </c>
      <c r="J273" s="20" t="str">
        <f>IF(I273="","",属性中转表!$I$1&amp;(IF(VLOOKUP(B273,属性中转表!A:G,7,FALSE)=0,0,VLOOKUP(VLOOKUP(B273,属性中转表!A:G,7,FALSE),属性中转表!$K$2:$P$21,4,0)))+IFERROR(VLOOKUP(A273,英雄数据表!A:K,IF(武魂!B273&gt;=50,10,IF(武魂!B273&gt;=25,6)),0),0))</f>
        <v>,"dpspro":150</v>
      </c>
      <c r="K273" s="32" t="str">
        <f t="shared" si="19"/>
        <v>"atk":300,"hp":5000,"undpspro":150,"pvpdpspro":100,"pvpundpspro":100,"dpspro":150</v>
      </c>
      <c r="L273" s="20" t="str">
        <f>IF(B273&gt;=50,VLOOKUP(A273,英雄数据表!A:L,11,FALSE),IF(B273&gt;=25,VLOOKUP(A273,英雄数据表!A:L,7,0),""))</f>
        <v>"1109602004"</v>
      </c>
      <c r="M273" s="20" t="str">
        <f>IFERROR(VLOOKUP(B273,属性中转表!$K$2:$O$21,5,FALSE),"")</f>
        <v/>
      </c>
      <c r="N273" s="20" t="str">
        <f>IF(B273=25,VLOOKUP(A273,英雄数据表!A:L,8,FALSE),IF(B273=50,VLOOKUP(A273,英雄数据表!A:L,12,0),""))</f>
        <v/>
      </c>
    </row>
    <row r="274" spans="1:14" x14ac:dyDescent="0.3">
      <c r="A274" s="20">
        <v>11096</v>
      </c>
      <c r="B274" s="21">
        <f t="shared" si="16"/>
        <v>73</v>
      </c>
      <c r="C274" s="21">
        <v>5</v>
      </c>
      <c r="D274" s="21">
        <f>VLOOKUP(A274,英雄数据表!A:D,4,0)</f>
        <v>1</v>
      </c>
      <c r="E274" s="20" t="str">
        <f>VLOOKUP(A274,英雄数据表!A:C,3,0)</f>
        <v>冻劫秘镰</v>
      </c>
      <c r="F274" s="20">
        <f t="shared" si="17"/>
        <v>11096</v>
      </c>
      <c r="G274" s="20">
        <f t="shared" si="18"/>
        <v>11096</v>
      </c>
      <c r="H274" s="21" t="str">
        <f>VLOOKUP(B274,属性中转表!A:F,6,FALSE)</f>
        <v>"hp":307800,"atk":8550</v>
      </c>
      <c r="I274" s="20" t="str">
        <f>IF(VLOOKUP(B274,属性中转表!A:G,7,FALSE)=0,"",VLOOKUP(VLOOKUP(B274,属性中转表!A:G,7,FALSE),属性中转表!$K$2:$P$21,6,0))&amp;IF(VLOOKUP(B274,属性中转表!A:G,7,FALSE)&gt;=50,VLOOKUP(A274,英雄数据表!A:K,9,0),IF(VLOOKUP(B274,属性中转表!A:G,7,FALSE)&gt;=25,VLOOKUP(A274,英雄数据表!A:K,5,0),""))</f>
        <v>"atk":300,"hp":5000,"undpspro":150,"pvpdpspro":100,"pvpundpspro":100</v>
      </c>
      <c r="J274" s="20" t="str">
        <f>IF(I274="","",属性中转表!$I$1&amp;(IF(VLOOKUP(B274,属性中转表!A:G,7,FALSE)=0,0,VLOOKUP(VLOOKUP(B274,属性中转表!A:G,7,FALSE),属性中转表!$K$2:$P$21,4,0)))+IFERROR(VLOOKUP(A274,英雄数据表!A:K,IF(武魂!B274&gt;=50,10,IF(武魂!B274&gt;=25,6)),0),0))</f>
        <v>,"dpspro":150</v>
      </c>
      <c r="K274" s="32" t="str">
        <f t="shared" si="19"/>
        <v>"atk":300,"hp":5000,"undpspro":150,"pvpdpspro":100,"pvpundpspro":100,"dpspro":150</v>
      </c>
      <c r="L274" s="20" t="str">
        <f>IF(B274&gt;=50,VLOOKUP(A274,英雄数据表!A:L,11,FALSE),IF(B274&gt;=25,VLOOKUP(A274,英雄数据表!A:L,7,0),""))</f>
        <v>"1109602004"</v>
      </c>
      <c r="M274" s="20" t="str">
        <f>IFERROR(VLOOKUP(B274,属性中转表!$K$2:$O$21,5,FALSE),"")</f>
        <v/>
      </c>
      <c r="N274" s="20" t="str">
        <f>IF(B274=25,VLOOKUP(A274,英雄数据表!A:L,8,FALSE),IF(B274=50,VLOOKUP(A274,英雄数据表!A:L,12,0),""))</f>
        <v/>
      </c>
    </row>
    <row r="275" spans="1:14" x14ac:dyDescent="0.3">
      <c r="A275" s="20">
        <v>11096</v>
      </c>
      <c r="B275" s="21">
        <f t="shared" si="16"/>
        <v>74</v>
      </c>
      <c r="C275" s="21">
        <v>5</v>
      </c>
      <c r="D275" s="21">
        <f>VLOOKUP(A275,英雄数据表!A:D,4,0)</f>
        <v>1</v>
      </c>
      <c r="E275" s="20" t="str">
        <f>VLOOKUP(A275,英雄数据表!A:C,3,0)</f>
        <v>冻劫秘镰</v>
      </c>
      <c r="F275" s="20">
        <f t="shared" si="17"/>
        <v>11096</v>
      </c>
      <c r="G275" s="20">
        <f t="shared" si="18"/>
        <v>11096</v>
      </c>
      <c r="H275" s="21" t="str">
        <f>VLOOKUP(B275,属性中转表!A:F,6,FALSE)</f>
        <v>"hp":313200,"atk":8700</v>
      </c>
      <c r="I275" s="20" t="str">
        <f>IF(VLOOKUP(B275,属性中转表!A:G,7,FALSE)=0,"",VLOOKUP(VLOOKUP(B275,属性中转表!A:G,7,FALSE),属性中转表!$K$2:$P$21,6,0))&amp;IF(VLOOKUP(B275,属性中转表!A:G,7,FALSE)&gt;=50,VLOOKUP(A275,英雄数据表!A:K,9,0),IF(VLOOKUP(B275,属性中转表!A:G,7,FALSE)&gt;=25,VLOOKUP(A275,英雄数据表!A:K,5,0),""))</f>
        <v>"atk":300,"hp":5000,"undpspro":150,"pvpdpspro":100,"pvpundpspro":100</v>
      </c>
      <c r="J275" s="20" t="str">
        <f>IF(I275="","",属性中转表!$I$1&amp;(IF(VLOOKUP(B275,属性中转表!A:G,7,FALSE)=0,0,VLOOKUP(VLOOKUP(B275,属性中转表!A:G,7,FALSE),属性中转表!$K$2:$P$21,4,0)))+IFERROR(VLOOKUP(A275,英雄数据表!A:K,IF(武魂!B275&gt;=50,10,IF(武魂!B275&gt;=25,6)),0),0))</f>
        <v>,"dpspro":150</v>
      </c>
      <c r="K275" s="32" t="str">
        <f t="shared" si="19"/>
        <v>"atk":300,"hp":5000,"undpspro":150,"pvpdpspro":100,"pvpundpspro":100,"dpspro":150</v>
      </c>
      <c r="L275" s="20" t="str">
        <f>IF(B275&gt;=50,VLOOKUP(A275,英雄数据表!A:L,11,FALSE),IF(B275&gt;=25,VLOOKUP(A275,英雄数据表!A:L,7,0),""))</f>
        <v>"1109602004"</v>
      </c>
      <c r="M275" s="20" t="str">
        <f>IFERROR(VLOOKUP(B275,属性中转表!$K$2:$O$21,5,FALSE),"")</f>
        <v/>
      </c>
      <c r="N275" s="20" t="str">
        <f>IF(B275=25,VLOOKUP(A275,英雄数据表!A:L,8,FALSE),IF(B275=50,VLOOKUP(A275,英雄数据表!A:L,12,0),""))</f>
        <v/>
      </c>
    </row>
    <row r="276" spans="1:14" x14ac:dyDescent="0.3">
      <c r="A276" s="20">
        <v>11096</v>
      </c>
      <c r="B276" s="21">
        <f t="shared" si="16"/>
        <v>75</v>
      </c>
      <c r="C276" s="21">
        <v>5</v>
      </c>
      <c r="D276" s="21">
        <f>VLOOKUP(A276,英雄数据表!A:D,4,0)</f>
        <v>1</v>
      </c>
      <c r="E276" s="20" t="str">
        <f>VLOOKUP(A276,英雄数据表!A:C,3,0)</f>
        <v>冻劫秘镰</v>
      </c>
      <c r="F276" s="20">
        <f t="shared" si="17"/>
        <v>11096</v>
      </c>
      <c r="G276" s="20">
        <f t="shared" si="18"/>
        <v>11096</v>
      </c>
      <c r="H276" s="21" t="str">
        <f>VLOOKUP(B276,属性中转表!A:F,6,FALSE)</f>
        <v>"hp":318600,"atk":8850</v>
      </c>
      <c r="I276" s="20" t="str">
        <f>IF(VLOOKUP(B276,属性中转表!A:G,7,FALSE)=0,"",VLOOKUP(VLOOKUP(B276,属性中转表!A:G,7,FALSE),属性中转表!$K$2:$P$21,6,0))&amp;IF(VLOOKUP(B276,属性中转表!A:G,7,FALSE)&gt;=50,VLOOKUP(A276,英雄数据表!A:K,9,0),IF(VLOOKUP(B276,属性中转表!A:G,7,FALSE)&gt;=25,VLOOKUP(A276,英雄数据表!A:K,5,0),""))</f>
        <v>"atk":600,"hp":10000,"undpspro":150,"pvpdpspro":100,"pvpundpspro":100,"speed":10</v>
      </c>
      <c r="J276" s="20" t="str">
        <f>IF(I276="","",属性中转表!$I$1&amp;(IF(VLOOKUP(B276,属性中转表!A:G,7,FALSE)=0,0,VLOOKUP(VLOOKUP(B276,属性中转表!A:G,7,FALSE),属性中转表!$K$2:$P$21,4,0)))+IFERROR(VLOOKUP(A276,英雄数据表!A:K,IF(武魂!B276&gt;=50,10,IF(武魂!B276&gt;=25,6)),0),0))</f>
        <v>,"dpspro":150</v>
      </c>
      <c r="K276" s="32" t="str">
        <f t="shared" si="19"/>
        <v>"atk":600,"hp":10000,"undpspro":150,"pvpdpspro":100,"pvpundpspro":100,"speed":10,"dpspro":150</v>
      </c>
      <c r="L276" s="20" t="str">
        <f>IF(B276&gt;=50,VLOOKUP(A276,英雄数据表!A:L,11,FALSE),IF(B276&gt;=25,VLOOKUP(A276,英雄数据表!A:L,7,0),""))</f>
        <v>"1109602004"</v>
      </c>
      <c r="M276" s="20" t="str">
        <f>IFERROR(VLOOKUP(B276,属性中转表!$K$2:$O$21,5,FALSE),"")</f>
        <v>"speed":10,"atk":300,"hp":5000</v>
      </c>
      <c r="N276" s="20" t="str">
        <f>IF(B276=25,VLOOKUP(A276,英雄数据表!A:L,8,FALSE),IF(B276=50,VLOOKUP(A276,英雄数据表!A:L,12,0),""))</f>
        <v/>
      </c>
    </row>
    <row r="277" spans="1:14" x14ac:dyDescent="0.3">
      <c r="A277" s="20">
        <v>11096</v>
      </c>
      <c r="B277" s="21">
        <f t="shared" si="16"/>
        <v>76</v>
      </c>
      <c r="C277" s="21">
        <v>5</v>
      </c>
      <c r="D277" s="21">
        <f>VLOOKUP(A277,英雄数据表!A:D,4,0)</f>
        <v>1</v>
      </c>
      <c r="E277" s="20" t="str">
        <f>VLOOKUP(A277,英雄数据表!A:C,3,0)</f>
        <v>冻劫秘镰</v>
      </c>
      <c r="F277" s="20">
        <f t="shared" si="17"/>
        <v>11096</v>
      </c>
      <c r="G277" s="20">
        <f t="shared" si="18"/>
        <v>11096</v>
      </c>
      <c r="H277" s="21" t="str">
        <f>VLOOKUP(B277,属性中转表!A:F,6,FALSE)</f>
        <v>"hp":324000,"atk":9000</v>
      </c>
      <c r="I277" s="20" t="str">
        <f>IF(VLOOKUP(B277,属性中转表!A:G,7,FALSE)=0,"",VLOOKUP(VLOOKUP(B277,属性中转表!A:G,7,FALSE),属性中转表!$K$2:$P$21,6,0))&amp;IF(VLOOKUP(B277,属性中转表!A:G,7,FALSE)&gt;=50,VLOOKUP(A277,英雄数据表!A:K,9,0),IF(VLOOKUP(B277,属性中转表!A:G,7,FALSE)&gt;=25,VLOOKUP(A277,英雄数据表!A:K,5,0),""))</f>
        <v>"atk":600,"hp":10000,"undpspro":150,"pvpdpspro":100,"pvpundpspro":100,"speed":10</v>
      </c>
      <c r="J277" s="20" t="str">
        <f>IF(I277="","",属性中转表!$I$1&amp;(IF(VLOOKUP(B277,属性中转表!A:G,7,FALSE)=0,0,VLOOKUP(VLOOKUP(B277,属性中转表!A:G,7,FALSE),属性中转表!$K$2:$P$21,4,0)))+IFERROR(VLOOKUP(A277,英雄数据表!A:K,IF(武魂!B277&gt;=50,10,IF(武魂!B277&gt;=25,6)),0),0))</f>
        <v>,"dpspro":150</v>
      </c>
      <c r="K277" s="32" t="str">
        <f t="shared" si="19"/>
        <v>"atk":600,"hp":10000,"undpspro":150,"pvpdpspro":100,"pvpundpspro":100,"speed":10,"dpspro":150</v>
      </c>
      <c r="L277" s="20" t="str">
        <f>IF(B277&gt;=50,VLOOKUP(A277,英雄数据表!A:L,11,FALSE),IF(B277&gt;=25,VLOOKUP(A277,英雄数据表!A:L,7,0),""))</f>
        <v>"1109602004"</v>
      </c>
      <c r="M277" s="20" t="str">
        <f>IFERROR(VLOOKUP(B277,属性中转表!$K$2:$O$21,5,FALSE),"")</f>
        <v/>
      </c>
      <c r="N277" s="20" t="str">
        <f>IF(B277=25,VLOOKUP(A277,英雄数据表!A:L,8,FALSE),IF(B277=50,VLOOKUP(A277,英雄数据表!A:L,12,0),""))</f>
        <v/>
      </c>
    </row>
    <row r="278" spans="1:14" x14ac:dyDescent="0.3">
      <c r="A278" s="20">
        <v>11096</v>
      </c>
      <c r="B278" s="21">
        <f t="shared" si="16"/>
        <v>77</v>
      </c>
      <c r="C278" s="21">
        <v>5</v>
      </c>
      <c r="D278" s="21">
        <f>VLOOKUP(A278,英雄数据表!A:D,4,0)</f>
        <v>1</v>
      </c>
      <c r="E278" s="20" t="str">
        <f>VLOOKUP(A278,英雄数据表!A:C,3,0)</f>
        <v>冻劫秘镰</v>
      </c>
      <c r="F278" s="20">
        <f t="shared" si="17"/>
        <v>11096</v>
      </c>
      <c r="G278" s="20">
        <f t="shared" si="18"/>
        <v>11096</v>
      </c>
      <c r="H278" s="21" t="str">
        <f>VLOOKUP(B278,属性中转表!A:F,6,FALSE)</f>
        <v>"hp":329400,"atk":9150</v>
      </c>
      <c r="I278" s="20" t="str">
        <f>IF(VLOOKUP(B278,属性中转表!A:G,7,FALSE)=0,"",VLOOKUP(VLOOKUP(B278,属性中转表!A:G,7,FALSE),属性中转表!$K$2:$P$21,6,0))&amp;IF(VLOOKUP(B278,属性中转表!A:G,7,FALSE)&gt;=50,VLOOKUP(A278,英雄数据表!A:K,9,0),IF(VLOOKUP(B278,属性中转表!A:G,7,FALSE)&gt;=25,VLOOKUP(A278,英雄数据表!A:K,5,0),""))</f>
        <v>"atk":600,"hp":10000,"undpspro":150,"pvpdpspro":100,"pvpundpspro":100,"speed":10</v>
      </c>
      <c r="J278" s="20" t="str">
        <f>IF(I278="","",属性中转表!$I$1&amp;(IF(VLOOKUP(B278,属性中转表!A:G,7,FALSE)=0,0,VLOOKUP(VLOOKUP(B278,属性中转表!A:G,7,FALSE),属性中转表!$K$2:$P$21,4,0)))+IFERROR(VLOOKUP(A278,英雄数据表!A:K,IF(武魂!B278&gt;=50,10,IF(武魂!B278&gt;=25,6)),0),0))</f>
        <v>,"dpspro":150</v>
      </c>
      <c r="K278" s="32" t="str">
        <f t="shared" si="19"/>
        <v>"atk":600,"hp":10000,"undpspro":150,"pvpdpspro":100,"pvpundpspro":100,"speed":10,"dpspro":150</v>
      </c>
      <c r="L278" s="20" t="str">
        <f>IF(B278&gt;=50,VLOOKUP(A278,英雄数据表!A:L,11,FALSE),IF(B278&gt;=25,VLOOKUP(A278,英雄数据表!A:L,7,0),""))</f>
        <v>"1109602004"</v>
      </c>
      <c r="M278" s="20" t="str">
        <f>IFERROR(VLOOKUP(B278,属性中转表!$K$2:$O$21,5,FALSE),"")</f>
        <v/>
      </c>
      <c r="N278" s="20" t="str">
        <f>IF(B278=25,VLOOKUP(A278,英雄数据表!A:L,8,FALSE),IF(B278=50,VLOOKUP(A278,英雄数据表!A:L,12,0),""))</f>
        <v/>
      </c>
    </row>
    <row r="279" spans="1:14" x14ac:dyDescent="0.3">
      <c r="A279" s="20">
        <v>11096</v>
      </c>
      <c r="B279" s="21">
        <f t="shared" si="16"/>
        <v>78</v>
      </c>
      <c r="C279" s="21">
        <v>5</v>
      </c>
      <c r="D279" s="21">
        <f>VLOOKUP(A279,英雄数据表!A:D,4,0)</f>
        <v>1</v>
      </c>
      <c r="E279" s="20" t="str">
        <f>VLOOKUP(A279,英雄数据表!A:C,3,0)</f>
        <v>冻劫秘镰</v>
      </c>
      <c r="F279" s="20">
        <f t="shared" si="17"/>
        <v>11096</v>
      </c>
      <c r="G279" s="20">
        <f t="shared" si="18"/>
        <v>11096</v>
      </c>
      <c r="H279" s="21" t="str">
        <f>VLOOKUP(B279,属性中转表!A:F,6,FALSE)</f>
        <v>"hp":334800,"atk":9300</v>
      </c>
      <c r="I279" s="20" t="str">
        <f>IF(VLOOKUP(B279,属性中转表!A:G,7,FALSE)=0,"",VLOOKUP(VLOOKUP(B279,属性中转表!A:G,7,FALSE),属性中转表!$K$2:$P$21,6,0))&amp;IF(VLOOKUP(B279,属性中转表!A:G,7,FALSE)&gt;=50,VLOOKUP(A279,英雄数据表!A:K,9,0),IF(VLOOKUP(B279,属性中转表!A:G,7,FALSE)&gt;=25,VLOOKUP(A279,英雄数据表!A:K,5,0),""))</f>
        <v>"atk":600,"hp":10000,"undpspro":150,"pvpdpspro":100,"pvpundpspro":100,"speed":10</v>
      </c>
      <c r="J279" s="20" t="str">
        <f>IF(I279="","",属性中转表!$I$1&amp;(IF(VLOOKUP(B279,属性中转表!A:G,7,FALSE)=0,0,VLOOKUP(VLOOKUP(B279,属性中转表!A:G,7,FALSE),属性中转表!$K$2:$P$21,4,0)))+IFERROR(VLOOKUP(A279,英雄数据表!A:K,IF(武魂!B279&gt;=50,10,IF(武魂!B279&gt;=25,6)),0),0))</f>
        <v>,"dpspro":150</v>
      </c>
      <c r="K279" s="32" t="str">
        <f t="shared" si="19"/>
        <v>"atk":600,"hp":10000,"undpspro":150,"pvpdpspro":100,"pvpundpspro":100,"speed":10,"dpspro":150</v>
      </c>
      <c r="L279" s="20" t="str">
        <f>IF(B279&gt;=50,VLOOKUP(A279,英雄数据表!A:L,11,FALSE),IF(B279&gt;=25,VLOOKUP(A279,英雄数据表!A:L,7,0),""))</f>
        <v>"1109602004"</v>
      </c>
      <c r="M279" s="20" t="str">
        <f>IFERROR(VLOOKUP(B279,属性中转表!$K$2:$O$21,5,FALSE),"")</f>
        <v/>
      </c>
      <c r="N279" s="20" t="str">
        <f>IF(B279=25,VLOOKUP(A279,英雄数据表!A:L,8,FALSE),IF(B279=50,VLOOKUP(A279,英雄数据表!A:L,12,0),""))</f>
        <v/>
      </c>
    </row>
    <row r="280" spans="1:14" x14ac:dyDescent="0.3">
      <c r="A280" s="20">
        <v>11096</v>
      </c>
      <c r="B280" s="21">
        <f t="shared" si="16"/>
        <v>79</v>
      </c>
      <c r="C280" s="21">
        <v>5</v>
      </c>
      <c r="D280" s="21">
        <f>VLOOKUP(A280,英雄数据表!A:D,4,0)</f>
        <v>1</v>
      </c>
      <c r="E280" s="20" t="str">
        <f>VLOOKUP(A280,英雄数据表!A:C,3,0)</f>
        <v>冻劫秘镰</v>
      </c>
      <c r="F280" s="20">
        <f t="shared" si="17"/>
        <v>11096</v>
      </c>
      <c r="G280" s="20">
        <f t="shared" si="18"/>
        <v>11096</v>
      </c>
      <c r="H280" s="21" t="str">
        <f>VLOOKUP(B280,属性中转表!A:F,6,FALSE)</f>
        <v>"hp":340200,"atk":9450</v>
      </c>
      <c r="I280" s="20" t="str">
        <f>IF(VLOOKUP(B280,属性中转表!A:G,7,FALSE)=0,"",VLOOKUP(VLOOKUP(B280,属性中转表!A:G,7,FALSE),属性中转表!$K$2:$P$21,6,0))&amp;IF(VLOOKUP(B280,属性中转表!A:G,7,FALSE)&gt;=50,VLOOKUP(A280,英雄数据表!A:K,9,0),IF(VLOOKUP(B280,属性中转表!A:G,7,FALSE)&gt;=25,VLOOKUP(A280,英雄数据表!A:K,5,0),""))</f>
        <v>"atk":600,"hp":10000,"undpspro":150,"pvpdpspro":100,"pvpundpspro":100,"speed":10</v>
      </c>
      <c r="J280" s="20" t="str">
        <f>IF(I280="","",属性中转表!$I$1&amp;(IF(VLOOKUP(B280,属性中转表!A:G,7,FALSE)=0,0,VLOOKUP(VLOOKUP(B280,属性中转表!A:G,7,FALSE),属性中转表!$K$2:$P$21,4,0)))+IFERROR(VLOOKUP(A280,英雄数据表!A:K,IF(武魂!B280&gt;=50,10,IF(武魂!B280&gt;=25,6)),0),0))</f>
        <v>,"dpspro":150</v>
      </c>
      <c r="K280" s="32" t="str">
        <f t="shared" si="19"/>
        <v>"atk":600,"hp":10000,"undpspro":150,"pvpdpspro":100,"pvpundpspro":100,"speed":10,"dpspro":150</v>
      </c>
      <c r="L280" s="20" t="str">
        <f>IF(B280&gt;=50,VLOOKUP(A280,英雄数据表!A:L,11,FALSE),IF(B280&gt;=25,VLOOKUP(A280,英雄数据表!A:L,7,0),""))</f>
        <v>"1109602004"</v>
      </c>
      <c r="M280" s="20" t="str">
        <f>IFERROR(VLOOKUP(B280,属性中转表!$K$2:$O$21,5,FALSE),"")</f>
        <v/>
      </c>
      <c r="N280" s="20" t="str">
        <f>IF(B280=25,VLOOKUP(A280,英雄数据表!A:L,8,FALSE),IF(B280=50,VLOOKUP(A280,英雄数据表!A:L,12,0),""))</f>
        <v/>
      </c>
    </row>
    <row r="281" spans="1:14" x14ac:dyDescent="0.3">
      <c r="A281" s="20">
        <v>11096</v>
      </c>
      <c r="B281" s="21">
        <f t="shared" si="16"/>
        <v>80</v>
      </c>
      <c r="C281" s="21">
        <v>5</v>
      </c>
      <c r="D281" s="21">
        <f>VLOOKUP(A281,英雄数据表!A:D,4,0)</f>
        <v>1</v>
      </c>
      <c r="E281" s="20" t="str">
        <f>VLOOKUP(A281,英雄数据表!A:C,3,0)</f>
        <v>冻劫秘镰</v>
      </c>
      <c r="F281" s="20">
        <f t="shared" si="17"/>
        <v>11096</v>
      </c>
      <c r="G281" s="20">
        <f t="shared" si="18"/>
        <v>11096</v>
      </c>
      <c r="H281" s="21" t="str">
        <f>VLOOKUP(B281,属性中转表!A:F,6,FALSE)</f>
        <v>"hp":345600,"atk":9600</v>
      </c>
      <c r="I281" s="20" t="str">
        <f>IF(VLOOKUP(B281,属性中转表!A:G,7,FALSE)=0,"",VLOOKUP(VLOOKUP(B281,属性中转表!A:G,7,FALSE),属性中转表!$K$2:$P$21,6,0))&amp;IF(VLOOKUP(B281,属性中转表!A:G,7,FALSE)&gt;=50,VLOOKUP(A281,英雄数据表!A:K,9,0),IF(VLOOKUP(B281,属性中转表!A:G,7,FALSE)&gt;=25,VLOOKUP(A281,英雄数据表!A:K,5,0),""))</f>
        <v>"atk":600,"hp":10000,"undpspro":200,"pvpdpspro":100,"pvpundpspro":100,"speed":10</v>
      </c>
      <c r="J281" s="20" t="str">
        <f>IF(I281="","",属性中转表!$I$1&amp;(IF(VLOOKUP(B281,属性中转表!A:G,7,FALSE)=0,0,VLOOKUP(VLOOKUP(B281,属性中转表!A:G,7,FALSE),属性中转表!$K$2:$P$21,4,0)))+IFERROR(VLOOKUP(A281,英雄数据表!A:K,IF(武魂!B281&gt;=50,10,IF(武魂!B281&gt;=25,6)),0),0))</f>
        <v>,"dpspro":150</v>
      </c>
      <c r="K281" s="32" t="str">
        <f t="shared" si="19"/>
        <v>"atk":600,"hp":10000,"undpspro":200,"pvpdpspro":100,"pvpundpspro":100,"speed":10,"dpspro":150</v>
      </c>
      <c r="L281" s="20" t="str">
        <f>IF(B281&gt;=50,VLOOKUP(A281,英雄数据表!A:L,11,FALSE),IF(B281&gt;=25,VLOOKUP(A281,英雄数据表!A:L,7,0),""))</f>
        <v>"1109602004"</v>
      </c>
      <c r="M281" s="20" t="str">
        <f>IFERROR(VLOOKUP(B281,属性中转表!$K$2:$O$21,5,FALSE),"")</f>
        <v>"undpspro":50</v>
      </c>
      <c r="N281" s="20" t="str">
        <f>IF(B281=25,VLOOKUP(A281,英雄数据表!A:L,8,FALSE),IF(B281=50,VLOOKUP(A281,英雄数据表!A:L,12,0),""))</f>
        <v/>
      </c>
    </row>
    <row r="282" spans="1:14" x14ac:dyDescent="0.3">
      <c r="A282" s="20">
        <v>11096</v>
      </c>
      <c r="B282" s="21">
        <f t="shared" si="16"/>
        <v>81</v>
      </c>
      <c r="C282" s="21">
        <v>5</v>
      </c>
      <c r="D282" s="21">
        <f>VLOOKUP(A282,英雄数据表!A:D,4,0)</f>
        <v>1</v>
      </c>
      <c r="E282" s="20" t="str">
        <f>VLOOKUP(A282,英雄数据表!A:C,3,0)</f>
        <v>冻劫秘镰</v>
      </c>
      <c r="F282" s="20">
        <f t="shared" si="17"/>
        <v>11096</v>
      </c>
      <c r="G282" s="20">
        <f t="shared" si="18"/>
        <v>11096</v>
      </c>
      <c r="H282" s="21" t="str">
        <f>VLOOKUP(B282,属性中转表!A:F,6,FALSE)</f>
        <v>"hp":351000,"atk":9750</v>
      </c>
      <c r="I282" s="20" t="str">
        <f>IF(VLOOKUP(B282,属性中转表!A:G,7,FALSE)=0,"",VLOOKUP(VLOOKUP(B282,属性中转表!A:G,7,FALSE),属性中转表!$K$2:$P$21,6,0))&amp;IF(VLOOKUP(B282,属性中转表!A:G,7,FALSE)&gt;=50,VLOOKUP(A282,英雄数据表!A:K,9,0),IF(VLOOKUP(B282,属性中转表!A:G,7,FALSE)&gt;=25,VLOOKUP(A282,英雄数据表!A:K,5,0),""))</f>
        <v>"atk":600,"hp":10000,"undpspro":200,"pvpdpspro":100,"pvpundpspro":100,"speed":10</v>
      </c>
      <c r="J282" s="20" t="str">
        <f>IF(I282="","",属性中转表!$I$1&amp;(IF(VLOOKUP(B282,属性中转表!A:G,7,FALSE)=0,0,VLOOKUP(VLOOKUP(B282,属性中转表!A:G,7,FALSE),属性中转表!$K$2:$P$21,4,0)))+IFERROR(VLOOKUP(A282,英雄数据表!A:K,IF(武魂!B282&gt;=50,10,IF(武魂!B282&gt;=25,6)),0),0))</f>
        <v>,"dpspro":150</v>
      </c>
      <c r="K282" s="32" t="str">
        <f t="shared" si="19"/>
        <v>"atk":600,"hp":10000,"undpspro":200,"pvpdpspro":100,"pvpundpspro":100,"speed":10,"dpspro":150</v>
      </c>
      <c r="L282" s="20" t="str">
        <f>IF(B282&gt;=50,VLOOKUP(A282,英雄数据表!A:L,11,FALSE),IF(B282&gt;=25,VLOOKUP(A282,英雄数据表!A:L,7,0),""))</f>
        <v>"1109602004"</v>
      </c>
      <c r="M282" s="20" t="str">
        <f>IFERROR(VLOOKUP(B282,属性中转表!$K$2:$O$21,5,FALSE),"")</f>
        <v/>
      </c>
      <c r="N282" s="20" t="str">
        <f>IF(B282=25,VLOOKUP(A282,英雄数据表!A:L,8,FALSE),IF(B282=50,VLOOKUP(A282,英雄数据表!A:L,12,0),""))</f>
        <v/>
      </c>
    </row>
    <row r="283" spans="1:14" x14ac:dyDescent="0.3">
      <c r="A283" s="20">
        <v>11096</v>
      </c>
      <c r="B283" s="21">
        <f t="shared" si="16"/>
        <v>82</v>
      </c>
      <c r="C283" s="21">
        <v>5</v>
      </c>
      <c r="D283" s="21">
        <f>VLOOKUP(A283,英雄数据表!A:D,4,0)</f>
        <v>1</v>
      </c>
      <c r="E283" s="20" t="str">
        <f>VLOOKUP(A283,英雄数据表!A:C,3,0)</f>
        <v>冻劫秘镰</v>
      </c>
      <c r="F283" s="20">
        <f t="shared" si="17"/>
        <v>11096</v>
      </c>
      <c r="G283" s="20">
        <f t="shared" si="18"/>
        <v>11096</v>
      </c>
      <c r="H283" s="21" t="str">
        <f>VLOOKUP(B283,属性中转表!A:F,6,FALSE)</f>
        <v>"hp":356400,"atk":9900</v>
      </c>
      <c r="I283" s="20" t="str">
        <f>IF(VLOOKUP(B283,属性中转表!A:G,7,FALSE)=0,"",VLOOKUP(VLOOKUP(B283,属性中转表!A:G,7,FALSE),属性中转表!$K$2:$P$21,6,0))&amp;IF(VLOOKUP(B283,属性中转表!A:G,7,FALSE)&gt;=50,VLOOKUP(A283,英雄数据表!A:K,9,0),IF(VLOOKUP(B283,属性中转表!A:G,7,FALSE)&gt;=25,VLOOKUP(A283,英雄数据表!A:K,5,0),""))</f>
        <v>"atk":600,"hp":10000,"undpspro":200,"pvpdpspro":100,"pvpundpspro":100,"speed":10</v>
      </c>
      <c r="J283" s="20" t="str">
        <f>IF(I283="","",属性中转表!$I$1&amp;(IF(VLOOKUP(B283,属性中转表!A:G,7,FALSE)=0,0,VLOOKUP(VLOOKUP(B283,属性中转表!A:G,7,FALSE),属性中转表!$K$2:$P$21,4,0)))+IFERROR(VLOOKUP(A283,英雄数据表!A:K,IF(武魂!B283&gt;=50,10,IF(武魂!B283&gt;=25,6)),0),0))</f>
        <v>,"dpspro":150</v>
      </c>
      <c r="K283" s="32" t="str">
        <f t="shared" si="19"/>
        <v>"atk":600,"hp":10000,"undpspro":200,"pvpdpspro":100,"pvpundpspro":100,"speed":10,"dpspro":150</v>
      </c>
      <c r="L283" s="20" t="str">
        <f>IF(B283&gt;=50,VLOOKUP(A283,英雄数据表!A:L,11,FALSE),IF(B283&gt;=25,VLOOKUP(A283,英雄数据表!A:L,7,0),""))</f>
        <v>"1109602004"</v>
      </c>
      <c r="M283" s="20" t="str">
        <f>IFERROR(VLOOKUP(B283,属性中转表!$K$2:$O$21,5,FALSE),"")</f>
        <v/>
      </c>
      <c r="N283" s="20" t="str">
        <f>IF(B283=25,VLOOKUP(A283,英雄数据表!A:L,8,FALSE),IF(B283=50,VLOOKUP(A283,英雄数据表!A:L,12,0),""))</f>
        <v/>
      </c>
    </row>
    <row r="284" spans="1:14" x14ac:dyDescent="0.3">
      <c r="A284" s="20">
        <v>11096</v>
      </c>
      <c r="B284" s="21">
        <f t="shared" si="16"/>
        <v>83</v>
      </c>
      <c r="C284" s="21">
        <v>5</v>
      </c>
      <c r="D284" s="21">
        <f>VLOOKUP(A284,英雄数据表!A:D,4,0)</f>
        <v>1</v>
      </c>
      <c r="E284" s="20" t="str">
        <f>VLOOKUP(A284,英雄数据表!A:C,3,0)</f>
        <v>冻劫秘镰</v>
      </c>
      <c r="F284" s="20">
        <f t="shared" si="17"/>
        <v>11096</v>
      </c>
      <c r="G284" s="20">
        <f t="shared" si="18"/>
        <v>11096</v>
      </c>
      <c r="H284" s="21" t="str">
        <f>VLOOKUP(B284,属性中转表!A:F,6,FALSE)</f>
        <v>"hp":361800,"atk":10050</v>
      </c>
      <c r="I284" s="20" t="str">
        <f>IF(VLOOKUP(B284,属性中转表!A:G,7,FALSE)=0,"",VLOOKUP(VLOOKUP(B284,属性中转表!A:G,7,FALSE),属性中转表!$K$2:$P$21,6,0))&amp;IF(VLOOKUP(B284,属性中转表!A:G,7,FALSE)&gt;=50,VLOOKUP(A284,英雄数据表!A:K,9,0),IF(VLOOKUP(B284,属性中转表!A:G,7,FALSE)&gt;=25,VLOOKUP(A284,英雄数据表!A:K,5,0),""))</f>
        <v>"atk":600,"hp":10000,"undpspro":200,"pvpdpspro":100,"pvpundpspro":100,"speed":10</v>
      </c>
      <c r="J284" s="20" t="str">
        <f>IF(I284="","",属性中转表!$I$1&amp;(IF(VLOOKUP(B284,属性中转表!A:G,7,FALSE)=0,0,VLOOKUP(VLOOKUP(B284,属性中转表!A:G,7,FALSE),属性中转表!$K$2:$P$21,4,0)))+IFERROR(VLOOKUP(A284,英雄数据表!A:K,IF(武魂!B284&gt;=50,10,IF(武魂!B284&gt;=25,6)),0),0))</f>
        <v>,"dpspro":150</v>
      </c>
      <c r="K284" s="32" t="str">
        <f t="shared" si="19"/>
        <v>"atk":600,"hp":10000,"undpspro":200,"pvpdpspro":100,"pvpundpspro":100,"speed":10,"dpspro":150</v>
      </c>
      <c r="L284" s="20" t="str">
        <f>IF(B284&gt;=50,VLOOKUP(A284,英雄数据表!A:L,11,FALSE),IF(B284&gt;=25,VLOOKUP(A284,英雄数据表!A:L,7,0),""))</f>
        <v>"1109602004"</v>
      </c>
      <c r="M284" s="20" t="str">
        <f>IFERROR(VLOOKUP(B284,属性中转表!$K$2:$O$21,5,FALSE),"")</f>
        <v/>
      </c>
      <c r="N284" s="20" t="str">
        <f>IF(B284=25,VLOOKUP(A284,英雄数据表!A:L,8,FALSE),IF(B284=50,VLOOKUP(A284,英雄数据表!A:L,12,0),""))</f>
        <v/>
      </c>
    </row>
    <row r="285" spans="1:14" x14ac:dyDescent="0.3">
      <c r="A285" s="20">
        <v>11096</v>
      </c>
      <c r="B285" s="21">
        <f t="shared" si="16"/>
        <v>84</v>
      </c>
      <c r="C285" s="21">
        <v>5</v>
      </c>
      <c r="D285" s="21">
        <f>VLOOKUP(A285,英雄数据表!A:D,4,0)</f>
        <v>1</v>
      </c>
      <c r="E285" s="20" t="str">
        <f>VLOOKUP(A285,英雄数据表!A:C,3,0)</f>
        <v>冻劫秘镰</v>
      </c>
      <c r="F285" s="20">
        <f t="shared" si="17"/>
        <v>11096</v>
      </c>
      <c r="G285" s="20">
        <f t="shared" si="18"/>
        <v>11096</v>
      </c>
      <c r="H285" s="21" t="str">
        <f>VLOOKUP(B285,属性中转表!A:F,6,FALSE)</f>
        <v>"hp":367200,"atk":10200</v>
      </c>
      <c r="I285" s="20" t="str">
        <f>IF(VLOOKUP(B285,属性中转表!A:G,7,FALSE)=0,"",VLOOKUP(VLOOKUP(B285,属性中转表!A:G,7,FALSE),属性中转表!$K$2:$P$21,6,0))&amp;IF(VLOOKUP(B285,属性中转表!A:G,7,FALSE)&gt;=50,VLOOKUP(A285,英雄数据表!A:K,9,0),IF(VLOOKUP(B285,属性中转表!A:G,7,FALSE)&gt;=25,VLOOKUP(A285,英雄数据表!A:K,5,0),""))</f>
        <v>"atk":600,"hp":10000,"undpspro":200,"pvpdpspro":100,"pvpundpspro":100,"speed":10</v>
      </c>
      <c r="J285" s="20" t="str">
        <f>IF(I285="","",属性中转表!$I$1&amp;(IF(VLOOKUP(B285,属性中转表!A:G,7,FALSE)=0,0,VLOOKUP(VLOOKUP(B285,属性中转表!A:G,7,FALSE),属性中转表!$K$2:$P$21,4,0)))+IFERROR(VLOOKUP(A285,英雄数据表!A:K,IF(武魂!B285&gt;=50,10,IF(武魂!B285&gt;=25,6)),0),0))</f>
        <v>,"dpspro":150</v>
      </c>
      <c r="K285" s="32" t="str">
        <f t="shared" si="19"/>
        <v>"atk":600,"hp":10000,"undpspro":200,"pvpdpspro":100,"pvpundpspro":100,"speed":10,"dpspro":150</v>
      </c>
      <c r="L285" s="20" t="str">
        <f>IF(B285&gt;=50,VLOOKUP(A285,英雄数据表!A:L,11,FALSE),IF(B285&gt;=25,VLOOKUP(A285,英雄数据表!A:L,7,0),""))</f>
        <v>"1109602004"</v>
      </c>
      <c r="M285" s="20" t="str">
        <f>IFERROR(VLOOKUP(B285,属性中转表!$K$2:$O$21,5,FALSE),"")</f>
        <v/>
      </c>
      <c r="N285" s="20" t="str">
        <f>IF(B285=25,VLOOKUP(A285,英雄数据表!A:L,8,FALSE),IF(B285=50,VLOOKUP(A285,英雄数据表!A:L,12,0),""))</f>
        <v/>
      </c>
    </row>
    <row r="286" spans="1:14" x14ac:dyDescent="0.3">
      <c r="A286" s="20">
        <v>11096</v>
      </c>
      <c r="B286" s="21">
        <f t="shared" si="16"/>
        <v>85</v>
      </c>
      <c r="C286" s="21">
        <v>5</v>
      </c>
      <c r="D286" s="21">
        <f>VLOOKUP(A286,英雄数据表!A:D,4,0)</f>
        <v>1</v>
      </c>
      <c r="E286" s="20" t="str">
        <f>VLOOKUP(A286,英雄数据表!A:C,3,0)</f>
        <v>冻劫秘镰</v>
      </c>
      <c r="F286" s="20">
        <f t="shared" si="17"/>
        <v>11096</v>
      </c>
      <c r="G286" s="20">
        <f t="shared" si="18"/>
        <v>11096</v>
      </c>
      <c r="H286" s="21" t="str">
        <f>VLOOKUP(B286,属性中转表!A:F,6,FALSE)</f>
        <v>"hp":372600,"atk":10350</v>
      </c>
      <c r="I286" s="20" t="str">
        <f>IF(VLOOKUP(B286,属性中转表!A:G,7,FALSE)=0,"",VLOOKUP(VLOOKUP(B286,属性中转表!A:G,7,FALSE),属性中转表!$K$2:$P$21,6,0))&amp;IF(VLOOKUP(B286,属性中转表!A:G,7,FALSE)&gt;=50,VLOOKUP(A286,英雄数据表!A:K,9,0),IF(VLOOKUP(B286,属性中转表!A:G,7,FALSE)&gt;=25,VLOOKUP(A286,英雄数据表!A:K,5,0),""))</f>
        <v>"atk":600,"hp":10000,"undpspro":200,"pvpdpspro":100,"pvpundpspro":100,"speed":10</v>
      </c>
      <c r="J286" s="20" t="str">
        <f>IF(I286="","",属性中转表!$I$1&amp;(IF(VLOOKUP(B286,属性中转表!A:G,7,FALSE)=0,0,VLOOKUP(VLOOKUP(B286,属性中转表!A:G,7,FALSE),属性中转表!$K$2:$P$21,4,0)))+IFERROR(VLOOKUP(A286,英雄数据表!A:K,IF(武魂!B286&gt;=50,10,IF(武魂!B286&gt;=25,6)),0),0))</f>
        <v>,"dpspro":200</v>
      </c>
      <c r="K286" s="32" t="str">
        <f t="shared" si="19"/>
        <v>"atk":600,"hp":10000,"undpspro":200,"pvpdpspro":100,"pvpundpspro":100,"speed":10,"dpspro":200</v>
      </c>
      <c r="L286" s="20" t="str">
        <f>IF(B286&gt;=50,VLOOKUP(A286,英雄数据表!A:L,11,FALSE),IF(B286&gt;=25,VLOOKUP(A286,英雄数据表!A:L,7,0),""))</f>
        <v>"1109602004"</v>
      </c>
      <c r="M286" s="20" t="str">
        <f>IFERROR(VLOOKUP(B286,属性中转表!$K$2:$O$21,5,FALSE),"")</f>
        <v>"dpspro":50</v>
      </c>
      <c r="N286" s="20" t="str">
        <f>IF(B286=25,VLOOKUP(A286,英雄数据表!A:L,8,FALSE),IF(B286=50,VLOOKUP(A286,英雄数据表!A:L,12,0),""))</f>
        <v/>
      </c>
    </row>
    <row r="287" spans="1:14" x14ac:dyDescent="0.3">
      <c r="A287" s="20">
        <v>11096</v>
      </c>
      <c r="B287" s="21">
        <f t="shared" si="16"/>
        <v>86</v>
      </c>
      <c r="C287" s="21">
        <v>5</v>
      </c>
      <c r="D287" s="21">
        <f>VLOOKUP(A287,英雄数据表!A:D,4,0)</f>
        <v>1</v>
      </c>
      <c r="E287" s="20" t="str">
        <f>VLOOKUP(A287,英雄数据表!A:C,3,0)</f>
        <v>冻劫秘镰</v>
      </c>
      <c r="F287" s="20">
        <f t="shared" si="17"/>
        <v>11096</v>
      </c>
      <c r="G287" s="20">
        <f t="shared" si="18"/>
        <v>11096</v>
      </c>
      <c r="H287" s="21" t="str">
        <f>VLOOKUP(B287,属性中转表!A:F,6,FALSE)</f>
        <v>"hp":378000,"atk":10500</v>
      </c>
      <c r="I287" s="20" t="str">
        <f>IF(VLOOKUP(B287,属性中转表!A:G,7,FALSE)=0,"",VLOOKUP(VLOOKUP(B287,属性中转表!A:G,7,FALSE),属性中转表!$K$2:$P$21,6,0))&amp;IF(VLOOKUP(B287,属性中转表!A:G,7,FALSE)&gt;=50,VLOOKUP(A287,英雄数据表!A:K,9,0),IF(VLOOKUP(B287,属性中转表!A:G,7,FALSE)&gt;=25,VLOOKUP(A287,英雄数据表!A:K,5,0),""))</f>
        <v>"atk":600,"hp":10000,"undpspro":200,"pvpdpspro":100,"pvpundpspro":100,"speed":10</v>
      </c>
      <c r="J287" s="20" t="str">
        <f>IF(I287="","",属性中转表!$I$1&amp;(IF(VLOOKUP(B287,属性中转表!A:G,7,FALSE)=0,0,VLOOKUP(VLOOKUP(B287,属性中转表!A:G,7,FALSE),属性中转表!$K$2:$P$21,4,0)))+IFERROR(VLOOKUP(A287,英雄数据表!A:K,IF(武魂!B287&gt;=50,10,IF(武魂!B287&gt;=25,6)),0),0))</f>
        <v>,"dpspro":200</v>
      </c>
      <c r="K287" s="32" t="str">
        <f t="shared" si="19"/>
        <v>"atk":600,"hp":10000,"undpspro":200,"pvpdpspro":100,"pvpundpspro":100,"speed":10,"dpspro":200</v>
      </c>
      <c r="L287" s="20" t="str">
        <f>IF(B287&gt;=50,VLOOKUP(A287,英雄数据表!A:L,11,FALSE),IF(B287&gt;=25,VLOOKUP(A287,英雄数据表!A:L,7,0),""))</f>
        <v>"1109602004"</v>
      </c>
      <c r="M287" s="20" t="str">
        <f>IFERROR(VLOOKUP(B287,属性中转表!$K$2:$O$21,5,FALSE),"")</f>
        <v/>
      </c>
      <c r="N287" s="20" t="str">
        <f>IF(B287=25,VLOOKUP(A287,英雄数据表!A:L,8,FALSE),IF(B287=50,VLOOKUP(A287,英雄数据表!A:L,12,0),""))</f>
        <v/>
      </c>
    </row>
    <row r="288" spans="1:14" x14ac:dyDescent="0.3">
      <c r="A288" s="20">
        <v>11096</v>
      </c>
      <c r="B288" s="21">
        <f t="shared" si="16"/>
        <v>87</v>
      </c>
      <c r="C288" s="21">
        <v>5</v>
      </c>
      <c r="D288" s="21">
        <f>VLOOKUP(A288,英雄数据表!A:D,4,0)</f>
        <v>1</v>
      </c>
      <c r="E288" s="20" t="str">
        <f>VLOOKUP(A288,英雄数据表!A:C,3,0)</f>
        <v>冻劫秘镰</v>
      </c>
      <c r="F288" s="20">
        <f t="shared" si="17"/>
        <v>11096</v>
      </c>
      <c r="G288" s="20">
        <f t="shared" si="18"/>
        <v>11096</v>
      </c>
      <c r="H288" s="21" t="str">
        <f>VLOOKUP(B288,属性中转表!A:F,6,FALSE)</f>
        <v>"hp":383400,"atk":10650</v>
      </c>
      <c r="I288" s="20" t="str">
        <f>IF(VLOOKUP(B288,属性中转表!A:G,7,FALSE)=0,"",VLOOKUP(VLOOKUP(B288,属性中转表!A:G,7,FALSE),属性中转表!$K$2:$P$21,6,0))&amp;IF(VLOOKUP(B288,属性中转表!A:G,7,FALSE)&gt;=50,VLOOKUP(A288,英雄数据表!A:K,9,0),IF(VLOOKUP(B288,属性中转表!A:G,7,FALSE)&gt;=25,VLOOKUP(A288,英雄数据表!A:K,5,0),""))</f>
        <v>"atk":600,"hp":10000,"undpspro":200,"pvpdpspro":100,"pvpundpspro":100,"speed":10</v>
      </c>
      <c r="J288" s="20" t="str">
        <f>IF(I288="","",属性中转表!$I$1&amp;(IF(VLOOKUP(B288,属性中转表!A:G,7,FALSE)=0,0,VLOOKUP(VLOOKUP(B288,属性中转表!A:G,7,FALSE),属性中转表!$K$2:$P$21,4,0)))+IFERROR(VLOOKUP(A288,英雄数据表!A:K,IF(武魂!B288&gt;=50,10,IF(武魂!B288&gt;=25,6)),0),0))</f>
        <v>,"dpspro":200</v>
      </c>
      <c r="K288" s="32" t="str">
        <f t="shared" si="19"/>
        <v>"atk":600,"hp":10000,"undpspro":200,"pvpdpspro":100,"pvpundpspro":100,"speed":10,"dpspro":200</v>
      </c>
      <c r="L288" s="20" t="str">
        <f>IF(B288&gt;=50,VLOOKUP(A288,英雄数据表!A:L,11,FALSE),IF(B288&gt;=25,VLOOKUP(A288,英雄数据表!A:L,7,0),""))</f>
        <v>"1109602004"</v>
      </c>
      <c r="M288" s="20" t="str">
        <f>IFERROR(VLOOKUP(B288,属性中转表!$K$2:$O$21,5,FALSE),"")</f>
        <v/>
      </c>
      <c r="N288" s="20" t="str">
        <f>IF(B288=25,VLOOKUP(A288,英雄数据表!A:L,8,FALSE),IF(B288=50,VLOOKUP(A288,英雄数据表!A:L,12,0),""))</f>
        <v/>
      </c>
    </row>
    <row r="289" spans="1:14" x14ac:dyDescent="0.3">
      <c r="A289" s="20">
        <v>11096</v>
      </c>
      <c r="B289" s="21">
        <f t="shared" si="16"/>
        <v>88</v>
      </c>
      <c r="C289" s="21">
        <v>5</v>
      </c>
      <c r="D289" s="21">
        <f>VLOOKUP(A289,英雄数据表!A:D,4,0)</f>
        <v>1</v>
      </c>
      <c r="E289" s="20" t="str">
        <f>VLOOKUP(A289,英雄数据表!A:C,3,0)</f>
        <v>冻劫秘镰</v>
      </c>
      <c r="F289" s="20">
        <f t="shared" si="17"/>
        <v>11096</v>
      </c>
      <c r="G289" s="20">
        <f t="shared" si="18"/>
        <v>11096</v>
      </c>
      <c r="H289" s="21" t="str">
        <f>VLOOKUP(B289,属性中转表!A:F,6,FALSE)</f>
        <v>"hp":388800,"atk":10800</v>
      </c>
      <c r="I289" s="20" t="str">
        <f>IF(VLOOKUP(B289,属性中转表!A:G,7,FALSE)=0,"",VLOOKUP(VLOOKUP(B289,属性中转表!A:G,7,FALSE),属性中转表!$K$2:$P$21,6,0))&amp;IF(VLOOKUP(B289,属性中转表!A:G,7,FALSE)&gt;=50,VLOOKUP(A289,英雄数据表!A:K,9,0),IF(VLOOKUP(B289,属性中转表!A:G,7,FALSE)&gt;=25,VLOOKUP(A289,英雄数据表!A:K,5,0),""))</f>
        <v>"atk":600,"hp":10000,"undpspro":200,"pvpdpspro":100,"pvpundpspro":100,"speed":10</v>
      </c>
      <c r="J289" s="20" t="str">
        <f>IF(I289="","",属性中转表!$I$1&amp;(IF(VLOOKUP(B289,属性中转表!A:G,7,FALSE)=0,0,VLOOKUP(VLOOKUP(B289,属性中转表!A:G,7,FALSE),属性中转表!$K$2:$P$21,4,0)))+IFERROR(VLOOKUP(A289,英雄数据表!A:K,IF(武魂!B289&gt;=50,10,IF(武魂!B289&gt;=25,6)),0),0))</f>
        <v>,"dpspro":200</v>
      </c>
      <c r="K289" s="32" t="str">
        <f t="shared" si="19"/>
        <v>"atk":600,"hp":10000,"undpspro":200,"pvpdpspro":100,"pvpundpspro":100,"speed":10,"dpspro":200</v>
      </c>
      <c r="L289" s="20" t="str">
        <f>IF(B289&gt;=50,VLOOKUP(A289,英雄数据表!A:L,11,FALSE),IF(B289&gt;=25,VLOOKUP(A289,英雄数据表!A:L,7,0),""))</f>
        <v>"1109602004"</v>
      </c>
      <c r="M289" s="20" t="str">
        <f>IFERROR(VLOOKUP(B289,属性中转表!$K$2:$O$21,5,FALSE),"")</f>
        <v/>
      </c>
      <c r="N289" s="20" t="str">
        <f>IF(B289=25,VLOOKUP(A289,英雄数据表!A:L,8,FALSE),IF(B289=50,VLOOKUP(A289,英雄数据表!A:L,12,0),""))</f>
        <v/>
      </c>
    </row>
    <row r="290" spans="1:14" x14ac:dyDescent="0.3">
      <c r="A290" s="20">
        <v>11096</v>
      </c>
      <c r="B290" s="21">
        <f t="shared" si="16"/>
        <v>89</v>
      </c>
      <c r="C290" s="21">
        <v>5</v>
      </c>
      <c r="D290" s="21">
        <f>VLOOKUP(A290,英雄数据表!A:D,4,0)</f>
        <v>1</v>
      </c>
      <c r="E290" s="20" t="str">
        <f>VLOOKUP(A290,英雄数据表!A:C,3,0)</f>
        <v>冻劫秘镰</v>
      </c>
      <c r="F290" s="20">
        <f t="shared" si="17"/>
        <v>11096</v>
      </c>
      <c r="G290" s="20">
        <f t="shared" si="18"/>
        <v>11096</v>
      </c>
      <c r="H290" s="21" t="str">
        <f>VLOOKUP(B290,属性中转表!A:F,6,FALSE)</f>
        <v>"hp":394200,"atk":10950</v>
      </c>
      <c r="I290" s="20" t="str">
        <f>IF(VLOOKUP(B290,属性中转表!A:G,7,FALSE)=0,"",VLOOKUP(VLOOKUP(B290,属性中转表!A:G,7,FALSE),属性中转表!$K$2:$P$21,6,0))&amp;IF(VLOOKUP(B290,属性中转表!A:G,7,FALSE)&gt;=50,VLOOKUP(A290,英雄数据表!A:K,9,0),IF(VLOOKUP(B290,属性中转表!A:G,7,FALSE)&gt;=25,VLOOKUP(A290,英雄数据表!A:K,5,0),""))</f>
        <v>"atk":600,"hp":10000,"undpspro":200,"pvpdpspro":100,"pvpundpspro":100,"speed":10</v>
      </c>
      <c r="J290" s="20" t="str">
        <f>IF(I290="","",属性中转表!$I$1&amp;(IF(VLOOKUP(B290,属性中转表!A:G,7,FALSE)=0,0,VLOOKUP(VLOOKUP(B290,属性中转表!A:G,7,FALSE),属性中转表!$K$2:$P$21,4,0)))+IFERROR(VLOOKUP(A290,英雄数据表!A:K,IF(武魂!B290&gt;=50,10,IF(武魂!B290&gt;=25,6)),0),0))</f>
        <v>,"dpspro":200</v>
      </c>
      <c r="K290" s="32" t="str">
        <f t="shared" si="19"/>
        <v>"atk":600,"hp":10000,"undpspro":200,"pvpdpspro":100,"pvpundpspro":100,"speed":10,"dpspro":200</v>
      </c>
      <c r="L290" s="20" t="str">
        <f>IF(B290&gt;=50,VLOOKUP(A290,英雄数据表!A:L,11,FALSE),IF(B290&gt;=25,VLOOKUP(A290,英雄数据表!A:L,7,0),""))</f>
        <v>"1109602004"</v>
      </c>
      <c r="M290" s="20" t="str">
        <f>IFERROR(VLOOKUP(B290,属性中转表!$K$2:$O$21,5,FALSE),"")</f>
        <v/>
      </c>
      <c r="N290" s="20" t="str">
        <f>IF(B290=25,VLOOKUP(A290,英雄数据表!A:L,8,FALSE),IF(B290=50,VLOOKUP(A290,英雄数据表!A:L,12,0),""))</f>
        <v/>
      </c>
    </row>
    <row r="291" spans="1:14" x14ac:dyDescent="0.3">
      <c r="A291" s="20">
        <v>11096</v>
      </c>
      <c r="B291" s="21">
        <f t="shared" si="16"/>
        <v>90</v>
      </c>
      <c r="C291" s="21">
        <v>5</v>
      </c>
      <c r="D291" s="21">
        <f>VLOOKUP(A291,英雄数据表!A:D,4,0)</f>
        <v>1</v>
      </c>
      <c r="E291" s="20" t="str">
        <f>VLOOKUP(A291,英雄数据表!A:C,3,0)</f>
        <v>冻劫秘镰</v>
      </c>
      <c r="F291" s="20">
        <f t="shared" si="17"/>
        <v>11096</v>
      </c>
      <c r="G291" s="20">
        <f t="shared" si="18"/>
        <v>11096</v>
      </c>
      <c r="H291" s="21" t="str">
        <f>VLOOKUP(B291,属性中转表!A:F,6,FALSE)</f>
        <v>"hp":399600,"atk":11100</v>
      </c>
      <c r="I291" s="20" t="str">
        <f>IF(VLOOKUP(B291,属性中转表!A:G,7,FALSE)=0,"",VLOOKUP(VLOOKUP(B291,属性中转表!A:G,7,FALSE),属性中转表!$K$2:$P$21,6,0))&amp;IF(VLOOKUP(B291,属性中转表!A:G,7,FALSE)&gt;=50,VLOOKUP(A291,英雄数据表!A:K,9,0),IF(VLOOKUP(B291,属性中转表!A:G,7,FALSE)&gt;=25,VLOOKUP(A291,英雄数据表!A:K,5,0),""))</f>
        <v>"atk":600,"hp":10000,"undpspro":200,"pvpdpspro":150,"pvpundpspro":100,"speed":10</v>
      </c>
      <c r="J291" s="20" t="str">
        <f>IF(I291="","",属性中转表!$I$1&amp;(IF(VLOOKUP(B291,属性中转表!A:G,7,FALSE)=0,0,VLOOKUP(VLOOKUP(B291,属性中转表!A:G,7,FALSE),属性中转表!$K$2:$P$21,4,0)))+IFERROR(VLOOKUP(A291,英雄数据表!A:K,IF(武魂!B291&gt;=50,10,IF(武魂!B291&gt;=25,6)),0),0))</f>
        <v>,"dpspro":200</v>
      </c>
      <c r="K291" s="32" t="str">
        <f t="shared" si="19"/>
        <v>"atk":600,"hp":10000,"undpspro":200,"pvpdpspro":150,"pvpundpspro":100,"speed":10,"dpspro":200</v>
      </c>
      <c r="L291" s="20" t="str">
        <f>IF(B291&gt;=50,VLOOKUP(A291,英雄数据表!A:L,11,FALSE),IF(B291&gt;=25,VLOOKUP(A291,英雄数据表!A:L,7,0),""))</f>
        <v>"1109602004"</v>
      </c>
      <c r="M291" s="20" t="str">
        <f>IFERROR(VLOOKUP(B291,属性中转表!$K$2:$O$21,5,FALSE),"")</f>
        <v>"pvpdpspro":50</v>
      </c>
      <c r="N291" s="20" t="str">
        <f>IF(B291=25,VLOOKUP(A291,英雄数据表!A:L,8,FALSE),IF(B291=50,VLOOKUP(A291,英雄数据表!A:L,12,0),""))</f>
        <v/>
      </c>
    </row>
    <row r="292" spans="1:14" x14ac:dyDescent="0.3">
      <c r="A292" s="20">
        <v>11096</v>
      </c>
      <c r="B292" s="21">
        <f t="shared" si="16"/>
        <v>91</v>
      </c>
      <c r="C292" s="21">
        <v>5</v>
      </c>
      <c r="D292" s="21">
        <f>VLOOKUP(A292,英雄数据表!A:D,4,0)</f>
        <v>1</v>
      </c>
      <c r="E292" s="20" t="str">
        <f>VLOOKUP(A292,英雄数据表!A:C,3,0)</f>
        <v>冻劫秘镰</v>
      </c>
      <c r="F292" s="20">
        <f t="shared" si="17"/>
        <v>11096</v>
      </c>
      <c r="G292" s="20">
        <f t="shared" si="18"/>
        <v>11096</v>
      </c>
      <c r="H292" s="21" t="str">
        <f>VLOOKUP(B292,属性中转表!A:F,6,FALSE)</f>
        <v>"hp":405000,"atk":11250</v>
      </c>
      <c r="I292" s="20" t="str">
        <f>IF(VLOOKUP(B292,属性中转表!A:G,7,FALSE)=0,"",VLOOKUP(VLOOKUP(B292,属性中转表!A:G,7,FALSE),属性中转表!$K$2:$P$21,6,0))&amp;IF(VLOOKUP(B292,属性中转表!A:G,7,FALSE)&gt;=50,VLOOKUP(A292,英雄数据表!A:K,9,0),IF(VLOOKUP(B292,属性中转表!A:G,7,FALSE)&gt;=25,VLOOKUP(A292,英雄数据表!A:K,5,0),""))</f>
        <v>"atk":600,"hp":10000,"undpspro":200,"pvpdpspro":150,"pvpundpspro":100,"speed":10</v>
      </c>
      <c r="J292" s="20" t="str">
        <f>IF(I292="","",属性中转表!$I$1&amp;(IF(VLOOKUP(B292,属性中转表!A:G,7,FALSE)=0,0,VLOOKUP(VLOOKUP(B292,属性中转表!A:G,7,FALSE),属性中转表!$K$2:$P$21,4,0)))+IFERROR(VLOOKUP(A292,英雄数据表!A:K,IF(武魂!B292&gt;=50,10,IF(武魂!B292&gt;=25,6)),0),0))</f>
        <v>,"dpspro":200</v>
      </c>
      <c r="K292" s="32" t="str">
        <f t="shared" si="19"/>
        <v>"atk":600,"hp":10000,"undpspro":200,"pvpdpspro":150,"pvpundpspro":100,"speed":10,"dpspro":200</v>
      </c>
      <c r="L292" s="20" t="str">
        <f>IF(B292&gt;=50,VLOOKUP(A292,英雄数据表!A:L,11,FALSE),IF(B292&gt;=25,VLOOKUP(A292,英雄数据表!A:L,7,0),""))</f>
        <v>"1109602004"</v>
      </c>
      <c r="M292" s="20" t="str">
        <f>IFERROR(VLOOKUP(B292,属性中转表!$K$2:$O$21,5,FALSE),"")</f>
        <v/>
      </c>
      <c r="N292" s="20" t="str">
        <f>IF(B292=25,VLOOKUP(A292,英雄数据表!A:L,8,FALSE),IF(B292=50,VLOOKUP(A292,英雄数据表!A:L,12,0),""))</f>
        <v/>
      </c>
    </row>
    <row r="293" spans="1:14" x14ac:dyDescent="0.3">
      <c r="A293" s="20">
        <v>11096</v>
      </c>
      <c r="B293" s="21">
        <f t="shared" si="16"/>
        <v>92</v>
      </c>
      <c r="C293" s="21">
        <v>5</v>
      </c>
      <c r="D293" s="21">
        <f>VLOOKUP(A293,英雄数据表!A:D,4,0)</f>
        <v>1</v>
      </c>
      <c r="E293" s="20" t="str">
        <f>VLOOKUP(A293,英雄数据表!A:C,3,0)</f>
        <v>冻劫秘镰</v>
      </c>
      <c r="F293" s="20">
        <f t="shared" si="17"/>
        <v>11096</v>
      </c>
      <c r="G293" s="20">
        <f t="shared" si="18"/>
        <v>11096</v>
      </c>
      <c r="H293" s="21" t="str">
        <f>VLOOKUP(B293,属性中转表!A:F,6,FALSE)</f>
        <v>"hp":410400,"atk":11400</v>
      </c>
      <c r="I293" s="20" t="str">
        <f>IF(VLOOKUP(B293,属性中转表!A:G,7,FALSE)=0,"",VLOOKUP(VLOOKUP(B293,属性中转表!A:G,7,FALSE),属性中转表!$K$2:$P$21,6,0))&amp;IF(VLOOKUP(B293,属性中转表!A:G,7,FALSE)&gt;=50,VLOOKUP(A293,英雄数据表!A:K,9,0),IF(VLOOKUP(B293,属性中转表!A:G,7,FALSE)&gt;=25,VLOOKUP(A293,英雄数据表!A:K,5,0),""))</f>
        <v>"atk":600,"hp":10000,"undpspro":200,"pvpdpspro":150,"pvpundpspro":100,"speed":10</v>
      </c>
      <c r="J293" s="20" t="str">
        <f>IF(I293="","",属性中转表!$I$1&amp;(IF(VLOOKUP(B293,属性中转表!A:G,7,FALSE)=0,0,VLOOKUP(VLOOKUP(B293,属性中转表!A:G,7,FALSE),属性中转表!$K$2:$P$21,4,0)))+IFERROR(VLOOKUP(A293,英雄数据表!A:K,IF(武魂!B293&gt;=50,10,IF(武魂!B293&gt;=25,6)),0),0))</f>
        <v>,"dpspro":200</v>
      </c>
      <c r="K293" s="32" t="str">
        <f t="shared" si="19"/>
        <v>"atk":600,"hp":10000,"undpspro":200,"pvpdpspro":150,"pvpundpspro":100,"speed":10,"dpspro":200</v>
      </c>
      <c r="L293" s="20" t="str">
        <f>IF(B293&gt;=50,VLOOKUP(A293,英雄数据表!A:L,11,FALSE),IF(B293&gt;=25,VLOOKUP(A293,英雄数据表!A:L,7,0),""))</f>
        <v>"1109602004"</v>
      </c>
      <c r="M293" s="20" t="str">
        <f>IFERROR(VLOOKUP(B293,属性中转表!$K$2:$O$21,5,FALSE),"")</f>
        <v/>
      </c>
      <c r="N293" s="20" t="str">
        <f>IF(B293=25,VLOOKUP(A293,英雄数据表!A:L,8,FALSE),IF(B293=50,VLOOKUP(A293,英雄数据表!A:L,12,0),""))</f>
        <v/>
      </c>
    </row>
    <row r="294" spans="1:14" x14ac:dyDescent="0.3">
      <c r="A294" s="20">
        <v>11096</v>
      </c>
      <c r="B294" s="21">
        <f t="shared" si="16"/>
        <v>93</v>
      </c>
      <c r="C294" s="21">
        <v>5</v>
      </c>
      <c r="D294" s="21">
        <f>VLOOKUP(A294,英雄数据表!A:D,4,0)</f>
        <v>1</v>
      </c>
      <c r="E294" s="20" t="str">
        <f>VLOOKUP(A294,英雄数据表!A:C,3,0)</f>
        <v>冻劫秘镰</v>
      </c>
      <c r="F294" s="20">
        <f t="shared" si="17"/>
        <v>11096</v>
      </c>
      <c r="G294" s="20">
        <f t="shared" si="18"/>
        <v>11096</v>
      </c>
      <c r="H294" s="21" t="str">
        <f>VLOOKUP(B294,属性中转表!A:F,6,FALSE)</f>
        <v>"hp":415800,"atk":11550</v>
      </c>
      <c r="I294" s="20" t="str">
        <f>IF(VLOOKUP(B294,属性中转表!A:G,7,FALSE)=0,"",VLOOKUP(VLOOKUP(B294,属性中转表!A:G,7,FALSE),属性中转表!$K$2:$P$21,6,0))&amp;IF(VLOOKUP(B294,属性中转表!A:G,7,FALSE)&gt;=50,VLOOKUP(A294,英雄数据表!A:K,9,0),IF(VLOOKUP(B294,属性中转表!A:G,7,FALSE)&gt;=25,VLOOKUP(A294,英雄数据表!A:K,5,0),""))</f>
        <v>"atk":600,"hp":10000,"undpspro":200,"pvpdpspro":150,"pvpundpspro":100,"speed":10</v>
      </c>
      <c r="J294" s="20" t="str">
        <f>IF(I294="","",属性中转表!$I$1&amp;(IF(VLOOKUP(B294,属性中转表!A:G,7,FALSE)=0,0,VLOOKUP(VLOOKUP(B294,属性中转表!A:G,7,FALSE),属性中转表!$K$2:$P$21,4,0)))+IFERROR(VLOOKUP(A294,英雄数据表!A:K,IF(武魂!B294&gt;=50,10,IF(武魂!B294&gt;=25,6)),0),0))</f>
        <v>,"dpspro":200</v>
      </c>
      <c r="K294" s="32" t="str">
        <f t="shared" si="19"/>
        <v>"atk":600,"hp":10000,"undpspro":200,"pvpdpspro":150,"pvpundpspro":100,"speed":10,"dpspro":200</v>
      </c>
      <c r="L294" s="20" t="str">
        <f>IF(B294&gt;=50,VLOOKUP(A294,英雄数据表!A:L,11,FALSE),IF(B294&gt;=25,VLOOKUP(A294,英雄数据表!A:L,7,0),""))</f>
        <v>"1109602004"</v>
      </c>
      <c r="M294" s="20" t="str">
        <f>IFERROR(VLOOKUP(B294,属性中转表!$K$2:$O$21,5,FALSE),"")</f>
        <v/>
      </c>
      <c r="N294" s="20" t="str">
        <f>IF(B294=25,VLOOKUP(A294,英雄数据表!A:L,8,FALSE),IF(B294=50,VLOOKUP(A294,英雄数据表!A:L,12,0),""))</f>
        <v/>
      </c>
    </row>
    <row r="295" spans="1:14" x14ac:dyDescent="0.3">
      <c r="A295" s="20">
        <v>11096</v>
      </c>
      <c r="B295" s="21">
        <f t="shared" si="16"/>
        <v>94</v>
      </c>
      <c r="C295" s="21">
        <v>5</v>
      </c>
      <c r="D295" s="21">
        <f>VLOOKUP(A295,英雄数据表!A:D,4,0)</f>
        <v>1</v>
      </c>
      <c r="E295" s="20" t="str">
        <f>VLOOKUP(A295,英雄数据表!A:C,3,0)</f>
        <v>冻劫秘镰</v>
      </c>
      <c r="F295" s="20">
        <f t="shared" si="17"/>
        <v>11096</v>
      </c>
      <c r="G295" s="20">
        <f t="shared" si="18"/>
        <v>11096</v>
      </c>
      <c r="H295" s="21" t="str">
        <f>VLOOKUP(B295,属性中转表!A:F,6,FALSE)</f>
        <v>"hp":421200,"atk":11700</v>
      </c>
      <c r="I295" s="20" t="str">
        <f>IF(VLOOKUP(B295,属性中转表!A:G,7,FALSE)=0,"",VLOOKUP(VLOOKUP(B295,属性中转表!A:G,7,FALSE),属性中转表!$K$2:$P$21,6,0))&amp;IF(VLOOKUP(B295,属性中转表!A:G,7,FALSE)&gt;=50,VLOOKUP(A295,英雄数据表!A:K,9,0),IF(VLOOKUP(B295,属性中转表!A:G,7,FALSE)&gt;=25,VLOOKUP(A295,英雄数据表!A:K,5,0),""))</f>
        <v>"atk":600,"hp":10000,"undpspro":200,"pvpdpspro":150,"pvpundpspro":100,"speed":10</v>
      </c>
      <c r="J295" s="20" t="str">
        <f>IF(I295="","",属性中转表!$I$1&amp;(IF(VLOOKUP(B295,属性中转表!A:G,7,FALSE)=0,0,VLOOKUP(VLOOKUP(B295,属性中转表!A:G,7,FALSE),属性中转表!$K$2:$P$21,4,0)))+IFERROR(VLOOKUP(A295,英雄数据表!A:K,IF(武魂!B295&gt;=50,10,IF(武魂!B295&gt;=25,6)),0),0))</f>
        <v>,"dpspro":200</v>
      </c>
      <c r="K295" s="32" t="str">
        <f t="shared" si="19"/>
        <v>"atk":600,"hp":10000,"undpspro":200,"pvpdpspro":150,"pvpundpspro":100,"speed":10,"dpspro":200</v>
      </c>
      <c r="L295" s="20" t="str">
        <f>IF(B295&gt;=50,VLOOKUP(A295,英雄数据表!A:L,11,FALSE),IF(B295&gt;=25,VLOOKUP(A295,英雄数据表!A:L,7,0),""))</f>
        <v>"1109602004"</v>
      </c>
      <c r="M295" s="20" t="str">
        <f>IFERROR(VLOOKUP(B295,属性中转表!$K$2:$O$21,5,FALSE),"")</f>
        <v/>
      </c>
      <c r="N295" s="20" t="str">
        <f>IF(B295=25,VLOOKUP(A295,英雄数据表!A:L,8,FALSE),IF(B295=50,VLOOKUP(A295,英雄数据表!A:L,12,0),""))</f>
        <v/>
      </c>
    </row>
    <row r="296" spans="1:14" x14ac:dyDescent="0.3">
      <c r="A296" s="20">
        <v>11096</v>
      </c>
      <c r="B296" s="21">
        <f t="shared" si="16"/>
        <v>95</v>
      </c>
      <c r="C296" s="21">
        <v>5</v>
      </c>
      <c r="D296" s="21">
        <f>VLOOKUP(A296,英雄数据表!A:D,4,0)</f>
        <v>1</v>
      </c>
      <c r="E296" s="20" t="str">
        <f>VLOOKUP(A296,英雄数据表!A:C,3,0)</f>
        <v>冻劫秘镰</v>
      </c>
      <c r="F296" s="20">
        <f t="shared" si="17"/>
        <v>11096</v>
      </c>
      <c r="G296" s="20">
        <f t="shared" si="18"/>
        <v>11096</v>
      </c>
      <c r="H296" s="21" t="str">
        <f>VLOOKUP(B296,属性中转表!A:F,6,FALSE)</f>
        <v>"hp":426600,"atk":11850</v>
      </c>
      <c r="I296" s="20" t="str">
        <f>IF(VLOOKUP(B296,属性中转表!A:G,7,FALSE)=0,"",VLOOKUP(VLOOKUP(B296,属性中转表!A:G,7,FALSE),属性中转表!$K$2:$P$21,6,0))&amp;IF(VLOOKUP(B296,属性中转表!A:G,7,FALSE)&gt;=50,VLOOKUP(A296,英雄数据表!A:K,9,0),IF(VLOOKUP(B296,属性中转表!A:G,7,FALSE)&gt;=25,VLOOKUP(A296,英雄数据表!A:K,5,0),""))</f>
        <v>"atk":600,"hp":10000,"undpspro":200,"pvpdpspro":150,"pvpundpspro":150,"speed":10</v>
      </c>
      <c r="J296" s="20" t="str">
        <f>IF(I296="","",属性中转表!$I$1&amp;(IF(VLOOKUP(B296,属性中转表!A:G,7,FALSE)=0,0,VLOOKUP(VLOOKUP(B296,属性中转表!A:G,7,FALSE),属性中转表!$K$2:$P$21,4,0)))+IFERROR(VLOOKUP(A296,英雄数据表!A:K,IF(武魂!B296&gt;=50,10,IF(武魂!B296&gt;=25,6)),0),0))</f>
        <v>,"dpspro":200</v>
      </c>
      <c r="K296" s="32" t="str">
        <f t="shared" si="19"/>
        <v>"atk":600,"hp":10000,"undpspro":200,"pvpdpspro":150,"pvpundpspro":150,"speed":10,"dpspro":200</v>
      </c>
      <c r="L296" s="20" t="str">
        <f>IF(B296&gt;=50,VLOOKUP(A296,英雄数据表!A:L,11,FALSE),IF(B296&gt;=25,VLOOKUP(A296,英雄数据表!A:L,7,0),""))</f>
        <v>"1109602004"</v>
      </c>
      <c r="M296" s="20" t="str">
        <f>IFERROR(VLOOKUP(B296,属性中转表!$K$2:$O$21,5,FALSE),"")</f>
        <v>"pvpundpspro":50</v>
      </c>
      <c r="N296" s="20" t="str">
        <f>IF(B296=25,VLOOKUP(A296,英雄数据表!A:L,8,FALSE),IF(B296=50,VLOOKUP(A296,英雄数据表!A:L,12,0),""))</f>
        <v/>
      </c>
    </row>
    <row r="297" spans="1:14" x14ac:dyDescent="0.3">
      <c r="A297" s="20">
        <v>11096</v>
      </c>
      <c r="B297" s="21">
        <f t="shared" si="16"/>
        <v>96</v>
      </c>
      <c r="C297" s="21">
        <v>5</v>
      </c>
      <c r="D297" s="21">
        <f>VLOOKUP(A297,英雄数据表!A:D,4,0)</f>
        <v>1</v>
      </c>
      <c r="E297" s="20" t="str">
        <f>VLOOKUP(A297,英雄数据表!A:C,3,0)</f>
        <v>冻劫秘镰</v>
      </c>
      <c r="F297" s="20">
        <f t="shared" si="17"/>
        <v>11096</v>
      </c>
      <c r="G297" s="20">
        <f t="shared" si="18"/>
        <v>11096</v>
      </c>
      <c r="H297" s="21" t="str">
        <f>VLOOKUP(B297,属性中转表!A:F,6,FALSE)</f>
        <v>"hp":432000,"atk":12000</v>
      </c>
      <c r="I297" s="20" t="str">
        <f>IF(VLOOKUP(B297,属性中转表!A:G,7,FALSE)=0,"",VLOOKUP(VLOOKUP(B297,属性中转表!A:G,7,FALSE),属性中转表!$K$2:$P$21,6,0))&amp;IF(VLOOKUP(B297,属性中转表!A:G,7,FALSE)&gt;=50,VLOOKUP(A297,英雄数据表!A:K,9,0),IF(VLOOKUP(B297,属性中转表!A:G,7,FALSE)&gt;=25,VLOOKUP(A297,英雄数据表!A:K,5,0),""))</f>
        <v>"atk":600,"hp":10000,"undpspro":200,"pvpdpspro":150,"pvpundpspro":150,"speed":10</v>
      </c>
      <c r="J297" s="20" t="str">
        <f>IF(I297="","",属性中转表!$I$1&amp;(IF(VLOOKUP(B297,属性中转表!A:G,7,FALSE)=0,0,VLOOKUP(VLOOKUP(B297,属性中转表!A:G,7,FALSE),属性中转表!$K$2:$P$21,4,0)))+IFERROR(VLOOKUP(A297,英雄数据表!A:K,IF(武魂!B297&gt;=50,10,IF(武魂!B297&gt;=25,6)),0),0))</f>
        <v>,"dpspro":200</v>
      </c>
      <c r="K297" s="32" t="str">
        <f t="shared" si="19"/>
        <v>"atk":600,"hp":10000,"undpspro":200,"pvpdpspro":150,"pvpundpspro":150,"speed":10,"dpspro":200</v>
      </c>
      <c r="L297" s="20" t="str">
        <f>IF(B297&gt;=50,VLOOKUP(A297,英雄数据表!A:L,11,FALSE),IF(B297&gt;=25,VLOOKUP(A297,英雄数据表!A:L,7,0),""))</f>
        <v>"1109602004"</v>
      </c>
      <c r="M297" s="20" t="str">
        <f>IFERROR(VLOOKUP(B297,属性中转表!$K$2:$O$21,5,FALSE),"")</f>
        <v/>
      </c>
      <c r="N297" s="20" t="str">
        <f>IF(B297=25,VLOOKUP(A297,英雄数据表!A:L,8,FALSE),IF(B297=50,VLOOKUP(A297,英雄数据表!A:L,12,0),""))</f>
        <v/>
      </c>
    </row>
    <row r="298" spans="1:14" x14ac:dyDescent="0.3">
      <c r="A298" s="20">
        <v>11096</v>
      </c>
      <c r="B298" s="21">
        <f t="shared" si="16"/>
        <v>97</v>
      </c>
      <c r="C298" s="21">
        <v>5</v>
      </c>
      <c r="D298" s="21">
        <f>VLOOKUP(A298,英雄数据表!A:D,4,0)</f>
        <v>1</v>
      </c>
      <c r="E298" s="20" t="str">
        <f>VLOOKUP(A298,英雄数据表!A:C,3,0)</f>
        <v>冻劫秘镰</v>
      </c>
      <c r="F298" s="20">
        <f t="shared" si="17"/>
        <v>11096</v>
      </c>
      <c r="G298" s="20">
        <f t="shared" si="18"/>
        <v>11096</v>
      </c>
      <c r="H298" s="21" t="str">
        <f>VLOOKUP(B298,属性中转表!A:F,6,FALSE)</f>
        <v>"hp":437400,"atk":12150</v>
      </c>
      <c r="I298" s="20" t="str">
        <f>IF(VLOOKUP(B298,属性中转表!A:G,7,FALSE)=0,"",VLOOKUP(VLOOKUP(B298,属性中转表!A:G,7,FALSE),属性中转表!$K$2:$P$21,6,0))&amp;IF(VLOOKUP(B298,属性中转表!A:G,7,FALSE)&gt;=50,VLOOKUP(A298,英雄数据表!A:K,9,0),IF(VLOOKUP(B298,属性中转表!A:G,7,FALSE)&gt;=25,VLOOKUP(A298,英雄数据表!A:K,5,0),""))</f>
        <v>"atk":600,"hp":10000,"undpspro":200,"pvpdpspro":150,"pvpundpspro":150,"speed":10</v>
      </c>
      <c r="J298" s="20" t="str">
        <f>IF(I298="","",属性中转表!$I$1&amp;(IF(VLOOKUP(B298,属性中转表!A:G,7,FALSE)=0,0,VLOOKUP(VLOOKUP(B298,属性中转表!A:G,7,FALSE),属性中转表!$K$2:$P$21,4,0)))+IFERROR(VLOOKUP(A298,英雄数据表!A:K,IF(武魂!B298&gt;=50,10,IF(武魂!B298&gt;=25,6)),0),0))</f>
        <v>,"dpspro":200</v>
      </c>
      <c r="K298" s="32" t="str">
        <f t="shared" si="19"/>
        <v>"atk":600,"hp":10000,"undpspro":200,"pvpdpspro":150,"pvpundpspro":150,"speed":10,"dpspro":200</v>
      </c>
      <c r="L298" s="20" t="str">
        <f>IF(B298&gt;=50,VLOOKUP(A298,英雄数据表!A:L,11,FALSE),IF(B298&gt;=25,VLOOKUP(A298,英雄数据表!A:L,7,0),""))</f>
        <v>"1109602004"</v>
      </c>
      <c r="M298" s="20" t="str">
        <f>IFERROR(VLOOKUP(B298,属性中转表!$K$2:$O$21,5,FALSE),"")</f>
        <v/>
      </c>
      <c r="N298" s="20" t="str">
        <f>IF(B298=25,VLOOKUP(A298,英雄数据表!A:L,8,FALSE),IF(B298=50,VLOOKUP(A298,英雄数据表!A:L,12,0),""))</f>
        <v/>
      </c>
    </row>
    <row r="299" spans="1:14" x14ac:dyDescent="0.3">
      <c r="A299" s="20">
        <v>11096</v>
      </c>
      <c r="B299" s="21">
        <f t="shared" si="16"/>
        <v>98</v>
      </c>
      <c r="C299" s="21">
        <v>5</v>
      </c>
      <c r="D299" s="21">
        <f>VLOOKUP(A299,英雄数据表!A:D,4,0)</f>
        <v>1</v>
      </c>
      <c r="E299" s="20" t="str">
        <f>VLOOKUP(A299,英雄数据表!A:C,3,0)</f>
        <v>冻劫秘镰</v>
      </c>
      <c r="F299" s="20">
        <f t="shared" si="17"/>
        <v>11096</v>
      </c>
      <c r="G299" s="20">
        <f t="shared" si="18"/>
        <v>11096</v>
      </c>
      <c r="H299" s="21" t="str">
        <f>VLOOKUP(B299,属性中转表!A:F,6,FALSE)</f>
        <v>"hp":442800,"atk":12300</v>
      </c>
      <c r="I299" s="20" t="str">
        <f>IF(VLOOKUP(B299,属性中转表!A:G,7,FALSE)=0,"",VLOOKUP(VLOOKUP(B299,属性中转表!A:G,7,FALSE),属性中转表!$K$2:$P$21,6,0))&amp;IF(VLOOKUP(B299,属性中转表!A:G,7,FALSE)&gt;=50,VLOOKUP(A299,英雄数据表!A:K,9,0),IF(VLOOKUP(B299,属性中转表!A:G,7,FALSE)&gt;=25,VLOOKUP(A299,英雄数据表!A:K,5,0),""))</f>
        <v>"atk":600,"hp":10000,"undpspro":200,"pvpdpspro":150,"pvpundpspro":150,"speed":10</v>
      </c>
      <c r="J299" s="20" t="str">
        <f>IF(I299="","",属性中转表!$I$1&amp;(IF(VLOOKUP(B299,属性中转表!A:G,7,FALSE)=0,0,VLOOKUP(VLOOKUP(B299,属性中转表!A:G,7,FALSE),属性中转表!$K$2:$P$21,4,0)))+IFERROR(VLOOKUP(A299,英雄数据表!A:K,IF(武魂!B299&gt;=50,10,IF(武魂!B299&gt;=25,6)),0),0))</f>
        <v>,"dpspro":200</v>
      </c>
      <c r="K299" s="32" t="str">
        <f t="shared" si="19"/>
        <v>"atk":600,"hp":10000,"undpspro":200,"pvpdpspro":150,"pvpundpspro":150,"speed":10,"dpspro":200</v>
      </c>
      <c r="L299" s="20" t="str">
        <f>IF(B299&gt;=50,VLOOKUP(A299,英雄数据表!A:L,11,FALSE),IF(B299&gt;=25,VLOOKUP(A299,英雄数据表!A:L,7,0),""))</f>
        <v>"1109602004"</v>
      </c>
      <c r="M299" s="20" t="str">
        <f>IFERROR(VLOOKUP(B299,属性中转表!$K$2:$O$21,5,FALSE),"")</f>
        <v/>
      </c>
      <c r="N299" s="20" t="str">
        <f>IF(B299=25,VLOOKUP(A299,英雄数据表!A:L,8,FALSE),IF(B299=50,VLOOKUP(A299,英雄数据表!A:L,12,0),""))</f>
        <v/>
      </c>
    </row>
    <row r="300" spans="1:14" x14ac:dyDescent="0.3">
      <c r="A300" s="20">
        <v>11096</v>
      </c>
      <c r="B300" s="21">
        <f t="shared" si="16"/>
        <v>99</v>
      </c>
      <c r="C300" s="21">
        <v>5</v>
      </c>
      <c r="D300" s="21">
        <f>VLOOKUP(A300,英雄数据表!A:D,4,0)</f>
        <v>1</v>
      </c>
      <c r="E300" s="20" t="str">
        <f>VLOOKUP(A300,英雄数据表!A:C,3,0)</f>
        <v>冻劫秘镰</v>
      </c>
      <c r="F300" s="20">
        <f t="shared" si="17"/>
        <v>11096</v>
      </c>
      <c r="G300" s="20">
        <f t="shared" si="18"/>
        <v>11096</v>
      </c>
      <c r="H300" s="21" t="str">
        <f>VLOOKUP(B300,属性中转表!A:F,6,FALSE)</f>
        <v>"hp":448200,"atk":12450</v>
      </c>
      <c r="I300" s="20" t="str">
        <f>IF(VLOOKUP(B300,属性中转表!A:G,7,FALSE)=0,"",VLOOKUP(VLOOKUP(B300,属性中转表!A:G,7,FALSE),属性中转表!$K$2:$P$21,6,0))&amp;IF(VLOOKUP(B300,属性中转表!A:G,7,FALSE)&gt;=50,VLOOKUP(A300,英雄数据表!A:K,9,0),IF(VLOOKUP(B300,属性中转表!A:G,7,FALSE)&gt;=25,VLOOKUP(A300,英雄数据表!A:K,5,0),""))</f>
        <v>"atk":600,"hp":10000,"undpspro":200,"pvpdpspro":150,"pvpundpspro":150,"speed":10</v>
      </c>
      <c r="J300" s="20" t="str">
        <f>IF(I300="","",属性中转表!$I$1&amp;(IF(VLOOKUP(B300,属性中转表!A:G,7,FALSE)=0,0,VLOOKUP(VLOOKUP(B300,属性中转表!A:G,7,FALSE),属性中转表!$K$2:$P$21,4,0)))+IFERROR(VLOOKUP(A300,英雄数据表!A:K,IF(武魂!B300&gt;=50,10,IF(武魂!B300&gt;=25,6)),0),0))</f>
        <v>,"dpspro":200</v>
      </c>
      <c r="K300" s="32" t="str">
        <f t="shared" si="19"/>
        <v>"atk":600,"hp":10000,"undpspro":200,"pvpdpspro":150,"pvpundpspro":150,"speed":10,"dpspro":200</v>
      </c>
      <c r="L300" s="20" t="str">
        <f>IF(B300&gt;=50,VLOOKUP(A300,英雄数据表!A:L,11,FALSE),IF(B300&gt;=25,VLOOKUP(A300,英雄数据表!A:L,7,0),""))</f>
        <v>"1109602004"</v>
      </c>
      <c r="M300" s="20" t="str">
        <f>IFERROR(VLOOKUP(B300,属性中转表!$K$2:$O$21,5,FALSE),"")</f>
        <v/>
      </c>
      <c r="N300" s="20" t="str">
        <f>IF(B300=25,VLOOKUP(A300,英雄数据表!A:L,8,FALSE),IF(B300=50,VLOOKUP(A300,英雄数据表!A:L,12,0),""))</f>
        <v/>
      </c>
    </row>
    <row r="301" spans="1:14" x14ac:dyDescent="0.3">
      <c r="A301" s="20">
        <v>11096</v>
      </c>
      <c r="B301" s="21">
        <f t="shared" si="16"/>
        <v>100</v>
      </c>
      <c r="C301" s="21">
        <v>5</v>
      </c>
      <c r="D301" s="21">
        <f>VLOOKUP(A301,英雄数据表!A:D,4,0)</f>
        <v>1</v>
      </c>
      <c r="E301" s="20" t="str">
        <f>VLOOKUP(A301,英雄数据表!A:C,3,0)</f>
        <v>冻劫秘镰</v>
      </c>
      <c r="F301" s="20">
        <f t="shared" si="17"/>
        <v>11096</v>
      </c>
      <c r="G301" s="20">
        <f t="shared" si="18"/>
        <v>11096</v>
      </c>
      <c r="H301" s="21" t="str">
        <f>VLOOKUP(B301,属性中转表!A:F,6,FALSE)</f>
        <v>"hp":453600,"atk":12600</v>
      </c>
      <c r="I301" s="20" t="str">
        <f>IF(VLOOKUP(B301,属性中转表!A:G,7,FALSE)=0,"",VLOOKUP(VLOOKUP(B301,属性中转表!A:G,7,FALSE),属性中转表!$K$2:$P$21,6,0))&amp;IF(VLOOKUP(B301,属性中转表!A:G,7,FALSE)&gt;=50,VLOOKUP(A301,英雄数据表!A:K,9,0),IF(VLOOKUP(B301,属性中转表!A:G,7,FALSE)&gt;=25,VLOOKUP(A301,英雄数据表!A:K,5,0),""))</f>
        <v>"atk":900,"hp":15000,"undpspro":200,"pvpdpspro":150,"pvpundpspro":150,"speed":20</v>
      </c>
      <c r="J301" s="20" t="str">
        <f>IF(I301="","",属性中转表!$I$1&amp;(IF(VLOOKUP(B301,属性中转表!A:G,7,FALSE)=0,0,VLOOKUP(VLOOKUP(B301,属性中转表!A:G,7,FALSE),属性中转表!$K$2:$P$21,4,0)))+IFERROR(VLOOKUP(A301,英雄数据表!A:K,IF(武魂!B301&gt;=50,10,IF(武魂!B301&gt;=25,6)),0),0))</f>
        <v>,"dpspro":200</v>
      </c>
      <c r="K301" s="32" t="str">
        <f t="shared" si="19"/>
        <v>"atk":900,"hp":15000,"undpspro":200,"pvpdpspro":150,"pvpundpspro":150,"speed":20,"dpspro":200</v>
      </c>
      <c r="L301" s="20" t="str">
        <f>IF(B301&gt;=50,VLOOKUP(A301,英雄数据表!A:L,11,FALSE),IF(B301&gt;=25,VLOOKUP(A301,英雄数据表!A:L,7,0),""))</f>
        <v>"1109602004"</v>
      </c>
      <c r="M301" s="20" t="str">
        <f>IFERROR(VLOOKUP(B301,属性中转表!$K$2:$O$21,5,FALSE),"")</f>
        <v>"speed":10,"atk":300,"hp":5000</v>
      </c>
      <c r="N301" s="20" t="str">
        <f>IF(B301=25,VLOOKUP(A301,英雄数据表!A:L,8,FALSE),IF(B301=50,VLOOKUP(A301,英雄数据表!A:L,12,0),""))</f>
        <v/>
      </c>
    </row>
    <row r="302" spans="1:14" x14ac:dyDescent="0.3">
      <c r="A302" s="20">
        <v>11106</v>
      </c>
      <c r="B302" s="21">
        <v>1</v>
      </c>
      <c r="C302" s="21">
        <v>5</v>
      </c>
      <c r="D302" s="21">
        <f>VLOOKUP(A302,英雄数据表!A:D,4,0)</f>
        <v>1</v>
      </c>
      <c r="E302" s="20" t="str">
        <f>VLOOKUP(A302,英雄数据表!A:C,3,0)</f>
        <v>亡灵巨斧</v>
      </c>
      <c r="F302" s="20">
        <f t="shared" ref="F302" si="20">A302</f>
        <v>11106</v>
      </c>
      <c r="G302" s="20">
        <f t="shared" ref="G302" si="21">A302</f>
        <v>11106</v>
      </c>
      <c r="H302" s="21" t="str">
        <f>VLOOKUP(B302,属性中转表!A:F,6,FALSE)</f>
        <v>"hp":5400,"atk":150</v>
      </c>
      <c r="I302" s="20" t="str">
        <f>IF(VLOOKUP(B302,属性中转表!A:G,7,FALSE)=0,"",VLOOKUP(VLOOKUP(B302,属性中转表!A:G,7,FALSE),属性中转表!$K$2:$P$21,6,0))&amp;IF(VLOOKUP(B302,属性中转表!A:G,7,FALSE)&gt;=50,VLOOKUP(A302,英雄数据表!A:K,9,0),IF(VLOOKUP(B302,属性中转表!A:G,7,FALSE)&gt;=25,VLOOKUP(A302,英雄数据表!A:K,5,0),""))</f>
        <v/>
      </c>
      <c r="J302" s="20" t="str">
        <f>IF(I302="","",属性中转表!$I$1&amp;(IF(VLOOKUP(B302,属性中转表!A:G,7,FALSE)=0,0,VLOOKUP(VLOOKUP(B302,属性中转表!A:G,7,FALSE),属性中转表!$K$2:$P$21,4,0)))+IFERROR(VLOOKUP(A302,英雄数据表!A:K,IF(武魂!B302&gt;=50,10,IF(武魂!B302&gt;=25,6)),0),0))</f>
        <v/>
      </c>
      <c r="K302" s="32" t="str">
        <f t="shared" ref="K302" si="22">I302&amp;J302</f>
        <v/>
      </c>
      <c r="L302" s="20" t="str">
        <f>IF(B302&gt;=50,VLOOKUP(A302,英雄数据表!A:L,11,FALSE),IF(B302&gt;=25,VLOOKUP(A302,英雄数据表!A:L,7,0),""))</f>
        <v/>
      </c>
      <c r="M302" s="20" t="str">
        <f>IFERROR(VLOOKUP(B302,属性中转表!$K$2:$O$21,5,FALSE),"")</f>
        <v/>
      </c>
      <c r="N302" s="20" t="str">
        <f>IF(B302=25,VLOOKUP(A302,英雄数据表!A:L,8,FALSE),IF(B302=50,VLOOKUP(A302,英雄数据表!A:L,12,0),""))</f>
        <v/>
      </c>
    </row>
    <row r="303" spans="1:14" x14ac:dyDescent="0.3">
      <c r="A303" s="20">
        <v>11106</v>
      </c>
      <c r="B303" s="21">
        <v>2</v>
      </c>
      <c r="C303" s="21">
        <v>5</v>
      </c>
      <c r="D303" s="21">
        <v>1</v>
      </c>
      <c r="E303" s="20" t="str">
        <f>VLOOKUP(A303,英雄数据表!A:C,3,0)</f>
        <v>亡灵巨斧</v>
      </c>
      <c r="F303" s="20">
        <f t="shared" ref="F303:F366" si="23">A303</f>
        <v>11106</v>
      </c>
      <c r="G303" s="20">
        <f t="shared" ref="G303:G366" si="24">A303</f>
        <v>11106</v>
      </c>
      <c r="H303" s="21" t="str">
        <f>VLOOKUP(B303,属性中转表!A:F,6,FALSE)</f>
        <v>"hp":7200,"atk":200</v>
      </c>
      <c r="I303" s="20" t="str">
        <f>IF(VLOOKUP(B303,属性中转表!A:G,7,FALSE)=0,"",VLOOKUP(VLOOKUP(B303,属性中转表!A:G,7,FALSE),属性中转表!$K$2:$P$21,6,0))&amp;IF(VLOOKUP(B303,属性中转表!A:G,7,FALSE)&gt;=50,VLOOKUP(A303,英雄数据表!A:K,9,0),IF(VLOOKUP(B303,属性中转表!A:G,7,FALSE)&gt;=25,VLOOKUP(A303,英雄数据表!A:K,5,0),""))</f>
        <v/>
      </c>
      <c r="J303" s="20" t="str">
        <f>IF(I303="","",属性中转表!$I$1&amp;(IF(VLOOKUP(B303,属性中转表!A:G,7,FALSE)=0,0,VLOOKUP(VLOOKUP(B303,属性中转表!A:G,7,FALSE),属性中转表!$K$2:$P$21,4,0)))+IFERROR(VLOOKUP(A303,英雄数据表!A:K,IF(武魂!B303&gt;=50,10,IF(武魂!B303&gt;=25,6)),0),0))</f>
        <v/>
      </c>
      <c r="K303" s="32" t="str">
        <f t="shared" ref="K303:K366" si="25">I303&amp;J303</f>
        <v/>
      </c>
      <c r="L303" s="20" t="str">
        <f>IF(B303&gt;=50,VLOOKUP(A303,英雄数据表!A:L,11,FALSE),IF(B303&gt;=25,VLOOKUP(A303,英雄数据表!A:L,7,0),""))</f>
        <v/>
      </c>
      <c r="M303" s="20" t="str">
        <f>IFERROR(VLOOKUP(B303,属性中转表!$K$2:$O$21,5,FALSE),"")</f>
        <v/>
      </c>
      <c r="N303" s="20" t="str">
        <f>IF(B303=25,VLOOKUP(A303,英雄数据表!A:L,8,FALSE),IF(B303=50,VLOOKUP(A303,英雄数据表!A:L,12,0),""))</f>
        <v/>
      </c>
    </row>
    <row r="304" spans="1:14" x14ac:dyDescent="0.3">
      <c r="A304" s="20">
        <v>11106</v>
      </c>
      <c r="B304" s="21">
        <v>3</v>
      </c>
      <c r="C304" s="21">
        <v>5</v>
      </c>
      <c r="D304" s="21">
        <f>VLOOKUP(A304,英雄数据表!A:D,4,0)</f>
        <v>1</v>
      </c>
      <c r="E304" s="20" t="str">
        <f>VLOOKUP(A304,英雄数据表!A:C,3,0)</f>
        <v>亡灵巨斧</v>
      </c>
      <c r="F304" s="20">
        <f t="shared" si="23"/>
        <v>11106</v>
      </c>
      <c r="G304" s="20">
        <f t="shared" si="24"/>
        <v>11106</v>
      </c>
      <c r="H304" s="21" t="str">
        <f>VLOOKUP(B304,属性中转表!A:F,6,FALSE)</f>
        <v>"hp":9000,"atk":250</v>
      </c>
      <c r="I304" s="20" t="str">
        <f>IF(VLOOKUP(B304,属性中转表!A:G,7,FALSE)=0,"",VLOOKUP(VLOOKUP(B304,属性中转表!A:G,7,FALSE),属性中转表!$K$2:$P$21,6,0))&amp;IF(VLOOKUP(B304,属性中转表!A:G,7,FALSE)&gt;=50,VLOOKUP(A304,英雄数据表!A:K,9,0),IF(VLOOKUP(B304,属性中转表!A:G,7,FALSE)&gt;=25,VLOOKUP(A304,英雄数据表!A:K,5,0),""))</f>
        <v/>
      </c>
      <c r="J304" s="20" t="str">
        <f>IF(I304="","",属性中转表!$I$1&amp;(IF(VLOOKUP(B304,属性中转表!A:G,7,FALSE)=0,0,VLOOKUP(VLOOKUP(B304,属性中转表!A:G,7,FALSE),属性中转表!$K$2:$P$21,4,0)))+IFERROR(VLOOKUP(A304,英雄数据表!A:K,IF(武魂!B304&gt;=50,10,IF(武魂!B304&gt;=25,6)),0),0))</f>
        <v/>
      </c>
      <c r="K304" s="32" t="str">
        <f t="shared" si="25"/>
        <v/>
      </c>
      <c r="L304" s="20" t="str">
        <f>IF(B304&gt;=50,VLOOKUP(A304,英雄数据表!A:L,11,FALSE),IF(B304&gt;=25,VLOOKUP(A304,英雄数据表!A:L,7,0),""))</f>
        <v/>
      </c>
      <c r="M304" s="20" t="str">
        <f>IFERROR(VLOOKUP(B304,属性中转表!$K$2:$O$21,5,FALSE),"")</f>
        <v/>
      </c>
      <c r="N304" s="20" t="str">
        <f>IF(B304=25,VLOOKUP(A304,英雄数据表!A:L,8,FALSE),IF(B304=50,VLOOKUP(A304,英雄数据表!A:L,12,0),""))</f>
        <v/>
      </c>
    </row>
    <row r="305" spans="1:14" x14ac:dyDescent="0.3">
      <c r="A305" s="20">
        <v>11106</v>
      </c>
      <c r="B305" s="21">
        <v>4</v>
      </c>
      <c r="C305" s="21">
        <v>5</v>
      </c>
      <c r="D305" s="21">
        <v>2</v>
      </c>
      <c r="E305" s="20" t="str">
        <f>VLOOKUP(A305,英雄数据表!A:C,3,0)</f>
        <v>亡灵巨斧</v>
      </c>
      <c r="F305" s="20">
        <f t="shared" si="23"/>
        <v>11106</v>
      </c>
      <c r="G305" s="20">
        <f t="shared" si="24"/>
        <v>11106</v>
      </c>
      <c r="H305" s="21" t="str">
        <f>VLOOKUP(B305,属性中转表!A:F,6,FALSE)</f>
        <v>"hp":10800,"atk":300</v>
      </c>
      <c r="I305" s="20" t="str">
        <f>IF(VLOOKUP(B305,属性中转表!A:G,7,FALSE)=0,"",VLOOKUP(VLOOKUP(B305,属性中转表!A:G,7,FALSE),属性中转表!$K$2:$P$21,6,0))&amp;IF(VLOOKUP(B305,属性中转表!A:G,7,FALSE)&gt;=50,VLOOKUP(A305,英雄数据表!A:K,9,0),IF(VLOOKUP(B305,属性中转表!A:G,7,FALSE)&gt;=25,VLOOKUP(A305,英雄数据表!A:K,5,0),""))</f>
        <v/>
      </c>
      <c r="J305" s="20" t="str">
        <f>IF(I305="","",属性中转表!$I$1&amp;(IF(VLOOKUP(B305,属性中转表!A:G,7,FALSE)=0,0,VLOOKUP(VLOOKUP(B305,属性中转表!A:G,7,FALSE),属性中转表!$K$2:$P$21,4,0)))+IFERROR(VLOOKUP(A305,英雄数据表!A:K,IF(武魂!B305&gt;=50,10,IF(武魂!B305&gt;=25,6)),0),0))</f>
        <v/>
      </c>
      <c r="K305" s="32" t="str">
        <f t="shared" si="25"/>
        <v/>
      </c>
      <c r="L305" s="20" t="str">
        <f>IF(B305&gt;=50,VLOOKUP(A305,英雄数据表!A:L,11,FALSE),IF(B305&gt;=25,VLOOKUP(A305,英雄数据表!A:L,7,0),""))</f>
        <v/>
      </c>
      <c r="M305" s="20" t="str">
        <f>IFERROR(VLOOKUP(B305,属性中转表!$K$2:$O$21,5,FALSE),"")</f>
        <v/>
      </c>
      <c r="N305" s="20" t="str">
        <f>IF(B305=25,VLOOKUP(A305,英雄数据表!A:L,8,FALSE),IF(B305=50,VLOOKUP(A305,英雄数据表!A:L,12,0),""))</f>
        <v/>
      </c>
    </row>
    <row r="306" spans="1:14" x14ac:dyDescent="0.3">
      <c r="A306" s="20">
        <v>11106</v>
      </c>
      <c r="B306" s="21">
        <v>5</v>
      </c>
      <c r="C306" s="21">
        <v>5</v>
      </c>
      <c r="D306" s="21">
        <f>VLOOKUP(A306,英雄数据表!A:D,4,0)</f>
        <v>1</v>
      </c>
      <c r="E306" s="20" t="str">
        <f>VLOOKUP(A306,英雄数据表!A:C,3,0)</f>
        <v>亡灵巨斧</v>
      </c>
      <c r="F306" s="20">
        <f t="shared" si="23"/>
        <v>11106</v>
      </c>
      <c r="G306" s="20">
        <f t="shared" si="24"/>
        <v>11106</v>
      </c>
      <c r="H306" s="21" t="str">
        <f>VLOOKUP(B306,属性中转表!A:F,6,FALSE)</f>
        <v>"hp":12600,"atk":350</v>
      </c>
      <c r="I306" s="20" t="str">
        <f>IF(VLOOKUP(B306,属性中转表!A:G,7,FALSE)=0,"",VLOOKUP(VLOOKUP(B306,属性中转表!A:G,7,FALSE),属性中转表!$K$2:$P$21,6,0))&amp;IF(VLOOKUP(B306,属性中转表!A:G,7,FALSE)&gt;=50,VLOOKUP(A306,英雄数据表!A:K,9,0),IF(VLOOKUP(B306,属性中转表!A:G,7,FALSE)&gt;=25,VLOOKUP(A306,英雄数据表!A:K,5,0),""))</f>
        <v>"atk":300</v>
      </c>
      <c r="J306" s="20" t="str">
        <f>IF(I306="","",属性中转表!$I$1&amp;(IF(VLOOKUP(B306,属性中转表!A:G,7,FALSE)=0,0,VLOOKUP(VLOOKUP(B306,属性中转表!A:G,7,FALSE),属性中转表!$K$2:$P$21,4,0)))+IFERROR(VLOOKUP(A306,英雄数据表!A:K,IF(武魂!B306&gt;=50,10,IF(武魂!B306&gt;=25,6)),0),0))</f>
        <v>,"dpspro":0</v>
      </c>
      <c r="K306" s="32" t="str">
        <f t="shared" si="25"/>
        <v>"atk":300,"dpspro":0</v>
      </c>
      <c r="L306" s="20" t="str">
        <f>IF(B306&gt;=50,VLOOKUP(A306,英雄数据表!A:L,11,FALSE),IF(B306&gt;=25,VLOOKUP(A306,英雄数据表!A:L,7,0),""))</f>
        <v/>
      </c>
      <c r="M306" s="20" t="str">
        <f>IFERROR(VLOOKUP(B306,属性中转表!$K$2:$O$21,5,FALSE),"")</f>
        <v>"atk":300</v>
      </c>
      <c r="N306" s="20" t="str">
        <f>IF(B306=25,VLOOKUP(A306,英雄数据表!A:L,8,FALSE),IF(B306=50,VLOOKUP(A306,英雄数据表!A:L,12,0),""))</f>
        <v/>
      </c>
    </row>
    <row r="307" spans="1:14" x14ac:dyDescent="0.3">
      <c r="A307" s="20">
        <v>11106</v>
      </c>
      <c r="B307" s="21">
        <v>6</v>
      </c>
      <c r="C307" s="21">
        <v>5</v>
      </c>
      <c r="D307" s="21">
        <v>3</v>
      </c>
      <c r="E307" s="20" t="str">
        <f>VLOOKUP(A307,英雄数据表!A:C,3,0)</f>
        <v>亡灵巨斧</v>
      </c>
      <c r="F307" s="20">
        <f t="shared" si="23"/>
        <v>11106</v>
      </c>
      <c r="G307" s="20">
        <f t="shared" si="24"/>
        <v>11106</v>
      </c>
      <c r="H307" s="21" t="str">
        <f>VLOOKUP(B307,属性中转表!A:F,6,FALSE)</f>
        <v>"hp":14400,"atk":400</v>
      </c>
      <c r="I307" s="20" t="str">
        <f>IF(VLOOKUP(B307,属性中转表!A:G,7,FALSE)=0,"",VLOOKUP(VLOOKUP(B307,属性中转表!A:G,7,FALSE),属性中转表!$K$2:$P$21,6,0))&amp;IF(VLOOKUP(B307,属性中转表!A:G,7,FALSE)&gt;=50,VLOOKUP(A307,英雄数据表!A:K,9,0),IF(VLOOKUP(B307,属性中转表!A:G,7,FALSE)&gt;=25,VLOOKUP(A307,英雄数据表!A:K,5,0),""))</f>
        <v>"atk":300</v>
      </c>
      <c r="J307" s="20" t="str">
        <f>IF(I307="","",属性中转表!$I$1&amp;(IF(VLOOKUP(B307,属性中转表!A:G,7,FALSE)=0,0,VLOOKUP(VLOOKUP(B307,属性中转表!A:G,7,FALSE),属性中转表!$K$2:$P$21,4,0)))+IFERROR(VLOOKUP(A307,英雄数据表!A:K,IF(武魂!B307&gt;=50,10,IF(武魂!B307&gt;=25,6)),0),0))</f>
        <v>,"dpspro":0</v>
      </c>
      <c r="K307" s="32" t="str">
        <f t="shared" si="25"/>
        <v>"atk":300,"dpspro":0</v>
      </c>
      <c r="L307" s="20" t="str">
        <f>IF(B307&gt;=50,VLOOKUP(A307,英雄数据表!A:L,11,FALSE),IF(B307&gt;=25,VLOOKUP(A307,英雄数据表!A:L,7,0),""))</f>
        <v/>
      </c>
      <c r="M307" s="20" t="str">
        <f>IFERROR(VLOOKUP(B307,属性中转表!$K$2:$O$21,5,FALSE),"")</f>
        <v/>
      </c>
      <c r="N307" s="20" t="str">
        <f>IF(B307=25,VLOOKUP(A307,英雄数据表!A:L,8,FALSE),IF(B307=50,VLOOKUP(A307,英雄数据表!A:L,12,0),""))</f>
        <v/>
      </c>
    </row>
    <row r="308" spans="1:14" x14ac:dyDescent="0.3">
      <c r="A308" s="20">
        <v>11106</v>
      </c>
      <c r="B308" s="21">
        <v>7</v>
      </c>
      <c r="C308" s="21">
        <v>5</v>
      </c>
      <c r="D308" s="21">
        <f>VLOOKUP(A308,英雄数据表!A:D,4,0)</f>
        <v>1</v>
      </c>
      <c r="E308" s="20" t="str">
        <f>VLOOKUP(A308,英雄数据表!A:C,3,0)</f>
        <v>亡灵巨斧</v>
      </c>
      <c r="F308" s="20">
        <f t="shared" si="23"/>
        <v>11106</v>
      </c>
      <c r="G308" s="20">
        <f t="shared" si="24"/>
        <v>11106</v>
      </c>
      <c r="H308" s="21" t="str">
        <f>VLOOKUP(B308,属性中转表!A:F,6,FALSE)</f>
        <v>"hp":16200,"atk":450</v>
      </c>
      <c r="I308" s="20" t="str">
        <f>IF(VLOOKUP(B308,属性中转表!A:G,7,FALSE)=0,"",VLOOKUP(VLOOKUP(B308,属性中转表!A:G,7,FALSE),属性中转表!$K$2:$P$21,6,0))&amp;IF(VLOOKUP(B308,属性中转表!A:G,7,FALSE)&gt;=50,VLOOKUP(A308,英雄数据表!A:K,9,0),IF(VLOOKUP(B308,属性中转表!A:G,7,FALSE)&gt;=25,VLOOKUP(A308,英雄数据表!A:K,5,0),""))</f>
        <v>"atk":300</v>
      </c>
      <c r="J308" s="20" t="str">
        <f>IF(I308="","",属性中转表!$I$1&amp;(IF(VLOOKUP(B308,属性中转表!A:G,7,FALSE)=0,0,VLOOKUP(VLOOKUP(B308,属性中转表!A:G,7,FALSE),属性中转表!$K$2:$P$21,4,0)))+IFERROR(VLOOKUP(A308,英雄数据表!A:K,IF(武魂!B308&gt;=50,10,IF(武魂!B308&gt;=25,6)),0),0))</f>
        <v>,"dpspro":0</v>
      </c>
      <c r="K308" s="32" t="str">
        <f t="shared" si="25"/>
        <v>"atk":300,"dpspro":0</v>
      </c>
      <c r="L308" s="20" t="str">
        <f>IF(B308&gt;=50,VLOOKUP(A308,英雄数据表!A:L,11,FALSE),IF(B308&gt;=25,VLOOKUP(A308,英雄数据表!A:L,7,0),""))</f>
        <v/>
      </c>
      <c r="M308" s="20" t="str">
        <f>IFERROR(VLOOKUP(B308,属性中转表!$K$2:$O$21,5,FALSE),"")</f>
        <v/>
      </c>
      <c r="N308" s="20" t="str">
        <f>IF(B308=25,VLOOKUP(A308,英雄数据表!A:L,8,FALSE),IF(B308=50,VLOOKUP(A308,英雄数据表!A:L,12,0),""))</f>
        <v/>
      </c>
    </row>
    <row r="309" spans="1:14" x14ac:dyDescent="0.3">
      <c r="A309" s="20">
        <v>11106</v>
      </c>
      <c r="B309" s="21">
        <v>8</v>
      </c>
      <c r="C309" s="21">
        <v>5</v>
      </c>
      <c r="D309" s="21">
        <v>4</v>
      </c>
      <c r="E309" s="20" t="str">
        <f>VLOOKUP(A309,英雄数据表!A:C,3,0)</f>
        <v>亡灵巨斧</v>
      </c>
      <c r="F309" s="20">
        <f t="shared" si="23"/>
        <v>11106</v>
      </c>
      <c r="G309" s="20">
        <f t="shared" si="24"/>
        <v>11106</v>
      </c>
      <c r="H309" s="21" t="str">
        <f>VLOOKUP(B309,属性中转表!A:F,6,FALSE)</f>
        <v>"hp":18000,"atk":500</v>
      </c>
      <c r="I309" s="20" t="str">
        <f>IF(VLOOKUP(B309,属性中转表!A:G,7,FALSE)=0,"",VLOOKUP(VLOOKUP(B309,属性中转表!A:G,7,FALSE),属性中转表!$K$2:$P$21,6,0))&amp;IF(VLOOKUP(B309,属性中转表!A:G,7,FALSE)&gt;=50,VLOOKUP(A309,英雄数据表!A:K,9,0),IF(VLOOKUP(B309,属性中转表!A:G,7,FALSE)&gt;=25,VLOOKUP(A309,英雄数据表!A:K,5,0),""))</f>
        <v>"atk":300</v>
      </c>
      <c r="J309" s="20" t="str">
        <f>IF(I309="","",属性中转表!$I$1&amp;(IF(VLOOKUP(B309,属性中转表!A:G,7,FALSE)=0,0,VLOOKUP(VLOOKUP(B309,属性中转表!A:G,7,FALSE),属性中转表!$K$2:$P$21,4,0)))+IFERROR(VLOOKUP(A309,英雄数据表!A:K,IF(武魂!B309&gt;=50,10,IF(武魂!B309&gt;=25,6)),0),0))</f>
        <v>,"dpspro":0</v>
      </c>
      <c r="K309" s="32" t="str">
        <f t="shared" si="25"/>
        <v>"atk":300,"dpspro":0</v>
      </c>
      <c r="L309" s="20" t="str">
        <f>IF(B309&gt;=50,VLOOKUP(A309,英雄数据表!A:L,11,FALSE),IF(B309&gt;=25,VLOOKUP(A309,英雄数据表!A:L,7,0),""))</f>
        <v/>
      </c>
      <c r="M309" s="20" t="str">
        <f>IFERROR(VLOOKUP(B309,属性中转表!$K$2:$O$21,5,FALSE),"")</f>
        <v/>
      </c>
      <c r="N309" s="20" t="str">
        <f>IF(B309=25,VLOOKUP(A309,英雄数据表!A:L,8,FALSE),IF(B309=50,VLOOKUP(A309,英雄数据表!A:L,12,0),""))</f>
        <v/>
      </c>
    </row>
    <row r="310" spans="1:14" x14ac:dyDescent="0.3">
      <c r="A310" s="20">
        <v>11106</v>
      </c>
      <c r="B310" s="21">
        <v>9</v>
      </c>
      <c r="C310" s="21">
        <v>5</v>
      </c>
      <c r="D310" s="21">
        <f>VLOOKUP(A310,英雄数据表!A:D,4,0)</f>
        <v>1</v>
      </c>
      <c r="E310" s="20" t="str">
        <f>VLOOKUP(A310,英雄数据表!A:C,3,0)</f>
        <v>亡灵巨斧</v>
      </c>
      <c r="F310" s="20">
        <f t="shared" si="23"/>
        <v>11106</v>
      </c>
      <c r="G310" s="20">
        <f t="shared" si="24"/>
        <v>11106</v>
      </c>
      <c r="H310" s="21" t="str">
        <f>VLOOKUP(B310,属性中转表!A:F,6,FALSE)</f>
        <v>"hp":19800,"atk":550</v>
      </c>
      <c r="I310" s="20" t="str">
        <f>IF(VLOOKUP(B310,属性中转表!A:G,7,FALSE)=0,"",VLOOKUP(VLOOKUP(B310,属性中转表!A:G,7,FALSE),属性中转表!$K$2:$P$21,6,0))&amp;IF(VLOOKUP(B310,属性中转表!A:G,7,FALSE)&gt;=50,VLOOKUP(A310,英雄数据表!A:K,9,0),IF(VLOOKUP(B310,属性中转表!A:G,7,FALSE)&gt;=25,VLOOKUP(A310,英雄数据表!A:K,5,0),""))</f>
        <v>"atk":300</v>
      </c>
      <c r="J310" s="20" t="str">
        <f>IF(I310="","",属性中转表!$I$1&amp;(IF(VLOOKUP(B310,属性中转表!A:G,7,FALSE)=0,0,VLOOKUP(VLOOKUP(B310,属性中转表!A:G,7,FALSE),属性中转表!$K$2:$P$21,4,0)))+IFERROR(VLOOKUP(A310,英雄数据表!A:K,IF(武魂!B310&gt;=50,10,IF(武魂!B310&gt;=25,6)),0),0))</f>
        <v>,"dpspro":0</v>
      </c>
      <c r="K310" s="32" t="str">
        <f t="shared" si="25"/>
        <v>"atk":300,"dpspro":0</v>
      </c>
      <c r="L310" s="20" t="str">
        <f>IF(B310&gt;=50,VLOOKUP(A310,英雄数据表!A:L,11,FALSE),IF(B310&gt;=25,VLOOKUP(A310,英雄数据表!A:L,7,0),""))</f>
        <v/>
      </c>
      <c r="M310" s="20" t="str">
        <f>IFERROR(VLOOKUP(B310,属性中转表!$K$2:$O$21,5,FALSE),"")</f>
        <v/>
      </c>
      <c r="N310" s="20" t="str">
        <f>IF(B310=25,VLOOKUP(A310,英雄数据表!A:L,8,FALSE),IF(B310=50,VLOOKUP(A310,英雄数据表!A:L,12,0),""))</f>
        <v/>
      </c>
    </row>
    <row r="311" spans="1:14" x14ac:dyDescent="0.3">
      <c r="A311" s="20">
        <v>11106</v>
      </c>
      <c r="B311" s="21">
        <v>10</v>
      </c>
      <c r="C311" s="21">
        <v>5</v>
      </c>
      <c r="D311" s="21">
        <v>5</v>
      </c>
      <c r="E311" s="20" t="str">
        <f>VLOOKUP(A311,英雄数据表!A:C,3,0)</f>
        <v>亡灵巨斧</v>
      </c>
      <c r="F311" s="20">
        <f t="shared" si="23"/>
        <v>11106</v>
      </c>
      <c r="G311" s="20">
        <f t="shared" si="24"/>
        <v>11106</v>
      </c>
      <c r="H311" s="21" t="str">
        <f>VLOOKUP(B311,属性中转表!A:F,6,FALSE)</f>
        <v>"hp":21600,"atk":600</v>
      </c>
      <c r="I311" s="20" t="str">
        <f>IF(VLOOKUP(B311,属性中转表!A:G,7,FALSE)=0,"",VLOOKUP(VLOOKUP(B311,属性中转表!A:G,7,FALSE),属性中转表!$K$2:$P$21,6,0))&amp;IF(VLOOKUP(B311,属性中转表!A:G,7,FALSE)&gt;=50,VLOOKUP(A311,英雄数据表!A:K,9,0),IF(VLOOKUP(B311,属性中转表!A:G,7,FALSE)&gt;=25,VLOOKUP(A311,英雄数据表!A:K,5,0),""))</f>
        <v>"atk":300,"hp":5000</v>
      </c>
      <c r="J311" s="20" t="str">
        <f>IF(I311="","",属性中转表!$I$1&amp;(IF(VLOOKUP(B311,属性中转表!A:G,7,FALSE)=0,0,VLOOKUP(VLOOKUP(B311,属性中转表!A:G,7,FALSE),属性中转表!$K$2:$P$21,4,0)))+IFERROR(VLOOKUP(A311,英雄数据表!A:K,IF(武魂!B311&gt;=50,10,IF(武魂!B311&gt;=25,6)),0),0))</f>
        <v>,"dpspro":0</v>
      </c>
      <c r="K311" s="32" t="str">
        <f t="shared" si="25"/>
        <v>"atk":300,"hp":5000,"dpspro":0</v>
      </c>
      <c r="L311" s="20" t="str">
        <f>IF(B311&gt;=50,VLOOKUP(A311,英雄数据表!A:L,11,FALSE),IF(B311&gt;=25,VLOOKUP(A311,英雄数据表!A:L,7,0),""))</f>
        <v/>
      </c>
      <c r="M311" s="20" t="str">
        <f>IFERROR(VLOOKUP(B311,属性中转表!$K$2:$O$21,5,FALSE),"")</f>
        <v>"hp":5000</v>
      </c>
      <c r="N311" s="20" t="str">
        <f>IF(B311=25,VLOOKUP(A311,英雄数据表!A:L,8,FALSE),IF(B311=50,VLOOKUP(A311,英雄数据表!A:L,12,0),""))</f>
        <v/>
      </c>
    </row>
    <row r="312" spans="1:14" x14ac:dyDescent="0.3">
      <c r="A312" s="20">
        <v>11106</v>
      </c>
      <c r="B312" s="21">
        <v>11</v>
      </c>
      <c r="C312" s="21">
        <v>5</v>
      </c>
      <c r="D312" s="21">
        <f>VLOOKUP(A312,英雄数据表!A:D,4,0)</f>
        <v>1</v>
      </c>
      <c r="E312" s="20" t="str">
        <f>VLOOKUP(A312,英雄数据表!A:C,3,0)</f>
        <v>亡灵巨斧</v>
      </c>
      <c r="F312" s="20">
        <f t="shared" si="23"/>
        <v>11106</v>
      </c>
      <c r="G312" s="20">
        <f t="shared" si="24"/>
        <v>11106</v>
      </c>
      <c r="H312" s="21" t="str">
        <f>VLOOKUP(B312,属性中转表!A:F,6,FALSE)</f>
        <v>"hp":24300,"atk":675</v>
      </c>
      <c r="I312" s="20" t="str">
        <f>IF(VLOOKUP(B312,属性中转表!A:G,7,FALSE)=0,"",VLOOKUP(VLOOKUP(B312,属性中转表!A:G,7,FALSE),属性中转表!$K$2:$P$21,6,0))&amp;IF(VLOOKUP(B312,属性中转表!A:G,7,FALSE)&gt;=50,VLOOKUP(A312,英雄数据表!A:K,9,0),IF(VLOOKUP(B312,属性中转表!A:G,7,FALSE)&gt;=25,VLOOKUP(A312,英雄数据表!A:K,5,0),""))</f>
        <v>"atk":300,"hp":5000</v>
      </c>
      <c r="J312" s="20" t="str">
        <f>IF(I312="","",属性中转表!$I$1&amp;(IF(VLOOKUP(B312,属性中转表!A:G,7,FALSE)=0,0,VLOOKUP(VLOOKUP(B312,属性中转表!A:G,7,FALSE),属性中转表!$K$2:$P$21,4,0)))+IFERROR(VLOOKUP(A312,英雄数据表!A:K,IF(武魂!B312&gt;=50,10,IF(武魂!B312&gt;=25,6)),0),0))</f>
        <v>,"dpspro":0</v>
      </c>
      <c r="K312" s="32" t="str">
        <f t="shared" si="25"/>
        <v>"atk":300,"hp":5000,"dpspro":0</v>
      </c>
      <c r="L312" s="20" t="str">
        <f>IF(B312&gt;=50,VLOOKUP(A312,英雄数据表!A:L,11,FALSE),IF(B312&gt;=25,VLOOKUP(A312,英雄数据表!A:L,7,0),""))</f>
        <v/>
      </c>
      <c r="M312" s="20" t="str">
        <f>IFERROR(VLOOKUP(B312,属性中转表!$K$2:$O$21,5,FALSE),"")</f>
        <v/>
      </c>
      <c r="N312" s="20" t="str">
        <f>IF(B312=25,VLOOKUP(A312,英雄数据表!A:L,8,FALSE),IF(B312=50,VLOOKUP(A312,英雄数据表!A:L,12,0),""))</f>
        <v/>
      </c>
    </row>
    <row r="313" spans="1:14" x14ac:dyDescent="0.3">
      <c r="A313" s="20">
        <v>11106</v>
      </c>
      <c r="B313" s="21">
        <v>12</v>
      </c>
      <c r="C313" s="21">
        <v>5</v>
      </c>
      <c r="D313" s="21">
        <v>6</v>
      </c>
      <c r="E313" s="20" t="str">
        <f>VLOOKUP(A313,英雄数据表!A:C,3,0)</f>
        <v>亡灵巨斧</v>
      </c>
      <c r="F313" s="20">
        <f t="shared" si="23"/>
        <v>11106</v>
      </c>
      <c r="G313" s="20">
        <f t="shared" si="24"/>
        <v>11106</v>
      </c>
      <c r="H313" s="21" t="str">
        <f>VLOOKUP(B313,属性中转表!A:F,6,FALSE)</f>
        <v>"hp":27000,"atk":750</v>
      </c>
      <c r="I313" s="20" t="str">
        <f>IF(VLOOKUP(B313,属性中转表!A:G,7,FALSE)=0,"",VLOOKUP(VLOOKUP(B313,属性中转表!A:G,7,FALSE),属性中转表!$K$2:$P$21,6,0))&amp;IF(VLOOKUP(B313,属性中转表!A:G,7,FALSE)&gt;=50,VLOOKUP(A313,英雄数据表!A:K,9,0),IF(VLOOKUP(B313,属性中转表!A:G,7,FALSE)&gt;=25,VLOOKUP(A313,英雄数据表!A:K,5,0),""))</f>
        <v>"atk":300,"hp":5000</v>
      </c>
      <c r="J313" s="20" t="str">
        <f>IF(I313="","",属性中转表!$I$1&amp;(IF(VLOOKUP(B313,属性中转表!A:G,7,FALSE)=0,0,VLOOKUP(VLOOKUP(B313,属性中转表!A:G,7,FALSE),属性中转表!$K$2:$P$21,4,0)))+IFERROR(VLOOKUP(A313,英雄数据表!A:K,IF(武魂!B313&gt;=50,10,IF(武魂!B313&gt;=25,6)),0),0))</f>
        <v>,"dpspro":0</v>
      </c>
      <c r="K313" s="32" t="str">
        <f t="shared" si="25"/>
        <v>"atk":300,"hp":5000,"dpspro":0</v>
      </c>
      <c r="L313" s="20" t="str">
        <f>IF(B313&gt;=50,VLOOKUP(A313,英雄数据表!A:L,11,FALSE),IF(B313&gt;=25,VLOOKUP(A313,英雄数据表!A:L,7,0),""))</f>
        <v/>
      </c>
      <c r="M313" s="20" t="str">
        <f>IFERROR(VLOOKUP(B313,属性中转表!$K$2:$O$21,5,FALSE),"")</f>
        <v/>
      </c>
      <c r="N313" s="20" t="str">
        <f>IF(B313=25,VLOOKUP(A313,英雄数据表!A:L,8,FALSE),IF(B313=50,VLOOKUP(A313,英雄数据表!A:L,12,0),""))</f>
        <v/>
      </c>
    </row>
    <row r="314" spans="1:14" x14ac:dyDescent="0.3">
      <c r="A314" s="20">
        <v>11106</v>
      </c>
      <c r="B314" s="21">
        <v>13</v>
      </c>
      <c r="C314" s="21">
        <v>5</v>
      </c>
      <c r="D314" s="21">
        <f>VLOOKUP(A314,英雄数据表!A:D,4,0)</f>
        <v>1</v>
      </c>
      <c r="E314" s="20" t="str">
        <f>VLOOKUP(A314,英雄数据表!A:C,3,0)</f>
        <v>亡灵巨斧</v>
      </c>
      <c r="F314" s="20">
        <f t="shared" si="23"/>
        <v>11106</v>
      </c>
      <c r="G314" s="20">
        <f t="shared" si="24"/>
        <v>11106</v>
      </c>
      <c r="H314" s="21" t="str">
        <f>VLOOKUP(B314,属性中转表!A:F,6,FALSE)</f>
        <v>"hp":29700,"atk":825</v>
      </c>
      <c r="I314" s="20" t="str">
        <f>IF(VLOOKUP(B314,属性中转表!A:G,7,FALSE)=0,"",VLOOKUP(VLOOKUP(B314,属性中转表!A:G,7,FALSE),属性中转表!$K$2:$P$21,6,0))&amp;IF(VLOOKUP(B314,属性中转表!A:G,7,FALSE)&gt;=50,VLOOKUP(A314,英雄数据表!A:K,9,0),IF(VLOOKUP(B314,属性中转表!A:G,7,FALSE)&gt;=25,VLOOKUP(A314,英雄数据表!A:K,5,0),""))</f>
        <v>"atk":300,"hp":5000</v>
      </c>
      <c r="J314" s="20" t="str">
        <f>IF(I314="","",属性中转表!$I$1&amp;(IF(VLOOKUP(B314,属性中转表!A:G,7,FALSE)=0,0,VLOOKUP(VLOOKUP(B314,属性中转表!A:G,7,FALSE),属性中转表!$K$2:$P$21,4,0)))+IFERROR(VLOOKUP(A314,英雄数据表!A:K,IF(武魂!B314&gt;=50,10,IF(武魂!B314&gt;=25,6)),0),0))</f>
        <v>,"dpspro":0</v>
      </c>
      <c r="K314" s="32" t="str">
        <f t="shared" si="25"/>
        <v>"atk":300,"hp":5000,"dpspro":0</v>
      </c>
      <c r="L314" s="20" t="str">
        <f>IF(B314&gt;=50,VLOOKUP(A314,英雄数据表!A:L,11,FALSE),IF(B314&gt;=25,VLOOKUP(A314,英雄数据表!A:L,7,0),""))</f>
        <v/>
      </c>
      <c r="M314" s="20" t="str">
        <f>IFERROR(VLOOKUP(B314,属性中转表!$K$2:$O$21,5,FALSE),"")</f>
        <v/>
      </c>
      <c r="N314" s="20" t="str">
        <f>IF(B314=25,VLOOKUP(A314,英雄数据表!A:L,8,FALSE),IF(B314=50,VLOOKUP(A314,英雄数据表!A:L,12,0),""))</f>
        <v/>
      </c>
    </row>
    <row r="315" spans="1:14" x14ac:dyDescent="0.3">
      <c r="A315" s="20">
        <v>11106</v>
      </c>
      <c r="B315" s="21">
        <v>14</v>
      </c>
      <c r="C315" s="21">
        <v>5</v>
      </c>
      <c r="D315" s="21">
        <v>7</v>
      </c>
      <c r="E315" s="20" t="str">
        <f>VLOOKUP(A315,英雄数据表!A:C,3,0)</f>
        <v>亡灵巨斧</v>
      </c>
      <c r="F315" s="20">
        <f t="shared" si="23"/>
        <v>11106</v>
      </c>
      <c r="G315" s="20">
        <f t="shared" si="24"/>
        <v>11106</v>
      </c>
      <c r="H315" s="21" t="str">
        <f>VLOOKUP(B315,属性中转表!A:F,6,FALSE)</f>
        <v>"hp":32400,"atk":900</v>
      </c>
      <c r="I315" s="20" t="str">
        <f>IF(VLOOKUP(B315,属性中转表!A:G,7,FALSE)=0,"",VLOOKUP(VLOOKUP(B315,属性中转表!A:G,7,FALSE),属性中转表!$K$2:$P$21,6,0))&amp;IF(VLOOKUP(B315,属性中转表!A:G,7,FALSE)&gt;=50,VLOOKUP(A315,英雄数据表!A:K,9,0),IF(VLOOKUP(B315,属性中转表!A:G,7,FALSE)&gt;=25,VLOOKUP(A315,英雄数据表!A:K,5,0),""))</f>
        <v>"atk":300,"hp":5000</v>
      </c>
      <c r="J315" s="20" t="str">
        <f>IF(I315="","",属性中转表!$I$1&amp;(IF(VLOOKUP(B315,属性中转表!A:G,7,FALSE)=0,0,VLOOKUP(VLOOKUP(B315,属性中转表!A:G,7,FALSE),属性中转表!$K$2:$P$21,4,0)))+IFERROR(VLOOKUP(A315,英雄数据表!A:K,IF(武魂!B315&gt;=50,10,IF(武魂!B315&gt;=25,6)),0),0))</f>
        <v>,"dpspro":0</v>
      </c>
      <c r="K315" s="32" t="str">
        <f t="shared" si="25"/>
        <v>"atk":300,"hp":5000,"dpspro":0</v>
      </c>
      <c r="L315" s="20" t="str">
        <f>IF(B315&gt;=50,VLOOKUP(A315,英雄数据表!A:L,11,FALSE),IF(B315&gt;=25,VLOOKUP(A315,英雄数据表!A:L,7,0),""))</f>
        <v/>
      </c>
      <c r="M315" s="20" t="str">
        <f>IFERROR(VLOOKUP(B315,属性中转表!$K$2:$O$21,5,FALSE),"")</f>
        <v/>
      </c>
      <c r="N315" s="20" t="str">
        <f>IF(B315=25,VLOOKUP(A315,英雄数据表!A:L,8,FALSE),IF(B315=50,VLOOKUP(A315,英雄数据表!A:L,12,0),""))</f>
        <v/>
      </c>
    </row>
    <row r="316" spans="1:14" x14ac:dyDescent="0.3">
      <c r="A316" s="20">
        <v>11106</v>
      </c>
      <c r="B316" s="21">
        <v>15</v>
      </c>
      <c r="C316" s="21">
        <v>5</v>
      </c>
      <c r="D316" s="21">
        <f>VLOOKUP(A316,英雄数据表!A:D,4,0)</f>
        <v>1</v>
      </c>
      <c r="E316" s="20" t="str">
        <f>VLOOKUP(A316,英雄数据表!A:C,3,0)</f>
        <v>亡灵巨斧</v>
      </c>
      <c r="F316" s="20">
        <f t="shared" si="23"/>
        <v>11106</v>
      </c>
      <c r="G316" s="20">
        <f t="shared" si="24"/>
        <v>11106</v>
      </c>
      <c r="H316" s="21" t="str">
        <f>VLOOKUP(B316,属性中转表!A:F,6,FALSE)</f>
        <v>"hp":35100,"atk":975</v>
      </c>
      <c r="I316" s="20" t="str">
        <f>IF(VLOOKUP(B316,属性中转表!A:G,7,FALSE)=0,"",VLOOKUP(VLOOKUP(B316,属性中转表!A:G,7,FALSE),属性中转表!$K$2:$P$21,6,0))&amp;IF(VLOOKUP(B316,属性中转表!A:G,7,FALSE)&gt;=50,VLOOKUP(A316,英雄数据表!A:K,9,0),IF(VLOOKUP(B316,属性中转表!A:G,7,FALSE)&gt;=25,VLOOKUP(A316,英雄数据表!A:K,5,0),""))</f>
        <v>"atk":300,"hp":5000,"undpspro":50</v>
      </c>
      <c r="J316" s="20" t="str">
        <f>IF(I316="","",属性中转表!$I$1&amp;(IF(VLOOKUP(B316,属性中转表!A:G,7,FALSE)=0,0,VLOOKUP(VLOOKUP(B316,属性中转表!A:G,7,FALSE),属性中转表!$K$2:$P$21,4,0)))+IFERROR(VLOOKUP(A316,英雄数据表!A:K,IF(武魂!B316&gt;=50,10,IF(武魂!B316&gt;=25,6)),0),0))</f>
        <v>,"dpspro":0</v>
      </c>
      <c r="K316" s="32" t="str">
        <f t="shared" si="25"/>
        <v>"atk":300,"hp":5000,"undpspro":50,"dpspro":0</v>
      </c>
      <c r="L316" s="20" t="str">
        <f>IF(B316&gt;=50,VLOOKUP(A316,英雄数据表!A:L,11,FALSE),IF(B316&gt;=25,VLOOKUP(A316,英雄数据表!A:L,7,0),""))</f>
        <v/>
      </c>
      <c r="M316" s="20" t="str">
        <f>IFERROR(VLOOKUP(B316,属性中转表!$K$2:$O$21,5,FALSE),"")</f>
        <v>"undpspro":50</v>
      </c>
      <c r="N316" s="20" t="str">
        <f>IF(B316=25,VLOOKUP(A316,英雄数据表!A:L,8,FALSE),IF(B316=50,VLOOKUP(A316,英雄数据表!A:L,12,0),""))</f>
        <v/>
      </c>
    </row>
    <row r="317" spans="1:14" x14ac:dyDescent="0.3">
      <c r="A317" s="20">
        <v>11106</v>
      </c>
      <c r="B317" s="21">
        <v>16</v>
      </c>
      <c r="C317" s="21">
        <v>5</v>
      </c>
      <c r="D317" s="21">
        <v>8</v>
      </c>
      <c r="E317" s="20" t="str">
        <f>VLOOKUP(A317,英雄数据表!A:C,3,0)</f>
        <v>亡灵巨斧</v>
      </c>
      <c r="F317" s="20">
        <f t="shared" si="23"/>
        <v>11106</v>
      </c>
      <c r="G317" s="20">
        <f t="shared" si="24"/>
        <v>11106</v>
      </c>
      <c r="H317" s="21" t="str">
        <f>VLOOKUP(B317,属性中转表!A:F,6,FALSE)</f>
        <v>"hp":37800,"atk":1050</v>
      </c>
      <c r="I317" s="20" t="str">
        <f>IF(VLOOKUP(B317,属性中转表!A:G,7,FALSE)=0,"",VLOOKUP(VLOOKUP(B317,属性中转表!A:G,7,FALSE),属性中转表!$K$2:$P$21,6,0))&amp;IF(VLOOKUP(B317,属性中转表!A:G,7,FALSE)&gt;=50,VLOOKUP(A317,英雄数据表!A:K,9,0),IF(VLOOKUP(B317,属性中转表!A:G,7,FALSE)&gt;=25,VLOOKUP(A317,英雄数据表!A:K,5,0),""))</f>
        <v>"atk":300,"hp":5000,"undpspro":50</v>
      </c>
      <c r="J317" s="20" t="str">
        <f>IF(I317="","",属性中转表!$I$1&amp;(IF(VLOOKUP(B317,属性中转表!A:G,7,FALSE)=0,0,VLOOKUP(VLOOKUP(B317,属性中转表!A:G,7,FALSE),属性中转表!$K$2:$P$21,4,0)))+IFERROR(VLOOKUP(A317,英雄数据表!A:K,IF(武魂!B317&gt;=50,10,IF(武魂!B317&gt;=25,6)),0),0))</f>
        <v>,"dpspro":0</v>
      </c>
      <c r="K317" s="32" t="str">
        <f t="shared" si="25"/>
        <v>"atk":300,"hp":5000,"undpspro":50,"dpspro":0</v>
      </c>
      <c r="L317" s="20" t="str">
        <f>IF(B317&gt;=50,VLOOKUP(A317,英雄数据表!A:L,11,FALSE),IF(B317&gt;=25,VLOOKUP(A317,英雄数据表!A:L,7,0),""))</f>
        <v/>
      </c>
      <c r="M317" s="20" t="str">
        <f>IFERROR(VLOOKUP(B317,属性中转表!$K$2:$O$21,5,FALSE),"")</f>
        <v/>
      </c>
      <c r="N317" s="20" t="str">
        <f>IF(B317=25,VLOOKUP(A317,英雄数据表!A:L,8,FALSE),IF(B317=50,VLOOKUP(A317,英雄数据表!A:L,12,0),""))</f>
        <v/>
      </c>
    </row>
    <row r="318" spans="1:14" x14ac:dyDescent="0.3">
      <c r="A318" s="20">
        <v>11106</v>
      </c>
      <c r="B318" s="21">
        <v>17</v>
      </c>
      <c r="C318" s="21">
        <v>5</v>
      </c>
      <c r="D318" s="21">
        <f>VLOOKUP(A318,英雄数据表!A:D,4,0)</f>
        <v>1</v>
      </c>
      <c r="E318" s="20" t="str">
        <f>VLOOKUP(A318,英雄数据表!A:C,3,0)</f>
        <v>亡灵巨斧</v>
      </c>
      <c r="F318" s="20">
        <f t="shared" si="23"/>
        <v>11106</v>
      </c>
      <c r="G318" s="20">
        <f t="shared" si="24"/>
        <v>11106</v>
      </c>
      <c r="H318" s="21" t="str">
        <f>VLOOKUP(B318,属性中转表!A:F,6,FALSE)</f>
        <v>"hp":40500,"atk":1125</v>
      </c>
      <c r="I318" s="20" t="str">
        <f>IF(VLOOKUP(B318,属性中转表!A:G,7,FALSE)=0,"",VLOOKUP(VLOOKUP(B318,属性中转表!A:G,7,FALSE),属性中转表!$K$2:$P$21,6,0))&amp;IF(VLOOKUP(B318,属性中转表!A:G,7,FALSE)&gt;=50,VLOOKUP(A318,英雄数据表!A:K,9,0),IF(VLOOKUP(B318,属性中转表!A:G,7,FALSE)&gt;=25,VLOOKUP(A318,英雄数据表!A:K,5,0),""))</f>
        <v>"atk":300,"hp":5000,"undpspro":50</v>
      </c>
      <c r="J318" s="20" t="str">
        <f>IF(I318="","",属性中转表!$I$1&amp;(IF(VLOOKUP(B318,属性中转表!A:G,7,FALSE)=0,0,VLOOKUP(VLOOKUP(B318,属性中转表!A:G,7,FALSE),属性中转表!$K$2:$P$21,4,0)))+IFERROR(VLOOKUP(A318,英雄数据表!A:K,IF(武魂!B318&gt;=50,10,IF(武魂!B318&gt;=25,6)),0),0))</f>
        <v>,"dpspro":0</v>
      </c>
      <c r="K318" s="32" t="str">
        <f t="shared" si="25"/>
        <v>"atk":300,"hp":5000,"undpspro":50,"dpspro":0</v>
      </c>
      <c r="L318" s="20" t="str">
        <f>IF(B318&gt;=50,VLOOKUP(A318,英雄数据表!A:L,11,FALSE),IF(B318&gt;=25,VLOOKUP(A318,英雄数据表!A:L,7,0),""))</f>
        <v/>
      </c>
      <c r="M318" s="20" t="str">
        <f>IFERROR(VLOOKUP(B318,属性中转表!$K$2:$O$21,5,FALSE),"")</f>
        <v/>
      </c>
      <c r="N318" s="20" t="str">
        <f>IF(B318=25,VLOOKUP(A318,英雄数据表!A:L,8,FALSE),IF(B318=50,VLOOKUP(A318,英雄数据表!A:L,12,0),""))</f>
        <v/>
      </c>
    </row>
    <row r="319" spans="1:14" x14ac:dyDescent="0.3">
      <c r="A319" s="20">
        <v>11106</v>
      </c>
      <c r="B319" s="21">
        <v>18</v>
      </c>
      <c r="C319" s="21">
        <v>5</v>
      </c>
      <c r="D319" s="21">
        <v>9</v>
      </c>
      <c r="E319" s="20" t="str">
        <f>VLOOKUP(A319,英雄数据表!A:C,3,0)</f>
        <v>亡灵巨斧</v>
      </c>
      <c r="F319" s="20">
        <f t="shared" si="23"/>
        <v>11106</v>
      </c>
      <c r="G319" s="20">
        <f t="shared" si="24"/>
        <v>11106</v>
      </c>
      <c r="H319" s="21" t="str">
        <f>VLOOKUP(B319,属性中转表!A:F,6,FALSE)</f>
        <v>"hp":43200,"atk":1200</v>
      </c>
      <c r="I319" s="20" t="str">
        <f>IF(VLOOKUP(B319,属性中转表!A:G,7,FALSE)=0,"",VLOOKUP(VLOOKUP(B319,属性中转表!A:G,7,FALSE),属性中转表!$K$2:$P$21,6,0))&amp;IF(VLOOKUP(B319,属性中转表!A:G,7,FALSE)&gt;=50,VLOOKUP(A319,英雄数据表!A:K,9,0),IF(VLOOKUP(B319,属性中转表!A:G,7,FALSE)&gt;=25,VLOOKUP(A319,英雄数据表!A:K,5,0),""))</f>
        <v>"atk":300,"hp":5000,"undpspro":50</v>
      </c>
      <c r="J319" s="20" t="str">
        <f>IF(I319="","",属性中转表!$I$1&amp;(IF(VLOOKUP(B319,属性中转表!A:G,7,FALSE)=0,0,VLOOKUP(VLOOKUP(B319,属性中转表!A:G,7,FALSE),属性中转表!$K$2:$P$21,4,0)))+IFERROR(VLOOKUP(A319,英雄数据表!A:K,IF(武魂!B319&gt;=50,10,IF(武魂!B319&gt;=25,6)),0),0))</f>
        <v>,"dpspro":0</v>
      </c>
      <c r="K319" s="32" t="str">
        <f t="shared" si="25"/>
        <v>"atk":300,"hp":5000,"undpspro":50,"dpspro":0</v>
      </c>
      <c r="L319" s="20" t="str">
        <f>IF(B319&gt;=50,VLOOKUP(A319,英雄数据表!A:L,11,FALSE),IF(B319&gt;=25,VLOOKUP(A319,英雄数据表!A:L,7,0),""))</f>
        <v/>
      </c>
      <c r="M319" s="20" t="str">
        <f>IFERROR(VLOOKUP(B319,属性中转表!$K$2:$O$21,5,FALSE),"")</f>
        <v/>
      </c>
      <c r="N319" s="20" t="str">
        <f>IF(B319=25,VLOOKUP(A319,英雄数据表!A:L,8,FALSE),IF(B319=50,VLOOKUP(A319,英雄数据表!A:L,12,0),""))</f>
        <v/>
      </c>
    </row>
    <row r="320" spans="1:14" x14ac:dyDescent="0.3">
      <c r="A320" s="20">
        <v>11106</v>
      </c>
      <c r="B320" s="21">
        <v>19</v>
      </c>
      <c r="C320" s="21">
        <v>5</v>
      </c>
      <c r="D320" s="21">
        <f>VLOOKUP(A320,英雄数据表!A:D,4,0)</f>
        <v>1</v>
      </c>
      <c r="E320" s="20" t="str">
        <f>VLOOKUP(A320,英雄数据表!A:C,3,0)</f>
        <v>亡灵巨斧</v>
      </c>
      <c r="F320" s="20">
        <f t="shared" si="23"/>
        <v>11106</v>
      </c>
      <c r="G320" s="20">
        <f t="shared" si="24"/>
        <v>11106</v>
      </c>
      <c r="H320" s="21" t="str">
        <f>VLOOKUP(B320,属性中转表!A:F,6,FALSE)</f>
        <v>"hp":45900,"atk":1275</v>
      </c>
      <c r="I320" s="20" t="str">
        <f>IF(VLOOKUP(B320,属性中转表!A:G,7,FALSE)=0,"",VLOOKUP(VLOOKUP(B320,属性中转表!A:G,7,FALSE),属性中转表!$K$2:$P$21,6,0))&amp;IF(VLOOKUP(B320,属性中转表!A:G,7,FALSE)&gt;=50,VLOOKUP(A320,英雄数据表!A:K,9,0),IF(VLOOKUP(B320,属性中转表!A:G,7,FALSE)&gt;=25,VLOOKUP(A320,英雄数据表!A:K,5,0),""))</f>
        <v>"atk":300,"hp":5000,"undpspro":50</v>
      </c>
      <c r="J320" s="20" t="str">
        <f>IF(I320="","",属性中转表!$I$1&amp;(IF(VLOOKUP(B320,属性中转表!A:G,7,FALSE)=0,0,VLOOKUP(VLOOKUP(B320,属性中转表!A:G,7,FALSE),属性中转表!$K$2:$P$21,4,0)))+IFERROR(VLOOKUP(A320,英雄数据表!A:K,IF(武魂!B320&gt;=50,10,IF(武魂!B320&gt;=25,6)),0),0))</f>
        <v>,"dpspro":0</v>
      </c>
      <c r="K320" s="32" t="str">
        <f t="shared" si="25"/>
        <v>"atk":300,"hp":5000,"undpspro":50,"dpspro":0</v>
      </c>
      <c r="L320" s="20" t="str">
        <f>IF(B320&gt;=50,VLOOKUP(A320,英雄数据表!A:L,11,FALSE),IF(B320&gt;=25,VLOOKUP(A320,英雄数据表!A:L,7,0),""))</f>
        <v/>
      </c>
      <c r="M320" s="20" t="str">
        <f>IFERROR(VLOOKUP(B320,属性中转表!$K$2:$O$21,5,FALSE),"")</f>
        <v/>
      </c>
      <c r="N320" s="20" t="str">
        <f>IF(B320=25,VLOOKUP(A320,英雄数据表!A:L,8,FALSE),IF(B320=50,VLOOKUP(A320,英雄数据表!A:L,12,0),""))</f>
        <v/>
      </c>
    </row>
    <row r="321" spans="1:14" x14ac:dyDescent="0.3">
      <c r="A321" s="20">
        <v>11106</v>
      </c>
      <c r="B321" s="21">
        <v>20</v>
      </c>
      <c r="C321" s="21">
        <v>5</v>
      </c>
      <c r="D321" s="21">
        <v>10</v>
      </c>
      <c r="E321" s="20" t="str">
        <f>VLOOKUP(A321,英雄数据表!A:C,3,0)</f>
        <v>亡灵巨斧</v>
      </c>
      <c r="F321" s="20">
        <f t="shared" si="23"/>
        <v>11106</v>
      </c>
      <c r="G321" s="20">
        <f t="shared" si="24"/>
        <v>11106</v>
      </c>
      <c r="H321" s="21" t="str">
        <f>VLOOKUP(B321,属性中转表!A:F,6,FALSE)</f>
        <v>"hp":48600,"atk":1350</v>
      </c>
      <c r="I321" s="20" t="str">
        <f>IF(VLOOKUP(B321,属性中转表!A:G,7,FALSE)=0,"",VLOOKUP(VLOOKUP(B321,属性中转表!A:G,7,FALSE),属性中转表!$K$2:$P$21,6,0))&amp;IF(VLOOKUP(B321,属性中转表!A:G,7,FALSE)&gt;=50,VLOOKUP(A321,英雄数据表!A:K,9,0),IF(VLOOKUP(B321,属性中转表!A:G,7,FALSE)&gt;=25,VLOOKUP(A321,英雄数据表!A:K,5,0),""))</f>
        <v>"atk":300,"hp":5000,"undpspro":50</v>
      </c>
      <c r="J321" s="20" t="str">
        <f>IF(I321="","",属性中转表!$I$1&amp;(IF(VLOOKUP(B321,属性中转表!A:G,7,FALSE)=0,0,VLOOKUP(VLOOKUP(B321,属性中转表!A:G,7,FALSE),属性中转表!$K$2:$P$21,4,0)))+IFERROR(VLOOKUP(A321,英雄数据表!A:K,IF(武魂!B321&gt;=50,10,IF(武魂!B321&gt;=25,6)),0),0))</f>
        <v>,"dpspro":50</v>
      </c>
      <c r="K321" s="32" t="str">
        <f t="shared" si="25"/>
        <v>"atk":300,"hp":5000,"undpspro":50,"dpspro":50</v>
      </c>
      <c r="L321" s="20" t="str">
        <f>IF(B321&gt;=50,VLOOKUP(A321,英雄数据表!A:L,11,FALSE),IF(B321&gt;=25,VLOOKUP(A321,英雄数据表!A:L,7,0),""))</f>
        <v/>
      </c>
      <c r="M321" s="20" t="str">
        <f>IFERROR(VLOOKUP(B321,属性中转表!$K$2:$O$21,5,FALSE),"")</f>
        <v>"dpspro":50</v>
      </c>
      <c r="N321" s="20" t="str">
        <f>IF(B321=25,VLOOKUP(A321,英雄数据表!A:L,8,FALSE),IF(B321=50,VLOOKUP(A321,英雄数据表!A:L,12,0),""))</f>
        <v/>
      </c>
    </row>
    <row r="322" spans="1:14" x14ac:dyDescent="0.3">
      <c r="A322" s="20">
        <v>11106</v>
      </c>
      <c r="B322" s="21">
        <v>21</v>
      </c>
      <c r="C322" s="21">
        <v>5</v>
      </c>
      <c r="D322" s="21">
        <f>VLOOKUP(A322,英雄数据表!A:D,4,0)</f>
        <v>1</v>
      </c>
      <c r="E322" s="20" t="str">
        <f>VLOOKUP(A322,英雄数据表!A:C,3,0)</f>
        <v>亡灵巨斧</v>
      </c>
      <c r="F322" s="20">
        <f t="shared" si="23"/>
        <v>11106</v>
      </c>
      <c r="G322" s="20">
        <f t="shared" si="24"/>
        <v>11106</v>
      </c>
      <c r="H322" s="21" t="str">
        <f>VLOOKUP(B322,属性中转表!A:F,6,FALSE)</f>
        <v>"hp":52200,"atk":1450</v>
      </c>
      <c r="I322" s="20" t="str">
        <f>IF(VLOOKUP(B322,属性中转表!A:G,7,FALSE)=0,"",VLOOKUP(VLOOKUP(B322,属性中转表!A:G,7,FALSE),属性中转表!$K$2:$P$21,6,0))&amp;IF(VLOOKUP(B322,属性中转表!A:G,7,FALSE)&gt;=50,VLOOKUP(A322,英雄数据表!A:K,9,0),IF(VLOOKUP(B322,属性中转表!A:G,7,FALSE)&gt;=25,VLOOKUP(A322,英雄数据表!A:K,5,0),""))</f>
        <v>"atk":300,"hp":5000,"undpspro":50</v>
      </c>
      <c r="J322" s="20" t="str">
        <f>IF(I322="","",属性中转表!$I$1&amp;(IF(VLOOKUP(B322,属性中转表!A:G,7,FALSE)=0,0,VLOOKUP(VLOOKUP(B322,属性中转表!A:G,7,FALSE),属性中转表!$K$2:$P$21,4,0)))+IFERROR(VLOOKUP(A322,英雄数据表!A:K,IF(武魂!B322&gt;=50,10,IF(武魂!B322&gt;=25,6)),0),0))</f>
        <v>,"dpspro":50</v>
      </c>
      <c r="K322" s="32" t="str">
        <f t="shared" si="25"/>
        <v>"atk":300,"hp":5000,"undpspro":50,"dpspro":50</v>
      </c>
      <c r="L322" s="20" t="str">
        <f>IF(B322&gt;=50,VLOOKUP(A322,英雄数据表!A:L,11,FALSE),IF(B322&gt;=25,VLOOKUP(A322,英雄数据表!A:L,7,0),""))</f>
        <v/>
      </c>
      <c r="M322" s="20" t="str">
        <f>IFERROR(VLOOKUP(B322,属性中转表!$K$2:$O$21,5,FALSE),"")</f>
        <v/>
      </c>
      <c r="N322" s="20" t="str">
        <f>IF(B322=25,VLOOKUP(A322,英雄数据表!A:L,8,FALSE),IF(B322=50,VLOOKUP(A322,英雄数据表!A:L,12,0),""))</f>
        <v/>
      </c>
    </row>
    <row r="323" spans="1:14" x14ac:dyDescent="0.3">
      <c r="A323" s="20">
        <v>11106</v>
      </c>
      <c r="B323" s="21">
        <v>22</v>
      </c>
      <c r="C323" s="21">
        <v>5</v>
      </c>
      <c r="D323" s="21">
        <v>11</v>
      </c>
      <c r="E323" s="20" t="str">
        <f>VLOOKUP(A323,英雄数据表!A:C,3,0)</f>
        <v>亡灵巨斧</v>
      </c>
      <c r="F323" s="20">
        <f t="shared" si="23"/>
        <v>11106</v>
      </c>
      <c r="G323" s="20">
        <f t="shared" si="24"/>
        <v>11106</v>
      </c>
      <c r="H323" s="21" t="str">
        <f>VLOOKUP(B323,属性中转表!A:F,6,FALSE)</f>
        <v>"hp":55800,"atk":1550</v>
      </c>
      <c r="I323" s="20" t="str">
        <f>IF(VLOOKUP(B323,属性中转表!A:G,7,FALSE)=0,"",VLOOKUP(VLOOKUP(B323,属性中转表!A:G,7,FALSE),属性中转表!$K$2:$P$21,6,0))&amp;IF(VLOOKUP(B323,属性中转表!A:G,7,FALSE)&gt;=50,VLOOKUP(A323,英雄数据表!A:K,9,0),IF(VLOOKUP(B323,属性中转表!A:G,7,FALSE)&gt;=25,VLOOKUP(A323,英雄数据表!A:K,5,0),""))</f>
        <v>"atk":300,"hp":5000,"undpspro":50</v>
      </c>
      <c r="J323" s="20" t="str">
        <f>IF(I323="","",属性中转表!$I$1&amp;(IF(VLOOKUP(B323,属性中转表!A:G,7,FALSE)=0,0,VLOOKUP(VLOOKUP(B323,属性中转表!A:G,7,FALSE),属性中转表!$K$2:$P$21,4,0)))+IFERROR(VLOOKUP(A323,英雄数据表!A:K,IF(武魂!B323&gt;=50,10,IF(武魂!B323&gt;=25,6)),0),0))</f>
        <v>,"dpspro":50</v>
      </c>
      <c r="K323" s="32" t="str">
        <f t="shared" si="25"/>
        <v>"atk":300,"hp":5000,"undpspro":50,"dpspro":50</v>
      </c>
      <c r="L323" s="20" t="str">
        <f>IF(B323&gt;=50,VLOOKUP(A323,英雄数据表!A:L,11,FALSE),IF(B323&gt;=25,VLOOKUP(A323,英雄数据表!A:L,7,0),""))</f>
        <v/>
      </c>
      <c r="M323" s="20" t="str">
        <f>IFERROR(VLOOKUP(B323,属性中转表!$K$2:$O$21,5,FALSE),"")</f>
        <v/>
      </c>
      <c r="N323" s="20" t="str">
        <f>IF(B323=25,VLOOKUP(A323,英雄数据表!A:L,8,FALSE),IF(B323=50,VLOOKUP(A323,英雄数据表!A:L,12,0),""))</f>
        <v/>
      </c>
    </row>
    <row r="324" spans="1:14" x14ac:dyDescent="0.3">
      <c r="A324" s="20">
        <v>11106</v>
      </c>
      <c r="B324" s="21">
        <v>23</v>
      </c>
      <c r="C324" s="21">
        <v>5</v>
      </c>
      <c r="D324" s="21">
        <f>VLOOKUP(A324,英雄数据表!A:D,4,0)</f>
        <v>1</v>
      </c>
      <c r="E324" s="20" t="str">
        <f>VLOOKUP(A324,英雄数据表!A:C,3,0)</f>
        <v>亡灵巨斧</v>
      </c>
      <c r="F324" s="20">
        <f t="shared" si="23"/>
        <v>11106</v>
      </c>
      <c r="G324" s="20">
        <f t="shared" si="24"/>
        <v>11106</v>
      </c>
      <c r="H324" s="21" t="str">
        <f>VLOOKUP(B324,属性中转表!A:F,6,FALSE)</f>
        <v>"hp":59400,"atk":1650</v>
      </c>
      <c r="I324" s="20" t="str">
        <f>IF(VLOOKUP(B324,属性中转表!A:G,7,FALSE)=0,"",VLOOKUP(VLOOKUP(B324,属性中转表!A:G,7,FALSE),属性中转表!$K$2:$P$21,6,0))&amp;IF(VLOOKUP(B324,属性中转表!A:G,7,FALSE)&gt;=50,VLOOKUP(A324,英雄数据表!A:K,9,0),IF(VLOOKUP(B324,属性中转表!A:G,7,FALSE)&gt;=25,VLOOKUP(A324,英雄数据表!A:K,5,0),""))</f>
        <v>"atk":300,"hp":5000,"undpspro":50</v>
      </c>
      <c r="J324" s="20" t="str">
        <f>IF(I324="","",属性中转表!$I$1&amp;(IF(VLOOKUP(B324,属性中转表!A:G,7,FALSE)=0,0,VLOOKUP(VLOOKUP(B324,属性中转表!A:G,7,FALSE),属性中转表!$K$2:$P$21,4,0)))+IFERROR(VLOOKUP(A324,英雄数据表!A:K,IF(武魂!B324&gt;=50,10,IF(武魂!B324&gt;=25,6)),0),0))</f>
        <v>,"dpspro":50</v>
      </c>
      <c r="K324" s="32" t="str">
        <f t="shared" si="25"/>
        <v>"atk":300,"hp":5000,"undpspro":50,"dpspro":50</v>
      </c>
      <c r="L324" s="20" t="str">
        <f>IF(B324&gt;=50,VLOOKUP(A324,英雄数据表!A:L,11,FALSE),IF(B324&gt;=25,VLOOKUP(A324,英雄数据表!A:L,7,0),""))</f>
        <v/>
      </c>
      <c r="M324" s="20" t="str">
        <f>IFERROR(VLOOKUP(B324,属性中转表!$K$2:$O$21,5,FALSE),"")</f>
        <v/>
      </c>
      <c r="N324" s="20" t="str">
        <f>IF(B324=25,VLOOKUP(A324,英雄数据表!A:L,8,FALSE),IF(B324=50,VLOOKUP(A324,英雄数据表!A:L,12,0),""))</f>
        <v/>
      </c>
    </row>
    <row r="325" spans="1:14" x14ac:dyDescent="0.3">
      <c r="A325" s="20">
        <v>11106</v>
      </c>
      <c r="B325" s="21">
        <v>24</v>
      </c>
      <c r="C325" s="21">
        <v>5</v>
      </c>
      <c r="D325" s="21">
        <v>12</v>
      </c>
      <c r="E325" s="20" t="str">
        <f>VLOOKUP(A325,英雄数据表!A:C,3,0)</f>
        <v>亡灵巨斧</v>
      </c>
      <c r="F325" s="20">
        <f t="shared" si="23"/>
        <v>11106</v>
      </c>
      <c r="G325" s="20">
        <f t="shared" si="24"/>
        <v>11106</v>
      </c>
      <c r="H325" s="21" t="str">
        <f>VLOOKUP(B325,属性中转表!A:F,6,FALSE)</f>
        <v>"hp":63000,"atk":1750</v>
      </c>
      <c r="I325" s="20" t="str">
        <f>IF(VLOOKUP(B325,属性中转表!A:G,7,FALSE)=0,"",VLOOKUP(VLOOKUP(B325,属性中转表!A:G,7,FALSE),属性中转表!$K$2:$P$21,6,0))&amp;IF(VLOOKUP(B325,属性中转表!A:G,7,FALSE)&gt;=50,VLOOKUP(A325,英雄数据表!A:K,9,0),IF(VLOOKUP(B325,属性中转表!A:G,7,FALSE)&gt;=25,VLOOKUP(A325,英雄数据表!A:K,5,0),""))</f>
        <v>"atk":300,"hp":5000,"undpspro":50</v>
      </c>
      <c r="J325" s="20" t="str">
        <f>IF(I325="","",属性中转表!$I$1&amp;(IF(VLOOKUP(B325,属性中转表!A:G,7,FALSE)=0,0,VLOOKUP(VLOOKUP(B325,属性中转表!A:G,7,FALSE),属性中转表!$K$2:$P$21,4,0)))+IFERROR(VLOOKUP(A325,英雄数据表!A:K,IF(武魂!B325&gt;=50,10,IF(武魂!B325&gt;=25,6)),0),0))</f>
        <v>,"dpspro":50</v>
      </c>
      <c r="K325" s="32" t="str">
        <f t="shared" si="25"/>
        <v>"atk":300,"hp":5000,"undpspro":50,"dpspro":50</v>
      </c>
      <c r="L325" s="20" t="str">
        <f>IF(B325&gt;=50,VLOOKUP(A325,英雄数据表!A:L,11,FALSE),IF(B325&gt;=25,VLOOKUP(A325,英雄数据表!A:L,7,0),""))</f>
        <v/>
      </c>
      <c r="M325" s="20" t="str">
        <f>IFERROR(VLOOKUP(B325,属性中转表!$K$2:$O$21,5,FALSE),"")</f>
        <v/>
      </c>
      <c r="N325" s="20" t="str">
        <f>IF(B325=25,VLOOKUP(A325,英雄数据表!A:L,8,FALSE),IF(B325=50,VLOOKUP(A325,英雄数据表!A:L,12,0),""))</f>
        <v/>
      </c>
    </row>
    <row r="326" spans="1:14" x14ac:dyDescent="0.3">
      <c r="A326" s="20">
        <v>11106</v>
      </c>
      <c r="B326" s="21">
        <v>25</v>
      </c>
      <c r="C326" s="21">
        <v>5</v>
      </c>
      <c r="D326" s="21">
        <f>VLOOKUP(A326,英雄数据表!A:D,4,0)</f>
        <v>1</v>
      </c>
      <c r="E326" s="20" t="str">
        <f>VLOOKUP(A326,英雄数据表!A:C,3,0)</f>
        <v>亡灵巨斧</v>
      </c>
      <c r="F326" s="20">
        <f t="shared" si="23"/>
        <v>11106</v>
      </c>
      <c r="G326" s="20">
        <f t="shared" si="24"/>
        <v>11106</v>
      </c>
      <c r="H326" s="21" t="str">
        <f>VLOOKUP(B326,属性中转表!A:F,6,FALSE)</f>
        <v>"hp":66600,"atk":1850</v>
      </c>
      <c r="I326" s="20" t="str">
        <f>IF(VLOOKUP(B326,属性中转表!A:G,7,FALSE)=0,"",VLOOKUP(VLOOKUP(B326,属性中转表!A:G,7,FALSE),属性中转表!$K$2:$P$21,6,0))&amp;IF(VLOOKUP(B326,属性中转表!A:G,7,FALSE)&gt;=50,VLOOKUP(A326,英雄数据表!A:K,9,0),IF(VLOOKUP(B326,属性中转表!A:G,7,FALSE)&gt;=25,VLOOKUP(A326,英雄数据表!A:K,5,0),""))</f>
        <v>"atk":300,"hp":5000,"undpspro":50</v>
      </c>
      <c r="J326" s="20" t="str">
        <f>IF(I326="","",属性中转表!$I$1&amp;(IF(VLOOKUP(B326,属性中转表!A:G,7,FALSE)=0,0,VLOOKUP(VLOOKUP(B326,属性中转表!A:G,7,FALSE),属性中转表!$K$2:$P$21,4,0)))+IFERROR(VLOOKUP(A326,英雄数据表!A:K,IF(武魂!B326&gt;=50,10,IF(武魂!B326&gt;=25,6)),0),0))</f>
        <v>,"dpspro":50</v>
      </c>
      <c r="K326" s="32" t="str">
        <f t="shared" si="25"/>
        <v>"atk":300,"hp":5000,"undpspro":50,"dpspro":50</v>
      </c>
      <c r="L326" s="20" t="str">
        <f>IF(B326&gt;=50,VLOOKUP(A326,英雄数据表!A:L,11,FALSE),IF(B326&gt;=25,VLOOKUP(A326,英雄数据表!A:L,7,0),""))</f>
        <v>"1110601004"</v>
      </c>
      <c r="M326" s="20" t="str">
        <f>IFERROR(VLOOKUP(B326,属性中转表!$K$2:$O$21,5,FALSE),"")</f>
        <v/>
      </c>
      <c r="N326" s="20" t="str">
        <f>IF(B326=25,VLOOKUP(A326,英雄数据表!A:L,8,FALSE),IF(B326=50,VLOOKUP(A326,英雄数据表!A:L,12,0),""))</f>
        <v>每当有敌方英雄被流血，恢复12点怒气</v>
      </c>
    </row>
    <row r="327" spans="1:14" x14ac:dyDescent="0.3">
      <c r="A327" s="20">
        <v>11106</v>
      </c>
      <c r="B327" s="21">
        <v>26</v>
      </c>
      <c r="C327" s="21">
        <v>5</v>
      </c>
      <c r="D327" s="21">
        <v>13</v>
      </c>
      <c r="E327" s="20" t="str">
        <f>VLOOKUP(A327,英雄数据表!A:C,3,0)</f>
        <v>亡灵巨斧</v>
      </c>
      <c r="F327" s="20">
        <f t="shared" si="23"/>
        <v>11106</v>
      </c>
      <c r="G327" s="20">
        <f t="shared" si="24"/>
        <v>11106</v>
      </c>
      <c r="H327" s="21" t="str">
        <f>VLOOKUP(B327,属性中转表!A:F,6,FALSE)</f>
        <v>"hp":70200,"atk":1950</v>
      </c>
      <c r="I327" s="20" t="str">
        <f>IF(VLOOKUP(B327,属性中转表!A:G,7,FALSE)=0,"",VLOOKUP(VLOOKUP(B327,属性中转表!A:G,7,FALSE),属性中转表!$K$2:$P$21,6,0))&amp;IF(VLOOKUP(B327,属性中转表!A:G,7,FALSE)&gt;=50,VLOOKUP(A327,英雄数据表!A:K,9,0),IF(VLOOKUP(B327,属性中转表!A:G,7,FALSE)&gt;=25,VLOOKUP(A327,英雄数据表!A:K,5,0),""))</f>
        <v>"atk":300,"hp":5000,"undpspro":50</v>
      </c>
      <c r="J327" s="20" t="str">
        <f>IF(I327="","",属性中转表!$I$1&amp;(IF(VLOOKUP(B327,属性中转表!A:G,7,FALSE)=0,0,VLOOKUP(VLOOKUP(B327,属性中转表!A:G,7,FALSE),属性中转表!$K$2:$P$21,4,0)))+IFERROR(VLOOKUP(A327,英雄数据表!A:K,IF(武魂!B327&gt;=50,10,IF(武魂!B327&gt;=25,6)),0),0))</f>
        <v>,"dpspro":50</v>
      </c>
      <c r="K327" s="32" t="str">
        <f t="shared" si="25"/>
        <v>"atk":300,"hp":5000,"undpspro":50,"dpspro":50</v>
      </c>
      <c r="L327" s="20" t="str">
        <f>IF(B327&gt;=50,VLOOKUP(A327,英雄数据表!A:L,11,FALSE),IF(B327&gt;=25,VLOOKUP(A327,英雄数据表!A:L,7,0),""))</f>
        <v>"1110601004"</v>
      </c>
      <c r="M327" s="20" t="str">
        <f>IFERROR(VLOOKUP(B327,属性中转表!$K$2:$O$21,5,FALSE),"")</f>
        <v/>
      </c>
      <c r="N327" s="20" t="str">
        <f>IF(B327=25,VLOOKUP(A327,英雄数据表!A:L,8,FALSE),IF(B327=50,VLOOKUP(A327,英雄数据表!A:L,12,0),""))</f>
        <v/>
      </c>
    </row>
    <row r="328" spans="1:14" x14ac:dyDescent="0.3">
      <c r="A328" s="20">
        <v>11106</v>
      </c>
      <c r="B328" s="21">
        <v>27</v>
      </c>
      <c r="C328" s="21">
        <v>5</v>
      </c>
      <c r="D328" s="21">
        <f>VLOOKUP(A328,英雄数据表!A:D,4,0)</f>
        <v>1</v>
      </c>
      <c r="E328" s="20" t="str">
        <f>VLOOKUP(A328,英雄数据表!A:C,3,0)</f>
        <v>亡灵巨斧</v>
      </c>
      <c r="F328" s="20">
        <f t="shared" si="23"/>
        <v>11106</v>
      </c>
      <c r="G328" s="20">
        <f t="shared" si="24"/>
        <v>11106</v>
      </c>
      <c r="H328" s="21" t="str">
        <f>VLOOKUP(B328,属性中转表!A:F,6,FALSE)</f>
        <v>"hp":73800,"atk":2050</v>
      </c>
      <c r="I328" s="20" t="str">
        <f>IF(VLOOKUP(B328,属性中转表!A:G,7,FALSE)=0,"",VLOOKUP(VLOOKUP(B328,属性中转表!A:G,7,FALSE),属性中转表!$K$2:$P$21,6,0))&amp;IF(VLOOKUP(B328,属性中转表!A:G,7,FALSE)&gt;=50,VLOOKUP(A328,英雄数据表!A:K,9,0),IF(VLOOKUP(B328,属性中转表!A:G,7,FALSE)&gt;=25,VLOOKUP(A328,英雄数据表!A:K,5,0),""))</f>
        <v>"atk":300,"hp":5000,"undpspro":50</v>
      </c>
      <c r="J328" s="20" t="str">
        <f>IF(I328="","",属性中转表!$I$1&amp;(IF(VLOOKUP(B328,属性中转表!A:G,7,FALSE)=0,0,VLOOKUP(VLOOKUP(B328,属性中转表!A:G,7,FALSE),属性中转表!$K$2:$P$21,4,0)))+IFERROR(VLOOKUP(A328,英雄数据表!A:K,IF(武魂!B328&gt;=50,10,IF(武魂!B328&gt;=25,6)),0),0))</f>
        <v>,"dpspro":50</v>
      </c>
      <c r="K328" s="32" t="str">
        <f t="shared" si="25"/>
        <v>"atk":300,"hp":5000,"undpspro":50,"dpspro":50</v>
      </c>
      <c r="L328" s="20" t="str">
        <f>IF(B328&gt;=50,VLOOKUP(A328,英雄数据表!A:L,11,FALSE),IF(B328&gt;=25,VLOOKUP(A328,英雄数据表!A:L,7,0),""))</f>
        <v>"1110601004"</v>
      </c>
      <c r="M328" s="20" t="str">
        <f>IFERROR(VLOOKUP(B328,属性中转表!$K$2:$O$21,5,FALSE),"")</f>
        <v/>
      </c>
      <c r="N328" s="20" t="str">
        <f>IF(B328=25,VLOOKUP(A328,英雄数据表!A:L,8,FALSE),IF(B328=50,VLOOKUP(A328,英雄数据表!A:L,12,0),""))</f>
        <v/>
      </c>
    </row>
    <row r="329" spans="1:14" x14ac:dyDescent="0.3">
      <c r="A329" s="20">
        <v>11106</v>
      </c>
      <c r="B329" s="21">
        <v>28</v>
      </c>
      <c r="C329" s="21">
        <v>5</v>
      </c>
      <c r="D329" s="21">
        <v>14</v>
      </c>
      <c r="E329" s="20" t="str">
        <f>VLOOKUP(A329,英雄数据表!A:C,3,0)</f>
        <v>亡灵巨斧</v>
      </c>
      <c r="F329" s="20">
        <f t="shared" si="23"/>
        <v>11106</v>
      </c>
      <c r="G329" s="20">
        <f t="shared" si="24"/>
        <v>11106</v>
      </c>
      <c r="H329" s="21" t="str">
        <f>VLOOKUP(B329,属性中转表!A:F,6,FALSE)</f>
        <v>"hp":77400,"atk":2150</v>
      </c>
      <c r="I329" s="20" t="str">
        <f>IF(VLOOKUP(B329,属性中转表!A:G,7,FALSE)=0,"",VLOOKUP(VLOOKUP(B329,属性中转表!A:G,7,FALSE),属性中转表!$K$2:$P$21,6,0))&amp;IF(VLOOKUP(B329,属性中转表!A:G,7,FALSE)&gt;=50,VLOOKUP(A329,英雄数据表!A:K,9,0),IF(VLOOKUP(B329,属性中转表!A:G,7,FALSE)&gt;=25,VLOOKUP(A329,英雄数据表!A:K,5,0),""))</f>
        <v>"atk":300,"hp":5000,"undpspro":50</v>
      </c>
      <c r="J329" s="20" t="str">
        <f>IF(I329="","",属性中转表!$I$1&amp;(IF(VLOOKUP(B329,属性中转表!A:G,7,FALSE)=0,0,VLOOKUP(VLOOKUP(B329,属性中转表!A:G,7,FALSE),属性中转表!$K$2:$P$21,4,0)))+IFERROR(VLOOKUP(A329,英雄数据表!A:K,IF(武魂!B329&gt;=50,10,IF(武魂!B329&gt;=25,6)),0),0))</f>
        <v>,"dpspro":50</v>
      </c>
      <c r="K329" s="32" t="str">
        <f t="shared" si="25"/>
        <v>"atk":300,"hp":5000,"undpspro":50,"dpspro":50</v>
      </c>
      <c r="L329" s="20" t="str">
        <f>IF(B329&gt;=50,VLOOKUP(A329,英雄数据表!A:L,11,FALSE),IF(B329&gt;=25,VLOOKUP(A329,英雄数据表!A:L,7,0),""))</f>
        <v>"1110601004"</v>
      </c>
      <c r="M329" s="20" t="str">
        <f>IFERROR(VLOOKUP(B329,属性中转表!$K$2:$O$21,5,FALSE),"")</f>
        <v/>
      </c>
      <c r="N329" s="20" t="str">
        <f>IF(B329=25,VLOOKUP(A329,英雄数据表!A:L,8,FALSE),IF(B329=50,VLOOKUP(A329,英雄数据表!A:L,12,0),""))</f>
        <v/>
      </c>
    </row>
    <row r="330" spans="1:14" x14ac:dyDescent="0.3">
      <c r="A330" s="20">
        <v>11106</v>
      </c>
      <c r="B330" s="21">
        <v>29</v>
      </c>
      <c r="C330" s="21">
        <v>5</v>
      </c>
      <c r="D330" s="21">
        <f>VLOOKUP(A330,英雄数据表!A:D,4,0)</f>
        <v>1</v>
      </c>
      <c r="E330" s="20" t="str">
        <f>VLOOKUP(A330,英雄数据表!A:C,3,0)</f>
        <v>亡灵巨斧</v>
      </c>
      <c r="F330" s="20">
        <f t="shared" si="23"/>
        <v>11106</v>
      </c>
      <c r="G330" s="20">
        <f t="shared" si="24"/>
        <v>11106</v>
      </c>
      <c r="H330" s="21" t="str">
        <f>VLOOKUP(B330,属性中转表!A:F,6,FALSE)</f>
        <v>"hp":81000,"atk":2250</v>
      </c>
      <c r="I330" s="20" t="str">
        <f>IF(VLOOKUP(B330,属性中转表!A:G,7,FALSE)=0,"",VLOOKUP(VLOOKUP(B330,属性中转表!A:G,7,FALSE),属性中转表!$K$2:$P$21,6,0))&amp;IF(VLOOKUP(B330,属性中转表!A:G,7,FALSE)&gt;=50,VLOOKUP(A330,英雄数据表!A:K,9,0),IF(VLOOKUP(B330,属性中转表!A:G,7,FALSE)&gt;=25,VLOOKUP(A330,英雄数据表!A:K,5,0),""))</f>
        <v>"atk":300,"hp":5000,"undpspro":50</v>
      </c>
      <c r="J330" s="20" t="str">
        <f>IF(I330="","",属性中转表!$I$1&amp;(IF(VLOOKUP(B330,属性中转表!A:G,7,FALSE)=0,0,VLOOKUP(VLOOKUP(B330,属性中转表!A:G,7,FALSE),属性中转表!$K$2:$P$21,4,0)))+IFERROR(VLOOKUP(A330,英雄数据表!A:K,IF(武魂!B330&gt;=50,10,IF(武魂!B330&gt;=25,6)),0),0))</f>
        <v>,"dpspro":50</v>
      </c>
      <c r="K330" s="32" t="str">
        <f t="shared" si="25"/>
        <v>"atk":300,"hp":5000,"undpspro":50,"dpspro":50</v>
      </c>
      <c r="L330" s="20" t="str">
        <f>IF(B330&gt;=50,VLOOKUP(A330,英雄数据表!A:L,11,FALSE),IF(B330&gt;=25,VLOOKUP(A330,英雄数据表!A:L,7,0),""))</f>
        <v>"1110601004"</v>
      </c>
      <c r="M330" s="20" t="str">
        <f>IFERROR(VLOOKUP(B330,属性中转表!$K$2:$O$21,5,FALSE),"")</f>
        <v/>
      </c>
      <c r="N330" s="20" t="str">
        <f>IF(B330=25,VLOOKUP(A330,英雄数据表!A:L,8,FALSE),IF(B330=50,VLOOKUP(A330,英雄数据表!A:L,12,0),""))</f>
        <v/>
      </c>
    </row>
    <row r="331" spans="1:14" x14ac:dyDescent="0.3">
      <c r="A331" s="20">
        <v>11106</v>
      </c>
      <c r="B331" s="21">
        <v>30</v>
      </c>
      <c r="C331" s="21">
        <v>5</v>
      </c>
      <c r="D331" s="21">
        <v>15</v>
      </c>
      <c r="E331" s="20" t="str">
        <f>VLOOKUP(A331,英雄数据表!A:C,3,0)</f>
        <v>亡灵巨斧</v>
      </c>
      <c r="F331" s="20">
        <f t="shared" si="23"/>
        <v>11106</v>
      </c>
      <c r="G331" s="20">
        <f t="shared" si="24"/>
        <v>11106</v>
      </c>
      <c r="H331" s="21" t="str">
        <f>VLOOKUP(B331,属性中转表!A:F,6,FALSE)</f>
        <v>"hp":84600,"atk":2350</v>
      </c>
      <c r="I331" s="20" t="str">
        <f>IF(VLOOKUP(B331,属性中转表!A:G,7,FALSE)=0,"",VLOOKUP(VLOOKUP(B331,属性中转表!A:G,7,FALSE),属性中转表!$K$2:$P$21,6,0))&amp;IF(VLOOKUP(B331,属性中转表!A:G,7,FALSE)&gt;=50,VLOOKUP(A331,英雄数据表!A:K,9,0),IF(VLOOKUP(B331,属性中转表!A:G,7,FALSE)&gt;=25,VLOOKUP(A331,英雄数据表!A:K,5,0),""))</f>
        <v>"atk":300,"hp":5000,"undpspro":100</v>
      </c>
      <c r="J331" s="20" t="str">
        <f>IF(I331="","",属性中转表!$I$1&amp;(IF(VLOOKUP(B331,属性中转表!A:G,7,FALSE)=0,0,VLOOKUP(VLOOKUP(B331,属性中转表!A:G,7,FALSE),属性中转表!$K$2:$P$21,4,0)))+IFERROR(VLOOKUP(A331,英雄数据表!A:K,IF(武魂!B331&gt;=50,10,IF(武魂!B331&gt;=25,6)),0),0))</f>
        <v>,"dpspro":50</v>
      </c>
      <c r="K331" s="32" t="str">
        <f t="shared" si="25"/>
        <v>"atk":300,"hp":5000,"undpspro":100,"dpspro":50</v>
      </c>
      <c r="L331" s="20" t="str">
        <f>IF(B331&gt;=50,VLOOKUP(A331,英雄数据表!A:L,11,FALSE),IF(B331&gt;=25,VLOOKUP(A331,英雄数据表!A:L,7,0),""))</f>
        <v>"1110601004"</v>
      </c>
      <c r="M331" s="20" t="str">
        <f>IFERROR(VLOOKUP(B331,属性中转表!$K$2:$O$21,5,FALSE),"")</f>
        <v>"undpspro":50</v>
      </c>
      <c r="N331" s="20" t="str">
        <f>IF(B331=25,VLOOKUP(A331,英雄数据表!A:L,8,FALSE),IF(B331=50,VLOOKUP(A331,英雄数据表!A:L,12,0),""))</f>
        <v/>
      </c>
    </row>
    <row r="332" spans="1:14" x14ac:dyDescent="0.3">
      <c r="A332" s="20">
        <v>11106</v>
      </c>
      <c r="B332" s="21">
        <v>31</v>
      </c>
      <c r="C332" s="21">
        <v>5</v>
      </c>
      <c r="D332" s="21">
        <f>VLOOKUP(A332,英雄数据表!A:D,4,0)</f>
        <v>1</v>
      </c>
      <c r="E332" s="20" t="str">
        <f>VLOOKUP(A332,英雄数据表!A:C,3,0)</f>
        <v>亡灵巨斧</v>
      </c>
      <c r="F332" s="20">
        <f t="shared" si="23"/>
        <v>11106</v>
      </c>
      <c r="G332" s="20">
        <f t="shared" si="24"/>
        <v>11106</v>
      </c>
      <c r="H332" s="21" t="str">
        <f>VLOOKUP(B332,属性中转表!A:F,6,FALSE)</f>
        <v>"hp":89100,"atk":2475</v>
      </c>
      <c r="I332" s="20" t="str">
        <f>IF(VLOOKUP(B332,属性中转表!A:G,7,FALSE)=0,"",VLOOKUP(VLOOKUP(B332,属性中转表!A:G,7,FALSE),属性中转表!$K$2:$P$21,6,0))&amp;IF(VLOOKUP(B332,属性中转表!A:G,7,FALSE)&gt;=50,VLOOKUP(A332,英雄数据表!A:K,9,0),IF(VLOOKUP(B332,属性中转表!A:G,7,FALSE)&gt;=25,VLOOKUP(A332,英雄数据表!A:K,5,0),""))</f>
        <v>"atk":300,"hp":5000,"undpspro":100</v>
      </c>
      <c r="J332" s="20" t="str">
        <f>IF(I332="","",属性中转表!$I$1&amp;(IF(VLOOKUP(B332,属性中转表!A:G,7,FALSE)=0,0,VLOOKUP(VLOOKUP(B332,属性中转表!A:G,7,FALSE),属性中转表!$K$2:$P$21,4,0)))+IFERROR(VLOOKUP(A332,英雄数据表!A:K,IF(武魂!B332&gt;=50,10,IF(武魂!B332&gt;=25,6)),0),0))</f>
        <v>,"dpspro":50</v>
      </c>
      <c r="K332" s="32" t="str">
        <f t="shared" si="25"/>
        <v>"atk":300,"hp":5000,"undpspro":100,"dpspro":50</v>
      </c>
      <c r="L332" s="20" t="str">
        <f>IF(B332&gt;=50,VLOOKUP(A332,英雄数据表!A:L,11,FALSE),IF(B332&gt;=25,VLOOKUP(A332,英雄数据表!A:L,7,0),""))</f>
        <v>"1110601004"</v>
      </c>
      <c r="M332" s="20" t="str">
        <f>IFERROR(VLOOKUP(B332,属性中转表!$K$2:$O$21,5,FALSE),"")</f>
        <v/>
      </c>
      <c r="N332" s="20" t="str">
        <f>IF(B332=25,VLOOKUP(A332,英雄数据表!A:L,8,FALSE),IF(B332=50,VLOOKUP(A332,英雄数据表!A:L,12,0),""))</f>
        <v/>
      </c>
    </row>
    <row r="333" spans="1:14" x14ac:dyDescent="0.3">
      <c r="A333" s="20">
        <v>11106</v>
      </c>
      <c r="B333" s="21">
        <v>32</v>
      </c>
      <c r="C333" s="21">
        <v>5</v>
      </c>
      <c r="D333" s="21">
        <v>16</v>
      </c>
      <c r="E333" s="20" t="str">
        <f>VLOOKUP(A333,英雄数据表!A:C,3,0)</f>
        <v>亡灵巨斧</v>
      </c>
      <c r="F333" s="20">
        <f t="shared" si="23"/>
        <v>11106</v>
      </c>
      <c r="G333" s="20">
        <f t="shared" si="24"/>
        <v>11106</v>
      </c>
      <c r="H333" s="21" t="str">
        <f>VLOOKUP(B333,属性中转表!A:F,6,FALSE)</f>
        <v>"hp":93600,"atk":2600</v>
      </c>
      <c r="I333" s="20" t="str">
        <f>IF(VLOOKUP(B333,属性中转表!A:G,7,FALSE)=0,"",VLOOKUP(VLOOKUP(B333,属性中转表!A:G,7,FALSE),属性中转表!$K$2:$P$21,6,0))&amp;IF(VLOOKUP(B333,属性中转表!A:G,7,FALSE)&gt;=50,VLOOKUP(A333,英雄数据表!A:K,9,0),IF(VLOOKUP(B333,属性中转表!A:G,7,FALSE)&gt;=25,VLOOKUP(A333,英雄数据表!A:K,5,0),""))</f>
        <v>"atk":300,"hp":5000,"undpspro":100</v>
      </c>
      <c r="J333" s="20" t="str">
        <f>IF(I333="","",属性中转表!$I$1&amp;(IF(VLOOKUP(B333,属性中转表!A:G,7,FALSE)=0,0,VLOOKUP(VLOOKUP(B333,属性中转表!A:G,7,FALSE),属性中转表!$K$2:$P$21,4,0)))+IFERROR(VLOOKUP(A333,英雄数据表!A:K,IF(武魂!B333&gt;=50,10,IF(武魂!B333&gt;=25,6)),0),0))</f>
        <v>,"dpspro":50</v>
      </c>
      <c r="K333" s="32" t="str">
        <f t="shared" si="25"/>
        <v>"atk":300,"hp":5000,"undpspro":100,"dpspro":50</v>
      </c>
      <c r="L333" s="20" t="str">
        <f>IF(B333&gt;=50,VLOOKUP(A333,英雄数据表!A:L,11,FALSE),IF(B333&gt;=25,VLOOKUP(A333,英雄数据表!A:L,7,0),""))</f>
        <v>"1110601004"</v>
      </c>
      <c r="M333" s="20" t="str">
        <f>IFERROR(VLOOKUP(B333,属性中转表!$K$2:$O$21,5,FALSE),"")</f>
        <v/>
      </c>
      <c r="N333" s="20" t="str">
        <f>IF(B333=25,VLOOKUP(A333,英雄数据表!A:L,8,FALSE),IF(B333=50,VLOOKUP(A333,英雄数据表!A:L,12,0),""))</f>
        <v/>
      </c>
    </row>
    <row r="334" spans="1:14" x14ac:dyDescent="0.3">
      <c r="A334" s="20">
        <v>11106</v>
      </c>
      <c r="B334" s="21">
        <v>33</v>
      </c>
      <c r="C334" s="21">
        <v>5</v>
      </c>
      <c r="D334" s="21">
        <f>VLOOKUP(A334,英雄数据表!A:D,4,0)</f>
        <v>1</v>
      </c>
      <c r="E334" s="20" t="str">
        <f>VLOOKUP(A334,英雄数据表!A:C,3,0)</f>
        <v>亡灵巨斧</v>
      </c>
      <c r="F334" s="20">
        <f t="shared" si="23"/>
        <v>11106</v>
      </c>
      <c r="G334" s="20">
        <f t="shared" si="24"/>
        <v>11106</v>
      </c>
      <c r="H334" s="21" t="str">
        <f>VLOOKUP(B334,属性中转表!A:F,6,FALSE)</f>
        <v>"hp":98100,"atk":2725</v>
      </c>
      <c r="I334" s="20" t="str">
        <f>IF(VLOOKUP(B334,属性中转表!A:G,7,FALSE)=0,"",VLOOKUP(VLOOKUP(B334,属性中转表!A:G,7,FALSE),属性中转表!$K$2:$P$21,6,0))&amp;IF(VLOOKUP(B334,属性中转表!A:G,7,FALSE)&gt;=50,VLOOKUP(A334,英雄数据表!A:K,9,0),IF(VLOOKUP(B334,属性中转表!A:G,7,FALSE)&gt;=25,VLOOKUP(A334,英雄数据表!A:K,5,0),""))</f>
        <v>"atk":300,"hp":5000,"undpspro":100</v>
      </c>
      <c r="J334" s="20" t="str">
        <f>IF(I334="","",属性中转表!$I$1&amp;(IF(VLOOKUP(B334,属性中转表!A:G,7,FALSE)=0,0,VLOOKUP(VLOOKUP(B334,属性中转表!A:G,7,FALSE),属性中转表!$K$2:$P$21,4,0)))+IFERROR(VLOOKUP(A334,英雄数据表!A:K,IF(武魂!B334&gt;=50,10,IF(武魂!B334&gt;=25,6)),0),0))</f>
        <v>,"dpspro":50</v>
      </c>
      <c r="K334" s="32" t="str">
        <f t="shared" si="25"/>
        <v>"atk":300,"hp":5000,"undpspro":100,"dpspro":50</v>
      </c>
      <c r="L334" s="20" t="str">
        <f>IF(B334&gt;=50,VLOOKUP(A334,英雄数据表!A:L,11,FALSE),IF(B334&gt;=25,VLOOKUP(A334,英雄数据表!A:L,7,0),""))</f>
        <v>"1110601004"</v>
      </c>
      <c r="M334" s="20" t="str">
        <f>IFERROR(VLOOKUP(B334,属性中转表!$K$2:$O$21,5,FALSE),"")</f>
        <v/>
      </c>
      <c r="N334" s="20" t="str">
        <f>IF(B334=25,VLOOKUP(A334,英雄数据表!A:L,8,FALSE),IF(B334=50,VLOOKUP(A334,英雄数据表!A:L,12,0),""))</f>
        <v/>
      </c>
    </row>
    <row r="335" spans="1:14" x14ac:dyDescent="0.3">
      <c r="A335" s="20">
        <v>11106</v>
      </c>
      <c r="B335" s="21">
        <v>34</v>
      </c>
      <c r="C335" s="21">
        <v>5</v>
      </c>
      <c r="D335" s="21">
        <v>17</v>
      </c>
      <c r="E335" s="20" t="str">
        <f>VLOOKUP(A335,英雄数据表!A:C,3,0)</f>
        <v>亡灵巨斧</v>
      </c>
      <c r="F335" s="20">
        <f t="shared" si="23"/>
        <v>11106</v>
      </c>
      <c r="G335" s="20">
        <f t="shared" si="24"/>
        <v>11106</v>
      </c>
      <c r="H335" s="21" t="str">
        <f>VLOOKUP(B335,属性中转表!A:F,6,FALSE)</f>
        <v>"hp":102600,"atk":2850</v>
      </c>
      <c r="I335" s="20" t="str">
        <f>IF(VLOOKUP(B335,属性中转表!A:G,7,FALSE)=0,"",VLOOKUP(VLOOKUP(B335,属性中转表!A:G,7,FALSE),属性中转表!$K$2:$P$21,6,0))&amp;IF(VLOOKUP(B335,属性中转表!A:G,7,FALSE)&gt;=50,VLOOKUP(A335,英雄数据表!A:K,9,0),IF(VLOOKUP(B335,属性中转表!A:G,7,FALSE)&gt;=25,VLOOKUP(A335,英雄数据表!A:K,5,0),""))</f>
        <v>"atk":300,"hp":5000,"undpspro":100</v>
      </c>
      <c r="J335" s="20" t="str">
        <f>IF(I335="","",属性中转表!$I$1&amp;(IF(VLOOKUP(B335,属性中转表!A:G,7,FALSE)=0,0,VLOOKUP(VLOOKUP(B335,属性中转表!A:G,7,FALSE),属性中转表!$K$2:$P$21,4,0)))+IFERROR(VLOOKUP(A335,英雄数据表!A:K,IF(武魂!B335&gt;=50,10,IF(武魂!B335&gt;=25,6)),0),0))</f>
        <v>,"dpspro":50</v>
      </c>
      <c r="K335" s="32" t="str">
        <f t="shared" si="25"/>
        <v>"atk":300,"hp":5000,"undpspro":100,"dpspro":50</v>
      </c>
      <c r="L335" s="20" t="str">
        <f>IF(B335&gt;=50,VLOOKUP(A335,英雄数据表!A:L,11,FALSE),IF(B335&gt;=25,VLOOKUP(A335,英雄数据表!A:L,7,0),""))</f>
        <v>"1110601004"</v>
      </c>
      <c r="M335" s="20" t="str">
        <f>IFERROR(VLOOKUP(B335,属性中转表!$K$2:$O$21,5,FALSE),"")</f>
        <v/>
      </c>
      <c r="N335" s="20" t="str">
        <f>IF(B335=25,VLOOKUP(A335,英雄数据表!A:L,8,FALSE),IF(B335=50,VLOOKUP(A335,英雄数据表!A:L,12,0),""))</f>
        <v/>
      </c>
    </row>
    <row r="336" spans="1:14" x14ac:dyDescent="0.3">
      <c r="A336" s="20">
        <v>11106</v>
      </c>
      <c r="B336" s="21">
        <v>35</v>
      </c>
      <c r="C336" s="21">
        <v>5</v>
      </c>
      <c r="D336" s="21">
        <f>VLOOKUP(A336,英雄数据表!A:D,4,0)</f>
        <v>1</v>
      </c>
      <c r="E336" s="20" t="str">
        <f>VLOOKUP(A336,英雄数据表!A:C,3,0)</f>
        <v>亡灵巨斧</v>
      </c>
      <c r="F336" s="20">
        <f t="shared" si="23"/>
        <v>11106</v>
      </c>
      <c r="G336" s="20">
        <f t="shared" si="24"/>
        <v>11106</v>
      </c>
      <c r="H336" s="21" t="str">
        <f>VLOOKUP(B336,属性中转表!A:F,6,FALSE)</f>
        <v>"hp":107100,"atk":2975</v>
      </c>
      <c r="I336" s="20" t="str">
        <f>IF(VLOOKUP(B336,属性中转表!A:G,7,FALSE)=0,"",VLOOKUP(VLOOKUP(B336,属性中转表!A:G,7,FALSE),属性中转表!$K$2:$P$21,6,0))&amp;IF(VLOOKUP(B336,属性中转表!A:G,7,FALSE)&gt;=50,VLOOKUP(A336,英雄数据表!A:K,9,0),IF(VLOOKUP(B336,属性中转表!A:G,7,FALSE)&gt;=25,VLOOKUP(A336,英雄数据表!A:K,5,0),""))</f>
        <v>"atk":300,"hp":5000,"undpspro":100</v>
      </c>
      <c r="J336" s="20" t="str">
        <f>IF(I336="","",属性中转表!$I$1&amp;(IF(VLOOKUP(B336,属性中转表!A:G,7,FALSE)=0,0,VLOOKUP(VLOOKUP(B336,属性中转表!A:G,7,FALSE),属性中转表!$K$2:$P$21,4,0)))+IFERROR(VLOOKUP(A336,英雄数据表!A:K,IF(武魂!B336&gt;=50,10,IF(武魂!B336&gt;=25,6)),0),0))</f>
        <v>,"dpspro":100</v>
      </c>
      <c r="K336" s="32" t="str">
        <f t="shared" si="25"/>
        <v>"atk":300,"hp":5000,"undpspro":100,"dpspro":100</v>
      </c>
      <c r="L336" s="20" t="str">
        <f>IF(B336&gt;=50,VLOOKUP(A336,英雄数据表!A:L,11,FALSE),IF(B336&gt;=25,VLOOKUP(A336,英雄数据表!A:L,7,0),""))</f>
        <v>"1110601004"</v>
      </c>
      <c r="M336" s="20" t="str">
        <f>IFERROR(VLOOKUP(B336,属性中转表!$K$2:$O$21,5,FALSE),"")</f>
        <v>"dpspro":50</v>
      </c>
      <c r="N336" s="20" t="str">
        <f>IF(B336=25,VLOOKUP(A336,英雄数据表!A:L,8,FALSE),IF(B336=50,VLOOKUP(A336,英雄数据表!A:L,12,0),""))</f>
        <v/>
      </c>
    </row>
    <row r="337" spans="1:14" x14ac:dyDescent="0.3">
      <c r="A337" s="20">
        <v>11106</v>
      </c>
      <c r="B337" s="21">
        <v>36</v>
      </c>
      <c r="C337" s="21">
        <v>5</v>
      </c>
      <c r="D337" s="21">
        <v>18</v>
      </c>
      <c r="E337" s="20" t="str">
        <f>VLOOKUP(A337,英雄数据表!A:C,3,0)</f>
        <v>亡灵巨斧</v>
      </c>
      <c r="F337" s="20">
        <f t="shared" si="23"/>
        <v>11106</v>
      </c>
      <c r="G337" s="20">
        <f t="shared" si="24"/>
        <v>11106</v>
      </c>
      <c r="H337" s="21" t="str">
        <f>VLOOKUP(B337,属性中转表!A:F,6,FALSE)</f>
        <v>"hp":111600,"atk":3100</v>
      </c>
      <c r="I337" s="20" t="str">
        <f>IF(VLOOKUP(B337,属性中转表!A:G,7,FALSE)=0,"",VLOOKUP(VLOOKUP(B337,属性中转表!A:G,7,FALSE),属性中转表!$K$2:$P$21,6,0))&amp;IF(VLOOKUP(B337,属性中转表!A:G,7,FALSE)&gt;=50,VLOOKUP(A337,英雄数据表!A:K,9,0),IF(VLOOKUP(B337,属性中转表!A:G,7,FALSE)&gt;=25,VLOOKUP(A337,英雄数据表!A:K,5,0),""))</f>
        <v>"atk":300,"hp":5000,"undpspro":100</v>
      </c>
      <c r="J337" s="20" t="str">
        <f>IF(I337="","",属性中转表!$I$1&amp;(IF(VLOOKUP(B337,属性中转表!A:G,7,FALSE)=0,0,VLOOKUP(VLOOKUP(B337,属性中转表!A:G,7,FALSE),属性中转表!$K$2:$P$21,4,0)))+IFERROR(VLOOKUP(A337,英雄数据表!A:K,IF(武魂!B337&gt;=50,10,IF(武魂!B337&gt;=25,6)),0),0))</f>
        <v>,"dpspro":100</v>
      </c>
      <c r="K337" s="32" t="str">
        <f t="shared" si="25"/>
        <v>"atk":300,"hp":5000,"undpspro":100,"dpspro":100</v>
      </c>
      <c r="L337" s="20" t="str">
        <f>IF(B337&gt;=50,VLOOKUP(A337,英雄数据表!A:L,11,FALSE),IF(B337&gt;=25,VLOOKUP(A337,英雄数据表!A:L,7,0),""))</f>
        <v>"1110601004"</v>
      </c>
      <c r="M337" s="20" t="str">
        <f>IFERROR(VLOOKUP(B337,属性中转表!$K$2:$O$21,5,FALSE),"")</f>
        <v/>
      </c>
      <c r="N337" s="20" t="str">
        <f>IF(B337=25,VLOOKUP(A337,英雄数据表!A:L,8,FALSE),IF(B337=50,VLOOKUP(A337,英雄数据表!A:L,12,0),""))</f>
        <v/>
      </c>
    </row>
    <row r="338" spans="1:14" x14ac:dyDescent="0.3">
      <c r="A338" s="20">
        <v>11106</v>
      </c>
      <c r="B338" s="21">
        <v>37</v>
      </c>
      <c r="C338" s="21">
        <v>5</v>
      </c>
      <c r="D338" s="21">
        <f>VLOOKUP(A338,英雄数据表!A:D,4,0)</f>
        <v>1</v>
      </c>
      <c r="E338" s="20" t="str">
        <f>VLOOKUP(A338,英雄数据表!A:C,3,0)</f>
        <v>亡灵巨斧</v>
      </c>
      <c r="F338" s="20">
        <f t="shared" si="23"/>
        <v>11106</v>
      </c>
      <c r="G338" s="20">
        <f t="shared" si="24"/>
        <v>11106</v>
      </c>
      <c r="H338" s="21" t="str">
        <f>VLOOKUP(B338,属性中转表!A:F,6,FALSE)</f>
        <v>"hp":116100,"atk":3225</v>
      </c>
      <c r="I338" s="20" t="str">
        <f>IF(VLOOKUP(B338,属性中转表!A:G,7,FALSE)=0,"",VLOOKUP(VLOOKUP(B338,属性中转表!A:G,7,FALSE),属性中转表!$K$2:$P$21,6,0))&amp;IF(VLOOKUP(B338,属性中转表!A:G,7,FALSE)&gt;=50,VLOOKUP(A338,英雄数据表!A:K,9,0),IF(VLOOKUP(B338,属性中转表!A:G,7,FALSE)&gt;=25,VLOOKUP(A338,英雄数据表!A:K,5,0),""))</f>
        <v>"atk":300,"hp":5000,"undpspro":100</v>
      </c>
      <c r="J338" s="20" t="str">
        <f>IF(I338="","",属性中转表!$I$1&amp;(IF(VLOOKUP(B338,属性中转表!A:G,7,FALSE)=0,0,VLOOKUP(VLOOKUP(B338,属性中转表!A:G,7,FALSE),属性中转表!$K$2:$P$21,4,0)))+IFERROR(VLOOKUP(A338,英雄数据表!A:K,IF(武魂!B338&gt;=50,10,IF(武魂!B338&gt;=25,6)),0),0))</f>
        <v>,"dpspro":100</v>
      </c>
      <c r="K338" s="32" t="str">
        <f t="shared" si="25"/>
        <v>"atk":300,"hp":5000,"undpspro":100,"dpspro":100</v>
      </c>
      <c r="L338" s="20" t="str">
        <f>IF(B338&gt;=50,VLOOKUP(A338,英雄数据表!A:L,11,FALSE),IF(B338&gt;=25,VLOOKUP(A338,英雄数据表!A:L,7,0),""))</f>
        <v>"1110601004"</v>
      </c>
      <c r="M338" s="20" t="str">
        <f>IFERROR(VLOOKUP(B338,属性中转表!$K$2:$O$21,5,FALSE),"")</f>
        <v/>
      </c>
      <c r="N338" s="20" t="str">
        <f>IF(B338=25,VLOOKUP(A338,英雄数据表!A:L,8,FALSE),IF(B338=50,VLOOKUP(A338,英雄数据表!A:L,12,0),""))</f>
        <v/>
      </c>
    </row>
    <row r="339" spans="1:14" x14ac:dyDescent="0.3">
      <c r="A339" s="20">
        <v>11106</v>
      </c>
      <c r="B339" s="21">
        <v>38</v>
      </c>
      <c r="C339" s="21">
        <v>5</v>
      </c>
      <c r="D339" s="21">
        <v>19</v>
      </c>
      <c r="E339" s="20" t="str">
        <f>VLOOKUP(A339,英雄数据表!A:C,3,0)</f>
        <v>亡灵巨斧</v>
      </c>
      <c r="F339" s="20">
        <f t="shared" si="23"/>
        <v>11106</v>
      </c>
      <c r="G339" s="20">
        <f t="shared" si="24"/>
        <v>11106</v>
      </c>
      <c r="H339" s="21" t="str">
        <f>VLOOKUP(B339,属性中转表!A:F,6,FALSE)</f>
        <v>"hp":120600,"atk":3350</v>
      </c>
      <c r="I339" s="20" t="str">
        <f>IF(VLOOKUP(B339,属性中转表!A:G,7,FALSE)=0,"",VLOOKUP(VLOOKUP(B339,属性中转表!A:G,7,FALSE),属性中转表!$K$2:$P$21,6,0))&amp;IF(VLOOKUP(B339,属性中转表!A:G,7,FALSE)&gt;=50,VLOOKUP(A339,英雄数据表!A:K,9,0),IF(VLOOKUP(B339,属性中转表!A:G,7,FALSE)&gt;=25,VLOOKUP(A339,英雄数据表!A:K,5,0),""))</f>
        <v>"atk":300,"hp":5000,"undpspro":100</v>
      </c>
      <c r="J339" s="20" t="str">
        <f>IF(I339="","",属性中转表!$I$1&amp;(IF(VLOOKUP(B339,属性中转表!A:G,7,FALSE)=0,0,VLOOKUP(VLOOKUP(B339,属性中转表!A:G,7,FALSE),属性中转表!$K$2:$P$21,4,0)))+IFERROR(VLOOKUP(A339,英雄数据表!A:K,IF(武魂!B339&gt;=50,10,IF(武魂!B339&gt;=25,6)),0),0))</f>
        <v>,"dpspro":100</v>
      </c>
      <c r="K339" s="32" t="str">
        <f t="shared" si="25"/>
        <v>"atk":300,"hp":5000,"undpspro":100,"dpspro":100</v>
      </c>
      <c r="L339" s="20" t="str">
        <f>IF(B339&gt;=50,VLOOKUP(A339,英雄数据表!A:L,11,FALSE),IF(B339&gt;=25,VLOOKUP(A339,英雄数据表!A:L,7,0),""))</f>
        <v>"1110601004"</v>
      </c>
      <c r="M339" s="20" t="str">
        <f>IFERROR(VLOOKUP(B339,属性中转表!$K$2:$O$21,5,FALSE),"")</f>
        <v/>
      </c>
      <c r="N339" s="20" t="str">
        <f>IF(B339=25,VLOOKUP(A339,英雄数据表!A:L,8,FALSE),IF(B339=50,VLOOKUP(A339,英雄数据表!A:L,12,0),""))</f>
        <v/>
      </c>
    </row>
    <row r="340" spans="1:14" x14ac:dyDescent="0.3">
      <c r="A340" s="20">
        <v>11106</v>
      </c>
      <c r="B340" s="21">
        <v>39</v>
      </c>
      <c r="C340" s="21">
        <v>5</v>
      </c>
      <c r="D340" s="21">
        <f>VLOOKUP(A340,英雄数据表!A:D,4,0)</f>
        <v>1</v>
      </c>
      <c r="E340" s="20" t="str">
        <f>VLOOKUP(A340,英雄数据表!A:C,3,0)</f>
        <v>亡灵巨斧</v>
      </c>
      <c r="F340" s="20">
        <f t="shared" si="23"/>
        <v>11106</v>
      </c>
      <c r="G340" s="20">
        <f t="shared" si="24"/>
        <v>11106</v>
      </c>
      <c r="H340" s="21" t="str">
        <f>VLOOKUP(B340,属性中转表!A:F,6,FALSE)</f>
        <v>"hp":125100,"atk":3475</v>
      </c>
      <c r="I340" s="20" t="str">
        <f>IF(VLOOKUP(B340,属性中转表!A:G,7,FALSE)=0,"",VLOOKUP(VLOOKUP(B340,属性中转表!A:G,7,FALSE),属性中转表!$K$2:$P$21,6,0))&amp;IF(VLOOKUP(B340,属性中转表!A:G,7,FALSE)&gt;=50,VLOOKUP(A340,英雄数据表!A:K,9,0),IF(VLOOKUP(B340,属性中转表!A:G,7,FALSE)&gt;=25,VLOOKUP(A340,英雄数据表!A:K,5,0),""))</f>
        <v>"atk":300,"hp":5000,"undpspro":100</v>
      </c>
      <c r="J340" s="20" t="str">
        <f>IF(I340="","",属性中转表!$I$1&amp;(IF(VLOOKUP(B340,属性中转表!A:G,7,FALSE)=0,0,VLOOKUP(VLOOKUP(B340,属性中转表!A:G,7,FALSE),属性中转表!$K$2:$P$21,4,0)))+IFERROR(VLOOKUP(A340,英雄数据表!A:K,IF(武魂!B340&gt;=50,10,IF(武魂!B340&gt;=25,6)),0),0))</f>
        <v>,"dpspro":100</v>
      </c>
      <c r="K340" s="32" t="str">
        <f t="shared" si="25"/>
        <v>"atk":300,"hp":5000,"undpspro":100,"dpspro":100</v>
      </c>
      <c r="L340" s="20" t="str">
        <f>IF(B340&gt;=50,VLOOKUP(A340,英雄数据表!A:L,11,FALSE),IF(B340&gt;=25,VLOOKUP(A340,英雄数据表!A:L,7,0),""))</f>
        <v>"1110601004"</v>
      </c>
      <c r="M340" s="20" t="str">
        <f>IFERROR(VLOOKUP(B340,属性中转表!$K$2:$O$21,5,FALSE),"")</f>
        <v/>
      </c>
      <c r="N340" s="20" t="str">
        <f>IF(B340=25,VLOOKUP(A340,英雄数据表!A:L,8,FALSE),IF(B340=50,VLOOKUP(A340,英雄数据表!A:L,12,0),""))</f>
        <v/>
      </c>
    </row>
    <row r="341" spans="1:14" x14ac:dyDescent="0.3">
      <c r="A341" s="20">
        <v>11106</v>
      </c>
      <c r="B341" s="21">
        <v>40</v>
      </c>
      <c r="C341" s="21">
        <v>5</v>
      </c>
      <c r="D341" s="21">
        <v>20</v>
      </c>
      <c r="E341" s="20" t="str">
        <f>VLOOKUP(A341,英雄数据表!A:C,3,0)</f>
        <v>亡灵巨斧</v>
      </c>
      <c r="F341" s="20">
        <f t="shared" si="23"/>
        <v>11106</v>
      </c>
      <c r="G341" s="20">
        <f t="shared" si="24"/>
        <v>11106</v>
      </c>
      <c r="H341" s="21" t="str">
        <f>VLOOKUP(B341,属性中转表!A:F,6,FALSE)</f>
        <v>"hp":129600,"atk":3600</v>
      </c>
      <c r="I341" s="20" t="str">
        <f>IF(VLOOKUP(B341,属性中转表!A:G,7,FALSE)=0,"",VLOOKUP(VLOOKUP(B341,属性中转表!A:G,7,FALSE),属性中转表!$K$2:$P$21,6,0))&amp;IF(VLOOKUP(B341,属性中转表!A:G,7,FALSE)&gt;=50,VLOOKUP(A341,英雄数据表!A:K,9,0),IF(VLOOKUP(B341,属性中转表!A:G,7,FALSE)&gt;=25,VLOOKUP(A341,英雄数据表!A:K,5,0),""))</f>
        <v>"atk":300,"hp":5000,"undpspro":100,"pvpdpspro":50</v>
      </c>
      <c r="J341" s="20" t="str">
        <f>IF(I341="","",属性中转表!$I$1&amp;(IF(VLOOKUP(B341,属性中转表!A:G,7,FALSE)=0,0,VLOOKUP(VLOOKUP(B341,属性中转表!A:G,7,FALSE),属性中转表!$K$2:$P$21,4,0)))+IFERROR(VLOOKUP(A341,英雄数据表!A:K,IF(武魂!B341&gt;=50,10,IF(武魂!B341&gt;=25,6)),0),0))</f>
        <v>,"dpspro":100</v>
      </c>
      <c r="K341" s="32" t="str">
        <f t="shared" si="25"/>
        <v>"atk":300,"hp":5000,"undpspro":100,"pvpdpspro":50,"dpspro":100</v>
      </c>
      <c r="L341" s="20" t="str">
        <f>IF(B341&gt;=50,VLOOKUP(A341,英雄数据表!A:L,11,FALSE),IF(B341&gt;=25,VLOOKUP(A341,英雄数据表!A:L,7,0),""))</f>
        <v>"1110601004"</v>
      </c>
      <c r="M341" s="20" t="str">
        <f>IFERROR(VLOOKUP(B341,属性中转表!$K$2:$O$21,5,FALSE),"")</f>
        <v>"pvpdpspro":50</v>
      </c>
      <c r="N341" s="20" t="str">
        <f>IF(B341=25,VLOOKUP(A341,英雄数据表!A:L,8,FALSE),IF(B341=50,VLOOKUP(A341,英雄数据表!A:L,12,0),""))</f>
        <v/>
      </c>
    </row>
    <row r="342" spans="1:14" x14ac:dyDescent="0.3">
      <c r="A342" s="20">
        <v>11106</v>
      </c>
      <c r="B342" s="21">
        <v>41</v>
      </c>
      <c r="C342" s="21">
        <v>5</v>
      </c>
      <c r="D342" s="21">
        <f>VLOOKUP(A342,英雄数据表!A:D,4,0)</f>
        <v>1</v>
      </c>
      <c r="E342" s="20" t="str">
        <f>VLOOKUP(A342,英雄数据表!A:C,3,0)</f>
        <v>亡灵巨斧</v>
      </c>
      <c r="F342" s="20">
        <f t="shared" si="23"/>
        <v>11106</v>
      </c>
      <c r="G342" s="20">
        <f t="shared" si="24"/>
        <v>11106</v>
      </c>
      <c r="H342" s="21" t="str">
        <f>VLOOKUP(B342,属性中转表!A:F,6,FALSE)</f>
        <v>"hp":135000,"atk":3750</v>
      </c>
      <c r="I342" s="20" t="str">
        <f>IF(VLOOKUP(B342,属性中转表!A:G,7,FALSE)=0,"",VLOOKUP(VLOOKUP(B342,属性中转表!A:G,7,FALSE),属性中转表!$K$2:$P$21,6,0))&amp;IF(VLOOKUP(B342,属性中转表!A:G,7,FALSE)&gt;=50,VLOOKUP(A342,英雄数据表!A:K,9,0),IF(VLOOKUP(B342,属性中转表!A:G,7,FALSE)&gt;=25,VLOOKUP(A342,英雄数据表!A:K,5,0),""))</f>
        <v>"atk":300,"hp":5000,"undpspro":100,"pvpdpspro":50</v>
      </c>
      <c r="J342" s="20" t="str">
        <f>IF(I342="","",属性中转表!$I$1&amp;(IF(VLOOKUP(B342,属性中转表!A:G,7,FALSE)=0,0,VLOOKUP(VLOOKUP(B342,属性中转表!A:G,7,FALSE),属性中转表!$K$2:$P$21,4,0)))+IFERROR(VLOOKUP(A342,英雄数据表!A:K,IF(武魂!B342&gt;=50,10,IF(武魂!B342&gt;=25,6)),0),0))</f>
        <v>,"dpspro":100</v>
      </c>
      <c r="K342" s="32" t="str">
        <f t="shared" si="25"/>
        <v>"atk":300,"hp":5000,"undpspro":100,"pvpdpspro":50,"dpspro":100</v>
      </c>
      <c r="L342" s="20" t="str">
        <f>IF(B342&gt;=50,VLOOKUP(A342,英雄数据表!A:L,11,FALSE),IF(B342&gt;=25,VLOOKUP(A342,英雄数据表!A:L,7,0),""))</f>
        <v>"1110601004"</v>
      </c>
      <c r="M342" s="20" t="str">
        <f>IFERROR(VLOOKUP(B342,属性中转表!$K$2:$O$21,5,FALSE),"")</f>
        <v/>
      </c>
      <c r="N342" s="20" t="str">
        <f>IF(B342=25,VLOOKUP(A342,英雄数据表!A:L,8,FALSE),IF(B342=50,VLOOKUP(A342,英雄数据表!A:L,12,0),""))</f>
        <v/>
      </c>
    </row>
    <row r="343" spans="1:14" x14ac:dyDescent="0.3">
      <c r="A343" s="20">
        <v>11106</v>
      </c>
      <c r="B343" s="21">
        <v>42</v>
      </c>
      <c r="C343" s="21">
        <v>5</v>
      </c>
      <c r="D343" s="21">
        <v>21</v>
      </c>
      <c r="E343" s="20" t="str">
        <f>VLOOKUP(A343,英雄数据表!A:C,3,0)</f>
        <v>亡灵巨斧</v>
      </c>
      <c r="F343" s="20">
        <f t="shared" si="23"/>
        <v>11106</v>
      </c>
      <c r="G343" s="20">
        <f t="shared" si="24"/>
        <v>11106</v>
      </c>
      <c r="H343" s="21" t="str">
        <f>VLOOKUP(B343,属性中转表!A:F,6,FALSE)</f>
        <v>"hp":140400,"atk":3900</v>
      </c>
      <c r="I343" s="20" t="str">
        <f>IF(VLOOKUP(B343,属性中转表!A:G,7,FALSE)=0,"",VLOOKUP(VLOOKUP(B343,属性中转表!A:G,7,FALSE),属性中转表!$K$2:$P$21,6,0))&amp;IF(VLOOKUP(B343,属性中转表!A:G,7,FALSE)&gt;=50,VLOOKUP(A343,英雄数据表!A:K,9,0),IF(VLOOKUP(B343,属性中转表!A:G,7,FALSE)&gt;=25,VLOOKUP(A343,英雄数据表!A:K,5,0),""))</f>
        <v>"atk":300,"hp":5000,"undpspro":100,"pvpdpspro":50</v>
      </c>
      <c r="J343" s="20" t="str">
        <f>IF(I343="","",属性中转表!$I$1&amp;(IF(VLOOKUP(B343,属性中转表!A:G,7,FALSE)=0,0,VLOOKUP(VLOOKUP(B343,属性中转表!A:G,7,FALSE),属性中转表!$K$2:$P$21,4,0)))+IFERROR(VLOOKUP(A343,英雄数据表!A:K,IF(武魂!B343&gt;=50,10,IF(武魂!B343&gt;=25,6)),0),0))</f>
        <v>,"dpspro":100</v>
      </c>
      <c r="K343" s="32" t="str">
        <f t="shared" si="25"/>
        <v>"atk":300,"hp":5000,"undpspro":100,"pvpdpspro":50,"dpspro":100</v>
      </c>
      <c r="L343" s="20" t="str">
        <f>IF(B343&gt;=50,VLOOKUP(A343,英雄数据表!A:L,11,FALSE),IF(B343&gt;=25,VLOOKUP(A343,英雄数据表!A:L,7,0),""))</f>
        <v>"1110601004"</v>
      </c>
      <c r="M343" s="20" t="str">
        <f>IFERROR(VLOOKUP(B343,属性中转表!$K$2:$O$21,5,FALSE),"")</f>
        <v/>
      </c>
      <c r="N343" s="20" t="str">
        <f>IF(B343=25,VLOOKUP(A343,英雄数据表!A:L,8,FALSE),IF(B343=50,VLOOKUP(A343,英雄数据表!A:L,12,0),""))</f>
        <v/>
      </c>
    </row>
    <row r="344" spans="1:14" x14ac:dyDescent="0.3">
      <c r="A344" s="20">
        <v>11106</v>
      </c>
      <c r="B344" s="21">
        <v>43</v>
      </c>
      <c r="C344" s="21">
        <v>5</v>
      </c>
      <c r="D344" s="21">
        <f>VLOOKUP(A344,英雄数据表!A:D,4,0)</f>
        <v>1</v>
      </c>
      <c r="E344" s="20" t="str">
        <f>VLOOKUP(A344,英雄数据表!A:C,3,0)</f>
        <v>亡灵巨斧</v>
      </c>
      <c r="F344" s="20">
        <f t="shared" si="23"/>
        <v>11106</v>
      </c>
      <c r="G344" s="20">
        <f t="shared" si="24"/>
        <v>11106</v>
      </c>
      <c r="H344" s="21" t="str">
        <f>VLOOKUP(B344,属性中转表!A:F,6,FALSE)</f>
        <v>"hp":145800,"atk":4050</v>
      </c>
      <c r="I344" s="20" t="str">
        <f>IF(VLOOKUP(B344,属性中转表!A:G,7,FALSE)=0,"",VLOOKUP(VLOOKUP(B344,属性中转表!A:G,7,FALSE),属性中转表!$K$2:$P$21,6,0))&amp;IF(VLOOKUP(B344,属性中转表!A:G,7,FALSE)&gt;=50,VLOOKUP(A344,英雄数据表!A:K,9,0),IF(VLOOKUP(B344,属性中转表!A:G,7,FALSE)&gt;=25,VLOOKUP(A344,英雄数据表!A:K,5,0),""))</f>
        <v>"atk":300,"hp":5000,"undpspro":100,"pvpdpspro":50</v>
      </c>
      <c r="J344" s="20" t="str">
        <f>IF(I344="","",属性中转表!$I$1&amp;(IF(VLOOKUP(B344,属性中转表!A:G,7,FALSE)=0,0,VLOOKUP(VLOOKUP(B344,属性中转表!A:G,7,FALSE),属性中转表!$K$2:$P$21,4,0)))+IFERROR(VLOOKUP(A344,英雄数据表!A:K,IF(武魂!B344&gt;=50,10,IF(武魂!B344&gt;=25,6)),0),0))</f>
        <v>,"dpspro":100</v>
      </c>
      <c r="K344" s="32" t="str">
        <f t="shared" si="25"/>
        <v>"atk":300,"hp":5000,"undpspro":100,"pvpdpspro":50,"dpspro":100</v>
      </c>
      <c r="L344" s="20" t="str">
        <f>IF(B344&gt;=50,VLOOKUP(A344,英雄数据表!A:L,11,FALSE),IF(B344&gt;=25,VLOOKUP(A344,英雄数据表!A:L,7,0),""))</f>
        <v>"1110601004"</v>
      </c>
      <c r="M344" s="20" t="str">
        <f>IFERROR(VLOOKUP(B344,属性中转表!$K$2:$O$21,5,FALSE),"")</f>
        <v/>
      </c>
      <c r="N344" s="20" t="str">
        <f>IF(B344=25,VLOOKUP(A344,英雄数据表!A:L,8,FALSE),IF(B344=50,VLOOKUP(A344,英雄数据表!A:L,12,0),""))</f>
        <v/>
      </c>
    </row>
    <row r="345" spans="1:14" x14ac:dyDescent="0.3">
      <c r="A345" s="20">
        <v>11106</v>
      </c>
      <c r="B345" s="21">
        <v>44</v>
      </c>
      <c r="C345" s="21">
        <v>5</v>
      </c>
      <c r="D345" s="21">
        <v>22</v>
      </c>
      <c r="E345" s="20" t="str">
        <f>VLOOKUP(A345,英雄数据表!A:C,3,0)</f>
        <v>亡灵巨斧</v>
      </c>
      <c r="F345" s="20">
        <f t="shared" si="23"/>
        <v>11106</v>
      </c>
      <c r="G345" s="20">
        <f t="shared" si="24"/>
        <v>11106</v>
      </c>
      <c r="H345" s="21" t="str">
        <f>VLOOKUP(B345,属性中转表!A:F,6,FALSE)</f>
        <v>"hp":151200,"atk":4200</v>
      </c>
      <c r="I345" s="20" t="str">
        <f>IF(VLOOKUP(B345,属性中转表!A:G,7,FALSE)=0,"",VLOOKUP(VLOOKUP(B345,属性中转表!A:G,7,FALSE),属性中转表!$K$2:$P$21,6,0))&amp;IF(VLOOKUP(B345,属性中转表!A:G,7,FALSE)&gt;=50,VLOOKUP(A345,英雄数据表!A:K,9,0),IF(VLOOKUP(B345,属性中转表!A:G,7,FALSE)&gt;=25,VLOOKUP(A345,英雄数据表!A:K,5,0),""))</f>
        <v>"atk":300,"hp":5000,"undpspro":100,"pvpdpspro":50</v>
      </c>
      <c r="J345" s="20" t="str">
        <f>IF(I345="","",属性中转表!$I$1&amp;(IF(VLOOKUP(B345,属性中转表!A:G,7,FALSE)=0,0,VLOOKUP(VLOOKUP(B345,属性中转表!A:G,7,FALSE),属性中转表!$K$2:$P$21,4,0)))+IFERROR(VLOOKUP(A345,英雄数据表!A:K,IF(武魂!B345&gt;=50,10,IF(武魂!B345&gt;=25,6)),0),0))</f>
        <v>,"dpspro":100</v>
      </c>
      <c r="K345" s="32" t="str">
        <f t="shared" si="25"/>
        <v>"atk":300,"hp":5000,"undpspro":100,"pvpdpspro":50,"dpspro":100</v>
      </c>
      <c r="L345" s="20" t="str">
        <f>IF(B345&gt;=50,VLOOKUP(A345,英雄数据表!A:L,11,FALSE),IF(B345&gt;=25,VLOOKUP(A345,英雄数据表!A:L,7,0),""))</f>
        <v>"1110601004"</v>
      </c>
      <c r="M345" s="20" t="str">
        <f>IFERROR(VLOOKUP(B345,属性中转表!$K$2:$O$21,5,FALSE),"")</f>
        <v/>
      </c>
      <c r="N345" s="20" t="str">
        <f>IF(B345=25,VLOOKUP(A345,英雄数据表!A:L,8,FALSE),IF(B345=50,VLOOKUP(A345,英雄数据表!A:L,12,0),""))</f>
        <v/>
      </c>
    </row>
    <row r="346" spans="1:14" x14ac:dyDescent="0.3">
      <c r="A346" s="20">
        <v>11106</v>
      </c>
      <c r="B346" s="21">
        <v>45</v>
      </c>
      <c r="C346" s="21">
        <v>5</v>
      </c>
      <c r="D346" s="21">
        <f>VLOOKUP(A346,英雄数据表!A:D,4,0)</f>
        <v>1</v>
      </c>
      <c r="E346" s="20" t="str">
        <f>VLOOKUP(A346,英雄数据表!A:C,3,0)</f>
        <v>亡灵巨斧</v>
      </c>
      <c r="F346" s="20">
        <f t="shared" si="23"/>
        <v>11106</v>
      </c>
      <c r="G346" s="20">
        <f t="shared" si="24"/>
        <v>11106</v>
      </c>
      <c r="H346" s="21" t="str">
        <f>VLOOKUP(B346,属性中转表!A:F,6,FALSE)</f>
        <v>"hp":156600,"atk":4350</v>
      </c>
      <c r="I346" s="20" t="str">
        <f>IF(VLOOKUP(B346,属性中转表!A:G,7,FALSE)=0,"",VLOOKUP(VLOOKUP(B346,属性中转表!A:G,7,FALSE),属性中转表!$K$2:$P$21,6,0))&amp;IF(VLOOKUP(B346,属性中转表!A:G,7,FALSE)&gt;=50,VLOOKUP(A346,英雄数据表!A:K,9,0),IF(VLOOKUP(B346,属性中转表!A:G,7,FALSE)&gt;=25,VLOOKUP(A346,英雄数据表!A:K,5,0),""))</f>
        <v>"atk":300,"hp":5000,"undpspro":100,"pvpdpspro":50,"pvpundpspro":50</v>
      </c>
      <c r="J346" s="20" t="str">
        <f>IF(I346="","",属性中转表!$I$1&amp;(IF(VLOOKUP(B346,属性中转表!A:G,7,FALSE)=0,0,VLOOKUP(VLOOKUP(B346,属性中转表!A:G,7,FALSE),属性中转表!$K$2:$P$21,4,0)))+IFERROR(VLOOKUP(A346,英雄数据表!A:K,IF(武魂!B346&gt;=50,10,IF(武魂!B346&gt;=25,6)),0),0))</f>
        <v>,"dpspro":100</v>
      </c>
      <c r="K346" s="32" t="str">
        <f t="shared" si="25"/>
        <v>"atk":300,"hp":5000,"undpspro":100,"pvpdpspro":50,"pvpundpspro":50,"dpspro":100</v>
      </c>
      <c r="L346" s="20" t="str">
        <f>IF(B346&gt;=50,VLOOKUP(A346,英雄数据表!A:L,11,FALSE),IF(B346&gt;=25,VLOOKUP(A346,英雄数据表!A:L,7,0),""))</f>
        <v>"1110601004"</v>
      </c>
      <c r="M346" s="20" t="str">
        <f>IFERROR(VLOOKUP(B346,属性中转表!$K$2:$O$21,5,FALSE),"")</f>
        <v>"pvpundpspro":50</v>
      </c>
      <c r="N346" s="20" t="str">
        <f>IF(B346=25,VLOOKUP(A346,英雄数据表!A:L,8,FALSE),IF(B346=50,VLOOKUP(A346,英雄数据表!A:L,12,0),""))</f>
        <v/>
      </c>
    </row>
    <row r="347" spans="1:14" x14ac:dyDescent="0.3">
      <c r="A347" s="20">
        <v>11106</v>
      </c>
      <c r="B347" s="21">
        <v>46</v>
      </c>
      <c r="C347" s="21">
        <v>5</v>
      </c>
      <c r="D347" s="21">
        <v>23</v>
      </c>
      <c r="E347" s="20" t="str">
        <f>VLOOKUP(A347,英雄数据表!A:C,3,0)</f>
        <v>亡灵巨斧</v>
      </c>
      <c r="F347" s="20">
        <f t="shared" si="23"/>
        <v>11106</v>
      </c>
      <c r="G347" s="20">
        <f t="shared" si="24"/>
        <v>11106</v>
      </c>
      <c r="H347" s="21" t="str">
        <f>VLOOKUP(B347,属性中转表!A:F,6,FALSE)</f>
        <v>"hp":162000,"atk":4500</v>
      </c>
      <c r="I347" s="20" t="str">
        <f>IF(VLOOKUP(B347,属性中转表!A:G,7,FALSE)=0,"",VLOOKUP(VLOOKUP(B347,属性中转表!A:G,7,FALSE),属性中转表!$K$2:$P$21,6,0))&amp;IF(VLOOKUP(B347,属性中转表!A:G,7,FALSE)&gt;=50,VLOOKUP(A347,英雄数据表!A:K,9,0),IF(VLOOKUP(B347,属性中转表!A:G,7,FALSE)&gt;=25,VLOOKUP(A347,英雄数据表!A:K,5,0),""))</f>
        <v>"atk":300,"hp":5000,"undpspro":100,"pvpdpspro":50,"pvpundpspro":50</v>
      </c>
      <c r="J347" s="20" t="str">
        <f>IF(I347="","",属性中转表!$I$1&amp;(IF(VLOOKUP(B347,属性中转表!A:G,7,FALSE)=0,0,VLOOKUP(VLOOKUP(B347,属性中转表!A:G,7,FALSE),属性中转表!$K$2:$P$21,4,0)))+IFERROR(VLOOKUP(A347,英雄数据表!A:K,IF(武魂!B347&gt;=50,10,IF(武魂!B347&gt;=25,6)),0),0))</f>
        <v>,"dpspro":100</v>
      </c>
      <c r="K347" s="32" t="str">
        <f t="shared" si="25"/>
        <v>"atk":300,"hp":5000,"undpspro":100,"pvpdpspro":50,"pvpundpspro":50,"dpspro":100</v>
      </c>
      <c r="L347" s="20" t="str">
        <f>IF(B347&gt;=50,VLOOKUP(A347,英雄数据表!A:L,11,FALSE),IF(B347&gt;=25,VLOOKUP(A347,英雄数据表!A:L,7,0),""))</f>
        <v>"1110601004"</v>
      </c>
      <c r="M347" s="20" t="str">
        <f>IFERROR(VLOOKUP(B347,属性中转表!$K$2:$O$21,5,FALSE),"")</f>
        <v/>
      </c>
      <c r="N347" s="20" t="str">
        <f>IF(B347=25,VLOOKUP(A347,英雄数据表!A:L,8,FALSE),IF(B347=50,VLOOKUP(A347,英雄数据表!A:L,12,0),""))</f>
        <v/>
      </c>
    </row>
    <row r="348" spans="1:14" x14ac:dyDescent="0.3">
      <c r="A348" s="20">
        <v>11106</v>
      </c>
      <c r="B348" s="21">
        <v>47</v>
      </c>
      <c r="C348" s="21">
        <v>5</v>
      </c>
      <c r="D348" s="21">
        <f>VLOOKUP(A348,英雄数据表!A:D,4,0)</f>
        <v>1</v>
      </c>
      <c r="E348" s="20" t="str">
        <f>VLOOKUP(A348,英雄数据表!A:C,3,0)</f>
        <v>亡灵巨斧</v>
      </c>
      <c r="F348" s="20">
        <f t="shared" si="23"/>
        <v>11106</v>
      </c>
      <c r="G348" s="20">
        <f t="shared" si="24"/>
        <v>11106</v>
      </c>
      <c r="H348" s="21" t="str">
        <f>VLOOKUP(B348,属性中转表!A:F,6,FALSE)</f>
        <v>"hp":167400,"atk":4650</v>
      </c>
      <c r="I348" s="20" t="str">
        <f>IF(VLOOKUP(B348,属性中转表!A:G,7,FALSE)=0,"",VLOOKUP(VLOOKUP(B348,属性中转表!A:G,7,FALSE),属性中转表!$K$2:$P$21,6,0))&amp;IF(VLOOKUP(B348,属性中转表!A:G,7,FALSE)&gt;=50,VLOOKUP(A348,英雄数据表!A:K,9,0),IF(VLOOKUP(B348,属性中转表!A:G,7,FALSE)&gt;=25,VLOOKUP(A348,英雄数据表!A:K,5,0),""))</f>
        <v>"atk":300,"hp":5000,"undpspro":100,"pvpdpspro":50,"pvpundpspro":50</v>
      </c>
      <c r="J348" s="20" t="str">
        <f>IF(I348="","",属性中转表!$I$1&amp;(IF(VLOOKUP(B348,属性中转表!A:G,7,FALSE)=0,0,VLOOKUP(VLOOKUP(B348,属性中转表!A:G,7,FALSE),属性中转表!$K$2:$P$21,4,0)))+IFERROR(VLOOKUP(A348,英雄数据表!A:K,IF(武魂!B348&gt;=50,10,IF(武魂!B348&gt;=25,6)),0),0))</f>
        <v>,"dpspro":100</v>
      </c>
      <c r="K348" s="32" t="str">
        <f t="shared" si="25"/>
        <v>"atk":300,"hp":5000,"undpspro":100,"pvpdpspro":50,"pvpundpspro":50,"dpspro":100</v>
      </c>
      <c r="L348" s="20" t="str">
        <f>IF(B348&gt;=50,VLOOKUP(A348,英雄数据表!A:L,11,FALSE),IF(B348&gt;=25,VLOOKUP(A348,英雄数据表!A:L,7,0),""))</f>
        <v>"1110601004"</v>
      </c>
      <c r="M348" s="20" t="str">
        <f>IFERROR(VLOOKUP(B348,属性中转表!$K$2:$O$21,5,FALSE),"")</f>
        <v/>
      </c>
      <c r="N348" s="20" t="str">
        <f>IF(B348=25,VLOOKUP(A348,英雄数据表!A:L,8,FALSE),IF(B348=50,VLOOKUP(A348,英雄数据表!A:L,12,0),""))</f>
        <v/>
      </c>
    </row>
    <row r="349" spans="1:14" x14ac:dyDescent="0.3">
      <c r="A349" s="20">
        <v>11106</v>
      </c>
      <c r="B349" s="21">
        <v>48</v>
      </c>
      <c r="C349" s="21">
        <v>5</v>
      </c>
      <c r="D349" s="21">
        <v>24</v>
      </c>
      <c r="E349" s="20" t="str">
        <f>VLOOKUP(A349,英雄数据表!A:C,3,0)</f>
        <v>亡灵巨斧</v>
      </c>
      <c r="F349" s="20">
        <f t="shared" si="23"/>
        <v>11106</v>
      </c>
      <c r="G349" s="20">
        <f t="shared" si="24"/>
        <v>11106</v>
      </c>
      <c r="H349" s="21" t="str">
        <f>VLOOKUP(B349,属性中转表!A:F,6,FALSE)</f>
        <v>"hp":172800,"atk":4800</v>
      </c>
      <c r="I349" s="20" t="str">
        <f>IF(VLOOKUP(B349,属性中转表!A:G,7,FALSE)=0,"",VLOOKUP(VLOOKUP(B349,属性中转表!A:G,7,FALSE),属性中转表!$K$2:$P$21,6,0))&amp;IF(VLOOKUP(B349,属性中转表!A:G,7,FALSE)&gt;=50,VLOOKUP(A349,英雄数据表!A:K,9,0),IF(VLOOKUP(B349,属性中转表!A:G,7,FALSE)&gt;=25,VLOOKUP(A349,英雄数据表!A:K,5,0),""))</f>
        <v>"atk":300,"hp":5000,"undpspro":100,"pvpdpspro":50,"pvpundpspro":50</v>
      </c>
      <c r="J349" s="20" t="str">
        <f>IF(I349="","",属性中转表!$I$1&amp;(IF(VLOOKUP(B349,属性中转表!A:G,7,FALSE)=0,0,VLOOKUP(VLOOKUP(B349,属性中转表!A:G,7,FALSE),属性中转表!$K$2:$P$21,4,0)))+IFERROR(VLOOKUP(A349,英雄数据表!A:K,IF(武魂!B349&gt;=50,10,IF(武魂!B349&gt;=25,6)),0),0))</f>
        <v>,"dpspro":100</v>
      </c>
      <c r="K349" s="32" t="str">
        <f t="shared" si="25"/>
        <v>"atk":300,"hp":5000,"undpspro":100,"pvpdpspro":50,"pvpundpspro":50,"dpspro":100</v>
      </c>
      <c r="L349" s="20" t="str">
        <f>IF(B349&gt;=50,VLOOKUP(A349,英雄数据表!A:L,11,FALSE),IF(B349&gt;=25,VLOOKUP(A349,英雄数据表!A:L,7,0),""))</f>
        <v>"1110601004"</v>
      </c>
      <c r="M349" s="20" t="str">
        <f>IFERROR(VLOOKUP(B349,属性中转表!$K$2:$O$21,5,FALSE),"")</f>
        <v/>
      </c>
      <c r="N349" s="20" t="str">
        <f>IF(B349=25,VLOOKUP(A349,英雄数据表!A:L,8,FALSE),IF(B349=50,VLOOKUP(A349,英雄数据表!A:L,12,0),""))</f>
        <v/>
      </c>
    </row>
    <row r="350" spans="1:14" x14ac:dyDescent="0.3">
      <c r="A350" s="20">
        <v>11106</v>
      </c>
      <c r="B350" s="21">
        <v>49</v>
      </c>
      <c r="C350" s="21">
        <v>5</v>
      </c>
      <c r="D350" s="21">
        <f>VLOOKUP(A350,英雄数据表!A:D,4,0)</f>
        <v>1</v>
      </c>
      <c r="E350" s="20" t="str">
        <f>VLOOKUP(A350,英雄数据表!A:C,3,0)</f>
        <v>亡灵巨斧</v>
      </c>
      <c r="F350" s="20">
        <f t="shared" si="23"/>
        <v>11106</v>
      </c>
      <c r="G350" s="20">
        <f t="shared" si="24"/>
        <v>11106</v>
      </c>
      <c r="H350" s="21" t="str">
        <f>VLOOKUP(B350,属性中转表!A:F,6,FALSE)</f>
        <v>"hp":178200,"atk":4950</v>
      </c>
      <c r="I350" s="20" t="str">
        <f>IF(VLOOKUP(B350,属性中转表!A:G,7,FALSE)=0,"",VLOOKUP(VLOOKUP(B350,属性中转表!A:G,7,FALSE),属性中转表!$K$2:$P$21,6,0))&amp;IF(VLOOKUP(B350,属性中转表!A:G,7,FALSE)&gt;=50,VLOOKUP(A350,英雄数据表!A:K,9,0),IF(VLOOKUP(B350,属性中转表!A:G,7,FALSE)&gt;=25,VLOOKUP(A350,英雄数据表!A:K,5,0),""))</f>
        <v>"atk":300,"hp":5000,"undpspro":100,"pvpdpspro":50,"pvpundpspro":50</v>
      </c>
      <c r="J350" s="20" t="str">
        <f>IF(I350="","",属性中转表!$I$1&amp;(IF(VLOOKUP(B350,属性中转表!A:G,7,FALSE)=0,0,VLOOKUP(VLOOKUP(B350,属性中转表!A:G,7,FALSE),属性中转表!$K$2:$P$21,4,0)))+IFERROR(VLOOKUP(A350,英雄数据表!A:K,IF(武魂!B350&gt;=50,10,IF(武魂!B350&gt;=25,6)),0),0))</f>
        <v>,"dpspro":100</v>
      </c>
      <c r="K350" s="32" t="str">
        <f t="shared" si="25"/>
        <v>"atk":300,"hp":5000,"undpspro":100,"pvpdpspro":50,"pvpundpspro":50,"dpspro":100</v>
      </c>
      <c r="L350" s="20" t="str">
        <f>IF(B350&gt;=50,VLOOKUP(A350,英雄数据表!A:L,11,FALSE),IF(B350&gt;=25,VLOOKUP(A350,英雄数据表!A:L,7,0),""))</f>
        <v>"1110601004"</v>
      </c>
      <c r="M350" s="20" t="str">
        <f>IFERROR(VLOOKUP(B350,属性中转表!$K$2:$O$21,5,FALSE),"")</f>
        <v/>
      </c>
      <c r="N350" s="20" t="str">
        <f>IF(B350=25,VLOOKUP(A350,英雄数据表!A:L,8,FALSE),IF(B350=50,VLOOKUP(A350,英雄数据表!A:L,12,0),""))</f>
        <v/>
      </c>
    </row>
    <row r="351" spans="1:14" x14ac:dyDescent="0.3">
      <c r="A351" s="20">
        <v>11106</v>
      </c>
      <c r="B351" s="21">
        <v>50</v>
      </c>
      <c r="C351" s="21">
        <v>5</v>
      </c>
      <c r="D351" s="21">
        <v>25</v>
      </c>
      <c r="E351" s="20" t="str">
        <f>VLOOKUP(A351,英雄数据表!A:C,3,0)</f>
        <v>亡灵巨斧</v>
      </c>
      <c r="F351" s="20">
        <f t="shared" si="23"/>
        <v>11106</v>
      </c>
      <c r="G351" s="20">
        <f t="shared" si="24"/>
        <v>11106</v>
      </c>
      <c r="H351" s="21" t="str">
        <f>VLOOKUP(B351,属性中转表!A:F,6,FALSE)</f>
        <v>"hp":183600,"atk":5100</v>
      </c>
      <c r="I351" s="20" t="str">
        <f>IF(VLOOKUP(B351,属性中转表!A:G,7,FALSE)=0,"",VLOOKUP(VLOOKUP(B351,属性中转表!A:G,7,FALSE),属性中转表!$K$2:$P$21,6,0))&amp;IF(VLOOKUP(B351,属性中转表!A:G,7,FALSE)&gt;=50,VLOOKUP(A351,英雄数据表!A:K,9,0),IF(VLOOKUP(B351,属性中转表!A:G,7,FALSE)&gt;=25,VLOOKUP(A351,英雄数据表!A:K,5,0),""))</f>
        <v>"atk":300,"hp":5000,"undpspro":100,"pvpdpspro":50,"pvpundpspro":50</v>
      </c>
      <c r="J351" s="20" t="str">
        <f>IF(I351="","",属性中转表!$I$1&amp;(IF(VLOOKUP(B351,属性中转表!A:G,7,FALSE)=0,0,VLOOKUP(VLOOKUP(B351,属性中转表!A:G,7,FALSE),属性中转表!$K$2:$P$21,4,0)))+IFERROR(VLOOKUP(A351,英雄数据表!A:K,IF(武魂!B351&gt;=50,10,IF(武魂!B351&gt;=25,6)),0),0))</f>
        <v>,"dpspro":100</v>
      </c>
      <c r="K351" s="32" t="str">
        <f t="shared" si="25"/>
        <v>"atk":300,"hp":5000,"undpspro":100,"pvpdpspro":50,"pvpundpspro":50,"dpspro":100</v>
      </c>
      <c r="L351" s="20" t="str">
        <f>IF(B351&gt;=50,VLOOKUP(A351,英雄数据表!A:L,11,FALSE),IF(B351&gt;=25,VLOOKUP(A351,英雄数据表!A:L,7,0),""))</f>
        <v>"1110602004"</v>
      </c>
      <c r="M351" s="20" t="str">
        <f>IFERROR(VLOOKUP(B351,属性中转表!$K$2:$O$21,5,FALSE),"")</f>
        <v/>
      </c>
      <c r="N351" s="20" t="str">
        <f>IF(B351=25,VLOOKUP(A351,英雄数据表!A:L,8,FALSE),IF(B351=50,VLOOKUP(A351,英雄数据表!A:L,12,0),""))</f>
        <v>每当有敌方英雄被流血时，恢复20点怒气</v>
      </c>
    </row>
    <row r="352" spans="1:14" x14ac:dyDescent="0.3">
      <c r="A352" s="20">
        <v>11106</v>
      </c>
      <c r="B352" s="21">
        <v>51</v>
      </c>
      <c r="C352" s="21">
        <v>5</v>
      </c>
      <c r="D352" s="21">
        <f>VLOOKUP(A352,英雄数据表!A:D,4,0)</f>
        <v>1</v>
      </c>
      <c r="E352" s="20" t="str">
        <f>VLOOKUP(A352,英雄数据表!A:C,3,0)</f>
        <v>亡灵巨斧</v>
      </c>
      <c r="F352" s="20">
        <f t="shared" si="23"/>
        <v>11106</v>
      </c>
      <c r="G352" s="20">
        <f t="shared" si="24"/>
        <v>11106</v>
      </c>
      <c r="H352" s="21" t="str">
        <f>VLOOKUP(B352,属性中转表!A:F,6,FALSE)</f>
        <v>"hp":189000,"atk":5250</v>
      </c>
      <c r="I352" s="20" t="str">
        <f>IF(VLOOKUP(B352,属性中转表!A:G,7,FALSE)=0,"",VLOOKUP(VLOOKUP(B352,属性中转表!A:G,7,FALSE),属性中转表!$K$2:$P$21,6,0))&amp;IF(VLOOKUP(B352,属性中转表!A:G,7,FALSE)&gt;=50,VLOOKUP(A352,英雄数据表!A:K,9,0),IF(VLOOKUP(B352,属性中转表!A:G,7,FALSE)&gt;=25,VLOOKUP(A352,英雄数据表!A:K,5,0),""))</f>
        <v>"atk":300,"hp":5000,"undpspro":100,"pvpdpspro":50,"pvpundpspro":50</v>
      </c>
      <c r="J352" s="20" t="str">
        <f>IF(I352="","",属性中转表!$I$1&amp;(IF(VLOOKUP(B352,属性中转表!A:G,7,FALSE)=0,0,VLOOKUP(VLOOKUP(B352,属性中转表!A:G,7,FALSE),属性中转表!$K$2:$P$21,4,0)))+IFERROR(VLOOKUP(A352,英雄数据表!A:K,IF(武魂!B352&gt;=50,10,IF(武魂!B352&gt;=25,6)),0),0))</f>
        <v>,"dpspro":100</v>
      </c>
      <c r="K352" s="32" t="str">
        <f t="shared" si="25"/>
        <v>"atk":300,"hp":5000,"undpspro":100,"pvpdpspro":50,"pvpundpspro":50,"dpspro":100</v>
      </c>
      <c r="L352" s="20" t="str">
        <f>IF(B352&gt;=50,VLOOKUP(A352,英雄数据表!A:L,11,FALSE),IF(B352&gt;=25,VLOOKUP(A352,英雄数据表!A:L,7,0),""))</f>
        <v>"1110602004"</v>
      </c>
      <c r="M352" s="20" t="str">
        <f>IFERROR(VLOOKUP(B352,属性中转表!$K$2:$O$21,5,FALSE),"")</f>
        <v/>
      </c>
      <c r="N352" s="20" t="str">
        <f>IF(B352=25,VLOOKUP(A352,英雄数据表!A:L,8,FALSE),IF(B352=50,VLOOKUP(A352,英雄数据表!A:L,12,0),""))</f>
        <v/>
      </c>
    </row>
    <row r="353" spans="1:14" x14ac:dyDescent="0.3">
      <c r="A353" s="20">
        <v>11106</v>
      </c>
      <c r="B353" s="21">
        <v>52</v>
      </c>
      <c r="C353" s="21">
        <v>5</v>
      </c>
      <c r="D353" s="21">
        <v>26</v>
      </c>
      <c r="E353" s="20" t="str">
        <f>VLOOKUP(A353,英雄数据表!A:C,3,0)</f>
        <v>亡灵巨斧</v>
      </c>
      <c r="F353" s="20">
        <f t="shared" si="23"/>
        <v>11106</v>
      </c>
      <c r="G353" s="20">
        <f t="shared" si="24"/>
        <v>11106</v>
      </c>
      <c r="H353" s="21" t="str">
        <f>VLOOKUP(B353,属性中转表!A:F,6,FALSE)</f>
        <v>"hp":194400,"atk":5400</v>
      </c>
      <c r="I353" s="20" t="str">
        <f>IF(VLOOKUP(B353,属性中转表!A:G,7,FALSE)=0,"",VLOOKUP(VLOOKUP(B353,属性中转表!A:G,7,FALSE),属性中转表!$K$2:$P$21,6,0))&amp;IF(VLOOKUP(B353,属性中转表!A:G,7,FALSE)&gt;=50,VLOOKUP(A353,英雄数据表!A:K,9,0),IF(VLOOKUP(B353,属性中转表!A:G,7,FALSE)&gt;=25,VLOOKUP(A353,英雄数据表!A:K,5,0),""))</f>
        <v>"atk":300,"hp":5000,"undpspro":100,"pvpdpspro":50,"pvpundpspro":50</v>
      </c>
      <c r="J353" s="20" t="str">
        <f>IF(I353="","",属性中转表!$I$1&amp;(IF(VLOOKUP(B353,属性中转表!A:G,7,FALSE)=0,0,VLOOKUP(VLOOKUP(B353,属性中转表!A:G,7,FALSE),属性中转表!$K$2:$P$21,4,0)))+IFERROR(VLOOKUP(A353,英雄数据表!A:K,IF(武魂!B353&gt;=50,10,IF(武魂!B353&gt;=25,6)),0),0))</f>
        <v>,"dpspro":100</v>
      </c>
      <c r="K353" s="32" t="str">
        <f t="shared" si="25"/>
        <v>"atk":300,"hp":5000,"undpspro":100,"pvpdpspro":50,"pvpundpspro":50,"dpspro":100</v>
      </c>
      <c r="L353" s="20" t="str">
        <f>IF(B353&gt;=50,VLOOKUP(A353,英雄数据表!A:L,11,FALSE),IF(B353&gt;=25,VLOOKUP(A353,英雄数据表!A:L,7,0),""))</f>
        <v>"1110602004"</v>
      </c>
      <c r="M353" s="20" t="str">
        <f>IFERROR(VLOOKUP(B353,属性中转表!$K$2:$O$21,5,FALSE),"")</f>
        <v/>
      </c>
      <c r="N353" s="20" t="str">
        <f>IF(B353=25,VLOOKUP(A353,英雄数据表!A:L,8,FALSE),IF(B353=50,VLOOKUP(A353,英雄数据表!A:L,12,0),""))</f>
        <v/>
      </c>
    </row>
    <row r="354" spans="1:14" x14ac:dyDescent="0.3">
      <c r="A354" s="20">
        <v>11106</v>
      </c>
      <c r="B354" s="21">
        <v>53</v>
      </c>
      <c r="C354" s="21">
        <v>5</v>
      </c>
      <c r="D354" s="21">
        <f>VLOOKUP(A354,英雄数据表!A:D,4,0)</f>
        <v>1</v>
      </c>
      <c r="E354" s="20" t="str">
        <f>VLOOKUP(A354,英雄数据表!A:C,3,0)</f>
        <v>亡灵巨斧</v>
      </c>
      <c r="F354" s="20">
        <f t="shared" si="23"/>
        <v>11106</v>
      </c>
      <c r="G354" s="20">
        <f t="shared" si="24"/>
        <v>11106</v>
      </c>
      <c r="H354" s="21" t="str">
        <f>VLOOKUP(B354,属性中转表!A:F,6,FALSE)</f>
        <v>"hp":199800,"atk":5550</v>
      </c>
      <c r="I354" s="20" t="str">
        <f>IF(VLOOKUP(B354,属性中转表!A:G,7,FALSE)=0,"",VLOOKUP(VLOOKUP(B354,属性中转表!A:G,7,FALSE),属性中转表!$K$2:$P$21,6,0))&amp;IF(VLOOKUP(B354,属性中转表!A:G,7,FALSE)&gt;=50,VLOOKUP(A354,英雄数据表!A:K,9,0),IF(VLOOKUP(B354,属性中转表!A:G,7,FALSE)&gt;=25,VLOOKUP(A354,英雄数据表!A:K,5,0),""))</f>
        <v>"atk":300,"hp":5000,"undpspro":100,"pvpdpspro":50,"pvpundpspro":50</v>
      </c>
      <c r="J354" s="20" t="str">
        <f>IF(I354="","",属性中转表!$I$1&amp;(IF(VLOOKUP(B354,属性中转表!A:G,7,FALSE)=0,0,VLOOKUP(VLOOKUP(B354,属性中转表!A:G,7,FALSE),属性中转表!$K$2:$P$21,4,0)))+IFERROR(VLOOKUP(A354,英雄数据表!A:K,IF(武魂!B354&gt;=50,10,IF(武魂!B354&gt;=25,6)),0),0))</f>
        <v>,"dpspro":100</v>
      </c>
      <c r="K354" s="32" t="str">
        <f t="shared" si="25"/>
        <v>"atk":300,"hp":5000,"undpspro":100,"pvpdpspro":50,"pvpundpspro":50,"dpspro":100</v>
      </c>
      <c r="L354" s="20" t="str">
        <f>IF(B354&gt;=50,VLOOKUP(A354,英雄数据表!A:L,11,FALSE),IF(B354&gt;=25,VLOOKUP(A354,英雄数据表!A:L,7,0),""))</f>
        <v>"1110602004"</v>
      </c>
      <c r="M354" s="20" t="str">
        <f>IFERROR(VLOOKUP(B354,属性中转表!$K$2:$O$21,5,FALSE),"")</f>
        <v/>
      </c>
      <c r="N354" s="20" t="str">
        <f>IF(B354=25,VLOOKUP(A354,英雄数据表!A:L,8,FALSE),IF(B354=50,VLOOKUP(A354,英雄数据表!A:L,12,0),""))</f>
        <v/>
      </c>
    </row>
    <row r="355" spans="1:14" x14ac:dyDescent="0.3">
      <c r="A355" s="20">
        <v>11106</v>
      </c>
      <c r="B355" s="21">
        <v>54</v>
      </c>
      <c r="C355" s="21">
        <v>5</v>
      </c>
      <c r="D355" s="21">
        <v>27</v>
      </c>
      <c r="E355" s="20" t="str">
        <f>VLOOKUP(A355,英雄数据表!A:C,3,0)</f>
        <v>亡灵巨斧</v>
      </c>
      <c r="F355" s="20">
        <f t="shared" si="23"/>
        <v>11106</v>
      </c>
      <c r="G355" s="20">
        <f t="shared" si="24"/>
        <v>11106</v>
      </c>
      <c r="H355" s="21" t="str">
        <f>VLOOKUP(B355,属性中转表!A:F,6,FALSE)</f>
        <v>"hp":205200,"atk":5700</v>
      </c>
      <c r="I355" s="20" t="str">
        <f>IF(VLOOKUP(B355,属性中转表!A:G,7,FALSE)=0,"",VLOOKUP(VLOOKUP(B355,属性中转表!A:G,7,FALSE),属性中转表!$K$2:$P$21,6,0))&amp;IF(VLOOKUP(B355,属性中转表!A:G,7,FALSE)&gt;=50,VLOOKUP(A355,英雄数据表!A:K,9,0),IF(VLOOKUP(B355,属性中转表!A:G,7,FALSE)&gt;=25,VLOOKUP(A355,英雄数据表!A:K,5,0),""))</f>
        <v>"atk":300,"hp":5000,"undpspro":100,"pvpdpspro":50,"pvpundpspro":50</v>
      </c>
      <c r="J355" s="20" t="str">
        <f>IF(I355="","",属性中转表!$I$1&amp;(IF(VLOOKUP(B355,属性中转表!A:G,7,FALSE)=0,0,VLOOKUP(VLOOKUP(B355,属性中转表!A:G,7,FALSE),属性中转表!$K$2:$P$21,4,0)))+IFERROR(VLOOKUP(A355,英雄数据表!A:K,IF(武魂!B355&gt;=50,10,IF(武魂!B355&gt;=25,6)),0),0))</f>
        <v>,"dpspro":100</v>
      </c>
      <c r="K355" s="32" t="str">
        <f t="shared" si="25"/>
        <v>"atk":300,"hp":5000,"undpspro":100,"pvpdpspro":50,"pvpundpspro":50,"dpspro":100</v>
      </c>
      <c r="L355" s="20" t="str">
        <f>IF(B355&gt;=50,VLOOKUP(A355,英雄数据表!A:L,11,FALSE),IF(B355&gt;=25,VLOOKUP(A355,英雄数据表!A:L,7,0),""))</f>
        <v>"1110602004"</v>
      </c>
      <c r="M355" s="20" t="str">
        <f>IFERROR(VLOOKUP(B355,属性中转表!$K$2:$O$21,5,FALSE),"")</f>
        <v/>
      </c>
      <c r="N355" s="20" t="str">
        <f>IF(B355=25,VLOOKUP(A355,英雄数据表!A:L,8,FALSE),IF(B355=50,VLOOKUP(A355,英雄数据表!A:L,12,0),""))</f>
        <v/>
      </c>
    </row>
    <row r="356" spans="1:14" x14ac:dyDescent="0.3">
      <c r="A356" s="20">
        <v>11106</v>
      </c>
      <c r="B356" s="21">
        <v>55</v>
      </c>
      <c r="C356" s="21">
        <v>5</v>
      </c>
      <c r="D356" s="21">
        <f>VLOOKUP(A356,英雄数据表!A:D,4,0)</f>
        <v>1</v>
      </c>
      <c r="E356" s="20" t="str">
        <f>VLOOKUP(A356,英雄数据表!A:C,3,0)</f>
        <v>亡灵巨斧</v>
      </c>
      <c r="F356" s="20">
        <f t="shared" si="23"/>
        <v>11106</v>
      </c>
      <c r="G356" s="20">
        <f t="shared" si="24"/>
        <v>11106</v>
      </c>
      <c r="H356" s="21" t="str">
        <f>VLOOKUP(B356,属性中转表!A:F,6,FALSE)</f>
        <v>"hp":210600,"atk":5850</v>
      </c>
      <c r="I356" s="20" t="str">
        <f>IF(VLOOKUP(B356,属性中转表!A:G,7,FALSE)=0,"",VLOOKUP(VLOOKUP(B356,属性中转表!A:G,7,FALSE),属性中转表!$K$2:$P$21,6,0))&amp;IF(VLOOKUP(B356,属性中转表!A:G,7,FALSE)&gt;=50,VLOOKUP(A356,英雄数据表!A:K,9,0),IF(VLOOKUP(B356,属性中转表!A:G,7,FALSE)&gt;=25,VLOOKUP(A356,英雄数据表!A:K,5,0),""))</f>
        <v>"atk":300,"hp":5000,"undpspro":150,"pvpdpspro":50,"pvpundpspro":50</v>
      </c>
      <c r="J356" s="20" t="str">
        <f>IF(I356="","",属性中转表!$I$1&amp;(IF(VLOOKUP(B356,属性中转表!A:G,7,FALSE)=0,0,VLOOKUP(VLOOKUP(B356,属性中转表!A:G,7,FALSE),属性中转表!$K$2:$P$21,4,0)))+IFERROR(VLOOKUP(A356,英雄数据表!A:K,IF(武魂!B356&gt;=50,10,IF(武魂!B356&gt;=25,6)),0),0))</f>
        <v>,"dpspro":100</v>
      </c>
      <c r="K356" s="32" t="str">
        <f t="shared" si="25"/>
        <v>"atk":300,"hp":5000,"undpspro":150,"pvpdpspro":50,"pvpundpspro":50,"dpspro":100</v>
      </c>
      <c r="L356" s="20" t="str">
        <f>IF(B356&gt;=50,VLOOKUP(A356,英雄数据表!A:L,11,FALSE),IF(B356&gt;=25,VLOOKUP(A356,英雄数据表!A:L,7,0),""))</f>
        <v>"1110602004"</v>
      </c>
      <c r="M356" s="20" t="str">
        <f>IFERROR(VLOOKUP(B356,属性中转表!$K$2:$O$21,5,FALSE),"")</f>
        <v>"undpspro":50</v>
      </c>
      <c r="N356" s="20" t="str">
        <f>IF(B356=25,VLOOKUP(A356,英雄数据表!A:L,8,FALSE),IF(B356=50,VLOOKUP(A356,英雄数据表!A:L,12,0),""))</f>
        <v/>
      </c>
    </row>
    <row r="357" spans="1:14" x14ac:dyDescent="0.3">
      <c r="A357" s="20">
        <v>11106</v>
      </c>
      <c r="B357" s="21">
        <v>56</v>
      </c>
      <c r="C357" s="21">
        <v>5</v>
      </c>
      <c r="D357" s="21">
        <v>28</v>
      </c>
      <c r="E357" s="20" t="str">
        <f>VLOOKUP(A357,英雄数据表!A:C,3,0)</f>
        <v>亡灵巨斧</v>
      </c>
      <c r="F357" s="20">
        <f t="shared" si="23"/>
        <v>11106</v>
      </c>
      <c r="G357" s="20">
        <f t="shared" si="24"/>
        <v>11106</v>
      </c>
      <c r="H357" s="21" t="str">
        <f>VLOOKUP(B357,属性中转表!A:F,6,FALSE)</f>
        <v>"hp":216000,"atk":6000</v>
      </c>
      <c r="I357" s="20" t="str">
        <f>IF(VLOOKUP(B357,属性中转表!A:G,7,FALSE)=0,"",VLOOKUP(VLOOKUP(B357,属性中转表!A:G,7,FALSE),属性中转表!$K$2:$P$21,6,0))&amp;IF(VLOOKUP(B357,属性中转表!A:G,7,FALSE)&gt;=50,VLOOKUP(A357,英雄数据表!A:K,9,0),IF(VLOOKUP(B357,属性中转表!A:G,7,FALSE)&gt;=25,VLOOKUP(A357,英雄数据表!A:K,5,0),""))</f>
        <v>"atk":300,"hp":5000,"undpspro":150,"pvpdpspro":50,"pvpundpspro":50</v>
      </c>
      <c r="J357" s="20" t="str">
        <f>IF(I357="","",属性中转表!$I$1&amp;(IF(VLOOKUP(B357,属性中转表!A:G,7,FALSE)=0,0,VLOOKUP(VLOOKUP(B357,属性中转表!A:G,7,FALSE),属性中转表!$K$2:$P$21,4,0)))+IFERROR(VLOOKUP(A357,英雄数据表!A:K,IF(武魂!B357&gt;=50,10,IF(武魂!B357&gt;=25,6)),0),0))</f>
        <v>,"dpspro":100</v>
      </c>
      <c r="K357" s="32" t="str">
        <f t="shared" si="25"/>
        <v>"atk":300,"hp":5000,"undpspro":150,"pvpdpspro":50,"pvpundpspro":50,"dpspro":100</v>
      </c>
      <c r="L357" s="20" t="str">
        <f>IF(B357&gt;=50,VLOOKUP(A357,英雄数据表!A:L,11,FALSE),IF(B357&gt;=25,VLOOKUP(A357,英雄数据表!A:L,7,0),""))</f>
        <v>"1110602004"</v>
      </c>
      <c r="M357" s="20" t="str">
        <f>IFERROR(VLOOKUP(B357,属性中转表!$K$2:$O$21,5,FALSE),"")</f>
        <v/>
      </c>
      <c r="N357" s="20" t="str">
        <f>IF(B357=25,VLOOKUP(A357,英雄数据表!A:L,8,FALSE),IF(B357=50,VLOOKUP(A357,英雄数据表!A:L,12,0),""))</f>
        <v/>
      </c>
    </row>
    <row r="358" spans="1:14" x14ac:dyDescent="0.3">
      <c r="A358" s="20">
        <v>11106</v>
      </c>
      <c r="B358" s="21">
        <v>57</v>
      </c>
      <c r="C358" s="21">
        <v>5</v>
      </c>
      <c r="D358" s="21">
        <f>VLOOKUP(A358,英雄数据表!A:D,4,0)</f>
        <v>1</v>
      </c>
      <c r="E358" s="20" t="str">
        <f>VLOOKUP(A358,英雄数据表!A:C,3,0)</f>
        <v>亡灵巨斧</v>
      </c>
      <c r="F358" s="20">
        <f t="shared" si="23"/>
        <v>11106</v>
      </c>
      <c r="G358" s="20">
        <f t="shared" si="24"/>
        <v>11106</v>
      </c>
      <c r="H358" s="21" t="str">
        <f>VLOOKUP(B358,属性中转表!A:F,6,FALSE)</f>
        <v>"hp":221400,"atk":6150</v>
      </c>
      <c r="I358" s="20" t="str">
        <f>IF(VLOOKUP(B358,属性中转表!A:G,7,FALSE)=0,"",VLOOKUP(VLOOKUP(B358,属性中转表!A:G,7,FALSE),属性中转表!$K$2:$P$21,6,0))&amp;IF(VLOOKUP(B358,属性中转表!A:G,7,FALSE)&gt;=50,VLOOKUP(A358,英雄数据表!A:K,9,0),IF(VLOOKUP(B358,属性中转表!A:G,7,FALSE)&gt;=25,VLOOKUP(A358,英雄数据表!A:K,5,0),""))</f>
        <v>"atk":300,"hp":5000,"undpspro":150,"pvpdpspro":50,"pvpundpspro":50</v>
      </c>
      <c r="J358" s="20" t="str">
        <f>IF(I358="","",属性中转表!$I$1&amp;(IF(VLOOKUP(B358,属性中转表!A:G,7,FALSE)=0,0,VLOOKUP(VLOOKUP(B358,属性中转表!A:G,7,FALSE),属性中转表!$K$2:$P$21,4,0)))+IFERROR(VLOOKUP(A358,英雄数据表!A:K,IF(武魂!B358&gt;=50,10,IF(武魂!B358&gt;=25,6)),0),0))</f>
        <v>,"dpspro":100</v>
      </c>
      <c r="K358" s="32" t="str">
        <f t="shared" si="25"/>
        <v>"atk":300,"hp":5000,"undpspro":150,"pvpdpspro":50,"pvpundpspro":50,"dpspro":100</v>
      </c>
      <c r="L358" s="20" t="str">
        <f>IF(B358&gt;=50,VLOOKUP(A358,英雄数据表!A:L,11,FALSE),IF(B358&gt;=25,VLOOKUP(A358,英雄数据表!A:L,7,0),""))</f>
        <v>"1110602004"</v>
      </c>
      <c r="M358" s="20" t="str">
        <f>IFERROR(VLOOKUP(B358,属性中转表!$K$2:$O$21,5,FALSE),"")</f>
        <v/>
      </c>
      <c r="N358" s="20" t="str">
        <f>IF(B358=25,VLOOKUP(A358,英雄数据表!A:L,8,FALSE),IF(B358=50,VLOOKUP(A358,英雄数据表!A:L,12,0),""))</f>
        <v/>
      </c>
    </row>
    <row r="359" spans="1:14" x14ac:dyDescent="0.3">
      <c r="A359" s="20">
        <v>11106</v>
      </c>
      <c r="B359" s="21">
        <v>58</v>
      </c>
      <c r="C359" s="21">
        <v>5</v>
      </c>
      <c r="D359" s="21">
        <v>29</v>
      </c>
      <c r="E359" s="20" t="str">
        <f>VLOOKUP(A359,英雄数据表!A:C,3,0)</f>
        <v>亡灵巨斧</v>
      </c>
      <c r="F359" s="20">
        <f t="shared" si="23"/>
        <v>11106</v>
      </c>
      <c r="G359" s="20">
        <f t="shared" si="24"/>
        <v>11106</v>
      </c>
      <c r="H359" s="21" t="str">
        <f>VLOOKUP(B359,属性中转表!A:F,6,FALSE)</f>
        <v>"hp":226800,"atk":6300</v>
      </c>
      <c r="I359" s="20" t="str">
        <f>IF(VLOOKUP(B359,属性中转表!A:G,7,FALSE)=0,"",VLOOKUP(VLOOKUP(B359,属性中转表!A:G,7,FALSE),属性中转表!$K$2:$P$21,6,0))&amp;IF(VLOOKUP(B359,属性中转表!A:G,7,FALSE)&gt;=50,VLOOKUP(A359,英雄数据表!A:K,9,0),IF(VLOOKUP(B359,属性中转表!A:G,7,FALSE)&gt;=25,VLOOKUP(A359,英雄数据表!A:K,5,0),""))</f>
        <v>"atk":300,"hp":5000,"undpspro":150,"pvpdpspro":50,"pvpundpspro":50</v>
      </c>
      <c r="J359" s="20" t="str">
        <f>IF(I359="","",属性中转表!$I$1&amp;(IF(VLOOKUP(B359,属性中转表!A:G,7,FALSE)=0,0,VLOOKUP(VLOOKUP(B359,属性中转表!A:G,7,FALSE),属性中转表!$K$2:$P$21,4,0)))+IFERROR(VLOOKUP(A359,英雄数据表!A:K,IF(武魂!B359&gt;=50,10,IF(武魂!B359&gt;=25,6)),0),0))</f>
        <v>,"dpspro":100</v>
      </c>
      <c r="K359" s="32" t="str">
        <f t="shared" si="25"/>
        <v>"atk":300,"hp":5000,"undpspro":150,"pvpdpspro":50,"pvpundpspro":50,"dpspro":100</v>
      </c>
      <c r="L359" s="20" t="str">
        <f>IF(B359&gt;=50,VLOOKUP(A359,英雄数据表!A:L,11,FALSE),IF(B359&gt;=25,VLOOKUP(A359,英雄数据表!A:L,7,0),""))</f>
        <v>"1110602004"</v>
      </c>
      <c r="M359" s="20" t="str">
        <f>IFERROR(VLOOKUP(B359,属性中转表!$K$2:$O$21,5,FALSE),"")</f>
        <v/>
      </c>
      <c r="N359" s="20" t="str">
        <f>IF(B359=25,VLOOKUP(A359,英雄数据表!A:L,8,FALSE),IF(B359=50,VLOOKUP(A359,英雄数据表!A:L,12,0),""))</f>
        <v/>
      </c>
    </row>
    <row r="360" spans="1:14" x14ac:dyDescent="0.3">
      <c r="A360" s="20">
        <v>11106</v>
      </c>
      <c r="B360" s="21">
        <v>59</v>
      </c>
      <c r="C360" s="21">
        <v>5</v>
      </c>
      <c r="D360" s="21">
        <f>VLOOKUP(A360,英雄数据表!A:D,4,0)</f>
        <v>1</v>
      </c>
      <c r="E360" s="20" t="str">
        <f>VLOOKUP(A360,英雄数据表!A:C,3,0)</f>
        <v>亡灵巨斧</v>
      </c>
      <c r="F360" s="20">
        <f t="shared" si="23"/>
        <v>11106</v>
      </c>
      <c r="G360" s="20">
        <f t="shared" si="24"/>
        <v>11106</v>
      </c>
      <c r="H360" s="21" t="str">
        <f>VLOOKUP(B360,属性中转表!A:F,6,FALSE)</f>
        <v>"hp":232200,"atk":6450</v>
      </c>
      <c r="I360" s="20" t="str">
        <f>IF(VLOOKUP(B360,属性中转表!A:G,7,FALSE)=0,"",VLOOKUP(VLOOKUP(B360,属性中转表!A:G,7,FALSE),属性中转表!$K$2:$P$21,6,0))&amp;IF(VLOOKUP(B360,属性中转表!A:G,7,FALSE)&gt;=50,VLOOKUP(A360,英雄数据表!A:K,9,0),IF(VLOOKUP(B360,属性中转表!A:G,7,FALSE)&gt;=25,VLOOKUP(A360,英雄数据表!A:K,5,0),""))</f>
        <v>"atk":300,"hp":5000,"undpspro":150,"pvpdpspro":50,"pvpundpspro":50</v>
      </c>
      <c r="J360" s="20" t="str">
        <f>IF(I360="","",属性中转表!$I$1&amp;(IF(VLOOKUP(B360,属性中转表!A:G,7,FALSE)=0,0,VLOOKUP(VLOOKUP(B360,属性中转表!A:G,7,FALSE),属性中转表!$K$2:$P$21,4,0)))+IFERROR(VLOOKUP(A360,英雄数据表!A:K,IF(武魂!B360&gt;=50,10,IF(武魂!B360&gt;=25,6)),0),0))</f>
        <v>,"dpspro":100</v>
      </c>
      <c r="K360" s="32" t="str">
        <f t="shared" si="25"/>
        <v>"atk":300,"hp":5000,"undpspro":150,"pvpdpspro":50,"pvpundpspro":50,"dpspro":100</v>
      </c>
      <c r="L360" s="20" t="str">
        <f>IF(B360&gt;=50,VLOOKUP(A360,英雄数据表!A:L,11,FALSE),IF(B360&gt;=25,VLOOKUP(A360,英雄数据表!A:L,7,0),""))</f>
        <v>"1110602004"</v>
      </c>
      <c r="M360" s="20" t="str">
        <f>IFERROR(VLOOKUP(B360,属性中转表!$K$2:$O$21,5,FALSE),"")</f>
        <v/>
      </c>
      <c r="N360" s="20" t="str">
        <f>IF(B360=25,VLOOKUP(A360,英雄数据表!A:L,8,FALSE),IF(B360=50,VLOOKUP(A360,英雄数据表!A:L,12,0),""))</f>
        <v/>
      </c>
    </row>
    <row r="361" spans="1:14" x14ac:dyDescent="0.3">
      <c r="A361" s="20">
        <v>11106</v>
      </c>
      <c r="B361" s="21">
        <v>60</v>
      </c>
      <c r="C361" s="21">
        <v>5</v>
      </c>
      <c r="D361" s="21">
        <v>30</v>
      </c>
      <c r="E361" s="20" t="str">
        <f>VLOOKUP(A361,英雄数据表!A:C,3,0)</f>
        <v>亡灵巨斧</v>
      </c>
      <c r="F361" s="20">
        <f t="shared" si="23"/>
        <v>11106</v>
      </c>
      <c r="G361" s="20">
        <f t="shared" si="24"/>
        <v>11106</v>
      </c>
      <c r="H361" s="21" t="str">
        <f>VLOOKUP(B361,属性中转表!A:F,6,FALSE)</f>
        <v>"hp":237600,"atk":6600</v>
      </c>
      <c r="I361" s="20" t="str">
        <f>IF(VLOOKUP(B361,属性中转表!A:G,7,FALSE)=0,"",VLOOKUP(VLOOKUP(B361,属性中转表!A:G,7,FALSE),属性中转表!$K$2:$P$21,6,0))&amp;IF(VLOOKUP(B361,属性中转表!A:G,7,FALSE)&gt;=50,VLOOKUP(A361,英雄数据表!A:K,9,0),IF(VLOOKUP(B361,属性中转表!A:G,7,FALSE)&gt;=25,VLOOKUP(A361,英雄数据表!A:K,5,0),""))</f>
        <v>"atk":300,"hp":5000,"undpspro":150,"pvpdpspro":50,"pvpundpspro":50</v>
      </c>
      <c r="J361" s="20" t="str">
        <f>IF(I361="","",属性中转表!$I$1&amp;(IF(VLOOKUP(B361,属性中转表!A:G,7,FALSE)=0,0,VLOOKUP(VLOOKUP(B361,属性中转表!A:G,7,FALSE),属性中转表!$K$2:$P$21,4,0)))+IFERROR(VLOOKUP(A361,英雄数据表!A:K,IF(武魂!B361&gt;=50,10,IF(武魂!B361&gt;=25,6)),0),0))</f>
        <v>,"dpspro":150</v>
      </c>
      <c r="K361" s="32" t="str">
        <f t="shared" si="25"/>
        <v>"atk":300,"hp":5000,"undpspro":150,"pvpdpspro":50,"pvpundpspro":50,"dpspro":150</v>
      </c>
      <c r="L361" s="20" t="str">
        <f>IF(B361&gt;=50,VLOOKUP(A361,英雄数据表!A:L,11,FALSE),IF(B361&gt;=25,VLOOKUP(A361,英雄数据表!A:L,7,0),""))</f>
        <v>"1110602004"</v>
      </c>
      <c r="M361" s="20" t="str">
        <f>IFERROR(VLOOKUP(B361,属性中转表!$K$2:$O$21,5,FALSE),"")</f>
        <v>"dpspro":50</v>
      </c>
      <c r="N361" s="20" t="str">
        <f>IF(B361=25,VLOOKUP(A361,英雄数据表!A:L,8,FALSE),IF(B361=50,VLOOKUP(A361,英雄数据表!A:L,12,0),""))</f>
        <v/>
      </c>
    </row>
    <row r="362" spans="1:14" x14ac:dyDescent="0.3">
      <c r="A362" s="20">
        <v>11106</v>
      </c>
      <c r="B362" s="21">
        <v>61</v>
      </c>
      <c r="C362" s="21">
        <v>5</v>
      </c>
      <c r="D362" s="21">
        <f>VLOOKUP(A362,英雄数据表!A:D,4,0)</f>
        <v>1</v>
      </c>
      <c r="E362" s="20" t="str">
        <f>VLOOKUP(A362,英雄数据表!A:C,3,0)</f>
        <v>亡灵巨斧</v>
      </c>
      <c r="F362" s="20">
        <f t="shared" si="23"/>
        <v>11106</v>
      </c>
      <c r="G362" s="20">
        <f t="shared" si="24"/>
        <v>11106</v>
      </c>
      <c r="H362" s="21" t="str">
        <f>VLOOKUP(B362,属性中转表!A:F,6,FALSE)</f>
        <v>"hp":243000,"atk":6750</v>
      </c>
      <c r="I362" s="20" t="str">
        <f>IF(VLOOKUP(B362,属性中转表!A:G,7,FALSE)=0,"",VLOOKUP(VLOOKUP(B362,属性中转表!A:G,7,FALSE),属性中转表!$K$2:$P$21,6,0))&amp;IF(VLOOKUP(B362,属性中转表!A:G,7,FALSE)&gt;=50,VLOOKUP(A362,英雄数据表!A:K,9,0),IF(VLOOKUP(B362,属性中转表!A:G,7,FALSE)&gt;=25,VLOOKUP(A362,英雄数据表!A:K,5,0),""))</f>
        <v>"atk":300,"hp":5000,"undpspro":150,"pvpdpspro":50,"pvpundpspro":50</v>
      </c>
      <c r="J362" s="20" t="str">
        <f>IF(I362="","",属性中转表!$I$1&amp;(IF(VLOOKUP(B362,属性中转表!A:G,7,FALSE)=0,0,VLOOKUP(VLOOKUP(B362,属性中转表!A:G,7,FALSE),属性中转表!$K$2:$P$21,4,0)))+IFERROR(VLOOKUP(A362,英雄数据表!A:K,IF(武魂!B362&gt;=50,10,IF(武魂!B362&gt;=25,6)),0),0))</f>
        <v>,"dpspro":150</v>
      </c>
      <c r="K362" s="32" t="str">
        <f t="shared" si="25"/>
        <v>"atk":300,"hp":5000,"undpspro":150,"pvpdpspro":50,"pvpundpspro":50,"dpspro":150</v>
      </c>
      <c r="L362" s="20" t="str">
        <f>IF(B362&gt;=50,VLOOKUP(A362,英雄数据表!A:L,11,FALSE),IF(B362&gt;=25,VLOOKUP(A362,英雄数据表!A:L,7,0),""))</f>
        <v>"1110602004"</v>
      </c>
      <c r="M362" s="20" t="str">
        <f>IFERROR(VLOOKUP(B362,属性中转表!$K$2:$O$21,5,FALSE),"")</f>
        <v/>
      </c>
      <c r="N362" s="20" t="str">
        <f>IF(B362=25,VLOOKUP(A362,英雄数据表!A:L,8,FALSE),IF(B362=50,VLOOKUP(A362,英雄数据表!A:L,12,0),""))</f>
        <v/>
      </c>
    </row>
    <row r="363" spans="1:14" x14ac:dyDescent="0.3">
      <c r="A363" s="20">
        <v>11106</v>
      </c>
      <c r="B363" s="21">
        <v>62</v>
      </c>
      <c r="C363" s="21">
        <v>5</v>
      </c>
      <c r="D363" s="21">
        <v>31</v>
      </c>
      <c r="E363" s="20" t="str">
        <f>VLOOKUP(A363,英雄数据表!A:C,3,0)</f>
        <v>亡灵巨斧</v>
      </c>
      <c r="F363" s="20">
        <f t="shared" si="23"/>
        <v>11106</v>
      </c>
      <c r="G363" s="20">
        <f t="shared" si="24"/>
        <v>11106</v>
      </c>
      <c r="H363" s="21" t="str">
        <f>VLOOKUP(B363,属性中转表!A:F,6,FALSE)</f>
        <v>"hp":248400,"atk":6900</v>
      </c>
      <c r="I363" s="20" t="str">
        <f>IF(VLOOKUP(B363,属性中转表!A:G,7,FALSE)=0,"",VLOOKUP(VLOOKUP(B363,属性中转表!A:G,7,FALSE),属性中转表!$K$2:$P$21,6,0))&amp;IF(VLOOKUP(B363,属性中转表!A:G,7,FALSE)&gt;=50,VLOOKUP(A363,英雄数据表!A:K,9,0),IF(VLOOKUP(B363,属性中转表!A:G,7,FALSE)&gt;=25,VLOOKUP(A363,英雄数据表!A:K,5,0),""))</f>
        <v>"atk":300,"hp":5000,"undpspro":150,"pvpdpspro":50,"pvpundpspro":50</v>
      </c>
      <c r="J363" s="20" t="str">
        <f>IF(I363="","",属性中转表!$I$1&amp;(IF(VLOOKUP(B363,属性中转表!A:G,7,FALSE)=0,0,VLOOKUP(VLOOKUP(B363,属性中转表!A:G,7,FALSE),属性中转表!$K$2:$P$21,4,0)))+IFERROR(VLOOKUP(A363,英雄数据表!A:K,IF(武魂!B363&gt;=50,10,IF(武魂!B363&gt;=25,6)),0),0))</f>
        <v>,"dpspro":150</v>
      </c>
      <c r="K363" s="32" t="str">
        <f t="shared" si="25"/>
        <v>"atk":300,"hp":5000,"undpspro":150,"pvpdpspro":50,"pvpundpspro":50,"dpspro":150</v>
      </c>
      <c r="L363" s="20" t="str">
        <f>IF(B363&gt;=50,VLOOKUP(A363,英雄数据表!A:L,11,FALSE),IF(B363&gt;=25,VLOOKUP(A363,英雄数据表!A:L,7,0),""))</f>
        <v>"1110602004"</v>
      </c>
      <c r="M363" s="20" t="str">
        <f>IFERROR(VLOOKUP(B363,属性中转表!$K$2:$O$21,5,FALSE),"")</f>
        <v/>
      </c>
      <c r="N363" s="20" t="str">
        <f>IF(B363=25,VLOOKUP(A363,英雄数据表!A:L,8,FALSE),IF(B363=50,VLOOKUP(A363,英雄数据表!A:L,12,0),""))</f>
        <v/>
      </c>
    </row>
    <row r="364" spans="1:14" x14ac:dyDescent="0.3">
      <c r="A364" s="20">
        <v>11106</v>
      </c>
      <c r="B364" s="21">
        <v>63</v>
      </c>
      <c r="C364" s="21">
        <v>5</v>
      </c>
      <c r="D364" s="21">
        <f>VLOOKUP(A364,英雄数据表!A:D,4,0)</f>
        <v>1</v>
      </c>
      <c r="E364" s="20" t="str">
        <f>VLOOKUP(A364,英雄数据表!A:C,3,0)</f>
        <v>亡灵巨斧</v>
      </c>
      <c r="F364" s="20">
        <f t="shared" si="23"/>
        <v>11106</v>
      </c>
      <c r="G364" s="20">
        <f t="shared" si="24"/>
        <v>11106</v>
      </c>
      <c r="H364" s="21" t="str">
        <f>VLOOKUP(B364,属性中转表!A:F,6,FALSE)</f>
        <v>"hp":253800,"atk":7050</v>
      </c>
      <c r="I364" s="20" t="str">
        <f>IF(VLOOKUP(B364,属性中转表!A:G,7,FALSE)=0,"",VLOOKUP(VLOOKUP(B364,属性中转表!A:G,7,FALSE),属性中转表!$K$2:$P$21,6,0))&amp;IF(VLOOKUP(B364,属性中转表!A:G,7,FALSE)&gt;=50,VLOOKUP(A364,英雄数据表!A:K,9,0),IF(VLOOKUP(B364,属性中转表!A:G,7,FALSE)&gt;=25,VLOOKUP(A364,英雄数据表!A:K,5,0),""))</f>
        <v>"atk":300,"hp":5000,"undpspro":150,"pvpdpspro":50,"pvpundpspro":50</v>
      </c>
      <c r="J364" s="20" t="str">
        <f>IF(I364="","",属性中转表!$I$1&amp;(IF(VLOOKUP(B364,属性中转表!A:G,7,FALSE)=0,0,VLOOKUP(VLOOKUP(B364,属性中转表!A:G,7,FALSE),属性中转表!$K$2:$P$21,4,0)))+IFERROR(VLOOKUP(A364,英雄数据表!A:K,IF(武魂!B364&gt;=50,10,IF(武魂!B364&gt;=25,6)),0),0))</f>
        <v>,"dpspro":150</v>
      </c>
      <c r="K364" s="32" t="str">
        <f t="shared" si="25"/>
        <v>"atk":300,"hp":5000,"undpspro":150,"pvpdpspro":50,"pvpundpspro":50,"dpspro":150</v>
      </c>
      <c r="L364" s="20" t="str">
        <f>IF(B364&gt;=50,VLOOKUP(A364,英雄数据表!A:L,11,FALSE),IF(B364&gt;=25,VLOOKUP(A364,英雄数据表!A:L,7,0),""))</f>
        <v>"1110602004"</v>
      </c>
      <c r="M364" s="20" t="str">
        <f>IFERROR(VLOOKUP(B364,属性中转表!$K$2:$O$21,5,FALSE),"")</f>
        <v/>
      </c>
      <c r="N364" s="20" t="str">
        <f>IF(B364=25,VLOOKUP(A364,英雄数据表!A:L,8,FALSE),IF(B364=50,VLOOKUP(A364,英雄数据表!A:L,12,0),""))</f>
        <v/>
      </c>
    </row>
    <row r="365" spans="1:14" x14ac:dyDescent="0.3">
      <c r="A365" s="20">
        <v>11106</v>
      </c>
      <c r="B365" s="21">
        <v>64</v>
      </c>
      <c r="C365" s="21">
        <v>5</v>
      </c>
      <c r="D365" s="21">
        <v>32</v>
      </c>
      <c r="E365" s="20" t="str">
        <f>VLOOKUP(A365,英雄数据表!A:C,3,0)</f>
        <v>亡灵巨斧</v>
      </c>
      <c r="F365" s="20">
        <f t="shared" si="23"/>
        <v>11106</v>
      </c>
      <c r="G365" s="20">
        <f t="shared" si="24"/>
        <v>11106</v>
      </c>
      <c r="H365" s="21" t="str">
        <f>VLOOKUP(B365,属性中转表!A:F,6,FALSE)</f>
        <v>"hp":259200,"atk":7200</v>
      </c>
      <c r="I365" s="20" t="str">
        <f>IF(VLOOKUP(B365,属性中转表!A:G,7,FALSE)=0,"",VLOOKUP(VLOOKUP(B365,属性中转表!A:G,7,FALSE),属性中转表!$K$2:$P$21,6,0))&amp;IF(VLOOKUP(B365,属性中转表!A:G,7,FALSE)&gt;=50,VLOOKUP(A365,英雄数据表!A:K,9,0),IF(VLOOKUP(B365,属性中转表!A:G,7,FALSE)&gt;=25,VLOOKUP(A365,英雄数据表!A:K,5,0),""))</f>
        <v>"atk":300,"hp":5000,"undpspro":150,"pvpdpspro":50,"pvpundpspro":50</v>
      </c>
      <c r="J365" s="20" t="str">
        <f>IF(I365="","",属性中转表!$I$1&amp;(IF(VLOOKUP(B365,属性中转表!A:G,7,FALSE)=0,0,VLOOKUP(VLOOKUP(B365,属性中转表!A:G,7,FALSE),属性中转表!$K$2:$P$21,4,0)))+IFERROR(VLOOKUP(A365,英雄数据表!A:K,IF(武魂!B365&gt;=50,10,IF(武魂!B365&gt;=25,6)),0),0))</f>
        <v>,"dpspro":150</v>
      </c>
      <c r="K365" s="32" t="str">
        <f t="shared" si="25"/>
        <v>"atk":300,"hp":5000,"undpspro":150,"pvpdpspro":50,"pvpundpspro":50,"dpspro":150</v>
      </c>
      <c r="L365" s="20" t="str">
        <f>IF(B365&gt;=50,VLOOKUP(A365,英雄数据表!A:L,11,FALSE),IF(B365&gt;=25,VLOOKUP(A365,英雄数据表!A:L,7,0),""))</f>
        <v>"1110602004"</v>
      </c>
      <c r="M365" s="20" t="str">
        <f>IFERROR(VLOOKUP(B365,属性中转表!$K$2:$O$21,5,FALSE),"")</f>
        <v/>
      </c>
      <c r="N365" s="20" t="str">
        <f>IF(B365=25,VLOOKUP(A365,英雄数据表!A:L,8,FALSE),IF(B365=50,VLOOKUP(A365,英雄数据表!A:L,12,0),""))</f>
        <v/>
      </c>
    </row>
    <row r="366" spans="1:14" x14ac:dyDescent="0.3">
      <c r="A366" s="20">
        <v>11106</v>
      </c>
      <c r="B366" s="21">
        <v>65</v>
      </c>
      <c r="C366" s="21">
        <v>5</v>
      </c>
      <c r="D366" s="21">
        <f>VLOOKUP(A366,英雄数据表!A:D,4,0)</f>
        <v>1</v>
      </c>
      <c r="E366" s="20" t="str">
        <f>VLOOKUP(A366,英雄数据表!A:C,3,0)</f>
        <v>亡灵巨斧</v>
      </c>
      <c r="F366" s="20">
        <f t="shared" si="23"/>
        <v>11106</v>
      </c>
      <c r="G366" s="20">
        <f t="shared" si="24"/>
        <v>11106</v>
      </c>
      <c r="H366" s="21" t="str">
        <f>VLOOKUP(B366,属性中转表!A:F,6,FALSE)</f>
        <v>"hp":264600,"atk":7350</v>
      </c>
      <c r="I366" s="20" t="str">
        <f>IF(VLOOKUP(B366,属性中转表!A:G,7,FALSE)=0,"",VLOOKUP(VLOOKUP(B366,属性中转表!A:G,7,FALSE),属性中转表!$K$2:$P$21,6,0))&amp;IF(VLOOKUP(B366,属性中转表!A:G,7,FALSE)&gt;=50,VLOOKUP(A366,英雄数据表!A:K,9,0),IF(VLOOKUP(B366,属性中转表!A:G,7,FALSE)&gt;=25,VLOOKUP(A366,英雄数据表!A:K,5,0),""))</f>
        <v>"atk":300,"hp":5000,"undpspro":150,"pvpdpspro":100,"pvpundpspro":50</v>
      </c>
      <c r="J366" s="20" t="str">
        <f>IF(I366="","",属性中转表!$I$1&amp;(IF(VLOOKUP(B366,属性中转表!A:G,7,FALSE)=0,0,VLOOKUP(VLOOKUP(B366,属性中转表!A:G,7,FALSE),属性中转表!$K$2:$P$21,4,0)))+IFERROR(VLOOKUP(A366,英雄数据表!A:K,IF(武魂!B366&gt;=50,10,IF(武魂!B366&gt;=25,6)),0),0))</f>
        <v>,"dpspro":150</v>
      </c>
      <c r="K366" s="32" t="str">
        <f t="shared" si="25"/>
        <v>"atk":300,"hp":5000,"undpspro":150,"pvpdpspro":100,"pvpundpspro":50,"dpspro":150</v>
      </c>
      <c r="L366" s="20" t="str">
        <f>IF(B366&gt;=50,VLOOKUP(A366,英雄数据表!A:L,11,FALSE),IF(B366&gt;=25,VLOOKUP(A366,英雄数据表!A:L,7,0),""))</f>
        <v>"1110602004"</v>
      </c>
      <c r="M366" s="20" t="str">
        <f>IFERROR(VLOOKUP(B366,属性中转表!$K$2:$O$21,5,FALSE),"")</f>
        <v>"pvpdpspro":50</v>
      </c>
      <c r="N366" s="20" t="str">
        <f>IF(B366=25,VLOOKUP(A366,英雄数据表!A:L,8,FALSE),IF(B366=50,VLOOKUP(A366,英雄数据表!A:L,12,0),""))</f>
        <v/>
      </c>
    </row>
    <row r="367" spans="1:14" x14ac:dyDescent="0.3">
      <c r="A367" s="20">
        <v>11106</v>
      </c>
      <c r="B367" s="21">
        <v>66</v>
      </c>
      <c r="C367" s="21">
        <v>5</v>
      </c>
      <c r="D367" s="21">
        <v>33</v>
      </c>
      <c r="E367" s="20" t="str">
        <f>VLOOKUP(A367,英雄数据表!A:C,3,0)</f>
        <v>亡灵巨斧</v>
      </c>
      <c r="F367" s="20">
        <f t="shared" ref="F367:F401" si="26">A367</f>
        <v>11106</v>
      </c>
      <c r="G367" s="20">
        <f t="shared" ref="G367:G401" si="27">A367</f>
        <v>11106</v>
      </c>
      <c r="H367" s="21" t="str">
        <f>VLOOKUP(B367,属性中转表!A:F,6,FALSE)</f>
        <v>"hp":270000,"atk":7500</v>
      </c>
      <c r="I367" s="20" t="str">
        <f>IF(VLOOKUP(B367,属性中转表!A:G,7,FALSE)=0,"",VLOOKUP(VLOOKUP(B367,属性中转表!A:G,7,FALSE),属性中转表!$K$2:$P$21,6,0))&amp;IF(VLOOKUP(B367,属性中转表!A:G,7,FALSE)&gt;=50,VLOOKUP(A367,英雄数据表!A:K,9,0),IF(VLOOKUP(B367,属性中转表!A:G,7,FALSE)&gt;=25,VLOOKUP(A367,英雄数据表!A:K,5,0),""))</f>
        <v>"atk":300,"hp":5000,"undpspro":150,"pvpdpspro":100,"pvpundpspro":50</v>
      </c>
      <c r="J367" s="20" t="str">
        <f>IF(I367="","",属性中转表!$I$1&amp;(IF(VLOOKUP(B367,属性中转表!A:G,7,FALSE)=0,0,VLOOKUP(VLOOKUP(B367,属性中转表!A:G,7,FALSE),属性中转表!$K$2:$P$21,4,0)))+IFERROR(VLOOKUP(A367,英雄数据表!A:K,IF(武魂!B367&gt;=50,10,IF(武魂!B367&gt;=25,6)),0),0))</f>
        <v>,"dpspro":150</v>
      </c>
      <c r="K367" s="32" t="str">
        <f t="shared" ref="K367:K430" si="28">I367&amp;J367</f>
        <v>"atk":300,"hp":5000,"undpspro":150,"pvpdpspro":100,"pvpundpspro":50,"dpspro":150</v>
      </c>
      <c r="L367" s="20" t="str">
        <f>IF(B367&gt;=50,VLOOKUP(A367,英雄数据表!A:L,11,FALSE),IF(B367&gt;=25,VLOOKUP(A367,英雄数据表!A:L,7,0),""))</f>
        <v>"1110602004"</v>
      </c>
      <c r="M367" s="20" t="str">
        <f>IFERROR(VLOOKUP(B367,属性中转表!$K$2:$O$21,5,FALSE),"")</f>
        <v/>
      </c>
      <c r="N367" s="20" t="str">
        <f>IF(B367=25,VLOOKUP(A367,英雄数据表!A:L,8,FALSE),IF(B367=50,VLOOKUP(A367,英雄数据表!A:L,12,0),""))</f>
        <v/>
      </c>
    </row>
    <row r="368" spans="1:14" x14ac:dyDescent="0.3">
      <c r="A368" s="20">
        <v>11106</v>
      </c>
      <c r="B368" s="21">
        <v>67</v>
      </c>
      <c r="C368" s="21">
        <v>5</v>
      </c>
      <c r="D368" s="21">
        <f>VLOOKUP(A368,英雄数据表!A:D,4,0)</f>
        <v>1</v>
      </c>
      <c r="E368" s="20" t="str">
        <f>VLOOKUP(A368,英雄数据表!A:C,3,0)</f>
        <v>亡灵巨斧</v>
      </c>
      <c r="F368" s="20">
        <f t="shared" si="26"/>
        <v>11106</v>
      </c>
      <c r="G368" s="20">
        <f t="shared" si="27"/>
        <v>11106</v>
      </c>
      <c r="H368" s="21" t="str">
        <f>VLOOKUP(B368,属性中转表!A:F,6,FALSE)</f>
        <v>"hp":275400,"atk":7650</v>
      </c>
      <c r="I368" s="20" t="str">
        <f>IF(VLOOKUP(B368,属性中转表!A:G,7,FALSE)=0,"",VLOOKUP(VLOOKUP(B368,属性中转表!A:G,7,FALSE),属性中转表!$K$2:$P$21,6,0))&amp;IF(VLOOKUP(B368,属性中转表!A:G,7,FALSE)&gt;=50,VLOOKUP(A368,英雄数据表!A:K,9,0),IF(VLOOKUP(B368,属性中转表!A:G,7,FALSE)&gt;=25,VLOOKUP(A368,英雄数据表!A:K,5,0),""))</f>
        <v>"atk":300,"hp":5000,"undpspro":150,"pvpdpspro":100,"pvpundpspro":50</v>
      </c>
      <c r="J368" s="20" t="str">
        <f>IF(I368="","",属性中转表!$I$1&amp;(IF(VLOOKUP(B368,属性中转表!A:G,7,FALSE)=0,0,VLOOKUP(VLOOKUP(B368,属性中转表!A:G,7,FALSE),属性中转表!$K$2:$P$21,4,0)))+IFERROR(VLOOKUP(A368,英雄数据表!A:K,IF(武魂!B368&gt;=50,10,IF(武魂!B368&gt;=25,6)),0),0))</f>
        <v>,"dpspro":150</v>
      </c>
      <c r="K368" s="32" t="str">
        <f t="shared" si="28"/>
        <v>"atk":300,"hp":5000,"undpspro":150,"pvpdpspro":100,"pvpundpspro":50,"dpspro":150</v>
      </c>
      <c r="L368" s="20" t="str">
        <f>IF(B368&gt;=50,VLOOKUP(A368,英雄数据表!A:L,11,FALSE),IF(B368&gt;=25,VLOOKUP(A368,英雄数据表!A:L,7,0),""))</f>
        <v>"1110602004"</v>
      </c>
      <c r="M368" s="20" t="str">
        <f>IFERROR(VLOOKUP(B368,属性中转表!$K$2:$O$21,5,FALSE),"")</f>
        <v/>
      </c>
      <c r="N368" s="20" t="str">
        <f>IF(B368=25,VLOOKUP(A368,英雄数据表!A:L,8,FALSE),IF(B368=50,VLOOKUP(A368,英雄数据表!A:L,12,0),""))</f>
        <v/>
      </c>
    </row>
    <row r="369" spans="1:14" x14ac:dyDescent="0.3">
      <c r="A369" s="20">
        <v>11106</v>
      </c>
      <c r="B369" s="21">
        <v>68</v>
      </c>
      <c r="C369" s="21">
        <v>5</v>
      </c>
      <c r="D369" s="21">
        <v>34</v>
      </c>
      <c r="E369" s="20" t="str">
        <f>VLOOKUP(A369,英雄数据表!A:C,3,0)</f>
        <v>亡灵巨斧</v>
      </c>
      <c r="F369" s="20">
        <f t="shared" si="26"/>
        <v>11106</v>
      </c>
      <c r="G369" s="20">
        <f t="shared" si="27"/>
        <v>11106</v>
      </c>
      <c r="H369" s="21" t="str">
        <f>VLOOKUP(B369,属性中转表!A:F,6,FALSE)</f>
        <v>"hp":280800,"atk":7800</v>
      </c>
      <c r="I369" s="20" t="str">
        <f>IF(VLOOKUP(B369,属性中转表!A:G,7,FALSE)=0,"",VLOOKUP(VLOOKUP(B369,属性中转表!A:G,7,FALSE),属性中转表!$K$2:$P$21,6,0))&amp;IF(VLOOKUP(B369,属性中转表!A:G,7,FALSE)&gt;=50,VLOOKUP(A369,英雄数据表!A:K,9,0),IF(VLOOKUP(B369,属性中转表!A:G,7,FALSE)&gt;=25,VLOOKUP(A369,英雄数据表!A:K,5,0),""))</f>
        <v>"atk":300,"hp":5000,"undpspro":150,"pvpdpspro":100,"pvpundpspro":50</v>
      </c>
      <c r="J369" s="20" t="str">
        <f>IF(I369="","",属性中转表!$I$1&amp;(IF(VLOOKUP(B369,属性中转表!A:G,7,FALSE)=0,0,VLOOKUP(VLOOKUP(B369,属性中转表!A:G,7,FALSE),属性中转表!$K$2:$P$21,4,0)))+IFERROR(VLOOKUP(A369,英雄数据表!A:K,IF(武魂!B369&gt;=50,10,IF(武魂!B369&gt;=25,6)),0),0))</f>
        <v>,"dpspro":150</v>
      </c>
      <c r="K369" s="32" t="str">
        <f t="shared" si="28"/>
        <v>"atk":300,"hp":5000,"undpspro":150,"pvpdpspro":100,"pvpundpspro":50,"dpspro":150</v>
      </c>
      <c r="L369" s="20" t="str">
        <f>IF(B369&gt;=50,VLOOKUP(A369,英雄数据表!A:L,11,FALSE),IF(B369&gt;=25,VLOOKUP(A369,英雄数据表!A:L,7,0),""))</f>
        <v>"1110602004"</v>
      </c>
      <c r="M369" s="20" t="str">
        <f>IFERROR(VLOOKUP(B369,属性中转表!$K$2:$O$21,5,FALSE),"")</f>
        <v/>
      </c>
      <c r="N369" s="20" t="str">
        <f>IF(B369=25,VLOOKUP(A369,英雄数据表!A:L,8,FALSE),IF(B369=50,VLOOKUP(A369,英雄数据表!A:L,12,0),""))</f>
        <v/>
      </c>
    </row>
    <row r="370" spans="1:14" x14ac:dyDescent="0.3">
      <c r="A370" s="20">
        <v>11106</v>
      </c>
      <c r="B370" s="21">
        <v>69</v>
      </c>
      <c r="C370" s="21">
        <v>5</v>
      </c>
      <c r="D370" s="21">
        <f>VLOOKUP(A370,英雄数据表!A:D,4,0)</f>
        <v>1</v>
      </c>
      <c r="E370" s="20" t="str">
        <f>VLOOKUP(A370,英雄数据表!A:C,3,0)</f>
        <v>亡灵巨斧</v>
      </c>
      <c r="F370" s="20">
        <f t="shared" si="26"/>
        <v>11106</v>
      </c>
      <c r="G370" s="20">
        <f t="shared" si="27"/>
        <v>11106</v>
      </c>
      <c r="H370" s="21" t="str">
        <f>VLOOKUP(B370,属性中转表!A:F,6,FALSE)</f>
        <v>"hp":286200,"atk":7950</v>
      </c>
      <c r="I370" s="20" t="str">
        <f>IF(VLOOKUP(B370,属性中转表!A:G,7,FALSE)=0,"",VLOOKUP(VLOOKUP(B370,属性中转表!A:G,7,FALSE),属性中转表!$K$2:$P$21,6,0))&amp;IF(VLOOKUP(B370,属性中转表!A:G,7,FALSE)&gt;=50,VLOOKUP(A370,英雄数据表!A:K,9,0),IF(VLOOKUP(B370,属性中转表!A:G,7,FALSE)&gt;=25,VLOOKUP(A370,英雄数据表!A:K,5,0),""))</f>
        <v>"atk":300,"hp":5000,"undpspro":150,"pvpdpspro":100,"pvpundpspro":50</v>
      </c>
      <c r="J370" s="20" t="str">
        <f>IF(I370="","",属性中转表!$I$1&amp;(IF(VLOOKUP(B370,属性中转表!A:G,7,FALSE)=0,0,VLOOKUP(VLOOKUP(B370,属性中转表!A:G,7,FALSE),属性中转表!$K$2:$P$21,4,0)))+IFERROR(VLOOKUP(A370,英雄数据表!A:K,IF(武魂!B370&gt;=50,10,IF(武魂!B370&gt;=25,6)),0),0))</f>
        <v>,"dpspro":150</v>
      </c>
      <c r="K370" s="32" t="str">
        <f t="shared" si="28"/>
        <v>"atk":300,"hp":5000,"undpspro":150,"pvpdpspro":100,"pvpundpspro":50,"dpspro":150</v>
      </c>
      <c r="L370" s="20" t="str">
        <f>IF(B370&gt;=50,VLOOKUP(A370,英雄数据表!A:L,11,FALSE),IF(B370&gt;=25,VLOOKUP(A370,英雄数据表!A:L,7,0),""))</f>
        <v>"1110602004"</v>
      </c>
      <c r="M370" s="20" t="str">
        <f>IFERROR(VLOOKUP(B370,属性中转表!$K$2:$O$21,5,FALSE),"")</f>
        <v/>
      </c>
      <c r="N370" s="20" t="str">
        <f>IF(B370=25,VLOOKUP(A370,英雄数据表!A:L,8,FALSE),IF(B370=50,VLOOKUP(A370,英雄数据表!A:L,12,0),""))</f>
        <v/>
      </c>
    </row>
    <row r="371" spans="1:14" x14ac:dyDescent="0.3">
      <c r="A371" s="20">
        <v>11106</v>
      </c>
      <c r="B371" s="21">
        <v>70</v>
      </c>
      <c r="C371" s="21">
        <v>5</v>
      </c>
      <c r="D371" s="21">
        <v>35</v>
      </c>
      <c r="E371" s="20" t="str">
        <f>VLOOKUP(A371,英雄数据表!A:C,3,0)</f>
        <v>亡灵巨斧</v>
      </c>
      <c r="F371" s="20">
        <f t="shared" si="26"/>
        <v>11106</v>
      </c>
      <c r="G371" s="20">
        <f t="shared" si="27"/>
        <v>11106</v>
      </c>
      <c r="H371" s="21" t="str">
        <f>VLOOKUP(B371,属性中转表!A:F,6,FALSE)</f>
        <v>"hp":291600,"atk":8100</v>
      </c>
      <c r="I371" s="20" t="str">
        <f>IF(VLOOKUP(B371,属性中转表!A:G,7,FALSE)=0,"",VLOOKUP(VLOOKUP(B371,属性中转表!A:G,7,FALSE),属性中转表!$K$2:$P$21,6,0))&amp;IF(VLOOKUP(B371,属性中转表!A:G,7,FALSE)&gt;=50,VLOOKUP(A371,英雄数据表!A:K,9,0),IF(VLOOKUP(B371,属性中转表!A:G,7,FALSE)&gt;=25,VLOOKUP(A371,英雄数据表!A:K,5,0),""))</f>
        <v>"atk":300,"hp":5000,"undpspro":150,"pvpdpspro":100,"pvpundpspro":100</v>
      </c>
      <c r="J371" s="20" t="str">
        <f>IF(I371="","",属性中转表!$I$1&amp;(IF(VLOOKUP(B371,属性中转表!A:G,7,FALSE)=0,0,VLOOKUP(VLOOKUP(B371,属性中转表!A:G,7,FALSE),属性中转表!$K$2:$P$21,4,0)))+IFERROR(VLOOKUP(A371,英雄数据表!A:K,IF(武魂!B371&gt;=50,10,IF(武魂!B371&gt;=25,6)),0),0))</f>
        <v>,"dpspro":150</v>
      </c>
      <c r="K371" s="32" t="str">
        <f t="shared" si="28"/>
        <v>"atk":300,"hp":5000,"undpspro":150,"pvpdpspro":100,"pvpundpspro":100,"dpspro":150</v>
      </c>
      <c r="L371" s="20" t="str">
        <f>IF(B371&gt;=50,VLOOKUP(A371,英雄数据表!A:L,11,FALSE),IF(B371&gt;=25,VLOOKUP(A371,英雄数据表!A:L,7,0),""))</f>
        <v>"1110602004"</v>
      </c>
      <c r="M371" s="20" t="str">
        <f>IFERROR(VLOOKUP(B371,属性中转表!$K$2:$O$21,5,FALSE),"")</f>
        <v>"pvpundpspro":50</v>
      </c>
      <c r="N371" s="20" t="str">
        <f>IF(B371=25,VLOOKUP(A371,英雄数据表!A:L,8,FALSE),IF(B371=50,VLOOKUP(A371,英雄数据表!A:L,12,0),""))</f>
        <v/>
      </c>
    </row>
    <row r="372" spans="1:14" x14ac:dyDescent="0.3">
      <c r="A372" s="20">
        <v>11106</v>
      </c>
      <c r="B372" s="21">
        <v>71</v>
      </c>
      <c r="C372" s="21">
        <v>5</v>
      </c>
      <c r="D372" s="21">
        <f>VLOOKUP(A372,英雄数据表!A:D,4,0)</f>
        <v>1</v>
      </c>
      <c r="E372" s="20" t="str">
        <f>VLOOKUP(A372,英雄数据表!A:C,3,0)</f>
        <v>亡灵巨斧</v>
      </c>
      <c r="F372" s="20">
        <f t="shared" si="26"/>
        <v>11106</v>
      </c>
      <c r="G372" s="20">
        <f t="shared" si="27"/>
        <v>11106</v>
      </c>
      <c r="H372" s="21" t="str">
        <f>VLOOKUP(B372,属性中转表!A:F,6,FALSE)</f>
        <v>"hp":297000,"atk":8250</v>
      </c>
      <c r="I372" s="20" t="str">
        <f>IF(VLOOKUP(B372,属性中转表!A:G,7,FALSE)=0,"",VLOOKUP(VLOOKUP(B372,属性中转表!A:G,7,FALSE),属性中转表!$K$2:$P$21,6,0))&amp;IF(VLOOKUP(B372,属性中转表!A:G,7,FALSE)&gt;=50,VLOOKUP(A372,英雄数据表!A:K,9,0),IF(VLOOKUP(B372,属性中转表!A:G,7,FALSE)&gt;=25,VLOOKUP(A372,英雄数据表!A:K,5,0),""))</f>
        <v>"atk":300,"hp":5000,"undpspro":150,"pvpdpspro":100,"pvpundpspro":100</v>
      </c>
      <c r="J372" s="20" t="str">
        <f>IF(I372="","",属性中转表!$I$1&amp;(IF(VLOOKUP(B372,属性中转表!A:G,7,FALSE)=0,0,VLOOKUP(VLOOKUP(B372,属性中转表!A:G,7,FALSE),属性中转表!$K$2:$P$21,4,0)))+IFERROR(VLOOKUP(A372,英雄数据表!A:K,IF(武魂!B372&gt;=50,10,IF(武魂!B372&gt;=25,6)),0),0))</f>
        <v>,"dpspro":150</v>
      </c>
      <c r="K372" s="32" t="str">
        <f t="shared" si="28"/>
        <v>"atk":300,"hp":5000,"undpspro":150,"pvpdpspro":100,"pvpundpspro":100,"dpspro":150</v>
      </c>
      <c r="L372" s="20" t="str">
        <f>IF(B372&gt;=50,VLOOKUP(A372,英雄数据表!A:L,11,FALSE),IF(B372&gt;=25,VLOOKUP(A372,英雄数据表!A:L,7,0),""))</f>
        <v>"1110602004"</v>
      </c>
      <c r="M372" s="20" t="str">
        <f>IFERROR(VLOOKUP(B372,属性中转表!$K$2:$O$21,5,FALSE),"")</f>
        <v/>
      </c>
      <c r="N372" s="20" t="str">
        <f>IF(B372=25,VLOOKUP(A372,英雄数据表!A:L,8,FALSE),IF(B372=50,VLOOKUP(A372,英雄数据表!A:L,12,0),""))</f>
        <v/>
      </c>
    </row>
    <row r="373" spans="1:14" x14ac:dyDescent="0.3">
      <c r="A373" s="20">
        <v>11106</v>
      </c>
      <c r="B373" s="21">
        <v>72</v>
      </c>
      <c r="C373" s="21">
        <v>5</v>
      </c>
      <c r="D373" s="21">
        <v>36</v>
      </c>
      <c r="E373" s="20" t="str">
        <f>VLOOKUP(A373,英雄数据表!A:C,3,0)</f>
        <v>亡灵巨斧</v>
      </c>
      <c r="F373" s="20">
        <f t="shared" si="26"/>
        <v>11106</v>
      </c>
      <c r="G373" s="20">
        <f t="shared" si="27"/>
        <v>11106</v>
      </c>
      <c r="H373" s="21" t="str">
        <f>VLOOKUP(B373,属性中转表!A:F,6,FALSE)</f>
        <v>"hp":302400,"atk":8400</v>
      </c>
      <c r="I373" s="20" t="str">
        <f>IF(VLOOKUP(B373,属性中转表!A:G,7,FALSE)=0,"",VLOOKUP(VLOOKUP(B373,属性中转表!A:G,7,FALSE),属性中转表!$K$2:$P$21,6,0))&amp;IF(VLOOKUP(B373,属性中转表!A:G,7,FALSE)&gt;=50,VLOOKUP(A373,英雄数据表!A:K,9,0),IF(VLOOKUP(B373,属性中转表!A:G,7,FALSE)&gt;=25,VLOOKUP(A373,英雄数据表!A:K,5,0),""))</f>
        <v>"atk":300,"hp":5000,"undpspro":150,"pvpdpspro":100,"pvpundpspro":100</v>
      </c>
      <c r="J373" s="20" t="str">
        <f>IF(I373="","",属性中转表!$I$1&amp;(IF(VLOOKUP(B373,属性中转表!A:G,7,FALSE)=0,0,VLOOKUP(VLOOKUP(B373,属性中转表!A:G,7,FALSE),属性中转表!$K$2:$P$21,4,0)))+IFERROR(VLOOKUP(A373,英雄数据表!A:K,IF(武魂!B373&gt;=50,10,IF(武魂!B373&gt;=25,6)),0),0))</f>
        <v>,"dpspro":150</v>
      </c>
      <c r="K373" s="32" t="str">
        <f t="shared" si="28"/>
        <v>"atk":300,"hp":5000,"undpspro":150,"pvpdpspro":100,"pvpundpspro":100,"dpspro":150</v>
      </c>
      <c r="L373" s="20" t="str">
        <f>IF(B373&gt;=50,VLOOKUP(A373,英雄数据表!A:L,11,FALSE),IF(B373&gt;=25,VLOOKUP(A373,英雄数据表!A:L,7,0),""))</f>
        <v>"1110602004"</v>
      </c>
      <c r="M373" s="20" t="str">
        <f>IFERROR(VLOOKUP(B373,属性中转表!$K$2:$O$21,5,FALSE),"")</f>
        <v/>
      </c>
      <c r="N373" s="20" t="str">
        <f>IF(B373=25,VLOOKUP(A373,英雄数据表!A:L,8,FALSE),IF(B373=50,VLOOKUP(A373,英雄数据表!A:L,12,0),""))</f>
        <v/>
      </c>
    </row>
    <row r="374" spans="1:14" x14ac:dyDescent="0.3">
      <c r="A374" s="20">
        <v>11106</v>
      </c>
      <c r="B374" s="21">
        <v>73</v>
      </c>
      <c r="C374" s="21">
        <v>5</v>
      </c>
      <c r="D374" s="21">
        <f>VLOOKUP(A374,英雄数据表!A:D,4,0)</f>
        <v>1</v>
      </c>
      <c r="E374" s="20" t="str">
        <f>VLOOKUP(A374,英雄数据表!A:C,3,0)</f>
        <v>亡灵巨斧</v>
      </c>
      <c r="F374" s="20">
        <f t="shared" si="26"/>
        <v>11106</v>
      </c>
      <c r="G374" s="20">
        <f t="shared" si="27"/>
        <v>11106</v>
      </c>
      <c r="H374" s="21" t="str">
        <f>VLOOKUP(B374,属性中转表!A:F,6,FALSE)</f>
        <v>"hp":307800,"atk":8550</v>
      </c>
      <c r="I374" s="20" t="str">
        <f>IF(VLOOKUP(B374,属性中转表!A:G,7,FALSE)=0,"",VLOOKUP(VLOOKUP(B374,属性中转表!A:G,7,FALSE),属性中转表!$K$2:$P$21,6,0))&amp;IF(VLOOKUP(B374,属性中转表!A:G,7,FALSE)&gt;=50,VLOOKUP(A374,英雄数据表!A:K,9,0),IF(VLOOKUP(B374,属性中转表!A:G,7,FALSE)&gt;=25,VLOOKUP(A374,英雄数据表!A:K,5,0),""))</f>
        <v>"atk":300,"hp":5000,"undpspro":150,"pvpdpspro":100,"pvpundpspro":100</v>
      </c>
      <c r="J374" s="20" t="str">
        <f>IF(I374="","",属性中转表!$I$1&amp;(IF(VLOOKUP(B374,属性中转表!A:G,7,FALSE)=0,0,VLOOKUP(VLOOKUP(B374,属性中转表!A:G,7,FALSE),属性中转表!$K$2:$P$21,4,0)))+IFERROR(VLOOKUP(A374,英雄数据表!A:K,IF(武魂!B374&gt;=50,10,IF(武魂!B374&gt;=25,6)),0),0))</f>
        <v>,"dpspro":150</v>
      </c>
      <c r="K374" s="32" t="str">
        <f t="shared" si="28"/>
        <v>"atk":300,"hp":5000,"undpspro":150,"pvpdpspro":100,"pvpundpspro":100,"dpspro":150</v>
      </c>
      <c r="L374" s="20" t="str">
        <f>IF(B374&gt;=50,VLOOKUP(A374,英雄数据表!A:L,11,FALSE),IF(B374&gt;=25,VLOOKUP(A374,英雄数据表!A:L,7,0),""))</f>
        <v>"1110602004"</v>
      </c>
      <c r="M374" s="20" t="str">
        <f>IFERROR(VLOOKUP(B374,属性中转表!$K$2:$O$21,5,FALSE),"")</f>
        <v/>
      </c>
      <c r="N374" s="20" t="str">
        <f>IF(B374=25,VLOOKUP(A374,英雄数据表!A:L,8,FALSE),IF(B374=50,VLOOKUP(A374,英雄数据表!A:L,12,0),""))</f>
        <v/>
      </c>
    </row>
    <row r="375" spans="1:14" x14ac:dyDescent="0.3">
      <c r="A375" s="20">
        <v>11106</v>
      </c>
      <c r="B375" s="21">
        <v>74</v>
      </c>
      <c r="C375" s="21">
        <v>5</v>
      </c>
      <c r="D375" s="21">
        <v>37</v>
      </c>
      <c r="E375" s="20" t="str">
        <f>VLOOKUP(A375,英雄数据表!A:C,3,0)</f>
        <v>亡灵巨斧</v>
      </c>
      <c r="F375" s="20">
        <f t="shared" si="26"/>
        <v>11106</v>
      </c>
      <c r="G375" s="20">
        <f t="shared" si="27"/>
        <v>11106</v>
      </c>
      <c r="H375" s="21" t="str">
        <f>VLOOKUP(B375,属性中转表!A:F,6,FALSE)</f>
        <v>"hp":313200,"atk":8700</v>
      </c>
      <c r="I375" s="20" t="str">
        <f>IF(VLOOKUP(B375,属性中转表!A:G,7,FALSE)=0,"",VLOOKUP(VLOOKUP(B375,属性中转表!A:G,7,FALSE),属性中转表!$K$2:$P$21,6,0))&amp;IF(VLOOKUP(B375,属性中转表!A:G,7,FALSE)&gt;=50,VLOOKUP(A375,英雄数据表!A:K,9,0),IF(VLOOKUP(B375,属性中转表!A:G,7,FALSE)&gt;=25,VLOOKUP(A375,英雄数据表!A:K,5,0),""))</f>
        <v>"atk":300,"hp":5000,"undpspro":150,"pvpdpspro":100,"pvpundpspro":100</v>
      </c>
      <c r="J375" s="20" t="str">
        <f>IF(I375="","",属性中转表!$I$1&amp;(IF(VLOOKUP(B375,属性中转表!A:G,7,FALSE)=0,0,VLOOKUP(VLOOKUP(B375,属性中转表!A:G,7,FALSE),属性中转表!$K$2:$P$21,4,0)))+IFERROR(VLOOKUP(A375,英雄数据表!A:K,IF(武魂!B375&gt;=50,10,IF(武魂!B375&gt;=25,6)),0),0))</f>
        <v>,"dpspro":150</v>
      </c>
      <c r="K375" s="32" t="str">
        <f t="shared" si="28"/>
        <v>"atk":300,"hp":5000,"undpspro":150,"pvpdpspro":100,"pvpundpspro":100,"dpspro":150</v>
      </c>
      <c r="L375" s="20" t="str">
        <f>IF(B375&gt;=50,VLOOKUP(A375,英雄数据表!A:L,11,FALSE),IF(B375&gt;=25,VLOOKUP(A375,英雄数据表!A:L,7,0),""))</f>
        <v>"1110602004"</v>
      </c>
      <c r="M375" s="20" t="str">
        <f>IFERROR(VLOOKUP(B375,属性中转表!$K$2:$O$21,5,FALSE),"")</f>
        <v/>
      </c>
      <c r="N375" s="20" t="str">
        <f>IF(B375=25,VLOOKUP(A375,英雄数据表!A:L,8,FALSE),IF(B375=50,VLOOKUP(A375,英雄数据表!A:L,12,0),""))</f>
        <v/>
      </c>
    </row>
    <row r="376" spans="1:14" x14ac:dyDescent="0.3">
      <c r="A376" s="20">
        <v>11106</v>
      </c>
      <c r="B376" s="21">
        <v>75</v>
      </c>
      <c r="C376" s="21">
        <v>5</v>
      </c>
      <c r="D376" s="21">
        <f>VLOOKUP(A376,英雄数据表!A:D,4,0)</f>
        <v>1</v>
      </c>
      <c r="E376" s="20" t="str">
        <f>VLOOKUP(A376,英雄数据表!A:C,3,0)</f>
        <v>亡灵巨斧</v>
      </c>
      <c r="F376" s="20">
        <f t="shared" si="26"/>
        <v>11106</v>
      </c>
      <c r="G376" s="20">
        <f t="shared" si="27"/>
        <v>11106</v>
      </c>
      <c r="H376" s="21" t="str">
        <f>VLOOKUP(B376,属性中转表!A:F,6,FALSE)</f>
        <v>"hp":318600,"atk":8850</v>
      </c>
      <c r="I376" s="20" t="str">
        <f>IF(VLOOKUP(B376,属性中转表!A:G,7,FALSE)=0,"",VLOOKUP(VLOOKUP(B376,属性中转表!A:G,7,FALSE),属性中转表!$K$2:$P$21,6,0))&amp;IF(VLOOKUP(B376,属性中转表!A:G,7,FALSE)&gt;=50,VLOOKUP(A376,英雄数据表!A:K,9,0),IF(VLOOKUP(B376,属性中转表!A:G,7,FALSE)&gt;=25,VLOOKUP(A376,英雄数据表!A:K,5,0),""))</f>
        <v>"atk":600,"hp":10000,"undpspro":150,"pvpdpspro":100,"pvpundpspro":100,"speed":10</v>
      </c>
      <c r="J376" s="20" t="str">
        <f>IF(I376="","",属性中转表!$I$1&amp;(IF(VLOOKUP(B376,属性中转表!A:G,7,FALSE)=0,0,VLOOKUP(VLOOKUP(B376,属性中转表!A:G,7,FALSE),属性中转表!$K$2:$P$21,4,0)))+IFERROR(VLOOKUP(A376,英雄数据表!A:K,IF(武魂!B376&gt;=50,10,IF(武魂!B376&gt;=25,6)),0),0))</f>
        <v>,"dpspro":150</v>
      </c>
      <c r="K376" s="32" t="str">
        <f t="shared" si="28"/>
        <v>"atk":600,"hp":10000,"undpspro":150,"pvpdpspro":100,"pvpundpspro":100,"speed":10,"dpspro":150</v>
      </c>
      <c r="L376" s="20" t="str">
        <f>IF(B376&gt;=50,VLOOKUP(A376,英雄数据表!A:L,11,FALSE),IF(B376&gt;=25,VLOOKUP(A376,英雄数据表!A:L,7,0),""))</f>
        <v>"1110602004"</v>
      </c>
      <c r="M376" s="20" t="str">
        <f>IFERROR(VLOOKUP(B376,属性中转表!$K$2:$O$21,5,FALSE),"")</f>
        <v>"speed":10,"atk":300,"hp":5000</v>
      </c>
      <c r="N376" s="20" t="str">
        <f>IF(B376=25,VLOOKUP(A376,英雄数据表!A:L,8,FALSE),IF(B376=50,VLOOKUP(A376,英雄数据表!A:L,12,0),""))</f>
        <v/>
      </c>
    </row>
    <row r="377" spans="1:14" x14ac:dyDescent="0.3">
      <c r="A377" s="20">
        <v>11106</v>
      </c>
      <c r="B377" s="21">
        <v>76</v>
      </c>
      <c r="C377" s="21">
        <v>5</v>
      </c>
      <c r="D377" s="21">
        <v>38</v>
      </c>
      <c r="E377" s="20" t="str">
        <f>VLOOKUP(A377,英雄数据表!A:C,3,0)</f>
        <v>亡灵巨斧</v>
      </c>
      <c r="F377" s="20">
        <f t="shared" si="26"/>
        <v>11106</v>
      </c>
      <c r="G377" s="20">
        <f t="shared" si="27"/>
        <v>11106</v>
      </c>
      <c r="H377" s="21" t="str">
        <f>VLOOKUP(B377,属性中转表!A:F,6,FALSE)</f>
        <v>"hp":324000,"atk":9000</v>
      </c>
      <c r="I377" s="20" t="str">
        <f>IF(VLOOKUP(B377,属性中转表!A:G,7,FALSE)=0,"",VLOOKUP(VLOOKUP(B377,属性中转表!A:G,7,FALSE),属性中转表!$K$2:$P$21,6,0))&amp;IF(VLOOKUP(B377,属性中转表!A:G,7,FALSE)&gt;=50,VLOOKUP(A377,英雄数据表!A:K,9,0),IF(VLOOKUP(B377,属性中转表!A:G,7,FALSE)&gt;=25,VLOOKUP(A377,英雄数据表!A:K,5,0),""))</f>
        <v>"atk":600,"hp":10000,"undpspro":150,"pvpdpspro":100,"pvpundpspro":100,"speed":10</v>
      </c>
      <c r="J377" s="20" t="str">
        <f>IF(I377="","",属性中转表!$I$1&amp;(IF(VLOOKUP(B377,属性中转表!A:G,7,FALSE)=0,0,VLOOKUP(VLOOKUP(B377,属性中转表!A:G,7,FALSE),属性中转表!$K$2:$P$21,4,0)))+IFERROR(VLOOKUP(A377,英雄数据表!A:K,IF(武魂!B377&gt;=50,10,IF(武魂!B377&gt;=25,6)),0),0))</f>
        <v>,"dpspro":150</v>
      </c>
      <c r="K377" s="32" t="str">
        <f t="shared" si="28"/>
        <v>"atk":600,"hp":10000,"undpspro":150,"pvpdpspro":100,"pvpundpspro":100,"speed":10,"dpspro":150</v>
      </c>
      <c r="L377" s="20" t="str">
        <f>IF(B377&gt;=50,VLOOKUP(A377,英雄数据表!A:L,11,FALSE),IF(B377&gt;=25,VLOOKUP(A377,英雄数据表!A:L,7,0),""))</f>
        <v>"1110602004"</v>
      </c>
      <c r="M377" s="20" t="str">
        <f>IFERROR(VLOOKUP(B377,属性中转表!$K$2:$O$21,5,FALSE),"")</f>
        <v/>
      </c>
      <c r="N377" s="20" t="str">
        <f>IF(B377=25,VLOOKUP(A377,英雄数据表!A:L,8,FALSE),IF(B377=50,VLOOKUP(A377,英雄数据表!A:L,12,0),""))</f>
        <v/>
      </c>
    </row>
    <row r="378" spans="1:14" x14ac:dyDescent="0.3">
      <c r="A378" s="20">
        <v>11106</v>
      </c>
      <c r="B378" s="21">
        <v>77</v>
      </c>
      <c r="C378" s="21">
        <v>5</v>
      </c>
      <c r="D378" s="21">
        <f>VLOOKUP(A378,英雄数据表!A:D,4,0)</f>
        <v>1</v>
      </c>
      <c r="E378" s="20" t="str">
        <f>VLOOKUP(A378,英雄数据表!A:C,3,0)</f>
        <v>亡灵巨斧</v>
      </c>
      <c r="F378" s="20">
        <f t="shared" si="26"/>
        <v>11106</v>
      </c>
      <c r="G378" s="20">
        <f t="shared" si="27"/>
        <v>11106</v>
      </c>
      <c r="H378" s="21" t="str">
        <f>VLOOKUP(B378,属性中转表!A:F,6,FALSE)</f>
        <v>"hp":329400,"atk":9150</v>
      </c>
      <c r="I378" s="20" t="str">
        <f>IF(VLOOKUP(B378,属性中转表!A:G,7,FALSE)=0,"",VLOOKUP(VLOOKUP(B378,属性中转表!A:G,7,FALSE),属性中转表!$K$2:$P$21,6,0))&amp;IF(VLOOKUP(B378,属性中转表!A:G,7,FALSE)&gt;=50,VLOOKUP(A378,英雄数据表!A:K,9,0),IF(VLOOKUP(B378,属性中转表!A:G,7,FALSE)&gt;=25,VLOOKUP(A378,英雄数据表!A:K,5,0),""))</f>
        <v>"atk":600,"hp":10000,"undpspro":150,"pvpdpspro":100,"pvpundpspro":100,"speed":10</v>
      </c>
      <c r="J378" s="20" t="str">
        <f>IF(I378="","",属性中转表!$I$1&amp;(IF(VLOOKUP(B378,属性中转表!A:G,7,FALSE)=0,0,VLOOKUP(VLOOKUP(B378,属性中转表!A:G,7,FALSE),属性中转表!$K$2:$P$21,4,0)))+IFERROR(VLOOKUP(A378,英雄数据表!A:K,IF(武魂!B378&gt;=50,10,IF(武魂!B378&gt;=25,6)),0),0))</f>
        <v>,"dpspro":150</v>
      </c>
      <c r="K378" s="32" t="str">
        <f t="shared" si="28"/>
        <v>"atk":600,"hp":10000,"undpspro":150,"pvpdpspro":100,"pvpundpspro":100,"speed":10,"dpspro":150</v>
      </c>
      <c r="L378" s="20" t="str">
        <f>IF(B378&gt;=50,VLOOKUP(A378,英雄数据表!A:L,11,FALSE),IF(B378&gt;=25,VLOOKUP(A378,英雄数据表!A:L,7,0),""))</f>
        <v>"1110602004"</v>
      </c>
      <c r="M378" s="20" t="str">
        <f>IFERROR(VLOOKUP(B378,属性中转表!$K$2:$O$21,5,FALSE),"")</f>
        <v/>
      </c>
      <c r="N378" s="20" t="str">
        <f>IF(B378=25,VLOOKUP(A378,英雄数据表!A:L,8,FALSE),IF(B378=50,VLOOKUP(A378,英雄数据表!A:L,12,0),""))</f>
        <v/>
      </c>
    </row>
    <row r="379" spans="1:14" x14ac:dyDescent="0.3">
      <c r="A379" s="20">
        <v>11106</v>
      </c>
      <c r="B379" s="21">
        <v>78</v>
      </c>
      <c r="C379" s="21">
        <v>5</v>
      </c>
      <c r="D379" s="21">
        <v>39</v>
      </c>
      <c r="E379" s="20" t="str">
        <f>VLOOKUP(A379,英雄数据表!A:C,3,0)</f>
        <v>亡灵巨斧</v>
      </c>
      <c r="F379" s="20">
        <f t="shared" si="26"/>
        <v>11106</v>
      </c>
      <c r="G379" s="20">
        <f t="shared" si="27"/>
        <v>11106</v>
      </c>
      <c r="H379" s="21" t="str">
        <f>VLOOKUP(B379,属性中转表!A:F,6,FALSE)</f>
        <v>"hp":334800,"atk":9300</v>
      </c>
      <c r="I379" s="20" t="str">
        <f>IF(VLOOKUP(B379,属性中转表!A:G,7,FALSE)=0,"",VLOOKUP(VLOOKUP(B379,属性中转表!A:G,7,FALSE),属性中转表!$K$2:$P$21,6,0))&amp;IF(VLOOKUP(B379,属性中转表!A:G,7,FALSE)&gt;=50,VLOOKUP(A379,英雄数据表!A:K,9,0),IF(VLOOKUP(B379,属性中转表!A:G,7,FALSE)&gt;=25,VLOOKUP(A379,英雄数据表!A:K,5,0),""))</f>
        <v>"atk":600,"hp":10000,"undpspro":150,"pvpdpspro":100,"pvpundpspro":100,"speed":10</v>
      </c>
      <c r="J379" s="20" t="str">
        <f>IF(I379="","",属性中转表!$I$1&amp;(IF(VLOOKUP(B379,属性中转表!A:G,7,FALSE)=0,0,VLOOKUP(VLOOKUP(B379,属性中转表!A:G,7,FALSE),属性中转表!$K$2:$P$21,4,0)))+IFERROR(VLOOKUP(A379,英雄数据表!A:K,IF(武魂!B379&gt;=50,10,IF(武魂!B379&gt;=25,6)),0),0))</f>
        <v>,"dpspro":150</v>
      </c>
      <c r="K379" s="32" t="str">
        <f t="shared" si="28"/>
        <v>"atk":600,"hp":10000,"undpspro":150,"pvpdpspro":100,"pvpundpspro":100,"speed":10,"dpspro":150</v>
      </c>
      <c r="L379" s="20" t="str">
        <f>IF(B379&gt;=50,VLOOKUP(A379,英雄数据表!A:L,11,FALSE),IF(B379&gt;=25,VLOOKUP(A379,英雄数据表!A:L,7,0),""))</f>
        <v>"1110602004"</v>
      </c>
      <c r="M379" s="20" t="str">
        <f>IFERROR(VLOOKUP(B379,属性中转表!$K$2:$O$21,5,FALSE),"")</f>
        <v/>
      </c>
      <c r="N379" s="20" t="str">
        <f>IF(B379=25,VLOOKUP(A379,英雄数据表!A:L,8,FALSE),IF(B379=50,VLOOKUP(A379,英雄数据表!A:L,12,0),""))</f>
        <v/>
      </c>
    </row>
    <row r="380" spans="1:14" x14ac:dyDescent="0.3">
      <c r="A380" s="20">
        <v>11106</v>
      </c>
      <c r="B380" s="21">
        <v>79</v>
      </c>
      <c r="C380" s="21">
        <v>5</v>
      </c>
      <c r="D380" s="21">
        <f>VLOOKUP(A380,英雄数据表!A:D,4,0)</f>
        <v>1</v>
      </c>
      <c r="E380" s="20" t="str">
        <f>VLOOKUP(A380,英雄数据表!A:C,3,0)</f>
        <v>亡灵巨斧</v>
      </c>
      <c r="F380" s="20">
        <f t="shared" si="26"/>
        <v>11106</v>
      </c>
      <c r="G380" s="20">
        <f t="shared" si="27"/>
        <v>11106</v>
      </c>
      <c r="H380" s="21" t="str">
        <f>VLOOKUP(B380,属性中转表!A:F,6,FALSE)</f>
        <v>"hp":340200,"atk":9450</v>
      </c>
      <c r="I380" s="20" t="str">
        <f>IF(VLOOKUP(B380,属性中转表!A:G,7,FALSE)=0,"",VLOOKUP(VLOOKUP(B380,属性中转表!A:G,7,FALSE),属性中转表!$K$2:$P$21,6,0))&amp;IF(VLOOKUP(B380,属性中转表!A:G,7,FALSE)&gt;=50,VLOOKUP(A380,英雄数据表!A:K,9,0),IF(VLOOKUP(B380,属性中转表!A:G,7,FALSE)&gt;=25,VLOOKUP(A380,英雄数据表!A:K,5,0),""))</f>
        <v>"atk":600,"hp":10000,"undpspro":150,"pvpdpspro":100,"pvpundpspro":100,"speed":10</v>
      </c>
      <c r="J380" s="20" t="str">
        <f>IF(I380="","",属性中转表!$I$1&amp;(IF(VLOOKUP(B380,属性中转表!A:G,7,FALSE)=0,0,VLOOKUP(VLOOKUP(B380,属性中转表!A:G,7,FALSE),属性中转表!$K$2:$P$21,4,0)))+IFERROR(VLOOKUP(A380,英雄数据表!A:K,IF(武魂!B380&gt;=50,10,IF(武魂!B380&gt;=25,6)),0),0))</f>
        <v>,"dpspro":150</v>
      </c>
      <c r="K380" s="32" t="str">
        <f t="shared" si="28"/>
        <v>"atk":600,"hp":10000,"undpspro":150,"pvpdpspro":100,"pvpundpspro":100,"speed":10,"dpspro":150</v>
      </c>
      <c r="L380" s="20" t="str">
        <f>IF(B380&gt;=50,VLOOKUP(A380,英雄数据表!A:L,11,FALSE),IF(B380&gt;=25,VLOOKUP(A380,英雄数据表!A:L,7,0),""))</f>
        <v>"1110602004"</v>
      </c>
      <c r="M380" s="20" t="str">
        <f>IFERROR(VLOOKUP(B380,属性中转表!$K$2:$O$21,5,FALSE),"")</f>
        <v/>
      </c>
      <c r="N380" s="20" t="str">
        <f>IF(B380=25,VLOOKUP(A380,英雄数据表!A:L,8,FALSE),IF(B380=50,VLOOKUP(A380,英雄数据表!A:L,12,0),""))</f>
        <v/>
      </c>
    </row>
    <row r="381" spans="1:14" x14ac:dyDescent="0.3">
      <c r="A381" s="20">
        <v>11106</v>
      </c>
      <c r="B381" s="21">
        <v>80</v>
      </c>
      <c r="C381" s="21">
        <v>5</v>
      </c>
      <c r="D381" s="21">
        <v>40</v>
      </c>
      <c r="E381" s="20" t="str">
        <f>VLOOKUP(A381,英雄数据表!A:C,3,0)</f>
        <v>亡灵巨斧</v>
      </c>
      <c r="F381" s="20">
        <f t="shared" si="26"/>
        <v>11106</v>
      </c>
      <c r="G381" s="20">
        <f t="shared" si="27"/>
        <v>11106</v>
      </c>
      <c r="H381" s="21" t="str">
        <f>VLOOKUP(B381,属性中转表!A:F,6,FALSE)</f>
        <v>"hp":345600,"atk":9600</v>
      </c>
      <c r="I381" s="20" t="str">
        <f>IF(VLOOKUP(B381,属性中转表!A:G,7,FALSE)=0,"",VLOOKUP(VLOOKUP(B381,属性中转表!A:G,7,FALSE),属性中转表!$K$2:$P$21,6,0))&amp;IF(VLOOKUP(B381,属性中转表!A:G,7,FALSE)&gt;=50,VLOOKUP(A381,英雄数据表!A:K,9,0),IF(VLOOKUP(B381,属性中转表!A:G,7,FALSE)&gt;=25,VLOOKUP(A381,英雄数据表!A:K,5,0),""))</f>
        <v>"atk":600,"hp":10000,"undpspro":200,"pvpdpspro":100,"pvpundpspro":100,"speed":10</v>
      </c>
      <c r="J381" s="20" t="str">
        <f>IF(I381="","",属性中转表!$I$1&amp;(IF(VLOOKUP(B381,属性中转表!A:G,7,FALSE)=0,0,VLOOKUP(VLOOKUP(B381,属性中转表!A:G,7,FALSE),属性中转表!$K$2:$P$21,4,0)))+IFERROR(VLOOKUP(A381,英雄数据表!A:K,IF(武魂!B381&gt;=50,10,IF(武魂!B381&gt;=25,6)),0),0))</f>
        <v>,"dpspro":150</v>
      </c>
      <c r="K381" s="32" t="str">
        <f t="shared" si="28"/>
        <v>"atk":600,"hp":10000,"undpspro":200,"pvpdpspro":100,"pvpundpspro":100,"speed":10,"dpspro":150</v>
      </c>
      <c r="L381" s="20" t="str">
        <f>IF(B381&gt;=50,VLOOKUP(A381,英雄数据表!A:L,11,FALSE),IF(B381&gt;=25,VLOOKUP(A381,英雄数据表!A:L,7,0),""))</f>
        <v>"1110602004"</v>
      </c>
      <c r="M381" s="20" t="str">
        <f>IFERROR(VLOOKUP(B381,属性中转表!$K$2:$O$21,5,FALSE),"")</f>
        <v>"undpspro":50</v>
      </c>
      <c r="N381" s="20" t="str">
        <f>IF(B381=25,VLOOKUP(A381,英雄数据表!A:L,8,FALSE),IF(B381=50,VLOOKUP(A381,英雄数据表!A:L,12,0),""))</f>
        <v/>
      </c>
    </row>
    <row r="382" spans="1:14" x14ac:dyDescent="0.3">
      <c r="A382" s="20">
        <v>11106</v>
      </c>
      <c r="B382" s="21">
        <v>81</v>
      </c>
      <c r="C382" s="21">
        <v>5</v>
      </c>
      <c r="D382" s="21">
        <f>VLOOKUP(A382,英雄数据表!A:D,4,0)</f>
        <v>1</v>
      </c>
      <c r="E382" s="20" t="str">
        <f>VLOOKUP(A382,英雄数据表!A:C,3,0)</f>
        <v>亡灵巨斧</v>
      </c>
      <c r="F382" s="20">
        <f t="shared" si="26"/>
        <v>11106</v>
      </c>
      <c r="G382" s="20">
        <f t="shared" si="27"/>
        <v>11106</v>
      </c>
      <c r="H382" s="21" t="str">
        <f>VLOOKUP(B382,属性中转表!A:F,6,FALSE)</f>
        <v>"hp":351000,"atk":9750</v>
      </c>
      <c r="I382" s="20" t="str">
        <f>IF(VLOOKUP(B382,属性中转表!A:G,7,FALSE)=0,"",VLOOKUP(VLOOKUP(B382,属性中转表!A:G,7,FALSE),属性中转表!$K$2:$P$21,6,0))&amp;IF(VLOOKUP(B382,属性中转表!A:G,7,FALSE)&gt;=50,VLOOKUP(A382,英雄数据表!A:K,9,0),IF(VLOOKUP(B382,属性中转表!A:G,7,FALSE)&gt;=25,VLOOKUP(A382,英雄数据表!A:K,5,0),""))</f>
        <v>"atk":600,"hp":10000,"undpspro":200,"pvpdpspro":100,"pvpundpspro":100,"speed":10</v>
      </c>
      <c r="J382" s="20" t="str">
        <f>IF(I382="","",属性中转表!$I$1&amp;(IF(VLOOKUP(B382,属性中转表!A:G,7,FALSE)=0,0,VLOOKUP(VLOOKUP(B382,属性中转表!A:G,7,FALSE),属性中转表!$K$2:$P$21,4,0)))+IFERROR(VLOOKUP(A382,英雄数据表!A:K,IF(武魂!B382&gt;=50,10,IF(武魂!B382&gt;=25,6)),0),0))</f>
        <v>,"dpspro":150</v>
      </c>
      <c r="K382" s="32" t="str">
        <f t="shared" si="28"/>
        <v>"atk":600,"hp":10000,"undpspro":200,"pvpdpspro":100,"pvpundpspro":100,"speed":10,"dpspro":150</v>
      </c>
      <c r="L382" s="20" t="str">
        <f>IF(B382&gt;=50,VLOOKUP(A382,英雄数据表!A:L,11,FALSE),IF(B382&gt;=25,VLOOKUP(A382,英雄数据表!A:L,7,0),""))</f>
        <v>"1110602004"</v>
      </c>
      <c r="M382" s="20" t="str">
        <f>IFERROR(VLOOKUP(B382,属性中转表!$K$2:$O$21,5,FALSE),"")</f>
        <v/>
      </c>
      <c r="N382" s="20" t="str">
        <f>IF(B382=25,VLOOKUP(A382,英雄数据表!A:L,8,FALSE),IF(B382=50,VLOOKUP(A382,英雄数据表!A:L,12,0),""))</f>
        <v/>
      </c>
    </row>
    <row r="383" spans="1:14" x14ac:dyDescent="0.3">
      <c r="A383" s="20">
        <v>11106</v>
      </c>
      <c r="B383" s="21">
        <v>82</v>
      </c>
      <c r="C383" s="21">
        <v>5</v>
      </c>
      <c r="D383" s="21">
        <v>41</v>
      </c>
      <c r="E383" s="20" t="str">
        <f>VLOOKUP(A383,英雄数据表!A:C,3,0)</f>
        <v>亡灵巨斧</v>
      </c>
      <c r="F383" s="20">
        <f t="shared" si="26"/>
        <v>11106</v>
      </c>
      <c r="G383" s="20">
        <f t="shared" si="27"/>
        <v>11106</v>
      </c>
      <c r="H383" s="21" t="str">
        <f>VLOOKUP(B383,属性中转表!A:F,6,FALSE)</f>
        <v>"hp":356400,"atk":9900</v>
      </c>
      <c r="I383" s="20" t="str">
        <f>IF(VLOOKUP(B383,属性中转表!A:G,7,FALSE)=0,"",VLOOKUP(VLOOKUP(B383,属性中转表!A:G,7,FALSE),属性中转表!$K$2:$P$21,6,0))&amp;IF(VLOOKUP(B383,属性中转表!A:G,7,FALSE)&gt;=50,VLOOKUP(A383,英雄数据表!A:K,9,0),IF(VLOOKUP(B383,属性中转表!A:G,7,FALSE)&gt;=25,VLOOKUP(A383,英雄数据表!A:K,5,0),""))</f>
        <v>"atk":600,"hp":10000,"undpspro":200,"pvpdpspro":100,"pvpundpspro":100,"speed":10</v>
      </c>
      <c r="J383" s="20" t="str">
        <f>IF(I383="","",属性中转表!$I$1&amp;(IF(VLOOKUP(B383,属性中转表!A:G,7,FALSE)=0,0,VLOOKUP(VLOOKUP(B383,属性中转表!A:G,7,FALSE),属性中转表!$K$2:$P$21,4,0)))+IFERROR(VLOOKUP(A383,英雄数据表!A:K,IF(武魂!B383&gt;=50,10,IF(武魂!B383&gt;=25,6)),0),0))</f>
        <v>,"dpspro":150</v>
      </c>
      <c r="K383" s="32" t="str">
        <f t="shared" si="28"/>
        <v>"atk":600,"hp":10000,"undpspro":200,"pvpdpspro":100,"pvpundpspro":100,"speed":10,"dpspro":150</v>
      </c>
      <c r="L383" s="20" t="str">
        <f>IF(B383&gt;=50,VLOOKUP(A383,英雄数据表!A:L,11,FALSE),IF(B383&gt;=25,VLOOKUP(A383,英雄数据表!A:L,7,0),""))</f>
        <v>"1110602004"</v>
      </c>
      <c r="M383" s="20" t="str">
        <f>IFERROR(VLOOKUP(B383,属性中转表!$K$2:$O$21,5,FALSE),"")</f>
        <v/>
      </c>
      <c r="N383" s="20" t="str">
        <f>IF(B383=25,VLOOKUP(A383,英雄数据表!A:L,8,FALSE),IF(B383=50,VLOOKUP(A383,英雄数据表!A:L,12,0),""))</f>
        <v/>
      </c>
    </row>
    <row r="384" spans="1:14" x14ac:dyDescent="0.3">
      <c r="A384" s="20">
        <v>11106</v>
      </c>
      <c r="B384" s="21">
        <v>83</v>
      </c>
      <c r="C384" s="21">
        <v>5</v>
      </c>
      <c r="D384" s="21">
        <f>VLOOKUP(A384,英雄数据表!A:D,4,0)</f>
        <v>1</v>
      </c>
      <c r="E384" s="20" t="str">
        <f>VLOOKUP(A384,英雄数据表!A:C,3,0)</f>
        <v>亡灵巨斧</v>
      </c>
      <c r="F384" s="20">
        <f t="shared" si="26"/>
        <v>11106</v>
      </c>
      <c r="G384" s="20">
        <f t="shared" si="27"/>
        <v>11106</v>
      </c>
      <c r="H384" s="21" t="str">
        <f>VLOOKUP(B384,属性中转表!A:F,6,FALSE)</f>
        <v>"hp":361800,"atk":10050</v>
      </c>
      <c r="I384" s="20" t="str">
        <f>IF(VLOOKUP(B384,属性中转表!A:G,7,FALSE)=0,"",VLOOKUP(VLOOKUP(B384,属性中转表!A:G,7,FALSE),属性中转表!$K$2:$P$21,6,0))&amp;IF(VLOOKUP(B384,属性中转表!A:G,7,FALSE)&gt;=50,VLOOKUP(A384,英雄数据表!A:K,9,0),IF(VLOOKUP(B384,属性中转表!A:G,7,FALSE)&gt;=25,VLOOKUP(A384,英雄数据表!A:K,5,0),""))</f>
        <v>"atk":600,"hp":10000,"undpspro":200,"pvpdpspro":100,"pvpundpspro":100,"speed":10</v>
      </c>
      <c r="J384" s="20" t="str">
        <f>IF(I384="","",属性中转表!$I$1&amp;(IF(VLOOKUP(B384,属性中转表!A:G,7,FALSE)=0,0,VLOOKUP(VLOOKUP(B384,属性中转表!A:G,7,FALSE),属性中转表!$K$2:$P$21,4,0)))+IFERROR(VLOOKUP(A384,英雄数据表!A:K,IF(武魂!B384&gt;=50,10,IF(武魂!B384&gt;=25,6)),0),0))</f>
        <v>,"dpspro":150</v>
      </c>
      <c r="K384" s="32" t="str">
        <f t="shared" si="28"/>
        <v>"atk":600,"hp":10000,"undpspro":200,"pvpdpspro":100,"pvpundpspro":100,"speed":10,"dpspro":150</v>
      </c>
      <c r="L384" s="20" t="str">
        <f>IF(B384&gt;=50,VLOOKUP(A384,英雄数据表!A:L,11,FALSE),IF(B384&gt;=25,VLOOKUP(A384,英雄数据表!A:L,7,0),""))</f>
        <v>"1110602004"</v>
      </c>
      <c r="M384" s="20" t="str">
        <f>IFERROR(VLOOKUP(B384,属性中转表!$K$2:$O$21,5,FALSE),"")</f>
        <v/>
      </c>
      <c r="N384" s="20" t="str">
        <f>IF(B384=25,VLOOKUP(A384,英雄数据表!A:L,8,FALSE),IF(B384=50,VLOOKUP(A384,英雄数据表!A:L,12,0),""))</f>
        <v/>
      </c>
    </row>
    <row r="385" spans="1:14" x14ac:dyDescent="0.3">
      <c r="A385" s="20">
        <v>11106</v>
      </c>
      <c r="B385" s="21">
        <v>84</v>
      </c>
      <c r="C385" s="21">
        <v>5</v>
      </c>
      <c r="D385" s="21">
        <v>42</v>
      </c>
      <c r="E385" s="20" t="str">
        <f>VLOOKUP(A385,英雄数据表!A:C,3,0)</f>
        <v>亡灵巨斧</v>
      </c>
      <c r="F385" s="20">
        <f t="shared" si="26"/>
        <v>11106</v>
      </c>
      <c r="G385" s="20">
        <f t="shared" si="27"/>
        <v>11106</v>
      </c>
      <c r="H385" s="21" t="str">
        <f>VLOOKUP(B385,属性中转表!A:F,6,FALSE)</f>
        <v>"hp":367200,"atk":10200</v>
      </c>
      <c r="I385" s="20" t="str">
        <f>IF(VLOOKUP(B385,属性中转表!A:G,7,FALSE)=0,"",VLOOKUP(VLOOKUP(B385,属性中转表!A:G,7,FALSE),属性中转表!$K$2:$P$21,6,0))&amp;IF(VLOOKUP(B385,属性中转表!A:G,7,FALSE)&gt;=50,VLOOKUP(A385,英雄数据表!A:K,9,0),IF(VLOOKUP(B385,属性中转表!A:G,7,FALSE)&gt;=25,VLOOKUP(A385,英雄数据表!A:K,5,0),""))</f>
        <v>"atk":600,"hp":10000,"undpspro":200,"pvpdpspro":100,"pvpundpspro":100,"speed":10</v>
      </c>
      <c r="J385" s="20" t="str">
        <f>IF(I385="","",属性中转表!$I$1&amp;(IF(VLOOKUP(B385,属性中转表!A:G,7,FALSE)=0,0,VLOOKUP(VLOOKUP(B385,属性中转表!A:G,7,FALSE),属性中转表!$K$2:$P$21,4,0)))+IFERROR(VLOOKUP(A385,英雄数据表!A:K,IF(武魂!B385&gt;=50,10,IF(武魂!B385&gt;=25,6)),0),0))</f>
        <v>,"dpspro":150</v>
      </c>
      <c r="K385" s="32" t="str">
        <f t="shared" si="28"/>
        <v>"atk":600,"hp":10000,"undpspro":200,"pvpdpspro":100,"pvpundpspro":100,"speed":10,"dpspro":150</v>
      </c>
      <c r="L385" s="20" t="str">
        <f>IF(B385&gt;=50,VLOOKUP(A385,英雄数据表!A:L,11,FALSE),IF(B385&gt;=25,VLOOKUP(A385,英雄数据表!A:L,7,0),""))</f>
        <v>"1110602004"</v>
      </c>
      <c r="M385" s="20" t="str">
        <f>IFERROR(VLOOKUP(B385,属性中转表!$K$2:$O$21,5,FALSE),"")</f>
        <v/>
      </c>
      <c r="N385" s="20" t="str">
        <f>IF(B385=25,VLOOKUP(A385,英雄数据表!A:L,8,FALSE),IF(B385=50,VLOOKUP(A385,英雄数据表!A:L,12,0),""))</f>
        <v/>
      </c>
    </row>
    <row r="386" spans="1:14" x14ac:dyDescent="0.3">
      <c r="A386" s="20">
        <v>11106</v>
      </c>
      <c r="B386" s="21">
        <v>85</v>
      </c>
      <c r="C386" s="21">
        <v>5</v>
      </c>
      <c r="D386" s="21">
        <f>VLOOKUP(A386,英雄数据表!A:D,4,0)</f>
        <v>1</v>
      </c>
      <c r="E386" s="20" t="str">
        <f>VLOOKUP(A386,英雄数据表!A:C,3,0)</f>
        <v>亡灵巨斧</v>
      </c>
      <c r="F386" s="20">
        <f t="shared" si="26"/>
        <v>11106</v>
      </c>
      <c r="G386" s="20">
        <f t="shared" si="27"/>
        <v>11106</v>
      </c>
      <c r="H386" s="21" t="str">
        <f>VLOOKUP(B386,属性中转表!A:F,6,FALSE)</f>
        <v>"hp":372600,"atk":10350</v>
      </c>
      <c r="I386" s="20" t="str">
        <f>IF(VLOOKUP(B386,属性中转表!A:G,7,FALSE)=0,"",VLOOKUP(VLOOKUP(B386,属性中转表!A:G,7,FALSE),属性中转表!$K$2:$P$21,6,0))&amp;IF(VLOOKUP(B386,属性中转表!A:G,7,FALSE)&gt;=50,VLOOKUP(A386,英雄数据表!A:K,9,0),IF(VLOOKUP(B386,属性中转表!A:G,7,FALSE)&gt;=25,VLOOKUP(A386,英雄数据表!A:K,5,0),""))</f>
        <v>"atk":600,"hp":10000,"undpspro":200,"pvpdpspro":100,"pvpundpspro":100,"speed":10</v>
      </c>
      <c r="J386" s="20" t="str">
        <f>IF(I386="","",属性中转表!$I$1&amp;(IF(VLOOKUP(B386,属性中转表!A:G,7,FALSE)=0,0,VLOOKUP(VLOOKUP(B386,属性中转表!A:G,7,FALSE),属性中转表!$K$2:$P$21,4,0)))+IFERROR(VLOOKUP(A386,英雄数据表!A:K,IF(武魂!B386&gt;=50,10,IF(武魂!B386&gt;=25,6)),0),0))</f>
        <v>,"dpspro":200</v>
      </c>
      <c r="K386" s="32" t="str">
        <f t="shared" si="28"/>
        <v>"atk":600,"hp":10000,"undpspro":200,"pvpdpspro":100,"pvpundpspro":100,"speed":10,"dpspro":200</v>
      </c>
      <c r="L386" s="20" t="str">
        <f>IF(B386&gt;=50,VLOOKUP(A386,英雄数据表!A:L,11,FALSE),IF(B386&gt;=25,VLOOKUP(A386,英雄数据表!A:L,7,0),""))</f>
        <v>"1110602004"</v>
      </c>
      <c r="M386" s="20" t="str">
        <f>IFERROR(VLOOKUP(B386,属性中转表!$K$2:$O$21,5,FALSE),"")</f>
        <v>"dpspro":50</v>
      </c>
      <c r="N386" s="20" t="str">
        <f>IF(B386=25,VLOOKUP(A386,英雄数据表!A:L,8,FALSE),IF(B386=50,VLOOKUP(A386,英雄数据表!A:L,12,0),""))</f>
        <v/>
      </c>
    </row>
    <row r="387" spans="1:14" x14ac:dyDescent="0.3">
      <c r="A387" s="20">
        <v>11106</v>
      </c>
      <c r="B387" s="21">
        <v>86</v>
      </c>
      <c r="C387" s="21">
        <v>5</v>
      </c>
      <c r="D387" s="21">
        <v>43</v>
      </c>
      <c r="E387" s="20" t="str">
        <f>VLOOKUP(A387,英雄数据表!A:C,3,0)</f>
        <v>亡灵巨斧</v>
      </c>
      <c r="F387" s="20">
        <f t="shared" si="26"/>
        <v>11106</v>
      </c>
      <c r="G387" s="20">
        <f t="shared" si="27"/>
        <v>11106</v>
      </c>
      <c r="H387" s="21" t="str">
        <f>VLOOKUP(B387,属性中转表!A:F,6,FALSE)</f>
        <v>"hp":378000,"atk":10500</v>
      </c>
      <c r="I387" s="20" t="str">
        <f>IF(VLOOKUP(B387,属性中转表!A:G,7,FALSE)=0,"",VLOOKUP(VLOOKUP(B387,属性中转表!A:G,7,FALSE),属性中转表!$K$2:$P$21,6,0))&amp;IF(VLOOKUP(B387,属性中转表!A:G,7,FALSE)&gt;=50,VLOOKUP(A387,英雄数据表!A:K,9,0),IF(VLOOKUP(B387,属性中转表!A:G,7,FALSE)&gt;=25,VLOOKUP(A387,英雄数据表!A:K,5,0),""))</f>
        <v>"atk":600,"hp":10000,"undpspro":200,"pvpdpspro":100,"pvpundpspro":100,"speed":10</v>
      </c>
      <c r="J387" s="20" t="str">
        <f>IF(I387="","",属性中转表!$I$1&amp;(IF(VLOOKUP(B387,属性中转表!A:G,7,FALSE)=0,0,VLOOKUP(VLOOKUP(B387,属性中转表!A:G,7,FALSE),属性中转表!$K$2:$P$21,4,0)))+IFERROR(VLOOKUP(A387,英雄数据表!A:K,IF(武魂!B387&gt;=50,10,IF(武魂!B387&gt;=25,6)),0),0))</f>
        <v>,"dpspro":200</v>
      </c>
      <c r="K387" s="32" t="str">
        <f t="shared" si="28"/>
        <v>"atk":600,"hp":10000,"undpspro":200,"pvpdpspro":100,"pvpundpspro":100,"speed":10,"dpspro":200</v>
      </c>
      <c r="L387" s="20" t="str">
        <f>IF(B387&gt;=50,VLOOKUP(A387,英雄数据表!A:L,11,FALSE),IF(B387&gt;=25,VLOOKUP(A387,英雄数据表!A:L,7,0),""))</f>
        <v>"1110602004"</v>
      </c>
      <c r="M387" s="20" t="str">
        <f>IFERROR(VLOOKUP(B387,属性中转表!$K$2:$O$21,5,FALSE),"")</f>
        <v/>
      </c>
      <c r="N387" s="20" t="str">
        <f>IF(B387=25,VLOOKUP(A387,英雄数据表!A:L,8,FALSE),IF(B387=50,VLOOKUP(A387,英雄数据表!A:L,12,0),""))</f>
        <v/>
      </c>
    </row>
    <row r="388" spans="1:14" x14ac:dyDescent="0.3">
      <c r="A388" s="20">
        <v>11106</v>
      </c>
      <c r="B388" s="21">
        <v>87</v>
      </c>
      <c r="C388" s="21">
        <v>5</v>
      </c>
      <c r="D388" s="21">
        <f>VLOOKUP(A388,英雄数据表!A:D,4,0)</f>
        <v>1</v>
      </c>
      <c r="E388" s="20" t="str">
        <f>VLOOKUP(A388,英雄数据表!A:C,3,0)</f>
        <v>亡灵巨斧</v>
      </c>
      <c r="F388" s="20">
        <f t="shared" si="26"/>
        <v>11106</v>
      </c>
      <c r="G388" s="20">
        <f t="shared" si="27"/>
        <v>11106</v>
      </c>
      <c r="H388" s="21" t="str">
        <f>VLOOKUP(B388,属性中转表!A:F,6,FALSE)</f>
        <v>"hp":383400,"atk":10650</v>
      </c>
      <c r="I388" s="20" t="str">
        <f>IF(VLOOKUP(B388,属性中转表!A:G,7,FALSE)=0,"",VLOOKUP(VLOOKUP(B388,属性中转表!A:G,7,FALSE),属性中转表!$K$2:$P$21,6,0))&amp;IF(VLOOKUP(B388,属性中转表!A:G,7,FALSE)&gt;=50,VLOOKUP(A388,英雄数据表!A:K,9,0),IF(VLOOKUP(B388,属性中转表!A:G,7,FALSE)&gt;=25,VLOOKUP(A388,英雄数据表!A:K,5,0),""))</f>
        <v>"atk":600,"hp":10000,"undpspro":200,"pvpdpspro":100,"pvpundpspro":100,"speed":10</v>
      </c>
      <c r="J388" s="20" t="str">
        <f>IF(I388="","",属性中转表!$I$1&amp;(IF(VLOOKUP(B388,属性中转表!A:G,7,FALSE)=0,0,VLOOKUP(VLOOKUP(B388,属性中转表!A:G,7,FALSE),属性中转表!$K$2:$P$21,4,0)))+IFERROR(VLOOKUP(A388,英雄数据表!A:K,IF(武魂!B388&gt;=50,10,IF(武魂!B388&gt;=25,6)),0),0))</f>
        <v>,"dpspro":200</v>
      </c>
      <c r="K388" s="32" t="str">
        <f t="shared" si="28"/>
        <v>"atk":600,"hp":10000,"undpspro":200,"pvpdpspro":100,"pvpundpspro":100,"speed":10,"dpspro":200</v>
      </c>
      <c r="L388" s="20" t="str">
        <f>IF(B388&gt;=50,VLOOKUP(A388,英雄数据表!A:L,11,FALSE),IF(B388&gt;=25,VLOOKUP(A388,英雄数据表!A:L,7,0),""))</f>
        <v>"1110602004"</v>
      </c>
      <c r="M388" s="20" t="str">
        <f>IFERROR(VLOOKUP(B388,属性中转表!$K$2:$O$21,5,FALSE),"")</f>
        <v/>
      </c>
      <c r="N388" s="20" t="str">
        <f>IF(B388=25,VLOOKUP(A388,英雄数据表!A:L,8,FALSE),IF(B388=50,VLOOKUP(A388,英雄数据表!A:L,12,0),""))</f>
        <v/>
      </c>
    </row>
    <row r="389" spans="1:14" x14ac:dyDescent="0.3">
      <c r="A389" s="20">
        <v>11106</v>
      </c>
      <c r="B389" s="21">
        <v>88</v>
      </c>
      <c r="C389" s="21">
        <v>5</v>
      </c>
      <c r="D389" s="21">
        <v>44</v>
      </c>
      <c r="E389" s="20" t="str">
        <f>VLOOKUP(A389,英雄数据表!A:C,3,0)</f>
        <v>亡灵巨斧</v>
      </c>
      <c r="F389" s="20">
        <f t="shared" si="26"/>
        <v>11106</v>
      </c>
      <c r="G389" s="20">
        <f t="shared" si="27"/>
        <v>11106</v>
      </c>
      <c r="H389" s="21" t="str">
        <f>VLOOKUP(B389,属性中转表!A:F,6,FALSE)</f>
        <v>"hp":388800,"atk":10800</v>
      </c>
      <c r="I389" s="20" t="str">
        <f>IF(VLOOKUP(B389,属性中转表!A:G,7,FALSE)=0,"",VLOOKUP(VLOOKUP(B389,属性中转表!A:G,7,FALSE),属性中转表!$K$2:$P$21,6,0))&amp;IF(VLOOKUP(B389,属性中转表!A:G,7,FALSE)&gt;=50,VLOOKUP(A389,英雄数据表!A:K,9,0),IF(VLOOKUP(B389,属性中转表!A:G,7,FALSE)&gt;=25,VLOOKUP(A389,英雄数据表!A:K,5,0),""))</f>
        <v>"atk":600,"hp":10000,"undpspro":200,"pvpdpspro":100,"pvpundpspro":100,"speed":10</v>
      </c>
      <c r="J389" s="20" t="str">
        <f>IF(I389="","",属性中转表!$I$1&amp;(IF(VLOOKUP(B389,属性中转表!A:G,7,FALSE)=0,0,VLOOKUP(VLOOKUP(B389,属性中转表!A:G,7,FALSE),属性中转表!$K$2:$P$21,4,0)))+IFERROR(VLOOKUP(A389,英雄数据表!A:K,IF(武魂!B389&gt;=50,10,IF(武魂!B389&gt;=25,6)),0),0))</f>
        <v>,"dpspro":200</v>
      </c>
      <c r="K389" s="32" t="str">
        <f t="shared" si="28"/>
        <v>"atk":600,"hp":10000,"undpspro":200,"pvpdpspro":100,"pvpundpspro":100,"speed":10,"dpspro":200</v>
      </c>
      <c r="L389" s="20" t="str">
        <f>IF(B389&gt;=50,VLOOKUP(A389,英雄数据表!A:L,11,FALSE),IF(B389&gt;=25,VLOOKUP(A389,英雄数据表!A:L,7,0),""))</f>
        <v>"1110602004"</v>
      </c>
      <c r="M389" s="20" t="str">
        <f>IFERROR(VLOOKUP(B389,属性中转表!$K$2:$O$21,5,FALSE),"")</f>
        <v/>
      </c>
      <c r="N389" s="20" t="str">
        <f>IF(B389=25,VLOOKUP(A389,英雄数据表!A:L,8,FALSE),IF(B389=50,VLOOKUP(A389,英雄数据表!A:L,12,0),""))</f>
        <v/>
      </c>
    </row>
    <row r="390" spans="1:14" x14ac:dyDescent="0.3">
      <c r="A390" s="20">
        <v>11106</v>
      </c>
      <c r="B390" s="21">
        <v>89</v>
      </c>
      <c r="C390" s="21">
        <v>5</v>
      </c>
      <c r="D390" s="21">
        <f>VLOOKUP(A390,英雄数据表!A:D,4,0)</f>
        <v>1</v>
      </c>
      <c r="E390" s="20" t="str">
        <f>VLOOKUP(A390,英雄数据表!A:C,3,0)</f>
        <v>亡灵巨斧</v>
      </c>
      <c r="F390" s="20">
        <f t="shared" si="26"/>
        <v>11106</v>
      </c>
      <c r="G390" s="20">
        <f t="shared" si="27"/>
        <v>11106</v>
      </c>
      <c r="H390" s="21" t="str">
        <f>VLOOKUP(B390,属性中转表!A:F,6,FALSE)</f>
        <v>"hp":394200,"atk":10950</v>
      </c>
      <c r="I390" s="20" t="str">
        <f>IF(VLOOKUP(B390,属性中转表!A:G,7,FALSE)=0,"",VLOOKUP(VLOOKUP(B390,属性中转表!A:G,7,FALSE),属性中转表!$K$2:$P$21,6,0))&amp;IF(VLOOKUP(B390,属性中转表!A:G,7,FALSE)&gt;=50,VLOOKUP(A390,英雄数据表!A:K,9,0),IF(VLOOKUP(B390,属性中转表!A:G,7,FALSE)&gt;=25,VLOOKUP(A390,英雄数据表!A:K,5,0),""))</f>
        <v>"atk":600,"hp":10000,"undpspro":200,"pvpdpspro":100,"pvpundpspro":100,"speed":10</v>
      </c>
      <c r="J390" s="20" t="str">
        <f>IF(I390="","",属性中转表!$I$1&amp;(IF(VLOOKUP(B390,属性中转表!A:G,7,FALSE)=0,0,VLOOKUP(VLOOKUP(B390,属性中转表!A:G,7,FALSE),属性中转表!$K$2:$P$21,4,0)))+IFERROR(VLOOKUP(A390,英雄数据表!A:K,IF(武魂!B390&gt;=50,10,IF(武魂!B390&gt;=25,6)),0),0))</f>
        <v>,"dpspro":200</v>
      </c>
      <c r="K390" s="32" t="str">
        <f t="shared" si="28"/>
        <v>"atk":600,"hp":10000,"undpspro":200,"pvpdpspro":100,"pvpundpspro":100,"speed":10,"dpspro":200</v>
      </c>
      <c r="L390" s="20" t="str">
        <f>IF(B390&gt;=50,VLOOKUP(A390,英雄数据表!A:L,11,FALSE),IF(B390&gt;=25,VLOOKUP(A390,英雄数据表!A:L,7,0),""))</f>
        <v>"1110602004"</v>
      </c>
      <c r="M390" s="20" t="str">
        <f>IFERROR(VLOOKUP(B390,属性中转表!$K$2:$O$21,5,FALSE),"")</f>
        <v/>
      </c>
      <c r="N390" s="20" t="str">
        <f>IF(B390=25,VLOOKUP(A390,英雄数据表!A:L,8,FALSE),IF(B390=50,VLOOKUP(A390,英雄数据表!A:L,12,0),""))</f>
        <v/>
      </c>
    </row>
    <row r="391" spans="1:14" x14ac:dyDescent="0.3">
      <c r="A391" s="20">
        <v>11106</v>
      </c>
      <c r="B391" s="21">
        <v>90</v>
      </c>
      <c r="C391" s="21">
        <v>5</v>
      </c>
      <c r="D391" s="21">
        <v>45</v>
      </c>
      <c r="E391" s="20" t="str">
        <f>VLOOKUP(A391,英雄数据表!A:C,3,0)</f>
        <v>亡灵巨斧</v>
      </c>
      <c r="F391" s="20">
        <f t="shared" si="26"/>
        <v>11106</v>
      </c>
      <c r="G391" s="20">
        <f t="shared" si="27"/>
        <v>11106</v>
      </c>
      <c r="H391" s="21" t="str">
        <f>VLOOKUP(B391,属性中转表!A:F,6,FALSE)</f>
        <v>"hp":399600,"atk":11100</v>
      </c>
      <c r="I391" s="20" t="str">
        <f>IF(VLOOKUP(B391,属性中转表!A:G,7,FALSE)=0,"",VLOOKUP(VLOOKUP(B391,属性中转表!A:G,7,FALSE),属性中转表!$K$2:$P$21,6,0))&amp;IF(VLOOKUP(B391,属性中转表!A:G,7,FALSE)&gt;=50,VLOOKUP(A391,英雄数据表!A:K,9,0),IF(VLOOKUP(B391,属性中转表!A:G,7,FALSE)&gt;=25,VLOOKUP(A391,英雄数据表!A:K,5,0),""))</f>
        <v>"atk":600,"hp":10000,"undpspro":200,"pvpdpspro":150,"pvpundpspro":100,"speed":10</v>
      </c>
      <c r="J391" s="20" t="str">
        <f>IF(I391="","",属性中转表!$I$1&amp;(IF(VLOOKUP(B391,属性中转表!A:G,7,FALSE)=0,0,VLOOKUP(VLOOKUP(B391,属性中转表!A:G,7,FALSE),属性中转表!$K$2:$P$21,4,0)))+IFERROR(VLOOKUP(A391,英雄数据表!A:K,IF(武魂!B391&gt;=50,10,IF(武魂!B391&gt;=25,6)),0),0))</f>
        <v>,"dpspro":200</v>
      </c>
      <c r="K391" s="32" t="str">
        <f t="shared" si="28"/>
        <v>"atk":600,"hp":10000,"undpspro":200,"pvpdpspro":150,"pvpundpspro":100,"speed":10,"dpspro":200</v>
      </c>
      <c r="L391" s="20" t="str">
        <f>IF(B391&gt;=50,VLOOKUP(A391,英雄数据表!A:L,11,FALSE),IF(B391&gt;=25,VLOOKUP(A391,英雄数据表!A:L,7,0),""))</f>
        <v>"1110602004"</v>
      </c>
      <c r="M391" s="20" t="str">
        <f>IFERROR(VLOOKUP(B391,属性中转表!$K$2:$O$21,5,FALSE),"")</f>
        <v>"pvpdpspro":50</v>
      </c>
      <c r="N391" s="20" t="str">
        <f>IF(B391=25,VLOOKUP(A391,英雄数据表!A:L,8,FALSE),IF(B391=50,VLOOKUP(A391,英雄数据表!A:L,12,0),""))</f>
        <v/>
      </c>
    </row>
    <row r="392" spans="1:14" x14ac:dyDescent="0.3">
      <c r="A392" s="20">
        <v>11106</v>
      </c>
      <c r="B392" s="21">
        <v>91</v>
      </c>
      <c r="C392" s="21">
        <v>5</v>
      </c>
      <c r="D392" s="21">
        <f>VLOOKUP(A392,英雄数据表!A:D,4,0)</f>
        <v>1</v>
      </c>
      <c r="E392" s="20" t="str">
        <f>VLOOKUP(A392,英雄数据表!A:C,3,0)</f>
        <v>亡灵巨斧</v>
      </c>
      <c r="F392" s="20">
        <f t="shared" si="26"/>
        <v>11106</v>
      </c>
      <c r="G392" s="20">
        <f t="shared" si="27"/>
        <v>11106</v>
      </c>
      <c r="H392" s="21" t="str">
        <f>VLOOKUP(B392,属性中转表!A:F,6,FALSE)</f>
        <v>"hp":405000,"atk":11250</v>
      </c>
      <c r="I392" s="20" t="str">
        <f>IF(VLOOKUP(B392,属性中转表!A:G,7,FALSE)=0,"",VLOOKUP(VLOOKUP(B392,属性中转表!A:G,7,FALSE),属性中转表!$K$2:$P$21,6,0))&amp;IF(VLOOKUP(B392,属性中转表!A:G,7,FALSE)&gt;=50,VLOOKUP(A392,英雄数据表!A:K,9,0),IF(VLOOKUP(B392,属性中转表!A:G,7,FALSE)&gt;=25,VLOOKUP(A392,英雄数据表!A:K,5,0),""))</f>
        <v>"atk":600,"hp":10000,"undpspro":200,"pvpdpspro":150,"pvpundpspro":100,"speed":10</v>
      </c>
      <c r="J392" s="20" t="str">
        <f>IF(I392="","",属性中转表!$I$1&amp;(IF(VLOOKUP(B392,属性中转表!A:G,7,FALSE)=0,0,VLOOKUP(VLOOKUP(B392,属性中转表!A:G,7,FALSE),属性中转表!$K$2:$P$21,4,0)))+IFERROR(VLOOKUP(A392,英雄数据表!A:K,IF(武魂!B392&gt;=50,10,IF(武魂!B392&gt;=25,6)),0),0))</f>
        <v>,"dpspro":200</v>
      </c>
      <c r="K392" s="32" t="str">
        <f t="shared" si="28"/>
        <v>"atk":600,"hp":10000,"undpspro":200,"pvpdpspro":150,"pvpundpspro":100,"speed":10,"dpspro":200</v>
      </c>
      <c r="L392" s="20" t="str">
        <f>IF(B392&gt;=50,VLOOKUP(A392,英雄数据表!A:L,11,FALSE),IF(B392&gt;=25,VLOOKUP(A392,英雄数据表!A:L,7,0),""))</f>
        <v>"1110602004"</v>
      </c>
      <c r="M392" s="20" t="str">
        <f>IFERROR(VLOOKUP(B392,属性中转表!$K$2:$O$21,5,FALSE),"")</f>
        <v/>
      </c>
      <c r="N392" s="20" t="str">
        <f>IF(B392=25,VLOOKUP(A392,英雄数据表!A:L,8,FALSE),IF(B392=50,VLOOKUP(A392,英雄数据表!A:L,12,0),""))</f>
        <v/>
      </c>
    </row>
    <row r="393" spans="1:14" x14ac:dyDescent="0.3">
      <c r="A393" s="20">
        <v>11106</v>
      </c>
      <c r="B393" s="21">
        <v>92</v>
      </c>
      <c r="C393" s="21">
        <v>5</v>
      </c>
      <c r="D393" s="21">
        <v>46</v>
      </c>
      <c r="E393" s="20" t="str">
        <f>VLOOKUP(A393,英雄数据表!A:C,3,0)</f>
        <v>亡灵巨斧</v>
      </c>
      <c r="F393" s="20">
        <f t="shared" si="26"/>
        <v>11106</v>
      </c>
      <c r="G393" s="20">
        <f t="shared" si="27"/>
        <v>11106</v>
      </c>
      <c r="H393" s="21" t="str">
        <f>VLOOKUP(B393,属性中转表!A:F,6,FALSE)</f>
        <v>"hp":410400,"atk":11400</v>
      </c>
      <c r="I393" s="20" t="str">
        <f>IF(VLOOKUP(B393,属性中转表!A:G,7,FALSE)=0,"",VLOOKUP(VLOOKUP(B393,属性中转表!A:G,7,FALSE),属性中转表!$K$2:$P$21,6,0))&amp;IF(VLOOKUP(B393,属性中转表!A:G,7,FALSE)&gt;=50,VLOOKUP(A393,英雄数据表!A:K,9,0),IF(VLOOKUP(B393,属性中转表!A:G,7,FALSE)&gt;=25,VLOOKUP(A393,英雄数据表!A:K,5,0),""))</f>
        <v>"atk":600,"hp":10000,"undpspro":200,"pvpdpspro":150,"pvpundpspro":100,"speed":10</v>
      </c>
      <c r="J393" s="20" t="str">
        <f>IF(I393="","",属性中转表!$I$1&amp;(IF(VLOOKUP(B393,属性中转表!A:G,7,FALSE)=0,0,VLOOKUP(VLOOKUP(B393,属性中转表!A:G,7,FALSE),属性中转表!$K$2:$P$21,4,0)))+IFERROR(VLOOKUP(A393,英雄数据表!A:K,IF(武魂!B393&gt;=50,10,IF(武魂!B393&gt;=25,6)),0),0))</f>
        <v>,"dpspro":200</v>
      </c>
      <c r="K393" s="32" t="str">
        <f t="shared" si="28"/>
        <v>"atk":600,"hp":10000,"undpspro":200,"pvpdpspro":150,"pvpundpspro":100,"speed":10,"dpspro":200</v>
      </c>
      <c r="L393" s="20" t="str">
        <f>IF(B393&gt;=50,VLOOKUP(A393,英雄数据表!A:L,11,FALSE),IF(B393&gt;=25,VLOOKUP(A393,英雄数据表!A:L,7,0),""))</f>
        <v>"1110602004"</v>
      </c>
      <c r="M393" s="20" t="str">
        <f>IFERROR(VLOOKUP(B393,属性中转表!$K$2:$O$21,5,FALSE),"")</f>
        <v/>
      </c>
      <c r="N393" s="20" t="str">
        <f>IF(B393=25,VLOOKUP(A393,英雄数据表!A:L,8,FALSE),IF(B393=50,VLOOKUP(A393,英雄数据表!A:L,12,0),""))</f>
        <v/>
      </c>
    </row>
    <row r="394" spans="1:14" x14ac:dyDescent="0.3">
      <c r="A394" s="20">
        <v>11106</v>
      </c>
      <c r="B394" s="21">
        <v>93</v>
      </c>
      <c r="C394" s="21">
        <v>5</v>
      </c>
      <c r="D394" s="21">
        <f>VLOOKUP(A394,英雄数据表!A:D,4,0)</f>
        <v>1</v>
      </c>
      <c r="E394" s="20" t="str">
        <f>VLOOKUP(A394,英雄数据表!A:C,3,0)</f>
        <v>亡灵巨斧</v>
      </c>
      <c r="F394" s="20">
        <f t="shared" si="26"/>
        <v>11106</v>
      </c>
      <c r="G394" s="20">
        <f t="shared" si="27"/>
        <v>11106</v>
      </c>
      <c r="H394" s="21" t="str">
        <f>VLOOKUP(B394,属性中转表!A:F,6,FALSE)</f>
        <v>"hp":415800,"atk":11550</v>
      </c>
      <c r="I394" s="20" t="str">
        <f>IF(VLOOKUP(B394,属性中转表!A:G,7,FALSE)=0,"",VLOOKUP(VLOOKUP(B394,属性中转表!A:G,7,FALSE),属性中转表!$K$2:$P$21,6,0))&amp;IF(VLOOKUP(B394,属性中转表!A:G,7,FALSE)&gt;=50,VLOOKUP(A394,英雄数据表!A:K,9,0),IF(VLOOKUP(B394,属性中转表!A:G,7,FALSE)&gt;=25,VLOOKUP(A394,英雄数据表!A:K,5,0),""))</f>
        <v>"atk":600,"hp":10000,"undpspro":200,"pvpdpspro":150,"pvpundpspro":100,"speed":10</v>
      </c>
      <c r="J394" s="20" t="str">
        <f>IF(I394="","",属性中转表!$I$1&amp;(IF(VLOOKUP(B394,属性中转表!A:G,7,FALSE)=0,0,VLOOKUP(VLOOKUP(B394,属性中转表!A:G,7,FALSE),属性中转表!$K$2:$P$21,4,0)))+IFERROR(VLOOKUP(A394,英雄数据表!A:K,IF(武魂!B394&gt;=50,10,IF(武魂!B394&gt;=25,6)),0),0))</f>
        <v>,"dpspro":200</v>
      </c>
      <c r="K394" s="32" t="str">
        <f t="shared" si="28"/>
        <v>"atk":600,"hp":10000,"undpspro":200,"pvpdpspro":150,"pvpundpspro":100,"speed":10,"dpspro":200</v>
      </c>
      <c r="L394" s="20" t="str">
        <f>IF(B394&gt;=50,VLOOKUP(A394,英雄数据表!A:L,11,FALSE),IF(B394&gt;=25,VLOOKUP(A394,英雄数据表!A:L,7,0),""))</f>
        <v>"1110602004"</v>
      </c>
      <c r="M394" s="20" t="str">
        <f>IFERROR(VLOOKUP(B394,属性中转表!$K$2:$O$21,5,FALSE),"")</f>
        <v/>
      </c>
      <c r="N394" s="20" t="str">
        <f>IF(B394=25,VLOOKUP(A394,英雄数据表!A:L,8,FALSE),IF(B394=50,VLOOKUP(A394,英雄数据表!A:L,12,0),""))</f>
        <v/>
      </c>
    </row>
    <row r="395" spans="1:14" x14ac:dyDescent="0.3">
      <c r="A395" s="20">
        <v>11106</v>
      </c>
      <c r="B395" s="21">
        <v>94</v>
      </c>
      <c r="C395" s="21">
        <v>5</v>
      </c>
      <c r="D395" s="21">
        <v>47</v>
      </c>
      <c r="E395" s="20" t="str">
        <f>VLOOKUP(A395,英雄数据表!A:C,3,0)</f>
        <v>亡灵巨斧</v>
      </c>
      <c r="F395" s="20">
        <f t="shared" si="26"/>
        <v>11106</v>
      </c>
      <c r="G395" s="20">
        <f t="shared" si="27"/>
        <v>11106</v>
      </c>
      <c r="H395" s="21" t="str">
        <f>VLOOKUP(B395,属性中转表!A:F,6,FALSE)</f>
        <v>"hp":421200,"atk":11700</v>
      </c>
      <c r="I395" s="20" t="str">
        <f>IF(VLOOKUP(B395,属性中转表!A:G,7,FALSE)=0,"",VLOOKUP(VLOOKUP(B395,属性中转表!A:G,7,FALSE),属性中转表!$K$2:$P$21,6,0))&amp;IF(VLOOKUP(B395,属性中转表!A:G,7,FALSE)&gt;=50,VLOOKUP(A395,英雄数据表!A:K,9,0),IF(VLOOKUP(B395,属性中转表!A:G,7,FALSE)&gt;=25,VLOOKUP(A395,英雄数据表!A:K,5,0),""))</f>
        <v>"atk":600,"hp":10000,"undpspro":200,"pvpdpspro":150,"pvpundpspro":100,"speed":10</v>
      </c>
      <c r="J395" s="20" t="str">
        <f>IF(I395="","",属性中转表!$I$1&amp;(IF(VLOOKUP(B395,属性中转表!A:G,7,FALSE)=0,0,VLOOKUP(VLOOKUP(B395,属性中转表!A:G,7,FALSE),属性中转表!$K$2:$P$21,4,0)))+IFERROR(VLOOKUP(A395,英雄数据表!A:K,IF(武魂!B395&gt;=50,10,IF(武魂!B395&gt;=25,6)),0),0))</f>
        <v>,"dpspro":200</v>
      </c>
      <c r="K395" s="32" t="str">
        <f t="shared" si="28"/>
        <v>"atk":600,"hp":10000,"undpspro":200,"pvpdpspro":150,"pvpundpspro":100,"speed":10,"dpspro":200</v>
      </c>
      <c r="L395" s="20" t="str">
        <f>IF(B395&gt;=50,VLOOKUP(A395,英雄数据表!A:L,11,FALSE),IF(B395&gt;=25,VLOOKUP(A395,英雄数据表!A:L,7,0),""))</f>
        <v>"1110602004"</v>
      </c>
      <c r="M395" s="20" t="str">
        <f>IFERROR(VLOOKUP(B395,属性中转表!$K$2:$O$21,5,FALSE),"")</f>
        <v/>
      </c>
      <c r="N395" s="20" t="str">
        <f>IF(B395=25,VLOOKUP(A395,英雄数据表!A:L,8,FALSE),IF(B395=50,VLOOKUP(A395,英雄数据表!A:L,12,0),""))</f>
        <v/>
      </c>
    </row>
    <row r="396" spans="1:14" x14ac:dyDescent="0.3">
      <c r="A396" s="20">
        <v>11106</v>
      </c>
      <c r="B396" s="21">
        <v>95</v>
      </c>
      <c r="C396" s="21">
        <v>5</v>
      </c>
      <c r="D396" s="21">
        <f>VLOOKUP(A396,英雄数据表!A:D,4,0)</f>
        <v>1</v>
      </c>
      <c r="E396" s="20" t="str">
        <f>VLOOKUP(A396,英雄数据表!A:C,3,0)</f>
        <v>亡灵巨斧</v>
      </c>
      <c r="F396" s="20">
        <f t="shared" si="26"/>
        <v>11106</v>
      </c>
      <c r="G396" s="20">
        <f t="shared" si="27"/>
        <v>11106</v>
      </c>
      <c r="H396" s="21" t="str">
        <f>VLOOKUP(B396,属性中转表!A:F,6,FALSE)</f>
        <v>"hp":426600,"atk":11850</v>
      </c>
      <c r="I396" s="20" t="str">
        <f>IF(VLOOKUP(B396,属性中转表!A:G,7,FALSE)=0,"",VLOOKUP(VLOOKUP(B396,属性中转表!A:G,7,FALSE),属性中转表!$K$2:$P$21,6,0))&amp;IF(VLOOKUP(B396,属性中转表!A:G,7,FALSE)&gt;=50,VLOOKUP(A396,英雄数据表!A:K,9,0),IF(VLOOKUP(B396,属性中转表!A:G,7,FALSE)&gt;=25,VLOOKUP(A396,英雄数据表!A:K,5,0),""))</f>
        <v>"atk":600,"hp":10000,"undpspro":200,"pvpdpspro":150,"pvpundpspro":150,"speed":10</v>
      </c>
      <c r="J396" s="20" t="str">
        <f>IF(I396="","",属性中转表!$I$1&amp;(IF(VLOOKUP(B396,属性中转表!A:G,7,FALSE)=0,0,VLOOKUP(VLOOKUP(B396,属性中转表!A:G,7,FALSE),属性中转表!$K$2:$P$21,4,0)))+IFERROR(VLOOKUP(A396,英雄数据表!A:K,IF(武魂!B396&gt;=50,10,IF(武魂!B396&gt;=25,6)),0),0))</f>
        <v>,"dpspro":200</v>
      </c>
      <c r="K396" s="32" t="str">
        <f t="shared" si="28"/>
        <v>"atk":600,"hp":10000,"undpspro":200,"pvpdpspro":150,"pvpundpspro":150,"speed":10,"dpspro":200</v>
      </c>
      <c r="L396" s="20" t="str">
        <f>IF(B396&gt;=50,VLOOKUP(A396,英雄数据表!A:L,11,FALSE),IF(B396&gt;=25,VLOOKUP(A396,英雄数据表!A:L,7,0),""))</f>
        <v>"1110602004"</v>
      </c>
      <c r="M396" s="20" t="str">
        <f>IFERROR(VLOOKUP(B396,属性中转表!$K$2:$O$21,5,FALSE),"")</f>
        <v>"pvpundpspro":50</v>
      </c>
      <c r="N396" s="20" t="str">
        <f>IF(B396=25,VLOOKUP(A396,英雄数据表!A:L,8,FALSE),IF(B396=50,VLOOKUP(A396,英雄数据表!A:L,12,0),""))</f>
        <v/>
      </c>
    </row>
    <row r="397" spans="1:14" x14ac:dyDescent="0.3">
      <c r="A397" s="20">
        <v>11106</v>
      </c>
      <c r="B397" s="21">
        <v>96</v>
      </c>
      <c r="C397" s="21">
        <v>5</v>
      </c>
      <c r="D397" s="21">
        <v>48</v>
      </c>
      <c r="E397" s="20" t="str">
        <f>VLOOKUP(A397,英雄数据表!A:C,3,0)</f>
        <v>亡灵巨斧</v>
      </c>
      <c r="F397" s="20">
        <f t="shared" si="26"/>
        <v>11106</v>
      </c>
      <c r="G397" s="20">
        <f t="shared" si="27"/>
        <v>11106</v>
      </c>
      <c r="H397" s="21" t="str">
        <f>VLOOKUP(B397,属性中转表!A:F,6,FALSE)</f>
        <v>"hp":432000,"atk":12000</v>
      </c>
      <c r="I397" s="20" t="str">
        <f>IF(VLOOKUP(B397,属性中转表!A:G,7,FALSE)=0,"",VLOOKUP(VLOOKUP(B397,属性中转表!A:G,7,FALSE),属性中转表!$K$2:$P$21,6,0))&amp;IF(VLOOKUP(B397,属性中转表!A:G,7,FALSE)&gt;=50,VLOOKUP(A397,英雄数据表!A:K,9,0),IF(VLOOKUP(B397,属性中转表!A:G,7,FALSE)&gt;=25,VLOOKUP(A397,英雄数据表!A:K,5,0),""))</f>
        <v>"atk":600,"hp":10000,"undpspro":200,"pvpdpspro":150,"pvpundpspro":150,"speed":10</v>
      </c>
      <c r="J397" s="20" t="str">
        <f>IF(I397="","",属性中转表!$I$1&amp;(IF(VLOOKUP(B397,属性中转表!A:G,7,FALSE)=0,0,VLOOKUP(VLOOKUP(B397,属性中转表!A:G,7,FALSE),属性中转表!$K$2:$P$21,4,0)))+IFERROR(VLOOKUP(A397,英雄数据表!A:K,IF(武魂!B397&gt;=50,10,IF(武魂!B397&gt;=25,6)),0),0))</f>
        <v>,"dpspro":200</v>
      </c>
      <c r="K397" s="32" t="str">
        <f t="shared" si="28"/>
        <v>"atk":600,"hp":10000,"undpspro":200,"pvpdpspro":150,"pvpundpspro":150,"speed":10,"dpspro":200</v>
      </c>
      <c r="L397" s="20" t="str">
        <f>IF(B397&gt;=50,VLOOKUP(A397,英雄数据表!A:L,11,FALSE),IF(B397&gt;=25,VLOOKUP(A397,英雄数据表!A:L,7,0),""))</f>
        <v>"1110602004"</v>
      </c>
      <c r="M397" s="20" t="str">
        <f>IFERROR(VLOOKUP(B397,属性中转表!$K$2:$O$21,5,FALSE),"")</f>
        <v/>
      </c>
      <c r="N397" s="20" t="str">
        <f>IF(B397=25,VLOOKUP(A397,英雄数据表!A:L,8,FALSE),IF(B397=50,VLOOKUP(A397,英雄数据表!A:L,12,0),""))</f>
        <v/>
      </c>
    </row>
    <row r="398" spans="1:14" x14ac:dyDescent="0.3">
      <c r="A398" s="20">
        <v>11106</v>
      </c>
      <c r="B398" s="21">
        <v>97</v>
      </c>
      <c r="C398" s="21">
        <v>5</v>
      </c>
      <c r="D398" s="21">
        <f>VLOOKUP(A398,英雄数据表!A:D,4,0)</f>
        <v>1</v>
      </c>
      <c r="E398" s="20" t="str">
        <f>VLOOKUP(A398,英雄数据表!A:C,3,0)</f>
        <v>亡灵巨斧</v>
      </c>
      <c r="F398" s="20">
        <f t="shared" si="26"/>
        <v>11106</v>
      </c>
      <c r="G398" s="20">
        <f t="shared" si="27"/>
        <v>11106</v>
      </c>
      <c r="H398" s="21" t="str">
        <f>VLOOKUP(B398,属性中转表!A:F,6,FALSE)</f>
        <v>"hp":437400,"atk":12150</v>
      </c>
      <c r="I398" s="20" t="str">
        <f>IF(VLOOKUP(B398,属性中转表!A:G,7,FALSE)=0,"",VLOOKUP(VLOOKUP(B398,属性中转表!A:G,7,FALSE),属性中转表!$K$2:$P$21,6,0))&amp;IF(VLOOKUP(B398,属性中转表!A:G,7,FALSE)&gt;=50,VLOOKUP(A398,英雄数据表!A:K,9,0),IF(VLOOKUP(B398,属性中转表!A:G,7,FALSE)&gt;=25,VLOOKUP(A398,英雄数据表!A:K,5,0),""))</f>
        <v>"atk":600,"hp":10000,"undpspro":200,"pvpdpspro":150,"pvpundpspro":150,"speed":10</v>
      </c>
      <c r="J398" s="20" t="str">
        <f>IF(I398="","",属性中转表!$I$1&amp;(IF(VLOOKUP(B398,属性中转表!A:G,7,FALSE)=0,0,VLOOKUP(VLOOKUP(B398,属性中转表!A:G,7,FALSE),属性中转表!$K$2:$P$21,4,0)))+IFERROR(VLOOKUP(A398,英雄数据表!A:K,IF(武魂!B398&gt;=50,10,IF(武魂!B398&gt;=25,6)),0),0))</f>
        <v>,"dpspro":200</v>
      </c>
      <c r="K398" s="32" t="str">
        <f t="shared" si="28"/>
        <v>"atk":600,"hp":10000,"undpspro":200,"pvpdpspro":150,"pvpundpspro":150,"speed":10,"dpspro":200</v>
      </c>
      <c r="L398" s="20" t="str">
        <f>IF(B398&gt;=50,VLOOKUP(A398,英雄数据表!A:L,11,FALSE),IF(B398&gt;=25,VLOOKUP(A398,英雄数据表!A:L,7,0),""))</f>
        <v>"1110602004"</v>
      </c>
      <c r="M398" s="20" t="str">
        <f>IFERROR(VLOOKUP(B398,属性中转表!$K$2:$O$21,5,FALSE),"")</f>
        <v/>
      </c>
      <c r="N398" s="20" t="str">
        <f>IF(B398=25,VLOOKUP(A398,英雄数据表!A:L,8,FALSE),IF(B398=50,VLOOKUP(A398,英雄数据表!A:L,12,0),""))</f>
        <v/>
      </c>
    </row>
    <row r="399" spans="1:14" x14ac:dyDescent="0.3">
      <c r="A399" s="20">
        <v>11106</v>
      </c>
      <c r="B399" s="21">
        <v>98</v>
      </c>
      <c r="C399" s="21">
        <v>5</v>
      </c>
      <c r="D399" s="21">
        <v>49</v>
      </c>
      <c r="E399" s="20" t="str">
        <f>VLOOKUP(A399,英雄数据表!A:C,3,0)</f>
        <v>亡灵巨斧</v>
      </c>
      <c r="F399" s="20">
        <f t="shared" si="26"/>
        <v>11106</v>
      </c>
      <c r="G399" s="20">
        <f t="shared" si="27"/>
        <v>11106</v>
      </c>
      <c r="H399" s="21" t="str">
        <f>VLOOKUP(B399,属性中转表!A:F,6,FALSE)</f>
        <v>"hp":442800,"atk":12300</v>
      </c>
      <c r="I399" s="20" t="str">
        <f>IF(VLOOKUP(B399,属性中转表!A:G,7,FALSE)=0,"",VLOOKUP(VLOOKUP(B399,属性中转表!A:G,7,FALSE),属性中转表!$K$2:$P$21,6,0))&amp;IF(VLOOKUP(B399,属性中转表!A:G,7,FALSE)&gt;=50,VLOOKUP(A399,英雄数据表!A:K,9,0),IF(VLOOKUP(B399,属性中转表!A:G,7,FALSE)&gt;=25,VLOOKUP(A399,英雄数据表!A:K,5,0),""))</f>
        <v>"atk":600,"hp":10000,"undpspro":200,"pvpdpspro":150,"pvpundpspro":150,"speed":10</v>
      </c>
      <c r="J399" s="20" t="str">
        <f>IF(I399="","",属性中转表!$I$1&amp;(IF(VLOOKUP(B399,属性中转表!A:G,7,FALSE)=0,0,VLOOKUP(VLOOKUP(B399,属性中转表!A:G,7,FALSE),属性中转表!$K$2:$P$21,4,0)))+IFERROR(VLOOKUP(A399,英雄数据表!A:K,IF(武魂!B399&gt;=50,10,IF(武魂!B399&gt;=25,6)),0),0))</f>
        <v>,"dpspro":200</v>
      </c>
      <c r="K399" s="32" t="str">
        <f t="shared" si="28"/>
        <v>"atk":600,"hp":10000,"undpspro":200,"pvpdpspro":150,"pvpundpspro":150,"speed":10,"dpspro":200</v>
      </c>
      <c r="L399" s="20" t="str">
        <f>IF(B399&gt;=50,VLOOKUP(A399,英雄数据表!A:L,11,FALSE),IF(B399&gt;=25,VLOOKUP(A399,英雄数据表!A:L,7,0),""))</f>
        <v>"1110602004"</v>
      </c>
      <c r="M399" s="20" t="str">
        <f>IFERROR(VLOOKUP(B399,属性中转表!$K$2:$O$21,5,FALSE),"")</f>
        <v/>
      </c>
      <c r="N399" s="20" t="str">
        <f>IF(B399=25,VLOOKUP(A399,英雄数据表!A:L,8,FALSE),IF(B399=50,VLOOKUP(A399,英雄数据表!A:L,12,0),""))</f>
        <v/>
      </c>
    </row>
    <row r="400" spans="1:14" x14ac:dyDescent="0.3">
      <c r="A400" s="20">
        <v>11106</v>
      </c>
      <c r="B400" s="21">
        <v>99</v>
      </c>
      <c r="C400" s="21">
        <v>5</v>
      </c>
      <c r="D400" s="21">
        <f>VLOOKUP(A400,英雄数据表!A:D,4,0)</f>
        <v>1</v>
      </c>
      <c r="E400" s="20" t="str">
        <f>VLOOKUP(A400,英雄数据表!A:C,3,0)</f>
        <v>亡灵巨斧</v>
      </c>
      <c r="F400" s="20">
        <f t="shared" si="26"/>
        <v>11106</v>
      </c>
      <c r="G400" s="20">
        <f t="shared" si="27"/>
        <v>11106</v>
      </c>
      <c r="H400" s="21" t="str">
        <f>VLOOKUP(B400,属性中转表!A:F,6,FALSE)</f>
        <v>"hp":448200,"atk":12450</v>
      </c>
      <c r="I400" s="20" t="str">
        <f>IF(VLOOKUP(B400,属性中转表!A:G,7,FALSE)=0,"",VLOOKUP(VLOOKUP(B400,属性中转表!A:G,7,FALSE),属性中转表!$K$2:$P$21,6,0))&amp;IF(VLOOKUP(B400,属性中转表!A:G,7,FALSE)&gt;=50,VLOOKUP(A400,英雄数据表!A:K,9,0),IF(VLOOKUP(B400,属性中转表!A:G,7,FALSE)&gt;=25,VLOOKUP(A400,英雄数据表!A:K,5,0),""))</f>
        <v>"atk":600,"hp":10000,"undpspro":200,"pvpdpspro":150,"pvpundpspro":150,"speed":10</v>
      </c>
      <c r="J400" s="20" t="str">
        <f>IF(I400="","",属性中转表!$I$1&amp;(IF(VLOOKUP(B400,属性中转表!A:G,7,FALSE)=0,0,VLOOKUP(VLOOKUP(B400,属性中转表!A:G,7,FALSE),属性中转表!$K$2:$P$21,4,0)))+IFERROR(VLOOKUP(A400,英雄数据表!A:K,IF(武魂!B400&gt;=50,10,IF(武魂!B400&gt;=25,6)),0),0))</f>
        <v>,"dpspro":200</v>
      </c>
      <c r="K400" s="32" t="str">
        <f t="shared" si="28"/>
        <v>"atk":600,"hp":10000,"undpspro":200,"pvpdpspro":150,"pvpundpspro":150,"speed":10,"dpspro":200</v>
      </c>
      <c r="L400" s="20" t="str">
        <f>IF(B400&gt;=50,VLOOKUP(A400,英雄数据表!A:L,11,FALSE),IF(B400&gt;=25,VLOOKUP(A400,英雄数据表!A:L,7,0),""))</f>
        <v>"1110602004"</v>
      </c>
      <c r="M400" s="20" t="str">
        <f>IFERROR(VLOOKUP(B400,属性中转表!$K$2:$O$21,5,FALSE),"")</f>
        <v/>
      </c>
      <c r="N400" s="20" t="str">
        <f>IF(B400=25,VLOOKUP(A400,英雄数据表!A:L,8,FALSE),IF(B400=50,VLOOKUP(A400,英雄数据表!A:L,12,0),""))</f>
        <v/>
      </c>
    </row>
    <row r="401" spans="1:14" x14ac:dyDescent="0.3">
      <c r="A401" s="20">
        <v>11106</v>
      </c>
      <c r="B401" s="21">
        <v>100</v>
      </c>
      <c r="C401" s="21">
        <v>5</v>
      </c>
      <c r="D401" s="21">
        <v>50</v>
      </c>
      <c r="E401" s="20" t="str">
        <f>VLOOKUP(A401,英雄数据表!A:C,3,0)</f>
        <v>亡灵巨斧</v>
      </c>
      <c r="F401" s="20">
        <f t="shared" si="26"/>
        <v>11106</v>
      </c>
      <c r="G401" s="20">
        <f t="shared" si="27"/>
        <v>11106</v>
      </c>
      <c r="H401" s="21" t="str">
        <f>VLOOKUP(B401,属性中转表!A:F,6,FALSE)</f>
        <v>"hp":453600,"atk":12600</v>
      </c>
      <c r="I401" s="20" t="str">
        <f>IF(VLOOKUP(B401,属性中转表!A:G,7,FALSE)=0,"",VLOOKUP(VLOOKUP(B401,属性中转表!A:G,7,FALSE),属性中转表!$K$2:$P$21,6,0))&amp;IF(VLOOKUP(B401,属性中转表!A:G,7,FALSE)&gt;=50,VLOOKUP(A401,英雄数据表!A:K,9,0),IF(VLOOKUP(B401,属性中转表!A:G,7,FALSE)&gt;=25,VLOOKUP(A401,英雄数据表!A:K,5,0),""))</f>
        <v>"atk":900,"hp":15000,"undpspro":200,"pvpdpspro":150,"pvpundpspro":150,"speed":20</v>
      </c>
      <c r="J401" s="20" t="str">
        <f>IF(I401="","",属性中转表!$I$1&amp;(IF(VLOOKUP(B401,属性中转表!A:G,7,FALSE)=0,0,VLOOKUP(VLOOKUP(B401,属性中转表!A:G,7,FALSE),属性中转表!$K$2:$P$21,4,0)))+IFERROR(VLOOKUP(A401,英雄数据表!A:K,IF(武魂!B401&gt;=50,10,IF(武魂!B401&gt;=25,6)),0),0))</f>
        <v>,"dpspro":200</v>
      </c>
      <c r="K401" s="32" t="str">
        <f t="shared" si="28"/>
        <v>"atk":900,"hp":15000,"undpspro":200,"pvpdpspro":150,"pvpundpspro":150,"speed":20,"dpspro":200</v>
      </c>
      <c r="L401" s="20" t="str">
        <f>IF(B401&gt;=50,VLOOKUP(A401,英雄数据表!A:L,11,FALSE),IF(B401&gt;=25,VLOOKUP(A401,英雄数据表!A:L,7,0),""))</f>
        <v>"1110602004"</v>
      </c>
      <c r="M401" s="20" t="str">
        <f>IFERROR(VLOOKUP(B401,属性中转表!$K$2:$O$21,5,FALSE),"")</f>
        <v>"speed":10,"atk":300,"hp":5000</v>
      </c>
      <c r="N401" s="20" t="str">
        <f>IF(B401=25,VLOOKUP(A401,英雄数据表!A:L,8,FALSE),IF(B401=50,VLOOKUP(A401,英雄数据表!A:L,12,0),""))</f>
        <v/>
      </c>
    </row>
    <row r="402" spans="1:14" x14ac:dyDescent="0.3">
      <c r="A402" s="20">
        <v>12026</v>
      </c>
      <c r="B402" s="21">
        <f>IF(A402=A301,B301+1,1)</f>
        <v>1</v>
      </c>
      <c r="C402" s="21">
        <v>5</v>
      </c>
      <c r="D402" s="21">
        <f>VLOOKUP(A402,英雄数据表!A:D,4,0)</f>
        <v>1</v>
      </c>
      <c r="E402" s="20" t="str">
        <f>VLOOKUP(A402,英雄数据表!A:C,3,0)</f>
        <v>鲜血晶簇</v>
      </c>
      <c r="F402" s="20">
        <f t="shared" si="17"/>
        <v>12026</v>
      </c>
      <c r="G402" s="20">
        <f t="shared" si="18"/>
        <v>12026</v>
      </c>
      <c r="H402" s="21" t="str">
        <f>VLOOKUP(B402,属性中转表!A:F,6,FALSE)</f>
        <v>"hp":5400,"atk":150</v>
      </c>
      <c r="I402" s="20" t="str">
        <f>IF(VLOOKUP(B402,属性中转表!A:G,7,FALSE)=0,"",VLOOKUP(VLOOKUP(B402,属性中转表!A:G,7,FALSE),属性中转表!$K$2:$P$21,6,0))&amp;IF(VLOOKUP(B402,属性中转表!A:G,7,FALSE)&gt;=50,VLOOKUP(A402,英雄数据表!A:K,9,0),IF(VLOOKUP(B402,属性中转表!A:G,7,FALSE)&gt;=25,VLOOKUP(A402,英雄数据表!A:K,5,0),""))</f>
        <v/>
      </c>
      <c r="J402" s="20" t="str">
        <f>IF(I402="","",属性中转表!$I$1&amp;(IF(VLOOKUP(B402,属性中转表!A:G,7,FALSE)=0,0,VLOOKUP(VLOOKUP(B402,属性中转表!A:G,7,FALSE),属性中转表!$K$2:$P$21,4,0)))+IFERROR(VLOOKUP(A402,英雄数据表!A:K,IF(武魂!B402&gt;=50,10,IF(武魂!B402&gt;=25,6)),0),0))</f>
        <v/>
      </c>
      <c r="K402" s="32" t="str">
        <f t="shared" si="28"/>
        <v/>
      </c>
      <c r="L402" s="20" t="str">
        <f>IF(B402&gt;=50,VLOOKUP(A402,英雄数据表!A:L,11,FALSE),IF(B402&gt;=25,VLOOKUP(A402,英雄数据表!A:L,7,0),""))</f>
        <v/>
      </c>
      <c r="M402" s="20" t="str">
        <f>IFERROR(VLOOKUP(B402,属性中转表!$K$2:$O$21,5,FALSE),"")</f>
        <v/>
      </c>
      <c r="N402" s="20" t="str">
        <f>IF(B402=25,VLOOKUP(A402,英雄数据表!A:L,8,FALSE),IF(B402=50,VLOOKUP(A402,英雄数据表!A:L,12,0),""))</f>
        <v/>
      </c>
    </row>
    <row r="403" spans="1:14" x14ac:dyDescent="0.3">
      <c r="A403" s="20">
        <v>12026</v>
      </c>
      <c r="B403" s="21">
        <f t="shared" si="16"/>
        <v>2</v>
      </c>
      <c r="C403" s="21">
        <v>5</v>
      </c>
      <c r="D403" s="21">
        <f>VLOOKUP(A403,英雄数据表!A:D,4,0)</f>
        <v>1</v>
      </c>
      <c r="E403" s="20" t="str">
        <f>VLOOKUP(A403,英雄数据表!A:C,3,0)</f>
        <v>鲜血晶簇</v>
      </c>
      <c r="F403" s="20">
        <f t="shared" si="17"/>
        <v>12026</v>
      </c>
      <c r="G403" s="20">
        <f t="shared" si="18"/>
        <v>12026</v>
      </c>
      <c r="H403" s="21" t="str">
        <f>VLOOKUP(B403,属性中转表!A:F,6,FALSE)</f>
        <v>"hp":7200,"atk":200</v>
      </c>
      <c r="I403" s="20" t="str">
        <f>IF(VLOOKUP(B403,属性中转表!A:G,7,FALSE)=0,"",VLOOKUP(VLOOKUP(B403,属性中转表!A:G,7,FALSE),属性中转表!$K$2:$P$21,6,0))&amp;IF(VLOOKUP(B403,属性中转表!A:G,7,FALSE)&gt;=50,VLOOKUP(A403,英雄数据表!A:K,9,0),IF(VLOOKUP(B403,属性中转表!A:G,7,FALSE)&gt;=25,VLOOKUP(A403,英雄数据表!A:K,5,0),""))</f>
        <v/>
      </c>
      <c r="J403" s="20" t="str">
        <f>IF(I403="","",属性中转表!$I$1&amp;(IF(VLOOKUP(B403,属性中转表!A:G,7,FALSE)=0,0,VLOOKUP(VLOOKUP(B403,属性中转表!A:G,7,FALSE),属性中转表!$K$2:$P$21,4,0)))+IFERROR(VLOOKUP(A403,英雄数据表!A:K,IF(武魂!B403&gt;=50,10,IF(武魂!B403&gt;=25,6)),0),0))</f>
        <v/>
      </c>
      <c r="K403" s="32" t="str">
        <f t="shared" si="28"/>
        <v/>
      </c>
      <c r="L403" s="20" t="str">
        <f>IF(B403&gt;=50,VLOOKUP(A403,英雄数据表!A:L,11,FALSE),IF(B403&gt;=25,VLOOKUP(A403,英雄数据表!A:L,7,0),""))</f>
        <v/>
      </c>
      <c r="M403" s="20" t="str">
        <f>IFERROR(VLOOKUP(B403,属性中转表!$K$2:$O$21,5,FALSE),"")</f>
        <v/>
      </c>
      <c r="N403" s="20" t="str">
        <f>IF(B403=25,VLOOKUP(A403,英雄数据表!A:L,8,FALSE),IF(B403=50,VLOOKUP(A403,英雄数据表!A:L,12,0),""))</f>
        <v/>
      </c>
    </row>
    <row r="404" spans="1:14" x14ac:dyDescent="0.3">
      <c r="A404" s="20">
        <v>12026</v>
      </c>
      <c r="B404" s="21">
        <f t="shared" si="16"/>
        <v>3</v>
      </c>
      <c r="C404" s="21">
        <v>5</v>
      </c>
      <c r="D404" s="21">
        <f>VLOOKUP(A404,英雄数据表!A:D,4,0)</f>
        <v>1</v>
      </c>
      <c r="E404" s="20" t="str">
        <f>VLOOKUP(A404,英雄数据表!A:C,3,0)</f>
        <v>鲜血晶簇</v>
      </c>
      <c r="F404" s="20">
        <f t="shared" si="17"/>
        <v>12026</v>
      </c>
      <c r="G404" s="20">
        <f t="shared" si="18"/>
        <v>12026</v>
      </c>
      <c r="H404" s="21" t="str">
        <f>VLOOKUP(B404,属性中转表!A:F,6,FALSE)</f>
        <v>"hp":9000,"atk":250</v>
      </c>
      <c r="I404" s="20" t="str">
        <f>IF(VLOOKUP(B404,属性中转表!A:G,7,FALSE)=0,"",VLOOKUP(VLOOKUP(B404,属性中转表!A:G,7,FALSE),属性中转表!$K$2:$P$21,6,0))&amp;IF(VLOOKUP(B404,属性中转表!A:G,7,FALSE)&gt;=50,VLOOKUP(A404,英雄数据表!A:K,9,0),IF(VLOOKUP(B404,属性中转表!A:G,7,FALSE)&gt;=25,VLOOKUP(A404,英雄数据表!A:K,5,0),""))</f>
        <v/>
      </c>
      <c r="J404" s="20" t="str">
        <f>IF(I404="","",属性中转表!$I$1&amp;(IF(VLOOKUP(B404,属性中转表!A:G,7,FALSE)=0,0,VLOOKUP(VLOOKUP(B404,属性中转表!A:G,7,FALSE),属性中转表!$K$2:$P$21,4,0)))+IFERROR(VLOOKUP(A404,英雄数据表!A:K,IF(武魂!B404&gt;=50,10,IF(武魂!B404&gt;=25,6)),0),0))</f>
        <v/>
      </c>
      <c r="K404" s="32" t="str">
        <f t="shared" si="28"/>
        <v/>
      </c>
      <c r="L404" s="20" t="str">
        <f>IF(B404&gt;=50,VLOOKUP(A404,英雄数据表!A:L,11,FALSE),IF(B404&gt;=25,VLOOKUP(A404,英雄数据表!A:L,7,0),""))</f>
        <v/>
      </c>
      <c r="M404" s="20" t="str">
        <f>IFERROR(VLOOKUP(B404,属性中转表!$K$2:$O$21,5,FALSE),"")</f>
        <v/>
      </c>
      <c r="N404" s="20" t="str">
        <f>IF(B404=25,VLOOKUP(A404,英雄数据表!A:L,8,FALSE),IF(B404=50,VLOOKUP(A404,英雄数据表!A:L,12,0),""))</f>
        <v/>
      </c>
    </row>
    <row r="405" spans="1:14" x14ac:dyDescent="0.3">
      <c r="A405" s="20">
        <v>12026</v>
      </c>
      <c r="B405" s="21">
        <f t="shared" si="16"/>
        <v>4</v>
      </c>
      <c r="C405" s="21">
        <v>5</v>
      </c>
      <c r="D405" s="21">
        <f>VLOOKUP(A405,英雄数据表!A:D,4,0)</f>
        <v>1</v>
      </c>
      <c r="E405" s="20" t="str">
        <f>VLOOKUP(A405,英雄数据表!A:C,3,0)</f>
        <v>鲜血晶簇</v>
      </c>
      <c r="F405" s="20">
        <f t="shared" si="17"/>
        <v>12026</v>
      </c>
      <c r="G405" s="20">
        <f t="shared" si="18"/>
        <v>12026</v>
      </c>
      <c r="H405" s="21" t="str">
        <f>VLOOKUP(B405,属性中转表!A:F,6,FALSE)</f>
        <v>"hp":10800,"atk":300</v>
      </c>
      <c r="I405" s="20" t="str">
        <f>IF(VLOOKUP(B405,属性中转表!A:G,7,FALSE)=0,"",VLOOKUP(VLOOKUP(B405,属性中转表!A:G,7,FALSE),属性中转表!$K$2:$P$21,6,0))&amp;IF(VLOOKUP(B405,属性中转表!A:G,7,FALSE)&gt;=50,VLOOKUP(A405,英雄数据表!A:K,9,0),IF(VLOOKUP(B405,属性中转表!A:G,7,FALSE)&gt;=25,VLOOKUP(A405,英雄数据表!A:K,5,0),""))</f>
        <v/>
      </c>
      <c r="J405" s="20" t="str">
        <f>IF(I405="","",属性中转表!$I$1&amp;(IF(VLOOKUP(B405,属性中转表!A:G,7,FALSE)=0,0,VLOOKUP(VLOOKUP(B405,属性中转表!A:G,7,FALSE),属性中转表!$K$2:$P$21,4,0)))+IFERROR(VLOOKUP(A405,英雄数据表!A:K,IF(武魂!B405&gt;=50,10,IF(武魂!B405&gt;=25,6)),0),0))</f>
        <v/>
      </c>
      <c r="K405" s="32" t="str">
        <f t="shared" si="28"/>
        <v/>
      </c>
      <c r="L405" s="20" t="str">
        <f>IF(B405&gt;=50,VLOOKUP(A405,英雄数据表!A:L,11,FALSE),IF(B405&gt;=25,VLOOKUP(A405,英雄数据表!A:L,7,0),""))</f>
        <v/>
      </c>
      <c r="M405" s="20" t="str">
        <f>IFERROR(VLOOKUP(B405,属性中转表!$K$2:$O$21,5,FALSE),"")</f>
        <v/>
      </c>
      <c r="N405" s="20" t="str">
        <f>IF(B405=25,VLOOKUP(A405,英雄数据表!A:L,8,FALSE),IF(B405=50,VLOOKUP(A405,英雄数据表!A:L,12,0),""))</f>
        <v/>
      </c>
    </row>
    <row r="406" spans="1:14" x14ac:dyDescent="0.3">
      <c r="A406" s="20">
        <v>12026</v>
      </c>
      <c r="B406" s="21">
        <f t="shared" si="16"/>
        <v>5</v>
      </c>
      <c r="C406" s="21">
        <v>5</v>
      </c>
      <c r="D406" s="21">
        <f>VLOOKUP(A406,英雄数据表!A:D,4,0)</f>
        <v>1</v>
      </c>
      <c r="E406" s="20" t="str">
        <f>VLOOKUP(A406,英雄数据表!A:C,3,0)</f>
        <v>鲜血晶簇</v>
      </c>
      <c r="F406" s="20">
        <f t="shared" si="17"/>
        <v>12026</v>
      </c>
      <c r="G406" s="20">
        <f t="shared" si="18"/>
        <v>12026</v>
      </c>
      <c r="H406" s="21" t="str">
        <f>VLOOKUP(B406,属性中转表!A:F,6,FALSE)</f>
        <v>"hp":12600,"atk":350</v>
      </c>
      <c r="I406" s="20" t="str">
        <f>IF(VLOOKUP(B406,属性中转表!A:G,7,FALSE)=0,"",VLOOKUP(VLOOKUP(B406,属性中转表!A:G,7,FALSE),属性中转表!$K$2:$P$21,6,0))&amp;IF(VLOOKUP(B406,属性中转表!A:G,7,FALSE)&gt;=50,VLOOKUP(A406,英雄数据表!A:K,9,0),IF(VLOOKUP(B406,属性中转表!A:G,7,FALSE)&gt;=25,VLOOKUP(A406,英雄数据表!A:K,5,0),""))</f>
        <v>"atk":300</v>
      </c>
      <c r="J406" s="20" t="str">
        <f>IF(I406="","",属性中转表!$I$1&amp;(IF(VLOOKUP(B406,属性中转表!A:G,7,FALSE)=0,0,VLOOKUP(VLOOKUP(B406,属性中转表!A:G,7,FALSE),属性中转表!$K$2:$P$21,4,0)))+IFERROR(VLOOKUP(A406,英雄数据表!A:K,IF(武魂!B406&gt;=50,10,IF(武魂!B406&gt;=25,6)),0),0))</f>
        <v>,"dpspro":0</v>
      </c>
      <c r="K406" s="32" t="str">
        <f t="shared" si="28"/>
        <v>"atk":300,"dpspro":0</v>
      </c>
      <c r="L406" s="20" t="str">
        <f>IF(B406&gt;=50,VLOOKUP(A406,英雄数据表!A:L,11,FALSE),IF(B406&gt;=25,VLOOKUP(A406,英雄数据表!A:L,7,0),""))</f>
        <v/>
      </c>
      <c r="M406" s="20" t="str">
        <f>IFERROR(VLOOKUP(B406,属性中转表!$K$2:$O$21,5,FALSE),"")</f>
        <v>"atk":300</v>
      </c>
      <c r="N406" s="20" t="str">
        <f>IF(B406=25,VLOOKUP(A406,英雄数据表!A:L,8,FALSE),IF(B406=50,VLOOKUP(A406,英雄数据表!A:L,12,0),""))</f>
        <v/>
      </c>
    </row>
    <row r="407" spans="1:14" x14ac:dyDescent="0.3">
      <c r="A407" s="20">
        <v>12026</v>
      </c>
      <c r="B407" s="21">
        <f t="shared" si="16"/>
        <v>6</v>
      </c>
      <c r="C407" s="21">
        <v>5</v>
      </c>
      <c r="D407" s="21">
        <f>VLOOKUP(A407,英雄数据表!A:D,4,0)</f>
        <v>1</v>
      </c>
      <c r="E407" s="20" t="str">
        <f>VLOOKUP(A407,英雄数据表!A:C,3,0)</f>
        <v>鲜血晶簇</v>
      </c>
      <c r="F407" s="20">
        <f t="shared" si="17"/>
        <v>12026</v>
      </c>
      <c r="G407" s="20">
        <f t="shared" si="18"/>
        <v>12026</v>
      </c>
      <c r="H407" s="21" t="str">
        <f>VLOOKUP(B407,属性中转表!A:F,6,FALSE)</f>
        <v>"hp":14400,"atk":400</v>
      </c>
      <c r="I407" s="20" t="str">
        <f>IF(VLOOKUP(B407,属性中转表!A:G,7,FALSE)=0,"",VLOOKUP(VLOOKUP(B407,属性中转表!A:G,7,FALSE),属性中转表!$K$2:$P$21,6,0))&amp;IF(VLOOKUP(B407,属性中转表!A:G,7,FALSE)&gt;=50,VLOOKUP(A407,英雄数据表!A:K,9,0),IF(VLOOKUP(B407,属性中转表!A:G,7,FALSE)&gt;=25,VLOOKUP(A407,英雄数据表!A:K,5,0),""))</f>
        <v>"atk":300</v>
      </c>
      <c r="J407" s="20" t="str">
        <f>IF(I407="","",属性中转表!$I$1&amp;(IF(VLOOKUP(B407,属性中转表!A:G,7,FALSE)=0,0,VLOOKUP(VLOOKUP(B407,属性中转表!A:G,7,FALSE),属性中转表!$K$2:$P$21,4,0)))+IFERROR(VLOOKUP(A407,英雄数据表!A:K,IF(武魂!B407&gt;=50,10,IF(武魂!B407&gt;=25,6)),0),0))</f>
        <v>,"dpspro":0</v>
      </c>
      <c r="K407" s="32" t="str">
        <f t="shared" si="28"/>
        <v>"atk":300,"dpspro":0</v>
      </c>
      <c r="L407" s="20" t="str">
        <f>IF(B407&gt;=50,VLOOKUP(A407,英雄数据表!A:L,11,FALSE),IF(B407&gt;=25,VLOOKUP(A407,英雄数据表!A:L,7,0),""))</f>
        <v/>
      </c>
      <c r="M407" s="20" t="str">
        <f>IFERROR(VLOOKUP(B407,属性中转表!$K$2:$O$21,5,FALSE),"")</f>
        <v/>
      </c>
      <c r="N407" s="20" t="str">
        <f>IF(B407=25,VLOOKUP(A407,英雄数据表!A:L,8,FALSE),IF(B407=50,VLOOKUP(A407,英雄数据表!A:L,12,0),""))</f>
        <v/>
      </c>
    </row>
    <row r="408" spans="1:14" x14ac:dyDescent="0.3">
      <c r="A408" s="20">
        <v>12026</v>
      </c>
      <c r="B408" s="21">
        <f t="shared" si="16"/>
        <v>7</v>
      </c>
      <c r="C408" s="21">
        <v>5</v>
      </c>
      <c r="D408" s="21">
        <f>VLOOKUP(A408,英雄数据表!A:D,4,0)</f>
        <v>1</v>
      </c>
      <c r="E408" s="20" t="str">
        <f>VLOOKUP(A408,英雄数据表!A:C,3,0)</f>
        <v>鲜血晶簇</v>
      </c>
      <c r="F408" s="20">
        <f t="shared" si="17"/>
        <v>12026</v>
      </c>
      <c r="G408" s="20">
        <f t="shared" si="18"/>
        <v>12026</v>
      </c>
      <c r="H408" s="21" t="str">
        <f>VLOOKUP(B408,属性中转表!A:F,6,FALSE)</f>
        <v>"hp":16200,"atk":450</v>
      </c>
      <c r="I408" s="20" t="str">
        <f>IF(VLOOKUP(B408,属性中转表!A:G,7,FALSE)=0,"",VLOOKUP(VLOOKUP(B408,属性中转表!A:G,7,FALSE),属性中转表!$K$2:$P$21,6,0))&amp;IF(VLOOKUP(B408,属性中转表!A:G,7,FALSE)&gt;=50,VLOOKUP(A408,英雄数据表!A:K,9,0),IF(VLOOKUP(B408,属性中转表!A:G,7,FALSE)&gt;=25,VLOOKUP(A408,英雄数据表!A:K,5,0),""))</f>
        <v>"atk":300</v>
      </c>
      <c r="J408" s="20" t="str">
        <f>IF(I408="","",属性中转表!$I$1&amp;(IF(VLOOKUP(B408,属性中转表!A:G,7,FALSE)=0,0,VLOOKUP(VLOOKUP(B408,属性中转表!A:G,7,FALSE),属性中转表!$K$2:$P$21,4,0)))+IFERROR(VLOOKUP(A408,英雄数据表!A:K,IF(武魂!B408&gt;=50,10,IF(武魂!B408&gt;=25,6)),0),0))</f>
        <v>,"dpspro":0</v>
      </c>
      <c r="K408" s="32" t="str">
        <f t="shared" si="28"/>
        <v>"atk":300,"dpspro":0</v>
      </c>
      <c r="L408" s="20" t="str">
        <f>IF(B408&gt;=50,VLOOKUP(A408,英雄数据表!A:L,11,FALSE),IF(B408&gt;=25,VLOOKUP(A408,英雄数据表!A:L,7,0),""))</f>
        <v/>
      </c>
      <c r="M408" s="20" t="str">
        <f>IFERROR(VLOOKUP(B408,属性中转表!$K$2:$O$21,5,FALSE),"")</f>
        <v/>
      </c>
      <c r="N408" s="20" t="str">
        <f>IF(B408=25,VLOOKUP(A408,英雄数据表!A:L,8,FALSE),IF(B408=50,VLOOKUP(A408,英雄数据表!A:L,12,0),""))</f>
        <v/>
      </c>
    </row>
    <row r="409" spans="1:14" x14ac:dyDescent="0.3">
      <c r="A409" s="20">
        <v>12026</v>
      </c>
      <c r="B409" s="21">
        <f t="shared" si="16"/>
        <v>8</v>
      </c>
      <c r="C409" s="21">
        <v>5</v>
      </c>
      <c r="D409" s="21">
        <f>VLOOKUP(A409,英雄数据表!A:D,4,0)</f>
        <v>1</v>
      </c>
      <c r="E409" s="20" t="str">
        <f>VLOOKUP(A409,英雄数据表!A:C,3,0)</f>
        <v>鲜血晶簇</v>
      </c>
      <c r="F409" s="20">
        <f t="shared" si="17"/>
        <v>12026</v>
      </c>
      <c r="G409" s="20">
        <f t="shared" si="18"/>
        <v>12026</v>
      </c>
      <c r="H409" s="21" t="str">
        <f>VLOOKUP(B409,属性中转表!A:F,6,FALSE)</f>
        <v>"hp":18000,"atk":500</v>
      </c>
      <c r="I409" s="20" t="str">
        <f>IF(VLOOKUP(B409,属性中转表!A:G,7,FALSE)=0,"",VLOOKUP(VLOOKUP(B409,属性中转表!A:G,7,FALSE),属性中转表!$K$2:$P$21,6,0))&amp;IF(VLOOKUP(B409,属性中转表!A:G,7,FALSE)&gt;=50,VLOOKUP(A409,英雄数据表!A:K,9,0),IF(VLOOKUP(B409,属性中转表!A:G,7,FALSE)&gt;=25,VLOOKUP(A409,英雄数据表!A:K,5,0),""))</f>
        <v>"atk":300</v>
      </c>
      <c r="J409" s="20" t="str">
        <f>IF(I409="","",属性中转表!$I$1&amp;(IF(VLOOKUP(B409,属性中转表!A:G,7,FALSE)=0,0,VLOOKUP(VLOOKUP(B409,属性中转表!A:G,7,FALSE),属性中转表!$K$2:$P$21,4,0)))+IFERROR(VLOOKUP(A409,英雄数据表!A:K,IF(武魂!B409&gt;=50,10,IF(武魂!B409&gt;=25,6)),0),0))</f>
        <v>,"dpspro":0</v>
      </c>
      <c r="K409" s="32" t="str">
        <f t="shared" si="28"/>
        <v>"atk":300,"dpspro":0</v>
      </c>
      <c r="L409" s="20" t="str">
        <f>IF(B409&gt;=50,VLOOKUP(A409,英雄数据表!A:L,11,FALSE),IF(B409&gt;=25,VLOOKUP(A409,英雄数据表!A:L,7,0),""))</f>
        <v/>
      </c>
      <c r="M409" s="20" t="str">
        <f>IFERROR(VLOOKUP(B409,属性中转表!$K$2:$O$21,5,FALSE),"")</f>
        <v/>
      </c>
      <c r="N409" s="20" t="str">
        <f>IF(B409=25,VLOOKUP(A409,英雄数据表!A:L,8,FALSE),IF(B409=50,VLOOKUP(A409,英雄数据表!A:L,12,0),""))</f>
        <v/>
      </c>
    </row>
    <row r="410" spans="1:14" x14ac:dyDescent="0.3">
      <c r="A410" s="20">
        <v>12026</v>
      </c>
      <c r="B410" s="21">
        <f t="shared" si="16"/>
        <v>9</v>
      </c>
      <c r="C410" s="21">
        <v>5</v>
      </c>
      <c r="D410" s="21">
        <f>VLOOKUP(A410,英雄数据表!A:D,4,0)</f>
        <v>1</v>
      </c>
      <c r="E410" s="20" t="str">
        <f>VLOOKUP(A410,英雄数据表!A:C,3,0)</f>
        <v>鲜血晶簇</v>
      </c>
      <c r="F410" s="20">
        <f t="shared" si="17"/>
        <v>12026</v>
      </c>
      <c r="G410" s="20">
        <f t="shared" si="18"/>
        <v>12026</v>
      </c>
      <c r="H410" s="21" t="str">
        <f>VLOOKUP(B410,属性中转表!A:F,6,FALSE)</f>
        <v>"hp":19800,"atk":550</v>
      </c>
      <c r="I410" s="20" t="str">
        <f>IF(VLOOKUP(B410,属性中转表!A:G,7,FALSE)=0,"",VLOOKUP(VLOOKUP(B410,属性中转表!A:G,7,FALSE),属性中转表!$K$2:$P$21,6,0))&amp;IF(VLOOKUP(B410,属性中转表!A:G,7,FALSE)&gt;=50,VLOOKUP(A410,英雄数据表!A:K,9,0),IF(VLOOKUP(B410,属性中转表!A:G,7,FALSE)&gt;=25,VLOOKUP(A410,英雄数据表!A:K,5,0),""))</f>
        <v>"atk":300</v>
      </c>
      <c r="J410" s="20" t="str">
        <f>IF(I410="","",属性中转表!$I$1&amp;(IF(VLOOKUP(B410,属性中转表!A:G,7,FALSE)=0,0,VLOOKUP(VLOOKUP(B410,属性中转表!A:G,7,FALSE),属性中转表!$K$2:$P$21,4,0)))+IFERROR(VLOOKUP(A410,英雄数据表!A:K,IF(武魂!B410&gt;=50,10,IF(武魂!B410&gt;=25,6)),0),0))</f>
        <v>,"dpspro":0</v>
      </c>
      <c r="K410" s="32" t="str">
        <f t="shared" si="28"/>
        <v>"atk":300,"dpspro":0</v>
      </c>
      <c r="L410" s="20" t="str">
        <f>IF(B410&gt;=50,VLOOKUP(A410,英雄数据表!A:L,11,FALSE),IF(B410&gt;=25,VLOOKUP(A410,英雄数据表!A:L,7,0),""))</f>
        <v/>
      </c>
      <c r="M410" s="20" t="str">
        <f>IFERROR(VLOOKUP(B410,属性中转表!$K$2:$O$21,5,FALSE),"")</f>
        <v/>
      </c>
      <c r="N410" s="20" t="str">
        <f>IF(B410=25,VLOOKUP(A410,英雄数据表!A:L,8,FALSE),IF(B410=50,VLOOKUP(A410,英雄数据表!A:L,12,0),""))</f>
        <v/>
      </c>
    </row>
    <row r="411" spans="1:14" x14ac:dyDescent="0.3">
      <c r="A411" s="20">
        <v>12026</v>
      </c>
      <c r="B411" s="21">
        <f t="shared" si="16"/>
        <v>10</v>
      </c>
      <c r="C411" s="21">
        <v>5</v>
      </c>
      <c r="D411" s="21">
        <f>VLOOKUP(A411,英雄数据表!A:D,4,0)</f>
        <v>1</v>
      </c>
      <c r="E411" s="20" t="str">
        <f>VLOOKUP(A411,英雄数据表!A:C,3,0)</f>
        <v>鲜血晶簇</v>
      </c>
      <c r="F411" s="20">
        <f t="shared" si="17"/>
        <v>12026</v>
      </c>
      <c r="G411" s="20">
        <f t="shared" si="18"/>
        <v>12026</v>
      </c>
      <c r="H411" s="21" t="str">
        <f>VLOOKUP(B411,属性中转表!A:F,6,FALSE)</f>
        <v>"hp":21600,"atk":600</v>
      </c>
      <c r="I411" s="20" t="str">
        <f>IF(VLOOKUP(B411,属性中转表!A:G,7,FALSE)=0,"",VLOOKUP(VLOOKUP(B411,属性中转表!A:G,7,FALSE),属性中转表!$K$2:$P$21,6,0))&amp;IF(VLOOKUP(B411,属性中转表!A:G,7,FALSE)&gt;=50,VLOOKUP(A411,英雄数据表!A:K,9,0),IF(VLOOKUP(B411,属性中转表!A:G,7,FALSE)&gt;=25,VLOOKUP(A411,英雄数据表!A:K,5,0),""))</f>
        <v>"atk":300,"hp":5000</v>
      </c>
      <c r="J411" s="20" t="str">
        <f>IF(I411="","",属性中转表!$I$1&amp;(IF(VLOOKUP(B411,属性中转表!A:G,7,FALSE)=0,0,VLOOKUP(VLOOKUP(B411,属性中转表!A:G,7,FALSE),属性中转表!$K$2:$P$21,4,0)))+IFERROR(VLOOKUP(A411,英雄数据表!A:K,IF(武魂!B411&gt;=50,10,IF(武魂!B411&gt;=25,6)),0),0))</f>
        <v>,"dpspro":0</v>
      </c>
      <c r="K411" s="32" t="str">
        <f t="shared" si="28"/>
        <v>"atk":300,"hp":5000,"dpspro":0</v>
      </c>
      <c r="L411" s="20" t="str">
        <f>IF(B411&gt;=50,VLOOKUP(A411,英雄数据表!A:L,11,FALSE),IF(B411&gt;=25,VLOOKUP(A411,英雄数据表!A:L,7,0),""))</f>
        <v/>
      </c>
      <c r="M411" s="20" t="str">
        <f>IFERROR(VLOOKUP(B411,属性中转表!$K$2:$O$21,5,FALSE),"")</f>
        <v>"hp":5000</v>
      </c>
      <c r="N411" s="20" t="str">
        <f>IF(B411=25,VLOOKUP(A411,英雄数据表!A:L,8,FALSE),IF(B411=50,VLOOKUP(A411,英雄数据表!A:L,12,0),""))</f>
        <v/>
      </c>
    </row>
    <row r="412" spans="1:14" x14ac:dyDescent="0.3">
      <c r="A412" s="20">
        <v>12026</v>
      </c>
      <c r="B412" s="21">
        <f t="shared" si="16"/>
        <v>11</v>
      </c>
      <c r="C412" s="21">
        <v>5</v>
      </c>
      <c r="D412" s="21">
        <f>VLOOKUP(A412,英雄数据表!A:D,4,0)</f>
        <v>1</v>
      </c>
      <c r="E412" s="20" t="str">
        <f>VLOOKUP(A412,英雄数据表!A:C,3,0)</f>
        <v>鲜血晶簇</v>
      </c>
      <c r="F412" s="20">
        <f t="shared" si="17"/>
        <v>12026</v>
      </c>
      <c r="G412" s="20">
        <f t="shared" si="18"/>
        <v>12026</v>
      </c>
      <c r="H412" s="21" t="str">
        <f>VLOOKUP(B412,属性中转表!A:F,6,FALSE)</f>
        <v>"hp":24300,"atk":675</v>
      </c>
      <c r="I412" s="20" t="str">
        <f>IF(VLOOKUP(B412,属性中转表!A:G,7,FALSE)=0,"",VLOOKUP(VLOOKUP(B412,属性中转表!A:G,7,FALSE),属性中转表!$K$2:$P$21,6,0))&amp;IF(VLOOKUP(B412,属性中转表!A:G,7,FALSE)&gt;=50,VLOOKUP(A412,英雄数据表!A:K,9,0),IF(VLOOKUP(B412,属性中转表!A:G,7,FALSE)&gt;=25,VLOOKUP(A412,英雄数据表!A:K,5,0),""))</f>
        <v>"atk":300,"hp":5000</v>
      </c>
      <c r="J412" s="20" t="str">
        <f>IF(I412="","",属性中转表!$I$1&amp;(IF(VLOOKUP(B412,属性中转表!A:G,7,FALSE)=0,0,VLOOKUP(VLOOKUP(B412,属性中转表!A:G,7,FALSE),属性中转表!$K$2:$P$21,4,0)))+IFERROR(VLOOKUP(A412,英雄数据表!A:K,IF(武魂!B412&gt;=50,10,IF(武魂!B412&gt;=25,6)),0),0))</f>
        <v>,"dpspro":0</v>
      </c>
      <c r="K412" s="32" t="str">
        <f t="shared" si="28"/>
        <v>"atk":300,"hp":5000,"dpspro":0</v>
      </c>
      <c r="L412" s="20" t="str">
        <f>IF(B412&gt;=50,VLOOKUP(A412,英雄数据表!A:L,11,FALSE),IF(B412&gt;=25,VLOOKUP(A412,英雄数据表!A:L,7,0),""))</f>
        <v/>
      </c>
      <c r="M412" s="20" t="str">
        <f>IFERROR(VLOOKUP(B412,属性中转表!$K$2:$O$21,5,FALSE),"")</f>
        <v/>
      </c>
      <c r="N412" s="20" t="str">
        <f>IF(B412=25,VLOOKUP(A412,英雄数据表!A:L,8,FALSE),IF(B412=50,VLOOKUP(A412,英雄数据表!A:L,12,0),""))</f>
        <v/>
      </c>
    </row>
    <row r="413" spans="1:14" x14ac:dyDescent="0.3">
      <c r="A413" s="20">
        <v>12026</v>
      </c>
      <c r="B413" s="21">
        <f t="shared" si="16"/>
        <v>12</v>
      </c>
      <c r="C413" s="21">
        <v>5</v>
      </c>
      <c r="D413" s="21">
        <f>VLOOKUP(A413,英雄数据表!A:D,4,0)</f>
        <v>1</v>
      </c>
      <c r="E413" s="20" t="str">
        <f>VLOOKUP(A413,英雄数据表!A:C,3,0)</f>
        <v>鲜血晶簇</v>
      </c>
      <c r="F413" s="20">
        <f t="shared" si="17"/>
        <v>12026</v>
      </c>
      <c r="G413" s="20">
        <f t="shared" si="18"/>
        <v>12026</v>
      </c>
      <c r="H413" s="21" t="str">
        <f>VLOOKUP(B413,属性中转表!A:F,6,FALSE)</f>
        <v>"hp":27000,"atk":750</v>
      </c>
      <c r="I413" s="20" t="str">
        <f>IF(VLOOKUP(B413,属性中转表!A:G,7,FALSE)=0,"",VLOOKUP(VLOOKUP(B413,属性中转表!A:G,7,FALSE),属性中转表!$K$2:$P$21,6,0))&amp;IF(VLOOKUP(B413,属性中转表!A:G,7,FALSE)&gt;=50,VLOOKUP(A413,英雄数据表!A:K,9,0),IF(VLOOKUP(B413,属性中转表!A:G,7,FALSE)&gt;=25,VLOOKUP(A413,英雄数据表!A:K,5,0),""))</f>
        <v>"atk":300,"hp":5000</v>
      </c>
      <c r="J413" s="20" t="str">
        <f>IF(I413="","",属性中转表!$I$1&amp;(IF(VLOOKUP(B413,属性中转表!A:G,7,FALSE)=0,0,VLOOKUP(VLOOKUP(B413,属性中转表!A:G,7,FALSE),属性中转表!$K$2:$P$21,4,0)))+IFERROR(VLOOKUP(A413,英雄数据表!A:K,IF(武魂!B413&gt;=50,10,IF(武魂!B413&gt;=25,6)),0),0))</f>
        <v>,"dpspro":0</v>
      </c>
      <c r="K413" s="32" t="str">
        <f t="shared" si="28"/>
        <v>"atk":300,"hp":5000,"dpspro":0</v>
      </c>
      <c r="L413" s="20" t="str">
        <f>IF(B413&gt;=50,VLOOKUP(A413,英雄数据表!A:L,11,FALSE),IF(B413&gt;=25,VLOOKUP(A413,英雄数据表!A:L,7,0),""))</f>
        <v/>
      </c>
      <c r="M413" s="20" t="str">
        <f>IFERROR(VLOOKUP(B413,属性中转表!$K$2:$O$21,5,FALSE),"")</f>
        <v/>
      </c>
      <c r="N413" s="20" t="str">
        <f>IF(B413=25,VLOOKUP(A413,英雄数据表!A:L,8,FALSE),IF(B413=50,VLOOKUP(A413,英雄数据表!A:L,12,0),""))</f>
        <v/>
      </c>
    </row>
    <row r="414" spans="1:14" x14ac:dyDescent="0.3">
      <c r="A414" s="20">
        <v>12026</v>
      </c>
      <c r="B414" s="21">
        <f t="shared" si="16"/>
        <v>13</v>
      </c>
      <c r="C414" s="21">
        <v>5</v>
      </c>
      <c r="D414" s="21">
        <f>VLOOKUP(A414,英雄数据表!A:D,4,0)</f>
        <v>1</v>
      </c>
      <c r="E414" s="20" t="str">
        <f>VLOOKUP(A414,英雄数据表!A:C,3,0)</f>
        <v>鲜血晶簇</v>
      </c>
      <c r="F414" s="20">
        <f t="shared" si="17"/>
        <v>12026</v>
      </c>
      <c r="G414" s="20">
        <f t="shared" si="18"/>
        <v>12026</v>
      </c>
      <c r="H414" s="21" t="str">
        <f>VLOOKUP(B414,属性中转表!A:F,6,FALSE)</f>
        <v>"hp":29700,"atk":825</v>
      </c>
      <c r="I414" s="20" t="str">
        <f>IF(VLOOKUP(B414,属性中转表!A:G,7,FALSE)=0,"",VLOOKUP(VLOOKUP(B414,属性中转表!A:G,7,FALSE),属性中转表!$K$2:$P$21,6,0))&amp;IF(VLOOKUP(B414,属性中转表!A:G,7,FALSE)&gt;=50,VLOOKUP(A414,英雄数据表!A:K,9,0),IF(VLOOKUP(B414,属性中转表!A:G,7,FALSE)&gt;=25,VLOOKUP(A414,英雄数据表!A:K,5,0),""))</f>
        <v>"atk":300,"hp":5000</v>
      </c>
      <c r="J414" s="20" t="str">
        <f>IF(I414="","",属性中转表!$I$1&amp;(IF(VLOOKUP(B414,属性中转表!A:G,7,FALSE)=0,0,VLOOKUP(VLOOKUP(B414,属性中转表!A:G,7,FALSE),属性中转表!$K$2:$P$21,4,0)))+IFERROR(VLOOKUP(A414,英雄数据表!A:K,IF(武魂!B414&gt;=50,10,IF(武魂!B414&gt;=25,6)),0),0))</f>
        <v>,"dpspro":0</v>
      </c>
      <c r="K414" s="32" t="str">
        <f t="shared" si="28"/>
        <v>"atk":300,"hp":5000,"dpspro":0</v>
      </c>
      <c r="L414" s="20" t="str">
        <f>IF(B414&gt;=50,VLOOKUP(A414,英雄数据表!A:L,11,FALSE),IF(B414&gt;=25,VLOOKUP(A414,英雄数据表!A:L,7,0),""))</f>
        <v/>
      </c>
      <c r="M414" s="20" t="str">
        <f>IFERROR(VLOOKUP(B414,属性中转表!$K$2:$O$21,5,FALSE),"")</f>
        <v/>
      </c>
      <c r="N414" s="20" t="str">
        <f>IF(B414=25,VLOOKUP(A414,英雄数据表!A:L,8,FALSE),IF(B414=50,VLOOKUP(A414,英雄数据表!A:L,12,0),""))</f>
        <v/>
      </c>
    </row>
    <row r="415" spans="1:14" x14ac:dyDescent="0.3">
      <c r="A415" s="20">
        <v>12026</v>
      </c>
      <c r="B415" s="21">
        <f t="shared" si="16"/>
        <v>14</v>
      </c>
      <c r="C415" s="21">
        <v>5</v>
      </c>
      <c r="D415" s="21">
        <f>VLOOKUP(A415,英雄数据表!A:D,4,0)</f>
        <v>1</v>
      </c>
      <c r="E415" s="20" t="str">
        <f>VLOOKUP(A415,英雄数据表!A:C,3,0)</f>
        <v>鲜血晶簇</v>
      </c>
      <c r="F415" s="20">
        <f t="shared" si="17"/>
        <v>12026</v>
      </c>
      <c r="G415" s="20">
        <f t="shared" si="18"/>
        <v>12026</v>
      </c>
      <c r="H415" s="21" t="str">
        <f>VLOOKUP(B415,属性中转表!A:F,6,FALSE)</f>
        <v>"hp":32400,"atk":900</v>
      </c>
      <c r="I415" s="20" t="str">
        <f>IF(VLOOKUP(B415,属性中转表!A:G,7,FALSE)=0,"",VLOOKUP(VLOOKUP(B415,属性中转表!A:G,7,FALSE),属性中转表!$K$2:$P$21,6,0))&amp;IF(VLOOKUP(B415,属性中转表!A:G,7,FALSE)&gt;=50,VLOOKUP(A415,英雄数据表!A:K,9,0),IF(VLOOKUP(B415,属性中转表!A:G,7,FALSE)&gt;=25,VLOOKUP(A415,英雄数据表!A:K,5,0),""))</f>
        <v>"atk":300,"hp":5000</v>
      </c>
      <c r="J415" s="20" t="str">
        <f>IF(I415="","",属性中转表!$I$1&amp;(IF(VLOOKUP(B415,属性中转表!A:G,7,FALSE)=0,0,VLOOKUP(VLOOKUP(B415,属性中转表!A:G,7,FALSE),属性中转表!$K$2:$P$21,4,0)))+IFERROR(VLOOKUP(A415,英雄数据表!A:K,IF(武魂!B415&gt;=50,10,IF(武魂!B415&gt;=25,6)),0),0))</f>
        <v>,"dpspro":0</v>
      </c>
      <c r="K415" s="32" t="str">
        <f t="shared" si="28"/>
        <v>"atk":300,"hp":5000,"dpspro":0</v>
      </c>
      <c r="L415" s="20" t="str">
        <f>IF(B415&gt;=50,VLOOKUP(A415,英雄数据表!A:L,11,FALSE),IF(B415&gt;=25,VLOOKUP(A415,英雄数据表!A:L,7,0),""))</f>
        <v/>
      </c>
      <c r="M415" s="20" t="str">
        <f>IFERROR(VLOOKUP(B415,属性中转表!$K$2:$O$21,5,FALSE),"")</f>
        <v/>
      </c>
      <c r="N415" s="20" t="str">
        <f>IF(B415=25,VLOOKUP(A415,英雄数据表!A:L,8,FALSE),IF(B415=50,VLOOKUP(A415,英雄数据表!A:L,12,0),""))</f>
        <v/>
      </c>
    </row>
    <row r="416" spans="1:14" x14ac:dyDescent="0.3">
      <c r="A416" s="20">
        <v>12026</v>
      </c>
      <c r="B416" s="21">
        <f t="shared" si="16"/>
        <v>15</v>
      </c>
      <c r="C416" s="21">
        <v>5</v>
      </c>
      <c r="D416" s="21">
        <f>VLOOKUP(A416,英雄数据表!A:D,4,0)</f>
        <v>1</v>
      </c>
      <c r="E416" s="20" t="str">
        <f>VLOOKUP(A416,英雄数据表!A:C,3,0)</f>
        <v>鲜血晶簇</v>
      </c>
      <c r="F416" s="20">
        <f t="shared" si="17"/>
        <v>12026</v>
      </c>
      <c r="G416" s="20">
        <f t="shared" si="18"/>
        <v>12026</v>
      </c>
      <c r="H416" s="21" t="str">
        <f>VLOOKUP(B416,属性中转表!A:F,6,FALSE)</f>
        <v>"hp":35100,"atk":975</v>
      </c>
      <c r="I416" s="20" t="str">
        <f>IF(VLOOKUP(B416,属性中转表!A:G,7,FALSE)=0,"",VLOOKUP(VLOOKUP(B416,属性中转表!A:G,7,FALSE),属性中转表!$K$2:$P$21,6,0))&amp;IF(VLOOKUP(B416,属性中转表!A:G,7,FALSE)&gt;=50,VLOOKUP(A416,英雄数据表!A:K,9,0),IF(VLOOKUP(B416,属性中转表!A:G,7,FALSE)&gt;=25,VLOOKUP(A416,英雄数据表!A:K,5,0),""))</f>
        <v>"atk":300,"hp":5000,"undpspro":50</v>
      </c>
      <c r="J416" s="20" t="str">
        <f>IF(I416="","",属性中转表!$I$1&amp;(IF(VLOOKUP(B416,属性中转表!A:G,7,FALSE)=0,0,VLOOKUP(VLOOKUP(B416,属性中转表!A:G,7,FALSE),属性中转表!$K$2:$P$21,4,0)))+IFERROR(VLOOKUP(A416,英雄数据表!A:K,IF(武魂!B416&gt;=50,10,IF(武魂!B416&gt;=25,6)),0),0))</f>
        <v>,"dpspro":0</v>
      </c>
      <c r="K416" s="32" t="str">
        <f t="shared" si="28"/>
        <v>"atk":300,"hp":5000,"undpspro":50,"dpspro":0</v>
      </c>
      <c r="L416" s="20" t="str">
        <f>IF(B416&gt;=50,VLOOKUP(A416,英雄数据表!A:L,11,FALSE),IF(B416&gt;=25,VLOOKUP(A416,英雄数据表!A:L,7,0),""))</f>
        <v/>
      </c>
      <c r="M416" s="20" t="str">
        <f>IFERROR(VLOOKUP(B416,属性中转表!$K$2:$O$21,5,FALSE),"")</f>
        <v>"undpspro":50</v>
      </c>
      <c r="N416" s="20" t="str">
        <f>IF(B416=25,VLOOKUP(A416,英雄数据表!A:L,8,FALSE),IF(B416=50,VLOOKUP(A416,英雄数据表!A:L,12,0),""))</f>
        <v/>
      </c>
    </row>
    <row r="417" spans="1:14" x14ac:dyDescent="0.3">
      <c r="A417" s="20">
        <v>12026</v>
      </c>
      <c r="B417" s="21">
        <f t="shared" si="16"/>
        <v>16</v>
      </c>
      <c r="C417" s="21">
        <v>5</v>
      </c>
      <c r="D417" s="21">
        <f>VLOOKUP(A417,英雄数据表!A:D,4,0)</f>
        <v>1</v>
      </c>
      <c r="E417" s="20" t="str">
        <f>VLOOKUP(A417,英雄数据表!A:C,3,0)</f>
        <v>鲜血晶簇</v>
      </c>
      <c r="F417" s="20">
        <f t="shared" si="17"/>
        <v>12026</v>
      </c>
      <c r="G417" s="20">
        <f t="shared" si="18"/>
        <v>12026</v>
      </c>
      <c r="H417" s="21" t="str">
        <f>VLOOKUP(B417,属性中转表!A:F,6,FALSE)</f>
        <v>"hp":37800,"atk":1050</v>
      </c>
      <c r="I417" s="20" t="str">
        <f>IF(VLOOKUP(B417,属性中转表!A:G,7,FALSE)=0,"",VLOOKUP(VLOOKUP(B417,属性中转表!A:G,7,FALSE),属性中转表!$K$2:$P$21,6,0))&amp;IF(VLOOKUP(B417,属性中转表!A:G,7,FALSE)&gt;=50,VLOOKUP(A417,英雄数据表!A:K,9,0),IF(VLOOKUP(B417,属性中转表!A:G,7,FALSE)&gt;=25,VLOOKUP(A417,英雄数据表!A:K,5,0),""))</f>
        <v>"atk":300,"hp":5000,"undpspro":50</v>
      </c>
      <c r="J417" s="20" t="str">
        <f>IF(I417="","",属性中转表!$I$1&amp;(IF(VLOOKUP(B417,属性中转表!A:G,7,FALSE)=0,0,VLOOKUP(VLOOKUP(B417,属性中转表!A:G,7,FALSE),属性中转表!$K$2:$P$21,4,0)))+IFERROR(VLOOKUP(A417,英雄数据表!A:K,IF(武魂!B417&gt;=50,10,IF(武魂!B417&gt;=25,6)),0),0))</f>
        <v>,"dpspro":0</v>
      </c>
      <c r="K417" s="32" t="str">
        <f t="shared" si="28"/>
        <v>"atk":300,"hp":5000,"undpspro":50,"dpspro":0</v>
      </c>
      <c r="L417" s="20" t="str">
        <f>IF(B417&gt;=50,VLOOKUP(A417,英雄数据表!A:L,11,FALSE),IF(B417&gt;=25,VLOOKUP(A417,英雄数据表!A:L,7,0),""))</f>
        <v/>
      </c>
      <c r="M417" s="20" t="str">
        <f>IFERROR(VLOOKUP(B417,属性中转表!$K$2:$O$21,5,FALSE),"")</f>
        <v/>
      </c>
      <c r="N417" s="20" t="str">
        <f>IF(B417=25,VLOOKUP(A417,英雄数据表!A:L,8,FALSE),IF(B417=50,VLOOKUP(A417,英雄数据表!A:L,12,0),""))</f>
        <v/>
      </c>
    </row>
    <row r="418" spans="1:14" x14ac:dyDescent="0.3">
      <c r="A418" s="20">
        <v>12026</v>
      </c>
      <c r="B418" s="21">
        <f t="shared" si="16"/>
        <v>17</v>
      </c>
      <c r="C418" s="21">
        <v>5</v>
      </c>
      <c r="D418" s="21">
        <f>VLOOKUP(A418,英雄数据表!A:D,4,0)</f>
        <v>1</v>
      </c>
      <c r="E418" s="20" t="str">
        <f>VLOOKUP(A418,英雄数据表!A:C,3,0)</f>
        <v>鲜血晶簇</v>
      </c>
      <c r="F418" s="20">
        <f t="shared" si="17"/>
        <v>12026</v>
      </c>
      <c r="G418" s="20">
        <f t="shared" si="18"/>
        <v>12026</v>
      </c>
      <c r="H418" s="21" t="str">
        <f>VLOOKUP(B418,属性中转表!A:F,6,FALSE)</f>
        <v>"hp":40500,"atk":1125</v>
      </c>
      <c r="I418" s="20" t="str">
        <f>IF(VLOOKUP(B418,属性中转表!A:G,7,FALSE)=0,"",VLOOKUP(VLOOKUP(B418,属性中转表!A:G,7,FALSE),属性中转表!$K$2:$P$21,6,0))&amp;IF(VLOOKUP(B418,属性中转表!A:G,7,FALSE)&gt;=50,VLOOKUP(A418,英雄数据表!A:K,9,0),IF(VLOOKUP(B418,属性中转表!A:G,7,FALSE)&gt;=25,VLOOKUP(A418,英雄数据表!A:K,5,0),""))</f>
        <v>"atk":300,"hp":5000,"undpspro":50</v>
      </c>
      <c r="J418" s="20" t="str">
        <f>IF(I418="","",属性中转表!$I$1&amp;(IF(VLOOKUP(B418,属性中转表!A:G,7,FALSE)=0,0,VLOOKUP(VLOOKUP(B418,属性中转表!A:G,7,FALSE),属性中转表!$K$2:$P$21,4,0)))+IFERROR(VLOOKUP(A418,英雄数据表!A:K,IF(武魂!B418&gt;=50,10,IF(武魂!B418&gt;=25,6)),0),0))</f>
        <v>,"dpspro":0</v>
      </c>
      <c r="K418" s="32" t="str">
        <f t="shared" si="28"/>
        <v>"atk":300,"hp":5000,"undpspro":50,"dpspro":0</v>
      </c>
      <c r="L418" s="20" t="str">
        <f>IF(B418&gt;=50,VLOOKUP(A418,英雄数据表!A:L,11,FALSE),IF(B418&gt;=25,VLOOKUP(A418,英雄数据表!A:L,7,0),""))</f>
        <v/>
      </c>
      <c r="M418" s="20" t="str">
        <f>IFERROR(VLOOKUP(B418,属性中转表!$K$2:$O$21,5,FALSE),"")</f>
        <v/>
      </c>
      <c r="N418" s="20" t="str">
        <f>IF(B418=25,VLOOKUP(A418,英雄数据表!A:L,8,FALSE),IF(B418=50,VLOOKUP(A418,英雄数据表!A:L,12,0),""))</f>
        <v/>
      </c>
    </row>
    <row r="419" spans="1:14" x14ac:dyDescent="0.3">
      <c r="A419" s="20">
        <v>12026</v>
      </c>
      <c r="B419" s="21">
        <f t="shared" si="16"/>
        <v>18</v>
      </c>
      <c r="C419" s="21">
        <v>5</v>
      </c>
      <c r="D419" s="21">
        <f>VLOOKUP(A419,英雄数据表!A:D,4,0)</f>
        <v>1</v>
      </c>
      <c r="E419" s="20" t="str">
        <f>VLOOKUP(A419,英雄数据表!A:C,3,0)</f>
        <v>鲜血晶簇</v>
      </c>
      <c r="F419" s="20">
        <f t="shared" si="17"/>
        <v>12026</v>
      </c>
      <c r="G419" s="20">
        <f t="shared" si="18"/>
        <v>12026</v>
      </c>
      <c r="H419" s="21" t="str">
        <f>VLOOKUP(B419,属性中转表!A:F,6,FALSE)</f>
        <v>"hp":43200,"atk":1200</v>
      </c>
      <c r="I419" s="20" t="str">
        <f>IF(VLOOKUP(B419,属性中转表!A:G,7,FALSE)=0,"",VLOOKUP(VLOOKUP(B419,属性中转表!A:G,7,FALSE),属性中转表!$K$2:$P$21,6,0))&amp;IF(VLOOKUP(B419,属性中转表!A:G,7,FALSE)&gt;=50,VLOOKUP(A419,英雄数据表!A:K,9,0),IF(VLOOKUP(B419,属性中转表!A:G,7,FALSE)&gt;=25,VLOOKUP(A419,英雄数据表!A:K,5,0),""))</f>
        <v>"atk":300,"hp":5000,"undpspro":50</v>
      </c>
      <c r="J419" s="20" t="str">
        <f>IF(I419="","",属性中转表!$I$1&amp;(IF(VLOOKUP(B419,属性中转表!A:G,7,FALSE)=0,0,VLOOKUP(VLOOKUP(B419,属性中转表!A:G,7,FALSE),属性中转表!$K$2:$P$21,4,0)))+IFERROR(VLOOKUP(A419,英雄数据表!A:K,IF(武魂!B419&gt;=50,10,IF(武魂!B419&gt;=25,6)),0),0))</f>
        <v>,"dpspro":0</v>
      </c>
      <c r="K419" s="32" t="str">
        <f t="shared" si="28"/>
        <v>"atk":300,"hp":5000,"undpspro":50,"dpspro":0</v>
      </c>
      <c r="L419" s="20" t="str">
        <f>IF(B419&gt;=50,VLOOKUP(A419,英雄数据表!A:L,11,FALSE),IF(B419&gt;=25,VLOOKUP(A419,英雄数据表!A:L,7,0),""))</f>
        <v/>
      </c>
      <c r="M419" s="20" t="str">
        <f>IFERROR(VLOOKUP(B419,属性中转表!$K$2:$O$21,5,FALSE),"")</f>
        <v/>
      </c>
      <c r="N419" s="20" t="str">
        <f>IF(B419=25,VLOOKUP(A419,英雄数据表!A:L,8,FALSE),IF(B419=50,VLOOKUP(A419,英雄数据表!A:L,12,0),""))</f>
        <v/>
      </c>
    </row>
    <row r="420" spans="1:14" x14ac:dyDescent="0.3">
      <c r="A420" s="20">
        <v>12026</v>
      </c>
      <c r="B420" s="21">
        <f t="shared" si="16"/>
        <v>19</v>
      </c>
      <c r="C420" s="21">
        <v>5</v>
      </c>
      <c r="D420" s="21">
        <f>VLOOKUP(A420,英雄数据表!A:D,4,0)</f>
        <v>1</v>
      </c>
      <c r="E420" s="20" t="str">
        <f>VLOOKUP(A420,英雄数据表!A:C,3,0)</f>
        <v>鲜血晶簇</v>
      </c>
      <c r="F420" s="20">
        <f t="shared" si="17"/>
        <v>12026</v>
      </c>
      <c r="G420" s="20">
        <f t="shared" si="18"/>
        <v>12026</v>
      </c>
      <c r="H420" s="21" t="str">
        <f>VLOOKUP(B420,属性中转表!A:F,6,FALSE)</f>
        <v>"hp":45900,"atk":1275</v>
      </c>
      <c r="I420" s="20" t="str">
        <f>IF(VLOOKUP(B420,属性中转表!A:G,7,FALSE)=0,"",VLOOKUP(VLOOKUP(B420,属性中转表!A:G,7,FALSE),属性中转表!$K$2:$P$21,6,0))&amp;IF(VLOOKUP(B420,属性中转表!A:G,7,FALSE)&gt;=50,VLOOKUP(A420,英雄数据表!A:K,9,0),IF(VLOOKUP(B420,属性中转表!A:G,7,FALSE)&gt;=25,VLOOKUP(A420,英雄数据表!A:K,5,0),""))</f>
        <v>"atk":300,"hp":5000,"undpspro":50</v>
      </c>
      <c r="J420" s="20" t="str">
        <f>IF(I420="","",属性中转表!$I$1&amp;(IF(VLOOKUP(B420,属性中转表!A:G,7,FALSE)=0,0,VLOOKUP(VLOOKUP(B420,属性中转表!A:G,7,FALSE),属性中转表!$K$2:$P$21,4,0)))+IFERROR(VLOOKUP(A420,英雄数据表!A:K,IF(武魂!B420&gt;=50,10,IF(武魂!B420&gt;=25,6)),0),0))</f>
        <v>,"dpspro":0</v>
      </c>
      <c r="K420" s="32" t="str">
        <f t="shared" si="28"/>
        <v>"atk":300,"hp":5000,"undpspro":50,"dpspro":0</v>
      </c>
      <c r="L420" s="20" t="str">
        <f>IF(B420&gt;=50,VLOOKUP(A420,英雄数据表!A:L,11,FALSE),IF(B420&gt;=25,VLOOKUP(A420,英雄数据表!A:L,7,0),""))</f>
        <v/>
      </c>
      <c r="M420" s="20" t="str">
        <f>IFERROR(VLOOKUP(B420,属性中转表!$K$2:$O$21,5,FALSE),"")</f>
        <v/>
      </c>
      <c r="N420" s="20" t="str">
        <f>IF(B420=25,VLOOKUP(A420,英雄数据表!A:L,8,FALSE),IF(B420=50,VLOOKUP(A420,英雄数据表!A:L,12,0),""))</f>
        <v/>
      </c>
    </row>
    <row r="421" spans="1:14" x14ac:dyDescent="0.3">
      <c r="A421" s="20">
        <v>12026</v>
      </c>
      <c r="B421" s="21">
        <f t="shared" si="16"/>
        <v>20</v>
      </c>
      <c r="C421" s="21">
        <v>5</v>
      </c>
      <c r="D421" s="21">
        <f>VLOOKUP(A421,英雄数据表!A:D,4,0)</f>
        <v>1</v>
      </c>
      <c r="E421" s="20" t="str">
        <f>VLOOKUP(A421,英雄数据表!A:C,3,0)</f>
        <v>鲜血晶簇</v>
      </c>
      <c r="F421" s="20">
        <f t="shared" si="17"/>
        <v>12026</v>
      </c>
      <c r="G421" s="20">
        <f t="shared" si="18"/>
        <v>12026</v>
      </c>
      <c r="H421" s="21" t="str">
        <f>VLOOKUP(B421,属性中转表!A:F,6,FALSE)</f>
        <v>"hp":48600,"atk":1350</v>
      </c>
      <c r="I421" s="20" t="str">
        <f>IF(VLOOKUP(B421,属性中转表!A:G,7,FALSE)=0,"",VLOOKUP(VLOOKUP(B421,属性中转表!A:G,7,FALSE),属性中转表!$K$2:$P$21,6,0))&amp;IF(VLOOKUP(B421,属性中转表!A:G,7,FALSE)&gt;=50,VLOOKUP(A421,英雄数据表!A:K,9,0),IF(VLOOKUP(B421,属性中转表!A:G,7,FALSE)&gt;=25,VLOOKUP(A421,英雄数据表!A:K,5,0),""))</f>
        <v>"atk":300,"hp":5000,"undpspro":50</v>
      </c>
      <c r="J421" s="20" t="str">
        <f>IF(I421="","",属性中转表!$I$1&amp;(IF(VLOOKUP(B421,属性中转表!A:G,7,FALSE)=0,0,VLOOKUP(VLOOKUP(B421,属性中转表!A:G,7,FALSE),属性中转表!$K$2:$P$21,4,0)))+IFERROR(VLOOKUP(A421,英雄数据表!A:K,IF(武魂!B421&gt;=50,10,IF(武魂!B421&gt;=25,6)),0),0))</f>
        <v>,"dpspro":50</v>
      </c>
      <c r="K421" s="32" t="str">
        <f t="shared" si="28"/>
        <v>"atk":300,"hp":5000,"undpspro":50,"dpspro":50</v>
      </c>
      <c r="L421" s="20" t="str">
        <f>IF(B421&gt;=50,VLOOKUP(A421,英雄数据表!A:L,11,FALSE),IF(B421&gt;=25,VLOOKUP(A421,英雄数据表!A:L,7,0),""))</f>
        <v/>
      </c>
      <c r="M421" s="20" t="str">
        <f>IFERROR(VLOOKUP(B421,属性中转表!$K$2:$O$21,5,FALSE),"")</f>
        <v>"dpspro":50</v>
      </c>
      <c r="N421" s="20" t="str">
        <f>IF(B421=25,VLOOKUP(A421,英雄数据表!A:L,8,FALSE),IF(B421=50,VLOOKUP(A421,英雄数据表!A:L,12,0),""))</f>
        <v/>
      </c>
    </row>
    <row r="422" spans="1:14" x14ac:dyDescent="0.3">
      <c r="A422" s="20">
        <v>12026</v>
      </c>
      <c r="B422" s="21">
        <f t="shared" si="16"/>
        <v>21</v>
      </c>
      <c r="C422" s="21">
        <v>5</v>
      </c>
      <c r="D422" s="21">
        <f>VLOOKUP(A422,英雄数据表!A:D,4,0)</f>
        <v>1</v>
      </c>
      <c r="E422" s="20" t="str">
        <f>VLOOKUP(A422,英雄数据表!A:C,3,0)</f>
        <v>鲜血晶簇</v>
      </c>
      <c r="F422" s="20">
        <f t="shared" si="17"/>
        <v>12026</v>
      </c>
      <c r="G422" s="20">
        <f t="shared" si="18"/>
        <v>12026</v>
      </c>
      <c r="H422" s="21" t="str">
        <f>VLOOKUP(B422,属性中转表!A:F,6,FALSE)</f>
        <v>"hp":52200,"atk":1450</v>
      </c>
      <c r="I422" s="20" t="str">
        <f>IF(VLOOKUP(B422,属性中转表!A:G,7,FALSE)=0,"",VLOOKUP(VLOOKUP(B422,属性中转表!A:G,7,FALSE),属性中转表!$K$2:$P$21,6,0))&amp;IF(VLOOKUP(B422,属性中转表!A:G,7,FALSE)&gt;=50,VLOOKUP(A422,英雄数据表!A:K,9,0),IF(VLOOKUP(B422,属性中转表!A:G,7,FALSE)&gt;=25,VLOOKUP(A422,英雄数据表!A:K,5,0),""))</f>
        <v>"atk":300,"hp":5000,"undpspro":50</v>
      </c>
      <c r="J422" s="20" t="str">
        <f>IF(I422="","",属性中转表!$I$1&amp;(IF(VLOOKUP(B422,属性中转表!A:G,7,FALSE)=0,0,VLOOKUP(VLOOKUP(B422,属性中转表!A:G,7,FALSE),属性中转表!$K$2:$P$21,4,0)))+IFERROR(VLOOKUP(A422,英雄数据表!A:K,IF(武魂!B422&gt;=50,10,IF(武魂!B422&gt;=25,6)),0),0))</f>
        <v>,"dpspro":50</v>
      </c>
      <c r="K422" s="32" t="str">
        <f t="shared" si="28"/>
        <v>"atk":300,"hp":5000,"undpspro":50,"dpspro":50</v>
      </c>
      <c r="L422" s="20" t="str">
        <f>IF(B422&gt;=50,VLOOKUP(A422,英雄数据表!A:L,11,FALSE),IF(B422&gt;=25,VLOOKUP(A422,英雄数据表!A:L,7,0),""))</f>
        <v/>
      </c>
      <c r="M422" s="20" t="str">
        <f>IFERROR(VLOOKUP(B422,属性中转表!$K$2:$O$21,5,FALSE),"")</f>
        <v/>
      </c>
      <c r="N422" s="20" t="str">
        <f>IF(B422=25,VLOOKUP(A422,英雄数据表!A:L,8,FALSE),IF(B422=50,VLOOKUP(A422,英雄数据表!A:L,12,0),""))</f>
        <v/>
      </c>
    </row>
    <row r="423" spans="1:14" x14ac:dyDescent="0.3">
      <c r="A423" s="20">
        <v>12026</v>
      </c>
      <c r="B423" s="21">
        <f t="shared" ref="B423:B486" si="29">IF(A423=A422,B422+1,1)</f>
        <v>22</v>
      </c>
      <c r="C423" s="21">
        <v>5</v>
      </c>
      <c r="D423" s="21">
        <f>VLOOKUP(A423,英雄数据表!A:D,4,0)</f>
        <v>1</v>
      </c>
      <c r="E423" s="20" t="str">
        <f>VLOOKUP(A423,英雄数据表!A:C,3,0)</f>
        <v>鲜血晶簇</v>
      </c>
      <c r="F423" s="20">
        <f t="shared" ref="F423:F486" si="30">A423</f>
        <v>12026</v>
      </c>
      <c r="G423" s="20">
        <f t="shared" ref="G423:G486" si="31">A423</f>
        <v>12026</v>
      </c>
      <c r="H423" s="21" t="str">
        <f>VLOOKUP(B423,属性中转表!A:F,6,FALSE)</f>
        <v>"hp":55800,"atk":1550</v>
      </c>
      <c r="I423" s="20" t="str">
        <f>IF(VLOOKUP(B423,属性中转表!A:G,7,FALSE)=0,"",VLOOKUP(VLOOKUP(B423,属性中转表!A:G,7,FALSE),属性中转表!$K$2:$P$21,6,0))&amp;IF(VLOOKUP(B423,属性中转表!A:G,7,FALSE)&gt;=50,VLOOKUP(A423,英雄数据表!A:K,9,0),IF(VLOOKUP(B423,属性中转表!A:G,7,FALSE)&gt;=25,VLOOKUP(A423,英雄数据表!A:K,5,0),""))</f>
        <v>"atk":300,"hp":5000,"undpspro":50</v>
      </c>
      <c r="J423" s="20" t="str">
        <f>IF(I423="","",属性中转表!$I$1&amp;(IF(VLOOKUP(B423,属性中转表!A:G,7,FALSE)=0,0,VLOOKUP(VLOOKUP(B423,属性中转表!A:G,7,FALSE),属性中转表!$K$2:$P$21,4,0)))+IFERROR(VLOOKUP(A423,英雄数据表!A:K,IF(武魂!B423&gt;=50,10,IF(武魂!B423&gt;=25,6)),0),0))</f>
        <v>,"dpspro":50</v>
      </c>
      <c r="K423" s="32" t="str">
        <f t="shared" si="28"/>
        <v>"atk":300,"hp":5000,"undpspro":50,"dpspro":50</v>
      </c>
      <c r="L423" s="20" t="str">
        <f>IF(B423&gt;=50,VLOOKUP(A423,英雄数据表!A:L,11,FALSE),IF(B423&gt;=25,VLOOKUP(A423,英雄数据表!A:L,7,0),""))</f>
        <v/>
      </c>
      <c r="M423" s="20" t="str">
        <f>IFERROR(VLOOKUP(B423,属性中转表!$K$2:$O$21,5,FALSE),"")</f>
        <v/>
      </c>
      <c r="N423" s="20" t="str">
        <f>IF(B423=25,VLOOKUP(A423,英雄数据表!A:L,8,FALSE),IF(B423=50,VLOOKUP(A423,英雄数据表!A:L,12,0),""))</f>
        <v/>
      </c>
    </row>
    <row r="424" spans="1:14" x14ac:dyDescent="0.3">
      <c r="A424" s="20">
        <v>12026</v>
      </c>
      <c r="B424" s="21">
        <f t="shared" si="29"/>
        <v>23</v>
      </c>
      <c r="C424" s="21">
        <v>5</v>
      </c>
      <c r="D424" s="21">
        <f>VLOOKUP(A424,英雄数据表!A:D,4,0)</f>
        <v>1</v>
      </c>
      <c r="E424" s="20" t="str">
        <f>VLOOKUP(A424,英雄数据表!A:C,3,0)</f>
        <v>鲜血晶簇</v>
      </c>
      <c r="F424" s="20">
        <f t="shared" si="30"/>
        <v>12026</v>
      </c>
      <c r="G424" s="20">
        <f t="shared" si="31"/>
        <v>12026</v>
      </c>
      <c r="H424" s="21" t="str">
        <f>VLOOKUP(B424,属性中转表!A:F,6,FALSE)</f>
        <v>"hp":59400,"atk":1650</v>
      </c>
      <c r="I424" s="20" t="str">
        <f>IF(VLOOKUP(B424,属性中转表!A:G,7,FALSE)=0,"",VLOOKUP(VLOOKUP(B424,属性中转表!A:G,7,FALSE),属性中转表!$K$2:$P$21,6,0))&amp;IF(VLOOKUP(B424,属性中转表!A:G,7,FALSE)&gt;=50,VLOOKUP(A424,英雄数据表!A:K,9,0),IF(VLOOKUP(B424,属性中转表!A:G,7,FALSE)&gt;=25,VLOOKUP(A424,英雄数据表!A:K,5,0),""))</f>
        <v>"atk":300,"hp":5000,"undpspro":50</v>
      </c>
      <c r="J424" s="20" t="str">
        <f>IF(I424="","",属性中转表!$I$1&amp;(IF(VLOOKUP(B424,属性中转表!A:G,7,FALSE)=0,0,VLOOKUP(VLOOKUP(B424,属性中转表!A:G,7,FALSE),属性中转表!$K$2:$P$21,4,0)))+IFERROR(VLOOKUP(A424,英雄数据表!A:K,IF(武魂!B424&gt;=50,10,IF(武魂!B424&gt;=25,6)),0),0))</f>
        <v>,"dpspro":50</v>
      </c>
      <c r="K424" s="32" t="str">
        <f t="shared" si="28"/>
        <v>"atk":300,"hp":5000,"undpspro":50,"dpspro":50</v>
      </c>
      <c r="L424" s="20" t="str">
        <f>IF(B424&gt;=50,VLOOKUP(A424,英雄数据表!A:L,11,FALSE),IF(B424&gt;=25,VLOOKUP(A424,英雄数据表!A:L,7,0),""))</f>
        <v/>
      </c>
      <c r="M424" s="20" t="str">
        <f>IFERROR(VLOOKUP(B424,属性中转表!$K$2:$O$21,5,FALSE),"")</f>
        <v/>
      </c>
      <c r="N424" s="20" t="str">
        <f>IF(B424=25,VLOOKUP(A424,英雄数据表!A:L,8,FALSE),IF(B424=50,VLOOKUP(A424,英雄数据表!A:L,12,0),""))</f>
        <v/>
      </c>
    </row>
    <row r="425" spans="1:14" x14ac:dyDescent="0.3">
      <c r="A425" s="20">
        <v>12026</v>
      </c>
      <c r="B425" s="21">
        <f t="shared" si="29"/>
        <v>24</v>
      </c>
      <c r="C425" s="21">
        <v>5</v>
      </c>
      <c r="D425" s="21">
        <f>VLOOKUP(A425,英雄数据表!A:D,4,0)</f>
        <v>1</v>
      </c>
      <c r="E425" s="20" t="str">
        <f>VLOOKUP(A425,英雄数据表!A:C,3,0)</f>
        <v>鲜血晶簇</v>
      </c>
      <c r="F425" s="20">
        <f t="shared" si="30"/>
        <v>12026</v>
      </c>
      <c r="G425" s="20">
        <f t="shared" si="31"/>
        <v>12026</v>
      </c>
      <c r="H425" s="21" t="str">
        <f>VLOOKUP(B425,属性中转表!A:F,6,FALSE)</f>
        <v>"hp":63000,"atk":1750</v>
      </c>
      <c r="I425" s="20" t="str">
        <f>IF(VLOOKUP(B425,属性中转表!A:G,7,FALSE)=0,"",VLOOKUP(VLOOKUP(B425,属性中转表!A:G,7,FALSE),属性中转表!$K$2:$P$21,6,0))&amp;IF(VLOOKUP(B425,属性中转表!A:G,7,FALSE)&gt;=50,VLOOKUP(A425,英雄数据表!A:K,9,0),IF(VLOOKUP(B425,属性中转表!A:G,7,FALSE)&gt;=25,VLOOKUP(A425,英雄数据表!A:K,5,0),""))</f>
        <v>"atk":300,"hp":5000,"undpspro":50</v>
      </c>
      <c r="J425" s="20" t="str">
        <f>IF(I425="","",属性中转表!$I$1&amp;(IF(VLOOKUP(B425,属性中转表!A:G,7,FALSE)=0,0,VLOOKUP(VLOOKUP(B425,属性中转表!A:G,7,FALSE),属性中转表!$K$2:$P$21,4,0)))+IFERROR(VLOOKUP(A425,英雄数据表!A:K,IF(武魂!B425&gt;=50,10,IF(武魂!B425&gt;=25,6)),0),0))</f>
        <v>,"dpspro":50</v>
      </c>
      <c r="K425" s="32" t="str">
        <f t="shared" si="28"/>
        <v>"atk":300,"hp":5000,"undpspro":50,"dpspro":50</v>
      </c>
      <c r="L425" s="20" t="str">
        <f>IF(B425&gt;=50,VLOOKUP(A425,英雄数据表!A:L,11,FALSE),IF(B425&gt;=25,VLOOKUP(A425,英雄数据表!A:L,7,0),""))</f>
        <v/>
      </c>
      <c r="M425" s="20" t="str">
        <f>IFERROR(VLOOKUP(B425,属性中转表!$K$2:$O$21,5,FALSE),"")</f>
        <v/>
      </c>
      <c r="N425" s="20" t="str">
        <f>IF(B425=25,VLOOKUP(A425,英雄数据表!A:L,8,FALSE),IF(B425=50,VLOOKUP(A425,英雄数据表!A:L,12,0),""))</f>
        <v/>
      </c>
    </row>
    <row r="426" spans="1:14" x14ac:dyDescent="0.3">
      <c r="A426" s="20">
        <v>12026</v>
      </c>
      <c r="B426" s="21">
        <f t="shared" si="29"/>
        <v>25</v>
      </c>
      <c r="C426" s="21">
        <v>5</v>
      </c>
      <c r="D426" s="21">
        <f>VLOOKUP(A426,英雄数据表!A:D,4,0)</f>
        <v>1</v>
      </c>
      <c r="E426" s="20" t="str">
        <f>VLOOKUP(A426,英雄数据表!A:C,3,0)</f>
        <v>鲜血晶簇</v>
      </c>
      <c r="F426" s="20">
        <f t="shared" si="30"/>
        <v>12026</v>
      </c>
      <c r="G426" s="20">
        <f t="shared" si="31"/>
        <v>12026</v>
      </c>
      <c r="H426" s="21" t="str">
        <f>VLOOKUP(B426,属性中转表!A:F,6,FALSE)</f>
        <v>"hp":66600,"atk":1850</v>
      </c>
      <c r="I426" s="20" t="str">
        <f>IF(VLOOKUP(B426,属性中转表!A:G,7,FALSE)=0,"",VLOOKUP(VLOOKUP(B426,属性中转表!A:G,7,FALSE),属性中转表!$K$2:$P$21,6,0))&amp;IF(VLOOKUP(B426,属性中转表!A:G,7,FALSE)&gt;=50,VLOOKUP(A426,英雄数据表!A:K,9,0),IF(VLOOKUP(B426,属性中转表!A:G,7,FALSE)&gt;=25,VLOOKUP(A426,英雄数据表!A:K,5,0),""))</f>
        <v>"atk":300,"hp":5000,"undpspro":50,"atkpro":50</v>
      </c>
      <c r="J426" s="20" t="str">
        <f>IF(I426="","",属性中转表!$I$1&amp;(IF(VLOOKUP(B426,属性中转表!A:G,7,FALSE)=0,0,VLOOKUP(VLOOKUP(B426,属性中转表!A:G,7,FALSE),属性中转表!$K$2:$P$21,4,0)))+IFERROR(VLOOKUP(A426,英雄数据表!A:K,IF(武魂!B426&gt;=50,10,IF(武魂!B426&gt;=25,6)),0),0))</f>
        <v>,"dpspro":50</v>
      </c>
      <c r="K426" s="32" t="str">
        <f t="shared" si="28"/>
        <v>"atk":300,"hp":5000,"undpspro":50,"atkpro":50,"dpspro":50</v>
      </c>
      <c r="L426" s="20" t="str">
        <f>IF(B426&gt;=50,VLOOKUP(A426,英雄数据表!A:L,11,FALSE),IF(B426&gt;=25,VLOOKUP(A426,英雄数据表!A:L,7,0),""))</f>
        <v>"1202601004"</v>
      </c>
      <c r="M426" s="20" t="str">
        <f>IFERROR(VLOOKUP(B426,属性中转表!$K$2:$O$21,5,FALSE),"")</f>
        <v/>
      </c>
      <c r="N426" s="20" t="str">
        <f>IF(B426=25,VLOOKUP(A426,英雄数据表!A:L,8,FALSE),IF(B426=50,VLOOKUP(A426,英雄数据表!A:L,12,0),""))</f>
        <v>攻击增加5%，对流血目标造成伤害增加9%，燃烧目标伤害增加9%</v>
      </c>
    </row>
    <row r="427" spans="1:14" x14ac:dyDescent="0.3">
      <c r="A427" s="20">
        <v>12026</v>
      </c>
      <c r="B427" s="21">
        <f t="shared" si="29"/>
        <v>26</v>
      </c>
      <c r="C427" s="21">
        <v>5</v>
      </c>
      <c r="D427" s="21">
        <f>VLOOKUP(A427,英雄数据表!A:D,4,0)</f>
        <v>1</v>
      </c>
      <c r="E427" s="20" t="str">
        <f>VLOOKUP(A427,英雄数据表!A:C,3,0)</f>
        <v>鲜血晶簇</v>
      </c>
      <c r="F427" s="20">
        <f t="shared" si="30"/>
        <v>12026</v>
      </c>
      <c r="G427" s="20">
        <f t="shared" si="31"/>
        <v>12026</v>
      </c>
      <c r="H427" s="21" t="str">
        <f>VLOOKUP(B427,属性中转表!A:F,6,FALSE)</f>
        <v>"hp":70200,"atk":1950</v>
      </c>
      <c r="I427" s="20" t="str">
        <f>IF(VLOOKUP(B427,属性中转表!A:G,7,FALSE)=0,"",VLOOKUP(VLOOKUP(B427,属性中转表!A:G,7,FALSE),属性中转表!$K$2:$P$21,6,0))&amp;IF(VLOOKUP(B427,属性中转表!A:G,7,FALSE)&gt;=50,VLOOKUP(A427,英雄数据表!A:K,9,0),IF(VLOOKUP(B427,属性中转表!A:G,7,FALSE)&gt;=25,VLOOKUP(A427,英雄数据表!A:K,5,0),""))</f>
        <v>"atk":300,"hp":5000,"undpspro":50,"atkpro":50</v>
      </c>
      <c r="J427" s="20" t="str">
        <f>IF(I427="","",属性中转表!$I$1&amp;(IF(VLOOKUP(B427,属性中转表!A:G,7,FALSE)=0,0,VLOOKUP(VLOOKUP(B427,属性中转表!A:G,7,FALSE),属性中转表!$K$2:$P$21,4,0)))+IFERROR(VLOOKUP(A427,英雄数据表!A:K,IF(武魂!B427&gt;=50,10,IF(武魂!B427&gt;=25,6)),0),0))</f>
        <v>,"dpspro":50</v>
      </c>
      <c r="K427" s="32" t="str">
        <f t="shared" si="28"/>
        <v>"atk":300,"hp":5000,"undpspro":50,"atkpro":50,"dpspro":50</v>
      </c>
      <c r="L427" s="20" t="str">
        <f>IF(B427&gt;=50,VLOOKUP(A427,英雄数据表!A:L,11,FALSE),IF(B427&gt;=25,VLOOKUP(A427,英雄数据表!A:L,7,0),""))</f>
        <v>"1202601004"</v>
      </c>
      <c r="M427" s="20" t="str">
        <f>IFERROR(VLOOKUP(B427,属性中转表!$K$2:$O$21,5,FALSE),"")</f>
        <v/>
      </c>
      <c r="N427" s="20" t="str">
        <f>IF(B427=25,VLOOKUP(A427,英雄数据表!A:L,8,FALSE),IF(B427=50,VLOOKUP(A427,英雄数据表!A:L,12,0),""))</f>
        <v/>
      </c>
    </row>
    <row r="428" spans="1:14" x14ac:dyDescent="0.3">
      <c r="A428" s="20">
        <v>12026</v>
      </c>
      <c r="B428" s="21">
        <f t="shared" si="29"/>
        <v>27</v>
      </c>
      <c r="C428" s="21">
        <v>5</v>
      </c>
      <c r="D428" s="21">
        <f>VLOOKUP(A428,英雄数据表!A:D,4,0)</f>
        <v>1</v>
      </c>
      <c r="E428" s="20" t="str">
        <f>VLOOKUP(A428,英雄数据表!A:C,3,0)</f>
        <v>鲜血晶簇</v>
      </c>
      <c r="F428" s="20">
        <f t="shared" si="30"/>
        <v>12026</v>
      </c>
      <c r="G428" s="20">
        <f t="shared" si="31"/>
        <v>12026</v>
      </c>
      <c r="H428" s="21" t="str">
        <f>VLOOKUP(B428,属性中转表!A:F,6,FALSE)</f>
        <v>"hp":73800,"atk":2050</v>
      </c>
      <c r="I428" s="20" t="str">
        <f>IF(VLOOKUP(B428,属性中转表!A:G,7,FALSE)=0,"",VLOOKUP(VLOOKUP(B428,属性中转表!A:G,7,FALSE),属性中转表!$K$2:$P$21,6,0))&amp;IF(VLOOKUP(B428,属性中转表!A:G,7,FALSE)&gt;=50,VLOOKUP(A428,英雄数据表!A:K,9,0),IF(VLOOKUP(B428,属性中转表!A:G,7,FALSE)&gt;=25,VLOOKUP(A428,英雄数据表!A:K,5,0),""))</f>
        <v>"atk":300,"hp":5000,"undpspro":50,"atkpro":50</v>
      </c>
      <c r="J428" s="20" t="str">
        <f>IF(I428="","",属性中转表!$I$1&amp;(IF(VLOOKUP(B428,属性中转表!A:G,7,FALSE)=0,0,VLOOKUP(VLOOKUP(B428,属性中转表!A:G,7,FALSE),属性中转表!$K$2:$P$21,4,0)))+IFERROR(VLOOKUP(A428,英雄数据表!A:K,IF(武魂!B428&gt;=50,10,IF(武魂!B428&gt;=25,6)),0),0))</f>
        <v>,"dpspro":50</v>
      </c>
      <c r="K428" s="32" t="str">
        <f t="shared" si="28"/>
        <v>"atk":300,"hp":5000,"undpspro":50,"atkpro":50,"dpspro":50</v>
      </c>
      <c r="L428" s="20" t="str">
        <f>IF(B428&gt;=50,VLOOKUP(A428,英雄数据表!A:L,11,FALSE),IF(B428&gt;=25,VLOOKUP(A428,英雄数据表!A:L,7,0),""))</f>
        <v>"1202601004"</v>
      </c>
      <c r="M428" s="20" t="str">
        <f>IFERROR(VLOOKUP(B428,属性中转表!$K$2:$O$21,5,FALSE),"")</f>
        <v/>
      </c>
      <c r="N428" s="20" t="str">
        <f>IF(B428=25,VLOOKUP(A428,英雄数据表!A:L,8,FALSE),IF(B428=50,VLOOKUP(A428,英雄数据表!A:L,12,0),""))</f>
        <v/>
      </c>
    </row>
    <row r="429" spans="1:14" x14ac:dyDescent="0.3">
      <c r="A429" s="20">
        <v>12026</v>
      </c>
      <c r="B429" s="21">
        <f t="shared" si="29"/>
        <v>28</v>
      </c>
      <c r="C429" s="21">
        <v>5</v>
      </c>
      <c r="D429" s="21">
        <f>VLOOKUP(A429,英雄数据表!A:D,4,0)</f>
        <v>1</v>
      </c>
      <c r="E429" s="20" t="str">
        <f>VLOOKUP(A429,英雄数据表!A:C,3,0)</f>
        <v>鲜血晶簇</v>
      </c>
      <c r="F429" s="20">
        <f t="shared" si="30"/>
        <v>12026</v>
      </c>
      <c r="G429" s="20">
        <f t="shared" si="31"/>
        <v>12026</v>
      </c>
      <c r="H429" s="21" t="str">
        <f>VLOOKUP(B429,属性中转表!A:F,6,FALSE)</f>
        <v>"hp":77400,"atk":2150</v>
      </c>
      <c r="I429" s="20" t="str">
        <f>IF(VLOOKUP(B429,属性中转表!A:G,7,FALSE)=0,"",VLOOKUP(VLOOKUP(B429,属性中转表!A:G,7,FALSE),属性中转表!$K$2:$P$21,6,0))&amp;IF(VLOOKUP(B429,属性中转表!A:G,7,FALSE)&gt;=50,VLOOKUP(A429,英雄数据表!A:K,9,0),IF(VLOOKUP(B429,属性中转表!A:G,7,FALSE)&gt;=25,VLOOKUP(A429,英雄数据表!A:K,5,0),""))</f>
        <v>"atk":300,"hp":5000,"undpspro":50,"atkpro":50</v>
      </c>
      <c r="J429" s="20" t="str">
        <f>IF(I429="","",属性中转表!$I$1&amp;(IF(VLOOKUP(B429,属性中转表!A:G,7,FALSE)=0,0,VLOOKUP(VLOOKUP(B429,属性中转表!A:G,7,FALSE),属性中转表!$K$2:$P$21,4,0)))+IFERROR(VLOOKUP(A429,英雄数据表!A:K,IF(武魂!B429&gt;=50,10,IF(武魂!B429&gt;=25,6)),0),0))</f>
        <v>,"dpspro":50</v>
      </c>
      <c r="K429" s="32" t="str">
        <f t="shared" si="28"/>
        <v>"atk":300,"hp":5000,"undpspro":50,"atkpro":50,"dpspro":50</v>
      </c>
      <c r="L429" s="20" t="str">
        <f>IF(B429&gt;=50,VLOOKUP(A429,英雄数据表!A:L,11,FALSE),IF(B429&gt;=25,VLOOKUP(A429,英雄数据表!A:L,7,0),""))</f>
        <v>"1202601004"</v>
      </c>
      <c r="M429" s="20" t="str">
        <f>IFERROR(VLOOKUP(B429,属性中转表!$K$2:$O$21,5,FALSE),"")</f>
        <v/>
      </c>
      <c r="N429" s="20" t="str">
        <f>IF(B429=25,VLOOKUP(A429,英雄数据表!A:L,8,FALSE),IF(B429=50,VLOOKUP(A429,英雄数据表!A:L,12,0),""))</f>
        <v/>
      </c>
    </row>
    <row r="430" spans="1:14" x14ac:dyDescent="0.3">
      <c r="A430" s="20">
        <v>12026</v>
      </c>
      <c r="B430" s="21">
        <f t="shared" si="29"/>
        <v>29</v>
      </c>
      <c r="C430" s="21">
        <v>5</v>
      </c>
      <c r="D430" s="21">
        <f>VLOOKUP(A430,英雄数据表!A:D,4,0)</f>
        <v>1</v>
      </c>
      <c r="E430" s="20" t="str">
        <f>VLOOKUP(A430,英雄数据表!A:C,3,0)</f>
        <v>鲜血晶簇</v>
      </c>
      <c r="F430" s="20">
        <f t="shared" si="30"/>
        <v>12026</v>
      </c>
      <c r="G430" s="20">
        <f t="shared" si="31"/>
        <v>12026</v>
      </c>
      <c r="H430" s="21" t="str">
        <f>VLOOKUP(B430,属性中转表!A:F,6,FALSE)</f>
        <v>"hp":81000,"atk":2250</v>
      </c>
      <c r="I430" s="20" t="str">
        <f>IF(VLOOKUP(B430,属性中转表!A:G,7,FALSE)=0,"",VLOOKUP(VLOOKUP(B430,属性中转表!A:G,7,FALSE),属性中转表!$K$2:$P$21,6,0))&amp;IF(VLOOKUP(B430,属性中转表!A:G,7,FALSE)&gt;=50,VLOOKUP(A430,英雄数据表!A:K,9,0),IF(VLOOKUP(B430,属性中转表!A:G,7,FALSE)&gt;=25,VLOOKUP(A430,英雄数据表!A:K,5,0),""))</f>
        <v>"atk":300,"hp":5000,"undpspro":50,"atkpro":50</v>
      </c>
      <c r="J430" s="20" t="str">
        <f>IF(I430="","",属性中转表!$I$1&amp;(IF(VLOOKUP(B430,属性中转表!A:G,7,FALSE)=0,0,VLOOKUP(VLOOKUP(B430,属性中转表!A:G,7,FALSE),属性中转表!$K$2:$P$21,4,0)))+IFERROR(VLOOKUP(A430,英雄数据表!A:K,IF(武魂!B430&gt;=50,10,IF(武魂!B430&gt;=25,6)),0),0))</f>
        <v>,"dpspro":50</v>
      </c>
      <c r="K430" s="32" t="str">
        <f t="shared" si="28"/>
        <v>"atk":300,"hp":5000,"undpspro":50,"atkpro":50,"dpspro":50</v>
      </c>
      <c r="L430" s="20" t="str">
        <f>IF(B430&gt;=50,VLOOKUP(A430,英雄数据表!A:L,11,FALSE),IF(B430&gt;=25,VLOOKUP(A430,英雄数据表!A:L,7,0),""))</f>
        <v>"1202601004"</v>
      </c>
      <c r="M430" s="20" t="str">
        <f>IFERROR(VLOOKUP(B430,属性中转表!$K$2:$O$21,5,FALSE),"")</f>
        <v/>
      </c>
      <c r="N430" s="20" t="str">
        <f>IF(B430=25,VLOOKUP(A430,英雄数据表!A:L,8,FALSE),IF(B430=50,VLOOKUP(A430,英雄数据表!A:L,12,0),""))</f>
        <v/>
      </c>
    </row>
    <row r="431" spans="1:14" x14ac:dyDescent="0.3">
      <c r="A431" s="20">
        <v>12026</v>
      </c>
      <c r="B431" s="21">
        <f t="shared" si="29"/>
        <v>30</v>
      </c>
      <c r="C431" s="21">
        <v>5</v>
      </c>
      <c r="D431" s="21">
        <f>VLOOKUP(A431,英雄数据表!A:D,4,0)</f>
        <v>1</v>
      </c>
      <c r="E431" s="20" t="str">
        <f>VLOOKUP(A431,英雄数据表!A:C,3,0)</f>
        <v>鲜血晶簇</v>
      </c>
      <c r="F431" s="20">
        <f t="shared" si="30"/>
        <v>12026</v>
      </c>
      <c r="G431" s="20">
        <f t="shared" si="31"/>
        <v>12026</v>
      </c>
      <c r="H431" s="21" t="str">
        <f>VLOOKUP(B431,属性中转表!A:F,6,FALSE)</f>
        <v>"hp":84600,"atk":2350</v>
      </c>
      <c r="I431" s="20" t="str">
        <f>IF(VLOOKUP(B431,属性中转表!A:G,7,FALSE)=0,"",VLOOKUP(VLOOKUP(B431,属性中转表!A:G,7,FALSE),属性中转表!$K$2:$P$21,6,0))&amp;IF(VLOOKUP(B431,属性中转表!A:G,7,FALSE)&gt;=50,VLOOKUP(A431,英雄数据表!A:K,9,0),IF(VLOOKUP(B431,属性中转表!A:G,7,FALSE)&gt;=25,VLOOKUP(A431,英雄数据表!A:K,5,0),""))</f>
        <v>"atk":300,"hp":5000,"undpspro":100,"atkpro":50</v>
      </c>
      <c r="J431" s="20" t="str">
        <f>IF(I431="","",属性中转表!$I$1&amp;(IF(VLOOKUP(B431,属性中转表!A:G,7,FALSE)=0,0,VLOOKUP(VLOOKUP(B431,属性中转表!A:G,7,FALSE),属性中转表!$K$2:$P$21,4,0)))+IFERROR(VLOOKUP(A431,英雄数据表!A:K,IF(武魂!B431&gt;=50,10,IF(武魂!B431&gt;=25,6)),0),0))</f>
        <v>,"dpspro":50</v>
      </c>
      <c r="K431" s="32" t="str">
        <f t="shared" ref="K431:K459" si="32">I431&amp;J431</f>
        <v>"atk":300,"hp":5000,"undpspro":100,"atkpro":50,"dpspro":50</v>
      </c>
      <c r="L431" s="20" t="str">
        <f>IF(B431&gt;=50,VLOOKUP(A431,英雄数据表!A:L,11,FALSE),IF(B431&gt;=25,VLOOKUP(A431,英雄数据表!A:L,7,0),""))</f>
        <v>"1202601004"</v>
      </c>
      <c r="M431" s="20" t="str">
        <f>IFERROR(VLOOKUP(B431,属性中转表!$K$2:$O$21,5,FALSE),"")</f>
        <v>"undpspro":50</v>
      </c>
      <c r="N431" s="20" t="str">
        <f>IF(B431=25,VLOOKUP(A431,英雄数据表!A:L,8,FALSE),IF(B431=50,VLOOKUP(A431,英雄数据表!A:L,12,0),""))</f>
        <v/>
      </c>
    </row>
    <row r="432" spans="1:14" x14ac:dyDescent="0.3">
      <c r="A432" s="20">
        <v>12026</v>
      </c>
      <c r="B432" s="21">
        <f t="shared" si="29"/>
        <v>31</v>
      </c>
      <c r="C432" s="21">
        <v>5</v>
      </c>
      <c r="D432" s="21">
        <f>VLOOKUP(A432,英雄数据表!A:D,4,0)</f>
        <v>1</v>
      </c>
      <c r="E432" s="20" t="str">
        <f>VLOOKUP(A432,英雄数据表!A:C,3,0)</f>
        <v>鲜血晶簇</v>
      </c>
      <c r="F432" s="20">
        <f t="shared" si="30"/>
        <v>12026</v>
      </c>
      <c r="G432" s="20">
        <f t="shared" si="31"/>
        <v>12026</v>
      </c>
      <c r="H432" s="21" t="str">
        <f>VLOOKUP(B432,属性中转表!A:F,6,FALSE)</f>
        <v>"hp":89100,"atk":2475</v>
      </c>
      <c r="I432" s="20" t="str">
        <f>IF(VLOOKUP(B432,属性中转表!A:G,7,FALSE)=0,"",VLOOKUP(VLOOKUP(B432,属性中转表!A:G,7,FALSE),属性中转表!$K$2:$P$21,6,0))&amp;IF(VLOOKUP(B432,属性中转表!A:G,7,FALSE)&gt;=50,VLOOKUP(A432,英雄数据表!A:K,9,0),IF(VLOOKUP(B432,属性中转表!A:G,7,FALSE)&gt;=25,VLOOKUP(A432,英雄数据表!A:K,5,0),""))</f>
        <v>"atk":300,"hp":5000,"undpspro":100,"atkpro":50</v>
      </c>
      <c r="J432" s="20" t="str">
        <f>IF(I432="","",属性中转表!$I$1&amp;(IF(VLOOKUP(B432,属性中转表!A:G,7,FALSE)=0,0,VLOOKUP(VLOOKUP(B432,属性中转表!A:G,7,FALSE),属性中转表!$K$2:$P$21,4,0)))+IFERROR(VLOOKUP(A432,英雄数据表!A:K,IF(武魂!B432&gt;=50,10,IF(武魂!B432&gt;=25,6)),0),0))</f>
        <v>,"dpspro":50</v>
      </c>
      <c r="K432" s="32" t="str">
        <f t="shared" si="32"/>
        <v>"atk":300,"hp":5000,"undpspro":100,"atkpro":50,"dpspro":50</v>
      </c>
      <c r="L432" s="20" t="str">
        <f>IF(B432&gt;=50,VLOOKUP(A432,英雄数据表!A:L,11,FALSE),IF(B432&gt;=25,VLOOKUP(A432,英雄数据表!A:L,7,0),""))</f>
        <v>"1202601004"</v>
      </c>
      <c r="M432" s="20" t="str">
        <f>IFERROR(VLOOKUP(B432,属性中转表!$K$2:$O$21,5,FALSE),"")</f>
        <v/>
      </c>
      <c r="N432" s="20" t="str">
        <f>IF(B432=25,VLOOKUP(A432,英雄数据表!A:L,8,FALSE),IF(B432=50,VLOOKUP(A432,英雄数据表!A:L,12,0),""))</f>
        <v/>
      </c>
    </row>
    <row r="433" spans="1:14" x14ac:dyDescent="0.3">
      <c r="A433" s="20">
        <v>12026</v>
      </c>
      <c r="B433" s="21">
        <f t="shared" si="29"/>
        <v>32</v>
      </c>
      <c r="C433" s="21">
        <v>5</v>
      </c>
      <c r="D433" s="21">
        <f>VLOOKUP(A433,英雄数据表!A:D,4,0)</f>
        <v>1</v>
      </c>
      <c r="E433" s="20" t="str">
        <f>VLOOKUP(A433,英雄数据表!A:C,3,0)</f>
        <v>鲜血晶簇</v>
      </c>
      <c r="F433" s="20">
        <f t="shared" si="30"/>
        <v>12026</v>
      </c>
      <c r="G433" s="20">
        <f t="shared" si="31"/>
        <v>12026</v>
      </c>
      <c r="H433" s="21" t="str">
        <f>VLOOKUP(B433,属性中转表!A:F,6,FALSE)</f>
        <v>"hp":93600,"atk":2600</v>
      </c>
      <c r="I433" s="20" t="str">
        <f>IF(VLOOKUP(B433,属性中转表!A:G,7,FALSE)=0,"",VLOOKUP(VLOOKUP(B433,属性中转表!A:G,7,FALSE),属性中转表!$K$2:$P$21,6,0))&amp;IF(VLOOKUP(B433,属性中转表!A:G,7,FALSE)&gt;=50,VLOOKUP(A433,英雄数据表!A:K,9,0),IF(VLOOKUP(B433,属性中转表!A:G,7,FALSE)&gt;=25,VLOOKUP(A433,英雄数据表!A:K,5,0),""))</f>
        <v>"atk":300,"hp":5000,"undpspro":100,"atkpro":50</v>
      </c>
      <c r="J433" s="20" t="str">
        <f>IF(I433="","",属性中转表!$I$1&amp;(IF(VLOOKUP(B433,属性中转表!A:G,7,FALSE)=0,0,VLOOKUP(VLOOKUP(B433,属性中转表!A:G,7,FALSE),属性中转表!$K$2:$P$21,4,0)))+IFERROR(VLOOKUP(A433,英雄数据表!A:K,IF(武魂!B433&gt;=50,10,IF(武魂!B433&gt;=25,6)),0),0))</f>
        <v>,"dpspro":50</v>
      </c>
      <c r="K433" s="32" t="str">
        <f t="shared" si="32"/>
        <v>"atk":300,"hp":5000,"undpspro":100,"atkpro":50,"dpspro":50</v>
      </c>
      <c r="L433" s="20" t="str">
        <f>IF(B433&gt;=50,VLOOKUP(A433,英雄数据表!A:L,11,FALSE),IF(B433&gt;=25,VLOOKUP(A433,英雄数据表!A:L,7,0),""))</f>
        <v>"1202601004"</v>
      </c>
      <c r="M433" s="20" t="str">
        <f>IFERROR(VLOOKUP(B433,属性中转表!$K$2:$O$21,5,FALSE),"")</f>
        <v/>
      </c>
      <c r="N433" s="20" t="str">
        <f>IF(B433=25,VLOOKUP(A433,英雄数据表!A:L,8,FALSE),IF(B433=50,VLOOKUP(A433,英雄数据表!A:L,12,0),""))</f>
        <v/>
      </c>
    </row>
    <row r="434" spans="1:14" x14ac:dyDescent="0.3">
      <c r="A434" s="20">
        <v>12026</v>
      </c>
      <c r="B434" s="21">
        <f t="shared" si="29"/>
        <v>33</v>
      </c>
      <c r="C434" s="21">
        <v>5</v>
      </c>
      <c r="D434" s="21">
        <f>VLOOKUP(A434,英雄数据表!A:D,4,0)</f>
        <v>1</v>
      </c>
      <c r="E434" s="20" t="str">
        <f>VLOOKUP(A434,英雄数据表!A:C,3,0)</f>
        <v>鲜血晶簇</v>
      </c>
      <c r="F434" s="20">
        <f t="shared" si="30"/>
        <v>12026</v>
      </c>
      <c r="G434" s="20">
        <f t="shared" si="31"/>
        <v>12026</v>
      </c>
      <c r="H434" s="21" t="str">
        <f>VLOOKUP(B434,属性中转表!A:F,6,FALSE)</f>
        <v>"hp":98100,"atk":2725</v>
      </c>
      <c r="I434" s="20" t="str">
        <f>IF(VLOOKUP(B434,属性中转表!A:G,7,FALSE)=0,"",VLOOKUP(VLOOKUP(B434,属性中转表!A:G,7,FALSE),属性中转表!$K$2:$P$21,6,0))&amp;IF(VLOOKUP(B434,属性中转表!A:G,7,FALSE)&gt;=50,VLOOKUP(A434,英雄数据表!A:K,9,0),IF(VLOOKUP(B434,属性中转表!A:G,7,FALSE)&gt;=25,VLOOKUP(A434,英雄数据表!A:K,5,0),""))</f>
        <v>"atk":300,"hp":5000,"undpspro":100,"atkpro":50</v>
      </c>
      <c r="J434" s="20" t="str">
        <f>IF(I434="","",属性中转表!$I$1&amp;(IF(VLOOKUP(B434,属性中转表!A:G,7,FALSE)=0,0,VLOOKUP(VLOOKUP(B434,属性中转表!A:G,7,FALSE),属性中转表!$K$2:$P$21,4,0)))+IFERROR(VLOOKUP(A434,英雄数据表!A:K,IF(武魂!B434&gt;=50,10,IF(武魂!B434&gt;=25,6)),0),0))</f>
        <v>,"dpspro":50</v>
      </c>
      <c r="K434" s="32" t="str">
        <f t="shared" si="32"/>
        <v>"atk":300,"hp":5000,"undpspro":100,"atkpro":50,"dpspro":50</v>
      </c>
      <c r="L434" s="20" t="str">
        <f>IF(B434&gt;=50,VLOOKUP(A434,英雄数据表!A:L,11,FALSE),IF(B434&gt;=25,VLOOKUP(A434,英雄数据表!A:L,7,0),""))</f>
        <v>"1202601004"</v>
      </c>
      <c r="M434" s="20" t="str">
        <f>IFERROR(VLOOKUP(B434,属性中转表!$K$2:$O$21,5,FALSE),"")</f>
        <v/>
      </c>
      <c r="N434" s="20" t="str">
        <f>IF(B434=25,VLOOKUP(A434,英雄数据表!A:L,8,FALSE),IF(B434=50,VLOOKUP(A434,英雄数据表!A:L,12,0),""))</f>
        <v/>
      </c>
    </row>
    <row r="435" spans="1:14" x14ac:dyDescent="0.3">
      <c r="A435" s="20">
        <v>12026</v>
      </c>
      <c r="B435" s="21">
        <f t="shared" si="29"/>
        <v>34</v>
      </c>
      <c r="C435" s="21">
        <v>5</v>
      </c>
      <c r="D435" s="21">
        <f>VLOOKUP(A435,英雄数据表!A:D,4,0)</f>
        <v>1</v>
      </c>
      <c r="E435" s="20" t="str">
        <f>VLOOKUP(A435,英雄数据表!A:C,3,0)</f>
        <v>鲜血晶簇</v>
      </c>
      <c r="F435" s="20">
        <f t="shared" si="30"/>
        <v>12026</v>
      </c>
      <c r="G435" s="20">
        <f t="shared" si="31"/>
        <v>12026</v>
      </c>
      <c r="H435" s="21" t="str">
        <f>VLOOKUP(B435,属性中转表!A:F,6,FALSE)</f>
        <v>"hp":102600,"atk":2850</v>
      </c>
      <c r="I435" s="20" t="str">
        <f>IF(VLOOKUP(B435,属性中转表!A:G,7,FALSE)=0,"",VLOOKUP(VLOOKUP(B435,属性中转表!A:G,7,FALSE),属性中转表!$K$2:$P$21,6,0))&amp;IF(VLOOKUP(B435,属性中转表!A:G,7,FALSE)&gt;=50,VLOOKUP(A435,英雄数据表!A:K,9,0),IF(VLOOKUP(B435,属性中转表!A:G,7,FALSE)&gt;=25,VLOOKUP(A435,英雄数据表!A:K,5,0),""))</f>
        <v>"atk":300,"hp":5000,"undpspro":100,"atkpro":50</v>
      </c>
      <c r="J435" s="20" t="str">
        <f>IF(I435="","",属性中转表!$I$1&amp;(IF(VLOOKUP(B435,属性中转表!A:G,7,FALSE)=0,0,VLOOKUP(VLOOKUP(B435,属性中转表!A:G,7,FALSE),属性中转表!$K$2:$P$21,4,0)))+IFERROR(VLOOKUP(A435,英雄数据表!A:K,IF(武魂!B435&gt;=50,10,IF(武魂!B435&gt;=25,6)),0),0))</f>
        <v>,"dpspro":50</v>
      </c>
      <c r="K435" s="32" t="str">
        <f t="shared" si="32"/>
        <v>"atk":300,"hp":5000,"undpspro":100,"atkpro":50,"dpspro":50</v>
      </c>
      <c r="L435" s="20" t="str">
        <f>IF(B435&gt;=50,VLOOKUP(A435,英雄数据表!A:L,11,FALSE),IF(B435&gt;=25,VLOOKUP(A435,英雄数据表!A:L,7,0),""))</f>
        <v>"1202601004"</v>
      </c>
      <c r="M435" s="20" t="str">
        <f>IFERROR(VLOOKUP(B435,属性中转表!$K$2:$O$21,5,FALSE),"")</f>
        <v/>
      </c>
      <c r="N435" s="20" t="str">
        <f>IF(B435=25,VLOOKUP(A435,英雄数据表!A:L,8,FALSE),IF(B435=50,VLOOKUP(A435,英雄数据表!A:L,12,0),""))</f>
        <v/>
      </c>
    </row>
    <row r="436" spans="1:14" x14ac:dyDescent="0.3">
      <c r="A436" s="20">
        <v>12026</v>
      </c>
      <c r="B436" s="21">
        <f t="shared" si="29"/>
        <v>35</v>
      </c>
      <c r="C436" s="21">
        <v>5</v>
      </c>
      <c r="D436" s="21">
        <f>VLOOKUP(A436,英雄数据表!A:D,4,0)</f>
        <v>1</v>
      </c>
      <c r="E436" s="20" t="str">
        <f>VLOOKUP(A436,英雄数据表!A:C,3,0)</f>
        <v>鲜血晶簇</v>
      </c>
      <c r="F436" s="20">
        <f t="shared" si="30"/>
        <v>12026</v>
      </c>
      <c r="G436" s="20">
        <f t="shared" si="31"/>
        <v>12026</v>
      </c>
      <c r="H436" s="21" t="str">
        <f>VLOOKUP(B436,属性中转表!A:F,6,FALSE)</f>
        <v>"hp":107100,"atk":2975</v>
      </c>
      <c r="I436" s="20" t="str">
        <f>IF(VLOOKUP(B436,属性中转表!A:G,7,FALSE)=0,"",VLOOKUP(VLOOKUP(B436,属性中转表!A:G,7,FALSE),属性中转表!$K$2:$P$21,6,0))&amp;IF(VLOOKUP(B436,属性中转表!A:G,7,FALSE)&gt;=50,VLOOKUP(A436,英雄数据表!A:K,9,0),IF(VLOOKUP(B436,属性中转表!A:G,7,FALSE)&gt;=25,VLOOKUP(A436,英雄数据表!A:K,5,0),""))</f>
        <v>"atk":300,"hp":5000,"undpspro":100,"atkpro":50</v>
      </c>
      <c r="J436" s="20" t="str">
        <f>IF(I436="","",属性中转表!$I$1&amp;(IF(VLOOKUP(B436,属性中转表!A:G,7,FALSE)=0,0,VLOOKUP(VLOOKUP(B436,属性中转表!A:G,7,FALSE),属性中转表!$K$2:$P$21,4,0)))+IFERROR(VLOOKUP(A436,英雄数据表!A:K,IF(武魂!B436&gt;=50,10,IF(武魂!B436&gt;=25,6)),0),0))</f>
        <v>,"dpspro":100</v>
      </c>
      <c r="K436" s="32" t="str">
        <f t="shared" si="32"/>
        <v>"atk":300,"hp":5000,"undpspro":100,"atkpro":50,"dpspro":100</v>
      </c>
      <c r="L436" s="20" t="str">
        <f>IF(B436&gt;=50,VLOOKUP(A436,英雄数据表!A:L,11,FALSE),IF(B436&gt;=25,VLOOKUP(A436,英雄数据表!A:L,7,0),""))</f>
        <v>"1202601004"</v>
      </c>
      <c r="M436" s="20" t="str">
        <f>IFERROR(VLOOKUP(B436,属性中转表!$K$2:$O$21,5,FALSE),"")</f>
        <v>"dpspro":50</v>
      </c>
      <c r="N436" s="20" t="str">
        <f>IF(B436=25,VLOOKUP(A436,英雄数据表!A:L,8,FALSE),IF(B436=50,VLOOKUP(A436,英雄数据表!A:L,12,0),""))</f>
        <v/>
      </c>
    </row>
    <row r="437" spans="1:14" x14ac:dyDescent="0.3">
      <c r="A437" s="20">
        <v>12026</v>
      </c>
      <c r="B437" s="21">
        <f t="shared" si="29"/>
        <v>36</v>
      </c>
      <c r="C437" s="21">
        <v>5</v>
      </c>
      <c r="D437" s="21">
        <f>VLOOKUP(A437,英雄数据表!A:D,4,0)</f>
        <v>1</v>
      </c>
      <c r="E437" s="20" t="str">
        <f>VLOOKUP(A437,英雄数据表!A:C,3,0)</f>
        <v>鲜血晶簇</v>
      </c>
      <c r="F437" s="20">
        <f t="shared" si="30"/>
        <v>12026</v>
      </c>
      <c r="G437" s="20">
        <f t="shared" si="31"/>
        <v>12026</v>
      </c>
      <c r="H437" s="21" t="str">
        <f>VLOOKUP(B437,属性中转表!A:F,6,FALSE)</f>
        <v>"hp":111600,"atk":3100</v>
      </c>
      <c r="I437" s="20" t="str">
        <f>IF(VLOOKUP(B437,属性中转表!A:G,7,FALSE)=0,"",VLOOKUP(VLOOKUP(B437,属性中转表!A:G,7,FALSE),属性中转表!$K$2:$P$21,6,0))&amp;IF(VLOOKUP(B437,属性中转表!A:G,7,FALSE)&gt;=50,VLOOKUP(A437,英雄数据表!A:K,9,0),IF(VLOOKUP(B437,属性中转表!A:G,7,FALSE)&gt;=25,VLOOKUP(A437,英雄数据表!A:K,5,0),""))</f>
        <v>"atk":300,"hp":5000,"undpspro":100,"atkpro":50</v>
      </c>
      <c r="J437" s="20" t="str">
        <f>IF(I437="","",属性中转表!$I$1&amp;(IF(VLOOKUP(B437,属性中转表!A:G,7,FALSE)=0,0,VLOOKUP(VLOOKUP(B437,属性中转表!A:G,7,FALSE),属性中转表!$K$2:$P$21,4,0)))+IFERROR(VLOOKUP(A437,英雄数据表!A:K,IF(武魂!B437&gt;=50,10,IF(武魂!B437&gt;=25,6)),0),0))</f>
        <v>,"dpspro":100</v>
      </c>
      <c r="K437" s="32" t="str">
        <f t="shared" si="32"/>
        <v>"atk":300,"hp":5000,"undpspro":100,"atkpro":50,"dpspro":100</v>
      </c>
      <c r="L437" s="20" t="str">
        <f>IF(B437&gt;=50,VLOOKUP(A437,英雄数据表!A:L,11,FALSE),IF(B437&gt;=25,VLOOKUP(A437,英雄数据表!A:L,7,0),""))</f>
        <v>"1202601004"</v>
      </c>
      <c r="M437" s="20" t="str">
        <f>IFERROR(VLOOKUP(B437,属性中转表!$K$2:$O$21,5,FALSE),"")</f>
        <v/>
      </c>
      <c r="N437" s="20" t="str">
        <f>IF(B437=25,VLOOKUP(A437,英雄数据表!A:L,8,FALSE),IF(B437=50,VLOOKUP(A437,英雄数据表!A:L,12,0),""))</f>
        <v/>
      </c>
    </row>
    <row r="438" spans="1:14" x14ac:dyDescent="0.3">
      <c r="A438" s="20">
        <v>12026</v>
      </c>
      <c r="B438" s="21">
        <f t="shared" si="29"/>
        <v>37</v>
      </c>
      <c r="C438" s="21">
        <v>5</v>
      </c>
      <c r="D438" s="21">
        <f>VLOOKUP(A438,英雄数据表!A:D,4,0)</f>
        <v>1</v>
      </c>
      <c r="E438" s="20" t="str">
        <f>VLOOKUP(A438,英雄数据表!A:C,3,0)</f>
        <v>鲜血晶簇</v>
      </c>
      <c r="F438" s="20">
        <f t="shared" si="30"/>
        <v>12026</v>
      </c>
      <c r="G438" s="20">
        <f t="shared" si="31"/>
        <v>12026</v>
      </c>
      <c r="H438" s="21" t="str">
        <f>VLOOKUP(B438,属性中转表!A:F,6,FALSE)</f>
        <v>"hp":116100,"atk":3225</v>
      </c>
      <c r="I438" s="20" t="str">
        <f>IF(VLOOKUP(B438,属性中转表!A:G,7,FALSE)=0,"",VLOOKUP(VLOOKUP(B438,属性中转表!A:G,7,FALSE),属性中转表!$K$2:$P$21,6,0))&amp;IF(VLOOKUP(B438,属性中转表!A:G,7,FALSE)&gt;=50,VLOOKUP(A438,英雄数据表!A:K,9,0),IF(VLOOKUP(B438,属性中转表!A:G,7,FALSE)&gt;=25,VLOOKUP(A438,英雄数据表!A:K,5,0),""))</f>
        <v>"atk":300,"hp":5000,"undpspro":100,"atkpro":50</v>
      </c>
      <c r="J438" s="20" t="str">
        <f>IF(I438="","",属性中转表!$I$1&amp;(IF(VLOOKUP(B438,属性中转表!A:G,7,FALSE)=0,0,VLOOKUP(VLOOKUP(B438,属性中转表!A:G,7,FALSE),属性中转表!$K$2:$P$21,4,0)))+IFERROR(VLOOKUP(A438,英雄数据表!A:K,IF(武魂!B438&gt;=50,10,IF(武魂!B438&gt;=25,6)),0),0))</f>
        <v>,"dpspro":100</v>
      </c>
      <c r="K438" s="32" t="str">
        <f t="shared" si="32"/>
        <v>"atk":300,"hp":5000,"undpspro":100,"atkpro":50,"dpspro":100</v>
      </c>
      <c r="L438" s="20" t="str">
        <f>IF(B438&gt;=50,VLOOKUP(A438,英雄数据表!A:L,11,FALSE),IF(B438&gt;=25,VLOOKUP(A438,英雄数据表!A:L,7,0),""))</f>
        <v>"1202601004"</v>
      </c>
      <c r="M438" s="20" t="str">
        <f>IFERROR(VLOOKUP(B438,属性中转表!$K$2:$O$21,5,FALSE),"")</f>
        <v/>
      </c>
      <c r="N438" s="20" t="str">
        <f>IF(B438=25,VLOOKUP(A438,英雄数据表!A:L,8,FALSE),IF(B438=50,VLOOKUP(A438,英雄数据表!A:L,12,0),""))</f>
        <v/>
      </c>
    </row>
    <row r="439" spans="1:14" x14ac:dyDescent="0.3">
      <c r="A439" s="20">
        <v>12026</v>
      </c>
      <c r="B439" s="21">
        <f t="shared" si="29"/>
        <v>38</v>
      </c>
      <c r="C439" s="21">
        <v>5</v>
      </c>
      <c r="D439" s="21">
        <f>VLOOKUP(A439,英雄数据表!A:D,4,0)</f>
        <v>1</v>
      </c>
      <c r="E439" s="20" t="str">
        <f>VLOOKUP(A439,英雄数据表!A:C,3,0)</f>
        <v>鲜血晶簇</v>
      </c>
      <c r="F439" s="20">
        <f t="shared" si="30"/>
        <v>12026</v>
      </c>
      <c r="G439" s="20">
        <f t="shared" si="31"/>
        <v>12026</v>
      </c>
      <c r="H439" s="21" t="str">
        <f>VLOOKUP(B439,属性中转表!A:F,6,FALSE)</f>
        <v>"hp":120600,"atk":3350</v>
      </c>
      <c r="I439" s="20" t="str">
        <f>IF(VLOOKUP(B439,属性中转表!A:G,7,FALSE)=0,"",VLOOKUP(VLOOKUP(B439,属性中转表!A:G,7,FALSE),属性中转表!$K$2:$P$21,6,0))&amp;IF(VLOOKUP(B439,属性中转表!A:G,7,FALSE)&gt;=50,VLOOKUP(A439,英雄数据表!A:K,9,0),IF(VLOOKUP(B439,属性中转表!A:G,7,FALSE)&gt;=25,VLOOKUP(A439,英雄数据表!A:K,5,0),""))</f>
        <v>"atk":300,"hp":5000,"undpspro":100,"atkpro":50</v>
      </c>
      <c r="J439" s="20" t="str">
        <f>IF(I439="","",属性中转表!$I$1&amp;(IF(VLOOKUP(B439,属性中转表!A:G,7,FALSE)=0,0,VLOOKUP(VLOOKUP(B439,属性中转表!A:G,7,FALSE),属性中转表!$K$2:$P$21,4,0)))+IFERROR(VLOOKUP(A439,英雄数据表!A:K,IF(武魂!B439&gt;=50,10,IF(武魂!B439&gt;=25,6)),0),0))</f>
        <v>,"dpspro":100</v>
      </c>
      <c r="K439" s="32" t="str">
        <f t="shared" si="32"/>
        <v>"atk":300,"hp":5000,"undpspro":100,"atkpro":50,"dpspro":100</v>
      </c>
      <c r="L439" s="20" t="str">
        <f>IF(B439&gt;=50,VLOOKUP(A439,英雄数据表!A:L,11,FALSE),IF(B439&gt;=25,VLOOKUP(A439,英雄数据表!A:L,7,0),""))</f>
        <v>"1202601004"</v>
      </c>
      <c r="M439" s="20" t="str">
        <f>IFERROR(VLOOKUP(B439,属性中转表!$K$2:$O$21,5,FALSE),"")</f>
        <v/>
      </c>
      <c r="N439" s="20" t="str">
        <f>IF(B439=25,VLOOKUP(A439,英雄数据表!A:L,8,FALSE),IF(B439=50,VLOOKUP(A439,英雄数据表!A:L,12,0),""))</f>
        <v/>
      </c>
    </row>
    <row r="440" spans="1:14" x14ac:dyDescent="0.3">
      <c r="A440" s="20">
        <v>12026</v>
      </c>
      <c r="B440" s="21">
        <f t="shared" si="29"/>
        <v>39</v>
      </c>
      <c r="C440" s="21">
        <v>5</v>
      </c>
      <c r="D440" s="21">
        <f>VLOOKUP(A440,英雄数据表!A:D,4,0)</f>
        <v>1</v>
      </c>
      <c r="E440" s="20" t="str">
        <f>VLOOKUP(A440,英雄数据表!A:C,3,0)</f>
        <v>鲜血晶簇</v>
      </c>
      <c r="F440" s="20">
        <f t="shared" si="30"/>
        <v>12026</v>
      </c>
      <c r="G440" s="20">
        <f t="shared" si="31"/>
        <v>12026</v>
      </c>
      <c r="H440" s="21" t="str">
        <f>VLOOKUP(B440,属性中转表!A:F,6,FALSE)</f>
        <v>"hp":125100,"atk":3475</v>
      </c>
      <c r="I440" s="20" t="str">
        <f>IF(VLOOKUP(B440,属性中转表!A:G,7,FALSE)=0,"",VLOOKUP(VLOOKUP(B440,属性中转表!A:G,7,FALSE),属性中转表!$K$2:$P$21,6,0))&amp;IF(VLOOKUP(B440,属性中转表!A:G,7,FALSE)&gt;=50,VLOOKUP(A440,英雄数据表!A:K,9,0),IF(VLOOKUP(B440,属性中转表!A:G,7,FALSE)&gt;=25,VLOOKUP(A440,英雄数据表!A:K,5,0),""))</f>
        <v>"atk":300,"hp":5000,"undpspro":100,"atkpro":50</v>
      </c>
      <c r="J440" s="20" t="str">
        <f>IF(I440="","",属性中转表!$I$1&amp;(IF(VLOOKUP(B440,属性中转表!A:G,7,FALSE)=0,0,VLOOKUP(VLOOKUP(B440,属性中转表!A:G,7,FALSE),属性中转表!$K$2:$P$21,4,0)))+IFERROR(VLOOKUP(A440,英雄数据表!A:K,IF(武魂!B440&gt;=50,10,IF(武魂!B440&gt;=25,6)),0),0))</f>
        <v>,"dpspro":100</v>
      </c>
      <c r="K440" s="32" t="str">
        <f t="shared" si="32"/>
        <v>"atk":300,"hp":5000,"undpspro":100,"atkpro":50,"dpspro":100</v>
      </c>
      <c r="L440" s="20" t="str">
        <f>IF(B440&gt;=50,VLOOKUP(A440,英雄数据表!A:L,11,FALSE),IF(B440&gt;=25,VLOOKUP(A440,英雄数据表!A:L,7,0),""))</f>
        <v>"1202601004"</v>
      </c>
      <c r="M440" s="20" t="str">
        <f>IFERROR(VLOOKUP(B440,属性中转表!$K$2:$O$21,5,FALSE),"")</f>
        <v/>
      </c>
      <c r="N440" s="20" t="str">
        <f>IF(B440=25,VLOOKUP(A440,英雄数据表!A:L,8,FALSE),IF(B440=50,VLOOKUP(A440,英雄数据表!A:L,12,0),""))</f>
        <v/>
      </c>
    </row>
    <row r="441" spans="1:14" x14ac:dyDescent="0.3">
      <c r="A441" s="20">
        <v>12026</v>
      </c>
      <c r="B441" s="21">
        <f t="shared" si="29"/>
        <v>40</v>
      </c>
      <c r="C441" s="21">
        <v>5</v>
      </c>
      <c r="D441" s="21">
        <f>VLOOKUP(A441,英雄数据表!A:D,4,0)</f>
        <v>1</v>
      </c>
      <c r="E441" s="20" t="str">
        <f>VLOOKUP(A441,英雄数据表!A:C,3,0)</f>
        <v>鲜血晶簇</v>
      </c>
      <c r="F441" s="20">
        <f t="shared" si="30"/>
        <v>12026</v>
      </c>
      <c r="G441" s="20">
        <f t="shared" si="31"/>
        <v>12026</v>
      </c>
      <c r="H441" s="21" t="str">
        <f>VLOOKUP(B441,属性中转表!A:F,6,FALSE)</f>
        <v>"hp":129600,"atk":3600</v>
      </c>
      <c r="I441" s="20" t="str">
        <f>IF(VLOOKUP(B441,属性中转表!A:G,7,FALSE)=0,"",VLOOKUP(VLOOKUP(B441,属性中转表!A:G,7,FALSE),属性中转表!$K$2:$P$21,6,0))&amp;IF(VLOOKUP(B441,属性中转表!A:G,7,FALSE)&gt;=50,VLOOKUP(A441,英雄数据表!A:K,9,0),IF(VLOOKUP(B441,属性中转表!A:G,7,FALSE)&gt;=25,VLOOKUP(A441,英雄数据表!A:K,5,0),""))</f>
        <v>"atk":300,"hp":5000,"undpspro":100,"pvpdpspro":50,"atkpro":50</v>
      </c>
      <c r="J441" s="20" t="str">
        <f>IF(I441="","",属性中转表!$I$1&amp;(IF(VLOOKUP(B441,属性中转表!A:G,7,FALSE)=0,0,VLOOKUP(VLOOKUP(B441,属性中转表!A:G,7,FALSE),属性中转表!$K$2:$P$21,4,0)))+IFERROR(VLOOKUP(A441,英雄数据表!A:K,IF(武魂!B441&gt;=50,10,IF(武魂!B441&gt;=25,6)),0),0))</f>
        <v>,"dpspro":100</v>
      </c>
      <c r="K441" s="32" t="str">
        <f t="shared" si="32"/>
        <v>"atk":300,"hp":5000,"undpspro":100,"pvpdpspro":50,"atkpro":50,"dpspro":100</v>
      </c>
      <c r="L441" s="20" t="str">
        <f>IF(B441&gt;=50,VLOOKUP(A441,英雄数据表!A:L,11,FALSE),IF(B441&gt;=25,VLOOKUP(A441,英雄数据表!A:L,7,0),""))</f>
        <v>"1202601004"</v>
      </c>
      <c r="M441" s="20" t="str">
        <f>IFERROR(VLOOKUP(B441,属性中转表!$K$2:$O$21,5,FALSE),"")</f>
        <v>"pvpdpspro":50</v>
      </c>
      <c r="N441" s="20" t="str">
        <f>IF(B441=25,VLOOKUP(A441,英雄数据表!A:L,8,FALSE),IF(B441=50,VLOOKUP(A441,英雄数据表!A:L,12,0),""))</f>
        <v/>
      </c>
    </row>
    <row r="442" spans="1:14" x14ac:dyDescent="0.3">
      <c r="A442" s="20">
        <v>12026</v>
      </c>
      <c r="B442" s="21">
        <f t="shared" si="29"/>
        <v>41</v>
      </c>
      <c r="C442" s="21">
        <v>5</v>
      </c>
      <c r="D442" s="21">
        <f>VLOOKUP(A442,英雄数据表!A:D,4,0)</f>
        <v>1</v>
      </c>
      <c r="E442" s="20" t="str">
        <f>VLOOKUP(A442,英雄数据表!A:C,3,0)</f>
        <v>鲜血晶簇</v>
      </c>
      <c r="F442" s="20">
        <f t="shared" si="30"/>
        <v>12026</v>
      </c>
      <c r="G442" s="20">
        <f t="shared" si="31"/>
        <v>12026</v>
      </c>
      <c r="H442" s="21" t="str">
        <f>VLOOKUP(B442,属性中转表!A:F,6,FALSE)</f>
        <v>"hp":135000,"atk":3750</v>
      </c>
      <c r="I442" s="20" t="str">
        <f>IF(VLOOKUP(B442,属性中转表!A:G,7,FALSE)=0,"",VLOOKUP(VLOOKUP(B442,属性中转表!A:G,7,FALSE),属性中转表!$K$2:$P$21,6,0))&amp;IF(VLOOKUP(B442,属性中转表!A:G,7,FALSE)&gt;=50,VLOOKUP(A442,英雄数据表!A:K,9,0),IF(VLOOKUP(B442,属性中转表!A:G,7,FALSE)&gt;=25,VLOOKUP(A442,英雄数据表!A:K,5,0),""))</f>
        <v>"atk":300,"hp":5000,"undpspro":100,"pvpdpspro":50,"atkpro":50</v>
      </c>
      <c r="J442" s="20" t="str">
        <f>IF(I442="","",属性中转表!$I$1&amp;(IF(VLOOKUP(B442,属性中转表!A:G,7,FALSE)=0,0,VLOOKUP(VLOOKUP(B442,属性中转表!A:G,7,FALSE),属性中转表!$K$2:$P$21,4,0)))+IFERROR(VLOOKUP(A442,英雄数据表!A:K,IF(武魂!B442&gt;=50,10,IF(武魂!B442&gt;=25,6)),0),0))</f>
        <v>,"dpspro":100</v>
      </c>
      <c r="K442" s="32" t="str">
        <f t="shared" si="32"/>
        <v>"atk":300,"hp":5000,"undpspro":100,"pvpdpspro":50,"atkpro":50,"dpspro":100</v>
      </c>
      <c r="L442" s="20" t="str">
        <f>IF(B442&gt;=50,VLOOKUP(A442,英雄数据表!A:L,11,FALSE),IF(B442&gt;=25,VLOOKUP(A442,英雄数据表!A:L,7,0),""))</f>
        <v>"1202601004"</v>
      </c>
      <c r="M442" s="20" t="str">
        <f>IFERROR(VLOOKUP(B442,属性中转表!$K$2:$O$21,5,FALSE),"")</f>
        <v/>
      </c>
      <c r="N442" s="20" t="str">
        <f>IF(B442=25,VLOOKUP(A442,英雄数据表!A:L,8,FALSE),IF(B442=50,VLOOKUP(A442,英雄数据表!A:L,12,0),""))</f>
        <v/>
      </c>
    </row>
    <row r="443" spans="1:14" x14ac:dyDescent="0.3">
      <c r="A443" s="20">
        <v>12026</v>
      </c>
      <c r="B443" s="21">
        <f t="shared" si="29"/>
        <v>42</v>
      </c>
      <c r="C443" s="21">
        <v>5</v>
      </c>
      <c r="D443" s="21">
        <f>VLOOKUP(A443,英雄数据表!A:D,4,0)</f>
        <v>1</v>
      </c>
      <c r="E443" s="20" t="str">
        <f>VLOOKUP(A443,英雄数据表!A:C,3,0)</f>
        <v>鲜血晶簇</v>
      </c>
      <c r="F443" s="20">
        <f t="shared" si="30"/>
        <v>12026</v>
      </c>
      <c r="G443" s="20">
        <f t="shared" si="31"/>
        <v>12026</v>
      </c>
      <c r="H443" s="21" t="str">
        <f>VLOOKUP(B443,属性中转表!A:F,6,FALSE)</f>
        <v>"hp":140400,"atk":3900</v>
      </c>
      <c r="I443" s="20" t="str">
        <f>IF(VLOOKUP(B443,属性中转表!A:G,7,FALSE)=0,"",VLOOKUP(VLOOKUP(B443,属性中转表!A:G,7,FALSE),属性中转表!$K$2:$P$21,6,0))&amp;IF(VLOOKUP(B443,属性中转表!A:G,7,FALSE)&gt;=50,VLOOKUP(A443,英雄数据表!A:K,9,0),IF(VLOOKUP(B443,属性中转表!A:G,7,FALSE)&gt;=25,VLOOKUP(A443,英雄数据表!A:K,5,0),""))</f>
        <v>"atk":300,"hp":5000,"undpspro":100,"pvpdpspro":50,"atkpro":50</v>
      </c>
      <c r="J443" s="20" t="str">
        <f>IF(I443="","",属性中转表!$I$1&amp;(IF(VLOOKUP(B443,属性中转表!A:G,7,FALSE)=0,0,VLOOKUP(VLOOKUP(B443,属性中转表!A:G,7,FALSE),属性中转表!$K$2:$P$21,4,0)))+IFERROR(VLOOKUP(A443,英雄数据表!A:K,IF(武魂!B443&gt;=50,10,IF(武魂!B443&gt;=25,6)),0),0))</f>
        <v>,"dpspro":100</v>
      </c>
      <c r="K443" s="32" t="str">
        <f t="shared" si="32"/>
        <v>"atk":300,"hp":5000,"undpspro":100,"pvpdpspro":50,"atkpro":50,"dpspro":100</v>
      </c>
      <c r="L443" s="20" t="str">
        <f>IF(B443&gt;=50,VLOOKUP(A443,英雄数据表!A:L,11,FALSE),IF(B443&gt;=25,VLOOKUP(A443,英雄数据表!A:L,7,0),""))</f>
        <v>"1202601004"</v>
      </c>
      <c r="M443" s="20" t="str">
        <f>IFERROR(VLOOKUP(B443,属性中转表!$K$2:$O$21,5,FALSE),"")</f>
        <v/>
      </c>
      <c r="N443" s="20" t="str">
        <f>IF(B443=25,VLOOKUP(A443,英雄数据表!A:L,8,FALSE),IF(B443=50,VLOOKUP(A443,英雄数据表!A:L,12,0),""))</f>
        <v/>
      </c>
    </row>
    <row r="444" spans="1:14" x14ac:dyDescent="0.3">
      <c r="A444" s="20">
        <v>12026</v>
      </c>
      <c r="B444" s="21">
        <f t="shared" si="29"/>
        <v>43</v>
      </c>
      <c r="C444" s="21">
        <v>5</v>
      </c>
      <c r="D444" s="21">
        <f>VLOOKUP(A444,英雄数据表!A:D,4,0)</f>
        <v>1</v>
      </c>
      <c r="E444" s="20" t="str">
        <f>VLOOKUP(A444,英雄数据表!A:C,3,0)</f>
        <v>鲜血晶簇</v>
      </c>
      <c r="F444" s="20">
        <f t="shared" si="30"/>
        <v>12026</v>
      </c>
      <c r="G444" s="20">
        <f t="shared" si="31"/>
        <v>12026</v>
      </c>
      <c r="H444" s="21" t="str">
        <f>VLOOKUP(B444,属性中转表!A:F,6,FALSE)</f>
        <v>"hp":145800,"atk":4050</v>
      </c>
      <c r="I444" s="20" t="str">
        <f>IF(VLOOKUP(B444,属性中转表!A:G,7,FALSE)=0,"",VLOOKUP(VLOOKUP(B444,属性中转表!A:G,7,FALSE),属性中转表!$K$2:$P$21,6,0))&amp;IF(VLOOKUP(B444,属性中转表!A:G,7,FALSE)&gt;=50,VLOOKUP(A444,英雄数据表!A:K,9,0),IF(VLOOKUP(B444,属性中转表!A:G,7,FALSE)&gt;=25,VLOOKUP(A444,英雄数据表!A:K,5,0),""))</f>
        <v>"atk":300,"hp":5000,"undpspro":100,"pvpdpspro":50,"atkpro":50</v>
      </c>
      <c r="J444" s="20" t="str">
        <f>IF(I444="","",属性中转表!$I$1&amp;(IF(VLOOKUP(B444,属性中转表!A:G,7,FALSE)=0,0,VLOOKUP(VLOOKUP(B444,属性中转表!A:G,7,FALSE),属性中转表!$K$2:$P$21,4,0)))+IFERROR(VLOOKUP(A444,英雄数据表!A:K,IF(武魂!B444&gt;=50,10,IF(武魂!B444&gt;=25,6)),0),0))</f>
        <v>,"dpspro":100</v>
      </c>
      <c r="K444" s="32" t="str">
        <f t="shared" si="32"/>
        <v>"atk":300,"hp":5000,"undpspro":100,"pvpdpspro":50,"atkpro":50,"dpspro":100</v>
      </c>
      <c r="L444" s="20" t="str">
        <f>IF(B444&gt;=50,VLOOKUP(A444,英雄数据表!A:L,11,FALSE),IF(B444&gt;=25,VLOOKUP(A444,英雄数据表!A:L,7,0),""))</f>
        <v>"1202601004"</v>
      </c>
      <c r="M444" s="20" t="str">
        <f>IFERROR(VLOOKUP(B444,属性中转表!$K$2:$O$21,5,FALSE),"")</f>
        <v/>
      </c>
      <c r="N444" s="20" t="str">
        <f>IF(B444=25,VLOOKUP(A444,英雄数据表!A:L,8,FALSE),IF(B444=50,VLOOKUP(A444,英雄数据表!A:L,12,0),""))</f>
        <v/>
      </c>
    </row>
    <row r="445" spans="1:14" x14ac:dyDescent="0.3">
      <c r="A445" s="20">
        <v>12026</v>
      </c>
      <c r="B445" s="21">
        <f t="shared" si="29"/>
        <v>44</v>
      </c>
      <c r="C445" s="21">
        <v>5</v>
      </c>
      <c r="D445" s="21">
        <f>VLOOKUP(A445,英雄数据表!A:D,4,0)</f>
        <v>1</v>
      </c>
      <c r="E445" s="20" t="str">
        <f>VLOOKUP(A445,英雄数据表!A:C,3,0)</f>
        <v>鲜血晶簇</v>
      </c>
      <c r="F445" s="20">
        <f t="shared" si="30"/>
        <v>12026</v>
      </c>
      <c r="G445" s="20">
        <f t="shared" si="31"/>
        <v>12026</v>
      </c>
      <c r="H445" s="21" t="str">
        <f>VLOOKUP(B445,属性中转表!A:F,6,FALSE)</f>
        <v>"hp":151200,"atk":4200</v>
      </c>
      <c r="I445" s="20" t="str">
        <f>IF(VLOOKUP(B445,属性中转表!A:G,7,FALSE)=0,"",VLOOKUP(VLOOKUP(B445,属性中转表!A:G,7,FALSE),属性中转表!$K$2:$P$21,6,0))&amp;IF(VLOOKUP(B445,属性中转表!A:G,7,FALSE)&gt;=50,VLOOKUP(A445,英雄数据表!A:K,9,0),IF(VLOOKUP(B445,属性中转表!A:G,7,FALSE)&gt;=25,VLOOKUP(A445,英雄数据表!A:K,5,0),""))</f>
        <v>"atk":300,"hp":5000,"undpspro":100,"pvpdpspro":50,"atkpro":50</v>
      </c>
      <c r="J445" s="20" t="str">
        <f>IF(I445="","",属性中转表!$I$1&amp;(IF(VLOOKUP(B445,属性中转表!A:G,7,FALSE)=0,0,VLOOKUP(VLOOKUP(B445,属性中转表!A:G,7,FALSE),属性中转表!$K$2:$P$21,4,0)))+IFERROR(VLOOKUP(A445,英雄数据表!A:K,IF(武魂!B445&gt;=50,10,IF(武魂!B445&gt;=25,6)),0),0))</f>
        <v>,"dpspro":100</v>
      </c>
      <c r="K445" s="32" t="str">
        <f t="shared" si="32"/>
        <v>"atk":300,"hp":5000,"undpspro":100,"pvpdpspro":50,"atkpro":50,"dpspro":100</v>
      </c>
      <c r="L445" s="20" t="str">
        <f>IF(B445&gt;=50,VLOOKUP(A445,英雄数据表!A:L,11,FALSE),IF(B445&gt;=25,VLOOKUP(A445,英雄数据表!A:L,7,0),""))</f>
        <v>"1202601004"</v>
      </c>
      <c r="M445" s="20" t="str">
        <f>IFERROR(VLOOKUP(B445,属性中转表!$K$2:$O$21,5,FALSE),"")</f>
        <v/>
      </c>
      <c r="N445" s="20" t="str">
        <f>IF(B445=25,VLOOKUP(A445,英雄数据表!A:L,8,FALSE),IF(B445=50,VLOOKUP(A445,英雄数据表!A:L,12,0),""))</f>
        <v/>
      </c>
    </row>
    <row r="446" spans="1:14" x14ac:dyDescent="0.3">
      <c r="A446" s="20">
        <v>12026</v>
      </c>
      <c r="B446" s="21">
        <f t="shared" si="29"/>
        <v>45</v>
      </c>
      <c r="C446" s="21">
        <v>5</v>
      </c>
      <c r="D446" s="21">
        <f>VLOOKUP(A446,英雄数据表!A:D,4,0)</f>
        <v>1</v>
      </c>
      <c r="E446" s="20" t="str">
        <f>VLOOKUP(A446,英雄数据表!A:C,3,0)</f>
        <v>鲜血晶簇</v>
      </c>
      <c r="F446" s="20">
        <f t="shared" si="30"/>
        <v>12026</v>
      </c>
      <c r="G446" s="20">
        <f t="shared" si="31"/>
        <v>12026</v>
      </c>
      <c r="H446" s="21" t="str">
        <f>VLOOKUP(B446,属性中转表!A:F,6,FALSE)</f>
        <v>"hp":156600,"atk":4350</v>
      </c>
      <c r="I446" s="20" t="str">
        <f>IF(VLOOKUP(B446,属性中转表!A:G,7,FALSE)=0,"",VLOOKUP(VLOOKUP(B446,属性中转表!A:G,7,FALSE),属性中转表!$K$2:$P$21,6,0))&amp;IF(VLOOKUP(B446,属性中转表!A:G,7,FALSE)&gt;=50,VLOOKUP(A446,英雄数据表!A:K,9,0),IF(VLOOKUP(B446,属性中转表!A:G,7,FALSE)&gt;=25,VLOOKUP(A446,英雄数据表!A:K,5,0),""))</f>
        <v>"atk":300,"hp":5000,"undpspro":100,"pvpdpspro":50,"pvpundpspro":50,"atkpro":50</v>
      </c>
      <c r="J446" s="20" t="str">
        <f>IF(I446="","",属性中转表!$I$1&amp;(IF(VLOOKUP(B446,属性中转表!A:G,7,FALSE)=0,0,VLOOKUP(VLOOKUP(B446,属性中转表!A:G,7,FALSE),属性中转表!$K$2:$P$21,4,0)))+IFERROR(VLOOKUP(A446,英雄数据表!A:K,IF(武魂!B446&gt;=50,10,IF(武魂!B446&gt;=25,6)),0),0))</f>
        <v>,"dpspro":100</v>
      </c>
      <c r="K446" s="32" t="str">
        <f t="shared" si="32"/>
        <v>"atk":300,"hp":5000,"undpspro":100,"pvpdpspro":50,"pvpundpspro":50,"atkpro":50,"dpspro":100</v>
      </c>
      <c r="L446" s="20" t="str">
        <f>IF(B446&gt;=50,VLOOKUP(A446,英雄数据表!A:L,11,FALSE),IF(B446&gt;=25,VLOOKUP(A446,英雄数据表!A:L,7,0),""))</f>
        <v>"1202601004"</v>
      </c>
      <c r="M446" s="20" t="str">
        <f>IFERROR(VLOOKUP(B446,属性中转表!$K$2:$O$21,5,FALSE),"")</f>
        <v>"pvpundpspro":50</v>
      </c>
      <c r="N446" s="20" t="str">
        <f>IF(B446=25,VLOOKUP(A446,英雄数据表!A:L,8,FALSE),IF(B446=50,VLOOKUP(A446,英雄数据表!A:L,12,0),""))</f>
        <v/>
      </c>
    </row>
    <row r="447" spans="1:14" x14ac:dyDescent="0.3">
      <c r="A447" s="20">
        <v>12026</v>
      </c>
      <c r="B447" s="21">
        <f t="shared" si="29"/>
        <v>46</v>
      </c>
      <c r="C447" s="21">
        <v>5</v>
      </c>
      <c r="D447" s="21">
        <f>VLOOKUP(A447,英雄数据表!A:D,4,0)</f>
        <v>1</v>
      </c>
      <c r="E447" s="20" t="str">
        <f>VLOOKUP(A447,英雄数据表!A:C,3,0)</f>
        <v>鲜血晶簇</v>
      </c>
      <c r="F447" s="20">
        <f t="shared" si="30"/>
        <v>12026</v>
      </c>
      <c r="G447" s="20">
        <f t="shared" si="31"/>
        <v>12026</v>
      </c>
      <c r="H447" s="21" t="str">
        <f>VLOOKUP(B447,属性中转表!A:F,6,FALSE)</f>
        <v>"hp":162000,"atk":4500</v>
      </c>
      <c r="I447" s="20" t="str">
        <f>IF(VLOOKUP(B447,属性中转表!A:G,7,FALSE)=0,"",VLOOKUP(VLOOKUP(B447,属性中转表!A:G,7,FALSE),属性中转表!$K$2:$P$21,6,0))&amp;IF(VLOOKUP(B447,属性中转表!A:G,7,FALSE)&gt;=50,VLOOKUP(A447,英雄数据表!A:K,9,0),IF(VLOOKUP(B447,属性中转表!A:G,7,FALSE)&gt;=25,VLOOKUP(A447,英雄数据表!A:K,5,0),""))</f>
        <v>"atk":300,"hp":5000,"undpspro":100,"pvpdpspro":50,"pvpundpspro":50,"atkpro":50</v>
      </c>
      <c r="J447" s="20" t="str">
        <f>IF(I447="","",属性中转表!$I$1&amp;(IF(VLOOKUP(B447,属性中转表!A:G,7,FALSE)=0,0,VLOOKUP(VLOOKUP(B447,属性中转表!A:G,7,FALSE),属性中转表!$K$2:$P$21,4,0)))+IFERROR(VLOOKUP(A447,英雄数据表!A:K,IF(武魂!B447&gt;=50,10,IF(武魂!B447&gt;=25,6)),0),0))</f>
        <v>,"dpspro":100</v>
      </c>
      <c r="K447" s="32" t="str">
        <f t="shared" si="32"/>
        <v>"atk":300,"hp":5000,"undpspro":100,"pvpdpspro":50,"pvpundpspro":50,"atkpro":50,"dpspro":100</v>
      </c>
      <c r="L447" s="20" t="str">
        <f>IF(B447&gt;=50,VLOOKUP(A447,英雄数据表!A:L,11,FALSE),IF(B447&gt;=25,VLOOKUP(A447,英雄数据表!A:L,7,0),""))</f>
        <v>"1202601004"</v>
      </c>
      <c r="M447" s="20" t="str">
        <f>IFERROR(VLOOKUP(B447,属性中转表!$K$2:$O$21,5,FALSE),"")</f>
        <v/>
      </c>
      <c r="N447" s="20" t="str">
        <f>IF(B447=25,VLOOKUP(A447,英雄数据表!A:L,8,FALSE),IF(B447=50,VLOOKUP(A447,英雄数据表!A:L,12,0),""))</f>
        <v/>
      </c>
    </row>
    <row r="448" spans="1:14" x14ac:dyDescent="0.3">
      <c r="A448" s="20">
        <v>12026</v>
      </c>
      <c r="B448" s="21">
        <f t="shared" si="29"/>
        <v>47</v>
      </c>
      <c r="C448" s="21">
        <v>5</v>
      </c>
      <c r="D448" s="21">
        <f>VLOOKUP(A448,英雄数据表!A:D,4,0)</f>
        <v>1</v>
      </c>
      <c r="E448" s="20" t="str">
        <f>VLOOKUP(A448,英雄数据表!A:C,3,0)</f>
        <v>鲜血晶簇</v>
      </c>
      <c r="F448" s="20">
        <f t="shared" si="30"/>
        <v>12026</v>
      </c>
      <c r="G448" s="20">
        <f t="shared" si="31"/>
        <v>12026</v>
      </c>
      <c r="H448" s="21" t="str">
        <f>VLOOKUP(B448,属性中转表!A:F,6,FALSE)</f>
        <v>"hp":167400,"atk":4650</v>
      </c>
      <c r="I448" s="20" t="str">
        <f>IF(VLOOKUP(B448,属性中转表!A:G,7,FALSE)=0,"",VLOOKUP(VLOOKUP(B448,属性中转表!A:G,7,FALSE),属性中转表!$K$2:$P$21,6,0))&amp;IF(VLOOKUP(B448,属性中转表!A:G,7,FALSE)&gt;=50,VLOOKUP(A448,英雄数据表!A:K,9,0),IF(VLOOKUP(B448,属性中转表!A:G,7,FALSE)&gt;=25,VLOOKUP(A448,英雄数据表!A:K,5,0),""))</f>
        <v>"atk":300,"hp":5000,"undpspro":100,"pvpdpspro":50,"pvpundpspro":50,"atkpro":50</v>
      </c>
      <c r="J448" s="20" t="str">
        <f>IF(I448="","",属性中转表!$I$1&amp;(IF(VLOOKUP(B448,属性中转表!A:G,7,FALSE)=0,0,VLOOKUP(VLOOKUP(B448,属性中转表!A:G,7,FALSE),属性中转表!$K$2:$P$21,4,0)))+IFERROR(VLOOKUP(A448,英雄数据表!A:K,IF(武魂!B448&gt;=50,10,IF(武魂!B448&gt;=25,6)),0),0))</f>
        <v>,"dpspro":100</v>
      </c>
      <c r="K448" s="32" t="str">
        <f t="shared" si="32"/>
        <v>"atk":300,"hp":5000,"undpspro":100,"pvpdpspro":50,"pvpundpspro":50,"atkpro":50,"dpspro":100</v>
      </c>
      <c r="L448" s="20" t="str">
        <f>IF(B448&gt;=50,VLOOKUP(A448,英雄数据表!A:L,11,FALSE),IF(B448&gt;=25,VLOOKUP(A448,英雄数据表!A:L,7,0),""))</f>
        <v>"1202601004"</v>
      </c>
      <c r="M448" s="20" t="str">
        <f>IFERROR(VLOOKUP(B448,属性中转表!$K$2:$O$21,5,FALSE),"")</f>
        <v/>
      </c>
      <c r="N448" s="20" t="str">
        <f>IF(B448=25,VLOOKUP(A448,英雄数据表!A:L,8,FALSE),IF(B448=50,VLOOKUP(A448,英雄数据表!A:L,12,0),""))</f>
        <v/>
      </c>
    </row>
    <row r="449" spans="1:14" x14ac:dyDescent="0.3">
      <c r="A449" s="20">
        <v>12026</v>
      </c>
      <c r="B449" s="21">
        <f t="shared" si="29"/>
        <v>48</v>
      </c>
      <c r="C449" s="21">
        <v>5</v>
      </c>
      <c r="D449" s="21">
        <f>VLOOKUP(A449,英雄数据表!A:D,4,0)</f>
        <v>1</v>
      </c>
      <c r="E449" s="20" t="str">
        <f>VLOOKUP(A449,英雄数据表!A:C,3,0)</f>
        <v>鲜血晶簇</v>
      </c>
      <c r="F449" s="20">
        <f t="shared" si="30"/>
        <v>12026</v>
      </c>
      <c r="G449" s="20">
        <f t="shared" si="31"/>
        <v>12026</v>
      </c>
      <c r="H449" s="21" t="str">
        <f>VLOOKUP(B449,属性中转表!A:F,6,FALSE)</f>
        <v>"hp":172800,"atk":4800</v>
      </c>
      <c r="I449" s="20" t="str">
        <f>IF(VLOOKUP(B449,属性中转表!A:G,7,FALSE)=0,"",VLOOKUP(VLOOKUP(B449,属性中转表!A:G,7,FALSE),属性中转表!$K$2:$P$21,6,0))&amp;IF(VLOOKUP(B449,属性中转表!A:G,7,FALSE)&gt;=50,VLOOKUP(A449,英雄数据表!A:K,9,0),IF(VLOOKUP(B449,属性中转表!A:G,7,FALSE)&gt;=25,VLOOKUP(A449,英雄数据表!A:K,5,0),""))</f>
        <v>"atk":300,"hp":5000,"undpspro":100,"pvpdpspro":50,"pvpundpspro":50,"atkpro":50</v>
      </c>
      <c r="J449" s="20" t="str">
        <f>IF(I449="","",属性中转表!$I$1&amp;(IF(VLOOKUP(B449,属性中转表!A:G,7,FALSE)=0,0,VLOOKUP(VLOOKUP(B449,属性中转表!A:G,7,FALSE),属性中转表!$K$2:$P$21,4,0)))+IFERROR(VLOOKUP(A449,英雄数据表!A:K,IF(武魂!B449&gt;=50,10,IF(武魂!B449&gt;=25,6)),0),0))</f>
        <v>,"dpspro":100</v>
      </c>
      <c r="K449" s="32" t="str">
        <f t="shared" si="32"/>
        <v>"atk":300,"hp":5000,"undpspro":100,"pvpdpspro":50,"pvpundpspro":50,"atkpro":50,"dpspro":100</v>
      </c>
      <c r="L449" s="20" t="str">
        <f>IF(B449&gt;=50,VLOOKUP(A449,英雄数据表!A:L,11,FALSE),IF(B449&gt;=25,VLOOKUP(A449,英雄数据表!A:L,7,0),""))</f>
        <v>"1202601004"</v>
      </c>
      <c r="M449" s="20" t="str">
        <f>IFERROR(VLOOKUP(B449,属性中转表!$K$2:$O$21,5,FALSE),"")</f>
        <v/>
      </c>
      <c r="N449" s="20" t="str">
        <f>IF(B449=25,VLOOKUP(A449,英雄数据表!A:L,8,FALSE),IF(B449=50,VLOOKUP(A449,英雄数据表!A:L,12,0),""))</f>
        <v/>
      </c>
    </row>
    <row r="450" spans="1:14" x14ac:dyDescent="0.3">
      <c r="A450" s="20">
        <v>12026</v>
      </c>
      <c r="B450" s="21">
        <f t="shared" si="29"/>
        <v>49</v>
      </c>
      <c r="C450" s="21">
        <v>5</v>
      </c>
      <c r="D450" s="21">
        <f>VLOOKUP(A450,英雄数据表!A:D,4,0)</f>
        <v>1</v>
      </c>
      <c r="E450" s="20" t="str">
        <f>VLOOKUP(A450,英雄数据表!A:C,3,0)</f>
        <v>鲜血晶簇</v>
      </c>
      <c r="F450" s="20">
        <f t="shared" si="30"/>
        <v>12026</v>
      </c>
      <c r="G450" s="20">
        <f t="shared" si="31"/>
        <v>12026</v>
      </c>
      <c r="H450" s="21" t="str">
        <f>VLOOKUP(B450,属性中转表!A:F,6,FALSE)</f>
        <v>"hp":178200,"atk":4950</v>
      </c>
      <c r="I450" s="20" t="str">
        <f>IF(VLOOKUP(B450,属性中转表!A:G,7,FALSE)=0,"",VLOOKUP(VLOOKUP(B450,属性中转表!A:G,7,FALSE),属性中转表!$K$2:$P$21,6,0))&amp;IF(VLOOKUP(B450,属性中转表!A:G,7,FALSE)&gt;=50,VLOOKUP(A450,英雄数据表!A:K,9,0),IF(VLOOKUP(B450,属性中转表!A:G,7,FALSE)&gt;=25,VLOOKUP(A450,英雄数据表!A:K,5,0),""))</f>
        <v>"atk":300,"hp":5000,"undpspro":100,"pvpdpspro":50,"pvpundpspro":50,"atkpro":50</v>
      </c>
      <c r="J450" s="20" t="str">
        <f>IF(I450="","",属性中转表!$I$1&amp;(IF(VLOOKUP(B450,属性中转表!A:G,7,FALSE)=0,0,VLOOKUP(VLOOKUP(B450,属性中转表!A:G,7,FALSE),属性中转表!$K$2:$P$21,4,0)))+IFERROR(VLOOKUP(A450,英雄数据表!A:K,IF(武魂!B450&gt;=50,10,IF(武魂!B450&gt;=25,6)),0),0))</f>
        <v>,"dpspro":100</v>
      </c>
      <c r="K450" s="32" t="str">
        <f t="shared" si="32"/>
        <v>"atk":300,"hp":5000,"undpspro":100,"pvpdpspro":50,"pvpundpspro":50,"atkpro":50,"dpspro":100</v>
      </c>
      <c r="L450" s="20" t="str">
        <f>IF(B450&gt;=50,VLOOKUP(A450,英雄数据表!A:L,11,FALSE),IF(B450&gt;=25,VLOOKUP(A450,英雄数据表!A:L,7,0),""))</f>
        <v>"1202601004"</v>
      </c>
      <c r="M450" s="20" t="str">
        <f>IFERROR(VLOOKUP(B450,属性中转表!$K$2:$O$21,5,FALSE),"")</f>
        <v/>
      </c>
      <c r="N450" s="20" t="str">
        <f>IF(B450=25,VLOOKUP(A450,英雄数据表!A:L,8,FALSE),IF(B450=50,VLOOKUP(A450,英雄数据表!A:L,12,0),""))</f>
        <v/>
      </c>
    </row>
    <row r="451" spans="1:14" x14ac:dyDescent="0.3">
      <c r="A451" s="20">
        <v>12026</v>
      </c>
      <c r="B451" s="21">
        <f t="shared" si="29"/>
        <v>50</v>
      </c>
      <c r="C451" s="21">
        <v>5</v>
      </c>
      <c r="D451" s="21">
        <f>VLOOKUP(A451,英雄数据表!A:D,4,0)</f>
        <v>1</v>
      </c>
      <c r="E451" s="20" t="str">
        <f>VLOOKUP(A451,英雄数据表!A:C,3,0)</f>
        <v>鲜血晶簇</v>
      </c>
      <c r="F451" s="20">
        <f t="shared" si="30"/>
        <v>12026</v>
      </c>
      <c r="G451" s="20">
        <f t="shared" si="31"/>
        <v>12026</v>
      </c>
      <c r="H451" s="21" t="str">
        <f>VLOOKUP(B451,属性中转表!A:F,6,FALSE)</f>
        <v>"hp":183600,"atk":5100</v>
      </c>
      <c r="I451" s="20" t="str">
        <f>IF(VLOOKUP(B451,属性中转表!A:G,7,FALSE)=0,"",VLOOKUP(VLOOKUP(B451,属性中转表!A:G,7,FALSE),属性中转表!$K$2:$P$21,6,0))&amp;IF(VLOOKUP(B451,属性中转表!A:G,7,FALSE)&gt;=50,VLOOKUP(A451,英雄数据表!A:K,9,0),IF(VLOOKUP(B451,属性中转表!A:G,7,FALSE)&gt;=25,VLOOKUP(A451,英雄数据表!A:K,5,0),""))</f>
        <v>"atk":300,"hp":5000,"undpspro":100,"pvpdpspro":50,"pvpundpspro":50,"atkpro":80</v>
      </c>
      <c r="J451" s="20" t="str">
        <f>IF(I451="","",属性中转表!$I$1&amp;(IF(VLOOKUP(B451,属性中转表!A:G,7,FALSE)=0,0,VLOOKUP(VLOOKUP(B451,属性中转表!A:G,7,FALSE),属性中转表!$K$2:$P$21,4,0)))+IFERROR(VLOOKUP(A451,英雄数据表!A:K,IF(武魂!B451&gt;=50,10,IF(武魂!B451&gt;=25,6)),0),0))</f>
        <v>,"dpspro":100</v>
      </c>
      <c r="K451" s="32" t="str">
        <f t="shared" si="32"/>
        <v>"atk":300,"hp":5000,"undpspro":100,"pvpdpspro":50,"pvpundpspro":50,"atkpro":80,"dpspro":100</v>
      </c>
      <c r="L451" s="20" t="str">
        <f>IF(B451&gt;=50,VLOOKUP(A451,英雄数据表!A:L,11,FALSE),IF(B451&gt;=25,VLOOKUP(A451,英雄数据表!A:L,7,0),""))</f>
        <v>"1202602004"</v>
      </c>
      <c r="M451" s="20" t="str">
        <f>IFERROR(VLOOKUP(B451,属性中转表!$K$2:$O$21,5,FALSE),"")</f>
        <v/>
      </c>
      <c r="N451" s="20" t="str">
        <f>IF(B451=25,VLOOKUP(A451,英雄数据表!A:L,8,FALSE),IF(B451=50,VLOOKUP(A451,英雄数据表!A:L,12,0),""))</f>
        <v>攻击增加8%，对流血目标造成伤害增加15%，燃烧目标伤害增加15%</v>
      </c>
    </row>
    <row r="452" spans="1:14" x14ac:dyDescent="0.3">
      <c r="A452" s="20">
        <v>12026</v>
      </c>
      <c r="B452" s="21">
        <f t="shared" si="29"/>
        <v>51</v>
      </c>
      <c r="C452" s="21">
        <v>5</v>
      </c>
      <c r="D452" s="21">
        <f>VLOOKUP(A452,英雄数据表!A:D,4,0)</f>
        <v>1</v>
      </c>
      <c r="E452" s="20" t="str">
        <f>VLOOKUP(A452,英雄数据表!A:C,3,0)</f>
        <v>鲜血晶簇</v>
      </c>
      <c r="F452" s="20">
        <f t="shared" si="30"/>
        <v>12026</v>
      </c>
      <c r="G452" s="20">
        <f t="shared" si="31"/>
        <v>12026</v>
      </c>
      <c r="H452" s="21" t="str">
        <f>VLOOKUP(B452,属性中转表!A:F,6,FALSE)</f>
        <v>"hp":189000,"atk":5250</v>
      </c>
      <c r="I452" s="20" t="str">
        <f>IF(VLOOKUP(B452,属性中转表!A:G,7,FALSE)=0,"",VLOOKUP(VLOOKUP(B452,属性中转表!A:G,7,FALSE),属性中转表!$K$2:$P$21,6,0))&amp;IF(VLOOKUP(B452,属性中转表!A:G,7,FALSE)&gt;=50,VLOOKUP(A452,英雄数据表!A:K,9,0),IF(VLOOKUP(B452,属性中转表!A:G,7,FALSE)&gt;=25,VLOOKUP(A452,英雄数据表!A:K,5,0),""))</f>
        <v>"atk":300,"hp":5000,"undpspro":100,"pvpdpspro":50,"pvpundpspro":50,"atkpro":80</v>
      </c>
      <c r="J452" s="20" t="str">
        <f>IF(I452="","",属性中转表!$I$1&amp;(IF(VLOOKUP(B452,属性中转表!A:G,7,FALSE)=0,0,VLOOKUP(VLOOKUP(B452,属性中转表!A:G,7,FALSE),属性中转表!$K$2:$P$21,4,0)))+IFERROR(VLOOKUP(A452,英雄数据表!A:K,IF(武魂!B452&gt;=50,10,IF(武魂!B452&gt;=25,6)),0),0))</f>
        <v>,"dpspro":100</v>
      </c>
      <c r="K452" s="32" t="str">
        <f t="shared" si="32"/>
        <v>"atk":300,"hp":5000,"undpspro":100,"pvpdpspro":50,"pvpundpspro":50,"atkpro":80,"dpspro":100</v>
      </c>
      <c r="L452" s="20" t="str">
        <f>IF(B452&gt;=50,VLOOKUP(A452,英雄数据表!A:L,11,FALSE),IF(B452&gt;=25,VLOOKUP(A452,英雄数据表!A:L,7,0),""))</f>
        <v>"1202602004"</v>
      </c>
      <c r="M452" s="20" t="str">
        <f>IFERROR(VLOOKUP(B452,属性中转表!$K$2:$O$21,5,FALSE),"")</f>
        <v/>
      </c>
      <c r="N452" s="20" t="str">
        <f>IF(B452=25,VLOOKUP(A452,英雄数据表!A:L,8,FALSE),IF(B452=50,VLOOKUP(A452,英雄数据表!A:L,12,0),""))</f>
        <v/>
      </c>
    </row>
    <row r="453" spans="1:14" x14ac:dyDescent="0.3">
      <c r="A453" s="20">
        <v>12026</v>
      </c>
      <c r="B453" s="21">
        <f t="shared" si="29"/>
        <v>52</v>
      </c>
      <c r="C453" s="21">
        <v>5</v>
      </c>
      <c r="D453" s="21">
        <f>VLOOKUP(A453,英雄数据表!A:D,4,0)</f>
        <v>1</v>
      </c>
      <c r="E453" s="20" t="str">
        <f>VLOOKUP(A453,英雄数据表!A:C,3,0)</f>
        <v>鲜血晶簇</v>
      </c>
      <c r="F453" s="20">
        <f t="shared" si="30"/>
        <v>12026</v>
      </c>
      <c r="G453" s="20">
        <f t="shared" si="31"/>
        <v>12026</v>
      </c>
      <c r="H453" s="21" t="str">
        <f>VLOOKUP(B453,属性中转表!A:F,6,FALSE)</f>
        <v>"hp":194400,"atk":5400</v>
      </c>
      <c r="I453" s="20" t="str">
        <f>IF(VLOOKUP(B453,属性中转表!A:G,7,FALSE)=0,"",VLOOKUP(VLOOKUP(B453,属性中转表!A:G,7,FALSE),属性中转表!$K$2:$P$21,6,0))&amp;IF(VLOOKUP(B453,属性中转表!A:G,7,FALSE)&gt;=50,VLOOKUP(A453,英雄数据表!A:K,9,0),IF(VLOOKUP(B453,属性中转表!A:G,7,FALSE)&gt;=25,VLOOKUP(A453,英雄数据表!A:K,5,0),""))</f>
        <v>"atk":300,"hp":5000,"undpspro":100,"pvpdpspro":50,"pvpundpspro":50,"atkpro":80</v>
      </c>
      <c r="J453" s="20" t="str">
        <f>IF(I453="","",属性中转表!$I$1&amp;(IF(VLOOKUP(B453,属性中转表!A:G,7,FALSE)=0,0,VLOOKUP(VLOOKUP(B453,属性中转表!A:G,7,FALSE),属性中转表!$K$2:$P$21,4,0)))+IFERROR(VLOOKUP(A453,英雄数据表!A:K,IF(武魂!B453&gt;=50,10,IF(武魂!B453&gt;=25,6)),0),0))</f>
        <v>,"dpspro":100</v>
      </c>
      <c r="K453" s="32" t="str">
        <f t="shared" si="32"/>
        <v>"atk":300,"hp":5000,"undpspro":100,"pvpdpspro":50,"pvpundpspro":50,"atkpro":80,"dpspro":100</v>
      </c>
      <c r="L453" s="20" t="str">
        <f>IF(B453&gt;=50,VLOOKUP(A453,英雄数据表!A:L,11,FALSE),IF(B453&gt;=25,VLOOKUP(A453,英雄数据表!A:L,7,0),""))</f>
        <v>"1202602004"</v>
      </c>
      <c r="M453" s="20" t="str">
        <f>IFERROR(VLOOKUP(B453,属性中转表!$K$2:$O$21,5,FALSE),"")</f>
        <v/>
      </c>
      <c r="N453" s="20" t="str">
        <f>IF(B453=25,VLOOKUP(A453,英雄数据表!A:L,8,FALSE),IF(B453=50,VLOOKUP(A453,英雄数据表!A:L,12,0),""))</f>
        <v/>
      </c>
    </row>
    <row r="454" spans="1:14" x14ac:dyDescent="0.3">
      <c r="A454" s="20">
        <v>12026</v>
      </c>
      <c r="B454" s="21">
        <f t="shared" si="29"/>
        <v>53</v>
      </c>
      <c r="C454" s="21">
        <v>5</v>
      </c>
      <c r="D454" s="21">
        <f>VLOOKUP(A454,英雄数据表!A:D,4,0)</f>
        <v>1</v>
      </c>
      <c r="E454" s="20" t="str">
        <f>VLOOKUP(A454,英雄数据表!A:C,3,0)</f>
        <v>鲜血晶簇</v>
      </c>
      <c r="F454" s="20">
        <f t="shared" si="30"/>
        <v>12026</v>
      </c>
      <c r="G454" s="20">
        <f t="shared" si="31"/>
        <v>12026</v>
      </c>
      <c r="H454" s="21" t="str">
        <f>VLOOKUP(B454,属性中转表!A:F,6,FALSE)</f>
        <v>"hp":199800,"atk":5550</v>
      </c>
      <c r="I454" s="20" t="str">
        <f>IF(VLOOKUP(B454,属性中转表!A:G,7,FALSE)=0,"",VLOOKUP(VLOOKUP(B454,属性中转表!A:G,7,FALSE),属性中转表!$K$2:$P$21,6,0))&amp;IF(VLOOKUP(B454,属性中转表!A:G,7,FALSE)&gt;=50,VLOOKUP(A454,英雄数据表!A:K,9,0),IF(VLOOKUP(B454,属性中转表!A:G,7,FALSE)&gt;=25,VLOOKUP(A454,英雄数据表!A:K,5,0),""))</f>
        <v>"atk":300,"hp":5000,"undpspro":100,"pvpdpspro":50,"pvpundpspro":50,"atkpro":80</v>
      </c>
      <c r="J454" s="20" t="str">
        <f>IF(I454="","",属性中转表!$I$1&amp;(IF(VLOOKUP(B454,属性中转表!A:G,7,FALSE)=0,0,VLOOKUP(VLOOKUP(B454,属性中转表!A:G,7,FALSE),属性中转表!$K$2:$P$21,4,0)))+IFERROR(VLOOKUP(A454,英雄数据表!A:K,IF(武魂!B454&gt;=50,10,IF(武魂!B454&gt;=25,6)),0),0))</f>
        <v>,"dpspro":100</v>
      </c>
      <c r="K454" s="32" t="str">
        <f t="shared" si="32"/>
        <v>"atk":300,"hp":5000,"undpspro":100,"pvpdpspro":50,"pvpundpspro":50,"atkpro":80,"dpspro":100</v>
      </c>
      <c r="L454" s="20" t="str">
        <f>IF(B454&gt;=50,VLOOKUP(A454,英雄数据表!A:L,11,FALSE),IF(B454&gt;=25,VLOOKUP(A454,英雄数据表!A:L,7,0),""))</f>
        <v>"1202602004"</v>
      </c>
      <c r="M454" s="20" t="str">
        <f>IFERROR(VLOOKUP(B454,属性中转表!$K$2:$O$21,5,FALSE),"")</f>
        <v/>
      </c>
      <c r="N454" s="20" t="str">
        <f>IF(B454=25,VLOOKUP(A454,英雄数据表!A:L,8,FALSE),IF(B454=50,VLOOKUP(A454,英雄数据表!A:L,12,0),""))</f>
        <v/>
      </c>
    </row>
    <row r="455" spans="1:14" x14ac:dyDescent="0.3">
      <c r="A455" s="20">
        <v>12026</v>
      </c>
      <c r="B455" s="21">
        <f t="shared" si="29"/>
        <v>54</v>
      </c>
      <c r="C455" s="21">
        <v>5</v>
      </c>
      <c r="D455" s="21">
        <f>VLOOKUP(A455,英雄数据表!A:D,4,0)</f>
        <v>1</v>
      </c>
      <c r="E455" s="20" t="str">
        <f>VLOOKUP(A455,英雄数据表!A:C,3,0)</f>
        <v>鲜血晶簇</v>
      </c>
      <c r="F455" s="20">
        <f t="shared" si="30"/>
        <v>12026</v>
      </c>
      <c r="G455" s="20">
        <f t="shared" si="31"/>
        <v>12026</v>
      </c>
      <c r="H455" s="21" t="str">
        <f>VLOOKUP(B455,属性中转表!A:F,6,FALSE)</f>
        <v>"hp":205200,"atk":5700</v>
      </c>
      <c r="I455" s="20" t="str">
        <f>IF(VLOOKUP(B455,属性中转表!A:G,7,FALSE)=0,"",VLOOKUP(VLOOKUP(B455,属性中转表!A:G,7,FALSE),属性中转表!$K$2:$P$21,6,0))&amp;IF(VLOOKUP(B455,属性中转表!A:G,7,FALSE)&gt;=50,VLOOKUP(A455,英雄数据表!A:K,9,0),IF(VLOOKUP(B455,属性中转表!A:G,7,FALSE)&gt;=25,VLOOKUP(A455,英雄数据表!A:K,5,0),""))</f>
        <v>"atk":300,"hp":5000,"undpspro":100,"pvpdpspro":50,"pvpundpspro":50,"atkpro":80</v>
      </c>
      <c r="J455" s="20" t="str">
        <f>IF(I455="","",属性中转表!$I$1&amp;(IF(VLOOKUP(B455,属性中转表!A:G,7,FALSE)=0,0,VLOOKUP(VLOOKUP(B455,属性中转表!A:G,7,FALSE),属性中转表!$K$2:$P$21,4,0)))+IFERROR(VLOOKUP(A455,英雄数据表!A:K,IF(武魂!B455&gt;=50,10,IF(武魂!B455&gt;=25,6)),0),0))</f>
        <v>,"dpspro":100</v>
      </c>
      <c r="K455" s="32" t="str">
        <f t="shared" si="32"/>
        <v>"atk":300,"hp":5000,"undpspro":100,"pvpdpspro":50,"pvpundpspro":50,"atkpro":80,"dpspro":100</v>
      </c>
      <c r="L455" s="20" t="str">
        <f>IF(B455&gt;=50,VLOOKUP(A455,英雄数据表!A:L,11,FALSE),IF(B455&gt;=25,VLOOKUP(A455,英雄数据表!A:L,7,0),""))</f>
        <v>"1202602004"</v>
      </c>
      <c r="M455" s="20" t="str">
        <f>IFERROR(VLOOKUP(B455,属性中转表!$K$2:$O$21,5,FALSE),"")</f>
        <v/>
      </c>
      <c r="N455" s="20" t="str">
        <f>IF(B455=25,VLOOKUP(A455,英雄数据表!A:L,8,FALSE),IF(B455=50,VLOOKUP(A455,英雄数据表!A:L,12,0),""))</f>
        <v/>
      </c>
    </row>
    <row r="456" spans="1:14" x14ac:dyDescent="0.3">
      <c r="A456" s="20">
        <v>12026</v>
      </c>
      <c r="B456" s="21">
        <f t="shared" si="29"/>
        <v>55</v>
      </c>
      <c r="C456" s="21">
        <v>5</v>
      </c>
      <c r="D456" s="21">
        <f>VLOOKUP(A456,英雄数据表!A:D,4,0)</f>
        <v>1</v>
      </c>
      <c r="E456" s="20" t="str">
        <f>VLOOKUP(A456,英雄数据表!A:C,3,0)</f>
        <v>鲜血晶簇</v>
      </c>
      <c r="F456" s="20">
        <f t="shared" si="30"/>
        <v>12026</v>
      </c>
      <c r="G456" s="20">
        <f t="shared" si="31"/>
        <v>12026</v>
      </c>
      <c r="H456" s="21" t="str">
        <f>VLOOKUP(B456,属性中转表!A:F,6,FALSE)</f>
        <v>"hp":210600,"atk":5850</v>
      </c>
      <c r="I456" s="20" t="str">
        <f>IF(VLOOKUP(B456,属性中转表!A:G,7,FALSE)=0,"",VLOOKUP(VLOOKUP(B456,属性中转表!A:G,7,FALSE),属性中转表!$K$2:$P$21,6,0))&amp;IF(VLOOKUP(B456,属性中转表!A:G,7,FALSE)&gt;=50,VLOOKUP(A456,英雄数据表!A:K,9,0),IF(VLOOKUP(B456,属性中转表!A:G,7,FALSE)&gt;=25,VLOOKUP(A456,英雄数据表!A:K,5,0),""))</f>
        <v>"atk":300,"hp":5000,"undpspro":150,"pvpdpspro":50,"pvpundpspro":50,"atkpro":80</v>
      </c>
      <c r="J456" s="20" t="str">
        <f>IF(I456="","",属性中转表!$I$1&amp;(IF(VLOOKUP(B456,属性中转表!A:G,7,FALSE)=0,0,VLOOKUP(VLOOKUP(B456,属性中转表!A:G,7,FALSE),属性中转表!$K$2:$P$21,4,0)))+IFERROR(VLOOKUP(A456,英雄数据表!A:K,IF(武魂!B456&gt;=50,10,IF(武魂!B456&gt;=25,6)),0),0))</f>
        <v>,"dpspro":100</v>
      </c>
      <c r="K456" s="32" t="str">
        <f t="shared" si="32"/>
        <v>"atk":300,"hp":5000,"undpspro":150,"pvpdpspro":50,"pvpundpspro":50,"atkpro":80,"dpspro":100</v>
      </c>
      <c r="L456" s="20" t="str">
        <f>IF(B456&gt;=50,VLOOKUP(A456,英雄数据表!A:L,11,FALSE),IF(B456&gt;=25,VLOOKUP(A456,英雄数据表!A:L,7,0),""))</f>
        <v>"1202602004"</v>
      </c>
      <c r="M456" s="20" t="str">
        <f>IFERROR(VLOOKUP(B456,属性中转表!$K$2:$O$21,5,FALSE),"")</f>
        <v>"undpspro":50</v>
      </c>
      <c r="N456" s="20" t="str">
        <f>IF(B456=25,VLOOKUP(A456,英雄数据表!A:L,8,FALSE),IF(B456=50,VLOOKUP(A456,英雄数据表!A:L,12,0),""))</f>
        <v/>
      </c>
    </row>
    <row r="457" spans="1:14" x14ac:dyDescent="0.3">
      <c r="A457" s="20">
        <v>12026</v>
      </c>
      <c r="B457" s="21">
        <f t="shared" si="29"/>
        <v>56</v>
      </c>
      <c r="C457" s="21">
        <v>5</v>
      </c>
      <c r="D457" s="21">
        <f>VLOOKUP(A457,英雄数据表!A:D,4,0)</f>
        <v>1</v>
      </c>
      <c r="E457" s="20" t="str">
        <f>VLOOKUP(A457,英雄数据表!A:C,3,0)</f>
        <v>鲜血晶簇</v>
      </c>
      <c r="F457" s="20">
        <f t="shared" si="30"/>
        <v>12026</v>
      </c>
      <c r="G457" s="20">
        <f t="shared" si="31"/>
        <v>12026</v>
      </c>
      <c r="H457" s="21" t="str">
        <f>VLOOKUP(B457,属性中转表!A:F,6,FALSE)</f>
        <v>"hp":216000,"atk":6000</v>
      </c>
      <c r="I457" s="20" t="str">
        <f>IF(VLOOKUP(B457,属性中转表!A:G,7,FALSE)=0,"",VLOOKUP(VLOOKUP(B457,属性中转表!A:G,7,FALSE),属性中转表!$K$2:$P$21,6,0))&amp;IF(VLOOKUP(B457,属性中转表!A:G,7,FALSE)&gt;=50,VLOOKUP(A457,英雄数据表!A:K,9,0),IF(VLOOKUP(B457,属性中转表!A:G,7,FALSE)&gt;=25,VLOOKUP(A457,英雄数据表!A:K,5,0),""))</f>
        <v>"atk":300,"hp":5000,"undpspro":150,"pvpdpspro":50,"pvpundpspro":50,"atkpro":80</v>
      </c>
      <c r="J457" s="20" t="str">
        <f>IF(I457="","",属性中转表!$I$1&amp;(IF(VLOOKUP(B457,属性中转表!A:G,7,FALSE)=0,0,VLOOKUP(VLOOKUP(B457,属性中转表!A:G,7,FALSE),属性中转表!$K$2:$P$21,4,0)))+IFERROR(VLOOKUP(A457,英雄数据表!A:K,IF(武魂!B457&gt;=50,10,IF(武魂!B457&gt;=25,6)),0),0))</f>
        <v>,"dpspro":100</v>
      </c>
      <c r="K457" s="32" t="str">
        <f t="shared" si="32"/>
        <v>"atk":300,"hp":5000,"undpspro":150,"pvpdpspro":50,"pvpundpspro":50,"atkpro":80,"dpspro":100</v>
      </c>
      <c r="L457" s="20" t="str">
        <f>IF(B457&gt;=50,VLOOKUP(A457,英雄数据表!A:L,11,FALSE),IF(B457&gt;=25,VLOOKUP(A457,英雄数据表!A:L,7,0),""))</f>
        <v>"1202602004"</v>
      </c>
      <c r="M457" s="20" t="str">
        <f>IFERROR(VLOOKUP(B457,属性中转表!$K$2:$O$21,5,FALSE),"")</f>
        <v/>
      </c>
      <c r="N457" s="20" t="str">
        <f>IF(B457=25,VLOOKUP(A457,英雄数据表!A:L,8,FALSE),IF(B457=50,VLOOKUP(A457,英雄数据表!A:L,12,0),""))</f>
        <v/>
      </c>
    </row>
    <row r="458" spans="1:14" x14ac:dyDescent="0.3">
      <c r="A458" s="20">
        <v>12026</v>
      </c>
      <c r="B458" s="21">
        <f t="shared" si="29"/>
        <v>57</v>
      </c>
      <c r="C458" s="21">
        <v>5</v>
      </c>
      <c r="D458" s="21">
        <f>VLOOKUP(A458,英雄数据表!A:D,4,0)</f>
        <v>1</v>
      </c>
      <c r="E458" s="20" t="str">
        <f>VLOOKUP(A458,英雄数据表!A:C,3,0)</f>
        <v>鲜血晶簇</v>
      </c>
      <c r="F458" s="20">
        <f t="shared" si="30"/>
        <v>12026</v>
      </c>
      <c r="G458" s="20">
        <f t="shared" si="31"/>
        <v>12026</v>
      </c>
      <c r="H458" s="21" t="str">
        <f>VLOOKUP(B458,属性中转表!A:F,6,FALSE)</f>
        <v>"hp":221400,"atk":6150</v>
      </c>
      <c r="I458" s="20" t="str">
        <f>IF(VLOOKUP(B458,属性中转表!A:G,7,FALSE)=0,"",VLOOKUP(VLOOKUP(B458,属性中转表!A:G,7,FALSE),属性中转表!$K$2:$P$21,6,0))&amp;IF(VLOOKUP(B458,属性中转表!A:G,7,FALSE)&gt;=50,VLOOKUP(A458,英雄数据表!A:K,9,0),IF(VLOOKUP(B458,属性中转表!A:G,7,FALSE)&gt;=25,VLOOKUP(A458,英雄数据表!A:K,5,0),""))</f>
        <v>"atk":300,"hp":5000,"undpspro":150,"pvpdpspro":50,"pvpundpspro":50,"atkpro":80</v>
      </c>
      <c r="J458" s="20" t="str">
        <f>IF(I458="","",属性中转表!$I$1&amp;(IF(VLOOKUP(B458,属性中转表!A:G,7,FALSE)=0,0,VLOOKUP(VLOOKUP(B458,属性中转表!A:G,7,FALSE),属性中转表!$K$2:$P$21,4,0)))+IFERROR(VLOOKUP(A458,英雄数据表!A:K,IF(武魂!B458&gt;=50,10,IF(武魂!B458&gt;=25,6)),0),0))</f>
        <v>,"dpspro":100</v>
      </c>
      <c r="K458" s="32" t="str">
        <f t="shared" si="32"/>
        <v>"atk":300,"hp":5000,"undpspro":150,"pvpdpspro":50,"pvpundpspro":50,"atkpro":80,"dpspro":100</v>
      </c>
      <c r="L458" s="20" t="str">
        <f>IF(B458&gt;=50,VLOOKUP(A458,英雄数据表!A:L,11,FALSE),IF(B458&gt;=25,VLOOKUP(A458,英雄数据表!A:L,7,0),""))</f>
        <v>"1202602004"</v>
      </c>
      <c r="M458" s="20" t="str">
        <f>IFERROR(VLOOKUP(B458,属性中转表!$K$2:$O$21,5,FALSE),"")</f>
        <v/>
      </c>
      <c r="N458" s="20" t="str">
        <f>IF(B458=25,VLOOKUP(A458,英雄数据表!A:L,8,FALSE),IF(B458=50,VLOOKUP(A458,英雄数据表!A:L,12,0),""))</f>
        <v/>
      </c>
    </row>
    <row r="459" spans="1:14" x14ac:dyDescent="0.3">
      <c r="A459" s="20">
        <v>12026</v>
      </c>
      <c r="B459" s="21">
        <f t="shared" si="29"/>
        <v>58</v>
      </c>
      <c r="C459" s="21">
        <v>5</v>
      </c>
      <c r="D459" s="21">
        <f>VLOOKUP(A459,英雄数据表!A:D,4,0)</f>
        <v>1</v>
      </c>
      <c r="E459" s="20" t="str">
        <f>VLOOKUP(A459,英雄数据表!A:C,3,0)</f>
        <v>鲜血晶簇</v>
      </c>
      <c r="F459" s="20">
        <f t="shared" si="30"/>
        <v>12026</v>
      </c>
      <c r="G459" s="20">
        <f t="shared" si="31"/>
        <v>12026</v>
      </c>
      <c r="H459" s="21" t="str">
        <f>VLOOKUP(B459,属性中转表!A:F,6,FALSE)</f>
        <v>"hp":226800,"atk":6300</v>
      </c>
      <c r="I459" s="20" t="str">
        <f>IF(VLOOKUP(B459,属性中转表!A:G,7,FALSE)=0,"",VLOOKUP(VLOOKUP(B459,属性中转表!A:G,7,FALSE),属性中转表!$K$2:$P$21,6,0))&amp;IF(VLOOKUP(B459,属性中转表!A:G,7,FALSE)&gt;=50,VLOOKUP(A459,英雄数据表!A:K,9,0),IF(VLOOKUP(B459,属性中转表!A:G,7,FALSE)&gt;=25,VLOOKUP(A459,英雄数据表!A:K,5,0),""))</f>
        <v>"atk":300,"hp":5000,"undpspro":150,"pvpdpspro":50,"pvpundpspro":50,"atkpro":80</v>
      </c>
      <c r="J459" s="20" t="str">
        <f>IF(I459="","",属性中转表!$I$1&amp;(IF(VLOOKUP(B459,属性中转表!A:G,7,FALSE)=0,0,VLOOKUP(VLOOKUP(B459,属性中转表!A:G,7,FALSE),属性中转表!$K$2:$P$21,4,0)))+IFERROR(VLOOKUP(A459,英雄数据表!A:K,IF(武魂!B459&gt;=50,10,IF(武魂!B459&gt;=25,6)),0),0))</f>
        <v>,"dpspro":100</v>
      </c>
      <c r="K459" s="32" t="str">
        <f t="shared" si="32"/>
        <v>"atk":300,"hp":5000,"undpspro":150,"pvpdpspro":50,"pvpundpspro":50,"atkpro":80,"dpspro":100</v>
      </c>
      <c r="L459" s="20" t="str">
        <f>IF(B459&gt;=50,VLOOKUP(A459,英雄数据表!A:L,11,FALSE),IF(B459&gt;=25,VLOOKUP(A459,英雄数据表!A:L,7,0),""))</f>
        <v>"1202602004"</v>
      </c>
      <c r="M459" s="20" t="str">
        <f>IFERROR(VLOOKUP(B459,属性中转表!$K$2:$O$21,5,FALSE),"")</f>
        <v/>
      </c>
      <c r="N459" s="20" t="str">
        <f>IF(B459=25,VLOOKUP(A459,英雄数据表!A:L,8,FALSE),IF(B459=50,VLOOKUP(A459,英雄数据表!A:L,12,0),""))</f>
        <v/>
      </c>
    </row>
    <row r="460" spans="1:14" x14ac:dyDescent="0.3">
      <c r="A460" s="20">
        <v>12026</v>
      </c>
      <c r="B460" s="21">
        <f t="shared" si="29"/>
        <v>59</v>
      </c>
      <c r="C460" s="21">
        <v>5</v>
      </c>
      <c r="D460" s="21">
        <f>VLOOKUP(A460,英雄数据表!A:D,4,0)</f>
        <v>1</v>
      </c>
      <c r="E460" s="20" t="str">
        <f>VLOOKUP(A460,英雄数据表!A:C,3,0)</f>
        <v>鲜血晶簇</v>
      </c>
      <c r="F460" s="20">
        <f t="shared" si="30"/>
        <v>12026</v>
      </c>
      <c r="G460" s="20">
        <f t="shared" si="31"/>
        <v>12026</v>
      </c>
      <c r="H460" s="21" t="str">
        <f>VLOOKUP(B460,属性中转表!A:F,6,FALSE)</f>
        <v>"hp":232200,"atk":6450</v>
      </c>
      <c r="I460" s="20" t="str">
        <f>IF(VLOOKUP(B460,属性中转表!A:G,7,FALSE)=0,"",VLOOKUP(VLOOKUP(B460,属性中转表!A:G,7,FALSE),属性中转表!$K$2:$P$21,6,0))&amp;IF(VLOOKUP(B460,属性中转表!A:G,7,FALSE)&gt;=50,VLOOKUP(A460,英雄数据表!A:K,9,0),IF(VLOOKUP(B460,属性中转表!A:G,7,FALSE)&gt;=25,VLOOKUP(A460,英雄数据表!A:K,5,0),""))</f>
        <v>"atk":300,"hp":5000,"undpspro":150,"pvpdpspro":50,"pvpundpspro":50,"atkpro":80</v>
      </c>
      <c r="J460" s="20" t="str">
        <f>IF(I460="","",属性中转表!$I$1&amp;(IF(VLOOKUP(B460,属性中转表!A:G,7,FALSE)=0,0,VLOOKUP(VLOOKUP(B460,属性中转表!A:G,7,FALSE),属性中转表!$K$2:$P$21,4,0)))+IFERROR(VLOOKUP(A460,英雄数据表!A:K,IF(武魂!B460&gt;=50,10,IF(武魂!B460&gt;=25,6)),0),0))</f>
        <v>,"dpspro":100</v>
      </c>
      <c r="K460" s="32" t="str">
        <f t="shared" ref="K460:K486" si="33">I460&amp;J460</f>
        <v>"atk":300,"hp":5000,"undpspro":150,"pvpdpspro":50,"pvpundpspro":50,"atkpro":80,"dpspro":100</v>
      </c>
      <c r="L460" s="20" t="str">
        <f>IF(B460&gt;=50,VLOOKUP(A460,英雄数据表!A:L,11,FALSE),IF(B460&gt;=25,VLOOKUP(A460,英雄数据表!A:L,7,0),""))</f>
        <v>"1202602004"</v>
      </c>
      <c r="M460" s="20" t="str">
        <f>IFERROR(VLOOKUP(B460,属性中转表!$K$2:$O$21,5,FALSE),"")</f>
        <v/>
      </c>
      <c r="N460" s="20" t="str">
        <f>IF(B460=25,VLOOKUP(A460,英雄数据表!A:L,8,FALSE),IF(B460=50,VLOOKUP(A460,英雄数据表!A:L,12,0),""))</f>
        <v/>
      </c>
    </row>
    <row r="461" spans="1:14" x14ac:dyDescent="0.3">
      <c r="A461" s="20">
        <v>12026</v>
      </c>
      <c r="B461" s="21">
        <f t="shared" si="29"/>
        <v>60</v>
      </c>
      <c r="C461" s="21">
        <v>5</v>
      </c>
      <c r="D461" s="21">
        <f>VLOOKUP(A461,英雄数据表!A:D,4,0)</f>
        <v>1</v>
      </c>
      <c r="E461" s="20" t="str">
        <f>VLOOKUP(A461,英雄数据表!A:C,3,0)</f>
        <v>鲜血晶簇</v>
      </c>
      <c r="F461" s="20">
        <f t="shared" si="30"/>
        <v>12026</v>
      </c>
      <c r="G461" s="20">
        <f t="shared" si="31"/>
        <v>12026</v>
      </c>
      <c r="H461" s="21" t="str">
        <f>VLOOKUP(B461,属性中转表!A:F,6,FALSE)</f>
        <v>"hp":237600,"atk":6600</v>
      </c>
      <c r="I461" s="20" t="str">
        <f>IF(VLOOKUP(B461,属性中转表!A:G,7,FALSE)=0,"",VLOOKUP(VLOOKUP(B461,属性中转表!A:G,7,FALSE),属性中转表!$K$2:$P$21,6,0))&amp;IF(VLOOKUP(B461,属性中转表!A:G,7,FALSE)&gt;=50,VLOOKUP(A461,英雄数据表!A:K,9,0),IF(VLOOKUP(B461,属性中转表!A:G,7,FALSE)&gt;=25,VLOOKUP(A461,英雄数据表!A:K,5,0),""))</f>
        <v>"atk":300,"hp":5000,"undpspro":150,"pvpdpspro":50,"pvpundpspro":50,"atkpro":80</v>
      </c>
      <c r="J461" s="20" t="str">
        <f>IF(I461="","",属性中转表!$I$1&amp;(IF(VLOOKUP(B461,属性中转表!A:G,7,FALSE)=0,0,VLOOKUP(VLOOKUP(B461,属性中转表!A:G,7,FALSE),属性中转表!$K$2:$P$21,4,0)))+IFERROR(VLOOKUP(A461,英雄数据表!A:K,IF(武魂!B461&gt;=50,10,IF(武魂!B461&gt;=25,6)),0),0))</f>
        <v>,"dpspro":150</v>
      </c>
      <c r="K461" s="32" t="str">
        <f t="shared" si="33"/>
        <v>"atk":300,"hp":5000,"undpspro":150,"pvpdpspro":50,"pvpundpspro":50,"atkpro":80,"dpspro":150</v>
      </c>
      <c r="L461" s="20" t="str">
        <f>IF(B461&gt;=50,VLOOKUP(A461,英雄数据表!A:L,11,FALSE),IF(B461&gt;=25,VLOOKUP(A461,英雄数据表!A:L,7,0),""))</f>
        <v>"1202602004"</v>
      </c>
      <c r="M461" s="20" t="str">
        <f>IFERROR(VLOOKUP(B461,属性中转表!$K$2:$O$21,5,FALSE),"")</f>
        <v>"dpspro":50</v>
      </c>
      <c r="N461" s="20" t="str">
        <f>IF(B461=25,VLOOKUP(A461,英雄数据表!A:L,8,FALSE),IF(B461=50,VLOOKUP(A461,英雄数据表!A:L,12,0),""))</f>
        <v/>
      </c>
    </row>
    <row r="462" spans="1:14" x14ac:dyDescent="0.3">
      <c r="A462" s="20">
        <v>12026</v>
      </c>
      <c r="B462" s="21">
        <f t="shared" si="29"/>
        <v>61</v>
      </c>
      <c r="C462" s="21">
        <v>5</v>
      </c>
      <c r="D462" s="21">
        <f>VLOOKUP(A462,英雄数据表!A:D,4,0)</f>
        <v>1</v>
      </c>
      <c r="E462" s="20" t="str">
        <f>VLOOKUP(A462,英雄数据表!A:C,3,0)</f>
        <v>鲜血晶簇</v>
      </c>
      <c r="F462" s="20">
        <f t="shared" si="30"/>
        <v>12026</v>
      </c>
      <c r="G462" s="20">
        <f t="shared" si="31"/>
        <v>12026</v>
      </c>
      <c r="H462" s="21" t="str">
        <f>VLOOKUP(B462,属性中转表!A:F,6,FALSE)</f>
        <v>"hp":243000,"atk":6750</v>
      </c>
      <c r="I462" s="20" t="str">
        <f>IF(VLOOKUP(B462,属性中转表!A:G,7,FALSE)=0,"",VLOOKUP(VLOOKUP(B462,属性中转表!A:G,7,FALSE),属性中转表!$K$2:$P$21,6,0))&amp;IF(VLOOKUP(B462,属性中转表!A:G,7,FALSE)&gt;=50,VLOOKUP(A462,英雄数据表!A:K,9,0),IF(VLOOKUP(B462,属性中转表!A:G,7,FALSE)&gt;=25,VLOOKUP(A462,英雄数据表!A:K,5,0),""))</f>
        <v>"atk":300,"hp":5000,"undpspro":150,"pvpdpspro":50,"pvpundpspro":50,"atkpro":80</v>
      </c>
      <c r="J462" s="20" t="str">
        <f>IF(I462="","",属性中转表!$I$1&amp;(IF(VLOOKUP(B462,属性中转表!A:G,7,FALSE)=0,0,VLOOKUP(VLOOKUP(B462,属性中转表!A:G,7,FALSE),属性中转表!$K$2:$P$21,4,0)))+IFERROR(VLOOKUP(A462,英雄数据表!A:K,IF(武魂!B462&gt;=50,10,IF(武魂!B462&gt;=25,6)),0),0))</f>
        <v>,"dpspro":150</v>
      </c>
      <c r="K462" s="32" t="str">
        <f t="shared" si="33"/>
        <v>"atk":300,"hp":5000,"undpspro":150,"pvpdpspro":50,"pvpundpspro":50,"atkpro":80,"dpspro":150</v>
      </c>
      <c r="L462" s="20" t="str">
        <f>IF(B462&gt;=50,VLOOKUP(A462,英雄数据表!A:L,11,FALSE),IF(B462&gt;=25,VLOOKUP(A462,英雄数据表!A:L,7,0),""))</f>
        <v>"1202602004"</v>
      </c>
      <c r="M462" s="20" t="str">
        <f>IFERROR(VLOOKUP(B462,属性中转表!$K$2:$O$21,5,FALSE),"")</f>
        <v/>
      </c>
      <c r="N462" s="20" t="str">
        <f>IF(B462=25,VLOOKUP(A462,英雄数据表!A:L,8,FALSE),IF(B462=50,VLOOKUP(A462,英雄数据表!A:L,12,0),""))</f>
        <v/>
      </c>
    </row>
    <row r="463" spans="1:14" x14ac:dyDescent="0.3">
      <c r="A463" s="20">
        <v>12026</v>
      </c>
      <c r="B463" s="21">
        <f t="shared" si="29"/>
        <v>62</v>
      </c>
      <c r="C463" s="21">
        <v>5</v>
      </c>
      <c r="D463" s="21">
        <f>VLOOKUP(A463,英雄数据表!A:D,4,0)</f>
        <v>1</v>
      </c>
      <c r="E463" s="20" t="str">
        <f>VLOOKUP(A463,英雄数据表!A:C,3,0)</f>
        <v>鲜血晶簇</v>
      </c>
      <c r="F463" s="20">
        <f t="shared" si="30"/>
        <v>12026</v>
      </c>
      <c r="G463" s="20">
        <f t="shared" si="31"/>
        <v>12026</v>
      </c>
      <c r="H463" s="21" t="str">
        <f>VLOOKUP(B463,属性中转表!A:F,6,FALSE)</f>
        <v>"hp":248400,"atk":6900</v>
      </c>
      <c r="I463" s="20" t="str">
        <f>IF(VLOOKUP(B463,属性中转表!A:G,7,FALSE)=0,"",VLOOKUP(VLOOKUP(B463,属性中转表!A:G,7,FALSE),属性中转表!$K$2:$P$21,6,0))&amp;IF(VLOOKUP(B463,属性中转表!A:G,7,FALSE)&gt;=50,VLOOKUP(A463,英雄数据表!A:K,9,0),IF(VLOOKUP(B463,属性中转表!A:G,7,FALSE)&gt;=25,VLOOKUP(A463,英雄数据表!A:K,5,0),""))</f>
        <v>"atk":300,"hp":5000,"undpspro":150,"pvpdpspro":50,"pvpundpspro":50,"atkpro":80</v>
      </c>
      <c r="J463" s="20" t="str">
        <f>IF(I463="","",属性中转表!$I$1&amp;(IF(VLOOKUP(B463,属性中转表!A:G,7,FALSE)=0,0,VLOOKUP(VLOOKUP(B463,属性中转表!A:G,7,FALSE),属性中转表!$K$2:$P$21,4,0)))+IFERROR(VLOOKUP(A463,英雄数据表!A:K,IF(武魂!B463&gt;=50,10,IF(武魂!B463&gt;=25,6)),0),0))</f>
        <v>,"dpspro":150</v>
      </c>
      <c r="K463" s="32" t="str">
        <f t="shared" si="33"/>
        <v>"atk":300,"hp":5000,"undpspro":150,"pvpdpspro":50,"pvpundpspro":50,"atkpro":80,"dpspro":150</v>
      </c>
      <c r="L463" s="20" t="str">
        <f>IF(B463&gt;=50,VLOOKUP(A463,英雄数据表!A:L,11,FALSE),IF(B463&gt;=25,VLOOKUP(A463,英雄数据表!A:L,7,0),""))</f>
        <v>"1202602004"</v>
      </c>
      <c r="M463" s="20" t="str">
        <f>IFERROR(VLOOKUP(B463,属性中转表!$K$2:$O$21,5,FALSE),"")</f>
        <v/>
      </c>
      <c r="N463" s="20" t="str">
        <f>IF(B463=25,VLOOKUP(A463,英雄数据表!A:L,8,FALSE),IF(B463=50,VLOOKUP(A463,英雄数据表!A:L,12,0),""))</f>
        <v/>
      </c>
    </row>
    <row r="464" spans="1:14" x14ac:dyDescent="0.3">
      <c r="A464" s="20">
        <v>12026</v>
      </c>
      <c r="B464" s="21">
        <f t="shared" si="29"/>
        <v>63</v>
      </c>
      <c r="C464" s="21">
        <v>5</v>
      </c>
      <c r="D464" s="21">
        <f>VLOOKUP(A464,英雄数据表!A:D,4,0)</f>
        <v>1</v>
      </c>
      <c r="E464" s="20" t="str">
        <f>VLOOKUP(A464,英雄数据表!A:C,3,0)</f>
        <v>鲜血晶簇</v>
      </c>
      <c r="F464" s="20">
        <f t="shared" si="30"/>
        <v>12026</v>
      </c>
      <c r="G464" s="20">
        <f t="shared" si="31"/>
        <v>12026</v>
      </c>
      <c r="H464" s="21" t="str">
        <f>VLOOKUP(B464,属性中转表!A:F,6,FALSE)</f>
        <v>"hp":253800,"atk":7050</v>
      </c>
      <c r="I464" s="20" t="str">
        <f>IF(VLOOKUP(B464,属性中转表!A:G,7,FALSE)=0,"",VLOOKUP(VLOOKUP(B464,属性中转表!A:G,7,FALSE),属性中转表!$K$2:$P$21,6,0))&amp;IF(VLOOKUP(B464,属性中转表!A:G,7,FALSE)&gt;=50,VLOOKUP(A464,英雄数据表!A:K,9,0),IF(VLOOKUP(B464,属性中转表!A:G,7,FALSE)&gt;=25,VLOOKUP(A464,英雄数据表!A:K,5,0),""))</f>
        <v>"atk":300,"hp":5000,"undpspro":150,"pvpdpspro":50,"pvpundpspro":50,"atkpro":80</v>
      </c>
      <c r="J464" s="20" t="str">
        <f>IF(I464="","",属性中转表!$I$1&amp;(IF(VLOOKUP(B464,属性中转表!A:G,7,FALSE)=0,0,VLOOKUP(VLOOKUP(B464,属性中转表!A:G,7,FALSE),属性中转表!$K$2:$P$21,4,0)))+IFERROR(VLOOKUP(A464,英雄数据表!A:K,IF(武魂!B464&gt;=50,10,IF(武魂!B464&gt;=25,6)),0),0))</f>
        <v>,"dpspro":150</v>
      </c>
      <c r="K464" s="32" t="str">
        <f t="shared" si="33"/>
        <v>"atk":300,"hp":5000,"undpspro":150,"pvpdpspro":50,"pvpundpspro":50,"atkpro":80,"dpspro":150</v>
      </c>
      <c r="L464" s="20" t="str">
        <f>IF(B464&gt;=50,VLOOKUP(A464,英雄数据表!A:L,11,FALSE),IF(B464&gt;=25,VLOOKUP(A464,英雄数据表!A:L,7,0),""))</f>
        <v>"1202602004"</v>
      </c>
      <c r="M464" s="20" t="str">
        <f>IFERROR(VLOOKUP(B464,属性中转表!$K$2:$O$21,5,FALSE),"")</f>
        <v/>
      </c>
      <c r="N464" s="20" t="str">
        <f>IF(B464=25,VLOOKUP(A464,英雄数据表!A:L,8,FALSE),IF(B464=50,VLOOKUP(A464,英雄数据表!A:L,12,0),""))</f>
        <v/>
      </c>
    </row>
    <row r="465" spans="1:14" x14ac:dyDescent="0.3">
      <c r="A465" s="20">
        <v>12026</v>
      </c>
      <c r="B465" s="21">
        <f t="shared" si="29"/>
        <v>64</v>
      </c>
      <c r="C465" s="21">
        <v>5</v>
      </c>
      <c r="D465" s="21">
        <f>VLOOKUP(A465,英雄数据表!A:D,4,0)</f>
        <v>1</v>
      </c>
      <c r="E465" s="20" t="str">
        <f>VLOOKUP(A465,英雄数据表!A:C,3,0)</f>
        <v>鲜血晶簇</v>
      </c>
      <c r="F465" s="20">
        <f t="shared" si="30"/>
        <v>12026</v>
      </c>
      <c r="G465" s="20">
        <f t="shared" si="31"/>
        <v>12026</v>
      </c>
      <c r="H465" s="21" t="str">
        <f>VLOOKUP(B465,属性中转表!A:F,6,FALSE)</f>
        <v>"hp":259200,"atk":7200</v>
      </c>
      <c r="I465" s="20" t="str">
        <f>IF(VLOOKUP(B465,属性中转表!A:G,7,FALSE)=0,"",VLOOKUP(VLOOKUP(B465,属性中转表!A:G,7,FALSE),属性中转表!$K$2:$P$21,6,0))&amp;IF(VLOOKUP(B465,属性中转表!A:G,7,FALSE)&gt;=50,VLOOKUP(A465,英雄数据表!A:K,9,0),IF(VLOOKUP(B465,属性中转表!A:G,7,FALSE)&gt;=25,VLOOKUP(A465,英雄数据表!A:K,5,0),""))</f>
        <v>"atk":300,"hp":5000,"undpspro":150,"pvpdpspro":50,"pvpundpspro":50,"atkpro":80</v>
      </c>
      <c r="J465" s="20" t="str">
        <f>IF(I465="","",属性中转表!$I$1&amp;(IF(VLOOKUP(B465,属性中转表!A:G,7,FALSE)=0,0,VLOOKUP(VLOOKUP(B465,属性中转表!A:G,7,FALSE),属性中转表!$K$2:$P$21,4,0)))+IFERROR(VLOOKUP(A465,英雄数据表!A:K,IF(武魂!B465&gt;=50,10,IF(武魂!B465&gt;=25,6)),0),0))</f>
        <v>,"dpspro":150</v>
      </c>
      <c r="K465" s="32" t="str">
        <f t="shared" si="33"/>
        <v>"atk":300,"hp":5000,"undpspro":150,"pvpdpspro":50,"pvpundpspro":50,"atkpro":80,"dpspro":150</v>
      </c>
      <c r="L465" s="20" t="str">
        <f>IF(B465&gt;=50,VLOOKUP(A465,英雄数据表!A:L,11,FALSE),IF(B465&gt;=25,VLOOKUP(A465,英雄数据表!A:L,7,0),""))</f>
        <v>"1202602004"</v>
      </c>
      <c r="M465" s="20" t="str">
        <f>IFERROR(VLOOKUP(B465,属性中转表!$K$2:$O$21,5,FALSE),"")</f>
        <v/>
      </c>
      <c r="N465" s="20" t="str">
        <f>IF(B465=25,VLOOKUP(A465,英雄数据表!A:L,8,FALSE),IF(B465=50,VLOOKUP(A465,英雄数据表!A:L,12,0),""))</f>
        <v/>
      </c>
    </row>
    <row r="466" spans="1:14" x14ac:dyDescent="0.3">
      <c r="A466" s="20">
        <v>12026</v>
      </c>
      <c r="B466" s="21">
        <f t="shared" si="29"/>
        <v>65</v>
      </c>
      <c r="C466" s="21">
        <v>5</v>
      </c>
      <c r="D466" s="21">
        <f>VLOOKUP(A466,英雄数据表!A:D,4,0)</f>
        <v>1</v>
      </c>
      <c r="E466" s="20" t="str">
        <f>VLOOKUP(A466,英雄数据表!A:C,3,0)</f>
        <v>鲜血晶簇</v>
      </c>
      <c r="F466" s="20">
        <f t="shared" si="30"/>
        <v>12026</v>
      </c>
      <c r="G466" s="20">
        <f t="shared" si="31"/>
        <v>12026</v>
      </c>
      <c r="H466" s="21" t="str">
        <f>VLOOKUP(B466,属性中转表!A:F,6,FALSE)</f>
        <v>"hp":264600,"atk":7350</v>
      </c>
      <c r="I466" s="20" t="str">
        <f>IF(VLOOKUP(B466,属性中转表!A:G,7,FALSE)=0,"",VLOOKUP(VLOOKUP(B466,属性中转表!A:G,7,FALSE),属性中转表!$K$2:$P$21,6,0))&amp;IF(VLOOKUP(B466,属性中转表!A:G,7,FALSE)&gt;=50,VLOOKUP(A466,英雄数据表!A:K,9,0),IF(VLOOKUP(B466,属性中转表!A:G,7,FALSE)&gt;=25,VLOOKUP(A466,英雄数据表!A:K,5,0),""))</f>
        <v>"atk":300,"hp":5000,"undpspro":150,"pvpdpspro":100,"pvpundpspro":50,"atkpro":80</v>
      </c>
      <c r="J466" s="20" t="str">
        <f>IF(I466="","",属性中转表!$I$1&amp;(IF(VLOOKUP(B466,属性中转表!A:G,7,FALSE)=0,0,VLOOKUP(VLOOKUP(B466,属性中转表!A:G,7,FALSE),属性中转表!$K$2:$P$21,4,0)))+IFERROR(VLOOKUP(A466,英雄数据表!A:K,IF(武魂!B466&gt;=50,10,IF(武魂!B466&gt;=25,6)),0),0))</f>
        <v>,"dpspro":150</v>
      </c>
      <c r="K466" s="32" t="str">
        <f t="shared" si="33"/>
        <v>"atk":300,"hp":5000,"undpspro":150,"pvpdpspro":100,"pvpundpspro":50,"atkpro":80,"dpspro":150</v>
      </c>
      <c r="L466" s="20" t="str">
        <f>IF(B466&gt;=50,VLOOKUP(A466,英雄数据表!A:L,11,FALSE),IF(B466&gt;=25,VLOOKUP(A466,英雄数据表!A:L,7,0),""))</f>
        <v>"1202602004"</v>
      </c>
      <c r="M466" s="20" t="str">
        <f>IFERROR(VLOOKUP(B466,属性中转表!$K$2:$O$21,5,FALSE),"")</f>
        <v>"pvpdpspro":50</v>
      </c>
      <c r="N466" s="20" t="str">
        <f>IF(B466=25,VLOOKUP(A466,英雄数据表!A:L,8,FALSE),IF(B466=50,VLOOKUP(A466,英雄数据表!A:L,12,0),""))</f>
        <v/>
      </c>
    </row>
    <row r="467" spans="1:14" x14ac:dyDescent="0.3">
      <c r="A467" s="20">
        <v>12026</v>
      </c>
      <c r="B467" s="21">
        <f t="shared" si="29"/>
        <v>66</v>
      </c>
      <c r="C467" s="21">
        <v>5</v>
      </c>
      <c r="D467" s="21">
        <f>VLOOKUP(A467,英雄数据表!A:D,4,0)</f>
        <v>1</v>
      </c>
      <c r="E467" s="20" t="str">
        <f>VLOOKUP(A467,英雄数据表!A:C,3,0)</f>
        <v>鲜血晶簇</v>
      </c>
      <c r="F467" s="20">
        <f t="shared" si="30"/>
        <v>12026</v>
      </c>
      <c r="G467" s="20">
        <f t="shared" si="31"/>
        <v>12026</v>
      </c>
      <c r="H467" s="21" t="str">
        <f>VLOOKUP(B467,属性中转表!A:F,6,FALSE)</f>
        <v>"hp":270000,"atk":7500</v>
      </c>
      <c r="I467" s="20" t="str">
        <f>IF(VLOOKUP(B467,属性中转表!A:G,7,FALSE)=0,"",VLOOKUP(VLOOKUP(B467,属性中转表!A:G,7,FALSE),属性中转表!$K$2:$P$21,6,0))&amp;IF(VLOOKUP(B467,属性中转表!A:G,7,FALSE)&gt;=50,VLOOKUP(A467,英雄数据表!A:K,9,0),IF(VLOOKUP(B467,属性中转表!A:G,7,FALSE)&gt;=25,VLOOKUP(A467,英雄数据表!A:K,5,0),""))</f>
        <v>"atk":300,"hp":5000,"undpspro":150,"pvpdpspro":100,"pvpundpspro":50,"atkpro":80</v>
      </c>
      <c r="J467" s="20" t="str">
        <f>IF(I467="","",属性中转表!$I$1&amp;(IF(VLOOKUP(B467,属性中转表!A:G,7,FALSE)=0,0,VLOOKUP(VLOOKUP(B467,属性中转表!A:G,7,FALSE),属性中转表!$K$2:$P$21,4,0)))+IFERROR(VLOOKUP(A467,英雄数据表!A:K,IF(武魂!B467&gt;=50,10,IF(武魂!B467&gt;=25,6)),0),0))</f>
        <v>,"dpspro":150</v>
      </c>
      <c r="K467" s="32" t="str">
        <f t="shared" si="33"/>
        <v>"atk":300,"hp":5000,"undpspro":150,"pvpdpspro":100,"pvpundpspro":50,"atkpro":80,"dpspro":150</v>
      </c>
      <c r="L467" s="20" t="str">
        <f>IF(B467&gt;=50,VLOOKUP(A467,英雄数据表!A:L,11,FALSE),IF(B467&gt;=25,VLOOKUP(A467,英雄数据表!A:L,7,0),""))</f>
        <v>"1202602004"</v>
      </c>
      <c r="M467" s="20" t="str">
        <f>IFERROR(VLOOKUP(B467,属性中转表!$K$2:$O$21,5,FALSE),"")</f>
        <v/>
      </c>
      <c r="N467" s="20" t="str">
        <f>IF(B467=25,VLOOKUP(A467,英雄数据表!A:L,8,FALSE),IF(B467=50,VLOOKUP(A467,英雄数据表!A:L,12,0),""))</f>
        <v/>
      </c>
    </row>
    <row r="468" spans="1:14" x14ac:dyDescent="0.3">
      <c r="A468" s="20">
        <v>12026</v>
      </c>
      <c r="B468" s="21">
        <f t="shared" si="29"/>
        <v>67</v>
      </c>
      <c r="C468" s="21">
        <v>5</v>
      </c>
      <c r="D468" s="21">
        <f>VLOOKUP(A468,英雄数据表!A:D,4,0)</f>
        <v>1</v>
      </c>
      <c r="E468" s="20" t="str">
        <f>VLOOKUP(A468,英雄数据表!A:C,3,0)</f>
        <v>鲜血晶簇</v>
      </c>
      <c r="F468" s="20">
        <f t="shared" si="30"/>
        <v>12026</v>
      </c>
      <c r="G468" s="20">
        <f t="shared" si="31"/>
        <v>12026</v>
      </c>
      <c r="H468" s="21" t="str">
        <f>VLOOKUP(B468,属性中转表!A:F,6,FALSE)</f>
        <v>"hp":275400,"atk":7650</v>
      </c>
      <c r="I468" s="20" t="str">
        <f>IF(VLOOKUP(B468,属性中转表!A:G,7,FALSE)=0,"",VLOOKUP(VLOOKUP(B468,属性中转表!A:G,7,FALSE),属性中转表!$K$2:$P$21,6,0))&amp;IF(VLOOKUP(B468,属性中转表!A:G,7,FALSE)&gt;=50,VLOOKUP(A468,英雄数据表!A:K,9,0),IF(VLOOKUP(B468,属性中转表!A:G,7,FALSE)&gt;=25,VLOOKUP(A468,英雄数据表!A:K,5,0),""))</f>
        <v>"atk":300,"hp":5000,"undpspro":150,"pvpdpspro":100,"pvpundpspro":50,"atkpro":80</v>
      </c>
      <c r="J468" s="20" t="str">
        <f>IF(I468="","",属性中转表!$I$1&amp;(IF(VLOOKUP(B468,属性中转表!A:G,7,FALSE)=0,0,VLOOKUP(VLOOKUP(B468,属性中转表!A:G,7,FALSE),属性中转表!$K$2:$P$21,4,0)))+IFERROR(VLOOKUP(A468,英雄数据表!A:K,IF(武魂!B468&gt;=50,10,IF(武魂!B468&gt;=25,6)),0),0))</f>
        <v>,"dpspro":150</v>
      </c>
      <c r="K468" s="32" t="str">
        <f t="shared" si="33"/>
        <v>"atk":300,"hp":5000,"undpspro":150,"pvpdpspro":100,"pvpundpspro":50,"atkpro":80,"dpspro":150</v>
      </c>
      <c r="L468" s="20" t="str">
        <f>IF(B468&gt;=50,VLOOKUP(A468,英雄数据表!A:L,11,FALSE),IF(B468&gt;=25,VLOOKUP(A468,英雄数据表!A:L,7,0),""))</f>
        <v>"1202602004"</v>
      </c>
      <c r="M468" s="20" t="str">
        <f>IFERROR(VLOOKUP(B468,属性中转表!$K$2:$O$21,5,FALSE),"")</f>
        <v/>
      </c>
      <c r="N468" s="20" t="str">
        <f>IF(B468=25,VLOOKUP(A468,英雄数据表!A:L,8,FALSE),IF(B468=50,VLOOKUP(A468,英雄数据表!A:L,12,0),""))</f>
        <v/>
      </c>
    </row>
    <row r="469" spans="1:14" x14ac:dyDescent="0.3">
      <c r="A469" s="20">
        <v>12026</v>
      </c>
      <c r="B469" s="21">
        <f t="shared" si="29"/>
        <v>68</v>
      </c>
      <c r="C469" s="21">
        <v>5</v>
      </c>
      <c r="D469" s="21">
        <f>VLOOKUP(A469,英雄数据表!A:D,4,0)</f>
        <v>1</v>
      </c>
      <c r="E469" s="20" t="str">
        <f>VLOOKUP(A469,英雄数据表!A:C,3,0)</f>
        <v>鲜血晶簇</v>
      </c>
      <c r="F469" s="20">
        <f t="shared" si="30"/>
        <v>12026</v>
      </c>
      <c r="G469" s="20">
        <f t="shared" si="31"/>
        <v>12026</v>
      </c>
      <c r="H469" s="21" t="str">
        <f>VLOOKUP(B469,属性中转表!A:F,6,FALSE)</f>
        <v>"hp":280800,"atk":7800</v>
      </c>
      <c r="I469" s="20" t="str">
        <f>IF(VLOOKUP(B469,属性中转表!A:G,7,FALSE)=0,"",VLOOKUP(VLOOKUP(B469,属性中转表!A:G,7,FALSE),属性中转表!$K$2:$P$21,6,0))&amp;IF(VLOOKUP(B469,属性中转表!A:G,7,FALSE)&gt;=50,VLOOKUP(A469,英雄数据表!A:K,9,0),IF(VLOOKUP(B469,属性中转表!A:G,7,FALSE)&gt;=25,VLOOKUP(A469,英雄数据表!A:K,5,0),""))</f>
        <v>"atk":300,"hp":5000,"undpspro":150,"pvpdpspro":100,"pvpundpspro":50,"atkpro":80</v>
      </c>
      <c r="J469" s="20" t="str">
        <f>IF(I469="","",属性中转表!$I$1&amp;(IF(VLOOKUP(B469,属性中转表!A:G,7,FALSE)=0,0,VLOOKUP(VLOOKUP(B469,属性中转表!A:G,7,FALSE),属性中转表!$K$2:$P$21,4,0)))+IFERROR(VLOOKUP(A469,英雄数据表!A:K,IF(武魂!B469&gt;=50,10,IF(武魂!B469&gt;=25,6)),0),0))</f>
        <v>,"dpspro":150</v>
      </c>
      <c r="K469" s="32" t="str">
        <f t="shared" si="33"/>
        <v>"atk":300,"hp":5000,"undpspro":150,"pvpdpspro":100,"pvpundpspro":50,"atkpro":80,"dpspro":150</v>
      </c>
      <c r="L469" s="20" t="str">
        <f>IF(B469&gt;=50,VLOOKUP(A469,英雄数据表!A:L,11,FALSE),IF(B469&gt;=25,VLOOKUP(A469,英雄数据表!A:L,7,0),""))</f>
        <v>"1202602004"</v>
      </c>
      <c r="M469" s="20" t="str">
        <f>IFERROR(VLOOKUP(B469,属性中转表!$K$2:$O$21,5,FALSE),"")</f>
        <v/>
      </c>
      <c r="N469" s="20" t="str">
        <f>IF(B469=25,VLOOKUP(A469,英雄数据表!A:L,8,FALSE),IF(B469=50,VLOOKUP(A469,英雄数据表!A:L,12,0),""))</f>
        <v/>
      </c>
    </row>
    <row r="470" spans="1:14" x14ac:dyDescent="0.3">
      <c r="A470" s="20">
        <v>12026</v>
      </c>
      <c r="B470" s="21">
        <f t="shared" si="29"/>
        <v>69</v>
      </c>
      <c r="C470" s="21">
        <v>5</v>
      </c>
      <c r="D470" s="21">
        <f>VLOOKUP(A470,英雄数据表!A:D,4,0)</f>
        <v>1</v>
      </c>
      <c r="E470" s="20" t="str">
        <f>VLOOKUP(A470,英雄数据表!A:C,3,0)</f>
        <v>鲜血晶簇</v>
      </c>
      <c r="F470" s="20">
        <f t="shared" si="30"/>
        <v>12026</v>
      </c>
      <c r="G470" s="20">
        <f t="shared" si="31"/>
        <v>12026</v>
      </c>
      <c r="H470" s="21" t="str">
        <f>VLOOKUP(B470,属性中转表!A:F,6,FALSE)</f>
        <v>"hp":286200,"atk":7950</v>
      </c>
      <c r="I470" s="20" t="str">
        <f>IF(VLOOKUP(B470,属性中转表!A:G,7,FALSE)=0,"",VLOOKUP(VLOOKUP(B470,属性中转表!A:G,7,FALSE),属性中转表!$K$2:$P$21,6,0))&amp;IF(VLOOKUP(B470,属性中转表!A:G,7,FALSE)&gt;=50,VLOOKUP(A470,英雄数据表!A:K,9,0),IF(VLOOKUP(B470,属性中转表!A:G,7,FALSE)&gt;=25,VLOOKUP(A470,英雄数据表!A:K,5,0),""))</f>
        <v>"atk":300,"hp":5000,"undpspro":150,"pvpdpspro":100,"pvpundpspro":50,"atkpro":80</v>
      </c>
      <c r="J470" s="20" t="str">
        <f>IF(I470="","",属性中转表!$I$1&amp;(IF(VLOOKUP(B470,属性中转表!A:G,7,FALSE)=0,0,VLOOKUP(VLOOKUP(B470,属性中转表!A:G,7,FALSE),属性中转表!$K$2:$P$21,4,0)))+IFERROR(VLOOKUP(A470,英雄数据表!A:K,IF(武魂!B470&gt;=50,10,IF(武魂!B470&gt;=25,6)),0),0))</f>
        <v>,"dpspro":150</v>
      </c>
      <c r="K470" s="32" t="str">
        <f t="shared" si="33"/>
        <v>"atk":300,"hp":5000,"undpspro":150,"pvpdpspro":100,"pvpundpspro":50,"atkpro":80,"dpspro":150</v>
      </c>
      <c r="L470" s="20" t="str">
        <f>IF(B470&gt;=50,VLOOKUP(A470,英雄数据表!A:L,11,FALSE),IF(B470&gt;=25,VLOOKUP(A470,英雄数据表!A:L,7,0),""))</f>
        <v>"1202602004"</v>
      </c>
      <c r="M470" s="20" t="str">
        <f>IFERROR(VLOOKUP(B470,属性中转表!$K$2:$O$21,5,FALSE),"")</f>
        <v/>
      </c>
      <c r="N470" s="20" t="str">
        <f>IF(B470=25,VLOOKUP(A470,英雄数据表!A:L,8,FALSE),IF(B470=50,VLOOKUP(A470,英雄数据表!A:L,12,0),""))</f>
        <v/>
      </c>
    </row>
    <row r="471" spans="1:14" x14ac:dyDescent="0.3">
      <c r="A471" s="20">
        <v>12026</v>
      </c>
      <c r="B471" s="21">
        <f t="shared" si="29"/>
        <v>70</v>
      </c>
      <c r="C471" s="21">
        <v>5</v>
      </c>
      <c r="D471" s="21">
        <f>VLOOKUP(A471,英雄数据表!A:D,4,0)</f>
        <v>1</v>
      </c>
      <c r="E471" s="20" t="str">
        <f>VLOOKUP(A471,英雄数据表!A:C,3,0)</f>
        <v>鲜血晶簇</v>
      </c>
      <c r="F471" s="20">
        <f t="shared" si="30"/>
        <v>12026</v>
      </c>
      <c r="G471" s="20">
        <f t="shared" si="31"/>
        <v>12026</v>
      </c>
      <c r="H471" s="21" t="str">
        <f>VLOOKUP(B471,属性中转表!A:F,6,FALSE)</f>
        <v>"hp":291600,"atk":8100</v>
      </c>
      <c r="I471" s="20" t="str">
        <f>IF(VLOOKUP(B471,属性中转表!A:G,7,FALSE)=0,"",VLOOKUP(VLOOKUP(B471,属性中转表!A:G,7,FALSE),属性中转表!$K$2:$P$21,6,0))&amp;IF(VLOOKUP(B471,属性中转表!A:G,7,FALSE)&gt;=50,VLOOKUP(A471,英雄数据表!A:K,9,0),IF(VLOOKUP(B471,属性中转表!A:G,7,FALSE)&gt;=25,VLOOKUP(A471,英雄数据表!A:K,5,0),""))</f>
        <v>"atk":300,"hp":5000,"undpspro":150,"pvpdpspro":100,"pvpundpspro":100,"atkpro":80</v>
      </c>
      <c r="J471" s="20" t="str">
        <f>IF(I471="","",属性中转表!$I$1&amp;(IF(VLOOKUP(B471,属性中转表!A:G,7,FALSE)=0,0,VLOOKUP(VLOOKUP(B471,属性中转表!A:G,7,FALSE),属性中转表!$K$2:$P$21,4,0)))+IFERROR(VLOOKUP(A471,英雄数据表!A:K,IF(武魂!B471&gt;=50,10,IF(武魂!B471&gt;=25,6)),0),0))</f>
        <v>,"dpspro":150</v>
      </c>
      <c r="K471" s="32" t="str">
        <f t="shared" si="33"/>
        <v>"atk":300,"hp":5000,"undpspro":150,"pvpdpspro":100,"pvpundpspro":100,"atkpro":80,"dpspro":150</v>
      </c>
      <c r="L471" s="20" t="str">
        <f>IF(B471&gt;=50,VLOOKUP(A471,英雄数据表!A:L,11,FALSE),IF(B471&gt;=25,VLOOKUP(A471,英雄数据表!A:L,7,0),""))</f>
        <v>"1202602004"</v>
      </c>
      <c r="M471" s="20" t="str">
        <f>IFERROR(VLOOKUP(B471,属性中转表!$K$2:$O$21,5,FALSE),"")</f>
        <v>"pvpundpspro":50</v>
      </c>
      <c r="N471" s="20" t="str">
        <f>IF(B471=25,VLOOKUP(A471,英雄数据表!A:L,8,FALSE),IF(B471=50,VLOOKUP(A471,英雄数据表!A:L,12,0),""))</f>
        <v/>
      </c>
    </row>
    <row r="472" spans="1:14" x14ac:dyDescent="0.3">
      <c r="A472" s="20">
        <v>12026</v>
      </c>
      <c r="B472" s="21">
        <f t="shared" si="29"/>
        <v>71</v>
      </c>
      <c r="C472" s="21">
        <v>5</v>
      </c>
      <c r="D472" s="21">
        <f>VLOOKUP(A472,英雄数据表!A:D,4,0)</f>
        <v>1</v>
      </c>
      <c r="E472" s="20" t="str">
        <f>VLOOKUP(A472,英雄数据表!A:C,3,0)</f>
        <v>鲜血晶簇</v>
      </c>
      <c r="F472" s="20">
        <f t="shared" si="30"/>
        <v>12026</v>
      </c>
      <c r="G472" s="20">
        <f t="shared" si="31"/>
        <v>12026</v>
      </c>
      <c r="H472" s="21" t="str">
        <f>VLOOKUP(B472,属性中转表!A:F,6,FALSE)</f>
        <v>"hp":297000,"atk":8250</v>
      </c>
      <c r="I472" s="20" t="str">
        <f>IF(VLOOKUP(B472,属性中转表!A:G,7,FALSE)=0,"",VLOOKUP(VLOOKUP(B472,属性中转表!A:G,7,FALSE),属性中转表!$K$2:$P$21,6,0))&amp;IF(VLOOKUP(B472,属性中转表!A:G,7,FALSE)&gt;=50,VLOOKUP(A472,英雄数据表!A:K,9,0),IF(VLOOKUP(B472,属性中转表!A:G,7,FALSE)&gt;=25,VLOOKUP(A472,英雄数据表!A:K,5,0),""))</f>
        <v>"atk":300,"hp":5000,"undpspro":150,"pvpdpspro":100,"pvpundpspro":100,"atkpro":80</v>
      </c>
      <c r="J472" s="20" t="str">
        <f>IF(I472="","",属性中转表!$I$1&amp;(IF(VLOOKUP(B472,属性中转表!A:G,7,FALSE)=0,0,VLOOKUP(VLOOKUP(B472,属性中转表!A:G,7,FALSE),属性中转表!$K$2:$P$21,4,0)))+IFERROR(VLOOKUP(A472,英雄数据表!A:K,IF(武魂!B472&gt;=50,10,IF(武魂!B472&gt;=25,6)),0),0))</f>
        <v>,"dpspro":150</v>
      </c>
      <c r="K472" s="32" t="str">
        <f t="shared" si="33"/>
        <v>"atk":300,"hp":5000,"undpspro":150,"pvpdpspro":100,"pvpundpspro":100,"atkpro":80,"dpspro":150</v>
      </c>
      <c r="L472" s="20" t="str">
        <f>IF(B472&gt;=50,VLOOKUP(A472,英雄数据表!A:L,11,FALSE),IF(B472&gt;=25,VLOOKUP(A472,英雄数据表!A:L,7,0),""))</f>
        <v>"1202602004"</v>
      </c>
      <c r="M472" s="20" t="str">
        <f>IFERROR(VLOOKUP(B472,属性中转表!$K$2:$O$21,5,FALSE),"")</f>
        <v/>
      </c>
      <c r="N472" s="20" t="str">
        <f>IF(B472=25,VLOOKUP(A472,英雄数据表!A:L,8,FALSE),IF(B472=50,VLOOKUP(A472,英雄数据表!A:L,12,0),""))</f>
        <v/>
      </c>
    </row>
    <row r="473" spans="1:14" x14ac:dyDescent="0.3">
      <c r="A473" s="20">
        <v>12026</v>
      </c>
      <c r="B473" s="21">
        <f t="shared" si="29"/>
        <v>72</v>
      </c>
      <c r="C473" s="21">
        <v>5</v>
      </c>
      <c r="D473" s="21">
        <f>VLOOKUP(A473,英雄数据表!A:D,4,0)</f>
        <v>1</v>
      </c>
      <c r="E473" s="20" t="str">
        <f>VLOOKUP(A473,英雄数据表!A:C,3,0)</f>
        <v>鲜血晶簇</v>
      </c>
      <c r="F473" s="20">
        <f t="shared" si="30"/>
        <v>12026</v>
      </c>
      <c r="G473" s="20">
        <f t="shared" si="31"/>
        <v>12026</v>
      </c>
      <c r="H473" s="21" t="str">
        <f>VLOOKUP(B473,属性中转表!A:F,6,FALSE)</f>
        <v>"hp":302400,"atk":8400</v>
      </c>
      <c r="I473" s="20" t="str">
        <f>IF(VLOOKUP(B473,属性中转表!A:G,7,FALSE)=0,"",VLOOKUP(VLOOKUP(B473,属性中转表!A:G,7,FALSE),属性中转表!$K$2:$P$21,6,0))&amp;IF(VLOOKUP(B473,属性中转表!A:G,7,FALSE)&gt;=50,VLOOKUP(A473,英雄数据表!A:K,9,0),IF(VLOOKUP(B473,属性中转表!A:G,7,FALSE)&gt;=25,VLOOKUP(A473,英雄数据表!A:K,5,0),""))</f>
        <v>"atk":300,"hp":5000,"undpspro":150,"pvpdpspro":100,"pvpundpspro":100,"atkpro":80</v>
      </c>
      <c r="J473" s="20" t="str">
        <f>IF(I473="","",属性中转表!$I$1&amp;(IF(VLOOKUP(B473,属性中转表!A:G,7,FALSE)=0,0,VLOOKUP(VLOOKUP(B473,属性中转表!A:G,7,FALSE),属性中转表!$K$2:$P$21,4,0)))+IFERROR(VLOOKUP(A473,英雄数据表!A:K,IF(武魂!B473&gt;=50,10,IF(武魂!B473&gt;=25,6)),0),0))</f>
        <v>,"dpspro":150</v>
      </c>
      <c r="K473" s="32" t="str">
        <f t="shared" si="33"/>
        <v>"atk":300,"hp":5000,"undpspro":150,"pvpdpspro":100,"pvpundpspro":100,"atkpro":80,"dpspro":150</v>
      </c>
      <c r="L473" s="20" t="str">
        <f>IF(B473&gt;=50,VLOOKUP(A473,英雄数据表!A:L,11,FALSE),IF(B473&gt;=25,VLOOKUP(A473,英雄数据表!A:L,7,0),""))</f>
        <v>"1202602004"</v>
      </c>
      <c r="M473" s="20" t="str">
        <f>IFERROR(VLOOKUP(B473,属性中转表!$K$2:$O$21,5,FALSE),"")</f>
        <v/>
      </c>
      <c r="N473" s="20" t="str">
        <f>IF(B473=25,VLOOKUP(A473,英雄数据表!A:L,8,FALSE),IF(B473=50,VLOOKUP(A473,英雄数据表!A:L,12,0),""))</f>
        <v/>
      </c>
    </row>
    <row r="474" spans="1:14" x14ac:dyDescent="0.3">
      <c r="A474" s="20">
        <v>12026</v>
      </c>
      <c r="B474" s="21">
        <f t="shared" si="29"/>
        <v>73</v>
      </c>
      <c r="C474" s="21">
        <v>5</v>
      </c>
      <c r="D474" s="21">
        <f>VLOOKUP(A474,英雄数据表!A:D,4,0)</f>
        <v>1</v>
      </c>
      <c r="E474" s="20" t="str">
        <f>VLOOKUP(A474,英雄数据表!A:C,3,0)</f>
        <v>鲜血晶簇</v>
      </c>
      <c r="F474" s="20">
        <f t="shared" si="30"/>
        <v>12026</v>
      </c>
      <c r="G474" s="20">
        <f t="shared" si="31"/>
        <v>12026</v>
      </c>
      <c r="H474" s="21" t="str">
        <f>VLOOKUP(B474,属性中转表!A:F,6,FALSE)</f>
        <v>"hp":307800,"atk":8550</v>
      </c>
      <c r="I474" s="20" t="str">
        <f>IF(VLOOKUP(B474,属性中转表!A:G,7,FALSE)=0,"",VLOOKUP(VLOOKUP(B474,属性中转表!A:G,7,FALSE),属性中转表!$K$2:$P$21,6,0))&amp;IF(VLOOKUP(B474,属性中转表!A:G,7,FALSE)&gt;=50,VLOOKUP(A474,英雄数据表!A:K,9,0),IF(VLOOKUP(B474,属性中转表!A:G,7,FALSE)&gt;=25,VLOOKUP(A474,英雄数据表!A:K,5,0),""))</f>
        <v>"atk":300,"hp":5000,"undpspro":150,"pvpdpspro":100,"pvpundpspro":100,"atkpro":80</v>
      </c>
      <c r="J474" s="20" t="str">
        <f>IF(I474="","",属性中转表!$I$1&amp;(IF(VLOOKUP(B474,属性中转表!A:G,7,FALSE)=0,0,VLOOKUP(VLOOKUP(B474,属性中转表!A:G,7,FALSE),属性中转表!$K$2:$P$21,4,0)))+IFERROR(VLOOKUP(A474,英雄数据表!A:K,IF(武魂!B474&gt;=50,10,IF(武魂!B474&gt;=25,6)),0),0))</f>
        <v>,"dpspro":150</v>
      </c>
      <c r="K474" s="32" t="str">
        <f t="shared" si="33"/>
        <v>"atk":300,"hp":5000,"undpspro":150,"pvpdpspro":100,"pvpundpspro":100,"atkpro":80,"dpspro":150</v>
      </c>
      <c r="L474" s="20" t="str">
        <f>IF(B474&gt;=50,VLOOKUP(A474,英雄数据表!A:L,11,FALSE),IF(B474&gt;=25,VLOOKUP(A474,英雄数据表!A:L,7,0),""))</f>
        <v>"1202602004"</v>
      </c>
      <c r="M474" s="20" t="str">
        <f>IFERROR(VLOOKUP(B474,属性中转表!$K$2:$O$21,5,FALSE),"")</f>
        <v/>
      </c>
      <c r="N474" s="20" t="str">
        <f>IF(B474=25,VLOOKUP(A474,英雄数据表!A:L,8,FALSE),IF(B474=50,VLOOKUP(A474,英雄数据表!A:L,12,0),""))</f>
        <v/>
      </c>
    </row>
    <row r="475" spans="1:14" x14ac:dyDescent="0.3">
      <c r="A475" s="20">
        <v>12026</v>
      </c>
      <c r="B475" s="21">
        <f t="shared" si="29"/>
        <v>74</v>
      </c>
      <c r="C475" s="21">
        <v>5</v>
      </c>
      <c r="D475" s="21">
        <f>VLOOKUP(A475,英雄数据表!A:D,4,0)</f>
        <v>1</v>
      </c>
      <c r="E475" s="20" t="str">
        <f>VLOOKUP(A475,英雄数据表!A:C,3,0)</f>
        <v>鲜血晶簇</v>
      </c>
      <c r="F475" s="20">
        <f t="shared" si="30"/>
        <v>12026</v>
      </c>
      <c r="G475" s="20">
        <f t="shared" si="31"/>
        <v>12026</v>
      </c>
      <c r="H475" s="21" t="str">
        <f>VLOOKUP(B475,属性中转表!A:F,6,FALSE)</f>
        <v>"hp":313200,"atk":8700</v>
      </c>
      <c r="I475" s="20" t="str">
        <f>IF(VLOOKUP(B475,属性中转表!A:G,7,FALSE)=0,"",VLOOKUP(VLOOKUP(B475,属性中转表!A:G,7,FALSE),属性中转表!$K$2:$P$21,6,0))&amp;IF(VLOOKUP(B475,属性中转表!A:G,7,FALSE)&gt;=50,VLOOKUP(A475,英雄数据表!A:K,9,0),IF(VLOOKUP(B475,属性中转表!A:G,7,FALSE)&gt;=25,VLOOKUP(A475,英雄数据表!A:K,5,0),""))</f>
        <v>"atk":300,"hp":5000,"undpspro":150,"pvpdpspro":100,"pvpundpspro":100,"atkpro":80</v>
      </c>
      <c r="J475" s="20" t="str">
        <f>IF(I475="","",属性中转表!$I$1&amp;(IF(VLOOKUP(B475,属性中转表!A:G,7,FALSE)=0,0,VLOOKUP(VLOOKUP(B475,属性中转表!A:G,7,FALSE),属性中转表!$K$2:$P$21,4,0)))+IFERROR(VLOOKUP(A475,英雄数据表!A:K,IF(武魂!B475&gt;=50,10,IF(武魂!B475&gt;=25,6)),0),0))</f>
        <v>,"dpspro":150</v>
      </c>
      <c r="K475" s="32" t="str">
        <f t="shared" si="33"/>
        <v>"atk":300,"hp":5000,"undpspro":150,"pvpdpspro":100,"pvpundpspro":100,"atkpro":80,"dpspro":150</v>
      </c>
      <c r="L475" s="20" t="str">
        <f>IF(B475&gt;=50,VLOOKUP(A475,英雄数据表!A:L,11,FALSE),IF(B475&gt;=25,VLOOKUP(A475,英雄数据表!A:L,7,0),""))</f>
        <v>"1202602004"</v>
      </c>
      <c r="M475" s="20" t="str">
        <f>IFERROR(VLOOKUP(B475,属性中转表!$K$2:$O$21,5,FALSE),"")</f>
        <v/>
      </c>
      <c r="N475" s="20" t="str">
        <f>IF(B475=25,VLOOKUP(A475,英雄数据表!A:L,8,FALSE),IF(B475=50,VLOOKUP(A475,英雄数据表!A:L,12,0),""))</f>
        <v/>
      </c>
    </row>
    <row r="476" spans="1:14" x14ac:dyDescent="0.3">
      <c r="A476" s="20">
        <v>12026</v>
      </c>
      <c r="B476" s="21">
        <f t="shared" si="29"/>
        <v>75</v>
      </c>
      <c r="C476" s="21">
        <v>5</v>
      </c>
      <c r="D476" s="21">
        <f>VLOOKUP(A476,英雄数据表!A:D,4,0)</f>
        <v>1</v>
      </c>
      <c r="E476" s="20" t="str">
        <f>VLOOKUP(A476,英雄数据表!A:C,3,0)</f>
        <v>鲜血晶簇</v>
      </c>
      <c r="F476" s="20">
        <f t="shared" si="30"/>
        <v>12026</v>
      </c>
      <c r="G476" s="20">
        <f t="shared" si="31"/>
        <v>12026</v>
      </c>
      <c r="H476" s="21" t="str">
        <f>VLOOKUP(B476,属性中转表!A:F,6,FALSE)</f>
        <v>"hp":318600,"atk":8850</v>
      </c>
      <c r="I476" s="20" t="str">
        <f>IF(VLOOKUP(B476,属性中转表!A:G,7,FALSE)=0,"",VLOOKUP(VLOOKUP(B476,属性中转表!A:G,7,FALSE),属性中转表!$K$2:$P$21,6,0))&amp;IF(VLOOKUP(B476,属性中转表!A:G,7,FALSE)&gt;=50,VLOOKUP(A476,英雄数据表!A:K,9,0),IF(VLOOKUP(B476,属性中转表!A:G,7,FALSE)&gt;=25,VLOOKUP(A476,英雄数据表!A:K,5,0),""))</f>
        <v>"atk":600,"hp":10000,"undpspro":150,"pvpdpspro":100,"pvpundpspro":100,"speed":10,"atkpro":80</v>
      </c>
      <c r="J476" s="20" t="str">
        <f>IF(I476="","",属性中转表!$I$1&amp;(IF(VLOOKUP(B476,属性中转表!A:G,7,FALSE)=0,0,VLOOKUP(VLOOKUP(B476,属性中转表!A:G,7,FALSE),属性中转表!$K$2:$P$21,4,0)))+IFERROR(VLOOKUP(A476,英雄数据表!A:K,IF(武魂!B476&gt;=50,10,IF(武魂!B476&gt;=25,6)),0),0))</f>
        <v>,"dpspro":150</v>
      </c>
      <c r="K476" s="32" t="str">
        <f t="shared" si="33"/>
        <v>"atk":600,"hp":10000,"undpspro":150,"pvpdpspro":100,"pvpundpspro":100,"speed":10,"atkpro":80,"dpspro":150</v>
      </c>
      <c r="L476" s="20" t="str">
        <f>IF(B476&gt;=50,VLOOKUP(A476,英雄数据表!A:L,11,FALSE),IF(B476&gt;=25,VLOOKUP(A476,英雄数据表!A:L,7,0),""))</f>
        <v>"1202602004"</v>
      </c>
      <c r="M476" s="20" t="str">
        <f>IFERROR(VLOOKUP(B476,属性中转表!$K$2:$O$21,5,FALSE),"")</f>
        <v>"speed":10,"atk":300,"hp":5000</v>
      </c>
      <c r="N476" s="20" t="str">
        <f>IF(B476=25,VLOOKUP(A476,英雄数据表!A:L,8,FALSE),IF(B476=50,VLOOKUP(A476,英雄数据表!A:L,12,0),""))</f>
        <v/>
      </c>
    </row>
    <row r="477" spans="1:14" x14ac:dyDescent="0.3">
      <c r="A477" s="20">
        <v>12026</v>
      </c>
      <c r="B477" s="21">
        <f t="shared" si="29"/>
        <v>76</v>
      </c>
      <c r="C477" s="21">
        <v>5</v>
      </c>
      <c r="D477" s="21">
        <f>VLOOKUP(A477,英雄数据表!A:D,4,0)</f>
        <v>1</v>
      </c>
      <c r="E477" s="20" t="str">
        <f>VLOOKUP(A477,英雄数据表!A:C,3,0)</f>
        <v>鲜血晶簇</v>
      </c>
      <c r="F477" s="20">
        <f t="shared" si="30"/>
        <v>12026</v>
      </c>
      <c r="G477" s="20">
        <f t="shared" si="31"/>
        <v>12026</v>
      </c>
      <c r="H477" s="21" t="str">
        <f>VLOOKUP(B477,属性中转表!A:F,6,FALSE)</f>
        <v>"hp":324000,"atk":9000</v>
      </c>
      <c r="I477" s="20" t="str">
        <f>IF(VLOOKUP(B477,属性中转表!A:G,7,FALSE)=0,"",VLOOKUP(VLOOKUP(B477,属性中转表!A:G,7,FALSE),属性中转表!$K$2:$P$21,6,0))&amp;IF(VLOOKUP(B477,属性中转表!A:G,7,FALSE)&gt;=50,VLOOKUP(A477,英雄数据表!A:K,9,0),IF(VLOOKUP(B477,属性中转表!A:G,7,FALSE)&gt;=25,VLOOKUP(A477,英雄数据表!A:K,5,0),""))</f>
        <v>"atk":600,"hp":10000,"undpspro":150,"pvpdpspro":100,"pvpundpspro":100,"speed":10,"atkpro":80</v>
      </c>
      <c r="J477" s="20" t="str">
        <f>IF(I477="","",属性中转表!$I$1&amp;(IF(VLOOKUP(B477,属性中转表!A:G,7,FALSE)=0,0,VLOOKUP(VLOOKUP(B477,属性中转表!A:G,7,FALSE),属性中转表!$K$2:$P$21,4,0)))+IFERROR(VLOOKUP(A477,英雄数据表!A:K,IF(武魂!B477&gt;=50,10,IF(武魂!B477&gt;=25,6)),0),0))</f>
        <v>,"dpspro":150</v>
      </c>
      <c r="K477" s="32" t="str">
        <f t="shared" si="33"/>
        <v>"atk":600,"hp":10000,"undpspro":150,"pvpdpspro":100,"pvpundpspro":100,"speed":10,"atkpro":80,"dpspro":150</v>
      </c>
      <c r="L477" s="20" t="str">
        <f>IF(B477&gt;=50,VLOOKUP(A477,英雄数据表!A:L,11,FALSE),IF(B477&gt;=25,VLOOKUP(A477,英雄数据表!A:L,7,0),""))</f>
        <v>"1202602004"</v>
      </c>
      <c r="M477" s="20" t="str">
        <f>IFERROR(VLOOKUP(B477,属性中转表!$K$2:$O$21,5,FALSE),"")</f>
        <v/>
      </c>
      <c r="N477" s="20" t="str">
        <f>IF(B477=25,VLOOKUP(A477,英雄数据表!A:L,8,FALSE),IF(B477=50,VLOOKUP(A477,英雄数据表!A:L,12,0),""))</f>
        <v/>
      </c>
    </row>
    <row r="478" spans="1:14" x14ac:dyDescent="0.3">
      <c r="A478" s="20">
        <v>12026</v>
      </c>
      <c r="B478" s="21">
        <f t="shared" si="29"/>
        <v>77</v>
      </c>
      <c r="C478" s="21">
        <v>5</v>
      </c>
      <c r="D478" s="21">
        <f>VLOOKUP(A478,英雄数据表!A:D,4,0)</f>
        <v>1</v>
      </c>
      <c r="E478" s="20" t="str">
        <f>VLOOKUP(A478,英雄数据表!A:C,3,0)</f>
        <v>鲜血晶簇</v>
      </c>
      <c r="F478" s="20">
        <f t="shared" si="30"/>
        <v>12026</v>
      </c>
      <c r="G478" s="20">
        <f t="shared" si="31"/>
        <v>12026</v>
      </c>
      <c r="H478" s="21" t="str">
        <f>VLOOKUP(B478,属性中转表!A:F,6,FALSE)</f>
        <v>"hp":329400,"atk":9150</v>
      </c>
      <c r="I478" s="20" t="str">
        <f>IF(VLOOKUP(B478,属性中转表!A:G,7,FALSE)=0,"",VLOOKUP(VLOOKUP(B478,属性中转表!A:G,7,FALSE),属性中转表!$K$2:$P$21,6,0))&amp;IF(VLOOKUP(B478,属性中转表!A:G,7,FALSE)&gt;=50,VLOOKUP(A478,英雄数据表!A:K,9,0),IF(VLOOKUP(B478,属性中转表!A:G,7,FALSE)&gt;=25,VLOOKUP(A478,英雄数据表!A:K,5,0),""))</f>
        <v>"atk":600,"hp":10000,"undpspro":150,"pvpdpspro":100,"pvpundpspro":100,"speed":10,"atkpro":80</v>
      </c>
      <c r="J478" s="20" t="str">
        <f>IF(I478="","",属性中转表!$I$1&amp;(IF(VLOOKUP(B478,属性中转表!A:G,7,FALSE)=0,0,VLOOKUP(VLOOKUP(B478,属性中转表!A:G,7,FALSE),属性中转表!$K$2:$P$21,4,0)))+IFERROR(VLOOKUP(A478,英雄数据表!A:K,IF(武魂!B478&gt;=50,10,IF(武魂!B478&gt;=25,6)),0),0))</f>
        <v>,"dpspro":150</v>
      </c>
      <c r="K478" s="32" t="str">
        <f t="shared" si="33"/>
        <v>"atk":600,"hp":10000,"undpspro":150,"pvpdpspro":100,"pvpundpspro":100,"speed":10,"atkpro":80,"dpspro":150</v>
      </c>
      <c r="L478" s="20" t="str">
        <f>IF(B478&gt;=50,VLOOKUP(A478,英雄数据表!A:L,11,FALSE),IF(B478&gt;=25,VLOOKUP(A478,英雄数据表!A:L,7,0),""))</f>
        <v>"1202602004"</v>
      </c>
      <c r="M478" s="20" t="str">
        <f>IFERROR(VLOOKUP(B478,属性中转表!$K$2:$O$21,5,FALSE),"")</f>
        <v/>
      </c>
      <c r="N478" s="20" t="str">
        <f>IF(B478=25,VLOOKUP(A478,英雄数据表!A:L,8,FALSE),IF(B478=50,VLOOKUP(A478,英雄数据表!A:L,12,0),""))</f>
        <v/>
      </c>
    </row>
    <row r="479" spans="1:14" x14ac:dyDescent="0.3">
      <c r="A479" s="20">
        <v>12026</v>
      </c>
      <c r="B479" s="21">
        <f t="shared" si="29"/>
        <v>78</v>
      </c>
      <c r="C479" s="21">
        <v>5</v>
      </c>
      <c r="D479" s="21">
        <f>VLOOKUP(A479,英雄数据表!A:D,4,0)</f>
        <v>1</v>
      </c>
      <c r="E479" s="20" t="str">
        <f>VLOOKUP(A479,英雄数据表!A:C,3,0)</f>
        <v>鲜血晶簇</v>
      </c>
      <c r="F479" s="20">
        <f t="shared" si="30"/>
        <v>12026</v>
      </c>
      <c r="G479" s="20">
        <f t="shared" si="31"/>
        <v>12026</v>
      </c>
      <c r="H479" s="21" t="str">
        <f>VLOOKUP(B479,属性中转表!A:F,6,FALSE)</f>
        <v>"hp":334800,"atk":9300</v>
      </c>
      <c r="I479" s="20" t="str">
        <f>IF(VLOOKUP(B479,属性中转表!A:G,7,FALSE)=0,"",VLOOKUP(VLOOKUP(B479,属性中转表!A:G,7,FALSE),属性中转表!$K$2:$P$21,6,0))&amp;IF(VLOOKUP(B479,属性中转表!A:G,7,FALSE)&gt;=50,VLOOKUP(A479,英雄数据表!A:K,9,0),IF(VLOOKUP(B479,属性中转表!A:G,7,FALSE)&gt;=25,VLOOKUP(A479,英雄数据表!A:K,5,0),""))</f>
        <v>"atk":600,"hp":10000,"undpspro":150,"pvpdpspro":100,"pvpundpspro":100,"speed":10,"atkpro":80</v>
      </c>
      <c r="J479" s="20" t="str">
        <f>IF(I479="","",属性中转表!$I$1&amp;(IF(VLOOKUP(B479,属性中转表!A:G,7,FALSE)=0,0,VLOOKUP(VLOOKUP(B479,属性中转表!A:G,7,FALSE),属性中转表!$K$2:$P$21,4,0)))+IFERROR(VLOOKUP(A479,英雄数据表!A:K,IF(武魂!B479&gt;=50,10,IF(武魂!B479&gt;=25,6)),0),0))</f>
        <v>,"dpspro":150</v>
      </c>
      <c r="K479" s="32" t="str">
        <f t="shared" si="33"/>
        <v>"atk":600,"hp":10000,"undpspro":150,"pvpdpspro":100,"pvpundpspro":100,"speed":10,"atkpro":80,"dpspro":150</v>
      </c>
      <c r="L479" s="20" t="str">
        <f>IF(B479&gt;=50,VLOOKUP(A479,英雄数据表!A:L,11,FALSE),IF(B479&gt;=25,VLOOKUP(A479,英雄数据表!A:L,7,0),""))</f>
        <v>"1202602004"</v>
      </c>
      <c r="M479" s="20" t="str">
        <f>IFERROR(VLOOKUP(B479,属性中转表!$K$2:$O$21,5,FALSE),"")</f>
        <v/>
      </c>
      <c r="N479" s="20" t="str">
        <f>IF(B479=25,VLOOKUP(A479,英雄数据表!A:L,8,FALSE),IF(B479=50,VLOOKUP(A479,英雄数据表!A:L,12,0),""))</f>
        <v/>
      </c>
    </row>
    <row r="480" spans="1:14" x14ac:dyDescent="0.3">
      <c r="A480" s="20">
        <v>12026</v>
      </c>
      <c r="B480" s="21">
        <f t="shared" si="29"/>
        <v>79</v>
      </c>
      <c r="C480" s="21">
        <v>5</v>
      </c>
      <c r="D480" s="21">
        <f>VLOOKUP(A480,英雄数据表!A:D,4,0)</f>
        <v>1</v>
      </c>
      <c r="E480" s="20" t="str">
        <f>VLOOKUP(A480,英雄数据表!A:C,3,0)</f>
        <v>鲜血晶簇</v>
      </c>
      <c r="F480" s="20">
        <f t="shared" si="30"/>
        <v>12026</v>
      </c>
      <c r="G480" s="20">
        <f t="shared" si="31"/>
        <v>12026</v>
      </c>
      <c r="H480" s="21" t="str">
        <f>VLOOKUP(B480,属性中转表!A:F,6,FALSE)</f>
        <v>"hp":340200,"atk":9450</v>
      </c>
      <c r="I480" s="20" t="str">
        <f>IF(VLOOKUP(B480,属性中转表!A:G,7,FALSE)=0,"",VLOOKUP(VLOOKUP(B480,属性中转表!A:G,7,FALSE),属性中转表!$K$2:$P$21,6,0))&amp;IF(VLOOKUP(B480,属性中转表!A:G,7,FALSE)&gt;=50,VLOOKUP(A480,英雄数据表!A:K,9,0),IF(VLOOKUP(B480,属性中转表!A:G,7,FALSE)&gt;=25,VLOOKUP(A480,英雄数据表!A:K,5,0),""))</f>
        <v>"atk":600,"hp":10000,"undpspro":150,"pvpdpspro":100,"pvpundpspro":100,"speed":10,"atkpro":80</v>
      </c>
      <c r="J480" s="20" t="str">
        <f>IF(I480="","",属性中转表!$I$1&amp;(IF(VLOOKUP(B480,属性中转表!A:G,7,FALSE)=0,0,VLOOKUP(VLOOKUP(B480,属性中转表!A:G,7,FALSE),属性中转表!$K$2:$P$21,4,0)))+IFERROR(VLOOKUP(A480,英雄数据表!A:K,IF(武魂!B480&gt;=50,10,IF(武魂!B480&gt;=25,6)),0),0))</f>
        <v>,"dpspro":150</v>
      </c>
      <c r="K480" s="32" t="str">
        <f t="shared" si="33"/>
        <v>"atk":600,"hp":10000,"undpspro":150,"pvpdpspro":100,"pvpundpspro":100,"speed":10,"atkpro":80,"dpspro":150</v>
      </c>
      <c r="L480" s="20" t="str">
        <f>IF(B480&gt;=50,VLOOKUP(A480,英雄数据表!A:L,11,FALSE),IF(B480&gt;=25,VLOOKUP(A480,英雄数据表!A:L,7,0),""))</f>
        <v>"1202602004"</v>
      </c>
      <c r="M480" s="20" t="str">
        <f>IFERROR(VLOOKUP(B480,属性中转表!$K$2:$O$21,5,FALSE),"")</f>
        <v/>
      </c>
      <c r="N480" s="20" t="str">
        <f>IF(B480=25,VLOOKUP(A480,英雄数据表!A:L,8,FALSE),IF(B480=50,VLOOKUP(A480,英雄数据表!A:L,12,0),""))</f>
        <v/>
      </c>
    </row>
    <row r="481" spans="1:14" x14ac:dyDescent="0.3">
      <c r="A481" s="20">
        <v>12026</v>
      </c>
      <c r="B481" s="21">
        <f t="shared" si="29"/>
        <v>80</v>
      </c>
      <c r="C481" s="21">
        <v>5</v>
      </c>
      <c r="D481" s="21">
        <f>VLOOKUP(A481,英雄数据表!A:D,4,0)</f>
        <v>1</v>
      </c>
      <c r="E481" s="20" t="str">
        <f>VLOOKUP(A481,英雄数据表!A:C,3,0)</f>
        <v>鲜血晶簇</v>
      </c>
      <c r="F481" s="20">
        <f t="shared" si="30"/>
        <v>12026</v>
      </c>
      <c r="G481" s="20">
        <f t="shared" si="31"/>
        <v>12026</v>
      </c>
      <c r="H481" s="21" t="str">
        <f>VLOOKUP(B481,属性中转表!A:F,6,FALSE)</f>
        <v>"hp":345600,"atk":9600</v>
      </c>
      <c r="I481" s="20" t="str">
        <f>IF(VLOOKUP(B481,属性中转表!A:G,7,FALSE)=0,"",VLOOKUP(VLOOKUP(B481,属性中转表!A:G,7,FALSE),属性中转表!$K$2:$P$21,6,0))&amp;IF(VLOOKUP(B481,属性中转表!A:G,7,FALSE)&gt;=50,VLOOKUP(A481,英雄数据表!A:K,9,0),IF(VLOOKUP(B481,属性中转表!A:G,7,FALSE)&gt;=25,VLOOKUP(A481,英雄数据表!A:K,5,0),""))</f>
        <v>"atk":600,"hp":10000,"undpspro":200,"pvpdpspro":100,"pvpundpspro":100,"speed":10,"atkpro":80</v>
      </c>
      <c r="J481" s="20" t="str">
        <f>IF(I481="","",属性中转表!$I$1&amp;(IF(VLOOKUP(B481,属性中转表!A:G,7,FALSE)=0,0,VLOOKUP(VLOOKUP(B481,属性中转表!A:G,7,FALSE),属性中转表!$K$2:$P$21,4,0)))+IFERROR(VLOOKUP(A481,英雄数据表!A:K,IF(武魂!B481&gt;=50,10,IF(武魂!B481&gt;=25,6)),0),0))</f>
        <v>,"dpspro":150</v>
      </c>
      <c r="K481" s="32" t="str">
        <f t="shared" si="33"/>
        <v>"atk":600,"hp":10000,"undpspro":200,"pvpdpspro":100,"pvpundpspro":100,"speed":10,"atkpro":80,"dpspro":150</v>
      </c>
      <c r="L481" s="20" t="str">
        <f>IF(B481&gt;=50,VLOOKUP(A481,英雄数据表!A:L,11,FALSE),IF(B481&gt;=25,VLOOKUP(A481,英雄数据表!A:L,7,0),""))</f>
        <v>"1202602004"</v>
      </c>
      <c r="M481" s="20" t="str">
        <f>IFERROR(VLOOKUP(B481,属性中转表!$K$2:$O$21,5,FALSE),"")</f>
        <v>"undpspro":50</v>
      </c>
      <c r="N481" s="20" t="str">
        <f>IF(B481=25,VLOOKUP(A481,英雄数据表!A:L,8,FALSE),IF(B481=50,VLOOKUP(A481,英雄数据表!A:L,12,0),""))</f>
        <v/>
      </c>
    </row>
    <row r="482" spans="1:14" x14ac:dyDescent="0.3">
      <c r="A482" s="20">
        <v>12026</v>
      </c>
      <c r="B482" s="21">
        <f t="shared" si="29"/>
        <v>81</v>
      </c>
      <c r="C482" s="21">
        <v>5</v>
      </c>
      <c r="D482" s="21">
        <f>VLOOKUP(A482,英雄数据表!A:D,4,0)</f>
        <v>1</v>
      </c>
      <c r="E482" s="20" t="str">
        <f>VLOOKUP(A482,英雄数据表!A:C,3,0)</f>
        <v>鲜血晶簇</v>
      </c>
      <c r="F482" s="20">
        <f t="shared" si="30"/>
        <v>12026</v>
      </c>
      <c r="G482" s="20">
        <f t="shared" si="31"/>
        <v>12026</v>
      </c>
      <c r="H482" s="21" t="str">
        <f>VLOOKUP(B482,属性中转表!A:F,6,FALSE)</f>
        <v>"hp":351000,"atk":9750</v>
      </c>
      <c r="I482" s="20" t="str">
        <f>IF(VLOOKUP(B482,属性中转表!A:G,7,FALSE)=0,"",VLOOKUP(VLOOKUP(B482,属性中转表!A:G,7,FALSE),属性中转表!$K$2:$P$21,6,0))&amp;IF(VLOOKUP(B482,属性中转表!A:G,7,FALSE)&gt;=50,VLOOKUP(A482,英雄数据表!A:K,9,0),IF(VLOOKUP(B482,属性中转表!A:G,7,FALSE)&gt;=25,VLOOKUP(A482,英雄数据表!A:K,5,0),""))</f>
        <v>"atk":600,"hp":10000,"undpspro":200,"pvpdpspro":100,"pvpundpspro":100,"speed":10,"atkpro":80</v>
      </c>
      <c r="J482" s="20" t="str">
        <f>IF(I482="","",属性中转表!$I$1&amp;(IF(VLOOKUP(B482,属性中转表!A:G,7,FALSE)=0,0,VLOOKUP(VLOOKUP(B482,属性中转表!A:G,7,FALSE),属性中转表!$K$2:$P$21,4,0)))+IFERROR(VLOOKUP(A482,英雄数据表!A:K,IF(武魂!B482&gt;=50,10,IF(武魂!B482&gt;=25,6)),0),0))</f>
        <v>,"dpspro":150</v>
      </c>
      <c r="K482" s="32" t="str">
        <f t="shared" si="33"/>
        <v>"atk":600,"hp":10000,"undpspro":200,"pvpdpspro":100,"pvpundpspro":100,"speed":10,"atkpro":80,"dpspro":150</v>
      </c>
      <c r="L482" s="20" t="str">
        <f>IF(B482&gt;=50,VLOOKUP(A482,英雄数据表!A:L,11,FALSE),IF(B482&gt;=25,VLOOKUP(A482,英雄数据表!A:L,7,0),""))</f>
        <v>"1202602004"</v>
      </c>
      <c r="M482" s="20" t="str">
        <f>IFERROR(VLOOKUP(B482,属性中转表!$K$2:$O$21,5,FALSE),"")</f>
        <v/>
      </c>
      <c r="N482" s="20" t="str">
        <f>IF(B482=25,VLOOKUP(A482,英雄数据表!A:L,8,FALSE),IF(B482=50,VLOOKUP(A482,英雄数据表!A:L,12,0),""))</f>
        <v/>
      </c>
    </row>
    <row r="483" spans="1:14" x14ac:dyDescent="0.3">
      <c r="A483" s="20">
        <v>12026</v>
      </c>
      <c r="B483" s="21">
        <f t="shared" si="29"/>
        <v>82</v>
      </c>
      <c r="C483" s="21">
        <v>5</v>
      </c>
      <c r="D483" s="21">
        <f>VLOOKUP(A483,英雄数据表!A:D,4,0)</f>
        <v>1</v>
      </c>
      <c r="E483" s="20" t="str">
        <f>VLOOKUP(A483,英雄数据表!A:C,3,0)</f>
        <v>鲜血晶簇</v>
      </c>
      <c r="F483" s="20">
        <f t="shared" si="30"/>
        <v>12026</v>
      </c>
      <c r="G483" s="20">
        <f t="shared" si="31"/>
        <v>12026</v>
      </c>
      <c r="H483" s="21" t="str">
        <f>VLOOKUP(B483,属性中转表!A:F,6,FALSE)</f>
        <v>"hp":356400,"atk":9900</v>
      </c>
      <c r="I483" s="20" t="str">
        <f>IF(VLOOKUP(B483,属性中转表!A:G,7,FALSE)=0,"",VLOOKUP(VLOOKUP(B483,属性中转表!A:G,7,FALSE),属性中转表!$K$2:$P$21,6,0))&amp;IF(VLOOKUP(B483,属性中转表!A:G,7,FALSE)&gt;=50,VLOOKUP(A483,英雄数据表!A:K,9,0),IF(VLOOKUP(B483,属性中转表!A:G,7,FALSE)&gt;=25,VLOOKUP(A483,英雄数据表!A:K,5,0),""))</f>
        <v>"atk":600,"hp":10000,"undpspro":200,"pvpdpspro":100,"pvpundpspro":100,"speed":10,"atkpro":80</v>
      </c>
      <c r="J483" s="20" t="str">
        <f>IF(I483="","",属性中转表!$I$1&amp;(IF(VLOOKUP(B483,属性中转表!A:G,7,FALSE)=0,0,VLOOKUP(VLOOKUP(B483,属性中转表!A:G,7,FALSE),属性中转表!$K$2:$P$21,4,0)))+IFERROR(VLOOKUP(A483,英雄数据表!A:K,IF(武魂!B483&gt;=50,10,IF(武魂!B483&gt;=25,6)),0),0))</f>
        <v>,"dpspro":150</v>
      </c>
      <c r="K483" s="32" t="str">
        <f t="shared" si="33"/>
        <v>"atk":600,"hp":10000,"undpspro":200,"pvpdpspro":100,"pvpundpspro":100,"speed":10,"atkpro":80,"dpspro":150</v>
      </c>
      <c r="L483" s="20" t="str">
        <f>IF(B483&gt;=50,VLOOKUP(A483,英雄数据表!A:L,11,FALSE),IF(B483&gt;=25,VLOOKUP(A483,英雄数据表!A:L,7,0),""))</f>
        <v>"1202602004"</v>
      </c>
      <c r="M483" s="20" t="str">
        <f>IFERROR(VLOOKUP(B483,属性中转表!$K$2:$O$21,5,FALSE),"")</f>
        <v/>
      </c>
      <c r="N483" s="20" t="str">
        <f>IF(B483=25,VLOOKUP(A483,英雄数据表!A:L,8,FALSE),IF(B483=50,VLOOKUP(A483,英雄数据表!A:L,12,0),""))</f>
        <v/>
      </c>
    </row>
    <row r="484" spans="1:14" x14ac:dyDescent="0.3">
      <c r="A484" s="20">
        <v>12026</v>
      </c>
      <c r="B484" s="21">
        <f t="shared" si="29"/>
        <v>83</v>
      </c>
      <c r="C484" s="21">
        <v>5</v>
      </c>
      <c r="D484" s="21">
        <f>VLOOKUP(A484,英雄数据表!A:D,4,0)</f>
        <v>1</v>
      </c>
      <c r="E484" s="20" t="str">
        <f>VLOOKUP(A484,英雄数据表!A:C,3,0)</f>
        <v>鲜血晶簇</v>
      </c>
      <c r="F484" s="20">
        <f t="shared" si="30"/>
        <v>12026</v>
      </c>
      <c r="G484" s="20">
        <f t="shared" si="31"/>
        <v>12026</v>
      </c>
      <c r="H484" s="21" t="str">
        <f>VLOOKUP(B484,属性中转表!A:F,6,FALSE)</f>
        <v>"hp":361800,"atk":10050</v>
      </c>
      <c r="I484" s="20" t="str">
        <f>IF(VLOOKUP(B484,属性中转表!A:G,7,FALSE)=0,"",VLOOKUP(VLOOKUP(B484,属性中转表!A:G,7,FALSE),属性中转表!$K$2:$P$21,6,0))&amp;IF(VLOOKUP(B484,属性中转表!A:G,7,FALSE)&gt;=50,VLOOKUP(A484,英雄数据表!A:K,9,0),IF(VLOOKUP(B484,属性中转表!A:G,7,FALSE)&gt;=25,VLOOKUP(A484,英雄数据表!A:K,5,0),""))</f>
        <v>"atk":600,"hp":10000,"undpspro":200,"pvpdpspro":100,"pvpundpspro":100,"speed":10,"atkpro":80</v>
      </c>
      <c r="J484" s="20" t="str">
        <f>IF(I484="","",属性中转表!$I$1&amp;(IF(VLOOKUP(B484,属性中转表!A:G,7,FALSE)=0,0,VLOOKUP(VLOOKUP(B484,属性中转表!A:G,7,FALSE),属性中转表!$K$2:$P$21,4,0)))+IFERROR(VLOOKUP(A484,英雄数据表!A:K,IF(武魂!B484&gt;=50,10,IF(武魂!B484&gt;=25,6)),0),0))</f>
        <v>,"dpspro":150</v>
      </c>
      <c r="K484" s="32" t="str">
        <f t="shared" si="33"/>
        <v>"atk":600,"hp":10000,"undpspro":200,"pvpdpspro":100,"pvpundpspro":100,"speed":10,"atkpro":80,"dpspro":150</v>
      </c>
      <c r="L484" s="20" t="str">
        <f>IF(B484&gt;=50,VLOOKUP(A484,英雄数据表!A:L,11,FALSE),IF(B484&gt;=25,VLOOKUP(A484,英雄数据表!A:L,7,0),""))</f>
        <v>"1202602004"</v>
      </c>
      <c r="M484" s="20" t="str">
        <f>IFERROR(VLOOKUP(B484,属性中转表!$K$2:$O$21,5,FALSE),"")</f>
        <v/>
      </c>
      <c r="N484" s="20" t="str">
        <f>IF(B484=25,VLOOKUP(A484,英雄数据表!A:L,8,FALSE),IF(B484=50,VLOOKUP(A484,英雄数据表!A:L,12,0),""))</f>
        <v/>
      </c>
    </row>
    <row r="485" spans="1:14" x14ac:dyDescent="0.3">
      <c r="A485" s="20">
        <v>12026</v>
      </c>
      <c r="B485" s="21">
        <f t="shared" si="29"/>
        <v>84</v>
      </c>
      <c r="C485" s="21">
        <v>5</v>
      </c>
      <c r="D485" s="21">
        <f>VLOOKUP(A485,英雄数据表!A:D,4,0)</f>
        <v>1</v>
      </c>
      <c r="E485" s="20" t="str">
        <f>VLOOKUP(A485,英雄数据表!A:C,3,0)</f>
        <v>鲜血晶簇</v>
      </c>
      <c r="F485" s="20">
        <f t="shared" si="30"/>
        <v>12026</v>
      </c>
      <c r="G485" s="20">
        <f t="shared" si="31"/>
        <v>12026</v>
      </c>
      <c r="H485" s="21" t="str">
        <f>VLOOKUP(B485,属性中转表!A:F,6,FALSE)</f>
        <v>"hp":367200,"atk":10200</v>
      </c>
      <c r="I485" s="20" t="str">
        <f>IF(VLOOKUP(B485,属性中转表!A:G,7,FALSE)=0,"",VLOOKUP(VLOOKUP(B485,属性中转表!A:G,7,FALSE),属性中转表!$K$2:$P$21,6,0))&amp;IF(VLOOKUP(B485,属性中转表!A:G,7,FALSE)&gt;=50,VLOOKUP(A485,英雄数据表!A:K,9,0),IF(VLOOKUP(B485,属性中转表!A:G,7,FALSE)&gt;=25,VLOOKUP(A485,英雄数据表!A:K,5,0),""))</f>
        <v>"atk":600,"hp":10000,"undpspro":200,"pvpdpspro":100,"pvpundpspro":100,"speed":10,"atkpro":80</v>
      </c>
      <c r="J485" s="20" t="str">
        <f>IF(I485="","",属性中转表!$I$1&amp;(IF(VLOOKUP(B485,属性中转表!A:G,7,FALSE)=0,0,VLOOKUP(VLOOKUP(B485,属性中转表!A:G,7,FALSE),属性中转表!$K$2:$P$21,4,0)))+IFERROR(VLOOKUP(A485,英雄数据表!A:K,IF(武魂!B485&gt;=50,10,IF(武魂!B485&gt;=25,6)),0),0))</f>
        <v>,"dpspro":150</v>
      </c>
      <c r="K485" s="32" t="str">
        <f t="shared" si="33"/>
        <v>"atk":600,"hp":10000,"undpspro":200,"pvpdpspro":100,"pvpundpspro":100,"speed":10,"atkpro":80,"dpspro":150</v>
      </c>
      <c r="L485" s="20" t="str">
        <f>IF(B485&gt;=50,VLOOKUP(A485,英雄数据表!A:L,11,FALSE),IF(B485&gt;=25,VLOOKUP(A485,英雄数据表!A:L,7,0),""))</f>
        <v>"1202602004"</v>
      </c>
      <c r="M485" s="20" t="str">
        <f>IFERROR(VLOOKUP(B485,属性中转表!$K$2:$O$21,5,FALSE),"")</f>
        <v/>
      </c>
      <c r="N485" s="20" t="str">
        <f>IF(B485=25,VLOOKUP(A485,英雄数据表!A:L,8,FALSE),IF(B485=50,VLOOKUP(A485,英雄数据表!A:L,12,0),""))</f>
        <v/>
      </c>
    </row>
    <row r="486" spans="1:14" x14ac:dyDescent="0.3">
      <c r="A486" s="20">
        <v>12026</v>
      </c>
      <c r="B486" s="21">
        <f t="shared" si="29"/>
        <v>85</v>
      </c>
      <c r="C486" s="21">
        <v>5</v>
      </c>
      <c r="D486" s="21">
        <f>VLOOKUP(A486,英雄数据表!A:D,4,0)</f>
        <v>1</v>
      </c>
      <c r="E486" s="20" t="str">
        <f>VLOOKUP(A486,英雄数据表!A:C,3,0)</f>
        <v>鲜血晶簇</v>
      </c>
      <c r="F486" s="20">
        <f t="shared" si="30"/>
        <v>12026</v>
      </c>
      <c r="G486" s="20">
        <f t="shared" si="31"/>
        <v>12026</v>
      </c>
      <c r="H486" s="21" t="str">
        <f>VLOOKUP(B486,属性中转表!A:F,6,FALSE)</f>
        <v>"hp":372600,"atk":10350</v>
      </c>
      <c r="I486" s="20" t="str">
        <f>IF(VLOOKUP(B486,属性中转表!A:G,7,FALSE)=0,"",VLOOKUP(VLOOKUP(B486,属性中转表!A:G,7,FALSE),属性中转表!$K$2:$P$21,6,0))&amp;IF(VLOOKUP(B486,属性中转表!A:G,7,FALSE)&gt;=50,VLOOKUP(A486,英雄数据表!A:K,9,0),IF(VLOOKUP(B486,属性中转表!A:G,7,FALSE)&gt;=25,VLOOKUP(A486,英雄数据表!A:K,5,0),""))</f>
        <v>"atk":600,"hp":10000,"undpspro":200,"pvpdpspro":100,"pvpundpspro":100,"speed":10,"atkpro":80</v>
      </c>
      <c r="J486" s="20" t="str">
        <f>IF(I486="","",属性中转表!$I$1&amp;(IF(VLOOKUP(B486,属性中转表!A:G,7,FALSE)=0,0,VLOOKUP(VLOOKUP(B486,属性中转表!A:G,7,FALSE),属性中转表!$K$2:$P$21,4,0)))+IFERROR(VLOOKUP(A486,英雄数据表!A:K,IF(武魂!B486&gt;=50,10,IF(武魂!B486&gt;=25,6)),0),0))</f>
        <v>,"dpspro":200</v>
      </c>
      <c r="K486" s="32" t="str">
        <f t="shared" si="33"/>
        <v>"atk":600,"hp":10000,"undpspro":200,"pvpdpspro":100,"pvpundpspro":100,"speed":10,"atkpro":80,"dpspro":200</v>
      </c>
      <c r="L486" s="20" t="str">
        <f>IF(B486&gt;=50,VLOOKUP(A486,英雄数据表!A:L,11,FALSE),IF(B486&gt;=25,VLOOKUP(A486,英雄数据表!A:L,7,0),""))</f>
        <v>"1202602004"</v>
      </c>
      <c r="M486" s="20" t="str">
        <f>IFERROR(VLOOKUP(B486,属性中转表!$K$2:$O$21,5,FALSE),"")</f>
        <v>"dpspro":50</v>
      </c>
      <c r="N486" s="20" t="str">
        <f>IF(B486=25,VLOOKUP(A486,英雄数据表!A:L,8,FALSE),IF(B486=50,VLOOKUP(A486,英雄数据表!A:L,12,0),""))</f>
        <v/>
      </c>
    </row>
    <row r="487" spans="1:14" x14ac:dyDescent="0.3">
      <c r="A487" s="20">
        <v>12026</v>
      </c>
      <c r="B487" s="21">
        <f t="shared" ref="B487:B550" si="34">IF(A487=A486,B486+1,1)</f>
        <v>86</v>
      </c>
      <c r="C487" s="21">
        <v>5</v>
      </c>
      <c r="D487" s="21">
        <f>VLOOKUP(A487,英雄数据表!A:D,4,0)</f>
        <v>1</v>
      </c>
      <c r="E487" s="20" t="str">
        <f>VLOOKUP(A487,英雄数据表!A:C,3,0)</f>
        <v>鲜血晶簇</v>
      </c>
      <c r="F487" s="20">
        <f t="shared" ref="F487:F550" si="35">A487</f>
        <v>12026</v>
      </c>
      <c r="G487" s="20">
        <f t="shared" ref="G487:G550" si="36">A487</f>
        <v>12026</v>
      </c>
      <c r="H487" s="21" t="str">
        <f>VLOOKUP(B487,属性中转表!A:F,6,FALSE)</f>
        <v>"hp":378000,"atk":10500</v>
      </c>
      <c r="I487" s="20" t="str">
        <f>IF(VLOOKUP(B487,属性中转表!A:G,7,FALSE)=0,"",VLOOKUP(VLOOKUP(B487,属性中转表!A:G,7,FALSE),属性中转表!$K$2:$P$21,6,0))&amp;IF(VLOOKUP(B487,属性中转表!A:G,7,FALSE)&gt;=50,VLOOKUP(A487,英雄数据表!A:K,9,0),IF(VLOOKUP(B487,属性中转表!A:G,7,FALSE)&gt;=25,VLOOKUP(A487,英雄数据表!A:K,5,0),""))</f>
        <v>"atk":600,"hp":10000,"undpspro":200,"pvpdpspro":100,"pvpundpspro":100,"speed":10,"atkpro":80</v>
      </c>
      <c r="J487" s="20" t="str">
        <f>IF(I487="","",属性中转表!$I$1&amp;(IF(VLOOKUP(B487,属性中转表!A:G,7,FALSE)=0,0,VLOOKUP(VLOOKUP(B487,属性中转表!A:G,7,FALSE),属性中转表!$K$2:$P$21,4,0)))+IFERROR(VLOOKUP(A487,英雄数据表!A:K,IF(武魂!B487&gt;=50,10,IF(武魂!B487&gt;=25,6)),0),0))</f>
        <v>,"dpspro":200</v>
      </c>
      <c r="K487" s="32" t="str">
        <f t="shared" ref="K487:K550" si="37">I487&amp;J487</f>
        <v>"atk":600,"hp":10000,"undpspro":200,"pvpdpspro":100,"pvpundpspro":100,"speed":10,"atkpro":80,"dpspro":200</v>
      </c>
      <c r="L487" s="20" t="str">
        <f>IF(B487&gt;=50,VLOOKUP(A487,英雄数据表!A:L,11,FALSE),IF(B487&gt;=25,VLOOKUP(A487,英雄数据表!A:L,7,0),""))</f>
        <v>"1202602004"</v>
      </c>
      <c r="M487" s="20" t="str">
        <f>IFERROR(VLOOKUP(B487,属性中转表!$K$2:$O$21,5,FALSE),"")</f>
        <v/>
      </c>
      <c r="N487" s="20" t="str">
        <f>IF(B487=25,VLOOKUP(A487,英雄数据表!A:L,8,FALSE),IF(B487=50,VLOOKUP(A487,英雄数据表!A:L,12,0),""))</f>
        <v/>
      </c>
    </row>
    <row r="488" spans="1:14" x14ac:dyDescent="0.3">
      <c r="A488" s="20">
        <v>12026</v>
      </c>
      <c r="B488" s="21">
        <f t="shared" si="34"/>
        <v>87</v>
      </c>
      <c r="C488" s="21">
        <v>5</v>
      </c>
      <c r="D488" s="21">
        <f>VLOOKUP(A488,英雄数据表!A:D,4,0)</f>
        <v>1</v>
      </c>
      <c r="E488" s="20" t="str">
        <f>VLOOKUP(A488,英雄数据表!A:C,3,0)</f>
        <v>鲜血晶簇</v>
      </c>
      <c r="F488" s="20">
        <f t="shared" si="35"/>
        <v>12026</v>
      </c>
      <c r="G488" s="20">
        <f t="shared" si="36"/>
        <v>12026</v>
      </c>
      <c r="H488" s="21" t="str">
        <f>VLOOKUP(B488,属性中转表!A:F,6,FALSE)</f>
        <v>"hp":383400,"atk":10650</v>
      </c>
      <c r="I488" s="20" t="str">
        <f>IF(VLOOKUP(B488,属性中转表!A:G,7,FALSE)=0,"",VLOOKUP(VLOOKUP(B488,属性中转表!A:G,7,FALSE),属性中转表!$K$2:$P$21,6,0))&amp;IF(VLOOKUP(B488,属性中转表!A:G,7,FALSE)&gt;=50,VLOOKUP(A488,英雄数据表!A:K,9,0),IF(VLOOKUP(B488,属性中转表!A:G,7,FALSE)&gt;=25,VLOOKUP(A488,英雄数据表!A:K,5,0),""))</f>
        <v>"atk":600,"hp":10000,"undpspro":200,"pvpdpspro":100,"pvpundpspro":100,"speed":10,"atkpro":80</v>
      </c>
      <c r="J488" s="20" t="str">
        <f>IF(I488="","",属性中转表!$I$1&amp;(IF(VLOOKUP(B488,属性中转表!A:G,7,FALSE)=0,0,VLOOKUP(VLOOKUP(B488,属性中转表!A:G,7,FALSE),属性中转表!$K$2:$P$21,4,0)))+IFERROR(VLOOKUP(A488,英雄数据表!A:K,IF(武魂!B488&gt;=50,10,IF(武魂!B488&gt;=25,6)),0),0))</f>
        <v>,"dpspro":200</v>
      </c>
      <c r="K488" s="32" t="str">
        <f t="shared" si="37"/>
        <v>"atk":600,"hp":10000,"undpspro":200,"pvpdpspro":100,"pvpundpspro":100,"speed":10,"atkpro":80,"dpspro":200</v>
      </c>
      <c r="L488" s="20" t="str">
        <f>IF(B488&gt;=50,VLOOKUP(A488,英雄数据表!A:L,11,FALSE),IF(B488&gt;=25,VLOOKUP(A488,英雄数据表!A:L,7,0),""))</f>
        <v>"1202602004"</v>
      </c>
      <c r="M488" s="20" t="str">
        <f>IFERROR(VLOOKUP(B488,属性中转表!$K$2:$O$21,5,FALSE),"")</f>
        <v/>
      </c>
      <c r="N488" s="20" t="str">
        <f>IF(B488=25,VLOOKUP(A488,英雄数据表!A:L,8,FALSE),IF(B488=50,VLOOKUP(A488,英雄数据表!A:L,12,0),""))</f>
        <v/>
      </c>
    </row>
    <row r="489" spans="1:14" x14ac:dyDescent="0.3">
      <c r="A489" s="20">
        <v>12026</v>
      </c>
      <c r="B489" s="21">
        <f t="shared" si="34"/>
        <v>88</v>
      </c>
      <c r="C489" s="21">
        <v>5</v>
      </c>
      <c r="D489" s="21">
        <f>VLOOKUP(A489,英雄数据表!A:D,4,0)</f>
        <v>1</v>
      </c>
      <c r="E489" s="20" t="str">
        <f>VLOOKUP(A489,英雄数据表!A:C,3,0)</f>
        <v>鲜血晶簇</v>
      </c>
      <c r="F489" s="20">
        <f t="shared" si="35"/>
        <v>12026</v>
      </c>
      <c r="G489" s="20">
        <f t="shared" si="36"/>
        <v>12026</v>
      </c>
      <c r="H489" s="21" t="str">
        <f>VLOOKUP(B489,属性中转表!A:F,6,FALSE)</f>
        <v>"hp":388800,"atk":10800</v>
      </c>
      <c r="I489" s="20" t="str">
        <f>IF(VLOOKUP(B489,属性中转表!A:G,7,FALSE)=0,"",VLOOKUP(VLOOKUP(B489,属性中转表!A:G,7,FALSE),属性中转表!$K$2:$P$21,6,0))&amp;IF(VLOOKUP(B489,属性中转表!A:G,7,FALSE)&gt;=50,VLOOKUP(A489,英雄数据表!A:K,9,0),IF(VLOOKUP(B489,属性中转表!A:G,7,FALSE)&gt;=25,VLOOKUP(A489,英雄数据表!A:K,5,0),""))</f>
        <v>"atk":600,"hp":10000,"undpspro":200,"pvpdpspro":100,"pvpundpspro":100,"speed":10,"atkpro":80</v>
      </c>
      <c r="J489" s="20" t="str">
        <f>IF(I489="","",属性中转表!$I$1&amp;(IF(VLOOKUP(B489,属性中转表!A:G,7,FALSE)=0,0,VLOOKUP(VLOOKUP(B489,属性中转表!A:G,7,FALSE),属性中转表!$K$2:$P$21,4,0)))+IFERROR(VLOOKUP(A489,英雄数据表!A:K,IF(武魂!B489&gt;=50,10,IF(武魂!B489&gt;=25,6)),0),0))</f>
        <v>,"dpspro":200</v>
      </c>
      <c r="K489" s="32" t="str">
        <f t="shared" si="37"/>
        <v>"atk":600,"hp":10000,"undpspro":200,"pvpdpspro":100,"pvpundpspro":100,"speed":10,"atkpro":80,"dpspro":200</v>
      </c>
      <c r="L489" s="20" t="str">
        <f>IF(B489&gt;=50,VLOOKUP(A489,英雄数据表!A:L,11,FALSE),IF(B489&gt;=25,VLOOKUP(A489,英雄数据表!A:L,7,0),""))</f>
        <v>"1202602004"</v>
      </c>
      <c r="M489" s="20" t="str">
        <f>IFERROR(VLOOKUP(B489,属性中转表!$K$2:$O$21,5,FALSE),"")</f>
        <v/>
      </c>
      <c r="N489" s="20" t="str">
        <f>IF(B489=25,VLOOKUP(A489,英雄数据表!A:L,8,FALSE),IF(B489=50,VLOOKUP(A489,英雄数据表!A:L,12,0),""))</f>
        <v/>
      </c>
    </row>
    <row r="490" spans="1:14" x14ac:dyDescent="0.3">
      <c r="A490" s="20">
        <v>12026</v>
      </c>
      <c r="B490" s="21">
        <f t="shared" si="34"/>
        <v>89</v>
      </c>
      <c r="C490" s="21">
        <v>5</v>
      </c>
      <c r="D490" s="21">
        <f>VLOOKUP(A490,英雄数据表!A:D,4,0)</f>
        <v>1</v>
      </c>
      <c r="E490" s="20" t="str">
        <f>VLOOKUP(A490,英雄数据表!A:C,3,0)</f>
        <v>鲜血晶簇</v>
      </c>
      <c r="F490" s="20">
        <f t="shared" si="35"/>
        <v>12026</v>
      </c>
      <c r="G490" s="20">
        <f t="shared" si="36"/>
        <v>12026</v>
      </c>
      <c r="H490" s="21" t="str">
        <f>VLOOKUP(B490,属性中转表!A:F,6,FALSE)</f>
        <v>"hp":394200,"atk":10950</v>
      </c>
      <c r="I490" s="20" t="str">
        <f>IF(VLOOKUP(B490,属性中转表!A:G,7,FALSE)=0,"",VLOOKUP(VLOOKUP(B490,属性中转表!A:G,7,FALSE),属性中转表!$K$2:$P$21,6,0))&amp;IF(VLOOKUP(B490,属性中转表!A:G,7,FALSE)&gt;=50,VLOOKUP(A490,英雄数据表!A:K,9,0),IF(VLOOKUP(B490,属性中转表!A:G,7,FALSE)&gt;=25,VLOOKUP(A490,英雄数据表!A:K,5,0),""))</f>
        <v>"atk":600,"hp":10000,"undpspro":200,"pvpdpspro":100,"pvpundpspro":100,"speed":10,"atkpro":80</v>
      </c>
      <c r="J490" s="20" t="str">
        <f>IF(I490="","",属性中转表!$I$1&amp;(IF(VLOOKUP(B490,属性中转表!A:G,7,FALSE)=0,0,VLOOKUP(VLOOKUP(B490,属性中转表!A:G,7,FALSE),属性中转表!$K$2:$P$21,4,0)))+IFERROR(VLOOKUP(A490,英雄数据表!A:K,IF(武魂!B490&gt;=50,10,IF(武魂!B490&gt;=25,6)),0),0))</f>
        <v>,"dpspro":200</v>
      </c>
      <c r="K490" s="32" t="str">
        <f t="shared" si="37"/>
        <v>"atk":600,"hp":10000,"undpspro":200,"pvpdpspro":100,"pvpundpspro":100,"speed":10,"atkpro":80,"dpspro":200</v>
      </c>
      <c r="L490" s="20" t="str">
        <f>IF(B490&gt;=50,VLOOKUP(A490,英雄数据表!A:L,11,FALSE),IF(B490&gt;=25,VLOOKUP(A490,英雄数据表!A:L,7,0),""))</f>
        <v>"1202602004"</v>
      </c>
      <c r="M490" s="20" t="str">
        <f>IFERROR(VLOOKUP(B490,属性中转表!$K$2:$O$21,5,FALSE),"")</f>
        <v/>
      </c>
      <c r="N490" s="20" t="str">
        <f>IF(B490=25,VLOOKUP(A490,英雄数据表!A:L,8,FALSE),IF(B490=50,VLOOKUP(A490,英雄数据表!A:L,12,0),""))</f>
        <v/>
      </c>
    </row>
    <row r="491" spans="1:14" x14ac:dyDescent="0.3">
      <c r="A491" s="20">
        <v>12026</v>
      </c>
      <c r="B491" s="21">
        <f t="shared" si="34"/>
        <v>90</v>
      </c>
      <c r="C491" s="21">
        <v>5</v>
      </c>
      <c r="D491" s="21">
        <f>VLOOKUP(A491,英雄数据表!A:D,4,0)</f>
        <v>1</v>
      </c>
      <c r="E491" s="20" t="str">
        <f>VLOOKUP(A491,英雄数据表!A:C,3,0)</f>
        <v>鲜血晶簇</v>
      </c>
      <c r="F491" s="20">
        <f t="shared" si="35"/>
        <v>12026</v>
      </c>
      <c r="G491" s="20">
        <f t="shared" si="36"/>
        <v>12026</v>
      </c>
      <c r="H491" s="21" t="str">
        <f>VLOOKUP(B491,属性中转表!A:F,6,FALSE)</f>
        <v>"hp":399600,"atk":11100</v>
      </c>
      <c r="I491" s="20" t="str">
        <f>IF(VLOOKUP(B491,属性中转表!A:G,7,FALSE)=0,"",VLOOKUP(VLOOKUP(B491,属性中转表!A:G,7,FALSE),属性中转表!$K$2:$P$21,6,0))&amp;IF(VLOOKUP(B491,属性中转表!A:G,7,FALSE)&gt;=50,VLOOKUP(A491,英雄数据表!A:K,9,0),IF(VLOOKUP(B491,属性中转表!A:G,7,FALSE)&gt;=25,VLOOKUP(A491,英雄数据表!A:K,5,0),""))</f>
        <v>"atk":600,"hp":10000,"undpspro":200,"pvpdpspro":150,"pvpundpspro":100,"speed":10,"atkpro":80</v>
      </c>
      <c r="J491" s="20" t="str">
        <f>IF(I491="","",属性中转表!$I$1&amp;(IF(VLOOKUP(B491,属性中转表!A:G,7,FALSE)=0,0,VLOOKUP(VLOOKUP(B491,属性中转表!A:G,7,FALSE),属性中转表!$K$2:$P$21,4,0)))+IFERROR(VLOOKUP(A491,英雄数据表!A:K,IF(武魂!B491&gt;=50,10,IF(武魂!B491&gt;=25,6)),0),0))</f>
        <v>,"dpspro":200</v>
      </c>
      <c r="K491" s="32" t="str">
        <f t="shared" si="37"/>
        <v>"atk":600,"hp":10000,"undpspro":200,"pvpdpspro":150,"pvpundpspro":100,"speed":10,"atkpro":80,"dpspro":200</v>
      </c>
      <c r="L491" s="20" t="str">
        <f>IF(B491&gt;=50,VLOOKUP(A491,英雄数据表!A:L,11,FALSE),IF(B491&gt;=25,VLOOKUP(A491,英雄数据表!A:L,7,0),""))</f>
        <v>"1202602004"</v>
      </c>
      <c r="M491" s="20" t="str">
        <f>IFERROR(VLOOKUP(B491,属性中转表!$K$2:$O$21,5,FALSE),"")</f>
        <v>"pvpdpspro":50</v>
      </c>
      <c r="N491" s="20" t="str">
        <f>IF(B491=25,VLOOKUP(A491,英雄数据表!A:L,8,FALSE),IF(B491=50,VLOOKUP(A491,英雄数据表!A:L,12,0),""))</f>
        <v/>
      </c>
    </row>
    <row r="492" spans="1:14" x14ac:dyDescent="0.3">
      <c r="A492" s="20">
        <v>12026</v>
      </c>
      <c r="B492" s="21">
        <f t="shared" si="34"/>
        <v>91</v>
      </c>
      <c r="C492" s="21">
        <v>5</v>
      </c>
      <c r="D492" s="21">
        <f>VLOOKUP(A492,英雄数据表!A:D,4,0)</f>
        <v>1</v>
      </c>
      <c r="E492" s="20" t="str">
        <f>VLOOKUP(A492,英雄数据表!A:C,3,0)</f>
        <v>鲜血晶簇</v>
      </c>
      <c r="F492" s="20">
        <f t="shared" si="35"/>
        <v>12026</v>
      </c>
      <c r="G492" s="20">
        <f t="shared" si="36"/>
        <v>12026</v>
      </c>
      <c r="H492" s="21" t="str">
        <f>VLOOKUP(B492,属性中转表!A:F,6,FALSE)</f>
        <v>"hp":405000,"atk":11250</v>
      </c>
      <c r="I492" s="20" t="str">
        <f>IF(VLOOKUP(B492,属性中转表!A:G,7,FALSE)=0,"",VLOOKUP(VLOOKUP(B492,属性中转表!A:G,7,FALSE),属性中转表!$K$2:$P$21,6,0))&amp;IF(VLOOKUP(B492,属性中转表!A:G,7,FALSE)&gt;=50,VLOOKUP(A492,英雄数据表!A:K,9,0),IF(VLOOKUP(B492,属性中转表!A:G,7,FALSE)&gt;=25,VLOOKUP(A492,英雄数据表!A:K,5,0),""))</f>
        <v>"atk":600,"hp":10000,"undpspro":200,"pvpdpspro":150,"pvpundpspro":100,"speed":10,"atkpro":80</v>
      </c>
      <c r="J492" s="20" t="str">
        <f>IF(I492="","",属性中转表!$I$1&amp;(IF(VLOOKUP(B492,属性中转表!A:G,7,FALSE)=0,0,VLOOKUP(VLOOKUP(B492,属性中转表!A:G,7,FALSE),属性中转表!$K$2:$P$21,4,0)))+IFERROR(VLOOKUP(A492,英雄数据表!A:K,IF(武魂!B492&gt;=50,10,IF(武魂!B492&gt;=25,6)),0),0))</f>
        <v>,"dpspro":200</v>
      </c>
      <c r="K492" s="32" t="str">
        <f t="shared" si="37"/>
        <v>"atk":600,"hp":10000,"undpspro":200,"pvpdpspro":150,"pvpundpspro":100,"speed":10,"atkpro":80,"dpspro":200</v>
      </c>
      <c r="L492" s="20" t="str">
        <f>IF(B492&gt;=50,VLOOKUP(A492,英雄数据表!A:L,11,FALSE),IF(B492&gt;=25,VLOOKUP(A492,英雄数据表!A:L,7,0),""))</f>
        <v>"1202602004"</v>
      </c>
      <c r="M492" s="20" t="str">
        <f>IFERROR(VLOOKUP(B492,属性中转表!$K$2:$O$21,5,FALSE),"")</f>
        <v/>
      </c>
      <c r="N492" s="20" t="str">
        <f>IF(B492=25,VLOOKUP(A492,英雄数据表!A:L,8,FALSE),IF(B492=50,VLOOKUP(A492,英雄数据表!A:L,12,0),""))</f>
        <v/>
      </c>
    </row>
    <row r="493" spans="1:14" x14ac:dyDescent="0.3">
      <c r="A493" s="20">
        <v>12026</v>
      </c>
      <c r="B493" s="21">
        <f t="shared" si="34"/>
        <v>92</v>
      </c>
      <c r="C493" s="21">
        <v>5</v>
      </c>
      <c r="D493" s="21">
        <f>VLOOKUP(A493,英雄数据表!A:D,4,0)</f>
        <v>1</v>
      </c>
      <c r="E493" s="20" t="str">
        <f>VLOOKUP(A493,英雄数据表!A:C,3,0)</f>
        <v>鲜血晶簇</v>
      </c>
      <c r="F493" s="20">
        <f t="shared" si="35"/>
        <v>12026</v>
      </c>
      <c r="G493" s="20">
        <f t="shared" si="36"/>
        <v>12026</v>
      </c>
      <c r="H493" s="21" t="str">
        <f>VLOOKUP(B493,属性中转表!A:F,6,FALSE)</f>
        <v>"hp":410400,"atk":11400</v>
      </c>
      <c r="I493" s="20" t="str">
        <f>IF(VLOOKUP(B493,属性中转表!A:G,7,FALSE)=0,"",VLOOKUP(VLOOKUP(B493,属性中转表!A:G,7,FALSE),属性中转表!$K$2:$P$21,6,0))&amp;IF(VLOOKUP(B493,属性中转表!A:G,7,FALSE)&gt;=50,VLOOKUP(A493,英雄数据表!A:K,9,0),IF(VLOOKUP(B493,属性中转表!A:G,7,FALSE)&gt;=25,VLOOKUP(A493,英雄数据表!A:K,5,0),""))</f>
        <v>"atk":600,"hp":10000,"undpspro":200,"pvpdpspro":150,"pvpundpspro":100,"speed":10,"atkpro":80</v>
      </c>
      <c r="J493" s="20" t="str">
        <f>IF(I493="","",属性中转表!$I$1&amp;(IF(VLOOKUP(B493,属性中转表!A:G,7,FALSE)=0,0,VLOOKUP(VLOOKUP(B493,属性中转表!A:G,7,FALSE),属性中转表!$K$2:$P$21,4,0)))+IFERROR(VLOOKUP(A493,英雄数据表!A:K,IF(武魂!B493&gt;=50,10,IF(武魂!B493&gt;=25,6)),0),0))</f>
        <v>,"dpspro":200</v>
      </c>
      <c r="K493" s="32" t="str">
        <f t="shared" si="37"/>
        <v>"atk":600,"hp":10000,"undpspro":200,"pvpdpspro":150,"pvpundpspro":100,"speed":10,"atkpro":80,"dpspro":200</v>
      </c>
      <c r="L493" s="20" t="str">
        <f>IF(B493&gt;=50,VLOOKUP(A493,英雄数据表!A:L,11,FALSE),IF(B493&gt;=25,VLOOKUP(A493,英雄数据表!A:L,7,0),""))</f>
        <v>"1202602004"</v>
      </c>
      <c r="M493" s="20" t="str">
        <f>IFERROR(VLOOKUP(B493,属性中转表!$K$2:$O$21,5,FALSE),"")</f>
        <v/>
      </c>
      <c r="N493" s="20" t="str">
        <f>IF(B493=25,VLOOKUP(A493,英雄数据表!A:L,8,FALSE),IF(B493=50,VLOOKUP(A493,英雄数据表!A:L,12,0),""))</f>
        <v/>
      </c>
    </row>
    <row r="494" spans="1:14" x14ac:dyDescent="0.3">
      <c r="A494" s="20">
        <v>12026</v>
      </c>
      <c r="B494" s="21">
        <f t="shared" si="34"/>
        <v>93</v>
      </c>
      <c r="C494" s="21">
        <v>5</v>
      </c>
      <c r="D494" s="21">
        <f>VLOOKUP(A494,英雄数据表!A:D,4,0)</f>
        <v>1</v>
      </c>
      <c r="E494" s="20" t="str">
        <f>VLOOKUP(A494,英雄数据表!A:C,3,0)</f>
        <v>鲜血晶簇</v>
      </c>
      <c r="F494" s="20">
        <f t="shared" si="35"/>
        <v>12026</v>
      </c>
      <c r="G494" s="20">
        <f t="shared" si="36"/>
        <v>12026</v>
      </c>
      <c r="H494" s="21" t="str">
        <f>VLOOKUP(B494,属性中转表!A:F,6,FALSE)</f>
        <v>"hp":415800,"atk":11550</v>
      </c>
      <c r="I494" s="20" t="str">
        <f>IF(VLOOKUP(B494,属性中转表!A:G,7,FALSE)=0,"",VLOOKUP(VLOOKUP(B494,属性中转表!A:G,7,FALSE),属性中转表!$K$2:$P$21,6,0))&amp;IF(VLOOKUP(B494,属性中转表!A:G,7,FALSE)&gt;=50,VLOOKUP(A494,英雄数据表!A:K,9,0),IF(VLOOKUP(B494,属性中转表!A:G,7,FALSE)&gt;=25,VLOOKUP(A494,英雄数据表!A:K,5,0),""))</f>
        <v>"atk":600,"hp":10000,"undpspro":200,"pvpdpspro":150,"pvpundpspro":100,"speed":10,"atkpro":80</v>
      </c>
      <c r="J494" s="20" t="str">
        <f>IF(I494="","",属性中转表!$I$1&amp;(IF(VLOOKUP(B494,属性中转表!A:G,7,FALSE)=0,0,VLOOKUP(VLOOKUP(B494,属性中转表!A:G,7,FALSE),属性中转表!$K$2:$P$21,4,0)))+IFERROR(VLOOKUP(A494,英雄数据表!A:K,IF(武魂!B494&gt;=50,10,IF(武魂!B494&gt;=25,6)),0),0))</f>
        <v>,"dpspro":200</v>
      </c>
      <c r="K494" s="32" t="str">
        <f t="shared" si="37"/>
        <v>"atk":600,"hp":10000,"undpspro":200,"pvpdpspro":150,"pvpundpspro":100,"speed":10,"atkpro":80,"dpspro":200</v>
      </c>
      <c r="L494" s="20" t="str">
        <f>IF(B494&gt;=50,VLOOKUP(A494,英雄数据表!A:L,11,FALSE),IF(B494&gt;=25,VLOOKUP(A494,英雄数据表!A:L,7,0),""))</f>
        <v>"1202602004"</v>
      </c>
      <c r="M494" s="20" t="str">
        <f>IFERROR(VLOOKUP(B494,属性中转表!$K$2:$O$21,5,FALSE),"")</f>
        <v/>
      </c>
      <c r="N494" s="20" t="str">
        <f>IF(B494=25,VLOOKUP(A494,英雄数据表!A:L,8,FALSE),IF(B494=50,VLOOKUP(A494,英雄数据表!A:L,12,0),""))</f>
        <v/>
      </c>
    </row>
    <row r="495" spans="1:14" x14ac:dyDescent="0.3">
      <c r="A495" s="20">
        <v>12026</v>
      </c>
      <c r="B495" s="21">
        <f t="shared" si="34"/>
        <v>94</v>
      </c>
      <c r="C495" s="21">
        <v>5</v>
      </c>
      <c r="D495" s="21">
        <f>VLOOKUP(A495,英雄数据表!A:D,4,0)</f>
        <v>1</v>
      </c>
      <c r="E495" s="20" t="str">
        <f>VLOOKUP(A495,英雄数据表!A:C,3,0)</f>
        <v>鲜血晶簇</v>
      </c>
      <c r="F495" s="20">
        <f t="shared" si="35"/>
        <v>12026</v>
      </c>
      <c r="G495" s="20">
        <f t="shared" si="36"/>
        <v>12026</v>
      </c>
      <c r="H495" s="21" t="str">
        <f>VLOOKUP(B495,属性中转表!A:F,6,FALSE)</f>
        <v>"hp":421200,"atk":11700</v>
      </c>
      <c r="I495" s="20" t="str">
        <f>IF(VLOOKUP(B495,属性中转表!A:G,7,FALSE)=0,"",VLOOKUP(VLOOKUP(B495,属性中转表!A:G,7,FALSE),属性中转表!$K$2:$P$21,6,0))&amp;IF(VLOOKUP(B495,属性中转表!A:G,7,FALSE)&gt;=50,VLOOKUP(A495,英雄数据表!A:K,9,0),IF(VLOOKUP(B495,属性中转表!A:G,7,FALSE)&gt;=25,VLOOKUP(A495,英雄数据表!A:K,5,0),""))</f>
        <v>"atk":600,"hp":10000,"undpspro":200,"pvpdpspro":150,"pvpundpspro":100,"speed":10,"atkpro":80</v>
      </c>
      <c r="J495" s="20" t="str">
        <f>IF(I495="","",属性中转表!$I$1&amp;(IF(VLOOKUP(B495,属性中转表!A:G,7,FALSE)=0,0,VLOOKUP(VLOOKUP(B495,属性中转表!A:G,7,FALSE),属性中转表!$K$2:$P$21,4,0)))+IFERROR(VLOOKUP(A495,英雄数据表!A:K,IF(武魂!B495&gt;=50,10,IF(武魂!B495&gt;=25,6)),0),0))</f>
        <v>,"dpspro":200</v>
      </c>
      <c r="K495" s="32" t="str">
        <f t="shared" si="37"/>
        <v>"atk":600,"hp":10000,"undpspro":200,"pvpdpspro":150,"pvpundpspro":100,"speed":10,"atkpro":80,"dpspro":200</v>
      </c>
      <c r="L495" s="20" t="str">
        <f>IF(B495&gt;=50,VLOOKUP(A495,英雄数据表!A:L,11,FALSE),IF(B495&gt;=25,VLOOKUP(A495,英雄数据表!A:L,7,0),""))</f>
        <v>"1202602004"</v>
      </c>
      <c r="M495" s="20" t="str">
        <f>IFERROR(VLOOKUP(B495,属性中转表!$K$2:$O$21,5,FALSE),"")</f>
        <v/>
      </c>
      <c r="N495" s="20" t="str">
        <f>IF(B495=25,VLOOKUP(A495,英雄数据表!A:L,8,FALSE),IF(B495=50,VLOOKUP(A495,英雄数据表!A:L,12,0),""))</f>
        <v/>
      </c>
    </row>
    <row r="496" spans="1:14" x14ac:dyDescent="0.3">
      <c r="A496" s="20">
        <v>12026</v>
      </c>
      <c r="B496" s="21">
        <f t="shared" si="34"/>
        <v>95</v>
      </c>
      <c r="C496" s="21">
        <v>5</v>
      </c>
      <c r="D496" s="21">
        <f>VLOOKUP(A496,英雄数据表!A:D,4,0)</f>
        <v>1</v>
      </c>
      <c r="E496" s="20" t="str">
        <f>VLOOKUP(A496,英雄数据表!A:C,3,0)</f>
        <v>鲜血晶簇</v>
      </c>
      <c r="F496" s="20">
        <f t="shared" si="35"/>
        <v>12026</v>
      </c>
      <c r="G496" s="20">
        <f t="shared" si="36"/>
        <v>12026</v>
      </c>
      <c r="H496" s="21" t="str">
        <f>VLOOKUP(B496,属性中转表!A:F,6,FALSE)</f>
        <v>"hp":426600,"atk":11850</v>
      </c>
      <c r="I496" s="20" t="str">
        <f>IF(VLOOKUP(B496,属性中转表!A:G,7,FALSE)=0,"",VLOOKUP(VLOOKUP(B496,属性中转表!A:G,7,FALSE),属性中转表!$K$2:$P$21,6,0))&amp;IF(VLOOKUP(B496,属性中转表!A:G,7,FALSE)&gt;=50,VLOOKUP(A496,英雄数据表!A:K,9,0),IF(VLOOKUP(B496,属性中转表!A:G,7,FALSE)&gt;=25,VLOOKUP(A496,英雄数据表!A:K,5,0),""))</f>
        <v>"atk":600,"hp":10000,"undpspro":200,"pvpdpspro":150,"pvpundpspro":150,"speed":10,"atkpro":80</v>
      </c>
      <c r="J496" s="20" t="str">
        <f>IF(I496="","",属性中转表!$I$1&amp;(IF(VLOOKUP(B496,属性中转表!A:G,7,FALSE)=0,0,VLOOKUP(VLOOKUP(B496,属性中转表!A:G,7,FALSE),属性中转表!$K$2:$P$21,4,0)))+IFERROR(VLOOKUP(A496,英雄数据表!A:K,IF(武魂!B496&gt;=50,10,IF(武魂!B496&gt;=25,6)),0),0))</f>
        <v>,"dpspro":200</v>
      </c>
      <c r="K496" s="32" t="str">
        <f t="shared" si="37"/>
        <v>"atk":600,"hp":10000,"undpspro":200,"pvpdpspro":150,"pvpundpspro":150,"speed":10,"atkpro":80,"dpspro":200</v>
      </c>
      <c r="L496" s="20" t="str">
        <f>IF(B496&gt;=50,VLOOKUP(A496,英雄数据表!A:L,11,FALSE),IF(B496&gt;=25,VLOOKUP(A496,英雄数据表!A:L,7,0),""))</f>
        <v>"1202602004"</v>
      </c>
      <c r="M496" s="20" t="str">
        <f>IFERROR(VLOOKUP(B496,属性中转表!$K$2:$O$21,5,FALSE),"")</f>
        <v>"pvpundpspro":50</v>
      </c>
      <c r="N496" s="20" t="str">
        <f>IF(B496=25,VLOOKUP(A496,英雄数据表!A:L,8,FALSE),IF(B496=50,VLOOKUP(A496,英雄数据表!A:L,12,0),""))</f>
        <v/>
      </c>
    </row>
    <row r="497" spans="1:14" x14ac:dyDescent="0.3">
      <c r="A497" s="20">
        <v>12026</v>
      </c>
      <c r="B497" s="21">
        <f t="shared" si="34"/>
        <v>96</v>
      </c>
      <c r="C497" s="21">
        <v>5</v>
      </c>
      <c r="D497" s="21">
        <f>VLOOKUP(A497,英雄数据表!A:D,4,0)</f>
        <v>1</v>
      </c>
      <c r="E497" s="20" t="str">
        <f>VLOOKUP(A497,英雄数据表!A:C,3,0)</f>
        <v>鲜血晶簇</v>
      </c>
      <c r="F497" s="20">
        <f t="shared" si="35"/>
        <v>12026</v>
      </c>
      <c r="G497" s="20">
        <f t="shared" si="36"/>
        <v>12026</v>
      </c>
      <c r="H497" s="21" t="str">
        <f>VLOOKUP(B497,属性中转表!A:F,6,FALSE)</f>
        <v>"hp":432000,"atk":12000</v>
      </c>
      <c r="I497" s="20" t="str">
        <f>IF(VLOOKUP(B497,属性中转表!A:G,7,FALSE)=0,"",VLOOKUP(VLOOKUP(B497,属性中转表!A:G,7,FALSE),属性中转表!$K$2:$P$21,6,0))&amp;IF(VLOOKUP(B497,属性中转表!A:G,7,FALSE)&gt;=50,VLOOKUP(A497,英雄数据表!A:K,9,0),IF(VLOOKUP(B497,属性中转表!A:G,7,FALSE)&gt;=25,VLOOKUP(A497,英雄数据表!A:K,5,0),""))</f>
        <v>"atk":600,"hp":10000,"undpspro":200,"pvpdpspro":150,"pvpundpspro":150,"speed":10,"atkpro":80</v>
      </c>
      <c r="J497" s="20" t="str">
        <f>IF(I497="","",属性中转表!$I$1&amp;(IF(VLOOKUP(B497,属性中转表!A:G,7,FALSE)=0,0,VLOOKUP(VLOOKUP(B497,属性中转表!A:G,7,FALSE),属性中转表!$K$2:$P$21,4,0)))+IFERROR(VLOOKUP(A497,英雄数据表!A:K,IF(武魂!B497&gt;=50,10,IF(武魂!B497&gt;=25,6)),0),0))</f>
        <v>,"dpspro":200</v>
      </c>
      <c r="K497" s="32" t="str">
        <f t="shared" si="37"/>
        <v>"atk":600,"hp":10000,"undpspro":200,"pvpdpspro":150,"pvpundpspro":150,"speed":10,"atkpro":80,"dpspro":200</v>
      </c>
      <c r="L497" s="20" t="str">
        <f>IF(B497&gt;=50,VLOOKUP(A497,英雄数据表!A:L,11,FALSE),IF(B497&gt;=25,VLOOKUP(A497,英雄数据表!A:L,7,0),""))</f>
        <v>"1202602004"</v>
      </c>
      <c r="M497" s="20" t="str">
        <f>IFERROR(VLOOKUP(B497,属性中转表!$K$2:$O$21,5,FALSE),"")</f>
        <v/>
      </c>
      <c r="N497" s="20" t="str">
        <f>IF(B497=25,VLOOKUP(A497,英雄数据表!A:L,8,FALSE),IF(B497=50,VLOOKUP(A497,英雄数据表!A:L,12,0),""))</f>
        <v/>
      </c>
    </row>
    <row r="498" spans="1:14" x14ac:dyDescent="0.3">
      <c r="A498" s="20">
        <v>12026</v>
      </c>
      <c r="B498" s="21">
        <f t="shared" si="34"/>
        <v>97</v>
      </c>
      <c r="C498" s="21">
        <v>5</v>
      </c>
      <c r="D498" s="21">
        <f>VLOOKUP(A498,英雄数据表!A:D,4,0)</f>
        <v>1</v>
      </c>
      <c r="E498" s="20" t="str">
        <f>VLOOKUP(A498,英雄数据表!A:C,3,0)</f>
        <v>鲜血晶簇</v>
      </c>
      <c r="F498" s="20">
        <f t="shared" si="35"/>
        <v>12026</v>
      </c>
      <c r="G498" s="20">
        <f t="shared" si="36"/>
        <v>12026</v>
      </c>
      <c r="H498" s="21" t="str">
        <f>VLOOKUP(B498,属性中转表!A:F,6,FALSE)</f>
        <v>"hp":437400,"atk":12150</v>
      </c>
      <c r="I498" s="20" t="str">
        <f>IF(VLOOKUP(B498,属性中转表!A:G,7,FALSE)=0,"",VLOOKUP(VLOOKUP(B498,属性中转表!A:G,7,FALSE),属性中转表!$K$2:$P$21,6,0))&amp;IF(VLOOKUP(B498,属性中转表!A:G,7,FALSE)&gt;=50,VLOOKUP(A498,英雄数据表!A:K,9,0),IF(VLOOKUP(B498,属性中转表!A:G,7,FALSE)&gt;=25,VLOOKUP(A498,英雄数据表!A:K,5,0),""))</f>
        <v>"atk":600,"hp":10000,"undpspro":200,"pvpdpspro":150,"pvpundpspro":150,"speed":10,"atkpro":80</v>
      </c>
      <c r="J498" s="20" t="str">
        <f>IF(I498="","",属性中转表!$I$1&amp;(IF(VLOOKUP(B498,属性中转表!A:G,7,FALSE)=0,0,VLOOKUP(VLOOKUP(B498,属性中转表!A:G,7,FALSE),属性中转表!$K$2:$P$21,4,0)))+IFERROR(VLOOKUP(A498,英雄数据表!A:K,IF(武魂!B498&gt;=50,10,IF(武魂!B498&gt;=25,6)),0),0))</f>
        <v>,"dpspro":200</v>
      </c>
      <c r="K498" s="32" t="str">
        <f t="shared" si="37"/>
        <v>"atk":600,"hp":10000,"undpspro":200,"pvpdpspro":150,"pvpundpspro":150,"speed":10,"atkpro":80,"dpspro":200</v>
      </c>
      <c r="L498" s="20" t="str">
        <f>IF(B498&gt;=50,VLOOKUP(A498,英雄数据表!A:L,11,FALSE),IF(B498&gt;=25,VLOOKUP(A498,英雄数据表!A:L,7,0),""))</f>
        <v>"1202602004"</v>
      </c>
      <c r="M498" s="20" t="str">
        <f>IFERROR(VLOOKUP(B498,属性中转表!$K$2:$O$21,5,FALSE),"")</f>
        <v/>
      </c>
      <c r="N498" s="20" t="str">
        <f>IF(B498=25,VLOOKUP(A498,英雄数据表!A:L,8,FALSE),IF(B498=50,VLOOKUP(A498,英雄数据表!A:L,12,0),""))</f>
        <v/>
      </c>
    </row>
    <row r="499" spans="1:14" x14ac:dyDescent="0.3">
      <c r="A499" s="20">
        <v>12026</v>
      </c>
      <c r="B499" s="21">
        <f t="shared" si="34"/>
        <v>98</v>
      </c>
      <c r="C499" s="21">
        <v>5</v>
      </c>
      <c r="D499" s="21">
        <f>VLOOKUP(A499,英雄数据表!A:D,4,0)</f>
        <v>1</v>
      </c>
      <c r="E499" s="20" t="str">
        <f>VLOOKUP(A499,英雄数据表!A:C,3,0)</f>
        <v>鲜血晶簇</v>
      </c>
      <c r="F499" s="20">
        <f t="shared" si="35"/>
        <v>12026</v>
      </c>
      <c r="G499" s="20">
        <f t="shared" si="36"/>
        <v>12026</v>
      </c>
      <c r="H499" s="21" t="str">
        <f>VLOOKUP(B499,属性中转表!A:F,6,FALSE)</f>
        <v>"hp":442800,"atk":12300</v>
      </c>
      <c r="I499" s="20" t="str">
        <f>IF(VLOOKUP(B499,属性中转表!A:G,7,FALSE)=0,"",VLOOKUP(VLOOKUP(B499,属性中转表!A:G,7,FALSE),属性中转表!$K$2:$P$21,6,0))&amp;IF(VLOOKUP(B499,属性中转表!A:G,7,FALSE)&gt;=50,VLOOKUP(A499,英雄数据表!A:K,9,0),IF(VLOOKUP(B499,属性中转表!A:G,7,FALSE)&gt;=25,VLOOKUP(A499,英雄数据表!A:K,5,0),""))</f>
        <v>"atk":600,"hp":10000,"undpspro":200,"pvpdpspro":150,"pvpundpspro":150,"speed":10,"atkpro":80</v>
      </c>
      <c r="J499" s="20" t="str">
        <f>IF(I499="","",属性中转表!$I$1&amp;(IF(VLOOKUP(B499,属性中转表!A:G,7,FALSE)=0,0,VLOOKUP(VLOOKUP(B499,属性中转表!A:G,7,FALSE),属性中转表!$K$2:$P$21,4,0)))+IFERROR(VLOOKUP(A499,英雄数据表!A:K,IF(武魂!B499&gt;=50,10,IF(武魂!B499&gt;=25,6)),0),0))</f>
        <v>,"dpspro":200</v>
      </c>
      <c r="K499" s="32" t="str">
        <f t="shared" si="37"/>
        <v>"atk":600,"hp":10000,"undpspro":200,"pvpdpspro":150,"pvpundpspro":150,"speed":10,"atkpro":80,"dpspro":200</v>
      </c>
      <c r="L499" s="20" t="str">
        <f>IF(B499&gt;=50,VLOOKUP(A499,英雄数据表!A:L,11,FALSE),IF(B499&gt;=25,VLOOKUP(A499,英雄数据表!A:L,7,0),""))</f>
        <v>"1202602004"</v>
      </c>
      <c r="M499" s="20" t="str">
        <f>IFERROR(VLOOKUP(B499,属性中转表!$K$2:$O$21,5,FALSE),"")</f>
        <v/>
      </c>
      <c r="N499" s="20" t="str">
        <f>IF(B499=25,VLOOKUP(A499,英雄数据表!A:L,8,FALSE),IF(B499=50,VLOOKUP(A499,英雄数据表!A:L,12,0),""))</f>
        <v/>
      </c>
    </row>
    <row r="500" spans="1:14" x14ac:dyDescent="0.3">
      <c r="A500" s="20">
        <v>12026</v>
      </c>
      <c r="B500" s="21">
        <f t="shared" si="34"/>
        <v>99</v>
      </c>
      <c r="C500" s="21">
        <v>5</v>
      </c>
      <c r="D500" s="21">
        <f>VLOOKUP(A500,英雄数据表!A:D,4,0)</f>
        <v>1</v>
      </c>
      <c r="E500" s="20" t="str">
        <f>VLOOKUP(A500,英雄数据表!A:C,3,0)</f>
        <v>鲜血晶簇</v>
      </c>
      <c r="F500" s="20">
        <f t="shared" si="35"/>
        <v>12026</v>
      </c>
      <c r="G500" s="20">
        <f t="shared" si="36"/>
        <v>12026</v>
      </c>
      <c r="H500" s="21" t="str">
        <f>VLOOKUP(B500,属性中转表!A:F,6,FALSE)</f>
        <v>"hp":448200,"atk":12450</v>
      </c>
      <c r="I500" s="20" t="str">
        <f>IF(VLOOKUP(B500,属性中转表!A:G,7,FALSE)=0,"",VLOOKUP(VLOOKUP(B500,属性中转表!A:G,7,FALSE),属性中转表!$K$2:$P$21,6,0))&amp;IF(VLOOKUP(B500,属性中转表!A:G,7,FALSE)&gt;=50,VLOOKUP(A500,英雄数据表!A:K,9,0),IF(VLOOKUP(B500,属性中转表!A:G,7,FALSE)&gt;=25,VLOOKUP(A500,英雄数据表!A:K,5,0),""))</f>
        <v>"atk":600,"hp":10000,"undpspro":200,"pvpdpspro":150,"pvpundpspro":150,"speed":10,"atkpro":80</v>
      </c>
      <c r="J500" s="20" t="str">
        <f>IF(I500="","",属性中转表!$I$1&amp;(IF(VLOOKUP(B500,属性中转表!A:G,7,FALSE)=0,0,VLOOKUP(VLOOKUP(B500,属性中转表!A:G,7,FALSE),属性中转表!$K$2:$P$21,4,0)))+IFERROR(VLOOKUP(A500,英雄数据表!A:K,IF(武魂!B500&gt;=50,10,IF(武魂!B500&gt;=25,6)),0),0))</f>
        <v>,"dpspro":200</v>
      </c>
      <c r="K500" s="32" t="str">
        <f t="shared" si="37"/>
        <v>"atk":600,"hp":10000,"undpspro":200,"pvpdpspro":150,"pvpundpspro":150,"speed":10,"atkpro":80,"dpspro":200</v>
      </c>
      <c r="L500" s="20" t="str">
        <f>IF(B500&gt;=50,VLOOKUP(A500,英雄数据表!A:L,11,FALSE),IF(B500&gt;=25,VLOOKUP(A500,英雄数据表!A:L,7,0),""))</f>
        <v>"1202602004"</v>
      </c>
      <c r="M500" s="20" t="str">
        <f>IFERROR(VLOOKUP(B500,属性中转表!$K$2:$O$21,5,FALSE),"")</f>
        <v/>
      </c>
      <c r="N500" s="20" t="str">
        <f>IF(B500=25,VLOOKUP(A500,英雄数据表!A:L,8,FALSE),IF(B500=50,VLOOKUP(A500,英雄数据表!A:L,12,0),""))</f>
        <v/>
      </c>
    </row>
    <row r="501" spans="1:14" x14ac:dyDescent="0.3">
      <c r="A501" s="20">
        <v>12026</v>
      </c>
      <c r="B501" s="21">
        <f t="shared" si="34"/>
        <v>100</v>
      </c>
      <c r="C501" s="21">
        <v>5</v>
      </c>
      <c r="D501" s="21">
        <f>VLOOKUP(A501,英雄数据表!A:D,4,0)</f>
        <v>1</v>
      </c>
      <c r="E501" s="20" t="str">
        <f>VLOOKUP(A501,英雄数据表!A:C,3,0)</f>
        <v>鲜血晶簇</v>
      </c>
      <c r="F501" s="20">
        <f t="shared" si="35"/>
        <v>12026</v>
      </c>
      <c r="G501" s="20">
        <f t="shared" si="36"/>
        <v>12026</v>
      </c>
      <c r="H501" s="21" t="str">
        <f>VLOOKUP(B501,属性中转表!A:F,6,FALSE)</f>
        <v>"hp":453600,"atk":12600</v>
      </c>
      <c r="I501" s="20" t="str">
        <f>IF(VLOOKUP(B501,属性中转表!A:G,7,FALSE)=0,"",VLOOKUP(VLOOKUP(B501,属性中转表!A:G,7,FALSE),属性中转表!$K$2:$P$21,6,0))&amp;IF(VLOOKUP(B501,属性中转表!A:G,7,FALSE)&gt;=50,VLOOKUP(A501,英雄数据表!A:K,9,0),IF(VLOOKUP(B501,属性中转表!A:G,7,FALSE)&gt;=25,VLOOKUP(A501,英雄数据表!A:K,5,0),""))</f>
        <v>"atk":900,"hp":15000,"undpspro":200,"pvpdpspro":150,"pvpundpspro":150,"speed":20,"atkpro":80</v>
      </c>
      <c r="J501" s="20" t="str">
        <f>IF(I501="","",属性中转表!$I$1&amp;(IF(VLOOKUP(B501,属性中转表!A:G,7,FALSE)=0,0,VLOOKUP(VLOOKUP(B501,属性中转表!A:G,7,FALSE),属性中转表!$K$2:$P$21,4,0)))+IFERROR(VLOOKUP(A501,英雄数据表!A:K,IF(武魂!B501&gt;=50,10,IF(武魂!B501&gt;=25,6)),0),0))</f>
        <v>,"dpspro":200</v>
      </c>
      <c r="K501" s="32" t="str">
        <f t="shared" si="37"/>
        <v>"atk":900,"hp":15000,"undpspro":200,"pvpdpspro":150,"pvpundpspro":150,"speed":20,"atkpro":80,"dpspro":200</v>
      </c>
      <c r="L501" s="20" t="str">
        <f>IF(B501&gt;=50,VLOOKUP(A501,英雄数据表!A:L,11,FALSE),IF(B501&gt;=25,VLOOKUP(A501,英雄数据表!A:L,7,0),""))</f>
        <v>"1202602004"</v>
      </c>
      <c r="M501" s="20" t="str">
        <f>IFERROR(VLOOKUP(B501,属性中转表!$K$2:$O$21,5,FALSE),"")</f>
        <v>"speed":10,"atk":300,"hp":5000</v>
      </c>
      <c r="N501" s="20" t="str">
        <f>IF(B501=25,VLOOKUP(A501,英雄数据表!A:L,8,FALSE),IF(B501=50,VLOOKUP(A501,英雄数据表!A:L,12,0),""))</f>
        <v/>
      </c>
    </row>
    <row r="502" spans="1:14" x14ac:dyDescent="0.3">
      <c r="A502" s="20">
        <v>12036</v>
      </c>
      <c r="B502" s="21">
        <f t="shared" si="34"/>
        <v>1</v>
      </c>
      <c r="C502" s="21">
        <v>5</v>
      </c>
      <c r="D502" s="21">
        <f>VLOOKUP(A502,英雄数据表!A:D,4,0)</f>
        <v>1</v>
      </c>
      <c r="E502" s="20" t="str">
        <f>VLOOKUP(A502,英雄数据表!A:C,3,0)</f>
        <v>死魂魔晶</v>
      </c>
      <c r="F502" s="20">
        <f t="shared" si="35"/>
        <v>12036</v>
      </c>
      <c r="G502" s="20">
        <f t="shared" si="36"/>
        <v>12036</v>
      </c>
      <c r="H502" s="21" t="str">
        <f>VLOOKUP(B502,属性中转表!A:F,6,FALSE)</f>
        <v>"hp":5400,"atk":150</v>
      </c>
      <c r="I502" s="20" t="str">
        <f>IF(VLOOKUP(B502,属性中转表!A:G,7,FALSE)=0,"",VLOOKUP(VLOOKUP(B502,属性中转表!A:G,7,FALSE),属性中转表!$K$2:$P$21,6,0))&amp;IF(VLOOKUP(B502,属性中转表!A:G,7,FALSE)&gt;=50,VLOOKUP(A502,英雄数据表!A:K,9,0),IF(VLOOKUP(B502,属性中转表!A:G,7,FALSE)&gt;=25,VLOOKUP(A502,英雄数据表!A:K,5,0),""))</f>
        <v/>
      </c>
      <c r="J502" s="20" t="str">
        <f>IF(I502="","",属性中转表!$I$1&amp;(IF(VLOOKUP(B502,属性中转表!A:G,7,FALSE)=0,0,VLOOKUP(VLOOKUP(B502,属性中转表!A:G,7,FALSE),属性中转表!$K$2:$P$21,4,0)))+IFERROR(VLOOKUP(A502,英雄数据表!A:K,IF(武魂!B502&gt;=50,10,IF(武魂!B502&gt;=25,6)),0),0))</f>
        <v/>
      </c>
      <c r="K502" s="32" t="str">
        <f t="shared" si="37"/>
        <v/>
      </c>
      <c r="L502" s="20" t="str">
        <f>IF(B502&gt;=50,VLOOKUP(A502,英雄数据表!A:L,11,FALSE),IF(B502&gt;=25,VLOOKUP(A502,英雄数据表!A:L,7,0),""))</f>
        <v/>
      </c>
      <c r="M502" s="20" t="str">
        <f>IFERROR(VLOOKUP(B502,属性中转表!$K$2:$O$21,5,FALSE),"")</f>
        <v/>
      </c>
      <c r="N502" s="20" t="str">
        <f>IF(B502=25,VLOOKUP(A502,英雄数据表!A:L,8,FALSE),IF(B502=50,VLOOKUP(A502,英雄数据表!A:L,12,0),""))</f>
        <v/>
      </c>
    </row>
    <row r="503" spans="1:14" x14ac:dyDescent="0.3">
      <c r="A503" s="20">
        <v>12036</v>
      </c>
      <c r="B503" s="21">
        <f t="shared" si="34"/>
        <v>2</v>
      </c>
      <c r="C503" s="21">
        <v>5</v>
      </c>
      <c r="D503" s="21">
        <f>VLOOKUP(A503,英雄数据表!A:D,4,0)</f>
        <v>1</v>
      </c>
      <c r="E503" s="20" t="str">
        <f>VLOOKUP(A503,英雄数据表!A:C,3,0)</f>
        <v>死魂魔晶</v>
      </c>
      <c r="F503" s="20">
        <f t="shared" si="35"/>
        <v>12036</v>
      </c>
      <c r="G503" s="20">
        <f t="shared" si="36"/>
        <v>12036</v>
      </c>
      <c r="H503" s="21" t="str">
        <f>VLOOKUP(B503,属性中转表!A:F,6,FALSE)</f>
        <v>"hp":7200,"atk":200</v>
      </c>
      <c r="I503" s="20" t="str">
        <f>IF(VLOOKUP(B503,属性中转表!A:G,7,FALSE)=0,"",VLOOKUP(VLOOKUP(B503,属性中转表!A:G,7,FALSE),属性中转表!$K$2:$P$21,6,0))&amp;IF(VLOOKUP(B503,属性中转表!A:G,7,FALSE)&gt;=50,VLOOKUP(A503,英雄数据表!A:K,9,0),IF(VLOOKUP(B503,属性中转表!A:G,7,FALSE)&gt;=25,VLOOKUP(A503,英雄数据表!A:K,5,0),""))</f>
        <v/>
      </c>
      <c r="J503" s="20" t="str">
        <f>IF(I503="","",属性中转表!$I$1&amp;(IF(VLOOKUP(B503,属性中转表!A:G,7,FALSE)=0,0,VLOOKUP(VLOOKUP(B503,属性中转表!A:G,7,FALSE),属性中转表!$K$2:$P$21,4,0)))+IFERROR(VLOOKUP(A503,英雄数据表!A:K,IF(武魂!B503&gt;=50,10,IF(武魂!B503&gt;=25,6)),0),0))</f>
        <v/>
      </c>
      <c r="K503" s="32" t="str">
        <f t="shared" si="37"/>
        <v/>
      </c>
      <c r="L503" s="20" t="str">
        <f>IF(B503&gt;=50,VLOOKUP(A503,英雄数据表!A:L,11,FALSE),IF(B503&gt;=25,VLOOKUP(A503,英雄数据表!A:L,7,0),""))</f>
        <v/>
      </c>
      <c r="M503" s="20" t="str">
        <f>IFERROR(VLOOKUP(B503,属性中转表!$K$2:$O$21,5,FALSE),"")</f>
        <v/>
      </c>
      <c r="N503" s="20" t="str">
        <f>IF(B503=25,VLOOKUP(A503,英雄数据表!A:L,8,FALSE),IF(B503=50,VLOOKUP(A503,英雄数据表!A:L,12,0),""))</f>
        <v/>
      </c>
    </row>
    <row r="504" spans="1:14" x14ac:dyDescent="0.3">
      <c r="A504" s="20">
        <v>12036</v>
      </c>
      <c r="B504" s="21">
        <f t="shared" si="34"/>
        <v>3</v>
      </c>
      <c r="C504" s="21">
        <v>5</v>
      </c>
      <c r="D504" s="21">
        <f>VLOOKUP(A504,英雄数据表!A:D,4,0)</f>
        <v>1</v>
      </c>
      <c r="E504" s="20" t="str">
        <f>VLOOKUP(A504,英雄数据表!A:C,3,0)</f>
        <v>死魂魔晶</v>
      </c>
      <c r="F504" s="20">
        <f t="shared" si="35"/>
        <v>12036</v>
      </c>
      <c r="G504" s="20">
        <f t="shared" si="36"/>
        <v>12036</v>
      </c>
      <c r="H504" s="21" t="str">
        <f>VLOOKUP(B504,属性中转表!A:F,6,FALSE)</f>
        <v>"hp":9000,"atk":250</v>
      </c>
      <c r="I504" s="20" t="str">
        <f>IF(VLOOKUP(B504,属性中转表!A:G,7,FALSE)=0,"",VLOOKUP(VLOOKUP(B504,属性中转表!A:G,7,FALSE),属性中转表!$K$2:$P$21,6,0))&amp;IF(VLOOKUP(B504,属性中转表!A:G,7,FALSE)&gt;=50,VLOOKUP(A504,英雄数据表!A:K,9,0),IF(VLOOKUP(B504,属性中转表!A:G,7,FALSE)&gt;=25,VLOOKUP(A504,英雄数据表!A:K,5,0),""))</f>
        <v/>
      </c>
      <c r="J504" s="20" t="str">
        <f>IF(I504="","",属性中转表!$I$1&amp;(IF(VLOOKUP(B504,属性中转表!A:G,7,FALSE)=0,0,VLOOKUP(VLOOKUP(B504,属性中转表!A:G,7,FALSE),属性中转表!$K$2:$P$21,4,0)))+IFERROR(VLOOKUP(A504,英雄数据表!A:K,IF(武魂!B504&gt;=50,10,IF(武魂!B504&gt;=25,6)),0),0))</f>
        <v/>
      </c>
      <c r="K504" s="32" t="str">
        <f t="shared" si="37"/>
        <v/>
      </c>
      <c r="L504" s="20" t="str">
        <f>IF(B504&gt;=50,VLOOKUP(A504,英雄数据表!A:L,11,FALSE),IF(B504&gt;=25,VLOOKUP(A504,英雄数据表!A:L,7,0),""))</f>
        <v/>
      </c>
      <c r="M504" s="20" t="str">
        <f>IFERROR(VLOOKUP(B504,属性中转表!$K$2:$O$21,5,FALSE),"")</f>
        <v/>
      </c>
      <c r="N504" s="20" t="str">
        <f>IF(B504=25,VLOOKUP(A504,英雄数据表!A:L,8,FALSE),IF(B504=50,VLOOKUP(A504,英雄数据表!A:L,12,0),""))</f>
        <v/>
      </c>
    </row>
    <row r="505" spans="1:14" x14ac:dyDescent="0.3">
      <c r="A505" s="20">
        <v>12036</v>
      </c>
      <c r="B505" s="21">
        <f t="shared" si="34"/>
        <v>4</v>
      </c>
      <c r="C505" s="21">
        <v>5</v>
      </c>
      <c r="D505" s="21">
        <f>VLOOKUP(A505,英雄数据表!A:D,4,0)</f>
        <v>1</v>
      </c>
      <c r="E505" s="20" t="str">
        <f>VLOOKUP(A505,英雄数据表!A:C,3,0)</f>
        <v>死魂魔晶</v>
      </c>
      <c r="F505" s="20">
        <f t="shared" si="35"/>
        <v>12036</v>
      </c>
      <c r="G505" s="20">
        <f t="shared" si="36"/>
        <v>12036</v>
      </c>
      <c r="H505" s="21" t="str">
        <f>VLOOKUP(B505,属性中转表!A:F,6,FALSE)</f>
        <v>"hp":10800,"atk":300</v>
      </c>
      <c r="I505" s="20" t="str">
        <f>IF(VLOOKUP(B505,属性中转表!A:G,7,FALSE)=0,"",VLOOKUP(VLOOKUP(B505,属性中转表!A:G,7,FALSE),属性中转表!$K$2:$P$21,6,0))&amp;IF(VLOOKUP(B505,属性中转表!A:G,7,FALSE)&gt;=50,VLOOKUP(A505,英雄数据表!A:K,9,0),IF(VLOOKUP(B505,属性中转表!A:G,7,FALSE)&gt;=25,VLOOKUP(A505,英雄数据表!A:K,5,0),""))</f>
        <v/>
      </c>
      <c r="J505" s="20" t="str">
        <f>IF(I505="","",属性中转表!$I$1&amp;(IF(VLOOKUP(B505,属性中转表!A:G,7,FALSE)=0,0,VLOOKUP(VLOOKUP(B505,属性中转表!A:G,7,FALSE),属性中转表!$K$2:$P$21,4,0)))+IFERROR(VLOOKUP(A505,英雄数据表!A:K,IF(武魂!B505&gt;=50,10,IF(武魂!B505&gt;=25,6)),0),0))</f>
        <v/>
      </c>
      <c r="K505" s="32" t="str">
        <f t="shared" si="37"/>
        <v/>
      </c>
      <c r="L505" s="20" t="str">
        <f>IF(B505&gt;=50,VLOOKUP(A505,英雄数据表!A:L,11,FALSE),IF(B505&gt;=25,VLOOKUP(A505,英雄数据表!A:L,7,0),""))</f>
        <v/>
      </c>
      <c r="M505" s="20" t="str">
        <f>IFERROR(VLOOKUP(B505,属性中转表!$K$2:$O$21,5,FALSE),"")</f>
        <v/>
      </c>
      <c r="N505" s="20" t="str">
        <f>IF(B505=25,VLOOKUP(A505,英雄数据表!A:L,8,FALSE),IF(B505=50,VLOOKUP(A505,英雄数据表!A:L,12,0),""))</f>
        <v/>
      </c>
    </row>
    <row r="506" spans="1:14" x14ac:dyDescent="0.3">
      <c r="A506" s="20">
        <v>12036</v>
      </c>
      <c r="B506" s="21">
        <f t="shared" si="34"/>
        <v>5</v>
      </c>
      <c r="C506" s="21">
        <v>5</v>
      </c>
      <c r="D506" s="21">
        <f>VLOOKUP(A506,英雄数据表!A:D,4,0)</f>
        <v>1</v>
      </c>
      <c r="E506" s="20" t="str">
        <f>VLOOKUP(A506,英雄数据表!A:C,3,0)</f>
        <v>死魂魔晶</v>
      </c>
      <c r="F506" s="20">
        <f t="shared" si="35"/>
        <v>12036</v>
      </c>
      <c r="G506" s="20">
        <f t="shared" si="36"/>
        <v>12036</v>
      </c>
      <c r="H506" s="21" t="str">
        <f>VLOOKUP(B506,属性中转表!A:F,6,FALSE)</f>
        <v>"hp":12600,"atk":350</v>
      </c>
      <c r="I506" s="20" t="str">
        <f>IF(VLOOKUP(B506,属性中转表!A:G,7,FALSE)=0,"",VLOOKUP(VLOOKUP(B506,属性中转表!A:G,7,FALSE),属性中转表!$K$2:$P$21,6,0))&amp;IF(VLOOKUP(B506,属性中转表!A:G,7,FALSE)&gt;=50,VLOOKUP(A506,英雄数据表!A:K,9,0),IF(VLOOKUP(B506,属性中转表!A:G,7,FALSE)&gt;=25,VLOOKUP(A506,英雄数据表!A:K,5,0),""))</f>
        <v>"atk":300</v>
      </c>
      <c r="J506" s="20" t="str">
        <f>IF(I506="","",属性中转表!$I$1&amp;(IF(VLOOKUP(B506,属性中转表!A:G,7,FALSE)=0,0,VLOOKUP(VLOOKUP(B506,属性中转表!A:G,7,FALSE),属性中转表!$K$2:$P$21,4,0)))+IFERROR(VLOOKUP(A506,英雄数据表!A:K,IF(武魂!B506&gt;=50,10,IF(武魂!B506&gt;=25,6)),0),0))</f>
        <v>,"dpspro":0</v>
      </c>
      <c r="K506" s="32" t="str">
        <f t="shared" si="37"/>
        <v>"atk":300,"dpspro":0</v>
      </c>
      <c r="L506" s="20" t="str">
        <f>IF(B506&gt;=50,VLOOKUP(A506,英雄数据表!A:L,11,FALSE),IF(B506&gt;=25,VLOOKUP(A506,英雄数据表!A:L,7,0),""))</f>
        <v/>
      </c>
      <c r="M506" s="20" t="str">
        <f>IFERROR(VLOOKUP(B506,属性中转表!$K$2:$O$21,5,FALSE),"")</f>
        <v>"atk":300</v>
      </c>
      <c r="N506" s="20" t="str">
        <f>IF(B506=25,VLOOKUP(A506,英雄数据表!A:L,8,FALSE),IF(B506=50,VLOOKUP(A506,英雄数据表!A:L,12,0),""))</f>
        <v/>
      </c>
    </row>
    <row r="507" spans="1:14" x14ac:dyDescent="0.3">
      <c r="A507" s="20">
        <v>12036</v>
      </c>
      <c r="B507" s="21">
        <f t="shared" si="34"/>
        <v>6</v>
      </c>
      <c r="C507" s="21">
        <v>5</v>
      </c>
      <c r="D507" s="21">
        <f>VLOOKUP(A507,英雄数据表!A:D,4,0)</f>
        <v>1</v>
      </c>
      <c r="E507" s="20" t="str">
        <f>VLOOKUP(A507,英雄数据表!A:C,3,0)</f>
        <v>死魂魔晶</v>
      </c>
      <c r="F507" s="20">
        <f t="shared" si="35"/>
        <v>12036</v>
      </c>
      <c r="G507" s="20">
        <f t="shared" si="36"/>
        <v>12036</v>
      </c>
      <c r="H507" s="21" t="str">
        <f>VLOOKUP(B507,属性中转表!A:F,6,FALSE)</f>
        <v>"hp":14400,"atk":400</v>
      </c>
      <c r="I507" s="20" t="str">
        <f>IF(VLOOKUP(B507,属性中转表!A:G,7,FALSE)=0,"",VLOOKUP(VLOOKUP(B507,属性中转表!A:G,7,FALSE),属性中转表!$K$2:$P$21,6,0))&amp;IF(VLOOKUP(B507,属性中转表!A:G,7,FALSE)&gt;=50,VLOOKUP(A507,英雄数据表!A:K,9,0),IF(VLOOKUP(B507,属性中转表!A:G,7,FALSE)&gt;=25,VLOOKUP(A507,英雄数据表!A:K,5,0),""))</f>
        <v>"atk":300</v>
      </c>
      <c r="J507" s="20" t="str">
        <f>IF(I507="","",属性中转表!$I$1&amp;(IF(VLOOKUP(B507,属性中转表!A:G,7,FALSE)=0,0,VLOOKUP(VLOOKUP(B507,属性中转表!A:G,7,FALSE),属性中转表!$K$2:$P$21,4,0)))+IFERROR(VLOOKUP(A507,英雄数据表!A:K,IF(武魂!B507&gt;=50,10,IF(武魂!B507&gt;=25,6)),0),0))</f>
        <v>,"dpspro":0</v>
      </c>
      <c r="K507" s="32" t="str">
        <f t="shared" si="37"/>
        <v>"atk":300,"dpspro":0</v>
      </c>
      <c r="L507" s="20" t="str">
        <f>IF(B507&gt;=50,VLOOKUP(A507,英雄数据表!A:L,11,FALSE),IF(B507&gt;=25,VLOOKUP(A507,英雄数据表!A:L,7,0),""))</f>
        <v/>
      </c>
      <c r="M507" s="20" t="str">
        <f>IFERROR(VLOOKUP(B507,属性中转表!$K$2:$O$21,5,FALSE),"")</f>
        <v/>
      </c>
      <c r="N507" s="20" t="str">
        <f>IF(B507=25,VLOOKUP(A507,英雄数据表!A:L,8,FALSE),IF(B507=50,VLOOKUP(A507,英雄数据表!A:L,12,0),""))</f>
        <v/>
      </c>
    </row>
    <row r="508" spans="1:14" x14ac:dyDescent="0.3">
      <c r="A508" s="20">
        <v>12036</v>
      </c>
      <c r="B508" s="21">
        <f t="shared" si="34"/>
        <v>7</v>
      </c>
      <c r="C508" s="21">
        <v>5</v>
      </c>
      <c r="D508" s="21">
        <f>VLOOKUP(A508,英雄数据表!A:D,4,0)</f>
        <v>1</v>
      </c>
      <c r="E508" s="20" t="str">
        <f>VLOOKUP(A508,英雄数据表!A:C,3,0)</f>
        <v>死魂魔晶</v>
      </c>
      <c r="F508" s="20">
        <f t="shared" si="35"/>
        <v>12036</v>
      </c>
      <c r="G508" s="20">
        <f t="shared" si="36"/>
        <v>12036</v>
      </c>
      <c r="H508" s="21" t="str">
        <f>VLOOKUP(B508,属性中转表!A:F,6,FALSE)</f>
        <v>"hp":16200,"atk":450</v>
      </c>
      <c r="I508" s="20" t="str">
        <f>IF(VLOOKUP(B508,属性中转表!A:G,7,FALSE)=0,"",VLOOKUP(VLOOKUP(B508,属性中转表!A:G,7,FALSE),属性中转表!$K$2:$P$21,6,0))&amp;IF(VLOOKUP(B508,属性中转表!A:G,7,FALSE)&gt;=50,VLOOKUP(A508,英雄数据表!A:K,9,0),IF(VLOOKUP(B508,属性中转表!A:G,7,FALSE)&gt;=25,VLOOKUP(A508,英雄数据表!A:K,5,0),""))</f>
        <v>"atk":300</v>
      </c>
      <c r="J508" s="20" t="str">
        <f>IF(I508="","",属性中转表!$I$1&amp;(IF(VLOOKUP(B508,属性中转表!A:G,7,FALSE)=0,0,VLOOKUP(VLOOKUP(B508,属性中转表!A:G,7,FALSE),属性中转表!$K$2:$P$21,4,0)))+IFERROR(VLOOKUP(A508,英雄数据表!A:K,IF(武魂!B508&gt;=50,10,IF(武魂!B508&gt;=25,6)),0),0))</f>
        <v>,"dpspro":0</v>
      </c>
      <c r="K508" s="32" t="str">
        <f t="shared" si="37"/>
        <v>"atk":300,"dpspro":0</v>
      </c>
      <c r="L508" s="20" t="str">
        <f>IF(B508&gt;=50,VLOOKUP(A508,英雄数据表!A:L,11,FALSE),IF(B508&gt;=25,VLOOKUP(A508,英雄数据表!A:L,7,0),""))</f>
        <v/>
      </c>
      <c r="M508" s="20" t="str">
        <f>IFERROR(VLOOKUP(B508,属性中转表!$K$2:$O$21,5,FALSE),"")</f>
        <v/>
      </c>
      <c r="N508" s="20" t="str">
        <f>IF(B508=25,VLOOKUP(A508,英雄数据表!A:L,8,FALSE),IF(B508=50,VLOOKUP(A508,英雄数据表!A:L,12,0),""))</f>
        <v/>
      </c>
    </row>
    <row r="509" spans="1:14" x14ac:dyDescent="0.3">
      <c r="A509" s="20">
        <v>12036</v>
      </c>
      <c r="B509" s="21">
        <f t="shared" si="34"/>
        <v>8</v>
      </c>
      <c r="C509" s="21">
        <v>5</v>
      </c>
      <c r="D509" s="21">
        <f>VLOOKUP(A509,英雄数据表!A:D,4,0)</f>
        <v>1</v>
      </c>
      <c r="E509" s="20" t="str">
        <f>VLOOKUP(A509,英雄数据表!A:C,3,0)</f>
        <v>死魂魔晶</v>
      </c>
      <c r="F509" s="20">
        <f t="shared" si="35"/>
        <v>12036</v>
      </c>
      <c r="G509" s="20">
        <f t="shared" si="36"/>
        <v>12036</v>
      </c>
      <c r="H509" s="21" t="str">
        <f>VLOOKUP(B509,属性中转表!A:F,6,FALSE)</f>
        <v>"hp":18000,"atk":500</v>
      </c>
      <c r="I509" s="20" t="str">
        <f>IF(VLOOKUP(B509,属性中转表!A:G,7,FALSE)=0,"",VLOOKUP(VLOOKUP(B509,属性中转表!A:G,7,FALSE),属性中转表!$K$2:$P$21,6,0))&amp;IF(VLOOKUP(B509,属性中转表!A:G,7,FALSE)&gt;=50,VLOOKUP(A509,英雄数据表!A:K,9,0),IF(VLOOKUP(B509,属性中转表!A:G,7,FALSE)&gt;=25,VLOOKUP(A509,英雄数据表!A:K,5,0),""))</f>
        <v>"atk":300</v>
      </c>
      <c r="J509" s="20" t="str">
        <f>IF(I509="","",属性中转表!$I$1&amp;(IF(VLOOKUP(B509,属性中转表!A:G,7,FALSE)=0,0,VLOOKUP(VLOOKUP(B509,属性中转表!A:G,7,FALSE),属性中转表!$K$2:$P$21,4,0)))+IFERROR(VLOOKUP(A509,英雄数据表!A:K,IF(武魂!B509&gt;=50,10,IF(武魂!B509&gt;=25,6)),0),0))</f>
        <v>,"dpspro":0</v>
      </c>
      <c r="K509" s="32" t="str">
        <f t="shared" si="37"/>
        <v>"atk":300,"dpspro":0</v>
      </c>
      <c r="L509" s="20" t="str">
        <f>IF(B509&gt;=50,VLOOKUP(A509,英雄数据表!A:L,11,FALSE),IF(B509&gt;=25,VLOOKUP(A509,英雄数据表!A:L,7,0),""))</f>
        <v/>
      </c>
      <c r="M509" s="20" t="str">
        <f>IFERROR(VLOOKUP(B509,属性中转表!$K$2:$O$21,5,FALSE),"")</f>
        <v/>
      </c>
      <c r="N509" s="20" t="str">
        <f>IF(B509=25,VLOOKUP(A509,英雄数据表!A:L,8,FALSE),IF(B509=50,VLOOKUP(A509,英雄数据表!A:L,12,0),""))</f>
        <v/>
      </c>
    </row>
    <row r="510" spans="1:14" x14ac:dyDescent="0.3">
      <c r="A510" s="20">
        <v>12036</v>
      </c>
      <c r="B510" s="21">
        <f t="shared" si="34"/>
        <v>9</v>
      </c>
      <c r="C510" s="21">
        <v>5</v>
      </c>
      <c r="D510" s="21">
        <f>VLOOKUP(A510,英雄数据表!A:D,4,0)</f>
        <v>1</v>
      </c>
      <c r="E510" s="20" t="str">
        <f>VLOOKUP(A510,英雄数据表!A:C,3,0)</f>
        <v>死魂魔晶</v>
      </c>
      <c r="F510" s="20">
        <f t="shared" si="35"/>
        <v>12036</v>
      </c>
      <c r="G510" s="20">
        <f t="shared" si="36"/>
        <v>12036</v>
      </c>
      <c r="H510" s="21" t="str">
        <f>VLOOKUP(B510,属性中转表!A:F,6,FALSE)</f>
        <v>"hp":19800,"atk":550</v>
      </c>
      <c r="I510" s="20" t="str">
        <f>IF(VLOOKUP(B510,属性中转表!A:G,7,FALSE)=0,"",VLOOKUP(VLOOKUP(B510,属性中转表!A:G,7,FALSE),属性中转表!$K$2:$P$21,6,0))&amp;IF(VLOOKUP(B510,属性中转表!A:G,7,FALSE)&gt;=50,VLOOKUP(A510,英雄数据表!A:K,9,0),IF(VLOOKUP(B510,属性中转表!A:G,7,FALSE)&gt;=25,VLOOKUP(A510,英雄数据表!A:K,5,0),""))</f>
        <v>"atk":300</v>
      </c>
      <c r="J510" s="20" t="str">
        <f>IF(I510="","",属性中转表!$I$1&amp;(IF(VLOOKUP(B510,属性中转表!A:G,7,FALSE)=0,0,VLOOKUP(VLOOKUP(B510,属性中转表!A:G,7,FALSE),属性中转表!$K$2:$P$21,4,0)))+IFERROR(VLOOKUP(A510,英雄数据表!A:K,IF(武魂!B510&gt;=50,10,IF(武魂!B510&gt;=25,6)),0),0))</f>
        <v>,"dpspro":0</v>
      </c>
      <c r="K510" s="32" t="str">
        <f t="shared" si="37"/>
        <v>"atk":300,"dpspro":0</v>
      </c>
      <c r="L510" s="20" t="str">
        <f>IF(B510&gt;=50,VLOOKUP(A510,英雄数据表!A:L,11,FALSE),IF(B510&gt;=25,VLOOKUP(A510,英雄数据表!A:L,7,0),""))</f>
        <v/>
      </c>
      <c r="M510" s="20" t="str">
        <f>IFERROR(VLOOKUP(B510,属性中转表!$K$2:$O$21,5,FALSE),"")</f>
        <v/>
      </c>
      <c r="N510" s="20" t="str">
        <f>IF(B510=25,VLOOKUP(A510,英雄数据表!A:L,8,FALSE),IF(B510=50,VLOOKUP(A510,英雄数据表!A:L,12,0),""))</f>
        <v/>
      </c>
    </row>
    <row r="511" spans="1:14" x14ac:dyDescent="0.3">
      <c r="A511" s="20">
        <v>12036</v>
      </c>
      <c r="B511" s="21">
        <f t="shared" si="34"/>
        <v>10</v>
      </c>
      <c r="C511" s="21">
        <v>5</v>
      </c>
      <c r="D511" s="21">
        <f>VLOOKUP(A511,英雄数据表!A:D,4,0)</f>
        <v>1</v>
      </c>
      <c r="E511" s="20" t="str">
        <f>VLOOKUP(A511,英雄数据表!A:C,3,0)</f>
        <v>死魂魔晶</v>
      </c>
      <c r="F511" s="20">
        <f t="shared" si="35"/>
        <v>12036</v>
      </c>
      <c r="G511" s="20">
        <f t="shared" si="36"/>
        <v>12036</v>
      </c>
      <c r="H511" s="21" t="str">
        <f>VLOOKUP(B511,属性中转表!A:F,6,FALSE)</f>
        <v>"hp":21600,"atk":600</v>
      </c>
      <c r="I511" s="20" t="str">
        <f>IF(VLOOKUP(B511,属性中转表!A:G,7,FALSE)=0,"",VLOOKUP(VLOOKUP(B511,属性中转表!A:G,7,FALSE),属性中转表!$K$2:$P$21,6,0))&amp;IF(VLOOKUP(B511,属性中转表!A:G,7,FALSE)&gt;=50,VLOOKUP(A511,英雄数据表!A:K,9,0),IF(VLOOKUP(B511,属性中转表!A:G,7,FALSE)&gt;=25,VLOOKUP(A511,英雄数据表!A:K,5,0),""))</f>
        <v>"atk":300,"hp":5000</v>
      </c>
      <c r="J511" s="20" t="str">
        <f>IF(I511="","",属性中转表!$I$1&amp;(IF(VLOOKUP(B511,属性中转表!A:G,7,FALSE)=0,0,VLOOKUP(VLOOKUP(B511,属性中转表!A:G,7,FALSE),属性中转表!$K$2:$P$21,4,0)))+IFERROR(VLOOKUP(A511,英雄数据表!A:K,IF(武魂!B511&gt;=50,10,IF(武魂!B511&gt;=25,6)),0),0))</f>
        <v>,"dpspro":0</v>
      </c>
      <c r="K511" s="32" t="str">
        <f t="shared" si="37"/>
        <v>"atk":300,"hp":5000,"dpspro":0</v>
      </c>
      <c r="L511" s="20" t="str">
        <f>IF(B511&gt;=50,VLOOKUP(A511,英雄数据表!A:L,11,FALSE),IF(B511&gt;=25,VLOOKUP(A511,英雄数据表!A:L,7,0),""))</f>
        <v/>
      </c>
      <c r="M511" s="20" t="str">
        <f>IFERROR(VLOOKUP(B511,属性中转表!$K$2:$O$21,5,FALSE),"")</f>
        <v>"hp":5000</v>
      </c>
      <c r="N511" s="20" t="str">
        <f>IF(B511=25,VLOOKUP(A511,英雄数据表!A:L,8,FALSE),IF(B511=50,VLOOKUP(A511,英雄数据表!A:L,12,0),""))</f>
        <v/>
      </c>
    </row>
    <row r="512" spans="1:14" x14ac:dyDescent="0.3">
      <c r="A512" s="20">
        <v>12036</v>
      </c>
      <c r="B512" s="21">
        <f t="shared" si="34"/>
        <v>11</v>
      </c>
      <c r="C512" s="21">
        <v>5</v>
      </c>
      <c r="D512" s="21">
        <f>VLOOKUP(A512,英雄数据表!A:D,4,0)</f>
        <v>1</v>
      </c>
      <c r="E512" s="20" t="str">
        <f>VLOOKUP(A512,英雄数据表!A:C,3,0)</f>
        <v>死魂魔晶</v>
      </c>
      <c r="F512" s="20">
        <f t="shared" si="35"/>
        <v>12036</v>
      </c>
      <c r="G512" s="20">
        <f t="shared" si="36"/>
        <v>12036</v>
      </c>
      <c r="H512" s="21" t="str">
        <f>VLOOKUP(B512,属性中转表!A:F,6,FALSE)</f>
        <v>"hp":24300,"atk":675</v>
      </c>
      <c r="I512" s="20" t="str">
        <f>IF(VLOOKUP(B512,属性中转表!A:G,7,FALSE)=0,"",VLOOKUP(VLOOKUP(B512,属性中转表!A:G,7,FALSE),属性中转表!$K$2:$P$21,6,0))&amp;IF(VLOOKUP(B512,属性中转表!A:G,7,FALSE)&gt;=50,VLOOKUP(A512,英雄数据表!A:K,9,0),IF(VLOOKUP(B512,属性中转表!A:G,7,FALSE)&gt;=25,VLOOKUP(A512,英雄数据表!A:K,5,0),""))</f>
        <v>"atk":300,"hp":5000</v>
      </c>
      <c r="J512" s="20" t="str">
        <f>IF(I512="","",属性中转表!$I$1&amp;(IF(VLOOKUP(B512,属性中转表!A:G,7,FALSE)=0,0,VLOOKUP(VLOOKUP(B512,属性中转表!A:G,7,FALSE),属性中转表!$K$2:$P$21,4,0)))+IFERROR(VLOOKUP(A512,英雄数据表!A:K,IF(武魂!B512&gt;=50,10,IF(武魂!B512&gt;=25,6)),0),0))</f>
        <v>,"dpspro":0</v>
      </c>
      <c r="K512" s="32" t="str">
        <f t="shared" si="37"/>
        <v>"atk":300,"hp":5000,"dpspro":0</v>
      </c>
      <c r="L512" s="20" t="str">
        <f>IF(B512&gt;=50,VLOOKUP(A512,英雄数据表!A:L,11,FALSE),IF(B512&gt;=25,VLOOKUP(A512,英雄数据表!A:L,7,0),""))</f>
        <v/>
      </c>
      <c r="M512" s="20" t="str">
        <f>IFERROR(VLOOKUP(B512,属性中转表!$K$2:$O$21,5,FALSE),"")</f>
        <v/>
      </c>
      <c r="N512" s="20" t="str">
        <f>IF(B512=25,VLOOKUP(A512,英雄数据表!A:L,8,FALSE),IF(B512=50,VLOOKUP(A512,英雄数据表!A:L,12,0),""))</f>
        <v/>
      </c>
    </row>
    <row r="513" spans="1:14" x14ac:dyDescent="0.3">
      <c r="A513" s="20">
        <v>12036</v>
      </c>
      <c r="B513" s="21">
        <f t="shared" si="34"/>
        <v>12</v>
      </c>
      <c r="C513" s="21">
        <v>5</v>
      </c>
      <c r="D513" s="21">
        <f>VLOOKUP(A513,英雄数据表!A:D,4,0)</f>
        <v>1</v>
      </c>
      <c r="E513" s="20" t="str">
        <f>VLOOKUP(A513,英雄数据表!A:C,3,0)</f>
        <v>死魂魔晶</v>
      </c>
      <c r="F513" s="20">
        <f t="shared" si="35"/>
        <v>12036</v>
      </c>
      <c r="G513" s="20">
        <f t="shared" si="36"/>
        <v>12036</v>
      </c>
      <c r="H513" s="21" t="str">
        <f>VLOOKUP(B513,属性中转表!A:F,6,FALSE)</f>
        <v>"hp":27000,"atk":750</v>
      </c>
      <c r="I513" s="20" t="str">
        <f>IF(VLOOKUP(B513,属性中转表!A:G,7,FALSE)=0,"",VLOOKUP(VLOOKUP(B513,属性中转表!A:G,7,FALSE),属性中转表!$K$2:$P$21,6,0))&amp;IF(VLOOKUP(B513,属性中转表!A:G,7,FALSE)&gt;=50,VLOOKUP(A513,英雄数据表!A:K,9,0),IF(VLOOKUP(B513,属性中转表!A:G,7,FALSE)&gt;=25,VLOOKUP(A513,英雄数据表!A:K,5,0),""))</f>
        <v>"atk":300,"hp":5000</v>
      </c>
      <c r="J513" s="20" t="str">
        <f>IF(I513="","",属性中转表!$I$1&amp;(IF(VLOOKUP(B513,属性中转表!A:G,7,FALSE)=0,0,VLOOKUP(VLOOKUP(B513,属性中转表!A:G,7,FALSE),属性中转表!$K$2:$P$21,4,0)))+IFERROR(VLOOKUP(A513,英雄数据表!A:K,IF(武魂!B513&gt;=50,10,IF(武魂!B513&gt;=25,6)),0),0))</f>
        <v>,"dpspro":0</v>
      </c>
      <c r="K513" s="32" t="str">
        <f t="shared" si="37"/>
        <v>"atk":300,"hp":5000,"dpspro":0</v>
      </c>
      <c r="L513" s="20" t="str">
        <f>IF(B513&gt;=50,VLOOKUP(A513,英雄数据表!A:L,11,FALSE),IF(B513&gt;=25,VLOOKUP(A513,英雄数据表!A:L,7,0),""))</f>
        <v/>
      </c>
      <c r="M513" s="20" t="str">
        <f>IFERROR(VLOOKUP(B513,属性中转表!$K$2:$O$21,5,FALSE),"")</f>
        <v/>
      </c>
      <c r="N513" s="20" t="str">
        <f>IF(B513=25,VLOOKUP(A513,英雄数据表!A:L,8,FALSE),IF(B513=50,VLOOKUP(A513,英雄数据表!A:L,12,0),""))</f>
        <v/>
      </c>
    </row>
    <row r="514" spans="1:14" x14ac:dyDescent="0.3">
      <c r="A514" s="20">
        <v>12036</v>
      </c>
      <c r="B514" s="21">
        <f t="shared" si="34"/>
        <v>13</v>
      </c>
      <c r="C514" s="21">
        <v>5</v>
      </c>
      <c r="D514" s="21">
        <f>VLOOKUP(A514,英雄数据表!A:D,4,0)</f>
        <v>1</v>
      </c>
      <c r="E514" s="20" t="str">
        <f>VLOOKUP(A514,英雄数据表!A:C,3,0)</f>
        <v>死魂魔晶</v>
      </c>
      <c r="F514" s="20">
        <f t="shared" si="35"/>
        <v>12036</v>
      </c>
      <c r="G514" s="20">
        <f t="shared" si="36"/>
        <v>12036</v>
      </c>
      <c r="H514" s="21" t="str">
        <f>VLOOKUP(B514,属性中转表!A:F,6,FALSE)</f>
        <v>"hp":29700,"atk":825</v>
      </c>
      <c r="I514" s="20" t="str">
        <f>IF(VLOOKUP(B514,属性中转表!A:G,7,FALSE)=0,"",VLOOKUP(VLOOKUP(B514,属性中转表!A:G,7,FALSE),属性中转表!$K$2:$P$21,6,0))&amp;IF(VLOOKUP(B514,属性中转表!A:G,7,FALSE)&gt;=50,VLOOKUP(A514,英雄数据表!A:K,9,0),IF(VLOOKUP(B514,属性中转表!A:G,7,FALSE)&gt;=25,VLOOKUP(A514,英雄数据表!A:K,5,0),""))</f>
        <v>"atk":300,"hp":5000</v>
      </c>
      <c r="J514" s="20" t="str">
        <f>IF(I514="","",属性中转表!$I$1&amp;(IF(VLOOKUP(B514,属性中转表!A:G,7,FALSE)=0,0,VLOOKUP(VLOOKUP(B514,属性中转表!A:G,7,FALSE),属性中转表!$K$2:$P$21,4,0)))+IFERROR(VLOOKUP(A514,英雄数据表!A:K,IF(武魂!B514&gt;=50,10,IF(武魂!B514&gt;=25,6)),0),0))</f>
        <v>,"dpspro":0</v>
      </c>
      <c r="K514" s="32" t="str">
        <f t="shared" si="37"/>
        <v>"atk":300,"hp":5000,"dpspro":0</v>
      </c>
      <c r="L514" s="20" t="str">
        <f>IF(B514&gt;=50,VLOOKUP(A514,英雄数据表!A:L,11,FALSE),IF(B514&gt;=25,VLOOKUP(A514,英雄数据表!A:L,7,0),""))</f>
        <v/>
      </c>
      <c r="M514" s="20" t="str">
        <f>IFERROR(VLOOKUP(B514,属性中转表!$K$2:$O$21,5,FALSE),"")</f>
        <v/>
      </c>
      <c r="N514" s="20" t="str">
        <f>IF(B514=25,VLOOKUP(A514,英雄数据表!A:L,8,FALSE),IF(B514=50,VLOOKUP(A514,英雄数据表!A:L,12,0),""))</f>
        <v/>
      </c>
    </row>
    <row r="515" spans="1:14" x14ac:dyDescent="0.3">
      <c r="A515" s="20">
        <v>12036</v>
      </c>
      <c r="B515" s="21">
        <f t="shared" si="34"/>
        <v>14</v>
      </c>
      <c r="C515" s="21">
        <v>5</v>
      </c>
      <c r="D515" s="21">
        <f>VLOOKUP(A515,英雄数据表!A:D,4,0)</f>
        <v>1</v>
      </c>
      <c r="E515" s="20" t="str">
        <f>VLOOKUP(A515,英雄数据表!A:C,3,0)</f>
        <v>死魂魔晶</v>
      </c>
      <c r="F515" s="20">
        <f t="shared" si="35"/>
        <v>12036</v>
      </c>
      <c r="G515" s="20">
        <f t="shared" si="36"/>
        <v>12036</v>
      </c>
      <c r="H515" s="21" t="str">
        <f>VLOOKUP(B515,属性中转表!A:F,6,FALSE)</f>
        <v>"hp":32400,"atk":900</v>
      </c>
      <c r="I515" s="20" t="str">
        <f>IF(VLOOKUP(B515,属性中转表!A:G,7,FALSE)=0,"",VLOOKUP(VLOOKUP(B515,属性中转表!A:G,7,FALSE),属性中转表!$K$2:$P$21,6,0))&amp;IF(VLOOKUP(B515,属性中转表!A:G,7,FALSE)&gt;=50,VLOOKUP(A515,英雄数据表!A:K,9,0),IF(VLOOKUP(B515,属性中转表!A:G,7,FALSE)&gt;=25,VLOOKUP(A515,英雄数据表!A:K,5,0),""))</f>
        <v>"atk":300,"hp":5000</v>
      </c>
      <c r="J515" s="20" t="str">
        <f>IF(I515="","",属性中转表!$I$1&amp;(IF(VLOOKUP(B515,属性中转表!A:G,7,FALSE)=0,0,VLOOKUP(VLOOKUP(B515,属性中转表!A:G,7,FALSE),属性中转表!$K$2:$P$21,4,0)))+IFERROR(VLOOKUP(A515,英雄数据表!A:K,IF(武魂!B515&gt;=50,10,IF(武魂!B515&gt;=25,6)),0),0))</f>
        <v>,"dpspro":0</v>
      </c>
      <c r="K515" s="32" t="str">
        <f t="shared" si="37"/>
        <v>"atk":300,"hp":5000,"dpspro":0</v>
      </c>
      <c r="L515" s="20" t="str">
        <f>IF(B515&gt;=50,VLOOKUP(A515,英雄数据表!A:L,11,FALSE),IF(B515&gt;=25,VLOOKUP(A515,英雄数据表!A:L,7,0),""))</f>
        <v/>
      </c>
      <c r="M515" s="20" t="str">
        <f>IFERROR(VLOOKUP(B515,属性中转表!$K$2:$O$21,5,FALSE),"")</f>
        <v/>
      </c>
      <c r="N515" s="20" t="str">
        <f>IF(B515=25,VLOOKUP(A515,英雄数据表!A:L,8,FALSE),IF(B515=50,VLOOKUP(A515,英雄数据表!A:L,12,0),""))</f>
        <v/>
      </c>
    </row>
    <row r="516" spans="1:14" x14ac:dyDescent="0.3">
      <c r="A516" s="20">
        <v>12036</v>
      </c>
      <c r="B516" s="21">
        <f t="shared" si="34"/>
        <v>15</v>
      </c>
      <c r="C516" s="21">
        <v>5</v>
      </c>
      <c r="D516" s="21">
        <f>VLOOKUP(A516,英雄数据表!A:D,4,0)</f>
        <v>1</v>
      </c>
      <c r="E516" s="20" t="str">
        <f>VLOOKUP(A516,英雄数据表!A:C,3,0)</f>
        <v>死魂魔晶</v>
      </c>
      <c r="F516" s="20">
        <f t="shared" si="35"/>
        <v>12036</v>
      </c>
      <c r="G516" s="20">
        <f t="shared" si="36"/>
        <v>12036</v>
      </c>
      <c r="H516" s="21" t="str">
        <f>VLOOKUP(B516,属性中转表!A:F,6,FALSE)</f>
        <v>"hp":35100,"atk":975</v>
      </c>
      <c r="I516" s="20" t="str">
        <f>IF(VLOOKUP(B516,属性中转表!A:G,7,FALSE)=0,"",VLOOKUP(VLOOKUP(B516,属性中转表!A:G,7,FALSE),属性中转表!$K$2:$P$21,6,0))&amp;IF(VLOOKUP(B516,属性中转表!A:G,7,FALSE)&gt;=50,VLOOKUP(A516,英雄数据表!A:K,9,0),IF(VLOOKUP(B516,属性中转表!A:G,7,FALSE)&gt;=25,VLOOKUP(A516,英雄数据表!A:K,5,0),""))</f>
        <v>"atk":300,"hp":5000,"undpspro":50</v>
      </c>
      <c r="J516" s="20" t="str">
        <f>IF(I516="","",属性中转表!$I$1&amp;(IF(VLOOKUP(B516,属性中转表!A:G,7,FALSE)=0,0,VLOOKUP(VLOOKUP(B516,属性中转表!A:G,7,FALSE),属性中转表!$K$2:$P$21,4,0)))+IFERROR(VLOOKUP(A516,英雄数据表!A:K,IF(武魂!B516&gt;=50,10,IF(武魂!B516&gt;=25,6)),0),0))</f>
        <v>,"dpspro":0</v>
      </c>
      <c r="K516" s="32" t="str">
        <f t="shared" si="37"/>
        <v>"atk":300,"hp":5000,"undpspro":50,"dpspro":0</v>
      </c>
      <c r="L516" s="20" t="str">
        <f>IF(B516&gt;=50,VLOOKUP(A516,英雄数据表!A:L,11,FALSE),IF(B516&gt;=25,VLOOKUP(A516,英雄数据表!A:L,7,0),""))</f>
        <v/>
      </c>
      <c r="M516" s="20" t="str">
        <f>IFERROR(VLOOKUP(B516,属性中转表!$K$2:$O$21,5,FALSE),"")</f>
        <v>"undpspro":50</v>
      </c>
      <c r="N516" s="20" t="str">
        <f>IF(B516=25,VLOOKUP(A516,英雄数据表!A:L,8,FALSE),IF(B516=50,VLOOKUP(A516,英雄数据表!A:L,12,0),""))</f>
        <v/>
      </c>
    </row>
    <row r="517" spans="1:14" x14ac:dyDescent="0.3">
      <c r="A517" s="20">
        <v>12036</v>
      </c>
      <c r="B517" s="21">
        <f t="shared" si="34"/>
        <v>16</v>
      </c>
      <c r="C517" s="21">
        <v>5</v>
      </c>
      <c r="D517" s="21">
        <f>VLOOKUP(A517,英雄数据表!A:D,4,0)</f>
        <v>1</v>
      </c>
      <c r="E517" s="20" t="str">
        <f>VLOOKUP(A517,英雄数据表!A:C,3,0)</f>
        <v>死魂魔晶</v>
      </c>
      <c r="F517" s="20">
        <f t="shared" si="35"/>
        <v>12036</v>
      </c>
      <c r="G517" s="20">
        <f t="shared" si="36"/>
        <v>12036</v>
      </c>
      <c r="H517" s="21" t="str">
        <f>VLOOKUP(B517,属性中转表!A:F,6,FALSE)</f>
        <v>"hp":37800,"atk":1050</v>
      </c>
      <c r="I517" s="20" t="str">
        <f>IF(VLOOKUP(B517,属性中转表!A:G,7,FALSE)=0,"",VLOOKUP(VLOOKUP(B517,属性中转表!A:G,7,FALSE),属性中转表!$K$2:$P$21,6,0))&amp;IF(VLOOKUP(B517,属性中转表!A:G,7,FALSE)&gt;=50,VLOOKUP(A517,英雄数据表!A:K,9,0),IF(VLOOKUP(B517,属性中转表!A:G,7,FALSE)&gt;=25,VLOOKUP(A517,英雄数据表!A:K,5,0),""))</f>
        <v>"atk":300,"hp":5000,"undpspro":50</v>
      </c>
      <c r="J517" s="20" t="str">
        <f>IF(I517="","",属性中转表!$I$1&amp;(IF(VLOOKUP(B517,属性中转表!A:G,7,FALSE)=0,0,VLOOKUP(VLOOKUP(B517,属性中转表!A:G,7,FALSE),属性中转表!$K$2:$P$21,4,0)))+IFERROR(VLOOKUP(A517,英雄数据表!A:K,IF(武魂!B517&gt;=50,10,IF(武魂!B517&gt;=25,6)),0),0))</f>
        <v>,"dpspro":0</v>
      </c>
      <c r="K517" s="32" t="str">
        <f t="shared" si="37"/>
        <v>"atk":300,"hp":5000,"undpspro":50,"dpspro":0</v>
      </c>
      <c r="L517" s="20" t="str">
        <f>IF(B517&gt;=50,VLOOKUP(A517,英雄数据表!A:L,11,FALSE),IF(B517&gt;=25,VLOOKUP(A517,英雄数据表!A:L,7,0),""))</f>
        <v/>
      </c>
      <c r="M517" s="20" t="str">
        <f>IFERROR(VLOOKUP(B517,属性中转表!$K$2:$O$21,5,FALSE),"")</f>
        <v/>
      </c>
      <c r="N517" s="20" t="str">
        <f>IF(B517=25,VLOOKUP(A517,英雄数据表!A:L,8,FALSE),IF(B517=50,VLOOKUP(A517,英雄数据表!A:L,12,0),""))</f>
        <v/>
      </c>
    </row>
    <row r="518" spans="1:14" x14ac:dyDescent="0.3">
      <c r="A518" s="20">
        <v>12036</v>
      </c>
      <c r="B518" s="21">
        <f t="shared" si="34"/>
        <v>17</v>
      </c>
      <c r="C518" s="21">
        <v>5</v>
      </c>
      <c r="D518" s="21">
        <f>VLOOKUP(A518,英雄数据表!A:D,4,0)</f>
        <v>1</v>
      </c>
      <c r="E518" s="20" t="str">
        <f>VLOOKUP(A518,英雄数据表!A:C,3,0)</f>
        <v>死魂魔晶</v>
      </c>
      <c r="F518" s="20">
        <f t="shared" si="35"/>
        <v>12036</v>
      </c>
      <c r="G518" s="20">
        <f t="shared" si="36"/>
        <v>12036</v>
      </c>
      <c r="H518" s="21" t="str">
        <f>VLOOKUP(B518,属性中转表!A:F,6,FALSE)</f>
        <v>"hp":40500,"atk":1125</v>
      </c>
      <c r="I518" s="20" t="str">
        <f>IF(VLOOKUP(B518,属性中转表!A:G,7,FALSE)=0,"",VLOOKUP(VLOOKUP(B518,属性中转表!A:G,7,FALSE),属性中转表!$K$2:$P$21,6,0))&amp;IF(VLOOKUP(B518,属性中转表!A:G,7,FALSE)&gt;=50,VLOOKUP(A518,英雄数据表!A:K,9,0),IF(VLOOKUP(B518,属性中转表!A:G,7,FALSE)&gt;=25,VLOOKUP(A518,英雄数据表!A:K,5,0),""))</f>
        <v>"atk":300,"hp":5000,"undpspro":50</v>
      </c>
      <c r="J518" s="20" t="str">
        <f>IF(I518="","",属性中转表!$I$1&amp;(IF(VLOOKUP(B518,属性中转表!A:G,7,FALSE)=0,0,VLOOKUP(VLOOKUP(B518,属性中转表!A:G,7,FALSE),属性中转表!$K$2:$P$21,4,0)))+IFERROR(VLOOKUP(A518,英雄数据表!A:K,IF(武魂!B518&gt;=50,10,IF(武魂!B518&gt;=25,6)),0),0))</f>
        <v>,"dpspro":0</v>
      </c>
      <c r="K518" s="32" t="str">
        <f t="shared" si="37"/>
        <v>"atk":300,"hp":5000,"undpspro":50,"dpspro":0</v>
      </c>
      <c r="L518" s="20" t="str">
        <f>IF(B518&gt;=50,VLOOKUP(A518,英雄数据表!A:L,11,FALSE),IF(B518&gt;=25,VLOOKUP(A518,英雄数据表!A:L,7,0),""))</f>
        <v/>
      </c>
      <c r="M518" s="20" t="str">
        <f>IFERROR(VLOOKUP(B518,属性中转表!$K$2:$O$21,5,FALSE),"")</f>
        <v/>
      </c>
      <c r="N518" s="20" t="str">
        <f>IF(B518=25,VLOOKUP(A518,英雄数据表!A:L,8,FALSE),IF(B518=50,VLOOKUP(A518,英雄数据表!A:L,12,0),""))</f>
        <v/>
      </c>
    </row>
    <row r="519" spans="1:14" x14ac:dyDescent="0.3">
      <c r="A519" s="20">
        <v>12036</v>
      </c>
      <c r="B519" s="21">
        <f t="shared" si="34"/>
        <v>18</v>
      </c>
      <c r="C519" s="21">
        <v>5</v>
      </c>
      <c r="D519" s="21">
        <f>VLOOKUP(A519,英雄数据表!A:D,4,0)</f>
        <v>1</v>
      </c>
      <c r="E519" s="20" t="str">
        <f>VLOOKUP(A519,英雄数据表!A:C,3,0)</f>
        <v>死魂魔晶</v>
      </c>
      <c r="F519" s="20">
        <f t="shared" si="35"/>
        <v>12036</v>
      </c>
      <c r="G519" s="20">
        <f t="shared" si="36"/>
        <v>12036</v>
      </c>
      <c r="H519" s="21" t="str">
        <f>VLOOKUP(B519,属性中转表!A:F,6,FALSE)</f>
        <v>"hp":43200,"atk":1200</v>
      </c>
      <c r="I519" s="20" t="str">
        <f>IF(VLOOKUP(B519,属性中转表!A:G,7,FALSE)=0,"",VLOOKUP(VLOOKUP(B519,属性中转表!A:G,7,FALSE),属性中转表!$K$2:$P$21,6,0))&amp;IF(VLOOKUP(B519,属性中转表!A:G,7,FALSE)&gt;=50,VLOOKUP(A519,英雄数据表!A:K,9,0),IF(VLOOKUP(B519,属性中转表!A:G,7,FALSE)&gt;=25,VLOOKUP(A519,英雄数据表!A:K,5,0),""))</f>
        <v>"atk":300,"hp":5000,"undpspro":50</v>
      </c>
      <c r="J519" s="20" t="str">
        <f>IF(I519="","",属性中转表!$I$1&amp;(IF(VLOOKUP(B519,属性中转表!A:G,7,FALSE)=0,0,VLOOKUP(VLOOKUP(B519,属性中转表!A:G,7,FALSE),属性中转表!$K$2:$P$21,4,0)))+IFERROR(VLOOKUP(A519,英雄数据表!A:K,IF(武魂!B519&gt;=50,10,IF(武魂!B519&gt;=25,6)),0),0))</f>
        <v>,"dpspro":0</v>
      </c>
      <c r="K519" s="32" t="str">
        <f t="shared" si="37"/>
        <v>"atk":300,"hp":5000,"undpspro":50,"dpspro":0</v>
      </c>
      <c r="L519" s="20" t="str">
        <f>IF(B519&gt;=50,VLOOKUP(A519,英雄数据表!A:L,11,FALSE),IF(B519&gt;=25,VLOOKUP(A519,英雄数据表!A:L,7,0),""))</f>
        <v/>
      </c>
      <c r="M519" s="20" t="str">
        <f>IFERROR(VLOOKUP(B519,属性中转表!$K$2:$O$21,5,FALSE),"")</f>
        <v/>
      </c>
      <c r="N519" s="20" t="str">
        <f>IF(B519=25,VLOOKUP(A519,英雄数据表!A:L,8,FALSE),IF(B519=50,VLOOKUP(A519,英雄数据表!A:L,12,0),""))</f>
        <v/>
      </c>
    </row>
    <row r="520" spans="1:14" x14ac:dyDescent="0.3">
      <c r="A520" s="20">
        <v>12036</v>
      </c>
      <c r="B520" s="21">
        <f t="shared" si="34"/>
        <v>19</v>
      </c>
      <c r="C520" s="21">
        <v>5</v>
      </c>
      <c r="D520" s="21">
        <f>VLOOKUP(A520,英雄数据表!A:D,4,0)</f>
        <v>1</v>
      </c>
      <c r="E520" s="20" t="str">
        <f>VLOOKUP(A520,英雄数据表!A:C,3,0)</f>
        <v>死魂魔晶</v>
      </c>
      <c r="F520" s="20">
        <f t="shared" si="35"/>
        <v>12036</v>
      </c>
      <c r="G520" s="20">
        <f t="shared" si="36"/>
        <v>12036</v>
      </c>
      <c r="H520" s="21" t="str">
        <f>VLOOKUP(B520,属性中转表!A:F,6,FALSE)</f>
        <v>"hp":45900,"atk":1275</v>
      </c>
      <c r="I520" s="20" t="str">
        <f>IF(VLOOKUP(B520,属性中转表!A:G,7,FALSE)=0,"",VLOOKUP(VLOOKUP(B520,属性中转表!A:G,7,FALSE),属性中转表!$K$2:$P$21,6,0))&amp;IF(VLOOKUP(B520,属性中转表!A:G,7,FALSE)&gt;=50,VLOOKUP(A520,英雄数据表!A:K,9,0),IF(VLOOKUP(B520,属性中转表!A:G,7,FALSE)&gt;=25,VLOOKUP(A520,英雄数据表!A:K,5,0),""))</f>
        <v>"atk":300,"hp":5000,"undpspro":50</v>
      </c>
      <c r="J520" s="20" t="str">
        <f>IF(I520="","",属性中转表!$I$1&amp;(IF(VLOOKUP(B520,属性中转表!A:G,7,FALSE)=0,0,VLOOKUP(VLOOKUP(B520,属性中转表!A:G,7,FALSE),属性中转表!$K$2:$P$21,4,0)))+IFERROR(VLOOKUP(A520,英雄数据表!A:K,IF(武魂!B520&gt;=50,10,IF(武魂!B520&gt;=25,6)),0),0))</f>
        <v>,"dpspro":0</v>
      </c>
      <c r="K520" s="32" t="str">
        <f t="shared" si="37"/>
        <v>"atk":300,"hp":5000,"undpspro":50,"dpspro":0</v>
      </c>
      <c r="L520" s="20" t="str">
        <f>IF(B520&gt;=50,VLOOKUP(A520,英雄数据表!A:L,11,FALSE),IF(B520&gt;=25,VLOOKUP(A520,英雄数据表!A:L,7,0),""))</f>
        <v/>
      </c>
      <c r="M520" s="20" t="str">
        <f>IFERROR(VLOOKUP(B520,属性中转表!$K$2:$O$21,5,FALSE),"")</f>
        <v/>
      </c>
      <c r="N520" s="20" t="str">
        <f>IF(B520=25,VLOOKUP(A520,英雄数据表!A:L,8,FALSE),IF(B520=50,VLOOKUP(A520,英雄数据表!A:L,12,0),""))</f>
        <v/>
      </c>
    </row>
    <row r="521" spans="1:14" x14ac:dyDescent="0.3">
      <c r="A521" s="20">
        <v>12036</v>
      </c>
      <c r="B521" s="21">
        <f t="shared" si="34"/>
        <v>20</v>
      </c>
      <c r="C521" s="21">
        <v>5</v>
      </c>
      <c r="D521" s="21">
        <f>VLOOKUP(A521,英雄数据表!A:D,4,0)</f>
        <v>1</v>
      </c>
      <c r="E521" s="20" t="str">
        <f>VLOOKUP(A521,英雄数据表!A:C,3,0)</f>
        <v>死魂魔晶</v>
      </c>
      <c r="F521" s="20">
        <f t="shared" si="35"/>
        <v>12036</v>
      </c>
      <c r="G521" s="20">
        <f t="shared" si="36"/>
        <v>12036</v>
      </c>
      <c r="H521" s="21" t="str">
        <f>VLOOKUP(B521,属性中转表!A:F,6,FALSE)</f>
        <v>"hp":48600,"atk":1350</v>
      </c>
      <c r="I521" s="20" t="str">
        <f>IF(VLOOKUP(B521,属性中转表!A:G,7,FALSE)=0,"",VLOOKUP(VLOOKUP(B521,属性中转表!A:G,7,FALSE),属性中转表!$K$2:$P$21,6,0))&amp;IF(VLOOKUP(B521,属性中转表!A:G,7,FALSE)&gt;=50,VLOOKUP(A521,英雄数据表!A:K,9,0),IF(VLOOKUP(B521,属性中转表!A:G,7,FALSE)&gt;=25,VLOOKUP(A521,英雄数据表!A:K,5,0),""))</f>
        <v>"atk":300,"hp":5000,"undpspro":50</v>
      </c>
      <c r="J521" s="20" t="str">
        <f>IF(I521="","",属性中转表!$I$1&amp;(IF(VLOOKUP(B521,属性中转表!A:G,7,FALSE)=0,0,VLOOKUP(VLOOKUP(B521,属性中转表!A:G,7,FALSE),属性中转表!$K$2:$P$21,4,0)))+IFERROR(VLOOKUP(A521,英雄数据表!A:K,IF(武魂!B521&gt;=50,10,IF(武魂!B521&gt;=25,6)),0),0))</f>
        <v>,"dpspro":50</v>
      </c>
      <c r="K521" s="32" t="str">
        <f t="shared" si="37"/>
        <v>"atk":300,"hp":5000,"undpspro":50,"dpspro":50</v>
      </c>
      <c r="L521" s="20" t="str">
        <f>IF(B521&gt;=50,VLOOKUP(A521,英雄数据表!A:L,11,FALSE),IF(B521&gt;=25,VLOOKUP(A521,英雄数据表!A:L,7,0),""))</f>
        <v/>
      </c>
      <c r="M521" s="20" t="str">
        <f>IFERROR(VLOOKUP(B521,属性中转表!$K$2:$O$21,5,FALSE),"")</f>
        <v>"dpspro":50</v>
      </c>
      <c r="N521" s="20" t="str">
        <f>IF(B521=25,VLOOKUP(A521,英雄数据表!A:L,8,FALSE),IF(B521=50,VLOOKUP(A521,英雄数据表!A:L,12,0),""))</f>
        <v/>
      </c>
    </row>
    <row r="522" spans="1:14" x14ac:dyDescent="0.3">
      <c r="A522" s="20">
        <v>12036</v>
      </c>
      <c r="B522" s="21">
        <f t="shared" si="34"/>
        <v>21</v>
      </c>
      <c r="C522" s="21">
        <v>5</v>
      </c>
      <c r="D522" s="21">
        <f>VLOOKUP(A522,英雄数据表!A:D,4,0)</f>
        <v>1</v>
      </c>
      <c r="E522" s="20" t="str">
        <f>VLOOKUP(A522,英雄数据表!A:C,3,0)</f>
        <v>死魂魔晶</v>
      </c>
      <c r="F522" s="20">
        <f t="shared" si="35"/>
        <v>12036</v>
      </c>
      <c r="G522" s="20">
        <f t="shared" si="36"/>
        <v>12036</v>
      </c>
      <c r="H522" s="21" t="str">
        <f>VLOOKUP(B522,属性中转表!A:F,6,FALSE)</f>
        <v>"hp":52200,"atk":1450</v>
      </c>
      <c r="I522" s="20" t="str">
        <f>IF(VLOOKUP(B522,属性中转表!A:G,7,FALSE)=0,"",VLOOKUP(VLOOKUP(B522,属性中转表!A:G,7,FALSE),属性中转表!$K$2:$P$21,6,0))&amp;IF(VLOOKUP(B522,属性中转表!A:G,7,FALSE)&gt;=50,VLOOKUP(A522,英雄数据表!A:K,9,0),IF(VLOOKUP(B522,属性中转表!A:G,7,FALSE)&gt;=25,VLOOKUP(A522,英雄数据表!A:K,5,0),""))</f>
        <v>"atk":300,"hp":5000,"undpspro":50</v>
      </c>
      <c r="J522" s="20" t="str">
        <f>IF(I522="","",属性中转表!$I$1&amp;(IF(VLOOKUP(B522,属性中转表!A:G,7,FALSE)=0,0,VLOOKUP(VLOOKUP(B522,属性中转表!A:G,7,FALSE),属性中转表!$K$2:$P$21,4,0)))+IFERROR(VLOOKUP(A522,英雄数据表!A:K,IF(武魂!B522&gt;=50,10,IF(武魂!B522&gt;=25,6)),0),0))</f>
        <v>,"dpspro":50</v>
      </c>
      <c r="K522" s="32" t="str">
        <f t="shared" si="37"/>
        <v>"atk":300,"hp":5000,"undpspro":50,"dpspro":50</v>
      </c>
      <c r="L522" s="20" t="str">
        <f>IF(B522&gt;=50,VLOOKUP(A522,英雄数据表!A:L,11,FALSE),IF(B522&gt;=25,VLOOKUP(A522,英雄数据表!A:L,7,0),""))</f>
        <v/>
      </c>
      <c r="M522" s="20" t="str">
        <f>IFERROR(VLOOKUP(B522,属性中转表!$K$2:$O$21,5,FALSE),"")</f>
        <v/>
      </c>
      <c r="N522" s="20" t="str">
        <f>IF(B522=25,VLOOKUP(A522,英雄数据表!A:L,8,FALSE),IF(B522=50,VLOOKUP(A522,英雄数据表!A:L,12,0),""))</f>
        <v/>
      </c>
    </row>
    <row r="523" spans="1:14" x14ac:dyDescent="0.3">
      <c r="A523" s="20">
        <v>12036</v>
      </c>
      <c r="B523" s="21">
        <f t="shared" si="34"/>
        <v>22</v>
      </c>
      <c r="C523" s="21">
        <v>5</v>
      </c>
      <c r="D523" s="21">
        <f>VLOOKUP(A523,英雄数据表!A:D,4,0)</f>
        <v>1</v>
      </c>
      <c r="E523" s="20" t="str">
        <f>VLOOKUP(A523,英雄数据表!A:C,3,0)</f>
        <v>死魂魔晶</v>
      </c>
      <c r="F523" s="20">
        <f t="shared" si="35"/>
        <v>12036</v>
      </c>
      <c r="G523" s="20">
        <f t="shared" si="36"/>
        <v>12036</v>
      </c>
      <c r="H523" s="21" t="str">
        <f>VLOOKUP(B523,属性中转表!A:F,6,FALSE)</f>
        <v>"hp":55800,"atk":1550</v>
      </c>
      <c r="I523" s="20" t="str">
        <f>IF(VLOOKUP(B523,属性中转表!A:G,7,FALSE)=0,"",VLOOKUP(VLOOKUP(B523,属性中转表!A:G,7,FALSE),属性中转表!$K$2:$P$21,6,0))&amp;IF(VLOOKUP(B523,属性中转表!A:G,7,FALSE)&gt;=50,VLOOKUP(A523,英雄数据表!A:K,9,0),IF(VLOOKUP(B523,属性中转表!A:G,7,FALSE)&gt;=25,VLOOKUP(A523,英雄数据表!A:K,5,0),""))</f>
        <v>"atk":300,"hp":5000,"undpspro":50</v>
      </c>
      <c r="J523" s="20" t="str">
        <f>IF(I523="","",属性中转表!$I$1&amp;(IF(VLOOKUP(B523,属性中转表!A:G,7,FALSE)=0,0,VLOOKUP(VLOOKUP(B523,属性中转表!A:G,7,FALSE),属性中转表!$K$2:$P$21,4,0)))+IFERROR(VLOOKUP(A523,英雄数据表!A:K,IF(武魂!B523&gt;=50,10,IF(武魂!B523&gt;=25,6)),0),0))</f>
        <v>,"dpspro":50</v>
      </c>
      <c r="K523" s="32" t="str">
        <f t="shared" si="37"/>
        <v>"atk":300,"hp":5000,"undpspro":50,"dpspro":50</v>
      </c>
      <c r="L523" s="20" t="str">
        <f>IF(B523&gt;=50,VLOOKUP(A523,英雄数据表!A:L,11,FALSE),IF(B523&gt;=25,VLOOKUP(A523,英雄数据表!A:L,7,0),""))</f>
        <v/>
      </c>
      <c r="M523" s="20" t="str">
        <f>IFERROR(VLOOKUP(B523,属性中转表!$K$2:$O$21,5,FALSE),"")</f>
        <v/>
      </c>
      <c r="N523" s="20" t="str">
        <f>IF(B523=25,VLOOKUP(A523,英雄数据表!A:L,8,FALSE),IF(B523=50,VLOOKUP(A523,英雄数据表!A:L,12,0),""))</f>
        <v/>
      </c>
    </row>
    <row r="524" spans="1:14" x14ac:dyDescent="0.3">
      <c r="A524" s="20">
        <v>12036</v>
      </c>
      <c r="B524" s="21">
        <f t="shared" si="34"/>
        <v>23</v>
      </c>
      <c r="C524" s="21">
        <v>5</v>
      </c>
      <c r="D524" s="21">
        <f>VLOOKUP(A524,英雄数据表!A:D,4,0)</f>
        <v>1</v>
      </c>
      <c r="E524" s="20" t="str">
        <f>VLOOKUP(A524,英雄数据表!A:C,3,0)</f>
        <v>死魂魔晶</v>
      </c>
      <c r="F524" s="20">
        <f t="shared" si="35"/>
        <v>12036</v>
      </c>
      <c r="G524" s="20">
        <f t="shared" si="36"/>
        <v>12036</v>
      </c>
      <c r="H524" s="21" t="str">
        <f>VLOOKUP(B524,属性中转表!A:F,6,FALSE)</f>
        <v>"hp":59400,"atk":1650</v>
      </c>
      <c r="I524" s="20" t="str">
        <f>IF(VLOOKUP(B524,属性中转表!A:G,7,FALSE)=0,"",VLOOKUP(VLOOKUP(B524,属性中转表!A:G,7,FALSE),属性中转表!$K$2:$P$21,6,0))&amp;IF(VLOOKUP(B524,属性中转表!A:G,7,FALSE)&gt;=50,VLOOKUP(A524,英雄数据表!A:K,9,0),IF(VLOOKUP(B524,属性中转表!A:G,7,FALSE)&gt;=25,VLOOKUP(A524,英雄数据表!A:K,5,0),""))</f>
        <v>"atk":300,"hp":5000,"undpspro":50</v>
      </c>
      <c r="J524" s="20" t="str">
        <f>IF(I524="","",属性中转表!$I$1&amp;(IF(VLOOKUP(B524,属性中转表!A:G,7,FALSE)=0,0,VLOOKUP(VLOOKUP(B524,属性中转表!A:G,7,FALSE),属性中转表!$K$2:$P$21,4,0)))+IFERROR(VLOOKUP(A524,英雄数据表!A:K,IF(武魂!B524&gt;=50,10,IF(武魂!B524&gt;=25,6)),0),0))</f>
        <v>,"dpspro":50</v>
      </c>
      <c r="K524" s="32" t="str">
        <f t="shared" si="37"/>
        <v>"atk":300,"hp":5000,"undpspro":50,"dpspro":50</v>
      </c>
      <c r="L524" s="20" t="str">
        <f>IF(B524&gt;=50,VLOOKUP(A524,英雄数据表!A:L,11,FALSE),IF(B524&gt;=25,VLOOKUP(A524,英雄数据表!A:L,7,0),""))</f>
        <v/>
      </c>
      <c r="M524" s="20" t="str">
        <f>IFERROR(VLOOKUP(B524,属性中转表!$K$2:$O$21,5,FALSE),"")</f>
        <v/>
      </c>
      <c r="N524" s="20" t="str">
        <f>IF(B524=25,VLOOKUP(A524,英雄数据表!A:L,8,FALSE),IF(B524=50,VLOOKUP(A524,英雄数据表!A:L,12,0),""))</f>
        <v/>
      </c>
    </row>
    <row r="525" spans="1:14" x14ac:dyDescent="0.3">
      <c r="A525" s="20">
        <v>12036</v>
      </c>
      <c r="B525" s="21">
        <f t="shared" si="34"/>
        <v>24</v>
      </c>
      <c r="C525" s="21">
        <v>5</v>
      </c>
      <c r="D525" s="21">
        <f>VLOOKUP(A525,英雄数据表!A:D,4,0)</f>
        <v>1</v>
      </c>
      <c r="E525" s="20" t="str">
        <f>VLOOKUP(A525,英雄数据表!A:C,3,0)</f>
        <v>死魂魔晶</v>
      </c>
      <c r="F525" s="20">
        <f t="shared" si="35"/>
        <v>12036</v>
      </c>
      <c r="G525" s="20">
        <f t="shared" si="36"/>
        <v>12036</v>
      </c>
      <c r="H525" s="21" t="str">
        <f>VLOOKUP(B525,属性中转表!A:F,6,FALSE)</f>
        <v>"hp":63000,"atk":1750</v>
      </c>
      <c r="I525" s="20" t="str">
        <f>IF(VLOOKUP(B525,属性中转表!A:G,7,FALSE)=0,"",VLOOKUP(VLOOKUP(B525,属性中转表!A:G,7,FALSE),属性中转表!$K$2:$P$21,6,0))&amp;IF(VLOOKUP(B525,属性中转表!A:G,7,FALSE)&gt;=50,VLOOKUP(A525,英雄数据表!A:K,9,0),IF(VLOOKUP(B525,属性中转表!A:G,7,FALSE)&gt;=25,VLOOKUP(A525,英雄数据表!A:K,5,0),""))</f>
        <v>"atk":300,"hp":5000,"undpspro":50</v>
      </c>
      <c r="J525" s="20" t="str">
        <f>IF(I525="","",属性中转表!$I$1&amp;(IF(VLOOKUP(B525,属性中转表!A:G,7,FALSE)=0,0,VLOOKUP(VLOOKUP(B525,属性中转表!A:G,7,FALSE),属性中转表!$K$2:$P$21,4,0)))+IFERROR(VLOOKUP(A525,英雄数据表!A:K,IF(武魂!B525&gt;=50,10,IF(武魂!B525&gt;=25,6)),0),0))</f>
        <v>,"dpspro":50</v>
      </c>
      <c r="K525" s="32" t="str">
        <f t="shared" si="37"/>
        <v>"atk":300,"hp":5000,"undpspro":50,"dpspro":50</v>
      </c>
      <c r="L525" s="20" t="str">
        <f>IF(B525&gt;=50,VLOOKUP(A525,英雄数据表!A:L,11,FALSE),IF(B525&gt;=25,VLOOKUP(A525,英雄数据表!A:L,7,0),""))</f>
        <v/>
      </c>
      <c r="M525" s="20" t="str">
        <f>IFERROR(VLOOKUP(B525,属性中转表!$K$2:$O$21,5,FALSE),"")</f>
        <v/>
      </c>
      <c r="N525" s="20" t="str">
        <f>IF(B525=25,VLOOKUP(A525,英雄数据表!A:L,8,FALSE),IF(B525=50,VLOOKUP(A525,英雄数据表!A:L,12,0),""))</f>
        <v/>
      </c>
    </row>
    <row r="526" spans="1:14" x14ac:dyDescent="0.3">
      <c r="A526" s="20">
        <v>12036</v>
      </c>
      <c r="B526" s="21">
        <f t="shared" si="34"/>
        <v>25</v>
      </c>
      <c r="C526" s="21">
        <v>5</v>
      </c>
      <c r="D526" s="21">
        <f>VLOOKUP(A526,英雄数据表!A:D,4,0)</f>
        <v>1</v>
      </c>
      <c r="E526" s="20" t="str">
        <f>VLOOKUP(A526,英雄数据表!A:C,3,0)</f>
        <v>死魂魔晶</v>
      </c>
      <c r="F526" s="20">
        <f t="shared" si="35"/>
        <v>12036</v>
      </c>
      <c r="G526" s="20">
        <f t="shared" si="36"/>
        <v>12036</v>
      </c>
      <c r="H526" s="21" t="str">
        <f>VLOOKUP(B526,属性中转表!A:F,6,FALSE)</f>
        <v>"hp":66600,"atk":1850</v>
      </c>
      <c r="I526" s="20" t="str">
        <f>IF(VLOOKUP(B526,属性中转表!A:G,7,FALSE)=0,"",VLOOKUP(VLOOKUP(B526,属性中转表!A:G,7,FALSE),属性中转表!$K$2:$P$21,6,0))&amp;IF(VLOOKUP(B526,属性中转表!A:G,7,FALSE)&gt;=50,VLOOKUP(A526,英雄数据表!A:K,9,0),IF(VLOOKUP(B526,属性中转表!A:G,7,FALSE)&gt;=25,VLOOKUP(A526,英雄数据表!A:K,5,0),""))</f>
        <v>"atk":300,"hp":5000,"undpspro":50</v>
      </c>
      <c r="J526" s="20" t="str">
        <f>IF(I526="","",属性中转表!$I$1&amp;(IF(VLOOKUP(B526,属性中转表!A:G,7,FALSE)=0,0,VLOOKUP(VLOOKUP(B526,属性中转表!A:G,7,FALSE),属性中转表!$K$2:$P$21,4,0)))+IFERROR(VLOOKUP(A526,英雄数据表!A:K,IF(武魂!B526&gt;=50,10,IF(武魂!B526&gt;=25,6)),0),0))</f>
        <v>,"dpspro":50</v>
      </c>
      <c r="K526" s="32" t="str">
        <f t="shared" si="37"/>
        <v>"atk":300,"hp":5000,"undpspro":50,"dpspro":50</v>
      </c>
      <c r="L526" s="20" t="str">
        <f>IF(B526&gt;=50,VLOOKUP(A526,英雄数据表!A:L,11,FALSE),IF(B526&gt;=25,VLOOKUP(A526,英雄数据表!A:L,7,0),""))</f>
        <v>"1203601004"</v>
      </c>
      <c r="M526" s="20" t="str">
        <f>IFERROR(VLOOKUP(B526,属性中转表!$K$2:$O$21,5,FALSE),"")</f>
        <v/>
      </c>
      <c r="N526" s="20" t="str">
        <f>IF(B526=25,VLOOKUP(A526,英雄数据表!A:L,8,FALSE),IF(B526=50,VLOOKUP(A526,英雄数据表!A:L,12,0),""))</f>
        <v>血衣骨法死亡时，引爆体内全部魔力，立刻对全体敌人造成18%攻击伤害</v>
      </c>
    </row>
    <row r="527" spans="1:14" x14ac:dyDescent="0.3">
      <c r="A527" s="20">
        <v>12036</v>
      </c>
      <c r="B527" s="21">
        <f t="shared" si="34"/>
        <v>26</v>
      </c>
      <c r="C527" s="21">
        <v>5</v>
      </c>
      <c r="D527" s="21">
        <f>VLOOKUP(A527,英雄数据表!A:D,4,0)</f>
        <v>1</v>
      </c>
      <c r="E527" s="20" t="str">
        <f>VLOOKUP(A527,英雄数据表!A:C,3,0)</f>
        <v>死魂魔晶</v>
      </c>
      <c r="F527" s="20">
        <f t="shared" si="35"/>
        <v>12036</v>
      </c>
      <c r="G527" s="20">
        <f t="shared" si="36"/>
        <v>12036</v>
      </c>
      <c r="H527" s="21" t="str">
        <f>VLOOKUP(B527,属性中转表!A:F,6,FALSE)</f>
        <v>"hp":70200,"atk":1950</v>
      </c>
      <c r="I527" s="20" t="str">
        <f>IF(VLOOKUP(B527,属性中转表!A:G,7,FALSE)=0,"",VLOOKUP(VLOOKUP(B527,属性中转表!A:G,7,FALSE),属性中转表!$K$2:$P$21,6,0))&amp;IF(VLOOKUP(B527,属性中转表!A:G,7,FALSE)&gt;=50,VLOOKUP(A527,英雄数据表!A:K,9,0),IF(VLOOKUP(B527,属性中转表!A:G,7,FALSE)&gt;=25,VLOOKUP(A527,英雄数据表!A:K,5,0),""))</f>
        <v>"atk":300,"hp":5000,"undpspro":50</v>
      </c>
      <c r="J527" s="20" t="str">
        <f>IF(I527="","",属性中转表!$I$1&amp;(IF(VLOOKUP(B527,属性中转表!A:G,7,FALSE)=0,0,VLOOKUP(VLOOKUP(B527,属性中转表!A:G,7,FALSE),属性中转表!$K$2:$P$21,4,0)))+IFERROR(VLOOKUP(A527,英雄数据表!A:K,IF(武魂!B527&gt;=50,10,IF(武魂!B527&gt;=25,6)),0),0))</f>
        <v>,"dpspro":50</v>
      </c>
      <c r="K527" s="32" t="str">
        <f t="shared" si="37"/>
        <v>"atk":300,"hp":5000,"undpspro":50,"dpspro":50</v>
      </c>
      <c r="L527" s="20" t="str">
        <f>IF(B527&gt;=50,VLOOKUP(A527,英雄数据表!A:L,11,FALSE),IF(B527&gt;=25,VLOOKUP(A527,英雄数据表!A:L,7,0),""))</f>
        <v>"1203601004"</v>
      </c>
      <c r="M527" s="20" t="str">
        <f>IFERROR(VLOOKUP(B527,属性中转表!$K$2:$O$21,5,FALSE),"")</f>
        <v/>
      </c>
      <c r="N527" s="20" t="str">
        <f>IF(B527=25,VLOOKUP(A527,英雄数据表!A:L,8,FALSE),IF(B527=50,VLOOKUP(A527,英雄数据表!A:L,12,0),""))</f>
        <v/>
      </c>
    </row>
    <row r="528" spans="1:14" x14ac:dyDescent="0.3">
      <c r="A528" s="20">
        <v>12036</v>
      </c>
      <c r="B528" s="21">
        <f t="shared" si="34"/>
        <v>27</v>
      </c>
      <c r="C528" s="21">
        <v>5</v>
      </c>
      <c r="D528" s="21">
        <f>VLOOKUP(A528,英雄数据表!A:D,4,0)</f>
        <v>1</v>
      </c>
      <c r="E528" s="20" t="str">
        <f>VLOOKUP(A528,英雄数据表!A:C,3,0)</f>
        <v>死魂魔晶</v>
      </c>
      <c r="F528" s="20">
        <f t="shared" si="35"/>
        <v>12036</v>
      </c>
      <c r="G528" s="20">
        <f t="shared" si="36"/>
        <v>12036</v>
      </c>
      <c r="H528" s="21" t="str">
        <f>VLOOKUP(B528,属性中转表!A:F,6,FALSE)</f>
        <v>"hp":73800,"atk":2050</v>
      </c>
      <c r="I528" s="20" t="str">
        <f>IF(VLOOKUP(B528,属性中转表!A:G,7,FALSE)=0,"",VLOOKUP(VLOOKUP(B528,属性中转表!A:G,7,FALSE),属性中转表!$K$2:$P$21,6,0))&amp;IF(VLOOKUP(B528,属性中转表!A:G,7,FALSE)&gt;=50,VLOOKUP(A528,英雄数据表!A:K,9,0),IF(VLOOKUP(B528,属性中转表!A:G,7,FALSE)&gt;=25,VLOOKUP(A528,英雄数据表!A:K,5,0),""))</f>
        <v>"atk":300,"hp":5000,"undpspro":50</v>
      </c>
      <c r="J528" s="20" t="str">
        <f>IF(I528="","",属性中转表!$I$1&amp;(IF(VLOOKUP(B528,属性中转表!A:G,7,FALSE)=0,0,VLOOKUP(VLOOKUP(B528,属性中转表!A:G,7,FALSE),属性中转表!$K$2:$P$21,4,0)))+IFERROR(VLOOKUP(A528,英雄数据表!A:K,IF(武魂!B528&gt;=50,10,IF(武魂!B528&gt;=25,6)),0),0))</f>
        <v>,"dpspro":50</v>
      </c>
      <c r="K528" s="32" t="str">
        <f t="shared" si="37"/>
        <v>"atk":300,"hp":5000,"undpspro":50,"dpspro":50</v>
      </c>
      <c r="L528" s="20" t="str">
        <f>IF(B528&gt;=50,VLOOKUP(A528,英雄数据表!A:L,11,FALSE),IF(B528&gt;=25,VLOOKUP(A528,英雄数据表!A:L,7,0),""))</f>
        <v>"1203601004"</v>
      </c>
      <c r="M528" s="20" t="str">
        <f>IFERROR(VLOOKUP(B528,属性中转表!$K$2:$O$21,5,FALSE),"")</f>
        <v/>
      </c>
      <c r="N528" s="20" t="str">
        <f>IF(B528=25,VLOOKUP(A528,英雄数据表!A:L,8,FALSE),IF(B528=50,VLOOKUP(A528,英雄数据表!A:L,12,0),""))</f>
        <v/>
      </c>
    </row>
    <row r="529" spans="1:14" x14ac:dyDescent="0.3">
      <c r="A529" s="20">
        <v>12036</v>
      </c>
      <c r="B529" s="21">
        <f t="shared" si="34"/>
        <v>28</v>
      </c>
      <c r="C529" s="21">
        <v>5</v>
      </c>
      <c r="D529" s="21">
        <f>VLOOKUP(A529,英雄数据表!A:D,4,0)</f>
        <v>1</v>
      </c>
      <c r="E529" s="20" t="str">
        <f>VLOOKUP(A529,英雄数据表!A:C,3,0)</f>
        <v>死魂魔晶</v>
      </c>
      <c r="F529" s="20">
        <f t="shared" si="35"/>
        <v>12036</v>
      </c>
      <c r="G529" s="20">
        <f t="shared" si="36"/>
        <v>12036</v>
      </c>
      <c r="H529" s="21" t="str">
        <f>VLOOKUP(B529,属性中转表!A:F,6,FALSE)</f>
        <v>"hp":77400,"atk":2150</v>
      </c>
      <c r="I529" s="20" t="str">
        <f>IF(VLOOKUP(B529,属性中转表!A:G,7,FALSE)=0,"",VLOOKUP(VLOOKUP(B529,属性中转表!A:G,7,FALSE),属性中转表!$K$2:$P$21,6,0))&amp;IF(VLOOKUP(B529,属性中转表!A:G,7,FALSE)&gt;=50,VLOOKUP(A529,英雄数据表!A:K,9,0),IF(VLOOKUP(B529,属性中转表!A:G,7,FALSE)&gt;=25,VLOOKUP(A529,英雄数据表!A:K,5,0),""))</f>
        <v>"atk":300,"hp":5000,"undpspro":50</v>
      </c>
      <c r="J529" s="20" t="str">
        <f>IF(I529="","",属性中转表!$I$1&amp;(IF(VLOOKUP(B529,属性中转表!A:G,7,FALSE)=0,0,VLOOKUP(VLOOKUP(B529,属性中转表!A:G,7,FALSE),属性中转表!$K$2:$P$21,4,0)))+IFERROR(VLOOKUP(A529,英雄数据表!A:K,IF(武魂!B529&gt;=50,10,IF(武魂!B529&gt;=25,6)),0),0))</f>
        <v>,"dpspro":50</v>
      </c>
      <c r="K529" s="32" t="str">
        <f t="shared" si="37"/>
        <v>"atk":300,"hp":5000,"undpspro":50,"dpspro":50</v>
      </c>
      <c r="L529" s="20" t="str">
        <f>IF(B529&gt;=50,VLOOKUP(A529,英雄数据表!A:L,11,FALSE),IF(B529&gt;=25,VLOOKUP(A529,英雄数据表!A:L,7,0),""))</f>
        <v>"1203601004"</v>
      </c>
      <c r="M529" s="20" t="str">
        <f>IFERROR(VLOOKUP(B529,属性中转表!$K$2:$O$21,5,FALSE),"")</f>
        <v/>
      </c>
      <c r="N529" s="20" t="str">
        <f>IF(B529=25,VLOOKUP(A529,英雄数据表!A:L,8,FALSE),IF(B529=50,VLOOKUP(A529,英雄数据表!A:L,12,0),""))</f>
        <v/>
      </c>
    </row>
    <row r="530" spans="1:14" x14ac:dyDescent="0.3">
      <c r="A530" s="20">
        <v>12036</v>
      </c>
      <c r="B530" s="21">
        <f t="shared" si="34"/>
        <v>29</v>
      </c>
      <c r="C530" s="21">
        <v>5</v>
      </c>
      <c r="D530" s="21">
        <f>VLOOKUP(A530,英雄数据表!A:D,4,0)</f>
        <v>1</v>
      </c>
      <c r="E530" s="20" t="str">
        <f>VLOOKUP(A530,英雄数据表!A:C,3,0)</f>
        <v>死魂魔晶</v>
      </c>
      <c r="F530" s="20">
        <f t="shared" si="35"/>
        <v>12036</v>
      </c>
      <c r="G530" s="20">
        <f t="shared" si="36"/>
        <v>12036</v>
      </c>
      <c r="H530" s="21" t="str">
        <f>VLOOKUP(B530,属性中转表!A:F,6,FALSE)</f>
        <v>"hp":81000,"atk":2250</v>
      </c>
      <c r="I530" s="20" t="str">
        <f>IF(VLOOKUP(B530,属性中转表!A:G,7,FALSE)=0,"",VLOOKUP(VLOOKUP(B530,属性中转表!A:G,7,FALSE),属性中转表!$K$2:$P$21,6,0))&amp;IF(VLOOKUP(B530,属性中转表!A:G,7,FALSE)&gt;=50,VLOOKUP(A530,英雄数据表!A:K,9,0),IF(VLOOKUP(B530,属性中转表!A:G,7,FALSE)&gt;=25,VLOOKUP(A530,英雄数据表!A:K,5,0),""))</f>
        <v>"atk":300,"hp":5000,"undpspro":50</v>
      </c>
      <c r="J530" s="20" t="str">
        <f>IF(I530="","",属性中转表!$I$1&amp;(IF(VLOOKUP(B530,属性中转表!A:G,7,FALSE)=0,0,VLOOKUP(VLOOKUP(B530,属性中转表!A:G,7,FALSE),属性中转表!$K$2:$P$21,4,0)))+IFERROR(VLOOKUP(A530,英雄数据表!A:K,IF(武魂!B530&gt;=50,10,IF(武魂!B530&gt;=25,6)),0),0))</f>
        <v>,"dpspro":50</v>
      </c>
      <c r="K530" s="32" t="str">
        <f t="shared" si="37"/>
        <v>"atk":300,"hp":5000,"undpspro":50,"dpspro":50</v>
      </c>
      <c r="L530" s="20" t="str">
        <f>IF(B530&gt;=50,VLOOKUP(A530,英雄数据表!A:L,11,FALSE),IF(B530&gt;=25,VLOOKUP(A530,英雄数据表!A:L,7,0),""))</f>
        <v>"1203601004"</v>
      </c>
      <c r="M530" s="20" t="str">
        <f>IFERROR(VLOOKUP(B530,属性中转表!$K$2:$O$21,5,FALSE),"")</f>
        <v/>
      </c>
      <c r="N530" s="20" t="str">
        <f>IF(B530=25,VLOOKUP(A530,英雄数据表!A:L,8,FALSE),IF(B530=50,VLOOKUP(A530,英雄数据表!A:L,12,0),""))</f>
        <v/>
      </c>
    </row>
    <row r="531" spans="1:14" x14ac:dyDescent="0.3">
      <c r="A531" s="20">
        <v>12036</v>
      </c>
      <c r="B531" s="21">
        <f t="shared" si="34"/>
        <v>30</v>
      </c>
      <c r="C531" s="21">
        <v>5</v>
      </c>
      <c r="D531" s="21">
        <f>VLOOKUP(A531,英雄数据表!A:D,4,0)</f>
        <v>1</v>
      </c>
      <c r="E531" s="20" t="str">
        <f>VLOOKUP(A531,英雄数据表!A:C,3,0)</f>
        <v>死魂魔晶</v>
      </c>
      <c r="F531" s="20">
        <f t="shared" si="35"/>
        <v>12036</v>
      </c>
      <c r="G531" s="20">
        <f t="shared" si="36"/>
        <v>12036</v>
      </c>
      <c r="H531" s="21" t="str">
        <f>VLOOKUP(B531,属性中转表!A:F,6,FALSE)</f>
        <v>"hp":84600,"atk":2350</v>
      </c>
      <c r="I531" s="20" t="str">
        <f>IF(VLOOKUP(B531,属性中转表!A:G,7,FALSE)=0,"",VLOOKUP(VLOOKUP(B531,属性中转表!A:G,7,FALSE),属性中转表!$K$2:$P$21,6,0))&amp;IF(VLOOKUP(B531,属性中转表!A:G,7,FALSE)&gt;=50,VLOOKUP(A531,英雄数据表!A:K,9,0),IF(VLOOKUP(B531,属性中转表!A:G,7,FALSE)&gt;=25,VLOOKUP(A531,英雄数据表!A:K,5,0),""))</f>
        <v>"atk":300,"hp":5000,"undpspro":100</v>
      </c>
      <c r="J531" s="20" t="str">
        <f>IF(I531="","",属性中转表!$I$1&amp;(IF(VLOOKUP(B531,属性中转表!A:G,7,FALSE)=0,0,VLOOKUP(VLOOKUP(B531,属性中转表!A:G,7,FALSE),属性中转表!$K$2:$P$21,4,0)))+IFERROR(VLOOKUP(A531,英雄数据表!A:K,IF(武魂!B531&gt;=50,10,IF(武魂!B531&gt;=25,6)),0),0))</f>
        <v>,"dpspro":50</v>
      </c>
      <c r="K531" s="32" t="str">
        <f t="shared" si="37"/>
        <v>"atk":300,"hp":5000,"undpspro":100,"dpspro":50</v>
      </c>
      <c r="L531" s="20" t="str">
        <f>IF(B531&gt;=50,VLOOKUP(A531,英雄数据表!A:L,11,FALSE),IF(B531&gt;=25,VLOOKUP(A531,英雄数据表!A:L,7,0),""))</f>
        <v>"1203601004"</v>
      </c>
      <c r="M531" s="20" t="str">
        <f>IFERROR(VLOOKUP(B531,属性中转表!$K$2:$O$21,5,FALSE),"")</f>
        <v>"undpspro":50</v>
      </c>
      <c r="N531" s="20" t="str">
        <f>IF(B531=25,VLOOKUP(A531,英雄数据表!A:L,8,FALSE),IF(B531=50,VLOOKUP(A531,英雄数据表!A:L,12,0),""))</f>
        <v/>
      </c>
    </row>
    <row r="532" spans="1:14" x14ac:dyDescent="0.3">
      <c r="A532" s="20">
        <v>12036</v>
      </c>
      <c r="B532" s="21">
        <f t="shared" si="34"/>
        <v>31</v>
      </c>
      <c r="C532" s="21">
        <v>5</v>
      </c>
      <c r="D532" s="21">
        <f>VLOOKUP(A532,英雄数据表!A:D,4,0)</f>
        <v>1</v>
      </c>
      <c r="E532" s="20" t="str">
        <f>VLOOKUP(A532,英雄数据表!A:C,3,0)</f>
        <v>死魂魔晶</v>
      </c>
      <c r="F532" s="20">
        <f t="shared" si="35"/>
        <v>12036</v>
      </c>
      <c r="G532" s="20">
        <f t="shared" si="36"/>
        <v>12036</v>
      </c>
      <c r="H532" s="21" t="str">
        <f>VLOOKUP(B532,属性中转表!A:F,6,FALSE)</f>
        <v>"hp":89100,"atk":2475</v>
      </c>
      <c r="I532" s="20" t="str">
        <f>IF(VLOOKUP(B532,属性中转表!A:G,7,FALSE)=0,"",VLOOKUP(VLOOKUP(B532,属性中转表!A:G,7,FALSE),属性中转表!$K$2:$P$21,6,0))&amp;IF(VLOOKUP(B532,属性中转表!A:G,7,FALSE)&gt;=50,VLOOKUP(A532,英雄数据表!A:K,9,0),IF(VLOOKUP(B532,属性中转表!A:G,7,FALSE)&gt;=25,VLOOKUP(A532,英雄数据表!A:K,5,0),""))</f>
        <v>"atk":300,"hp":5000,"undpspro":100</v>
      </c>
      <c r="J532" s="20" t="str">
        <f>IF(I532="","",属性中转表!$I$1&amp;(IF(VLOOKUP(B532,属性中转表!A:G,7,FALSE)=0,0,VLOOKUP(VLOOKUP(B532,属性中转表!A:G,7,FALSE),属性中转表!$K$2:$P$21,4,0)))+IFERROR(VLOOKUP(A532,英雄数据表!A:K,IF(武魂!B532&gt;=50,10,IF(武魂!B532&gt;=25,6)),0),0))</f>
        <v>,"dpspro":50</v>
      </c>
      <c r="K532" s="32" t="str">
        <f t="shared" si="37"/>
        <v>"atk":300,"hp":5000,"undpspro":100,"dpspro":50</v>
      </c>
      <c r="L532" s="20" t="str">
        <f>IF(B532&gt;=50,VLOOKUP(A532,英雄数据表!A:L,11,FALSE),IF(B532&gt;=25,VLOOKUP(A532,英雄数据表!A:L,7,0),""))</f>
        <v>"1203601004"</v>
      </c>
      <c r="M532" s="20" t="str">
        <f>IFERROR(VLOOKUP(B532,属性中转表!$K$2:$O$21,5,FALSE),"")</f>
        <v/>
      </c>
      <c r="N532" s="20" t="str">
        <f>IF(B532=25,VLOOKUP(A532,英雄数据表!A:L,8,FALSE),IF(B532=50,VLOOKUP(A532,英雄数据表!A:L,12,0),""))</f>
        <v/>
      </c>
    </row>
    <row r="533" spans="1:14" x14ac:dyDescent="0.3">
      <c r="A533" s="20">
        <v>12036</v>
      </c>
      <c r="B533" s="21">
        <f t="shared" si="34"/>
        <v>32</v>
      </c>
      <c r="C533" s="21">
        <v>5</v>
      </c>
      <c r="D533" s="21">
        <f>VLOOKUP(A533,英雄数据表!A:D,4,0)</f>
        <v>1</v>
      </c>
      <c r="E533" s="20" t="str">
        <f>VLOOKUP(A533,英雄数据表!A:C,3,0)</f>
        <v>死魂魔晶</v>
      </c>
      <c r="F533" s="20">
        <f t="shared" si="35"/>
        <v>12036</v>
      </c>
      <c r="G533" s="20">
        <f t="shared" si="36"/>
        <v>12036</v>
      </c>
      <c r="H533" s="21" t="str">
        <f>VLOOKUP(B533,属性中转表!A:F,6,FALSE)</f>
        <v>"hp":93600,"atk":2600</v>
      </c>
      <c r="I533" s="20" t="str">
        <f>IF(VLOOKUP(B533,属性中转表!A:G,7,FALSE)=0,"",VLOOKUP(VLOOKUP(B533,属性中转表!A:G,7,FALSE),属性中转表!$K$2:$P$21,6,0))&amp;IF(VLOOKUP(B533,属性中转表!A:G,7,FALSE)&gt;=50,VLOOKUP(A533,英雄数据表!A:K,9,0),IF(VLOOKUP(B533,属性中转表!A:G,7,FALSE)&gt;=25,VLOOKUP(A533,英雄数据表!A:K,5,0),""))</f>
        <v>"atk":300,"hp":5000,"undpspro":100</v>
      </c>
      <c r="J533" s="20" t="str">
        <f>IF(I533="","",属性中转表!$I$1&amp;(IF(VLOOKUP(B533,属性中转表!A:G,7,FALSE)=0,0,VLOOKUP(VLOOKUP(B533,属性中转表!A:G,7,FALSE),属性中转表!$K$2:$P$21,4,0)))+IFERROR(VLOOKUP(A533,英雄数据表!A:K,IF(武魂!B533&gt;=50,10,IF(武魂!B533&gt;=25,6)),0),0))</f>
        <v>,"dpspro":50</v>
      </c>
      <c r="K533" s="32" t="str">
        <f t="shared" si="37"/>
        <v>"atk":300,"hp":5000,"undpspro":100,"dpspro":50</v>
      </c>
      <c r="L533" s="20" t="str">
        <f>IF(B533&gt;=50,VLOOKUP(A533,英雄数据表!A:L,11,FALSE),IF(B533&gt;=25,VLOOKUP(A533,英雄数据表!A:L,7,0),""))</f>
        <v>"1203601004"</v>
      </c>
      <c r="M533" s="20" t="str">
        <f>IFERROR(VLOOKUP(B533,属性中转表!$K$2:$O$21,5,FALSE),"")</f>
        <v/>
      </c>
      <c r="N533" s="20" t="str">
        <f>IF(B533=25,VLOOKUP(A533,英雄数据表!A:L,8,FALSE),IF(B533=50,VLOOKUP(A533,英雄数据表!A:L,12,0),""))</f>
        <v/>
      </c>
    </row>
    <row r="534" spans="1:14" x14ac:dyDescent="0.3">
      <c r="A534" s="20">
        <v>12036</v>
      </c>
      <c r="B534" s="21">
        <f t="shared" si="34"/>
        <v>33</v>
      </c>
      <c r="C534" s="21">
        <v>5</v>
      </c>
      <c r="D534" s="21">
        <f>VLOOKUP(A534,英雄数据表!A:D,4,0)</f>
        <v>1</v>
      </c>
      <c r="E534" s="20" t="str">
        <f>VLOOKUP(A534,英雄数据表!A:C,3,0)</f>
        <v>死魂魔晶</v>
      </c>
      <c r="F534" s="20">
        <f t="shared" si="35"/>
        <v>12036</v>
      </c>
      <c r="G534" s="20">
        <f t="shared" si="36"/>
        <v>12036</v>
      </c>
      <c r="H534" s="21" t="str">
        <f>VLOOKUP(B534,属性中转表!A:F,6,FALSE)</f>
        <v>"hp":98100,"atk":2725</v>
      </c>
      <c r="I534" s="20" t="str">
        <f>IF(VLOOKUP(B534,属性中转表!A:G,7,FALSE)=0,"",VLOOKUP(VLOOKUP(B534,属性中转表!A:G,7,FALSE),属性中转表!$K$2:$P$21,6,0))&amp;IF(VLOOKUP(B534,属性中转表!A:G,7,FALSE)&gt;=50,VLOOKUP(A534,英雄数据表!A:K,9,0),IF(VLOOKUP(B534,属性中转表!A:G,7,FALSE)&gt;=25,VLOOKUP(A534,英雄数据表!A:K,5,0),""))</f>
        <v>"atk":300,"hp":5000,"undpspro":100</v>
      </c>
      <c r="J534" s="20" t="str">
        <f>IF(I534="","",属性中转表!$I$1&amp;(IF(VLOOKUP(B534,属性中转表!A:G,7,FALSE)=0,0,VLOOKUP(VLOOKUP(B534,属性中转表!A:G,7,FALSE),属性中转表!$K$2:$P$21,4,0)))+IFERROR(VLOOKUP(A534,英雄数据表!A:K,IF(武魂!B534&gt;=50,10,IF(武魂!B534&gt;=25,6)),0),0))</f>
        <v>,"dpspro":50</v>
      </c>
      <c r="K534" s="32" t="str">
        <f t="shared" si="37"/>
        <v>"atk":300,"hp":5000,"undpspro":100,"dpspro":50</v>
      </c>
      <c r="L534" s="20" t="str">
        <f>IF(B534&gt;=50,VLOOKUP(A534,英雄数据表!A:L,11,FALSE),IF(B534&gt;=25,VLOOKUP(A534,英雄数据表!A:L,7,0),""))</f>
        <v>"1203601004"</v>
      </c>
      <c r="M534" s="20" t="str">
        <f>IFERROR(VLOOKUP(B534,属性中转表!$K$2:$O$21,5,FALSE),"")</f>
        <v/>
      </c>
      <c r="N534" s="20" t="str">
        <f>IF(B534=25,VLOOKUP(A534,英雄数据表!A:L,8,FALSE),IF(B534=50,VLOOKUP(A534,英雄数据表!A:L,12,0),""))</f>
        <v/>
      </c>
    </row>
    <row r="535" spans="1:14" x14ac:dyDescent="0.3">
      <c r="A535" s="20">
        <v>12036</v>
      </c>
      <c r="B535" s="21">
        <f t="shared" si="34"/>
        <v>34</v>
      </c>
      <c r="C535" s="21">
        <v>5</v>
      </c>
      <c r="D535" s="21">
        <f>VLOOKUP(A535,英雄数据表!A:D,4,0)</f>
        <v>1</v>
      </c>
      <c r="E535" s="20" t="str">
        <f>VLOOKUP(A535,英雄数据表!A:C,3,0)</f>
        <v>死魂魔晶</v>
      </c>
      <c r="F535" s="20">
        <f t="shared" si="35"/>
        <v>12036</v>
      </c>
      <c r="G535" s="20">
        <f t="shared" si="36"/>
        <v>12036</v>
      </c>
      <c r="H535" s="21" t="str">
        <f>VLOOKUP(B535,属性中转表!A:F,6,FALSE)</f>
        <v>"hp":102600,"atk":2850</v>
      </c>
      <c r="I535" s="20" t="str">
        <f>IF(VLOOKUP(B535,属性中转表!A:G,7,FALSE)=0,"",VLOOKUP(VLOOKUP(B535,属性中转表!A:G,7,FALSE),属性中转表!$K$2:$P$21,6,0))&amp;IF(VLOOKUP(B535,属性中转表!A:G,7,FALSE)&gt;=50,VLOOKUP(A535,英雄数据表!A:K,9,0),IF(VLOOKUP(B535,属性中转表!A:G,7,FALSE)&gt;=25,VLOOKUP(A535,英雄数据表!A:K,5,0),""))</f>
        <v>"atk":300,"hp":5000,"undpspro":100</v>
      </c>
      <c r="J535" s="20" t="str">
        <f>IF(I535="","",属性中转表!$I$1&amp;(IF(VLOOKUP(B535,属性中转表!A:G,7,FALSE)=0,0,VLOOKUP(VLOOKUP(B535,属性中转表!A:G,7,FALSE),属性中转表!$K$2:$P$21,4,0)))+IFERROR(VLOOKUP(A535,英雄数据表!A:K,IF(武魂!B535&gt;=50,10,IF(武魂!B535&gt;=25,6)),0),0))</f>
        <v>,"dpspro":50</v>
      </c>
      <c r="K535" s="32" t="str">
        <f t="shared" si="37"/>
        <v>"atk":300,"hp":5000,"undpspro":100,"dpspro":50</v>
      </c>
      <c r="L535" s="20" t="str">
        <f>IF(B535&gt;=50,VLOOKUP(A535,英雄数据表!A:L,11,FALSE),IF(B535&gt;=25,VLOOKUP(A535,英雄数据表!A:L,7,0),""))</f>
        <v>"1203601004"</v>
      </c>
      <c r="M535" s="20" t="str">
        <f>IFERROR(VLOOKUP(B535,属性中转表!$K$2:$O$21,5,FALSE),"")</f>
        <v/>
      </c>
      <c r="N535" s="20" t="str">
        <f>IF(B535=25,VLOOKUP(A535,英雄数据表!A:L,8,FALSE),IF(B535=50,VLOOKUP(A535,英雄数据表!A:L,12,0),""))</f>
        <v/>
      </c>
    </row>
    <row r="536" spans="1:14" x14ac:dyDescent="0.3">
      <c r="A536" s="20">
        <v>12036</v>
      </c>
      <c r="B536" s="21">
        <f t="shared" si="34"/>
        <v>35</v>
      </c>
      <c r="C536" s="21">
        <v>5</v>
      </c>
      <c r="D536" s="21">
        <f>VLOOKUP(A536,英雄数据表!A:D,4,0)</f>
        <v>1</v>
      </c>
      <c r="E536" s="20" t="str">
        <f>VLOOKUP(A536,英雄数据表!A:C,3,0)</f>
        <v>死魂魔晶</v>
      </c>
      <c r="F536" s="20">
        <f t="shared" si="35"/>
        <v>12036</v>
      </c>
      <c r="G536" s="20">
        <f t="shared" si="36"/>
        <v>12036</v>
      </c>
      <c r="H536" s="21" t="str">
        <f>VLOOKUP(B536,属性中转表!A:F,6,FALSE)</f>
        <v>"hp":107100,"atk":2975</v>
      </c>
      <c r="I536" s="20" t="str">
        <f>IF(VLOOKUP(B536,属性中转表!A:G,7,FALSE)=0,"",VLOOKUP(VLOOKUP(B536,属性中转表!A:G,7,FALSE),属性中转表!$K$2:$P$21,6,0))&amp;IF(VLOOKUP(B536,属性中转表!A:G,7,FALSE)&gt;=50,VLOOKUP(A536,英雄数据表!A:K,9,0),IF(VLOOKUP(B536,属性中转表!A:G,7,FALSE)&gt;=25,VLOOKUP(A536,英雄数据表!A:K,5,0),""))</f>
        <v>"atk":300,"hp":5000,"undpspro":100</v>
      </c>
      <c r="J536" s="20" t="str">
        <f>IF(I536="","",属性中转表!$I$1&amp;(IF(VLOOKUP(B536,属性中转表!A:G,7,FALSE)=0,0,VLOOKUP(VLOOKUP(B536,属性中转表!A:G,7,FALSE),属性中转表!$K$2:$P$21,4,0)))+IFERROR(VLOOKUP(A536,英雄数据表!A:K,IF(武魂!B536&gt;=50,10,IF(武魂!B536&gt;=25,6)),0),0))</f>
        <v>,"dpspro":100</v>
      </c>
      <c r="K536" s="32" t="str">
        <f t="shared" si="37"/>
        <v>"atk":300,"hp":5000,"undpspro":100,"dpspro":100</v>
      </c>
      <c r="L536" s="20" t="str">
        <f>IF(B536&gt;=50,VLOOKUP(A536,英雄数据表!A:L,11,FALSE),IF(B536&gt;=25,VLOOKUP(A536,英雄数据表!A:L,7,0),""))</f>
        <v>"1203601004"</v>
      </c>
      <c r="M536" s="20" t="str">
        <f>IFERROR(VLOOKUP(B536,属性中转表!$K$2:$O$21,5,FALSE),"")</f>
        <v>"dpspro":50</v>
      </c>
      <c r="N536" s="20" t="str">
        <f>IF(B536=25,VLOOKUP(A536,英雄数据表!A:L,8,FALSE),IF(B536=50,VLOOKUP(A536,英雄数据表!A:L,12,0),""))</f>
        <v/>
      </c>
    </row>
    <row r="537" spans="1:14" x14ac:dyDescent="0.3">
      <c r="A537" s="20">
        <v>12036</v>
      </c>
      <c r="B537" s="21">
        <f t="shared" si="34"/>
        <v>36</v>
      </c>
      <c r="C537" s="21">
        <v>5</v>
      </c>
      <c r="D537" s="21">
        <f>VLOOKUP(A537,英雄数据表!A:D,4,0)</f>
        <v>1</v>
      </c>
      <c r="E537" s="20" t="str">
        <f>VLOOKUP(A537,英雄数据表!A:C,3,0)</f>
        <v>死魂魔晶</v>
      </c>
      <c r="F537" s="20">
        <f t="shared" si="35"/>
        <v>12036</v>
      </c>
      <c r="G537" s="20">
        <f t="shared" si="36"/>
        <v>12036</v>
      </c>
      <c r="H537" s="21" t="str">
        <f>VLOOKUP(B537,属性中转表!A:F,6,FALSE)</f>
        <v>"hp":111600,"atk":3100</v>
      </c>
      <c r="I537" s="20" t="str">
        <f>IF(VLOOKUP(B537,属性中转表!A:G,7,FALSE)=0,"",VLOOKUP(VLOOKUP(B537,属性中转表!A:G,7,FALSE),属性中转表!$K$2:$P$21,6,0))&amp;IF(VLOOKUP(B537,属性中转表!A:G,7,FALSE)&gt;=50,VLOOKUP(A537,英雄数据表!A:K,9,0),IF(VLOOKUP(B537,属性中转表!A:G,7,FALSE)&gt;=25,VLOOKUP(A537,英雄数据表!A:K,5,0),""))</f>
        <v>"atk":300,"hp":5000,"undpspro":100</v>
      </c>
      <c r="J537" s="20" t="str">
        <f>IF(I537="","",属性中转表!$I$1&amp;(IF(VLOOKUP(B537,属性中转表!A:G,7,FALSE)=0,0,VLOOKUP(VLOOKUP(B537,属性中转表!A:G,7,FALSE),属性中转表!$K$2:$P$21,4,0)))+IFERROR(VLOOKUP(A537,英雄数据表!A:K,IF(武魂!B537&gt;=50,10,IF(武魂!B537&gt;=25,6)),0),0))</f>
        <v>,"dpspro":100</v>
      </c>
      <c r="K537" s="32" t="str">
        <f t="shared" si="37"/>
        <v>"atk":300,"hp":5000,"undpspro":100,"dpspro":100</v>
      </c>
      <c r="L537" s="20" t="str">
        <f>IF(B537&gt;=50,VLOOKUP(A537,英雄数据表!A:L,11,FALSE),IF(B537&gt;=25,VLOOKUP(A537,英雄数据表!A:L,7,0),""))</f>
        <v>"1203601004"</v>
      </c>
      <c r="M537" s="20" t="str">
        <f>IFERROR(VLOOKUP(B537,属性中转表!$K$2:$O$21,5,FALSE),"")</f>
        <v/>
      </c>
      <c r="N537" s="20" t="str">
        <f>IF(B537=25,VLOOKUP(A537,英雄数据表!A:L,8,FALSE),IF(B537=50,VLOOKUP(A537,英雄数据表!A:L,12,0),""))</f>
        <v/>
      </c>
    </row>
    <row r="538" spans="1:14" x14ac:dyDescent="0.3">
      <c r="A538" s="20">
        <v>12036</v>
      </c>
      <c r="B538" s="21">
        <f t="shared" si="34"/>
        <v>37</v>
      </c>
      <c r="C538" s="21">
        <v>5</v>
      </c>
      <c r="D538" s="21">
        <f>VLOOKUP(A538,英雄数据表!A:D,4,0)</f>
        <v>1</v>
      </c>
      <c r="E538" s="20" t="str">
        <f>VLOOKUP(A538,英雄数据表!A:C,3,0)</f>
        <v>死魂魔晶</v>
      </c>
      <c r="F538" s="20">
        <f t="shared" si="35"/>
        <v>12036</v>
      </c>
      <c r="G538" s="20">
        <f t="shared" si="36"/>
        <v>12036</v>
      </c>
      <c r="H538" s="21" t="str">
        <f>VLOOKUP(B538,属性中转表!A:F,6,FALSE)</f>
        <v>"hp":116100,"atk":3225</v>
      </c>
      <c r="I538" s="20" t="str">
        <f>IF(VLOOKUP(B538,属性中转表!A:G,7,FALSE)=0,"",VLOOKUP(VLOOKUP(B538,属性中转表!A:G,7,FALSE),属性中转表!$K$2:$P$21,6,0))&amp;IF(VLOOKUP(B538,属性中转表!A:G,7,FALSE)&gt;=50,VLOOKUP(A538,英雄数据表!A:K,9,0),IF(VLOOKUP(B538,属性中转表!A:G,7,FALSE)&gt;=25,VLOOKUP(A538,英雄数据表!A:K,5,0),""))</f>
        <v>"atk":300,"hp":5000,"undpspro":100</v>
      </c>
      <c r="J538" s="20" t="str">
        <f>IF(I538="","",属性中转表!$I$1&amp;(IF(VLOOKUP(B538,属性中转表!A:G,7,FALSE)=0,0,VLOOKUP(VLOOKUP(B538,属性中转表!A:G,7,FALSE),属性中转表!$K$2:$P$21,4,0)))+IFERROR(VLOOKUP(A538,英雄数据表!A:K,IF(武魂!B538&gt;=50,10,IF(武魂!B538&gt;=25,6)),0),0))</f>
        <v>,"dpspro":100</v>
      </c>
      <c r="K538" s="32" t="str">
        <f t="shared" si="37"/>
        <v>"atk":300,"hp":5000,"undpspro":100,"dpspro":100</v>
      </c>
      <c r="L538" s="20" t="str">
        <f>IF(B538&gt;=50,VLOOKUP(A538,英雄数据表!A:L,11,FALSE),IF(B538&gt;=25,VLOOKUP(A538,英雄数据表!A:L,7,0),""))</f>
        <v>"1203601004"</v>
      </c>
      <c r="M538" s="20" t="str">
        <f>IFERROR(VLOOKUP(B538,属性中转表!$K$2:$O$21,5,FALSE),"")</f>
        <v/>
      </c>
      <c r="N538" s="20" t="str">
        <f>IF(B538=25,VLOOKUP(A538,英雄数据表!A:L,8,FALSE),IF(B538=50,VLOOKUP(A538,英雄数据表!A:L,12,0),""))</f>
        <v/>
      </c>
    </row>
    <row r="539" spans="1:14" x14ac:dyDescent="0.3">
      <c r="A539" s="20">
        <v>12036</v>
      </c>
      <c r="B539" s="21">
        <f t="shared" si="34"/>
        <v>38</v>
      </c>
      <c r="C539" s="21">
        <v>5</v>
      </c>
      <c r="D539" s="21">
        <f>VLOOKUP(A539,英雄数据表!A:D,4,0)</f>
        <v>1</v>
      </c>
      <c r="E539" s="20" t="str">
        <f>VLOOKUP(A539,英雄数据表!A:C,3,0)</f>
        <v>死魂魔晶</v>
      </c>
      <c r="F539" s="20">
        <f t="shared" si="35"/>
        <v>12036</v>
      </c>
      <c r="G539" s="20">
        <f t="shared" si="36"/>
        <v>12036</v>
      </c>
      <c r="H539" s="21" t="str">
        <f>VLOOKUP(B539,属性中转表!A:F,6,FALSE)</f>
        <v>"hp":120600,"atk":3350</v>
      </c>
      <c r="I539" s="20" t="str">
        <f>IF(VLOOKUP(B539,属性中转表!A:G,7,FALSE)=0,"",VLOOKUP(VLOOKUP(B539,属性中转表!A:G,7,FALSE),属性中转表!$K$2:$P$21,6,0))&amp;IF(VLOOKUP(B539,属性中转表!A:G,7,FALSE)&gt;=50,VLOOKUP(A539,英雄数据表!A:K,9,0),IF(VLOOKUP(B539,属性中转表!A:G,7,FALSE)&gt;=25,VLOOKUP(A539,英雄数据表!A:K,5,0),""))</f>
        <v>"atk":300,"hp":5000,"undpspro":100</v>
      </c>
      <c r="J539" s="20" t="str">
        <f>IF(I539="","",属性中转表!$I$1&amp;(IF(VLOOKUP(B539,属性中转表!A:G,7,FALSE)=0,0,VLOOKUP(VLOOKUP(B539,属性中转表!A:G,7,FALSE),属性中转表!$K$2:$P$21,4,0)))+IFERROR(VLOOKUP(A539,英雄数据表!A:K,IF(武魂!B539&gt;=50,10,IF(武魂!B539&gt;=25,6)),0),0))</f>
        <v>,"dpspro":100</v>
      </c>
      <c r="K539" s="32" t="str">
        <f t="shared" si="37"/>
        <v>"atk":300,"hp":5000,"undpspro":100,"dpspro":100</v>
      </c>
      <c r="L539" s="20" t="str">
        <f>IF(B539&gt;=50,VLOOKUP(A539,英雄数据表!A:L,11,FALSE),IF(B539&gt;=25,VLOOKUP(A539,英雄数据表!A:L,7,0),""))</f>
        <v>"1203601004"</v>
      </c>
      <c r="M539" s="20" t="str">
        <f>IFERROR(VLOOKUP(B539,属性中转表!$K$2:$O$21,5,FALSE),"")</f>
        <v/>
      </c>
      <c r="N539" s="20" t="str">
        <f>IF(B539=25,VLOOKUP(A539,英雄数据表!A:L,8,FALSE),IF(B539=50,VLOOKUP(A539,英雄数据表!A:L,12,0),""))</f>
        <v/>
      </c>
    </row>
    <row r="540" spans="1:14" x14ac:dyDescent="0.3">
      <c r="A540" s="20">
        <v>12036</v>
      </c>
      <c r="B540" s="21">
        <f t="shared" si="34"/>
        <v>39</v>
      </c>
      <c r="C540" s="21">
        <v>5</v>
      </c>
      <c r="D540" s="21">
        <f>VLOOKUP(A540,英雄数据表!A:D,4,0)</f>
        <v>1</v>
      </c>
      <c r="E540" s="20" t="str">
        <f>VLOOKUP(A540,英雄数据表!A:C,3,0)</f>
        <v>死魂魔晶</v>
      </c>
      <c r="F540" s="20">
        <f t="shared" si="35"/>
        <v>12036</v>
      </c>
      <c r="G540" s="20">
        <f t="shared" si="36"/>
        <v>12036</v>
      </c>
      <c r="H540" s="21" t="str">
        <f>VLOOKUP(B540,属性中转表!A:F,6,FALSE)</f>
        <v>"hp":125100,"atk":3475</v>
      </c>
      <c r="I540" s="20" t="str">
        <f>IF(VLOOKUP(B540,属性中转表!A:G,7,FALSE)=0,"",VLOOKUP(VLOOKUP(B540,属性中转表!A:G,7,FALSE),属性中转表!$K$2:$P$21,6,0))&amp;IF(VLOOKUP(B540,属性中转表!A:G,7,FALSE)&gt;=50,VLOOKUP(A540,英雄数据表!A:K,9,0),IF(VLOOKUP(B540,属性中转表!A:G,7,FALSE)&gt;=25,VLOOKUP(A540,英雄数据表!A:K,5,0),""))</f>
        <v>"atk":300,"hp":5000,"undpspro":100</v>
      </c>
      <c r="J540" s="20" t="str">
        <f>IF(I540="","",属性中转表!$I$1&amp;(IF(VLOOKUP(B540,属性中转表!A:G,7,FALSE)=0,0,VLOOKUP(VLOOKUP(B540,属性中转表!A:G,7,FALSE),属性中转表!$K$2:$P$21,4,0)))+IFERROR(VLOOKUP(A540,英雄数据表!A:K,IF(武魂!B540&gt;=50,10,IF(武魂!B540&gt;=25,6)),0),0))</f>
        <v>,"dpspro":100</v>
      </c>
      <c r="K540" s="32" t="str">
        <f t="shared" si="37"/>
        <v>"atk":300,"hp":5000,"undpspro":100,"dpspro":100</v>
      </c>
      <c r="L540" s="20" t="str">
        <f>IF(B540&gt;=50,VLOOKUP(A540,英雄数据表!A:L,11,FALSE),IF(B540&gt;=25,VLOOKUP(A540,英雄数据表!A:L,7,0),""))</f>
        <v>"1203601004"</v>
      </c>
      <c r="M540" s="20" t="str">
        <f>IFERROR(VLOOKUP(B540,属性中转表!$K$2:$O$21,5,FALSE),"")</f>
        <v/>
      </c>
      <c r="N540" s="20" t="str">
        <f>IF(B540=25,VLOOKUP(A540,英雄数据表!A:L,8,FALSE),IF(B540=50,VLOOKUP(A540,英雄数据表!A:L,12,0),""))</f>
        <v/>
      </c>
    </row>
    <row r="541" spans="1:14" x14ac:dyDescent="0.3">
      <c r="A541" s="20">
        <v>12036</v>
      </c>
      <c r="B541" s="21">
        <f t="shared" si="34"/>
        <v>40</v>
      </c>
      <c r="C541" s="21">
        <v>5</v>
      </c>
      <c r="D541" s="21">
        <f>VLOOKUP(A541,英雄数据表!A:D,4,0)</f>
        <v>1</v>
      </c>
      <c r="E541" s="20" t="str">
        <f>VLOOKUP(A541,英雄数据表!A:C,3,0)</f>
        <v>死魂魔晶</v>
      </c>
      <c r="F541" s="20">
        <f t="shared" si="35"/>
        <v>12036</v>
      </c>
      <c r="G541" s="20">
        <f t="shared" si="36"/>
        <v>12036</v>
      </c>
      <c r="H541" s="21" t="str">
        <f>VLOOKUP(B541,属性中转表!A:F,6,FALSE)</f>
        <v>"hp":129600,"atk":3600</v>
      </c>
      <c r="I541" s="20" t="str">
        <f>IF(VLOOKUP(B541,属性中转表!A:G,7,FALSE)=0,"",VLOOKUP(VLOOKUP(B541,属性中转表!A:G,7,FALSE),属性中转表!$K$2:$P$21,6,0))&amp;IF(VLOOKUP(B541,属性中转表!A:G,7,FALSE)&gt;=50,VLOOKUP(A541,英雄数据表!A:K,9,0),IF(VLOOKUP(B541,属性中转表!A:G,7,FALSE)&gt;=25,VLOOKUP(A541,英雄数据表!A:K,5,0),""))</f>
        <v>"atk":300,"hp":5000,"undpspro":100,"pvpdpspro":50</v>
      </c>
      <c r="J541" s="20" t="str">
        <f>IF(I541="","",属性中转表!$I$1&amp;(IF(VLOOKUP(B541,属性中转表!A:G,7,FALSE)=0,0,VLOOKUP(VLOOKUP(B541,属性中转表!A:G,7,FALSE),属性中转表!$K$2:$P$21,4,0)))+IFERROR(VLOOKUP(A541,英雄数据表!A:K,IF(武魂!B541&gt;=50,10,IF(武魂!B541&gt;=25,6)),0),0))</f>
        <v>,"dpspro":100</v>
      </c>
      <c r="K541" s="32" t="str">
        <f t="shared" si="37"/>
        <v>"atk":300,"hp":5000,"undpspro":100,"pvpdpspro":50,"dpspro":100</v>
      </c>
      <c r="L541" s="20" t="str">
        <f>IF(B541&gt;=50,VLOOKUP(A541,英雄数据表!A:L,11,FALSE),IF(B541&gt;=25,VLOOKUP(A541,英雄数据表!A:L,7,0),""))</f>
        <v>"1203601004"</v>
      </c>
      <c r="M541" s="20" t="str">
        <f>IFERROR(VLOOKUP(B541,属性中转表!$K$2:$O$21,5,FALSE),"")</f>
        <v>"pvpdpspro":50</v>
      </c>
      <c r="N541" s="20" t="str">
        <f>IF(B541=25,VLOOKUP(A541,英雄数据表!A:L,8,FALSE),IF(B541=50,VLOOKUP(A541,英雄数据表!A:L,12,0),""))</f>
        <v/>
      </c>
    </row>
    <row r="542" spans="1:14" x14ac:dyDescent="0.3">
      <c r="A542" s="20">
        <v>12036</v>
      </c>
      <c r="B542" s="21">
        <f t="shared" si="34"/>
        <v>41</v>
      </c>
      <c r="C542" s="21">
        <v>5</v>
      </c>
      <c r="D542" s="21">
        <f>VLOOKUP(A542,英雄数据表!A:D,4,0)</f>
        <v>1</v>
      </c>
      <c r="E542" s="20" t="str">
        <f>VLOOKUP(A542,英雄数据表!A:C,3,0)</f>
        <v>死魂魔晶</v>
      </c>
      <c r="F542" s="20">
        <f t="shared" si="35"/>
        <v>12036</v>
      </c>
      <c r="G542" s="20">
        <f t="shared" si="36"/>
        <v>12036</v>
      </c>
      <c r="H542" s="21" t="str">
        <f>VLOOKUP(B542,属性中转表!A:F,6,FALSE)</f>
        <v>"hp":135000,"atk":3750</v>
      </c>
      <c r="I542" s="20" t="str">
        <f>IF(VLOOKUP(B542,属性中转表!A:G,7,FALSE)=0,"",VLOOKUP(VLOOKUP(B542,属性中转表!A:G,7,FALSE),属性中转表!$K$2:$P$21,6,0))&amp;IF(VLOOKUP(B542,属性中转表!A:G,7,FALSE)&gt;=50,VLOOKUP(A542,英雄数据表!A:K,9,0),IF(VLOOKUP(B542,属性中转表!A:G,7,FALSE)&gt;=25,VLOOKUP(A542,英雄数据表!A:K,5,0),""))</f>
        <v>"atk":300,"hp":5000,"undpspro":100,"pvpdpspro":50</v>
      </c>
      <c r="J542" s="20" t="str">
        <f>IF(I542="","",属性中转表!$I$1&amp;(IF(VLOOKUP(B542,属性中转表!A:G,7,FALSE)=0,0,VLOOKUP(VLOOKUP(B542,属性中转表!A:G,7,FALSE),属性中转表!$K$2:$P$21,4,0)))+IFERROR(VLOOKUP(A542,英雄数据表!A:K,IF(武魂!B542&gt;=50,10,IF(武魂!B542&gt;=25,6)),0),0))</f>
        <v>,"dpspro":100</v>
      </c>
      <c r="K542" s="32" t="str">
        <f t="shared" si="37"/>
        <v>"atk":300,"hp":5000,"undpspro":100,"pvpdpspro":50,"dpspro":100</v>
      </c>
      <c r="L542" s="20" t="str">
        <f>IF(B542&gt;=50,VLOOKUP(A542,英雄数据表!A:L,11,FALSE),IF(B542&gt;=25,VLOOKUP(A542,英雄数据表!A:L,7,0),""))</f>
        <v>"1203601004"</v>
      </c>
      <c r="M542" s="20" t="str">
        <f>IFERROR(VLOOKUP(B542,属性中转表!$K$2:$O$21,5,FALSE),"")</f>
        <v/>
      </c>
      <c r="N542" s="20" t="str">
        <f>IF(B542=25,VLOOKUP(A542,英雄数据表!A:L,8,FALSE),IF(B542=50,VLOOKUP(A542,英雄数据表!A:L,12,0),""))</f>
        <v/>
      </c>
    </row>
    <row r="543" spans="1:14" x14ac:dyDescent="0.3">
      <c r="A543" s="20">
        <v>12036</v>
      </c>
      <c r="B543" s="21">
        <f t="shared" si="34"/>
        <v>42</v>
      </c>
      <c r="C543" s="21">
        <v>5</v>
      </c>
      <c r="D543" s="21">
        <f>VLOOKUP(A543,英雄数据表!A:D,4,0)</f>
        <v>1</v>
      </c>
      <c r="E543" s="20" t="str">
        <f>VLOOKUP(A543,英雄数据表!A:C,3,0)</f>
        <v>死魂魔晶</v>
      </c>
      <c r="F543" s="20">
        <f t="shared" si="35"/>
        <v>12036</v>
      </c>
      <c r="G543" s="20">
        <f t="shared" si="36"/>
        <v>12036</v>
      </c>
      <c r="H543" s="21" t="str">
        <f>VLOOKUP(B543,属性中转表!A:F,6,FALSE)</f>
        <v>"hp":140400,"atk":3900</v>
      </c>
      <c r="I543" s="20" t="str">
        <f>IF(VLOOKUP(B543,属性中转表!A:G,7,FALSE)=0,"",VLOOKUP(VLOOKUP(B543,属性中转表!A:G,7,FALSE),属性中转表!$K$2:$P$21,6,0))&amp;IF(VLOOKUP(B543,属性中转表!A:G,7,FALSE)&gt;=50,VLOOKUP(A543,英雄数据表!A:K,9,0),IF(VLOOKUP(B543,属性中转表!A:G,7,FALSE)&gt;=25,VLOOKUP(A543,英雄数据表!A:K,5,0),""))</f>
        <v>"atk":300,"hp":5000,"undpspro":100,"pvpdpspro":50</v>
      </c>
      <c r="J543" s="20" t="str">
        <f>IF(I543="","",属性中转表!$I$1&amp;(IF(VLOOKUP(B543,属性中转表!A:G,7,FALSE)=0,0,VLOOKUP(VLOOKUP(B543,属性中转表!A:G,7,FALSE),属性中转表!$K$2:$P$21,4,0)))+IFERROR(VLOOKUP(A543,英雄数据表!A:K,IF(武魂!B543&gt;=50,10,IF(武魂!B543&gt;=25,6)),0),0))</f>
        <v>,"dpspro":100</v>
      </c>
      <c r="K543" s="32" t="str">
        <f t="shared" si="37"/>
        <v>"atk":300,"hp":5000,"undpspro":100,"pvpdpspro":50,"dpspro":100</v>
      </c>
      <c r="L543" s="20" t="str">
        <f>IF(B543&gt;=50,VLOOKUP(A543,英雄数据表!A:L,11,FALSE),IF(B543&gt;=25,VLOOKUP(A543,英雄数据表!A:L,7,0),""))</f>
        <v>"1203601004"</v>
      </c>
      <c r="M543" s="20" t="str">
        <f>IFERROR(VLOOKUP(B543,属性中转表!$K$2:$O$21,5,FALSE),"")</f>
        <v/>
      </c>
      <c r="N543" s="20" t="str">
        <f>IF(B543=25,VLOOKUP(A543,英雄数据表!A:L,8,FALSE),IF(B543=50,VLOOKUP(A543,英雄数据表!A:L,12,0),""))</f>
        <v/>
      </c>
    </row>
    <row r="544" spans="1:14" x14ac:dyDescent="0.3">
      <c r="A544" s="20">
        <v>12036</v>
      </c>
      <c r="B544" s="21">
        <f t="shared" si="34"/>
        <v>43</v>
      </c>
      <c r="C544" s="21">
        <v>5</v>
      </c>
      <c r="D544" s="21">
        <f>VLOOKUP(A544,英雄数据表!A:D,4,0)</f>
        <v>1</v>
      </c>
      <c r="E544" s="20" t="str">
        <f>VLOOKUP(A544,英雄数据表!A:C,3,0)</f>
        <v>死魂魔晶</v>
      </c>
      <c r="F544" s="20">
        <f t="shared" si="35"/>
        <v>12036</v>
      </c>
      <c r="G544" s="20">
        <f t="shared" si="36"/>
        <v>12036</v>
      </c>
      <c r="H544" s="21" t="str">
        <f>VLOOKUP(B544,属性中转表!A:F,6,FALSE)</f>
        <v>"hp":145800,"atk":4050</v>
      </c>
      <c r="I544" s="20" t="str">
        <f>IF(VLOOKUP(B544,属性中转表!A:G,7,FALSE)=0,"",VLOOKUP(VLOOKUP(B544,属性中转表!A:G,7,FALSE),属性中转表!$K$2:$P$21,6,0))&amp;IF(VLOOKUP(B544,属性中转表!A:G,7,FALSE)&gt;=50,VLOOKUP(A544,英雄数据表!A:K,9,0),IF(VLOOKUP(B544,属性中转表!A:G,7,FALSE)&gt;=25,VLOOKUP(A544,英雄数据表!A:K,5,0),""))</f>
        <v>"atk":300,"hp":5000,"undpspro":100,"pvpdpspro":50</v>
      </c>
      <c r="J544" s="20" t="str">
        <f>IF(I544="","",属性中转表!$I$1&amp;(IF(VLOOKUP(B544,属性中转表!A:G,7,FALSE)=0,0,VLOOKUP(VLOOKUP(B544,属性中转表!A:G,7,FALSE),属性中转表!$K$2:$P$21,4,0)))+IFERROR(VLOOKUP(A544,英雄数据表!A:K,IF(武魂!B544&gt;=50,10,IF(武魂!B544&gt;=25,6)),0),0))</f>
        <v>,"dpspro":100</v>
      </c>
      <c r="K544" s="32" t="str">
        <f t="shared" si="37"/>
        <v>"atk":300,"hp":5000,"undpspro":100,"pvpdpspro":50,"dpspro":100</v>
      </c>
      <c r="L544" s="20" t="str">
        <f>IF(B544&gt;=50,VLOOKUP(A544,英雄数据表!A:L,11,FALSE),IF(B544&gt;=25,VLOOKUP(A544,英雄数据表!A:L,7,0),""))</f>
        <v>"1203601004"</v>
      </c>
      <c r="M544" s="20" t="str">
        <f>IFERROR(VLOOKUP(B544,属性中转表!$K$2:$O$21,5,FALSE),"")</f>
        <v/>
      </c>
      <c r="N544" s="20" t="str">
        <f>IF(B544=25,VLOOKUP(A544,英雄数据表!A:L,8,FALSE),IF(B544=50,VLOOKUP(A544,英雄数据表!A:L,12,0),""))</f>
        <v/>
      </c>
    </row>
    <row r="545" spans="1:14" x14ac:dyDescent="0.3">
      <c r="A545" s="20">
        <v>12036</v>
      </c>
      <c r="B545" s="21">
        <f t="shared" si="34"/>
        <v>44</v>
      </c>
      <c r="C545" s="21">
        <v>5</v>
      </c>
      <c r="D545" s="21">
        <f>VLOOKUP(A545,英雄数据表!A:D,4,0)</f>
        <v>1</v>
      </c>
      <c r="E545" s="20" t="str">
        <f>VLOOKUP(A545,英雄数据表!A:C,3,0)</f>
        <v>死魂魔晶</v>
      </c>
      <c r="F545" s="20">
        <f t="shared" si="35"/>
        <v>12036</v>
      </c>
      <c r="G545" s="20">
        <f t="shared" si="36"/>
        <v>12036</v>
      </c>
      <c r="H545" s="21" t="str">
        <f>VLOOKUP(B545,属性中转表!A:F,6,FALSE)</f>
        <v>"hp":151200,"atk":4200</v>
      </c>
      <c r="I545" s="20" t="str">
        <f>IF(VLOOKUP(B545,属性中转表!A:G,7,FALSE)=0,"",VLOOKUP(VLOOKUP(B545,属性中转表!A:G,7,FALSE),属性中转表!$K$2:$P$21,6,0))&amp;IF(VLOOKUP(B545,属性中转表!A:G,7,FALSE)&gt;=50,VLOOKUP(A545,英雄数据表!A:K,9,0),IF(VLOOKUP(B545,属性中转表!A:G,7,FALSE)&gt;=25,VLOOKUP(A545,英雄数据表!A:K,5,0),""))</f>
        <v>"atk":300,"hp":5000,"undpspro":100,"pvpdpspro":50</v>
      </c>
      <c r="J545" s="20" t="str">
        <f>IF(I545="","",属性中转表!$I$1&amp;(IF(VLOOKUP(B545,属性中转表!A:G,7,FALSE)=0,0,VLOOKUP(VLOOKUP(B545,属性中转表!A:G,7,FALSE),属性中转表!$K$2:$P$21,4,0)))+IFERROR(VLOOKUP(A545,英雄数据表!A:K,IF(武魂!B545&gt;=50,10,IF(武魂!B545&gt;=25,6)),0),0))</f>
        <v>,"dpspro":100</v>
      </c>
      <c r="K545" s="32" t="str">
        <f t="shared" si="37"/>
        <v>"atk":300,"hp":5000,"undpspro":100,"pvpdpspro":50,"dpspro":100</v>
      </c>
      <c r="L545" s="20" t="str">
        <f>IF(B545&gt;=50,VLOOKUP(A545,英雄数据表!A:L,11,FALSE),IF(B545&gt;=25,VLOOKUP(A545,英雄数据表!A:L,7,0),""))</f>
        <v>"1203601004"</v>
      </c>
      <c r="M545" s="20" t="str">
        <f>IFERROR(VLOOKUP(B545,属性中转表!$K$2:$O$21,5,FALSE),"")</f>
        <v/>
      </c>
      <c r="N545" s="20" t="str">
        <f>IF(B545=25,VLOOKUP(A545,英雄数据表!A:L,8,FALSE),IF(B545=50,VLOOKUP(A545,英雄数据表!A:L,12,0),""))</f>
        <v/>
      </c>
    </row>
    <row r="546" spans="1:14" x14ac:dyDescent="0.3">
      <c r="A546" s="20">
        <v>12036</v>
      </c>
      <c r="B546" s="21">
        <f t="shared" si="34"/>
        <v>45</v>
      </c>
      <c r="C546" s="21">
        <v>5</v>
      </c>
      <c r="D546" s="21">
        <f>VLOOKUP(A546,英雄数据表!A:D,4,0)</f>
        <v>1</v>
      </c>
      <c r="E546" s="20" t="str">
        <f>VLOOKUP(A546,英雄数据表!A:C,3,0)</f>
        <v>死魂魔晶</v>
      </c>
      <c r="F546" s="20">
        <f t="shared" si="35"/>
        <v>12036</v>
      </c>
      <c r="G546" s="20">
        <f t="shared" si="36"/>
        <v>12036</v>
      </c>
      <c r="H546" s="21" t="str">
        <f>VLOOKUP(B546,属性中转表!A:F,6,FALSE)</f>
        <v>"hp":156600,"atk":4350</v>
      </c>
      <c r="I546" s="20" t="str">
        <f>IF(VLOOKUP(B546,属性中转表!A:G,7,FALSE)=0,"",VLOOKUP(VLOOKUP(B546,属性中转表!A:G,7,FALSE),属性中转表!$K$2:$P$21,6,0))&amp;IF(VLOOKUP(B546,属性中转表!A:G,7,FALSE)&gt;=50,VLOOKUP(A546,英雄数据表!A:K,9,0),IF(VLOOKUP(B546,属性中转表!A:G,7,FALSE)&gt;=25,VLOOKUP(A546,英雄数据表!A:K,5,0),""))</f>
        <v>"atk":300,"hp":5000,"undpspro":100,"pvpdpspro":50,"pvpundpspro":50</v>
      </c>
      <c r="J546" s="20" t="str">
        <f>IF(I546="","",属性中转表!$I$1&amp;(IF(VLOOKUP(B546,属性中转表!A:G,7,FALSE)=0,0,VLOOKUP(VLOOKUP(B546,属性中转表!A:G,7,FALSE),属性中转表!$K$2:$P$21,4,0)))+IFERROR(VLOOKUP(A546,英雄数据表!A:K,IF(武魂!B546&gt;=50,10,IF(武魂!B546&gt;=25,6)),0),0))</f>
        <v>,"dpspro":100</v>
      </c>
      <c r="K546" s="32" t="str">
        <f t="shared" si="37"/>
        <v>"atk":300,"hp":5000,"undpspro":100,"pvpdpspro":50,"pvpundpspro":50,"dpspro":100</v>
      </c>
      <c r="L546" s="20" t="str">
        <f>IF(B546&gt;=50,VLOOKUP(A546,英雄数据表!A:L,11,FALSE),IF(B546&gt;=25,VLOOKUP(A546,英雄数据表!A:L,7,0),""))</f>
        <v>"1203601004"</v>
      </c>
      <c r="M546" s="20" t="str">
        <f>IFERROR(VLOOKUP(B546,属性中转表!$K$2:$O$21,5,FALSE),"")</f>
        <v>"pvpundpspro":50</v>
      </c>
      <c r="N546" s="20" t="str">
        <f>IF(B546=25,VLOOKUP(A546,英雄数据表!A:L,8,FALSE),IF(B546=50,VLOOKUP(A546,英雄数据表!A:L,12,0),""))</f>
        <v/>
      </c>
    </row>
    <row r="547" spans="1:14" x14ac:dyDescent="0.3">
      <c r="A547" s="20">
        <v>12036</v>
      </c>
      <c r="B547" s="21">
        <f t="shared" si="34"/>
        <v>46</v>
      </c>
      <c r="C547" s="21">
        <v>5</v>
      </c>
      <c r="D547" s="21">
        <f>VLOOKUP(A547,英雄数据表!A:D,4,0)</f>
        <v>1</v>
      </c>
      <c r="E547" s="20" t="str">
        <f>VLOOKUP(A547,英雄数据表!A:C,3,0)</f>
        <v>死魂魔晶</v>
      </c>
      <c r="F547" s="20">
        <f t="shared" si="35"/>
        <v>12036</v>
      </c>
      <c r="G547" s="20">
        <f t="shared" si="36"/>
        <v>12036</v>
      </c>
      <c r="H547" s="21" t="str">
        <f>VLOOKUP(B547,属性中转表!A:F,6,FALSE)</f>
        <v>"hp":162000,"atk":4500</v>
      </c>
      <c r="I547" s="20" t="str">
        <f>IF(VLOOKUP(B547,属性中转表!A:G,7,FALSE)=0,"",VLOOKUP(VLOOKUP(B547,属性中转表!A:G,7,FALSE),属性中转表!$K$2:$P$21,6,0))&amp;IF(VLOOKUP(B547,属性中转表!A:G,7,FALSE)&gt;=50,VLOOKUP(A547,英雄数据表!A:K,9,0),IF(VLOOKUP(B547,属性中转表!A:G,7,FALSE)&gt;=25,VLOOKUP(A547,英雄数据表!A:K,5,0),""))</f>
        <v>"atk":300,"hp":5000,"undpspro":100,"pvpdpspro":50,"pvpundpspro":50</v>
      </c>
      <c r="J547" s="20" t="str">
        <f>IF(I547="","",属性中转表!$I$1&amp;(IF(VLOOKUP(B547,属性中转表!A:G,7,FALSE)=0,0,VLOOKUP(VLOOKUP(B547,属性中转表!A:G,7,FALSE),属性中转表!$K$2:$P$21,4,0)))+IFERROR(VLOOKUP(A547,英雄数据表!A:K,IF(武魂!B547&gt;=50,10,IF(武魂!B547&gt;=25,6)),0),0))</f>
        <v>,"dpspro":100</v>
      </c>
      <c r="K547" s="32" t="str">
        <f t="shared" si="37"/>
        <v>"atk":300,"hp":5000,"undpspro":100,"pvpdpspro":50,"pvpundpspro":50,"dpspro":100</v>
      </c>
      <c r="L547" s="20" t="str">
        <f>IF(B547&gt;=50,VLOOKUP(A547,英雄数据表!A:L,11,FALSE),IF(B547&gt;=25,VLOOKUP(A547,英雄数据表!A:L,7,0),""))</f>
        <v>"1203601004"</v>
      </c>
      <c r="M547" s="20" t="str">
        <f>IFERROR(VLOOKUP(B547,属性中转表!$K$2:$O$21,5,FALSE),"")</f>
        <v/>
      </c>
      <c r="N547" s="20" t="str">
        <f>IF(B547=25,VLOOKUP(A547,英雄数据表!A:L,8,FALSE),IF(B547=50,VLOOKUP(A547,英雄数据表!A:L,12,0),""))</f>
        <v/>
      </c>
    </row>
    <row r="548" spans="1:14" x14ac:dyDescent="0.3">
      <c r="A548" s="20">
        <v>12036</v>
      </c>
      <c r="B548" s="21">
        <f t="shared" si="34"/>
        <v>47</v>
      </c>
      <c r="C548" s="21">
        <v>5</v>
      </c>
      <c r="D548" s="21">
        <f>VLOOKUP(A548,英雄数据表!A:D,4,0)</f>
        <v>1</v>
      </c>
      <c r="E548" s="20" t="str">
        <f>VLOOKUP(A548,英雄数据表!A:C,3,0)</f>
        <v>死魂魔晶</v>
      </c>
      <c r="F548" s="20">
        <f t="shared" si="35"/>
        <v>12036</v>
      </c>
      <c r="G548" s="20">
        <f t="shared" si="36"/>
        <v>12036</v>
      </c>
      <c r="H548" s="21" t="str">
        <f>VLOOKUP(B548,属性中转表!A:F,6,FALSE)</f>
        <v>"hp":167400,"atk":4650</v>
      </c>
      <c r="I548" s="20" t="str">
        <f>IF(VLOOKUP(B548,属性中转表!A:G,7,FALSE)=0,"",VLOOKUP(VLOOKUP(B548,属性中转表!A:G,7,FALSE),属性中转表!$K$2:$P$21,6,0))&amp;IF(VLOOKUP(B548,属性中转表!A:G,7,FALSE)&gt;=50,VLOOKUP(A548,英雄数据表!A:K,9,0),IF(VLOOKUP(B548,属性中转表!A:G,7,FALSE)&gt;=25,VLOOKUP(A548,英雄数据表!A:K,5,0),""))</f>
        <v>"atk":300,"hp":5000,"undpspro":100,"pvpdpspro":50,"pvpundpspro":50</v>
      </c>
      <c r="J548" s="20" t="str">
        <f>IF(I548="","",属性中转表!$I$1&amp;(IF(VLOOKUP(B548,属性中转表!A:G,7,FALSE)=0,0,VLOOKUP(VLOOKUP(B548,属性中转表!A:G,7,FALSE),属性中转表!$K$2:$P$21,4,0)))+IFERROR(VLOOKUP(A548,英雄数据表!A:K,IF(武魂!B548&gt;=50,10,IF(武魂!B548&gt;=25,6)),0),0))</f>
        <v>,"dpspro":100</v>
      </c>
      <c r="K548" s="32" t="str">
        <f t="shared" si="37"/>
        <v>"atk":300,"hp":5000,"undpspro":100,"pvpdpspro":50,"pvpundpspro":50,"dpspro":100</v>
      </c>
      <c r="L548" s="20" t="str">
        <f>IF(B548&gt;=50,VLOOKUP(A548,英雄数据表!A:L,11,FALSE),IF(B548&gt;=25,VLOOKUP(A548,英雄数据表!A:L,7,0),""))</f>
        <v>"1203601004"</v>
      </c>
      <c r="M548" s="20" t="str">
        <f>IFERROR(VLOOKUP(B548,属性中转表!$K$2:$O$21,5,FALSE),"")</f>
        <v/>
      </c>
      <c r="N548" s="20" t="str">
        <f>IF(B548=25,VLOOKUP(A548,英雄数据表!A:L,8,FALSE),IF(B548=50,VLOOKUP(A548,英雄数据表!A:L,12,0),""))</f>
        <v/>
      </c>
    </row>
    <row r="549" spans="1:14" x14ac:dyDescent="0.3">
      <c r="A549" s="20">
        <v>12036</v>
      </c>
      <c r="B549" s="21">
        <f t="shared" si="34"/>
        <v>48</v>
      </c>
      <c r="C549" s="21">
        <v>5</v>
      </c>
      <c r="D549" s="21">
        <f>VLOOKUP(A549,英雄数据表!A:D,4,0)</f>
        <v>1</v>
      </c>
      <c r="E549" s="20" t="str">
        <f>VLOOKUP(A549,英雄数据表!A:C,3,0)</f>
        <v>死魂魔晶</v>
      </c>
      <c r="F549" s="20">
        <f t="shared" si="35"/>
        <v>12036</v>
      </c>
      <c r="G549" s="20">
        <f t="shared" si="36"/>
        <v>12036</v>
      </c>
      <c r="H549" s="21" t="str">
        <f>VLOOKUP(B549,属性中转表!A:F,6,FALSE)</f>
        <v>"hp":172800,"atk":4800</v>
      </c>
      <c r="I549" s="20" t="str">
        <f>IF(VLOOKUP(B549,属性中转表!A:G,7,FALSE)=0,"",VLOOKUP(VLOOKUP(B549,属性中转表!A:G,7,FALSE),属性中转表!$K$2:$P$21,6,0))&amp;IF(VLOOKUP(B549,属性中转表!A:G,7,FALSE)&gt;=50,VLOOKUP(A549,英雄数据表!A:K,9,0),IF(VLOOKUP(B549,属性中转表!A:G,7,FALSE)&gt;=25,VLOOKUP(A549,英雄数据表!A:K,5,0),""))</f>
        <v>"atk":300,"hp":5000,"undpspro":100,"pvpdpspro":50,"pvpundpspro":50</v>
      </c>
      <c r="J549" s="20" t="str">
        <f>IF(I549="","",属性中转表!$I$1&amp;(IF(VLOOKUP(B549,属性中转表!A:G,7,FALSE)=0,0,VLOOKUP(VLOOKUP(B549,属性中转表!A:G,7,FALSE),属性中转表!$K$2:$P$21,4,0)))+IFERROR(VLOOKUP(A549,英雄数据表!A:K,IF(武魂!B549&gt;=50,10,IF(武魂!B549&gt;=25,6)),0),0))</f>
        <v>,"dpspro":100</v>
      </c>
      <c r="K549" s="32" t="str">
        <f t="shared" si="37"/>
        <v>"atk":300,"hp":5000,"undpspro":100,"pvpdpspro":50,"pvpundpspro":50,"dpspro":100</v>
      </c>
      <c r="L549" s="20" t="str">
        <f>IF(B549&gt;=50,VLOOKUP(A549,英雄数据表!A:L,11,FALSE),IF(B549&gt;=25,VLOOKUP(A549,英雄数据表!A:L,7,0),""))</f>
        <v>"1203601004"</v>
      </c>
      <c r="M549" s="20" t="str">
        <f>IFERROR(VLOOKUP(B549,属性中转表!$K$2:$O$21,5,FALSE),"")</f>
        <v/>
      </c>
      <c r="N549" s="20" t="str">
        <f>IF(B549=25,VLOOKUP(A549,英雄数据表!A:L,8,FALSE),IF(B549=50,VLOOKUP(A549,英雄数据表!A:L,12,0),""))</f>
        <v/>
      </c>
    </row>
    <row r="550" spans="1:14" x14ac:dyDescent="0.3">
      <c r="A550" s="20">
        <v>12036</v>
      </c>
      <c r="B550" s="21">
        <f t="shared" si="34"/>
        <v>49</v>
      </c>
      <c r="C550" s="21">
        <v>5</v>
      </c>
      <c r="D550" s="21">
        <f>VLOOKUP(A550,英雄数据表!A:D,4,0)</f>
        <v>1</v>
      </c>
      <c r="E550" s="20" t="str">
        <f>VLOOKUP(A550,英雄数据表!A:C,3,0)</f>
        <v>死魂魔晶</v>
      </c>
      <c r="F550" s="20">
        <f t="shared" si="35"/>
        <v>12036</v>
      </c>
      <c r="G550" s="20">
        <f t="shared" si="36"/>
        <v>12036</v>
      </c>
      <c r="H550" s="21" t="str">
        <f>VLOOKUP(B550,属性中转表!A:F,6,FALSE)</f>
        <v>"hp":178200,"atk":4950</v>
      </c>
      <c r="I550" s="20" t="str">
        <f>IF(VLOOKUP(B550,属性中转表!A:G,7,FALSE)=0,"",VLOOKUP(VLOOKUP(B550,属性中转表!A:G,7,FALSE),属性中转表!$K$2:$P$21,6,0))&amp;IF(VLOOKUP(B550,属性中转表!A:G,7,FALSE)&gt;=50,VLOOKUP(A550,英雄数据表!A:K,9,0),IF(VLOOKUP(B550,属性中转表!A:G,7,FALSE)&gt;=25,VLOOKUP(A550,英雄数据表!A:K,5,0),""))</f>
        <v>"atk":300,"hp":5000,"undpspro":100,"pvpdpspro":50,"pvpundpspro":50</v>
      </c>
      <c r="J550" s="20" t="str">
        <f>IF(I550="","",属性中转表!$I$1&amp;(IF(VLOOKUP(B550,属性中转表!A:G,7,FALSE)=0,0,VLOOKUP(VLOOKUP(B550,属性中转表!A:G,7,FALSE),属性中转表!$K$2:$P$21,4,0)))+IFERROR(VLOOKUP(A550,英雄数据表!A:K,IF(武魂!B550&gt;=50,10,IF(武魂!B550&gt;=25,6)),0),0))</f>
        <v>,"dpspro":100</v>
      </c>
      <c r="K550" s="32" t="str">
        <f t="shared" si="37"/>
        <v>"atk":300,"hp":5000,"undpspro":100,"pvpdpspro":50,"pvpundpspro":50,"dpspro":100</v>
      </c>
      <c r="L550" s="20" t="str">
        <f>IF(B550&gt;=50,VLOOKUP(A550,英雄数据表!A:L,11,FALSE),IF(B550&gt;=25,VLOOKUP(A550,英雄数据表!A:L,7,0),""))</f>
        <v>"1203601004"</v>
      </c>
      <c r="M550" s="20" t="str">
        <f>IFERROR(VLOOKUP(B550,属性中转表!$K$2:$O$21,5,FALSE),"")</f>
        <v/>
      </c>
      <c r="N550" s="20" t="str">
        <f>IF(B550=25,VLOOKUP(A550,英雄数据表!A:L,8,FALSE),IF(B550=50,VLOOKUP(A550,英雄数据表!A:L,12,0),""))</f>
        <v/>
      </c>
    </row>
    <row r="551" spans="1:14" x14ac:dyDescent="0.3">
      <c r="A551" s="20">
        <v>12036</v>
      </c>
      <c r="B551" s="21">
        <f t="shared" ref="B551:B614" si="38">IF(A551=A550,B550+1,1)</f>
        <v>50</v>
      </c>
      <c r="C551" s="21">
        <v>5</v>
      </c>
      <c r="D551" s="21">
        <f>VLOOKUP(A551,英雄数据表!A:D,4,0)</f>
        <v>1</v>
      </c>
      <c r="E551" s="20" t="str">
        <f>VLOOKUP(A551,英雄数据表!A:C,3,0)</f>
        <v>死魂魔晶</v>
      </c>
      <c r="F551" s="20">
        <f t="shared" ref="F551:F614" si="39">A551</f>
        <v>12036</v>
      </c>
      <c r="G551" s="20">
        <f t="shared" ref="G551:G614" si="40">A551</f>
        <v>12036</v>
      </c>
      <c r="H551" s="21" t="str">
        <f>VLOOKUP(B551,属性中转表!A:F,6,FALSE)</f>
        <v>"hp":183600,"atk":5100</v>
      </c>
      <c r="I551" s="20" t="str">
        <f>IF(VLOOKUP(B551,属性中转表!A:G,7,FALSE)=0,"",VLOOKUP(VLOOKUP(B551,属性中转表!A:G,7,FALSE),属性中转表!$K$2:$P$21,6,0))&amp;IF(VLOOKUP(B551,属性中转表!A:G,7,FALSE)&gt;=50,VLOOKUP(A551,英雄数据表!A:K,9,0),IF(VLOOKUP(B551,属性中转表!A:G,7,FALSE)&gt;=25,VLOOKUP(A551,英雄数据表!A:K,5,0),""))</f>
        <v>"atk":300,"hp":5000,"undpspro":100,"pvpdpspro":50,"pvpundpspro":50</v>
      </c>
      <c r="J551" s="20" t="str">
        <f>IF(I551="","",属性中转表!$I$1&amp;(IF(VLOOKUP(B551,属性中转表!A:G,7,FALSE)=0,0,VLOOKUP(VLOOKUP(B551,属性中转表!A:G,7,FALSE),属性中转表!$K$2:$P$21,4,0)))+IFERROR(VLOOKUP(A551,英雄数据表!A:K,IF(武魂!B551&gt;=50,10,IF(武魂!B551&gt;=25,6)),0),0))</f>
        <v>,"dpspro":100</v>
      </c>
      <c r="K551" s="32" t="str">
        <f t="shared" ref="K551:K614" si="41">I551&amp;J551</f>
        <v>"atk":300,"hp":5000,"undpspro":100,"pvpdpspro":50,"pvpundpspro":50,"dpspro":100</v>
      </c>
      <c r="L551" s="20" t="str">
        <f>IF(B551&gt;=50,VLOOKUP(A551,英雄数据表!A:L,11,FALSE),IF(B551&gt;=25,VLOOKUP(A551,英雄数据表!A:L,7,0),""))</f>
        <v>"1203602004"</v>
      </c>
      <c r="M551" s="20" t="str">
        <f>IFERROR(VLOOKUP(B551,属性中转表!$K$2:$O$21,5,FALSE),"")</f>
        <v/>
      </c>
      <c r="N551" s="20" t="str">
        <f>IF(B551=25,VLOOKUP(A551,英雄数据表!A:L,8,FALSE),IF(B551=50,VLOOKUP(A551,英雄数据表!A:L,12,0),""))</f>
        <v>血衣骨法死亡时，立刻对全体敌人造成30%攻击伤害</v>
      </c>
    </row>
    <row r="552" spans="1:14" x14ac:dyDescent="0.3">
      <c r="A552" s="20">
        <v>12036</v>
      </c>
      <c r="B552" s="21">
        <f t="shared" si="38"/>
        <v>51</v>
      </c>
      <c r="C552" s="21">
        <v>5</v>
      </c>
      <c r="D552" s="21">
        <f>VLOOKUP(A552,英雄数据表!A:D,4,0)</f>
        <v>1</v>
      </c>
      <c r="E552" s="20" t="str">
        <f>VLOOKUP(A552,英雄数据表!A:C,3,0)</f>
        <v>死魂魔晶</v>
      </c>
      <c r="F552" s="20">
        <f t="shared" si="39"/>
        <v>12036</v>
      </c>
      <c r="G552" s="20">
        <f t="shared" si="40"/>
        <v>12036</v>
      </c>
      <c r="H552" s="21" t="str">
        <f>VLOOKUP(B552,属性中转表!A:F,6,FALSE)</f>
        <v>"hp":189000,"atk":5250</v>
      </c>
      <c r="I552" s="20" t="str">
        <f>IF(VLOOKUP(B552,属性中转表!A:G,7,FALSE)=0,"",VLOOKUP(VLOOKUP(B552,属性中转表!A:G,7,FALSE),属性中转表!$K$2:$P$21,6,0))&amp;IF(VLOOKUP(B552,属性中转表!A:G,7,FALSE)&gt;=50,VLOOKUP(A552,英雄数据表!A:K,9,0),IF(VLOOKUP(B552,属性中转表!A:G,7,FALSE)&gt;=25,VLOOKUP(A552,英雄数据表!A:K,5,0),""))</f>
        <v>"atk":300,"hp":5000,"undpspro":100,"pvpdpspro":50,"pvpundpspro":50</v>
      </c>
      <c r="J552" s="20" t="str">
        <f>IF(I552="","",属性中转表!$I$1&amp;(IF(VLOOKUP(B552,属性中转表!A:G,7,FALSE)=0,0,VLOOKUP(VLOOKUP(B552,属性中转表!A:G,7,FALSE),属性中转表!$K$2:$P$21,4,0)))+IFERROR(VLOOKUP(A552,英雄数据表!A:K,IF(武魂!B552&gt;=50,10,IF(武魂!B552&gt;=25,6)),0),0))</f>
        <v>,"dpspro":100</v>
      </c>
      <c r="K552" s="32" t="str">
        <f t="shared" si="41"/>
        <v>"atk":300,"hp":5000,"undpspro":100,"pvpdpspro":50,"pvpundpspro":50,"dpspro":100</v>
      </c>
      <c r="L552" s="20" t="str">
        <f>IF(B552&gt;=50,VLOOKUP(A552,英雄数据表!A:L,11,FALSE),IF(B552&gt;=25,VLOOKUP(A552,英雄数据表!A:L,7,0),""))</f>
        <v>"1203602004"</v>
      </c>
      <c r="M552" s="20" t="str">
        <f>IFERROR(VLOOKUP(B552,属性中转表!$K$2:$O$21,5,FALSE),"")</f>
        <v/>
      </c>
      <c r="N552" s="20" t="str">
        <f>IF(B552=25,VLOOKUP(A552,英雄数据表!A:L,8,FALSE),IF(B552=50,VLOOKUP(A552,英雄数据表!A:L,12,0),""))</f>
        <v/>
      </c>
    </row>
    <row r="553" spans="1:14" x14ac:dyDescent="0.3">
      <c r="A553" s="20">
        <v>12036</v>
      </c>
      <c r="B553" s="21">
        <f t="shared" si="38"/>
        <v>52</v>
      </c>
      <c r="C553" s="21">
        <v>5</v>
      </c>
      <c r="D553" s="21">
        <f>VLOOKUP(A553,英雄数据表!A:D,4,0)</f>
        <v>1</v>
      </c>
      <c r="E553" s="20" t="str">
        <f>VLOOKUP(A553,英雄数据表!A:C,3,0)</f>
        <v>死魂魔晶</v>
      </c>
      <c r="F553" s="20">
        <f t="shared" si="39"/>
        <v>12036</v>
      </c>
      <c r="G553" s="20">
        <f t="shared" si="40"/>
        <v>12036</v>
      </c>
      <c r="H553" s="21" t="str">
        <f>VLOOKUP(B553,属性中转表!A:F,6,FALSE)</f>
        <v>"hp":194400,"atk":5400</v>
      </c>
      <c r="I553" s="20" t="str">
        <f>IF(VLOOKUP(B553,属性中转表!A:G,7,FALSE)=0,"",VLOOKUP(VLOOKUP(B553,属性中转表!A:G,7,FALSE),属性中转表!$K$2:$P$21,6,0))&amp;IF(VLOOKUP(B553,属性中转表!A:G,7,FALSE)&gt;=50,VLOOKUP(A553,英雄数据表!A:K,9,0),IF(VLOOKUP(B553,属性中转表!A:G,7,FALSE)&gt;=25,VLOOKUP(A553,英雄数据表!A:K,5,0),""))</f>
        <v>"atk":300,"hp":5000,"undpspro":100,"pvpdpspro":50,"pvpundpspro":50</v>
      </c>
      <c r="J553" s="20" t="str">
        <f>IF(I553="","",属性中转表!$I$1&amp;(IF(VLOOKUP(B553,属性中转表!A:G,7,FALSE)=0,0,VLOOKUP(VLOOKUP(B553,属性中转表!A:G,7,FALSE),属性中转表!$K$2:$P$21,4,0)))+IFERROR(VLOOKUP(A553,英雄数据表!A:K,IF(武魂!B553&gt;=50,10,IF(武魂!B553&gt;=25,6)),0),0))</f>
        <v>,"dpspro":100</v>
      </c>
      <c r="K553" s="32" t="str">
        <f t="shared" si="41"/>
        <v>"atk":300,"hp":5000,"undpspro":100,"pvpdpspro":50,"pvpundpspro":50,"dpspro":100</v>
      </c>
      <c r="L553" s="20" t="str">
        <f>IF(B553&gt;=50,VLOOKUP(A553,英雄数据表!A:L,11,FALSE),IF(B553&gt;=25,VLOOKUP(A553,英雄数据表!A:L,7,0),""))</f>
        <v>"1203602004"</v>
      </c>
      <c r="M553" s="20" t="str">
        <f>IFERROR(VLOOKUP(B553,属性中转表!$K$2:$O$21,5,FALSE),"")</f>
        <v/>
      </c>
      <c r="N553" s="20" t="str">
        <f>IF(B553=25,VLOOKUP(A553,英雄数据表!A:L,8,FALSE),IF(B553=50,VLOOKUP(A553,英雄数据表!A:L,12,0),""))</f>
        <v/>
      </c>
    </row>
    <row r="554" spans="1:14" x14ac:dyDescent="0.3">
      <c r="A554" s="20">
        <v>12036</v>
      </c>
      <c r="B554" s="21">
        <f t="shared" si="38"/>
        <v>53</v>
      </c>
      <c r="C554" s="21">
        <v>5</v>
      </c>
      <c r="D554" s="21">
        <f>VLOOKUP(A554,英雄数据表!A:D,4,0)</f>
        <v>1</v>
      </c>
      <c r="E554" s="20" t="str">
        <f>VLOOKUP(A554,英雄数据表!A:C,3,0)</f>
        <v>死魂魔晶</v>
      </c>
      <c r="F554" s="20">
        <f t="shared" si="39"/>
        <v>12036</v>
      </c>
      <c r="G554" s="20">
        <f t="shared" si="40"/>
        <v>12036</v>
      </c>
      <c r="H554" s="21" t="str">
        <f>VLOOKUP(B554,属性中转表!A:F,6,FALSE)</f>
        <v>"hp":199800,"atk":5550</v>
      </c>
      <c r="I554" s="20" t="str">
        <f>IF(VLOOKUP(B554,属性中转表!A:G,7,FALSE)=0,"",VLOOKUP(VLOOKUP(B554,属性中转表!A:G,7,FALSE),属性中转表!$K$2:$P$21,6,0))&amp;IF(VLOOKUP(B554,属性中转表!A:G,7,FALSE)&gt;=50,VLOOKUP(A554,英雄数据表!A:K,9,0),IF(VLOOKUP(B554,属性中转表!A:G,7,FALSE)&gt;=25,VLOOKUP(A554,英雄数据表!A:K,5,0),""))</f>
        <v>"atk":300,"hp":5000,"undpspro":100,"pvpdpspro":50,"pvpundpspro":50</v>
      </c>
      <c r="J554" s="20" t="str">
        <f>IF(I554="","",属性中转表!$I$1&amp;(IF(VLOOKUP(B554,属性中转表!A:G,7,FALSE)=0,0,VLOOKUP(VLOOKUP(B554,属性中转表!A:G,7,FALSE),属性中转表!$K$2:$P$21,4,0)))+IFERROR(VLOOKUP(A554,英雄数据表!A:K,IF(武魂!B554&gt;=50,10,IF(武魂!B554&gt;=25,6)),0),0))</f>
        <v>,"dpspro":100</v>
      </c>
      <c r="K554" s="32" t="str">
        <f t="shared" si="41"/>
        <v>"atk":300,"hp":5000,"undpspro":100,"pvpdpspro":50,"pvpundpspro":50,"dpspro":100</v>
      </c>
      <c r="L554" s="20" t="str">
        <f>IF(B554&gt;=50,VLOOKUP(A554,英雄数据表!A:L,11,FALSE),IF(B554&gt;=25,VLOOKUP(A554,英雄数据表!A:L,7,0),""))</f>
        <v>"1203602004"</v>
      </c>
      <c r="M554" s="20" t="str">
        <f>IFERROR(VLOOKUP(B554,属性中转表!$K$2:$O$21,5,FALSE),"")</f>
        <v/>
      </c>
      <c r="N554" s="20" t="str">
        <f>IF(B554=25,VLOOKUP(A554,英雄数据表!A:L,8,FALSE),IF(B554=50,VLOOKUP(A554,英雄数据表!A:L,12,0),""))</f>
        <v/>
      </c>
    </row>
    <row r="555" spans="1:14" x14ac:dyDescent="0.3">
      <c r="A555" s="20">
        <v>12036</v>
      </c>
      <c r="B555" s="21">
        <f t="shared" si="38"/>
        <v>54</v>
      </c>
      <c r="C555" s="21">
        <v>5</v>
      </c>
      <c r="D555" s="21">
        <f>VLOOKUP(A555,英雄数据表!A:D,4,0)</f>
        <v>1</v>
      </c>
      <c r="E555" s="20" t="str">
        <f>VLOOKUP(A555,英雄数据表!A:C,3,0)</f>
        <v>死魂魔晶</v>
      </c>
      <c r="F555" s="20">
        <f t="shared" si="39"/>
        <v>12036</v>
      </c>
      <c r="G555" s="20">
        <f t="shared" si="40"/>
        <v>12036</v>
      </c>
      <c r="H555" s="21" t="str">
        <f>VLOOKUP(B555,属性中转表!A:F,6,FALSE)</f>
        <v>"hp":205200,"atk":5700</v>
      </c>
      <c r="I555" s="20" t="str">
        <f>IF(VLOOKUP(B555,属性中转表!A:G,7,FALSE)=0,"",VLOOKUP(VLOOKUP(B555,属性中转表!A:G,7,FALSE),属性中转表!$K$2:$P$21,6,0))&amp;IF(VLOOKUP(B555,属性中转表!A:G,7,FALSE)&gt;=50,VLOOKUP(A555,英雄数据表!A:K,9,0),IF(VLOOKUP(B555,属性中转表!A:G,7,FALSE)&gt;=25,VLOOKUP(A555,英雄数据表!A:K,5,0),""))</f>
        <v>"atk":300,"hp":5000,"undpspro":100,"pvpdpspro":50,"pvpundpspro":50</v>
      </c>
      <c r="J555" s="20" t="str">
        <f>IF(I555="","",属性中转表!$I$1&amp;(IF(VLOOKUP(B555,属性中转表!A:G,7,FALSE)=0,0,VLOOKUP(VLOOKUP(B555,属性中转表!A:G,7,FALSE),属性中转表!$K$2:$P$21,4,0)))+IFERROR(VLOOKUP(A555,英雄数据表!A:K,IF(武魂!B555&gt;=50,10,IF(武魂!B555&gt;=25,6)),0),0))</f>
        <v>,"dpspro":100</v>
      </c>
      <c r="K555" s="32" t="str">
        <f t="shared" si="41"/>
        <v>"atk":300,"hp":5000,"undpspro":100,"pvpdpspro":50,"pvpundpspro":50,"dpspro":100</v>
      </c>
      <c r="L555" s="20" t="str">
        <f>IF(B555&gt;=50,VLOOKUP(A555,英雄数据表!A:L,11,FALSE),IF(B555&gt;=25,VLOOKUP(A555,英雄数据表!A:L,7,0),""))</f>
        <v>"1203602004"</v>
      </c>
      <c r="M555" s="20" t="str">
        <f>IFERROR(VLOOKUP(B555,属性中转表!$K$2:$O$21,5,FALSE),"")</f>
        <v/>
      </c>
      <c r="N555" s="20" t="str">
        <f>IF(B555=25,VLOOKUP(A555,英雄数据表!A:L,8,FALSE),IF(B555=50,VLOOKUP(A555,英雄数据表!A:L,12,0),""))</f>
        <v/>
      </c>
    </row>
    <row r="556" spans="1:14" x14ac:dyDescent="0.3">
      <c r="A556" s="20">
        <v>12036</v>
      </c>
      <c r="B556" s="21">
        <f t="shared" si="38"/>
        <v>55</v>
      </c>
      <c r="C556" s="21">
        <v>5</v>
      </c>
      <c r="D556" s="21">
        <f>VLOOKUP(A556,英雄数据表!A:D,4,0)</f>
        <v>1</v>
      </c>
      <c r="E556" s="20" t="str">
        <f>VLOOKUP(A556,英雄数据表!A:C,3,0)</f>
        <v>死魂魔晶</v>
      </c>
      <c r="F556" s="20">
        <f t="shared" si="39"/>
        <v>12036</v>
      </c>
      <c r="G556" s="20">
        <f t="shared" si="40"/>
        <v>12036</v>
      </c>
      <c r="H556" s="21" t="str">
        <f>VLOOKUP(B556,属性中转表!A:F,6,FALSE)</f>
        <v>"hp":210600,"atk":5850</v>
      </c>
      <c r="I556" s="20" t="str">
        <f>IF(VLOOKUP(B556,属性中转表!A:G,7,FALSE)=0,"",VLOOKUP(VLOOKUP(B556,属性中转表!A:G,7,FALSE),属性中转表!$K$2:$P$21,6,0))&amp;IF(VLOOKUP(B556,属性中转表!A:G,7,FALSE)&gt;=50,VLOOKUP(A556,英雄数据表!A:K,9,0),IF(VLOOKUP(B556,属性中转表!A:G,7,FALSE)&gt;=25,VLOOKUP(A556,英雄数据表!A:K,5,0),""))</f>
        <v>"atk":300,"hp":5000,"undpspro":150,"pvpdpspro":50,"pvpundpspro":50</v>
      </c>
      <c r="J556" s="20" t="str">
        <f>IF(I556="","",属性中转表!$I$1&amp;(IF(VLOOKUP(B556,属性中转表!A:G,7,FALSE)=0,0,VLOOKUP(VLOOKUP(B556,属性中转表!A:G,7,FALSE),属性中转表!$K$2:$P$21,4,0)))+IFERROR(VLOOKUP(A556,英雄数据表!A:K,IF(武魂!B556&gt;=50,10,IF(武魂!B556&gt;=25,6)),0),0))</f>
        <v>,"dpspro":100</v>
      </c>
      <c r="K556" s="32" t="str">
        <f t="shared" si="41"/>
        <v>"atk":300,"hp":5000,"undpspro":150,"pvpdpspro":50,"pvpundpspro":50,"dpspro":100</v>
      </c>
      <c r="L556" s="20" t="str">
        <f>IF(B556&gt;=50,VLOOKUP(A556,英雄数据表!A:L,11,FALSE),IF(B556&gt;=25,VLOOKUP(A556,英雄数据表!A:L,7,0),""))</f>
        <v>"1203602004"</v>
      </c>
      <c r="M556" s="20" t="str">
        <f>IFERROR(VLOOKUP(B556,属性中转表!$K$2:$O$21,5,FALSE),"")</f>
        <v>"undpspro":50</v>
      </c>
      <c r="N556" s="20" t="str">
        <f>IF(B556=25,VLOOKUP(A556,英雄数据表!A:L,8,FALSE),IF(B556=50,VLOOKUP(A556,英雄数据表!A:L,12,0),""))</f>
        <v/>
      </c>
    </row>
    <row r="557" spans="1:14" x14ac:dyDescent="0.3">
      <c r="A557" s="20">
        <v>12036</v>
      </c>
      <c r="B557" s="21">
        <f t="shared" si="38"/>
        <v>56</v>
      </c>
      <c r="C557" s="21">
        <v>5</v>
      </c>
      <c r="D557" s="21">
        <f>VLOOKUP(A557,英雄数据表!A:D,4,0)</f>
        <v>1</v>
      </c>
      <c r="E557" s="20" t="str">
        <f>VLOOKUP(A557,英雄数据表!A:C,3,0)</f>
        <v>死魂魔晶</v>
      </c>
      <c r="F557" s="20">
        <f t="shared" si="39"/>
        <v>12036</v>
      </c>
      <c r="G557" s="20">
        <f t="shared" si="40"/>
        <v>12036</v>
      </c>
      <c r="H557" s="21" t="str">
        <f>VLOOKUP(B557,属性中转表!A:F,6,FALSE)</f>
        <v>"hp":216000,"atk":6000</v>
      </c>
      <c r="I557" s="20" t="str">
        <f>IF(VLOOKUP(B557,属性中转表!A:G,7,FALSE)=0,"",VLOOKUP(VLOOKUP(B557,属性中转表!A:G,7,FALSE),属性中转表!$K$2:$P$21,6,0))&amp;IF(VLOOKUP(B557,属性中转表!A:G,7,FALSE)&gt;=50,VLOOKUP(A557,英雄数据表!A:K,9,0),IF(VLOOKUP(B557,属性中转表!A:G,7,FALSE)&gt;=25,VLOOKUP(A557,英雄数据表!A:K,5,0),""))</f>
        <v>"atk":300,"hp":5000,"undpspro":150,"pvpdpspro":50,"pvpundpspro":50</v>
      </c>
      <c r="J557" s="20" t="str">
        <f>IF(I557="","",属性中转表!$I$1&amp;(IF(VLOOKUP(B557,属性中转表!A:G,7,FALSE)=0,0,VLOOKUP(VLOOKUP(B557,属性中转表!A:G,7,FALSE),属性中转表!$K$2:$P$21,4,0)))+IFERROR(VLOOKUP(A557,英雄数据表!A:K,IF(武魂!B557&gt;=50,10,IF(武魂!B557&gt;=25,6)),0),0))</f>
        <v>,"dpspro":100</v>
      </c>
      <c r="K557" s="32" t="str">
        <f t="shared" si="41"/>
        <v>"atk":300,"hp":5000,"undpspro":150,"pvpdpspro":50,"pvpundpspro":50,"dpspro":100</v>
      </c>
      <c r="L557" s="20" t="str">
        <f>IF(B557&gt;=50,VLOOKUP(A557,英雄数据表!A:L,11,FALSE),IF(B557&gt;=25,VLOOKUP(A557,英雄数据表!A:L,7,0),""))</f>
        <v>"1203602004"</v>
      </c>
      <c r="M557" s="20" t="str">
        <f>IFERROR(VLOOKUP(B557,属性中转表!$K$2:$O$21,5,FALSE),"")</f>
        <v/>
      </c>
      <c r="N557" s="20" t="str">
        <f>IF(B557=25,VLOOKUP(A557,英雄数据表!A:L,8,FALSE),IF(B557=50,VLOOKUP(A557,英雄数据表!A:L,12,0),""))</f>
        <v/>
      </c>
    </row>
    <row r="558" spans="1:14" x14ac:dyDescent="0.3">
      <c r="A558" s="20">
        <v>12036</v>
      </c>
      <c r="B558" s="21">
        <f t="shared" si="38"/>
        <v>57</v>
      </c>
      <c r="C558" s="21">
        <v>5</v>
      </c>
      <c r="D558" s="21">
        <f>VLOOKUP(A558,英雄数据表!A:D,4,0)</f>
        <v>1</v>
      </c>
      <c r="E558" s="20" t="str">
        <f>VLOOKUP(A558,英雄数据表!A:C,3,0)</f>
        <v>死魂魔晶</v>
      </c>
      <c r="F558" s="20">
        <f t="shared" si="39"/>
        <v>12036</v>
      </c>
      <c r="G558" s="20">
        <f t="shared" si="40"/>
        <v>12036</v>
      </c>
      <c r="H558" s="21" t="str">
        <f>VLOOKUP(B558,属性中转表!A:F,6,FALSE)</f>
        <v>"hp":221400,"atk":6150</v>
      </c>
      <c r="I558" s="20" t="str">
        <f>IF(VLOOKUP(B558,属性中转表!A:G,7,FALSE)=0,"",VLOOKUP(VLOOKUP(B558,属性中转表!A:G,7,FALSE),属性中转表!$K$2:$P$21,6,0))&amp;IF(VLOOKUP(B558,属性中转表!A:G,7,FALSE)&gt;=50,VLOOKUP(A558,英雄数据表!A:K,9,0),IF(VLOOKUP(B558,属性中转表!A:G,7,FALSE)&gt;=25,VLOOKUP(A558,英雄数据表!A:K,5,0),""))</f>
        <v>"atk":300,"hp":5000,"undpspro":150,"pvpdpspro":50,"pvpundpspro":50</v>
      </c>
      <c r="J558" s="20" t="str">
        <f>IF(I558="","",属性中转表!$I$1&amp;(IF(VLOOKUP(B558,属性中转表!A:G,7,FALSE)=0,0,VLOOKUP(VLOOKUP(B558,属性中转表!A:G,7,FALSE),属性中转表!$K$2:$P$21,4,0)))+IFERROR(VLOOKUP(A558,英雄数据表!A:K,IF(武魂!B558&gt;=50,10,IF(武魂!B558&gt;=25,6)),0),0))</f>
        <v>,"dpspro":100</v>
      </c>
      <c r="K558" s="32" t="str">
        <f t="shared" si="41"/>
        <v>"atk":300,"hp":5000,"undpspro":150,"pvpdpspro":50,"pvpundpspro":50,"dpspro":100</v>
      </c>
      <c r="L558" s="20" t="str">
        <f>IF(B558&gt;=50,VLOOKUP(A558,英雄数据表!A:L,11,FALSE),IF(B558&gt;=25,VLOOKUP(A558,英雄数据表!A:L,7,0),""))</f>
        <v>"1203602004"</v>
      </c>
      <c r="M558" s="20" t="str">
        <f>IFERROR(VLOOKUP(B558,属性中转表!$K$2:$O$21,5,FALSE),"")</f>
        <v/>
      </c>
      <c r="N558" s="20" t="str">
        <f>IF(B558=25,VLOOKUP(A558,英雄数据表!A:L,8,FALSE),IF(B558=50,VLOOKUP(A558,英雄数据表!A:L,12,0),""))</f>
        <v/>
      </c>
    </row>
    <row r="559" spans="1:14" x14ac:dyDescent="0.3">
      <c r="A559" s="20">
        <v>12036</v>
      </c>
      <c r="B559" s="21">
        <f t="shared" si="38"/>
        <v>58</v>
      </c>
      <c r="C559" s="21">
        <v>5</v>
      </c>
      <c r="D559" s="21">
        <f>VLOOKUP(A559,英雄数据表!A:D,4,0)</f>
        <v>1</v>
      </c>
      <c r="E559" s="20" t="str">
        <f>VLOOKUP(A559,英雄数据表!A:C,3,0)</f>
        <v>死魂魔晶</v>
      </c>
      <c r="F559" s="20">
        <f t="shared" si="39"/>
        <v>12036</v>
      </c>
      <c r="G559" s="20">
        <f t="shared" si="40"/>
        <v>12036</v>
      </c>
      <c r="H559" s="21" t="str">
        <f>VLOOKUP(B559,属性中转表!A:F,6,FALSE)</f>
        <v>"hp":226800,"atk":6300</v>
      </c>
      <c r="I559" s="20" t="str">
        <f>IF(VLOOKUP(B559,属性中转表!A:G,7,FALSE)=0,"",VLOOKUP(VLOOKUP(B559,属性中转表!A:G,7,FALSE),属性中转表!$K$2:$P$21,6,0))&amp;IF(VLOOKUP(B559,属性中转表!A:G,7,FALSE)&gt;=50,VLOOKUP(A559,英雄数据表!A:K,9,0),IF(VLOOKUP(B559,属性中转表!A:G,7,FALSE)&gt;=25,VLOOKUP(A559,英雄数据表!A:K,5,0),""))</f>
        <v>"atk":300,"hp":5000,"undpspro":150,"pvpdpspro":50,"pvpundpspro":50</v>
      </c>
      <c r="J559" s="20" t="str">
        <f>IF(I559="","",属性中转表!$I$1&amp;(IF(VLOOKUP(B559,属性中转表!A:G,7,FALSE)=0,0,VLOOKUP(VLOOKUP(B559,属性中转表!A:G,7,FALSE),属性中转表!$K$2:$P$21,4,0)))+IFERROR(VLOOKUP(A559,英雄数据表!A:K,IF(武魂!B559&gt;=50,10,IF(武魂!B559&gt;=25,6)),0),0))</f>
        <v>,"dpspro":100</v>
      </c>
      <c r="K559" s="32" t="str">
        <f t="shared" si="41"/>
        <v>"atk":300,"hp":5000,"undpspro":150,"pvpdpspro":50,"pvpundpspro":50,"dpspro":100</v>
      </c>
      <c r="L559" s="20" t="str">
        <f>IF(B559&gt;=50,VLOOKUP(A559,英雄数据表!A:L,11,FALSE),IF(B559&gt;=25,VLOOKUP(A559,英雄数据表!A:L,7,0),""))</f>
        <v>"1203602004"</v>
      </c>
      <c r="M559" s="20" t="str">
        <f>IFERROR(VLOOKUP(B559,属性中转表!$K$2:$O$21,5,FALSE),"")</f>
        <v/>
      </c>
      <c r="N559" s="20" t="str">
        <f>IF(B559=25,VLOOKUP(A559,英雄数据表!A:L,8,FALSE),IF(B559=50,VLOOKUP(A559,英雄数据表!A:L,12,0),""))</f>
        <v/>
      </c>
    </row>
    <row r="560" spans="1:14" x14ac:dyDescent="0.3">
      <c r="A560" s="20">
        <v>12036</v>
      </c>
      <c r="B560" s="21">
        <f t="shared" si="38"/>
        <v>59</v>
      </c>
      <c r="C560" s="21">
        <v>5</v>
      </c>
      <c r="D560" s="21">
        <f>VLOOKUP(A560,英雄数据表!A:D,4,0)</f>
        <v>1</v>
      </c>
      <c r="E560" s="20" t="str">
        <f>VLOOKUP(A560,英雄数据表!A:C,3,0)</f>
        <v>死魂魔晶</v>
      </c>
      <c r="F560" s="20">
        <f t="shared" si="39"/>
        <v>12036</v>
      </c>
      <c r="G560" s="20">
        <f t="shared" si="40"/>
        <v>12036</v>
      </c>
      <c r="H560" s="21" t="str">
        <f>VLOOKUP(B560,属性中转表!A:F,6,FALSE)</f>
        <v>"hp":232200,"atk":6450</v>
      </c>
      <c r="I560" s="20" t="str">
        <f>IF(VLOOKUP(B560,属性中转表!A:G,7,FALSE)=0,"",VLOOKUP(VLOOKUP(B560,属性中转表!A:G,7,FALSE),属性中转表!$K$2:$P$21,6,0))&amp;IF(VLOOKUP(B560,属性中转表!A:G,7,FALSE)&gt;=50,VLOOKUP(A560,英雄数据表!A:K,9,0),IF(VLOOKUP(B560,属性中转表!A:G,7,FALSE)&gt;=25,VLOOKUP(A560,英雄数据表!A:K,5,0),""))</f>
        <v>"atk":300,"hp":5000,"undpspro":150,"pvpdpspro":50,"pvpundpspro":50</v>
      </c>
      <c r="J560" s="20" t="str">
        <f>IF(I560="","",属性中转表!$I$1&amp;(IF(VLOOKUP(B560,属性中转表!A:G,7,FALSE)=0,0,VLOOKUP(VLOOKUP(B560,属性中转表!A:G,7,FALSE),属性中转表!$K$2:$P$21,4,0)))+IFERROR(VLOOKUP(A560,英雄数据表!A:K,IF(武魂!B560&gt;=50,10,IF(武魂!B560&gt;=25,6)),0),0))</f>
        <v>,"dpspro":100</v>
      </c>
      <c r="K560" s="32" t="str">
        <f t="shared" si="41"/>
        <v>"atk":300,"hp":5000,"undpspro":150,"pvpdpspro":50,"pvpundpspro":50,"dpspro":100</v>
      </c>
      <c r="L560" s="20" t="str">
        <f>IF(B560&gt;=50,VLOOKUP(A560,英雄数据表!A:L,11,FALSE),IF(B560&gt;=25,VLOOKUP(A560,英雄数据表!A:L,7,0),""))</f>
        <v>"1203602004"</v>
      </c>
      <c r="M560" s="20" t="str">
        <f>IFERROR(VLOOKUP(B560,属性中转表!$K$2:$O$21,5,FALSE),"")</f>
        <v/>
      </c>
      <c r="N560" s="20" t="str">
        <f>IF(B560=25,VLOOKUP(A560,英雄数据表!A:L,8,FALSE),IF(B560=50,VLOOKUP(A560,英雄数据表!A:L,12,0),""))</f>
        <v/>
      </c>
    </row>
    <row r="561" spans="1:14" x14ac:dyDescent="0.3">
      <c r="A561" s="20">
        <v>12036</v>
      </c>
      <c r="B561" s="21">
        <f t="shared" si="38"/>
        <v>60</v>
      </c>
      <c r="C561" s="21">
        <v>5</v>
      </c>
      <c r="D561" s="21">
        <f>VLOOKUP(A561,英雄数据表!A:D,4,0)</f>
        <v>1</v>
      </c>
      <c r="E561" s="20" t="str">
        <f>VLOOKUP(A561,英雄数据表!A:C,3,0)</f>
        <v>死魂魔晶</v>
      </c>
      <c r="F561" s="20">
        <f t="shared" si="39"/>
        <v>12036</v>
      </c>
      <c r="G561" s="20">
        <f t="shared" si="40"/>
        <v>12036</v>
      </c>
      <c r="H561" s="21" t="str">
        <f>VLOOKUP(B561,属性中转表!A:F,6,FALSE)</f>
        <v>"hp":237600,"atk":6600</v>
      </c>
      <c r="I561" s="20" t="str">
        <f>IF(VLOOKUP(B561,属性中转表!A:G,7,FALSE)=0,"",VLOOKUP(VLOOKUP(B561,属性中转表!A:G,7,FALSE),属性中转表!$K$2:$P$21,6,0))&amp;IF(VLOOKUP(B561,属性中转表!A:G,7,FALSE)&gt;=50,VLOOKUP(A561,英雄数据表!A:K,9,0),IF(VLOOKUP(B561,属性中转表!A:G,7,FALSE)&gt;=25,VLOOKUP(A561,英雄数据表!A:K,5,0),""))</f>
        <v>"atk":300,"hp":5000,"undpspro":150,"pvpdpspro":50,"pvpundpspro":50</v>
      </c>
      <c r="J561" s="20" t="str">
        <f>IF(I561="","",属性中转表!$I$1&amp;(IF(VLOOKUP(B561,属性中转表!A:G,7,FALSE)=0,0,VLOOKUP(VLOOKUP(B561,属性中转表!A:G,7,FALSE),属性中转表!$K$2:$P$21,4,0)))+IFERROR(VLOOKUP(A561,英雄数据表!A:K,IF(武魂!B561&gt;=50,10,IF(武魂!B561&gt;=25,6)),0),0))</f>
        <v>,"dpspro":150</v>
      </c>
      <c r="K561" s="32" t="str">
        <f t="shared" si="41"/>
        <v>"atk":300,"hp":5000,"undpspro":150,"pvpdpspro":50,"pvpundpspro":50,"dpspro":150</v>
      </c>
      <c r="L561" s="20" t="str">
        <f>IF(B561&gt;=50,VLOOKUP(A561,英雄数据表!A:L,11,FALSE),IF(B561&gt;=25,VLOOKUP(A561,英雄数据表!A:L,7,0),""))</f>
        <v>"1203602004"</v>
      </c>
      <c r="M561" s="20" t="str">
        <f>IFERROR(VLOOKUP(B561,属性中转表!$K$2:$O$21,5,FALSE),"")</f>
        <v>"dpspro":50</v>
      </c>
      <c r="N561" s="20" t="str">
        <f>IF(B561=25,VLOOKUP(A561,英雄数据表!A:L,8,FALSE),IF(B561=50,VLOOKUP(A561,英雄数据表!A:L,12,0),""))</f>
        <v/>
      </c>
    </row>
    <row r="562" spans="1:14" x14ac:dyDescent="0.3">
      <c r="A562" s="20">
        <v>12036</v>
      </c>
      <c r="B562" s="21">
        <f t="shared" si="38"/>
        <v>61</v>
      </c>
      <c r="C562" s="21">
        <v>5</v>
      </c>
      <c r="D562" s="21">
        <f>VLOOKUP(A562,英雄数据表!A:D,4,0)</f>
        <v>1</v>
      </c>
      <c r="E562" s="20" t="str">
        <f>VLOOKUP(A562,英雄数据表!A:C,3,0)</f>
        <v>死魂魔晶</v>
      </c>
      <c r="F562" s="20">
        <f t="shared" si="39"/>
        <v>12036</v>
      </c>
      <c r="G562" s="20">
        <f t="shared" si="40"/>
        <v>12036</v>
      </c>
      <c r="H562" s="21" t="str">
        <f>VLOOKUP(B562,属性中转表!A:F,6,FALSE)</f>
        <v>"hp":243000,"atk":6750</v>
      </c>
      <c r="I562" s="20" t="str">
        <f>IF(VLOOKUP(B562,属性中转表!A:G,7,FALSE)=0,"",VLOOKUP(VLOOKUP(B562,属性中转表!A:G,7,FALSE),属性中转表!$K$2:$P$21,6,0))&amp;IF(VLOOKUP(B562,属性中转表!A:G,7,FALSE)&gt;=50,VLOOKUP(A562,英雄数据表!A:K,9,0),IF(VLOOKUP(B562,属性中转表!A:G,7,FALSE)&gt;=25,VLOOKUP(A562,英雄数据表!A:K,5,0),""))</f>
        <v>"atk":300,"hp":5000,"undpspro":150,"pvpdpspro":50,"pvpundpspro":50</v>
      </c>
      <c r="J562" s="20" t="str">
        <f>IF(I562="","",属性中转表!$I$1&amp;(IF(VLOOKUP(B562,属性中转表!A:G,7,FALSE)=0,0,VLOOKUP(VLOOKUP(B562,属性中转表!A:G,7,FALSE),属性中转表!$K$2:$P$21,4,0)))+IFERROR(VLOOKUP(A562,英雄数据表!A:K,IF(武魂!B562&gt;=50,10,IF(武魂!B562&gt;=25,6)),0),0))</f>
        <v>,"dpspro":150</v>
      </c>
      <c r="K562" s="32" t="str">
        <f t="shared" si="41"/>
        <v>"atk":300,"hp":5000,"undpspro":150,"pvpdpspro":50,"pvpundpspro":50,"dpspro":150</v>
      </c>
      <c r="L562" s="20" t="str">
        <f>IF(B562&gt;=50,VLOOKUP(A562,英雄数据表!A:L,11,FALSE),IF(B562&gt;=25,VLOOKUP(A562,英雄数据表!A:L,7,0),""))</f>
        <v>"1203602004"</v>
      </c>
      <c r="M562" s="20" t="str">
        <f>IFERROR(VLOOKUP(B562,属性中转表!$K$2:$O$21,5,FALSE),"")</f>
        <v/>
      </c>
      <c r="N562" s="20" t="str">
        <f>IF(B562=25,VLOOKUP(A562,英雄数据表!A:L,8,FALSE),IF(B562=50,VLOOKUP(A562,英雄数据表!A:L,12,0),""))</f>
        <v/>
      </c>
    </row>
    <row r="563" spans="1:14" x14ac:dyDescent="0.3">
      <c r="A563" s="20">
        <v>12036</v>
      </c>
      <c r="B563" s="21">
        <f t="shared" si="38"/>
        <v>62</v>
      </c>
      <c r="C563" s="21">
        <v>5</v>
      </c>
      <c r="D563" s="21">
        <f>VLOOKUP(A563,英雄数据表!A:D,4,0)</f>
        <v>1</v>
      </c>
      <c r="E563" s="20" t="str">
        <f>VLOOKUP(A563,英雄数据表!A:C,3,0)</f>
        <v>死魂魔晶</v>
      </c>
      <c r="F563" s="20">
        <f t="shared" si="39"/>
        <v>12036</v>
      </c>
      <c r="G563" s="20">
        <f t="shared" si="40"/>
        <v>12036</v>
      </c>
      <c r="H563" s="21" t="str">
        <f>VLOOKUP(B563,属性中转表!A:F,6,FALSE)</f>
        <v>"hp":248400,"atk":6900</v>
      </c>
      <c r="I563" s="20" t="str">
        <f>IF(VLOOKUP(B563,属性中转表!A:G,7,FALSE)=0,"",VLOOKUP(VLOOKUP(B563,属性中转表!A:G,7,FALSE),属性中转表!$K$2:$P$21,6,0))&amp;IF(VLOOKUP(B563,属性中转表!A:G,7,FALSE)&gt;=50,VLOOKUP(A563,英雄数据表!A:K,9,0),IF(VLOOKUP(B563,属性中转表!A:G,7,FALSE)&gt;=25,VLOOKUP(A563,英雄数据表!A:K,5,0),""))</f>
        <v>"atk":300,"hp":5000,"undpspro":150,"pvpdpspro":50,"pvpundpspro":50</v>
      </c>
      <c r="J563" s="20" t="str">
        <f>IF(I563="","",属性中转表!$I$1&amp;(IF(VLOOKUP(B563,属性中转表!A:G,7,FALSE)=0,0,VLOOKUP(VLOOKUP(B563,属性中转表!A:G,7,FALSE),属性中转表!$K$2:$P$21,4,0)))+IFERROR(VLOOKUP(A563,英雄数据表!A:K,IF(武魂!B563&gt;=50,10,IF(武魂!B563&gt;=25,6)),0),0))</f>
        <v>,"dpspro":150</v>
      </c>
      <c r="K563" s="32" t="str">
        <f t="shared" si="41"/>
        <v>"atk":300,"hp":5000,"undpspro":150,"pvpdpspro":50,"pvpundpspro":50,"dpspro":150</v>
      </c>
      <c r="L563" s="20" t="str">
        <f>IF(B563&gt;=50,VLOOKUP(A563,英雄数据表!A:L,11,FALSE),IF(B563&gt;=25,VLOOKUP(A563,英雄数据表!A:L,7,0),""))</f>
        <v>"1203602004"</v>
      </c>
      <c r="M563" s="20" t="str">
        <f>IFERROR(VLOOKUP(B563,属性中转表!$K$2:$O$21,5,FALSE),"")</f>
        <v/>
      </c>
      <c r="N563" s="20" t="str">
        <f>IF(B563=25,VLOOKUP(A563,英雄数据表!A:L,8,FALSE),IF(B563=50,VLOOKUP(A563,英雄数据表!A:L,12,0),""))</f>
        <v/>
      </c>
    </row>
    <row r="564" spans="1:14" x14ac:dyDescent="0.3">
      <c r="A564" s="20">
        <v>12036</v>
      </c>
      <c r="B564" s="21">
        <f t="shared" si="38"/>
        <v>63</v>
      </c>
      <c r="C564" s="21">
        <v>5</v>
      </c>
      <c r="D564" s="21">
        <f>VLOOKUP(A564,英雄数据表!A:D,4,0)</f>
        <v>1</v>
      </c>
      <c r="E564" s="20" t="str">
        <f>VLOOKUP(A564,英雄数据表!A:C,3,0)</f>
        <v>死魂魔晶</v>
      </c>
      <c r="F564" s="20">
        <f t="shared" si="39"/>
        <v>12036</v>
      </c>
      <c r="G564" s="20">
        <f t="shared" si="40"/>
        <v>12036</v>
      </c>
      <c r="H564" s="21" t="str">
        <f>VLOOKUP(B564,属性中转表!A:F,6,FALSE)</f>
        <v>"hp":253800,"atk":7050</v>
      </c>
      <c r="I564" s="20" t="str">
        <f>IF(VLOOKUP(B564,属性中转表!A:G,7,FALSE)=0,"",VLOOKUP(VLOOKUP(B564,属性中转表!A:G,7,FALSE),属性中转表!$K$2:$P$21,6,0))&amp;IF(VLOOKUP(B564,属性中转表!A:G,7,FALSE)&gt;=50,VLOOKUP(A564,英雄数据表!A:K,9,0),IF(VLOOKUP(B564,属性中转表!A:G,7,FALSE)&gt;=25,VLOOKUP(A564,英雄数据表!A:K,5,0),""))</f>
        <v>"atk":300,"hp":5000,"undpspro":150,"pvpdpspro":50,"pvpundpspro":50</v>
      </c>
      <c r="J564" s="20" t="str">
        <f>IF(I564="","",属性中转表!$I$1&amp;(IF(VLOOKUP(B564,属性中转表!A:G,7,FALSE)=0,0,VLOOKUP(VLOOKUP(B564,属性中转表!A:G,7,FALSE),属性中转表!$K$2:$P$21,4,0)))+IFERROR(VLOOKUP(A564,英雄数据表!A:K,IF(武魂!B564&gt;=50,10,IF(武魂!B564&gt;=25,6)),0),0))</f>
        <v>,"dpspro":150</v>
      </c>
      <c r="K564" s="32" t="str">
        <f t="shared" si="41"/>
        <v>"atk":300,"hp":5000,"undpspro":150,"pvpdpspro":50,"pvpundpspro":50,"dpspro":150</v>
      </c>
      <c r="L564" s="20" t="str">
        <f>IF(B564&gt;=50,VLOOKUP(A564,英雄数据表!A:L,11,FALSE),IF(B564&gt;=25,VLOOKUP(A564,英雄数据表!A:L,7,0),""))</f>
        <v>"1203602004"</v>
      </c>
      <c r="M564" s="20" t="str">
        <f>IFERROR(VLOOKUP(B564,属性中转表!$K$2:$O$21,5,FALSE),"")</f>
        <v/>
      </c>
      <c r="N564" s="20" t="str">
        <f>IF(B564=25,VLOOKUP(A564,英雄数据表!A:L,8,FALSE),IF(B564=50,VLOOKUP(A564,英雄数据表!A:L,12,0),""))</f>
        <v/>
      </c>
    </row>
    <row r="565" spans="1:14" x14ac:dyDescent="0.3">
      <c r="A565" s="20">
        <v>12036</v>
      </c>
      <c r="B565" s="21">
        <f t="shared" si="38"/>
        <v>64</v>
      </c>
      <c r="C565" s="21">
        <v>5</v>
      </c>
      <c r="D565" s="21">
        <f>VLOOKUP(A565,英雄数据表!A:D,4,0)</f>
        <v>1</v>
      </c>
      <c r="E565" s="20" t="str">
        <f>VLOOKUP(A565,英雄数据表!A:C,3,0)</f>
        <v>死魂魔晶</v>
      </c>
      <c r="F565" s="20">
        <f t="shared" si="39"/>
        <v>12036</v>
      </c>
      <c r="G565" s="20">
        <f t="shared" si="40"/>
        <v>12036</v>
      </c>
      <c r="H565" s="21" t="str">
        <f>VLOOKUP(B565,属性中转表!A:F,6,FALSE)</f>
        <v>"hp":259200,"atk":7200</v>
      </c>
      <c r="I565" s="20" t="str">
        <f>IF(VLOOKUP(B565,属性中转表!A:G,7,FALSE)=0,"",VLOOKUP(VLOOKUP(B565,属性中转表!A:G,7,FALSE),属性中转表!$K$2:$P$21,6,0))&amp;IF(VLOOKUP(B565,属性中转表!A:G,7,FALSE)&gt;=50,VLOOKUP(A565,英雄数据表!A:K,9,0),IF(VLOOKUP(B565,属性中转表!A:G,7,FALSE)&gt;=25,VLOOKUP(A565,英雄数据表!A:K,5,0),""))</f>
        <v>"atk":300,"hp":5000,"undpspro":150,"pvpdpspro":50,"pvpundpspro":50</v>
      </c>
      <c r="J565" s="20" t="str">
        <f>IF(I565="","",属性中转表!$I$1&amp;(IF(VLOOKUP(B565,属性中转表!A:G,7,FALSE)=0,0,VLOOKUP(VLOOKUP(B565,属性中转表!A:G,7,FALSE),属性中转表!$K$2:$P$21,4,0)))+IFERROR(VLOOKUP(A565,英雄数据表!A:K,IF(武魂!B565&gt;=50,10,IF(武魂!B565&gt;=25,6)),0),0))</f>
        <v>,"dpspro":150</v>
      </c>
      <c r="K565" s="32" t="str">
        <f t="shared" si="41"/>
        <v>"atk":300,"hp":5000,"undpspro":150,"pvpdpspro":50,"pvpundpspro":50,"dpspro":150</v>
      </c>
      <c r="L565" s="20" t="str">
        <f>IF(B565&gt;=50,VLOOKUP(A565,英雄数据表!A:L,11,FALSE),IF(B565&gt;=25,VLOOKUP(A565,英雄数据表!A:L,7,0),""))</f>
        <v>"1203602004"</v>
      </c>
      <c r="M565" s="20" t="str">
        <f>IFERROR(VLOOKUP(B565,属性中转表!$K$2:$O$21,5,FALSE),"")</f>
        <v/>
      </c>
      <c r="N565" s="20" t="str">
        <f>IF(B565=25,VLOOKUP(A565,英雄数据表!A:L,8,FALSE),IF(B565=50,VLOOKUP(A565,英雄数据表!A:L,12,0),""))</f>
        <v/>
      </c>
    </row>
    <row r="566" spans="1:14" x14ac:dyDescent="0.3">
      <c r="A566" s="20">
        <v>12036</v>
      </c>
      <c r="B566" s="21">
        <f t="shared" si="38"/>
        <v>65</v>
      </c>
      <c r="C566" s="21">
        <v>5</v>
      </c>
      <c r="D566" s="21">
        <f>VLOOKUP(A566,英雄数据表!A:D,4,0)</f>
        <v>1</v>
      </c>
      <c r="E566" s="20" t="str">
        <f>VLOOKUP(A566,英雄数据表!A:C,3,0)</f>
        <v>死魂魔晶</v>
      </c>
      <c r="F566" s="20">
        <f t="shared" si="39"/>
        <v>12036</v>
      </c>
      <c r="G566" s="20">
        <f t="shared" si="40"/>
        <v>12036</v>
      </c>
      <c r="H566" s="21" t="str">
        <f>VLOOKUP(B566,属性中转表!A:F,6,FALSE)</f>
        <v>"hp":264600,"atk":7350</v>
      </c>
      <c r="I566" s="20" t="str">
        <f>IF(VLOOKUP(B566,属性中转表!A:G,7,FALSE)=0,"",VLOOKUP(VLOOKUP(B566,属性中转表!A:G,7,FALSE),属性中转表!$K$2:$P$21,6,0))&amp;IF(VLOOKUP(B566,属性中转表!A:G,7,FALSE)&gt;=50,VLOOKUP(A566,英雄数据表!A:K,9,0),IF(VLOOKUP(B566,属性中转表!A:G,7,FALSE)&gt;=25,VLOOKUP(A566,英雄数据表!A:K,5,0),""))</f>
        <v>"atk":300,"hp":5000,"undpspro":150,"pvpdpspro":100,"pvpundpspro":50</v>
      </c>
      <c r="J566" s="20" t="str">
        <f>IF(I566="","",属性中转表!$I$1&amp;(IF(VLOOKUP(B566,属性中转表!A:G,7,FALSE)=0,0,VLOOKUP(VLOOKUP(B566,属性中转表!A:G,7,FALSE),属性中转表!$K$2:$P$21,4,0)))+IFERROR(VLOOKUP(A566,英雄数据表!A:K,IF(武魂!B566&gt;=50,10,IF(武魂!B566&gt;=25,6)),0),0))</f>
        <v>,"dpspro":150</v>
      </c>
      <c r="K566" s="32" t="str">
        <f t="shared" si="41"/>
        <v>"atk":300,"hp":5000,"undpspro":150,"pvpdpspro":100,"pvpundpspro":50,"dpspro":150</v>
      </c>
      <c r="L566" s="20" t="str">
        <f>IF(B566&gt;=50,VLOOKUP(A566,英雄数据表!A:L,11,FALSE),IF(B566&gt;=25,VLOOKUP(A566,英雄数据表!A:L,7,0),""))</f>
        <v>"1203602004"</v>
      </c>
      <c r="M566" s="20" t="str">
        <f>IFERROR(VLOOKUP(B566,属性中转表!$K$2:$O$21,5,FALSE),"")</f>
        <v>"pvpdpspro":50</v>
      </c>
      <c r="N566" s="20" t="str">
        <f>IF(B566=25,VLOOKUP(A566,英雄数据表!A:L,8,FALSE),IF(B566=50,VLOOKUP(A566,英雄数据表!A:L,12,0),""))</f>
        <v/>
      </c>
    </row>
    <row r="567" spans="1:14" x14ac:dyDescent="0.3">
      <c r="A567" s="20">
        <v>12036</v>
      </c>
      <c r="B567" s="21">
        <f t="shared" si="38"/>
        <v>66</v>
      </c>
      <c r="C567" s="21">
        <v>5</v>
      </c>
      <c r="D567" s="21">
        <f>VLOOKUP(A567,英雄数据表!A:D,4,0)</f>
        <v>1</v>
      </c>
      <c r="E567" s="20" t="str">
        <f>VLOOKUP(A567,英雄数据表!A:C,3,0)</f>
        <v>死魂魔晶</v>
      </c>
      <c r="F567" s="20">
        <f t="shared" si="39"/>
        <v>12036</v>
      </c>
      <c r="G567" s="20">
        <f t="shared" si="40"/>
        <v>12036</v>
      </c>
      <c r="H567" s="21" t="str">
        <f>VLOOKUP(B567,属性中转表!A:F,6,FALSE)</f>
        <v>"hp":270000,"atk":7500</v>
      </c>
      <c r="I567" s="20" t="str">
        <f>IF(VLOOKUP(B567,属性中转表!A:G,7,FALSE)=0,"",VLOOKUP(VLOOKUP(B567,属性中转表!A:G,7,FALSE),属性中转表!$K$2:$P$21,6,0))&amp;IF(VLOOKUP(B567,属性中转表!A:G,7,FALSE)&gt;=50,VLOOKUP(A567,英雄数据表!A:K,9,0),IF(VLOOKUP(B567,属性中转表!A:G,7,FALSE)&gt;=25,VLOOKUP(A567,英雄数据表!A:K,5,0),""))</f>
        <v>"atk":300,"hp":5000,"undpspro":150,"pvpdpspro":100,"pvpundpspro":50</v>
      </c>
      <c r="J567" s="20" t="str">
        <f>IF(I567="","",属性中转表!$I$1&amp;(IF(VLOOKUP(B567,属性中转表!A:G,7,FALSE)=0,0,VLOOKUP(VLOOKUP(B567,属性中转表!A:G,7,FALSE),属性中转表!$K$2:$P$21,4,0)))+IFERROR(VLOOKUP(A567,英雄数据表!A:K,IF(武魂!B567&gt;=50,10,IF(武魂!B567&gt;=25,6)),0),0))</f>
        <v>,"dpspro":150</v>
      </c>
      <c r="K567" s="32" t="str">
        <f t="shared" si="41"/>
        <v>"atk":300,"hp":5000,"undpspro":150,"pvpdpspro":100,"pvpundpspro":50,"dpspro":150</v>
      </c>
      <c r="L567" s="20" t="str">
        <f>IF(B567&gt;=50,VLOOKUP(A567,英雄数据表!A:L,11,FALSE),IF(B567&gt;=25,VLOOKUP(A567,英雄数据表!A:L,7,0),""))</f>
        <v>"1203602004"</v>
      </c>
      <c r="M567" s="20" t="str">
        <f>IFERROR(VLOOKUP(B567,属性中转表!$K$2:$O$21,5,FALSE),"")</f>
        <v/>
      </c>
      <c r="N567" s="20" t="str">
        <f>IF(B567=25,VLOOKUP(A567,英雄数据表!A:L,8,FALSE),IF(B567=50,VLOOKUP(A567,英雄数据表!A:L,12,0),""))</f>
        <v/>
      </c>
    </row>
    <row r="568" spans="1:14" x14ac:dyDescent="0.3">
      <c r="A568" s="20">
        <v>12036</v>
      </c>
      <c r="B568" s="21">
        <f t="shared" si="38"/>
        <v>67</v>
      </c>
      <c r="C568" s="21">
        <v>5</v>
      </c>
      <c r="D568" s="21">
        <f>VLOOKUP(A568,英雄数据表!A:D,4,0)</f>
        <v>1</v>
      </c>
      <c r="E568" s="20" t="str">
        <f>VLOOKUP(A568,英雄数据表!A:C,3,0)</f>
        <v>死魂魔晶</v>
      </c>
      <c r="F568" s="20">
        <f t="shared" si="39"/>
        <v>12036</v>
      </c>
      <c r="G568" s="20">
        <f t="shared" si="40"/>
        <v>12036</v>
      </c>
      <c r="H568" s="21" t="str">
        <f>VLOOKUP(B568,属性中转表!A:F,6,FALSE)</f>
        <v>"hp":275400,"atk":7650</v>
      </c>
      <c r="I568" s="20" t="str">
        <f>IF(VLOOKUP(B568,属性中转表!A:G,7,FALSE)=0,"",VLOOKUP(VLOOKUP(B568,属性中转表!A:G,7,FALSE),属性中转表!$K$2:$P$21,6,0))&amp;IF(VLOOKUP(B568,属性中转表!A:G,7,FALSE)&gt;=50,VLOOKUP(A568,英雄数据表!A:K,9,0),IF(VLOOKUP(B568,属性中转表!A:G,7,FALSE)&gt;=25,VLOOKUP(A568,英雄数据表!A:K,5,0),""))</f>
        <v>"atk":300,"hp":5000,"undpspro":150,"pvpdpspro":100,"pvpundpspro":50</v>
      </c>
      <c r="J568" s="20" t="str">
        <f>IF(I568="","",属性中转表!$I$1&amp;(IF(VLOOKUP(B568,属性中转表!A:G,7,FALSE)=0,0,VLOOKUP(VLOOKUP(B568,属性中转表!A:G,7,FALSE),属性中转表!$K$2:$P$21,4,0)))+IFERROR(VLOOKUP(A568,英雄数据表!A:K,IF(武魂!B568&gt;=50,10,IF(武魂!B568&gt;=25,6)),0),0))</f>
        <v>,"dpspro":150</v>
      </c>
      <c r="K568" s="32" t="str">
        <f t="shared" si="41"/>
        <v>"atk":300,"hp":5000,"undpspro":150,"pvpdpspro":100,"pvpundpspro":50,"dpspro":150</v>
      </c>
      <c r="L568" s="20" t="str">
        <f>IF(B568&gt;=50,VLOOKUP(A568,英雄数据表!A:L,11,FALSE),IF(B568&gt;=25,VLOOKUP(A568,英雄数据表!A:L,7,0),""))</f>
        <v>"1203602004"</v>
      </c>
      <c r="M568" s="20" t="str">
        <f>IFERROR(VLOOKUP(B568,属性中转表!$K$2:$O$21,5,FALSE),"")</f>
        <v/>
      </c>
      <c r="N568" s="20" t="str">
        <f>IF(B568=25,VLOOKUP(A568,英雄数据表!A:L,8,FALSE),IF(B568=50,VLOOKUP(A568,英雄数据表!A:L,12,0),""))</f>
        <v/>
      </c>
    </row>
    <row r="569" spans="1:14" x14ac:dyDescent="0.3">
      <c r="A569" s="20">
        <v>12036</v>
      </c>
      <c r="B569" s="21">
        <f t="shared" si="38"/>
        <v>68</v>
      </c>
      <c r="C569" s="21">
        <v>5</v>
      </c>
      <c r="D569" s="21">
        <f>VLOOKUP(A569,英雄数据表!A:D,4,0)</f>
        <v>1</v>
      </c>
      <c r="E569" s="20" t="str">
        <f>VLOOKUP(A569,英雄数据表!A:C,3,0)</f>
        <v>死魂魔晶</v>
      </c>
      <c r="F569" s="20">
        <f t="shared" si="39"/>
        <v>12036</v>
      </c>
      <c r="G569" s="20">
        <f t="shared" si="40"/>
        <v>12036</v>
      </c>
      <c r="H569" s="21" t="str">
        <f>VLOOKUP(B569,属性中转表!A:F,6,FALSE)</f>
        <v>"hp":280800,"atk":7800</v>
      </c>
      <c r="I569" s="20" t="str">
        <f>IF(VLOOKUP(B569,属性中转表!A:G,7,FALSE)=0,"",VLOOKUP(VLOOKUP(B569,属性中转表!A:G,7,FALSE),属性中转表!$K$2:$P$21,6,0))&amp;IF(VLOOKUP(B569,属性中转表!A:G,7,FALSE)&gt;=50,VLOOKUP(A569,英雄数据表!A:K,9,0),IF(VLOOKUP(B569,属性中转表!A:G,7,FALSE)&gt;=25,VLOOKUP(A569,英雄数据表!A:K,5,0),""))</f>
        <v>"atk":300,"hp":5000,"undpspro":150,"pvpdpspro":100,"pvpundpspro":50</v>
      </c>
      <c r="J569" s="20" t="str">
        <f>IF(I569="","",属性中转表!$I$1&amp;(IF(VLOOKUP(B569,属性中转表!A:G,7,FALSE)=0,0,VLOOKUP(VLOOKUP(B569,属性中转表!A:G,7,FALSE),属性中转表!$K$2:$P$21,4,0)))+IFERROR(VLOOKUP(A569,英雄数据表!A:K,IF(武魂!B569&gt;=50,10,IF(武魂!B569&gt;=25,6)),0),0))</f>
        <v>,"dpspro":150</v>
      </c>
      <c r="K569" s="32" t="str">
        <f t="shared" si="41"/>
        <v>"atk":300,"hp":5000,"undpspro":150,"pvpdpspro":100,"pvpundpspro":50,"dpspro":150</v>
      </c>
      <c r="L569" s="20" t="str">
        <f>IF(B569&gt;=50,VLOOKUP(A569,英雄数据表!A:L,11,FALSE),IF(B569&gt;=25,VLOOKUP(A569,英雄数据表!A:L,7,0),""))</f>
        <v>"1203602004"</v>
      </c>
      <c r="M569" s="20" t="str">
        <f>IFERROR(VLOOKUP(B569,属性中转表!$K$2:$O$21,5,FALSE),"")</f>
        <v/>
      </c>
      <c r="N569" s="20" t="str">
        <f>IF(B569=25,VLOOKUP(A569,英雄数据表!A:L,8,FALSE),IF(B569=50,VLOOKUP(A569,英雄数据表!A:L,12,0),""))</f>
        <v/>
      </c>
    </row>
    <row r="570" spans="1:14" x14ac:dyDescent="0.3">
      <c r="A570" s="20">
        <v>12036</v>
      </c>
      <c r="B570" s="21">
        <f t="shared" si="38"/>
        <v>69</v>
      </c>
      <c r="C570" s="21">
        <v>5</v>
      </c>
      <c r="D570" s="21">
        <f>VLOOKUP(A570,英雄数据表!A:D,4,0)</f>
        <v>1</v>
      </c>
      <c r="E570" s="20" t="str">
        <f>VLOOKUP(A570,英雄数据表!A:C,3,0)</f>
        <v>死魂魔晶</v>
      </c>
      <c r="F570" s="20">
        <f t="shared" si="39"/>
        <v>12036</v>
      </c>
      <c r="G570" s="20">
        <f t="shared" si="40"/>
        <v>12036</v>
      </c>
      <c r="H570" s="21" t="str">
        <f>VLOOKUP(B570,属性中转表!A:F,6,FALSE)</f>
        <v>"hp":286200,"atk":7950</v>
      </c>
      <c r="I570" s="20" t="str">
        <f>IF(VLOOKUP(B570,属性中转表!A:G,7,FALSE)=0,"",VLOOKUP(VLOOKUP(B570,属性中转表!A:G,7,FALSE),属性中转表!$K$2:$P$21,6,0))&amp;IF(VLOOKUP(B570,属性中转表!A:G,7,FALSE)&gt;=50,VLOOKUP(A570,英雄数据表!A:K,9,0),IF(VLOOKUP(B570,属性中转表!A:G,7,FALSE)&gt;=25,VLOOKUP(A570,英雄数据表!A:K,5,0),""))</f>
        <v>"atk":300,"hp":5000,"undpspro":150,"pvpdpspro":100,"pvpundpspro":50</v>
      </c>
      <c r="J570" s="20" t="str">
        <f>IF(I570="","",属性中转表!$I$1&amp;(IF(VLOOKUP(B570,属性中转表!A:G,7,FALSE)=0,0,VLOOKUP(VLOOKUP(B570,属性中转表!A:G,7,FALSE),属性中转表!$K$2:$P$21,4,0)))+IFERROR(VLOOKUP(A570,英雄数据表!A:K,IF(武魂!B570&gt;=50,10,IF(武魂!B570&gt;=25,6)),0),0))</f>
        <v>,"dpspro":150</v>
      </c>
      <c r="K570" s="32" t="str">
        <f t="shared" si="41"/>
        <v>"atk":300,"hp":5000,"undpspro":150,"pvpdpspro":100,"pvpundpspro":50,"dpspro":150</v>
      </c>
      <c r="L570" s="20" t="str">
        <f>IF(B570&gt;=50,VLOOKUP(A570,英雄数据表!A:L,11,FALSE),IF(B570&gt;=25,VLOOKUP(A570,英雄数据表!A:L,7,0),""))</f>
        <v>"1203602004"</v>
      </c>
      <c r="M570" s="20" t="str">
        <f>IFERROR(VLOOKUP(B570,属性中转表!$K$2:$O$21,5,FALSE),"")</f>
        <v/>
      </c>
      <c r="N570" s="20" t="str">
        <f>IF(B570=25,VLOOKUP(A570,英雄数据表!A:L,8,FALSE),IF(B570=50,VLOOKUP(A570,英雄数据表!A:L,12,0),""))</f>
        <v/>
      </c>
    </row>
    <row r="571" spans="1:14" x14ac:dyDescent="0.3">
      <c r="A571" s="20">
        <v>12036</v>
      </c>
      <c r="B571" s="21">
        <f t="shared" si="38"/>
        <v>70</v>
      </c>
      <c r="C571" s="21">
        <v>5</v>
      </c>
      <c r="D571" s="21">
        <f>VLOOKUP(A571,英雄数据表!A:D,4,0)</f>
        <v>1</v>
      </c>
      <c r="E571" s="20" t="str">
        <f>VLOOKUP(A571,英雄数据表!A:C,3,0)</f>
        <v>死魂魔晶</v>
      </c>
      <c r="F571" s="20">
        <f t="shared" si="39"/>
        <v>12036</v>
      </c>
      <c r="G571" s="20">
        <f t="shared" si="40"/>
        <v>12036</v>
      </c>
      <c r="H571" s="21" t="str">
        <f>VLOOKUP(B571,属性中转表!A:F,6,FALSE)</f>
        <v>"hp":291600,"atk":8100</v>
      </c>
      <c r="I571" s="20" t="str">
        <f>IF(VLOOKUP(B571,属性中转表!A:G,7,FALSE)=0,"",VLOOKUP(VLOOKUP(B571,属性中转表!A:G,7,FALSE),属性中转表!$K$2:$P$21,6,0))&amp;IF(VLOOKUP(B571,属性中转表!A:G,7,FALSE)&gt;=50,VLOOKUP(A571,英雄数据表!A:K,9,0),IF(VLOOKUP(B571,属性中转表!A:G,7,FALSE)&gt;=25,VLOOKUP(A571,英雄数据表!A:K,5,0),""))</f>
        <v>"atk":300,"hp":5000,"undpspro":150,"pvpdpspro":100,"pvpundpspro":100</v>
      </c>
      <c r="J571" s="20" t="str">
        <f>IF(I571="","",属性中转表!$I$1&amp;(IF(VLOOKUP(B571,属性中转表!A:G,7,FALSE)=0,0,VLOOKUP(VLOOKUP(B571,属性中转表!A:G,7,FALSE),属性中转表!$K$2:$P$21,4,0)))+IFERROR(VLOOKUP(A571,英雄数据表!A:K,IF(武魂!B571&gt;=50,10,IF(武魂!B571&gt;=25,6)),0),0))</f>
        <v>,"dpspro":150</v>
      </c>
      <c r="K571" s="32" t="str">
        <f t="shared" si="41"/>
        <v>"atk":300,"hp":5000,"undpspro":150,"pvpdpspro":100,"pvpundpspro":100,"dpspro":150</v>
      </c>
      <c r="L571" s="20" t="str">
        <f>IF(B571&gt;=50,VLOOKUP(A571,英雄数据表!A:L,11,FALSE),IF(B571&gt;=25,VLOOKUP(A571,英雄数据表!A:L,7,0),""))</f>
        <v>"1203602004"</v>
      </c>
      <c r="M571" s="20" t="str">
        <f>IFERROR(VLOOKUP(B571,属性中转表!$K$2:$O$21,5,FALSE),"")</f>
        <v>"pvpundpspro":50</v>
      </c>
      <c r="N571" s="20" t="str">
        <f>IF(B571=25,VLOOKUP(A571,英雄数据表!A:L,8,FALSE),IF(B571=50,VLOOKUP(A571,英雄数据表!A:L,12,0),""))</f>
        <v/>
      </c>
    </row>
    <row r="572" spans="1:14" x14ac:dyDescent="0.3">
      <c r="A572" s="20">
        <v>12036</v>
      </c>
      <c r="B572" s="21">
        <f t="shared" si="38"/>
        <v>71</v>
      </c>
      <c r="C572" s="21">
        <v>5</v>
      </c>
      <c r="D572" s="21">
        <f>VLOOKUP(A572,英雄数据表!A:D,4,0)</f>
        <v>1</v>
      </c>
      <c r="E572" s="20" t="str">
        <f>VLOOKUP(A572,英雄数据表!A:C,3,0)</f>
        <v>死魂魔晶</v>
      </c>
      <c r="F572" s="20">
        <f t="shared" si="39"/>
        <v>12036</v>
      </c>
      <c r="G572" s="20">
        <f t="shared" si="40"/>
        <v>12036</v>
      </c>
      <c r="H572" s="21" t="str">
        <f>VLOOKUP(B572,属性中转表!A:F,6,FALSE)</f>
        <v>"hp":297000,"atk":8250</v>
      </c>
      <c r="I572" s="20" t="str">
        <f>IF(VLOOKUP(B572,属性中转表!A:G,7,FALSE)=0,"",VLOOKUP(VLOOKUP(B572,属性中转表!A:G,7,FALSE),属性中转表!$K$2:$P$21,6,0))&amp;IF(VLOOKUP(B572,属性中转表!A:G,7,FALSE)&gt;=50,VLOOKUP(A572,英雄数据表!A:K,9,0),IF(VLOOKUP(B572,属性中转表!A:G,7,FALSE)&gt;=25,VLOOKUP(A572,英雄数据表!A:K,5,0),""))</f>
        <v>"atk":300,"hp":5000,"undpspro":150,"pvpdpspro":100,"pvpundpspro":100</v>
      </c>
      <c r="J572" s="20" t="str">
        <f>IF(I572="","",属性中转表!$I$1&amp;(IF(VLOOKUP(B572,属性中转表!A:G,7,FALSE)=0,0,VLOOKUP(VLOOKUP(B572,属性中转表!A:G,7,FALSE),属性中转表!$K$2:$P$21,4,0)))+IFERROR(VLOOKUP(A572,英雄数据表!A:K,IF(武魂!B572&gt;=50,10,IF(武魂!B572&gt;=25,6)),0),0))</f>
        <v>,"dpspro":150</v>
      </c>
      <c r="K572" s="32" t="str">
        <f t="shared" si="41"/>
        <v>"atk":300,"hp":5000,"undpspro":150,"pvpdpspro":100,"pvpundpspro":100,"dpspro":150</v>
      </c>
      <c r="L572" s="20" t="str">
        <f>IF(B572&gt;=50,VLOOKUP(A572,英雄数据表!A:L,11,FALSE),IF(B572&gt;=25,VLOOKUP(A572,英雄数据表!A:L,7,0),""))</f>
        <v>"1203602004"</v>
      </c>
      <c r="M572" s="20" t="str">
        <f>IFERROR(VLOOKUP(B572,属性中转表!$K$2:$O$21,5,FALSE),"")</f>
        <v/>
      </c>
      <c r="N572" s="20" t="str">
        <f>IF(B572=25,VLOOKUP(A572,英雄数据表!A:L,8,FALSE),IF(B572=50,VLOOKUP(A572,英雄数据表!A:L,12,0),""))</f>
        <v/>
      </c>
    </row>
    <row r="573" spans="1:14" x14ac:dyDescent="0.3">
      <c r="A573" s="20">
        <v>12036</v>
      </c>
      <c r="B573" s="21">
        <f t="shared" si="38"/>
        <v>72</v>
      </c>
      <c r="C573" s="21">
        <v>5</v>
      </c>
      <c r="D573" s="21">
        <f>VLOOKUP(A573,英雄数据表!A:D,4,0)</f>
        <v>1</v>
      </c>
      <c r="E573" s="20" t="str">
        <f>VLOOKUP(A573,英雄数据表!A:C,3,0)</f>
        <v>死魂魔晶</v>
      </c>
      <c r="F573" s="20">
        <f t="shared" si="39"/>
        <v>12036</v>
      </c>
      <c r="G573" s="20">
        <f t="shared" si="40"/>
        <v>12036</v>
      </c>
      <c r="H573" s="21" t="str">
        <f>VLOOKUP(B573,属性中转表!A:F,6,FALSE)</f>
        <v>"hp":302400,"atk":8400</v>
      </c>
      <c r="I573" s="20" t="str">
        <f>IF(VLOOKUP(B573,属性中转表!A:G,7,FALSE)=0,"",VLOOKUP(VLOOKUP(B573,属性中转表!A:G,7,FALSE),属性中转表!$K$2:$P$21,6,0))&amp;IF(VLOOKUP(B573,属性中转表!A:G,7,FALSE)&gt;=50,VLOOKUP(A573,英雄数据表!A:K,9,0),IF(VLOOKUP(B573,属性中转表!A:G,7,FALSE)&gt;=25,VLOOKUP(A573,英雄数据表!A:K,5,0),""))</f>
        <v>"atk":300,"hp":5000,"undpspro":150,"pvpdpspro":100,"pvpundpspro":100</v>
      </c>
      <c r="J573" s="20" t="str">
        <f>IF(I573="","",属性中转表!$I$1&amp;(IF(VLOOKUP(B573,属性中转表!A:G,7,FALSE)=0,0,VLOOKUP(VLOOKUP(B573,属性中转表!A:G,7,FALSE),属性中转表!$K$2:$P$21,4,0)))+IFERROR(VLOOKUP(A573,英雄数据表!A:K,IF(武魂!B573&gt;=50,10,IF(武魂!B573&gt;=25,6)),0),0))</f>
        <v>,"dpspro":150</v>
      </c>
      <c r="K573" s="32" t="str">
        <f t="shared" si="41"/>
        <v>"atk":300,"hp":5000,"undpspro":150,"pvpdpspro":100,"pvpundpspro":100,"dpspro":150</v>
      </c>
      <c r="L573" s="20" t="str">
        <f>IF(B573&gt;=50,VLOOKUP(A573,英雄数据表!A:L,11,FALSE),IF(B573&gt;=25,VLOOKUP(A573,英雄数据表!A:L,7,0),""))</f>
        <v>"1203602004"</v>
      </c>
      <c r="M573" s="20" t="str">
        <f>IFERROR(VLOOKUP(B573,属性中转表!$K$2:$O$21,5,FALSE),"")</f>
        <v/>
      </c>
      <c r="N573" s="20" t="str">
        <f>IF(B573=25,VLOOKUP(A573,英雄数据表!A:L,8,FALSE),IF(B573=50,VLOOKUP(A573,英雄数据表!A:L,12,0),""))</f>
        <v/>
      </c>
    </row>
    <row r="574" spans="1:14" x14ac:dyDescent="0.3">
      <c r="A574" s="20">
        <v>12036</v>
      </c>
      <c r="B574" s="21">
        <f t="shared" si="38"/>
        <v>73</v>
      </c>
      <c r="C574" s="21">
        <v>5</v>
      </c>
      <c r="D574" s="21">
        <f>VLOOKUP(A574,英雄数据表!A:D,4,0)</f>
        <v>1</v>
      </c>
      <c r="E574" s="20" t="str">
        <f>VLOOKUP(A574,英雄数据表!A:C,3,0)</f>
        <v>死魂魔晶</v>
      </c>
      <c r="F574" s="20">
        <f t="shared" si="39"/>
        <v>12036</v>
      </c>
      <c r="G574" s="20">
        <f t="shared" si="40"/>
        <v>12036</v>
      </c>
      <c r="H574" s="21" t="str">
        <f>VLOOKUP(B574,属性中转表!A:F,6,FALSE)</f>
        <v>"hp":307800,"atk":8550</v>
      </c>
      <c r="I574" s="20" t="str">
        <f>IF(VLOOKUP(B574,属性中转表!A:G,7,FALSE)=0,"",VLOOKUP(VLOOKUP(B574,属性中转表!A:G,7,FALSE),属性中转表!$K$2:$P$21,6,0))&amp;IF(VLOOKUP(B574,属性中转表!A:G,7,FALSE)&gt;=50,VLOOKUP(A574,英雄数据表!A:K,9,0),IF(VLOOKUP(B574,属性中转表!A:G,7,FALSE)&gt;=25,VLOOKUP(A574,英雄数据表!A:K,5,0),""))</f>
        <v>"atk":300,"hp":5000,"undpspro":150,"pvpdpspro":100,"pvpundpspro":100</v>
      </c>
      <c r="J574" s="20" t="str">
        <f>IF(I574="","",属性中转表!$I$1&amp;(IF(VLOOKUP(B574,属性中转表!A:G,7,FALSE)=0,0,VLOOKUP(VLOOKUP(B574,属性中转表!A:G,7,FALSE),属性中转表!$K$2:$P$21,4,0)))+IFERROR(VLOOKUP(A574,英雄数据表!A:K,IF(武魂!B574&gt;=50,10,IF(武魂!B574&gt;=25,6)),0),0))</f>
        <v>,"dpspro":150</v>
      </c>
      <c r="K574" s="32" t="str">
        <f t="shared" si="41"/>
        <v>"atk":300,"hp":5000,"undpspro":150,"pvpdpspro":100,"pvpundpspro":100,"dpspro":150</v>
      </c>
      <c r="L574" s="20" t="str">
        <f>IF(B574&gt;=50,VLOOKUP(A574,英雄数据表!A:L,11,FALSE),IF(B574&gt;=25,VLOOKUP(A574,英雄数据表!A:L,7,0),""))</f>
        <v>"1203602004"</v>
      </c>
      <c r="M574" s="20" t="str">
        <f>IFERROR(VLOOKUP(B574,属性中转表!$K$2:$O$21,5,FALSE),"")</f>
        <v/>
      </c>
      <c r="N574" s="20" t="str">
        <f>IF(B574=25,VLOOKUP(A574,英雄数据表!A:L,8,FALSE),IF(B574=50,VLOOKUP(A574,英雄数据表!A:L,12,0),""))</f>
        <v/>
      </c>
    </row>
    <row r="575" spans="1:14" x14ac:dyDescent="0.3">
      <c r="A575" s="20">
        <v>12036</v>
      </c>
      <c r="B575" s="21">
        <f t="shared" si="38"/>
        <v>74</v>
      </c>
      <c r="C575" s="21">
        <v>5</v>
      </c>
      <c r="D575" s="21">
        <f>VLOOKUP(A575,英雄数据表!A:D,4,0)</f>
        <v>1</v>
      </c>
      <c r="E575" s="20" t="str">
        <f>VLOOKUP(A575,英雄数据表!A:C,3,0)</f>
        <v>死魂魔晶</v>
      </c>
      <c r="F575" s="20">
        <f t="shared" si="39"/>
        <v>12036</v>
      </c>
      <c r="G575" s="20">
        <f t="shared" si="40"/>
        <v>12036</v>
      </c>
      <c r="H575" s="21" t="str">
        <f>VLOOKUP(B575,属性中转表!A:F,6,FALSE)</f>
        <v>"hp":313200,"atk":8700</v>
      </c>
      <c r="I575" s="20" t="str">
        <f>IF(VLOOKUP(B575,属性中转表!A:G,7,FALSE)=0,"",VLOOKUP(VLOOKUP(B575,属性中转表!A:G,7,FALSE),属性中转表!$K$2:$P$21,6,0))&amp;IF(VLOOKUP(B575,属性中转表!A:G,7,FALSE)&gt;=50,VLOOKUP(A575,英雄数据表!A:K,9,0),IF(VLOOKUP(B575,属性中转表!A:G,7,FALSE)&gt;=25,VLOOKUP(A575,英雄数据表!A:K,5,0),""))</f>
        <v>"atk":300,"hp":5000,"undpspro":150,"pvpdpspro":100,"pvpundpspro":100</v>
      </c>
      <c r="J575" s="20" t="str">
        <f>IF(I575="","",属性中转表!$I$1&amp;(IF(VLOOKUP(B575,属性中转表!A:G,7,FALSE)=0,0,VLOOKUP(VLOOKUP(B575,属性中转表!A:G,7,FALSE),属性中转表!$K$2:$P$21,4,0)))+IFERROR(VLOOKUP(A575,英雄数据表!A:K,IF(武魂!B575&gt;=50,10,IF(武魂!B575&gt;=25,6)),0),0))</f>
        <v>,"dpspro":150</v>
      </c>
      <c r="K575" s="32" t="str">
        <f t="shared" si="41"/>
        <v>"atk":300,"hp":5000,"undpspro":150,"pvpdpspro":100,"pvpundpspro":100,"dpspro":150</v>
      </c>
      <c r="L575" s="20" t="str">
        <f>IF(B575&gt;=50,VLOOKUP(A575,英雄数据表!A:L,11,FALSE),IF(B575&gt;=25,VLOOKUP(A575,英雄数据表!A:L,7,0),""))</f>
        <v>"1203602004"</v>
      </c>
      <c r="M575" s="20" t="str">
        <f>IFERROR(VLOOKUP(B575,属性中转表!$K$2:$O$21,5,FALSE),"")</f>
        <v/>
      </c>
      <c r="N575" s="20" t="str">
        <f>IF(B575=25,VLOOKUP(A575,英雄数据表!A:L,8,FALSE),IF(B575=50,VLOOKUP(A575,英雄数据表!A:L,12,0),""))</f>
        <v/>
      </c>
    </row>
    <row r="576" spans="1:14" x14ac:dyDescent="0.3">
      <c r="A576" s="20">
        <v>12036</v>
      </c>
      <c r="B576" s="21">
        <f t="shared" si="38"/>
        <v>75</v>
      </c>
      <c r="C576" s="21">
        <v>5</v>
      </c>
      <c r="D576" s="21">
        <f>VLOOKUP(A576,英雄数据表!A:D,4,0)</f>
        <v>1</v>
      </c>
      <c r="E576" s="20" t="str">
        <f>VLOOKUP(A576,英雄数据表!A:C,3,0)</f>
        <v>死魂魔晶</v>
      </c>
      <c r="F576" s="20">
        <f t="shared" si="39"/>
        <v>12036</v>
      </c>
      <c r="G576" s="20">
        <f t="shared" si="40"/>
        <v>12036</v>
      </c>
      <c r="H576" s="21" t="str">
        <f>VLOOKUP(B576,属性中转表!A:F,6,FALSE)</f>
        <v>"hp":318600,"atk":8850</v>
      </c>
      <c r="I576" s="20" t="str">
        <f>IF(VLOOKUP(B576,属性中转表!A:G,7,FALSE)=0,"",VLOOKUP(VLOOKUP(B576,属性中转表!A:G,7,FALSE),属性中转表!$K$2:$P$21,6,0))&amp;IF(VLOOKUP(B576,属性中转表!A:G,7,FALSE)&gt;=50,VLOOKUP(A576,英雄数据表!A:K,9,0),IF(VLOOKUP(B576,属性中转表!A:G,7,FALSE)&gt;=25,VLOOKUP(A576,英雄数据表!A:K,5,0),""))</f>
        <v>"atk":600,"hp":10000,"undpspro":150,"pvpdpspro":100,"pvpundpspro":100,"speed":10</v>
      </c>
      <c r="J576" s="20" t="str">
        <f>IF(I576="","",属性中转表!$I$1&amp;(IF(VLOOKUP(B576,属性中转表!A:G,7,FALSE)=0,0,VLOOKUP(VLOOKUP(B576,属性中转表!A:G,7,FALSE),属性中转表!$K$2:$P$21,4,0)))+IFERROR(VLOOKUP(A576,英雄数据表!A:K,IF(武魂!B576&gt;=50,10,IF(武魂!B576&gt;=25,6)),0),0))</f>
        <v>,"dpspro":150</v>
      </c>
      <c r="K576" s="32" t="str">
        <f t="shared" si="41"/>
        <v>"atk":600,"hp":10000,"undpspro":150,"pvpdpspro":100,"pvpundpspro":100,"speed":10,"dpspro":150</v>
      </c>
      <c r="L576" s="20" t="str">
        <f>IF(B576&gt;=50,VLOOKUP(A576,英雄数据表!A:L,11,FALSE),IF(B576&gt;=25,VLOOKUP(A576,英雄数据表!A:L,7,0),""))</f>
        <v>"1203602004"</v>
      </c>
      <c r="M576" s="20" t="str">
        <f>IFERROR(VLOOKUP(B576,属性中转表!$K$2:$O$21,5,FALSE),"")</f>
        <v>"speed":10,"atk":300,"hp":5000</v>
      </c>
      <c r="N576" s="20" t="str">
        <f>IF(B576=25,VLOOKUP(A576,英雄数据表!A:L,8,FALSE),IF(B576=50,VLOOKUP(A576,英雄数据表!A:L,12,0),""))</f>
        <v/>
      </c>
    </row>
    <row r="577" spans="1:14" x14ac:dyDescent="0.3">
      <c r="A577" s="20">
        <v>12036</v>
      </c>
      <c r="B577" s="21">
        <f t="shared" si="38"/>
        <v>76</v>
      </c>
      <c r="C577" s="21">
        <v>5</v>
      </c>
      <c r="D577" s="21">
        <f>VLOOKUP(A577,英雄数据表!A:D,4,0)</f>
        <v>1</v>
      </c>
      <c r="E577" s="20" t="str">
        <f>VLOOKUP(A577,英雄数据表!A:C,3,0)</f>
        <v>死魂魔晶</v>
      </c>
      <c r="F577" s="20">
        <f t="shared" si="39"/>
        <v>12036</v>
      </c>
      <c r="G577" s="20">
        <f t="shared" si="40"/>
        <v>12036</v>
      </c>
      <c r="H577" s="21" t="str">
        <f>VLOOKUP(B577,属性中转表!A:F,6,FALSE)</f>
        <v>"hp":324000,"atk":9000</v>
      </c>
      <c r="I577" s="20" t="str">
        <f>IF(VLOOKUP(B577,属性中转表!A:G,7,FALSE)=0,"",VLOOKUP(VLOOKUP(B577,属性中转表!A:G,7,FALSE),属性中转表!$K$2:$P$21,6,0))&amp;IF(VLOOKUP(B577,属性中转表!A:G,7,FALSE)&gt;=50,VLOOKUP(A577,英雄数据表!A:K,9,0),IF(VLOOKUP(B577,属性中转表!A:G,7,FALSE)&gt;=25,VLOOKUP(A577,英雄数据表!A:K,5,0),""))</f>
        <v>"atk":600,"hp":10000,"undpspro":150,"pvpdpspro":100,"pvpundpspro":100,"speed":10</v>
      </c>
      <c r="J577" s="20" t="str">
        <f>IF(I577="","",属性中转表!$I$1&amp;(IF(VLOOKUP(B577,属性中转表!A:G,7,FALSE)=0,0,VLOOKUP(VLOOKUP(B577,属性中转表!A:G,7,FALSE),属性中转表!$K$2:$P$21,4,0)))+IFERROR(VLOOKUP(A577,英雄数据表!A:K,IF(武魂!B577&gt;=50,10,IF(武魂!B577&gt;=25,6)),0),0))</f>
        <v>,"dpspro":150</v>
      </c>
      <c r="K577" s="32" t="str">
        <f t="shared" si="41"/>
        <v>"atk":600,"hp":10000,"undpspro":150,"pvpdpspro":100,"pvpundpspro":100,"speed":10,"dpspro":150</v>
      </c>
      <c r="L577" s="20" t="str">
        <f>IF(B577&gt;=50,VLOOKUP(A577,英雄数据表!A:L,11,FALSE),IF(B577&gt;=25,VLOOKUP(A577,英雄数据表!A:L,7,0),""))</f>
        <v>"1203602004"</v>
      </c>
      <c r="M577" s="20" t="str">
        <f>IFERROR(VLOOKUP(B577,属性中转表!$K$2:$O$21,5,FALSE),"")</f>
        <v/>
      </c>
      <c r="N577" s="20" t="str">
        <f>IF(B577=25,VLOOKUP(A577,英雄数据表!A:L,8,FALSE),IF(B577=50,VLOOKUP(A577,英雄数据表!A:L,12,0),""))</f>
        <v/>
      </c>
    </row>
    <row r="578" spans="1:14" x14ac:dyDescent="0.3">
      <c r="A578" s="20">
        <v>12036</v>
      </c>
      <c r="B578" s="21">
        <f t="shared" si="38"/>
        <v>77</v>
      </c>
      <c r="C578" s="21">
        <v>5</v>
      </c>
      <c r="D578" s="21">
        <f>VLOOKUP(A578,英雄数据表!A:D,4,0)</f>
        <v>1</v>
      </c>
      <c r="E578" s="20" t="str">
        <f>VLOOKUP(A578,英雄数据表!A:C,3,0)</f>
        <v>死魂魔晶</v>
      </c>
      <c r="F578" s="20">
        <f t="shared" si="39"/>
        <v>12036</v>
      </c>
      <c r="G578" s="20">
        <f t="shared" si="40"/>
        <v>12036</v>
      </c>
      <c r="H578" s="21" t="str">
        <f>VLOOKUP(B578,属性中转表!A:F,6,FALSE)</f>
        <v>"hp":329400,"atk":9150</v>
      </c>
      <c r="I578" s="20" t="str">
        <f>IF(VLOOKUP(B578,属性中转表!A:G,7,FALSE)=0,"",VLOOKUP(VLOOKUP(B578,属性中转表!A:G,7,FALSE),属性中转表!$K$2:$P$21,6,0))&amp;IF(VLOOKUP(B578,属性中转表!A:G,7,FALSE)&gt;=50,VLOOKUP(A578,英雄数据表!A:K,9,0),IF(VLOOKUP(B578,属性中转表!A:G,7,FALSE)&gt;=25,VLOOKUP(A578,英雄数据表!A:K,5,0),""))</f>
        <v>"atk":600,"hp":10000,"undpspro":150,"pvpdpspro":100,"pvpundpspro":100,"speed":10</v>
      </c>
      <c r="J578" s="20" t="str">
        <f>IF(I578="","",属性中转表!$I$1&amp;(IF(VLOOKUP(B578,属性中转表!A:G,7,FALSE)=0,0,VLOOKUP(VLOOKUP(B578,属性中转表!A:G,7,FALSE),属性中转表!$K$2:$P$21,4,0)))+IFERROR(VLOOKUP(A578,英雄数据表!A:K,IF(武魂!B578&gt;=50,10,IF(武魂!B578&gt;=25,6)),0),0))</f>
        <v>,"dpspro":150</v>
      </c>
      <c r="K578" s="32" t="str">
        <f t="shared" si="41"/>
        <v>"atk":600,"hp":10000,"undpspro":150,"pvpdpspro":100,"pvpundpspro":100,"speed":10,"dpspro":150</v>
      </c>
      <c r="L578" s="20" t="str">
        <f>IF(B578&gt;=50,VLOOKUP(A578,英雄数据表!A:L,11,FALSE),IF(B578&gt;=25,VLOOKUP(A578,英雄数据表!A:L,7,0),""))</f>
        <v>"1203602004"</v>
      </c>
      <c r="M578" s="20" t="str">
        <f>IFERROR(VLOOKUP(B578,属性中转表!$K$2:$O$21,5,FALSE),"")</f>
        <v/>
      </c>
      <c r="N578" s="20" t="str">
        <f>IF(B578=25,VLOOKUP(A578,英雄数据表!A:L,8,FALSE),IF(B578=50,VLOOKUP(A578,英雄数据表!A:L,12,0),""))</f>
        <v/>
      </c>
    </row>
    <row r="579" spans="1:14" x14ac:dyDescent="0.3">
      <c r="A579" s="20">
        <v>12036</v>
      </c>
      <c r="B579" s="21">
        <f t="shared" si="38"/>
        <v>78</v>
      </c>
      <c r="C579" s="21">
        <v>5</v>
      </c>
      <c r="D579" s="21">
        <f>VLOOKUP(A579,英雄数据表!A:D,4,0)</f>
        <v>1</v>
      </c>
      <c r="E579" s="20" t="str">
        <f>VLOOKUP(A579,英雄数据表!A:C,3,0)</f>
        <v>死魂魔晶</v>
      </c>
      <c r="F579" s="20">
        <f t="shared" si="39"/>
        <v>12036</v>
      </c>
      <c r="G579" s="20">
        <f t="shared" si="40"/>
        <v>12036</v>
      </c>
      <c r="H579" s="21" t="str">
        <f>VLOOKUP(B579,属性中转表!A:F,6,FALSE)</f>
        <v>"hp":334800,"atk":9300</v>
      </c>
      <c r="I579" s="20" t="str">
        <f>IF(VLOOKUP(B579,属性中转表!A:G,7,FALSE)=0,"",VLOOKUP(VLOOKUP(B579,属性中转表!A:G,7,FALSE),属性中转表!$K$2:$P$21,6,0))&amp;IF(VLOOKUP(B579,属性中转表!A:G,7,FALSE)&gt;=50,VLOOKUP(A579,英雄数据表!A:K,9,0),IF(VLOOKUP(B579,属性中转表!A:G,7,FALSE)&gt;=25,VLOOKUP(A579,英雄数据表!A:K,5,0),""))</f>
        <v>"atk":600,"hp":10000,"undpspro":150,"pvpdpspro":100,"pvpundpspro":100,"speed":10</v>
      </c>
      <c r="J579" s="20" t="str">
        <f>IF(I579="","",属性中转表!$I$1&amp;(IF(VLOOKUP(B579,属性中转表!A:G,7,FALSE)=0,0,VLOOKUP(VLOOKUP(B579,属性中转表!A:G,7,FALSE),属性中转表!$K$2:$P$21,4,0)))+IFERROR(VLOOKUP(A579,英雄数据表!A:K,IF(武魂!B579&gt;=50,10,IF(武魂!B579&gt;=25,6)),0),0))</f>
        <v>,"dpspro":150</v>
      </c>
      <c r="K579" s="32" t="str">
        <f t="shared" si="41"/>
        <v>"atk":600,"hp":10000,"undpspro":150,"pvpdpspro":100,"pvpundpspro":100,"speed":10,"dpspro":150</v>
      </c>
      <c r="L579" s="20" t="str">
        <f>IF(B579&gt;=50,VLOOKUP(A579,英雄数据表!A:L,11,FALSE),IF(B579&gt;=25,VLOOKUP(A579,英雄数据表!A:L,7,0),""))</f>
        <v>"1203602004"</v>
      </c>
      <c r="M579" s="20" t="str">
        <f>IFERROR(VLOOKUP(B579,属性中转表!$K$2:$O$21,5,FALSE),"")</f>
        <v/>
      </c>
      <c r="N579" s="20" t="str">
        <f>IF(B579=25,VLOOKUP(A579,英雄数据表!A:L,8,FALSE),IF(B579=50,VLOOKUP(A579,英雄数据表!A:L,12,0),""))</f>
        <v/>
      </c>
    </row>
    <row r="580" spans="1:14" x14ac:dyDescent="0.3">
      <c r="A580" s="20">
        <v>12036</v>
      </c>
      <c r="B580" s="21">
        <f t="shared" si="38"/>
        <v>79</v>
      </c>
      <c r="C580" s="21">
        <v>5</v>
      </c>
      <c r="D580" s="21">
        <f>VLOOKUP(A580,英雄数据表!A:D,4,0)</f>
        <v>1</v>
      </c>
      <c r="E580" s="20" t="str">
        <f>VLOOKUP(A580,英雄数据表!A:C,3,0)</f>
        <v>死魂魔晶</v>
      </c>
      <c r="F580" s="20">
        <f t="shared" si="39"/>
        <v>12036</v>
      </c>
      <c r="G580" s="20">
        <f t="shared" si="40"/>
        <v>12036</v>
      </c>
      <c r="H580" s="21" t="str">
        <f>VLOOKUP(B580,属性中转表!A:F,6,FALSE)</f>
        <v>"hp":340200,"atk":9450</v>
      </c>
      <c r="I580" s="20" t="str">
        <f>IF(VLOOKUP(B580,属性中转表!A:G,7,FALSE)=0,"",VLOOKUP(VLOOKUP(B580,属性中转表!A:G,7,FALSE),属性中转表!$K$2:$P$21,6,0))&amp;IF(VLOOKUP(B580,属性中转表!A:G,7,FALSE)&gt;=50,VLOOKUP(A580,英雄数据表!A:K,9,0),IF(VLOOKUP(B580,属性中转表!A:G,7,FALSE)&gt;=25,VLOOKUP(A580,英雄数据表!A:K,5,0),""))</f>
        <v>"atk":600,"hp":10000,"undpspro":150,"pvpdpspro":100,"pvpundpspro":100,"speed":10</v>
      </c>
      <c r="J580" s="20" t="str">
        <f>IF(I580="","",属性中转表!$I$1&amp;(IF(VLOOKUP(B580,属性中转表!A:G,7,FALSE)=0,0,VLOOKUP(VLOOKUP(B580,属性中转表!A:G,7,FALSE),属性中转表!$K$2:$P$21,4,0)))+IFERROR(VLOOKUP(A580,英雄数据表!A:K,IF(武魂!B580&gt;=50,10,IF(武魂!B580&gt;=25,6)),0),0))</f>
        <v>,"dpspro":150</v>
      </c>
      <c r="K580" s="32" t="str">
        <f t="shared" si="41"/>
        <v>"atk":600,"hp":10000,"undpspro":150,"pvpdpspro":100,"pvpundpspro":100,"speed":10,"dpspro":150</v>
      </c>
      <c r="L580" s="20" t="str">
        <f>IF(B580&gt;=50,VLOOKUP(A580,英雄数据表!A:L,11,FALSE),IF(B580&gt;=25,VLOOKUP(A580,英雄数据表!A:L,7,0),""))</f>
        <v>"1203602004"</v>
      </c>
      <c r="M580" s="20" t="str">
        <f>IFERROR(VLOOKUP(B580,属性中转表!$K$2:$O$21,5,FALSE),"")</f>
        <v/>
      </c>
      <c r="N580" s="20" t="str">
        <f>IF(B580=25,VLOOKUP(A580,英雄数据表!A:L,8,FALSE),IF(B580=50,VLOOKUP(A580,英雄数据表!A:L,12,0),""))</f>
        <v/>
      </c>
    </row>
    <row r="581" spans="1:14" x14ac:dyDescent="0.3">
      <c r="A581" s="20">
        <v>12036</v>
      </c>
      <c r="B581" s="21">
        <f t="shared" si="38"/>
        <v>80</v>
      </c>
      <c r="C581" s="21">
        <v>5</v>
      </c>
      <c r="D581" s="21">
        <f>VLOOKUP(A581,英雄数据表!A:D,4,0)</f>
        <v>1</v>
      </c>
      <c r="E581" s="20" t="str">
        <f>VLOOKUP(A581,英雄数据表!A:C,3,0)</f>
        <v>死魂魔晶</v>
      </c>
      <c r="F581" s="20">
        <f t="shared" si="39"/>
        <v>12036</v>
      </c>
      <c r="G581" s="20">
        <f t="shared" si="40"/>
        <v>12036</v>
      </c>
      <c r="H581" s="21" t="str">
        <f>VLOOKUP(B581,属性中转表!A:F,6,FALSE)</f>
        <v>"hp":345600,"atk":9600</v>
      </c>
      <c r="I581" s="20" t="str">
        <f>IF(VLOOKUP(B581,属性中转表!A:G,7,FALSE)=0,"",VLOOKUP(VLOOKUP(B581,属性中转表!A:G,7,FALSE),属性中转表!$K$2:$P$21,6,0))&amp;IF(VLOOKUP(B581,属性中转表!A:G,7,FALSE)&gt;=50,VLOOKUP(A581,英雄数据表!A:K,9,0),IF(VLOOKUP(B581,属性中转表!A:G,7,FALSE)&gt;=25,VLOOKUP(A581,英雄数据表!A:K,5,0),""))</f>
        <v>"atk":600,"hp":10000,"undpspro":200,"pvpdpspro":100,"pvpundpspro":100,"speed":10</v>
      </c>
      <c r="J581" s="20" t="str">
        <f>IF(I581="","",属性中转表!$I$1&amp;(IF(VLOOKUP(B581,属性中转表!A:G,7,FALSE)=0,0,VLOOKUP(VLOOKUP(B581,属性中转表!A:G,7,FALSE),属性中转表!$K$2:$P$21,4,0)))+IFERROR(VLOOKUP(A581,英雄数据表!A:K,IF(武魂!B581&gt;=50,10,IF(武魂!B581&gt;=25,6)),0),0))</f>
        <v>,"dpspro":150</v>
      </c>
      <c r="K581" s="32" t="str">
        <f t="shared" si="41"/>
        <v>"atk":600,"hp":10000,"undpspro":200,"pvpdpspro":100,"pvpundpspro":100,"speed":10,"dpspro":150</v>
      </c>
      <c r="L581" s="20" t="str">
        <f>IF(B581&gt;=50,VLOOKUP(A581,英雄数据表!A:L,11,FALSE),IF(B581&gt;=25,VLOOKUP(A581,英雄数据表!A:L,7,0),""))</f>
        <v>"1203602004"</v>
      </c>
      <c r="M581" s="20" t="str">
        <f>IFERROR(VLOOKUP(B581,属性中转表!$K$2:$O$21,5,FALSE),"")</f>
        <v>"undpspro":50</v>
      </c>
      <c r="N581" s="20" t="str">
        <f>IF(B581=25,VLOOKUP(A581,英雄数据表!A:L,8,FALSE),IF(B581=50,VLOOKUP(A581,英雄数据表!A:L,12,0),""))</f>
        <v/>
      </c>
    </row>
    <row r="582" spans="1:14" x14ac:dyDescent="0.3">
      <c r="A582" s="20">
        <v>12036</v>
      </c>
      <c r="B582" s="21">
        <f t="shared" si="38"/>
        <v>81</v>
      </c>
      <c r="C582" s="21">
        <v>5</v>
      </c>
      <c r="D582" s="21">
        <f>VLOOKUP(A582,英雄数据表!A:D,4,0)</f>
        <v>1</v>
      </c>
      <c r="E582" s="20" t="str">
        <f>VLOOKUP(A582,英雄数据表!A:C,3,0)</f>
        <v>死魂魔晶</v>
      </c>
      <c r="F582" s="20">
        <f t="shared" si="39"/>
        <v>12036</v>
      </c>
      <c r="G582" s="20">
        <f t="shared" si="40"/>
        <v>12036</v>
      </c>
      <c r="H582" s="21" t="str">
        <f>VLOOKUP(B582,属性中转表!A:F,6,FALSE)</f>
        <v>"hp":351000,"atk":9750</v>
      </c>
      <c r="I582" s="20" t="str">
        <f>IF(VLOOKUP(B582,属性中转表!A:G,7,FALSE)=0,"",VLOOKUP(VLOOKUP(B582,属性中转表!A:G,7,FALSE),属性中转表!$K$2:$P$21,6,0))&amp;IF(VLOOKUP(B582,属性中转表!A:G,7,FALSE)&gt;=50,VLOOKUP(A582,英雄数据表!A:K,9,0),IF(VLOOKUP(B582,属性中转表!A:G,7,FALSE)&gt;=25,VLOOKUP(A582,英雄数据表!A:K,5,0),""))</f>
        <v>"atk":600,"hp":10000,"undpspro":200,"pvpdpspro":100,"pvpundpspro":100,"speed":10</v>
      </c>
      <c r="J582" s="20" t="str">
        <f>IF(I582="","",属性中转表!$I$1&amp;(IF(VLOOKUP(B582,属性中转表!A:G,7,FALSE)=0,0,VLOOKUP(VLOOKUP(B582,属性中转表!A:G,7,FALSE),属性中转表!$K$2:$P$21,4,0)))+IFERROR(VLOOKUP(A582,英雄数据表!A:K,IF(武魂!B582&gt;=50,10,IF(武魂!B582&gt;=25,6)),0),0))</f>
        <v>,"dpspro":150</v>
      </c>
      <c r="K582" s="32" t="str">
        <f t="shared" si="41"/>
        <v>"atk":600,"hp":10000,"undpspro":200,"pvpdpspro":100,"pvpundpspro":100,"speed":10,"dpspro":150</v>
      </c>
      <c r="L582" s="20" t="str">
        <f>IF(B582&gt;=50,VLOOKUP(A582,英雄数据表!A:L,11,FALSE),IF(B582&gt;=25,VLOOKUP(A582,英雄数据表!A:L,7,0),""))</f>
        <v>"1203602004"</v>
      </c>
      <c r="M582" s="20" t="str">
        <f>IFERROR(VLOOKUP(B582,属性中转表!$K$2:$O$21,5,FALSE),"")</f>
        <v/>
      </c>
      <c r="N582" s="20" t="str">
        <f>IF(B582=25,VLOOKUP(A582,英雄数据表!A:L,8,FALSE),IF(B582=50,VLOOKUP(A582,英雄数据表!A:L,12,0),""))</f>
        <v/>
      </c>
    </row>
    <row r="583" spans="1:14" x14ac:dyDescent="0.3">
      <c r="A583" s="20">
        <v>12036</v>
      </c>
      <c r="B583" s="21">
        <f t="shared" si="38"/>
        <v>82</v>
      </c>
      <c r="C583" s="21">
        <v>5</v>
      </c>
      <c r="D583" s="21">
        <f>VLOOKUP(A583,英雄数据表!A:D,4,0)</f>
        <v>1</v>
      </c>
      <c r="E583" s="20" t="str">
        <f>VLOOKUP(A583,英雄数据表!A:C,3,0)</f>
        <v>死魂魔晶</v>
      </c>
      <c r="F583" s="20">
        <f t="shared" si="39"/>
        <v>12036</v>
      </c>
      <c r="G583" s="20">
        <f t="shared" si="40"/>
        <v>12036</v>
      </c>
      <c r="H583" s="21" t="str">
        <f>VLOOKUP(B583,属性中转表!A:F,6,FALSE)</f>
        <v>"hp":356400,"atk":9900</v>
      </c>
      <c r="I583" s="20" t="str">
        <f>IF(VLOOKUP(B583,属性中转表!A:G,7,FALSE)=0,"",VLOOKUP(VLOOKUP(B583,属性中转表!A:G,7,FALSE),属性中转表!$K$2:$P$21,6,0))&amp;IF(VLOOKUP(B583,属性中转表!A:G,7,FALSE)&gt;=50,VLOOKUP(A583,英雄数据表!A:K,9,0),IF(VLOOKUP(B583,属性中转表!A:G,7,FALSE)&gt;=25,VLOOKUP(A583,英雄数据表!A:K,5,0),""))</f>
        <v>"atk":600,"hp":10000,"undpspro":200,"pvpdpspro":100,"pvpundpspro":100,"speed":10</v>
      </c>
      <c r="J583" s="20" t="str">
        <f>IF(I583="","",属性中转表!$I$1&amp;(IF(VLOOKUP(B583,属性中转表!A:G,7,FALSE)=0,0,VLOOKUP(VLOOKUP(B583,属性中转表!A:G,7,FALSE),属性中转表!$K$2:$P$21,4,0)))+IFERROR(VLOOKUP(A583,英雄数据表!A:K,IF(武魂!B583&gt;=50,10,IF(武魂!B583&gt;=25,6)),0),0))</f>
        <v>,"dpspro":150</v>
      </c>
      <c r="K583" s="32" t="str">
        <f t="shared" si="41"/>
        <v>"atk":600,"hp":10000,"undpspro":200,"pvpdpspro":100,"pvpundpspro":100,"speed":10,"dpspro":150</v>
      </c>
      <c r="L583" s="20" t="str">
        <f>IF(B583&gt;=50,VLOOKUP(A583,英雄数据表!A:L,11,FALSE),IF(B583&gt;=25,VLOOKUP(A583,英雄数据表!A:L,7,0),""))</f>
        <v>"1203602004"</v>
      </c>
      <c r="M583" s="20" t="str">
        <f>IFERROR(VLOOKUP(B583,属性中转表!$K$2:$O$21,5,FALSE),"")</f>
        <v/>
      </c>
      <c r="N583" s="20" t="str">
        <f>IF(B583=25,VLOOKUP(A583,英雄数据表!A:L,8,FALSE),IF(B583=50,VLOOKUP(A583,英雄数据表!A:L,12,0),""))</f>
        <v/>
      </c>
    </row>
    <row r="584" spans="1:14" x14ac:dyDescent="0.3">
      <c r="A584" s="20">
        <v>12036</v>
      </c>
      <c r="B584" s="21">
        <f t="shared" si="38"/>
        <v>83</v>
      </c>
      <c r="C584" s="21">
        <v>5</v>
      </c>
      <c r="D584" s="21">
        <f>VLOOKUP(A584,英雄数据表!A:D,4,0)</f>
        <v>1</v>
      </c>
      <c r="E584" s="20" t="str">
        <f>VLOOKUP(A584,英雄数据表!A:C,3,0)</f>
        <v>死魂魔晶</v>
      </c>
      <c r="F584" s="20">
        <f t="shared" si="39"/>
        <v>12036</v>
      </c>
      <c r="G584" s="20">
        <f t="shared" si="40"/>
        <v>12036</v>
      </c>
      <c r="H584" s="21" t="str">
        <f>VLOOKUP(B584,属性中转表!A:F,6,FALSE)</f>
        <v>"hp":361800,"atk":10050</v>
      </c>
      <c r="I584" s="20" t="str">
        <f>IF(VLOOKUP(B584,属性中转表!A:G,7,FALSE)=0,"",VLOOKUP(VLOOKUP(B584,属性中转表!A:G,7,FALSE),属性中转表!$K$2:$P$21,6,0))&amp;IF(VLOOKUP(B584,属性中转表!A:G,7,FALSE)&gt;=50,VLOOKUP(A584,英雄数据表!A:K,9,0),IF(VLOOKUP(B584,属性中转表!A:G,7,FALSE)&gt;=25,VLOOKUP(A584,英雄数据表!A:K,5,0),""))</f>
        <v>"atk":600,"hp":10000,"undpspro":200,"pvpdpspro":100,"pvpundpspro":100,"speed":10</v>
      </c>
      <c r="J584" s="20" t="str">
        <f>IF(I584="","",属性中转表!$I$1&amp;(IF(VLOOKUP(B584,属性中转表!A:G,7,FALSE)=0,0,VLOOKUP(VLOOKUP(B584,属性中转表!A:G,7,FALSE),属性中转表!$K$2:$P$21,4,0)))+IFERROR(VLOOKUP(A584,英雄数据表!A:K,IF(武魂!B584&gt;=50,10,IF(武魂!B584&gt;=25,6)),0),0))</f>
        <v>,"dpspro":150</v>
      </c>
      <c r="K584" s="32" t="str">
        <f t="shared" si="41"/>
        <v>"atk":600,"hp":10000,"undpspro":200,"pvpdpspro":100,"pvpundpspro":100,"speed":10,"dpspro":150</v>
      </c>
      <c r="L584" s="20" t="str">
        <f>IF(B584&gt;=50,VLOOKUP(A584,英雄数据表!A:L,11,FALSE),IF(B584&gt;=25,VLOOKUP(A584,英雄数据表!A:L,7,0),""))</f>
        <v>"1203602004"</v>
      </c>
      <c r="M584" s="20" t="str">
        <f>IFERROR(VLOOKUP(B584,属性中转表!$K$2:$O$21,5,FALSE),"")</f>
        <v/>
      </c>
      <c r="N584" s="20" t="str">
        <f>IF(B584=25,VLOOKUP(A584,英雄数据表!A:L,8,FALSE),IF(B584=50,VLOOKUP(A584,英雄数据表!A:L,12,0),""))</f>
        <v/>
      </c>
    </row>
    <row r="585" spans="1:14" x14ac:dyDescent="0.3">
      <c r="A585" s="20">
        <v>12036</v>
      </c>
      <c r="B585" s="21">
        <f t="shared" si="38"/>
        <v>84</v>
      </c>
      <c r="C585" s="21">
        <v>5</v>
      </c>
      <c r="D585" s="21">
        <f>VLOOKUP(A585,英雄数据表!A:D,4,0)</f>
        <v>1</v>
      </c>
      <c r="E585" s="20" t="str">
        <f>VLOOKUP(A585,英雄数据表!A:C,3,0)</f>
        <v>死魂魔晶</v>
      </c>
      <c r="F585" s="20">
        <f t="shared" si="39"/>
        <v>12036</v>
      </c>
      <c r="G585" s="20">
        <f t="shared" si="40"/>
        <v>12036</v>
      </c>
      <c r="H585" s="21" t="str">
        <f>VLOOKUP(B585,属性中转表!A:F,6,FALSE)</f>
        <v>"hp":367200,"atk":10200</v>
      </c>
      <c r="I585" s="20" t="str">
        <f>IF(VLOOKUP(B585,属性中转表!A:G,7,FALSE)=0,"",VLOOKUP(VLOOKUP(B585,属性中转表!A:G,7,FALSE),属性中转表!$K$2:$P$21,6,0))&amp;IF(VLOOKUP(B585,属性中转表!A:G,7,FALSE)&gt;=50,VLOOKUP(A585,英雄数据表!A:K,9,0),IF(VLOOKUP(B585,属性中转表!A:G,7,FALSE)&gt;=25,VLOOKUP(A585,英雄数据表!A:K,5,0),""))</f>
        <v>"atk":600,"hp":10000,"undpspro":200,"pvpdpspro":100,"pvpundpspro":100,"speed":10</v>
      </c>
      <c r="J585" s="20" t="str">
        <f>IF(I585="","",属性中转表!$I$1&amp;(IF(VLOOKUP(B585,属性中转表!A:G,7,FALSE)=0,0,VLOOKUP(VLOOKUP(B585,属性中转表!A:G,7,FALSE),属性中转表!$K$2:$P$21,4,0)))+IFERROR(VLOOKUP(A585,英雄数据表!A:K,IF(武魂!B585&gt;=50,10,IF(武魂!B585&gt;=25,6)),0),0))</f>
        <v>,"dpspro":150</v>
      </c>
      <c r="K585" s="32" t="str">
        <f t="shared" si="41"/>
        <v>"atk":600,"hp":10000,"undpspro":200,"pvpdpspro":100,"pvpundpspro":100,"speed":10,"dpspro":150</v>
      </c>
      <c r="L585" s="20" t="str">
        <f>IF(B585&gt;=50,VLOOKUP(A585,英雄数据表!A:L,11,FALSE),IF(B585&gt;=25,VLOOKUP(A585,英雄数据表!A:L,7,0),""))</f>
        <v>"1203602004"</v>
      </c>
      <c r="M585" s="20" t="str">
        <f>IFERROR(VLOOKUP(B585,属性中转表!$K$2:$O$21,5,FALSE),"")</f>
        <v/>
      </c>
      <c r="N585" s="20" t="str">
        <f>IF(B585=25,VLOOKUP(A585,英雄数据表!A:L,8,FALSE),IF(B585=50,VLOOKUP(A585,英雄数据表!A:L,12,0),""))</f>
        <v/>
      </c>
    </row>
    <row r="586" spans="1:14" x14ac:dyDescent="0.3">
      <c r="A586" s="20">
        <v>12036</v>
      </c>
      <c r="B586" s="21">
        <f t="shared" si="38"/>
        <v>85</v>
      </c>
      <c r="C586" s="21">
        <v>5</v>
      </c>
      <c r="D586" s="21">
        <f>VLOOKUP(A586,英雄数据表!A:D,4,0)</f>
        <v>1</v>
      </c>
      <c r="E586" s="20" t="str">
        <f>VLOOKUP(A586,英雄数据表!A:C,3,0)</f>
        <v>死魂魔晶</v>
      </c>
      <c r="F586" s="20">
        <f t="shared" si="39"/>
        <v>12036</v>
      </c>
      <c r="G586" s="20">
        <f t="shared" si="40"/>
        <v>12036</v>
      </c>
      <c r="H586" s="21" t="str">
        <f>VLOOKUP(B586,属性中转表!A:F,6,FALSE)</f>
        <v>"hp":372600,"atk":10350</v>
      </c>
      <c r="I586" s="20" t="str">
        <f>IF(VLOOKUP(B586,属性中转表!A:G,7,FALSE)=0,"",VLOOKUP(VLOOKUP(B586,属性中转表!A:G,7,FALSE),属性中转表!$K$2:$P$21,6,0))&amp;IF(VLOOKUP(B586,属性中转表!A:G,7,FALSE)&gt;=50,VLOOKUP(A586,英雄数据表!A:K,9,0),IF(VLOOKUP(B586,属性中转表!A:G,7,FALSE)&gt;=25,VLOOKUP(A586,英雄数据表!A:K,5,0),""))</f>
        <v>"atk":600,"hp":10000,"undpspro":200,"pvpdpspro":100,"pvpundpspro":100,"speed":10</v>
      </c>
      <c r="J586" s="20" t="str">
        <f>IF(I586="","",属性中转表!$I$1&amp;(IF(VLOOKUP(B586,属性中转表!A:G,7,FALSE)=0,0,VLOOKUP(VLOOKUP(B586,属性中转表!A:G,7,FALSE),属性中转表!$K$2:$P$21,4,0)))+IFERROR(VLOOKUP(A586,英雄数据表!A:K,IF(武魂!B586&gt;=50,10,IF(武魂!B586&gt;=25,6)),0),0))</f>
        <v>,"dpspro":200</v>
      </c>
      <c r="K586" s="32" t="str">
        <f t="shared" si="41"/>
        <v>"atk":600,"hp":10000,"undpspro":200,"pvpdpspro":100,"pvpundpspro":100,"speed":10,"dpspro":200</v>
      </c>
      <c r="L586" s="20" t="str">
        <f>IF(B586&gt;=50,VLOOKUP(A586,英雄数据表!A:L,11,FALSE),IF(B586&gt;=25,VLOOKUP(A586,英雄数据表!A:L,7,0),""))</f>
        <v>"1203602004"</v>
      </c>
      <c r="M586" s="20" t="str">
        <f>IFERROR(VLOOKUP(B586,属性中转表!$K$2:$O$21,5,FALSE),"")</f>
        <v>"dpspro":50</v>
      </c>
      <c r="N586" s="20" t="str">
        <f>IF(B586=25,VLOOKUP(A586,英雄数据表!A:L,8,FALSE),IF(B586=50,VLOOKUP(A586,英雄数据表!A:L,12,0),""))</f>
        <v/>
      </c>
    </row>
    <row r="587" spans="1:14" x14ac:dyDescent="0.3">
      <c r="A587" s="20">
        <v>12036</v>
      </c>
      <c r="B587" s="21">
        <f t="shared" si="38"/>
        <v>86</v>
      </c>
      <c r="C587" s="21">
        <v>5</v>
      </c>
      <c r="D587" s="21">
        <f>VLOOKUP(A587,英雄数据表!A:D,4,0)</f>
        <v>1</v>
      </c>
      <c r="E587" s="20" t="str">
        <f>VLOOKUP(A587,英雄数据表!A:C,3,0)</f>
        <v>死魂魔晶</v>
      </c>
      <c r="F587" s="20">
        <f t="shared" si="39"/>
        <v>12036</v>
      </c>
      <c r="G587" s="20">
        <f t="shared" si="40"/>
        <v>12036</v>
      </c>
      <c r="H587" s="21" t="str">
        <f>VLOOKUP(B587,属性中转表!A:F,6,FALSE)</f>
        <v>"hp":378000,"atk":10500</v>
      </c>
      <c r="I587" s="20" t="str">
        <f>IF(VLOOKUP(B587,属性中转表!A:G,7,FALSE)=0,"",VLOOKUP(VLOOKUP(B587,属性中转表!A:G,7,FALSE),属性中转表!$K$2:$P$21,6,0))&amp;IF(VLOOKUP(B587,属性中转表!A:G,7,FALSE)&gt;=50,VLOOKUP(A587,英雄数据表!A:K,9,0),IF(VLOOKUP(B587,属性中转表!A:G,7,FALSE)&gt;=25,VLOOKUP(A587,英雄数据表!A:K,5,0),""))</f>
        <v>"atk":600,"hp":10000,"undpspro":200,"pvpdpspro":100,"pvpundpspro":100,"speed":10</v>
      </c>
      <c r="J587" s="20" t="str">
        <f>IF(I587="","",属性中转表!$I$1&amp;(IF(VLOOKUP(B587,属性中转表!A:G,7,FALSE)=0,0,VLOOKUP(VLOOKUP(B587,属性中转表!A:G,7,FALSE),属性中转表!$K$2:$P$21,4,0)))+IFERROR(VLOOKUP(A587,英雄数据表!A:K,IF(武魂!B587&gt;=50,10,IF(武魂!B587&gt;=25,6)),0),0))</f>
        <v>,"dpspro":200</v>
      </c>
      <c r="K587" s="32" t="str">
        <f t="shared" si="41"/>
        <v>"atk":600,"hp":10000,"undpspro":200,"pvpdpspro":100,"pvpundpspro":100,"speed":10,"dpspro":200</v>
      </c>
      <c r="L587" s="20" t="str">
        <f>IF(B587&gt;=50,VLOOKUP(A587,英雄数据表!A:L,11,FALSE),IF(B587&gt;=25,VLOOKUP(A587,英雄数据表!A:L,7,0),""))</f>
        <v>"1203602004"</v>
      </c>
      <c r="M587" s="20" t="str">
        <f>IFERROR(VLOOKUP(B587,属性中转表!$K$2:$O$21,5,FALSE),"")</f>
        <v/>
      </c>
      <c r="N587" s="20" t="str">
        <f>IF(B587=25,VLOOKUP(A587,英雄数据表!A:L,8,FALSE),IF(B587=50,VLOOKUP(A587,英雄数据表!A:L,12,0),""))</f>
        <v/>
      </c>
    </row>
    <row r="588" spans="1:14" x14ac:dyDescent="0.3">
      <c r="A588" s="20">
        <v>12036</v>
      </c>
      <c r="B588" s="21">
        <f t="shared" si="38"/>
        <v>87</v>
      </c>
      <c r="C588" s="21">
        <v>5</v>
      </c>
      <c r="D588" s="21">
        <f>VLOOKUP(A588,英雄数据表!A:D,4,0)</f>
        <v>1</v>
      </c>
      <c r="E588" s="20" t="str">
        <f>VLOOKUP(A588,英雄数据表!A:C,3,0)</f>
        <v>死魂魔晶</v>
      </c>
      <c r="F588" s="20">
        <f t="shared" si="39"/>
        <v>12036</v>
      </c>
      <c r="G588" s="20">
        <f t="shared" si="40"/>
        <v>12036</v>
      </c>
      <c r="H588" s="21" t="str">
        <f>VLOOKUP(B588,属性中转表!A:F,6,FALSE)</f>
        <v>"hp":383400,"atk":10650</v>
      </c>
      <c r="I588" s="20" t="str">
        <f>IF(VLOOKUP(B588,属性中转表!A:G,7,FALSE)=0,"",VLOOKUP(VLOOKUP(B588,属性中转表!A:G,7,FALSE),属性中转表!$K$2:$P$21,6,0))&amp;IF(VLOOKUP(B588,属性中转表!A:G,7,FALSE)&gt;=50,VLOOKUP(A588,英雄数据表!A:K,9,0),IF(VLOOKUP(B588,属性中转表!A:G,7,FALSE)&gt;=25,VLOOKUP(A588,英雄数据表!A:K,5,0),""))</f>
        <v>"atk":600,"hp":10000,"undpspro":200,"pvpdpspro":100,"pvpundpspro":100,"speed":10</v>
      </c>
      <c r="J588" s="20" t="str">
        <f>IF(I588="","",属性中转表!$I$1&amp;(IF(VLOOKUP(B588,属性中转表!A:G,7,FALSE)=0,0,VLOOKUP(VLOOKUP(B588,属性中转表!A:G,7,FALSE),属性中转表!$K$2:$P$21,4,0)))+IFERROR(VLOOKUP(A588,英雄数据表!A:K,IF(武魂!B588&gt;=50,10,IF(武魂!B588&gt;=25,6)),0),0))</f>
        <v>,"dpspro":200</v>
      </c>
      <c r="K588" s="32" t="str">
        <f t="shared" si="41"/>
        <v>"atk":600,"hp":10000,"undpspro":200,"pvpdpspro":100,"pvpundpspro":100,"speed":10,"dpspro":200</v>
      </c>
      <c r="L588" s="20" t="str">
        <f>IF(B588&gt;=50,VLOOKUP(A588,英雄数据表!A:L,11,FALSE),IF(B588&gt;=25,VLOOKUP(A588,英雄数据表!A:L,7,0),""))</f>
        <v>"1203602004"</v>
      </c>
      <c r="M588" s="20" t="str">
        <f>IFERROR(VLOOKUP(B588,属性中转表!$K$2:$O$21,5,FALSE),"")</f>
        <v/>
      </c>
      <c r="N588" s="20" t="str">
        <f>IF(B588=25,VLOOKUP(A588,英雄数据表!A:L,8,FALSE),IF(B588=50,VLOOKUP(A588,英雄数据表!A:L,12,0),""))</f>
        <v/>
      </c>
    </row>
    <row r="589" spans="1:14" x14ac:dyDescent="0.3">
      <c r="A589" s="20">
        <v>12036</v>
      </c>
      <c r="B589" s="21">
        <f t="shared" si="38"/>
        <v>88</v>
      </c>
      <c r="C589" s="21">
        <v>5</v>
      </c>
      <c r="D589" s="21">
        <f>VLOOKUP(A589,英雄数据表!A:D,4,0)</f>
        <v>1</v>
      </c>
      <c r="E589" s="20" t="str">
        <f>VLOOKUP(A589,英雄数据表!A:C,3,0)</f>
        <v>死魂魔晶</v>
      </c>
      <c r="F589" s="20">
        <f t="shared" si="39"/>
        <v>12036</v>
      </c>
      <c r="G589" s="20">
        <f t="shared" si="40"/>
        <v>12036</v>
      </c>
      <c r="H589" s="21" t="str">
        <f>VLOOKUP(B589,属性中转表!A:F,6,FALSE)</f>
        <v>"hp":388800,"atk":10800</v>
      </c>
      <c r="I589" s="20" t="str">
        <f>IF(VLOOKUP(B589,属性中转表!A:G,7,FALSE)=0,"",VLOOKUP(VLOOKUP(B589,属性中转表!A:G,7,FALSE),属性中转表!$K$2:$P$21,6,0))&amp;IF(VLOOKUP(B589,属性中转表!A:G,7,FALSE)&gt;=50,VLOOKUP(A589,英雄数据表!A:K,9,0),IF(VLOOKUP(B589,属性中转表!A:G,7,FALSE)&gt;=25,VLOOKUP(A589,英雄数据表!A:K,5,0),""))</f>
        <v>"atk":600,"hp":10000,"undpspro":200,"pvpdpspro":100,"pvpundpspro":100,"speed":10</v>
      </c>
      <c r="J589" s="20" t="str">
        <f>IF(I589="","",属性中转表!$I$1&amp;(IF(VLOOKUP(B589,属性中转表!A:G,7,FALSE)=0,0,VLOOKUP(VLOOKUP(B589,属性中转表!A:G,7,FALSE),属性中转表!$K$2:$P$21,4,0)))+IFERROR(VLOOKUP(A589,英雄数据表!A:K,IF(武魂!B589&gt;=50,10,IF(武魂!B589&gt;=25,6)),0),0))</f>
        <v>,"dpspro":200</v>
      </c>
      <c r="K589" s="32" t="str">
        <f t="shared" si="41"/>
        <v>"atk":600,"hp":10000,"undpspro":200,"pvpdpspro":100,"pvpundpspro":100,"speed":10,"dpspro":200</v>
      </c>
      <c r="L589" s="20" t="str">
        <f>IF(B589&gt;=50,VLOOKUP(A589,英雄数据表!A:L,11,FALSE),IF(B589&gt;=25,VLOOKUP(A589,英雄数据表!A:L,7,0),""))</f>
        <v>"1203602004"</v>
      </c>
      <c r="M589" s="20" t="str">
        <f>IFERROR(VLOOKUP(B589,属性中转表!$K$2:$O$21,5,FALSE),"")</f>
        <v/>
      </c>
      <c r="N589" s="20" t="str">
        <f>IF(B589=25,VLOOKUP(A589,英雄数据表!A:L,8,FALSE),IF(B589=50,VLOOKUP(A589,英雄数据表!A:L,12,0),""))</f>
        <v/>
      </c>
    </row>
    <row r="590" spans="1:14" x14ac:dyDescent="0.3">
      <c r="A590" s="20">
        <v>12036</v>
      </c>
      <c r="B590" s="21">
        <f t="shared" si="38"/>
        <v>89</v>
      </c>
      <c r="C590" s="21">
        <v>5</v>
      </c>
      <c r="D590" s="21">
        <f>VLOOKUP(A590,英雄数据表!A:D,4,0)</f>
        <v>1</v>
      </c>
      <c r="E590" s="20" t="str">
        <f>VLOOKUP(A590,英雄数据表!A:C,3,0)</f>
        <v>死魂魔晶</v>
      </c>
      <c r="F590" s="20">
        <f t="shared" si="39"/>
        <v>12036</v>
      </c>
      <c r="G590" s="20">
        <f t="shared" si="40"/>
        <v>12036</v>
      </c>
      <c r="H590" s="21" t="str">
        <f>VLOOKUP(B590,属性中转表!A:F,6,FALSE)</f>
        <v>"hp":394200,"atk":10950</v>
      </c>
      <c r="I590" s="20" t="str">
        <f>IF(VLOOKUP(B590,属性中转表!A:G,7,FALSE)=0,"",VLOOKUP(VLOOKUP(B590,属性中转表!A:G,7,FALSE),属性中转表!$K$2:$P$21,6,0))&amp;IF(VLOOKUP(B590,属性中转表!A:G,7,FALSE)&gt;=50,VLOOKUP(A590,英雄数据表!A:K,9,0),IF(VLOOKUP(B590,属性中转表!A:G,7,FALSE)&gt;=25,VLOOKUP(A590,英雄数据表!A:K,5,0),""))</f>
        <v>"atk":600,"hp":10000,"undpspro":200,"pvpdpspro":100,"pvpundpspro":100,"speed":10</v>
      </c>
      <c r="J590" s="20" t="str">
        <f>IF(I590="","",属性中转表!$I$1&amp;(IF(VLOOKUP(B590,属性中转表!A:G,7,FALSE)=0,0,VLOOKUP(VLOOKUP(B590,属性中转表!A:G,7,FALSE),属性中转表!$K$2:$P$21,4,0)))+IFERROR(VLOOKUP(A590,英雄数据表!A:K,IF(武魂!B590&gt;=50,10,IF(武魂!B590&gt;=25,6)),0),0))</f>
        <v>,"dpspro":200</v>
      </c>
      <c r="K590" s="32" t="str">
        <f t="shared" si="41"/>
        <v>"atk":600,"hp":10000,"undpspro":200,"pvpdpspro":100,"pvpundpspro":100,"speed":10,"dpspro":200</v>
      </c>
      <c r="L590" s="20" t="str">
        <f>IF(B590&gt;=50,VLOOKUP(A590,英雄数据表!A:L,11,FALSE),IF(B590&gt;=25,VLOOKUP(A590,英雄数据表!A:L,7,0),""))</f>
        <v>"1203602004"</v>
      </c>
      <c r="M590" s="20" t="str">
        <f>IFERROR(VLOOKUP(B590,属性中转表!$K$2:$O$21,5,FALSE),"")</f>
        <v/>
      </c>
      <c r="N590" s="20" t="str">
        <f>IF(B590=25,VLOOKUP(A590,英雄数据表!A:L,8,FALSE),IF(B590=50,VLOOKUP(A590,英雄数据表!A:L,12,0),""))</f>
        <v/>
      </c>
    </row>
    <row r="591" spans="1:14" x14ac:dyDescent="0.3">
      <c r="A591" s="20">
        <v>12036</v>
      </c>
      <c r="B591" s="21">
        <f t="shared" si="38"/>
        <v>90</v>
      </c>
      <c r="C591" s="21">
        <v>5</v>
      </c>
      <c r="D591" s="21">
        <f>VLOOKUP(A591,英雄数据表!A:D,4,0)</f>
        <v>1</v>
      </c>
      <c r="E591" s="20" t="str">
        <f>VLOOKUP(A591,英雄数据表!A:C,3,0)</f>
        <v>死魂魔晶</v>
      </c>
      <c r="F591" s="20">
        <f t="shared" si="39"/>
        <v>12036</v>
      </c>
      <c r="G591" s="20">
        <f t="shared" si="40"/>
        <v>12036</v>
      </c>
      <c r="H591" s="21" t="str">
        <f>VLOOKUP(B591,属性中转表!A:F,6,FALSE)</f>
        <v>"hp":399600,"atk":11100</v>
      </c>
      <c r="I591" s="20" t="str">
        <f>IF(VLOOKUP(B591,属性中转表!A:G,7,FALSE)=0,"",VLOOKUP(VLOOKUP(B591,属性中转表!A:G,7,FALSE),属性中转表!$K$2:$P$21,6,0))&amp;IF(VLOOKUP(B591,属性中转表!A:G,7,FALSE)&gt;=50,VLOOKUP(A591,英雄数据表!A:K,9,0),IF(VLOOKUP(B591,属性中转表!A:G,7,FALSE)&gt;=25,VLOOKUP(A591,英雄数据表!A:K,5,0),""))</f>
        <v>"atk":600,"hp":10000,"undpspro":200,"pvpdpspro":150,"pvpundpspro":100,"speed":10</v>
      </c>
      <c r="J591" s="20" t="str">
        <f>IF(I591="","",属性中转表!$I$1&amp;(IF(VLOOKUP(B591,属性中转表!A:G,7,FALSE)=0,0,VLOOKUP(VLOOKUP(B591,属性中转表!A:G,7,FALSE),属性中转表!$K$2:$P$21,4,0)))+IFERROR(VLOOKUP(A591,英雄数据表!A:K,IF(武魂!B591&gt;=50,10,IF(武魂!B591&gt;=25,6)),0),0))</f>
        <v>,"dpspro":200</v>
      </c>
      <c r="K591" s="32" t="str">
        <f t="shared" si="41"/>
        <v>"atk":600,"hp":10000,"undpspro":200,"pvpdpspro":150,"pvpundpspro":100,"speed":10,"dpspro":200</v>
      </c>
      <c r="L591" s="20" t="str">
        <f>IF(B591&gt;=50,VLOOKUP(A591,英雄数据表!A:L,11,FALSE),IF(B591&gt;=25,VLOOKUP(A591,英雄数据表!A:L,7,0),""))</f>
        <v>"1203602004"</v>
      </c>
      <c r="M591" s="20" t="str">
        <f>IFERROR(VLOOKUP(B591,属性中转表!$K$2:$O$21,5,FALSE),"")</f>
        <v>"pvpdpspro":50</v>
      </c>
      <c r="N591" s="20" t="str">
        <f>IF(B591=25,VLOOKUP(A591,英雄数据表!A:L,8,FALSE),IF(B591=50,VLOOKUP(A591,英雄数据表!A:L,12,0),""))</f>
        <v/>
      </c>
    </row>
    <row r="592" spans="1:14" x14ac:dyDescent="0.3">
      <c r="A592" s="20">
        <v>12036</v>
      </c>
      <c r="B592" s="21">
        <f t="shared" si="38"/>
        <v>91</v>
      </c>
      <c r="C592" s="21">
        <v>5</v>
      </c>
      <c r="D592" s="21">
        <f>VLOOKUP(A592,英雄数据表!A:D,4,0)</f>
        <v>1</v>
      </c>
      <c r="E592" s="20" t="str">
        <f>VLOOKUP(A592,英雄数据表!A:C,3,0)</f>
        <v>死魂魔晶</v>
      </c>
      <c r="F592" s="20">
        <f t="shared" si="39"/>
        <v>12036</v>
      </c>
      <c r="G592" s="20">
        <f t="shared" si="40"/>
        <v>12036</v>
      </c>
      <c r="H592" s="21" t="str">
        <f>VLOOKUP(B592,属性中转表!A:F,6,FALSE)</f>
        <v>"hp":405000,"atk":11250</v>
      </c>
      <c r="I592" s="20" t="str">
        <f>IF(VLOOKUP(B592,属性中转表!A:G,7,FALSE)=0,"",VLOOKUP(VLOOKUP(B592,属性中转表!A:G,7,FALSE),属性中转表!$K$2:$P$21,6,0))&amp;IF(VLOOKUP(B592,属性中转表!A:G,7,FALSE)&gt;=50,VLOOKUP(A592,英雄数据表!A:K,9,0),IF(VLOOKUP(B592,属性中转表!A:G,7,FALSE)&gt;=25,VLOOKUP(A592,英雄数据表!A:K,5,0),""))</f>
        <v>"atk":600,"hp":10000,"undpspro":200,"pvpdpspro":150,"pvpundpspro":100,"speed":10</v>
      </c>
      <c r="J592" s="20" t="str">
        <f>IF(I592="","",属性中转表!$I$1&amp;(IF(VLOOKUP(B592,属性中转表!A:G,7,FALSE)=0,0,VLOOKUP(VLOOKUP(B592,属性中转表!A:G,7,FALSE),属性中转表!$K$2:$P$21,4,0)))+IFERROR(VLOOKUP(A592,英雄数据表!A:K,IF(武魂!B592&gt;=50,10,IF(武魂!B592&gt;=25,6)),0),0))</f>
        <v>,"dpspro":200</v>
      </c>
      <c r="K592" s="32" t="str">
        <f t="shared" si="41"/>
        <v>"atk":600,"hp":10000,"undpspro":200,"pvpdpspro":150,"pvpundpspro":100,"speed":10,"dpspro":200</v>
      </c>
      <c r="L592" s="20" t="str">
        <f>IF(B592&gt;=50,VLOOKUP(A592,英雄数据表!A:L,11,FALSE),IF(B592&gt;=25,VLOOKUP(A592,英雄数据表!A:L,7,0),""))</f>
        <v>"1203602004"</v>
      </c>
      <c r="M592" s="20" t="str">
        <f>IFERROR(VLOOKUP(B592,属性中转表!$K$2:$O$21,5,FALSE),"")</f>
        <v/>
      </c>
      <c r="N592" s="20" t="str">
        <f>IF(B592=25,VLOOKUP(A592,英雄数据表!A:L,8,FALSE),IF(B592=50,VLOOKUP(A592,英雄数据表!A:L,12,0),""))</f>
        <v/>
      </c>
    </row>
    <row r="593" spans="1:14" x14ac:dyDescent="0.3">
      <c r="A593" s="20">
        <v>12036</v>
      </c>
      <c r="B593" s="21">
        <f t="shared" si="38"/>
        <v>92</v>
      </c>
      <c r="C593" s="21">
        <v>5</v>
      </c>
      <c r="D593" s="21">
        <f>VLOOKUP(A593,英雄数据表!A:D,4,0)</f>
        <v>1</v>
      </c>
      <c r="E593" s="20" t="str">
        <f>VLOOKUP(A593,英雄数据表!A:C,3,0)</f>
        <v>死魂魔晶</v>
      </c>
      <c r="F593" s="20">
        <f t="shared" si="39"/>
        <v>12036</v>
      </c>
      <c r="G593" s="20">
        <f t="shared" si="40"/>
        <v>12036</v>
      </c>
      <c r="H593" s="21" t="str">
        <f>VLOOKUP(B593,属性中转表!A:F,6,FALSE)</f>
        <v>"hp":410400,"atk":11400</v>
      </c>
      <c r="I593" s="20" t="str">
        <f>IF(VLOOKUP(B593,属性中转表!A:G,7,FALSE)=0,"",VLOOKUP(VLOOKUP(B593,属性中转表!A:G,7,FALSE),属性中转表!$K$2:$P$21,6,0))&amp;IF(VLOOKUP(B593,属性中转表!A:G,7,FALSE)&gt;=50,VLOOKUP(A593,英雄数据表!A:K,9,0),IF(VLOOKUP(B593,属性中转表!A:G,7,FALSE)&gt;=25,VLOOKUP(A593,英雄数据表!A:K,5,0),""))</f>
        <v>"atk":600,"hp":10000,"undpspro":200,"pvpdpspro":150,"pvpundpspro":100,"speed":10</v>
      </c>
      <c r="J593" s="20" t="str">
        <f>IF(I593="","",属性中转表!$I$1&amp;(IF(VLOOKUP(B593,属性中转表!A:G,7,FALSE)=0,0,VLOOKUP(VLOOKUP(B593,属性中转表!A:G,7,FALSE),属性中转表!$K$2:$P$21,4,0)))+IFERROR(VLOOKUP(A593,英雄数据表!A:K,IF(武魂!B593&gt;=50,10,IF(武魂!B593&gt;=25,6)),0),0))</f>
        <v>,"dpspro":200</v>
      </c>
      <c r="K593" s="32" t="str">
        <f t="shared" si="41"/>
        <v>"atk":600,"hp":10000,"undpspro":200,"pvpdpspro":150,"pvpundpspro":100,"speed":10,"dpspro":200</v>
      </c>
      <c r="L593" s="20" t="str">
        <f>IF(B593&gt;=50,VLOOKUP(A593,英雄数据表!A:L,11,FALSE),IF(B593&gt;=25,VLOOKUP(A593,英雄数据表!A:L,7,0),""))</f>
        <v>"1203602004"</v>
      </c>
      <c r="M593" s="20" t="str">
        <f>IFERROR(VLOOKUP(B593,属性中转表!$K$2:$O$21,5,FALSE),"")</f>
        <v/>
      </c>
      <c r="N593" s="20" t="str">
        <f>IF(B593=25,VLOOKUP(A593,英雄数据表!A:L,8,FALSE),IF(B593=50,VLOOKUP(A593,英雄数据表!A:L,12,0),""))</f>
        <v/>
      </c>
    </row>
    <row r="594" spans="1:14" x14ac:dyDescent="0.3">
      <c r="A594" s="20">
        <v>12036</v>
      </c>
      <c r="B594" s="21">
        <f t="shared" si="38"/>
        <v>93</v>
      </c>
      <c r="C594" s="21">
        <v>5</v>
      </c>
      <c r="D594" s="21">
        <f>VLOOKUP(A594,英雄数据表!A:D,4,0)</f>
        <v>1</v>
      </c>
      <c r="E594" s="20" t="str">
        <f>VLOOKUP(A594,英雄数据表!A:C,3,0)</f>
        <v>死魂魔晶</v>
      </c>
      <c r="F594" s="20">
        <f t="shared" si="39"/>
        <v>12036</v>
      </c>
      <c r="G594" s="20">
        <f t="shared" si="40"/>
        <v>12036</v>
      </c>
      <c r="H594" s="21" t="str">
        <f>VLOOKUP(B594,属性中转表!A:F,6,FALSE)</f>
        <v>"hp":415800,"atk":11550</v>
      </c>
      <c r="I594" s="20" t="str">
        <f>IF(VLOOKUP(B594,属性中转表!A:G,7,FALSE)=0,"",VLOOKUP(VLOOKUP(B594,属性中转表!A:G,7,FALSE),属性中转表!$K$2:$P$21,6,0))&amp;IF(VLOOKUP(B594,属性中转表!A:G,7,FALSE)&gt;=50,VLOOKUP(A594,英雄数据表!A:K,9,0),IF(VLOOKUP(B594,属性中转表!A:G,7,FALSE)&gt;=25,VLOOKUP(A594,英雄数据表!A:K,5,0),""))</f>
        <v>"atk":600,"hp":10000,"undpspro":200,"pvpdpspro":150,"pvpundpspro":100,"speed":10</v>
      </c>
      <c r="J594" s="20" t="str">
        <f>IF(I594="","",属性中转表!$I$1&amp;(IF(VLOOKUP(B594,属性中转表!A:G,7,FALSE)=0,0,VLOOKUP(VLOOKUP(B594,属性中转表!A:G,7,FALSE),属性中转表!$K$2:$P$21,4,0)))+IFERROR(VLOOKUP(A594,英雄数据表!A:K,IF(武魂!B594&gt;=50,10,IF(武魂!B594&gt;=25,6)),0),0))</f>
        <v>,"dpspro":200</v>
      </c>
      <c r="K594" s="32" t="str">
        <f t="shared" si="41"/>
        <v>"atk":600,"hp":10000,"undpspro":200,"pvpdpspro":150,"pvpundpspro":100,"speed":10,"dpspro":200</v>
      </c>
      <c r="L594" s="20" t="str">
        <f>IF(B594&gt;=50,VLOOKUP(A594,英雄数据表!A:L,11,FALSE),IF(B594&gt;=25,VLOOKUP(A594,英雄数据表!A:L,7,0),""))</f>
        <v>"1203602004"</v>
      </c>
      <c r="M594" s="20" t="str">
        <f>IFERROR(VLOOKUP(B594,属性中转表!$K$2:$O$21,5,FALSE),"")</f>
        <v/>
      </c>
      <c r="N594" s="20" t="str">
        <f>IF(B594=25,VLOOKUP(A594,英雄数据表!A:L,8,FALSE),IF(B594=50,VLOOKUP(A594,英雄数据表!A:L,12,0),""))</f>
        <v/>
      </c>
    </row>
    <row r="595" spans="1:14" x14ac:dyDescent="0.3">
      <c r="A595" s="20">
        <v>12036</v>
      </c>
      <c r="B595" s="21">
        <f t="shared" si="38"/>
        <v>94</v>
      </c>
      <c r="C595" s="21">
        <v>5</v>
      </c>
      <c r="D595" s="21">
        <f>VLOOKUP(A595,英雄数据表!A:D,4,0)</f>
        <v>1</v>
      </c>
      <c r="E595" s="20" t="str">
        <f>VLOOKUP(A595,英雄数据表!A:C,3,0)</f>
        <v>死魂魔晶</v>
      </c>
      <c r="F595" s="20">
        <f t="shared" si="39"/>
        <v>12036</v>
      </c>
      <c r="G595" s="20">
        <f t="shared" si="40"/>
        <v>12036</v>
      </c>
      <c r="H595" s="21" t="str">
        <f>VLOOKUP(B595,属性中转表!A:F,6,FALSE)</f>
        <v>"hp":421200,"atk":11700</v>
      </c>
      <c r="I595" s="20" t="str">
        <f>IF(VLOOKUP(B595,属性中转表!A:G,7,FALSE)=0,"",VLOOKUP(VLOOKUP(B595,属性中转表!A:G,7,FALSE),属性中转表!$K$2:$P$21,6,0))&amp;IF(VLOOKUP(B595,属性中转表!A:G,7,FALSE)&gt;=50,VLOOKUP(A595,英雄数据表!A:K,9,0),IF(VLOOKUP(B595,属性中转表!A:G,7,FALSE)&gt;=25,VLOOKUP(A595,英雄数据表!A:K,5,0),""))</f>
        <v>"atk":600,"hp":10000,"undpspro":200,"pvpdpspro":150,"pvpundpspro":100,"speed":10</v>
      </c>
      <c r="J595" s="20" t="str">
        <f>IF(I595="","",属性中转表!$I$1&amp;(IF(VLOOKUP(B595,属性中转表!A:G,7,FALSE)=0,0,VLOOKUP(VLOOKUP(B595,属性中转表!A:G,7,FALSE),属性中转表!$K$2:$P$21,4,0)))+IFERROR(VLOOKUP(A595,英雄数据表!A:K,IF(武魂!B595&gt;=50,10,IF(武魂!B595&gt;=25,6)),0),0))</f>
        <v>,"dpspro":200</v>
      </c>
      <c r="K595" s="32" t="str">
        <f t="shared" si="41"/>
        <v>"atk":600,"hp":10000,"undpspro":200,"pvpdpspro":150,"pvpundpspro":100,"speed":10,"dpspro":200</v>
      </c>
      <c r="L595" s="20" t="str">
        <f>IF(B595&gt;=50,VLOOKUP(A595,英雄数据表!A:L,11,FALSE),IF(B595&gt;=25,VLOOKUP(A595,英雄数据表!A:L,7,0),""))</f>
        <v>"1203602004"</v>
      </c>
      <c r="M595" s="20" t="str">
        <f>IFERROR(VLOOKUP(B595,属性中转表!$K$2:$O$21,5,FALSE),"")</f>
        <v/>
      </c>
      <c r="N595" s="20" t="str">
        <f>IF(B595=25,VLOOKUP(A595,英雄数据表!A:L,8,FALSE),IF(B595=50,VLOOKUP(A595,英雄数据表!A:L,12,0),""))</f>
        <v/>
      </c>
    </row>
    <row r="596" spans="1:14" x14ac:dyDescent="0.3">
      <c r="A596" s="20">
        <v>12036</v>
      </c>
      <c r="B596" s="21">
        <f t="shared" si="38"/>
        <v>95</v>
      </c>
      <c r="C596" s="21">
        <v>5</v>
      </c>
      <c r="D596" s="21">
        <f>VLOOKUP(A596,英雄数据表!A:D,4,0)</f>
        <v>1</v>
      </c>
      <c r="E596" s="20" t="str">
        <f>VLOOKUP(A596,英雄数据表!A:C,3,0)</f>
        <v>死魂魔晶</v>
      </c>
      <c r="F596" s="20">
        <f t="shared" si="39"/>
        <v>12036</v>
      </c>
      <c r="G596" s="20">
        <f t="shared" si="40"/>
        <v>12036</v>
      </c>
      <c r="H596" s="21" t="str">
        <f>VLOOKUP(B596,属性中转表!A:F,6,FALSE)</f>
        <v>"hp":426600,"atk":11850</v>
      </c>
      <c r="I596" s="20" t="str">
        <f>IF(VLOOKUP(B596,属性中转表!A:G,7,FALSE)=0,"",VLOOKUP(VLOOKUP(B596,属性中转表!A:G,7,FALSE),属性中转表!$K$2:$P$21,6,0))&amp;IF(VLOOKUP(B596,属性中转表!A:G,7,FALSE)&gt;=50,VLOOKUP(A596,英雄数据表!A:K,9,0),IF(VLOOKUP(B596,属性中转表!A:G,7,FALSE)&gt;=25,VLOOKUP(A596,英雄数据表!A:K,5,0),""))</f>
        <v>"atk":600,"hp":10000,"undpspro":200,"pvpdpspro":150,"pvpundpspro":150,"speed":10</v>
      </c>
      <c r="J596" s="20" t="str">
        <f>IF(I596="","",属性中转表!$I$1&amp;(IF(VLOOKUP(B596,属性中转表!A:G,7,FALSE)=0,0,VLOOKUP(VLOOKUP(B596,属性中转表!A:G,7,FALSE),属性中转表!$K$2:$P$21,4,0)))+IFERROR(VLOOKUP(A596,英雄数据表!A:K,IF(武魂!B596&gt;=50,10,IF(武魂!B596&gt;=25,6)),0),0))</f>
        <v>,"dpspro":200</v>
      </c>
      <c r="K596" s="32" t="str">
        <f t="shared" si="41"/>
        <v>"atk":600,"hp":10000,"undpspro":200,"pvpdpspro":150,"pvpundpspro":150,"speed":10,"dpspro":200</v>
      </c>
      <c r="L596" s="20" t="str">
        <f>IF(B596&gt;=50,VLOOKUP(A596,英雄数据表!A:L,11,FALSE),IF(B596&gt;=25,VLOOKUP(A596,英雄数据表!A:L,7,0),""))</f>
        <v>"1203602004"</v>
      </c>
      <c r="M596" s="20" t="str">
        <f>IFERROR(VLOOKUP(B596,属性中转表!$K$2:$O$21,5,FALSE),"")</f>
        <v>"pvpundpspro":50</v>
      </c>
      <c r="N596" s="20" t="str">
        <f>IF(B596=25,VLOOKUP(A596,英雄数据表!A:L,8,FALSE),IF(B596=50,VLOOKUP(A596,英雄数据表!A:L,12,0),""))</f>
        <v/>
      </c>
    </row>
    <row r="597" spans="1:14" x14ac:dyDescent="0.3">
      <c r="A597" s="20">
        <v>12036</v>
      </c>
      <c r="B597" s="21">
        <f t="shared" si="38"/>
        <v>96</v>
      </c>
      <c r="C597" s="21">
        <v>5</v>
      </c>
      <c r="D597" s="21">
        <f>VLOOKUP(A597,英雄数据表!A:D,4,0)</f>
        <v>1</v>
      </c>
      <c r="E597" s="20" t="str">
        <f>VLOOKUP(A597,英雄数据表!A:C,3,0)</f>
        <v>死魂魔晶</v>
      </c>
      <c r="F597" s="20">
        <f t="shared" si="39"/>
        <v>12036</v>
      </c>
      <c r="G597" s="20">
        <f t="shared" si="40"/>
        <v>12036</v>
      </c>
      <c r="H597" s="21" t="str">
        <f>VLOOKUP(B597,属性中转表!A:F,6,FALSE)</f>
        <v>"hp":432000,"atk":12000</v>
      </c>
      <c r="I597" s="20" t="str">
        <f>IF(VLOOKUP(B597,属性中转表!A:G,7,FALSE)=0,"",VLOOKUP(VLOOKUP(B597,属性中转表!A:G,7,FALSE),属性中转表!$K$2:$P$21,6,0))&amp;IF(VLOOKUP(B597,属性中转表!A:G,7,FALSE)&gt;=50,VLOOKUP(A597,英雄数据表!A:K,9,0),IF(VLOOKUP(B597,属性中转表!A:G,7,FALSE)&gt;=25,VLOOKUP(A597,英雄数据表!A:K,5,0),""))</f>
        <v>"atk":600,"hp":10000,"undpspro":200,"pvpdpspro":150,"pvpundpspro":150,"speed":10</v>
      </c>
      <c r="J597" s="20" t="str">
        <f>IF(I597="","",属性中转表!$I$1&amp;(IF(VLOOKUP(B597,属性中转表!A:G,7,FALSE)=0,0,VLOOKUP(VLOOKUP(B597,属性中转表!A:G,7,FALSE),属性中转表!$K$2:$P$21,4,0)))+IFERROR(VLOOKUP(A597,英雄数据表!A:K,IF(武魂!B597&gt;=50,10,IF(武魂!B597&gt;=25,6)),0),0))</f>
        <v>,"dpspro":200</v>
      </c>
      <c r="K597" s="32" t="str">
        <f t="shared" si="41"/>
        <v>"atk":600,"hp":10000,"undpspro":200,"pvpdpspro":150,"pvpundpspro":150,"speed":10,"dpspro":200</v>
      </c>
      <c r="L597" s="20" t="str">
        <f>IF(B597&gt;=50,VLOOKUP(A597,英雄数据表!A:L,11,FALSE),IF(B597&gt;=25,VLOOKUP(A597,英雄数据表!A:L,7,0),""))</f>
        <v>"1203602004"</v>
      </c>
      <c r="M597" s="20" t="str">
        <f>IFERROR(VLOOKUP(B597,属性中转表!$K$2:$O$21,5,FALSE),"")</f>
        <v/>
      </c>
      <c r="N597" s="20" t="str">
        <f>IF(B597=25,VLOOKUP(A597,英雄数据表!A:L,8,FALSE),IF(B597=50,VLOOKUP(A597,英雄数据表!A:L,12,0),""))</f>
        <v/>
      </c>
    </row>
    <row r="598" spans="1:14" x14ac:dyDescent="0.3">
      <c r="A598" s="20">
        <v>12036</v>
      </c>
      <c r="B598" s="21">
        <f t="shared" si="38"/>
        <v>97</v>
      </c>
      <c r="C598" s="21">
        <v>5</v>
      </c>
      <c r="D598" s="21">
        <f>VLOOKUP(A598,英雄数据表!A:D,4,0)</f>
        <v>1</v>
      </c>
      <c r="E598" s="20" t="str">
        <f>VLOOKUP(A598,英雄数据表!A:C,3,0)</f>
        <v>死魂魔晶</v>
      </c>
      <c r="F598" s="20">
        <f t="shared" si="39"/>
        <v>12036</v>
      </c>
      <c r="G598" s="20">
        <f t="shared" si="40"/>
        <v>12036</v>
      </c>
      <c r="H598" s="21" t="str">
        <f>VLOOKUP(B598,属性中转表!A:F,6,FALSE)</f>
        <v>"hp":437400,"atk":12150</v>
      </c>
      <c r="I598" s="20" t="str">
        <f>IF(VLOOKUP(B598,属性中转表!A:G,7,FALSE)=0,"",VLOOKUP(VLOOKUP(B598,属性中转表!A:G,7,FALSE),属性中转表!$K$2:$P$21,6,0))&amp;IF(VLOOKUP(B598,属性中转表!A:G,7,FALSE)&gt;=50,VLOOKUP(A598,英雄数据表!A:K,9,0),IF(VLOOKUP(B598,属性中转表!A:G,7,FALSE)&gt;=25,VLOOKUP(A598,英雄数据表!A:K,5,0),""))</f>
        <v>"atk":600,"hp":10000,"undpspro":200,"pvpdpspro":150,"pvpundpspro":150,"speed":10</v>
      </c>
      <c r="J598" s="20" t="str">
        <f>IF(I598="","",属性中转表!$I$1&amp;(IF(VLOOKUP(B598,属性中转表!A:G,7,FALSE)=0,0,VLOOKUP(VLOOKUP(B598,属性中转表!A:G,7,FALSE),属性中转表!$K$2:$P$21,4,0)))+IFERROR(VLOOKUP(A598,英雄数据表!A:K,IF(武魂!B598&gt;=50,10,IF(武魂!B598&gt;=25,6)),0),0))</f>
        <v>,"dpspro":200</v>
      </c>
      <c r="K598" s="32" t="str">
        <f t="shared" si="41"/>
        <v>"atk":600,"hp":10000,"undpspro":200,"pvpdpspro":150,"pvpundpspro":150,"speed":10,"dpspro":200</v>
      </c>
      <c r="L598" s="20" t="str">
        <f>IF(B598&gt;=50,VLOOKUP(A598,英雄数据表!A:L,11,FALSE),IF(B598&gt;=25,VLOOKUP(A598,英雄数据表!A:L,7,0),""))</f>
        <v>"1203602004"</v>
      </c>
      <c r="M598" s="20" t="str">
        <f>IFERROR(VLOOKUP(B598,属性中转表!$K$2:$O$21,5,FALSE),"")</f>
        <v/>
      </c>
      <c r="N598" s="20" t="str">
        <f>IF(B598=25,VLOOKUP(A598,英雄数据表!A:L,8,FALSE),IF(B598=50,VLOOKUP(A598,英雄数据表!A:L,12,0),""))</f>
        <v/>
      </c>
    </row>
    <row r="599" spans="1:14" x14ac:dyDescent="0.3">
      <c r="A599" s="20">
        <v>12036</v>
      </c>
      <c r="B599" s="21">
        <f t="shared" si="38"/>
        <v>98</v>
      </c>
      <c r="C599" s="21">
        <v>5</v>
      </c>
      <c r="D599" s="21">
        <f>VLOOKUP(A599,英雄数据表!A:D,4,0)</f>
        <v>1</v>
      </c>
      <c r="E599" s="20" t="str">
        <f>VLOOKUP(A599,英雄数据表!A:C,3,0)</f>
        <v>死魂魔晶</v>
      </c>
      <c r="F599" s="20">
        <f t="shared" si="39"/>
        <v>12036</v>
      </c>
      <c r="G599" s="20">
        <f t="shared" si="40"/>
        <v>12036</v>
      </c>
      <c r="H599" s="21" t="str">
        <f>VLOOKUP(B599,属性中转表!A:F,6,FALSE)</f>
        <v>"hp":442800,"atk":12300</v>
      </c>
      <c r="I599" s="20" t="str">
        <f>IF(VLOOKUP(B599,属性中转表!A:G,7,FALSE)=0,"",VLOOKUP(VLOOKUP(B599,属性中转表!A:G,7,FALSE),属性中转表!$K$2:$P$21,6,0))&amp;IF(VLOOKUP(B599,属性中转表!A:G,7,FALSE)&gt;=50,VLOOKUP(A599,英雄数据表!A:K,9,0),IF(VLOOKUP(B599,属性中转表!A:G,7,FALSE)&gt;=25,VLOOKUP(A599,英雄数据表!A:K,5,0),""))</f>
        <v>"atk":600,"hp":10000,"undpspro":200,"pvpdpspro":150,"pvpundpspro":150,"speed":10</v>
      </c>
      <c r="J599" s="20" t="str">
        <f>IF(I599="","",属性中转表!$I$1&amp;(IF(VLOOKUP(B599,属性中转表!A:G,7,FALSE)=0,0,VLOOKUP(VLOOKUP(B599,属性中转表!A:G,7,FALSE),属性中转表!$K$2:$P$21,4,0)))+IFERROR(VLOOKUP(A599,英雄数据表!A:K,IF(武魂!B599&gt;=50,10,IF(武魂!B599&gt;=25,6)),0),0))</f>
        <v>,"dpspro":200</v>
      </c>
      <c r="K599" s="32" t="str">
        <f t="shared" si="41"/>
        <v>"atk":600,"hp":10000,"undpspro":200,"pvpdpspro":150,"pvpundpspro":150,"speed":10,"dpspro":200</v>
      </c>
      <c r="L599" s="20" t="str">
        <f>IF(B599&gt;=50,VLOOKUP(A599,英雄数据表!A:L,11,FALSE),IF(B599&gt;=25,VLOOKUP(A599,英雄数据表!A:L,7,0),""))</f>
        <v>"1203602004"</v>
      </c>
      <c r="M599" s="20" t="str">
        <f>IFERROR(VLOOKUP(B599,属性中转表!$K$2:$O$21,5,FALSE),"")</f>
        <v/>
      </c>
      <c r="N599" s="20" t="str">
        <f>IF(B599=25,VLOOKUP(A599,英雄数据表!A:L,8,FALSE),IF(B599=50,VLOOKUP(A599,英雄数据表!A:L,12,0),""))</f>
        <v/>
      </c>
    </row>
    <row r="600" spans="1:14" x14ac:dyDescent="0.3">
      <c r="A600" s="20">
        <v>12036</v>
      </c>
      <c r="B600" s="21">
        <f t="shared" si="38"/>
        <v>99</v>
      </c>
      <c r="C600" s="21">
        <v>5</v>
      </c>
      <c r="D600" s="21">
        <f>VLOOKUP(A600,英雄数据表!A:D,4,0)</f>
        <v>1</v>
      </c>
      <c r="E600" s="20" t="str">
        <f>VLOOKUP(A600,英雄数据表!A:C,3,0)</f>
        <v>死魂魔晶</v>
      </c>
      <c r="F600" s="20">
        <f t="shared" si="39"/>
        <v>12036</v>
      </c>
      <c r="G600" s="20">
        <f t="shared" si="40"/>
        <v>12036</v>
      </c>
      <c r="H600" s="21" t="str">
        <f>VLOOKUP(B600,属性中转表!A:F,6,FALSE)</f>
        <v>"hp":448200,"atk":12450</v>
      </c>
      <c r="I600" s="20" t="str">
        <f>IF(VLOOKUP(B600,属性中转表!A:G,7,FALSE)=0,"",VLOOKUP(VLOOKUP(B600,属性中转表!A:G,7,FALSE),属性中转表!$K$2:$P$21,6,0))&amp;IF(VLOOKUP(B600,属性中转表!A:G,7,FALSE)&gt;=50,VLOOKUP(A600,英雄数据表!A:K,9,0),IF(VLOOKUP(B600,属性中转表!A:G,7,FALSE)&gt;=25,VLOOKUP(A600,英雄数据表!A:K,5,0),""))</f>
        <v>"atk":600,"hp":10000,"undpspro":200,"pvpdpspro":150,"pvpundpspro":150,"speed":10</v>
      </c>
      <c r="J600" s="20" t="str">
        <f>IF(I600="","",属性中转表!$I$1&amp;(IF(VLOOKUP(B600,属性中转表!A:G,7,FALSE)=0,0,VLOOKUP(VLOOKUP(B600,属性中转表!A:G,7,FALSE),属性中转表!$K$2:$P$21,4,0)))+IFERROR(VLOOKUP(A600,英雄数据表!A:K,IF(武魂!B600&gt;=50,10,IF(武魂!B600&gt;=25,6)),0),0))</f>
        <v>,"dpspro":200</v>
      </c>
      <c r="K600" s="32" t="str">
        <f t="shared" si="41"/>
        <v>"atk":600,"hp":10000,"undpspro":200,"pvpdpspro":150,"pvpundpspro":150,"speed":10,"dpspro":200</v>
      </c>
      <c r="L600" s="20" t="str">
        <f>IF(B600&gt;=50,VLOOKUP(A600,英雄数据表!A:L,11,FALSE),IF(B600&gt;=25,VLOOKUP(A600,英雄数据表!A:L,7,0),""))</f>
        <v>"1203602004"</v>
      </c>
      <c r="M600" s="20" t="str">
        <f>IFERROR(VLOOKUP(B600,属性中转表!$K$2:$O$21,5,FALSE),"")</f>
        <v/>
      </c>
      <c r="N600" s="20" t="str">
        <f>IF(B600=25,VLOOKUP(A600,英雄数据表!A:L,8,FALSE),IF(B600=50,VLOOKUP(A600,英雄数据表!A:L,12,0),""))</f>
        <v/>
      </c>
    </row>
    <row r="601" spans="1:14" x14ac:dyDescent="0.3">
      <c r="A601" s="20">
        <v>12036</v>
      </c>
      <c r="B601" s="21">
        <f t="shared" si="38"/>
        <v>100</v>
      </c>
      <c r="C601" s="21">
        <v>5</v>
      </c>
      <c r="D601" s="21">
        <f>VLOOKUP(A601,英雄数据表!A:D,4,0)</f>
        <v>1</v>
      </c>
      <c r="E601" s="20" t="str">
        <f>VLOOKUP(A601,英雄数据表!A:C,3,0)</f>
        <v>死魂魔晶</v>
      </c>
      <c r="F601" s="20">
        <f t="shared" si="39"/>
        <v>12036</v>
      </c>
      <c r="G601" s="20">
        <f t="shared" si="40"/>
        <v>12036</v>
      </c>
      <c r="H601" s="21" t="str">
        <f>VLOOKUP(B601,属性中转表!A:F,6,FALSE)</f>
        <v>"hp":453600,"atk":12600</v>
      </c>
      <c r="I601" s="20" t="str">
        <f>IF(VLOOKUP(B601,属性中转表!A:G,7,FALSE)=0,"",VLOOKUP(VLOOKUP(B601,属性中转表!A:G,7,FALSE),属性中转表!$K$2:$P$21,6,0))&amp;IF(VLOOKUP(B601,属性中转表!A:G,7,FALSE)&gt;=50,VLOOKUP(A601,英雄数据表!A:K,9,0),IF(VLOOKUP(B601,属性中转表!A:G,7,FALSE)&gt;=25,VLOOKUP(A601,英雄数据表!A:K,5,0),""))</f>
        <v>"atk":900,"hp":15000,"undpspro":200,"pvpdpspro":150,"pvpundpspro":150,"speed":20</v>
      </c>
      <c r="J601" s="20" t="str">
        <f>IF(I601="","",属性中转表!$I$1&amp;(IF(VLOOKUP(B601,属性中转表!A:G,7,FALSE)=0,0,VLOOKUP(VLOOKUP(B601,属性中转表!A:G,7,FALSE),属性中转表!$K$2:$P$21,4,0)))+IFERROR(VLOOKUP(A601,英雄数据表!A:K,IF(武魂!B601&gt;=50,10,IF(武魂!B601&gt;=25,6)),0),0))</f>
        <v>,"dpspro":200</v>
      </c>
      <c r="K601" s="32" t="str">
        <f t="shared" si="41"/>
        <v>"atk":900,"hp":15000,"undpspro":200,"pvpdpspro":150,"pvpundpspro":150,"speed":20,"dpspro":200</v>
      </c>
      <c r="L601" s="20" t="str">
        <f>IF(B601&gt;=50,VLOOKUP(A601,英雄数据表!A:L,11,FALSE),IF(B601&gt;=25,VLOOKUP(A601,英雄数据表!A:L,7,0),""))</f>
        <v>"1203602004"</v>
      </c>
      <c r="M601" s="20" t="str">
        <f>IFERROR(VLOOKUP(B601,属性中转表!$K$2:$O$21,5,FALSE),"")</f>
        <v>"speed":10,"atk":300,"hp":5000</v>
      </c>
      <c r="N601" s="20" t="str">
        <f>IF(B601=25,VLOOKUP(A601,英雄数据表!A:L,8,FALSE),IF(B601=50,VLOOKUP(A601,英雄数据表!A:L,12,0),""))</f>
        <v/>
      </c>
    </row>
    <row r="602" spans="1:14" x14ac:dyDescent="0.3">
      <c r="A602" s="20">
        <v>12046</v>
      </c>
      <c r="B602" s="21">
        <f t="shared" si="38"/>
        <v>1</v>
      </c>
      <c r="C602" s="21">
        <v>5</v>
      </c>
      <c r="D602" s="21">
        <f>VLOOKUP(A602,英雄数据表!A:D,4,0)</f>
        <v>1</v>
      </c>
      <c r="E602" s="20" t="str">
        <f>VLOOKUP(A602,英雄数据表!A:C,3,0)</f>
        <v>石冰护肩</v>
      </c>
      <c r="F602" s="20">
        <f t="shared" si="39"/>
        <v>12046</v>
      </c>
      <c r="G602" s="20">
        <f t="shared" si="40"/>
        <v>12046</v>
      </c>
      <c r="H602" s="21" t="str">
        <f>VLOOKUP(B602,属性中转表!A:F,6,FALSE)</f>
        <v>"hp":5400,"atk":150</v>
      </c>
      <c r="I602" s="20" t="str">
        <f>IF(VLOOKUP(B602,属性中转表!A:G,7,FALSE)=0,"",VLOOKUP(VLOOKUP(B602,属性中转表!A:G,7,FALSE),属性中转表!$K$2:$P$21,6,0))&amp;IF(VLOOKUP(B602,属性中转表!A:G,7,FALSE)&gt;=50,VLOOKUP(A602,英雄数据表!A:K,9,0),IF(VLOOKUP(B602,属性中转表!A:G,7,FALSE)&gt;=25,VLOOKUP(A602,英雄数据表!A:K,5,0),""))</f>
        <v/>
      </c>
      <c r="J602" s="20" t="str">
        <f>IF(I602="","",属性中转表!$I$1&amp;(IF(VLOOKUP(B602,属性中转表!A:G,7,FALSE)=0,0,VLOOKUP(VLOOKUP(B602,属性中转表!A:G,7,FALSE),属性中转表!$K$2:$P$21,4,0)))+IFERROR(VLOOKUP(A602,英雄数据表!A:K,IF(武魂!B602&gt;=50,10,IF(武魂!B602&gt;=25,6)),0),0))</f>
        <v/>
      </c>
      <c r="K602" s="32" t="str">
        <f t="shared" si="41"/>
        <v/>
      </c>
      <c r="L602" s="20" t="str">
        <f>IF(B602&gt;=50,VLOOKUP(A602,英雄数据表!A:L,11,FALSE),IF(B602&gt;=25,VLOOKUP(A602,英雄数据表!A:L,7,0),""))</f>
        <v/>
      </c>
      <c r="M602" s="20" t="str">
        <f>IFERROR(VLOOKUP(B602,属性中转表!$K$2:$O$21,5,FALSE),"")</f>
        <v/>
      </c>
      <c r="N602" s="20" t="str">
        <f>IF(B602=25,VLOOKUP(A602,英雄数据表!A:L,8,FALSE),IF(B602=50,VLOOKUP(A602,英雄数据表!A:L,12,0),""))</f>
        <v/>
      </c>
    </row>
    <row r="603" spans="1:14" x14ac:dyDescent="0.3">
      <c r="A603" s="20">
        <v>12046</v>
      </c>
      <c r="B603" s="21">
        <f t="shared" si="38"/>
        <v>2</v>
      </c>
      <c r="C603" s="21">
        <v>5</v>
      </c>
      <c r="D603" s="21">
        <f>VLOOKUP(A603,英雄数据表!A:D,4,0)</f>
        <v>1</v>
      </c>
      <c r="E603" s="20" t="str">
        <f>VLOOKUP(A603,英雄数据表!A:C,3,0)</f>
        <v>石冰护肩</v>
      </c>
      <c r="F603" s="20">
        <f t="shared" si="39"/>
        <v>12046</v>
      </c>
      <c r="G603" s="20">
        <f t="shared" si="40"/>
        <v>12046</v>
      </c>
      <c r="H603" s="21" t="str">
        <f>VLOOKUP(B603,属性中转表!A:F,6,FALSE)</f>
        <v>"hp":7200,"atk":200</v>
      </c>
      <c r="I603" s="20" t="str">
        <f>IF(VLOOKUP(B603,属性中转表!A:G,7,FALSE)=0,"",VLOOKUP(VLOOKUP(B603,属性中转表!A:G,7,FALSE),属性中转表!$K$2:$P$21,6,0))&amp;IF(VLOOKUP(B603,属性中转表!A:G,7,FALSE)&gt;=50,VLOOKUP(A603,英雄数据表!A:K,9,0),IF(VLOOKUP(B603,属性中转表!A:G,7,FALSE)&gt;=25,VLOOKUP(A603,英雄数据表!A:K,5,0),""))</f>
        <v/>
      </c>
      <c r="J603" s="20" t="str">
        <f>IF(I603="","",属性中转表!$I$1&amp;(IF(VLOOKUP(B603,属性中转表!A:G,7,FALSE)=0,0,VLOOKUP(VLOOKUP(B603,属性中转表!A:G,7,FALSE),属性中转表!$K$2:$P$21,4,0)))+IFERROR(VLOOKUP(A603,英雄数据表!A:K,IF(武魂!B603&gt;=50,10,IF(武魂!B603&gt;=25,6)),0),0))</f>
        <v/>
      </c>
      <c r="K603" s="32" t="str">
        <f t="shared" si="41"/>
        <v/>
      </c>
      <c r="L603" s="20" t="str">
        <f>IF(B603&gt;=50,VLOOKUP(A603,英雄数据表!A:L,11,FALSE),IF(B603&gt;=25,VLOOKUP(A603,英雄数据表!A:L,7,0),""))</f>
        <v/>
      </c>
      <c r="M603" s="20" t="str">
        <f>IFERROR(VLOOKUP(B603,属性中转表!$K$2:$O$21,5,FALSE),"")</f>
        <v/>
      </c>
      <c r="N603" s="20" t="str">
        <f>IF(B603=25,VLOOKUP(A603,英雄数据表!A:L,8,FALSE),IF(B603=50,VLOOKUP(A603,英雄数据表!A:L,12,0),""))</f>
        <v/>
      </c>
    </row>
    <row r="604" spans="1:14" x14ac:dyDescent="0.3">
      <c r="A604" s="20">
        <v>12046</v>
      </c>
      <c r="B604" s="21">
        <f t="shared" si="38"/>
        <v>3</v>
      </c>
      <c r="C604" s="21">
        <v>5</v>
      </c>
      <c r="D604" s="21">
        <f>VLOOKUP(A604,英雄数据表!A:D,4,0)</f>
        <v>1</v>
      </c>
      <c r="E604" s="20" t="str">
        <f>VLOOKUP(A604,英雄数据表!A:C,3,0)</f>
        <v>石冰护肩</v>
      </c>
      <c r="F604" s="20">
        <f t="shared" si="39"/>
        <v>12046</v>
      </c>
      <c r="G604" s="20">
        <f t="shared" si="40"/>
        <v>12046</v>
      </c>
      <c r="H604" s="21" t="str">
        <f>VLOOKUP(B604,属性中转表!A:F,6,FALSE)</f>
        <v>"hp":9000,"atk":250</v>
      </c>
      <c r="I604" s="20" t="str">
        <f>IF(VLOOKUP(B604,属性中转表!A:G,7,FALSE)=0,"",VLOOKUP(VLOOKUP(B604,属性中转表!A:G,7,FALSE),属性中转表!$K$2:$P$21,6,0))&amp;IF(VLOOKUP(B604,属性中转表!A:G,7,FALSE)&gt;=50,VLOOKUP(A604,英雄数据表!A:K,9,0),IF(VLOOKUP(B604,属性中转表!A:G,7,FALSE)&gt;=25,VLOOKUP(A604,英雄数据表!A:K,5,0),""))</f>
        <v/>
      </c>
      <c r="J604" s="20" t="str">
        <f>IF(I604="","",属性中转表!$I$1&amp;(IF(VLOOKUP(B604,属性中转表!A:G,7,FALSE)=0,0,VLOOKUP(VLOOKUP(B604,属性中转表!A:G,7,FALSE),属性中转表!$K$2:$P$21,4,0)))+IFERROR(VLOOKUP(A604,英雄数据表!A:K,IF(武魂!B604&gt;=50,10,IF(武魂!B604&gt;=25,6)),0),0))</f>
        <v/>
      </c>
      <c r="K604" s="32" t="str">
        <f t="shared" si="41"/>
        <v/>
      </c>
      <c r="L604" s="20" t="str">
        <f>IF(B604&gt;=50,VLOOKUP(A604,英雄数据表!A:L,11,FALSE),IF(B604&gt;=25,VLOOKUP(A604,英雄数据表!A:L,7,0),""))</f>
        <v/>
      </c>
      <c r="M604" s="20" t="str">
        <f>IFERROR(VLOOKUP(B604,属性中转表!$K$2:$O$21,5,FALSE),"")</f>
        <v/>
      </c>
      <c r="N604" s="20" t="str">
        <f>IF(B604=25,VLOOKUP(A604,英雄数据表!A:L,8,FALSE),IF(B604=50,VLOOKUP(A604,英雄数据表!A:L,12,0),""))</f>
        <v/>
      </c>
    </row>
    <row r="605" spans="1:14" x14ac:dyDescent="0.3">
      <c r="A605" s="20">
        <v>12046</v>
      </c>
      <c r="B605" s="21">
        <f t="shared" si="38"/>
        <v>4</v>
      </c>
      <c r="C605" s="21">
        <v>5</v>
      </c>
      <c r="D605" s="21">
        <f>VLOOKUP(A605,英雄数据表!A:D,4,0)</f>
        <v>1</v>
      </c>
      <c r="E605" s="20" t="str">
        <f>VLOOKUP(A605,英雄数据表!A:C,3,0)</f>
        <v>石冰护肩</v>
      </c>
      <c r="F605" s="20">
        <f t="shared" si="39"/>
        <v>12046</v>
      </c>
      <c r="G605" s="20">
        <f t="shared" si="40"/>
        <v>12046</v>
      </c>
      <c r="H605" s="21" t="str">
        <f>VLOOKUP(B605,属性中转表!A:F,6,FALSE)</f>
        <v>"hp":10800,"atk":300</v>
      </c>
      <c r="I605" s="20" t="str">
        <f>IF(VLOOKUP(B605,属性中转表!A:G,7,FALSE)=0,"",VLOOKUP(VLOOKUP(B605,属性中转表!A:G,7,FALSE),属性中转表!$K$2:$P$21,6,0))&amp;IF(VLOOKUP(B605,属性中转表!A:G,7,FALSE)&gt;=50,VLOOKUP(A605,英雄数据表!A:K,9,0),IF(VLOOKUP(B605,属性中转表!A:G,7,FALSE)&gt;=25,VLOOKUP(A605,英雄数据表!A:K,5,0),""))</f>
        <v/>
      </c>
      <c r="J605" s="20" t="str">
        <f>IF(I605="","",属性中转表!$I$1&amp;(IF(VLOOKUP(B605,属性中转表!A:G,7,FALSE)=0,0,VLOOKUP(VLOOKUP(B605,属性中转表!A:G,7,FALSE),属性中转表!$K$2:$P$21,4,0)))+IFERROR(VLOOKUP(A605,英雄数据表!A:K,IF(武魂!B605&gt;=50,10,IF(武魂!B605&gt;=25,6)),0),0))</f>
        <v/>
      </c>
      <c r="K605" s="32" t="str">
        <f t="shared" si="41"/>
        <v/>
      </c>
      <c r="L605" s="20" t="str">
        <f>IF(B605&gt;=50,VLOOKUP(A605,英雄数据表!A:L,11,FALSE),IF(B605&gt;=25,VLOOKUP(A605,英雄数据表!A:L,7,0),""))</f>
        <v/>
      </c>
      <c r="M605" s="20" t="str">
        <f>IFERROR(VLOOKUP(B605,属性中转表!$K$2:$O$21,5,FALSE),"")</f>
        <v/>
      </c>
      <c r="N605" s="20" t="str">
        <f>IF(B605=25,VLOOKUP(A605,英雄数据表!A:L,8,FALSE),IF(B605=50,VLOOKUP(A605,英雄数据表!A:L,12,0),""))</f>
        <v/>
      </c>
    </row>
    <row r="606" spans="1:14" x14ac:dyDescent="0.3">
      <c r="A606" s="20">
        <v>12046</v>
      </c>
      <c r="B606" s="21">
        <f t="shared" si="38"/>
        <v>5</v>
      </c>
      <c r="C606" s="21">
        <v>5</v>
      </c>
      <c r="D606" s="21">
        <f>VLOOKUP(A606,英雄数据表!A:D,4,0)</f>
        <v>1</v>
      </c>
      <c r="E606" s="20" t="str">
        <f>VLOOKUP(A606,英雄数据表!A:C,3,0)</f>
        <v>石冰护肩</v>
      </c>
      <c r="F606" s="20">
        <f t="shared" si="39"/>
        <v>12046</v>
      </c>
      <c r="G606" s="20">
        <f t="shared" si="40"/>
        <v>12046</v>
      </c>
      <c r="H606" s="21" t="str">
        <f>VLOOKUP(B606,属性中转表!A:F,6,FALSE)</f>
        <v>"hp":12600,"atk":350</v>
      </c>
      <c r="I606" s="20" t="str">
        <f>IF(VLOOKUP(B606,属性中转表!A:G,7,FALSE)=0,"",VLOOKUP(VLOOKUP(B606,属性中转表!A:G,7,FALSE),属性中转表!$K$2:$P$21,6,0))&amp;IF(VLOOKUP(B606,属性中转表!A:G,7,FALSE)&gt;=50,VLOOKUP(A606,英雄数据表!A:K,9,0),IF(VLOOKUP(B606,属性中转表!A:G,7,FALSE)&gt;=25,VLOOKUP(A606,英雄数据表!A:K,5,0),""))</f>
        <v>"atk":300</v>
      </c>
      <c r="J606" s="20" t="str">
        <f>IF(I606="","",属性中转表!$I$1&amp;(IF(VLOOKUP(B606,属性中转表!A:G,7,FALSE)=0,0,VLOOKUP(VLOOKUP(B606,属性中转表!A:G,7,FALSE),属性中转表!$K$2:$P$21,4,0)))+IFERROR(VLOOKUP(A606,英雄数据表!A:K,IF(武魂!B606&gt;=50,10,IF(武魂!B606&gt;=25,6)),0),0))</f>
        <v>,"dpspro":0</v>
      </c>
      <c r="K606" s="32" t="str">
        <f t="shared" si="41"/>
        <v>"atk":300,"dpspro":0</v>
      </c>
      <c r="L606" s="20" t="str">
        <f>IF(B606&gt;=50,VLOOKUP(A606,英雄数据表!A:L,11,FALSE),IF(B606&gt;=25,VLOOKUP(A606,英雄数据表!A:L,7,0),""))</f>
        <v/>
      </c>
      <c r="M606" s="20" t="str">
        <f>IFERROR(VLOOKUP(B606,属性中转表!$K$2:$O$21,5,FALSE),"")</f>
        <v>"atk":300</v>
      </c>
      <c r="N606" s="20" t="str">
        <f>IF(B606=25,VLOOKUP(A606,英雄数据表!A:L,8,FALSE),IF(B606=50,VLOOKUP(A606,英雄数据表!A:L,12,0),""))</f>
        <v/>
      </c>
    </row>
    <row r="607" spans="1:14" x14ac:dyDescent="0.3">
      <c r="A607" s="20">
        <v>12046</v>
      </c>
      <c r="B607" s="21">
        <f t="shared" si="38"/>
        <v>6</v>
      </c>
      <c r="C607" s="21">
        <v>5</v>
      </c>
      <c r="D607" s="21">
        <f>VLOOKUP(A607,英雄数据表!A:D,4,0)</f>
        <v>1</v>
      </c>
      <c r="E607" s="20" t="str">
        <f>VLOOKUP(A607,英雄数据表!A:C,3,0)</f>
        <v>石冰护肩</v>
      </c>
      <c r="F607" s="20">
        <f t="shared" si="39"/>
        <v>12046</v>
      </c>
      <c r="G607" s="20">
        <f t="shared" si="40"/>
        <v>12046</v>
      </c>
      <c r="H607" s="21" t="str">
        <f>VLOOKUP(B607,属性中转表!A:F,6,FALSE)</f>
        <v>"hp":14400,"atk":400</v>
      </c>
      <c r="I607" s="20" t="str">
        <f>IF(VLOOKUP(B607,属性中转表!A:G,7,FALSE)=0,"",VLOOKUP(VLOOKUP(B607,属性中转表!A:G,7,FALSE),属性中转表!$K$2:$P$21,6,0))&amp;IF(VLOOKUP(B607,属性中转表!A:G,7,FALSE)&gt;=50,VLOOKUP(A607,英雄数据表!A:K,9,0),IF(VLOOKUP(B607,属性中转表!A:G,7,FALSE)&gt;=25,VLOOKUP(A607,英雄数据表!A:K,5,0),""))</f>
        <v>"atk":300</v>
      </c>
      <c r="J607" s="20" t="str">
        <f>IF(I607="","",属性中转表!$I$1&amp;(IF(VLOOKUP(B607,属性中转表!A:G,7,FALSE)=0,0,VLOOKUP(VLOOKUP(B607,属性中转表!A:G,7,FALSE),属性中转表!$K$2:$P$21,4,0)))+IFERROR(VLOOKUP(A607,英雄数据表!A:K,IF(武魂!B607&gt;=50,10,IF(武魂!B607&gt;=25,6)),0),0))</f>
        <v>,"dpspro":0</v>
      </c>
      <c r="K607" s="32" t="str">
        <f t="shared" si="41"/>
        <v>"atk":300,"dpspro":0</v>
      </c>
      <c r="L607" s="20" t="str">
        <f>IF(B607&gt;=50,VLOOKUP(A607,英雄数据表!A:L,11,FALSE),IF(B607&gt;=25,VLOOKUP(A607,英雄数据表!A:L,7,0),""))</f>
        <v/>
      </c>
      <c r="M607" s="20" t="str">
        <f>IFERROR(VLOOKUP(B607,属性中转表!$K$2:$O$21,5,FALSE),"")</f>
        <v/>
      </c>
      <c r="N607" s="20" t="str">
        <f>IF(B607=25,VLOOKUP(A607,英雄数据表!A:L,8,FALSE),IF(B607=50,VLOOKUP(A607,英雄数据表!A:L,12,0),""))</f>
        <v/>
      </c>
    </row>
    <row r="608" spans="1:14" x14ac:dyDescent="0.3">
      <c r="A608" s="20">
        <v>12046</v>
      </c>
      <c r="B608" s="21">
        <f t="shared" si="38"/>
        <v>7</v>
      </c>
      <c r="C608" s="21">
        <v>5</v>
      </c>
      <c r="D608" s="21">
        <f>VLOOKUP(A608,英雄数据表!A:D,4,0)</f>
        <v>1</v>
      </c>
      <c r="E608" s="20" t="str">
        <f>VLOOKUP(A608,英雄数据表!A:C,3,0)</f>
        <v>石冰护肩</v>
      </c>
      <c r="F608" s="20">
        <f t="shared" si="39"/>
        <v>12046</v>
      </c>
      <c r="G608" s="20">
        <f t="shared" si="40"/>
        <v>12046</v>
      </c>
      <c r="H608" s="21" t="str">
        <f>VLOOKUP(B608,属性中转表!A:F,6,FALSE)</f>
        <v>"hp":16200,"atk":450</v>
      </c>
      <c r="I608" s="20" t="str">
        <f>IF(VLOOKUP(B608,属性中转表!A:G,7,FALSE)=0,"",VLOOKUP(VLOOKUP(B608,属性中转表!A:G,7,FALSE),属性中转表!$K$2:$P$21,6,0))&amp;IF(VLOOKUP(B608,属性中转表!A:G,7,FALSE)&gt;=50,VLOOKUP(A608,英雄数据表!A:K,9,0),IF(VLOOKUP(B608,属性中转表!A:G,7,FALSE)&gt;=25,VLOOKUP(A608,英雄数据表!A:K,5,0),""))</f>
        <v>"atk":300</v>
      </c>
      <c r="J608" s="20" t="str">
        <f>IF(I608="","",属性中转表!$I$1&amp;(IF(VLOOKUP(B608,属性中转表!A:G,7,FALSE)=0,0,VLOOKUP(VLOOKUP(B608,属性中转表!A:G,7,FALSE),属性中转表!$K$2:$P$21,4,0)))+IFERROR(VLOOKUP(A608,英雄数据表!A:K,IF(武魂!B608&gt;=50,10,IF(武魂!B608&gt;=25,6)),0),0))</f>
        <v>,"dpspro":0</v>
      </c>
      <c r="K608" s="32" t="str">
        <f t="shared" si="41"/>
        <v>"atk":300,"dpspro":0</v>
      </c>
      <c r="L608" s="20" t="str">
        <f>IF(B608&gt;=50,VLOOKUP(A608,英雄数据表!A:L,11,FALSE),IF(B608&gt;=25,VLOOKUP(A608,英雄数据表!A:L,7,0),""))</f>
        <v/>
      </c>
      <c r="M608" s="20" t="str">
        <f>IFERROR(VLOOKUP(B608,属性中转表!$K$2:$O$21,5,FALSE),"")</f>
        <v/>
      </c>
      <c r="N608" s="20" t="str">
        <f>IF(B608=25,VLOOKUP(A608,英雄数据表!A:L,8,FALSE),IF(B608=50,VLOOKUP(A608,英雄数据表!A:L,12,0),""))</f>
        <v/>
      </c>
    </row>
    <row r="609" spans="1:14" x14ac:dyDescent="0.3">
      <c r="A609" s="20">
        <v>12046</v>
      </c>
      <c r="B609" s="21">
        <f t="shared" si="38"/>
        <v>8</v>
      </c>
      <c r="C609" s="21">
        <v>5</v>
      </c>
      <c r="D609" s="21">
        <f>VLOOKUP(A609,英雄数据表!A:D,4,0)</f>
        <v>1</v>
      </c>
      <c r="E609" s="20" t="str">
        <f>VLOOKUP(A609,英雄数据表!A:C,3,0)</f>
        <v>石冰护肩</v>
      </c>
      <c r="F609" s="20">
        <f t="shared" si="39"/>
        <v>12046</v>
      </c>
      <c r="G609" s="20">
        <f t="shared" si="40"/>
        <v>12046</v>
      </c>
      <c r="H609" s="21" t="str">
        <f>VLOOKUP(B609,属性中转表!A:F,6,FALSE)</f>
        <v>"hp":18000,"atk":500</v>
      </c>
      <c r="I609" s="20" t="str">
        <f>IF(VLOOKUP(B609,属性中转表!A:G,7,FALSE)=0,"",VLOOKUP(VLOOKUP(B609,属性中转表!A:G,7,FALSE),属性中转表!$K$2:$P$21,6,0))&amp;IF(VLOOKUP(B609,属性中转表!A:G,7,FALSE)&gt;=50,VLOOKUP(A609,英雄数据表!A:K,9,0),IF(VLOOKUP(B609,属性中转表!A:G,7,FALSE)&gt;=25,VLOOKUP(A609,英雄数据表!A:K,5,0),""))</f>
        <v>"atk":300</v>
      </c>
      <c r="J609" s="20" t="str">
        <f>IF(I609="","",属性中转表!$I$1&amp;(IF(VLOOKUP(B609,属性中转表!A:G,7,FALSE)=0,0,VLOOKUP(VLOOKUP(B609,属性中转表!A:G,7,FALSE),属性中转表!$K$2:$P$21,4,0)))+IFERROR(VLOOKUP(A609,英雄数据表!A:K,IF(武魂!B609&gt;=50,10,IF(武魂!B609&gt;=25,6)),0),0))</f>
        <v>,"dpspro":0</v>
      </c>
      <c r="K609" s="32" t="str">
        <f t="shared" si="41"/>
        <v>"atk":300,"dpspro":0</v>
      </c>
      <c r="L609" s="20" t="str">
        <f>IF(B609&gt;=50,VLOOKUP(A609,英雄数据表!A:L,11,FALSE),IF(B609&gt;=25,VLOOKUP(A609,英雄数据表!A:L,7,0),""))</f>
        <v/>
      </c>
      <c r="M609" s="20" t="str">
        <f>IFERROR(VLOOKUP(B609,属性中转表!$K$2:$O$21,5,FALSE),"")</f>
        <v/>
      </c>
      <c r="N609" s="20" t="str">
        <f>IF(B609=25,VLOOKUP(A609,英雄数据表!A:L,8,FALSE),IF(B609=50,VLOOKUP(A609,英雄数据表!A:L,12,0),""))</f>
        <v/>
      </c>
    </row>
    <row r="610" spans="1:14" x14ac:dyDescent="0.3">
      <c r="A610" s="20">
        <v>12046</v>
      </c>
      <c r="B610" s="21">
        <f t="shared" si="38"/>
        <v>9</v>
      </c>
      <c r="C610" s="21">
        <v>5</v>
      </c>
      <c r="D610" s="21">
        <f>VLOOKUP(A610,英雄数据表!A:D,4,0)</f>
        <v>1</v>
      </c>
      <c r="E610" s="20" t="str">
        <f>VLOOKUP(A610,英雄数据表!A:C,3,0)</f>
        <v>石冰护肩</v>
      </c>
      <c r="F610" s="20">
        <f t="shared" si="39"/>
        <v>12046</v>
      </c>
      <c r="G610" s="20">
        <f t="shared" si="40"/>
        <v>12046</v>
      </c>
      <c r="H610" s="21" t="str">
        <f>VLOOKUP(B610,属性中转表!A:F,6,FALSE)</f>
        <v>"hp":19800,"atk":550</v>
      </c>
      <c r="I610" s="20" t="str">
        <f>IF(VLOOKUP(B610,属性中转表!A:G,7,FALSE)=0,"",VLOOKUP(VLOOKUP(B610,属性中转表!A:G,7,FALSE),属性中转表!$K$2:$P$21,6,0))&amp;IF(VLOOKUP(B610,属性中转表!A:G,7,FALSE)&gt;=50,VLOOKUP(A610,英雄数据表!A:K,9,0),IF(VLOOKUP(B610,属性中转表!A:G,7,FALSE)&gt;=25,VLOOKUP(A610,英雄数据表!A:K,5,0),""))</f>
        <v>"atk":300</v>
      </c>
      <c r="J610" s="20" t="str">
        <f>IF(I610="","",属性中转表!$I$1&amp;(IF(VLOOKUP(B610,属性中转表!A:G,7,FALSE)=0,0,VLOOKUP(VLOOKUP(B610,属性中转表!A:G,7,FALSE),属性中转表!$K$2:$P$21,4,0)))+IFERROR(VLOOKUP(A610,英雄数据表!A:K,IF(武魂!B610&gt;=50,10,IF(武魂!B610&gt;=25,6)),0),0))</f>
        <v>,"dpspro":0</v>
      </c>
      <c r="K610" s="32" t="str">
        <f t="shared" si="41"/>
        <v>"atk":300,"dpspro":0</v>
      </c>
      <c r="L610" s="20" t="str">
        <f>IF(B610&gt;=50,VLOOKUP(A610,英雄数据表!A:L,11,FALSE),IF(B610&gt;=25,VLOOKUP(A610,英雄数据表!A:L,7,0),""))</f>
        <v/>
      </c>
      <c r="M610" s="20" t="str">
        <f>IFERROR(VLOOKUP(B610,属性中转表!$K$2:$O$21,5,FALSE),"")</f>
        <v/>
      </c>
      <c r="N610" s="20" t="str">
        <f>IF(B610=25,VLOOKUP(A610,英雄数据表!A:L,8,FALSE),IF(B610=50,VLOOKUP(A610,英雄数据表!A:L,12,0),""))</f>
        <v/>
      </c>
    </row>
    <row r="611" spans="1:14" x14ac:dyDescent="0.3">
      <c r="A611" s="20">
        <v>12046</v>
      </c>
      <c r="B611" s="21">
        <f t="shared" si="38"/>
        <v>10</v>
      </c>
      <c r="C611" s="21">
        <v>5</v>
      </c>
      <c r="D611" s="21">
        <f>VLOOKUP(A611,英雄数据表!A:D,4,0)</f>
        <v>1</v>
      </c>
      <c r="E611" s="20" t="str">
        <f>VLOOKUP(A611,英雄数据表!A:C,3,0)</f>
        <v>石冰护肩</v>
      </c>
      <c r="F611" s="20">
        <f t="shared" si="39"/>
        <v>12046</v>
      </c>
      <c r="G611" s="20">
        <f t="shared" si="40"/>
        <v>12046</v>
      </c>
      <c r="H611" s="21" t="str">
        <f>VLOOKUP(B611,属性中转表!A:F,6,FALSE)</f>
        <v>"hp":21600,"atk":600</v>
      </c>
      <c r="I611" s="20" t="str">
        <f>IF(VLOOKUP(B611,属性中转表!A:G,7,FALSE)=0,"",VLOOKUP(VLOOKUP(B611,属性中转表!A:G,7,FALSE),属性中转表!$K$2:$P$21,6,0))&amp;IF(VLOOKUP(B611,属性中转表!A:G,7,FALSE)&gt;=50,VLOOKUP(A611,英雄数据表!A:K,9,0),IF(VLOOKUP(B611,属性中转表!A:G,7,FALSE)&gt;=25,VLOOKUP(A611,英雄数据表!A:K,5,0),""))</f>
        <v>"atk":300,"hp":5000</v>
      </c>
      <c r="J611" s="20" t="str">
        <f>IF(I611="","",属性中转表!$I$1&amp;(IF(VLOOKUP(B611,属性中转表!A:G,7,FALSE)=0,0,VLOOKUP(VLOOKUP(B611,属性中转表!A:G,7,FALSE),属性中转表!$K$2:$P$21,4,0)))+IFERROR(VLOOKUP(A611,英雄数据表!A:K,IF(武魂!B611&gt;=50,10,IF(武魂!B611&gt;=25,6)),0),0))</f>
        <v>,"dpspro":0</v>
      </c>
      <c r="K611" s="32" t="str">
        <f t="shared" si="41"/>
        <v>"atk":300,"hp":5000,"dpspro":0</v>
      </c>
      <c r="L611" s="20" t="str">
        <f>IF(B611&gt;=50,VLOOKUP(A611,英雄数据表!A:L,11,FALSE),IF(B611&gt;=25,VLOOKUP(A611,英雄数据表!A:L,7,0),""))</f>
        <v/>
      </c>
      <c r="M611" s="20" t="str">
        <f>IFERROR(VLOOKUP(B611,属性中转表!$K$2:$O$21,5,FALSE),"")</f>
        <v>"hp":5000</v>
      </c>
      <c r="N611" s="20" t="str">
        <f>IF(B611=25,VLOOKUP(A611,英雄数据表!A:L,8,FALSE),IF(B611=50,VLOOKUP(A611,英雄数据表!A:L,12,0),""))</f>
        <v/>
      </c>
    </row>
    <row r="612" spans="1:14" x14ac:dyDescent="0.3">
      <c r="A612" s="20">
        <v>12046</v>
      </c>
      <c r="B612" s="21">
        <f t="shared" si="38"/>
        <v>11</v>
      </c>
      <c r="C612" s="21">
        <v>5</v>
      </c>
      <c r="D612" s="21">
        <f>VLOOKUP(A612,英雄数据表!A:D,4,0)</f>
        <v>1</v>
      </c>
      <c r="E612" s="20" t="str">
        <f>VLOOKUP(A612,英雄数据表!A:C,3,0)</f>
        <v>石冰护肩</v>
      </c>
      <c r="F612" s="20">
        <f t="shared" si="39"/>
        <v>12046</v>
      </c>
      <c r="G612" s="20">
        <f t="shared" si="40"/>
        <v>12046</v>
      </c>
      <c r="H612" s="21" t="str">
        <f>VLOOKUP(B612,属性中转表!A:F,6,FALSE)</f>
        <v>"hp":24300,"atk":675</v>
      </c>
      <c r="I612" s="20" t="str">
        <f>IF(VLOOKUP(B612,属性中转表!A:G,7,FALSE)=0,"",VLOOKUP(VLOOKUP(B612,属性中转表!A:G,7,FALSE),属性中转表!$K$2:$P$21,6,0))&amp;IF(VLOOKUP(B612,属性中转表!A:G,7,FALSE)&gt;=50,VLOOKUP(A612,英雄数据表!A:K,9,0),IF(VLOOKUP(B612,属性中转表!A:G,7,FALSE)&gt;=25,VLOOKUP(A612,英雄数据表!A:K,5,0),""))</f>
        <v>"atk":300,"hp":5000</v>
      </c>
      <c r="J612" s="20" t="str">
        <f>IF(I612="","",属性中转表!$I$1&amp;(IF(VLOOKUP(B612,属性中转表!A:G,7,FALSE)=0,0,VLOOKUP(VLOOKUP(B612,属性中转表!A:G,7,FALSE),属性中转表!$K$2:$P$21,4,0)))+IFERROR(VLOOKUP(A612,英雄数据表!A:K,IF(武魂!B612&gt;=50,10,IF(武魂!B612&gt;=25,6)),0),0))</f>
        <v>,"dpspro":0</v>
      </c>
      <c r="K612" s="32" t="str">
        <f t="shared" si="41"/>
        <v>"atk":300,"hp":5000,"dpspro":0</v>
      </c>
      <c r="L612" s="20" t="str">
        <f>IF(B612&gt;=50,VLOOKUP(A612,英雄数据表!A:L,11,FALSE),IF(B612&gt;=25,VLOOKUP(A612,英雄数据表!A:L,7,0),""))</f>
        <v/>
      </c>
      <c r="M612" s="20" t="str">
        <f>IFERROR(VLOOKUP(B612,属性中转表!$K$2:$O$21,5,FALSE),"")</f>
        <v/>
      </c>
      <c r="N612" s="20" t="str">
        <f>IF(B612=25,VLOOKUP(A612,英雄数据表!A:L,8,FALSE),IF(B612=50,VLOOKUP(A612,英雄数据表!A:L,12,0),""))</f>
        <v/>
      </c>
    </row>
    <row r="613" spans="1:14" x14ac:dyDescent="0.3">
      <c r="A613" s="20">
        <v>12046</v>
      </c>
      <c r="B613" s="21">
        <f t="shared" si="38"/>
        <v>12</v>
      </c>
      <c r="C613" s="21">
        <v>5</v>
      </c>
      <c r="D613" s="21">
        <f>VLOOKUP(A613,英雄数据表!A:D,4,0)</f>
        <v>1</v>
      </c>
      <c r="E613" s="20" t="str">
        <f>VLOOKUP(A613,英雄数据表!A:C,3,0)</f>
        <v>石冰护肩</v>
      </c>
      <c r="F613" s="20">
        <f t="shared" si="39"/>
        <v>12046</v>
      </c>
      <c r="G613" s="20">
        <f t="shared" si="40"/>
        <v>12046</v>
      </c>
      <c r="H613" s="21" t="str">
        <f>VLOOKUP(B613,属性中转表!A:F,6,FALSE)</f>
        <v>"hp":27000,"atk":750</v>
      </c>
      <c r="I613" s="20" t="str">
        <f>IF(VLOOKUP(B613,属性中转表!A:G,7,FALSE)=0,"",VLOOKUP(VLOOKUP(B613,属性中转表!A:G,7,FALSE),属性中转表!$K$2:$P$21,6,0))&amp;IF(VLOOKUP(B613,属性中转表!A:G,7,FALSE)&gt;=50,VLOOKUP(A613,英雄数据表!A:K,9,0),IF(VLOOKUP(B613,属性中转表!A:G,7,FALSE)&gt;=25,VLOOKUP(A613,英雄数据表!A:K,5,0),""))</f>
        <v>"atk":300,"hp":5000</v>
      </c>
      <c r="J613" s="20" t="str">
        <f>IF(I613="","",属性中转表!$I$1&amp;(IF(VLOOKUP(B613,属性中转表!A:G,7,FALSE)=0,0,VLOOKUP(VLOOKUP(B613,属性中转表!A:G,7,FALSE),属性中转表!$K$2:$P$21,4,0)))+IFERROR(VLOOKUP(A613,英雄数据表!A:K,IF(武魂!B613&gt;=50,10,IF(武魂!B613&gt;=25,6)),0),0))</f>
        <v>,"dpspro":0</v>
      </c>
      <c r="K613" s="32" t="str">
        <f t="shared" si="41"/>
        <v>"atk":300,"hp":5000,"dpspro":0</v>
      </c>
      <c r="L613" s="20" t="str">
        <f>IF(B613&gt;=50,VLOOKUP(A613,英雄数据表!A:L,11,FALSE),IF(B613&gt;=25,VLOOKUP(A613,英雄数据表!A:L,7,0),""))</f>
        <v/>
      </c>
      <c r="M613" s="20" t="str">
        <f>IFERROR(VLOOKUP(B613,属性中转表!$K$2:$O$21,5,FALSE),"")</f>
        <v/>
      </c>
      <c r="N613" s="20" t="str">
        <f>IF(B613=25,VLOOKUP(A613,英雄数据表!A:L,8,FALSE),IF(B613=50,VLOOKUP(A613,英雄数据表!A:L,12,0),""))</f>
        <v/>
      </c>
    </row>
    <row r="614" spans="1:14" x14ac:dyDescent="0.3">
      <c r="A614" s="20">
        <v>12046</v>
      </c>
      <c r="B614" s="21">
        <f t="shared" si="38"/>
        <v>13</v>
      </c>
      <c r="C614" s="21">
        <v>5</v>
      </c>
      <c r="D614" s="21">
        <f>VLOOKUP(A614,英雄数据表!A:D,4,0)</f>
        <v>1</v>
      </c>
      <c r="E614" s="20" t="str">
        <f>VLOOKUP(A614,英雄数据表!A:C,3,0)</f>
        <v>石冰护肩</v>
      </c>
      <c r="F614" s="20">
        <f t="shared" si="39"/>
        <v>12046</v>
      </c>
      <c r="G614" s="20">
        <f t="shared" si="40"/>
        <v>12046</v>
      </c>
      <c r="H614" s="21" t="str">
        <f>VLOOKUP(B614,属性中转表!A:F,6,FALSE)</f>
        <v>"hp":29700,"atk":825</v>
      </c>
      <c r="I614" s="20" t="str">
        <f>IF(VLOOKUP(B614,属性中转表!A:G,7,FALSE)=0,"",VLOOKUP(VLOOKUP(B614,属性中转表!A:G,7,FALSE),属性中转表!$K$2:$P$21,6,0))&amp;IF(VLOOKUP(B614,属性中转表!A:G,7,FALSE)&gt;=50,VLOOKUP(A614,英雄数据表!A:K,9,0),IF(VLOOKUP(B614,属性中转表!A:G,7,FALSE)&gt;=25,VLOOKUP(A614,英雄数据表!A:K,5,0),""))</f>
        <v>"atk":300,"hp":5000</v>
      </c>
      <c r="J614" s="20" t="str">
        <f>IF(I614="","",属性中转表!$I$1&amp;(IF(VLOOKUP(B614,属性中转表!A:G,7,FALSE)=0,0,VLOOKUP(VLOOKUP(B614,属性中转表!A:G,7,FALSE),属性中转表!$K$2:$P$21,4,0)))+IFERROR(VLOOKUP(A614,英雄数据表!A:K,IF(武魂!B614&gt;=50,10,IF(武魂!B614&gt;=25,6)),0),0))</f>
        <v>,"dpspro":0</v>
      </c>
      <c r="K614" s="32" t="str">
        <f t="shared" si="41"/>
        <v>"atk":300,"hp":5000,"dpspro":0</v>
      </c>
      <c r="L614" s="20" t="str">
        <f>IF(B614&gt;=50,VLOOKUP(A614,英雄数据表!A:L,11,FALSE),IF(B614&gt;=25,VLOOKUP(A614,英雄数据表!A:L,7,0),""))</f>
        <v/>
      </c>
      <c r="M614" s="20" t="str">
        <f>IFERROR(VLOOKUP(B614,属性中转表!$K$2:$O$21,5,FALSE),"")</f>
        <v/>
      </c>
      <c r="N614" s="20" t="str">
        <f>IF(B614=25,VLOOKUP(A614,英雄数据表!A:L,8,FALSE),IF(B614=50,VLOOKUP(A614,英雄数据表!A:L,12,0),""))</f>
        <v/>
      </c>
    </row>
    <row r="615" spans="1:14" x14ac:dyDescent="0.3">
      <c r="A615" s="20">
        <v>12046</v>
      </c>
      <c r="B615" s="21">
        <f t="shared" ref="B615:B678" si="42">IF(A615=A614,B614+1,1)</f>
        <v>14</v>
      </c>
      <c r="C615" s="21">
        <v>5</v>
      </c>
      <c r="D615" s="21">
        <f>VLOOKUP(A615,英雄数据表!A:D,4,0)</f>
        <v>1</v>
      </c>
      <c r="E615" s="20" t="str">
        <f>VLOOKUP(A615,英雄数据表!A:C,3,0)</f>
        <v>石冰护肩</v>
      </c>
      <c r="F615" s="20">
        <f t="shared" ref="F615:F678" si="43">A615</f>
        <v>12046</v>
      </c>
      <c r="G615" s="20">
        <f t="shared" ref="G615:G678" si="44">A615</f>
        <v>12046</v>
      </c>
      <c r="H615" s="21" t="str">
        <f>VLOOKUP(B615,属性中转表!A:F,6,FALSE)</f>
        <v>"hp":32400,"atk":900</v>
      </c>
      <c r="I615" s="20" t="str">
        <f>IF(VLOOKUP(B615,属性中转表!A:G,7,FALSE)=0,"",VLOOKUP(VLOOKUP(B615,属性中转表!A:G,7,FALSE),属性中转表!$K$2:$P$21,6,0))&amp;IF(VLOOKUP(B615,属性中转表!A:G,7,FALSE)&gt;=50,VLOOKUP(A615,英雄数据表!A:K,9,0),IF(VLOOKUP(B615,属性中转表!A:G,7,FALSE)&gt;=25,VLOOKUP(A615,英雄数据表!A:K,5,0),""))</f>
        <v>"atk":300,"hp":5000</v>
      </c>
      <c r="J615" s="20" t="str">
        <f>IF(I615="","",属性中转表!$I$1&amp;(IF(VLOOKUP(B615,属性中转表!A:G,7,FALSE)=0,0,VLOOKUP(VLOOKUP(B615,属性中转表!A:G,7,FALSE),属性中转表!$K$2:$P$21,4,0)))+IFERROR(VLOOKUP(A615,英雄数据表!A:K,IF(武魂!B615&gt;=50,10,IF(武魂!B615&gt;=25,6)),0),0))</f>
        <v>,"dpspro":0</v>
      </c>
      <c r="K615" s="32" t="str">
        <f t="shared" ref="K615:K678" si="45">I615&amp;J615</f>
        <v>"atk":300,"hp":5000,"dpspro":0</v>
      </c>
      <c r="L615" s="20" t="str">
        <f>IF(B615&gt;=50,VLOOKUP(A615,英雄数据表!A:L,11,FALSE),IF(B615&gt;=25,VLOOKUP(A615,英雄数据表!A:L,7,0),""))</f>
        <v/>
      </c>
      <c r="M615" s="20" t="str">
        <f>IFERROR(VLOOKUP(B615,属性中转表!$K$2:$O$21,5,FALSE),"")</f>
        <v/>
      </c>
      <c r="N615" s="20" t="str">
        <f>IF(B615=25,VLOOKUP(A615,英雄数据表!A:L,8,FALSE),IF(B615=50,VLOOKUP(A615,英雄数据表!A:L,12,0),""))</f>
        <v/>
      </c>
    </row>
    <row r="616" spans="1:14" x14ac:dyDescent="0.3">
      <c r="A616" s="20">
        <v>12046</v>
      </c>
      <c r="B616" s="21">
        <f t="shared" si="42"/>
        <v>15</v>
      </c>
      <c r="C616" s="21">
        <v>5</v>
      </c>
      <c r="D616" s="21">
        <f>VLOOKUP(A616,英雄数据表!A:D,4,0)</f>
        <v>1</v>
      </c>
      <c r="E616" s="20" t="str">
        <f>VLOOKUP(A616,英雄数据表!A:C,3,0)</f>
        <v>石冰护肩</v>
      </c>
      <c r="F616" s="20">
        <f t="shared" si="43"/>
        <v>12046</v>
      </c>
      <c r="G616" s="20">
        <f t="shared" si="44"/>
        <v>12046</v>
      </c>
      <c r="H616" s="21" t="str">
        <f>VLOOKUP(B616,属性中转表!A:F,6,FALSE)</f>
        <v>"hp":35100,"atk":975</v>
      </c>
      <c r="I616" s="20" t="str">
        <f>IF(VLOOKUP(B616,属性中转表!A:G,7,FALSE)=0,"",VLOOKUP(VLOOKUP(B616,属性中转表!A:G,7,FALSE),属性中转表!$K$2:$P$21,6,0))&amp;IF(VLOOKUP(B616,属性中转表!A:G,7,FALSE)&gt;=50,VLOOKUP(A616,英雄数据表!A:K,9,0),IF(VLOOKUP(B616,属性中转表!A:G,7,FALSE)&gt;=25,VLOOKUP(A616,英雄数据表!A:K,5,0),""))</f>
        <v>"atk":300,"hp":5000,"undpspro":50</v>
      </c>
      <c r="J616" s="20" t="str">
        <f>IF(I616="","",属性中转表!$I$1&amp;(IF(VLOOKUP(B616,属性中转表!A:G,7,FALSE)=0,0,VLOOKUP(VLOOKUP(B616,属性中转表!A:G,7,FALSE),属性中转表!$K$2:$P$21,4,0)))+IFERROR(VLOOKUP(A616,英雄数据表!A:K,IF(武魂!B616&gt;=50,10,IF(武魂!B616&gt;=25,6)),0),0))</f>
        <v>,"dpspro":0</v>
      </c>
      <c r="K616" s="32" t="str">
        <f t="shared" si="45"/>
        <v>"atk":300,"hp":5000,"undpspro":50,"dpspro":0</v>
      </c>
      <c r="L616" s="20" t="str">
        <f>IF(B616&gt;=50,VLOOKUP(A616,英雄数据表!A:L,11,FALSE),IF(B616&gt;=25,VLOOKUP(A616,英雄数据表!A:L,7,0),""))</f>
        <v/>
      </c>
      <c r="M616" s="20" t="str">
        <f>IFERROR(VLOOKUP(B616,属性中转表!$K$2:$O$21,5,FALSE),"")</f>
        <v>"undpspro":50</v>
      </c>
      <c r="N616" s="20" t="str">
        <f>IF(B616=25,VLOOKUP(A616,英雄数据表!A:L,8,FALSE),IF(B616=50,VLOOKUP(A616,英雄数据表!A:L,12,0),""))</f>
        <v/>
      </c>
    </row>
    <row r="617" spans="1:14" x14ac:dyDescent="0.3">
      <c r="A617" s="20">
        <v>12046</v>
      </c>
      <c r="B617" s="21">
        <f t="shared" si="42"/>
        <v>16</v>
      </c>
      <c r="C617" s="21">
        <v>5</v>
      </c>
      <c r="D617" s="21">
        <f>VLOOKUP(A617,英雄数据表!A:D,4,0)</f>
        <v>1</v>
      </c>
      <c r="E617" s="20" t="str">
        <f>VLOOKUP(A617,英雄数据表!A:C,3,0)</f>
        <v>石冰护肩</v>
      </c>
      <c r="F617" s="20">
        <f t="shared" si="43"/>
        <v>12046</v>
      </c>
      <c r="G617" s="20">
        <f t="shared" si="44"/>
        <v>12046</v>
      </c>
      <c r="H617" s="21" t="str">
        <f>VLOOKUP(B617,属性中转表!A:F,6,FALSE)</f>
        <v>"hp":37800,"atk":1050</v>
      </c>
      <c r="I617" s="20" t="str">
        <f>IF(VLOOKUP(B617,属性中转表!A:G,7,FALSE)=0,"",VLOOKUP(VLOOKUP(B617,属性中转表!A:G,7,FALSE),属性中转表!$K$2:$P$21,6,0))&amp;IF(VLOOKUP(B617,属性中转表!A:G,7,FALSE)&gt;=50,VLOOKUP(A617,英雄数据表!A:K,9,0),IF(VLOOKUP(B617,属性中转表!A:G,7,FALSE)&gt;=25,VLOOKUP(A617,英雄数据表!A:K,5,0),""))</f>
        <v>"atk":300,"hp":5000,"undpspro":50</v>
      </c>
      <c r="J617" s="20" t="str">
        <f>IF(I617="","",属性中转表!$I$1&amp;(IF(VLOOKUP(B617,属性中转表!A:G,7,FALSE)=0,0,VLOOKUP(VLOOKUP(B617,属性中转表!A:G,7,FALSE),属性中转表!$K$2:$P$21,4,0)))+IFERROR(VLOOKUP(A617,英雄数据表!A:K,IF(武魂!B617&gt;=50,10,IF(武魂!B617&gt;=25,6)),0),0))</f>
        <v>,"dpspro":0</v>
      </c>
      <c r="K617" s="32" t="str">
        <f t="shared" si="45"/>
        <v>"atk":300,"hp":5000,"undpspro":50,"dpspro":0</v>
      </c>
      <c r="L617" s="20" t="str">
        <f>IF(B617&gt;=50,VLOOKUP(A617,英雄数据表!A:L,11,FALSE),IF(B617&gt;=25,VLOOKUP(A617,英雄数据表!A:L,7,0),""))</f>
        <v/>
      </c>
      <c r="M617" s="20" t="str">
        <f>IFERROR(VLOOKUP(B617,属性中转表!$K$2:$O$21,5,FALSE),"")</f>
        <v/>
      </c>
      <c r="N617" s="20" t="str">
        <f>IF(B617=25,VLOOKUP(A617,英雄数据表!A:L,8,FALSE),IF(B617=50,VLOOKUP(A617,英雄数据表!A:L,12,0),""))</f>
        <v/>
      </c>
    </row>
    <row r="618" spans="1:14" x14ac:dyDescent="0.3">
      <c r="A618" s="20">
        <v>12046</v>
      </c>
      <c r="B618" s="21">
        <f t="shared" si="42"/>
        <v>17</v>
      </c>
      <c r="C618" s="21">
        <v>5</v>
      </c>
      <c r="D618" s="21">
        <f>VLOOKUP(A618,英雄数据表!A:D,4,0)</f>
        <v>1</v>
      </c>
      <c r="E618" s="20" t="str">
        <f>VLOOKUP(A618,英雄数据表!A:C,3,0)</f>
        <v>石冰护肩</v>
      </c>
      <c r="F618" s="20">
        <f t="shared" si="43"/>
        <v>12046</v>
      </c>
      <c r="G618" s="20">
        <f t="shared" si="44"/>
        <v>12046</v>
      </c>
      <c r="H618" s="21" t="str">
        <f>VLOOKUP(B618,属性中转表!A:F,6,FALSE)</f>
        <v>"hp":40500,"atk":1125</v>
      </c>
      <c r="I618" s="20" t="str">
        <f>IF(VLOOKUP(B618,属性中转表!A:G,7,FALSE)=0,"",VLOOKUP(VLOOKUP(B618,属性中转表!A:G,7,FALSE),属性中转表!$K$2:$P$21,6,0))&amp;IF(VLOOKUP(B618,属性中转表!A:G,7,FALSE)&gt;=50,VLOOKUP(A618,英雄数据表!A:K,9,0),IF(VLOOKUP(B618,属性中转表!A:G,7,FALSE)&gt;=25,VLOOKUP(A618,英雄数据表!A:K,5,0),""))</f>
        <v>"atk":300,"hp":5000,"undpspro":50</v>
      </c>
      <c r="J618" s="20" t="str">
        <f>IF(I618="","",属性中转表!$I$1&amp;(IF(VLOOKUP(B618,属性中转表!A:G,7,FALSE)=0,0,VLOOKUP(VLOOKUP(B618,属性中转表!A:G,7,FALSE),属性中转表!$K$2:$P$21,4,0)))+IFERROR(VLOOKUP(A618,英雄数据表!A:K,IF(武魂!B618&gt;=50,10,IF(武魂!B618&gt;=25,6)),0),0))</f>
        <v>,"dpspro":0</v>
      </c>
      <c r="K618" s="32" t="str">
        <f t="shared" si="45"/>
        <v>"atk":300,"hp":5000,"undpspro":50,"dpspro":0</v>
      </c>
      <c r="L618" s="20" t="str">
        <f>IF(B618&gt;=50,VLOOKUP(A618,英雄数据表!A:L,11,FALSE),IF(B618&gt;=25,VLOOKUP(A618,英雄数据表!A:L,7,0),""))</f>
        <v/>
      </c>
      <c r="M618" s="20" t="str">
        <f>IFERROR(VLOOKUP(B618,属性中转表!$K$2:$O$21,5,FALSE),"")</f>
        <v/>
      </c>
      <c r="N618" s="20" t="str">
        <f>IF(B618=25,VLOOKUP(A618,英雄数据表!A:L,8,FALSE),IF(B618=50,VLOOKUP(A618,英雄数据表!A:L,12,0),""))</f>
        <v/>
      </c>
    </row>
    <row r="619" spans="1:14" x14ac:dyDescent="0.3">
      <c r="A619" s="20">
        <v>12046</v>
      </c>
      <c r="B619" s="21">
        <f t="shared" si="42"/>
        <v>18</v>
      </c>
      <c r="C619" s="21">
        <v>5</v>
      </c>
      <c r="D619" s="21">
        <f>VLOOKUP(A619,英雄数据表!A:D,4,0)</f>
        <v>1</v>
      </c>
      <c r="E619" s="20" t="str">
        <f>VLOOKUP(A619,英雄数据表!A:C,3,0)</f>
        <v>石冰护肩</v>
      </c>
      <c r="F619" s="20">
        <f t="shared" si="43"/>
        <v>12046</v>
      </c>
      <c r="G619" s="20">
        <f t="shared" si="44"/>
        <v>12046</v>
      </c>
      <c r="H619" s="21" t="str">
        <f>VLOOKUP(B619,属性中转表!A:F,6,FALSE)</f>
        <v>"hp":43200,"atk":1200</v>
      </c>
      <c r="I619" s="20" t="str">
        <f>IF(VLOOKUP(B619,属性中转表!A:G,7,FALSE)=0,"",VLOOKUP(VLOOKUP(B619,属性中转表!A:G,7,FALSE),属性中转表!$K$2:$P$21,6,0))&amp;IF(VLOOKUP(B619,属性中转表!A:G,7,FALSE)&gt;=50,VLOOKUP(A619,英雄数据表!A:K,9,0),IF(VLOOKUP(B619,属性中转表!A:G,7,FALSE)&gt;=25,VLOOKUP(A619,英雄数据表!A:K,5,0),""))</f>
        <v>"atk":300,"hp":5000,"undpspro":50</v>
      </c>
      <c r="J619" s="20" t="str">
        <f>IF(I619="","",属性中转表!$I$1&amp;(IF(VLOOKUP(B619,属性中转表!A:G,7,FALSE)=0,0,VLOOKUP(VLOOKUP(B619,属性中转表!A:G,7,FALSE),属性中转表!$K$2:$P$21,4,0)))+IFERROR(VLOOKUP(A619,英雄数据表!A:K,IF(武魂!B619&gt;=50,10,IF(武魂!B619&gt;=25,6)),0),0))</f>
        <v>,"dpspro":0</v>
      </c>
      <c r="K619" s="32" t="str">
        <f t="shared" si="45"/>
        <v>"atk":300,"hp":5000,"undpspro":50,"dpspro":0</v>
      </c>
      <c r="L619" s="20" t="str">
        <f>IF(B619&gt;=50,VLOOKUP(A619,英雄数据表!A:L,11,FALSE),IF(B619&gt;=25,VLOOKUP(A619,英雄数据表!A:L,7,0),""))</f>
        <v/>
      </c>
      <c r="M619" s="20" t="str">
        <f>IFERROR(VLOOKUP(B619,属性中转表!$K$2:$O$21,5,FALSE),"")</f>
        <v/>
      </c>
      <c r="N619" s="20" t="str">
        <f>IF(B619=25,VLOOKUP(A619,英雄数据表!A:L,8,FALSE),IF(B619=50,VLOOKUP(A619,英雄数据表!A:L,12,0),""))</f>
        <v/>
      </c>
    </row>
    <row r="620" spans="1:14" x14ac:dyDescent="0.3">
      <c r="A620" s="20">
        <v>12046</v>
      </c>
      <c r="B620" s="21">
        <f t="shared" si="42"/>
        <v>19</v>
      </c>
      <c r="C620" s="21">
        <v>5</v>
      </c>
      <c r="D620" s="21">
        <f>VLOOKUP(A620,英雄数据表!A:D,4,0)</f>
        <v>1</v>
      </c>
      <c r="E620" s="20" t="str">
        <f>VLOOKUP(A620,英雄数据表!A:C,3,0)</f>
        <v>石冰护肩</v>
      </c>
      <c r="F620" s="20">
        <f t="shared" si="43"/>
        <v>12046</v>
      </c>
      <c r="G620" s="20">
        <f t="shared" si="44"/>
        <v>12046</v>
      </c>
      <c r="H620" s="21" t="str">
        <f>VLOOKUP(B620,属性中转表!A:F,6,FALSE)</f>
        <v>"hp":45900,"atk":1275</v>
      </c>
      <c r="I620" s="20" t="str">
        <f>IF(VLOOKUP(B620,属性中转表!A:G,7,FALSE)=0,"",VLOOKUP(VLOOKUP(B620,属性中转表!A:G,7,FALSE),属性中转表!$K$2:$P$21,6,0))&amp;IF(VLOOKUP(B620,属性中转表!A:G,7,FALSE)&gt;=50,VLOOKUP(A620,英雄数据表!A:K,9,0),IF(VLOOKUP(B620,属性中转表!A:G,7,FALSE)&gt;=25,VLOOKUP(A620,英雄数据表!A:K,5,0),""))</f>
        <v>"atk":300,"hp":5000,"undpspro":50</v>
      </c>
      <c r="J620" s="20" t="str">
        <f>IF(I620="","",属性中转表!$I$1&amp;(IF(VLOOKUP(B620,属性中转表!A:G,7,FALSE)=0,0,VLOOKUP(VLOOKUP(B620,属性中转表!A:G,7,FALSE),属性中转表!$K$2:$P$21,4,0)))+IFERROR(VLOOKUP(A620,英雄数据表!A:K,IF(武魂!B620&gt;=50,10,IF(武魂!B620&gt;=25,6)),0),0))</f>
        <v>,"dpspro":0</v>
      </c>
      <c r="K620" s="32" t="str">
        <f t="shared" si="45"/>
        <v>"atk":300,"hp":5000,"undpspro":50,"dpspro":0</v>
      </c>
      <c r="L620" s="20" t="str">
        <f>IF(B620&gt;=50,VLOOKUP(A620,英雄数据表!A:L,11,FALSE),IF(B620&gt;=25,VLOOKUP(A620,英雄数据表!A:L,7,0),""))</f>
        <v/>
      </c>
      <c r="M620" s="20" t="str">
        <f>IFERROR(VLOOKUP(B620,属性中转表!$K$2:$O$21,5,FALSE),"")</f>
        <v/>
      </c>
      <c r="N620" s="20" t="str">
        <f>IF(B620=25,VLOOKUP(A620,英雄数据表!A:L,8,FALSE),IF(B620=50,VLOOKUP(A620,英雄数据表!A:L,12,0),""))</f>
        <v/>
      </c>
    </row>
    <row r="621" spans="1:14" x14ac:dyDescent="0.3">
      <c r="A621" s="20">
        <v>12046</v>
      </c>
      <c r="B621" s="21">
        <f t="shared" si="42"/>
        <v>20</v>
      </c>
      <c r="C621" s="21">
        <v>5</v>
      </c>
      <c r="D621" s="21">
        <f>VLOOKUP(A621,英雄数据表!A:D,4,0)</f>
        <v>1</v>
      </c>
      <c r="E621" s="20" t="str">
        <f>VLOOKUP(A621,英雄数据表!A:C,3,0)</f>
        <v>石冰护肩</v>
      </c>
      <c r="F621" s="20">
        <f t="shared" si="43"/>
        <v>12046</v>
      </c>
      <c r="G621" s="20">
        <f t="shared" si="44"/>
        <v>12046</v>
      </c>
      <c r="H621" s="21" t="str">
        <f>VLOOKUP(B621,属性中转表!A:F,6,FALSE)</f>
        <v>"hp":48600,"atk":1350</v>
      </c>
      <c r="I621" s="20" t="str">
        <f>IF(VLOOKUP(B621,属性中转表!A:G,7,FALSE)=0,"",VLOOKUP(VLOOKUP(B621,属性中转表!A:G,7,FALSE),属性中转表!$K$2:$P$21,6,0))&amp;IF(VLOOKUP(B621,属性中转表!A:G,7,FALSE)&gt;=50,VLOOKUP(A621,英雄数据表!A:K,9,0),IF(VLOOKUP(B621,属性中转表!A:G,7,FALSE)&gt;=25,VLOOKUP(A621,英雄数据表!A:K,5,0),""))</f>
        <v>"atk":300,"hp":5000,"undpspro":50</v>
      </c>
      <c r="J621" s="20" t="str">
        <f>IF(I621="","",属性中转表!$I$1&amp;(IF(VLOOKUP(B621,属性中转表!A:G,7,FALSE)=0,0,VLOOKUP(VLOOKUP(B621,属性中转表!A:G,7,FALSE),属性中转表!$K$2:$P$21,4,0)))+IFERROR(VLOOKUP(A621,英雄数据表!A:K,IF(武魂!B621&gt;=50,10,IF(武魂!B621&gt;=25,6)),0),0))</f>
        <v>,"dpspro":50</v>
      </c>
      <c r="K621" s="32" t="str">
        <f t="shared" si="45"/>
        <v>"atk":300,"hp":5000,"undpspro":50,"dpspro":50</v>
      </c>
      <c r="L621" s="20" t="str">
        <f>IF(B621&gt;=50,VLOOKUP(A621,英雄数据表!A:L,11,FALSE),IF(B621&gt;=25,VLOOKUP(A621,英雄数据表!A:L,7,0),""))</f>
        <v/>
      </c>
      <c r="M621" s="20" t="str">
        <f>IFERROR(VLOOKUP(B621,属性中转表!$K$2:$O$21,5,FALSE),"")</f>
        <v>"dpspro":50</v>
      </c>
      <c r="N621" s="20" t="str">
        <f>IF(B621=25,VLOOKUP(A621,英雄数据表!A:L,8,FALSE),IF(B621=50,VLOOKUP(A621,英雄数据表!A:L,12,0),""))</f>
        <v/>
      </c>
    </row>
    <row r="622" spans="1:14" x14ac:dyDescent="0.3">
      <c r="A622" s="20">
        <v>12046</v>
      </c>
      <c r="B622" s="21">
        <f t="shared" si="42"/>
        <v>21</v>
      </c>
      <c r="C622" s="21">
        <v>5</v>
      </c>
      <c r="D622" s="21">
        <f>VLOOKUP(A622,英雄数据表!A:D,4,0)</f>
        <v>1</v>
      </c>
      <c r="E622" s="20" t="str">
        <f>VLOOKUP(A622,英雄数据表!A:C,3,0)</f>
        <v>石冰护肩</v>
      </c>
      <c r="F622" s="20">
        <f t="shared" si="43"/>
        <v>12046</v>
      </c>
      <c r="G622" s="20">
        <f t="shared" si="44"/>
        <v>12046</v>
      </c>
      <c r="H622" s="21" t="str">
        <f>VLOOKUP(B622,属性中转表!A:F,6,FALSE)</f>
        <v>"hp":52200,"atk":1450</v>
      </c>
      <c r="I622" s="20" t="str">
        <f>IF(VLOOKUP(B622,属性中转表!A:G,7,FALSE)=0,"",VLOOKUP(VLOOKUP(B622,属性中转表!A:G,7,FALSE),属性中转表!$K$2:$P$21,6,0))&amp;IF(VLOOKUP(B622,属性中转表!A:G,7,FALSE)&gt;=50,VLOOKUP(A622,英雄数据表!A:K,9,0),IF(VLOOKUP(B622,属性中转表!A:G,7,FALSE)&gt;=25,VLOOKUP(A622,英雄数据表!A:K,5,0),""))</f>
        <v>"atk":300,"hp":5000,"undpspro":50</v>
      </c>
      <c r="J622" s="20" t="str">
        <f>IF(I622="","",属性中转表!$I$1&amp;(IF(VLOOKUP(B622,属性中转表!A:G,7,FALSE)=0,0,VLOOKUP(VLOOKUP(B622,属性中转表!A:G,7,FALSE),属性中转表!$K$2:$P$21,4,0)))+IFERROR(VLOOKUP(A622,英雄数据表!A:K,IF(武魂!B622&gt;=50,10,IF(武魂!B622&gt;=25,6)),0),0))</f>
        <v>,"dpspro":50</v>
      </c>
      <c r="K622" s="32" t="str">
        <f t="shared" si="45"/>
        <v>"atk":300,"hp":5000,"undpspro":50,"dpspro":50</v>
      </c>
      <c r="L622" s="20" t="str">
        <f>IF(B622&gt;=50,VLOOKUP(A622,英雄数据表!A:L,11,FALSE),IF(B622&gt;=25,VLOOKUP(A622,英雄数据表!A:L,7,0),""))</f>
        <v/>
      </c>
      <c r="M622" s="20" t="str">
        <f>IFERROR(VLOOKUP(B622,属性中转表!$K$2:$O$21,5,FALSE),"")</f>
        <v/>
      </c>
      <c r="N622" s="20" t="str">
        <f>IF(B622=25,VLOOKUP(A622,英雄数据表!A:L,8,FALSE),IF(B622=50,VLOOKUP(A622,英雄数据表!A:L,12,0),""))</f>
        <v/>
      </c>
    </row>
    <row r="623" spans="1:14" x14ac:dyDescent="0.3">
      <c r="A623" s="20">
        <v>12046</v>
      </c>
      <c r="B623" s="21">
        <f t="shared" si="42"/>
        <v>22</v>
      </c>
      <c r="C623" s="21">
        <v>5</v>
      </c>
      <c r="D623" s="21">
        <f>VLOOKUP(A623,英雄数据表!A:D,4,0)</f>
        <v>1</v>
      </c>
      <c r="E623" s="20" t="str">
        <f>VLOOKUP(A623,英雄数据表!A:C,3,0)</f>
        <v>石冰护肩</v>
      </c>
      <c r="F623" s="20">
        <f t="shared" si="43"/>
        <v>12046</v>
      </c>
      <c r="G623" s="20">
        <f t="shared" si="44"/>
        <v>12046</v>
      </c>
      <c r="H623" s="21" t="str">
        <f>VLOOKUP(B623,属性中转表!A:F,6,FALSE)</f>
        <v>"hp":55800,"atk":1550</v>
      </c>
      <c r="I623" s="20" t="str">
        <f>IF(VLOOKUP(B623,属性中转表!A:G,7,FALSE)=0,"",VLOOKUP(VLOOKUP(B623,属性中转表!A:G,7,FALSE),属性中转表!$K$2:$P$21,6,0))&amp;IF(VLOOKUP(B623,属性中转表!A:G,7,FALSE)&gt;=50,VLOOKUP(A623,英雄数据表!A:K,9,0),IF(VLOOKUP(B623,属性中转表!A:G,7,FALSE)&gt;=25,VLOOKUP(A623,英雄数据表!A:K,5,0),""))</f>
        <v>"atk":300,"hp":5000,"undpspro":50</v>
      </c>
      <c r="J623" s="20" t="str">
        <f>IF(I623="","",属性中转表!$I$1&amp;(IF(VLOOKUP(B623,属性中转表!A:G,7,FALSE)=0,0,VLOOKUP(VLOOKUP(B623,属性中转表!A:G,7,FALSE),属性中转表!$K$2:$P$21,4,0)))+IFERROR(VLOOKUP(A623,英雄数据表!A:K,IF(武魂!B623&gt;=50,10,IF(武魂!B623&gt;=25,6)),0),0))</f>
        <v>,"dpspro":50</v>
      </c>
      <c r="K623" s="32" t="str">
        <f t="shared" si="45"/>
        <v>"atk":300,"hp":5000,"undpspro":50,"dpspro":50</v>
      </c>
      <c r="L623" s="20" t="str">
        <f>IF(B623&gt;=50,VLOOKUP(A623,英雄数据表!A:L,11,FALSE),IF(B623&gt;=25,VLOOKUP(A623,英雄数据表!A:L,7,0),""))</f>
        <v/>
      </c>
      <c r="M623" s="20" t="str">
        <f>IFERROR(VLOOKUP(B623,属性中转表!$K$2:$O$21,5,FALSE),"")</f>
        <v/>
      </c>
      <c r="N623" s="20" t="str">
        <f>IF(B623=25,VLOOKUP(A623,英雄数据表!A:L,8,FALSE),IF(B623=50,VLOOKUP(A623,英雄数据表!A:L,12,0),""))</f>
        <v/>
      </c>
    </row>
    <row r="624" spans="1:14" x14ac:dyDescent="0.3">
      <c r="A624" s="20">
        <v>12046</v>
      </c>
      <c r="B624" s="21">
        <f t="shared" si="42"/>
        <v>23</v>
      </c>
      <c r="C624" s="21">
        <v>5</v>
      </c>
      <c r="D624" s="21">
        <f>VLOOKUP(A624,英雄数据表!A:D,4,0)</f>
        <v>1</v>
      </c>
      <c r="E624" s="20" t="str">
        <f>VLOOKUP(A624,英雄数据表!A:C,3,0)</f>
        <v>石冰护肩</v>
      </c>
      <c r="F624" s="20">
        <f t="shared" si="43"/>
        <v>12046</v>
      </c>
      <c r="G624" s="20">
        <f t="shared" si="44"/>
        <v>12046</v>
      </c>
      <c r="H624" s="21" t="str">
        <f>VLOOKUP(B624,属性中转表!A:F,6,FALSE)</f>
        <v>"hp":59400,"atk":1650</v>
      </c>
      <c r="I624" s="20" t="str">
        <f>IF(VLOOKUP(B624,属性中转表!A:G,7,FALSE)=0,"",VLOOKUP(VLOOKUP(B624,属性中转表!A:G,7,FALSE),属性中转表!$K$2:$P$21,6,0))&amp;IF(VLOOKUP(B624,属性中转表!A:G,7,FALSE)&gt;=50,VLOOKUP(A624,英雄数据表!A:K,9,0),IF(VLOOKUP(B624,属性中转表!A:G,7,FALSE)&gt;=25,VLOOKUP(A624,英雄数据表!A:K,5,0),""))</f>
        <v>"atk":300,"hp":5000,"undpspro":50</v>
      </c>
      <c r="J624" s="20" t="str">
        <f>IF(I624="","",属性中转表!$I$1&amp;(IF(VLOOKUP(B624,属性中转表!A:G,7,FALSE)=0,0,VLOOKUP(VLOOKUP(B624,属性中转表!A:G,7,FALSE),属性中转表!$K$2:$P$21,4,0)))+IFERROR(VLOOKUP(A624,英雄数据表!A:K,IF(武魂!B624&gt;=50,10,IF(武魂!B624&gt;=25,6)),0),0))</f>
        <v>,"dpspro":50</v>
      </c>
      <c r="K624" s="32" t="str">
        <f t="shared" si="45"/>
        <v>"atk":300,"hp":5000,"undpspro":50,"dpspro":50</v>
      </c>
      <c r="L624" s="20" t="str">
        <f>IF(B624&gt;=50,VLOOKUP(A624,英雄数据表!A:L,11,FALSE),IF(B624&gt;=25,VLOOKUP(A624,英雄数据表!A:L,7,0),""))</f>
        <v/>
      </c>
      <c r="M624" s="20" t="str">
        <f>IFERROR(VLOOKUP(B624,属性中转表!$K$2:$O$21,5,FALSE),"")</f>
        <v/>
      </c>
      <c r="N624" s="20" t="str">
        <f>IF(B624=25,VLOOKUP(A624,英雄数据表!A:L,8,FALSE),IF(B624=50,VLOOKUP(A624,英雄数据表!A:L,12,0),""))</f>
        <v/>
      </c>
    </row>
    <row r="625" spans="1:14" x14ac:dyDescent="0.3">
      <c r="A625" s="20">
        <v>12046</v>
      </c>
      <c r="B625" s="21">
        <f t="shared" si="42"/>
        <v>24</v>
      </c>
      <c r="C625" s="21">
        <v>5</v>
      </c>
      <c r="D625" s="21">
        <f>VLOOKUP(A625,英雄数据表!A:D,4,0)</f>
        <v>1</v>
      </c>
      <c r="E625" s="20" t="str">
        <f>VLOOKUP(A625,英雄数据表!A:C,3,0)</f>
        <v>石冰护肩</v>
      </c>
      <c r="F625" s="20">
        <f t="shared" si="43"/>
        <v>12046</v>
      </c>
      <c r="G625" s="20">
        <f t="shared" si="44"/>
        <v>12046</v>
      </c>
      <c r="H625" s="21" t="str">
        <f>VLOOKUP(B625,属性中转表!A:F,6,FALSE)</f>
        <v>"hp":63000,"atk":1750</v>
      </c>
      <c r="I625" s="20" t="str">
        <f>IF(VLOOKUP(B625,属性中转表!A:G,7,FALSE)=0,"",VLOOKUP(VLOOKUP(B625,属性中转表!A:G,7,FALSE),属性中转表!$K$2:$P$21,6,0))&amp;IF(VLOOKUP(B625,属性中转表!A:G,7,FALSE)&gt;=50,VLOOKUP(A625,英雄数据表!A:K,9,0),IF(VLOOKUP(B625,属性中转表!A:G,7,FALSE)&gt;=25,VLOOKUP(A625,英雄数据表!A:K,5,0),""))</f>
        <v>"atk":300,"hp":5000,"undpspro":50</v>
      </c>
      <c r="J625" s="20" t="str">
        <f>IF(I625="","",属性中转表!$I$1&amp;(IF(VLOOKUP(B625,属性中转表!A:G,7,FALSE)=0,0,VLOOKUP(VLOOKUP(B625,属性中转表!A:G,7,FALSE),属性中转表!$K$2:$P$21,4,0)))+IFERROR(VLOOKUP(A625,英雄数据表!A:K,IF(武魂!B625&gt;=50,10,IF(武魂!B625&gt;=25,6)),0),0))</f>
        <v>,"dpspro":50</v>
      </c>
      <c r="K625" s="32" t="str">
        <f t="shared" si="45"/>
        <v>"atk":300,"hp":5000,"undpspro":50,"dpspro":50</v>
      </c>
      <c r="L625" s="20" t="str">
        <f>IF(B625&gt;=50,VLOOKUP(A625,英雄数据表!A:L,11,FALSE),IF(B625&gt;=25,VLOOKUP(A625,英雄数据表!A:L,7,0),""))</f>
        <v/>
      </c>
      <c r="M625" s="20" t="str">
        <f>IFERROR(VLOOKUP(B625,属性中转表!$K$2:$O$21,5,FALSE),"")</f>
        <v/>
      </c>
      <c r="N625" s="20" t="str">
        <f>IF(B625=25,VLOOKUP(A625,英雄数据表!A:L,8,FALSE),IF(B625=50,VLOOKUP(A625,英雄数据表!A:L,12,0),""))</f>
        <v/>
      </c>
    </row>
    <row r="626" spans="1:14" x14ac:dyDescent="0.3">
      <c r="A626" s="20">
        <v>12046</v>
      </c>
      <c r="B626" s="21">
        <f t="shared" si="42"/>
        <v>25</v>
      </c>
      <c r="C626" s="21">
        <v>5</v>
      </c>
      <c r="D626" s="21">
        <f>VLOOKUP(A626,英雄数据表!A:D,4,0)</f>
        <v>1</v>
      </c>
      <c r="E626" s="20" t="str">
        <f>VLOOKUP(A626,英雄数据表!A:C,3,0)</f>
        <v>石冰护肩</v>
      </c>
      <c r="F626" s="20">
        <f t="shared" si="43"/>
        <v>12046</v>
      </c>
      <c r="G626" s="20">
        <f t="shared" si="44"/>
        <v>12046</v>
      </c>
      <c r="H626" s="21" t="str">
        <f>VLOOKUP(B626,属性中转表!A:F,6,FALSE)</f>
        <v>"hp":66600,"atk":1850</v>
      </c>
      <c r="I626" s="20" t="str">
        <f>IF(VLOOKUP(B626,属性中转表!A:G,7,FALSE)=0,"",VLOOKUP(VLOOKUP(B626,属性中转表!A:G,7,FALSE),属性中转表!$K$2:$P$21,6,0))&amp;IF(VLOOKUP(B626,属性中转表!A:G,7,FALSE)&gt;=50,VLOOKUP(A626,英雄数据表!A:K,9,0),IF(VLOOKUP(B626,属性中转表!A:G,7,FALSE)&gt;=25,VLOOKUP(A626,英雄数据表!A:K,5,0),""))</f>
        <v>"atk":300,"hp":5000,"undpspro":50</v>
      </c>
      <c r="J626" s="20" t="str">
        <f>IF(I626="","",属性中转表!$I$1&amp;(IF(VLOOKUP(B626,属性中转表!A:G,7,FALSE)=0,0,VLOOKUP(VLOOKUP(B626,属性中转表!A:G,7,FALSE),属性中转表!$K$2:$P$21,4,0)))+IFERROR(VLOOKUP(A626,英雄数据表!A:K,IF(武魂!B626&gt;=50,10,IF(武魂!B626&gt;=25,6)),0),0))</f>
        <v>,"dpspro":50</v>
      </c>
      <c r="K626" s="32" t="str">
        <f t="shared" si="45"/>
        <v>"atk":300,"hp":5000,"undpspro":50,"dpspro":50</v>
      </c>
      <c r="L626" s="20" t="str">
        <f>IF(B626&gt;=50,VLOOKUP(A626,英雄数据表!A:L,11,FALSE),IF(B626&gt;=25,VLOOKUP(A626,英雄数据表!A:L,7,0),""))</f>
        <v>"1204601004"</v>
      </c>
      <c r="M626" s="20" t="str">
        <f>IFERROR(VLOOKUP(B626,属性中转表!$K$2:$O$21,5,FALSE),"")</f>
        <v/>
      </c>
      <c r="N626" s="20" t="str">
        <f>IF(B626=25,VLOOKUP(A626,英雄数据表!A:L,8,FALSE),IF(B626=50,VLOOKUP(A626,英雄数据表!A:L,12,0),""))</f>
        <v>攻击对冰冻目标伤害增加12%，对石化目标伤害增加12%（若目标同时冰冻石化，则伤害增加24%）</v>
      </c>
    </row>
    <row r="627" spans="1:14" x14ac:dyDescent="0.3">
      <c r="A627" s="20">
        <v>12046</v>
      </c>
      <c r="B627" s="21">
        <f t="shared" si="42"/>
        <v>26</v>
      </c>
      <c r="C627" s="21">
        <v>5</v>
      </c>
      <c r="D627" s="21">
        <f>VLOOKUP(A627,英雄数据表!A:D,4,0)</f>
        <v>1</v>
      </c>
      <c r="E627" s="20" t="str">
        <f>VLOOKUP(A627,英雄数据表!A:C,3,0)</f>
        <v>石冰护肩</v>
      </c>
      <c r="F627" s="20">
        <f t="shared" si="43"/>
        <v>12046</v>
      </c>
      <c r="G627" s="20">
        <f t="shared" si="44"/>
        <v>12046</v>
      </c>
      <c r="H627" s="21" t="str">
        <f>VLOOKUP(B627,属性中转表!A:F,6,FALSE)</f>
        <v>"hp":70200,"atk":1950</v>
      </c>
      <c r="I627" s="20" t="str">
        <f>IF(VLOOKUP(B627,属性中转表!A:G,7,FALSE)=0,"",VLOOKUP(VLOOKUP(B627,属性中转表!A:G,7,FALSE),属性中转表!$K$2:$P$21,6,0))&amp;IF(VLOOKUP(B627,属性中转表!A:G,7,FALSE)&gt;=50,VLOOKUP(A627,英雄数据表!A:K,9,0),IF(VLOOKUP(B627,属性中转表!A:G,7,FALSE)&gt;=25,VLOOKUP(A627,英雄数据表!A:K,5,0),""))</f>
        <v>"atk":300,"hp":5000,"undpspro":50</v>
      </c>
      <c r="J627" s="20" t="str">
        <f>IF(I627="","",属性中转表!$I$1&amp;(IF(VLOOKUP(B627,属性中转表!A:G,7,FALSE)=0,0,VLOOKUP(VLOOKUP(B627,属性中转表!A:G,7,FALSE),属性中转表!$K$2:$P$21,4,0)))+IFERROR(VLOOKUP(A627,英雄数据表!A:K,IF(武魂!B627&gt;=50,10,IF(武魂!B627&gt;=25,6)),0),0))</f>
        <v>,"dpspro":50</v>
      </c>
      <c r="K627" s="32" t="str">
        <f t="shared" si="45"/>
        <v>"atk":300,"hp":5000,"undpspro":50,"dpspro":50</v>
      </c>
      <c r="L627" s="20" t="str">
        <f>IF(B627&gt;=50,VLOOKUP(A627,英雄数据表!A:L,11,FALSE),IF(B627&gt;=25,VLOOKUP(A627,英雄数据表!A:L,7,0),""))</f>
        <v>"1204601004"</v>
      </c>
      <c r="M627" s="20" t="str">
        <f>IFERROR(VLOOKUP(B627,属性中转表!$K$2:$O$21,5,FALSE),"")</f>
        <v/>
      </c>
      <c r="N627" s="20" t="str">
        <f>IF(B627=25,VLOOKUP(A627,英雄数据表!A:L,8,FALSE),IF(B627=50,VLOOKUP(A627,英雄数据表!A:L,12,0),""))</f>
        <v/>
      </c>
    </row>
    <row r="628" spans="1:14" x14ac:dyDescent="0.3">
      <c r="A628" s="20">
        <v>12046</v>
      </c>
      <c r="B628" s="21">
        <f t="shared" si="42"/>
        <v>27</v>
      </c>
      <c r="C628" s="21">
        <v>5</v>
      </c>
      <c r="D628" s="21">
        <f>VLOOKUP(A628,英雄数据表!A:D,4,0)</f>
        <v>1</v>
      </c>
      <c r="E628" s="20" t="str">
        <f>VLOOKUP(A628,英雄数据表!A:C,3,0)</f>
        <v>石冰护肩</v>
      </c>
      <c r="F628" s="20">
        <f t="shared" si="43"/>
        <v>12046</v>
      </c>
      <c r="G628" s="20">
        <f t="shared" si="44"/>
        <v>12046</v>
      </c>
      <c r="H628" s="21" t="str">
        <f>VLOOKUP(B628,属性中转表!A:F,6,FALSE)</f>
        <v>"hp":73800,"atk":2050</v>
      </c>
      <c r="I628" s="20" t="str">
        <f>IF(VLOOKUP(B628,属性中转表!A:G,7,FALSE)=0,"",VLOOKUP(VLOOKUP(B628,属性中转表!A:G,7,FALSE),属性中转表!$K$2:$P$21,6,0))&amp;IF(VLOOKUP(B628,属性中转表!A:G,7,FALSE)&gt;=50,VLOOKUP(A628,英雄数据表!A:K,9,0),IF(VLOOKUP(B628,属性中转表!A:G,7,FALSE)&gt;=25,VLOOKUP(A628,英雄数据表!A:K,5,0),""))</f>
        <v>"atk":300,"hp":5000,"undpspro":50</v>
      </c>
      <c r="J628" s="20" t="str">
        <f>IF(I628="","",属性中转表!$I$1&amp;(IF(VLOOKUP(B628,属性中转表!A:G,7,FALSE)=0,0,VLOOKUP(VLOOKUP(B628,属性中转表!A:G,7,FALSE),属性中转表!$K$2:$P$21,4,0)))+IFERROR(VLOOKUP(A628,英雄数据表!A:K,IF(武魂!B628&gt;=50,10,IF(武魂!B628&gt;=25,6)),0),0))</f>
        <v>,"dpspro":50</v>
      </c>
      <c r="K628" s="32" t="str">
        <f t="shared" si="45"/>
        <v>"atk":300,"hp":5000,"undpspro":50,"dpspro":50</v>
      </c>
      <c r="L628" s="20" t="str">
        <f>IF(B628&gt;=50,VLOOKUP(A628,英雄数据表!A:L,11,FALSE),IF(B628&gt;=25,VLOOKUP(A628,英雄数据表!A:L,7,0),""))</f>
        <v>"1204601004"</v>
      </c>
      <c r="M628" s="20" t="str">
        <f>IFERROR(VLOOKUP(B628,属性中转表!$K$2:$O$21,5,FALSE),"")</f>
        <v/>
      </c>
      <c r="N628" s="20" t="str">
        <f>IF(B628=25,VLOOKUP(A628,英雄数据表!A:L,8,FALSE),IF(B628=50,VLOOKUP(A628,英雄数据表!A:L,12,0),""))</f>
        <v/>
      </c>
    </row>
    <row r="629" spans="1:14" x14ac:dyDescent="0.3">
      <c r="A629" s="20">
        <v>12046</v>
      </c>
      <c r="B629" s="21">
        <f t="shared" si="42"/>
        <v>28</v>
      </c>
      <c r="C629" s="21">
        <v>5</v>
      </c>
      <c r="D629" s="21">
        <f>VLOOKUP(A629,英雄数据表!A:D,4,0)</f>
        <v>1</v>
      </c>
      <c r="E629" s="20" t="str">
        <f>VLOOKUP(A629,英雄数据表!A:C,3,0)</f>
        <v>石冰护肩</v>
      </c>
      <c r="F629" s="20">
        <f t="shared" si="43"/>
        <v>12046</v>
      </c>
      <c r="G629" s="20">
        <f t="shared" si="44"/>
        <v>12046</v>
      </c>
      <c r="H629" s="21" t="str">
        <f>VLOOKUP(B629,属性中转表!A:F,6,FALSE)</f>
        <v>"hp":77400,"atk":2150</v>
      </c>
      <c r="I629" s="20" t="str">
        <f>IF(VLOOKUP(B629,属性中转表!A:G,7,FALSE)=0,"",VLOOKUP(VLOOKUP(B629,属性中转表!A:G,7,FALSE),属性中转表!$K$2:$P$21,6,0))&amp;IF(VLOOKUP(B629,属性中转表!A:G,7,FALSE)&gt;=50,VLOOKUP(A629,英雄数据表!A:K,9,0),IF(VLOOKUP(B629,属性中转表!A:G,7,FALSE)&gt;=25,VLOOKUP(A629,英雄数据表!A:K,5,0),""))</f>
        <v>"atk":300,"hp":5000,"undpspro":50</v>
      </c>
      <c r="J629" s="20" t="str">
        <f>IF(I629="","",属性中转表!$I$1&amp;(IF(VLOOKUP(B629,属性中转表!A:G,7,FALSE)=0,0,VLOOKUP(VLOOKUP(B629,属性中转表!A:G,7,FALSE),属性中转表!$K$2:$P$21,4,0)))+IFERROR(VLOOKUP(A629,英雄数据表!A:K,IF(武魂!B629&gt;=50,10,IF(武魂!B629&gt;=25,6)),0),0))</f>
        <v>,"dpspro":50</v>
      </c>
      <c r="K629" s="32" t="str">
        <f t="shared" si="45"/>
        <v>"atk":300,"hp":5000,"undpspro":50,"dpspro":50</v>
      </c>
      <c r="L629" s="20" t="str">
        <f>IF(B629&gt;=50,VLOOKUP(A629,英雄数据表!A:L,11,FALSE),IF(B629&gt;=25,VLOOKUP(A629,英雄数据表!A:L,7,0),""))</f>
        <v>"1204601004"</v>
      </c>
      <c r="M629" s="20" t="str">
        <f>IFERROR(VLOOKUP(B629,属性中转表!$K$2:$O$21,5,FALSE),"")</f>
        <v/>
      </c>
      <c r="N629" s="20" t="str">
        <f>IF(B629=25,VLOOKUP(A629,英雄数据表!A:L,8,FALSE),IF(B629=50,VLOOKUP(A629,英雄数据表!A:L,12,0),""))</f>
        <v/>
      </c>
    </row>
    <row r="630" spans="1:14" x14ac:dyDescent="0.3">
      <c r="A630" s="20">
        <v>12046</v>
      </c>
      <c r="B630" s="21">
        <f t="shared" si="42"/>
        <v>29</v>
      </c>
      <c r="C630" s="21">
        <v>5</v>
      </c>
      <c r="D630" s="21">
        <f>VLOOKUP(A630,英雄数据表!A:D,4,0)</f>
        <v>1</v>
      </c>
      <c r="E630" s="20" t="str">
        <f>VLOOKUP(A630,英雄数据表!A:C,3,0)</f>
        <v>石冰护肩</v>
      </c>
      <c r="F630" s="20">
        <f t="shared" si="43"/>
        <v>12046</v>
      </c>
      <c r="G630" s="20">
        <f t="shared" si="44"/>
        <v>12046</v>
      </c>
      <c r="H630" s="21" t="str">
        <f>VLOOKUP(B630,属性中转表!A:F,6,FALSE)</f>
        <v>"hp":81000,"atk":2250</v>
      </c>
      <c r="I630" s="20" t="str">
        <f>IF(VLOOKUP(B630,属性中转表!A:G,7,FALSE)=0,"",VLOOKUP(VLOOKUP(B630,属性中转表!A:G,7,FALSE),属性中转表!$K$2:$P$21,6,0))&amp;IF(VLOOKUP(B630,属性中转表!A:G,7,FALSE)&gt;=50,VLOOKUP(A630,英雄数据表!A:K,9,0),IF(VLOOKUP(B630,属性中转表!A:G,7,FALSE)&gt;=25,VLOOKUP(A630,英雄数据表!A:K,5,0),""))</f>
        <v>"atk":300,"hp":5000,"undpspro":50</v>
      </c>
      <c r="J630" s="20" t="str">
        <f>IF(I630="","",属性中转表!$I$1&amp;(IF(VLOOKUP(B630,属性中转表!A:G,7,FALSE)=0,0,VLOOKUP(VLOOKUP(B630,属性中转表!A:G,7,FALSE),属性中转表!$K$2:$P$21,4,0)))+IFERROR(VLOOKUP(A630,英雄数据表!A:K,IF(武魂!B630&gt;=50,10,IF(武魂!B630&gt;=25,6)),0),0))</f>
        <v>,"dpspro":50</v>
      </c>
      <c r="K630" s="32" t="str">
        <f t="shared" si="45"/>
        <v>"atk":300,"hp":5000,"undpspro":50,"dpspro":50</v>
      </c>
      <c r="L630" s="20" t="str">
        <f>IF(B630&gt;=50,VLOOKUP(A630,英雄数据表!A:L,11,FALSE),IF(B630&gt;=25,VLOOKUP(A630,英雄数据表!A:L,7,0),""))</f>
        <v>"1204601004"</v>
      </c>
      <c r="M630" s="20" t="str">
        <f>IFERROR(VLOOKUP(B630,属性中转表!$K$2:$O$21,5,FALSE),"")</f>
        <v/>
      </c>
      <c r="N630" s="20" t="str">
        <f>IF(B630=25,VLOOKUP(A630,英雄数据表!A:L,8,FALSE),IF(B630=50,VLOOKUP(A630,英雄数据表!A:L,12,0),""))</f>
        <v/>
      </c>
    </row>
    <row r="631" spans="1:14" x14ac:dyDescent="0.3">
      <c r="A631" s="20">
        <v>12046</v>
      </c>
      <c r="B631" s="21">
        <f t="shared" si="42"/>
        <v>30</v>
      </c>
      <c r="C631" s="21">
        <v>5</v>
      </c>
      <c r="D631" s="21">
        <f>VLOOKUP(A631,英雄数据表!A:D,4,0)</f>
        <v>1</v>
      </c>
      <c r="E631" s="20" t="str">
        <f>VLOOKUP(A631,英雄数据表!A:C,3,0)</f>
        <v>石冰护肩</v>
      </c>
      <c r="F631" s="20">
        <f t="shared" si="43"/>
        <v>12046</v>
      </c>
      <c r="G631" s="20">
        <f t="shared" si="44"/>
        <v>12046</v>
      </c>
      <c r="H631" s="21" t="str">
        <f>VLOOKUP(B631,属性中转表!A:F,6,FALSE)</f>
        <v>"hp":84600,"atk":2350</v>
      </c>
      <c r="I631" s="20" t="str">
        <f>IF(VLOOKUP(B631,属性中转表!A:G,7,FALSE)=0,"",VLOOKUP(VLOOKUP(B631,属性中转表!A:G,7,FALSE),属性中转表!$K$2:$P$21,6,0))&amp;IF(VLOOKUP(B631,属性中转表!A:G,7,FALSE)&gt;=50,VLOOKUP(A631,英雄数据表!A:K,9,0),IF(VLOOKUP(B631,属性中转表!A:G,7,FALSE)&gt;=25,VLOOKUP(A631,英雄数据表!A:K,5,0),""))</f>
        <v>"atk":300,"hp":5000,"undpspro":100</v>
      </c>
      <c r="J631" s="20" t="str">
        <f>IF(I631="","",属性中转表!$I$1&amp;(IF(VLOOKUP(B631,属性中转表!A:G,7,FALSE)=0,0,VLOOKUP(VLOOKUP(B631,属性中转表!A:G,7,FALSE),属性中转表!$K$2:$P$21,4,0)))+IFERROR(VLOOKUP(A631,英雄数据表!A:K,IF(武魂!B631&gt;=50,10,IF(武魂!B631&gt;=25,6)),0),0))</f>
        <v>,"dpspro":50</v>
      </c>
      <c r="K631" s="32" t="str">
        <f t="shared" si="45"/>
        <v>"atk":300,"hp":5000,"undpspro":100,"dpspro":50</v>
      </c>
      <c r="L631" s="20" t="str">
        <f>IF(B631&gt;=50,VLOOKUP(A631,英雄数据表!A:L,11,FALSE),IF(B631&gt;=25,VLOOKUP(A631,英雄数据表!A:L,7,0),""))</f>
        <v>"1204601004"</v>
      </c>
      <c r="M631" s="20" t="str">
        <f>IFERROR(VLOOKUP(B631,属性中转表!$K$2:$O$21,5,FALSE),"")</f>
        <v>"undpspro":50</v>
      </c>
      <c r="N631" s="20" t="str">
        <f>IF(B631=25,VLOOKUP(A631,英雄数据表!A:L,8,FALSE),IF(B631=50,VLOOKUP(A631,英雄数据表!A:L,12,0),""))</f>
        <v/>
      </c>
    </row>
    <row r="632" spans="1:14" x14ac:dyDescent="0.3">
      <c r="A632" s="20">
        <v>12046</v>
      </c>
      <c r="B632" s="21">
        <f t="shared" si="42"/>
        <v>31</v>
      </c>
      <c r="C632" s="21">
        <v>5</v>
      </c>
      <c r="D632" s="21">
        <f>VLOOKUP(A632,英雄数据表!A:D,4,0)</f>
        <v>1</v>
      </c>
      <c r="E632" s="20" t="str">
        <f>VLOOKUP(A632,英雄数据表!A:C,3,0)</f>
        <v>石冰护肩</v>
      </c>
      <c r="F632" s="20">
        <f t="shared" si="43"/>
        <v>12046</v>
      </c>
      <c r="G632" s="20">
        <f t="shared" si="44"/>
        <v>12046</v>
      </c>
      <c r="H632" s="21" t="str">
        <f>VLOOKUP(B632,属性中转表!A:F,6,FALSE)</f>
        <v>"hp":89100,"atk":2475</v>
      </c>
      <c r="I632" s="20" t="str">
        <f>IF(VLOOKUP(B632,属性中转表!A:G,7,FALSE)=0,"",VLOOKUP(VLOOKUP(B632,属性中转表!A:G,7,FALSE),属性中转表!$K$2:$P$21,6,0))&amp;IF(VLOOKUP(B632,属性中转表!A:G,7,FALSE)&gt;=50,VLOOKUP(A632,英雄数据表!A:K,9,0),IF(VLOOKUP(B632,属性中转表!A:G,7,FALSE)&gt;=25,VLOOKUP(A632,英雄数据表!A:K,5,0),""))</f>
        <v>"atk":300,"hp":5000,"undpspro":100</v>
      </c>
      <c r="J632" s="20" t="str">
        <f>IF(I632="","",属性中转表!$I$1&amp;(IF(VLOOKUP(B632,属性中转表!A:G,7,FALSE)=0,0,VLOOKUP(VLOOKUP(B632,属性中转表!A:G,7,FALSE),属性中转表!$K$2:$P$21,4,0)))+IFERROR(VLOOKUP(A632,英雄数据表!A:K,IF(武魂!B632&gt;=50,10,IF(武魂!B632&gt;=25,6)),0),0))</f>
        <v>,"dpspro":50</v>
      </c>
      <c r="K632" s="32" t="str">
        <f t="shared" si="45"/>
        <v>"atk":300,"hp":5000,"undpspro":100,"dpspro":50</v>
      </c>
      <c r="L632" s="20" t="str">
        <f>IF(B632&gt;=50,VLOOKUP(A632,英雄数据表!A:L,11,FALSE),IF(B632&gt;=25,VLOOKUP(A632,英雄数据表!A:L,7,0),""))</f>
        <v>"1204601004"</v>
      </c>
      <c r="M632" s="20" t="str">
        <f>IFERROR(VLOOKUP(B632,属性中转表!$K$2:$O$21,5,FALSE),"")</f>
        <v/>
      </c>
      <c r="N632" s="20" t="str">
        <f>IF(B632=25,VLOOKUP(A632,英雄数据表!A:L,8,FALSE),IF(B632=50,VLOOKUP(A632,英雄数据表!A:L,12,0),""))</f>
        <v/>
      </c>
    </row>
    <row r="633" spans="1:14" x14ac:dyDescent="0.3">
      <c r="A633" s="20">
        <v>12046</v>
      </c>
      <c r="B633" s="21">
        <f t="shared" si="42"/>
        <v>32</v>
      </c>
      <c r="C633" s="21">
        <v>5</v>
      </c>
      <c r="D633" s="21">
        <f>VLOOKUP(A633,英雄数据表!A:D,4,0)</f>
        <v>1</v>
      </c>
      <c r="E633" s="20" t="str">
        <f>VLOOKUP(A633,英雄数据表!A:C,3,0)</f>
        <v>石冰护肩</v>
      </c>
      <c r="F633" s="20">
        <f t="shared" si="43"/>
        <v>12046</v>
      </c>
      <c r="G633" s="20">
        <f t="shared" si="44"/>
        <v>12046</v>
      </c>
      <c r="H633" s="21" t="str">
        <f>VLOOKUP(B633,属性中转表!A:F,6,FALSE)</f>
        <v>"hp":93600,"atk":2600</v>
      </c>
      <c r="I633" s="20" t="str">
        <f>IF(VLOOKUP(B633,属性中转表!A:G,7,FALSE)=0,"",VLOOKUP(VLOOKUP(B633,属性中转表!A:G,7,FALSE),属性中转表!$K$2:$P$21,6,0))&amp;IF(VLOOKUP(B633,属性中转表!A:G,7,FALSE)&gt;=50,VLOOKUP(A633,英雄数据表!A:K,9,0),IF(VLOOKUP(B633,属性中转表!A:G,7,FALSE)&gt;=25,VLOOKUP(A633,英雄数据表!A:K,5,0),""))</f>
        <v>"atk":300,"hp":5000,"undpspro":100</v>
      </c>
      <c r="J633" s="20" t="str">
        <f>IF(I633="","",属性中转表!$I$1&amp;(IF(VLOOKUP(B633,属性中转表!A:G,7,FALSE)=0,0,VLOOKUP(VLOOKUP(B633,属性中转表!A:G,7,FALSE),属性中转表!$K$2:$P$21,4,0)))+IFERROR(VLOOKUP(A633,英雄数据表!A:K,IF(武魂!B633&gt;=50,10,IF(武魂!B633&gt;=25,6)),0),0))</f>
        <v>,"dpspro":50</v>
      </c>
      <c r="K633" s="32" t="str">
        <f t="shared" si="45"/>
        <v>"atk":300,"hp":5000,"undpspro":100,"dpspro":50</v>
      </c>
      <c r="L633" s="20" t="str">
        <f>IF(B633&gt;=50,VLOOKUP(A633,英雄数据表!A:L,11,FALSE),IF(B633&gt;=25,VLOOKUP(A633,英雄数据表!A:L,7,0),""))</f>
        <v>"1204601004"</v>
      </c>
      <c r="M633" s="20" t="str">
        <f>IFERROR(VLOOKUP(B633,属性中转表!$K$2:$O$21,5,FALSE),"")</f>
        <v/>
      </c>
      <c r="N633" s="20" t="str">
        <f>IF(B633=25,VLOOKUP(A633,英雄数据表!A:L,8,FALSE),IF(B633=50,VLOOKUP(A633,英雄数据表!A:L,12,0),""))</f>
        <v/>
      </c>
    </row>
    <row r="634" spans="1:14" x14ac:dyDescent="0.3">
      <c r="A634" s="20">
        <v>12046</v>
      </c>
      <c r="B634" s="21">
        <f t="shared" si="42"/>
        <v>33</v>
      </c>
      <c r="C634" s="21">
        <v>5</v>
      </c>
      <c r="D634" s="21">
        <f>VLOOKUP(A634,英雄数据表!A:D,4,0)</f>
        <v>1</v>
      </c>
      <c r="E634" s="20" t="str">
        <f>VLOOKUP(A634,英雄数据表!A:C,3,0)</f>
        <v>石冰护肩</v>
      </c>
      <c r="F634" s="20">
        <f t="shared" si="43"/>
        <v>12046</v>
      </c>
      <c r="G634" s="20">
        <f t="shared" si="44"/>
        <v>12046</v>
      </c>
      <c r="H634" s="21" t="str">
        <f>VLOOKUP(B634,属性中转表!A:F,6,FALSE)</f>
        <v>"hp":98100,"atk":2725</v>
      </c>
      <c r="I634" s="20" t="str">
        <f>IF(VLOOKUP(B634,属性中转表!A:G,7,FALSE)=0,"",VLOOKUP(VLOOKUP(B634,属性中转表!A:G,7,FALSE),属性中转表!$K$2:$P$21,6,0))&amp;IF(VLOOKUP(B634,属性中转表!A:G,7,FALSE)&gt;=50,VLOOKUP(A634,英雄数据表!A:K,9,0),IF(VLOOKUP(B634,属性中转表!A:G,7,FALSE)&gt;=25,VLOOKUP(A634,英雄数据表!A:K,5,0),""))</f>
        <v>"atk":300,"hp":5000,"undpspro":100</v>
      </c>
      <c r="J634" s="20" t="str">
        <f>IF(I634="","",属性中转表!$I$1&amp;(IF(VLOOKUP(B634,属性中转表!A:G,7,FALSE)=0,0,VLOOKUP(VLOOKUP(B634,属性中转表!A:G,7,FALSE),属性中转表!$K$2:$P$21,4,0)))+IFERROR(VLOOKUP(A634,英雄数据表!A:K,IF(武魂!B634&gt;=50,10,IF(武魂!B634&gt;=25,6)),0),0))</f>
        <v>,"dpspro":50</v>
      </c>
      <c r="K634" s="32" t="str">
        <f t="shared" si="45"/>
        <v>"atk":300,"hp":5000,"undpspro":100,"dpspro":50</v>
      </c>
      <c r="L634" s="20" t="str">
        <f>IF(B634&gt;=50,VLOOKUP(A634,英雄数据表!A:L,11,FALSE),IF(B634&gt;=25,VLOOKUP(A634,英雄数据表!A:L,7,0),""))</f>
        <v>"1204601004"</v>
      </c>
      <c r="M634" s="20" t="str">
        <f>IFERROR(VLOOKUP(B634,属性中转表!$K$2:$O$21,5,FALSE),"")</f>
        <v/>
      </c>
      <c r="N634" s="20" t="str">
        <f>IF(B634=25,VLOOKUP(A634,英雄数据表!A:L,8,FALSE),IF(B634=50,VLOOKUP(A634,英雄数据表!A:L,12,0),""))</f>
        <v/>
      </c>
    </row>
    <row r="635" spans="1:14" x14ac:dyDescent="0.3">
      <c r="A635" s="20">
        <v>12046</v>
      </c>
      <c r="B635" s="21">
        <f t="shared" si="42"/>
        <v>34</v>
      </c>
      <c r="C635" s="21">
        <v>5</v>
      </c>
      <c r="D635" s="21">
        <f>VLOOKUP(A635,英雄数据表!A:D,4,0)</f>
        <v>1</v>
      </c>
      <c r="E635" s="20" t="str">
        <f>VLOOKUP(A635,英雄数据表!A:C,3,0)</f>
        <v>石冰护肩</v>
      </c>
      <c r="F635" s="20">
        <f t="shared" si="43"/>
        <v>12046</v>
      </c>
      <c r="G635" s="20">
        <f t="shared" si="44"/>
        <v>12046</v>
      </c>
      <c r="H635" s="21" t="str">
        <f>VLOOKUP(B635,属性中转表!A:F,6,FALSE)</f>
        <v>"hp":102600,"atk":2850</v>
      </c>
      <c r="I635" s="20" t="str">
        <f>IF(VLOOKUP(B635,属性中转表!A:G,7,FALSE)=0,"",VLOOKUP(VLOOKUP(B635,属性中转表!A:G,7,FALSE),属性中转表!$K$2:$P$21,6,0))&amp;IF(VLOOKUP(B635,属性中转表!A:G,7,FALSE)&gt;=50,VLOOKUP(A635,英雄数据表!A:K,9,0),IF(VLOOKUP(B635,属性中转表!A:G,7,FALSE)&gt;=25,VLOOKUP(A635,英雄数据表!A:K,5,0),""))</f>
        <v>"atk":300,"hp":5000,"undpspro":100</v>
      </c>
      <c r="J635" s="20" t="str">
        <f>IF(I635="","",属性中转表!$I$1&amp;(IF(VLOOKUP(B635,属性中转表!A:G,7,FALSE)=0,0,VLOOKUP(VLOOKUP(B635,属性中转表!A:G,7,FALSE),属性中转表!$K$2:$P$21,4,0)))+IFERROR(VLOOKUP(A635,英雄数据表!A:K,IF(武魂!B635&gt;=50,10,IF(武魂!B635&gt;=25,6)),0),0))</f>
        <v>,"dpspro":50</v>
      </c>
      <c r="K635" s="32" t="str">
        <f t="shared" si="45"/>
        <v>"atk":300,"hp":5000,"undpspro":100,"dpspro":50</v>
      </c>
      <c r="L635" s="20" t="str">
        <f>IF(B635&gt;=50,VLOOKUP(A635,英雄数据表!A:L,11,FALSE),IF(B635&gt;=25,VLOOKUP(A635,英雄数据表!A:L,7,0),""))</f>
        <v>"1204601004"</v>
      </c>
      <c r="M635" s="20" t="str">
        <f>IFERROR(VLOOKUP(B635,属性中转表!$K$2:$O$21,5,FALSE),"")</f>
        <v/>
      </c>
      <c r="N635" s="20" t="str">
        <f>IF(B635=25,VLOOKUP(A635,英雄数据表!A:L,8,FALSE),IF(B635=50,VLOOKUP(A635,英雄数据表!A:L,12,0),""))</f>
        <v/>
      </c>
    </row>
    <row r="636" spans="1:14" x14ac:dyDescent="0.3">
      <c r="A636" s="20">
        <v>12046</v>
      </c>
      <c r="B636" s="21">
        <f t="shared" si="42"/>
        <v>35</v>
      </c>
      <c r="C636" s="21">
        <v>5</v>
      </c>
      <c r="D636" s="21">
        <f>VLOOKUP(A636,英雄数据表!A:D,4,0)</f>
        <v>1</v>
      </c>
      <c r="E636" s="20" t="str">
        <f>VLOOKUP(A636,英雄数据表!A:C,3,0)</f>
        <v>石冰护肩</v>
      </c>
      <c r="F636" s="20">
        <f t="shared" si="43"/>
        <v>12046</v>
      </c>
      <c r="G636" s="20">
        <f t="shared" si="44"/>
        <v>12046</v>
      </c>
      <c r="H636" s="21" t="str">
        <f>VLOOKUP(B636,属性中转表!A:F,6,FALSE)</f>
        <v>"hp":107100,"atk":2975</v>
      </c>
      <c r="I636" s="20" t="str">
        <f>IF(VLOOKUP(B636,属性中转表!A:G,7,FALSE)=0,"",VLOOKUP(VLOOKUP(B636,属性中转表!A:G,7,FALSE),属性中转表!$K$2:$P$21,6,0))&amp;IF(VLOOKUP(B636,属性中转表!A:G,7,FALSE)&gt;=50,VLOOKUP(A636,英雄数据表!A:K,9,0),IF(VLOOKUP(B636,属性中转表!A:G,7,FALSE)&gt;=25,VLOOKUP(A636,英雄数据表!A:K,5,0),""))</f>
        <v>"atk":300,"hp":5000,"undpspro":100</v>
      </c>
      <c r="J636" s="20" t="str">
        <f>IF(I636="","",属性中转表!$I$1&amp;(IF(VLOOKUP(B636,属性中转表!A:G,7,FALSE)=0,0,VLOOKUP(VLOOKUP(B636,属性中转表!A:G,7,FALSE),属性中转表!$K$2:$P$21,4,0)))+IFERROR(VLOOKUP(A636,英雄数据表!A:K,IF(武魂!B636&gt;=50,10,IF(武魂!B636&gt;=25,6)),0),0))</f>
        <v>,"dpspro":100</v>
      </c>
      <c r="K636" s="32" t="str">
        <f t="shared" si="45"/>
        <v>"atk":300,"hp":5000,"undpspro":100,"dpspro":100</v>
      </c>
      <c r="L636" s="20" t="str">
        <f>IF(B636&gt;=50,VLOOKUP(A636,英雄数据表!A:L,11,FALSE),IF(B636&gt;=25,VLOOKUP(A636,英雄数据表!A:L,7,0),""))</f>
        <v>"1204601004"</v>
      </c>
      <c r="M636" s="20" t="str">
        <f>IFERROR(VLOOKUP(B636,属性中转表!$K$2:$O$21,5,FALSE),"")</f>
        <v>"dpspro":50</v>
      </c>
      <c r="N636" s="20" t="str">
        <f>IF(B636=25,VLOOKUP(A636,英雄数据表!A:L,8,FALSE),IF(B636=50,VLOOKUP(A636,英雄数据表!A:L,12,0),""))</f>
        <v/>
      </c>
    </row>
    <row r="637" spans="1:14" x14ac:dyDescent="0.3">
      <c r="A637" s="20">
        <v>12046</v>
      </c>
      <c r="B637" s="21">
        <f t="shared" si="42"/>
        <v>36</v>
      </c>
      <c r="C637" s="21">
        <v>5</v>
      </c>
      <c r="D637" s="21">
        <f>VLOOKUP(A637,英雄数据表!A:D,4,0)</f>
        <v>1</v>
      </c>
      <c r="E637" s="20" t="str">
        <f>VLOOKUP(A637,英雄数据表!A:C,3,0)</f>
        <v>石冰护肩</v>
      </c>
      <c r="F637" s="20">
        <f t="shared" si="43"/>
        <v>12046</v>
      </c>
      <c r="G637" s="20">
        <f t="shared" si="44"/>
        <v>12046</v>
      </c>
      <c r="H637" s="21" t="str">
        <f>VLOOKUP(B637,属性中转表!A:F,6,FALSE)</f>
        <v>"hp":111600,"atk":3100</v>
      </c>
      <c r="I637" s="20" t="str">
        <f>IF(VLOOKUP(B637,属性中转表!A:G,7,FALSE)=0,"",VLOOKUP(VLOOKUP(B637,属性中转表!A:G,7,FALSE),属性中转表!$K$2:$P$21,6,0))&amp;IF(VLOOKUP(B637,属性中转表!A:G,7,FALSE)&gt;=50,VLOOKUP(A637,英雄数据表!A:K,9,0),IF(VLOOKUP(B637,属性中转表!A:G,7,FALSE)&gt;=25,VLOOKUP(A637,英雄数据表!A:K,5,0),""))</f>
        <v>"atk":300,"hp":5000,"undpspro":100</v>
      </c>
      <c r="J637" s="20" t="str">
        <f>IF(I637="","",属性中转表!$I$1&amp;(IF(VLOOKUP(B637,属性中转表!A:G,7,FALSE)=0,0,VLOOKUP(VLOOKUP(B637,属性中转表!A:G,7,FALSE),属性中转表!$K$2:$P$21,4,0)))+IFERROR(VLOOKUP(A637,英雄数据表!A:K,IF(武魂!B637&gt;=50,10,IF(武魂!B637&gt;=25,6)),0),0))</f>
        <v>,"dpspro":100</v>
      </c>
      <c r="K637" s="32" t="str">
        <f t="shared" si="45"/>
        <v>"atk":300,"hp":5000,"undpspro":100,"dpspro":100</v>
      </c>
      <c r="L637" s="20" t="str">
        <f>IF(B637&gt;=50,VLOOKUP(A637,英雄数据表!A:L,11,FALSE),IF(B637&gt;=25,VLOOKUP(A637,英雄数据表!A:L,7,0),""))</f>
        <v>"1204601004"</v>
      </c>
      <c r="M637" s="20" t="str">
        <f>IFERROR(VLOOKUP(B637,属性中转表!$K$2:$O$21,5,FALSE),"")</f>
        <v/>
      </c>
      <c r="N637" s="20" t="str">
        <f>IF(B637=25,VLOOKUP(A637,英雄数据表!A:L,8,FALSE),IF(B637=50,VLOOKUP(A637,英雄数据表!A:L,12,0),""))</f>
        <v/>
      </c>
    </row>
    <row r="638" spans="1:14" x14ac:dyDescent="0.3">
      <c r="A638" s="20">
        <v>12046</v>
      </c>
      <c r="B638" s="21">
        <f t="shared" si="42"/>
        <v>37</v>
      </c>
      <c r="C638" s="21">
        <v>5</v>
      </c>
      <c r="D638" s="21">
        <f>VLOOKUP(A638,英雄数据表!A:D,4,0)</f>
        <v>1</v>
      </c>
      <c r="E638" s="20" t="str">
        <f>VLOOKUP(A638,英雄数据表!A:C,3,0)</f>
        <v>石冰护肩</v>
      </c>
      <c r="F638" s="20">
        <f t="shared" si="43"/>
        <v>12046</v>
      </c>
      <c r="G638" s="20">
        <f t="shared" si="44"/>
        <v>12046</v>
      </c>
      <c r="H638" s="21" t="str">
        <f>VLOOKUP(B638,属性中转表!A:F,6,FALSE)</f>
        <v>"hp":116100,"atk":3225</v>
      </c>
      <c r="I638" s="20" t="str">
        <f>IF(VLOOKUP(B638,属性中转表!A:G,7,FALSE)=0,"",VLOOKUP(VLOOKUP(B638,属性中转表!A:G,7,FALSE),属性中转表!$K$2:$P$21,6,0))&amp;IF(VLOOKUP(B638,属性中转表!A:G,7,FALSE)&gt;=50,VLOOKUP(A638,英雄数据表!A:K,9,0),IF(VLOOKUP(B638,属性中转表!A:G,7,FALSE)&gt;=25,VLOOKUP(A638,英雄数据表!A:K,5,0),""))</f>
        <v>"atk":300,"hp":5000,"undpspro":100</v>
      </c>
      <c r="J638" s="20" t="str">
        <f>IF(I638="","",属性中转表!$I$1&amp;(IF(VLOOKUP(B638,属性中转表!A:G,7,FALSE)=0,0,VLOOKUP(VLOOKUP(B638,属性中转表!A:G,7,FALSE),属性中转表!$K$2:$P$21,4,0)))+IFERROR(VLOOKUP(A638,英雄数据表!A:K,IF(武魂!B638&gt;=50,10,IF(武魂!B638&gt;=25,6)),0),0))</f>
        <v>,"dpspro":100</v>
      </c>
      <c r="K638" s="32" t="str">
        <f t="shared" si="45"/>
        <v>"atk":300,"hp":5000,"undpspro":100,"dpspro":100</v>
      </c>
      <c r="L638" s="20" t="str">
        <f>IF(B638&gt;=50,VLOOKUP(A638,英雄数据表!A:L,11,FALSE),IF(B638&gt;=25,VLOOKUP(A638,英雄数据表!A:L,7,0),""))</f>
        <v>"1204601004"</v>
      </c>
      <c r="M638" s="20" t="str">
        <f>IFERROR(VLOOKUP(B638,属性中转表!$K$2:$O$21,5,FALSE),"")</f>
        <v/>
      </c>
      <c r="N638" s="20" t="str">
        <f>IF(B638=25,VLOOKUP(A638,英雄数据表!A:L,8,FALSE),IF(B638=50,VLOOKUP(A638,英雄数据表!A:L,12,0),""))</f>
        <v/>
      </c>
    </row>
    <row r="639" spans="1:14" x14ac:dyDescent="0.3">
      <c r="A639" s="20">
        <v>12046</v>
      </c>
      <c r="B639" s="21">
        <f t="shared" si="42"/>
        <v>38</v>
      </c>
      <c r="C639" s="21">
        <v>5</v>
      </c>
      <c r="D639" s="21">
        <f>VLOOKUP(A639,英雄数据表!A:D,4,0)</f>
        <v>1</v>
      </c>
      <c r="E639" s="20" t="str">
        <f>VLOOKUP(A639,英雄数据表!A:C,3,0)</f>
        <v>石冰护肩</v>
      </c>
      <c r="F639" s="20">
        <f t="shared" si="43"/>
        <v>12046</v>
      </c>
      <c r="G639" s="20">
        <f t="shared" si="44"/>
        <v>12046</v>
      </c>
      <c r="H639" s="21" t="str">
        <f>VLOOKUP(B639,属性中转表!A:F,6,FALSE)</f>
        <v>"hp":120600,"atk":3350</v>
      </c>
      <c r="I639" s="20" t="str">
        <f>IF(VLOOKUP(B639,属性中转表!A:G,7,FALSE)=0,"",VLOOKUP(VLOOKUP(B639,属性中转表!A:G,7,FALSE),属性中转表!$K$2:$P$21,6,0))&amp;IF(VLOOKUP(B639,属性中转表!A:G,7,FALSE)&gt;=50,VLOOKUP(A639,英雄数据表!A:K,9,0),IF(VLOOKUP(B639,属性中转表!A:G,7,FALSE)&gt;=25,VLOOKUP(A639,英雄数据表!A:K,5,0),""))</f>
        <v>"atk":300,"hp":5000,"undpspro":100</v>
      </c>
      <c r="J639" s="20" t="str">
        <f>IF(I639="","",属性中转表!$I$1&amp;(IF(VLOOKUP(B639,属性中转表!A:G,7,FALSE)=0,0,VLOOKUP(VLOOKUP(B639,属性中转表!A:G,7,FALSE),属性中转表!$K$2:$P$21,4,0)))+IFERROR(VLOOKUP(A639,英雄数据表!A:K,IF(武魂!B639&gt;=50,10,IF(武魂!B639&gt;=25,6)),0),0))</f>
        <v>,"dpspro":100</v>
      </c>
      <c r="K639" s="32" t="str">
        <f t="shared" si="45"/>
        <v>"atk":300,"hp":5000,"undpspro":100,"dpspro":100</v>
      </c>
      <c r="L639" s="20" t="str">
        <f>IF(B639&gt;=50,VLOOKUP(A639,英雄数据表!A:L,11,FALSE),IF(B639&gt;=25,VLOOKUP(A639,英雄数据表!A:L,7,0),""))</f>
        <v>"1204601004"</v>
      </c>
      <c r="M639" s="20" t="str">
        <f>IFERROR(VLOOKUP(B639,属性中转表!$K$2:$O$21,5,FALSE),"")</f>
        <v/>
      </c>
      <c r="N639" s="20" t="str">
        <f>IF(B639=25,VLOOKUP(A639,英雄数据表!A:L,8,FALSE),IF(B639=50,VLOOKUP(A639,英雄数据表!A:L,12,0),""))</f>
        <v/>
      </c>
    </row>
    <row r="640" spans="1:14" x14ac:dyDescent="0.3">
      <c r="A640" s="20">
        <v>12046</v>
      </c>
      <c r="B640" s="21">
        <f t="shared" si="42"/>
        <v>39</v>
      </c>
      <c r="C640" s="21">
        <v>5</v>
      </c>
      <c r="D640" s="21">
        <f>VLOOKUP(A640,英雄数据表!A:D,4,0)</f>
        <v>1</v>
      </c>
      <c r="E640" s="20" t="str">
        <f>VLOOKUP(A640,英雄数据表!A:C,3,0)</f>
        <v>石冰护肩</v>
      </c>
      <c r="F640" s="20">
        <f t="shared" si="43"/>
        <v>12046</v>
      </c>
      <c r="G640" s="20">
        <f t="shared" si="44"/>
        <v>12046</v>
      </c>
      <c r="H640" s="21" t="str">
        <f>VLOOKUP(B640,属性中转表!A:F,6,FALSE)</f>
        <v>"hp":125100,"atk":3475</v>
      </c>
      <c r="I640" s="20" t="str">
        <f>IF(VLOOKUP(B640,属性中转表!A:G,7,FALSE)=0,"",VLOOKUP(VLOOKUP(B640,属性中转表!A:G,7,FALSE),属性中转表!$K$2:$P$21,6,0))&amp;IF(VLOOKUP(B640,属性中转表!A:G,7,FALSE)&gt;=50,VLOOKUP(A640,英雄数据表!A:K,9,0),IF(VLOOKUP(B640,属性中转表!A:G,7,FALSE)&gt;=25,VLOOKUP(A640,英雄数据表!A:K,5,0),""))</f>
        <v>"atk":300,"hp":5000,"undpspro":100</v>
      </c>
      <c r="J640" s="20" t="str">
        <f>IF(I640="","",属性中转表!$I$1&amp;(IF(VLOOKUP(B640,属性中转表!A:G,7,FALSE)=0,0,VLOOKUP(VLOOKUP(B640,属性中转表!A:G,7,FALSE),属性中转表!$K$2:$P$21,4,0)))+IFERROR(VLOOKUP(A640,英雄数据表!A:K,IF(武魂!B640&gt;=50,10,IF(武魂!B640&gt;=25,6)),0),0))</f>
        <v>,"dpspro":100</v>
      </c>
      <c r="K640" s="32" t="str">
        <f t="shared" si="45"/>
        <v>"atk":300,"hp":5000,"undpspro":100,"dpspro":100</v>
      </c>
      <c r="L640" s="20" t="str">
        <f>IF(B640&gt;=50,VLOOKUP(A640,英雄数据表!A:L,11,FALSE),IF(B640&gt;=25,VLOOKUP(A640,英雄数据表!A:L,7,0),""))</f>
        <v>"1204601004"</v>
      </c>
      <c r="M640" s="20" t="str">
        <f>IFERROR(VLOOKUP(B640,属性中转表!$K$2:$O$21,5,FALSE),"")</f>
        <v/>
      </c>
      <c r="N640" s="20" t="str">
        <f>IF(B640=25,VLOOKUP(A640,英雄数据表!A:L,8,FALSE),IF(B640=50,VLOOKUP(A640,英雄数据表!A:L,12,0),""))</f>
        <v/>
      </c>
    </row>
    <row r="641" spans="1:14" x14ac:dyDescent="0.3">
      <c r="A641" s="20">
        <v>12046</v>
      </c>
      <c r="B641" s="21">
        <f t="shared" si="42"/>
        <v>40</v>
      </c>
      <c r="C641" s="21">
        <v>5</v>
      </c>
      <c r="D641" s="21">
        <f>VLOOKUP(A641,英雄数据表!A:D,4,0)</f>
        <v>1</v>
      </c>
      <c r="E641" s="20" t="str">
        <f>VLOOKUP(A641,英雄数据表!A:C,3,0)</f>
        <v>石冰护肩</v>
      </c>
      <c r="F641" s="20">
        <f t="shared" si="43"/>
        <v>12046</v>
      </c>
      <c r="G641" s="20">
        <f t="shared" si="44"/>
        <v>12046</v>
      </c>
      <c r="H641" s="21" t="str">
        <f>VLOOKUP(B641,属性中转表!A:F,6,FALSE)</f>
        <v>"hp":129600,"atk":3600</v>
      </c>
      <c r="I641" s="20" t="str">
        <f>IF(VLOOKUP(B641,属性中转表!A:G,7,FALSE)=0,"",VLOOKUP(VLOOKUP(B641,属性中转表!A:G,7,FALSE),属性中转表!$K$2:$P$21,6,0))&amp;IF(VLOOKUP(B641,属性中转表!A:G,7,FALSE)&gt;=50,VLOOKUP(A641,英雄数据表!A:K,9,0),IF(VLOOKUP(B641,属性中转表!A:G,7,FALSE)&gt;=25,VLOOKUP(A641,英雄数据表!A:K,5,0),""))</f>
        <v>"atk":300,"hp":5000,"undpspro":100,"pvpdpspro":50</v>
      </c>
      <c r="J641" s="20" t="str">
        <f>IF(I641="","",属性中转表!$I$1&amp;(IF(VLOOKUP(B641,属性中转表!A:G,7,FALSE)=0,0,VLOOKUP(VLOOKUP(B641,属性中转表!A:G,7,FALSE),属性中转表!$K$2:$P$21,4,0)))+IFERROR(VLOOKUP(A641,英雄数据表!A:K,IF(武魂!B641&gt;=50,10,IF(武魂!B641&gt;=25,6)),0),0))</f>
        <v>,"dpspro":100</v>
      </c>
      <c r="K641" s="32" t="str">
        <f t="shared" si="45"/>
        <v>"atk":300,"hp":5000,"undpspro":100,"pvpdpspro":50,"dpspro":100</v>
      </c>
      <c r="L641" s="20" t="str">
        <f>IF(B641&gt;=50,VLOOKUP(A641,英雄数据表!A:L,11,FALSE),IF(B641&gt;=25,VLOOKUP(A641,英雄数据表!A:L,7,0),""))</f>
        <v>"1204601004"</v>
      </c>
      <c r="M641" s="20" t="str">
        <f>IFERROR(VLOOKUP(B641,属性中转表!$K$2:$O$21,5,FALSE),"")</f>
        <v>"pvpdpspro":50</v>
      </c>
      <c r="N641" s="20" t="str">
        <f>IF(B641=25,VLOOKUP(A641,英雄数据表!A:L,8,FALSE),IF(B641=50,VLOOKUP(A641,英雄数据表!A:L,12,0),""))</f>
        <v/>
      </c>
    </row>
    <row r="642" spans="1:14" x14ac:dyDescent="0.3">
      <c r="A642" s="20">
        <v>12046</v>
      </c>
      <c r="B642" s="21">
        <f t="shared" si="42"/>
        <v>41</v>
      </c>
      <c r="C642" s="21">
        <v>5</v>
      </c>
      <c r="D642" s="21">
        <f>VLOOKUP(A642,英雄数据表!A:D,4,0)</f>
        <v>1</v>
      </c>
      <c r="E642" s="20" t="str">
        <f>VLOOKUP(A642,英雄数据表!A:C,3,0)</f>
        <v>石冰护肩</v>
      </c>
      <c r="F642" s="20">
        <f t="shared" si="43"/>
        <v>12046</v>
      </c>
      <c r="G642" s="20">
        <f t="shared" si="44"/>
        <v>12046</v>
      </c>
      <c r="H642" s="21" t="str">
        <f>VLOOKUP(B642,属性中转表!A:F,6,FALSE)</f>
        <v>"hp":135000,"atk":3750</v>
      </c>
      <c r="I642" s="20" t="str">
        <f>IF(VLOOKUP(B642,属性中转表!A:G,7,FALSE)=0,"",VLOOKUP(VLOOKUP(B642,属性中转表!A:G,7,FALSE),属性中转表!$K$2:$P$21,6,0))&amp;IF(VLOOKUP(B642,属性中转表!A:G,7,FALSE)&gt;=50,VLOOKUP(A642,英雄数据表!A:K,9,0),IF(VLOOKUP(B642,属性中转表!A:G,7,FALSE)&gt;=25,VLOOKUP(A642,英雄数据表!A:K,5,0),""))</f>
        <v>"atk":300,"hp":5000,"undpspro":100,"pvpdpspro":50</v>
      </c>
      <c r="J642" s="20" t="str">
        <f>IF(I642="","",属性中转表!$I$1&amp;(IF(VLOOKUP(B642,属性中转表!A:G,7,FALSE)=0,0,VLOOKUP(VLOOKUP(B642,属性中转表!A:G,7,FALSE),属性中转表!$K$2:$P$21,4,0)))+IFERROR(VLOOKUP(A642,英雄数据表!A:K,IF(武魂!B642&gt;=50,10,IF(武魂!B642&gt;=25,6)),0),0))</f>
        <v>,"dpspro":100</v>
      </c>
      <c r="K642" s="32" t="str">
        <f t="shared" si="45"/>
        <v>"atk":300,"hp":5000,"undpspro":100,"pvpdpspro":50,"dpspro":100</v>
      </c>
      <c r="L642" s="20" t="str">
        <f>IF(B642&gt;=50,VLOOKUP(A642,英雄数据表!A:L,11,FALSE),IF(B642&gt;=25,VLOOKUP(A642,英雄数据表!A:L,7,0),""))</f>
        <v>"1204601004"</v>
      </c>
      <c r="M642" s="20" t="str">
        <f>IFERROR(VLOOKUP(B642,属性中转表!$K$2:$O$21,5,FALSE),"")</f>
        <v/>
      </c>
      <c r="N642" s="20" t="str">
        <f>IF(B642=25,VLOOKUP(A642,英雄数据表!A:L,8,FALSE),IF(B642=50,VLOOKUP(A642,英雄数据表!A:L,12,0),""))</f>
        <v/>
      </c>
    </row>
    <row r="643" spans="1:14" x14ac:dyDescent="0.3">
      <c r="A643" s="20">
        <v>12046</v>
      </c>
      <c r="B643" s="21">
        <f t="shared" si="42"/>
        <v>42</v>
      </c>
      <c r="C643" s="21">
        <v>5</v>
      </c>
      <c r="D643" s="21">
        <f>VLOOKUP(A643,英雄数据表!A:D,4,0)</f>
        <v>1</v>
      </c>
      <c r="E643" s="20" t="str">
        <f>VLOOKUP(A643,英雄数据表!A:C,3,0)</f>
        <v>石冰护肩</v>
      </c>
      <c r="F643" s="20">
        <f t="shared" si="43"/>
        <v>12046</v>
      </c>
      <c r="G643" s="20">
        <f t="shared" si="44"/>
        <v>12046</v>
      </c>
      <c r="H643" s="21" t="str">
        <f>VLOOKUP(B643,属性中转表!A:F,6,FALSE)</f>
        <v>"hp":140400,"atk":3900</v>
      </c>
      <c r="I643" s="20" t="str">
        <f>IF(VLOOKUP(B643,属性中转表!A:G,7,FALSE)=0,"",VLOOKUP(VLOOKUP(B643,属性中转表!A:G,7,FALSE),属性中转表!$K$2:$P$21,6,0))&amp;IF(VLOOKUP(B643,属性中转表!A:G,7,FALSE)&gt;=50,VLOOKUP(A643,英雄数据表!A:K,9,0),IF(VLOOKUP(B643,属性中转表!A:G,7,FALSE)&gt;=25,VLOOKUP(A643,英雄数据表!A:K,5,0),""))</f>
        <v>"atk":300,"hp":5000,"undpspro":100,"pvpdpspro":50</v>
      </c>
      <c r="J643" s="20" t="str">
        <f>IF(I643="","",属性中转表!$I$1&amp;(IF(VLOOKUP(B643,属性中转表!A:G,7,FALSE)=0,0,VLOOKUP(VLOOKUP(B643,属性中转表!A:G,7,FALSE),属性中转表!$K$2:$P$21,4,0)))+IFERROR(VLOOKUP(A643,英雄数据表!A:K,IF(武魂!B643&gt;=50,10,IF(武魂!B643&gt;=25,6)),0),0))</f>
        <v>,"dpspro":100</v>
      </c>
      <c r="K643" s="32" t="str">
        <f t="shared" si="45"/>
        <v>"atk":300,"hp":5000,"undpspro":100,"pvpdpspro":50,"dpspro":100</v>
      </c>
      <c r="L643" s="20" t="str">
        <f>IF(B643&gt;=50,VLOOKUP(A643,英雄数据表!A:L,11,FALSE),IF(B643&gt;=25,VLOOKUP(A643,英雄数据表!A:L,7,0),""))</f>
        <v>"1204601004"</v>
      </c>
      <c r="M643" s="20" t="str">
        <f>IFERROR(VLOOKUP(B643,属性中转表!$K$2:$O$21,5,FALSE),"")</f>
        <v/>
      </c>
      <c r="N643" s="20" t="str">
        <f>IF(B643=25,VLOOKUP(A643,英雄数据表!A:L,8,FALSE),IF(B643=50,VLOOKUP(A643,英雄数据表!A:L,12,0),""))</f>
        <v/>
      </c>
    </row>
    <row r="644" spans="1:14" x14ac:dyDescent="0.3">
      <c r="A644" s="20">
        <v>12046</v>
      </c>
      <c r="B644" s="21">
        <f t="shared" si="42"/>
        <v>43</v>
      </c>
      <c r="C644" s="21">
        <v>5</v>
      </c>
      <c r="D644" s="21">
        <f>VLOOKUP(A644,英雄数据表!A:D,4,0)</f>
        <v>1</v>
      </c>
      <c r="E644" s="20" t="str">
        <f>VLOOKUP(A644,英雄数据表!A:C,3,0)</f>
        <v>石冰护肩</v>
      </c>
      <c r="F644" s="20">
        <f t="shared" si="43"/>
        <v>12046</v>
      </c>
      <c r="G644" s="20">
        <f t="shared" si="44"/>
        <v>12046</v>
      </c>
      <c r="H644" s="21" t="str">
        <f>VLOOKUP(B644,属性中转表!A:F,6,FALSE)</f>
        <v>"hp":145800,"atk":4050</v>
      </c>
      <c r="I644" s="20" t="str">
        <f>IF(VLOOKUP(B644,属性中转表!A:G,7,FALSE)=0,"",VLOOKUP(VLOOKUP(B644,属性中转表!A:G,7,FALSE),属性中转表!$K$2:$P$21,6,0))&amp;IF(VLOOKUP(B644,属性中转表!A:G,7,FALSE)&gt;=50,VLOOKUP(A644,英雄数据表!A:K,9,0),IF(VLOOKUP(B644,属性中转表!A:G,7,FALSE)&gt;=25,VLOOKUP(A644,英雄数据表!A:K,5,0),""))</f>
        <v>"atk":300,"hp":5000,"undpspro":100,"pvpdpspro":50</v>
      </c>
      <c r="J644" s="20" t="str">
        <f>IF(I644="","",属性中转表!$I$1&amp;(IF(VLOOKUP(B644,属性中转表!A:G,7,FALSE)=0,0,VLOOKUP(VLOOKUP(B644,属性中转表!A:G,7,FALSE),属性中转表!$K$2:$P$21,4,0)))+IFERROR(VLOOKUP(A644,英雄数据表!A:K,IF(武魂!B644&gt;=50,10,IF(武魂!B644&gt;=25,6)),0),0))</f>
        <v>,"dpspro":100</v>
      </c>
      <c r="K644" s="32" t="str">
        <f t="shared" si="45"/>
        <v>"atk":300,"hp":5000,"undpspro":100,"pvpdpspro":50,"dpspro":100</v>
      </c>
      <c r="L644" s="20" t="str">
        <f>IF(B644&gt;=50,VLOOKUP(A644,英雄数据表!A:L,11,FALSE),IF(B644&gt;=25,VLOOKUP(A644,英雄数据表!A:L,7,0),""))</f>
        <v>"1204601004"</v>
      </c>
      <c r="M644" s="20" t="str">
        <f>IFERROR(VLOOKUP(B644,属性中转表!$K$2:$O$21,5,FALSE),"")</f>
        <v/>
      </c>
      <c r="N644" s="20" t="str">
        <f>IF(B644=25,VLOOKUP(A644,英雄数据表!A:L,8,FALSE),IF(B644=50,VLOOKUP(A644,英雄数据表!A:L,12,0),""))</f>
        <v/>
      </c>
    </row>
    <row r="645" spans="1:14" x14ac:dyDescent="0.3">
      <c r="A645" s="20">
        <v>12046</v>
      </c>
      <c r="B645" s="21">
        <f t="shared" si="42"/>
        <v>44</v>
      </c>
      <c r="C645" s="21">
        <v>5</v>
      </c>
      <c r="D645" s="21">
        <f>VLOOKUP(A645,英雄数据表!A:D,4,0)</f>
        <v>1</v>
      </c>
      <c r="E645" s="20" t="str">
        <f>VLOOKUP(A645,英雄数据表!A:C,3,0)</f>
        <v>石冰护肩</v>
      </c>
      <c r="F645" s="20">
        <f t="shared" si="43"/>
        <v>12046</v>
      </c>
      <c r="G645" s="20">
        <f t="shared" si="44"/>
        <v>12046</v>
      </c>
      <c r="H645" s="21" t="str">
        <f>VLOOKUP(B645,属性中转表!A:F,6,FALSE)</f>
        <v>"hp":151200,"atk":4200</v>
      </c>
      <c r="I645" s="20" t="str">
        <f>IF(VLOOKUP(B645,属性中转表!A:G,7,FALSE)=0,"",VLOOKUP(VLOOKUP(B645,属性中转表!A:G,7,FALSE),属性中转表!$K$2:$P$21,6,0))&amp;IF(VLOOKUP(B645,属性中转表!A:G,7,FALSE)&gt;=50,VLOOKUP(A645,英雄数据表!A:K,9,0),IF(VLOOKUP(B645,属性中转表!A:G,7,FALSE)&gt;=25,VLOOKUP(A645,英雄数据表!A:K,5,0),""))</f>
        <v>"atk":300,"hp":5000,"undpspro":100,"pvpdpspro":50</v>
      </c>
      <c r="J645" s="20" t="str">
        <f>IF(I645="","",属性中转表!$I$1&amp;(IF(VLOOKUP(B645,属性中转表!A:G,7,FALSE)=0,0,VLOOKUP(VLOOKUP(B645,属性中转表!A:G,7,FALSE),属性中转表!$K$2:$P$21,4,0)))+IFERROR(VLOOKUP(A645,英雄数据表!A:K,IF(武魂!B645&gt;=50,10,IF(武魂!B645&gt;=25,6)),0),0))</f>
        <v>,"dpspro":100</v>
      </c>
      <c r="K645" s="32" t="str">
        <f t="shared" si="45"/>
        <v>"atk":300,"hp":5000,"undpspro":100,"pvpdpspro":50,"dpspro":100</v>
      </c>
      <c r="L645" s="20" t="str">
        <f>IF(B645&gt;=50,VLOOKUP(A645,英雄数据表!A:L,11,FALSE),IF(B645&gt;=25,VLOOKUP(A645,英雄数据表!A:L,7,0),""))</f>
        <v>"1204601004"</v>
      </c>
      <c r="M645" s="20" t="str">
        <f>IFERROR(VLOOKUP(B645,属性中转表!$K$2:$O$21,5,FALSE),"")</f>
        <v/>
      </c>
      <c r="N645" s="20" t="str">
        <f>IF(B645=25,VLOOKUP(A645,英雄数据表!A:L,8,FALSE),IF(B645=50,VLOOKUP(A645,英雄数据表!A:L,12,0),""))</f>
        <v/>
      </c>
    </row>
    <row r="646" spans="1:14" x14ac:dyDescent="0.3">
      <c r="A646" s="20">
        <v>12046</v>
      </c>
      <c r="B646" s="21">
        <f t="shared" si="42"/>
        <v>45</v>
      </c>
      <c r="C646" s="21">
        <v>5</v>
      </c>
      <c r="D646" s="21">
        <f>VLOOKUP(A646,英雄数据表!A:D,4,0)</f>
        <v>1</v>
      </c>
      <c r="E646" s="20" t="str">
        <f>VLOOKUP(A646,英雄数据表!A:C,3,0)</f>
        <v>石冰护肩</v>
      </c>
      <c r="F646" s="20">
        <f t="shared" si="43"/>
        <v>12046</v>
      </c>
      <c r="G646" s="20">
        <f t="shared" si="44"/>
        <v>12046</v>
      </c>
      <c r="H646" s="21" t="str">
        <f>VLOOKUP(B646,属性中转表!A:F,6,FALSE)</f>
        <v>"hp":156600,"atk":4350</v>
      </c>
      <c r="I646" s="20" t="str">
        <f>IF(VLOOKUP(B646,属性中转表!A:G,7,FALSE)=0,"",VLOOKUP(VLOOKUP(B646,属性中转表!A:G,7,FALSE),属性中转表!$K$2:$P$21,6,0))&amp;IF(VLOOKUP(B646,属性中转表!A:G,7,FALSE)&gt;=50,VLOOKUP(A646,英雄数据表!A:K,9,0),IF(VLOOKUP(B646,属性中转表!A:G,7,FALSE)&gt;=25,VLOOKUP(A646,英雄数据表!A:K,5,0),""))</f>
        <v>"atk":300,"hp":5000,"undpspro":100,"pvpdpspro":50,"pvpundpspro":50</v>
      </c>
      <c r="J646" s="20" t="str">
        <f>IF(I646="","",属性中转表!$I$1&amp;(IF(VLOOKUP(B646,属性中转表!A:G,7,FALSE)=0,0,VLOOKUP(VLOOKUP(B646,属性中转表!A:G,7,FALSE),属性中转表!$K$2:$P$21,4,0)))+IFERROR(VLOOKUP(A646,英雄数据表!A:K,IF(武魂!B646&gt;=50,10,IF(武魂!B646&gt;=25,6)),0),0))</f>
        <v>,"dpspro":100</v>
      </c>
      <c r="K646" s="32" t="str">
        <f t="shared" si="45"/>
        <v>"atk":300,"hp":5000,"undpspro":100,"pvpdpspro":50,"pvpundpspro":50,"dpspro":100</v>
      </c>
      <c r="L646" s="20" t="str">
        <f>IF(B646&gt;=50,VLOOKUP(A646,英雄数据表!A:L,11,FALSE),IF(B646&gt;=25,VLOOKUP(A646,英雄数据表!A:L,7,0),""))</f>
        <v>"1204601004"</v>
      </c>
      <c r="M646" s="20" t="str">
        <f>IFERROR(VLOOKUP(B646,属性中转表!$K$2:$O$21,5,FALSE),"")</f>
        <v>"pvpundpspro":50</v>
      </c>
      <c r="N646" s="20" t="str">
        <f>IF(B646=25,VLOOKUP(A646,英雄数据表!A:L,8,FALSE),IF(B646=50,VLOOKUP(A646,英雄数据表!A:L,12,0),""))</f>
        <v/>
      </c>
    </row>
    <row r="647" spans="1:14" x14ac:dyDescent="0.3">
      <c r="A647" s="20">
        <v>12046</v>
      </c>
      <c r="B647" s="21">
        <f t="shared" si="42"/>
        <v>46</v>
      </c>
      <c r="C647" s="21">
        <v>5</v>
      </c>
      <c r="D647" s="21">
        <f>VLOOKUP(A647,英雄数据表!A:D,4,0)</f>
        <v>1</v>
      </c>
      <c r="E647" s="20" t="str">
        <f>VLOOKUP(A647,英雄数据表!A:C,3,0)</f>
        <v>石冰护肩</v>
      </c>
      <c r="F647" s="20">
        <f t="shared" si="43"/>
        <v>12046</v>
      </c>
      <c r="G647" s="20">
        <f t="shared" si="44"/>
        <v>12046</v>
      </c>
      <c r="H647" s="21" t="str">
        <f>VLOOKUP(B647,属性中转表!A:F,6,FALSE)</f>
        <v>"hp":162000,"atk":4500</v>
      </c>
      <c r="I647" s="20" t="str">
        <f>IF(VLOOKUP(B647,属性中转表!A:G,7,FALSE)=0,"",VLOOKUP(VLOOKUP(B647,属性中转表!A:G,7,FALSE),属性中转表!$K$2:$P$21,6,0))&amp;IF(VLOOKUP(B647,属性中转表!A:G,7,FALSE)&gt;=50,VLOOKUP(A647,英雄数据表!A:K,9,0),IF(VLOOKUP(B647,属性中转表!A:G,7,FALSE)&gt;=25,VLOOKUP(A647,英雄数据表!A:K,5,0),""))</f>
        <v>"atk":300,"hp":5000,"undpspro":100,"pvpdpspro":50,"pvpundpspro":50</v>
      </c>
      <c r="J647" s="20" t="str">
        <f>IF(I647="","",属性中转表!$I$1&amp;(IF(VLOOKUP(B647,属性中转表!A:G,7,FALSE)=0,0,VLOOKUP(VLOOKUP(B647,属性中转表!A:G,7,FALSE),属性中转表!$K$2:$P$21,4,0)))+IFERROR(VLOOKUP(A647,英雄数据表!A:K,IF(武魂!B647&gt;=50,10,IF(武魂!B647&gt;=25,6)),0),0))</f>
        <v>,"dpspro":100</v>
      </c>
      <c r="K647" s="32" t="str">
        <f t="shared" si="45"/>
        <v>"atk":300,"hp":5000,"undpspro":100,"pvpdpspro":50,"pvpundpspro":50,"dpspro":100</v>
      </c>
      <c r="L647" s="20" t="str">
        <f>IF(B647&gt;=50,VLOOKUP(A647,英雄数据表!A:L,11,FALSE),IF(B647&gt;=25,VLOOKUP(A647,英雄数据表!A:L,7,0),""))</f>
        <v>"1204601004"</v>
      </c>
      <c r="M647" s="20" t="str">
        <f>IFERROR(VLOOKUP(B647,属性中转表!$K$2:$O$21,5,FALSE),"")</f>
        <v/>
      </c>
      <c r="N647" s="20" t="str">
        <f>IF(B647=25,VLOOKUP(A647,英雄数据表!A:L,8,FALSE),IF(B647=50,VLOOKUP(A647,英雄数据表!A:L,12,0),""))</f>
        <v/>
      </c>
    </row>
    <row r="648" spans="1:14" x14ac:dyDescent="0.3">
      <c r="A648" s="20">
        <v>12046</v>
      </c>
      <c r="B648" s="21">
        <f t="shared" si="42"/>
        <v>47</v>
      </c>
      <c r="C648" s="21">
        <v>5</v>
      </c>
      <c r="D648" s="21">
        <f>VLOOKUP(A648,英雄数据表!A:D,4,0)</f>
        <v>1</v>
      </c>
      <c r="E648" s="20" t="str">
        <f>VLOOKUP(A648,英雄数据表!A:C,3,0)</f>
        <v>石冰护肩</v>
      </c>
      <c r="F648" s="20">
        <f t="shared" si="43"/>
        <v>12046</v>
      </c>
      <c r="G648" s="20">
        <f t="shared" si="44"/>
        <v>12046</v>
      </c>
      <c r="H648" s="21" t="str">
        <f>VLOOKUP(B648,属性中转表!A:F,6,FALSE)</f>
        <v>"hp":167400,"atk":4650</v>
      </c>
      <c r="I648" s="20" t="str">
        <f>IF(VLOOKUP(B648,属性中转表!A:G,7,FALSE)=0,"",VLOOKUP(VLOOKUP(B648,属性中转表!A:G,7,FALSE),属性中转表!$K$2:$P$21,6,0))&amp;IF(VLOOKUP(B648,属性中转表!A:G,7,FALSE)&gt;=50,VLOOKUP(A648,英雄数据表!A:K,9,0),IF(VLOOKUP(B648,属性中转表!A:G,7,FALSE)&gt;=25,VLOOKUP(A648,英雄数据表!A:K,5,0),""))</f>
        <v>"atk":300,"hp":5000,"undpspro":100,"pvpdpspro":50,"pvpundpspro":50</v>
      </c>
      <c r="J648" s="20" t="str">
        <f>IF(I648="","",属性中转表!$I$1&amp;(IF(VLOOKUP(B648,属性中转表!A:G,7,FALSE)=0,0,VLOOKUP(VLOOKUP(B648,属性中转表!A:G,7,FALSE),属性中转表!$K$2:$P$21,4,0)))+IFERROR(VLOOKUP(A648,英雄数据表!A:K,IF(武魂!B648&gt;=50,10,IF(武魂!B648&gt;=25,6)),0),0))</f>
        <v>,"dpspro":100</v>
      </c>
      <c r="K648" s="32" t="str">
        <f t="shared" si="45"/>
        <v>"atk":300,"hp":5000,"undpspro":100,"pvpdpspro":50,"pvpundpspro":50,"dpspro":100</v>
      </c>
      <c r="L648" s="20" t="str">
        <f>IF(B648&gt;=50,VLOOKUP(A648,英雄数据表!A:L,11,FALSE),IF(B648&gt;=25,VLOOKUP(A648,英雄数据表!A:L,7,0),""))</f>
        <v>"1204601004"</v>
      </c>
      <c r="M648" s="20" t="str">
        <f>IFERROR(VLOOKUP(B648,属性中转表!$K$2:$O$21,5,FALSE),"")</f>
        <v/>
      </c>
      <c r="N648" s="20" t="str">
        <f>IF(B648=25,VLOOKUP(A648,英雄数据表!A:L,8,FALSE),IF(B648=50,VLOOKUP(A648,英雄数据表!A:L,12,0),""))</f>
        <v/>
      </c>
    </row>
    <row r="649" spans="1:14" x14ac:dyDescent="0.3">
      <c r="A649" s="20">
        <v>12046</v>
      </c>
      <c r="B649" s="21">
        <f t="shared" si="42"/>
        <v>48</v>
      </c>
      <c r="C649" s="21">
        <v>5</v>
      </c>
      <c r="D649" s="21">
        <f>VLOOKUP(A649,英雄数据表!A:D,4,0)</f>
        <v>1</v>
      </c>
      <c r="E649" s="20" t="str">
        <f>VLOOKUP(A649,英雄数据表!A:C,3,0)</f>
        <v>石冰护肩</v>
      </c>
      <c r="F649" s="20">
        <f t="shared" si="43"/>
        <v>12046</v>
      </c>
      <c r="G649" s="20">
        <f t="shared" si="44"/>
        <v>12046</v>
      </c>
      <c r="H649" s="21" t="str">
        <f>VLOOKUP(B649,属性中转表!A:F,6,FALSE)</f>
        <v>"hp":172800,"atk":4800</v>
      </c>
      <c r="I649" s="20" t="str">
        <f>IF(VLOOKUP(B649,属性中转表!A:G,7,FALSE)=0,"",VLOOKUP(VLOOKUP(B649,属性中转表!A:G,7,FALSE),属性中转表!$K$2:$P$21,6,0))&amp;IF(VLOOKUP(B649,属性中转表!A:G,7,FALSE)&gt;=50,VLOOKUP(A649,英雄数据表!A:K,9,0),IF(VLOOKUP(B649,属性中转表!A:G,7,FALSE)&gt;=25,VLOOKUP(A649,英雄数据表!A:K,5,0),""))</f>
        <v>"atk":300,"hp":5000,"undpspro":100,"pvpdpspro":50,"pvpundpspro":50</v>
      </c>
      <c r="J649" s="20" t="str">
        <f>IF(I649="","",属性中转表!$I$1&amp;(IF(VLOOKUP(B649,属性中转表!A:G,7,FALSE)=0,0,VLOOKUP(VLOOKUP(B649,属性中转表!A:G,7,FALSE),属性中转表!$K$2:$P$21,4,0)))+IFERROR(VLOOKUP(A649,英雄数据表!A:K,IF(武魂!B649&gt;=50,10,IF(武魂!B649&gt;=25,6)),0),0))</f>
        <v>,"dpspro":100</v>
      </c>
      <c r="K649" s="32" t="str">
        <f t="shared" si="45"/>
        <v>"atk":300,"hp":5000,"undpspro":100,"pvpdpspro":50,"pvpundpspro":50,"dpspro":100</v>
      </c>
      <c r="L649" s="20" t="str">
        <f>IF(B649&gt;=50,VLOOKUP(A649,英雄数据表!A:L,11,FALSE),IF(B649&gt;=25,VLOOKUP(A649,英雄数据表!A:L,7,0),""))</f>
        <v>"1204601004"</v>
      </c>
      <c r="M649" s="20" t="str">
        <f>IFERROR(VLOOKUP(B649,属性中转表!$K$2:$O$21,5,FALSE),"")</f>
        <v/>
      </c>
      <c r="N649" s="20" t="str">
        <f>IF(B649=25,VLOOKUP(A649,英雄数据表!A:L,8,FALSE),IF(B649=50,VLOOKUP(A649,英雄数据表!A:L,12,0),""))</f>
        <v/>
      </c>
    </row>
    <row r="650" spans="1:14" x14ac:dyDescent="0.3">
      <c r="A650" s="20">
        <v>12046</v>
      </c>
      <c r="B650" s="21">
        <f t="shared" si="42"/>
        <v>49</v>
      </c>
      <c r="C650" s="21">
        <v>5</v>
      </c>
      <c r="D650" s="21">
        <f>VLOOKUP(A650,英雄数据表!A:D,4,0)</f>
        <v>1</v>
      </c>
      <c r="E650" s="20" t="str">
        <f>VLOOKUP(A650,英雄数据表!A:C,3,0)</f>
        <v>石冰护肩</v>
      </c>
      <c r="F650" s="20">
        <f t="shared" si="43"/>
        <v>12046</v>
      </c>
      <c r="G650" s="20">
        <f t="shared" si="44"/>
        <v>12046</v>
      </c>
      <c r="H650" s="21" t="str">
        <f>VLOOKUP(B650,属性中转表!A:F,6,FALSE)</f>
        <v>"hp":178200,"atk":4950</v>
      </c>
      <c r="I650" s="20" t="str">
        <f>IF(VLOOKUP(B650,属性中转表!A:G,7,FALSE)=0,"",VLOOKUP(VLOOKUP(B650,属性中转表!A:G,7,FALSE),属性中转表!$K$2:$P$21,6,0))&amp;IF(VLOOKUP(B650,属性中转表!A:G,7,FALSE)&gt;=50,VLOOKUP(A650,英雄数据表!A:K,9,0),IF(VLOOKUP(B650,属性中转表!A:G,7,FALSE)&gt;=25,VLOOKUP(A650,英雄数据表!A:K,5,0),""))</f>
        <v>"atk":300,"hp":5000,"undpspro":100,"pvpdpspro":50,"pvpundpspro":50</v>
      </c>
      <c r="J650" s="20" t="str">
        <f>IF(I650="","",属性中转表!$I$1&amp;(IF(VLOOKUP(B650,属性中转表!A:G,7,FALSE)=0,0,VLOOKUP(VLOOKUP(B650,属性中转表!A:G,7,FALSE),属性中转表!$K$2:$P$21,4,0)))+IFERROR(VLOOKUP(A650,英雄数据表!A:K,IF(武魂!B650&gt;=50,10,IF(武魂!B650&gt;=25,6)),0),0))</f>
        <v>,"dpspro":100</v>
      </c>
      <c r="K650" s="32" t="str">
        <f t="shared" si="45"/>
        <v>"atk":300,"hp":5000,"undpspro":100,"pvpdpspro":50,"pvpundpspro":50,"dpspro":100</v>
      </c>
      <c r="L650" s="20" t="str">
        <f>IF(B650&gt;=50,VLOOKUP(A650,英雄数据表!A:L,11,FALSE),IF(B650&gt;=25,VLOOKUP(A650,英雄数据表!A:L,7,0),""))</f>
        <v>"1204601004"</v>
      </c>
      <c r="M650" s="20" t="str">
        <f>IFERROR(VLOOKUP(B650,属性中转表!$K$2:$O$21,5,FALSE),"")</f>
        <v/>
      </c>
      <c r="N650" s="20" t="str">
        <f>IF(B650=25,VLOOKUP(A650,英雄数据表!A:L,8,FALSE),IF(B650=50,VLOOKUP(A650,英雄数据表!A:L,12,0),""))</f>
        <v/>
      </c>
    </row>
    <row r="651" spans="1:14" x14ac:dyDescent="0.3">
      <c r="A651" s="20">
        <v>12046</v>
      </c>
      <c r="B651" s="21">
        <f t="shared" si="42"/>
        <v>50</v>
      </c>
      <c r="C651" s="21">
        <v>5</v>
      </c>
      <c r="D651" s="21">
        <f>VLOOKUP(A651,英雄数据表!A:D,4,0)</f>
        <v>1</v>
      </c>
      <c r="E651" s="20" t="str">
        <f>VLOOKUP(A651,英雄数据表!A:C,3,0)</f>
        <v>石冰护肩</v>
      </c>
      <c r="F651" s="20">
        <f t="shared" si="43"/>
        <v>12046</v>
      </c>
      <c r="G651" s="20">
        <f t="shared" si="44"/>
        <v>12046</v>
      </c>
      <c r="H651" s="21" t="str">
        <f>VLOOKUP(B651,属性中转表!A:F,6,FALSE)</f>
        <v>"hp":183600,"atk":5100</v>
      </c>
      <c r="I651" s="20" t="str">
        <f>IF(VLOOKUP(B651,属性中转表!A:G,7,FALSE)=0,"",VLOOKUP(VLOOKUP(B651,属性中转表!A:G,7,FALSE),属性中转表!$K$2:$P$21,6,0))&amp;IF(VLOOKUP(B651,属性中转表!A:G,7,FALSE)&gt;=50,VLOOKUP(A651,英雄数据表!A:K,9,0),IF(VLOOKUP(B651,属性中转表!A:G,7,FALSE)&gt;=25,VLOOKUP(A651,英雄数据表!A:K,5,0),""))</f>
        <v>"atk":300,"hp":5000,"undpspro":100,"pvpdpspro":50,"pvpundpspro":50</v>
      </c>
      <c r="J651" s="20" t="str">
        <f>IF(I651="","",属性中转表!$I$1&amp;(IF(VLOOKUP(B651,属性中转表!A:G,7,FALSE)=0,0,VLOOKUP(VLOOKUP(B651,属性中转表!A:G,7,FALSE),属性中转表!$K$2:$P$21,4,0)))+IFERROR(VLOOKUP(A651,英雄数据表!A:K,IF(武魂!B651&gt;=50,10,IF(武魂!B651&gt;=25,6)),0),0))</f>
        <v>,"dpspro":100</v>
      </c>
      <c r="K651" s="32" t="str">
        <f t="shared" si="45"/>
        <v>"atk":300,"hp":5000,"undpspro":100,"pvpdpspro":50,"pvpundpspro":50,"dpspro":100</v>
      </c>
      <c r="L651" s="20" t="str">
        <f>IF(B651&gt;=50,VLOOKUP(A651,英雄数据表!A:L,11,FALSE),IF(B651&gt;=25,VLOOKUP(A651,英雄数据表!A:L,7,0),""))</f>
        <v>"1204602004"</v>
      </c>
      <c r="M651" s="20" t="str">
        <f>IFERROR(VLOOKUP(B651,属性中转表!$K$2:$O$21,5,FALSE),"")</f>
        <v/>
      </c>
      <c r="N651" s="20" t="str">
        <f>IF(B651=25,VLOOKUP(A651,英雄数据表!A:L,8,FALSE),IF(B651=50,VLOOKUP(A651,英雄数据表!A:L,12,0),""))</f>
        <v>攻击对冰冻目标伤害增加20%，对石化目标伤害增加20%（若目标同时冰冻石化，则伤害增加40%）</v>
      </c>
    </row>
    <row r="652" spans="1:14" x14ac:dyDescent="0.3">
      <c r="A652" s="20">
        <v>12046</v>
      </c>
      <c r="B652" s="21">
        <f t="shared" si="42"/>
        <v>51</v>
      </c>
      <c r="C652" s="21">
        <v>5</v>
      </c>
      <c r="D652" s="21">
        <f>VLOOKUP(A652,英雄数据表!A:D,4,0)</f>
        <v>1</v>
      </c>
      <c r="E652" s="20" t="str">
        <f>VLOOKUP(A652,英雄数据表!A:C,3,0)</f>
        <v>石冰护肩</v>
      </c>
      <c r="F652" s="20">
        <f t="shared" si="43"/>
        <v>12046</v>
      </c>
      <c r="G652" s="20">
        <f t="shared" si="44"/>
        <v>12046</v>
      </c>
      <c r="H652" s="21" t="str">
        <f>VLOOKUP(B652,属性中转表!A:F,6,FALSE)</f>
        <v>"hp":189000,"atk":5250</v>
      </c>
      <c r="I652" s="20" t="str">
        <f>IF(VLOOKUP(B652,属性中转表!A:G,7,FALSE)=0,"",VLOOKUP(VLOOKUP(B652,属性中转表!A:G,7,FALSE),属性中转表!$K$2:$P$21,6,0))&amp;IF(VLOOKUP(B652,属性中转表!A:G,7,FALSE)&gt;=50,VLOOKUP(A652,英雄数据表!A:K,9,0),IF(VLOOKUP(B652,属性中转表!A:G,7,FALSE)&gt;=25,VLOOKUP(A652,英雄数据表!A:K,5,0),""))</f>
        <v>"atk":300,"hp":5000,"undpspro":100,"pvpdpspro":50,"pvpundpspro":50</v>
      </c>
      <c r="J652" s="20" t="str">
        <f>IF(I652="","",属性中转表!$I$1&amp;(IF(VLOOKUP(B652,属性中转表!A:G,7,FALSE)=0,0,VLOOKUP(VLOOKUP(B652,属性中转表!A:G,7,FALSE),属性中转表!$K$2:$P$21,4,0)))+IFERROR(VLOOKUP(A652,英雄数据表!A:K,IF(武魂!B652&gt;=50,10,IF(武魂!B652&gt;=25,6)),0),0))</f>
        <v>,"dpspro":100</v>
      </c>
      <c r="K652" s="32" t="str">
        <f t="shared" si="45"/>
        <v>"atk":300,"hp":5000,"undpspro":100,"pvpdpspro":50,"pvpundpspro":50,"dpspro":100</v>
      </c>
      <c r="L652" s="20" t="str">
        <f>IF(B652&gt;=50,VLOOKUP(A652,英雄数据表!A:L,11,FALSE),IF(B652&gt;=25,VLOOKUP(A652,英雄数据表!A:L,7,0),""))</f>
        <v>"1204602004"</v>
      </c>
      <c r="M652" s="20" t="str">
        <f>IFERROR(VLOOKUP(B652,属性中转表!$K$2:$O$21,5,FALSE),"")</f>
        <v/>
      </c>
      <c r="N652" s="20" t="str">
        <f>IF(B652=25,VLOOKUP(A652,英雄数据表!A:L,8,FALSE),IF(B652=50,VLOOKUP(A652,英雄数据表!A:L,12,0),""))</f>
        <v/>
      </c>
    </row>
    <row r="653" spans="1:14" x14ac:dyDescent="0.3">
      <c r="A653" s="20">
        <v>12046</v>
      </c>
      <c r="B653" s="21">
        <f t="shared" si="42"/>
        <v>52</v>
      </c>
      <c r="C653" s="21">
        <v>5</v>
      </c>
      <c r="D653" s="21">
        <f>VLOOKUP(A653,英雄数据表!A:D,4,0)</f>
        <v>1</v>
      </c>
      <c r="E653" s="20" t="str">
        <f>VLOOKUP(A653,英雄数据表!A:C,3,0)</f>
        <v>石冰护肩</v>
      </c>
      <c r="F653" s="20">
        <f t="shared" si="43"/>
        <v>12046</v>
      </c>
      <c r="G653" s="20">
        <f t="shared" si="44"/>
        <v>12046</v>
      </c>
      <c r="H653" s="21" t="str">
        <f>VLOOKUP(B653,属性中转表!A:F,6,FALSE)</f>
        <v>"hp":194400,"atk":5400</v>
      </c>
      <c r="I653" s="20" t="str">
        <f>IF(VLOOKUP(B653,属性中转表!A:G,7,FALSE)=0,"",VLOOKUP(VLOOKUP(B653,属性中转表!A:G,7,FALSE),属性中转表!$K$2:$P$21,6,0))&amp;IF(VLOOKUP(B653,属性中转表!A:G,7,FALSE)&gt;=50,VLOOKUP(A653,英雄数据表!A:K,9,0),IF(VLOOKUP(B653,属性中转表!A:G,7,FALSE)&gt;=25,VLOOKUP(A653,英雄数据表!A:K,5,0),""))</f>
        <v>"atk":300,"hp":5000,"undpspro":100,"pvpdpspro":50,"pvpundpspro":50</v>
      </c>
      <c r="J653" s="20" t="str">
        <f>IF(I653="","",属性中转表!$I$1&amp;(IF(VLOOKUP(B653,属性中转表!A:G,7,FALSE)=0,0,VLOOKUP(VLOOKUP(B653,属性中转表!A:G,7,FALSE),属性中转表!$K$2:$P$21,4,0)))+IFERROR(VLOOKUP(A653,英雄数据表!A:K,IF(武魂!B653&gt;=50,10,IF(武魂!B653&gt;=25,6)),0),0))</f>
        <v>,"dpspro":100</v>
      </c>
      <c r="K653" s="32" t="str">
        <f t="shared" si="45"/>
        <v>"atk":300,"hp":5000,"undpspro":100,"pvpdpspro":50,"pvpundpspro":50,"dpspro":100</v>
      </c>
      <c r="L653" s="20" t="str">
        <f>IF(B653&gt;=50,VLOOKUP(A653,英雄数据表!A:L,11,FALSE),IF(B653&gt;=25,VLOOKUP(A653,英雄数据表!A:L,7,0),""))</f>
        <v>"1204602004"</v>
      </c>
      <c r="M653" s="20" t="str">
        <f>IFERROR(VLOOKUP(B653,属性中转表!$K$2:$O$21,5,FALSE),"")</f>
        <v/>
      </c>
      <c r="N653" s="20" t="str">
        <f>IF(B653=25,VLOOKUP(A653,英雄数据表!A:L,8,FALSE),IF(B653=50,VLOOKUP(A653,英雄数据表!A:L,12,0),""))</f>
        <v/>
      </c>
    </row>
    <row r="654" spans="1:14" x14ac:dyDescent="0.3">
      <c r="A654" s="20">
        <v>12046</v>
      </c>
      <c r="B654" s="21">
        <f t="shared" si="42"/>
        <v>53</v>
      </c>
      <c r="C654" s="21">
        <v>5</v>
      </c>
      <c r="D654" s="21">
        <f>VLOOKUP(A654,英雄数据表!A:D,4,0)</f>
        <v>1</v>
      </c>
      <c r="E654" s="20" t="str">
        <f>VLOOKUP(A654,英雄数据表!A:C,3,0)</f>
        <v>石冰护肩</v>
      </c>
      <c r="F654" s="20">
        <f t="shared" si="43"/>
        <v>12046</v>
      </c>
      <c r="G654" s="20">
        <f t="shared" si="44"/>
        <v>12046</v>
      </c>
      <c r="H654" s="21" t="str">
        <f>VLOOKUP(B654,属性中转表!A:F,6,FALSE)</f>
        <v>"hp":199800,"atk":5550</v>
      </c>
      <c r="I654" s="20" t="str">
        <f>IF(VLOOKUP(B654,属性中转表!A:G,7,FALSE)=0,"",VLOOKUP(VLOOKUP(B654,属性中转表!A:G,7,FALSE),属性中转表!$K$2:$P$21,6,0))&amp;IF(VLOOKUP(B654,属性中转表!A:G,7,FALSE)&gt;=50,VLOOKUP(A654,英雄数据表!A:K,9,0),IF(VLOOKUP(B654,属性中转表!A:G,7,FALSE)&gt;=25,VLOOKUP(A654,英雄数据表!A:K,5,0),""))</f>
        <v>"atk":300,"hp":5000,"undpspro":100,"pvpdpspro":50,"pvpundpspro":50</v>
      </c>
      <c r="J654" s="20" t="str">
        <f>IF(I654="","",属性中转表!$I$1&amp;(IF(VLOOKUP(B654,属性中转表!A:G,7,FALSE)=0,0,VLOOKUP(VLOOKUP(B654,属性中转表!A:G,7,FALSE),属性中转表!$K$2:$P$21,4,0)))+IFERROR(VLOOKUP(A654,英雄数据表!A:K,IF(武魂!B654&gt;=50,10,IF(武魂!B654&gt;=25,6)),0),0))</f>
        <v>,"dpspro":100</v>
      </c>
      <c r="K654" s="32" t="str">
        <f t="shared" si="45"/>
        <v>"atk":300,"hp":5000,"undpspro":100,"pvpdpspro":50,"pvpundpspro":50,"dpspro":100</v>
      </c>
      <c r="L654" s="20" t="str">
        <f>IF(B654&gt;=50,VLOOKUP(A654,英雄数据表!A:L,11,FALSE),IF(B654&gt;=25,VLOOKUP(A654,英雄数据表!A:L,7,0),""))</f>
        <v>"1204602004"</v>
      </c>
      <c r="M654" s="20" t="str">
        <f>IFERROR(VLOOKUP(B654,属性中转表!$K$2:$O$21,5,FALSE),"")</f>
        <v/>
      </c>
      <c r="N654" s="20" t="str">
        <f>IF(B654=25,VLOOKUP(A654,英雄数据表!A:L,8,FALSE),IF(B654=50,VLOOKUP(A654,英雄数据表!A:L,12,0),""))</f>
        <v/>
      </c>
    </row>
    <row r="655" spans="1:14" x14ac:dyDescent="0.3">
      <c r="A655" s="20">
        <v>12046</v>
      </c>
      <c r="B655" s="21">
        <f t="shared" si="42"/>
        <v>54</v>
      </c>
      <c r="C655" s="21">
        <v>5</v>
      </c>
      <c r="D655" s="21">
        <f>VLOOKUP(A655,英雄数据表!A:D,4,0)</f>
        <v>1</v>
      </c>
      <c r="E655" s="20" t="str">
        <f>VLOOKUP(A655,英雄数据表!A:C,3,0)</f>
        <v>石冰护肩</v>
      </c>
      <c r="F655" s="20">
        <f t="shared" si="43"/>
        <v>12046</v>
      </c>
      <c r="G655" s="20">
        <f t="shared" si="44"/>
        <v>12046</v>
      </c>
      <c r="H655" s="21" t="str">
        <f>VLOOKUP(B655,属性中转表!A:F,6,FALSE)</f>
        <v>"hp":205200,"atk":5700</v>
      </c>
      <c r="I655" s="20" t="str">
        <f>IF(VLOOKUP(B655,属性中转表!A:G,7,FALSE)=0,"",VLOOKUP(VLOOKUP(B655,属性中转表!A:G,7,FALSE),属性中转表!$K$2:$P$21,6,0))&amp;IF(VLOOKUP(B655,属性中转表!A:G,7,FALSE)&gt;=50,VLOOKUP(A655,英雄数据表!A:K,9,0),IF(VLOOKUP(B655,属性中转表!A:G,7,FALSE)&gt;=25,VLOOKUP(A655,英雄数据表!A:K,5,0),""))</f>
        <v>"atk":300,"hp":5000,"undpspro":100,"pvpdpspro":50,"pvpundpspro":50</v>
      </c>
      <c r="J655" s="20" t="str">
        <f>IF(I655="","",属性中转表!$I$1&amp;(IF(VLOOKUP(B655,属性中转表!A:G,7,FALSE)=0,0,VLOOKUP(VLOOKUP(B655,属性中转表!A:G,7,FALSE),属性中转表!$K$2:$P$21,4,0)))+IFERROR(VLOOKUP(A655,英雄数据表!A:K,IF(武魂!B655&gt;=50,10,IF(武魂!B655&gt;=25,6)),0),0))</f>
        <v>,"dpspro":100</v>
      </c>
      <c r="K655" s="32" t="str">
        <f t="shared" si="45"/>
        <v>"atk":300,"hp":5000,"undpspro":100,"pvpdpspro":50,"pvpundpspro":50,"dpspro":100</v>
      </c>
      <c r="L655" s="20" t="str">
        <f>IF(B655&gt;=50,VLOOKUP(A655,英雄数据表!A:L,11,FALSE),IF(B655&gt;=25,VLOOKUP(A655,英雄数据表!A:L,7,0),""))</f>
        <v>"1204602004"</v>
      </c>
      <c r="M655" s="20" t="str">
        <f>IFERROR(VLOOKUP(B655,属性中转表!$K$2:$O$21,5,FALSE),"")</f>
        <v/>
      </c>
      <c r="N655" s="20" t="str">
        <f>IF(B655=25,VLOOKUP(A655,英雄数据表!A:L,8,FALSE),IF(B655=50,VLOOKUP(A655,英雄数据表!A:L,12,0),""))</f>
        <v/>
      </c>
    </row>
    <row r="656" spans="1:14" x14ac:dyDescent="0.3">
      <c r="A656" s="20">
        <v>12046</v>
      </c>
      <c r="B656" s="21">
        <f t="shared" si="42"/>
        <v>55</v>
      </c>
      <c r="C656" s="21">
        <v>5</v>
      </c>
      <c r="D656" s="21">
        <f>VLOOKUP(A656,英雄数据表!A:D,4,0)</f>
        <v>1</v>
      </c>
      <c r="E656" s="20" t="str">
        <f>VLOOKUP(A656,英雄数据表!A:C,3,0)</f>
        <v>石冰护肩</v>
      </c>
      <c r="F656" s="20">
        <f t="shared" si="43"/>
        <v>12046</v>
      </c>
      <c r="G656" s="20">
        <f t="shared" si="44"/>
        <v>12046</v>
      </c>
      <c r="H656" s="21" t="str">
        <f>VLOOKUP(B656,属性中转表!A:F,6,FALSE)</f>
        <v>"hp":210600,"atk":5850</v>
      </c>
      <c r="I656" s="20" t="str">
        <f>IF(VLOOKUP(B656,属性中转表!A:G,7,FALSE)=0,"",VLOOKUP(VLOOKUP(B656,属性中转表!A:G,7,FALSE),属性中转表!$K$2:$P$21,6,0))&amp;IF(VLOOKUP(B656,属性中转表!A:G,7,FALSE)&gt;=50,VLOOKUP(A656,英雄数据表!A:K,9,0),IF(VLOOKUP(B656,属性中转表!A:G,7,FALSE)&gt;=25,VLOOKUP(A656,英雄数据表!A:K,5,0),""))</f>
        <v>"atk":300,"hp":5000,"undpspro":150,"pvpdpspro":50,"pvpundpspro":50</v>
      </c>
      <c r="J656" s="20" t="str">
        <f>IF(I656="","",属性中转表!$I$1&amp;(IF(VLOOKUP(B656,属性中转表!A:G,7,FALSE)=0,0,VLOOKUP(VLOOKUP(B656,属性中转表!A:G,7,FALSE),属性中转表!$K$2:$P$21,4,0)))+IFERROR(VLOOKUP(A656,英雄数据表!A:K,IF(武魂!B656&gt;=50,10,IF(武魂!B656&gt;=25,6)),0),0))</f>
        <v>,"dpspro":100</v>
      </c>
      <c r="K656" s="32" t="str">
        <f t="shared" si="45"/>
        <v>"atk":300,"hp":5000,"undpspro":150,"pvpdpspro":50,"pvpundpspro":50,"dpspro":100</v>
      </c>
      <c r="L656" s="20" t="str">
        <f>IF(B656&gt;=50,VLOOKUP(A656,英雄数据表!A:L,11,FALSE),IF(B656&gt;=25,VLOOKUP(A656,英雄数据表!A:L,7,0),""))</f>
        <v>"1204602004"</v>
      </c>
      <c r="M656" s="20" t="str">
        <f>IFERROR(VLOOKUP(B656,属性中转表!$K$2:$O$21,5,FALSE),"")</f>
        <v>"undpspro":50</v>
      </c>
      <c r="N656" s="20" t="str">
        <f>IF(B656=25,VLOOKUP(A656,英雄数据表!A:L,8,FALSE),IF(B656=50,VLOOKUP(A656,英雄数据表!A:L,12,0),""))</f>
        <v/>
      </c>
    </row>
    <row r="657" spans="1:14" x14ac:dyDescent="0.3">
      <c r="A657" s="20">
        <v>12046</v>
      </c>
      <c r="B657" s="21">
        <f t="shared" si="42"/>
        <v>56</v>
      </c>
      <c r="C657" s="21">
        <v>5</v>
      </c>
      <c r="D657" s="21">
        <f>VLOOKUP(A657,英雄数据表!A:D,4,0)</f>
        <v>1</v>
      </c>
      <c r="E657" s="20" t="str">
        <f>VLOOKUP(A657,英雄数据表!A:C,3,0)</f>
        <v>石冰护肩</v>
      </c>
      <c r="F657" s="20">
        <f t="shared" si="43"/>
        <v>12046</v>
      </c>
      <c r="G657" s="20">
        <f t="shared" si="44"/>
        <v>12046</v>
      </c>
      <c r="H657" s="21" t="str">
        <f>VLOOKUP(B657,属性中转表!A:F,6,FALSE)</f>
        <v>"hp":216000,"atk":6000</v>
      </c>
      <c r="I657" s="20" t="str">
        <f>IF(VLOOKUP(B657,属性中转表!A:G,7,FALSE)=0,"",VLOOKUP(VLOOKUP(B657,属性中转表!A:G,7,FALSE),属性中转表!$K$2:$P$21,6,0))&amp;IF(VLOOKUP(B657,属性中转表!A:G,7,FALSE)&gt;=50,VLOOKUP(A657,英雄数据表!A:K,9,0),IF(VLOOKUP(B657,属性中转表!A:G,7,FALSE)&gt;=25,VLOOKUP(A657,英雄数据表!A:K,5,0),""))</f>
        <v>"atk":300,"hp":5000,"undpspro":150,"pvpdpspro":50,"pvpundpspro":50</v>
      </c>
      <c r="J657" s="20" t="str">
        <f>IF(I657="","",属性中转表!$I$1&amp;(IF(VLOOKUP(B657,属性中转表!A:G,7,FALSE)=0,0,VLOOKUP(VLOOKUP(B657,属性中转表!A:G,7,FALSE),属性中转表!$K$2:$P$21,4,0)))+IFERROR(VLOOKUP(A657,英雄数据表!A:K,IF(武魂!B657&gt;=50,10,IF(武魂!B657&gt;=25,6)),0),0))</f>
        <v>,"dpspro":100</v>
      </c>
      <c r="K657" s="32" t="str">
        <f t="shared" si="45"/>
        <v>"atk":300,"hp":5000,"undpspro":150,"pvpdpspro":50,"pvpundpspro":50,"dpspro":100</v>
      </c>
      <c r="L657" s="20" t="str">
        <f>IF(B657&gt;=50,VLOOKUP(A657,英雄数据表!A:L,11,FALSE),IF(B657&gt;=25,VLOOKUP(A657,英雄数据表!A:L,7,0),""))</f>
        <v>"1204602004"</v>
      </c>
      <c r="M657" s="20" t="str">
        <f>IFERROR(VLOOKUP(B657,属性中转表!$K$2:$O$21,5,FALSE),"")</f>
        <v/>
      </c>
      <c r="N657" s="20" t="str">
        <f>IF(B657=25,VLOOKUP(A657,英雄数据表!A:L,8,FALSE),IF(B657=50,VLOOKUP(A657,英雄数据表!A:L,12,0),""))</f>
        <v/>
      </c>
    </row>
    <row r="658" spans="1:14" x14ac:dyDescent="0.3">
      <c r="A658" s="20">
        <v>12046</v>
      </c>
      <c r="B658" s="21">
        <f t="shared" si="42"/>
        <v>57</v>
      </c>
      <c r="C658" s="21">
        <v>5</v>
      </c>
      <c r="D658" s="21">
        <f>VLOOKUP(A658,英雄数据表!A:D,4,0)</f>
        <v>1</v>
      </c>
      <c r="E658" s="20" t="str">
        <f>VLOOKUP(A658,英雄数据表!A:C,3,0)</f>
        <v>石冰护肩</v>
      </c>
      <c r="F658" s="20">
        <f t="shared" si="43"/>
        <v>12046</v>
      </c>
      <c r="G658" s="20">
        <f t="shared" si="44"/>
        <v>12046</v>
      </c>
      <c r="H658" s="21" t="str">
        <f>VLOOKUP(B658,属性中转表!A:F,6,FALSE)</f>
        <v>"hp":221400,"atk":6150</v>
      </c>
      <c r="I658" s="20" t="str">
        <f>IF(VLOOKUP(B658,属性中转表!A:G,7,FALSE)=0,"",VLOOKUP(VLOOKUP(B658,属性中转表!A:G,7,FALSE),属性中转表!$K$2:$P$21,6,0))&amp;IF(VLOOKUP(B658,属性中转表!A:G,7,FALSE)&gt;=50,VLOOKUP(A658,英雄数据表!A:K,9,0),IF(VLOOKUP(B658,属性中转表!A:G,7,FALSE)&gt;=25,VLOOKUP(A658,英雄数据表!A:K,5,0),""))</f>
        <v>"atk":300,"hp":5000,"undpspro":150,"pvpdpspro":50,"pvpundpspro":50</v>
      </c>
      <c r="J658" s="20" t="str">
        <f>IF(I658="","",属性中转表!$I$1&amp;(IF(VLOOKUP(B658,属性中转表!A:G,7,FALSE)=0,0,VLOOKUP(VLOOKUP(B658,属性中转表!A:G,7,FALSE),属性中转表!$K$2:$P$21,4,0)))+IFERROR(VLOOKUP(A658,英雄数据表!A:K,IF(武魂!B658&gt;=50,10,IF(武魂!B658&gt;=25,6)),0),0))</f>
        <v>,"dpspro":100</v>
      </c>
      <c r="K658" s="32" t="str">
        <f t="shared" si="45"/>
        <v>"atk":300,"hp":5000,"undpspro":150,"pvpdpspro":50,"pvpundpspro":50,"dpspro":100</v>
      </c>
      <c r="L658" s="20" t="str">
        <f>IF(B658&gt;=50,VLOOKUP(A658,英雄数据表!A:L,11,FALSE),IF(B658&gt;=25,VLOOKUP(A658,英雄数据表!A:L,7,0),""))</f>
        <v>"1204602004"</v>
      </c>
      <c r="M658" s="20" t="str">
        <f>IFERROR(VLOOKUP(B658,属性中转表!$K$2:$O$21,5,FALSE),"")</f>
        <v/>
      </c>
      <c r="N658" s="20" t="str">
        <f>IF(B658=25,VLOOKUP(A658,英雄数据表!A:L,8,FALSE),IF(B658=50,VLOOKUP(A658,英雄数据表!A:L,12,0),""))</f>
        <v/>
      </c>
    </row>
    <row r="659" spans="1:14" x14ac:dyDescent="0.3">
      <c r="A659" s="20">
        <v>12046</v>
      </c>
      <c r="B659" s="21">
        <f t="shared" si="42"/>
        <v>58</v>
      </c>
      <c r="C659" s="21">
        <v>5</v>
      </c>
      <c r="D659" s="21">
        <f>VLOOKUP(A659,英雄数据表!A:D,4,0)</f>
        <v>1</v>
      </c>
      <c r="E659" s="20" t="str">
        <f>VLOOKUP(A659,英雄数据表!A:C,3,0)</f>
        <v>石冰护肩</v>
      </c>
      <c r="F659" s="20">
        <f t="shared" si="43"/>
        <v>12046</v>
      </c>
      <c r="G659" s="20">
        <f t="shared" si="44"/>
        <v>12046</v>
      </c>
      <c r="H659" s="21" t="str">
        <f>VLOOKUP(B659,属性中转表!A:F,6,FALSE)</f>
        <v>"hp":226800,"atk":6300</v>
      </c>
      <c r="I659" s="20" t="str">
        <f>IF(VLOOKUP(B659,属性中转表!A:G,7,FALSE)=0,"",VLOOKUP(VLOOKUP(B659,属性中转表!A:G,7,FALSE),属性中转表!$K$2:$P$21,6,0))&amp;IF(VLOOKUP(B659,属性中转表!A:G,7,FALSE)&gt;=50,VLOOKUP(A659,英雄数据表!A:K,9,0),IF(VLOOKUP(B659,属性中转表!A:G,7,FALSE)&gt;=25,VLOOKUP(A659,英雄数据表!A:K,5,0),""))</f>
        <v>"atk":300,"hp":5000,"undpspro":150,"pvpdpspro":50,"pvpundpspro":50</v>
      </c>
      <c r="J659" s="20" t="str">
        <f>IF(I659="","",属性中转表!$I$1&amp;(IF(VLOOKUP(B659,属性中转表!A:G,7,FALSE)=0,0,VLOOKUP(VLOOKUP(B659,属性中转表!A:G,7,FALSE),属性中转表!$K$2:$P$21,4,0)))+IFERROR(VLOOKUP(A659,英雄数据表!A:K,IF(武魂!B659&gt;=50,10,IF(武魂!B659&gt;=25,6)),0),0))</f>
        <v>,"dpspro":100</v>
      </c>
      <c r="K659" s="32" t="str">
        <f t="shared" si="45"/>
        <v>"atk":300,"hp":5000,"undpspro":150,"pvpdpspro":50,"pvpundpspro":50,"dpspro":100</v>
      </c>
      <c r="L659" s="20" t="str">
        <f>IF(B659&gt;=50,VLOOKUP(A659,英雄数据表!A:L,11,FALSE),IF(B659&gt;=25,VLOOKUP(A659,英雄数据表!A:L,7,0),""))</f>
        <v>"1204602004"</v>
      </c>
      <c r="M659" s="20" t="str">
        <f>IFERROR(VLOOKUP(B659,属性中转表!$K$2:$O$21,5,FALSE),"")</f>
        <v/>
      </c>
      <c r="N659" s="20" t="str">
        <f>IF(B659=25,VLOOKUP(A659,英雄数据表!A:L,8,FALSE),IF(B659=50,VLOOKUP(A659,英雄数据表!A:L,12,0),""))</f>
        <v/>
      </c>
    </row>
    <row r="660" spans="1:14" x14ac:dyDescent="0.3">
      <c r="A660" s="20">
        <v>12046</v>
      </c>
      <c r="B660" s="21">
        <f t="shared" si="42"/>
        <v>59</v>
      </c>
      <c r="C660" s="21">
        <v>5</v>
      </c>
      <c r="D660" s="21">
        <f>VLOOKUP(A660,英雄数据表!A:D,4,0)</f>
        <v>1</v>
      </c>
      <c r="E660" s="20" t="str">
        <f>VLOOKUP(A660,英雄数据表!A:C,3,0)</f>
        <v>石冰护肩</v>
      </c>
      <c r="F660" s="20">
        <f t="shared" si="43"/>
        <v>12046</v>
      </c>
      <c r="G660" s="20">
        <f t="shared" si="44"/>
        <v>12046</v>
      </c>
      <c r="H660" s="21" t="str">
        <f>VLOOKUP(B660,属性中转表!A:F,6,FALSE)</f>
        <v>"hp":232200,"atk":6450</v>
      </c>
      <c r="I660" s="20" t="str">
        <f>IF(VLOOKUP(B660,属性中转表!A:G,7,FALSE)=0,"",VLOOKUP(VLOOKUP(B660,属性中转表!A:G,7,FALSE),属性中转表!$K$2:$P$21,6,0))&amp;IF(VLOOKUP(B660,属性中转表!A:G,7,FALSE)&gt;=50,VLOOKUP(A660,英雄数据表!A:K,9,0),IF(VLOOKUP(B660,属性中转表!A:G,7,FALSE)&gt;=25,VLOOKUP(A660,英雄数据表!A:K,5,0),""))</f>
        <v>"atk":300,"hp":5000,"undpspro":150,"pvpdpspro":50,"pvpundpspro":50</v>
      </c>
      <c r="J660" s="20" t="str">
        <f>IF(I660="","",属性中转表!$I$1&amp;(IF(VLOOKUP(B660,属性中转表!A:G,7,FALSE)=0,0,VLOOKUP(VLOOKUP(B660,属性中转表!A:G,7,FALSE),属性中转表!$K$2:$P$21,4,0)))+IFERROR(VLOOKUP(A660,英雄数据表!A:K,IF(武魂!B660&gt;=50,10,IF(武魂!B660&gt;=25,6)),0),0))</f>
        <v>,"dpspro":100</v>
      </c>
      <c r="K660" s="32" t="str">
        <f t="shared" si="45"/>
        <v>"atk":300,"hp":5000,"undpspro":150,"pvpdpspro":50,"pvpundpspro":50,"dpspro":100</v>
      </c>
      <c r="L660" s="20" t="str">
        <f>IF(B660&gt;=50,VLOOKUP(A660,英雄数据表!A:L,11,FALSE),IF(B660&gt;=25,VLOOKUP(A660,英雄数据表!A:L,7,0),""))</f>
        <v>"1204602004"</v>
      </c>
      <c r="M660" s="20" t="str">
        <f>IFERROR(VLOOKUP(B660,属性中转表!$K$2:$O$21,5,FALSE),"")</f>
        <v/>
      </c>
      <c r="N660" s="20" t="str">
        <f>IF(B660=25,VLOOKUP(A660,英雄数据表!A:L,8,FALSE),IF(B660=50,VLOOKUP(A660,英雄数据表!A:L,12,0),""))</f>
        <v/>
      </c>
    </row>
    <row r="661" spans="1:14" x14ac:dyDescent="0.3">
      <c r="A661" s="20">
        <v>12046</v>
      </c>
      <c r="B661" s="21">
        <f t="shared" si="42"/>
        <v>60</v>
      </c>
      <c r="C661" s="21">
        <v>5</v>
      </c>
      <c r="D661" s="21">
        <f>VLOOKUP(A661,英雄数据表!A:D,4,0)</f>
        <v>1</v>
      </c>
      <c r="E661" s="20" t="str">
        <f>VLOOKUP(A661,英雄数据表!A:C,3,0)</f>
        <v>石冰护肩</v>
      </c>
      <c r="F661" s="20">
        <f t="shared" si="43"/>
        <v>12046</v>
      </c>
      <c r="G661" s="20">
        <f t="shared" si="44"/>
        <v>12046</v>
      </c>
      <c r="H661" s="21" t="str">
        <f>VLOOKUP(B661,属性中转表!A:F,6,FALSE)</f>
        <v>"hp":237600,"atk":6600</v>
      </c>
      <c r="I661" s="20" t="str">
        <f>IF(VLOOKUP(B661,属性中转表!A:G,7,FALSE)=0,"",VLOOKUP(VLOOKUP(B661,属性中转表!A:G,7,FALSE),属性中转表!$K$2:$P$21,6,0))&amp;IF(VLOOKUP(B661,属性中转表!A:G,7,FALSE)&gt;=50,VLOOKUP(A661,英雄数据表!A:K,9,0),IF(VLOOKUP(B661,属性中转表!A:G,7,FALSE)&gt;=25,VLOOKUP(A661,英雄数据表!A:K,5,0),""))</f>
        <v>"atk":300,"hp":5000,"undpspro":150,"pvpdpspro":50,"pvpundpspro":50</v>
      </c>
      <c r="J661" s="20" t="str">
        <f>IF(I661="","",属性中转表!$I$1&amp;(IF(VLOOKUP(B661,属性中转表!A:G,7,FALSE)=0,0,VLOOKUP(VLOOKUP(B661,属性中转表!A:G,7,FALSE),属性中转表!$K$2:$P$21,4,0)))+IFERROR(VLOOKUP(A661,英雄数据表!A:K,IF(武魂!B661&gt;=50,10,IF(武魂!B661&gt;=25,6)),0),0))</f>
        <v>,"dpspro":150</v>
      </c>
      <c r="K661" s="32" t="str">
        <f t="shared" si="45"/>
        <v>"atk":300,"hp":5000,"undpspro":150,"pvpdpspro":50,"pvpundpspro":50,"dpspro":150</v>
      </c>
      <c r="L661" s="20" t="str">
        <f>IF(B661&gt;=50,VLOOKUP(A661,英雄数据表!A:L,11,FALSE),IF(B661&gt;=25,VLOOKUP(A661,英雄数据表!A:L,7,0),""))</f>
        <v>"1204602004"</v>
      </c>
      <c r="M661" s="20" t="str">
        <f>IFERROR(VLOOKUP(B661,属性中转表!$K$2:$O$21,5,FALSE),"")</f>
        <v>"dpspro":50</v>
      </c>
      <c r="N661" s="20" t="str">
        <f>IF(B661=25,VLOOKUP(A661,英雄数据表!A:L,8,FALSE),IF(B661=50,VLOOKUP(A661,英雄数据表!A:L,12,0),""))</f>
        <v/>
      </c>
    </row>
    <row r="662" spans="1:14" x14ac:dyDescent="0.3">
      <c r="A662" s="20">
        <v>12046</v>
      </c>
      <c r="B662" s="21">
        <f t="shared" si="42"/>
        <v>61</v>
      </c>
      <c r="C662" s="21">
        <v>5</v>
      </c>
      <c r="D662" s="21">
        <f>VLOOKUP(A662,英雄数据表!A:D,4,0)</f>
        <v>1</v>
      </c>
      <c r="E662" s="20" t="str">
        <f>VLOOKUP(A662,英雄数据表!A:C,3,0)</f>
        <v>石冰护肩</v>
      </c>
      <c r="F662" s="20">
        <f t="shared" si="43"/>
        <v>12046</v>
      </c>
      <c r="G662" s="20">
        <f t="shared" si="44"/>
        <v>12046</v>
      </c>
      <c r="H662" s="21" t="str">
        <f>VLOOKUP(B662,属性中转表!A:F,6,FALSE)</f>
        <v>"hp":243000,"atk":6750</v>
      </c>
      <c r="I662" s="20" t="str">
        <f>IF(VLOOKUP(B662,属性中转表!A:G,7,FALSE)=0,"",VLOOKUP(VLOOKUP(B662,属性中转表!A:G,7,FALSE),属性中转表!$K$2:$P$21,6,0))&amp;IF(VLOOKUP(B662,属性中转表!A:G,7,FALSE)&gt;=50,VLOOKUP(A662,英雄数据表!A:K,9,0),IF(VLOOKUP(B662,属性中转表!A:G,7,FALSE)&gt;=25,VLOOKUP(A662,英雄数据表!A:K,5,0),""))</f>
        <v>"atk":300,"hp":5000,"undpspro":150,"pvpdpspro":50,"pvpundpspro":50</v>
      </c>
      <c r="J662" s="20" t="str">
        <f>IF(I662="","",属性中转表!$I$1&amp;(IF(VLOOKUP(B662,属性中转表!A:G,7,FALSE)=0,0,VLOOKUP(VLOOKUP(B662,属性中转表!A:G,7,FALSE),属性中转表!$K$2:$P$21,4,0)))+IFERROR(VLOOKUP(A662,英雄数据表!A:K,IF(武魂!B662&gt;=50,10,IF(武魂!B662&gt;=25,6)),0),0))</f>
        <v>,"dpspro":150</v>
      </c>
      <c r="K662" s="32" t="str">
        <f t="shared" si="45"/>
        <v>"atk":300,"hp":5000,"undpspro":150,"pvpdpspro":50,"pvpundpspro":50,"dpspro":150</v>
      </c>
      <c r="L662" s="20" t="str">
        <f>IF(B662&gt;=50,VLOOKUP(A662,英雄数据表!A:L,11,FALSE),IF(B662&gt;=25,VLOOKUP(A662,英雄数据表!A:L,7,0),""))</f>
        <v>"1204602004"</v>
      </c>
      <c r="M662" s="20" t="str">
        <f>IFERROR(VLOOKUP(B662,属性中转表!$K$2:$O$21,5,FALSE),"")</f>
        <v/>
      </c>
      <c r="N662" s="20" t="str">
        <f>IF(B662=25,VLOOKUP(A662,英雄数据表!A:L,8,FALSE),IF(B662=50,VLOOKUP(A662,英雄数据表!A:L,12,0),""))</f>
        <v/>
      </c>
    </row>
    <row r="663" spans="1:14" x14ac:dyDescent="0.3">
      <c r="A663" s="20">
        <v>12046</v>
      </c>
      <c r="B663" s="21">
        <f t="shared" si="42"/>
        <v>62</v>
      </c>
      <c r="C663" s="21">
        <v>5</v>
      </c>
      <c r="D663" s="21">
        <f>VLOOKUP(A663,英雄数据表!A:D,4,0)</f>
        <v>1</v>
      </c>
      <c r="E663" s="20" t="str">
        <f>VLOOKUP(A663,英雄数据表!A:C,3,0)</f>
        <v>石冰护肩</v>
      </c>
      <c r="F663" s="20">
        <f t="shared" si="43"/>
        <v>12046</v>
      </c>
      <c r="G663" s="20">
        <f t="shared" si="44"/>
        <v>12046</v>
      </c>
      <c r="H663" s="21" t="str">
        <f>VLOOKUP(B663,属性中转表!A:F,6,FALSE)</f>
        <v>"hp":248400,"atk":6900</v>
      </c>
      <c r="I663" s="20" t="str">
        <f>IF(VLOOKUP(B663,属性中转表!A:G,7,FALSE)=0,"",VLOOKUP(VLOOKUP(B663,属性中转表!A:G,7,FALSE),属性中转表!$K$2:$P$21,6,0))&amp;IF(VLOOKUP(B663,属性中转表!A:G,7,FALSE)&gt;=50,VLOOKUP(A663,英雄数据表!A:K,9,0),IF(VLOOKUP(B663,属性中转表!A:G,7,FALSE)&gt;=25,VLOOKUP(A663,英雄数据表!A:K,5,0),""))</f>
        <v>"atk":300,"hp":5000,"undpspro":150,"pvpdpspro":50,"pvpundpspro":50</v>
      </c>
      <c r="J663" s="20" t="str">
        <f>IF(I663="","",属性中转表!$I$1&amp;(IF(VLOOKUP(B663,属性中转表!A:G,7,FALSE)=0,0,VLOOKUP(VLOOKUP(B663,属性中转表!A:G,7,FALSE),属性中转表!$K$2:$P$21,4,0)))+IFERROR(VLOOKUP(A663,英雄数据表!A:K,IF(武魂!B663&gt;=50,10,IF(武魂!B663&gt;=25,6)),0),0))</f>
        <v>,"dpspro":150</v>
      </c>
      <c r="K663" s="32" t="str">
        <f t="shared" si="45"/>
        <v>"atk":300,"hp":5000,"undpspro":150,"pvpdpspro":50,"pvpundpspro":50,"dpspro":150</v>
      </c>
      <c r="L663" s="20" t="str">
        <f>IF(B663&gt;=50,VLOOKUP(A663,英雄数据表!A:L,11,FALSE),IF(B663&gt;=25,VLOOKUP(A663,英雄数据表!A:L,7,0),""))</f>
        <v>"1204602004"</v>
      </c>
      <c r="M663" s="20" t="str">
        <f>IFERROR(VLOOKUP(B663,属性中转表!$K$2:$O$21,5,FALSE),"")</f>
        <v/>
      </c>
      <c r="N663" s="20" t="str">
        <f>IF(B663=25,VLOOKUP(A663,英雄数据表!A:L,8,FALSE),IF(B663=50,VLOOKUP(A663,英雄数据表!A:L,12,0),""))</f>
        <v/>
      </c>
    </row>
    <row r="664" spans="1:14" x14ac:dyDescent="0.3">
      <c r="A664" s="20">
        <v>12046</v>
      </c>
      <c r="B664" s="21">
        <f t="shared" si="42"/>
        <v>63</v>
      </c>
      <c r="C664" s="21">
        <v>5</v>
      </c>
      <c r="D664" s="21">
        <f>VLOOKUP(A664,英雄数据表!A:D,4,0)</f>
        <v>1</v>
      </c>
      <c r="E664" s="20" t="str">
        <f>VLOOKUP(A664,英雄数据表!A:C,3,0)</f>
        <v>石冰护肩</v>
      </c>
      <c r="F664" s="20">
        <f t="shared" si="43"/>
        <v>12046</v>
      </c>
      <c r="G664" s="20">
        <f t="shared" si="44"/>
        <v>12046</v>
      </c>
      <c r="H664" s="21" t="str">
        <f>VLOOKUP(B664,属性中转表!A:F,6,FALSE)</f>
        <v>"hp":253800,"atk":7050</v>
      </c>
      <c r="I664" s="20" t="str">
        <f>IF(VLOOKUP(B664,属性中转表!A:G,7,FALSE)=0,"",VLOOKUP(VLOOKUP(B664,属性中转表!A:G,7,FALSE),属性中转表!$K$2:$P$21,6,0))&amp;IF(VLOOKUP(B664,属性中转表!A:G,7,FALSE)&gt;=50,VLOOKUP(A664,英雄数据表!A:K,9,0),IF(VLOOKUP(B664,属性中转表!A:G,7,FALSE)&gt;=25,VLOOKUP(A664,英雄数据表!A:K,5,0),""))</f>
        <v>"atk":300,"hp":5000,"undpspro":150,"pvpdpspro":50,"pvpundpspro":50</v>
      </c>
      <c r="J664" s="20" t="str">
        <f>IF(I664="","",属性中转表!$I$1&amp;(IF(VLOOKUP(B664,属性中转表!A:G,7,FALSE)=0,0,VLOOKUP(VLOOKUP(B664,属性中转表!A:G,7,FALSE),属性中转表!$K$2:$P$21,4,0)))+IFERROR(VLOOKUP(A664,英雄数据表!A:K,IF(武魂!B664&gt;=50,10,IF(武魂!B664&gt;=25,6)),0),0))</f>
        <v>,"dpspro":150</v>
      </c>
      <c r="K664" s="32" t="str">
        <f t="shared" si="45"/>
        <v>"atk":300,"hp":5000,"undpspro":150,"pvpdpspro":50,"pvpundpspro":50,"dpspro":150</v>
      </c>
      <c r="L664" s="20" t="str">
        <f>IF(B664&gt;=50,VLOOKUP(A664,英雄数据表!A:L,11,FALSE),IF(B664&gt;=25,VLOOKUP(A664,英雄数据表!A:L,7,0),""))</f>
        <v>"1204602004"</v>
      </c>
      <c r="M664" s="20" t="str">
        <f>IFERROR(VLOOKUP(B664,属性中转表!$K$2:$O$21,5,FALSE),"")</f>
        <v/>
      </c>
      <c r="N664" s="20" t="str">
        <f>IF(B664=25,VLOOKUP(A664,英雄数据表!A:L,8,FALSE),IF(B664=50,VLOOKUP(A664,英雄数据表!A:L,12,0),""))</f>
        <v/>
      </c>
    </row>
    <row r="665" spans="1:14" x14ac:dyDescent="0.3">
      <c r="A665" s="20">
        <v>12046</v>
      </c>
      <c r="B665" s="21">
        <f t="shared" si="42"/>
        <v>64</v>
      </c>
      <c r="C665" s="21">
        <v>5</v>
      </c>
      <c r="D665" s="21">
        <f>VLOOKUP(A665,英雄数据表!A:D,4,0)</f>
        <v>1</v>
      </c>
      <c r="E665" s="20" t="str">
        <f>VLOOKUP(A665,英雄数据表!A:C,3,0)</f>
        <v>石冰护肩</v>
      </c>
      <c r="F665" s="20">
        <f t="shared" si="43"/>
        <v>12046</v>
      </c>
      <c r="G665" s="20">
        <f t="shared" si="44"/>
        <v>12046</v>
      </c>
      <c r="H665" s="21" t="str">
        <f>VLOOKUP(B665,属性中转表!A:F,6,FALSE)</f>
        <v>"hp":259200,"atk":7200</v>
      </c>
      <c r="I665" s="20" t="str">
        <f>IF(VLOOKUP(B665,属性中转表!A:G,7,FALSE)=0,"",VLOOKUP(VLOOKUP(B665,属性中转表!A:G,7,FALSE),属性中转表!$K$2:$P$21,6,0))&amp;IF(VLOOKUP(B665,属性中转表!A:G,7,FALSE)&gt;=50,VLOOKUP(A665,英雄数据表!A:K,9,0),IF(VLOOKUP(B665,属性中转表!A:G,7,FALSE)&gt;=25,VLOOKUP(A665,英雄数据表!A:K,5,0),""))</f>
        <v>"atk":300,"hp":5000,"undpspro":150,"pvpdpspro":50,"pvpundpspro":50</v>
      </c>
      <c r="J665" s="20" t="str">
        <f>IF(I665="","",属性中转表!$I$1&amp;(IF(VLOOKUP(B665,属性中转表!A:G,7,FALSE)=0,0,VLOOKUP(VLOOKUP(B665,属性中转表!A:G,7,FALSE),属性中转表!$K$2:$P$21,4,0)))+IFERROR(VLOOKUP(A665,英雄数据表!A:K,IF(武魂!B665&gt;=50,10,IF(武魂!B665&gt;=25,6)),0),0))</f>
        <v>,"dpspro":150</v>
      </c>
      <c r="K665" s="32" t="str">
        <f t="shared" si="45"/>
        <v>"atk":300,"hp":5000,"undpspro":150,"pvpdpspro":50,"pvpundpspro":50,"dpspro":150</v>
      </c>
      <c r="L665" s="20" t="str">
        <f>IF(B665&gt;=50,VLOOKUP(A665,英雄数据表!A:L,11,FALSE),IF(B665&gt;=25,VLOOKUP(A665,英雄数据表!A:L,7,0),""))</f>
        <v>"1204602004"</v>
      </c>
      <c r="M665" s="20" t="str">
        <f>IFERROR(VLOOKUP(B665,属性中转表!$K$2:$O$21,5,FALSE),"")</f>
        <v/>
      </c>
      <c r="N665" s="20" t="str">
        <f>IF(B665=25,VLOOKUP(A665,英雄数据表!A:L,8,FALSE),IF(B665=50,VLOOKUP(A665,英雄数据表!A:L,12,0),""))</f>
        <v/>
      </c>
    </row>
    <row r="666" spans="1:14" x14ac:dyDescent="0.3">
      <c r="A666" s="20">
        <v>12046</v>
      </c>
      <c r="B666" s="21">
        <f t="shared" si="42"/>
        <v>65</v>
      </c>
      <c r="C666" s="21">
        <v>5</v>
      </c>
      <c r="D666" s="21">
        <f>VLOOKUP(A666,英雄数据表!A:D,4,0)</f>
        <v>1</v>
      </c>
      <c r="E666" s="20" t="str">
        <f>VLOOKUP(A666,英雄数据表!A:C,3,0)</f>
        <v>石冰护肩</v>
      </c>
      <c r="F666" s="20">
        <f t="shared" si="43"/>
        <v>12046</v>
      </c>
      <c r="G666" s="20">
        <f t="shared" si="44"/>
        <v>12046</v>
      </c>
      <c r="H666" s="21" t="str">
        <f>VLOOKUP(B666,属性中转表!A:F,6,FALSE)</f>
        <v>"hp":264600,"atk":7350</v>
      </c>
      <c r="I666" s="20" t="str">
        <f>IF(VLOOKUP(B666,属性中转表!A:G,7,FALSE)=0,"",VLOOKUP(VLOOKUP(B666,属性中转表!A:G,7,FALSE),属性中转表!$K$2:$P$21,6,0))&amp;IF(VLOOKUP(B666,属性中转表!A:G,7,FALSE)&gt;=50,VLOOKUP(A666,英雄数据表!A:K,9,0),IF(VLOOKUP(B666,属性中转表!A:G,7,FALSE)&gt;=25,VLOOKUP(A666,英雄数据表!A:K,5,0),""))</f>
        <v>"atk":300,"hp":5000,"undpspro":150,"pvpdpspro":100,"pvpundpspro":50</v>
      </c>
      <c r="J666" s="20" t="str">
        <f>IF(I666="","",属性中转表!$I$1&amp;(IF(VLOOKUP(B666,属性中转表!A:G,7,FALSE)=0,0,VLOOKUP(VLOOKUP(B666,属性中转表!A:G,7,FALSE),属性中转表!$K$2:$P$21,4,0)))+IFERROR(VLOOKUP(A666,英雄数据表!A:K,IF(武魂!B666&gt;=50,10,IF(武魂!B666&gt;=25,6)),0),0))</f>
        <v>,"dpspro":150</v>
      </c>
      <c r="K666" s="32" t="str">
        <f t="shared" si="45"/>
        <v>"atk":300,"hp":5000,"undpspro":150,"pvpdpspro":100,"pvpundpspro":50,"dpspro":150</v>
      </c>
      <c r="L666" s="20" t="str">
        <f>IF(B666&gt;=50,VLOOKUP(A666,英雄数据表!A:L,11,FALSE),IF(B666&gt;=25,VLOOKUP(A666,英雄数据表!A:L,7,0),""))</f>
        <v>"1204602004"</v>
      </c>
      <c r="M666" s="20" t="str">
        <f>IFERROR(VLOOKUP(B666,属性中转表!$K$2:$O$21,5,FALSE),"")</f>
        <v>"pvpdpspro":50</v>
      </c>
      <c r="N666" s="20" t="str">
        <f>IF(B666=25,VLOOKUP(A666,英雄数据表!A:L,8,FALSE),IF(B666=50,VLOOKUP(A666,英雄数据表!A:L,12,0),""))</f>
        <v/>
      </c>
    </row>
    <row r="667" spans="1:14" x14ac:dyDescent="0.3">
      <c r="A667" s="20">
        <v>12046</v>
      </c>
      <c r="B667" s="21">
        <f t="shared" si="42"/>
        <v>66</v>
      </c>
      <c r="C667" s="21">
        <v>5</v>
      </c>
      <c r="D667" s="21">
        <f>VLOOKUP(A667,英雄数据表!A:D,4,0)</f>
        <v>1</v>
      </c>
      <c r="E667" s="20" t="str">
        <f>VLOOKUP(A667,英雄数据表!A:C,3,0)</f>
        <v>石冰护肩</v>
      </c>
      <c r="F667" s="20">
        <f t="shared" si="43"/>
        <v>12046</v>
      </c>
      <c r="G667" s="20">
        <f t="shared" si="44"/>
        <v>12046</v>
      </c>
      <c r="H667" s="21" t="str">
        <f>VLOOKUP(B667,属性中转表!A:F,6,FALSE)</f>
        <v>"hp":270000,"atk":7500</v>
      </c>
      <c r="I667" s="20" t="str">
        <f>IF(VLOOKUP(B667,属性中转表!A:G,7,FALSE)=0,"",VLOOKUP(VLOOKUP(B667,属性中转表!A:G,7,FALSE),属性中转表!$K$2:$P$21,6,0))&amp;IF(VLOOKUP(B667,属性中转表!A:G,7,FALSE)&gt;=50,VLOOKUP(A667,英雄数据表!A:K,9,0),IF(VLOOKUP(B667,属性中转表!A:G,7,FALSE)&gt;=25,VLOOKUP(A667,英雄数据表!A:K,5,0),""))</f>
        <v>"atk":300,"hp":5000,"undpspro":150,"pvpdpspro":100,"pvpundpspro":50</v>
      </c>
      <c r="J667" s="20" t="str">
        <f>IF(I667="","",属性中转表!$I$1&amp;(IF(VLOOKUP(B667,属性中转表!A:G,7,FALSE)=0,0,VLOOKUP(VLOOKUP(B667,属性中转表!A:G,7,FALSE),属性中转表!$K$2:$P$21,4,0)))+IFERROR(VLOOKUP(A667,英雄数据表!A:K,IF(武魂!B667&gt;=50,10,IF(武魂!B667&gt;=25,6)),0),0))</f>
        <v>,"dpspro":150</v>
      </c>
      <c r="K667" s="32" t="str">
        <f t="shared" si="45"/>
        <v>"atk":300,"hp":5000,"undpspro":150,"pvpdpspro":100,"pvpundpspro":50,"dpspro":150</v>
      </c>
      <c r="L667" s="20" t="str">
        <f>IF(B667&gt;=50,VLOOKUP(A667,英雄数据表!A:L,11,FALSE),IF(B667&gt;=25,VLOOKUP(A667,英雄数据表!A:L,7,0),""))</f>
        <v>"1204602004"</v>
      </c>
      <c r="M667" s="20" t="str">
        <f>IFERROR(VLOOKUP(B667,属性中转表!$K$2:$O$21,5,FALSE),"")</f>
        <v/>
      </c>
      <c r="N667" s="20" t="str">
        <f>IF(B667=25,VLOOKUP(A667,英雄数据表!A:L,8,FALSE),IF(B667=50,VLOOKUP(A667,英雄数据表!A:L,12,0),""))</f>
        <v/>
      </c>
    </row>
    <row r="668" spans="1:14" x14ac:dyDescent="0.3">
      <c r="A668" s="20">
        <v>12046</v>
      </c>
      <c r="B668" s="21">
        <f t="shared" si="42"/>
        <v>67</v>
      </c>
      <c r="C668" s="21">
        <v>5</v>
      </c>
      <c r="D668" s="21">
        <f>VLOOKUP(A668,英雄数据表!A:D,4,0)</f>
        <v>1</v>
      </c>
      <c r="E668" s="20" t="str">
        <f>VLOOKUP(A668,英雄数据表!A:C,3,0)</f>
        <v>石冰护肩</v>
      </c>
      <c r="F668" s="20">
        <f t="shared" si="43"/>
        <v>12046</v>
      </c>
      <c r="G668" s="20">
        <f t="shared" si="44"/>
        <v>12046</v>
      </c>
      <c r="H668" s="21" t="str">
        <f>VLOOKUP(B668,属性中转表!A:F,6,FALSE)</f>
        <v>"hp":275400,"atk":7650</v>
      </c>
      <c r="I668" s="20" t="str">
        <f>IF(VLOOKUP(B668,属性中转表!A:G,7,FALSE)=0,"",VLOOKUP(VLOOKUP(B668,属性中转表!A:G,7,FALSE),属性中转表!$K$2:$P$21,6,0))&amp;IF(VLOOKUP(B668,属性中转表!A:G,7,FALSE)&gt;=50,VLOOKUP(A668,英雄数据表!A:K,9,0),IF(VLOOKUP(B668,属性中转表!A:G,7,FALSE)&gt;=25,VLOOKUP(A668,英雄数据表!A:K,5,0),""))</f>
        <v>"atk":300,"hp":5000,"undpspro":150,"pvpdpspro":100,"pvpundpspro":50</v>
      </c>
      <c r="J668" s="20" t="str">
        <f>IF(I668="","",属性中转表!$I$1&amp;(IF(VLOOKUP(B668,属性中转表!A:G,7,FALSE)=0,0,VLOOKUP(VLOOKUP(B668,属性中转表!A:G,7,FALSE),属性中转表!$K$2:$P$21,4,0)))+IFERROR(VLOOKUP(A668,英雄数据表!A:K,IF(武魂!B668&gt;=50,10,IF(武魂!B668&gt;=25,6)),0),0))</f>
        <v>,"dpspro":150</v>
      </c>
      <c r="K668" s="32" t="str">
        <f t="shared" si="45"/>
        <v>"atk":300,"hp":5000,"undpspro":150,"pvpdpspro":100,"pvpundpspro":50,"dpspro":150</v>
      </c>
      <c r="L668" s="20" t="str">
        <f>IF(B668&gt;=50,VLOOKUP(A668,英雄数据表!A:L,11,FALSE),IF(B668&gt;=25,VLOOKUP(A668,英雄数据表!A:L,7,0),""))</f>
        <v>"1204602004"</v>
      </c>
      <c r="M668" s="20" t="str">
        <f>IFERROR(VLOOKUP(B668,属性中转表!$K$2:$O$21,5,FALSE),"")</f>
        <v/>
      </c>
      <c r="N668" s="20" t="str">
        <f>IF(B668=25,VLOOKUP(A668,英雄数据表!A:L,8,FALSE),IF(B668=50,VLOOKUP(A668,英雄数据表!A:L,12,0),""))</f>
        <v/>
      </c>
    </row>
    <row r="669" spans="1:14" x14ac:dyDescent="0.3">
      <c r="A669" s="20">
        <v>12046</v>
      </c>
      <c r="B669" s="21">
        <f t="shared" si="42"/>
        <v>68</v>
      </c>
      <c r="C669" s="21">
        <v>5</v>
      </c>
      <c r="D669" s="21">
        <f>VLOOKUP(A669,英雄数据表!A:D,4,0)</f>
        <v>1</v>
      </c>
      <c r="E669" s="20" t="str">
        <f>VLOOKUP(A669,英雄数据表!A:C,3,0)</f>
        <v>石冰护肩</v>
      </c>
      <c r="F669" s="20">
        <f t="shared" si="43"/>
        <v>12046</v>
      </c>
      <c r="G669" s="20">
        <f t="shared" si="44"/>
        <v>12046</v>
      </c>
      <c r="H669" s="21" t="str">
        <f>VLOOKUP(B669,属性中转表!A:F,6,FALSE)</f>
        <v>"hp":280800,"atk":7800</v>
      </c>
      <c r="I669" s="20" t="str">
        <f>IF(VLOOKUP(B669,属性中转表!A:G,7,FALSE)=0,"",VLOOKUP(VLOOKUP(B669,属性中转表!A:G,7,FALSE),属性中转表!$K$2:$P$21,6,0))&amp;IF(VLOOKUP(B669,属性中转表!A:G,7,FALSE)&gt;=50,VLOOKUP(A669,英雄数据表!A:K,9,0),IF(VLOOKUP(B669,属性中转表!A:G,7,FALSE)&gt;=25,VLOOKUP(A669,英雄数据表!A:K,5,0),""))</f>
        <v>"atk":300,"hp":5000,"undpspro":150,"pvpdpspro":100,"pvpundpspro":50</v>
      </c>
      <c r="J669" s="20" t="str">
        <f>IF(I669="","",属性中转表!$I$1&amp;(IF(VLOOKUP(B669,属性中转表!A:G,7,FALSE)=0,0,VLOOKUP(VLOOKUP(B669,属性中转表!A:G,7,FALSE),属性中转表!$K$2:$P$21,4,0)))+IFERROR(VLOOKUP(A669,英雄数据表!A:K,IF(武魂!B669&gt;=50,10,IF(武魂!B669&gt;=25,6)),0),0))</f>
        <v>,"dpspro":150</v>
      </c>
      <c r="K669" s="32" t="str">
        <f t="shared" si="45"/>
        <v>"atk":300,"hp":5000,"undpspro":150,"pvpdpspro":100,"pvpundpspro":50,"dpspro":150</v>
      </c>
      <c r="L669" s="20" t="str">
        <f>IF(B669&gt;=50,VLOOKUP(A669,英雄数据表!A:L,11,FALSE),IF(B669&gt;=25,VLOOKUP(A669,英雄数据表!A:L,7,0),""))</f>
        <v>"1204602004"</v>
      </c>
      <c r="M669" s="20" t="str">
        <f>IFERROR(VLOOKUP(B669,属性中转表!$K$2:$O$21,5,FALSE),"")</f>
        <v/>
      </c>
      <c r="N669" s="20" t="str">
        <f>IF(B669=25,VLOOKUP(A669,英雄数据表!A:L,8,FALSE),IF(B669=50,VLOOKUP(A669,英雄数据表!A:L,12,0),""))</f>
        <v/>
      </c>
    </row>
    <row r="670" spans="1:14" x14ac:dyDescent="0.3">
      <c r="A670" s="20">
        <v>12046</v>
      </c>
      <c r="B670" s="21">
        <f t="shared" si="42"/>
        <v>69</v>
      </c>
      <c r="C670" s="21">
        <v>5</v>
      </c>
      <c r="D670" s="21">
        <f>VLOOKUP(A670,英雄数据表!A:D,4,0)</f>
        <v>1</v>
      </c>
      <c r="E670" s="20" t="str">
        <f>VLOOKUP(A670,英雄数据表!A:C,3,0)</f>
        <v>石冰护肩</v>
      </c>
      <c r="F670" s="20">
        <f t="shared" si="43"/>
        <v>12046</v>
      </c>
      <c r="G670" s="20">
        <f t="shared" si="44"/>
        <v>12046</v>
      </c>
      <c r="H670" s="21" t="str">
        <f>VLOOKUP(B670,属性中转表!A:F,6,FALSE)</f>
        <v>"hp":286200,"atk":7950</v>
      </c>
      <c r="I670" s="20" t="str">
        <f>IF(VLOOKUP(B670,属性中转表!A:G,7,FALSE)=0,"",VLOOKUP(VLOOKUP(B670,属性中转表!A:G,7,FALSE),属性中转表!$K$2:$P$21,6,0))&amp;IF(VLOOKUP(B670,属性中转表!A:G,7,FALSE)&gt;=50,VLOOKUP(A670,英雄数据表!A:K,9,0),IF(VLOOKUP(B670,属性中转表!A:G,7,FALSE)&gt;=25,VLOOKUP(A670,英雄数据表!A:K,5,0),""))</f>
        <v>"atk":300,"hp":5000,"undpspro":150,"pvpdpspro":100,"pvpundpspro":50</v>
      </c>
      <c r="J670" s="20" t="str">
        <f>IF(I670="","",属性中转表!$I$1&amp;(IF(VLOOKUP(B670,属性中转表!A:G,7,FALSE)=0,0,VLOOKUP(VLOOKUP(B670,属性中转表!A:G,7,FALSE),属性中转表!$K$2:$P$21,4,0)))+IFERROR(VLOOKUP(A670,英雄数据表!A:K,IF(武魂!B670&gt;=50,10,IF(武魂!B670&gt;=25,6)),0),0))</f>
        <v>,"dpspro":150</v>
      </c>
      <c r="K670" s="32" t="str">
        <f t="shared" si="45"/>
        <v>"atk":300,"hp":5000,"undpspro":150,"pvpdpspro":100,"pvpundpspro":50,"dpspro":150</v>
      </c>
      <c r="L670" s="20" t="str">
        <f>IF(B670&gt;=50,VLOOKUP(A670,英雄数据表!A:L,11,FALSE),IF(B670&gt;=25,VLOOKUP(A670,英雄数据表!A:L,7,0),""))</f>
        <v>"1204602004"</v>
      </c>
      <c r="M670" s="20" t="str">
        <f>IFERROR(VLOOKUP(B670,属性中转表!$K$2:$O$21,5,FALSE),"")</f>
        <v/>
      </c>
      <c r="N670" s="20" t="str">
        <f>IF(B670=25,VLOOKUP(A670,英雄数据表!A:L,8,FALSE),IF(B670=50,VLOOKUP(A670,英雄数据表!A:L,12,0),""))</f>
        <v/>
      </c>
    </row>
    <row r="671" spans="1:14" x14ac:dyDescent="0.3">
      <c r="A671" s="20">
        <v>12046</v>
      </c>
      <c r="B671" s="21">
        <f t="shared" si="42"/>
        <v>70</v>
      </c>
      <c r="C671" s="21">
        <v>5</v>
      </c>
      <c r="D671" s="21">
        <f>VLOOKUP(A671,英雄数据表!A:D,4,0)</f>
        <v>1</v>
      </c>
      <c r="E671" s="20" t="str">
        <f>VLOOKUP(A671,英雄数据表!A:C,3,0)</f>
        <v>石冰护肩</v>
      </c>
      <c r="F671" s="20">
        <f t="shared" si="43"/>
        <v>12046</v>
      </c>
      <c r="G671" s="20">
        <f t="shared" si="44"/>
        <v>12046</v>
      </c>
      <c r="H671" s="21" t="str">
        <f>VLOOKUP(B671,属性中转表!A:F,6,FALSE)</f>
        <v>"hp":291600,"atk":8100</v>
      </c>
      <c r="I671" s="20" t="str">
        <f>IF(VLOOKUP(B671,属性中转表!A:G,7,FALSE)=0,"",VLOOKUP(VLOOKUP(B671,属性中转表!A:G,7,FALSE),属性中转表!$K$2:$P$21,6,0))&amp;IF(VLOOKUP(B671,属性中转表!A:G,7,FALSE)&gt;=50,VLOOKUP(A671,英雄数据表!A:K,9,0),IF(VLOOKUP(B671,属性中转表!A:G,7,FALSE)&gt;=25,VLOOKUP(A671,英雄数据表!A:K,5,0),""))</f>
        <v>"atk":300,"hp":5000,"undpspro":150,"pvpdpspro":100,"pvpundpspro":100</v>
      </c>
      <c r="J671" s="20" t="str">
        <f>IF(I671="","",属性中转表!$I$1&amp;(IF(VLOOKUP(B671,属性中转表!A:G,7,FALSE)=0,0,VLOOKUP(VLOOKUP(B671,属性中转表!A:G,7,FALSE),属性中转表!$K$2:$P$21,4,0)))+IFERROR(VLOOKUP(A671,英雄数据表!A:K,IF(武魂!B671&gt;=50,10,IF(武魂!B671&gt;=25,6)),0),0))</f>
        <v>,"dpspro":150</v>
      </c>
      <c r="K671" s="32" t="str">
        <f t="shared" si="45"/>
        <v>"atk":300,"hp":5000,"undpspro":150,"pvpdpspro":100,"pvpundpspro":100,"dpspro":150</v>
      </c>
      <c r="L671" s="20" t="str">
        <f>IF(B671&gt;=50,VLOOKUP(A671,英雄数据表!A:L,11,FALSE),IF(B671&gt;=25,VLOOKUP(A671,英雄数据表!A:L,7,0),""))</f>
        <v>"1204602004"</v>
      </c>
      <c r="M671" s="20" t="str">
        <f>IFERROR(VLOOKUP(B671,属性中转表!$K$2:$O$21,5,FALSE),"")</f>
        <v>"pvpundpspro":50</v>
      </c>
      <c r="N671" s="20" t="str">
        <f>IF(B671=25,VLOOKUP(A671,英雄数据表!A:L,8,FALSE),IF(B671=50,VLOOKUP(A671,英雄数据表!A:L,12,0),""))</f>
        <v/>
      </c>
    </row>
    <row r="672" spans="1:14" x14ac:dyDescent="0.3">
      <c r="A672" s="20">
        <v>12046</v>
      </c>
      <c r="B672" s="21">
        <f t="shared" si="42"/>
        <v>71</v>
      </c>
      <c r="C672" s="21">
        <v>5</v>
      </c>
      <c r="D672" s="21">
        <f>VLOOKUP(A672,英雄数据表!A:D,4,0)</f>
        <v>1</v>
      </c>
      <c r="E672" s="20" t="str">
        <f>VLOOKUP(A672,英雄数据表!A:C,3,0)</f>
        <v>石冰护肩</v>
      </c>
      <c r="F672" s="20">
        <f t="shared" si="43"/>
        <v>12046</v>
      </c>
      <c r="G672" s="20">
        <f t="shared" si="44"/>
        <v>12046</v>
      </c>
      <c r="H672" s="21" t="str">
        <f>VLOOKUP(B672,属性中转表!A:F,6,FALSE)</f>
        <v>"hp":297000,"atk":8250</v>
      </c>
      <c r="I672" s="20" t="str">
        <f>IF(VLOOKUP(B672,属性中转表!A:G,7,FALSE)=0,"",VLOOKUP(VLOOKUP(B672,属性中转表!A:G,7,FALSE),属性中转表!$K$2:$P$21,6,0))&amp;IF(VLOOKUP(B672,属性中转表!A:G,7,FALSE)&gt;=50,VLOOKUP(A672,英雄数据表!A:K,9,0),IF(VLOOKUP(B672,属性中转表!A:G,7,FALSE)&gt;=25,VLOOKUP(A672,英雄数据表!A:K,5,0),""))</f>
        <v>"atk":300,"hp":5000,"undpspro":150,"pvpdpspro":100,"pvpundpspro":100</v>
      </c>
      <c r="J672" s="20" t="str">
        <f>IF(I672="","",属性中转表!$I$1&amp;(IF(VLOOKUP(B672,属性中转表!A:G,7,FALSE)=0,0,VLOOKUP(VLOOKUP(B672,属性中转表!A:G,7,FALSE),属性中转表!$K$2:$P$21,4,0)))+IFERROR(VLOOKUP(A672,英雄数据表!A:K,IF(武魂!B672&gt;=50,10,IF(武魂!B672&gt;=25,6)),0),0))</f>
        <v>,"dpspro":150</v>
      </c>
      <c r="K672" s="32" t="str">
        <f t="shared" si="45"/>
        <v>"atk":300,"hp":5000,"undpspro":150,"pvpdpspro":100,"pvpundpspro":100,"dpspro":150</v>
      </c>
      <c r="L672" s="20" t="str">
        <f>IF(B672&gt;=50,VLOOKUP(A672,英雄数据表!A:L,11,FALSE),IF(B672&gt;=25,VLOOKUP(A672,英雄数据表!A:L,7,0),""))</f>
        <v>"1204602004"</v>
      </c>
      <c r="M672" s="20" t="str">
        <f>IFERROR(VLOOKUP(B672,属性中转表!$K$2:$O$21,5,FALSE),"")</f>
        <v/>
      </c>
      <c r="N672" s="20" t="str">
        <f>IF(B672=25,VLOOKUP(A672,英雄数据表!A:L,8,FALSE),IF(B672=50,VLOOKUP(A672,英雄数据表!A:L,12,0),""))</f>
        <v/>
      </c>
    </row>
    <row r="673" spans="1:14" x14ac:dyDescent="0.3">
      <c r="A673" s="20">
        <v>12046</v>
      </c>
      <c r="B673" s="21">
        <f t="shared" si="42"/>
        <v>72</v>
      </c>
      <c r="C673" s="21">
        <v>5</v>
      </c>
      <c r="D673" s="21">
        <f>VLOOKUP(A673,英雄数据表!A:D,4,0)</f>
        <v>1</v>
      </c>
      <c r="E673" s="20" t="str">
        <f>VLOOKUP(A673,英雄数据表!A:C,3,0)</f>
        <v>石冰护肩</v>
      </c>
      <c r="F673" s="20">
        <f t="shared" si="43"/>
        <v>12046</v>
      </c>
      <c r="G673" s="20">
        <f t="shared" si="44"/>
        <v>12046</v>
      </c>
      <c r="H673" s="21" t="str">
        <f>VLOOKUP(B673,属性中转表!A:F,6,FALSE)</f>
        <v>"hp":302400,"atk":8400</v>
      </c>
      <c r="I673" s="20" t="str">
        <f>IF(VLOOKUP(B673,属性中转表!A:G,7,FALSE)=0,"",VLOOKUP(VLOOKUP(B673,属性中转表!A:G,7,FALSE),属性中转表!$K$2:$P$21,6,0))&amp;IF(VLOOKUP(B673,属性中转表!A:G,7,FALSE)&gt;=50,VLOOKUP(A673,英雄数据表!A:K,9,0),IF(VLOOKUP(B673,属性中转表!A:G,7,FALSE)&gt;=25,VLOOKUP(A673,英雄数据表!A:K,5,0),""))</f>
        <v>"atk":300,"hp":5000,"undpspro":150,"pvpdpspro":100,"pvpundpspro":100</v>
      </c>
      <c r="J673" s="20" t="str">
        <f>IF(I673="","",属性中转表!$I$1&amp;(IF(VLOOKUP(B673,属性中转表!A:G,7,FALSE)=0,0,VLOOKUP(VLOOKUP(B673,属性中转表!A:G,7,FALSE),属性中转表!$K$2:$P$21,4,0)))+IFERROR(VLOOKUP(A673,英雄数据表!A:K,IF(武魂!B673&gt;=50,10,IF(武魂!B673&gt;=25,6)),0),0))</f>
        <v>,"dpspro":150</v>
      </c>
      <c r="K673" s="32" t="str">
        <f t="shared" si="45"/>
        <v>"atk":300,"hp":5000,"undpspro":150,"pvpdpspro":100,"pvpundpspro":100,"dpspro":150</v>
      </c>
      <c r="L673" s="20" t="str">
        <f>IF(B673&gt;=50,VLOOKUP(A673,英雄数据表!A:L,11,FALSE),IF(B673&gt;=25,VLOOKUP(A673,英雄数据表!A:L,7,0),""))</f>
        <v>"1204602004"</v>
      </c>
      <c r="M673" s="20" t="str">
        <f>IFERROR(VLOOKUP(B673,属性中转表!$K$2:$O$21,5,FALSE),"")</f>
        <v/>
      </c>
      <c r="N673" s="20" t="str">
        <f>IF(B673=25,VLOOKUP(A673,英雄数据表!A:L,8,FALSE),IF(B673=50,VLOOKUP(A673,英雄数据表!A:L,12,0),""))</f>
        <v/>
      </c>
    </row>
    <row r="674" spans="1:14" x14ac:dyDescent="0.3">
      <c r="A674" s="20">
        <v>12046</v>
      </c>
      <c r="B674" s="21">
        <f t="shared" si="42"/>
        <v>73</v>
      </c>
      <c r="C674" s="21">
        <v>5</v>
      </c>
      <c r="D674" s="21">
        <f>VLOOKUP(A674,英雄数据表!A:D,4,0)</f>
        <v>1</v>
      </c>
      <c r="E674" s="20" t="str">
        <f>VLOOKUP(A674,英雄数据表!A:C,3,0)</f>
        <v>石冰护肩</v>
      </c>
      <c r="F674" s="20">
        <f t="shared" si="43"/>
        <v>12046</v>
      </c>
      <c r="G674" s="20">
        <f t="shared" si="44"/>
        <v>12046</v>
      </c>
      <c r="H674" s="21" t="str">
        <f>VLOOKUP(B674,属性中转表!A:F,6,FALSE)</f>
        <v>"hp":307800,"atk":8550</v>
      </c>
      <c r="I674" s="20" t="str">
        <f>IF(VLOOKUP(B674,属性中转表!A:G,7,FALSE)=0,"",VLOOKUP(VLOOKUP(B674,属性中转表!A:G,7,FALSE),属性中转表!$K$2:$P$21,6,0))&amp;IF(VLOOKUP(B674,属性中转表!A:G,7,FALSE)&gt;=50,VLOOKUP(A674,英雄数据表!A:K,9,0),IF(VLOOKUP(B674,属性中转表!A:G,7,FALSE)&gt;=25,VLOOKUP(A674,英雄数据表!A:K,5,0),""))</f>
        <v>"atk":300,"hp":5000,"undpspro":150,"pvpdpspro":100,"pvpundpspro":100</v>
      </c>
      <c r="J674" s="20" t="str">
        <f>IF(I674="","",属性中转表!$I$1&amp;(IF(VLOOKUP(B674,属性中转表!A:G,7,FALSE)=0,0,VLOOKUP(VLOOKUP(B674,属性中转表!A:G,7,FALSE),属性中转表!$K$2:$P$21,4,0)))+IFERROR(VLOOKUP(A674,英雄数据表!A:K,IF(武魂!B674&gt;=50,10,IF(武魂!B674&gt;=25,6)),0),0))</f>
        <v>,"dpspro":150</v>
      </c>
      <c r="K674" s="32" t="str">
        <f t="shared" si="45"/>
        <v>"atk":300,"hp":5000,"undpspro":150,"pvpdpspro":100,"pvpundpspro":100,"dpspro":150</v>
      </c>
      <c r="L674" s="20" t="str">
        <f>IF(B674&gt;=50,VLOOKUP(A674,英雄数据表!A:L,11,FALSE),IF(B674&gt;=25,VLOOKUP(A674,英雄数据表!A:L,7,0),""))</f>
        <v>"1204602004"</v>
      </c>
      <c r="M674" s="20" t="str">
        <f>IFERROR(VLOOKUP(B674,属性中转表!$K$2:$O$21,5,FALSE),"")</f>
        <v/>
      </c>
      <c r="N674" s="20" t="str">
        <f>IF(B674=25,VLOOKUP(A674,英雄数据表!A:L,8,FALSE),IF(B674=50,VLOOKUP(A674,英雄数据表!A:L,12,0),""))</f>
        <v/>
      </c>
    </row>
    <row r="675" spans="1:14" x14ac:dyDescent="0.3">
      <c r="A675" s="20">
        <v>12046</v>
      </c>
      <c r="B675" s="21">
        <f t="shared" si="42"/>
        <v>74</v>
      </c>
      <c r="C675" s="21">
        <v>5</v>
      </c>
      <c r="D675" s="21">
        <f>VLOOKUP(A675,英雄数据表!A:D,4,0)</f>
        <v>1</v>
      </c>
      <c r="E675" s="20" t="str">
        <f>VLOOKUP(A675,英雄数据表!A:C,3,0)</f>
        <v>石冰护肩</v>
      </c>
      <c r="F675" s="20">
        <f t="shared" si="43"/>
        <v>12046</v>
      </c>
      <c r="G675" s="20">
        <f t="shared" si="44"/>
        <v>12046</v>
      </c>
      <c r="H675" s="21" t="str">
        <f>VLOOKUP(B675,属性中转表!A:F,6,FALSE)</f>
        <v>"hp":313200,"atk":8700</v>
      </c>
      <c r="I675" s="20" t="str">
        <f>IF(VLOOKUP(B675,属性中转表!A:G,7,FALSE)=0,"",VLOOKUP(VLOOKUP(B675,属性中转表!A:G,7,FALSE),属性中转表!$K$2:$P$21,6,0))&amp;IF(VLOOKUP(B675,属性中转表!A:G,7,FALSE)&gt;=50,VLOOKUP(A675,英雄数据表!A:K,9,0),IF(VLOOKUP(B675,属性中转表!A:G,7,FALSE)&gt;=25,VLOOKUP(A675,英雄数据表!A:K,5,0),""))</f>
        <v>"atk":300,"hp":5000,"undpspro":150,"pvpdpspro":100,"pvpundpspro":100</v>
      </c>
      <c r="J675" s="20" t="str">
        <f>IF(I675="","",属性中转表!$I$1&amp;(IF(VLOOKUP(B675,属性中转表!A:G,7,FALSE)=0,0,VLOOKUP(VLOOKUP(B675,属性中转表!A:G,7,FALSE),属性中转表!$K$2:$P$21,4,0)))+IFERROR(VLOOKUP(A675,英雄数据表!A:K,IF(武魂!B675&gt;=50,10,IF(武魂!B675&gt;=25,6)),0),0))</f>
        <v>,"dpspro":150</v>
      </c>
      <c r="K675" s="32" t="str">
        <f t="shared" si="45"/>
        <v>"atk":300,"hp":5000,"undpspro":150,"pvpdpspro":100,"pvpundpspro":100,"dpspro":150</v>
      </c>
      <c r="L675" s="20" t="str">
        <f>IF(B675&gt;=50,VLOOKUP(A675,英雄数据表!A:L,11,FALSE),IF(B675&gt;=25,VLOOKUP(A675,英雄数据表!A:L,7,0),""))</f>
        <v>"1204602004"</v>
      </c>
      <c r="M675" s="20" t="str">
        <f>IFERROR(VLOOKUP(B675,属性中转表!$K$2:$O$21,5,FALSE),"")</f>
        <v/>
      </c>
      <c r="N675" s="20" t="str">
        <f>IF(B675=25,VLOOKUP(A675,英雄数据表!A:L,8,FALSE),IF(B675=50,VLOOKUP(A675,英雄数据表!A:L,12,0),""))</f>
        <v/>
      </c>
    </row>
    <row r="676" spans="1:14" x14ac:dyDescent="0.3">
      <c r="A676" s="20">
        <v>12046</v>
      </c>
      <c r="B676" s="21">
        <f t="shared" si="42"/>
        <v>75</v>
      </c>
      <c r="C676" s="21">
        <v>5</v>
      </c>
      <c r="D676" s="21">
        <f>VLOOKUP(A676,英雄数据表!A:D,4,0)</f>
        <v>1</v>
      </c>
      <c r="E676" s="20" t="str">
        <f>VLOOKUP(A676,英雄数据表!A:C,3,0)</f>
        <v>石冰护肩</v>
      </c>
      <c r="F676" s="20">
        <f t="shared" si="43"/>
        <v>12046</v>
      </c>
      <c r="G676" s="20">
        <f t="shared" si="44"/>
        <v>12046</v>
      </c>
      <c r="H676" s="21" t="str">
        <f>VLOOKUP(B676,属性中转表!A:F,6,FALSE)</f>
        <v>"hp":318600,"atk":8850</v>
      </c>
      <c r="I676" s="20" t="str">
        <f>IF(VLOOKUP(B676,属性中转表!A:G,7,FALSE)=0,"",VLOOKUP(VLOOKUP(B676,属性中转表!A:G,7,FALSE),属性中转表!$K$2:$P$21,6,0))&amp;IF(VLOOKUP(B676,属性中转表!A:G,7,FALSE)&gt;=50,VLOOKUP(A676,英雄数据表!A:K,9,0),IF(VLOOKUP(B676,属性中转表!A:G,7,FALSE)&gt;=25,VLOOKUP(A676,英雄数据表!A:K,5,0),""))</f>
        <v>"atk":600,"hp":10000,"undpspro":150,"pvpdpspro":100,"pvpundpspro":100,"speed":10</v>
      </c>
      <c r="J676" s="20" t="str">
        <f>IF(I676="","",属性中转表!$I$1&amp;(IF(VLOOKUP(B676,属性中转表!A:G,7,FALSE)=0,0,VLOOKUP(VLOOKUP(B676,属性中转表!A:G,7,FALSE),属性中转表!$K$2:$P$21,4,0)))+IFERROR(VLOOKUP(A676,英雄数据表!A:K,IF(武魂!B676&gt;=50,10,IF(武魂!B676&gt;=25,6)),0),0))</f>
        <v>,"dpspro":150</v>
      </c>
      <c r="K676" s="32" t="str">
        <f t="shared" si="45"/>
        <v>"atk":600,"hp":10000,"undpspro":150,"pvpdpspro":100,"pvpundpspro":100,"speed":10,"dpspro":150</v>
      </c>
      <c r="L676" s="20" t="str">
        <f>IF(B676&gt;=50,VLOOKUP(A676,英雄数据表!A:L,11,FALSE),IF(B676&gt;=25,VLOOKUP(A676,英雄数据表!A:L,7,0),""))</f>
        <v>"1204602004"</v>
      </c>
      <c r="M676" s="20" t="str">
        <f>IFERROR(VLOOKUP(B676,属性中转表!$K$2:$O$21,5,FALSE),"")</f>
        <v>"speed":10,"atk":300,"hp":5000</v>
      </c>
      <c r="N676" s="20" t="str">
        <f>IF(B676=25,VLOOKUP(A676,英雄数据表!A:L,8,FALSE),IF(B676=50,VLOOKUP(A676,英雄数据表!A:L,12,0),""))</f>
        <v/>
      </c>
    </row>
    <row r="677" spans="1:14" x14ac:dyDescent="0.3">
      <c r="A677" s="20">
        <v>12046</v>
      </c>
      <c r="B677" s="21">
        <f t="shared" si="42"/>
        <v>76</v>
      </c>
      <c r="C677" s="21">
        <v>5</v>
      </c>
      <c r="D677" s="21">
        <f>VLOOKUP(A677,英雄数据表!A:D,4,0)</f>
        <v>1</v>
      </c>
      <c r="E677" s="20" t="str">
        <f>VLOOKUP(A677,英雄数据表!A:C,3,0)</f>
        <v>石冰护肩</v>
      </c>
      <c r="F677" s="20">
        <f t="shared" si="43"/>
        <v>12046</v>
      </c>
      <c r="G677" s="20">
        <f t="shared" si="44"/>
        <v>12046</v>
      </c>
      <c r="H677" s="21" t="str">
        <f>VLOOKUP(B677,属性中转表!A:F,6,FALSE)</f>
        <v>"hp":324000,"atk":9000</v>
      </c>
      <c r="I677" s="20" t="str">
        <f>IF(VLOOKUP(B677,属性中转表!A:G,7,FALSE)=0,"",VLOOKUP(VLOOKUP(B677,属性中转表!A:G,7,FALSE),属性中转表!$K$2:$P$21,6,0))&amp;IF(VLOOKUP(B677,属性中转表!A:G,7,FALSE)&gt;=50,VLOOKUP(A677,英雄数据表!A:K,9,0),IF(VLOOKUP(B677,属性中转表!A:G,7,FALSE)&gt;=25,VLOOKUP(A677,英雄数据表!A:K,5,0),""))</f>
        <v>"atk":600,"hp":10000,"undpspro":150,"pvpdpspro":100,"pvpundpspro":100,"speed":10</v>
      </c>
      <c r="J677" s="20" t="str">
        <f>IF(I677="","",属性中转表!$I$1&amp;(IF(VLOOKUP(B677,属性中转表!A:G,7,FALSE)=0,0,VLOOKUP(VLOOKUP(B677,属性中转表!A:G,7,FALSE),属性中转表!$K$2:$P$21,4,0)))+IFERROR(VLOOKUP(A677,英雄数据表!A:K,IF(武魂!B677&gt;=50,10,IF(武魂!B677&gt;=25,6)),0),0))</f>
        <v>,"dpspro":150</v>
      </c>
      <c r="K677" s="32" t="str">
        <f t="shared" si="45"/>
        <v>"atk":600,"hp":10000,"undpspro":150,"pvpdpspro":100,"pvpundpspro":100,"speed":10,"dpspro":150</v>
      </c>
      <c r="L677" s="20" t="str">
        <f>IF(B677&gt;=50,VLOOKUP(A677,英雄数据表!A:L,11,FALSE),IF(B677&gt;=25,VLOOKUP(A677,英雄数据表!A:L,7,0),""))</f>
        <v>"1204602004"</v>
      </c>
      <c r="M677" s="20" t="str">
        <f>IFERROR(VLOOKUP(B677,属性中转表!$K$2:$O$21,5,FALSE),"")</f>
        <v/>
      </c>
      <c r="N677" s="20" t="str">
        <f>IF(B677=25,VLOOKUP(A677,英雄数据表!A:L,8,FALSE),IF(B677=50,VLOOKUP(A677,英雄数据表!A:L,12,0),""))</f>
        <v/>
      </c>
    </row>
    <row r="678" spans="1:14" x14ac:dyDescent="0.3">
      <c r="A678" s="20">
        <v>12046</v>
      </c>
      <c r="B678" s="21">
        <f t="shared" si="42"/>
        <v>77</v>
      </c>
      <c r="C678" s="21">
        <v>5</v>
      </c>
      <c r="D678" s="21">
        <f>VLOOKUP(A678,英雄数据表!A:D,4,0)</f>
        <v>1</v>
      </c>
      <c r="E678" s="20" t="str">
        <f>VLOOKUP(A678,英雄数据表!A:C,3,0)</f>
        <v>石冰护肩</v>
      </c>
      <c r="F678" s="20">
        <f t="shared" si="43"/>
        <v>12046</v>
      </c>
      <c r="G678" s="20">
        <f t="shared" si="44"/>
        <v>12046</v>
      </c>
      <c r="H678" s="21" t="str">
        <f>VLOOKUP(B678,属性中转表!A:F,6,FALSE)</f>
        <v>"hp":329400,"atk":9150</v>
      </c>
      <c r="I678" s="20" t="str">
        <f>IF(VLOOKUP(B678,属性中转表!A:G,7,FALSE)=0,"",VLOOKUP(VLOOKUP(B678,属性中转表!A:G,7,FALSE),属性中转表!$K$2:$P$21,6,0))&amp;IF(VLOOKUP(B678,属性中转表!A:G,7,FALSE)&gt;=50,VLOOKUP(A678,英雄数据表!A:K,9,0),IF(VLOOKUP(B678,属性中转表!A:G,7,FALSE)&gt;=25,VLOOKUP(A678,英雄数据表!A:K,5,0),""))</f>
        <v>"atk":600,"hp":10000,"undpspro":150,"pvpdpspro":100,"pvpundpspro":100,"speed":10</v>
      </c>
      <c r="J678" s="20" t="str">
        <f>IF(I678="","",属性中转表!$I$1&amp;(IF(VLOOKUP(B678,属性中转表!A:G,7,FALSE)=0,0,VLOOKUP(VLOOKUP(B678,属性中转表!A:G,7,FALSE),属性中转表!$K$2:$P$21,4,0)))+IFERROR(VLOOKUP(A678,英雄数据表!A:K,IF(武魂!B678&gt;=50,10,IF(武魂!B678&gt;=25,6)),0),0))</f>
        <v>,"dpspro":150</v>
      </c>
      <c r="K678" s="32" t="str">
        <f t="shared" si="45"/>
        <v>"atk":600,"hp":10000,"undpspro":150,"pvpdpspro":100,"pvpundpspro":100,"speed":10,"dpspro":150</v>
      </c>
      <c r="L678" s="20" t="str">
        <f>IF(B678&gt;=50,VLOOKUP(A678,英雄数据表!A:L,11,FALSE),IF(B678&gt;=25,VLOOKUP(A678,英雄数据表!A:L,7,0),""))</f>
        <v>"1204602004"</v>
      </c>
      <c r="M678" s="20" t="str">
        <f>IFERROR(VLOOKUP(B678,属性中转表!$K$2:$O$21,5,FALSE),"")</f>
        <v/>
      </c>
      <c r="N678" s="20" t="str">
        <f>IF(B678=25,VLOOKUP(A678,英雄数据表!A:L,8,FALSE),IF(B678=50,VLOOKUP(A678,英雄数据表!A:L,12,0),""))</f>
        <v/>
      </c>
    </row>
    <row r="679" spans="1:14" x14ac:dyDescent="0.3">
      <c r="A679" s="20">
        <v>12046</v>
      </c>
      <c r="B679" s="21">
        <f t="shared" ref="B679:B742" si="46">IF(A679=A678,B678+1,1)</f>
        <v>78</v>
      </c>
      <c r="C679" s="21">
        <v>5</v>
      </c>
      <c r="D679" s="21">
        <f>VLOOKUP(A679,英雄数据表!A:D,4,0)</f>
        <v>1</v>
      </c>
      <c r="E679" s="20" t="str">
        <f>VLOOKUP(A679,英雄数据表!A:C,3,0)</f>
        <v>石冰护肩</v>
      </c>
      <c r="F679" s="20">
        <f t="shared" ref="F679:F742" si="47">A679</f>
        <v>12046</v>
      </c>
      <c r="G679" s="20">
        <f t="shared" ref="G679:G742" si="48">A679</f>
        <v>12046</v>
      </c>
      <c r="H679" s="21" t="str">
        <f>VLOOKUP(B679,属性中转表!A:F,6,FALSE)</f>
        <v>"hp":334800,"atk":9300</v>
      </c>
      <c r="I679" s="20" t="str">
        <f>IF(VLOOKUP(B679,属性中转表!A:G,7,FALSE)=0,"",VLOOKUP(VLOOKUP(B679,属性中转表!A:G,7,FALSE),属性中转表!$K$2:$P$21,6,0))&amp;IF(VLOOKUP(B679,属性中转表!A:G,7,FALSE)&gt;=50,VLOOKUP(A679,英雄数据表!A:K,9,0),IF(VLOOKUP(B679,属性中转表!A:G,7,FALSE)&gt;=25,VLOOKUP(A679,英雄数据表!A:K,5,0),""))</f>
        <v>"atk":600,"hp":10000,"undpspro":150,"pvpdpspro":100,"pvpundpspro":100,"speed":10</v>
      </c>
      <c r="J679" s="20" t="str">
        <f>IF(I679="","",属性中转表!$I$1&amp;(IF(VLOOKUP(B679,属性中转表!A:G,7,FALSE)=0,0,VLOOKUP(VLOOKUP(B679,属性中转表!A:G,7,FALSE),属性中转表!$K$2:$P$21,4,0)))+IFERROR(VLOOKUP(A679,英雄数据表!A:K,IF(武魂!B679&gt;=50,10,IF(武魂!B679&gt;=25,6)),0),0))</f>
        <v>,"dpspro":150</v>
      </c>
      <c r="K679" s="32" t="str">
        <f t="shared" ref="K679:K742" si="49">I679&amp;J679</f>
        <v>"atk":600,"hp":10000,"undpspro":150,"pvpdpspro":100,"pvpundpspro":100,"speed":10,"dpspro":150</v>
      </c>
      <c r="L679" s="20" t="str">
        <f>IF(B679&gt;=50,VLOOKUP(A679,英雄数据表!A:L,11,FALSE),IF(B679&gt;=25,VLOOKUP(A679,英雄数据表!A:L,7,0),""))</f>
        <v>"1204602004"</v>
      </c>
      <c r="M679" s="20" t="str">
        <f>IFERROR(VLOOKUP(B679,属性中转表!$K$2:$O$21,5,FALSE),"")</f>
        <v/>
      </c>
      <c r="N679" s="20" t="str">
        <f>IF(B679=25,VLOOKUP(A679,英雄数据表!A:L,8,FALSE),IF(B679=50,VLOOKUP(A679,英雄数据表!A:L,12,0),""))</f>
        <v/>
      </c>
    </row>
    <row r="680" spans="1:14" x14ac:dyDescent="0.3">
      <c r="A680" s="20">
        <v>12046</v>
      </c>
      <c r="B680" s="21">
        <f t="shared" si="46"/>
        <v>79</v>
      </c>
      <c r="C680" s="21">
        <v>5</v>
      </c>
      <c r="D680" s="21">
        <f>VLOOKUP(A680,英雄数据表!A:D,4,0)</f>
        <v>1</v>
      </c>
      <c r="E680" s="20" t="str">
        <f>VLOOKUP(A680,英雄数据表!A:C,3,0)</f>
        <v>石冰护肩</v>
      </c>
      <c r="F680" s="20">
        <f t="shared" si="47"/>
        <v>12046</v>
      </c>
      <c r="G680" s="20">
        <f t="shared" si="48"/>
        <v>12046</v>
      </c>
      <c r="H680" s="21" t="str">
        <f>VLOOKUP(B680,属性中转表!A:F,6,FALSE)</f>
        <v>"hp":340200,"atk":9450</v>
      </c>
      <c r="I680" s="20" t="str">
        <f>IF(VLOOKUP(B680,属性中转表!A:G,7,FALSE)=0,"",VLOOKUP(VLOOKUP(B680,属性中转表!A:G,7,FALSE),属性中转表!$K$2:$P$21,6,0))&amp;IF(VLOOKUP(B680,属性中转表!A:G,7,FALSE)&gt;=50,VLOOKUP(A680,英雄数据表!A:K,9,0),IF(VLOOKUP(B680,属性中转表!A:G,7,FALSE)&gt;=25,VLOOKUP(A680,英雄数据表!A:K,5,0),""))</f>
        <v>"atk":600,"hp":10000,"undpspro":150,"pvpdpspro":100,"pvpundpspro":100,"speed":10</v>
      </c>
      <c r="J680" s="20" t="str">
        <f>IF(I680="","",属性中转表!$I$1&amp;(IF(VLOOKUP(B680,属性中转表!A:G,7,FALSE)=0,0,VLOOKUP(VLOOKUP(B680,属性中转表!A:G,7,FALSE),属性中转表!$K$2:$P$21,4,0)))+IFERROR(VLOOKUP(A680,英雄数据表!A:K,IF(武魂!B680&gt;=50,10,IF(武魂!B680&gt;=25,6)),0),0))</f>
        <v>,"dpspro":150</v>
      </c>
      <c r="K680" s="32" t="str">
        <f t="shared" si="49"/>
        <v>"atk":600,"hp":10000,"undpspro":150,"pvpdpspro":100,"pvpundpspro":100,"speed":10,"dpspro":150</v>
      </c>
      <c r="L680" s="20" t="str">
        <f>IF(B680&gt;=50,VLOOKUP(A680,英雄数据表!A:L,11,FALSE),IF(B680&gt;=25,VLOOKUP(A680,英雄数据表!A:L,7,0),""))</f>
        <v>"1204602004"</v>
      </c>
      <c r="M680" s="20" t="str">
        <f>IFERROR(VLOOKUP(B680,属性中转表!$K$2:$O$21,5,FALSE),"")</f>
        <v/>
      </c>
      <c r="N680" s="20" t="str">
        <f>IF(B680=25,VLOOKUP(A680,英雄数据表!A:L,8,FALSE),IF(B680=50,VLOOKUP(A680,英雄数据表!A:L,12,0),""))</f>
        <v/>
      </c>
    </row>
    <row r="681" spans="1:14" x14ac:dyDescent="0.3">
      <c r="A681" s="20">
        <v>12046</v>
      </c>
      <c r="B681" s="21">
        <f t="shared" si="46"/>
        <v>80</v>
      </c>
      <c r="C681" s="21">
        <v>5</v>
      </c>
      <c r="D681" s="21">
        <f>VLOOKUP(A681,英雄数据表!A:D,4,0)</f>
        <v>1</v>
      </c>
      <c r="E681" s="20" t="str">
        <f>VLOOKUP(A681,英雄数据表!A:C,3,0)</f>
        <v>石冰护肩</v>
      </c>
      <c r="F681" s="20">
        <f t="shared" si="47"/>
        <v>12046</v>
      </c>
      <c r="G681" s="20">
        <f t="shared" si="48"/>
        <v>12046</v>
      </c>
      <c r="H681" s="21" t="str">
        <f>VLOOKUP(B681,属性中转表!A:F,6,FALSE)</f>
        <v>"hp":345600,"atk":9600</v>
      </c>
      <c r="I681" s="20" t="str">
        <f>IF(VLOOKUP(B681,属性中转表!A:G,7,FALSE)=0,"",VLOOKUP(VLOOKUP(B681,属性中转表!A:G,7,FALSE),属性中转表!$K$2:$P$21,6,0))&amp;IF(VLOOKUP(B681,属性中转表!A:G,7,FALSE)&gt;=50,VLOOKUP(A681,英雄数据表!A:K,9,0),IF(VLOOKUP(B681,属性中转表!A:G,7,FALSE)&gt;=25,VLOOKUP(A681,英雄数据表!A:K,5,0),""))</f>
        <v>"atk":600,"hp":10000,"undpspro":200,"pvpdpspro":100,"pvpundpspro":100,"speed":10</v>
      </c>
      <c r="J681" s="20" t="str">
        <f>IF(I681="","",属性中转表!$I$1&amp;(IF(VLOOKUP(B681,属性中转表!A:G,7,FALSE)=0,0,VLOOKUP(VLOOKUP(B681,属性中转表!A:G,7,FALSE),属性中转表!$K$2:$P$21,4,0)))+IFERROR(VLOOKUP(A681,英雄数据表!A:K,IF(武魂!B681&gt;=50,10,IF(武魂!B681&gt;=25,6)),0),0))</f>
        <v>,"dpspro":150</v>
      </c>
      <c r="K681" s="32" t="str">
        <f t="shared" si="49"/>
        <v>"atk":600,"hp":10000,"undpspro":200,"pvpdpspro":100,"pvpundpspro":100,"speed":10,"dpspro":150</v>
      </c>
      <c r="L681" s="20" t="str">
        <f>IF(B681&gt;=50,VLOOKUP(A681,英雄数据表!A:L,11,FALSE),IF(B681&gt;=25,VLOOKUP(A681,英雄数据表!A:L,7,0),""))</f>
        <v>"1204602004"</v>
      </c>
      <c r="M681" s="20" t="str">
        <f>IFERROR(VLOOKUP(B681,属性中转表!$K$2:$O$21,5,FALSE),"")</f>
        <v>"undpspro":50</v>
      </c>
      <c r="N681" s="20" t="str">
        <f>IF(B681=25,VLOOKUP(A681,英雄数据表!A:L,8,FALSE),IF(B681=50,VLOOKUP(A681,英雄数据表!A:L,12,0),""))</f>
        <v/>
      </c>
    </row>
    <row r="682" spans="1:14" x14ac:dyDescent="0.3">
      <c r="A682" s="20">
        <v>12046</v>
      </c>
      <c r="B682" s="21">
        <f t="shared" si="46"/>
        <v>81</v>
      </c>
      <c r="C682" s="21">
        <v>5</v>
      </c>
      <c r="D682" s="21">
        <f>VLOOKUP(A682,英雄数据表!A:D,4,0)</f>
        <v>1</v>
      </c>
      <c r="E682" s="20" t="str">
        <f>VLOOKUP(A682,英雄数据表!A:C,3,0)</f>
        <v>石冰护肩</v>
      </c>
      <c r="F682" s="20">
        <f t="shared" si="47"/>
        <v>12046</v>
      </c>
      <c r="G682" s="20">
        <f t="shared" si="48"/>
        <v>12046</v>
      </c>
      <c r="H682" s="21" t="str">
        <f>VLOOKUP(B682,属性中转表!A:F,6,FALSE)</f>
        <v>"hp":351000,"atk":9750</v>
      </c>
      <c r="I682" s="20" t="str">
        <f>IF(VLOOKUP(B682,属性中转表!A:G,7,FALSE)=0,"",VLOOKUP(VLOOKUP(B682,属性中转表!A:G,7,FALSE),属性中转表!$K$2:$P$21,6,0))&amp;IF(VLOOKUP(B682,属性中转表!A:G,7,FALSE)&gt;=50,VLOOKUP(A682,英雄数据表!A:K,9,0),IF(VLOOKUP(B682,属性中转表!A:G,7,FALSE)&gt;=25,VLOOKUP(A682,英雄数据表!A:K,5,0),""))</f>
        <v>"atk":600,"hp":10000,"undpspro":200,"pvpdpspro":100,"pvpundpspro":100,"speed":10</v>
      </c>
      <c r="J682" s="20" t="str">
        <f>IF(I682="","",属性中转表!$I$1&amp;(IF(VLOOKUP(B682,属性中转表!A:G,7,FALSE)=0,0,VLOOKUP(VLOOKUP(B682,属性中转表!A:G,7,FALSE),属性中转表!$K$2:$P$21,4,0)))+IFERROR(VLOOKUP(A682,英雄数据表!A:K,IF(武魂!B682&gt;=50,10,IF(武魂!B682&gt;=25,6)),0),0))</f>
        <v>,"dpspro":150</v>
      </c>
      <c r="K682" s="32" t="str">
        <f t="shared" si="49"/>
        <v>"atk":600,"hp":10000,"undpspro":200,"pvpdpspro":100,"pvpundpspro":100,"speed":10,"dpspro":150</v>
      </c>
      <c r="L682" s="20" t="str">
        <f>IF(B682&gt;=50,VLOOKUP(A682,英雄数据表!A:L,11,FALSE),IF(B682&gt;=25,VLOOKUP(A682,英雄数据表!A:L,7,0),""))</f>
        <v>"1204602004"</v>
      </c>
      <c r="M682" s="20" t="str">
        <f>IFERROR(VLOOKUP(B682,属性中转表!$K$2:$O$21,5,FALSE),"")</f>
        <v/>
      </c>
      <c r="N682" s="20" t="str">
        <f>IF(B682=25,VLOOKUP(A682,英雄数据表!A:L,8,FALSE),IF(B682=50,VLOOKUP(A682,英雄数据表!A:L,12,0),""))</f>
        <v/>
      </c>
    </row>
    <row r="683" spans="1:14" x14ac:dyDescent="0.3">
      <c r="A683" s="20">
        <v>12046</v>
      </c>
      <c r="B683" s="21">
        <f t="shared" si="46"/>
        <v>82</v>
      </c>
      <c r="C683" s="21">
        <v>5</v>
      </c>
      <c r="D683" s="21">
        <f>VLOOKUP(A683,英雄数据表!A:D,4,0)</f>
        <v>1</v>
      </c>
      <c r="E683" s="20" t="str">
        <f>VLOOKUP(A683,英雄数据表!A:C,3,0)</f>
        <v>石冰护肩</v>
      </c>
      <c r="F683" s="20">
        <f t="shared" si="47"/>
        <v>12046</v>
      </c>
      <c r="G683" s="20">
        <f t="shared" si="48"/>
        <v>12046</v>
      </c>
      <c r="H683" s="21" t="str">
        <f>VLOOKUP(B683,属性中转表!A:F,6,FALSE)</f>
        <v>"hp":356400,"atk":9900</v>
      </c>
      <c r="I683" s="20" t="str">
        <f>IF(VLOOKUP(B683,属性中转表!A:G,7,FALSE)=0,"",VLOOKUP(VLOOKUP(B683,属性中转表!A:G,7,FALSE),属性中转表!$K$2:$P$21,6,0))&amp;IF(VLOOKUP(B683,属性中转表!A:G,7,FALSE)&gt;=50,VLOOKUP(A683,英雄数据表!A:K,9,0),IF(VLOOKUP(B683,属性中转表!A:G,7,FALSE)&gt;=25,VLOOKUP(A683,英雄数据表!A:K,5,0),""))</f>
        <v>"atk":600,"hp":10000,"undpspro":200,"pvpdpspro":100,"pvpundpspro":100,"speed":10</v>
      </c>
      <c r="J683" s="20" t="str">
        <f>IF(I683="","",属性中转表!$I$1&amp;(IF(VLOOKUP(B683,属性中转表!A:G,7,FALSE)=0,0,VLOOKUP(VLOOKUP(B683,属性中转表!A:G,7,FALSE),属性中转表!$K$2:$P$21,4,0)))+IFERROR(VLOOKUP(A683,英雄数据表!A:K,IF(武魂!B683&gt;=50,10,IF(武魂!B683&gt;=25,6)),0),0))</f>
        <v>,"dpspro":150</v>
      </c>
      <c r="K683" s="32" t="str">
        <f t="shared" si="49"/>
        <v>"atk":600,"hp":10000,"undpspro":200,"pvpdpspro":100,"pvpundpspro":100,"speed":10,"dpspro":150</v>
      </c>
      <c r="L683" s="20" t="str">
        <f>IF(B683&gt;=50,VLOOKUP(A683,英雄数据表!A:L,11,FALSE),IF(B683&gt;=25,VLOOKUP(A683,英雄数据表!A:L,7,0),""))</f>
        <v>"1204602004"</v>
      </c>
      <c r="M683" s="20" t="str">
        <f>IFERROR(VLOOKUP(B683,属性中转表!$K$2:$O$21,5,FALSE),"")</f>
        <v/>
      </c>
      <c r="N683" s="20" t="str">
        <f>IF(B683=25,VLOOKUP(A683,英雄数据表!A:L,8,FALSE),IF(B683=50,VLOOKUP(A683,英雄数据表!A:L,12,0),""))</f>
        <v/>
      </c>
    </row>
    <row r="684" spans="1:14" x14ac:dyDescent="0.3">
      <c r="A684" s="20">
        <v>12046</v>
      </c>
      <c r="B684" s="21">
        <f t="shared" si="46"/>
        <v>83</v>
      </c>
      <c r="C684" s="21">
        <v>5</v>
      </c>
      <c r="D684" s="21">
        <f>VLOOKUP(A684,英雄数据表!A:D,4,0)</f>
        <v>1</v>
      </c>
      <c r="E684" s="20" t="str">
        <f>VLOOKUP(A684,英雄数据表!A:C,3,0)</f>
        <v>石冰护肩</v>
      </c>
      <c r="F684" s="20">
        <f t="shared" si="47"/>
        <v>12046</v>
      </c>
      <c r="G684" s="20">
        <f t="shared" si="48"/>
        <v>12046</v>
      </c>
      <c r="H684" s="21" t="str">
        <f>VLOOKUP(B684,属性中转表!A:F,6,FALSE)</f>
        <v>"hp":361800,"atk":10050</v>
      </c>
      <c r="I684" s="20" t="str">
        <f>IF(VLOOKUP(B684,属性中转表!A:G,7,FALSE)=0,"",VLOOKUP(VLOOKUP(B684,属性中转表!A:G,7,FALSE),属性中转表!$K$2:$P$21,6,0))&amp;IF(VLOOKUP(B684,属性中转表!A:G,7,FALSE)&gt;=50,VLOOKUP(A684,英雄数据表!A:K,9,0),IF(VLOOKUP(B684,属性中转表!A:G,7,FALSE)&gt;=25,VLOOKUP(A684,英雄数据表!A:K,5,0),""))</f>
        <v>"atk":600,"hp":10000,"undpspro":200,"pvpdpspro":100,"pvpundpspro":100,"speed":10</v>
      </c>
      <c r="J684" s="20" t="str">
        <f>IF(I684="","",属性中转表!$I$1&amp;(IF(VLOOKUP(B684,属性中转表!A:G,7,FALSE)=0,0,VLOOKUP(VLOOKUP(B684,属性中转表!A:G,7,FALSE),属性中转表!$K$2:$P$21,4,0)))+IFERROR(VLOOKUP(A684,英雄数据表!A:K,IF(武魂!B684&gt;=50,10,IF(武魂!B684&gt;=25,6)),0),0))</f>
        <v>,"dpspro":150</v>
      </c>
      <c r="K684" s="32" t="str">
        <f t="shared" si="49"/>
        <v>"atk":600,"hp":10000,"undpspro":200,"pvpdpspro":100,"pvpundpspro":100,"speed":10,"dpspro":150</v>
      </c>
      <c r="L684" s="20" t="str">
        <f>IF(B684&gt;=50,VLOOKUP(A684,英雄数据表!A:L,11,FALSE),IF(B684&gt;=25,VLOOKUP(A684,英雄数据表!A:L,7,0),""))</f>
        <v>"1204602004"</v>
      </c>
      <c r="M684" s="20" t="str">
        <f>IFERROR(VLOOKUP(B684,属性中转表!$K$2:$O$21,5,FALSE),"")</f>
        <v/>
      </c>
      <c r="N684" s="20" t="str">
        <f>IF(B684=25,VLOOKUP(A684,英雄数据表!A:L,8,FALSE),IF(B684=50,VLOOKUP(A684,英雄数据表!A:L,12,0),""))</f>
        <v/>
      </c>
    </row>
    <row r="685" spans="1:14" x14ac:dyDescent="0.3">
      <c r="A685" s="20">
        <v>12046</v>
      </c>
      <c r="B685" s="21">
        <f t="shared" si="46"/>
        <v>84</v>
      </c>
      <c r="C685" s="21">
        <v>5</v>
      </c>
      <c r="D685" s="21">
        <f>VLOOKUP(A685,英雄数据表!A:D,4,0)</f>
        <v>1</v>
      </c>
      <c r="E685" s="20" t="str">
        <f>VLOOKUP(A685,英雄数据表!A:C,3,0)</f>
        <v>石冰护肩</v>
      </c>
      <c r="F685" s="20">
        <f t="shared" si="47"/>
        <v>12046</v>
      </c>
      <c r="G685" s="20">
        <f t="shared" si="48"/>
        <v>12046</v>
      </c>
      <c r="H685" s="21" t="str">
        <f>VLOOKUP(B685,属性中转表!A:F,6,FALSE)</f>
        <v>"hp":367200,"atk":10200</v>
      </c>
      <c r="I685" s="20" t="str">
        <f>IF(VLOOKUP(B685,属性中转表!A:G,7,FALSE)=0,"",VLOOKUP(VLOOKUP(B685,属性中转表!A:G,7,FALSE),属性中转表!$K$2:$P$21,6,0))&amp;IF(VLOOKUP(B685,属性中转表!A:G,7,FALSE)&gt;=50,VLOOKUP(A685,英雄数据表!A:K,9,0),IF(VLOOKUP(B685,属性中转表!A:G,7,FALSE)&gt;=25,VLOOKUP(A685,英雄数据表!A:K,5,0),""))</f>
        <v>"atk":600,"hp":10000,"undpspro":200,"pvpdpspro":100,"pvpundpspro":100,"speed":10</v>
      </c>
      <c r="J685" s="20" t="str">
        <f>IF(I685="","",属性中转表!$I$1&amp;(IF(VLOOKUP(B685,属性中转表!A:G,7,FALSE)=0,0,VLOOKUP(VLOOKUP(B685,属性中转表!A:G,7,FALSE),属性中转表!$K$2:$P$21,4,0)))+IFERROR(VLOOKUP(A685,英雄数据表!A:K,IF(武魂!B685&gt;=50,10,IF(武魂!B685&gt;=25,6)),0),0))</f>
        <v>,"dpspro":150</v>
      </c>
      <c r="K685" s="32" t="str">
        <f t="shared" si="49"/>
        <v>"atk":600,"hp":10000,"undpspro":200,"pvpdpspro":100,"pvpundpspro":100,"speed":10,"dpspro":150</v>
      </c>
      <c r="L685" s="20" t="str">
        <f>IF(B685&gt;=50,VLOOKUP(A685,英雄数据表!A:L,11,FALSE),IF(B685&gt;=25,VLOOKUP(A685,英雄数据表!A:L,7,0),""))</f>
        <v>"1204602004"</v>
      </c>
      <c r="M685" s="20" t="str">
        <f>IFERROR(VLOOKUP(B685,属性中转表!$K$2:$O$21,5,FALSE),"")</f>
        <v/>
      </c>
      <c r="N685" s="20" t="str">
        <f>IF(B685=25,VLOOKUP(A685,英雄数据表!A:L,8,FALSE),IF(B685=50,VLOOKUP(A685,英雄数据表!A:L,12,0),""))</f>
        <v/>
      </c>
    </row>
    <row r="686" spans="1:14" x14ac:dyDescent="0.3">
      <c r="A686" s="20">
        <v>12046</v>
      </c>
      <c r="B686" s="21">
        <f t="shared" si="46"/>
        <v>85</v>
      </c>
      <c r="C686" s="21">
        <v>5</v>
      </c>
      <c r="D686" s="21">
        <f>VLOOKUP(A686,英雄数据表!A:D,4,0)</f>
        <v>1</v>
      </c>
      <c r="E686" s="20" t="str">
        <f>VLOOKUP(A686,英雄数据表!A:C,3,0)</f>
        <v>石冰护肩</v>
      </c>
      <c r="F686" s="20">
        <f t="shared" si="47"/>
        <v>12046</v>
      </c>
      <c r="G686" s="20">
        <f t="shared" si="48"/>
        <v>12046</v>
      </c>
      <c r="H686" s="21" t="str">
        <f>VLOOKUP(B686,属性中转表!A:F,6,FALSE)</f>
        <v>"hp":372600,"atk":10350</v>
      </c>
      <c r="I686" s="20" t="str">
        <f>IF(VLOOKUP(B686,属性中转表!A:G,7,FALSE)=0,"",VLOOKUP(VLOOKUP(B686,属性中转表!A:G,7,FALSE),属性中转表!$K$2:$P$21,6,0))&amp;IF(VLOOKUP(B686,属性中转表!A:G,7,FALSE)&gt;=50,VLOOKUP(A686,英雄数据表!A:K,9,0),IF(VLOOKUP(B686,属性中转表!A:G,7,FALSE)&gt;=25,VLOOKUP(A686,英雄数据表!A:K,5,0),""))</f>
        <v>"atk":600,"hp":10000,"undpspro":200,"pvpdpspro":100,"pvpundpspro":100,"speed":10</v>
      </c>
      <c r="J686" s="20" t="str">
        <f>IF(I686="","",属性中转表!$I$1&amp;(IF(VLOOKUP(B686,属性中转表!A:G,7,FALSE)=0,0,VLOOKUP(VLOOKUP(B686,属性中转表!A:G,7,FALSE),属性中转表!$K$2:$P$21,4,0)))+IFERROR(VLOOKUP(A686,英雄数据表!A:K,IF(武魂!B686&gt;=50,10,IF(武魂!B686&gt;=25,6)),0),0))</f>
        <v>,"dpspro":200</v>
      </c>
      <c r="K686" s="32" t="str">
        <f t="shared" si="49"/>
        <v>"atk":600,"hp":10000,"undpspro":200,"pvpdpspro":100,"pvpundpspro":100,"speed":10,"dpspro":200</v>
      </c>
      <c r="L686" s="20" t="str">
        <f>IF(B686&gt;=50,VLOOKUP(A686,英雄数据表!A:L,11,FALSE),IF(B686&gt;=25,VLOOKUP(A686,英雄数据表!A:L,7,0),""))</f>
        <v>"1204602004"</v>
      </c>
      <c r="M686" s="20" t="str">
        <f>IFERROR(VLOOKUP(B686,属性中转表!$K$2:$O$21,5,FALSE),"")</f>
        <v>"dpspro":50</v>
      </c>
      <c r="N686" s="20" t="str">
        <f>IF(B686=25,VLOOKUP(A686,英雄数据表!A:L,8,FALSE),IF(B686=50,VLOOKUP(A686,英雄数据表!A:L,12,0),""))</f>
        <v/>
      </c>
    </row>
    <row r="687" spans="1:14" x14ac:dyDescent="0.3">
      <c r="A687" s="20">
        <v>12046</v>
      </c>
      <c r="B687" s="21">
        <f t="shared" si="46"/>
        <v>86</v>
      </c>
      <c r="C687" s="21">
        <v>5</v>
      </c>
      <c r="D687" s="21">
        <f>VLOOKUP(A687,英雄数据表!A:D,4,0)</f>
        <v>1</v>
      </c>
      <c r="E687" s="20" t="str">
        <f>VLOOKUP(A687,英雄数据表!A:C,3,0)</f>
        <v>石冰护肩</v>
      </c>
      <c r="F687" s="20">
        <f t="shared" si="47"/>
        <v>12046</v>
      </c>
      <c r="G687" s="20">
        <f t="shared" si="48"/>
        <v>12046</v>
      </c>
      <c r="H687" s="21" t="str">
        <f>VLOOKUP(B687,属性中转表!A:F,6,FALSE)</f>
        <v>"hp":378000,"atk":10500</v>
      </c>
      <c r="I687" s="20" t="str">
        <f>IF(VLOOKUP(B687,属性中转表!A:G,7,FALSE)=0,"",VLOOKUP(VLOOKUP(B687,属性中转表!A:G,7,FALSE),属性中转表!$K$2:$P$21,6,0))&amp;IF(VLOOKUP(B687,属性中转表!A:G,7,FALSE)&gt;=50,VLOOKUP(A687,英雄数据表!A:K,9,0),IF(VLOOKUP(B687,属性中转表!A:G,7,FALSE)&gt;=25,VLOOKUP(A687,英雄数据表!A:K,5,0),""))</f>
        <v>"atk":600,"hp":10000,"undpspro":200,"pvpdpspro":100,"pvpundpspro":100,"speed":10</v>
      </c>
      <c r="J687" s="20" t="str">
        <f>IF(I687="","",属性中转表!$I$1&amp;(IF(VLOOKUP(B687,属性中转表!A:G,7,FALSE)=0,0,VLOOKUP(VLOOKUP(B687,属性中转表!A:G,7,FALSE),属性中转表!$K$2:$P$21,4,0)))+IFERROR(VLOOKUP(A687,英雄数据表!A:K,IF(武魂!B687&gt;=50,10,IF(武魂!B687&gt;=25,6)),0),0))</f>
        <v>,"dpspro":200</v>
      </c>
      <c r="K687" s="32" t="str">
        <f t="shared" si="49"/>
        <v>"atk":600,"hp":10000,"undpspro":200,"pvpdpspro":100,"pvpundpspro":100,"speed":10,"dpspro":200</v>
      </c>
      <c r="L687" s="20" t="str">
        <f>IF(B687&gt;=50,VLOOKUP(A687,英雄数据表!A:L,11,FALSE),IF(B687&gt;=25,VLOOKUP(A687,英雄数据表!A:L,7,0),""))</f>
        <v>"1204602004"</v>
      </c>
      <c r="M687" s="20" t="str">
        <f>IFERROR(VLOOKUP(B687,属性中转表!$K$2:$O$21,5,FALSE),"")</f>
        <v/>
      </c>
      <c r="N687" s="20" t="str">
        <f>IF(B687=25,VLOOKUP(A687,英雄数据表!A:L,8,FALSE),IF(B687=50,VLOOKUP(A687,英雄数据表!A:L,12,0),""))</f>
        <v/>
      </c>
    </row>
    <row r="688" spans="1:14" x14ac:dyDescent="0.3">
      <c r="A688" s="20">
        <v>12046</v>
      </c>
      <c r="B688" s="21">
        <f t="shared" si="46"/>
        <v>87</v>
      </c>
      <c r="C688" s="21">
        <v>5</v>
      </c>
      <c r="D688" s="21">
        <f>VLOOKUP(A688,英雄数据表!A:D,4,0)</f>
        <v>1</v>
      </c>
      <c r="E688" s="20" t="str">
        <f>VLOOKUP(A688,英雄数据表!A:C,3,0)</f>
        <v>石冰护肩</v>
      </c>
      <c r="F688" s="20">
        <f t="shared" si="47"/>
        <v>12046</v>
      </c>
      <c r="G688" s="20">
        <f t="shared" si="48"/>
        <v>12046</v>
      </c>
      <c r="H688" s="21" t="str">
        <f>VLOOKUP(B688,属性中转表!A:F,6,FALSE)</f>
        <v>"hp":383400,"atk":10650</v>
      </c>
      <c r="I688" s="20" t="str">
        <f>IF(VLOOKUP(B688,属性中转表!A:G,7,FALSE)=0,"",VLOOKUP(VLOOKUP(B688,属性中转表!A:G,7,FALSE),属性中转表!$K$2:$P$21,6,0))&amp;IF(VLOOKUP(B688,属性中转表!A:G,7,FALSE)&gt;=50,VLOOKUP(A688,英雄数据表!A:K,9,0),IF(VLOOKUP(B688,属性中转表!A:G,7,FALSE)&gt;=25,VLOOKUP(A688,英雄数据表!A:K,5,0),""))</f>
        <v>"atk":600,"hp":10000,"undpspro":200,"pvpdpspro":100,"pvpundpspro":100,"speed":10</v>
      </c>
      <c r="J688" s="20" t="str">
        <f>IF(I688="","",属性中转表!$I$1&amp;(IF(VLOOKUP(B688,属性中转表!A:G,7,FALSE)=0,0,VLOOKUP(VLOOKUP(B688,属性中转表!A:G,7,FALSE),属性中转表!$K$2:$P$21,4,0)))+IFERROR(VLOOKUP(A688,英雄数据表!A:K,IF(武魂!B688&gt;=50,10,IF(武魂!B688&gt;=25,6)),0),0))</f>
        <v>,"dpspro":200</v>
      </c>
      <c r="K688" s="32" t="str">
        <f t="shared" si="49"/>
        <v>"atk":600,"hp":10000,"undpspro":200,"pvpdpspro":100,"pvpundpspro":100,"speed":10,"dpspro":200</v>
      </c>
      <c r="L688" s="20" t="str">
        <f>IF(B688&gt;=50,VLOOKUP(A688,英雄数据表!A:L,11,FALSE),IF(B688&gt;=25,VLOOKUP(A688,英雄数据表!A:L,7,0),""))</f>
        <v>"1204602004"</v>
      </c>
      <c r="M688" s="20" t="str">
        <f>IFERROR(VLOOKUP(B688,属性中转表!$K$2:$O$21,5,FALSE),"")</f>
        <v/>
      </c>
      <c r="N688" s="20" t="str">
        <f>IF(B688=25,VLOOKUP(A688,英雄数据表!A:L,8,FALSE),IF(B688=50,VLOOKUP(A688,英雄数据表!A:L,12,0),""))</f>
        <v/>
      </c>
    </row>
    <row r="689" spans="1:14" x14ac:dyDescent="0.3">
      <c r="A689" s="20">
        <v>12046</v>
      </c>
      <c r="B689" s="21">
        <f t="shared" si="46"/>
        <v>88</v>
      </c>
      <c r="C689" s="21">
        <v>5</v>
      </c>
      <c r="D689" s="21">
        <f>VLOOKUP(A689,英雄数据表!A:D,4,0)</f>
        <v>1</v>
      </c>
      <c r="E689" s="20" t="str">
        <f>VLOOKUP(A689,英雄数据表!A:C,3,0)</f>
        <v>石冰护肩</v>
      </c>
      <c r="F689" s="20">
        <f t="shared" si="47"/>
        <v>12046</v>
      </c>
      <c r="G689" s="20">
        <f t="shared" si="48"/>
        <v>12046</v>
      </c>
      <c r="H689" s="21" t="str">
        <f>VLOOKUP(B689,属性中转表!A:F,6,FALSE)</f>
        <v>"hp":388800,"atk":10800</v>
      </c>
      <c r="I689" s="20" t="str">
        <f>IF(VLOOKUP(B689,属性中转表!A:G,7,FALSE)=0,"",VLOOKUP(VLOOKUP(B689,属性中转表!A:G,7,FALSE),属性中转表!$K$2:$P$21,6,0))&amp;IF(VLOOKUP(B689,属性中转表!A:G,7,FALSE)&gt;=50,VLOOKUP(A689,英雄数据表!A:K,9,0),IF(VLOOKUP(B689,属性中转表!A:G,7,FALSE)&gt;=25,VLOOKUP(A689,英雄数据表!A:K,5,0),""))</f>
        <v>"atk":600,"hp":10000,"undpspro":200,"pvpdpspro":100,"pvpundpspro":100,"speed":10</v>
      </c>
      <c r="J689" s="20" t="str">
        <f>IF(I689="","",属性中转表!$I$1&amp;(IF(VLOOKUP(B689,属性中转表!A:G,7,FALSE)=0,0,VLOOKUP(VLOOKUP(B689,属性中转表!A:G,7,FALSE),属性中转表!$K$2:$P$21,4,0)))+IFERROR(VLOOKUP(A689,英雄数据表!A:K,IF(武魂!B689&gt;=50,10,IF(武魂!B689&gt;=25,6)),0),0))</f>
        <v>,"dpspro":200</v>
      </c>
      <c r="K689" s="32" t="str">
        <f t="shared" si="49"/>
        <v>"atk":600,"hp":10000,"undpspro":200,"pvpdpspro":100,"pvpundpspro":100,"speed":10,"dpspro":200</v>
      </c>
      <c r="L689" s="20" t="str">
        <f>IF(B689&gt;=50,VLOOKUP(A689,英雄数据表!A:L,11,FALSE),IF(B689&gt;=25,VLOOKUP(A689,英雄数据表!A:L,7,0),""))</f>
        <v>"1204602004"</v>
      </c>
      <c r="M689" s="20" t="str">
        <f>IFERROR(VLOOKUP(B689,属性中转表!$K$2:$O$21,5,FALSE),"")</f>
        <v/>
      </c>
      <c r="N689" s="20" t="str">
        <f>IF(B689=25,VLOOKUP(A689,英雄数据表!A:L,8,FALSE),IF(B689=50,VLOOKUP(A689,英雄数据表!A:L,12,0),""))</f>
        <v/>
      </c>
    </row>
    <row r="690" spans="1:14" x14ac:dyDescent="0.3">
      <c r="A690" s="20">
        <v>12046</v>
      </c>
      <c r="B690" s="21">
        <f t="shared" si="46"/>
        <v>89</v>
      </c>
      <c r="C690" s="21">
        <v>5</v>
      </c>
      <c r="D690" s="21">
        <f>VLOOKUP(A690,英雄数据表!A:D,4,0)</f>
        <v>1</v>
      </c>
      <c r="E690" s="20" t="str">
        <f>VLOOKUP(A690,英雄数据表!A:C,3,0)</f>
        <v>石冰护肩</v>
      </c>
      <c r="F690" s="20">
        <f t="shared" si="47"/>
        <v>12046</v>
      </c>
      <c r="G690" s="20">
        <f t="shared" si="48"/>
        <v>12046</v>
      </c>
      <c r="H690" s="21" t="str">
        <f>VLOOKUP(B690,属性中转表!A:F,6,FALSE)</f>
        <v>"hp":394200,"atk":10950</v>
      </c>
      <c r="I690" s="20" t="str">
        <f>IF(VLOOKUP(B690,属性中转表!A:G,7,FALSE)=0,"",VLOOKUP(VLOOKUP(B690,属性中转表!A:G,7,FALSE),属性中转表!$K$2:$P$21,6,0))&amp;IF(VLOOKUP(B690,属性中转表!A:G,7,FALSE)&gt;=50,VLOOKUP(A690,英雄数据表!A:K,9,0),IF(VLOOKUP(B690,属性中转表!A:G,7,FALSE)&gt;=25,VLOOKUP(A690,英雄数据表!A:K,5,0),""))</f>
        <v>"atk":600,"hp":10000,"undpspro":200,"pvpdpspro":100,"pvpundpspro":100,"speed":10</v>
      </c>
      <c r="J690" s="20" t="str">
        <f>IF(I690="","",属性中转表!$I$1&amp;(IF(VLOOKUP(B690,属性中转表!A:G,7,FALSE)=0,0,VLOOKUP(VLOOKUP(B690,属性中转表!A:G,7,FALSE),属性中转表!$K$2:$P$21,4,0)))+IFERROR(VLOOKUP(A690,英雄数据表!A:K,IF(武魂!B690&gt;=50,10,IF(武魂!B690&gt;=25,6)),0),0))</f>
        <v>,"dpspro":200</v>
      </c>
      <c r="K690" s="32" t="str">
        <f t="shared" si="49"/>
        <v>"atk":600,"hp":10000,"undpspro":200,"pvpdpspro":100,"pvpundpspro":100,"speed":10,"dpspro":200</v>
      </c>
      <c r="L690" s="20" t="str">
        <f>IF(B690&gt;=50,VLOOKUP(A690,英雄数据表!A:L,11,FALSE),IF(B690&gt;=25,VLOOKUP(A690,英雄数据表!A:L,7,0),""))</f>
        <v>"1204602004"</v>
      </c>
      <c r="M690" s="20" t="str">
        <f>IFERROR(VLOOKUP(B690,属性中转表!$K$2:$O$21,5,FALSE),"")</f>
        <v/>
      </c>
      <c r="N690" s="20" t="str">
        <f>IF(B690=25,VLOOKUP(A690,英雄数据表!A:L,8,FALSE),IF(B690=50,VLOOKUP(A690,英雄数据表!A:L,12,0),""))</f>
        <v/>
      </c>
    </row>
    <row r="691" spans="1:14" x14ac:dyDescent="0.3">
      <c r="A691" s="20">
        <v>12046</v>
      </c>
      <c r="B691" s="21">
        <f t="shared" si="46"/>
        <v>90</v>
      </c>
      <c r="C691" s="21">
        <v>5</v>
      </c>
      <c r="D691" s="21">
        <f>VLOOKUP(A691,英雄数据表!A:D,4,0)</f>
        <v>1</v>
      </c>
      <c r="E691" s="20" t="str">
        <f>VLOOKUP(A691,英雄数据表!A:C,3,0)</f>
        <v>石冰护肩</v>
      </c>
      <c r="F691" s="20">
        <f t="shared" si="47"/>
        <v>12046</v>
      </c>
      <c r="G691" s="20">
        <f t="shared" si="48"/>
        <v>12046</v>
      </c>
      <c r="H691" s="21" t="str">
        <f>VLOOKUP(B691,属性中转表!A:F,6,FALSE)</f>
        <v>"hp":399600,"atk":11100</v>
      </c>
      <c r="I691" s="20" t="str">
        <f>IF(VLOOKUP(B691,属性中转表!A:G,7,FALSE)=0,"",VLOOKUP(VLOOKUP(B691,属性中转表!A:G,7,FALSE),属性中转表!$K$2:$P$21,6,0))&amp;IF(VLOOKUP(B691,属性中转表!A:G,7,FALSE)&gt;=50,VLOOKUP(A691,英雄数据表!A:K,9,0),IF(VLOOKUP(B691,属性中转表!A:G,7,FALSE)&gt;=25,VLOOKUP(A691,英雄数据表!A:K,5,0),""))</f>
        <v>"atk":600,"hp":10000,"undpspro":200,"pvpdpspro":150,"pvpundpspro":100,"speed":10</v>
      </c>
      <c r="J691" s="20" t="str">
        <f>IF(I691="","",属性中转表!$I$1&amp;(IF(VLOOKUP(B691,属性中转表!A:G,7,FALSE)=0,0,VLOOKUP(VLOOKUP(B691,属性中转表!A:G,7,FALSE),属性中转表!$K$2:$P$21,4,0)))+IFERROR(VLOOKUP(A691,英雄数据表!A:K,IF(武魂!B691&gt;=50,10,IF(武魂!B691&gt;=25,6)),0),0))</f>
        <v>,"dpspro":200</v>
      </c>
      <c r="K691" s="32" t="str">
        <f t="shared" si="49"/>
        <v>"atk":600,"hp":10000,"undpspro":200,"pvpdpspro":150,"pvpundpspro":100,"speed":10,"dpspro":200</v>
      </c>
      <c r="L691" s="20" t="str">
        <f>IF(B691&gt;=50,VLOOKUP(A691,英雄数据表!A:L,11,FALSE),IF(B691&gt;=25,VLOOKUP(A691,英雄数据表!A:L,7,0),""))</f>
        <v>"1204602004"</v>
      </c>
      <c r="M691" s="20" t="str">
        <f>IFERROR(VLOOKUP(B691,属性中转表!$K$2:$O$21,5,FALSE),"")</f>
        <v>"pvpdpspro":50</v>
      </c>
      <c r="N691" s="20" t="str">
        <f>IF(B691=25,VLOOKUP(A691,英雄数据表!A:L,8,FALSE),IF(B691=50,VLOOKUP(A691,英雄数据表!A:L,12,0),""))</f>
        <v/>
      </c>
    </row>
    <row r="692" spans="1:14" x14ac:dyDescent="0.3">
      <c r="A692" s="20">
        <v>12046</v>
      </c>
      <c r="B692" s="21">
        <f t="shared" si="46"/>
        <v>91</v>
      </c>
      <c r="C692" s="21">
        <v>5</v>
      </c>
      <c r="D692" s="21">
        <f>VLOOKUP(A692,英雄数据表!A:D,4,0)</f>
        <v>1</v>
      </c>
      <c r="E692" s="20" t="str">
        <f>VLOOKUP(A692,英雄数据表!A:C,3,0)</f>
        <v>石冰护肩</v>
      </c>
      <c r="F692" s="20">
        <f t="shared" si="47"/>
        <v>12046</v>
      </c>
      <c r="G692" s="20">
        <f t="shared" si="48"/>
        <v>12046</v>
      </c>
      <c r="H692" s="21" t="str">
        <f>VLOOKUP(B692,属性中转表!A:F,6,FALSE)</f>
        <v>"hp":405000,"atk":11250</v>
      </c>
      <c r="I692" s="20" t="str">
        <f>IF(VLOOKUP(B692,属性中转表!A:G,7,FALSE)=0,"",VLOOKUP(VLOOKUP(B692,属性中转表!A:G,7,FALSE),属性中转表!$K$2:$P$21,6,0))&amp;IF(VLOOKUP(B692,属性中转表!A:G,7,FALSE)&gt;=50,VLOOKUP(A692,英雄数据表!A:K,9,0),IF(VLOOKUP(B692,属性中转表!A:G,7,FALSE)&gt;=25,VLOOKUP(A692,英雄数据表!A:K,5,0),""))</f>
        <v>"atk":600,"hp":10000,"undpspro":200,"pvpdpspro":150,"pvpundpspro":100,"speed":10</v>
      </c>
      <c r="J692" s="20" t="str">
        <f>IF(I692="","",属性中转表!$I$1&amp;(IF(VLOOKUP(B692,属性中转表!A:G,7,FALSE)=0,0,VLOOKUP(VLOOKUP(B692,属性中转表!A:G,7,FALSE),属性中转表!$K$2:$P$21,4,0)))+IFERROR(VLOOKUP(A692,英雄数据表!A:K,IF(武魂!B692&gt;=50,10,IF(武魂!B692&gt;=25,6)),0),0))</f>
        <v>,"dpspro":200</v>
      </c>
      <c r="K692" s="32" t="str">
        <f t="shared" si="49"/>
        <v>"atk":600,"hp":10000,"undpspro":200,"pvpdpspro":150,"pvpundpspro":100,"speed":10,"dpspro":200</v>
      </c>
      <c r="L692" s="20" t="str">
        <f>IF(B692&gt;=50,VLOOKUP(A692,英雄数据表!A:L,11,FALSE),IF(B692&gt;=25,VLOOKUP(A692,英雄数据表!A:L,7,0),""))</f>
        <v>"1204602004"</v>
      </c>
      <c r="M692" s="20" t="str">
        <f>IFERROR(VLOOKUP(B692,属性中转表!$K$2:$O$21,5,FALSE),"")</f>
        <v/>
      </c>
      <c r="N692" s="20" t="str">
        <f>IF(B692=25,VLOOKUP(A692,英雄数据表!A:L,8,FALSE),IF(B692=50,VLOOKUP(A692,英雄数据表!A:L,12,0),""))</f>
        <v/>
      </c>
    </row>
    <row r="693" spans="1:14" x14ac:dyDescent="0.3">
      <c r="A693" s="20">
        <v>12046</v>
      </c>
      <c r="B693" s="21">
        <f t="shared" si="46"/>
        <v>92</v>
      </c>
      <c r="C693" s="21">
        <v>5</v>
      </c>
      <c r="D693" s="21">
        <f>VLOOKUP(A693,英雄数据表!A:D,4,0)</f>
        <v>1</v>
      </c>
      <c r="E693" s="20" t="str">
        <f>VLOOKUP(A693,英雄数据表!A:C,3,0)</f>
        <v>石冰护肩</v>
      </c>
      <c r="F693" s="20">
        <f t="shared" si="47"/>
        <v>12046</v>
      </c>
      <c r="G693" s="20">
        <f t="shared" si="48"/>
        <v>12046</v>
      </c>
      <c r="H693" s="21" t="str">
        <f>VLOOKUP(B693,属性中转表!A:F,6,FALSE)</f>
        <v>"hp":410400,"atk":11400</v>
      </c>
      <c r="I693" s="20" t="str">
        <f>IF(VLOOKUP(B693,属性中转表!A:G,7,FALSE)=0,"",VLOOKUP(VLOOKUP(B693,属性中转表!A:G,7,FALSE),属性中转表!$K$2:$P$21,6,0))&amp;IF(VLOOKUP(B693,属性中转表!A:G,7,FALSE)&gt;=50,VLOOKUP(A693,英雄数据表!A:K,9,0),IF(VLOOKUP(B693,属性中转表!A:G,7,FALSE)&gt;=25,VLOOKUP(A693,英雄数据表!A:K,5,0),""))</f>
        <v>"atk":600,"hp":10000,"undpspro":200,"pvpdpspro":150,"pvpundpspro":100,"speed":10</v>
      </c>
      <c r="J693" s="20" t="str">
        <f>IF(I693="","",属性中转表!$I$1&amp;(IF(VLOOKUP(B693,属性中转表!A:G,7,FALSE)=0,0,VLOOKUP(VLOOKUP(B693,属性中转表!A:G,7,FALSE),属性中转表!$K$2:$P$21,4,0)))+IFERROR(VLOOKUP(A693,英雄数据表!A:K,IF(武魂!B693&gt;=50,10,IF(武魂!B693&gt;=25,6)),0),0))</f>
        <v>,"dpspro":200</v>
      </c>
      <c r="K693" s="32" t="str">
        <f t="shared" si="49"/>
        <v>"atk":600,"hp":10000,"undpspro":200,"pvpdpspro":150,"pvpundpspro":100,"speed":10,"dpspro":200</v>
      </c>
      <c r="L693" s="20" t="str">
        <f>IF(B693&gt;=50,VLOOKUP(A693,英雄数据表!A:L,11,FALSE),IF(B693&gt;=25,VLOOKUP(A693,英雄数据表!A:L,7,0),""))</f>
        <v>"1204602004"</v>
      </c>
      <c r="M693" s="20" t="str">
        <f>IFERROR(VLOOKUP(B693,属性中转表!$K$2:$O$21,5,FALSE),"")</f>
        <v/>
      </c>
      <c r="N693" s="20" t="str">
        <f>IF(B693=25,VLOOKUP(A693,英雄数据表!A:L,8,FALSE),IF(B693=50,VLOOKUP(A693,英雄数据表!A:L,12,0),""))</f>
        <v/>
      </c>
    </row>
    <row r="694" spans="1:14" x14ac:dyDescent="0.3">
      <c r="A694" s="20">
        <v>12046</v>
      </c>
      <c r="B694" s="21">
        <f t="shared" si="46"/>
        <v>93</v>
      </c>
      <c r="C694" s="21">
        <v>5</v>
      </c>
      <c r="D694" s="21">
        <f>VLOOKUP(A694,英雄数据表!A:D,4,0)</f>
        <v>1</v>
      </c>
      <c r="E694" s="20" t="str">
        <f>VLOOKUP(A694,英雄数据表!A:C,3,0)</f>
        <v>石冰护肩</v>
      </c>
      <c r="F694" s="20">
        <f t="shared" si="47"/>
        <v>12046</v>
      </c>
      <c r="G694" s="20">
        <f t="shared" si="48"/>
        <v>12046</v>
      </c>
      <c r="H694" s="21" t="str">
        <f>VLOOKUP(B694,属性中转表!A:F,6,FALSE)</f>
        <v>"hp":415800,"atk":11550</v>
      </c>
      <c r="I694" s="20" t="str">
        <f>IF(VLOOKUP(B694,属性中转表!A:G,7,FALSE)=0,"",VLOOKUP(VLOOKUP(B694,属性中转表!A:G,7,FALSE),属性中转表!$K$2:$P$21,6,0))&amp;IF(VLOOKUP(B694,属性中转表!A:G,7,FALSE)&gt;=50,VLOOKUP(A694,英雄数据表!A:K,9,0),IF(VLOOKUP(B694,属性中转表!A:G,7,FALSE)&gt;=25,VLOOKUP(A694,英雄数据表!A:K,5,0),""))</f>
        <v>"atk":600,"hp":10000,"undpspro":200,"pvpdpspro":150,"pvpundpspro":100,"speed":10</v>
      </c>
      <c r="J694" s="20" t="str">
        <f>IF(I694="","",属性中转表!$I$1&amp;(IF(VLOOKUP(B694,属性中转表!A:G,7,FALSE)=0,0,VLOOKUP(VLOOKUP(B694,属性中转表!A:G,7,FALSE),属性中转表!$K$2:$P$21,4,0)))+IFERROR(VLOOKUP(A694,英雄数据表!A:K,IF(武魂!B694&gt;=50,10,IF(武魂!B694&gt;=25,6)),0),0))</f>
        <v>,"dpspro":200</v>
      </c>
      <c r="K694" s="32" t="str">
        <f t="shared" si="49"/>
        <v>"atk":600,"hp":10000,"undpspro":200,"pvpdpspro":150,"pvpundpspro":100,"speed":10,"dpspro":200</v>
      </c>
      <c r="L694" s="20" t="str">
        <f>IF(B694&gt;=50,VLOOKUP(A694,英雄数据表!A:L,11,FALSE),IF(B694&gt;=25,VLOOKUP(A694,英雄数据表!A:L,7,0),""))</f>
        <v>"1204602004"</v>
      </c>
      <c r="M694" s="20" t="str">
        <f>IFERROR(VLOOKUP(B694,属性中转表!$K$2:$O$21,5,FALSE),"")</f>
        <v/>
      </c>
      <c r="N694" s="20" t="str">
        <f>IF(B694=25,VLOOKUP(A694,英雄数据表!A:L,8,FALSE),IF(B694=50,VLOOKUP(A694,英雄数据表!A:L,12,0),""))</f>
        <v/>
      </c>
    </row>
    <row r="695" spans="1:14" x14ac:dyDescent="0.3">
      <c r="A695" s="20">
        <v>12046</v>
      </c>
      <c r="B695" s="21">
        <f t="shared" si="46"/>
        <v>94</v>
      </c>
      <c r="C695" s="21">
        <v>5</v>
      </c>
      <c r="D695" s="21">
        <f>VLOOKUP(A695,英雄数据表!A:D,4,0)</f>
        <v>1</v>
      </c>
      <c r="E695" s="20" t="str">
        <f>VLOOKUP(A695,英雄数据表!A:C,3,0)</f>
        <v>石冰护肩</v>
      </c>
      <c r="F695" s="20">
        <f t="shared" si="47"/>
        <v>12046</v>
      </c>
      <c r="G695" s="20">
        <f t="shared" si="48"/>
        <v>12046</v>
      </c>
      <c r="H695" s="21" t="str">
        <f>VLOOKUP(B695,属性中转表!A:F,6,FALSE)</f>
        <v>"hp":421200,"atk":11700</v>
      </c>
      <c r="I695" s="20" t="str">
        <f>IF(VLOOKUP(B695,属性中转表!A:G,7,FALSE)=0,"",VLOOKUP(VLOOKUP(B695,属性中转表!A:G,7,FALSE),属性中转表!$K$2:$P$21,6,0))&amp;IF(VLOOKUP(B695,属性中转表!A:G,7,FALSE)&gt;=50,VLOOKUP(A695,英雄数据表!A:K,9,0),IF(VLOOKUP(B695,属性中转表!A:G,7,FALSE)&gt;=25,VLOOKUP(A695,英雄数据表!A:K,5,0),""))</f>
        <v>"atk":600,"hp":10000,"undpspro":200,"pvpdpspro":150,"pvpundpspro":100,"speed":10</v>
      </c>
      <c r="J695" s="20" t="str">
        <f>IF(I695="","",属性中转表!$I$1&amp;(IF(VLOOKUP(B695,属性中转表!A:G,7,FALSE)=0,0,VLOOKUP(VLOOKUP(B695,属性中转表!A:G,7,FALSE),属性中转表!$K$2:$P$21,4,0)))+IFERROR(VLOOKUP(A695,英雄数据表!A:K,IF(武魂!B695&gt;=50,10,IF(武魂!B695&gt;=25,6)),0),0))</f>
        <v>,"dpspro":200</v>
      </c>
      <c r="K695" s="32" t="str">
        <f t="shared" si="49"/>
        <v>"atk":600,"hp":10000,"undpspro":200,"pvpdpspro":150,"pvpundpspro":100,"speed":10,"dpspro":200</v>
      </c>
      <c r="L695" s="20" t="str">
        <f>IF(B695&gt;=50,VLOOKUP(A695,英雄数据表!A:L,11,FALSE),IF(B695&gt;=25,VLOOKUP(A695,英雄数据表!A:L,7,0),""))</f>
        <v>"1204602004"</v>
      </c>
      <c r="M695" s="20" t="str">
        <f>IFERROR(VLOOKUP(B695,属性中转表!$K$2:$O$21,5,FALSE),"")</f>
        <v/>
      </c>
      <c r="N695" s="20" t="str">
        <f>IF(B695=25,VLOOKUP(A695,英雄数据表!A:L,8,FALSE),IF(B695=50,VLOOKUP(A695,英雄数据表!A:L,12,0),""))</f>
        <v/>
      </c>
    </row>
    <row r="696" spans="1:14" x14ac:dyDescent="0.3">
      <c r="A696" s="20">
        <v>12046</v>
      </c>
      <c r="B696" s="21">
        <f t="shared" si="46"/>
        <v>95</v>
      </c>
      <c r="C696" s="21">
        <v>5</v>
      </c>
      <c r="D696" s="21">
        <f>VLOOKUP(A696,英雄数据表!A:D,4,0)</f>
        <v>1</v>
      </c>
      <c r="E696" s="20" t="str">
        <f>VLOOKUP(A696,英雄数据表!A:C,3,0)</f>
        <v>石冰护肩</v>
      </c>
      <c r="F696" s="20">
        <f t="shared" si="47"/>
        <v>12046</v>
      </c>
      <c r="G696" s="20">
        <f t="shared" si="48"/>
        <v>12046</v>
      </c>
      <c r="H696" s="21" t="str">
        <f>VLOOKUP(B696,属性中转表!A:F,6,FALSE)</f>
        <v>"hp":426600,"atk":11850</v>
      </c>
      <c r="I696" s="20" t="str">
        <f>IF(VLOOKUP(B696,属性中转表!A:G,7,FALSE)=0,"",VLOOKUP(VLOOKUP(B696,属性中转表!A:G,7,FALSE),属性中转表!$K$2:$P$21,6,0))&amp;IF(VLOOKUP(B696,属性中转表!A:G,7,FALSE)&gt;=50,VLOOKUP(A696,英雄数据表!A:K,9,0),IF(VLOOKUP(B696,属性中转表!A:G,7,FALSE)&gt;=25,VLOOKUP(A696,英雄数据表!A:K,5,0),""))</f>
        <v>"atk":600,"hp":10000,"undpspro":200,"pvpdpspro":150,"pvpundpspro":150,"speed":10</v>
      </c>
      <c r="J696" s="20" t="str">
        <f>IF(I696="","",属性中转表!$I$1&amp;(IF(VLOOKUP(B696,属性中转表!A:G,7,FALSE)=0,0,VLOOKUP(VLOOKUP(B696,属性中转表!A:G,7,FALSE),属性中转表!$K$2:$P$21,4,0)))+IFERROR(VLOOKUP(A696,英雄数据表!A:K,IF(武魂!B696&gt;=50,10,IF(武魂!B696&gt;=25,6)),0),0))</f>
        <v>,"dpspro":200</v>
      </c>
      <c r="K696" s="32" t="str">
        <f t="shared" si="49"/>
        <v>"atk":600,"hp":10000,"undpspro":200,"pvpdpspro":150,"pvpundpspro":150,"speed":10,"dpspro":200</v>
      </c>
      <c r="L696" s="20" t="str">
        <f>IF(B696&gt;=50,VLOOKUP(A696,英雄数据表!A:L,11,FALSE),IF(B696&gt;=25,VLOOKUP(A696,英雄数据表!A:L,7,0),""))</f>
        <v>"1204602004"</v>
      </c>
      <c r="M696" s="20" t="str">
        <f>IFERROR(VLOOKUP(B696,属性中转表!$K$2:$O$21,5,FALSE),"")</f>
        <v>"pvpundpspro":50</v>
      </c>
      <c r="N696" s="20" t="str">
        <f>IF(B696=25,VLOOKUP(A696,英雄数据表!A:L,8,FALSE),IF(B696=50,VLOOKUP(A696,英雄数据表!A:L,12,0),""))</f>
        <v/>
      </c>
    </row>
    <row r="697" spans="1:14" x14ac:dyDescent="0.3">
      <c r="A697" s="20">
        <v>12046</v>
      </c>
      <c r="B697" s="21">
        <f t="shared" si="46"/>
        <v>96</v>
      </c>
      <c r="C697" s="21">
        <v>5</v>
      </c>
      <c r="D697" s="21">
        <f>VLOOKUP(A697,英雄数据表!A:D,4,0)</f>
        <v>1</v>
      </c>
      <c r="E697" s="20" t="str">
        <f>VLOOKUP(A697,英雄数据表!A:C,3,0)</f>
        <v>石冰护肩</v>
      </c>
      <c r="F697" s="20">
        <f t="shared" si="47"/>
        <v>12046</v>
      </c>
      <c r="G697" s="20">
        <f t="shared" si="48"/>
        <v>12046</v>
      </c>
      <c r="H697" s="21" t="str">
        <f>VLOOKUP(B697,属性中转表!A:F,6,FALSE)</f>
        <v>"hp":432000,"atk":12000</v>
      </c>
      <c r="I697" s="20" t="str">
        <f>IF(VLOOKUP(B697,属性中转表!A:G,7,FALSE)=0,"",VLOOKUP(VLOOKUP(B697,属性中转表!A:G,7,FALSE),属性中转表!$K$2:$P$21,6,0))&amp;IF(VLOOKUP(B697,属性中转表!A:G,7,FALSE)&gt;=50,VLOOKUP(A697,英雄数据表!A:K,9,0),IF(VLOOKUP(B697,属性中转表!A:G,7,FALSE)&gt;=25,VLOOKUP(A697,英雄数据表!A:K,5,0),""))</f>
        <v>"atk":600,"hp":10000,"undpspro":200,"pvpdpspro":150,"pvpundpspro":150,"speed":10</v>
      </c>
      <c r="J697" s="20" t="str">
        <f>IF(I697="","",属性中转表!$I$1&amp;(IF(VLOOKUP(B697,属性中转表!A:G,7,FALSE)=0,0,VLOOKUP(VLOOKUP(B697,属性中转表!A:G,7,FALSE),属性中转表!$K$2:$P$21,4,0)))+IFERROR(VLOOKUP(A697,英雄数据表!A:K,IF(武魂!B697&gt;=50,10,IF(武魂!B697&gt;=25,6)),0),0))</f>
        <v>,"dpspro":200</v>
      </c>
      <c r="K697" s="32" t="str">
        <f t="shared" si="49"/>
        <v>"atk":600,"hp":10000,"undpspro":200,"pvpdpspro":150,"pvpundpspro":150,"speed":10,"dpspro":200</v>
      </c>
      <c r="L697" s="20" t="str">
        <f>IF(B697&gt;=50,VLOOKUP(A697,英雄数据表!A:L,11,FALSE),IF(B697&gt;=25,VLOOKUP(A697,英雄数据表!A:L,7,0),""))</f>
        <v>"1204602004"</v>
      </c>
      <c r="M697" s="20" t="str">
        <f>IFERROR(VLOOKUP(B697,属性中转表!$K$2:$O$21,5,FALSE),"")</f>
        <v/>
      </c>
      <c r="N697" s="20" t="str">
        <f>IF(B697=25,VLOOKUP(A697,英雄数据表!A:L,8,FALSE),IF(B697=50,VLOOKUP(A697,英雄数据表!A:L,12,0),""))</f>
        <v/>
      </c>
    </row>
    <row r="698" spans="1:14" x14ac:dyDescent="0.3">
      <c r="A698" s="20">
        <v>12046</v>
      </c>
      <c r="B698" s="21">
        <f t="shared" si="46"/>
        <v>97</v>
      </c>
      <c r="C698" s="21">
        <v>5</v>
      </c>
      <c r="D698" s="21">
        <f>VLOOKUP(A698,英雄数据表!A:D,4,0)</f>
        <v>1</v>
      </c>
      <c r="E698" s="20" t="str">
        <f>VLOOKUP(A698,英雄数据表!A:C,3,0)</f>
        <v>石冰护肩</v>
      </c>
      <c r="F698" s="20">
        <f t="shared" si="47"/>
        <v>12046</v>
      </c>
      <c r="G698" s="20">
        <f t="shared" si="48"/>
        <v>12046</v>
      </c>
      <c r="H698" s="21" t="str">
        <f>VLOOKUP(B698,属性中转表!A:F,6,FALSE)</f>
        <v>"hp":437400,"atk":12150</v>
      </c>
      <c r="I698" s="20" t="str">
        <f>IF(VLOOKUP(B698,属性中转表!A:G,7,FALSE)=0,"",VLOOKUP(VLOOKUP(B698,属性中转表!A:G,7,FALSE),属性中转表!$K$2:$P$21,6,0))&amp;IF(VLOOKUP(B698,属性中转表!A:G,7,FALSE)&gt;=50,VLOOKUP(A698,英雄数据表!A:K,9,0),IF(VLOOKUP(B698,属性中转表!A:G,7,FALSE)&gt;=25,VLOOKUP(A698,英雄数据表!A:K,5,0),""))</f>
        <v>"atk":600,"hp":10000,"undpspro":200,"pvpdpspro":150,"pvpundpspro":150,"speed":10</v>
      </c>
      <c r="J698" s="20" t="str">
        <f>IF(I698="","",属性中转表!$I$1&amp;(IF(VLOOKUP(B698,属性中转表!A:G,7,FALSE)=0,0,VLOOKUP(VLOOKUP(B698,属性中转表!A:G,7,FALSE),属性中转表!$K$2:$P$21,4,0)))+IFERROR(VLOOKUP(A698,英雄数据表!A:K,IF(武魂!B698&gt;=50,10,IF(武魂!B698&gt;=25,6)),0),0))</f>
        <v>,"dpspro":200</v>
      </c>
      <c r="K698" s="32" t="str">
        <f t="shared" si="49"/>
        <v>"atk":600,"hp":10000,"undpspro":200,"pvpdpspro":150,"pvpundpspro":150,"speed":10,"dpspro":200</v>
      </c>
      <c r="L698" s="20" t="str">
        <f>IF(B698&gt;=50,VLOOKUP(A698,英雄数据表!A:L,11,FALSE),IF(B698&gt;=25,VLOOKUP(A698,英雄数据表!A:L,7,0),""))</f>
        <v>"1204602004"</v>
      </c>
      <c r="M698" s="20" t="str">
        <f>IFERROR(VLOOKUP(B698,属性中转表!$K$2:$O$21,5,FALSE),"")</f>
        <v/>
      </c>
      <c r="N698" s="20" t="str">
        <f>IF(B698=25,VLOOKUP(A698,英雄数据表!A:L,8,FALSE),IF(B698=50,VLOOKUP(A698,英雄数据表!A:L,12,0),""))</f>
        <v/>
      </c>
    </row>
    <row r="699" spans="1:14" x14ac:dyDescent="0.3">
      <c r="A699" s="20">
        <v>12046</v>
      </c>
      <c r="B699" s="21">
        <f t="shared" si="46"/>
        <v>98</v>
      </c>
      <c r="C699" s="21">
        <v>5</v>
      </c>
      <c r="D699" s="21">
        <f>VLOOKUP(A699,英雄数据表!A:D,4,0)</f>
        <v>1</v>
      </c>
      <c r="E699" s="20" t="str">
        <f>VLOOKUP(A699,英雄数据表!A:C,3,0)</f>
        <v>石冰护肩</v>
      </c>
      <c r="F699" s="20">
        <f t="shared" si="47"/>
        <v>12046</v>
      </c>
      <c r="G699" s="20">
        <f t="shared" si="48"/>
        <v>12046</v>
      </c>
      <c r="H699" s="21" t="str">
        <f>VLOOKUP(B699,属性中转表!A:F,6,FALSE)</f>
        <v>"hp":442800,"atk":12300</v>
      </c>
      <c r="I699" s="20" t="str">
        <f>IF(VLOOKUP(B699,属性中转表!A:G,7,FALSE)=0,"",VLOOKUP(VLOOKUP(B699,属性中转表!A:G,7,FALSE),属性中转表!$K$2:$P$21,6,0))&amp;IF(VLOOKUP(B699,属性中转表!A:G,7,FALSE)&gt;=50,VLOOKUP(A699,英雄数据表!A:K,9,0),IF(VLOOKUP(B699,属性中转表!A:G,7,FALSE)&gt;=25,VLOOKUP(A699,英雄数据表!A:K,5,0),""))</f>
        <v>"atk":600,"hp":10000,"undpspro":200,"pvpdpspro":150,"pvpundpspro":150,"speed":10</v>
      </c>
      <c r="J699" s="20" t="str">
        <f>IF(I699="","",属性中转表!$I$1&amp;(IF(VLOOKUP(B699,属性中转表!A:G,7,FALSE)=0,0,VLOOKUP(VLOOKUP(B699,属性中转表!A:G,7,FALSE),属性中转表!$K$2:$P$21,4,0)))+IFERROR(VLOOKUP(A699,英雄数据表!A:K,IF(武魂!B699&gt;=50,10,IF(武魂!B699&gt;=25,6)),0),0))</f>
        <v>,"dpspro":200</v>
      </c>
      <c r="K699" s="32" t="str">
        <f t="shared" si="49"/>
        <v>"atk":600,"hp":10000,"undpspro":200,"pvpdpspro":150,"pvpundpspro":150,"speed":10,"dpspro":200</v>
      </c>
      <c r="L699" s="20" t="str">
        <f>IF(B699&gt;=50,VLOOKUP(A699,英雄数据表!A:L,11,FALSE),IF(B699&gt;=25,VLOOKUP(A699,英雄数据表!A:L,7,0),""))</f>
        <v>"1204602004"</v>
      </c>
      <c r="M699" s="20" t="str">
        <f>IFERROR(VLOOKUP(B699,属性中转表!$K$2:$O$21,5,FALSE),"")</f>
        <v/>
      </c>
      <c r="N699" s="20" t="str">
        <f>IF(B699=25,VLOOKUP(A699,英雄数据表!A:L,8,FALSE),IF(B699=50,VLOOKUP(A699,英雄数据表!A:L,12,0),""))</f>
        <v/>
      </c>
    </row>
    <row r="700" spans="1:14" x14ac:dyDescent="0.3">
      <c r="A700" s="20">
        <v>12046</v>
      </c>
      <c r="B700" s="21">
        <f t="shared" si="46"/>
        <v>99</v>
      </c>
      <c r="C700" s="21">
        <v>5</v>
      </c>
      <c r="D700" s="21">
        <f>VLOOKUP(A700,英雄数据表!A:D,4,0)</f>
        <v>1</v>
      </c>
      <c r="E700" s="20" t="str">
        <f>VLOOKUP(A700,英雄数据表!A:C,3,0)</f>
        <v>石冰护肩</v>
      </c>
      <c r="F700" s="20">
        <f t="shared" si="47"/>
        <v>12046</v>
      </c>
      <c r="G700" s="20">
        <f t="shared" si="48"/>
        <v>12046</v>
      </c>
      <c r="H700" s="21" t="str">
        <f>VLOOKUP(B700,属性中转表!A:F,6,FALSE)</f>
        <v>"hp":448200,"atk":12450</v>
      </c>
      <c r="I700" s="20" t="str">
        <f>IF(VLOOKUP(B700,属性中转表!A:G,7,FALSE)=0,"",VLOOKUP(VLOOKUP(B700,属性中转表!A:G,7,FALSE),属性中转表!$K$2:$P$21,6,0))&amp;IF(VLOOKUP(B700,属性中转表!A:G,7,FALSE)&gt;=50,VLOOKUP(A700,英雄数据表!A:K,9,0),IF(VLOOKUP(B700,属性中转表!A:G,7,FALSE)&gt;=25,VLOOKUP(A700,英雄数据表!A:K,5,0),""))</f>
        <v>"atk":600,"hp":10000,"undpspro":200,"pvpdpspro":150,"pvpundpspro":150,"speed":10</v>
      </c>
      <c r="J700" s="20" t="str">
        <f>IF(I700="","",属性中转表!$I$1&amp;(IF(VLOOKUP(B700,属性中转表!A:G,7,FALSE)=0,0,VLOOKUP(VLOOKUP(B700,属性中转表!A:G,7,FALSE),属性中转表!$K$2:$P$21,4,0)))+IFERROR(VLOOKUP(A700,英雄数据表!A:K,IF(武魂!B700&gt;=50,10,IF(武魂!B700&gt;=25,6)),0),0))</f>
        <v>,"dpspro":200</v>
      </c>
      <c r="K700" s="32" t="str">
        <f t="shared" si="49"/>
        <v>"atk":600,"hp":10000,"undpspro":200,"pvpdpspro":150,"pvpundpspro":150,"speed":10,"dpspro":200</v>
      </c>
      <c r="L700" s="20" t="str">
        <f>IF(B700&gt;=50,VLOOKUP(A700,英雄数据表!A:L,11,FALSE),IF(B700&gt;=25,VLOOKUP(A700,英雄数据表!A:L,7,0),""))</f>
        <v>"1204602004"</v>
      </c>
      <c r="M700" s="20" t="str">
        <f>IFERROR(VLOOKUP(B700,属性中转表!$K$2:$O$21,5,FALSE),"")</f>
        <v/>
      </c>
      <c r="N700" s="20" t="str">
        <f>IF(B700=25,VLOOKUP(A700,英雄数据表!A:L,8,FALSE),IF(B700=50,VLOOKUP(A700,英雄数据表!A:L,12,0),""))</f>
        <v/>
      </c>
    </row>
    <row r="701" spans="1:14" x14ac:dyDescent="0.3">
      <c r="A701" s="20">
        <v>12046</v>
      </c>
      <c r="B701" s="21">
        <f t="shared" si="46"/>
        <v>100</v>
      </c>
      <c r="C701" s="21">
        <v>5</v>
      </c>
      <c r="D701" s="21">
        <f>VLOOKUP(A701,英雄数据表!A:D,4,0)</f>
        <v>1</v>
      </c>
      <c r="E701" s="20" t="str">
        <f>VLOOKUP(A701,英雄数据表!A:C,3,0)</f>
        <v>石冰护肩</v>
      </c>
      <c r="F701" s="20">
        <f t="shared" si="47"/>
        <v>12046</v>
      </c>
      <c r="G701" s="20">
        <f t="shared" si="48"/>
        <v>12046</v>
      </c>
      <c r="H701" s="21" t="str">
        <f>VLOOKUP(B701,属性中转表!A:F,6,FALSE)</f>
        <v>"hp":453600,"atk":12600</v>
      </c>
      <c r="I701" s="20" t="str">
        <f>IF(VLOOKUP(B701,属性中转表!A:G,7,FALSE)=0,"",VLOOKUP(VLOOKUP(B701,属性中转表!A:G,7,FALSE),属性中转表!$K$2:$P$21,6,0))&amp;IF(VLOOKUP(B701,属性中转表!A:G,7,FALSE)&gt;=50,VLOOKUP(A701,英雄数据表!A:K,9,0),IF(VLOOKUP(B701,属性中转表!A:G,7,FALSE)&gt;=25,VLOOKUP(A701,英雄数据表!A:K,5,0),""))</f>
        <v>"atk":900,"hp":15000,"undpspro":200,"pvpdpspro":150,"pvpundpspro":150,"speed":20</v>
      </c>
      <c r="J701" s="20" t="str">
        <f>IF(I701="","",属性中转表!$I$1&amp;(IF(VLOOKUP(B701,属性中转表!A:G,7,FALSE)=0,0,VLOOKUP(VLOOKUP(B701,属性中转表!A:G,7,FALSE),属性中转表!$K$2:$P$21,4,0)))+IFERROR(VLOOKUP(A701,英雄数据表!A:K,IF(武魂!B701&gt;=50,10,IF(武魂!B701&gt;=25,6)),0),0))</f>
        <v>,"dpspro":200</v>
      </c>
      <c r="K701" s="32" t="str">
        <f t="shared" si="49"/>
        <v>"atk":900,"hp":15000,"undpspro":200,"pvpdpspro":150,"pvpundpspro":150,"speed":20,"dpspro":200</v>
      </c>
      <c r="L701" s="20" t="str">
        <f>IF(B701&gt;=50,VLOOKUP(A701,英雄数据表!A:L,11,FALSE),IF(B701&gt;=25,VLOOKUP(A701,英雄数据表!A:L,7,0),""))</f>
        <v>"1204602004"</v>
      </c>
      <c r="M701" s="20" t="str">
        <f>IFERROR(VLOOKUP(B701,属性中转表!$K$2:$O$21,5,FALSE),"")</f>
        <v>"speed":10,"atk":300,"hp":5000</v>
      </c>
      <c r="N701" s="20" t="str">
        <f>IF(B701=25,VLOOKUP(A701,英雄数据表!A:L,8,FALSE),IF(B701=50,VLOOKUP(A701,英雄数据表!A:L,12,0),""))</f>
        <v/>
      </c>
    </row>
    <row r="702" spans="1:14" x14ac:dyDescent="0.3">
      <c r="A702" s="20">
        <v>13036</v>
      </c>
      <c r="B702" s="21">
        <f t="shared" si="46"/>
        <v>1</v>
      </c>
      <c r="C702" s="21">
        <v>5</v>
      </c>
      <c r="D702" s="21">
        <f>VLOOKUP(A702,英雄数据表!A:D,4,0)</f>
        <v>1</v>
      </c>
      <c r="E702" s="20" t="str">
        <f>VLOOKUP(A702,英雄数据表!A:C,3,0)</f>
        <v>凋零魔杖</v>
      </c>
      <c r="F702" s="20">
        <f t="shared" si="47"/>
        <v>13036</v>
      </c>
      <c r="G702" s="20">
        <f t="shared" si="48"/>
        <v>13036</v>
      </c>
      <c r="H702" s="21" t="str">
        <f>VLOOKUP(B702,属性中转表!A:F,6,FALSE)</f>
        <v>"hp":5400,"atk":150</v>
      </c>
      <c r="I702" s="20" t="str">
        <f>IF(VLOOKUP(B702,属性中转表!A:G,7,FALSE)=0,"",VLOOKUP(VLOOKUP(B702,属性中转表!A:G,7,FALSE),属性中转表!$K$2:$P$21,6,0))&amp;IF(VLOOKUP(B702,属性中转表!A:G,7,FALSE)&gt;=50,VLOOKUP(A702,英雄数据表!A:K,9,0),IF(VLOOKUP(B702,属性中转表!A:G,7,FALSE)&gt;=25,VLOOKUP(A702,英雄数据表!A:K,5,0),""))</f>
        <v/>
      </c>
      <c r="J702" s="20" t="str">
        <f>IF(I702="","",属性中转表!$I$1&amp;(IF(VLOOKUP(B702,属性中转表!A:G,7,FALSE)=0,0,VLOOKUP(VLOOKUP(B702,属性中转表!A:G,7,FALSE),属性中转表!$K$2:$P$21,4,0)))+IFERROR(VLOOKUP(A702,英雄数据表!A:K,IF(武魂!B702&gt;=50,10,IF(武魂!B702&gt;=25,6)),0),0))</f>
        <v/>
      </c>
      <c r="K702" s="32" t="str">
        <f t="shared" si="49"/>
        <v/>
      </c>
      <c r="L702" s="20" t="str">
        <f>IF(B702&gt;=50,VLOOKUP(A702,英雄数据表!A:L,11,FALSE),IF(B702&gt;=25,VLOOKUP(A702,英雄数据表!A:L,7,0),""))</f>
        <v/>
      </c>
      <c r="M702" s="20" t="str">
        <f>IFERROR(VLOOKUP(B702,属性中转表!$K$2:$O$21,5,FALSE),"")</f>
        <v/>
      </c>
      <c r="N702" s="20" t="str">
        <f>IF(B702=25,VLOOKUP(A702,英雄数据表!A:L,8,FALSE),IF(B702=50,VLOOKUP(A702,英雄数据表!A:L,12,0),""))</f>
        <v/>
      </c>
    </row>
    <row r="703" spans="1:14" x14ac:dyDescent="0.3">
      <c r="A703" s="20">
        <v>13036</v>
      </c>
      <c r="B703" s="21">
        <f t="shared" si="46"/>
        <v>2</v>
      </c>
      <c r="C703" s="21">
        <v>5</v>
      </c>
      <c r="D703" s="21">
        <f>VLOOKUP(A703,英雄数据表!A:D,4,0)</f>
        <v>1</v>
      </c>
      <c r="E703" s="20" t="str">
        <f>VLOOKUP(A703,英雄数据表!A:C,3,0)</f>
        <v>凋零魔杖</v>
      </c>
      <c r="F703" s="20">
        <f t="shared" si="47"/>
        <v>13036</v>
      </c>
      <c r="G703" s="20">
        <f t="shared" si="48"/>
        <v>13036</v>
      </c>
      <c r="H703" s="21" t="str">
        <f>VLOOKUP(B703,属性中转表!A:F,6,FALSE)</f>
        <v>"hp":7200,"atk":200</v>
      </c>
      <c r="I703" s="20" t="str">
        <f>IF(VLOOKUP(B703,属性中转表!A:G,7,FALSE)=0,"",VLOOKUP(VLOOKUP(B703,属性中转表!A:G,7,FALSE),属性中转表!$K$2:$P$21,6,0))&amp;IF(VLOOKUP(B703,属性中转表!A:G,7,FALSE)&gt;=50,VLOOKUP(A703,英雄数据表!A:K,9,0),IF(VLOOKUP(B703,属性中转表!A:G,7,FALSE)&gt;=25,VLOOKUP(A703,英雄数据表!A:K,5,0),""))</f>
        <v/>
      </c>
      <c r="J703" s="20" t="str">
        <f>IF(I703="","",属性中转表!$I$1&amp;(IF(VLOOKUP(B703,属性中转表!A:G,7,FALSE)=0,0,VLOOKUP(VLOOKUP(B703,属性中转表!A:G,7,FALSE),属性中转表!$K$2:$P$21,4,0)))+IFERROR(VLOOKUP(A703,英雄数据表!A:K,IF(武魂!B703&gt;=50,10,IF(武魂!B703&gt;=25,6)),0),0))</f>
        <v/>
      </c>
      <c r="K703" s="32" t="str">
        <f t="shared" si="49"/>
        <v/>
      </c>
      <c r="L703" s="20" t="str">
        <f>IF(B703&gt;=50,VLOOKUP(A703,英雄数据表!A:L,11,FALSE),IF(B703&gt;=25,VLOOKUP(A703,英雄数据表!A:L,7,0),""))</f>
        <v/>
      </c>
      <c r="M703" s="20" t="str">
        <f>IFERROR(VLOOKUP(B703,属性中转表!$K$2:$O$21,5,FALSE),"")</f>
        <v/>
      </c>
      <c r="N703" s="20" t="str">
        <f>IF(B703=25,VLOOKUP(A703,英雄数据表!A:L,8,FALSE),IF(B703=50,VLOOKUP(A703,英雄数据表!A:L,12,0),""))</f>
        <v/>
      </c>
    </row>
    <row r="704" spans="1:14" x14ac:dyDescent="0.3">
      <c r="A704" s="20">
        <v>13036</v>
      </c>
      <c r="B704" s="21">
        <f t="shared" si="46"/>
        <v>3</v>
      </c>
      <c r="C704" s="21">
        <v>5</v>
      </c>
      <c r="D704" s="21">
        <f>VLOOKUP(A704,英雄数据表!A:D,4,0)</f>
        <v>1</v>
      </c>
      <c r="E704" s="20" t="str">
        <f>VLOOKUP(A704,英雄数据表!A:C,3,0)</f>
        <v>凋零魔杖</v>
      </c>
      <c r="F704" s="20">
        <f t="shared" si="47"/>
        <v>13036</v>
      </c>
      <c r="G704" s="20">
        <f t="shared" si="48"/>
        <v>13036</v>
      </c>
      <c r="H704" s="21" t="str">
        <f>VLOOKUP(B704,属性中转表!A:F,6,FALSE)</f>
        <v>"hp":9000,"atk":250</v>
      </c>
      <c r="I704" s="20" t="str">
        <f>IF(VLOOKUP(B704,属性中转表!A:G,7,FALSE)=0,"",VLOOKUP(VLOOKUP(B704,属性中转表!A:G,7,FALSE),属性中转表!$K$2:$P$21,6,0))&amp;IF(VLOOKUP(B704,属性中转表!A:G,7,FALSE)&gt;=50,VLOOKUP(A704,英雄数据表!A:K,9,0),IF(VLOOKUP(B704,属性中转表!A:G,7,FALSE)&gt;=25,VLOOKUP(A704,英雄数据表!A:K,5,0),""))</f>
        <v/>
      </c>
      <c r="J704" s="20" t="str">
        <f>IF(I704="","",属性中转表!$I$1&amp;(IF(VLOOKUP(B704,属性中转表!A:G,7,FALSE)=0,0,VLOOKUP(VLOOKUP(B704,属性中转表!A:G,7,FALSE),属性中转表!$K$2:$P$21,4,0)))+IFERROR(VLOOKUP(A704,英雄数据表!A:K,IF(武魂!B704&gt;=50,10,IF(武魂!B704&gt;=25,6)),0),0))</f>
        <v/>
      </c>
      <c r="K704" s="32" t="str">
        <f t="shared" si="49"/>
        <v/>
      </c>
      <c r="L704" s="20" t="str">
        <f>IF(B704&gt;=50,VLOOKUP(A704,英雄数据表!A:L,11,FALSE),IF(B704&gt;=25,VLOOKUP(A704,英雄数据表!A:L,7,0),""))</f>
        <v/>
      </c>
      <c r="M704" s="20" t="str">
        <f>IFERROR(VLOOKUP(B704,属性中转表!$K$2:$O$21,5,FALSE),"")</f>
        <v/>
      </c>
      <c r="N704" s="20" t="str">
        <f>IF(B704=25,VLOOKUP(A704,英雄数据表!A:L,8,FALSE),IF(B704=50,VLOOKUP(A704,英雄数据表!A:L,12,0),""))</f>
        <v/>
      </c>
    </row>
    <row r="705" spans="1:14" x14ac:dyDescent="0.3">
      <c r="A705" s="20">
        <v>13036</v>
      </c>
      <c r="B705" s="21">
        <f t="shared" si="46"/>
        <v>4</v>
      </c>
      <c r="C705" s="21">
        <v>5</v>
      </c>
      <c r="D705" s="21">
        <f>VLOOKUP(A705,英雄数据表!A:D,4,0)</f>
        <v>1</v>
      </c>
      <c r="E705" s="20" t="str">
        <f>VLOOKUP(A705,英雄数据表!A:C,3,0)</f>
        <v>凋零魔杖</v>
      </c>
      <c r="F705" s="20">
        <f t="shared" si="47"/>
        <v>13036</v>
      </c>
      <c r="G705" s="20">
        <f t="shared" si="48"/>
        <v>13036</v>
      </c>
      <c r="H705" s="21" t="str">
        <f>VLOOKUP(B705,属性中转表!A:F,6,FALSE)</f>
        <v>"hp":10800,"atk":300</v>
      </c>
      <c r="I705" s="20" t="str">
        <f>IF(VLOOKUP(B705,属性中转表!A:G,7,FALSE)=0,"",VLOOKUP(VLOOKUP(B705,属性中转表!A:G,7,FALSE),属性中转表!$K$2:$P$21,6,0))&amp;IF(VLOOKUP(B705,属性中转表!A:G,7,FALSE)&gt;=50,VLOOKUP(A705,英雄数据表!A:K,9,0),IF(VLOOKUP(B705,属性中转表!A:G,7,FALSE)&gt;=25,VLOOKUP(A705,英雄数据表!A:K,5,0),""))</f>
        <v/>
      </c>
      <c r="J705" s="20" t="str">
        <f>IF(I705="","",属性中转表!$I$1&amp;(IF(VLOOKUP(B705,属性中转表!A:G,7,FALSE)=0,0,VLOOKUP(VLOOKUP(B705,属性中转表!A:G,7,FALSE),属性中转表!$K$2:$P$21,4,0)))+IFERROR(VLOOKUP(A705,英雄数据表!A:K,IF(武魂!B705&gt;=50,10,IF(武魂!B705&gt;=25,6)),0),0))</f>
        <v/>
      </c>
      <c r="K705" s="32" t="str">
        <f t="shared" si="49"/>
        <v/>
      </c>
      <c r="L705" s="20" t="str">
        <f>IF(B705&gt;=50,VLOOKUP(A705,英雄数据表!A:L,11,FALSE),IF(B705&gt;=25,VLOOKUP(A705,英雄数据表!A:L,7,0),""))</f>
        <v/>
      </c>
      <c r="M705" s="20" t="str">
        <f>IFERROR(VLOOKUP(B705,属性中转表!$K$2:$O$21,5,FALSE),"")</f>
        <v/>
      </c>
      <c r="N705" s="20" t="str">
        <f>IF(B705=25,VLOOKUP(A705,英雄数据表!A:L,8,FALSE),IF(B705=50,VLOOKUP(A705,英雄数据表!A:L,12,0),""))</f>
        <v/>
      </c>
    </row>
    <row r="706" spans="1:14" x14ac:dyDescent="0.3">
      <c r="A706" s="20">
        <v>13036</v>
      </c>
      <c r="B706" s="21">
        <f t="shared" si="46"/>
        <v>5</v>
      </c>
      <c r="C706" s="21">
        <v>5</v>
      </c>
      <c r="D706" s="21">
        <f>VLOOKUP(A706,英雄数据表!A:D,4,0)</f>
        <v>1</v>
      </c>
      <c r="E706" s="20" t="str">
        <f>VLOOKUP(A706,英雄数据表!A:C,3,0)</f>
        <v>凋零魔杖</v>
      </c>
      <c r="F706" s="20">
        <f t="shared" si="47"/>
        <v>13036</v>
      </c>
      <c r="G706" s="20">
        <f t="shared" si="48"/>
        <v>13036</v>
      </c>
      <c r="H706" s="21" t="str">
        <f>VLOOKUP(B706,属性中转表!A:F,6,FALSE)</f>
        <v>"hp":12600,"atk":350</v>
      </c>
      <c r="I706" s="20" t="str">
        <f>IF(VLOOKUP(B706,属性中转表!A:G,7,FALSE)=0,"",VLOOKUP(VLOOKUP(B706,属性中转表!A:G,7,FALSE),属性中转表!$K$2:$P$21,6,0))&amp;IF(VLOOKUP(B706,属性中转表!A:G,7,FALSE)&gt;=50,VLOOKUP(A706,英雄数据表!A:K,9,0),IF(VLOOKUP(B706,属性中转表!A:G,7,FALSE)&gt;=25,VLOOKUP(A706,英雄数据表!A:K,5,0),""))</f>
        <v>"atk":300</v>
      </c>
      <c r="J706" s="20" t="str">
        <f>IF(I706="","",属性中转表!$I$1&amp;(IF(VLOOKUP(B706,属性中转表!A:G,7,FALSE)=0,0,VLOOKUP(VLOOKUP(B706,属性中转表!A:G,7,FALSE),属性中转表!$K$2:$P$21,4,0)))+IFERROR(VLOOKUP(A706,英雄数据表!A:K,IF(武魂!B706&gt;=50,10,IF(武魂!B706&gt;=25,6)),0),0))</f>
        <v>,"dpspro":0</v>
      </c>
      <c r="K706" s="32" t="str">
        <f t="shared" si="49"/>
        <v>"atk":300,"dpspro":0</v>
      </c>
      <c r="L706" s="20" t="str">
        <f>IF(B706&gt;=50,VLOOKUP(A706,英雄数据表!A:L,11,FALSE),IF(B706&gt;=25,VLOOKUP(A706,英雄数据表!A:L,7,0),""))</f>
        <v/>
      </c>
      <c r="M706" s="20" t="str">
        <f>IFERROR(VLOOKUP(B706,属性中转表!$K$2:$O$21,5,FALSE),"")</f>
        <v>"atk":300</v>
      </c>
      <c r="N706" s="20" t="str">
        <f>IF(B706=25,VLOOKUP(A706,英雄数据表!A:L,8,FALSE),IF(B706=50,VLOOKUP(A706,英雄数据表!A:L,12,0),""))</f>
        <v/>
      </c>
    </row>
    <row r="707" spans="1:14" x14ac:dyDescent="0.3">
      <c r="A707" s="20">
        <v>13036</v>
      </c>
      <c r="B707" s="21">
        <f t="shared" si="46"/>
        <v>6</v>
      </c>
      <c r="C707" s="21">
        <v>5</v>
      </c>
      <c r="D707" s="21">
        <f>VLOOKUP(A707,英雄数据表!A:D,4,0)</f>
        <v>1</v>
      </c>
      <c r="E707" s="20" t="str">
        <f>VLOOKUP(A707,英雄数据表!A:C,3,0)</f>
        <v>凋零魔杖</v>
      </c>
      <c r="F707" s="20">
        <f t="shared" si="47"/>
        <v>13036</v>
      </c>
      <c r="G707" s="20">
        <f t="shared" si="48"/>
        <v>13036</v>
      </c>
      <c r="H707" s="21" t="str">
        <f>VLOOKUP(B707,属性中转表!A:F,6,FALSE)</f>
        <v>"hp":14400,"atk":400</v>
      </c>
      <c r="I707" s="20" t="str">
        <f>IF(VLOOKUP(B707,属性中转表!A:G,7,FALSE)=0,"",VLOOKUP(VLOOKUP(B707,属性中转表!A:G,7,FALSE),属性中转表!$K$2:$P$21,6,0))&amp;IF(VLOOKUP(B707,属性中转表!A:G,7,FALSE)&gt;=50,VLOOKUP(A707,英雄数据表!A:K,9,0),IF(VLOOKUP(B707,属性中转表!A:G,7,FALSE)&gt;=25,VLOOKUP(A707,英雄数据表!A:K,5,0),""))</f>
        <v>"atk":300</v>
      </c>
      <c r="J707" s="20" t="str">
        <f>IF(I707="","",属性中转表!$I$1&amp;(IF(VLOOKUP(B707,属性中转表!A:G,7,FALSE)=0,0,VLOOKUP(VLOOKUP(B707,属性中转表!A:G,7,FALSE),属性中转表!$K$2:$P$21,4,0)))+IFERROR(VLOOKUP(A707,英雄数据表!A:K,IF(武魂!B707&gt;=50,10,IF(武魂!B707&gt;=25,6)),0),0))</f>
        <v>,"dpspro":0</v>
      </c>
      <c r="K707" s="32" t="str">
        <f t="shared" si="49"/>
        <v>"atk":300,"dpspro":0</v>
      </c>
      <c r="L707" s="20" t="str">
        <f>IF(B707&gt;=50,VLOOKUP(A707,英雄数据表!A:L,11,FALSE),IF(B707&gt;=25,VLOOKUP(A707,英雄数据表!A:L,7,0),""))</f>
        <v/>
      </c>
      <c r="M707" s="20" t="str">
        <f>IFERROR(VLOOKUP(B707,属性中转表!$K$2:$O$21,5,FALSE),"")</f>
        <v/>
      </c>
      <c r="N707" s="20" t="str">
        <f>IF(B707=25,VLOOKUP(A707,英雄数据表!A:L,8,FALSE),IF(B707=50,VLOOKUP(A707,英雄数据表!A:L,12,0),""))</f>
        <v/>
      </c>
    </row>
    <row r="708" spans="1:14" x14ac:dyDescent="0.3">
      <c r="A708" s="20">
        <v>13036</v>
      </c>
      <c r="B708" s="21">
        <f t="shared" si="46"/>
        <v>7</v>
      </c>
      <c r="C708" s="21">
        <v>5</v>
      </c>
      <c r="D708" s="21">
        <f>VLOOKUP(A708,英雄数据表!A:D,4,0)</f>
        <v>1</v>
      </c>
      <c r="E708" s="20" t="str">
        <f>VLOOKUP(A708,英雄数据表!A:C,3,0)</f>
        <v>凋零魔杖</v>
      </c>
      <c r="F708" s="20">
        <f t="shared" si="47"/>
        <v>13036</v>
      </c>
      <c r="G708" s="20">
        <f t="shared" si="48"/>
        <v>13036</v>
      </c>
      <c r="H708" s="21" t="str">
        <f>VLOOKUP(B708,属性中转表!A:F,6,FALSE)</f>
        <v>"hp":16200,"atk":450</v>
      </c>
      <c r="I708" s="20" t="str">
        <f>IF(VLOOKUP(B708,属性中转表!A:G,7,FALSE)=0,"",VLOOKUP(VLOOKUP(B708,属性中转表!A:G,7,FALSE),属性中转表!$K$2:$P$21,6,0))&amp;IF(VLOOKUP(B708,属性中转表!A:G,7,FALSE)&gt;=50,VLOOKUP(A708,英雄数据表!A:K,9,0),IF(VLOOKUP(B708,属性中转表!A:G,7,FALSE)&gt;=25,VLOOKUP(A708,英雄数据表!A:K,5,0),""))</f>
        <v>"atk":300</v>
      </c>
      <c r="J708" s="20" t="str">
        <f>IF(I708="","",属性中转表!$I$1&amp;(IF(VLOOKUP(B708,属性中转表!A:G,7,FALSE)=0,0,VLOOKUP(VLOOKUP(B708,属性中转表!A:G,7,FALSE),属性中转表!$K$2:$P$21,4,0)))+IFERROR(VLOOKUP(A708,英雄数据表!A:K,IF(武魂!B708&gt;=50,10,IF(武魂!B708&gt;=25,6)),0),0))</f>
        <v>,"dpspro":0</v>
      </c>
      <c r="K708" s="32" t="str">
        <f t="shared" si="49"/>
        <v>"atk":300,"dpspro":0</v>
      </c>
      <c r="L708" s="20" t="str">
        <f>IF(B708&gt;=50,VLOOKUP(A708,英雄数据表!A:L,11,FALSE),IF(B708&gt;=25,VLOOKUP(A708,英雄数据表!A:L,7,0),""))</f>
        <v/>
      </c>
      <c r="M708" s="20" t="str">
        <f>IFERROR(VLOOKUP(B708,属性中转表!$K$2:$O$21,5,FALSE),"")</f>
        <v/>
      </c>
      <c r="N708" s="20" t="str">
        <f>IF(B708=25,VLOOKUP(A708,英雄数据表!A:L,8,FALSE),IF(B708=50,VLOOKUP(A708,英雄数据表!A:L,12,0),""))</f>
        <v/>
      </c>
    </row>
    <row r="709" spans="1:14" x14ac:dyDescent="0.3">
      <c r="A709" s="20">
        <v>13036</v>
      </c>
      <c r="B709" s="21">
        <f t="shared" si="46"/>
        <v>8</v>
      </c>
      <c r="C709" s="21">
        <v>5</v>
      </c>
      <c r="D709" s="21">
        <f>VLOOKUP(A709,英雄数据表!A:D,4,0)</f>
        <v>1</v>
      </c>
      <c r="E709" s="20" t="str">
        <f>VLOOKUP(A709,英雄数据表!A:C,3,0)</f>
        <v>凋零魔杖</v>
      </c>
      <c r="F709" s="20">
        <f t="shared" si="47"/>
        <v>13036</v>
      </c>
      <c r="G709" s="20">
        <f t="shared" si="48"/>
        <v>13036</v>
      </c>
      <c r="H709" s="21" t="str">
        <f>VLOOKUP(B709,属性中转表!A:F,6,FALSE)</f>
        <v>"hp":18000,"atk":500</v>
      </c>
      <c r="I709" s="20" t="str">
        <f>IF(VLOOKUP(B709,属性中转表!A:G,7,FALSE)=0,"",VLOOKUP(VLOOKUP(B709,属性中转表!A:G,7,FALSE),属性中转表!$K$2:$P$21,6,0))&amp;IF(VLOOKUP(B709,属性中转表!A:G,7,FALSE)&gt;=50,VLOOKUP(A709,英雄数据表!A:K,9,0),IF(VLOOKUP(B709,属性中转表!A:G,7,FALSE)&gt;=25,VLOOKUP(A709,英雄数据表!A:K,5,0),""))</f>
        <v>"atk":300</v>
      </c>
      <c r="J709" s="20" t="str">
        <f>IF(I709="","",属性中转表!$I$1&amp;(IF(VLOOKUP(B709,属性中转表!A:G,7,FALSE)=0,0,VLOOKUP(VLOOKUP(B709,属性中转表!A:G,7,FALSE),属性中转表!$K$2:$P$21,4,0)))+IFERROR(VLOOKUP(A709,英雄数据表!A:K,IF(武魂!B709&gt;=50,10,IF(武魂!B709&gt;=25,6)),0),0))</f>
        <v>,"dpspro":0</v>
      </c>
      <c r="K709" s="32" t="str">
        <f t="shared" si="49"/>
        <v>"atk":300,"dpspro":0</v>
      </c>
      <c r="L709" s="20" t="str">
        <f>IF(B709&gt;=50,VLOOKUP(A709,英雄数据表!A:L,11,FALSE),IF(B709&gt;=25,VLOOKUP(A709,英雄数据表!A:L,7,0),""))</f>
        <v/>
      </c>
      <c r="M709" s="20" t="str">
        <f>IFERROR(VLOOKUP(B709,属性中转表!$K$2:$O$21,5,FALSE),"")</f>
        <v/>
      </c>
      <c r="N709" s="20" t="str">
        <f>IF(B709=25,VLOOKUP(A709,英雄数据表!A:L,8,FALSE),IF(B709=50,VLOOKUP(A709,英雄数据表!A:L,12,0),""))</f>
        <v/>
      </c>
    </row>
    <row r="710" spans="1:14" x14ac:dyDescent="0.3">
      <c r="A710" s="20">
        <v>13036</v>
      </c>
      <c r="B710" s="21">
        <f t="shared" si="46"/>
        <v>9</v>
      </c>
      <c r="C710" s="21">
        <v>5</v>
      </c>
      <c r="D710" s="21">
        <f>VLOOKUP(A710,英雄数据表!A:D,4,0)</f>
        <v>1</v>
      </c>
      <c r="E710" s="20" t="str">
        <f>VLOOKUP(A710,英雄数据表!A:C,3,0)</f>
        <v>凋零魔杖</v>
      </c>
      <c r="F710" s="20">
        <f t="shared" si="47"/>
        <v>13036</v>
      </c>
      <c r="G710" s="20">
        <f t="shared" si="48"/>
        <v>13036</v>
      </c>
      <c r="H710" s="21" t="str">
        <f>VLOOKUP(B710,属性中转表!A:F,6,FALSE)</f>
        <v>"hp":19800,"atk":550</v>
      </c>
      <c r="I710" s="20" t="str">
        <f>IF(VLOOKUP(B710,属性中转表!A:G,7,FALSE)=0,"",VLOOKUP(VLOOKUP(B710,属性中转表!A:G,7,FALSE),属性中转表!$K$2:$P$21,6,0))&amp;IF(VLOOKUP(B710,属性中转表!A:G,7,FALSE)&gt;=50,VLOOKUP(A710,英雄数据表!A:K,9,0),IF(VLOOKUP(B710,属性中转表!A:G,7,FALSE)&gt;=25,VLOOKUP(A710,英雄数据表!A:K,5,0),""))</f>
        <v>"atk":300</v>
      </c>
      <c r="J710" s="20" t="str">
        <f>IF(I710="","",属性中转表!$I$1&amp;(IF(VLOOKUP(B710,属性中转表!A:G,7,FALSE)=0,0,VLOOKUP(VLOOKUP(B710,属性中转表!A:G,7,FALSE),属性中转表!$K$2:$P$21,4,0)))+IFERROR(VLOOKUP(A710,英雄数据表!A:K,IF(武魂!B710&gt;=50,10,IF(武魂!B710&gt;=25,6)),0),0))</f>
        <v>,"dpspro":0</v>
      </c>
      <c r="K710" s="32" t="str">
        <f t="shared" si="49"/>
        <v>"atk":300,"dpspro":0</v>
      </c>
      <c r="L710" s="20" t="str">
        <f>IF(B710&gt;=50,VLOOKUP(A710,英雄数据表!A:L,11,FALSE),IF(B710&gt;=25,VLOOKUP(A710,英雄数据表!A:L,7,0),""))</f>
        <v/>
      </c>
      <c r="M710" s="20" t="str">
        <f>IFERROR(VLOOKUP(B710,属性中转表!$K$2:$O$21,5,FALSE),"")</f>
        <v/>
      </c>
      <c r="N710" s="20" t="str">
        <f>IF(B710=25,VLOOKUP(A710,英雄数据表!A:L,8,FALSE),IF(B710=50,VLOOKUP(A710,英雄数据表!A:L,12,0),""))</f>
        <v/>
      </c>
    </row>
    <row r="711" spans="1:14" x14ac:dyDescent="0.3">
      <c r="A711" s="20">
        <v>13036</v>
      </c>
      <c r="B711" s="21">
        <f t="shared" si="46"/>
        <v>10</v>
      </c>
      <c r="C711" s="21">
        <v>5</v>
      </c>
      <c r="D711" s="21">
        <f>VLOOKUP(A711,英雄数据表!A:D,4,0)</f>
        <v>1</v>
      </c>
      <c r="E711" s="20" t="str">
        <f>VLOOKUP(A711,英雄数据表!A:C,3,0)</f>
        <v>凋零魔杖</v>
      </c>
      <c r="F711" s="20">
        <f t="shared" si="47"/>
        <v>13036</v>
      </c>
      <c r="G711" s="20">
        <f t="shared" si="48"/>
        <v>13036</v>
      </c>
      <c r="H711" s="21" t="str">
        <f>VLOOKUP(B711,属性中转表!A:F,6,FALSE)</f>
        <v>"hp":21600,"atk":600</v>
      </c>
      <c r="I711" s="20" t="str">
        <f>IF(VLOOKUP(B711,属性中转表!A:G,7,FALSE)=0,"",VLOOKUP(VLOOKUP(B711,属性中转表!A:G,7,FALSE),属性中转表!$K$2:$P$21,6,0))&amp;IF(VLOOKUP(B711,属性中转表!A:G,7,FALSE)&gt;=50,VLOOKUP(A711,英雄数据表!A:K,9,0),IF(VLOOKUP(B711,属性中转表!A:G,7,FALSE)&gt;=25,VLOOKUP(A711,英雄数据表!A:K,5,0),""))</f>
        <v>"atk":300,"hp":5000</v>
      </c>
      <c r="J711" s="20" t="str">
        <f>IF(I711="","",属性中转表!$I$1&amp;(IF(VLOOKUP(B711,属性中转表!A:G,7,FALSE)=0,0,VLOOKUP(VLOOKUP(B711,属性中转表!A:G,7,FALSE),属性中转表!$K$2:$P$21,4,0)))+IFERROR(VLOOKUP(A711,英雄数据表!A:K,IF(武魂!B711&gt;=50,10,IF(武魂!B711&gt;=25,6)),0),0))</f>
        <v>,"dpspro":0</v>
      </c>
      <c r="K711" s="32" t="str">
        <f t="shared" si="49"/>
        <v>"atk":300,"hp":5000,"dpspro":0</v>
      </c>
      <c r="L711" s="20" t="str">
        <f>IF(B711&gt;=50,VLOOKUP(A711,英雄数据表!A:L,11,FALSE),IF(B711&gt;=25,VLOOKUP(A711,英雄数据表!A:L,7,0),""))</f>
        <v/>
      </c>
      <c r="M711" s="20" t="str">
        <f>IFERROR(VLOOKUP(B711,属性中转表!$K$2:$O$21,5,FALSE),"")</f>
        <v>"hp":5000</v>
      </c>
      <c r="N711" s="20" t="str">
        <f>IF(B711=25,VLOOKUP(A711,英雄数据表!A:L,8,FALSE),IF(B711=50,VLOOKUP(A711,英雄数据表!A:L,12,0),""))</f>
        <v/>
      </c>
    </row>
    <row r="712" spans="1:14" x14ac:dyDescent="0.3">
      <c r="A712" s="20">
        <v>13036</v>
      </c>
      <c r="B712" s="21">
        <f t="shared" si="46"/>
        <v>11</v>
      </c>
      <c r="C712" s="21">
        <v>5</v>
      </c>
      <c r="D712" s="21">
        <f>VLOOKUP(A712,英雄数据表!A:D,4,0)</f>
        <v>1</v>
      </c>
      <c r="E712" s="20" t="str">
        <f>VLOOKUP(A712,英雄数据表!A:C,3,0)</f>
        <v>凋零魔杖</v>
      </c>
      <c r="F712" s="20">
        <f t="shared" si="47"/>
        <v>13036</v>
      </c>
      <c r="G712" s="20">
        <f t="shared" si="48"/>
        <v>13036</v>
      </c>
      <c r="H712" s="21" t="str">
        <f>VLOOKUP(B712,属性中转表!A:F,6,FALSE)</f>
        <v>"hp":24300,"atk":675</v>
      </c>
      <c r="I712" s="20" t="str">
        <f>IF(VLOOKUP(B712,属性中转表!A:G,7,FALSE)=0,"",VLOOKUP(VLOOKUP(B712,属性中转表!A:G,7,FALSE),属性中转表!$K$2:$P$21,6,0))&amp;IF(VLOOKUP(B712,属性中转表!A:G,7,FALSE)&gt;=50,VLOOKUP(A712,英雄数据表!A:K,9,0),IF(VLOOKUP(B712,属性中转表!A:G,7,FALSE)&gt;=25,VLOOKUP(A712,英雄数据表!A:K,5,0),""))</f>
        <v>"atk":300,"hp":5000</v>
      </c>
      <c r="J712" s="20" t="str">
        <f>IF(I712="","",属性中转表!$I$1&amp;(IF(VLOOKUP(B712,属性中转表!A:G,7,FALSE)=0,0,VLOOKUP(VLOOKUP(B712,属性中转表!A:G,7,FALSE),属性中转表!$K$2:$P$21,4,0)))+IFERROR(VLOOKUP(A712,英雄数据表!A:K,IF(武魂!B712&gt;=50,10,IF(武魂!B712&gt;=25,6)),0),0))</f>
        <v>,"dpspro":0</v>
      </c>
      <c r="K712" s="32" t="str">
        <f t="shared" si="49"/>
        <v>"atk":300,"hp":5000,"dpspro":0</v>
      </c>
      <c r="L712" s="20" t="str">
        <f>IF(B712&gt;=50,VLOOKUP(A712,英雄数据表!A:L,11,FALSE),IF(B712&gt;=25,VLOOKUP(A712,英雄数据表!A:L,7,0),""))</f>
        <v/>
      </c>
      <c r="M712" s="20" t="str">
        <f>IFERROR(VLOOKUP(B712,属性中转表!$K$2:$O$21,5,FALSE),"")</f>
        <v/>
      </c>
      <c r="N712" s="20" t="str">
        <f>IF(B712=25,VLOOKUP(A712,英雄数据表!A:L,8,FALSE),IF(B712=50,VLOOKUP(A712,英雄数据表!A:L,12,0),""))</f>
        <v/>
      </c>
    </row>
    <row r="713" spans="1:14" x14ac:dyDescent="0.3">
      <c r="A713" s="20">
        <v>13036</v>
      </c>
      <c r="B713" s="21">
        <f t="shared" si="46"/>
        <v>12</v>
      </c>
      <c r="C713" s="21">
        <v>5</v>
      </c>
      <c r="D713" s="21">
        <f>VLOOKUP(A713,英雄数据表!A:D,4,0)</f>
        <v>1</v>
      </c>
      <c r="E713" s="20" t="str">
        <f>VLOOKUP(A713,英雄数据表!A:C,3,0)</f>
        <v>凋零魔杖</v>
      </c>
      <c r="F713" s="20">
        <f t="shared" si="47"/>
        <v>13036</v>
      </c>
      <c r="G713" s="20">
        <f t="shared" si="48"/>
        <v>13036</v>
      </c>
      <c r="H713" s="21" t="str">
        <f>VLOOKUP(B713,属性中转表!A:F,6,FALSE)</f>
        <v>"hp":27000,"atk":750</v>
      </c>
      <c r="I713" s="20" t="str">
        <f>IF(VLOOKUP(B713,属性中转表!A:G,7,FALSE)=0,"",VLOOKUP(VLOOKUP(B713,属性中转表!A:G,7,FALSE),属性中转表!$K$2:$P$21,6,0))&amp;IF(VLOOKUP(B713,属性中转表!A:G,7,FALSE)&gt;=50,VLOOKUP(A713,英雄数据表!A:K,9,0),IF(VLOOKUP(B713,属性中转表!A:G,7,FALSE)&gt;=25,VLOOKUP(A713,英雄数据表!A:K,5,0),""))</f>
        <v>"atk":300,"hp":5000</v>
      </c>
      <c r="J713" s="20" t="str">
        <f>IF(I713="","",属性中转表!$I$1&amp;(IF(VLOOKUP(B713,属性中转表!A:G,7,FALSE)=0,0,VLOOKUP(VLOOKUP(B713,属性中转表!A:G,7,FALSE),属性中转表!$K$2:$P$21,4,0)))+IFERROR(VLOOKUP(A713,英雄数据表!A:K,IF(武魂!B713&gt;=50,10,IF(武魂!B713&gt;=25,6)),0),0))</f>
        <v>,"dpspro":0</v>
      </c>
      <c r="K713" s="32" t="str">
        <f t="shared" si="49"/>
        <v>"atk":300,"hp":5000,"dpspro":0</v>
      </c>
      <c r="L713" s="20" t="str">
        <f>IF(B713&gt;=50,VLOOKUP(A713,英雄数据表!A:L,11,FALSE),IF(B713&gt;=25,VLOOKUP(A713,英雄数据表!A:L,7,0),""))</f>
        <v/>
      </c>
      <c r="M713" s="20" t="str">
        <f>IFERROR(VLOOKUP(B713,属性中转表!$K$2:$O$21,5,FALSE),"")</f>
        <v/>
      </c>
      <c r="N713" s="20" t="str">
        <f>IF(B713=25,VLOOKUP(A713,英雄数据表!A:L,8,FALSE),IF(B713=50,VLOOKUP(A713,英雄数据表!A:L,12,0),""))</f>
        <v/>
      </c>
    </row>
    <row r="714" spans="1:14" x14ac:dyDescent="0.3">
      <c r="A714" s="20">
        <v>13036</v>
      </c>
      <c r="B714" s="21">
        <f t="shared" si="46"/>
        <v>13</v>
      </c>
      <c r="C714" s="21">
        <v>5</v>
      </c>
      <c r="D714" s="21">
        <f>VLOOKUP(A714,英雄数据表!A:D,4,0)</f>
        <v>1</v>
      </c>
      <c r="E714" s="20" t="str">
        <f>VLOOKUP(A714,英雄数据表!A:C,3,0)</f>
        <v>凋零魔杖</v>
      </c>
      <c r="F714" s="20">
        <f t="shared" si="47"/>
        <v>13036</v>
      </c>
      <c r="G714" s="20">
        <f t="shared" si="48"/>
        <v>13036</v>
      </c>
      <c r="H714" s="21" t="str">
        <f>VLOOKUP(B714,属性中转表!A:F,6,FALSE)</f>
        <v>"hp":29700,"atk":825</v>
      </c>
      <c r="I714" s="20" t="str">
        <f>IF(VLOOKUP(B714,属性中转表!A:G,7,FALSE)=0,"",VLOOKUP(VLOOKUP(B714,属性中转表!A:G,7,FALSE),属性中转表!$K$2:$P$21,6,0))&amp;IF(VLOOKUP(B714,属性中转表!A:G,7,FALSE)&gt;=50,VLOOKUP(A714,英雄数据表!A:K,9,0),IF(VLOOKUP(B714,属性中转表!A:G,7,FALSE)&gt;=25,VLOOKUP(A714,英雄数据表!A:K,5,0),""))</f>
        <v>"atk":300,"hp":5000</v>
      </c>
      <c r="J714" s="20" t="str">
        <f>IF(I714="","",属性中转表!$I$1&amp;(IF(VLOOKUP(B714,属性中转表!A:G,7,FALSE)=0,0,VLOOKUP(VLOOKUP(B714,属性中转表!A:G,7,FALSE),属性中转表!$K$2:$P$21,4,0)))+IFERROR(VLOOKUP(A714,英雄数据表!A:K,IF(武魂!B714&gt;=50,10,IF(武魂!B714&gt;=25,6)),0),0))</f>
        <v>,"dpspro":0</v>
      </c>
      <c r="K714" s="32" t="str">
        <f t="shared" si="49"/>
        <v>"atk":300,"hp":5000,"dpspro":0</v>
      </c>
      <c r="L714" s="20" t="str">
        <f>IF(B714&gt;=50,VLOOKUP(A714,英雄数据表!A:L,11,FALSE),IF(B714&gt;=25,VLOOKUP(A714,英雄数据表!A:L,7,0),""))</f>
        <v/>
      </c>
      <c r="M714" s="20" t="str">
        <f>IFERROR(VLOOKUP(B714,属性中转表!$K$2:$O$21,5,FALSE),"")</f>
        <v/>
      </c>
      <c r="N714" s="20" t="str">
        <f>IF(B714=25,VLOOKUP(A714,英雄数据表!A:L,8,FALSE),IF(B714=50,VLOOKUP(A714,英雄数据表!A:L,12,0),""))</f>
        <v/>
      </c>
    </row>
    <row r="715" spans="1:14" x14ac:dyDescent="0.3">
      <c r="A715" s="20">
        <v>13036</v>
      </c>
      <c r="B715" s="21">
        <f t="shared" si="46"/>
        <v>14</v>
      </c>
      <c r="C715" s="21">
        <v>5</v>
      </c>
      <c r="D715" s="21">
        <f>VLOOKUP(A715,英雄数据表!A:D,4,0)</f>
        <v>1</v>
      </c>
      <c r="E715" s="20" t="str">
        <f>VLOOKUP(A715,英雄数据表!A:C,3,0)</f>
        <v>凋零魔杖</v>
      </c>
      <c r="F715" s="20">
        <f t="shared" si="47"/>
        <v>13036</v>
      </c>
      <c r="G715" s="20">
        <f t="shared" si="48"/>
        <v>13036</v>
      </c>
      <c r="H715" s="21" t="str">
        <f>VLOOKUP(B715,属性中转表!A:F,6,FALSE)</f>
        <v>"hp":32400,"atk":900</v>
      </c>
      <c r="I715" s="20" t="str">
        <f>IF(VLOOKUP(B715,属性中转表!A:G,7,FALSE)=0,"",VLOOKUP(VLOOKUP(B715,属性中转表!A:G,7,FALSE),属性中转表!$K$2:$P$21,6,0))&amp;IF(VLOOKUP(B715,属性中转表!A:G,7,FALSE)&gt;=50,VLOOKUP(A715,英雄数据表!A:K,9,0),IF(VLOOKUP(B715,属性中转表!A:G,7,FALSE)&gt;=25,VLOOKUP(A715,英雄数据表!A:K,5,0),""))</f>
        <v>"atk":300,"hp":5000</v>
      </c>
      <c r="J715" s="20" t="str">
        <f>IF(I715="","",属性中转表!$I$1&amp;(IF(VLOOKUP(B715,属性中转表!A:G,7,FALSE)=0,0,VLOOKUP(VLOOKUP(B715,属性中转表!A:G,7,FALSE),属性中转表!$K$2:$P$21,4,0)))+IFERROR(VLOOKUP(A715,英雄数据表!A:K,IF(武魂!B715&gt;=50,10,IF(武魂!B715&gt;=25,6)),0),0))</f>
        <v>,"dpspro":0</v>
      </c>
      <c r="K715" s="32" t="str">
        <f t="shared" si="49"/>
        <v>"atk":300,"hp":5000,"dpspro":0</v>
      </c>
      <c r="L715" s="20" t="str">
        <f>IF(B715&gt;=50,VLOOKUP(A715,英雄数据表!A:L,11,FALSE),IF(B715&gt;=25,VLOOKUP(A715,英雄数据表!A:L,7,0),""))</f>
        <v/>
      </c>
      <c r="M715" s="20" t="str">
        <f>IFERROR(VLOOKUP(B715,属性中转表!$K$2:$O$21,5,FALSE),"")</f>
        <v/>
      </c>
      <c r="N715" s="20" t="str">
        <f>IF(B715=25,VLOOKUP(A715,英雄数据表!A:L,8,FALSE),IF(B715=50,VLOOKUP(A715,英雄数据表!A:L,12,0),""))</f>
        <v/>
      </c>
    </row>
    <row r="716" spans="1:14" x14ac:dyDescent="0.3">
      <c r="A716" s="20">
        <v>13036</v>
      </c>
      <c r="B716" s="21">
        <f t="shared" si="46"/>
        <v>15</v>
      </c>
      <c r="C716" s="21">
        <v>5</v>
      </c>
      <c r="D716" s="21">
        <f>VLOOKUP(A716,英雄数据表!A:D,4,0)</f>
        <v>1</v>
      </c>
      <c r="E716" s="20" t="str">
        <f>VLOOKUP(A716,英雄数据表!A:C,3,0)</f>
        <v>凋零魔杖</v>
      </c>
      <c r="F716" s="20">
        <f t="shared" si="47"/>
        <v>13036</v>
      </c>
      <c r="G716" s="20">
        <f t="shared" si="48"/>
        <v>13036</v>
      </c>
      <c r="H716" s="21" t="str">
        <f>VLOOKUP(B716,属性中转表!A:F,6,FALSE)</f>
        <v>"hp":35100,"atk":975</v>
      </c>
      <c r="I716" s="20" t="str">
        <f>IF(VLOOKUP(B716,属性中转表!A:G,7,FALSE)=0,"",VLOOKUP(VLOOKUP(B716,属性中转表!A:G,7,FALSE),属性中转表!$K$2:$P$21,6,0))&amp;IF(VLOOKUP(B716,属性中转表!A:G,7,FALSE)&gt;=50,VLOOKUP(A716,英雄数据表!A:K,9,0),IF(VLOOKUP(B716,属性中转表!A:G,7,FALSE)&gt;=25,VLOOKUP(A716,英雄数据表!A:K,5,0),""))</f>
        <v>"atk":300,"hp":5000,"undpspro":50</v>
      </c>
      <c r="J716" s="20" t="str">
        <f>IF(I716="","",属性中转表!$I$1&amp;(IF(VLOOKUP(B716,属性中转表!A:G,7,FALSE)=0,0,VLOOKUP(VLOOKUP(B716,属性中转表!A:G,7,FALSE),属性中转表!$K$2:$P$21,4,0)))+IFERROR(VLOOKUP(A716,英雄数据表!A:K,IF(武魂!B716&gt;=50,10,IF(武魂!B716&gt;=25,6)),0),0))</f>
        <v>,"dpspro":0</v>
      </c>
      <c r="K716" s="32" t="str">
        <f t="shared" si="49"/>
        <v>"atk":300,"hp":5000,"undpspro":50,"dpspro":0</v>
      </c>
      <c r="L716" s="20" t="str">
        <f>IF(B716&gt;=50,VLOOKUP(A716,英雄数据表!A:L,11,FALSE),IF(B716&gt;=25,VLOOKUP(A716,英雄数据表!A:L,7,0),""))</f>
        <v/>
      </c>
      <c r="M716" s="20" t="str">
        <f>IFERROR(VLOOKUP(B716,属性中转表!$K$2:$O$21,5,FALSE),"")</f>
        <v>"undpspro":50</v>
      </c>
      <c r="N716" s="20" t="str">
        <f>IF(B716=25,VLOOKUP(A716,英雄数据表!A:L,8,FALSE),IF(B716=50,VLOOKUP(A716,英雄数据表!A:L,12,0),""))</f>
        <v/>
      </c>
    </row>
    <row r="717" spans="1:14" x14ac:dyDescent="0.3">
      <c r="A717" s="20">
        <v>13036</v>
      </c>
      <c r="B717" s="21">
        <f t="shared" si="46"/>
        <v>16</v>
      </c>
      <c r="C717" s="21">
        <v>5</v>
      </c>
      <c r="D717" s="21">
        <f>VLOOKUP(A717,英雄数据表!A:D,4,0)</f>
        <v>1</v>
      </c>
      <c r="E717" s="20" t="str">
        <f>VLOOKUP(A717,英雄数据表!A:C,3,0)</f>
        <v>凋零魔杖</v>
      </c>
      <c r="F717" s="20">
        <f t="shared" si="47"/>
        <v>13036</v>
      </c>
      <c r="G717" s="20">
        <f t="shared" si="48"/>
        <v>13036</v>
      </c>
      <c r="H717" s="21" t="str">
        <f>VLOOKUP(B717,属性中转表!A:F,6,FALSE)</f>
        <v>"hp":37800,"atk":1050</v>
      </c>
      <c r="I717" s="20" t="str">
        <f>IF(VLOOKUP(B717,属性中转表!A:G,7,FALSE)=0,"",VLOOKUP(VLOOKUP(B717,属性中转表!A:G,7,FALSE),属性中转表!$K$2:$P$21,6,0))&amp;IF(VLOOKUP(B717,属性中转表!A:G,7,FALSE)&gt;=50,VLOOKUP(A717,英雄数据表!A:K,9,0),IF(VLOOKUP(B717,属性中转表!A:G,7,FALSE)&gt;=25,VLOOKUP(A717,英雄数据表!A:K,5,0),""))</f>
        <v>"atk":300,"hp":5000,"undpspro":50</v>
      </c>
      <c r="J717" s="20" t="str">
        <f>IF(I717="","",属性中转表!$I$1&amp;(IF(VLOOKUP(B717,属性中转表!A:G,7,FALSE)=0,0,VLOOKUP(VLOOKUP(B717,属性中转表!A:G,7,FALSE),属性中转表!$K$2:$P$21,4,0)))+IFERROR(VLOOKUP(A717,英雄数据表!A:K,IF(武魂!B717&gt;=50,10,IF(武魂!B717&gt;=25,6)),0),0))</f>
        <v>,"dpspro":0</v>
      </c>
      <c r="K717" s="32" t="str">
        <f t="shared" si="49"/>
        <v>"atk":300,"hp":5000,"undpspro":50,"dpspro":0</v>
      </c>
      <c r="L717" s="20" t="str">
        <f>IF(B717&gt;=50,VLOOKUP(A717,英雄数据表!A:L,11,FALSE),IF(B717&gt;=25,VLOOKUP(A717,英雄数据表!A:L,7,0),""))</f>
        <v/>
      </c>
      <c r="M717" s="20" t="str">
        <f>IFERROR(VLOOKUP(B717,属性中转表!$K$2:$O$21,5,FALSE),"")</f>
        <v/>
      </c>
      <c r="N717" s="20" t="str">
        <f>IF(B717=25,VLOOKUP(A717,英雄数据表!A:L,8,FALSE),IF(B717=50,VLOOKUP(A717,英雄数据表!A:L,12,0),""))</f>
        <v/>
      </c>
    </row>
    <row r="718" spans="1:14" x14ac:dyDescent="0.3">
      <c r="A718" s="20">
        <v>13036</v>
      </c>
      <c r="B718" s="21">
        <f t="shared" si="46"/>
        <v>17</v>
      </c>
      <c r="C718" s="21">
        <v>5</v>
      </c>
      <c r="D718" s="21">
        <f>VLOOKUP(A718,英雄数据表!A:D,4,0)</f>
        <v>1</v>
      </c>
      <c r="E718" s="20" t="str">
        <f>VLOOKUP(A718,英雄数据表!A:C,3,0)</f>
        <v>凋零魔杖</v>
      </c>
      <c r="F718" s="20">
        <f t="shared" si="47"/>
        <v>13036</v>
      </c>
      <c r="G718" s="20">
        <f t="shared" si="48"/>
        <v>13036</v>
      </c>
      <c r="H718" s="21" t="str">
        <f>VLOOKUP(B718,属性中转表!A:F,6,FALSE)</f>
        <v>"hp":40500,"atk":1125</v>
      </c>
      <c r="I718" s="20" t="str">
        <f>IF(VLOOKUP(B718,属性中转表!A:G,7,FALSE)=0,"",VLOOKUP(VLOOKUP(B718,属性中转表!A:G,7,FALSE),属性中转表!$K$2:$P$21,6,0))&amp;IF(VLOOKUP(B718,属性中转表!A:G,7,FALSE)&gt;=50,VLOOKUP(A718,英雄数据表!A:K,9,0),IF(VLOOKUP(B718,属性中转表!A:G,7,FALSE)&gt;=25,VLOOKUP(A718,英雄数据表!A:K,5,0),""))</f>
        <v>"atk":300,"hp":5000,"undpspro":50</v>
      </c>
      <c r="J718" s="20" t="str">
        <f>IF(I718="","",属性中转表!$I$1&amp;(IF(VLOOKUP(B718,属性中转表!A:G,7,FALSE)=0,0,VLOOKUP(VLOOKUP(B718,属性中转表!A:G,7,FALSE),属性中转表!$K$2:$P$21,4,0)))+IFERROR(VLOOKUP(A718,英雄数据表!A:K,IF(武魂!B718&gt;=50,10,IF(武魂!B718&gt;=25,6)),0),0))</f>
        <v>,"dpspro":0</v>
      </c>
      <c r="K718" s="32" t="str">
        <f t="shared" si="49"/>
        <v>"atk":300,"hp":5000,"undpspro":50,"dpspro":0</v>
      </c>
      <c r="L718" s="20" t="str">
        <f>IF(B718&gt;=50,VLOOKUP(A718,英雄数据表!A:L,11,FALSE),IF(B718&gt;=25,VLOOKUP(A718,英雄数据表!A:L,7,0),""))</f>
        <v/>
      </c>
      <c r="M718" s="20" t="str">
        <f>IFERROR(VLOOKUP(B718,属性中转表!$K$2:$O$21,5,FALSE),"")</f>
        <v/>
      </c>
      <c r="N718" s="20" t="str">
        <f>IF(B718=25,VLOOKUP(A718,英雄数据表!A:L,8,FALSE),IF(B718=50,VLOOKUP(A718,英雄数据表!A:L,12,0),""))</f>
        <v/>
      </c>
    </row>
    <row r="719" spans="1:14" x14ac:dyDescent="0.3">
      <c r="A719" s="20">
        <v>13036</v>
      </c>
      <c r="B719" s="21">
        <f t="shared" si="46"/>
        <v>18</v>
      </c>
      <c r="C719" s="21">
        <v>5</v>
      </c>
      <c r="D719" s="21">
        <f>VLOOKUP(A719,英雄数据表!A:D,4,0)</f>
        <v>1</v>
      </c>
      <c r="E719" s="20" t="str">
        <f>VLOOKUP(A719,英雄数据表!A:C,3,0)</f>
        <v>凋零魔杖</v>
      </c>
      <c r="F719" s="20">
        <f t="shared" si="47"/>
        <v>13036</v>
      </c>
      <c r="G719" s="20">
        <f t="shared" si="48"/>
        <v>13036</v>
      </c>
      <c r="H719" s="21" t="str">
        <f>VLOOKUP(B719,属性中转表!A:F,6,FALSE)</f>
        <v>"hp":43200,"atk":1200</v>
      </c>
      <c r="I719" s="20" t="str">
        <f>IF(VLOOKUP(B719,属性中转表!A:G,7,FALSE)=0,"",VLOOKUP(VLOOKUP(B719,属性中转表!A:G,7,FALSE),属性中转表!$K$2:$P$21,6,0))&amp;IF(VLOOKUP(B719,属性中转表!A:G,7,FALSE)&gt;=50,VLOOKUP(A719,英雄数据表!A:K,9,0),IF(VLOOKUP(B719,属性中转表!A:G,7,FALSE)&gt;=25,VLOOKUP(A719,英雄数据表!A:K,5,0),""))</f>
        <v>"atk":300,"hp":5000,"undpspro":50</v>
      </c>
      <c r="J719" s="20" t="str">
        <f>IF(I719="","",属性中转表!$I$1&amp;(IF(VLOOKUP(B719,属性中转表!A:G,7,FALSE)=0,0,VLOOKUP(VLOOKUP(B719,属性中转表!A:G,7,FALSE),属性中转表!$K$2:$P$21,4,0)))+IFERROR(VLOOKUP(A719,英雄数据表!A:K,IF(武魂!B719&gt;=50,10,IF(武魂!B719&gt;=25,6)),0),0))</f>
        <v>,"dpspro":0</v>
      </c>
      <c r="K719" s="32" t="str">
        <f t="shared" si="49"/>
        <v>"atk":300,"hp":5000,"undpspro":50,"dpspro":0</v>
      </c>
      <c r="L719" s="20" t="str">
        <f>IF(B719&gt;=50,VLOOKUP(A719,英雄数据表!A:L,11,FALSE),IF(B719&gt;=25,VLOOKUP(A719,英雄数据表!A:L,7,0),""))</f>
        <v/>
      </c>
      <c r="M719" s="20" t="str">
        <f>IFERROR(VLOOKUP(B719,属性中转表!$K$2:$O$21,5,FALSE),"")</f>
        <v/>
      </c>
      <c r="N719" s="20" t="str">
        <f>IF(B719=25,VLOOKUP(A719,英雄数据表!A:L,8,FALSE),IF(B719=50,VLOOKUP(A719,英雄数据表!A:L,12,0),""))</f>
        <v/>
      </c>
    </row>
    <row r="720" spans="1:14" x14ac:dyDescent="0.3">
      <c r="A720" s="20">
        <v>13036</v>
      </c>
      <c r="B720" s="21">
        <f t="shared" si="46"/>
        <v>19</v>
      </c>
      <c r="C720" s="21">
        <v>5</v>
      </c>
      <c r="D720" s="21">
        <f>VLOOKUP(A720,英雄数据表!A:D,4,0)</f>
        <v>1</v>
      </c>
      <c r="E720" s="20" t="str">
        <f>VLOOKUP(A720,英雄数据表!A:C,3,0)</f>
        <v>凋零魔杖</v>
      </c>
      <c r="F720" s="20">
        <f t="shared" si="47"/>
        <v>13036</v>
      </c>
      <c r="G720" s="20">
        <f t="shared" si="48"/>
        <v>13036</v>
      </c>
      <c r="H720" s="21" t="str">
        <f>VLOOKUP(B720,属性中转表!A:F,6,FALSE)</f>
        <v>"hp":45900,"atk":1275</v>
      </c>
      <c r="I720" s="20" t="str">
        <f>IF(VLOOKUP(B720,属性中转表!A:G,7,FALSE)=0,"",VLOOKUP(VLOOKUP(B720,属性中转表!A:G,7,FALSE),属性中转表!$K$2:$P$21,6,0))&amp;IF(VLOOKUP(B720,属性中转表!A:G,7,FALSE)&gt;=50,VLOOKUP(A720,英雄数据表!A:K,9,0),IF(VLOOKUP(B720,属性中转表!A:G,7,FALSE)&gt;=25,VLOOKUP(A720,英雄数据表!A:K,5,0),""))</f>
        <v>"atk":300,"hp":5000,"undpspro":50</v>
      </c>
      <c r="J720" s="20" t="str">
        <f>IF(I720="","",属性中转表!$I$1&amp;(IF(VLOOKUP(B720,属性中转表!A:G,7,FALSE)=0,0,VLOOKUP(VLOOKUP(B720,属性中转表!A:G,7,FALSE),属性中转表!$K$2:$P$21,4,0)))+IFERROR(VLOOKUP(A720,英雄数据表!A:K,IF(武魂!B720&gt;=50,10,IF(武魂!B720&gt;=25,6)),0),0))</f>
        <v>,"dpspro":0</v>
      </c>
      <c r="K720" s="32" t="str">
        <f t="shared" si="49"/>
        <v>"atk":300,"hp":5000,"undpspro":50,"dpspro":0</v>
      </c>
      <c r="L720" s="20" t="str">
        <f>IF(B720&gt;=50,VLOOKUP(A720,英雄数据表!A:L,11,FALSE),IF(B720&gt;=25,VLOOKUP(A720,英雄数据表!A:L,7,0),""))</f>
        <v/>
      </c>
      <c r="M720" s="20" t="str">
        <f>IFERROR(VLOOKUP(B720,属性中转表!$K$2:$O$21,5,FALSE),"")</f>
        <v/>
      </c>
      <c r="N720" s="20" t="str">
        <f>IF(B720=25,VLOOKUP(A720,英雄数据表!A:L,8,FALSE),IF(B720=50,VLOOKUP(A720,英雄数据表!A:L,12,0),""))</f>
        <v/>
      </c>
    </row>
    <row r="721" spans="1:14" x14ac:dyDescent="0.3">
      <c r="A721" s="20">
        <v>13036</v>
      </c>
      <c r="B721" s="21">
        <f t="shared" si="46"/>
        <v>20</v>
      </c>
      <c r="C721" s="21">
        <v>5</v>
      </c>
      <c r="D721" s="21">
        <f>VLOOKUP(A721,英雄数据表!A:D,4,0)</f>
        <v>1</v>
      </c>
      <c r="E721" s="20" t="str">
        <f>VLOOKUP(A721,英雄数据表!A:C,3,0)</f>
        <v>凋零魔杖</v>
      </c>
      <c r="F721" s="20">
        <f t="shared" si="47"/>
        <v>13036</v>
      </c>
      <c r="G721" s="20">
        <f t="shared" si="48"/>
        <v>13036</v>
      </c>
      <c r="H721" s="21" t="str">
        <f>VLOOKUP(B721,属性中转表!A:F,6,FALSE)</f>
        <v>"hp":48600,"atk":1350</v>
      </c>
      <c r="I721" s="20" t="str">
        <f>IF(VLOOKUP(B721,属性中转表!A:G,7,FALSE)=0,"",VLOOKUP(VLOOKUP(B721,属性中转表!A:G,7,FALSE),属性中转表!$K$2:$P$21,6,0))&amp;IF(VLOOKUP(B721,属性中转表!A:G,7,FALSE)&gt;=50,VLOOKUP(A721,英雄数据表!A:K,9,0),IF(VLOOKUP(B721,属性中转表!A:G,7,FALSE)&gt;=25,VLOOKUP(A721,英雄数据表!A:K,5,0),""))</f>
        <v>"atk":300,"hp":5000,"undpspro":50</v>
      </c>
      <c r="J721" s="20" t="str">
        <f>IF(I721="","",属性中转表!$I$1&amp;(IF(VLOOKUP(B721,属性中转表!A:G,7,FALSE)=0,0,VLOOKUP(VLOOKUP(B721,属性中转表!A:G,7,FALSE),属性中转表!$K$2:$P$21,4,0)))+IFERROR(VLOOKUP(A721,英雄数据表!A:K,IF(武魂!B721&gt;=50,10,IF(武魂!B721&gt;=25,6)),0),0))</f>
        <v>,"dpspro":50</v>
      </c>
      <c r="K721" s="32" t="str">
        <f t="shared" si="49"/>
        <v>"atk":300,"hp":5000,"undpspro":50,"dpspro":50</v>
      </c>
      <c r="L721" s="20" t="str">
        <f>IF(B721&gt;=50,VLOOKUP(A721,英雄数据表!A:L,11,FALSE),IF(B721&gt;=25,VLOOKUP(A721,英雄数据表!A:L,7,0),""))</f>
        <v/>
      </c>
      <c r="M721" s="20" t="str">
        <f>IFERROR(VLOOKUP(B721,属性中转表!$K$2:$O$21,5,FALSE),"")</f>
        <v>"dpspro":50</v>
      </c>
      <c r="N721" s="20" t="str">
        <f>IF(B721=25,VLOOKUP(A721,英雄数据表!A:L,8,FALSE),IF(B721=50,VLOOKUP(A721,英雄数据表!A:L,12,0),""))</f>
        <v/>
      </c>
    </row>
    <row r="722" spans="1:14" x14ac:dyDescent="0.3">
      <c r="A722" s="20">
        <v>13036</v>
      </c>
      <c r="B722" s="21">
        <f t="shared" si="46"/>
        <v>21</v>
      </c>
      <c r="C722" s="21">
        <v>5</v>
      </c>
      <c r="D722" s="21">
        <f>VLOOKUP(A722,英雄数据表!A:D,4,0)</f>
        <v>1</v>
      </c>
      <c r="E722" s="20" t="str">
        <f>VLOOKUP(A722,英雄数据表!A:C,3,0)</f>
        <v>凋零魔杖</v>
      </c>
      <c r="F722" s="20">
        <f t="shared" si="47"/>
        <v>13036</v>
      </c>
      <c r="G722" s="20">
        <f t="shared" si="48"/>
        <v>13036</v>
      </c>
      <c r="H722" s="21" t="str">
        <f>VLOOKUP(B722,属性中转表!A:F,6,FALSE)</f>
        <v>"hp":52200,"atk":1450</v>
      </c>
      <c r="I722" s="20" t="str">
        <f>IF(VLOOKUP(B722,属性中转表!A:G,7,FALSE)=0,"",VLOOKUP(VLOOKUP(B722,属性中转表!A:G,7,FALSE),属性中转表!$K$2:$P$21,6,0))&amp;IF(VLOOKUP(B722,属性中转表!A:G,7,FALSE)&gt;=50,VLOOKUP(A722,英雄数据表!A:K,9,0),IF(VLOOKUP(B722,属性中转表!A:G,7,FALSE)&gt;=25,VLOOKUP(A722,英雄数据表!A:K,5,0),""))</f>
        <v>"atk":300,"hp":5000,"undpspro":50</v>
      </c>
      <c r="J722" s="20" t="str">
        <f>IF(I722="","",属性中转表!$I$1&amp;(IF(VLOOKUP(B722,属性中转表!A:G,7,FALSE)=0,0,VLOOKUP(VLOOKUP(B722,属性中转表!A:G,7,FALSE),属性中转表!$K$2:$P$21,4,0)))+IFERROR(VLOOKUP(A722,英雄数据表!A:K,IF(武魂!B722&gt;=50,10,IF(武魂!B722&gt;=25,6)),0),0))</f>
        <v>,"dpspro":50</v>
      </c>
      <c r="K722" s="32" t="str">
        <f t="shared" si="49"/>
        <v>"atk":300,"hp":5000,"undpspro":50,"dpspro":50</v>
      </c>
      <c r="L722" s="20" t="str">
        <f>IF(B722&gt;=50,VLOOKUP(A722,英雄数据表!A:L,11,FALSE),IF(B722&gt;=25,VLOOKUP(A722,英雄数据表!A:L,7,0),""))</f>
        <v/>
      </c>
      <c r="M722" s="20" t="str">
        <f>IFERROR(VLOOKUP(B722,属性中转表!$K$2:$O$21,5,FALSE),"")</f>
        <v/>
      </c>
      <c r="N722" s="20" t="str">
        <f>IF(B722=25,VLOOKUP(A722,英雄数据表!A:L,8,FALSE),IF(B722=50,VLOOKUP(A722,英雄数据表!A:L,12,0),""))</f>
        <v/>
      </c>
    </row>
    <row r="723" spans="1:14" x14ac:dyDescent="0.3">
      <c r="A723" s="20">
        <v>13036</v>
      </c>
      <c r="B723" s="21">
        <f t="shared" si="46"/>
        <v>22</v>
      </c>
      <c r="C723" s="21">
        <v>5</v>
      </c>
      <c r="D723" s="21">
        <f>VLOOKUP(A723,英雄数据表!A:D,4,0)</f>
        <v>1</v>
      </c>
      <c r="E723" s="20" t="str">
        <f>VLOOKUP(A723,英雄数据表!A:C,3,0)</f>
        <v>凋零魔杖</v>
      </c>
      <c r="F723" s="20">
        <f t="shared" si="47"/>
        <v>13036</v>
      </c>
      <c r="G723" s="20">
        <f t="shared" si="48"/>
        <v>13036</v>
      </c>
      <c r="H723" s="21" t="str">
        <f>VLOOKUP(B723,属性中转表!A:F,6,FALSE)</f>
        <v>"hp":55800,"atk":1550</v>
      </c>
      <c r="I723" s="20" t="str">
        <f>IF(VLOOKUP(B723,属性中转表!A:G,7,FALSE)=0,"",VLOOKUP(VLOOKUP(B723,属性中转表!A:G,7,FALSE),属性中转表!$K$2:$P$21,6,0))&amp;IF(VLOOKUP(B723,属性中转表!A:G,7,FALSE)&gt;=50,VLOOKUP(A723,英雄数据表!A:K,9,0),IF(VLOOKUP(B723,属性中转表!A:G,7,FALSE)&gt;=25,VLOOKUP(A723,英雄数据表!A:K,5,0),""))</f>
        <v>"atk":300,"hp":5000,"undpspro":50</v>
      </c>
      <c r="J723" s="20" t="str">
        <f>IF(I723="","",属性中转表!$I$1&amp;(IF(VLOOKUP(B723,属性中转表!A:G,7,FALSE)=0,0,VLOOKUP(VLOOKUP(B723,属性中转表!A:G,7,FALSE),属性中转表!$K$2:$P$21,4,0)))+IFERROR(VLOOKUP(A723,英雄数据表!A:K,IF(武魂!B723&gt;=50,10,IF(武魂!B723&gt;=25,6)),0),0))</f>
        <v>,"dpspro":50</v>
      </c>
      <c r="K723" s="32" t="str">
        <f t="shared" si="49"/>
        <v>"atk":300,"hp":5000,"undpspro":50,"dpspro":50</v>
      </c>
      <c r="L723" s="20" t="str">
        <f>IF(B723&gt;=50,VLOOKUP(A723,英雄数据表!A:L,11,FALSE),IF(B723&gt;=25,VLOOKUP(A723,英雄数据表!A:L,7,0),""))</f>
        <v/>
      </c>
      <c r="M723" s="20" t="str">
        <f>IFERROR(VLOOKUP(B723,属性中转表!$K$2:$O$21,5,FALSE),"")</f>
        <v/>
      </c>
      <c r="N723" s="20" t="str">
        <f>IF(B723=25,VLOOKUP(A723,英雄数据表!A:L,8,FALSE),IF(B723=50,VLOOKUP(A723,英雄数据表!A:L,12,0),""))</f>
        <v/>
      </c>
    </row>
    <row r="724" spans="1:14" x14ac:dyDescent="0.3">
      <c r="A724" s="20">
        <v>13036</v>
      </c>
      <c r="B724" s="21">
        <f t="shared" si="46"/>
        <v>23</v>
      </c>
      <c r="C724" s="21">
        <v>5</v>
      </c>
      <c r="D724" s="21">
        <f>VLOOKUP(A724,英雄数据表!A:D,4,0)</f>
        <v>1</v>
      </c>
      <c r="E724" s="20" t="str">
        <f>VLOOKUP(A724,英雄数据表!A:C,3,0)</f>
        <v>凋零魔杖</v>
      </c>
      <c r="F724" s="20">
        <f t="shared" si="47"/>
        <v>13036</v>
      </c>
      <c r="G724" s="20">
        <f t="shared" si="48"/>
        <v>13036</v>
      </c>
      <c r="H724" s="21" t="str">
        <f>VLOOKUP(B724,属性中转表!A:F,6,FALSE)</f>
        <v>"hp":59400,"atk":1650</v>
      </c>
      <c r="I724" s="20" t="str">
        <f>IF(VLOOKUP(B724,属性中转表!A:G,7,FALSE)=0,"",VLOOKUP(VLOOKUP(B724,属性中转表!A:G,7,FALSE),属性中转表!$K$2:$P$21,6,0))&amp;IF(VLOOKUP(B724,属性中转表!A:G,7,FALSE)&gt;=50,VLOOKUP(A724,英雄数据表!A:K,9,0),IF(VLOOKUP(B724,属性中转表!A:G,7,FALSE)&gt;=25,VLOOKUP(A724,英雄数据表!A:K,5,0),""))</f>
        <v>"atk":300,"hp":5000,"undpspro":50</v>
      </c>
      <c r="J724" s="20" t="str">
        <f>IF(I724="","",属性中转表!$I$1&amp;(IF(VLOOKUP(B724,属性中转表!A:G,7,FALSE)=0,0,VLOOKUP(VLOOKUP(B724,属性中转表!A:G,7,FALSE),属性中转表!$K$2:$P$21,4,0)))+IFERROR(VLOOKUP(A724,英雄数据表!A:K,IF(武魂!B724&gt;=50,10,IF(武魂!B724&gt;=25,6)),0),0))</f>
        <v>,"dpspro":50</v>
      </c>
      <c r="K724" s="32" t="str">
        <f t="shared" si="49"/>
        <v>"atk":300,"hp":5000,"undpspro":50,"dpspro":50</v>
      </c>
      <c r="L724" s="20" t="str">
        <f>IF(B724&gt;=50,VLOOKUP(A724,英雄数据表!A:L,11,FALSE),IF(B724&gt;=25,VLOOKUP(A724,英雄数据表!A:L,7,0),""))</f>
        <v/>
      </c>
      <c r="M724" s="20" t="str">
        <f>IFERROR(VLOOKUP(B724,属性中转表!$K$2:$O$21,5,FALSE),"")</f>
        <v/>
      </c>
      <c r="N724" s="20" t="str">
        <f>IF(B724=25,VLOOKUP(A724,英雄数据表!A:L,8,FALSE),IF(B724=50,VLOOKUP(A724,英雄数据表!A:L,12,0),""))</f>
        <v/>
      </c>
    </row>
    <row r="725" spans="1:14" x14ac:dyDescent="0.3">
      <c r="A725" s="20">
        <v>13036</v>
      </c>
      <c r="B725" s="21">
        <f t="shared" si="46"/>
        <v>24</v>
      </c>
      <c r="C725" s="21">
        <v>5</v>
      </c>
      <c r="D725" s="21">
        <f>VLOOKUP(A725,英雄数据表!A:D,4,0)</f>
        <v>1</v>
      </c>
      <c r="E725" s="20" t="str">
        <f>VLOOKUP(A725,英雄数据表!A:C,3,0)</f>
        <v>凋零魔杖</v>
      </c>
      <c r="F725" s="20">
        <f t="shared" si="47"/>
        <v>13036</v>
      </c>
      <c r="G725" s="20">
        <f t="shared" si="48"/>
        <v>13036</v>
      </c>
      <c r="H725" s="21" t="str">
        <f>VLOOKUP(B725,属性中转表!A:F,6,FALSE)</f>
        <v>"hp":63000,"atk":1750</v>
      </c>
      <c r="I725" s="20" t="str">
        <f>IF(VLOOKUP(B725,属性中转表!A:G,7,FALSE)=0,"",VLOOKUP(VLOOKUP(B725,属性中转表!A:G,7,FALSE),属性中转表!$K$2:$P$21,6,0))&amp;IF(VLOOKUP(B725,属性中转表!A:G,7,FALSE)&gt;=50,VLOOKUP(A725,英雄数据表!A:K,9,0),IF(VLOOKUP(B725,属性中转表!A:G,7,FALSE)&gt;=25,VLOOKUP(A725,英雄数据表!A:K,5,0),""))</f>
        <v>"atk":300,"hp":5000,"undpspro":50</v>
      </c>
      <c r="J725" s="20" t="str">
        <f>IF(I725="","",属性中转表!$I$1&amp;(IF(VLOOKUP(B725,属性中转表!A:G,7,FALSE)=0,0,VLOOKUP(VLOOKUP(B725,属性中转表!A:G,7,FALSE),属性中转表!$K$2:$P$21,4,0)))+IFERROR(VLOOKUP(A725,英雄数据表!A:K,IF(武魂!B725&gt;=50,10,IF(武魂!B725&gt;=25,6)),0),0))</f>
        <v>,"dpspro":50</v>
      </c>
      <c r="K725" s="32" t="str">
        <f t="shared" si="49"/>
        <v>"atk":300,"hp":5000,"undpspro":50,"dpspro":50</v>
      </c>
      <c r="L725" s="20" t="str">
        <f>IF(B725&gt;=50,VLOOKUP(A725,英雄数据表!A:L,11,FALSE),IF(B725&gt;=25,VLOOKUP(A725,英雄数据表!A:L,7,0),""))</f>
        <v/>
      </c>
      <c r="M725" s="20" t="str">
        <f>IFERROR(VLOOKUP(B725,属性中转表!$K$2:$O$21,5,FALSE),"")</f>
        <v/>
      </c>
      <c r="N725" s="20" t="str">
        <f>IF(B725=25,VLOOKUP(A725,英雄数据表!A:L,8,FALSE),IF(B725=50,VLOOKUP(A725,英雄数据表!A:L,12,0),""))</f>
        <v/>
      </c>
    </row>
    <row r="726" spans="1:14" x14ac:dyDescent="0.3">
      <c r="A726" s="20">
        <v>13036</v>
      </c>
      <c r="B726" s="21">
        <f t="shared" si="46"/>
        <v>25</v>
      </c>
      <c r="C726" s="21">
        <v>5</v>
      </c>
      <c r="D726" s="21">
        <f>VLOOKUP(A726,英雄数据表!A:D,4,0)</f>
        <v>1</v>
      </c>
      <c r="E726" s="20" t="str">
        <f>VLOOKUP(A726,英雄数据表!A:C,3,0)</f>
        <v>凋零魔杖</v>
      </c>
      <c r="F726" s="20">
        <f t="shared" si="47"/>
        <v>13036</v>
      </c>
      <c r="G726" s="20">
        <f t="shared" si="48"/>
        <v>13036</v>
      </c>
      <c r="H726" s="21" t="str">
        <f>VLOOKUP(B726,属性中转表!A:F,6,FALSE)</f>
        <v>"hp":66600,"atk":1850</v>
      </c>
      <c r="I726" s="20" t="str">
        <f>IF(VLOOKUP(B726,属性中转表!A:G,7,FALSE)=0,"",VLOOKUP(VLOOKUP(B726,属性中转表!A:G,7,FALSE),属性中转表!$K$2:$P$21,6,0))&amp;IF(VLOOKUP(B726,属性中转表!A:G,7,FALSE)&gt;=50,VLOOKUP(A726,英雄数据表!A:K,9,0),IF(VLOOKUP(B726,属性中转表!A:G,7,FALSE)&gt;=25,VLOOKUP(A726,英雄数据表!A:K,5,0),""))</f>
        <v>"atk":300,"hp":5000,"undpspro":50,"atkpro":50</v>
      </c>
      <c r="J726" s="20" t="str">
        <f>IF(I726="","",属性中转表!$I$1&amp;(IF(VLOOKUP(B726,属性中转表!A:G,7,FALSE)=0,0,VLOOKUP(VLOOKUP(B726,属性中转表!A:G,7,FALSE),属性中转表!$K$2:$P$21,4,0)))+IFERROR(VLOOKUP(A726,英雄数据表!A:K,IF(武魂!B726&gt;=50,10,IF(武魂!B726&gt;=25,6)),0),0))</f>
        <v>,"dpspro":50</v>
      </c>
      <c r="K726" s="32" t="str">
        <f t="shared" si="49"/>
        <v>"atk":300,"hp":5000,"undpspro":50,"atkpro":50,"dpspro":50</v>
      </c>
      <c r="L726" s="20" t="str">
        <f>IF(B726&gt;=50,VLOOKUP(A726,英雄数据表!A:L,11,FALSE),IF(B726&gt;=25,VLOOKUP(A726,英雄数据表!A:L,7,0),""))</f>
        <v>"1303601004"</v>
      </c>
      <c r="M726" s="20" t="str">
        <f>IFERROR(VLOOKUP(B726,属性中转表!$K$2:$O$21,5,FALSE),"")</f>
        <v/>
      </c>
      <c r="N726" s="20" t="str">
        <f>IF(B726=25,VLOOKUP(A726,英雄数据表!A:L,8,FALSE),IF(B726=50,VLOOKUP(A726,英雄数据表!A:L,12,0),""))</f>
        <v>攻击增加5%，对冰冻目标造成伤害增加18%</v>
      </c>
    </row>
    <row r="727" spans="1:14" x14ac:dyDescent="0.3">
      <c r="A727" s="20">
        <v>13036</v>
      </c>
      <c r="B727" s="21">
        <f t="shared" si="46"/>
        <v>26</v>
      </c>
      <c r="C727" s="21">
        <v>5</v>
      </c>
      <c r="D727" s="21">
        <f>VLOOKUP(A727,英雄数据表!A:D,4,0)</f>
        <v>1</v>
      </c>
      <c r="E727" s="20" t="str">
        <f>VLOOKUP(A727,英雄数据表!A:C,3,0)</f>
        <v>凋零魔杖</v>
      </c>
      <c r="F727" s="20">
        <f t="shared" si="47"/>
        <v>13036</v>
      </c>
      <c r="G727" s="20">
        <f t="shared" si="48"/>
        <v>13036</v>
      </c>
      <c r="H727" s="21" t="str">
        <f>VLOOKUP(B727,属性中转表!A:F,6,FALSE)</f>
        <v>"hp":70200,"atk":1950</v>
      </c>
      <c r="I727" s="20" t="str">
        <f>IF(VLOOKUP(B727,属性中转表!A:G,7,FALSE)=0,"",VLOOKUP(VLOOKUP(B727,属性中转表!A:G,7,FALSE),属性中转表!$K$2:$P$21,6,0))&amp;IF(VLOOKUP(B727,属性中转表!A:G,7,FALSE)&gt;=50,VLOOKUP(A727,英雄数据表!A:K,9,0),IF(VLOOKUP(B727,属性中转表!A:G,7,FALSE)&gt;=25,VLOOKUP(A727,英雄数据表!A:K,5,0),""))</f>
        <v>"atk":300,"hp":5000,"undpspro":50,"atkpro":50</v>
      </c>
      <c r="J727" s="20" t="str">
        <f>IF(I727="","",属性中转表!$I$1&amp;(IF(VLOOKUP(B727,属性中转表!A:G,7,FALSE)=0,0,VLOOKUP(VLOOKUP(B727,属性中转表!A:G,7,FALSE),属性中转表!$K$2:$P$21,4,0)))+IFERROR(VLOOKUP(A727,英雄数据表!A:K,IF(武魂!B727&gt;=50,10,IF(武魂!B727&gt;=25,6)),0),0))</f>
        <v>,"dpspro":50</v>
      </c>
      <c r="K727" s="32" t="str">
        <f t="shared" si="49"/>
        <v>"atk":300,"hp":5000,"undpspro":50,"atkpro":50,"dpspro":50</v>
      </c>
      <c r="L727" s="20" t="str">
        <f>IF(B727&gt;=50,VLOOKUP(A727,英雄数据表!A:L,11,FALSE),IF(B727&gt;=25,VLOOKUP(A727,英雄数据表!A:L,7,0),""))</f>
        <v>"1303601004"</v>
      </c>
      <c r="M727" s="20" t="str">
        <f>IFERROR(VLOOKUP(B727,属性中转表!$K$2:$O$21,5,FALSE),"")</f>
        <v/>
      </c>
      <c r="N727" s="20" t="str">
        <f>IF(B727=25,VLOOKUP(A727,英雄数据表!A:L,8,FALSE),IF(B727=50,VLOOKUP(A727,英雄数据表!A:L,12,0),""))</f>
        <v/>
      </c>
    </row>
    <row r="728" spans="1:14" x14ac:dyDescent="0.3">
      <c r="A728" s="20">
        <v>13036</v>
      </c>
      <c r="B728" s="21">
        <f t="shared" si="46"/>
        <v>27</v>
      </c>
      <c r="C728" s="21">
        <v>5</v>
      </c>
      <c r="D728" s="21">
        <f>VLOOKUP(A728,英雄数据表!A:D,4,0)</f>
        <v>1</v>
      </c>
      <c r="E728" s="20" t="str">
        <f>VLOOKUP(A728,英雄数据表!A:C,3,0)</f>
        <v>凋零魔杖</v>
      </c>
      <c r="F728" s="20">
        <f t="shared" si="47"/>
        <v>13036</v>
      </c>
      <c r="G728" s="20">
        <f t="shared" si="48"/>
        <v>13036</v>
      </c>
      <c r="H728" s="21" t="str">
        <f>VLOOKUP(B728,属性中转表!A:F,6,FALSE)</f>
        <v>"hp":73800,"atk":2050</v>
      </c>
      <c r="I728" s="20" t="str">
        <f>IF(VLOOKUP(B728,属性中转表!A:G,7,FALSE)=0,"",VLOOKUP(VLOOKUP(B728,属性中转表!A:G,7,FALSE),属性中转表!$K$2:$P$21,6,0))&amp;IF(VLOOKUP(B728,属性中转表!A:G,7,FALSE)&gt;=50,VLOOKUP(A728,英雄数据表!A:K,9,0),IF(VLOOKUP(B728,属性中转表!A:G,7,FALSE)&gt;=25,VLOOKUP(A728,英雄数据表!A:K,5,0),""))</f>
        <v>"atk":300,"hp":5000,"undpspro":50,"atkpro":50</v>
      </c>
      <c r="J728" s="20" t="str">
        <f>IF(I728="","",属性中转表!$I$1&amp;(IF(VLOOKUP(B728,属性中转表!A:G,7,FALSE)=0,0,VLOOKUP(VLOOKUP(B728,属性中转表!A:G,7,FALSE),属性中转表!$K$2:$P$21,4,0)))+IFERROR(VLOOKUP(A728,英雄数据表!A:K,IF(武魂!B728&gt;=50,10,IF(武魂!B728&gt;=25,6)),0),0))</f>
        <v>,"dpspro":50</v>
      </c>
      <c r="K728" s="32" t="str">
        <f t="shared" si="49"/>
        <v>"atk":300,"hp":5000,"undpspro":50,"atkpro":50,"dpspro":50</v>
      </c>
      <c r="L728" s="20" t="str">
        <f>IF(B728&gt;=50,VLOOKUP(A728,英雄数据表!A:L,11,FALSE),IF(B728&gt;=25,VLOOKUP(A728,英雄数据表!A:L,7,0),""))</f>
        <v>"1303601004"</v>
      </c>
      <c r="M728" s="20" t="str">
        <f>IFERROR(VLOOKUP(B728,属性中转表!$K$2:$O$21,5,FALSE),"")</f>
        <v/>
      </c>
      <c r="N728" s="20" t="str">
        <f>IF(B728=25,VLOOKUP(A728,英雄数据表!A:L,8,FALSE),IF(B728=50,VLOOKUP(A728,英雄数据表!A:L,12,0),""))</f>
        <v/>
      </c>
    </row>
    <row r="729" spans="1:14" x14ac:dyDescent="0.3">
      <c r="A729" s="20">
        <v>13036</v>
      </c>
      <c r="B729" s="21">
        <f t="shared" si="46"/>
        <v>28</v>
      </c>
      <c r="C729" s="21">
        <v>5</v>
      </c>
      <c r="D729" s="21">
        <f>VLOOKUP(A729,英雄数据表!A:D,4,0)</f>
        <v>1</v>
      </c>
      <c r="E729" s="20" t="str">
        <f>VLOOKUP(A729,英雄数据表!A:C,3,0)</f>
        <v>凋零魔杖</v>
      </c>
      <c r="F729" s="20">
        <f t="shared" si="47"/>
        <v>13036</v>
      </c>
      <c r="G729" s="20">
        <f t="shared" si="48"/>
        <v>13036</v>
      </c>
      <c r="H729" s="21" t="str">
        <f>VLOOKUP(B729,属性中转表!A:F,6,FALSE)</f>
        <v>"hp":77400,"atk":2150</v>
      </c>
      <c r="I729" s="20" t="str">
        <f>IF(VLOOKUP(B729,属性中转表!A:G,7,FALSE)=0,"",VLOOKUP(VLOOKUP(B729,属性中转表!A:G,7,FALSE),属性中转表!$K$2:$P$21,6,0))&amp;IF(VLOOKUP(B729,属性中转表!A:G,7,FALSE)&gt;=50,VLOOKUP(A729,英雄数据表!A:K,9,0),IF(VLOOKUP(B729,属性中转表!A:G,7,FALSE)&gt;=25,VLOOKUP(A729,英雄数据表!A:K,5,0),""))</f>
        <v>"atk":300,"hp":5000,"undpspro":50,"atkpro":50</v>
      </c>
      <c r="J729" s="20" t="str">
        <f>IF(I729="","",属性中转表!$I$1&amp;(IF(VLOOKUP(B729,属性中转表!A:G,7,FALSE)=0,0,VLOOKUP(VLOOKUP(B729,属性中转表!A:G,7,FALSE),属性中转表!$K$2:$P$21,4,0)))+IFERROR(VLOOKUP(A729,英雄数据表!A:K,IF(武魂!B729&gt;=50,10,IF(武魂!B729&gt;=25,6)),0),0))</f>
        <v>,"dpspro":50</v>
      </c>
      <c r="K729" s="32" t="str">
        <f t="shared" si="49"/>
        <v>"atk":300,"hp":5000,"undpspro":50,"atkpro":50,"dpspro":50</v>
      </c>
      <c r="L729" s="20" t="str">
        <f>IF(B729&gt;=50,VLOOKUP(A729,英雄数据表!A:L,11,FALSE),IF(B729&gt;=25,VLOOKUP(A729,英雄数据表!A:L,7,0),""))</f>
        <v>"1303601004"</v>
      </c>
      <c r="M729" s="20" t="str">
        <f>IFERROR(VLOOKUP(B729,属性中转表!$K$2:$O$21,5,FALSE),"")</f>
        <v/>
      </c>
      <c r="N729" s="20" t="str">
        <f>IF(B729=25,VLOOKUP(A729,英雄数据表!A:L,8,FALSE),IF(B729=50,VLOOKUP(A729,英雄数据表!A:L,12,0),""))</f>
        <v/>
      </c>
    </row>
    <row r="730" spans="1:14" x14ac:dyDescent="0.3">
      <c r="A730" s="20">
        <v>13036</v>
      </c>
      <c r="B730" s="21">
        <f t="shared" si="46"/>
        <v>29</v>
      </c>
      <c r="C730" s="21">
        <v>5</v>
      </c>
      <c r="D730" s="21">
        <f>VLOOKUP(A730,英雄数据表!A:D,4,0)</f>
        <v>1</v>
      </c>
      <c r="E730" s="20" t="str">
        <f>VLOOKUP(A730,英雄数据表!A:C,3,0)</f>
        <v>凋零魔杖</v>
      </c>
      <c r="F730" s="20">
        <f t="shared" si="47"/>
        <v>13036</v>
      </c>
      <c r="G730" s="20">
        <f t="shared" si="48"/>
        <v>13036</v>
      </c>
      <c r="H730" s="21" t="str">
        <f>VLOOKUP(B730,属性中转表!A:F,6,FALSE)</f>
        <v>"hp":81000,"atk":2250</v>
      </c>
      <c r="I730" s="20" t="str">
        <f>IF(VLOOKUP(B730,属性中转表!A:G,7,FALSE)=0,"",VLOOKUP(VLOOKUP(B730,属性中转表!A:G,7,FALSE),属性中转表!$K$2:$P$21,6,0))&amp;IF(VLOOKUP(B730,属性中转表!A:G,7,FALSE)&gt;=50,VLOOKUP(A730,英雄数据表!A:K,9,0),IF(VLOOKUP(B730,属性中转表!A:G,7,FALSE)&gt;=25,VLOOKUP(A730,英雄数据表!A:K,5,0),""))</f>
        <v>"atk":300,"hp":5000,"undpspro":50,"atkpro":50</v>
      </c>
      <c r="J730" s="20" t="str">
        <f>IF(I730="","",属性中转表!$I$1&amp;(IF(VLOOKUP(B730,属性中转表!A:G,7,FALSE)=0,0,VLOOKUP(VLOOKUP(B730,属性中转表!A:G,7,FALSE),属性中转表!$K$2:$P$21,4,0)))+IFERROR(VLOOKUP(A730,英雄数据表!A:K,IF(武魂!B730&gt;=50,10,IF(武魂!B730&gt;=25,6)),0),0))</f>
        <v>,"dpspro":50</v>
      </c>
      <c r="K730" s="32" t="str">
        <f t="shared" si="49"/>
        <v>"atk":300,"hp":5000,"undpspro":50,"atkpro":50,"dpspro":50</v>
      </c>
      <c r="L730" s="20" t="str">
        <f>IF(B730&gt;=50,VLOOKUP(A730,英雄数据表!A:L,11,FALSE),IF(B730&gt;=25,VLOOKUP(A730,英雄数据表!A:L,7,0),""))</f>
        <v>"1303601004"</v>
      </c>
      <c r="M730" s="20" t="str">
        <f>IFERROR(VLOOKUP(B730,属性中转表!$K$2:$O$21,5,FALSE),"")</f>
        <v/>
      </c>
      <c r="N730" s="20" t="str">
        <f>IF(B730=25,VLOOKUP(A730,英雄数据表!A:L,8,FALSE),IF(B730=50,VLOOKUP(A730,英雄数据表!A:L,12,0),""))</f>
        <v/>
      </c>
    </row>
    <row r="731" spans="1:14" x14ac:dyDescent="0.3">
      <c r="A731" s="20">
        <v>13036</v>
      </c>
      <c r="B731" s="21">
        <f t="shared" si="46"/>
        <v>30</v>
      </c>
      <c r="C731" s="21">
        <v>5</v>
      </c>
      <c r="D731" s="21">
        <f>VLOOKUP(A731,英雄数据表!A:D,4,0)</f>
        <v>1</v>
      </c>
      <c r="E731" s="20" t="str">
        <f>VLOOKUP(A731,英雄数据表!A:C,3,0)</f>
        <v>凋零魔杖</v>
      </c>
      <c r="F731" s="20">
        <f t="shared" si="47"/>
        <v>13036</v>
      </c>
      <c r="G731" s="20">
        <f t="shared" si="48"/>
        <v>13036</v>
      </c>
      <c r="H731" s="21" t="str">
        <f>VLOOKUP(B731,属性中转表!A:F,6,FALSE)</f>
        <v>"hp":84600,"atk":2350</v>
      </c>
      <c r="I731" s="20" t="str">
        <f>IF(VLOOKUP(B731,属性中转表!A:G,7,FALSE)=0,"",VLOOKUP(VLOOKUP(B731,属性中转表!A:G,7,FALSE),属性中转表!$K$2:$P$21,6,0))&amp;IF(VLOOKUP(B731,属性中转表!A:G,7,FALSE)&gt;=50,VLOOKUP(A731,英雄数据表!A:K,9,0),IF(VLOOKUP(B731,属性中转表!A:G,7,FALSE)&gt;=25,VLOOKUP(A731,英雄数据表!A:K,5,0),""))</f>
        <v>"atk":300,"hp":5000,"undpspro":100,"atkpro":50</v>
      </c>
      <c r="J731" s="20" t="str">
        <f>IF(I731="","",属性中转表!$I$1&amp;(IF(VLOOKUP(B731,属性中转表!A:G,7,FALSE)=0,0,VLOOKUP(VLOOKUP(B731,属性中转表!A:G,7,FALSE),属性中转表!$K$2:$P$21,4,0)))+IFERROR(VLOOKUP(A731,英雄数据表!A:K,IF(武魂!B731&gt;=50,10,IF(武魂!B731&gt;=25,6)),0),0))</f>
        <v>,"dpspro":50</v>
      </c>
      <c r="K731" s="32" t="str">
        <f t="shared" si="49"/>
        <v>"atk":300,"hp":5000,"undpspro":100,"atkpro":50,"dpspro":50</v>
      </c>
      <c r="L731" s="20" t="str">
        <f>IF(B731&gt;=50,VLOOKUP(A731,英雄数据表!A:L,11,FALSE),IF(B731&gt;=25,VLOOKUP(A731,英雄数据表!A:L,7,0),""))</f>
        <v>"1303601004"</v>
      </c>
      <c r="M731" s="20" t="str">
        <f>IFERROR(VLOOKUP(B731,属性中转表!$K$2:$O$21,5,FALSE),"")</f>
        <v>"undpspro":50</v>
      </c>
      <c r="N731" s="20" t="str">
        <f>IF(B731=25,VLOOKUP(A731,英雄数据表!A:L,8,FALSE),IF(B731=50,VLOOKUP(A731,英雄数据表!A:L,12,0),""))</f>
        <v/>
      </c>
    </row>
    <row r="732" spans="1:14" x14ac:dyDescent="0.3">
      <c r="A732" s="20">
        <v>13036</v>
      </c>
      <c r="B732" s="21">
        <f t="shared" si="46"/>
        <v>31</v>
      </c>
      <c r="C732" s="21">
        <v>5</v>
      </c>
      <c r="D732" s="21">
        <f>VLOOKUP(A732,英雄数据表!A:D,4,0)</f>
        <v>1</v>
      </c>
      <c r="E732" s="20" t="str">
        <f>VLOOKUP(A732,英雄数据表!A:C,3,0)</f>
        <v>凋零魔杖</v>
      </c>
      <c r="F732" s="20">
        <f t="shared" si="47"/>
        <v>13036</v>
      </c>
      <c r="G732" s="20">
        <f t="shared" si="48"/>
        <v>13036</v>
      </c>
      <c r="H732" s="21" t="str">
        <f>VLOOKUP(B732,属性中转表!A:F,6,FALSE)</f>
        <v>"hp":89100,"atk":2475</v>
      </c>
      <c r="I732" s="20" t="str">
        <f>IF(VLOOKUP(B732,属性中转表!A:G,7,FALSE)=0,"",VLOOKUP(VLOOKUP(B732,属性中转表!A:G,7,FALSE),属性中转表!$K$2:$P$21,6,0))&amp;IF(VLOOKUP(B732,属性中转表!A:G,7,FALSE)&gt;=50,VLOOKUP(A732,英雄数据表!A:K,9,0),IF(VLOOKUP(B732,属性中转表!A:G,7,FALSE)&gt;=25,VLOOKUP(A732,英雄数据表!A:K,5,0),""))</f>
        <v>"atk":300,"hp":5000,"undpspro":100,"atkpro":50</v>
      </c>
      <c r="J732" s="20" t="str">
        <f>IF(I732="","",属性中转表!$I$1&amp;(IF(VLOOKUP(B732,属性中转表!A:G,7,FALSE)=0,0,VLOOKUP(VLOOKUP(B732,属性中转表!A:G,7,FALSE),属性中转表!$K$2:$P$21,4,0)))+IFERROR(VLOOKUP(A732,英雄数据表!A:K,IF(武魂!B732&gt;=50,10,IF(武魂!B732&gt;=25,6)),0),0))</f>
        <v>,"dpspro":50</v>
      </c>
      <c r="K732" s="32" t="str">
        <f t="shared" si="49"/>
        <v>"atk":300,"hp":5000,"undpspro":100,"atkpro":50,"dpspro":50</v>
      </c>
      <c r="L732" s="20" t="str">
        <f>IF(B732&gt;=50,VLOOKUP(A732,英雄数据表!A:L,11,FALSE),IF(B732&gt;=25,VLOOKUP(A732,英雄数据表!A:L,7,0),""))</f>
        <v>"1303601004"</v>
      </c>
      <c r="M732" s="20" t="str">
        <f>IFERROR(VLOOKUP(B732,属性中转表!$K$2:$O$21,5,FALSE),"")</f>
        <v/>
      </c>
      <c r="N732" s="20" t="str">
        <f>IF(B732=25,VLOOKUP(A732,英雄数据表!A:L,8,FALSE),IF(B732=50,VLOOKUP(A732,英雄数据表!A:L,12,0),""))</f>
        <v/>
      </c>
    </row>
    <row r="733" spans="1:14" x14ac:dyDescent="0.3">
      <c r="A733" s="20">
        <v>13036</v>
      </c>
      <c r="B733" s="21">
        <f t="shared" si="46"/>
        <v>32</v>
      </c>
      <c r="C733" s="21">
        <v>5</v>
      </c>
      <c r="D733" s="21">
        <f>VLOOKUP(A733,英雄数据表!A:D,4,0)</f>
        <v>1</v>
      </c>
      <c r="E733" s="20" t="str">
        <f>VLOOKUP(A733,英雄数据表!A:C,3,0)</f>
        <v>凋零魔杖</v>
      </c>
      <c r="F733" s="20">
        <f t="shared" si="47"/>
        <v>13036</v>
      </c>
      <c r="G733" s="20">
        <f t="shared" si="48"/>
        <v>13036</v>
      </c>
      <c r="H733" s="21" t="str">
        <f>VLOOKUP(B733,属性中转表!A:F,6,FALSE)</f>
        <v>"hp":93600,"atk":2600</v>
      </c>
      <c r="I733" s="20" t="str">
        <f>IF(VLOOKUP(B733,属性中转表!A:G,7,FALSE)=0,"",VLOOKUP(VLOOKUP(B733,属性中转表!A:G,7,FALSE),属性中转表!$K$2:$P$21,6,0))&amp;IF(VLOOKUP(B733,属性中转表!A:G,7,FALSE)&gt;=50,VLOOKUP(A733,英雄数据表!A:K,9,0),IF(VLOOKUP(B733,属性中转表!A:G,7,FALSE)&gt;=25,VLOOKUP(A733,英雄数据表!A:K,5,0),""))</f>
        <v>"atk":300,"hp":5000,"undpspro":100,"atkpro":50</v>
      </c>
      <c r="J733" s="20" t="str">
        <f>IF(I733="","",属性中转表!$I$1&amp;(IF(VLOOKUP(B733,属性中转表!A:G,7,FALSE)=0,0,VLOOKUP(VLOOKUP(B733,属性中转表!A:G,7,FALSE),属性中转表!$K$2:$P$21,4,0)))+IFERROR(VLOOKUP(A733,英雄数据表!A:K,IF(武魂!B733&gt;=50,10,IF(武魂!B733&gt;=25,6)),0),0))</f>
        <v>,"dpspro":50</v>
      </c>
      <c r="K733" s="32" t="str">
        <f t="shared" si="49"/>
        <v>"atk":300,"hp":5000,"undpspro":100,"atkpro":50,"dpspro":50</v>
      </c>
      <c r="L733" s="20" t="str">
        <f>IF(B733&gt;=50,VLOOKUP(A733,英雄数据表!A:L,11,FALSE),IF(B733&gt;=25,VLOOKUP(A733,英雄数据表!A:L,7,0),""))</f>
        <v>"1303601004"</v>
      </c>
      <c r="M733" s="20" t="str">
        <f>IFERROR(VLOOKUP(B733,属性中转表!$K$2:$O$21,5,FALSE),"")</f>
        <v/>
      </c>
      <c r="N733" s="20" t="str">
        <f>IF(B733=25,VLOOKUP(A733,英雄数据表!A:L,8,FALSE),IF(B733=50,VLOOKUP(A733,英雄数据表!A:L,12,0),""))</f>
        <v/>
      </c>
    </row>
    <row r="734" spans="1:14" x14ac:dyDescent="0.3">
      <c r="A734" s="20">
        <v>13036</v>
      </c>
      <c r="B734" s="21">
        <f t="shared" si="46"/>
        <v>33</v>
      </c>
      <c r="C734" s="21">
        <v>5</v>
      </c>
      <c r="D734" s="21">
        <f>VLOOKUP(A734,英雄数据表!A:D,4,0)</f>
        <v>1</v>
      </c>
      <c r="E734" s="20" t="str">
        <f>VLOOKUP(A734,英雄数据表!A:C,3,0)</f>
        <v>凋零魔杖</v>
      </c>
      <c r="F734" s="20">
        <f t="shared" si="47"/>
        <v>13036</v>
      </c>
      <c r="G734" s="20">
        <f t="shared" si="48"/>
        <v>13036</v>
      </c>
      <c r="H734" s="21" t="str">
        <f>VLOOKUP(B734,属性中转表!A:F,6,FALSE)</f>
        <v>"hp":98100,"atk":2725</v>
      </c>
      <c r="I734" s="20" t="str">
        <f>IF(VLOOKUP(B734,属性中转表!A:G,7,FALSE)=0,"",VLOOKUP(VLOOKUP(B734,属性中转表!A:G,7,FALSE),属性中转表!$K$2:$P$21,6,0))&amp;IF(VLOOKUP(B734,属性中转表!A:G,7,FALSE)&gt;=50,VLOOKUP(A734,英雄数据表!A:K,9,0),IF(VLOOKUP(B734,属性中转表!A:G,7,FALSE)&gt;=25,VLOOKUP(A734,英雄数据表!A:K,5,0),""))</f>
        <v>"atk":300,"hp":5000,"undpspro":100,"atkpro":50</v>
      </c>
      <c r="J734" s="20" t="str">
        <f>IF(I734="","",属性中转表!$I$1&amp;(IF(VLOOKUP(B734,属性中转表!A:G,7,FALSE)=0,0,VLOOKUP(VLOOKUP(B734,属性中转表!A:G,7,FALSE),属性中转表!$K$2:$P$21,4,0)))+IFERROR(VLOOKUP(A734,英雄数据表!A:K,IF(武魂!B734&gt;=50,10,IF(武魂!B734&gt;=25,6)),0),0))</f>
        <v>,"dpspro":50</v>
      </c>
      <c r="K734" s="32" t="str">
        <f t="shared" si="49"/>
        <v>"atk":300,"hp":5000,"undpspro":100,"atkpro":50,"dpspro":50</v>
      </c>
      <c r="L734" s="20" t="str">
        <f>IF(B734&gt;=50,VLOOKUP(A734,英雄数据表!A:L,11,FALSE),IF(B734&gt;=25,VLOOKUP(A734,英雄数据表!A:L,7,0),""))</f>
        <v>"1303601004"</v>
      </c>
      <c r="M734" s="20" t="str">
        <f>IFERROR(VLOOKUP(B734,属性中转表!$K$2:$O$21,5,FALSE),"")</f>
        <v/>
      </c>
      <c r="N734" s="20" t="str">
        <f>IF(B734=25,VLOOKUP(A734,英雄数据表!A:L,8,FALSE),IF(B734=50,VLOOKUP(A734,英雄数据表!A:L,12,0),""))</f>
        <v/>
      </c>
    </row>
    <row r="735" spans="1:14" x14ac:dyDescent="0.3">
      <c r="A735" s="20">
        <v>13036</v>
      </c>
      <c r="B735" s="21">
        <f t="shared" si="46"/>
        <v>34</v>
      </c>
      <c r="C735" s="21">
        <v>5</v>
      </c>
      <c r="D735" s="21">
        <f>VLOOKUP(A735,英雄数据表!A:D,4,0)</f>
        <v>1</v>
      </c>
      <c r="E735" s="20" t="str">
        <f>VLOOKUP(A735,英雄数据表!A:C,3,0)</f>
        <v>凋零魔杖</v>
      </c>
      <c r="F735" s="20">
        <f t="shared" si="47"/>
        <v>13036</v>
      </c>
      <c r="G735" s="20">
        <f t="shared" si="48"/>
        <v>13036</v>
      </c>
      <c r="H735" s="21" t="str">
        <f>VLOOKUP(B735,属性中转表!A:F,6,FALSE)</f>
        <v>"hp":102600,"atk":2850</v>
      </c>
      <c r="I735" s="20" t="str">
        <f>IF(VLOOKUP(B735,属性中转表!A:G,7,FALSE)=0,"",VLOOKUP(VLOOKUP(B735,属性中转表!A:G,7,FALSE),属性中转表!$K$2:$P$21,6,0))&amp;IF(VLOOKUP(B735,属性中转表!A:G,7,FALSE)&gt;=50,VLOOKUP(A735,英雄数据表!A:K,9,0),IF(VLOOKUP(B735,属性中转表!A:G,7,FALSE)&gt;=25,VLOOKUP(A735,英雄数据表!A:K,5,0),""))</f>
        <v>"atk":300,"hp":5000,"undpspro":100,"atkpro":50</v>
      </c>
      <c r="J735" s="20" t="str">
        <f>IF(I735="","",属性中转表!$I$1&amp;(IF(VLOOKUP(B735,属性中转表!A:G,7,FALSE)=0,0,VLOOKUP(VLOOKUP(B735,属性中转表!A:G,7,FALSE),属性中转表!$K$2:$P$21,4,0)))+IFERROR(VLOOKUP(A735,英雄数据表!A:K,IF(武魂!B735&gt;=50,10,IF(武魂!B735&gt;=25,6)),0),0))</f>
        <v>,"dpspro":50</v>
      </c>
      <c r="K735" s="32" t="str">
        <f t="shared" si="49"/>
        <v>"atk":300,"hp":5000,"undpspro":100,"atkpro":50,"dpspro":50</v>
      </c>
      <c r="L735" s="20" t="str">
        <f>IF(B735&gt;=50,VLOOKUP(A735,英雄数据表!A:L,11,FALSE),IF(B735&gt;=25,VLOOKUP(A735,英雄数据表!A:L,7,0),""))</f>
        <v>"1303601004"</v>
      </c>
      <c r="M735" s="20" t="str">
        <f>IFERROR(VLOOKUP(B735,属性中转表!$K$2:$O$21,5,FALSE),"")</f>
        <v/>
      </c>
      <c r="N735" s="20" t="str">
        <f>IF(B735=25,VLOOKUP(A735,英雄数据表!A:L,8,FALSE),IF(B735=50,VLOOKUP(A735,英雄数据表!A:L,12,0),""))</f>
        <v/>
      </c>
    </row>
    <row r="736" spans="1:14" x14ac:dyDescent="0.3">
      <c r="A736" s="20">
        <v>13036</v>
      </c>
      <c r="B736" s="21">
        <f t="shared" si="46"/>
        <v>35</v>
      </c>
      <c r="C736" s="21">
        <v>5</v>
      </c>
      <c r="D736" s="21">
        <f>VLOOKUP(A736,英雄数据表!A:D,4,0)</f>
        <v>1</v>
      </c>
      <c r="E736" s="20" t="str">
        <f>VLOOKUP(A736,英雄数据表!A:C,3,0)</f>
        <v>凋零魔杖</v>
      </c>
      <c r="F736" s="20">
        <f t="shared" si="47"/>
        <v>13036</v>
      </c>
      <c r="G736" s="20">
        <f t="shared" si="48"/>
        <v>13036</v>
      </c>
      <c r="H736" s="21" t="str">
        <f>VLOOKUP(B736,属性中转表!A:F,6,FALSE)</f>
        <v>"hp":107100,"atk":2975</v>
      </c>
      <c r="I736" s="20" t="str">
        <f>IF(VLOOKUP(B736,属性中转表!A:G,7,FALSE)=0,"",VLOOKUP(VLOOKUP(B736,属性中转表!A:G,7,FALSE),属性中转表!$K$2:$P$21,6,0))&amp;IF(VLOOKUP(B736,属性中转表!A:G,7,FALSE)&gt;=50,VLOOKUP(A736,英雄数据表!A:K,9,0),IF(VLOOKUP(B736,属性中转表!A:G,7,FALSE)&gt;=25,VLOOKUP(A736,英雄数据表!A:K,5,0),""))</f>
        <v>"atk":300,"hp":5000,"undpspro":100,"atkpro":50</v>
      </c>
      <c r="J736" s="20" t="str">
        <f>IF(I736="","",属性中转表!$I$1&amp;(IF(VLOOKUP(B736,属性中转表!A:G,7,FALSE)=0,0,VLOOKUP(VLOOKUP(B736,属性中转表!A:G,7,FALSE),属性中转表!$K$2:$P$21,4,0)))+IFERROR(VLOOKUP(A736,英雄数据表!A:K,IF(武魂!B736&gt;=50,10,IF(武魂!B736&gt;=25,6)),0),0))</f>
        <v>,"dpspro":100</v>
      </c>
      <c r="K736" s="32" t="str">
        <f t="shared" si="49"/>
        <v>"atk":300,"hp":5000,"undpspro":100,"atkpro":50,"dpspro":100</v>
      </c>
      <c r="L736" s="20" t="str">
        <f>IF(B736&gt;=50,VLOOKUP(A736,英雄数据表!A:L,11,FALSE),IF(B736&gt;=25,VLOOKUP(A736,英雄数据表!A:L,7,0),""))</f>
        <v>"1303601004"</v>
      </c>
      <c r="M736" s="20" t="str">
        <f>IFERROR(VLOOKUP(B736,属性中转表!$K$2:$O$21,5,FALSE),"")</f>
        <v>"dpspro":50</v>
      </c>
      <c r="N736" s="20" t="str">
        <f>IF(B736=25,VLOOKUP(A736,英雄数据表!A:L,8,FALSE),IF(B736=50,VLOOKUP(A736,英雄数据表!A:L,12,0),""))</f>
        <v/>
      </c>
    </row>
    <row r="737" spans="1:14" x14ac:dyDescent="0.3">
      <c r="A737" s="20">
        <v>13036</v>
      </c>
      <c r="B737" s="21">
        <f t="shared" si="46"/>
        <v>36</v>
      </c>
      <c r="C737" s="21">
        <v>5</v>
      </c>
      <c r="D737" s="21">
        <f>VLOOKUP(A737,英雄数据表!A:D,4,0)</f>
        <v>1</v>
      </c>
      <c r="E737" s="20" t="str">
        <f>VLOOKUP(A737,英雄数据表!A:C,3,0)</f>
        <v>凋零魔杖</v>
      </c>
      <c r="F737" s="20">
        <f t="shared" si="47"/>
        <v>13036</v>
      </c>
      <c r="G737" s="20">
        <f t="shared" si="48"/>
        <v>13036</v>
      </c>
      <c r="H737" s="21" t="str">
        <f>VLOOKUP(B737,属性中转表!A:F,6,FALSE)</f>
        <v>"hp":111600,"atk":3100</v>
      </c>
      <c r="I737" s="20" t="str">
        <f>IF(VLOOKUP(B737,属性中转表!A:G,7,FALSE)=0,"",VLOOKUP(VLOOKUP(B737,属性中转表!A:G,7,FALSE),属性中转表!$K$2:$P$21,6,0))&amp;IF(VLOOKUP(B737,属性中转表!A:G,7,FALSE)&gt;=50,VLOOKUP(A737,英雄数据表!A:K,9,0),IF(VLOOKUP(B737,属性中转表!A:G,7,FALSE)&gt;=25,VLOOKUP(A737,英雄数据表!A:K,5,0),""))</f>
        <v>"atk":300,"hp":5000,"undpspro":100,"atkpro":50</v>
      </c>
      <c r="J737" s="20" t="str">
        <f>IF(I737="","",属性中转表!$I$1&amp;(IF(VLOOKUP(B737,属性中转表!A:G,7,FALSE)=0,0,VLOOKUP(VLOOKUP(B737,属性中转表!A:G,7,FALSE),属性中转表!$K$2:$P$21,4,0)))+IFERROR(VLOOKUP(A737,英雄数据表!A:K,IF(武魂!B737&gt;=50,10,IF(武魂!B737&gt;=25,6)),0),0))</f>
        <v>,"dpspro":100</v>
      </c>
      <c r="K737" s="32" t="str">
        <f t="shared" si="49"/>
        <v>"atk":300,"hp":5000,"undpspro":100,"atkpro":50,"dpspro":100</v>
      </c>
      <c r="L737" s="20" t="str">
        <f>IF(B737&gt;=50,VLOOKUP(A737,英雄数据表!A:L,11,FALSE),IF(B737&gt;=25,VLOOKUP(A737,英雄数据表!A:L,7,0),""))</f>
        <v>"1303601004"</v>
      </c>
      <c r="M737" s="20" t="str">
        <f>IFERROR(VLOOKUP(B737,属性中转表!$K$2:$O$21,5,FALSE),"")</f>
        <v/>
      </c>
      <c r="N737" s="20" t="str">
        <f>IF(B737=25,VLOOKUP(A737,英雄数据表!A:L,8,FALSE),IF(B737=50,VLOOKUP(A737,英雄数据表!A:L,12,0),""))</f>
        <v/>
      </c>
    </row>
    <row r="738" spans="1:14" x14ac:dyDescent="0.3">
      <c r="A738" s="20">
        <v>13036</v>
      </c>
      <c r="B738" s="21">
        <f t="shared" si="46"/>
        <v>37</v>
      </c>
      <c r="C738" s="21">
        <v>5</v>
      </c>
      <c r="D738" s="21">
        <f>VLOOKUP(A738,英雄数据表!A:D,4,0)</f>
        <v>1</v>
      </c>
      <c r="E738" s="20" t="str">
        <f>VLOOKUP(A738,英雄数据表!A:C,3,0)</f>
        <v>凋零魔杖</v>
      </c>
      <c r="F738" s="20">
        <f t="shared" si="47"/>
        <v>13036</v>
      </c>
      <c r="G738" s="20">
        <f t="shared" si="48"/>
        <v>13036</v>
      </c>
      <c r="H738" s="21" t="str">
        <f>VLOOKUP(B738,属性中转表!A:F,6,FALSE)</f>
        <v>"hp":116100,"atk":3225</v>
      </c>
      <c r="I738" s="20" t="str">
        <f>IF(VLOOKUP(B738,属性中转表!A:G,7,FALSE)=0,"",VLOOKUP(VLOOKUP(B738,属性中转表!A:G,7,FALSE),属性中转表!$K$2:$P$21,6,0))&amp;IF(VLOOKUP(B738,属性中转表!A:G,7,FALSE)&gt;=50,VLOOKUP(A738,英雄数据表!A:K,9,0),IF(VLOOKUP(B738,属性中转表!A:G,7,FALSE)&gt;=25,VLOOKUP(A738,英雄数据表!A:K,5,0),""))</f>
        <v>"atk":300,"hp":5000,"undpspro":100,"atkpro":50</v>
      </c>
      <c r="J738" s="20" t="str">
        <f>IF(I738="","",属性中转表!$I$1&amp;(IF(VLOOKUP(B738,属性中转表!A:G,7,FALSE)=0,0,VLOOKUP(VLOOKUP(B738,属性中转表!A:G,7,FALSE),属性中转表!$K$2:$P$21,4,0)))+IFERROR(VLOOKUP(A738,英雄数据表!A:K,IF(武魂!B738&gt;=50,10,IF(武魂!B738&gt;=25,6)),0),0))</f>
        <v>,"dpspro":100</v>
      </c>
      <c r="K738" s="32" t="str">
        <f t="shared" si="49"/>
        <v>"atk":300,"hp":5000,"undpspro":100,"atkpro":50,"dpspro":100</v>
      </c>
      <c r="L738" s="20" t="str">
        <f>IF(B738&gt;=50,VLOOKUP(A738,英雄数据表!A:L,11,FALSE),IF(B738&gt;=25,VLOOKUP(A738,英雄数据表!A:L,7,0),""))</f>
        <v>"1303601004"</v>
      </c>
      <c r="M738" s="20" t="str">
        <f>IFERROR(VLOOKUP(B738,属性中转表!$K$2:$O$21,5,FALSE),"")</f>
        <v/>
      </c>
      <c r="N738" s="20" t="str">
        <f>IF(B738=25,VLOOKUP(A738,英雄数据表!A:L,8,FALSE),IF(B738=50,VLOOKUP(A738,英雄数据表!A:L,12,0),""))</f>
        <v/>
      </c>
    </row>
    <row r="739" spans="1:14" x14ac:dyDescent="0.3">
      <c r="A739" s="20">
        <v>13036</v>
      </c>
      <c r="B739" s="21">
        <f t="shared" si="46"/>
        <v>38</v>
      </c>
      <c r="C739" s="21">
        <v>5</v>
      </c>
      <c r="D739" s="21">
        <f>VLOOKUP(A739,英雄数据表!A:D,4,0)</f>
        <v>1</v>
      </c>
      <c r="E739" s="20" t="str">
        <f>VLOOKUP(A739,英雄数据表!A:C,3,0)</f>
        <v>凋零魔杖</v>
      </c>
      <c r="F739" s="20">
        <f t="shared" si="47"/>
        <v>13036</v>
      </c>
      <c r="G739" s="20">
        <f t="shared" si="48"/>
        <v>13036</v>
      </c>
      <c r="H739" s="21" t="str">
        <f>VLOOKUP(B739,属性中转表!A:F,6,FALSE)</f>
        <v>"hp":120600,"atk":3350</v>
      </c>
      <c r="I739" s="20" t="str">
        <f>IF(VLOOKUP(B739,属性中转表!A:G,7,FALSE)=0,"",VLOOKUP(VLOOKUP(B739,属性中转表!A:G,7,FALSE),属性中转表!$K$2:$P$21,6,0))&amp;IF(VLOOKUP(B739,属性中转表!A:G,7,FALSE)&gt;=50,VLOOKUP(A739,英雄数据表!A:K,9,0),IF(VLOOKUP(B739,属性中转表!A:G,7,FALSE)&gt;=25,VLOOKUP(A739,英雄数据表!A:K,5,0),""))</f>
        <v>"atk":300,"hp":5000,"undpspro":100,"atkpro":50</v>
      </c>
      <c r="J739" s="20" t="str">
        <f>IF(I739="","",属性中转表!$I$1&amp;(IF(VLOOKUP(B739,属性中转表!A:G,7,FALSE)=0,0,VLOOKUP(VLOOKUP(B739,属性中转表!A:G,7,FALSE),属性中转表!$K$2:$P$21,4,0)))+IFERROR(VLOOKUP(A739,英雄数据表!A:K,IF(武魂!B739&gt;=50,10,IF(武魂!B739&gt;=25,6)),0),0))</f>
        <v>,"dpspro":100</v>
      </c>
      <c r="K739" s="32" t="str">
        <f t="shared" si="49"/>
        <v>"atk":300,"hp":5000,"undpspro":100,"atkpro":50,"dpspro":100</v>
      </c>
      <c r="L739" s="20" t="str">
        <f>IF(B739&gt;=50,VLOOKUP(A739,英雄数据表!A:L,11,FALSE),IF(B739&gt;=25,VLOOKUP(A739,英雄数据表!A:L,7,0),""))</f>
        <v>"1303601004"</v>
      </c>
      <c r="M739" s="20" t="str">
        <f>IFERROR(VLOOKUP(B739,属性中转表!$K$2:$O$21,5,FALSE),"")</f>
        <v/>
      </c>
      <c r="N739" s="20" t="str">
        <f>IF(B739=25,VLOOKUP(A739,英雄数据表!A:L,8,FALSE),IF(B739=50,VLOOKUP(A739,英雄数据表!A:L,12,0),""))</f>
        <v/>
      </c>
    </row>
    <row r="740" spans="1:14" x14ac:dyDescent="0.3">
      <c r="A740" s="20">
        <v>13036</v>
      </c>
      <c r="B740" s="21">
        <f t="shared" si="46"/>
        <v>39</v>
      </c>
      <c r="C740" s="21">
        <v>5</v>
      </c>
      <c r="D740" s="21">
        <f>VLOOKUP(A740,英雄数据表!A:D,4,0)</f>
        <v>1</v>
      </c>
      <c r="E740" s="20" t="str">
        <f>VLOOKUP(A740,英雄数据表!A:C,3,0)</f>
        <v>凋零魔杖</v>
      </c>
      <c r="F740" s="20">
        <f t="shared" si="47"/>
        <v>13036</v>
      </c>
      <c r="G740" s="20">
        <f t="shared" si="48"/>
        <v>13036</v>
      </c>
      <c r="H740" s="21" t="str">
        <f>VLOOKUP(B740,属性中转表!A:F,6,FALSE)</f>
        <v>"hp":125100,"atk":3475</v>
      </c>
      <c r="I740" s="20" t="str">
        <f>IF(VLOOKUP(B740,属性中转表!A:G,7,FALSE)=0,"",VLOOKUP(VLOOKUP(B740,属性中转表!A:G,7,FALSE),属性中转表!$K$2:$P$21,6,0))&amp;IF(VLOOKUP(B740,属性中转表!A:G,7,FALSE)&gt;=50,VLOOKUP(A740,英雄数据表!A:K,9,0),IF(VLOOKUP(B740,属性中转表!A:G,7,FALSE)&gt;=25,VLOOKUP(A740,英雄数据表!A:K,5,0),""))</f>
        <v>"atk":300,"hp":5000,"undpspro":100,"atkpro":50</v>
      </c>
      <c r="J740" s="20" t="str">
        <f>IF(I740="","",属性中转表!$I$1&amp;(IF(VLOOKUP(B740,属性中转表!A:G,7,FALSE)=0,0,VLOOKUP(VLOOKUP(B740,属性中转表!A:G,7,FALSE),属性中转表!$K$2:$P$21,4,0)))+IFERROR(VLOOKUP(A740,英雄数据表!A:K,IF(武魂!B740&gt;=50,10,IF(武魂!B740&gt;=25,6)),0),0))</f>
        <v>,"dpspro":100</v>
      </c>
      <c r="K740" s="32" t="str">
        <f t="shared" si="49"/>
        <v>"atk":300,"hp":5000,"undpspro":100,"atkpro":50,"dpspro":100</v>
      </c>
      <c r="L740" s="20" t="str">
        <f>IF(B740&gt;=50,VLOOKUP(A740,英雄数据表!A:L,11,FALSE),IF(B740&gt;=25,VLOOKUP(A740,英雄数据表!A:L,7,0),""))</f>
        <v>"1303601004"</v>
      </c>
      <c r="M740" s="20" t="str">
        <f>IFERROR(VLOOKUP(B740,属性中转表!$K$2:$O$21,5,FALSE),"")</f>
        <v/>
      </c>
      <c r="N740" s="20" t="str">
        <f>IF(B740=25,VLOOKUP(A740,英雄数据表!A:L,8,FALSE),IF(B740=50,VLOOKUP(A740,英雄数据表!A:L,12,0),""))</f>
        <v/>
      </c>
    </row>
    <row r="741" spans="1:14" x14ac:dyDescent="0.3">
      <c r="A741" s="20">
        <v>13036</v>
      </c>
      <c r="B741" s="21">
        <f t="shared" si="46"/>
        <v>40</v>
      </c>
      <c r="C741" s="21">
        <v>5</v>
      </c>
      <c r="D741" s="21">
        <f>VLOOKUP(A741,英雄数据表!A:D,4,0)</f>
        <v>1</v>
      </c>
      <c r="E741" s="20" t="str">
        <f>VLOOKUP(A741,英雄数据表!A:C,3,0)</f>
        <v>凋零魔杖</v>
      </c>
      <c r="F741" s="20">
        <f t="shared" si="47"/>
        <v>13036</v>
      </c>
      <c r="G741" s="20">
        <f t="shared" si="48"/>
        <v>13036</v>
      </c>
      <c r="H741" s="21" t="str">
        <f>VLOOKUP(B741,属性中转表!A:F,6,FALSE)</f>
        <v>"hp":129600,"atk":3600</v>
      </c>
      <c r="I741" s="20" t="str">
        <f>IF(VLOOKUP(B741,属性中转表!A:G,7,FALSE)=0,"",VLOOKUP(VLOOKUP(B741,属性中转表!A:G,7,FALSE),属性中转表!$K$2:$P$21,6,0))&amp;IF(VLOOKUP(B741,属性中转表!A:G,7,FALSE)&gt;=50,VLOOKUP(A741,英雄数据表!A:K,9,0),IF(VLOOKUP(B741,属性中转表!A:G,7,FALSE)&gt;=25,VLOOKUP(A741,英雄数据表!A:K,5,0),""))</f>
        <v>"atk":300,"hp":5000,"undpspro":100,"pvpdpspro":50,"atkpro":50</v>
      </c>
      <c r="J741" s="20" t="str">
        <f>IF(I741="","",属性中转表!$I$1&amp;(IF(VLOOKUP(B741,属性中转表!A:G,7,FALSE)=0,0,VLOOKUP(VLOOKUP(B741,属性中转表!A:G,7,FALSE),属性中转表!$K$2:$P$21,4,0)))+IFERROR(VLOOKUP(A741,英雄数据表!A:K,IF(武魂!B741&gt;=50,10,IF(武魂!B741&gt;=25,6)),0),0))</f>
        <v>,"dpspro":100</v>
      </c>
      <c r="K741" s="32" t="str">
        <f t="shared" si="49"/>
        <v>"atk":300,"hp":5000,"undpspro":100,"pvpdpspro":50,"atkpro":50,"dpspro":100</v>
      </c>
      <c r="L741" s="20" t="str">
        <f>IF(B741&gt;=50,VLOOKUP(A741,英雄数据表!A:L,11,FALSE),IF(B741&gt;=25,VLOOKUP(A741,英雄数据表!A:L,7,0),""))</f>
        <v>"1303601004"</v>
      </c>
      <c r="M741" s="20" t="str">
        <f>IFERROR(VLOOKUP(B741,属性中转表!$K$2:$O$21,5,FALSE),"")</f>
        <v>"pvpdpspro":50</v>
      </c>
      <c r="N741" s="20" t="str">
        <f>IF(B741=25,VLOOKUP(A741,英雄数据表!A:L,8,FALSE),IF(B741=50,VLOOKUP(A741,英雄数据表!A:L,12,0),""))</f>
        <v/>
      </c>
    </row>
    <row r="742" spans="1:14" x14ac:dyDescent="0.3">
      <c r="A742" s="20">
        <v>13036</v>
      </c>
      <c r="B742" s="21">
        <f t="shared" si="46"/>
        <v>41</v>
      </c>
      <c r="C742" s="21">
        <v>5</v>
      </c>
      <c r="D742" s="21">
        <f>VLOOKUP(A742,英雄数据表!A:D,4,0)</f>
        <v>1</v>
      </c>
      <c r="E742" s="20" t="str">
        <f>VLOOKUP(A742,英雄数据表!A:C,3,0)</f>
        <v>凋零魔杖</v>
      </c>
      <c r="F742" s="20">
        <f t="shared" si="47"/>
        <v>13036</v>
      </c>
      <c r="G742" s="20">
        <f t="shared" si="48"/>
        <v>13036</v>
      </c>
      <c r="H742" s="21" t="str">
        <f>VLOOKUP(B742,属性中转表!A:F,6,FALSE)</f>
        <v>"hp":135000,"atk":3750</v>
      </c>
      <c r="I742" s="20" t="str">
        <f>IF(VLOOKUP(B742,属性中转表!A:G,7,FALSE)=0,"",VLOOKUP(VLOOKUP(B742,属性中转表!A:G,7,FALSE),属性中转表!$K$2:$P$21,6,0))&amp;IF(VLOOKUP(B742,属性中转表!A:G,7,FALSE)&gt;=50,VLOOKUP(A742,英雄数据表!A:K,9,0),IF(VLOOKUP(B742,属性中转表!A:G,7,FALSE)&gt;=25,VLOOKUP(A742,英雄数据表!A:K,5,0),""))</f>
        <v>"atk":300,"hp":5000,"undpspro":100,"pvpdpspro":50,"atkpro":50</v>
      </c>
      <c r="J742" s="20" t="str">
        <f>IF(I742="","",属性中转表!$I$1&amp;(IF(VLOOKUP(B742,属性中转表!A:G,7,FALSE)=0,0,VLOOKUP(VLOOKUP(B742,属性中转表!A:G,7,FALSE),属性中转表!$K$2:$P$21,4,0)))+IFERROR(VLOOKUP(A742,英雄数据表!A:K,IF(武魂!B742&gt;=50,10,IF(武魂!B742&gt;=25,6)),0),0))</f>
        <v>,"dpspro":100</v>
      </c>
      <c r="K742" s="32" t="str">
        <f t="shared" si="49"/>
        <v>"atk":300,"hp":5000,"undpspro":100,"pvpdpspro":50,"atkpro":50,"dpspro":100</v>
      </c>
      <c r="L742" s="20" t="str">
        <f>IF(B742&gt;=50,VLOOKUP(A742,英雄数据表!A:L,11,FALSE),IF(B742&gt;=25,VLOOKUP(A742,英雄数据表!A:L,7,0),""))</f>
        <v>"1303601004"</v>
      </c>
      <c r="M742" s="20" t="str">
        <f>IFERROR(VLOOKUP(B742,属性中转表!$K$2:$O$21,5,FALSE),"")</f>
        <v/>
      </c>
      <c r="N742" s="20" t="str">
        <f>IF(B742=25,VLOOKUP(A742,英雄数据表!A:L,8,FALSE),IF(B742=50,VLOOKUP(A742,英雄数据表!A:L,12,0),""))</f>
        <v/>
      </c>
    </row>
    <row r="743" spans="1:14" x14ac:dyDescent="0.3">
      <c r="A743" s="20">
        <v>13036</v>
      </c>
      <c r="B743" s="21">
        <f t="shared" ref="B743:B806" si="50">IF(A743=A742,B742+1,1)</f>
        <v>42</v>
      </c>
      <c r="C743" s="21">
        <v>5</v>
      </c>
      <c r="D743" s="21">
        <f>VLOOKUP(A743,英雄数据表!A:D,4,0)</f>
        <v>1</v>
      </c>
      <c r="E743" s="20" t="str">
        <f>VLOOKUP(A743,英雄数据表!A:C,3,0)</f>
        <v>凋零魔杖</v>
      </c>
      <c r="F743" s="20">
        <f t="shared" ref="F743:F806" si="51">A743</f>
        <v>13036</v>
      </c>
      <c r="G743" s="20">
        <f t="shared" ref="G743:G806" si="52">A743</f>
        <v>13036</v>
      </c>
      <c r="H743" s="21" t="str">
        <f>VLOOKUP(B743,属性中转表!A:F,6,FALSE)</f>
        <v>"hp":140400,"atk":3900</v>
      </c>
      <c r="I743" s="20" t="str">
        <f>IF(VLOOKUP(B743,属性中转表!A:G,7,FALSE)=0,"",VLOOKUP(VLOOKUP(B743,属性中转表!A:G,7,FALSE),属性中转表!$K$2:$P$21,6,0))&amp;IF(VLOOKUP(B743,属性中转表!A:G,7,FALSE)&gt;=50,VLOOKUP(A743,英雄数据表!A:K,9,0),IF(VLOOKUP(B743,属性中转表!A:G,7,FALSE)&gt;=25,VLOOKUP(A743,英雄数据表!A:K,5,0),""))</f>
        <v>"atk":300,"hp":5000,"undpspro":100,"pvpdpspro":50,"atkpro":50</v>
      </c>
      <c r="J743" s="20" t="str">
        <f>IF(I743="","",属性中转表!$I$1&amp;(IF(VLOOKUP(B743,属性中转表!A:G,7,FALSE)=0,0,VLOOKUP(VLOOKUP(B743,属性中转表!A:G,7,FALSE),属性中转表!$K$2:$P$21,4,0)))+IFERROR(VLOOKUP(A743,英雄数据表!A:K,IF(武魂!B743&gt;=50,10,IF(武魂!B743&gt;=25,6)),0),0))</f>
        <v>,"dpspro":100</v>
      </c>
      <c r="K743" s="32" t="str">
        <f t="shared" ref="K743:K806" si="53">I743&amp;J743</f>
        <v>"atk":300,"hp":5000,"undpspro":100,"pvpdpspro":50,"atkpro":50,"dpspro":100</v>
      </c>
      <c r="L743" s="20" t="str">
        <f>IF(B743&gt;=50,VLOOKUP(A743,英雄数据表!A:L,11,FALSE),IF(B743&gt;=25,VLOOKUP(A743,英雄数据表!A:L,7,0),""))</f>
        <v>"1303601004"</v>
      </c>
      <c r="M743" s="20" t="str">
        <f>IFERROR(VLOOKUP(B743,属性中转表!$K$2:$O$21,5,FALSE),"")</f>
        <v/>
      </c>
      <c r="N743" s="20" t="str">
        <f>IF(B743=25,VLOOKUP(A743,英雄数据表!A:L,8,FALSE),IF(B743=50,VLOOKUP(A743,英雄数据表!A:L,12,0),""))</f>
        <v/>
      </c>
    </row>
    <row r="744" spans="1:14" x14ac:dyDescent="0.3">
      <c r="A744" s="20">
        <v>13036</v>
      </c>
      <c r="B744" s="21">
        <f t="shared" si="50"/>
        <v>43</v>
      </c>
      <c r="C744" s="21">
        <v>5</v>
      </c>
      <c r="D744" s="21">
        <f>VLOOKUP(A744,英雄数据表!A:D,4,0)</f>
        <v>1</v>
      </c>
      <c r="E744" s="20" t="str">
        <f>VLOOKUP(A744,英雄数据表!A:C,3,0)</f>
        <v>凋零魔杖</v>
      </c>
      <c r="F744" s="20">
        <f t="shared" si="51"/>
        <v>13036</v>
      </c>
      <c r="G744" s="20">
        <f t="shared" si="52"/>
        <v>13036</v>
      </c>
      <c r="H744" s="21" t="str">
        <f>VLOOKUP(B744,属性中转表!A:F,6,FALSE)</f>
        <v>"hp":145800,"atk":4050</v>
      </c>
      <c r="I744" s="20" t="str">
        <f>IF(VLOOKUP(B744,属性中转表!A:G,7,FALSE)=0,"",VLOOKUP(VLOOKUP(B744,属性中转表!A:G,7,FALSE),属性中转表!$K$2:$P$21,6,0))&amp;IF(VLOOKUP(B744,属性中转表!A:G,7,FALSE)&gt;=50,VLOOKUP(A744,英雄数据表!A:K,9,0),IF(VLOOKUP(B744,属性中转表!A:G,7,FALSE)&gt;=25,VLOOKUP(A744,英雄数据表!A:K,5,0),""))</f>
        <v>"atk":300,"hp":5000,"undpspro":100,"pvpdpspro":50,"atkpro":50</v>
      </c>
      <c r="J744" s="20" t="str">
        <f>IF(I744="","",属性中转表!$I$1&amp;(IF(VLOOKUP(B744,属性中转表!A:G,7,FALSE)=0,0,VLOOKUP(VLOOKUP(B744,属性中转表!A:G,7,FALSE),属性中转表!$K$2:$P$21,4,0)))+IFERROR(VLOOKUP(A744,英雄数据表!A:K,IF(武魂!B744&gt;=50,10,IF(武魂!B744&gt;=25,6)),0),0))</f>
        <v>,"dpspro":100</v>
      </c>
      <c r="K744" s="32" t="str">
        <f t="shared" si="53"/>
        <v>"atk":300,"hp":5000,"undpspro":100,"pvpdpspro":50,"atkpro":50,"dpspro":100</v>
      </c>
      <c r="L744" s="20" t="str">
        <f>IF(B744&gt;=50,VLOOKUP(A744,英雄数据表!A:L,11,FALSE),IF(B744&gt;=25,VLOOKUP(A744,英雄数据表!A:L,7,0),""))</f>
        <v>"1303601004"</v>
      </c>
      <c r="M744" s="20" t="str">
        <f>IFERROR(VLOOKUP(B744,属性中转表!$K$2:$O$21,5,FALSE),"")</f>
        <v/>
      </c>
      <c r="N744" s="20" t="str">
        <f>IF(B744=25,VLOOKUP(A744,英雄数据表!A:L,8,FALSE),IF(B744=50,VLOOKUP(A744,英雄数据表!A:L,12,0),""))</f>
        <v/>
      </c>
    </row>
    <row r="745" spans="1:14" x14ac:dyDescent="0.3">
      <c r="A745" s="20">
        <v>13036</v>
      </c>
      <c r="B745" s="21">
        <f t="shared" si="50"/>
        <v>44</v>
      </c>
      <c r="C745" s="21">
        <v>5</v>
      </c>
      <c r="D745" s="21">
        <f>VLOOKUP(A745,英雄数据表!A:D,4,0)</f>
        <v>1</v>
      </c>
      <c r="E745" s="20" t="str">
        <f>VLOOKUP(A745,英雄数据表!A:C,3,0)</f>
        <v>凋零魔杖</v>
      </c>
      <c r="F745" s="20">
        <f t="shared" si="51"/>
        <v>13036</v>
      </c>
      <c r="G745" s="20">
        <f t="shared" si="52"/>
        <v>13036</v>
      </c>
      <c r="H745" s="21" t="str">
        <f>VLOOKUP(B745,属性中转表!A:F,6,FALSE)</f>
        <v>"hp":151200,"atk":4200</v>
      </c>
      <c r="I745" s="20" t="str">
        <f>IF(VLOOKUP(B745,属性中转表!A:G,7,FALSE)=0,"",VLOOKUP(VLOOKUP(B745,属性中转表!A:G,7,FALSE),属性中转表!$K$2:$P$21,6,0))&amp;IF(VLOOKUP(B745,属性中转表!A:G,7,FALSE)&gt;=50,VLOOKUP(A745,英雄数据表!A:K,9,0),IF(VLOOKUP(B745,属性中转表!A:G,7,FALSE)&gt;=25,VLOOKUP(A745,英雄数据表!A:K,5,0),""))</f>
        <v>"atk":300,"hp":5000,"undpspro":100,"pvpdpspro":50,"atkpro":50</v>
      </c>
      <c r="J745" s="20" t="str">
        <f>IF(I745="","",属性中转表!$I$1&amp;(IF(VLOOKUP(B745,属性中转表!A:G,7,FALSE)=0,0,VLOOKUP(VLOOKUP(B745,属性中转表!A:G,7,FALSE),属性中转表!$K$2:$P$21,4,0)))+IFERROR(VLOOKUP(A745,英雄数据表!A:K,IF(武魂!B745&gt;=50,10,IF(武魂!B745&gt;=25,6)),0),0))</f>
        <v>,"dpspro":100</v>
      </c>
      <c r="K745" s="32" t="str">
        <f t="shared" si="53"/>
        <v>"atk":300,"hp":5000,"undpspro":100,"pvpdpspro":50,"atkpro":50,"dpspro":100</v>
      </c>
      <c r="L745" s="20" t="str">
        <f>IF(B745&gt;=50,VLOOKUP(A745,英雄数据表!A:L,11,FALSE),IF(B745&gt;=25,VLOOKUP(A745,英雄数据表!A:L,7,0),""))</f>
        <v>"1303601004"</v>
      </c>
      <c r="M745" s="20" t="str">
        <f>IFERROR(VLOOKUP(B745,属性中转表!$K$2:$O$21,5,FALSE),"")</f>
        <v/>
      </c>
      <c r="N745" s="20" t="str">
        <f>IF(B745=25,VLOOKUP(A745,英雄数据表!A:L,8,FALSE),IF(B745=50,VLOOKUP(A745,英雄数据表!A:L,12,0),""))</f>
        <v/>
      </c>
    </row>
    <row r="746" spans="1:14" x14ac:dyDescent="0.3">
      <c r="A746" s="20">
        <v>13036</v>
      </c>
      <c r="B746" s="21">
        <f t="shared" si="50"/>
        <v>45</v>
      </c>
      <c r="C746" s="21">
        <v>5</v>
      </c>
      <c r="D746" s="21">
        <f>VLOOKUP(A746,英雄数据表!A:D,4,0)</f>
        <v>1</v>
      </c>
      <c r="E746" s="20" t="str">
        <f>VLOOKUP(A746,英雄数据表!A:C,3,0)</f>
        <v>凋零魔杖</v>
      </c>
      <c r="F746" s="20">
        <f t="shared" si="51"/>
        <v>13036</v>
      </c>
      <c r="G746" s="20">
        <f t="shared" si="52"/>
        <v>13036</v>
      </c>
      <c r="H746" s="21" t="str">
        <f>VLOOKUP(B746,属性中转表!A:F,6,FALSE)</f>
        <v>"hp":156600,"atk":4350</v>
      </c>
      <c r="I746" s="20" t="str">
        <f>IF(VLOOKUP(B746,属性中转表!A:G,7,FALSE)=0,"",VLOOKUP(VLOOKUP(B746,属性中转表!A:G,7,FALSE),属性中转表!$K$2:$P$21,6,0))&amp;IF(VLOOKUP(B746,属性中转表!A:G,7,FALSE)&gt;=50,VLOOKUP(A746,英雄数据表!A:K,9,0),IF(VLOOKUP(B746,属性中转表!A:G,7,FALSE)&gt;=25,VLOOKUP(A746,英雄数据表!A:K,5,0),""))</f>
        <v>"atk":300,"hp":5000,"undpspro":100,"pvpdpspro":50,"pvpundpspro":50,"atkpro":50</v>
      </c>
      <c r="J746" s="20" t="str">
        <f>IF(I746="","",属性中转表!$I$1&amp;(IF(VLOOKUP(B746,属性中转表!A:G,7,FALSE)=0,0,VLOOKUP(VLOOKUP(B746,属性中转表!A:G,7,FALSE),属性中转表!$K$2:$P$21,4,0)))+IFERROR(VLOOKUP(A746,英雄数据表!A:K,IF(武魂!B746&gt;=50,10,IF(武魂!B746&gt;=25,6)),0),0))</f>
        <v>,"dpspro":100</v>
      </c>
      <c r="K746" s="32" t="str">
        <f t="shared" si="53"/>
        <v>"atk":300,"hp":5000,"undpspro":100,"pvpdpspro":50,"pvpundpspro":50,"atkpro":50,"dpspro":100</v>
      </c>
      <c r="L746" s="20" t="str">
        <f>IF(B746&gt;=50,VLOOKUP(A746,英雄数据表!A:L,11,FALSE),IF(B746&gt;=25,VLOOKUP(A746,英雄数据表!A:L,7,0),""))</f>
        <v>"1303601004"</v>
      </c>
      <c r="M746" s="20" t="str">
        <f>IFERROR(VLOOKUP(B746,属性中转表!$K$2:$O$21,5,FALSE),"")</f>
        <v>"pvpundpspro":50</v>
      </c>
      <c r="N746" s="20" t="str">
        <f>IF(B746=25,VLOOKUP(A746,英雄数据表!A:L,8,FALSE),IF(B746=50,VLOOKUP(A746,英雄数据表!A:L,12,0),""))</f>
        <v/>
      </c>
    </row>
    <row r="747" spans="1:14" x14ac:dyDescent="0.3">
      <c r="A747" s="20">
        <v>13036</v>
      </c>
      <c r="B747" s="21">
        <f t="shared" si="50"/>
        <v>46</v>
      </c>
      <c r="C747" s="21">
        <v>5</v>
      </c>
      <c r="D747" s="21">
        <f>VLOOKUP(A747,英雄数据表!A:D,4,0)</f>
        <v>1</v>
      </c>
      <c r="E747" s="20" t="str">
        <f>VLOOKUP(A747,英雄数据表!A:C,3,0)</f>
        <v>凋零魔杖</v>
      </c>
      <c r="F747" s="20">
        <f t="shared" si="51"/>
        <v>13036</v>
      </c>
      <c r="G747" s="20">
        <f t="shared" si="52"/>
        <v>13036</v>
      </c>
      <c r="H747" s="21" t="str">
        <f>VLOOKUP(B747,属性中转表!A:F,6,FALSE)</f>
        <v>"hp":162000,"atk":4500</v>
      </c>
      <c r="I747" s="20" t="str">
        <f>IF(VLOOKUP(B747,属性中转表!A:G,7,FALSE)=0,"",VLOOKUP(VLOOKUP(B747,属性中转表!A:G,7,FALSE),属性中转表!$K$2:$P$21,6,0))&amp;IF(VLOOKUP(B747,属性中转表!A:G,7,FALSE)&gt;=50,VLOOKUP(A747,英雄数据表!A:K,9,0),IF(VLOOKUP(B747,属性中转表!A:G,7,FALSE)&gt;=25,VLOOKUP(A747,英雄数据表!A:K,5,0),""))</f>
        <v>"atk":300,"hp":5000,"undpspro":100,"pvpdpspro":50,"pvpundpspro":50,"atkpro":50</v>
      </c>
      <c r="J747" s="20" t="str">
        <f>IF(I747="","",属性中转表!$I$1&amp;(IF(VLOOKUP(B747,属性中转表!A:G,7,FALSE)=0,0,VLOOKUP(VLOOKUP(B747,属性中转表!A:G,7,FALSE),属性中转表!$K$2:$P$21,4,0)))+IFERROR(VLOOKUP(A747,英雄数据表!A:K,IF(武魂!B747&gt;=50,10,IF(武魂!B747&gt;=25,6)),0),0))</f>
        <v>,"dpspro":100</v>
      </c>
      <c r="K747" s="32" t="str">
        <f t="shared" si="53"/>
        <v>"atk":300,"hp":5000,"undpspro":100,"pvpdpspro":50,"pvpundpspro":50,"atkpro":50,"dpspro":100</v>
      </c>
      <c r="L747" s="20" t="str">
        <f>IF(B747&gt;=50,VLOOKUP(A747,英雄数据表!A:L,11,FALSE),IF(B747&gt;=25,VLOOKUP(A747,英雄数据表!A:L,7,0),""))</f>
        <v>"1303601004"</v>
      </c>
      <c r="M747" s="20" t="str">
        <f>IFERROR(VLOOKUP(B747,属性中转表!$K$2:$O$21,5,FALSE),"")</f>
        <v/>
      </c>
      <c r="N747" s="20" t="str">
        <f>IF(B747=25,VLOOKUP(A747,英雄数据表!A:L,8,FALSE),IF(B747=50,VLOOKUP(A747,英雄数据表!A:L,12,0),""))</f>
        <v/>
      </c>
    </row>
    <row r="748" spans="1:14" x14ac:dyDescent="0.3">
      <c r="A748" s="20">
        <v>13036</v>
      </c>
      <c r="B748" s="21">
        <f t="shared" si="50"/>
        <v>47</v>
      </c>
      <c r="C748" s="21">
        <v>5</v>
      </c>
      <c r="D748" s="21">
        <f>VLOOKUP(A748,英雄数据表!A:D,4,0)</f>
        <v>1</v>
      </c>
      <c r="E748" s="20" t="str">
        <f>VLOOKUP(A748,英雄数据表!A:C,3,0)</f>
        <v>凋零魔杖</v>
      </c>
      <c r="F748" s="20">
        <f t="shared" si="51"/>
        <v>13036</v>
      </c>
      <c r="G748" s="20">
        <f t="shared" si="52"/>
        <v>13036</v>
      </c>
      <c r="H748" s="21" t="str">
        <f>VLOOKUP(B748,属性中转表!A:F,6,FALSE)</f>
        <v>"hp":167400,"atk":4650</v>
      </c>
      <c r="I748" s="20" t="str">
        <f>IF(VLOOKUP(B748,属性中转表!A:G,7,FALSE)=0,"",VLOOKUP(VLOOKUP(B748,属性中转表!A:G,7,FALSE),属性中转表!$K$2:$P$21,6,0))&amp;IF(VLOOKUP(B748,属性中转表!A:G,7,FALSE)&gt;=50,VLOOKUP(A748,英雄数据表!A:K,9,0),IF(VLOOKUP(B748,属性中转表!A:G,7,FALSE)&gt;=25,VLOOKUP(A748,英雄数据表!A:K,5,0),""))</f>
        <v>"atk":300,"hp":5000,"undpspro":100,"pvpdpspro":50,"pvpundpspro":50,"atkpro":50</v>
      </c>
      <c r="J748" s="20" t="str">
        <f>IF(I748="","",属性中转表!$I$1&amp;(IF(VLOOKUP(B748,属性中转表!A:G,7,FALSE)=0,0,VLOOKUP(VLOOKUP(B748,属性中转表!A:G,7,FALSE),属性中转表!$K$2:$P$21,4,0)))+IFERROR(VLOOKUP(A748,英雄数据表!A:K,IF(武魂!B748&gt;=50,10,IF(武魂!B748&gt;=25,6)),0),0))</f>
        <v>,"dpspro":100</v>
      </c>
      <c r="K748" s="32" t="str">
        <f t="shared" si="53"/>
        <v>"atk":300,"hp":5000,"undpspro":100,"pvpdpspro":50,"pvpundpspro":50,"atkpro":50,"dpspro":100</v>
      </c>
      <c r="L748" s="20" t="str">
        <f>IF(B748&gt;=50,VLOOKUP(A748,英雄数据表!A:L,11,FALSE),IF(B748&gt;=25,VLOOKUP(A748,英雄数据表!A:L,7,0),""))</f>
        <v>"1303601004"</v>
      </c>
      <c r="M748" s="20" t="str">
        <f>IFERROR(VLOOKUP(B748,属性中转表!$K$2:$O$21,5,FALSE),"")</f>
        <v/>
      </c>
      <c r="N748" s="20" t="str">
        <f>IF(B748=25,VLOOKUP(A748,英雄数据表!A:L,8,FALSE),IF(B748=50,VLOOKUP(A748,英雄数据表!A:L,12,0),""))</f>
        <v/>
      </c>
    </row>
    <row r="749" spans="1:14" x14ac:dyDescent="0.3">
      <c r="A749" s="20">
        <v>13036</v>
      </c>
      <c r="B749" s="21">
        <f t="shared" si="50"/>
        <v>48</v>
      </c>
      <c r="C749" s="21">
        <v>5</v>
      </c>
      <c r="D749" s="21">
        <f>VLOOKUP(A749,英雄数据表!A:D,4,0)</f>
        <v>1</v>
      </c>
      <c r="E749" s="20" t="str">
        <f>VLOOKUP(A749,英雄数据表!A:C,3,0)</f>
        <v>凋零魔杖</v>
      </c>
      <c r="F749" s="20">
        <f t="shared" si="51"/>
        <v>13036</v>
      </c>
      <c r="G749" s="20">
        <f t="shared" si="52"/>
        <v>13036</v>
      </c>
      <c r="H749" s="21" t="str">
        <f>VLOOKUP(B749,属性中转表!A:F,6,FALSE)</f>
        <v>"hp":172800,"atk":4800</v>
      </c>
      <c r="I749" s="20" t="str">
        <f>IF(VLOOKUP(B749,属性中转表!A:G,7,FALSE)=0,"",VLOOKUP(VLOOKUP(B749,属性中转表!A:G,7,FALSE),属性中转表!$K$2:$P$21,6,0))&amp;IF(VLOOKUP(B749,属性中转表!A:G,7,FALSE)&gt;=50,VLOOKUP(A749,英雄数据表!A:K,9,0),IF(VLOOKUP(B749,属性中转表!A:G,7,FALSE)&gt;=25,VLOOKUP(A749,英雄数据表!A:K,5,0),""))</f>
        <v>"atk":300,"hp":5000,"undpspro":100,"pvpdpspro":50,"pvpundpspro":50,"atkpro":50</v>
      </c>
      <c r="J749" s="20" t="str">
        <f>IF(I749="","",属性中转表!$I$1&amp;(IF(VLOOKUP(B749,属性中转表!A:G,7,FALSE)=0,0,VLOOKUP(VLOOKUP(B749,属性中转表!A:G,7,FALSE),属性中转表!$K$2:$P$21,4,0)))+IFERROR(VLOOKUP(A749,英雄数据表!A:K,IF(武魂!B749&gt;=50,10,IF(武魂!B749&gt;=25,6)),0),0))</f>
        <v>,"dpspro":100</v>
      </c>
      <c r="K749" s="32" t="str">
        <f t="shared" si="53"/>
        <v>"atk":300,"hp":5000,"undpspro":100,"pvpdpspro":50,"pvpundpspro":50,"atkpro":50,"dpspro":100</v>
      </c>
      <c r="L749" s="20" t="str">
        <f>IF(B749&gt;=50,VLOOKUP(A749,英雄数据表!A:L,11,FALSE),IF(B749&gt;=25,VLOOKUP(A749,英雄数据表!A:L,7,0),""))</f>
        <v>"1303601004"</v>
      </c>
      <c r="M749" s="20" t="str">
        <f>IFERROR(VLOOKUP(B749,属性中转表!$K$2:$O$21,5,FALSE),"")</f>
        <v/>
      </c>
      <c r="N749" s="20" t="str">
        <f>IF(B749=25,VLOOKUP(A749,英雄数据表!A:L,8,FALSE),IF(B749=50,VLOOKUP(A749,英雄数据表!A:L,12,0),""))</f>
        <v/>
      </c>
    </row>
    <row r="750" spans="1:14" x14ac:dyDescent="0.3">
      <c r="A750" s="20">
        <v>13036</v>
      </c>
      <c r="B750" s="21">
        <f t="shared" si="50"/>
        <v>49</v>
      </c>
      <c r="C750" s="21">
        <v>5</v>
      </c>
      <c r="D750" s="21">
        <f>VLOOKUP(A750,英雄数据表!A:D,4,0)</f>
        <v>1</v>
      </c>
      <c r="E750" s="20" t="str">
        <f>VLOOKUP(A750,英雄数据表!A:C,3,0)</f>
        <v>凋零魔杖</v>
      </c>
      <c r="F750" s="20">
        <f t="shared" si="51"/>
        <v>13036</v>
      </c>
      <c r="G750" s="20">
        <f t="shared" si="52"/>
        <v>13036</v>
      </c>
      <c r="H750" s="21" t="str">
        <f>VLOOKUP(B750,属性中转表!A:F,6,FALSE)</f>
        <v>"hp":178200,"atk":4950</v>
      </c>
      <c r="I750" s="20" t="str">
        <f>IF(VLOOKUP(B750,属性中转表!A:G,7,FALSE)=0,"",VLOOKUP(VLOOKUP(B750,属性中转表!A:G,7,FALSE),属性中转表!$K$2:$P$21,6,0))&amp;IF(VLOOKUP(B750,属性中转表!A:G,7,FALSE)&gt;=50,VLOOKUP(A750,英雄数据表!A:K,9,0),IF(VLOOKUP(B750,属性中转表!A:G,7,FALSE)&gt;=25,VLOOKUP(A750,英雄数据表!A:K,5,0),""))</f>
        <v>"atk":300,"hp":5000,"undpspro":100,"pvpdpspro":50,"pvpundpspro":50,"atkpro":50</v>
      </c>
      <c r="J750" s="20" t="str">
        <f>IF(I750="","",属性中转表!$I$1&amp;(IF(VLOOKUP(B750,属性中转表!A:G,7,FALSE)=0,0,VLOOKUP(VLOOKUP(B750,属性中转表!A:G,7,FALSE),属性中转表!$K$2:$P$21,4,0)))+IFERROR(VLOOKUP(A750,英雄数据表!A:K,IF(武魂!B750&gt;=50,10,IF(武魂!B750&gt;=25,6)),0),0))</f>
        <v>,"dpspro":100</v>
      </c>
      <c r="K750" s="32" t="str">
        <f t="shared" si="53"/>
        <v>"atk":300,"hp":5000,"undpspro":100,"pvpdpspro":50,"pvpundpspro":50,"atkpro":50,"dpspro":100</v>
      </c>
      <c r="L750" s="20" t="str">
        <f>IF(B750&gt;=50,VLOOKUP(A750,英雄数据表!A:L,11,FALSE),IF(B750&gt;=25,VLOOKUP(A750,英雄数据表!A:L,7,0),""))</f>
        <v>"1303601004"</v>
      </c>
      <c r="M750" s="20" t="str">
        <f>IFERROR(VLOOKUP(B750,属性中转表!$K$2:$O$21,5,FALSE),"")</f>
        <v/>
      </c>
      <c r="N750" s="20" t="str">
        <f>IF(B750=25,VLOOKUP(A750,英雄数据表!A:L,8,FALSE),IF(B750=50,VLOOKUP(A750,英雄数据表!A:L,12,0),""))</f>
        <v/>
      </c>
    </row>
    <row r="751" spans="1:14" x14ac:dyDescent="0.3">
      <c r="A751" s="20">
        <v>13036</v>
      </c>
      <c r="B751" s="21">
        <f t="shared" si="50"/>
        <v>50</v>
      </c>
      <c r="C751" s="21">
        <v>5</v>
      </c>
      <c r="D751" s="21">
        <f>VLOOKUP(A751,英雄数据表!A:D,4,0)</f>
        <v>1</v>
      </c>
      <c r="E751" s="20" t="str">
        <f>VLOOKUP(A751,英雄数据表!A:C,3,0)</f>
        <v>凋零魔杖</v>
      </c>
      <c r="F751" s="20">
        <f t="shared" si="51"/>
        <v>13036</v>
      </c>
      <c r="G751" s="20">
        <f t="shared" si="52"/>
        <v>13036</v>
      </c>
      <c r="H751" s="21" t="str">
        <f>VLOOKUP(B751,属性中转表!A:F,6,FALSE)</f>
        <v>"hp":183600,"atk":5100</v>
      </c>
      <c r="I751" s="20" t="str">
        <f>IF(VLOOKUP(B751,属性中转表!A:G,7,FALSE)=0,"",VLOOKUP(VLOOKUP(B751,属性中转表!A:G,7,FALSE),属性中转表!$K$2:$P$21,6,0))&amp;IF(VLOOKUP(B751,属性中转表!A:G,7,FALSE)&gt;=50,VLOOKUP(A751,英雄数据表!A:K,9,0),IF(VLOOKUP(B751,属性中转表!A:G,7,FALSE)&gt;=25,VLOOKUP(A751,英雄数据表!A:K,5,0),""))</f>
        <v>"atk":300,"hp":5000,"undpspro":100,"pvpdpspro":50,"pvpundpspro":50,"atkpro":80</v>
      </c>
      <c r="J751" s="20" t="str">
        <f>IF(I751="","",属性中转表!$I$1&amp;(IF(VLOOKUP(B751,属性中转表!A:G,7,FALSE)=0,0,VLOOKUP(VLOOKUP(B751,属性中转表!A:G,7,FALSE),属性中转表!$K$2:$P$21,4,0)))+IFERROR(VLOOKUP(A751,英雄数据表!A:K,IF(武魂!B751&gt;=50,10,IF(武魂!B751&gt;=25,6)),0),0))</f>
        <v>,"dpspro":100</v>
      </c>
      <c r="K751" s="32" t="str">
        <f t="shared" si="53"/>
        <v>"atk":300,"hp":5000,"undpspro":100,"pvpdpspro":50,"pvpundpspro":50,"atkpro":80,"dpspro":100</v>
      </c>
      <c r="L751" s="20" t="str">
        <f>IF(B751&gt;=50,VLOOKUP(A751,英雄数据表!A:L,11,FALSE),IF(B751&gt;=25,VLOOKUP(A751,英雄数据表!A:L,7,0),""))</f>
        <v>"1303602004"</v>
      </c>
      <c r="M751" s="20" t="str">
        <f>IFERROR(VLOOKUP(B751,属性中转表!$K$2:$O$21,5,FALSE),"")</f>
        <v/>
      </c>
      <c r="N751" s="20" t="str">
        <f>IF(B751=25,VLOOKUP(A751,英雄数据表!A:L,8,FALSE),IF(B751=50,VLOOKUP(A751,英雄数据表!A:L,12,0),""))</f>
        <v>攻击增加8%，对冰冻目标造成伤害增加30%</v>
      </c>
    </row>
    <row r="752" spans="1:14" x14ac:dyDescent="0.3">
      <c r="A752" s="20">
        <v>13036</v>
      </c>
      <c r="B752" s="21">
        <f t="shared" si="50"/>
        <v>51</v>
      </c>
      <c r="C752" s="21">
        <v>5</v>
      </c>
      <c r="D752" s="21">
        <f>VLOOKUP(A752,英雄数据表!A:D,4,0)</f>
        <v>1</v>
      </c>
      <c r="E752" s="20" t="str">
        <f>VLOOKUP(A752,英雄数据表!A:C,3,0)</f>
        <v>凋零魔杖</v>
      </c>
      <c r="F752" s="20">
        <f t="shared" si="51"/>
        <v>13036</v>
      </c>
      <c r="G752" s="20">
        <f t="shared" si="52"/>
        <v>13036</v>
      </c>
      <c r="H752" s="21" t="str">
        <f>VLOOKUP(B752,属性中转表!A:F,6,FALSE)</f>
        <v>"hp":189000,"atk":5250</v>
      </c>
      <c r="I752" s="20" t="str">
        <f>IF(VLOOKUP(B752,属性中转表!A:G,7,FALSE)=0,"",VLOOKUP(VLOOKUP(B752,属性中转表!A:G,7,FALSE),属性中转表!$K$2:$P$21,6,0))&amp;IF(VLOOKUP(B752,属性中转表!A:G,7,FALSE)&gt;=50,VLOOKUP(A752,英雄数据表!A:K,9,0),IF(VLOOKUP(B752,属性中转表!A:G,7,FALSE)&gt;=25,VLOOKUP(A752,英雄数据表!A:K,5,0),""))</f>
        <v>"atk":300,"hp":5000,"undpspro":100,"pvpdpspro":50,"pvpundpspro":50,"atkpro":80</v>
      </c>
      <c r="J752" s="20" t="str">
        <f>IF(I752="","",属性中转表!$I$1&amp;(IF(VLOOKUP(B752,属性中转表!A:G,7,FALSE)=0,0,VLOOKUP(VLOOKUP(B752,属性中转表!A:G,7,FALSE),属性中转表!$K$2:$P$21,4,0)))+IFERROR(VLOOKUP(A752,英雄数据表!A:K,IF(武魂!B752&gt;=50,10,IF(武魂!B752&gt;=25,6)),0),0))</f>
        <v>,"dpspro":100</v>
      </c>
      <c r="K752" s="32" t="str">
        <f t="shared" si="53"/>
        <v>"atk":300,"hp":5000,"undpspro":100,"pvpdpspro":50,"pvpundpspro":50,"atkpro":80,"dpspro":100</v>
      </c>
      <c r="L752" s="20" t="str">
        <f>IF(B752&gt;=50,VLOOKUP(A752,英雄数据表!A:L,11,FALSE),IF(B752&gt;=25,VLOOKUP(A752,英雄数据表!A:L,7,0),""))</f>
        <v>"1303602004"</v>
      </c>
      <c r="M752" s="20" t="str">
        <f>IFERROR(VLOOKUP(B752,属性中转表!$K$2:$O$21,5,FALSE),"")</f>
        <v/>
      </c>
      <c r="N752" s="20" t="str">
        <f>IF(B752=25,VLOOKUP(A752,英雄数据表!A:L,8,FALSE),IF(B752=50,VLOOKUP(A752,英雄数据表!A:L,12,0),""))</f>
        <v/>
      </c>
    </row>
    <row r="753" spans="1:14" x14ac:dyDescent="0.3">
      <c r="A753" s="20">
        <v>13036</v>
      </c>
      <c r="B753" s="21">
        <f t="shared" si="50"/>
        <v>52</v>
      </c>
      <c r="C753" s="21">
        <v>5</v>
      </c>
      <c r="D753" s="21">
        <f>VLOOKUP(A753,英雄数据表!A:D,4,0)</f>
        <v>1</v>
      </c>
      <c r="E753" s="20" t="str">
        <f>VLOOKUP(A753,英雄数据表!A:C,3,0)</f>
        <v>凋零魔杖</v>
      </c>
      <c r="F753" s="20">
        <f t="shared" si="51"/>
        <v>13036</v>
      </c>
      <c r="G753" s="20">
        <f t="shared" si="52"/>
        <v>13036</v>
      </c>
      <c r="H753" s="21" t="str">
        <f>VLOOKUP(B753,属性中转表!A:F,6,FALSE)</f>
        <v>"hp":194400,"atk":5400</v>
      </c>
      <c r="I753" s="20" t="str">
        <f>IF(VLOOKUP(B753,属性中转表!A:G,7,FALSE)=0,"",VLOOKUP(VLOOKUP(B753,属性中转表!A:G,7,FALSE),属性中转表!$K$2:$P$21,6,0))&amp;IF(VLOOKUP(B753,属性中转表!A:G,7,FALSE)&gt;=50,VLOOKUP(A753,英雄数据表!A:K,9,0),IF(VLOOKUP(B753,属性中转表!A:G,7,FALSE)&gt;=25,VLOOKUP(A753,英雄数据表!A:K,5,0),""))</f>
        <v>"atk":300,"hp":5000,"undpspro":100,"pvpdpspro":50,"pvpundpspro":50,"atkpro":80</v>
      </c>
      <c r="J753" s="20" t="str">
        <f>IF(I753="","",属性中转表!$I$1&amp;(IF(VLOOKUP(B753,属性中转表!A:G,7,FALSE)=0,0,VLOOKUP(VLOOKUP(B753,属性中转表!A:G,7,FALSE),属性中转表!$K$2:$P$21,4,0)))+IFERROR(VLOOKUP(A753,英雄数据表!A:K,IF(武魂!B753&gt;=50,10,IF(武魂!B753&gt;=25,6)),0),0))</f>
        <v>,"dpspro":100</v>
      </c>
      <c r="K753" s="32" t="str">
        <f t="shared" si="53"/>
        <v>"atk":300,"hp":5000,"undpspro":100,"pvpdpspro":50,"pvpundpspro":50,"atkpro":80,"dpspro":100</v>
      </c>
      <c r="L753" s="20" t="str">
        <f>IF(B753&gt;=50,VLOOKUP(A753,英雄数据表!A:L,11,FALSE),IF(B753&gt;=25,VLOOKUP(A753,英雄数据表!A:L,7,0),""))</f>
        <v>"1303602004"</v>
      </c>
      <c r="M753" s="20" t="str">
        <f>IFERROR(VLOOKUP(B753,属性中转表!$K$2:$O$21,5,FALSE),"")</f>
        <v/>
      </c>
      <c r="N753" s="20" t="str">
        <f>IF(B753=25,VLOOKUP(A753,英雄数据表!A:L,8,FALSE),IF(B753=50,VLOOKUP(A753,英雄数据表!A:L,12,0),""))</f>
        <v/>
      </c>
    </row>
    <row r="754" spans="1:14" x14ac:dyDescent="0.3">
      <c r="A754" s="20">
        <v>13036</v>
      </c>
      <c r="B754" s="21">
        <f t="shared" si="50"/>
        <v>53</v>
      </c>
      <c r="C754" s="21">
        <v>5</v>
      </c>
      <c r="D754" s="21">
        <f>VLOOKUP(A754,英雄数据表!A:D,4,0)</f>
        <v>1</v>
      </c>
      <c r="E754" s="20" t="str">
        <f>VLOOKUP(A754,英雄数据表!A:C,3,0)</f>
        <v>凋零魔杖</v>
      </c>
      <c r="F754" s="20">
        <f t="shared" si="51"/>
        <v>13036</v>
      </c>
      <c r="G754" s="20">
        <f t="shared" si="52"/>
        <v>13036</v>
      </c>
      <c r="H754" s="21" t="str">
        <f>VLOOKUP(B754,属性中转表!A:F,6,FALSE)</f>
        <v>"hp":199800,"atk":5550</v>
      </c>
      <c r="I754" s="20" t="str">
        <f>IF(VLOOKUP(B754,属性中转表!A:G,7,FALSE)=0,"",VLOOKUP(VLOOKUP(B754,属性中转表!A:G,7,FALSE),属性中转表!$K$2:$P$21,6,0))&amp;IF(VLOOKUP(B754,属性中转表!A:G,7,FALSE)&gt;=50,VLOOKUP(A754,英雄数据表!A:K,9,0),IF(VLOOKUP(B754,属性中转表!A:G,7,FALSE)&gt;=25,VLOOKUP(A754,英雄数据表!A:K,5,0),""))</f>
        <v>"atk":300,"hp":5000,"undpspro":100,"pvpdpspro":50,"pvpundpspro":50,"atkpro":80</v>
      </c>
      <c r="J754" s="20" t="str">
        <f>IF(I754="","",属性中转表!$I$1&amp;(IF(VLOOKUP(B754,属性中转表!A:G,7,FALSE)=0,0,VLOOKUP(VLOOKUP(B754,属性中转表!A:G,7,FALSE),属性中转表!$K$2:$P$21,4,0)))+IFERROR(VLOOKUP(A754,英雄数据表!A:K,IF(武魂!B754&gt;=50,10,IF(武魂!B754&gt;=25,6)),0),0))</f>
        <v>,"dpspro":100</v>
      </c>
      <c r="K754" s="32" t="str">
        <f t="shared" si="53"/>
        <v>"atk":300,"hp":5000,"undpspro":100,"pvpdpspro":50,"pvpundpspro":50,"atkpro":80,"dpspro":100</v>
      </c>
      <c r="L754" s="20" t="str">
        <f>IF(B754&gt;=50,VLOOKUP(A754,英雄数据表!A:L,11,FALSE),IF(B754&gt;=25,VLOOKUP(A754,英雄数据表!A:L,7,0),""))</f>
        <v>"1303602004"</v>
      </c>
      <c r="M754" s="20" t="str">
        <f>IFERROR(VLOOKUP(B754,属性中转表!$K$2:$O$21,5,FALSE),"")</f>
        <v/>
      </c>
      <c r="N754" s="20" t="str">
        <f>IF(B754=25,VLOOKUP(A754,英雄数据表!A:L,8,FALSE),IF(B754=50,VLOOKUP(A754,英雄数据表!A:L,12,0),""))</f>
        <v/>
      </c>
    </row>
    <row r="755" spans="1:14" x14ac:dyDescent="0.3">
      <c r="A755" s="20">
        <v>13036</v>
      </c>
      <c r="B755" s="21">
        <f t="shared" si="50"/>
        <v>54</v>
      </c>
      <c r="C755" s="21">
        <v>5</v>
      </c>
      <c r="D755" s="21">
        <f>VLOOKUP(A755,英雄数据表!A:D,4,0)</f>
        <v>1</v>
      </c>
      <c r="E755" s="20" t="str">
        <f>VLOOKUP(A755,英雄数据表!A:C,3,0)</f>
        <v>凋零魔杖</v>
      </c>
      <c r="F755" s="20">
        <f t="shared" si="51"/>
        <v>13036</v>
      </c>
      <c r="G755" s="20">
        <f t="shared" si="52"/>
        <v>13036</v>
      </c>
      <c r="H755" s="21" t="str">
        <f>VLOOKUP(B755,属性中转表!A:F,6,FALSE)</f>
        <v>"hp":205200,"atk":5700</v>
      </c>
      <c r="I755" s="20" t="str">
        <f>IF(VLOOKUP(B755,属性中转表!A:G,7,FALSE)=0,"",VLOOKUP(VLOOKUP(B755,属性中转表!A:G,7,FALSE),属性中转表!$K$2:$P$21,6,0))&amp;IF(VLOOKUP(B755,属性中转表!A:G,7,FALSE)&gt;=50,VLOOKUP(A755,英雄数据表!A:K,9,0),IF(VLOOKUP(B755,属性中转表!A:G,7,FALSE)&gt;=25,VLOOKUP(A755,英雄数据表!A:K,5,0),""))</f>
        <v>"atk":300,"hp":5000,"undpspro":100,"pvpdpspro":50,"pvpundpspro":50,"atkpro":80</v>
      </c>
      <c r="J755" s="20" t="str">
        <f>IF(I755="","",属性中转表!$I$1&amp;(IF(VLOOKUP(B755,属性中转表!A:G,7,FALSE)=0,0,VLOOKUP(VLOOKUP(B755,属性中转表!A:G,7,FALSE),属性中转表!$K$2:$P$21,4,0)))+IFERROR(VLOOKUP(A755,英雄数据表!A:K,IF(武魂!B755&gt;=50,10,IF(武魂!B755&gt;=25,6)),0),0))</f>
        <v>,"dpspro":100</v>
      </c>
      <c r="K755" s="32" t="str">
        <f t="shared" si="53"/>
        <v>"atk":300,"hp":5000,"undpspro":100,"pvpdpspro":50,"pvpundpspro":50,"atkpro":80,"dpspro":100</v>
      </c>
      <c r="L755" s="20" t="str">
        <f>IF(B755&gt;=50,VLOOKUP(A755,英雄数据表!A:L,11,FALSE),IF(B755&gt;=25,VLOOKUP(A755,英雄数据表!A:L,7,0),""))</f>
        <v>"1303602004"</v>
      </c>
      <c r="M755" s="20" t="str">
        <f>IFERROR(VLOOKUP(B755,属性中转表!$K$2:$O$21,5,FALSE),"")</f>
        <v/>
      </c>
      <c r="N755" s="20" t="str">
        <f>IF(B755=25,VLOOKUP(A755,英雄数据表!A:L,8,FALSE),IF(B755=50,VLOOKUP(A755,英雄数据表!A:L,12,0),""))</f>
        <v/>
      </c>
    </row>
    <row r="756" spans="1:14" x14ac:dyDescent="0.3">
      <c r="A756" s="20">
        <v>13036</v>
      </c>
      <c r="B756" s="21">
        <f t="shared" si="50"/>
        <v>55</v>
      </c>
      <c r="C756" s="21">
        <v>5</v>
      </c>
      <c r="D756" s="21">
        <f>VLOOKUP(A756,英雄数据表!A:D,4,0)</f>
        <v>1</v>
      </c>
      <c r="E756" s="20" t="str">
        <f>VLOOKUP(A756,英雄数据表!A:C,3,0)</f>
        <v>凋零魔杖</v>
      </c>
      <c r="F756" s="20">
        <f t="shared" si="51"/>
        <v>13036</v>
      </c>
      <c r="G756" s="20">
        <f t="shared" si="52"/>
        <v>13036</v>
      </c>
      <c r="H756" s="21" t="str">
        <f>VLOOKUP(B756,属性中转表!A:F,6,FALSE)</f>
        <v>"hp":210600,"atk":5850</v>
      </c>
      <c r="I756" s="20" t="str">
        <f>IF(VLOOKUP(B756,属性中转表!A:G,7,FALSE)=0,"",VLOOKUP(VLOOKUP(B756,属性中转表!A:G,7,FALSE),属性中转表!$K$2:$P$21,6,0))&amp;IF(VLOOKUP(B756,属性中转表!A:G,7,FALSE)&gt;=50,VLOOKUP(A756,英雄数据表!A:K,9,0),IF(VLOOKUP(B756,属性中转表!A:G,7,FALSE)&gt;=25,VLOOKUP(A756,英雄数据表!A:K,5,0),""))</f>
        <v>"atk":300,"hp":5000,"undpspro":150,"pvpdpspro":50,"pvpundpspro":50,"atkpro":80</v>
      </c>
      <c r="J756" s="20" t="str">
        <f>IF(I756="","",属性中转表!$I$1&amp;(IF(VLOOKUP(B756,属性中转表!A:G,7,FALSE)=0,0,VLOOKUP(VLOOKUP(B756,属性中转表!A:G,7,FALSE),属性中转表!$K$2:$P$21,4,0)))+IFERROR(VLOOKUP(A756,英雄数据表!A:K,IF(武魂!B756&gt;=50,10,IF(武魂!B756&gt;=25,6)),0),0))</f>
        <v>,"dpspro":100</v>
      </c>
      <c r="K756" s="32" t="str">
        <f t="shared" si="53"/>
        <v>"atk":300,"hp":5000,"undpspro":150,"pvpdpspro":50,"pvpundpspro":50,"atkpro":80,"dpspro":100</v>
      </c>
      <c r="L756" s="20" t="str">
        <f>IF(B756&gt;=50,VLOOKUP(A756,英雄数据表!A:L,11,FALSE),IF(B756&gt;=25,VLOOKUP(A756,英雄数据表!A:L,7,0),""))</f>
        <v>"1303602004"</v>
      </c>
      <c r="M756" s="20" t="str">
        <f>IFERROR(VLOOKUP(B756,属性中转表!$K$2:$O$21,5,FALSE),"")</f>
        <v>"undpspro":50</v>
      </c>
      <c r="N756" s="20" t="str">
        <f>IF(B756=25,VLOOKUP(A756,英雄数据表!A:L,8,FALSE),IF(B756=50,VLOOKUP(A756,英雄数据表!A:L,12,0),""))</f>
        <v/>
      </c>
    </row>
    <row r="757" spans="1:14" x14ac:dyDescent="0.3">
      <c r="A757" s="20">
        <v>13036</v>
      </c>
      <c r="B757" s="21">
        <f t="shared" si="50"/>
        <v>56</v>
      </c>
      <c r="C757" s="21">
        <v>5</v>
      </c>
      <c r="D757" s="21">
        <f>VLOOKUP(A757,英雄数据表!A:D,4,0)</f>
        <v>1</v>
      </c>
      <c r="E757" s="20" t="str">
        <f>VLOOKUP(A757,英雄数据表!A:C,3,0)</f>
        <v>凋零魔杖</v>
      </c>
      <c r="F757" s="20">
        <f t="shared" si="51"/>
        <v>13036</v>
      </c>
      <c r="G757" s="20">
        <f t="shared" si="52"/>
        <v>13036</v>
      </c>
      <c r="H757" s="21" t="str">
        <f>VLOOKUP(B757,属性中转表!A:F,6,FALSE)</f>
        <v>"hp":216000,"atk":6000</v>
      </c>
      <c r="I757" s="20" t="str">
        <f>IF(VLOOKUP(B757,属性中转表!A:G,7,FALSE)=0,"",VLOOKUP(VLOOKUP(B757,属性中转表!A:G,7,FALSE),属性中转表!$K$2:$P$21,6,0))&amp;IF(VLOOKUP(B757,属性中转表!A:G,7,FALSE)&gt;=50,VLOOKUP(A757,英雄数据表!A:K,9,0),IF(VLOOKUP(B757,属性中转表!A:G,7,FALSE)&gt;=25,VLOOKUP(A757,英雄数据表!A:K,5,0),""))</f>
        <v>"atk":300,"hp":5000,"undpspro":150,"pvpdpspro":50,"pvpundpspro":50,"atkpro":80</v>
      </c>
      <c r="J757" s="20" t="str">
        <f>IF(I757="","",属性中转表!$I$1&amp;(IF(VLOOKUP(B757,属性中转表!A:G,7,FALSE)=0,0,VLOOKUP(VLOOKUP(B757,属性中转表!A:G,7,FALSE),属性中转表!$K$2:$P$21,4,0)))+IFERROR(VLOOKUP(A757,英雄数据表!A:K,IF(武魂!B757&gt;=50,10,IF(武魂!B757&gt;=25,6)),0),0))</f>
        <v>,"dpspro":100</v>
      </c>
      <c r="K757" s="32" t="str">
        <f t="shared" si="53"/>
        <v>"atk":300,"hp":5000,"undpspro":150,"pvpdpspro":50,"pvpundpspro":50,"atkpro":80,"dpspro":100</v>
      </c>
      <c r="L757" s="20" t="str">
        <f>IF(B757&gt;=50,VLOOKUP(A757,英雄数据表!A:L,11,FALSE),IF(B757&gt;=25,VLOOKUP(A757,英雄数据表!A:L,7,0),""))</f>
        <v>"1303602004"</v>
      </c>
      <c r="M757" s="20" t="str">
        <f>IFERROR(VLOOKUP(B757,属性中转表!$K$2:$O$21,5,FALSE),"")</f>
        <v/>
      </c>
      <c r="N757" s="20" t="str">
        <f>IF(B757=25,VLOOKUP(A757,英雄数据表!A:L,8,FALSE),IF(B757=50,VLOOKUP(A757,英雄数据表!A:L,12,0),""))</f>
        <v/>
      </c>
    </row>
    <row r="758" spans="1:14" x14ac:dyDescent="0.3">
      <c r="A758" s="20">
        <v>13036</v>
      </c>
      <c r="B758" s="21">
        <f t="shared" si="50"/>
        <v>57</v>
      </c>
      <c r="C758" s="21">
        <v>5</v>
      </c>
      <c r="D758" s="21">
        <f>VLOOKUP(A758,英雄数据表!A:D,4,0)</f>
        <v>1</v>
      </c>
      <c r="E758" s="20" t="str">
        <f>VLOOKUP(A758,英雄数据表!A:C,3,0)</f>
        <v>凋零魔杖</v>
      </c>
      <c r="F758" s="20">
        <f t="shared" si="51"/>
        <v>13036</v>
      </c>
      <c r="G758" s="20">
        <f t="shared" si="52"/>
        <v>13036</v>
      </c>
      <c r="H758" s="21" t="str">
        <f>VLOOKUP(B758,属性中转表!A:F,6,FALSE)</f>
        <v>"hp":221400,"atk":6150</v>
      </c>
      <c r="I758" s="20" t="str">
        <f>IF(VLOOKUP(B758,属性中转表!A:G,7,FALSE)=0,"",VLOOKUP(VLOOKUP(B758,属性中转表!A:G,7,FALSE),属性中转表!$K$2:$P$21,6,0))&amp;IF(VLOOKUP(B758,属性中转表!A:G,7,FALSE)&gt;=50,VLOOKUP(A758,英雄数据表!A:K,9,0),IF(VLOOKUP(B758,属性中转表!A:G,7,FALSE)&gt;=25,VLOOKUP(A758,英雄数据表!A:K,5,0),""))</f>
        <v>"atk":300,"hp":5000,"undpspro":150,"pvpdpspro":50,"pvpundpspro":50,"atkpro":80</v>
      </c>
      <c r="J758" s="20" t="str">
        <f>IF(I758="","",属性中转表!$I$1&amp;(IF(VLOOKUP(B758,属性中转表!A:G,7,FALSE)=0,0,VLOOKUP(VLOOKUP(B758,属性中转表!A:G,7,FALSE),属性中转表!$K$2:$P$21,4,0)))+IFERROR(VLOOKUP(A758,英雄数据表!A:K,IF(武魂!B758&gt;=50,10,IF(武魂!B758&gt;=25,6)),0),0))</f>
        <v>,"dpspro":100</v>
      </c>
      <c r="K758" s="32" t="str">
        <f t="shared" si="53"/>
        <v>"atk":300,"hp":5000,"undpspro":150,"pvpdpspro":50,"pvpundpspro":50,"atkpro":80,"dpspro":100</v>
      </c>
      <c r="L758" s="20" t="str">
        <f>IF(B758&gt;=50,VLOOKUP(A758,英雄数据表!A:L,11,FALSE),IF(B758&gt;=25,VLOOKUP(A758,英雄数据表!A:L,7,0),""))</f>
        <v>"1303602004"</v>
      </c>
      <c r="M758" s="20" t="str">
        <f>IFERROR(VLOOKUP(B758,属性中转表!$K$2:$O$21,5,FALSE),"")</f>
        <v/>
      </c>
      <c r="N758" s="20" t="str">
        <f>IF(B758=25,VLOOKUP(A758,英雄数据表!A:L,8,FALSE),IF(B758=50,VLOOKUP(A758,英雄数据表!A:L,12,0),""))</f>
        <v/>
      </c>
    </row>
    <row r="759" spans="1:14" x14ac:dyDescent="0.3">
      <c r="A759" s="20">
        <v>13036</v>
      </c>
      <c r="B759" s="21">
        <f t="shared" si="50"/>
        <v>58</v>
      </c>
      <c r="C759" s="21">
        <v>5</v>
      </c>
      <c r="D759" s="21">
        <f>VLOOKUP(A759,英雄数据表!A:D,4,0)</f>
        <v>1</v>
      </c>
      <c r="E759" s="20" t="str">
        <f>VLOOKUP(A759,英雄数据表!A:C,3,0)</f>
        <v>凋零魔杖</v>
      </c>
      <c r="F759" s="20">
        <f t="shared" si="51"/>
        <v>13036</v>
      </c>
      <c r="G759" s="20">
        <f t="shared" si="52"/>
        <v>13036</v>
      </c>
      <c r="H759" s="21" t="str">
        <f>VLOOKUP(B759,属性中转表!A:F,6,FALSE)</f>
        <v>"hp":226800,"atk":6300</v>
      </c>
      <c r="I759" s="20" t="str">
        <f>IF(VLOOKUP(B759,属性中转表!A:G,7,FALSE)=0,"",VLOOKUP(VLOOKUP(B759,属性中转表!A:G,7,FALSE),属性中转表!$K$2:$P$21,6,0))&amp;IF(VLOOKUP(B759,属性中转表!A:G,7,FALSE)&gt;=50,VLOOKUP(A759,英雄数据表!A:K,9,0),IF(VLOOKUP(B759,属性中转表!A:G,7,FALSE)&gt;=25,VLOOKUP(A759,英雄数据表!A:K,5,0),""))</f>
        <v>"atk":300,"hp":5000,"undpspro":150,"pvpdpspro":50,"pvpundpspro":50,"atkpro":80</v>
      </c>
      <c r="J759" s="20" t="str">
        <f>IF(I759="","",属性中转表!$I$1&amp;(IF(VLOOKUP(B759,属性中转表!A:G,7,FALSE)=0,0,VLOOKUP(VLOOKUP(B759,属性中转表!A:G,7,FALSE),属性中转表!$K$2:$P$21,4,0)))+IFERROR(VLOOKUP(A759,英雄数据表!A:K,IF(武魂!B759&gt;=50,10,IF(武魂!B759&gt;=25,6)),0),0))</f>
        <v>,"dpspro":100</v>
      </c>
      <c r="K759" s="32" t="str">
        <f t="shared" si="53"/>
        <v>"atk":300,"hp":5000,"undpspro":150,"pvpdpspro":50,"pvpundpspro":50,"atkpro":80,"dpspro":100</v>
      </c>
      <c r="L759" s="20" t="str">
        <f>IF(B759&gt;=50,VLOOKUP(A759,英雄数据表!A:L,11,FALSE),IF(B759&gt;=25,VLOOKUP(A759,英雄数据表!A:L,7,0),""))</f>
        <v>"1303602004"</v>
      </c>
      <c r="M759" s="20" t="str">
        <f>IFERROR(VLOOKUP(B759,属性中转表!$K$2:$O$21,5,FALSE),"")</f>
        <v/>
      </c>
      <c r="N759" s="20" t="str">
        <f>IF(B759=25,VLOOKUP(A759,英雄数据表!A:L,8,FALSE),IF(B759=50,VLOOKUP(A759,英雄数据表!A:L,12,0),""))</f>
        <v/>
      </c>
    </row>
    <row r="760" spans="1:14" x14ac:dyDescent="0.3">
      <c r="A760" s="20">
        <v>13036</v>
      </c>
      <c r="B760" s="21">
        <f t="shared" si="50"/>
        <v>59</v>
      </c>
      <c r="C760" s="21">
        <v>5</v>
      </c>
      <c r="D760" s="21">
        <f>VLOOKUP(A760,英雄数据表!A:D,4,0)</f>
        <v>1</v>
      </c>
      <c r="E760" s="20" t="str">
        <f>VLOOKUP(A760,英雄数据表!A:C,3,0)</f>
        <v>凋零魔杖</v>
      </c>
      <c r="F760" s="20">
        <f t="shared" si="51"/>
        <v>13036</v>
      </c>
      <c r="G760" s="20">
        <f t="shared" si="52"/>
        <v>13036</v>
      </c>
      <c r="H760" s="21" t="str">
        <f>VLOOKUP(B760,属性中转表!A:F,6,FALSE)</f>
        <v>"hp":232200,"atk":6450</v>
      </c>
      <c r="I760" s="20" t="str">
        <f>IF(VLOOKUP(B760,属性中转表!A:G,7,FALSE)=0,"",VLOOKUP(VLOOKUP(B760,属性中转表!A:G,7,FALSE),属性中转表!$K$2:$P$21,6,0))&amp;IF(VLOOKUP(B760,属性中转表!A:G,7,FALSE)&gt;=50,VLOOKUP(A760,英雄数据表!A:K,9,0),IF(VLOOKUP(B760,属性中转表!A:G,7,FALSE)&gt;=25,VLOOKUP(A760,英雄数据表!A:K,5,0),""))</f>
        <v>"atk":300,"hp":5000,"undpspro":150,"pvpdpspro":50,"pvpundpspro":50,"atkpro":80</v>
      </c>
      <c r="J760" s="20" t="str">
        <f>IF(I760="","",属性中转表!$I$1&amp;(IF(VLOOKUP(B760,属性中转表!A:G,7,FALSE)=0,0,VLOOKUP(VLOOKUP(B760,属性中转表!A:G,7,FALSE),属性中转表!$K$2:$P$21,4,0)))+IFERROR(VLOOKUP(A760,英雄数据表!A:K,IF(武魂!B760&gt;=50,10,IF(武魂!B760&gt;=25,6)),0),0))</f>
        <v>,"dpspro":100</v>
      </c>
      <c r="K760" s="32" t="str">
        <f t="shared" si="53"/>
        <v>"atk":300,"hp":5000,"undpspro":150,"pvpdpspro":50,"pvpundpspro":50,"atkpro":80,"dpspro":100</v>
      </c>
      <c r="L760" s="20" t="str">
        <f>IF(B760&gt;=50,VLOOKUP(A760,英雄数据表!A:L,11,FALSE),IF(B760&gt;=25,VLOOKUP(A760,英雄数据表!A:L,7,0),""))</f>
        <v>"1303602004"</v>
      </c>
      <c r="M760" s="20" t="str">
        <f>IFERROR(VLOOKUP(B760,属性中转表!$K$2:$O$21,5,FALSE),"")</f>
        <v/>
      </c>
      <c r="N760" s="20" t="str">
        <f>IF(B760=25,VLOOKUP(A760,英雄数据表!A:L,8,FALSE),IF(B760=50,VLOOKUP(A760,英雄数据表!A:L,12,0),""))</f>
        <v/>
      </c>
    </row>
    <row r="761" spans="1:14" x14ac:dyDescent="0.3">
      <c r="A761" s="20">
        <v>13036</v>
      </c>
      <c r="B761" s="21">
        <f t="shared" si="50"/>
        <v>60</v>
      </c>
      <c r="C761" s="21">
        <v>5</v>
      </c>
      <c r="D761" s="21">
        <f>VLOOKUP(A761,英雄数据表!A:D,4,0)</f>
        <v>1</v>
      </c>
      <c r="E761" s="20" t="str">
        <f>VLOOKUP(A761,英雄数据表!A:C,3,0)</f>
        <v>凋零魔杖</v>
      </c>
      <c r="F761" s="20">
        <f t="shared" si="51"/>
        <v>13036</v>
      </c>
      <c r="G761" s="20">
        <f t="shared" si="52"/>
        <v>13036</v>
      </c>
      <c r="H761" s="21" t="str">
        <f>VLOOKUP(B761,属性中转表!A:F,6,FALSE)</f>
        <v>"hp":237600,"atk":6600</v>
      </c>
      <c r="I761" s="20" t="str">
        <f>IF(VLOOKUP(B761,属性中转表!A:G,7,FALSE)=0,"",VLOOKUP(VLOOKUP(B761,属性中转表!A:G,7,FALSE),属性中转表!$K$2:$P$21,6,0))&amp;IF(VLOOKUP(B761,属性中转表!A:G,7,FALSE)&gt;=50,VLOOKUP(A761,英雄数据表!A:K,9,0),IF(VLOOKUP(B761,属性中转表!A:G,7,FALSE)&gt;=25,VLOOKUP(A761,英雄数据表!A:K,5,0),""))</f>
        <v>"atk":300,"hp":5000,"undpspro":150,"pvpdpspro":50,"pvpundpspro":50,"atkpro":80</v>
      </c>
      <c r="J761" s="20" t="str">
        <f>IF(I761="","",属性中转表!$I$1&amp;(IF(VLOOKUP(B761,属性中转表!A:G,7,FALSE)=0,0,VLOOKUP(VLOOKUP(B761,属性中转表!A:G,7,FALSE),属性中转表!$K$2:$P$21,4,0)))+IFERROR(VLOOKUP(A761,英雄数据表!A:K,IF(武魂!B761&gt;=50,10,IF(武魂!B761&gt;=25,6)),0),0))</f>
        <v>,"dpspro":150</v>
      </c>
      <c r="K761" s="32" t="str">
        <f t="shared" si="53"/>
        <v>"atk":300,"hp":5000,"undpspro":150,"pvpdpspro":50,"pvpundpspro":50,"atkpro":80,"dpspro":150</v>
      </c>
      <c r="L761" s="20" t="str">
        <f>IF(B761&gt;=50,VLOOKUP(A761,英雄数据表!A:L,11,FALSE),IF(B761&gt;=25,VLOOKUP(A761,英雄数据表!A:L,7,0),""))</f>
        <v>"1303602004"</v>
      </c>
      <c r="M761" s="20" t="str">
        <f>IFERROR(VLOOKUP(B761,属性中转表!$K$2:$O$21,5,FALSE),"")</f>
        <v>"dpspro":50</v>
      </c>
      <c r="N761" s="20" t="str">
        <f>IF(B761=25,VLOOKUP(A761,英雄数据表!A:L,8,FALSE),IF(B761=50,VLOOKUP(A761,英雄数据表!A:L,12,0),""))</f>
        <v/>
      </c>
    </row>
    <row r="762" spans="1:14" x14ac:dyDescent="0.3">
      <c r="A762" s="20">
        <v>13036</v>
      </c>
      <c r="B762" s="21">
        <f t="shared" si="50"/>
        <v>61</v>
      </c>
      <c r="C762" s="21">
        <v>5</v>
      </c>
      <c r="D762" s="21">
        <f>VLOOKUP(A762,英雄数据表!A:D,4,0)</f>
        <v>1</v>
      </c>
      <c r="E762" s="20" t="str">
        <f>VLOOKUP(A762,英雄数据表!A:C,3,0)</f>
        <v>凋零魔杖</v>
      </c>
      <c r="F762" s="20">
        <f t="shared" si="51"/>
        <v>13036</v>
      </c>
      <c r="G762" s="20">
        <f t="shared" si="52"/>
        <v>13036</v>
      </c>
      <c r="H762" s="21" t="str">
        <f>VLOOKUP(B762,属性中转表!A:F,6,FALSE)</f>
        <v>"hp":243000,"atk":6750</v>
      </c>
      <c r="I762" s="20" t="str">
        <f>IF(VLOOKUP(B762,属性中转表!A:G,7,FALSE)=0,"",VLOOKUP(VLOOKUP(B762,属性中转表!A:G,7,FALSE),属性中转表!$K$2:$P$21,6,0))&amp;IF(VLOOKUP(B762,属性中转表!A:G,7,FALSE)&gt;=50,VLOOKUP(A762,英雄数据表!A:K,9,0),IF(VLOOKUP(B762,属性中转表!A:G,7,FALSE)&gt;=25,VLOOKUP(A762,英雄数据表!A:K,5,0),""))</f>
        <v>"atk":300,"hp":5000,"undpspro":150,"pvpdpspro":50,"pvpundpspro":50,"atkpro":80</v>
      </c>
      <c r="J762" s="20" t="str">
        <f>IF(I762="","",属性中转表!$I$1&amp;(IF(VLOOKUP(B762,属性中转表!A:G,7,FALSE)=0,0,VLOOKUP(VLOOKUP(B762,属性中转表!A:G,7,FALSE),属性中转表!$K$2:$P$21,4,0)))+IFERROR(VLOOKUP(A762,英雄数据表!A:K,IF(武魂!B762&gt;=50,10,IF(武魂!B762&gt;=25,6)),0),0))</f>
        <v>,"dpspro":150</v>
      </c>
      <c r="K762" s="32" t="str">
        <f t="shared" si="53"/>
        <v>"atk":300,"hp":5000,"undpspro":150,"pvpdpspro":50,"pvpundpspro":50,"atkpro":80,"dpspro":150</v>
      </c>
      <c r="L762" s="20" t="str">
        <f>IF(B762&gt;=50,VLOOKUP(A762,英雄数据表!A:L,11,FALSE),IF(B762&gt;=25,VLOOKUP(A762,英雄数据表!A:L,7,0),""))</f>
        <v>"1303602004"</v>
      </c>
      <c r="M762" s="20" t="str">
        <f>IFERROR(VLOOKUP(B762,属性中转表!$K$2:$O$21,5,FALSE),"")</f>
        <v/>
      </c>
      <c r="N762" s="20" t="str">
        <f>IF(B762=25,VLOOKUP(A762,英雄数据表!A:L,8,FALSE),IF(B762=50,VLOOKUP(A762,英雄数据表!A:L,12,0),""))</f>
        <v/>
      </c>
    </row>
    <row r="763" spans="1:14" x14ac:dyDescent="0.3">
      <c r="A763" s="20">
        <v>13036</v>
      </c>
      <c r="B763" s="21">
        <f t="shared" si="50"/>
        <v>62</v>
      </c>
      <c r="C763" s="21">
        <v>5</v>
      </c>
      <c r="D763" s="21">
        <f>VLOOKUP(A763,英雄数据表!A:D,4,0)</f>
        <v>1</v>
      </c>
      <c r="E763" s="20" t="str">
        <f>VLOOKUP(A763,英雄数据表!A:C,3,0)</f>
        <v>凋零魔杖</v>
      </c>
      <c r="F763" s="20">
        <f t="shared" si="51"/>
        <v>13036</v>
      </c>
      <c r="G763" s="20">
        <f t="shared" si="52"/>
        <v>13036</v>
      </c>
      <c r="H763" s="21" t="str">
        <f>VLOOKUP(B763,属性中转表!A:F,6,FALSE)</f>
        <v>"hp":248400,"atk":6900</v>
      </c>
      <c r="I763" s="20" t="str">
        <f>IF(VLOOKUP(B763,属性中转表!A:G,7,FALSE)=0,"",VLOOKUP(VLOOKUP(B763,属性中转表!A:G,7,FALSE),属性中转表!$K$2:$P$21,6,0))&amp;IF(VLOOKUP(B763,属性中转表!A:G,7,FALSE)&gt;=50,VLOOKUP(A763,英雄数据表!A:K,9,0),IF(VLOOKUP(B763,属性中转表!A:G,7,FALSE)&gt;=25,VLOOKUP(A763,英雄数据表!A:K,5,0),""))</f>
        <v>"atk":300,"hp":5000,"undpspro":150,"pvpdpspro":50,"pvpundpspro":50,"atkpro":80</v>
      </c>
      <c r="J763" s="20" t="str">
        <f>IF(I763="","",属性中转表!$I$1&amp;(IF(VLOOKUP(B763,属性中转表!A:G,7,FALSE)=0,0,VLOOKUP(VLOOKUP(B763,属性中转表!A:G,7,FALSE),属性中转表!$K$2:$P$21,4,0)))+IFERROR(VLOOKUP(A763,英雄数据表!A:K,IF(武魂!B763&gt;=50,10,IF(武魂!B763&gt;=25,6)),0),0))</f>
        <v>,"dpspro":150</v>
      </c>
      <c r="K763" s="32" t="str">
        <f t="shared" si="53"/>
        <v>"atk":300,"hp":5000,"undpspro":150,"pvpdpspro":50,"pvpundpspro":50,"atkpro":80,"dpspro":150</v>
      </c>
      <c r="L763" s="20" t="str">
        <f>IF(B763&gt;=50,VLOOKUP(A763,英雄数据表!A:L,11,FALSE),IF(B763&gt;=25,VLOOKUP(A763,英雄数据表!A:L,7,0),""))</f>
        <v>"1303602004"</v>
      </c>
      <c r="M763" s="20" t="str">
        <f>IFERROR(VLOOKUP(B763,属性中转表!$K$2:$O$21,5,FALSE),"")</f>
        <v/>
      </c>
      <c r="N763" s="20" t="str">
        <f>IF(B763=25,VLOOKUP(A763,英雄数据表!A:L,8,FALSE),IF(B763=50,VLOOKUP(A763,英雄数据表!A:L,12,0),""))</f>
        <v/>
      </c>
    </row>
    <row r="764" spans="1:14" x14ac:dyDescent="0.3">
      <c r="A764" s="20">
        <v>13036</v>
      </c>
      <c r="B764" s="21">
        <f t="shared" si="50"/>
        <v>63</v>
      </c>
      <c r="C764" s="21">
        <v>5</v>
      </c>
      <c r="D764" s="21">
        <f>VLOOKUP(A764,英雄数据表!A:D,4,0)</f>
        <v>1</v>
      </c>
      <c r="E764" s="20" t="str">
        <f>VLOOKUP(A764,英雄数据表!A:C,3,0)</f>
        <v>凋零魔杖</v>
      </c>
      <c r="F764" s="20">
        <f t="shared" si="51"/>
        <v>13036</v>
      </c>
      <c r="G764" s="20">
        <f t="shared" si="52"/>
        <v>13036</v>
      </c>
      <c r="H764" s="21" t="str">
        <f>VLOOKUP(B764,属性中转表!A:F,6,FALSE)</f>
        <v>"hp":253800,"atk":7050</v>
      </c>
      <c r="I764" s="20" t="str">
        <f>IF(VLOOKUP(B764,属性中转表!A:G,7,FALSE)=0,"",VLOOKUP(VLOOKUP(B764,属性中转表!A:G,7,FALSE),属性中转表!$K$2:$P$21,6,0))&amp;IF(VLOOKUP(B764,属性中转表!A:G,7,FALSE)&gt;=50,VLOOKUP(A764,英雄数据表!A:K,9,0),IF(VLOOKUP(B764,属性中转表!A:G,7,FALSE)&gt;=25,VLOOKUP(A764,英雄数据表!A:K,5,0),""))</f>
        <v>"atk":300,"hp":5000,"undpspro":150,"pvpdpspro":50,"pvpundpspro":50,"atkpro":80</v>
      </c>
      <c r="J764" s="20" t="str">
        <f>IF(I764="","",属性中转表!$I$1&amp;(IF(VLOOKUP(B764,属性中转表!A:G,7,FALSE)=0,0,VLOOKUP(VLOOKUP(B764,属性中转表!A:G,7,FALSE),属性中转表!$K$2:$P$21,4,0)))+IFERROR(VLOOKUP(A764,英雄数据表!A:K,IF(武魂!B764&gt;=50,10,IF(武魂!B764&gt;=25,6)),0),0))</f>
        <v>,"dpspro":150</v>
      </c>
      <c r="K764" s="32" t="str">
        <f t="shared" si="53"/>
        <v>"atk":300,"hp":5000,"undpspro":150,"pvpdpspro":50,"pvpundpspro":50,"atkpro":80,"dpspro":150</v>
      </c>
      <c r="L764" s="20" t="str">
        <f>IF(B764&gt;=50,VLOOKUP(A764,英雄数据表!A:L,11,FALSE),IF(B764&gt;=25,VLOOKUP(A764,英雄数据表!A:L,7,0),""))</f>
        <v>"1303602004"</v>
      </c>
      <c r="M764" s="20" t="str">
        <f>IFERROR(VLOOKUP(B764,属性中转表!$K$2:$O$21,5,FALSE),"")</f>
        <v/>
      </c>
      <c r="N764" s="20" t="str">
        <f>IF(B764=25,VLOOKUP(A764,英雄数据表!A:L,8,FALSE),IF(B764=50,VLOOKUP(A764,英雄数据表!A:L,12,0),""))</f>
        <v/>
      </c>
    </row>
    <row r="765" spans="1:14" x14ac:dyDescent="0.3">
      <c r="A765" s="20">
        <v>13036</v>
      </c>
      <c r="B765" s="21">
        <f t="shared" si="50"/>
        <v>64</v>
      </c>
      <c r="C765" s="21">
        <v>5</v>
      </c>
      <c r="D765" s="21">
        <f>VLOOKUP(A765,英雄数据表!A:D,4,0)</f>
        <v>1</v>
      </c>
      <c r="E765" s="20" t="str">
        <f>VLOOKUP(A765,英雄数据表!A:C,3,0)</f>
        <v>凋零魔杖</v>
      </c>
      <c r="F765" s="20">
        <f t="shared" si="51"/>
        <v>13036</v>
      </c>
      <c r="G765" s="20">
        <f t="shared" si="52"/>
        <v>13036</v>
      </c>
      <c r="H765" s="21" t="str">
        <f>VLOOKUP(B765,属性中转表!A:F,6,FALSE)</f>
        <v>"hp":259200,"atk":7200</v>
      </c>
      <c r="I765" s="20" t="str">
        <f>IF(VLOOKUP(B765,属性中转表!A:G,7,FALSE)=0,"",VLOOKUP(VLOOKUP(B765,属性中转表!A:G,7,FALSE),属性中转表!$K$2:$P$21,6,0))&amp;IF(VLOOKUP(B765,属性中转表!A:G,7,FALSE)&gt;=50,VLOOKUP(A765,英雄数据表!A:K,9,0),IF(VLOOKUP(B765,属性中转表!A:G,7,FALSE)&gt;=25,VLOOKUP(A765,英雄数据表!A:K,5,0),""))</f>
        <v>"atk":300,"hp":5000,"undpspro":150,"pvpdpspro":50,"pvpundpspro":50,"atkpro":80</v>
      </c>
      <c r="J765" s="20" t="str">
        <f>IF(I765="","",属性中转表!$I$1&amp;(IF(VLOOKUP(B765,属性中转表!A:G,7,FALSE)=0,0,VLOOKUP(VLOOKUP(B765,属性中转表!A:G,7,FALSE),属性中转表!$K$2:$P$21,4,0)))+IFERROR(VLOOKUP(A765,英雄数据表!A:K,IF(武魂!B765&gt;=50,10,IF(武魂!B765&gt;=25,6)),0),0))</f>
        <v>,"dpspro":150</v>
      </c>
      <c r="K765" s="32" t="str">
        <f t="shared" si="53"/>
        <v>"atk":300,"hp":5000,"undpspro":150,"pvpdpspro":50,"pvpundpspro":50,"atkpro":80,"dpspro":150</v>
      </c>
      <c r="L765" s="20" t="str">
        <f>IF(B765&gt;=50,VLOOKUP(A765,英雄数据表!A:L,11,FALSE),IF(B765&gt;=25,VLOOKUP(A765,英雄数据表!A:L,7,0),""))</f>
        <v>"1303602004"</v>
      </c>
      <c r="M765" s="20" t="str">
        <f>IFERROR(VLOOKUP(B765,属性中转表!$K$2:$O$21,5,FALSE),"")</f>
        <v/>
      </c>
      <c r="N765" s="20" t="str">
        <f>IF(B765=25,VLOOKUP(A765,英雄数据表!A:L,8,FALSE),IF(B765=50,VLOOKUP(A765,英雄数据表!A:L,12,0),""))</f>
        <v/>
      </c>
    </row>
    <row r="766" spans="1:14" x14ac:dyDescent="0.3">
      <c r="A766" s="20">
        <v>13036</v>
      </c>
      <c r="B766" s="21">
        <f t="shared" si="50"/>
        <v>65</v>
      </c>
      <c r="C766" s="21">
        <v>5</v>
      </c>
      <c r="D766" s="21">
        <f>VLOOKUP(A766,英雄数据表!A:D,4,0)</f>
        <v>1</v>
      </c>
      <c r="E766" s="20" t="str">
        <f>VLOOKUP(A766,英雄数据表!A:C,3,0)</f>
        <v>凋零魔杖</v>
      </c>
      <c r="F766" s="20">
        <f t="shared" si="51"/>
        <v>13036</v>
      </c>
      <c r="G766" s="20">
        <f t="shared" si="52"/>
        <v>13036</v>
      </c>
      <c r="H766" s="21" t="str">
        <f>VLOOKUP(B766,属性中转表!A:F,6,FALSE)</f>
        <v>"hp":264600,"atk":7350</v>
      </c>
      <c r="I766" s="20" t="str">
        <f>IF(VLOOKUP(B766,属性中转表!A:G,7,FALSE)=0,"",VLOOKUP(VLOOKUP(B766,属性中转表!A:G,7,FALSE),属性中转表!$K$2:$P$21,6,0))&amp;IF(VLOOKUP(B766,属性中转表!A:G,7,FALSE)&gt;=50,VLOOKUP(A766,英雄数据表!A:K,9,0),IF(VLOOKUP(B766,属性中转表!A:G,7,FALSE)&gt;=25,VLOOKUP(A766,英雄数据表!A:K,5,0),""))</f>
        <v>"atk":300,"hp":5000,"undpspro":150,"pvpdpspro":100,"pvpundpspro":50,"atkpro":80</v>
      </c>
      <c r="J766" s="20" t="str">
        <f>IF(I766="","",属性中转表!$I$1&amp;(IF(VLOOKUP(B766,属性中转表!A:G,7,FALSE)=0,0,VLOOKUP(VLOOKUP(B766,属性中转表!A:G,7,FALSE),属性中转表!$K$2:$P$21,4,0)))+IFERROR(VLOOKUP(A766,英雄数据表!A:K,IF(武魂!B766&gt;=50,10,IF(武魂!B766&gt;=25,6)),0),0))</f>
        <v>,"dpspro":150</v>
      </c>
      <c r="K766" s="32" t="str">
        <f t="shared" si="53"/>
        <v>"atk":300,"hp":5000,"undpspro":150,"pvpdpspro":100,"pvpundpspro":50,"atkpro":80,"dpspro":150</v>
      </c>
      <c r="L766" s="20" t="str">
        <f>IF(B766&gt;=50,VLOOKUP(A766,英雄数据表!A:L,11,FALSE),IF(B766&gt;=25,VLOOKUP(A766,英雄数据表!A:L,7,0),""))</f>
        <v>"1303602004"</v>
      </c>
      <c r="M766" s="20" t="str">
        <f>IFERROR(VLOOKUP(B766,属性中转表!$K$2:$O$21,5,FALSE),"")</f>
        <v>"pvpdpspro":50</v>
      </c>
      <c r="N766" s="20" t="str">
        <f>IF(B766=25,VLOOKUP(A766,英雄数据表!A:L,8,FALSE),IF(B766=50,VLOOKUP(A766,英雄数据表!A:L,12,0),""))</f>
        <v/>
      </c>
    </row>
    <row r="767" spans="1:14" x14ac:dyDescent="0.3">
      <c r="A767" s="20">
        <v>13036</v>
      </c>
      <c r="B767" s="21">
        <f t="shared" si="50"/>
        <v>66</v>
      </c>
      <c r="C767" s="21">
        <v>5</v>
      </c>
      <c r="D767" s="21">
        <f>VLOOKUP(A767,英雄数据表!A:D,4,0)</f>
        <v>1</v>
      </c>
      <c r="E767" s="20" t="str">
        <f>VLOOKUP(A767,英雄数据表!A:C,3,0)</f>
        <v>凋零魔杖</v>
      </c>
      <c r="F767" s="20">
        <f t="shared" si="51"/>
        <v>13036</v>
      </c>
      <c r="G767" s="20">
        <f t="shared" si="52"/>
        <v>13036</v>
      </c>
      <c r="H767" s="21" t="str">
        <f>VLOOKUP(B767,属性中转表!A:F,6,FALSE)</f>
        <v>"hp":270000,"atk":7500</v>
      </c>
      <c r="I767" s="20" t="str">
        <f>IF(VLOOKUP(B767,属性中转表!A:G,7,FALSE)=0,"",VLOOKUP(VLOOKUP(B767,属性中转表!A:G,7,FALSE),属性中转表!$K$2:$P$21,6,0))&amp;IF(VLOOKUP(B767,属性中转表!A:G,7,FALSE)&gt;=50,VLOOKUP(A767,英雄数据表!A:K,9,0),IF(VLOOKUP(B767,属性中转表!A:G,7,FALSE)&gt;=25,VLOOKUP(A767,英雄数据表!A:K,5,0),""))</f>
        <v>"atk":300,"hp":5000,"undpspro":150,"pvpdpspro":100,"pvpundpspro":50,"atkpro":80</v>
      </c>
      <c r="J767" s="20" t="str">
        <f>IF(I767="","",属性中转表!$I$1&amp;(IF(VLOOKUP(B767,属性中转表!A:G,7,FALSE)=0,0,VLOOKUP(VLOOKUP(B767,属性中转表!A:G,7,FALSE),属性中转表!$K$2:$P$21,4,0)))+IFERROR(VLOOKUP(A767,英雄数据表!A:K,IF(武魂!B767&gt;=50,10,IF(武魂!B767&gt;=25,6)),0),0))</f>
        <v>,"dpspro":150</v>
      </c>
      <c r="K767" s="32" t="str">
        <f t="shared" si="53"/>
        <v>"atk":300,"hp":5000,"undpspro":150,"pvpdpspro":100,"pvpundpspro":50,"atkpro":80,"dpspro":150</v>
      </c>
      <c r="L767" s="20" t="str">
        <f>IF(B767&gt;=50,VLOOKUP(A767,英雄数据表!A:L,11,FALSE),IF(B767&gt;=25,VLOOKUP(A767,英雄数据表!A:L,7,0),""))</f>
        <v>"1303602004"</v>
      </c>
      <c r="M767" s="20" t="str">
        <f>IFERROR(VLOOKUP(B767,属性中转表!$K$2:$O$21,5,FALSE),"")</f>
        <v/>
      </c>
      <c r="N767" s="20" t="str">
        <f>IF(B767=25,VLOOKUP(A767,英雄数据表!A:L,8,FALSE),IF(B767=50,VLOOKUP(A767,英雄数据表!A:L,12,0),""))</f>
        <v/>
      </c>
    </row>
    <row r="768" spans="1:14" x14ac:dyDescent="0.3">
      <c r="A768" s="20">
        <v>13036</v>
      </c>
      <c r="B768" s="21">
        <f t="shared" si="50"/>
        <v>67</v>
      </c>
      <c r="C768" s="21">
        <v>5</v>
      </c>
      <c r="D768" s="21">
        <f>VLOOKUP(A768,英雄数据表!A:D,4,0)</f>
        <v>1</v>
      </c>
      <c r="E768" s="20" t="str">
        <f>VLOOKUP(A768,英雄数据表!A:C,3,0)</f>
        <v>凋零魔杖</v>
      </c>
      <c r="F768" s="20">
        <f t="shared" si="51"/>
        <v>13036</v>
      </c>
      <c r="G768" s="20">
        <f t="shared" si="52"/>
        <v>13036</v>
      </c>
      <c r="H768" s="21" t="str">
        <f>VLOOKUP(B768,属性中转表!A:F,6,FALSE)</f>
        <v>"hp":275400,"atk":7650</v>
      </c>
      <c r="I768" s="20" t="str">
        <f>IF(VLOOKUP(B768,属性中转表!A:G,7,FALSE)=0,"",VLOOKUP(VLOOKUP(B768,属性中转表!A:G,7,FALSE),属性中转表!$K$2:$P$21,6,0))&amp;IF(VLOOKUP(B768,属性中转表!A:G,7,FALSE)&gt;=50,VLOOKUP(A768,英雄数据表!A:K,9,0),IF(VLOOKUP(B768,属性中转表!A:G,7,FALSE)&gt;=25,VLOOKUP(A768,英雄数据表!A:K,5,0),""))</f>
        <v>"atk":300,"hp":5000,"undpspro":150,"pvpdpspro":100,"pvpundpspro":50,"atkpro":80</v>
      </c>
      <c r="J768" s="20" t="str">
        <f>IF(I768="","",属性中转表!$I$1&amp;(IF(VLOOKUP(B768,属性中转表!A:G,7,FALSE)=0,0,VLOOKUP(VLOOKUP(B768,属性中转表!A:G,7,FALSE),属性中转表!$K$2:$P$21,4,0)))+IFERROR(VLOOKUP(A768,英雄数据表!A:K,IF(武魂!B768&gt;=50,10,IF(武魂!B768&gt;=25,6)),0),0))</f>
        <v>,"dpspro":150</v>
      </c>
      <c r="K768" s="32" t="str">
        <f t="shared" si="53"/>
        <v>"atk":300,"hp":5000,"undpspro":150,"pvpdpspro":100,"pvpundpspro":50,"atkpro":80,"dpspro":150</v>
      </c>
      <c r="L768" s="20" t="str">
        <f>IF(B768&gt;=50,VLOOKUP(A768,英雄数据表!A:L,11,FALSE),IF(B768&gt;=25,VLOOKUP(A768,英雄数据表!A:L,7,0),""))</f>
        <v>"1303602004"</v>
      </c>
      <c r="M768" s="20" t="str">
        <f>IFERROR(VLOOKUP(B768,属性中转表!$K$2:$O$21,5,FALSE),"")</f>
        <v/>
      </c>
      <c r="N768" s="20" t="str">
        <f>IF(B768=25,VLOOKUP(A768,英雄数据表!A:L,8,FALSE),IF(B768=50,VLOOKUP(A768,英雄数据表!A:L,12,0),""))</f>
        <v/>
      </c>
    </row>
    <row r="769" spans="1:14" x14ac:dyDescent="0.3">
      <c r="A769" s="20">
        <v>13036</v>
      </c>
      <c r="B769" s="21">
        <f t="shared" si="50"/>
        <v>68</v>
      </c>
      <c r="C769" s="21">
        <v>5</v>
      </c>
      <c r="D769" s="21">
        <f>VLOOKUP(A769,英雄数据表!A:D,4,0)</f>
        <v>1</v>
      </c>
      <c r="E769" s="20" t="str">
        <f>VLOOKUP(A769,英雄数据表!A:C,3,0)</f>
        <v>凋零魔杖</v>
      </c>
      <c r="F769" s="20">
        <f t="shared" si="51"/>
        <v>13036</v>
      </c>
      <c r="G769" s="20">
        <f t="shared" si="52"/>
        <v>13036</v>
      </c>
      <c r="H769" s="21" t="str">
        <f>VLOOKUP(B769,属性中转表!A:F,6,FALSE)</f>
        <v>"hp":280800,"atk":7800</v>
      </c>
      <c r="I769" s="20" t="str">
        <f>IF(VLOOKUP(B769,属性中转表!A:G,7,FALSE)=0,"",VLOOKUP(VLOOKUP(B769,属性中转表!A:G,7,FALSE),属性中转表!$K$2:$P$21,6,0))&amp;IF(VLOOKUP(B769,属性中转表!A:G,7,FALSE)&gt;=50,VLOOKUP(A769,英雄数据表!A:K,9,0),IF(VLOOKUP(B769,属性中转表!A:G,7,FALSE)&gt;=25,VLOOKUP(A769,英雄数据表!A:K,5,0),""))</f>
        <v>"atk":300,"hp":5000,"undpspro":150,"pvpdpspro":100,"pvpundpspro":50,"atkpro":80</v>
      </c>
      <c r="J769" s="20" t="str">
        <f>IF(I769="","",属性中转表!$I$1&amp;(IF(VLOOKUP(B769,属性中转表!A:G,7,FALSE)=0,0,VLOOKUP(VLOOKUP(B769,属性中转表!A:G,7,FALSE),属性中转表!$K$2:$P$21,4,0)))+IFERROR(VLOOKUP(A769,英雄数据表!A:K,IF(武魂!B769&gt;=50,10,IF(武魂!B769&gt;=25,6)),0),0))</f>
        <v>,"dpspro":150</v>
      </c>
      <c r="K769" s="32" t="str">
        <f t="shared" si="53"/>
        <v>"atk":300,"hp":5000,"undpspro":150,"pvpdpspro":100,"pvpundpspro":50,"atkpro":80,"dpspro":150</v>
      </c>
      <c r="L769" s="20" t="str">
        <f>IF(B769&gt;=50,VLOOKUP(A769,英雄数据表!A:L,11,FALSE),IF(B769&gt;=25,VLOOKUP(A769,英雄数据表!A:L,7,0),""))</f>
        <v>"1303602004"</v>
      </c>
      <c r="M769" s="20" t="str">
        <f>IFERROR(VLOOKUP(B769,属性中转表!$K$2:$O$21,5,FALSE),"")</f>
        <v/>
      </c>
      <c r="N769" s="20" t="str">
        <f>IF(B769=25,VLOOKUP(A769,英雄数据表!A:L,8,FALSE),IF(B769=50,VLOOKUP(A769,英雄数据表!A:L,12,0),""))</f>
        <v/>
      </c>
    </row>
    <row r="770" spans="1:14" x14ac:dyDescent="0.3">
      <c r="A770" s="20">
        <v>13036</v>
      </c>
      <c r="B770" s="21">
        <f t="shared" si="50"/>
        <v>69</v>
      </c>
      <c r="C770" s="21">
        <v>5</v>
      </c>
      <c r="D770" s="21">
        <f>VLOOKUP(A770,英雄数据表!A:D,4,0)</f>
        <v>1</v>
      </c>
      <c r="E770" s="20" t="str">
        <f>VLOOKUP(A770,英雄数据表!A:C,3,0)</f>
        <v>凋零魔杖</v>
      </c>
      <c r="F770" s="20">
        <f t="shared" si="51"/>
        <v>13036</v>
      </c>
      <c r="G770" s="20">
        <f t="shared" si="52"/>
        <v>13036</v>
      </c>
      <c r="H770" s="21" t="str">
        <f>VLOOKUP(B770,属性中转表!A:F,6,FALSE)</f>
        <v>"hp":286200,"atk":7950</v>
      </c>
      <c r="I770" s="20" t="str">
        <f>IF(VLOOKUP(B770,属性中转表!A:G,7,FALSE)=0,"",VLOOKUP(VLOOKUP(B770,属性中转表!A:G,7,FALSE),属性中转表!$K$2:$P$21,6,0))&amp;IF(VLOOKUP(B770,属性中转表!A:G,7,FALSE)&gt;=50,VLOOKUP(A770,英雄数据表!A:K,9,0),IF(VLOOKUP(B770,属性中转表!A:G,7,FALSE)&gt;=25,VLOOKUP(A770,英雄数据表!A:K,5,0),""))</f>
        <v>"atk":300,"hp":5000,"undpspro":150,"pvpdpspro":100,"pvpundpspro":50,"atkpro":80</v>
      </c>
      <c r="J770" s="20" t="str">
        <f>IF(I770="","",属性中转表!$I$1&amp;(IF(VLOOKUP(B770,属性中转表!A:G,7,FALSE)=0,0,VLOOKUP(VLOOKUP(B770,属性中转表!A:G,7,FALSE),属性中转表!$K$2:$P$21,4,0)))+IFERROR(VLOOKUP(A770,英雄数据表!A:K,IF(武魂!B770&gt;=50,10,IF(武魂!B770&gt;=25,6)),0),0))</f>
        <v>,"dpspro":150</v>
      </c>
      <c r="K770" s="32" t="str">
        <f t="shared" si="53"/>
        <v>"atk":300,"hp":5000,"undpspro":150,"pvpdpspro":100,"pvpundpspro":50,"atkpro":80,"dpspro":150</v>
      </c>
      <c r="L770" s="20" t="str">
        <f>IF(B770&gt;=50,VLOOKUP(A770,英雄数据表!A:L,11,FALSE),IF(B770&gt;=25,VLOOKUP(A770,英雄数据表!A:L,7,0),""))</f>
        <v>"1303602004"</v>
      </c>
      <c r="M770" s="20" t="str">
        <f>IFERROR(VLOOKUP(B770,属性中转表!$K$2:$O$21,5,FALSE),"")</f>
        <v/>
      </c>
      <c r="N770" s="20" t="str">
        <f>IF(B770=25,VLOOKUP(A770,英雄数据表!A:L,8,FALSE),IF(B770=50,VLOOKUP(A770,英雄数据表!A:L,12,0),""))</f>
        <v/>
      </c>
    </row>
    <row r="771" spans="1:14" x14ac:dyDescent="0.3">
      <c r="A771" s="20">
        <v>13036</v>
      </c>
      <c r="B771" s="21">
        <f t="shared" si="50"/>
        <v>70</v>
      </c>
      <c r="C771" s="21">
        <v>5</v>
      </c>
      <c r="D771" s="21">
        <f>VLOOKUP(A771,英雄数据表!A:D,4,0)</f>
        <v>1</v>
      </c>
      <c r="E771" s="20" t="str">
        <f>VLOOKUP(A771,英雄数据表!A:C,3,0)</f>
        <v>凋零魔杖</v>
      </c>
      <c r="F771" s="20">
        <f t="shared" si="51"/>
        <v>13036</v>
      </c>
      <c r="G771" s="20">
        <f t="shared" si="52"/>
        <v>13036</v>
      </c>
      <c r="H771" s="21" t="str">
        <f>VLOOKUP(B771,属性中转表!A:F,6,FALSE)</f>
        <v>"hp":291600,"atk":8100</v>
      </c>
      <c r="I771" s="20" t="str">
        <f>IF(VLOOKUP(B771,属性中转表!A:G,7,FALSE)=0,"",VLOOKUP(VLOOKUP(B771,属性中转表!A:G,7,FALSE),属性中转表!$K$2:$P$21,6,0))&amp;IF(VLOOKUP(B771,属性中转表!A:G,7,FALSE)&gt;=50,VLOOKUP(A771,英雄数据表!A:K,9,0),IF(VLOOKUP(B771,属性中转表!A:G,7,FALSE)&gt;=25,VLOOKUP(A771,英雄数据表!A:K,5,0),""))</f>
        <v>"atk":300,"hp":5000,"undpspro":150,"pvpdpspro":100,"pvpundpspro":100,"atkpro":80</v>
      </c>
      <c r="J771" s="20" t="str">
        <f>IF(I771="","",属性中转表!$I$1&amp;(IF(VLOOKUP(B771,属性中转表!A:G,7,FALSE)=0,0,VLOOKUP(VLOOKUP(B771,属性中转表!A:G,7,FALSE),属性中转表!$K$2:$P$21,4,0)))+IFERROR(VLOOKUP(A771,英雄数据表!A:K,IF(武魂!B771&gt;=50,10,IF(武魂!B771&gt;=25,6)),0),0))</f>
        <v>,"dpspro":150</v>
      </c>
      <c r="K771" s="32" t="str">
        <f t="shared" si="53"/>
        <v>"atk":300,"hp":5000,"undpspro":150,"pvpdpspro":100,"pvpundpspro":100,"atkpro":80,"dpspro":150</v>
      </c>
      <c r="L771" s="20" t="str">
        <f>IF(B771&gt;=50,VLOOKUP(A771,英雄数据表!A:L,11,FALSE),IF(B771&gt;=25,VLOOKUP(A771,英雄数据表!A:L,7,0),""))</f>
        <v>"1303602004"</v>
      </c>
      <c r="M771" s="20" t="str">
        <f>IFERROR(VLOOKUP(B771,属性中转表!$K$2:$O$21,5,FALSE),"")</f>
        <v>"pvpundpspro":50</v>
      </c>
      <c r="N771" s="20" t="str">
        <f>IF(B771=25,VLOOKUP(A771,英雄数据表!A:L,8,FALSE),IF(B771=50,VLOOKUP(A771,英雄数据表!A:L,12,0),""))</f>
        <v/>
      </c>
    </row>
    <row r="772" spans="1:14" x14ac:dyDescent="0.3">
      <c r="A772" s="20">
        <v>13036</v>
      </c>
      <c r="B772" s="21">
        <f t="shared" si="50"/>
        <v>71</v>
      </c>
      <c r="C772" s="21">
        <v>5</v>
      </c>
      <c r="D772" s="21">
        <f>VLOOKUP(A772,英雄数据表!A:D,4,0)</f>
        <v>1</v>
      </c>
      <c r="E772" s="20" t="str">
        <f>VLOOKUP(A772,英雄数据表!A:C,3,0)</f>
        <v>凋零魔杖</v>
      </c>
      <c r="F772" s="20">
        <f t="shared" si="51"/>
        <v>13036</v>
      </c>
      <c r="G772" s="20">
        <f t="shared" si="52"/>
        <v>13036</v>
      </c>
      <c r="H772" s="21" t="str">
        <f>VLOOKUP(B772,属性中转表!A:F,6,FALSE)</f>
        <v>"hp":297000,"atk":8250</v>
      </c>
      <c r="I772" s="20" t="str">
        <f>IF(VLOOKUP(B772,属性中转表!A:G,7,FALSE)=0,"",VLOOKUP(VLOOKUP(B772,属性中转表!A:G,7,FALSE),属性中转表!$K$2:$P$21,6,0))&amp;IF(VLOOKUP(B772,属性中转表!A:G,7,FALSE)&gt;=50,VLOOKUP(A772,英雄数据表!A:K,9,0),IF(VLOOKUP(B772,属性中转表!A:G,7,FALSE)&gt;=25,VLOOKUP(A772,英雄数据表!A:K,5,0),""))</f>
        <v>"atk":300,"hp":5000,"undpspro":150,"pvpdpspro":100,"pvpundpspro":100,"atkpro":80</v>
      </c>
      <c r="J772" s="20" t="str">
        <f>IF(I772="","",属性中转表!$I$1&amp;(IF(VLOOKUP(B772,属性中转表!A:G,7,FALSE)=0,0,VLOOKUP(VLOOKUP(B772,属性中转表!A:G,7,FALSE),属性中转表!$K$2:$P$21,4,0)))+IFERROR(VLOOKUP(A772,英雄数据表!A:K,IF(武魂!B772&gt;=50,10,IF(武魂!B772&gt;=25,6)),0),0))</f>
        <v>,"dpspro":150</v>
      </c>
      <c r="K772" s="32" t="str">
        <f t="shared" si="53"/>
        <v>"atk":300,"hp":5000,"undpspro":150,"pvpdpspro":100,"pvpundpspro":100,"atkpro":80,"dpspro":150</v>
      </c>
      <c r="L772" s="20" t="str">
        <f>IF(B772&gt;=50,VLOOKUP(A772,英雄数据表!A:L,11,FALSE),IF(B772&gt;=25,VLOOKUP(A772,英雄数据表!A:L,7,0),""))</f>
        <v>"1303602004"</v>
      </c>
      <c r="M772" s="20" t="str">
        <f>IFERROR(VLOOKUP(B772,属性中转表!$K$2:$O$21,5,FALSE),"")</f>
        <v/>
      </c>
      <c r="N772" s="20" t="str">
        <f>IF(B772=25,VLOOKUP(A772,英雄数据表!A:L,8,FALSE),IF(B772=50,VLOOKUP(A772,英雄数据表!A:L,12,0),""))</f>
        <v/>
      </c>
    </row>
    <row r="773" spans="1:14" x14ac:dyDescent="0.3">
      <c r="A773" s="20">
        <v>13036</v>
      </c>
      <c r="B773" s="21">
        <f t="shared" si="50"/>
        <v>72</v>
      </c>
      <c r="C773" s="21">
        <v>5</v>
      </c>
      <c r="D773" s="21">
        <f>VLOOKUP(A773,英雄数据表!A:D,4,0)</f>
        <v>1</v>
      </c>
      <c r="E773" s="20" t="str">
        <f>VLOOKUP(A773,英雄数据表!A:C,3,0)</f>
        <v>凋零魔杖</v>
      </c>
      <c r="F773" s="20">
        <f t="shared" si="51"/>
        <v>13036</v>
      </c>
      <c r="G773" s="20">
        <f t="shared" si="52"/>
        <v>13036</v>
      </c>
      <c r="H773" s="21" t="str">
        <f>VLOOKUP(B773,属性中转表!A:F,6,FALSE)</f>
        <v>"hp":302400,"atk":8400</v>
      </c>
      <c r="I773" s="20" t="str">
        <f>IF(VLOOKUP(B773,属性中转表!A:G,7,FALSE)=0,"",VLOOKUP(VLOOKUP(B773,属性中转表!A:G,7,FALSE),属性中转表!$K$2:$P$21,6,0))&amp;IF(VLOOKUP(B773,属性中转表!A:G,7,FALSE)&gt;=50,VLOOKUP(A773,英雄数据表!A:K,9,0),IF(VLOOKUP(B773,属性中转表!A:G,7,FALSE)&gt;=25,VLOOKUP(A773,英雄数据表!A:K,5,0),""))</f>
        <v>"atk":300,"hp":5000,"undpspro":150,"pvpdpspro":100,"pvpundpspro":100,"atkpro":80</v>
      </c>
      <c r="J773" s="20" t="str">
        <f>IF(I773="","",属性中转表!$I$1&amp;(IF(VLOOKUP(B773,属性中转表!A:G,7,FALSE)=0,0,VLOOKUP(VLOOKUP(B773,属性中转表!A:G,7,FALSE),属性中转表!$K$2:$P$21,4,0)))+IFERROR(VLOOKUP(A773,英雄数据表!A:K,IF(武魂!B773&gt;=50,10,IF(武魂!B773&gt;=25,6)),0),0))</f>
        <v>,"dpspro":150</v>
      </c>
      <c r="K773" s="32" t="str">
        <f t="shared" si="53"/>
        <v>"atk":300,"hp":5000,"undpspro":150,"pvpdpspro":100,"pvpundpspro":100,"atkpro":80,"dpspro":150</v>
      </c>
      <c r="L773" s="20" t="str">
        <f>IF(B773&gt;=50,VLOOKUP(A773,英雄数据表!A:L,11,FALSE),IF(B773&gt;=25,VLOOKUP(A773,英雄数据表!A:L,7,0),""))</f>
        <v>"1303602004"</v>
      </c>
      <c r="M773" s="20" t="str">
        <f>IFERROR(VLOOKUP(B773,属性中转表!$K$2:$O$21,5,FALSE),"")</f>
        <v/>
      </c>
      <c r="N773" s="20" t="str">
        <f>IF(B773=25,VLOOKUP(A773,英雄数据表!A:L,8,FALSE),IF(B773=50,VLOOKUP(A773,英雄数据表!A:L,12,0),""))</f>
        <v/>
      </c>
    </row>
    <row r="774" spans="1:14" x14ac:dyDescent="0.3">
      <c r="A774" s="20">
        <v>13036</v>
      </c>
      <c r="B774" s="21">
        <f t="shared" si="50"/>
        <v>73</v>
      </c>
      <c r="C774" s="21">
        <v>5</v>
      </c>
      <c r="D774" s="21">
        <f>VLOOKUP(A774,英雄数据表!A:D,4,0)</f>
        <v>1</v>
      </c>
      <c r="E774" s="20" t="str">
        <f>VLOOKUP(A774,英雄数据表!A:C,3,0)</f>
        <v>凋零魔杖</v>
      </c>
      <c r="F774" s="20">
        <f t="shared" si="51"/>
        <v>13036</v>
      </c>
      <c r="G774" s="20">
        <f t="shared" si="52"/>
        <v>13036</v>
      </c>
      <c r="H774" s="21" t="str">
        <f>VLOOKUP(B774,属性中转表!A:F,6,FALSE)</f>
        <v>"hp":307800,"atk":8550</v>
      </c>
      <c r="I774" s="20" t="str">
        <f>IF(VLOOKUP(B774,属性中转表!A:G,7,FALSE)=0,"",VLOOKUP(VLOOKUP(B774,属性中转表!A:G,7,FALSE),属性中转表!$K$2:$P$21,6,0))&amp;IF(VLOOKUP(B774,属性中转表!A:G,7,FALSE)&gt;=50,VLOOKUP(A774,英雄数据表!A:K,9,0),IF(VLOOKUP(B774,属性中转表!A:G,7,FALSE)&gt;=25,VLOOKUP(A774,英雄数据表!A:K,5,0),""))</f>
        <v>"atk":300,"hp":5000,"undpspro":150,"pvpdpspro":100,"pvpundpspro":100,"atkpro":80</v>
      </c>
      <c r="J774" s="20" t="str">
        <f>IF(I774="","",属性中转表!$I$1&amp;(IF(VLOOKUP(B774,属性中转表!A:G,7,FALSE)=0,0,VLOOKUP(VLOOKUP(B774,属性中转表!A:G,7,FALSE),属性中转表!$K$2:$P$21,4,0)))+IFERROR(VLOOKUP(A774,英雄数据表!A:K,IF(武魂!B774&gt;=50,10,IF(武魂!B774&gt;=25,6)),0),0))</f>
        <v>,"dpspro":150</v>
      </c>
      <c r="K774" s="32" t="str">
        <f t="shared" si="53"/>
        <v>"atk":300,"hp":5000,"undpspro":150,"pvpdpspro":100,"pvpundpspro":100,"atkpro":80,"dpspro":150</v>
      </c>
      <c r="L774" s="20" t="str">
        <f>IF(B774&gt;=50,VLOOKUP(A774,英雄数据表!A:L,11,FALSE),IF(B774&gt;=25,VLOOKUP(A774,英雄数据表!A:L,7,0),""))</f>
        <v>"1303602004"</v>
      </c>
      <c r="M774" s="20" t="str">
        <f>IFERROR(VLOOKUP(B774,属性中转表!$K$2:$O$21,5,FALSE),"")</f>
        <v/>
      </c>
      <c r="N774" s="20" t="str">
        <f>IF(B774=25,VLOOKUP(A774,英雄数据表!A:L,8,FALSE),IF(B774=50,VLOOKUP(A774,英雄数据表!A:L,12,0),""))</f>
        <v/>
      </c>
    </row>
    <row r="775" spans="1:14" x14ac:dyDescent="0.3">
      <c r="A775" s="20">
        <v>13036</v>
      </c>
      <c r="B775" s="21">
        <f t="shared" si="50"/>
        <v>74</v>
      </c>
      <c r="C775" s="21">
        <v>5</v>
      </c>
      <c r="D775" s="21">
        <f>VLOOKUP(A775,英雄数据表!A:D,4,0)</f>
        <v>1</v>
      </c>
      <c r="E775" s="20" t="str">
        <f>VLOOKUP(A775,英雄数据表!A:C,3,0)</f>
        <v>凋零魔杖</v>
      </c>
      <c r="F775" s="20">
        <f t="shared" si="51"/>
        <v>13036</v>
      </c>
      <c r="G775" s="20">
        <f t="shared" si="52"/>
        <v>13036</v>
      </c>
      <c r="H775" s="21" t="str">
        <f>VLOOKUP(B775,属性中转表!A:F,6,FALSE)</f>
        <v>"hp":313200,"atk":8700</v>
      </c>
      <c r="I775" s="20" t="str">
        <f>IF(VLOOKUP(B775,属性中转表!A:G,7,FALSE)=0,"",VLOOKUP(VLOOKUP(B775,属性中转表!A:G,7,FALSE),属性中转表!$K$2:$P$21,6,0))&amp;IF(VLOOKUP(B775,属性中转表!A:G,7,FALSE)&gt;=50,VLOOKUP(A775,英雄数据表!A:K,9,0),IF(VLOOKUP(B775,属性中转表!A:G,7,FALSE)&gt;=25,VLOOKUP(A775,英雄数据表!A:K,5,0),""))</f>
        <v>"atk":300,"hp":5000,"undpspro":150,"pvpdpspro":100,"pvpundpspro":100,"atkpro":80</v>
      </c>
      <c r="J775" s="20" t="str">
        <f>IF(I775="","",属性中转表!$I$1&amp;(IF(VLOOKUP(B775,属性中转表!A:G,7,FALSE)=0,0,VLOOKUP(VLOOKUP(B775,属性中转表!A:G,7,FALSE),属性中转表!$K$2:$P$21,4,0)))+IFERROR(VLOOKUP(A775,英雄数据表!A:K,IF(武魂!B775&gt;=50,10,IF(武魂!B775&gt;=25,6)),0),0))</f>
        <v>,"dpspro":150</v>
      </c>
      <c r="K775" s="32" t="str">
        <f t="shared" si="53"/>
        <v>"atk":300,"hp":5000,"undpspro":150,"pvpdpspro":100,"pvpundpspro":100,"atkpro":80,"dpspro":150</v>
      </c>
      <c r="L775" s="20" t="str">
        <f>IF(B775&gt;=50,VLOOKUP(A775,英雄数据表!A:L,11,FALSE),IF(B775&gt;=25,VLOOKUP(A775,英雄数据表!A:L,7,0),""))</f>
        <v>"1303602004"</v>
      </c>
      <c r="M775" s="20" t="str">
        <f>IFERROR(VLOOKUP(B775,属性中转表!$K$2:$O$21,5,FALSE),"")</f>
        <v/>
      </c>
      <c r="N775" s="20" t="str">
        <f>IF(B775=25,VLOOKUP(A775,英雄数据表!A:L,8,FALSE),IF(B775=50,VLOOKUP(A775,英雄数据表!A:L,12,0),""))</f>
        <v/>
      </c>
    </row>
    <row r="776" spans="1:14" x14ac:dyDescent="0.3">
      <c r="A776" s="20">
        <v>13036</v>
      </c>
      <c r="B776" s="21">
        <f t="shared" si="50"/>
        <v>75</v>
      </c>
      <c r="C776" s="21">
        <v>5</v>
      </c>
      <c r="D776" s="21">
        <f>VLOOKUP(A776,英雄数据表!A:D,4,0)</f>
        <v>1</v>
      </c>
      <c r="E776" s="20" t="str">
        <f>VLOOKUP(A776,英雄数据表!A:C,3,0)</f>
        <v>凋零魔杖</v>
      </c>
      <c r="F776" s="20">
        <f t="shared" si="51"/>
        <v>13036</v>
      </c>
      <c r="G776" s="20">
        <f t="shared" si="52"/>
        <v>13036</v>
      </c>
      <c r="H776" s="21" t="str">
        <f>VLOOKUP(B776,属性中转表!A:F,6,FALSE)</f>
        <v>"hp":318600,"atk":8850</v>
      </c>
      <c r="I776" s="20" t="str">
        <f>IF(VLOOKUP(B776,属性中转表!A:G,7,FALSE)=0,"",VLOOKUP(VLOOKUP(B776,属性中转表!A:G,7,FALSE),属性中转表!$K$2:$P$21,6,0))&amp;IF(VLOOKUP(B776,属性中转表!A:G,7,FALSE)&gt;=50,VLOOKUP(A776,英雄数据表!A:K,9,0),IF(VLOOKUP(B776,属性中转表!A:G,7,FALSE)&gt;=25,VLOOKUP(A776,英雄数据表!A:K,5,0),""))</f>
        <v>"atk":600,"hp":10000,"undpspro":150,"pvpdpspro":100,"pvpundpspro":100,"speed":10,"atkpro":80</v>
      </c>
      <c r="J776" s="20" t="str">
        <f>IF(I776="","",属性中转表!$I$1&amp;(IF(VLOOKUP(B776,属性中转表!A:G,7,FALSE)=0,0,VLOOKUP(VLOOKUP(B776,属性中转表!A:G,7,FALSE),属性中转表!$K$2:$P$21,4,0)))+IFERROR(VLOOKUP(A776,英雄数据表!A:K,IF(武魂!B776&gt;=50,10,IF(武魂!B776&gt;=25,6)),0),0))</f>
        <v>,"dpspro":150</v>
      </c>
      <c r="K776" s="32" t="str">
        <f t="shared" si="53"/>
        <v>"atk":600,"hp":10000,"undpspro":150,"pvpdpspro":100,"pvpundpspro":100,"speed":10,"atkpro":80,"dpspro":150</v>
      </c>
      <c r="L776" s="20" t="str">
        <f>IF(B776&gt;=50,VLOOKUP(A776,英雄数据表!A:L,11,FALSE),IF(B776&gt;=25,VLOOKUP(A776,英雄数据表!A:L,7,0),""))</f>
        <v>"1303602004"</v>
      </c>
      <c r="M776" s="20" t="str">
        <f>IFERROR(VLOOKUP(B776,属性中转表!$K$2:$O$21,5,FALSE),"")</f>
        <v>"speed":10,"atk":300,"hp":5000</v>
      </c>
      <c r="N776" s="20" t="str">
        <f>IF(B776=25,VLOOKUP(A776,英雄数据表!A:L,8,FALSE),IF(B776=50,VLOOKUP(A776,英雄数据表!A:L,12,0),""))</f>
        <v/>
      </c>
    </row>
    <row r="777" spans="1:14" x14ac:dyDescent="0.3">
      <c r="A777" s="20">
        <v>13036</v>
      </c>
      <c r="B777" s="21">
        <f t="shared" si="50"/>
        <v>76</v>
      </c>
      <c r="C777" s="21">
        <v>5</v>
      </c>
      <c r="D777" s="21">
        <f>VLOOKUP(A777,英雄数据表!A:D,4,0)</f>
        <v>1</v>
      </c>
      <c r="E777" s="20" t="str">
        <f>VLOOKUP(A777,英雄数据表!A:C,3,0)</f>
        <v>凋零魔杖</v>
      </c>
      <c r="F777" s="20">
        <f t="shared" si="51"/>
        <v>13036</v>
      </c>
      <c r="G777" s="20">
        <f t="shared" si="52"/>
        <v>13036</v>
      </c>
      <c r="H777" s="21" t="str">
        <f>VLOOKUP(B777,属性中转表!A:F,6,FALSE)</f>
        <v>"hp":324000,"atk":9000</v>
      </c>
      <c r="I777" s="20" t="str">
        <f>IF(VLOOKUP(B777,属性中转表!A:G,7,FALSE)=0,"",VLOOKUP(VLOOKUP(B777,属性中转表!A:G,7,FALSE),属性中转表!$K$2:$P$21,6,0))&amp;IF(VLOOKUP(B777,属性中转表!A:G,7,FALSE)&gt;=50,VLOOKUP(A777,英雄数据表!A:K,9,0),IF(VLOOKUP(B777,属性中转表!A:G,7,FALSE)&gt;=25,VLOOKUP(A777,英雄数据表!A:K,5,0),""))</f>
        <v>"atk":600,"hp":10000,"undpspro":150,"pvpdpspro":100,"pvpundpspro":100,"speed":10,"atkpro":80</v>
      </c>
      <c r="J777" s="20" t="str">
        <f>IF(I777="","",属性中转表!$I$1&amp;(IF(VLOOKUP(B777,属性中转表!A:G,7,FALSE)=0,0,VLOOKUP(VLOOKUP(B777,属性中转表!A:G,7,FALSE),属性中转表!$K$2:$P$21,4,0)))+IFERROR(VLOOKUP(A777,英雄数据表!A:K,IF(武魂!B777&gt;=50,10,IF(武魂!B777&gt;=25,6)),0),0))</f>
        <v>,"dpspro":150</v>
      </c>
      <c r="K777" s="32" t="str">
        <f t="shared" si="53"/>
        <v>"atk":600,"hp":10000,"undpspro":150,"pvpdpspro":100,"pvpundpspro":100,"speed":10,"atkpro":80,"dpspro":150</v>
      </c>
      <c r="L777" s="20" t="str">
        <f>IF(B777&gt;=50,VLOOKUP(A777,英雄数据表!A:L,11,FALSE),IF(B777&gt;=25,VLOOKUP(A777,英雄数据表!A:L,7,0),""))</f>
        <v>"1303602004"</v>
      </c>
      <c r="M777" s="20" t="str">
        <f>IFERROR(VLOOKUP(B777,属性中转表!$K$2:$O$21,5,FALSE),"")</f>
        <v/>
      </c>
      <c r="N777" s="20" t="str">
        <f>IF(B777=25,VLOOKUP(A777,英雄数据表!A:L,8,FALSE),IF(B777=50,VLOOKUP(A777,英雄数据表!A:L,12,0),""))</f>
        <v/>
      </c>
    </row>
    <row r="778" spans="1:14" x14ac:dyDescent="0.3">
      <c r="A778" s="20">
        <v>13036</v>
      </c>
      <c r="B778" s="21">
        <f t="shared" si="50"/>
        <v>77</v>
      </c>
      <c r="C778" s="21">
        <v>5</v>
      </c>
      <c r="D778" s="21">
        <f>VLOOKUP(A778,英雄数据表!A:D,4,0)</f>
        <v>1</v>
      </c>
      <c r="E778" s="20" t="str">
        <f>VLOOKUP(A778,英雄数据表!A:C,3,0)</f>
        <v>凋零魔杖</v>
      </c>
      <c r="F778" s="20">
        <f t="shared" si="51"/>
        <v>13036</v>
      </c>
      <c r="G778" s="20">
        <f t="shared" si="52"/>
        <v>13036</v>
      </c>
      <c r="H778" s="21" t="str">
        <f>VLOOKUP(B778,属性中转表!A:F,6,FALSE)</f>
        <v>"hp":329400,"atk":9150</v>
      </c>
      <c r="I778" s="20" t="str">
        <f>IF(VLOOKUP(B778,属性中转表!A:G,7,FALSE)=0,"",VLOOKUP(VLOOKUP(B778,属性中转表!A:G,7,FALSE),属性中转表!$K$2:$P$21,6,0))&amp;IF(VLOOKUP(B778,属性中转表!A:G,7,FALSE)&gt;=50,VLOOKUP(A778,英雄数据表!A:K,9,0),IF(VLOOKUP(B778,属性中转表!A:G,7,FALSE)&gt;=25,VLOOKUP(A778,英雄数据表!A:K,5,0),""))</f>
        <v>"atk":600,"hp":10000,"undpspro":150,"pvpdpspro":100,"pvpundpspro":100,"speed":10,"atkpro":80</v>
      </c>
      <c r="J778" s="20" t="str">
        <f>IF(I778="","",属性中转表!$I$1&amp;(IF(VLOOKUP(B778,属性中转表!A:G,7,FALSE)=0,0,VLOOKUP(VLOOKUP(B778,属性中转表!A:G,7,FALSE),属性中转表!$K$2:$P$21,4,0)))+IFERROR(VLOOKUP(A778,英雄数据表!A:K,IF(武魂!B778&gt;=50,10,IF(武魂!B778&gt;=25,6)),0),0))</f>
        <v>,"dpspro":150</v>
      </c>
      <c r="K778" s="32" t="str">
        <f t="shared" si="53"/>
        <v>"atk":600,"hp":10000,"undpspro":150,"pvpdpspro":100,"pvpundpspro":100,"speed":10,"atkpro":80,"dpspro":150</v>
      </c>
      <c r="L778" s="20" t="str">
        <f>IF(B778&gt;=50,VLOOKUP(A778,英雄数据表!A:L,11,FALSE),IF(B778&gt;=25,VLOOKUP(A778,英雄数据表!A:L,7,0),""))</f>
        <v>"1303602004"</v>
      </c>
      <c r="M778" s="20" t="str">
        <f>IFERROR(VLOOKUP(B778,属性中转表!$K$2:$O$21,5,FALSE),"")</f>
        <v/>
      </c>
      <c r="N778" s="20" t="str">
        <f>IF(B778=25,VLOOKUP(A778,英雄数据表!A:L,8,FALSE),IF(B778=50,VLOOKUP(A778,英雄数据表!A:L,12,0),""))</f>
        <v/>
      </c>
    </row>
    <row r="779" spans="1:14" x14ac:dyDescent="0.3">
      <c r="A779" s="20">
        <v>13036</v>
      </c>
      <c r="B779" s="21">
        <f t="shared" si="50"/>
        <v>78</v>
      </c>
      <c r="C779" s="21">
        <v>5</v>
      </c>
      <c r="D779" s="21">
        <f>VLOOKUP(A779,英雄数据表!A:D,4,0)</f>
        <v>1</v>
      </c>
      <c r="E779" s="20" t="str">
        <f>VLOOKUP(A779,英雄数据表!A:C,3,0)</f>
        <v>凋零魔杖</v>
      </c>
      <c r="F779" s="20">
        <f t="shared" si="51"/>
        <v>13036</v>
      </c>
      <c r="G779" s="20">
        <f t="shared" si="52"/>
        <v>13036</v>
      </c>
      <c r="H779" s="21" t="str">
        <f>VLOOKUP(B779,属性中转表!A:F,6,FALSE)</f>
        <v>"hp":334800,"atk":9300</v>
      </c>
      <c r="I779" s="20" t="str">
        <f>IF(VLOOKUP(B779,属性中转表!A:G,7,FALSE)=0,"",VLOOKUP(VLOOKUP(B779,属性中转表!A:G,7,FALSE),属性中转表!$K$2:$P$21,6,0))&amp;IF(VLOOKUP(B779,属性中转表!A:G,7,FALSE)&gt;=50,VLOOKUP(A779,英雄数据表!A:K,9,0),IF(VLOOKUP(B779,属性中转表!A:G,7,FALSE)&gt;=25,VLOOKUP(A779,英雄数据表!A:K,5,0),""))</f>
        <v>"atk":600,"hp":10000,"undpspro":150,"pvpdpspro":100,"pvpundpspro":100,"speed":10,"atkpro":80</v>
      </c>
      <c r="J779" s="20" t="str">
        <f>IF(I779="","",属性中转表!$I$1&amp;(IF(VLOOKUP(B779,属性中转表!A:G,7,FALSE)=0,0,VLOOKUP(VLOOKUP(B779,属性中转表!A:G,7,FALSE),属性中转表!$K$2:$P$21,4,0)))+IFERROR(VLOOKUP(A779,英雄数据表!A:K,IF(武魂!B779&gt;=50,10,IF(武魂!B779&gt;=25,6)),0),0))</f>
        <v>,"dpspro":150</v>
      </c>
      <c r="K779" s="32" t="str">
        <f t="shared" si="53"/>
        <v>"atk":600,"hp":10000,"undpspro":150,"pvpdpspro":100,"pvpundpspro":100,"speed":10,"atkpro":80,"dpspro":150</v>
      </c>
      <c r="L779" s="20" t="str">
        <f>IF(B779&gt;=50,VLOOKUP(A779,英雄数据表!A:L,11,FALSE),IF(B779&gt;=25,VLOOKUP(A779,英雄数据表!A:L,7,0),""))</f>
        <v>"1303602004"</v>
      </c>
      <c r="M779" s="20" t="str">
        <f>IFERROR(VLOOKUP(B779,属性中转表!$K$2:$O$21,5,FALSE),"")</f>
        <v/>
      </c>
      <c r="N779" s="20" t="str">
        <f>IF(B779=25,VLOOKUP(A779,英雄数据表!A:L,8,FALSE),IF(B779=50,VLOOKUP(A779,英雄数据表!A:L,12,0),""))</f>
        <v/>
      </c>
    </row>
    <row r="780" spans="1:14" x14ac:dyDescent="0.3">
      <c r="A780" s="20">
        <v>13036</v>
      </c>
      <c r="B780" s="21">
        <f t="shared" si="50"/>
        <v>79</v>
      </c>
      <c r="C780" s="21">
        <v>5</v>
      </c>
      <c r="D780" s="21">
        <f>VLOOKUP(A780,英雄数据表!A:D,4,0)</f>
        <v>1</v>
      </c>
      <c r="E780" s="20" t="str">
        <f>VLOOKUP(A780,英雄数据表!A:C,3,0)</f>
        <v>凋零魔杖</v>
      </c>
      <c r="F780" s="20">
        <f t="shared" si="51"/>
        <v>13036</v>
      </c>
      <c r="G780" s="20">
        <f t="shared" si="52"/>
        <v>13036</v>
      </c>
      <c r="H780" s="21" t="str">
        <f>VLOOKUP(B780,属性中转表!A:F,6,FALSE)</f>
        <v>"hp":340200,"atk":9450</v>
      </c>
      <c r="I780" s="20" t="str">
        <f>IF(VLOOKUP(B780,属性中转表!A:G,7,FALSE)=0,"",VLOOKUP(VLOOKUP(B780,属性中转表!A:G,7,FALSE),属性中转表!$K$2:$P$21,6,0))&amp;IF(VLOOKUP(B780,属性中转表!A:G,7,FALSE)&gt;=50,VLOOKUP(A780,英雄数据表!A:K,9,0),IF(VLOOKUP(B780,属性中转表!A:G,7,FALSE)&gt;=25,VLOOKUP(A780,英雄数据表!A:K,5,0),""))</f>
        <v>"atk":600,"hp":10000,"undpspro":150,"pvpdpspro":100,"pvpundpspro":100,"speed":10,"atkpro":80</v>
      </c>
      <c r="J780" s="20" t="str">
        <f>IF(I780="","",属性中转表!$I$1&amp;(IF(VLOOKUP(B780,属性中转表!A:G,7,FALSE)=0,0,VLOOKUP(VLOOKUP(B780,属性中转表!A:G,7,FALSE),属性中转表!$K$2:$P$21,4,0)))+IFERROR(VLOOKUP(A780,英雄数据表!A:K,IF(武魂!B780&gt;=50,10,IF(武魂!B780&gt;=25,6)),0),0))</f>
        <v>,"dpspro":150</v>
      </c>
      <c r="K780" s="32" t="str">
        <f t="shared" si="53"/>
        <v>"atk":600,"hp":10000,"undpspro":150,"pvpdpspro":100,"pvpundpspro":100,"speed":10,"atkpro":80,"dpspro":150</v>
      </c>
      <c r="L780" s="20" t="str">
        <f>IF(B780&gt;=50,VLOOKUP(A780,英雄数据表!A:L,11,FALSE),IF(B780&gt;=25,VLOOKUP(A780,英雄数据表!A:L,7,0),""))</f>
        <v>"1303602004"</v>
      </c>
      <c r="M780" s="20" t="str">
        <f>IFERROR(VLOOKUP(B780,属性中转表!$K$2:$O$21,5,FALSE),"")</f>
        <v/>
      </c>
      <c r="N780" s="20" t="str">
        <f>IF(B780=25,VLOOKUP(A780,英雄数据表!A:L,8,FALSE),IF(B780=50,VLOOKUP(A780,英雄数据表!A:L,12,0),""))</f>
        <v/>
      </c>
    </row>
    <row r="781" spans="1:14" x14ac:dyDescent="0.3">
      <c r="A781" s="20">
        <v>13036</v>
      </c>
      <c r="B781" s="21">
        <f t="shared" si="50"/>
        <v>80</v>
      </c>
      <c r="C781" s="21">
        <v>5</v>
      </c>
      <c r="D781" s="21">
        <f>VLOOKUP(A781,英雄数据表!A:D,4,0)</f>
        <v>1</v>
      </c>
      <c r="E781" s="20" t="str">
        <f>VLOOKUP(A781,英雄数据表!A:C,3,0)</f>
        <v>凋零魔杖</v>
      </c>
      <c r="F781" s="20">
        <f t="shared" si="51"/>
        <v>13036</v>
      </c>
      <c r="G781" s="20">
        <f t="shared" si="52"/>
        <v>13036</v>
      </c>
      <c r="H781" s="21" t="str">
        <f>VLOOKUP(B781,属性中转表!A:F,6,FALSE)</f>
        <v>"hp":345600,"atk":9600</v>
      </c>
      <c r="I781" s="20" t="str">
        <f>IF(VLOOKUP(B781,属性中转表!A:G,7,FALSE)=0,"",VLOOKUP(VLOOKUP(B781,属性中转表!A:G,7,FALSE),属性中转表!$K$2:$P$21,6,0))&amp;IF(VLOOKUP(B781,属性中转表!A:G,7,FALSE)&gt;=50,VLOOKUP(A781,英雄数据表!A:K,9,0),IF(VLOOKUP(B781,属性中转表!A:G,7,FALSE)&gt;=25,VLOOKUP(A781,英雄数据表!A:K,5,0),""))</f>
        <v>"atk":600,"hp":10000,"undpspro":200,"pvpdpspro":100,"pvpundpspro":100,"speed":10,"atkpro":80</v>
      </c>
      <c r="J781" s="20" t="str">
        <f>IF(I781="","",属性中转表!$I$1&amp;(IF(VLOOKUP(B781,属性中转表!A:G,7,FALSE)=0,0,VLOOKUP(VLOOKUP(B781,属性中转表!A:G,7,FALSE),属性中转表!$K$2:$P$21,4,0)))+IFERROR(VLOOKUP(A781,英雄数据表!A:K,IF(武魂!B781&gt;=50,10,IF(武魂!B781&gt;=25,6)),0),0))</f>
        <v>,"dpspro":150</v>
      </c>
      <c r="K781" s="32" t="str">
        <f t="shared" si="53"/>
        <v>"atk":600,"hp":10000,"undpspro":200,"pvpdpspro":100,"pvpundpspro":100,"speed":10,"atkpro":80,"dpspro":150</v>
      </c>
      <c r="L781" s="20" t="str">
        <f>IF(B781&gt;=50,VLOOKUP(A781,英雄数据表!A:L,11,FALSE),IF(B781&gt;=25,VLOOKUP(A781,英雄数据表!A:L,7,0),""))</f>
        <v>"1303602004"</v>
      </c>
      <c r="M781" s="20" t="str">
        <f>IFERROR(VLOOKUP(B781,属性中转表!$K$2:$O$21,5,FALSE),"")</f>
        <v>"undpspro":50</v>
      </c>
      <c r="N781" s="20" t="str">
        <f>IF(B781=25,VLOOKUP(A781,英雄数据表!A:L,8,FALSE),IF(B781=50,VLOOKUP(A781,英雄数据表!A:L,12,0),""))</f>
        <v/>
      </c>
    </row>
    <row r="782" spans="1:14" x14ac:dyDescent="0.3">
      <c r="A782" s="20">
        <v>13036</v>
      </c>
      <c r="B782" s="21">
        <f t="shared" si="50"/>
        <v>81</v>
      </c>
      <c r="C782" s="21">
        <v>5</v>
      </c>
      <c r="D782" s="21">
        <f>VLOOKUP(A782,英雄数据表!A:D,4,0)</f>
        <v>1</v>
      </c>
      <c r="E782" s="20" t="str">
        <f>VLOOKUP(A782,英雄数据表!A:C,3,0)</f>
        <v>凋零魔杖</v>
      </c>
      <c r="F782" s="20">
        <f t="shared" si="51"/>
        <v>13036</v>
      </c>
      <c r="G782" s="20">
        <f t="shared" si="52"/>
        <v>13036</v>
      </c>
      <c r="H782" s="21" t="str">
        <f>VLOOKUP(B782,属性中转表!A:F,6,FALSE)</f>
        <v>"hp":351000,"atk":9750</v>
      </c>
      <c r="I782" s="20" t="str">
        <f>IF(VLOOKUP(B782,属性中转表!A:G,7,FALSE)=0,"",VLOOKUP(VLOOKUP(B782,属性中转表!A:G,7,FALSE),属性中转表!$K$2:$P$21,6,0))&amp;IF(VLOOKUP(B782,属性中转表!A:G,7,FALSE)&gt;=50,VLOOKUP(A782,英雄数据表!A:K,9,0),IF(VLOOKUP(B782,属性中转表!A:G,7,FALSE)&gt;=25,VLOOKUP(A782,英雄数据表!A:K,5,0),""))</f>
        <v>"atk":600,"hp":10000,"undpspro":200,"pvpdpspro":100,"pvpundpspro":100,"speed":10,"atkpro":80</v>
      </c>
      <c r="J782" s="20" t="str">
        <f>IF(I782="","",属性中转表!$I$1&amp;(IF(VLOOKUP(B782,属性中转表!A:G,7,FALSE)=0,0,VLOOKUP(VLOOKUP(B782,属性中转表!A:G,7,FALSE),属性中转表!$K$2:$P$21,4,0)))+IFERROR(VLOOKUP(A782,英雄数据表!A:K,IF(武魂!B782&gt;=50,10,IF(武魂!B782&gt;=25,6)),0),0))</f>
        <v>,"dpspro":150</v>
      </c>
      <c r="K782" s="32" t="str">
        <f t="shared" si="53"/>
        <v>"atk":600,"hp":10000,"undpspro":200,"pvpdpspro":100,"pvpundpspro":100,"speed":10,"atkpro":80,"dpspro":150</v>
      </c>
      <c r="L782" s="20" t="str">
        <f>IF(B782&gt;=50,VLOOKUP(A782,英雄数据表!A:L,11,FALSE),IF(B782&gt;=25,VLOOKUP(A782,英雄数据表!A:L,7,0),""))</f>
        <v>"1303602004"</v>
      </c>
      <c r="M782" s="20" t="str">
        <f>IFERROR(VLOOKUP(B782,属性中转表!$K$2:$O$21,5,FALSE),"")</f>
        <v/>
      </c>
      <c r="N782" s="20" t="str">
        <f>IF(B782=25,VLOOKUP(A782,英雄数据表!A:L,8,FALSE),IF(B782=50,VLOOKUP(A782,英雄数据表!A:L,12,0),""))</f>
        <v/>
      </c>
    </row>
    <row r="783" spans="1:14" x14ac:dyDescent="0.3">
      <c r="A783" s="20">
        <v>13036</v>
      </c>
      <c r="B783" s="21">
        <f t="shared" si="50"/>
        <v>82</v>
      </c>
      <c r="C783" s="21">
        <v>5</v>
      </c>
      <c r="D783" s="21">
        <f>VLOOKUP(A783,英雄数据表!A:D,4,0)</f>
        <v>1</v>
      </c>
      <c r="E783" s="20" t="str">
        <f>VLOOKUP(A783,英雄数据表!A:C,3,0)</f>
        <v>凋零魔杖</v>
      </c>
      <c r="F783" s="20">
        <f t="shared" si="51"/>
        <v>13036</v>
      </c>
      <c r="G783" s="20">
        <f t="shared" si="52"/>
        <v>13036</v>
      </c>
      <c r="H783" s="21" t="str">
        <f>VLOOKUP(B783,属性中转表!A:F,6,FALSE)</f>
        <v>"hp":356400,"atk":9900</v>
      </c>
      <c r="I783" s="20" t="str">
        <f>IF(VLOOKUP(B783,属性中转表!A:G,7,FALSE)=0,"",VLOOKUP(VLOOKUP(B783,属性中转表!A:G,7,FALSE),属性中转表!$K$2:$P$21,6,0))&amp;IF(VLOOKUP(B783,属性中转表!A:G,7,FALSE)&gt;=50,VLOOKUP(A783,英雄数据表!A:K,9,0),IF(VLOOKUP(B783,属性中转表!A:G,7,FALSE)&gt;=25,VLOOKUP(A783,英雄数据表!A:K,5,0),""))</f>
        <v>"atk":600,"hp":10000,"undpspro":200,"pvpdpspro":100,"pvpundpspro":100,"speed":10,"atkpro":80</v>
      </c>
      <c r="J783" s="20" t="str">
        <f>IF(I783="","",属性中转表!$I$1&amp;(IF(VLOOKUP(B783,属性中转表!A:G,7,FALSE)=0,0,VLOOKUP(VLOOKUP(B783,属性中转表!A:G,7,FALSE),属性中转表!$K$2:$P$21,4,0)))+IFERROR(VLOOKUP(A783,英雄数据表!A:K,IF(武魂!B783&gt;=50,10,IF(武魂!B783&gt;=25,6)),0),0))</f>
        <v>,"dpspro":150</v>
      </c>
      <c r="K783" s="32" t="str">
        <f t="shared" si="53"/>
        <v>"atk":600,"hp":10000,"undpspro":200,"pvpdpspro":100,"pvpundpspro":100,"speed":10,"atkpro":80,"dpspro":150</v>
      </c>
      <c r="L783" s="20" t="str">
        <f>IF(B783&gt;=50,VLOOKUP(A783,英雄数据表!A:L,11,FALSE),IF(B783&gt;=25,VLOOKUP(A783,英雄数据表!A:L,7,0),""))</f>
        <v>"1303602004"</v>
      </c>
      <c r="M783" s="20" t="str">
        <f>IFERROR(VLOOKUP(B783,属性中转表!$K$2:$O$21,5,FALSE),"")</f>
        <v/>
      </c>
      <c r="N783" s="20" t="str">
        <f>IF(B783=25,VLOOKUP(A783,英雄数据表!A:L,8,FALSE),IF(B783=50,VLOOKUP(A783,英雄数据表!A:L,12,0),""))</f>
        <v/>
      </c>
    </row>
    <row r="784" spans="1:14" x14ac:dyDescent="0.3">
      <c r="A784" s="20">
        <v>13036</v>
      </c>
      <c r="B784" s="21">
        <f t="shared" si="50"/>
        <v>83</v>
      </c>
      <c r="C784" s="21">
        <v>5</v>
      </c>
      <c r="D784" s="21">
        <f>VLOOKUP(A784,英雄数据表!A:D,4,0)</f>
        <v>1</v>
      </c>
      <c r="E784" s="20" t="str">
        <f>VLOOKUP(A784,英雄数据表!A:C,3,0)</f>
        <v>凋零魔杖</v>
      </c>
      <c r="F784" s="20">
        <f t="shared" si="51"/>
        <v>13036</v>
      </c>
      <c r="G784" s="20">
        <f t="shared" si="52"/>
        <v>13036</v>
      </c>
      <c r="H784" s="21" t="str">
        <f>VLOOKUP(B784,属性中转表!A:F,6,FALSE)</f>
        <v>"hp":361800,"atk":10050</v>
      </c>
      <c r="I784" s="20" t="str">
        <f>IF(VLOOKUP(B784,属性中转表!A:G,7,FALSE)=0,"",VLOOKUP(VLOOKUP(B784,属性中转表!A:G,7,FALSE),属性中转表!$K$2:$P$21,6,0))&amp;IF(VLOOKUP(B784,属性中转表!A:G,7,FALSE)&gt;=50,VLOOKUP(A784,英雄数据表!A:K,9,0),IF(VLOOKUP(B784,属性中转表!A:G,7,FALSE)&gt;=25,VLOOKUP(A784,英雄数据表!A:K,5,0),""))</f>
        <v>"atk":600,"hp":10000,"undpspro":200,"pvpdpspro":100,"pvpundpspro":100,"speed":10,"atkpro":80</v>
      </c>
      <c r="J784" s="20" t="str">
        <f>IF(I784="","",属性中转表!$I$1&amp;(IF(VLOOKUP(B784,属性中转表!A:G,7,FALSE)=0,0,VLOOKUP(VLOOKUP(B784,属性中转表!A:G,7,FALSE),属性中转表!$K$2:$P$21,4,0)))+IFERROR(VLOOKUP(A784,英雄数据表!A:K,IF(武魂!B784&gt;=50,10,IF(武魂!B784&gt;=25,6)),0),0))</f>
        <v>,"dpspro":150</v>
      </c>
      <c r="K784" s="32" t="str">
        <f t="shared" si="53"/>
        <v>"atk":600,"hp":10000,"undpspro":200,"pvpdpspro":100,"pvpundpspro":100,"speed":10,"atkpro":80,"dpspro":150</v>
      </c>
      <c r="L784" s="20" t="str">
        <f>IF(B784&gt;=50,VLOOKUP(A784,英雄数据表!A:L,11,FALSE),IF(B784&gt;=25,VLOOKUP(A784,英雄数据表!A:L,7,0),""))</f>
        <v>"1303602004"</v>
      </c>
      <c r="M784" s="20" t="str">
        <f>IFERROR(VLOOKUP(B784,属性中转表!$K$2:$O$21,5,FALSE),"")</f>
        <v/>
      </c>
      <c r="N784" s="20" t="str">
        <f>IF(B784=25,VLOOKUP(A784,英雄数据表!A:L,8,FALSE),IF(B784=50,VLOOKUP(A784,英雄数据表!A:L,12,0),""))</f>
        <v/>
      </c>
    </row>
    <row r="785" spans="1:14" x14ac:dyDescent="0.3">
      <c r="A785" s="20">
        <v>13036</v>
      </c>
      <c r="B785" s="21">
        <f t="shared" si="50"/>
        <v>84</v>
      </c>
      <c r="C785" s="21">
        <v>5</v>
      </c>
      <c r="D785" s="21">
        <f>VLOOKUP(A785,英雄数据表!A:D,4,0)</f>
        <v>1</v>
      </c>
      <c r="E785" s="20" t="str">
        <f>VLOOKUP(A785,英雄数据表!A:C,3,0)</f>
        <v>凋零魔杖</v>
      </c>
      <c r="F785" s="20">
        <f t="shared" si="51"/>
        <v>13036</v>
      </c>
      <c r="G785" s="20">
        <f t="shared" si="52"/>
        <v>13036</v>
      </c>
      <c r="H785" s="21" t="str">
        <f>VLOOKUP(B785,属性中转表!A:F,6,FALSE)</f>
        <v>"hp":367200,"atk":10200</v>
      </c>
      <c r="I785" s="20" t="str">
        <f>IF(VLOOKUP(B785,属性中转表!A:G,7,FALSE)=0,"",VLOOKUP(VLOOKUP(B785,属性中转表!A:G,7,FALSE),属性中转表!$K$2:$P$21,6,0))&amp;IF(VLOOKUP(B785,属性中转表!A:G,7,FALSE)&gt;=50,VLOOKUP(A785,英雄数据表!A:K,9,0),IF(VLOOKUP(B785,属性中转表!A:G,7,FALSE)&gt;=25,VLOOKUP(A785,英雄数据表!A:K,5,0),""))</f>
        <v>"atk":600,"hp":10000,"undpspro":200,"pvpdpspro":100,"pvpundpspro":100,"speed":10,"atkpro":80</v>
      </c>
      <c r="J785" s="20" t="str">
        <f>IF(I785="","",属性中转表!$I$1&amp;(IF(VLOOKUP(B785,属性中转表!A:G,7,FALSE)=0,0,VLOOKUP(VLOOKUP(B785,属性中转表!A:G,7,FALSE),属性中转表!$K$2:$P$21,4,0)))+IFERROR(VLOOKUP(A785,英雄数据表!A:K,IF(武魂!B785&gt;=50,10,IF(武魂!B785&gt;=25,6)),0),0))</f>
        <v>,"dpspro":150</v>
      </c>
      <c r="K785" s="32" t="str">
        <f t="shared" si="53"/>
        <v>"atk":600,"hp":10000,"undpspro":200,"pvpdpspro":100,"pvpundpspro":100,"speed":10,"atkpro":80,"dpspro":150</v>
      </c>
      <c r="L785" s="20" t="str">
        <f>IF(B785&gt;=50,VLOOKUP(A785,英雄数据表!A:L,11,FALSE),IF(B785&gt;=25,VLOOKUP(A785,英雄数据表!A:L,7,0),""))</f>
        <v>"1303602004"</v>
      </c>
      <c r="M785" s="20" t="str">
        <f>IFERROR(VLOOKUP(B785,属性中转表!$K$2:$O$21,5,FALSE),"")</f>
        <v/>
      </c>
      <c r="N785" s="20" t="str">
        <f>IF(B785=25,VLOOKUP(A785,英雄数据表!A:L,8,FALSE),IF(B785=50,VLOOKUP(A785,英雄数据表!A:L,12,0),""))</f>
        <v/>
      </c>
    </row>
    <row r="786" spans="1:14" x14ac:dyDescent="0.3">
      <c r="A786" s="20">
        <v>13036</v>
      </c>
      <c r="B786" s="21">
        <f t="shared" si="50"/>
        <v>85</v>
      </c>
      <c r="C786" s="21">
        <v>5</v>
      </c>
      <c r="D786" s="21">
        <f>VLOOKUP(A786,英雄数据表!A:D,4,0)</f>
        <v>1</v>
      </c>
      <c r="E786" s="20" t="str">
        <f>VLOOKUP(A786,英雄数据表!A:C,3,0)</f>
        <v>凋零魔杖</v>
      </c>
      <c r="F786" s="20">
        <f t="shared" si="51"/>
        <v>13036</v>
      </c>
      <c r="G786" s="20">
        <f t="shared" si="52"/>
        <v>13036</v>
      </c>
      <c r="H786" s="21" t="str">
        <f>VLOOKUP(B786,属性中转表!A:F,6,FALSE)</f>
        <v>"hp":372600,"atk":10350</v>
      </c>
      <c r="I786" s="20" t="str">
        <f>IF(VLOOKUP(B786,属性中转表!A:G,7,FALSE)=0,"",VLOOKUP(VLOOKUP(B786,属性中转表!A:G,7,FALSE),属性中转表!$K$2:$P$21,6,0))&amp;IF(VLOOKUP(B786,属性中转表!A:G,7,FALSE)&gt;=50,VLOOKUP(A786,英雄数据表!A:K,9,0),IF(VLOOKUP(B786,属性中转表!A:G,7,FALSE)&gt;=25,VLOOKUP(A786,英雄数据表!A:K,5,0),""))</f>
        <v>"atk":600,"hp":10000,"undpspro":200,"pvpdpspro":100,"pvpundpspro":100,"speed":10,"atkpro":80</v>
      </c>
      <c r="J786" s="20" t="str">
        <f>IF(I786="","",属性中转表!$I$1&amp;(IF(VLOOKUP(B786,属性中转表!A:G,7,FALSE)=0,0,VLOOKUP(VLOOKUP(B786,属性中转表!A:G,7,FALSE),属性中转表!$K$2:$P$21,4,0)))+IFERROR(VLOOKUP(A786,英雄数据表!A:K,IF(武魂!B786&gt;=50,10,IF(武魂!B786&gt;=25,6)),0),0))</f>
        <v>,"dpspro":200</v>
      </c>
      <c r="K786" s="32" t="str">
        <f t="shared" si="53"/>
        <v>"atk":600,"hp":10000,"undpspro":200,"pvpdpspro":100,"pvpundpspro":100,"speed":10,"atkpro":80,"dpspro":200</v>
      </c>
      <c r="L786" s="20" t="str">
        <f>IF(B786&gt;=50,VLOOKUP(A786,英雄数据表!A:L,11,FALSE),IF(B786&gt;=25,VLOOKUP(A786,英雄数据表!A:L,7,0),""))</f>
        <v>"1303602004"</v>
      </c>
      <c r="M786" s="20" t="str">
        <f>IFERROR(VLOOKUP(B786,属性中转表!$K$2:$O$21,5,FALSE),"")</f>
        <v>"dpspro":50</v>
      </c>
      <c r="N786" s="20" t="str">
        <f>IF(B786=25,VLOOKUP(A786,英雄数据表!A:L,8,FALSE),IF(B786=50,VLOOKUP(A786,英雄数据表!A:L,12,0),""))</f>
        <v/>
      </c>
    </row>
    <row r="787" spans="1:14" x14ac:dyDescent="0.3">
      <c r="A787" s="20">
        <v>13036</v>
      </c>
      <c r="B787" s="21">
        <f t="shared" si="50"/>
        <v>86</v>
      </c>
      <c r="C787" s="21">
        <v>5</v>
      </c>
      <c r="D787" s="21">
        <f>VLOOKUP(A787,英雄数据表!A:D,4,0)</f>
        <v>1</v>
      </c>
      <c r="E787" s="20" t="str">
        <f>VLOOKUP(A787,英雄数据表!A:C,3,0)</f>
        <v>凋零魔杖</v>
      </c>
      <c r="F787" s="20">
        <f t="shared" si="51"/>
        <v>13036</v>
      </c>
      <c r="G787" s="20">
        <f t="shared" si="52"/>
        <v>13036</v>
      </c>
      <c r="H787" s="21" t="str">
        <f>VLOOKUP(B787,属性中转表!A:F,6,FALSE)</f>
        <v>"hp":378000,"atk":10500</v>
      </c>
      <c r="I787" s="20" t="str">
        <f>IF(VLOOKUP(B787,属性中转表!A:G,7,FALSE)=0,"",VLOOKUP(VLOOKUP(B787,属性中转表!A:G,7,FALSE),属性中转表!$K$2:$P$21,6,0))&amp;IF(VLOOKUP(B787,属性中转表!A:G,7,FALSE)&gt;=50,VLOOKUP(A787,英雄数据表!A:K,9,0),IF(VLOOKUP(B787,属性中转表!A:G,7,FALSE)&gt;=25,VLOOKUP(A787,英雄数据表!A:K,5,0),""))</f>
        <v>"atk":600,"hp":10000,"undpspro":200,"pvpdpspro":100,"pvpundpspro":100,"speed":10,"atkpro":80</v>
      </c>
      <c r="J787" s="20" t="str">
        <f>IF(I787="","",属性中转表!$I$1&amp;(IF(VLOOKUP(B787,属性中转表!A:G,7,FALSE)=0,0,VLOOKUP(VLOOKUP(B787,属性中转表!A:G,7,FALSE),属性中转表!$K$2:$P$21,4,0)))+IFERROR(VLOOKUP(A787,英雄数据表!A:K,IF(武魂!B787&gt;=50,10,IF(武魂!B787&gt;=25,6)),0),0))</f>
        <v>,"dpspro":200</v>
      </c>
      <c r="K787" s="32" t="str">
        <f t="shared" si="53"/>
        <v>"atk":600,"hp":10000,"undpspro":200,"pvpdpspro":100,"pvpundpspro":100,"speed":10,"atkpro":80,"dpspro":200</v>
      </c>
      <c r="L787" s="20" t="str">
        <f>IF(B787&gt;=50,VLOOKUP(A787,英雄数据表!A:L,11,FALSE),IF(B787&gt;=25,VLOOKUP(A787,英雄数据表!A:L,7,0),""))</f>
        <v>"1303602004"</v>
      </c>
      <c r="M787" s="20" t="str">
        <f>IFERROR(VLOOKUP(B787,属性中转表!$K$2:$O$21,5,FALSE),"")</f>
        <v/>
      </c>
      <c r="N787" s="20" t="str">
        <f>IF(B787=25,VLOOKUP(A787,英雄数据表!A:L,8,FALSE),IF(B787=50,VLOOKUP(A787,英雄数据表!A:L,12,0),""))</f>
        <v/>
      </c>
    </row>
    <row r="788" spans="1:14" x14ac:dyDescent="0.3">
      <c r="A788" s="20">
        <v>13036</v>
      </c>
      <c r="B788" s="21">
        <f t="shared" si="50"/>
        <v>87</v>
      </c>
      <c r="C788" s="21">
        <v>5</v>
      </c>
      <c r="D788" s="21">
        <f>VLOOKUP(A788,英雄数据表!A:D,4,0)</f>
        <v>1</v>
      </c>
      <c r="E788" s="20" t="str">
        <f>VLOOKUP(A788,英雄数据表!A:C,3,0)</f>
        <v>凋零魔杖</v>
      </c>
      <c r="F788" s="20">
        <f t="shared" si="51"/>
        <v>13036</v>
      </c>
      <c r="G788" s="20">
        <f t="shared" si="52"/>
        <v>13036</v>
      </c>
      <c r="H788" s="21" t="str">
        <f>VLOOKUP(B788,属性中转表!A:F,6,FALSE)</f>
        <v>"hp":383400,"atk":10650</v>
      </c>
      <c r="I788" s="20" t="str">
        <f>IF(VLOOKUP(B788,属性中转表!A:G,7,FALSE)=0,"",VLOOKUP(VLOOKUP(B788,属性中转表!A:G,7,FALSE),属性中转表!$K$2:$P$21,6,0))&amp;IF(VLOOKUP(B788,属性中转表!A:G,7,FALSE)&gt;=50,VLOOKUP(A788,英雄数据表!A:K,9,0),IF(VLOOKUP(B788,属性中转表!A:G,7,FALSE)&gt;=25,VLOOKUP(A788,英雄数据表!A:K,5,0),""))</f>
        <v>"atk":600,"hp":10000,"undpspro":200,"pvpdpspro":100,"pvpundpspro":100,"speed":10,"atkpro":80</v>
      </c>
      <c r="J788" s="20" t="str">
        <f>IF(I788="","",属性中转表!$I$1&amp;(IF(VLOOKUP(B788,属性中转表!A:G,7,FALSE)=0,0,VLOOKUP(VLOOKUP(B788,属性中转表!A:G,7,FALSE),属性中转表!$K$2:$P$21,4,0)))+IFERROR(VLOOKUP(A788,英雄数据表!A:K,IF(武魂!B788&gt;=50,10,IF(武魂!B788&gt;=25,6)),0),0))</f>
        <v>,"dpspro":200</v>
      </c>
      <c r="K788" s="32" t="str">
        <f t="shared" si="53"/>
        <v>"atk":600,"hp":10000,"undpspro":200,"pvpdpspro":100,"pvpundpspro":100,"speed":10,"atkpro":80,"dpspro":200</v>
      </c>
      <c r="L788" s="20" t="str">
        <f>IF(B788&gt;=50,VLOOKUP(A788,英雄数据表!A:L,11,FALSE),IF(B788&gt;=25,VLOOKUP(A788,英雄数据表!A:L,7,0),""))</f>
        <v>"1303602004"</v>
      </c>
      <c r="M788" s="20" t="str">
        <f>IFERROR(VLOOKUP(B788,属性中转表!$K$2:$O$21,5,FALSE),"")</f>
        <v/>
      </c>
      <c r="N788" s="20" t="str">
        <f>IF(B788=25,VLOOKUP(A788,英雄数据表!A:L,8,FALSE),IF(B788=50,VLOOKUP(A788,英雄数据表!A:L,12,0),""))</f>
        <v/>
      </c>
    </row>
    <row r="789" spans="1:14" x14ac:dyDescent="0.3">
      <c r="A789" s="20">
        <v>13036</v>
      </c>
      <c r="B789" s="21">
        <f t="shared" si="50"/>
        <v>88</v>
      </c>
      <c r="C789" s="21">
        <v>5</v>
      </c>
      <c r="D789" s="21">
        <f>VLOOKUP(A789,英雄数据表!A:D,4,0)</f>
        <v>1</v>
      </c>
      <c r="E789" s="20" t="str">
        <f>VLOOKUP(A789,英雄数据表!A:C,3,0)</f>
        <v>凋零魔杖</v>
      </c>
      <c r="F789" s="20">
        <f t="shared" si="51"/>
        <v>13036</v>
      </c>
      <c r="G789" s="20">
        <f t="shared" si="52"/>
        <v>13036</v>
      </c>
      <c r="H789" s="21" t="str">
        <f>VLOOKUP(B789,属性中转表!A:F,6,FALSE)</f>
        <v>"hp":388800,"atk":10800</v>
      </c>
      <c r="I789" s="20" t="str">
        <f>IF(VLOOKUP(B789,属性中转表!A:G,7,FALSE)=0,"",VLOOKUP(VLOOKUP(B789,属性中转表!A:G,7,FALSE),属性中转表!$K$2:$P$21,6,0))&amp;IF(VLOOKUP(B789,属性中转表!A:G,7,FALSE)&gt;=50,VLOOKUP(A789,英雄数据表!A:K,9,0),IF(VLOOKUP(B789,属性中转表!A:G,7,FALSE)&gt;=25,VLOOKUP(A789,英雄数据表!A:K,5,0),""))</f>
        <v>"atk":600,"hp":10000,"undpspro":200,"pvpdpspro":100,"pvpundpspro":100,"speed":10,"atkpro":80</v>
      </c>
      <c r="J789" s="20" t="str">
        <f>IF(I789="","",属性中转表!$I$1&amp;(IF(VLOOKUP(B789,属性中转表!A:G,7,FALSE)=0,0,VLOOKUP(VLOOKUP(B789,属性中转表!A:G,7,FALSE),属性中转表!$K$2:$P$21,4,0)))+IFERROR(VLOOKUP(A789,英雄数据表!A:K,IF(武魂!B789&gt;=50,10,IF(武魂!B789&gt;=25,6)),0),0))</f>
        <v>,"dpspro":200</v>
      </c>
      <c r="K789" s="32" t="str">
        <f t="shared" si="53"/>
        <v>"atk":600,"hp":10000,"undpspro":200,"pvpdpspro":100,"pvpundpspro":100,"speed":10,"atkpro":80,"dpspro":200</v>
      </c>
      <c r="L789" s="20" t="str">
        <f>IF(B789&gt;=50,VLOOKUP(A789,英雄数据表!A:L,11,FALSE),IF(B789&gt;=25,VLOOKUP(A789,英雄数据表!A:L,7,0),""))</f>
        <v>"1303602004"</v>
      </c>
      <c r="M789" s="20" t="str">
        <f>IFERROR(VLOOKUP(B789,属性中转表!$K$2:$O$21,5,FALSE),"")</f>
        <v/>
      </c>
      <c r="N789" s="20" t="str">
        <f>IF(B789=25,VLOOKUP(A789,英雄数据表!A:L,8,FALSE),IF(B789=50,VLOOKUP(A789,英雄数据表!A:L,12,0),""))</f>
        <v/>
      </c>
    </row>
    <row r="790" spans="1:14" x14ac:dyDescent="0.3">
      <c r="A790" s="20">
        <v>13036</v>
      </c>
      <c r="B790" s="21">
        <f t="shared" si="50"/>
        <v>89</v>
      </c>
      <c r="C790" s="21">
        <v>5</v>
      </c>
      <c r="D790" s="21">
        <f>VLOOKUP(A790,英雄数据表!A:D,4,0)</f>
        <v>1</v>
      </c>
      <c r="E790" s="20" t="str">
        <f>VLOOKUP(A790,英雄数据表!A:C,3,0)</f>
        <v>凋零魔杖</v>
      </c>
      <c r="F790" s="20">
        <f t="shared" si="51"/>
        <v>13036</v>
      </c>
      <c r="G790" s="20">
        <f t="shared" si="52"/>
        <v>13036</v>
      </c>
      <c r="H790" s="21" t="str">
        <f>VLOOKUP(B790,属性中转表!A:F,6,FALSE)</f>
        <v>"hp":394200,"atk":10950</v>
      </c>
      <c r="I790" s="20" t="str">
        <f>IF(VLOOKUP(B790,属性中转表!A:G,7,FALSE)=0,"",VLOOKUP(VLOOKUP(B790,属性中转表!A:G,7,FALSE),属性中转表!$K$2:$P$21,6,0))&amp;IF(VLOOKUP(B790,属性中转表!A:G,7,FALSE)&gt;=50,VLOOKUP(A790,英雄数据表!A:K,9,0),IF(VLOOKUP(B790,属性中转表!A:G,7,FALSE)&gt;=25,VLOOKUP(A790,英雄数据表!A:K,5,0),""))</f>
        <v>"atk":600,"hp":10000,"undpspro":200,"pvpdpspro":100,"pvpundpspro":100,"speed":10,"atkpro":80</v>
      </c>
      <c r="J790" s="20" t="str">
        <f>IF(I790="","",属性中转表!$I$1&amp;(IF(VLOOKUP(B790,属性中转表!A:G,7,FALSE)=0,0,VLOOKUP(VLOOKUP(B790,属性中转表!A:G,7,FALSE),属性中转表!$K$2:$P$21,4,0)))+IFERROR(VLOOKUP(A790,英雄数据表!A:K,IF(武魂!B790&gt;=50,10,IF(武魂!B790&gt;=25,6)),0),0))</f>
        <v>,"dpspro":200</v>
      </c>
      <c r="K790" s="32" t="str">
        <f t="shared" si="53"/>
        <v>"atk":600,"hp":10000,"undpspro":200,"pvpdpspro":100,"pvpundpspro":100,"speed":10,"atkpro":80,"dpspro":200</v>
      </c>
      <c r="L790" s="20" t="str">
        <f>IF(B790&gt;=50,VLOOKUP(A790,英雄数据表!A:L,11,FALSE),IF(B790&gt;=25,VLOOKUP(A790,英雄数据表!A:L,7,0),""))</f>
        <v>"1303602004"</v>
      </c>
      <c r="M790" s="20" t="str">
        <f>IFERROR(VLOOKUP(B790,属性中转表!$K$2:$O$21,5,FALSE),"")</f>
        <v/>
      </c>
      <c r="N790" s="20" t="str">
        <f>IF(B790=25,VLOOKUP(A790,英雄数据表!A:L,8,FALSE),IF(B790=50,VLOOKUP(A790,英雄数据表!A:L,12,0),""))</f>
        <v/>
      </c>
    </row>
    <row r="791" spans="1:14" x14ac:dyDescent="0.3">
      <c r="A791" s="20">
        <v>13036</v>
      </c>
      <c r="B791" s="21">
        <f t="shared" si="50"/>
        <v>90</v>
      </c>
      <c r="C791" s="21">
        <v>5</v>
      </c>
      <c r="D791" s="21">
        <f>VLOOKUP(A791,英雄数据表!A:D,4,0)</f>
        <v>1</v>
      </c>
      <c r="E791" s="20" t="str">
        <f>VLOOKUP(A791,英雄数据表!A:C,3,0)</f>
        <v>凋零魔杖</v>
      </c>
      <c r="F791" s="20">
        <f t="shared" si="51"/>
        <v>13036</v>
      </c>
      <c r="G791" s="20">
        <f t="shared" si="52"/>
        <v>13036</v>
      </c>
      <c r="H791" s="21" t="str">
        <f>VLOOKUP(B791,属性中转表!A:F,6,FALSE)</f>
        <v>"hp":399600,"atk":11100</v>
      </c>
      <c r="I791" s="20" t="str">
        <f>IF(VLOOKUP(B791,属性中转表!A:G,7,FALSE)=0,"",VLOOKUP(VLOOKUP(B791,属性中转表!A:G,7,FALSE),属性中转表!$K$2:$P$21,6,0))&amp;IF(VLOOKUP(B791,属性中转表!A:G,7,FALSE)&gt;=50,VLOOKUP(A791,英雄数据表!A:K,9,0),IF(VLOOKUP(B791,属性中转表!A:G,7,FALSE)&gt;=25,VLOOKUP(A791,英雄数据表!A:K,5,0),""))</f>
        <v>"atk":600,"hp":10000,"undpspro":200,"pvpdpspro":150,"pvpundpspro":100,"speed":10,"atkpro":80</v>
      </c>
      <c r="J791" s="20" t="str">
        <f>IF(I791="","",属性中转表!$I$1&amp;(IF(VLOOKUP(B791,属性中转表!A:G,7,FALSE)=0,0,VLOOKUP(VLOOKUP(B791,属性中转表!A:G,7,FALSE),属性中转表!$K$2:$P$21,4,0)))+IFERROR(VLOOKUP(A791,英雄数据表!A:K,IF(武魂!B791&gt;=50,10,IF(武魂!B791&gt;=25,6)),0),0))</f>
        <v>,"dpspro":200</v>
      </c>
      <c r="K791" s="32" t="str">
        <f t="shared" si="53"/>
        <v>"atk":600,"hp":10000,"undpspro":200,"pvpdpspro":150,"pvpundpspro":100,"speed":10,"atkpro":80,"dpspro":200</v>
      </c>
      <c r="L791" s="20" t="str">
        <f>IF(B791&gt;=50,VLOOKUP(A791,英雄数据表!A:L,11,FALSE),IF(B791&gt;=25,VLOOKUP(A791,英雄数据表!A:L,7,0),""))</f>
        <v>"1303602004"</v>
      </c>
      <c r="M791" s="20" t="str">
        <f>IFERROR(VLOOKUP(B791,属性中转表!$K$2:$O$21,5,FALSE),"")</f>
        <v>"pvpdpspro":50</v>
      </c>
      <c r="N791" s="20" t="str">
        <f>IF(B791=25,VLOOKUP(A791,英雄数据表!A:L,8,FALSE),IF(B791=50,VLOOKUP(A791,英雄数据表!A:L,12,0),""))</f>
        <v/>
      </c>
    </row>
    <row r="792" spans="1:14" x14ac:dyDescent="0.3">
      <c r="A792" s="20">
        <v>13036</v>
      </c>
      <c r="B792" s="21">
        <f t="shared" si="50"/>
        <v>91</v>
      </c>
      <c r="C792" s="21">
        <v>5</v>
      </c>
      <c r="D792" s="21">
        <f>VLOOKUP(A792,英雄数据表!A:D,4,0)</f>
        <v>1</v>
      </c>
      <c r="E792" s="20" t="str">
        <f>VLOOKUP(A792,英雄数据表!A:C,3,0)</f>
        <v>凋零魔杖</v>
      </c>
      <c r="F792" s="20">
        <f t="shared" si="51"/>
        <v>13036</v>
      </c>
      <c r="G792" s="20">
        <f t="shared" si="52"/>
        <v>13036</v>
      </c>
      <c r="H792" s="21" t="str">
        <f>VLOOKUP(B792,属性中转表!A:F,6,FALSE)</f>
        <v>"hp":405000,"atk":11250</v>
      </c>
      <c r="I792" s="20" t="str">
        <f>IF(VLOOKUP(B792,属性中转表!A:G,7,FALSE)=0,"",VLOOKUP(VLOOKUP(B792,属性中转表!A:G,7,FALSE),属性中转表!$K$2:$P$21,6,0))&amp;IF(VLOOKUP(B792,属性中转表!A:G,7,FALSE)&gt;=50,VLOOKUP(A792,英雄数据表!A:K,9,0),IF(VLOOKUP(B792,属性中转表!A:G,7,FALSE)&gt;=25,VLOOKUP(A792,英雄数据表!A:K,5,0),""))</f>
        <v>"atk":600,"hp":10000,"undpspro":200,"pvpdpspro":150,"pvpundpspro":100,"speed":10,"atkpro":80</v>
      </c>
      <c r="J792" s="20" t="str">
        <f>IF(I792="","",属性中转表!$I$1&amp;(IF(VLOOKUP(B792,属性中转表!A:G,7,FALSE)=0,0,VLOOKUP(VLOOKUP(B792,属性中转表!A:G,7,FALSE),属性中转表!$K$2:$P$21,4,0)))+IFERROR(VLOOKUP(A792,英雄数据表!A:K,IF(武魂!B792&gt;=50,10,IF(武魂!B792&gt;=25,6)),0),0))</f>
        <v>,"dpspro":200</v>
      </c>
      <c r="K792" s="32" t="str">
        <f t="shared" si="53"/>
        <v>"atk":600,"hp":10000,"undpspro":200,"pvpdpspro":150,"pvpundpspro":100,"speed":10,"atkpro":80,"dpspro":200</v>
      </c>
      <c r="L792" s="20" t="str">
        <f>IF(B792&gt;=50,VLOOKUP(A792,英雄数据表!A:L,11,FALSE),IF(B792&gt;=25,VLOOKUP(A792,英雄数据表!A:L,7,0),""))</f>
        <v>"1303602004"</v>
      </c>
      <c r="M792" s="20" t="str">
        <f>IFERROR(VLOOKUP(B792,属性中转表!$K$2:$O$21,5,FALSE),"")</f>
        <v/>
      </c>
      <c r="N792" s="20" t="str">
        <f>IF(B792=25,VLOOKUP(A792,英雄数据表!A:L,8,FALSE),IF(B792=50,VLOOKUP(A792,英雄数据表!A:L,12,0),""))</f>
        <v/>
      </c>
    </row>
    <row r="793" spans="1:14" x14ac:dyDescent="0.3">
      <c r="A793" s="20">
        <v>13036</v>
      </c>
      <c r="B793" s="21">
        <f t="shared" si="50"/>
        <v>92</v>
      </c>
      <c r="C793" s="21">
        <v>5</v>
      </c>
      <c r="D793" s="21">
        <f>VLOOKUP(A793,英雄数据表!A:D,4,0)</f>
        <v>1</v>
      </c>
      <c r="E793" s="20" t="str">
        <f>VLOOKUP(A793,英雄数据表!A:C,3,0)</f>
        <v>凋零魔杖</v>
      </c>
      <c r="F793" s="20">
        <f t="shared" si="51"/>
        <v>13036</v>
      </c>
      <c r="G793" s="20">
        <f t="shared" si="52"/>
        <v>13036</v>
      </c>
      <c r="H793" s="21" t="str">
        <f>VLOOKUP(B793,属性中转表!A:F,6,FALSE)</f>
        <v>"hp":410400,"atk":11400</v>
      </c>
      <c r="I793" s="20" t="str">
        <f>IF(VLOOKUP(B793,属性中转表!A:G,7,FALSE)=0,"",VLOOKUP(VLOOKUP(B793,属性中转表!A:G,7,FALSE),属性中转表!$K$2:$P$21,6,0))&amp;IF(VLOOKUP(B793,属性中转表!A:G,7,FALSE)&gt;=50,VLOOKUP(A793,英雄数据表!A:K,9,0),IF(VLOOKUP(B793,属性中转表!A:G,7,FALSE)&gt;=25,VLOOKUP(A793,英雄数据表!A:K,5,0),""))</f>
        <v>"atk":600,"hp":10000,"undpspro":200,"pvpdpspro":150,"pvpundpspro":100,"speed":10,"atkpro":80</v>
      </c>
      <c r="J793" s="20" t="str">
        <f>IF(I793="","",属性中转表!$I$1&amp;(IF(VLOOKUP(B793,属性中转表!A:G,7,FALSE)=0,0,VLOOKUP(VLOOKUP(B793,属性中转表!A:G,7,FALSE),属性中转表!$K$2:$P$21,4,0)))+IFERROR(VLOOKUP(A793,英雄数据表!A:K,IF(武魂!B793&gt;=50,10,IF(武魂!B793&gt;=25,6)),0),0))</f>
        <v>,"dpspro":200</v>
      </c>
      <c r="K793" s="32" t="str">
        <f t="shared" si="53"/>
        <v>"atk":600,"hp":10000,"undpspro":200,"pvpdpspro":150,"pvpundpspro":100,"speed":10,"atkpro":80,"dpspro":200</v>
      </c>
      <c r="L793" s="20" t="str">
        <f>IF(B793&gt;=50,VLOOKUP(A793,英雄数据表!A:L,11,FALSE),IF(B793&gt;=25,VLOOKUP(A793,英雄数据表!A:L,7,0),""))</f>
        <v>"1303602004"</v>
      </c>
      <c r="M793" s="20" t="str">
        <f>IFERROR(VLOOKUP(B793,属性中转表!$K$2:$O$21,5,FALSE),"")</f>
        <v/>
      </c>
      <c r="N793" s="20" t="str">
        <f>IF(B793=25,VLOOKUP(A793,英雄数据表!A:L,8,FALSE),IF(B793=50,VLOOKUP(A793,英雄数据表!A:L,12,0),""))</f>
        <v/>
      </c>
    </row>
    <row r="794" spans="1:14" x14ac:dyDescent="0.3">
      <c r="A794" s="20">
        <v>13036</v>
      </c>
      <c r="B794" s="21">
        <f t="shared" si="50"/>
        <v>93</v>
      </c>
      <c r="C794" s="21">
        <v>5</v>
      </c>
      <c r="D794" s="21">
        <f>VLOOKUP(A794,英雄数据表!A:D,4,0)</f>
        <v>1</v>
      </c>
      <c r="E794" s="20" t="str">
        <f>VLOOKUP(A794,英雄数据表!A:C,3,0)</f>
        <v>凋零魔杖</v>
      </c>
      <c r="F794" s="20">
        <f t="shared" si="51"/>
        <v>13036</v>
      </c>
      <c r="G794" s="20">
        <f t="shared" si="52"/>
        <v>13036</v>
      </c>
      <c r="H794" s="21" t="str">
        <f>VLOOKUP(B794,属性中转表!A:F,6,FALSE)</f>
        <v>"hp":415800,"atk":11550</v>
      </c>
      <c r="I794" s="20" t="str">
        <f>IF(VLOOKUP(B794,属性中转表!A:G,7,FALSE)=0,"",VLOOKUP(VLOOKUP(B794,属性中转表!A:G,7,FALSE),属性中转表!$K$2:$P$21,6,0))&amp;IF(VLOOKUP(B794,属性中转表!A:G,7,FALSE)&gt;=50,VLOOKUP(A794,英雄数据表!A:K,9,0),IF(VLOOKUP(B794,属性中转表!A:G,7,FALSE)&gt;=25,VLOOKUP(A794,英雄数据表!A:K,5,0),""))</f>
        <v>"atk":600,"hp":10000,"undpspro":200,"pvpdpspro":150,"pvpundpspro":100,"speed":10,"atkpro":80</v>
      </c>
      <c r="J794" s="20" t="str">
        <f>IF(I794="","",属性中转表!$I$1&amp;(IF(VLOOKUP(B794,属性中转表!A:G,7,FALSE)=0,0,VLOOKUP(VLOOKUP(B794,属性中转表!A:G,7,FALSE),属性中转表!$K$2:$P$21,4,0)))+IFERROR(VLOOKUP(A794,英雄数据表!A:K,IF(武魂!B794&gt;=50,10,IF(武魂!B794&gt;=25,6)),0),0))</f>
        <v>,"dpspro":200</v>
      </c>
      <c r="K794" s="32" t="str">
        <f t="shared" si="53"/>
        <v>"atk":600,"hp":10000,"undpspro":200,"pvpdpspro":150,"pvpundpspro":100,"speed":10,"atkpro":80,"dpspro":200</v>
      </c>
      <c r="L794" s="20" t="str">
        <f>IF(B794&gt;=50,VLOOKUP(A794,英雄数据表!A:L,11,FALSE),IF(B794&gt;=25,VLOOKUP(A794,英雄数据表!A:L,7,0),""))</f>
        <v>"1303602004"</v>
      </c>
      <c r="M794" s="20" t="str">
        <f>IFERROR(VLOOKUP(B794,属性中转表!$K$2:$O$21,5,FALSE),"")</f>
        <v/>
      </c>
      <c r="N794" s="20" t="str">
        <f>IF(B794=25,VLOOKUP(A794,英雄数据表!A:L,8,FALSE),IF(B794=50,VLOOKUP(A794,英雄数据表!A:L,12,0),""))</f>
        <v/>
      </c>
    </row>
    <row r="795" spans="1:14" x14ac:dyDescent="0.3">
      <c r="A795" s="20">
        <v>13036</v>
      </c>
      <c r="B795" s="21">
        <f t="shared" si="50"/>
        <v>94</v>
      </c>
      <c r="C795" s="21">
        <v>5</v>
      </c>
      <c r="D795" s="21">
        <f>VLOOKUP(A795,英雄数据表!A:D,4,0)</f>
        <v>1</v>
      </c>
      <c r="E795" s="20" t="str">
        <f>VLOOKUP(A795,英雄数据表!A:C,3,0)</f>
        <v>凋零魔杖</v>
      </c>
      <c r="F795" s="20">
        <f t="shared" si="51"/>
        <v>13036</v>
      </c>
      <c r="G795" s="20">
        <f t="shared" si="52"/>
        <v>13036</v>
      </c>
      <c r="H795" s="21" t="str">
        <f>VLOOKUP(B795,属性中转表!A:F,6,FALSE)</f>
        <v>"hp":421200,"atk":11700</v>
      </c>
      <c r="I795" s="20" t="str">
        <f>IF(VLOOKUP(B795,属性中转表!A:G,7,FALSE)=0,"",VLOOKUP(VLOOKUP(B795,属性中转表!A:G,7,FALSE),属性中转表!$K$2:$P$21,6,0))&amp;IF(VLOOKUP(B795,属性中转表!A:G,7,FALSE)&gt;=50,VLOOKUP(A795,英雄数据表!A:K,9,0),IF(VLOOKUP(B795,属性中转表!A:G,7,FALSE)&gt;=25,VLOOKUP(A795,英雄数据表!A:K,5,0),""))</f>
        <v>"atk":600,"hp":10000,"undpspro":200,"pvpdpspro":150,"pvpundpspro":100,"speed":10,"atkpro":80</v>
      </c>
      <c r="J795" s="20" t="str">
        <f>IF(I795="","",属性中转表!$I$1&amp;(IF(VLOOKUP(B795,属性中转表!A:G,7,FALSE)=0,0,VLOOKUP(VLOOKUP(B795,属性中转表!A:G,7,FALSE),属性中转表!$K$2:$P$21,4,0)))+IFERROR(VLOOKUP(A795,英雄数据表!A:K,IF(武魂!B795&gt;=50,10,IF(武魂!B795&gt;=25,6)),0),0))</f>
        <v>,"dpspro":200</v>
      </c>
      <c r="K795" s="32" t="str">
        <f t="shared" si="53"/>
        <v>"atk":600,"hp":10000,"undpspro":200,"pvpdpspro":150,"pvpundpspro":100,"speed":10,"atkpro":80,"dpspro":200</v>
      </c>
      <c r="L795" s="20" t="str">
        <f>IF(B795&gt;=50,VLOOKUP(A795,英雄数据表!A:L,11,FALSE),IF(B795&gt;=25,VLOOKUP(A795,英雄数据表!A:L,7,0),""))</f>
        <v>"1303602004"</v>
      </c>
      <c r="M795" s="20" t="str">
        <f>IFERROR(VLOOKUP(B795,属性中转表!$K$2:$O$21,5,FALSE),"")</f>
        <v/>
      </c>
      <c r="N795" s="20" t="str">
        <f>IF(B795=25,VLOOKUP(A795,英雄数据表!A:L,8,FALSE),IF(B795=50,VLOOKUP(A795,英雄数据表!A:L,12,0),""))</f>
        <v/>
      </c>
    </row>
    <row r="796" spans="1:14" x14ac:dyDescent="0.3">
      <c r="A796" s="20">
        <v>13036</v>
      </c>
      <c r="B796" s="21">
        <f t="shared" si="50"/>
        <v>95</v>
      </c>
      <c r="C796" s="21">
        <v>5</v>
      </c>
      <c r="D796" s="21">
        <f>VLOOKUP(A796,英雄数据表!A:D,4,0)</f>
        <v>1</v>
      </c>
      <c r="E796" s="20" t="str">
        <f>VLOOKUP(A796,英雄数据表!A:C,3,0)</f>
        <v>凋零魔杖</v>
      </c>
      <c r="F796" s="20">
        <f t="shared" si="51"/>
        <v>13036</v>
      </c>
      <c r="G796" s="20">
        <f t="shared" si="52"/>
        <v>13036</v>
      </c>
      <c r="H796" s="21" t="str">
        <f>VLOOKUP(B796,属性中转表!A:F,6,FALSE)</f>
        <v>"hp":426600,"atk":11850</v>
      </c>
      <c r="I796" s="20" t="str">
        <f>IF(VLOOKUP(B796,属性中转表!A:G,7,FALSE)=0,"",VLOOKUP(VLOOKUP(B796,属性中转表!A:G,7,FALSE),属性中转表!$K$2:$P$21,6,0))&amp;IF(VLOOKUP(B796,属性中转表!A:G,7,FALSE)&gt;=50,VLOOKUP(A796,英雄数据表!A:K,9,0),IF(VLOOKUP(B796,属性中转表!A:G,7,FALSE)&gt;=25,VLOOKUP(A796,英雄数据表!A:K,5,0),""))</f>
        <v>"atk":600,"hp":10000,"undpspro":200,"pvpdpspro":150,"pvpundpspro":150,"speed":10,"atkpro":80</v>
      </c>
      <c r="J796" s="20" t="str">
        <f>IF(I796="","",属性中转表!$I$1&amp;(IF(VLOOKUP(B796,属性中转表!A:G,7,FALSE)=0,0,VLOOKUP(VLOOKUP(B796,属性中转表!A:G,7,FALSE),属性中转表!$K$2:$P$21,4,0)))+IFERROR(VLOOKUP(A796,英雄数据表!A:K,IF(武魂!B796&gt;=50,10,IF(武魂!B796&gt;=25,6)),0),0))</f>
        <v>,"dpspro":200</v>
      </c>
      <c r="K796" s="32" t="str">
        <f t="shared" si="53"/>
        <v>"atk":600,"hp":10000,"undpspro":200,"pvpdpspro":150,"pvpundpspro":150,"speed":10,"atkpro":80,"dpspro":200</v>
      </c>
      <c r="L796" s="20" t="str">
        <f>IF(B796&gt;=50,VLOOKUP(A796,英雄数据表!A:L,11,FALSE),IF(B796&gt;=25,VLOOKUP(A796,英雄数据表!A:L,7,0),""))</f>
        <v>"1303602004"</v>
      </c>
      <c r="M796" s="20" t="str">
        <f>IFERROR(VLOOKUP(B796,属性中转表!$K$2:$O$21,5,FALSE),"")</f>
        <v>"pvpundpspro":50</v>
      </c>
      <c r="N796" s="20" t="str">
        <f>IF(B796=25,VLOOKUP(A796,英雄数据表!A:L,8,FALSE),IF(B796=50,VLOOKUP(A796,英雄数据表!A:L,12,0),""))</f>
        <v/>
      </c>
    </row>
    <row r="797" spans="1:14" x14ac:dyDescent="0.3">
      <c r="A797" s="20">
        <v>13036</v>
      </c>
      <c r="B797" s="21">
        <f t="shared" si="50"/>
        <v>96</v>
      </c>
      <c r="C797" s="21">
        <v>5</v>
      </c>
      <c r="D797" s="21">
        <f>VLOOKUP(A797,英雄数据表!A:D,4,0)</f>
        <v>1</v>
      </c>
      <c r="E797" s="20" t="str">
        <f>VLOOKUP(A797,英雄数据表!A:C,3,0)</f>
        <v>凋零魔杖</v>
      </c>
      <c r="F797" s="20">
        <f t="shared" si="51"/>
        <v>13036</v>
      </c>
      <c r="G797" s="20">
        <f t="shared" si="52"/>
        <v>13036</v>
      </c>
      <c r="H797" s="21" t="str">
        <f>VLOOKUP(B797,属性中转表!A:F,6,FALSE)</f>
        <v>"hp":432000,"atk":12000</v>
      </c>
      <c r="I797" s="20" t="str">
        <f>IF(VLOOKUP(B797,属性中转表!A:G,7,FALSE)=0,"",VLOOKUP(VLOOKUP(B797,属性中转表!A:G,7,FALSE),属性中转表!$K$2:$P$21,6,0))&amp;IF(VLOOKUP(B797,属性中转表!A:G,7,FALSE)&gt;=50,VLOOKUP(A797,英雄数据表!A:K,9,0),IF(VLOOKUP(B797,属性中转表!A:G,7,FALSE)&gt;=25,VLOOKUP(A797,英雄数据表!A:K,5,0),""))</f>
        <v>"atk":600,"hp":10000,"undpspro":200,"pvpdpspro":150,"pvpundpspro":150,"speed":10,"atkpro":80</v>
      </c>
      <c r="J797" s="20" t="str">
        <f>IF(I797="","",属性中转表!$I$1&amp;(IF(VLOOKUP(B797,属性中转表!A:G,7,FALSE)=0,0,VLOOKUP(VLOOKUP(B797,属性中转表!A:G,7,FALSE),属性中转表!$K$2:$P$21,4,0)))+IFERROR(VLOOKUP(A797,英雄数据表!A:K,IF(武魂!B797&gt;=50,10,IF(武魂!B797&gt;=25,6)),0),0))</f>
        <v>,"dpspro":200</v>
      </c>
      <c r="K797" s="32" t="str">
        <f t="shared" si="53"/>
        <v>"atk":600,"hp":10000,"undpspro":200,"pvpdpspro":150,"pvpundpspro":150,"speed":10,"atkpro":80,"dpspro":200</v>
      </c>
      <c r="L797" s="20" t="str">
        <f>IF(B797&gt;=50,VLOOKUP(A797,英雄数据表!A:L,11,FALSE),IF(B797&gt;=25,VLOOKUP(A797,英雄数据表!A:L,7,0),""))</f>
        <v>"1303602004"</v>
      </c>
      <c r="M797" s="20" t="str">
        <f>IFERROR(VLOOKUP(B797,属性中转表!$K$2:$O$21,5,FALSE),"")</f>
        <v/>
      </c>
      <c r="N797" s="20" t="str">
        <f>IF(B797=25,VLOOKUP(A797,英雄数据表!A:L,8,FALSE),IF(B797=50,VLOOKUP(A797,英雄数据表!A:L,12,0),""))</f>
        <v/>
      </c>
    </row>
    <row r="798" spans="1:14" x14ac:dyDescent="0.3">
      <c r="A798" s="20">
        <v>13036</v>
      </c>
      <c r="B798" s="21">
        <f t="shared" si="50"/>
        <v>97</v>
      </c>
      <c r="C798" s="21">
        <v>5</v>
      </c>
      <c r="D798" s="21">
        <f>VLOOKUP(A798,英雄数据表!A:D,4,0)</f>
        <v>1</v>
      </c>
      <c r="E798" s="20" t="str">
        <f>VLOOKUP(A798,英雄数据表!A:C,3,0)</f>
        <v>凋零魔杖</v>
      </c>
      <c r="F798" s="20">
        <f t="shared" si="51"/>
        <v>13036</v>
      </c>
      <c r="G798" s="20">
        <f t="shared" si="52"/>
        <v>13036</v>
      </c>
      <c r="H798" s="21" t="str">
        <f>VLOOKUP(B798,属性中转表!A:F,6,FALSE)</f>
        <v>"hp":437400,"atk":12150</v>
      </c>
      <c r="I798" s="20" t="str">
        <f>IF(VLOOKUP(B798,属性中转表!A:G,7,FALSE)=0,"",VLOOKUP(VLOOKUP(B798,属性中转表!A:G,7,FALSE),属性中转表!$K$2:$P$21,6,0))&amp;IF(VLOOKUP(B798,属性中转表!A:G,7,FALSE)&gt;=50,VLOOKUP(A798,英雄数据表!A:K,9,0),IF(VLOOKUP(B798,属性中转表!A:G,7,FALSE)&gt;=25,VLOOKUP(A798,英雄数据表!A:K,5,0),""))</f>
        <v>"atk":600,"hp":10000,"undpspro":200,"pvpdpspro":150,"pvpundpspro":150,"speed":10,"atkpro":80</v>
      </c>
      <c r="J798" s="20" t="str">
        <f>IF(I798="","",属性中转表!$I$1&amp;(IF(VLOOKUP(B798,属性中转表!A:G,7,FALSE)=0,0,VLOOKUP(VLOOKUP(B798,属性中转表!A:G,7,FALSE),属性中转表!$K$2:$P$21,4,0)))+IFERROR(VLOOKUP(A798,英雄数据表!A:K,IF(武魂!B798&gt;=50,10,IF(武魂!B798&gt;=25,6)),0),0))</f>
        <v>,"dpspro":200</v>
      </c>
      <c r="K798" s="32" t="str">
        <f t="shared" si="53"/>
        <v>"atk":600,"hp":10000,"undpspro":200,"pvpdpspro":150,"pvpundpspro":150,"speed":10,"atkpro":80,"dpspro":200</v>
      </c>
      <c r="L798" s="20" t="str">
        <f>IF(B798&gt;=50,VLOOKUP(A798,英雄数据表!A:L,11,FALSE),IF(B798&gt;=25,VLOOKUP(A798,英雄数据表!A:L,7,0),""))</f>
        <v>"1303602004"</v>
      </c>
      <c r="M798" s="20" t="str">
        <f>IFERROR(VLOOKUP(B798,属性中转表!$K$2:$O$21,5,FALSE),"")</f>
        <v/>
      </c>
      <c r="N798" s="20" t="str">
        <f>IF(B798=25,VLOOKUP(A798,英雄数据表!A:L,8,FALSE),IF(B798=50,VLOOKUP(A798,英雄数据表!A:L,12,0),""))</f>
        <v/>
      </c>
    </row>
    <row r="799" spans="1:14" x14ac:dyDescent="0.3">
      <c r="A799" s="20">
        <v>13036</v>
      </c>
      <c r="B799" s="21">
        <f t="shared" si="50"/>
        <v>98</v>
      </c>
      <c r="C799" s="21">
        <v>5</v>
      </c>
      <c r="D799" s="21">
        <f>VLOOKUP(A799,英雄数据表!A:D,4,0)</f>
        <v>1</v>
      </c>
      <c r="E799" s="20" t="str">
        <f>VLOOKUP(A799,英雄数据表!A:C,3,0)</f>
        <v>凋零魔杖</v>
      </c>
      <c r="F799" s="20">
        <f t="shared" si="51"/>
        <v>13036</v>
      </c>
      <c r="G799" s="20">
        <f t="shared" si="52"/>
        <v>13036</v>
      </c>
      <c r="H799" s="21" t="str">
        <f>VLOOKUP(B799,属性中转表!A:F,6,FALSE)</f>
        <v>"hp":442800,"atk":12300</v>
      </c>
      <c r="I799" s="20" t="str">
        <f>IF(VLOOKUP(B799,属性中转表!A:G,7,FALSE)=0,"",VLOOKUP(VLOOKUP(B799,属性中转表!A:G,7,FALSE),属性中转表!$K$2:$P$21,6,0))&amp;IF(VLOOKUP(B799,属性中转表!A:G,7,FALSE)&gt;=50,VLOOKUP(A799,英雄数据表!A:K,9,0),IF(VLOOKUP(B799,属性中转表!A:G,7,FALSE)&gt;=25,VLOOKUP(A799,英雄数据表!A:K,5,0),""))</f>
        <v>"atk":600,"hp":10000,"undpspro":200,"pvpdpspro":150,"pvpundpspro":150,"speed":10,"atkpro":80</v>
      </c>
      <c r="J799" s="20" t="str">
        <f>IF(I799="","",属性中转表!$I$1&amp;(IF(VLOOKUP(B799,属性中转表!A:G,7,FALSE)=0,0,VLOOKUP(VLOOKUP(B799,属性中转表!A:G,7,FALSE),属性中转表!$K$2:$P$21,4,0)))+IFERROR(VLOOKUP(A799,英雄数据表!A:K,IF(武魂!B799&gt;=50,10,IF(武魂!B799&gt;=25,6)),0),0))</f>
        <v>,"dpspro":200</v>
      </c>
      <c r="K799" s="32" t="str">
        <f t="shared" si="53"/>
        <v>"atk":600,"hp":10000,"undpspro":200,"pvpdpspro":150,"pvpundpspro":150,"speed":10,"atkpro":80,"dpspro":200</v>
      </c>
      <c r="L799" s="20" t="str">
        <f>IF(B799&gt;=50,VLOOKUP(A799,英雄数据表!A:L,11,FALSE),IF(B799&gt;=25,VLOOKUP(A799,英雄数据表!A:L,7,0),""))</f>
        <v>"1303602004"</v>
      </c>
      <c r="M799" s="20" t="str">
        <f>IFERROR(VLOOKUP(B799,属性中转表!$K$2:$O$21,5,FALSE),"")</f>
        <v/>
      </c>
      <c r="N799" s="20" t="str">
        <f>IF(B799=25,VLOOKUP(A799,英雄数据表!A:L,8,FALSE),IF(B799=50,VLOOKUP(A799,英雄数据表!A:L,12,0),""))</f>
        <v/>
      </c>
    </row>
    <row r="800" spans="1:14" x14ac:dyDescent="0.3">
      <c r="A800" s="20">
        <v>13036</v>
      </c>
      <c r="B800" s="21">
        <f t="shared" si="50"/>
        <v>99</v>
      </c>
      <c r="C800" s="21">
        <v>5</v>
      </c>
      <c r="D800" s="21">
        <f>VLOOKUP(A800,英雄数据表!A:D,4,0)</f>
        <v>1</v>
      </c>
      <c r="E800" s="20" t="str">
        <f>VLOOKUP(A800,英雄数据表!A:C,3,0)</f>
        <v>凋零魔杖</v>
      </c>
      <c r="F800" s="20">
        <f t="shared" si="51"/>
        <v>13036</v>
      </c>
      <c r="G800" s="20">
        <f t="shared" si="52"/>
        <v>13036</v>
      </c>
      <c r="H800" s="21" t="str">
        <f>VLOOKUP(B800,属性中转表!A:F,6,FALSE)</f>
        <v>"hp":448200,"atk":12450</v>
      </c>
      <c r="I800" s="20" t="str">
        <f>IF(VLOOKUP(B800,属性中转表!A:G,7,FALSE)=0,"",VLOOKUP(VLOOKUP(B800,属性中转表!A:G,7,FALSE),属性中转表!$K$2:$P$21,6,0))&amp;IF(VLOOKUP(B800,属性中转表!A:G,7,FALSE)&gt;=50,VLOOKUP(A800,英雄数据表!A:K,9,0),IF(VLOOKUP(B800,属性中转表!A:G,7,FALSE)&gt;=25,VLOOKUP(A800,英雄数据表!A:K,5,0),""))</f>
        <v>"atk":600,"hp":10000,"undpspro":200,"pvpdpspro":150,"pvpundpspro":150,"speed":10,"atkpro":80</v>
      </c>
      <c r="J800" s="20" t="str">
        <f>IF(I800="","",属性中转表!$I$1&amp;(IF(VLOOKUP(B800,属性中转表!A:G,7,FALSE)=0,0,VLOOKUP(VLOOKUP(B800,属性中转表!A:G,7,FALSE),属性中转表!$K$2:$P$21,4,0)))+IFERROR(VLOOKUP(A800,英雄数据表!A:K,IF(武魂!B800&gt;=50,10,IF(武魂!B800&gt;=25,6)),0),0))</f>
        <v>,"dpspro":200</v>
      </c>
      <c r="K800" s="32" t="str">
        <f t="shared" si="53"/>
        <v>"atk":600,"hp":10000,"undpspro":200,"pvpdpspro":150,"pvpundpspro":150,"speed":10,"atkpro":80,"dpspro":200</v>
      </c>
      <c r="L800" s="20" t="str">
        <f>IF(B800&gt;=50,VLOOKUP(A800,英雄数据表!A:L,11,FALSE),IF(B800&gt;=25,VLOOKUP(A800,英雄数据表!A:L,7,0),""))</f>
        <v>"1303602004"</v>
      </c>
      <c r="M800" s="20" t="str">
        <f>IFERROR(VLOOKUP(B800,属性中转表!$K$2:$O$21,5,FALSE),"")</f>
        <v/>
      </c>
      <c r="N800" s="20" t="str">
        <f>IF(B800=25,VLOOKUP(A800,英雄数据表!A:L,8,FALSE),IF(B800=50,VLOOKUP(A800,英雄数据表!A:L,12,0),""))</f>
        <v/>
      </c>
    </row>
    <row r="801" spans="1:14" x14ac:dyDescent="0.3">
      <c r="A801" s="20">
        <v>13036</v>
      </c>
      <c r="B801" s="21">
        <f t="shared" si="50"/>
        <v>100</v>
      </c>
      <c r="C801" s="21">
        <v>5</v>
      </c>
      <c r="D801" s="21">
        <f>VLOOKUP(A801,英雄数据表!A:D,4,0)</f>
        <v>1</v>
      </c>
      <c r="E801" s="20" t="str">
        <f>VLOOKUP(A801,英雄数据表!A:C,3,0)</f>
        <v>凋零魔杖</v>
      </c>
      <c r="F801" s="20">
        <f t="shared" si="51"/>
        <v>13036</v>
      </c>
      <c r="G801" s="20">
        <f t="shared" si="52"/>
        <v>13036</v>
      </c>
      <c r="H801" s="21" t="str">
        <f>VLOOKUP(B801,属性中转表!A:F,6,FALSE)</f>
        <v>"hp":453600,"atk":12600</v>
      </c>
      <c r="I801" s="20" t="str">
        <f>IF(VLOOKUP(B801,属性中转表!A:G,7,FALSE)=0,"",VLOOKUP(VLOOKUP(B801,属性中转表!A:G,7,FALSE),属性中转表!$K$2:$P$21,6,0))&amp;IF(VLOOKUP(B801,属性中转表!A:G,7,FALSE)&gt;=50,VLOOKUP(A801,英雄数据表!A:K,9,0),IF(VLOOKUP(B801,属性中转表!A:G,7,FALSE)&gt;=25,VLOOKUP(A801,英雄数据表!A:K,5,0),""))</f>
        <v>"atk":900,"hp":15000,"undpspro":200,"pvpdpspro":150,"pvpundpspro":150,"speed":20,"atkpro":80</v>
      </c>
      <c r="J801" s="20" t="str">
        <f>IF(I801="","",属性中转表!$I$1&amp;(IF(VLOOKUP(B801,属性中转表!A:G,7,FALSE)=0,0,VLOOKUP(VLOOKUP(B801,属性中转表!A:G,7,FALSE),属性中转表!$K$2:$P$21,4,0)))+IFERROR(VLOOKUP(A801,英雄数据表!A:K,IF(武魂!B801&gt;=50,10,IF(武魂!B801&gt;=25,6)),0),0))</f>
        <v>,"dpspro":200</v>
      </c>
      <c r="K801" s="32" t="str">
        <f t="shared" si="53"/>
        <v>"atk":900,"hp":15000,"undpspro":200,"pvpdpspro":150,"pvpundpspro":150,"speed":20,"atkpro":80,"dpspro":200</v>
      </c>
      <c r="L801" s="20" t="str">
        <f>IF(B801&gt;=50,VLOOKUP(A801,英雄数据表!A:L,11,FALSE),IF(B801&gt;=25,VLOOKUP(A801,英雄数据表!A:L,7,0),""))</f>
        <v>"1303602004"</v>
      </c>
      <c r="M801" s="20" t="str">
        <f>IFERROR(VLOOKUP(B801,属性中转表!$K$2:$O$21,5,FALSE),"")</f>
        <v>"speed":10,"atk":300,"hp":5000</v>
      </c>
      <c r="N801" s="20" t="str">
        <f>IF(B801=25,VLOOKUP(A801,英雄数据表!A:L,8,FALSE),IF(B801=50,VLOOKUP(A801,英雄数据表!A:L,12,0),""))</f>
        <v/>
      </c>
    </row>
    <row r="802" spans="1:14" x14ac:dyDescent="0.3">
      <c r="A802" s="20">
        <v>13046</v>
      </c>
      <c r="B802" s="21">
        <f t="shared" si="50"/>
        <v>1</v>
      </c>
      <c r="C802" s="21">
        <v>5</v>
      </c>
      <c r="D802" s="21">
        <f>VLOOKUP(A802,英雄数据表!A:D,4,0)</f>
        <v>1</v>
      </c>
      <c r="E802" s="20" t="str">
        <f>VLOOKUP(A802,英雄数据表!A:C,3,0)</f>
        <v>亡者之证</v>
      </c>
      <c r="F802" s="20">
        <f t="shared" si="51"/>
        <v>13046</v>
      </c>
      <c r="G802" s="20">
        <f t="shared" si="52"/>
        <v>13046</v>
      </c>
      <c r="H802" s="21" t="str">
        <f>VLOOKUP(B802,属性中转表!A:F,6,FALSE)</f>
        <v>"hp":5400,"atk":150</v>
      </c>
      <c r="I802" s="20" t="str">
        <f>IF(VLOOKUP(B802,属性中转表!A:G,7,FALSE)=0,"",VLOOKUP(VLOOKUP(B802,属性中转表!A:G,7,FALSE),属性中转表!$K$2:$P$21,6,0))&amp;IF(VLOOKUP(B802,属性中转表!A:G,7,FALSE)&gt;=50,VLOOKUP(A802,英雄数据表!A:K,9,0),IF(VLOOKUP(B802,属性中转表!A:G,7,FALSE)&gt;=25,VLOOKUP(A802,英雄数据表!A:K,5,0),""))</f>
        <v/>
      </c>
      <c r="J802" s="20" t="str">
        <f>IF(I802="","",属性中转表!$I$1&amp;(IF(VLOOKUP(B802,属性中转表!A:G,7,FALSE)=0,0,VLOOKUP(VLOOKUP(B802,属性中转表!A:G,7,FALSE),属性中转表!$K$2:$P$21,4,0)))+IFERROR(VLOOKUP(A802,英雄数据表!A:K,IF(武魂!B802&gt;=50,10,IF(武魂!B802&gt;=25,6)),0),0))</f>
        <v/>
      </c>
      <c r="K802" s="32" t="str">
        <f t="shared" si="53"/>
        <v/>
      </c>
      <c r="L802" s="20" t="str">
        <f>IF(B802&gt;=50,VLOOKUP(A802,英雄数据表!A:L,11,FALSE),IF(B802&gt;=25,VLOOKUP(A802,英雄数据表!A:L,7,0),""))</f>
        <v/>
      </c>
      <c r="M802" s="20" t="str">
        <f>IFERROR(VLOOKUP(B802,属性中转表!$K$2:$O$21,5,FALSE),"")</f>
        <v/>
      </c>
      <c r="N802" s="20" t="str">
        <f>IF(B802=25,VLOOKUP(A802,英雄数据表!A:L,8,FALSE),IF(B802=50,VLOOKUP(A802,英雄数据表!A:L,12,0),""))</f>
        <v/>
      </c>
    </row>
    <row r="803" spans="1:14" x14ac:dyDescent="0.3">
      <c r="A803" s="20">
        <v>13046</v>
      </c>
      <c r="B803" s="21">
        <f t="shared" si="50"/>
        <v>2</v>
      </c>
      <c r="C803" s="21">
        <v>5</v>
      </c>
      <c r="D803" s="21">
        <f>VLOOKUP(A803,英雄数据表!A:D,4,0)</f>
        <v>1</v>
      </c>
      <c r="E803" s="20" t="str">
        <f>VLOOKUP(A803,英雄数据表!A:C,3,0)</f>
        <v>亡者之证</v>
      </c>
      <c r="F803" s="20">
        <f t="shared" si="51"/>
        <v>13046</v>
      </c>
      <c r="G803" s="20">
        <f t="shared" si="52"/>
        <v>13046</v>
      </c>
      <c r="H803" s="21" t="str">
        <f>VLOOKUP(B803,属性中转表!A:F,6,FALSE)</f>
        <v>"hp":7200,"atk":200</v>
      </c>
      <c r="I803" s="20" t="str">
        <f>IF(VLOOKUP(B803,属性中转表!A:G,7,FALSE)=0,"",VLOOKUP(VLOOKUP(B803,属性中转表!A:G,7,FALSE),属性中转表!$K$2:$P$21,6,0))&amp;IF(VLOOKUP(B803,属性中转表!A:G,7,FALSE)&gt;=50,VLOOKUP(A803,英雄数据表!A:K,9,0),IF(VLOOKUP(B803,属性中转表!A:G,7,FALSE)&gt;=25,VLOOKUP(A803,英雄数据表!A:K,5,0),""))</f>
        <v/>
      </c>
      <c r="J803" s="20" t="str">
        <f>IF(I803="","",属性中转表!$I$1&amp;(IF(VLOOKUP(B803,属性中转表!A:G,7,FALSE)=0,0,VLOOKUP(VLOOKUP(B803,属性中转表!A:G,7,FALSE),属性中转表!$K$2:$P$21,4,0)))+IFERROR(VLOOKUP(A803,英雄数据表!A:K,IF(武魂!B803&gt;=50,10,IF(武魂!B803&gt;=25,6)),0),0))</f>
        <v/>
      </c>
      <c r="K803" s="32" t="str">
        <f t="shared" si="53"/>
        <v/>
      </c>
      <c r="L803" s="20" t="str">
        <f>IF(B803&gt;=50,VLOOKUP(A803,英雄数据表!A:L,11,FALSE),IF(B803&gt;=25,VLOOKUP(A803,英雄数据表!A:L,7,0),""))</f>
        <v/>
      </c>
      <c r="M803" s="20" t="str">
        <f>IFERROR(VLOOKUP(B803,属性中转表!$K$2:$O$21,5,FALSE),"")</f>
        <v/>
      </c>
      <c r="N803" s="20" t="str">
        <f>IF(B803=25,VLOOKUP(A803,英雄数据表!A:L,8,FALSE),IF(B803=50,VLOOKUP(A803,英雄数据表!A:L,12,0),""))</f>
        <v/>
      </c>
    </row>
    <row r="804" spans="1:14" x14ac:dyDescent="0.3">
      <c r="A804" s="20">
        <v>13046</v>
      </c>
      <c r="B804" s="21">
        <f t="shared" si="50"/>
        <v>3</v>
      </c>
      <c r="C804" s="21">
        <v>5</v>
      </c>
      <c r="D804" s="21">
        <f>VLOOKUP(A804,英雄数据表!A:D,4,0)</f>
        <v>1</v>
      </c>
      <c r="E804" s="20" t="str">
        <f>VLOOKUP(A804,英雄数据表!A:C,3,0)</f>
        <v>亡者之证</v>
      </c>
      <c r="F804" s="20">
        <f t="shared" si="51"/>
        <v>13046</v>
      </c>
      <c r="G804" s="20">
        <f t="shared" si="52"/>
        <v>13046</v>
      </c>
      <c r="H804" s="21" t="str">
        <f>VLOOKUP(B804,属性中转表!A:F,6,FALSE)</f>
        <v>"hp":9000,"atk":250</v>
      </c>
      <c r="I804" s="20" t="str">
        <f>IF(VLOOKUP(B804,属性中转表!A:G,7,FALSE)=0,"",VLOOKUP(VLOOKUP(B804,属性中转表!A:G,7,FALSE),属性中转表!$K$2:$P$21,6,0))&amp;IF(VLOOKUP(B804,属性中转表!A:G,7,FALSE)&gt;=50,VLOOKUP(A804,英雄数据表!A:K,9,0),IF(VLOOKUP(B804,属性中转表!A:G,7,FALSE)&gt;=25,VLOOKUP(A804,英雄数据表!A:K,5,0),""))</f>
        <v/>
      </c>
      <c r="J804" s="20" t="str">
        <f>IF(I804="","",属性中转表!$I$1&amp;(IF(VLOOKUP(B804,属性中转表!A:G,7,FALSE)=0,0,VLOOKUP(VLOOKUP(B804,属性中转表!A:G,7,FALSE),属性中转表!$K$2:$P$21,4,0)))+IFERROR(VLOOKUP(A804,英雄数据表!A:K,IF(武魂!B804&gt;=50,10,IF(武魂!B804&gt;=25,6)),0),0))</f>
        <v/>
      </c>
      <c r="K804" s="32" t="str">
        <f t="shared" si="53"/>
        <v/>
      </c>
      <c r="L804" s="20" t="str">
        <f>IF(B804&gt;=50,VLOOKUP(A804,英雄数据表!A:L,11,FALSE),IF(B804&gt;=25,VLOOKUP(A804,英雄数据表!A:L,7,0),""))</f>
        <v/>
      </c>
      <c r="M804" s="20" t="str">
        <f>IFERROR(VLOOKUP(B804,属性中转表!$K$2:$O$21,5,FALSE),"")</f>
        <v/>
      </c>
      <c r="N804" s="20" t="str">
        <f>IF(B804=25,VLOOKUP(A804,英雄数据表!A:L,8,FALSE),IF(B804=50,VLOOKUP(A804,英雄数据表!A:L,12,0),""))</f>
        <v/>
      </c>
    </row>
    <row r="805" spans="1:14" x14ac:dyDescent="0.3">
      <c r="A805" s="20">
        <v>13046</v>
      </c>
      <c r="B805" s="21">
        <f t="shared" si="50"/>
        <v>4</v>
      </c>
      <c r="C805" s="21">
        <v>5</v>
      </c>
      <c r="D805" s="21">
        <f>VLOOKUP(A805,英雄数据表!A:D,4,0)</f>
        <v>1</v>
      </c>
      <c r="E805" s="20" t="str">
        <f>VLOOKUP(A805,英雄数据表!A:C,3,0)</f>
        <v>亡者之证</v>
      </c>
      <c r="F805" s="20">
        <f t="shared" si="51"/>
        <v>13046</v>
      </c>
      <c r="G805" s="20">
        <f t="shared" si="52"/>
        <v>13046</v>
      </c>
      <c r="H805" s="21" t="str">
        <f>VLOOKUP(B805,属性中转表!A:F,6,FALSE)</f>
        <v>"hp":10800,"atk":300</v>
      </c>
      <c r="I805" s="20" t="str">
        <f>IF(VLOOKUP(B805,属性中转表!A:G,7,FALSE)=0,"",VLOOKUP(VLOOKUP(B805,属性中转表!A:G,7,FALSE),属性中转表!$K$2:$P$21,6,0))&amp;IF(VLOOKUP(B805,属性中转表!A:G,7,FALSE)&gt;=50,VLOOKUP(A805,英雄数据表!A:K,9,0),IF(VLOOKUP(B805,属性中转表!A:G,7,FALSE)&gt;=25,VLOOKUP(A805,英雄数据表!A:K,5,0),""))</f>
        <v/>
      </c>
      <c r="J805" s="20" t="str">
        <f>IF(I805="","",属性中转表!$I$1&amp;(IF(VLOOKUP(B805,属性中转表!A:G,7,FALSE)=0,0,VLOOKUP(VLOOKUP(B805,属性中转表!A:G,7,FALSE),属性中转表!$K$2:$P$21,4,0)))+IFERROR(VLOOKUP(A805,英雄数据表!A:K,IF(武魂!B805&gt;=50,10,IF(武魂!B805&gt;=25,6)),0),0))</f>
        <v/>
      </c>
      <c r="K805" s="32" t="str">
        <f t="shared" si="53"/>
        <v/>
      </c>
      <c r="L805" s="20" t="str">
        <f>IF(B805&gt;=50,VLOOKUP(A805,英雄数据表!A:L,11,FALSE),IF(B805&gt;=25,VLOOKUP(A805,英雄数据表!A:L,7,0),""))</f>
        <v/>
      </c>
      <c r="M805" s="20" t="str">
        <f>IFERROR(VLOOKUP(B805,属性中转表!$K$2:$O$21,5,FALSE),"")</f>
        <v/>
      </c>
      <c r="N805" s="20" t="str">
        <f>IF(B805=25,VLOOKUP(A805,英雄数据表!A:L,8,FALSE),IF(B805=50,VLOOKUP(A805,英雄数据表!A:L,12,0),""))</f>
        <v/>
      </c>
    </row>
    <row r="806" spans="1:14" x14ac:dyDescent="0.3">
      <c r="A806" s="20">
        <v>13046</v>
      </c>
      <c r="B806" s="21">
        <f t="shared" si="50"/>
        <v>5</v>
      </c>
      <c r="C806" s="21">
        <v>5</v>
      </c>
      <c r="D806" s="21">
        <f>VLOOKUP(A806,英雄数据表!A:D,4,0)</f>
        <v>1</v>
      </c>
      <c r="E806" s="20" t="str">
        <f>VLOOKUP(A806,英雄数据表!A:C,3,0)</f>
        <v>亡者之证</v>
      </c>
      <c r="F806" s="20">
        <f t="shared" si="51"/>
        <v>13046</v>
      </c>
      <c r="G806" s="20">
        <f t="shared" si="52"/>
        <v>13046</v>
      </c>
      <c r="H806" s="21" t="str">
        <f>VLOOKUP(B806,属性中转表!A:F,6,FALSE)</f>
        <v>"hp":12600,"atk":350</v>
      </c>
      <c r="I806" s="20" t="str">
        <f>IF(VLOOKUP(B806,属性中转表!A:G,7,FALSE)=0,"",VLOOKUP(VLOOKUP(B806,属性中转表!A:G,7,FALSE),属性中转表!$K$2:$P$21,6,0))&amp;IF(VLOOKUP(B806,属性中转表!A:G,7,FALSE)&gt;=50,VLOOKUP(A806,英雄数据表!A:K,9,0),IF(VLOOKUP(B806,属性中转表!A:G,7,FALSE)&gt;=25,VLOOKUP(A806,英雄数据表!A:K,5,0),""))</f>
        <v>"atk":300</v>
      </c>
      <c r="J806" s="20" t="str">
        <f>IF(I806="","",属性中转表!$I$1&amp;(IF(VLOOKUP(B806,属性中转表!A:G,7,FALSE)=0,0,VLOOKUP(VLOOKUP(B806,属性中转表!A:G,7,FALSE),属性中转表!$K$2:$P$21,4,0)))+IFERROR(VLOOKUP(A806,英雄数据表!A:K,IF(武魂!B806&gt;=50,10,IF(武魂!B806&gt;=25,6)),0),0))</f>
        <v>,"dpspro":0</v>
      </c>
      <c r="K806" s="32" t="str">
        <f t="shared" si="53"/>
        <v>"atk":300,"dpspro":0</v>
      </c>
      <c r="L806" s="20" t="str">
        <f>IF(B806&gt;=50,VLOOKUP(A806,英雄数据表!A:L,11,FALSE),IF(B806&gt;=25,VLOOKUP(A806,英雄数据表!A:L,7,0),""))</f>
        <v/>
      </c>
      <c r="M806" s="20" t="str">
        <f>IFERROR(VLOOKUP(B806,属性中转表!$K$2:$O$21,5,FALSE),"")</f>
        <v>"atk":300</v>
      </c>
      <c r="N806" s="20" t="str">
        <f>IF(B806=25,VLOOKUP(A806,英雄数据表!A:L,8,FALSE),IF(B806=50,VLOOKUP(A806,英雄数据表!A:L,12,0),""))</f>
        <v/>
      </c>
    </row>
    <row r="807" spans="1:14" x14ac:dyDescent="0.3">
      <c r="A807" s="20">
        <v>13046</v>
      </c>
      <c r="B807" s="21">
        <f t="shared" ref="B807:B870" si="54">IF(A807=A806,B806+1,1)</f>
        <v>6</v>
      </c>
      <c r="C807" s="21">
        <v>5</v>
      </c>
      <c r="D807" s="21">
        <f>VLOOKUP(A807,英雄数据表!A:D,4,0)</f>
        <v>1</v>
      </c>
      <c r="E807" s="20" t="str">
        <f>VLOOKUP(A807,英雄数据表!A:C,3,0)</f>
        <v>亡者之证</v>
      </c>
      <c r="F807" s="20">
        <f t="shared" ref="F807:F870" si="55">A807</f>
        <v>13046</v>
      </c>
      <c r="G807" s="20">
        <f t="shared" ref="G807:G870" si="56">A807</f>
        <v>13046</v>
      </c>
      <c r="H807" s="21" t="str">
        <f>VLOOKUP(B807,属性中转表!A:F,6,FALSE)</f>
        <v>"hp":14400,"atk":400</v>
      </c>
      <c r="I807" s="20" t="str">
        <f>IF(VLOOKUP(B807,属性中转表!A:G,7,FALSE)=0,"",VLOOKUP(VLOOKUP(B807,属性中转表!A:G,7,FALSE),属性中转表!$K$2:$P$21,6,0))&amp;IF(VLOOKUP(B807,属性中转表!A:G,7,FALSE)&gt;=50,VLOOKUP(A807,英雄数据表!A:K,9,0),IF(VLOOKUP(B807,属性中转表!A:G,7,FALSE)&gt;=25,VLOOKUP(A807,英雄数据表!A:K,5,0),""))</f>
        <v>"atk":300</v>
      </c>
      <c r="J807" s="20" t="str">
        <f>IF(I807="","",属性中转表!$I$1&amp;(IF(VLOOKUP(B807,属性中转表!A:G,7,FALSE)=0,0,VLOOKUP(VLOOKUP(B807,属性中转表!A:G,7,FALSE),属性中转表!$K$2:$P$21,4,0)))+IFERROR(VLOOKUP(A807,英雄数据表!A:K,IF(武魂!B807&gt;=50,10,IF(武魂!B807&gt;=25,6)),0),0))</f>
        <v>,"dpspro":0</v>
      </c>
      <c r="K807" s="32" t="str">
        <f t="shared" ref="K807:K870" si="57">I807&amp;J807</f>
        <v>"atk":300,"dpspro":0</v>
      </c>
      <c r="L807" s="20" t="str">
        <f>IF(B807&gt;=50,VLOOKUP(A807,英雄数据表!A:L,11,FALSE),IF(B807&gt;=25,VLOOKUP(A807,英雄数据表!A:L,7,0),""))</f>
        <v/>
      </c>
      <c r="M807" s="20" t="str">
        <f>IFERROR(VLOOKUP(B807,属性中转表!$K$2:$O$21,5,FALSE),"")</f>
        <v/>
      </c>
      <c r="N807" s="20" t="str">
        <f>IF(B807=25,VLOOKUP(A807,英雄数据表!A:L,8,FALSE),IF(B807=50,VLOOKUP(A807,英雄数据表!A:L,12,0),""))</f>
        <v/>
      </c>
    </row>
    <row r="808" spans="1:14" x14ac:dyDescent="0.3">
      <c r="A808" s="20">
        <v>13046</v>
      </c>
      <c r="B808" s="21">
        <f t="shared" si="54"/>
        <v>7</v>
      </c>
      <c r="C808" s="21">
        <v>5</v>
      </c>
      <c r="D808" s="21">
        <f>VLOOKUP(A808,英雄数据表!A:D,4,0)</f>
        <v>1</v>
      </c>
      <c r="E808" s="20" t="str">
        <f>VLOOKUP(A808,英雄数据表!A:C,3,0)</f>
        <v>亡者之证</v>
      </c>
      <c r="F808" s="20">
        <f t="shared" si="55"/>
        <v>13046</v>
      </c>
      <c r="G808" s="20">
        <f t="shared" si="56"/>
        <v>13046</v>
      </c>
      <c r="H808" s="21" t="str">
        <f>VLOOKUP(B808,属性中转表!A:F,6,FALSE)</f>
        <v>"hp":16200,"atk":450</v>
      </c>
      <c r="I808" s="20" t="str">
        <f>IF(VLOOKUP(B808,属性中转表!A:G,7,FALSE)=0,"",VLOOKUP(VLOOKUP(B808,属性中转表!A:G,7,FALSE),属性中转表!$K$2:$P$21,6,0))&amp;IF(VLOOKUP(B808,属性中转表!A:G,7,FALSE)&gt;=50,VLOOKUP(A808,英雄数据表!A:K,9,0),IF(VLOOKUP(B808,属性中转表!A:G,7,FALSE)&gt;=25,VLOOKUP(A808,英雄数据表!A:K,5,0),""))</f>
        <v>"atk":300</v>
      </c>
      <c r="J808" s="20" t="str">
        <f>IF(I808="","",属性中转表!$I$1&amp;(IF(VLOOKUP(B808,属性中转表!A:G,7,FALSE)=0,0,VLOOKUP(VLOOKUP(B808,属性中转表!A:G,7,FALSE),属性中转表!$K$2:$P$21,4,0)))+IFERROR(VLOOKUP(A808,英雄数据表!A:K,IF(武魂!B808&gt;=50,10,IF(武魂!B808&gt;=25,6)),0),0))</f>
        <v>,"dpspro":0</v>
      </c>
      <c r="K808" s="32" t="str">
        <f t="shared" si="57"/>
        <v>"atk":300,"dpspro":0</v>
      </c>
      <c r="L808" s="20" t="str">
        <f>IF(B808&gt;=50,VLOOKUP(A808,英雄数据表!A:L,11,FALSE),IF(B808&gt;=25,VLOOKUP(A808,英雄数据表!A:L,7,0),""))</f>
        <v/>
      </c>
      <c r="M808" s="20" t="str">
        <f>IFERROR(VLOOKUP(B808,属性中转表!$K$2:$O$21,5,FALSE),"")</f>
        <v/>
      </c>
      <c r="N808" s="20" t="str">
        <f>IF(B808=25,VLOOKUP(A808,英雄数据表!A:L,8,FALSE),IF(B808=50,VLOOKUP(A808,英雄数据表!A:L,12,0),""))</f>
        <v/>
      </c>
    </row>
    <row r="809" spans="1:14" x14ac:dyDescent="0.3">
      <c r="A809" s="20">
        <v>13046</v>
      </c>
      <c r="B809" s="21">
        <f t="shared" si="54"/>
        <v>8</v>
      </c>
      <c r="C809" s="21">
        <v>5</v>
      </c>
      <c r="D809" s="21">
        <f>VLOOKUP(A809,英雄数据表!A:D,4,0)</f>
        <v>1</v>
      </c>
      <c r="E809" s="20" t="str">
        <f>VLOOKUP(A809,英雄数据表!A:C,3,0)</f>
        <v>亡者之证</v>
      </c>
      <c r="F809" s="20">
        <f t="shared" si="55"/>
        <v>13046</v>
      </c>
      <c r="G809" s="20">
        <f t="shared" si="56"/>
        <v>13046</v>
      </c>
      <c r="H809" s="21" t="str">
        <f>VLOOKUP(B809,属性中转表!A:F,6,FALSE)</f>
        <v>"hp":18000,"atk":500</v>
      </c>
      <c r="I809" s="20" t="str">
        <f>IF(VLOOKUP(B809,属性中转表!A:G,7,FALSE)=0,"",VLOOKUP(VLOOKUP(B809,属性中转表!A:G,7,FALSE),属性中转表!$K$2:$P$21,6,0))&amp;IF(VLOOKUP(B809,属性中转表!A:G,7,FALSE)&gt;=50,VLOOKUP(A809,英雄数据表!A:K,9,0),IF(VLOOKUP(B809,属性中转表!A:G,7,FALSE)&gt;=25,VLOOKUP(A809,英雄数据表!A:K,5,0),""))</f>
        <v>"atk":300</v>
      </c>
      <c r="J809" s="20" t="str">
        <f>IF(I809="","",属性中转表!$I$1&amp;(IF(VLOOKUP(B809,属性中转表!A:G,7,FALSE)=0,0,VLOOKUP(VLOOKUP(B809,属性中转表!A:G,7,FALSE),属性中转表!$K$2:$P$21,4,0)))+IFERROR(VLOOKUP(A809,英雄数据表!A:K,IF(武魂!B809&gt;=50,10,IF(武魂!B809&gt;=25,6)),0),0))</f>
        <v>,"dpspro":0</v>
      </c>
      <c r="K809" s="32" t="str">
        <f t="shared" si="57"/>
        <v>"atk":300,"dpspro":0</v>
      </c>
      <c r="L809" s="20" t="str">
        <f>IF(B809&gt;=50,VLOOKUP(A809,英雄数据表!A:L,11,FALSE),IF(B809&gt;=25,VLOOKUP(A809,英雄数据表!A:L,7,0),""))</f>
        <v/>
      </c>
      <c r="M809" s="20" t="str">
        <f>IFERROR(VLOOKUP(B809,属性中转表!$K$2:$O$21,5,FALSE),"")</f>
        <v/>
      </c>
      <c r="N809" s="20" t="str">
        <f>IF(B809=25,VLOOKUP(A809,英雄数据表!A:L,8,FALSE),IF(B809=50,VLOOKUP(A809,英雄数据表!A:L,12,0),""))</f>
        <v/>
      </c>
    </row>
    <row r="810" spans="1:14" x14ac:dyDescent="0.3">
      <c r="A810" s="20">
        <v>13046</v>
      </c>
      <c r="B810" s="21">
        <f t="shared" si="54"/>
        <v>9</v>
      </c>
      <c r="C810" s="21">
        <v>5</v>
      </c>
      <c r="D810" s="21">
        <f>VLOOKUP(A810,英雄数据表!A:D,4,0)</f>
        <v>1</v>
      </c>
      <c r="E810" s="20" t="str">
        <f>VLOOKUP(A810,英雄数据表!A:C,3,0)</f>
        <v>亡者之证</v>
      </c>
      <c r="F810" s="20">
        <f t="shared" si="55"/>
        <v>13046</v>
      </c>
      <c r="G810" s="20">
        <f t="shared" si="56"/>
        <v>13046</v>
      </c>
      <c r="H810" s="21" t="str">
        <f>VLOOKUP(B810,属性中转表!A:F,6,FALSE)</f>
        <v>"hp":19800,"atk":550</v>
      </c>
      <c r="I810" s="20" t="str">
        <f>IF(VLOOKUP(B810,属性中转表!A:G,7,FALSE)=0,"",VLOOKUP(VLOOKUP(B810,属性中转表!A:G,7,FALSE),属性中转表!$K$2:$P$21,6,0))&amp;IF(VLOOKUP(B810,属性中转表!A:G,7,FALSE)&gt;=50,VLOOKUP(A810,英雄数据表!A:K,9,0),IF(VLOOKUP(B810,属性中转表!A:G,7,FALSE)&gt;=25,VLOOKUP(A810,英雄数据表!A:K,5,0),""))</f>
        <v>"atk":300</v>
      </c>
      <c r="J810" s="20" t="str">
        <f>IF(I810="","",属性中转表!$I$1&amp;(IF(VLOOKUP(B810,属性中转表!A:G,7,FALSE)=0,0,VLOOKUP(VLOOKUP(B810,属性中转表!A:G,7,FALSE),属性中转表!$K$2:$P$21,4,0)))+IFERROR(VLOOKUP(A810,英雄数据表!A:K,IF(武魂!B810&gt;=50,10,IF(武魂!B810&gt;=25,6)),0),0))</f>
        <v>,"dpspro":0</v>
      </c>
      <c r="K810" s="32" t="str">
        <f t="shared" si="57"/>
        <v>"atk":300,"dpspro":0</v>
      </c>
      <c r="L810" s="20" t="str">
        <f>IF(B810&gt;=50,VLOOKUP(A810,英雄数据表!A:L,11,FALSE),IF(B810&gt;=25,VLOOKUP(A810,英雄数据表!A:L,7,0),""))</f>
        <v/>
      </c>
      <c r="M810" s="20" t="str">
        <f>IFERROR(VLOOKUP(B810,属性中转表!$K$2:$O$21,5,FALSE),"")</f>
        <v/>
      </c>
      <c r="N810" s="20" t="str">
        <f>IF(B810=25,VLOOKUP(A810,英雄数据表!A:L,8,FALSE),IF(B810=50,VLOOKUP(A810,英雄数据表!A:L,12,0),""))</f>
        <v/>
      </c>
    </row>
    <row r="811" spans="1:14" x14ac:dyDescent="0.3">
      <c r="A811" s="20">
        <v>13046</v>
      </c>
      <c r="B811" s="21">
        <f t="shared" si="54"/>
        <v>10</v>
      </c>
      <c r="C811" s="21">
        <v>5</v>
      </c>
      <c r="D811" s="21">
        <f>VLOOKUP(A811,英雄数据表!A:D,4,0)</f>
        <v>1</v>
      </c>
      <c r="E811" s="20" t="str">
        <f>VLOOKUP(A811,英雄数据表!A:C,3,0)</f>
        <v>亡者之证</v>
      </c>
      <c r="F811" s="20">
        <f t="shared" si="55"/>
        <v>13046</v>
      </c>
      <c r="G811" s="20">
        <f t="shared" si="56"/>
        <v>13046</v>
      </c>
      <c r="H811" s="21" t="str">
        <f>VLOOKUP(B811,属性中转表!A:F,6,FALSE)</f>
        <v>"hp":21600,"atk":600</v>
      </c>
      <c r="I811" s="20" t="str">
        <f>IF(VLOOKUP(B811,属性中转表!A:G,7,FALSE)=0,"",VLOOKUP(VLOOKUP(B811,属性中转表!A:G,7,FALSE),属性中转表!$K$2:$P$21,6,0))&amp;IF(VLOOKUP(B811,属性中转表!A:G,7,FALSE)&gt;=50,VLOOKUP(A811,英雄数据表!A:K,9,0),IF(VLOOKUP(B811,属性中转表!A:G,7,FALSE)&gt;=25,VLOOKUP(A811,英雄数据表!A:K,5,0),""))</f>
        <v>"atk":300,"hp":5000</v>
      </c>
      <c r="J811" s="20" t="str">
        <f>IF(I811="","",属性中转表!$I$1&amp;(IF(VLOOKUP(B811,属性中转表!A:G,7,FALSE)=0,0,VLOOKUP(VLOOKUP(B811,属性中转表!A:G,7,FALSE),属性中转表!$K$2:$P$21,4,0)))+IFERROR(VLOOKUP(A811,英雄数据表!A:K,IF(武魂!B811&gt;=50,10,IF(武魂!B811&gt;=25,6)),0),0))</f>
        <v>,"dpspro":0</v>
      </c>
      <c r="K811" s="32" t="str">
        <f t="shared" si="57"/>
        <v>"atk":300,"hp":5000,"dpspro":0</v>
      </c>
      <c r="L811" s="20" t="str">
        <f>IF(B811&gt;=50,VLOOKUP(A811,英雄数据表!A:L,11,FALSE),IF(B811&gt;=25,VLOOKUP(A811,英雄数据表!A:L,7,0),""))</f>
        <v/>
      </c>
      <c r="M811" s="20" t="str">
        <f>IFERROR(VLOOKUP(B811,属性中转表!$K$2:$O$21,5,FALSE),"")</f>
        <v>"hp":5000</v>
      </c>
      <c r="N811" s="20" t="str">
        <f>IF(B811=25,VLOOKUP(A811,英雄数据表!A:L,8,FALSE),IF(B811=50,VLOOKUP(A811,英雄数据表!A:L,12,0),""))</f>
        <v/>
      </c>
    </row>
    <row r="812" spans="1:14" x14ac:dyDescent="0.3">
      <c r="A812" s="20">
        <v>13046</v>
      </c>
      <c r="B812" s="21">
        <f t="shared" si="54"/>
        <v>11</v>
      </c>
      <c r="C812" s="21">
        <v>5</v>
      </c>
      <c r="D812" s="21">
        <f>VLOOKUP(A812,英雄数据表!A:D,4,0)</f>
        <v>1</v>
      </c>
      <c r="E812" s="20" t="str">
        <f>VLOOKUP(A812,英雄数据表!A:C,3,0)</f>
        <v>亡者之证</v>
      </c>
      <c r="F812" s="20">
        <f t="shared" si="55"/>
        <v>13046</v>
      </c>
      <c r="G812" s="20">
        <f t="shared" si="56"/>
        <v>13046</v>
      </c>
      <c r="H812" s="21" t="str">
        <f>VLOOKUP(B812,属性中转表!A:F,6,FALSE)</f>
        <v>"hp":24300,"atk":675</v>
      </c>
      <c r="I812" s="20" t="str">
        <f>IF(VLOOKUP(B812,属性中转表!A:G,7,FALSE)=0,"",VLOOKUP(VLOOKUP(B812,属性中转表!A:G,7,FALSE),属性中转表!$K$2:$P$21,6,0))&amp;IF(VLOOKUP(B812,属性中转表!A:G,7,FALSE)&gt;=50,VLOOKUP(A812,英雄数据表!A:K,9,0),IF(VLOOKUP(B812,属性中转表!A:G,7,FALSE)&gt;=25,VLOOKUP(A812,英雄数据表!A:K,5,0),""))</f>
        <v>"atk":300,"hp":5000</v>
      </c>
      <c r="J812" s="20" t="str">
        <f>IF(I812="","",属性中转表!$I$1&amp;(IF(VLOOKUP(B812,属性中转表!A:G,7,FALSE)=0,0,VLOOKUP(VLOOKUP(B812,属性中转表!A:G,7,FALSE),属性中转表!$K$2:$P$21,4,0)))+IFERROR(VLOOKUP(A812,英雄数据表!A:K,IF(武魂!B812&gt;=50,10,IF(武魂!B812&gt;=25,6)),0),0))</f>
        <v>,"dpspro":0</v>
      </c>
      <c r="K812" s="32" t="str">
        <f t="shared" si="57"/>
        <v>"atk":300,"hp":5000,"dpspro":0</v>
      </c>
      <c r="L812" s="20" t="str">
        <f>IF(B812&gt;=50,VLOOKUP(A812,英雄数据表!A:L,11,FALSE),IF(B812&gt;=25,VLOOKUP(A812,英雄数据表!A:L,7,0),""))</f>
        <v/>
      </c>
      <c r="M812" s="20" t="str">
        <f>IFERROR(VLOOKUP(B812,属性中转表!$K$2:$O$21,5,FALSE),"")</f>
        <v/>
      </c>
      <c r="N812" s="20" t="str">
        <f>IF(B812=25,VLOOKUP(A812,英雄数据表!A:L,8,FALSE),IF(B812=50,VLOOKUP(A812,英雄数据表!A:L,12,0),""))</f>
        <v/>
      </c>
    </row>
    <row r="813" spans="1:14" x14ac:dyDescent="0.3">
      <c r="A813" s="20">
        <v>13046</v>
      </c>
      <c r="B813" s="21">
        <f t="shared" si="54"/>
        <v>12</v>
      </c>
      <c r="C813" s="21">
        <v>5</v>
      </c>
      <c r="D813" s="21">
        <f>VLOOKUP(A813,英雄数据表!A:D,4,0)</f>
        <v>1</v>
      </c>
      <c r="E813" s="20" t="str">
        <f>VLOOKUP(A813,英雄数据表!A:C,3,0)</f>
        <v>亡者之证</v>
      </c>
      <c r="F813" s="20">
        <f t="shared" si="55"/>
        <v>13046</v>
      </c>
      <c r="G813" s="20">
        <f t="shared" si="56"/>
        <v>13046</v>
      </c>
      <c r="H813" s="21" t="str">
        <f>VLOOKUP(B813,属性中转表!A:F,6,FALSE)</f>
        <v>"hp":27000,"atk":750</v>
      </c>
      <c r="I813" s="20" t="str">
        <f>IF(VLOOKUP(B813,属性中转表!A:G,7,FALSE)=0,"",VLOOKUP(VLOOKUP(B813,属性中转表!A:G,7,FALSE),属性中转表!$K$2:$P$21,6,0))&amp;IF(VLOOKUP(B813,属性中转表!A:G,7,FALSE)&gt;=50,VLOOKUP(A813,英雄数据表!A:K,9,0),IF(VLOOKUP(B813,属性中转表!A:G,7,FALSE)&gt;=25,VLOOKUP(A813,英雄数据表!A:K,5,0),""))</f>
        <v>"atk":300,"hp":5000</v>
      </c>
      <c r="J813" s="20" t="str">
        <f>IF(I813="","",属性中转表!$I$1&amp;(IF(VLOOKUP(B813,属性中转表!A:G,7,FALSE)=0,0,VLOOKUP(VLOOKUP(B813,属性中转表!A:G,7,FALSE),属性中转表!$K$2:$P$21,4,0)))+IFERROR(VLOOKUP(A813,英雄数据表!A:K,IF(武魂!B813&gt;=50,10,IF(武魂!B813&gt;=25,6)),0),0))</f>
        <v>,"dpspro":0</v>
      </c>
      <c r="K813" s="32" t="str">
        <f t="shared" si="57"/>
        <v>"atk":300,"hp":5000,"dpspro":0</v>
      </c>
      <c r="L813" s="20" t="str">
        <f>IF(B813&gt;=50,VLOOKUP(A813,英雄数据表!A:L,11,FALSE),IF(B813&gt;=25,VLOOKUP(A813,英雄数据表!A:L,7,0),""))</f>
        <v/>
      </c>
      <c r="M813" s="20" t="str">
        <f>IFERROR(VLOOKUP(B813,属性中转表!$K$2:$O$21,5,FALSE),"")</f>
        <v/>
      </c>
      <c r="N813" s="20" t="str">
        <f>IF(B813=25,VLOOKUP(A813,英雄数据表!A:L,8,FALSE),IF(B813=50,VLOOKUP(A813,英雄数据表!A:L,12,0),""))</f>
        <v/>
      </c>
    </row>
    <row r="814" spans="1:14" x14ac:dyDescent="0.3">
      <c r="A814" s="20">
        <v>13046</v>
      </c>
      <c r="B814" s="21">
        <f t="shared" si="54"/>
        <v>13</v>
      </c>
      <c r="C814" s="21">
        <v>5</v>
      </c>
      <c r="D814" s="21">
        <f>VLOOKUP(A814,英雄数据表!A:D,4,0)</f>
        <v>1</v>
      </c>
      <c r="E814" s="20" t="str">
        <f>VLOOKUP(A814,英雄数据表!A:C,3,0)</f>
        <v>亡者之证</v>
      </c>
      <c r="F814" s="20">
        <f t="shared" si="55"/>
        <v>13046</v>
      </c>
      <c r="G814" s="20">
        <f t="shared" si="56"/>
        <v>13046</v>
      </c>
      <c r="H814" s="21" t="str">
        <f>VLOOKUP(B814,属性中转表!A:F,6,FALSE)</f>
        <v>"hp":29700,"atk":825</v>
      </c>
      <c r="I814" s="20" t="str">
        <f>IF(VLOOKUP(B814,属性中转表!A:G,7,FALSE)=0,"",VLOOKUP(VLOOKUP(B814,属性中转表!A:G,7,FALSE),属性中转表!$K$2:$P$21,6,0))&amp;IF(VLOOKUP(B814,属性中转表!A:G,7,FALSE)&gt;=50,VLOOKUP(A814,英雄数据表!A:K,9,0),IF(VLOOKUP(B814,属性中转表!A:G,7,FALSE)&gt;=25,VLOOKUP(A814,英雄数据表!A:K,5,0),""))</f>
        <v>"atk":300,"hp":5000</v>
      </c>
      <c r="J814" s="20" t="str">
        <f>IF(I814="","",属性中转表!$I$1&amp;(IF(VLOOKUP(B814,属性中转表!A:G,7,FALSE)=0,0,VLOOKUP(VLOOKUP(B814,属性中转表!A:G,7,FALSE),属性中转表!$K$2:$P$21,4,0)))+IFERROR(VLOOKUP(A814,英雄数据表!A:K,IF(武魂!B814&gt;=50,10,IF(武魂!B814&gt;=25,6)),0),0))</f>
        <v>,"dpspro":0</v>
      </c>
      <c r="K814" s="32" t="str">
        <f t="shared" si="57"/>
        <v>"atk":300,"hp":5000,"dpspro":0</v>
      </c>
      <c r="L814" s="20" t="str">
        <f>IF(B814&gt;=50,VLOOKUP(A814,英雄数据表!A:L,11,FALSE),IF(B814&gt;=25,VLOOKUP(A814,英雄数据表!A:L,7,0),""))</f>
        <v/>
      </c>
      <c r="M814" s="20" t="str">
        <f>IFERROR(VLOOKUP(B814,属性中转表!$K$2:$O$21,5,FALSE),"")</f>
        <v/>
      </c>
      <c r="N814" s="20" t="str">
        <f>IF(B814=25,VLOOKUP(A814,英雄数据表!A:L,8,FALSE),IF(B814=50,VLOOKUP(A814,英雄数据表!A:L,12,0),""))</f>
        <v/>
      </c>
    </row>
    <row r="815" spans="1:14" x14ac:dyDescent="0.3">
      <c r="A815" s="20">
        <v>13046</v>
      </c>
      <c r="B815" s="21">
        <f t="shared" si="54"/>
        <v>14</v>
      </c>
      <c r="C815" s="21">
        <v>5</v>
      </c>
      <c r="D815" s="21">
        <f>VLOOKUP(A815,英雄数据表!A:D,4,0)</f>
        <v>1</v>
      </c>
      <c r="E815" s="20" t="str">
        <f>VLOOKUP(A815,英雄数据表!A:C,3,0)</f>
        <v>亡者之证</v>
      </c>
      <c r="F815" s="20">
        <f t="shared" si="55"/>
        <v>13046</v>
      </c>
      <c r="G815" s="20">
        <f t="shared" si="56"/>
        <v>13046</v>
      </c>
      <c r="H815" s="21" t="str">
        <f>VLOOKUP(B815,属性中转表!A:F,6,FALSE)</f>
        <v>"hp":32400,"atk":900</v>
      </c>
      <c r="I815" s="20" t="str">
        <f>IF(VLOOKUP(B815,属性中转表!A:G,7,FALSE)=0,"",VLOOKUP(VLOOKUP(B815,属性中转表!A:G,7,FALSE),属性中转表!$K$2:$P$21,6,0))&amp;IF(VLOOKUP(B815,属性中转表!A:G,7,FALSE)&gt;=50,VLOOKUP(A815,英雄数据表!A:K,9,0),IF(VLOOKUP(B815,属性中转表!A:G,7,FALSE)&gt;=25,VLOOKUP(A815,英雄数据表!A:K,5,0),""))</f>
        <v>"atk":300,"hp":5000</v>
      </c>
      <c r="J815" s="20" t="str">
        <f>IF(I815="","",属性中转表!$I$1&amp;(IF(VLOOKUP(B815,属性中转表!A:G,7,FALSE)=0,0,VLOOKUP(VLOOKUP(B815,属性中转表!A:G,7,FALSE),属性中转表!$K$2:$P$21,4,0)))+IFERROR(VLOOKUP(A815,英雄数据表!A:K,IF(武魂!B815&gt;=50,10,IF(武魂!B815&gt;=25,6)),0),0))</f>
        <v>,"dpspro":0</v>
      </c>
      <c r="K815" s="32" t="str">
        <f t="shared" si="57"/>
        <v>"atk":300,"hp":5000,"dpspro":0</v>
      </c>
      <c r="L815" s="20" t="str">
        <f>IF(B815&gt;=50,VLOOKUP(A815,英雄数据表!A:L,11,FALSE),IF(B815&gt;=25,VLOOKUP(A815,英雄数据表!A:L,7,0),""))</f>
        <v/>
      </c>
      <c r="M815" s="20" t="str">
        <f>IFERROR(VLOOKUP(B815,属性中转表!$K$2:$O$21,5,FALSE),"")</f>
        <v/>
      </c>
      <c r="N815" s="20" t="str">
        <f>IF(B815=25,VLOOKUP(A815,英雄数据表!A:L,8,FALSE),IF(B815=50,VLOOKUP(A815,英雄数据表!A:L,12,0),""))</f>
        <v/>
      </c>
    </row>
    <row r="816" spans="1:14" x14ac:dyDescent="0.3">
      <c r="A816" s="20">
        <v>13046</v>
      </c>
      <c r="B816" s="21">
        <f t="shared" si="54"/>
        <v>15</v>
      </c>
      <c r="C816" s="21">
        <v>5</v>
      </c>
      <c r="D816" s="21">
        <f>VLOOKUP(A816,英雄数据表!A:D,4,0)</f>
        <v>1</v>
      </c>
      <c r="E816" s="20" t="str">
        <f>VLOOKUP(A816,英雄数据表!A:C,3,0)</f>
        <v>亡者之证</v>
      </c>
      <c r="F816" s="20">
        <f t="shared" si="55"/>
        <v>13046</v>
      </c>
      <c r="G816" s="20">
        <f t="shared" si="56"/>
        <v>13046</v>
      </c>
      <c r="H816" s="21" t="str">
        <f>VLOOKUP(B816,属性中转表!A:F,6,FALSE)</f>
        <v>"hp":35100,"atk":975</v>
      </c>
      <c r="I816" s="20" t="str">
        <f>IF(VLOOKUP(B816,属性中转表!A:G,7,FALSE)=0,"",VLOOKUP(VLOOKUP(B816,属性中转表!A:G,7,FALSE),属性中转表!$K$2:$P$21,6,0))&amp;IF(VLOOKUP(B816,属性中转表!A:G,7,FALSE)&gt;=50,VLOOKUP(A816,英雄数据表!A:K,9,0),IF(VLOOKUP(B816,属性中转表!A:G,7,FALSE)&gt;=25,VLOOKUP(A816,英雄数据表!A:K,5,0),""))</f>
        <v>"atk":300,"hp":5000,"undpspro":50</v>
      </c>
      <c r="J816" s="20" t="str">
        <f>IF(I816="","",属性中转表!$I$1&amp;(IF(VLOOKUP(B816,属性中转表!A:G,7,FALSE)=0,0,VLOOKUP(VLOOKUP(B816,属性中转表!A:G,7,FALSE),属性中转表!$K$2:$P$21,4,0)))+IFERROR(VLOOKUP(A816,英雄数据表!A:K,IF(武魂!B816&gt;=50,10,IF(武魂!B816&gt;=25,6)),0),0))</f>
        <v>,"dpspro":0</v>
      </c>
      <c r="K816" s="32" t="str">
        <f t="shared" si="57"/>
        <v>"atk":300,"hp":5000,"undpspro":50,"dpspro":0</v>
      </c>
      <c r="L816" s="20" t="str">
        <f>IF(B816&gt;=50,VLOOKUP(A816,英雄数据表!A:L,11,FALSE),IF(B816&gt;=25,VLOOKUP(A816,英雄数据表!A:L,7,0),""))</f>
        <v/>
      </c>
      <c r="M816" s="20" t="str">
        <f>IFERROR(VLOOKUP(B816,属性中转表!$K$2:$O$21,5,FALSE),"")</f>
        <v>"undpspro":50</v>
      </c>
      <c r="N816" s="20" t="str">
        <f>IF(B816=25,VLOOKUP(A816,英雄数据表!A:L,8,FALSE),IF(B816=50,VLOOKUP(A816,英雄数据表!A:L,12,0),""))</f>
        <v/>
      </c>
    </row>
    <row r="817" spans="1:14" x14ac:dyDescent="0.3">
      <c r="A817" s="20">
        <v>13046</v>
      </c>
      <c r="B817" s="21">
        <f t="shared" si="54"/>
        <v>16</v>
      </c>
      <c r="C817" s="21">
        <v>5</v>
      </c>
      <c r="D817" s="21">
        <f>VLOOKUP(A817,英雄数据表!A:D,4,0)</f>
        <v>1</v>
      </c>
      <c r="E817" s="20" t="str">
        <f>VLOOKUP(A817,英雄数据表!A:C,3,0)</f>
        <v>亡者之证</v>
      </c>
      <c r="F817" s="20">
        <f t="shared" si="55"/>
        <v>13046</v>
      </c>
      <c r="G817" s="20">
        <f t="shared" si="56"/>
        <v>13046</v>
      </c>
      <c r="H817" s="21" t="str">
        <f>VLOOKUP(B817,属性中转表!A:F,6,FALSE)</f>
        <v>"hp":37800,"atk":1050</v>
      </c>
      <c r="I817" s="20" t="str">
        <f>IF(VLOOKUP(B817,属性中转表!A:G,7,FALSE)=0,"",VLOOKUP(VLOOKUP(B817,属性中转表!A:G,7,FALSE),属性中转表!$K$2:$P$21,6,0))&amp;IF(VLOOKUP(B817,属性中转表!A:G,7,FALSE)&gt;=50,VLOOKUP(A817,英雄数据表!A:K,9,0),IF(VLOOKUP(B817,属性中转表!A:G,7,FALSE)&gt;=25,VLOOKUP(A817,英雄数据表!A:K,5,0),""))</f>
        <v>"atk":300,"hp":5000,"undpspro":50</v>
      </c>
      <c r="J817" s="20" t="str">
        <f>IF(I817="","",属性中转表!$I$1&amp;(IF(VLOOKUP(B817,属性中转表!A:G,7,FALSE)=0,0,VLOOKUP(VLOOKUP(B817,属性中转表!A:G,7,FALSE),属性中转表!$K$2:$P$21,4,0)))+IFERROR(VLOOKUP(A817,英雄数据表!A:K,IF(武魂!B817&gt;=50,10,IF(武魂!B817&gt;=25,6)),0),0))</f>
        <v>,"dpspro":0</v>
      </c>
      <c r="K817" s="32" t="str">
        <f t="shared" si="57"/>
        <v>"atk":300,"hp":5000,"undpspro":50,"dpspro":0</v>
      </c>
      <c r="L817" s="20" t="str">
        <f>IF(B817&gt;=50,VLOOKUP(A817,英雄数据表!A:L,11,FALSE),IF(B817&gt;=25,VLOOKUP(A817,英雄数据表!A:L,7,0),""))</f>
        <v/>
      </c>
      <c r="M817" s="20" t="str">
        <f>IFERROR(VLOOKUP(B817,属性中转表!$K$2:$O$21,5,FALSE),"")</f>
        <v/>
      </c>
      <c r="N817" s="20" t="str">
        <f>IF(B817=25,VLOOKUP(A817,英雄数据表!A:L,8,FALSE),IF(B817=50,VLOOKUP(A817,英雄数据表!A:L,12,0),""))</f>
        <v/>
      </c>
    </row>
    <row r="818" spans="1:14" x14ac:dyDescent="0.3">
      <c r="A818" s="20">
        <v>13046</v>
      </c>
      <c r="B818" s="21">
        <f t="shared" si="54"/>
        <v>17</v>
      </c>
      <c r="C818" s="21">
        <v>5</v>
      </c>
      <c r="D818" s="21">
        <f>VLOOKUP(A818,英雄数据表!A:D,4,0)</f>
        <v>1</v>
      </c>
      <c r="E818" s="20" t="str">
        <f>VLOOKUP(A818,英雄数据表!A:C,3,0)</f>
        <v>亡者之证</v>
      </c>
      <c r="F818" s="20">
        <f t="shared" si="55"/>
        <v>13046</v>
      </c>
      <c r="G818" s="20">
        <f t="shared" si="56"/>
        <v>13046</v>
      </c>
      <c r="H818" s="21" t="str">
        <f>VLOOKUP(B818,属性中转表!A:F,6,FALSE)</f>
        <v>"hp":40500,"atk":1125</v>
      </c>
      <c r="I818" s="20" t="str">
        <f>IF(VLOOKUP(B818,属性中转表!A:G,7,FALSE)=0,"",VLOOKUP(VLOOKUP(B818,属性中转表!A:G,7,FALSE),属性中转表!$K$2:$P$21,6,0))&amp;IF(VLOOKUP(B818,属性中转表!A:G,7,FALSE)&gt;=50,VLOOKUP(A818,英雄数据表!A:K,9,0),IF(VLOOKUP(B818,属性中转表!A:G,7,FALSE)&gt;=25,VLOOKUP(A818,英雄数据表!A:K,5,0),""))</f>
        <v>"atk":300,"hp":5000,"undpspro":50</v>
      </c>
      <c r="J818" s="20" t="str">
        <f>IF(I818="","",属性中转表!$I$1&amp;(IF(VLOOKUP(B818,属性中转表!A:G,7,FALSE)=0,0,VLOOKUP(VLOOKUP(B818,属性中转表!A:G,7,FALSE),属性中转表!$K$2:$P$21,4,0)))+IFERROR(VLOOKUP(A818,英雄数据表!A:K,IF(武魂!B818&gt;=50,10,IF(武魂!B818&gt;=25,6)),0),0))</f>
        <v>,"dpspro":0</v>
      </c>
      <c r="K818" s="32" t="str">
        <f t="shared" si="57"/>
        <v>"atk":300,"hp":5000,"undpspro":50,"dpspro":0</v>
      </c>
      <c r="L818" s="20" t="str">
        <f>IF(B818&gt;=50,VLOOKUP(A818,英雄数据表!A:L,11,FALSE),IF(B818&gt;=25,VLOOKUP(A818,英雄数据表!A:L,7,0),""))</f>
        <v/>
      </c>
      <c r="M818" s="20" t="str">
        <f>IFERROR(VLOOKUP(B818,属性中转表!$K$2:$O$21,5,FALSE),"")</f>
        <v/>
      </c>
      <c r="N818" s="20" t="str">
        <f>IF(B818=25,VLOOKUP(A818,英雄数据表!A:L,8,FALSE),IF(B818=50,VLOOKUP(A818,英雄数据表!A:L,12,0),""))</f>
        <v/>
      </c>
    </row>
    <row r="819" spans="1:14" x14ac:dyDescent="0.3">
      <c r="A819" s="20">
        <v>13046</v>
      </c>
      <c r="B819" s="21">
        <f t="shared" si="54"/>
        <v>18</v>
      </c>
      <c r="C819" s="21">
        <v>5</v>
      </c>
      <c r="D819" s="21">
        <f>VLOOKUP(A819,英雄数据表!A:D,4,0)</f>
        <v>1</v>
      </c>
      <c r="E819" s="20" t="str">
        <f>VLOOKUP(A819,英雄数据表!A:C,3,0)</f>
        <v>亡者之证</v>
      </c>
      <c r="F819" s="20">
        <f t="shared" si="55"/>
        <v>13046</v>
      </c>
      <c r="G819" s="20">
        <f t="shared" si="56"/>
        <v>13046</v>
      </c>
      <c r="H819" s="21" t="str">
        <f>VLOOKUP(B819,属性中转表!A:F,6,FALSE)</f>
        <v>"hp":43200,"atk":1200</v>
      </c>
      <c r="I819" s="20" t="str">
        <f>IF(VLOOKUP(B819,属性中转表!A:G,7,FALSE)=0,"",VLOOKUP(VLOOKUP(B819,属性中转表!A:G,7,FALSE),属性中转表!$K$2:$P$21,6,0))&amp;IF(VLOOKUP(B819,属性中转表!A:G,7,FALSE)&gt;=50,VLOOKUP(A819,英雄数据表!A:K,9,0),IF(VLOOKUP(B819,属性中转表!A:G,7,FALSE)&gt;=25,VLOOKUP(A819,英雄数据表!A:K,5,0),""))</f>
        <v>"atk":300,"hp":5000,"undpspro":50</v>
      </c>
      <c r="J819" s="20" t="str">
        <f>IF(I819="","",属性中转表!$I$1&amp;(IF(VLOOKUP(B819,属性中转表!A:G,7,FALSE)=0,0,VLOOKUP(VLOOKUP(B819,属性中转表!A:G,7,FALSE),属性中转表!$K$2:$P$21,4,0)))+IFERROR(VLOOKUP(A819,英雄数据表!A:K,IF(武魂!B819&gt;=50,10,IF(武魂!B819&gt;=25,6)),0),0))</f>
        <v>,"dpspro":0</v>
      </c>
      <c r="K819" s="32" t="str">
        <f t="shared" si="57"/>
        <v>"atk":300,"hp":5000,"undpspro":50,"dpspro":0</v>
      </c>
      <c r="L819" s="20" t="str">
        <f>IF(B819&gt;=50,VLOOKUP(A819,英雄数据表!A:L,11,FALSE),IF(B819&gt;=25,VLOOKUP(A819,英雄数据表!A:L,7,0),""))</f>
        <v/>
      </c>
      <c r="M819" s="20" t="str">
        <f>IFERROR(VLOOKUP(B819,属性中转表!$K$2:$O$21,5,FALSE),"")</f>
        <v/>
      </c>
      <c r="N819" s="20" t="str">
        <f>IF(B819=25,VLOOKUP(A819,英雄数据表!A:L,8,FALSE),IF(B819=50,VLOOKUP(A819,英雄数据表!A:L,12,0),""))</f>
        <v/>
      </c>
    </row>
    <row r="820" spans="1:14" x14ac:dyDescent="0.3">
      <c r="A820" s="20">
        <v>13046</v>
      </c>
      <c r="B820" s="21">
        <f t="shared" si="54"/>
        <v>19</v>
      </c>
      <c r="C820" s="21">
        <v>5</v>
      </c>
      <c r="D820" s="21">
        <f>VLOOKUP(A820,英雄数据表!A:D,4,0)</f>
        <v>1</v>
      </c>
      <c r="E820" s="20" t="str">
        <f>VLOOKUP(A820,英雄数据表!A:C,3,0)</f>
        <v>亡者之证</v>
      </c>
      <c r="F820" s="20">
        <f t="shared" si="55"/>
        <v>13046</v>
      </c>
      <c r="G820" s="20">
        <f t="shared" si="56"/>
        <v>13046</v>
      </c>
      <c r="H820" s="21" t="str">
        <f>VLOOKUP(B820,属性中转表!A:F,6,FALSE)</f>
        <v>"hp":45900,"atk":1275</v>
      </c>
      <c r="I820" s="20" t="str">
        <f>IF(VLOOKUP(B820,属性中转表!A:G,7,FALSE)=0,"",VLOOKUP(VLOOKUP(B820,属性中转表!A:G,7,FALSE),属性中转表!$K$2:$P$21,6,0))&amp;IF(VLOOKUP(B820,属性中转表!A:G,7,FALSE)&gt;=50,VLOOKUP(A820,英雄数据表!A:K,9,0),IF(VLOOKUP(B820,属性中转表!A:G,7,FALSE)&gt;=25,VLOOKUP(A820,英雄数据表!A:K,5,0),""))</f>
        <v>"atk":300,"hp":5000,"undpspro":50</v>
      </c>
      <c r="J820" s="20" t="str">
        <f>IF(I820="","",属性中转表!$I$1&amp;(IF(VLOOKUP(B820,属性中转表!A:G,7,FALSE)=0,0,VLOOKUP(VLOOKUP(B820,属性中转表!A:G,7,FALSE),属性中转表!$K$2:$P$21,4,0)))+IFERROR(VLOOKUP(A820,英雄数据表!A:K,IF(武魂!B820&gt;=50,10,IF(武魂!B820&gt;=25,6)),0),0))</f>
        <v>,"dpspro":0</v>
      </c>
      <c r="K820" s="32" t="str">
        <f t="shared" si="57"/>
        <v>"atk":300,"hp":5000,"undpspro":50,"dpspro":0</v>
      </c>
      <c r="L820" s="20" t="str">
        <f>IF(B820&gt;=50,VLOOKUP(A820,英雄数据表!A:L,11,FALSE),IF(B820&gt;=25,VLOOKUP(A820,英雄数据表!A:L,7,0),""))</f>
        <v/>
      </c>
      <c r="M820" s="20" t="str">
        <f>IFERROR(VLOOKUP(B820,属性中转表!$K$2:$O$21,5,FALSE),"")</f>
        <v/>
      </c>
      <c r="N820" s="20" t="str">
        <f>IF(B820=25,VLOOKUP(A820,英雄数据表!A:L,8,FALSE),IF(B820=50,VLOOKUP(A820,英雄数据表!A:L,12,0),""))</f>
        <v/>
      </c>
    </row>
    <row r="821" spans="1:14" x14ac:dyDescent="0.3">
      <c r="A821" s="20">
        <v>13046</v>
      </c>
      <c r="B821" s="21">
        <f t="shared" si="54"/>
        <v>20</v>
      </c>
      <c r="C821" s="21">
        <v>5</v>
      </c>
      <c r="D821" s="21">
        <f>VLOOKUP(A821,英雄数据表!A:D,4,0)</f>
        <v>1</v>
      </c>
      <c r="E821" s="20" t="str">
        <f>VLOOKUP(A821,英雄数据表!A:C,3,0)</f>
        <v>亡者之证</v>
      </c>
      <c r="F821" s="20">
        <f t="shared" si="55"/>
        <v>13046</v>
      </c>
      <c r="G821" s="20">
        <f t="shared" si="56"/>
        <v>13046</v>
      </c>
      <c r="H821" s="21" t="str">
        <f>VLOOKUP(B821,属性中转表!A:F,6,FALSE)</f>
        <v>"hp":48600,"atk":1350</v>
      </c>
      <c r="I821" s="20" t="str">
        <f>IF(VLOOKUP(B821,属性中转表!A:G,7,FALSE)=0,"",VLOOKUP(VLOOKUP(B821,属性中转表!A:G,7,FALSE),属性中转表!$K$2:$P$21,6,0))&amp;IF(VLOOKUP(B821,属性中转表!A:G,7,FALSE)&gt;=50,VLOOKUP(A821,英雄数据表!A:K,9,0),IF(VLOOKUP(B821,属性中转表!A:G,7,FALSE)&gt;=25,VLOOKUP(A821,英雄数据表!A:K,5,0),""))</f>
        <v>"atk":300,"hp":5000,"undpspro":50</v>
      </c>
      <c r="J821" s="20" t="str">
        <f>IF(I821="","",属性中转表!$I$1&amp;(IF(VLOOKUP(B821,属性中转表!A:G,7,FALSE)=0,0,VLOOKUP(VLOOKUP(B821,属性中转表!A:G,7,FALSE),属性中转表!$K$2:$P$21,4,0)))+IFERROR(VLOOKUP(A821,英雄数据表!A:K,IF(武魂!B821&gt;=50,10,IF(武魂!B821&gt;=25,6)),0),0))</f>
        <v>,"dpspro":50</v>
      </c>
      <c r="K821" s="32" t="str">
        <f t="shared" si="57"/>
        <v>"atk":300,"hp":5000,"undpspro":50,"dpspro":50</v>
      </c>
      <c r="L821" s="20" t="str">
        <f>IF(B821&gt;=50,VLOOKUP(A821,英雄数据表!A:L,11,FALSE),IF(B821&gt;=25,VLOOKUP(A821,英雄数据表!A:L,7,0),""))</f>
        <v/>
      </c>
      <c r="M821" s="20" t="str">
        <f>IFERROR(VLOOKUP(B821,属性中转表!$K$2:$O$21,5,FALSE),"")</f>
        <v>"dpspro":50</v>
      </c>
      <c r="N821" s="20" t="str">
        <f>IF(B821=25,VLOOKUP(A821,英雄数据表!A:L,8,FALSE),IF(B821=50,VLOOKUP(A821,英雄数据表!A:L,12,0),""))</f>
        <v/>
      </c>
    </row>
    <row r="822" spans="1:14" x14ac:dyDescent="0.3">
      <c r="A822" s="20">
        <v>13046</v>
      </c>
      <c r="B822" s="21">
        <f t="shared" si="54"/>
        <v>21</v>
      </c>
      <c r="C822" s="21">
        <v>5</v>
      </c>
      <c r="D822" s="21">
        <f>VLOOKUP(A822,英雄数据表!A:D,4,0)</f>
        <v>1</v>
      </c>
      <c r="E822" s="20" t="str">
        <f>VLOOKUP(A822,英雄数据表!A:C,3,0)</f>
        <v>亡者之证</v>
      </c>
      <c r="F822" s="20">
        <f t="shared" si="55"/>
        <v>13046</v>
      </c>
      <c r="G822" s="20">
        <f t="shared" si="56"/>
        <v>13046</v>
      </c>
      <c r="H822" s="21" t="str">
        <f>VLOOKUP(B822,属性中转表!A:F,6,FALSE)</f>
        <v>"hp":52200,"atk":1450</v>
      </c>
      <c r="I822" s="20" t="str">
        <f>IF(VLOOKUP(B822,属性中转表!A:G,7,FALSE)=0,"",VLOOKUP(VLOOKUP(B822,属性中转表!A:G,7,FALSE),属性中转表!$K$2:$P$21,6,0))&amp;IF(VLOOKUP(B822,属性中转表!A:G,7,FALSE)&gt;=50,VLOOKUP(A822,英雄数据表!A:K,9,0),IF(VLOOKUP(B822,属性中转表!A:G,7,FALSE)&gt;=25,VLOOKUP(A822,英雄数据表!A:K,5,0),""))</f>
        <v>"atk":300,"hp":5000,"undpspro":50</v>
      </c>
      <c r="J822" s="20" t="str">
        <f>IF(I822="","",属性中转表!$I$1&amp;(IF(VLOOKUP(B822,属性中转表!A:G,7,FALSE)=0,0,VLOOKUP(VLOOKUP(B822,属性中转表!A:G,7,FALSE),属性中转表!$K$2:$P$21,4,0)))+IFERROR(VLOOKUP(A822,英雄数据表!A:K,IF(武魂!B822&gt;=50,10,IF(武魂!B822&gt;=25,6)),0),0))</f>
        <v>,"dpspro":50</v>
      </c>
      <c r="K822" s="32" t="str">
        <f t="shared" si="57"/>
        <v>"atk":300,"hp":5000,"undpspro":50,"dpspro":50</v>
      </c>
      <c r="L822" s="20" t="str">
        <f>IF(B822&gt;=50,VLOOKUP(A822,英雄数据表!A:L,11,FALSE),IF(B822&gt;=25,VLOOKUP(A822,英雄数据表!A:L,7,0),""))</f>
        <v/>
      </c>
      <c r="M822" s="20" t="str">
        <f>IFERROR(VLOOKUP(B822,属性中转表!$K$2:$O$21,5,FALSE),"")</f>
        <v/>
      </c>
      <c r="N822" s="20" t="str">
        <f>IF(B822=25,VLOOKUP(A822,英雄数据表!A:L,8,FALSE),IF(B822=50,VLOOKUP(A822,英雄数据表!A:L,12,0),""))</f>
        <v/>
      </c>
    </row>
    <row r="823" spans="1:14" x14ac:dyDescent="0.3">
      <c r="A823" s="20">
        <v>13046</v>
      </c>
      <c r="B823" s="21">
        <f t="shared" si="54"/>
        <v>22</v>
      </c>
      <c r="C823" s="21">
        <v>5</v>
      </c>
      <c r="D823" s="21">
        <f>VLOOKUP(A823,英雄数据表!A:D,4,0)</f>
        <v>1</v>
      </c>
      <c r="E823" s="20" t="str">
        <f>VLOOKUP(A823,英雄数据表!A:C,3,0)</f>
        <v>亡者之证</v>
      </c>
      <c r="F823" s="20">
        <f t="shared" si="55"/>
        <v>13046</v>
      </c>
      <c r="G823" s="20">
        <f t="shared" si="56"/>
        <v>13046</v>
      </c>
      <c r="H823" s="21" t="str">
        <f>VLOOKUP(B823,属性中转表!A:F,6,FALSE)</f>
        <v>"hp":55800,"atk":1550</v>
      </c>
      <c r="I823" s="20" t="str">
        <f>IF(VLOOKUP(B823,属性中转表!A:G,7,FALSE)=0,"",VLOOKUP(VLOOKUP(B823,属性中转表!A:G,7,FALSE),属性中转表!$K$2:$P$21,6,0))&amp;IF(VLOOKUP(B823,属性中转表!A:G,7,FALSE)&gt;=50,VLOOKUP(A823,英雄数据表!A:K,9,0),IF(VLOOKUP(B823,属性中转表!A:G,7,FALSE)&gt;=25,VLOOKUP(A823,英雄数据表!A:K,5,0),""))</f>
        <v>"atk":300,"hp":5000,"undpspro":50</v>
      </c>
      <c r="J823" s="20" t="str">
        <f>IF(I823="","",属性中转表!$I$1&amp;(IF(VLOOKUP(B823,属性中转表!A:G,7,FALSE)=0,0,VLOOKUP(VLOOKUP(B823,属性中转表!A:G,7,FALSE),属性中转表!$K$2:$P$21,4,0)))+IFERROR(VLOOKUP(A823,英雄数据表!A:K,IF(武魂!B823&gt;=50,10,IF(武魂!B823&gt;=25,6)),0),0))</f>
        <v>,"dpspro":50</v>
      </c>
      <c r="K823" s="32" t="str">
        <f t="shared" si="57"/>
        <v>"atk":300,"hp":5000,"undpspro":50,"dpspro":50</v>
      </c>
      <c r="L823" s="20" t="str">
        <f>IF(B823&gt;=50,VLOOKUP(A823,英雄数据表!A:L,11,FALSE),IF(B823&gt;=25,VLOOKUP(A823,英雄数据表!A:L,7,0),""))</f>
        <v/>
      </c>
      <c r="M823" s="20" t="str">
        <f>IFERROR(VLOOKUP(B823,属性中转表!$K$2:$O$21,5,FALSE),"")</f>
        <v/>
      </c>
      <c r="N823" s="20" t="str">
        <f>IF(B823=25,VLOOKUP(A823,英雄数据表!A:L,8,FALSE),IF(B823=50,VLOOKUP(A823,英雄数据表!A:L,12,0),""))</f>
        <v/>
      </c>
    </row>
    <row r="824" spans="1:14" x14ac:dyDescent="0.3">
      <c r="A824" s="20">
        <v>13046</v>
      </c>
      <c r="B824" s="21">
        <f t="shared" si="54"/>
        <v>23</v>
      </c>
      <c r="C824" s="21">
        <v>5</v>
      </c>
      <c r="D824" s="21">
        <f>VLOOKUP(A824,英雄数据表!A:D,4,0)</f>
        <v>1</v>
      </c>
      <c r="E824" s="20" t="str">
        <f>VLOOKUP(A824,英雄数据表!A:C,3,0)</f>
        <v>亡者之证</v>
      </c>
      <c r="F824" s="20">
        <f t="shared" si="55"/>
        <v>13046</v>
      </c>
      <c r="G824" s="20">
        <f t="shared" si="56"/>
        <v>13046</v>
      </c>
      <c r="H824" s="21" t="str">
        <f>VLOOKUP(B824,属性中转表!A:F,6,FALSE)</f>
        <v>"hp":59400,"atk":1650</v>
      </c>
      <c r="I824" s="20" t="str">
        <f>IF(VLOOKUP(B824,属性中转表!A:G,7,FALSE)=0,"",VLOOKUP(VLOOKUP(B824,属性中转表!A:G,7,FALSE),属性中转表!$K$2:$P$21,6,0))&amp;IF(VLOOKUP(B824,属性中转表!A:G,7,FALSE)&gt;=50,VLOOKUP(A824,英雄数据表!A:K,9,0),IF(VLOOKUP(B824,属性中转表!A:G,7,FALSE)&gt;=25,VLOOKUP(A824,英雄数据表!A:K,5,0),""))</f>
        <v>"atk":300,"hp":5000,"undpspro":50</v>
      </c>
      <c r="J824" s="20" t="str">
        <f>IF(I824="","",属性中转表!$I$1&amp;(IF(VLOOKUP(B824,属性中转表!A:G,7,FALSE)=0,0,VLOOKUP(VLOOKUP(B824,属性中转表!A:G,7,FALSE),属性中转表!$K$2:$P$21,4,0)))+IFERROR(VLOOKUP(A824,英雄数据表!A:K,IF(武魂!B824&gt;=50,10,IF(武魂!B824&gt;=25,6)),0),0))</f>
        <v>,"dpspro":50</v>
      </c>
      <c r="K824" s="32" t="str">
        <f t="shared" si="57"/>
        <v>"atk":300,"hp":5000,"undpspro":50,"dpspro":50</v>
      </c>
      <c r="L824" s="20" t="str">
        <f>IF(B824&gt;=50,VLOOKUP(A824,英雄数据表!A:L,11,FALSE),IF(B824&gt;=25,VLOOKUP(A824,英雄数据表!A:L,7,0),""))</f>
        <v/>
      </c>
      <c r="M824" s="20" t="str">
        <f>IFERROR(VLOOKUP(B824,属性中转表!$K$2:$O$21,5,FALSE),"")</f>
        <v/>
      </c>
      <c r="N824" s="20" t="str">
        <f>IF(B824=25,VLOOKUP(A824,英雄数据表!A:L,8,FALSE),IF(B824=50,VLOOKUP(A824,英雄数据表!A:L,12,0),""))</f>
        <v/>
      </c>
    </row>
    <row r="825" spans="1:14" x14ac:dyDescent="0.3">
      <c r="A825" s="20">
        <v>13046</v>
      </c>
      <c r="B825" s="21">
        <f t="shared" si="54"/>
        <v>24</v>
      </c>
      <c r="C825" s="21">
        <v>5</v>
      </c>
      <c r="D825" s="21">
        <f>VLOOKUP(A825,英雄数据表!A:D,4,0)</f>
        <v>1</v>
      </c>
      <c r="E825" s="20" t="str">
        <f>VLOOKUP(A825,英雄数据表!A:C,3,0)</f>
        <v>亡者之证</v>
      </c>
      <c r="F825" s="20">
        <f t="shared" si="55"/>
        <v>13046</v>
      </c>
      <c r="G825" s="20">
        <f t="shared" si="56"/>
        <v>13046</v>
      </c>
      <c r="H825" s="21" t="str">
        <f>VLOOKUP(B825,属性中转表!A:F,6,FALSE)</f>
        <v>"hp":63000,"atk":1750</v>
      </c>
      <c r="I825" s="20" t="str">
        <f>IF(VLOOKUP(B825,属性中转表!A:G,7,FALSE)=0,"",VLOOKUP(VLOOKUP(B825,属性中转表!A:G,7,FALSE),属性中转表!$K$2:$P$21,6,0))&amp;IF(VLOOKUP(B825,属性中转表!A:G,7,FALSE)&gt;=50,VLOOKUP(A825,英雄数据表!A:K,9,0),IF(VLOOKUP(B825,属性中转表!A:G,7,FALSE)&gt;=25,VLOOKUP(A825,英雄数据表!A:K,5,0),""))</f>
        <v>"atk":300,"hp":5000,"undpspro":50</v>
      </c>
      <c r="J825" s="20" t="str">
        <f>IF(I825="","",属性中转表!$I$1&amp;(IF(VLOOKUP(B825,属性中转表!A:G,7,FALSE)=0,0,VLOOKUP(VLOOKUP(B825,属性中转表!A:G,7,FALSE),属性中转表!$K$2:$P$21,4,0)))+IFERROR(VLOOKUP(A825,英雄数据表!A:K,IF(武魂!B825&gt;=50,10,IF(武魂!B825&gt;=25,6)),0),0))</f>
        <v>,"dpspro":50</v>
      </c>
      <c r="K825" s="32" t="str">
        <f t="shared" si="57"/>
        <v>"atk":300,"hp":5000,"undpspro":50,"dpspro":50</v>
      </c>
      <c r="L825" s="20" t="str">
        <f>IF(B825&gt;=50,VLOOKUP(A825,英雄数据表!A:L,11,FALSE),IF(B825&gt;=25,VLOOKUP(A825,英雄数据表!A:L,7,0),""))</f>
        <v/>
      </c>
      <c r="M825" s="20" t="str">
        <f>IFERROR(VLOOKUP(B825,属性中转表!$K$2:$O$21,5,FALSE),"")</f>
        <v/>
      </c>
      <c r="N825" s="20" t="str">
        <f>IF(B825=25,VLOOKUP(A825,英雄数据表!A:L,8,FALSE),IF(B825=50,VLOOKUP(A825,英雄数据表!A:L,12,0),""))</f>
        <v/>
      </c>
    </row>
    <row r="826" spans="1:14" x14ac:dyDescent="0.3">
      <c r="A826" s="20">
        <v>13046</v>
      </c>
      <c r="B826" s="21">
        <f t="shared" si="54"/>
        <v>25</v>
      </c>
      <c r="C826" s="21">
        <v>5</v>
      </c>
      <c r="D826" s="21">
        <f>VLOOKUP(A826,英雄数据表!A:D,4,0)</f>
        <v>1</v>
      </c>
      <c r="E826" s="20" t="str">
        <f>VLOOKUP(A826,英雄数据表!A:C,3,0)</f>
        <v>亡者之证</v>
      </c>
      <c r="F826" s="20">
        <f t="shared" si="55"/>
        <v>13046</v>
      </c>
      <c r="G826" s="20">
        <f t="shared" si="56"/>
        <v>13046</v>
      </c>
      <c r="H826" s="21" t="str">
        <f>VLOOKUP(B826,属性中转表!A:F,6,FALSE)</f>
        <v>"hp":66600,"atk":1850</v>
      </c>
      <c r="I826" s="20" t="str">
        <f>IF(VLOOKUP(B826,属性中转表!A:G,7,FALSE)=0,"",VLOOKUP(VLOOKUP(B826,属性中转表!A:G,7,FALSE),属性中转表!$K$2:$P$21,6,0))&amp;IF(VLOOKUP(B826,属性中转表!A:G,7,FALSE)&gt;=50,VLOOKUP(A826,英雄数据表!A:K,9,0),IF(VLOOKUP(B826,属性中转表!A:G,7,FALSE)&gt;=25,VLOOKUP(A826,英雄数据表!A:K,5,0),""))</f>
        <v>"atk":300,"hp":5000,"undpspro":50</v>
      </c>
      <c r="J826" s="20" t="str">
        <f>IF(I826="","",属性中转表!$I$1&amp;(IF(VLOOKUP(B826,属性中转表!A:G,7,FALSE)=0,0,VLOOKUP(VLOOKUP(B826,属性中转表!A:G,7,FALSE),属性中转表!$K$2:$P$21,4,0)))+IFERROR(VLOOKUP(A826,英雄数据表!A:K,IF(武魂!B826&gt;=50,10,IF(武魂!B826&gt;=25,6)),0),0))</f>
        <v>,"dpspro":50</v>
      </c>
      <c r="K826" s="32" t="str">
        <f t="shared" si="57"/>
        <v>"atk":300,"hp":5000,"undpspro":50,"dpspro":50</v>
      </c>
      <c r="L826" s="20" t="str">
        <f>IF(B826&gt;=50,VLOOKUP(A826,英雄数据表!A:L,11,FALSE),IF(B826&gt;=25,VLOOKUP(A826,英雄数据表!A:L,7,0),""))</f>
        <v>"1304601004"</v>
      </c>
      <c r="M826" s="20" t="str">
        <f>IFERROR(VLOOKUP(B826,属性中转表!$K$2:$O$21,5,FALSE),"")</f>
        <v/>
      </c>
      <c r="N826" s="20" t="str">
        <f>IF(B826=25,VLOOKUP(A826,英雄数据表!A:L,8,FALSE),IF(B826=50,VLOOKUP(A826,英雄数据表!A:L,12,0),""))</f>
        <v>每当敌方被击败时，将会吸取对方灵魂提升自己6%伤害，持续4回合</v>
      </c>
    </row>
    <row r="827" spans="1:14" x14ac:dyDescent="0.3">
      <c r="A827" s="20">
        <v>13046</v>
      </c>
      <c r="B827" s="21">
        <f t="shared" si="54"/>
        <v>26</v>
      </c>
      <c r="C827" s="21">
        <v>5</v>
      </c>
      <c r="D827" s="21">
        <f>VLOOKUP(A827,英雄数据表!A:D,4,0)</f>
        <v>1</v>
      </c>
      <c r="E827" s="20" t="str">
        <f>VLOOKUP(A827,英雄数据表!A:C,3,0)</f>
        <v>亡者之证</v>
      </c>
      <c r="F827" s="20">
        <f t="shared" si="55"/>
        <v>13046</v>
      </c>
      <c r="G827" s="20">
        <f t="shared" si="56"/>
        <v>13046</v>
      </c>
      <c r="H827" s="21" t="str">
        <f>VLOOKUP(B827,属性中转表!A:F,6,FALSE)</f>
        <v>"hp":70200,"atk":1950</v>
      </c>
      <c r="I827" s="20" t="str">
        <f>IF(VLOOKUP(B827,属性中转表!A:G,7,FALSE)=0,"",VLOOKUP(VLOOKUP(B827,属性中转表!A:G,7,FALSE),属性中转表!$K$2:$P$21,6,0))&amp;IF(VLOOKUP(B827,属性中转表!A:G,7,FALSE)&gt;=50,VLOOKUP(A827,英雄数据表!A:K,9,0),IF(VLOOKUP(B827,属性中转表!A:G,7,FALSE)&gt;=25,VLOOKUP(A827,英雄数据表!A:K,5,0),""))</f>
        <v>"atk":300,"hp":5000,"undpspro":50</v>
      </c>
      <c r="J827" s="20" t="str">
        <f>IF(I827="","",属性中转表!$I$1&amp;(IF(VLOOKUP(B827,属性中转表!A:G,7,FALSE)=0,0,VLOOKUP(VLOOKUP(B827,属性中转表!A:G,7,FALSE),属性中转表!$K$2:$P$21,4,0)))+IFERROR(VLOOKUP(A827,英雄数据表!A:K,IF(武魂!B827&gt;=50,10,IF(武魂!B827&gt;=25,6)),0),0))</f>
        <v>,"dpspro":50</v>
      </c>
      <c r="K827" s="32" t="str">
        <f t="shared" si="57"/>
        <v>"atk":300,"hp":5000,"undpspro":50,"dpspro":50</v>
      </c>
      <c r="L827" s="20" t="str">
        <f>IF(B827&gt;=50,VLOOKUP(A827,英雄数据表!A:L,11,FALSE),IF(B827&gt;=25,VLOOKUP(A827,英雄数据表!A:L,7,0),""))</f>
        <v>"1304601004"</v>
      </c>
      <c r="M827" s="20" t="str">
        <f>IFERROR(VLOOKUP(B827,属性中转表!$K$2:$O$21,5,FALSE),"")</f>
        <v/>
      </c>
      <c r="N827" s="20" t="str">
        <f>IF(B827=25,VLOOKUP(A827,英雄数据表!A:L,8,FALSE),IF(B827=50,VLOOKUP(A827,英雄数据表!A:L,12,0),""))</f>
        <v/>
      </c>
    </row>
    <row r="828" spans="1:14" x14ac:dyDescent="0.3">
      <c r="A828" s="20">
        <v>13046</v>
      </c>
      <c r="B828" s="21">
        <f t="shared" si="54"/>
        <v>27</v>
      </c>
      <c r="C828" s="21">
        <v>5</v>
      </c>
      <c r="D828" s="21">
        <f>VLOOKUP(A828,英雄数据表!A:D,4,0)</f>
        <v>1</v>
      </c>
      <c r="E828" s="20" t="str">
        <f>VLOOKUP(A828,英雄数据表!A:C,3,0)</f>
        <v>亡者之证</v>
      </c>
      <c r="F828" s="20">
        <f t="shared" si="55"/>
        <v>13046</v>
      </c>
      <c r="G828" s="20">
        <f t="shared" si="56"/>
        <v>13046</v>
      </c>
      <c r="H828" s="21" t="str">
        <f>VLOOKUP(B828,属性中转表!A:F,6,FALSE)</f>
        <v>"hp":73800,"atk":2050</v>
      </c>
      <c r="I828" s="20" t="str">
        <f>IF(VLOOKUP(B828,属性中转表!A:G,7,FALSE)=0,"",VLOOKUP(VLOOKUP(B828,属性中转表!A:G,7,FALSE),属性中转表!$K$2:$P$21,6,0))&amp;IF(VLOOKUP(B828,属性中转表!A:G,7,FALSE)&gt;=50,VLOOKUP(A828,英雄数据表!A:K,9,0),IF(VLOOKUP(B828,属性中转表!A:G,7,FALSE)&gt;=25,VLOOKUP(A828,英雄数据表!A:K,5,0),""))</f>
        <v>"atk":300,"hp":5000,"undpspro":50</v>
      </c>
      <c r="J828" s="20" t="str">
        <f>IF(I828="","",属性中转表!$I$1&amp;(IF(VLOOKUP(B828,属性中转表!A:G,7,FALSE)=0,0,VLOOKUP(VLOOKUP(B828,属性中转表!A:G,7,FALSE),属性中转表!$K$2:$P$21,4,0)))+IFERROR(VLOOKUP(A828,英雄数据表!A:K,IF(武魂!B828&gt;=50,10,IF(武魂!B828&gt;=25,6)),0),0))</f>
        <v>,"dpspro":50</v>
      </c>
      <c r="K828" s="32" t="str">
        <f t="shared" si="57"/>
        <v>"atk":300,"hp":5000,"undpspro":50,"dpspro":50</v>
      </c>
      <c r="L828" s="20" t="str">
        <f>IF(B828&gt;=50,VLOOKUP(A828,英雄数据表!A:L,11,FALSE),IF(B828&gt;=25,VLOOKUP(A828,英雄数据表!A:L,7,0),""))</f>
        <v>"1304601004"</v>
      </c>
      <c r="M828" s="20" t="str">
        <f>IFERROR(VLOOKUP(B828,属性中转表!$K$2:$O$21,5,FALSE),"")</f>
        <v/>
      </c>
      <c r="N828" s="20" t="str">
        <f>IF(B828=25,VLOOKUP(A828,英雄数据表!A:L,8,FALSE),IF(B828=50,VLOOKUP(A828,英雄数据表!A:L,12,0),""))</f>
        <v/>
      </c>
    </row>
    <row r="829" spans="1:14" x14ac:dyDescent="0.3">
      <c r="A829" s="20">
        <v>13046</v>
      </c>
      <c r="B829" s="21">
        <f t="shared" si="54"/>
        <v>28</v>
      </c>
      <c r="C829" s="21">
        <v>5</v>
      </c>
      <c r="D829" s="21">
        <f>VLOOKUP(A829,英雄数据表!A:D,4,0)</f>
        <v>1</v>
      </c>
      <c r="E829" s="20" t="str">
        <f>VLOOKUP(A829,英雄数据表!A:C,3,0)</f>
        <v>亡者之证</v>
      </c>
      <c r="F829" s="20">
        <f t="shared" si="55"/>
        <v>13046</v>
      </c>
      <c r="G829" s="20">
        <f t="shared" si="56"/>
        <v>13046</v>
      </c>
      <c r="H829" s="21" t="str">
        <f>VLOOKUP(B829,属性中转表!A:F,6,FALSE)</f>
        <v>"hp":77400,"atk":2150</v>
      </c>
      <c r="I829" s="20" t="str">
        <f>IF(VLOOKUP(B829,属性中转表!A:G,7,FALSE)=0,"",VLOOKUP(VLOOKUP(B829,属性中转表!A:G,7,FALSE),属性中转表!$K$2:$P$21,6,0))&amp;IF(VLOOKUP(B829,属性中转表!A:G,7,FALSE)&gt;=50,VLOOKUP(A829,英雄数据表!A:K,9,0),IF(VLOOKUP(B829,属性中转表!A:G,7,FALSE)&gt;=25,VLOOKUP(A829,英雄数据表!A:K,5,0),""))</f>
        <v>"atk":300,"hp":5000,"undpspro":50</v>
      </c>
      <c r="J829" s="20" t="str">
        <f>IF(I829="","",属性中转表!$I$1&amp;(IF(VLOOKUP(B829,属性中转表!A:G,7,FALSE)=0,0,VLOOKUP(VLOOKUP(B829,属性中转表!A:G,7,FALSE),属性中转表!$K$2:$P$21,4,0)))+IFERROR(VLOOKUP(A829,英雄数据表!A:K,IF(武魂!B829&gt;=50,10,IF(武魂!B829&gt;=25,6)),0),0))</f>
        <v>,"dpspro":50</v>
      </c>
      <c r="K829" s="32" t="str">
        <f t="shared" si="57"/>
        <v>"atk":300,"hp":5000,"undpspro":50,"dpspro":50</v>
      </c>
      <c r="L829" s="20" t="str">
        <f>IF(B829&gt;=50,VLOOKUP(A829,英雄数据表!A:L,11,FALSE),IF(B829&gt;=25,VLOOKUP(A829,英雄数据表!A:L,7,0),""))</f>
        <v>"1304601004"</v>
      </c>
      <c r="M829" s="20" t="str">
        <f>IFERROR(VLOOKUP(B829,属性中转表!$K$2:$O$21,5,FALSE),"")</f>
        <v/>
      </c>
      <c r="N829" s="20" t="str">
        <f>IF(B829=25,VLOOKUP(A829,英雄数据表!A:L,8,FALSE),IF(B829=50,VLOOKUP(A829,英雄数据表!A:L,12,0),""))</f>
        <v/>
      </c>
    </row>
    <row r="830" spans="1:14" x14ac:dyDescent="0.3">
      <c r="A830" s="20">
        <v>13046</v>
      </c>
      <c r="B830" s="21">
        <f t="shared" si="54"/>
        <v>29</v>
      </c>
      <c r="C830" s="21">
        <v>5</v>
      </c>
      <c r="D830" s="21">
        <f>VLOOKUP(A830,英雄数据表!A:D,4,0)</f>
        <v>1</v>
      </c>
      <c r="E830" s="20" t="str">
        <f>VLOOKUP(A830,英雄数据表!A:C,3,0)</f>
        <v>亡者之证</v>
      </c>
      <c r="F830" s="20">
        <f t="shared" si="55"/>
        <v>13046</v>
      </c>
      <c r="G830" s="20">
        <f t="shared" si="56"/>
        <v>13046</v>
      </c>
      <c r="H830" s="21" t="str">
        <f>VLOOKUP(B830,属性中转表!A:F,6,FALSE)</f>
        <v>"hp":81000,"atk":2250</v>
      </c>
      <c r="I830" s="20" t="str">
        <f>IF(VLOOKUP(B830,属性中转表!A:G,7,FALSE)=0,"",VLOOKUP(VLOOKUP(B830,属性中转表!A:G,7,FALSE),属性中转表!$K$2:$P$21,6,0))&amp;IF(VLOOKUP(B830,属性中转表!A:G,7,FALSE)&gt;=50,VLOOKUP(A830,英雄数据表!A:K,9,0),IF(VLOOKUP(B830,属性中转表!A:G,7,FALSE)&gt;=25,VLOOKUP(A830,英雄数据表!A:K,5,0),""))</f>
        <v>"atk":300,"hp":5000,"undpspro":50</v>
      </c>
      <c r="J830" s="20" t="str">
        <f>IF(I830="","",属性中转表!$I$1&amp;(IF(VLOOKUP(B830,属性中转表!A:G,7,FALSE)=0,0,VLOOKUP(VLOOKUP(B830,属性中转表!A:G,7,FALSE),属性中转表!$K$2:$P$21,4,0)))+IFERROR(VLOOKUP(A830,英雄数据表!A:K,IF(武魂!B830&gt;=50,10,IF(武魂!B830&gt;=25,6)),0),0))</f>
        <v>,"dpspro":50</v>
      </c>
      <c r="K830" s="32" t="str">
        <f t="shared" si="57"/>
        <v>"atk":300,"hp":5000,"undpspro":50,"dpspro":50</v>
      </c>
      <c r="L830" s="20" t="str">
        <f>IF(B830&gt;=50,VLOOKUP(A830,英雄数据表!A:L,11,FALSE),IF(B830&gt;=25,VLOOKUP(A830,英雄数据表!A:L,7,0),""))</f>
        <v>"1304601004"</v>
      </c>
      <c r="M830" s="20" t="str">
        <f>IFERROR(VLOOKUP(B830,属性中转表!$K$2:$O$21,5,FALSE),"")</f>
        <v/>
      </c>
      <c r="N830" s="20" t="str">
        <f>IF(B830=25,VLOOKUP(A830,英雄数据表!A:L,8,FALSE),IF(B830=50,VLOOKUP(A830,英雄数据表!A:L,12,0),""))</f>
        <v/>
      </c>
    </row>
    <row r="831" spans="1:14" x14ac:dyDescent="0.3">
      <c r="A831" s="20">
        <v>13046</v>
      </c>
      <c r="B831" s="21">
        <f t="shared" si="54"/>
        <v>30</v>
      </c>
      <c r="C831" s="21">
        <v>5</v>
      </c>
      <c r="D831" s="21">
        <f>VLOOKUP(A831,英雄数据表!A:D,4,0)</f>
        <v>1</v>
      </c>
      <c r="E831" s="20" t="str">
        <f>VLOOKUP(A831,英雄数据表!A:C,3,0)</f>
        <v>亡者之证</v>
      </c>
      <c r="F831" s="20">
        <f t="shared" si="55"/>
        <v>13046</v>
      </c>
      <c r="G831" s="20">
        <f t="shared" si="56"/>
        <v>13046</v>
      </c>
      <c r="H831" s="21" t="str">
        <f>VLOOKUP(B831,属性中转表!A:F,6,FALSE)</f>
        <v>"hp":84600,"atk":2350</v>
      </c>
      <c r="I831" s="20" t="str">
        <f>IF(VLOOKUP(B831,属性中转表!A:G,7,FALSE)=0,"",VLOOKUP(VLOOKUP(B831,属性中转表!A:G,7,FALSE),属性中转表!$K$2:$P$21,6,0))&amp;IF(VLOOKUP(B831,属性中转表!A:G,7,FALSE)&gt;=50,VLOOKUP(A831,英雄数据表!A:K,9,0),IF(VLOOKUP(B831,属性中转表!A:G,7,FALSE)&gt;=25,VLOOKUP(A831,英雄数据表!A:K,5,0),""))</f>
        <v>"atk":300,"hp":5000,"undpspro":100</v>
      </c>
      <c r="J831" s="20" t="str">
        <f>IF(I831="","",属性中转表!$I$1&amp;(IF(VLOOKUP(B831,属性中转表!A:G,7,FALSE)=0,0,VLOOKUP(VLOOKUP(B831,属性中转表!A:G,7,FALSE),属性中转表!$K$2:$P$21,4,0)))+IFERROR(VLOOKUP(A831,英雄数据表!A:K,IF(武魂!B831&gt;=50,10,IF(武魂!B831&gt;=25,6)),0),0))</f>
        <v>,"dpspro":50</v>
      </c>
      <c r="K831" s="32" t="str">
        <f t="shared" si="57"/>
        <v>"atk":300,"hp":5000,"undpspro":100,"dpspro":50</v>
      </c>
      <c r="L831" s="20" t="str">
        <f>IF(B831&gt;=50,VLOOKUP(A831,英雄数据表!A:L,11,FALSE),IF(B831&gt;=25,VLOOKUP(A831,英雄数据表!A:L,7,0),""))</f>
        <v>"1304601004"</v>
      </c>
      <c r="M831" s="20" t="str">
        <f>IFERROR(VLOOKUP(B831,属性中转表!$K$2:$O$21,5,FALSE),"")</f>
        <v>"undpspro":50</v>
      </c>
      <c r="N831" s="20" t="str">
        <f>IF(B831=25,VLOOKUP(A831,英雄数据表!A:L,8,FALSE),IF(B831=50,VLOOKUP(A831,英雄数据表!A:L,12,0),""))</f>
        <v/>
      </c>
    </row>
    <row r="832" spans="1:14" x14ac:dyDescent="0.3">
      <c r="A832" s="20">
        <v>13046</v>
      </c>
      <c r="B832" s="21">
        <f t="shared" si="54"/>
        <v>31</v>
      </c>
      <c r="C832" s="21">
        <v>5</v>
      </c>
      <c r="D832" s="21">
        <f>VLOOKUP(A832,英雄数据表!A:D,4,0)</f>
        <v>1</v>
      </c>
      <c r="E832" s="20" t="str">
        <f>VLOOKUP(A832,英雄数据表!A:C,3,0)</f>
        <v>亡者之证</v>
      </c>
      <c r="F832" s="20">
        <f t="shared" si="55"/>
        <v>13046</v>
      </c>
      <c r="G832" s="20">
        <f t="shared" si="56"/>
        <v>13046</v>
      </c>
      <c r="H832" s="21" t="str">
        <f>VLOOKUP(B832,属性中转表!A:F,6,FALSE)</f>
        <v>"hp":89100,"atk":2475</v>
      </c>
      <c r="I832" s="20" t="str">
        <f>IF(VLOOKUP(B832,属性中转表!A:G,7,FALSE)=0,"",VLOOKUP(VLOOKUP(B832,属性中转表!A:G,7,FALSE),属性中转表!$K$2:$P$21,6,0))&amp;IF(VLOOKUP(B832,属性中转表!A:G,7,FALSE)&gt;=50,VLOOKUP(A832,英雄数据表!A:K,9,0),IF(VLOOKUP(B832,属性中转表!A:G,7,FALSE)&gt;=25,VLOOKUP(A832,英雄数据表!A:K,5,0),""))</f>
        <v>"atk":300,"hp":5000,"undpspro":100</v>
      </c>
      <c r="J832" s="20" t="str">
        <f>IF(I832="","",属性中转表!$I$1&amp;(IF(VLOOKUP(B832,属性中转表!A:G,7,FALSE)=0,0,VLOOKUP(VLOOKUP(B832,属性中转表!A:G,7,FALSE),属性中转表!$K$2:$P$21,4,0)))+IFERROR(VLOOKUP(A832,英雄数据表!A:K,IF(武魂!B832&gt;=50,10,IF(武魂!B832&gt;=25,6)),0),0))</f>
        <v>,"dpspro":50</v>
      </c>
      <c r="K832" s="32" t="str">
        <f t="shared" si="57"/>
        <v>"atk":300,"hp":5000,"undpspro":100,"dpspro":50</v>
      </c>
      <c r="L832" s="20" t="str">
        <f>IF(B832&gt;=50,VLOOKUP(A832,英雄数据表!A:L,11,FALSE),IF(B832&gt;=25,VLOOKUP(A832,英雄数据表!A:L,7,0),""))</f>
        <v>"1304601004"</v>
      </c>
      <c r="M832" s="20" t="str">
        <f>IFERROR(VLOOKUP(B832,属性中转表!$K$2:$O$21,5,FALSE),"")</f>
        <v/>
      </c>
      <c r="N832" s="20" t="str">
        <f>IF(B832=25,VLOOKUP(A832,英雄数据表!A:L,8,FALSE),IF(B832=50,VLOOKUP(A832,英雄数据表!A:L,12,0),""))</f>
        <v/>
      </c>
    </row>
    <row r="833" spans="1:14" x14ac:dyDescent="0.3">
      <c r="A833" s="20">
        <v>13046</v>
      </c>
      <c r="B833" s="21">
        <f t="shared" si="54"/>
        <v>32</v>
      </c>
      <c r="C833" s="21">
        <v>5</v>
      </c>
      <c r="D833" s="21">
        <f>VLOOKUP(A833,英雄数据表!A:D,4,0)</f>
        <v>1</v>
      </c>
      <c r="E833" s="20" t="str">
        <f>VLOOKUP(A833,英雄数据表!A:C,3,0)</f>
        <v>亡者之证</v>
      </c>
      <c r="F833" s="20">
        <f t="shared" si="55"/>
        <v>13046</v>
      </c>
      <c r="G833" s="20">
        <f t="shared" si="56"/>
        <v>13046</v>
      </c>
      <c r="H833" s="21" t="str">
        <f>VLOOKUP(B833,属性中转表!A:F,6,FALSE)</f>
        <v>"hp":93600,"atk":2600</v>
      </c>
      <c r="I833" s="20" t="str">
        <f>IF(VLOOKUP(B833,属性中转表!A:G,7,FALSE)=0,"",VLOOKUP(VLOOKUP(B833,属性中转表!A:G,7,FALSE),属性中转表!$K$2:$P$21,6,0))&amp;IF(VLOOKUP(B833,属性中转表!A:G,7,FALSE)&gt;=50,VLOOKUP(A833,英雄数据表!A:K,9,0),IF(VLOOKUP(B833,属性中转表!A:G,7,FALSE)&gt;=25,VLOOKUP(A833,英雄数据表!A:K,5,0),""))</f>
        <v>"atk":300,"hp":5000,"undpspro":100</v>
      </c>
      <c r="J833" s="20" t="str">
        <f>IF(I833="","",属性中转表!$I$1&amp;(IF(VLOOKUP(B833,属性中转表!A:G,7,FALSE)=0,0,VLOOKUP(VLOOKUP(B833,属性中转表!A:G,7,FALSE),属性中转表!$K$2:$P$21,4,0)))+IFERROR(VLOOKUP(A833,英雄数据表!A:K,IF(武魂!B833&gt;=50,10,IF(武魂!B833&gt;=25,6)),0),0))</f>
        <v>,"dpspro":50</v>
      </c>
      <c r="K833" s="32" t="str">
        <f t="shared" si="57"/>
        <v>"atk":300,"hp":5000,"undpspro":100,"dpspro":50</v>
      </c>
      <c r="L833" s="20" t="str">
        <f>IF(B833&gt;=50,VLOOKUP(A833,英雄数据表!A:L,11,FALSE),IF(B833&gt;=25,VLOOKUP(A833,英雄数据表!A:L,7,0),""))</f>
        <v>"1304601004"</v>
      </c>
      <c r="M833" s="20" t="str">
        <f>IFERROR(VLOOKUP(B833,属性中转表!$K$2:$O$21,5,FALSE),"")</f>
        <v/>
      </c>
      <c r="N833" s="20" t="str">
        <f>IF(B833=25,VLOOKUP(A833,英雄数据表!A:L,8,FALSE),IF(B833=50,VLOOKUP(A833,英雄数据表!A:L,12,0),""))</f>
        <v/>
      </c>
    </row>
    <row r="834" spans="1:14" x14ac:dyDescent="0.3">
      <c r="A834" s="20">
        <v>13046</v>
      </c>
      <c r="B834" s="21">
        <f t="shared" si="54"/>
        <v>33</v>
      </c>
      <c r="C834" s="21">
        <v>5</v>
      </c>
      <c r="D834" s="21">
        <f>VLOOKUP(A834,英雄数据表!A:D,4,0)</f>
        <v>1</v>
      </c>
      <c r="E834" s="20" t="str">
        <f>VLOOKUP(A834,英雄数据表!A:C,3,0)</f>
        <v>亡者之证</v>
      </c>
      <c r="F834" s="20">
        <f t="shared" si="55"/>
        <v>13046</v>
      </c>
      <c r="G834" s="20">
        <f t="shared" si="56"/>
        <v>13046</v>
      </c>
      <c r="H834" s="21" t="str">
        <f>VLOOKUP(B834,属性中转表!A:F,6,FALSE)</f>
        <v>"hp":98100,"atk":2725</v>
      </c>
      <c r="I834" s="20" t="str">
        <f>IF(VLOOKUP(B834,属性中转表!A:G,7,FALSE)=0,"",VLOOKUP(VLOOKUP(B834,属性中转表!A:G,7,FALSE),属性中转表!$K$2:$P$21,6,0))&amp;IF(VLOOKUP(B834,属性中转表!A:G,7,FALSE)&gt;=50,VLOOKUP(A834,英雄数据表!A:K,9,0),IF(VLOOKUP(B834,属性中转表!A:G,7,FALSE)&gt;=25,VLOOKUP(A834,英雄数据表!A:K,5,0),""))</f>
        <v>"atk":300,"hp":5000,"undpspro":100</v>
      </c>
      <c r="J834" s="20" t="str">
        <f>IF(I834="","",属性中转表!$I$1&amp;(IF(VLOOKUP(B834,属性中转表!A:G,7,FALSE)=0,0,VLOOKUP(VLOOKUP(B834,属性中转表!A:G,7,FALSE),属性中转表!$K$2:$P$21,4,0)))+IFERROR(VLOOKUP(A834,英雄数据表!A:K,IF(武魂!B834&gt;=50,10,IF(武魂!B834&gt;=25,6)),0),0))</f>
        <v>,"dpspro":50</v>
      </c>
      <c r="K834" s="32" t="str">
        <f t="shared" si="57"/>
        <v>"atk":300,"hp":5000,"undpspro":100,"dpspro":50</v>
      </c>
      <c r="L834" s="20" t="str">
        <f>IF(B834&gt;=50,VLOOKUP(A834,英雄数据表!A:L,11,FALSE),IF(B834&gt;=25,VLOOKUP(A834,英雄数据表!A:L,7,0),""))</f>
        <v>"1304601004"</v>
      </c>
      <c r="M834" s="20" t="str">
        <f>IFERROR(VLOOKUP(B834,属性中转表!$K$2:$O$21,5,FALSE),"")</f>
        <v/>
      </c>
      <c r="N834" s="20" t="str">
        <f>IF(B834=25,VLOOKUP(A834,英雄数据表!A:L,8,FALSE),IF(B834=50,VLOOKUP(A834,英雄数据表!A:L,12,0),""))</f>
        <v/>
      </c>
    </row>
    <row r="835" spans="1:14" x14ac:dyDescent="0.3">
      <c r="A835" s="20">
        <v>13046</v>
      </c>
      <c r="B835" s="21">
        <f t="shared" si="54"/>
        <v>34</v>
      </c>
      <c r="C835" s="21">
        <v>5</v>
      </c>
      <c r="D835" s="21">
        <f>VLOOKUP(A835,英雄数据表!A:D,4,0)</f>
        <v>1</v>
      </c>
      <c r="E835" s="20" t="str">
        <f>VLOOKUP(A835,英雄数据表!A:C,3,0)</f>
        <v>亡者之证</v>
      </c>
      <c r="F835" s="20">
        <f t="shared" si="55"/>
        <v>13046</v>
      </c>
      <c r="G835" s="20">
        <f t="shared" si="56"/>
        <v>13046</v>
      </c>
      <c r="H835" s="21" t="str">
        <f>VLOOKUP(B835,属性中转表!A:F,6,FALSE)</f>
        <v>"hp":102600,"atk":2850</v>
      </c>
      <c r="I835" s="20" t="str">
        <f>IF(VLOOKUP(B835,属性中转表!A:G,7,FALSE)=0,"",VLOOKUP(VLOOKUP(B835,属性中转表!A:G,7,FALSE),属性中转表!$K$2:$P$21,6,0))&amp;IF(VLOOKUP(B835,属性中转表!A:G,7,FALSE)&gt;=50,VLOOKUP(A835,英雄数据表!A:K,9,0),IF(VLOOKUP(B835,属性中转表!A:G,7,FALSE)&gt;=25,VLOOKUP(A835,英雄数据表!A:K,5,0),""))</f>
        <v>"atk":300,"hp":5000,"undpspro":100</v>
      </c>
      <c r="J835" s="20" t="str">
        <f>IF(I835="","",属性中转表!$I$1&amp;(IF(VLOOKUP(B835,属性中转表!A:G,7,FALSE)=0,0,VLOOKUP(VLOOKUP(B835,属性中转表!A:G,7,FALSE),属性中转表!$K$2:$P$21,4,0)))+IFERROR(VLOOKUP(A835,英雄数据表!A:K,IF(武魂!B835&gt;=50,10,IF(武魂!B835&gt;=25,6)),0),0))</f>
        <v>,"dpspro":50</v>
      </c>
      <c r="K835" s="32" t="str">
        <f t="shared" si="57"/>
        <v>"atk":300,"hp":5000,"undpspro":100,"dpspro":50</v>
      </c>
      <c r="L835" s="20" t="str">
        <f>IF(B835&gt;=50,VLOOKUP(A835,英雄数据表!A:L,11,FALSE),IF(B835&gt;=25,VLOOKUP(A835,英雄数据表!A:L,7,0),""))</f>
        <v>"1304601004"</v>
      </c>
      <c r="M835" s="20" t="str">
        <f>IFERROR(VLOOKUP(B835,属性中转表!$K$2:$O$21,5,FALSE),"")</f>
        <v/>
      </c>
      <c r="N835" s="20" t="str">
        <f>IF(B835=25,VLOOKUP(A835,英雄数据表!A:L,8,FALSE),IF(B835=50,VLOOKUP(A835,英雄数据表!A:L,12,0),""))</f>
        <v/>
      </c>
    </row>
    <row r="836" spans="1:14" x14ac:dyDescent="0.3">
      <c r="A836" s="20">
        <v>13046</v>
      </c>
      <c r="B836" s="21">
        <f t="shared" si="54"/>
        <v>35</v>
      </c>
      <c r="C836" s="21">
        <v>5</v>
      </c>
      <c r="D836" s="21">
        <f>VLOOKUP(A836,英雄数据表!A:D,4,0)</f>
        <v>1</v>
      </c>
      <c r="E836" s="20" t="str">
        <f>VLOOKUP(A836,英雄数据表!A:C,3,0)</f>
        <v>亡者之证</v>
      </c>
      <c r="F836" s="20">
        <f t="shared" si="55"/>
        <v>13046</v>
      </c>
      <c r="G836" s="20">
        <f t="shared" si="56"/>
        <v>13046</v>
      </c>
      <c r="H836" s="21" t="str">
        <f>VLOOKUP(B836,属性中转表!A:F,6,FALSE)</f>
        <v>"hp":107100,"atk":2975</v>
      </c>
      <c r="I836" s="20" t="str">
        <f>IF(VLOOKUP(B836,属性中转表!A:G,7,FALSE)=0,"",VLOOKUP(VLOOKUP(B836,属性中转表!A:G,7,FALSE),属性中转表!$K$2:$P$21,6,0))&amp;IF(VLOOKUP(B836,属性中转表!A:G,7,FALSE)&gt;=50,VLOOKUP(A836,英雄数据表!A:K,9,0),IF(VLOOKUP(B836,属性中转表!A:G,7,FALSE)&gt;=25,VLOOKUP(A836,英雄数据表!A:K,5,0),""))</f>
        <v>"atk":300,"hp":5000,"undpspro":100</v>
      </c>
      <c r="J836" s="20" t="str">
        <f>IF(I836="","",属性中转表!$I$1&amp;(IF(VLOOKUP(B836,属性中转表!A:G,7,FALSE)=0,0,VLOOKUP(VLOOKUP(B836,属性中转表!A:G,7,FALSE),属性中转表!$K$2:$P$21,4,0)))+IFERROR(VLOOKUP(A836,英雄数据表!A:K,IF(武魂!B836&gt;=50,10,IF(武魂!B836&gt;=25,6)),0),0))</f>
        <v>,"dpspro":100</v>
      </c>
      <c r="K836" s="32" t="str">
        <f t="shared" si="57"/>
        <v>"atk":300,"hp":5000,"undpspro":100,"dpspro":100</v>
      </c>
      <c r="L836" s="20" t="str">
        <f>IF(B836&gt;=50,VLOOKUP(A836,英雄数据表!A:L,11,FALSE),IF(B836&gt;=25,VLOOKUP(A836,英雄数据表!A:L,7,0),""))</f>
        <v>"1304601004"</v>
      </c>
      <c r="M836" s="20" t="str">
        <f>IFERROR(VLOOKUP(B836,属性中转表!$K$2:$O$21,5,FALSE),"")</f>
        <v>"dpspro":50</v>
      </c>
      <c r="N836" s="20" t="str">
        <f>IF(B836=25,VLOOKUP(A836,英雄数据表!A:L,8,FALSE),IF(B836=50,VLOOKUP(A836,英雄数据表!A:L,12,0),""))</f>
        <v/>
      </c>
    </row>
    <row r="837" spans="1:14" x14ac:dyDescent="0.3">
      <c r="A837" s="20">
        <v>13046</v>
      </c>
      <c r="B837" s="21">
        <f t="shared" si="54"/>
        <v>36</v>
      </c>
      <c r="C837" s="21">
        <v>5</v>
      </c>
      <c r="D837" s="21">
        <f>VLOOKUP(A837,英雄数据表!A:D,4,0)</f>
        <v>1</v>
      </c>
      <c r="E837" s="20" t="str">
        <f>VLOOKUP(A837,英雄数据表!A:C,3,0)</f>
        <v>亡者之证</v>
      </c>
      <c r="F837" s="20">
        <f t="shared" si="55"/>
        <v>13046</v>
      </c>
      <c r="G837" s="20">
        <f t="shared" si="56"/>
        <v>13046</v>
      </c>
      <c r="H837" s="21" t="str">
        <f>VLOOKUP(B837,属性中转表!A:F,6,FALSE)</f>
        <v>"hp":111600,"atk":3100</v>
      </c>
      <c r="I837" s="20" t="str">
        <f>IF(VLOOKUP(B837,属性中转表!A:G,7,FALSE)=0,"",VLOOKUP(VLOOKUP(B837,属性中转表!A:G,7,FALSE),属性中转表!$K$2:$P$21,6,0))&amp;IF(VLOOKUP(B837,属性中转表!A:G,7,FALSE)&gt;=50,VLOOKUP(A837,英雄数据表!A:K,9,0),IF(VLOOKUP(B837,属性中转表!A:G,7,FALSE)&gt;=25,VLOOKUP(A837,英雄数据表!A:K,5,0),""))</f>
        <v>"atk":300,"hp":5000,"undpspro":100</v>
      </c>
      <c r="J837" s="20" t="str">
        <f>IF(I837="","",属性中转表!$I$1&amp;(IF(VLOOKUP(B837,属性中转表!A:G,7,FALSE)=0,0,VLOOKUP(VLOOKUP(B837,属性中转表!A:G,7,FALSE),属性中转表!$K$2:$P$21,4,0)))+IFERROR(VLOOKUP(A837,英雄数据表!A:K,IF(武魂!B837&gt;=50,10,IF(武魂!B837&gt;=25,6)),0),0))</f>
        <v>,"dpspro":100</v>
      </c>
      <c r="K837" s="32" t="str">
        <f t="shared" si="57"/>
        <v>"atk":300,"hp":5000,"undpspro":100,"dpspro":100</v>
      </c>
      <c r="L837" s="20" t="str">
        <f>IF(B837&gt;=50,VLOOKUP(A837,英雄数据表!A:L,11,FALSE),IF(B837&gt;=25,VLOOKUP(A837,英雄数据表!A:L,7,0),""))</f>
        <v>"1304601004"</v>
      </c>
      <c r="M837" s="20" t="str">
        <f>IFERROR(VLOOKUP(B837,属性中转表!$K$2:$O$21,5,FALSE),"")</f>
        <v/>
      </c>
      <c r="N837" s="20" t="str">
        <f>IF(B837=25,VLOOKUP(A837,英雄数据表!A:L,8,FALSE),IF(B837=50,VLOOKUP(A837,英雄数据表!A:L,12,0),""))</f>
        <v/>
      </c>
    </row>
    <row r="838" spans="1:14" x14ac:dyDescent="0.3">
      <c r="A838" s="20">
        <v>13046</v>
      </c>
      <c r="B838" s="21">
        <f t="shared" si="54"/>
        <v>37</v>
      </c>
      <c r="C838" s="21">
        <v>5</v>
      </c>
      <c r="D838" s="21">
        <f>VLOOKUP(A838,英雄数据表!A:D,4,0)</f>
        <v>1</v>
      </c>
      <c r="E838" s="20" t="str">
        <f>VLOOKUP(A838,英雄数据表!A:C,3,0)</f>
        <v>亡者之证</v>
      </c>
      <c r="F838" s="20">
        <f t="shared" si="55"/>
        <v>13046</v>
      </c>
      <c r="G838" s="20">
        <f t="shared" si="56"/>
        <v>13046</v>
      </c>
      <c r="H838" s="21" t="str">
        <f>VLOOKUP(B838,属性中转表!A:F,6,FALSE)</f>
        <v>"hp":116100,"atk":3225</v>
      </c>
      <c r="I838" s="20" t="str">
        <f>IF(VLOOKUP(B838,属性中转表!A:G,7,FALSE)=0,"",VLOOKUP(VLOOKUP(B838,属性中转表!A:G,7,FALSE),属性中转表!$K$2:$P$21,6,0))&amp;IF(VLOOKUP(B838,属性中转表!A:G,7,FALSE)&gt;=50,VLOOKUP(A838,英雄数据表!A:K,9,0),IF(VLOOKUP(B838,属性中转表!A:G,7,FALSE)&gt;=25,VLOOKUP(A838,英雄数据表!A:K,5,0),""))</f>
        <v>"atk":300,"hp":5000,"undpspro":100</v>
      </c>
      <c r="J838" s="20" t="str">
        <f>IF(I838="","",属性中转表!$I$1&amp;(IF(VLOOKUP(B838,属性中转表!A:G,7,FALSE)=0,0,VLOOKUP(VLOOKUP(B838,属性中转表!A:G,7,FALSE),属性中转表!$K$2:$P$21,4,0)))+IFERROR(VLOOKUP(A838,英雄数据表!A:K,IF(武魂!B838&gt;=50,10,IF(武魂!B838&gt;=25,6)),0),0))</f>
        <v>,"dpspro":100</v>
      </c>
      <c r="K838" s="32" t="str">
        <f t="shared" si="57"/>
        <v>"atk":300,"hp":5000,"undpspro":100,"dpspro":100</v>
      </c>
      <c r="L838" s="20" t="str">
        <f>IF(B838&gt;=50,VLOOKUP(A838,英雄数据表!A:L,11,FALSE),IF(B838&gt;=25,VLOOKUP(A838,英雄数据表!A:L,7,0),""))</f>
        <v>"1304601004"</v>
      </c>
      <c r="M838" s="20" t="str">
        <f>IFERROR(VLOOKUP(B838,属性中转表!$K$2:$O$21,5,FALSE),"")</f>
        <v/>
      </c>
      <c r="N838" s="20" t="str">
        <f>IF(B838=25,VLOOKUP(A838,英雄数据表!A:L,8,FALSE),IF(B838=50,VLOOKUP(A838,英雄数据表!A:L,12,0),""))</f>
        <v/>
      </c>
    </row>
    <row r="839" spans="1:14" x14ac:dyDescent="0.3">
      <c r="A839" s="20">
        <v>13046</v>
      </c>
      <c r="B839" s="21">
        <f t="shared" si="54"/>
        <v>38</v>
      </c>
      <c r="C839" s="21">
        <v>5</v>
      </c>
      <c r="D839" s="21">
        <f>VLOOKUP(A839,英雄数据表!A:D,4,0)</f>
        <v>1</v>
      </c>
      <c r="E839" s="20" t="str">
        <f>VLOOKUP(A839,英雄数据表!A:C,3,0)</f>
        <v>亡者之证</v>
      </c>
      <c r="F839" s="20">
        <f t="shared" si="55"/>
        <v>13046</v>
      </c>
      <c r="G839" s="20">
        <f t="shared" si="56"/>
        <v>13046</v>
      </c>
      <c r="H839" s="21" t="str">
        <f>VLOOKUP(B839,属性中转表!A:F,6,FALSE)</f>
        <v>"hp":120600,"atk":3350</v>
      </c>
      <c r="I839" s="20" t="str">
        <f>IF(VLOOKUP(B839,属性中转表!A:G,7,FALSE)=0,"",VLOOKUP(VLOOKUP(B839,属性中转表!A:G,7,FALSE),属性中转表!$K$2:$P$21,6,0))&amp;IF(VLOOKUP(B839,属性中转表!A:G,7,FALSE)&gt;=50,VLOOKUP(A839,英雄数据表!A:K,9,0),IF(VLOOKUP(B839,属性中转表!A:G,7,FALSE)&gt;=25,VLOOKUP(A839,英雄数据表!A:K,5,0),""))</f>
        <v>"atk":300,"hp":5000,"undpspro":100</v>
      </c>
      <c r="J839" s="20" t="str">
        <f>IF(I839="","",属性中转表!$I$1&amp;(IF(VLOOKUP(B839,属性中转表!A:G,7,FALSE)=0,0,VLOOKUP(VLOOKUP(B839,属性中转表!A:G,7,FALSE),属性中转表!$K$2:$P$21,4,0)))+IFERROR(VLOOKUP(A839,英雄数据表!A:K,IF(武魂!B839&gt;=50,10,IF(武魂!B839&gt;=25,6)),0),0))</f>
        <v>,"dpspro":100</v>
      </c>
      <c r="K839" s="32" t="str">
        <f t="shared" si="57"/>
        <v>"atk":300,"hp":5000,"undpspro":100,"dpspro":100</v>
      </c>
      <c r="L839" s="20" t="str">
        <f>IF(B839&gt;=50,VLOOKUP(A839,英雄数据表!A:L,11,FALSE),IF(B839&gt;=25,VLOOKUP(A839,英雄数据表!A:L,7,0),""))</f>
        <v>"1304601004"</v>
      </c>
      <c r="M839" s="20" t="str">
        <f>IFERROR(VLOOKUP(B839,属性中转表!$K$2:$O$21,5,FALSE),"")</f>
        <v/>
      </c>
      <c r="N839" s="20" t="str">
        <f>IF(B839=25,VLOOKUP(A839,英雄数据表!A:L,8,FALSE),IF(B839=50,VLOOKUP(A839,英雄数据表!A:L,12,0),""))</f>
        <v/>
      </c>
    </row>
    <row r="840" spans="1:14" x14ac:dyDescent="0.3">
      <c r="A840" s="20">
        <v>13046</v>
      </c>
      <c r="B840" s="21">
        <f t="shared" si="54"/>
        <v>39</v>
      </c>
      <c r="C840" s="21">
        <v>5</v>
      </c>
      <c r="D840" s="21">
        <f>VLOOKUP(A840,英雄数据表!A:D,4,0)</f>
        <v>1</v>
      </c>
      <c r="E840" s="20" t="str">
        <f>VLOOKUP(A840,英雄数据表!A:C,3,0)</f>
        <v>亡者之证</v>
      </c>
      <c r="F840" s="20">
        <f t="shared" si="55"/>
        <v>13046</v>
      </c>
      <c r="G840" s="20">
        <f t="shared" si="56"/>
        <v>13046</v>
      </c>
      <c r="H840" s="21" t="str">
        <f>VLOOKUP(B840,属性中转表!A:F,6,FALSE)</f>
        <v>"hp":125100,"atk":3475</v>
      </c>
      <c r="I840" s="20" t="str">
        <f>IF(VLOOKUP(B840,属性中转表!A:G,7,FALSE)=0,"",VLOOKUP(VLOOKUP(B840,属性中转表!A:G,7,FALSE),属性中转表!$K$2:$P$21,6,0))&amp;IF(VLOOKUP(B840,属性中转表!A:G,7,FALSE)&gt;=50,VLOOKUP(A840,英雄数据表!A:K,9,0),IF(VLOOKUP(B840,属性中转表!A:G,7,FALSE)&gt;=25,VLOOKUP(A840,英雄数据表!A:K,5,0),""))</f>
        <v>"atk":300,"hp":5000,"undpspro":100</v>
      </c>
      <c r="J840" s="20" t="str">
        <f>IF(I840="","",属性中转表!$I$1&amp;(IF(VLOOKUP(B840,属性中转表!A:G,7,FALSE)=0,0,VLOOKUP(VLOOKUP(B840,属性中转表!A:G,7,FALSE),属性中转表!$K$2:$P$21,4,0)))+IFERROR(VLOOKUP(A840,英雄数据表!A:K,IF(武魂!B840&gt;=50,10,IF(武魂!B840&gt;=25,6)),0),0))</f>
        <v>,"dpspro":100</v>
      </c>
      <c r="K840" s="32" t="str">
        <f t="shared" si="57"/>
        <v>"atk":300,"hp":5000,"undpspro":100,"dpspro":100</v>
      </c>
      <c r="L840" s="20" t="str">
        <f>IF(B840&gt;=50,VLOOKUP(A840,英雄数据表!A:L,11,FALSE),IF(B840&gt;=25,VLOOKUP(A840,英雄数据表!A:L,7,0),""))</f>
        <v>"1304601004"</v>
      </c>
      <c r="M840" s="20" t="str">
        <f>IFERROR(VLOOKUP(B840,属性中转表!$K$2:$O$21,5,FALSE),"")</f>
        <v/>
      </c>
      <c r="N840" s="20" t="str">
        <f>IF(B840=25,VLOOKUP(A840,英雄数据表!A:L,8,FALSE),IF(B840=50,VLOOKUP(A840,英雄数据表!A:L,12,0),""))</f>
        <v/>
      </c>
    </row>
    <row r="841" spans="1:14" x14ac:dyDescent="0.3">
      <c r="A841" s="20">
        <v>13046</v>
      </c>
      <c r="B841" s="21">
        <f t="shared" si="54"/>
        <v>40</v>
      </c>
      <c r="C841" s="21">
        <v>5</v>
      </c>
      <c r="D841" s="21">
        <f>VLOOKUP(A841,英雄数据表!A:D,4,0)</f>
        <v>1</v>
      </c>
      <c r="E841" s="20" t="str">
        <f>VLOOKUP(A841,英雄数据表!A:C,3,0)</f>
        <v>亡者之证</v>
      </c>
      <c r="F841" s="20">
        <f t="shared" si="55"/>
        <v>13046</v>
      </c>
      <c r="G841" s="20">
        <f t="shared" si="56"/>
        <v>13046</v>
      </c>
      <c r="H841" s="21" t="str">
        <f>VLOOKUP(B841,属性中转表!A:F,6,FALSE)</f>
        <v>"hp":129600,"atk":3600</v>
      </c>
      <c r="I841" s="20" t="str">
        <f>IF(VLOOKUP(B841,属性中转表!A:G,7,FALSE)=0,"",VLOOKUP(VLOOKUP(B841,属性中转表!A:G,7,FALSE),属性中转表!$K$2:$P$21,6,0))&amp;IF(VLOOKUP(B841,属性中转表!A:G,7,FALSE)&gt;=50,VLOOKUP(A841,英雄数据表!A:K,9,0),IF(VLOOKUP(B841,属性中转表!A:G,7,FALSE)&gt;=25,VLOOKUP(A841,英雄数据表!A:K,5,0),""))</f>
        <v>"atk":300,"hp":5000,"undpspro":100,"pvpdpspro":50</v>
      </c>
      <c r="J841" s="20" t="str">
        <f>IF(I841="","",属性中转表!$I$1&amp;(IF(VLOOKUP(B841,属性中转表!A:G,7,FALSE)=0,0,VLOOKUP(VLOOKUP(B841,属性中转表!A:G,7,FALSE),属性中转表!$K$2:$P$21,4,0)))+IFERROR(VLOOKUP(A841,英雄数据表!A:K,IF(武魂!B841&gt;=50,10,IF(武魂!B841&gt;=25,6)),0),0))</f>
        <v>,"dpspro":100</v>
      </c>
      <c r="K841" s="32" t="str">
        <f t="shared" si="57"/>
        <v>"atk":300,"hp":5000,"undpspro":100,"pvpdpspro":50,"dpspro":100</v>
      </c>
      <c r="L841" s="20" t="str">
        <f>IF(B841&gt;=50,VLOOKUP(A841,英雄数据表!A:L,11,FALSE),IF(B841&gt;=25,VLOOKUP(A841,英雄数据表!A:L,7,0),""))</f>
        <v>"1304601004"</v>
      </c>
      <c r="M841" s="20" t="str">
        <f>IFERROR(VLOOKUP(B841,属性中转表!$K$2:$O$21,5,FALSE),"")</f>
        <v>"pvpdpspro":50</v>
      </c>
      <c r="N841" s="20" t="str">
        <f>IF(B841=25,VLOOKUP(A841,英雄数据表!A:L,8,FALSE),IF(B841=50,VLOOKUP(A841,英雄数据表!A:L,12,0),""))</f>
        <v/>
      </c>
    </row>
    <row r="842" spans="1:14" x14ac:dyDescent="0.3">
      <c r="A842" s="20">
        <v>13046</v>
      </c>
      <c r="B842" s="21">
        <f t="shared" si="54"/>
        <v>41</v>
      </c>
      <c r="C842" s="21">
        <v>5</v>
      </c>
      <c r="D842" s="21">
        <f>VLOOKUP(A842,英雄数据表!A:D,4,0)</f>
        <v>1</v>
      </c>
      <c r="E842" s="20" t="str">
        <f>VLOOKUP(A842,英雄数据表!A:C,3,0)</f>
        <v>亡者之证</v>
      </c>
      <c r="F842" s="20">
        <f t="shared" si="55"/>
        <v>13046</v>
      </c>
      <c r="G842" s="20">
        <f t="shared" si="56"/>
        <v>13046</v>
      </c>
      <c r="H842" s="21" t="str">
        <f>VLOOKUP(B842,属性中转表!A:F,6,FALSE)</f>
        <v>"hp":135000,"atk":3750</v>
      </c>
      <c r="I842" s="20" t="str">
        <f>IF(VLOOKUP(B842,属性中转表!A:G,7,FALSE)=0,"",VLOOKUP(VLOOKUP(B842,属性中转表!A:G,7,FALSE),属性中转表!$K$2:$P$21,6,0))&amp;IF(VLOOKUP(B842,属性中转表!A:G,7,FALSE)&gt;=50,VLOOKUP(A842,英雄数据表!A:K,9,0),IF(VLOOKUP(B842,属性中转表!A:G,7,FALSE)&gt;=25,VLOOKUP(A842,英雄数据表!A:K,5,0),""))</f>
        <v>"atk":300,"hp":5000,"undpspro":100,"pvpdpspro":50</v>
      </c>
      <c r="J842" s="20" t="str">
        <f>IF(I842="","",属性中转表!$I$1&amp;(IF(VLOOKUP(B842,属性中转表!A:G,7,FALSE)=0,0,VLOOKUP(VLOOKUP(B842,属性中转表!A:G,7,FALSE),属性中转表!$K$2:$P$21,4,0)))+IFERROR(VLOOKUP(A842,英雄数据表!A:K,IF(武魂!B842&gt;=50,10,IF(武魂!B842&gt;=25,6)),0),0))</f>
        <v>,"dpspro":100</v>
      </c>
      <c r="K842" s="32" t="str">
        <f t="shared" si="57"/>
        <v>"atk":300,"hp":5000,"undpspro":100,"pvpdpspro":50,"dpspro":100</v>
      </c>
      <c r="L842" s="20" t="str">
        <f>IF(B842&gt;=50,VLOOKUP(A842,英雄数据表!A:L,11,FALSE),IF(B842&gt;=25,VLOOKUP(A842,英雄数据表!A:L,7,0),""))</f>
        <v>"1304601004"</v>
      </c>
      <c r="M842" s="20" t="str">
        <f>IFERROR(VLOOKUP(B842,属性中转表!$K$2:$O$21,5,FALSE),"")</f>
        <v/>
      </c>
      <c r="N842" s="20" t="str">
        <f>IF(B842=25,VLOOKUP(A842,英雄数据表!A:L,8,FALSE),IF(B842=50,VLOOKUP(A842,英雄数据表!A:L,12,0),""))</f>
        <v/>
      </c>
    </row>
    <row r="843" spans="1:14" x14ac:dyDescent="0.3">
      <c r="A843" s="20">
        <v>13046</v>
      </c>
      <c r="B843" s="21">
        <f t="shared" si="54"/>
        <v>42</v>
      </c>
      <c r="C843" s="21">
        <v>5</v>
      </c>
      <c r="D843" s="21">
        <f>VLOOKUP(A843,英雄数据表!A:D,4,0)</f>
        <v>1</v>
      </c>
      <c r="E843" s="20" t="str">
        <f>VLOOKUP(A843,英雄数据表!A:C,3,0)</f>
        <v>亡者之证</v>
      </c>
      <c r="F843" s="20">
        <f t="shared" si="55"/>
        <v>13046</v>
      </c>
      <c r="G843" s="20">
        <f t="shared" si="56"/>
        <v>13046</v>
      </c>
      <c r="H843" s="21" t="str">
        <f>VLOOKUP(B843,属性中转表!A:F,6,FALSE)</f>
        <v>"hp":140400,"atk":3900</v>
      </c>
      <c r="I843" s="20" t="str">
        <f>IF(VLOOKUP(B843,属性中转表!A:G,7,FALSE)=0,"",VLOOKUP(VLOOKUP(B843,属性中转表!A:G,7,FALSE),属性中转表!$K$2:$P$21,6,0))&amp;IF(VLOOKUP(B843,属性中转表!A:G,7,FALSE)&gt;=50,VLOOKUP(A843,英雄数据表!A:K,9,0),IF(VLOOKUP(B843,属性中转表!A:G,7,FALSE)&gt;=25,VLOOKUP(A843,英雄数据表!A:K,5,0),""))</f>
        <v>"atk":300,"hp":5000,"undpspro":100,"pvpdpspro":50</v>
      </c>
      <c r="J843" s="20" t="str">
        <f>IF(I843="","",属性中转表!$I$1&amp;(IF(VLOOKUP(B843,属性中转表!A:G,7,FALSE)=0,0,VLOOKUP(VLOOKUP(B843,属性中转表!A:G,7,FALSE),属性中转表!$K$2:$P$21,4,0)))+IFERROR(VLOOKUP(A843,英雄数据表!A:K,IF(武魂!B843&gt;=50,10,IF(武魂!B843&gt;=25,6)),0),0))</f>
        <v>,"dpspro":100</v>
      </c>
      <c r="K843" s="32" t="str">
        <f t="shared" si="57"/>
        <v>"atk":300,"hp":5000,"undpspro":100,"pvpdpspro":50,"dpspro":100</v>
      </c>
      <c r="L843" s="20" t="str">
        <f>IF(B843&gt;=50,VLOOKUP(A843,英雄数据表!A:L,11,FALSE),IF(B843&gt;=25,VLOOKUP(A843,英雄数据表!A:L,7,0),""))</f>
        <v>"1304601004"</v>
      </c>
      <c r="M843" s="20" t="str">
        <f>IFERROR(VLOOKUP(B843,属性中转表!$K$2:$O$21,5,FALSE),"")</f>
        <v/>
      </c>
      <c r="N843" s="20" t="str">
        <f>IF(B843=25,VLOOKUP(A843,英雄数据表!A:L,8,FALSE),IF(B843=50,VLOOKUP(A843,英雄数据表!A:L,12,0),""))</f>
        <v/>
      </c>
    </row>
    <row r="844" spans="1:14" x14ac:dyDescent="0.3">
      <c r="A844" s="20">
        <v>13046</v>
      </c>
      <c r="B844" s="21">
        <f t="shared" si="54"/>
        <v>43</v>
      </c>
      <c r="C844" s="21">
        <v>5</v>
      </c>
      <c r="D844" s="21">
        <f>VLOOKUP(A844,英雄数据表!A:D,4,0)</f>
        <v>1</v>
      </c>
      <c r="E844" s="20" t="str">
        <f>VLOOKUP(A844,英雄数据表!A:C,3,0)</f>
        <v>亡者之证</v>
      </c>
      <c r="F844" s="20">
        <f t="shared" si="55"/>
        <v>13046</v>
      </c>
      <c r="G844" s="20">
        <f t="shared" si="56"/>
        <v>13046</v>
      </c>
      <c r="H844" s="21" t="str">
        <f>VLOOKUP(B844,属性中转表!A:F,6,FALSE)</f>
        <v>"hp":145800,"atk":4050</v>
      </c>
      <c r="I844" s="20" t="str">
        <f>IF(VLOOKUP(B844,属性中转表!A:G,7,FALSE)=0,"",VLOOKUP(VLOOKUP(B844,属性中转表!A:G,7,FALSE),属性中转表!$K$2:$P$21,6,0))&amp;IF(VLOOKUP(B844,属性中转表!A:G,7,FALSE)&gt;=50,VLOOKUP(A844,英雄数据表!A:K,9,0),IF(VLOOKUP(B844,属性中转表!A:G,7,FALSE)&gt;=25,VLOOKUP(A844,英雄数据表!A:K,5,0),""))</f>
        <v>"atk":300,"hp":5000,"undpspro":100,"pvpdpspro":50</v>
      </c>
      <c r="J844" s="20" t="str">
        <f>IF(I844="","",属性中转表!$I$1&amp;(IF(VLOOKUP(B844,属性中转表!A:G,7,FALSE)=0,0,VLOOKUP(VLOOKUP(B844,属性中转表!A:G,7,FALSE),属性中转表!$K$2:$P$21,4,0)))+IFERROR(VLOOKUP(A844,英雄数据表!A:K,IF(武魂!B844&gt;=50,10,IF(武魂!B844&gt;=25,6)),0),0))</f>
        <v>,"dpspro":100</v>
      </c>
      <c r="K844" s="32" t="str">
        <f t="shared" si="57"/>
        <v>"atk":300,"hp":5000,"undpspro":100,"pvpdpspro":50,"dpspro":100</v>
      </c>
      <c r="L844" s="20" t="str">
        <f>IF(B844&gt;=50,VLOOKUP(A844,英雄数据表!A:L,11,FALSE),IF(B844&gt;=25,VLOOKUP(A844,英雄数据表!A:L,7,0),""))</f>
        <v>"1304601004"</v>
      </c>
      <c r="M844" s="20" t="str">
        <f>IFERROR(VLOOKUP(B844,属性中转表!$K$2:$O$21,5,FALSE),"")</f>
        <v/>
      </c>
      <c r="N844" s="20" t="str">
        <f>IF(B844=25,VLOOKUP(A844,英雄数据表!A:L,8,FALSE),IF(B844=50,VLOOKUP(A844,英雄数据表!A:L,12,0),""))</f>
        <v/>
      </c>
    </row>
    <row r="845" spans="1:14" x14ac:dyDescent="0.3">
      <c r="A845" s="20">
        <v>13046</v>
      </c>
      <c r="B845" s="21">
        <f t="shared" si="54"/>
        <v>44</v>
      </c>
      <c r="C845" s="21">
        <v>5</v>
      </c>
      <c r="D845" s="21">
        <f>VLOOKUP(A845,英雄数据表!A:D,4,0)</f>
        <v>1</v>
      </c>
      <c r="E845" s="20" t="str">
        <f>VLOOKUP(A845,英雄数据表!A:C,3,0)</f>
        <v>亡者之证</v>
      </c>
      <c r="F845" s="20">
        <f t="shared" si="55"/>
        <v>13046</v>
      </c>
      <c r="G845" s="20">
        <f t="shared" si="56"/>
        <v>13046</v>
      </c>
      <c r="H845" s="21" t="str">
        <f>VLOOKUP(B845,属性中转表!A:F,6,FALSE)</f>
        <v>"hp":151200,"atk":4200</v>
      </c>
      <c r="I845" s="20" t="str">
        <f>IF(VLOOKUP(B845,属性中转表!A:G,7,FALSE)=0,"",VLOOKUP(VLOOKUP(B845,属性中转表!A:G,7,FALSE),属性中转表!$K$2:$P$21,6,0))&amp;IF(VLOOKUP(B845,属性中转表!A:G,7,FALSE)&gt;=50,VLOOKUP(A845,英雄数据表!A:K,9,0),IF(VLOOKUP(B845,属性中转表!A:G,7,FALSE)&gt;=25,VLOOKUP(A845,英雄数据表!A:K,5,0),""))</f>
        <v>"atk":300,"hp":5000,"undpspro":100,"pvpdpspro":50</v>
      </c>
      <c r="J845" s="20" t="str">
        <f>IF(I845="","",属性中转表!$I$1&amp;(IF(VLOOKUP(B845,属性中转表!A:G,7,FALSE)=0,0,VLOOKUP(VLOOKUP(B845,属性中转表!A:G,7,FALSE),属性中转表!$K$2:$P$21,4,0)))+IFERROR(VLOOKUP(A845,英雄数据表!A:K,IF(武魂!B845&gt;=50,10,IF(武魂!B845&gt;=25,6)),0),0))</f>
        <v>,"dpspro":100</v>
      </c>
      <c r="K845" s="32" t="str">
        <f t="shared" si="57"/>
        <v>"atk":300,"hp":5000,"undpspro":100,"pvpdpspro":50,"dpspro":100</v>
      </c>
      <c r="L845" s="20" t="str">
        <f>IF(B845&gt;=50,VLOOKUP(A845,英雄数据表!A:L,11,FALSE),IF(B845&gt;=25,VLOOKUP(A845,英雄数据表!A:L,7,0),""))</f>
        <v>"1304601004"</v>
      </c>
      <c r="M845" s="20" t="str">
        <f>IFERROR(VLOOKUP(B845,属性中转表!$K$2:$O$21,5,FALSE),"")</f>
        <v/>
      </c>
      <c r="N845" s="20" t="str">
        <f>IF(B845=25,VLOOKUP(A845,英雄数据表!A:L,8,FALSE),IF(B845=50,VLOOKUP(A845,英雄数据表!A:L,12,0),""))</f>
        <v/>
      </c>
    </row>
    <row r="846" spans="1:14" x14ac:dyDescent="0.3">
      <c r="A846" s="20">
        <v>13046</v>
      </c>
      <c r="B846" s="21">
        <f t="shared" si="54"/>
        <v>45</v>
      </c>
      <c r="C846" s="21">
        <v>5</v>
      </c>
      <c r="D846" s="21">
        <f>VLOOKUP(A846,英雄数据表!A:D,4,0)</f>
        <v>1</v>
      </c>
      <c r="E846" s="20" t="str">
        <f>VLOOKUP(A846,英雄数据表!A:C,3,0)</f>
        <v>亡者之证</v>
      </c>
      <c r="F846" s="20">
        <f t="shared" si="55"/>
        <v>13046</v>
      </c>
      <c r="G846" s="20">
        <f t="shared" si="56"/>
        <v>13046</v>
      </c>
      <c r="H846" s="21" t="str">
        <f>VLOOKUP(B846,属性中转表!A:F,6,FALSE)</f>
        <v>"hp":156600,"atk":4350</v>
      </c>
      <c r="I846" s="20" t="str">
        <f>IF(VLOOKUP(B846,属性中转表!A:G,7,FALSE)=0,"",VLOOKUP(VLOOKUP(B846,属性中转表!A:G,7,FALSE),属性中转表!$K$2:$P$21,6,0))&amp;IF(VLOOKUP(B846,属性中转表!A:G,7,FALSE)&gt;=50,VLOOKUP(A846,英雄数据表!A:K,9,0),IF(VLOOKUP(B846,属性中转表!A:G,7,FALSE)&gt;=25,VLOOKUP(A846,英雄数据表!A:K,5,0),""))</f>
        <v>"atk":300,"hp":5000,"undpspro":100,"pvpdpspro":50,"pvpundpspro":50</v>
      </c>
      <c r="J846" s="20" t="str">
        <f>IF(I846="","",属性中转表!$I$1&amp;(IF(VLOOKUP(B846,属性中转表!A:G,7,FALSE)=0,0,VLOOKUP(VLOOKUP(B846,属性中转表!A:G,7,FALSE),属性中转表!$K$2:$P$21,4,0)))+IFERROR(VLOOKUP(A846,英雄数据表!A:K,IF(武魂!B846&gt;=50,10,IF(武魂!B846&gt;=25,6)),0),0))</f>
        <v>,"dpspro":100</v>
      </c>
      <c r="K846" s="32" t="str">
        <f t="shared" si="57"/>
        <v>"atk":300,"hp":5000,"undpspro":100,"pvpdpspro":50,"pvpundpspro":50,"dpspro":100</v>
      </c>
      <c r="L846" s="20" t="str">
        <f>IF(B846&gt;=50,VLOOKUP(A846,英雄数据表!A:L,11,FALSE),IF(B846&gt;=25,VLOOKUP(A846,英雄数据表!A:L,7,0),""))</f>
        <v>"1304601004"</v>
      </c>
      <c r="M846" s="20" t="str">
        <f>IFERROR(VLOOKUP(B846,属性中转表!$K$2:$O$21,5,FALSE),"")</f>
        <v>"pvpundpspro":50</v>
      </c>
      <c r="N846" s="20" t="str">
        <f>IF(B846=25,VLOOKUP(A846,英雄数据表!A:L,8,FALSE),IF(B846=50,VLOOKUP(A846,英雄数据表!A:L,12,0),""))</f>
        <v/>
      </c>
    </row>
    <row r="847" spans="1:14" x14ac:dyDescent="0.3">
      <c r="A847" s="20">
        <v>13046</v>
      </c>
      <c r="B847" s="21">
        <f t="shared" si="54"/>
        <v>46</v>
      </c>
      <c r="C847" s="21">
        <v>5</v>
      </c>
      <c r="D847" s="21">
        <f>VLOOKUP(A847,英雄数据表!A:D,4,0)</f>
        <v>1</v>
      </c>
      <c r="E847" s="20" t="str">
        <f>VLOOKUP(A847,英雄数据表!A:C,3,0)</f>
        <v>亡者之证</v>
      </c>
      <c r="F847" s="20">
        <f t="shared" si="55"/>
        <v>13046</v>
      </c>
      <c r="G847" s="20">
        <f t="shared" si="56"/>
        <v>13046</v>
      </c>
      <c r="H847" s="21" t="str">
        <f>VLOOKUP(B847,属性中转表!A:F,6,FALSE)</f>
        <v>"hp":162000,"atk":4500</v>
      </c>
      <c r="I847" s="20" t="str">
        <f>IF(VLOOKUP(B847,属性中转表!A:G,7,FALSE)=0,"",VLOOKUP(VLOOKUP(B847,属性中转表!A:G,7,FALSE),属性中转表!$K$2:$P$21,6,0))&amp;IF(VLOOKUP(B847,属性中转表!A:G,7,FALSE)&gt;=50,VLOOKUP(A847,英雄数据表!A:K,9,0),IF(VLOOKUP(B847,属性中转表!A:G,7,FALSE)&gt;=25,VLOOKUP(A847,英雄数据表!A:K,5,0),""))</f>
        <v>"atk":300,"hp":5000,"undpspro":100,"pvpdpspro":50,"pvpundpspro":50</v>
      </c>
      <c r="J847" s="20" t="str">
        <f>IF(I847="","",属性中转表!$I$1&amp;(IF(VLOOKUP(B847,属性中转表!A:G,7,FALSE)=0,0,VLOOKUP(VLOOKUP(B847,属性中转表!A:G,7,FALSE),属性中转表!$K$2:$P$21,4,0)))+IFERROR(VLOOKUP(A847,英雄数据表!A:K,IF(武魂!B847&gt;=50,10,IF(武魂!B847&gt;=25,6)),0),0))</f>
        <v>,"dpspro":100</v>
      </c>
      <c r="K847" s="32" t="str">
        <f t="shared" si="57"/>
        <v>"atk":300,"hp":5000,"undpspro":100,"pvpdpspro":50,"pvpundpspro":50,"dpspro":100</v>
      </c>
      <c r="L847" s="20" t="str">
        <f>IF(B847&gt;=50,VLOOKUP(A847,英雄数据表!A:L,11,FALSE),IF(B847&gt;=25,VLOOKUP(A847,英雄数据表!A:L,7,0),""))</f>
        <v>"1304601004"</v>
      </c>
      <c r="M847" s="20" t="str">
        <f>IFERROR(VLOOKUP(B847,属性中转表!$K$2:$O$21,5,FALSE),"")</f>
        <v/>
      </c>
      <c r="N847" s="20" t="str">
        <f>IF(B847=25,VLOOKUP(A847,英雄数据表!A:L,8,FALSE),IF(B847=50,VLOOKUP(A847,英雄数据表!A:L,12,0),""))</f>
        <v/>
      </c>
    </row>
    <row r="848" spans="1:14" x14ac:dyDescent="0.3">
      <c r="A848" s="20">
        <v>13046</v>
      </c>
      <c r="B848" s="21">
        <f t="shared" si="54"/>
        <v>47</v>
      </c>
      <c r="C848" s="21">
        <v>5</v>
      </c>
      <c r="D848" s="21">
        <f>VLOOKUP(A848,英雄数据表!A:D,4,0)</f>
        <v>1</v>
      </c>
      <c r="E848" s="20" t="str">
        <f>VLOOKUP(A848,英雄数据表!A:C,3,0)</f>
        <v>亡者之证</v>
      </c>
      <c r="F848" s="20">
        <f t="shared" si="55"/>
        <v>13046</v>
      </c>
      <c r="G848" s="20">
        <f t="shared" si="56"/>
        <v>13046</v>
      </c>
      <c r="H848" s="21" t="str">
        <f>VLOOKUP(B848,属性中转表!A:F,6,FALSE)</f>
        <v>"hp":167400,"atk":4650</v>
      </c>
      <c r="I848" s="20" t="str">
        <f>IF(VLOOKUP(B848,属性中转表!A:G,7,FALSE)=0,"",VLOOKUP(VLOOKUP(B848,属性中转表!A:G,7,FALSE),属性中转表!$K$2:$P$21,6,0))&amp;IF(VLOOKUP(B848,属性中转表!A:G,7,FALSE)&gt;=50,VLOOKUP(A848,英雄数据表!A:K,9,0),IF(VLOOKUP(B848,属性中转表!A:G,7,FALSE)&gt;=25,VLOOKUP(A848,英雄数据表!A:K,5,0),""))</f>
        <v>"atk":300,"hp":5000,"undpspro":100,"pvpdpspro":50,"pvpundpspro":50</v>
      </c>
      <c r="J848" s="20" t="str">
        <f>IF(I848="","",属性中转表!$I$1&amp;(IF(VLOOKUP(B848,属性中转表!A:G,7,FALSE)=0,0,VLOOKUP(VLOOKUP(B848,属性中转表!A:G,7,FALSE),属性中转表!$K$2:$P$21,4,0)))+IFERROR(VLOOKUP(A848,英雄数据表!A:K,IF(武魂!B848&gt;=50,10,IF(武魂!B848&gt;=25,6)),0),0))</f>
        <v>,"dpspro":100</v>
      </c>
      <c r="K848" s="32" t="str">
        <f t="shared" si="57"/>
        <v>"atk":300,"hp":5000,"undpspro":100,"pvpdpspro":50,"pvpundpspro":50,"dpspro":100</v>
      </c>
      <c r="L848" s="20" t="str">
        <f>IF(B848&gt;=50,VLOOKUP(A848,英雄数据表!A:L,11,FALSE),IF(B848&gt;=25,VLOOKUP(A848,英雄数据表!A:L,7,0),""))</f>
        <v>"1304601004"</v>
      </c>
      <c r="M848" s="20" t="str">
        <f>IFERROR(VLOOKUP(B848,属性中转表!$K$2:$O$21,5,FALSE),"")</f>
        <v/>
      </c>
      <c r="N848" s="20" t="str">
        <f>IF(B848=25,VLOOKUP(A848,英雄数据表!A:L,8,FALSE),IF(B848=50,VLOOKUP(A848,英雄数据表!A:L,12,0),""))</f>
        <v/>
      </c>
    </row>
    <row r="849" spans="1:14" x14ac:dyDescent="0.3">
      <c r="A849" s="20">
        <v>13046</v>
      </c>
      <c r="B849" s="21">
        <f t="shared" si="54"/>
        <v>48</v>
      </c>
      <c r="C849" s="21">
        <v>5</v>
      </c>
      <c r="D849" s="21">
        <f>VLOOKUP(A849,英雄数据表!A:D,4,0)</f>
        <v>1</v>
      </c>
      <c r="E849" s="20" t="str">
        <f>VLOOKUP(A849,英雄数据表!A:C,3,0)</f>
        <v>亡者之证</v>
      </c>
      <c r="F849" s="20">
        <f t="shared" si="55"/>
        <v>13046</v>
      </c>
      <c r="G849" s="20">
        <f t="shared" si="56"/>
        <v>13046</v>
      </c>
      <c r="H849" s="21" t="str">
        <f>VLOOKUP(B849,属性中转表!A:F,6,FALSE)</f>
        <v>"hp":172800,"atk":4800</v>
      </c>
      <c r="I849" s="20" t="str">
        <f>IF(VLOOKUP(B849,属性中转表!A:G,7,FALSE)=0,"",VLOOKUP(VLOOKUP(B849,属性中转表!A:G,7,FALSE),属性中转表!$K$2:$P$21,6,0))&amp;IF(VLOOKUP(B849,属性中转表!A:G,7,FALSE)&gt;=50,VLOOKUP(A849,英雄数据表!A:K,9,0),IF(VLOOKUP(B849,属性中转表!A:G,7,FALSE)&gt;=25,VLOOKUP(A849,英雄数据表!A:K,5,0),""))</f>
        <v>"atk":300,"hp":5000,"undpspro":100,"pvpdpspro":50,"pvpundpspro":50</v>
      </c>
      <c r="J849" s="20" t="str">
        <f>IF(I849="","",属性中转表!$I$1&amp;(IF(VLOOKUP(B849,属性中转表!A:G,7,FALSE)=0,0,VLOOKUP(VLOOKUP(B849,属性中转表!A:G,7,FALSE),属性中转表!$K$2:$P$21,4,0)))+IFERROR(VLOOKUP(A849,英雄数据表!A:K,IF(武魂!B849&gt;=50,10,IF(武魂!B849&gt;=25,6)),0),0))</f>
        <v>,"dpspro":100</v>
      </c>
      <c r="K849" s="32" t="str">
        <f t="shared" si="57"/>
        <v>"atk":300,"hp":5000,"undpspro":100,"pvpdpspro":50,"pvpundpspro":50,"dpspro":100</v>
      </c>
      <c r="L849" s="20" t="str">
        <f>IF(B849&gt;=50,VLOOKUP(A849,英雄数据表!A:L,11,FALSE),IF(B849&gt;=25,VLOOKUP(A849,英雄数据表!A:L,7,0),""))</f>
        <v>"1304601004"</v>
      </c>
      <c r="M849" s="20" t="str">
        <f>IFERROR(VLOOKUP(B849,属性中转表!$K$2:$O$21,5,FALSE),"")</f>
        <v/>
      </c>
      <c r="N849" s="20" t="str">
        <f>IF(B849=25,VLOOKUP(A849,英雄数据表!A:L,8,FALSE),IF(B849=50,VLOOKUP(A849,英雄数据表!A:L,12,0),""))</f>
        <v/>
      </c>
    </row>
    <row r="850" spans="1:14" x14ac:dyDescent="0.3">
      <c r="A850" s="20">
        <v>13046</v>
      </c>
      <c r="B850" s="21">
        <f t="shared" si="54"/>
        <v>49</v>
      </c>
      <c r="C850" s="21">
        <v>5</v>
      </c>
      <c r="D850" s="21">
        <f>VLOOKUP(A850,英雄数据表!A:D,4,0)</f>
        <v>1</v>
      </c>
      <c r="E850" s="20" t="str">
        <f>VLOOKUP(A850,英雄数据表!A:C,3,0)</f>
        <v>亡者之证</v>
      </c>
      <c r="F850" s="20">
        <f t="shared" si="55"/>
        <v>13046</v>
      </c>
      <c r="G850" s="20">
        <f t="shared" si="56"/>
        <v>13046</v>
      </c>
      <c r="H850" s="21" t="str">
        <f>VLOOKUP(B850,属性中转表!A:F,6,FALSE)</f>
        <v>"hp":178200,"atk":4950</v>
      </c>
      <c r="I850" s="20" t="str">
        <f>IF(VLOOKUP(B850,属性中转表!A:G,7,FALSE)=0,"",VLOOKUP(VLOOKUP(B850,属性中转表!A:G,7,FALSE),属性中转表!$K$2:$P$21,6,0))&amp;IF(VLOOKUP(B850,属性中转表!A:G,7,FALSE)&gt;=50,VLOOKUP(A850,英雄数据表!A:K,9,0),IF(VLOOKUP(B850,属性中转表!A:G,7,FALSE)&gt;=25,VLOOKUP(A850,英雄数据表!A:K,5,0),""))</f>
        <v>"atk":300,"hp":5000,"undpspro":100,"pvpdpspro":50,"pvpundpspro":50</v>
      </c>
      <c r="J850" s="20" t="str">
        <f>IF(I850="","",属性中转表!$I$1&amp;(IF(VLOOKUP(B850,属性中转表!A:G,7,FALSE)=0,0,VLOOKUP(VLOOKUP(B850,属性中转表!A:G,7,FALSE),属性中转表!$K$2:$P$21,4,0)))+IFERROR(VLOOKUP(A850,英雄数据表!A:K,IF(武魂!B850&gt;=50,10,IF(武魂!B850&gt;=25,6)),0),0))</f>
        <v>,"dpspro":100</v>
      </c>
      <c r="K850" s="32" t="str">
        <f t="shared" si="57"/>
        <v>"atk":300,"hp":5000,"undpspro":100,"pvpdpspro":50,"pvpundpspro":50,"dpspro":100</v>
      </c>
      <c r="L850" s="20" t="str">
        <f>IF(B850&gt;=50,VLOOKUP(A850,英雄数据表!A:L,11,FALSE),IF(B850&gt;=25,VLOOKUP(A850,英雄数据表!A:L,7,0),""))</f>
        <v>"1304601004"</v>
      </c>
      <c r="M850" s="20" t="str">
        <f>IFERROR(VLOOKUP(B850,属性中转表!$K$2:$O$21,5,FALSE),"")</f>
        <v/>
      </c>
      <c r="N850" s="20" t="str">
        <f>IF(B850=25,VLOOKUP(A850,英雄数据表!A:L,8,FALSE),IF(B850=50,VLOOKUP(A850,英雄数据表!A:L,12,0),""))</f>
        <v/>
      </c>
    </row>
    <row r="851" spans="1:14" x14ac:dyDescent="0.3">
      <c r="A851" s="20">
        <v>13046</v>
      </c>
      <c r="B851" s="21">
        <f t="shared" si="54"/>
        <v>50</v>
      </c>
      <c r="C851" s="21">
        <v>5</v>
      </c>
      <c r="D851" s="21">
        <f>VLOOKUP(A851,英雄数据表!A:D,4,0)</f>
        <v>1</v>
      </c>
      <c r="E851" s="20" t="str">
        <f>VLOOKUP(A851,英雄数据表!A:C,3,0)</f>
        <v>亡者之证</v>
      </c>
      <c r="F851" s="20">
        <f t="shared" si="55"/>
        <v>13046</v>
      </c>
      <c r="G851" s="20">
        <f t="shared" si="56"/>
        <v>13046</v>
      </c>
      <c r="H851" s="21" t="str">
        <f>VLOOKUP(B851,属性中转表!A:F,6,FALSE)</f>
        <v>"hp":183600,"atk":5100</v>
      </c>
      <c r="I851" s="20" t="str">
        <f>IF(VLOOKUP(B851,属性中转表!A:G,7,FALSE)=0,"",VLOOKUP(VLOOKUP(B851,属性中转表!A:G,7,FALSE),属性中转表!$K$2:$P$21,6,0))&amp;IF(VLOOKUP(B851,属性中转表!A:G,7,FALSE)&gt;=50,VLOOKUP(A851,英雄数据表!A:K,9,0),IF(VLOOKUP(B851,属性中转表!A:G,7,FALSE)&gt;=25,VLOOKUP(A851,英雄数据表!A:K,5,0),""))</f>
        <v>"atk":300,"hp":5000,"undpspro":100,"pvpdpspro":50,"pvpundpspro":50</v>
      </c>
      <c r="J851" s="20" t="str">
        <f>IF(I851="","",属性中转表!$I$1&amp;(IF(VLOOKUP(B851,属性中转表!A:G,7,FALSE)=0,0,VLOOKUP(VLOOKUP(B851,属性中转表!A:G,7,FALSE),属性中转表!$K$2:$P$21,4,0)))+IFERROR(VLOOKUP(A851,英雄数据表!A:K,IF(武魂!B851&gt;=50,10,IF(武魂!B851&gt;=25,6)),0),0))</f>
        <v>,"dpspro":100</v>
      </c>
      <c r="K851" s="32" t="str">
        <f t="shared" si="57"/>
        <v>"atk":300,"hp":5000,"undpspro":100,"pvpdpspro":50,"pvpundpspro":50,"dpspro":100</v>
      </c>
      <c r="L851" s="20" t="str">
        <f>IF(B851&gt;=50,VLOOKUP(A851,英雄数据表!A:L,11,FALSE),IF(B851&gt;=25,VLOOKUP(A851,英雄数据表!A:L,7,0),""))</f>
        <v>"1304602004"</v>
      </c>
      <c r="M851" s="20" t="str">
        <f>IFERROR(VLOOKUP(B851,属性中转表!$K$2:$O$21,5,FALSE),"")</f>
        <v/>
      </c>
      <c r="N851" s="20" t="str">
        <f>IF(B851=25,VLOOKUP(A851,英雄数据表!A:L,8,FALSE),IF(B851=50,VLOOKUP(A851,英雄数据表!A:L,12,0),""))</f>
        <v>每当敌方被击败时，将会吸取对方灵魂提升自己10%伤害，持续4回合</v>
      </c>
    </row>
    <row r="852" spans="1:14" x14ac:dyDescent="0.3">
      <c r="A852" s="20">
        <v>13046</v>
      </c>
      <c r="B852" s="21">
        <f t="shared" si="54"/>
        <v>51</v>
      </c>
      <c r="C852" s="21">
        <v>5</v>
      </c>
      <c r="D852" s="21">
        <f>VLOOKUP(A852,英雄数据表!A:D,4,0)</f>
        <v>1</v>
      </c>
      <c r="E852" s="20" t="str">
        <f>VLOOKUP(A852,英雄数据表!A:C,3,0)</f>
        <v>亡者之证</v>
      </c>
      <c r="F852" s="20">
        <f t="shared" si="55"/>
        <v>13046</v>
      </c>
      <c r="G852" s="20">
        <f t="shared" si="56"/>
        <v>13046</v>
      </c>
      <c r="H852" s="21" t="str">
        <f>VLOOKUP(B852,属性中转表!A:F,6,FALSE)</f>
        <v>"hp":189000,"atk":5250</v>
      </c>
      <c r="I852" s="20" t="str">
        <f>IF(VLOOKUP(B852,属性中转表!A:G,7,FALSE)=0,"",VLOOKUP(VLOOKUP(B852,属性中转表!A:G,7,FALSE),属性中转表!$K$2:$P$21,6,0))&amp;IF(VLOOKUP(B852,属性中转表!A:G,7,FALSE)&gt;=50,VLOOKUP(A852,英雄数据表!A:K,9,0),IF(VLOOKUP(B852,属性中转表!A:G,7,FALSE)&gt;=25,VLOOKUP(A852,英雄数据表!A:K,5,0),""))</f>
        <v>"atk":300,"hp":5000,"undpspro":100,"pvpdpspro":50,"pvpundpspro":50</v>
      </c>
      <c r="J852" s="20" t="str">
        <f>IF(I852="","",属性中转表!$I$1&amp;(IF(VLOOKUP(B852,属性中转表!A:G,7,FALSE)=0,0,VLOOKUP(VLOOKUP(B852,属性中转表!A:G,7,FALSE),属性中转表!$K$2:$P$21,4,0)))+IFERROR(VLOOKUP(A852,英雄数据表!A:K,IF(武魂!B852&gt;=50,10,IF(武魂!B852&gt;=25,6)),0),0))</f>
        <v>,"dpspro":100</v>
      </c>
      <c r="K852" s="32" t="str">
        <f t="shared" si="57"/>
        <v>"atk":300,"hp":5000,"undpspro":100,"pvpdpspro":50,"pvpundpspro":50,"dpspro":100</v>
      </c>
      <c r="L852" s="20" t="str">
        <f>IF(B852&gt;=50,VLOOKUP(A852,英雄数据表!A:L,11,FALSE),IF(B852&gt;=25,VLOOKUP(A852,英雄数据表!A:L,7,0),""))</f>
        <v>"1304602004"</v>
      </c>
      <c r="M852" s="20" t="str">
        <f>IFERROR(VLOOKUP(B852,属性中转表!$K$2:$O$21,5,FALSE),"")</f>
        <v/>
      </c>
      <c r="N852" s="20" t="str">
        <f>IF(B852=25,VLOOKUP(A852,英雄数据表!A:L,8,FALSE),IF(B852=50,VLOOKUP(A852,英雄数据表!A:L,12,0),""))</f>
        <v/>
      </c>
    </row>
    <row r="853" spans="1:14" x14ac:dyDescent="0.3">
      <c r="A853" s="20">
        <v>13046</v>
      </c>
      <c r="B853" s="21">
        <f t="shared" si="54"/>
        <v>52</v>
      </c>
      <c r="C853" s="21">
        <v>5</v>
      </c>
      <c r="D853" s="21">
        <f>VLOOKUP(A853,英雄数据表!A:D,4,0)</f>
        <v>1</v>
      </c>
      <c r="E853" s="20" t="str">
        <f>VLOOKUP(A853,英雄数据表!A:C,3,0)</f>
        <v>亡者之证</v>
      </c>
      <c r="F853" s="20">
        <f t="shared" si="55"/>
        <v>13046</v>
      </c>
      <c r="G853" s="20">
        <f t="shared" si="56"/>
        <v>13046</v>
      </c>
      <c r="H853" s="21" t="str">
        <f>VLOOKUP(B853,属性中转表!A:F,6,FALSE)</f>
        <v>"hp":194400,"atk":5400</v>
      </c>
      <c r="I853" s="20" t="str">
        <f>IF(VLOOKUP(B853,属性中转表!A:G,7,FALSE)=0,"",VLOOKUP(VLOOKUP(B853,属性中转表!A:G,7,FALSE),属性中转表!$K$2:$P$21,6,0))&amp;IF(VLOOKUP(B853,属性中转表!A:G,7,FALSE)&gt;=50,VLOOKUP(A853,英雄数据表!A:K,9,0),IF(VLOOKUP(B853,属性中转表!A:G,7,FALSE)&gt;=25,VLOOKUP(A853,英雄数据表!A:K,5,0),""))</f>
        <v>"atk":300,"hp":5000,"undpspro":100,"pvpdpspro":50,"pvpundpspro":50</v>
      </c>
      <c r="J853" s="20" t="str">
        <f>IF(I853="","",属性中转表!$I$1&amp;(IF(VLOOKUP(B853,属性中转表!A:G,7,FALSE)=0,0,VLOOKUP(VLOOKUP(B853,属性中转表!A:G,7,FALSE),属性中转表!$K$2:$P$21,4,0)))+IFERROR(VLOOKUP(A853,英雄数据表!A:K,IF(武魂!B853&gt;=50,10,IF(武魂!B853&gt;=25,6)),0),0))</f>
        <v>,"dpspro":100</v>
      </c>
      <c r="K853" s="32" t="str">
        <f t="shared" si="57"/>
        <v>"atk":300,"hp":5000,"undpspro":100,"pvpdpspro":50,"pvpundpspro":50,"dpspro":100</v>
      </c>
      <c r="L853" s="20" t="str">
        <f>IF(B853&gt;=50,VLOOKUP(A853,英雄数据表!A:L,11,FALSE),IF(B853&gt;=25,VLOOKUP(A853,英雄数据表!A:L,7,0),""))</f>
        <v>"1304602004"</v>
      </c>
      <c r="M853" s="20" t="str">
        <f>IFERROR(VLOOKUP(B853,属性中转表!$K$2:$O$21,5,FALSE),"")</f>
        <v/>
      </c>
      <c r="N853" s="20" t="str">
        <f>IF(B853=25,VLOOKUP(A853,英雄数据表!A:L,8,FALSE),IF(B853=50,VLOOKUP(A853,英雄数据表!A:L,12,0),""))</f>
        <v/>
      </c>
    </row>
    <row r="854" spans="1:14" x14ac:dyDescent="0.3">
      <c r="A854" s="20">
        <v>13046</v>
      </c>
      <c r="B854" s="21">
        <f t="shared" si="54"/>
        <v>53</v>
      </c>
      <c r="C854" s="21">
        <v>5</v>
      </c>
      <c r="D854" s="21">
        <f>VLOOKUP(A854,英雄数据表!A:D,4,0)</f>
        <v>1</v>
      </c>
      <c r="E854" s="20" t="str">
        <f>VLOOKUP(A854,英雄数据表!A:C,3,0)</f>
        <v>亡者之证</v>
      </c>
      <c r="F854" s="20">
        <f t="shared" si="55"/>
        <v>13046</v>
      </c>
      <c r="G854" s="20">
        <f t="shared" si="56"/>
        <v>13046</v>
      </c>
      <c r="H854" s="21" t="str">
        <f>VLOOKUP(B854,属性中转表!A:F,6,FALSE)</f>
        <v>"hp":199800,"atk":5550</v>
      </c>
      <c r="I854" s="20" t="str">
        <f>IF(VLOOKUP(B854,属性中转表!A:G,7,FALSE)=0,"",VLOOKUP(VLOOKUP(B854,属性中转表!A:G,7,FALSE),属性中转表!$K$2:$P$21,6,0))&amp;IF(VLOOKUP(B854,属性中转表!A:G,7,FALSE)&gt;=50,VLOOKUP(A854,英雄数据表!A:K,9,0),IF(VLOOKUP(B854,属性中转表!A:G,7,FALSE)&gt;=25,VLOOKUP(A854,英雄数据表!A:K,5,0),""))</f>
        <v>"atk":300,"hp":5000,"undpspro":100,"pvpdpspro":50,"pvpundpspro":50</v>
      </c>
      <c r="J854" s="20" t="str">
        <f>IF(I854="","",属性中转表!$I$1&amp;(IF(VLOOKUP(B854,属性中转表!A:G,7,FALSE)=0,0,VLOOKUP(VLOOKUP(B854,属性中转表!A:G,7,FALSE),属性中转表!$K$2:$P$21,4,0)))+IFERROR(VLOOKUP(A854,英雄数据表!A:K,IF(武魂!B854&gt;=50,10,IF(武魂!B854&gt;=25,6)),0),0))</f>
        <v>,"dpspro":100</v>
      </c>
      <c r="K854" s="32" t="str">
        <f t="shared" si="57"/>
        <v>"atk":300,"hp":5000,"undpspro":100,"pvpdpspro":50,"pvpundpspro":50,"dpspro":100</v>
      </c>
      <c r="L854" s="20" t="str">
        <f>IF(B854&gt;=50,VLOOKUP(A854,英雄数据表!A:L,11,FALSE),IF(B854&gt;=25,VLOOKUP(A854,英雄数据表!A:L,7,0),""))</f>
        <v>"1304602004"</v>
      </c>
      <c r="M854" s="20" t="str">
        <f>IFERROR(VLOOKUP(B854,属性中转表!$K$2:$O$21,5,FALSE),"")</f>
        <v/>
      </c>
      <c r="N854" s="20" t="str">
        <f>IF(B854=25,VLOOKUP(A854,英雄数据表!A:L,8,FALSE),IF(B854=50,VLOOKUP(A854,英雄数据表!A:L,12,0),""))</f>
        <v/>
      </c>
    </row>
    <row r="855" spans="1:14" x14ac:dyDescent="0.3">
      <c r="A855" s="20">
        <v>13046</v>
      </c>
      <c r="B855" s="21">
        <f t="shared" si="54"/>
        <v>54</v>
      </c>
      <c r="C855" s="21">
        <v>5</v>
      </c>
      <c r="D855" s="21">
        <f>VLOOKUP(A855,英雄数据表!A:D,4,0)</f>
        <v>1</v>
      </c>
      <c r="E855" s="20" t="str">
        <f>VLOOKUP(A855,英雄数据表!A:C,3,0)</f>
        <v>亡者之证</v>
      </c>
      <c r="F855" s="20">
        <f t="shared" si="55"/>
        <v>13046</v>
      </c>
      <c r="G855" s="20">
        <f t="shared" si="56"/>
        <v>13046</v>
      </c>
      <c r="H855" s="21" t="str">
        <f>VLOOKUP(B855,属性中转表!A:F,6,FALSE)</f>
        <v>"hp":205200,"atk":5700</v>
      </c>
      <c r="I855" s="20" t="str">
        <f>IF(VLOOKUP(B855,属性中转表!A:G,7,FALSE)=0,"",VLOOKUP(VLOOKUP(B855,属性中转表!A:G,7,FALSE),属性中转表!$K$2:$P$21,6,0))&amp;IF(VLOOKUP(B855,属性中转表!A:G,7,FALSE)&gt;=50,VLOOKUP(A855,英雄数据表!A:K,9,0),IF(VLOOKUP(B855,属性中转表!A:G,7,FALSE)&gt;=25,VLOOKUP(A855,英雄数据表!A:K,5,0),""))</f>
        <v>"atk":300,"hp":5000,"undpspro":100,"pvpdpspro":50,"pvpundpspro":50</v>
      </c>
      <c r="J855" s="20" t="str">
        <f>IF(I855="","",属性中转表!$I$1&amp;(IF(VLOOKUP(B855,属性中转表!A:G,7,FALSE)=0,0,VLOOKUP(VLOOKUP(B855,属性中转表!A:G,7,FALSE),属性中转表!$K$2:$P$21,4,0)))+IFERROR(VLOOKUP(A855,英雄数据表!A:K,IF(武魂!B855&gt;=50,10,IF(武魂!B855&gt;=25,6)),0),0))</f>
        <v>,"dpspro":100</v>
      </c>
      <c r="K855" s="32" t="str">
        <f t="shared" si="57"/>
        <v>"atk":300,"hp":5000,"undpspro":100,"pvpdpspro":50,"pvpundpspro":50,"dpspro":100</v>
      </c>
      <c r="L855" s="20" t="str">
        <f>IF(B855&gt;=50,VLOOKUP(A855,英雄数据表!A:L,11,FALSE),IF(B855&gt;=25,VLOOKUP(A855,英雄数据表!A:L,7,0),""))</f>
        <v>"1304602004"</v>
      </c>
      <c r="M855" s="20" t="str">
        <f>IFERROR(VLOOKUP(B855,属性中转表!$K$2:$O$21,5,FALSE),"")</f>
        <v/>
      </c>
      <c r="N855" s="20" t="str">
        <f>IF(B855=25,VLOOKUP(A855,英雄数据表!A:L,8,FALSE),IF(B855=50,VLOOKUP(A855,英雄数据表!A:L,12,0),""))</f>
        <v/>
      </c>
    </row>
    <row r="856" spans="1:14" x14ac:dyDescent="0.3">
      <c r="A856" s="20">
        <v>13046</v>
      </c>
      <c r="B856" s="21">
        <f t="shared" si="54"/>
        <v>55</v>
      </c>
      <c r="C856" s="21">
        <v>5</v>
      </c>
      <c r="D856" s="21">
        <f>VLOOKUP(A856,英雄数据表!A:D,4,0)</f>
        <v>1</v>
      </c>
      <c r="E856" s="20" t="str">
        <f>VLOOKUP(A856,英雄数据表!A:C,3,0)</f>
        <v>亡者之证</v>
      </c>
      <c r="F856" s="20">
        <f t="shared" si="55"/>
        <v>13046</v>
      </c>
      <c r="G856" s="20">
        <f t="shared" si="56"/>
        <v>13046</v>
      </c>
      <c r="H856" s="21" t="str">
        <f>VLOOKUP(B856,属性中转表!A:F,6,FALSE)</f>
        <v>"hp":210600,"atk":5850</v>
      </c>
      <c r="I856" s="20" t="str">
        <f>IF(VLOOKUP(B856,属性中转表!A:G,7,FALSE)=0,"",VLOOKUP(VLOOKUP(B856,属性中转表!A:G,7,FALSE),属性中转表!$K$2:$P$21,6,0))&amp;IF(VLOOKUP(B856,属性中转表!A:G,7,FALSE)&gt;=50,VLOOKUP(A856,英雄数据表!A:K,9,0),IF(VLOOKUP(B856,属性中转表!A:G,7,FALSE)&gt;=25,VLOOKUP(A856,英雄数据表!A:K,5,0),""))</f>
        <v>"atk":300,"hp":5000,"undpspro":150,"pvpdpspro":50,"pvpundpspro":50</v>
      </c>
      <c r="J856" s="20" t="str">
        <f>IF(I856="","",属性中转表!$I$1&amp;(IF(VLOOKUP(B856,属性中转表!A:G,7,FALSE)=0,0,VLOOKUP(VLOOKUP(B856,属性中转表!A:G,7,FALSE),属性中转表!$K$2:$P$21,4,0)))+IFERROR(VLOOKUP(A856,英雄数据表!A:K,IF(武魂!B856&gt;=50,10,IF(武魂!B856&gt;=25,6)),0),0))</f>
        <v>,"dpspro":100</v>
      </c>
      <c r="K856" s="32" t="str">
        <f t="shared" si="57"/>
        <v>"atk":300,"hp":5000,"undpspro":150,"pvpdpspro":50,"pvpundpspro":50,"dpspro":100</v>
      </c>
      <c r="L856" s="20" t="str">
        <f>IF(B856&gt;=50,VLOOKUP(A856,英雄数据表!A:L,11,FALSE),IF(B856&gt;=25,VLOOKUP(A856,英雄数据表!A:L,7,0),""))</f>
        <v>"1304602004"</v>
      </c>
      <c r="M856" s="20" t="str">
        <f>IFERROR(VLOOKUP(B856,属性中转表!$K$2:$O$21,5,FALSE),"")</f>
        <v>"undpspro":50</v>
      </c>
      <c r="N856" s="20" t="str">
        <f>IF(B856=25,VLOOKUP(A856,英雄数据表!A:L,8,FALSE),IF(B856=50,VLOOKUP(A856,英雄数据表!A:L,12,0),""))</f>
        <v/>
      </c>
    </row>
    <row r="857" spans="1:14" x14ac:dyDescent="0.3">
      <c r="A857" s="20">
        <v>13046</v>
      </c>
      <c r="B857" s="21">
        <f t="shared" si="54"/>
        <v>56</v>
      </c>
      <c r="C857" s="21">
        <v>5</v>
      </c>
      <c r="D857" s="21">
        <f>VLOOKUP(A857,英雄数据表!A:D,4,0)</f>
        <v>1</v>
      </c>
      <c r="E857" s="20" t="str">
        <f>VLOOKUP(A857,英雄数据表!A:C,3,0)</f>
        <v>亡者之证</v>
      </c>
      <c r="F857" s="20">
        <f t="shared" si="55"/>
        <v>13046</v>
      </c>
      <c r="G857" s="20">
        <f t="shared" si="56"/>
        <v>13046</v>
      </c>
      <c r="H857" s="21" t="str">
        <f>VLOOKUP(B857,属性中转表!A:F,6,FALSE)</f>
        <v>"hp":216000,"atk":6000</v>
      </c>
      <c r="I857" s="20" t="str">
        <f>IF(VLOOKUP(B857,属性中转表!A:G,7,FALSE)=0,"",VLOOKUP(VLOOKUP(B857,属性中转表!A:G,7,FALSE),属性中转表!$K$2:$P$21,6,0))&amp;IF(VLOOKUP(B857,属性中转表!A:G,7,FALSE)&gt;=50,VLOOKUP(A857,英雄数据表!A:K,9,0),IF(VLOOKUP(B857,属性中转表!A:G,7,FALSE)&gt;=25,VLOOKUP(A857,英雄数据表!A:K,5,0),""))</f>
        <v>"atk":300,"hp":5000,"undpspro":150,"pvpdpspro":50,"pvpundpspro":50</v>
      </c>
      <c r="J857" s="20" t="str">
        <f>IF(I857="","",属性中转表!$I$1&amp;(IF(VLOOKUP(B857,属性中转表!A:G,7,FALSE)=0,0,VLOOKUP(VLOOKUP(B857,属性中转表!A:G,7,FALSE),属性中转表!$K$2:$P$21,4,0)))+IFERROR(VLOOKUP(A857,英雄数据表!A:K,IF(武魂!B857&gt;=50,10,IF(武魂!B857&gt;=25,6)),0),0))</f>
        <v>,"dpspro":100</v>
      </c>
      <c r="K857" s="32" t="str">
        <f t="shared" si="57"/>
        <v>"atk":300,"hp":5000,"undpspro":150,"pvpdpspro":50,"pvpundpspro":50,"dpspro":100</v>
      </c>
      <c r="L857" s="20" t="str">
        <f>IF(B857&gt;=50,VLOOKUP(A857,英雄数据表!A:L,11,FALSE),IF(B857&gt;=25,VLOOKUP(A857,英雄数据表!A:L,7,0),""))</f>
        <v>"1304602004"</v>
      </c>
      <c r="M857" s="20" t="str">
        <f>IFERROR(VLOOKUP(B857,属性中转表!$K$2:$O$21,5,FALSE),"")</f>
        <v/>
      </c>
      <c r="N857" s="20" t="str">
        <f>IF(B857=25,VLOOKUP(A857,英雄数据表!A:L,8,FALSE),IF(B857=50,VLOOKUP(A857,英雄数据表!A:L,12,0),""))</f>
        <v/>
      </c>
    </row>
    <row r="858" spans="1:14" x14ac:dyDescent="0.3">
      <c r="A858" s="20">
        <v>13046</v>
      </c>
      <c r="B858" s="21">
        <f t="shared" si="54"/>
        <v>57</v>
      </c>
      <c r="C858" s="21">
        <v>5</v>
      </c>
      <c r="D858" s="21">
        <f>VLOOKUP(A858,英雄数据表!A:D,4,0)</f>
        <v>1</v>
      </c>
      <c r="E858" s="20" t="str">
        <f>VLOOKUP(A858,英雄数据表!A:C,3,0)</f>
        <v>亡者之证</v>
      </c>
      <c r="F858" s="20">
        <f t="shared" si="55"/>
        <v>13046</v>
      </c>
      <c r="G858" s="20">
        <f t="shared" si="56"/>
        <v>13046</v>
      </c>
      <c r="H858" s="21" t="str">
        <f>VLOOKUP(B858,属性中转表!A:F,6,FALSE)</f>
        <v>"hp":221400,"atk":6150</v>
      </c>
      <c r="I858" s="20" t="str">
        <f>IF(VLOOKUP(B858,属性中转表!A:G,7,FALSE)=0,"",VLOOKUP(VLOOKUP(B858,属性中转表!A:G,7,FALSE),属性中转表!$K$2:$P$21,6,0))&amp;IF(VLOOKUP(B858,属性中转表!A:G,7,FALSE)&gt;=50,VLOOKUP(A858,英雄数据表!A:K,9,0),IF(VLOOKUP(B858,属性中转表!A:G,7,FALSE)&gt;=25,VLOOKUP(A858,英雄数据表!A:K,5,0),""))</f>
        <v>"atk":300,"hp":5000,"undpspro":150,"pvpdpspro":50,"pvpundpspro":50</v>
      </c>
      <c r="J858" s="20" t="str">
        <f>IF(I858="","",属性中转表!$I$1&amp;(IF(VLOOKUP(B858,属性中转表!A:G,7,FALSE)=0,0,VLOOKUP(VLOOKUP(B858,属性中转表!A:G,7,FALSE),属性中转表!$K$2:$P$21,4,0)))+IFERROR(VLOOKUP(A858,英雄数据表!A:K,IF(武魂!B858&gt;=50,10,IF(武魂!B858&gt;=25,6)),0),0))</f>
        <v>,"dpspro":100</v>
      </c>
      <c r="K858" s="32" t="str">
        <f t="shared" si="57"/>
        <v>"atk":300,"hp":5000,"undpspro":150,"pvpdpspro":50,"pvpundpspro":50,"dpspro":100</v>
      </c>
      <c r="L858" s="20" t="str">
        <f>IF(B858&gt;=50,VLOOKUP(A858,英雄数据表!A:L,11,FALSE),IF(B858&gt;=25,VLOOKUP(A858,英雄数据表!A:L,7,0),""))</f>
        <v>"1304602004"</v>
      </c>
      <c r="M858" s="20" t="str">
        <f>IFERROR(VLOOKUP(B858,属性中转表!$K$2:$O$21,5,FALSE),"")</f>
        <v/>
      </c>
      <c r="N858" s="20" t="str">
        <f>IF(B858=25,VLOOKUP(A858,英雄数据表!A:L,8,FALSE),IF(B858=50,VLOOKUP(A858,英雄数据表!A:L,12,0),""))</f>
        <v/>
      </c>
    </row>
    <row r="859" spans="1:14" x14ac:dyDescent="0.3">
      <c r="A859" s="20">
        <v>13046</v>
      </c>
      <c r="B859" s="21">
        <f t="shared" si="54"/>
        <v>58</v>
      </c>
      <c r="C859" s="21">
        <v>5</v>
      </c>
      <c r="D859" s="21">
        <f>VLOOKUP(A859,英雄数据表!A:D,4,0)</f>
        <v>1</v>
      </c>
      <c r="E859" s="20" t="str">
        <f>VLOOKUP(A859,英雄数据表!A:C,3,0)</f>
        <v>亡者之证</v>
      </c>
      <c r="F859" s="20">
        <f t="shared" si="55"/>
        <v>13046</v>
      </c>
      <c r="G859" s="20">
        <f t="shared" si="56"/>
        <v>13046</v>
      </c>
      <c r="H859" s="21" t="str">
        <f>VLOOKUP(B859,属性中转表!A:F,6,FALSE)</f>
        <v>"hp":226800,"atk":6300</v>
      </c>
      <c r="I859" s="20" t="str">
        <f>IF(VLOOKUP(B859,属性中转表!A:G,7,FALSE)=0,"",VLOOKUP(VLOOKUP(B859,属性中转表!A:G,7,FALSE),属性中转表!$K$2:$P$21,6,0))&amp;IF(VLOOKUP(B859,属性中转表!A:G,7,FALSE)&gt;=50,VLOOKUP(A859,英雄数据表!A:K,9,0),IF(VLOOKUP(B859,属性中转表!A:G,7,FALSE)&gt;=25,VLOOKUP(A859,英雄数据表!A:K,5,0),""))</f>
        <v>"atk":300,"hp":5000,"undpspro":150,"pvpdpspro":50,"pvpundpspro":50</v>
      </c>
      <c r="J859" s="20" t="str">
        <f>IF(I859="","",属性中转表!$I$1&amp;(IF(VLOOKUP(B859,属性中转表!A:G,7,FALSE)=0,0,VLOOKUP(VLOOKUP(B859,属性中转表!A:G,7,FALSE),属性中转表!$K$2:$P$21,4,0)))+IFERROR(VLOOKUP(A859,英雄数据表!A:K,IF(武魂!B859&gt;=50,10,IF(武魂!B859&gt;=25,6)),0),0))</f>
        <v>,"dpspro":100</v>
      </c>
      <c r="K859" s="32" t="str">
        <f t="shared" si="57"/>
        <v>"atk":300,"hp":5000,"undpspro":150,"pvpdpspro":50,"pvpundpspro":50,"dpspro":100</v>
      </c>
      <c r="L859" s="20" t="str">
        <f>IF(B859&gt;=50,VLOOKUP(A859,英雄数据表!A:L,11,FALSE),IF(B859&gt;=25,VLOOKUP(A859,英雄数据表!A:L,7,0),""))</f>
        <v>"1304602004"</v>
      </c>
      <c r="M859" s="20" t="str">
        <f>IFERROR(VLOOKUP(B859,属性中转表!$K$2:$O$21,5,FALSE),"")</f>
        <v/>
      </c>
      <c r="N859" s="20" t="str">
        <f>IF(B859=25,VLOOKUP(A859,英雄数据表!A:L,8,FALSE),IF(B859=50,VLOOKUP(A859,英雄数据表!A:L,12,0),""))</f>
        <v/>
      </c>
    </row>
    <row r="860" spans="1:14" x14ac:dyDescent="0.3">
      <c r="A860" s="20">
        <v>13046</v>
      </c>
      <c r="B860" s="21">
        <f t="shared" si="54"/>
        <v>59</v>
      </c>
      <c r="C860" s="21">
        <v>5</v>
      </c>
      <c r="D860" s="21">
        <f>VLOOKUP(A860,英雄数据表!A:D,4,0)</f>
        <v>1</v>
      </c>
      <c r="E860" s="20" t="str">
        <f>VLOOKUP(A860,英雄数据表!A:C,3,0)</f>
        <v>亡者之证</v>
      </c>
      <c r="F860" s="20">
        <f t="shared" si="55"/>
        <v>13046</v>
      </c>
      <c r="G860" s="20">
        <f t="shared" si="56"/>
        <v>13046</v>
      </c>
      <c r="H860" s="21" t="str">
        <f>VLOOKUP(B860,属性中转表!A:F,6,FALSE)</f>
        <v>"hp":232200,"atk":6450</v>
      </c>
      <c r="I860" s="20" t="str">
        <f>IF(VLOOKUP(B860,属性中转表!A:G,7,FALSE)=0,"",VLOOKUP(VLOOKUP(B860,属性中转表!A:G,7,FALSE),属性中转表!$K$2:$P$21,6,0))&amp;IF(VLOOKUP(B860,属性中转表!A:G,7,FALSE)&gt;=50,VLOOKUP(A860,英雄数据表!A:K,9,0),IF(VLOOKUP(B860,属性中转表!A:G,7,FALSE)&gt;=25,VLOOKUP(A860,英雄数据表!A:K,5,0),""))</f>
        <v>"atk":300,"hp":5000,"undpspro":150,"pvpdpspro":50,"pvpundpspro":50</v>
      </c>
      <c r="J860" s="20" t="str">
        <f>IF(I860="","",属性中转表!$I$1&amp;(IF(VLOOKUP(B860,属性中转表!A:G,7,FALSE)=0,0,VLOOKUP(VLOOKUP(B860,属性中转表!A:G,7,FALSE),属性中转表!$K$2:$P$21,4,0)))+IFERROR(VLOOKUP(A860,英雄数据表!A:K,IF(武魂!B860&gt;=50,10,IF(武魂!B860&gt;=25,6)),0),0))</f>
        <v>,"dpspro":100</v>
      </c>
      <c r="K860" s="32" t="str">
        <f t="shared" si="57"/>
        <v>"atk":300,"hp":5000,"undpspro":150,"pvpdpspro":50,"pvpundpspro":50,"dpspro":100</v>
      </c>
      <c r="L860" s="20" t="str">
        <f>IF(B860&gt;=50,VLOOKUP(A860,英雄数据表!A:L,11,FALSE),IF(B860&gt;=25,VLOOKUP(A860,英雄数据表!A:L,7,0),""))</f>
        <v>"1304602004"</v>
      </c>
      <c r="M860" s="20" t="str">
        <f>IFERROR(VLOOKUP(B860,属性中转表!$K$2:$O$21,5,FALSE),"")</f>
        <v/>
      </c>
      <c r="N860" s="20" t="str">
        <f>IF(B860=25,VLOOKUP(A860,英雄数据表!A:L,8,FALSE),IF(B860=50,VLOOKUP(A860,英雄数据表!A:L,12,0),""))</f>
        <v/>
      </c>
    </row>
    <row r="861" spans="1:14" x14ac:dyDescent="0.3">
      <c r="A861" s="20">
        <v>13046</v>
      </c>
      <c r="B861" s="21">
        <f t="shared" si="54"/>
        <v>60</v>
      </c>
      <c r="C861" s="21">
        <v>5</v>
      </c>
      <c r="D861" s="21">
        <f>VLOOKUP(A861,英雄数据表!A:D,4,0)</f>
        <v>1</v>
      </c>
      <c r="E861" s="20" t="str">
        <f>VLOOKUP(A861,英雄数据表!A:C,3,0)</f>
        <v>亡者之证</v>
      </c>
      <c r="F861" s="20">
        <f t="shared" si="55"/>
        <v>13046</v>
      </c>
      <c r="G861" s="20">
        <f t="shared" si="56"/>
        <v>13046</v>
      </c>
      <c r="H861" s="21" t="str">
        <f>VLOOKUP(B861,属性中转表!A:F,6,FALSE)</f>
        <v>"hp":237600,"atk":6600</v>
      </c>
      <c r="I861" s="20" t="str">
        <f>IF(VLOOKUP(B861,属性中转表!A:G,7,FALSE)=0,"",VLOOKUP(VLOOKUP(B861,属性中转表!A:G,7,FALSE),属性中转表!$K$2:$P$21,6,0))&amp;IF(VLOOKUP(B861,属性中转表!A:G,7,FALSE)&gt;=50,VLOOKUP(A861,英雄数据表!A:K,9,0),IF(VLOOKUP(B861,属性中转表!A:G,7,FALSE)&gt;=25,VLOOKUP(A861,英雄数据表!A:K,5,0),""))</f>
        <v>"atk":300,"hp":5000,"undpspro":150,"pvpdpspro":50,"pvpundpspro":50</v>
      </c>
      <c r="J861" s="20" t="str">
        <f>IF(I861="","",属性中转表!$I$1&amp;(IF(VLOOKUP(B861,属性中转表!A:G,7,FALSE)=0,0,VLOOKUP(VLOOKUP(B861,属性中转表!A:G,7,FALSE),属性中转表!$K$2:$P$21,4,0)))+IFERROR(VLOOKUP(A861,英雄数据表!A:K,IF(武魂!B861&gt;=50,10,IF(武魂!B861&gt;=25,6)),0),0))</f>
        <v>,"dpspro":150</v>
      </c>
      <c r="K861" s="32" t="str">
        <f t="shared" si="57"/>
        <v>"atk":300,"hp":5000,"undpspro":150,"pvpdpspro":50,"pvpundpspro":50,"dpspro":150</v>
      </c>
      <c r="L861" s="20" t="str">
        <f>IF(B861&gt;=50,VLOOKUP(A861,英雄数据表!A:L,11,FALSE),IF(B861&gt;=25,VLOOKUP(A861,英雄数据表!A:L,7,0),""))</f>
        <v>"1304602004"</v>
      </c>
      <c r="M861" s="20" t="str">
        <f>IFERROR(VLOOKUP(B861,属性中转表!$K$2:$O$21,5,FALSE),"")</f>
        <v>"dpspro":50</v>
      </c>
      <c r="N861" s="20" t="str">
        <f>IF(B861=25,VLOOKUP(A861,英雄数据表!A:L,8,FALSE),IF(B861=50,VLOOKUP(A861,英雄数据表!A:L,12,0),""))</f>
        <v/>
      </c>
    </row>
    <row r="862" spans="1:14" x14ac:dyDescent="0.3">
      <c r="A862" s="20">
        <v>13046</v>
      </c>
      <c r="B862" s="21">
        <f t="shared" si="54"/>
        <v>61</v>
      </c>
      <c r="C862" s="21">
        <v>5</v>
      </c>
      <c r="D862" s="21">
        <f>VLOOKUP(A862,英雄数据表!A:D,4,0)</f>
        <v>1</v>
      </c>
      <c r="E862" s="20" t="str">
        <f>VLOOKUP(A862,英雄数据表!A:C,3,0)</f>
        <v>亡者之证</v>
      </c>
      <c r="F862" s="20">
        <f t="shared" si="55"/>
        <v>13046</v>
      </c>
      <c r="G862" s="20">
        <f t="shared" si="56"/>
        <v>13046</v>
      </c>
      <c r="H862" s="21" t="str">
        <f>VLOOKUP(B862,属性中转表!A:F,6,FALSE)</f>
        <v>"hp":243000,"atk":6750</v>
      </c>
      <c r="I862" s="20" t="str">
        <f>IF(VLOOKUP(B862,属性中转表!A:G,7,FALSE)=0,"",VLOOKUP(VLOOKUP(B862,属性中转表!A:G,7,FALSE),属性中转表!$K$2:$P$21,6,0))&amp;IF(VLOOKUP(B862,属性中转表!A:G,7,FALSE)&gt;=50,VLOOKUP(A862,英雄数据表!A:K,9,0),IF(VLOOKUP(B862,属性中转表!A:G,7,FALSE)&gt;=25,VLOOKUP(A862,英雄数据表!A:K,5,0),""))</f>
        <v>"atk":300,"hp":5000,"undpspro":150,"pvpdpspro":50,"pvpundpspro":50</v>
      </c>
      <c r="J862" s="20" t="str">
        <f>IF(I862="","",属性中转表!$I$1&amp;(IF(VLOOKUP(B862,属性中转表!A:G,7,FALSE)=0,0,VLOOKUP(VLOOKUP(B862,属性中转表!A:G,7,FALSE),属性中转表!$K$2:$P$21,4,0)))+IFERROR(VLOOKUP(A862,英雄数据表!A:K,IF(武魂!B862&gt;=50,10,IF(武魂!B862&gt;=25,6)),0),0))</f>
        <v>,"dpspro":150</v>
      </c>
      <c r="K862" s="32" t="str">
        <f t="shared" si="57"/>
        <v>"atk":300,"hp":5000,"undpspro":150,"pvpdpspro":50,"pvpundpspro":50,"dpspro":150</v>
      </c>
      <c r="L862" s="20" t="str">
        <f>IF(B862&gt;=50,VLOOKUP(A862,英雄数据表!A:L,11,FALSE),IF(B862&gt;=25,VLOOKUP(A862,英雄数据表!A:L,7,0),""))</f>
        <v>"1304602004"</v>
      </c>
      <c r="M862" s="20" t="str">
        <f>IFERROR(VLOOKUP(B862,属性中转表!$K$2:$O$21,5,FALSE),"")</f>
        <v/>
      </c>
      <c r="N862" s="20" t="str">
        <f>IF(B862=25,VLOOKUP(A862,英雄数据表!A:L,8,FALSE),IF(B862=50,VLOOKUP(A862,英雄数据表!A:L,12,0),""))</f>
        <v/>
      </c>
    </row>
    <row r="863" spans="1:14" x14ac:dyDescent="0.3">
      <c r="A863" s="20">
        <v>13046</v>
      </c>
      <c r="B863" s="21">
        <f t="shared" si="54"/>
        <v>62</v>
      </c>
      <c r="C863" s="21">
        <v>5</v>
      </c>
      <c r="D863" s="21">
        <f>VLOOKUP(A863,英雄数据表!A:D,4,0)</f>
        <v>1</v>
      </c>
      <c r="E863" s="20" t="str">
        <f>VLOOKUP(A863,英雄数据表!A:C,3,0)</f>
        <v>亡者之证</v>
      </c>
      <c r="F863" s="20">
        <f t="shared" si="55"/>
        <v>13046</v>
      </c>
      <c r="G863" s="20">
        <f t="shared" si="56"/>
        <v>13046</v>
      </c>
      <c r="H863" s="21" t="str">
        <f>VLOOKUP(B863,属性中转表!A:F,6,FALSE)</f>
        <v>"hp":248400,"atk":6900</v>
      </c>
      <c r="I863" s="20" t="str">
        <f>IF(VLOOKUP(B863,属性中转表!A:G,7,FALSE)=0,"",VLOOKUP(VLOOKUP(B863,属性中转表!A:G,7,FALSE),属性中转表!$K$2:$P$21,6,0))&amp;IF(VLOOKUP(B863,属性中转表!A:G,7,FALSE)&gt;=50,VLOOKUP(A863,英雄数据表!A:K,9,0),IF(VLOOKUP(B863,属性中转表!A:G,7,FALSE)&gt;=25,VLOOKUP(A863,英雄数据表!A:K,5,0),""))</f>
        <v>"atk":300,"hp":5000,"undpspro":150,"pvpdpspro":50,"pvpundpspro":50</v>
      </c>
      <c r="J863" s="20" t="str">
        <f>IF(I863="","",属性中转表!$I$1&amp;(IF(VLOOKUP(B863,属性中转表!A:G,7,FALSE)=0,0,VLOOKUP(VLOOKUP(B863,属性中转表!A:G,7,FALSE),属性中转表!$K$2:$P$21,4,0)))+IFERROR(VLOOKUP(A863,英雄数据表!A:K,IF(武魂!B863&gt;=50,10,IF(武魂!B863&gt;=25,6)),0),0))</f>
        <v>,"dpspro":150</v>
      </c>
      <c r="K863" s="32" t="str">
        <f t="shared" si="57"/>
        <v>"atk":300,"hp":5000,"undpspro":150,"pvpdpspro":50,"pvpundpspro":50,"dpspro":150</v>
      </c>
      <c r="L863" s="20" t="str">
        <f>IF(B863&gt;=50,VLOOKUP(A863,英雄数据表!A:L,11,FALSE),IF(B863&gt;=25,VLOOKUP(A863,英雄数据表!A:L,7,0),""))</f>
        <v>"1304602004"</v>
      </c>
      <c r="M863" s="20" t="str">
        <f>IFERROR(VLOOKUP(B863,属性中转表!$K$2:$O$21,5,FALSE),"")</f>
        <v/>
      </c>
      <c r="N863" s="20" t="str">
        <f>IF(B863=25,VLOOKUP(A863,英雄数据表!A:L,8,FALSE),IF(B863=50,VLOOKUP(A863,英雄数据表!A:L,12,0),""))</f>
        <v/>
      </c>
    </row>
    <row r="864" spans="1:14" x14ac:dyDescent="0.3">
      <c r="A864" s="20">
        <v>13046</v>
      </c>
      <c r="B864" s="21">
        <f t="shared" si="54"/>
        <v>63</v>
      </c>
      <c r="C864" s="21">
        <v>5</v>
      </c>
      <c r="D864" s="21">
        <f>VLOOKUP(A864,英雄数据表!A:D,4,0)</f>
        <v>1</v>
      </c>
      <c r="E864" s="20" t="str">
        <f>VLOOKUP(A864,英雄数据表!A:C,3,0)</f>
        <v>亡者之证</v>
      </c>
      <c r="F864" s="20">
        <f t="shared" si="55"/>
        <v>13046</v>
      </c>
      <c r="G864" s="20">
        <f t="shared" si="56"/>
        <v>13046</v>
      </c>
      <c r="H864" s="21" t="str">
        <f>VLOOKUP(B864,属性中转表!A:F,6,FALSE)</f>
        <v>"hp":253800,"atk":7050</v>
      </c>
      <c r="I864" s="20" t="str">
        <f>IF(VLOOKUP(B864,属性中转表!A:G,7,FALSE)=0,"",VLOOKUP(VLOOKUP(B864,属性中转表!A:G,7,FALSE),属性中转表!$K$2:$P$21,6,0))&amp;IF(VLOOKUP(B864,属性中转表!A:G,7,FALSE)&gt;=50,VLOOKUP(A864,英雄数据表!A:K,9,0),IF(VLOOKUP(B864,属性中转表!A:G,7,FALSE)&gt;=25,VLOOKUP(A864,英雄数据表!A:K,5,0),""))</f>
        <v>"atk":300,"hp":5000,"undpspro":150,"pvpdpspro":50,"pvpundpspro":50</v>
      </c>
      <c r="J864" s="20" t="str">
        <f>IF(I864="","",属性中转表!$I$1&amp;(IF(VLOOKUP(B864,属性中转表!A:G,7,FALSE)=0,0,VLOOKUP(VLOOKUP(B864,属性中转表!A:G,7,FALSE),属性中转表!$K$2:$P$21,4,0)))+IFERROR(VLOOKUP(A864,英雄数据表!A:K,IF(武魂!B864&gt;=50,10,IF(武魂!B864&gt;=25,6)),0),0))</f>
        <v>,"dpspro":150</v>
      </c>
      <c r="K864" s="32" t="str">
        <f t="shared" si="57"/>
        <v>"atk":300,"hp":5000,"undpspro":150,"pvpdpspro":50,"pvpundpspro":50,"dpspro":150</v>
      </c>
      <c r="L864" s="20" t="str">
        <f>IF(B864&gt;=50,VLOOKUP(A864,英雄数据表!A:L,11,FALSE),IF(B864&gt;=25,VLOOKUP(A864,英雄数据表!A:L,7,0),""))</f>
        <v>"1304602004"</v>
      </c>
      <c r="M864" s="20" t="str">
        <f>IFERROR(VLOOKUP(B864,属性中转表!$K$2:$O$21,5,FALSE),"")</f>
        <v/>
      </c>
      <c r="N864" s="20" t="str">
        <f>IF(B864=25,VLOOKUP(A864,英雄数据表!A:L,8,FALSE),IF(B864=50,VLOOKUP(A864,英雄数据表!A:L,12,0),""))</f>
        <v/>
      </c>
    </row>
    <row r="865" spans="1:14" x14ac:dyDescent="0.3">
      <c r="A865" s="20">
        <v>13046</v>
      </c>
      <c r="B865" s="21">
        <f t="shared" si="54"/>
        <v>64</v>
      </c>
      <c r="C865" s="21">
        <v>5</v>
      </c>
      <c r="D865" s="21">
        <f>VLOOKUP(A865,英雄数据表!A:D,4,0)</f>
        <v>1</v>
      </c>
      <c r="E865" s="20" t="str">
        <f>VLOOKUP(A865,英雄数据表!A:C,3,0)</f>
        <v>亡者之证</v>
      </c>
      <c r="F865" s="20">
        <f t="shared" si="55"/>
        <v>13046</v>
      </c>
      <c r="G865" s="20">
        <f t="shared" si="56"/>
        <v>13046</v>
      </c>
      <c r="H865" s="21" t="str">
        <f>VLOOKUP(B865,属性中转表!A:F,6,FALSE)</f>
        <v>"hp":259200,"atk":7200</v>
      </c>
      <c r="I865" s="20" t="str">
        <f>IF(VLOOKUP(B865,属性中转表!A:G,7,FALSE)=0,"",VLOOKUP(VLOOKUP(B865,属性中转表!A:G,7,FALSE),属性中转表!$K$2:$P$21,6,0))&amp;IF(VLOOKUP(B865,属性中转表!A:G,7,FALSE)&gt;=50,VLOOKUP(A865,英雄数据表!A:K,9,0),IF(VLOOKUP(B865,属性中转表!A:G,7,FALSE)&gt;=25,VLOOKUP(A865,英雄数据表!A:K,5,0),""))</f>
        <v>"atk":300,"hp":5000,"undpspro":150,"pvpdpspro":50,"pvpundpspro":50</v>
      </c>
      <c r="J865" s="20" t="str">
        <f>IF(I865="","",属性中转表!$I$1&amp;(IF(VLOOKUP(B865,属性中转表!A:G,7,FALSE)=0,0,VLOOKUP(VLOOKUP(B865,属性中转表!A:G,7,FALSE),属性中转表!$K$2:$P$21,4,0)))+IFERROR(VLOOKUP(A865,英雄数据表!A:K,IF(武魂!B865&gt;=50,10,IF(武魂!B865&gt;=25,6)),0),0))</f>
        <v>,"dpspro":150</v>
      </c>
      <c r="K865" s="32" t="str">
        <f t="shared" si="57"/>
        <v>"atk":300,"hp":5000,"undpspro":150,"pvpdpspro":50,"pvpundpspro":50,"dpspro":150</v>
      </c>
      <c r="L865" s="20" t="str">
        <f>IF(B865&gt;=50,VLOOKUP(A865,英雄数据表!A:L,11,FALSE),IF(B865&gt;=25,VLOOKUP(A865,英雄数据表!A:L,7,0),""))</f>
        <v>"1304602004"</v>
      </c>
      <c r="M865" s="20" t="str">
        <f>IFERROR(VLOOKUP(B865,属性中转表!$K$2:$O$21,5,FALSE),"")</f>
        <v/>
      </c>
      <c r="N865" s="20" t="str">
        <f>IF(B865=25,VLOOKUP(A865,英雄数据表!A:L,8,FALSE),IF(B865=50,VLOOKUP(A865,英雄数据表!A:L,12,0),""))</f>
        <v/>
      </c>
    </row>
    <row r="866" spans="1:14" x14ac:dyDescent="0.3">
      <c r="A866" s="20">
        <v>13046</v>
      </c>
      <c r="B866" s="21">
        <f t="shared" si="54"/>
        <v>65</v>
      </c>
      <c r="C866" s="21">
        <v>5</v>
      </c>
      <c r="D866" s="21">
        <f>VLOOKUP(A866,英雄数据表!A:D,4,0)</f>
        <v>1</v>
      </c>
      <c r="E866" s="20" t="str">
        <f>VLOOKUP(A866,英雄数据表!A:C,3,0)</f>
        <v>亡者之证</v>
      </c>
      <c r="F866" s="20">
        <f t="shared" si="55"/>
        <v>13046</v>
      </c>
      <c r="G866" s="20">
        <f t="shared" si="56"/>
        <v>13046</v>
      </c>
      <c r="H866" s="21" t="str">
        <f>VLOOKUP(B866,属性中转表!A:F,6,FALSE)</f>
        <v>"hp":264600,"atk":7350</v>
      </c>
      <c r="I866" s="20" t="str">
        <f>IF(VLOOKUP(B866,属性中转表!A:G,7,FALSE)=0,"",VLOOKUP(VLOOKUP(B866,属性中转表!A:G,7,FALSE),属性中转表!$K$2:$P$21,6,0))&amp;IF(VLOOKUP(B866,属性中转表!A:G,7,FALSE)&gt;=50,VLOOKUP(A866,英雄数据表!A:K,9,0),IF(VLOOKUP(B866,属性中转表!A:G,7,FALSE)&gt;=25,VLOOKUP(A866,英雄数据表!A:K,5,0),""))</f>
        <v>"atk":300,"hp":5000,"undpspro":150,"pvpdpspro":100,"pvpundpspro":50</v>
      </c>
      <c r="J866" s="20" t="str">
        <f>IF(I866="","",属性中转表!$I$1&amp;(IF(VLOOKUP(B866,属性中转表!A:G,7,FALSE)=0,0,VLOOKUP(VLOOKUP(B866,属性中转表!A:G,7,FALSE),属性中转表!$K$2:$P$21,4,0)))+IFERROR(VLOOKUP(A866,英雄数据表!A:K,IF(武魂!B866&gt;=50,10,IF(武魂!B866&gt;=25,6)),0),0))</f>
        <v>,"dpspro":150</v>
      </c>
      <c r="K866" s="32" t="str">
        <f t="shared" si="57"/>
        <v>"atk":300,"hp":5000,"undpspro":150,"pvpdpspro":100,"pvpundpspro":50,"dpspro":150</v>
      </c>
      <c r="L866" s="20" t="str">
        <f>IF(B866&gt;=50,VLOOKUP(A866,英雄数据表!A:L,11,FALSE),IF(B866&gt;=25,VLOOKUP(A866,英雄数据表!A:L,7,0),""))</f>
        <v>"1304602004"</v>
      </c>
      <c r="M866" s="20" t="str">
        <f>IFERROR(VLOOKUP(B866,属性中转表!$K$2:$O$21,5,FALSE),"")</f>
        <v>"pvpdpspro":50</v>
      </c>
      <c r="N866" s="20" t="str">
        <f>IF(B866=25,VLOOKUP(A866,英雄数据表!A:L,8,FALSE),IF(B866=50,VLOOKUP(A866,英雄数据表!A:L,12,0),""))</f>
        <v/>
      </c>
    </row>
    <row r="867" spans="1:14" x14ac:dyDescent="0.3">
      <c r="A867" s="20">
        <v>13046</v>
      </c>
      <c r="B867" s="21">
        <f t="shared" si="54"/>
        <v>66</v>
      </c>
      <c r="C867" s="21">
        <v>5</v>
      </c>
      <c r="D867" s="21">
        <f>VLOOKUP(A867,英雄数据表!A:D,4,0)</f>
        <v>1</v>
      </c>
      <c r="E867" s="20" t="str">
        <f>VLOOKUP(A867,英雄数据表!A:C,3,0)</f>
        <v>亡者之证</v>
      </c>
      <c r="F867" s="20">
        <f t="shared" si="55"/>
        <v>13046</v>
      </c>
      <c r="G867" s="20">
        <f t="shared" si="56"/>
        <v>13046</v>
      </c>
      <c r="H867" s="21" t="str">
        <f>VLOOKUP(B867,属性中转表!A:F,6,FALSE)</f>
        <v>"hp":270000,"atk":7500</v>
      </c>
      <c r="I867" s="20" t="str">
        <f>IF(VLOOKUP(B867,属性中转表!A:G,7,FALSE)=0,"",VLOOKUP(VLOOKUP(B867,属性中转表!A:G,7,FALSE),属性中转表!$K$2:$P$21,6,0))&amp;IF(VLOOKUP(B867,属性中转表!A:G,7,FALSE)&gt;=50,VLOOKUP(A867,英雄数据表!A:K,9,0),IF(VLOOKUP(B867,属性中转表!A:G,7,FALSE)&gt;=25,VLOOKUP(A867,英雄数据表!A:K,5,0),""))</f>
        <v>"atk":300,"hp":5000,"undpspro":150,"pvpdpspro":100,"pvpundpspro":50</v>
      </c>
      <c r="J867" s="20" t="str">
        <f>IF(I867="","",属性中转表!$I$1&amp;(IF(VLOOKUP(B867,属性中转表!A:G,7,FALSE)=0,0,VLOOKUP(VLOOKUP(B867,属性中转表!A:G,7,FALSE),属性中转表!$K$2:$P$21,4,0)))+IFERROR(VLOOKUP(A867,英雄数据表!A:K,IF(武魂!B867&gt;=50,10,IF(武魂!B867&gt;=25,6)),0),0))</f>
        <v>,"dpspro":150</v>
      </c>
      <c r="K867" s="32" t="str">
        <f t="shared" si="57"/>
        <v>"atk":300,"hp":5000,"undpspro":150,"pvpdpspro":100,"pvpundpspro":50,"dpspro":150</v>
      </c>
      <c r="L867" s="20" t="str">
        <f>IF(B867&gt;=50,VLOOKUP(A867,英雄数据表!A:L,11,FALSE),IF(B867&gt;=25,VLOOKUP(A867,英雄数据表!A:L,7,0),""))</f>
        <v>"1304602004"</v>
      </c>
      <c r="M867" s="20" t="str">
        <f>IFERROR(VLOOKUP(B867,属性中转表!$K$2:$O$21,5,FALSE),"")</f>
        <v/>
      </c>
      <c r="N867" s="20" t="str">
        <f>IF(B867=25,VLOOKUP(A867,英雄数据表!A:L,8,FALSE),IF(B867=50,VLOOKUP(A867,英雄数据表!A:L,12,0),""))</f>
        <v/>
      </c>
    </row>
    <row r="868" spans="1:14" x14ac:dyDescent="0.3">
      <c r="A868" s="20">
        <v>13046</v>
      </c>
      <c r="B868" s="21">
        <f t="shared" si="54"/>
        <v>67</v>
      </c>
      <c r="C868" s="21">
        <v>5</v>
      </c>
      <c r="D868" s="21">
        <f>VLOOKUP(A868,英雄数据表!A:D,4,0)</f>
        <v>1</v>
      </c>
      <c r="E868" s="20" t="str">
        <f>VLOOKUP(A868,英雄数据表!A:C,3,0)</f>
        <v>亡者之证</v>
      </c>
      <c r="F868" s="20">
        <f t="shared" si="55"/>
        <v>13046</v>
      </c>
      <c r="G868" s="20">
        <f t="shared" si="56"/>
        <v>13046</v>
      </c>
      <c r="H868" s="21" t="str">
        <f>VLOOKUP(B868,属性中转表!A:F,6,FALSE)</f>
        <v>"hp":275400,"atk":7650</v>
      </c>
      <c r="I868" s="20" t="str">
        <f>IF(VLOOKUP(B868,属性中转表!A:G,7,FALSE)=0,"",VLOOKUP(VLOOKUP(B868,属性中转表!A:G,7,FALSE),属性中转表!$K$2:$P$21,6,0))&amp;IF(VLOOKUP(B868,属性中转表!A:G,7,FALSE)&gt;=50,VLOOKUP(A868,英雄数据表!A:K,9,0),IF(VLOOKUP(B868,属性中转表!A:G,7,FALSE)&gt;=25,VLOOKUP(A868,英雄数据表!A:K,5,0),""))</f>
        <v>"atk":300,"hp":5000,"undpspro":150,"pvpdpspro":100,"pvpundpspro":50</v>
      </c>
      <c r="J868" s="20" t="str">
        <f>IF(I868="","",属性中转表!$I$1&amp;(IF(VLOOKUP(B868,属性中转表!A:G,7,FALSE)=0,0,VLOOKUP(VLOOKUP(B868,属性中转表!A:G,7,FALSE),属性中转表!$K$2:$P$21,4,0)))+IFERROR(VLOOKUP(A868,英雄数据表!A:K,IF(武魂!B868&gt;=50,10,IF(武魂!B868&gt;=25,6)),0),0))</f>
        <v>,"dpspro":150</v>
      </c>
      <c r="K868" s="32" t="str">
        <f t="shared" si="57"/>
        <v>"atk":300,"hp":5000,"undpspro":150,"pvpdpspro":100,"pvpundpspro":50,"dpspro":150</v>
      </c>
      <c r="L868" s="20" t="str">
        <f>IF(B868&gt;=50,VLOOKUP(A868,英雄数据表!A:L,11,FALSE),IF(B868&gt;=25,VLOOKUP(A868,英雄数据表!A:L,7,0),""))</f>
        <v>"1304602004"</v>
      </c>
      <c r="M868" s="20" t="str">
        <f>IFERROR(VLOOKUP(B868,属性中转表!$K$2:$O$21,5,FALSE),"")</f>
        <v/>
      </c>
      <c r="N868" s="20" t="str">
        <f>IF(B868=25,VLOOKUP(A868,英雄数据表!A:L,8,FALSE),IF(B868=50,VLOOKUP(A868,英雄数据表!A:L,12,0),""))</f>
        <v/>
      </c>
    </row>
    <row r="869" spans="1:14" x14ac:dyDescent="0.3">
      <c r="A869" s="20">
        <v>13046</v>
      </c>
      <c r="B869" s="21">
        <f t="shared" si="54"/>
        <v>68</v>
      </c>
      <c r="C869" s="21">
        <v>5</v>
      </c>
      <c r="D869" s="21">
        <f>VLOOKUP(A869,英雄数据表!A:D,4,0)</f>
        <v>1</v>
      </c>
      <c r="E869" s="20" t="str">
        <f>VLOOKUP(A869,英雄数据表!A:C,3,0)</f>
        <v>亡者之证</v>
      </c>
      <c r="F869" s="20">
        <f t="shared" si="55"/>
        <v>13046</v>
      </c>
      <c r="G869" s="20">
        <f t="shared" si="56"/>
        <v>13046</v>
      </c>
      <c r="H869" s="21" t="str">
        <f>VLOOKUP(B869,属性中转表!A:F,6,FALSE)</f>
        <v>"hp":280800,"atk":7800</v>
      </c>
      <c r="I869" s="20" t="str">
        <f>IF(VLOOKUP(B869,属性中转表!A:G,7,FALSE)=0,"",VLOOKUP(VLOOKUP(B869,属性中转表!A:G,7,FALSE),属性中转表!$K$2:$P$21,6,0))&amp;IF(VLOOKUP(B869,属性中转表!A:G,7,FALSE)&gt;=50,VLOOKUP(A869,英雄数据表!A:K,9,0),IF(VLOOKUP(B869,属性中转表!A:G,7,FALSE)&gt;=25,VLOOKUP(A869,英雄数据表!A:K,5,0),""))</f>
        <v>"atk":300,"hp":5000,"undpspro":150,"pvpdpspro":100,"pvpundpspro":50</v>
      </c>
      <c r="J869" s="20" t="str">
        <f>IF(I869="","",属性中转表!$I$1&amp;(IF(VLOOKUP(B869,属性中转表!A:G,7,FALSE)=0,0,VLOOKUP(VLOOKUP(B869,属性中转表!A:G,7,FALSE),属性中转表!$K$2:$P$21,4,0)))+IFERROR(VLOOKUP(A869,英雄数据表!A:K,IF(武魂!B869&gt;=50,10,IF(武魂!B869&gt;=25,6)),0),0))</f>
        <v>,"dpspro":150</v>
      </c>
      <c r="K869" s="32" t="str">
        <f t="shared" si="57"/>
        <v>"atk":300,"hp":5000,"undpspro":150,"pvpdpspro":100,"pvpundpspro":50,"dpspro":150</v>
      </c>
      <c r="L869" s="20" t="str">
        <f>IF(B869&gt;=50,VLOOKUP(A869,英雄数据表!A:L,11,FALSE),IF(B869&gt;=25,VLOOKUP(A869,英雄数据表!A:L,7,0),""))</f>
        <v>"1304602004"</v>
      </c>
      <c r="M869" s="20" t="str">
        <f>IFERROR(VLOOKUP(B869,属性中转表!$K$2:$O$21,5,FALSE),"")</f>
        <v/>
      </c>
      <c r="N869" s="20" t="str">
        <f>IF(B869=25,VLOOKUP(A869,英雄数据表!A:L,8,FALSE),IF(B869=50,VLOOKUP(A869,英雄数据表!A:L,12,0),""))</f>
        <v/>
      </c>
    </row>
    <row r="870" spans="1:14" x14ac:dyDescent="0.3">
      <c r="A870" s="20">
        <v>13046</v>
      </c>
      <c r="B870" s="21">
        <f t="shared" si="54"/>
        <v>69</v>
      </c>
      <c r="C870" s="21">
        <v>5</v>
      </c>
      <c r="D870" s="21">
        <f>VLOOKUP(A870,英雄数据表!A:D,4,0)</f>
        <v>1</v>
      </c>
      <c r="E870" s="20" t="str">
        <f>VLOOKUP(A870,英雄数据表!A:C,3,0)</f>
        <v>亡者之证</v>
      </c>
      <c r="F870" s="20">
        <f t="shared" si="55"/>
        <v>13046</v>
      </c>
      <c r="G870" s="20">
        <f t="shared" si="56"/>
        <v>13046</v>
      </c>
      <c r="H870" s="21" t="str">
        <f>VLOOKUP(B870,属性中转表!A:F,6,FALSE)</f>
        <v>"hp":286200,"atk":7950</v>
      </c>
      <c r="I870" s="20" t="str">
        <f>IF(VLOOKUP(B870,属性中转表!A:G,7,FALSE)=0,"",VLOOKUP(VLOOKUP(B870,属性中转表!A:G,7,FALSE),属性中转表!$K$2:$P$21,6,0))&amp;IF(VLOOKUP(B870,属性中转表!A:G,7,FALSE)&gt;=50,VLOOKUP(A870,英雄数据表!A:K,9,0),IF(VLOOKUP(B870,属性中转表!A:G,7,FALSE)&gt;=25,VLOOKUP(A870,英雄数据表!A:K,5,0),""))</f>
        <v>"atk":300,"hp":5000,"undpspro":150,"pvpdpspro":100,"pvpundpspro":50</v>
      </c>
      <c r="J870" s="20" t="str">
        <f>IF(I870="","",属性中转表!$I$1&amp;(IF(VLOOKUP(B870,属性中转表!A:G,7,FALSE)=0,0,VLOOKUP(VLOOKUP(B870,属性中转表!A:G,7,FALSE),属性中转表!$K$2:$P$21,4,0)))+IFERROR(VLOOKUP(A870,英雄数据表!A:K,IF(武魂!B870&gt;=50,10,IF(武魂!B870&gt;=25,6)),0),0))</f>
        <v>,"dpspro":150</v>
      </c>
      <c r="K870" s="32" t="str">
        <f t="shared" si="57"/>
        <v>"atk":300,"hp":5000,"undpspro":150,"pvpdpspro":100,"pvpundpspro":50,"dpspro":150</v>
      </c>
      <c r="L870" s="20" t="str">
        <f>IF(B870&gt;=50,VLOOKUP(A870,英雄数据表!A:L,11,FALSE),IF(B870&gt;=25,VLOOKUP(A870,英雄数据表!A:L,7,0),""))</f>
        <v>"1304602004"</v>
      </c>
      <c r="M870" s="20" t="str">
        <f>IFERROR(VLOOKUP(B870,属性中转表!$K$2:$O$21,5,FALSE),"")</f>
        <v/>
      </c>
      <c r="N870" s="20" t="str">
        <f>IF(B870=25,VLOOKUP(A870,英雄数据表!A:L,8,FALSE),IF(B870=50,VLOOKUP(A870,英雄数据表!A:L,12,0),""))</f>
        <v/>
      </c>
    </row>
    <row r="871" spans="1:14" x14ac:dyDescent="0.3">
      <c r="A871" s="20">
        <v>13046</v>
      </c>
      <c r="B871" s="21">
        <f t="shared" ref="B871:B1034" si="58">IF(A871=A870,B870+1,1)</f>
        <v>70</v>
      </c>
      <c r="C871" s="21">
        <v>5</v>
      </c>
      <c r="D871" s="21">
        <f>VLOOKUP(A871,英雄数据表!A:D,4,0)</f>
        <v>1</v>
      </c>
      <c r="E871" s="20" t="str">
        <f>VLOOKUP(A871,英雄数据表!A:C,3,0)</f>
        <v>亡者之证</v>
      </c>
      <c r="F871" s="20">
        <f t="shared" ref="F871:F1034" si="59">A871</f>
        <v>13046</v>
      </c>
      <c r="G871" s="20">
        <f t="shared" ref="G871:G1034" si="60">A871</f>
        <v>13046</v>
      </c>
      <c r="H871" s="21" t="str">
        <f>VLOOKUP(B871,属性中转表!A:F,6,FALSE)</f>
        <v>"hp":291600,"atk":8100</v>
      </c>
      <c r="I871" s="20" t="str">
        <f>IF(VLOOKUP(B871,属性中转表!A:G,7,FALSE)=0,"",VLOOKUP(VLOOKUP(B871,属性中转表!A:G,7,FALSE),属性中转表!$K$2:$P$21,6,0))&amp;IF(VLOOKUP(B871,属性中转表!A:G,7,FALSE)&gt;=50,VLOOKUP(A871,英雄数据表!A:K,9,0),IF(VLOOKUP(B871,属性中转表!A:G,7,FALSE)&gt;=25,VLOOKUP(A871,英雄数据表!A:K,5,0),""))</f>
        <v>"atk":300,"hp":5000,"undpspro":150,"pvpdpspro":100,"pvpundpspro":100</v>
      </c>
      <c r="J871" s="20" t="str">
        <f>IF(I871="","",属性中转表!$I$1&amp;(IF(VLOOKUP(B871,属性中转表!A:G,7,FALSE)=0,0,VLOOKUP(VLOOKUP(B871,属性中转表!A:G,7,FALSE),属性中转表!$K$2:$P$21,4,0)))+IFERROR(VLOOKUP(A871,英雄数据表!A:K,IF(武魂!B871&gt;=50,10,IF(武魂!B871&gt;=25,6)),0),0))</f>
        <v>,"dpspro":150</v>
      </c>
      <c r="K871" s="32" t="str">
        <f t="shared" ref="K871:K1034" si="61">I871&amp;J871</f>
        <v>"atk":300,"hp":5000,"undpspro":150,"pvpdpspro":100,"pvpundpspro":100,"dpspro":150</v>
      </c>
      <c r="L871" s="20" t="str">
        <f>IF(B871&gt;=50,VLOOKUP(A871,英雄数据表!A:L,11,FALSE),IF(B871&gt;=25,VLOOKUP(A871,英雄数据表!A:L,7,0),""))</f>
        <v>"1304602004"</v>
      </c>
      <c r="M871" s="20" t="str">
        <f>IFERROR(VLOOKUP(B871,属性中转表!$K$2:$O$21,5,FALSE),"")</f>
        <v>"pvpundpspro":50</v>
      </c>
      <c r="N871" s="20" t="str">
        <f>IF(B871=25,VLOOKUP(A871,英雄数据表!A:L,8,FALSE),IF(B871=50,VLOOKUP(A871,英雄数据表!A:L,12,0),""))</f>
        <v/>
      </c>
    </row>
    <row r="872" spans="1:14" x14ac:dyDescent="0.3">
      <c r="A872" s="20">
        <v>13046</v>
      </c>
      <c r="B872" s="21">
        <f t="shared" si="58"/>
        <v>71</v>
      </c>
      <c r="C872" s="21">
        <v>5</v>
      </c>
      <c r="D872" s="21">
        <f>VLOOKUP(A872,英雄数据表!A:D,4,0)</f>
        <v>1</v>
      </c>
      <c r="E872" s="20" t="str">
        <f>VLOOKUP(A872,英雄数据表!A:C,3,0)</f>
        <v>亡者之证</v>
      </c>
      <c r="F872" s="20">
        <f t="shared" si="59"/>
        <v>13046</v>
      </c>
      <c r="G872" s="20">
        <f t="shared" si="60"/>
        <v>13046</v>
      </c>
      <c r="H872" s="21" t="str">
        <f>VLOOKUP(B872,属性中转表!A:F,6,FALSE)</f>
        <v>"hp":297000,"atk":8250</v>
      </c>
      <c r="I872" s="20" t="str">
        <f>IF(VLOOKUP(B872,属性中转表!A:G,7,FALSE)=0,"",VLOOKUP(VLOOKUP(B872,属性中转表!A:G,7,FALSE),属性中转表!$K$2:$P$21,6,0))&amp;IF(VLOOKUP(B872,属性中转表!A:G,7,FALSE)&gt;=50,VLOOKUP(A872,英雄数据表!A:K,9,0),IF(VLOOKUP(B872,属性中转表!A:G,7,FALSE)&gt;=25,VLOOKUP(A872,英雄数据表!A:K,5,0),""))</f>
        <v>"atk":300,"hp":5000,"undpspro":150,"pvpdpspro":100,"pvpundpspro":100</v>
      </c>
      <c r="J872" s="20" t="str">
        <f>IF(I872="","",属性中转表!$I$1&amp;(IF(VLOOKUP(B872,属性中转表!A:G,7,FALSE)=0,0,VLOOKUP(VLOOKUP(B872,属性中转表!A:G,7,FALSE),属性中转表!$K$2:$P$21,4,0)))+IFERROR(VLOOKUP(A872,英雄数据表!A:K,IF(武魂!B872&gt;=50,10,IF(武魂!B872&gt;=25,6)),0),0))</f>
        <v>,"dpspro":150</v>
      </c>
      <c r="K872" s="32" t="str">
        <f t="shared" si="61"/>
        <v>"atk":300,"hp":5000,"undpspro":150,"pvpdpspro":100,"pvpundpspro":100,"dpspro":150</v>
      </c>
      <c r="L872" s="20" t="str">
        <f>IF(B872&gt;=50,VLOOKUP(A872,英雄数据表!A:L,11,FALSE),IF(B872&gt;=25,VLOOKUP(A872,英雄数据表!A:L,7,0),""))</f>
        <v>"1304602004"</v>
      </c>
      <c r="M872" s="20" t="str">
        <f>IFERROR(VLOOKUP(B872,属性中转表!$K$2:$O$21,5,FALSE),"")</f>
        <v/>
      </c>
      <c r="N872" s="20" t="str">
        <f>IF(B872=25,VLOOKUP(A872,英雄数据表!A:L,8,FALSE),IF(B872=50,VLOOKUP(A872,英雄数据表!A:L,12,0),""))</f>
        <v/>
      </c>
    </row>
    <row r="873" spans="1:14" x14ac:dyDescent="0.3">
      <c r="A873" s="20">
        <v>13046</v>
      </c>
      <c r="B873" s="21">
        <f t="shared" si="58"/>
        <v>72</v>
      </c>
      <c r="C873" s="21">
        <v>5</v>
      </c>
      <c r="D873" s="21">
        <f>VLOOKUP(A873,英雄数据表!A:D,4,0)</f>
        <v>1</v>
      </c>
      <c r="E873" s="20" t="str">
        <f>VLOOKUP(A873,英雄数据表!A:C,3,0)</f>
        <v>亡者之证</v>
      </c>
      <c r="F873" s="20">
        <f t="shared" si="59"/>
        <v>13046</v>
      </c>
      <c r="G873" s="20">
        <f t="shared" si="60"/>
        <v>13046</v>
      </c>
      <c r="H873" s="21" t="str">
        <f>VLOOKUP(B873,属性中转表!A:F,6,FALSE)</f>
        <v>"hp":302400,"atk":8400</v>
      </c>
      <c r="I873" s="20" t="str">
        <f>IF(VLOOKUP(B873,属性中转表!A:G,7,FALSE)=0,"",VLOOKUP(VLOOKUP(B873,属性中转表!A:G,7,FALSE),属性中转表!$K$2:$P$21,6,0))&amp;IF(VLOOKUP(B873,属性中转表!A:G,7,FALSE)&gt;=50,VLOOKUP(A873,英雄数据表!A:K,9,0),IF(VLOOKUP(B873,属性中转表!A:G,7,FALSE)&gt;=25,VLOOKUP(A873,英雄数据表!A:K,5,0),""))</f>
        <v>"atk":300,"hp":5000,"undpspro":150,"pvpdpspro":100,"pvpundpspro":100</v>
      </c>
      <c r="J873" s="20" t="str">
        <f>IF(I873="","",属性中转表!$I$1&amp;(IF(VLOOKUP(B873,属性中转表!A:G,7,FALSE)=0,0,VLOOKUP(VLOOKUP(B873,属性中转表!A:G,7,FALSE),属性中转表!$K$2:$P$21,4,0)))+IFERROR(VLOOKUP(A873,英雄数据表!A:K,IF(武魂!B873&gt;=50,10,IF(武魂!B873&gt;=25,6)),0),0))</f>
        <v>,"dpspro":150</v>
      </c>
      <c r="K873" s="32" t="str">
        <f t="shared" si="61"/>
        <v>"atk":300,"hp":5000,"undpspro":150,"pvpdpspro":100,"pvpundpspro":100,"dpspro":150</v>
      </c>
      <c r="L873" s="20" t="str">
        <f>IF(B873&gt;=50,VLOOKUP(A873,英雄数据表!A:L,11,FALSE),IF(B873&gt;=25,VLOOKUP(A873,英雄数据表!A:L,7,0),""))</f>
        <v>"1304602004"</v>
      </c>
      <c r="M873" s="20" t="str">
        <f>IFERROR(VLOOKUP(B873,属性中转表!$K$2:$O$21,5,FALSE),"")</f>
        <v/>
      </c>
      <c r="N873" s="20" t="str">
        <f>IF(B873=25,VLOOKUP(A873,英雄数据表!A:L,8,FALSE),IF(B873=50,VLOOKUP(A873,英雄数据表!A:L,12,0),""))</f>
        <v/>
      </c>
    </row>
    <row r="874" spans="1:14" x14ac:dyDescent="0.3">
      <c r="A874" s="20">
        <v>13046</v>
      </c>
      <c r="B874" s="21">
        <f t="shared" si="58"/>
        <v>73</v>
      </c>
      <c r="C874" s="21">
        <v>5</v>
      </c>
      <c r="D874" s="21">
        <f>VLOOKUP(A874,英雄数据表!A:D,4,0)</f>
        <v>1</v>
      </c>
      <c r="E874" s="20" t="str">
        <f>VLOOKUP(A874,英雄数据表!A:C,3,0)</f>
        <v>亡者之证</v>
      </c>
      <c r="F874" s="20">
        <f t="shared" si="59"/>
        <v>13046</v>
      </c>
      <c r="G874" s="20">
        <f t="shared" si="60"/>
        <v>13046</v>
      </c>
      <c r="H874" s="21" t="str">
        <f>VLOOKUP(B874,属性中转表!A:F,6,FALSE)</f>
        <v>"hp":307800,"atk":8550</v>
      </c>
      <c r="I874" s="20" t="str">
        <f>IF(VLOOKUP(B874,属性中转表!A:G,7,FALSE)=0,"",VLOOKUP(VLOOKUP(B874,属性中转表!A:G,7,FALSE),属性中转表!$K$2:$P$21,6,0))&amp;IF(VLOOKUP(B874,属性中转表!A:G,7,FALSE)&gt;=50,VLOOKUP(A874,英雄数据表!A:K,9,0),IF(VLOOKUP(B874,属性中转表!A:G,7,FALSE)&gt;=25,VLOOKUP(A874,英雄数据表!A:K,5,0),""))</f>
        <v>"atk":300,"hp":5000,"undpspro":150,"pvpdpspro":100,"pvpundpspro":100</v>
      </c>
      <c r="J874" s="20" t="str">
        <f>IF(I874="","",属性中转表!$I$1&amp;(IF(VLOOKUP(B874,属性中转表!A:G,7,FALSE)=0,0,VLOOKUP(VLOOKUP(B874,属性中转表!A:G,7,FALSE),属性中转表!$K$2:$P$21,4,0)))+IFERROR(VLOOKUP(A874,英雄数据表!A:K,IF(武魂!B874&gt;=50,10,IF(武魂!B874&gt;=25,6)),0),0))</f>
        <v>,"dpspro":150</v>
      </c>
      <c r="K874" s="32" t="str">
        <f t="shared" si="61"/>
        <v>"atk":300,"hp":5000,"undpspro":150,"pvpdpspro":100,"pvpundpspro":100,"dpspro":150</v>
      </c>
      <c r="L874" s="20" t="str">
        <f>IF(B874&gt;=50,VLOOKUP(A874,英雄数据表!A:L,11,FALSE),IF(B874&gt;=25,VLOOKUP(A874,英雄数据表!A:L,7,0),""))</f>
        <v>"1304602004"</v>
      </c>
      <c r="M874" s="20" t="str">
        <f>IFERROR(VLOOKUP(B874,属性中转表!$K$2:$O$21,5,FALSE),"")</f>
        <v/>
      </c>
      <c r="N874" s="20" t="str">
        <f>IF(B874=25,VLOOKUP(A874,英雄数据表!A:L,8,FALSE),IF(B874=50,VLOOKUP(A874,英雄数据表!A:L,12,0),""))</f>
        <v/>
      </c>
    </row>
    <row r="875" spans="1:14" x14ac:dyDescent="0.3">
      <c r="A875" s="20">
        <v>13046</v>
      </c>
      <c r="B875" s="21">
        <f t="shared" si="58"/>
        <v>74</v>
      </c>
      <c r="C875" s="21">
        <v>5</v>
      </c>
      <c r="D875" s="21">
        <f>VLOOKUP(A875,英雄数据表!A:D,4,0)</f>
        <v>1</v>
      </c>
      <c r="E875" s="20" t="str">
        <f>VLOOKUP(A875,英雄数据表!A:C,3,0)</f>
        <v>亡者之证</v>
      </c>
      <c r="F875" s="20">
        <f t="shared" si="59"/>
        <v>13046</v>
      </c>
      <c r="G875" s="20">
        <f t="shared" si="60"/>
        <v>13046</v>
      </c>
      <c r="H875" s="21" t="str">
        <f>VLOOKUP(B875,属性中转表!A:F,6,FALSE)</f>
        <v>"hp":313200,"atk":8700</v>
      </c>
      <c r="I875" s="20" t="str">
        <f>IF(VLOOKUP(B875,属性中转表!A:G,7,FALSE)=0,"",VLOOKUP(VLOOKUP(B875,属性中转表!A:G,7,FALSE),属性中转表!$K$2:$P$21,6,0))&amp;IF(VLOOKUP(B875,属性中转表!A:G,7,FALSE)&gt;=50,VLOOKUP(A875,英雄数据表!A:K,9,0),IF(VLOOKUP(B875,属性中转表!A:G,7,FALSE)&gt;=25,VLOOKUP(A875,英雄数据表!A:K,5,0),""))</f>
        <v>"atk":300,"hp":5000,"undpspro":150,"pvpdpspro":100,"pvpundpspro":100</v>
      </c>
      <c r="J875" s="20" t="str">
        <f>IF(I875="","",属性中转表!$I$1&amp;(IF(VLOOKUP(B875,属性中转表!A:G,7,FALSE)=0,0,VLOOKUP(VLOOKUP(B875,属性中转表!A:G,7,FALSE),属性中转表!$K$2:$P$21,4,0)))+IFERROR(VLOOKUP(A875,英雄数据表!A:K,IF(武魂!B875&gt;=50,10,IF(武魂!B875&gt;=25,6)),0),0))</f>
        <v>,"dpspro":150</v>
      </c>
      <c r="K875" s="32" t="str">
        <f t="shared" si="61"/>
        <v>"atk":300,"hp":5000,"undpspro":150,"pvpdpspro":100,"pvpundpspro":100,"dpspro":150</v>
      </c>
      <c r="L875" s="20" t="str">
        <f>IF(B875&gt;=50,VLOOKUP(A875,英雄数据表!A:L,11,FALSE),IF(B875&gt;=25,VLOOKUP(A875,英雄数据表!A:L,7,0),""))</f>
        <v>"1304602004"</v>
      </c>
      <c r="M875" s="20" t="str">
        <f>IFERROR(VLOOKUP(B875,属性中转表!$K$2:$O$21,5,FALSE),"")</f>
        <v/>
      </c>
      <c r="N875" s="20" t="str">
        <f>IF(B875=25,VLOOKUP(A875,英雄数据表!A:L,8,FALSE),IF(B875=50,VLOOKUP(A875,英雄数据表!A:L,12,0),""))</f>
        <v/>
      </c>
    </row>
    <row r="876" spans="1:14" x14ac:dyDescent="0.3">
      <c r="A876" s="20">
        <v>13046</v>
      </c>
      <c r="B876" s="21">
        <f t="shared" si="58"/>
        <v>75</v>
      </c>
      <c r="C876" s="21">
        <v>5</v>
      </c>
      <c r="D876" s="21">
        <f>VLOOKUP(A876,英雄数据表!A:D,4,0)</f>
        <v>1</v>
      </c>
      <c r="E876" s="20" t="str">
        <f>VLOOKUP(A876,英雄数据表!A:C,3,0)</f>
        <v>亡者之证</v>
      </c>
      <c r="F876" s="20">
        <f t="shared" si="59"/>
        <v>13046</v>
      </c>
      <c r="G876" s="20">
        <f t="shared" si="60"/>
        <v>13046</v>
      </c>
      <c r="H876" s="21" t="str">
        <f>VLOOKUP(B876,属性中转表!A:F,6,FALSE)</f>
        <v>"hp":318600,"atk":8850</v>
      </c>
      <c r="I876" s="20" t="str">
        <f>IF(VLOOKUP(B876,属性中转表!A:G,7,FALSE)=0,"",VLOOKUP(VLOOKUP(B876,属性中转表!A:G,7,FALSE),属性中转表!$K$2:$P$21,6,0))&amp;IF(VLOOKUP(B876,属性中转表!A:G,7,FALSE)&gt;=50,VLOOKUP(A876,英雄数据表!A:K,9,0),IF(VLOOKUP(B876,属性中转表!A:G,7,FALSE)&gt;=25,VLOOKUP(A876,英雄数据表!A:K,5,0),""))</f>
        <v>"atk":600,"hp":10000,"undpspro":150,"pvpdpspro":100,"pvpundpspro":100,"speed":10</v>
      </c>
      <c r="J876" s="20" t="str">
        <f>IF(I876="","",属性中转表!$I$1&amp;(IF(VLOOKUP(B876,属性中转表!A:G,7,FALSE)=0,0,VLOOKUP(VLOOKUP(B876,属性中转表!A:G,7,FALSE),属性中转表!$K$2:$P$21,4,0)))+IFERROR(VLOOKUP(A876,英雄数据表!A:K,IF(武魂!B876&gt;=50,10,IF(武魂!B876&gt;=25,6)),0),0))</f>
        <v>,"dpspro":150</v>
      </c>
      <c r="K876" s="32" t="str">
        <f t="shared" si="61"/>
        <v>"atk":600,"hp":10000,"undpspro":150,"pvpdpspro":100,"pvpundpspro":100,"speed":10,"dpspro":150</v>
      </c>
      <c r="L876" s="20" t="str">
        <f>IF(B876&gt;=50,VLOOKUP(A876,英雄数据表!A:L,11,FALSE),IF(B876&gt;=25,VLOOKUP(A876,英雄数据表!A:L,7,0),""))</f>
        <v>"1304602004"</v>
      </c>
      <c r="M876" s="20" t="str">
        <f>IFERROR(VLOOKUP(B876,属性中转表!$K$2:$O$21,5,FALSE),"")</f>
        <v>"speed":10,"atk":300,"hp":5000</v>
      </c>
      <c r="N876" s="20" t="str">
        <f>IF(B876=25,VLOOKUP(A876,英雄数据表!A:L,8,FALSE),IF(B876=50,VLOOKUP(A876,英雄数据表!A:L,12,0),""))</f>
        <v/>
      </c>
    </row>
    <row r="877" spans="1:14" x14ac:dyDescent="0.3">
      <c r="A877" s="20">
        <v>13046</v>
      </c>
      <c r="B877" s="21">
        <f t="shared" si="58"/>
        <v>76</v>
      </c>
      <c r="C877" s="21">
        <v>5</v>
      </c>
      <c r="D877" s="21">
        <f>VLOOKUP(A877,英雄数据表!A:D,4,0)</f>
        <v>1</v>
      </c>
      <c r="E877" s="20" t="str">
        <f>VLOOKUP(A877,英雄数据表!A:C,3,0)</f>
        <v>亡者之证</v>
      </c>
      <c r="F877" s="20">
        <f t="shared" si="59"/>
        <v>13046</v>
      </c>
      <c r="G877" s="20">
        <f t="shared" si="60"/>
        <v>13046</v>
      </c>
      <c r="H877" s="21" t="str">
        <f>VLOOKUP(B877,属性中转表!A:F,6,FALSE)</f>
        <v>"hp":324000,"atk":9000</v>
      </c>
      <c r="I877" s="20" t="str">
        <f>IF(VLOOKUP(B877,属性中转表!A:G,7,FALSE)=0,"",VLOOKUP(VLOOKUP(B877,属性中转表!A:G,7,FALSE),属性中转表!$K$2:$P$21,6,0))&amp;IF(VLOOKUP(B877,属性中转表!A:G,7,FALSE)&gt;=50,VLOOKUP(A877,英雄数据表!A:K,9,0),IF(VLOOKUP(B877,属性中转表!A:G,7,FALSE)&gt;=25,VLOOKUP(A877,英雄数据表!A:K,5,0),""))</f>
        <v>"atk":600,"hp":10000,"undpspro":150,"pvpdpspro":100,"pvpundpspro":100,"speed":10</v>
      </c>
      <c r="J877" s="20" t="str">
        <f>IF(I877="","",属性中转表!$I$1&amp;(IF(VLOOKUP(B877,属性中转表!A:G,7,FALSE)=0,0,VLOOKUP(VLOOKUP(B877,属性中转表!A:G,7,FALSE),属性中转表!$K$2:$P$21,4,0)))+IFERROR(VLOOKUP(A877,英雄数据表!A:K,IF(武魂!B877&gt;=50,10,IF(武魂!B877&gt;=25,6)),0),0))</f>
        <v>,"dpspro":150</v>
      </c>
      <c r="K877" s="32" t="str">
        <f t="shared" si="61"/>
        <v>"atk":600,"hp":10000,"undpspro":150,"pvpdpspro":100,"pvpundpspro":100,"speed":10,"dpspro":150</v>
      </c>
      <c r="L877" s="20" t="str">
        <f>IF(B877&gt;=50,VLOOKUP(A877,英雄数据表!A:L,11,FALSE),IF(B877&gt;=25,VLOOKUP(A877,英雄数据表!A:L,7,0),""))</f>
        <v>"1304602004"</v>
      </c>
      <c r="M877" s="20" t="str">
        <f>IFERROR(VLOOKUP(B877,属性中转表!$K$2:$O$21,5,FALSE),"")</f>
        <v/>
      </c>
      <c r="N877" s="20" t="str">
        <f>IF(B877=25,VLOOKUP(A877,英雄数据表!A:L,8,FALSE),IF(B877=50,VLOOKUP(A877,英雄数据表!A:L,12,0),""))</f>
        <v/>
      </c>
    </row>
    <row r="878" spans="1:14" x14ac:dyDescent="0.3">
      <c r="A878" s="20">
        <v>13046</v>
      </c>
      <c r="B878" s="21">
        <f t="shared" si="58"/>
        <v>77</v>
      </c>
      <c r="C878" s="21">
        <v>5</v>
      </c>
      <c r="D878" s="21">
        <f>VLOOKUP(A878,英雄数据表!A:D,4,0)</f>
        <v>1</v>
      </c>
      <c r="E878" s="20" t="str">
        <f>VLOOKUP(A878,英雄数据表!A:C,3,0)</f>
        <v>亡者之证</v>
      </c>
      <c r="F878" s="20">
        <f t="shared" si="59"/>
        <v>13046</v>
      </c>
      <c r="G878" s="20">
        <f t="shared" si="60"/>
        <v>13046</v>
      </c>
      <c r="H878" s="21" t="str">
        <f>VLOOKUP(B878,属性中转表!A:F,6,FALSE)</f>
        <v>"hp":329400,"atk":9150</v>
      </c>
      <c r="I878" s="20" t="str">
        <f>IF(VLOOKUP(B878,属性中转表!A:G,7,FALSE)=0,"",VLOOKUP(VLOOKUP(B878,属性中转表!A:G,7,FALSE),属性中转表!$K$2:$P$21,6,0))&amp;IF(VLOOKUP(B878,属性中转表!A:G,7,FALSE)&gt;=50,VLOOKUP(A878,英雄数据表!A:K,9,0),IF(VLOOKUP(B878,属性中转表!A:G,7,FALSE)&gt;=25,VLOOKUP(A878,英雄数据表!A:K,5,0),""))</f>
        <v>"atk":600,"hp":10000,"undpspro":150,"pvpdpspro":100,"pvpundpspro":100,"speed":10</v>
      </c>
      <c r="J878" s="20" t="str">
        <f>IF(I878="","",属性中转表!$I$1&amp;(IF(VLOOKUP(B878,属性中转表!A:G,7,FALSE)=0,0,VLOOKUP(VLOOKUP(B878,属性中转表!A:G,7,FALSE),属性中转表!$K$2:$P$21,4,0)))+IFERROR(VLOOKUP(A878,英雄数据表!A:K,IF(武魂!B878&gt;=50,10,IF(武魂!B878&gt;=25,6)),0),0))</f>
        <v>,"dpspro":150</v>
      </c>
      <c r="K878" s="32" t="str">
        <f t="shared" si="61"/>
        <v>"atk":600,"hp":10000,"undpspro":150,"pvpdpspro":100,"pvpundpspro":100,"speed":10,"dpspro":150</v>
      </c>
      <c r="L878" s="20" t="str">
        <f>IF(B878&gt;=50,VLOOKUP(A878,英雄数据表!A:L,11,FALSE),IF(B878&gt;=25,VLOOKUP(A878,英雄数据表!A:L,7,0),""))</f>
        <v>"1304602004"</v>
      </c>
      <c r="M878" s="20" t="str">
        <f>IFERROR(VLOOKUP(B878,属性中转表!$K$2:$O$21,5,FALSE),"")</f>
        <v/>
      </c>
      <c r="N878" s="20" t="str">
        <f>IF(B878=25,VLOOKUP(A878,英雄数据表!A:L,8,FALSE),IF(B878=50,VLOOKUP(A878,英雄数据表!A:L,12,0),""))</f>
        <v/>
      </c>
    </row>
    <row r="879" spans="1:14" x14ac:dyDescent="0.3">
      <c r="A879" s="20">
        <v>13046</v>
      </c>
      <c r="B879" s="21">
        <f t="shared" si="58"/>
        <v>78</v>
      </c>
      <c r="C879" s="21">
        <v>5</v>
      </c>
      <c r="D879" s="21">
        <f>VLOOKUP(A879,英雄数据表!A:D,4,0)</f>
        <v>1</v>
      </c>
      <c r="E879" s="20" t="str">
        <f>VLOOKUP(A879,英雄数据表!A:C,3,0)</f>
        <v>亡者之证</v>
      </c>
      <c r="F879" s="20">
        <f t="shared" si="59"/>
        <v>13046</v>
      </c>
      <c r="G879" s="20">
        <f t="shared" si="60"/>
        <v>13046</v>
      </c>
      <c r="H879" s="21" t="str">
        <f>VLOOKUP(B879,属性中转表!A:F,6,FALSE)</f>
        <v>"hp":334800,"atk":9300</v>
      </c>
      <c r="I879" s="20" t="str">
        <f>IF(VLOOKUP(B879,属性中转表!A:G,7,FALSE)=0,"",VLOOKUP(VLOOKUP(B879,属性中转表!A:G,7,FALSE),属性中转表!$K$2:$P$21,6,0))&amp;IF(VLOOKUP(B879,属性中转表!A:G,7,FALSE)&gt;=50,VLOOKUP(A879,英雄数据表!A:K,9,0),IF(VLOOKUP(B879,属性中转表!A:G,7,FALSE)&gt;=25,VLOOKUP(A879,英雄数据表!A:K,5,0),""))</f>
        <v>"atk":600,"hp":10000,"undpspro":150,"pvpdpspro":100,"pvpundpspro":100,"speed":10</v>
      </c>
      <c r="J879" s="20" t="str">
        <f>IF(I879="","",属性中转表!$I$1&amp;(IF(VLOOKUP(B879,属性中转表!A:G,7,FALSE)=0,0,VLOOKUP(VLOOKUP(B879,属性中转表!A:G,7,FALSE),属性中转表!$K$2:$P$21,4,0)))+IFERROR(VLOOKUP(A879,英雄数据表!A:K,IF(武魂!B879&gt;=50,10,IF(武魂!B879&gt;=25,6)),0),0))</f>
        <v>,"dpspro":150</v>
      </c>
      <c r="K879" s="32" t="str">
        <f t="shared" si="61"/>
        <v>"atk":600,"hp":10000,"undpspro":150,"pvpdpspro":100,"pvpundpspro":100,"speed":10,"dpspro":150</v>
      </c>
      <c r="L879" s="20" t="str">
        <f>IF(B879&gt;=50,VLOOKUP(A879,英雄数据表!A:L,11,FALSE),IF(B879&gt;=25,VLOOKUP(A879,英雄数据表!A:L,7,0),""))</f>
        <v>"1304602004"</v>
      </c>
      <c r="M879" s="20" t="str">
        <f>IFERROR(VLOOKUP(B879,属性中转表!$K$2:$O$21,5,FALSE),"")</f>
        <v/>
      </c>
      <c r="N879" s="20" t="str">
        <f>IF(B879=25,VLOOKUP(A879,英雄数据表!A:L,8,FALSE),IF(B879=50,VLOOKUP(A879,英雄数据表!A:L,12,0),""))</f>
        <v/>
      </c>
    </row>
    <row r="880" spans="1:14" x14ac:dyDescent="0.3">
      <c r="A880" s="20">
        <v>13046</v>
      </c>
      <c r="B880" s="21">
        <f t="shared" si="58"/>
        <v>79</v>
      </c>
      <c r="C880" s="21">
        <v>5</v>
      </c>
      <c r="D880" s="21">
        <f>VLOOKUP(A880,英雄数据表!A:D,4,0)</f>
        <v>1</v>
      </c>
      <c r="E880" s="20" t="str">
        <f>VLOOKUP(A880,英雄数据表!A:C,3,0)</f>
        <v>亡者之证</v>
      </c>
      <c r="F880" s="20">
        <f t="shared" si="59"/>
        <v>13046</v>
      </c>
      <c r="G880" s="20">
        <f t="shared" si="60"/>
        <v>13046</v>
      </c>
      <c r="H880" s="21" t="str">
        <f>VLOOKUP(B880,属性中转表!A:F,6,FALSE)</f>
        <v>"hp":340200,"atk":9450</v>
      </c>
      <c r="I880" s="20" t="str">
        <f>IF(VLOOKUP(B880,属性中转表!A:G,7,FALSE)=0,"",VLOOKUP(VLOOKUP(B880,属性中转表!A:G,7,FALSE),属性中转表!$K$2:$P$21,6,0))&amp;IF(VLOOKUP(B880,属性中转表!A:G,7,FALSE)&gt;=50,VLOOKUP(A880,英雄数据表!A:K,9,0),IF(VLOOKUP(B880,属性中转表!A:G,7,FALSE)&gt;=25,VLOOKUP(A880,英雄数据表!A:K,5,0),""))</f>
        <v>"atk":600,"hp":10000,"undpspro":150,"pvpdpspro":100,"pvpundpspro":100,"speed":10</v>
      </c>
      <c r="J880" s="20" t="str">
        <f>IF(I880="","",属性中转表!$I$1&amp;(IF(VLOOKUP(B880,属性中转表!A:G,7,FALSE)=0,0,VLOOKUP(VLOOKUP(B880,属性中转表!A:G,7,FALSE),属性中转表!$K$2:$P$21,4,0)))+IFERROR(VLOOKUP(A880,英雄数据表!A:K,IF(武魂!B880&gt;=50,10,IF(武魂!B880&gt;=25,6)),0),0))</f>
        <v>,"dpspro":150</v>
      </c>
      <c r="K880" s="32" t="str">
        <f t="shared" si="61"/>
        <v>"atk":600,"hp":10000,"undpspro":150,"pvpdpspro":100,"pvpundpspro":100,"speed":10,"dpspro":150</v>
      </c>
      <c r="L880" s="20" t="str">
        <f>IF(B880&gt;=50,VLOOKUP(A880,英雄数据表!A:L,11,FALSE),IF(B880&gt;=25,VLOOKUP(A880,英雄数据表!A:L,7,0),""))</f>
        <v>"1304602004"</v>
      </c>
      <c r="M880" s="20" t="str">
        <f>IFERROR(VLOOKUP(B880,属性中转表!$K$2:$O$21,5,FALSE),"")</f>
        <v/>
      </c>
      <c r="N880" s="20" t="str">
        <f>IF(B880=25,VLOOKUP(A880,英雄数据表!A:L,8,FALSE),IF(B880=50,VLOOKUP(A880,英雄数据表!A:L,12,0),""))</f>
        <v/>
      </c>
    </row>
    <row r="881" spans="1:14" x14ac:dyDescent="0.3">
      <c r="A881" s="20">
        <v>13046</v>
      </c>
      <c r="B881" s="21">
        <f t="shared" si="58"/>
        <v>80</v>
      </c>
      <c r="C881" s="21">
        <v>5</v>
      </c>
      <c r="D881" s="21">
        <f>VLOOKUP(A881,英雄数据表!A:D,4,0)</f>
        <v>1</v>
      </c>
      <c r="E881" s="20" t="str">
        <f>VLOOKUP(A881,英雄数据表!A:C,3,0)</f>
        <v>亡者之证</v>
      </c>
      <c r="F881" s="20">
        <f t="shared" si="59"/>
        <v>13046</v>
      </c>
      <c r="G881" s="20">
        <f t="shared" si="60"/>
        <v>13046</v>
      </c>
      <c r="H881" s="21" t="str">
        <f>VLOOKUP(B881,属性中转表!A:F,6,FALSE)</f>
        <v>"hp":345600,"atk":9600</v>
      </c>
      <c r="I881" s="20" t="str">
        <f>IF(VLOOKUP(B881,属性中转表!A:G,7,FALSE)=0,"",VLOOKUP(VLOOKUP(B881,属性中转表!A:G,7,FALSE),属性中转表!$K$2:$P$21,6,0))&amp;IF(VLOOKUP(B881,属性中转表!A:G,7,FALSE)&gt;=50,VLOOKUP(A881,英雄数据表!A:K,9,0),IF(VLOOKUP(B881,属性中转表!A:G,7,FALSE)&gt;=25,VLOOKUP(A881,英雄数据表!A:K,5,0),""))</f>
        <v>"atk":600,"hp":10000,"undpspro":200,"pvpdpspro":100,"pvpundpspro":100,"speed":10</v>
      </c>
      <c r="J881" s="20" t="str">
        <f>IF(I881="","",属性中转表!$I$1&amp;(IF(VLOOKUP(B881,属性中转表!A:G,7,FALSE)=0,0,VLOOKUP(VLOOKUP(B881,属性中转表!A:G,7,FALSE),属性中转表!$K$2:$P$21,4,0)))+IFERROR(VLOOKUP(A881,英雄数据表!A:K,IF(武魂!B881&gt;=50,10,IF(武魂!B881&gt;=25,6)),0),0))</f>
        <v>,"dpspro":150</v>
      </c>
      <c r="K881" s="32" t="str">
        <f t="shared" si="61"/>
        <v>"atk":600,"hp":10000,"undpspro":200,"pvpdpspro":100,"pvpundpspro":100,"speed":10,"dpspro":150</v>
      </c>
      <c r="L881" s="20" t="str">
        <f>IF(B881&gt;=50,VLOOKUP(A881,英雄数据表!A:L,11,FALSE),IF(B881&gt;=25,VLOOKUP(A881,英雄数据表!A:L,7,0),""))</f>
        <v>"1304602004"</v>
      </c>
      <c r="M881" s="20" t="str">
        <f>IFERROR(VLOOKUP(B881,属性中转表!$K$2:$O$21,5,FALSE),"")</f>
        <v>"undpspro":50</v>
      </c>
      <c r="N881" s="20" t="str">
        <f>IF(B881=25,VLOOKUP(A881,英雄数据表!A:L,8,FALSE),IF(B881=50,VLOOKUP(A881,英雄数据表!A:L,12,0),""))</f>
        <v/>
      </c>
    </row>
    <row r="882" spans="1:14" x14ac:dyDescent="0.3">
      <c r="A882" s="20">
        <v>13046</v>
      </c>
      <c r="B882" s="21">
        <f t="shared" si="58"/>
        <v>81</v>
      </c>
      <c r="C882" s="21">
        <v>5</v>
      </c>
      <c r="D882" s="21">
        <f>VLOOKUP(A882,英雄数据表!A:D,4,0)</f>
        <v>1</v>
      </c>
      <c r="E882" s="20" t="str">
        <f>VLOOKUP(A882,英雄数据表!A:C,3,0)</f>
        <v>亡者之证</v>
      </c>
      <c r="F882" s="20">
        <f t="shared" si="59"/>
        <v>13046</v>
      </c>
      <c r="G882" s="20">
        <f t="shared" si="60"/>
        <v>13046</v>
      </c>
      <c r="H882" s="21" t="str">
        <f>VLOOKUP(B882,属性中转表!A:F,6,FALSE)</f>
        <v>"hp":351000,"atk":9750</v>
      </c>
      <c r="I882" s="20" t="str">
        <f>IF(VLOOKUP(B882,属性中转表!A:G,7,FALSE)=0,"",VLOOKUP(VLOOKUP(B882,属性中转表!A:G,7,FALSE),属性中转表!$K$2:$P$21,6,0))&amp;IF(VLOOKUP(B882,属性中转表!A:G,7,FALSE)&gt;=50,VLOOKUP(A882,英雄数据表!A:K,9,0),IF(VLOOKUP(B882,属性中转表!A:G,7,FALSE)&gt;=25,VLOOKUP(A882,英雄数据表!A:K,5,0),""))</f>
        <v>"atk":600,"hp":10000,"undpspro":200,"pvpdpspro":100,"pvpundpspro":100,"speed":10</v>
      </c>
      <c r="J882" s="20" t="str">
        <f>IF(I882="","",属性中转表!$I$1&amp;(IF(VLOOKUP(B882,属性中转表!A:G,7,FALSE)=0,0,VLOOKUP(VLOOKUP(B882,属性中转表!A:G,7,FALSE),属性中转表!$K$2:$P$21,4,0)))+IFERROR(VLOOKUP(A882,英雄数据表!A:K,IF(武魂!B882&gt;=50,10,IF(武魂!B882&gt;=25,6)),0),0))</f>
        <v>,"dpspro":150</v>
      </c>
      <c r="K882" s="32" t="str">
        <f t="shared" si="61"/>
        <v>"atk":600,"hp":10000,"undpspro":200,"pvpdpspro":100,"pvpundpspro":100,"speed":10,"dpspro":150</v>
      </c>
      <c r="L882" s="20" t="str">
        <f>IF(B882&gt;=50,VLOOKUP(A882,英雄数据表!A:L,11,FALSE),IF(B882&gt;=25,VLOOKUP(A882,英雄数据表!A:L,7,0),""))</f>
        <v>"1304602004"</v>
      </c>
      <c r="M882" s="20" t="str">
        <f>IFERROR(VLOOKUP(B882,属性中转表!$K$2:$O$21,5,FALSE),"")</f>
        <v/>
      </c>
      <c r="N882" s="20" t="str">
        <f>IF(B882=25,VLOOKUP(A882,英雄数据表!A:L,8,FALSE),IF(B882=50,VLOOKUP(A882,英雄数据表!A:L,12,0),""))</f>
        <v/>
      </c>
    </row>
    <row r="883" spans="1:14" x14ac:dyDescent="0.3">
      <c r="A883" s="20">
        <v>13046</v>
      </c>
      <c r="B883" s="21">
        <f t="shared" si="58"/>
        <v>82</v>
      </c>
      <c r="C883" s="21">
        <v>5</v>
      </c>
      <c r="D883" s="21">
        <f>VLOOKUP(A883,英雄数据表!A:D,4,0)</f>
        <v>1</v>
      </c>
      <c r="E883" s="20" t="str">
        <f>VLOOKUP(A883,英雄数据表!A:C,3,0)</f>
        <v>亡者之证</v>
      </c>
      <c r="F883" s="20">
        <f t="shared" si="59"/>
        <v>13046</v>
      </c>
      <c r="G883" s="20">
        <f t="shared" si="60"/>
        <v>13046</v>
      </c>
      <c r="H883" s="21" t="str">
        <f>VLOOKUP(B883,属性中转表!A:F,6,FALSE)</f>
        <v>"hp":356400,"atk":9900</v>
      </c>
      <c r="I883" s="20" t="str">
        <f>IF(VLOOKUP(B883,属性中转表!A:G,7,FALSE)=0,"",VLOOKUP(VLOOKUP(B883,属性中转表!A:G,7,FALSE),属性中转表!$K$2:$P$21,6,0))&amp;IF(VLOOKUP(B883,属性中转表!A:G,7,FALSE)&gt;=50,VLOOKUP(A883,英雄数据表!A:K,9,0),IF(VLOOKUP(B883,属性中转表!A:G,7,FALSE)&gt;=25,VLOOKUP(A883,英雄数据表!A:K,5,0),""))</f>
        <v>"atk":600,"hp":10000,"undpspro":200,"pvpdpspro":100,"pvpundpspro":100,"speed":10</v>
      </c>
      <c r="J883" s="20" t="str">
        <f>IF(I883="","",属性中转表!$I$1&amp;(IF(VLOOKUP(B883,属性中转表!A:G,7,FALSE)=0,0,VLOOKUP(VLOOKUP(B883,属性中转表!A:G,7,FALSE),属性中转表!$K$2:$P$21,4,0)))+IFERROR(VLOOKUP(A883,英雄数据表!A:K,IF(武魂!B883&gt;=50,10,IF(武魂!B883&gt;=25,6)),0),0))</f>
        <v>,"dpspro":150</v>
      </c>
      <c r="K883" s="32" t="str">
        <f t="shared" si="61"/>
        <v>"atk":600,"hp":10000,"undpspro":200,"pvpdpspro":100,"pvpundpspro":100,"speed":10,"dpspro":150</v>
      </c>
      <c r="L883" s="20" t="str">
        <f>IF(B883&gt;=50,VLOOKUP(A883,英雄数据表!A:L,11,FALSE),IF(B883&gt;=25,VLOOKUP(A883,英雄数据表!A:L,7,0),""))</f>
        <v>"1304602004"</v>
      </c>
      <c r="M883" s="20" t="str">
        <f>IFERROR(VLOOKUP(B883,属性中转表!$K$2:$O$21,5,FALSE),"")</f>
        <v/>
      </c>
      <c r="N883" s="20" t="str">
        <f>IF(B883=25,VLOOKUP(A883,英雄数据表!A:L,8,FALSE),IF(B883=50,VLOOKUP(A883,英雄数据表!A:L,12,0),""))</f>
        <v/>
      </c>
    </row>
    <row r="884" spans="1:14" x14ac:dyDescent="0.3">
      <c r="A884" s="20">
        <v>13046</v>
      </c>
      <c r="B884" s="21">
        <f t="shared" si="58"/>
        <v>83</v>
      </c>
      <c r="C884" s="21">
        <v>5</v>
      </c>
      <c r="D884" s="21">
        <f>VLOOKUP(A884,英雄数据表!A:D,4,0)</f>
        <v>1</v>
      </c>
      <c r="E884" s="20" t="str">
        <f>VLOOKUP(A884,英雄数据表!A:C,3,0)</f>
        <v>亡者之证</v>
      </c>
      <c r="F884" s="20">
        <f t="shared" si="59"/>
        <v>13046</v>
      </c>
      <c r="G884" s="20">
        <f t="shared" si="60"/>
        <v>13046</v>
      </c>
      <c r="H884" s="21" t="str">
        <f>VLOOKUP(B884,属性中转表!A:F,6,FALSE)</f>
        <v>"hp":361800,"atk":10050</v>
      </c>
      <c r="I884" s="20" t="str">
        <f>IF(VLOOKUP(B884,属性中转表!A:G,7,FALSE)=0,"",VLOOKUP(VLOOKUP(B884,属性中转表!A:G,7,FALSE),属性中转表!$K$2:$P$21,6,0))&amp;IF(VLOOKUP(B884,属性中转表!A:G,7,FALSE)&gt;=50,VLOOKUP(A884,英雄数据表!A:K,9,0),IF(VLOOKUP(B884,属性中转表!A:G,7,FALSE)&gt;=25,VLOOKUP(A884,英雄数据表!A:K,5,0),""))</f>
        <v>"atk":600,"hp":10000,"undpspro":200,"pvpdpspro":100,"pvpundpspro":100,"speed":10</v>
      </c>
      <c r="J884" s="20" t="str">
        <f>IF(I884="","",属性中转表!$I$1&amp;(IF(VLOOKUP(B884,属性中转表!A:G,7,FALSE)=0,0,VLOOKUP(VLOOKUP(B884,属性中转表!A:G,7,FALSE),属性中转表!$K$2:$P$21,4,0)))+IFERROR(VLOOKUP(A884,英雄数据表!A:K,IF(武魂!B884&gt;=50,10,IF(武魂!B884&gt;=25,6)),0),0))</f>
        <v>,"dpspro":150</v>
      </c>
      <c r="K884" s="32" t="str">
        <f t="shared" si="61"/>
        <v>"atk":600,"hp":10000,"undpspro":200,"pvpdpspro":100,"pvpundpspro":100,"speed":10,"dpspro":150</v>
      </c>
      <c r="L884" s="20" t="str">
        <f>IF(B884&gt;=50,VLOOKUP(A884,英雄数据表!A:L,11,FALSE),IF(B884&gt;=25,VLOOKUP(A884,英雄数据表!A:L,7,0),""))</f>
        <v>"1304602004"</v>
      </c>
      <c r="M884" s="20" t="str">
        <f>IFERROR(VLOOKUP(B884,属性中转表!$K$2:$O$21,5,FALSE),"")</f>
        <v/>
      </c>
      <c r="N884" s="20" t="str">
        <f>IF(B884=25,VLOOKUP(A884,英雄数据表!A:L,8,FALSE),IF(B884=50,VLOOKUP(A884,英雄数据表!A:L,12,0),""))</f>
        <v/>
      </c>
    </row>
    <row r="885" spans="1:14" x14ac:dyDescent="0.3">
      <c r="A885" s="20">
        <v>13046</v>
      </c>
      <c r="B885" s="21">
        <f t="shared" si="58"/>
        <v>84</v>
      </c>
      <c r="C885" s="21">
        <v>5</v>
      </c>
      <c r="D885" s="21">
        <f>VLOOKUP(A885,英雄数据表!A:D,4,0)</f>
        <v>1</v>
      </c>
      <c r="E885" s="20" t="str">
        <f>VLOOKUP(A885,英雄数据表!A:C,3,0)</f>
        <v>亡者之证</v>
      </c>
      <c r="F885" s="20">
        <f t="shared" si="59"/>
        <v>13046</v>
      </c>
      <c r="G885" s="20">
        <f t="shared" si="60"/>
        <v>13046</v>
      </c>
      <c r="H885" s="21" t="str">
        <f>VLOOKUP(B885,属性中转表!A:F,6,FALSE)</f>
        <v>"hp":367200,"atk":10200</v>
      </c>
      <c r="I885" s="20" t="str">
        <f>IF(VLOOKUP(B885,属性中转表!A:G,7,FALSE)=0,"",VLOOKUP(VLOOKUP(B885,属性中转表!A:G,7,FALSE),属性中转表!$K$2:$P$21,6,0))&amp;IF(VLOOKUP(B885,属性中转表!A:G,7,FALSE)&gt;=50,VLOOKUP(A885,英雄数据表!A:K,9,0),IF(VLOOKUP(B885,属性中转表!A:G,7,FALSE)&gt;=25,VLOOKUP(A885,英雄数据表!A:K,5,0),""))</f>
        <v>"atk":600,"hp":10000,"undpspro":200,"pvpdpspro":100,"pvpundpspro":100,"speed":10</v>
      </c>
      <c r="J885" s="20" t="str">
        <f>IF(I885="","",属性中转表!$I$1&amp;(IF(VLOOKUP(B885,属性中转表!A:G,7,FALSE)=0,0,VLOOKUP(VLOOKUP(B885,属性中转表!A:G,7,FALSE),属性中转表!$K$2:$P$21,4,0)))+IFERROR(VLOOKUP(A885,英雄数据表!A:K,IF(武魂!B885&gt;=50,10,IF(武魂!B885&gt;=25,6)),0),0))</f>
        <v>,"dpspro":150</v>
      </c>
      <c r="K885" s="32" t="str">
        <f t="shared" si="61"/>
        <v>"atk":600,"hp":10000,"undpspro":200,"pvpdpspro":100,"pvpundpspro":100,"speed":10,"dpspro":150</v>
      </c>
      <c r="L885" s="20" t="str">
        <f>IF(B885&gt;=50,VLOOKUP(A885,英雄数据表!A:L,11,FALSE),IF(B885&gt;=25,VLOOKUP(A885,英雄数据表!A:L,7,0),""))</f>
        <v>"1304602004"</v>
      </c>
      <c r="M885" s="20" t="str">
        <f>IFERROR(VLOOKUP(B885,属性中转表!$K$2:$O$21,5,FALSE),"")</f>
        <v/>
      </c>
      <c r="N885" s="20" t="str">
        <f>IF(B885=25,VLOOKUP(A885,英雄数据表!A:L,8,FALSE),IF(B885=50,VLOOKUP(A885,英雄数据表!A:L,12,0),""))</f>
        <v/>
      </c>
    </row>
    <row r="886" spans="1:14" x14ac:dyDescent="0.3">
      <c r="A886" s="20">
        <v>13046</v>
      </c>
      <c r="B886" s="21">
        <f t="shared" si="58"/>
        <v>85</v>
      </c>
      <c r="C886" s="21">
        <v>5</v>
      </c>
      <c r="D886" s="21">
        <f>VLOOKUP(A886,英雄数据表!A:D,4,0)</f>
        <v>1</v>
      </c>
      <c r="E886" s="20" t="str">
        <f>VLOOKUP(A886,英雄数据表!A:C,3,0)</f>
        <v>亡者之证</v>
      </c>
      <c r="F886" s="20">
        <f t="shared" si="59"/>
        <v>13046</v>
      </c>
      <c r="G886" s="20">
        <f t="shared" si="60"/>
        <v>13046</v>
      </c>
      <c r="H886" s="21" t="str">
        <f>VLOOKUP(B886,属性中转表!A:F,6,FALSE)</f>
        <v>"hp":372600,"atk":10350</v>
      </c>
      <c r="I886" s="20" t="str">
        <f>IF(VLOOKUP(B886,属性中转表!A:G,7,FALSE)=0,"",VLOOKUP(VLOOKUP(B886,属性中转表!A:G,7,FALSE),属性中转表!$K$2:$P$21,6,0))&amp;IF(VLOOKUP(B886,属性中转表!A:G,7,FALSE)&gt;=50,VLOOKUP(A886,英雄数据表!A:K,9,0),IF(VLOOKUP(B886,属性中转表!A:G,7,FALSE)&gt;=25,VLOOKUP(A886,英雄数据表!A:K,5,0),""))</f>
        <v>"atk":600,"hp":10000,"undpspro":200,"pvpdpspro":100,"pvpundpspro":100,"speed":10</v>
      </c>
      <c r="J886" s="20" t="str">
        <f>IF(I886="","",属性中转表!$I$1&amp;(IF(VLOOKUP(B886,属性中转表!A:G,7,FALSE)=0,0,VLOOKUP(VLOOKUP(B886,属性中转表!A:G,7,FALSE),属性中转表!$K$2:$P$21,4,0)))+IFERROR(VLOOKUP(A886,英雄数据表!A:K,IF(武魂!B886&gt;=50,10,IF(武魂!B886&gt;=25,6)),0),0))</f>
        <v>,"dpspro":200</v>
      </c>
      <c r="K886" s="32" t="str">
        <f t="shared" si="61"/>
        <v>"atk":600,"hp":10000,"undpspro":200,"pvpdpspro":100,"pvpundpspro":100,"speed":10,"dpspro":200</v>
      </c>
      <c r="L886" s="20" t="str">
        <f>IF(B886&gt;=50,VLOOKUP(A886,英雄数据表!A:L,11,FALSE),IF(B886&gt;=25,VLOOKUP(A886,英雄数据表!A:L,7,0),""))</f>
        <v>"1304602004"</v>
      </c>
      <c r="M886" s="20" t="str">
        <f>IFERROR(VLOOKUP(B886,属性中转表!$K$2:$O$21,5,FALSE),"")</f>
        <v>"dpspro":50</v>
      </c>
      <c r="N886" s="20" t="str">
        <f>IF(B886=25,VLOOKUP(A886,英雄数据表!A:L,8,FALSE),IF(B886=50,VLOOKUP(A886,英雄数据表!A:L,12,0),""))</f>
        <v/>
      </c>
    </row>
    <row r="887" spans="1:14" x14ac:dyDescent="0.3">
      <c r="A887" s="20">
        <v>13046</v>
      </c>
      <c r="B887" s="21">
        <f t="shared" si="58"/>
        <v>86</v>
      </c>
      <c r="C887" s="21">
        <v>5</v>
      </c>
      <c r="D887" s="21">
        <f>VLOOKUP(A887,英雄数据表!A:D,4,0)</f>
        <v>1</v>
      </c>
      <c r="E887" s="20" t="str">
        <f>VLOOKUP(A887,英雄数据表!A:C,3,0)</f>
        <v>亡者之证</v>
      </c>
      <c r="F887" s="20">
        <f t="shared" si="59"/>
        <v>13046</v>
      </c>
      <c r="G887" s="20">
        <f t="shared" si="60"/>
        <v>13046</v>
      </c>
      <c r="H887" s="21" t="str">
        <f>VLOOKUP(B887,属性中转表!A:F,6,FALSE)</f>
        <v>"hp":378000,"atk":10500</v>
      </c>
      <c r="I887" s="20" t="str">
        <f>IF(VLOOKUP(B887,属性中转表!A:G,7,FALSE)=0,"",VLOOKUP(VLOOKUP(B887,属性中转表!A:G,7,FALSE),属性中转表!$K$2:$P$21,6,0))&amp;IF(VLOOKUP(B887,属性中转表!A:G,7,FALSE)&gt;=50,VLOOKUP(A887,英雄数据表!A:K,9,0),IF(VLOOKUP(B887,属性中转表!A:G,7,FALSE)&gt;=25,VLOOKUP(A887,英雄数据表!A:K,5,0),""))</f>
        <v>"atk":600,"hp":10000,"undpspro":200,"pvpdpspro":100,"pvpundpspro":100,"speed":10</v>
      </c>
      <c r="J887" s="20" t="str">
        <f>IF(I887="","",属性中转表!$I$1&amp;(IF(VLOOKUP(B887,属性中转表!A:G,7,FALSE)=0,0,VLOOKUP(VLOOKUP(B887,属性中转表!A:G,7,FALSE),属性中转表!$K$2:$P$21,4,0)))+IFERROR(VLOOKUP(A887,英雄数据表!A:K,IF(武魂!B887&gt;=50,10,IF(武魂!B887&gt;=25,6)),0),0))</f>
        <v>,"dpspro":200</v>
      </c>
      <c r="K887" s="32" t="str">
        <f t="shared" si="61"/>
        <v>"atk":600,"hp":10000,"undpspro":200,"pvpdpspro":100,"pvpundpspro":100,"speed":10,"dpspro":200</v>
      </c>
      <c r="L887" s="20" t="str">
        <f>IF(B887&gt;=50,VLOOKUP(A887,英雄数据表!A:L,11,FALSE),IF(B887&gt;=25,VLOOKUP(A887,英雄数据表!A:L,7,0),""))</f>
        <v>"1304602004"</v>
      </c>
      <c r="M887" s="20" t="str">
        <f>IFERROR(VLOOKUP(B887,属性中转表!$K$2:$O$21,5,FALSE),"")</f>
        <v/>
      </c>
      <c r="N887" s="20" t="str">
        <f>IF(B887=25,VLOOKUP(A887,英雄数据表!A:L,8,FALSE),IF(B887=50,VLOOKUP(A887,英雄数据表!A:L,12,0),""))</f>
        <v/>
      </c>
    </row>
    <row r="888" spans="1:14" x14ac:dyDescent="0.3">
      <c r="A888" s="20">
        <v>13046</v>
      </c>
      <c r="B888" s="21">
        <f t="shared" si="58"/>
        <v>87</v>
      </c>
      <c r="C888" s="21">
        <v>5</v>
      </c>
      <c r="D888" s="21">
        <f>VLOOKUP(A888,英雄数据表!A:D,4,0)</f>
        <v>1</v>
      </c>
      <c r="E888" s="20" t="str">
        <f>VLOOKUP(A888,英雄数据表!A:C,3,0)</f>
        <v>亡者之证</v>
      </c>
      <c r="F888" s="20">
        <f t="shared" si="59"/>
        <v>13046</v>
      </c>
      <c r="G888" s="20">
        <f t="shared" si="60"/>
        <v>13046</v>
      </c>
      <c r="H888" s="21" t="str">
        <f>VLOOKUP(B888,属性中转表!A:F,6,FALSE)</f>
        <v>"hp":383400,"atk":10650</v>
      </c>
      <c r="I888" s="20" t="str">
        <f>IF(VLOOKUP(B888,属性中转表!A:G,7,FALSE)=0,"",VLOOKUP(VLOOKUP(B888,属性中转表!A:G,7,FALSE),属性中转表!$K$2:$P$21,6,0))&amp;IF(VLOOKUP(B888,属性中转表!A:G,7,FALSE)&gt;=50,VLOOKUP(A888,英雄数据表!A:K,9,0),IF(VLOOKUP(B888,属性中转表!A:G,7,FALSE)&gt;=25,VLOOKUP(A888,英雄数据表!A:K,5,0),""))</f>
        <v>"atk":600,"hp":10000,"undpspro":200,"pvpdpspro":100,"pvpundpspro":100,"speed":10</v>
      </c>
      <c r="J888" s="20" t="str">
        <f>IF(I888="","",属性中转表!$I$1&amp;(IF(VLOOKUP(B888,属性中转表!A:G,7,FALSE)=0,0,VLOOKUP(VLOOKUP(B888,属性中转表!A:G,7,FALSE),属性中转表!$K$2:$P$21,4,0)))+IFERROR(VLOOKUP(A888,英雄数据表!A:K,IF(武魂!B888&gt;=50,10,IF(武魂!B888&gt;=25,6)),0),0))</f>
        <v>,"dpspro":200</v>
      </c>
      <c r="K888" s="32" t="str">
        <f t="shared" si="61"/>
        <v>"atk":600,"hp":10000,"undpspro":200,"pvpdpspro":100,"pvpundpspro":100,"speed":10,"dpspro":200</v>
      </c>
      <c r="L888" s="20" t="str">
        <f>IF(B888&gt;=50,VLOOKUP(A888,英雄数据表!A:L,11,FALSE),IF(B888&gt;=25,VLOOKUP(A888,英雄数据表!A:L,7,0),""))</f>
        <v>"1304602004"</v>
      </c>
      <c r="M888" s="20" t="str">
        <f>IFERROR(VLOOKUP(B888,属性中转表!$K$2:$O$21,5,FALSE),"")</f>
        <v/>
      </c>
      <c r="N888" s="20" t="str">
        <f>IF(B888=25,VLOOKUP(A888,英雄数据表!A:L,8,FALSE),IF(B888=50,VLOOKUP(A888,英雄数据表!A:L,12,0),""))</f>
        <v/>
      </c>
    </row>
    <row r="889" spans="1:14" x14ac:dyDescent="0.3">
      <c r="A889" s="20">
        <v>13046</v>
      </c>
      <c r="B889" s="21">
        <f t="shared" si="58"/>
        <v>88</v>
      </c>
      <c r="C889" s="21">
        <v>5</v>
      </c>
      <c r="D889" s="21">
        <f>VLOOKUP(A889,英雄数据表!A:D,4,0)</f>
        <v>1</v>
      </c>
      <c r="E889" s="20" t="str">
        <f>VLOOKUP(A889,英雄数据表!A:C,3,0)</f>
        <v>亡者之证</v>
      </c>
      <c r="F889" s="20">
        <f t="shared" si="59"/>
        <v>13046</v>
      </c>
      <c r="G889" s="20">
        <f t="shared" si="60"/>
        <v>13046</v>
      </c>
      <c r="H889" s="21" t="str">
        <f>VLOOKUP(B889,属性中转表!A:F,6,FALSE)</f>
        <v>"hp":388800,"atk":10800</v>
      </c>
      <c r="I889" s="20" t="str">
        <f>IF(VLOOKUP(B889,属性中转表!A:G,7,FALSE)=0,"",VLOOKUP(VLOOKUP(B889,属性中转表!A:G,7,FALSE),属性中转表!$K$2:$P$21,6,0))&amp;IF(VLOOKUP(B889,属性中转表!A:G,7,FALSE)&gt;=50,VLOOKUP(A889,英雄数据表!A:K,9,0),IF(VLOOKUP(B889,属性中转表!A:G,7,FALSE)&gt;=25,VLOOKUP(A889,英雄数据表!A:K,5,0),""))</f>
        <v>"atk":600,"hp":10000,"undpspro":200,"pvpdpspro":100,"pvpundpspro":100,"speed":10</v>
      </c>
      <c r="J889" s="20" t="str">
        <f>IF(I889="","",属性中转表!$I$1&amp;(IF(VLOOKUP(B889,属性中转表!A:G,7,FALSE)=0,0,VLOOKUP(VLOOKUP(B889,属性中转表!A:G,7,FALSE),属性中转表!$K$2:$P$21,4,0)))+IFERROR(VLOOKUP(A889,英雄数据表!A:K,IF(武魂!B889&gt;=50,10,IF(武魂!B889&gt;=25,6)),0),0))</f>
        <v>,"dpspro":200</v>
      </c>
      <c r="K889" s="32" t="str">
        <f t="shared" si="61"/>
        <v>"atk":600,"hp":10000,"undpspro":200,"pvpdpspro":100,"pvpundpspro":100,"speed":10,"dpspro":200</v>
      </c>
      <c r="L889" s="20" t="str">
        <f>IF(B889&gt;=50,VLOOKUP(A889,英雄数据表!A:L,11,FALSE),IF(B889&gt;=25,VLOOKUP(A889,英雄数据表!A:L,7,0),""))</f>
        <v>"1304602004"</v>
      </c>
      <c r="M889" s="20" t="str">
        <f>IFERROR(VLOOKUP(B889,属性中转表!$K$2:$O$21,5,FALSE),"")</f>
        <v/>
      </c>
      <c r="N889" s="20" t="str">
        <f>IF(B889=25,VLOOKUP(A889,英雄数据表!A:L,8,FALSE),IF(B889=50,VLOOKUP(A889,英雄数据表!A:L,12,0),""))</f>
        <v/>
      </c>
    </row>
    <row r="890" spans="1:14" x14ac:dyDescent="0.3">
      <c r="A890" s="20">
        <v>13046</v>
      </c>
      <c r="B890" s="21">
        <f t="shared" si="58"/>
        <v>89</v>
      </c>
      <c r="C890" s="21">
        <v>5</v>
      </c>
      <c r="D890" s="21">
        <f>VLOOKUP(A890,英雄数据表!A:D,4,0)</f>
        <v>1</v>
      </c>
      <c r="E890" s="20" t="str">
        <f>VLOOKUP(A890,英雄数据表!A:C,3,0)</f>
        <v>亡者之证</v>
      </c>
      <c r="F890" s="20">
        <f t="shared" si="59"/>
        <v>13046</v>
      </c>
      <c r="G890" s="20">
        <f t="shared" si="60"/>
        <v>13046</v>
      </c>
      <c r="H890" s="21" t="str">
        <f>VLOOKUP(B890,属性中转表!A:F,6,FALSE)</f>
        <v>"hp":394200,"atk":10950</v>
      </c>
      <c r="I890" s="20" t="str">
        <f>IF(VLOOKUP(B890,属性中转表!A:G,7,FALSE)=0,"",VLOOKUP(VLOOKUP(B890,属性中转表!A:G,7,FALSE),属性中转表!$K$2:$P$21,6,0))&amp;IF(VLOOKUP(B890,属性中转表!A:G,7,FALSE)&gt;=50,VLOOKUP(A890,英雄数据表!A:K,9,0),IF(VLOOKUP(B890,属性中转表!A:G,7,FALSE)&gt;=25,VLOOKUP(A890,英雄数据表!A:K,5,0),""))</f>
        <v>"atk":600,"hp":10000,"undpspro":200,"pvpdpspro":100,"pvpundpspro":100,"speed":10</v>
      </c>
      <c r="J890" s="20" t="str">
        <f>IF(I890="","",属性中转表!$I$1&amp;(IF(VLOOKUP(B890,属性中转表!A:G,7,FALSE)=0,0,VLOOKUP(VLOOKUP(B890,属性中转表!A:G,7,FALSE),属性中转表!$K$2:$P$21,4,0)))+IFERROR(VLOOKUP(A890,英雄数据表!A:K,IF(武魂!B890&gt;=50,10,IF(武魂!B890&gt;=25,6)),0),0))</f>
        <v>,"dpspro":200</v>
      </c>
      <c r="K890" s="32" t="str">
        <f t="shared" si="61"/>
        <v>"atk":600,"hp":10000,"undpspro":200,"pvpdpspro":100,"pvpundpspro":100,"speed":10,"dpspro":200</v>
      </c>
      <c r="L890" s="20" t="str">
        <f>IF(B890&gt;=50,VLOOKUP(A890,英雄数据表!A:L,11,FALSE),IF(B890&gt;=25,VLOOKUP(A890,英雄数据表!A:L,7,0),""))</f>
        <v>"1304602004"</v>
      </c>
      <c r="M890" s="20" t="str">
        <f>IFERROR(VLOOKUP(B890,属性中转表!$K$2:$O$21,5,FALSE),"")</f>
        <v/>
      </c>
      <c r="N890" s="20" t="str">
        <f>IF(B890=25,VLOOKUP(A890,英雄数据表!A:L,8,FALSE),IF(B890=50,VLOOKUP(A890,英雄数据表!A:L,12,0),""))</f>
        <v/>
      </c>
    </row>
    <row r="891" spans="1:14" x14ac:dyDescent="0.3">
      <c r="A891" s="20">
        <v>13046</v>
      </c>
      <c r="B891" s="21">
        <f t="shared" si="58"/>
        <v>90</v>
      </c>
      <c r="C891" s="21">
        <v>5</v>
      </c>
      <c r="D891" s="21">
        <f>VLOOKUP(A891,英雄数据表!A:D,4,0)</f>
        <v>1</v>
      </c>
      <c r="E891" s="20" t="str">
        <f>VLOOKUP(A891,英雄数据表!A:C,3,0)</f>
        <v>亡者之证</v>
      </c>
      <c r="F891" s="20">
        <f t="shared" si="59"/>
        <v>13046</v>
      </c>
      <c r="G891" s="20">
        <f t="shared" si="60"/>
        <v>13046</v>
      </c>
      <c r="H891" s="21" t="str">
        <f>VLOOKUP(B891,属性中转表!A:F,6,FALSE)</f>
        <v>"hp":399600,"atk":11100</v>
      </c>
      <c r="I891" s="20" t="str">
        <f>IF(VLOOKUP(B891,属性中转表!A:G,7,FALSE)=0,"",VLOOKUP(VLOOKUP(B891,属性中转表!A:G,7,FALSE),属性中转表!$K$2:$P$21,6,0))&amp;IF(VLOOKUP(B891,属性中转表!A:G,7,FALSE)&gt;=50,VLOOKUP(A891,英雄数据表!A:K,9,0),IF(VLOOKUP(B891,属性中转表!A:G,7,FALSE)&gt;=25,VLOOKUP(A891,英雄数据表!A:K,5,0),""))</f>
        <v>"atk":600,"hp":10000,"undpspro":200,"pvpdpspro":150,"pvpundpspro":100,"speed":10</v>
      </c>
      <c r="J891" s="20" t="str">
        <f>IF(I891="","",属性中转表!$I$1&amp;(IF(VLOOKUP(B891,属性中转表!A:G,7,FALSE)=0,0,VLOOKUP(VLOOKUP(B891,属性中转表!A:G,7,FALSE),属性中转表!$K$2:$P$21,4,0)))+IFERROR(VLOOKUP(A891,英雄数据表!A:K,IF(武魂!B891&gt;=50,10,IF(武魂!B891&gt;=25,6)),0),0))</f>
        <v>,"dpspro":200</v>
      </c>
      <c r="K891" s="32" t="str">
        <f t="shared" si="61"/>
        <v>"atk":600,"hp":10000,"undpspro":200,"pvpdpspro":150,"pvpundpspro":100,"speed":10,"dpspro":200</v>
      </c>
      <c r="L891" s="20" t="str">
        <f>IF(B891&gt;=50,VLOOKUP(A891,英雄数据表!A:L,11,FALSE),IF(B891&gt;=25,VLOOKUP(A891,英雄数据表!A:L,7,0),""))</f>
        <v>"1304602004"</v>
      </c>
      <c r="M891" s="20" t="str">
        <f>IFERROR(VLOOKUP(B891,属性中转表!$K$2:$O$21,5,FALSE),"")</f>
        <v>"pvpdpspro":50</v>
      </c>
      <c r="N891" s="20" t="str">
        <f>IF(B891=25,VLOOKUP(A891,英雄数据表!A:L,8,FALSE),IF(B891=50,VLOOKUP(A891,英雄数据表!A:L,12,0),""))</f>
        <v/>
      </c>
    </row>
    <row r="892" spans="1:14" x14ac:dyDescent="0.3">
      <c r="A892" s="20">
        <v>13046</v>
      </c>
      <c r="B892" s="21">
        <f t="shared" si="58"/>
        <v>91</v>
      </c>
      <c r="C892" s="21">
        <v>5</v>
      </c>
      <c r="D892" s="21">
        <f>VLOOKUP(A892,英雄数据表!A:D,4,0)</f>
        <v>1</v>
      </c>
      <c r="E892" s="20" t="str">
        <f>VLOOKUP(A892,英雄数据表!A:C,3,0)</f>
        <v>亡者之证</v>
      </c>
      <c r="F892" s="20">
        <f t="shared" si="59"/>
        <v>13046</v>
      </c>
      <c r="G892" s="20">
        <f t="shared" si="60"/>
        <v>13046</v>
      </c>
      <c r="H892" s="21" t="str">
        <f>VLOOKUP(B892,属性中转表!A:F,6,FALSE)</f>
        <v>"hp":405000,"atk":11250</v>
      </c>
      <c r="I892" s="20" t="str">
        <f>IF(VLOOKUP(B892,属性中转表!A:G,7,FALSE)=0,"",VLOOKUP(VLOOKUP(B892,属性中转表!A:G,7,FALSE),属性中转表!$K$2:$P$21,6,0))&amp;IF(VLOOKUP(B892,属性中转表!A:G,7,FALSE)&gt;=50,VLOOKUP(A892,英雄数据表!A:K,9,0),IF(VLOOKUP(B892,属性中转表!A:G,7,FALSE)&gt;=25,VLOOKUP(A892,英雄数据表!A:K,5,0),""))</f>
        <v>"atk":600,"hp":10000,"undpspro":200,"pvpdpspro":150,"pvpundpspro":100,"speed":10</v>
      </c>
      <c r="J892" s="20" t="str">
        <f>IF(I892="","",属性中转表!$I$1&amp;(IF(VLOOKUP(B892,属性中转表!A:G,7,FALSE)=0,0,VLOOKUP(VLOOKUP(B892,属性中转表!A:G,7,FALSE),属性中转表!$K$2:$P$21,4,0)))+IFERROR(VLOOKUP(A892,英雄数据表!A:K,IF(武魂!B892&gt;=50,10,IF(武魂!B892&gt;=25,6)),0),0))</f>
        <v>,"dpspro":200</v>
      </c>
      <c r="K892" s="32" t="str">
        <f t="shared" si="61"/>
        <v>"atk":600,"hp":10000,"undpspro":200,"pvpdpspro":150,"pvpundpspro":100,"speed":10,"dpspro":200</v>
      </c>
      <c r="L892" s="20" t="str">
        <f>IF(B892&gt;=50,VLOOKUP(A892,英雄数据表!A:L,11,FALSE),IF(B892&gt;=25,VLOOKUP(A892,英雄数据表!A:L,7,0),""))</f>
        <v>"1304602004"</v>
      </c>
      <c r="M892" s="20" t="str">
        <f>IFERROR(VLOOKUP(B892,属性中转表!$K$2:$O$21,5,FALSE),"")</f>
        <v/>
      </c>
      <c r="N892" s="20" t="str">
        <f>IF(B892=25,VLOOKUP(A892,英雄数据表!A:L,8,FALSE),IF(B892=50,VLOOKUP(A892,英雄数据表!A:L,12,0),""))</f>
        <v/>
      </c>
    </row>
    <row r="893" spans="1:14" x14ac:dyDescent="0.3">
      <c r="A893" s="20">
        <v>13046</v>
      </c>
      <c r="B893" s="21">
        <f t="shared" si="58"/>
        <v>92</v>
      </c>
      <c r="C893" s="21">
        <v>5</v>
      </c>
      <c r="D893" s="21">
        <f>VLOOKUP(A893,英雄数据表!A:D,4,0)</f>
        <v>1</v>
      </c>
      <c r="E893" s="20" t="str">
        <f>VLOOKUP(A893,英雄数据表!A:C,3,0)</f>
        <v>亡者之证</v>
      </c>
      <c r="F893" s="20">
        <f t="shared" si="59"/>
        <v>13046</v>
      </c>
      <c r="G893" s="20">
        <f t="shared" si="60"/>
        <v>13046</v>
      </c>
      <c r="H893" s="21" t="str">
        <f>VLOOKUP(B893,属性中转表!A:F,6,FALSE)</f>
        <v>"hp":410400,"atk":11400</v>
      </c>
      <c r="I893" s="20" t="str">
        <f>IF(VLOOKUP(B893,属性中转表!A:G,7,FALSE)=0,"",VLOOKUP(VLOOKUP(B893,属性中转表!A:G,7,FALSE),属性中转表!$K$2:$P$21,6,0))&amp;IF(VLOOKUP(B893,属性中转表!A:G,7,FALSE)&gt;=50,VLOOKUP(A893,英雄数据表!A:K,9,0),IF(VLOOKUP(B893,属性中转表!A:G,7,FALSE)&gt;=25,VLOOKUP(A893,英雄数据表!A:K,5,0),""))</f>
        <v>"atk":600,"hp":10000,"undpspro":200,"pvpdpspro":150,"pvpundpspro":100,"speed":10</v>
      </c>
      <c r="J893" s="20" t="str">
        <f>IF(I893="","",属性中转表!$I$1&amp;(IF(VLOOKUP(B893,属性中转表!A:G,7,FALSE)=0,0,VLOOKUP(VLOOKUP(B893,属性中转表!A:G,7,FALSE),属性中转表!$K$2:$P$21,4,0)))+IFERROR(VLOOKUP(A893,英雄数据表!A:K,IF(武魂!B893&gt;=50,10,IF(武魂!B893&gt;=25,6)),0),0))</f>
        <v>,"dpspro":200</v>
      </c>
      <c r="K893" s="32" t="str">
        <f t="shared" si="61"/>
        <v>"atk":600,"hp":10000,"undpspro":200,"pvpdpspro":150,"pvpundpspro":100,"speed":10,"dpspro":200</v>
      </c>
      <c r="L893" s="20" t="str">
        <f>IF(B893&gt;=50,VLOOKUP(A893,英雄数据表!A:L,11,FALSE),IF(B893&gt;=25,VLOOKUP(A893,英雄数据表!A:L,7,0),""))</f>
        <v>"1304602004"</v>
      </c>
      <c r="M893" s="20" t="str">
        <f>IFERROR(VLOOKUP(B893,属性中转表!$K$2:$O$21,5,FALSE),"")</f>
        <v/>
      </c>
      <c r="N893" s="20" t="str">
        <f>IF(B893=25,VLOOKUP(A893,英雄数据表!A:L,8,FALSE),IF(B893=50,VLOOKUP(A893,英雄数据表!A:L,12,0),""))</f>
        <v/>
      </c>
    </row>
    <row r="894" spans="1:14" x14ac:dyDescent="0.3">
      <c r="A894" s="20">
        <v>13046</v>
      </c>
      <c r="B894" s="21">
        <f t="shared" si="58"/>
        <v>93</v>
      </c>
      <c r="C894" s="21">
        <v>5</v>
      </c>
      <c r="D894" s="21">
        <f>VLOOKUP(A894,英雄数据表!A:D,4,0)</f>
        <v>1</v>
      </c>
      <c r="E894" s="20" t="str">
        <f>VLOOKUP(A894,英雄数据表!A:C,3,0)</f>
        <v>亡者之证</v>
      </c>
      <c r="F894" s="20">
        <f t="shared" si="59"/>
        <v>13046</v>
      </c>
      <c r="G894" s="20">
        <f t="shared" si="60"/>
        <v>13046</v>
      </c>
      <c r="H894" s="21" t="str">
        <f>VLOOKUP(B894,属性中转表!A:F,6,FALSE)</f>
        <v>"hp":415800,"atk":11550</v>
      </c>
      <c r="I894" s="20" t="str">
        <f>IF(VLOOKUP(B894,属性中转表!A:G,7,FALSE)=0,"",VLOOKUP(VLOOKUP(B894,属性中转表!A:G,7,FALSE),属性中转表!$K$2:$P$21,6,0))&amp;IF(VLOOKUP(B894,属性中转表!A:G,7,FALSE)&gt;=50,VLOOKUP(A894,英雄数据表!A:K,9,0),IF(VLOOKUP(B894,属性中转表!A:G,7,FALSE)&gt;=25,VLOOKUP(A894,英雄数据表!A:K,5,0),""))</f>
        <v>"atk":600,"hp":10000,"undpspro":200,"pvpdpspro":150,"pvpundpspro":100,"speed":10</v>
      </c>
      <c r="J894" s="20" t="str">
        <f>IF(I894="","",属性中转表!$I$1&amp;(IF(VLOOKUP(B894,属性中转表!A:G,7,FALSE)=0,0,VLOOKUP(VLOOKUP(B894,属性中转表!A:G,7,FALSE),属性中转表!$K$2:$P$21,4,0)))+IFERROR(VLOOKUP(A894,英雄数据表!A:K,IF(武魂!B894&gt;=50,10,IF(武魂!B894&gt;=25,6)),0),0))</f>
        <v>,"dpspro":200</v>
      </c>
      <c r="K894" s="32" t="str">
        <f t="shared" si="61"/>
        <v>"atk":600,"hp":10000,"undpspro":200,"pvpdpspro":150,"pvpundpspro":100,"speed":10,"dpspro":200</v>
      </c>
      <c r="L894" s="20" t="str">
        <f>IF(B894&gt;=50,VLOOKUP(A894,英雄数据表!A:L,11,FALSE),IF(B894&gt;=25,VLOOKUP(A894,英雄数据表!A:L,7,0),""))</f>
        <v>"1304602004"</v>
      </c>
      <c r="M894" s="20" t="str">
        <f>IFERROR(VLOOKUP(B894,属性中转表!$K$2:$O$21,5,FALSE),"")</f>
        <v/>
      </c>
      <c r="N894" s="20" t="str">
        <f>IF(B894=25,VLOOKUP(A894,英雄数据表!A:L,8,FALSE),IF(B894=50,VLOOKUP(A894,英雄数据表!A:L,12,0),""))</f>
        <v/>
      </c>
    </row>
    <row r="895" spans="1:14" x14ac:dyDescent="0.3">
      <c r="A895" s="20">
        <v>13046</v>
      </c>
      <c r="B895" s="21">
        <f t="shared" si="58"/>
        <v>94</v>
      </c>
      <c r="C895" s="21">
        <v>5</v>
      </c>
      <c r="D895" s="21">
        <f>VLOOKUP(A895,英雄数据表!A:D,4,0)</f>
        <v>1</v>
      </c>
      <c r="E895" s="20" t="str">
        <f>VLOOKUP(A895,英雄数据表!A:C,3,0)</f>
        <v>亡者之证</v>
      </c>
      <c r="F895" s="20">
        <f t="shared" si="59"/>
        <v>13046</v>
      </c>
      <c r="G895" s="20">
        <f t="shared" si="60"/>
        <v>13046</v>
      </c>
      <c r="H895" s="21" t="str">
        <f>VLOOKUP(B895,属性中转表!A:F,6,FALSE)</f>
        <v>"hp":421200,"atk":11700</v>
      </c>
      <c r="I895" s="20" t="str">
        <f>IF(VLOOKUP(B895,属性中转表!A:G,7,FALSE)=0,"",VLOOKUP(VLOOKUP(B895,属性中转表!A:G,7,FALSE),属性中转表!$K$2:$P$21,6,0))&amp;IF(VLOOKUP(B895,属性中转表!A:G,7,FALSE)&gt;=50,VLOOKUP(A895,英雄数据表!A:K,9,0),IF(VLOOKUP(B895,属性中转表!A:G,7,FALSE)&gt;=25,VLOOKUP(A895,英雄数据表!A:K,5,0),""))</f>
        <v>"atk":600,"hp":10000,"undpspro":200,"pvpdpspro":150,"pvpundpspro":100,"speed":10</v>
      </c>
      <c r="J895" s="20" t="str">
        <f>IF(I895="","",属性中转表!$I$1&amp;(IF(VLOOKUP(B895,属性中转表!A:G,7,FALSE)=0,0,VLOOKUP(VLOOKUP(B895,属性中转表!A:G,7,FALSE),属性中转表!$K$2:$P$21,4,0)))+IFERROR(VLOOKUP(A895,英雄数据表!A:K,IF(武魂!B895&gt;=50,10,IF(武魂!B895&gt;=25,6)),0),0))</f>
        <v>,"dpspro":200</v>
      </c>
      <c r="K895" s="32" t="str">
        <f t="shared" si="61"/>
        <v>"atk":600,"hp":10000,"undpspro":200,"pvpdpspro":150,"pvpundpspro":100,"speed":10,"dpspro":200</v>
      </c>
      <c r="L895" s="20" t="str">
        <f>IF(B895&gt;=50,VLOOKUP(A895,英雄数据表!A:L,11,FALSE),IF(B895&gt;=25,VLOOKUP(A895,英雄数据表!A:L,7,0),""))</f>
        <v>"1304602004"</v>
      </c>
      <c r="M895" s="20" t="str">
        <f>IFERROR(VLOOKUP(B895,属性中转表!$K$2:$O$21,5,FALSE),"")</f>
        <v/>
      </c>
      <c r="N895" s="20" t="str">
        <f>IF(B895=25,VLOOKUP(A895,英雄数据表!A:L,8,FALSE),IF(B895=50,VLOOKUP(A895,英雄数据表!A:L,12,0),""))</f>
        <v/>
      </c>
    </row>
    <row r="896" spans="1:14" x14ac:dyDescent="0.3">
      <c r="A896" s="20">
        <v>13046</v>
      </c>
      <c r="B896" s="21">
        <f t="shared" si="58"/>
        <v>95</v>
      </c>
      <c r="C896" s="21">
        <v>5</v>
      </c>
      <c r="D896" s="21">
        <f>VLOOKUP(A896,英雄数据表!A:D,4,0)</f>
        <v>1</v>
      </c>
      <c r="E896" s="20" t="str">
        <f>VLOOKUP(A896,英雄数据表!A:C,3,0)</f>
        <v>亡者之证</v>
      </c>
      <c r="F896" s="20">
        <f t="shared" si="59"/>
        <v>13046</v>
      </c>
      <c r="G896" s="20">
        <f t="shared" si="60"/>
        <v>13046</v>
      </c>
      <c r="H896" s="21" t="str">
        <f>VLOOKUP(B896,属性中转表!A:F,6,FALSE)</f>
        <v>"hp":426600,"atk":11850</v>
      </c>
      <c r="I896" s="20" t="str">
        <f>IF(VLOOKUP(B896,属性中转表!A:G,7,FALSE)=0,"",VLOOKUP(VLOOKUP(B896,属性中转表!A:G,7,FALSE),属性中转表!$K$2:$P$21,6,0))&amp;IF(VLOOKUP(B896,属性中转表!A:G,7,FALSE)&gt;=50,VLOOKUP(A896,英雄数据表!A:K,9,0),IF(VLOOKUP(B896,属性中转表!A:G,7,FALSE)&gt;=25,VLOOKUP(A896,英雄数据表!A:K,5,0),""))</f>
        <v>"atk":600,"hp":10000,"undpspro":200,"pvpdpspro":150,"pvpundpspro":150,"speed":10</v>
      </c>
      <c r="J896" s="20" t="str">
        <f>IF(I896="","",属性中转表!$I$1&amp;(IF(VLOOKUP(B896,属性中转表!A:G,7,FALSE)=0,0,VLOOKUP(VLOOKUP(B896,属性中转表!A:G,7,FALSE),属性中转表!$K$2:$P$21,4,0)))+IFERROR(VLOOKUP(A896,英雄数据表!A:K,IF(武魂!B896&gt;=50,10,IF(武魂!B896&gt;=25,6)),0),0))</f>
        <v>,"dpspro":200</v>
      </c>
      <c r="K896" s="32" t="str">
        <f t="shared" si="61"/>
        <v>"atk":600,"hp":10000,"undpspro":200,"pvpdpspro":150,"pvpundpspro":150,"speed":10,"dpspro":200</v>
      </c>
      <c r="L896" s="20" t="str">
        <f>IF(B896&gt;=50,VLOOKUP(A896,英雄数据表!A:L,11,FALSE),IF(B896&gt;=25,VLOOKUP(A896,英雄数据表!A:L,7,0),""))</f>
        <v>"1304602004"</v>
      </c>
      <c r="M896" s="20" t="str">
        <f>IFERROR(VLOOKUP(B896,属性中转表!$K$2:$O$21,5,FALSE),"")</f>
        <v>"pvpundpspro":50</v>
      </c>
      <c r="N896" s="20" t="str">
        <f>IF(B896=25,VLOOKUP(A896,英雄数据表!A:L,8,FALSE),IF(B896=50,VLOOKUP(A896,英雄数据表!A:L,12,0),""))</f>
        <v/>
      </c>
    </row>
    <row r="897" spans="1:14" x14ac:dyDescent="0.3">
      <c r="A897" s="20">
        <v>13046</v>
      </c>
      <c r="B897" s="21">
        <f t="shared" si="58"/>
        <v>96</v>
      </c>
      <c r="C897" s="21">
        <v>5</v>
      </c>
      <c r="D897" s="21">
        <f>VLOOKUP(A897,英雄数据表!A:D,4,0)</f>
        <v>1</v>
      </c>
      <c r="E897" s="20" t="str">
        <f>VLOOKUP(A897,英雄数据表!A:C,3,0)</f>
        <v>亡者之证</v>
      </c>
      <c r="F897" s="20">
        <f t="shared" si="59"/>
        <v>13046</v>
      </c>
      <c r="G897" s="20">
        <f t="shared" si="60"/>
        <v>13046</v>
      </c>
      <c r="H897" s="21" t="str">
        <f>VLOOKUP(B897,属性中转表!A:F,6,FALSE)</f>
        <v>"hp":432000,"atk":12000</v>
      </c>
      <c r="I897" s="20" t="str">
        <f>IF(VLOOKUP(B897,属性中转表!A:G,7,FALSE)=0,"",VLOOKUP(VLOOKUP(B897,属性中转表!A:G,7,FALSE),属性中转表!$K$2:$P$21,6,0))&amp;IF(VLOOKUP(B897,属性中转表!A:G,7,FALSE)&gt;=50,VLOOKUP(A897,英雄数据表!A:K,9,0),IF(VLOOKUP(B897,属性中转表!A:G,7,FALSE)&gt;=25,VLOOKUP(A897,英雄数据表!A:K,5,0),""))</f>
        <v>"atk":600,"hp":10000,"undpspro":200,"pvpdpspro":150,"pvpundpspro":150,"speed":10</v>
      </c>
      <c r="J897" s="20" t="str">
        <f>IF(I897="","",属性中转表!$I$1&amp;(IF(VLOOKUP(B897,属性中转表!A:G,7,FALSE)=0,0,VLOOKUP(VLOOKUP(B897,属性中转表!A:G,7,FALSE),属性中转表!$K$2:$P$21,4,0)))+IFERROR(VLOOKUP(A897,英雄数据表!A:K,IF(武魂!B897&gt;=50,10,IF(武魂!B897&gt;=25,6)),0),0))</f>
        <v>,"dpspro":200</v>
      </c>
      <c r="K897" s="32" t="str">
        <f t="shared" si="61"/>
        <v>"atk":600,"hp":10000,"undpspro":200,"pvpdpspro":150,"pvpundpspro":150,"speed":10,"dpspro":200</v>
      </c>
      <c r="L897" s="20" t="str">
        <f>IF(B897&gt;=50,VLOOKUP(A897,英雄数据表!A:L,11,FALSE),IF(B897&gt;=25,VLOOKUP(A897,英雄数据表!A:L,7,0),""))</f>
        <v>"1304602004"</v>
      </c>
      <c r="M897" s="20" t="str">
        <f>IFERROR(VLOOKUP(B897,属性中转表!$K$2:$O$21,5,FALSE),"")</f>
        <v/>
      </c>
      <c r="N897" s="20" t="str">
        <f>IF(B897=25,VLOOKUP(A897,英雄数据表!A:L,8,FALSE),IF(B897=50,VLOOKUP(A897,英雄数据表!A:L,12,0),""))</f>
        <v/>
      </c>
    </row>
    <row r="898" spans="1:14" x14ac:dyDescent="0.3">
      <c r="A898" s="20">
        <v>13046</v>
      </c>
      <c r="B898" s="21">
        <f t="shared" si="58"/>
        <v>97</v>
      </c>
      <c r="C898" s="21">
        <v>5</v>
      </c>
      <c r="D898" s="21">
        <f>VLOOKUP(A898,英雄数据表!A:D,4,0)</f>
        <v>1</v>
      </c>
      <c r="E898" s="20" t="str">
        <f>VLOOKUP(A898,英雄数据表!A:C,3,0)</f>
        <v>亡者之证</v>
      </c>
      <c r="F898" s="20">
        <f t="shared" si="59"/>
        <v>13046</v>
      </c>
      <c r="G898" s="20">
        <f t="shared" si="60"/>
        <v>13046</v>
      </c>
      <c r="H898" s="21" t="str">
        <f>VLOOKUP(B898,属性中转表!A:F,6,FALSE)</f>
        <v>"hp":437400,"atk":12150</v>
      </c>
      <c r="I898" s="20" t="str">
        <f>IF(VLOOKUP(B898,属性中转表!A:G,7,FALSE)=0,"",VLOOKUP(VLOOKUP(B898,属性中转表!A:G,7,FALSE),属性中转表!$K$2:$P$21,6,0))&amp;IF(VLOOKUP(B898,属性中转表!A:G,7,FALSE)&gt;=50,VLOOKUP(A898,英雄数据表!A:K,9,0),IF(VLOOKUP(B898,属性中转表!A:G,7,FALSE)&gt;=25,VLOOKUP(A898,英雄数据表!A:K,5,0),""))</f>
        <v>"atk":600,"hp":10000,"undpspro":200,"pvpdpspro":150,"pvpundpspro":150,"speed":10</v>
      </c>
      <c r="J898" s="20" t="str">
        <f>IF(I898="","",属性中转表!$I$1&amp;(IF(VLOOKUP(B898,属性中转表!A:G,7,FALSE)=0,0,VLOOKUP(VLOOKUP(B898,属性中转表!A:G,7,FALSE),属性中转表!$K$2:$P$21,4,0)))+IFERROR(VLOOKUP(A898,英雄数据表!A:K,IF(武魂!B898&gt;=50,10,IF(武魂!B898&gt;=25,6)),0),0))</f>
        <v>,"dpspro":200</v>
      </c>
      <c r="K898" s="32" t="str">
        <f t="shared" si="61"/>
        <v>"atk":600,"hp":10000,"undpspro":200,"pvpdpspro":150,"pvpundpspro":150,"speed":10,"dpspro":200</v>
      </c>
      <c r="L898" s="20" t="str">
        <f>IF(B898&gt;=50,VLOOKUP(A898,英雄数据表!A:L,11,FALSE),IF(B898&gt;=25,VLOOKUP(A898,英雄数据表!A:L,7,0),""))</f>
        <v>"1304602004"</v>
      </c>
      <c r="M898" s="20" t="str">
        <f>IFERROR(VLOOKUP(B898,属性中转表!$K$2:$O$21,5,FALSE),"")</f>
        <v/>
      </c>
      <c r="N898" s="20" t="str">
        <f>IF(B898=25,VLOOKUP(A898,英雄数据表!A:L,8,FALSE),IF(B898=50,VLOOKUP(A898,英雄数据表!A:L,12,0),""))</f>
        <v/>
      </c>
    </row>
    <row r="899" spans="1:14" x14ac:dyDescent="0.3">
      <c r="A899" s="20">
        <v>13046</v>
      </c>
      <c r="B899" s="21">
        <f t="shared" si="58"/>
        <v>98</v>
      </c>
      <c r="C899" s="21">
        <v>5</v>
      </c>
      <c r="D899" s="21">
        <f>VLOOKUP(A899,英雄数据表!A:D,4,0)</f>
        <v>1</v>
      </c>
      <c r="E899" s="20" t="str">
        <f>VLOOKUP(A899,英雄数据表!A:C,3,0)</f>
        <v>亡者之证</v>
      </c>
      <c r="F899" s="20">
        <f t="shared" si="59"/>
        <v>13046</v>
      </c>
      <c r="G899" s="20">
        <f t="shared" si="60"/>
        <v>13046</v>
      </c>
      <c r="H899" s="21" t="str">
        <f>VLOOKUP(B899,属性中转表!A:F,6,FALSE)</f>
        <v>"hp":442800,"atk":12300</v>
      </c>
      <c r="I899" s="20" t="str">
        <f>IF(VLOOKUP(B899,属性中转表!A:G,7,FALSE)=0,"",VLOOKUP(VLOOKUP(B899,属性中转表!A:G,7,FALSE),属性中转表!$K$2:$P$21,6,0))&amp;IF(VLOOKUP(B899,属性中转表!A:G,7,FALSE)&gt;=50,VLOOKUP(A899,英雄数据表!A:K,9,0),IF(VLOOKUP(B899,属性中转表!A:G,7,FALSE)&gt;=25,VLOOKUP(A899,英雄数据表!A:K,5,0),""))</f>
        <v>"atk":600,"hp":10000,"undpspro":200,"pvpdpspro":150,"pvpundpspro":150,"speed":10</v>
      </c>
      <c r="J899" s="20" t="str">
        <f>IF(I899="","",属性中转表!$I$1&amp;(IF(VLOOKUP(B899,属性中转表!A:G,7,FALSE)=0,0,VLOOKUP(VLOOKUP(B899,属性中转表!A:G,7,FALSE),属性中转表!$K$2:$P$21,4,0)))+IFERROR(VLOOKUP(A899,英雄数据表!A:K,IF(武魂!B899&gt;=50,10,IF(武魂!B899&gt;=25,6)),0),0))</f>
        <v>,"dpspro":200</v>
      </c>
      <c r="K899" s="32" t="str">
        <f t="shared" si="61"/>
        <v>"atk":600,"hp":10000,"undpspro":200,"pvpdpspro":150,"pvpundpspro":150,"speed":10,"dpspro":200</v>
      </c>
      <c r="L899" s="20" t="str">
        <f>IF(B899&gt;=50,VLOOKUP(A899,英雄数据表!A:L,11,FALSE),IF(B899&gt;=25,VLOOKUP(A899,英雄数据表!A:L,7,0),""))</f>
        <v>"1304602004"</v>
      </c>
      <c r="M899" s="20" t="str">
        <f>IFERROR(VLOOKUP(B899,属性中转表!$K$2:$O$21,5,FALSE),"")</f>
        <v/>
      </c>
      <c r="N899" s="20" t="str">
        <f>IF(B899=25,VLOOKUP(A899,英雄数据表!A:L,8,FALSE),IF(B899=50,VLOOKUP(A899,英雄数据表!A:L,12,0),""))</f>
        <v/>
      </c>
    </row>
    <row r="900" spans="1:14" x14ac:dyDescent="0.3">
      <c r="A900" s="20">
        <v>13046</v>
      </c>
      <c r="B900" s="21">
        <f t="shared" si="58"/>
        <v>99</v>
      </c>
      <c r="C900" s="21">
        <v>5</v>
      </c>
      <c r="D900" s="21">
        <f>VLOOKUP(A900,英雄数据表!A:D,4,0)</f>
        <v>1</v>
      </c>
      <c r="E900" s="20" t="str">
        <f>VLOOKUP(A900,英雄数据表!A:C,3,0)</f>
        <v>亡者之证</v>
      </c>
      <c r="F900" s="20">
        <f t="shared" si="59"/>
        <v>13046</v>
      </c>
      <c r="G900" s="20">
        <f t="shared" si="60"/>
        <v>13046</v>
      </c>
      <c r="H900" s="21" t="str">
        <f>VLOOKUP(B900,属性中转表!A:F,6,FALSE)</f>
        <v>"hp":448200,"atk":12450</v>
      </c>
      <c r="I900" s="20" t="str">
        <f>IF(VLOOKUP(B900,属性中转表!A:G,7,FALSE)=0,"",VLOOKUP(VLOOKUP(B900,属性中转表!A:G,7,FALSE),属性中转表!$K$2:$P$21,6,0))&amp;IF(VLOOKUP(B900,属性中转表!A:G,7,FALSE)&gt;=50,VLOOKUP(A900,英雄数据表!A:K,9,0),IF(VLOOKUP(B900,属性中转表!A:G,7,FALSE)&gt;=25,VLOOKUP(A900,英雄数据表!A:K,5,0),""))</f>
        <v>"atk":600,"hp":10000,"undpspro":200,"pvpdpspro":150,"pvpundpspro":150,"speed":10</v>
      </c>
      <c r="J900" s="20" t="str">
        <f>IF(I900="","",属性中转表!$I$1&amp;(IF(VLOOKUP(B900,属性中转表!A:G,7,FALSE)=0,0,VLOOKUP(VLOOKUP(B900,属性中转表!A:G,7,FALSE),属性中转表!$K$2:$P$21,4,0)))+IFERROR(VLOOKUP(A900,英雄数据表!A:K,IF(武魂!B900&gt;=50,10,IF(武魂!B900&gt;=25,6)),0),0))</f>
        <v>,"dpspro":200</v>
      </c>
      <c r="K900" s="32" t="str">
        <f t="shared" si="61"/>
        <v>"atk":600,"hp":10000,"undpspro":200,"pvpdpspro":150,"pvpundpspro":150,"speed":10,"dpspro":200</v>
      </c>
      <c r="L900" s="20" t="str">
        <f>IF(B900&gt;=50,VLOOKUP(A900,英雄数据表!A:L,11,FALSE),IF(B900&gt;=25,VLOOKUP(A900,英雄数据表!A:L,7,0),""))</f>
        <v>"1304602004"</v>
      </c>
      <c r="M900" s="20" t="str">
        <f>IFERROR(VLOOKUP(B900,属性中转表!$K$2:$O$21,5,FALSE),"")</f>
        <v/>
      </c>
      <c r="N900" s="20" t="str">
        <f>IF(B900=25,VLOOKUP(A900,英雄数据表!A:L,8,FALSE),IF(B900=50,VLOOKUP(A900,英雄数据表!A:L,12,0),""))</f>
        <v/>
      </c>
    </row>
    <row r="901" spans="1:14" x14ac:dyDescent="0.3">
      <c r="A901" s="20">
        <v>13046</v>
      </c>
      <c r="B901" s="21">
        <f t="shared" si="58"/>
        <v>100</v>
      </c>
      <c r="C901" s="21">
        <v>5</v>
      </c>
      <c r="D901" s="21">
        <f>VLOOKUP(A901,英雄数据表!A:D,4,0)</f>
        <v>1</v>
      </c>
      <c r="E901" s="20" t="str">
        <f>VLOOKUP(A901,英雄数据表!A:C,3,0)</f>
        <v>亡者之证</v>
      </c>
      <c r="F901" s="20">
        <f t="shared" si="59"/>
        <v>13046</v>
      </c>
      <c r="G901" s="20">
        <f t="shared" si="60"/>
        <v>13046</v>
      </c>
      <c r="H901" s="21" t="str">
        <f>VLOOKUP(B901,属性中转表!A:F,6,FALSE)</f>
        <v>"hp":453600,"atk":12600</v>
      </c>
      <c r="I901" s="20" t="str">
        <f>IF(VLOOKUP(B901,属性中转表!A:G,7,FALSE)=0,"",VLOOKUP(VLOOKUP(B901,属性中转表!A:G,7,FALSE),属性中转表!$K$2:$P$21,6,0))&amp;IF(VLOOKUP(B901,属性中转表!A:G,7,FALSE)&gt;=50,VLOOKUP(A901,英雄数据表!A:K,9,0),IF(VLOOKUP(B901,属性中转表!A:G,7,FALSE)&gt;=25,VLOOKUP(A901,英雄数据表!A:K,5,0),""))</f>
        <v>"atk":900,"hp":15000,"undpspro":200,"pvpdpspro":150,"pvpundpspro":150,"speed":20</v>
      </c>
      <c r="J901" s="20" t="str">
        <f>IF(I901="","",属性中转表!$I$1&amp;(IF(VLOOKUP(B901,属性中转表!A:G,7,FALSE)=0,0,VLOOKUP(VLOOKUP(B901,属性中转表!A:G,7,FALSE),属性中转表!$K$2:$P$21,4,0)))+IFERROR(VLOOKUP(A901,英雄数据表!A:K,IF(武魂!B901&gt;=50,10,IF(武魂!B901&gt;=25,6)),0),0))</f>
        <v>,"dpspro":200</v>
      </c>
      <c r="K901" s="32" t="str">
        <f t="shared" si="61"/>
        <v>"atk":900,"hp":15000,"undpspro":200,"pvpdpspro":150,"pvpundpspro":150,"speed":20,"dpspro":200</v>
      </c>
      <c r="L901" s="20" t="str">
        <f>IF(B901&gt;=50,VLOOKUP(A901,英雄数据表!A:L,11,FALSE),IF(B901&gt;=25,VLOOKUP(A901,英雄数据表!A:L,7,0),""))</f>
        <v>"1304602004"</v>
      </c>
      <c r="M901" s="20" t="str">
        <f>IFERROR(VLOOKUP(B901,属性中转表!$K$2:$O$21,5,FALSE),"")</f>
        <v>"speed":10,"atk":300,"hp":5000</v>
      </c>
      <c r="N901" s="20" t="str">
        <f>IF(B901=25,VLOOKUP(A901,英雄数据表!A:L,8,FALSE),IF(B901=50,VLOOKUP(A901,英雄数据表!A:L,12,0),""))</f>
        <v/>
      </c>
    </row>
    <row r="902" spans="1:14" x14ac:dyDescent="0.3">
      <c r="A902" s="20">
        <v>13056</v>
      </c>
      <c r="B902" s="21">
        <f t="shared" ref="B902:B920" si="62">IF(A902=A901,B901+1,1)</f>
        <v>1</v>
      </c>
      <c r="C902" s="21">
        <v>5</v>
      </c>
      <c r="D902" s="21">
        <f>VLOOKUP(A902,英雄数据表!A:D,4,0)</f>
        <v>1</v>
      </c>
      <c r="E902" s="20" t="str">
        <f>VLOOKUP(A902,英雄数据表!A:C,3,0)</f>
        <v>灵魂提灯</v>
      </c>
      <c r="F902" s="20">
        <f t="shared" ref="F902:F920" si="63">A902</f>
        <v>13056</v>
      </c>
      <c r="G902" s="20">
        <f t="shared" ref="G902:G920" si="64">A902</f>
        <v>13056</v>
      </c>
      <c r="H902" s="21" t="str">
        <f>VLOOKUP(B902,属性中转表!A:F,6,FALSE)</f>
        <v>"hp":5400,"atk":150</v>
      </c>
      <c r="I902" s="20" t="str">
        <f>IF(VLOOKUP(B902,属性中转表!A:G,7,FALSE)=0,"",VLOOKUP(VLOOKUP(B902,属性中转表!A:G,7,FALSE),属性中转表!$K$2:$P$21,6,0))&amp;IF(VLOOKUP(B902,属性中转表!A:G,7,FALSE)&gt;=50,VLOOKUP(A902,英雄数据表!A:K,9,0),IF(VLOOKUP(B902,属性中转表!A:G,7,FALSE)&gt;=25,VLOOKUP(A902,英雄数据表!A:K,5,0),""))</f>
        <v/>
      </c>
      <c r="J902" s="20" t="str">
        <f>IF(I902="","",属性中转表!$I$1&amp;(IF(VLOOKUP(B902,属性中转表!A:G,7,FALSE)=0,0,VLOOKUP(VLOOKUP(B902,属性中转表!A:G,7,FALSE),属性中转表!$K$2:$P$21,4,0)))+IFERROR(VLOOKUP(A902,英雄数据表!A:K,IF(武魂!B902&gt;=50,10,IF(武魂!B902&gt;=25,6)),0),0))</f>
        <v/>
      </c>
      <c r="K902" s="32" t="str">
        <f t="shared" ref="K902:K920" si="65">I902&amp;J902</f>
        <v/>
      </c>
      <c r="L902" s="20" t="str">
        <f>IF(B902&gt;=50,VLOOKUP(A902,英雄数据表!A:L,11,FALSE),IF(B902&gt;=25,VLOOKUP(A902,英雄数据表!A:L,7,0),""))</f>
        <v/>
      </c>
      <c r="M902" s="20" t="str">
        <f>IFERROR(VLOOKUP(B902,属性中转表!$K$2:$O$21,5,FALSE),"")</f>
        <v/>
      </c>
      <c r="N902" s="20" t="str">
        <f>IF(B902=25,VLOOKUP(A902,英雄数据表!A:L,8,FALSE),IF(B902=50,VLOOKUP(A902,英雄数据表!A:L,12,0),""))</f>
        <v/>
      </c>
    </row>
    <row r="903" spans="1:14" x14ac:dyDescent="0.3">
      <c r="A903" s="20">
        <v>13056</v>
      </c>
      <c r="B903" s="21">
        <f t="shared" si="62"/>
        <v>2</v>
      </c>
      <c r="C903" s="21">
        <v>5</v>
      </c>
      <c r="D903" s="21">
        <f>VLOOKUP(A903,英雄数据表!A:D,4,0)</f>
        <v>1</v>
      </c>
      <c r="E903" s="20" t="str">
        <f>VLOOKUP(A903,英雄数据表!A:C,3,0)</f>
        <v>灵魂提灯</v>
      </c>
      <c r="F903" s="20">
        <f t="shared" si="63"/>
        <v>13056</v>
      </c>
      <c r="G903" s="20">
        <f t="shared" si="64"/>
        <v>13056</v>
      </c>
      <c r="H903" s="21" t="str">
        <f>VLOOKUP(B903,属性中转表!A:F,6,FALSE)</f>
        <v>"hp":7200,"atk":200</v>
      </c>
      <c r="I903" s="20" t="str">
        <f>IF(VLOOKUP(B903,属性中转表!A:G,7,FALSE)=0,"",VLOOKUP(VLOOKUP(B903,属性中转表!A:G,7,FALSE),属性中转表!$K$2:$P$21,6,0))&amp;IF(VLOOKUP(B903,属性中转表!A:G,7,FALSE)&gt;=50,VLOOKUP(A903,英雄数据表!A:K,9,0),IF(VLOOKUP(B903,属性中转表!A:G,7,FALSE)&gt;=25,VLOOKUP(A903,英雄数据表!A:K,5,0),""))</f>
        <v/>
      </c>
      <c r="J903" s="20" t="str">
        <f>IF(I903="","",属性中转表!$I$1&amp;(IF(VLOOKUP(B903,属性中转表!A:G,7,FALSE)=0,0,VLOOKUP(VLOOKUP(B903,属性中转表!A:G,7,FALSE),属性中转表!$K$2:$P$21,4,0)))+IFERROR(VLOOKUP(A903,英雄数据表!A:K,IF(武魂!B903&gt;=50,10,IF(武魂!B903&gt;=25,6)),0),0))</f>
        <v/>
      </c>
      <c r="K903" s="32" t="str">
        <f t="shared" si="65"/>
        <v/>
      </c>
      <c r="L903" s="20" t="str">
        <f>IF(B903&gt;=50,VLOOKUP(A903,英雄数据表!A:L,11,FALSE),IF(B903&gt;=25,VLOOKUP(A903,英雄数据表!A:L,7,0),""))</f>
        <v/>
      </c>
      <c r="M903" s="20" t="str">
        <f>IFERROR(VLOOKUP(B903,属性中转表!$K$2:$O$21,5,FALSE),"")</f>
        <v/>
      </c>
      <c r="N903" s="20" t="str">
        <f>IF(B903=25,VLOOKUP(A903,英雄数据表!A:L,8,FALSE),IF(B903=50,VLOOKUP(A903,英雄数据表!A:L,12,0),""))</f>
        <v/>
      </c>
    </row>
    <row r="904" spans="1:14" x14ac:dyDescent="0.3">
      <c r="A904" s="20">
        <v>13056</v>
      </c>
      <c r="B904" s="21">
        <f t="shared" si="62"/>
        <v>3</v>
      </c>
      <c r="C904" s="21">
        <v>5</v>
      </c>
      <c r="D904" s="21">
        <f>VLOOKUP(A904,英雄数据表!A:D,4,0)</f>
        <v>1</v>
      </c>
      <c r="E904" s="20" t="str">
        <f>VLOOKUP(A904,英雄数据表!A:C,3,0)</f>
        <v>灵魂提灯</v>
      </c>
      <c r="F904" s="20">
        <f t="shared" si="63"/>
        <v>13056</v>
      </c>
      <c r="G904" s="20">
        <f t="shared" si="64"/>
        <v>13056</v>
      </c>
      <c r="H904" s="21" t="str">
        <f>VLOOKUP(B904,属性中转表!A:F,6,FALSE)</f>
        <v>"hp":9000,"atk":250</v>
      </c>
      <c r="I904" s="20" t="str">
        <f>IF(VLOOKUP(B904,属性中转表!A:G,7,FALSE)=0,"",VLOOKUP(VLOOKUP(B904,属性中转表!A:G,7,FALSE),属性中转表!$K$2:$P$21,6,0))&amp;IF(VLOOKUP(B904,属性中转表!A:G,7,FALSE)&gt;=50,VLOOKUP(A904,英雄数据表!A:K,9,0),IF(VLOOKUP(B904,属性中转表!A:G,7,FALSE)&gt;=25,VLOOKUP(A904,英雄数据表!A:K,5,0),""))</f>
        <v/>
      </c>
      <c r="J904" s="20" t="str">
        <f>IF(I904="","",属性中转表!$I$1&amp;(IF(VLOOKUP(B904,属性中转表!A:G,7,FALSE)=0,0,VLOOKUP(VLOOKUP(B904,属性中转表!A:G,7,FALSE),属性中转表!$K$2:$P$21,4,0)))+IFERROR(VLOOKUP(A904,英雄数据表!A:K,IF(武魂!B904&gt;=50,10,IF(武魂!B904&gt;=25,6)),0),0))</f>
        <v/>
      </c>
      <c r="K904" s="32" t="str">
        <f t="shared" si="65"/>
        <v/>
      </c>
      <c r="L904" s="20" t="str">
        <f>IF(B904&gt;=50,VLOOKUP(A904,英雄数据表!A:L,11,FALSE),IF(B904&gt;=25,VLOOKUP(A904,英雄数据表!A:L,7,0),""))</f>
        <v/>
      </c>
      <c r="M904" s="20" t="str">
        <f>IFERROR(VLOOKUP(B904,属性中转表!$K$2:$O$21,5,FALSE),"")</f>
        <v/>
      </c>
      <c r="N904" s="20" t="str">
        <f>IF(B904=25,VLOOKUP(A904,英雄数据表!A:L,8,FALSE),IF(B904=50,VLOOKUP(A904,英雄数据表!A:L,12,0),""))</f>
        <v/>
      </c>
    </row>
    <row r="905" spans="1:14" x14ac:dyDescent="0.3">
      <c r="A905" s="20">
        <v>13056</v>
      </c>
      <c r="B905" s="21">
        <f t="shared" si="62"/>
        <v>4</v>
      </c>
      <c r="C905" s="21">
        <v>5</v>
      </c>
      <c r="D905" s="21">
        <f>VLOOKUP(A905,英雄数据表!A:D,4,0)</f>
        <v>1</v>
      </c>
      <c r="E905" s="20" t="str">
        <f>VLOOKUP(A905,英雄数据表!A:C,3,0)</f>
        <v>灵魂提灯</v>
      </c>
      <c r="F905" s="20">
        <f t="shared" si="63"/>
        <v>13056</v>
      </c>
      <c r="G905" s="20">
        <f t="shared" si="64"/>
        <v>13056</v>
      </c>
      <c r="H905" s="21" t="str">
        <f>VLOOKUP(B905,属性中转表!A:F,6,FALSE)</f>
        <v>"hp":10800,"atk":300</v>
      </c>
      <c r="I905" s="20" t="str">
        <f>IF(VLOOKUP(B905,属性中转表!A:G,7,FALSE)=0,"",VLOOKUP(VLOOKUP(B905,属性中转表!A:G,7,FALSE),属性中转表!$K$2:$P$21,6,0))&amp;IF(VLOOKUP(B905,属性中转表!A:G,7,FALSE)&gt;=50,VLOOKUP(A905,英雄数据表!A:K,9,0),IF(VLOOKUP(B905,属性中转表!A:G,7,FALSE)&gt;=25,VLOOKUP(A905,英雄数据表!A:K,5,0),""))</f>
        <v/>
      </c>
      <c r="J905" s="20" t="str">
        <f>IF(I905="","",属性中转表!$I$1&amp;(IF(VLOOKUP(B905,属性中转表!A:G,7,FALSE)=0,0,VLOOKUP(VLOOKUP(B905,属性中转表!A:G,7,FALSE),属性中转表!$K$2:$P$21,4,0)))+IFERROR(VLOOKUP(A905,英雄数据表!A:K,IF(武魂!B905&gt;=50,10,IF(武魂!B905&gt;=25,6)),0),0))</f>
        <v/>
      </c>
      <c r="K905" s="32" t="str">
        <f t="shared" si="65"/>
        <v/>
      </c>
      <c r="L905" s="20" t="str">
        <f>IF(B905&gt;=50,VLOOKUP(A905,英雄数据表!A:L,11,FALSE),IF(B905&gt;=25,VLOOKUP(A905,英雄数据表!A:L,7,0),""))</f>
        <v/>
      </c>
      <c r="M905" s="20" t="str">
        <f>IFERROR(VLOOKUP(B905,属性中转表!$K$2:$O$21,5,FALSE),"")</f>
        <v/>
      </c>
      <c r="N905" s="20" t="str">
        <f>IF(B905=25,VLOOKUP(A905,英雄数据表!A:L,8,FALSE),IF(B905=50,VLOOKUP(A905,英雄数据表!A:L,12,0),""))</f>
        <v/>
      </c>
    </row>
    <row r="906" spans="1:14" x14ac:dyDescent="0.3">
      <c r="A906" s="20">
        <v>13056</v>
      </c>
      <c r="B906" s="21">
        <f t="shared" si="62"/>
        <v>5</v>
      </c>
      <c r="C906" s="21">
        <v>5</v>
      </c>
      <c r="D906" s="21">
        <f>VLOOKUP(A906,英雄数据表!A:D,4,0)</f>
        <v>1</v>
      </c>
      <c r="E906" s="20" t="str">
        <f>VLOOKUP(A906,英雄数据表!A:C,3,0)</f>
        <v>灵魂提灯</v>
      </c>
      <c r="F906" s="20">
        <f t="shared" si="63"/>
        <v>13056</v>
      </c>
      <c r="G906" s="20">
        <f t="shared" si="64"/>
        <v>13056</v>
      </c>
      <c r="H906" s="21" t="str">
        <f>VLOOKUP(B906,属性中转表!A:F,6,FALSE)</f>
        <v>"hp":12600,"atk":350</v>
      </c>
      <c r="I906" s="20" t="str">
        <f>IF(VLOOKUP(B906,属性中转表!A:G,7,FALSE)=0,"",VLOOKUP(VLOOKUP(B906,属性中转表!A:G,7,FALSE),属性中转表!$K$2:$P$21,6,0))&amp;IF(VLOOKUP(B906,属性中转表!A:G,7,FALSE)&gt;=50,VLOOKUP(A906,英雄数据表!A:K,9,0),IF(VLOOKUP(B906,属性中转表!A:G,7,FALSE)&gt;=25,VLOOKUP(A906,英雄数据表!A:K,5,0),""))</f>
        <v>"atk":300</v>
      </c>
      <c r="J906" s="20" t="str">
        <f>IF(I906="","",属性中转表!$I$1&amp;(IF(VLOOKUP(B906,属性中转表!A:G,7,FALSE)=0,0,VLOOKUP(VLOOKUP(B906,属性中转表!A:G,7,FALSE),属性中转表!$K$2:$P$21,4,0)))+IFERROR(VLOOKUP(A906,英雄数据表!A:K,IF(武魂!B906&gt;=50,10,IF(武魂!B906&gt;=25,6)),0),0))</f>
        <v>,"dpspro":0</v>
      </c>
      <c r="K906" s="32" t="str">
        <f t="shared" si="65"/>
        <v>"atk":300,"dpspro":0</v>
      </c>
      <c r="L906" s="20" t="str">
        <f>IF(B906&gt;=50,VLOOKUP(A906,英雄数据表!A:L,11,FALSE),IF(B906&gt;=25,VLOOKUP(A906,英雄数据表!A:L,7,0),""))</f>
        <v/>
      </c>
      <c r="M906" s="20" t="str">
        <f>IFERROR(VLOOKUP(B906,属性中转表!$K$2:$O$21,5,FALSE),"")</f>
        <v>"atk":300</v>
      </c>
      <c r="N906" s="20" t="str">
        <f>IF(B906=25,VLOOKUP(A906,英雄数据表!A:L,8,FALSE),IF(B906=50,VLOOKUP(A906,英雄数据表!A:L,12,0),""))</f>
        <v/>
      </c>
    </row>
    <row r="907" spans="1:14" x14ac:dyDescent="0.3">
      <c r="A907" s="20">
        <v>13056</v>
      </c>
      <c r="B907" s="21">
        <f t="shared" si="62"/>
        <v>6</v>
      </c>
      <c r="C907" s="21">
        <v>5</v>
      </c>
      <c r="D907" s="21">
        <f>VLOOKUP(A907,英雄数据表!A:D,4,0)</f>
        <v>1</v>
      </c>
      <c r="E907" s="20" t="str">
        <f>VLOOKUP(A907,英雄数据表!A:C,3,0)</f>
        <v>灵魂提灯</v>
      </c>
      <c r="F907" s="20">
        <f t="shared" si="63"/>
        <v>13056</v>
      </c>
      <c r="G907" s="20">
        <f t="shared" si="64"/>
        <v>13056</v>
      </c>
      <c r="H907" s="21" t="str">
        <f>VLOOKUP(B907,属性中转表!A:F,6,FALSE)</f>
        <v>"hp":14400,"atk":400</v>
      </c>
      <c r="I907" s="20" t="str">
        <f>IF(VLOOKUP(B907,属性中转表!A:G,7,FALSE)=0,"",VLOOKUP(VLOOKUP(B907,属性中转表!A:G,7,FALSE),属性中转表!$K$2:$P$21,6,0))&amp;IF(VLOOKUP(B907,属性中转表!A:G,7,FALSE)&gt;=50,VLOOKUP(A907,英雄数据表!A:K,9,0),IF(VLOOKUP(B907,属性中转表!A:G,7,FALSE)&gt;=25,VLOOKUP(A907,英雄数据表!A:K,5,0),""))</f>
        <v>"atk":300</v>
      </c>
      <c r="J907" s="20" t="str">
        <f>IF(I907="","",属性中转表!$I$1&amp;(IF(VLOOKUP(B907,属性中转表!A:G,7,FALSE)=0,0,VLOOKUP(VLOOKUP(B907,属性中转表!A:G,7,FALSE),属性中转表!$K$2:$P$21,4,0)))+IFERROR(VLOOKUP(A907,英雄数据表!A:K,IF(武魂!B907&gt;=50,10,IF(武魂!B907&gt;=25,6)),0),0))</f>
        <v>,"dpspro":0</v>
      </c>
      <c r="K907" s="32" t="str">
        <f t="shared" si="65"/>
        <v>"atk":300,"dpspro":0</v>
      </c>
      <c r="L907" s="20" t="str">
        <f>IF(B907&gt;=50,VLOOKUP(A907,英雄数据表!A:L,11,FALSE),IF(B907&gt;=25,VLOOKUP(A907,英雄数据表!A:L,7,0),""))</f>
        <v/>
      </c>
      <c r="M907" s="20" t="str">
        <f>IFERROR(VLOOKUP(B907,属性中转表!$K$2:$O$21,5,FALSE),"")</f>
        <v/>
      </c>
      <c r="N907" s="20" t="str">
        <f>IF(B907=25,VLOOKUP(A907,英雄数据表!A:L,8,FALSE),IF(B907=50,VLOOKUP(A907,英雄数据表!A:L,12,0),""))</f>
        <v/>
      </c>
    </row>
    <row r="908" spans="1:14" x14ac:dyDescent="0.3">
      <c r="A908" s="20">
        <v>13056</v>
      </c>
      <c r="B908" s="21">
        <f t="shared" si="62"/>
        <v>7</v>
      </c>
      <c r="C908" s="21">
        <v>5</v>
      </c>
      <c r="D908" s="21">
        <f>VLOOKUP(A908,英雄数据表!A:D,4,0)</f>
        <v>1</v>
      </c>
      <c r="E908" s="20" t="str">
        <f>VLOOKUP(A908,英雄数据表!A:C,3,0)</f>
        <v>灵魂提灯</v>
      </c>
      <c r="F908" s="20">
        <f t="shared" si="63"/>
        <v>13056</v>
      </c>
      <c r="G908" s="20">
        <f t="shared" si="64"/>
        <v>13056</v>
      </c>
      <c r="H908" s="21" t="str">
        <f>VLOOKUP(B908,属性中转表!A:F,6,FALSE)</f>
        <v>"hp":16200,"atk":450</v>
      </c>
      <c r="I908" s="20" t="str">
        <f>IF(VLOOKUP(B908,属性中转表!A:G,7,FALSE)=0,"",VLOOKUP(VLOOKUP(B908,属性中转表!A:G,7,FALSE),属性中转表!$K$2:$P$21,6,0))&amp;IF(VLOOKUP(B908,属性中转表!A:G,7,FALSE)&gt;=50,VLOOKUP(A908,英雄数据表!A:K,9,0),IF(VLOOKUP(B908,属性中转表!A:G,7,FALSE)&gt;=25,VLOOKUP(A908,英雄数据表!A:K,5,0),""))</f>
        <v>"atk":300</v>
      </c>
      <c r="J908" s="20" t="str">
        <f>IF(I908="","",属性中转表!$I$1&amp;(IF(VLOOKUP(B908,属性中转表!A:G,7,FALSE)=0,0,VLOOKUP(VLOOKUP(B908,属性中转表!A:G,7,FALSE),属性中转表!$K$2:$P$21,4,0)))+IFERROR(VLOOKUP(A908,英雄数据表!A:K,IF(武魂!B908&gt;=50,10,IF(武魂!B908&gt;=25,6)),0),0))</f>
        <v>,"dpspro":0</v>
      </c>
      <c r="K908" s="32" t="str">
        <f t="shared" si="65"/>
        <v>"atk":300,"dpspro":0</v>
      </c>
      <c r="L908" s="20" t="str">
        <f>IF(B908&gt;=50,VLOOKUP(A908,英雄数据表!A:L,11,FALSE),IF(B908&gt;=25,VLOOKUP(A908,英雄数据表!A:L,7,0),""))</f>
        <v/>
      </c>
      <c r="M908" s="20" t="str">
        <f>IFERROR(VLOOKUP(B908,属性中转表!$K$2:$O$21,5,FALSE),"")</f>
        <v/>
      </c>
      <c r="N908" s="20" t="str">
        <f>IF(B908=25,VLOOKUP(A908,英雄数据表!A:L,8,FALSE),IF(B908=50,VLOOKUP(A908,英雄数据表!A:L,12,0),""))</f>
        <v/>
      </c>
    </row>
    <row r="909" spans="1:14" x14ac:dyDescent="0.3">
      <c r="A909" s="20">
        <v>13056</v>
      </c>
      <c r="B909" s="21">
        <f t="shared" si="62"/>
        <v>8</v>
      </c>
      <c r="C909" s="21">
        <v>5</v>
      </c>
      <c r="D909" s="21">
        <f>VLOOKUP(A909,英雄数据表!A:D,4,0)</f>
        <v>1</v>
      </c>
      <c r="E909" s="20" t="str">
        <f>VLOOKUP(A909,英雄数据表!A:C,3,0)</f>
        <v>灵魂提灯</v>
      </c>
      <c r="F909" s="20">
        <f t="shared" si="63"/>
        <v>13056</v>
      </c>
      <c r="G909" s="20">
        <f t="shared" si="64"/>
        <v>13056</v>
      </c>
      <c r="H909" s="21" t="str">
        <f>VLOOKUP(B909,属性中转表!A:F,6,FALSE)</f>
        <v>"hp":18000,"atk":500</v>
      </c>
      <c r="I909" s="20" t="str">
        <f>IF(VLOOKUP(B909,属性中转表!A:G,7,FALSE)=0,"",VLOOKUP(VLOOKUP(B909,属性中转表!A:G,7,FALSE),属性中转表!$K$2:$P$21,6,0))&amp;IF(VLOOKUP(B909,属性中转表!A:G,7,FALSE)&gt;=50,VLOOKUP(A909,英雄数据表!A:K,9,0),IF(VLOOKUP(B909,属性中转表!A:G,7,FALSE)&gt;=25,VLOOKUP(A909,英雄数据表!A:K,5,0),""))</f>
        <v>"atk":300</v>
      </c>
      <c r="J909" s="20" t="str">
        <f>IF(I909="","",属性中转表!$I$1&amp;(IF(VLOOKUP(B909,属性中转表!A:G,7,FALSE)=0,0,VLOOKUP(VLOOKUP(B909,属性中转表!A:G,7,FALSE),属性中转表!$K$2:$P$21,4,0)))+IFERROR(VLOOKUP(A909,英雄数据表!A:K,IF(武魂!B909&gt;=50,10,IF(武魂!B909&gt;=25,6)),0),0))</f>
        <v>,"dpspro":0</v>
      </c>
      <c r="K909" s="32" t="str">
        <f t="shared" si="65"/>
        <v>"atk":300,"dpspro":0</v>
      </c>
      <c r="L909" s="20" t="str">
        <f>IF(B909&gt;=50,VLOOKUP(A909,英雄数据表!A:L,11,FALSE),IF(B909&gt;=25,VLOOKUP(A909,英雄数据表!A:L,7,0),""))</f>
        <v/>
      </c>
      <c r="M909" s="20" t="str">
        <f>IFERROR(VLOOKUP(B909,属性中转表!$K$2:$O$21,5,FALSE),"")</f>
        <v/>
      </c>
      <c r="N909" s="20" t="str">
        <f>IF(B909=25,VLOOKUP(A909,英雄数据表!A:L,8,FALSE),IF(B909=50,VLOOKUP(A909,英雄数据表!A:L,12,0),""))</f>
        <v/>
      </c>
    </row>
    <row r="910" spans="1:14" x14ac:dyDescent="0.3">
      <c r="A910" s="20">
        <v>13056</v>
      </c>
      <c r="B910" s="21">
        <f t="shared" si="62"/>
        <v>9</v>
      </c>
      <c r="C910" s="21">
        <v>5</v>
      </c>
      <c r="D910" s="21">
        <f>VLOOKUP(A910,英雄数据表!A:D,4,0)</f>
        <v>1</v>
      </c>
      <c r="E910" s="20" t="str">
        <f>VLOOKUP(A910,英雄数据表!A:C,3,0)</f>
        <v>灵魂提灯</v>
      </c>
      <c r="F910" s="20">
        <f t="shared" si="63"/>
        <v>13056</v>
      </c>
      <c r="G910" s="20">
        <f t="shared" si="64"/>
        <v>13056</v>
      </c>
      <c r="H910" s="21" t="str">
        <f>VLOOKUP(B910,属性中转表!A:F,6,FALSE)</f>
        <v>"hp":19800,"atk":550</v>
      </c>
      <c r="I910" s="20" t="str">
        <f>IF(VLOOKUP(B910,属性中转表!A:G,7,FALSE)=0,"",VLOOKUP(VLOOKUP(B910,属性中转表!A:G,7,FALSE),属性中转表!$K$2:$P$21,6,0))&amp;IF(VLOOKUP(B910,属性中转表!A:G,7,FALSE)&gt;=50,VLOOKUP(A910,英雄数据表!A:K,9,0),IF(VLOOKUP(B910,属性中转表!A:G,7,FALSE)&gt;=25,VLOOKUP(A910,英雄数据表!A:K,5,0),""))</f>
        <v>"atk":300</v>
      </c>
      <c r="J910" s="20" t="str">
        <f>IF(I910="","",属性中转表!$I$1&amp;(IF(VLOOKUP(B910,属性中转表!A:G,7,FALSE)=0,0,VLOOKUP(VLOOKUP(B910,属性中转表!A:G,7,FALSE),属性中转表!$K$2:$P$21,4,0)))+IFERROR(VLOOKUP(A910,英雄数据表!A:K,IF(武魂!B910&gt;=50,10,IF(武魂!B910&gt;=25,6)),0),0))</f>
        <v>,"dpspro":0</v>
      </c>
      <c r="K910" s="32" t="str">
        <f t="shared" si="65"/>
        <v>"atk":300,"dpspro":0</v>
      </c>
      <c r="L910" s="20" t="str">
        <f>IF(B910&gt;=50,VLOOKUP(A910,英雄数据表!A:L,11,FALSE),IF(B910&gt;=25,VLOOKUP(A910,英雄数据表!A:L,7,0),""))</f>
        <v/>
      </c>
      <c r="M910" s="20" t="str">
        <f>IFERROR(VLOOKUP(B910,属性中转表!$K$2:$O$21,5,FALSE),"")</f>
        <v/>
      </c>
      <c r="N910" s="20" t="str">
        <f>IF(B910=25,VLOOKUP(A910,英雄数据表!A:L,8,FALSE),IF(B910=50,VLOOKUP(A910,英雄数据表!A:L,12,0),""))</f>
        <v/>
      </c>
    </row>
    <row r="911" spans="1:14" x14ac:dyDescent="0.3">
      <c r="A911" s="20">
        <v>13056</v>
      </c>
      <c r="B911" s="21">
        <f t="shared" si="62"/>
        <v>10</v>
      </c>
      <c r="C911" s="21">
        <v>5</v>
      </c>
      <c r="D911" s="21">
        <f>VLOOKUP(A911,英雄数据表!A:D,4,0)</f>
        <v>1</v>
      </c>
      <c r="E911" s="20" t="str">
        <f>VLOOKUP(A911,英雄数据表!A:C,3,0)</f>
        <v>灵魂提灯</v>
      </c>
      <c r="F911" s="20">
        <f t="shared" si="63"/>
        <v>13056</v>
      </c>
      <c r="G911" s="20">
        <f t="shared" si="64"/>
        <v>13056</v>
      </c>
      <c r="H911" s="21" t="str">
        <f>VLOOKUP(B911,属性中转表!A:F,6,FALSE)</f>
        <v>"hp":21600,"atk":600</v>
      </c>
      <c r="I911" s="20" t="str">
        <f>IF(VLOOKUP(B911,属性中转表!A:G,7,FALSE)=0,"",VLOOKUP(VLOOKUP(B911,属性中转表!A:G,7,FALSE),属性中转表!$K$2:$P$21,6,0))&amp;IF(VLOOKUP(B911,属性中转表!A:G,7,FALSE)&gt;=50,VLOOKUP(A911,英雄数据表!A:K,9,0),IF(VLOOKUP(B911,属性中转表!A:G,7,FALSE)&gt;=25,VLOOKUP(A911,英雄数据表!A:K,5,0),""))</f>
        <v>"atk":300,"hp":5000</v>
      </c>
      <c r="J911" s="20" t="str">
        <f>IF(I911="","",属性中转表!$I$1&amp;(IF(VLOOKUP(B911,属性中转表!A:G,7,FALSE)=0,0,VLOOKUP(VLOOKUP(B911,属性中转表!A:G,7,FALSE),属性中转表!$K$2:$P$21,4,0)))+IFERROR(VLOOKUP(A911,英雄数据表!A:K,IF(武魂!B911&gt;=50,10,IF(武魂!B911&gt;=25,6)),0),0))</f>
        <v>,"dpspro":0</v>
      </c>
      <c r="K911" s="32" t="str">
        <f t="shared" si="65"/>
        <v>"atk":300,"hp":5000,"dpspro":0</v>
      </c>
      <c r="L911" s="20" t="str">
        <f>IF(B911&gt;=50,VLOOKUP(A911,英雄数据表!A:L,11,FALSE),IF(B911&gt;=25,VLOOKUP(A911,英雄数据表!A:L,7,0),""))</f>
        <v/>
      </c>
      <c r="M911" s="20" t="str">
        <f>IFERROR(VLOOKUP(B911,属性中转表!$K$2:$O$21,5,FALSE),"")</f>
        <v>"hp":5000</v>
      </c>
      <c r="N911" s="20" t="str">
        <f>IF(B911=25,VLOOKUP(A911,英雄数据表!A:L,8,FALSE),IF(B911=50,VLOOKUP(A911,英雄数据表!A:L,12,0),""))</f>
        <v/>
      </c>
    </row>
    <row r="912" spans="1:14" x14ac:dyDescent="0.3">
      <c r="A912" s="20">
        <v>13056</v>
      </c>
      <c r="B912" s="21">
        <f t="shared" si="62"/>
        <v>11</v>
      </c>
      <c r="C912" s="21">
        <v>5</v>
      </c>
      <c r="D912" s="21">
        <f>VLOOKUP(A912,英雄数据表!A:D,4,0)</f>
        <v>1</v>
      </c>
      <c r="E912" s="20" t="str">
        <f>VLOOKUP(A912,英雄数据表!A:C,3,0)</f>
        <v>灵魂提灯</v>
      </c>
      <c r="F912" s="20">
        <f t="shared" si="63"/>
        <v>13056</v>
      </c>
      <c r="G912" s="20">
        <f t="shared" si="64"/>
        <v>13056</v>
      </c>
      <c r="H912" s="21" t="str">
        <f>VLOOKUP(B912,属性中转表!A:F,6,FALSE)</f>
        <v>"hp":24300,"atk":675</v>
      </c>
      <c r="I912" s="20" t="str">
        <f>IF(VLOOKUP(B912,属性中转表!A:G,7,FALSE)=0,"",VLOOKUP(VLOOKUP(B912,属性中转表!A:G,7,FALSE),属性中转表!$K$2:$P$21,6,0))&amp;IF(VLOOKUP(B912,属性中转表!A:G,7,FALSE)&gt;=50,VLOOKUP(A912,英雄数据表!A:K,9,0),IF(VLOOKUP(B912,属性中转表!A:G,7,FALSE)&gt;=25,VLOOKUP(A912,英雄数据表!A:K,5,0),""))</f>
        <v>"atk":300,"hp":5000</v>
      </c>
      <c r="J912" s="20" t="str">
        <f>IF(I912="","",属性中转表!$I$1&amp;(IF(VLOOKUP(B912,属性中转表!A:G,7,FALSE)=0,0,VLOOKUP(VLOOKUP(B912,属性中转表!A:G,7,FALSE),属性中转表!$K$2:$P$21,4,0)))+IFERROR(VLOOKUP(A912,英雄数据表!A:K,IF(武魂!B912&gt;=50,10,IF(武魂!B912&gt;=25,6)),0),0))</f>
        <v>,"dpspro":0</v>
      </c>
      <c r="K912" s="32" t="str">
        <f t="shared" si="65"/>
        <v>"atk":300,"hp":5000,"dpspro":0</v>
      </c>
      <c r="L912" s="20" t="str">
        <f>IF(B912&gt;=50,VLOOKUP(A912,英雄数据表!A:L,11,FALSE),IF(B912&gt;=25,VLOOKUP(A912,英雄数据表!A:L,7,0),""))</f>
        <v/>
      </c>
      <c r="M912" s="20" t="str">
        <f>IFERROR(VLOOKUP(B912,属性中转表!$K$2:$O$21,5,FALSE),"")</f>
        <v/>
      </c>
      <c r="N912" s="20" t="str">
        <f>IF(B912=25,VLOOKUP(A912,英雄数据表!A:L,8,FALSE),IF(B912=50,VLOOKUP(A912,英雄数据表!A:L,12,0),""))</f>
        <v/>
      </c>
    </row>
    <row r="913" spans="1:14" x14ac:dyDescent="0.3">
      <c r="A913" s="20">
        <v>13056</v>
      </c>
      <c r="B913" s="21">
        <f t="shared" si="62"/>
        <v>12</v>
      </c>
      <c r="C913" s="21">
        <v>5</v>
      </c>
      <c r="D913" s="21">
        <f>VLOOKUP(A913,英雄数据表!A:D,4,0)</f>
        <v>1</v>
      </c>
      <c r="E913" s="20" t="str">
        <f>VLOOKUP(A913,英雄数据表!A:C,3,0)</f>
        <v>灵魂提灯</v>
      </c>
      <c r="F913" s="20">
        <f t="shared" si="63"/>
        <v>13056</v>
      </c>
      <c r="G913" s="20">
        <f t="shared" si="64"/>
        <v>13056</v>
      </c>
      <c r="H913" s="21" t="str">
        <f>VLOOKUP(B913,属性中转表!A:F,6,FALSE)</f>
        <v>"hp":27000,"atk":750</v>
      </c>
      <c r="I913" s="20" t="str">
        <f>IF(VLOOKUP(B913,属性中转表!A:G,7,FALSE)=0,"",VLOOKUP(VLOOKUP(B913,属性中转表!A:G,7,FALSE),属性中转表!$K$2:$P$21,6,0))&amp;IF(VLOOKUP(B913,属性中转表!A:G,7,FALSE)&gt;=50,VLOOKUP(A913,英雄数据表!A:K,9,0),IF(VLOOKUP(B913,属性中转表!A:G,7,FALSE)&gt;=25,VLOOKUP(A913,英雄数据表!A:K,5,0),""))</f>
        <v>"atk":300,"hp":5000</v>
      </c>
      <c r="J913" s="20" t="str">
        <f>IF(I913="","",属性中转表!$I$1&amp;(IF(VLOOKUP(B913,属性中转表!A:G,7,FALSE)=0,0,VLOOKUP(VLOOKUP(B913,属性中转表!A:G,7,FALSE),属性中转表!$K$2:$P$21,4,0)))+IFERROR(VLOOKUP(A913,英雄数据表!A:K,IF(武魂!B913&gt;=50,10,IF(武魂!B913&gt;=25,6)),0),0))</f>
        <v>,"dpspro":0</v>
      </c>
      <c r="K913" s="32" t="str">
        <f t="shared" si="65"/>
        <v>"atk":300,"hp":5000,"dpspro":0</v>
      </c>
      <c r="L913" s="20" t="str">
        <f>IF(B913&gt;=50,VLOOKUP(A913,英雄数据表!A:L,11,FALSE),IF(B913&gt;=25,VLOOKUP(A913,英雄数据表!A:L,7,0),""))</f>
        <v/>
      </c>
      <c r="M913" s="20" t="str">
        <f>IFERROR(VLOOKUP(B913,属性中转表!$K$2:$O$21,5,FALSE),"")</f>
        <v/>
      </c>
      <c r="N913" s="20" t="str">
        <f>IF(B913=25,VLOOKUP(A913,英雄数据表!A:L,8,FALSE),IF(B913=50,VLOOKUP(A913,英雄数据表!A:L,12,0),""))</f>
        <v/>
      </c>
    </row>
    <row r="914" spans="1:14" x14ac:dyDescent="0.3">
      <c r="A914" s="20">
        <v>13056</v>
      </c>
      <c r="B914" s="21">
        <f t="shared" si="62"/>
        <v>13</v>
      </c>
      <c r="C914" s="21">
        <v>5</v>
      </c>
      <c r="D914" s="21">
        <f>VLOOKUP(A914,英雄数据表!A:D,4,0)</f>
        <v>1</v>
      </c>
      <c r="E914" s="20" t="str">
        <f>VLOOKUP(A914,英雄数据表!A:C,3,0)</f>
        <v>灵魂提灯</v>
      </c>
      <c r="F914" s="20">
        <f t="shared" si="63"/>
        <v>13056</v>
      </c>
      <c r="G914" s="20">
        <f t="shared" si="64"/>
        <v>13056</v>
      </c>
      <c r="H914" s="21" t="str">
        <f>VLOOKUP(B914,属性中转表!A:F,6,FALSE)</f>
        <v>"hp":29700,"atk":825</v>
      </c>
      <c r="I914" s="20" t="str">
        <f>IF(VLOOKUP(B914,属性中转表!A:G,7,FALSE)=0,"",VLOOKUP(VLOOKUP(B914,属性中转表!A:G,7,FALSE),属性中转表!$K$2:$P$21,6,0))&amp;IF(VLOOKUP(B914,属性中转表!A:G,7,FALSE)&gt;=50,VLOOKUP(A914,英雄数据表!A:K,9,0),IF(VLOOKUP(B914,属性中转表!A:G,7,FALSE)&gt;=25,VLOOKUP(A914,英雄数据表!A:K,5,0),""))</f>
        <v>"atk":300,"hp":5000</v>
      </c>
      <c r="J914" s="20" t="str">
        <f>IF(I914="","",属性中转表!$I$1&amp;(IF(VLOOKUP(B914,属性中转表!A:G,7,FALSE)=0,0,VLOOKUP(VLOOKUP(B914,属性中转表!A:G,7,FALSE),属性中转表!$K$2:$P$21,4,0)))+IFERROR(VLOOKUP(A914,英雄数据表!A:K,IF(武魂!B914&gt;=50,10,IF(武魂!B914&gt;=25,6)),0),0))</f>
        <v>,"dpspro":0</v>
      </c>
      <c r="K914" s="32" t="str">
        <f t="shared" si="65"/>
        <v>"atk":300,"hp":5000,"dpspro":0</v>
      </c>
      <c r="L914" s="20" t="str">
        <f>IF(B914&gt;=50,VLOOKUP(A914,英雄数据表!A:L,11,FALSE),IF(B914&gt;=25,VLOOKUP(A914,英雄数据表!A:L,7,0),""))</f>
        <v/>
      </c>
      <c r="M914" s="20" t="str">
        <f>IFERROR(VLOOKUP(B914,属性中转表!$K$2:$O$21,5,FALSE),"")</f>
        <v/>
      </c>
      <c r="N914" s="20" t="str">
        <f>IF(B914=25,VLOOKUP(A914,英雄数据表!A:L,8,FALSE),IF(B914=50,VLOOKUP(A914,英雄数据表!A:L,12,0),""))</f>
        <v/>
      </c>
    </row>
    <row r="915" spans="1:14" x14ac:dyDescent="0.3">
      <c r="A915" s="20">
        <v>13056</v>
      </c>
      <c r="B915" s="21">
        <f t="shared" si="62"/>
        <v>14</v>
      </c>
      <c r="C915" s="21">
        <v>5</v>
      </c>
      <c r="D915" s="21">
        <f>VLOOKUP(A915,英雄数据表!A:D,4,0)</f>
        <v>1</v>
      </c>
      <c r="E915" s="20" t="str">
        <f>VLOOKUP(A915,英雄数据表!A:C,3,0)</f>
        <v>灵魂提灯</v>
      </c>
      <c r="F915" s="20">
        <f t="shared" si="63"/>
        <v>13056</v>
      </c>
      <c r="G915" s="20">
        <f t="shared" si="64"/>
        <v>13056</v>
      </c>
      <c r="H915" s="21" t="str">
        <f>VLOOKUP(B915,属性中转表!A:F,6,FALSE)</f>
        <v>"hp":32400,"atk":900</v>
      </c>
      <c r="I915" s="20" t="str">
        <f>IF(VLOOKUP(B915,属性中转表!A:G,7,FALSE)=0,"",VLOOKUP(VLOOKUP(B915,属性中转表!A:G,7,FALSE),属性中转表!$K$2:$P$21,6,0))&amp;IF(VLOOKUP(B915,属性中转表!A:G,7,FALSE)&gt;=50,VLOOKUP(A915,英雄数据表!A:K,9,0),IF(VLOOKUP(B915,属性中转表!A:G,7,FALSE)&gt;=25,VLOOKUP(A915,英雄数据表!A:K,5,0),""))</f>
        <v>"atk":300,"hp":5000</v>
      </c>
      <c r="J915" s="20" t="str">
        <f>IF(I915="","",属性中转表!$I$1&amp;(IF(VLOOKUP(B915,属性中转表!A:G,7,FALSE)=0,0,VLOOKUP(VLOOKUP(B915,属性中转表!A:G,7,FALSE),属性中转表!$K$2:$P$21,4,0)))+IFERROR(VLOOKUP(A915,英雄数据表!A:K,IF(武魂!B915&gt;=50,10,IF(武魂!B915&gt;=25,6)),0),0))</f>
        <v>,"dpspro":0</v>
      </c>
      <c r="K915" s="32" t="str">
        <f t="shared" si="65"/>
        <v>"atk":300,"hp":5000,"dpspro":0</v>
      </c>
      <c r="L915" s="20" t="str">
        <f>IF(B915&gt;=50,VLOOKUP(A915,英雄数据表!A:L,11,FALSE),IF(B915&gt;=25,VLOOKUP(A915,英雄数据表!A:L,7,0),""))</f>
        <v/>
      </c>
      <c r="M915" s="20" t="str">
        <f>IFERROR(VLOOKUP(B915,属性中转表!$K$2:$O$21,5,FALSE),"")</f>
        <v/>
      </c>
      <c r="N915" s="20" t="str">
        <f>IF(B915=25,VLOOKUP(A915,英雄数据表!A:L,8,FALSE),IF(B915=50,VLOOKUP(A915,英雄数据表!A:L,12,0),""))</f>
        <v/>
      </c>
    </row>
    <row r="916" spans="1:14" x14ac:dyDescent="0.3">
      <c r="A916" s="20">
        <v>13056</v>
      </c>
      <c r="B916" s="21">
        <f t="shared" si="62"/>
        <v>15</v>
      </c>
      <c r="C916" s="21">
        <v>5</v>
      </c>
      <c r="D916" s="21">
        <f>VLOOKUP(A916,英雄数据表!A:D,4,0)</f>
        <v>1</v>
      </c>
      <c r="E916" s="20" t="str">
        <f>VLOOKUP(A916,英雄数据表!A:C,3,0)</f>
        <v>灵魂提灯</v>
      </c>
      <c r="F916" s="20">
        <f t="shared" si="63"/>
        <v>13056</v>
      </c>
      <c r="G916" s="20">
        <f t="shared" si="64"/>
        <v>13056</v>
      </c>
      <c r="H916" s="21" t="str">
        <f>VLOOKUP(B916,属性中转表!A:F,6,FALSE)</f>
        <v>"hp":35100,"atk":975</v>
      </c>
      <c r="I916" s="20" t="str">
        <f>IF(VLOOKUP(B916,属性中转表!A:G,7,FALSE)=0,"",VLOOKUP(VLOOKUP(B916,属性中转表!A:G,7,FALSE),属性中转表!$K$2:$P$21,6,0))&amp;IF(VLOOKUP(B916,属性中转表!A:G,7,FALSE)&gt;=50,VLOOKUP(A916,英雄数据表!A:K,9,0),IF(VLOOKUP(B916,属性中转表!A:G,7,FALSE)&gt;=25,VLOOKUP(A916,英雄数据表!A:K,5,0),""))</f>
        <v>"atk":300,"hp":5000,"undpspro":50</v>
      </c>
      <c r="J916" s="20" t="str">
        <f>IF(I916="","",属性中转表!$I$1&amp;(IF(VLOOKUP(B916,属性中转表!A:G,7,FALSE)=0,0,VLOOKUP(VLOOKUP(B916,属性中转表!A:G,7,FALSE),属性中转表!$K$2:$P$21,4,0)))+IFERROR(VLOOKUP(A916,英雄数据表!A:K,IF(武魂!B916&gt;=50,10,IF(武魂!B916&gt;=25,6)),0),0))</f>
        <v>,"dpspro":0</v>
      </c>
      <c r="K916" s="32" t="str">
        <f t="shared" si="65"/>
        <v>"atk":300,"hp":5000,"undpspro":50,"dpspro":0</v>
      </c>
      <c r="L916" s="20" t="str">
        <f>IF(B916&gt;=50,VLOOKUP(A916,英雄数据表!A:L,11,FALSE),IF(B916&gt;=25,VLOOKUP(A916,英雄数据表!A:L,7,0),""))</f>
        <v/>
      </c>
      <c r="M916" s="20" t="str">
        <f>IFERROR(VLOOKUP(B916,属性中转表!$K$2:$O$21,5,FALSE),"")</f>
        <v>"undpspro":50</v>
      </c>
      <c r="N916" s="20" t="str">
        <f>IF(B916=25,VLOOKUP(A916,英雄数据表!A:L,8,FALSE),IF(B916=50,VLOOKUP(A916,英雄数据表!A:L,12,0),""))</f>
        <v/>
      </c>
    </row>
    <row r="917" spans="1:14" x14ac:dyDescent="0.3">
      <c r="A917" s="20">
        <v>13056</v>
      </c>
      <c r="B917" s="21">
        <f t="shared" si="62"/>
        <v>16</v>
      </c>
      <c r="C917" s="21">
        <v>5</v>
      </c>
      <c r="D917" s="21">
        <f>VLOOKUP(A917,英雄数据表!A:D,4,0)</f>
        <v>1</v>
      </c>
      <c r="E917" s="20" t="str">
        <f>VLOOKUP(A917,英雄数据表!A:C,3,0)</f>
        <v>灵魂提灯</v>
      </c>
      <c r="F917" s="20">
        <f t="shared" si="63"/>
        <v>13056</v>
      </c>
      <c r="G917" s="20">
        <f t="shared" si="64"/>
        <v>13056</v>
      </c>
      <c r="H917" s="21" t="str">
        <f>VLOOKUP(B917,属性中转表!A:F,6,FALSE)</f>
        <v>"hp":37800,"atk":1050</v>
      </c>
      <c r="I917" s="20" t="str">
        <f>IF(VLOOKUP(B917,属性中转表!A:G,7,FALSE)=0,"",VLOOKUP(VLOOKUP(B917,属性中转表!A:G,7,FALSE),属性中转表!$K$2:$P$21,6,0))&amp;IF(VLOOKUP(B917,属性中转表!A:G,7,FALSE)&gt;=50,VLOOKUP(A917,英雄数据表!A:K,9,0),IF(VLOOKUP(B917,属性中转表!A:G,7,FALSE)&gt;=25,VLOOKUP(A917,英雄数据表!A:K,5,0),""))</f>
        <v>"atk":300,"hp":5000,"undpspro":50</v>
      </c>
      <c r="J917" s="20" t="str">
        <f>IF(I917="","",属性中转表!$I$1&amp;(IF(VLOOKUP(B917,属性中转表!A:G,7,FALSE)=0,0,VLOOKUP(VLOOKUP(B917,属性中转表!A:G,7,FALSE),属性中转表!$K$2:$P$21,4,0)))+IFERROR(VLOOKUP(A917,英雄数据表!A:K,IF(武魂!B917&gt;=50,10,IF(武魂!B917&gt;=25,6)),0),0))</f>
        <v>,"dpspro":0</v>
      </c>
      <c r="K917" s="32" t="str">
        <f t="shared" si="65"/>
        <v>"atk":300,"hp":5000,"undpspro":50,"dpspro":0</v>
      </c>
      <c r="L917" s="20" t="str">
        <f>IF(B917&gt;=50,VLOOKUP(A917,英雄数据表!A:L,11,FALSE),IF(B917&gt;=25,VLOOKUP(A917,英雄数据表!A:L,7,0),""))</f>
        <v/>
      </c>
      <c r="M917" s="20" t="str">
        <f>IFERROR(VLOOKUP(B917,属性中转表!$K$2:$O$21,5,FALSE),"")</f>
        <v/>
      </c>
      <c r="N917" s="20" t="str">
        <f>IF(B917=25,VLOOKUP(A917,英雄数据表!A:L,8,FALSE),IF(B917=50,VLOOKUP(A917,英雄数据表!A:L,12,0),""))</f>
        <v/>
      </c>
    </row>
    <row r="918" spans="1:14" x14ac:dyDescent="0.3">
      <c r="A918" s="20">
        <v>13056</v>
      </c>
      <c r="B918" s="21">
        <f t="shared" si="62"/>
        <v>17</v>
      </c>
      <c r="C918" s="21">
        <v>5</v>
      </c>
      <c r="D918" s="21">
        <f>VLOOKUP(A918,英雄数据表!A:D,4,0)</f>
        <v>1</v>
      </c>
      <c r="E918" s="20" t="str">
        <f>VLOOKUP(A918,英雄数据表!A:C,3,0)</f>
        <v>灵魂提灯</v>
      </c>
      <c r="F918" s="20">
        <f t="shared" si="63"/>
        <v>13056</v>
      </c>
      <c r="G918" s="20">
        <f t="shared" si="64"/>
        <v>13056</v>
      </c>
      <c r="H918" s="21" t="str">
        <f>VLOOKUP(B918,属性中转表!A:F,6,FALSE)</f>
        <v>"hp":40500,"atk":1125</v>
      </c>
      <c r="I918" s="20" t="str">
        <f>IF(VLOOKUP(B918,属性中转表!A:G,7,FALSE)=0,"",VLOOKUP(VLOOKUP(B918,属性中转表!A:G,7,FALSE),属性中转表!$K$2:$P$21,6,0))&amp;IF(VLOOKUP(B918,属性中转表!A:G,7,FALSE)&gt;=50,VLOOKUP(A918,英雄数据表!A:K,9,0),IF(VLOOKUP(B918,属性中转表!A:G,7,FALSE)&gt;=25,VLOOKUP(A918,英雄数据表!A:K,5,0),""))</f>
        <v>"atk":300,"hp":5000,"undpspro":50</v>
      </c>
      <c r="J918" s="20" t="str">
        <f>IF(I918="","",属性中转表!$I$1&amp;(IF(VLOOKUP(B918,属性中转表!A:G,7,FALSE)=0,0,VLOOKUP(VLOOKUP(B918,属性中转表!A:G,7,FALSE),属性中转表!$K$2:$P$21,4,0)))+IFERROR(VLOOKUP(A918,英雄数据表!A:K,IF(武魂!B918&gt;=50,10,IF(武魂!B918&gt;=25,6)),0),0))</f>
        <v>,"dpspro":0</v>
      </c>
      <c r="K918" s="32" t="str">
        <f t="shared" si="65"/>
        <v>"atk":300,"hp":5000,"undpspro":50,"dpspro":0</v>
      </c>
      <c r="L918" s="20" t="str">
        <f>IF(B918&gt;=50,VLOOKUP(A918,英雄数据表!A:L,11,FALSE),IF(B918&gt;=25,VLOOKUP(A918,英雄数据表!A:L,7,0),""))</f>
        <v/>
      </c>
      <c r="M918" s="20" t="str">
        <f>IFERROR(VLOOKUP(B918,属性中转表!$K$2:$O$21,5,FALSE),"")</f>
        <v/>
      </c>
      <c r="N918" s="20" t="str">
        <f>IF(B918=25,VLOOKUP(A918,英雄数据表!A:L,8,FALSE),IF(B918=50,VLOOKUP(A918,英雄数据表!A:L,12,0),""))</f>
        <v/>
      </c>
    </row>
    <row r="919" spans="1:14" x14ac:dyDescent="0.3">
      <c r="A919" s="20">
        <v>13056</v>
      </c>
      <c r="B919" s="21">
        <f t="shared" si="62"/>
        <v>18</v>
      </c>
      <c r="C919" s="21">
        <v>5</v>
      </c>
      <c r="D919" s="21">
        <f>VLOOKUP(A919,英雄数据表!A:D,4,0)</f>
        <v>1</v>
      </c>
      <c r="E919" s="20" t="str">
        <f>VLOOKUP(A919,英雄数据表!A:C,3,0)</f>
        <v>灵魂提灯</v>
      </c>
      <c r="F919" s="20">
        <f t="shared" si="63"/>
        <v>13056</v>
      </c>
      <c r="G919" s="20">
        <f t="shared" si="64"/>
        <v>13056</v>
      </c>
      <c r="H919" s="21" t="str">
        <f>VLOOKUP(B919,属性中转表!A:F,6,FALSE)</f>
        <v>"hp":43200,"atk":1200</v>
      </c>
      <c r="I919" s="20" t="str">
        <f>IF(VLOOKUP(B919,属性中转表!A:G,7,FALSE)=0,"",VLOOKUP(VLOOKUP(B919,属性中转表!A:G,7,FALSE),属性中转表!$K$2:$P$21,6,0))&amp;IF(VLOOKUP(B919,属性中转表!A:G,7,FALSE)&gt;=50,VLOOKUP(A919,英雄数据表!A:K,9,0),IF(VLOOKUP(B919,属性中转表!A:G,7,FALSE)&gt;=25,VLOOKUP(A919,英雄数据表!A:K,5,0),""))</f>
        <v>"atk":300,"hp":5000,"undpspro":50</v>
      </c>
      <c r="J919" s="20" t="str">
        <f>IF(I919="","",属性中转表!$I$1&amp;(IF(VLOOKUP(B919,属性中转表!A:G,7,FALSE)=0,0,VLOOKUP(VLOOKUP(B919,属性中转表!A:G,7,FALSE),属性中转表!$K$2:$P$21,4,0)))+IFERROR(VLOOKUP(A919,英雄数据表!A:K,IF(武魂!B919&gt;=50,10,IF(武魂!B919&gt;=25,6)),0),0))</f>
        <v>,"dpspro":0</v>
      </c>
      <c r="K919" s="32" t="str">
        <f t="shared" si="65"/>
        <v>"atk":300,"hp":5000,"undpspro":50,"dpspro":0</v>
      </c>
      <c r="L919" s="20" t="str">
        <f>IF(B919&gt;=50,VLOOKUP(A919,英雄数据表!A:L,11,FALSE),IF(B919&gt;=25,VLOOKUP(A919,英雄数据表!A:L,7,0),""))</f>
        <v/>
      </c>
      <c r="M919" s="20" t="str">
        <f>IFERROR(VLOOKUP(B919,属性中转表!$K$2:$O$21,5,FALSE),"")</f>
        <v/>
      </c>
      <c r="N919" s="20" t="str">
        <f>IF(B919=25,VLOOKUP(A919,英雄数据表!A:L,8,FALSE),IF(B919=50,VLOOKUP(A919,英雄数据表!A:L,12,0),""))</f>
        <v/>
      </c>
    </row>
    <row r="920" spans="1:14" x14ac:dyDescent="0.3">
      <c r="A920" s="20">
        <v>13056</v>
      </c>
      <c r="B920" s="21">
        <f t="shared" si="62"/>
        <v>19</v>
      </c>
      <c r="C920" s="21">
        <v>5</v>
      </c>
      <c r="D920" s="21">
        <f>VLOOKUP(A920,英雄数据表!A:D,4,0)</f>
        <v>1</v>
      </c>
      <c r="E920" s="20" t="str">
        <f>VLOOKUP(A920,英雄数据表!A:C,3,0)</f>
        <v>灵魂提灯</v>
      </c>
      <c r="F920" s="20">
        <f t="shared" si="63"/>
        <v>13056</v>
      </c>
      <c r="G920" s="20">
        <f t="shared" si="64"/>
        <v>13056</v>
      </c>
      <c r="H920" s="21" t="str">
        <f>VLOOKUP(B920,属性中转表!A:F,6,FALSE)</f>
        <v>"hp":45900,"atk":1275</v>
      </c>
      <c r="I920" s="20" t="str">
        <f>IF(VLOOKUP(B920,属性中转表!A:G,7,FALSE)=0,"",VLOOKUP(VLOOKUP(B920,属性中转表!A:G,7,FALSE),属性中转表!$K$2:$P$21,6,0))&amp;IF(VLOOKUP(B920,属性中转表!A:G,7,FALSE)&gt;=50,VLOOKUP(A920,英雄数据表!A:K,9,0),IF(VLOOKUP(B920,属性中转表!A:G,7,FALSE)&gt;=25,VLOOKUP(A920,英雄数据表!A:K,5,0),""))</f>
        <v>"atk":300,"hp":5000,"undpspro":50</v>
      </c>
      <c r="J920" s="20" t="str">
        <f>IF(I920="","",属性中转表!$I$1&amp;(IF(VLOOKUP(B920,属性中转表!A:G,7,FALSE)=0,0,VLOOKUP(VLOOKUP(B920,属性中转表!A:G,7,FALSE),属性中转表!$K$2:$P$21,4,0)))+IFERROR(VLOOKUP(A920,英雄数据表!A:K,IF(武魂!B920&gt;=50,10,IF(武魂!B920&gt;=25,6)),0),0))</f>
        <v>,"dpspro":0</v>
      </c>
      <c r="K920" s="32" t="str">
        <f t="shared" si="65"/>
        <v>"atk":300,"hp":5000,"undpspro":50,"dpspro":0</v>
      </c>
      <c r="L920" s="20" t="str">
        <f>IF(B920&gt;=50,VLOOKUP(A920,英雄数据表!A:L,11,FALSE),IF(B920&gt;=25,VLOOKUP(A920,英雄数据表!A:L,7,0),""))</f>
        <v/>
      </c>
      <c r="M920" s="20" t="str">
        <f>IFERROR(VLOOKUP(B920,属性中转表!$K$2:$O$21,5,FALSE),"")</f>
        <v/>
      </c>
      <c r="N920" s="20" t="str">
        <f>IF(B920=25,VLOOKUP(A920,英雄数据表!A:L,8,FALSE),IF(B920=50,VLOOKUP(A920,英雄数据表!A:L,12,0),""))</f>
        <v/>
      </c>
    </row>
    <row r="921" spans="1:14" x14ac:dyDescent="0.3">
      <c r="A921" s="20">
        <v>13056</v>
      </c>
      <c r="B921" s="21">
        <f t="shared" ref="B921:B962" si="66">IF(A921=A920,B920+1,1)</f>
        <v>20</v>
      </c>
      <c r="C921" s="21">
        <v>5</v>
      </c>
      <c r="D921" s="21">
        <f>VLOOKUP(A921,英雄数据表!A:D,4,0)</f>
        <v>1</v>
      </c>
      <c r="E921" s="20" t="str">
        <f>VLOOKUP(A921,英雄数据表!A:C,3,0)</f>
        <v>灵魂提灯</v>
      </c>
      <c r="F921" s="20">
        <f t="shared" ref="F921:F962" si="67">A921</f>
        <v>13056</v>
      </c>
      <c r="G921" s="20">
        <f t="shared" ref="G921:G962" si="68">A921</f>
        <v>13056</v>
      </c>
      <c r="H921" s="21" t="str">
        <f>VLOOKUP(B921,属性中转表!A:F,6,FALSE)</f>
        <v>"hp":48600,"atk":1350</v>
      </c>
      <c r="I921" s="20" t="str">
        <f>IF(VLOOKUP(B921,属性中转表!A:G,7,FALSE)=0,"",VLOOKUP(VLOOKUP(B921,属性中转表!A:G,7,FALSE),属性中转表!$K$2:$P$21,6,0))&amp;IF(VLOOKUP(B921,属性中转表!A:G,7,FALSE)&gt;=50,VLOOKUP(A921,英雄数据表!A:K,9,0),IF(VLOOKUP(B921,属性中转表!A:G,7,FALSE)&gt;=25,VLOOKUP(A921,英雄数据表!A:K,5,0),""))</f>
        <v>"atk":300,"hp":5000,"undpspro":50</v>
      </c>
      <c r="J921" s="20" t="str">
        <f>IF(I921="","",属性中转表!$I$1&amp;(IF(VLOOKUP(B921,属性中转表!A:G,7,FALSE)=0,0,VLOOKUP(VLOOKUP(B921,属性中转表!A:G,7,FALSE),属性中转表!$K$2:$P$21,4,0)))+IFERROR(VLOOKUP(A921,英雄数据表!A:K,IF(武魂!B921&gt;=50,10,IF(武魂!B921&gt;=25,6)),0),0))</f>
        <v>,"dpspro":50</v>
      </c>
      <c r="K921" s="32" t="str">
        <f t="shared" ref="K921:K962" si="69">I921&amp;J921</f>
        <v>"atk":300,"hp":5000,"undpspro":50,"dpspro":50</v>
      </c>
      <c r="L921" s="20" t="str">
        <f>IF(B921&gt;=50,VLOOKUP(A921,英雄数据表!A:L,11,FALSE),IF(B921&gt;=25,VLOOKUP(A921,英雄数据表!A:L,7,0),""))</f>
        <v/>
      </c>
      <c r="M921" s="20" t="str">
        <f>IFERROR(VLOOKUP(B921,属性中转表!$K$2:$O$21,5,FALSE),"")</f>
        <v>"dpspro":50</v>
      </c>
      <c r="N921" s="20" t="str">
        <f>IF(B921=25,VLOOKUP(A921,英雄数据表!A:L,8,FALSE),IF(B921=50,VLOOKUP(A921,英雄数据表!A:L,12,0),""))</f>
        <v/>
      </c>
    </row>
    <row r="922" spans="1:14" x14ac:dyDescent="0.3">
      <c r="A922" s="20">
        <v>13056</v>
      </c>
      <c r="B922" s="21">
        <f t="shared" si="66"/>
        <v>21</v>
      </c>
      <c r="C922" s="21">
        <v>5</v>
      </c>
      <c r="D922" s="21">
        <f>VLOOKUP(A922,英雄数据表!A:D,4,0)</f>
        <v>1</v>
      </c>
      <c r="E922" s="20" t="str">
        <f>VLOOKUP(A922,英雄数据表!A:C,3,0)</f>
        <v>灵魂提灯</v>
      </c>
      <c r="F922" s="20">
        <f t="shared" si="67"/>
        <v>13056</v>
      </c>
      <c r="G922" s="20">
        <f t="shared" si="68"/>
        <v>13056</v>
      </c>
      <c r="H922" s="21" t="str">
        <f>VLOOKUP(B922,属性中转表!A:F,6,FALSE)</f>
        <v>"hp":52200,"atk":1450</v>
      </c>
      <c r="I922" s="20" t="str">
        <f>IF(VLOOKUP(B922,属性中转表!A:G,7,FALSE)=0,"",VLOOKUP(VLOOKUP(B922,属性中转表!A:G,7,FALSE),属性中转表!$K$2:$P$21,6,0))&amp;IF(VLOOKUP(B922,属性中转表!A:G,7,FALSE)&gt;=50,VLOOKUP(A922,英雄数据表!A:K,9,0),IF(VLOOKUP(B922,属性中转表!A:G,7,FALSE)&gt;=25,VLOOKUP(A922,英雄数据表!A:K,5,0),""))</f>
        <v>"atk":300,"hp":5000,"undpspro":50</v>
      </c>
      <c r="J922" s="20" t="str">
        <f>IF(I922="","",属性中转表!$I$1&amp;(IF(VLOOKUP(B922,属性中转表!A:G,7,FALSE)=0,0,VLOOKUP(VLOOKUP(B922,属性中转表!A:G,7,FALSE),属性中转表!$K$2:$P$21,4,0)))+IFERROR(VLOOKUP(A922,英雄数据表!A:K,IF(武魂!B922&gt;=50,10,IF(武魂!B922&gt;=25,6)),0),0))</f>
        <v>,"dpspro":50</v>
      </c>
      <c r="K922" s="32" t="str">
        <f t="shared" si="69"/>
        <v>"atk":300,"hp":5000,"undpspro":50,"dpspro":50</v>
      </c>
      <c r="L922" s="20" t="str">
        <f>IF(B922&gt;=50,VLOOKUP(A922,英雄数据表!A:L,11,FALSE),IF(B922&gt;=25,VLOOKUP(A922,英雄数据表!A:L,7,0),""))</f>
        <v/>
      </c>
      <c r="M922" s="20" t="str">
        <f>IFERROR(VLOOKUP(B922,属性中转表!$K$2:$O$21,5,FALSE),"")</f>
        <v/>
      </c>
      <c r="N922" s="20" t="str">
        <f>IF(B922=25,VLOOKUP(A922,英雄数据表!A:L,8,FALSE),IF(B922=50,VLOOKUP(A922,英雄数据表!A:L,12,0),""))</f>
        <v/>
      </c>
    </row>
    <row r="923" spans="1:14" x14ac:dyDescent="0.3">
      <c r="A923" s="20">
        <v>13056</v>
      </c>
      <c r="B923" s="21">
        <f t="shared" si="66"/>
        <v>22</v>
      </c>
      <c r="C923" s="21">
        <v>5</v>
      </c>
      <c r="D923" s="21">
        <f>VLOOKUP(A923,英雄数据表!A:D,4,0)</f>
        <v>1</v>
      </c>
      <c r="E923" s="20" t="str">
        <f>VLOOKUP(A923,英雄数据表!A:C,3,0)</f>
        <v>灵魂提灯</v>
      </c>
      <c r="F923" s="20">
        <f t="shared" si="67"/>
        <v>13056</v>
      </c>
      <c r="G923" s="20">
        <f t="shared" si="68"/>
        <v>13056</v>
      </c>
      <c r="H923" s="21" t="str">
        <f>VLOOKUP(B923,属性中转表!A:F,6,FALSE)</f>
        <v>"hp":55800,"atk":1550</v>
      </c>
      <c r="I923" s="20" t="str">
        <f>IF(VLOOKUP(B923,属性中转表!A:G,7,FALSE)=0,"",VLOOKUP(VLOOKUP(B923,属性中转表!A:G,7,FALSE),属性中转表!$K$2:$P$21,6,0))&amp;IF(VLOOKUP(B923,属性中转表!A:G,7,FALSE)&gt;=50,VLOOKUP(A923,英雄数据表!A:K,9,0),IF(VLOOKUP(B923,属性中转表!A:G,7,FALSE)&gt;=25,VLOOKUP(A923,英雄数据表!A:K,5,0),""))</f>
        <v>"atk":300,"hp":5000,"undpspro":50</v>
      </c>
      <c r="J923" s="20" t="str">
        <f>IF(I923="","",属性中转表!$I$1&amp;(IF(VLOOKUP(B923,属性中转表!A:G,7,FALSE)=0,0,VLOOKUP(VLOOKUP(B923,属性中转表!A:G,7,FALSE),属性中转表!$K$2:$P$21,4,0)))+IFERROR(VLOOKUP(A923,英雄数据表!A:K,IF(武魂!B923&gt;=50,10,IF(武魂!B923&gt;=25,6)),0),0))</f>
        <v>,"dpspro":50</v>
      </c>
      <c r="K923" s="32" t="str">
        <f t="shared" si="69"/>
        <v>"atk":300,"hp":5000,"undpspro":50,"dpspro":50</v>
      </c>
      <c r="L923" s="20" t="str">
        <f>IF(B923&gt;=50,VLOOKUP(A923,英雄数据表!A:L,11,FALSE),IF(B923&gt;=25,VLOOKUP(A923,英雄数据表!A:L,7,0),""))</f>
        <v/>
      </c>
      <c r="M923" s="20" t="str">
        <f>IFERROR(VLOOKUP(B923,属性中转表!$K$2:$O$21,5,FALSE),"")</f>
        <v/>
      </c>
      <c r="N923" s="20" t="str">
        <f>IF(B923=25,VLOOKUP(A923,英雄数据表!A:L,8,FALSE),IF(B923=50,VLOOKUP(A923,英雄数据表!A:L,12,0),""))</f>
        <v/>
      </c>
    </row>
    <row r="924" spans="1:14" x14ac:dyDescent="0.3">
      <c r="A924" s="20">
        <v>13056</v>
      </c>
      <c r="B924" s="21">
        <f t="shared" si="66"/>
        <v>23</v>
      </c>
      <c r="C924" s="21">
        <v>5</v>
      </c>
      <c r="D924" s="21">
        <f>VLOOKUP(A924,英雄数据表!A:D,4,0)</f>
        <v>1</v>
      </c>
      <c r="E924" s="20" t="str">
        <f>VLOOKUP(A924,英雄数据表!A:C,3,0)</f>
        <v>灵魂提灯</v>
      </c>
      <c r="F924" s="20">
        <f t="shared" si="67"/>
        <v>13056</v>
      </c>
      <c r="G924" s="20">
        <f t="shared" si="68"/>
        <v>13056</v>
      </c>
      <c r="H924" s="21" t="str">
        <f>VLOOKUP(B924,属性中转表!A:F,6,FALSE)</f>
        <v>"hp":59400,"atk":1650</v>
      </c>
      <c r="I924" s="20" t="str">
        <f>IF(VLOOKUP(B924,属性中转表!A:G,7,FALSE)=0,"",VLOOKUP(VLOOKUP(B924,属性中转表!A:G,7,FALSE),属性中转表!$K$2:$P$21,6,0))&amp;IF(VLOOKUP(B924,属性中转表!A:G,7,FALSE)&gt;=50,VLOOKUP(A924,英雄数据表!A:K,9,0),IF(VLOOKUP(B924,属性中转表!A:G,7,FALSE)&gt;=25,VLOOKUP(A924,英雄数据表!A:K,5,0),""))</f>
        <v>"atk":300,"hp":5000,"undpspro":50</v>
      </c>
      <c r="J924" s="20" t="str">
        <f>IF(I924="","",属性中转表!$I$1&amp;(IF(VLOOKUP(B924,属性中转表!A:G,7,FALSE)=0,0,VLOOKUP(VLOOKUP(B924,属性中转表!A:G,7,FALSE),属性中转表!$K$2:$P$21,4,0)))+IFERROR(VLOOKUP(A924,英雄数据表!A:K,IF(武魂!B924&gt;=50,10,IF(武魂!B924&gt;=25,6)),0),0))</f>
        <v>,"dpspro":50</v>
      </c>
      <c r="K924" s="32" t="str">
        <f t="shared" si="69"/>
        <v>"atk":300,"hp":5000,"undpspro":50,"dpspro":50</v>
      </c>
      <c r="L924" s="20" t="str">
        <f>IF(B924&gt;=50,VLOOKUP(A924,英雄数据表!A:L,11,FALSE),IF(B924&gt;=25,VLOOKUP(A924,英雄数据表!A:L,7,0),""))</f>
        <v/>
      </c>
      <c r="M924" s="20" t="str">
        <f>IFERROR(VLOOKUP(B924,属性中转表!$K$2:$O$21,5,FALSE),"")</f>
        <v/>
      </c>
      <c r="N924" s="20" t="str">
        <f>IF(B924=25,VLOOKUP(A924,英雄数据表!A:L,8,FALSE),IF(B924=50,VLOOKUP(A924,英雄数据表!A:L,12,0),""))</f>
        <v/>
      </c>
    </row>
    <row r="925" spans="1:14" x14ac:dyDescent="0.3">
      <c r="A925" s="20">
        <v>13056</v>
      </c>
      <c r="B925" s="21">
        <f t="shared" si="66"/>
        <v>24</v>
      </c>
      <c r="C925" s="21">
        <v>5</v>
      </c>
      <c r="D925" s="21">
        <f>VLOOKUP(A925,英雄数据表!A:D,4,0)</f>
        <v>1</v>
      </c>
      <c r="E925" s="20" t="str">
        <f>VLOOKUP(A925,英雄数据表!A:C,3,0)</f>
        <v>灵魂提灯</v>
      </c>
      <c r="F925" s="20">
        <f t="shared" si="67"/>
        <v>13056</v>
      </c>
      <c r="G925" s="20">
        <f t="shared" si="68"/>
        <v>13056</v>
      </c>
      <c r="H925" s="21" t="str">
        <f>VLOOKUP(B925,属性中转表!A:F,6,FALSE)</f>
        <v>"hp":63000,"atk":1750</v>
      </c>
      <c r="I925" s="20" t="str">
        <f>IF(VLOOKUP(B925,属性中转表!A:G,7,FALSE)=0,"",VLOOKUP(VLOOKUP(B925,属性中转表!A:G,7,FALSE),属性中转表!$K$2:$P$21,6,0))&amp;IF(VLOOKUP(B925,属性中转表!A:G,7,FALSE)&gt;=50,VLOOKUP(A925,英雄数据表!A:K,9,0),IF(VLOOKUP(B925,属性中转表!A:G,7,FALSE)&gt;=25,VLOOKUP(A925,英雄数据表!A:K,5,0),""))</f>
        <v>"atk":300,"hp":5000,"undpspro":50</v>
      </c>
      <c r="J925" s="20" t="str">
        <f>IF(I925="","",属性中转表!$I$1&amp;(IF(VLOOKUP(B925,属性中转表!A:G,7,FALSE)=0,0,VLOOKUP(VLOOKUP(B925,属性中转表!A:G,7,FALSE),属性中转表!$K$2:$P$21,4,0)))+IFERROR(VLOOKUP(A925,英雄数据表!A:K,IF(武魂!B925&gt;=50,10,IF(武魂!B925&gt;=25,6)),0),0))</f>
        <v>,"dpspro":50</v>
      </c>
      <c r="K925" s="32" t="str">
        <f t="shared" si="69"/>
        <v>"atk":300,"hp":5000,"undpspro":50,"dpspro":50</v>
      </c>
      <c r="L925" s="20" t="str">
        <f>IF(B925&gt;=50,VLOOKUP(A925,英雄数据表!A:L,11,FALSE),IF(B925&gt;=25,VLOOKUP(A925,英雄数据表!A:L,7,0),""))</f>
        <v/>
      </c>
      <c r="M925" s="20" t="str">
        <f>IFERROR(VLOOKUP(B925,属性中转表!$K$2:$O$21,5,FALSE),"")</f>
        <v/>
      </c>
      <c r="N925" s="20" t="str">
        <f>IF(B925=25,VLOOKUP(A925,英雄数据表!A:L,8,FALSE),IF(B925=50,VLOOKUP(A925,英雄数据表!A:L,12,0),""))</f>
        <v/>
      </c>
    </row>
    <row r="926" spans="1:14" x14ac:dyDescent="0.3">
      <c r="A926" s="20">
        <v>13056</v>
      </c>
      <c r="B926" s="21">
        <f t="shared" si="66"/>
        <v>25</v>
      </c>
      <c r="C926" s="21">
        <v>5</v>
      </c>
      <c r="D926" s="21">
        <f>VLOOKUP(A926,英雄数据表!A:D,4,0)</f>
        <v>1</v>
      </c>
      <c r="E926" s="20" t="str">
        <f>VLOOKUP(A926,英雄数据表!A:C,3,0)</f>
        <v>灵魂提灯</v>
      </c>
      <c r="F926" s="20">
        <f t="shared" si="67"/>
        <v>13056</v>
      </c>
      <c r="G926" s="20">
        <f t="shared" si="68"/>
        <v>13056</v>
      </c>
      <c r="H926" s="21" t="str">
        <f>VLOOKUP(B926,属性中转表!A:F,6,FALSE)</f>
        <v>"hp":66600,"atk":1850</v>
      </c>
      <c r="I926" s="20" t="str">
        <f>IF(VLOOKUP(B926,属性中转表!A:G,7,FALSE)=0,"",VLOOKUP(VLOOKUP(B926,属性中转表!A:G,7,FALSE),属性中转表!$K$2:$P$21,6,0))&amp;IF(VLOOKUP(B926,属性中转表!A:G,7,FALSE)&gt;=50,VLOOKUP(A926,英雄数据表!A:K,9,0),IF(VLOOKUP(B926,属性中转表!A:G,7,FALSE)&gt;=25,VLOOKUP(A926,英雄数据表!A:K,5,0),""))</f>
        <v>"atk":300,"hp":5000,"undpspro":50</v>
      </c>
      <c r="J926" s="20" t="str">
        <f>IF(I926="","",属性中转表!$I$1&amp;(IF(VLOOKUP(B926,属性中转表!A:G,7,FALSE)=0,0,VLOOKUP(VLOOKUP(B926,属性中转表!A:G,7,FALSE),属性中转表!$K$2:$P$21,4,0)))+IFERROR(VLOOKUP(A926,英雄数据表!A:K,IF(武魂!B926&gt;=50,10,IF(武魂!B926&gt;=25,6)),0),0))</f>
        <v>,"dpspro":50</v>
      </c>
      <c r="K926" s="32" t="str">
        <f t="shared" si="69"/>
        <v>"atk":300,"hp":5000,"undpspro":50,"dpspro":50</v>
      </c>
      <c r="L926" s="20" t="str">
        <f>IF(B926&gt;=50,VLOOKUP(A926,英雄数据表!A:L,11,FALSE),IF(B926&gt;=25,VLOOKUP(A926,英雄数据表!A:L,7,0),""))</f>
        <v>"1305601004"</v>
      </c>
      <c r="M926" s="20" t="str">
        <f>IFERROR(VLOOKUP(B926,属性中转表!$K$2:$O$21,5,FALSE),"")</f>
        <v/>
      </c>
      <c r="N926" s="20" t="str">
        <f>IF(B926=25,VLOOKUP(A926,英雄数据表!A:L,8,FALSE),IF(B926=50,VLOOKUP(A926,英雄数据表!A:L,12,0),""))</f>
        <v>当被攻击时，恢复自身已损失血量的3%</v>
      </c>
    </row>
    <row r="927" spans="1:14" x14ac:dyDescent="0.3">
      <c r="A927" s="20">
        <v>13056</v>
      </c>
      <c r="B927" s="21">
        <f t="shared" si="66"/>
        <v>26</v>
      </c>
      <c r="C927" s="21">
        <v>5</v>
      </c>
      <c r="D927" s="21">
        <f>VLOOKUP(A927,英雄数据表!A:D,4,0)</f>
        <v>1</v>
      </c>
      <c r="E927" s="20" t="str">
        <f>VLOOKUP(A927,英雄数据表!A:C,3,0)</f>
        <v>灵魂提灯</v>
      </c>
      <c r="F927" s="20">
        <f t="shared" si="67"/>
        <v>13056</v>
      </c>
      <c r="G927" s="20">
        <f t="shared" si="68"/>
        <v>13056</v>
      </c>
      <c r="H927" s="21" t="str">
        <f>VLOOKUP(B927,属性中转表!A:F,6,FALSE)</f>
        <v>"hp":70200,"atk":1950</v>
      </c>
      <c r="I927" s="20" t="str">
        <f>IF(VLOOKUP(B927,属性中转表!A:G,7,FALSE)=0,"",VLOOKUP(VLOOKUP(B927,属性中转表!A:G,7,FALSE),属性中转表!$K$2:$P$21,6,0))&amp;IF(VLOOKUP(B927,属性中转表!A:G,7,FALSE)&gt;=50,VLOOKUP(A927,英雄数据表!A:K,9,0),IF(VLOOKUP(B927,属性中转表!A:G,7,FALSE)&gt;=25,VLOOKUP(A927,英雄数据表!A:K,5,0),""))</f>
        <v>"atk":300,"hp":5000,"undpspro":50</v>
      </c>
      <c r="J927" s="20" t="str">
        <f>IF(I927="","",属性中转表!$I$1&amp;(IF(VLOOKUP(B927,属性中转表!A:G,7,FALSE)=0,0,VLOOKUP(VLOOKUP(B927,属性中转表!A:G,7,FALSE),属性中转表!$K$2:$P$21,4,0)))+IFERROR(VLOOKUP(A927,英雄数据表!A:K,IF(武魂!B927&gt;=50,10,IF(武魂!B927&gt;=25,6)),0),0))</f>
        <v>,"dpspro":50</v>
      </c>
      <c r="K927" s="32" t="str">
        <f t="shared" si="69"/>
        <v>"atk":300,"hp":5000,"undpspro":50,"dpspro":50</v>
      </c>
      <c r="L927" s="20" t="str">
        <f>IF(B927&gt;=50,VLOOKUP(A927,英雄数据表!A:L,11,FALSE),IF(B927&gt;=25,VLOOKUP(A927,英雄数据表!A:L,7,0),""))</f>
        <v>"1305601004"</v>
      </c>
      <c r="M927" s="20" t="str">
        <f>IFERROR(VLOOKUP(B927,属性中转表!$K$2:$O$21,5,FALSE),"")</f>
        <v/>
      </c>
      <c r="N927" s="20" t="str">
        <f>IF(B927=25,VLOOKUP(A927,英雄数据表!A:L,8,FALSE),IF(B927=50,VLOOKUP(A927,英雄数据表!A:L,12,0),""))</f>
        <v/>
      </c>
    </row>
    <row r="928" spans="1:14" x14ac:dyDescent="0.3">
      <c r="A928" s="20">
        <v>13056</v>
      </c>
      <c r="B928" s="21">
        <f t="shared" si="66"/>
        <v>27</v>
      </c>
      <c r="C928" s="21">
        <v>5</v>
      </c>
      <c r="D928" s="21">
        <f>VLOOKUP(A928,英雄数据表!A:D,4,0)</f>
        <v>1</v>
      </c>
      <c r="E928" s="20" t="str">
        <f>VLOOKUP(A928,英雄数据表!A:C,3,0)</f>
        <v>灵魂提灯</v>
      </c>
      <c r="F928" s="20">
        <f t="shared" si="67"/>
        <v>13056</v>
      </c>
      <c r="G928" s="20">
        <f t="shared" si="68"/>
        <v>13056</v>
      </c>
      <c r="H928" s="21" t="str">
        <f>VLOOKUP(B928,属性中转表!A:F,6,FALSE)</f>
        <v>"hp":73800,"atk":2050</v>
      </c>
      <c r="I928" s="20" t="str">
        <f>IF(VLOOKUP(B928,属性中转表!A:G,7,FALSE)=0,"",VLOOKUP(VLOOKUP(B928,属性中转表!A:G,7,FALSE),属性中转表!$K$2:$P$21,6,0))&amp;IF(VLOOKUP(B928,属性中转表!A:G,7,FALSE)&gt;=50,VLOOKUP(A928,英雄数据表!A:K,9,0),IF(VLOOKUP(B928,属性中转表!A:G,7,FALSE)&gt;=25,VLOOKUP(A928,英雄数据表!A:K,5,0),""))</f>
        <v>"atk":300,"hp":5000,"undpspro":50</v>
      </c>
      <c r="J928" s="20" t="str">
        <f>IF(I928="","",属性中转表!$I$1&amp;(IF(VLOOKUP(B928,属性中转表!A:G,7,FALSE)=0,0,VLOOKUP(VLOOKUP(B928,属性中转表!A:G,7,FALSE),属性中转表!$K$2:$P$21,4,0)))+IFERROR(VLOOKUP(A928,英雄数据表!A:K,IF(武魂!B928&gt;=50,10,IF(武魂!B928&gt;=25,6)),0),0))</f>
        <v>,"dpspro":50</v>
      </c>
      <c r="K928" s="32" t="str">
        <f t="shared" si="69"/>
        <v>"atk":300,"hp":5000,"undpspro":50,"dpspro":50</v>
      </c>
      <c r="L928" s="20" t="str">
        <f>IF(B928&gt;=50,VLOOKUP(A928,英雄数据表!A:L,11,FALSE),IF(B928&gt;=25,VLOOKUP(A928,英雄数据表!A:L,7,0),""))</f>
        <v>"1305601004"</v>
      </c>
      <c r="M928" s="20" t="str">
        <f>IFERROR(VLOOKUP(B928,属性中转表!$K$2:$O$21,5,FALSE),"")</f>
        <v/>
      </c>
      <c r="N928" s="20" t="str">
        <f>IF(B928=25,VLOOKUP(A928,英雄数据表!A:L,8,FALSE),IF(B928=50,VLOOKUP(A928,英雄数据表!A:L,12,0),""))</f>
        <v/>
      </c>
    </row>
    <row r="929" spans="1:14" x14ac:dyDescent="0.3">
      <c r="A929" s="20">
        <v>13056</v>
      </c>
      <c r="B929" s="21">
        <f t="shared" si="66"/>
        <v>28</v>
      </c>
      <c r="C929" s="21">
        <v>5</v>
      </c>
      <c r="D929" s="21">
        <f>VLOOKUP(A929,英雄数据表!A:D,4,0)</f>
        <v>1</v>
      </c>
      <c r="E929" s="20" t="str">
        <f>VLOOKUP(A929,英雄数据表!A:C,3,0)</f>
        <v>灵魂提灯</v>
      </c>
      <c r="F929" s="20">
        <f t="shared" si="67"/>
        <v>13056</v>
      </c>
      <c r="G929" s="20">
        <f t="shared" si="68"/>
        <v>13056</v>
      </c>
      <c r="H929" s="21" t="str">
        <f>VLOOKUP(B929,属性中转表!A:F,6,FALSE)</f>
        <v>"hp":77400,"atk":2150</v>
      </c>
      <c r="I929" s="20" t="str">
        <f>IF(VLOOKUP(B929,属性中转表!A:G,7,FALSE)=0,"",VLOOKUP(VLOOKUP(B929,属性中转表!A:G,7,FALSE),属性中转表!$K$2:$P$21,6,0))&amp;IF(VLOOKUP(B929,属性中转表!A:G,7,FALSE)&gt;=50,VLOOKUP(A929,英雄数据表!A:K,9,0),IF(VLOOKUP(B929,属性中转表!A:G,7,FALSE)&gt;=25,VLOOKUP(A929,英雄数据表!A:K,5,0),""))</f>
        <v>"atk":300,"hp":5000,"undpspro":50</v>
      </c>
      <c r="J929" s="20" t="str">
        <f>IF(I929="","",属性中转表!$I$1&amp;(IF(VLOOKUP(B929,属性中转表!A:G,7,FALSE)=0,0,VLOOKUP(VLOOKUP(B929,属性中转表!A:G,7,FALSE),属性中转表!$K$2:$P$21,4,0)))+IFERROR(VLOOKUP(A929,英雄数据表!A:K,IF(武魂!B929&gt;=50,10,IF(武魂!B929&gt;=25,6)),0),0))</f>
        <v>,"dpspro":50</v>
      </c>
      <c r="K929" s="32" t="str">
        <f t="shared" si="69"/>
        <v>"atk":300,"hp":5000,"undpspro":50,"dpspro":50</v>
      </c>
      <c r="L929" s="20" t="str">
        <f>IF(B929&gt;=50,VLOOKUP(A929,英雄数据表!A:L,11,FALSE),IF(B929&gt;=25,VLOOKUP(A929,英雄数据表!A:L,7,0),""))</f>
        <v>"1305601004"</v>
      </c>
      <c r="M929" s="20" t="str">
        <f>IFERROR(VLOOKUP(B929,属性中转表!$K$2:$O$21,5,FALSE),"")</f>
        <v/>
      </c>
      <c r="N929" s="20" t="str">
        <f>IF(B929=25,VLOOKUP(A929,英雄数据表!A:L,8,FALSE),IF(B929=50,VLOOKUP(A929,英雄数据表!A:L,12,0),""))</f>
        <v/>
      </c>
    </row>
    <row r="930" spans="1:14" x14ac:dyDescent="0.3">
      <c r="A930" s="20">
        <v>13056</v>
      </c>
      <c r="B930" s="21">
        <f t="shared" si="66"/>
        <v>29</v>
      </c>
      <c r="C930" s="21">
        <v>5</v>
      </c>
      <c r="D930" s="21">
        <f>VLOOKUP(A930,英雄数据表!A:D,4,0)</f>
        <v>1</v>
      </c>
      <c r="E930" s="20" t="str">
        <f>VLOOKUP(A930,英雄数据表!A:C,3,0)</f>
        <v>灵魂提灯</v>
      </c>
      <c r="F930" s="20">
        <f t="shared" si="67"/>
        <v>13056</v>
      </c>
      <c r="G930" s="20">
        <f t="shared" si="68"/>
        <v>13056</v>
      </c>
      <c r="H930" s="21" t="str">
        <f>VLOOKUP(B930,属性中转表!A:F,6,FALSE)</f>
        <v>"hp":81000,"atk":2250</v>
      </c>
      <c r="I930" s="20" t="str">
        <f>IF(VLOOKUP(B930,属性中转表!A:G,7,FALSE)=0,"",VLOOKUP(VLOOKUP(B930,属性中转表!A:G,7,FALSE),属性中转表!$K$2:$P$21,6,0))&amp;IF(VLOOKUP(B930,属性中转表!A:G,7,FALSE)&gt;=50,VLOOKUP(A930,英雄数据表!A:K,9,0),IF(VLOOKUP(B930,属性中转表!A:G,7,FALSE)&gt;=25,VLOOKUP(A930,英雄数据表!A:K,5,0),""))</f>
        <v>"atk":300,"hp":5000,"undpspro":50</v>
      </c>
      <c r="J930" s="20" t="str">
        <f>IF(I930="","",属性中转表!$I$1&amp;(IF(VLOOKUP(B930,属性中转表!A:G,7,FALSE)=0,0,VLOOKUP(VLOOKUP(B930,属性中转表!A:G,7,FALSE),属性中转表!$K$2:$P$21,4,0)))+IFERROR(VLOOKUP(A930,英雄数据表!A:K,IF(武魂!B930&gt;=50,10,IF(武魂!B930&gt;=25,6)),0),0))</f>
        <v>,"dpspro":50</v>
      </c>
      <c r="K930" s="32" t="str">
        <f t="shared" si="69"/>
        <v>"atk":300,"hp":5000,"undpspro":50,"dpspro":50</v>
      </c>
      <c r="L930" s="20" t="str">
        <f>IF(B930&gt;=50,VLOOKUP(A930,英雄数据表!A:L,11,FALSE),IF(B930&gt;=25,VLOOKUP(A930,英雄数据表!A:L,7,0),""))</f>
        <v>"1305601004"</v>
      </c>
      <c r="M930" s="20" t="str">
        <f>IFERROR(VLOOKUP(B930,属性中转表!$K$2:$O$21,5,FALSE),"")</f>
        <v/>
      </c>
      <c r="N930" s="20" t="str">
        <f>IF(B930=25,VLOOKUP(A930,英雄数据表!A:L,8,FALSE),IF(B930=50,VLOOKUP(A930,英雄数据表!A:L,12,0),""))</f>
        <v/>
      </c>
    </row>
    <row r="931" spans="1:14" x14ac:dyDescent="0.3">
      <c r="A931" s="20">
        <v>13056</v>
      </c>
      <c r="B931" s="21">
        <f t="shared" si="66"/>
        <v>30</v>
      </c>
      <c r="C931" s="21">
        <v>5</v>
      </c>
      <c r="D931" s="21">
        <f>VLOOKUP(A931,英雄数据表!A:D,4,0)</f>
        <v>1</v>
      </c>
      <c r="E931" s="20" t="str">
        <f>VLOOKUP(A931,英雄数据表!A:C,3,0)</f>
        <v>灵魂提灯</v>
      </c>
      <c r="F931" s="20">
        <f t="shared" si="67"/>
        <v>13056</v>
      </c>
      <c r="G931" s="20">
        <f t="shared" si="68"/>
        <v>13056</v>
      </c>
      <c r="H931" s="21" t="str">
        <f>VLOOKUP(B931,属性中转表!A:F,6,FALSE)</f>
        <v>"hp":84600,"atk":2350</v>
      </c>
      <c r="I931" s="20" t="str">
        <f>IF(VLOOKUP(B931,属性中转表!A:G,7,FALSE)=0,"",VLOOKUP(VLOOKUP(B931,属性中转表!A:G,7,FALSE),属性中转表!$K$2:$P$21,6,0))&amp;IF(VLOOKUP(B931,属性中转表!A:G,7,FALSE)&gt;=50,VLOOKUP(A931,英雄数据表!A:K,9,0),IF(VLOOKUP(B931,属性中转表!A:G,7,FALSE)&gt;=25,VLOOKUP(A931,英雄数据表!A:K,5,0),""))</f>
        <v>"atk":300,"hp":5000,"undpspro":100</v>
      </c>
      <c r="J931" s="20" t="str">
        <f>IF(I931="","",属性中转表!$I$1&amp;(IF(VLOOKUP(B931,属性中转表!A:G,7,FALSE)=0,0,VLOOKUP(VLOOKUP(B931,属性中转表!A:G,7,FALSE),属性中转表!$K$2:$P$21,4,0)))+IFERROR(VLOOKUP(A931,英雄数据表!A:K,IF(武魂!B931&gt;=50,10,IF(武魂!B931&gt;=25,6)),0),0))</f>
        <v>,"dpspro":50</v>
      </c>
      <c r="K931" s="32" t="str">
        <f t="shared" si="69"/>
        <v>"atk":300,"hp":5000,"undpspro":100,"dpspro":50</v>
      </c>
      <c r="L931" s="20" t="str">
        <f>IF(B931&gt;=50,VLOOKUP(A931,英雄数据表!A:L,11,FALSE),IF(B931&gt;=25,VLOOKUP(A931,英雄数据表!A:L,7,0),""))</f>
        <v>"1305601004"</v>
      </c>
      <c r="M931" s="20" t="str">
        <f>IFERROR(VLOOKUP(B931,属性中转表!$K$2:$O$21,5,FALSE),"")</f>
        <v>"undpspro":50</v>
      </c>
      <c r="N931" s="20" t="str">
        <f>IF(B931=25,VLOOKUP(A931,英雄数据表!A:L,8,FALSE),IF(B931=50,VLOOKUP(A931,英雄数据表!A:L,12,0),""))</f>
        <v/>
      </c>
    </row>
    <row r="932" spans="1:14" x14ac:dyDescent="0.3">
      <c r="A932" s="20">
        <v>13056</v>
      </c>
      <c r="B932" s="21">
        <f t="shared" si="66"/>
        <v>31</v>
      </c>
      <c r="C932" s="21">
        <v>5</v>
      </c>
      <c r="D932" s="21">
        <f>VLOOKUP(A932,英雄数据表!A:D,4,0)</f>
        <v>1</v>
      </c>
      <c r="E932" s="20" t="str">
        <f>VLOOKUP(A932,英雄数据表!A:C,3,0)</f>
        <v>灵魂提灯</v>
      </c>
      <c r="F932" s="20">
        <f t="shared" si="67"/>
        <v>13056</v>
      </c>
      <c r="G932" s="20">
        <f t="shared" si="68"/>
        <v>13056</v>
      </c>
      <c r="H932" s="21" t="str">
        <f>VLOOKUP(B932,属性中转表!A:F,6,FALSE)</f>
        <v>"hp":89100,"atk":2475</v>
      </c>
      <c r="I932" s="20" t="str">
        <f>IF(VLOOKUP(B932,属性中转表!A:G,7,FALSE)=0,"",VLOOKUP(VLOOKUP(B932,属性中转表!A:G,7,FALSE),属性中转表!$K$2:$P$21,6,0))&amp;IF(VLOOKUP(B932,属性中转表!A:G,7,FALSE)&gt;=50,VLOOKUP(A932,英雄数据表!A:K,9,0),IF(VLOOKUP(B932,属性中转表!A:G,7,FALSE)&gt;=25,VLOOKUP(A932,英雄数据表!A:K,5,0),""))</f>
        <v>"atk":300,"hp":5000,"undpspro":100</v>
      </c>
      <c r="J932" s="20" t="str">
        <f>IF(I932="","",属性中转表!$I$1&amp;(IF(VLOOKUP(B932,属性中转表!A:G,7,FALSE)=0,0,VLOOKUP(VLOOKUP(B932,属性中转表!A:G,7,FALSE),属性中转表!$K$2:$P$21,4,0)))+IFERROR(VLOOKUP(A932,英雄数据表!A:K,IF(武魂!B932&gt;=50,10,IF(武魂!B932&gt;=25,6)),0),0))</f>
        <v>,"dpspro":50</v>
      </c>
      <c r="K932" s="32" t="str">
        <f t="shared" si="69"/>
        <v>"atk":300,"hp":5000,"undpspro":100,"dpspro":50</v>
      </c>
      <c r="L932" s="20" t="str">
        <f>IF(B932&gt;=50,VLOOKUP(A932,英雄数据表!A:L,11,FALSE),IF(B932&gt;=25,VLOOKUP(A932,英雄数据表!A:L,7,0),""))</f>
        <v>"1305601004"</v>
      </c>
      <c r="M932" s="20" t="str">
        <f>IFERROR(VLOOKUP(B932,属性中转表!$K$2:$O$21,5,FALSE),"")</f>
        <v/>
      </c>
      <c r="N932" s="20" t="str">
        <f>IF(B932=25,VLOOKUP(A932,英雄数据表!A:L,8,FALSE),IF(B932=50,VLOOKUP(A932,英雄数据表!A:L,12,0),""))</f>
        <v/>
      </c>
    </row>
    <row r="933" spans="1:14" x14ac:dyDescent="0.3">
      <c r="A933" s="20">
        <v>13056</v>
      </c>
      <c r="B933" s="21">
        <f t="shared" si="66"/>
        <v>32</v>
      </c>
      <c r="C933" s="21">
        <v>5</v>
      </c>
      <c r="D933" s="21">
        <f>VLOOKUP(A933,英雄数据表!A:D,4,0)</f>
        <v>1</v>
      </c>
      <c r="E933" s="20" t="str">
        <f>VLOOKUP(A933,英雄数据表!A:C,3,0)</f>
        <v>灵魂提灯</v>
      </c>
      <c r="F933" s="20">
        <f t="shared" si="67"/>
        <v>13056</v>
      </c>
      <c r="G933" s="20">
        <f t="shared" si="68"/>
        <v>13056</v>
      </c>
      <c r="H933" s="21" t="str">
        <f>VLOOKUP(B933,属性中转表!A:F,6,FALSE)</f>
        <v>"hp":93600,"atk":2600</v>
      </c>
      <c r="I933" s="20" t="str">
        <f>IF(VLOOKUP(B933,属性中转表!A:G,7,FALSE)=0,"",VLOOKUP(VLOOKUP(B933,属性中转表!A:G,7,FALSE),属性中转表!$K$2:$P$21,6,0))&amp;IF(VLOOKUP(B933,属性中转表!A:G,7,FALSE)&gt;=50,VLOOKUP(A933,英雄数据表!A:K,9,0),IF(VLOOKUP(B933,属性中转表!A:G,7,FALSE)&gt;=25,VLOOKUP(A933,英雄数据表!A:K,5,0),""))</f>
        <v>"atk":300,"hp":5000,"undpspro":100</v>
      </c>
      <c r="J933" s="20" t="str">
        <f>IF(I933="","",属性中转表!$I$1&amp;(IF(VLOOKUP(B933,属性中转表!A:G,7,FALSE)=0,0,VLOOKUP(VLOOKUP(B933,属性中转表!A:G,7,FALSE),属性中转表!$K$2:$P$21,4,0)))+IFERROR(VLOOKUP(A933,英雄数据表!A:K,IF(武魂!B933&gt;=50,10,IF(武魂!B933&gt;=25,6)),0),0))</f>
        <v>,"dpspro":50</v>
      </c>
      <c r="K933" s="32" t="str">
        <f t="shared" si="69"/>
        <v>"atk":300,"hp":5000,"undpspro":100,"dpspro":50</v>
      </c>
      <c r="L933" s="20" t="str">
        <f>IF(B933&gt;=50,VLOOKUP(A933,英雄数据表!A:L,11,FALSE),IF(B933&gt;=25,VLOOKUP(A933,英雄数据表!A:L,7,0),""))</f>
        <v>"1305601004"</v>
      </c>
      <c r="M933" s="20" t="str">
        <f>IFERROR(VLOOKUP(B933,属性中转表!$K$2:$O$21,5,FALSE),"")</f>
        <v/>
      </c>
      <c r="N933" s="20" t="str">
        <f>IF(B933=25,VLOOKUP(A933,英雄数据表!A:L,8,FALSE),IF(B933=50,VLOOKUP(A933,英雄数据表!A:L,12,0),""))</f>
        <v/>
      </c>
    </row>
    <row r="934" spans="1:14" x14ac:dyDescent="0.3">
      <c r="A934" s="20">
        <v>13056</v>
      </c>
      <c r="B934" s="21">
        <f t="shared" si="66"/>
        <v>33</v>
      </c>
      <c r="C934" s="21">
        <v>5</v>
      </c>
      <c r="D934" s="21">
        <f>VLOOKUP(A934,英雄数据表!A:D,4,0)</f>
        <v>1</v>
      </c>
      <c r="E934" s="20" t="str">
        <f>VLOOKUP(A934,英雄数据表!A:C,3,0)</f>
        <v>灵魂提灯</v>
      </c>
      <c r="F934" s="20">
        <f t="shared" si="67"/>
        <v>13056</v>
      </c>
      <c r="G934" s="20">
        <f t="shared" si="68"/>
        <v>13056</v>
      </c>
      <c r="H934" s="21" t="str">
        <f>VLOOKUP(B934,属性中转表!A:F,6,FALSE)</f>
        <v>"hp":98100,"atk":2725</v>
      </c>
      <c r="I934" s="20" t="str">
        <f>IF(VLOOKUP(B934,属性中转表!A:G,7,FALSE)=0,"",VLOOKUP(VLOOKUP(B934,属性中转表!A:G,7,FALSE),属性中转表!$K$2:$P$21,6,0))&amp;IF(VLOOKUP(B934,属性中转表!A:G,7,FALSE)&gt;=50,VLOOKUP(A934,英雄数据表!A:K,9,0),IF(VLOOKUP(B934,属性中转表!A:G,7,FALSE)&gt;=25,VLOOKUP(A934,英雄数据表!A:K,5,0),""))</f>
        <v>"atk":300,"hp":5000,"undpspro":100</v>
      </c>
      <c r="J934" s="20" t="str">
        <f>IF(I934="","",属性中转表!$I$1&amp;(IF(VLOOKUP(B934,属性中转表!A:G,7,FALSE)=0,0,VLOOKUP(VLOOKUP(B934,属性中转表!A:G,7,FALSE),属性中转表!$K$2:$P$21,4,0)))+IFERROR(VLOOKUP(A934,英雄数据表!A:K,IF(武魂!B934&gt;=50,10,IF(武魂!B934&gt;=25,6)),0),0))</f>
        <v>,"dpspro":50</v>
      </c>
      <c r="K934" s="32" t="str">
        <f t="shared" si="69"/>
        <v>"atk":300,"hp":5000,"undpspro":100,"dpspro":50</v>
      </c>
      <c r="L934" s="20" t="str">
        <f>IF(B934&gt;=50,VLOOKUP(A934,英雄数据表!A:L,11,FALSE),IF(B934&gt;=25,VLOOKUP(A934,英雄数据表!A:L,7,0),""))</f>
        <v>"1305601004"</v>
      </c>
      <c r="M934" s="20" t="str">
        <f>IFERROR(VLOOKUP(B934,属性中转表!$K$2:$O$21,5,FALSE),"")</f>
        <v/>
      </c>
      <c r="N934" s="20" t="str">
        <f>IF(B934=25,VLOOKUP(A934,英雄数据表!A:L,8,FALSE),IF(B934=50,VLOOKUP(A934,英雄数据表!A:L,12,0),""))</f>
        <v/>
      </c>
    </row>
    <row r="935" spans="1:14" x14ac:dyDescent="0.3">
      <c r="A935" s="20">
        <v>13056</v>
      </c>
      <c r="B935" s="21">
        <f t="shared" si="66"/>
        <v>34</v>
      </c>
      <c r="C935" s="21">
        <v>5</v>
      </c>
      <c r="D935" s="21">
        <f>VLOOKUP(A935,英雄数据表!A:D,4,0)</f>
        <v>1</v>
      </c>
      <c r="E935" s="20" t="str">
        <f>VLOOKUP(A935,英雄数据表!A:C,3,0)</f>
        <v>灵魂提灯</v>
      </c>
      <c r="F935" s="20">
        <f t="shared" si="67"/>
        <v>13056</v>
      </c>
      <c r="G935" s="20">
        <f t="shared" si="68"/>
        <v>13056</v>
      </c>
      <c r="H935" s="21" t="str">
        <f>VLOOKUP(B935,属性中转表!A:F,6,FALSE)</f>
        <v>"hp":102600,"atk":2850</v>
      </c>
      <c r="I935" s="20" t="str">
        <f>IF(VLOOKUP(B935,属性中转表!A:G,7,FALSE)=0,"",VLOOKUP(VLOOKUP(B935,属性中转表!A:G,7,FALSE),属性中转表!$K$2:$P$21,6,0))&amp;IF(VLOOKUP(B935,属性中转表!A:G,7,FALSE)&gt;=50,VLOOKUP(A935,英雄数据表!A:K,9,0),IF(VLOOKUP(B935,属性中转表!A:G,7,FALSE)&gt;=25,VLOOKUP(A935,英雄数据表!A:K,5,0),""))</f>
        <v>"atk":300,"hp":5000,"undpspro":100</v>
      </c>
      <c r="J935" s="20" t="str">
        <f>IF(I935="","",属性中转表!$I$1&amp;(IF(VLOOKUP(B935,属性中转表!A:G,7,FALSE)=0,0,VLOOKUP(VLOOKUP(B935,属性中转表!A:G,7,FALSE),属性中转表!$K$2:$P$21,4,0)))+IFERROR(VLOOKUP(A935,英雄数据表!A:K,IF(武魂!B935&gt;=50,10,IF(武魂!B935&gt;=25,6)),0),0))</f>
        <v>,"dpspro":50</v>
      </c>
      <c r="K935" s="32" t="str">
        <f t="shared" si="69"/>
        <v>"atk":300,"hp":5000,"undpspro":100,"dpspro":50</v>
      </c>
      <c r="L935" s="20" t="str">
        <f>IF(B935&gt;=50,VLOOKUP(A935,英雄数据表!A:L,11,FALSE),IF(B935&gt;=25,VLOOKUP(A935,英雄数据表!A:L,7,0),""))</f>
        <v>"1305601004"</v>
      </c>
      <c r="M935" s="20" t="str">
        <f>IFERROR(VLOOKUP(B935,属性中转表!$K$2:$O$21,5,FALSE),"")</f>
        <v/>
      </c>
      <c r="N935" s="20" t="str">
        <f>IF(B935=25,VLOOKUP(A935,英雄数据表!A:L,8,FALSE),IF(B935=50,VLOOKUP(A935,英雄数据表!A:L,12,0),""))</f>
        <v/>
      </c>
    </row>
    <row r="936" spans="1:14" x14ac:dyDescent="0.3">
      <c r="A936" s="20">
        <v>13056</v>
      </c>
      <c r="B936" s="21">
        <f t="shared" si="66"/>
        <v>35</v>
      </c>
      <c r="C936" s="21">
        <v>5</v>
      </c>
      <c r="D936" s="21">
        <f>VLOOKUP(A936,英雄数据表!A:D,4,0)</f>
        <v>1</v>
      </c>
      <c r="E936" s="20" t="str">
        <f>VLOOKUP(A936,英雄数据表!A:C,3,0)</f>
        <v>灵魂提灯</v>
      </c>
      <c r="F936" s="20">
        <f t="shared" si="67"/>
        <v>13056</v>
      </c>
      <c r="G936" s="20">
        <f t="shared" si="68"/>
        <v>13056</v>
      </c>
      <c r="H936" s="21" t="str">
        <f>VLOOKUP(B936,属性中转表!A:F,6,FALSE)</f>
        <v>"hp":107100,"atk":2975</v>
      </c>
      <c r="I936" s="20" t="str">
        <f>IF(VLOOKUP(B936,属性中转表!A:G,7,FALSE)=0,"",VLOOKUP(VLOOKUP(B936,属性中转表!A:G,7,FALSE),属性中转表!$K$2:$P$21,6,0))&amp;IF(VLOOKUP(B936,属性中转表!A:G,7,FALSE)&gt;=50,VLOOKUP(A936,英雄数据表!A:K,9,0),IF(VLOOKUP(B936,属性中转表!A:G,7,FALSE)&gt;=25,VLOOKUP(A936,英雄数据表!A:K,5,0),""))</f>
        <v>"atk":300,"hp":5000,"undpspro":100</v>
      </c>
      <c r="J936" s="20" t="str">
        <f>IF(I936="","",属性中转表!$I$1&amp;(IF(VLOOKUP(B936,属性中转表!A:G,7,FALSE)=0,0,VLOOKUP(VLOOKUP(B936,属性中转表!A:G,7,FALSE),属性中转表!$K$2:$P$21,4,0)))+IFERROR(VLOOKUP(A936,英雄数据表!A:K,IF(武魂!B936&gt;=50,10,IF(武魂!B936&gt;=25,6)),0),0))</f>
        <v>,"dpspro":100</v>
      </c>
      <c r="K936" s="32" t="str">
        <f t="shared" si="69"/>
        <v>"atk":300,"hp":5000,"undpspro":100,"dpspro":100</v>
      </c>
      <c r="L936" s="20" t="str">
        <f>IF(B936&gt;=50,VLOOKUP(A936,英雄数据表!A:L,11,FALSE),IF(B936&gt;=25,VLOOKUP(A936,英雄数据表!A:L,7,0),""))</f>
        <v>"1305601004"</v>
      </c>
      <c r="M936" s="20" t="str">
        <f>IFERROR(VLOOKUP(B936,属性中转表!$K$2:$O$21,5,FALSE),"")</f>
        <v>"dpspro":50</v>
      </c>
      <c r="N936" s="20" t="str">
        <f>IF(B936=25,VLOOKUP(A936,英雄数据表!A:L,8,FALSE),IF(B936=50,VLOOKUP(A936,英雄数据表!A:L,12,0),""))</f>
        <v/>
      </c>
    </row>
    <row r="937" spans="1:14" x14ac:dyDescent="0.3">
      <c r="A937" s="20">
        <v>13056</v>
      </c>
      <c r="B937" s="21">
        <f t="shared" si="66"/>
        <v>36</v>
      </c>
      <c r="C937" s="21">
        <v>5</v>
      </c>
      <c r="D937" s="21">
        <f>VLOOKUP(A937,英雄数据表!A:D,4,0)</f>
        <v>1</v>
      </c>
      <c r="E937" s="20" t="str">
        <f>VLOOKUP(A937,英雄数据表!A:C,3,0)</f>
        <v>灵魂提灯</v>
      </c>
      <c r="F937" s="20">
        <f t="shared" si="67"/>
        <v>13056</v>
      </c>
      <c r="G937" s="20">
        <f t="shared" si="68"/>
        <v>13056</v>
      </c>
      <c r="H937" s="21" t="str">
        <f>VLOOKUP(B937,属性中转表!A:F,6,FALSE)</f>
        <v>"hp":111600,"atk":3100</v>
      </c>
      <c r="I937" s="20" t="str">
        <f>IF(VLOOKUP(B937,属性中转表!A:G,7,FALSE)=0,"",VLOOKUP(VLOOKUP(B937,属性中转表!A:G,7,FALSE),属性中转表!$K$2:$P$21,6,0))&amp;IF(VLOOKUP(B937,属性中转表!A:G,7,FALSE)&gt;=50,VLOOKUP(A937,英雄数据表!A:K,9,0),IF(VLOOKUP(B937,属性中转表!A:G,7,FALSE)&gt;=25,VLOOKUP(A937,英雄数据表!A:K,5,0),""))</f>
        <v>"atk":300,"hp":5000,"undpspro":100</v>
      </c>
      <c r="J937" s="20" t="str">
        <f>IF(I937="","",属性中转表!$I$1&amp;(IF(VLOOKUP(B937,属性中转表!A:G,7,FALSE)=0,0,VLOOKUP(VLOOKUP(B937,属性中转表!A:G,7,FALSE),属性中转表!$K$2:$P$21,4,0)))+IFERROR(VLOOKUP(A937,英雄数据表!A:K,IF(武魂!B937&gt;=50,10,IF(武魂!B937&gt;=25,6)),0),0))</f>
        <v>,"dpspro":100</v>
      </c>
      <c r="K937" s="32" t="str">
        <f t="shared" si="69"/>
        <v>"atk":300,"hp":5000,"undpspro":100,"dpspro":100</v>
      </c>
      <c r="L937" s="20" t="str">
        <f>IF(B937&gt;=50,VLOOKUP(A937,英雄数据表!A:L,11,FALSE),IF(B937&gt;=25,VLOOKUP(A937,英雄数据表!A:L,7,0),""))</f>
        <v>"1305601004"</v>
      </c>
      <c r="M937" s="20" t="str">
        <f>IFERROR(VLOOKUP(B937,属性中转表!$K$2:$O$21,5,FALSE),"")</f>
        <v/>
      </c>
      <c r="N937" s="20" t="str">
        <f>IF(B937=25,VLOOKUP(A937,英雄数据表!A:L,8,FALSE),IF(B937=50,VLOOKUP(A937,英雄数据表!A:L,12,0),""))</f>
        <v/>
      </c>
    </row>
    <row r="938" spans="1:14" x14ac:dyDescent="0.3">
      <c r="A938" s="20">
        <v>13056</v>
      </c>
      <c r="B938" s="21">
        <f t="shared" si="66"/>
        <v>37</v>
      </c>
      <c r="C938" s="21">
        <v>5</v>
      </c>
      <c r="D938" s="21">
        <f>VLOOKUP(A938,英雄数据表!A:D,4,0)</f>
        <v>1</v>
      </c>
      <c r="E938" s="20" t="str">
        <f>VLOOKUP(A938,英雄数据表!A:C,3,0)</f>
        <v>灵魂提灯</v>
      </c>
      <c r="F938" s="20">
        <f t="shared" si="67"/>
        <v>13056</v>
      </c>
      <c r="G938" s="20">
        <f t="shared" si="68"/>
        <v>13056</v>
      </c>
      <c r="H938" s="21" t="str">
        <f>VLOOKUP(B938,属性中转表!A:F,6,FALSE)</f>
        <v>"hp":116100,"atk":3225</v>
      </c>
      <c r="I938" s="20" t="str">
        <f>IF(VLOOKUP(B938,属性中转表!A:G,7,FALSE)=0,"",VLOOKUP(VLOOKUP(B938,属性中转表!A:G,7,FALSE),属性中转表!$K$2:$P$21,6,0))&amp;IF(VLOOKUP(B938,属性中转表!A:G,7,FALSE)&gt;=50,VLOOKUP(A938,英雄数据表!A:K,9,0),IF(VLOOKUP(B938,属性中转表!A:G,7,FALSE)&gt;=25,VLOOKUP(A938,英雄数据表!A:K,5,0),""))</f>
        <v>"atk":300,"hp":5000,"undpspro":100</v>
      </c>
      <c r="J938" s="20" t="str">
        <f>IF(I938="","",属性中转表!$I$1&amp;(IF(VLOOKUP(B938,属性中转表!A:G,7,FALSE)=0,0,VLOOKUP(VLOOKUP(B938,属性中转表!A:G,7,FALSE),属性中转表!$K$2:$P$21,4,0)))+IFERROR(VLOOKUP(A938,英雄数据表!A:K,IF(武魂!B938&gt;=50,10,IF(武魂!B938&gt;=25,6)),0),0))</f>
        <v>,"dpspro":100</v>
      </c>
      <c r="K938" s="32" t="str">
        <f t="shared" si="69"/>
        <v>"atk":300,"hp":5000,"undpspro":100,"dpspro":100</v>
      </c>
      <c r="L938" s="20" t="str">
        <f>IF(B938&gt;=50,VLOOKUP(A938,英雄数据表!A:L,11,FALSE),IF(B938&gt;=25,VLOOKUP(A938,英雄数据表!A:L,7,0),""))</f>
        <v>"1305601004"</v>
      </c>
      <c r="M938" s="20" t="str">
        <f>IFERROR(VLOOKUP(B938,属性中转表!$K$2:$O$21,5,FALSE),"")</f>
        <v/>
      </c>
      <c r="N938" s="20" t="str">
        <f>IF(B938=25,VLOOKUP(A938,英雄数据表!A:L,8,FALSE),IF(B938=50,VLOOKUP(A938,英雄数据表!A:L,12,0),""))</f>
        <v/>
      </c>
    </row>
    <row r="939" spans="1:14" x14ac:dyDescent="0.3">
      <c r="A939" s="20">
        <v>13056</v>
      </c>
      <c r="B939" s="21">
        <f t="shared" si="66"/>
        <v>38</v>
      </c>
      <c r="C939" s="21">
        <v>5</v>
      </c>
      <c r="D939" s="21">
        <f>VLOOKUP(A939,英雄数据表!A:D,4,0)</f>
        <v>1</v>
      </c>
      <c r="E939" s="20" t="str">
        <f>VLOOKUP(A939,英雄数据表!A:C,3,0)</f>
        <v>灵魂提灯</v>
      </c>
      <c r="F939" s="20">
        <f t="shared" si="67"/>
        <v>13056</v>
      </c>
      <c r="G939" s="20">
        <f t="shared" si="68"/>
        <v>13056</v>
      </c>
      <c r="H939" s="21" t="str">
        <f>VLOOKUP(B939,属性中转表!A:F,6,FALSE)</f>
        <v>"hp":120600,"atk":3350</v>
      </c>
      <c r="I939" s="20" t="str">
        <f>IF(VLOOKUP(B939,属性中转表!A:G,7,FALSE)=0,"",VLOOKUP(VLOOKUP(B939,属性中转表!A:G,7,FALSE),属性中转表!$K$2:$P$21,6,0))&amp;IF(VLOOKUP(B939,属性中转表!A:G,7,FALSE)&gt;=50,VLOOKUP(A939,英雄数据表!A:K,9,0),IF(VLOOKUP(B939,属性中转表!A:G,7,FALSE)&gt;=25,VLOOKUP(A939,英雄数据表!A:K,5,0),""))</f>
        <v>"atk":300,"hp":5000,"undpspro":100</v>
      </c>
      <c r="J939" s="20" t="str">
        <f>IF(I939="","",属性中转表!$I$1&amp;(IF(VLOOKUP(B939,属性中转表!A:G,7,FALSE)=0,0,VLOOKUP(VLOOKUP(B939,属性中转表!A:G,7,FALSE),属性中转表!$K$2:$P$21,4,0)))+IFERROR(VLOOKUP(A939,英雄数据表!A:K,IF(武魂!B939&gt;=50,10,IF(武魂!B939&gt;=25,6)),0),0))</f>
        <v>,"dpspro":100</v>
      </c>
      <c r="K939" s="32" t="str">
        <f t="shared" si="69"/>
        <v>"atk":300,"hp":5000,"undpspro":100,"dpspro":100</v>
      </c>
      <c r="L939" s="20" t="str">
        <f>IF(B939&gt;=50,VLOOKUP(A939,英雄数据表!A:L,11,FALSE),IF(B939&gt;=25,VLOOKUP(A939,英雄数据表!A:L,7,0),""))</f>
        <v>"1305601004"</v>
      </c>
      <c r="M939" s="20" t="str">
        <f>IFERROR(VLOOKUP(B939,属性中转表!$K$2:$O$21,5,FALSE),"")</f>
        <v/>
      </c>
      <c r="N939" s="20" t="str">
        <f>IF(B939=25,VLOOKUP(A939,英雄数据表!A:L,8,FALSE),IF(B939=50,VLOOKUP(A939,英雄数据表!A:L,12,0),""))</f>
        <v/>
      </c>
    </row>
    <row r="940" spans="1:14" x14ac:dyDescent="0.3">
      <c r="A940" s="20">
        <v>13056</v>
      </c>
      <c r="B940" s="21">
        <f t="shared" si="66"/>
        <v>39</v>
      </c>
      <c r="C940" s="21">
        <v>5</v>
      </c>
      <c r="D940" s="21">
        <f>VLOOKUP(A940,英雄数据表!A:D,4,0)</f>
        <v>1</v>
      </c>
      <c r="E940" s="20" t="str">
        <f>VLOOKUP(A940,英雄数据表!A:C,3,0)</f>
        <v>灵魂提灯</v>
      </c>
      <c r="F940" s="20">
        <f t="shared" si="67"/>
        <v>13056</v>
      </c>
      <c r="G940" s="20">
        <f t="shared" si="68"/>
        <v>13056</v>
      </c>
      <c r="H940" s="21" t="str">
        <f>VLOOKUP(B940,属性中转表!A:F,6,FALSE)</f>
        <v>"hp":125100,"atk":3475</v>
      </c>
      <c r="I940" s="20" t="str">
        <f>IF(VLOOKUP(B940,属性中转表!A:G,7,FALSE)=0,"",VLOOKUP(VLOOKUP(B940,属性中转表!A:G,7,FALSE),属性中转表!$K$2:$P$21,6,0))&amp;IF(VLOOKUP(B940,属性中转表!A:G,7,FALSE)&gt;=50,VLOOKUP(A940,英雄数据表!A:K,9,0),IF(VLOOKUP(B940,属性中转表!A:G,7,FALSE)&gt;=25,VLOOKUP(A940,英雄数据表!A:K,5,0),""))</f>
        <v>"atk":300,"hp":5000,"undpspro":100</v>
      </c>
      <c r="J940" s="20" t="str">
        <f>IF(I940="","",属性中转表!$I$1&amp;(IF(VLOOKUP(B940,属性中转表!A:G,7,FALSE)=0,0,VLOOKUP(VLOOKUP(B940,属性中转表!A:G,7,FALSE),属性中转表!$K$2:$P$21,4,0)))+IFERROR(VLOOKUP(A940,英雄数据表!A:K,IF(武魂!B940&gt;=50,10,IF(武魂!B940&gt;=25,6)),0),0))</f>
        <v>,"dpspro":100</v>
      </c>
      <c r="K940" s="32" t="str">
        <f t="shared" si="69"/>
        <v>"atk":300,"hp":5000,"undpspro":100,"dpspro":100</v>
      </c>
      <c r="L940" s="20" t="str">
        <f>IF(B940&gt;=50,VLOOKUP(A940,英雄数据表!A:L,11,FALSE),IF(B940&gt;=25,VLOOKUP(A940,英雄数据表!A:L,7,0),""))</f>
        <v>"1305601004"</v>
      </c>
      <c r="M940" s="20" t="str">
        <f>IFERROR(VLOOKUP(B940,属性中转表!$K$2:$O$21,5,FALSE),"")</f>
        <v/>
      </c>
      <c r="N940" s="20" t="str">
        <f>IF(B940=25,VLOOKUP(A940,英雄数据表!A:L,8,FALSE),IF(B940=50,VLOOKUP(A940,英雄数据表!A:L,12,0),""))</f>
        <v/>
      </c>
    </row>
    <row r="941" spans="1:14" x14ac:dyDescent="0.3">
      <c r="A941" s="20">
        <v>13056</v>
      </c>
      <c r="B941" s="21">
        <f t="shared" si="66"/>
        <v>40</v>
      </c>
      <c r="C941" s="21">
        <v>5</v>
      </c>
      <c r="D941" s="21">
        <f>VLOOKUP(A941,英雄数据表!A:D,4,0)</f>
        <v>1</v>
      </c>
      <c r="E941" s="20" t="str">
        <f>VLOOKUP(A941,英雄数据表!A:C,3,0)</f>
        <v>灵魂提灯</v>
      </c>
      <c r="F941" s="20">
        <f t="shared" si="67"/>
        <v>13056</v>
      </c>
      <c r="G941" s="20">
        <f t="shared" si="68"/>
        <v>13056</v>
      </c>
      <c r="H941" s="21" t="str">
        <f>VLOOKUP(B941,属性中转表!A:F,6,FALSE)</f>
        <v>"hp":129600,"atk":3600</v>
      </c>
      <c r="I941" s="20" t="str">
        <f>IF(VLOOKUP(B941,属性中转表!A:G,7,FALSE)=0,"",VLOOKUP(VLOOKUP(B941,属性中转表!A:G,7,FALSE),属性中转表!$K$2:$P$21,6,0))&amp;IF(VLOOKUP(B941,属性中转表!A:G,7,FALSE)&gt;=50,VLOOKUP(A941,英雄数据表!A:K,9,0),IF(VLOOKUP(B941,属性中转表!A:G,7,FALSE)&gt;=25,VLOOKUP(A941,英雄数据表!A:K,5,0),""))</f>
        <v>"atk":300,"hp":5000,"undpspro":100,"pvpdpspro":50</v>
      </c>
      <c r="J941" s="20" t="str">
        <f>IF(I941="","",属性中转表!$I$1&amp;(IF(VLOOKUP(B941,属性中转表!A:G,7,FALSE)=0,0,VLOOKUP(VLOOKUP(B941,属性中转表!A:G,7,FALSE),属性中转表!$K$2:$P$21,4,0)))+IFERROR(VLOOKUP(A941,英雄数据表!A:K,IF(武魂!B941&gt;=50,10,IF(武魂!B941&gt;=25,6)),0),0))</f>
        <v>,"dpspro":100</v>
      </c>
      <c r="K941" s="32" t="str">
        <f t="shared" si="69"/>
        <v>"atk":300,"hp":5000,"undpspro":100,"pvpdpspro":50,"dpspro":100</v>
      </c>
      <c r="L941" s="20" t="str">
        <f>IF(B941&gt;=50,VLOOKUP(A941,英雄数据表!A:L,11,FALSE),IF(B941&gt;=25,VLOOKUP(A941,英雄数据表!A:L,7,0),""))</f>
        <v>"1305601004"</v>
      </c>
      <c r="M941" s="20" t="str">
        <f>IFERROR(VLOOKUP(B941,属性中转表!$K$2:$O$21,5,FALSE),"")</f>
        <v>"pvpdpspro":50</v>
      </c>
      <c r="N941" s="20" t="str">
        <f>IF(B941=25,VLOOKUP(A941,英雄数据表!A:L,8,FALSE),IF(B941=50,VLOOKUP(A941,英雄数据表!A:L,12,0),""))</f>
        <v/>
      </c>
    </row>
    <row r="942" spans="1:14" x14ac:dyDescent="0.3">
      <c r="A942" s="20">
        <v>13056</v>
      </c>
      <c r="B942" s="21">
        <f t="shared" si="66"/>
        <v>41</v>
      </c>
      <c r="C942" s="21">
        <v>5</v>
      </c>
      <c r="D942" s="21">
        <f>VLOOKUP(A942,英雄数据表!A:D,4,0)</f>
        <v>1</v>
      </c>
      <c r="E942" s="20" t="str">
        <f>VLOOKUP(A942,英雄数据表!A:C,3,0)</f>
        <v>灵魂提灯</v>
      </c>
      <c r="F942" s="20">
        <f t="shared" si="67"/>
        <v>13056</v>
      </c>
      <c r="G942" s="20">
        <f t="shared" si="68"/>
        <v>13056</v>
      </c>
      <c r="H942" s="21" t="str">
        <f>VLOOKUP(B942,属性中转表!A:F,6,FALSE)</f>
        <v>"hp":135000,"atk":3750</v>
      </c>
      <c r="I942" s="20" t="str">
        <f>IF(VLOOKUP(B942,属性中转表!A:G,7,FALSE)=0,"",VLOOKUP(VLOOKUP(B942,属性中转表!A:G,7,FALSE),属性中转表!$K$2:$P$21,6,0))&amp;IF(VLOOKUP(B942,属性中转表!A:G,7,FALSE)&gt;=50,VLOOKUP(A942,英雄数据表!A:K,9,0),IF(VLOOKUP(B942,属性中转表!A:G,7,FALSE)&gt;=25,VLOOKUP(A942,英雄数据表!A:K,5,0),""))</f>
        <v>"atk":300,"hp":5000,"undpspro":100,"pvpdpspro":50</v>
      </c>
      <c r="J942" s="20" t="str">
        <f>IF(I942="","",属性中转表!$I$1&amp;(IF(VLOOKUP(B942,属性中转表!A:G,7,FALSE)=0,0,VLOOKUP(VLOOKUP(B942,属性中转表!A:G,7,FALSE),属性中转表!$K$2:$P$21,4,0)))+IFERROR(VLOOKUP(A942,英雄数据表!A:K,IF(武魂!B942&gt;=50,10,IF(武魂!B942&gt;=25,6)),0),0))</f>
        <v>,"dpspro":100</v>
      </c>
      <c r="K942" s="32" t="str">
        <f t="shared" si="69"/>
        <v>"atk":300,"hp":5000,"undpspro":100,"pvpdpspro":50,"dpspro":100</v>
      </c>
      <c r="L942" s="20" t="str">
        <f>IF(B942&gt;=50,VLOOKUP(A942,英雄数据表!A:L,11,FALSE),IF(B942&gt;=25,VLOOKUP(A942,英雄数据表!A:L,7,0),""))</f>
        <v>"1305601004"</v>
      </c>
      <c r="M942" s="20" t="str">
        <f>IFERROR(VLOOKUP(B942,属性中转表!$K$2:$O$21,5,FALSE),"")</f>
        <v/>
      </c>
      <c r="N942" s="20" t="str">
        <f>IF(B942=25,VLOOKUP(A942,英雄数据表!A:L,8,FALSE),IF(B942=50,VLOOKUP(A942,英雄数据表!A:L,12,0),""))</f>
        <v/>
      </c>
    </row>
    <row r="943" spans="1:14" x14ac:dyDescent="0.3">
      <c r="A943" s="20">
        <v>13056</v>
      </c>
      <c r="B943" s="21">
        <f t="shared" si="66"/>
        <v>42</v>
      </c>
      <c r="C943" s="21">
        <v>5</v>
      </c>
      <c r="D943" s="21">
        <f>VLOOKUP(A943,英雄数据表!A:D,4,0)</f>
        <v>1</v>
      </c>
      <c r="E943" s="20" t="str">
        <f>VLOOKUP(A943,英雄数据表!A:C,3,0)</f>
        <v>灵魂提灯</v>
      </c>
      <c r="F943" s="20">
        <f t="shared" si="67"/>
        <v>13056</v>
      </c>
      <c r="G943" s="20">
        <f t="shared" si="68"/>
        <v>13056</v>
      </c>
      <c r="H943" s="21" t="str">
        <f>VLOOKUP(B943,属性中转表!A:F,6,FALSE)</f>
        <v>"hp":140400,"atk":3900</v>
      </c>
      <c r="I943" s="20" t="str">
        <f>IF(VLOOKUP(B943,属性中转表!A:G,7,FALSE)=0,"",VLOOKUP(VLOOKUP(B943,属性中转表!A:G,7,FALSE),属性中转表!$K$2:$P$21,6,0))&amp;IF(VLOOKUP(B943,属性中转表!A:G,7,FALSE)&gt;=50,VLOOKUP(A943,英雄数据表!A:K,9,0),IF(VLOOKUP(B943,属性中转表!A:G,7,FALSE)&gt;=25,VLOOKUP(A943,英雄数据表!A:K,5,0),""))</f>
        <v>"atk":300,"hp":5000,"undpspro":100,"pvpdpspro":50</v>
      </c>
      <c r="J943" s="20" t="str">
        <f>IF(I943="","",属性中转表!$I$1&amp;(IF(VLOOKUP(B943,属性中转表!A:G,7,FALSE)=0,0,VLOOKUP(VLOOKUP(B943,属性中转表!A:G,7,FALSE),属性中转表!$K$2:$P$21,4,0)))+IFERROR(VLOOKUP(A943,英雄数据表!A:K,IF(武魂!B943&gt;=50,10,IF(武魂!B943&gt;=25,6)),0),0))</f>
        <v>,"dpspro":100</v>
      </c>
      <c r="K943" s="32" t="str">
        <f t="shared" si="69"/>
        <v>"atk":300,"hp":5000,"undpspro":100,"pvpdpspro":50,"dpspro":100</v>
      </c>
      <c r="L943" s="20" t="str">
        <f>IF(B943&gt;=50,VLOOKUP(A943,英雄数据表!A:L,11,FALSE),IF(B943&gt;=25,VLOOKUP(A943,英雄数据表!A:L,7,0),""))</f>
        <v>"1305601004"</v>
      </c>
      <c r="M943" s="20" t="str">
        <f>IFERROR(VLOOKUP(B943,属性中转表!$K$2:$O$21,5,FALSE),"")</f>
        <v/>
      </c>
      <c r="N943" s="20" t="str">
        <f>IF(B943=25,VLOOKUP(A943,英雄数据表!A:L,8,FALSE),IF(B943=50,VLOOKUP(A943,英雄数据表!A:L,12,0),""))</f>
        <v/>
      </c>
    </row>
    <row r="944" spans="1:14" x14ac:dyDescent="0.3">
      <c r="A944" s="20">
        <v>13056</v>
      </c>
      <c r="B944" s="21">
        <f t="shared" si="66"/>
        <v>43</v>
      </c>
      <c r="C944" s="21">
        <v>5</v>
      </c>
      <c r="D944" s="21">
        <f>VLOOKUP(A944,英雄数据表!A:D,4,0)</f>
        <v>1</v>
      </c>
      <c r="E944" s="20" t="str">
        <f>VLOOKUP(A944,英雄数据表!A:C,3,0)</f>
        <v>灵魂提灯</v>
      </c>
      <c r="F944" s="20">
        <f t="shared" si="67"/>
        <v>13056</v>
      </c>
      <c r="G944" s="20">
        <f t="shared" si="68"/>
        <v>13056</v>
      </c>
      <c r="H944" s="21" t="str">
        <f>VLOOKUP(B944,属性中转表!A:F,6,FALSE)</f>
        <v>"hp":145800,"atk":4050</v>
      </c>
      <c r="I944" s="20" t="str">
        <f>IF(VLOOKUP(B944,属性中转表!A:G,7,FALSE)=0,"",VLOOKUP(VLOOKUP(B944,属性中转表!A:G,7,FALSE),属性中转表!$K$2:$P$21,6,0))&amp;IF(VLOOKUP(B944,属性中转表!A:G,7,FALSE)&gt;=50,VLOOKUP(A944,英雄数据表!A:K,9,0),IF(VLOOKUP(B944,属性中转表!A:G,7,FALSE)&gt;=25,VLOOKUP(A944,英雄数据表!A:K,5,0),""))</f>
        <v>"atk":300,"hp":5000,"undpspro":100,"pvpdpspro":50</v>
      </c>
      <c r="J944" s="20" t="str">
        <f>IF(I944="","",属性中转表!$I$1&amp;(IF(VLOOKUP(B944,属性中转表!A:G,7,FALSE)=0,0,VLOOKUP(VLOOKUP(B944,属性中转表!A:G,7,FALSE),属性中转表!$K$2:$P$21,4,0)))+IFERROR(VLOOKUP(A944,英雄数据表!A:K,IF(武魂!B944&gt;=50,10,IF(武魂!B944&gt;=25,6)),0),0))</f>
        <v>,"dpspro":100</v>
      </c>
      <c r="K944" s="32" t="str">
        <f t="shared" si="69"/>
        <v>"atk":300,"hp":5000,"undpspro":100,"pvpdpspro":50,"dpspro":100</v>
      </c>
      <c r="L944" s="20" t="str">
        <f>IF(B944&gt;=50,VLOOKUP(A944,英雄数据表!A:L,11,FALSE),IF(B944&gt;=25,VLOOKUP(A944,英雄数据表!A:L,7,0),""))</f>
        <v>"1305601004"</v>
      </c>
      <c r="M944" s="20" t="str">
        <f>IFERROR(VLOOKUP(B944,属性中转表!$K$2:$O$21,5,FALSE),"")</f>
        <v/>
      </c>
      <c r="N944" s="20" t="str">
        <f>IF(B944=25,VLOOKUP(A944,英雄数据表!A:L,8,FALSE),IF(B944=50,VLOOKUP(A944,英雄数据表!A:L,12,0),""))</f>
        <v/>
      </c>
    </row>
    <row r="945" spans="1:14" x14ac:dyDescent="0.3">
      <c r="A945" s="20">
        <v>13056</v>
      </c>
      <c r="B945" s="21">
        <f t="shared" si="66"/>
        <v>44</v>
      </c>
      <c r="C945" s="21">
        <v>5</v>
      </c>
      <c r="D945" s="21">
        <f>VLOOKUP(A945,英雄数据表!A:D,4,0)</f>
        <v>1</v>
      </c>
      <c r="E945" s="20" t="str">
        <f>VLOOKUP(A945,英雄数据表!A:C,3,0)</f>
        <v>灵魂提灯</v>
      </c>
      <c r="F945" s="20">
        <f t="shared" si="67"/>
        <v>13056</v>
      </c>
      <c r="G945" s="20">
        <f t="shared" si="68"/>
        <v>13056</v>
      </c>
      <c r="H945" s="21" t="str">
        <f>VLOOKUP(B945,属性中转表!A:F,6,FALSE)</f>
        <v>"hp":151200,"atk":4200</v>
      </c>
      <c r="I945" s="20" t="str">
        <f>IF(VLOOKUP(B945,属性中转表!A:G,7,FALSE)=0,"",VLOOKUP(VLOOKUP(B945,属性中转表!A:G,7,FALSE),属性中转表!$K$2:$P$21,6,0))&amp;IF(VLOOKUP(B945,属性中转表!A:G,7,FALSE)&gt;=50,VLOOKUP(A945,英雄数据表!A:K,9,0),IF(VLOOKUP(B945,属性中转表!A:G,7,FALSE)&gt;=25,VLOOKUP(A945,英雄数据表!A:K,5,0),""))</f>
        <v>"atk":300,"hp":5000,"undpspro":100,"pvpdpspro":50</v>
      </c>
      <c r="J945" s="20" t="str">
        <f>IF(I945="","",属性中转表!$I$1&amp;(IF(VLOOKUP(B945,属性中转表!A:G,7,FALSE)=0,0,VLOOKUP(VLOOKUP(B945,属性中转表!A:G,7,FALSE),属性中转表!$K$2:$P$21,4,0)))+IFERROR(VLOOKUP(A945,英雄数据表!A:K,IF(武魂!B945&gt;=50,10,IF(武魂!B945&gt;=25,6)),0),0))</f>
        <v>,"dpspro":100</v>
      </c>
      <c r="K945" s="32" t="str">
        <f t="shared" si="69"/>
        <v>"atk":300,"hp":5000,"undpspro":100,"pvpdpspro":50,"dpspro":100</v>
      </c>
      <c r="L945" s="20" t="str">
        <f>IF(B945&gt;=50,VLOOKUP(A945,英雄数据表!A:L,11,FALSE),IF(B945&gt;=25,VLOOKUP(A945,英雄数据表!A:L,7,0),""))</f>
        <v>"1305601004"</v>
      </c>
      <c r="M945" s="20" t="str">
        <f>IFERROR(VLOOKUP(B945,属性中转表!$K$2:$O$21,5,FALSE),"")</f>
        <v/>
      </c>
      <c r="N945" s="20" t="str">
        <f>IF(B945=25,VLOOKUP(A945,英雄数据表!A:L,8,FALSE),IF(B945=50,VLOOKUP(A945,英雄数据表!A:L,12,0),""))</f>
        <v/>
      </c>
    </row>
    <row r="946" spans="1:14" x14ac:dyDescent="0.3">
      <c r="A946" s="20">
        <v>13056</v>
      </c>
      <c r="B946" s="21">
        <f t="shared" si="66"/>
        <v>45</v>
      </c>
      <c r="C946" s="21">
        <v>5</v>
      </c>
      <c r="D946" s="21">
        <f>VLOOKUP(A946,英雄数据表!A:D,4,0)</f>
        <v>1</v>
      </c>
      <c r="E946" s="20" t="str">
        <f>VLOOKUP(A946,英雄数据表!A:C,3,0)</f>
        <v>灵魂提灯</v>
      </c>
      <c r="F946" s="20">
        <f t="shared" si="67"/>
        <v>13056</v>
      </c>
      <c r="G946" s="20">
        <f t="shared" si="68"/>
        <v>13056</v>
      </c>
      <c r="H946" s="21" t="str">
        <f>VLOOKUP(B946,属性中转表!A:F,6,FALSE)</f>
        <v>"hp":156600,"atk":4350</v>
      </c>
      <c r="I946" s="20" t="str">
        <f>IF(VLOOKUP(B946,属性中转表!A:G,7,FALSE)=0,"",VLOOKUP(VLOOKUP(B946,属性中转表!A:G,7,FALSE),属性中转表!$K$2:$P$21,6,0))&amp;IF(VLOOKUP(B946,属性中转表!A:G,7,FALSE)&gt;=50,VLOOKUP(A946,英雄数据表!A:K,9,0),IF(VLOOKUP(B946,属性中转表!A:G,7,FALSE)&gt;=25,VLOOKUP(A946,英雄数据表!A:K,5,0),""))</f>
        <v>"atk":300,"hp":5000,"undpspro":100,"pvpdpspro":50,"pvpundpspro":50</v>
      </c>
      <c r="J946" s="20" t="str">
        <f>IF(I946="","",属性中转表!$I$1&amp;(IF(VLOOKUP(B946,属性中转表!A:G,7,FALSE)=0,0,VLOOKUP(VLOOKUP(B946,属性中转表!A:G,7,FALSE),属性中转表!$K$2:$P$21,4,0)))+IFERROR(VLOOKUP(A946,英雄数据表!A:K,IF(武魂!B946&gt;=50,10,IF(武魂!B946&gt;=25,6)),0),0))</f>
        <v>,"dpspro":100</v>
      </c>
      <c r="K946" s="32" t="str">
        <f t="shared" si="69"/>
        <v>"atk":300,"hp":5000,"undpspro":100,"pvpdpspro":50,"pvpundpspro":50,"dpspro":100</v>
      </c>
      <c r="L946" s="20" t="str">
        <f>IF(B946&gt;=50,VLOOKUP(A946,英雄数据表!A:L,11,FALSE),IF(B946&gt;=25,VLOOKUP(A946,英雄数据表!A:L,7,0),""))</f>
        <v>"1305601004"</v>
      </c>
      <c r="M946" s="20" t="str">
        <f>IFERROR(VLOOKUP(B946,属性中转表!$K$2:$O$21,5,FALSE),"")</f>
        <v>"pvpundpspro":50</v>
      </c>
      <c r="N946" s="20" t="str">
        <f>IF(B946=25,VLOOKUP(A946,英雄数据表!A:L,8,FALSE),IF(B946=50,VLOOKUP(A946,英雄数据表!A:L,12,0),""))</f>
        <v/>
      </c>
    </row>
    <row r="947" spans="1:14" x14ac:dyDescent="0.3">
      <c r="A947" s="20">
        <v>13056</v>
      </c>
      <c r="B947" s="21">
        <f t="shared" si="66"/>
        <v>46</v>
      </c>
      <c r="C947" s="21">
        <v>5</v>
      </c>
      <c r="D947" s="21">
        <f>VLOOKUP(A947,英雄数据表!A:D,4,0)</f>
        <v>1</v>
      </c>
      <c r="E947" s="20" t="str">
        <f>VLOOKUP(A947,英雄数据表!A:C,3,0)</f>
        <v>灵魂提灯</v>
      </c>
      <c r="F947" s="20">
        <f t="shared" si="67"/>
        <v>13056</v>
      </c>
      <c r="G947" s="20">
        <f t="shared" si="68"/>
        <v>13056</v>
      </c>
      <c r="H947" s="21" t="str">
        <f>VLOOKUP(B947,属性中转表!A:F,6,FALSE)</f>
        <v>"hp":162000,"atk":4500</v>
      </c>
      <c r="I947" s="20" t="str">
        <f>IF(VLOOKUP(B947,属性中转表!A:G,7,FALSE)=0,"",VLOOKUP(VLOOKUP(B947,属性中转表!A:G,7,FALSE),属性中转表!$K$2:$P$21,6,0))&amp;IF(VLOOKUP(B947,属性中转表!A:G,7,FALSE)&gt;=50,VLOOKUP(A947,英雄数据表!A:K,9,0),IF(VLOOKUP(B947,属性中转表!A:G,7,FALSE)&gt;=25,VLOOKUP(A947,英雄数据表!A:K,5,0),""))</f>
        <v>"atk":300,"hp":5000,"undpspro":100,"pvpdpspro":50,"pvpundpspro":50</v>
      </c>
      <c r="J947" s="20" t="str">
        <f>IF(I947="","",属性中转表!$I$1&amp;(IF(VLOOKUP(B947,属性中转表!A:G,7,FALSE)=0,0,VLOOKUP(VLOOKUP(B947,属性中转表!A:G,7,FALSE),属性中转表!$K$2:$P$21,4,0)))+IFERROR(VLOOKUP(A947,英雄数据表!A:K,IF(武魂!B947&gt;=50,10,IF(武魂!B947&gt;=25,6)),0),0))</f>
        <v>,"dpspro":100</v>
      </c>
      <c r="K947" s="32" t="str">
        <f t="shared" si="69"/>
        <v>"atk":300,"hp":5000,"undpspro":100,"pvpdpspro":50,"pvpundpspro":50,"dpspro":100</v>
      </c>
      <c r="L947" s="20" t="str">
        <f>IF(B947&gt;=50,VLOOKUP(A947,英雄数据表!A:L,11,FALSE),IF(B947&gt;=25,VLOOKUP(A947,英雄数据表!A:L,7,0),""))</f>
        <v>"1305601004"</v>
      </c>
      <c r="M947" s="20" t="str">
        <f>IFERROR(VLOOKUP(B947,属性中转表!$K$2:$O$21,5,FALSE),"")</f>
        <v/>
      </c>
      <c r="N947" s="20" t="str">
        <f>IF(B947=25,VLOOKUP(A947,英雄数据表!A:L,8,FALSE),IF(B947=50,VLOOKUP(A947,英雄数据表!A:L,12,0),""))</f>
        <v/>
      </c>
    </row>
    <row r="948" spans="1:14" x14ac:dyDescent="0.3">
      <c r="A948" s="20">
        <v>13056</v>
      </c>
      <c r="B948" s="21">
        <f t="shared" si="66"/>
        <v>47</v>
      </c>
      <c r="C948" s="21">
        <v>5</v>
      </c>
      <c r="D948" s="21">
        <f>VLOOKUP(A948,英雄数据表!A:D,4,0)</f>
        <v>1</v>
      </c>
      <c r="E948" s="20" t="str">
        <f>VLOOKUP(A948,英雄数据表!A:C,3,0)</f>
        <v>灵魂提灯</v>
      </c>
      <c r="F948" s="20">
        <f t="shared" si="67"/>
        <v>13056</v>
      </c>
      <c r="G948" s="20">
        <f t="shared" si="68"/>
        <v>13056</v>
      </c>
      <c r="H948" s="21" t="str">
        <f>VLOOKUP(B948,属性中转表!A:F,6,FALSE)</f>
        <v>"hp":167400,"atk":4650</v>
      </c>
      <c r="I948" s="20" t="str">
        <f>IF(VLOOKUP(B948,属性中转表!A:G,7,FALSE)=0,"",VLOOKUP(VLOOKUP(B948,属性中转表!A:G,7,FALSE),属性中转表!$K$2:$P$21,6,0))&amp;IF(VLOOKUP(B948,属性中转表!A:G,7,FALSE)&gt;=50,VLOOKUP(A948,英雄数据表!A:K,9,0),IF(VLOOKUP(B948,属性中转表!A:G,7,FALSE)&gt;=25,VLOOKUP(A948,英雄数据表!A:K,5,0),""))</f>
        <v>"atk":300,"hp":5000,"undpspro":100,"pvpdpspro":50,"pvpundpspro":50</v>
      </c>
      <c r="J948" s="20" t="str">
        <f>IF(I948="","",属性中转表!$I$1&amp;(IF(VLOOKUP(B948,属性中转表!A:G,7,FALSE)=0,0,VLOOKUP(VLOOKUP(B948,属性中转表!A:G,7,FALSE),属性中转表!$K$2:$P$21,4,0)))+IFERROR(VLOOKUP(A948,英雄数据表!A:K,IF(武魂!B948&gt;=50,10,IF(武魂!B948&gt;=25,6)),0),0))</f>
        <v>,"dpspro":100</v>
      </c>
      <c r="K948" s="32" t="str">
        <f t="shared" si="69"/>
        <v>"atk":300,"hp":5000,"undpspro":100,"pvpdpspro":50,"pvpundpspro":50,"dpspro":100</v>
      </c>
      <c r="L948" s="20" t="str">
        <f>IF(B948&gt;=50,VLOOKUP(A948,英雄数据表!A:L,11,FALSE),IF(B948&gt;=25,VLOOKUP(A948,英雄数据表!A:L,7,0),""))</f>
        <v>"1305601004"</v>
      </c>
      <c r="M948" s="20" t="str">
        <f>IFERROR(VLOOKUP(B948,属性中转表!$K$2:$O$21,5,FALSE),"")</f>
        <v/>
      </c>
      <c r="N948" s="20" t="str">
        <f>IF(B948=25,VLOOKUP(A948,英雄数据表!A:L,8,FALSE),IF(B948=50,VLOOKUP(A948,英雄数据表!A:L,12,0),""))</f>
        <v/>
      </c>
    </row>
    <row r="949" spans="1:14" x14ac:dyDescent="0.3">
      <c r="A949" s="20">
        <v>13056</v>
      </c>
      <c r="B949" s="21">
        <f t="shared" si="66"/>
        <v>48</v>
      </c>
      <c r="C949" s="21">
        <v>5</v>
      </c>
      <c r="D949" s="21">
        <f>VLOOKUP(A949,英雄数据表!A:D,4,0)</f>
        <v>1</v>
      </c>
      <c r="E949" s="20" t="str">
        <f>VLOOKUP(A949,英雄数据表!A:C,3,0)</f>
        <v>灵魂提灯</v>
      </c>
      <c r="F949" s="20">
        <f t="shared" si="67"/>
        <v>13056</v>
      </c>
      <c r="G949" s="20">
        <f t="shared" si="68"/>
        <v>13056</v>
      </c>
      <c r="H949" s="21" t="str">
        <f>VLOOKUP(B949,属性中转表!A:F,6,FALSE)</f>
        <v>"hp":172800,"atk":4800</v>
      </c>
      <c r="I949" s="20" t="str">
        <f>IF(VLOOKUP(B949,属性中转表!A:G,7,FALSE)=0,"",VLOOKUP(VLOOKUP(B949,属性中转表!A:G,7,FALSE),属性中转表!$K$2:$P$21,6,0))&amp;IF(VLOOKUP(B949,属性中转表!A:G,7,FALSE)&gt;=50,VLOOKUP(A949,英雄数据表!A:K,9,0),IF(VLOOKUP(B949,属性中转表!A:G,7,FALSE)&gt;=25,VLOOKUP(A949,英雄数据表!A:K,5,0),""))</f>
        <v>"atk":300,"hp":5000,"undpspro":100,"pvpdpspro":50,"pvpundpspro":50</v>
      </c>
      <c r="J949" s="20" t="str">
        <f>IF(I949="","",属性中转表!$I$1&amp;(IF(VLOOKUP(B949,属性中转表!A:G,7,FALSE)=0,0,VLOOKUP(VLOOKUP(B949,属性中转表!A:G,7,FALSE),属性中转表!$K$2:$P$21,4,0)))+IFERROR(VLOOKUP(A949,英雄数据表!A:K,IF(武魂!B949&gt;=50,10,IF(武魂!B949&gt;=25,6)),0),0))</f>
        <v>,"dpspro":100</v>
      </c>
      <c r="K949" s="32" t="str">
        <f t="shared" si="69"/>
        <v>"atk":300,"hp":5000,"undpspro":100,"pvpdpspro":50,"pvpundpspro":50,"dpspro":100</v>
      </c>
      <c r="L949" s="20" t="str">
        <f>IF(B949&gt;=50,VLOOKUP(A949,英雄数据表!A:L,11,FALSE),IF(B949&gt;=25,VLOOKUP(A949,英雄数据表!A:L,7,0),""))</f>
        <v>"1305601004"</v>
      </c>
      <c r="M949" s="20" t="str">
        <f>IFERROR(VLOOKUP(B949,属性中转表!$K$2:$O$21,5,FALSE),"")</f>
        <v/>
      </c>
      <c r="N949" s="20" t="str">
        <f>IF(B949=25,VLOOKUP(A949,英雄数据表!A:L,8,FALSE),IF(B949=50,VLOOKUP(A949,英雄数据表!A:L,12,0),""))</f>
        <v/>
      </c>
    </row>
    <row r="950" spans="1:14" x14ac:dyDescent="0.3">
      <c r="A950" s="20">
        <v>13056</v>
      </c>
      <c r="B950" s="21">
        <f t="shared" si="66"/>
        <v>49</v>
      </c>
      <c r="C950" s="21">
        <v>5</v>
      </c>
      <c r="D950" s="21">
        <f>VLOOKUP(A950,英雄数据表!A:D,4,0)</f>
        <v>1</v>
      </c>
      <c r="E950" s="20" t="str">
        <f>VLOOKUP(A950,英雄数据表!A:C,3,0)</f>
        <v>灵魂提灯</v>
      </c>
      <c r="F950" s="20">
        <f t="shared" si="67"/>
        <v>13056</v>
      </c>
      <c r="G950" s="20">
        <f t="shared" si="68"/>
        <v>13056</v>
      </c>
      <c r="H950" s="21" t="str">
        <f>VLOOKUP(B950,属性中转表!A:F,6,FALSE)</f>
        <v>"hp":178200,"atk":4950</v>
      </c>
      <c r="I950" s="20" t="str">
        <f>IF(VLOOKUP(B950,属性中转表!A:G,7,FALSE)=0,"",VLOOKUP(VLOOKUP(B950,属性中转表!A:G,7,FALSE),属性中转表!$K$2:$P$21,6,0))&amp;IF(VLOOKUP(B950,属性中转表!A:G,7,FALSE)&gt;=50,VLOOKUP(A950,英雄数据表!A:K,9,0),IF(VLOOKUP(B950,属性中转表!A:G,7,FALSE)&gt;=25,VLOOKUP(A950,英雄数据表!A:K,5,0),""))</f>
        <v>"atk":300,"hp":5000,"undpspro":100,"pvpdpspro":50,"pvpundpspro":50</v>
      </c>
      <c r="J950" s="20" t="str">
        <f>IF(I950="","",属性中转表!$I$1&amp;(IF(VLOOKUP(B950,属性中转表!A:G,7,FALSE)=0,0,VLOOKUP(VLOOKUP(B950,属性中转表!A:G,7,FALSE),属性中转表!$K$2:$P$21,4,0)))+IFERROR(VLOOKUP(A950,英雄数据表!A:K,IF(武魂!B950&gt;=50,10,IF(武魂!B950&gt;=25,6)),0),0))</f>
        <v>,"dpspro":100</v>
      </c>
      <c r="K950" s="32" t="str">
        <f t="shared" si="69"/>
        <v>"atk":300,"hp":5000,"undpspro":100,"pvpdpspro":50,"pvpundpspro":50,"dpspro":100</v>
      </c>
      <c r="L950" s="20" t="str">
        <f>IF(B950&gt;=50,VLOOKUP(A950,英雄数据表!A:L,11,FALSE),IF(B950&gt;=25,VLOOKUP(A950,英雄数据表!A:L,7,0),""))</f>
        <v>"1305601004"</v>
      </c>
      <c r="M950" s="20" t="str">
        <f>IFERROR(VLOOKUP(B950,属性中转表!$K$2:$O$21,5,FALSE),"")</f>
        <v/>
      </c>
      <c r="N950" s="20" t="str">
        <f>IF(B950=25,VLOOKUP(A950,英雄数据表!A:L,8,FALSE),IF(B950=50,VLOOKUP(A950,英雄数据表!A:L,12,0),""))</f>
        <v/>
      </c>
    </row>
    <row r="951" spans="1:14" x14ac:dyDescent="0.3">
      <c r="A951" s="20">
        <v>13056</v>
      </c>
      <c r="B951" s="21">
        <f t="shared" si="66"/>
        <v>50</v>
      </c>
      <c r="C951" s="21">
        <v>5</v>
      </c>
      <c r="D951" s="21">
        <f>VLOOKUP(A951,英雄数据表!A:D,4,0)</f>
        <v>1</v>
      </c>
      <c r="E951" s="20" t="str">
        <f>VLOOKUP(A951,英雄数据表!A:C,3,0)</f>
        <v>灵魂提灯</v>
      </c>
      <c r="F951" s="20">
        <f t="shared" si="67"/>
        <v>13056</v>
      </c>
      <c r="G951" s="20">
        <f t="shared" si="68"/>
        <v>13056</v>
      </c>
      <c r="H951" s="21" t="str">
        <f>VLOOKUP(B951,属性中转表!A:F,6,FALSE)</f>
        <v>"hp":183600,"atk":5100</v>
      </c>
      <c r="I951" s="20" t="str">
        <f>IF(VLOOKUP(B951,属性中转表!A:G,7,FALSE)=0,"",VLOOKUP(VLOOKUP(B951,属性中转表!A:G,7,FALSE),属性中转表!$K$2:$P$21,6,0))&amp;IF(VLOOKUP(B951,属性中转表!A:G,7,FALSE)&gt;=50,VLOOKUP(A951,英雄数据表!A:K,9,0),IF(VLOOKUP(B951,属性中转表!A:G,7,FALSE)&gt;=25,VLOOKUP(A951,英雄数据表!A:K,5,0),""))</f>
        <v>"atk":300,"hp":5000,"undpspro":100,"pvpdpspro":50,"pvpundpspro":50</v>
      </c>
      <c r="J951" s="20" t="str">
        <f>IF(I951="","",属性中转表!$I$1&amp;(IF(VLOOKUP(B951,属性中转表!A:G,7,FALSE)=0,0,VLOOKUP(VLOOKUP(B951,属性中转表!A:G,7,FALSE),属性中转表!$K$2:$P$21,4,0)))+IFERROR(VLOOKUP(A951,英雄数据表!A:K,IF(武魂!B951&gt;=50,10,IF(武魂!B951&gt;=25,6)),0),0))</f>
        <v>,"dpspro":100</v>
      </c>
      <c r="K951" s="32" t="str">
        <f t="shared" si="69"/>
        <v>"atk":300,"hp":5000,"undpspro":100,"pvpdpspro":50,"pvpundpspro":50,"dpspro":100</v>
      </c>
      <c r="L951" s="20" t="str">
        <f>IF(B951&gt;=50,VLOOKUP(A951,英雄数据表!A:L,11,FALSE),IF(B951&gt;=25,VLOOKUP(A951,英雄数据表!A:L,7,0),""))</f>
        <v>"1305602004"</v>
      </c>
      <c r="M951" s="20" t="str">
        <f>IFERROR(VLOOKUP(B951,属性中转表!$K$2:$O$21,5,FALSE),"")</f>
        <v/>
      </c>
      <c r="N951" s="20" t="str">
        <f>IF(B951=25,VLOOKUP(A951,英雄数据表!A:L,8,FALSE),IF(B951=50,VLOOKUP(A951,英雄数据表!A:L,12,0),""))</f>
        <v>当被攻击时，恢复自身已损失血量的5%</v>
      </c>
    </row>
    <row r="952" spans="1:14" x14ac:dyDescent="0.3">
      <c r="A952" s="20">
        <v>13056</v>
      </c>
      <c r="B952" s="21">
        <f t="shared" si="66"/>
        <v>51</v>
      </c>
      <c r="C952" s="21">
        <v>5</v>
      </c>
      <c r="D952" s="21">
        <f>VLOOKUP(A952,英雄数据表!A:D,4,0)</f>
        <v>1</v>
      </c>
      <c r="E952" s="20" t="str">
        <f>VLOOKUP(A952,英雄数据表!A:C,3,0)</f>
        <v>灵魂提灯</v>
      </c>
      <c r="F952" s="20">
        <f t="shared" si="67"/>
        <v>13056</v>
      </c>
      <c r="G952" s="20">
        <f t="shared" si="68"/>
        <v>13056</v>
      </c>
      <c r="H952" s="21" t="str">
        <f>VLOOKUP(B952,属性中转表!A:F,6,FALSE)</f>
        <v>"hp":189000,"atk":5250</v>
      </c>
      <c r="I952" s="20" t="str">
        <f>IF(VLOOKUP(B952,属性中转表!A:G,7,FALSE)=0,"",VLOOKUP(VLOOKUP(B952,属性中转表!A:G,7,FALSE),属性中转表!$K$2:$P$21,6,0))&amp;IF(VLOOKUP(B952,属性中转表!A:G,7,FALSE)&gt;=50,VLOOKUP(A952,英雄数据表!A:K,9,0),IF(VLOOKUP(B952,属性中转表!A:G,7,FALSE)&gt;=25,VLOOKUP(A952,英雄数据表!A:K,5,0),""))</f>
        <v>"atk":300,"hp":5000,"undpspro":100,"pvpdpspro":50,"pvpundpspro":50</v>
      </c>
      <c r="J952" s="20" t="str">
        <f>IF(I952="","",属性中转表!$I$1&amp;(IF(VLOOKUP(B952,属性中转表!A:G,7,FALSE)=0,0,VLOOKUP(VLOOKUP(B952,属性中转表!A:G,7,FALSE),属性中转表!$K$2:$P$21,4,0)))+IFERROR(VLOOKUP(A952,英雄数据表!A:K,IF(武魂!B952&gt;=50,10,IF(武魂!B952&gt;=25,6)),0),0))</f>
        <v>,"dpspro":100</v>
      </c>
      <c r="K952" s="32" t="str">
        <f t="shared" si="69"/>
        <v>"atk":300,"hp":5000,"undpspro":100,"pvpdpspro":50,"pvpundpspro":50,"dpspro":100</v>
      </c>
      <c r="L952" s="20" t="str">
        <f>IF(B952&gt;=50,VLOOKUP(A952,英雄数据表!A:L,11,FALSE),IF(B952&gt;=25,VLOOKUP(A952,英雄数据表!A:L,7,0),""))</f>
        <v>"1305602004"</v>
      </c>
      <c r="M952" s="20" t="str">
        <f>IFERROR(VLOOKUP(B952,属性中转表!$K$2:$O$21,5,FALSE),"")</f>
        <v/>
      </c>
      <c r="N952" s="20" t="str">
        <f>IF(B952=25,VLOOKUP(A952,英雄数据表!A:L,8,FALSE),IF(B952=50,VLOOKUP(A952,英雄数据表!A:L,12,0),""))</f>
        <v/>
      </c>
    </row>
    <row r="953" spans="1:14" x14ac:dyDescent="0.3">
      <c r="A953" s="20">
        <v>13056</v>
      </c>
      <c r="B953" s="21">
        <f t="shared" si="66"/>
        <v>52</v>
      </c>
      <c r="C953" s="21">
        <v>5</v>
      </c>
      <c r="D953" s="21">
        <f>VLOOKUP(A953,英雄数据表!A:D,4,0)</f>
        <v>1</v>
      </c>
      <c r="E953" s="20" t="str">
        <f>VLOOKUP(A953,英雄数据表!A:C,3,0)</f>
        <v>灵魂提灯</v>
      </c>
      <c r="F953" s="20">
        <f t="shared" si="67"/>
        <v>13056</v>
      </c>
      <c r="G953" s="20">
        <f t="shared" si="68"/>
        <v>13056</v>
      </c>
      <c r="H953" s="21" t="str">
        <f>VLOOKUP(B953,属性中转表!A:F,6,FALSE)</f>
        <v>"hp":194400,"atk":5400</v>
      </c>
      <c r="I953" s="20" t="str">
        <f>IF(VLOOKUP(B953,属性中转表!A:G,7,FALSE)=0,"",VLOOKUP(VLOOKUP(B953,属性中转表!A:G,7,FALSE),属性中转表!$K$2:$P$21,6,0))&amp;IF(VLOOKUP(B953,属性中转表!A:G,7,FALSE)&gt;=50,VLOOKUP(A953,英雄数据表!A:K,9,0),IF(VLOOKUP(B953,属性中转表!A:G,7,FALSE)&gt;=25,VLOOKUP(A953,英雄数据表!A:K,5,0),""))</f>
        <v>"atk":300,"hp":5000,"undpspro":100,"pvpdpspro":50,"pvpundpspro":50</v>
      </c>
      <c r="J953" s="20" t="str">
        <f>IF(I953="","",属性中转表!$I$1&amp;(IF(VLOOKUP(B953,属性中转表!A:G,7,FALSE)=0,0,VLOOKUP(VLOOKUP(B953,属性中转表!A:G,7,FALSE),属性中转表!$K$2:$P$21,4,0)))+IFERROR(VLOOKUP(A953,英雄数据表!A:K,IF(武魂!B953&gt;=50,10,IF(武魂!B953&gt;=25,6)),0),0))</f>
        <v>,"dpspro":100</v>
      </c>
      <c r="K953" s="32" t="str">
        <f t="shared" si="69"/>
        <v>"atk":300,"hp":5000,"undpspro":100,"pvpdpspro":50,"pvpundpspro":50,"dpspro":100</v>
      </c>
      <c r="L953" s="20" t="str">
        <f>IF(B953&gt;=50,VLOOKUP(A953,英雄数据表!A:L,11,FALSE),IF(B953&gt;=25,VLOOKUP(A953,英雄数据表!A:L,7,0),""))</f>
        <v>"1305602004"</v>
      </c>
      <c r="M953" s="20" t="str">
        <f>IFERROR(VLOOKUP(B953,属性中转表!$K$2:$O$21,5,FALSE),"")</f>
        <v/>
      </c>
      <c r="N953" s="20" t="str">
        <f>IF(B953=25,VLOOKUP(A953,英雄数据表!A:L,8,FALSE),IF(B953=50,VLOOKUP(A953,英雄数据表!A:L,12,0),""))</f>
        <v/>
      </c>
    </row>
    <row r="954" spans="1:14" x14ac:dyDescent="0.3">
      <c r="A954" s="20">
        <v>13056</v>
      </c>
      <c r="B954" s="21">
        <f t="shared" si="66"/>
        <v>53</v>
      </c>
      <c r="C954" s="21">
        <v>5</v>
      </c>
      <c r="D954" s="21">
        <f>VLOOKUP(A954,英雄数据表!A:D,4,0)</f>
        <v>1</v>
      </c>
      <c r="E954" s="20" t="str">
        <f>VLOOKUP(A954,英雄数据表!A:C,3,0)</f>
        <v>灵魂提灯</v>
      </c>
      <c r="F954" s="20">
        <f t="shared" si="67"/>
        <v>13056</v>
      </c>
      <c r="G954" s="20">
        <f t="shared" si="68"/>
        <v>13056</v>
      </c>
      <c r="H954" s="21" t="str">
        <f>VLOOKUP(B954,属性中转表!A:F,6,FALSE)</f>
        <v>"hp":199800,"atk":5550</v>
      </c>
      <c r="I954" s="20" t="str">
        <f>IF(VLOOKUP(B954,属性中转表!A:G,7,FALSE)=0,"",VLOOKUP(VLOOKUP(B954,属性中转表!A:G,7,FALSE),属性中转表!$K$2:$P$21,6,0))&amp;IF(VLOOKUP(B954,属性中转表!A:G,7,FALSE)&gt;=50,VLOOKUP(A954,英雄数据表!A:K,9,0),IF(VLOOKUP(B954,属性中转表!A:G,7,FALSE)&gt;=25,VLOOKUP(A954,英雄数据表!A:K,5,0),""))</f>
        <v>"atk":300,"hp":5000,"undpspro":100,"pvpdpspro":50,"pvpundpspro":50</v>
      </c>
      <c r="J954" s="20" t="str">
        <f>IF(I954="","",属性中转表!$I$1&amp;(IF(VLOOKUP(B954,属性中转表!A:G,7,FALSE)=0,0,VLOOKUP(VLOOKUP(B954,属性中转表!A:G,7,FALSE),属性中转表!$K$2:$P$21,4,0)))+IFERROR(VLOOKUP(A954,英雄数据表!A:K,IF(武魂!B954&gt;=50,10,IF(武魂!B954&gt;=25,6)),0),0))</f>
        <v>,"dpspro":100</v>
      </c>
      <c r="K954" s="32" t="str">
        <f t="shared" si="69"/>
        <v>"atk":300,"hp":5000,"undpspro":100,"pvpdpspro":50,"pvpundpspro":50,"dpspro":100</v>
      </c>
      <c r="L954" s="20" t="str">
        <f>IF(B954&gt;=50,VLOOKUP(A954,英雄数据表!A:L,11,FALSE),IF(B954&gt;=25,VLOOKUP(A954,英雄数据表!A:L,7,0),""))</f>
        <v>"1305602004"</v>
      </c>
      <c r="M954" s="20" t="str">
        <f>IFERROR(VLOOKUP(B954,属性中转表!$K$2:$O$21,5,FALSE),"")</f>
        <v/>
      </c>
      <c r="N954" s="20" t="str">
        <f>IF(B954=25,VLOOKUP(A954,英雄数据表!A:L,8,FALSE),IF(B954=50,VLOOKUP(A954,英雄数据表!A:L,12,0),""))</f>
        <v/>
      </c>
    </row>
    <row r="955" spans="1:14" x14ac:dyDescent="0.3">
      <c r="A955" s="20">
        <v>13056</v>
      </c>
      <c r="B955" s="21">
        <f t="shared" si="66"/>
        <v>54</v>
      </c>
      <c r="C955" s="21">
        <v>5</v>
      </c>
      <c r="D955" s="21">
        <f>VLOOKUP(A955,英雄数据表!A:D,4,0)</f>
        <v>1</v>
      </c>
      <c r="E955" s="20" t="str">
        <f>VLOOKUP(A955,英雄数据表!A:C,3,0)</f>
        <v>灵魂提灯</v>
      </c>
      <c r="F955" s="20">
        <f t="shared" si="67"/>
        <v>13056</v>
      </c>
      <c r="G955" s="20">
        <f t="shared" si="68"/>
        <v>13056</v>
      </c>
      <c r="H955" s="21" t="str">
        <f>VLOOKUP(B955,属性中转表!A:F,6,FALSE)</f>
        <v>"hp":205200,"atk":5700</v>
      </c>
      <c r="I955" s="20" t="str">
        <f>IF(VLOOKUP(B955,属性中转表!A:G,7,FALSE)=0,"",VLOOKUP(VLOOKUP(B955,属性中转表!A:G,7,FALSE),属性中转表!$K$2:$P$21,6,0))&amp;IF(VLOOKUP(B955,属性中转表!A:G,7,FALSE)&gt;=50,VLOOKUP(A955,英雄数据表!A:K,9,0),IF(VLOOKUP(B955,属性中转表!A:G,7,FALSE)&gt;=25,VLOOKUP(A955,英雄数据表!A:K,5,0),""))</f>
        <v>"atk":300,"hp":5000,"undpspro":100,"pvpdpspro":50,"pvpundpspro":50</v>
      </c>
      <c r="J955" s="20" t="str">
        <f>IF(I955="","",属性中转表!$I$1&amp;(IF(VLOOKUP(B955,属性中转表!A:G,7,FALSE)=0,0,VLOOKUP(VLOOKUP(B955,属性中转表!A:G,7,FALSE),属性中转表!$K$2:$P$21,4,0)))+IFERROR(VLOOKUP(A955,英雄数据表!A:K,IF(武魂!B955&gt;=50,10,IF(武魂!B955&gt;=25,6)),0),0))</f>
        <v>,"dpspro":100</v>
      </c>
      <c r="K955" s="32" t="str">
        <f t="shared" si="69"/>
        <v>"atk":300,"hp":5000,"undpspro":100,"pvpdpspro":50,"pvpundpspro":50,"dpspro":100</v>
      </c>
      <c r="L955" s="20" t="str">
        <f>IF(B955&gt;=50,VLOOKUP(A955,英雄数据表!A:L,11,FALSE),IF(B955&gt;=25,VLOOKUP(A955,英雄数据表!A:L,7,0),""))</f>
        <v>"1305602004"</v>
      </c>
      <c r="M955" s="20" t="str">
        <f>IFERROR(VLOOKUP(B955,属性中转表!$K$2:$O$21,5,FALSE),"")</f>
        <v/>
      </c>
      <c r="N955" s="20" t="str">
        <f>IF(B955=25,VLOOKUP(A955,英雄数据表!A:L,8,FALSE),IF(B955=50,VLOOKUP(A955,英雄数据表!A:L,12,0),""))</f>
        <v/>
      </c>
    </row>
    <row r="956" spans="1:14" x14ac:dyDescent="0.3">
      <c r="A956" s="20">
        <v>13056</v>
      </c>
      <c r="B956" s="21">
        <f t="shared" si="66"/>
        <v>55</v>
      </c>
      <c r="C956" s="21">
        <v>5</v>
      </c>
      <c r="D956" s="21">
        <f>VLOOKUP(A956,英雄数据表!A:D,4,0)</f>
        <v>1</v>
      </c>
      <c r="E956" s="20" t="str">
        <f>VLOOKUP(A956,英雄数据表!A:C,3,0)</f>
        <v>灵魂提灯</v>
      </c>
      <c r="F956" s="20">
        <f t="shared" si="67"/>
        <v>13056</v>
      </c>
      <c r="G956" s="20">
        <f t="shared" si="68"/>
        <v>13056</v>
      </c>
      <c r="H956" s="21" t="str">
        <f>VLOOKUP(B956,属性中转表!A:F,6,FALSE)</f>
        <v>"hp":210600,"atk":5850</v>
      </c>
      <c r="I956" s="20" t="str">
        <f>IF(VLOOKUP(B956,属性中转表!A:G,7,FALSE)=0,"",VLOOKUP(VLOOKUP(B956,属性中转表!A:G,7,FALSE),属性中转表!$K$2:$P$21,6,0))&amp;IF(VLOOKUP(B956,属性中转表!A:G,7,FALSE)&gt;=50,VLOOKUP(A956,英雄数据表!A:K,9,0),IF(VLOOKUP(B956,属性中转表!A:G,7,FALSE)&gt;=25,VLOOKUP(A956,英雄数据表!A:K,5,0),""))</f>
        <v>"atk":300,"hp":5000,"undpspro":150,"pvpdpspro":50,"pvpundpspro":50</v>
      </c>
      <c r="J956" s="20" t="str">
        <f>IF(I956="","",属性中转表!$I$1&amp;(IF(VLOOKUP(B956,属性中转表!A:G,7,FALSE)=0,0,VLOOKUP(VLOOKUP(B956,属性中转表!A:G,7,FALSE),属性中转表!$K$2:$P$21,4,0)))+IFERROR(VLOOKUP(A956,英雄数据表!A:K,IF(武魂!B956&gt;=50,10,IF(武魂!B956&gt;=25,6)),0),0))</f>
        <v>,"dpspro":100</v>
      </c>
      <c r="K956" s="32" t="str">
        <f t="shared" si="69"/>
        <v>"atk":300,"hp":5000,"undpspro":150,"pvpdpspro":50,"pvpundpspro":50,"dpspro":100</v>
      </c>
      <c r="L956" s="20" t="str">
        <f>IF(B956&gt;=50,VLOOKUP(A956,英雄数据表!A:L,11,FALSE),IF(B956&gt;=25,VLOOKUP(A956,英雄数据表!A:L,7,0),""))</f>
        <v>"1305602004"</v>
      </c>
      <c r="M956" s="20" t="str">
        <f>IFERROR(VLOOKUP(B956,属性中转表!$K$2:$O$21,5,FALSE),"")</f>
        <v>"undpspro":50</v>
      </c>
      <c r="N956" s="20" t="str">
        <f>IF(B956=25,VLOOKUP(A956,英雄数据表!A:L,8,FALSE),IF(B956=50,VLOOKUP(A956,英雄数据表!A:L,12,0),""))</f>
        <v/>
      </c>
    </row>
    <row r="957" spans="1:14" x14ac:dyDescent="0.3">
      <c r="A957" s="20">
        <v>13056</v>
      </c>
      <c r="B957" s="21">
        <f t="shared" si="66"/>
        <v>56</v>
      </c>
      <c r="C957" s="21">
        <v>5</v>
      </c>
      <c r="D957" s="21">
        <f>VLOOKUP(A957,英雄数据表!A:D,4,0)</f>
        <v>1</v>
      </c>
      <c r="E957" s="20" t="str">
        <f>VLOOKUP(A957,英雄数据表!A:C,3,0)</f>
        <v>灵魂提灯</v>
      </c>
      <c r="F957" s="20">
        <f t="shared" si="67"/>
        <v>13056</v>
      </c>
      <c r="G957" s="20">
        <f t="shared" si="68"/>
        <v>13056</v>
      </c>
      <c r="H957" s="21" t="str">
        <f>VLOOKUP(B957,属性中转表!A:F,6,FALSE)</f>
        <v>"hp":216000,"atk":6000</v>
      </c>
      <c r="I957" s="20" t="str">
        <f>IF(VLOOKUP(B957,属性中转表!A:G,7,FALSE)=0,"",VLOOKUP(VLOOKUP(B957,属性中转表!A:G,7,FALSE),属性中转表!$K$2:$P$21,6,0))&amp;IF(VLOOKUP(B957,属性中转表!A:G,7,FALSE)&gt;=50,VLOOKUP(A957,英雄数据表!A:K,9,0),IF(VLOOKUP(B957,属性中转表!A:G,7,FALSE)&gt;=25,VLOOKUP(A957,英雄数据表!A:K,5,0),""))</f>
        <v>"atk":300,"hp":5000,"undpspro":150,"pvpdpspro":50,"pvpundpspro":50</v>
      </c>
      <c r="J957" s="20" t="str">
        <f>IF(I957="","",属性中转表!$I$1&amp;(IF(VLOOKUP(B957,属性中转表!A:G,7,FALSE)=0,0,VLOOKUP(VLOOKUP(B957,属性中转表!A:G,7,FALSE),属性中转表!$K$2:$P$21,4,0)))+IFERROR(VLOOKUP(A957,英雄数据表!A:K,IF(武魂!B957&gt;=50,10,IF(武魂!B957&gt;=25,6)),0),0))</f>
        <v>,"dpspro":100</v>
      </c>
      <c r="K957" s="32" t="str">
        <f t="shared" si="69"/>
        <v>"atk":300,"hp":5000,"undpspro":150,"pvpdpspro":50,"pvpundpspro":50,"dpspro":100</v>
      </c>
      <c r="L957" s="20" t="str">
        <f>IF(B957&gt;=50,VLOOKUP(A957,英雄数据表!A:L,11,FALSE),IF(B957&gt;=25,VLOOKUP(A957,英雄数据表!A:L,7,0),""))</f>
        <v>"1305602004"</v>
      </c>
      <c r="M957" s="20" t="str">
        <f>IFERROR(VLOOKUP(B957,属性中转表!$K$2:$O$21,5,FALSE),"")</f>
        <v/>
      </c>
      <c r="N957" s="20" t="str">
        <f>IF(B957=25,VLOOKUP(A957,英雄数据表!A:L,8,FALSE),IF(B957=50,VLOOKUP(A957,英雄数据表!A:L,12,0),""))</f>
        <v/>
      </c>
    </row>
    <row r="958" spans="1:14" x14ac:dyDescent="0.3">
      <c r="A958" s="20">
        <v>13056</v>
      </c>
      <c r="B958" s="21">
        <f t="shared" si="66"/>
        <v>57</v>
      </c>
      <c r="C958" s="21">
        <v>5</v>
      </c>
      <c r="D958" s="21">
        <f>VLOOKUP(A958,英雄数据表!A:D,4,0)</f>
        <v>1</v>
      </c>
      <c r="E958" s="20" t="str">
        <f>VLOOKUP(A958,英雄数据表!A:C,3,0)</f>
        <v>灵魂提灯</v>
      </c>
      <c r="F958" s="20">
        <f t="shared" si="67"/>
        <v>13056</v>
      </c>
      <c r="G958" s="20">
        <f t="shared" si="68"/>
        <v>13056</v>
      </c>
      <c r="H958" s="21" t="str">
        <f>VLOOKUP(B958,属性中转表!A:F,6,FALSE)</f>
        <v>"hp":221400,"atk":6150</v>
      </c>
      <c r="I958" s="20" t="str">
        <f>IF(VLOOKUP(B958,属性中转表!A:G,7,FALSE)=0,"",VLOOKUP(VLOOKUP(B958,属性中转表!A:G,7,FALSE),属性中转表!$K$2:$P$21,6,0))&amp;IF(VLOOKUP(B958,属性中转表!A:G,7,FALSE)&gt;=50,VLOOKUP(A958,英雄数据表!A:K,9,0),IF(VLOOKUP(B958,属性中转表!A:G,7,FALSE)&gt;=25,VLOOKUP(A958,英雄数据表!A:K,5,0),""))</f>
        <v>"atk":300,"hp":5000,"undpspro":150,"pvpdpspro":50,"pvpundpspro":50</v>
      </c>
      <c r="J958" s="20" t="str">
        <f>IF(I958="","",属性中转表!$I$1&amp;(IF(VLOOKUP(B958,属性中转表!A:G,7,FALSE)=0,0,VLOOKUP(VLOOKUP(B958,属性中转表!A:G,7,FALSE),属性中转表!$K$2:$P$21,4,0)))+IFERROR(VLOOKUP(A958,英雄数据表!A:K,IF(武魂!B958&gt;=50,10,IF(武魂!B958&gt;=25,6)),0),0))</f>
        <v>,"dpspro":100</v>
      </c>
      <c r="K958" s="32" t="str">
        <f t="shared" si="69"/>
        <v>"atk":300,"hp":5000,"undpspro":150,"pvpdpspro":50,"pvpundpspro":50,"dpspro":100</v>
      </c>
      <c r="L958" s="20" t="str">
        <f>IF(B958&gt;=50,VLOOKUP(A958,英雄数据表!A:L,11,FALSE),IF(B958&gt;=25,VLOOKUP(A958,英雄数据表!A:L,7,0),""))</f>
        <v>"1305602004"</v>
      </c>
      <c r="M958" s="20" t="str">
        <f>IFERROR(VLOOKUP(B958,属性中转表!$K$2:$O$21,5,FALSE),"")</f>
        <v/>
      </c>
      <c r="N958" s="20" t="str">
        <f>IF(B958=25,VLOOKUP(A958,英雄数据表!A:L,8,FALSE),IF(B958=50,VLOOKUP(A958,英雄数据表!A:L,12,0),""))</f>
        <v/>
      </c>
    </row>
    <row r="959" spans="1:14" x14ac:dyDescent="0.3">
      <c r="A959" s="20">
        <v>13056</v>
      </c>
      <c r="B959" s="21">
        <f t="shared" si="66"/>
        <v>58</v>
      </c>
      <c r="C959" s="21">
        <v>5</v>
      </c>
      <c r="D959" s="21">
        <f>VLOOKUP(A959,英雄数据表!A:D,4,0)</f>
        <v>1</v>
      </c>
      <c r="E959" s="20" t="str">
        <f>VLOOKUP(A959,英雄数据表!A:C,3,0)</f>
        <v>灵魂提灯</v>
      </c>
      <c r="F959" s="20">
        <f t="shared" si="67"/>
        <v>13056</v>
      </c>
      <c r="G959" s="20">
        <f t="shared" si="68"/>
        <v>13056</v>
      </c>
      <c r="H959" s="21" t="str">
        <f>VLOOKUP(B959,属性中转表!A:F,6,FALSE)</f>
        <v>"hp":226800,"atk":6300</v>
      </c>
      <c r="I959" s="20" t="str">
        <f>IF(VLOOKUP(B959,属性中转表!A:G,7,FALSE)=0,"",VLOOKUP(VLOOKUP(B959,属性中转表!A:G,7,FALSE),属性中转表!$K$2:$P$21,6,0))&amp;IF(VLOOKUP(B959,属性中转表!A:G,7,FALSE)&gt;=50,VLOOKUP(A959,英雄数据表!A:K,9,0),IF(VLOOKUP(B959,属性中转表!A:G,7,FALSE)&gt;=25,VLOOKUP(A959,英雄数据表!A:K,5,0),""))</f>
        <v>"atk":300,"hp":5000,"undpspro":150,"pvpdpspro":50,"pvpundpspro":50</v>
      </c>
      <c r="J959" s="20" t="str">
        <f>IF(I959="","",属性中转表!$I$1&amp;(IF(VLOOKUP(B959,属性中转表!A:G,7,FALSE)=0,0,VLOOKUP(VLOOKUP(B959,属性中转表!A:G,7,FALSE),属性中转表!$K$2:$P$21,4,0)))+IFERROR(VLOOKUP(A959,英雄数据表!A:K,IF(武魂!B959&gt;=50,10,IF(武魂!B959&gt;=25,6)),0),0))</f>
        <v>,"dpspro":100</v>
      </c>
      <c r="K959" s="32" t="str">
        <f t="shared" si="69"/>
        <v>"atk":300,"hp":5000,"undpspro":150,"pvpdpspro":50,"pvpundpspro":50,"dpspro":100</v>
      </c>
      <c r="L959" s="20" t="str">
        <f>IF(B959&gt;=50,VLOOKUP(A959,英雄数据表!A:L,11,FALSE),IF(B959&gt;=25,VLOOKUP(A959,英雄数据表!A:L,7,0),""))</f>
        <v>"1305602004"</v>
      </c>
      <c r="M959" s="20" t="str">
        <f>IFERROR(VLOOKUP(B959,属性中转表!$K$2:$O$21,5,FALSE),"")</f>
        <v/>
      </c>
      <c r="N959" s="20" t="str">
        <f>IF(B959=25,VLOOKUP(A959,英雄数据表!A:L,8,FALSE),IF(B959=50,VLOOKUP(A959,英雄数据表!A:L,12,0),""))</f>
        <v/>
      </c>
    </row>
    <row r="960" spans="1:14" x14ac:dyDescent="0.3">
      <c r="A960" s="20">
        <v>13056</v>
      </c>
      <c r="B960" s="21">
        <f t="shared" si="66"/>
        <v>59</v>
      </c>
      <c r="C960" s="21">
        <v>5</v>
      </c>
      <c r="D960" s="21">
        <f>VLOOKUP(A960,英雄数据表!A:D,4,0)</f>
        <v>1</v>
      </c>
      <c r="E960" s="20" t="str">
        <f>VLOOKUP(A960,英雄数据表!A:C,3,0)</f>
        <v>灵魂提灯</v>
      </c>
      <c r="F960" s="20">
        <f t="shared" si="67"/>
        <v>13056</v>
      </c>
      <c r="G960" s="20">
        <f t="shared" si="68"/>
        <v>13056</v>
      </c>
      <c r="H960" s="21" t="str">
        <f>VLOOKUP(B960,属性中转表!A:F,6,FALSE)</f>
        <v>"hp":232200,"atk":6450</v>
      </c>
      <c r="I960" s="20" t="str">
        <f>IF(VLOOKUP(B960,属性中转表!A:G,7,FALSE)=0,"",VLOOKUP(VLOOKUP(B960,属性中转表!A:G,7,FALSE),属性中转表!$K$2:$P$21,6,0))&amp;IF(VLOOKUP(B960,属性中转表!A:G,7,FALSE)&gt;=50,VLOOKUP(A960,英雄数据表!A:K,9,0),IF(VLOOKUP(B960,属性中转表!A:G,7,FALSE)&gt;=25,VLOOKUP(A960,英雄数据表!A:K,5,0),""))</f>
        <v>"atk":300,"hp":5000,"undpspro":150,"pvpdpspro":50,"pvpundpspro":50</v>
      </c>
      <c r="J960" s="20" t="str">
        <f>IF(I960="","",属性中转表!$I$1&amp;(IF(VLOOKUP(B960,属性中转表!A:G,7,FALSE)=0,0,VLOOKUP(VLOOKUP(B960,属性中转表!A:G,7,FALSE),属性中转表!$K$2:$P$21,4,0)))+IFERROR(VLOOKUP(A960,英雄数据表!A:K,IF(武魂!B960&gt;=50,10,IF(武魂!B960&gt;=25,6)),0),0))</f>
        <v>,"dpspro":100</v>
      </c>
      <c r="K960" s="32" t="str">
        <f t="shared" si="69"/>
        <v>"atk":300,"hp":5000,"undpspro":150,"pvpdpspro":50,"pvpundpspro":50,"dpspro":100</v>
      </c>
      <c r="L960" s="20" t="str">
        <f>IF(B960&gt;=50,VLOOKUP(A960,英雄数据表!A:L,11,FALSE),IF(B960&gt;=25,VLOOKUP(A960,英雄数据表!A:L,7,0),""))</f>
        <v>"1305602004"</v>
      </c>
      <c r="M960" s="20" t="str">
        <f>IFERROR(VLOOKUP(B960,属性中转表!$K$2:$O$21,5,FALSE),"")</f>
        <v/>
      </c>
      <c r="N960" s="20" t="str">
        <f>IF(B960=25,VLOOKUP(A960,英雄数据表!A:L,8,FALSE),IF(B960=50,VLOOKUP(A960,英雄数据表!A:L,12,0),""))</f>
        <v/>
      </c>
    </row>
    <row r="961" spans="1:14" x14ac:dyDescent="0.3">
      <c r="A961" s="20">
        <v>13056</v>
      </c>
      <c r="B961" s="21">
        <f t="shared" si="66"/>
        <v>60</v>
      </c>
      <c r="C961" s="21">
        <v>5</v>
      </c>
      <c r="D961" s="21">
        <f>VLOOKUP(A961,英雄数据表!A:D,4,0)</f>
        <v>1</v>
      </c>
      <c r="E961" s="20" t="str">
        <f>VLOOKUP(A961,英雄数据表!A:C,3,0)</f>
        <v>灵魂提灯</v>
      </c>
      <c r="F961" s="20">
        <f t="shared" si="67"/>
        <v>13056</v>
      </c>
      <c r="G961" s="20">
        <f t="shared" si="68"/>
        <v>13056</v>
      </c>
      <c r="H961" s="21" t="str">
        <f>VLOOKUP(B961,属性中转表!A:F,6,FALSE)</f>
        <v>"hp":237600,"atk":6600</v>
      </c>
      <c r="I961" s="20" t="str">
        <f>IF(VLOOKUP(B961,属性中转表!A:G,7,FALSE)=0,"",VLOOKUP(VLOOKUP(B961,属性中转表!A:G,7,FALSE),属性中转表!$K$2:$P$21,6,0))&amp;IF(VLOOKUP(B961,属性中转表!A:G,7,FALSE)&gt;=50,VLOOKUP(A961,英雄数据表!A:K,9,0),IF(VLOOKUP(B961,属性中转表!A:G,7,FALSE)&gt;=25,VLOOKUP(A961,英雄数据表!A:K,5,0),""))</f>
        <v>"atk":300,"hp":5000,"undpspro":150,"pvpdpspro":50,"pvpundpspro":50</v>
      </c>
      <c r="J961" s="20" t="str">
        <f>IF(I961="","",属性中转表!$I$1&amp;(IF(VLOOKUP(B961,属性中转表!A:G,7,FALSE)=0,0,VLOOKUP(VLOOKUP(B961,属性中转表!A:G,7,FALSE),属性中转表!$K$2:$P$21,4,0)))+IFERROR(VLOOKUP(A961,英雄数据表!A:K,IF(武魂!B961&gt;=50,10,IF(武魂!B961&gt;=25,6)),0),0))</f>
        <v>,"dpspro":150</v>
      </c>
      <c r="K961" s="32" t="str">
        <f t="shared" si="69"/>
        <v>"atk":300,"hp":5000,"undpspro":150,"pvpdpspro":50,"pvpundpspro":50,"dpspro":150</v>
      </c>
      <c r="L961" s="20" t="str">
        <f>IF(B961&gt;=50,VLOOKUP(A961,英雄数据表!A:L,11,FALSE),IF(B961&gt;=25,VLOOKUP(A961,英雄数据表!A:L,7,0),""))</f>
        <v>"1305602004"</v>
      </c>
      <c r="M961" s="20" t="str">
        <f>IFERROR(VLOOKUP(B961,属性中转表!$K$2:$O$21,5,FALSE),"")</f>
        <v>"dpspro":50</v>
      </c>
      <c r="N961" s="20" t="str">
        <f>IF(B961=25,VLOOKUP(A961,英雄数据表!A:L,8,FALSE),IF(B961=50,VLOOKUP(A961,英雄数据表!A:L,12,0),""))</f>
        <v/>
      </c>
    </row>
    <row r="962" spans="1:14" x14ac:dyDescent="0.3">
      <c r="A962" s="20">
        <v>13056</v>
      </c>
      <c r="B962" s="21">
        <f t="shared" si="66"/>
        <v>61</v>
      </c>
      <c r="C962" s="21">
        <v>5</v>
      </c>
      <c r="D962" s="21">
        <f>VLOOKUP(A962,英雄数据表!A:D,4,0)</f>
        <v>1</v>
      </c>
      <c r="E962" s="20" t="str">
        <f>VLOOKUP(A962,英雄数据表!A:C,3,0)</f>
        <v>灵魂提灯</v>
      </c>
      <c r="F962" s="20">
        <f t="shared" si="67"/>
        <v>13056</v>
      </c>
      <c r="G962" s="20">
        <f t="shared" si="68"/>
        <v>13056</v>
      </c>
      <c r="H962" s="21" t="str">
        <f>VLOOKUP(B962,属性中转表!A:F,6,FALSE)</f>
        <v>"hp":243000,"atk":6750</v>
      </c>
      <c r="I962" s="20" t="str">
        <f>IF(VLOOKUP(B962,属性中转表!A:G,7,FALSE)=0,"",VLOOKUP(VLOOKUP(B962,属性中转表!A:G,7,FALSE),属性中转表!$K$2:$P$21,6,0))&amp;IF(VLOOKUP(B962,属性中转表!A:G,7,FALSE)&gt;=50,VLOOKUP(A962,英雄数据表!A:K,9,0),IF(VLOOKUP(B962,属性中转表!A:G,7,FALSE)&gt;=25,VLOOKUP(A962,英雄数据表!A:K,5,0),""))</f>
        <v>"atk":300,"hp":5000,"undpspro":150,"pvpdpspro":50,"pvpundpspro":50</v>
      </c>
      <c r="J962" s="20" t="str">
        <f>IF(I962="","",属性中转表!$I$1&amp;(IF(VLOOKUP(B962,属性中转表!A:G,7,FALSE)=0,0,VLOOKUP(VLOOKUP(B962,属性中转表!A:G,7,FALSE),属性中转表!$K$2:$P$21,4,0)))+IFERROR(VLOOKUP(A962,英雄数据表!A:K,IF(武魂!B962&gt;=50,10,IF(武魂!B962&gt;=25,6)),0),0))</f>
        <v>,"dpspro":150</v>
      </c>
      <c r="K962" s="32" t="str">
        <f t="shared" si="69"/>
        <v>"atk":300,"hp":5000,"undpspro":150,"pvpdpspro":50,"pvpundpspro":50,"dpspro":150</v>
      </c>
      <c r="L962" s="20" t="str">
        <f>IF(B962&gt;=50,VLOOKUP(A962,英雄数据表!A:L,11,FALSE),IF(B962&gt;=25,VLOOKUP(A962,英雄数据表!A:L,7,0),""))</f>
        <v>"1305602004"</v>
      </c>
      <c r="M962" s="20" t="str">
        <f>IFERROR(VLOOKUP(B962,属性中转表!$K$2:$O$21,5,FALSE),"")</f>
        <v/>
      </c>
      <c r="N962" s="20" t="str">
        <f>IF(B962=25,VLOOKUP(A962,英雄数据表!A:L,8,FALSE),IF(B962=50,VLOOKUP(A962,英雄数据表!A:L,12,0),""))</f>
        <v/>
      </c>
    </row>
    <row r="963" spans="1:14" x14ac:dyDescent="0.3">
      <c r="A963" s="20">
        <v>13056</v>
      </c>
      <c r="B963" s="21">
        <f t="shared" ref="B963:B1005" si="70">IF(A963=A962,B962+1,1)</f>
        <v>62</v>
      </c>
      <c r="C963" s="21">
        <v>5</v>
      </c>
      <c r="D963" s="21">
        <f>VLOOKUP(A963,英雄数据表!A:D,4,0)</f>
        <v>1</v>
      </c>
      <c r="E963" s="20" t="str">
        <f>VLOOKUP(A963,英雄数据表!A:C,3,0)</f>
        <v>灵魂提灯</v>
      </c>
      <c r="F963" s="20">
        <f t="shared" ref="F963:F1005" si="71">A963</f>
        <v>13056</v>
      </c>
      <c r="G963" s="20">
        <f t="shared" ref="G963:G1005" si="72">A963</f>
        <v>13056</v>
      </c>
      <c r="H963" s="21" t="str">
        <f>VLOOKUP(B963,属性中转表!A:F,6,FALSE)</f>
        <v>"hp":248400,"atk":6900</v>
      </c>
      <c r="I963" s="20" t="str">
        <f>IF(VLOOKUP(B963,属性中转表!A:G,7,FALSE)=0,"",VLOOKUP(VLOOKUP(B963,属性中转表!A:G,7,FALSE),属性中转表!$K$2:$P$21,6,0))&amp;IF(VLOOKUP(B963,属性中转表!A:G,7,FALSE)&gt;=50,VLOOKUP(A963,英雄数据表!A:K,9,0),IF(VLOOKUP(B963,属性中转表!A:G,7,FALSE)&gt;=25,VLOOKUP(A963,英雄数据表!A:K,5,0),""))</f>
        <v>"atk":300,"hp":5000,"undpspro":150,"pvpdpspro":50,"pvpundpspro":50</v>
      </c>
      <c r="J963" s="20" t="str">
        <f>IF(I963="","",属性中转表!$I$1&amp;(IF(VLOOKUP(B963,属性中转表!A:G,7,FALSE)=0,0,VLOOKUP(VLOOKUP(B963,属性中转表!A:G,7,FALSE),属性中转表!$K$2:$P$21,4,0)))+IFERROR(VLOOKUP(A963,英雄数据表!A:K,IF(武魂!B963&gt;=50,10,IF(武魂!B963&gt;=25,6)),0),0))</f>
        <v>,"dpspro":150</v>
      </c>
      <c r="K963" s="32" t="str">
        <f t="shared" ref="K963:K1005" si="73">I963&amp;J963</f>
        <v>"atk":300,"hp":5000,"undpspro":150,"pvpdpspro":50,"pvpundpspro":50,"dpspro":150</v>
      </c>
      <c r="L963" s="20" t="str">
        <f>IF(B963&gt;=50,VLOOKUP(A963,英雄数据表!A:L,11,FALSE),IF(B963&gt;=25,VLOOKUP(A963,英雄数据表!A:L,7,0),""))</f>
        <v>"1305602004"</v>
      </c>
      <c r="M963" s="20" t="str">
        <f>IFERROR(VLOOKUP(B963,属性中转表!$K$2:$O$21,5,FALSE),"")</f>
        <v/>
      </c>
      <c r="N963" s="20" t="str">
        <f>IF(B963=25,VLOOKUP(A963,英雄数据表!A:L,8,FALSE),IF(B963=50,VLOOKUP(A963,英雄数据表!A:L,12,0),""))</f>
        <v/>
      </c>
    </row>
    <row r="964" spans="1:14" x14ac:dyDescent="0.3">
      <c r="A964" s="20">
        <v>13056</v>
      </c>
      <c r="B964" s="21">
        <f t="shared" si="70"/>
        <v>63</v>
      </c>
      <c r="C964" s="21">
        <v>5</v>
      </c>
      <c r="D964" s="21">
        <f>VLOOKUP(A964,英雄数据表!A:D,4,0)</f>
        <v>1</v>
      </c>
      <c r="E964" s="20" t="str">
        <f>VLOOKUP(A964,英雄数据表!A:C,3,0)</f>
        <v>灵魂提灯</v>
      </c>
      <c r="F964" s="20">
        <f t="shared" si="71"/>
        <v>13056</v>
      </c>
      <c r="G964" s="20">
        <f t="shared" si="72"/>
        <v>13056</v>
      </c>
      <c r="H964" s="21" t="str">
        <f>VLOOKUP(B964,属性中转表!A:F,6,FALSE)</f>
        <v>"hp":253800,"atk":7050</v>
      </c>
      <c r="I964" s="20" t="str">
        <f>IF(VLOOKUP(B964,属性中转表!A:G,7,FALSE)=0,"",VLOOKUP(VLOOKUP(B964,属性中转表!A:G,7,FALSE),属性中转表!$K$2:$P$21,6,0))&amp;IF(VLOOKUP(B964,属性中转表!A:G,7,FALSE)&gt;=50,VLOOKUP(A964,英雄数据表!A:K,9,0),IF(VLOOKUP(B964,属性中转表!A:G,7,FALSE)&gt;=25,VLOOKUP(A964,英雄数据表!A:K,5,0),""))</f>
        <v>"atk":300,"hp":5000,"undpspro":150,"pvpdpspro":50,"pvpundpspro":50</v>
      </c>
      <c r="J964" s="20" t="str">
        <f>IF(I964="","",属性中转表!$I$1&amp;(IF(VLOOKUP(B964,属性中转表!A:G,7,FALSE)=0,0,VLOOKUP(VLOOKUP(B964,属性中转表!A:G,7,FALSE),属性中转表!$K$2:$P$21,4,0)))+IFERROR(VLOOKUP(A964,英雄数据表!A:K,IF(武魂!B964&gt;=50,10,IF(武魂!B964&gt;=25,6)),0),0))</f>
        <v>,"dpspro":150</v>
      </c>
      <c r="K964" s="32" t="str">
        <f t="shared" si="73"/>
        <v>"atk":300,"hp":5000,"undpspro":150,"pvpdpspro":50,"pvpundpspro":50,"dpspro":150</v>
      </c>
      <c r="L964" s="20" t="str">
        <f>IF(B964&gt;=50,VLOOKUP(A964,英雄数据表!A:L,11,FALSE),IF(B964&gt;=25,VLOOKUP(A964,英雄数据表!A:L,7,0),""))</f>
        <v>"1305602004"</v>
      </c>
      <c r="M964" s="20" t="str">
        <f>IFERROR(VLOOKUP(B964,属性中转表!$K$2:$O$21,5,FALSE),"")</f>
        <v/>
      </c>
      <c r="N964" s="20" t="str">
        <f>IF(B964=25,VLOOKUP(A964,英雄数据表!A:L,8,FALSE),IF(B964=50,VLOOKUP(A964,英雄数据表!A:L,12,0),""))</f>
        <v/>
      </c>
    </row>
    <row r="965" spans="1:14" x14ac:dyDescent="0.3">
      <c r="A965" s="20">
        <v>13056</v>
      </c>
      <c r="B965" s="21">
        <f t="shared" si="70"/>
        <v>64</v>
      </c>
      <c r="C965" s="21">
        <v>5</v>
      </c>
      <c r="D965" s="21">
        <f>VLOOKUP(A965,英雄数据表!A:D,4,0)</f>
        <v>1</v>
      </c>
      <c r="E965" s="20" t="str">
        <f>VLOOKUP(A965,英雄数据表!A:C,3,0)</f>
        <v>灵魂提灯</v>
      </c>
      <c r="F965" s="20">
        <f t="shared" si="71"/>
        <v>13056</v>
      </c>
      <c r="G965" s="20">
        <f t="shared" si="72"/>
        <v>13056</v>
      </c>
      <c r="H965" s="21" t="str">
        <f>VLOOKUP(B965,属性中转表!A:F,6,FALSE)</f>
        <v>"hp":259200,"atk":7200</v>
      </c>
      <c r="I965" s="20" t="str">
        <f>IF(VLOOKUP(B965,属性中转表!A:G,7,FALSE)=0,"",VLOOKUP(VLOOKUP(B965,属性中转表!A:G,7,FALSE),属性中转表!$K$2:$P$21,6,0))&amp;IF(VLOOKUP(B965,属性中转表!A:G,7,FALSE)&gt;=50,VLOOKUP(A965,英雄数据表!A:K,9,0),IF(VLOOKUP(B965,属性中转表!A:G,7,FALSE)&gt;=25,VLOOKUP(A965,英雄数据表!A:K,5,0),""))</f>
        <v>"atk":300,"hp":5000,"undpspro":150,"pvpdpspro":50,"pvpundpspro":50</v>
      </c>
      <c r="J965" s="20" t="str">
        <f>IF(I965="","",属性中转表!$I$1&amp;(IF(VLOOKUP(B965,属性中转表!A:G,7,FALSE)=0,0,VLOOKUP(VLOOKUP(B965,属性中转表!A:G,7,FALSE),属性中转表!$K$2:$P$21,4,0)))+IFERROR(VLOOKUP(A965,英雄数据表!A:K,IF(武魂!B965&gt;=50,10,IF(武魂!B965&gt;=25,6)),0),0))</f>
        <v>,"dpspro":150</v>
      </c>
      <c r="K965" s="32" t="str">
        <f t="shared" si="73"/>
        <v>"atk":300,"hp":5000,"undpspro":150,"pvpdpspro":50,"pvpundpspro":50,"dpspro":150</v>
      </c>
      <c r="L965" s="20" t="str">
        <f>IF(B965&gt;=50,VLOOKUP(A965,英雄数据表!A:L,11,FALSE),IF(B965&gt;=25,VLOOKUP(A965,英雄数据表!A:L,7,0),""))</f>
        <v>"1305602004"</v>
      </c>
      <c r="M965" s="20" t="str">
        <f>IFERROR(VLOOKUP(B965,属性中转表!$K$2:$O$21,5,FALSE),"")</f>
        <v/>
      </c>
      <c r="N965" s="20" t="str">
        <f>IF(B965=25,VLOOKUP(A965,英雄数据表!A:L,8,FALSE),IF(B965=50,VLOOKUP(A965,英雄数据表!A:L,12,0),""))</f>
        <v/>
      </c>
    </row>
    <row r="966" spans="1:14" x14ac:dyDescent="0.3">
      <c r="A966" s="20">
        <v>13056</v>
      </c>
      <c r="B966" s="21">
        <f t="shared" si="70"/>
        <v>65</v>
      </c>
      <c r="C966" s="21">
        <v>5</v>
      </c>
      <c r="D966" s="21">
        <f>VLOOKUP(A966,英雄数据表!A:D,4,0)</f>
        <v>1</v>
      </c>
      <c r="E966" s="20" t="str">
        <f>VLOOKUP(A966,英雄数据表!A:C,3,0)</f>
        <v>灵魂提灯</v>
      </c>
      <c r="F966" s="20">
        <f t="shared" si="71"/>
        <v>13056</v>
      </c>
      <c r="G966" s="20">
        <f t="shared" si="72"/>
        <v>13056</v>
      </c>
      <c r="H966" s="21" t="str">
        <f>VLOOKUP(B966,属性中转表!A:F,6,FALSE)</f>
        <v>"hp":264600,"atk":7350</v>
      </c>
      <c r="I966" s="20" t="str">
        <f>IF(VLOOKUP(B966,属性中转表!A:G,7,FALSE)=0,"",VLOOKUP(VLOOKUP(B966,属性中转表!A:G,7,FALSE),属性中转表!$K$2:$P$21,6,0))&amp;IF(VLOOKUP(B966,属性中转表!A:G,7,FALSE)&gt;=50,VLOOKUP(A966,英雄数据表!A:K,9,0),IF(VLOOKUP(B966,属性中转表!A:G,7,FALSE)&gt;=25,VLOOKUP(A966,英雄数据表!A:K,5,0),""))</f>
        <v>"atk":300,"hp":5000,"undpspro":150,"pvpdpspro":100,"pvpundpspro":50</v>
      </c>
      <c r="J966" s="20" t="str">
        <f>IF(I966="","",属性中转表!$I$1&amp;(IF(VLOOKUP(B966,属性中转表!A:G,7,FALSE)=0,0,VLOOKUP(VLOOKUP(B966,属性中转表!A:G,7,FALSE),属性中转表!$K$2:$P$21,4,0)))+IFERROR(VLOOKUP(A966,英雄数据表!A:K,IF(武魂!B966&gt;=50,10,IF(武魂!B966&gt;=25,6)),0),0))</f>
        <v>,"dpspro":150</v>
      </c>
      <c r="K966" s="32" t="str">
        <f t="shared" si="73"/>
        <v>"atk":300,"hp":5000,"undpspro":150,"pvpdpspro":100,"pvpundpspro":50,"dpspro":150</v>
      </c>
      <c r="L966" s="20" t="str">
        <f>IF(B966&gt;=50,VLOOKUP(A966,英雄数据表!A:L,11,FALSE),IF(B966&gt;=25,VLOOKUP(A966,英雄数据表!A:L,7,0),""))</f>
        <v>"1305602004"</v>
      </c>
      <c r="M966" s="20" t="str">
        <f>IFERROR(VLOOKUP(B966,属性中转表!$K$2:$O$21,5,FALSE),"")</f>
        <v>"pvpdpspro":50</v>
      </c>
      <c r="N966" s="20" t="str">
        <f>IF(B966=25,VLOOKUP(A966,英雄数据表!A:L,8,FALSE),IF(B966=50,VLOOKUP(A966,英雄数据表!A:L,12,0),""))</f>
        <v/>
      </c>
    </row>
    <row r="967" spans="1:14" x14ac:dyDescent="0.3">
      <c r="A967" s="20">
        <v>13056</v>
      </c>
      <c r="B967" s="21">
        <f t="shared" si="70"/>
        <v>66</v>
      </c>
      <c r="C967" s="21">
        <v>5</v>
      </c>
      <c r="D967" s="21">
        <f>VLOOKUP(A967,英雄数据表!A:D,4,0)</f>
        <v>1</v>
      </c>
      <c r="E967" s="20" t="str">
        <f>VLOOKUP(A967,英雄数据表!A:C,3,0)</f>
        <v>灵魂提灯</v>
      </c>
      <c r="F967" s="20">
        <f t="shared" si="71"/>
        <v>13056</v>
      </c>
      <c r="G967" s="20">
        <f t="shared" si="72"/>
        <v>13056</v>
      </c>
      <c r="H967" s="21" t="str">
        <f>VLOOKUP(B967,属性中转表!A:F,6,FALSE)</f>
        <v>"hp":270000,"atk":7500</v>
      </c>
      <c r="I967" s="20" t="str">
        <f>IF(VLOOKUP(B967,属性中转表!A:G,7,FALSE)=0,"",VLOOKUP(VLOOKUP(B967,属性中转表!A:G,7,FALSE),属性中转表!$K$2:$P$21,6,0))&amp;IF(VLOOKUP(B967,属性中转表!A:G,7,FALSE)&gt;=50,VLOOKUP(A967,英雄数据表!A:K,9,0),IF(VLOOKUP(B967,属性中转表!A:G,7,FALSE)&gt;=25,VLOOKUP(A967,英雄数据表!A:K,5,0),""))</f>
        <v>"atk":300,"hp":5000,"undpspro":150,"pvpdpspro":100,"pvpundpspro":50</v>
      </c>
      <c r="J967" s="20" t="str">
        <f>IF(I967="","",属性中转表!$I$1&amp;(IF(VLOOKUP(B967,属性中转表!A:G,7,FALSE)=0,0,VLOOKUP(VLOOKUP(B967,属性中转表!A:G,7,FALSE),属性中转表!$K$2:$P$21,4,0)))+IFERROR(VLOOKUP(A967,英雄数据表!A:K,IF(武魂!B967&gt;=50,10,IF(武魂!B967&gt;=25,6)),0),0))</f>
        <v>,"dpspro":150</v>
      </c>
      <c r="K967" s="32" t="str">
        <f t="shared" si="73"/>
        <v>"atk":300,"hp":5000,"undpspro":150,"pvpdpspro":100,"pvpundpspro":50,"dpspro":150</v>
      </c>
      <c r="L967" s="20" t="str">
        <f>IF(B967&gt;=50,VLOOKUP(A967,英雄数据表!A:L,11,FALSE),IF(B967&gt;=25,VLOOKUP(A967,英雄数据表!A:L,7,0),""))</f>
        <v>"1305602004"</v>
      </c>
      <c r="M967" s="20" t="str">
        <f>IFERROR(VLOOKUP(B967,属性中转表!$K$2:$O$21,5,FALSE),"")</f>
        <v/>
      </c>
      <c r="N967" s="20" t="str">
        <f>IF(B967=25,VLOOKUP(A967,英雄数据表!A:L,8,FALSE),IF(B967=50,VLOOKUP(A967,英雄数据表!A:L,12,0),""))</f>
        <v/>
      </c>
    </row>
    <row r="968" spans="1:14" x14ac:dyDescent="0.3">
      <c r="A968" s="20">
        <v>13056</v>
      </c>
      <c r="B968" s="21">
        <f t="shared" si="70"/>
        <v>67</v>
      </c>
      <c r="C968" s="21">
        <v>5</v>
      </c>
      <c r="D968" s="21">
        <f>VLOOKUP(A968,英雄数据表!A:D,4,0)</f>
        <v>1</v>
      </c>
      <c r="E968" s="20" t="str">
        <f>VLOOKUP(A968,英雄数据表!A:C,3,0)</f>
        <v>灵魂提灯</v>
      </c>
      <c r="F968" s="20">
        <f t="shared" si="71"/>
        <v>13056</v>
      </c>
      <c r="G968" s="20">
        <f t="shared" si="72"/>
        <v>13056</v>
      </c>
      <c r="H968" s="21" t="str">
        <f>VLOOKUP(B968,属性中转表!A:F,6,FALSE)</f>
        <v>"hp":275400,"atk":7650</v>
      </c>
      <c r="I968" s="20" t="str">
        <f>IF(VLOOKUP(B968,属性中转表!A:G,7,FALSE)=0,"",VLOOKUP(VLOOKUP(B968,属性中转表!A:G,7,FALSE),属性中转表!$K$2:$P$21,6,0))&amp;IF(VLOOKUP(B968,属性中转表!A:G,7,FALSE)&gt;=50,VLOOKUP(A968,英雄数据表!A:K,9,0),IF(VLOOKUP(B968,属性中转表!A:G,7,FALSE)&gt;=25,VLOOKUP(A968,英雄数据表!A:K,5,0),""))</f>
        <v>"atk":300,"hp":5000,"undpspro":150,"pvpdpspro":100,"pvpundpspro":50</v>
      </c>
      <c r="J968" s="20" t="str">
        <f>IF(I968="","",属性中转表!$I$1&amp;(IF(VLOOKUP(B968,属性中转表!A:G,7,FALSE)=0,0,VLOOKUP(VLOOKUP(B968,属性中转表!A:G,7,FALSE),属性中转表!$K$2:$P$21,4,0)))+IFERROR(VLOOKUP(A968,英雄数据表!A:K,IF(武魂!B968&gt;=50,10,IF(武魂!B968&gt;=25,6)),0),0))</f>
        <v>,"dpspro":150</v>
      </c>
      <c r="K968" s="32" t="str">
        <f t="shared" si="73"/>
        <v>"atk":300,"hp":5000,"undpspro":150,"pvpdpspro":100,"pvpundpspro":50,"dpspro":150</v>
      </c>
      <c r="L968" s="20" t="str">
        <f>IF(B968&gt;=50,VLOOKUP(A968,英雄数据表!A:L,11,FALSE),IF(B968&gt;=25,VLOOKUP(A968,英雄数据表!A:L,7,0),""))</f>
        <v>"1305602004"</v>
      </c>
      <c r="M968" s="20" t="str">
        <f>IFERROR(VLOOKUP(B968,属性中转表!$K$2:$O$21,5,FALSE),"")</f>
        <v/>
      </c>
      <c r="N968" s="20" t="str">
        <f>IF(B968=25,VLOOKUP(A968,英雄数据表!A:L,8,FALSE),IF(B968=50,VLOOKUP(A968,英雄数据表!A:L,12,0),""))</f>
        <v/>
      </c>
    </row>
    <row r="969" spans="1:14" x14ac:dyDescent="0.3">
      <c r="A969" s="20">
        <v>13056</v>
      </c>
      <c r="B969" s="21">
        <f t="shared" si="70"/>
        <v>68</v>
      </c>
      <c r="C969" s="21">
        <v>5</v>
      </c>
      <c r="D969" s="21">
        <f>VLOOKUP(A969,英雄数据表!A:D,4,0)</f>
        <v>1</v>
      </c>
      <c r="E969" s="20" t="str">
        <f>VLOOKUP(A969,英雄数据表!A:C,3,0)</f>
        <v>灵魂提灯</v>
      </c>
      <c r="F969" s="20">
        <f t="shared" si="71"/>
        <v>13056</v>
      </c>
      <c r="G969" s="20">
        <f t="shared" si="72"/>
        <v>13056</v>
      </c>
      <c r="H969" s="21" t="str">
        <f>VLOOKUP(B969,属性中转表!A:F,6,FALSE)</f>
        <v>"hp":280800,"atk":7800</v>
      </c>
      <c r="I969" s="20" t="str">
        <f>IF(VLOOKUP(B969,属性中转表!A:G,7,FALSE)=0,"",VLOOKUP(VLOOKUP(B969,属性中转表!A:G,7,FALSE),属性中转表!$K$2:$P$21,6,0))&amp;IF(VLOOKUP(B969,属性中转表!A:G,7,FALSE)&gt;=50,VLOOKUP(A969,英雄数据表!A:K,9,0),IF(VLOOKUP(B969,属性中转表!A:G,7,FALSE)&gt;=25,VLOOKUP(A969,英雄数据表!A:K,5,0),""))</f>
        <v>"atk":300,"hp":5000,"undpspro":150,"pvpdpspro":100,"pvpundpspro":50</v>
      </c>
      <c r="J969" s="20" t="str">
        <f>IF(I969="","",属性中转表!$I$1&amp;(IF(VLOOKUP(B969,属性中转表!A:G,7,FALSE)=0,0,VLOOKUP(VLOOKUP(B969,属性中转表!A:G,7,FALSE),属性中转表!$K$2:$P$21,4,0)))+IFERROR(VLOOKUP(A969,英雄数据表!A:K,IF(武魂!B969&gt;=50,10,IF(武魂!B969&gt;=25,6)),0),0))</f>
        <v>,"dpspro":150</v>
      </c>
      <c r="K969" s="32" t="str">
        <f t="shared" si="73"/>
        <v>"atk":300,"hp":5000,"undpspro":150,"pvpdpspro":100,"pvpundpspro":50,"dpspro":150</v>
      </c>
      <c r="L969" s="20" t="str">
        <f>IF(B969&gt;=50,VLOOKUP(A969,英雄数据表!A:L,11,FALSE),IF(B969&gt;=25,VLOOKUP(A969,英雄数据表!A:L,7,0),""))</f>
        <v>"1305602004"</v>
      </c>
      <c r="M969" s="20" t="str">
        <f>IFERROR(VLOOKUP(B969,属性中转表!$K$2:$O$21,5,FALSE),"")</f>
        <v/>
      </c>
      <c r="N969" s="20" t="str">
        <f>IF(B969=25,VLOOKUP(A969,英雄数据表!A:L,8,FALSE),IF(B969=50,VLOOKUP(A969,英雄数据表!A:L,12,0),""))</f>
        <v/>
      </c>
    </row>
    <row r="970" spans="1:14" x14ac:dyDescent="0.3">
      <c r="A970" s="20">
        <v>13056</v>
      </c>
      <c r="B970" s="21">
        <f t="shared" si="70"/>
        <v>69</v>
      </c>
      <c r="C970" s="21">
        <v>5</v>
      </c>
      <c r="D970" s="21">
        <f>VLOOKUP(A970,英雄数据表!A:D,4,0)</f>
        <v>1</v>
      </c>
      <c r="E970" s="20" t="str">
        <f>VLOOKUP(A970,英雄数据表!A:C,3,0)</f>
        <v>灵魂提灯</v>
      </c>
      <c r="F970" s="20">
        <f t="shared" si="71"/>
        <v>13056</v>
      </c>
      <c r="G970" s="20">
        <f t="shared" si="72"/>
        <v>13056</v>
      </c>
      <c r="H970" s="21" t="str">
        <f>VLOOKUP(B970,属性中转表!A:F,6,FALSE)</f>
        <v>"hp":286200,"atk":7950</v>
      </c>
      <c r="I970" s="20" t="str">
        <f>IF(VLOOKUP(B970,属性中转表!A:G,7,FALSE)=0,"",VLOOKUP(VLOOKUP(B970,属性中转表!A:G,7,FALSE),属性中转表!$K$2:$P$21,6,0))&amp;IF(VLOOKUP(B970,属性中转表!A:G,7,FALSE)&gt;=50,VLOOKUP(A970,英雄数据表!A:K,9,0),IF(VLOOKUP(B970,属性中转表!A:G,7,FALSE)&gt;=25,VLOOKUP(A970,英雄数据表!A:K,5,0),""))</f>
        <v>"atk":300,"hp":5000,"undpspro":150,"pvpdpspro":100,"pvpundpspro":50</v>
      </c>
      <c r="J970" s="20" t="str">
        <f>IF(I970="","",属性中转表!$I$1&amp;(IF(VLOOKUP(B970,属性中转表!A:G,7,FALSE)=0,0,VLOOKUP(VLOOKUP(B970,属性中转表!A:G,7,FALSE),属性中转表!$K$2:$P$21,4,0)))+IFERROR(VLOOKUP(A970,英雄数据表!A:K,IF(武魂!B970&gt;=50,10,IF(武魂!B970&gt;=25,6)),0),0))</f>
        <v>,"dpspro":150</v>
      </c>
      <c r="K970" s="32" t="str">
        <f t="shared" si="73"/>
        <v>"atk":300,"hp":5000,"undpspro":150,"pvpdpspro":100,"pvpundpspro":50,"dpspro":150</v>
      </c>
      <c r="L970" s="20" t="str">
        <f>IF(B970&gt;=50,VLOOKUP(A970,英雄数据表!A:L,11,FALSE),IF(B970&gt;=25,VLOOKUP(A970,英雄数据表!A:L,7,0),""))</f>
        <v>"1305602004"</v>
      </c>
      <c r="M970" s="20" t="str">
        <f>IFERROR(VLOOKUP(B970,属性中转表!$K$2:$O$21,5,FALSE),"")</f>
        <v/>
      </c>
      <c r="N970" s="20" t="str">
        <f>IF(B970=25,VLOOKUP(A970,英雄数据表!A:L,8,FALSE),IF(B970=50,VLOOKUP(A970,英雄数据表!A:L,12,0),""))</f>
        <v/>
      </c>
    </row>
    <row r="971" spans="1:14" x14ac:dyDescent="0.3">
      <c r="A971" s="20">
        <v>13056</v>
      </c>
      <c r="B971" s="21">
        <f t="shared" si="70"/>
        <v>70</v>
      </c>
      <c r="C971" s="21">
        <v>5</v>
      </c>
      <c r="D971" s="21">
        <f>VLOOKUP(A971,英雄数据表!A:D,4,0)</f>
        <v>1</v>
      </c>
      <c r="E971" s="20" t="str">
        <f>VLOOKUP(A971,英雄数据表!A:C,3,0)</f>
        <v>灵魂提灯</v>
      </c>
      <c r="F971" s="20">
        <f t="shared" si="71"/>
        <v>13056</v>
      </c>
      <c r="G971" s="20">
        <f t="shared" si="72"/>
        <v>13056</v>
      </c>
      <c r="H971" s="21" t="str">
        <f>VLOOKUP(B971,属性中转表!A:F,6,FALSE)</f>
        <v>"hp":291600,"atk":8100</v>
      </c>
      <c r="I971" s="20" t="str">
        <f>IF(VLOOKUP(B971,属性中转表!A:G,7,FALSE)=0,"",VLOOKUP(VLOOKUP(B971,属性中转表!A:G,7,FALSE),属性中转表!$K$2:$P$21,6,0))&amp;IF(VLOOKUP(B971,属性中转表!A:G,7,FALSE)&gt;=50,VLOOKUP(A971,英雄数据表!A:K,9,0),IF(VLOOKUP(B971,属性中转表!A:G,7,FALSE)&gt;=25,VLOOKUP(A971,英雄数据表!A:K,5,0),""))</f>
        <v>"atk":300,"hp":5000,"undpspro":150,"pvpdpspro":100,"pvpundpspro":100</v>
      </c>
      <c r="J971" s="20" t="str">
        <f>IF(I971="","",属性中转表!$I$1&amp;(IF(VLOOKUP(B971,属性中转表!A:G,7,FALSE)=0,0,VLOOKUP(VLOOKUP(B971,属性中转表!A:G,7,FALSE),属性中转表!$K$2:$P$21,4,0)))+IFERROR(VLOOKUP(A971,英雄数据表!A:K,IF(武魂!B971&gt;=50,10,IF(武魂!B971&gt;=25,6)),0),0))</f>
        <v>,"dpspro":150</v>
      </c>
      <c r="K971" s="32" t="str">
        <f t="shared" si="73"/>
        <v>"atk":300,"hp":5000,"undpspro":150,"pvpdpspro":100,"pvpundpspro":100,"dpspro":150</v>
      </c>
      <c r="L971" s="20" t="str">
        <f>IF(B971&gt;=50,VLOOKUP(A971,英雄数据表!A:L,11,FALSE),IF(B971&gt;=25,VLOOKUP(A971,英雄数据表!A:L,7,0),""))</f>
        <v>"1305602004"</v>
      </c>
      <c r="M971" s="20" t="str">
        <f>IFERROR(VLOOKUP(B971,属性中转表!$K$2:$O$21,5,FALSE),"")</f>
        <v>"pvpundpspro":50</v>
      </c>
      <c r="N971" s="20" t="str">
        <f>IF(B971=25,VLOOKUP(A971,英雄数据表!A:L,8,FALSE),IF(B971=50,VLOOKUP(A971,英雄数据表!A:L,12,0),""))</f>
        <v/>
      </c>
    </row>
    <row r="972" spans="1:14" x14ac:dyDescent="0.3">
      <c r="A972" s="20">
        <v>13056</v>
      </c>
      <c r="B972" s="21">
        <f t="shared" si="70"/>
        <v>71</v>
      </c>
      <c r="C972" s="21">
        <v>5</v>
      </c>
      <c r="D972" s="21">
        <f>VLOOKUP(A972,英雄数据表!A:D,4,0)</f>
        <v>1</v>
      </c>
      <c r="E972" s="20" t="str">
        <f>VLOOKUP(A972,英雄数据表!A:C,3,0)</f>
        <v>灵魂提灯</v>
      </c>
      <c r="F972" s="20">
        <f t="shared" si="71"/>
        <v>13056</v>
      </c>
      <c r="G972" s="20">
        <f t="shared" si="72"/>
        <v>13056</v>
      </c>
      <c r="H972" s="21" t="str">
        <f>VLOOKUP(B972,属性中转表!A:F,6,FALSE)</f>
        <v>"hp":297000,"atk":8250</v>
      </c>
      <c r="I972" s="20" t="str">
        <f>IF(VLOOKUP(B972,属性中转表!A:G,7,FALSE)=0,"",VLOOKUP(VLOOKUP(B972,属性中转表!A:G,7,FALSE),属性中转表!$K$2:$P$21,6,0))&amp;IF(VLOOKUP(B972,属性中转表!A:G,7,FALSE)&gt;=50,VLOOKUP(A972,英雄数据表!A:K,9,0),IF(VLOOKUP(B972,属性中转表!A:G,7,FALSE)&gt;=25,VLOOKUP(A972,英雄数据表!A:K,5,0),""))</f>
        <v>"atk":300,"hp":5000,"undpspro":150,"pvpdpspro":100,"pvpundpspro":100</v>
      </c>
      <c r="J972" s="20" t="str">
        <f>IF(I972="","",属性中转表!$I$1&amp;(IF(VLOOKUP(B972,属性中转表!A:G,7,FALSE)=0,0,VLOOKUP(VLOOKUP(B972,属性中转表!A:G,7,FALSE),属性中转表!$K$2:$P$21,4,0)))+IFERROR(VLOOKUP(A972,英雄数据表!A:K,IF(武魂!B972&gt;=50,10,IF(武魂!B972&gt;=25,6)),0),0))</f>
        <v>,"dpspro":150</v>
      </c>
      <c r="K972" s="32" t="str">
        <f t="shared" si="73"/>
        <v>"atk":300,"hp":5000,"undpspro":150,"pvpdpspro":100,"pvpundpspro":100,"dpspro":150</v>
      </c>
      <c r="L972" s="20" t="str">
        <f>IF(B972&gt;=50,VLOOKUP(A972,英雄数据表!A:L,11,FALSE),IF(B972&gt;=25,VLOOKUP(A972,英雄数据表!A:L,7,0),""))</f>
        <v>"1305602004"</v>
      </c>
      <c r="M972" s="20" t="str">
        <f>IFERROR(VLOOKUP(B972,属性中转表!$K$2:$O$21,5,FALSE),"")</f>
        <v/>
      </c>
      <c r="N972" s="20" t="str">
        <f>IF(B972=25,VLOOKUP(A972,英雄数据表!A:L,8,FALSE),IF(B972=50,VLOOKUP(A972,英雄数据表!A:L,12,0),""))</f>
        <v/>
      </c>
    </row>
    <row r="973" spans="1:14" x14ac:dyDescent="0.3">
      <c r="A973" s="20">
        <v>13056</v>
      </c>
      <c r="B973" s="21">
        <f t="shared" si="70"/>
        <v>72</v>
      </c>
      <c r="C973" s="21">
        <v>5</v>
      </c>
      <c r="D973" s="21">
        <f>VLOOKUP(A973,英雄数据表!A:D,4,0)</f>
        <v>1</v>
      </c>
      <c r="E973" s="20" t="str">
        <f>VLOOKUP(A973,英雄数据表!A:C,3,0)</f>
        <v>灵魂提灯</v>
      </c>
      <c r="F973" s="20">
        <f t="shared" si="71"/>
        <v>13056</v>
      </c>
      <c r="G973" s="20">
        <f t="shared" si="72"/>
        <v>13056</v>
      </c>
      <c r="H973" s="21" t="str">
        <f>VLOOKUP(B973,属性中转表!A:F,6,FALSE)</f>
        <v>"hp":302400,"atk":8400</v>
      </c>
      <c r="I973" s="20" t="str">
        <f>IF(VLOOKUP(B973,属性中转表!A:G,7,FALSE)=0,"",VLOOKUP(VLOOKUP(B973,属性中转表!A:G,7,FALSE),属性中转表!$K$2:$P$21,6,0))&amp;IF(VLOOKUP(B973,属性中转表!A:G,7,FALSE)&gt;=50,VLOOKUP(A973,英雄数据表!A:K,9,0),IF(VLOOKUP(B973,属性中转表!A:G,7,FALSE)&gt;=25,VLOOKUP(A973,英雄数据表!A:K,5,0),""))</f>
        <v>"atk":300,"hp":5000,"undpspro":150,"pvpdpspro":100,"pvpundpspro":100</v>
      </c>
      <c r="J973" s="20" t="str">
        <f>IF(I973="","",属性中转表!$I$1&amp;(IF(VLOOKUP(B973,属性中转表!A:G,7,FALSE)=0,0,VLOOKUP(VLOOKUP(B973,属性中转表!A:G,7,FALSE),属性中转表!$K$2:$P$21,4,0)))+IFERROR(VLOOKUP(A973,英雄数据表!A:K,IF(武魂!B973&gt;=50,10,IF(武魂!B973&gt;=25,6)),0),0))</f>
        <v>,"dpspro":150</v>
      </c>
      <c r="K973" s="32" t="str">
        <f t="shared" si="73"/>
        <v>"atk":300,"hp":5000,"undpspro":150,"pvpdpspro":100,"pvpundpspro":100,"dpspro":150</v>
      </c>
      <c r="L973" s="20" t="str">
        <f>IF(B973&gt;=50,VLOOKUP(A973,英雄数据表!A:L,11,FALSE),IF(B973&gt;=25,VLOOKUP(A973,英雄数据表!A:L,7,0),""))</f>
        <v>"1305602004"</v>
      </c>
      <c r="M973" s="20" t="str">
        <f>IFERROR(VLOOKUP(B973,属性中转表!$K$2:$O$21,5,FALSE),"")</f>
        <v/>
      </c>
      <c r="N973" s="20" t="str">
        <f>IF(B973=25,VLOOKUP(A973,英雄数据表!A:L,8,FALSE),IF(B973=50,VLOOKUP(A973,英雄数据表!A:L,12,0),""))</f>
        <v/>
      </c>
    </row>
    <row r="974" spans="1:14" x14ac:dyDescent="0.3">
      <c r="A974" s="20">
        <v>13056</v>
      </c>
      <c r="B974" s="21">
        <f t="shared" si="70"/>
        <v>73</v>
      </c>
      <c r="C974" s="21">
        <v>5</v>
      </c>
      <c r="D974" s="21">
        <f>VLOOKUP(A974,英雄数据表!A:D,4,0)</f>
        <v>1</v>
      </c>
      <c r="E974" s="20" t="str">
        <f>VLOOKUP(A974,英雄数据表!A:C,3,0)</f>
        <v>灵魂提灯</v>
      </c>
      <c r="F974" s="20">
        <f t="shared" si="71"/>
        <v>13056</v>
      </c>
      <c r="G974" s="20">
        <f t="shared" si="72"/>
        <v>13056</v>
      </c>
      <c r="H974" s="21" t="str">
        <f>VLOOKUP(B974,属性中转表!A:F,6,FALSE)</f>
        <v>"hp":307800,"atk":8550</v>
      </c>
      <c r="I974" s="20" t="str">
        <f>IF(VLOOKUP(B974,属性中转表!A:G,7,FALSE)=0,"",VLOOKUP(VLOOKUP(B974,属性中转表!A:G,7,FALSE),属性中转表!$K$2:$P$21,6,0))&amp;IF(VLOOKUP(B974,属性中转表!A:G,7,FALSE)&gt;=50,VLOOKUP(A974,英雄数据表!A:K,9,0),IF(VLOOKUP(B974,属性中转表!A:G,7,FALSE)&gt;=25,VLOOKUP(A974,英雄数据表!A:K,5,0),""))</f>
        <v>"atk":300,"hp":5000,"undpspro":150,"pvpdpspro":100,"pvpundpspro":100</v>
      </c>
      <c r="J974" s="20" t="str">
        <f>IF(I974="","",属性中转表!$I$1&amp;(IF(VLOOKUP(B974,属性中转表!A:G,7,FALSE)=0,0,VLOOKUP(VLOOKUP(B974,属性中转表!A:G,7,FALSE),属性中转表!$K$2:$P$21,4,0)))+IFERROR(VLOOKUP(A974,英雄数据表!A:K,IF(武魂!B974&gt;=50,10,IF(武魂!B974&gt;=25,6)),0),0))</f>
        <v>,"dpspro":150</v>
      </c>
      <c r="K974" s="32" t="str">
        <f t="shared" si="73"/>
        <v>"atk":300,"hp":5000,"undpspro":150,"pvpdpspro":100,"pvpundpspro":100,"dpspro":150</v>
      </c>
      <c r="L974" s="20" t="str">
        <f>IF(B974&gt;=50,VLOOKUP(A974,英雄数据表!A:L,11,FALSE),IF(B974&gt;=25,VLOOKUP(A974,英雄数据表!A:L,7,0),""))</f>
        <v>"1305602004"</v>
      </c>
      <c r="M974" s="20" t="str">
        <f>IFERROR(VLOOKUP(B974,属性中转表!$K$2:$O$21,5,FALSE),"")</f>
        <v/>
      </c>
      <c r="N974" s="20" t="str">
        <f>IF(B974=25,VLOOKUP(A974,英雄数据表!A:L,8,FALSE),IF(B974=50,VLOOKUP(A974,英雄数据表!A:L,12,0),""))</f>
        <v/>
      </c>
    </row>
    <row r="975" spans="1:14" x14ac:dyDescent="0.3">
      <c r="A975" s="20">
        <v>13056</v>
      </c>
      <c r="B975" s="21">
        <f t="shared" si="70"/>
        <v>74</v>
      </c>
      <c r="C975" s="21">
        <v>5</v>
      </c>
      <c r="D975" s="21">
        <f>VLOOKUP(A975,英雄数据表!A:D,4,0)</f>
        <v>1</v>
      </c>
      <c r="E975" s="20" t="str">
        <f>VLOOKUP(A975,英雄数据表!A:C,3,0)</f>
        <v>灵魂提灯</v>
      </c>
      <c r="F975" s="20">
        <f t="shared" si="71"/>
        <v>13056</v>
      </c>
      <c r="G975" s="20">
        <f t="shared" si="72"/>
        <v>13056</v>
      </c>
      <c r="H975" s="21" t="str">
        <f>VLOOKUP(B975,属性中转表!A:F,6,FALSE)</f>
        <v>"hp":313200,"atk":8700</v>
      </c>
      <c r="I975" s="20" t="str">
        <f>IF(VLOOKUP(B975,属性中转表!A:G,7,FALSE)=0,"",VLOOKUP(VLOOKUP(B975,属性中转表!A:G,7,FALSE),属性中转表!$K$2:$P$21,6,0))&amp;IF(VLOOKUP(B975,属性中转表!A:G,7,FALSE)&gt;=50,VLOOKUP(A975,英雄数据表!A:K,9,0),IF(VLOOKUP(B975,属性中转表!A:G,7,FALSE)&gt;=25,VLOOKUP(A975,英雄数据表!A:K,5,0),""))</f>
        <v>"atk":300,"hp":5000,"undpspro":150,"pvpdpspro":100,"pvpundpspro":100</v>
      </c>
      <c r="J975" s="20" t="str">
        <f>IF(I975="","",属性中转表!$I$1&amp;(IF(VLOOKUP(B975,属性中转表!A:G,7,FALSE)=0,0,VLOOKUP(VLOOKUP(B975,属性中转表!A:G,7,FALSE),属性中转表!$K$2:$P$21,4,0)))+IFERROR(VLOOKUP(A975,英雄数据表!A:K,IF(武魂!B975&gt;=50,10,IF(武魂!B975&gt;=25,6)),0),0))</f>
        <v>,"dpspro":150</v>
      </c>
      <c r="K975" s="32" t="str">
        <f t="shared" si="73"/>
        <v>"atk":300,"hp":5000,"undpspro":150,"pvpdpspro":100,"pvpundpspro":100,"dpspro":150</v>
      </c>
      <c r="L975" s="20" t="str">
        <f>IF(B975&gt;=50,VLOOKUP(A975,英雄数据表!A:L,11,FALSE),IF(B975&gt;=25,VLOOKUP(A975,英雄数据表!A:L,7,0),""))</f>
        <v>"1305602004"</v>
      </c>
      <c r="M975" s="20" t="str">
        <f>IFERROR(VLOOKUP(B975,属性中转表!$K$2:$O$21,5,FALSE),"")</f>
        <v/>
      </c>
      <c r="N975" s="20" t="str">
        <f>IF(B975=25,VLOOKUP(A975,英雄数据表!A:L,8,FALSE),IF(B975=50,VLOOKUP(A975,英雄数据表!A:L,12,0),""))</f>
        <v/>
      </c>
    </row>
    <row r="976" spans="1:14" x14ac:dyDescent="0.3">
      <c r="A976" s="20">
        <v>13056</v>
      </c>
      <c r="B976" s="21">
        <f t="shared" si="70"/>
        <v>75</v>
      </c>
      <c r="C976" s="21">
        <v>5</v>
      </c>
      <c r="D976" s="21">
        <f>VLOOKUP(A976,英雄数据表!A:D,4,0)</f>
        <v>1</v>
      </c>
      <c r="E976" s="20" t="str">
        <f>VLOOKUP(A976,英雄数据表!A:C,3,0)</f>
        <v>灵魂提灯</v>
      </c>
      <c r="F976" s="20">
        <f t="shared" si="71"/>
        <v>13056</v>
      </c>
      <c r="G976" s="20">
        <f t="shared" si="72"/>
        <v>13056</v>
      </c>
      <c r="H976" s="21" t="str">
        <f>VLOOKUP(B976,属性中转表!A:F,6,FALSE)</f>
        <v>"hp":318600,"atk":8850</v>
      </c>
      <c r="I976" s="20" t="str">
        <f>IF(VLOOKUP(B976,属性中转表!A:G,7,FALSE)=0,"",VLOOKUP(VLOOKUP(B976,属性中转表!A:G,7,FALSE),属性中转表!$K$2:$P$21,6,0))&amp;IF(VLOOKUP(B976,属性中转表!A:G,7,FALSE)&gt;=50,VLOOKUP(A976,英雄数据表!A:K,9,0),IF(VLOOKUP(B976,属性中转表!A:G,7,FALSE)&gt;=25,VLOOKUP(A976,英雄数据表!A:K,5,0),""))</f>
        <v>"atk":600,"hp":10000,"undpspro":150,"pvpdpspro":100,"pvpundpspro":100,"speed":10</v>
      </c>
      <c r="J976" s="20" t="str">
        <f>IF(I976="","",属性中转表!$I$1&amp;(IF(VLOOKUP(B976,属性中转表!A:G,7,FALSE)=0,0,VLOOKUP(VLOOKUP(B976,属性中转表!A:G,7,FALSE),属性中转表!$K$2:$P$21,4,0)))+IFERROR(VLOOKUP(A976,英雄数据表!A:K,IF(武魂!B976&gt;=50,10,IF(武魂!B976&gt;=25,6)),0),0))</f>
        <v>,"dpspro":150</v>
      </c>
      <c r="K976" s="32" t="str">
        <f t="shared" si="73"/>
        <v>"atk":600,"hp":10000,"undpspro":150,"pvpdpspro":100,"pvpundpspro":100,"speed":10,"dpspro":150</v>
      </c>
      <c r="L976" s="20" t="str">
        <f>IF(B976&gt;=50,VLOOKUP(A976,英雄数据表!A:L,11,FALSE),IF(B976&gt;=25,VLOOKUP(A976,英雄数据表!A:L,7,0),""))</f>
        <v>"1305602004"</v>
      </c>
      <c r="M976" s="20" t="str">
        <f>IFERROR(VLOOKUP(B976,属性中转表!$K$2:$O$21,5,FALSE),"")</f>
        <v>"speed":10,"atk":300,"hp":5000</v>
      </c>
      <c r="N976" s="20" t="str">
        <f>IF(B976=25,VLOOKUP(A976,英雄数据表!A:L,8,FALSE),IF(B976=50,VLOOKUP(A976,英雄数据表!A:L,12,0),""))</f>
        <v/>
      </c>
    </row>
    <row r="977" spans="1:14" x14ac:dyDescent="0.3">
      <c r="A977" s="20">
        <v>13056</v>
      </c>
      <c r="B977" s="21">
        <f t="shared" si="70"/>
        <v>76</v>
      </c>
      <c r="C977" s="21">
        <v>5</v>
      </c>
      <c r="D977" s="21">
        <f>VLOOKUP(A977,英雄数据表!A:D,4,0)</f>
        <v>1</v>
      </c>
      <c r="E977" s="20" t="str">
        <f>VLOOKUP(A977,英雄数据表!A:C,3,0)</f>
        <v>灵魂提灯</v>
      </c>
      <c r="F977" s="20">
        <f t="shared" si="71"/>
        <v>13056</v>
      </c>
      <c r="G977" s="20">
        <f t="shared" si="72"/>
        <v>13056</v>
      </c>
      <c r="H977" s="21" t="str">
        <f>VLOOKUP(B977,属性中转表!A:F,6,FALSE)</f>
        <v>"hp":324000,"atk":9000</v>
      </c>
      <c r="I977" s="20" t="str">
        <f>IF(VLOOKUP(B977,属性中转表!A:G,7,FALSE)=0,"",VLOOKUP(VLOOKUP(B977,属性中转表!A:G,7,FALSE),属性中转表!$K$2:$P$21,6,0))&amp;IF(VLOOKUP(B977,属性中转表!A:G,7,FALSE)&gt;=50,VLOOKUP(A977,英雄数据表!A:K,9,0),IF(VLOOKUP(B977,属性中转表!A:G,7,FALSE)&gt;=25,VLOOKUP(A977,英雄数据表!A:K,5,0),""))</f>
        <v>"atk":600,"hp":10000,"undpspro":150,"pvpdpspro":100,"pvpundpspro":100,"speed":10</v>
      </c>
      <c r="J977" s="20" t="str">
        <f>IF(I977="","",属性中转表!$I$1&amp;(IF(VLOOKUP(B977,属性中转表!A:G,7,FALSE)=0,0,VLOOKUP(VLOOKUP(B977,属性中转表!A:G,7,FALSE),属性中转表!$K$2:$P$21,4,0)))+IFERROR(VLOOKUP(A977,英雄数据表!A:K,IF(武魂!B977&gt;=50,10,IF(武魂!B977&gt;=25,6)),0),0))</f>
        <v>,"dpspro":150</v>
      </c>
      <c r="K977" s="32" t="str">
        <f t="shared" si="73"/>
        <v>"atk":600,"hp":10000,"undpspro":150,"pvpdpspro":100,"pvpundpspro":100,"speed":10,"dpspro":150</v>
      </c>
      <c r="L977" s="20" t="str">
        <f>IF(B977&gt;=50,VLOOKUP(A977,英雄数据表!A:L,11,FALSE),IF(B977&gt;=25,VLOOKUP(A977,英雄数据表!A:L,7,0),""))</f>
        <v>"1305602004"</v>
      </c>
      <c r="M977" s="20" t="str">
        <f>IFERROR(VLOOKUP(B977,属性中转表!$K$2:$O$21,5,FALSE),"")</f>
        <v/>
      </c>
      <c r="N977" s="20" t="str">
        <f>IF(B977=25,VLOOKUP(A977,英雄数据表!A:L,8,FALSE),IF(B977=50,VLOOKUP(A977,英雄数据表!A:L,12,0),""))</f>
        <v/>
      </c>
    </row>
    <row r="978" spans="1:14" x14ac:dyDescent="0.3">
      <c r="A978" s="20">
        <v>13056</v>
      </c>
      <c r="B978" s="21">
        <f t="shared" si="70"/>
        <v>77</v>
      </c>
      <c r="C978" s="21">
        <v>5</v>
      </c>
      <c r="D978" s="21">
        <f>VLOOKUP(A978,英雄数据表!A:D,4,0)</f>
        <v>1</v>
      </c>
      <c r="E978" s="20" t="str">
        <f>VLOOKUP(A978,英雄数据表!A:C,3,0)</f>
        <v>灵魂提灯</v>
      </c>
      <c r="F978" s="20">
        <f t="shared" si="71"/>
        <v>13056</v>
      </c>
      <c r="G978" s="20">
        <f t="shared" si="72"/>
        <v>13056</v>
      </c>
      <c r="H978" s="21" t="str">
        <f>VLOOKUP(B978,属性中转表!A:F,6,FALSE)</f>
        <v>"hp":329400,"atk":9150</v>
      </c>
      <c r="I978" s="20" t="str">
        <f>IF(VLOOKUP(B978,属性中转表!A:G,7,FALSE)=0,"",VLOOKUP(VLOOKUP(B978,属性中转表!A:G,7,FALSE),属性中转表!$K$2:$P$21,6,0))&amp;IF(VLOOKUP(B978,属性中转表!A:G,7,FALSE)&gt;=50,VLOOKUP(A978,英雄数据表!A:K,9,0),IF(VLOOKUP(B978,属性中转表!A:G,7,FALSE)&gt;=25,VLOOKUP(A978,英雄数据表!A:K,5,0),""))</f>
        <v>"atk":600,"hp":10000,"undpspro":150,"pvpdpspro":100,"pvpundpspro":100,"speed":10</v>
      </c>
      <c r="J978" s="20" t="str">
        <f>IF(I978="","",属性中转表!$I$1&amp;(IF(VLOOKUP(B978,属性中转表!A:G,7,FALSE)=0,0,VLOOKUP(VLOOKUP(B978,属性中转表!A:G,7,FALSE),属性中转表!$K$2:$P$21,4,0)))+IFERROR(VLOOKUP(A978,英雄数据表!A:K,IF(武魂!B978&gt;=50,10,IF(武魂!B978&gt;=25,6)),0),0))</f>
        <v>,"dpspro":150</v>
      </c>
      <c r="K978" s="32" t="str">
        <f t="shared" si="73"/>
        <v>"atk":600,"hp":10000,"undpspro":150,"pvpdpspro":100,"pvpundpspro":100,"speed":10,"dpspro":150</v>
      </c>
      <c r="L978" s="20" t="str">
        <f>IF(B978&gt;=50,VLOOKUP(A978,英雄数据表!A:L,11,FALSE),IF(B978&gt;=25,VLOOKUP(A978,英雄数据表!A:L,7,0),""))</f>
        <v>"1305602004"</v>
      </c>
      <c r="M978" s="20" t="str">
        <f>IFERROR(VLOOKUP(B978,属性中转表!$K$2:$O$21,5,FALSE),"")</f>
        <v/>
      </c>
      <c r="N978" s="20" t="str">
        <f>IF(B978=25,VLOOKUP(A978,英雄数据表!A:L,8,FALSE),IF(B978=50,VLOOKUP(A978,英雄数据表!A:L,12,0),""))</f>
        <v/>
      </c>
    </row>
    <row r="979" spans="1:14" x14ac:dyDescent="0.3">
      <c r="A979" s="20">
        <v>13056</v>
      </c>
      <c r="B979" s="21">
        <f t="shared" si="70"/>
        <v>78</v>
      </c>
      <c r="C979" s="21">
        <v>5</v>
      </c>
      <c r="D979" s="21">
        <f>VLOOKUP(A979,英雄数据表!A:D,4,0)</f>
        <v>1</v>
      </c>
      <c r="E979" s="20" t="str">
        <f>VLOOKUP(A979,英雄数据表!A:C,3,0)</f>
        <v>灵魂提灯</v>
      </c>
      <c r="F979" s="20">
        <f t="shared" si="71"/>
        <v>13056</v>
      </c>
      <c r="G979" s="20">
        <f t="shared" si="72"/>
        <v>13056</v>
      </c>
      <c r="H979" s="21" t="str">
        <f>VLOOKUP(B979,属性中转表!A:F,6,FALSE)</f>
        <v>"hp":334800,"atk":9300</v>
      </c>
      <c r="I979" s="20" t="str">
        <f>IF(VLOOKUP(B979,属性中转表!A:G,7,FALSE)=0,"",VLOOKUP(VLOOKUP(B979,属性中转表!A:G,7,FALSE),属性中转表!$K$2:$P$21,6,0))&amp;IF(VLOOKUP(B979,属性中转表!A:G,7,FALSE)&gt;=50,VLOOKUP(A979,英雄数据表!A:K,9,0),IF(VLOOKUP(B979,属性中转表!A:G,7,FALSE)&gt;=25,VLOOKUP(A979,英雄数据表!A:K,5,0),""))</f>
        <v>"atk":600,"hp":10000,"undpspro":150,"pvpdpspro":100,"pvpundpspro":100,"speed":10</v>
      </c>
      <c r="J979" s="20" t="str">
        <f>IF(I979="","",属性中转表!$I$1&amp;(IF(VLOOKUP(B979,属性中转表!A:G,7,FALSE)=0,0,VLOOKUP(VLOOKUP(B979,属性中转表!A:G,7,FALSE),属性中转表!$K$2:$P$21,4,0)))+IFERROR(VLOOKUP(A979,英雄数据表!A:K,IF(武魂!B979&gt;=50,10,IF(武魂!B979&gt;=25,6)),0),0))</f>
        <v>,"dpspro":150</v>
      </c>
      <c r="K979" s="32" t="str">
        <f t="shared" si="73"/>
        <v>"atk":600,"hp":10000,"undpspro":150,"pvpdpspro":100,"pvpundpspro":100,"speed":10,"dpspro":150</v>
      </c>
      <c r="L979" s="20" t="str">
        <f>IF(B979&gt;=50,VLOOKUP(A979,英雄数据表!A:L,11,FALSE),IF(B979&gt;=25,VLOOKUP(A979,英雄数据表!A:L,7,0),""))</f>
        <v>"1305602004"</v>
      </c>
      <c r="M979" s="20" t="str">
        <f>IFERROR(VLOOKUP(B979,属性中转表!$K$2:$O$21,5,FALSE),"")</f>
        <v/>
      </c>
      <c r="N979" s="20" t="str">
        <f>IF(B979=25,VLOOKUP(A979,英雄数据表!A:L,8,FALSE),IF(B979=50,VLOOKUP(A979,英雄数据表!A:L,12,0),""))</f>
        <v/>
      </c>
    </row>
    <row r="980" spans="1:14" x14ac:dyDescent="0.3">
      <c r="A980" s="20">
        <v>13056</v>
      </c>
      <c r="B980" s="21">
        <f t="shared" si="70"/>
        <v>79</v>
      </c>
      <c r="C980" s="21">
        <v>5</v>
      </c>
      <c r="D980" s="21">
        <f>VLOOKUP(A980,英雄数据表!A:D,4,0)</f>
        <v>1</v>
      </c>
      <c r="E980" s="20" t="str">
        <f>VLOOKUP(A980,英雄数据表!A:C,3,0)</f>
        <v>灵魂提灯</v>
      </c>
      <c r="F980" s="20">
        <f t="shared" si="71"/>
        <v>13056</v>
      </c>
      <c r="G980" s="20">
        <f t="shared" si="72"/>
        <v>13056</v>
      </c>
      <c r="H980" s="21" t="str">
        <f>VLOOKUP(B980,属性中转表!A:F,6,FALSE)</f>
        <v>"hp":340200,"atk":9450</v>
      </c>
      <c r="I980" s="20" t="str">
        <f>IF(VLOOKUP(B980,属性中转表!A:G,7,FALSE)=0,"",VLOOKUP(VLOOKUP(B980,属性中转表!A:G,7,FALSE),属性中转表!$K$2:$P$21,6,0))&amp;IF(VLOOKUP(B980,属性中转表!A:G,7,FALSE)&gt;=50,VLOOKUP(A980,英雄数据表!A:K,9,0),IF(VLOOKUP(B980,属性中转表!A:G,7,FALSE)&gt;=25,VLOOKUP(A980,英雄数据表!A:K,5,0),""))</f>
        <v>"atk":600,"hp":10000,"undpspro":150,"pvpdpspro":100,"pvpundpspro":100,"speed":10</v>
      </c>
      <c r="J980" s="20" t="str">
        <f>IF(I980="","",属性中转表!$I$1&amp;(IF(VLOOKUP(B980,属性中转表!A:G,7,FALSE)=0,0,VLOOKUP(VLOOKUP(B980,属性中转表!A:G,7,FALSE),属性中转表!$K$2:$P$21,4,0)))+IFERROR(VLOOKUP(A980,英雄数据表!A:K,IF(武魂!B980&gt;=50,10,IF(武魂!B980&gt;=25,6)),0),0))</f>
        <v>,"dpspro":150</v>
      </c>
      <c r="K980" s="32" t="str">
        <f t="shared" si="73"/>
        <v>"atk":600,"hp":10000,"undpspro":150,"pvpdpspro":100,"pvpundpspro":100,"speed":10,"dpspro":150</v>
      </c>
      <c r="L980" s="20" t="str">
        <f>IF(B980&gt;=50,VLOOKUP(A980,英雄数据表!A:L,11,FALSE),IF(B980&gt;=25,VLOOKUP(A980,英雄数据表!A:L,7,0),""))</f>
        <v>"1305602004"</v>
      </c>
      <c r="M980" s="20" t="str">
        <f>IFERROR(VLOOKUP(B980,属性中转表!$K$2:$O$21,5,FALSE),"")</f>
        <v/>
      </c>
      <c r="N980" s="20" t="str">
        <f>IF(B980=25,VLOOKUP(A980,英雄数据表!A:L,8,FALSE),IF(B980=50,VLOOKUP(A980,英雄数据表!A:L,12,0),""))</f>
        <v/>
      </c>
    </row>
    <row r="981" spans="1:14" x14ac:dyDescent="0.3">
      <c r="A981" s="20">
        <v>13056</v>
      </c>
      <c r="B981" s="21">
        <f t="shared" si="70"/>
        <v>80</v>
      </c>
      <c r="C981" s="21">
        <v>5</v>
      </c>
      <c r="D981" s="21">
        <f>VLOOKUP(A981,英雄数据表!A:D,4,0)</f>
        <v>1</v>
      </c>
      <c r="E981" s="20" t="str">
        <f>VLOOKUP(A981,英雄数据表!A:C,3,0)</f>
        <v>灵魂提灯</v>
      </c>
      <c r="F981" s="20">
        <f t="shared" si="71"/>
        <v>13056</v>
      </c>
      <c r="G981" s="20">
        <f t="shared" si="72"/>
        <v>13056</v>
      </c>
      <c r="H981" s="21" t="str">
        <f>VLOOKUP(B981,属性中转表!A:F,6,FALSE)</f>
        <v>"hp":345600,"atk":9600</v>
      </c>
      <c r="I981" s="20" t="str">
        <f>IF(VLOOKUP(B981,属性中转表!A:G,7,FALSE)=0,"",VLOOKUP(VLOOKUP(B981,属性中转表!A:G,7,FALSE),属性中转表!$K$2:$P$21,6,0))&amp;IF(VLOOKUP(B981,属性中转表!A:G,7,FALSE)&gt;=50,VLOOKUP(A981,英雄数据表!A:K,9,0),IF(VLOOKUP(B981,属性中转表!A:G,7,FALSE)&gt;=25,VLOOKUP(A981,英雄数据表!A:K,5,0),""))</f>
        <v>"atk":600,"hp":10000,"undpspro":200,"pvpdpspro":100,"pvpundpspro":100,"speed":10</v>
      </c>
      <c r="J981" s="20" t="str">
        <f>IF(I981="","",属性中转表!$I$1&amp;(IF(VLOOKUP(B981,属性中转表!A:G,7,FALSE)=0,0,VLOOKUP(VLOOKUP(B981,属性中转表!A:G,7,FALSE),属性中转表!$K$2:$P$21,4,0)))+IFERROR(VLOOKUP(A981,英雄数据表!A:K,IF(武魂!B981&gt;=50,10,IF(武魂!B981&gt;=25,6)),0),0))</f>
        <v>,"dpspro":150</v>
      </c>
      <c r="K981" s="32" t="str">
        <f t="shared" si="73"/>
        <v>"atk":600,"hp":10000,"undpspro":200,"pvpdpspro":100,"pvpundpspro":100,"speed":10,"dpspro":150</v>
      </c>
      <c r="L981" s="20" t="str">
        <f>IF(B981&gt;=50,VLOOKUP(A981,英雄数据表!A:L,11,FALSE),IF(B981&gt;=25,VLOOKUP(A981,英雄数据表!A:L,7,0),""))</f>
        <v>"1305602004"</v>
      </c>
      <c r="M981" s="20" t="str">
        <f>IFERROR(VLOOKUP(B981,属性中转表!$K$2:$O$21,5,FALSE),"")</f>
        <v>"undpspro":50</v>
      </c>
      <c r="N981" s="20" t="str">
        <f>IF(B981=25,VLOOKUP(A981,英雄数据表!A:L,8,FALSE),IF(B981=50,VLOOKUP(A981,英雄数据表!A:L,12,0),""))</f>
        <v/>
      </c>
    </row>
    <row r="982" spans="1:14" x14ac:dyDescent="0.3">
      <c r="A982" s="20">
        <v>13056</v>
      </c>
      <c r="B982" s="21">
        <f t="shared" si="70"/>
        <v>81</v>
      </c>
      <c r="C982" s="21">
        <v>5</v>
      </c>
      <c r="D982" s="21">
        <f>VLOOKUP(A982,英雄数据表!A:D,4,0)</f>
        <v>1</v>
      </c>
      <c r="E982" s="20" t="str">
        <f>VLOOKUP(A982,英雄数据表!A:C,3,0)</f>
        <v>灵魂提灯</v>
      </c>
      <c r="F982" s="20">
        <f t="shared" si="71"/>
        <v>13056</v>
      </c>
      <c r="G982" s="20">
        <f t="shared" si="72"/>
        <v>13056</v>
      </c>
      <c r="H982" s="21" t="str">
        <f>VLOOKUP(B982,属性中转表!A:F,6,FALSE)</f>
        <v>"hp":351000,"atk":9750</v>
      </c>
      <c r="I982" s="20" t="str">
        <f>IF(VLOOKUP(B982,属性中转表!A:G,7,FALSE)=0,"",VLOOKUP(VLOOKUP(B982,属性中转表!A:G,7,FALSE),属性中转表!$K$2:$P$21,6,0))&amp;IF(VLOOKUP(B982,属性中转表!A:G,7,FALSE)&gt;=50,VLOOKUP(A982,英雄数据表!A:K,9,0),IF(VLOOKUP(B982,属性中转表!A:G,7,FALSE)&gt;=25,VLOOKUP(A982,英雄数据表!A:K,5,0),""))</f>
        <v>"atk":600,"hp":10000,"undpspro":200,"pvpdpspro":100,"pvpundpspro":100,"speed":10</v>
      </c>
      <c r="J982" s="20" t="str">
        <f>IF(I982="","",属性中转表!$I$1&amp;(IF(VLOOKUP(B982,属性中转表!A:G,7,FALSE)=0,0,VLOOKUP(VLOOKUP(B982,属性中转表!A:G,7,FALSE),属性中转表!$K$2:$P$21,4,0)))+IFERROR(VLOOKUP(A982,英雄数据表!A:K,IF(武魂!B982&gt;=50,10,IF(武魂!B982&gt;=25,6)),0),0))</f>
        <v>,"dpspro":150</v>
      </c>
      <c r="K982" s="32" t="str">
        <f t="shared" si="73"/>
        <v>"atk":600,"hp":10000,"undpspro":200,"pvpdpspro":100,"pvpundpspro":100,"speed":10,"dpspro":150</v>
      </c>
      <c r="L982" s="20" t="str">
        <f>IF(B982&gt;=50,VLOOKUP(A982,英雄数据表!A:L,11,FALSE),IF(B982&gt;=25,VLOOKUP(A982,英雄数据表!A:L,7,0),""))</f>
        <v>"1305602004"</v>
      </c>
      <c r="M982" s="20" t="str">
        <f>IFERROR(VLOOKUP(B982,属性中转表!$K$2:$O$21,5,FALSE),"")</f>
        <v/>
      </c>
      <c r="N982" s="20" t="str">
        <f>IF(B982=25,VLOOKUP(A982,英雄数据表!A:L,8,FALSE),IF(B982=50,VLOOKUP(A982,英雄数据表!A:L,12,0),""))</f>
        <v/>
      </c>
    </row>
    <row r="983" spans="1:14" x14ac:dyDescent="0.3">
      <c r="A983" s="20">
        <v>13056</v>
      </c>
      <c r="B983" s="21">
        <f t="shared" si="70"/>
        <v>82</v>
      </c>
      <c r="C983" s="21">
        <v>5</v>
      </c>
      <c r="D983" s="21">
        <f>VLOOKUP(A983,英雄数据表!A:D,4,0)</f>
        <v>1</v>
      </c>
      <c r="E983" s="20" t="str">
        <f>VLOOKUP(A983,英雄数据表!A:C,3,0)</f>
        <v>灵魂提灯</v>
      </c>
      <c r="F983" s="20">
        <f t="shared" si="71"/>
        <v>13056</v>
      </c>
      <c r="G983" s="20">
        <f t="shared" si="72"/>
        <v>13056</v>
      </c>
      <c r="H983" s="21" t="str">
        <f>VLOOKUP(B983,属性中转表!A:F,6,FALSE)</f>
        <v>"hp":356400,"atk":9900</v>
      </c>
      <c r="I983" s="20" t="str">
        <f>IF(VLOOKUP(B983,属性中转表!A:G,7,FALSE)=0,"",VLOOKUP(VLOOKUP(B983,属性中转表!A:G,7,FALSE),属性中转表!$K$2:$P$21,6,0))&amp;IF(VLOOKUP(B983,属性中转表!A:G,7,FALSE)&gt;=50,VLOOKUP(A983,英雄数据表!A:K,9,0),IF(VLOOKUP(B983,属性中转表!A:G,7,FALSE)&gt;=25,VLOOKUP(A983,英雄数据表!A:K,5,0),""))</f>
        <v>"atk":600,"hp":10000,"undpspro":200,"pvpdpspro":100,"pvpundpspro":100,"speed":10</v>
      </c>
      <c r="J983" s="20" t="str">
        <f>IF(I983="","",属性中转表!$I$1&amp;(IF(VLOOKUP(B983,属性中转表!A:G,7,FALSE)=0,0,VLOOKUP(VLOOKUP(B983,属性中转表!A:G,7,FALSE),属性中转表!$K$2:$P$21,4,0)))+IFERROR(VLOOKUP(A983,英雄数据表!A:K,IF(武魂!B983&gt;=50,10,IF(武魂!B983&gt;=25,6)),0),0))</f>
        <v>,"dpspro":150</v>
      </c>
      <c r="K983" s="32" t="str">
        <f t="shared" si="73"/>
        <v>"atk":600,"hp":10000,"undpspro":200,"pvpdpspro":100,"pvpundpspro":100,"speed":10,"dpspro":150</v>
      </c>
      <c r="L983" s="20" t="str">
        <f>IF(B983&gt;=50,VLOOKUP(A983,英雄数据表!A:L,11,FALSE),IF(B983&gt;=25,VLOOKUP(A983,英雄数据表!A:L,7,0),""))</f>
        <v>"1305602004"</v>
      </c>
      <c r="M983" s="20" t="str">
        <f>IFERROR(VLOOKUP(B983,属性中转表!$K$2:$O$21,5,FALSE),"")</f>
        <v/>
      </c>
      <c r="N983" s="20" t="str">
        <f>IF(B983=25,VLOOKUP(A983,英雄数据表!A:L,8,FALSE),IF(B983=50,VLOOKUP(A983,英雄数据表!A:L,12,0),""))</f>
        <v/>
      </c>
    </row>
    <row r="984" spans="1:14" x14ac:dyDescent="0.3">
      <c r="A984" s="20">
        <v>13056</v>
      </c>
      <c r="B984" s="21">
        <f t="shared" si="70"/>
        <v>83</v>
      </c>
      <c r="C984" s="21">
        <v>5</v>
      </c>
      <c r="D984" s="21">
        <f>VLOOKUP(A984,英雄数据表!A:D,4,0)</f>
        <v>1</v>
      </c>
      <c r="E984" s="20" t="str">
        <f>VLOOKUP(A984,英雄数据表!A:C,3,0)</f>
        <v>灵魂提灯</v>
      </c>
      <c r="F984" s="20">
        <f t="shared" si="71"/>
        <v>13056</v>
      </c>
      <c r="G984" s="20">
        <f t="shared" si="72"/>
        <v>13056</v>
      </c>
      <c r="H984" s="21" t="str">
        <f>VLOOKUP(B984,属性中转表!A:F,6,FALSE)</f>
        <v>"hp":361800,"atk":10050</v>
      </c>
      <c r="I984" s="20" t="str">
        <f>IF(VLOOKUP(B984,属性中转表!A:G,7,FALSE)=0,"",VLOOKUP(VLOOKUP(B984,属性中转表!A:G,7,FALSE),属性中转表!$K$2:$P$21,6,0))&amp;IF(VLOOKUP(B984,属性中转表!A:G,7,FALSE)&gt;=50,VLOOKUP(A984,英雄数据表!A:K,9,0),IF(VLOOKUP(B984,属性中转表!A:G,7,FALSE)&gt;=25,VLOOKUP(A984,英雄数据表!A:K,5,0),""))</f>
        <v>"atk":600,"hp":10000,"undpspro":200,"pvpdpspro":100,"pvpundpspro":100,"speed":10</v>
      </c>
      <c r="J984" s="20" t="str">
        <f>IF(I984="","",属性中转表!$I$1&amp;(IF(VLOOKUP(B984,属性中转表!A:G,7,FALSE)=0,0,VLOOKUP(VLOOKUP(B984,属性中转表!A:G,7,FALSE),属性中转表!$K$2:$P$21,4,0)))+IFERROR(VLOOKUP(A984,英雄数据表!A:K,IF(武魂!B984&gt;=50,10,IF(武魂!B984&gt;=25,6)),0),0))</f>
        <v>,"dpspro":150</v>
      </c>
      <c r="K984" s="32" t="str">
        <f t="shared" si="73"/>
        <v>"atk":600,"hp":10000,"undpspro":200,"pvpdpspro":100,"pvpundpspro":100,"speed":10,"dpspro":150</v>
      </c>
      <c r="L984" s="20" t="str">
        <f>IF(B984&gt;=50,VLOOKUP(A984,英雄数据表!A:L,11,FALSE),IF(B984&gt;=25,VLOOKUP(A984,英雄数据表!A:L,7,0),""))</f>
        <v>"1305602004"</v>
      </c>
      <c r="M984" s="20" t="str">
        <f>IFERROR(VLOOKUP(B984,属性中转表!$K$2:$O$21,5,FALSE),"")</f>
        <v/>
      </c>
      <c r="N984" s="20" t="str">
        <f>IF(B984=25,VLOOKUP(A984,英雄数据表!A:L,8,FALSE),IF(B984=50,VLOOKUP(A984,英雄数据表!A:L,12,0),""))</f>
        <v/>
      </c>
    </row>
    <row r="985" spans="1:14" x14ac:dyDescent="0.3">
      <c r="A985" s="20">
        <v>13056</v>
      </c>
      <c r="B985" s="21">
        <f t="shared" si="70"/>
        <v>84</v>
      </c>
      <c r="C985" s="21">
        <v>5</v>
      </c>
      <c r="D985" s="21">
        <f>VLOOKUP(A985,英雄数据表!A:D,4,0)</f>
        <v>1</v>
      </c>
      <c r="E985" s="20" t="str">
        <f>VLOOKUP(A985,英雄数据表!A:C,3,0)</f>
        <v>灵魂提灯</v>
      </c>
      <c r="F985" s="20">
        <f t="shared" si="71"/>
        <v>13056</v>
      </c>
      <c r="G985" s="20">
        <f t="shared" si="72"/>
        <v>13056</v>
      </c>
      <c r="H985" s="21" t="str">
        <f>VLOOKUP(B985,属性中转表!A:F,6,FALSE)</f>
        <v>"hp":367200,"atk":10200</v>
      </c>
      <c r="I985" s="20" t="str">
        <f>IF(VLOOKUP(B985,属性中转表!A:G,7,FALSE)=0,"",VLOOKUP(VLOOKUP(B985,属性中转表!A:G,7,FALSE),属性中转表!$K$2:$P$21,6,0))&amp;IF(VLOOKUP(B985,属性中转表!A:G,7,FALSE)&gt;=50,VLOOKUP(A985,英雄数据表!A:K,9,0),IF(VLOOKUP(B985,属性中转表!A:G,7,FALSE)&gt;=25,VLOOKUP(A985,英雄数据表!A:K,5,0),""))</f>
        <v>"atk":600,"hp":10000,"undpspro":200,"pvpdpspro":100,"pvpundpspro":100,"speed":10</v>
      </c>
      <c r="J985" s="20" t="str">
        <f>IF(I985="","",属性中转表!$I$1&amp;(IF(VLOOKUP(B985,属性中转表!A:G,7,FALSE)=0,0,VLOOKUP(VLOOKUP(B985,属性中转表!A:G,7,FALSE),属性中转表!$K$2:$P$21,4,0)))+IFERROR(VLOOKUP(A985,英雄数据表!A:K,IF(武魂!B985&gt;=50,10,IF(武魂!B985&gt;=25,6)),0),0))</f>
        <v>,"dpspro":150</v>
      </c>
      <c r="K985" s="32" t="str">
        <f t="shared" si="73"/>
        <v>"atk":600,"hp":10000,"undpspro":200,"pvpdpspro":100,"pvpundpspro":100,"speed":10,"dpspro":150</v>
      </c>
      <c r="L985" s="20" t="str">
        <f>IF(B985&gt;=50,VLOOKUP(A985,英雄数据表!A:L,11,FALSE),IF(B985&gt;=25,VLOOKUP(A985,英雄数据表!A:L,7,0),""))</f>
        <v>"1305602004"</v>
      </c>
      <c r="M985" s="20" t="str">
        <f>IFERROR(VLOOKUP(B985,属性中转表!$K$2:$O$21,5,FALSE),"")</f>
        <v/>
      </c>
      <c r="N985" s="20" t="str">
        <f>IF(B985=25,VLOOKUP(A985,英雄数据表!A:L,8,FALSE),IF(B985=50,VLOOKUP(A985,英雄数据表!A:L,12,0),""))</f>
        <v/>
      </c>
    </row>
    <row r="986" spans="1:14" x14ac:dyDescent="0.3">
      <c r="A986" s="20">
        <v>13056</v>
      </c>
      <c r="B986" s="21">
        <f t="shared" si="70"/>
        <v>85</v>
      </c>
      <c r="C986" s="21">
        <v>5</v>
      </c>
      <c r="D986" s="21">
        <f>VLOOKUP(A986,英雄数据表!A:D,4,0)</f>
        <v>1</v>
      </c>
      <c r="E986" s="20" t="str">
        <f>VLOOKUP(A986,英雄数据表!A:C,3,0)</f>
        <v>灵魂提灯</v>
      </c>
      <c r="F986" s="20">
        <f t="shared" si="71"/>
        <v>13056</v>
      </c>
      <c r="G986" s="20">
        <f t="shared" si="72"/>
        <v>13056</v>
      </c>
      <c r="H986" s="21" t="str">
        <f>VLOOKUP(B986,属性中转表!A:F,6,FALSE)</f>
        <v>"hp":372600,"atk":10350</v>
      </c>
      <c r="I986" s="20" t="str">
        <f>IF(VLOOKUP(B986,属性中转表!A:G,7,FALSE)=0,"",VLOOKUP(VLOOKUP(B986,属性中转表!A:G,7,FALSE),属性中转表!$K$2:$P$21,6,0))&amp;IF(VLOOKUP(B986,属性中转表!A:G,7,FALSE)&gt;=50,VLOOKUP(A986,英雄数据表!A:K,9,0),IF(VLOOKUP(B986,属性中转表!A:G,7,FALSE)&gt;=25,VLOOKUP(A986,英雄数据表!A:K,5,0),""))</f>
        <v>"atk":600,"hp":10000,"undpspro":200,"pvpdpspro":100,"pvpundpspro":100,"speed":10</v>
      </c>
      <c r="J986" s="20" t="str">
        <f>IF(I986="","",属性中转表!$I$1&amp;(IF(VLOOKUP(B986,属性中转表!A:G,7,FALSE)=0,0,VLOOKUP(VLOOKUP(B986,属性中转表!A:G,7,FALSE),属性中转表!$K$2:$P$21,4,0)))+IFERROR(VLOOKUP(A986,英雄数据表!A:K,IF(武魂!B986&gt;=50,10,IF(武魂!B986&gt;=25,6)),0),0))</f>
        <v>,"dpspro":200</v>
      </c>
      <c r="K986" s="32" t="str">
        <f t="shared" si="73"/>
        <v>"atk":600,"hp":10000,"undpspro":200,"pvpdpspro":100,"pvpundpspro":100,"speed":10,"dpspro":200</v>
      </c>
      <c r="L986" s="20" t="str">
        <f>IF(B986&gt;=50,VLOOKUP(A986,英雄数据表!A:L,11,FALSE),IF(B986&gt;=25,VLOOKUP(A986,英雄数据表!A:L,7,0),""))</f>
        <v>"1305602004"</v>
      </c>
      <c r="M986" s="20" t="str">
        <f>IFERROR(VLOOKUP(B986,属性中转表!$K$2:$O$21,5,FALSE),"")</f>
        <v>"dpspro":50</v>
      </c>
      <c r="N986" s="20" t="str">
        <f>IF(B986=25,VLOOKUP(A986,英雄数据表!A:L,8,FALSE),IF(B986=50,VLOOKUP(A986,英雄数据表!A:L,12,0),""))</f>
        <v/>
      </c>
    </row>
    <row r="987" spans="1:14" x14ac:dyDescent="0.3">
      <c r="A987" s="20">
        <v>13056</v>
      </c>
      <c r="B987" s="21">
        <f t="shared" si="70"/>
        <v>86</v>
      </c>
      <c r="C987" s="21">
        <v>5</v>
      </c>
      <c r="D987" s="21">
        <f>VLOOKUP(A987,英雄数据表!A:D,4,0)</f>
        <v>1</v>
      </c>
      <c r="E987" s="20" t="str">
        <f>VLOOKUP(A987,英雄数据表!A:C,3,0)</f>
        <v>灵魂提灯</v>
      </c>
      <c r="F987" s="20">
        <f t="shared" si="71"/>
        <v>13056</v>
      </c>
      <c r="G987" s="20">
        <f t="shared" si="72"/>
        <v>13056</v>
      </c>
      <c r="H987" s="21" t="str">
        <f>VLOOKUP(B987,属性中转表!A:F,6,FALSE)</f>
        <v>"hp":378000,"atk":10500</v>
      </c>
      <c r="I987" s="20" t="str">
        <f>IF(VLOOKUP(B987,属性中转表!A:G,7,FALSE)=0,"",VLOOKUP(VLOOKUP(B987,属性中转表!A:G,7,FALSE),属性中转表!$K$2:$P$21,6,0))&amp;IF(VLOOKUP(B987,属性中转表!A:G,7,FALSE)&gt;=50,VLOOKUP(A987,英雄数据表!A:K,9,0),IF(VLOOKUP(B987,属性中转表!A:G,7,FALSE)&gt;=25,VLOOKUP(A987,英雄数据表!A:K,5,0),""))</f>
        <v>"atk":600,"hp":10000,"undpspro":200,"pvpdpspro":100,"pvpundpspro":100,"speed":10</v>
      </c>
      <c r="J987" s="20" t="str">
        <f>IF(I987="","",属性中转表!$I$1&amp;(IF(VLOOKUP(B987,属性中转表!A:G,7,FALSE)=0,0,VLOOKUP(VLOOKUP(B987,属性中转表!A:G,7,FALSE),属性中转表!$K$2:$P$21,4,0)))+IFERROR(VLOOKUP(A987,英雄数据表!A:K,IF(武魂!B987&gt;=50,10,IF(武魂!B987&gt;=25,6)),0),0))</f>
        <v>,"dpspro":200</v>
      </c>
      <c r="K987" s="32" t="str">
        <f t="shared" si="73"/>
        <v>"atk":600,"hp":10000,"undpspro":200,"pvpdpspro":100,"pvpundpspro":100,"speed":10,"dpspro":200</v>
      </c>
      <c r="L987" s="20" t="str">
        <f>IF(B987&gt;=50,VLOOKUP(A987,英雄数据表!A:L,11,FALSE),IF(B987&gt;=25,VLOOKUP(A987,英雄数据表!A:L,7,0),""))</f>
        <v>"1305602004"</v>
      </c>
      <c r="M987" s="20" t="str">
        <f>IFERROR(VLOOKUP(B987,属性中转表!$K$2:$O$21,5,FALSE),"")</f>
        <v/>
      </c>
      <c r="N987" s="20" t="str">
        <f>IF(B987=25,VLOOKUP(A987,英雄数据表!A:L,8,FALSE),IF(B987=50,VLOOKUP(A987,英雄数据表!A:L,12,0),""))</f>
        <v/>
      </c>
    </row>
    <row r="988" spans="1:14" x14ac:dyDescent="0.3">
      <c r="A988" s="20">
        <v>13056</v>
      </c>
      <c r="B988" s="21">
        <f t="shared" si="70"/>
        <v>87</v>
      </c>
      <c r="C988" s="21">
        <v>5</v>
      </c>
      <c r="D988" s="21">
        <f>VLOOKUP(A988,英雄数据表!A:D,4,0)</f>
        <v>1</v>
      </c>
      <c r="E988" s="20" t="str">
        <f>VLOOKUP(A988,英雄数据表!A:C,3,0)</f>
        <v>灵魂提灯</v>
      </c>
      <c r="F988" s="20">
        <f t="shared" si="71"/>
        <v>13056</v>
      </c>
      <c r="G988" s="20">
        <f t="shared" si="72"/>
        <v>13056</v>
      </c>
      <c r="H988" s="21" t="str">
        <f>VLOOKUP(B988,属性中转表!A:F,6,FALSE)</f>
        <v>"hp":383400,"atk":10650</v>
      </c>
      <c r="I988" s="20" t="str">
        <f>IF(VLOOKUP(B988,属性中转表!A:G,7,FALSE)=0,"",VLOOKUP(VLOOKUP(B988,属性中转表!A:G,7,FALSE),属性中转表!$K$2:$P$21,6,0))&amp;IF(VLOOKUP(B988,属性中转表!A:G,7,FALSE)&gt;=50,VLOOKUP(A988,英雄数据表!A:K,9,0),IF(VLOOKUP(B988,属性中转表!A:G,7,FALSE)&gt;=25,VLOOKUP(A988,英雄数据表!A:K,5,0),""))</f>
        <v>"atk":600,"hp":10000,"undpspro":200,"pvpdpspro":100,"pvpundpspro":100,"speed":10</v>
      </c>
      <c r="J988" s="20" t="str">
        <f>IF(I988="","",属性中转表!$I$1&amp;(IF(VLOOKUP(B988,属性中转表!A:G,7,FALSE)=0,0,VLOOKUP(VLOOKUP(B988,属性中转表!A:G,7,FALSE),属性中转表!$K$2:$P$21,4,0)))+IFERROR(VLOOKUP(A988,英雄数据表!A:K,IF(武魂!B988&gt;=50,10,IF(武魂!B988&gt;=25,6)),0),0))</f>
        <v>,"dpspro":200</v>
      </c>
      <c r="K988" s="32" t="str">
        <f t="shared" si="73"/>
        <v>"atk":600,"hp":10000,"undpspro":200,"pvpdpspro":100,"pvpundpspro":100,"speed":10,"dpspro":200</v>
      </c>
      <c r="L988" s="20" t="str">
        <f>IF(B988&gt;=50,VLOOKUP(A988,英雄数据表!A:L,11,FALSE),IF(B988&gt;=25,VLOOKUP(A988,英雄数据表!A:L,7,0),""))</f>
        <v>"1305602004"</v>
      </c>
      <c r="M988" s="20" t="str">
        <f>IFERROR(VLOOKUP(B988,属性中转表!$K$2:$O$21,5,FALSE),"")</f>
        <v/>
      </c>
      <c r="N988" s="20" t="str">
        <f>IF(B988=25,VLOOKUP(A988,英雄数据表!A:L,8,FALSE),IF(B988=50,VLOOKUP(A988,英雄数据表!A:L,12,0),""))</f>
        <v/>
      </c>
    </row>
    <row r="989" spans="1:14" x14ac:dyDescent="0.3">
      <c r="A989" s="20">
        <v>13056</v>
      </c>
      <c r="B989" s="21">
        <f t="shared" si="70"/>
        <v>88</v>
      </c>
      <c r="C989" s="21">
        <v>5</v>
      </c>
      <c r="D989" s="21">
        <f>VLOOKUP(A989,英雄数据表!A:D,4,0)</f>
        <v>1</v>
      </c>
      <c r="E989" s="20" t="str">
        <f>VLOOKUP(A989,英雄数据表!A:C,3,0)</f>
        <v>灵魂提灯</v>
      </c>
      <c r="F989" s="20">
        <f t="shared" si="71"/>
        <v>13056</v>
      </c>
      <c r="G989" s="20">
        <f t="shared" si="72"/>
        <v>13056</v>
      </c>
      <c r="H989" s="21" t="str">
        <f>VLOOKUP(B989,属性中转表!A:F,6,FALSE)</f>
        <v>"hp":388800,"atk":10800</v>
      </c>
      <c r="I989" s="20" t="str">
        <f>IF(VLOOKUP(B989,属性中转表!A:G,7,FALSE)=0,"",VLOOKUP(VLOOKUP(B989,属性中转表!A:G,7,FALSE),属性中转表!$K$2:$P$21,6,0))&amp;IF(VLOOKUP(B989,属性中转表!A:G,7,FALSE)&gt;=50,VLOOKUP(A989,英雄数据表!A:K,9,0),IF(VLOOKUP(B989,属性中转表!A:G,7,FALSE)&gt;=25,VLOOKUP(A989,英雄数据表!A:K,5,0),""))</f>
        <v>"atk":600,"hp":10000,"undpspro":200,"pvpdpspro":100,"pvpundpspro":100,"speed":10</v>
      </c>
      <c r="J989" s="20" t="str">
        <f>IF(I989="","",属性中转表!$I$1&amp;(IF(VLOOKUP(B989,属性中转表!A:G,7,FALSE)=0,0,VLOOKUP(VLOOKUP(B989,属性中转表!A:G,7,FALSE),属性中转表!$K$2:$P$21,4,0)))+IFERROR(VLOOKUP(A989,英雄数据表!A:K,IF(武魂!B989&gt;=50,10,IF(武魂!B989&gt;=25,6)),0),0))</f>
        <v>,"dpspro":200</v>
      </c>
      <c r="K989" s="32" t="str">
        <f t="shared" si="73"/>
        <v>"atk":600,"hp":10000,"undpspro":200,"pvpdpspro":100,"pvpundpspro":100,"speed":10,"dpspro":200</v>
      </c>
      <c r="L989" s="20" t="str">
        <f>IF(B989&gt;=50,VLOOKUP(A989,英雄数据表!A:L,11,FALSE),IF(B989&gt;=25,VLOOKUP(A989,英雄数据表!A:L,7,0),""))</f>
        <v>"1305602004"</v>
      </c>
      <c r="M989" s="20" t="str">
        <f>IFERROR(VLOOKUP(B989,属性中转表!$K$2:$O$21,5,FALSE),"")</f>
        <v/>
      </c>
      <c r="N989" s="20" t="str">
        <f>IF(B989=25,VLOOKUP(A989,英雄数据表!A:L,8,FALSE),IF(B989=50,VLOOKUP(A989,英雄数据表!A:L,12,0),""))</f>
        <v/>
      </c>
    </row>
    <row r="990" spans="1:14" x14ac:dyDescent="0.3">
      <c r="A990" s="20">
        <v>13056</v>
      </c>
      <c r="B990" s="21">
        <f t="shared" si="70"/>
        <v>89</v>
      </c>
      <c r="C990" s="21">
        <v>5</v>
      </c>
      <c r="D990" s="21">
        <f>VLOOKUP(A990,英雄数据表!A:D,4,0)</f>
        <v>1</v>
      </c>
      <c r="E990" s="20" t="str">
        <f>VLOOKUP(A990,英雄数据表!A:C,3,0)</f>
        <v>灵魂提灯</v>
      </c>
      <c r="F990" s="20">
        <f t="shared" si="71"/>
        <v>13056</v>
      </c>
      <c r="G990" s="20">
        <f t="shared" si="72"/>
        <v>13056</v>
      </c>
      <c r="H990" s="21" t="str">
        <f>VLOOKUP(B990,属性中转表!A:F,6,FALSE)</f>
        <v>"hp":394200,"atk":10950</v>
      </c>
      <c r="I990" s="20" t="str">
        <f>IF(VLOOKUP(B990,属性中转表!A:G,7,FALSE)=0,"",VLOOKUP(VLOOKUP(B990,属性中转表!A:G,7,FALSE),属性中转表!$K$2:$P$21,6,0))&amp;IF(VLOOKUP(B990,属性中转表!A:G,7,FALSE)&gt;=50,VLOOKUP(A990,英雄数据表!A:K,9,0),IF(VLOOKUP(B990,属性中转表!A:G,7,FALSE)&gt;=25,VLOOKUP(A990,英雄数据表!A:K,5,0),""))</f>
        <v>"atk":600,"hp":10000,"undpspro":200,"pvpdpspro":100,"pvpundpspro":100,"speed":10</v>
      </c>
      <c r="J990" s="20" t="str">
        <f>IF(I990="","",属性中转表!$I$1&amp;(IF(VLOOKUP(B990,属性中转表!A:G,7,FALSE)=0,0,VLOOKUP(VLOOKUP(B990,属性中转表!A:G,7,FALSE),属性中转表!$K$2:$P$21,4,0)))+IFERROR(VLOOKUP(A990,英雄数据表!A:K,IF(武魂!B990&gt;=50,10,IF(武魂!B990&gt;=25,6)),0),0))</f>
        <v>,"dpspro":200</v>
      </c>
      <c r="K990" s="32" t="str">
        <f t="shared" si="73"/>
        <v>"atk":600,"hp":10000,"undpspro":200,"pvpdpspro":100,"pvpundpspro":100,"speed":10,"dpspro":200</v>
      </c>
      <c r="L990" s="20" t="str">
        <f>IF(B990&gt;=50,VLOOKUP(A990,英雄数据表!A:L,11,FALSE),IF(B990&gt;=25,VLOOKUP(A990,英雄数据表!A:L,7,0),""))</f>
        <v>"1305602004"</v>
      </c>
      <c r="M990" s="20" t="str">
        <f>IFERROR(VLOOKUP(B990,属性中转表!$K$2:$O$21,5,FALSE),"")</f>
        <v/>
      </c>
      <c r="N990" s="20" t="str">
        <f>IF(B990=25,VLOOKUP(A990,英雄数据表!A:L,8,FALSE),IF(B990=50,VLOOKUP(A990,英雄数据表!A:L,12,0),""))</f>
        <v/>
      </c>
    </row>
    <row r="991" spans="1:14" x14ac:dyDescent="0.3">
      <c r="A991" s="20">
        <v>13056</v>
      </c>
      <c r="B991" s="21">
        <f t="shared" si="70"/>
        <v>90</v>
      </c>
      <c r="C991" s="21">
        <v>5</v>
      </c>
      <c r="D991" s="21">
        <f>VLOOKUP(A991,英雄数据表!A:D,4,0)</f>
        <v>1</v>
      </c>
      <c r="E991" s="20" t="str">
        <f>VLOOKUP(A991,英雄数据表!A:C,3,0)</f>
        <v>灵魂提灯</v>
      </c>
      <c r="F991" s="20">
        <f t="shared" si="71"/>
        <v>13056</v>
      </c>
      <c r="G991" s="20">
        <f t="shared" si="72"/>
        <v>13056</v>
      </c>
      <c r="H991" s="21" t="str">
        <f>VLOOKUP(B991,属性中转表!A:F,6,FALSE)</f>
        <v>"hp":399600,"atk":11100</v>
      </c>
      <c r="I991" s="20" t="str">
        <f>IF(VLOOKUP(B991,属性中转表!A:G,7,FALSE)=0,"",VLOOKUP(VLOOKUP(B991,属性中转表!A:G,7,FALSE),属性中转表!$K$2:$P$21,6,0))&amp;IF(VLOOKUP(B991,属性中转表!A:G,7,FALSE)&gt;=50,VLOOKUP(A991,英雄数据表!A:K,9,0),IF(VLOOKUP(B991,属性中转表!A:G,7,FALSE)&gt;=25,VLOOKUP(A991,英雄数据表!A:K,5,0),""))</f>
        <v>"atk":600,"hp":10000,"undpspro":200,"pvpdpspro":150,"pvpundpspro":100,"speed":10</v>
      </c>
      <c r="J991" s="20" t="str">
        <f>IF(I991="","",属性中转表!$I$1&amp;(IF(VLOOKUP(B991,属性中转表!A:G,7,FALSE)=0,0,VLOOKUP(VLOOKUP(B991,属性中转表!A:G,7,FALSE),属性中转表!$K$2:$P$21,4,0)))+IFERROR(VLOOKUP(A991,英雄数据表!A:K,IF(武魂!B991&gt;=50,10,IF(武魂!B991&gt;=25,6)),0),0))</f>
        <v>,"dpspro":200</v>
      </c>
      <c r="K991" s="32" t="str">
        <f t="shared" si="73"/>
        <v>"atk":600,"hp":10000,"undpspro":200,"pvpdpspro":150,"pvpundpspro":100,"speed":10,"dpspro":200</v>
      </c>
      <c r="L991" s="20" t="str">
        <f>IF(B991&gt;=50,VLOOKUP(A991,英雄数据表!A:L,11,FALSE),IF(B991&gt;=25,VLOOKUP(A991,英雄数据表!A:L,7,0),""))</f>
        <v>"1305602004"</v>
      </c>
      <c r="M991" s="20" t="str">
        <f>IFERROR(VLOOKUP(B991,属性中转表!$K$2:$O$21,5,FALSE),"")</f>
        <v>"pvpdpspro":50</v>
      </c>
      <c r="N991" s="20" t="str">
        <f>IF(B991=25,VLOOKUP(A991,英雄数据表!A:L,8,FALSE),IF(B991=50,VLOOKUP(A991,英雄数据表!A:L,12,0),""))</f>
        <v/>
      </c>
    </row>
    <row r="992" spans="1:14" x14ac:dyDescent="0.3">
      <c r="A992" s="20">
        <v>13056</v>
      </c>
      <c r="B992" s="21">
        <f t="shared" si="70"/>
        <v>91</v>
      </c>
      <c r="C992" s="21">
        <v>5</v>
      </c>
      <c r="D992" s="21">
        <f>VLOOKUP(A992,英雄数据表!A:D,4,0)</f>
        <v>1</v>
      </c>
      <c r="E992" s="20" t="str">
        <f>VLOOKUP(A992,英雄数据表!A:C,3,0)</f>
        <v>灵魂提灯</v>
      </c>
      <c r="F992" s="20">
        <f t="shared" si="71"/>
        <v>13056</v>
      </c>
      <c r="G992" s="20">
        <f t="shared" si="72"/>
        <v>13056</v>
      </c>
      <c r="H992" s="21" t="str">
        <f>VLOOKUP(B992,属性中转表!A:F,6,FALSE)</f>
        <v>"hp":405000,"atk":11250</v>
      </c>
      <c r="I992" s="20" t="str">
        <f>IF(VLOOKUP(B992,属性中转表!A:G,7,FALSE)=0,"",VLOOKUP(VLOOKUP(B992,属性中转表!A:G,7,FALSE),属性中转表!$K$2:$P$21,6,0))&amp;IF(VLOOKUP(B992,属性中转表!A:G,7,FALSE)&gt;=50,VLOOKUP(A992,英雄数据表!A:K,9,0),IF(VLOOKUP(B992,属性中转表!A:G,7,FALSE)&gt;=25,VLOOKUP(A992,英雄数据表!A:K,5,0),""))</f>
        <v>"atk":600,"hp":10000,"undpspro":200,"pvpdpspro":150,"pvpundpspro":100,"speed":10</v>
      </c>
      <c r="J992" s="20" t="str">
        <f>IF(I992="","",属性中转表!$I$1&amp;(IF(VLOOKUP(B992,属性中转表!A:G,7,FALSE)=0,0,VLOOKUP(VLOOKUP(B992,属性中转表!A:G,7,FALSE),属性中转表!$K$2:$P$21,4,0)))+IFERROR(VLOOKUP(A992,英雄数据表!A:K,IF(武魂!B992&gt;=50,10,IF(武魂!B992&gt;=25,6)),0),0))</f>
        <v>,"dpspro":200</v>
      </c>
      <c r="K992" s="32" t="str">
        <f t="shared" si="73"/>
        <v>"atk":600,"hp":10000,"undpspro":200,"pvpdpspro":150,"pvpundpspro":100,"speed":10,"dpspro":200</v>
      </c>
      <c r="L992" s="20" t="str">
        <f>IF(B992&gt;=50,VLOOKUP(A992,英雄数据表!A:L,11,FALSE),IF(B992&gt;=25,VLOOKUP(A992,英雄数据表!A:L,7,0),""))</f>
        <v>"1305602004"</v>
      </c>
      <c r="M992" s="20" t="str">
        <f>IFERROR(VLOOKUP(B992,属性中转表!$K$2:$O$21,5,FALSE),"")</f>
        <v/>
      </c>
      <c r="N992" s="20" t="str">
        <f>IF(B992=25,VLOOKUP(A992,英雄数据表!A:L,8,FALSE),IF(B992=50,VLOOKUP(A992,英雄数据表!A:L,12,0),""))</f>
        <v/>
      </c>
    </row>
    <row r="993" spans="1:14" x14ac:dyDescent="0.3">
      <c r="A993" s="20">
        <v>13056</v>
      </c>
      <c r="B993" s="21">
        <f t="shared" si="70"/>
        <v>92</v>
      </c>
      <c r="C993" s="21">
        <v>5</v>
      </c>
      <c r="D993" s="21">
        <f>VLOOKUP(A993,英雄数据表!A:D,4,0)</f>
        <v>1</v>
      </c>
      <c r="E993" s="20" t="str">
        <f>VLOOKUP(A993,英雄数据表!A:C,3,0)</f>
        <v>灵魂提灯</v>
      </c>
      <c r="F993" s="20">
        <f t="shared" si="71"/>
        <v>13056</v>
      </c>
      <c r="G993" s="20">
        <f t="shared" si="72"/>
        <v>13056</v>
      </c>
      <c r="H993" s="21" t="str">
        <f>VLOOKUP(B993,属性中转表!A:F,6,FALSE)</f>
        <v>"hp":410400,"atk":11400</v>
      </c>
      <c r="I993" s="20" t="str">
        <f>IF(VLOOKUP(B993,属性中转表!A:G,7,FALSE)=0,"",VLOOKUP(VLOOKUP(B993,属性中转表!A:G,7,FALSE),属性中转表!$K$2:$P$21,6,0))&amp;IF(VLOOKUP(B993,属性中转表!A:G,7,FALSE)&gt;=50,VLOOKUP(A993,英雄数据表!A:K,9,0),IF(VLOOKUP(B993,属性中转表!A:G,7,FALSE)&gt;=25,VLOOKUP(A993,英雄数据表!A:K,5,0),""))</f>
        <v>"atk":600,"hp":10000,"undpspro":200,"pvpdpspro":150,"pvpundpspro":100,"speed":10</v>
      </c>
      <c r="J993" s="20" t="str">
        <f>IF(I993="","",属性中转表!$I$1&amp;(IF(VLOOKUP(B993,属性中转表!A:G,7,FALSE)=0,0,VLOOKUP(VLOOKUP(B993,属性中转表!A:G,7,FALSE),属性中转表!$K$2:$P$21,4,0)))+IFERROR(VLOOKUP(A993,英雄数据表!A:K,IF(武魂!B993&gt;=50,10,IF(武魂!B993&gt;=25,6)),0),0))</f>
        <v>,"dpspro":200</v>
      </c>
      <c r="K993" s="32" t="str">
        <f t="shared" si="73"/>
        <v>"atk":600,"hp":10000,"undpspro":200,"pvpdpspro":150,"pvpundpspro":100,"speed":10,"dpspro":200</v>
      </c>
      <c r="L993" s="20" t="str">
        <f>IF(B993&gt;=50,VLOOKUP(A993,英雄数据表!A:L,11,FALSE),IF(B993&gt;=25,VLOOKUP(A993,英雄数据表!A:L,7,0),""))</f>
        <v>"1305602004"</v>
      </c>
      <c r="M993" s="20" t="str">
        <f>IFERROR(VLOOKUP(B993,属性中转表!$K$2:$O$21,5,FALSE),"")</f>
        <v/>
      </c>
      <c r="N993" s="20" t="str">
        <f>IF(B993=25,VLOOKUP(A993,英雄数据表!A:L,8,FALSE),IF(B993=50,VLOOKUP(A993,英雄数据表!A:L,12,0),""))</f>
        <v/>
      </c>
    </row>
    <row r="994" spans="1:14" x14ac:dyDescent="0.3">
      <c r="A994" s="20">
        <v>13056</v>
      </c>
      <c r="B994" s="21">
        <f t="shared" si="70"/>
        <v>93</v>
      </c>
      <c r="C994" s="21">
        <v>5</v>
      </c>
      <c r="D994" s="21">
        <f>VLOOKUP(A994,英雄数据表!A:D,4,0)</f>
        <v>1</v>
      </c>
      <c r="E994" s="20" t="str">
        <f>VLOOKUP(A994,英雄数据表!A:C,3,0)</f>
        <v>灵魂提灯</v>
      </c>
      <c r="F994" s="20">
        <f t="shared" si="71"/>
        <v>13056</v>
      </c>
      <c r="G994" s="20">
        <f t="shared" si="72"/>
        <v>13056</v>
      </c>
      <c r="H994" s="21" t="str">
        <f>VLOOKUP(B994,属性中转表!A:F,6,FALSE)</f>
        <v>"hp":415800,"atk":11550</v>
      </c>
      <c r="I994" s="20" t="str">
        <f>IF(VLOOKUP(B994,属性中转表!A:G,7,FALSE)=0,"",VLOOKUP(VLOOKUP(B994,属性中转表!A:G,7,FALSE),属性中转表!$K$2:$P$21,6,0))&amp;IF(VLOOKUP(B994,属性中转表!A:G,7,FALSE)&gt;=50,VLOOKUP(A994,英雄数据表!A:K,9,0),IF(VLOOKUP(B994,属性中转表!A:G,7,FALSE)&gt;=25,VLOOKUP(A994,英雄数据表!A:K,5,0),""))</f>
        <v>"atk":600,"hp":10000,"undpspro":200,"pvpdpspro":150,"pvpundpspro":100,"speed":10</v>
      </c>
      <c r="J994" s="20" t="str">
        <f>IF(I994="","",属性中转表!$I$1&amp;(IF(VLOOKUP(B994,属性中转表!A:G,7,FALSE)=0,0,VLOOKUP(VLOOKUP(B994,属性中转表!A:G,7,FALSE),属性中转表!$K$2:$P$21,4,0)))+IFERROR(VLOOKUP(A994,英雄数据表!A:K,IF(武魂!B994&gt;=50,10,IF(武魂!B994&gt;=25,6)),0),0))</f>
        <v>,"dpspro":200</v>
      </c>
      <c r="K994" s="32" t="str">
        <f t="shared" si="73"/>
        <v>"atk":600,"hp":10000,"undpspro":200,"pvpdpspro":150,"pvpundpspro":100,"speed":10,"dpspro":200</v>
      </c>
      <c r="L994" s="20" t="str">
        <f>IF(B994&gt;=50,VLOOKUP(A994,英雄数据表!A:L,11,FALSE),IF(B994&gt;=25,VLOOKUP(A994,英雄数据表!A:L,7,0),""))</f>
        <v>"1305602004"</v>
      </c>
      <c r="M994" s="20" t="str">
        <f>IFERROR(VLOOKUP(B994,属性中转表!$K$2:$O$21,5,FALSE),"")</f>
        <v/>
      </c>
      <c r="N994" s="20" t="str">
        <f>IF(B994=25,VLOOKUP(A994,英雄数据表!A:L,8,FALSE),IF(B994=50,VLOOKUP(A994,英雄数据表!A:L,12,0),""))</f>
        <v/>
      </c>
    </row>
    <row r="995" spans="1:14" x14ac:dyDescent="0.3">
      <c r="A995" s="20">
        <v>13056</v>
      </c>
      <c r="B995" s="21">
        <f t="shared" si="70"/>
        <v>94</v>
      </c>
      <c r="C995" s="21">
        <v>5</v>
      </c>
      <c r="D995" s="21">
        <f>VLOOKUP(A995,英雄数据表!A:D,4,0)</f>
        <v>1</v>
      </c>
      <c r="E995" s="20" t="str">
        <f>VLOOKUP(A995,英雄数据表!A:C,3,0)</f>
        <v>灵魂提灯</v>
      </c>
      <c r="F995" s="20">
        <f t="shared" si="71"/>
        <v>13056</v>
      </c>
      <c r="G995" s="20">
        <f t="shared" si="72"/>
        <v>13056</v>
      </c>
      <c r="H995" s="21" t="str">
        <f>VLOOKUP(B995,属性中转表!A:F,6,FALSE)</f>
        <v>"hp":421200,"atk":11700</v>
      </c>
      <c r="I995" s="20" t="str">
        <f>IF(VLOOKUP(B995,属性中转表!A:G,7,FALSE)=0,"",VLOOKUP(VLOOKUP(B995,属性中转表!A:G,7,FALSE),属性中转表!$K$2:$P$21,6,0))&amp;IF(VLOOKUP(B995,属性中转表!A:G,7,FALSE)&gt;=50,VLOOKUP(A995,英雄数据表!A:K,9,0),IF(VLOOKUP(B995,属性中转表!A:G,7,FALSE)&gt;=25,VLOOKUP(A995,英雄数据表!A:K,5,0),""))</f>
        <v>"atk":600,"hp":10000,"undpspro":200,"pvpdpspro":150,"pvpundpspro":100,"speed":10</v>
      </c>
      <c r="J995" s="20" t="str">
        <f>IF(I995="","",属性中转表!$I$1&amp;(IF(VLOOKUP(B995,属性中转表!A:G,7,FALSE)=0,0,VLOOKUP(VLOOKUP(B995,属性中转表!A:G,7,FALSE),属性中转表!$K$2:$P$21,4,0)))+IFERROR(VLOOKUP(A995,英雄数据表!A:K,IF(武魂!B995&gt;=50,10,IF(武魂!B995&gt;=25,6)),0),0))</f>
        <v>,"dpspro":200</v>
      </c>
      <c r="K995" s="32" t="str">
        <f t="shared" si="73"/>
        <v>"atk":600,"hp":10000,"undpspro":200,"pvpdpspro":150,"pvpundpspro":100,"speed":10,"dpspro":200</v>
      </c>
      <c r="L995" s="20" t="str">
        <f>IF(B995&gt;=50,VLOOKUP(A995,英雄数据表!A:L,11,FALSE),IF(B995&gt;=25,VLOOKUP(A995,英雄数据表!A:L,7,0),""))</f>
        <v>"1305602004"</v>
      </c>
      <c r="M995" s="20" t="str">
        <f>IFERROR(VLOOKUP(B995,属性中转表!$K$2:$O$21,5,FALSE),"")</f>
        <v/>
      </c>
      <c r="N995" s="20" t="str">
        <f>IF(B995=25,VLOOKUP(A995,英雄数据表!A:L,8,FALSE),IF(B995=50,VLOOKUP(A995,英雄数据表!A:L,12,0),""))</f>
        <v/>
      </c>
    </row>
    <row r="996" spans="1:14" x14ac:dyDescent="0.3">
      <c r="A996" s="20">
        <v>13056</v>
      </c>
      <c r="B996" s="21">
        <f t="shared" si="70"/>
        <v>95</v>
      </c>
      <c r="C996" s="21">
        <v>5</v>
      </c>
      <c r="D996" s="21">
        <f>VLOOKUP(A996,英雄数据表!A:D,4,0)</f>
        <v>1</v>
      </c>
      <c r="E996" s="20" t="str">
        <f>VLOOKUP(A996,英雄数据表!A:C,3,0)</f>
        <v>灵魂提灯</v>
      </c>
      <c r="F996" s="20">
        <f t="shared" si="71"/>
        <v>13056</v>
      </c>
      <c r="G996" s="20">
        <f t="shared" si="72"/>
        <v>13056</v>
      </c>
      <c r="H996" s="21" t="str">
        <f>VLOOKUP(B996,属性中转表!A:F,6,FALSE)</f>
        <v>"hp":426600,"atk":11850</v>
      </c>
      <c r="I996" s="20" t="str">
        <f>IF(VLOOKUP(B996,属性中转表!A:G,7,FALSE)=0,"",VLOOKUP(VLOOKUP(B996,属性中转表!A:G,7,FALSE),属性中转表!$K$2:$P$21,6,0))&amp;IF(VLOOKUP(B996,属性中转表!A:G,7,FALSE)&gt;=50,VLOOKUP(A996,英雄数据表!A:K,9,0),IF(VLOOKUP(B996,属性中转表!A:G,7,FALSE)&gt;=25,VLOOKUP(A996,英雄数据表!A:K,5,0),""))</f>
        <v>"atk":600,"hp":10000,"undpspro":200,"pvpdpspro":150,"pvpundpspro":150,"speed":10</v>
      </c>
      <c r="J996" s="20" t="str">
        <f>IF(I996="","",属性中转表!$I$1&amp;(IF(VLOOKUP(B996,属性中转表!A:G,7,FALSE)=0,0,VLOOKUP(VLOOKUP(B996,属性中转表!A:G,7,FALSE),属性中转表!$K$2:$P$21,4,0)))+IFERROR(VLOOKUP(A996,英雄数据表!A:K,IF(武魂!B996&gt;=50,10,IF(武魂!B996&gt;=25,6)),0),0))</f>
        <v>,"dpspro":200</v>
      </c>
      <c r="K996" s="32" t="str">
        <f t="shared" si="73"/>
        <v>"atk":600,"hp":10000,"undpspro":200,"pvpdpspro":150,"pvpundpspro":150,"speed":10,"dpspro":200</v>
      </c>
      <c r="L996" s="20" t="str">
        <f>IF(B996&gt;=50,VLOOKUP(A996,英雄数据表!A:L,11,FALSE),IF(B996&gt;=25,VLOOKUP(A996,英雄数据表!A:L,7,0),""))</f>
        <v>"1305602004"</v>
      </c>
      <c r="M996" s="20" t="str">
        <f>IFERROR(VLOOKUP(B996,属性中转表!$K$2:$O$21,5,FALSE),"")</f>
        <v>"pvpundpspro":50</v>
      </c>
      <c r="N996" s="20" t="str">
        <f>IF(B996=25,VLOOKUP(A996,英雄数据表!A:L,8,FALSE),IF(B996=50,VLOOKUP(A996,英雄数据表!A:L,12,0),""))</f>
        <v/>
      </c>
    </row>
    <row r="997" spans="1:14" x14ac:dyDescent="0.3">
      <c r="A997" s="20">
        <v>13056</v>
      </c>
      <c r="B997" s="21">
        <f t="shared" si="70"/>
        <v>96</v>
      </c>
      <c r="C997" s="21">
        <v>5</v>
      </c>
      <c r="D997" s="21">
        <f>VLOOKUP(A997,英雄数据表!A:D,4,0)</f>
        <v>1</v>
      </c>
      <c r="E997" s="20" t="str">
        <f>VLOOKUP(A997,英雄数据表!A:C,3,0)</f>
        <v>灵魂提灯</v>
      </c>
      <c r="F997" s="20">
        <f t="shared" si="71"/>
        <v>13056</v>
      </c>
      <c r="G997" s="20">
        <f t="shared" si="72"/>
        <v>13056</v>
      </c>
      <c r="H997" s="21" t="str">
        <f>VLOOKUP(B997,属性中转表!A:F,6,FALSE)</f>
        <v>"hp":432000,"atk":12000</v>
      </c>
      <c r="I997" s="20" t="str">
        <f>IF(VLOOKUP(B997,属性中转表!A:G,7,FALSE)=0,"",VLOOKUP(VLOOKUP(B997,属性中转表!A:G,7,FALSE),属性中转表!$K$2:$P$21,6,0))&amp;IF(VLOOKUP(B997,属性中转表!A:G,7,FALSE)&gt;=50,VLOOKUP(A997,英雄数据表!A:K,9,0),IF(VLOOKUP(B997,属性中转表!A:G,7,FALSE)&gt;=25,VLOOKUP(A997,英雄数据表!A:K,5,0),""))</f>
        <v>"atk":600,"hp":10000,"undpspro":200,"pvpdpspro":150,"pvpundpspro":150,"speed":10</v>
      </c>
      <c r="J997" s="20" t="str">
        <f>IF(I997="","",属性中转表!$I$1&amp;(IF(VLOOKUP(B997,属性中转表!A:G,7,FALSE)=0,0,VLOOKUP(VLOOKUP(B997,属性中转表!A:G,7,FALSE),属性中转表!$K$2:$P$21,4,0)))+IFERROR(VLOOKUP(A997,英雄数据表!A:K,IF(武魂!B997&gt;=50,10,IF(武魂!B997&gt;=25,6)),0),0))</f>
        <v>,"dpspro":200</v>
      </c>
      <c r="K997" s="32" t="str">
        <f t="shared" si="73"/>
        <v>"atk":600,"hp":10000,"undpspro":200,"pvpdpspro":150,"pvpundpspro":150,"speed":10,"dpspro":200</v>
      </c>
      <c r="L997" s="20" t="str">
        <f>IF(B997&gt;=50,VLOOKUP(A997,英雄数据表!A:L,11,FALSE),IF(B997&gt;=25,VLOOKUP(A997,英雄数据表!A:L,7,0),""))</f>
        <v>"1305602004"</v>
      </c>
      <c r="M997" s="20" t="str">
        <f>IFERROR(VLOOKUP(B997,属性中转表!$K$2:$O$21,5,FALSE),"")</f>
        <v/>
      </c>
      <c r="N997" s="20" t="str">
        <f>IF(B997=25,VLOOKUP(A997,英雄数据表!A:L,8,FALSE),IF(B997=50,VLOOKUP(A997,英雄数据表!A:L,12,0),""))</f>
        <v/>
      </c>
    </row>
    <row r="998" spans="1:14" x14ac:dyDescent="0.3">
      <c r="A998" s="20">
        <v>13056</v>
      </c>
      <c r="B998" s="21">
        <f t="shared" si="70"/>
        <v>97</v>
      </c>
      <c r="C998" s="21">
        <v>5</v>
      </c>
      <c r="D998" s="21">
        <f>VLOOKUP(A998,英雄数据表!A:D,4,0)</f>
        <v>1</v>
      </c>
      <c r="E998" s="20" t="str">
        <f>VLOOKUP(A998,英雄数据表!A:C,3,0)</f>
        <v>灵魂提灯</v>
      </c>
      <c r="F998" s="20">
        <f t="shared" si="71"/>
        <v>13056</v>
      </c>
      <c r="G998" s="20">
        <f t="shared" si="72"/>
        <v>13056</v>
      </c>
      <c r="H998" s="21" t="str">
        <f>VLOOKUP(B998,属性中转表!A:F,6,FALSE)</f>
        <v>"hp":437400,"atk":12150</v>
      </c>
      <c r="I998" s="20" t="str">
        <f>IF(VLOOKUP(B998,属性中转表!A:G,7,FALSE)=0,"",VLOOKUP(VLOOKUP(B998,属性中转表!A:G,7,FALSE),属性中转表!$K$2:$P$21,6,0))&amp;IF(VLOOKUP(B998,属性中转表!A:G,7,FALSE)&gt;=50,VLOOKUP(A998,英雄数据表!A:K,9,0),IF(VLOOKUP(B998,属性中转表!A:G,7,FALSE)&gt;=25,VLOOKUP(A998,英雄数据表!A:K,5,0),""))</f>
        <v>"atk":600,"hp":10000,"undpspro":200,"pvpdpspro":150,"pvpundpspro":150,"speed":10</v>
      </c>
      <c r="J998" s="20" t="str">
        <f>IF(I998="","",属性中转表!$I$1&amp;(IF(VLOOKUP(B998,属性中转表!A:G,7,FALSE)=0,0,VLOOKUP(VLOOKUP(B998,属性中转表!A:G,7,FALSE),属性中转表!$K$2:$P$21,4,0)))+IFERROR(VLOOKUP(A998,英雄数据表!A:K,IF(武魂!B998&gt;=50,10,IF(武魂!B998&gt;=25,6)),0),0))</f>
        <v>,"dpspro":200</v>
      </c>
      <c r="K998" s="32" t="str">
        <f t="shared" si="73"/>
        <v>"atk":600,"hp":10000,"undpspro":200,"pvpdpspro":150,"pvpundpspro":150,"speed":10,"dpspro":200</v>
      </c>
      <c r="L998" s="20" t="str">
        <f>IF(B998&gt;=50,VLOOKUP(A998,英雄数据表!A:L,11,FALSE),IF(B998&gt;=25,VLOOKUP(A998,英雄数据表!A:L,7,0),""))</f>
        <v>"1305602004"</v>
      </c>
      <c r="M998" s="20" t="str">
        <f>IFERROR(VLOOKUP(B998,属性中转表!$K$2:$O$21,5,FALSE),"")</f>
        <v/>
      </c>
      <c r="N998" s="20" t="str">
        <f>IF(B998=25,VLOOKUP(A998,英雄数据表!A:L,8,FALSE),IF(B998=50,VLOOKUP(A998,英雄数据表!A:L,12,0),""))</f>
        <v/>
      </c>
    </row>
    <row r="999" spans="1:14" x14ac:dyDescent="0.3">
      <c r="A999" s="20">
        <v>13056</v>
      </c>
      <c r="B999" s="21">
        <f t="shared" si="70"/>
        <v>98</v>
      </c>
      <c r="C999" s="21">
        <v>5</v>
      </c>
      <c r="D999" s="21">
        <f>VLOOKUP(A999,英雄数据表!A:D,4,0)</f>
        <v>1</v>
      </c>
      <c r="E999" s="20" t="str">
        <f>VLOOKUP(A999,英雄数据表!A:C,3,0)</f>
        <v>灵魂提灯</v>
      </c>
      <c r="F999" s="20">
        <f t="shared" si="71"/>
        <v>13056</v>
      </c>
      <c r="G999" s="20">
        <f t="shared" si="72"/>
        <v>13056</v>
      </c>
      <c r="H999" s="21" t="str">
        <f>VLOOKUP(B999,属性中转表!A:F,6,FALSE)</f>
        <v>"hp":442800,"atk":12300</v>
      </c>
      <c r="I999" s="20" t="str">
        <f>IF(VLOOKUP(B999,属性中转表!A:G,7,FALSE)=0,"",VLOOKUP(VLOOKUP(B999,属性中转表!A:G,7,FALSE),属性中转表!$K$2:$P$21,6,0))&amp;IF(VLOOKUP(B999,属性中转表!A:G,7,FALSE)&gt;=50,VLOOKUP(A999,英雄数据表!A:K,9,0),IF(VLOOKUP(B999,属性中转表!A:G,7,FALSE)&gt;=25,VLOOKUP(A999,英雄数据表!A:K,5,0),""))</f>
        <v>"atk":600,"hp":10000,"undpspro":200,"pvpdpspro":150,"pvpundpspro":150,"speed":10</v>
      </c>
      <c r="J999" s="20" t="str">
        <f>IF(I999="","",属性中转表!$I$1&amp;(IF(VLOOKUP(B999,属性中转表!A:G,7,FALSE)=0,0,VLOOKUP(VLOOKUP(B999,属性中转表!A:G,7,FALSE),属性中转表!$K$2:$P$21,4,0)))+IFERROR(VLOOKUP(A999,英雄数据表!A:K,IF(武魂!B999&gt;=50,10,IF(武魂!B999&gt;=25,6)),0),0))</f>
        <v>,"dpspro":200</v>
      </c>
      <c r="K999" s="32" t="str">
        <f t="shared" si="73"/>
        <v>"atk":600,"hp":10000,"undpspro":200,"pvpdpspro":150,"pvpundpspro":150,"speed":10,"dpspro":200</v>
      </c>
      <c r="L999" s="20" t="str">
        <f>IF(B999&gt;=50,VLOOKUP(A999,英雄数据表!A:L,11,FALSE),IF(B999&gt;=25,VLOOKUP(A999,英雄数据表!A:L,7,0),""))</f>
        <v>"1305602004"</v>
      </c>
      <c r="M999" s="20" t="str">
        <f>IFERROR(VLOOKUP(B999,属性中转表!$K$2:$O$21,5,FALSE),"")</f>
        <v/>
      </c>
      <c r="N999" s="20" t="str">
        <f>IF(B999=25,VLOOKUP(A999,英雄数据表!A:L,8,FALSE),IF(B999=50,VLOOKUP(A999,英雄数据表!A:L,12,0),""))</f>
        <v/>
      </c>
    </row>
    <row r="1000" spans="1:14" x14ac:dyDescent="0.3">
      <c r="A1000" s="20">
        <v>13056</v>
      </c>
      <c r="B1000" s="21">
        <f t="shared" si="70"/>
        <v>99</v>
      </c>
      <c r="C1000" s="21">
        <v>5</v>
      </c>
      <c r="D1000" s="21">
        <f>VLOOKUP(A1000,英雄数据表!A:D,4,0)</f>
        <v>1</v>
      </c>
      <c r="E1000" s="20" t="str">
        <f>VLOOKUP(A1000,英雄数据表!A:C,3,0)</f>
        <v>灵魂提灯</v>
      </c>
      <c r="F1000" s="20">
        <f t="shared" si="71"/>
        <v>13056</v>
      </c>
      <c r="G1000" s="20">
        <f t="shared" si="72"/>
        <v>13056</v>
      </c>
      <c r="H1000" s="21" t="str">
        <f>VLOOKUP(B1000,属性中转表!A:F,6,FALSE)</f>
        <v>"hp":448200,"atk":12450</v>
      </c>
      <c r="I1000" s="20" t="str">
        <f>IF(VLOOKUP(B1000,属性中转表!A:G,7,FALSE)=0,"",VLOOKUP(VLOOKUP(B1000,属性中转表!A:G,7,FALSE),属性中转表!$K$2:$P$21,6,0))&amp;IF(VLOOKUP(B1000,属性中转表!A:G,7,FALSE)&gt;=50,VLOOKUP(A1000,英雄数据表!A:K,9,0),IF(VLOOKUP(B1000,属性中转表!A:G,7,FALSE)&gt;=25,VLOOKUP(A1000,英雄数据表!A:K,5,0),""))</f>
        <v>"atk":600,"hp":10000,"undpspro":200,"pvpdpspro":150,"pvpundpspro":150,"speed":10</v>
      </c>
      <c r="J1000" s="20" t="str">
        <f>IF(I1000="","",属性中转表!$I$1&amp;(IF(VLOOKUP(B1000,属性中转表!A:G,7,FALSE)=0,0,VLOOKUP(VLOOKUP(B1000,属性中转表!A:G,7,FALSE),属性中转表!$K$2:$P$21,4,0)))+IFERROR(VLOOKUP(A1000,英雄数据表!A:K,IF(武魂!B1000&gt;=50,10,IF(武魂!B1000&gt;=25,6)),0),0))</f>
        <v>,"dpspro":200</v>
      </c>
      <c r="K1000" s="32" t="str">
        <f t="shared" si="73"/>
        <v>"atk":600,"hp":10000,"undpspro":200,"pvpdpspro":150,"pvpundpspro":150,"speed":10,"dpspro":200</v>
      </c>
      <c r="L1000" s="20" t="str">
        <f>IF(B1000&gt;=50,VLOOKUP(A1000,英雄数据表!A:L,11,FALSE),IF(B1000&gt;=25,VLOOKUP(A1000,英雄数据表!A:L,7,0),""))</f>
        <v>"1305602004"</v>
      </c>
      <c r="M1000" s="20" t="str">
        <f>IFERROR(VLOOKUP(B1000,属性中转表!$K$2:$O$21,5,FALSE),"")</f>
        <v/>
      </c>
      <c r="N1000" s="20" t="str">
        <f>IF(B1000=25,VLOOKUP(A1000,英雄数据表!A:L,8,FALSE),IF(B1000=50,VLOOKUP(A1000,英雄数据表!A:L,12,0),""))</f>
        <v/>
      </c>
    </row>
    <row r="1001" spans="1:14" x14ac:dyDescent="0.3">
      <c r="A1001" s="20">
        <v>13056</v>
      </c>
      <c r="B1001" s="21">
        <f t="shared" si="70"/>
        <v>100</v>
      </c>
      <c r="C1001" s="21">
        <v>5</v>
      </c>
      <c r="D1001" s="21">
        <f>VLOOKUP(A1001,英雄数据表!A:D,4,0)</f>
        <v>1</v>
      </c>
      <c r="E1001" s="20" t="str">
        <f>VLOOKUP(A1001,英雄数据表!A:C,3,0)</f>
        <v>灵魂提灯</v>
      </c>
      <c r="F1001" s="20">
        <f t="shared" si="71"/>
        <v>13056</v>
      </c>
      <c r="G1001" s="20">
        <f t="shared" si="72"/>
        <v>13056</v>
      </c>
      <c r="H1001" s="21" t="str">
        <f>VLOOKUP(B1001,属性中转表!A:F,6,FALSE)</f>
        <v>"hp":453600,"atk":12600</v>
      </c>
      <c r="I1001" s="20" t="str">
        <f>IF(VLOOKUP(B1001,属性中转表!A:G,7,FALSE)=0,"",VLOOKUP(VLOOKUP(B1001,属性中转表!A:G,7,FALSE),属性中转表!$K$2:$P$21,6,0))&amp;IF(VLOOKUP(B1001,属性中转表!A:G,7,FALSE)&gt;=50,VLOOKUP(A1001,英雄数据表!A:K,9,0),IF(VLOOKUP(B1001,属性中转表!A:G,7,FALSE)&gt;=25,VLOOKUP(A1001,英雄数据表!A:K,5,0),""))</f>
        <v>"atk":900,"hp":15000,"undpspro":200,"pvpdpspro":150,"pvpundpspro":150,"speed":20</v>
      </c>
      <c r="J1001" s="20" t="str">
        <f>IF(I1001="","",属性中转表!$I$1&amp;(IF(VLOOKUP(B1001,属性中转表!A:G,7,FALSE)=0,0,VLOOKUP(VLOOKUP(B1001,属性中转表!A:G,7,FALSE),属性中转表!$K$2:$P$21,4,0)))+IFERROR(VLOOKUP(A1001,英雄数据表!A:K,IF(武魂!B1001&gt;=50,10,IF(武魂!B1001&gt;=25,6)),0),0))</f>
        <v>,"dpspro":200</v>
      </c>
      <c r="K1001" s="32" t="str">
        <f t="shared" si="73"/>
        <v>"atk":900,"hp":15000,"undpspro":200,"pvpdpspro":150,"pvpundpspro":150,"speed":20,"dpspro":200</v>
      </c>
      <c r="L1001" s="20" t="str">
        <f>IF(B1001&gt;=50,VLOOKUP(A1001,英雄数据表!A:L,11,FALSE),IF(B1001&gt;=25,VLOOKUP(A1001,英雄数据表!A:L,7,0),""))</f>
        <v>"1305602004"</v>
      </c>
      <c r="M1001" s="20" t="str">
        <f>IFERROR(VLOOKUP(B1001,属性中转表!$K$2:$O$21,5,FALSE),"")</f>
        <v>"speed":10,"atk":300,"hp":5000</v>
      </c>
      <c r="N1001" s="20" t="str">
        <f>IF(B1001=25,VLOOKUP(A1001,英雄数据表!A:L,8,FALSE),IF(B1001=50,VLOOKUP(A1001,英雄数据表!A:L,12,0),""))</f>
        <v/>
      </c>
    </row>
    <row r="1002" spans="1:14" x14ac:dyDescent="0.3">
      <c r="A1002" s="20">
        <v>14026</v>
      </c>
      <c r="B1002" s="21">
        <f t="shared" si="70"/>
        <v>1</v>
      </c>
      <c r="C1002" s="21">
        <v>5</v>
      </c>
      <c r="D1002" s="21">
        <f>VLOOKUP(A1002,英雄数据表!A:D,4,0)</f>
        <v>1</v>
      </c>
      <c r="E1002" s="20" t="str">
        <f>VLOOKUP(A1002,英雄数据表!A:C,3,0)</f>
        <v>恶念之击</v>
      </c>
      <c r="F1002" s="20">
        <f t="shared" si="71"/>
        <v>14026</v>
      </c>
      <c r="G1002" s="20">
        <f t="shared" si="72"/>
        <v>14026</v>
      </c>
      <c r="H1002" s="21" t="str">
        <f>VLOOKUP(B1002,属性中转表!A:F,6,FALSE)</f>
        <v>"hp":5400,"atk":150</v>
      </c>
      <c r="I1002" s="20" t="str">
        <f>IF(VLOOKUP(B1002,属性中转表!A:G,7,FALSE)=0,"",VLOOKUP(VLOOKUP(B1002,属性中转表!A:G,7,FALSE),属性中转表!$K$2:$P$21,6,0))&amp;IF(VLOOKUP(B1002,属性中转表!A:G,7,FALSE)&gt;=50,VLOOKUP(A1002,英雄数据表!A:K,9,0),IF(VLOOKUP(B1002,属性中转表!A:G,7,FALSE)&gt;=25,VLOOKUP(A1002,英雄数据表!A:K,5,0),""))</f>
        <v/>
      </c>
      <c r="J1002" s="20" t="str">
        <f>IF(I1002="","",属性中转表!$I$1&amp;(IF(VLOOKUP(B1002,属性中转表!A:G,7,FALSE)=0,0,VLOOKUP(VLOOKUP(B1002,属性中转表!A:G,7,FALSE),属性中转表!$K$2:$P$21,4,0)))+IFERROR(VLOOKUP(A1002,英雄数据表!A:K,IF(武魂!B1002&gt;=50,10,IF(武魂!B1002&gt;=25,6)),0),0))</f>
        <v/>
      </c>
      <c r="K1002" s="32" t="str">
        <f t="shared" si="73"/>
        <v/>
      </c>
      <c r="L1002" s="20" t="str">
        <f>IF(B1002&gt;=50,VLOOKUP(A1002,英雄数据表!A:L,11,FALSE),IF(B1002&gt;=25,VLOOKUP(A1002,英雄数据表!A:L,7,0),""))</f>
        <v/>
      </c>
      <c r="M1002" s="20" t="str">
        <f>IFERROR(VLOOKUP(B1002,属性中转表!$K$2:$O$21,5,FALSE),"")</f>
        <v/>
      </c>
      <c r="N1002" s="20" t="str">
        <f>IF(B1002=25,VLOOKUP(A1002,英雄数据表!A:L,8,FALSE),IF(B1002=50,VLOOKUP(A1002,英雄数据表!A:L,12,0),""))</f>
        <v/>
      </c>
    </row>
    <row r="1003" spans="1:14" x14ac:dyDescent="0.3">
      <c r="A1003" s="20">
        <v>14026</v>
      </c>
      <c r="B1003" s="21">
        <f t="shared" si="70"/>
        <v>2</v>
      </c>
      <c r="C1003" s="21">
        <v>5</v>
      </c>
      <c r="D1003" s="21">
        <f>VLOOKUP(A1003,英雄数据表!A:D,4,0)</f>
        <v>1</v>
      </c>
      <c r="E1003" s="20" t="str">
        <f>VLOOKUP(A1003,英雄数据表!A:C,3,0)</f>
        <v>恶念之击</v>
      </c>
      <c r="F1003" s="20">
        <f t="shared" si="71"/>
        <v>14026</v>
      </c>
      <c r="G1003" s="20">
        <f t="shared" si="72"/>
        <v>14026</v>
      </c>
      <c r="H1003" s="21" t="str">
        <f>VLOOKUP(B1003,属性中转表!A:F,6,FALSE)</f>
        <v>"hp":7200,"atk":200</v>
      </c>
      <c r="I1003" s="20" t="str">
        <f>IF(VLOOKUP(B1003,属性中转表!A:G,7,FALSE)=0,"",VLOOKUP(VLOOKUP(B1003,属性中转表!A:G,7,FALSE),属性中转表!$K$2:$P$21,6,0))&amp;IF(VLOOKUP(B1003,属性中转表!A:G,7,FALSE)&gt;=50,VLOOKUP(A1003,英雄数据表!A:K,9,0),IF(VLOOKUP(B1003,属性中转表!A:G,7,FALSE)&gt;=25,VLOOKUP(A1003,英雄数据表!A:K,5,0),""))</f>
        <v/>
      </c>
      <c r="J1003" s="20" t="str">
        <f>IF(I1003="","",属性中转表!$I$1&amp;(IF(VLOOKUP(B1003,属性中转表!A:G,7,FALSE)=0,0,VLOOKUP(VLOOKUP(B1003,属性中转表!A:G,7,FALSE),属性中转表!$K$2:$P$21,4,0)))+IFERROR(VLOOKUP(A1003,英雄数据表!A:K,IF(武魂!B1003&gt;=50,10,IF(武魂!B1003&gt;=25,6)),0),0))</f>
        <v/>
      </c>
      <c r="K1003" s="32" t="str">
        <f t="shared" si="73"/>
        <v/>
      </c>
      <c r="L1003" s="20" t="str">
        <f>IF(B1003&gt;=50,VLOOKUP(A1003,英雄数据表!A:L,11,FALSE),IF(B1003&gt;=25,VLOOKUP(A1003,英雄数据表!A:L,7,0),""))</f>
        <v/>
      </c>
      <c r="M1003" s="20" t="str">
        <f>IFERROR(VLOOKUP(B1003,属性中转表!$K$2:$O$21,5,FALSE),"")</f>
        <v/>
      </c>
      <c r="N1003" s="20" t="str">
        <f>IF(B1003=25,VLOOKUP(A1003,英雄数据表!A:L,8,FALSE),IF(B1003=50,VLOOKUP(A1003,英雄数据表!A:L,12,0),""))</f>
        <v/>
      </c>
    </row>
    <row r="1004" spans="1:14" x14ac:dyDescent="0.3">
      <c r="A1004" s="20">
        <v>14026</v>
      </c>
      <c r="B1004" s="21">
        <f t="shared" si="70"/>
        <v>3</v>
      </c>
      <c r="C1004" s="21">
        <v>5</v>
      </c>
      <c r="D1004" s="21">
        <f>VLOOKUP(A1004,英雄数据表!A:D,4,0)</f>
        <v>1</v>
      </c>
      <c r="E1004" s="20" t="str">
        <f>VLOOKUP(A1004,英雄数据表!A:C,3,0)</f>
        <v>恶念之击</v>
      </c>
      <c r="F1004" s="20">
        <f t="shared" si="71"/>
        <v>14026</v>
      </c>
      <c r="G1004" s="20">
        <f t="shared" si="72"/>
        <v>14026</v>
      </c>
      <c r="H1004" s="21" t="str">
        <f>VLOOKUP(B1004,属性中转表!A:F,6,FALSE)</f>
        <v>"hp":9000,"atk":250</v>
      </c>
      <c r="I1004" s="20" t="str">
        <f>IF(VLOOKUP(B1004,属性中转表!A:G,7,FALSE)=0,"",VLOOKUP(VLOOKUP(B1004,属性中转表!A:G,7,FALSE),属性中转表!$K$2:$P$21,6,0))&amp;IF(VLOOKUP(B1004,属性中转表!A:G,7,FALSE)&gt;=50,VLOOKUP(A1004,英雄数据表!A:K,9,0),IF(VLOOKUP(B1004,属性中转表!A:G,7,FALSE)&gt;=25,VLOOKUP(A1004,英雄数据表!A:K,5,0),""))</f>
        <v/>
      </c>
      <c r="J1004" s="20" t="str">
        <f>IF(I1004="","",属性中转表!$I$1&amp;(IF(VLOOKUP(B1004,属性中转表!A:G,7,FALSE)=0,0,VLOOKUP(VLOOKUP(B1004,属性中转表!A:G,7,FALSE),属性中转表!$K$2:$P$21,4,0)))+IFERROR(VLOOKUP(A1004,英雄数据表!A:K,IF(武魂!B1004&gt;=50,10,IF(武魂!B1004&gt;=25,6)),0),0))</f>
        <v/>
      </c>
      <c r="K1004" s="32" t="str">
        <f t="shared" si="73"/>
        <v/>
      </c>
      <c r="L1004" s="20" t="str">
        <f>IF(B1004&gt;=50,VLOOKUP(A1004,英雄数据表!A:L,11,FALSE),IF(B1004&gt;=25,VLOOKUP(A1004,英雄数据表!A:L,7,0),""))</f>
        <v/>
      </c>
      <c r="M1004" s="20" t="str">
        <f>IFERROR(VLOOKUP(B1004,属性中转表!$K$2:$O$21,5,FALSE),"")</f>
        <v/>
      </c>
      <c r="N1004" s="20" t="str">
        <f>IF(B1004=25,VLOOKUP(A1004,英雄数据表!A:L,8,FALSE),IF(B1004=50,VLOOKUP(A1004,英雄数据表!A:L,12,0),""))</f>
        <v/>
      </c>
    </row>
    <row r="1005" spans="1:14" x14ac:dyDescent="0.3">
      <c r="A1005" s="20">
        <v>14026</v>
      </c>
      <c r="B1005" s="21">
        <f t="shared" si="70"/>
        <v>4</v>
      </c>
      <c r="C1005" s="21">
        <v>5</v>
      </c>
      <c r="D1005" s="21">
        <f>VLOOKUP(A1005,英雄数据表!A:D,4,0)</f>
        <v>1</v>
      </c>
      <c r="E1005" s="20" t="str">
        <f>VLOOKUP(A1005,英雄数据表!A:C,3,0)</f>
        <v>恶念之击</v>
      </c>
      <c r="F1005" s="20">
        <f t="shared" si="71"/>
        <v>14026</v>
      </c>
      <c r="G1005" s="20">
        <f t="shared" si="72"/>
        <v>14026</v>
      </c>
      <c r="H1005" s="21" t="str">
        <f>VLOOKUP(B1005,属性中转表!A:F,6,FALSE)</f>
        <v>"hp":10800,"atk":300</v>
      </c>
      <c r="I1005" s="20" t="str">
        <f>IF(VLOOKUP(B1005,属性中转表!A:G,7,FALSE)=0,"",VLOOKUP(VLOOKUP(B1005,属性中转表!A:G,7,FALSE),属性中转表!$K$2:$P$21,6,0))&amp;IF(VLOOKUP(B1005,属性中转表!A:G,7,FALSE)&gt;=50,VLOOKUP(A1005,英雄数据表!A:K,9,0),IF(VLOOKUP(B1005,属性中转表!A:G,7,FALSE)&gt;=25,VLOOKUP(A1005,英雄数据表!A:K,5,0),""))</f>
        <v/>
      </c>
      <c r="J1005" s="20" t="str">
        <f>IF(I1005="","",属性中转表!$I$1&amp;(IF(VLOOKUP(B1005,属性中转表!A:G,7,FALSE)=0,0,VLOOKUP(VLOOKUP(B1005,属性中转表!A:G,7,FALSE),属性中转表!$K$2:$P$21,4,0)))+IFERROR(VLOOKUP(A1005,英雄数据表!A:K,IF(武魂!B1005&gt;=50,10,IF(武魂!B1005&gt;=25,6)),0),0))</f>
        <v/>
      </c>
      <c r="K1005" s="32" t="str">
        <f t="shared" si="73"/>
        <v/>
      </c>
      <c r="L1005" s="20" t="str">
        <f>IF(B1005&gt;=50,VLOOKUP(A1005,英雄数据表!A:L,11,FALSE),IF(B1005&gt;=25,VLOOKUP(A1005,英雄数据表!A:L,7,0),""))</f>
        <v/>
      </c>
      <c r="M1005" s="20" t="str">
        <f>IFERROR(VLOOKUP(B1005,属性中转表!$K$2:$O$21,5,FALSE),"")</f>
        <v/>
      </c>
      <c r="N1005" s="20" t="str">
        <f>IF(B1005=25,VLOOKUP(A1005,英雄数据表!A:L,8,FALSE),IF(B1005=50,VLOOKUP(A1005,英雄数据表!A:L,12,0),""))</f>
        <v/>
      </c>
    </row>
    <row r="1006" spans="1:14" x14ac:dyDescent="0.3">
      <c r="A1006" s="20">
        <v>14026</v>
      </c>
      <c r="B1006" s="21">
        <f t="shared" si="58"/>
        <v>5</v>
      </c>
      <c r="C1006" s="21">
        <v>5</v>
      </c>
      <c r="D1006" s="21">
        <f>VLOOKUP(A1006,英雄数据表!A:D,4,0)</f>
        <v>1</v>
      </c>
      <c r="E1006" s="20" t="str">
        <f>VLOOKUP(A1006,英雄数据表!A:C,3,0)</f>
        <v>恶念之击</v>
      </c>
      <c r="F1006" s="20">
        <f t="shared" si="59"/>
        <v>14026</v>
      </c>
      <c r="G1006" s="20">
        <f t="shared" si="60"/>
        <v>14026</v>
      </c>
      <c r="H1006" s="21" t="str">
        <f>VLOOKUP(B1006,属性中转表!A:F,6,FALSE)</f>
        <v>"hp":12600,"atk":350</v>
      </c>
      <c r="I1006" s="20" t="str">
        <f>IF(VLOOKUP(B1006,属性中转表!A:G,7,FALSE)=0,"",VLOOKUP(VLOOKUP(B1006,属性中转表!A:G,7,FALSE),属性中转表!$K$2:$P$21,6,0))&amp;IF(VLOOKUP(B1006,属性中转表!A:G,7,FALSE)&gt;=50,VLOOKUP(A1006,英雄数据表!A:K,9,0),IF(VLOOKUP(B1006,属性中转表!A:G,7,FALSE)&gt;=25,VLOOKUP(A1006,英雄数据表!A:K,5,0),""))</f>
        <v>"atk":300</v>
      </c>
      <c r="J1006" s="20" t="str">
        <f>IF(I1006="","",属性中转表!$I$1&amp;(IF(VLOOKUP(B1006,属性中转表!A:G,7,FALSE)=0,0,VLOOKUP(VLOOKUP(B1006,属性中转表!A:G,7,FALSE),属性中转表!$K$2:$P$21,4,0)))+IFERROR(VLOOKUP(A1006,英雄数据表!A:K,IF(武魂!B1006&gt;=50,10,IF(武魂!B1006&gt;=25,6)),0),0))</f>
        <v>,"dpspro":0</v>
      </c>
      <c r="K1006" s="32" t="str">
        <f t="shared" si="61"/>
        <v>"atk":300,"dpspro":0</v>
      </c>
      <c r="L1006" s="20" t="str">
        <f>IF(B1006&gt;=50,VLOOKUP(A1006,英雄数据表!A:L,11,FALSE),IF(B1006&gt;=25,VLOOKUP(A1006,英雄数据表!A:L,7,0),""))</f>
        <v/>
      </c>
      <c r="M1006" s="20" t="str">
        <f>IFERROR(VLOOKUP(B1006,属性中转表!$K$2:$O$21,5,FALSE),"")</f>
        <v>"atk":300</v>
      </c>
      <c r="N1006" s="20" t="str">
        <f>IF(B1006=25,VLOOKUP(A1006,英雄数据表!A:L,8,FALSE),IF(B1006=50,VLOOKUP(A1006,英雄数据表!A:L,12,0),""))</f>
        <v/>
      </c>
    </row>
    <row r="1007" spans="1:14" x14ac:dyDescent="0.3">
      <c r="A1007" s="20">
        <v>14026</v>
      </c>
      <c r="B1007" s="21">
        <f t="shared" si="58"/>
        <v>6</v>
      </c>
      <c r="C1007" s="21">
        <v>5</v>
      </c>
      <c r="D1007" s="21">
        <f>VLOOKUP(A1007,英雄数据表!A:D,4,0)</f>
        <v>1</v>
      </c>
      <c r="E1007" s="20" t="str">
        <f>VLOOKUP(A1007,英雄数据表!A:C,3,0)</f>
        <v>恶念之击</v>
      </c>
      <c r="F1007" s="20">
        <f t="shared" si="59"/>
        <v>14026</v>
      </c>
      <c r="G1007" s="20">
        <f t="shared" si="60"/>
        <v>14026</v>
      </c>
      <c r="H1007" s="21" t="str">
        <f>VLOOKUP(B1007,属性中转表!A:F,6,FALSE)</f>
        <v>"hp":14400,"atk":400</v>
      </c>
      <c r="I1007" s="20" t="str">
        <f>IF(VLOOKUP(B1007,属性中转表!A:G,7,FALSE)=0,"",VLOOKUP(VLOOKUP(B1007,属性中转表!A:G,7,FALSE),属性中转表!$K$2:$P$21,6,0))&amp;IF(VLOOKUP(B1007,属性中转表!A:G,7,FALSE)&gt;=50,VLOOKUP(A1007,英雄数据表!A:K,9,0),IF(VLOOKUP(B1007,属性中转表!A:G,7,FALSE)&gt;=25,VLOOKUP(A1007,英雄数据表!A:K,5,0),""))</f>
        <v>"atk":300</v>
      </c>
      <c r="J1007" s="20" t="str">
        <f>IF(I1007="","",属性中转表!$I$1&amp;(IF(VLOOKUP(B1007,属性中转表!A:G,7,FALSE)=0,0,VLOOKUP(VLOOKUP(B1007,属性中转表!A:G,7,FALSE),属性中转表!$K$2:$P$21,4,0)))+IFERROR(VLOOKUP(A1007,英雄数据表!A:K,IF(武魂!B1007&gt;=50,10,IF(武魂!B1007&gt;=25,6)),0),0))</f>
        <v>,"dpspro":0</v>
      </c>
      <c r="K1007" s="32" t="str">
        <f t="shared" si="61"/>
        <v>"atk":300,"dpspro":0</v>
      </c>
      <c r="L1007" s="20" t="str">
        <f>IF(B1007&gt;=50,VLOOKUP(A1007,英雄数据表!A:L,11,FALSE),IF(B1007&gt;=25,VLOOKUP(A1007,英雄数据表!A:L,7,0),""))</f>
        <v/>
      </c>
      <c r="M1007" s="20" t="str">
        <f>IFERROR(VLOOKUP(B1007,属性中转表!$K$2:$O$21,5,FALSE),"")</f>
        <v/>
      </c>
      <c r="N1007" s="20" t="str">
        <f>IF(B1007=25,VLOOKUP(A1007,英雄数据表!A:L,8,FALSE),IF(B1007=50,VLOOKUP(A1007,英雄数据表!A:L,12,0),""))</f>
        <v/>
      </c>
    </row>
    <row r="1008" spans="1:14" x14ac:dyDescent="0.3">
      <c r="A1008" s="20">
        <v>14026</v>
      </c>
      <c r="B1008" s="21">
        <f t="shared" si="58"/>
        <v>7</v>
      </c>
      <c r="C1008" s="21">
        <v>5</v>
      </c>
      <c r="D1008" s="21">
        <f>VLOOKUP(A1008,英雄数据表!A:D,4,0)</f>
        <v>1</v>
      </c>
      <c r="E1008" s="20" t="str">
        <f>VLOOKUP(A1008,英雄数据表!A:C,3,0)</f>
        <v>恶念之击</v>
      </c>
      <c r="F1008" s="20">
        <f t="shared" si="59"/>
        <v>14026</v>
      </c>
      <c r="G1008" s="20">
        <f t="shared" si="60"/>
        <v>14026</v>
      </c>
      <c r="H1008" s="21" t="str">
        <f>VLOOKUP(B1008,属性中转表!A:F,6,FALSE)</f>
        <v>"hp":16200,"atk":450</v>
      </c>
      <c r="I1008" s="20" t="str">
        <f>IF(VLOOKUP(B1008,属性中转表!A:G,7,FALSE)=0,"",VLOOKUP(VLOOKUP(B1008,属性中转表!A:G,7,FALSE),属性中转表!$K$2:$P$21,6,0))&amp;IF(VLOOKUP(B1008,属性中转表!A:G,7,FALSE)&gt;=50,VLOOKUP(A1008,英雄数据表!A:K,9,0),IF(VLOOKUP(B1008,属性中转表!A:G,7,FALSE)&gt;=25,VLOOKUP(A1008,英雄数据表!A:K,5,0),""))</f>
        <v>"atk":300</v>
      </c>
      <c r="J1008" s="20" t="str">
        <f>IF(I1008="","",属性中转表!$I$1&amp;(IF(VLOOKUP(B1008,属性中转表!A:G,7,FALSE)=0,0,VLOOKUP(VLOOKUP(B1008,属性中转表!A:G,7,FALSE),属性中转表!$K$2:$P$21,4,0)))+IFERROR(VLOOKUP(A1008,英雄数据表!A:K,IF(武魂!B1008&gt;=50,10,IF(武魂!B1008&gt;=25,6)),0),0))</f>
        <v>,"dpspro":0</v>
      </c>
      <c r="K1008" s="32" t="str">
        <f t="shared" si="61"/>
        <v>"atk":300,"dpspro":0</v>
      </c>
      <c r="L1008" s="20" t="str">
        <f>IF(B1008&gt;=50,VLOOKUP(A1008,英雄数据表!A:L,11,FALSE),IF(B1008&gt;=25,VLOOKUP(A1008,英雄数据表!A:L,7,0),""))</f>
        <v/>
      </c>
      <c r="M1008" s="20" t="str">
        <f>IFERROR(VLOOKUP(B1008,属性中转表!$K$2:$O$21,5,FALSE),"")</f>
        <v/>
      </c>
      <c r="N1008" s="20" t="str">
        <f>IF(B1008=25,VLOOKUP(A1008,英雄数据表!A:L,8,FALSE),IF(B1008=50,VLOOKUP(A1008,英雄数据表!A:L,12,0),""))</f>
        <v/>
      </c>
    </row>
    <row r="1009" spans="1:14" x14ac:dyDescent="0.3">
      <c r="A1009" s="20">
        <v>14026</v>
      </c>
      <c r="B1009" s="21">
        <f t="shared" si="58"/>
        <v>8</v>
      </c>
      <c r="C1009" s="21">
        <v>5</v>
      </c>
      <c r="D1009" s="21">
        <f>VLOOKUP(A1009,英雄数据表!A:D,4,0)</f>
        <v>1</v>
      </c>
      <c r="E1009" s="20" t="str">
        <f>VLOOKUP(A1009,英雄数据表!A:C,3,0)</f>
        <v>恶念之击</v>
      </c>
      <c r="F1009" s="20">
        <f t="shared" si="59"/>
        <v>14026</v>
      </c>
      <c r="G1009" s="20">
        <f t="shared" si="60"/>
        <v>14026</v>
      </c>
      <c r="H1009" s="21" t="str">
        <f>VLOOKUP(B1009,属性中转表!A:F,6,FALSE)</f>
        <v>"hp":18000,"atk":500</v>
      </c>
      <c r="I1009" s="20" t="str">
        <f>IF(VLOOKUP(B1009,属性中转表!A:G,7,FALSE)=0,"",VLOOKUP(VLOOKUP(B1009,属性中转表!A:G,7,FALSE),属性中转表!$K$2:$P$21,6,0))&amp;IF(VLOOKUP(B1009,属性中转表!A:G,7,FALSE)&gt;=50,VLOOKUP(A1009,英雄数据表!A:K,9,0),IF(VLOOKUP(B1009,属性中转表!A:G,7,FALSE)&gt;=25,VLOOKUP(A1009,英雄数据表!A:K,5,0),""))</f>
        <v>"atk":300</v>
      </c>
      <c r="J1009" s="20" t="str">
        <f>IF(I1009="","",属性中转表!$I$1&amp;(IF(VLOOKUP(B1009,属性中转表!A:G,7,FALSE)=0,0,VLOOKUP(VLOOKUP(B1009,属性中转表!A:G,7,FALSE),属性中转表!$K$2:$P$21,4,0)))+IFERROR(VLOOKUP(A1009,英雄数据表!A:K,IF(武魂!B1009&gt;=50,10,IF(武魂!B1009&gt;=25,6)),0),0))</f>
        <v>,"dpspro":0</v>
      </c>
      <c r="K1009" s="32" t="str">
        <f t="shared" si="61"/>
        <v>"atk":300,"dpspro":0</v>
      </c>
      <c r="L1009" s="20" t="str">
        <f>IF(B1009&gt;=50,VLOOKUP(A1009,英雄数据表!A:L,11,FALSE),IF(B1009&gt;=25,VLOOKUP(A1009,英雄数据表!A:L,7,0),""))</f>
        <v/>
      </c>
      <c r="M1009" s="20" t="str">
        <f>IFERROR(VLOOKUP(B1009,属性中转表!$K$2:$O$21,5,FALSE),"")</f>
        <v/>
      </c>
      <c r="N1009" s="20" t="str">
        <f>IF(B1009=25,VLOOKUP(A1009,英雄数据表!A:L,8,FALSE),IF(B1009=50,VLOOKUP(A1009,英雄数据表!A:L,12,0),""))</f>
        <v/>
      </c>
    </row>
    <row r="1010" spans="1:14" x14ac:dyDescent="0.3">
      <c r="A1010" s="20">
        <v>14026</v>
      </c>
      <c r="B1010" s="21">
        <f t="shared" si="58"/>
        <v>9</v>
      </c>
      <c r="C1010" s="21">
        <v>5</v>
      </c>
      <c r="D1010" s="21">
        <f>VLOOKUP(A1010,英雄数据表!A:D,4,0)</f>
        <v>1</v>
      </c>
      <c r="E1010" s="20" t="str">
        <f>VLOOKUP(A1010,英雄数据表!A:C,3,0)</f>
        <v>恶念之击</v>
      </c>
      <c r="F1010" s="20">
        <f t="shared" si="59"/>
        <v>14026</v>
      </c>
      <c r="G1010" s="20">
        <f t="shared" si="60"/>
        <v>14026</v>
      </c>
      <c r="H1010" s="21" t="str">
        <f>VLOOKUP(B1010,属性中转表!A:F,6,FALSE)</f>
        <v>"hp":19800,"atk":550</v>
      </c>
      <c r="I1010" s="20" t="str">
        <f>IF(VLOOKUP(B1010,属性中转表!A:G,7,FALSE)=0,"",VLOOKUP(VLOOKUP(B1010,属性中转表!A:G,7,FALSE),属性中转表!$K$2:$P$21,6,0))&amp;IF(VLOOKUP(B1010,属性中转表!A:G,7,FALSE)&gt;=50,VLOOKUP(A1010,英雄数据表!A:K,9,0),IF(VLOOKUP(B1010,属性中转表!A:G,7,FALSE)&gt;=25,VLOOKUP(A1010,英雄数据表!A:K,5,0),""))</f>
        <v>"atk":300</v>
      </c>
      <c r="J1010" s="20" t="str">
        <f>IF(I1010="","",属性中转表!$I$1&amp;(IF(VLOOKUP(B1010,属性中转表!A:G,7,FALSE)=0,0,VLOOKUP(VLOOKUP(B1010,属性中转表!A:G,7,FALSE),属性中转表!$K$2:$P$21,4,0)))+IFERROR(VLOOKUP(A1010,英雄数据表!A:K,IF(武魂!B1010&gt;=50,10,IF(武魂!B1010&gt;=25,6)),0),0))</f>
        <v>,"dpspro":0</v>
      </c>
      <c r="K1010" s="32" t="str">
        <f t="shared" si="61"/>
        <v>"atk":300,"dpspro":0</v>
      </c>
      <c r="L1010" s="20" t="str">
        <f>IF(B1010&gt;=50,VLOOKUP(A1010,英雄数据表!A:L,11,FALSE),IF(B1010&gt;=25,VLOOKUP(A1010,英雄数据表!A:L,7,0),""))</f>
        <v/>
      </c>
      <c r="M1010" s="20" t="str">
        <f>IFERROR(VLOOKUP(B1010,属性中转表!$K$2:$O$21,5,FALSE),"")</f>
        <v/>
      </c>
      <c r="N1010" s="20" t="str">
        <f>IF(B1010=25,VLOOKUP(A1010,英雄数据表!A:L,8,FALSE),IF(B1010=50,VLOOKUP(A1010,英雄数据表!A:L,12,0),""))</f>
        <v/>
      </c>
    </row>
    <row r="1011" spans="1:14" x14ac:dyDescent="0.3">
      <c r="A1011" s="20">
        <v>14026</v>
      </c>
      <c r="B1011" s="21">
        <f t="shared" si="58"/>
        <v>10</v>
      </c>
      <c r="C1011" s="21">
        <v>5</v>
      </c>
      <c r="D1011" s="21">
        <f>VLOOKUP(A1011,英雄数据表!A:D,4,0)</f>
        <v>1</v>
      </c>
      <c r="E1011" s="20" t="str">
        <f>VLOOKUP(A1011,英雄数据表!A:C,3,0)</f>
        <v>恶念之击</v>
      </c>
      <c r="F1011" s="20">
        <f t="shared" si="59"/>
        <v>14026</v>
      </c>
      <c r="G1011" s="20">
        <f t="shared" si="60"/>
        <v>14026</v>
      </c>
      <c r="H1011" s="21" t="str">
        <f>VLOOKUP(B1011,属性中转表!A:F,6,FALSE)</f>
        <v>"hp":21600,"atk":600</v>
      </c>
      <c r="I1011" s="20" t="str">
        <f>IF(VLOOKUP(B1011,属性中转表!A:G,7,FALSE)=0,"",VLOOKUP(VLOOKUP(B1011,属性中转表!A:G,7,FALSE),属性中转表!$K$2:$P$21,6,0))&amp;IF(VLOOKUP(B1011,属性中转表!A:G,7,FALSE)&gt;=50,VLOOKUP(A1011,英雄数据表!A:K,9,0),IF(VLOOKUP(B1011,属性中转表!A:G,7,FALSE)&gt;=25,VLOOKUP(A1011,英雄数据表!A:K,5,0),""))</f>
        <v>"atk":300,"hp":5000</v>
      </c>
      <c r="J1011" s="20" t="str">
        <f>IF(I1011="","",属性中转表!$I$1&amp;(IF(VLOOKUP(B1011,属性中转表!A:G,7,FALSE)=0,0,VLOOKUP(VLOOKUP(B1011,属性中转表!A:G,7,FALSE),属性中转表!$K$2:$P$21,4,0)))+IFERROR(VLOOKUP(A1011,英雄数据表!A:K,IF(武魂!B1011&gt;=50,10,IF(武魂!B1011&gt;=25,6)),0),0))</f>
        <v>,"dpspro":0</v>
      </c>
      <c r="K1011" s="32" t="str">
        <f t="shared" si="61"/>
        <v>"atk":300,"hp":5000,"dpspro":0</v>
      </c>
      <c r="L1011" s="20" t="str">
        <f>IF(B1011&gt;=50,VLOOKUP(A1011,英雄数据表!A:L,11,FALSE),IF(B1011&gt;=25,VLOOKUP(A1011,英雄数据表!A:L,7,0),""))</f>
        <v/>
      </c>
      <c r="M1011" s="20" t="str">
        <f>IFERROR(VLOOKUP(B1011,属性中转表!$K$2:$O$21,5,FALSE),"")</f>
        <v>"hp":5000</v>
      </c>
      <c r="N1011" s="20" t="str">
        <f>IF(B1011=25,VLOOKUP(A1011,英雄数据表!A:L,8,FALSE),IF(B1011=50,VLOOKUP(A1011,英雄数据表!A:L,12,0),""))</f>
        <v/>
      </c>
    </row>
    <row r="1012" spans="1:14" x14ac:dyDescent="0.3">
      <c r="A1012" s="20">
        <v>14026</v>
      </c>
      <c r="B1012" s="21">
        <f t="shared" si="58"/>
        <v>11</v>
      </c>
      <c r="C1012" s="21">
        <v>5</v>
      </c>
      <c r="D1012" s="21">
        <f>VLOOKUP(A1012,英雄数据表!A:D,4,0)</f>
        <v>1</v>
      </c>
      <c r="E1012" s="20" t="str">
        <f>VLOOKUP(A1012,英雄数据表!A:C,3,0)</f>
        <v>恶念之击</v>
      </c>
      <c r="F1012" s="20">
        <f t="shared" si="59"/>
        <v>14026</v>
      </c>
      <c r="G1012" s="20">
        <f t="shared" si="60"/>
        <v>14026</v>
      </c>
      <c r="H1012" s="21" t="str">
        <f>VLOOKUP(B1012,属性中转表!A:F,6,FALSE)</f>
        <v>"hp":24300,"atk":675</v>
      </c>
      <c r="I1012" s="20" t="str">
        <f>IF(VLOOKUP(B1012,属性中转表!A:G,7,FALSE)=0,"",VLOOKUP(VLOOKUP(B1012,属性中转表!A:G,7,FALSE),属性中转表!$K$2:$P$21,6,0))&amp;IF(VLOOKUP(B1012,属性中转表!A:G,7,FALSE)&gt;=50,VLOOKUP(A1012,英雄数据表!A:K,9,0),IF(VLOOKUP(B1012,属性中转表!A:G,7,FALSE)&gt;=25,VLOOKUP(A1012,英雄数据表!A:K,5,0),""))</f>
        <v>"atk":300,"hp":5000</v>
      </c>
      <c r="J1012" s="20" t="str">
        <f>IF(I1012="","",属性中转表!$I$1&amp;(IF(VLOOKUP(B1012,属性中转表!A:G,7,FALSE)=0,0,VLOOKUP(VLOOKUP(B1012,属性中转表!A:G,7,FALSE),属性中转表!$K$2:$P$21,4,0)))+IFERROR(VLOOKUP(A1012,英雄数据表!A:K,IF(武魂!B1012&gt;=50,10,IF(武魂!B1012&gt;=25,6)),0),0))</f>
        <v>,"dpspro":0</v>
      </c>
      <c r="K1012" s="32" t="str">
        <f t="shared" si="61"/>
        <v>"atk":300,"hp":5000,"dpspro":0</v>
      </c>
      <c r="L1012" s="20" t="str">
        <f>IF(B1012&gt;=50,VLOOKUP(A1012,英雄数据表!A:L,11,FALSE),IF(B1012&gt;=25,VLOOKUP(A1012,英雄数据表!A:L,7,0),""))</f>
        <v/>
      </c>
      <c r="M1012" s="20" t="str">
        <f>IFERROR(VLOOKUP(B1012,属性中转表!$K$2:$O$21,5,FALSE),"")</f>
        <v/>
      </c>
      <c r="N1012" s="20" t="str">
        <f>IF(B1012=25,VLOOKUP(A1012,英雄数据表!A:L,8,FALSE),IF(B1012=50,VLOOKUP(A1012,英雄数据表!A:L,12,0),""))</f>
        <v/>
      </c>
    </row>
    <row r="1013" spans="1:14" x14ac:dyDescent="0.3">
      <c r="A1013" s="20">
        <v>14026</v>
      </c>
      <c r="B1013" s="21">
        <f t="shared" si="58"/>
        <v>12</v>
      </c>
      <c r="C1013" s="21">
        <v>5</v>
      </c>
      <c r="D1013" s="21">
        <f>VLOOKUP(A1013,英雄数据表!A:D,4,0)</f>
        <v>1</v>
      </c>
      <c r="E1013" s="20" t="str">
        <f>VLOOKUP(A1013,英雄数据表!A:C,3,0)</f>
        <v>恶念之击</v>
      </c>
      <c r="F1013" s="20">
        <f t="shared" si="59"/>
        <v>14026</v>
      </c>
      <c r="G1013" s="20">
        <f t="shared" si="60"/>
        <v>14026</v>
      </c>
      <c r="H1013" s="21" t="str">
        <f>VLOOKUP(B1013,属性中转表!A:F,6,FALSE)</f>
        <v>"hp":27000,"atk":750</v>
      </c>
      <c r="I1013" s="20" t="str">
        <f>IF(VLOOKUP(B1013,属性中转表!A:G,7,FALSE)=0,"",VLOOKUP(VLOOKUP(B1013,属性中转表!A:G,7,FALSE),属性中转表!$K$2:$P$21,6,0))&amp;IF(VLOOKUP(B1013,属性中转表!A:G,7,FALSE)&gt;=50,VLOOKUP(A1013,英雄数据表!A:K,9,0),IF(VLOOKUP(B1013,属性中转表!A:G,7,FALSE)&gt;=25,VLOOKUP(A1013,英雄数据表!A:K,5,0),""))</f>
        <v>"atk":300,"hp":5000</v>
      </c>
      <c r="J1013" s="20" t="str">
        <f>IF(I1013="","",属性中转表!$I$1&amp;(IF(VLOOKUP(B1013,属性中转表!A:G,7,FALSE)=0,0,VLOOKUP(VLOOKUP(B1013,属性中转表!A:G,7,FALSE),属性中转表!$K$2:$P$21,4,0)))+IFERROR(VLOOKUP(A1013,英雄数据表!A:K,IF(武魂!B1013&gt;=50,10,IF(武魂!B1013&gt;=25,6)),0),0))</f>
        <v>,"dpspro":0</v>
      </c>
      <c r="K1013" s="32" t="str">
        <f t="shared" si="61"/>
        <v>"atk":300,"hp":5000,"dpspro":0</v>
      </c>
      <c r="L1013" s="20" t="str">
        <f>IF(B1013&gt;=50,VLOOKUP(A1013,英雄数据表!A:L,11,FALSE),IF(B1013&gt;=25,VLOOKUP(A1013,英雄数据表!A:L,7,0),""))</f>
        <v/>
      </c>
      <c r="M1013" s="20" t="str">
        <f>IFERROR(VLOOKUP(B1013,属性中转表!$K$2:$O$21,5,FALSE),"")</f>
        <v/>
      </c>
      <c r="N1013" s="20" t="str">
        <f>IF(B1013=25,VLOOKUP(A1013,英雄数据表!A:L,8,FALSE),IF(B1013=50,VLOOKUP(A1013,英雄数据表!A:L,12,0),""))</f>
        <v/>
      </c>
    </row>
    <row r="1014" spans="1:14" x14ac:dyDescent="0.3">
      <c r="A1014" s="20">
        <v>14026</v>
      </c>
      <c r="B1014" s="21">
        <f t="shared" si="58"/>
        <v>13</v>
      </c>
      <c r="C1014" s="21">
        <v>5</v>
      </c>
      <c r="D1014" s="21">
        <f>VLOOKUP(A1014,英雄数据表!A:D,4,0)</f>
        <v>1</v>
      </c>
      <c r="E1014" s="20" t="str">
        <f>VLOOKUP(A1014,英雄数据表!A:C,3,0)</f>
        <v>恶念之击</v>
      </c>
      <c r="F1014" s="20">
        <f t="shared" si="59"/>
        <v>14026</v>
      </c>
      <c r="G1014" s="20">
        <f t="shared" si="60"/>
        <v>14026</v>
      </c>
      <c r="H1014" s="21" t="str">
        <f>VLOOKUP(B1014,属性中转表!A:F,6,FALSE)</f>
        <v>"hp":29700,"atk":825</v>
      </c>
      <c r="I1014" s="20" t="str">
        <f>IF(VLOOKUP(B1014,属性中转表!A:G,7,FALSE)=0,"",VLOOKUP(VLOOKUP(B1014,属性中转表!A:G,7,FALSE),属性中转表!$K$2:$P$21,6,0))&amp;IF(VLOOKUP(B1014,属性中转表!A:G,7,FALSE)&gt;=50,VLOOKUP(A1014,英雄数据表!A:K,9,0),IF(VLOOKUP(B1014,属性中转表!A:G,7,FALSE)&gt;=25,VLOOKUP(A1014,英雄数据表!A:K,5,0),""))</f>
        <v>"atk":300,"hp":5000</v>
      </c>
      <c r="J1014" s="20" t="str">
        <f>IF(I1014="","",属性中转表!$I$1&amp;(IF(VLOOKUP(B1014,属性中转表!A:G,7,FALSE)=0,0,VLOOKUP(VLOOKUP(B1014,属性中转表!A:G,7,FALSE),属性中转表!$K$2:$P$21,4,0)))+IFERROR(VLOOKUP(A1014,英雄数据表!A:K,IF(武魂!B1014&gt;=50,10,IF(武魂!B1014&gt;=25,6)),0),0))</f>
        <v>,"dpspro":0</v>
      </c>
      <c r="K1014" s="32" t="str">
        <f t="shared" si="61"/>
        <v>"atk":300,"hp":5000,"dpspro":0</v>
      </c>
      <c r="L1014" s="20" t="str">
        <f>IF(B1014&gt;=50,VLOOKUP(A1014,英雄数据表!A:L,11,FALSE),IF(B1014&gt;=25,VLOOKUP(A1014,英雄数据表!A:L,7,0),""))</f>
        <v/>
      </c>
      <c r="M1014" s="20" t="str">
        <f>IFERROR(VLOOKUP(B1014,属性中转表!$K$2:$O$21,5,FALSE),"")</f>
        <v/>
      </c>
      <c r="N1014" s="20" t="str">
        <f>IF(B1014=25,VLOOKUP(A1014,英雄数据表!A:L,8,FALSE),IF(B1014=50,VLOOKUP(A1014,英雄数据表!A:L,12,0),""))</f>
        <v/>
      </c>
    </row>
    <row r="1015" spans="1:14" x14ac:dyDescent="0.3">
      <c r="A1015" s="20">
        <v>14026</v>
      </c>
      <c r="B1015" s="21">
        <f t="shared" si="58"/>
        <v>14</v>
      </c>
      <c r="C1015" s="21">
        <v>5</v>
      </c>
      <c r="D1015" s="21">
        <f>VLOOKUP(A1015,英雄数据表!A:D,4,0)</f>
        <v>1</v>
      </c>
      <c r="E1015" s="20" t="str">
        <f>VLOOKUP(A1015,英雄数据表!A:C,3,0)</f>
        <v>恶念之击</v>
      </c>
      <c r="F1015" s="20">
        <f t="shared" si="59"/>
        <v>14026</v>
      </c>
      <c r="G1015" s="20">
        <f t="shared" si="60"/>
        <v>14026</v>
      </c>
      <c r="H1015" s="21" t="str">
        <f>VLOOKUP(B1015,属性中转表!A:F,6,FALSE)</f>
        <v>"hp":32400,"atk":900</v>
      </c>
      <c r="I1015" s="20" t="str">
        <f>IF(VLOOKUP(B1015,属性中转表!A:G,7,FALSE)=0,"",VLOOKUP(VLOOKUP(B1015,属性中转表!A:G,7,FALSE),属性中转表!$K$2:$P$21,6,0))&amp;IF(VLOOKUP(B1015,属性中转表!A:G,7,FALSE)&gt;=50,VLOOKUP(A1015,英雄数据表!A:K,9,0),IF(VLOOKUP(B1015,属性中转表!A:G,7,FALSE)&gt;=25,VLOOKUP(A1015,英雄数据表!A:K,5,0),""))</f>
        <v>"atk":300,"hp":5000</v>
      </c>
      <c r="J1015" s="20" t="str">
        <f>IF(I1015="","",属性中转表!$I$1&amp;(IF(VLOOKUP(B1015,属性中转表!A:G,7,FALSE)=0,0,VLOOKUP(VLOOKUP(B1015,属性中转表!A:G,7,FALSE),属性中转表!$K$2:$P$21,4,0)))+IFERROR(VLOOKUP(A1015,英雄数据表!A:K,IF(武魂!B1015&gt;=50,10,IF(武魂!B1015&gt;=25,6)),0),0))</f>
        <v>,"dpspro":0</v>
      </c>
      <c r="K1015" s="32" t="str">
        <f t="shared" si="61"/>
        <v>"atk":300,"hp":5000,"dpspro":0</v>
      </c>
      <c r="L1015" s="20" t="str">
        <f>IF(B1015&gt;=50,VLOOKUP(A1015,英雄数据表!A:L,11,FALSE),IF(B1015&gt;=25,VLOOKUP(A1015,英雄数据表!A:L,7,0),""))</f>
        <v/>
      </c>
      <c r="M1015" s="20" t="str">
        <f>IFERROR(VLOOKUP(B1015,属性中转表!$K$2:$O$21,5,FALSE),"")</f>
        <v/>
      </c>
      <c r="N1015" s="20" t="str">
        <f>IF(B1015=25,VLOOKUP(A1015,英雄数据表!A:L,8,FALSE),IF(B1015=50,VLOOKUP(A1015,英雄数据表!A:L,12,0),""))</f>
        <v/>
      </c>
    </row>
    <row r="1016" spans="1:14" x14ac:dyDescent="0.3">
      <c r="A1016" s="20">
        <v>14026</v>
      </c>
      <c r="B1016" s="21">
        <f t="shared" si="58"/>
        <v>15</v>
      </c>
      <c r="C1016" s="21">
        <v>5</v>
      </c>
      <c r="D1016" s="21">
        <f>VLOOKUP(A1016,英雄数据表!A:D,4,0)</f>
        <v>1</v>
      </c>
      <c r="E1016" s="20" t="str">
        <f>VLOOKUP(A1016,英雄数据表!A:C,3,0)</f>
        <v>恶念之击</v>
      </c>
      <c r="F1016" s="20">
        <f t="shared" si="59"/>
        <v>14026</v>
      </c>
      <c r="G1016" s="20">
        <f t="shared" si="60"/>
        <v>14026</v>
      </c>
      <c r="H1016" s="21" t="str">
        <f>VLOOKUP(B1016,属性中转表!A:F,6,FALSE)</f>
        <v>"hp":35100,"atk":975</v>
      </c>
      <c r="I1016" s="20" t="str">
        <f>IF(VLOOKUP(B1016,属性中转表!A:G,7,FALSE)=0,"",VLOOKUP(VLOOKUP(B1016,属性中转表!A:G,7,FALSE),属性中转表!$K$2:$P$21,6,0))&amp;IF(VLOOKUP(B1016,属性中转表!A:G,7,FALSE)&gt;=50,VLOOKUP(A1016,英雄数据表!A:K,9,0),IF(VLOOKUP(B1016,属性中转表!A:G,7,FALSE)&gt;=25,VLOOKUP(A1016,英雄数据表!A:K,5,0),""))</f>
        <v>"atk":300,"hp":5000,"undpspro":50</v>
      </c>
      <c r="J1016" s="20" t="str">
        <f>IF(I1016="","",属性中转表!$I$1&amp;(IF(VLOOKUP(B1016,属性中转表!A:G,7,FALSE)=0,0,VLOOKUP(VLOOKUP(B1016,属性中转表!A:G,7,FALSE),属性中转表!$K$2:$P$21,4,0)))+IFERROR(VLOOKUP(A1016,英雄数据表!A:K,IF(武魂!B1016&gt;=50,10,IF(武魂!B1016&gt;=25,6)),0),0))</f>
        <v>,"dpspro":0</v>
      </c>
      <c r="K1016" s="32" t="str">
        <f t="shared" si="61"/>
        <v>"atk":300,"hp":5000,"undpspro":50,"dpspro":0</v>
      </c>
      <c r="L1016" s="20" t="str">
        <f>IF(B1016&gt;=50,VLOOKUP(A1016,英雄数据表!A:L,11,FALSE),IF(B1016&gt;=25,VLOOKUP(A1016,英雄数据表!A:L,7,0),""))</f>
        <v/>
      </c>
      <c r="M1016" s="20" t="str">
        <f>IFERROR(VLOOKUP(B1016,属性中转表!$K$2:$O$21,5,FALSE),"")</f>
        <v>"undpspro":50</v>
      </c>
      <c r="N1016" s="20" t="str">
        <f>IF(B1016=25,VLOOKUP(A1016,英雄数据表!A:L,8,FALSE),IF(B1016=50,VLOOKUP(A1016,英雄数据表!A:L,12,0),""))</f>
        <v/>
      </c>
    </row>
    <row r="1017" spans="1:14" x14ac:dyDescent="0.3">
      <c r="A1017" s="20">
        <v>14026</v>
      </c>
      <c r="B1017" s="21">
        <f t="shared" si="58"/>
        <v>16</v>
      </c>
      <c r="C1017" s="21">
        <v>5</v>
      </c>
      <c r="D1017" s="21">
        <f>VLOOKUP(A1017,英雄数据表!A:D,4,0)</f>
        <v>1</v>
      </c>
      <c r="E1017" s="20" t="str">
        <f>VLOOKUP(A1017,英雄数据表!A:C,3,0)</f>
        <v>恶念之击</v>
      </c>
      <c r="F1017" s="20">
        <f t="shared" si="59"/>
        <v>14026</v>
      </c>
      <c r="G1017" s="20">
        <f t="shared" si="60"/>
        <v>14026</v>
      </c>
      <c r="H1017" s="21" t="str">
        <f>VLOOKUP(B1017,属性中转表!A:F,6,FALSE)</f>
        <v>"hp":37800,"atk":1050</v>
      </c>
      <c r="I1017" s="20" t="str">
        <f>IF(VLOOKUP(B1017,属性中转表!A:G,7,FALSE)=0,"",VLOOKUP(VLOOKUP(B1017,属性中转表!A:G,7,FALSE),属性中转表!$K$2:$P$21,6,0))&amp;IF(VLOOKUP(B1017,属性中转表!A:G,7,FALSE)&gt;=50,VLOOKUP(A1017,英雄数据表!A:K,9,0),IF(VLOOKUP(B1017,属性中转表!A:G,7,FALSE)&gt;=25,VLOOKUP(A1017,英雄数据表!A:K,5,0),""))</f>
        <v>"atk":300,"hp":5000,"undpspro":50</v>
      </c>
      <c r="J1017" s="20" t="str">
        <f>IF(I1017="","",属性中转表!$I$1&amp;(IF(VLOOKUP(B1017,属性中转表!A:G,7,FALSE)=0,0,VLOOKUP(VLOOKUP(B1017,属性中转表!A:G,7,FALSE),属性中转表!$K$2:$P$21,4,0)))+IFERROR(VLOOKUP(A1017,英雄数据表!A:K,IF(武魂!B1017&gt;=50,10,IF(武魂!B1017&gt;=25,6)),0),0))</f>
        <v>,"dpspro":0</v>
      </c>
      <c r="K1017" s="32" t="str">
        <f t="shared" si="61"/>
        <v>"atk":300,"hp":5000,"undpspro":50,"dpspro":0</v>
      </c>
      <c r="L1017" s="20" t="str">
        <f>IF(B1017&gt;=50,VLOOKUP(A1017,英雄数据表!A:L,11,FALSE),IF(B1017&gt;=25,VLOOKUP(A1017,英雄数据表!A:L,7,0),""))</f>
        <v/>
      </c>
      <c r="M1017" s="20" t="str">
        <f>IFERROR(VLOOKUP(B1017,属性中转表!$K$2:$O$21,5,FALSE),"")</f>
        <v/>
      </c>
      <c r="N1017" s="20" t="str">
        <f>IF(B1017=25,VLOOKUP(A1017,英雄数据表!A:L,8,FALSE),IF(B1017=50,VLOOKUP(A1017,英雄数据表!A:L,12,0),""))</f>
        <v/>
      </c>
    </row>
    <row r="1018" spans="1:14" x14ac:dyDescent="0.3">
      <c r="A1018" s="20">
        <v>14026</v>
      </c>
      <c r="B1018" s="21">
        <f t="shared" si="58"/>
        <v>17</v>
      </c>
      <c r="C1018" s="21">
        <v>5</v>
      </c>
      <c r="D1018" s="21">
        <f>VLOOKUP(A1018,英雄数据表!A:D,4,0)</f>
        <v>1</v>
      </c>
      <c r="E1018" s="20" t="str">
        <f>VLOOKUP(A1018,英雄数据表!A:C,3,0)</f>
        <v>恶念之击</v>
      </c>
      <c r="F1018" s="20">
        <f t="shared" si="59"/>
        <v>14026</v>
      </c>
      <c r="G1018" s="20">
        <f t="shared" si="60"/>
        <v>14026</v>
      </c>
      <c r="H1018" s="21" t="str">
        <f>VLOOKUP(B1018,属性中转表!A:F,6,FALSE)</f>
        <v>"hp":40500,"atk":1125</v>
      </c>
      <c r="I1018" s="20" t="str">
        <f>IF(VLOOKUP(B1018,属性中转表!A:G,7,FALSE)=0,"",VLOOKUP(VLOOKUP(B1018,属性中转表!A:G,7,FALSE),属性中转表!$K$2:$P$21,6,0))&amp;IF(VLOOKUP(B1018,属性中转表!A:G,7,FALSE)&gt;=50,VLOOKUP(A1018,英雄数据表!A:K,9,0),IF(VLOOKUP(B1018,属性中转表!A:G,7,FALSE)&gt;=25,VLOOKUP(A1018,英雄数据表!A:K,5,0),""))</f>
        <v>"atk":300,"hp":5000,"undpspro":50</v>
      </c>
      <c r="J1018" s="20" t="str">
        <f>IF(I1018="","",属性中转表!$I$1&amp;(IF(VLOOKUP(B1018,属性中转表!A:G,7,FALSE)=0,0,VLOOKUP(VLOOKUP(B1018,属性中转表!A:G,7,FALSE),属性中转表!$K$2:$P$21,4,0)))+IFERROR(VLOOKUP(A1018,英雄数据表!A:K,IF(武魂!B1018&gt;=50,10,IF(武魂!B1018&gt;=25,6)),0),0))</f>
        <v>,"dpspro":0</v>
      </c>
      <c r="K1018" s="32" t="str">
        <f t="shared" si="61"/>
        <v>"atk":300,"hp":5000,"undpspro":50,"dpspro":0</v>
      </c>
      <c r="L1018" s="20" t="str">
        <f>IF(B1018&gt;=50,VLOOKUP(A1018,英雄数据表!A:L,11,FALSE),IF(B1018&gt;=25,VLOOKUP(A1018,英雄数据表!A:L,7,0),""))</f>
        <v/>
      </c>
      <c r="M1018" s="20" t="str">
        <f>IFERROR(VLOOKUP(B1018,属性中转表!$K$2:$O$21,5,FALSE),"")</f>
        <v/>
      </c>
      <c r="N1018" s="20" t="str">
        <f>IF(B1018=25,VLOOKUP(A1018,英雄数据表!A:L,8,FALSE),IF(B1018=50,VLOOKUP(A1018,英雄数据表!A:L,12,0),""))</f>
        <v/>
      </c>
    </row>
    <row r="1019" spans="1:14" x14ac:dyDescent="0.3">
      <c r="A1019" s="20">
        <v>14026</v>
      </c>
      <c r="B1019" s="21">
        <f t="shared" si="58"/>
        <v>18</v>
      </c>
      <c r="C1019" s="21">
        <v>5</v>
      </c>
      <c r="D1019" s="21">
        <f>VLOOKUP(A1019,英雄数据表!A:D,4,0)</f>
        <v>1</v>
      </c>
      <c r="E1019" s="20" t="str">
        <f>VLOOKUP(A1019,英雄数据表!A:C,3,0)</f>
        <v>恶念之击</v>
      </c>
      <c r="F1019" s="20">
        <f t="shared" si="59"/>
        <v>14026</v>
      </c>
      <c r="G1019" s="20">
        <f t="shared" si="60"/>
        <v>14026</v>
      </c>
      <c r="H1019" s="21" t="str">
        <f>VLOOKUP(B1019,属性中转表!A:F,6,FALSE)</f>
        <v>"hp":43200,"atk":1200</v>
      </c>
      <c r="I1019" s="20" t="str">
        <f>IF(VLOOKUP(B1019,属性中转表!A:G,7,FALSE)=0,"",VLOOKUP(VLOOKUP(B1019,属性中转表!A:G,7,FALSE),属性中转表!$K$2:$P$21,6,0))&amp;IF(VLOOKUP(B1019,属性中转表!A:G,7,FALSE)&gt;=50,VLOOKUP(A1019,英雄数据表!A:K,9,0),IF(VLOOKUP(B1019,属性中转表!A:G,7,FALSE)&gt;=25,VLOOKUP(A1019,英雄数据表!A:K,5,0),""))</f>
        <v>"atk":300,"hp":5000,"undpspro":50</v>
      </c>
      <c r="J1019" s="20" t="str">
        <f>IF(I1019="","",属性中转表!$I$1&amp;(IF(VLOOKUP(B1019,属性中转表!A:G,7,FALSE)=0,0,VLOOKUP(VLOOKUP(B1019,属性中转表!A:G,7,FALSE),属性中转表!$K$2:$P$21,4,0)))+IFERROR(VLOOKUP(A1019,英雄数据表!A:K,IF(武魂!B1019&gt;=50,10,IF(武魂!B1019&gt;=25,6)),0),0))</f>
        <v>,"dpspro":0</v>
      </c>
      <c r="K1019" s="32" t="str">
        <f t="shared" si="61"/>
        <v>"atk":300,"hp":5000,"undpspro":50,"dpspro":0</v>
      </c>
      <c r="L1019" s="20" t="str">
        <f>IF(B1019&gt;=50,VLOOKUP(A1019,英雄数据表!A:L,11,FALSE),IF(B1019&gt;=25,VLOOKUP(A1019,英雄数据表!A:L,7,0),""))</f>
        <v/>
      </c>
      <c r="M1019" s="20" t="str">
        <f>IFERROR(VLOOKUP(B1019,属性中转表!$K$2:$O$21,5,FALSE),"")</f>
        <v/>
      </c>
      <c r="N1019" s="20" t="str">
        <f>IF(B1019=25,VLOOKUP(A1019,英雄数据表!A:L,8,FALSE),IF(B1019=50,VLOOKUP(A1019,英雄数据表!A:L,12,0),""))</f>
        <v/>
      </c>
    </row>
    <row r="1020" spans="1:14" x14ac:dyDescent="0.3">
      <c r="A1020" s="20">
        <v>14026</v>
      </c>
      <c r="B1020" s="21">
        <f t="shared" si="58"/>
        <v>19</v>
      </c>
      <c r="C1020" s="21">
        <v>5</v>
      </c>
      <c r="D1020" s="21">
        <f>VLOOKUP(A1020,英雄数据表!A:D,4,0)</f>
        <v>1</v>
      </c>
      <c r="E1020" s="20" t="str">
        <f>VLOOKUP(A1020,英雄数据表!A:C,3,0)</f>
        <v>恶念之击</v>
      </c>
      <c r="F1020" s="20">
        <f t="shared" si="59"/>
        <v>14026</v>
      </c>
      <c r="G1020" s="20">
        <f t="shared" si="60"/>
        <v>14026</v>
      </c>
      <c r="H1020" s="21" t="str">
        <f>VLOOKUP(B1020,属性中转表!A:F,6,FALSE)</f>
        <v>"hp":45900,"atk":1275</v>
      </c>
      <c r="I1020" s="20" t="str">
        <f>IF(VLOOKUP(B1020,属性中转表!A:G,7,FALSE)=0,"",VLOOKUP(VLOOKUP(B1020,属性中转表!A:G,7,FALSE),属性中转表!$K$2:$P$21,6,0))&amp;IF(VLOOKUP(B1020,属性中转表!A:G,7,FALSE)&gt;=50,VLOOKUP(A1020,英雄数据表!A:K,9,0),IF(VLOOKUP(B1020,属性中转表!A:G,7,FALSE)&gt;=25,VLOOKUP(A1020,英雄数据表!A:K,5,0),""))</f>
        <v>"atk":300,"hp":5000,"undpspro":50</v>
      </c>
      <c r="J1020" s="20" t="str">
        <f>IF(I1020="","",属性中转表!$I$1&amp;(IF(VLOOKUP(B1020,属性中转表!A:G,7,FALSE)=0,0,VLOOKUP(VLOOKUP(B1020,属性中转表!A:G,7,FALSE),属性中转表!$K$2:$P$21,4,0)))+IFERROR(VLOOKUP(A1020,英雄数据表!A:K,IF(武魂!B1020&gt;=50,10,IF(武魂!B1020&gt;=25,6)),0),0))</f>
        <v>,"dpspro":0</v>
      </c>
      <c r="K1020" s="32" t="str">
        <f t="shared" si="61"/>
        <v>"atk":300,"hp":5000,"undpspro":50,"dpspro":0</v>
      </c>
      <c r="L1020" s="20" t="str">
        <f>IF(B1020&gt;=50,VLOOKUP(A1020,英雄数据表!A:L,11,FALSE),IF(B1020&gt;=25,VLOOKUP(A1020,英雄数据表!A:L,7,0),""))</f>
        <v/>
      </c>
      <c r="M1020" s="20" t="str">
        <f>IFERROR(VLOOKUP(B1020,属性中转表!$K$2:$O$21,5,FALSE),"")</f>
        <v/>
      </c>
      <c r="N1020" s="20" t="str">
        <f>IF(B1020=25,VLOOKUP(A1020,英雄数据表!A:L,8,FALSE),IF(B1020=50,VLOOKUP(A1020,英雄数据表!A:L,12,0),""))</f>
        <v/>
      </c>
    </row>
    <row r="1021" spans="1:14" x14ac:dyDescent="0.3">
      <c r="A1021" s="20">
        <v>14026</v>
      </c>
      <c r="B1021" s="21">
        <f t="shared" si="58"/>
        <v>20</v>
      </c>
      <c r="C1021" s="21">
        <v>5</v>
      </c>
      <c r="D1021" s="21">
        <f>VLOOKUP(A1021,英雄数据表!A:D,4,0)</f>
        <v>1</v>
      </c>
      <c r="E1021" s="20" t="str">
        <f>VLOOKUP(A1021,英雄数据表!A:C,3,0)</f>
        <v>恶念之击</v>
      </c>
      <c r="F1021" s="20">
        <f t="shared" si="59"/>
        <v>14026</v>
      </c>
      <c r="G1021" s="20">
        <f t="shared" si="60"/>
        <v>14026</v>
      </c>
      <c r="H1021" s="21" t="str">
        <f>VLOOKUP(B1021,属性中转表!A:F,6,FALSE)</f>
        <v>"hp":48600,"atk":1350</v>
      </c>
      <c r="I1021" s="20" t="str">
        <f>IF(VLOOKUP(B1021,属性中转表!A:G,7,FALSE)=0,"",VLOOKUP(VLOOKUP(B1021,属性中转表!A:G,7,FALSE),属性中转表!$K$2:$P$21,6,0))&amp;IF(VLOOKUP(B1021,属性中转表!A:G,7,FALSE)&gt;=50,VLOOKUP(A1021,英雄数据表!A:K,9,0),IF(VLOOKUP(B1021,属性中转表!A:G,7,FALSE)&gt;=25,VLOOKUP(A1021,英雄数据表!A:K,5,0),""))</f>
        <v>"atk":300,"hp":5000,"undpspro":50</v>
      </c>
      <c r="J1021" s="20" t="str">
        <f>IF(I1021="","",属性中转表!$I$1&amp;(IF(VLOOKUP(B1021,属性中转表!A:G,7,FALSE)=0,0,VLOOKUP(VLOOKUP(B1021,属性中转表!A:G,7,FALSE),属性中转表!$K$2:$P$21,4,0)))+IFERROR(VLOOKUP(A1021,英雄数据表!A:K,IF(武魂!B1021&gt;=50,10,IF(武魂!B1021&gt;=25,6)),0),0))</f>
        <v>,"dpspro":50</v>
      </c>
      <c r="K1021" s="32" t="str">
        <f t="shared" si="61"/>
        <v>"atk":300,"hp":5000,"undpspro":50,"dpspro":50</v>
      </c>
      <c r="L1021" s="20" t="str">
        <f>IF(B1021&gt;=50,VLOOKUP(A1021,英雄数据表!A:L,11,FALSE),IF(B1021&gt;=25,VLOOKUP(A1021,英雄数据表!A:L,7,0),""))</f>
        <v/>
      </c>
      <c r="M1021" s="20" t="str">
        <f>IFERROR(VLOOKUP(B1021,属性中转表!$K$2:$O$21,5,FALSE),"")</f>
        <v>"dpspro":50</v>
      </c>
      <c r="N1021" s="20" t="str">
        <f>IF(B1021=25,VLOOKUP(A1021,英雄数据表!A:L,8,FALSE),IF(B1021=50,VLOOKUP(A1021,英雄数据表!A:L,12,0),""))</f>
        <v/>
      </c>
    </row>
    <row r="1022" spans="1:14" x14ac:dyDescent="0.3">
      <c r="A1022" s="20">
        <v>14026</v>
      </c>
      <c r="B1022" s="21">
        <f t="shared" si="58"/>
        <v>21</v>
      </c>
      <c r="C1022" s="21">
        <v>5</v>
      </c>
      <c r="D1022" s="21">
        <f>VLOOKUP(A1022,英雄数据表!A:D,4,0)</f>
        <v>1</v>
      </c>
      <c r="E1022" s="20" t="str">
        <f>VLOOKUP(A1022,英雄数据表!A:C,3,0)</f>
        <v>恶念之击</v>
      </c>
      <c r="F1022" s="20">
        <f t="shared" si="59"/>
        <v>14026</v>
      </c>
      <c r="G1022" s="20">
        <f t="shared" si="60"/>
        <v>14026</v>
      </c>
      <c r="H1022" s="21" t="str">
        <f>VLOOKUP(B1022,属性中转表!A:F,6,FALSE)</f>
        <v>"hp":52200,"atk":1450</v>
      </c>
      <c r="I1022" s="20" t="str">
        <f>IF(VLOOKUP(B1022,属性中转表!A:G,7,FALSE)=0,"",VLOOKUP(VLOOKUP(B1022,属性中转表!A:G,7,FALSE),属性中转表!$K$2:$P$21,6,0))&amp;IF(VLOOKUP(B1022,属性中转表!A:G,7,FALSE)&gt;=50,VLOOKUP(A1022,英雄数据表!A:K,9,0),IF(VLOOKUP(B1022,属性中转表!A:G,7,FALSE)&gt;=25,VLOOKUP(A1022,英雄数据表!A:K,5,0),""))</f>
        <v>"atk":300,"hp":5000,"undpspro":50</v>
      </c>
      <c r="J1022" s="20" t="str">
        <f>IF(I1022="","",属性中转表!$I$1&amp;(IF(VLOOKUP(B1022,属性中转表!A:G,7,FALSE)=0,0,VLOOKUP(VLOOKUP(B1022,属性中转表!A:G,7,FALSE),属性中转表!$K$2:$P$21,4,0)))+IFERROR(VLOOKUP(A1022,英雄数据表!A:K,IF(武魂!B1022&gt;=50,10,IF(武魂!B1022&gt;=25,6)),0),0))</f>
        <v>,"dpspro":50</v>
      </c>
      <c r="K1022" s="32" t="str">
        <f t="shared" si="61"/>
        <v>"atk":300,"hp":5000,"undpspro":50,"dpspro":50</v>
      </c>
      <c r="L1022" s="20" t="str">
        <f>IF(B1022&gt;=50,VLOOKUP(A1022,英雄数据表!A:L,11,FALSE),IF(B1022&gt;=25,VLOOKUP(A1022,英雄数据表!A:L,7,0),""))</f>
        <v/>
      </c>
      <c r="M1022" s="20" t="str">
        <f>IFERROR(VLOOKUP(B1022,属性中转表!$K$2:$O$21,5,FALSE),"")</f>
        <v/>
      </c>
      <c r="N1022" s="20" t="str">
        <f>IF(B1022=25,VLOOKUP(A1022,英雄数据表!A:L,8,FALSE),IF(B1022=50,VLOOKUP(A1022,英雄数据表!A:L,12,0),""))</f>
        <v/>
      </c>
    </row>
    <row r="1023" spans="1:14" x14ac:dyDescent="0.3">
      <c r="A1023" s="20">
        <v>14026</v>
      </c>
      <c r="B1023" s="21">
        <f t="shared" si="58"/>
        <v>22</v>
      </c>
      <c r="C1023" s="21">
        <v>5</v>
      </c>
      <c r="D1023" s="21">
        <f>VLOOKUP(A1023,英雄数据表!A:D,4,0)</f>
        <v>1</v>
      </c>
      <c r="E1023" s="20" t="str">
        <f>VLOOKUP(A1023,英雄数据表!A:C,3,0)</f>
        <v>恶念之击</v>
      </c>
      <c r="F1023" s="20">
        <f t="shared" si="59"/>
        <v>14026</v>
      </c>
      <c r="G1023" s="20">
        <f t="shared" si="60"/>
        <v>14026</v>
      </c>
      <c r="H1023" s="21" t="str">
        <f>VLOOKUP(B1023,属性中转表!A:F,6,FALSE)</f>
        <v>"hp":55800,"atk":1550</v>
      </c>
      <c r="I1023" s="20" t="str">
        <f>IF(VLOOKUP(B1023,属性中转表!A:G,7,FALSE)=0,"",VLOOKUP(VLOOKUP(B1023,属性中转表!A:G,7,FALSE),属性中转表!$K$2:$P$21,6,0))&amp;IF(VLOOKUP(B1023,属性中转表!A:G,7,FALSE)&gt;=50,VLOOKUP(A1023,英雄数据表!A:K,9,0),IF(VLOOKUP(B1023,属性中转表!A:G,7,FALSE)&gt;=25,VLOOKUP(A1023,英雄数据表!A:K,5,0),""))</f>
        <v>"atk":300,"hp":5000,"undpspro":50</v>
      </c>
      <c r="J1023" s="20" t="str">
        <f>IF(I1023="","",属性中转表!$I$1&amp;(IF(VLOOKUP(B1023,属性中转表!A:G,7,FALSE)=0,0,VLOOKUP(VLOOKUP(B1023,属性中转表!A:G,7,FALSE),属性中转表!$K$2:$P$21,4,0)))+IFERROR(VLOOKUP(A1023,英雄数据表!A:K,IF(武魂!B1023&gt;=50,10,IF(武魂!B1023&gt;=25,6)),0),0))</f>
        <v>,"dpspro":50</v>
      </c>
      <c r="K1023" s="32" t="str">
        <f t="shared" si="61"/>
        <v>"atk":300,"hp":5000,"undpspro":50,"dpspro":50</v>
      </c>
      <c r="L1023" s="20" t="str">
        <f>IF(B1023&gt;=50,VLOOKUP(A1023,英雄数据表!A:L,11,FALSE),IF(B1023&gt;=25,VLOOKUP(A1023,英雄数据表!A:L,7,0),""))</f>
        <v/>
      </c>
      <c r="M1023" s="20" t="str">
        <f>IFERROR(VLOOKUP(B1023,属性中转表!$K$2:$O$21,5,FALSE),"")</f>
        <v/>
      </c>
      <c r="N1023" s="20" t="str">
        <f>IF(B1023=25,VLOOKUP(A1023,英雄数据表!A:L,8,FALSE),IF(B1023=50,VLOOKUP(A1023,英雄数据表!A:L,12,0),""))</f>
        <v/>
      </c>
    </row>
    <row r="1024" spans="1:14" x14ac:dyDescent="0.3">
      <c r="A1024" s="20">
        <v>14026</v>
      </c>
      <c r="B1024" s="21">
        <f t="shared" si="58"/>
        <v>23</v>
      </c>
      <c r="C1024" s="21">
        <v>5</v>
      </c>
      <c r="D1024" s="21">
        <f>VLOOKUP(A1024,英雄数据表!A:D,4,0)</f>
        <v>1</v>
      </c>
      <c r="E1024" s="20" t="str">
        <f>VLOOKUP(A1024,英雄数据表!A:C,3,0)</f>
        <v>恶念之击</v>
      </c>
      <c r="F1024" s="20">
        <f t="shared" si="59"/>
        <v>14026</v>
      </c>
      <c r="G1024" s="20">
        <f t="shared" si="60"/>
        <v>14026</v>
      </c>
      <c r="H1024" s="21" t="str">
        <f>VLOOKUP(B1024,属性中转表!A:F,6,FALSE)</f>
        <v>"hp":59400,"atk":1650</v>
      </c>
      <c r="I1024" s="20" t="str">
        <f>IF(VLOOKUP(B1024,属性中转表!A:G,7,FALSE)=0,"",VLOOKUP(VLOOKUP(B1024,属性中转表!A:G,7,FALSE),属性中转表!$K$2:$P$21,6,0))&amp;IF(VLOOKUP(B1024,属性中转表!A:G,7,FALSE)&gt;=50,VLOOKUP(A1024,英雄数据表!A:K,9,0),IF(VLOOKUP(B1024,属性中转表!A:G,7,FALSE)&gt;=25,VLOOKUP(A1024,英雄数据表!A:K,5,0),""))</f>
        <v>"atk":300,"hp":5000,"undpspro":50</v>
      </c>
      <c r="J1024" s="20" t="str">
        <f>IF(I1024="","",属性中转表!$I$1&amp;(IF(VLOOKUP(B1024,属性中转表!A:G,7,FALSE)=0,0,VLOOKUP(VLOOKUP(B1024,属性中转表!A:G,7,FALSE),属性中转表!$K$2:$P$21,4,0)))+IFERROR(VLOOKUP(A1024,英雄数据表!A:K,IF(武魂!B1024&gt;=50,10,IF(武魂!B1024&gt;=25,6)),0),0))</f>
        <v>,"dpspro":50</v>
      </c>
      <c r="K1024" s="32" t="str">
        <f t="shared" si="61"/>
        <v>"atk":300,"hp":5000,"undpspro":50,"dpspro":50</v>
      </c>
      <c r="L1024" s="20" t="str">
        <f>IF(B1024&gt;=50,VLOOKUP(A1024,英雄数据表!A:L,11,FALSE),IF(B1024&gt;=25,VLOOKUP(A1024,英雄数据表!A:L,7,0),""))</f>
        <v/>
      </c>
      <c r="M1024" s="20" t="str">
        <f>IFERROR(VLOOKUP(B1024,属性中转表!$K$2:$O$21,5,FALSE),"")</f>
        <v/>
      </c>
      <c r="N1024" s="20" t="str">
        <f>IF(B1024=25,VLOOKUP(A1024,英雄数据表!A:L,8,FALSE),IF(B1024=50,VLOOKUP(A1024,英雄数据表!A:L,12,0),""))</f>
        <v/>
      </c>
    </row>
    <row r="1025" spans="1:14" x14ac:dyDescent="0.3">
      <c r="A1025" s="20">
        <v>14026</v>
      </c>
      <c r="B1025" s="21">
        <f t="shared" si="58"/>
        <v>24</v>
      </c>
      <c r="C1025" s="21">
        <v>5</v>
      </c>
      <c r="D1025" s="21">
        <f>VLOOKUP(A1025,英雄数据表!A:D,4,0)</f>
        <v>1</v>
      </c>
      <c r="E1025" s="20" t="str">
        <f>VLOOKUP(A1025,英雄数据表!A:C,3,0)</f>
        <v>恶念之击</v>
      </c>
      <c r="F1025" s="20">
        <f t="shared" si="59"/>
        <v>14026</v>
      </c>
      <c r="G1025" s="20">
        <f t="shared" si="60"/>
        <v>14026</v>
      </c>
      <c r="H1025" s="21" t="str">
        <f>VLOOKUP(B1025,属性中转表!A:F,6,FALSE)</f>
        <v>"hp":63000,"atk":1750</v>
      </c>
      <c r="I1025" s="20" t="str">
        <f>IF(VLOOKUP(B1025,属性中转表!A:G,7,FALSE)=0,"",VLOOKUP(VLOOKUP(B1025,属性中转表!A:G,7,FALSE),属性中转表!$K$2:$P$21,6,0))&amp;IF(VLOOKUP(B1025,属性中转表!A:G,7,FALSE)&gt;=50,VLOOKUP(A1025,英雄数据表!A:K,9,0),IF(VLOOKUP(B1025,属性中转表!A:G,7,FALSE)&gt;=25,VLOOKUP(A1025,英雄数据表!A:K,5,0),""))</f>
        <v>"atk":300,"hp":5000,"undpspro":50</v>
      </c>
      <c r="J1025" s="20" t="str">
        <f>IF(I1025="","",属性中转表!$I$1&amp;(IF(VLOOKUP(B1025,属性中转表!A:G,7,FALSE)=0,0,VLOOKUP(VLOOKUP(B1025,属性中转表!A:G,7,FALSE),属性中转表!$K$2:$P$21,4,0)))+IFERROR(VLOOKUP(A1025,英雄数据表!A:K,IF(武魂!B1025&gt;=50,10,IF(武魂!B1025&gt;=25,6)),0),0))</f>
        <v>,"dpspro":50</v>
      </c>
      <c r="K1025" s="32" t="str">
        <f t="shared" si="61"/>
        <v>"atk":300,"hp":5000,"undpspro":50,"dpspro":50</v>
      </c>
      <c r="L1025" s="20" t="str">
        <f>IF(B1025&gt;=50,VLOOKUP(A1025,英雄数据表!A:L,11,FALSE),IF(B1025&gt;=25,VLOOKUP(A1025,英雄数据表!A:L,7,0),""))</f>
        <v/>
      </c>
      <c r="M1025" s="20" t="str">
        <f>IFERROR(VLOOKUP(B1025,属性中转表!$K$2:$O$21,5,FALSE),"")</f>
        <v/>
      </c>
      <c r="N1025" s="20" t="str">
        <f>IF(B1025=25,VLOOKUP(A1025,英雄数据表!A:L,8,FALSE),IF(B1025=50,VLOOKUP(A1025,英雄数据表!A:L,12,0),""))</f>
        <v/>
      </c>
    </row>
    <row r="1026" spans="1:14" x14ac:dyDescent="0.3">
      <c r="A1026" s="20">
        <v>14026</v>
      </c>
      <c r="B1026" s="21">
        <f t="shared" si="58"/>
        <v>25</v>
      </c>
      <c r="C1026" s="21">
        <v>5</v>
      </c>
      <c r="D1026" s="21">
        <f>VLOOKUP(A1026,英雄数据表!A:D,4,0)</f>
        <v>1</v>
      </c>
      <c r="E1026" s="20" t="str">
        <f>VLOOKUP(A1026,英雄数据表!A:C,3,0)</f>
        <v>恶念之击</v>
      </c>
      <c r="F1026" s="20">
        <f t="shared" si="59"/>
        <v>14026</v>
      </c>
      <c r="G1026" s="20">
        <f t="shared" si="60"/>
        <v>14026</v>
      </c>
      <c r="H1026" s="21" t="str">
        <f>VLOOKUP(B1026,属性中转表!A:F,6,FALSE)</f>
        <v>"hp":66600,"atk":1850</v>
      </c>
      <c r="I1026" s="20" t="str">
        <f>IF(VLOOKUP(B1026,属性中转表!A:G,7,FALSE)=0,"",VLOOKUP(VLOOKUP(B1026,属性中转表!A:G,7,FALSE),属性中转表!$K$2:$P$21,6,0))&amp;IF(VLOOKUP(B1026,属性中转表!A:G,7,FALSE)&gt;=50,VLOOKUP(A1026,英雄数据表!A:K,9,0),IF(VLOOKUP(B1026,属性中转表!A:G,7,FALSE)&gt;=25,VLOOKUP(A1026,英雄数据表!A:K,5,0),""))</f>
        <v>"atk":300,"hp":5000,"undpspro":50</v>
      </c>
      <c r="J1026" s="20" t="str">
        <f>IF(I1026="","",属性中转表!$I$1&amp;(IF(VLOOKUP(B1026,属性中转表!A:G,7,FALSE)=0,0,VLOOKUP(VLOOKUP(B1026,属性中转表!A:G,7,FALSE),属性中转表!$K$2:$P$21,4,0)))+IFERROR(VLOOKUP(A1026,英雄数据表!A:K,IF(武魂!B1026&gt;=50,10,IF(武魂!B1026&gt;=25,6)),0),0))</f>
        <v>,"dpspro":50</v>
      </c>
      <c r="K1026" s="32" t="str">
        <f t="shared" si="61"/>
        <v>"atk":300,"hp":5000,"undpspro":50,"dpspro":50</v>
      </c>
      <c r="L1026" s="20" t="str">
        <f>IF(B1026&gt;=50,VLOOKUP(A1026,英雄数据表!A:L,11,FALSE),IF(B1026&gt;=25,VLOOKUP(A1026,英雄数据表!A:L,7,0),""))</f>
        <v>"1402601004"</v>
      </c>
      <c r="M1026" s="20" t="str">
        <f>IFERROR(VLOOKUP(B1026,属性中转表!$K$2:$O$21,5,FALSE),"")</f>
        <v/>
      </c>
      <c r="N1026" s="20" t="str">
        <f>IF(B1026=25,VLOOKUP(A1026,英雄数据表!A:L,8,FALSE),IF(B1026=50,VLOOKUP(A1026,英雄数据表!A:L,12,0),""))</f>
        <v>战斗开始时每有一名己方亡灵英雄，自己本场战斗伤害增加3%（最高增加18%）</v>
      </c>
    </row>
    <row r="1027" spans="1:14" x14ac:dyDescent="0.3">
      <c r="A1027" s="20">
        <v>14026</v>
      </c>
      <c r="B1027" s="21">
        <f t="shared" si="58"/>
        <v>26</v>
      </c>
      <c r="C1027" s="21">
        <v>5</v>
      </c>
      <c r="D1027" s="21">
        <f>VLOOKUP(A1027,英雄数据表!A:D,4,0)</f>
        <v>1</v>
      </c>
      <c r="E1027" s="20" t="str">
        <f>VLOOKUP(A1027,英雄数据表!A:C,3,0)</f>
        <v>恶念之击</v>
      </c>
      <c r="F1027" s="20">
        <f t="shared" si="59"/>
        <v>14026</v>
      </c>
      <c r="G1027" s="20">
        <f t="shared" si="60"/>
        <v>14026</v>
      </c>
      <c r="H1027" s="21" t="str">
        <f>VLOOKUP(B1027,属性中转表!A:F,6,FALSE)</f>
        <v>"hp":70200,"atk":1950</v>
      </c>
      <c r="I1027" s="20" t="str">
        <f>IF(VLOOKUP(B1027,属性中转表!A:G,7,FALSE)=0,"",VLOOKUP(VLOOKUP(B1027,属性中转表!A:G,7,FALSE),属性中转表!$K$2:$P$21,6,0))&amp;IF(VLOOKUP(B1027,属性中转表!A:G,7,FALSE)&gt;=50,VLOOKUP(A1027,英雄数据表!A:K,9,0),IF(VLOOKUP(B1027,属性中转表!A:G,7,FALSE)&gt;=25,VLOOKUP(A1027,英雄数据表!A:K,5,0),""))</f>
        <v>"atk":300,"hp":5000,"undpspro":50</v>
      </c>
      <c r="J1027" s="20" t="str">
        <f>IF(I1027="","",属性中转表!$I$1&amp;(IF(VLOOKUP(B1027,属性中转表!A:G,7,FALSE)=0,0,VLOOKUP(VLOOKUP(B1027,属性中转表!A:G,7,FALSE),属性中转表!$K$2:$P$21,4,0)))+IFERROR(VLOOKUP(A1027,英雄数据表!A:K,IF(武魂!B1027&gt;=50,10,IF(武魂!B1027&gt;=25,6)),0),0))</f>
        <v>,"dpspro":50</v>
      </c>
      <c r="K1027" s="32" t="str">
        <f t="shared" si="61"/>
        <v>"atk":300,"hp":5000,"undpspro":50,"dpspro":50</v>
      </c>
      <c r="L1027" s="20" t="str">
        <f>IF(B1027&gt;=50,VLOOKUP(A1027,英雄数据表!A:L,11,FALSE),IF(B1027&gt;=25,VLOOKUP(A1027,英雄数据表!A:L,7,0),""))</f>
        <v>"1402601004"</v>
      </c>
      <c r="M1027" s="20" t="str">
        <f>IFERROR(VLOOKUP(B1027,属性中转表!$K$2:$O$21,5,FALSE),"")</f>
        <v/>
      </c>
      <c r="N1027" s="20" t="str">
        <f>IF(B1027=25,VLOOKUP(A1027,英雄数据表!A:L,8,FALSE),IF(B1027=50,VLOOKUP(A1027,英雄数据表!A:L,12,0),""))</f>
        <v/>
      </c>
    </row>
    <row r="1028" spans="1:14" x14ac:dyDescent="0.3">
      <c r="A1028" s="20">
        <v>14026</v>
      </c>
      <c r="B1028" s="21">
        <f t="shared" si="58"/>
        <v>27</v>
      </c>
      <c r="C1028" s="21">
        <v>5</v>
      </c>
      <c r="D1028" s="21">
        <f>VLOOKUP(A1028,英雄数据表!A:D,4,0)</f>
        <v>1</v>
      </c>
      <c r="E1028" s="20" t="str">
        <f>VLOOKUP(A1028,英雄数据表!A:C,3,0)</f>
        <v>恶念之击</v>
      </c>
      <c r="F1028" s="20">
        <f t="shared" si="59"/>
        <v>14026</v>
      </c>
      <c r="G1028" s="20">
        <f t="shared" si="60"/>
        <v>14026</v>
      </c>
      <c r="H1028" s="21" t="str">
        <f>VLOOKUP(B1028,属性中转表!A:F,6,FALSE)</f>
        <v>"hp":73800,"atk":2050</v>
      </c>
      <c r="I1028" s="20" t="str">
        <f>IF(VLOOKUP(B1028,属性中转表!A:G,7,FALSE)=0,"",VLOOKUP(VLOOKUP(B1028,属性中转表!A:G,7,FALSE),属性中转表!$K$2:$P$21,6,0))&amp;IF(VLOOKUP(B1028,属性中转表!A:G,7,FALSE)&gt;=50,VLOOKUP(A1028,英雄数据表!A:K,9,0),IF(VLOOKUP(B1028,属性中转表!A:G,7,FALSE)&gt;=25,VLOOKUP(A1028,英雄数据表!A:K,5,0),""))</f>
        <v>"atk":300,"hp":5000,"undpspro":50</v>
      </c>
      <c r="J1028" s="20" t="str">
        <f>IF(I1028="","",属性中转表!$I$1&amp;(IF(VLOOKUP(B1028,属性中转表!A:G,7,FALSE)=0,0,VLOOKUP(VLOOKUP(B1028,属性中转表!A:G,7,FALSE),属性中转表!$K$2:$P$21,4,0)))+IFERROR(VLOOKUP(A1028,英雄数据表!A:K,IF(武魂!B1028&gt;=50,10,IF(武魂!B1028&gt;=25,6)),0),0))</f>
        <v>,"dpspro":50</v>
      </c>
      <c r="K1028" s="32" t="str">
        <f t="shared" si="61"/>
        <v>"atk":300,"hp":5000,"undpspro":50,"dpspro":50</v>
      </c>
      <c r="L1028" s="20" t="str">
        <f>IF(B1028&gt;=50,VLOOKUP(A1028,英雄数据表!A:L,11,FALSE),IF(B1028&gt;=25,VLOOKUP(A1028,英雄数据表!A:L,7,0),""))</f>
        <v>"1402601004"</v>
      </c>
      <c r="M1028" s="20" t="str">
        <f>IFERROR(VLOOKUP(B1028,属性中转表!$K$2:$O$21,5,FALSE),"")</f>
        <v/>
      </c>
      <c r="N1028" s="20" t="str">
        <f>IF(B1028=25,VLOOKUP(A1028,英雄数据表!A:L,8,FALSE),IF(B1028=50,VLOOKUP(A1028,英雄数据表!A:L,12,0),""))</f>
        <v/>
      </c>
    </row>
    <row r="1029" spans="1:14" x14ac:dyDescent="0.3">
      <c r="A1029" s="20">
        <v>14026</v>
      </c>
      <c r="B1029" s="21">
        <f t="shared" si="58"/>
        <v>28</v>
      </c>
      <c r="C1029" s="21">
        <v>5</v>
      </c>
      <c r="D1029" s="21">
        <f>VLOOKUP(A1029,英雄数据表!A:D,4,0)</f>
        <v>1</v>
      </c>
      <c r="E1029" s="20" t="str">
        <f>VLOOKUP(A1029,英雄数据表!A:C,3,0)</f>
        <v>恶念之击</v>
      </c>
      <c r="F1029" s="20">
        <f t="shared" si="59"/>
        <v>14026</v>
      </c>
      <c r="G1029" s="20">
        <f t="shared" si="60"/>
        <v>14026</v>
      </c>
      <c r="H1029" s="21" t="str">
        <f>VLOOKUP(B1029,属性中转表!A:F,6,FALSE)</f>
        <v>"hp":77400,"atk":2150</v>
      </c>
      <c r="I1029" s="20" t="str">
        <f>IF(VLOOKUP(B1029,属性中转表!A:G,7,FALSE)=0,"",VLOOKUP(VLOOKUP(B1029,属性中转表!A:G,7,FALSE),属性中转表!$K$2:$P$21,6,0))&amp;IF(VLOOKUP(B1029,属性中转表!A:G,7,FALSE)&gt;=50,VLOOKUP(A1029,英雄数据表!A:K,9,0),IF(VLOOKUP(B1029,属性中转表!A:G,7,FALSE)&gt;=25,VLOOKUP(A1029,英雄数据表!A:K,5,0),""))</f>
        <v>"atk":300,"hp":5000,"undpspro":50</v>
      </c>
      <c r="J1029" s="20" t="str">
        <f>IF(I1029="","",属性中转表!$I$1&amp;(IF(VLOOKUP(B1029,属性中转表!A:G,7,FALSE)=0,0,VLOOKUP(VLOOKUP(B1029,属性中转表!A:G,7,FALSE),属性中转表!$K$2:$P$21,4,0)))+IFERROR(VLOOKUP(A1029,英雄数据表!A:K,IF(武魂!B1029&gt;=50,10,IF(武魂!B1029&gt;=25,6)),0),0))</f>
        <v>,"dpspro":50</v>
      </c>
      <c r="K1029" s="32" t="str">
        <f t="shared" si="61"/>
        <v>"atk":300,"hp":5000,"undpspro":50,"dpspro":50</v>
      </c>
      <c r="L1029" s="20" t="str">
        <f>IF(B1029&gt;=50,VLOOKUP(A1029,英雄数据表!A:L,11,FALSE),IF(B1029&gt;=25,VLOOKUP(A1029,英雄数据表!A:L,7,0),""))</f>
        <v>"1402601004"</v>
      </c>
      <c r="M1029" s="20" t="str">
        <f>IFERROR(VLOOKUP(B1029,属性中转表!$K$2:$O$21,5,FALSE),"")</f>
        <v/>
      </c>
      <c r="N1029" s="20" t="str">
        <f>IF(B1029=25,VLOOKUP(A1029,英雄数据表!A:L,8,FALSE),IF(B1029=50,VLOOKUP(A1029,英雄数据表!A:L,12,0),""))</f>
        <v/>
      </c>
    </row>
    <row r="1030" spans="1:14" x14ac:dyDescent="0.3">
      <c r="A1030" s="20">
        <v>14026</v>
      </c>
      <c r="B1030" s="21">
        <f t="shared" si="58"/>
        <v>29</v>
      </c>
      <c r="C1030" s="21">
        <v>5</v>
      </c>
      <c r="D1030" s="21">
        <f>VLOOKUP(A1030,英雄数据表!A:D,4,0)</f>
        <v>1</v>
      </c>
      <c r="E1030" s="20" t="str">
        <f>VLOOKUP(A1030,英雄数据表!A:C,3,0)</f>
        <v>恶念之击</v>
      </c>
      <c r="F1030" s="20">
        <f t="shared" si="59"/>
        <v>14026</v>
      </c>
      <c r="G1030" s="20">
        <f t="shared" si="60"/>
        <v>14026</v>
      </c>
      <c r="H1030" s="21" t="str">
        <f>VLOOKUP(B1030,属性中转表!A:F,6,FALSE)</f>
        <v>"hp":81000,"atk":2250</v>
      </c>
      <c r="I1030" s="20" t="str">
        <f>IF(VLOOKUP(B1030,属性中转表!A:G,7,FALSE)=0,"",VLOOKUP(VLOOKUP(B1030,属性中转表!A:G,7,FALSE),属性中转表!$K$2:$P$21,6,0))&amp;IF(VLOOKUP(B1030,属性中转表!A:G,7,FALSE)&gt;=50,VLOOKUP(A1030,英雄数据表!A:K,9,0),IF(VLOOKUP(B1030,属性中转表!A:G,7,FALSE)&gt;=25,VLOOKUP(A1030,英雄数据表!A:K,5,0),""))</f>
        <v>"atk":300,"hp":5000,"undpspro":50</v>
      </c>
      <c r="J1030" s="20" t="str">
        <f>IF(I1030="","",属性中转表!$I$1&amp;(IF(VLOOKUP(B1030,属性中转表!A:G,7,FALSE)=0,0,VLOOKUP(VLOOKUP(B1030,属性中转表!A:G,7,FALSE),属性中转表!$K$2:$P$21,4,0)))+IFERROR(VLOOKUP(A1030,英雄数据表!A:K,IF(武魂!B1030&gt;=50,10,IF(武魂!B1030&gt;=25,6)),0),0))</f>
        <v>,"dpspro":50</v>
      </c>
      <c r="K1030" s="32" t="str">
        <f t="shared" si="61"/>
        <v>"atk":300,"hp":5000,"undpspro":50,"dpspro":50</v>
      </c>
      <c r="L1030" s="20" t="str">
        <f>IF(B1030&gt;=50,VLOOKUP(A1030,英雄数据表!A:L,11,FALSE),IF(B1030&gt;=25,VLOOKUP(A1030,英雄数据表!A:L,7,0),""))</f>
        <v>"1402601004"</v>
      </c>
      <c r="M1030" s="20" t="str">
        <f>IFERROR(VLOOKUP(B1030,属性中转表!$K$2:$O$21,5,FALSE),"")</f>
        <v/>
      </c>
      <c r="N1030" s="20" t="str">
        <f>IF(B1030=25,VLOOKUP(A1030,英雄数据表!A:L,8,FALSE),IF(B1030=50,VLOOKUP(A1030,英雄数据表!A:L,12,0),""))</f>
        <v/>
      </c>
    </row>
    <row r="1031" spans="1:14" x14ac:dyDescent="0.3">
      <c r="A1031" s="20">
        <v>14026</v>
      </c>
      <c r="B1031" s="21">
        <f t="shared" si="58"/>
        <v>30</v>
      </c>
      <c r="C1031" s="21">
        <v>5</v>
      </c>
      <c r="D1031" s="21">
        <f>VLOOKUP(A1031,英雄数据表!A:D,4,0)</f>
        <v>1</v>
      </c>
      <c r="E1031" s="20" t="str">
        <f>VLOOKUP(A1031,英雄数据表!A:C,3,0)</f>
        <v>恶念之击</v>
      </c>
      <c r="F1031" s="20">
        <f t="shared" si="59"/>
        <v>14026</v>
      </c>
      <c r="G1031" s="20">
        <f t="shared" si="60"/>
        <v>14026</v>
      </c>
      <c r="H1031" s="21" t="str">
        <f>VLOOKUP(B1031,属性中转表!A:F,6,FALSE)</f>
        <v>"hp":84600,"atk":2350</v>
      </c>
      <c r="I1031" s="20" t="str">
        <f>IF(VLOOKUP(B1031,属性中转表!A:G,7,FALSE)=0,"",VLOOKUP(VLOOKUP(B1031,属性中转表!A:G,7,FALSE),属性中转表!$K$2:$P$21,6,0))&amp;IF(VLOOKUP(B1031,属性中转表!A:G,7,FALSE)&gt;=50,VLOOKUP(A1031,英雄数据表!A:K,9,0),IF(VLOOKUP(B1031,属性中转表!A:G,7,FALSE)&gt;=25,VLOOKUP(A1031,英雄数据表!A:K,5,0),""))</f>
        <v>"atk":300,"hp":5000,"undpspro":100</v>
      </c>
      <c r="J1031" s="20" t="str">
        <f>IF(I1031="","",属性中转表!$I$1&amp;(IF(VLOOKUP(B1031,属性中转表!A:G,7,FALSE)=0,0,VLOOKUP(VLOOKUP(B1031,属性中转表!A:G,7,FALSE),属性中转表!$K$2:$P$21,4,0)))+IFERROR(VLOOKUP(A1031,英雄数据表!A:K,IF(武魂!B1031&gt;=50,10,IF(武魂!B1031&gt;=25,6)),0),0))</f>
        <v>,"dpspro":50</v>
      </c>
      <c r="K1031" s="32" t="str">
        <f t="shared" si="61"/>
        <v>"atk":300,"hp":5000,"undpspro":100,"dpspro":50</v>
      </c>
      <c r="L1031" s="20" t="str">
        <f>IF(B1031&gt;=50,VLOOKUP(A1031,英雄数据表!A:L,11,FALSE),IF(B1031&gt;=25,VLOOKUP(A1031,英雄数据表!A:L,7,0),""))</f>
        <v>"1402601004"</v>
      </c>
      <c r="M1031" s="20" t="str">
        <f>IFERROR(VLOOKUP(B1031,属性中转表!$K$2:$O$21,5,FALSE),"")</f>
        <v>"undpspro":50</v>
      </c>
      <c r="N1031" s="20" t="str">
        <f>IF(B1031=25,VLOOKUP(A1031,英雄数据表!A:L,8,FALSE),IF(B1031=50,VLOOKUP(A1031,英雄数据表!A:L,12,0),""))</f>
        <v/>
      </c>
    </row>
    <row r="1032" spans="1:14" x14ac:dyDescent="0.3">
      <c r="A1032" s="20">
        <v>14026</v>
      </c>
      <c r="B1032" s="21">
        <f t="shared" si="58"/>
        <v>31</v>
      </c>
      <c r="C1032" s="21">
        <v>5</v>
      </c>
      <c r="D1032" s="21">
        <f>VLOOKUP(A1032,英雄数据表!A:D,4,0)</f>
        <v>1</v>
      </c>
      <c r="E1032" s="20" t="str">
        <f>VLOOKUP(A1032,英雄数据表!A:C,3,0)</f>
        <v>恶念之击</v>
      </c>
      <c r="F1032" s="20">
        <f t="shared" si="59"/>
        <v>14026</v>
      </c>
      <c r="G1032" s="20">
        <f t="shared" si="60"/>
        <v>14026</v>
      </c>
      <c r="H1032" s="21" t="str">
        <f>VLOOKUP(B1032,属性中转表!A:F,6,FALSE)</f>
        <v>"hp":89100,"atk":2475</v>
      </c>
      <c r="I1032" s="20" t="str">
        <f>IF(VLOOKUP(B1032,属性中转表!A:G,7,FALSE)=0,"",VLOOKUP(VLOOKUP(B1032,属性中转表!A:G,7,FALSE),属性中转表!$K$2:$P$21,6,0))&amp;IF(VLOOKUP(B1032,属性中转表!A:G,7,FALSE)&gt;=50,VLOOKUP(A1032,英雄数据表!A:K,9,0),IF(VLOOKUP(B1032,属性中转表!A:G,7,FALSE)&gt;=25,VLOOKUP(A1032,英雄数据表!A:K,5,0),""))</f>
        <v>"atk":300,"hp":5000,"undpspro":100</v>
      </c>
      <c r="J1032" s="20" t="str">
        <f>IF(I1032="","",属性中转表!$I$1&amp;(IF(VLOOKUP(B1032,属性中转表!A:G,7,FALSE)=0,0,VLOOKUP(VLOOKUP(B1032,属性中转表!A:G,7,FALSE),属性中转表!$K$2:$P$21,4,0)))+IFERROR(VLOOKUP(A1032,英雄数据表!A:K,IF(武魂!B1032&gt;=50,10,IF(武魂!B1032&gt;=25,6)),0),0))</f>
        <v>,"dpspro":50</v>
      </c>
      <c r="K1032" s="32" t="str">
        <f t="shared" si="61"/>
        <v>"atk":300,"hp":5000,"undpspro":100,"dpspro":50</v>
      </c>
      <c r="L1032" s="20" t="str">
        <f>IF(B1032&gt;=50,VLOOKUP(A1032,英雄数据表!A:L,11,FALSE),IF(B1032&gt;=25,VLOOKUP(A1032,英雄数据表!A:L,7,0),""))</f>
        <v>"1402601004"</v>
      </c>
      <c r="M1032" s="20" t="str">
        <f>IFERROR(VLOOKUP(B1032,属性中转表!$K$2:$O$21,5,FALSE),"")</f>
        <v/>
      </c>
      <c r="N1032" s="20" t="str">
        <f>IF(B1032=25,VLOOKUP(A1032,英雄数据表!A:L,8,FALSE),IF(B1032=50,VLOOKUP(A1032,英雄数据表!A:L,12,0),""))</f>
        <v/>
      </c>
    </row>
    <row r="1033" spans="1:14" x14ac:dyDescent="0.3">
      <c r="A1033" s="20">
        <v>14026</v>
      </c>
      <c r="B1033" s="21">
        <f t="shared" si="58"/>
        <v>32</v>
      </c>
      <c r="C1033" s="21">
        <v>5</v>
      </c>
      <c r="D1033" s="21">
        <f>VLOOKUP(A1033,英雄数据表!A:D,4,0)</f>
        <v>1</v>
      </c>
      <c r="E1033" s="20" t="str">
        <f>VLOOKUP(A1033,英雄数据表!A:C,3,0)</f>
        <v>恶念之击</v>
      </c>
      <c r="F1033" s="20">
        <f t="shared" si="59"/>
        <v>14026</v>
      </c>
      <c r="G1033" s="20">
        <f t="shared" si="60"/>
        <v>14026</v>
      </c>
      <c r="H1033" s="21" t="str">
        <f>VLOOKUP(B1033,属性中转表!A:F,6,FALSE)</f>
        <v>"hp":93600,"atk":2600</v>
      </c>
      <c r="I1033" s="20" t="str">
        <f>IF(VLOOKUP(B1033,属性中转表!A:G,7,FALSE)=0,"",VLOOKUP(VLOOKUP(B1033,属性中转表!A:G,7,FALSE),属性中转表!$K$2:$P$21,6,0))&amp;IF(VLOOKUP(B1033,属性中转表!A:G,7,FALSE)&gt;=50,VLOOKUP(A1033,英雄数据表!A:K,9,0),IF(VLOOKUP(B1033,属性中转表!A:G,7,FALSE)&gt;=25,VLOOKUP(A1033,英雄数据表!A:K,5,0),""))</f>
        <v>"atk":300,"hp":5000,"undpspro":100</v>
      </c>
      <c r="J1033" s="20" t="str">
        <f>IF(I1033="","",属性中转表!$I$1&amp;(IF(VLOOKUP(B1033,属性中转表!A:G,7,FALSE)=0,0,VLOOKUP(VLOOKUP(B1033,属性中转表!A:G,7,FALSE),属性中转表!$K$2:$P$21,4,0)))+IFERROR(VLOOKUP(A1033,英雄数据表!A:K,IF(武魂!B1033&gt;=50,10,IF(武魂!B1033&gt;=25,6)),0),0))</f>
        <v>,"dpspro":50</v>
      </c>
      <c r="K1033" s="32" t="str">
        <f t="shared" si="61"/>
        <v>"atk":300,"hp":5000,"undpspro":100,"dpspro":50</v>
      </c>
      <c r="L1033" s="20" t="str">
        <f>IF(B1033&gt;=50,VLOOKUP(A1033,英雄数据表!A:L,11,FALSE),IF(B1033&gt;=25,VLOOKUP(A1033,英雄数据表!A:L,7,0),""))</f>
        <v>"1402601004"</v>
      </c>
      <c r="M1033" s="20" t="str">
        <f>IFERROR(VLOOKUP(B1033,属性中转表!$K$2:$O$21,5,FALSE),"")</f>
        <v/>
      </c>
      <c r="N1033" s="20" t="str">
        <f>IF(B1033=25,VLOOKUP(A1033,英雄数据表!A:L,8,FALSE),IF(B1033=50,VLOOKUP(A1033,英雄数据表!A:L,12,0),""))</f>
        <v/>
      </c>
    </row>
    <row r="1034" spans="1:14" x14ac:dyDescent="0.3">
      <c r="A1034" s="20">
        <v>14026</v>
      </c>
      <c r="B1034" s="21">
        <f t="shared" si="58"/>
        <v>33</v>
      </c>
      <c r="C1034" s="21">
        <v>5</v>
      </c>
      <c r="D1034" s="21">
        <f>VLOOKUP(A1034,英雄数据表!A:D,4,0)</f>
        <v>1</v>
      </c>
      <c r="E1034" s="20" t="str">
        <f>VLOOKUP(A1034,英雄数据表!A:C,3,0)</f>
        <v>恶念之击</v>
      </c>
      <c r="F1034" s="20">
        <f t="shared" si="59"/>
        <v>14026</v>
      </c>
      <c r="G1034" s="20">
        <f t="shared" si="60"/>
        <v>14026</v>
      </c>
      <c r="H1034" s="21" t="str">
        <f>VLOOKUP(B1034,属性中转表!A:F,6,FALSE)</f>
        <v>"hp":98100,"atk":2725</v>
      </c>
      <c r="I1034" s="20" t="str">
        <f>IF(VLOOKUP(B1034,属性中转表!A:G,7,FALSE)=0,"",VLOOKUP(VLOOKUP(B1034,属性中转表!A:G,7,FALSE),属性中转表!$K$2:$P$21,6,0))&amp;IF(VLOOKUP(B1034,属性中转表!A:G,7,FALSE)&gt;=50,VLOOKUP(A1034,英雄数据表!A:K,9,0),IF(VLOOKUP(B1034,属性中转表!A:G,7,FALSE)&gt;=25,VLOOKUP(A1034,英雄数据表!A:K,5,0),""))</f>
        <v>"atk":300,"hp":5000,"undpspro":100</v>
      </c>
      <c r="J1034" s="20" t="str">
        <f>IF(I1034="","",属性中转表!$I$1&amp;(IF(VLOOKUP(B1034,属性中转表!A:G,7,FALSE)=0,0,VLOOKUP(VLOOKUP(B1034,属性中转表!A:G,7,FALSE),属性中转表!$K$2:$P$21,4,0)))+IFERROR(VLOOKUP(A1034,英雄数据表!A:K,IF(武魂!B1034&gt;=50,10,IF(武魂!B1034&gt;=25,6)),0),0))</f>
        <v>,"dpspro":50</v>
      </c>
      <c r="K1034" s="32" t="str">
        <f t="shared" si="61"/>
        <v>"atk":300,"hp":5000,"undpspro":100,"dpspro":50</v>
      </c>
      <c r="L1034" s="20" t="str">
        <f>IF(B1034&gt;=50,VLOOKUP(A1034,英雄数据表!A:L,11,FALSE),IF(B1034&gt;=25,VLOOKUP(A1034,英雄数据表!A:L,7,0),""))</f>
        <v>"1402601004"</v>
      </c>
      <c r="M1034" s="20" t="str">
        <f>IFERROR(VLOOKUP(B1034,属性中转表!$K$2:$O$21,5,FALSE),"")</f>
        <v/>
      </c>
      <c r="N1034" s="20" t="str">
        <f>IF(B1034=25,VLOOKUP(A1034,英雄数据表!A:L,8,FALSE),IF(B1034=50,VLOOKUP(A1034,英雄数据表!A:L,12,0),""))</f>
        <v/>
      </c>
    </row>
    <row r="1035" spans="1:14" x14ac:dyDescent="0.3">
      <c r="A1035" s="20">
        <v>14026</v>
      </c>
      <c r="B1035" s="21">
        <f t="shared" ref="B1035:B1098" si="74">IF(A1035=A1034,B1034+1,1)</f>
        <v>34</v>
      </c>
      <c r="C1035" s="21">
        <v>5</v>
      </c>
      <c r="D1035" s="21">
        <f>VLOOKUP(A1035,英雄数据表!A:D,4,0)</f>
        <v>1</v>
      </c>
      <c r="E1035" s="20" t="str">
        <f>VLOOKUP(A1035,英雄数据表!A:C,3,0)</f>
        <v>恶念之击</v>
      </c>
      <c r="F1035" s="20">
        <f t="shared" ref="F1035:F1098" si="75">A1035</f>
        <v>14026</v>
      </c>
      <c r="G1035" s="20">
        <f t="shared" ref="G1035:G1098" si="76">A1035</f>
        <v>14026</v>
      </c>
      <c r="H1035" s="21" t="str">
        <f>VLOOKUP(B1035,属性中转表!A:F,6,FALSE)</f>
        <v>"hp":102600,"atk":2850</v>
      </c>
      <c r="I1035" s="20" t="str">
        <f>IF(VLOOKUP(B1035,属性中转表!A:G,7,FALSE)=0,"",VLOOKUP(VLOOKUP(B1035,属性中转表!A:G,7,FALSE),属性中转表!$K$2:$P$21,6,0))&amp;IF(VLOOKUP(B1035,属性中转表!A:G,7,FALSE)&gt;=50,VLOOKUP(A1035,英雄数据表!A:K,9,0),IF(VLOOKUP(B1035,属性中转表!A:G,7,FALSE)&gt;=25,VLOOKUP(A1035,英雄数据表!A:K,5,0),""))</f>
        <v>"atk":300,"hp":5000,"undpspro":100</v>
      </c>
      <c r="J1035" s="20" t="str">
        <f>IF(I1035="","",属性中转表!$I$1&amp;(IF(VLOOKUP(B1035,属性中转表!A:G,7,FALSE)=0,0,VLOOKUP(VLOOKUP(B1035,属性中转表!A:G,7,FALSE),属性中转表!$K$2:$P$21,4,0)))+IFERROR(VLOOKUP(A1035,英雄数据表!A:K,IF(武魂!B1035&gt;=50,10,IF(武魂!B1035&gt;=25,6)),0),0))</f>
        <v>,"dpspro":50</v>
      </c>
      <c r="K1035" s="32" t="str">
        <f t="shared" ref="K1035:K1098" si="77">I1035&amp;J1035</f>
        <v>"atk":300,"hp":5000,"undpspro":100,"dpspro":50</v>
      </c>
      <c r="L1035" s="20" t="str">
        <f>IF(B1035&gt;=50,VLOOKUP(A1035,英雄数据表!A:L,11,FALSE),IF(B1035&gt;=25,VLOOKUP(A1035,英雄数据表!A:L,7,0),""))</f>
        <v>"1402601004"</v>
      </c>
      <c r="M1035" s="20" t="str">
        <f>IFERROR(VLOOKUP(B1035,属性中转表!$K$2:$O$21,5,FALSE),"")</f>
        <v/>
      </c>
      <c r="N1035" s="20" t="str">
        <f>IF(B1035=25,VLOOKUP(A1035,英雄数据表!A:L,8,FALSE),IF(B1035=50,VLOOKUP(A1035,英雄数据表!A:L,12,0),""))</f>
        <v/>
      </c>
    </row>
    <row r="1036" spans="1:14" x14ac:dyDescent="0.3">
      <c r="A1036" s="20">
        <v>14026</v>
      </c>
      <c r="B1036" s="21">
        <f t="shared" si="74"/>
        <v>35</v>
      </c>
      <c r="C1036" s="21">
        <v>5</v>
      </c>
      <c r="D1036" s="21">
        <f>VLOOKUP(A1036,英雄数据表!A:D,4,0)</f>
        <v>1</v>
      </c>
      <c r="E1036" s="20" t="str">
        <f>VLOOKUP(A1036,英雄数据表!A:C,3,0)</f>
        <v>恶念之击</v>
      </c>
      <c r="F1036" s="20">
        <f t="shared" si="75"/>
        <v>14026</v>
      </c>
      <c r="G1036" s="20">
        <f t="shared" si="76"/>
        <v>14026</v>
      </c>
      <c r="H1036" s="21" t="str">
        <f>VLOOKUP(B1036,属性中转表!A:F,6,FALSE)</f>
        <v>"hp":107100,"atk":2975</v>
      </c>
      <c r="I1036" s="20" t="str">
        <f>IF(VLOOKUP(B1036,属性中转表!A:G,7,FALSE)=0,"",VLOOKUP(VLOOKUP(B1036,属性中转表!A:G,7,FALSE),属性中转表!$K$2:$P$21,6,0))&amp;IF(VLOOKUP(B1036,属性中转表!A:G,7,FALSE)&gt;=50,VLOOKUP(A1036,英雄数据表!A:K,9,0),IF(VLOOKUP(B1036,属性中转表!A:G,7,FALSE)&gt;=25,VLOOKUP(A1036,英雄数据表!A:K,5,0),""))</f>
        <v>"atk":300,"hp":5000,"undpspro":100</v>
      </c>
      <c r="J1036" s="20" t="str">
        <f>IF(I1036="","",属性中转表!$I$1&amp;(IF(VLOOKUP(B1036,属性中转表!A:G,7,FALSE)=0,0,VLOOKUP(VLOOKUP(B1036,属性中转表!A:G,7,FALSE),属性中转表!$K$2:$P$21,4,0)))+IFERROR(VLOOKUP(A1036,英雄数据表!A:K,IF(武魂!B1036&gt;=50,10,IF(武魂!B1036&gt;=25,6)),0),0))</f>
        <v>,"dpspro":100</v>
      </c>
      <c r="K1036" s="32" t="str">
        <f t="shared" si="77"/>
        <v>"atk":300,"hp":5000,"undpspro":100,"dpspro":100</v>
      </c>
      <c r="L1036" s="20" t="str">
        <f>IF(B1036&gt;=50,VLOOKUP(A1036,英雄数据表!A:L,11,FALSE),IF(B1036&gt;=25,VLOOKUP(A1036,英雄数据表!A:L,7,0),""))</f>
        <v>"1402601004"</v>
      </c>
      <c r="M1036" s="20" t="str">
        <f>IFERROR(VLOOKUP(B1036,属性中转表!$K$2:$O$21,5,FALSE),"")</f>
        <v>"dpspro":50</v>
      </c>
      <c r="N1036" s="20" t="str">
        <f>IF(B1036=25,VLOOKUP(A1036,英雄数据表!A:L,8,FALSE),IF(B1036=50,VLOOKUP(A1036,英雄数据表!A:L,12,0),""))</f>
        <v/>
      </c>
    </row>
    <row r="1037" spans="1:14" x14ac:dyDescent="0.3">
      <c r="A1037" s="20">
        <v>14026</v>
      </c>
      <c r="B1037" s="21">
        <f t="shared" si="74"/>
        <v>36</v>
      </c>
      <c r="C1037" s="21">
        <v>5</v>
      </c>
      <c r="D1037" s="21">
        <f>VLOOKUP(A1037,英雄数据表!A:D,4,0)</f>
        <v>1</v>
      </c>
      <c r="E1037" s="20" t="str">
        <f>VLOOKUP(A1037,英雄数据表!A:C,3,0)</f>
        <v>恶念之击</v>
      </c>
      <c r="F1037" s="20">
        <f t="shared" si="75"/>
        <v>14026</v>
      </c>
      <c r="G1037" s="20">
        <f t="shared" si="76"/>
        <v>14026</v>
      </c>
      <c r="H1037" s="21" t="str">
        <f>VLOOKUP(B1037,属性中转表!A:F,6,FALSE)</f>
        <v>"hp":111600,"atk":3100</v>
      </c>
      <c r="I1037" s="20" t="str">
        <f>IF(VLOOKUP(B1037,属性中转表!A:G,7,FALSE)=0,"",VLOOKUP(VLOOKUP(B1037,属性中转表!A:G,7,FALSE),属性中转表!$K$2:$P$21,6,0))&amp;IF(VLOOKUP(B1037,属性中转表!A:G,7,FALSE)&gt;=50,VLOOKUP(A1037,英雄数据表!A:K,9,0),IF(VLOOKUP(B1037,属性中转表!A:G,7,FALSE)&gt;=25,VLOOKUP(A1037,英雄数据表!A:K,5,0),""))</f>
        <v>"atk":300,"hp":5000,"undpspro":100</v>
      </c>
      <c r="J1037" s="20" t="str">
        <f>IF(I1037="","",属性中转表!$I$1&amp;(IF(VLOOKUP(B1037,属性中转表!A:G,7,FALSE)=0,0,VLOOKUP(VLOOKUP(B1037,属性中转表!A:G,7,FALSE),属性中转表!$K$2:$P$21,4,0)))+IFERROR(VLOOKUP(A1037,英雄数据表!A:K,IF(武魂!B1037&gt;=50,10,IF(武魂!B1037&gt;=25,6)),0),0))</f>
        <v>,"dpspro":100</v>
      </c>
      <c r="K1037" s="32" t="str">
        <f t="shared" si="77"/>
        <v>"atk":300,"hp":5000,"undpspro":100,"dpspro":100</v>
      </c>
      <c r="L1037" s="20" t="str">
        <f>IF(B1037&gt;=50,VLOOKUP(A1037,英雄数据表!A:L,11,FALSE),IF(B1037&gt;=25,VLOOKUP(A1037,英雄数据表!A:L,7,0),""))</f>
        <v>"1402601004"</v>
      </c>
      <c r="M1037" s="20" t="str">
        <f>IFERROR(VLOOKUP(B1037,属性中转表!$K$2:$O$21,5,FALSE),"")</f>
        <v/>
      </c>
      <c r="N1037" s="20" t="str">
        <f>IF(B1037=25,VLOOKUP(A1037,英雄数据表!A:L,8,FALSE),IF(B1037=50,VLOOKUP(A1037,英雄数据表!A:L,12,0),""))</f>
        <v/>
      </c>
    </row>
    <row r="1038" spans="1:14" x14ac:dyDescent="0.3">
      <c r="A1038" s="20">
        <v>14026</v>
      </c>
      <c r="B1038" s="21">
        <f t="shared" si="74"/>
        <v>37</v>
      </c>
      <c r="C1038" s="21">
        <v>5</v>
      </c>
      <c r="D1038" s="21">
        <f>VLOOKUP(A1038,英雄数据表!A:D,4,0)</f>
        <v>1</v>
      </c>
      <c r="E1038" s="20" t="str">
        <f>VLOOKUP(A1038,英雄数据表!A:C,3,0)</f>
        <v>恶念之击</v>
      </c>
      <c r="F1038" s="20">
        <f t="shared" si="75"/>
        <v>14026</v>
      </c>
      <c r="G1038" s="20">
        <f t="shared" si="76"/>
        <v>14026</v>
      </c>
      <c r="H1038" s="21" t="str">
        <f>VLOOKUP(B1038,属性中转表!A:F,6,FALSE)</f>
        <v>"hp":116100,"atk":3225</v>
      </c>
      <c r="I1038" s="20" t="str">
        <f>IF(VLOOKUP(B1038,属性中转表!A:G,7,FALSE)=0,"",VLOOKUP(VLOOKUP(B1038,属性中转表!A:G,7,FALSE),属性中转表!$K$2:$P$21,6,0))&amp;IF(VLOOKUP(B1038,属性中转表!A:G,7,FALSE)&gt;=50,VLOOKUP(A1038,英雄数据表!A:K,9,0),IF(VLOOKUP(B1038,属性中转表!A:G,7,FALSE)&gt;=25,VLOOKUP(A1038,英雄数据表!A:K,5,0),""))</f>
        <v>"atk":300,"hp":5000,"undpspro":100</v>
      </c>
      <c r="J1038" s="20" t="str">
        <f>IF(I1038="","",属性中转表!$I$1&amp;(IF(VLOOKUP(B1038,属性中转表!A:G,7,FALSE)=0,0,VLOOKUP(VLOOKUP(B1038,属性中转表!A:G,7,FALSE),属性中转表!$K$2:$P$21,4,0)))+IFERROR(VLOOKUP(A1038,英雄数据表!A:K,IF(武魂!B1038&gt;=50,10,IF(武魂!B1038&gt;=25,6)),0),0))</f>
        <v>,"dpspro":100</v>
      </c>
      <c r="K1038" s="32" t="str">
        <f t="shared" si="77"/>
        <v>"atk":300,"hp":5000,"undpspro":100,"dpspro":100</v>
      </c>
      <c r="L1038" s="20" t="str">
        <f>IF(B1038&gt;=50,VLOOKUP(A1038,英雄数据表!A:L,11,FALSE),IF(B1038&gt;=25,VLOOKUP(A1038,英雄数据表!A:L,7,0),""))</f>
        <v>"1402601004"</v>
      </c>
      <c r="M1038" s="20" t="str">
        <f>IFERROR(VLOOKUP(B1038,属性中转表!$K$2:$O$21,5,FALSE),"")</f>
        <v/>
      </c>
      <c r="N1038" s="20" t="str">
        <f>IF(B1038=25,VLOOKUP(A1038,英雄数据表!A:L,8,FALSE),IF(B1038=50,VLOOKUP(A1038,英雄数据表!A:L,12,0),""))</f>
        <v/>
      </c>
    </row>
    <row r="1039" spans="1:14" x14ac:dyDescent="0.3">
      <c r="A1039" s="20">
        <v>14026</v>
      </c>
      <c r="B1039" s="21">
        <f t="shared" si="74"/>
        <v>38</v>
      </c>
      <c r="C1039" s="21">
        <v>5</v>
      </c>
      <c r="D1039" s="21">
        <f>VLOOKUP(A1039,英雄数据表!A:D,4,0)</f>
        <v>1</v>
      </c>
      <c r="E1039" s="20" t="str">
        <f>VLOOKUP(A1039,英雄数据表!A:C,3,0)</f>
        <v>恶念之击</v>
      </c>
      <c r="F1039" s="20">
        <f t="shared" si="75"/>
        <v>14026</v>
      </c>
      <c r="G1039" s="20">
        <f t="shared" si="76"/>
        <v>14026</v>
      </c>
      <c r="H1039" s="21" t="str">
        <f>VLOOKUP(B1039,属性中转表!A:F,6,FALSE)</f>
        <v>"hp":120600,"atk":3350</v>
      </c>
      <c r="I1039" s="20" t="str">
        <f>IF(VLOOKUP(B1039,属性中转表!A:G,7,FALSE)=0,"",VLOOKUP(VLOOKUP(B1039,属性中转表!A:G,7,FALSE),属性中转表!$K$2:$P$21,6,0))&amp;IF(VLOOKUP(B1039,属性中转表!A:G,7,FALSE)&gt;=50,VLOOKUP(A1039,英雄数据表!A:K,9,0),IF(VLOOKUP(B1039,属性中转表!A:G,7,FALSE)&gt;=25,VLOOKUP(A1039,英雄数据表!A:K,5,0),""))</f>
        <v>"atk":300,"hp":5000,"undpspro":100</v>
      </c>
      <c r="J1039" s="20" t="str">
        <f>IF(I1039="","",属性中转表!$I$1&amp;(IF(VLOOKUP(B1039,属性中转表!A:G,7,FALSE)=0,0,VLOOKUP(VLOOKUP(B1039,属性中转表!A:G,7,FALSE),属性中转表!$K$2:$P$21,4,0)))+IFERROR(VLOOKUP(A1039,英雄数据表!A:K,IF(武魂!B1039&gt;=50,10,IF(武魂!B1039&gt;=25,6)),0),0))</f>
        <v>,"dpspro":100</v>
      </c>
      <c r="K1039" s="32" t="str">
        <f t="shared" si="77"/>
        <v>"atk":300,"hp":5000,"undpspro":100,"dpspro":100</v>
      </c>
      <c r="L1039" s="20" t="str">
        <f>IF(B1039&gt;=50,VLOOKUP(A1039,英雄数据表!A:L,11,FALSE),IF(B1039&gt;=25,VLOOKUP(A1039,英雄数据表!A:L,7,0),""))</f>
        <v>"1402601004"</v>
      </c>
      <c r="M1039" s="20" t="str">
        <f>IFERROR(VLOOKUP(B1039,属性中转表!$K$2:$O$21,5,FALSE),"")</f>
        <v/>
      </c>
      <c r="N1039" s="20" t="str">
        <f>IF(B1039=25,VLOOKUP(A1039,英雄数据表!A:L,8,FALSE),IF(B1039=50,VLOOKUP(A1039,英雄数据表!A:L,12,0),""))</f>
        <v/>
      </c>
    </row>
    <row r="1040" spans="1:14" x14ac:dyDescent="0.3">
      <c r="A1040" s="20">
        <v>14026</v>
      </c>
      <c r="B1040" s="21">
        <f t="shared" si="74"/>
        <v>39</v>
      </c>
      <c r="C1040" s="21">
        <v>5</v>
      </c>
      <c r="D1040" s="21">
        <f>VLOOKUP(A1040,英雄数据表!A:D,4,0)</f>
        <v>1</v>
      </c>
      <c r="E1040" s="20" t="str">
        <f>VLOOKUP(A1040,英雄数据表!A:C,3,0)</f>
        <v>恶念之击</v>
      </c>
      <c r="F1040" s="20">
        <f t="shared" si="75"/>
        <v>14026</v>
      </c>
      <c r="G1040" s="20">
        <f t="shared" si="76"/>
        <v>14026</v>
      </c>
      <c r="H1040" s="21" t="str">
        <f>VLOOKUP(B1040,属性中转表!A:F,6,FALSE)</f>
        <v>"hp":125100,"atk":3475</v>
      </c>
      <c r="I1040" s="20" t="str">
        <f>IF(VLOOKUP(B1040,属性中转表!A:G,7,FALSE)=0,"",VLOOKUP(VLOOKUP(B1040,属性中转表!A:G,7,FALSE),属性中转表!$K$2:$P$21,6,0))&amp;IF(VLOOKUP(B1040,属性中转表!A:G,7,FALSE)&gt;=50,VLOOKUP(A1040,英雄数据表!A:K,9,0),IF(VLOOKUP(B1040,属性中转表!A:G,7,FALSE)&gt;=25,VLOOKUP(A1040,英雄数据表!A:K,5,0),""))</f>
        <v>"atk":300,"hp":5000,"undpspro":100</v>
      </c>
      <c r="J1040" s="20" t="str">
        <f>IF(I1040="","",属性中转表!$I$1&amp;(IF(VLOOKUP(B1040,属性中转表!A:G,7,FALSE)=0,0,VLOOKUP(VLOOKUP(B1040,属性中转表!A:G,7,FALSE),属性中转表!$K$2:$P$21,4,0)))+IFERROR(VLOOKUP(A1040,英雄数据表!A:K,IF(武魂!B1040&gt;=50,10,IF(武魂!B1040&gt;=25,6)),0),0))</f>
        <v>,"dpspro":100</v>
      </c>
      <c r="K1040" s="32" t="str">
        <f t="shared" si="77"/>
        <v>"atk":300,"hp":5000,"undpspro":100,"dpspro":100</v>
      </c>
      <c r="L1040" s="20" t="str">
        <f>IF(B1040&gt;=50,VLOOKUP(A1040,英雄数据表!A:L,11,FALSE),IF(B1040&gt;=25,VLOOKUP(A1040,英雄数据表!A:L,7,0),""))</f>
        <v>"1402601004"</v>
      </c>
      <c r="M1040" s="20" t="str">
        <f>IFERROR(VLOOKUP(B1040,属性中转表!$K$2:$O$21,5,FALSE),"")</f>
        <v/>
      </c>
      <c r="N1040" s="20" t="str">
        <f>IF(B1040=25,VLOOKUP(A1040,英雄数据表!A:L,8,FALSE),IF(B1040=50,VLOOKUP(A1040,英雄数据表!A:L,12,0),""))</f>
        <v/>
      </c>
    </row>
    <row r="1041" spans="1:14" x14ac:dyDescent="0.3">
      <c r="A1041" s="20">
        <v>14026</v>
      </c>
      <c r="B1041" s="21">
        <f t="shared" si="74"/>
        <v>40</v>
      </c>
      <c r="C1041" s="21">
        <v>5</v>
      </c>
      <c r="D1041" s="21">
        <f>VLOOKUP(A1041,英雄数据表!A:D,4,0)</f>
        <v>1</v>
      </c>
      <c r="E1041" s="20" t="str">
        <f>VLOOKUP(A1041,英雄数据表!A:C,3,0)</f>
        <v>恶念之击</v>
      </c>
      <c r="F1041" s="20">
        <f t="shared" si="75"/>
        <v>14026</v>
      </c>
      <c r="G1041" s="20">
        <f t="shared" si="76"/>
        <v>14026</v>
      </c>
      <c r="H1041" s="21" t="str">
        <f>VLOOKUP(B1041,属性中转表!A:F,6,FALSE)</f>
        <v>"hp":129600,"atk":3600</v>
      </c>
      <c r="I1041" s="20" t="str">
        <f>IF(VLOOKUP(B1041,属性中转表!A:G,7,FALSE)=0,"",VLOOKUP(VLOOKUP(B1041,属性中转表!A:G,7,FALSE),属性中转表!$K$2:$P$21,6,0))&amp;IF(VLOOKUP(B1041,属性中转表!A:G,7,FALSE)&gt;=50,VLOOKUP(A1041,英雄数据表!A:K,9,0),IF(VLOOKUP(B1041,属性中转表!A:G,7,FALSE)&gt;=25,VLOOKUP(A1041,英雄数据表!A:K,5,0),""))</f>
        <v>"atk":300,"hp":5000,"undpspro":100,"pvpdpspro":50</v>
      </c>
      <c r="J1041" s="20" t="str">
        <f>IF(I1041="","",属性中转表!$I$1&amp;(IF(VLOOKUP(B1041,属性中转表!A:G,7,FALSE)=0,0,VLOOKUP(VLOOKUP(B1041,属性中转表!A:G,7,FALSE),属性中转表!$K$2:$P$21,4,0)))+IFERROR(VLOOKUP(A1041,英雄数据表!A:K,IF(武魂!B1041&gt;=50,10,IF(武魂!B1041&gt;=25,6)),0),0))</f>
        <v>,"dpspro":100</v>
      </c>
      <c r="K1041" s="32" t="str">
        <f t="shared" si="77"/>
        <v>"atk":300,"hp":5000,"undpspro":100,"pvpdpspro":50,"dpspro":100</v>
      </c>
      <c r="L1041" s="20" t="str">
        <f>IF(B1041&gt;=50,VLOOKUP(A1041,英雄数据表!A:L,11,FALSE),IF(B1041&gt;=25,VLOOKUP(A1041,英雄数据表!A:L,7,0),""))</f>
        <v>"1402601004"</v>
      </c>
      <c r="M1041" s="20" t="str">
        <f>IFERROR(VLOOKUP(B1041,属性中转表!$K$2:$O$21,5,FALSE),"")</f>
        <v>"pvpdpspro":50</v>
      </c>
      <c r="N1041" s="20" t="str">
        <f>IF(B1041=25,VLOOKUP(A1041,英雄数据表!A:L,8,FALSE),IF(B1041=50,VLOOKUP(A1041,英雄数据表!A:L,12,0),""))</f>
        <v/>
      </c>
    </row>
    <row r="1042" spans="1:14" x14ac:dyDescent="0.3">
      <c r="A1042" s="20">
        <v>14026</v>
      </c>
      <c r="B1042" s="21">
        <f t="shared" si="74"/>
        <v>41</v>
      </c>
      <c r="C1042" s="21">
        <v>5</v>
      </c>
      <c r="D1042" s="21">
        <f>VLOOKUP(A1042,英雄数据表!A:D,4,0)</f>
        <v>1</v>
      </c>
      <c r="E1042" s="20" t="str">
        <f>VLOOKUP(A1042,英雄数据表!A:C,3,0)</f>
        <v>恶念之击</v>
      </c>
      <c r="F1042" s="20">
        <f t="shared" si="75"/>
        <v>14026</v>
      </c>
      <c r="G1042" s="20">
        <f t="shared" si="76"/>
        <v>14026</v>
      </c>
      <c r="H1042" s="21" t="str">
        <f>VLOOKUP(B1042,属性中转表!A:F,6,FALSE)</f>
        <v>"hp":135000,"atk":3750</v>
      </c>
      <c r="I1042" s="20" t="str">
        <f>IF(VLOOKUP(B1042,属性中转表!A:G,7,FALSE)=0,"",VLOOKUP(VLOOKUP(B1042,属性中转表!A:G,7,FALSE),属性中转表!$K$2:$P$21,6,0))&amp;IF(VLOOKUP(B1042,属性中转表!A:G,7,FALSE)&gt;=50,VLOOKUP(A1042,英雄数据表!A:K,9,0),IF(VLOOKUP(B1042,属性中转表!A:G,7,FALSE)&gt;=25,VLOOKUP(A1042,英雄数据表!A:K,5,0),""))</f>
        <v>"atk":300,"hp":5000,"undpspro":100,"pvpdpspro":50</v>
      </c>
      <c r="J1042" s="20" t="str">
        <f>IF(I1042="","",属性中转表!$I$1&amp;(IF(VLOOKUP(B1042,属性中转表!A:G,7,FALSE)=0,0,VLOOKUP(VLOOKUP(B1042,属性中转表!A:G,7,FALSE),属性中转表!$K$2:$P$21,4,0)))+IFERROR(VLOOKUP(A1042,英雄数据表!A:K,IF(武魂!B1042&gt;=50,10,IF(武魂!B1042&gt;=25,6)),0),0))</f>
        <v>,"dpspro":100</v>
      </c>
      <c r="K1042" s="32" t="str">
        <f t="shared" si="77"/>
        <v>"atk":300,"hp":5000,"undpspro":100,"pvpdpspro":50,"dpspro":100</v>
      </c>
      <c r="L1042" s="20" t="str">
        <f>IF(B1042&gt;=50,VLOOKUP(A1042,英雄数据表!A:L,11,FALSE),IF(B1042&gt;=25,VLOOKUP(A1042,英雄数据表!A:L,7,0),""))</f>
        <v>"1402601004"</v>
      </c>
      <c r="M1042" s="20" t="str">
        <f>IFERROR(VLOOKUP(B1042,属性中转表!$K$2:$O$21,5,FALSE),"")</f>
        <v/>
      </c>
      <c r="N1042" s="20" t="str">
        <f>IF(B1042=25,VLOOKUP(A1042,英雄数据表!A:L,8,FALSE),IF(B1042=50,VLOOKUP(A1042,英雄数据表!A:L,12,0),""))</f>
        <v/>
      </c>
    </row>
    <row r="1043" spans="1:14" x14ac:dyDescent="0.3">
      <c r="A1043" s="20">
        <v>14026</v>
      </c>
      <c r="B1043" s="21">
        <f t="shared" si="74"/>
        <v>42</v>
      </c>
      <c r="C1043" s="21">
        <v>5</v>
      </c>
      <c r="D1043" s="21">
        <f>VLOOKUP(A1043,英雄数据表!A:D,4,0)</f>
        <v>1</v>
      </c>
      <c r="E1043" s="20" t="str">
        <f>VLOOKUP(A1043,英雄数据表!A:C,3,0)</f>
        <v>恶念之击</v>
      </c>
      <c r="F1043" s="20">
        <f t="shared" si="75"/>
        <v>14026</v>
      </c>
      <c r="G1043" s="20">
        <f t="shared" si="76"/>
        <v>14026</v>
      </c>
      <c r="H1043" s="21" t="str">
        <f>VLOOKUP(B1043,属性中转表!A:F,6,FALSE)</f>
        <v>"hp":140400,"atk":3900</v>
      </c>
      <c r="I1043" s="20" t="str">
        <f>IF(VLOOKUP(B1043,属性中转表!A:G,7,FALSE)=0,"",VLOOKUP(VLOOKUP(B1043,属性中转表!A:G,7,FALSE),属性中转表!$K$2:$P$21,6,0))&amp;IF(VLOOKUP(B1043,属性中转表!A:G,7,FALSE)&gt;=50,VLOOKUP(A1043,英雄数据表!A:K,9,0),IF(VLOOKUP(B1043,属性中转表!A:G,7,FALSE)&gt;=25,VLOOKUP(A1043,英雄数据表!A:K,5,0),""))</f>
        <v>"atk":300,"hp":5000,"undpspro":100,"pvpdpspro":50</v>
      </c>
      <c r="J1043" s="20" t="str">
        <f>IF(I1043="","",属性中转表!$I$1&amp;(IF(VLOOKUP(B1043,属性中转表!A:G,7,FALSE)=0,0,VLOOKUP(VLOOKUP(B1043,属性中转表!A:G,7,FALSE),属性中转表!$K$2:$P$21,4,0)))+IFERROR(VLOOKUP(A1043,英雄数据表!A:K,IF(武魂!B1043&gt;=50,10,IF(武魂!B1043&gt;=25,6)),0),0))</f>
        <v>,"dpspro":100</v>
      </c>
      <c r="K1043" s="32" t="str">
        <f t="shared" si="77"/>
        <v>"atk":300,"hp":5000,"undpspro":100,"pvpdpspro":50,"dpspro":100</v>
      </c>
      <c r="L1043" s="20" t="str">
        <f>IF(B1043&gt;=50,VLOOKUP(A1043,英雄数据表!A:L,11,FALSE),IF(B1043&gt;=25,VLOOKUP(A1043,英雄数据表!A:L,7,0),""))</f>
        <v>"1402601004"</v>
      </c>
      <c r="M1043" s="20" t="str">
        <f>IFERROR(VLOOKUP(B1043,属性中转表!$K$2:$O$21,5,FALSE),"")</f>
        <v/>
      </c>
      <c r="N1043" s="20" t="str">
        <f>IF(B1043=25,VLOOKUP(A1043,英雄数据表!A:L,8,FALSE),IF(B1043=50,VLOOKUP(A1043,英雄数据表!A:L,12,0),""))</f>
        <v/>
      </c>
    </row>
    <row r="1044" spans="1:14" x14ac:dyDescent="0.3">
      <c r="A1044" s="20">
        <v>14026</v>
      </c>
      <c r="B1044" s="21">
        <f t="shared" si="74"/>
        <v>43</v>
      </c>
      <c r="C1044" s="21">
        <v>5</v>
      </c>
      <c r="D1044" s="21">
        <f>VLOOKUP(A1044,英雄数据表!A:D,4,0)</f>
        <v>1</v>
      </c>
      <c r="E1044" s="20" t="str">
        <f>VLOOKUP(A1044,英雄数据表!A:C,3,0)</f>
        <v>恶念之击</v>
      </c>
      <c r="F1044" s="20">
        <f t="shared" si="75"/>
        <v>14026</v>
      </c>
      <c r="G1044" s="20">
        <f t="shared" si="76"/>
        <v>14026</v>
      </c>
      <c r="H1044" s="21" t="str">
        <f>VLOOKUP(B1044,属性中转表!A:F,6,FALSE)</f>
        <v>"hp":145800,"atk":4050</v>
      </c>
      <c r="I1044" s="20" t="str">
        <f>IF(VLOOKUP(B1044,属性中转表!A:G,7,FALSE)=0,"",VLOOKUP(VLOOKUP(B1044,属性中转表!A:G,7,FALSE),属性中转表!$K$2:$P$21,6,0))&amp;IF(VLOOKUP(B1044,属性中转表!A:G,7,FALSE)&gt;=50,VLOOKUP(A1044,英雄数据表!A:K,9,0),IF(VLOOKUP(B1044,属性中转表!A:G,7,FALSE)&gt;=25,VLOOKUP(A1044,英雄数据表!A:K,5,0),""))</f>
        <v>"atk":300,"hp":5000,"undpspro":100,"pvpdpspro":50</v>
      </c>
      <c r="J1044" s="20" t="str">
        <f>IF(I1044="","",属性中转表!$I$1&amp;(IF(VLOOKUP(B1044,属性中转表!A:G,7,FALSE)=0,0,VLOOKUP(VLOOKUP(B1044,属性中转表!A:G,7,FALSE),属性中转表!$K$2:$P$21,4,0)))+IFERROR(VLOOKUP(A1044,英雄数据表!A:K,IF(武魂!B1044&gt;=50,10,IF(武魂!B1044&gt;=25,6)),0),0))</f>
        <v>,"dpspro":100</v>
      </c>
      <c r="K1044" s="32" t="str">
        <f t="shared" si="77"/>
        <v>"atk":300,"hp":5000,"undpspro":100,"pvpdpspro":50,"dpspro":100</v>
      </c>
      <c r="L1044" s="20" t="str">
        <f>IF(B1044&gt;=50,VLOOKUP(A1044,英雄数据表!A:L,11,FALSE),IF(B1044&gt;=25,VLOOKUP(A1044,英雄数据表!A:L,7,0),""))</f>
        <v>"1402601004"</v>
      </c>
      <c r="M1044" s="20" t="str">
        <f>IFERROR(VLOOKUP(B1044,属性中转表!$K$2:$O$21,5,FALSE),"")</f>
        <v/>
      </c>
      <c r="N1044" s="20" t="str">
        <f>IF(B1044=25,VLOOKUP(A1044,英雄数据表!A:L,8,FALSE),IF(B1044=50,VLOOKUP(A1044,英雄数据表!A:L,12,0),""))</f>
        <v/>
      </c>
    </row>
    <row r="1045" spans="1:14" x14ac:dyDescent="0.3">
      <c r="A1045" s="20">
        <v>14026</v>
      </c>
      <c r="B1045" s="21">
        <f t="shared" si="74"/>
        <v>44</v>
      </c>
      <c r="C1045" s="21">
        <v>5</v>
      </c>
      <c r="D1045" s="21">
        <f>VLOOKUP(A1045,英雄数据表!A:D,4,0)</f>
        <v>1</v>
      </c>
      <c r="E1045" s="20" t="str">
        <f>VLOOKUP(A1045,英雄数据表!A:C,3,0)</f>
        <v>恶念之击</v>
      </c>
      <c r="F1045" s="20">
        <f t="shared" si="75"/>
        <v>14026</v>
      </c>
      <c r="G1045" s="20">
        <f t="shared" si="76"/>
        <v>14026</v>
      </c>
      <c r="H1045" s="21" t="str">
        <f>VLOOKUP(B1045,属性中转表!A:F,6,FALSE)</f>
        <v>"hp":151200,"atk":4200</v>
      </c>
      <c r="I1045" s="20" t="str">
        <f>IF(VLOOKUP(B1045,属性中转表!A:G,7,FALSE)=0,"",VLOOKUP(VLOOKUP(B1045,属性中转表!A:G,7,FALSE),属性中转表!$K$2:$P$21,6,0))&amp;IF(VLOOKUP(B1045,属性中转表!A:G,7,FALSE)&gt;=50,VLOOKUP(A1045,英雄数据表!A:K,9,0),IF(VLOOKUP(B1045,属性中转表!A:G,7,FALSE)&gt;=25,VLOOKUP(A1045,英雄数据表!A:K,5,0),""))</f>
        <v>"atk":300,"hp":5000,"undpspro":100,"pvpdpspro":50</v>
      </c>
      <c r="J1045" s="20" t="str">
        <f>IF(I1045="","",属性中转表!$I$1&amp;(IF(VLOOKUP(B1045,属性中转表!A:G,7,FALSE)=0,0,VLOOKUP(VLOOKUP(B1045,属性中转表!A:G,7,FALSE),属性中转表!$K$2:$P$21,4,0)))+IFERROR(VLOOKUP(A1045,英雄数据表!A:K,IF(武魂!B1045&gt;=50,10,IF(武魂!B1045&gt;=25,6)),0),0))</f>
        <v>,"dpspro":100</v>
      </c>
      <c r="K1045" s="32" t="str">
        <f t="shared" si="77"/>
        <v>"atk":300,"hp":5000,"undpspro":100,"pvpdpspro":50,"dpspro":100</v>
      </c>
      <c r="L1045" s="20" t="str">
        <f>IF(B1045&gt;=50,VLOOKUP(A1045,英雄数据表!A:L,11,FALSE),IF(B1045&gt;=25,VLOOKUP(A1045,英雄数据表!A:L,7,0),""))</f>
        <v>"1402601004"</v>
      </c>
      <c r="M1045" s="20" t="str">
        <f>IFERROR(VLOOKUP(B1045,属性中转表!$K$2:$O$21,5,FALSE),"")</f>
        <v/>
      </c>
      <c r="N1045" s="20" t="str">
        <f>IF(B1045=25,VLOOKUP(A1045,英雄数据表!A:L,8,FALSE),IF(B1045=50,VLOOKUP(A1045,英雄数据表!A:L,12,0),""))</f>
        <v/>
      </c>
    </row>
    <row r="1046" spans="1:14" x14ac:dyDescent="0.3">
      <c r="A1046" s="20">
        <v>14026</v>
      </c>
      <c r="B1046" s="21">
        <f t="shared" si="74"/>
        <v>45</v>
      </c>
      <c r="C1046" s="21">
        <v>5</v>
      </c>
      <c r="D1046" s="21">
        <f>VLOOKUP(A1046,英雄数据表!A:D,4,0)</f>
        <v>1</v>
      </c>
      <c r="E1046" s="20" t="str">
        <f>VLOOKUP(A1046,英雄数据表!A:C,3,0)</f>
        <v>恶念之击</v>
      </c>
      <c r="F1046" s="20">
        <f t="shared" si="75"/>
        <v>14026</v>
      </c>
      <c r="G1046" s="20">
        <f t="shared" si="76"/>
        <v>14026</v>
      </c>
      <c r="H1046" s="21" t="str">
        <f>VLOOKUP(B1046,属性中转表!A:F,6,FALSE)</f>
        <v>"hp":156600,"atk":4350</v>
      </c>
      <c r="I1046" s="20" t="str">
        <f>IF(VLOOKUP(B1046,属性中转表!A:G,7,FALSE)=0,"",VLOOKUP(VLOOKUP(B1046,属性中转表!A:G,7,FALSE),属性中转表!$K$2:$P$21,6,0))&amp;IF(VLOOKUP(B1046,属性中转表!A:G,7,FALSE)&gt;=50,VLOOKUP(A1046,英雄数据表!A:K,9,0),IF(VLOOKUP(B1046,属性中转表!A:G,7,FALSE)&gt;=25,VLOOKUP(A1046,英雄数据表!A:K,5,0),""))</f>
        <v>"atk":300,"hp":5000,"undpspro":100,"pvpdpspro":50,"pvpundpspro":50</v>
      </c>
      <c r="J1046" s="20" t="str">
        <f>IF(I1046="","",属性中转表!$I$1&amp;(IF(VLOOKUP(B1046,属性中转表!A:G,7,FALSE)=0,0,VLOOKUP(VLOOKUP(B1046,属性中转表!A:G,7,FALSE),属性中转表!$K$2:$P$21,4,0)))+IFERROR(VLOOKUP(A1046,英雄数据表!A:K,IF(武魂!B1046&gt;=50,10,IF(武魂!B1046&gt;=25,6)),0),0))</f>
        <v>,"dpspro":100</v>
      </c>
      <c r="K1046" s="32" t="str">
        <f t="shared" si="77"/>
        <v>"atk":300,"hp":5000,"undpspro":100,"pvpdpspro":50,"pvpundpspro":50,"dpspro":100</v>
      </c>
      <c r="L1046" s="20" t="str">
        <f>IF(B1046&gt;=50,VLOOKUP(A1046,英雄数据表!A:L,11,FALSE),IF(B1046&gt;=25,VLOOKUP(A1046,英雄数据表!A:L,7,0),""))</f>
        <v>"1402601004"</v>
      </c>
      <c r="M1046" s="20" t="str">
        <f>IFERROR(VLOOKUP(B1046,属性中转表!$K$2:$O$21,5,FALSE),"")</f>
        <v>"pvpundpspro":50</v>
      </c>
      <c r="N1046" s="20" t="str">
        <f>IF(B1046=25,VLOOKUP(A1046,英雄数据表!A:L,8,FALSE),IF(B1046=50,VLOOKUP(A1046,英雄数据表!A:L,12,0),""))</f>
        <v/>
      </c>
    </row>
    <row r="1047" spans="1:14" x14ac:dyDescent="0.3">
      <c r="A1047" s="20">
        <v>14026</v>
      </c>
      <c r="B1047" s="21">
        <f t="shared" si="74"/>
        <v>46</v>
      </c>
      <c r="C1047" s="21">
        <v>5</v>
      </c>
      <c r="D1047" s="21">
        <f>VLOOKUP(A1047,英雄数据表!A:D,4,0)</f>
        <v>1</v>
      </c>
      <c r="E1047" s="20" t="str">
        <f>VLOOKUP(A1047,英雄数据表!A:C,3,0)</f>
        <v>恶念之击</v>
      </c>
      <c r="F1047" s="20">
        <f t="shared" si="75"/>
        <v>14026</v>
      </c>
      <c r="G1047" s="20">
        <f t="shared" si="76"/>
        <v>14026</v>
      </c>
      <c r="H1047" s="21" t="str">
        <f>VLOOKUP(B1047,属性中转表!A:F,6,FALSE)</f>
        <v>"hp":162000,"atk":4500</v>
      </c>
      <c r="I1047" s="20" t="str">
        <f>IF(VLOOKUP(B1047,属性中转表!A:G,7,FALSE)=0,"",VLOOKUP(VLOOKUP(B1047,属性中转表!A:G,7,FALSE),属性中转表!$K$2:$P$21,6,0))&amp;IF(VLOOKUP(B1047,属性中转表!A:G,7,FALSE)&gt;=50,VLOOKUP(A1047,英雄数据表!A:K,9,0),IF(VLOOKUP(B1047,属性中转表!A:G,7,FALSE)&gt;=25,VLOOKUP(A1047,英雄数据表!A:K,5,0),""))</f>
        <v>"atk":300,"hp":5000,"undpspro":100,"pvpdpspro":50,"pvpundpspro":50</v>
      </c>
      <c r="J1047" s="20" t="str">
        <f>IF(I1047="","",属性中转表!$I$1&amp;(IF(VLOOKUP(B1047,属性中转表!A:G,7,FALSE)=0,0,VLOOKUP(VLOOKUP(B1047,属性中转表!A:G,7,FALSE),属性中转表!$K$2:$P$21,4,0)))+IFERROR(VLOOKUP(A1047,英雄数据表!A:K,IF(武魂!B1047&gt;=50,10,IF(武魂!B1047&gt;=25,6)),0),0))</f>
        <v>,"dpspro":100</v>
      </c>
      <c r="K1047" s="32" t="str">
        <f t="shared" si="77"/>
        <v>"atk":300,"hp":5000,"undpspro":100,"pvpdpspro":50,"pvpundpspro":50,"dpspro":100</v>
      </c>
      <c r="L1047" s="20" t="str">
        <f>IF(B1047&gt;=50,VLOOKUP(A1047,英雄数据表!A:L,11,FALSE),IF(B1047&gt;=25,VLOOKUP(A1047,英雄数据表!A:L,7,0),""))</f>
        <v>"1402601004"</v>
      </c>
      <c r="M1047" s="20" t="str">
        <f>IFERROR(VLOOKUP(B1047,属性中转表!$K$2:$O$21,5,FALSE),"")</f>
        <v/>
      </c>
      <c r="N1047" s="20" t="str">
        <f>IF(B1047=25,VLOOKUP(A1047,英雄数据表!A:L,8,FALSE),IF(B1047=50,VLOOKUP(A1047,英雄数据表!A:L,12,0),""))</f>
        <v/>
      </c>
    </row>
    <row r="1048" spans="1:14" x14ac:dyDescent="0.3">
      <c r="A1048" s="20">
        <v>14026</v>
      </c>
      <c r="B1048" s="21">
        <f t="shared" si="74"/>
        <v>47</v>
      </c>
      <c r="C1048" s="21">
        <v>5</v>
      </c>
      <c r="D1048" s="21">
        <f>VLOOKUP(A1048,英雄数据表!A:D,4,0)</f>
        <v>1</v>
      </c>
      <c r="E1048" s="20" t="str">
        <f>VLOOKUP(A1048,英雄数据表!A:C,3,0)</f>
        <v>恶念之击</v>
      </c>
      <c r="F1048" s="20">
        <f t="shared" si="75"/>
        <v>14026</v>
      </c>
      <c r="G1048" s="20">
        <f t="shared" si="76"/>
        <v>14026</v>
      </c>
      <c r="H1048" s="21" t="str">
        <f>VLOOKUP(B1048,属性中转表!A:F,6,FALSE)</f>
        <v>"hp":167400,"atk":4650</v>
      </c>
      <c r="I1048" s="20" t="str">
        <f>IF(VLOOKUP(B1048,属性中转表!A:G,7,FALSE)=0,"",VLOOKUP(VLOOKUP(B1048,属性中转表!A:G,7,FALSE),属性中转表!$K$2:$P$21,6,0))&amp;IF(VLOOKUP(B1048,属性中转表!A:G,7,FALSE)&gt;=50,VLOOKUP(A1048,英雄数据表!A:K,9,0),IF(VLOOKUP(B1048,属性中转表!A:G,7,FALSE)&gt;=25,VLOOKUP(A1048,英雄数据表!A:K,5,0),""))</f>
        <v>"atk":300,"hp":5000,"undpspro":100,"pvpdpspro":50,"pvpundpspro":50</v>
      </c>
      <c r="J1048" s="20" t="str">
        <f>IF(I1048="","",属性中转表!$I$1&amp;(IF(VLOOKUP(B1048,属性中转表!A:G,7,FALSE)=0,0,VLOOKUP(VLOOKUP(B1048,属性中转表!A:G,7,FALSE),属性中转表!$K$2:$P$21,4,0)))+IFERROR(VLOOKUP(A1048,英雄数据表!A:K,IF(武魂!B1048&gt;=50,10,IF(武魂!B1048&gt;=25,6)),0),0))</f>
        <v>,"dpspro":100</v>
      </c>
      <c r="K1048" s="32" t="str">
        <f t="shared" si="77"/>
        <v>"atk":300,"hp":5000,"undpspro":100,"pvpdpspro":50,"pvpundpspro":50,"dpspro":100</v>
      </c>
      <c r="L1048" s="20" t="str">
        <f>IF(B1048&gt;=50,VLOOKUP(A1048,英雄数据表!A:L,11,FALSE),IF(B1048&gt;=25,VLOOKUP(A1048,英雄数据表!A:L,7,0),""))</f>
        <v>"1402601004"</v>
      </c>
      <c r="M1048" s="20" t="str">
        <f>IFERROR(VLOOKUP(B1048,属性中转表!$K$2:$O$21,5,FALSE),"")</f>
        <v/>
      </c>
      <c r="N1048" s="20" t="str">
        <f>IF(B1048=25,VLOOKUP(A1048,英雄数据表!A:L,8,FALSE),IF(B1048=50,VLOOKUP(A1048,英雄数据表!A:L,12,0),""))</f>
        <v/>
      </c>
    </row>
    <row r="1049" spans="1:14" x14ac:dyDescent="0.3">
      <c r="A1049" s="20">
        <v>14026</v>
      </c>
      <c r="B1049" s="21">
        <f t="shared" si="74"/>
        <v>48</v>
      </c>
      <c r="C1049" s="21">
        <v>5</v>
      </c>
      <c r="D1049" s="21">
        <f>VLOOKUP(A1049,英雄数据表!A:D,4,0)</f>
        <v>1</v>
      </c>
      <c r="E1049" s="20" t="str">
        <f>VLOOKUP(A1049,英雄数据表!A:C,3,0)</f>
        <v>恶念之击</v>
      </c>
      <c r="F1049" s="20">
        <f t="shared" si="75"/>
        <v>14026</v>
      </c>
      <c r="G1049" s="20">
        <f t="shared" si="76"/>
        <v>14026</v>
      </c>
      <c r="H1049" s="21" t="str">
        <f>VLOOKUP(B1049,属性中转表!A:F,6,FALSE)</f>
        <v>"hp":172800,"atk":4800</v>
      </c>
      <c r="I1049" s="20" t="str">
        <f>IF(VLOOKUP(B1049,属性中转表!A:G,7,FALSE)=0,"",VLOOKUP(VLOOKUP(B1049,属性中转表!A:G,7,FALSE),属性中转表!$K$2:$P$21,6,0))&amp;IF(VLOOKUP(B1049,属性中转表!A:G,7,FALSE)&gt;=50,VLOOKUP(A1049,英雄数据表!A:K,9,0),IF(VLOOKUP(B1049,属性中转表!A:G,7,FALSE)&gt;=25,VLOOKUP(A1049,英雄数据表!A:K,5,0),""))</f>
        <v>"atk":300,"hp":5000,"undpspro":100,"pvpdpspro":50,"pvpundpspro":50</v>
      </c>
      <c r="J1049" s="20" t="str">
        <f>IF(I1049="","",属性中转表!$I$1&amp;(IF(VLOOKUP(B1049,属性中转表!A:G,7,FALSE)=0,0,VLOOKUP(VLOOKUP(B1049,属性中转表!A:G,7,FALSE),属性中转表!$K$2:$P$21,4,0)))+IFERROR(VLOOKUP(A1049,英雄数据表!A:K,IF(武魂!B1049&gt;=50,10,IF(武魂!B1049&gt;=25,6)),0),0))</f>
        <v>,"dpspro":100</v>
      </c>
      <c r="K1049" s="32" t="str">
        <f t="shared" si="77"/>
        <v>"atk":300,"hp":5000,"undpspro":100,"pvpdpspro":50,"pvpundpspro":50,"dpspro":100</v>
      </c>
      <c r="L1049" s="20" t="str">
        <f>IF(B1049&gt;=50,VLOOKUP(A1049,英雄数据表!A:L,11,FALSE),IF(B1049&gt;=25,VLOOKUP(A1049,英雄数据表!A:L,7,0),""))</f>
        <v>"1402601004"</v>
      </c>
      <c r="M1049" s="20" t="str">
        <f>IFERROR(VLOOKUP(B1049,属性中转表!$K$2:$O$21,5,FALSE),"")</f>
        <v/>
      </c>
      <c r="N1049" s="20" t="str">
        <f>IF(B1049=25,VLOOKUP(A1049,英雄数据表!A:L,8,FALSE),IF(B1049=50,VLOOKUP(A1049,英雄数据表!A:L,12,0),""))</f>
        <v/>
      </c>
    </row>
    <row r="1050" spans="1:14" x14ac:dyDescent="0.3">
      <c r="A1050" s="20">
        <v>14026</v>
      </c>
      <c r="B1050" s="21">
        <f t="shared" si="74"/>
        <v>49</v>
      </c>
      <c r="C1050" s="21">
        <v>5</v>
      </c>
      <c r="D1050" s="21">
        <f>VLOOKUP(A1050,英雄数据表!A:D,4,0)</f>
        <v>1</v>
      </c>
      <c r="E1050" s="20" t="str">
        <f>VLOOKUP(A1050,英雄数据表!A:C,3,0)</f>
        <v>恶念之击</v>
      </c>
      <c r="F1050" s="20">
        <f t="shared" si="75"/>
        <v>14026</v>
      </c>
      <c r="G1050" s="20">
        <f t="shared" si="76"/>
        <v>14026</v>
      </c>
      <c r="H1050" s="21" t="str">
        <f>VLOOKUP(B1050,属性中转表!A:F,6,FALSE)</f>
        <v>"hp":178200,"atk":4950</v>
      </c>
      <c r="I1050" s="20" t="str">
        <f>IF(VLOOKUP(B1050,属性中转表!A:G,7,FALSE)=0,"",VLOOKUP(VLOOKUP(B1050,属性中转表!A:G,7,FALSE),属性中转表!$K$2:$P$21,6,0))&amp;IF(VLOOKUP(B1050,属性中转表!A:G,7,FALSE)&gt;=50,VLOOKUP(A1050,英雄数据表!A:K,9,0),IF(VLOOKUP(B1050,属性中转表!A:G,7,FALSE)&gt;=25,VLOOKUP(A1050,英雄数据表!A:K,5,0),""))</f>
        <v>"atk":300,"hp":5000,"undpspro":100,"pvpdpspro":50,"pvpundpspro":50</v>
      </c>
      <c r="J1050" s="20" t="str">
        <f>IF(I1050="","",属性中转表!$I$1&amp;(IF(VLOOKUP(B1050,属性中转表!A:G,7,FALSE)=0,0,VLOOKUP(VLOOKUP(B1050,属性中转表!A:G,7,FALSE),属性中转表!$K$2:$P$21,4,0)))+IFERROR(VLOOKUP(A1050,英雄数据表!A:K,IF(武魂!B1050&gt;=50,10,IF(武魂!B1050&gt;=25,6)),0),0))</f>
        <v>,"dpspro":100</v>
      </c>
      <c r="K1050" s="32" t="str">
        <f t="shared" si="77"/>
        <v>"atk":300,"hp":5000,"undpspro":100,"pvpdpspro":50,"pvpundpspro":50,"dpspro":100</v>
      </c>
      <c r="L1050" s="20" t="str">
        <f>IF(B1050&gt;=50,VLOOKUP(A1050,英雄数据表!A:L,11,FALSE),IF(B1050&gt;=25,VLOOKUP(A1050,英雄数据表!A:L,7,0),""))</f>
        <v>"1402601004"</v>
      </c>
      <c r="M1050" s="20" t="str">
        <f>IFERROR(VLOOKUP(B1050,属性中转表!$K$2:$O$21,5,FALSE),"")</f>
        <v/>
      </c>
      <c r="N1050" s="20" t="str">
        <f>IF(B1050=25,VLOOKUP(A1050,英雄数据表!A:L,8,FALSE),IF(B1050=50,VLOOKUP(A1050,英雄数据表!A:L,12,0),""))</f>
        <v/>
      </c>
    </row>
    <row r="1051" spans="1:14" x14ac:dyDescent="0.3">
      <c r="A1051" s="20">
        <v>14026</v>
      </c>
      <c r="B1051" s="21">
        <f t="shared" si="74"/>
        <v>50</v>
      </c>
      <c r="C1051" s="21">
        <v>5</v>
      </c>
      <c r="D1051" s="21">
        <f>VLOOKUP(A1051,英雄数据表!A:D,4,0)</f>
        <v>1</v>
      </c>
      <c r="E1051" s="20" t="str">
        <f>VLOOKUP(A1051,英雄数据表!A:C,3,0)</f>
        <v>恶念之击</v>
      </c>
      <c r="F1051" s="20">
        <f t="shared" si="75"/>
        <v>14026</v>
      </c>
      <c r="G1051" s="20">
        <f t="shared" si="76"/>
        <v>14026</v>
      </c>
      <c r="H1051" s="21" t="str">
        <f>VLOOKUP(B1051,属性中转表!A:F,6,FALSE)</f>
        <v>"hp":183600,"atk":5100</v>
      </c>
      <c r="I1051" s="20" t="str">
        <f>IF(VLOOKUP(B1051,属性中转表!A:G,7,FALSE)=0,"",VLOOKUP(VLOOKUP(B1051,属性中转表!A:G,7,FALSE),属性中转表!$K$2:$P$21,6,0))&amp;IF(VLOOKUP(B1051,属性中转表!A:G,7,FALSE)&gt;=50,VLOOKUP(A1051,英雄数据表!A:K,9,0),IF(VLOOKUP(B1051,属性中转表!A:G,7,FALSE)&gt;=25,VLOOKUP(A1051,英雄数据表!A:K,5,0),""))</f>
        <v>"atk":300,"hp":5000,"undpspro":100,"pvpdpspro":50,"pvpundpspro":50</v>
      </c>
      <c r="J1051" s="20" t="str">
        <f>IF(I1051="","",属性中转表!$I$1&amp;(IF(VLOOKUP(B1051,属性中转表!A:G,7,FALSE)=0,0,VLOOKUP(VLOOKUP(B1051,属性中转表!A:G,7,FALSE),属性中转表!$K$2:$P$21,4,0)))+IFERROR(VLOOKUP(A1051,英雄数据表!A:K,IF(武魂!B1051&gt;=50,10,IF(武魂!B1051&gt;=25,6)),0),0))</f>
        <v>,"dpspro":100</v>
      </c>
      <c r="K1051" s="32" t="str">
        <f t="shared" si="77"/>
        <v>"atk":300,"hp":5000,"undpspro":100,"pvpdpspro":50,"pvpundpspro":50,"dpspro":100</v>
      </c>
      <c r="L1051" s="20" t="str">
        <f>IF(B1051&gt;=50,VLOOKUP(A1051,英雄数据表!A:L,11,FALSE),IF(B1051&gt;=25,VLOOKUP(A1051,英雄数据表!A:L,7,0),""))</f>
        <v>"1402602004"</v>
      </c>
      <c r="M1051" s="20" t="str">
        <f>IFERROR(VLOOKUP(B1051,属性中转表!$K$2:$O$21,5,FALSE),"")</f>
        <v/>
      </c>
      <c r="N1051" s="20" t="str">
        <f>IF(B1051=25,VLOOKUP(A1051,英雄数据表!A:L,8,FALSE),IF(B1051=50,VLOOKUP(A1051,英雄数据表!A:L,12,0),""))</f>
        <v>战斗开始时每有一名己方亡灵英雄，自己本场战斗伤害增加5%（最高增加30%）</v>
      </c>
    </row>
    <row r="1052" spans="1:14" x14ac:dyDescent="0.3">
      <c r="A1052" s="20">
        <v>14026</v>
      </c>
      <c r="B1052" s="21">
        <f t="shared" si="74"/>
        <v>51</v>
      </c>
      <c r="C1052" s="21">
        <v>5</v>
      </c>
      <c r="D1052" s="21">
        <f>VLOOKUP(A1052,英雄数据表!A:D,4,0)</f>
        <v>1</v>
      </c>
      <c r="E1052" s="20" t="str">
        <f>VLOOKUP(A1052,英雄数据表!A:C,3,0)</f>
        <v>恶念之击</v>
      </c>
      <c r="F1052" s="20">
        <f t="shared" si="75"/>
        <v>14026</v>
      </c>
      <c r="G1052" s="20">
        <f t="shared" si="76"/>
        <v>14026</v>
      </c>
      <c r="H1052" s="21" t="str">
        <f>VLOOKUP(B1052,属性中转表!A:F,6,FALSE)</f>
        <v>"hp":189000,"atk":5250</v>
      </c>
      <c r="I1052" s="20" t="str">
        <f>IF(VLOOKUP(B1052,属性中转表!A:G,7,FALSE)=0,"",VLOOKUP(VLOOKUP(B1052,属性中转表!A:G,7,FALSE),属性中转表!$K$2:$P$21,6,0))&amp;IF(VLOOKUP(B1052,属性中转表!A:G,7,FALSE)&gt;=50,VLOOKUP(A1052,英雄数据表!A:K,9,0),IF(VLOOKUP(B1052,属性中转表!A:G,7,FALSE)&gt;=25,VLOOKUP(A1052,英雄数据表!A:K,5,0),""))</f>
        <v>"atk":300,"hp":5000,"undpspro":100,"pvpdpspro":50,"pvpundpspro":50</v>
      </c>
      <c r="J1052" s="20" t="str">
        <f>IF(I1052="","",属性中转表!$I$1&amp;(IF(VLOOKUP(B1052,属性中转表!A:G,7,FALSE)=0,0,VLOOKUP(VLOOKUP(B1052,属性中转表!A:G,7,FALSE),属性中转表!$K$2:$P$21,4,0)))+IFERROR(VLOOKUP(A1052,英雄数据表!A:K,IF(武魂!B1052&gt;=50,10,IF(武魂!B1052&gt;=25,6)),0),0))</f>
        <v>,"dpspro":100</v>
      </c>
      <c r="K1052" s="32" t="str">
        <f t="shared" si="77"/>
        <v>"atk":300,"hp":5000,"undpspro":100,"pvpdpspro":50,"pvpundpspro":50,"dpspro":100</v>
      </c>
      <c r="L1052" s="20" t="str">
        <f>IF(B1052&gt;=50,VLOOKUP(A1052,英雄数据表!A:L,11,FALSE),IF(B1052&gt;=25,VLOOKUP(A1052,英雄数据表!A:L,7,0),""))</f>
        <v>"1402602004"</v>
      </c>
      <c r="M1052" s="20" t="str">
        <f>IFERROR(VLOOKUP(B1052,属性中转表!$K$2:$O$21,5,FALSE),"")</f>
        <v/>
      </c>
      <c r="N1052" s="20" t="str">
        <f>IF(B1052=25,VLOOKUP(A1052,英雄数据表!A:L,8,FALSE),IF(B1052=50,VLOOKUP(A1052,英雄数据表!A:L,12,0),""))</f>
        <v/>
      </c>
    </row>
    <row r="1053" spans="1:14" x14ac:dyDescent="0.3">
      <c r="A1053" s="20">
        <v>14026</v>
      </c>
      <c r="B1053" s="21">
        <f t="shared" si="74"/>
        <v>52</v>
      </c>
      <c r="C1053" s="21">
        <v>5</v>
      </c>
      <c r="D1053" s="21">
        <f>VLOOKUP(A1053,英雄数据表!A:D,4,0)</f>
        <v>1</v>
      </c>
      <c r="E1053" s="20" t="str">
        <f>VLOOKUP(A1053,英雄数据表!A:C,3,0)</f>
        <v>恶念之击</v>
      </c>
      <c r="F1053" s="20">
        <f t="shared" si="75"/>
        <v>14026</v>
      </c>
      <c r="G1053" s="20">
        <f t="shared" si="76"/>
        <v>14026</v>
      </c>
      <c r="H1053" s="21" t="str">
        <f>VLOOKUP(B1053,属性中转表!A:F,6,FALSE)</f>
        <v>"hp":194400,"atk":5400</v>
      </c>
      <c r="I1053" s="20" t="str">
        <f>IF(VLOOKUP(B1053,属性中转表!A:G,7,FALSE)=0,"",VLOOKUP(VLOOKUP(B1053,属性中转表!A:G,7,FALSE),属性中转表!$K$2:$P$21,6,0))&amp;IF(VLOOKUP(B1053,属性中转表!A:G,7,FALSE)&gt;=50,VLOOKUP(A1053,英雄数据表!A:K,9,0),IF(VLOOKUP(B1053,属性中转表!A:G,7,FALSE)&gt;=25,VLOOKUP(A1053,英雄数据表!A:K,5,0),""))</f>
        <v>"atk":300,"hp":5000,"undpspro":100,"pvpdpspro":50,"pvpundpspro":50</v>
      </c>
      <c r="J1053" s="20" t="str">
        <f>IF(I1053="","",属性中转表!$I$1&amp;(IF(VLOOKUP(B1053,属性中转表!A:G,7,FALSE)=0,0,VLOOKUP(VLOOKUP(B1053,属性中转表!A:G,7,FALSE),属性中转表!$K$2:$P$21,4,0)))+IFERROR(VLOOKUP(A1053,英雄数据表!A:K,IF(武魂!B1053&gt;=50,10,IF(武魂!B1053&gt;=25,6)),0),0))</f>
        <v>,"dpspro":100</v>
      </c>
      <c r="K1053" s="32" t="str">
        <f t="shared" si="77"/>
        <v>"atk":300,"hp":5000,"undpspro":100,"pvpdpspro":50,"pvpundpspro":50,"dpspro":100</v>
      </c>
      <c r="L1053" s="20" t="str">
        <f>IF(B1053&gt;=50,VLOOKUP(A1053,英雄数据表!A:L,11,FALSE),IF(B1053&gt;=25,VLOOKUP(A1053,英雄数据表!A:L,7,0),""))</f>
        <v>"1402602004"</v>
      </c>
      <c r="M1053" s="20" t="str">
        <f>IFERROR(VLOOKUP(B1053,属性中转表!$K$2:$O$21,5,FALSE),"")</f>
        <v/>
      </c>
      <c r="N1053" s="20" t="str">
        <f>IF(B1053=25,VLOOKUP(A1053,英雄数据表!A:L,8,FALSE),IF(B1053=50,VLOOKUP(A1053,英雄数据表!A:L,12,0),""))</f>
        <v/>
      </c>
    </row>
    <row r="1054" spans="1:14" x14ac:dyDescent="0.3">
      <c r="A1054" s="20">
        <v>14026</v>
      </c>
      <c r="B1054" s="21">
        <f t="shared" si="74"/>
        <v>53</v>
      </c>
      <c r="C1054" s="21">
        <v>5</v>
      </c>
      <c r="D1054" s="21">
        <f>VLOOKUP(A1054,英雄数据表!A:D,4,0)</f>
        <v>1</v>
      </c>
      <c r="E1054" s="20" t="str">
        <f>VLOOKUP(A1054,英雄数据表!A:C,3,0)</f>
        <v>恶念之击</v>
      </c>
      <c r="F1054" s="20">
        <f t="shared" si="75"/>
        <v>14026</v>
      </c>
      <c r="G1054" s="20">
        <f t="shared" si="76"/>
        <v>14026</v>
      </c>
      <c r="H1054" s="21" t="str">
        <f>VLOOKUP(B1054,属性中转表!A:F,6,FALSE)</f>
        <v>"hp":199800,"atk":5550</v>
      </c>
      <c r="I1054" s="20" t="str">
        <f>IF(VLOOKUP(B1054,属性中转表!A:G,7,FALSE)=0,"",VLOOKUP(VLOOKUP(B1054,属性中转表!A:G,7,FALSE),属性中转表!$K$2:$P$21,6,0))&amp;IF(VLOOKUP(B1054,属性中转表!A:G,7,FALSE)&gt;=50,VLOOKUP(A1054,英雄数据表!A:K,9,0),IF(VLOOKUP(B1054,属性中转表!A:G,7,FALSE)&gt;=25,VLOOKUP(A1054,英雄数据表!A:K,5,0),""))</f>
        <v>"atk":300,"hp":5000,"undpspro":100,"pvpdpspro":50,"pvpundpspro":50</v>
      </c>
      <c r="J1054" s="20" t="str">
        <f>IF(I1054="","",属性中转表!$I$1&amp;(IF(VLOOKUP(B1054,属性中转表!A:G,7,FALSE)=0,0,VLOOKUP(VLOOKUP(B1054,属性中转表!A:G,7,FALSE),属性中转表!$K$2:$P$21,4,0)))+IFERROR(VLOOKUP(A1054,英雄数据表!A:K,IF(武魂!B1054&gt;=50,10,IF(武魂!B1054&gt;=25,6)),0),0))</f>
        <v>,"dpspro":100</v>
      </c>
      <c r="K1054" s="32" t="str">
        <f t="shared" si="77"/>
        <v>"atk":300,"hp":5000,"undpspro":100,"pvpdpspro":50,"pvpundpspro":50,"dpspro":100</v>
      </c>
      <c r="L1054" s="20" t="str">
        <f>IF(B1054&gt;=50,VLOOKUP(A1054,英雄数据表!A:L,11,FALSE),IF(B1054&gt;=25,VLOOKUP(A1054,英雄数据表!A:L,7,0),""))</f>
        <v>"1402602004"</v>
      </c>
      <c r="M1054" s="20" t="str">
        <f>IFERROR(VLOOKUP(B1054,属性中转表!$K$2:$O$21,5,FALSE),"")</f>
        <v/>
      </c>
      <c r="N1054" s="20" t="str">
        <f>IF(B1054=25,VLOOKUP(A1054,英雄数据表!A:L,8,FALSE),IF(B1054=50,VLOOKUP(A1054,英雄数据表!A:L,12,0),""))</f>
        <v/>
      </c>
    </row>
    <row r="1055" spans="1:14" x14ac:dyDescent="0.3">
      <c r="A1055" s="20">
        <v>14026</v>
      </c>
      <c r="B1055" s="21">
        <f t="shared" si="74"/>
        <v>54</v>
      </c>
      <c r="C1055" s="21">
        <v>5</v>
      </c>
      <c r="D1055" s="21">
        <f>VLOOKUP(A1055,英雄数据表!A:D,4,0)</f>
        <v>1</v>
      </c>
      <c r="E1055" s="20" t="str">
        <f>VLOOKUP(A1055,英雄数据表!A:C,3,0)</f>
        <v>恶念之击</v>
      </c>
      <c r="F1055" s="20">
        <f t="shared" si="75"/>
        <v>14026</v>
      </c>
      <c r="G1055" s="20">
        <f t="shared" si="76"/>
        <v>14026</v>
      </c>
      <c r="H1055" s="21" t="str">
        <f>VLOOKUP(B1055,属性中转表!A:F,6,FALSE)</f>
        <v>"hp":205200,"atk":5700</v>
      </c>
      <c r="I1055" s="20" t="str">
        <f>IF(VLOOKUP(B1055,属性中转表!A:G,7,FALSE)=0,"",VLOOKUP(VLOOKUP(B1055,属性中转表!A:G,7,FALSE),属性中转表!$K$2:$P$21,6,0))&amp;IF(VLOOKUP(B1055,属性中转表!A:G,7,FALSE)&gt;=50,VLOOKUP(A1055,英雄数据表!A:K,9,0),IF(VLOOKUP(B1055,属性中转表!A:G,7,FALSE)&gt;=25,VLOOKUP(A1055,英雄数据表!A:K,5,0),""))</f>
        <v>"atk":300,"hp":5000,"undpspro":100,"pvpdpspro":50,"pvpundpspro":50</v>
      </c>
      <c r="J1055" s="20" t="str">
        <f>IF(I1055="","",属性中转表!$I$1&amp;(IF(VLOOKUP(B1055,属性中转表!A:G,7,FALSE)=0,0,VLOOKUP(VLOOKUP(B1055,属性中转表!A:G,7,FALSE),属性中转表!$K$2:$P$21,4,0)))+IFERROR(VLOOKUP(A1055,英雄数据表!A:K,IF(武魂!B1055&gt;=50,10,IF(武魂!B1055&gt;=25,6)),0),0))</f>
        <v>,"dpspro":100</v>
      </c>
      <c r="K1055" s="32" t="str">
        <f t="shared" si="77"/>
        <v>"atk":300,"hp":5000,"undpspro":100,"pvpdpspro":50,"pvpundpspro":50,"dpspro":100</v>
      </c>
      <c r="L1055" s="20" t="str">
        <f>IF(B1055&gt;=50,VLOOKUP(A1055,英雄数据表!A:L,11,FALSE),IF(B1055&gt;=25,VLOOKUP(A1055,英雄数据表!A:L,7,0),""))</f>
        <v>"1402602004"</v>
      </c>
      <c r="M1055" s="20" t="str">
        <f>IFERROR(VLOOKUP(B1055,属性中转表!$K$2:$O$21,5,FALSE),"")</f>
        <v/>
      </c>
      <c r="N1055" s="20" t="str">
        <f>IF(B1055=25,VLOOKUP(A1055,英雄数据表!A:L,8,FALSE),IF(B1055=50,VLOOKUP(A1055,英雄数据表!A:L,12,0),""))</f>
        <v/>
      </c>
    </row>
    <row r="1056" spans="1:14" x14ac:dyDescent="0.3">
      <c r="A1056" s="20">
        <v>14026</v>
      </c>
      <c r="B1056" s="21">
        <f t="shared" si="74"/>
        <v>55</v>
      </c>
      <c r="C1056" s="21">
        <v>5</v>
      </c>
      <c r="D1056" s="21">
        <f>VLOOKUP(A1056,英雄数据表!A:D,4,0)</f>
        <v>1</v>
      </c>
      <c r="E1056" s="20" t="str">
        <f>VLOOKUP(A1056,英雄数据表!A:C,3,0)</f>
        <v>恶念之击</v>
      </c>
      <c r="F1056" s="20">
        <f t="shared" si="75"/>
        <v>14026</v>
      </c>
      <c r="G1056" s="20">
        <f t="shared" si="76"/>
        <v>14026</v>
      </c>
      <c r="H1056" s="21" t="str">
        <f>VLOOKUP(B1056,属性中转表!A:F,6,FALSE)</f>
        <v>"hp":210600,"atk":5850</v>
      </c>
      <c r="I1056" s="20" t="str">
        <f>IF(VLOOKUP(B1056,属性中转表!A:G,7,FALSE)=0,"",VLOOKUP(VLOOKUP(B1056,属性中转表!A:G,7,FALSE),属性中转表!$K$2:$P$21,6,0))&amp;IF(VLOOKUP(B1056,属性中转表!A:G,7,FALSE)&gt;=50,VLOOKUP(A1056,英雄数据表!A:K,9,0),IF(VLOOKUP(B1056,属性中转表!A:G,7,FALSE)&gt;=25,VLOOKUP(A1056,英雄数据表!A:K,5,0),""))</f>
        <v>"atk":300,"hp":5000,"undpspro":150,"pvpdpspro":50,"pvpundpspro":50</v>
      </c>
      <c r="J1056" s="20" t="str">
        <f>IF(I1056="","",属性中转表!$I$1&amp;(IF(VLOOKUP(B1056,属性中转表!A:G,7,FALSE)=0,0,VLOOKUP(VLOOKUP(B1056,属性中转表!A:G,7,FALSE),属性中转表!$K$2:$P$21,4,0)))+IFERROR(VLOOKUP(A1056,英雄数据表!A:K,IF(武魂!B1056&gt;=50,10,IF(武魂!B1056&gt;=25,6)),0),0))</f>
        <v>,"dpspro":100</v>
      </c>
      <c r="K1056" s="32" t="str">
        <f t="shared" si="77"/>
        <v>"atk":300,"hp":5000,"undpspro":150,"pvpdpspro":50,"pvpundpspro":50,"dpspro":100</v>
      </c>
      <c r="L1056" s="20" t="str">
        <f>IF(B1056&gt;=50,VLOOKUP(A1056,英雄数据表!A:L,11,FALSE),IF(B1056&gt;=25,VLOOKUP(A1056,英雄数据表!A:L,7,0),""))</f>
        <v>"1402602004"</v>
      </c>
      <c r="M1056" s="20" t="str">
        <f>IFERROR(VLOOKUP(B1056,属性中转表!$K$2:$O$21,5,FALSE),"")</f>
        <v>"undpspro":50</v>
      </c>
      <c r="N1056" s="20" t="str">
        <f>IF(B1056=25,VLOOKUP(A1056,英雄数据表!A:L,8,FALSE),IF(B1056=50,VLOOKUP(A1056,英雄数据表!A:L,12,0),""))</f>
        <v/>
      </c>
    </row>
    <row r="1057" spans="1:14" x14ac:dyDescent="0.3">
      <c r="A1057" s="20">
        <v>14026</v>
      </c>
      <c r="B1057" s="21">
        <f t="shared" si="74"/>
        <v>56</v>
      </c>
      <c r="C1057" s="21">
        <v>5</v>
      </c>
      <c r="D1057" s="21">
        <f>VLOOKUP(A1057,英雄数据表!A:D,4,0)</f>
        <v>1</v>
      </c>
      <c r="E1057" s="20" t="str">
        <f>VLOOKUP(A1057,英雄数据表!A:C,3,0)</f>
        <v>恶念之击</v>
      </c>
      <c r="F1057" s="20">
        <f t="shared" si="75"/>
        <v>14026</v>
      </c>
      <c r="G1057" s="20">
        <f t="shared" si="76"/>
        <v>14026</v>
      </c>
      <c r="H1057" s="21" t="str">
        <f>VLOOKUP(B1057,属性中转表!A:F,6,FALSE)</f>
        <v>"hp":216000,"atk":6000</v>
      </c>
      <c r="I1057" s="20" t="str">
        <f>IF(VLOOKUP(B1057,属性中转表!A:G,7,FALSE)=0,"",VLOOKUP(VLOOKUP(B1057,属性中转表!A:G,7,FALSE),属性中转表!$K$2:$P$21,6,0))&amp;IF(VLOOKUP(B1057,属性中转表!A:G,7,FALSE)&gt;=50,VLOOKUP(A1057,英雄数据表!A:K,9,0),IF(VLOOKUP(B1057,属性中转表!A:G,7,FALSE)&gt;=25,VLOOKUP(A1057,英雄数据表!A:K,5,0),""))</f>
        <v>"atk":300,"hp":5000,"undpspro":150,"pvpdpspro":50,"pvpundpspro":50</v>
      </c>
      <c r="J1057" s="20" t="str">
        <f>IF(I1057="","",属性中转表!$I$1&amp;(IF(VLOOKUP(B1057,属性中转表!A:G,7,FALSE)=0,0,VLOOKUP(VLOOKUP(B1057,属性中转表!A:G,7,FALSE),属性中转表!$K$2:$P$21,4,0)))+IFERROR(VLOOKUP(A1057,英雄数据表!A:K,IF(武魂!B1057&gt;=50,10,IF(武魂!B1057&gt;=25,6)),0),0))</f>
        <v>,"dpspro":100</v>
      </c>
      <c r="K1057" s="32" t="str">
        <f t="shared" si="77"/>
        <v>"atk":300,"hp":5000,"undpspro":150,"pvpdpspro":50,"pvpundpspro":50,"dpspro":100</v>
      </c>
      <c r="L1057" s="20" t="str">
        <f>IF(B1057&gt;=50,VLOOKUP(A1057,英雄数据表!A:L,11,FALSE),IF(B1057&gt;=25,VLOOKUP(A1057,英雄数据表!A:L,7,0),""))</f>
        <v>"1402602004"</v>
      </c>
      <c r="M1057" s="20" t="str">
        <f>IFERROR(VLOOKUP(B1057,属性中转表!$K$2:$O$21,5,FALSE),"")</f>
        <v/>
      </c>
      <c r="N1057" s="20" t="str">
        <f>IF(B1057=25,VLOOKUP(A1057,英雄数据表!A:L,8,FALSE),IF(B1057=50,VLOOKUP(A1057,英雄数据表!A:L,12,0),""))</f>
        <v/>
      </c>
    </row>
    <row r="1058" spans="1:14" x14ac:dyDescent="0.3">
      <c r="A1058" s="20">
        <v>14026</v>
      </c>
      <c r="B1058" s="21">
        <f t="shared" si="74"/>
        <v>57</v>
      </c>
      <c r="C1058" s="21">
        <v>5</v>
      </c>
      <c r="D1058" s="21">
        <f>VLOOKUP(A1058,英雄数据表!A:D,4,0)</f>
        <v>1</v>
      </c>
      <c r="E1058" s="20" t="str">
        <f>VLOOKUP(A1058,英雄数据表!A:C,3,0)</f>
        <v>恶念之击</v>
      </c>
      <c r="F1058" s="20">
        <f t="shared" si="75"/>
        <v>14026</v>
      </c>
      <c r="G1058" s="20">
        <f t="shared" si="76"/>
        <v>14026</v>
      </c>
      <c r="H1058" s="21" t="str">
        <f>VLOOKUP(B1058,属性中转表!A:F,6,FALSE)</f>
        <v>"hp":221400,"atk":6150</v>
      </c>
      <c r="I1058" s="20" t="str">
        <f>IF(VLOOKUP(B1058,属性中转表!A:G,7,FALSE)=0,"",VLOOKUP(VLOOKUP(B1058,属性中转表!A:G,7,FALSE),属性中转表!$K$2:$P$21,6,0))&amp;IF(VLOOKUP(B1058,属性中转表!A:G,7,FALSE)&gt;=50,VLOOKUP(A1058,英雄数据表!A:K,9,0),IF(VLOOKUP(B1058,属性中转表!A:G,7,FALSE)&gt;=25,VLOOKUP(A1058,英雄数据表!A:K,5,0),""))</f>
        <v>"atk":300,"hp":5000,"undpspro":150,"pvpdpspro":50,"pvpundpspro":50</v>
      </c>
      <c r="J1058" s="20" t="str">
        <f>IF(I1058="","",属性中转表!$I$1&amp;(IF(VLOOKUP(B1058,属性中转表!A:G,7,FALSE)=0,0,VLOOKUP(VLOOKUP(B1058,属性中转表!A:G,7,FALSE),属性中转表!$K$2:$P$21,4,0)))+IFERROR(VLOOKUP(A1058,英雄数据表!A:K,IF(武魂!B1058&gt;=50,10,IF(武魂!B1058&gt;=25,6)),0),0))</f>
        <v>,"dpspro":100</v>
      </c>
      <c r="K1058" s="32" t="str">
        <f t="shared" si="77"/>
        <v>"atk":300,"hp":5000,"undpspro":150,"pvpdpspro":50,"pvpundpspro":50,"dpspro":100</v>
      </c>
      <c r="L1058" s="20" t="str">
        <f>IF(B1058&gt;=50,VLOOKUP(A1058,英雄数据表!A:L,11,FALSE),IF(B1058&gt;=25,VLOOKUP(A1058,英雄数据表!A:L,7,0),""))</f>
        <v>"1402602004"</v>
      </c>
      <c r="M1058" s="20" t="str">
        <f>IFERROR(VLOOKUP(B1058,属性中转表!$K$2:$O$21,5,FALSE),"")</f>
        <v/>
      </c>
      <c r="N1058" s="20" t="str">
        <f>IF(B1058=25,VLOOKUP(A1058,英雄数据表!A:L,8,FALSE),IF(B1058=50,VLOOKUP(A1058,英雄数据表!A:L,12,0),""))</f>
        <v/>
      </c>
    </row>
    <row r="1059" spans="1:14" x14ac:dyDescent="0.3">
      <c r="A1059" s="20">
        <v>14026</v>
      </c>
      <c r="B1059" s="21">
        <f t="shared" si="74"/>
        <v>58</v>
      </c>
      <c r="C1059" s="21">
        <v>5</v>
      </c>
      <c r="D1059" s="21">
        <f>VLOOKUP(A1059,英雄数据表!A:D,4,0)</f>
        <v>1</v>
      </c>
      <c r="E1059" s="20" t="str">
        <f>VLOOKUP(A1059,英雄数据表!A:C,3,0)</f>
        <v>恶念之击</v>
      </c>
      <c r="F1059" s="20">
        <f t="shared" si="75"/>
        <v>14026</v>
      </c>
      <c r="G1059" s="20">
        <f t="shared" si="76"/>
        <v>14026</v>
      </c>
      <c r="H1059" s="21" t="str">
        <f>VLOOKUP(B1059,属性中转表!A:F,6,FALSE)</f>
        <v>"hp":226800,"atk":6300</v>
      </c>
      <c r="I1059" s="20" t="str">
        <f>IF(VLOOKUP(B1059,属性中转表!A:G,7,FALSE)=0,"",VLOOKUP(VLOOKUP(B1059,属性中转表!A:G,7,FALSE),属性中转表!$K$2:$P$21,6,0))&amp;IF(VLOOKUP(B1059,属性中转表!A:G,7,FALSE)&gt;=50,VLOOKUP(A1059,英雄数据表!A:K,9,0),IF(VLOOKUP(B1059,属性中转表!A:G,7,FALSE)&gt;=25,VLOOKUP(A1059,英雄数据表!A:K,5,0),""))</f>
        <v>"atk":300,"hp":5000,"undpspro":150,"pvpdpspro":50,"pvpundpspro":50</v>
      </c>
      <c r="J1059" s="20" t="str">
        <f>IF(I1059="","",属性中转表!$I$1&amp;(IF(VLOOKUP(B1059,属性中转表!A:G,7,FALSE)=0,0,VLOOKUP(VLOOKUP(B1059,属性中转表!A:G,7,FALSE),属性中转表!$K$2:$P$21,4,0)))+IFERROR(VLOOKUP(A1059,英雄数据表!A:K,IF(武魂!B1059&gt;=50,10,IF(武魂!B1059&gt;=25,6)),0),0))</f>
        <v>,"dpspro":100</v>
      </c>
      <c r="K1059" s="32" t="str">
        <f t="shared" si="77"/>
        <v>"atk":300,"hp":5000,"undpspro":150,"pvpdpspro":50,"pvpundpspro":50,"dpspro":100</v>
      </c>
      <c r="L1059" s="20" t="str">
        <f>IF(B1059&gt;=50,VLOOKUP(A1059,英雄数据表!A:L,11,FALSE),IF(B1059&gt;=25,VLOOKUP(A1059,英雄数据表!A:L,7,0),""))</f>
        <v>"1402602004"</v>
      </c>
      <c r="M1059" s="20" t="str">
        <f>IFERROR(VLOOKUP(B1059,属性中转表!$K$2:$O$21,5,FALSE),"")</f>
        <v/>
      </c>
      <c r="N1059" s="20" t="str">
        <f>IF(B1059=25,VLOOKUP(A1059,英雄数据表!A:L,8,FALSE),IF(B1059=50,VLOOKUP(A1059,英雄数据表!A:L,12,0),""))</f>
        <v/>
      </c>
    </row>
    <row r="1060" spans="1:14" x14ac:dyDescent="0.3">
      <c r="A1060" s="20">
        <v>14026</v>
      </c>
      <c r="B1060" s="21">
        <f t="shared" si="74"/>
        <v>59</v>
      </c>
      <c r="C1060" s="21">
        <v>5</v>
      </c>
      <c r="D1060" s="21">
        <f>VLOOKUP(A1060,英雄数据表!A:D,4,0)</f>
        <v>1</v>
      </c>
      <c r="E1060" s="20" t="str">
        <f>VLOOKUP(A1060,英雄数据表!A:C,3,0)</f>
        <v>恶念之击</v>
      </c>
      <c r="F1060" s="20">
        <f t="shared" si="75"/>
        <v>14026</v>
      </c>
      <c r="G1060" s="20">
        <f t="shared" si="76"/>
        <v>14026</v>
      </c>
      <c r="H1060" s="21" t="str">
        <f>VLOOKUP(B1060,属性中转表!A:F,6,FALSE)</f>
        <v>"hp":232200,"atk":6450</v>
      </c>
      <c r="I1060" s="20" t="str">
        <f>IF(VLOOKUP(B1060,属性中转表!A:G,7,FALSE)=0,"",VLOOKUP(VLOOKUP(B1060,属性中转表!A:G,7,FALSE),属性中转表!$K$2:$P$21,6,0))&amp;IF(VLOOKUP(B1060,属性中转表!A:G,7,FALSE)&gt;=50,VLOOKUP(A1060,英雄数据表!A:K,9,0),IF(VLOOKUP(B1060,属性中转表!A:G,7,FALSE)&gt;=25,VLOOKUP(A1060,英雄数据表!A:K,5,0),""))</f>
        <v>"atk":300,"hp":5000,"undpspro":150,"pvpdpspro":50,"pvpundpspro":50</v>
      </c>
      <c r="J1060" s="20" t="str">
        <f>IF(I1060="","",属性中转表!$I$1&amp;(IF(VLOOKUP(B1060,属性中转表!A:G,7,FALSE)=0,0,VLOOKUP(VLOOKUP(B1060,属性中转表!A:G,7,FALSE),属性中转表!$K$2:$P$21,4,0)))+IFERROR(VLOOKUP(A1060,英雄数据表!A:K,IF(武魂!B1060&gt;=50,10,IF(武魂!B1060&gt;=25,6)),0),0))</f>
        <v>,"dpspro":100</v>
      </c>
      <c r="K1060" s="32" t="str">
        <f t="shared" si="77"/>
        <v>"atk":300,"hp":5000,"undpspro":150,"pvpdpspro":50,"pvpundpspro":50,"dpspro":100</v>
      </c>
      <c r="L1060" s="20" t="str">
        <f>IF(B1060&gt;=50,VLOOKUP(A1060,英雄数据表!A:L,11,FALSE),IF(B1060&gt;=25,VLOOKUP(A1060,英雄数据表!A:L,7,0),""))</f>
        <v>"1402602004"</v>
      </c>
      <c r="M1060" s="20" t="str">
        <f>IFERROR(VLOOKUP(B1060,属性中转表!$K$2:$O$21,5,FALSE),"")</f>
        <v/>
      </c>
      <c r="N1060" s="20" t="str">
        <f>IF(B1060=25,VLOOKUP(A1060,英雄数据表!A:L,8,FALSE),IF(B1060=50,VLOOKUP(A1060,英雄数据表!A:L,12,0),""))</f>
        <v/>
      </c>
    </row>
    <row r="1061" spans="1:14" x14ac:dyDescent="0.3">
      <c r="A1061" s="20">
        <v>14026</v>
      </c>
      <c r="B1061" s="21">
        <f t="shared" si="74"/>
        <v>60</v>
      </c>
      <c r="C1061" s="21">
        <v>5</v>
      </c>
      <c r="D1061" s="21">
        <f>VLOOKUP(A1061,英雄数据表!A:D,4,0)</f>
        <v>1</v>
      </c>
      <c r="E1061" s="20" t="str">
        <f>VLOOKUP(A1061,英雄数据表!A:C,3,0)</f>
        <v>恶念之击</v>
      </c>
      <c r="F1061" s="20">
        <f t="shared" si="75"/>
        <v>14026</v>
      </c>
      <c r="G1061" s="20">
        <f t="shared" si="76"/>
        <v>14026</v>
      </c>
      <c r="H1061" s="21" t="str">
        <f>VLOOKUP(B1061,属性中转表!A:F,6,FALSE)</f>
        <v>"hp":237600,"atk":6600</v>
      </c>
      <c r="I1061" s="20" t="str">
        <f>IF(VLOOKUP(B1061,属性中转表!A:G,7,FALSE)=0,"",VLOOKUP(VLOOKUP(B1061,属性中转表!A:G,7,FALSE),属性中转表!$K$2:$P$21,6,0))&amp;IF(VLOOKUP(B1061,属性中转表!A:G,7,FALSE)&gt;=50,VLOOKUP(A1061,英雄数据表!A:K,9,0),IF(VLOOKUP(B1061,属性中转表!A:G,7,FALSE)&gt;=25,VLOOKUP(A1061,英雄数据表!A:K,5,0),""))</f>
        <v>"atk":300,"hp":5000,"undpspro":150,"pvpdpspro":50,"pvpundpspro":50</v>
      </c>
      <c r="J1061" s="20" t="str">
        <f>IF(I1061="","",属性中转表!$I$1&amp;(IF(VLOOKUP(B1061,属性中转表!A:G,7,FALSE)=0,0,VLOOKUP(VLOOKUP(B1061,属性中转表!A:G,7,FALSE),属性中转表!$K$2:$P$21,4,0)))+IFERROR(VLOOKUP(A1061,英雄数据表!A:K,IF(武魂!B1061&gt;=50,10,IF(武魂!B1061&gt;=25,6)),0),0))</f>
        <v>,"dpspro":150</v>
      </c>
      <c r="K1061" s="32" t="str">
        <f t="shared" si="77"/>
        <v>"atk":300,"hp":5000,"undpspro":150,"pvpdpspro":50,"pvpundpspro":50,"dpspro":150</v>
      </c>
      <c r="L1061" s="20" t="str">
        <f>IF(B1061&gt;=50,VLOOKUP(A1061,英雄数据表!A:L,11,FALSE),IF(B1061&gt;=25,VLOOKUP(A1061,英雄数据表!A:L,7,0),""))</f>
        <v>"1402602004"</v>
      </c>
      <c r="M1061" s="20" t="str">
        <f>IFERROR(VLOOKUP(B1061,属性中转表!$K$2:$O$21,5,FALSE),"")</f>
        <v>"dpspro":50</v>
      </c>
      <c r="N1061" s="20" t="str">
        <f>IF(B1061=25,VLOOKUP(A1061,英雄数据表!A:L,8,FALSE),IF(B1061=50,VLOOKUP(A1061,英雄数据表!A:L,12,0),""))</f>
        <v/>
      </c>
    </row>
    <row r="1062" spans="1:14" x14ac:dyDescent="0.3">
      <c r="A1062" s="20">
        <v>14026</v>
      </c>
      <c r="B1062" s="21">
        <f t="shared" si="74"/>
        <v>61</v>
      </c>
      <c r="C1062" s="21">
        <v>5</v>
      </c>
      <c r="D1062" s="21">
        <f>VLOOKUP(A1062,英雄数据表!A:D,4,0)</f>
        <v>1</v>
      </c>
      <c r="E1062" s="20" t="str">
        <f>VLOOKUP(A1062,英雄数据表!A:C,3,0)</f>
        <v>恶念之击</v>
      </c>
      <c r="F1062" s="20">
        <f t="shared" si="75"/>
        <v>14026</v>
      </c>
      <c r="G1062" s="20">
        <f t="shared" si="76"/>
        <v>14026</v>
      </c>
      <c r="H1062" s="21" t="str">
        <f>VLOOKUP(B1062,属性中转表!A:F,6,FALSE)</f>
        <v>"hp":243000,"atk":6750</v>
      </c>
      <c r="I1062" s="20" t="str">
        <f>IF(VLOOKUP(B1062,属性中转表!A:G,7,FALSE)=0,"",VLOOKUP(VLOOKUP(B1062,属性中转表!A:G,7,FALSE),属性中转表!$K$2:$P$21,6,0))&amp;IF(VLOOKUP(B1062,属性中转表!A:G,7,FALSE)&gt;=50,VLOOKUP(A1062,英雄数据表!A:K,9,0),IF(VLOOKUP(B1062,属性中转表!A:G,7,FALSE)&gt;=25,VLOOKUP(A1062,英雄数据表!A:K,5,0),""))</f>
        <v>"atk":300,"hp":5000,"undpspro":150,"pvpdpspro":50,"pvpundpspro":50</v>
      </c>
      <c r="J1062" s="20" t="str">
        <f>IF(I1062="","",属性中转表!$I$1&amp;(IF(VLOOKUP(B1062,属性中转表!A:G,7,FALSE)=0,0,VLOOKUP(VLOOKUP(B1062,属性中转表!A:G,7,FALSE),属性中转表!$K$2:$P$21,4,0)))+IFERROR(VLOOKUP(A1062,英雄数据表!A:K,IF(武魂!B1062&gt;=50,10,IF(武魂!B1062&gt;=25,6)),0),0))</f>
        <v>,"dpspro":150</v>
      </c>
      <c r="K1062" s="32" t="str">
        <f t="shared" si="77"/>
        <v>"atk":300,"hp":5000,"undpspro":150,"pvpdpspro":50,"pvpundpspro":50,"dpspro":150</v>
      </c>
      <c r="L1062" s="20" t="str">
        <f>IF(B1062&gt;=50,VLOOKUP(A1062,英雄数据表!A:L,11,FALSE),IF(B1062&gt;=25,VLOOKUP(A1062,英雄数据表!A:L,7,0),""))</f>
        <v>"1402602004"</v>
      </c>
      <c r="M1062" s="20" t="str">
        <f>IFERROR(VLOOKUP(B1062,属性中转表!$K$2:$O$21,5,FALSE),"")</f>
        <v/>
      </c>
      <c r="N1062" s="20" t="str">
        <f>IF(B1062=25,VLOOKUP(A1062,英雄数据表!A:L,8,FALSE),IF(B1062=50,VLOOKUP(A1062,英雄数据表!A:L,12,0),""))</f>
        <v/>
      </c>
    </row>
    <row r="1063" spans="1:14" x14ac:dyDescent="0.3">
      <c r="A1063" s="20">
        <v>14026</v>
      </c>
      <c r="B1063" s="21">
        <f t="shared" si="74"/>
        <v>62</v>
      </c>
      <c r="C1063" s="21">
        <v>5</v>
      </c>
      <c r="D1063" s="21">
        <f>VLOOKUP(A1063,英雄数据表!A:D,4,0)</f>
        <v>1</v>
      </c>
      <c r="E1063" s="20" t="str">
        <f>VLOOKUP(A1063,英雄数据表!A:C,3,0)</f>
        <v>恶念之击</v>
      </c>
      <c r="F1063" s="20">
        <f t="shared" si="75"/>
        <v>14026</v>
      </c>
      <c r="G1063" s="20">
        <f t="shared" si="76"/>
        <v>14026</v>
      </c>
      <c r="H1063" s="21" t="str">
        <f>VLOOKUP(B1063,属性中转表!A:F,6,FALSE)</f>
        <v>"hp":248400,"atk":6900</v>
      </c>
      <c r="I1063" s="20" t="str">
        <f>IF(VLOOKUP(B1063,属性中转表!A:G,7,FALSE)=0,"",VLOOKUP(VLOOKUP(B1063,属性中转表!A:G,7,FALSE),属性中转表!$K$2:$P$21,6,0))&amp;IF(VLOOKUP(B1063,属性中转表!A:G,7,FALSE)&gt;=50,VLOOKUP(A1063,英雄数据表!A:K,9,0),IF(VLOOKUP(B1063,属性中转表!A:G,7,FALSE)&gt;=25,VLOOKUP(A1063,英雄数据表!A:K,5,0),""))</f>
        <v>"atk":300,"hp":5000,"undpspro":150,"pvpdpspro":50,"pvpundpspro":50</v>
      </c>
      <c r="J1063" s="20" t="str">
        <f>IF(I1063="","",属性中转表!$I$1&amp;(IF(VLOOKUP(B1063,属性中转表!A:G,7,FALSE)=0,0,VLOOKUP(VLOOKUP(B1063,属性中转表!A:G,7,FALSE),属性中转表!$K$2:$P$21,4,0)))+IFERROR(VLOOKUP(A1063,英雄数据表!A:K,IF(武魂!B1063&gt;=50,10,IF(武魂!B1063&gt;=25,6)),0),0))</f>
        <v>,"dpspro":150</v>
      </c>
      <c r="K1063" s="32" t="str">
        <f t="shared" si="77"/>
        <v>"atk":300,"hp":5000,"undpspro":150,"pvpdpspro":50,"pvpundpspro":50,"dpspro":150</v>
      </c>
      <c r="L1063" s="20" t="str">
        <f>IF(B1063&gt;=50,VLOOKUP(A1063,英雄数据表!A:L,11,FALSE),IF(B1063&gt;=25,VLOOKUP(A1063,英雄数据表!A:L,7,0),""))</f>
        <v>"1402602004"</v>
      </c>
      <c r="M1063" s="20" t="str">
        <f>IFERROR(VLOOKUP(B1063,属性中转表!$K$2:$O$21,5,FALSE),"")</f>
        <v/>
      </c>
      <c r="N1063" s="20" t="str">
        <f>IF(B1063=25,VLOOKUP(A1063,英雄数据表!A:L,8,FALSE),IF(B1063=50,VLOOKUP(A1063,英雄数据表!A:L,12,0),""))</f>
        <v/>
      </c>
    </row>
    <row r="1064" spans="1:14" x14ac:dyDescent="0.3">
      <c r="A1064" s="20">
        <v>14026</v>
      </c>
      <c r="B1064" s="21">
        <f t="shared" si="74"/>
        <v>63</v>
      </c>
      <c r="C1064" s="21">
        <v>5</v>
      </c>
      <c r="D1064" s="21">
        <f>VLOOKUP(A1064,英雄数据表!A:D,4,0)</f>
        <v>1</v>
      </c>
      <c r="E1064" s="20" t="str">
        <f>VLOOKUP(A1064,英雄数据表!A:C,3,0)</f>
        <v>恶念之击</v>
      </c>
      <c r="F1064" s="20">
        <f t="shared" si="75"/>
        <v>14026</v>
      </c>
      <c r="G1064" s="20">
        <f t="shared" si="76"/>
        <v>14026</v>
      </c>
      <c r="H1064" s="21" t="str">
        <f>VLOOKUP(B1064,属性中转表!A:F,6,FALSE)</f>
        <v>"hp":253800,"atk":7050</v>
      </c>
      <c r="I1064" s="20" t="str">
        <f>IF(VLOOKUP(B1064,属性中转表!A:G,7,FALSE)=0,"",VLOOKUP(VLOOKUP(B1064,属性中转表!A:G,7,FALSE),属性中转表!$K$2:$P$21,6,0))&amp;IF(VLOOKUP(B1064,属性中转表!A:G,7,FALSE)&gt;=50,VLOOKUP(A1064,英雄数据表!A:K,9,0),IF(VLOOKUP(B1064,属性中转表!A:G,7,FALSE)&gt;=25,VLOOKUP(A1064,英雄数据表!A:K,5,0),""))</f>
        <v>"atk":300,"hp":5000,"undpspro":150,"pvpdpspro":50,"pvpundpspro":50</v>
      </c>
      <c r="J1064" s="20" t="str">
        <f>IF(I1064="","",属性中转表!$I$1&amp;(IF(VLOOKUP(B1064,属性中转表!A:G,7,FALSE)=0,0,VLOOKUP(VLOOKUP(B1064,属性中转表!A:G,7,FALSE),属性中转表!$K$2:$P$21,4,0)))+IFERROR(VLOOKUP(A1064,英雄数据表!A:K,IF(武魂!B1064&gt;=50,10,IF(武魂!B1064&gt;=25,6)),0),0))</f>
        <v>,"dpspro":150</v>
      </c>
      <c r="K1064" s="32" t="str">
        <f t="shared" si="77"/>
        <v>"atk":300,"hp":5000,"undpspro":150,"pvpdpspro":50,"pvpundpspro":50,"dpspro":150</v>
      </c>
      <c r="L1064" s="20" t="str">
        <f>IF(B1064&gt;=50,VLOOKUP(A1064,英雄数据表!A:L,11,FALSE),IF(B1064&gt;=25,VLOOKUP(A1064,英雄数据表!A:L,7,0),""))</f>
        <v>"1402602004"</v>
      </c>
      <c r="M1064" s="20" t="str">
        <f>IFERROR(VLOOKUP(B1064,属性中转表!$K$2:$O$21,5,FALSE),"")</f>
        <v/>
      </c>
      <c r="N1064" s="20" t="str">
        <f>IF(B1064=25,VLOOKUP(A1064,英雄数据表!A:L,8,FALSE),IF(B1064=50,VLOOKUP(A1064,英雄数据表!A:L,12,0),""))</f>
        <v/>
      </c>
    </row>
    <row r="1065" spans="1:14" x14ac:dyDescent="0.3">
      <c r="A1065" s="20">
        <v>14026</v>
      </c>
      <c r="B1065" s="21">
        <f t="shared" si="74"/>
        <v>64</v>
      </c>
      <c r="C1065" s="21">
        <v>5</v>
      </c>
      <c r="D1065" s="21">
        <f>VLOOKUP(A1065,英雄数据表!A:D,4,0)</f>
        <v>1</v>
      </c>
      <c r="E1065" s="20" t="str">
        <f>VLOOKUP(A1065,英雄数据表!A:C,3,0)</f>
        <v>恶念之击</v>
      </c>
      <c r="F1065" s="20">
        <f t="shared" si="75"/>
        <v>14026</v>
      </c>
      <c r="G1065" s="20">
        <f t="shared" si="76"/>
        <v>14026</v>
      </c>
      <c r="H1065" s="21" t="str">
        <f>VLOOKUP(B1065,属性中转表!A:F,6,FALSE)</f>
        <v>"hp":259200,"atk":7200</v>
      </c>
      <c r="I1065" s="20" t="str">
        <f>IF(VLOOKUP(B1065,属性中转表!A:G,7,FALSE)=0,"",VLOOKUP(VLOOKUP(B1065,属性中转表!A:G,7,FALSE),属性中转表!$K$2:$P$21,6,0))&amp;IF(VLOOKUP(B1065,属性中转表!A:G,7,FALSE)&gt;=50,VLOOKUP(A1065,英雄数据表!A:K,9,0),IF(VLOOKUP(B1065,属性中转表!A:G,7,FALSE)&gt;=25,VLOOKUP(A1065,英雄数据表!A:K,5,0),""))</f>
        <v>"atk":300,"hp":5000,"undpspro":150,"pvpdpspro":50,"pvpundpspro":50</v>
      </c>
      <c r="J1065" s="20" t="str">
        <f>IF(I1065="","",属性中转表!$I$1&amp;(IF(VLOOKUP(B1065,属性中转表!A:G,7,FALSE)=0,0,VLOOKUP(VLOOKUP(B1065,属性中转表!A:G,7,FALSE),属性中转表!$K$2:$P$21,4,0)))+IFERROR(VLOOKUP(A1065,英雄数据表!A:K,IF(武魂!B1065&gt;=50,10,IF(武魂!B1065&gt;=25,6)),0),0))</f>
        <v>,"dpspro":150</v>
      </c>
      <c r="K1065" s="32" t="str">
        <f t="shared" si="77"/>
        <v>"atk":300,"hp":5000,"undpspro":150,"pvpdpspro":50,"pvpundpspro":50,"dpspro":150</v>
      </c>
      <c r="L1065" s="20" t="str">
        <f>IF(B1065&gt;=50,VLOOKUP(A1065,英雄数据表!A:L,11,FALSE),IF(B1065&gt;=25,VLOOKUP(A1065,英雄数据表!A:L,7,0),""))</f>
        <v>"1402602004"</v>
      </c>
      <c r="M1065" s="20" t="str">
        <f>IFERROR(VLOOKUP(B1065,属性中转表!$K$2:$O$21,5,FALSE),"")</f>
        <v/>
      </c>
      <c r="N1065" s="20" t="str">
        <f>IF(B1065=25,VLOOKUP(A1065,英雄数据表!A:L,8,FALSE),IF(B1065=50,VLOOKUP(A1065,英雄数据表!A:L,12,0),""))</f>
        <v/>
      </c>
    </row>
    <row r="1066" spans="1:14" x14ac:dyDescent="0.3">
      <c r="A1066" s="20">
        <v>14026</v>
      </c>
      <c r="B1066" s="21">
        <f t="shared" si="74"/>
        <v>65</v>
      </c>
      <c r="C1066" s="21">
        <v>5</v>
      </c>
      <c r="D1066" s="21">
        <f>VLOOKUP(A1066,英雄数据表!A:D,4,0)</f>
        <v>1</v>
      </c>
      <c r="E1066" s="20" t="str">
        <f>VLOOKUP(A1066,英雄数据表!A:C,3,0)</f>
        <v>恶念之击</v>
      </c>
      <c r="F1066" s="20">
        <f t="shared" si="75"/>
        <v>14026</v>
      </c>
      <c r="G1066" s="20">
        <f t="shared" si="76"/>
        <v>14026</v>
      </c>
      <c r="H1066" s="21" t="str">
        <f>VLOOKUP(B1066,属性中转表!A:F,6,FALSE)</f>
        <v>"hp":264600,"atk":7350</v>
      </c>
      <c r="I1066" s="20" t="str">
        <f>IF(VLOOKUP(B1066,属性中转表!A:G,7,FALSE)=0,"",VLOOKUP(VLOOKUP(B1066,属性中转表!A:G,7,FALSE),属性中转表!$K$2:$P$21,6,0))&amp;IF(VLOOKUP(B1066,属性中转表!A:G,7,FALSE)&gt;=50,VLOOKUP(A1066,英雄数据表!A:K,9,0),IF(VLOOKUP(B1066,属性中转表!A:G,7,FALSE)&gt;=25,VLOOKUP(A1066,英雄数据表!A:K,5,0),""))</f>
        <v>"atk":300,"hp":5000,"undpspro":150,"pvpdpspro":100,"pvpundpspro":50</v>
      </c>
      <c r="J1066" s="20" t="str">
        <f>IF(I1066="","",属性中转表!$I$1&amp;(IF(VLOOKUP(B1066,属性中转表!A:G,7,FALSE)=0,0,VLOOKUP(VLOOKUP(B1066,属性中转表!A:G,7,FALSE),属性中转表!$K$2:$P$21,4,0)))+IFERROR(VLOOKUP(A1066,英雄数据表!A:K,IF(武魂!B1066&gt;=50,10,IF(武魂!B1066&gt;=25,6)),0),0))</f>
        <v>,"dpspro":150</v>
      </c>
      <c r="K1066" s="32" t="str">
        <f t="shared" si="77"/>
        <v>"atk":300,"hp":5000,"undpspro":150,"pvpdpspro":100,"pvpundpspro":50,"dpspro":150</v>
      </c>
      <c r="L1066" s="20" t="str">
        <f>IF(B1066&gt;=50,VLOOKUP(A1066,英雄数据表!A:L,11,FALSE),IF(B1066&gt;=25,VLOOKUP(A1066,英雄数据表!A:L,7,0),""))</f>
        <v>"1402602004"</v>
      </c>
      <c r="M1066" s="20" t="str">
        <f>IFERROR(VLOOKUP(B1066,属性中转表!$K$2:$O$21,5,FALSE),"")</f>
        <v>"pvpdpspro":50</v>
      </c>
      <c r="N1066" s="20" t="str">
        <f>IF(B1066=25,VLOOKUP(A1066,英雄数据表!A:L,8,FALSE),IF(B1066=50,VLOOKUP(A1066,英雄数据表!A:L,12,0),""))</f>
        <v/>
      </c>
    </row>
    <row r="1067" spans="1:14" x14ac:dyDescent="0.3">
      <c r="A1067" s="20">
        <v>14026</v>
      </c>
      <c r="B1067" s="21">
        <f t="shared" si="74"/>
        <v>66</v>
      </c>
      <c r="C1067" s="21">
        <v>5</v>
      </c>
      <c r="D1067" s="21">
        <f>VLOOKUP(A1067,英雄数据表!A:D,4,0)</f>
        <v>1</v>
      </c>
      <c r="E1067" s="20" t="str">
        <f>VLOOKUP(A1067,英雄数据表!A:C,3,0)</f>
        <v>恶念之击</v>
      </c>
      <c r="F1067" s="20">
        <f t="shared" si="75"/>
        <v>14026</v>
      </c>
      <c r="G1067" s="20">
        <f t="shared" si="76"/>
        <v>14026</v>
      </c>
      <c r="H1067" s="21" t="str">
        <f>VLOOKUP(B1067,属性中转表!A:F,6,FALSE)</f>
        <v>"hp":270000,"atk":7500</v>
      </c>
      <c r="I1067" s="20" t="str">
        <f>IF(VLOOKUP(B1067,属性中转表!A:G,7,FALSE)=0,"",VLOOKUP(VLOOKUP(B1067,属性中转表!A:G,7,FALSE),属性中转表!$K$2:$P$21,6,0))&amp;IF(VLOOKUP(B1067,属性中转表!A:G,7,FALSE)&gt;=50,VLOOKUP(A1067,英雄数据表!A:K,9,0),IF(VLOOKUP(B1067,属性中转表!A:G,7,FALSE)&gt;=25,VLOOKUP(A1067,英雄数据表!A:K,5,0),""))</f>
        <v>"atk":300,"hp":5000,"undpspro":150,"pvpdpspro":100,"pvpundpspro":50</v>
      </c>
      <c r="J1067" s="20" t="str">
        <f>IF(I1067="","",属性中转表!$I$1&amp;(IF(VLOOKUP(B1067,属性中转表!A:G,7,FALSE)=0,0,VLOOKUP(VLOOKUP(B1067,属性中转表!A:G,7,FALSE),属性中转表!$K$2:$P$21,4,0)))+IFERROR(VLOOKUP(A1067,英雄数据表!A:K,IF(武魂!B1067&gt;=50,10,IF(武魂!B1067&gt;=25,6)),0),0))</f>
        <v>,"dpspro":150</v>
      </c>
      <c r="K1067" s="32" t="str">
        <f t="shared" si="77"/>
        <v>"atk":300,"hp":5000,"undpspro":150,"pvpdpspro":100,"pvpundpspro":50,"dpspro":150</v>
      </c>
      <c r="L1067" s="20" t="str">
        <f>IF(B1067&gt;=50,VLOOKUP(A1067,英雄数据表!A:L,11,FALSE),IF(B1067&gt;=25,VLOOKUP(A1067,英雄数据表!A:L,7,0),""))</f>
        <v>"1402602004"</v>
      </c>
      <c r="M1067" s="20" t="str">
        <f>IFERROR(VLOOKUP(B1067,属性中转表!$K$2:$O$21,5,FALSE),"")</f>
        <v/>
      </c>
      <c r="N1067" s="20" t="str">
        <f>IF(B1067=25,VLOOKUP(A1067,英雄数据表!A:L,8,FALSE),IF(B1067=50,VLOOKUP(A1067,英雄数据表!A:L,12,0),""))</f>
        <v/>
      </c>
    </row>
    <row r="1068" spans="1:14" x14ac:dyDescent="0.3">
      <c r="A1068" s="20">
        <v>14026</v>
      </c>
      <c r="B1068" s="21">
        <f t="shared" si="74"/>
        <v>67</v>
      </c>
      <c r="C1068" s="21">
        <v>5</v>
      </c>
      <c r="D1068" s="21">
        <f>VLOOKUP(A1068,英雄数据表!A:D,4,0)</f>
        <v>1</v>
      </c>
      <c r="E1068" s="20" t="str">
        <f>VLOOKUP(A1068,英雄数据表!A:C,3,0)</f>
        <v>恶念之击</v>
      </c>
      <c r="F1068" s="20">
        <f t="shared" si="75"/>
        <v>14026</v>
      </c>
      <c r="G1068" s="20">
        <f t="shared" si="76"/>
        <v>14026</v>
      </c>
      <c r="H1068" s="21" t="str">
        <f>VLOOKUP(B1068,属性中转表!A:F,6,FALSE)</f>
        <v>"hp":275400,"atk":7650</v>
      </c>
      <c r="I1068" s="20" t="str">
        <f>IF(VLOOKUP(B1068,属性中转表!A:G,7,FALSE)=0,"",VLOOKUP(VLOOKUP(B1068,属性中转表!A:G,7,FALSE),属性中转表!$K$2:$P$21,6,0))&amp;IF(VLOOKUP(B1068,属性中转表!A:G,7,FALSE)&gt;=50,VLOOKUP(A1068,英雄数据表!A:K,9,0),IF(VLOOKUP(B1068,属性中转表!A:G,7,FALSE)&gt;=25,VLOOKUP(A1068,英雄数据表!A:K,5,0),""))</f>
        <v>"atk":300,"hp":5000,"undpspro":150,"pvpdpspro":100,"pvpundpspro":50</v>
      </c>
      <c r="J1068" s="20" t="str">
        <f>IF(I1068="","",属性中转表!$I$1&amp;(IF(VLOOKUP(B1068,属性中转表!A:G,7,FALSE)=0,0,VLOOKUP(VLOOKUP(B1068,属性中转表!A:G,7,FALSE),属性中转表!$K$2:$P$21,4,0)))+IFERROR(VLOOKUP(A1068,英雄数据表!A:K,IF(武魂!B1068&gt;=50,10,IF(武魂!B1068&gt;=25,6)),0),0))</f>
        <v>,"dpspro":150</v>
      </c>
      <c r="K1068" s="32" t="str">
        <f t="shared" si="77"/>
        <v>"atk":300,"hp":5000,"undpspro":150,"pvpdpspro":100,"pvpundpspro":50,"dpspro":150</v>
      </c>
      <c r="L1068" s="20" t="str">
        <f>IF(B1068&gt;=50,VLOOKUP(A1068,英雄数据表!A:L,11,FALSE),IF(B1068&gt;=25,VLOOKUP(A1068,英雄数据表!A:L,7,0),""))</f>
        <v>"1402602004"</v>
      </c>
      <c r="M1068" s="20" t="str">
        <f>IFERROR(VLOOKUP(B1068,属性中转表!$K$2:$O$21,5,FALSE),"")</f>
        <v/>
      </c>
      <c r="N1068" s="20" t="str">
        <f>IF(B1068=25,VLOOKUP(A1068,英雄数据表!A:L,8,FALSE),IF(B1068=50,VLOOKUP(A1068,英雄数据表!A:L,12,0),""))</f>
        <v/>
      </c>
    </row>
    <row r="1069" spans="1:14" x14ac:dyDescent="0.3">
      <c r="A1069" s="20">
        <v>14026</v>
      </c>
      <c r="B1069" s="21">
        <f t="shared" si="74"/>
        <v>68</v>
      </c>
      <c r="C1069" s="21">
        <v>5</v>
      </c>
      <c r="D1069" s="21">
        <f>VLOOKUP(A1069,英雄数据表!A:D,4,0)</f>
        <v>1</v>
      </c>
      <c r="E1069" s="20" t="str">
        <f>VLOOKUP(A1069,英雄数据表!A:C,3,0)</f>
        <v>恶念之击</v>
      </c>
      <c r="F1069" s="20">
        <f t="shared" si="75"/>
        <v>14026</v>
      </c>
      <c r="G1069" s="20">
        <f t="shared" si="76"/>
        <v>14026</v>
      </c>
      <c r="H1069" s="21" t="str">
        <f>VLOOKUP(B1069,属性中转表!A:F,6,FALSE)</f>
        <v>"hp":280800,"atk":7800</v>
      </c>
      <c r="I1069" s="20" t="str">
        <f>IF(VLOOKUP(B1069,属性中转表!A:G,7,FALSE)=0,"",VLOOKUP(VLOOKUP(B1069,属性中转表!A:G,7,FALSE),属性中转表!$K$2:$P$21,6,0))&amp;IF(VLOOKUP(B1069,属性中转表!A:G,7,FALSE)&gt;=50,VLOOKUP(A1069,英雄数据表!A:K,9,0),IF(VLOOKUP(B1069,属性中转表!A:G,7,FALSE)&gt;=25,VLOOKUP(A1069,英雄数据表!A:K,5,0),""))</f>
        <v>"atk":300,"hp":5000,"undpspro":150,"pvpdpspro":100,"pvpundpspro":50</v>
      </c>
      <c r="J1069" s="20" t="str">
        <f>IF(I1069="","",属性中转表!$I$1&amp;(IF(VLOOKUP(B1069,属性中转表!A:G,7,FALSE)=0,0,VLOOKUP(VLOOKUP(B1069,属性中转表!A:G,7,FALSE),属性中转表!$K$2:$P$21,4,0)))+IFERROR(VLOOKUP(A1069,英雄数据表!A:K,IF(武魂!B1069&gt;=50,10,IF(武魂!B1069&gt;=25,6)),0),0))</f>
        <v>,"dpspro":150</v>
      </c>
      <c r="K1069" s="32" t="str">
        <f t="shared" si="77"/>
        <v>"atk":300,"hp":5000,"undpspro":150,"pvpdpspro":100,"pvpundpspro":50,"dpspro":150</v>
      </c>
      <c r="L1069" s="20" t="str">
        <f>IF(B1069&gt;=50,VLOOKUP(A1069,英雄数据表!A:L,11,FALSE),IF(B1069&gt;=25,VLOOKUP(A1069,英雄数据表!A:L,7,0),""))</f>
        <v>"1402602004"</v>
      </c>
      <c r="M1069" s="20" t="str">
        <f>IFERROR(VLOOKUP(B1069,属性中转表!$K$2:$O$21,5,FALSE),"")</f>
        <v/>
      </c>
      <c r="N1069" s="20" t="str">
        <f>IF(B1069=25,VLOOKUP(A1069,英雄数据表!A:L,8,FALSE),IF(B1069=50,VLOOKUP(A1069,英雄数据表!A:L,12,0),""))</f>
        <v/>
      </c>
    </row>
    <row r="1070" spans="1:14" x14ac:dyDescent="0.3">
      <c r="A1070" s="20">
        <v>14026</v>
      </c>
      <c r="B1070" s="21">
        <f t="shared" si="74"/>
        <v>69</v>
      </c>
      <c r="C1070" s="21">
        <v>5</v>
      </c>
      <c r="D1070" s="21">
        <f>VLOOKUP(A1070,英雄数据表!A:D,4,0)</f>
        <v>1</v>
      </c>
      <c r="E1070" s="20" t="str">
        <f>VLOOKUP(A1070,英雄数据表!A:C,3,0)</f>
        <v>恶念之击</v>
      </c>
      <c r="F1070" s="20">
        <f t="shared" si="75"/>
        <v>14026</v>
      </c>
      <c r="G1070" s="20">
        <f t="shared" si="76"/>
        <v>14026</v>
      </c>
      <c r="H1070" s="21" t="str">
        <f>VLOOKUP(B1070,属性中转表!A:F,6,FALSE)</f>
        <v>"hp":286200,"atk":7950</v>
      </c>
      <c r="I1070" s="20" t="str">
        <f>IF(VLOOKUP(B1070,属性中转表!A:G,7,FALSE)=0,"",VLOOKUP(VLOOKUP(B1070,属性中转表!A:G,7,FALSE),属性中转表!$K$2:$P$21,6,0))&amp;IF(VLOOKUP(B1070,属性中转表!A:G,7,FALSE)&gt;=50,VLOOKUP(A1070,英雄数据表!A:K,9,0),IF(VLOOKUP(B1070,属性中转表!A:G,7,FALSE)&gt;=25,VLOOKUP(A1070,英雄数据表!A:K,5,0),""))</f>
        <v>"atk":300,"hp":5000,"undpspro":150,"pvpdpspro":100,"pvpundpspro":50</v>
      </c>
      <c r="J1070" s="20" t="str">
        <f>IF(I1070="","",属性中转表!$I$1&amp;(IF(VLOOKUP(B1070,属性中转表!A:G,7,FALSE)=0,0,VLOOKUP(VLOOKUP(B1070,属性中转表!A:G,7,FALSE),属性中转表!$K$2:$P$21,4,0)))+IFERROR(VLOOKUP(A1070,英雄数据表!A:K,IF(武魂!B1070&gt;=50,10,IF(武魂!B1070&gt;=25,6)),0),0))</f>
        <v>,"dpspro":150</v>
      </c>
      <c r="K1070" s="32" t="str">
        <f t="shared" si="77"/>
        <v>"atk":300,"hp":5000,"undpspro":150,"pvpdpspro":100,"pvpundpspro":50,"dpspro":150</v>
      </c>
      <c r="L1070" s="20" t="str">
        <f>IF(B1070&gt;=50,VLOOKUP(A1070,英雄数据表!A:L,11,FALSE),IF(B1070&gt;=25,VLOOKUP(A1070,英雄数据表!A:L,7,0),""))</f>
        <v>"1402602004"</v>
      </c>
      <c r="M1070" s="20" t="str">
        <f>IFERROR(VLOOKUP(B1070,属性中转表!$K$2:$O$21,5,FALSE),"")</f>
        <v/>
      </c>
      <c r="N1070" s="20" t="str">
        <f>IF(B1070=25,VLOOKUP(A1070,英雄数据表!A:L,8,FALSE),IF(B1070=50,VLOOKUP(A1070,英雄数据表!A:L,12,0),""))</f>
        <v/>
      </c>
    </row>
    <row r="1071" spans="1:14" x14ac:dyDescent="0.3">
      <c r="A1071" s="20">
        <v>14026</v>
      </c>
      <c r="B1071" s="21">
        <f t="shared" si="74"/>
        <v>70</v>
      </c>
      <c r="C1071" s="21">
        <v>5</v>
      </c>
      <c r="D1071" s="21">
        <f>VLOOKUP(A1071,英雄数据表!A:D,4,0)</f>
        <v>1</v>
      </c>
      <c r="E1071" s="20" t="str">
        <f>VLOOKUP(A1071,英雄数据表!A:C,3,0)</f>
        <v>恶念之击</v>
      </c>
      <c r="F1071" s="20">
        <f t="shared" si="75"/>
        <v>14026</v>
      </c>
      <c r="G1071" s="20">
        <f t="shared" si="76"/>
        <v>14026</v>
      </c>
      <c r="H1071" s="21" t="str">
        <f>VLOOKUP(B1071,属性中转表!A:F,6,FALSE)</f>
        <v>"hp":291600,"atk":8100</v>
      </c>
      <c r="I1071" s="20" t="str">
        <f>IF(VLOOKUP(B1071,属性中转表!A:G,7,FALSE)=0,"",VLOOKUP(VLOOKUP(B1071,属性中转表!A:G,7,FALSE),属性中转表!$K$2:$P$21,6,0))&amp;IF(VLOOKUP(B1071,属性中转表!A:G,7,FALSE)&gt;=50,VLOOKUP(A1071,英雄数据表!A:K,9,0),IF(VLOOKUP(B1071,属性中转表!A:G,7,FALSE)&gt;=25,VLOOKUP(A1071,英雄数据表!A:K,5,0),""))</f>
        <v>"atk":300,"hp":5000,"undpspro":150,"pvpdpspro":100,"pvpundpspro":100</v>
      </c>
      <c r="J1071" s="20" t="str">
        <f>IF(I1071="","",属性中转表!$I$1&amp;(IF(VLOOKUP(B1071,属性中转表!A:G,7,FALSE)=0,0,VLOOKUP(VLOOKUP(B1071,属性中转表!A:G,7,FALSE),属性中转表!$K$2:$P$21,4,0)))+IFERROR(VLOOKUP(A1071,英雄数据表!A:K,IF(武魂!B1071&gt;=50,10,IF(武魂!B1071&gt;=25,6)),0),0))</f>
        <v>,"dpspro":150</v>
      </c>
      <c r="K1071" s="32" t="str">
        <f t="shared" si="77"/>
        <v>"atk":300,"hp":5000,"undpspro":150,"pvpdpspro":100,"pvpundpspro":100,"dpspro":150</v>
      </c>
      <c r="L1071" s="20" t="str">
        <f>IF(B1071&gt;=50,VLOOKUP(A1071,英雄数据表!A:L,11,FALSE),IF(B1071&gt;=25,VLOOKUP(A1071,英雄数据表!A:L,7,0),""))</f>
        <v>"1402602004"</v>
      </c>
      <c r="M1071" s="20" t="str">
        <f>IFERROR(VLOOKUP(B1071,属性中转表!$K$2:$O$21,5,FALSE),"")</f>
        <v>"pvpundpspro":50</v>
      </c>
      <c r="N1071" s="20" t="str">
        <f>IF(B1071=25,VLOOKUP(A1071,英雄数据表!A:L,8,FALSE),IF(B1071=50,VLOOKUP(A1071,英雄数据表!A:L,12,0),""))</f>
        <v/>
      </c>
    </row>
    <row r="1072" spans="1:14" x14ac:dyDescent="0.3">
      <c r="A1072" s="20">
        <v>14026</v>
      </c>
      <c r="B1072" s="21">
        <f t="shared" si="74"/>
        <v>71</v>
      </c>
      <c r="C1072" s="21">
        <v>5</v>
      </c>
      <c r="D1072" s="21">
        <f>VLOOKUP(A1072,英雄数据表!A:D,4,0)</f>
        <v>1</v>
      </c>
      <c r="E1072" s="20" t="str">
        <f>VLOOKUP(A1072,英雄数据表!A:C,3,0)</f>
        <v>恶念之击</v>
      </c>
      <c r="F1072" s="20">
        <f t="shared" si="75"/>
        <v>14026</v>
      </c>
      <c r="G1072" s="20">
        <f t="shared" si="76"/>
        <v>14026</v>
      </c>
      <c r="H1072" s="21" t="str">
        <f>VLOOKUP(B1072,属性中转表!A:F,6,FALSE)</f>
        <v>"hp":297000,"atk":8250</v>
      </c>
      <c r="I1072" s="20" t="str">
        <f>IF(VLOOKUP(B1072,属性中转表!A:G,7,FALSE)=0,"",VLOOKUP(VLOOKUP(B1072,属性中转表!A:G,7,FALSE),属性中转表!$K$2:$P$21,6,0))&amp;IF(VLOOKUP(B1072,属性中转表!A:G,7,FALSE)&gt;=50,VLOOKUP(A1072,英雄数据表!A:K,9,0),IF(VLOOKUP(B1072,属性中转表!A:G,7,FALSE)&gt;=25,VLOOKUP(A1072,英雄数据表!A:K,5,0),""))</f>
        <v>"atk":300,"hp":5000,"undpspro":150,"pvpdpspro":100,"pvpundpspro":100</v>
      </c>
      <c r="J1072" s="20" t="str">
        <f>IF(I1072="","",属性中转表!$I$1&amp;(IF(VLOOKUP(B1072,属性中转表!A:G,7,FALSE)=0,0,VLOOKUP(VLOOKUP(B1072,属性中转表!A:G,7,FALSE),属性中转表!$K$2:$P$21,4,0)))+IFERROR(VLOOKUP(A1072,英雄数据表!A:K,IF(武魂!B1072&gt;=50,10,IF(武魂!B1072&gt;=25,6)),0),0))</f>
        <v>,"dpspro":150</v>
      </c>
      <c r="K1072" s="32" t="str">
        <f t="shared" si="77"/>
        <v>"atk":300,"hp":5000,"undpspro":150,"pvpdpspro":100,"pvpundpspro":100,"dpspro":150</v>
      </c>
      <c r="L1072" s="20" t="str">
        <f>IF(B1072&gt;=50,VLOOKUP(A1072,英雄数据表!A:L,11,FALSE),IF(B1072&gt;=25,VLOOKUP(A1072,英雄数据表!A:L,7,0),""))</f>
        <v>"1402602004"</v>
      </c>
      <c r="M1072" s="20" t="str">
        <f>IFERROR(VLOOKUP(B1072,属性中转表!$K$2:$O$21,5,FALSE),"")</f>
        <v/>
      </c>
      <c r="N1072" s="20" t="str">
        <f>IF(B1072=25,VLOOKUP(A1072,英雄数据表!A:L,8,FALSE),IF(B1072=50,VLOOKUP(A1072,英雄数据表!A:L,12,0),""))</f>
        <v/>
      </c>
    </row>
    <row r="1073" spans="1:14" x14ac:dyDescent="0.3">
      <c r="A1073" s="20">
        <v>14026</v>
      </c>
      <c r="B1073" s="21">
        <f t="shared" si="74"/>
        <v>72</v>
      </c>
      <c r="C1073" s="21">
        <v>5</v>
      </c>
      <c r="D1073" s="21">
        <f>VLOOKUP(A1073,英雄数据表!A:D,4,0)</f>
        <v>1</v>
      </c>
      <c r="E1073" s="20" t="str">
        <f>VLOOKUP(A1073,英雄数据表!A:C,3,0)</f>
        <v>恶念之击</v>
      </c>
      <c r="F1073" s="20">
        <f t="shared" si="75"/>
        <v>14026</v>
      </c>
      <c r="G1073" s="20">
        <f t="shared" si="76"/>
        <v>14026</v>
      </c>
      <c r="H1073" s="21" t="str">
        <f>VLOOKUP(B1073,属性中转表!A:F,6,FALSE)</f>
        <v>"hp":302400,"atk":8400</v>
      </c>
      <c r="I1073" s="20" t="str">
        <f>IF(VLOOKUP(B1073,属性中转表!A:G,7,FALSE)=0,"",VLOOKUP(VLOOKUP(B1073,属性中转表!A:G,7,FALSE),属性中转表!$K$2:$P$21,6,0))&amp;IF(VLOOKUP(B1073,属性中转表!A:G,7,FALSE)&gt;=50,VLOOKUP(A1073,英雄数据表!A:K,9,0),IF(VLOOKUP(B1073,属性中转表!A:G,7,FALSE)&gt;=25,VLOOKUP(A1073,英雄数据表!A:K,5,0),""))</f>
        <v>"atk":300,"hp":5000,"undpspro":150,"pvpdpspro":100,"pvpundpspro":100</v>
      </c>
      <c r="J1073" s="20" t="str">
        <f>IF(I1073="","",属性中转表!$I$1&amp;(IF(VLOOKUP(B1073,属性中转表!A:G,7,FALSE)=0,0,VLOOKUP(VLOOKUP(B1073,属性中转表!A:G,7,FALSE),属性中转表!$K$2:$P$21,4,0)))+IFERROR(VLOOKUP(A1073,英雄数据表!A:K,IF(武魂!B1073&gt;=50,10,IF(武魂!B1073&gt;=25,6)),0),0))</f>
        <v>,"dpspro":150</v>
      </c>
      <c r="K1073" s="32" t="str">
        <f t="shared" si="77"/>
        <v>"atk":300,"hp":5000,"undpspro":150,"pvpdpspro":100,"pvpundpspro":100,"dpspro":150</v>
      </c>
      <c r="L1073" s="20" t="str">
        <f>IF(B1073&gt;=50,VLOOKUP(A1073,英雄数据表!A:L,11,FALSE),IF(B1073&gt;=25,VLOOKUP(A1073,英雄数据表!A:L,7,0),""))</f>
        <v>"1402602004"</v>
      </c>
      <c r="M1073" s="20" t="str">
        <f>IFERROR(VLOOKUP(B1073,属性中转表!$K$2:$O$21,5,FALSE),"")</f>
        <v/>
      </c>
      <c r="N1073" s="20" t="str">
        <f>IF(B1073=25,VLOOKUP(A1073,英雄数据表!A:L,8,FALSE),IF(B1073=50,VLOOKUP(A1073,英雄数据表!A:L,12,0),""))</f>
        <v/>
      </c>
    </row>
    <row r="1074" spans="1:14" x14ac:dyDescent="0.3">
      <c r="A1074" s="20">
        <v>14026</v>
      </c>
      <c r="B1074" s="21">
        <f t="shared" si="74"/>
        <v>73</v>
      </c>
      <c r="C1074" s="21">
        <v>5</v>
      </c>
      <c r="D1074" s="21">
        <f>VLOOKUP(A1074,英雄数据表!A:D,4,0)</f>
        <v>1</v>
      </c>
      <c r="E1074" s="20" t="str">
        <f>VLOOKUP(A1074,英雄数据表!A:C,3,0)</f>
        <v>恶念之击</v>
      </c>
      <c r="F1074" s="20">
        <f t="shared" si="75"/>
        <v>14026</v>
      </c>
      <c r="G1074" s="20">
        <f t="shared" si="76"/>
        <v>14026</v>
      </c>
      <c r="H1074" s="21" t="str">
        <f>VLOOKUP(B1074,属性中转表!A:F,6,FALSE)</f>
        <v>"hp":307800,"atk":8550</v>
      </c>
      <c r="I1074" s="20" t="str">
        <f>IF(VLOOKUP(B1074,属性中转表!A:G,7,FALSE)=0,"",VLOOKUP(VLOOKUP(B1074,属性中转表!A:G,7,FALSE),属性中转表!$K$2:$P$21,6,0))&amp;IF(VLOOKUP(B1074,属性中转表!A:G,7,FALSE)&gt;=50,VLOOKUP(A1074,英雄数据表!A:K,9,0),IF(VLOOKUP(B1074,属性中转表!A:G,7,FALSE)&gt;=25,VLOOKUP(A1074,英雄数据表!A:K,5,0),""))</f>
        <v>"atk":300,"hp":5000,"undpspro":150,"pvpdpspro":100,"pvpundpspro":100</v>
      </c>
      <c r="J1074" s="20" t="str">
        <f>IF(I1074="","",属性中转表!$I$1&amp;(IF(VLOOKUP(B1074,属性中转表!A:G,7,FALSE)=0,0,VLOOKUP(VLOOKUP(B1074,属性中转表!A:G,7,FALSE),属性中转表!$K$2:$P$21,4,0)))+IFERROR(VLOOKUP(A1074,英雄数据表!A:K,IF(武魂!B1074&gt;=50,10,IF(武魂!B1074&gt;=25,6)),0),0))</f>
        <v>,"dpspro":150</v>
      </c>
      <c r="K1074" s="32" t="str">
        <f t="shared" si="77"/>
        <v>"atk":300,"hp":5000,"undpspro":150,"pvpdpspro":100,"pvpundpspro":100,"dpspro":150</v>
      </c>
      <c r="L1074" s="20" t="str">
        <f>IF(B1074&gt;=50,VLOOKUP(A1074,英雄数据表!A:L,11,FALSE),IF(B1074&gt;=25,VLOOKUP(A1074,英雄数据表!A:L,7,0),""))</f>
        <v>"1402602004"</v>
      </c>
      <c r="M1074" s="20" t="str">
        <f>IFERROR(VLOOKUP(B1074,属性中转表!$K$2:$O$21,5,FALSE),"")</f>
        <v/>
      </c>
      <c r="N1074" s="20" t="str">
        <f>IF(B1074=25,VLOOKUP(A1074,英雄数据表!A:L,8,FALSE),IF(B1074=50,VLOOKUP(A1074,英雄数据表!A:L,12,0),""))</f>
        <v/>
      </c>
    </row>
    <row r="1075" spans="1:14" x14ac:dyDescent="0.3">
      <c r="A1075" s="20">
        <v>14026</v>
      </c>
      <c r="B1075" s="21">
        <f t="shared" si="74"/>
        <v>74</v>
      </c>
      <c r="C1075" s="21">
        <v>5</v>
      </c>
      <c r="D1075" s="21">
        <f>VLOOKUP(A1075,英雄数据表!A:D,4,0)</f>
        <v>1</v>
      </c>
      <c r="E1075" s="20" t="str">
        <f>VLOOKUP(A1075,英雄数据表!A:C,3,0)</f>
        <v>恶念之击</v>
      </c>
      <c r="F1075" s="20">
        <f t="shared" si="75"/>
        <v>14026</v>
      </c>
      <c r="G1075" s="20">
        <f t="shared" si="76"/>
        <v>14026</v>
      </c>
      <c r="H1075" s="21" t="str">
        <f>VLOOKUP(B1075,属性中转表!A:F,6,FALSE)</f>
        <v>"hp":313200,"atk":8700</v>
      </c>
      <c r="I1075" s="20" t="str">
        <f>IF(VLOOKUP(B1075,属性中转表!A:G,7,FALSE)=0,"",VLOOKUP(VLOOKUP(B1075,属性中转表!A:G,7,FALSE),属性中转表!$K$2:$P$21,6,0))&amp;IF(VLOOKUP(B1075,属性中转表!A:G,7,FALSE)&gt;=50,VLOOKUP(A1075,英雄数据表!A:K,9,0),IF(VLOOKUP(B1075,属性中转表!A:G,7,FALSE)&gt;=25,VLOOKUP(A1075,英雄数据表!A:K,5,0),""))</f>
        <v>"atk":300,"hp":5000,"undpspro":150,"pvpdpspro":100,"pvpundpspro":100</v>
      </c>
      <c r="J1075" s="20" t="str">
        <f>IF(I1075="","",属性中转表!$I$1&amp;(IF(VLOOKUP(B1075,属性中转表!A:G,7,FALSE)=0,0,VLOOKUP(VLOOKUP(B1075,属性中转表!A:G,7,FALSE),属性中转表!$K$2:$P$21,4,0)))+IFERROR(VLOOKUP(A1075,英雄数据表!A:K,IF(武魂!B1075&gt;=50,10,IF(武魂!B1075&gt;=25,6)),0),0))</f>
        <v>,"dpspro":150</v>
      </c>
      <c r="K1075" s="32" t="str">
        <f t="shared" si="77"/>
        <v>"atk":300,"hp":5000,"undpspro":150,"pvpdpspro":100,"pvpundpspro":100,"dpspro":150</v>
      </c>
      <c r="L1075" s="20" t="str">
        <f>IF(B1075&gt;=50,VLOOKUP(A1075,英雄数据表!A:L,11,FALSE),IF(B1075&gt;=25,VLOOKUP(A1075,英雄数据表!A:L,7,0),""))</f>
        <v>"1402602004"</v>
      </c>
      <c r="M1075" s="20" t="str">
        <f>IFERROR(VLOOKUP(B1075,属性中转表!$K$2:$O$21,5,FALSE),"")</f>
        <v/>
      </c>
      <c r="N1075" s="20" t="str">
        <f>IF(B1075=25,VLOOKUP(A1075,英雄数据表!A:L,8,FALSE),IF(B1075=50,VLOOKUP(A1075,英雄数据表!A:L,12,0),""))</f>
        <v/>
      </c>
    </row>
    <row r="1076" spans="1:14" x14ac:dyDescent="0.3">
      <c r="A1076" s="20">
        <v>14026</v>
      </c>
      <c r="B1076" s="21">
        <f t="shared" si="74"/>
        <v>75</v>
      </c>
      <c r="C1076" s="21">
        <v>5</v>
      </c>
      <c r="D1076" s="21">
        <f>VLOOKUP(A1076,英雄数据表!A:D,4,0)</f>
        <v>1</v>
      </c>
      <c r="E1076" s="20" t="str">
        <f>VLOOKUP(A1076,英雄数据表!A:C,3,0)</f>
        <v>恶念之击</v>
      </c>
      <c r="F1076" s="20">
        <f t="shared" si="75"/>
        <v>14026</v>
      </c>
      <c r="G1076" s="20">
        <f t="shared" si="76"/>
        <v>14026</v>
      </c>
      <c r="H1076" s="21" t="str">
        <f>VLOOKUP(B1076,属性中转表!A:F,6,FALSE)</f>
        <v>"hp":318600,"atk":8850</v>
      </c>
      <c r="I1076" s="20" t="str">
        <f>IF(VLOOKUP(B1076,属性中转表!A:G,7,FALSE)=0,"",VLOOKUP(VLOOKUP(B1076,属性中转表!A:G,7,FALSE),属性中转表!$K$2:$P$21,6,0))&amp;IF(VLOOKUP(B1076,属性中转表!A:G,7,FALSE)&gt;=50,VLOOKUP(A1076,英雄数据表!A:K,9,0),IF(VLOOKUP(B1076,属性中转表!A:G,7,FALSE)&gt;=25,VLOOKUP(A1076,英雄数据表!A:K,5,0),""))</f>
        <v>"atk":600,"hp":10000,"undpspro":150,"pvpdpspro":100,"pvpundpspro":100,"speed":10</v>
      </c>
      <c r="J1076" s="20" t="str">
        <f>IF(I1076="","",属性中转表!$I$1&amp;(IF(VLOOKUP(B1076,属性中转表!A:G,7,FALSE)=0,0,VLOOKUP(VLOOKUP(B1076,属性中转表!A:G,7,FALSE),属性中转表!$K$2:$P$21,4,0)))+IFERROR(VLOOKUP(A1076,英雄数据表!A:K,IF(武魂!B1076&gt;=50,10,IF(武魂!B1076&gt;=25,6)),0),0))</f>
        <v>,"dpspro":150</v>
      </c>
      <c r="K1076" s="32" t="str">
        <f t="shared" si="77"/>
        <v>"atk":600,"hp":10000,"undpspro":150,"pvpdpspro":100,"pvpundpspro":100,"speed":10,"dpspro":150</v>
      </c>
      <c r="L1076" s="20" t="str">
        <f>IF(B1076&gt;=50,VLOOKUP(A1076,英雄数据表!A:L,11,FALSE),IF(B1076&gt;=25,VLOOKUP(A1076,英雄数据表!A:L,7,0),""))</f>
        <v>"1402602004"</v>
      </c>
      <c r="M1076" s="20" t="str">
        <f>IFERROR(VLOOKUP(B1076,属性中转表!$K$2:$O$21,5,FALSE),"")</f>
        <v>"speed":10,"atk":300,"hp":5000</v>
      </c>
      <c r="N1076" s="20" t="str">
        <f>IF(B1076=25,VLOOKUP(A1076,英雄数据表!A:L,8,FALSE),IF(B1076=50,VLOOKUP(A1076,英雄数据表!A:L,12,0),""))</f>
        <v/>
      </c>
    </row>
    <row r="1077" spans="1:14" x14ac:dyDescent="0.3">
      <c r="A1077" s="20">
        <v>14026</v>
      </c>
      <c r="B1077" s="21">
        <f t="shared" si="74"/>
        <v>76</v>
      </c>
      <c r="C1077" s="21">
        <v>5</v>
      </c>
      <c r="D1077" s="21">
        <f>VLOOKUP(A1077,英雄数据表!A:D,4,0)</f>
        <v>1</v>
      </c>
      <c r="E1077" s="20" t="str">
        <f>VLOOKUP(A1077,英雄数据表!A:C,3,0)</f>
        <v>恶念之击</v>
      </c>
      <c r="F1077" s="20">
        <f t="shared" si="75"/>
        <v>14026</v>
      </c>
      <c r="G1077" s="20">
        <f t="shared" si="76"/>
        <v>14026</v>
      </c>
      <c r="H1077" s="21" t="str">
        <f>VLOOKUP(B1077,属性中转表!A:F,6,FALSE)</f>
        <v>"hp":324000,"atk":9000</v>
      </c>
      <c r="I1077" s="20" t="str">
        <f>IF(VLOOKUP(B1077,属性中转表!A:G,7,FALSE)=0,"",VLOOKUP(VLOOKUP(B1077,属性中转表!A:G,7,FALSE),属性中转表!$K$2:$P$21,6,0))&amp;IF(VLOOKUP(B1077,属性中转表!A:G,7,FALSE)&gt;=50,VLOOKUP(A1077,英雄数据表!A:K,9,0),IF(VLOOKUP(B1077,属性中转表!A:G,7,FALSE)&gt;=25,VLOOKUP(A1077,英雄数据表!A:K,5,0),""))</f>
        <v>"atk":600,"hp":10000,"undpspro":150,"pvpdpspro":100,"pvpundpspro":100,"speed":10</v>
      </c>
      <c r="J1077" s="20" t="str">
        <f>IF(I1077="","",属性中转表!$I$1&amp;(IF(VLOOKUP(B1077,属性中转表!A:G,7,FALSE)=0,0,VLOOKUP(VLOOKUP(B1077,属性中转表!A:G,7,FALSE),属性中转表!$K$2:$P$21,4,0)))+IFERROR(VLOOKUP(A1077,英雄数据表!A:K,IF(武魂!B1077&gt;=50,10,IF(武魂!B1077&gt;=25,6)),0),0))</f>
        <v>,"dpspro":150</v>
      </c>
      <c r="K1077" s="32" t="str">
        <f t="shared" si="77"/>
        <v>"atk":600,"hp":10000,"undpspro":150,"pvpdpspro":100,"pvpundpspro":100,"speed":10,"dpspro":150</v>
      </c>
      <c r="L1077" s="20" t="str">
        <f>IF(B1077&gt;=50,VLOOKUP(A1077,英雄数据表!A:L,11,FALSE),IF(B1077&gt;=25,VLOOKUP(A1077,英雄数据表!A:L,7,0),""))</f>
        <v>"1402602004"</v>
      </c>
      <c r="M1077" s="20" t="str">
        <f>IFERROR(VLOOKUP(B1077,属性中转表!$K$2:$O$21,5,FALSE),"")</f>
        <v/>
      </c>
      <c r="N1077" s="20" t="str">
        <f>IF(B1077=25,VLOOKUP(A1077,英雄数据表!A:L,8,FALSE),IF(B1077=50,VLOOKUP(A1077,英雄数据表!A:L,12,0),""))</f>
        <v/>
      </c>
    </row>
    <row r="1078" spans="1:14" x14ac:dyDescent="0.3">
      <c r="A1078" s="20">
        <v>14026</v>
      </c>
      <c r="B1078" s="21">
        <f t="shared" si="74"/>
        <v>77</v>
      </c>
      <c r="C1078" s="21">
        <v>5</v>
      </c>
      <c r="D1078" s="21">
        <f>VLOOKUP(A1078,英雄数据表!A:D,4,0)</f>
        <v>1</v>
      </c>
      <c r="E1078" s="20" t="str">
        <f>VLOOKUP(A1078,英雄数据表!A:C,3,0)</f>
        <v>恶念之击</v>
      </c>
      <c r="F1078" s="20">
        <f t="shared" si="75"/>
        <v>14026</v>
      </c>
      <c r="G1078" s="20">
        <f t="shared" si="76"/>
        <v>14026</v>
      </c>
      <c r="H1078" s="21" t="str">
        <f>VLOOKUP(B1078,属性中转表!A:F,6,FALSE)</f>
        <v>"hp":329400,"atk":9150</v>
      </c>
      <c r="I1078" s="20" t="str">
        <f>IF(VLOOKUP(B1078,属性中转表!A:G,7,FALSE)=0,"",VLOOKUP(VLOOKUP(B1078,属性中转表!A:G,7,FALSE),属性中转表!$K$2:$P$21,6,0))&amp;IF(VLOOKUP(B1078,属性中转表!A:G,7,FALSE)&gt;=50,VLOOKUP(A1078,英雄数据表!A:K,9,0),IF(VLOOKUP(B1078,属性中转表!A:G,7,FALSE)&gt;=25,VLOOKUP(A1078,英雄数据表!A:K,5,0),""))</f>
        <v>"atk":600,"hp":10000,"undpspro":150,"pvpdpspro":100,"pvpundpspro":100,"speed":10</v>
      </c>
      <c r="J1078" s="20" t="str">
        <f>IF(I1078="","",属性中转表!$I$1&amp;(IF(VLOOKUP(B1078,属性中转表!A:G,7,FALSE)=0,0,VLOOKUP(VLOOKUP(B1078,属性中转表!A:G,7,FALSE),属性中转表!$K$2:$P$21,4,0)))+IFERROR(VLOOKUP(A1078,英雄数据表!A:K,IF(武魂!B1078&gt;=50,10,IF(武魂!B1078&gt;=25,6)),0),0))</f>
        <v>,"dpspro":150</v>
      </c>
      <c r="K1078" s="32" t="str">
        <f t="shared" si="77"/>
        <v>"atk":600,"hp":10000,"undpspro":150,"pvpdpspro":100,"pvpundpspro":100,"speed":10,"dpspro":150</v>
      </c>
      <c r="L1078" s="20" t="str">
        <f>IF(B1078&gt;=50,VLOOKUP(A1078,英雄数据表!A:L,11,FALSE),IF(B1078&gt;=25,VLOOKUP(A1078,英雄数据表!A:L,7,0),""))</f>
        <v>"1402602004"</v>
      </c>
      <c r="M1078" s="20" t="str">
        <f>IFERROR(VLOOKUP(B1078,属性中转表!$K$2:$O$21,5,FALSE),"")</f>
        <v/>
      </c>
      <c r="N1078" s="20" t="str">
        <f>IF(B1078=25,VLOOKUP(A1078,英雄数据表!A:L,8,FALSE),IF(B1078=50,VLOOKUP(A1078,英雄数据表!A:L,12,0),""))</f>
        <v/>
      </c>
    </row>
    <row r="1079" spans="1:14" x14ac:dyDescent="0.3">
      <c r="A1079" s="20">
        <v>14026</v>
      </c>
      <c r="B1079" s="21">
        <f t="shared" si="74"/>
        <v>78</v>
      </c>
      <c r="C1079" s="21">
        <v>5</v>
      </c>
      <c r="D1079" s="21">
        <f>VLOOKUP(A1079,英雄数据表!A:D,4,0)</f>
        <v>1</v>
      </c>
      <c r="E1079" s="20" t="str">
        <f>VLOOKUP(A1079,英雄数据表!A:C,3,0)</f>
        <v>恶念之击</v>
      </c>
      <c r="F1079" s="20">
        <f t="shared" si="75"/>
        <v>14026</v>
      </c>
      <c r="G1079" s="20">
        <f t="shared" si="76"/>
        <v>14026</v>
      </c>
      <c r="H1079" s="21" t="str">
        <f>VLOOKUP(B1079,属性中转表!A:F,6,FALSE)</f>
        <v>"hp":334800,"atk":9300</v>
      </c>
      <c r="I1079" s="20" t="str">
        <f>IF(VLOOKUP(B1079,属性中转表!A:G,7,FALSE)=0,"",VLOOKUP(VLOOKUP(B1079,属性中转表!A:G,7,FALSE),属性中转表!$K$2:$P$21,6,0))&amp;IF(VLOOKUP(B1079,属性中转表!A:G,7,FALSE)&gt;=50,VLOOKUP(A1079,英雄数据表!A:K,9,0),IF(VLOOKUP(B1079,属性中转表!A:G,7,FALSE)&gt;=25,VLOOKUP(A1079,英雄数据表!A:K,5,0),""))</f>
        <v>"atk":600,"hp":10000,"undpspro":150,"pvpdpspro":100,"pvpundpspro":100,"speed":10</v>
      </c>
      <c r="J1079" s="20" t="str">
        <f>IF(I1079="","",属性中转表!$I$1&amp;(IF(VLOOKUP(B1079,属性中转表!A:G,7,FALSE)=0,0,VLOOKUP(VLOOKUP(B1079,属性中转表!A:G,7,FALSE),属性中转表!$K$2:$P$21,4,0)))+IFERROR(VLOOKUP(A1079,英雄数据表!A:K,IF(武魂!B1079&gt;=50,10,IF(武魂!B1079&gt;=25,6)),0),0))</f>
        <v>,"dpspro":150</v>
      </c>
      <c r="K1079" s="32" t="str">
        <f t="shared" si="77"/>
        <v>"atk":600,"hp":10000,"undpspro":150,"pvpdpspro":100,"pvpundpspro":100,"speed":10,"dpspro":150</v>
      </c>
      <c r="L1079" s="20" t="str">
        <f>IF(B1079&gt;=50,VLOOKUP(A1079,英雄数据表!A:L,11,FALSE),IF(B1079&gt;=25,VLOOKUP(A1079,英雄数据表!A:L,7,0),""))</f>
        <v>"1402602004"</v>
      </c>
      <c r="M1079" s="20" t="str">
        <f>IFERROR(VLOOKUP(B1079,属性中转表!$K$2:$O$21,5,FALSE),"")</f>
        <v/>
      </c>
      <c r="N1079" s="20" t="str">
        <f>IF(B1079=25,VLOOKUP(A1079,英雄数据表!A:L,8,FALSE),IF(B1079=50,VLOOKUP(A1079,英雄数据表!A:L,12,0),""))</f>
        <v/>
      </c>
    </row>
    <row r="1080" spans="1:14" x14ac:dyDescent="0.3">
      <c r="A1080" s="20">
        <v>14026</v>
      </c>
      <c r="B1080" s="21">
        <f t="shared" si="74"/>
        <v>79</v>
      </c>
      <c r="C1080" s="21">
        <v>5</v>
      </c>
      <c r="D1080" s="21">
        <f>VLOOKUP(A1080,英雄数据表!A:D,4,0)</f>
        <v>1</v>
      </c>
      <c r="E1080" s="20" t="str">
        <f>VLOOKUP(A1080,英雄数据表!A:C,3,0)</f>
        <v>恶念之击</v>
      </c>
      <c r="F1080" s="20">
        <f t="shared" si="75"/>
        <v>14026</v>
      </c>
      <c r="G1080" s="20">
        <f t="shared" si="76"/>
        <v>14026</v>
      </c>
      <c r="H1080" s="21" t="str">
        <f>VLOOKUP(B1080,属性中转表!A:F,6,FALSE)</f>
        <v>"hp":340200,"atk":9450</v>
      </c>
      <c r="I1080" s="20" t="str">
        <f>IF(VLOOKUP(B1080,属性中转表!A:G,7,FALSE)=0,"",VLOOKUP(VLOOKUP(B1080,属性中转表!A:G,7,FALSE),属性中转表!$K$2:$P$21,6,0))&amp;IF(VLOOKUP(B1080,属性中转表!A:G,7,FALSE)&gt;=50,VLOOKUP(A1080,英雄数据表!A:K,9,0),IF(VLOOKUP(B1080,属性中转表!A:G,7,FALSE)&gt;=25,VLOOKUP(A1080,英雄数据表!A:K,5,0),""))</f>
        <v>"atk":600,"hp":10000,"undpspro":150,"pvpdpspro":100,"pvpundpspro":100,"speed":10</v>
      </c>
      <c r="J1080" s="20" t="str">
        <f>IF(I1080="","",属性中转表!$I$1&amp;(IF(VLOOKUP(B1080,属性中转表!A:G,7,FALSE)=0,0,VLOOKUP(VLOOKUP(B1080,属性中转表!A:G,7,FALSE),属性中转表!$K$2:$P$21,4,0)))+IFERROR(VLOOKUP(A1080,英雄数据表!A:K,IF(武魂!B1080&gt;=50,10,IF(武魂!B1080&gt;=25,6)),0),0))</f>
        <v>,"dpspro":150</v>
      </c>
      <c r="K1080" s="32" t="str">
        <f t="shared" si="77"/>
        <v>"atk":600,"hp":10000,"undpspro":150,"pvpdpspro":100,"pvpundpspro":100,"speed":10,"dpspro":150</v>
      </c>
      <c r="L1080" s="20" t="str">
        <f>IF(B1080&gt;=50,VLOOKUP(A1080,英雄数据表!A:L,11,FALSE),IF(B1080&gt;=25,VLOOKUP(A1080,英雄数据表!A:L,7,0),""))</f>
        <v>"1402602004"</v>
      </c>
      <c r="M1080" s="20" t="str">
        <f>IFERROR(VLOOKUP(B1080,属性中转表!$K$2:$O$21,5,FALSE),"")</f>
        <v/>
      </c>
      <c r="N1080" s="20" t="str">
        <f>IF(B1080=25,VLOOKUP(A1080,英雄数据表!A:L,8,FALSE),IF(B1080=50,VLOOKUP(A1080,英雄数据表!A:L,12,0),""))</f>
        <v/>
      </c>
    </row>
    <row r="1081" spans="1:14" x14ac:dyDescent="0.3">
      <c r="A1081" s="20">
        <v>14026</v>
      </c>
      <c r="B1081" s="21">
        <f t="shared" si="74"/>
        <v>80</v>
      </c>
      <c r="C1081" s="21">
        <v>5</v>
      </c>
      <c r="D1081" s="21">
        <f>VLOOKUP(A1081,英雄数据表!A:D,4,0)</f>
        <v>1</v>
      </c>
      <c r="E1081" s="20" t="str">
        <f>VLOOKUP(A1081,英雄数据表!A:C,3,0)</f>
        <v>恶念之击</v>
      </c>
      <c r="F1081" s="20">
        <f t="shared" si="75"/>
        <v>14026</v>
      </c>
      <c r="G1081" s="20">
        <f t="shared" si="76"/>
        <v>14026</v>
      </c>
      <c r="H1081" s="21" t="str">
        <f>VLOOKUP(B1081,属性中转表!A:F,6,FALSE)</f>
        <v>"hp":345600,"atk":9600</v>
      </c>
      <c r="I1081" s="20" t="str">
        <f>IF(VLOOKUP(B1081,属性中转表!A:G,7,FALSE)=0,"",VLOOKUP(VLOOKUP(B1081,属性中转表!A:G,7,FALSE),属性中转表!$K$2:$P$21,6,0))&amp;IF(VLOOKUP(B1081,属性中转表!A:G,7,FALSE)&gt;=50,VLOOKUP(A1081,英雄数据表!A:K,9,0),IF(VLOOKUP(B1081,属性中转表!A:G,7,FALSE)&gt;=25,VLOOKUP(A1081,英雄数据表!A:K,5,0),""))</f>
        <v>"atk":600,"hp":10000,"undpspro":200,"pvpdpspro":100,"pvpundpspro":100,"speed":10</v>
      </c>
      <c r="J1081" s="20" t="str">
        <f>IF(I1081="","",属性中转表!$I$1&amp;(IF(VLOOKUP(B1081,属性中转表!A:G,7,FALSE)=0,0,VLOOKUP(VLOOKUP(B1081,属性中转表!A:G,7,FALSE),属性中转表!$K$2:$P$21,4,0)))+IFERROR(VLOOKUP(A1081,英雄数据表!A:K,IF(武魂!B1081&gt;=50,10,IF(武魂!B1081&gt;=25,6)),0),0))</f>
        <v>,"dpspro":150</v>
      </c>
      <c r="K1081" s="32" t="str">
        <f t="shared" si="77"/>
        <v>"atk":600,"hp":10000,"undpspro":200,"pvpdpspro":100,"pvpundpspro":100,"speed":10,"dpspro":150</v>
      </c>
      <c r="L1081" s="20" t="str">
        <f>IF(B1081&gt;=50,VLOOKUP(A1081,英雄数据表!A:L,11,FALSE),IF(B1081&gt;=25,VLOOKUP(A1081,英雄数据表!A:L,7,0),""))</f>
        <v>"1402602004"</v>
      </c>
      <c r="M1081" s="20" t="str">
        <f>IFERROR(VLOOKUP(B1081,属性中转表!$K$2:$O$21,5,FALSE),"")</f>
        <v>"undpspro":50</v>
      </c>
      <c r="N1081" s="20" t="str">
        <f>IF(B1081=25,VLOOKUP(A1081,英雄数据表!A:L,8,FALSE),IF(B1081=50,VLOOKUP(A1081,英雄数据表!A:L,12,0),""))</f>
        <v/>
      </c>
    </row>
    <row r="1082" spans="1:14" x14ac:dyDescent="0.3">
      <c r="A1082" s="20">
        <v>14026</v>
      </c>
      <c r="B1082" s="21">
        <f t="shared" si="74"/>
        <v>81</v>
      </c>
      <c r="C1082" s="21">
        <v>5</v>
      </c>
      <c r="D1082" s="21">
        <f>VLOOKUP(A1082,英雄数据表!A:D,4,0)</f>
        <v>1</v>
      </c>
      <c r="E1082" s="20" t="str">
        <f>VLOOKUP(A1082,英雄数据表!A:C,3,0)</f>
        <v>恶念之击</v>
      </c>
      <c r="F1082" s="20">
        <f t="shared" si="75"/>
        <v>14026</v>
      </c>
      <c r="G1082" s="20">
        <f t="shared" si="76"/>
        <v>14026</v>
      </c>
      <c r="H1082" s="21" t="str">
        <f>VLOOKUP(B1082,属性中转表!A:F,6,FALSE)</f>
        <v>"hp":351000,"atk":9750</v>
      </c>
      <c r="I1082" s="20" t="str">
        <f>IF(VLOOKUP(B1082,属性中转表!A:G,7,FALSE)=0,"",VLOOKUP(VLOOKUP(B1082,属性中转表!A:G,7,FALSE),属性中转表!$K$2:$P$21,6,0))&amp;IF(VLOOKUP(B1082,属性中转表!A:G,7,FALSE)&gt;=50,VLOOKUP(A1082,英雄数据表!A:K,9,0),IF(VLOOKUP(B1082,属性中转表!A:G,7,FALSE)&gt;=25,VLOOKUP(A1082,英雄数据表!A:K,5,0),""))</f>
        <v>"atk":600,"hp":10000,"undpspro":200,"pvpdpspro":100,"pvpundpspro":100,"speed":10</v>
      </c>
      <c r="J1082" s="20" t="str">
        <f>IF(I1082="","",属性中转表!$I$1&amp;(IF(VLOOKUP(B1082,属性中转表!A:G,7,FALSE)=0,0,VLOOKUP(VLOOKUP(B1082,属性中转表!A:G,7,FALSE),属性中转表!$K$2:$P$21,4,0)))+IFERROR(VLOOKUP(A1082,英雄数据表!A:K,IF(武魂!B1082&gt;=50,10,IF(武魂!B1082&gt;=25,6)),0),0))</f>
        <v>,"dpspro":150</v>
      </c>
      <c r="K1082" s="32" t="str">
        <f t="shared" si="77"/>
        <v>"atk":600,"hp":10000,"undpspro":200,"pvpdpspro":100,"pvpundpspro":100,"speed":10,"dpspro":150</v>
      </c>
      <c r="L1082" s="20" t="str">
        <f>IF(B1082&gt;=50,VLOOKUP(A1082,英雄数据表!A:L,11,FALSE),IF(B1082&gt;=25,VLOOKUP(A1082,英雄数据表!A:L,7,0),""))</f>
        <v>"1402602004"</v>
      </c>
      <c r="M1082" s="20" t="str">
        <f>IFERROR(VLOOKUP(B1082,属性中转表!$K$2:$O$21,5,FALSE),"")</f>
        <v/>
      </c>
      <c r="N1082" s="20" t="str">
        <f>IF(B1082=25,VLOOKUP(A1082,英雄数据表!A:L,8,FALSE),IF(B1082=50,VLOOKUP(A1082,英雄数据表!A:L,12,0),""))</f>
        <v/>
      </c>
    </row>
    <row r="1083" spans="1:14" x14ac:dyDescent="0.3">
      <c r="A1083" s="20">
        <v>14026</v>
      </c>
      <c r="B1083" s="21">
        <f t="shared" si="74"/>
        <v>82</v>
      </c>
      <c r="C1083" s="21">
        <v>5</v>
      </c>
      <c r="D1083" s="21">
        <f>VLOOKUP(A1083,英雄数据表!A:D,4,0)</f>
        <v>1</v>
      </c>
      <c r="E1083" s="20" t="str">
        <f>VLOOKUP(A1083,英雄数据表!A:C,3,0)</f>
        <v>恶念之击</v>
      </c>
      <c r="F1083" s="20">
        <f t="shared" si="75"/>
        <v>14026</v>
      </c>
      <c r="G1083" s="20">
        <f t="shared" si="76"/>
        <v>14026</v>
      </c>
      <c r="H1083" s="21" t="str">
        <f>VLOOKUP(B1083,属性中转表!A:F,6,FALSE)</f>
        <v>"hp":356400,"atk":9900</v>
      </c>
      <c r="I1083" s="20" t="str">
        <f>IF(VLOOKUP(B1083,属性中转表!A:G,7,FALSE)=0,"",VLOOKUP(VLOOKUP(B1083,属性中转表!A:G,7,FALSE),属性中转表!$K$2:$P$21,6,0))&amp;IF(VLOOKUP(B1083,属性中转表!A:G,7,FALSE)&gt;=50,VLOOKUP(A1083,英雄数据表!A:K,9,0),IF(VLOOKUP(B1083,属性中转表!A:G,7,FALSE)&gt;=25,VLOOKUP(A1083,英雄数据表!A:K,5,0),""))</f>
        <v>"atk":600,"hp":10000,"undpspro":200,"pvpdpspro":100,"pvpundpspro":100,"speed":10</v>
      </c>
      <c r="J1083" s="20" t="str">
        <f>IF(I1083="","",属性中转表!$I$1&amp;(IF(VLOOKUP(B1083,属性中转表!A:G,7,FALSE)=0,0,VLOOKUP(VLOOKUP(B1083,属性中转表!A:G,7,FALSE),属性中转表!$K$2:$P$21,4,0)))+IFERROR(VLOOKUP(A1083,英雄数据表!A:K,IF(武魂!B1083&gt;=50,10,IF(武魂!B1083&gt;=25,6)),0),0))</f>
        <v>,"dpspro":150</v>
      </c>
      <c r="K1083" s="32" t="str">
        <f t="shared" si="77"/>
        <v>"atk":600,"hp":10000,"undpspro":200,"pvpdpspro":100,"pvpundpspro":100,"speed":10,"dpspro":150</v>
      </c>
      <c r="L1083" s="20" t="str">
        <f>IF(B1083&gt;=50,VLOOKUP(A1083,英雄数据表!A:L,11,FALSE),IF(B1083&gt;=25,VLOOKUP(A1083,英雄数据表!A:L,7,0),""))</f>
        <v>"1402602004"</v>
      </c>
      <c r="M1083" s="20" t="str">
        <f>IFERROR(VLOOKUP(B1083,属性中转表!$K$2:$O$21,5,FALSE),"")</f>
        <v/>
      </c>
      <c r="N1083" s="20" t="str">
        <f>IF(B1083=25,VLOOKUP(A1083,英雄数据表!A:L,8,FALSE),IF(B1083=50,VLOOKUP(A1083,英雄数据表!A:L,12,0),""))</f>
        <v/>
      </c>
    </row>
    <row r="1084" spans="1:14" x14ac:dyDescent="0.3">
      <c r="A1084" s="20">
        <v>14026</v>
      </c>
      <c r="B1084" s="21">
        <f t="shared" si="74"/>
        <v>83</v>
      </c>
      <c r="C1084" s="21">
        <v>5</v>
      </c>
      <c r="D1084" s="21">
        <f>VLOOKUP(A1084,英雄数据表!A:D,4,0)</f>
        <v>1</v>
      </c>
      <c r="E1084" s="20" t="str">
        <f>VLOOKUP(A1084,英雄数据表!A:C,3,0)</f>
        <v>恶念之击</v>
      </c>
      <c r="F1084" s="20">
        <f t="shared" si="75"/>
        <v>14026</v>
      </c>
      <c r="G1084" s="20">
        <f t="shared" si="76"/>
        <v>14026</v>
      </c>
      <c r="H1084" s="21" t="str">
        <f>VLOOKUP(B1084,属性中转表!A:F,6,FALSE)</f>
        <v>"hp":361800,"atk":10050</v>
      </c>
      <c r="I1084" s="20" t="str">
        <f>IF(VLOOKUP(B1084,属性中转表!A:G,7,FALSE)=0,"",VLOOKUP(VLOOKUP(B1084,属性中转表!A:G,7,FALSE),属性中转表!$K$2:$P$21,6,0))&amp;IF(VLOOKUP(B1084,属性中转表!A:G,7,FALSE)&gt;=50,VLOOKUP(A1084,英雄数据表!A:K,9,0),IF(VLOOKUP(B1084,属性中转表!A:G,7,FALSE)&gt;=25,VLOOKUP(A1084,英雄数据表!A:K,5,0),""))</f>
        <v>"atk":600,"hp":10000,"undpspro":200,"pvpdpspro":100,"pvpundpspro":100,"speed":10</v>
      </c>
      <c r="J1084" s="20" t="str">
        <f>IF(I1084="","",属性中转表!$I$1&amp;(IF(VLOOKUP(B1084,属性中转表!A:G,7,FALSE)=0,0,VLOOKUP(VLOOKUP(B1084,属性中转表!A:G,7,FALSE),属性中转表!$K$2:$P$21,4,0)))+IFERROR(VLOOKUP(A1084,英雄数据表!A:K,IF(武魂!B1084&gt;=50,10,IF(武魂!B1084&gt;=25,6)),0),0))</f>
        <v>,"dpspro":150</v>
      </c>
      <c r="K1084" s="32" t="str">
        <f t="shared" si="77"/>
        <v>"atk":600,"hp":10000,"undpspro":200,"pvpdpspro":100,"pvpundpspro":100,"speed":10,"dpspro":150</v>
      </c>
      <c r="L1084" s="20" t="str">
        <f>IF(B1084&gt;=50,VLOOKUP(A1084,英雄数据表!A:L,11,FALSE),IF(B1084&gt;=25,VLOOKUP(A1084,英雄数据表!A:L,7,0),""))</f>
        <v>"1402602004"</v>
      </c>
      <c r="M1084" s="20" t="str">
        <f>IFERROR(VLOOKUP(B1084,属性中转表!$K$2:$O$21,5,FALSE),"")</f>
        <v/>
      </c>
      <c r="N1084" s="20" t="str">
        <f>IF(B1084=25,VLOOKUP(A1084,英雄数据表!A:L,8,FALSE),IF(B1084=50,VLOOKUP(A1084,英雄数据表!A:L,12,0),""))</f>
        <v/>
      </c>
    </row>
    <row r="1085" spans="1:14" x14ac:dyDescent="0.3">
      <c r="A1085" s="20">
        <v>14026</v>
      </c>
      <c r="B1085" s="21">
        <f t="shared" si="74"/>
        <v>84</v>
      </c>
      <c r="C1085" s="21">
        <v>5</v>
      </c>
      <c r="D1085" s="21">
        <f>VLOOKUP(A1085,英雄数据表!A:D,4,0)</f>
        <v>1</v>
      </c>
      <c r="E1085" s="20" t="str">
        <f>VLOOKUP(A1085,英雄数据表!A:C,3,0)</f>
        <v>恶念之击</v>
      </c>
      <c r="F1085" s="20">
        <f t="shared" si="75"/>
        <v>14026</v>
      </c>
      <c r="G1085" s="20">
        <f t="shared" si="76"/>
        <v>14026</v>
      </c>
      <c r="H1085" s="21" t="str">
        <f>VLOOKUP(B1085,属性中转表!A:F,6,FALSE)</f>
        <v>"hp":367200,"atk":10200</v>
      </c>
      <c r="I1085" s="20" t="str">
        <f>IF(VLOOKUP(B1085,属性中转表!A:G,7,FALSE)=0,"",VLOOKUP(VLOOKUP(B1085,属性中转表!A:G,7,FALSE),属性中转表!$K$2:$P$21,6,0))&amp;IF(VLOOKUP(B1085,属性中转表!A:G,7,FALSE)&gt;=50,VLOOKUP(A1085,英雄数据表!A:K,9,0),IF(VLOOKUP(B1085,属性中转表!A:G,7,FALSE)&gt;=25,VLOOKUP(A1085,英雄数据表!A:K,5,0),""))</f>
        <v>"atk":600,"hp":10000,"undpspro":200,"pvpdpspro":100,"pvpundpspro":100,"speed":10</v>
      </c>
      <c r="J1085" s="20" t="str">
        <f>IF(I1085="","",属性中转表!$I$1&amp;(IF(VLOOKUP(B1085,属性中转表!A:G,7,FALSE)=0,0,VLOOKUP(VLOOKUP(B1085,属性中转表!A:G,7,FALSE),属性中转表!$K$2:$P$21,4,0)))+IFERROR(VLOOKUP(A1085,英雄数据表!A:K,IF(武魂!B1085&gt;=50,10,IF(武魂!B1085&gt;=25,6)),0),0))</f>
        <v>,"dpspro":150</v>
      </c>
      <c r="K1085" s="32" t="str">
        <f t="shared" si="77"/>
        <v>"atk":600,"hp":10000,"undpspro":200,"pvpdpspro":100,"pvpundpspro":100,"speed":10,"dpspro":150</v>
      </c>
      <c r="L1085" s="20" t="str">
        <f>IF(B1085&gt;=50,VLOOKUP(A1085,英雄数据表!A:L,11,FALSE),IF(B1085&gt;=25,VLOOKUP(A1085,英雄数据表!A:L,7,0),""))</f>
        <v>"1402602004"</v>
      </c>
      <c r="M1085" s="20" t="str">
        <f>IFERROR(VLOOKUP(B1085,属性中转表!$K$2:$O$21,5,FALSE),"")</f>
        <v/>
      </c>
      <c r="N1085" s="20" t="str">
        <f>IF(B1085=25,VLOOKUP(A1085,英雄数据表!A:L,8,FALSE),IF(B1085=50,VLOOKUP(A1085,英雄数据表!A:L,12,0),""))</f>
        <v/>
      </c>
    </row>
    <row r="1086" spans="1:14" x14ac:dyDescent="0.3">
      <c r="A1086" s="20">
        <v>14026</v>
      </c>
      <c r="B1086" s="21">
        <f t="shared" si="74"/>
        <v>85</v>
      </c>
      <c r="C1086" s="21">
        <v>5</v>
      </c>
      <c r="D1086" s="21">
        <f>VLOOKUP(A1086,英雄数据表!A:D,4,0)</f>
        <v>1</v>
      </c>
      <c r="E1086" s="20" t="str">
        <f>VLOOKUP(A1086,英雄数据表!A:C,3,0)</f>
        <v>恶念之击</v>
      </c>
      <c r="F1086" s="20">
        <f t="shared" si="75"/>
        <v>14026</v>
      </c>
      <c r="G1086" s="20">
        <f t="shared" si="76"/>
        <v>14026</v>
      </c>
      <c r="H1086" s="21" t="str">
        <f>VLOOKUP(B1086,属性中转表!A:F,6,FALSE)</f>
        <v>"hp":372600,"atk":10350</v>
      </c>
      <c r="I1086" s="20" t="str">
        <f>IF(VLOOKUP(B1086,属性中转表!A:G,7,FALSE)=0,"",VLOOKUP(VLOOKUP(B1086,属性中转表!A:G,7,FALSE),属性中转表!$K$2:$P$21,6,0))&amp;IF(VLOOKUP(B1086,属性中转表!A:G,7,FALSE)&gt;=50,VLOOKUP(A1086,英雄数据表!A:K,9,0),IF(VLOOKUP(B1086,属性中转表!A:G,7,FALSE)&gt;=25,VLOOKUP(A1086,英雄数据表!A:K,5,0),""))</f>
        <v>"atk":600,"hp":10000,"undpspro":200,"pvpdpspro":100,"pvpundpspro":100,"speed":10</v>
      </c>
      <c r="J1086" s="20" t="str">
        <f>IF(I1086="","",属性中转表!$I$1&amp;(IF(VLOOKUP(B1086,属性中转表!A:G,7,FALSE)=0,0,VLOOKUP(VLOOKUP(B1086,属性中转表!A:G,7,FALSE),属性中转表!$K$2:$P$21,4,0)))+IFERROR(VLOOKUP(A1086,英雄数据表!A:K,IF(武魂!B1086&gt;=50,10,IF(武魂!B1086&gt;=25,6)),0),0))</f>
        <v>,"dpspro":200</v>
      </c>
      <c r="K1086" s="32" t="str">
        <f t="shared" si="77"/>
        <v>"atk":600,"hp":10000,"undpspro":200,"pvpdpspro":100,"pvpundpspro":100,"speed":10,"dpspro":200</v>
      </c>
      <c r="L1086" s="20" t="str">
        <f>IF(B1086&gt;=50,VLOOKUP(A1086,英雄数据表!A:L,11,FALSE),IF(B1086&gt;=25,VLOOKUP(A1086,英雄数据表!A:L,7,0),""))</f>
        <v>"1402602004"</v>
      </c>
      <c r="M1086" s="20" t="str">
        <f>IFERROR(VLOOKUP(B1086,属性中转表!$K$2:$O$21,5,FALSE),"")</f>
        <v>"dpspro":50</v>
      </c>
      <c r="N1086" s="20" t="str">
        <f>IF(B1086=25,VLOOKUP(A1086,英雄数据表!A:L,8,FALSE),IF(B1086=50,VLOOKUP(A1086,英雄数据表!A:L,12,0),""))</f>
        <v/>
      </c>
    </row>
    <row r="1087" spans="1:14" x14ac:dyDescent="0.3">
      <c r="A1087" s="20">
        <v>14026</v>
      </c>
      <c r="B1087" s="21">
        <f t="shared" si="74"/>
        <v>86</v>
      </c>
      <c r="C1087" s="21">
        <v>5</v>
      </c>
      <c r="D1087" s="21">
        <f>VLOOKUP(A1087,英雄数据表!A:D,4,0)</f>
        <v>1</v>
      </c>
      <c r="E1087" s="20" t="str">
        <f>VLOOKUP(A1087,英雄数据表!A:C,3,0)</f>
        <v>恶念之击</v>
      </c>
      <c r="F1087" s="20">
        <f t="shared" si="75"/>
        <v>14026</v>
      </c>
      <c r="G1087" s="20">
        <f t="shared" si="76"/>
        <v>14026</v>
      </c>
      <c r="H1087" s="21" t="str">
        <f>VLOOKUP(B1087,属性中转表!A:F,6,FALSE)</f>
        <v>"hp":378000,"atk":10500</v>
      </c>
      <c r="I1087" s="20" t="str">
        <f>IF(VLOOKUP(B1087,属性中转表!A:G,7,FALSE)=0,"",VLOOKUP(VLOOKUP(B1087,属性中转表!A:G,7,FALSE),属性中转表!$K$2:$P$21,6,0))&amp;IF(VLOOKUP(B1087,属性中转表!A:G,7,FALSE)&gt;=50,VLOOKUP(A1087,英雄数据表!A:K,9,0),IF(VLOOKUP(B1087,属性中转表!A:G,7,FALSE)&gt;=25,VLOOKUP(A1087,英雄数据表!A:K,5,0),""))</f>
        <v>"atk":600,"hp":10000,"undpspro":200,"pvpdpspro":100,"pvpundpspro":100,"speed":10</v>
      </c>
      <c r="J1087" s="20" t="str">
        <f>IF(I1087="","",属性中转表!$I$1&amp;(IF(VLOOKUP(B1087,属性中转表!A:G,7,FALSE)=0,0,VLOOKUP(VLOOKUP(B1087,属性中转表!A:G,7,FALSE),属性中转表!$K$2:$P$21,4,0)))+IFERROR(VLOOKUP(A1087,英雄数据表!A:K,IF(武魂!B1087&gt;=50,10,IF(武魂!B1087&gt;=25,6)),0),0))</f>
        <v>,"dpspro":200</v>
      </c>
      <c r="K1087" s="32" t="str">
        <f t="shared" si="77"/>
        <v>"atk":600,"hp":10000,"undpspro":200,"pvpdpspro":100,"pvpundpspro":100,"speed":10,"dpspro":200</v>
      </c>
      <c r="L1087" s="20" t="str">
        <f>IF(B1087&gt;=50,VLOOKUP(A1087,英雄数据表!A:L,11,FALSE),IF(B1087&gt;=25,VLOOKUP(A1087,英雄数据表!A:L,7,0),""))</f>
        <v>"1402602004"</v>
      </c>
      <c r="M1087" s="20" t="str">
        <f>IFERROR(VLOOKUP(B1087,属性中转表!$K$2:$O$21,5,FALSE),"")</f>
        <v/>
      </c>
      <c r="N1087" s="20" t="str">
        <f>IF(B1087=25,VLOOKUP(A1087,英雄数据表!A:L,8,FALSE),IF(B1087=50,VLOOKUP(A1087,英雄数据表!A:L,12,0),""))</f>
        <v/>
      </c>
    </row>
    <row r="1088" spans="1:14" x14ac:dyDescent="0.3">
      <c r="A1088" s="20">
        <v>14026</v>
      </c>
      <c r="B1088" s="21">
        <f t="shared" si="74"/>
        <v>87</v>
      </c>
      <c r="C1088" s="21">
        <v>5</v>
      </c>
      <c r="D1088" s="21">
        <f>VLOOKUP(A1088,英雄数据表!A:D,4,0)</f>
        <v>1</v>
      </c>
      <c r="E1088" s="20" t="str">
        <f>VLOOKUP(A1088,英雄数据表!A:C,3,0)</f>
        <v>恶念之击</v>
      </c>
      <c r="F1088" s="20">
        <f t="shared" si="75"/>
        <v>14026</v>
      </c>
      <c r="G1088" s="20">
        <f t="shared" si="76"/>
        <v>14026</v>
      </c>
      <c r="H1088" s="21" t="str">
        <f>VLOOKUP(B1088,属性中转表!A:F,6,FALSE)</f>
        <v>"hp":383400,"atk":10650</v>
      </c>
      <c r="I1088" s="20" t="str">
        <f>IF(VLOOKUP(B1088,属性中转表!A:G,7,FALSE)=0,"",VLOOKUP(VLOOKUP(B1088,属性中转表!A:G,7,FALSE),属性中转表!$K$2:$P$21,6,0))&amp;IF(VLOOKUP(B1088,属性中转表!A:G,7,FALSE)&gt;=50,VLOOKUP(A1088,英雄数据表!A:K,9,0),IF(VLOOKUP(B1088,属性中转表!A:G,7,FALSE)&gt;=25,VLOOKUP(A1088,英雄数据表!A:K,5,0),""))</f>
        <v>"atk":600,"hp":10000,"undpspro":200,"pvpdpspro":100,"pvpundpspro":100,"speed":10</v>
      </c>
      <c r="J1088" s="20" t="str">
        <f>IF(I1088="","",属性中转表!$I$1&amp;(IF(VLOOKUP(B1088,属性中转表!A:G,7,FALSE)=0,0,VLOOKUP(VLOOKUP(B1088,属性中转表!A:G,7,FALSE),属性中转表!$K$2:$P$21,4,0)))+IFERROR(VLOOKUP(A1088,英雄数据表!A:K,IF(武魂!B1088&gt;=50,10,IF(武魂!B1088&gt;=25,6)),0),0))</f>
        <v>,"dpspro":200</v>
      </c>
      <c r="K1088" s="32" t="str">
        <f t="shared" si="77"/>
        <v>"atk":600,"hp":10000,"undpspro":200,"pvpdpspro":100,"pvpundpspro":100,"speed":10,"dpspro":200</v>
      </c>
      <c r="L1088" s="20" t="str">
        <f>IF(B1088&gt;=50,VLOOKUP(A1088,英雄数据表!A:L,11,FALSE),IF(B1088&gt;=25,VLOOKUP(A1088,英雄数据表!A:L,7,0),""))</f>
        <v>"1402602004"</v>
      </c>
      <c r="M1088" s="20" t="str">
        <f>IFERROR(VLOOKUP(B1088,属性中转表!$K$2:$O$21,5,FALSE),"")</f>
        <v/>
      </c>
      <c r="N1088" s="20" t="str">
        <f>IF(B1088=25,VLOOKUP(A1088,英雄数据表!A:L,8,FALSE),IF(B1088=50,VLOOKUP(A1088,英雄数据表!A:L,12,0),""))</f>
        <v/>
      </c>
    </row>
    <row r="1089" spans="1:14" x14ac:dyDescent="0.3">
      <c r="A1089" s="20">
        <v>14026</v>
      </c>
      <c r="B1089" s="21">
        <f t="shared" si="74"/>
        <v>88</v>
      </c>
      <c r="C1089" s="21">
        <v>5</v>
      </c>
      <c r="D1089" s="21">
        <f>VLOOKUP(A1089,英雄数据表!A:D,4,0)</f>
        <v>1</v>
      </c>
      <c r="E1089" s="20" t="str">
        <f>VLOOKUP(A1089,英雄数据表!A:C,3,0)</f>
        <v>恶念之击</v>
      </c>
      <c r="F1089" s="20">
        <f t="shared" si="75"/>
        <v>14026</v>
      </c>
      <c r="G1089" s="20">
        <f t="shared" si="76"/>
        <v>14026</v>
      </c>
      <c r="H1089" s="21" t="str">
        <f>VLOOKUP(B1089,属性中转表!A:F,6,FALSE)</f>
        <v>"hp":388800,"atk":10800</v>
      </c>
      <c r="I1089" s="20" t="str">
        <f>IF(VLOOKUP(B1089,属性中转表!A:G,7,FALSE)=0,"",VLOOKUP(VLOOKUP(B1089,属性中转表!A:G,7,FALSE),属性中转表!$K$2:$P$21,6,0))&amp;IF(VLOOKUP(B1089,属性中转表!A:G,7,FALSE)&gt;=50,VLOOKUP(A1089,英雄数据表!A:K,9,0),IF(VLOOKUP(B1089,属性中转表!A:G,7,FALSE)&gt;=25,VLOOKUP(A1089,英雄数据表!A:K,5,0),""))</f>
        <v>"atk":600,"hp":10000,"undpspro":200,"pvpdpspro":100,"pvpundpspro":100,"speed":10</v>
      </c>
      <c r="J1089" s="20" t="str">
        <f>IF(I1089="","",属性中转表!$I$1&amp;(IF(VLOOKUP(B1089,属性中转表!A:G,7,FALSE)=0,0,VLOOKUP(VLOOKUP(B1089,属性中转表!A:G,7,FALSE),属性中转表!$K$2:$P$21,4,0)))+IFERROR(VLOOKUP(A1089,英雄数据表!A:K,IF(武魂!B1089&gt;=50,10,IF(武魂!B1089&gt;=25,6)),0),0))</f>
        <v>,"dpspro":200</v>
      </c>
      <c r="K1089" s="32" t="str">
        <f t="shared" si="77"/>
        <v>"atk":600,"hp":10000,"undpspro":200,"pvpdpspro":100,"pvpundpspro":100,"speed":10,"dpspro":200</v>
      </c>
      <c r="L1089" s="20" t="str">
        <f>IF(B1089&gt;=50,VLOOKUP(A1089,英雄数据表!A:L,11,FALSE),IF(B1089&gt;=25,VLOOKUP(A1089,英雄数据表!A:L,7,0),""))</f>
        <v>"1402602004"</v>
      </c>
      <c r="M1089" s="20" t="str">
        <f>IFERROR(VLOOKUP(B1089,属性中转表!$K$2:$O$21,5,FALSE),"")</f>
        <v/>
      </c>
      <c r="N1089" s="20" t="str">
        <f>IF(B1089=25,VLOOKUP(A1089,英雄数据表!A:L,8,FALSE),IF(B1089=50,VLOOKUP(A1089,英雄数据表!A:L,12,0),""))</f>
        <v/>
      </c>
    </row>
    <row r="1090" spans="1:14" x14ac:dyDescent="0.3">
      <c r="A1090" s="20">
        <v>14026</v>
      </c>
      <c r="B1090" s="21">
        <f t="shared" si="74"/>
        <v>89</v>
      </c>
      <c r="C1090" s="21">
        <v>5</v>
      </c>
      <c r="D1090" s="21">
        <f>VLOOKUP(A1090,英雄数据表!A:D,4,0)</f>
        <v>1</v>
      </c>
      <c r="E1090" s="20" t="str">
        <f>VLOOKUP(A1090,英雄数据表!A:C,3,0)</f>
        <v>恶念之击</v>
      </c>
      <c r="F1090" s="20">
        <f t="shared" si="75"/>
        <v>14026</v>
      </c>
      <c r="G1090" s="20">
        <f t="shared" si="76"/>
        <v>14026</v>
      </c>
      <c r="H1090" s="21" t="str">
        <f>VLOOKUP(B1090,属性中转表!A:F,6,FALSE)</f>
        <v>"hp":394200,"atk":10950</v>
      </c>
      <c r="I1090" s="20" t="str">
        <f>IF(VLOOKUP(B1090,属性中转表!A:G,7,FALSE)=0,"",VLOOKUP(VLOOKUP(B1090,属性中转表!A:G,7,FALSE),属性中转表!$K$2:$P$21,6,0))&amp;IF(VLOOKUP(B1090,属性中转表!A:G,7,FALSE)&gt;=50,VLOOKUP(A1090,英雄数据表!A:K,9,0),IF(VLOOKUP(B1090,属性中转表!A:G,7,FALSE)&gt;=25,VLOOKUP(A1090,英雄数据表!A:K,5,0),""))</f>
        <v>"atk":600,"hp":10000,"undpspro":200,"pvpdpspro":100,"pvpundpspro":100,"speed":10</v>
      </c>
      <c r="J1090" s="20" t="str">
        <f>IF(I1090="","",属性中转表!$I$1&amp;(IF(VLOOKUP(B1090,属性中转表!A:G,7,FALSE)=0,0,VLOOKUP(VLOOKUP(B1090,属性中转表!A:G,7,FALSE),属性中转表!$K$2:$P$21,4,0)))+IFERROR(VLOOKUP(A1090,英雄数据表!A:K,IF(武魂!B1090&gt;=50,10,IF(武魂!B1090&gt;=25,6)),0),0))</f>
        <v>,"dpspro":200</v>
      </c>
      <c r="K1090" s="32" t="str">
        <f t="shared" si="77"/>
        <v>"atk":600,"hp":10000,"undpspro":200,"pvpdpspro":100,"pvpundpspro":100,"speed":10,"dpspro":200</v>
      </c>
      <c r="L1090" s="20" t="str">
        <f>IF(B1090&gt;=50,VLOOKUP(A1090,英雄数据表!A:L,11,FALSE),IF(B1090&gt;=25,VLOOKUP(A1090,英雄数据表!A:L,7,0),""))</f>
        <v>"1402602004"</v>
      </c>
      <c r="M1090" s="20" t="str">
        <f>IFERROR(VLOOKUP(B1090,属性中转表!$K$2:$O$21,5,FALSE),"")</f>
        <v/>
      </c>
      <c r="N1090" s="20" t="str">
        <f>IF(B1090=25,VLOOKUP(A1090,英雄数据表!A:L,8,FALSE),IF(B1090=50,VLOOKUP(A1090,英雄数据表!A:L,12,0),""))</f>
        <v/>
      </c>
    </row>
    <row r="1091" spans="1:14" x14ac:dyDescent="0.3">
      <c r="A1091" s="20">
        <v>14026</v>
      </c>
      <c r="B1091" s="21">
        <f t="shared" si="74"/>
        <v>90</v>
      </c>
      <c r="C1091" s="21">
        <v>5</v>
      </c>
      <c r="D1091" s="21">
        <f>VLOOKUP(A1091,英雄数据表!A:D,4,0)</f>
        <v>1</v>
      </c>
      <c r="E1091" s="20" t="str">
        <f>VLOOKUP(A1091,英雄数据表!A:C,3,0)</f>
        <v>恶念之击</v>
      </c>
      <c r="F1091" s="20">
        <f t="shared" si="75"/>
        <v>14026</v>
      </c>
      <c r="G1091" s="20">
        <f t="shared" si="76"/>
        <v>14026</v>
      </c>
      <c r="H1091" s="21" t="str">
        <f>VLOOKUP(B1091,属性中转表!A:F,6,FALSE)</f>
        <v>"hp":399600,"atk":11100</v>
      </c>
      <c r="I1091" s="20" t="str">
        <f>IF(VLOOKUP(B1091,属性中转表!A:G,7,FALSE)=0,"",VLOOKUP(VLOOKUP(B1091,属性中转表!A:G,7,FALSE),属性中转表!$K$2:$P$21,6,0))&amp;IF(VLOOKUP(B1091,属性中转表!A:G,7,FALSE)&gt;=50,VLOOKUP(A1091,英雄数据表!A:K,9,0),IF(VLOOKUP(B1091,属性中转表!A:G,7,FALSE)&gt;=25,VLOOKUP(A1091,英雄数据表!A:K,5,0),""))</f>
        <v>"atk":600,"hp":10000,"undpspro":200,"pvpdpspro":150,"pvpundpspro":100,"speed":10</v>
      </c>
      <c r="J1091" s="20" t="str">
        <f>IF(I1091="","",属性中转表!$I$1&amp;(IF(VLOOKUP(B1091,属性中转表!A:G,7,FALSE)=0,0,VLOOKUP(VLOOKUP(B1091,属性中转表!A:G,7,FALSE),属性中转表!$K$2:$P$21,4,0)))+IFERROR(VLOOKUP(A1091,英雄数据表!A:K,IF(武魂!B1091&gt;=50,10,IF(武魂!B1091&gt;=25,6)),0),0))</f>
        <v>,"dpspro":200</v>
      </c>
      <c r="K1091" s="32" t="str">
        <f t="shared" si="77"/>
        <v>"atk":600,"hp":10000,"undpspro":200,"pvpdpspro":150,"pvpundpspro":100,"speed":10,"dpspro":200</v>
      </c>
      <c r="L1091" s="20" t="str">
        <f>IF(B1091&gt;=50,VLOOKUP(A1091,英雄数据表!A:L,11,FALSE),IF(B1091&gt;=25,VLOOKUP(A1091,英雄数据表!A:L,7,0),""))</f>
        <v>"1402602004"</v>
      </c>
      <c r="M1091" s="20" t="str">
        <f>IFERROR(VLOOKUP(B1091,属性中转表!$K$2:$O$21,5,FALSE),"")</f>
        <v>"pvpdpspro":50</v>
      </c>
      <c r="N1091" s="20" t="str">
        <f>IF(B1091=25,VLOOKUP(A1091,英雄数据表!A:L,8,FALSE),IF(B1091=50,VLOOKUP(A1091,英雄数据表!A:L,12,0),""))</f>
        <v/>
      </c>
    </row>
    <row r="1092" spans="1:14" x14ac:dyDescent="0.3">
      <c r="A1092" s="20">
        <v>14026</v>
      </c>
      <c r="B1092" s="21">
        <f t="shared" si="74"/>
        <v>91</v>
      </c>
      <c r="C1092" s="21">
        <v>5</v>
      </c>
      <c r="D1092" s="21">
        <f>VLOOKUP(A1092,英雄数据表!A:D,4,0)</f>
        <v>1</v>
      </c>
      <c r="E1092" s="20" t="str">
        <f>VLOOKUP(A1092,英雄数据表!A:C,3,0)</f>
        <v>恶念之击</v>
      </c>
      <c r="F1092" s="20">
        <f t="shared" si="75"/>
        <v>14026</v>
      </c>
      <c r="G1092" s="20">
        <f t="shared" si="76"/>
        <v>14026</v>
      </c>
      <c r="H1092" s="21" t="str">
        <f>VLOOKUP(B1092,属性中转表!A:F,6,FALSE)</f>
        <v>"hp":405000,"atk":11250</v>
      </c>
      <c r="I1092" s="20" t="str">
        <f>IF(VLOOKUP(B1092,属性中转表!A:G,7,FALSE)=0,"",VLOOKUP(VLOOKUP(B1092,属性中转表!A:G,7,FALSE),属性中转表!$K$2:$P$21,6,0))&amp;IF(VLOOKUP(B1092,属性中转表!A:G,7,FALSE)&gt;=50,VLOOKUP(A1092,英雄数据表!A:K,9,0),IF(VLOOKUP(B1092,属性中转表!A:G,7,FALSE)&gt;=25,VLOOKUP(A1092,英雄数据表!A:K,5,0),""))</f>
        <v>"atk":600,"hp":10000,"undpspro":200,"pvpdpspro":150,"pvpundpspro":100,"speed":10</v>
      </c>
      <c r="J1092" s="20" t="str">
        <f>IF(I1092="","",属性中转表!$I$1&amp;(IF(VLOOKUP(B1092,属性中转表!A:G,7,FALSE)=0,0,VLOOKUP(VLOOKUP(B1092,属性中转表!A:G,7,FALSE),属性中转表!$K$2:$P$21,4,0)))+IFERROR(VLOOKUP(A1092,英雄数据表!A:K,IF(武魂!B1092&gt;=50,10,IF(武魂!B1092&gt;=25,6)),0),0))</f>
        <v>,"dpspro":200</v>
      </c>
      <c r="K1092" s="32" t="str">
        <f t="shared" si="77"/>
        <v>"atk":600,"hp":10000,"undpspro":200,"pvpdpspro":150,"pvpundpspro":100,"speed":10,"dpspro":200</v>
      </c>
      <c r="L1092" s="20" t="str">
        <f>IF(B1092&gt;=50,VLOOKUP(A1092,英雄数据表!A:L,11,FALSE),IF(B1092&gt;=25,VLOOKUP(A1092,英雄数据表!A:L,7,0),""))</f>
        <v>"1402602004"</v>
      </c>
      <c r="M1092" s="20" t="str">
        <f>IFERROR(VLOOKUP(B1092,属性中转表!$K$2:$O$21,5,FALSE),"")</f>
        <v/>
      </c>
      <c r="N1092" s="20" t="str">
        <f>IF(B1092=25,VLOOKUP(A1092,英雄数据表!A:L,8,FALSE),IF(B1092=50,VLOOKUP(A1092,英雄数据表!A:L,12,0),""))</f>
        <v/>
      </c>
    </row>
    <row r="1093" spans="1:14" x14ac:dyDescent="0.3">
      <c r="A1093" s="20">
        <v>14026</v>
      </c>
      <c r="B1093" s="21">
        <f t="shared" si="74"/>
        <v>92</v>
      </c>
      <c r="C1093" s="21">
        <v>5</v>
      </c>
      <c r="D1093" s="21">
        <f>VLOOKUP(A1093,英雄数据表!A:D,4,0)</f>
        <v>1</v>
      </c>
      <c r="E1093" s="20" t="str">
        <f>VLOOKUP(A1093,英雄数据表!A:C,3,0)</f>
        <v>恶念之击</v>
      </c>
      <c r="F1093" s="20">
        <f t="shared" si="75"/>
        <v>14026</v>
      </c>
      <c r="G1093" s="20">
        <f t="shared" si="76"/>
        <v>14026</v>
      </c>
      <c r="H1093" s="21" t="str">
        <f>VLOOKUP(B1093,属性中转表!A:F,6,FALSE)</f>
        <v>"hp":410400,"atk":11400</v>
      </c>
      <c r="I1093" s="20" t="str">
        <f>IF(VLOOKUP(B1093,属性中转表!A:G,7,FALSE)=0,"",VLOOKUP(VLOOKUP(B1093,属性中转表!A:G,7,FALSE),属性中转表!$K$2:$P$21,6,0))&amp;IF(VLOOKUP(B1093,属性中转表!A:G,7,FALSE)&gt;=50,VLOOKUP(A1093,英雄数据表!A:K,9,0),IF(VLOOKUP(B1093,属性中转表!A:G,7,FALSE)&gt;=25,VLOOKUP(A1093,英雄数据表!A:K,5,0),""))</f>
        <v>"atk":600,"hp":10000,"undpspro":200,"pvpdpspro":150,"pvpundpspro":100,"speed":10</v>
      </c>
      <c r="J1093" s="20" t="str">
        <f>IF(I1093="","",属性中转表!$I$1&amp;(IF(VLOOKUP(B1093,属性中转表!A:G,7,FALSE)=0,0,VLOOKUP(VLOOKUP(B1093,属性中转表!A:G,7,FALSE),属性中转表!$K$2:$P$21,4,0)))+IFERROR(VLOOKUP(A1093,英雄数据表!A:K,IF(武魂!B1093&gt;=50,10,IF(武魂!B1093&gt;=25,6)),0),0))</f>
        <v>,"dpspro":200</v>
      </c>
      <c r="K1093" s="32" t="str">
        <f t="shared" si="77"/>
        <v>"atk":600,"hp":10000,"undpspro":200,"pvpdpspro":150,"pvpundpspro":100,"speed":10,"dpspro":200</v>
      </c>
      <c r="L1093" s="20" t="str">
        <f>IF(B1093&gt;=50,VLOOKUP(A1093,英雄数据表!A:L,11,FALSE),IF(B1093&gt;=25,VLOOKUP(A1093,英雄数据表!A:L,7,0),""))</f>
        <v>"1402602004"</v>
      </c>
      <c r="M1093" s="20" t="str">
        <f>IFERROR(VLOOKUP(B1093,属性中转表!$K$2:$O$21,5,FALSE),"")</f>
        <v/>
      </c>
      <c r="N1093" s="20" t="str">
        <f>IF(B1093=25,VLOOKUP(A1093,英雄数据表!A:L,8,FALSE),IF(B1093=50,VLOOKUP(A1093,英雄数据表!A:L,12,0),""))</f>
        <v/>
      </c>
    </row>
    <row r="1094" spans="1:14" x14ac:dyDescent="0.3">
      <c r="A1094" s="20">
        <v>14026</v>
      </c>
      <c r="B1094" s="21">
        <f t="shared" si="74"/>
        <v>93</v>
      </c>
      <c r="C1094" s="21">
        <v>5</v>
      </c>
      <c r="D1094" s="21">
        <f>VLOOKUP(A1094,英雄数据表!A:D,4,0)</f>
        <v>1</v>
      </c>
      <c r="E1094" s="20" t="str">
        <f>VLOOKUP(A1094,英雄数据表!A:C,3,0)</f>
        <v>恶念之击</v>
      </c>
      <c r="F1094" s="20">
        <f t="shared" si="75"/>
        <v>14026</v>
      </c>
      <c r="G1094" s="20">
        <f t="shared" si="76"/>
        <v>14026</v>
      </c>
      <c r="H1094" s="21" t="str">
        <f>VLOOKUP(B1094,属性中转表!A:F,6,FALSE)</f>
        <v>"hp":415800,"atk":11550</v>
      </c>
      <c r="I1094" s="20" t="str">
        <f>IF(VLOOKUP(B1094,属性中转表!A:G,7,FALSE)=0,"",VLOOKUP(VLOOKUP(B1094,属性中转表!A:G,7,FALSE),属性中转表!$K$2:$P$21,6,0))&amp;IF(VLOOKUP(B1094,属性中转表!A:G,7,FALSE)&gt;=50,VLOOKUP(A1094,英雄数据表!A:K,9,0),IF(VLOOKUP(B1094,属性中转表!A:G,7,FALSE)&gt;=25,VLOOKUP(A1094,英雄数据表!A:K,5,0),""))</f>
        <v>"atk":600,"hp":10000,"undpspro":200,"pvpdpspro":150,"pvpundpspro":100,"speed":10</v>
      </c>
      <c r="J1094" s="20" t="str">
        <f>IF(I1094="","",属性中转表!$I$1&amp;(IF(VLOOKUP(B1094,属性中转表!A:G,7,FALSE)=0,0,VLOOKUP(VLOOKUP(B1094,属性中转表!A:G,7,FALSE),属性中转表!$K$2:$P$21,4,0)))+IFERROR(VLOOKUP(A1094,英雄数据表!A:K,IF(武魂!B1094&gt;=50,10,IF(武魂!B1094&gt;=25,6)),0),0))</f>
        <v>,"dpspro":200</v>
      </c>
      <c r="K1094" s="32" t="str">
        <f t="shared" si="77"/>
        <v>"atk":600,"hp":10000,"undpspro":200,"pvpdpspro":150,"pvpundpspro":100,"speed":10,"dpspro":200</v>
      </c>
      <c r="L1094" s="20" t="str">
        <f>IF(B1094&gt;=50,VLOOKUP(A1094,英雄数据表!A:L,11,FALSE),IF(B1094&gt;=25,VLOOKUP(A1094,英雄数据表!A:L,7,0),""))</f>
        <v>"1402602004"</v>
      </c>
      <c r="M1094" s="20" t="str">
        <f>IFERROR(VLOOKUP(B1094,属性中转表!$K$2:$O$21,5,FALSE),"")</f>
        <v/>
      </c>
      <c r="N1094" s="20" t="str">
        <f>IF(B1094=25,VLOOKUP(A1094,英雄数据表!A:L,8,FALSE),IF(B1094=50,VLOOKUP(A1094,英雄数据表!A:L,12,0),""))</f>
        <v/>
      </c>
    </row>
    <row r="1095" spans="1:14" x14ac:dyDescent="0.3">
      <c r="A1095" s="20">
        <v>14026</v>
      </c>
      <c r="B1095" s="21">
        <f t="shared" si="74"/>
        <v>94</v>
      </c>
      <c r="C1095" s="21">
        <v>5</v>
      </c>
      <c r="D1095" s="21">
        <f>VLOOKUP(A1095,英雄数据表!A:D,4,0)</f>
        <v>1</v>
      </c>
      <c r="E1095" s="20" t="str">
        <f>VLOOKUP(A1095,英雄数据表!A:C,3,0)</f>
        <v>恶念之击</v>
      </c>
      <c r="F1095" s="20">
        <f t="shared" si="75"/>
        <v>14026</v>
      </c>
      <c r="G1095" s="20">
        <f t="shared" si="76"/>
        <v>14026</v>
      </c>
      <c r="H1095" s="21" t="str">
        <f>VLOOKUP(B1095,属性中转表!A:F,6,FALSE)</f>
        <v>"hp":421200,"atk":11700</v>
      </c>
      <c r="I1095" s="20" t="str">
        <f>IF(VLOOKUP(B1095,属性中转表!A:G,7,FALSE)=0,"",VLOOKUP(VLOOKUP(B1095,属性中转表!A:G,7,FALSE),属性中转表!$K$2:$P$21,6,0))&amp;IF(VLOOKUP(B1095,属性中转表!A:G,7,FALSE)&gt;=50,VLOOKUP(A1095,英雄数据表!A:K,9,0),IF(VLOOKUP(B1095,属性中转表!A:G,7,FALSE)&gt;=25,VLOOKUP(A1095,英雄数据表!A:K,5,0),""))</f>
        <v>"atk":600,"hp":10000,"undpspro":200,"pvpdpspro":150,"pvpundpspro":100,"speed":10</v>
      </c>
      <c r="J1095" s="20" t="str">
        <f>IF(I1095="","",属性中转表!$I$1&amp;(IF(VLOOKUP(B1095,属性中转表!A:G,7,FALSE)=0,0,VLOOKUP(VLOOKUP(B1095,属性中转表!A:G,7,FALSE),属性中转表!$K$2:$P$21,4,0)))+IFERROR(VLOOKUP(A1095,英雄数据表!A:K,IF(武魂!B1095&gt;=50,10,IF(武魂!B1095&gt;=25,6)),0),0))</f>
        <v>,"dpspro":200</v>
      </c>
      <c r="K1095" s="32" t="str">
        <f t="shared" si="77"/>
        <v>"atk":600,"hp":10000,"undpspro":200,"pvpdpspro":150,"pvpundpspro":100,"speed":10,"dpspro":200</v>
      </c>
      <c r="L1095" s="20" t="str">
        <f>IF(B1095&gt;=50,VLOOKUP(A1095,英雄数据表!A:L,11,FALSE),IF(B1095&gt;=25,VLOOKUP(A1095,英雄数据表!A:L,7,0),""))</f>
        <v>"1402602004"</v>
      </c>
      <c r="M1095" s="20" t="str">
        <f>IFERROR(VLOOKUP(B1095,属性中转表!$K$2:$O$21,5,FALSE),"")</f>
        <v/>
      </c>
      <c r="N1095" s="20" t="str">
        <f>IF(B1095=25,VLOOKUP(A1095,英雄数据表!A:L,8,FALSE),IF(B1095=50,VLOOKUP(A1095,英雄数据表!A:L,12,0),""))</f>
        <v/>
      </c>
    </row>
    <row r="1096" spans="1:14" x14ac:dyDescent="0.3">
      <c r="A1096" s="20">
        <v>14026</v>
      </c>
      <c r="B1096" s="21">
        <f t="shared" si="74"/>
        <v>95</v>
      </c>
      <c r="C1096" s="21">
        <v>5</v>
      </c>
      <c r="D1096" s="21">
        <f>VLOOKUP(A1096,英雄数据表!A:D,4,0)</f>
        <v>1</v>
      </c>
      <c r="E1096" s="20" t="str">
        <f>VLOOKUP(A1096,英雄数据表!A:C,3,0)</f>
        <v>恶念之击</v>
      </c>
      <c r="F1096" s="20">
        <f t="shared" si="75"/>
        <v>14026</v>
      </c>
      <c r="G1096" s="20">
        <f t="shared" si="76"/>
        <v>14026</v>
      </c>
      <c r="H1096" s="21" t="str">
        <f>VLOOKUP(B1096,属性中转表!A:F,6,FALSE)</f>
        <v>"hp":426600,"atk":11850</v>
      </c>
      <c r="I1096" s="20" t="str">
        <f>IF(VLOOKUP(B1096,属性中转表!A:G,7,FALSE)=0,"",VLOOKUP(VLOOKUP(B1096,属性中转表!A:G,7,FALSE),属性中转表!$K$2:$P$21,6,0))&amp;IF(VLOOKUP(B1096,属性中转表!A:G,7,FALSE)&gt;=50,VLOOKUP(A1096,英雄数据表!A:K,9,0),IF(VLOOKUP(B1096,属性中转表!A:G,7,FALSE)&gt;=25,VLOOKUP(A1096,英雄数据表!A:K,5,0),""))</f>
        <v>"atk":600,"hp":10000,"undpspro":200,"pvpdpspro":150,"pvpundpspro":150,"speed":10</v>
      </c>
      <c r="J1096" s="20" t="str">
        <f>IF(I1096="","",属性中转表!$I$1&amp;(IF(VLOOKUP(B1096,属性中转表!A:G,7,FALSE)=0,0,VLOOKUP(VLOOKUP(B1096,属性中转表!A:G,7,FALSE),属性中转表!$K$2:$P$21,4,0)))+IFERROR(VLOOKUP(A1096,英雄数据表!A:K,IF(武魂!B1096&gt;=50,10,IF(武魂!B1096&gt;=25,6)),0),0))</f>
        <v>,"dpspro":200</v>
      </c>
      <c r="K1096" s="32" t="str">
        <f t="shared" si="77"/>
        <v>"atk":600,"hp":10000,"undpspro":200,"pvpdpspro":150,"pvpundpspro":150,"speed":10,"dpspro":200</v>
      </c>
      <c r="L1096" s="20" t="str">
        <f>IF(B1096&gt;=50,VLOOKUP(A1096,英雄数据表!A:L,11,FALSE),IF(B1096&gt;=25,VLOOKUP(A1096,英雄数据表!A:L,7,0),""))</f>
        <v>"1402602004"</v>
      </c>
      <c r="M1096" s="20" t="str">
        <f>IFERROR(VLOOKUP(B1096,属性中转表!$K$2:$O$21,5,FALSE),"")</f>
        <v>"pvpundpspro":50</v>
      </c>
      <c r="N1096" s="20" t="str">
        <f>IF(B1096=25,VLOOKUP(A1096,英雄数据表!A:L,8,FALSE),IF(B1096=50,VLOOKUP(A1096,英雄数据表!A:L,12,0),""))</f>
        <v/>
      </c>
    </row>
    <row r="1097" spans="1:14" x14ac:dyDescent="0.3">
      <c r="A1097" s="20">
        <v>14026</v>
      </c>
      <c r="B1097" s="21">
        <f t="shared" si="74"/>
        <v>96</v>
      </c>
      <c r="C1097" s="21">
        <v>5</v>
      </c>
      <c r="D1097" s="21">
        <f>VLOOKUP(A1097,英雄数据表!A:D,4,0)</f>
        <v>1</v>
      </c>
      <c r="E1097" s="20" t="str">
        <f>VLOOKUP(A1097,英雄数据表!A:C,3,0)</f>
        <v>恶念之击</v>
      </c>
      <c r="F1097" s="20">
        <f t="shared" si="75"/>
        <v>14026</v>
      </c>
      <c r="G1097" s="20">
        <f t="shared" si="76"/>
        <v>14026</v>
      </c>
      <c r="H1097" s="21" t="str">
        <f>VLOOKUP(B1097,属性中转表!A:F,6,FALSE)</f>
        <v>"hp":432000,"atk":12000</v>
      </c>
      <c r="I1097" s="20" t="str">
        <f>IF(VLOOKUP(B1097,属性中转表!A:G,7,FALSE)=0,"",VLOOKUP(VLOOKUP(B1097,属性中转表!A:G,7,FALSE),属性中转表!$K$2:$P$21,6,0))&amp;IF(VLOOKUP(B1097,属性中转表!A:G,7,FALSE)&gt;=50,VLOOKUP(A1097,英雄数据表!A:K,9,0),IF(VLOOKUP(B1097,属性中转表!A:G,7,FALSE)&gt;=25,VLOOKUP(A1097,英雄数据表!A:K,5,0),""))</f>
        <v>"atk":600,"hp":10000,"undpspro":200,"pvpdpspro":150,"pvpundpspro":150,"speed":10</v>
      </c>
      <c r="J1097" s="20" t="str">
        <f>IF(I1097="","",属性中转表!$I$1&amp;(IF(VLOOKUP(B1097,属性中转表!A:G,7,FALSE)=0,0,VLOOKUP(VLOOKUP(B1097,属性中转表!A:G,7,FALSE),属性中转表!$K$2:$P$21,4,0)))+IFERROR(VLOOKUP(A1097,英雄数据表!A:K,IF(武魂!B1097&gt;=50,10,IF(武魂!B1097&gt;=25,6)),0),0))</f>
        <v>,"dpspro":200</v>
      </c>
      <c r="K1097" s="32" t="str">
        <f t="shared" si="77"/>
        <v>"atk":600,"hp":10000,"undpspro":200,"pvpdpspro":150,"pvpundpspro":150,"speed":10,"dpspro":200</v>
      </c>
      <c r="L1097" s="20" t="str">
        <f>IF(B1097&gt;=50,VLOOKUP(A1097,英雄数据表!A:L,11,FALSE),IF(B1097&gt;=25,VLOOKUP(A1097,英雄数据表!A:L,7,0),""))</f>
        <v>"1402602004"</v>
      </c>
      <c r="M1097" s="20" t="str">
        <f>IFERROR(VLOOKUP(B1097,属性中转表!$K$2:$O$21,5,FALSE),"")</f>
        <v/>
      </c>
      <c r="N1097" s="20" t="str">
        <f>IF(B1097=25,VLOOKUP(A1097,英雄数据表!A:L,8,FALSE),IF(B1097=50,VLOOKUP(A1097,英雄数据表!A:L,12,0),""))</f>
        <v/>
      </c>
    </row>
    <row r="1098" spans="1:14" x14ac:dyDescent="0.3">
      <c r="A1098" s="20">
        <v>14026</v>
      </c>
      <c r="B1098" s="21">
        <f t="shared" si="74"/>
        <v>97</v>
      </c>
      <c r="C1098" s="21">
        <v>5</v>
      </c>
      <c r="D1098" s="21">
        <f>VLOOKUP(A1098,英雄数据表!A:D,4,0)</f>
        <v>1</v>
      </c>
      <c r="E1098" s="20" t="str">
        <f>VLOOKUP(A1098,英雄数据表!A:C,3,0)</f>
        <v>恶念之击</v>
      </c>
      <c r="F1098" s="20">
        <f t="shared" si="75"/>
        <v>14026</v>
      </c>
      <c r="G1098" s="20">
        <f t="shared" si="76"/>
        <v>14026</v>
      </c>
      <c r="H1098" s="21" t="str">
        <f>VLOOKUP(B1098,属性中转表!A:F,6,FALSE)</f>
        <v>"hp":437400,"atk":12150</v>
      </c>
      <c r="I1098" s="20" t="str">
        <f>IF(VLOOKUP(B1098,属性中转表!A:G,7,FALSE)=0,"",VLOOKUP(VLOOKUP(B1098,属性中转表!A:G,7,FALSE),属性中转表!$K$2:$P$21,6,0))&amp;IF(VLOOKUP(B1098,属性中转表!A:G,7,FALSE)&gt;=50,VLOOKUP(A1098,英雄数据表!A:K,9,0),IF(VLOOKUP(B1098,属性中转表!A:G,7,FALSE)&gt;=25,VLOOKUP(A1098,英雄数据表!A:K,5,0),""))</f>
        <v>"atk":600,"hp":10000,"undpspro":200,"pvpdpspro":150,"pvpundpspro":150,"speed":10</v>
      </c>
      <c r="J1098" s="20" t="str">
        <f>IF(I1098="","",属性中转表!$I$1&amp;(IF(VLOOKUP(B1098,属性中转表!A:G,7,FALSE)=0,0,VLOOKUP(VLOOKUP(B1098,属性中转表!A:G,7,FALSE),属性中转表!$K$2:$P$21,4,0)))+IFERROR(VLOOKUP(A1098,英雄数据表!A:K,IF(武魂!B1098&gt;=50,10,IF(武魂!B1098&gt;=25,6)),0),0))</f>
        <v>,"dpspro":200</v>
      </c>
      <c r="K1098" s="32" t="str">
        <f t="shared" si="77"/>
        <v>"atk":600,"hp":10000,"undpspro":200,"pvpdpspro":150,"pvpundpspro":150,"speed":10,"dpspro":200</v>
      </c>
      <c r="L1098" s="20" t="str">
        <f>IF(B1098&gt;=50,VLOOKUP(A1098,英雄数据表!A:L,11,FALSE),IF(B1098&gt;=25,VLOOKUP(A1098,英雄数据表!A:L,7,0),""))</f>
        <v>"1402602004"</v>
      </c>
      <c r="M1098" s="20" t="str">
        <f>IFERROR(VLOOKUP(B1098,属性中转表!$K$2:$O$21,5,FALSE),"")</f>
        <v/>
      </c>
      <c r="N1098" s="20" t="str">
        <f>IF(B1098=25,VLOOKUP(A1098,英雄数据表!A:L,8,FALSE),IF(B1098=50,VLOOKUP(A1098,英雄数据表!A:L,12,0),""))</f>
        <v/>
      </c>
    </row>
    <row r="1099" spans="1:14" x14ac:dyDescent="0.3">
      <c r="A1099" s="20">
        <v>14026</v>
      </c>
      <c r="B1099" s="21">
        <f t="shared" ref="B1099:B1162" si="78">IF(A1099=A1098,B1098+1,1)</f>
        <v>98</v>
      </c>
      <c r="C1099" s="21">
        <v>5</v>
      </c>
      <c r="D1099" s="21">
        <f>VLOOKUP(A1099,英雄数据表!A:D,4,0)</f>
        <v>1</v>
      </c>
      <c r="E1099" s="20" t="str">
        <f>VLOOKUP(A1099,英雄数据表!A:C,3,0)</f>
        <v>恶念之击</v>
      </c>
      <c r="F1099" s="20">
        <f t="shared" ref="F1099:F1162" si="79">A1099</f>
        <v>14026</v>
      </c>
      <c r="G1099" s="20">
        <f t="shared" ref="G1099:G1162" si="80">A1099</f>
        <v>14026</v>
      </c>
      <c r="H1099" s="21" t="str">
        <f>VLOOKUP(B1099,属性中转表!A:F,6,FALSE)</f>
        <v>"hp":442800,"atk":12300</v>
      </c>
      <c r="I1099" s="20" t="str">
        <f>IF(VLOOKUP(B1099,属性中转表!A:G,7,FALSE)=0,"",VLOOKUP(VLOOKUP(B1099,属性中转表!A:G,7,FALSE),属性中转表!$K$2:$P$21,6,0))&amp;IF(VLOOKUP(B1099,属性中转表!A:G,7,FALSE)&gt;=50,VLOOKUP(A1099,英雄数据表!A:K,9,0),IF(VLOOKUP(B1099,属性中转表!A:G,7,FALSE)&gt;=25,VLOOKUP(A1099,英雄数据表!A:K,5,0),""))</f>
        <v>"atk":600,"hp":10000,"undpspro":200,"pvpdpspro":150,"pvpundpspro":150,"speed":10</v>
      </c>
      <c r="J1099" s="20" t="str">
        <f>IF(I1099="","",属性中转表!$I$1&amp;(IF(VLOOKUP(B1099,属性中转表!A:G,7,FALSE)=0,0,VLOOKUP(VLOOKUP(B1099,属性中转表!A:G,7,FALSE),属性中转表!$K$2:$P$21,4,0)))+IFERROR(VLOOKUP(A1099,英雄数据表!A:K,IF(武魂!B1099&gt;=50,10,IF(武魂!B1099&gt;=25,6)),0),0))</f>
        <v>,"dpspro":200</v>
      </c>
      <c r="K1099" s="32" t="str">
        <f t="shared" ref="K1099:K1162" si="81">I1099&amp;J1099</f>
        <v>"atk":600,"hp":10000,"undpspro":200,"pvpdpspro":150,"pvpundpspro":150,"speed":10,"dpspro":200</v>
      </c>
      <c r="L1099" s="20" t="str">
        <f>IF(B1099&gt;=50,VLOOKUP(A1099,英雄数据表!A:L,11,FALSE),IF(B1099&gt;=25,VLOOKUP(A1099,英雄数据表!A:L,7,0),""))</f>
        <v>"1402602004"</v>
      </c>
      <c r="M1099" s="20" t="str">
        <f>IFERROR(VLOOKUP(B1099,属性中转表!$K$2:$O$21,5,FALSE),"")</f>
        <v/>
      </c>
      <c r="N1099" s="20" t="str">
        <f>IF(B1099=25,VLOOKUP(A1099,英雄数据表!A:L,8,FALSE),IF(B1099=50,VLOOKUP(A1099,英雄数据表!A:L,12,0),""))</f>
        <v/>
      </c>
    </row>
    <row r="1100" spans="1:14" x14ac:dyDescent="0.3">
      <c r="A1100" s="20">
        <v>14026</v>
      </c>
      <c r="B1100" s="21">
        <f t="shared" si="78"/>
        <v>99</v>
      </c>
      <c r="C1100" s="21">
        <v>5</v>
      </c>
      <c r="D1100" s="21">
        <f>VLOOKUP(A1100,英雄数据表!A:D,4,0)</f>
        <v>1</v>
      </c>
      <c r="E1100" s="20" t="str">
        <f>VLOOKUP(A1100,英雄数据表!A:C,3,0)</f>
        <v>恶念之击</v>
      </c>
      <c r="F1100" s="20">
        <f t="shared" si="79"/>
        <v>14026</v>
      </c>
      <c r="G1100" s="20">
        <f t="shared" si="80"/>
        <v>14026</v>
      </c>
      <c r="H1100" s="21" t="str">
        <f>VLOOKUP(B1100,属性中转表!A:F,6,FALSE)</f>
        <v>"hp":448200,"atk":12450</v>
      </c>
      <c r="I1100" s="20" t="str">
        <f>IF(VLOOKUP(B1100,属性中转表!A:G,7,FALSE)=0,"",VLOOKUP(VLOOKUP(B1100,属性中转表!A:G,7,FALSE),属性中转表!$K$2:$P$21,6,0))&amp;IF(VLOOKUP(B1100,属性中转表!A:G,7,FALSE)&gt;=50,VLOOKUP(A1100,英雄数据表!A:K,9,0),IF(VLOOKUP(B1100,属性中转表!A:G,7,FALSE)&gt;=25,VLOOKUP(A1100,英雄数据表!A:K,5,0),""))</f>
        <v>"atk":600,"hp":10000,"undpspro":200,"pvpdpspro":150,"pvpundpspro":150,"speed":10</v>
      </c>
      <c r="J1100" s="20" t="str">
        <f>IF(I1100="","",属性中转表!$I$1&amp;(IF(VLOOKUP(B1100,属性中转表!A:G,7,FALSE)=0,0,VLOOKUP(VLOOKUP(B1100,属性中转表!A:G,7,FALSE),属性中转表!$K$2:$P$21,4,0)))+IFERROR(VLOOKUP(A1100,英雄数据表!A:K,IF(武魂!B1100&gt;=50,10,IF(武魂!B1100&gt;=25,6)),0),0))</f>
        <v>,"dpspro":200</v>
      </c>
      <c r="K1100" s="32" t="str">
        <f t="shared" si="81"/>
        <v>"atk":600,"hp":10000,"undpspro":200,"pvpdpspro":150,"pvpundpspro":150,"speed":10,"dpspro":200</v>
      </c>
      <c r="L1100" s="20" t="str">
        <f>IF(B1100&gt;=50,VLOOKUP(A1100,英雄数据表!A:L,11,FALSE),IF(B1100&gt;=25,VLOOKUP(A1100,英雄数据表!A:L,7,0),""))</f>
        <v>"1402602004"</v>
      </c>
      <c r="M1100" s="20" t="str">
        <f>IFERROR(VLOOKUP(B1100,属性中转表!$K$2:$O$21,5,FALSE),"")</f>
        <v/>
      </c>
      <c r="N1100" s="20" t="str">
        <f>IF(B1100=25,VLOOKUP(A1100,英雄数据表!A:L,8,FALSE),IF(B1100=50,VLOOKUP(A1100,英雄数据表!A:L,12,0),""))</f>
        <v/>
      </c>
    </row>
    <row r="1101" spans="1:14" x14ac:dyDescent="0.3">
      <c r="A1101" s="20">
        <v>14026</v>
      </c>
      <c r="B1101" s="21">
        <f t="shared" si="78"/>
        <v>100</v>
      </c>
      <c r="C1101" s="21">
        <v>5</v>
      </c>
      <c r="D1101" s="21">
        <f>VLOOKUP(A1101,英雄数据表!A:D,4,0)</f>
        <v>1</v>
      </c>
      <c r="E1101" s="20" t="str">
        <f>VLOOKUP(A1101,英雄数据表!A:C,3,0)</f>
        <v>恶念之击</v>
      </c>
      <c r="F1101" s="20">
        <f t="shared" si="79"/>
        <v>14026</v>
      </c>
      <c r="G1101" s="20">
        <f t="shared" si="80"/>
        <v>14026</v>
      </c>
      <c r="H1101" s="21" t="str">
        <f>VLOOKUP(B1101,属性中转表!A:F,6,FALSE)</f>
        <v>"hp":453600,"atk":12600</v>
      </c>
      <c r="I1101" s="20" t="str">
        <f>IF(VLOOKUP(B1101,属性中转表!A:G,7,FALSE)=0,"",VLOOKUP(VLOOKUP(B1101,属性中转表!A:G,7,FALSE),属性中转表!$K$2:$P$21,6,0))&amp;IF(VLOOKUP(B1101,属性中转表!A:G,7,FALSE)&gt;=50,VLOOKUP(A1101,英雄数据表!A:K,9,0),IF(VLOOKUP(B1101,属性中转表!A:G,7,FALSE)&gt;=25,VLOOKUP(A1101,英雄数据表!A:K,5,0),""))</f>
        <v>"atk":900,"hp":15000,"undpspro":200,"pvpdpspro":150,"pvpundpspro":150,"speed":20</v>
      </c>
      <c r="J1101" s="20" t="str">
        <f>IF(I1101="","",属性中转表!$I$1&amp;(IF(VLOOKUP(B1101,属性中转表!A:G,7,FALSE)=0,0,VLOOKUP(VLOOKUP(B1101,属性中转表!A:G,7,FALSE),属性中转表!$K$2:$P$21,4,0)))+IFERROR(VLOOKUP(A1101,英雄数据表!A:K,IF(武魂!B1101&gt;=50,10,IF(武魂!B1101&gt;=25,6)),0),0))</f>
        <v>,"dpspro":200</v>
      </c>
      <c r="K1101" s="32" t="str">
        <f t="shared" si="81"/>
        <v>"atk":900,"hp":15000,"undpspro":200,"pvpdpspro":150,"pvpundpspro":150,"speed":20,"dpspro":200</v>
      </c>
      <c r="L1101" s="20" t="str">
        <f>IF(B1101&gt;=50,VLOOKUP(A1101,英雄数据表!A:L,11,FALSE),IF(B1101&gt;=25,VLOOKUP(A1101,英雄数据表!A:L,7,0),""))</f>
        <v>"1402602004"</v>
      </c>
      <c r="M1101" s="20" t="str">
        <f>IFERROR(VLOOKUP(B1101,属性中转表!$K$2:$O$21,5,FALSE),"")</f>
        <v>"speed":10,"atk":300,"hp":5000</v>
      </c>
      <c r="N1101" s="20" t="str">
        <f>IF(B1101=25,VLOOKUP(A1101,英雄数据表!A:L,8,FALSE),IF(B1101=50,VLOOKUP(A1101,英雄数据表!A:L,12,0),""))</f>
        <v/>
      </c>
    </row>
    <row r="1102" spans="1:14" x14ac:dyDescent="0.3">
      <c r="A1102" s="20">
        <v>14036</v>
      </c>
      <c r="B1102" s="21">
        <f t="shared" si="78"/>
        <v>1</v>
      </c>
      <c r="C1102" s="21">
        <v>5</v>
      </c>
      <c r="D1102" s="21">
        <f>VLOOKUP(A1102,英雄数据表!A:D,4,0)</f>
        <v>1</v>
      </c>
      <c r="E1102" s="20" t="str">
        <f>VLOOKUP(A1102,英雄数据表!A:C,3,0)</f>
        <v>刺客靶标</v>
      </c>
      <c r="F1102" s="20">
        <f t="shared" si="79"/>
        <v>14036</v>
      </c>
      <c r="G1102" s="20">
        <f t="shared" si="80"/>
        <v>14036</v>
      </c>
      <c r="H1102" s="21" t="str">
        <f>VLOOKUP(B1102,属性中转表!A:F,6,FALSE)</f>
        <v>"hp":5400,"atk":150</v>
      </c>
      <c r="I1102" s="20" t="str">
        <f>IF(VLOOKUP(B1102,属性中转表!A:G,7,FALSE)=0,"",VLOOKUP(VLOOKUP(B1102,属性中转表!A:G,7,FALSE),属性中转表!$K$2:$P$21,6,0))&amp;IF(VLOOKUP(B1102,属性中转表!A:G,7,FALSE)&gt;=50,VLOOKUP(A1102,英雄数据表!A:K,9,0),IF(VLOOKUP(B1102,属性中转表!A:G,7,FALSE)&gt;=25,VLOOKUP(A1102,英雄数据表!A:K,5,0),""))</f>
        <v/>
      </c>
      <c r="J1102" s="20" t="str">
        <f>IF(I1102="","",属性中转表!$I$1&amp;(IF(VLOOKUP(B1102,属性中转表!A:G,7,FALSE)=0,0,VLOOKUP(VLOOKUP(B1102,属性中转表!A:G,7,FALSE),属性中转表!$K$2:$P$21,4,0)))+IFERROR(VLOOKUP(A1102,英雄数据表!A:K,IF(武魂!B1102&gt;=50,10,IF(武魂!B1102&gt;=25,6)),0),0))</f>
        <v/>
      </c>
      <c r="K1102" s="32" t="str">
        <f t="shared" si="81"/>
        <v/>
      </c>
      <c r="L1102" s="20" t="str">
        <f>IF(B1102&gt;=50,VLOOKUP(A1102,英雄数据表!A:L,11,FALSE),IF(B1102&gt;=25,VLOOKUP(A1102,英雄数据表!A:L,7,0),""))</f>
        <v/>
      </c>
      <c r="M1102" s="20" t="str">
        <f>IFERROR(VLOOKUP(B1102,属性中转表!$K$2:$O$21,5,FALSE),"")</f>
        <v/>
      </c>
      <c r="N1102" s="20" t="str">
        <f>IF(B1102=25,VLOOKUP(A1102,英雄数据表!A:L,8,FALSE),IF(B1102=50,VLOOKUP(A1102,英雄数据表!A:L,12,0),""))</f>
        <v/>
      </c>
    </row>
    <row r="1103" spans="1:14" x14ac:dyDescent="0.3">
      <c r="A1103" s="20">
        <v>14036</v>
      </c>
      <c r="B1103" s="21">
        <f t="shared" si="78"/>
        <v>2</v>
      </c>
      <c r="C1103" s="21">
        <v>5</v>
      </c>
      <c r="D1103" s="21">
        <f>VLOOKUP(A1103,英雄数据表!A:D,4,0)</f>
        <v>1</v>
      </c>
      <c r="E1103" s="20" t="str">
        <f>VLOOKUP(A1103,英雄数据表!A:C,3,0)</f>
        <v>刺客靶标</v>
      </c>
      <c r="F1103" s="20">
        <f t="shared" si="79"/>
        <v>14036</v>
      </c>
      <c r="G1103" s="20">
        <f t="shared" si="80"/>
        <v>14036</v>
      </c>
      <c r="H1103" s="21" t="str">
        <f>VLOOKUP(B1103,属性中转表!A:F,6,FALSE)</f>
        <v>"hp":7200,"atk":200</v>
      </c>
      <c r="I1103" s="20" t="str">
        <f>IF(VLOOKUP(B1103,属性中转表!A:G,7,FALSE)=0,"",VLOOKUP(VLOOKUP(B1103,属性中转表!A:G,7,FALSE),属性中转表!$K$2:$P$21,6,0))&amp;IF(VLOOKUP(B1103,属性中转表!A:G,7,FALSE)&gt;=50,VLOOKUP(A1103,英雄数据表!A:K,9,0),IF(VLOOKUP(B1103,属性中转表!A:G,7,FALSE)&gt;=25,VLOOKUP(A1103,英雄数据表!A:K,5,0),""))</f>
        <v/>
      </c>
      <c r="J1103" s="20" t="str">
        <f>IF(I1103="","",属性中转表!$I$1&amp;(IF(VLOOKUP(B1103,属性中转表!A:G,7,FALSE)=0,0,VLOOKUP(VLOOKUP(B1103,属性中转表!A:G,7,FALSE),属性中转表!$K$2:$P$21,4,0)))+IFERROR(VLOOKUP(A1103,英雄数据表!A:K,IF(武魂!B1103&gt;=50,10,IF(武魂!B1103&gt;=25,6)),0),0))</f>
        <v/>
      </c>
      <c r="K1103" s="32" t="str">
        <f t="shared" si="81"/>
        <v/>
      </c>
      <c r="L1103" s="20" t="str">
        <f>IF(B1103&gt;=50,VLOOKUP(A1103,英雄数据表!A:L,11,FALSE),IF(B1103&gt;=25,VLOOKUP(A1103,英雄数据表!A:L,7,0),""))</f>
        <v/>
      </c>
      <c r="M1103" s="20" t="str">
        <f>IFERROR(VLOOKUP(B1103,属性中转表!$K$2:$O$21,5,FALSE),"")</f>
        <v/>
      </c>
      <c r="N1103" s="20" t="str">
        <f>IF(B1103=25,VLOOKUP(A1103,英雄数据表!A:L,8,FALSE),IF(B1103=50,VLOOKUP(A1103,英雄数据表!A:L,12,0),""))</f>
        <v/>
      </c>
    </row>
    <row r="1104" spans="1:14" x14ac:dyDescent="0.3">
      <c r="A1104" s="20">
        <v>14036</v>
      </c>
      <c r="B1104" s="21">
        <f t="shared" si="78"/>
        <v>3</v>
      </c>
      <c r="C1104" s="21">
        <v>5</v>
      </c>
      <c r="D1104" s="21">
        <f>VLOOKUP(A1104,英雄数据表!A:D,4,0)</f>
        <v>1</v>
      </c>
      <c r="E1104" s="20" t="str">
        <f>VLOOKUP(A1104,英雄数据表!A:C,3,0)</f>
        <v>刺客靶标</v>
      </c>
      <c r="F1104" s="20">
        <f t="shared" si="79"/>
        <v>14036</v>
      </c>
      <c r="G1104" s="20">
        <f t="shared" si="80"/>
        <v>14036</v>
      </c>
      <c r="H1104" s="21" t="str">
        <f>VLOOKUP(B1104,属性中转表!A:F,6,FALSE)</f>
        <v>"hp":9000,"atk":250</v>
      </c>
      <c r="I1104" s="20" t="str">
        <f>IF(VLOOKUP(B1104,属性中转表!A:G,7,FALSE)=0,"",VLOOKUP(VLOOKUP(B1104,属性中转表!A:G,7,FALSE),属性中转表!$K$2:$P$21,6,0))&amp;IF(VLOOKUP(B1104,属性中转表!A:G,7,FALSE)&gt;=50,VLOOKUP(A1104,英雄数据表!A:K,9,0),IF(VLOOKUP(B1104,属性中转表!A:G,7,FALSE)&gt;=25,VLOOKUP(A1104,英雄数据表!A:K,5,0),""))</f>
        <v/>
      </c>
      <c r="J1104" s="20" t="str">
        <f>IF(I1104="","",属性中转表!$I$1&amp;(IF(VLOOKUP(B1104,属性中转表!A:G,7,FALSE)=0,0,VLOOKUP(VLOOKUP(B1104,属性中转表!A:G,7,FALSE),属性中转表!$K$2:$P$21,4,0)))+IFERROR(VLOOKUP(A1104,英雄数据表!A:K,IF(武魂!B1104&gt;=50,10,IF(武魂!B1104&gt;=25,6)),0),0))</f>
        <v/>
      </c>
      <c r="K1104" s="32" t="str">
        <f t="shared" si="81"/>
        <v/>
      </c>
      <c r="L1104" s="20" t="str">
        <f>IF(B1104&gt;=50,VLOOKUP(A1104,英雄数据表!A:L,11,FALSE),IF(B1104&gt;=25,VLOOKUP(A1104,英雄数据表!A:L,7,0),""))</f>
        <v/>
      </c>
      <c r="M1104" s="20" t="str">
        <f>IFERROR(VLOOKUP(B1104,属性中转表!$K$2:$O$21,5,FALSE),"")</f>
        <v/>
      </c>
      <c r="N1104" s="20" t="str">
        <f>IF(B1104=25,VLOOKUP(A1104,英雄数据表!A:L,8,FALSE),IF(B1104=50,VLOOKUP(A1104,英雄数据表!A:L,12,0),""))</f>
        <v/>
      </c>
    </row>
    <row r="1105" spans="1:14" x14ac:dyDescent="0.3">
      <c r="A1105" s="20">
        <v>14036</v>
      </c>
      <c r="B1105" s="21">
        <f t="shared" si="78"/>
        <v>4</v>
      </c>
      <c r="C1105" s="21">
        <v>5</v>
      </c>
      <c r="D1105" s="21">
        <f>VLOOKUP(A1105,英雄数据表!A:D,4,0)</f>
        <v>1</v>
      </c>
      <c r="E1105" s="20" t="str">
        <f>VLOOKUP(A1105,英雄数据表!A:C,3,0)</f>
        <v>刺客靶标</v>
      </c>
      <c r="F1105" s="20">
        <f t="shared" si="79"/>
        <v>14036</v>
      </c>
      <c r="G1105" s="20">
        <f t="shared" si="80"/>
        <v>14036</v>
      </c>
      <c r="H1105" s="21" t="str">
        <f>VLOOKUP(B1105,属性中转表!A:F,6,FALSE)</f>
        <v>"hp":10800,"atk":300</v>
      </c>
      <c r="I1105" s="20" t="str">
        <f>IF(VLOOKUP(B1105,属性中转表!A:G,7,FALSE)=0,"",VLOOKUP(VLOOKUP(B1105,属性中转表!A:G,7,FALSE),属性中转表!$K$2:$P$21,6,0))&amp;IF(VLOOKUP(B1105,属性中转表!A:G,7,FALSE)&gt;=50,VLOOKUP(A1105,英雄数据表!A:K,9,0),IF(VLOOKUP(B1105,属性中转表!A:G,7,FALSE)&gt;=25,VLOOKUP(A1105,英雄数据表!A:K,5,0),""))</f>
        <v/>
      </c>
      <c r="J1105" s="20" t="str">
        <f>IF(I1105="","",属性中转表!$I$1&amp;(IF(VLOOKUP(B1105,属性中转表!A:G,7,FALSE)=0,0,VLOOKUP(VLOOKUP(B1105,属性中转表!A:G,7,FALSE),属性中转表!$K$2:$P$21,4,0)))+IFERROR(VLOOKUP(A1105,英雄数据表!A:K,IF(武魂!B1105&gt;=50,10,IF(武魂!B1105&gt;=25,6)),0),0))</f>
        <v/>
      </c>
      <c r="K1105" s="32" t="str">
        <f t="shared" si="81"/>
        <v/>
      </c>
      <c r="L1105" s="20" t="str">
        <f>IF(B1105&gt;=50,VLOOKUP(A1105,英雄数据表!A:L,11,FALSE),IF(B1105&gt;=25,VLOOKUP(A1105,英雄数据表!A:L,7,0),""))</f>
        <v/>
      </c>
      <c r="M1105" s="20" t="str">
        <f>IFERROR(VLOOKUP(B1105,属性中转表!$K$2:$O$21,5,FALSE),"")</f>
        <v/>
      </c>
      <c r="N1105" s="20" t="str">
        <f>IF(B1105=25,VLOOKUP(A1105,英雄数据表!A:L,8,FALSE),IF(B1105=50,VLOOKUP(A1105,英雄数据表!A:L,12,0),""))</f>
        <v/>
      </c>
    </row>
    <row r="1106" spans="1:14" x14ac:dyDescent="0.3">
      <c r="A1106" s="20">
        <v>14036</v>
      </c>
      <c r="B1106" s="21">
        <f t="shared" si="78"/>
        <v>5</v>
      </c>
      <c r="C1106" s="21">
        <v>5</v>
      </c>
      <c r="D1106" s="21">
        <f>VLOOKUP(A1106,英雄数据表!A:D,4,0)</f>
        <v>1</v>
      </c>
      <c r="E1106" s="20" t="str">
        <f>VLOOKUP(A1106,英雄数据表!A:C,3,0)</f>
        <v>刺客靶标</v>
      </c>
      <c r="F1106" s="20">
        <f t="shared" si="79"/>
        <v>14036</v>
      </c>
      <c r="G1106" s="20">
        <f t="shared" si="80"/>
        <v>14036</v>
      </c>
      <c r="H1106" s="21" t="str">
        <f>VLOOKUP(B1106,属性中转表!A:F,6,FALSE)</f>
        <v>"hp":12600,"atk":350</v>
      </c>
      <c r="I1106" s="20" t="str">
        <f>IF(VLOOKUP(B1106,属性中转表!A:G,7,FALSE)=0,"",VLOOKUP(VLOOKUP(B1106,属性中转表!A:G,7,FALSE),属性中转表!$K$2:$P$21,6,0))&amp;IF(VLOOKUP(B1106,属性中转表!A:G,7,FALSE)&gt;=50,VLOOKUP(A1106,英雄数据表!A:K,9,0),IF(VLOOKUP(B1106,属性中转表!A:G,7,FALSE)&gt;=25,VLOOKUP(A1106,英雄数据表!A:K,5,0),""))</f>
        <v>"atk":300</v>
      </c>
      <c r="J1106" s="20" t="str">
        <f>IF(I1106="","",属性中转表!$I$1&amp;(IF(VLOOKUP(B1106,属性中转表!A:G,7,FALSE)=0,0,VLOOKUP(VLOOKUP(B1106,属性中转表!A:G,7,FALSE),属性中转表!$K$2:$P$21,4,0)))+IFERROR(VLOOKUP(A1106,英雄数据表!A:K,IF(武魂!B1106&gt;=50,10,IF(武魂!B1106&gt;=25,6)),0),0))</f>
        <v>,"dpspro":0</v>
      </c>
      <c r="K1106" s="32" t="str">
        <f t="shared" si="81"/>
        <v>"atk":300,"dpspro":0</v>
      </c>
      <c r="L1106" s="20" t="str">
        <f>IF(B1106&gt;=50,VLOOKUP(A1106,英雄数据表!A:L,11,FALSE),IF(B1106&gt;=25,VLOOKUP(A1106,英雄数据表!A:L,7,0),""))</f>
        <v/>
      </c>
      <c r="M1106" s="20" t="str">
        <f>IFERROR(VLOOKUP(B1106,属性中转表!$K$2:$O$21,5,FALSE),"")</f>
        <v>"atk":300</v>
      </c>
      <c r="N1106" s="20" t="str">
        <f>IF(B1106=25,VLOOKUP(A1106,英雄数据表!A:L,8,FALSE),IF(B1106=50,VLOOKUP(A1106,英雄数据表!A:L,12,0),""))</f>
        <v/>
      </c>
    </row>
    <row r="1107" spans="1:14" x14ac:dyDescent="0.3">
      <c r="A1107" s="20">
        <v>14036</v>
      </c>
      <c r="B1107" s="21">
        <f t="shared" si="78"/>
        <v>6</v>
      </c>
      <c r="C1107" s="21">
        <v>5</v>
      </c>
      <c r="D1107" s="21">
        <f>VLOOKUP(A1107,英雄数据表!A:D,4,0)</f>
        <v>1</v>
      </c>
      <c r="E1107" s="20" t="str">
        <f>VLOOKUP(A1107,英雄数据表!A:C,3,0)</f>
        <v>刺客靶标</v>
      </c>
      <c r="F1107" s="20">
        <f t="shared" si="79"/>
        <v>14036</v>
      </c>
      <c r="G1107" s="20">
        <f t="shared" si="80"/>
        <v>14036</v>
      </c>
      <c r="H1107" s="21" t="str">
        <f>VLOOKUP(B1107,属性中转表!A:F,6,FALSE)</f>
        <v>"hp":14400,"atk":400</v>
      </c>
      <c r="I1107" s="20" t="str">
        <f>IF(VLOOKUP(B1107,属性中转表!A:G,7,FALSE)=0,"",VLOOKUP(VLOOKUP(B1107,属性中转表!A:G,7,FALSE),属性中转表!$K$2:$P$21,6,0))&amp;IF(VLOOKUP(B1107,属性中转表!A:G,7,FALSE)&gt;=50,VLOOKUP(A1107,英雄数据表!A:K,9,0),IF(VLOOKUP(B1107,属性中转表!A:G,7,FALSE)&gt;=25,VLOOKUP(A1107,英雄数据表!A:K,5,0),""))</f>
        <v>"atk":300</v>
      </c>
      <c r="J1107" s="20" t="str">
        <f>IF(I1107="","",属性中转表!$I$1&amp;(IF(VLOOKUP(B1107,属性中转表!A:G,7,FALSE)=0,0,VLOOKUP(VLOOKUP(B1107,属性中转表!A:G,7,FALSE),属性中转表!$K$2:$P$21,4,0)))+IFERROR(VLOOKUP(A1107,英雄数据表!A:K,IF(武魂!B1107&gt;=50,10,IF(武魂!B1107&gt;=25,6)),0),0))</f>
        <v>,"dpspro":0</v>
      </c>
      <c r="K1107" s="32" t="str">
        <f t="shared" si="81"/>
        <v>"atk":300,"dpspro":0</v>
      </c>
      <c r="L1107" s="20" t="str">
        <f>IF(B1107&gt;=50,VLOOKUP(A1107,英雄数据表!A:L,11,FALSE),IF(B1107&gt;=25,VLOOKUP(A1107,英雄数据表!A:L,7,0),""))</f>
        <v/>
      </c>
      <c r="M1107" s="20" t="str">
        <f>IFERROR(VLOOKUP(B1107,属性中转表!$K$2:$O$21,5,FALSE),"")</f>
        <v/>
      </c>
      <c r="N1107" s="20" t="str">
        <f>IF(B1107=25,VLOOKUP(A1107,英雄数据表!A:L,8,FALSE),IF(B1107=50,VLOOKUP(A1107,英雄数据表!A:L,12,0),""))</f>
        <v/>
      </c>
    </row>
    <row r="1108" spans="1:14" x14ac:dyDescent="0.3">
      <c r="A1108" s="20">
        <v>14036</v>
      </c>
      <c r="B1108" s="21">
        <f t="shared" si="78"/>
        <v>7</v>
      </c>
      <c r="C1108" s="21">
        <v>5</v>
      </c>
      <c r="D1108" s="21">
        <f>VLOOKUP(A1108,英雄数据表!A:D,4,0)</f>
        <v>1</v>
      </c>
      <c r="E1108" s="20" t="str">
        <f>VLOOKUP(A1108,英雄数据表!A:C,3,0)</f>
        <v>刺客靶标</v>
      </c>
      <c r="F1108" s="20">
        <f t="shared" si="79"/>
        <v>14036</v>
      </c>
      <c r="G1108" s="20">
        <f t="shared" si="80"/>
        <v>14036</v>
      </c>
      <c r="H1108" s="21" t="str">
        <f>VLOOKUP(B1108,属性中转表!A:F,6,FALSE)</f>
        <v>"hp":16200,"atk":450</v>
      </c>
      <c r="I1108" s="20" t="str">
        <f>IF(VLOOKUP(B1108,属性中转表!A:G,7,FALSE)=0,"",VLOOKUP(VLOOKUP(B1108,属性中转表!A:G,7,FALSE),属性中转表!$K$2:$P$21,6,0))&amp;IF(VLOOKUP(B1108,属性中转表!A:G,7,FALSE)&gt;=50,VLOOKUP(A1108,英雄数据表!A:K,9,0),IF(VLOOKUP(B1108,属性中转表!A:G,7,FALSE)&gt;=25,VLOOKUP(A1108,英雄数据表!A:K,5,0),""))</f>
        <v>"atk":300</v>
      </c>
      <c r="J1108" s="20" t="str">
        <f>IF(I1108="","",属性中转表!$I$1&amp;(IF(VLOOKUP(B1108,属性中转表!A:G,7,FALSE)=0,0,VLOOKUP(VLOOKUP(B1108,属性中转表!A:G,7,FALSE),属性中转表!$K$2:$P$21,4,0)))+IFERROR(VLOOKUP(A1108,英雄数据表!A:K,IF(武魂!B1108&gt;=50,10,IF(武魂!B1108&gt;=25,6)),0),0))</f>
        <v>,"dpspro":0</v>
      </c>
      <c r="K1108" s="32" t="str">
        <f t="shared" si="81"/>
        <v>"atk":300,"dpspro":0</v>
      </c>
      <c r="L1108" s="20" t="str">
        <f>IF(B1108&gt;=50,VLOOKUP(A1108,英雄数据表!A:L,11,FALSE),IF(B1108&gt;=25,VLOOKUP(A1108,英雄数据表!A:L,7,0),""))</f>
        <v/>
      </c>
      <c r="M1108" s="20" t="str">
        <f>IFERROR(VLOOKUP(B1108,属性中转表!$K$2:$O$21,5,FALSE),"")</f>
        <v/>
      </c>
      <c r="N1108" s="20" t="str">
        <f>IF(B1108=25,VLOOKUP(A1108,英雄数据表!A:L,8,FALSE),IF(B1108=50,VLOOKUP(A1108,英雄数据表!A:L,12,0),""))</f>
        <v/>
      </c>
    </row>
    <row r="1109" spans="1:14" x14ac:dyDescent="0.3">
      <c r="A1109" s="20">
        <v>14036</v>
      </c>
      <c r="B1109" s="21">
        <f t="shared" si="78"/>
        <v>8</v>
      </c>
      <c r="C1109" s="21">
        <v>5</v>
      </c>
      <c r="D1109" s="21">
        <f>VLOOKUP(A1109,英雄数据表!A:D,4,0)</f>
        <v>1</v>
      </c>
      <c r="E1109" s="20" t="str">
        <f>VLOOKUP(A1109,英雄数据表!A:C,3,0)</f>
        <v>刺客靶标</v>
      </c>
      <c r="F1109" s="20">
        <f t="shared" si="79"/>
        <v>14036</v>
      </c>
      <c r="G1109" s="20">
        <f t="shared" si="80"/>
        <v>14036</v>
      </c>
      <c r="H1109" s="21" t="str">
        <f>VLOOKUP(B1109,属性中转表!A:F,6,FALSE)</f>
        <v>"hp":18000,"atk":500</v>
      </c>
      <c r="I1109" s="20" t="str">
        <f>IF(VLOOKUP(B1109,属性中转表!A:G,7,FALSE)=0,"",VLOOKUP(VLOOKUP(B1109,属性中转表!A:G,7,FALSE),属性中转表!$K$2:$P$21,6,0))&amp;IF(VLOOKUP(B1109,属性中转表!A:G,7,FALSE)&gt;=50,VLOOKUP(A1109,英雄数据表!A:K,9,0),IF(VLOOKUP(B1109,属性中转表!A:G,7,FALSE)&gt;=25,VLOOKUP(A1109,英雄数据表!A:K,5,0),""))</f>
        <v>"atk":300</v>
      </c>
      <c r="J1109" s="20" t="str">
        <f>IF(I1109="","",属性中转表!$I$1&amp;(IF(VLOOKUP(B1109,属性中转表!A:G,7,FALSE)=0,0,VLOOKUP(VLOOKUP(B1109,属性中转表!A:G,7,FALSE),属性中转表!$K$2:$P$21,4,0)))+IFERROR(VLOOKUP(A1109,英雄数据表!A:K,IF(武魂!B1109&gt;=50,10,IF(武魂!B1109&gt;=25,6)),0),0))</f>
        <v>,"dpspro":0</v>
      </c>
      <c r="K1109" s="32" t="str">
        <f t="shared" si="81"/>
        <v>"atk":300,"dpspro":0</v>
      </c>
      <c r="L1109" s="20" t="str">
        <f>IF(B1109&gt;=50,VLOOKUP(A1109,英雄数据表!A:L,11,FALSE),IF(B1109&gt;=25,VLOOKUP(A1109,英雄数据表!A:L,7,0),""))</f>
        <v/>
      </c>
      <c r="M1109" s="20" t="str">
        <f>IFERROR(VLOOKUP(B1109,属性中转表!$K$2:$O$21,5,FALSE),"")</f>
        <v/>
      </c>
      <c r="N1109" s="20" t="str">
        <f>IF(B1109=25,VLOOKUP(A1109,英雄数据表!A:L,8,FALSE),IF(B1109=50,VLOOKUP(A1109,英雄数据表!A:L,12,0),""))</f>
        <v/>
      </c>
    </row>
    <row r="1110" spans="1:14" x14ac:dyDescent="0.3">
      <c r="A1110" s="20">
        <v>14036</v>
      </c>
      <c r="B1110" s="21">
        <f t="shared" si="78"/>
        <v>9</v>
      </c>
      <c r="C1110" s="21">
        <v>5</v>
      </c>
      <c r="D1110" s="21">
        <f>VLOOKUP(A1110,英雄数据表!A:D,4,0)</f>
        <v>1</v>
      </c>
      <c r="E1110" s="20" t="str">
        <f>VLOOKUP(A1110,英雄数据表!A:C,3,0)</f>
        <v>刺客靶标</v>
      </c>
      <c r="F1110" s="20">
        <f t="shared" si="79"/>
        <v>14036</v>
      </c>
      <c r="G1110" s="20">
        <f t="shared" si="80"/>
        <v>14036</v>
      </c>
      <c r="H1110" s="21" t="str">
        <f>VLOOKUP(B1110,属性中转表!A:F,6,FALSE)</f>
        <v>"hp":19800,"atk":550</v>
      </c>
      <c r="I1110" s="20" t="str">
        <f>IF(VLOOKUP(B1110,属性中转表!A:G,7,FALSE)=0,"",VLOOKUP(VLOOKUP(B1110,属性中转表!A:G,7,FALSE),属性中转表!$K$2:$P$21,6,0))&amp;IF(VLOOKUP(B1110,属性中转表!A:G,7,FALSE)&gt;=50,VLOOKUP(A1110,英雄数据表!A:K,9,0),IF(VLOOKUP(B1110,属性中转表!A:G,7,FALSE)&gt;=25,VLOOKUP(A1110,英雄数据表!A:K,5,0),""))</f>
        <v>"atk":300</v>
      </c>
      <c r="J1110" s="20" t="str">
        <f>IF(I1110="","",属性中转表!$I$1&amp;(IF(VLOOKUP(B1110,属性中转表!A:G,7,FALSE)=0,0,VLOOKUP(VLOOKUP(B1110,属性中转表!A:G,7,FALSE),属性中转表!$K$2:$P$21,4,0)))+IFERROR(VLOOKUP(A1110,英雄数据表!A:K,IF(武魂!B1110&gt;=50,10,IF(武魂!B1110&gt;=25,6)),0),0))</f>
        <v>,"dpspro":0</v>
      </c>
      <c r="K1110" s="32" t="str">
        <f t="shared" si="81"/>
        <v>"atk":300,"dpspro":0</v>
      </c>
      <c r="L1110" s="20" t="str">
        <f>IF(B1110&gt;=50,VLOOKUP(A1110,英雄数据表!A:L,11,FALSE),IF(B1110&gt;=25,VLOOKUP(A1110,英雄数据表!A:L,7,0),""))</f>
        <v/>
      </c>
      <c r="M1110" s="20" t="str">
        <f>IFERROR(VLOOKUP(B1110,属性中转表!$K$2:$O$21,5,FALSE),"")</f>
        <v/>
      </c>
      <c r="N1110" s="20" t="str">
        <f>IF(B1110=25,VLOOKUP(A1110,英雄数据表!A:L,8,FALSE),IF(B1110=50,VLOOKUP(A1110,英雄数据表!A:L,12,0),""))</f>
        <v/>
      </c>
    </row>
    <row r="1111" spans="1:14" x14ac:dyDescent="0.3">
      <c r="A1111" s="20">
        <v>14036</v>
      </c>
      <c r="B1111" s="21">
        <f t="shared" si="78"/>
        <v>10</v>
      </c>
      <c r="C1111" s="21">
        <v>5</v>
      </c>
      <c r="D1111" s="21">
        <f>VLOOKUP(A1111,英雄数据表!A:D,4,0)</f>
        <v>1</v>
      </c>
      <c r="E1111" s="20" t="str">
        <f>VLOOKUP(A1111,英雄数据表!A:C,3,0)</f>
        <v>刺客靶标</v>
      </c>
      <c r="F1111" s="20">
        <f t="shared" si="79"/>
        <v>14036</v>
      </c>
      <c r="G1111" s="20">
        <f t="shared" si="80"/>
        <v>14036</v>
      </c>
      <c r="H1111" s="21" t="str">
        <f>VLOOKUP(B1111,属性中转表!A:F,6,FALSE)</f>
        <v>"hp":21600,"atk":600</v>
      </c>
      <c r="I1111" s="20" t="str">
        <f>IF(VLOOKUP(B1111,属性中转表!A:G,7,FALSE)=0,"",VLOOKUP(VLOOKUP(B1111,属性中转表!A:G,7,FALSE),属性中转表!$K$2:$P$21,6,0))&amp;IF(VLOOKUP(B1111,属性中转表!A:G,7,FALSE)&gt;=50,VLOOKUP(A1111,英雄数据表!A:K,9,0),IF(VLOOKUP(B1111,属性中转表!A:G,7,FALSE)&gt;=25,VLOOKUP(A1111,英雄数据表!A:K,5,0),""))</f>
        <v>"atk":300,"hp":5000</v>
      </c>
      <c r="J1111" s="20" t="str">
        <f>IF(I1111="","",属性中转表!$I$1&amp;(IF(VLOOKUP(B1111,属性中转表!A:G,7,FALSE)=0,0,VLOOKUP(VLOOKUP(B1111,属性中转表!A:G,7,FALSE),属性中转表!$K$2:$P$21,4,0)))+IFERROR(VLOOKUP(A1111,英雄数据表!A:K,IF(武魂!B1111&gt;=50,10,IF(武魂!B1111&gt;=25,6)),0),0))</f>
        <v>,"dpspro":0</v>
      </c>
      <c r="K1111" s="32" t="str">
        <f t="shared" si="81"/>
        <v>"atk":300,"hp":5000,"dpspro":0</v>
      </c>
      <c r="L1111" s="20" t="str">
        <f>IF(B1111&gt;=50,VLOOKUP(A1111,英雄数据表!A:L,11,FALSE),IF(B1111&gt;=25,VLOOKUP(A1111,英雄数据表!A:L,7,0),""))</f>
        <v/>
      </c>
      <c r="M1111" s="20" t="str">
        <f>IFERROR(VLOOKUP(B1111,属性中转表!$K$2:$O$21,5,FALSE),"")</f>
        <v>"hp":5000</v>
      </c>
      <c r="N1111" s="20" t="str">
        <f>IF(B1111=25,VLOOKUP(A1111,英雄数据表!A:L,8,FALSE),IF(B1111=50,VLOOKUP(A1111,英雄数据表!A:L,12,0),""))</f>
        <v/>
      </c>
    </row>
    <row r="1112" spans="1:14" x14ac:dyDescent="0.3">
      <c r="A1112" s="20">
        <v>14036</v>
      </c>
      <c r="B1112" s="21">
        <f t="shared" si="78"/>
        <v>11</v>
      </c>
      <c r="C1112" s="21">
        <v>5</v>
      </c>
      <c r="D1112" s="21">
        <f>VLOOKUP(A1112,英雄数据表!A:D,4,0)</f>
        <v>1</v>
      </c>
      <c r="E1112" s="20" t="str">
        <f>VLOOKUP(A1112,英雄数据表!A:C,3,0)</f>
        <v>刺客靶标</v>
      </c>
      <c r="F1112" s="20">
        <f t="shared" si="79"/>
        <v>14036</v>
      </c>
      <c r="G1112" s="20">
        <f t="shared" si="80"/>
        <v>14036</v>
      </c>
      <c r="H1112" s="21" t="str">
        <f>VLOOKUP(B1112,属性中转表!A:F,6,FALSE)</f>
        <v>"hp":24300,"atk":675</v>
      </c>
      <c r="I1112" s="20" t="str">
        <f>IF(VLOOKUP(B1112,属性中转表!A:G,7,FALSE)=0,"",VLOOKUP(VLOOKUP(B1112,属性中转表!A:G,7,FALSE),属性中转表!$K$2:$P$21,6,0))&amp;IF(VLOOKUP(B1112,属性中转表!A:G,7,FALSE)&gt;=50,VLOOKUP(A1112,英雄数据表!A:K,9,0),IF(VLOOKUP(B1112,属性中转表!A:G,7,FALSE)&gt;=25,VLOOKUP(A1112,英雄数据表!A:K,5,0),""))</f>
        <v>"atk":300,"hp":5000</v>
      </c>
      <c r="J1112" s="20" t="str">
        <f>IF(I1112="","",属性中转表!$I$1&amp;(IF(VLOOKUP(B1112,属性中转表!A:G,7,FALSE)=0,0,VLOOKUP(VLOOKUP(B1112,属性中转表!A:G,7,FALSE),属性中转表!$K$2:$P$21,4,0)))+IFERROR(VLOOKUP(A1112,英雄数据表!A:K,IF(武魂!B1112&gt;=50,10,IF(武魂!B1112&gt;=25,6)),0),0))</f>
        <v>,"dpspro":0</v>
      </c>
      <c r="K1112" s="32" t="str">
        <f t="shared" si="81"/>
        <v>"atk":300,"hp":5000,"dpspro":0</v>
      </c>
      <c r="L1112" s="20" t="str">
        <f>IF(B1112&gt;=50,VLOOKUP(A1112,英雄数据表!A:L,11,FALSE),IF(B1112&gt;=25,VLOOKUP(A1112,英雄数据表!A:L,7,0),""))</f>
        <v/>
      </c>
      <c r="M1112" s="20" t="str">
        <f>IFERROR(VLOOKUP(B1112,属性中转表!$K$2:$O$21,5,FALSE),"")</f>
        <v/>
      </c>
      <c r="N1112" s="20" t="str">
        <f>IF(B1112=25,VLOOKUP(A1112,英雄数据表!A:L,8,FALSE),IF(B1112=50,VLOOKUP(A1112,英雄数据表!A:L,12,0),""))</f>
        <v/>
      </c>
    </row>
    <row r="1113" spans="1:14" x14ac:dyDescent="0.3">
      <c r="A1113" s="20">
        <v>14036</v>
      </c>
      <c r="B1113" s="21">
        <f t="shared" si="78"/>
        <v>12</v>
      </c>
      <c r="C1113" s="21">
        <v>5</v>
      </c>
      <c r="D1113" s="21">
        <f>VLOOKUP(A1113,英雄数据表!A:D,4,0)</f>
        <v>1</v>
      </c>
      <c r="E1113" s="20" t="str">
        <f>VLOOKUP(A1113,英雄数据表!A:C,3,0)</f>
        <v>刺客靶标</v>
      </c>
      <c r="F1113" s="20">
        <f t="shared" si="79"/>
        <v>14036</v>
      </c>
      <c r="G1113" s="20">
        <f t="shared" si="80"/>
        <v>14036</v>
      </c>
      <c r="H1113" s="21" t="str">
        <f>VLOOKUP(B1113,属性中转表!A:F,6,FALSE)</f>
        <v>"hp":27000,"atk":750</v>
      </c>
      <c r="I1113" s="20" t="str">
        <f>IF(VLOOKUP(B1113,属性中转表!A:G,7,FALSE)=0,"",VLOOKUP(VLOOKUP(B1113,属性中转表!A:G,7,FALSE),属性中转表!$K$2:$P$21,6,0))&amp;IF(VLOOKUP(B1113,属性中转表!A:G,7,FALSE)&gt;=50,VLOOKUP(A1113,英雄数据表!A:K,9,0),IF(VLOOKUP(B1113,属性中转表!A:G,7,FALSE)&gt;=25,VLOOKUP(A1113,英雄数据表!A:K,5,0),""))</f>
        <v>"atk":300,"hp":5000</v>
      </c>
      <c r="J1113" s="20" t="str">
        <f>IF(I1113="","",属性中转表!$I$1&amp;(IF(VLOOKUP(B1113,属性中转表!A:G,7,FALSE)=0,0,VLOOKUP(VLOOKUP(B1113,属性中转表!A:G,7,FALSE),属性中转表!$K$2:$P$21,4,0)))+IFERROR(VLOOKUP(A1113,英雄数据表!A:K,IF(武魂!B1113&gt;=50,10,IF(武魂!B1113&gt;=25,6)),0),0))</f>
        <v>,"dpspro":0</v>
      </c>
      <c r="K1113" s="32" t="str">
        <f t="shared" si="81"/>
        <v>"atk":300,"hp":5000,"dpspro":0</v>
      </c>
      <c r="L1113" s="20" t="str">
        <f>IF(B1113&gt;=50,VLOOKUP(A1113,英雄数据表!A:L,11,FALSE),IF(B1113&gt;=25,VLOOKUP(A1113,英雄数据表!A:L,7,0),""))</f>
        <v/>
      </c>
      <c r="M1113" s="20" t="str">
        <f>IFERROR(VLOOKUP(B1113,属性中转表!$K$2:$O$21,5,FALSE),"")</f>
        <v/>
      </c>
      <c r="N1113" s="20" t="str">
        <f>IF(B1113=25,VLOOKUP(A1113,英雄数据表!A:L,8,FALSE),IF(B1113=50,VLOOKUP(A1113,英雄数据表!A:L,12,0),""))</f>
        <v/>
      </c>
    </row>
    <row r="1114" spans="1:14" x14ac:dyDescent="0.3">
      <c r="A1114" s="20">
        <v>14036</v>
      </c>
      <c r="B1114" s="21">
        <f t="shared" si="78"/>
        <v>13</v>
      </c>
      <c r="C1114" s="21">
        <v>5</v>
      </c>
      <c r="D1114" s="21">
        <f>VLOOKUP(A1114,英雄数据表!A:D,4,0)</f>
        <v>1</v>
      </c>
      <c r="E1114" s="20" t="str">
        <f>VLOOKUP(A1114,英雄数据表!A:C,3,0)</f>
        <v>刺客靶标</v>
      </c>
      <c r="F1114" s="20">
        <f t="shared" si="79"/>
        <v>14036</v>
      </c>
      <c r="G1114" s="20">
        <f t="shared" si="80"/>
        <v>14036</v>
      </c>
      <c r="H1114" s="21" t="str">
        <f>VLOOKUP(B1114,属性中转表!A:F,6,FALSE)</f>
        <v>"hp":29700,"atk":825</v>
      </c>
      <c r="I1114" s="20" t="str">
        <f>IF(VLOOKUP(B1114,属性中转表!A:G,7,FALSE)=0,"",VLOOKUP(VLOOKUP(B1114,属性中转表!A:G,7,FALSE),属性中转表!$K$2:$P$21,6,0))&amp;IF(VLOOKUP(B1114,属性中转表!A:G,7,FALSE)&gt;=50,VLOOKUP(A1114,英雄数据表!A:K,9,0),IF(VLOOKUP(B1114,属性中转表!A:G,7,FALSE)&gt;=25,VLOOKUP(A1114,英雄数据表!A:K,5,0),""))</f>
        <v>"atk":300,"hp":5000</v>
      </c>
      <c r="J1114" s="20" t="str">
        <f>IF(I1114="","",属性中转表!$I$1&amp;(IF(VLOOKUP(B1114,属性中转表!A:G,7,FALSE)=0,0,VLOOKUP(VLOOKUP(B1114,属性中转表!A:G,7,FALSE),属性中转表!$K$2:$P$21,4,0)))+IFERROR(VLOOKUP(A1114,英雄数据表!A:K,IF(武魂!B1114&gt;=50,10,IF(武魂!B1114&gt;=25,6)),0),0))</f>
        <v>,"dpspro":0</v>
      </c>
      <c r="K1114" s="32" t="str">
        <f t="shared" si="81"/>
        <v>"atk":300,"hp":5000,"dpspro":0</v>
      </c>
      <c r="L1114" s="20" t="str">
        <f>IF(B1114&gt;=50,VLOOKUP(A1114,英雄数据表!A:L,11,FALSE),IF(B1114&gt;=25,VLOOKUP(A1114,英雄数据表!A:L,7,0),""))</f>
        <v/>
      </c>
      <c r="M1114" s="20" t="str">
        <f>IFERROR(VLOOKUP(B1114,属性中转表!$K$2:$O$21,5,FALSE),"")</f>
        <v/>
      </c>
      <c r="N1114" s="20" t="str">
        <f>IF(B1114=25,VLOOKUP(A1114,英雄数据表!A:L,8,FALSE),IF(B1114=50,VLOOKUP(A1114,英雄数据表!A:L,12,0),""))</f>
        <v/>
      </c>
    </row>
    <row r="1115" spans="1:14" x14ac:dyDescent="0.3">
      <c r="A1115" s="20">
        <v>14036</v>
      </c>
      <c r="B1115" s="21">
        <f t="shared" si="78"/>
        <v>14</v>
      </c>
      <c r="C1115" s="21">
        <v>5</v>
      </c>
      <c r="D1115" s="21">
        <f>VLOOKUP(A1115,英雄数据表!A:D,4,0)</f>
        <v>1</v>
      </c>
      <c r="E1115" s="20" t="str">
        <f>VLOOKUP(A1115,英雄数据表!A:C,3,0)</f>
        <v>刺客靶标</v>
      </c>
      <c r="F1115" s="20">
        <f t="shared" si="79"/>
        <v>14036</v>
      </c>
      <c r="G1115" s="20">
        <f t="shared" si="80"/>
        <v>14036</v>
      </c>
      <c r="H1115" s="21" t="str">
        <f>VLOOKUP(B1115,属性中转表!A:F,6,FALSE)</f>
        <v>"hp":32400,"atk":900</v>
      </c>
      <c r="I1115" s="20" t="str">
        <f>IF(VLOOKUP(B1115,属性中转表!A:G,7,FALSE)=0,"",VLOOKUP(VLOOKUP(B1115,属性中转表!A:G,7,FALSE),属性中转表!$K$2:$P$21,6,0))&amp;IF(VLOOKUP(B1115,属性中转表!A:G,7,FALSE)&gt;=50,VLOOKUP(A1115,英雄数据表!A:K,9,0),IF(VLOOKUP(B1115,属性中转表!A:G,7,FALSE)&gt;=25,VLOOKUP(A1115,英雄数据表!A:K,5,0),""))</f>
        <v>"atk":300,"hp":5000</v>
      </c>
      <c r="J1115" s="20" t="str">
        <f>IF(I1115="","",属性中转表!$I$1&amp;(IF(VLOOKUP(B1115,属性中转表!A:G,7,FALSE)=0,0,VLOOKUP(VLOOKUP(B1115,属性中转表!A:G,7,FALSE),属性中转表!$K$2:$P$21,4,0)))+IFERROR(VLOOKUP(A1115,英雄数据表!A:K,IF(武魂!B1115&gt;=50,10,IF(武魂!B1115&gt;=25,6)),0),0))</f>
        <v>,"dpspro":0</v>
      </c>
      <c r="K1115" s="32" t="str">
        <f t="shared" si="81"/>
        <v>"atk":300,"hp":5000,"dpspro":0</v>
      </c>
      <c r="L1115" s="20" t="str">
        <f>IF(B1115&gt;=50,VLOOKUP(A1115,英雄数据表!A:L,11,FALSE),IF(B1115&gt;=25,VLOOKUP(A1115,英雄数据表!A:L,7,0),""))</f>
        <v/>
      </c>
      <c r="M1115" s="20" t="str">
        <f>IFERROR(VLOOKUP(B1115,属性中转表!$K$2:$O$21,5,FALSE),"")</f>
        <v/>
      </c>
      <c r="N1115" s="20" t="str">
        <f>IF(B1115=25,VLOOKUP(A1115,英雄数据表!A:L,8,FALSE),IF(B1115=50,VLOOKUP(A1115,英雄数据表!A:L,12,0),""))</f>
        <v/>
      </c>
    </row>
    <row r="1116" spans="1:14" x14ac:dyDescent="0.3">
      <c r="A1116" s="20">
        <v>14036</v>
      </c>
      <c r="B1116" s="21">
        <f t="shared" si="78"/>
        <v>15</v>
      </c>
      <c r="C1116" s="21">
        <v>5</v>
      </c>
      <c r="D1116" s="21">
        <f>VLOOKUP(A1116,英雄数据表!A:D,4,0)</f>
        <v>1</v>
      </c>
      <c r="E1116" s="20" t="str">
        <f>VLOOKUP(A1116,英雄数据表!A:C,3,0)</f>
        <v>刺客靶标</v>
      </c>
      <c r="F1116" s="20">
        <f t="shared" si="79"/>
        <v>14036</v>
      </c>
      <c r="G1116" s="20">
        <f t="shared" si="80"/>
        <v>14036</v>
      </c>
      <c r="H1116" s="21" t="str">
        <f>VLOOKUP(B1116,属性中转表!A:F,6,FALSE)</f>
        <v>"hp":35100,"atk":975</v>
      </c>
      <c r="I1116" s="20" t="str">
        <f>IF(VLOOKUP(B1116,属性中转表!A:G,7,FALSE)=0,"",VLOOKUP(VLOOKUP(B1116,属性中转表!A:G,7,FALSE),属性中转表!$K$2:$P$21,6,0))&amp;IF(VLOOKUP(B1116,属性中转表!A:G,7,FALSE)&gt;=50,VLOOKUP(A1116,英雄数据表!A:K,9,0),IF(VLOOKUP(B1116,属性中转表!A:G,7,FALSE)&gt;=25,VLOOKUP(A1116,英雄数据表!A:K,5,0),""))</f>
        <v>"atk":300,"hp":5000,"undpspro":50</v>
      </c>
      <c r="J1116" s="20" t="str">
        <f>IF(I1116="","",属性中转表!$I$1&amp;(IF(VLOOKUP(B1116,属性中转表!A:G,7,FALSE)=0,0,VLOOKUP(VLOOKUP(B1116,属性中转表!A:G,7,FALSE),属性中转表!$K$2:$P$21,4,0)))+IFERROR(VLOOKUP(A1116,英雄数据表!A:K,IF(武魂!B1116&gt;=50,10,IF(武魂!B1116&gt;=25,6)),0),0))</f>
        <v>,"dpspro":0</v>
      </c>
      <c r="K1116" s="32" t="str">
        <f t="shared" si="81"/>
        <v>"atk":300,"hp":5000,"undpspro":50,"dpspro":0</v>
      </c>
      <c r="L1116" s="20" t="str">
        <f>IF(B1116&gt;=50,VLOOKUP(A1116,英雄数据表!A:L,11,FALSE),IF(B1116&gt;=25,VLOOKUP(A1116,英雄数据表!A:L,7,0),""))</f>
        <v/>
      </c>
      <c r="M1116" s="20" t="str">
        <f>IFERROR(VLOOKUP(B1116,属性中转表!$K$2:$O$21,5,FALSE),"")</f>
        <v>"undpspro":50</v>
      </c>
      <c r="N1116" s="20" t="str">
        <f>IF(B1116=25,VLOOKUP(A1116,英雄数据表!A:L,8,FALSE),IF(B1116=50,VLOOKUP(A1116,英雄数据表!A:L,12,0),""))</f>
        <v/>
      </c>
    </row>
    <row r="1117" spans="1:14" x14ac:dyDescent="0.3">
      <c r="A1117" s="20">
        <v>14036</v>
      </c>
      <c r="B1117" s="21">
        <f t="shared" si="78"/>
        <v>16</v>
      </c>
      <c r="C1117" s="21">
        <v>5</v>
      </c>
      <c r="D1117" s="21">
        <f>VLOOKUP(A1117,英雄数据表!A:D,4,0)</f>
        <v>1</v>
      </c>
      <c r="E1117" s="20" t="str">
        <f>VLOOKUP(A1117,英雄数据表!A:C,3,0)</f>
        <v>刺客靶标</v>
      </c>
      <c r="F1117" s="20">
        <f t="shared" si="79"/>
        <v>14036</v>
      </c>
      <c r="G1117" s="20">
        <f t="shared" si="80"/>
        <v>14036</v>
      </c>
      <c r="H1117" s="21" t="str">
        <f>VLOOKUP(B1117,属性中转表!A:F,6,FALSE)</f>
        <v>"hp":37800,"atk":1050</v>
      </c>
      <c r="I1117" s="20" t="str">
        <f>IF(VLOOKUP(B1117,属性中转表!A:G,7,FALSE)=0,"",VLOOKUP(VLOOKUP(B1117,属性中转表!A:G,7,FALSE),属性中转表!$K$2:$P$21,6,0))&amp;IF(VLOOKUP(B1117,属性中转表!A:G,7,FALSE)&gt;=50,VLOOKUP(A1117,英雄数据表!A:K,9,0),IF(VLOOKUP(B1117,属性中转表!A:G,7,FALSE)&gt;=25,VLOOKUP(A1117,英雄数据表!A:K,5,0),""))</f>
        <v>"atk":300,"hp":5000,"undpspro":50</v>
      </c>
      <c r="J1117" s="20" t="str">
        <f>IF(I1117="","",属性中转表!$I$1&amp;(IF(VLOOKUP(B1117,属性中转表!A:G,7,FALSE)=0,0,VLOOKUP(VLOOKUP(B1117,属性中转表!A:G,7,FALSE),属性中转表!$K$2:$P$21,4,0)))+IFERROR(VLOOKUP(A1117,英雄数据表!A:K,IF(武魂!B1117&gt;=50,10,IF(武魂!B1117&gt;=25,6)),0),0))</f>
        <v>,"dpspro":0</v>
      </c>
      <c r="K1117" s="32" t="str">
        <f t="shared" si="81"/>
        <v>"atk":300,"hp":5000,"undpspro":50,"dpspro":0</v>
      </c>
      <c r="L1117" s="20" t="str">
        <f>IF(B1117&gt;=50,VLOOKUP(A1117,英雄数据表!A:L,11,FALSE),IF(B1117&gt;=25,VLOOKUP(A1117,英雄数据表!A:L,7,0),""))</f>
        <v/>
      </c>
      <c r="M1117" s="20" t="str">
        <f>IFERROR(VLOOKUP(B1117,属性中转表!$K$2:$O$21,5,FALSE),"")</f>
        <v/>
      </c>
      <c r="N1117" s="20" t="str">
        <f>IF(B1117=25,VLOOKUP(A1117,英雄数据表!A:L,8,FALSE),IF(B1117=50,VLOOKUP(A1117,英雄数据表!A:L,12,0),""))</f>
        <v/>
      </c>
    </row>
    <row r="1118" spans="1:14" x14ac:dyDescent="0.3">
      <c r="A1118" s="20">
        <v>14036</v>
      </c>
      <c r="B1118" s="21">
        <f t="shared" si="78"/>
        <v>17</v>
      </c>
      <c r="C1118" s="21">
        <v>5</v>
      </c>
      <c r="D1118" s="21">
        <f>VLOOKUP(A1118,英雄数据表!A:D,4,0)</f>
        <v>1</v>
      </c>
      <c r="E1118" s="20" t="str">
        <f>VLOOKUP(A1118,英雄数据表!A:C,3,0)</f>
        <v>刺客靶标</v>
      </c>
      <c r="F1118" s="20">
        <f t="shared" si="79"/>
        <v>14036</v>
      </c>
      <c r="G1118" s="20">
        <f t="shared" si="80"/>
        <v>14036</v>
      </c>
      <c r="H1118" s="21" t="str">
        <f>VLOOKUP(B1118,属性中转表!A:F,6,FALSE)</f>
        <v>"hp":40500,"atk":1125</v>
      </c>
      <c r="I1118" s="20" t="str">
        <f>IF(VLOOKUP(B1118,属性中转表!A:G,7,FALSE)=0,"",VLOOKUP(VLOOKUP(B1118,属性中转表!A:G,7,FALSE),属性中转表!$K$2:$P$21,6,0))&amp;IF(VLOOKUP(B1118,属性中转表!A:G,7,FALSE)&gt;=50,VLOOKUP(A1118,英雄数据表!A:K,9,0),IF(VLOOKUP(B1118,属性中转表!A:G,7,FALSE)&gt;=25,VLOOKUP(A1118,英雄数据表!A:K,5,0),""))</f>
        <v>"atk":300,"hp":5000,"undpspro":50</v>
      </c>
      <c r="J1118" s="20" t="str">
        <f>IF(I1118="","",属性中转表!$I$1&amp;(IF(VLOOKUP(B1118,属性中转表!A:G,7,FALSE)=0,0,VLOOKUP(VLOOKUP(B1118,属性中转表!A:G,7,FALSE),属性中转表!$K$2:$P$21,4,0)))+IFERROR(VLOOKUP(A1118,英雄数据表!A:K,IF(武魂!B1118&gt;=50,10,IF(武魂!B1118&gt;=25,6)),0),0))</f>
        <v>,"dpspro":0</v>
      </c>
      <c r="K1118" s="32" t="str">
        <f t="shared" si="81"/>
        <v>"atk":300,"hp":5000,"undpspro":50,"dpspro":0</v>
      </c>
      <c r="L1118" s="20" t="str">
        <f>IF(B1118&gt;=50,VLOOKUP(A1118,英雄数据表!A:L,11,FALSE),IF(B1118&gt;=25,VLOOKUP(A1118,英雄数据表!A:L,7,0),""))</f>
        <v/>
      </c>
      <c r="M1118" s="20" t="str">
        <f>IFERROR(VLOOKUP(B1118,属性中转表!$K$2:$O$21,5,FALSE),"")</f>
        <v/>
      </c>
      <c r="N1118" s="20" t="str">
        <f>IF(B1118=25,VLOOKUP(A1118,英雄数据表!A:L,8,FALSE),IF(B1118=50,VLOOKUP(A1118,英雄数据表!A:L,12,0),""))</f>
        <v/>
      </c>
    </row>
    <row r="1119" spans="1:14" x14ac:dyDescent="0.3">
      <c r="A1119" s="20">
        <v>14036</v>
      </c>
      <c r="B1119" s="21">
        <f t="shared" si="78"/>
        <v>18</v>
      </c>
      <c r="C1119" s="21">
        <v>5</v>
      </c>
      <c r="D1119" s="21">
        <f>VLOOKUP(A1119,英雄数据表!A:D,4,0)</f>
        <v>1</v>
      </c>
      <c r="E1119" s="20" t="str">
        <f>VLOOKUP(A1119,英雄数据表!A:C,3,0)</f>
        <v>刺客靶标</v>
      </c>
      <c r="F1119" s="20">
        <f t="shared" si="79"/>
        <v>14036</v>
      </c>
      <c r="G1119" s="20">
        <f t="shared" si="80"/>
        <v>14036</v>
      </c>
      <c r="H1119" s="21" t="str">
        <f>VLOOKUP(B1119,属性中转表!A:F,6,FALSE)</f>
        <v>"hp":43200,"atk":1200</v>
      </c>
      <c r="I1119" s="20" t="str">
        <f>IF(VLOOKUP(B1119,属性中转表!A:G,7,FALSE)=0,"",VLOOKUP(VLOOKUP(B1119,属性中转表!A:G,7,FALSE),属性中转表!$K$2:$P$21,6,0))&amp;IF(VLOOKUP(B1119,属性中转表!A:G,7,FALSE)&gt;=50,VLOOKUP(A1119,英雄数据表!A:K,9,0),IF(VLOOKUP(B1119,属性中转表!A:G,7,FALSE)&gt;=25,VLOOKUP(A1119,英雄数据表!A:K,5,0),""))</f>
        <v>"atk":300,"hp":5000,"undpspro":50</v>
      </c>
      <c r="J1119" s="20" t="str">
        <f>IF(I1119="","",属性中转表!$I$1&amp;(IF(VLOOKUP(B1119,属性中转表!A:G,7,FALSE)=0,0,VLOOKUP(VLOOKUP(B1119,属性中转表!A:G,7,FALSE),属性中转表!$K$2:$P$21,4,0)))+IFERROR(VLOOKUP(A1119,英雄数据表!A:K,IF(武魂!B1119&gt;=50,10,IF(武魂!B1119&gt;=25,6)),0),0))</f>
        <v>,"dpspro":0</v>
      </c>
      <c r="K1119" s="32" t="str">
        <f t="shared" si="81"/>
        <v>"atk":300,"hp":5000,"undpspro":50,"dpspro":0</v>
      </c>
      <c r="L1119" s="20" t="str">
        <f>IF(B1119&gt;=50,VLOOKUP(A1119,英雄数据表!A:L,11,FALSE),IF(B1119&gt;=25,VLOOKUP(A1119,英雄数据表!A:L,7,0),""))</f>
        <v/>
      </c>
      <c r="M1119" s="20" t="str">
        <f>IFERROR(VLOOKUP(B1119,属性中转表!$K$2:$O$21,5,FALSE),"")</f>
        <v/>
      </c>
      <c r="N1119" s="20" t="str">
        <f>IF(B1119=25,VLOOKUP(A1119,英雄数据表!A:L,8,FALSE),IF(B1119=50,VLOOKUP(A1119,英雄数据表!A:L,12,0),""))</f>
        <v/>
      </c>
    </row>
    <row r="1120" spans="1:14" x14ac:dyDescent="0.3">
      <c r="A1120" s="20">
        <v>14036</v>
      </c>
      <c r="B1120" s="21">
        <f t="shared" si="78"/>
        <v>19</v>
      </c>
      <c r="C1120" s="21">
        <v>5</v>
      </c>
      <c r="D1120" s="21">
        <f>VLOOKUP(A1120,英雄数据表!A:D,4,0)</f>
        <v>1</v>
      </c>
      <c r="E1120" s="20" t="str">
        <f>VLOOKUP(A1120,英雄数据表!A:C,3,0)</f>
        <v>刺客靶标</v>
      </c>
      <c r="F1120" s="20">
        <f t="shared" si="79"/>
        <v>14036</v>
      </c>
      <c r="G1120" s="20">
        <f t="shared" si="80"/>
        <v>14036</v>
      </c>
      <c r="H1120" s="21" t="str">
        <f>VLOOKUP(B1120,属性中转表!A:F,6,FALSE)</f>
        <v>"hp":45900,"atk":1275</v>
      </c>
      <c r="I1120" s="20" t="str">
        <f>IF(VLOOKUP(B1120,属性中转表!A:G,7,FALSE)=0,"",VLOOKUP(VLOOKUP(B1120,属性中转表!A:G,7,FALSE),属性中转表!$K$2:$P$21,6,0))&amp;IF(VLOOKUP(B1120,属性中转表!A:G,7,FALSE)&gt;=50,VLOOKUP(A1120,英雄数据表!A:K,9,0),IF(VLOOKUP(B1120,属性中转表!A:G,7,FALSE)&gt;=25,VLOOKUP(A1120,英雄数据表!A:K,5,0),""))</f>
        <v>"atk":300,"hp":5000,"undpspro":50</v>
      </c>
      <c r="J1120" s="20" t="str">
        <f>IF(I1120="","",属性中转表!$I$1&amp;(IF(VLOOKUP(B1120,属性中转表!A:G,7,FALSE)=0,0,VLOOKUP(VLOOKUP(B1120,属性中转表!A:G,7,FALSE),属性中转表!$K$2:$P$21,4,0)))+IFERROR(VLOOKUP(A1120,英雄数据表!A:K,IF(武魂!B1120&gt;=50,10,IF(武魂!B1120&gt;=25,6)),0),0))</f>
        <v>,"dpspro":0</v>
      </c>
      <c r="K1120" s="32" t="str">
        <f t="shared" si="81"/>
        <v>"atk":300,"hp":5000,"undpspro":50,"dpspro":0</v>
      </c>
      <c r="L1120" s="20" t="str">
        <f>IF(B1120&gt;=50,VLOOKUP(A1120,英雄数据表!A:L,11,FALSE),IF(B1120&gt;=25,VLOOKUP(A1120,英雄数据表!A:L,7,0),""))</f>
        <v/>
      </c>
      <c r="M1120" s="20" t="str">
        <f>IFERROR(VLOOKUP(B1120,属性中转表!$K$2:$O$21,5,FALSE),"")</f>
        <v/>
      </c>
      <c r="N1120" s="20" t="str">
        <f>IF(B1120=25,VLOOKUP(A1120,英雄数据表!A:L,8,FALSE),IF(B1120=50,VLOOKUP(A1120,英雄数据表!A:L,12,0),""))</f>
        <v/>
      </c>
    </row>
    <row r="1121" spans="1:14" x14ac:dyDescent="0.3">
      <c r="A1121" s="20">
        <v>14036</v>
      </c>
      <c r="B1121" s="21">
        <f t="shared" si="78"/>
        <v>20</v>
      </c>
      <c r="C1121" s="21">
        <v>5</v>
      </c>
      <c r="D1121" s="21">
        <f>VLOOKUP(A1121,英雄数据表!A:D,4,0)</f>
        <v>1</v>
      </c>
      <c r="E1121" s="20" t="str">
        <f>VLOOKUP(A1121,英雄数据表!A:C,3,0)</f>
        <v>刺客靶标</v>
      </c>
      <c r="F1121" s="20">
        <f t="shared" si="79"/>
        <v>14036</v>
      </c>
      <c r="G1121" s="20">
        <f t="shared" si="80"/>
        <v>14036</v>
      </c>
      <c r="H1121" s="21" t="str">
        <f>VLOOKUP(B1121,属性中转表!A:F,6,FALSE)</f>
        <v>"hp":48600,"atk":1350</v>
      </c>
      <c r="I1121" s="20" t="str">
        <f>IF(VLOOKUP(B1121,属性中转表!A:G,7,FALSE)=0,"",VLOOKUP(VLOOKUP(B1121,属性中转表!A:G,7,FALSE),属性中转表!$K$2:$P$21,6,0))&amp;IF(VLOOKUP(B1121,属性中转表!A:G,7,FALSE)&gt;=50,VLOOKUP(A1121,英雄数据表!A:K,9,0),IF(VLOOKUP(B1121,属性中转表!A:G,7,FALSE)&gt;=25,VLOOKUP(A1121,英雄数据表!A:K,5,0),""))</f>
        <v>"atk":300,"hp":5000,"undpspro":50</v>
      </c>
      <c r="J1121" s="20" t="str">
        <f>IF(I1121="","",属性中转表!$I$1&amp;(IF(VLOOKUP(B1121,属性中转表!A:G,7,FALSE)=0,0,VLOOKUP(VLOOKUP(B1121,属性中转表!A:G,7,FALSE),属性中转表!$K$2:$P$21,4,0)))+IFERROR(VLOOKUP(A1121,英雄数据表!A:K,IF(武魂!B1121&gt;=50,10,IF(武魂!B1121&gt;=25,6)),0),0))</f>
        <v>,"dpspro":50</v>
      </c>
      <c r="K1121" s="32" t="str">
        <f t="shared" si="81"/>
        <v>"atk":300,"hp":5000,"undpspro":50,"dpspro":50</v>
      </c>
      <c r="L1121" s="20" t="str">
        <f>IF(B1121&gt;=50,VLOOKUP(A1121,英雄数据表!A:L,11,FALSE),IF(B1121&gt;=25,VLOOKUP(A1121,英雄数据表!A:L,7,0),""))</f>
        <v/>
      </c>
      <c r="M1121" s="20" t="str">
        <f>IFERROR(VLOOKUP(B1121,属性中转表!$K$2:$O$21,5,FALSE),"")</f>
        <v>"dpspro":50</v>
      </c>
      <c r="N1121" s="20" t="str">
        <f>IF(B1121=25,VLOOKUP(A1121,英雄数据表!A:L,8,FALSE),IF(B1121=50,VLOOKUP(A1121,英雄数据表!A:L,12,0),""))</f>
        <v/>
      </c>
    </row>
    <row r="1122" spans="1:14" x14ac:dyDescent="0.3">
      <c r="A1122" s="20">
        <v>14036</v>
      </c>
      <c r="B1122" s="21">
        <f t="shared" si="78"/>
        <v>21</v>
      </c>
      <c r="C1122" s="21">
        <v>5</v>
      </c>
      <c r="D1122" s="21">
        <f>VLOOKUP(A1122,英雄数据表!A:D,4,0)</f>
        <v>1</v>
      </c>
      <c r="E1122" s="20" t="str">
        <f>VLOOKUP(A1122,英雄数据表!A:C,3,0)</f>
        <v>刺客靶标</v>
      </c>
      <c r="F1122" s="20">
        <f t="shared" si="79"/>
        <v>14036</v>
      </c>
      <c r="G1122" s="20">
        <f t="shared" si="80"/>
        <v>14036</v>
      </c>
      <c r="H1122" s="21" t="str">
        <f>VLOOKUP(B1122,属性中转表!A:F,6,FALSE)</f>
        <v>"hp":52200,"atk":1450</v>
      </c>
      <c r="I1122" s="20" t="str">
        <f>IF(VLOOKUP(B1122,属性中转表!A:G,7,FALSE)=0,"",VLOOKUP(VLOOKUP(B1122,属性中转表!A:G,7,FALSE),属性中转表!$K$2:$P$21,6,0))&amp;IF(VLOOKUP(B1122,属性中转表!A:G,7,FALSE)&gt;=50,VLOOKUP(A1122,英雄数据表!A:K,9,0),IF(VLOOKUP(B1122,属性中转表!A:G,7,FALSE)&gt;=25,VLOOKUP(A1122,英雄数据表!A:K,5,0),""))</f>
        <v>"atk":300,"hp":5000,"undpspro":50</v>
      </c>
      <c r="J1122" s="20" t="str">
        <f>IF(I1122="","",属性中转表!$I$1&amp;(IF(VLOOKUP(B1122,属性中转表!A:G,7,FALSE)=0,0,VLOOKUP(VLOOKUP(B1122,属性中转表!A:G,7,FALSE),属性中转表!$K$2:$P$21,4,0)))+IFERROR(VLOOKUP(A1122,英雄数据表!A:K,IF(武魂!B1122&gt;=50,10,IF(武魂!B1122&gt;=25,6)),0),0))</f>
        <v>,"dpspro":50</v>
      </c>
      <c r="K1122" s="32" t="str">
        <f t="shared" si="81"/>
        <v>"atk":300,"hp":5000,"undpspro":50,"dpspro":50</v>
      </c>
      <c r="L1122" s="20" t="str">
        <f>IF(B1122&gt;=50,VLOOKUP(A1122,英雄数据表!A:L,11,FALSE),IF(B1122&gt;=25,VLOOKUP(A1122,英雄数据表!A:L,7,0),""))</f>
        <v/>
      </c>
      <c r="M1122" s="20" t="str">
        <f>IFERROR(VLOOKUP(B1122,属性中转表!$K$2:$O$21,5,FALSE),"")</f>
        <v/>
      </c>
      <c r="N1122" s="20" t="str">
        <f>IF(B1122=25,VLOOKUP(A1122,英雄数据表!A:L,8,FALSE),IF(B1122=50,VLOOKUP(A1122,英雄数据表!A:L,12,0),""))</f>
        <v/>
      </c>
    </row>
    <row r="1123" spans="1:14" x14ac:dyDescent="0.3">
      <c r="A1123" s="20">
        <v>14036</v>
      </c>
      <c r="B1123" s="21">
        <f t="shared" si="78"/>
        <v>22</v>
      </c>
      <c r="C1123" s="21">
        <v>5</v>
      </c>
      <c r="D1123" s="21">
        <f>VLOOKUP(A1123,英雄数据表!A:D,4,0)</f>
        <v>1</v>
      </c>
      <c r="E1123" s="20" t="str">
        <f>VLOOKUP(A1123,英雄数据表!A:C,3,0)</f>
        <v>刺客靶标</v>
      </c>
      <c r="F1123" s="20">
        <f t="shared" si="79"/>
        <v>14036</v>
      </c>
      <c r="G1123" s="20">
        <f t="shared" si="80"/>
        <v>14036</v>
      </c>
      <c r="H1123" s="21" t="str">
        <f>VLOOKUP(B1123,属性中转表!A:F,6,FALSE)</f>
        <v>"hp":55800,"atk":1550</v>
      </c>
      <c r="I1123" s="20" t="str">
        <f>IF(VLOOKUP(B1123,属性中转表!A:G,7,FALSE)=0,"",VLOOKUP(VLOOKUP(B1123,属性中转表!A:G,7,FALSE),属性中转表!$K$2:$P$21,6,0))&amp;IF(VLOOKUP(B1123,属性中转表!A:G,7,FALSE)&gt;=50,VLOOKUP(A1123,英雄数据表!A:K,9,0),IF(VLOOKUP(B1123,属性中转表!A:G,7,FALSE)&gt;=25,VLOOKUP(A1123,英雄数据表!A:K,5,0),""))</f>
        <v>"atk":300,"hp":5000,"undpspro":50</v>
      </c>
      <c r="J1123" s="20" t="str">
        <f>IF(I1123="","",属性中转表!$I$1&amp;(IF(VLOOKUP(B1123,属性中转表!A:G,7,FALSE)=0,0,VLOOKUP(VLOOKUP(B1123,属性中转表!A:G,7,FALSE),属性中转表!$K$2:$P$21,4,0)))+IFERROR(VLOOKUP(A1123,英雄数据表!A:K,IF(武魂!B1123&gt;=50,10,IF(武魂!B1123&gt;=25,6)),0),0))</f>
        <v>,"dpspro":50</v>
      </c>
      <c r="K1123" s="32" t="str">
        <f t="shared" si="81"/>
        <v>"atk":300,"hp":5000,"undpspro":50,"dpspro":50</v>
      </c>
      <c r="L1123" s="20" t="str">
        <f>IF(B1123&gt;=50,VLOOKUP(A1123,英雄数据表!A:L,11,FALSE),IF(B1123&gt;=25,VLOOKUP(A1123,英雄数据表!A:L,7,0),""))</f>
        <v/>
      </c>
      <c r="M1123" s="20" t="str">
        <f>IFERROR(VLOOKUP(B1123,属性中转表!$K$2:$O$21,5,FALSE),"")</f>
        <v/>
      </c>
      <c r="N1123" s="20" t="str">
        <f>IF(B1123=25,VLOOKUP(A1123,英雄数据表!A:L,8,FALSE),IF(B1123=50,VLOOKUP(A1123,英雄数据表!A:L,12,0),""))</f>
        <v/>
      </c>
    </row>
    <row r="1124" spans="1:14" x14ac:dyDescent="0.3">
      <c r="A1124" s="20">
        <v>14036</v>
      </c>
      <c r="B1124" s="21">
        <f t="shared" si="78"/>
        <v>23</v>
      </c>
      <c r="C1124" s="21">
        <v>5</v>
      </c>
      <c r="D1124" s="21">
        <f>VLOOKUP(A1124,英雄数据表!A:D,4,0)</f>
        <v>1</v>
      </c>
      <c r="E1124" s="20" t="str">
        <f>VLOOKUP(A1124,英雄数据表!A:C,3,0)</f>
        <v>刺客靶标</v>
      </c>
      <c r="F1124" s="20">
        <f t="shared" si="79"/>
        <v>14036</v>
      </c>
      <c r="G1124" s="20">
        <f t="shared" si="80"/>
        <v>14036</v>
      </c>
      <c r="H1124" s="21" t="str">
        <f>VLOOKUP(B1124,属性中转表!A:F,6,FALSE)</f>
        <v>"hp":59400,"atk":1650</v>
      </c>
      <c r="I1124" s="20" t="str">
        <f>IF(VLOOKUP(B1124,属性中转表!A:G,7,FALSE)=0,"",VLOOKUP(VLOOKUP(B1124,属性中转表!A:G,7,FALSE),属性中转表!$K$2:$P$21,6,0))&amp;IF(VLOOKUP(B1124,属性中转表!A:G,7,FALSE)&gt;=50,VLOOKUP(A1124,英雄数据表!A:K,9,0),IF(VLOOKUP(B1124,属性中转表!A:G,7,FALSE)&gt;=25,VLOOKUP(A1124,英雄数据表!A:K,5,0),""))</f>
        <v>"atk":300,"hp":5000,"undpspro":50</v>
      </c>
      <c r="J1124" s="20" t="str">
        <f>IF(I1124="","",属性中转表!$I$1&amp;(IF(VLOOKUP(B1124,属性中转表!A:G,7,FALSE)=0,0,VLOOKUP(VLOOKUP(B1124,属性中转表!A:G,7,FALSE),属性中转表!$K$2:$P$21,4,0)))+IFERROR(VLOOKUP(A1124,英雄数据表!A:K,IF(武魂!B1124&gt;=50,10,IF(武魂!B1124&gt;=25,6)),0),0))</f>
        <v>,"dpspro":50</v>
      </c>
      <c r="K1124" s="32" t="str">
        <f t="shared" si="81"/>
        <v>"atk":300,"hp":5000,"undpspro":50,"dpspro":50</v>
      </c>
      <c r="L1124" s="20" t="str">
        <f>IF(B1124&gt;=50,VLOOKUP(A1124,英雄数据表!A:L,11,FALSE),IF(B1124&gt;=25,VLOOKUP(A1124,英雄数据表!A:L,7,0),""))</f>
        <v/>
      </c>
      <c r="M1124" s="20" t="str">
        <f>IFERROR(VLOOKUP(B1124,属性中转表!$K$2:$O$21,5,FALSE),"")</f>
        <v/>
      </c>
      <c r="N1124" s="20" t="str">
        <f>IF(B1124=25,VLOOKUP(A1124,英雄数据表!A:L,8,FALSE),IF(B1124=50,VLOOKUP(A1124,英雄数据表!A:L,12,0),""))</f>
        <v/>
      </c>
    </row>
    <row r="1125" spans="1:14" x14ac:dyDescent="0.3">
      <c r="A1125" s="20">
        <v>14036</v>
      </c>
      <c r="B1125" s="21">
        <f t="shared" si="78"/>
        <v>24</v>
      </c>
      <c r="C1125" s="21">
        <v>5</v>
      </c>
      <c r="D1125" s="21">
        <f>VLOOKUP(A1125,英雄数据表!A:D,4,0)</f>
        <v>1</v>
      </c>
      <c r="E1125" s="20" t="str">
        <f>VLOOKUP(A1125,英雄数据表!A:C,3,0)</f>
        <v>刺客靶标</v>
      </c>
      <c r="F1125" s="20">
        <f t="shared" si="79"/>
        <v>14036</v>
      </c>
      <c r="G1125" s="20">
        <f t="shared" si="80"/>
        <v>14036</v>
      </c>
      <c r="H1125" s="21" t="str">
        <f>VLOOKUP(B1125,属性中转表!A:F,6,FALSE)</f>
        <v>"hp":63000,"atk":1750</v>
      </c>
      <c r="I1125" s="20" t="str">
        <f>IF(VLOOKUP(B1125,属性中转表!A:G,7,FALSE)=0,"",VLOOKUP(VLOOKUP(B1125,属性中转表!A:G,7,FALSE),属性中转表!$K$2:$P$21,6,0))&amp;IF(VLOOKUP(B1125,属性中转表!A:G,7,FALSE)&gt;=50,VLOOKUP(A1125,英雄数据表!A:K,9,0),IF(VLOOKUP(B1125,属性中转表!A:G,7,FALSE)&gt;=25,VLOOKUP(A1125,英雄数据表!A:K,5,0),""))</f>
        <v>"atk":300,"hp":5000,"undpspro":50</v>
      </c>
      <c r="J1125" s="20" t="str">
        <f>IF(I1125="","",属性中转表!$I$1&amp;(IF(VLOOKUP(B1125,属性中转表!A:G,7,FALSE)=0,0,VLOOKUP(VLOOKUP(B1125,属性中转表!A:G,7,FALSE),属性中转表!$K$2:$P$21,4,0)))+IFERROR(VLOOKUP(A1125,英雄数据表!A:K,IF(武魂!B1125&gt;=50,10,IF(武魂!B1125&gt;=25,6)),0),0))</f>
        <v>,"dpspro":50</v>
      </c>
      <c r="K1125" s="32" t="str">
        <f t="shared" si="81"/>
        <v>"atk":300,"hp":5000,"undpspro":50,"dpspro":50</v>
      </c>
      <c r="L1125" s="20" t="str">
        <f>IF(B1125&gt;=50,VLOOKUP(A1125,英雄数据表!A:L,11,FALSE),IF(B1125&gt;=25,VLOOKUP(A1125,英雄数据表!A:L,7,0),""))</f>
        <v/>
      </c>
      <c r="M1125" s="20" t="str">
        <f>IFERROR(VLOOKUP(B1125,属性中转表!$K$2:$O$21,5,FALSE),"")</f>
        <v/>
      </c>
      <c r="N1125" s="20" t="str">
        <f>IF(B1125=25,VLOOKUP(A1125,英雄数据表!A:L,8,FALSE),IF(B1125=50,VLOOKUP(A1125,英雄数据表!A:L,12,0),""))</f>
        <v/>
      </c>
    </row>
    <row r="1126" spans="1:14" x14ac:dyDescent="0.3">
      <c r="A1126" s="20">
        <v>14036</v>
      </c>
      <c r="B1126" s="21">
        <f t="shared" si="78"/>
        <v>25</v>
      </c>
      <c r="C1126" s="21">
        <v>5</v>
      </c>
      <c r="D1126" s="21">
        <f>VLOOKUP(A1126,英雄数据表!A:D,4,0)</f>
        <v>1</v>
      </c>
      <c r="E1126" s="20" t="str">
        <f>VLOOKUP(A1126,英雄数据表!A:C,3,0)</f>
        <v>刺客靶标</v>
      </c>
      <c r="F1126" s="20">
        <f t="shared" si="79"/>
        <v>14036</v>
      </c>
      <c r="G1126" s="20">
        <f t="shared" si="80"/>
        <v>14036</v>
      </c>
      <c r="H1126" s="21" t="str">
        <f>VLOOKUP(B1126,属性中转表!A:F,6,FALSE)</f>
        <v>"hp":66600,"atk":1850</v>
      </c>
      <c r="I1126" s="20" t="str">
        <f>IF(VLOOKUP(B1126,属性中转表!A:G,7,FALSE)=0,"",VLOOKUP(VLOOKUP(B1126,属性中转表!A:G,7,FALSE),属性中转表!$K$2:$P$21,6,0))&amp;IF(VLOOKUP(B1126,属性中转表!A:G,7,FALSE)&gt;=50,VLOOKUP(A1126,英雄数据表!A:K,9,0),IF(VLOOKUP(B1126,属性中转表!A:G,7,FALSE)&gt;=25,VLOOKUP(A1126,英雄数据表!A:K,5,0),""))</f>
        <v>"atk":300,"hp":5000,"undpspro":50</v>
      </c>
      <c r="J1126" s="20" t="str">
        <f>IF(I1126="","",属性中转表!$I$1&amp;(IF(VLOOKUP(B1126,属性中转表!A:G,7,FALSE)=0,0,VLOOKUP(VLOOKUP(B1126,属性中转表!A:G,7,FALSE),属性中转表!$K$2:$P$21,4,0)))+IFERROR(VLOOKUP(A1126,英雄数据表!A:K,IF(武魂!B1126&gt;=50,10,IF(武魂!B1126&gt;=25,6)),0),0))</f>
        <v>,"dpspro":50</v>
      </c>
      <c r="K1126" s="32" t="str">
        <f t="shared" si="81"/>
        <v>"atk":300,"hp":5000,"undpspro":50,"dpspro":50</v>
      </c>
      <c r="L1126" s="20" t="str">
        <f>IF(B1126&gt;=50,VLOOKUP(A1126,英雄数据表!A:L,11,FALSE),IF(B1126&gt;=25,VLOOKUP(A1126,英雄数据表!A:L,7,0),""))</f>
        <v>"1403601004"</v>
      </c>
      <c r="M1126" s="20" t="str">
        <f>IFERROR(VLOOKUP(B1126,属性中转表!$K$2:$O$21,5,FALSE),"")</f>
        <v/>
      </c>
      <c r="N1126" s="20" t="str">
        <f>IF(B1126=25,VLOOKUP(A1126,英雄数据表!A:L,8,FALSE),IF(B1126=50,VLOOKUP(A1126,英雄数据表!A:L,12,0),""))</f>
        <v>生命值低于50%时，提升自身18%攻击持续3回合（每场战斗只会触发一次）</v>
      </c>
    </row>
    <row r="1127" spans="1:14" x14ac:dyDescent="0.3">
      <c r="A1127" s="20">
        <v>14036</v>
      </c>
      <c r="B1127" s="21">
        <f t="shared" si="78"/>
        <v>26</v>
      </c>
      <c r="C1127" s="21">
        <v>5</v>
      </c>
      <c r="D1127" s="21">
        <f>VLOOKUP(A1127,英雄数据表!A:D,4,0)</f>
        <v>1</v>
      </c>
      <c r="E1127" s="20" t="str">
        <f>VLOOKUP(A1127,英雄数据表!A:C,3,0)</f>
        <v>刺客靶标</v>
      </c>
      <c r="F1127" s="20">
        <f t="shared" si="79"/>
        <v>14036</v>
      </c>
      <c r="G1127" s="20">
        <f t="shared" si="80"/>
        <v>14036</v>
      </c>
      <c r="H1127" s="21" t="str">
        <f>VLOOKUP(B1127,属性中转表!A:F,6,FALSE)</f>
        <v>"hp":70200,"atk":1950</v>
      </c>
      <c r="I1127" s="20" t="str">
        <f>IF(VLOOKUP(B1127,属性中转表!A:G,7,FALSE)=0,"",VLOOKUP(VLOOKUP(B1127,属性中转表!A:G,7,FALSE),属性中转表!$K$2:$P$21,6,0))&amp;IF(VLOOKUP(B1127,属性中转表!A:G,7,FALSE)&gt;=50,VLOOKUP(A1127,英雄数据表!A:K,9,0),IF(VLOOKUP(B1127,属性中转表!A:G,7,FALSE)&gt;=25,VLOOKUP(A1127,英雄数据表!A:K,5,0),""))</f>
        <v>"atk":300,"hp":5000,"undpspro":50</v>
      </c>
      <c r="J1127" s="20" t="str">
        <f>IF(I1127="","",属性中转表!$I$1&amp;(IF(VLOOKUP(B1127,属性中转表!A:G,7,FALSE)=0,0,VLOOKUP(VLOOKUP(B1127,属性中转表!A:G,7,FALSE),属性中转表!$K$2:$P$21,4,0)))+IFERROR(VLOOKUP(A1127,英雄数据表!A:K,IF(武魂!B1127&gt;=50,10,IF(武魂!B1127&gt;=25,6)),0),0))</f>
        <v>,"dpspro":50</v>
      </c>
      <c r="K1127" s="32" t="str">
        <f t="shared" si="81"/>
        <v>"atk":300,"hp":5000,"undpspro":50,"dpspro":50</v>
      </c>
      <c r="L1127" s="20" t="str">
        <f>IF(B1127&gt;=50,VLOOKUP(A1127,英雄数据表!A:L,11,FALSE),IF(B1127&gt;=25,VLOOKUP(A1127,英雄数据表!A:L,7,0),""))</f>
        <v>"1403601004"</v>
      </c>
      <c r="M1127" s="20" t="str">
        <f>IFERROR(VLOOKUP(B1127,属性中转表!$K$2:$O$21,5,FALSE),"")</f>
        <v/>
      </c>
      <c r="N1127" s="20" t="str">
        <f>IF(B1127=25,VLOOKUP(A1127,英雄数据表!A:L,8,FALSE),IF(B1127=50,VLOOKUP(A1127,英雄数据表!A:L,12,0),""))</f>
        <v/>
      </c>
    </row>
    <row r="1128" spans="1:14" x14ac:dyDescent="0.3">
      <c r="A1128" s="20">
        <v>14036</v>
      </c>
      <c r="B1128" s="21">
        <f t="shared" si="78"/>
        <v>27</v>
      </c>
      <c r="C1128" s="21">
        <v>5</v>
      </c>
      <c r="D1128" s="21">
        <f>VLOOKUP(A1128,英雄数据表!A:D,4,0)</f>
        <v>1</v>
      </c>
      <c r="E1128" s="20" t="str">
        <f>VLOOKUP(A1128,英雄数据表!A:C,3,0)</f>
        <v>刺客靶标</v>
      </c>
      <c r="F1128" s="20">
        <f t="shared" si="79"/>
        <v>14036</v>
      </c>
      <c r="G1128" s="20">
        <f t="shared" si="80"/>
        <v>14036</v>
      </c>
      <c r="H1128" s="21" t="str">
        <f>VLOOKUP(B1128,属性中转表!A:F,6,FALSE)</f>
        <v>"hp":73800,"atk":2050</v>
      </c>
      <c r="I1128" s="20" t="str">
        <f>IF(VLOOKUP(B1128,属性中转表!A:G,7,FALSE)=0,"",VLOOKUP(VLOOKUP(B1128,属性中转表!A:G,7,FALSE),属性中转表!$K$2:$P$21,6,0))&amp;IF(VLOOKUP(B1128,属性中转表!A:G,7,FALSE)&gt;=50,VLOOKUP(A1128,英雄数据表!A:K,9,0),IF(VLOOKUP(B1128,属性中转表!A:G,7,FALSE)&gt;=25,VLOOKUP(A1128,英雄数据表!A:K,5,0),""))</f>
        <v>"atk":300,"hp":5000,"undpspro":50</v>
      </c>
      <c r="J1128" s="20" t="str">
        <f>IF(I1128="","",属性中转表!$I$1&amp;(IF(VLOOKUP(B1128,属性中转表!A:G,7,FALSE)=0,0,VLOOKUP(VLOOKUP(B1128,属性中转表!A:G,7,FALSE),属性中转表!$K$2:$P$21,4,0)))+IFERROR(VLOOKUP(A1128,英雄数据表!A:K,IF(武魂!B1128&gt;=50,10,IF(武魂!B1128&gt;=25,6)),0),0))</f>
        <v>,"dpspro":50</v>
      </c>
      <c r="K1128" s="32" t="str">
        <f t="shared" si="81"/>
        <v>"atk":300,"hp":5000,"undpspro":50,"dpspro":50</v>
      </c>
      <c r="L1128" s="20" t="str">
        <f>IF(B1128&gt;=50,VLOOKUP(A1128,英雄数据表!A:L,11,FALSE),IF(B1128&gt;=25,VLOOKUP(A1128,英雄数据表!A:L,7,0),""))</f>
        <v>"1403601004"</v>
      </c>
      <c r="M1128" s="20" t="str">
        <f>IFERROR(VLOOKUP(B1128,属性中转表!$K$2:$O$21,5,FALSE),"")</f>
        <v/>
      </c>
      <c r="N1128" s="20" t="str">
        <f>IF(B1128=25,VLOOKUP(A1128,英雄数据表!A:L,8,FALSE),IF(B1128=50,VLOOKUP(A1128,英雄数据表!A:L,12,0),""))</f>
        <v/>
      </c>
    </row>
    <row r="1129" spans="1:14" x14ac:dyDescent="0.3">
      <c r="A1129" s="20">
        <v>14036</v>
      </c>
      <c r="B1129" s="21">
        <f t="shared" si="78"/>
        <v>28</v>
      </c>
      <c r="C1129" s="21">
        <v>5</v>
      </c>
      <c r="D1129" s="21">
        <f>VLOOKUP(A1129,英雄数据表!A:D,4,0)</f>
        <v>1</v>
      </c>
      <c r="E1129" s="20" t="str">
        <f>VLOOKUP(A1129,英雄数据表!A:C,3,0)</f>
        <v>刺客靶标</v>
      </c>
      <c r="F1129" s="20">
        <f t="shared" si="79"/>
        <v>14036</v>
      </c>
      <c r="G1129" s="20">
        <f t="shared" si="80"/>
        <v>14036</v>
      </c>
      <c r="H1129" s="21" t="str">
        <f>VLOOKUP(B1129,属性中转表!A:F,6,FALSE)</f>
        <v>"hp":77400,"atk":2150</v>
      </c>
      <c r="I1129" s="20" t="str">
        <f>IF(VLOOKUP(B1129,属性中转表!A:G,7,FALSE)=0,"",VLOOKUP(VLOOKUP(B1129,属性中转表!A:G,7,FALSE),属性中转表!$K$2:$P$21,6,0))&amp;IF(VLOOKUP(B1129,属性中转表!A:G,7,FALSE)&gt;=50,VLOOKUP(A1129,英雄数据表!A:K,9,0),IF(VLOOKUP(B1129,属性中转表!A:G,7,FALSE)&gt;=25,VLOOKUP(A1129,英雄数据表!A:K,5,0),""))</f>
        <v>"atk":300,"hp":5000,"undpspro":50</v>
      </c>
      <c r="J1129" s="20" t="str">
        <f>IF(I1129="","",属性中转表!$I$1&amp;(IF(VLOOKUP(B1129,属性中转表!A:G,7,FALSE)=0,0,VLOOKUP(VLOOKUP(B1129,属性中转表!A:G,7,FALSE),属性中转表!$K$2:$P$21,4,0)))+IFERROR(VLOOKUP(A1129,英雄数据表!A:K,IF(武魂!B1129&gt;=50,10,IF(武魂!B1129&gt;=25,6)),0),0))</f>
        <v>,"dpspro":50</v>
      </c>
      <c r="K1129" s="32" t="str">
        <f t="shared" si="81"/>
        <v>"atk":300,"hp":5000,"undpspro":50,"dpspro":50</v>
      </c>
      <c r="L1129" s="20" t="str">
        <f>IF(B1129&gt;=50,VLOOKUP(A1129,英雄数据表!A:L,11,FALSE),IF(B1129&gt;=25,VLOOKUP(A1129,英雄数据表!A:L,7,0),""))</f>
        <v>"1403601004"</v>
      </c>
      <c r="M1129" s="20" t="str">
        <f>IFERROR(VLOOKUP(B1129,属性中转表!$K$2:$O$21,5,FALSE),"")</f>
        <v/>
      </c>
      <c r="N1129" s="20" t="str">
        <f>IF(B1129=25,VLOOKUP(A1129,英雄数据表!A:L,8,FALSE),IF(B1129=50,VLOOKUP(A1129,英雄数据表!A:L,12,0),""))</f>
        <v/>
      </c>
    </row>
    <row r="1130" spans="1:14" x14ac:dyDescent="0.3">
      <c r="A1130" s="20">
        <v>14036</v>
      </c>
      <c r="B1130" s="21">
        <f t="shared" si="78"/>
        <v>29</v>
      </c>
      <c r="C1130" s="21">
        <v>5</v>
      </c>
      <c r="D1130" s="21">
        <f>VLOOKUP(A1130,英雄数据表!A:D,4,0)</f>
        <v>1</v>
      </c>
      <c r="E1130" s="20" t="str">
        <f>VLOOKUP(A1130,英雄数据表!A:C,3,0)</f>
        <v>刺客靶标</v>
      </c>
      <c r="F1130" s="20">
        <f t="shared" si="79"/>
        <v>14036</v>
      </c>
      <c r="G1130" s="20">
        <f t="shared" si="80"/>
        <v>14036</v>
      </c>
      <c r="H1130" s="21" t="str">
        <f>VLOOKUP(B1130,属性中转表!A:F,6,FALSE)</f>
        <v>"hp":81000,"atk":2250</v>
      </c>
      <c r="I1130" s="20" t="str">
        <f>IF(VLOOKUP(B1130,属性中转表!A:G,7,FALSE)=0,"",VLOOKUP(VLOOKUP(B1130,属性中转表!A:G,7,FALSE),属性中转表!$K$2:$P$21,6,0))&amp;IF(VLOOKUP(B1130,属性中转表!A:G,7,FALSE)&gt;=50,VLOOKUP(A1130,英雄数据表!A:K,9,0),IF(VLOOKUP(B1130,属性中转表!A:G,7,FALSE)&gt;=25,VLOOKUP(A1130,英雄数据表!A:K,5,0),""))</f>
        <v>"atk":300,"hp":5000,"undpspro":50</v>
      </c>
      <c r="J1130" s="20" t="str">
        <f>IF(I1130="","",属性中转表!$I$1&amp;(IF(VLOOKUP(B1130,属性中转表!A:G,7,FALSE)=0,0,VLOOKUP(VLOOKUP(B1130,属性中转表!A:G,7,FALSE),属性中转表!$K$2:$P$21,4,0)))+IFERROR(VLOOKUP(A1130,英雄数据表!A:K,IF(武魂!B1130&gt;=50,10,IF(武魂!B1130&gt;=25,6)),0),0))</f>
        <v>,"dpspro":50</v>
      </c>
      <c r="K1130" s="32" t="str">
        <f t="shared" si="81"/>
        <v>"atk":300,"hp":5000,"undpspro":50,"dpspro":50</v>
      </c>
      <c r="L1130" s="20" t="str">
        <f>IF(B1130&gt;=50,VLOOKUP(A1130,英雄数据表!A:L,11,FALSE),IF(B1130&gt;=25,VLOOKUP(A1130,英雄数据表!A:L,7,0),""))</f>
        <v>"1403601004"</v>
      </c>
      <c r="M1130" s="20" t="str">
        <f>IFERROR(VLOOKUP(B1130,属性中转表!$K$2:$O$21,5,FALSE),"")</f>
        <v/>
      </c>
      <c r="N1130" s="20" t="str">
        <f>IF(B1130=25,VLOOKUP(A1130,英雄数据表!A:L,8,FALSE),IF(B1130=50,VLOOKUP(A1130,英雄数据表!A:L,12,0),""))</f>
        <v/>
      </c>
    </row>
    <row r="1131" spans="1:14" x14ac:dyDescent="0.3">
      <c r="A1131" s="20">
        <v>14036</v>
      </c>
      <c r="B1131" s="21">
        <f t="shared" si="78"/>
        <v>30</v>
      </c>
      <c r="C1131" s="21">
        <v>5</v>
      </c>
      <c r="D1131" s="21">
        <f>VLOOKUP(A1131,英雄数据表!A:D,4,0)</f>
        <v>1</v>
      </c>
      <c r="E1131" s="20" t="str">
        <f>VLOOKUP(A1131,英雄数据表!A:C,3,0)</f>
        <v>刺客靶标</v>
      </c>
      <c r="F1131" s="20">
        <f t="shared" si="79"/>
        <v>14036</v>
      </c>
      <c r="G1131" s="20">
        <f t="shared" si="80"/>
        <v>14036</v>
      </c>
      <c r="H1131" s="21" t="str">
        <f>VLOOKUP(B1131,属性中转表!A:F,6,FALSE)</f>
        <v>"hp":84600,"atk":2350</v>
      </c>
      <c r="I1131" s="20" t="str">
        <f>IF(VLOOKUP(B1131,属性中转表!A:G,7,FALSE)=0,"",VLOOKUP(VLOOKUP(B1131,属性中转表!A:G,7,FALSE),属性中转表!$K$2:$P$21,6,0))&amp;IF(VLOOKUP(B1131,属性中转表!A:G,7,FALSE)&gt;=50,VLOOKUP(A1131,英雄数据表!A:K,9,0),IF(VLOOKUP(B1131,属性中转表!A:G,7,FALSE)&gt;=25,VLOOKUP(A1131,英雄数据表!A:K,5,0),""))</f>
        <v>"atk":300,"hp":5000,"undpspro":100</v>
      </c>
      <c r="J1131" s="20" t="str">
        <f>IF(I1131="","",属性中转表!$I$1&amp;(IF(VLOOKUP(B1131,属性中转表!A:G,7,FALSE)=0,0,VLOOKUP(VLOOKUP(B1131,属性中转表!A:G,7,FALSE),属性中转表!$K$2:$P$21,4,0)))+IFERROR(VLOOKUP(A1131,英雄数据表!A:K,IF(武魂!B1131&gt;=50,10,IF(武魂!B1131&gt;=25,6)),0),0))</f>
        <v>,"dpspro":50</v>
      </c>
      <c r="K1131" s="32" t="str">
        <f t="shared" si="81"/>
        <v>"atk":300,"hp":5000,"undpspro":100,"dpspro":50</v>
      </c>
      <c r="L1131" s="20" t="str">
        <f>IF(B1131&gt;=50,VLOOKUP(A1131,英雄数据表!A:L,11,FALSE),IF(B1131&gt;=25,VLOOKUP(A1131,英雄数据表!A:L,7,0),""))</f>
        <v>"1403601004"</v>
      </c>
      <c r="M1131" s="20" t="str">
        <f>IFERROR(VLOOKUP(B1131,属性中转表!$K$2:$O$21,5,FALSE),"")</f>
        <v>"undpspro":50</v>
      </c>
      <c r="N1131" s="20" t="str">
        <f>IF(B1131=25,VLOOKUP(A1131,英雄数据表!A:L,8,FALSE),IF(B1131=50,VLOOKUP(A1131,英雄数据表!A:L,12,0),""))</f>
        <v/>
      </c>
    </row>
    <row r="1132" spans="1:14" x14ac:dyDescent="0.3">
      <c r="A1132" s="20">
        <v>14036</v>
      </c>
      <c r="B1132" s="21">
        <f t="shared" si="78"/>
        <v>31</v>
      </c>
      <c r="C1132" s="21">
        <v>5</v>
      </c>
      <c r="D1132" s="21">
        <f>VLOOKUP(A1132,英雄数据表!A:D,4,0)</f>
        <v>1</v>
      </c>
      <c r="E1132" s="20" t="str">
        <f>VLOOKUP(A1132,英雄数据表!A:C,3,0)</f>
        <v>刺客靶标</v>
      </c>
      <c r="F1132" s="20">
        <f t="shared" si="79"/>
        <v>14036</v>
      </c>
      <c r="G1132" s="20">
        <f t="shared" si="80"/>
        <v>14036</v>
      </c>
      <c r="H1132" s="21" t="str">
        <f>VLOOKUP(B1132,属性中转表!A:F,6,FALSE)</f>
        <v>"hp":89100,"atk":2475</v>
      </c>
      <c r="I1132" s="20" t="str">
        <f>IF(VLOOKUP(B1132,属性中转表!A:G,7,FALSE)=0,"",VLOOKUP(VLOOKUP(B1132,属性中转表!A:G,7,FALSE),属性中转表!$K$2:$P$21,6,0))&amp;IF(VLOOKUP(B1132,属性中转表!A:G,7,FALSE)&gt;=50,VLOOKUP(A1132,英雄数据表!A:K,9,0),IF(VLOOKUP(B1132,属性中转表!A:G,7,FALSE)&gt;=25,VLOOKUP(A1132,英雄数据表!A:K,5,0),""))</f>
        <v>"atk":300,"hp":5000,"undpspro":100</v>
      </c>
      <c r="J1132" s="20" t="str">
        <f>IF(I1132="","",属性中转表!$I$1&amp;(IF(VLOOKUP(B1132,属性中转表!A:G,7,FALSE)=0,0,VLOOKUP(VLOOKUP(B1132,属性中转表!A:G,7,FALSE),属性中转表!$K$2:$P$21,4,0)))+IFERROR(VLOOKUP(A1132,英雄数据表!A:K,IF(武魂!B1132&gt;=50,10,IF(武魂!B1132&gt;=25,6)),0),0))</f>
        <v>,"dpspro":50</v>
      </c>
      <c r="K1132" s="32" t="str">
        <f t="shared" si="81"/>
        <v>"atk":300,"hp":5000,"undpspro":100,"dpspro":50</v>
      </c>
      <c r="L1132" s="20" t="str">
        <f>IF(B1132&gt;=50,VLOOKUP(A1132,英雄数据表!A:L,11,FALSE),IF(B1132&gt;=25,VLOOKUP(A1132,英雄数据表!A:L,7,0),""))</f>
        <v>"1403601004"</v>
      </c>
      <c r="M1132" s="20" t="str">
        <f>IFERROR(VLOOKUP(B1132,属性中转表!$K$2:$O$21,5,FALSE),"")</f>
        <v/>
      </c>
      <c r="N1132" s="20" t="str">
        <f>IF(B1132=25,VLOOKUP(A1132,英雄数据表!A:L,8,FALSE),IF(B1132=50,VLOOKUP(A1132,英雄数据表!A:L,12,0),""))</f>
        <v/>
      </c>
    </row>
    <row r="1133" spans="1:14" x14ac:dyDescent="0.3">
      <c r="A1133" s="20">
        <v>14036</v>
      </c>
      <c r="B1133" s="21">
        <f t="shared" si="78"/>
        <v>32</v>
      </c>
      <c r="C1133" s="21">
        <v>5</v>
      </c>
      <c r="D1133" s="21">
        <f>VLOOKUP(A1133,英雄数据表!A:D,4,0)</f>
        <v>1</v>
      </c>
      <c r="E1133" s="20" t="str">
        <f>VLOOKUP(A1133,英雄数据表!A:C,3,0)</f>
        <v>刺客靶标</v>
      </c>
      <c r="F1133" s="20">
        <f t="shared" si="79"/>
        <v>14036</v>
      </c>
      <c r="G1133" s="20">
        <f t="shared" si="80"/>
        <v>14036</v>
      </c>
      <c r="H1133" s="21" t="str">
        <f>VLOOKUP(B1133,属性中转表!A:F,6,FALSE)</f>
        <v>"hp":93600,"atk":2600</v>
      </c>
      <c r="I1133" s="20" t="str">
        <f>IF(VLOOKUP(B1133,属性中转表!A:G,7,FALSE)=0,"",VLOOKUP(VLOOKUP(B1133,属性中转表!A:G,7,FALSE),属性中转表!$K$2:$P$21,6,0))&amp;IF(VLOOKUP(B1133,属性中转表!A:G,7,FALSE)&gt;=50,VLOOKUP(A1133,英雄数据表!A:K,9,0),IF(VLOOKUP(B1133,属性中转表!A:G,7,FALSE)&gt;=25,VLOOKUP(A1133,英雄数据表!A:K,5,0),""))</f>
        <v>"atk":300,"hp":5000,"undpspro":100</v>
      </c>
      <c r="J1133" s="20" t="str">
        <f>IF(I1133="","",属性中转表!$I$1&amp;(IF(VLOOKUP(B1133,属性中转表!A:G,7,FALSE)=0,0,VLOOKUP(VLOOKUP(B1133,属性中转表!A:G,7,FALSE),属性中转表!$K$2:$P$21,4,0)))+IFERROR(VLOOKUP(A1133,英雄数据表!A:K,IF(武魂!B1133&gt;=50,10,IF(武魂!B1133&gt;=25,6)),0),0))</f>
        <v>,"dpspro":50</v>
      </c>
      <c r="K1133" s="32" t="str">
        <f t="shared" si="81"/>
        <v>"atk":300,"hp":5000,"undpspro":100,"dpspro":50</v>
      </c>
      <c r="L1133" s="20" t="str">
        <f>IF(B1133&gt;=50,VLOOKUP(A1133,英雄数据表!A:L,11,FALSE),IF(B1133&gt;=25,VLOOKUP(A1133,英雄数据表!A:L,7,0),""))</f>
        <v>"1403601004"</v>
      </c>
      <c r="M1133" s="20" t="str">
        <f>IFERROR(VLOOKUP(B1133,属性中转表!$K$2:$O$21,5,FALSE),"")</f>
        <v/>
      </c>
      <c r="N1133" s="20" t="str">
        <f>IF(B1133=25,VLOOKUP(A1133,英雄数据表!A:L,8,FALSE),IF(B1133=50,VLOOKUP(A1133,英雄数据表!A:L,12,0),""))</f>
        <v/>
      </c>
    </row>
    <row r="1134" spans="1:14" x14ac:dyDescent="0.3">
      <c r="A1134" s="20">
        <v>14036</v>
      </c>
      <c r="B1134" s="21">
        <f t="shared" si="78"/>
        <v>33</v>
      </c>
      <c r="C1134" s="21">
        <v>5</v>
      </c>
      <c r="D1134" s="21">
        <f>VLOOKUP(A1134,英雄数据表!A:D,4,0)</f>
        <v>1</v>
      </c>
      <c r="E1134" s="20" t="str">
        <f>VLOOKUP(A1134,英雄数据表!A:C,3,0)</f>
        <v>刺客靶标</v>
      </c>
      <c r="F1134" s="20">
        <f t="shared" si="79"/>
        <v>14036</v>
      </c>
      <c r="G1134" s="20">
        <f t="shared" si="80"/>
        <v>14036</v>
      </c>
      <c r="H1134" s="21" t="str">
        <f>VLOOKUP(B1134,属性中转表!A:F,6,FALSE)</f>
        <v>"hp":98100,"atk":2725</v>
      </c>
      <c r="I1134" s="20" t="str">
        <f>IF(VLOOKUP(B1134,属性中转表!A:G,7,FALSE)=0,"",VLOOKUP(VLOOKUP(B1134,属性中转表!A:G,7,FALSE),属性中转表!$K$2:$P$21,6,0))&amp;IF(VLOOKUP(B1134,属性中转表!A:G,7,FALSE)&gt;=50,VLOOKUP(A1134,英雄数据表!A:K,9,0),IF(VLOOKUP(B1134,属性中转表!A:G,7,FALSE)&gt;=25,VLOOKUP(A1134,英雄数据表!A:K,5,0),""))</f>
        <v>"atk":300,"hp":5000,"undpspro":100</v>
      </c>
      <c r="J1134" s="20" t="str">
        <f>IF(I1134="","",属性中转表!$I$1&amp;(IF(VLOOKUP(B1134,属性中转表!A:G,7,FALSE)=0,0,VLOOKUP(VLOOKUP(B1134,属性中转表!A:G,7,FALSE),属性中转表!$K$2:$P$21,4,0)))+IFERROR(VLOOKUP(A1134,英雄数据表!A:K,IF(武魂!B1134&gt;=50,10,IF(武魂!B1134&gt;=25,6)),0),0))</f>
        <v>,"dpspro":50</v>
      </c>
      <c r="K1134" s="32" t="str">
        <f t="shared" si="81"/>
        <v>"atk":300,"hp":5000,"undpspro":100,"dpspro":50</v>
      </c>
      <c r="L1134" s="20" t="str">
        <f>IF(B1134&gt;=50,VLOOKUP(A1134,英雄数据表!A:L,11,FALSE),IF(B1134&gt;=25,VLOOKUP(A1134,英雄数据表!A:L,7,0),""))</f>
        <v>"1403601004"</v>
      </c>
      <c r="M1134" s="20" t="str">
        <f>IFERROR(VLOOKUP(B1134,属性中转表!$K$2:$O$21,5,FALSE),"")</f>
        <v/>
      </c>
      <c r="N1134" s="20" t="str">
        <f>IF(B1134=25,VLOOKUP(A1134,英雄数据表!A:L,8,FALSE),IF(B1134=50,VLOOKUP(A1134,英雄数据表!A:L,12,0),""))</f>
        <v/>
      </c>
    </row>
    <row r="1135" spans="1:14" x14ac:dyDescent="0.3">
      <c r="A1135" s="20">
        <v>14036</v>
      </c>
      <c r="B1135" s="21">
        <f t="shared" si="78"/>
        <v>34</v>
      </c>
      <c r="C1135" s="21">
        <v>5</v>
      </c>
      <c r="D1135" s="21">
        <f>VLOOKUP(A1135,英雄数据表!A:D,4,0)</f>
        <v>1</v>
      </c>
      <c r="E1135" s="20" t="str">
        <f>VLOOKUP(A1135,英雄数据表!A:C,3,0)</f>
        <v>刺客靶标</v>
      </c>
      <c r="F1135" s="20">
        <f t="shared" si="79"/>
        <v>14036</v>
      </c>
      <c r="G1135" s="20">
        <f t="shared" si="80"/>
        <v>14036</v>
      </c>
      <c r="H1135" s="21" t="str">
        <f>VLOOKUP(B1135,属性中转表!A:F,6,FALSE)</f>
        <v>"hp":102600,"atk":2850</v>
      </c>
      <c r="I1135" s="20" t="str">
        <f>IF(VLOOKUP(B1135,属性中转表!A:G,7,FALSE)=0,"",VLOOKUP(VLOOKUP(B1135,属性中转表!A:G,7,FALSE),属性中转表!$K$2:$P$21,6,0))&amp;IF(VLOOKUP(B1135,属性中转表!A:G,7,FALSE)&gt;=50,VLOOKUP(A1135,英雄数据表!A:K,9,0),IF(VLOOKUP(B1135,属性中转表!A:G,7,FALSE)&gt;=25,VLOOKUP(A1135,英雄数据表!A:K,5,0),""))</f>
        <v>"atk":300,"hp":5000,"undpspro":100</v>
      </c>
      <c r="J1135" s="20" t="str">
        <f>IF(I1135="","",属性中转表!$I$1&amp;(IF(VLOOKUP(B1135,属性中转表!A:G,7,FALSE)=0,0,VLOOKUP(VLOOKUP(B1135,属性中转表!A:G,7,FALSE),属性中转表!$K$2:$P$21,4,0)))+IFERROR(VLOOKUP(A1135,英雄数据表!A:K,IF(武魂!B1135&gt;=50,10,IF(武魂!B1135&gt;=25,6)),0),0))</f>
        <v>,"dpspro":50</v>
      </c>
      <c r="K1135" s="32" t="str">
        <f t="shared" si="81"/>
        <v>"atk":300,"hp":5000,"undpspro":100,"dpspro":50</v>
      </c>
      <c r="L1135" s="20" t="str">
        <f>IF(B1135&gt;=50,VLOOKUP(A1135,英雄数据表!A:L,11,FALSE),IF(B1135&gt;=25,VLOOKUP(A1135,英雄数据表!A:L,7,0),""))</f>
        <v>"1403601004"</v>
      </c>
      <c r="M1135" s="20" t="str">
        <f>IFERROR(VLOOKUP(B1135,属性中转表!$K$2:$O$21,5,FALSE),"")</f>
        <v/>
      </c>
      <c r="N1135" s="20" t="str">
        <f>IF(B1135=25,VLOOKUP(A1135,英雄数据表!A:L,8,FALSE),IF(B1135=50,VLOOKUP(A1135,英雄数据表!A:L,12,0),""))</f>
        <v/>
      </c>
    </row>
    <row r="1136" spans="1:14" x14ac:dyDescent="0.3">
      <c r="A1136" s="20">
        <v>14036</v>
      </c>
      <c r="B1136" s="21">
        <f t="shared" si="78"/>
        <v>35</v>
      </c>
      <c r="C1136" s="21">
        <v>5</v>
      </c>
      <c r="D1136" s="21">
        <f>VLOOKUP(A1136,英雄数据表!A:D,4,0)</f>
        <v>1</v>
      </c>
      <c r="E1136" s="20" t="str">
        <f>VLOOKUP(A1136,英雄数据表!A:C,3,0)</f>
        <v>刺客靶标</v>
      </c>
      <c r="F1136" s="20">
        <f t="shared" si="79"/>
        <v>14036</v>
      </c>
      <c r="G1136" s="20">
        <f t="shared" si="80"/>
        <v>14036</v>
      </c>
      <c r="H1136" s="21" t="str">
        <f>VLOOKUP(B1136,属性中转表!A:F,6,FALSE)</f>
        <v>"hp":107100,"atk":2975</v>
      </c>
      <c r="I1136" s="20" t="str">
        <f>IF(VLOOKUP(B1136,属性中转表!A:G,7,FALSE)=0,"",VLOOKUP(VLOOKUP(B1136,属性中转表!A:G,7,FALSE),属性中转表!$K$2:$P$21,6,0))&amp;IF(VLOOKUP(B1136,属性中转表!A:G,7,FALSE)&gt;=50,VLOOKUP(A1136,英雄数据表!A:K,9,0),IF(VLOOKUP(B1136,属性中转表!A:G,7,FALSE)&gt;=25,VLOOKUP(A1136,英雄数据表!A:K,5,0),""))</f>
        <v>"atk":300,"hp":5000,"undpspro":100</v>
      </c>
      <c r="J1136" s="20" t="str">
        <f>IF(I1136="","",属性中转表!$I$1&amp;(IF(VLOOKUP(B1136,属性中转表!A:G,7,FALSE)=0,0,VLOOKUP(VLOOKUP(B1136,属性中转表!A:G,7,FALSE),属性中转表!$K$2:$P$21,4,0)))+IFERROR(VLOOKUP(A1136,英雄数据表!A:K,IF(武魂!B1136&gt;=50,10,IF(武魂!B1136&gt;=25,6)),0),0))</f>
        <v>,"dpspro":100</v>
      </c>
      <c r="K1136" s="32" t="str">
        <f t="shared" si="81"/>
        <v>"atk":300,"hp":5000,"undpspro":100,"dpspro":100</v>
      </c>
      <c r="L1136" s="20" t="str">
        <f>IF(B1136&gt;=50,VLOOKUP(A1136,英雄数据表!A:L,11,FALSE),IF(B1136&gt;=25,VLOOKUP(A1136,英雄数据表!A:L,7,0),""))</f>
        <v>"1403601004"</v>
      </c>
      <c r="M1136" s="20" t="str">
        <f>IFERROR(VLOOKUP(B1136,属性中转表!$K$2:$O$21,5,FALSE),"")</f>
        <v>"dpspro":50</v>
      </c>
      <c r="N1136" s="20" t="str">
        <f>IF(B1136=25,VLOOKUP(A1136,英雄数据表!A:L,8,FALSE),IF(B1136=50,VLOOKUP(A1136,英雄数据表!A:L,12,0),""))</f>
        <v/>
      </c>
    </row>
    <row r="1137" spans="1:14" x14ac:dyDescent="0.3">
      <c r="A1137" s="20">
        <v>14036</v>
      </c>
      <c r="B1137" s="21">
        <f t="shared" si="78"/>
        <v>36</v>
      </c>
      <c r="C1137" s="21">
        <v>5</v>
      </c>
      <c r="D1137" s="21">
        <f>VLOOKUP(A1137,英雄数据表!A:D,4,0)</f>
        <v>1</v>
      </c>
      <c r="E1137" s="20" t="str">
        <f>VLOOKUP(A1137,英雄数据表!A:C,3,0)</f>
        <v>刺客靶标</v>
      </c>
      <c r="F1137" s="20">
        <f t="shared" si="79"/>
        <v>14036</v>
      </c>
      <c r="G1137" s="20">
        <f t="shared" si="80"/>
        <v>14036</v>
      </c>
      <c r="H1137" s="21" t="str">
        <f>VLOOKUP(B1137,属性中转表!A:F,6,FALSE)</f>
        <v>"hp":111600,"atk":3100</v>
      </c>
      <c r="I1137" s="20" t="str">
        <f>IF(VLOOKUP(B1137,属性中转表!A:G,7,FALSE)=0,"",VLOOKUP(VLOOKUP(B1137,属性中转表!A:G,7,FALSE),属性中转表!$K$2:$P$21,6,0))&amp;IF(VLOOKUP(B1137,属性中转表!A:G,7,FALSE)&gt;=50,VLOOKUP(A1137,英雄数据表!A:K,9,0),IF(VLOOKUP(B1137,属性中转表!A:G,7,FALSE)&gt;=25,VLOOKUP(A1137,英雄数据表!A:K,5,0),""))</f>
        <v>"atk":300,"hp":5000,"undpspro":100</v>
      </c>
      <c r="J1137" s="20" t="str">
        <f>IF(I1137="","",属性中转表!$I$1&amp;(IF(VLOOKUP(B1137,属性中转表!A:G,7,FALSE)=0,0,VLOOKUP(VLOOKUP(B1137,属性中转表!A:G,7,FALSE),属性中转表!$K$2:$P$21,4,0)))+IFERROR(VLOOKUP(A1137,英雄数据表!A:K,IF(武魂!B1137&gt;=50,10,IF(武魂!B1137&gt;=25,6)),0),0))</f>
        <v>,"dpspro":100</v>
      </c>
      <c r="K1137" s="32" t="str">
        <f t="shared" si="81"/>
        <v>"atk":300,"hp":5000,"undpspro":100,"dpspro":100</v>
      </c>
      <c r="L1137" s="20" t="str">
        <f>IF(B1137&gt;=50,VLOOKUP(A1137,英雄数据表!A:L,11,FALSE),IF(B1137&gt;=25,VLOOKUP(A1137,英雄数据表!A:L,7,0),""))</f>
        <v>"1403601004"</v>
      </c>
      <c r="M1137" s="20" t="str">
        <f>IFERROR(VLOOKUP(B1137,属性中转表!$K$2:$O$21,5,FALSE),"")</f>
        <v/>
      </c>
      <c r="N1137" s="20" t="str">
        <f>IF(B1137=25,VLOOKUP(A1137,英雄数据表!A:L,8,FALSE),IF(B1137=50,VLOOKUP(A1137,英雄数据表!A:L,12,0),""))</f>
        <v/>
      </c>
    </row>
    <row r="1138" spans="1:14" x14ac:dyDescent="0.3">
      <c r="A1138" s="20">
        <v>14036</v>
      </c>
      <c r="B1138" s="21">
        <f t="shared" si="78"/>
        <v>37</v>
      </c>
      <c r="C1138" s="21">
        <v>5</v>
      </c>
      <c r="D1138" s="21">
        <f>VLOOKUP(A1138,英雄数据表!A:D,4,0)</f>
        <v>1</v>
      </c>
      <c r="E1138" s="20" t="str">
        <f>VLOOKUP(A1138,英雄数据表!A:C,3,0)</f>
        <v>刺客靶标</v>
      </c>
      <c r="F1138" s="20">
        <f t="shared" si="79"/>
        <v>14036</v>
      </c>
      <c r="G1138" s="20">
        <f t="shared" si="80"/>
        <v>14036</v>
      </c>
      <c r="H1138" s="21" t="str">
        <f>VLOOKUP(B1138,属性中转表!A:F,6,FALSE)</f>
        <v>"hp":116100,"atk":3225</v>
      </c>
      <c r="I1138" s="20" t="str">
        <f>IF(VLOOKUP(B1138,属性中转表!A:G,7,FALSE)=0,"",VLOOKUP(VLOOKUP(B1138,属性中转表!A:G,7,FALSE),属性中转表!$K$2:$P$21,6,0))&amp;IF(VLOOKUP(B1138,属性中转表!A:G,7,FALSE)&gt;=50,VLOOKUP(A1138,英雄数据表!A:K,9,0),IF(VLOOKUP(B1138,属性中转表!A:G,7,FALSE)&gt;=25,VLOOKUP(A1138,英雄数据表!A:K,5,0),""))</f>
        <v>"atk":300,"hp":5000,"undpspro":100</v>
      </c>
      <c r="J1138" s="20" t="str">
        <f>IF(I1138="","",属性中转表!$I$1&amp;(IF(VLOOKUP(B1138,属性中转表!A:G,7,FALSE)=0,0,VLOOKUP(VLOOKUP(B1138,属性中转表!A:G,7,FALSE),属性中转表!$K$2:$P$21,4,0)))+IFERROR(VLOOKUP(A1138,英雄数据表!A:K,IF(武魂!B1138&gt;=50,10,IF(武魂!B1138&gt;=25,6)),0),0))</f>
        <v>,"dpspro":100</v>
      </c>
      <c r="K1138" s="32" t="str">
        <f t="shared" si="81"/>
        <v>"atk":300,"hp":5000,"undpspro":100,"dpspro":100</v>
      </c>
      <c r="L1138" s="20" t="str">
        <f>IF(B1138&gt;=50,VLOOKUP(A1138,英雄数据表!A:L,11,FALSE),IF(B1138&gt;=25,VLOOKUP(A1138,英雄数据表!A:L,7,0),""))</f>
        <v>"1403601004"</v>
      </c>
      <c r="M1138" s="20" t="str">
        <f>IFERROR(VLOOKUP(B1138,属性中转表!$K$2:$O$21,5,FALSE),"")</f>
        <v/>
      </c>
      <c r="N1138" s="20" t="str">
        <f>IF(B1138=25,VLOOKUP(A1138,英雄数据表!A:L,8,FALSE),IF(B1138=50,VLOOKUP(A1138,英雄数据表!A:L,12,0),""))</f>
        <v/>
      </c>
    </row>
    <row r="1139" spans="1:14" x14ac:dyDescent="0.3">
      <c r="A1139" s="20">
        <v>14036</v>
      </c>
      <c r="B1139" s="21">
        <f t="shared" si="78"/>
        <v>38</v>
      </c>
      <c r="C1139" s="21">
        <v>5</v>
      </c>
      <c r="D1139" s="21">
        <f>VLOOKUP(A1139,英雄数据表!A:D,4,0)</f>
        <v>1</v>
      </c>
      <c r="E1139" s="20" t="str">
        <f>VLOOKUP(A1139,英雄数据表!A:C,3,0)</f>
        <v>刺客靶标</v>
      </c>
      <c r="F1139" s="20">
        <f t="shared" si="79"/>
        <v>14036</v>
      </c>
      <c r="G1139" s="20">
        <f t="shared" si="80"/>
        <v>14036</v>
      </c>
      <c r="H1139" s="21" t="str">
        <f>VLOOKUP(B1139,属性中转表!A:F,6,FALSE)</f>
        <v>"hp":120600,"atk":3350</v>
      </c>
      <c r="I1139" s="20" t="str">
        <f>IF(VLOOKUP(B1139,属性中转表!A:G,7,FALSE)=0,"",VLOOKUP(VLOOKUP(B1139,属性中转表!A:G,7,FALSE),属性中转表!$K$2:$P$21,6,0))&amp;IF(VLOOKUP(B1139,属性中转表!A:G,7,FALSE)&gt;=50,VLOOKUP(A1139,英雄数据表!A:K,9,0),IF(VLOOKUP(B1139,属性中转表!A:G,7,FALSE)&gt;=25,VLOOKUP(A1139,英雄数据表!A:K,5,0),""))</f>
        <v>"atk":300,"hp":5000,"undpspro":100</v>
      </c>
      <c r="J1139" s="20" t="str">
        <f>IF(I1139="","",属性中转表!$I$1&amp;(IF(VLOOKUP(B1139,属性中转表!A:G,7,FALSE)=0,0,VLOOKUP(VLOOKUP(B1139,属性中转表!A:G,7,FALSE),属性中转表!$K$2:$P$21,4,0)))+IFERROR(VLOOKUP(A1139,英雄数据表!A:K,IF(武魂!B1139&gt;=50,10,IF(武魂!B1139&gt;=25,6)),0),0))</f>
        <v>,"dpspro":100</v>
      </c>
      <c r="K1139" s="32" t="str">
        <f t="shared" si="81"/>
        <v>"atk":300,"hp":5000,"undpspro":100,"dpspro":100</v>
      </c>
      <c r="L1139" s="20" t="str">
        <f>IF(B1139&gt;=50,VLOOKUP(A1139,英雄数据表!A:L,11,FALSE),IF(B1139&gt;=25,VLOOKUP(A1139,英雄数据表!A:L,7,0),""))</f>
        <v>"1403601004"</v>
      </c>
      <c r="M1139" s="20" t="str">
        <f>IFERROR(VLOOKUP(B1139,属性中转表!$K$2:$O$21,5,FALSE),"")</f>
        <v/>
      </c>
      <c r="N1139" s="20" t="str">
        <f>IF(B1139=25,VLOOKUP(A1139,英雄数据表!A:L,8,FALSE),IF(B1139=50,VLOOKUP(A1139,英雄数据表!A:L,12,0),""))</f>
        <v/>
      </c>
    </row>
    <row r="1140" spans="1:14" x14ac:dyDescent="0.3">
      <c r="A1140" s="20">
        <v>14036</v>
      </c>
      <c r="B1140" s="21">
        <f t="shared" si="78"/>
        <v>39</v>
      </c>
      <c r="C1140" s="21">
        <v>5</v>
      </c>
      <c r="D1140" s="21">
        <f>VLOOKUP(A1140,英雄数据表!A:D,4,0)</f>
        <v>1</v>
      </c>
      <c r="E1140" s="20" t="str">
        <f>VLOOKUP(A1140,英雄数据表!A:C,3,0)</f>
        <v>刺客靶标</v>
      </c>
      <c r="F1140" s="20">
        <f t="shared" si="79"/>
        <v>14036</v>
      </c>
      <c r="G1140" s="20">
        <f t="shared" si="80"/>
        <v>14036</v>
      </c>
      <c r="H1140" s="21" t="str">
        <f>VLOOKUP(B1140,属性中转表!A:F,6,FALSE)</f>
        <v>"hp":125100,"atk":3475</v>
      </c>
      <c r="I1140" s="20" t="str">
        <f>IF(VLOOKUP(B1140,属性中转表!A:G,7,FALSE)=0,"",VLOOKUP(VLOOKUP(B1140,属性中转表!A:G,7,FALSE),属性中转表!$K$2:$P$21,6,0))&amp;IF(VLOOKUP(B1140,属性中转表!A:G,7,FALSE)&gt;=50,VLOOKUP(A1140,英雄数据表!A:K,9,0),IF(VLOOKUP(B1140,属性中转表!A:G,7,FALSE)&gt;=25,VLOOKUP(A1140,英雄数据表!A:K,5,0),""))</f>
        <v>"atk":300,"hp":5000,"undpspro":100</v>
      </c>
      <c r="J1140" s="20" t="str">
        <f>IF(I1140="","",属性中转表!$I$1&amp;(IF(VLOOKUP(B1140,属性中转表!A:G,7,FALSE)=0,0,VLOOKUP(VLOOKUP(B1140,属性中转表!A:G,7,FALSE),属性中转表!$K$2:$P$21,4,0)))+IFERROR(VLOOKUP(A1140,英雄数据表!A:K,IF(武魂!B1140&gt;=50,10,IF(武魂!B1140&gt;=25,6)),0),0))</f>
        <v>,"dpspro":100</v>
      </c>
      <c r="K1140" s="32" t="str">
        <f t="shared" si="81"/>
        <v>"atk":300,"hp":5000,"undpspro":100,"dpspro":100</v>
      </c>
      <c r="L1140" s="20" t="str">
        <f>IF(B1140&gt;=50,VLOOKUP(A1140,英雄数据表!A:L,11,FALSE),IF(B1140&gt;=25,VLOOKUP(A1140,英雄数据表!A:L,7,0),""))</f>
        <v>"1403601004"</v>
      </c>
      <c r="M1140" s="20" t="str">
        <f>IFERROR(VLOOKUP(B1140,属性中转表!$K$2:$O$21,5,FALSE),"")</f>
        <v/>
      </c>
      <c r="N1140" s="20" t="str">
        <f>IF(B1140=25,VLOOKUP(A1140,英雄数据表!A:L,8,FALSE),IF(B1140=50,VLOOKUP(A1140,英雄数据表!A:L,12,0),""))</f>
        <v/>
      </c>
    </row>
    <row r="1141" spans="1:14" x14ac:dyDescent="0.3">
      <c r="A1141" s="20">
        <v>14036</v>
      </c>
      <c r="B1141" s="21">
        <f t="shared" si="78"/>
        <v>40</v>
      </c>
      <c r="C1141" s="21">
        <v>5</v>
      </c>
      <c r="D1141" s="21">
        <f>VLOOKUP(A1141,英雄数据表!A:D,4,0)</f>
        <v>1</v>
      </c>
      <c r="E1141" s="20" t="str">
        <f>VLOOKUP(A1141,英雄数据表!A:C,3,0)</f>
        <v>刺客靶标</v>
      </c>
      <c r="F1141" s="20">
        <f t="shared" si="79"/>
        <v>14036</v>
      </c>
      <c r="G1141" s="20">
        <f t="shared" si="80"/>
        <v>14036</v>
      </c>
      <c r="H1141" s="21" t="str">
        <f>VLOOKUP(B1141,属性中转表!A:F,6,FALSE)</f>
        <v>"hp":129600,"atk":3600</v>
      </c>
      <c r="I1141" s="20" t="str">
        <f>IF(VLOOKUP(B1141,属性中转表!A:G,7,FALSE)=0,"",VLOOKUP(VLOOKUP(B1141,属性中转表!A:G,7,FALSE),属性中转表!$K$2:$P$21,6,0))&amp;IF(VLOOKUP(B1141,属性中转表!A:G,7,FALSE)&gt;=50,VLOOKUP(A1141,英雄数据表!A:K,9,0),IF(VLOOKUP(B1141,属性中转表!A:G,7,FALSE)&gt;=25,VLOOKUP(A1141,英雄数据表!A:K,5,0),""))</f>
        <v>"atk":300,"hp":5000,"undpspro":100,"pvpdpspro":50</v>
      </c>
      <c r="J1141" s="20" t="str">
        <f>IF(I1141="","",属性中转表!$I$1&amp;(IF(VLOOKUP(B1141,属性中转表!A:G,7,FALSE)=0,0,VLOOKUP(VLOOKUP(B1141,属性中转表!A:G,7,FALSE),属性中转表!$K$2:$P$21,4,0)))+IFERROR(VLOOKUP(A1141,英雄数据表!A:K,IF(武魂!B1141&gt;=50,10,IF(武魂!B1141&gt;=25,6)),0),0))</f>
        <v>,"dpspro":100</v>
      </c>
      <c r="K1141" s="32" t="str">
        <f t="shared" si="81"/>
        <v>"atk":300,"hp":5000,"undpspro":100,"pvpdpspro":50,"dpspro":100</v>
      </c>
      <c r="L1141" s="20" t="str">
        <f>IF(B1141&gt;=50,VLOOKUP(A1141,英雄数据表!A:L,11,FALSE),IF(B1141&gt;=25,VLOOKUP(A1141,英雄数据表!A:L,7,0),""))</f>
        <v>"1403601004"</v>
      </c>
      <c r="M1141" s="20" t="str">
        <f>IFERROR(VLOOKUP(B1141,属性中转表!$K$2:$O$21,5,FALSE),"")</f>
        <v>"pvpdpspro":50</v>
      </c>
      <c r="N1141" s="20" t="str">
        <f>IF(B1141=25,VLOOKUP(A1141,英雄数据表!A:L,8,FALSE),IF(B1141=50,VLOOKUP(A1141,英雄数据表!A:L,12,0),""))</f>
        <v/>
      </c>
    </row>
    <row r="1142" spans="1:14" x14ac:dyDescent="0.3">
      <c r="A1142" s="20">
        <v>14036</v>
      </c>
      <c r="B1142" s="21">
        <f t="shared" si="78"/>
        <v>41</v>
      </c>
      <c r="C1142" s="21">
        <v>5</v>
      </c>
      <c r="D1142" s="21">
        <f>VLOOKUP(A1142,英雄数据表!A:D,4,0)</f>
        <v>1</v>
      </c>
      <c r="E1142" s="20" t="str">
        <f>VLOOKUP(A1142,英雄数据表!A:C,3,0)</f>
        <v>刺客靶标</v>
      </c>
      <c r="F1142" s="20">
        <f t="shared" si="79"/>
        <v>14036</v>
      </c>
      <c r="G1142" s="20">
        <f t="shared" si="80"/>
        <v>14036</v>
      </c>
      <c r="H1142" s="21" t="str">
        <f>VLOOKUP(B1142,属性中转表!A:F,6,FALSE)</f>
        <v>"hp":135000,"atk":3750</v>
      </c>
      <c r="I1142" s="20" t="str">
        <f>IF(VLOOKUP(B1142,属性中转表!A:G,7,FALSE)=0,"",VLOOKUP(VLOOKUP(B1142,属性中转表!A:G,7,FALSE),属性中转表!$K$2:$P$21,6,0))&amp;IF(VLOOKUP(B1142,属性中转表!A:G,7,FALSE)&gt;=50,VLOOKUP(A1142,英雄数据表!A:K,9,0),IF(VLOOKUP(B1142,属性中转表!A:G,7,FALSE)&gt;=25,VLOOKUP(A1142,英雄数据表!A:K,5,0),""))</f>
        <v>"atk":300,"hp":5000,"undpspro":100,"pvpdpspro":50</v>
      </c>
      <c r="J1142" s="20" t="str">
        <f>IF(I1142="","",属性中转表!$I$1&amp;(IF(VLOOKUP(B1142,属性中转表!A:G,7,FALSE)=0,0,VLOOKUP(VLOOKUP(B1142,属性中转表!A:G,7,FALSE),属性中转表!$K$2:$P$21,4,0)))+IFERROR(VLOOKUP(A1142,英雄数据表!A:K,IF(武魂!B1142&gt;=50,10,IF(武魂!B1142&gt;=25,6)),0),0))</f>
        <v>,"dpspro":100</v>
      </c>
      <c r="K1142" s="32" t="str">
        <f t="shared" si="81"/>
        <v>"atk":300,"hp":5000,"undpspro":100,"pvpdpspro":50,"dpspro":100</v>
      </c>
      <c r="L1142" s="20" t="str">
        <f>IF(B1142&gt;=50,VLOOKUP(A1142,英雄数据表!A:L,11,FALSE),IF(B1142&gt;=25,VLOOKUP(A1142,英雄数据表!A:L,7,0),""))</f>
        <v>"1403601004"</v>
      </c>
      <c r="M1142" s="20" t="str">
        <f>IFERROR(VLOOKUP(B1142,属性中转表!$K$2:$O$21,5,FALSE),"")</f>
        <v/>
      </c>
      <c r="N1142" s="20" t="str">
        <f>IF(B1142=25,VLOOKUP(A1142,英雄数据表!A:L,8,FALSE),IF(B1142=50,VLOOKUP(A1142,英雄数据表!A:L,12,0),""))</f>
        <v/>
      </c>
    </row>
    <row r="1143" spans="1:14" x14ac:dyDescent="0.3">
      <c r="A1143" s="20">
        <v>14036</v>
      </c>
      <c r="B1143" s="21">
        <f t="shared" si="78"/>
        <v>42</v>
      </c>
      <c r="C1143" s="21">
        <v>5</v>
      </c>
      <c r="D1143" s="21">
        <f>VLOOKUP(A1143,英雄数据表!A:D,4,0)</f>
        <v>1</v>
      </c>
      <c r="E1143" s="20" t="str">
        <f>VLOOKUP(A1143,英雄数据表!A:C,3,0)</f>
        <v>刺客靶标</v>
      </c>
      <c r="F1143" s="20">
        <f t="shared" si="79"/>
        <v>14036</v>
      </c>
      <c r="G1143" s="20">
        <f t="shared" si="80"/>
        <v>14036</v>
      </c>
      <c r="H1143" s="21" t="str">
        <f>VLOOKUP(B1143,属性中转表!A:F,6,FALSE)</f>
        <v>"hp":140400,"atk":3900</v>
      </c>
      <c r="I1143" s="20" t="str">
        <f>IF(VLOOKUP(B1143,属性中转表!A:G,7,FALSE)=0,"",VLOOKUP(VLOOKUP(B1143,属性中转表!A:G,7,FALSE),属性中转表!$K$2:$P$21,6,0))&amp;IF(VLOOKUP(B1143,属性中转表!A:G,7,FALSE)&gt;=50,VLOOKUP(A1143,英雄数据表!A:K,9,0),IF(VLOOKUP(B1143,属性中转表!A:G,7,FALSE)&gt;=25,VLOOKUP(A1143,英雄数据表!A:K,5,0),""))</f>
        <v>"atk":300,"hp":5000,"undpspro":100,"pvpdpspro":50</v>
      </c>
      <c r="J1143" s="20" t="str">
        <f>IF(I1143="","",属性中转表!$I$1&amp;(IF(VLOOKUP(B1143,属性中转表!A:G,7,FALSE)=0,0,VLOOKUP(VLOOKUP(B1143,属性中转表!A:G,7,FALSE),属性中转表!$K$2:$P$21,4,0)))+IFERROR(VLOOKUP(A1143,英雄数据表!A:K,IF(武魂!B1143&gt;=50,10,IF(武魂!B1143&gt;=25,6)),0),0))</f>
        <v>,"dpspro":100</v>
      </c>
      <c r="K1143" s="32" t="str">
        <f t="shared" si="81"/>
        <v>"atk":300,"hp":5000,"undpspro":100,"pvpdpspro":50,"dpspro":100</v>
      </c>
      <c r="L1143" s="20" t="str">
        <f>IF(B1143&gt;=50,VLOOKUP(A1143,英雄数据表!A:L,11,FALSE),IF(B1143&gt;=25,VLOOKUP(A1143,英雄数据表!A:L,7,0),""))</f>
        <v>"1403601004"</v>
      </c>
      <c r="M1143" s="20" t="str">
        <f>IFERROR(VLOOKUP(B1143,属性中转表!$K$2:$O$21,5,FALSE),"")</f>
        <v/>
      </c>
      <c r="N1143" s="20" t="str">
        <f>IF(B1143=25,VLOOKUP(A1143,英雄数据表!A:L,8,FALSE),IF(B1143=50,VLOOKUP(A1143,英雄数据表!A:L,12,0),""))</f>
        <v/>
      </c>
    </row>
    <row r="1144" spans="1:14" x14ac:dyDescent="0.3">
      <c r="A1144" s="20">
        <v>14036</v>
      </c>
      <c r="B1144" s="21">
        <f t="shared" si="78"/>
        <v>43</v>
      </c>
      <c r="C1144" s="21">
        <v>5</v>
      </c>
      <c r="D1144" s="21">
        <f>VLOOKUP(A1144,英雄数据表!A:D,4,0)</f>
        <v>1</v>
      </c>
      <c r="E1144" s="20" t="str">
        <f>VLOOKUP(A1144,英雄数据表!A:C,3,0)</f>
        <v>刺客靶标</v>
      </c>
      <c r="F1144" s="20">
        <f t="shared" si="79"/>
        <v>14036</v>
      </c>
      <c r="G1144" s="20">
        <f t="shared" si="80"/>
        <v>14036</v>
      </c>
      <c r="H1144" s="21" t="str">
        <f>VLOOKUP(B1144,属性中转表!A:F,6,FALSE)</f>
        <v>"hp":145800,"atk":4050</v>
      </c>
      <c r="I1144" s="20" t="str">
        <f>IF(VLOOKUP(B1144,属性中转表!A:G,7,FALSE)=0,"",VLOOKUP(VLOOKUP(B1144,属性中转表!A:G,7,FALSE),属性中转表!$K$2:$P$21,6,0))&amp;IF(VLOOKUP(B1144,属性中转表!A:G,7,FALSE)&gt;=50,VLOOKUP(A1144,英雄数据表!A:K,9,0),IF(VLOOKUP(B1144,属性中转表!A:G,7,FALSE)&gt;=25,VLOOKUP(A1144,英雄数据表!A:K,5,0),""))</f>
        <v>"atk":300,"hp":5000,"undpspro":100,"pvpdpspro":50</v>
      </c>
      <c r="J1144" s="20" t="str">
        <f>IF(I1144="","",属性中转表!$I$1&amp;(IF(VLOOKUP(B1144,属性中转表!A:G,7,FALSE)=0,0,VLOOKUP(VLOOKUP(B1144,属性中转表!A:G,7,FALSE),属性中转表!$K$2:$P$21,4,0)))+IFERROR(VLOOKUP(A1144,英雄数据表!A:K,IF(武魂!B1144&gt;=50,10,IF(武魂!B1144&gt;=25,6)),0),0))</f>
        <v>,"dpspro":100</v>
      </c>
      <c r="K1144" s="32" t="str">
        <f t="shared" si="81"/>
        <v>"atk":300,"hp":5000,"undpspro":100,"pvpdpspro":50,"dpspro":100</v>
      </c>
      <c r="L1144" s="20" t="str">
        <f>IF(B1144&gt;=50,VLOOKUP(A1144,英雄数据表!A:L,11,FALSE),IF(B1144&gt;=25,VLOOKUP(A1144,英雄数据表!A:L,7,0),""))</f>
        <v>"1403601004"</v>
      </c>
      <c r="M1144" s="20" t="str">
        <f>IFERROR(VLOOKUP(B1144,属性中转表!$K$2:$O$21,5,FALSE),"")</f>
        <v/>
      </c>
      <c r="N1144" s="20" t="str">
        <f>IF(B1144=25,VLOOKUP(A1144,英雄数据表!A:L,8,FALSE),IF(B1144=50,VLOOKUP(A1144,英雄数据表!A:L,12,0),""))</f>
        <v/>
      </c>
    </row>
    <row r="1145" spans="1:14" x14ac:dyDescent="0.3">
      <c r="A1145" s="20">
        <v>14036</v>
      </c>
      <c r="B1145" s="21">
        <f t="shared" si="78"/>
        <v>44</v>
      </c>
      <c r="C1145" s="21">
        <v>5</v>
      </c>
      <c r="D1145" s="21">
        <f>VLOOKUP(A1145,英雄数据表!A:D,4,0)</f>
        <v>1</v>
      </c>
      <c r="E1145" s="20" t="str">
        <f>VLOOKUP(A1145,英雄数据表!A:C,3,0)</f>
        <v>刺客靶标</v>
      </c>
      <c r="F1145" s="20">
        <f t="shared" si="79"/>
        <v>14036</v>
      </c>
      <c r="G1145" s="20">
        <f t="shared" si="80"/>
        <v>14036</v>
      </c>
      <c r="H1145" s="21" t="str">
        <f>VLOOKUP(B1145,属性中转表!A:F,6,FALSE)</f>
        <v>"hp":151200,"atk":4200</v>
      </c>
      <c r="I1145" s="20" t="str">
        <f>IF(VLOOKUP(B1145,属性中转表!A:G,7,FALSE)=0,"",VLOOKUP(VLOOKUP(B1145,属性中转表!A:G,7,FALSE),属性中转表!$K$2:$P$21,6,0))&amp;IF(VLOOKUP(B1145,属性中转表!A:G,7,FALSE)&gt;=50,VLOOKUP(A1145,英雄数据表!A:K,9,0),IF(VLOOKUP(B1145,属性中转表!A:G,7,FALSE)&gt;=25,VLOOKUP(A1145,英雄数据表!A:K,5,0),""))</f>
        <v>"atk":300,"hp":5000,"undpspro":100,"pvpdpspro":50</v>
      </c>
      <c r="J1145" s="20" t="str">
        <f>IF(I1145="","",属性中转表!$I$1&amp;(IF(VLOOKUP(B1145,属性中转表!A:G,7,FALSE)=0,0,VLOOKUP(VLOOKUP(B1145,属性中转表!A:G,7,FALSE),属性中转表!$K$2:$P$21,4,0)))+IFERROR(VLOOKUP(A1145,英雄数据表!A:K,IF(武魂!B1145&gt;=50,10,IF(武魂!B1145&gt;=25,6)),0),0))</f>
        <v>,"dpspro":100</v>
      </c>
      <c r="K1145" s="32" t="str">
        <f t="shared" si="81"/>
        <v>"atk":300,"hp":5000,"undpspro":100,"pvpdpspro":50,"dpspro":100</v>
      </c>
      <c r="L1145" s="20" t="str">
        <f>IF(B1145&gt;=50,VLOOKUP(A1145,英雄数据表!A:L,11,FALSE),IF(B1145&gt;=25,VLOOKUP(A1145,英雄数据表!A:L,7,0),""))</f>
        <v>"1403601004"</v>
      </c>
      <c r="M1145" s="20" t="str">
        <f>IFERROR(VLOOKUP(B1145,属性中转表!$K$2:$O$21,5,FALSE),"")</f>
        <v/>
      </c>
      <c r="N1145" s="20" t="str">
        <f>IF(B1145=25,VLOOKUP(A1145,英雄数据表!A:L,8,FALSE),IF(B1145=50,VLOOKUP(A1145,英雄数据表!A:L,12,0),""))</f>
        <v/>
      </c>
    </row>
    <row r="1146" spans="1:14" x14ac:dyDescent="0.3">
      <c r="A1146" s="20">
        <v>14036</v>
      </c>
      <c r="B1146" s="21">
        <f t="shared" si="78"/>
        <v>45</v>
      </c>
      <c r="C1146" s="21">
        <v>5</v>
      </c>
      <c r="D1146" s="21">
        <f>VLOOKUP(A1146,英雄数据表!A:D,4,0)</f>
        <v>1</v>
      </c>
      <c r="E1146" s="20" t="str">
        <f>VLOOKUP(A1146,英雄数据表!A:C,3,0)</f>
        <v>刺客靶标</v>
      </c>
      <c r="F1146" s="20">
        <f t="shared" si="79"/>
        <v>14036</v>
      </c>
      <c r="G1146" s="20">
        <f t="shared" si="80"/>
        <v>14036</v>
      </c>
      <c r="H1146" s="21" t="str">
        <f>VLOOKUP(B1146,属性中转表!A:F,6,FALSE)</f>
        <v>"hp":156600,"atk":4350</v>
      </c>
      <c r="I1146" s="20" t="str">
        <f>IF(VLOOKUP(B1146,属性中转表!A:G,7,FALSE)=0,"",VLOOKUP(VLOOKUP(B1146,属性中转表!A:G,7,FALSE),属性中转表!$K$2:$P$21,6,0))&amp;IF(VLOOKUP(B1146,属性中转表!A:G,7,FALSE)&gt;=50,VLOOKUP(A1146,英雄数据表!A:K,9,0),IF(VLOOKUP(B1146,属性中转表!A:G,7,FALSE)&gt;=25,VLOOKUP(A1146,英雄数据表!A:K,5,0),""))</f>
        <v>"atk":300,"hp":5000,"undpspro":100,"pvpdpspro":50,"pvpundpspro":50</v>
      </c>
      <c r="J1146" s="20" t="str">
        <f>IF(I1146="","",属性中转表!$I$1&amp;(IF(VLOOKUP(B1146,属性中转表!A:G,7,FALSE)=0,0,VLOOKUP(VLOOKUP(B1146,属性中转表!A:G,7,FALSE),属性中转表!$K$2:$P$21,4,0)))+IFERROR(VLOOKUP(A1146,英雄数据表!A:K,IF(武魂!B1146&gt;=50,10,IF(武魂!B1146&gt;=25,6)),0),0))</f>
        <v>,"dpspro":100</v>
      </c>
      <c r="K1146" s="32" t="str">
        <f t="shared" si="81"/>
        <v>"atk":300,"hp":5000,"undpspro":100,"pvpdpspro":50,"pvpundpspro":50,"dpspro":100</v>
      </c>
      <c r="L1146" s="20" t="str">
        <f>IF(B1146&gt;=50,VLOOKUP(A1146,英雄数据表!A:L,11,FALSE),IF(B1146&gt;=25,VLOOKUP(A1146,英雄数据表!A:L,7,0),""))</f>
        <v>"1403601004"</v>
      </c>
      <c r="M1146" s="20" t="str">
        <f>IFERROR(VLOOKUP(B1146,属性中转表!$K$2:$O$21,5,FALSE),"")</f>
        <v>"pvpundpspro":50</v>
      </c>
      <c r="N1146" s="20" t="str">
        <f>IF(B1146=25,VLOOKUP(A1146,英雄数据表!A:L,8,FALSE),IF(B1146=50,VLOOKUP(A1146,英雄数据表!A:L,12,0),""))</f>
        <v/>
      </c>
    </row>
    <row r="1147" spans="1:14" x14ac:dyDescent="0.3">
      <c r="A1147" s="20">
        <v>14036</v>
      </c>
      <c r="B1147" s="21">
        <f t="shared" si="78"/>
        <v>46</v>
      </c>
      <c r="C1147" s="21">
        <v>5</v>
      </c>
      <c r="D1147" s="21">
        <f>VLOOKUP(A1147,英雄数据表!A:D,4,0)</f>
        <v>1</v>
      </c>
      <c r="E1147" s="20" t="str">
        <f>VLOOKUP(A1147,英雄数据表!A:C,3,0)</f>
        <v>刺客靶标</v>
      </c>
      <c r="F1147" s="20">
        <f t="shared" si="79"/>
        <v>14036</v>
      </c>
      <c r="G1147" s="20">
        <f t="shared" si="80"/>
        <v>14036</v>
      </c>
      <c r="H1147" s="21" t="str">
        <f>VLOOKUP(B1147,属性中转表!A:F,6,FALSE)</f>
        <v>"hp":162000,"atk":4500</v>
      </c>
      <c r="I1147" s="20" t="str">
        <f>IF(VLOOKUP(B1147,属性中转表!A:G,7,FALSE)=0,"",VLOOKUP(VLOOKUP(B1147,属性中转表!A:G,7,FALSE),属性中转表!$K$2:$P$21,6,0))&amp;IF(VLOOKUP(B1147,属性中转表!A:G,7,FALSE)&gt;=50,VLOOKUP(A1147,英雄数据表!A:K,9,0),IF(VLOOKUP(B1147,属性中转表!A:G,7,FALSE)&gt;=25,VLOOKUP(A1147,英雄数据表!A:K,5,0),""))</f>
        <v>"atk":300,"hp":5000,"undpspro":100,"pvpdpspro":50,"pvpundpspro":50</v>
      </c>
      <c r="J1147" s="20" t="str">
        <f>IF(I1147="","",属性中转表!$I$1&amp;(IF(VLOOKUP(B1147,属性中转表!A:G,7,FALSE)=0,0,VLOOKUP(VLOOKUP(B1147,属性中转表!A:G,7,FALSE),属性中转表!$K$2:$P$21,4,0)))+IFERROR(VLOOKUP(A1147,英雄数据表!A:K,IF(武魂!B1147&gt;=50,10,IF(武魂!B1147&gt;=25,6)),0),0))</f>
        <v>,"dpspro":100</v>
      </c>
      <c r="K1147" s="32" t="str">
        <f t="shared" si="81"/>
        <v>"atk":300,"hp":5000,"undpspro":100,"pvpdpspro":50,"pvpundpspro":50,"dpspro":100</v>
      </c>
      <c r="L1147" s="20" t="str">
        <f>IF(B1147&gt;=50,VLOOKUP(A1147,英雄数据表!A:L,11,FALSE),IF(B1147&gt;=25,VLOOKUP(A1147,英雄数据表!A:L,7,0),""))</f>
        <v>"1403601004"</v>
      </c>
      <c r="M1147" s="20" t="str">
        <f>IFERROR(VLOOKUP(B1147,属性中转表!$K$2:$O$21,5,FALSE),"")</f>
        <v/>
      </c>
      <c r="N1147" s="20" t="str">
        <f>IF(B1147=25,VLOOKUP(A1147,英雄数据表!A:L,8,FALSE),IF(B1147=50,VLOOKUP(A1147,英雄数据表!A:L,12,0),""))</f>
        <v/>
      </c>
    </row>
    <row r="1148" spans="1:14" x14ac:dyDescent="0.3">
      <c r="A1148" s="20">
        <v>14036</v>
      </c>
      <c r="B1148" s="21">
        <f t="shared" si="78"/>
        <v>47</v>
      </c>
      <c r="C1148" s="21">
        <v>5</v>
      </c>
      <c r="D1148" s="21">
        <f>VLOOKUP(A1148,英雄数据表!A:D,4,0)</f>
        <v>1</v>
      </c>
      <c r="E1148" s="20" t="str">
        <f>VLOOKUP(A1148,英雄数据表!A:C,3,0)</f>
        <v>刺客靶标</v>
      </c>
      <c r="F1148" s="20">
        <f t="shared" si="79"/>
        <v>14036</v>
      </c>
      <c r="G1148" s="20">
        <f t="shared" si="80"/>
        <v>14036</v>
      </c>
      <c r="H1148" s="21" t="str">
        <f>VLOOKUP(B1148,属性中转表!A:F,6,FALSE)</f>
        <v>"hp":167400,"atk":4650</v>
      </c>
      <c r="I1148" s="20" t="str">
        <f>IF(VLOOKUP(B1148,属性中转表!A:G,7,FALSE)=0,"",VLOOKUP(VLOOKUP(B1148,属性中转表!A:G,7,FALSE),属性中转表!$K$2:$P$21,6,0))&amp;IF(VLOOKUP(B1148,属性中转表!A:G,7,FALSE)&gt;=50,VLOOKUP(A1148,英雄数据表!A:K,9,0),IF(VLOOKUP(B1148,属性中转表!A:G,7,FALSE)&gt;=25,VLOOKUP(A1148,英雄数据表!A:K,5,0),""))</f>
        <v>"atk":300,"hp":5000,"undpspro":100,"pvpdpspro":50,"pvpundpspro":50</v>
      </c>
      <c r="J1148" s="20" t="str">
        <f>IF(I1148="","",属性中转表!$I$1&amp;(IF(VLOOKUP(B1148,属性中转表!A:G,7,FALSE)=0,0,VLOOKUP(VLOOKUP(B1148,属性中转表!A:G,7,FALSE),属性中转表!$K$2:$P$21,4,0)))+IFERROR(VLOOKUP(A1148,英雄数据表!A:K,IF(武魂!B1148&gt;=50,10,IF(武魂!B1148&gt;=25,6)),0),0))</f>
        <v>,"dpspro":100</v>
      </c>
      <c r="K1148" s="32" t="str">
        <f t="shared" si="81"/>
        <v>"atk":300,"hp":5000,"undpspro":100,"pvpdpspro":50,"pvpundpspro":50,"dpspro":100</v>
      </c>
      <c r="L1148" s="20" t="str">
        <f>IF(B1148&gt;=50,VLOOKUP(A1148,英雄数据表!A:L,11,FALSE),IF(B1148&gt;=25,VLOOKUP(A1148,英雄数据表!A:L,7,0),""))</f>
        <v>"1403601004"</v>
      </c>
      <c r="M1148" s="20" t="str">
        <f>IFERROR(VLOOKUP(B1148,属性中转表!$K$2:$O$21,5,FALSE),"")</f>
        <v/>
      </c>
      <c r="N1148" s="20" t="str">
        <f>IF(B1148=25,VLOOKUP(A1148,英雄数据表!A:L,8,FALSE),IF(B1148=50,VLOOKUP(A1148,英雄数据表!A:L,12,0),""))</f>
        <v/>
      </c>
    </row>
    <row r="1149" spans="1:14" x14ac:dyDescent="0.3">
      <c r="A1149" s="20">
        <v>14036</v>
      </c>
      <c r="B1149" s="21">
        <f t="shared" si="78"/>
        <v>48</v>
      </c>
      <c r="C1149" s="21">
        <v>5</v>
      </c>
      <c r="D1149" s="21">
        <f>VLOOKUP(A1149,英雄数据表!A:D,4,0)</f>
        <v>1</v>
      </c>
      <c r="E1149" s="20" t="str">
        <f>VLOOKUP(A1149,英雄数据表!A:C,3,0)</f>
        <v>刺客靶标</v>
      </c>
      <c r="F1149" s="20">
        <f t="shared" si="79"/>
        <v>14036</v>
      </c>
      <c r="G1149" s="20">
        <f t="shared" si="80"/>
        <v>14036</v>
      </c>
      <c r="H1149" s="21" t="str">
        <f>VLOOKUP(B1149,属性中转表!A:F,6,FALSE)</f>
        <v>"hp":172800,"atk":4800</v>
      </c>
      <c r="I1149" s="20" t="str">
        <f>IF(VLOOKUP(B1149,属性中转表!A:G,7,FALSE)=0,"",VLOOKUP(VLOOKUP(B1149,属性中转表!A:G,7,FALSE),属性中转表!$K$2:$P$21,6,0))&amp;IF(VLOOKUP(B1149,属性中转表!A:G,7,FALSE)&gt;=50,VLOOKUP(A1149,英雄数据表!A:K,9,0),IF(VLOOKUP(B1149,属性中转表!A:G,7,FALSE)&gt;=25,VLOOKUP(A1149,英雄数据表!A:K,5,0),""))</f>
        <v>"atk":300,"hp":5000,"undpspro":100,"pvpdpspro":50,"pvpundpspro":50</v>
      </c>
      <c r="J1149" s="20" t="str">
        <f>IF(I1149="","",属性中转表!$I$1&amp;(IF(VLOOKUP(B1149,属性中转表!A:G,7,FALSE)=0,0,VLOOKUP(VLOOKUP(B1149,属性中转表!A:G,7,FALSE),属性中转表!$K$2:$P$21,4,0)))+IFERROR(VLOOKUP(A1149,英雄数据表!A:K,IF(武魂!B1149&gt;=50,10,IF(武魂!B1149&gt;=25,6)),0),0))</f>
        <v>,"dpspro":100</v>
      </c>
      <c r="K1149" s="32" t="str">
        <f t="shared" si="81"/>
        <v>"atk":300,"hp":5000,"undpspro":100,"pvpdpspro":50,"pvpundpspro":50,"dpspro":100</v>
      </c>
      <c r="L1149" s="20" t="str">
        <f>IF(B1149&gt;=50,VLOOKUP(A1149,英雄数据表!A:L,11,FALSE),IF(B1149&gt;=25,VLOOKUP(A1149,英雄数据表!A:L,7,0),""))</f>
        <v>"1403601004"</v>
      </c>
      <c r="M1149" s="20" t="str">
        <f>IFERROR(VLOOKUP(B1149,属性中转表!$K$2:$O$21,5,FALSE),"")</f>
        <v/>
      </c>
      <c r="N1149" s="20" t="str">
        <f>IF(B1149=25,VLOOKUP(A1149,英雄数据表!A:L,8,FALSE),IF(B1149=50,VLOOKUP(A1149,英雄数据表!A:L,12,0),""))</f>
        <v/>
      </c>
    </row>
    <row r="1150" spans="1:14" x14ac:dyDescent="0.3">
      <c r="A1150" s="20">
        <v>14036</v>
      </c>
      <c r="B1150" s="21">
        <f t="shared" si="78"/>
        <v>49</v>
      </c>
      <c r="C1150" s="21">
        <v>5</v>
      </c>
      <c r="D1150" s="21">
        <f>VLOOKUP(A1150,英雄数据表!A:D,4,0)</f>
        <v>1</v>
      </c>
      <c r="E1150" s="20" t="str">
        <f>VLOOKUP(A1150,英雄数据表!A:C,3,0)</f>
        <v>刺客靶标</v>
      </c>
      <c r="F1150" s="20">
        <f t="shared" si="79"/>
        <v>14036</v>
      </c>
      <c r="G1150" s="20">
        <f t="shared" si="80"/>
        <v>14036</v>
      </c>
      <c r="H1150" s="21" t="str">
        <f>VLOOKUP(B1150,属性中转表!A:F,6,FALSE)</f>
        <v>"hp":178200,"atk":4950</v>
      </c>
      <c r="I1150" s="20" t="str">
        <f>IF(VLOOKUP(B1150,属性中转表!A:G,7,FALSE)=0,"",VLOOKUP(VLOOKUP(B1150,属性中转表!A:G,7,FALSE),属性中转表!$K$2:$P$21,6,0))&amp;IF(VLOOKUP(B1150,属性中转表!A:G,7,FALSE)&gt;=50,VLOOKUP(A1150,英雄数据表!A:K,9,0),IF(VLOOKUP(B1150,属性中转表!A:G,7,FALSE)&gt;=25,VLOOKUP(A1150,英雄数据表!A:K,5,0),""))</f>
        <v>"atk":300,"hp":5000,"undpspro":100,"pvpdpspro":50,"pvpundpspro":50</v>
      </c>
      <c r="J1150" s="20" t="str">
        <f>IF(I1150="","",属性中转表!$I$1&amp;(IF(VLOOKUP(B1150,属性中转表!A:G,7,FALSE)=0,0,VLOOKUP(VLOOKUP(B1150,属性中转表!A:G,7,FALSE),属性中转表!$K$2:$P$21,4,0)))+IFERROR(VLOOKUP(A1150,英雄数据表!A:K,IF(武魂!B1150&gt;=50,10,IF(武魂!B1150&gt;=25,6)),0),0))</f>
        <v>,"dpspro":100</v>
      </c>
      <c r="K1150" s="32" t="str">
        <f t="shared" si="81"/>
        <v>"atk":300,"hp":5000,"undpspro":100,"pvpdpspro":50,"pvpundpspro":50,"dpspro":100</v>
      </c>
      <c r="L1150" s="20" t="str">
        <f>IF(B1150&gt;=50,VLOOKUP(A1150,英雄数据表!A:L,11,FALSE),IF(B1150&gt;=25,VLOOKUP(A1150,英雄数据表!A:L,7,0),""))</f>
        <v>"1403601004"</v>
      </c>
      <c r="M1150" s="20" t="str">
        <f>IFERROR(VLOOKUP(B1150,属性中转表!$K$2:$O$21,5,FALSE),"")</f>
        <v/>
      </c>
      <c r="N1150" s="20" t="str">
        <f>IF(B1150=25,VLOOKUP(A1150,英雄数据表!A:L,8,FALSE),IF(B1150=50,VLOOKUP(A1150,英雄数据表!A:L,12,0),""))</f>
        <v/>
      </c>
    </row>
    <row r="1151" spans="1:14" x14ac:dyDescent="0.3">
      <c r="A1151" s="20">
        <v>14036</v>
      </c>
      <c r="B1151" s="21">
        <f t="shared" si="78"/>
        <v>50</v>
      </c>
      <c r="C1151" s="21">
        <v>5</v>
      </c>
      <c r="D1151" s="21">
        <f>VLOOKUP(A1151,英雄数据表!A:D,4,0)</f>
        <v>1</v>
      </c>
      <c r="E1151" s="20" t="str">
        <f>VLOOKUP(A1151,英雄数据表!A:C,3,0)</f>
        <v>刺客靶标</v>
      </c>
      <c r="F1151" s="20">
        <f t="shared" si="79"/>
        <v>14036</v>
      </c>
      <c r="G1151" s="20">
        <f t="shared" si="80"/>
        <v>14036</v>
      </c>
      <c r="H1151" s="21" t="str">
        <f>VLOOKUP(B1151,属性中转表!A:F,6,FALSE)</f>
        <v>"hp":183600,"atk":5100</v>
      </c>
      <c r="I1151" s="20" t="str">
        <f>IF(VLOOKUP(B1151,属性中转表!A:G,7,FALSE)=0,"",VLOOKUP(VLOOKUP(B1151,属性中转表!A:G,7,FALSE),属性中转表!$K$2:$P$21,6,0))&amp;IF(VLOOKUP(B1151,属性中转表!A:G,7,FALSE)&gt;=50,VLOOKUP(A1151,英雄数据表!A:K,9,0),IF(VLOOKUP(B1151,属性中转表!A:G,7,FALSE)&gt;=25,VLOOKUP(A1151,英雄数据表!A:K,5,0),""))</f>
        <v>"atk":300,"hp":5000,"undpspro":100,"pvpdpspro":50,"pvpundpspro":50</v>
      </c>
      <c r="J1151" s="20" t="str">
        <f>IF(I1151="","",属性中转表!$I$1&amp;(IF(VLOOKUP(B1151,属性中转表!A:G,7,FALSE)=0,0,VLOOKUP(VLOOKUP(B1151,属性中转表!A:G,7,FALSE),属性中转表!$K$2:$P$21,4,0)))+IFERROR(VLOOKUP(A1151,英雄数据表!A:K,IF(武魂!B1151&gt;=50,10,IF(武魂!B1151&gt;=25,6)),0),0))</f>
        <v>,"dpspro":100</v>
      </c>
      <c r="K1151" s="32" t="str">
        <f t="shared" si="81"/>
        <v>"atk":300,"hp":5000,"undpspro":100,"pvpdpspro":50,"pvpundpspro":50,"dpspro":100</v>
      </c>
      <c r="L1151" s="20" t="str">
        <f>IF(B1151&gt;=50,VLOOKUP(A1151,英雄数据表!A:L,11,FALSE),IF(B1151&gt;=25,VLOOKUP(A1151,英雄数据表!A:L,7,0),""))</f>
        <v>"1403602004"</v>
      </c>
      <c r="M1151" s="20" t="str">
        <f>IFERROR(VLOOKUP(B1151,属性中转表!$K$2:$O$21,5,FALSE),"")</f>
        <v/>
      </c>
      <c r="N1151" s="20" t="str">
        <f>IF(B1151=25,VLOOKUP(A1151,英雄数据表!A:L,8,FALSE),IF(B1151=50,VLOOKUP(A1151,英雄数据表!A:L,12,0),""))</f>
        <v>生命值低于50%时，提升自身30%攻击持续3回合（每场战斗只会触发一次）</v>
      </c>
    </row>
    <row r="1152" spans="1:14" x14ac:dyDescent="0.3">
      <c r="A1152" s="20">
        <v>14036</v>
      </c>
      <c r="B1152" s="21">
        <f t="shared" si="78"/>
        <v>51</v>
      </c>
      <c r="C1152" s="21">
        <v>5</v>
      </c>
      <c r="D1152" s="21">
        <f>VLOOKUP(A1152,英雄数据表!A:D,4,0)</f>
        <v>1</v>
      </c>
      <c r="E1152" s="20" t="str">
        <f>VLOOKUP(A1152,英雄数据表!A:C,3,0)</f>
        <v>刺客靶标</v>
      </c>
      <c r="F1152" s="20">
        <f t="shared" si="79"/>
        <v>14036</v>
      </c>
      <c r="G1152" s="20">
        <f t="shared" si="80"/>
        <v>14036</v>
      </c>
      <c r="H1152" s="21" t="str">
        <f>VLOOKUP(B1152,属性中转表!A:F,6,FALSE)</f>
        <v>"hp":189000,"atk":5250</v>
      </c>
      <c r="I1152" s="20" t="str">
        <f>IF(VLOOKUP(B1152,属性中转表!A:G,7,FALSE)=0,"",VLOOKUP(VLOOKUP(B1152,属性中转表!A:G,7,FALSE),属性中转表!$K$2:$P$21,6,0))&amp;IF(VLOOKUP(B1152,属性中转表!A:G,7,FALSE)&gt;=50,VLOOKUP(A1152,英雄数据表!A:K,9,0),IF(VLOOKUP(B1152,属性中转表!A:G,7,FALSE)&gt;=25,VLOOKUP(A1152,英雄数据表!A:K,5,0),""))</f>
        <v>"atk":300,"hp":5000,"undpspro":100,"pvpdpspro":50,"pvpundpspro":50</v>
      </c>
      <c r="J1152" s="20" t="str">
        <f>IF(I1152="","",属性中转表!$I$1&amp;(IF(VLOOKUP(B1152,属性中转表!A:G,7,FALSE)=0,0,VLOOKUP(VLOOKUP(B1152,属性中转表!A:G,7,FALSE),属性中转表!$K$2:$P$21,4,0)))+IFERROR(VLOOKUP(A1152,英雄数据表!A:K,IF(武魂!B1152&gt;=50,10,IF(武魂!B1152&gt;=25,6)),0),0))</f>
        <v>,"dpspro":100</v>
      </c>
      <c r="K1152" s="32" t="str">
        <f t="shared" si="81"/>
        <v>"atk":300,"hp":5000,"undpspro":100,"pvpdpspro":50,"pvpundpspro":50,"dpspro":100</v>
      </c>
      <c r="L1152" s="20" t="str">
        <f>IF(B1152&gt;=50,VLOOKUP(A1152,英雄数据表!A:L,11,FALSE),IF(B1152&gt;=25,VLOOKUP(A1152,英雄数据表!A:L,7,0),""))</f>
        <v>"1403602004"</v>
      </c>
      <c r="M1152" s="20" t="str">
        <f>IFERROR(VLOOKUP(B1152,属性中转表!$K$2:$O$21,5,FALSE),"")</f>
        <v/>
      </c>
      <c r="N1152" s="20" t="str">
        <f>IF(B1152=25,VLOOKUP(A1152,英雄数据表!A:L,8,FALSE),IF(B1152=50,VLOOKUP(A1152,英雄数据表!A:L,12,0),""))</f>
        <v/>
      </c>
    </row>
    <row r="1153" spans="1:14" x14ac:dyDescent="0.3">
      <c r="A1153" s="20">
        <v>14036</v>
      </c>
      <c r="B1153" s="21">
        <f t="shared" si="78"/>
        <v>52</v>
      </c>
      <c r="C1153" s="21">
        <v>5</v>
      </c>
      <c r="D1153" s="21">
        <f>VLOOKUP(A1153,英雄数据表!A:D,4,0)</f>
        <v>1</v>
      </c>
      <c r="E1153" s="20" t="str">
        <f>VLOOKUP(A1153,英雄数据表!A:C,3,0)</f>
        <v>刺客靶标</v>
      </c>
      <c r="F1153" s="20">
        <f t="shared" si="79"/>
        <v>14036</v>
      </c>
      <c r="G1153" s="20">
        <f t="shared" si="80"/>
        <v>14036</v>
      </c>
      <c r="H1153" s="21" t="str">
        <f>VLOOKUP(B1153,属性中转表!A:F,6,FALSE)</f>
        <v>"hp":194400,"atk":5400</v>
      </c>
      <c r="I1153" s="20" t="str">
        <f>IF(VLOOKUP(B1153,属性中转表!A:G,7,FALSE)=0,"",VLOOKUP(VLOOKUP(B1153,属性中转表!A:G,7,FALSE),属性中转表!$K$2:$P$21,6,0))&amp;IF(VLOOKUP(B1153,属性中转表!A:G,7,FALSE)&gt;=50,VLOOKUP(A1153,英雄数据表!A:K,9,0),IF(VLOOKUP(B1153,属性中转表!A:G,7,FALSE)&gt;=25,VLOOKUP(A1153,英雄数据表!A:K,5,0),""))</f>
        <v>"atk":300,"hp":5000,"undpspro":100,"pvpdpspro":50,"pvpundpspro":50</v>
      </c>
      <c r="J1153" s="20" t="str">
        <f>IF(I1153="","",属性中转表!$I$1&amp;(IF(VLOOKUP(B1153,属性中转表!A:G,7,FALSE)=0,0,VLOOKUP(VLOOKUP(B1153,属性中转表!A:G,7,FALSE),属性中转表!$K$2:$P$21,4,0)))+IFERROR(VLOOKUP(A1153,英雄数据表!A:K,IF(武魂!B1153&gt;=50,10,IF(武魂!B1153&gt;=25,6)),0),0))</f>
        <v>,"dpspro":100</v>
      </c>
      <c r="K1153" s="32" t="str">
        <f t="shared" si="81"/>
        <v>"atk":300,"hp":5000,"undpspro":100,"pvpdpspro":50,"pvpundpspro":50,"dpspro":100</v>
      </c>
      <c r="L1153" s="20" t="str">
        <f>IF(B1153&gt;=50,VLOOKUP(A1153,英雄数据表!A:L,11,FALSE),IF(B1153&gt;=25,VLOOKUP(A1153,英雄数据表!A:L,7,0),""))</f>
        <v>"1403602004"</v>
      </c>
      <c r="M1153" s="20" t="str">
        <f>IFERROR(VLOOKUP(B1153,属性中转表!$K$2:$O$21,5,FALSE),"")</f>
        <v/>
      </c>
      <c r="N1153" s="20" t="str">
        <f>IF(B1153=25,VLOOKUP(A1153,英雄数据表!A:L,8,FALSE),IF(B1153=50,VLOOKUP(A1153,英雄数据表!A:L,12,0),""))</f>
        <v/>
      </c>
    </row>
    <row r="1154" spans="1:14" x14ac:dyDescent="0.3">
      <c r="A1154" s="20">
        <v>14036</v>
      </c>
      <c r="B1154" s="21">
        <f t="shared" si="78"/>
        <v>53</v>
      </c>
      <c r="C1154" s="21">
        <v>5</v>
      </c>
      <c r="D1154" s="21">
        <f>VLOOKUP(A1154,英雄数据表!A:D,4,0)</f>
        <v>1</v>
      </c>
      <c r="E1154" s="20" t="str">
        <f>VLOOKUP(A1154,英雄数据表!A:C,3,0)</f>
        <v>刺客靶标</v>
      </c>
      <c r="F1154" s="20">
        <f t="shared" si="79"/>
        <v>14036</v>
      </c>
      <c r="G1154" s="20">
        <f t="shared" si="80"/>
        <v>14036</v>
      </c>
      <c r="H1154" s="21" t="str">
        <f>VLOOKUP(B1154,属性中转表!A:F,6,FALSE)</f>
        <v>"hp":199800,"atk":5550</v>
      </c>
      <c r="I1154" s="20" t="str">
        <f>IF(VLOOKUP(B1154,属性中转表!A:G,7,FALSE)=0,"",VLOOKUP(VLOOKUP(B1154,属性中转表!A:G,7,FALSE),属性中转表!$K$2:$P$21,6,0))&amp;IF(VLOOKUP(B1154,属性中转表!A:G,7,FALSE)&gt;=50,VLOOKUP(A1154,英雄数据表!A:K,9,0),IF(VLOOKUP(B1154,属性中转表!A:G,7,FALSE)&gt;=25,VLOOKUP(A1154,英雄数据表!A:K,5,0),""))</f>
        <v>"atk":300,"hp":5000,"undpspro":100,"pvpdpspro":50,"pvpundpspro":50</v>
      </c>
      <c r="J1154" s="20" t="str">
        <f>IF(I1154="","",属性中转表!$I$1&amp;(IF(VLOOKUP(B1154,属性中转表!A:G,7,FALSE)=0,0,VLOOKUP(VLOOKUP(B1154,属性中转表!A:G,7,FALSE),属性中转表!$K$2:$P$21,4,0)))+IFERROR(VLOOKUP(A1154,英雄数据表!A:K,IF(武魂!B1154&gt;=50,10,IF(武魂!B1154&gt;=25,6)),0),0))</f>
        <v>,"dpspro":100</v>
      </c>
      <c r="K1154" s="32" t="str">
        <f t="shared" si="81"/>
        <v>"atk":300,"hp":5000,"undpspro":100,"pvpdpspro":50,"pvpundpspro":50,"dpspro":100</v>
      </c>
      <c r="L1154" s="20" t="str">
        <f>IF(B1154&gt;=50,VLOOKUP(A1154,英雄数据表!A:L,11,FALSE),IF(B1154&gt;=25,VLOOKUP(A1154,英雄数据表!A:L,7,0),""))</f>
        <v>"1403602004"</v>
      </c>
      <c r="M1154" s="20" t="str">
        <f>IFERROR(VLOOKUP(B1154,属性中转表!$K$2:$O$21,5,FALSE),"")</f>
        <v/>
      </c>
      <c r="N1154" s="20" t="str">
        <f>IF(B1154=25,VLOOKUP(A1154,英雄数据表!A:L,8,FALSE),IF(B1154=50,VLOOKUP(A1154,英雄数据表!A:L,12,0),""))</f>
        <v/>
      </c>
    </row>
    <row r="1155" spans="1:14" x14ac:dyDescent="0.3">
      <c r="A1155" s="20">
        <v>14036</v>
      </c>
      <c r="B1155" s="21">
        <f t="shared" si="78"/>
        <v>54</v>
      </c>
      <c r="C1155" s="21">
        <v>5</v>
      </c>
      <c r="D1155" s="21">
        <f>VLOOKUP(A1155,英雄数据表!A:D,4,0)</f>
        <v>1</v>
      </c>
      <c r="E1155" s="20" t="str">
        <f>VLOOKUP(A1155,英雄数据表!A:C,3,0)</f>
        <v>刺客靶标</v>
      </c>
      <c r="F1155" s="20">
        <f t="shared" si="79"/>
        <v>14036</v>
      </c>
      <c r="G1155" s="20">
        <f t="shared" si="80"/>
        <v>14036</v>
      </c>
      <c r="H1155" s="21" t="str">
        <f>VLOOKUP(B1155,属性中转表!A:F,6,FALSE)</f>
        <v>"hp":205200,"atk":5700</v>
      </c>
      <c r="I1155" s="20" t="str">
        <f>IF(VLOOKUP(B1155,属性中转表!A:G,7,FALSE)=0,"",VLOOKUP(VLOOKUP(B1155,属性中转表!A:G,7,FALSE),属性中转表!$K$2:$P$21,6,0))&amp;IF(VLOOKUP(B1155,属性中转表!A:G,7,FALSE)&gt;=50,VLOOKUP(A1155,英雄数据表!A:K,9,0),IF(VLOOKUP(B1155,属性中转表!A:G,7,FALSE)&gt;=25,VLOOKUP(A1155,英雄数据表!A:K,5,0),""))</f>
        <v>"atk":300,"hp":5000,"undpspro":100,"pvpdpspro":50,"pvpundpspro":50</v>
      </c>
      <c r="J1155" s="20" t="str">
        <f>IF(I1155="","",属性中转表!$I$1&amp;(IF(VLOOKUP(B1155,属性中转表!A:G,7,FALSE)=0,0,VLOOKUP(VLOOKUP(B1155,属性中转表!A:G,7,FALSE),属性中转表!$K$2:$P$21,4,0)))+IFERROR(VLOOKUP(A1155,英雄数据表!A:K,IF(武魂!B1155&gt;=50,10,IF(武魂!B1155&gt;=25,6)),0),0))</f>
        <v>,"dpspro":100</v>
      </c>
      <c r="K1155" s="32" t="str">
        <f t="shared" si="81"/>
        <v>"atk":300,"hp":5000,"undpspro":100,"pvpdpspro":50,"pvpundpspro":50,"dpspro":100</v>
      </c>
      <c r="L1155" s="20" t="str">
        <f>IF(B1155&gt;=50,VLOOKUP(A1155,英雄数据表!A:L,11,FALSE),IF(B1155&gt;=25,VLOOKUP(A1155,英雄数据表!A:L,7,0),""))</f>
        <v>"1403602004"</v>
      </c>
      <c r="M1155" s="20" t="str">
        <f>IFERROR(VLOOKUP(B1155,属性中转表!$K$2:$O$21,5,FALSE),"")</f>
        <v/>
      </c>
      <c r="N1155" s="20" t="str">
        <f>IF(B1155=25,VLOOKUP(A1155,英雄数据表!A:L,8,FALSE),IF(B1155=50,VLOOKUP(A1155,英雄数据表!A:L,12,0),""))</f>
        <v/>
      </c>
    </row>
    <row r="1156" spans="1:14" x14ac:dyDescent="0.3">
      <c r="A1156" s="20">
        <v>14036</v>
      </c>
      <c r="B1156" s="21">
        <f t="shared" si="78"/>
        <v>55</v>
      </c>
      <c r="C1156" s="21">
        <v>5</v>
      </c>
      <c r="D1156" s="21">
        <f>VLOOKUP(A1156,英雄数据表!A:D,4,0)</f>
        <v>1</v>
      </c>
      <c r="E1156" s="20" t="str">
        <f>VLOOKUP(A1156,英雄数据表!A:C,3,0)</f>
        <v>刺客靶标</v>
      </c>
      <c r="F1156" s="20">
        <f t="shared" si="79"/>
        <v>14036</v>
      </c>
      <c r="G1156" s="20">
        <f t="shared" si="80"/>
        <v>14036</v>
      </c>
      <c r="H1156" s="21" t="str">
        <f>VLOOKUP(B1156,属性中转表!A:F,6,FALSE)</f>
        <v>"hp":210600,"atk":5850</v>
      </c>
      <c r="I1156" s="20" t="str">
        <f>IF(VLOOKUP(B1156,属性中转表!A:G,7,FALSE)=0,"",VLOOKUP(VLOOKUP(B1156,属性中转表!A:G,7,FALSE),属性中转表!$K$2:$P$21,6,0))&amp;IF(VLOOKUP(B1156,属性中转表!A:G,7,FALSE)&gt;=50,VLOOKUP(A1156,英雄数据表!A:K,9,0),IF(VLOOKUP(B1156,属性中转表!A:G,7,FALSE)&gt;=25,VLOOKUP(A1156,英雄数据表!A:K,5,0),""))</f>
        <v>"atk":300,"hp":5000,"undpspro":150,"pvpdpspro":50,"pvpundpspro":50</v>
      </c>
      <c r="J1156" s="20" t="str">
        <f>IF(I1156="","",属性中转表!$I$1&amp;(IF(VLOOKUP(B1156,属性中转表!A:G,7,FALSE)=0,0,VLOOKUP(VLOOKUP(B1156,属性中转表!A:G,7,FALSE),属性中转表!$K$2:$P$21,4,0)))+IFERROR(VLOOKUP(A1156,英雄数据表!A:K,IF(武魂!B1156&gt;=50,10,IF(武魂!B1156&gt;=25,6)),0),0))</f>
        <v>,"dpspro":100</v>
      </c>
      <c r="K1156" s="32" t="str">
        <f t="shared" si="81"/>
        <v>"atk":300,"hp":5000,"undpspro":150,"pvpdpspro":50,"pvpundpspro":50,"dpspro":100</v>
      </c>
      <c r="L1156" s="20" t="str">
        <f>IF(B1156&gt;=50,VLOOKUP(A1156,英雄数据表!A:L,11,FALSE),IF(B1156&gt;=25,VLOOKUP(A1156,英雄数据表!A:L,7,0),""))</f>
        <v>"1403602004"</v>
      </c>
      <c r="M1156" s="20" t="str">
        <f>IFERROR(VLOOKUP(B1156,属性中转表!$K$2:$O$21,5,FALSE),"")</f>
        <v>"undpspro":50</v>
      </c>
      <c r="N1156" s="20" t="str">
        <f>IF(B1156=25,VLOOKUP(A1156,英雄数据表!A:L,8,FALSE),IF(B1156=50,VLOOKUP(A1156,英雄数据表!A:L,12,0),""))</f>
        <v/>
      </c>
    </row>
    <row r="1157" spans="1:14" x14ac:dyDescent="0.3">
      <c r="A1157" s="20">
        <v>14036</v>
      </c>
      <c r="B1157" s="21">
        <f t="shared" si="78"/>
        <v>56</v>
      </c>
      <c r="C1157" s="21">
        <v>5</v>
      </c>
      <c r="D1157" s="21">
        <f>VLOOKUP(A1157,英雄数据表!A:D,4,0)</f>
        <v>1</v>
      </c>
      <c r="E1157" s="20" t="str">
        <f>VLOOKUP(A1157,英雄数据表!A:C,3,0)</f>
        <v>刺客靶标</v>
      </c>
      <c r="F1157" s="20">
        <f t="shared" si="79"/>
        <v>14036</v>
      </c>
      <c r="G1157" s="20">
        <f t="shared" si="80"/>
        <v>14036</v>
      </c>
      <c r="H1157" s="21" t="str">
        <f>VLOOKUP(B1157,属性中转表!A:F,6,FALSE)</f>
        <v>"hp":216000,"atk":6000</v>
      </c>
      <c r="I1157" s="20" t="str">
        <f>IF(VLOOKUP(B1157,属性中转表!A:G,7,FALSE)=0,"",VLOOKUP(VLOOKUP(B1157,属性中转表!A:G,7,FALSE),属性中转表!$K$2:$P$21,6,0))&amp;IF(VLOOKUP(B1157,属性中转表!A:G,7,FALSE)&gt;=50,VLOOKUP(A1157,英雄数据表!A:K,9,0),IF(VLOOKUP(B1157,属性中转表!A:G,7,FALSE)&gt;=25,VLOOKUP(A1157,英雄数据表!A:K,5,0),""))</f>
        <v>"atk":300,"hp":5000,"undpspro":150,"pvpdpspro":50,"pvpundpspro":50</v>
      </c>
      <c r="J1157" s="20" t="str">
        <f>IF(I1157="","",属性中转表!$I$1&amp;(IF(VLOOKUP(B1157,属性中转表!A:G,7,FALSE)=0,0,VLOOKUP(VLOOKUP(B1157,属性中转表!A:G,7,FALSE),属性中转表!$K$2:$P$21,4,0)))+IFERROR(VLOOKUP(A1157,英雄数据表!A:K,IF(武魂!B1157&gt;=50,10,IF(武魂!B1157&gt;=25,6)),0),0))</f>
        <v>,"dpspro":100</v>
      </c>
      <c r="K1157" s="32" t="str">
        <f t="shared" si="81"/>
        <v>"atk":300,"hp":5000,"undpspro":150,"pvpdpspro":50,"pvpundpspro":50,"dpspro":100</v>
      </c>
      <c r="L1157" s="20" t="str">
        <f>IF(B1157&gt;=50,VLOOKUP(A1157,英雄数据表!A:L,11,FALSE),IF(B1157&gt;=25,VLOOKUP(A1157,英雄数据表!A:L,7,0),""))</f>
        <v>"1403602004"</v>
      </c>
      <c r="M1157" s="20" t="str">
        <f>IFERROR(VLOOKUP(B1157,属性中转表!$K$2:$O$21,5,FALSE),"")</f>
        <v/>
      </c>
      <c r="N1157" s="20" t="str">
        <f>IF(B1157=25,VLOOKUP(A1157,英雄数据表!A:L,8,FALSE),IF(B1157=50,VLOOKUP(A1157,英雄数据表!A:L,12,0),""))</f>
        <v/>
      </c>
    </row>
    <row r="1158" spans="1:14" x14ac:dyDescent="0.3">
      <c r="A1158" s="20">
        <v>14036</v>
      </c>
      <c r="B1158" s="21">
        <f t="shared" si="78"/>
        <v>57</v>
      </c>
      <c r="C1158" s="21">
        <v>5</v>
      </c>
      <c r="D1158" s="21">
        <f>VLOOKUP(A1158,英雄数据表!A:D,4,0)</f>
        <v>1</v>
      </c>
      <c r="E1158" s="20" t="str">
        <f>VLOOKUP(A1158,英雄数据表!A:C,3,0)</f>
        <v>刺客靶标</v>
      </c>
      <c r="F1158" s="20">
        <f t="shared" si="79"/>
        <v>14036</v>
      </c>
      <c r="G1158" s="20">
        <f t="shared" si="80"/>
        <v>14036</v>
      </c>
      <c r="H1158" s="21" t="str">
        <f>VLOOKUP(B1158,属性中转表!A:F,6,FALSE)</f>
        <v>"hp":221400,"atk":6150</v>
      </c>
      <c r="I1158" s="20" t="str">
        <f>IF(VLOOKUP(B1158,属性中转表!A:G,7,FALSE)=0,"",VLOOKUP(VLOOKUP(B1158,属性中转表!A:G,7,FALSE),属性中转表!$K$2:$P$21,6,0))&amp;IF(VLOOKUP(B1158,属性中转表!A:G,7,FALSE)&gt;=50,VLOOKUP(A1158,英雄数据表!A:K,9,0),IF(VLOOKUP(B1158,属性中转表!A:G,7,FALSE)&gt;=25,VLOOKUP(A1158,英雄数据表!A:K,5,0),""))</f>
        <v>"atk":300,"hp":5000,"undpspro":150,"pvpdpspro":50,"pvpundpspro":50</v>
      </c>
      <c r="J1158" s="20" t="str">
        <f>IF(I1158="","",属性中转表!$I$1&amp;(IF(VLOOKUP(B1158,属性中转表!A:G,7,FALSE)=0,0,VLOOKUP(VLOOKUP(B1158,属性中转表!A:G,7,FALSE),属性中转表!$K$2:$P$21,4,0)))+IFERROR(VLOOKUP(A1158,英雄数据表!A:K,IF(武魂!B1158&gt;=50,10,IF(武魂!B1158&gt;=25,6)),0),0))</f>
        <v>,"dpspro":100</v>
      </c>
      <c r="K1158" s="32" t="str">
        <f t="shared" si="81"/>
        <v>"atk":300,"hp":5000,"undpspro":150,"pvpdpspro":50,"pvpundpspro":50,"dpspro":100</v>
      </c>
      <c r="L1158" s="20" t="str">
        <f>IF(B1158&gt;=50,VLOOKUP(A1158,英雄数据表!A:L,11,FALSE),IF(B1158&gt;=25,VLOOKUP(A1158,英雄数据表!A:L,7,0),""))</f>
        <v>"1403602004"</v>
      </c>
      <c r="M1158" s="20" t="str">
        <f>IFERROR(VLOOKUP(B1158,属性中转表!$K$2:$O$21,5,FALSE),"")</f>
        <v/>
      </c>
      <c r="N1158" s="20" t="str">
        <f>IF(B1158=25,VLOOKUP(A1158,英雄数据表!A:L,8,FALSE),IF(B1158=50,VLOOKUP(A1158,英雄数据表!A:L,12,0),""))</f>
        <v/>
      </c>
    </row>
    <row r="1159" spans="1:14" x14ac:dyDescent="0.3">
      <c r="A1159" s="20">
        <v>14036</v>
      </c>
      <c r="B1159" s="21">
        <f t="shared" si="78"/>
        <v>58</v>
      </c>
      <c r="C1159" s="21">
        <v>5</v>
      </c>
      <c r="D1159" s="21">
        <f>VLOOKUP(A1159,英雄数据表!A:D,4,0)</f>
        <v>1</v>
      </c>
      <c r="E1159" s="20" t="str">
        <f>VLOOKUP(A1159,英雄数据表!A:C,3,0)</f>
        <v>刺客靶标</v>
      </c>
      <c r="F1159" s="20">
        <f t="shared" si="79"/>
        <v>14036</v>
      </c>
      <c r="G1159" s="20">
        <f t="shared" si="80"/>
        <v>14036</v>
      </c>
      <c r="H1159" s="21" t="str">
        <f>VLOOKUP(B1159,属性中转表!A:F,6,FALSE)</f>
        <v>"hp":226800,"atk":6300</v>
      </c>
      <c r="I1159" s="20" t="str">
        <f>IF(VLOOKUP(B1159,属性中转表!A:G,7,FALSE)=0,"",VLOOKUP(VLOOKUP(B1159,属性中转表!A:G,7,FALSE),属性中转表!$K$2:$P$21,6,0))&amp;IF(VLOOKUP(B1159,属性中转表!A:G,7,FALSE)&gt;=50,VLOOKUP(A1159,英雄数据表!A:K,9,0),IF(VLOOKUP(B1159,属性中转表!A:G,7,FALSE)&gt;=25,VLOOKUP(A1159,英雄数据表!A:K,5,0),""))</f>
        <v>"atk":300,"hp":5000,"undpspro":150,"pvpdpspro":50,"pvpundpspro":50</v>
      </c>
      <c r="J1159" s="20" t="str">
        <f>IF(I1159="","",属性中转表!$I$1&amp;(IF(VLOOKUP(B1159,属性中转表!A:G,7,FALSE)=0,0,VLOOKUP(VLOOKUP(B1159,属性中转表!A:G,7,FALSE),属性中转表!$K$2:$P$21,4,0)))+IFERROR(VLOOKUP(A1159,英雄数据表!A:K,IF(武魂!B1159&gt;=50,10,IF(武魂!B1159&gt;=25,6)),0),0))</f>
        <v>,"dpspro":100</v>
      </c>
      <c r="K1159" s="32" t="str">
        <f t="shared" si="81"/>
        <v>"atk":300,"hp":5000,"undpspro":150,"pvpdpspro":50,"pvpundpspro":50,"dpspro":100</v>
      </c>
      <c r="L1159" s="20" t="str">
        <f>IF(B1159&gt;=50,VLOOKUP(A1159,英雄数据表!A:L,11,FALSE),IF(B1159&gt;=25,VLOOKUP(A1159,英雄数据表!A:L,7,0),""))</f>
        <v>"1403602004"</v>
      </c>
      <c r="M1159" s="20" t="str">
        <f>IFERROR(VLOOKUP(B1159,属性中转表!$K$2:$O$21,5,FALSE),"")</f>
        <v/>
      </c>
      <c r="N1159" s="20" t="str">
        <f>IF(B1159=25,VLOOKUP(A1159,英雄数据表!A:L,8,FALSE),IF(B1159=50,VLOOKUP(A1159,英雄数据表!A:L,12,0),""))</f>
        <v/>
      </c>
    </row>
    <row r="1160" spans="1:14" x14ac:dyDescent="0.3">
      <c r="A1160" s="20">
        <v>14036</v>
      </c>
      <c r="B1160" s="21">
        <f t="shared" si="78"/>
        <v>59</v>
      </c>
      <c r="C1160" s="21">
        <v>5</v>
      </c>
      <c r="D1160" s="21">
        <f>VLOOKUP(A1160,英雄数据表!A:D,4,0)</f>
        <v>1</v>
      </c>
      <c r="E1160" s="20" t="str">
        <f>VLOOKUP(A1160,英雄数据表!A:C,3,0)</f>
        <v>刺客靶标</v>
      </c>
      <c r="F1160" s="20">
        <f t="shared" si="79"/>
        <v>14036</v>
      </c>
      <c r="G1160" s="20">
        <f t="shared" si="80"/>
        <v>14036</v>
      </c>
      <c r="H1160" s="21" t="str">
        <f>VLOOKUP(B1160,属性中转表!A:F,6,FALSE)</f>
        <v>"hp":232200,"atk":6450</v>
      </c>
      <c r="I1160" s="20" t="str">
        <f>IF(VLOOKUP(B1160,属性中转表!A:G,7,FALSE)=0,"",VLOOKUP(VLOOKUP(B1160,属性中转表!A:G,7,FALSE),属性中转表!$K$2:$P$21,6,0))&amp;IF(VLOOKUP(B1160,属性中转表!A:G,7,FALSE)&gt;=50,VLOOKUP(A1160,英雄数据表!A:K,9,0),IF(VLOOKUP(B1160,属性中转表!A:G,7,FALSE)&gt;=25,VLOOKUP(A1160,英雄数据表!A:K,5,0),""))</f>
        <v>"atk":300,"hp":5000,"undpspro":150,"pvpdpspro":50,"pvpundpspro":50</v>
      </c>
      <c r="J1160" s="20" t="str">
        <f>IF(I1160="","",属性中转表!$I$1&amp;(IF(VLOOKUP(B1160,属性中转表!A:G,7,FALSE)=0,0,VLOOKUP(VLOOKUP(B1160,属性中转表!A:G,7,FALSE),属性中转表!$K$2:$P$21,4,0)))+IFERROR(VLOOKUP(A1160,英雄数据表!A:K,IF(武魂!B1160&gt;=50,10,IF(武魂!B1160&gt;=25,6)),0),0))</f>
        <v>,"dpspro":100</v>
      </c>
      <c r="K1160" s="32" t="str">
        <f t="shared" si="81"/>
        <v>"atk":300,"hp":5000,"undpspro":150,"pvpdpspro":50,"pvpundpspro":50,"dpspro":100</v>
      </c>
      <c r="L1160" s="20" t="str">
        <f>IF(B1160&gt;=50,VLOOKUP(A1160,英雄数据表!A:L,11,FALSE),IF(B1160&gt;=25,VLOOKUP(A1160,英雄数据表!A:L,7,0),""))</f>
        <v>"1403602004"</v>
      </c>
      <c r="M1160" s="20" t="str">
        <f>IFERROR(VLOOKUP(B1160,属性中转表!$K$2:$O$21,5,FALSE),"")</f>
        <v/>
      </c>
      <c r="N1160" s="20" t="str">
        <f>IF(B1160=25,VLOOKUP(A1160,英雄数据表!A:L,8,FALSE),IF(B1160=50,VLOOKUP(A1160,英雄数据表!A:L,12,0),""))</f>
        <v/>
      </c>
    </row>
    <row r="1161" spans="1:14" x14ac:dyDescent="0.3">
      <c r="A1161" s="20">
        <v>14036</v>
      </c>
      <c r="B1161" s="21">
        <f t="shared" si="78"/>
        <v>60</v>
      </c>
      <c r="C1161" s="21">
        <v>5</v>
      </c>
      <c r="D1161" s="21">
        <f>VLOOKUP(A1161,英雄数据表!A:D,4,0)</f>
        <v>1</v>
      </c>
      <c r="E1161" s="20" t="str">
        <f>VLOOKUP(A1161,英雄数据表!A:C,3,0)</f>
        <v>刺客靶标</v>
      </c>
      <c r="F1161" s="20">
        <f t="shared" si="79"/>
        <v>14036</v>
      </c>
      <c r="G1161" s="20">
        <f t="shared" si="80"/>
        <v>14036</v>
      </c>
      <c r="H1161" s="21" t="str">
        <f>VLOOKUP(B1161,属性中转表!A:F,6,FALSE)</f>
        <v>"hp":237600,"atk":6600</v>
      </c>
      <c r="I1161" s="20" t="str">
        <f>IF(VLOOKUP(B1161,属性中转表!A:G,7,FALSE)=0,"",VLOOKUP(VLOOKUP(B1161,属性中转表!A:G,7,FALSE),属性中转表!$K$2:$P$21,6,0))&amp;IF(VLOOKUP(B1161,属性中转表!A:G,7,FALSE)&gt;=50,VLOOKUP(A1161,英雄数据表!A:K,9,0),IF(VLOOKUP(B1161,属性中转表!A:G,7,FALSE)&gt;=25,VLOOKUP(A1161,英雄数据表!A:K,5,0),""))</f>
        <v>"atk":300,"hp":5000,"undpspro":150,"pvpdpspro":50,"pvpundpspro":50</v>
      </c>
      <c r="J1161" s="20" t="str">
        <f>IF(I1161="","",属性中转表!$I$1&amp;(IF(VLOOKUP(B1161,属性中转表!A:G,7,FALSE)=0,0,VLOOKUP(VLOOKUP(B1161,属性中转表!A:G,7,FALSE),属性中转表!$K$2:$P$21,4,0)))+IFERROR(VLOOKUP(A1161,英雄数据表!A:K,IF(武魂!B1161&gt;=50,10,IF(武魂!B1161&gt;=25,6)),0),0))</f>
        <v>,"dpspro":150</v>
      </c>
      <c r="K1161" s="32" t="str">
        <f t="shared" si="81"/>
        <v>"atk":300,"hp":5000,"undpspro":150,"pvpdpspro":50,"pvpundpspro":50,"dpspro":150</v>
      </c>
      <c r="L1161" s="20" t="str">
        <f>IF(B1161&gt;=50,VLOOKUP(A1161,英雄数据表!A:L,11,FALSE),IF(B1161&gt;=25,VLOOKUP(A1161,英雄数据表!A:L,7,0),""))</f>
        <v>"1403602004"</v>
      </c>
      <c r="M1161" s="20" t="str">
        <f>IFERROR(VLOOKUP(B1161,属性中转表!$K$2:$O$21,5,FALSE),"")</f>
        <v>"dpspro":50</v>
      </c>
      <c r="N1161" s="20" t="str">
        <f>IF(B1161=25,VLOOKUP(A1161,英雄数据表!A:L,8,FALSE),IF(B1161=50,VLOOKUP(A1161,英雄数据表!A:L,12,0),""))</f>
        <v/>
      </c>
    </row>
    <row r="1162" spans="1:14" x14ac:dyDescent="0.3">
      <c r="A1162" s="20">
        <v>14036</v>
      </c>
      <c r="B1162" s="21">
        <f t="shared" si="78"/>
        <v>61</v>
      </c>
      <c r="C1162" s="21">
        <v>5</v>
      </c>
      <c r="D1162" s="21">
        <f>VLOOKUP(A1162,英雄数据表!A:D,4,0)</f>
        <v>1</v>
      </c>
      <c r="E1162" s="20" t="str">
        <f>VLOOKUP(A1162,英雄数据表!A:C,3,0)</f>
        <v>刺客靶标</v>
      </c>
      <c r="F1162" s="20">
        <f t="shared" si="79"/>
        <v>14036</v>
      </c>
      <c r="G1162" s="20">
        <f t="shared" si="80"/>
        <v>14036</v>
      </c>
      <c r="H1162" s="21" t="str">
        <f>VLOOKUP(B1162,属性中转表!A:F,6,FALSE)</f>
        <v>"hp":243000,"atk":6750</v>
      </c>
      <c r="I1162" s="20" t="str">
        <f>IF(VLOOKUP(B1162,属性中转表!A:G,7,FALSE)=0,"",VLOOKUP(VLOOKUP(B1162,属性中转表!A:G,7,FALSE),属性中转表!$K$2:$P$21,6,0))&amp;IF(VLOOKUP(B1162,属性中转表!A:G,7,FALSE)&gt;=50,VLOOKUP(A1162,英雄数据表!A:K,9,0),IF(VLOOKUP(B1162,属性中转表!A:G,7,FALSE)&gt;=25,VLOOKUP(A1162,英雄数据表!A:K,5,0),""))</f>
        <v>"atk":300,"hp":5000,"undpspro":150,"pvpdpspro":50,"pvpundpspro":50</v>
      </c>
      <c r="J1162" s="20" t="str">
        <f>IF(I1162="","",属性中转表!$I$1&amp;(IF(VLOOKUP(B1162,属性中转表!A:G,7,FALSE)=0,0,VLOOKUP(VLOOKUP(B1162,属性中转表!A:G,7,FALSE),属性中转表!$K$2:$P$21,4,0)))+IFERROR(VLOOKUP(A1162,英雄数据表!A:K,IF(武魂!B1162&gt;=50,10,IF(武魂!B1162&gt;=25,6)),0),0))</f>
        <v>,"dpspro":150</v>
      </c>
      <c r="K1162" s="32" t="str">
        <f t="shared" si="81"/>
        <v>"atk":300,"hp":5000,"undpspro":150,"pvpdpspro":50,"pvpundpspro":50,"dpspro":150</v>
      </c>
      <c r="L1162" s="20" t="str">
        <f>IF(B1162&gt;=50,VLOOKUP(A1162,英雄数据表!A:L,11,FALSE),IF(B1162&gt;=25,VLOOKUP(A1162,英雄数据表!A:L,7,0),""))</f>
        <v>"1403602004"</v>
      </c>
      <c r="M1162" s="20" t="str">
        <f>IFERROR(VLOOKUP(B1162,属性中转表!$K$2:$O$21,5,FALSE),"")</f>
        <v/>
      </c>
      <c r="N1162" s="20" t="str">
        <f>IF(B1162=25,VLOOKUP(A1162,英雄数据表!A:L,8,FALSE),IF(B1162=50,VLOOKUP(A1162,英雄数据表!A:L,12,0),""))</f>
        <v/>
      </c>
    </row>
    <row r="1163" spans="1:14" x14ac:dyDescent="0.3">
      <c r="A1163" s="20">
        <v>14036</v>
      </c>
      <c r="B1163" s="21">
        <f t="shared" ref="B1163:B1226" si="82">IF(A1163=A1162,B1162+1,1)</f>
        <v>62</v>
      </c>
      <c r="C1163" s="21">
        <v>5</v>
      </c>
      <c r="D1163" s="21">
        <f>VLOOKUP(A1163,英雄数据表!A:D,4,0)</f>
        <v>1</v>
      </c>
      <c r="E1163" s="20" t="str">
        <f>VLOOKUP(A1163,英雄数据表!A:C,3,0)</f>
        <v>刺客靶标</v>
      </c>
      <c r="F1163" s="20">
        <f t="shared" ref="F1163:F1226" si="83">A1163</f>
        <v>14036</v>
      </c>
      <c r="G1163" s="20">
        <f t="shared" ref="G1163:G1226" si="84">A1163</f>
        <v>14036</v>
      </c>
      <c r="H1163" s="21" t="str">
        <f>VLOOKUP(B1163,属性中转表!A:F,6,FALSE)</f>
        <v>"hp":248400,"atk":6900</v>
      </c>
      <c r="I1163" s="20" t="str">
        <f>IF(VLOOKUP(B1163,属性中转表!A:G,7,FALSE)=0,"",VLOOKUP(VLOOKUP(B1163,属性中转表!A:G,7,FALSE),属性中转表!$K$2:$P$21,6,0))&amp;IF(VLOOKUP(B1163,属性中转表!A:G,7,FALSE)&gt;=50,VLOOKUP(A1163,英雄数据表!A:K,9,0),IF(VLOOKUP(B1163,属性中转表!A:G,7,FALSE)&gt;=25,VLOOKUP(A1163,英雄数据表!A:K,5,0),""))</f>
        <v>"atk":300,"hp":5000,"undpspro":150,"pvpdpspro":50,"pvpundpspro":50</v>
      </c>
      <c r="J1163" s="20" t="str">
        <f>IF(I1163="","",属性中转表!$I$1&amp;(IF(VLOOKUP(B1163,属性中转表!A:G,7,FALSE)=0,0,VLOOKUP(VLOOKUP(B1163,属性中转表!A:G,7,FALSE),属性中转表!$K$2:$P$21,4,0)))+IFERROR(VLOOKUP(A1163,英雄数据表!A:K,IF(武魂!B1163&gt;=50,10,IF(武魂!B1163&gt;=25,6)),0),0))</f>
        <v>,"dpspro":150</v>
      </c>
      <c r="K1163" s="32" t="str">
        <f t="shared" ref="K1163:K1226" si="85">I1163&amp;J1163</f>
        <v>"atk":300,"hp":5000,"undpspro":150,"pvpdpspro":50,"pvpundpspro":50,"dpspro":150</v>
      </c>
      <c r="L1163" s="20" t="str">
        <f>IF(B1163&gt;=50,VLOOKUP(A1163,英雄数据表!A:L,11,FALSE),IF(B1163&gt;=25,VLOOKUP(A1163,英雄数据表!A:L,7,0),""))</f>
        <v>"1403602004"</v>
      </c>
      <c r="M1163" s="20" t="str">
        <f>IFERROR(VLOOKUP(B1163,属性中转表!$K$2:$O$21,5,FALSE),"")</f>
        <v/>
      </c>
      <c r="N1163" s="20" t="str">
        <f>IF(B1163=25,VLOOKUP(A1163,英雄数据表!A:L,8,FALSE),IF(B1163=50,VLOOKUP(A1163,英雄数据表!A:L,12,0),""))</f>
        <v/>
      </c>
    </row>
    <row r="1164" spans="1:14" x14ac:dyDescent="0.3">
      <c r="A1164" s="20">
        <v>14036</v>
      </c>
      <c r="B1164" s="21">
        <f t="shared" si="82"/>
        <v>63</v>
      </c>
      <c r="C1164" s="21">
        <v>5</v>
      </c>
      <c r="D1164" s="21">
        <f>VLOOKUP(A1164,英雄数据表!A:D,4,0)</f>
        <v>1</v>
      </c>
      <c r="E1164" s="20" t="str">
        <f>VLOOKUP(A1164,英雄数据表!A:C,3,0)</f>
        <v>刺客靶标</v>
      </c>
      <c r="F1164" s="20">
        <f t="shared" si="83"/>
        <v>14036</v>
      </c>
      <c r="G1164" s="20">
        <f t="shared" si="84"/>
        <v>14036</v>
      </c>
      <c r="H1164" s="21" t="str">
        <f>VLOOKUP(B1164,属性中转表!A:F,6,FALSE)</f>
        <v>"hp":253800,"atk":7050</v>
      </c>
      <c r="I1164" s="20" t="str">
        <f>IF(VLOOKUP(B1164,属性中转表!A:G,7,FALSE)=0,"",VLOOKUP(VLOOKUP(B1164,属性中转表!A:G,7,FALSE),属性中转表!$K$2:$P$21,6,0))&amp;IF(VLOOKUP(B1164,属性中转表!A:G,7,FALSE)&gt;=50,VLOOKUP(A1164,英雄数据表!A:K,9,0),IF(VLOOKUP(B1164,属性中转表!A:G,7,FALSE)&gt;=25,VLOOKUP(A1164,英雄数据表!A:K,5,0),""))</f>
        <v>"atk":300,"hp":5000,"undpspro":150,"pvpdpspro":50,"pvpundpspro":50</v>
      </c>
      <c r="J1164" s="20" t="str">
        <f>IF(I1164="","",属性中转表!$I$1&amp;(IF(VLOOKUP(B1164,属性中转表!A:G,7,FALSE)=0,0,VLOOKUP(VLOOKUP(B1164,属性中转表!A:G,7,FALSE),属性中转表!$K$2:$P$21,4,0)))+IFERROR(VLOOKUP(A1164,英雄数据表!A:K,IF(武魂!B1164&gt;=50,10,IF(武魂!B1164&gt;=25,6)),0),0))</f>
        <v>,"dpspro":150</v>
      </c>
      <c r="K1164" s="32" t="str">
        <f t="shared" si="85"/>
        <v>"atk":300,"hp":5000,"undpspro":150,"pvpdpspro":50,"pvpundpspro":50,"dpspro":150</v>
      </c>
      <c r="L1164" s="20" t="str">
        <f>IF(B1164&gt;=50,VLOOKUP(A1164,英雄数据表!A:L,11,FALSE),IF(B1164&gt;=25,VLOOKUP(A1164,英雄数据表!A:L,7,0),""))</f>
        <v>"1403602004"</v>
      </c>
      <c r="M1164" s="20" t="str">
        <f>IFERROR(VLOOKUP(B1164,属性中转表!$K$2:$O$21,5,FALSE),"")</f>
        <v/>
      </c>
      <c r="N1164" s="20" t="str">
        <f>IF(B1164=25,VLOOKUP(A1164,英雄数据表!A:L,8,FALSE),IF(B1164=50,VLOOKUP(A1164,英雄数据表!A:L,12,0),""))</f>
        <v/>
      </c>
    </row>
    <row r="1165" spans="1:14" x14ac:dyDescent="0.3">
      <c r="A1165" s="20">
        <v>14036</v>
      </c>
      <c r="B1165" s="21">
        <f t="shared" si="82"/>
        <v>64</v>
      </c>
      <c r="C1165" s="21">
        <v>5</v>
      </c>
      <c r="D1165" s="21">
        <f>VLOOKUP(A1165,英雄数据表!A:D,4,0)</f>
        <v>1</v>
      </c>
      <c r="E1165" s="20" t="str">
        <f>VLOOKUP(A1165,英雄数据表!A:C,3,0)</f>
        <v>刺客靶标</v>
      </c>
      <c r="F1165" s="20">
        <f t="shared" si="83"/>
        <v>14036</v>
      </c>
      <c r="G1165" s="20">
        <f t="shared" si="84"/>
        <v>14036</v>
      </c>
      <c r="H1165" s="21" t="str">
        <f>VLOOKUP(B1165,属性中转表!A:F,6,FALSE)</f>
        <v>"hp":259200,"atk":7200</v>
      </c>
      <c r="I1165" s="20" t="str">
        <f>IF(VLOOKUP(B1165,属性中转表!A:G,7,FALSE)=0,"",VLOOKUP(VLOOKUP(B1165,属性中转表!A:G,7,FALSE),属性中转表!$K$2:$P$21,6,0))&amp;IF(VLOOKUP(B1165,属性中转表!A:G,7,FALSE)&gt;=50,VLOOKUP(A1165,英雄数据表!A:K,9,0),IF(VLOOKUP(B1165,属性中转表!A:G,7,FALSE)&gt;=25,VLOOKUP(A1165,英雄数据表!A:K,5,0),""))</f>
        <v>"atk":300,"hp":5000,"undpspro":150,"pvpdpspro":50,"pvpundpspro":50</v>
      </c>
      <c r="J1165" s="20" t="str">
        <f>IF(I1165="","",属性中转表!$I$1&amp;(IF(VLOOKUP(B1165,属性中转表!A:G,7,FALSE)=0,0,VLOOKUP(VLOOKUP(B1165,属性中转表!A:G,7,FALSE),属性中转表!$K$2:$P$21,4,0)))+IFERROR(VLOOKUP(A1165,英雄数据表!A:K,IF(武魂!B1165&gt;=50,10,IF(武魂!B1165&gt;=25,6)),0),0))</f>
        <v>,"dpspro":150</v>
      </c>
      <c r="K1165" s="32" t="str">
        <f t="shared" si="85"/>
        <v>"atk":300,"hp":5000,"undpspro":150,"pvpdpspro":50,"pvpundpspro":50,"dpspro":150</v>
      </c>
      <c r="L1165" s="20" t="str">
        <f>IF(B1165&gt;=50,VLOOKUP(A1165,英雄数据表!A:L,11,FALSE),IF(B1165&gt;=25,VLOOKUP(A1165,英雄数据表!A:L,7,0),""))</f>
        <v>"1403602004"</v>
      </c>
      <c r="M1165" s="20" t="str">
        <f>IFERROR(VLOOKUP(B1165,属性中转表!$K$2:$O$21,5,FALSE),"")</f>
        <v/>
      </c>
      <c r="N1165" s="20" t="str">
        <f>IF(B1165=25,VLOOKUP(A1165,英雄数据表!A:L,8,FALSE),IF(B1165=50,VLOOKUP(A1165,英雄数据表!A:L,12,0),""))</f>
        <v/>
      </c>
    </row>
    <row r="1166" spans="1:14" x14ac:dyDescent="0.3">
      <c r="A1166" s="20">
        <v>14036</v>
      </c>
      <c r="B1166" s="21">
        <f t="shared" si="82"/>
        <v>65</v>
      </c>
      <c r="C1166" s="21">
        <v>5</v>
      </c>
      <c r="D1166" s="21">
        <f>VLOOKUP(A1166,英雄数据表!A:D,4,0)</f>
        <v>1</v>
      </c>
      <c r="E1166" s="20" t="str">
        <f>VLOOKUP(A1166,英雄数据表!A:C,3,0)</f>
        <v>刺客靶标</v>
      </c>
      <c r="F1166" s="20">
        <f t="shared" si="83"/>
        <v>14036</v>
      </c>
      <c r="G1166" s="20">
        <f t="shared" si="84"/>
        <v>14036</v>
      </c>
      <c r="H1166" s="21" t="str">
        <f>VLOOKUP(B1166,属性中转表!A:F,6,FALSE)</f>
        <v>"hp":264600,"atk":7350</v>
      </c>
      <c r="I1166" s="20" t="str">
        <f>IF(VLOOKUP(B1166,属性中转表!A:G,7,FALSE)=0,"",VLOOKUP(VLOOKUP(B1166,属性中转表!A:G,7,FALSE),属性中转表!$K$2:$P$21,6,0))&amp;IF(VLOOKUP(B1166,属性中转表!A:G,7,FALSE)&gt;=50,VLOOKUP(A1166,英雄数据表!A:K,9,0),IF(VLOOKUP(B1166,属性中转表!A:G,7,FALSE)&gt;=25,VLOOKUP(A1166,英雄数据表!A:K,5,0),""))</f>
        <v>"atk":300,"hp":5000,"undpspro":150,"pvpdpspro":100,"pvpundpspro":50</v>
      </c>
      <c r="J1166" s="20" t="str">
        <f>IF(I1166="","",属性中转表!$I$1&amp;(IF(VLOOKUP(B1166,属性中转表!A:G,7,FALSE)=0,0,VLOOKUP(VLOOKUP(B1166,属性中转表!A:G,7,FALSE),属性中转表!$K$2:$P$21,4,0)))+IFERROR(VLOOKUP(A1166,英雄数据表!A:K,IF(武魂!B1166&gt;=50,10,IF(武魂!B1166&gt;=25,6)),0),0))</f>
        <v>,"dpspro":150</v>
      </c>
      <c r="K1166" s="32" t="str">
        <f t="shared" si="85"/>
        <v>"atk":300,"hp":5000,"undpspro":150,"pvpdpspro":100,"pvpundpspro":50,"dpspro":150</v>
      </c>
      <c r="L1166" s="20" t="str">
        <f>IF(B1166&gt;=50,VLOOKUP(A1166,英雄数据表!A:L,11,FALSE),IF(B1166&gt;=25,VLOOKUP(A1166,英雄数据表!A:L,7,0),""))</f>
        <v>"1403602004"</v>
      </c>
      <c r="M1166" s="20" t="str">
        <f>IFERROR(VLOOKUP(B1166,属性中转表!$K$2:$O$21,5,FALSE),"")</f>
        <v>"pvpdpspro":50</v>
      </c>
      <c r="N1166" s="20" t="str">
        <f>IF(B1166=25,VLOOKUP(A1166,英雄数据表!A:L,8,FALSE),IF(B1166=50,VLOOKUP(A1166,英雄数据表!A:L,12,0),""))</f>
        <v/>
      </c>
    </row>
    <row r="1167" spans="1:14" x14ac:dyDescent="0.3">
      <c r="A1167" s="20">
        <v>14036</v>
      </c>
      <c r="B1167" s="21">
        <f t="shared" si="82"/>
        <v>66</v>
      </c>
      <c r="C1167" s="21">
        <v>5</v>
      </c>
      <c r="D1167" s="21">
        <f>VLOOKUP(A1167,英雄数据表!A:D,4,0)</f>
        <v>1</v>
      </c>
      <c r="E1167" s="20" t="str">
        <f>VLOOKUP(A1167,英雄数据表!A:C,3,0)</f>
        <v>刺客靶标</v>
      </c>
      <c r="F1167" s="20">
        <f t="shared" si="83"/>
        <v>14036</v>
      </c>
      <c r="G1167" s="20">
        <f t="shared" si="84"/>
        <v>14036</v>
      </c>
      <c r="H1167" s="21" t="str">
        <f>VLOOKUP(B1167,属性中转表!A:F,6,FALSE)</f>
        <v>"hp":270000,"atk":7500</v>
      </c>
      <c r="I1167" s="20" t="str">
        <f>IF(VLOOKUP(B1167,属性中转表!A:G,7,FALSE)=0,"",VLOOKUP(VLOOKUP(B1167,属性中转表!A:G,7,FALSE),属性中转表!$K$2:$P$21,6,0))&amp;IF(VLOOKUP(B1167,属性中转表!A:G,7,FALSE)&gt;=50,VLOOKUP(A1167,英雄数据表!A:K,9,0),IF(VLOOKUP(B1167,属性中转表!A:G,7,FALSE)&gt;=25,VLOOKUP(A1167,英雄数据表!A:K,5,0),""))</f>
        <v>"atk":300,"hp":5000,"undpspro":150,"pvpdpspro":100,"pvpundpspro":50</v>
      </c>
      <c r="J1167" s="20" t="str">
        <f>IF(I1167="","",属性中转表!$I$1&amp;(IF(VLOOKUP(B1167,属性中转表!A:G,7,FALSE)=0,0,VLOOKUP(VLOOKUP(B1167,属性中转表!A:G,7,FALSE),属性中转表!$K$2:$P$21,4,0)))+IFERROR(VLOOKUP(A1167,英雄数据表!A:K,IF(武魂!B1167&gt;=50,10,IF(武魂!B1167&gt;=25,6)),0),0))</f>
        <v>,"dpspro":150</v>
      </c>
      <c r="K1167" s="32" t="str">
        <f t="shared" si="85"/>
        <v>"atk":300,"hp":5000,"undpspro":150,"pvpdpspro":100,"pvpundpspro":50,"dpspro":150</v>
      </c>
      <c r="L1167" s="20" t="str">
        <f>IF(B1167&gt;=50,VLOOKUP(A1167,英雄数据表!A:L,11,FALSE),IF(B1167&gt;=25,VLOOKUP(A1167,英雄数据表!A:L,7,0),""))</f>
        <v>"1403602004"</v>
      </c>
      <c r="M1167" s="20" t="str">
        <f>IFERROR(VLOOKUP(B1167,属性中转表!$K$2:$O$21,5,FALSE),"")</f>
        <v/>
      </c>
      <c r="N1167" s="20" t="str">
        <f>IF(B1167=25,VLOOKUP(A1167,英雄数据表!A:L,8,FALSE),IF(B1167=50,VLOOKUP(A1167,英雄数据表!A:L,12,0),""))</f>
        <v/>
      </c>
    </row>
    <row r="1168" spans="1:14" x14ac:dyDescent="0.3">
      <c r="A1168" s="20">
        <v>14036</v>
      </c>
      <c r="B1168" s="21">
        <f t="shared" si="82"/>
        <v>67</v>
      </c>
      <c r="C1168" s="21">
        <v>5</v>
      </c>
      <c r="D1168" s="21">
        <f>VLOOKUP(A1168,英雄数据表!A:D,4,0)</f>
        <v>1</v>
      </c>
      <c r="E1168" s="20" t="str">
        <f>VLOOKUP(A1168,英雄数据表!A:C,3,0)</f>
        <v>刺客靶标</v>
      </c>
      <c r="F1168" s="20">
        <f t="shared" si="83"/>
        <v>14036</v>
      </c>
      <c r="G1168" s="20">
        <f t="shared" si="84"/>
        <v>14036</v>
      </c>
      <c r="H1168" s="21" t="str">
        <f>VLOOKUP(B1168,属性中转表!A:F,6,FALSE)</f>
        <v>"hp":275400,"atk":7650</v>
      </c>
      <c r="I1168" s="20" t="str">
        <f>IF(VLOOKUP(B1168,属性中转表!A:G,7,FALSE)=0,"",VLOOKUP(VLOOKUP(B1168,属性中转表!A:G,7,FALSE),属性中转表!$K$2:$P$21,6,0))&amp;IF(VLOOKUP(B1168,属性中转表!A:G,7,FALSE)&gt;=50,VLOOKUP(A1168,英雄数据表!A:K,9,0),IF(VLOOKUP(B1168,属性中转表!A:G,7,FALSE)&gt;=25,VLOOKUP(A1168,英雄数据表!A:K,5,0),""))</f>
        <v>"atk":300,"hp":5000,"undpspro":150,"pvpdpspro":100,"pvpundpspro":50</v>
      </c>
      <c r="J1168" s="20" t="str">
        <f>IF(I1168="","",属性中转表!$I$1&amp;(IF(VLOOKUP(B1168,属性中转表!A:G,7,FALSE)=0,0,VLOOKUP(VLOOKUP(B1168,属性中转表!A:G,7,FALSE),属性中转表!$K$2:$P$21,4,0)))+IFERROR(VLOOKUP(A1168,英雄数据表!A:K,IF(武魂!B1168&gt;=50,10,IF(武魂!B1168&gt;=25,6)),0),0))</f>
        <v>,"dpspro":150</v>
      </c>
      <c r="K1168" s="32" t="str">
        <f t="shared" si="85"/>
        <v>"atk":300,"hp":5000,"undpspro":150,"pvpdpspro":100,"pvpundpspro":50,"dpspro":150</v>
      </c>
      <c r="L1168" s="20" t="str">
        <f>IF(B1168&gt;=50,VLOOKUP(A1168,英雄数据表!A:L,11,FALSE),IF(B1168&gt;=25,VLOOKUP(A1168,英雄数据表!A:L,7,0),""))</f>
        <v>"1403602004"</v>
      </c>
      <c r="M1168" s="20" t="str">
        <f>IFERROR(VLOOKUP(B1168,属性中转表!$K$2:$O$21,5,FALSE),"")</f>
        <v/>
      </c>
      <c r="N1168" s="20" t="str">
        <f>IF(B1168=25,VLOOKUP(A1168,英雄数据表!A:L,8,FALSE),IF(B1168=50,VLOOKUP(A1168,英雄数据表!A:L,12,0),""))</f>
        <v/>
      </c>
    </row>
    <row r="1169" spans="1:14" x14ac:dyDescent="0.3">
      <c r="A1169" s="20">
        <v>14036</v>
      </c>
      <c r="B1169" s="21">
        <f t="shared" si="82"/>
        <v>68</v>
      </c>
      <c r="C1169" s="21">
        <v>5</v>
      </c>
      <c r="D1169" s="21">
        <f>VLOOKUP(A1169,英雄数据表!A:D,4,0)</f>
        <v>1</v>
      </c>
      <c r="E1169" s="20" t="str">
        <f>VLOOKUP(A1169,英雄数据表!A:C,3,0)</f>
        <v>刺客靶标</v>
      </c>
      <c r="F1169" s="20">
        <f t="shared" si="83"/>
        <v>14036</v>
      </c>
      <c r="G1169" s="20">
        <f t="shared" si="84"/>
        <v>14036</v>
      </c>
      <c r="H1169" s="21" t="str">
        <f>VLOOKUP(B1169,属性中转表!A:F,6,FALSE)</f>
        <v>"hp":280800,"atk":7800</v>
      </c>
      <c r="I1169" s="20" t="str">
        <f>IF(VLOOKUP(B1169,属性中转表!A:G,7,FALSE)=0,"",VLOOKUP(VLOOKUP(B1169,属性中转表!A:G,7,FALSE),属性中转表!$K$2:$P$21,6,0))&amp;IF(VLOOKUP(B1169,属性中转表!A:G,7,FALSE)&gt;=50,VLOOKUP(A1169,英雄数据表!A:K,9,0),IF(VLOOKUP(B1169,属性中转表!A:G,7,FALSE)&gt;=25,VLOOKUP(A1169,英雄数据表!A:K,5,0),""))</f>
        <v>"atk":300,"hp":5000,"undpspro":150,"pvpdpspro":100,"pvpundpspro":50</v>
      </c>
      <c r="J1169" s="20" t="str">
        <f>IF(I1169="","",属性中转表!$I$1&amp;(IF(VLOOKUP(B1169,属性中转表!A:G,7,FALSE)=0,0,VLOOKUP(VLOOKUP(B1169,属性中转表!A:G,7,FALSE),属性中转表!$K$2:$P$21,4,0)))+IFERROR(VLOOKUP(A1169,英雄数据表!A:K,IF(武魂!B1169&gt;=50,10,IF(武魂!B1169&gt;=25,6)),0),0))</f>
        <v>,"dpspro":150</v>
      </c>
      <c r="K1169" s="32" t="str">
        <f t="shared" si="85"/>
        <v>"atk":300,"hp":5000,"undpspro":150,"pvpdpspro":100,"pvpundpspro":50,"dpspro":150</v>
      </c>
      <c r="L1169" s="20" t="str">
        <f>IF(B1169&gt;=50,VLOOKUP(A1169,英雄数据表!A:L,11,FALSE),IF(B1169&gt;=25,VLOOKUP(A1169,英雄数据表!A:L,7,0),""))</f>
        <v>"1403602004"</v>
      </c>
      <c r="M1169" s="20" t="str">
        <f>IFERROR(VLOOKUP(B1169,属性中转表!$K$2:$O$21,5,FALSE),"")</f>
        <v/>
      </c>
      <c r="N1169" s="20" t="str">
        <f>IF(B1169=25,VLOOKUP(A1169,英雄数据表!A:L,8,FALSE),IF(B1169=50,VLOOKUP(A1169,英雄数据表!A:L,12,0),""))</f>
        <v/>
      </c>
    </row>
    <row r="1170" spans="1:14" x14ac:dyDescent="0.3">
      <c r="A1170" s="20">
        <v>14036</v>
      </c>
      <c r="B1170" s="21">
        <f t="shared" si="82"/>
        <v>69</v>
      </c>
      <c r="C1170" s="21">
        <v>5</v>
      </c>
      <c r="D1170" s="21">
        <f>VLOOKUP(A1170,英雄数据表!A:D,4,0)</f>
        <v>1</v>
      </c>
      <c r="E1170" s="20" t="str">
        <f>VLOOKUP(A1170,英雄数据表!A:C,3,0)</f>
        <v>刺客靶标</v>
      </c>
      <c r="F1170" s="20">
        <f t="shared" si="83"/>
        <v>14036</v>
      </c>
      <c r="G1170" s="20">
        <f t="shared" si="84"/>
        <v>14036</v>
      </c>
      <c r="H1170" s="21" t="str">
        <f>VLOOKUP(B1170,属性中转表!A:F,6,FALSE)</f>
        <v>"hp":286200,"atk":7950</v>
      </c>
      <c r="I1170" s="20" t="str">
        <f>IF(VLOOKUP(B1170,属性中转表!A:G,7,FALSE)=0,"",VLOOKUP(VLOOKUP(B1170,属性中转表!A:G,7,FALSE),属性中转表!$K$2:$P$21,6,0))&amp;IF(VLOOKUP(B1170,属性中转表!A:G,7,FALSE)&gt;=50,VLOOKUP(A1170,英雄数据表!A:K,9,0),IF(VLOOKUP(B1170,属性中转表!A:G,7,FALSE)&gt;=25,VLOOKUP(A1170,英雄数据表!A:K,5,0),""))</f>
        <v>"atk":300,"hp":5000,"undpspro":150,"pvpdpspro":100,"pvpundpspro":50</v>
      </c>
      <c r="J1170" s="20" t="str">
        <f>IF(I1170="","",属性中转表!$I$1&amp;(IF(VLOOKUP(B1170,属性中转表!A:G,7,FALSE)=0,0,VLOOKUP(VLOOKUP(B1170,属性中转表!A:G,7,FALSE),属性中转表!$K$2:$P$21,4,0)))+IFERROR(VLOOKUP(A1170,英雄数据表!A:K,IF(武魂!B1170&gt;=50,10,IF(武魂!B1170&gt;=25,6)),0),0))</f>
        <v>,"dpspro":150</v>
      </c>
      <c r="K1170" s="32" t="str">
        <f t="shared" si="85"/>
        <v>"atk":300,"hp":5000,"undpspro":150,"pvpdpspro":100,"pvpundpspro":50,"dpspro":150</v>
      </c>
      <c r="L1170" s="20" t="str">
        <f>IF(B1170&gt;=50,VLOOKUP(A1170,英雄数据表!A:L,11,FALSE),IF(B1170&gt;=25,VLOOKUP(A1170,英雄数据表!A:L,7,0),""))</f>
        <v>"1403602004"</v>
      </c>
      <c r="M1170" s="20" t="str">
        <f>IFERROR(VLOOKUP(B1170,属性中转表!$K$2:$O$21,5,FALSE),"")</f>
        <v/>
      </c>
      <c r="N1170" s="20" t="str">
        <f>IF(B1170=25,VLOOKUP(A1170,英雄数据表!A:L,8,FALSE),IF(B1170=50,VLOOKUP(A1170,英雄数据表!A:L,12,0),""))</f>
        <v/>
      </c>
    </row>
    <row r="1171" spans="1:14" x14ac:dyDescent="0.3">
      <c r="A1171" s="20">
        <v>14036</v>
      </c>
      <c r="B1171" s="21">
        <f t="shared" si="82"/>
        <v>70</v>
      </c>
      <c r="C1171" s="21">
        <v>5</v>
      </c>
      <c r="D1171" s="21">
        <f>VLOOKUP(A1171,英雄数据表!A:D,4,0)</f>
        <v>1</v>
      </c>
      <c r="E1171" s="20" t="str">
        <f>VLOOKUP(A1171,英雄数据表!A:C,3,0)</f>
        <v>刺客靶标</v>
      </c>
      <c r="F1171" s="20">
        <f t="shared" si="83"/>
        <v>14036</v>
      </c>
      <c r="G1171" s="20">
        <f t="shared" si="84"/>
        <v>14036</v>
      </c>
      <c r="H1171" s="21" t="str">
        <f>VLOOKUP(B1171,属性中转表!A:F,6,FALSE)</f>
        <v>"hp":291600,"atk":8100</v>
      </c>
      <c r="I1171" s="20" t="str">
        <f>IF(VLOOKUP(B1171,属性中转表!A:G,7,FALSE)=0,"",VLOOKUP(VLOOKUP(B1171,属性中转表!A:G,7,FALSE),属性中转表!$K$2:$P$21,6,0))&amp;IF(VLOOKUP(B1171,属性中转表!A:G,7,FALSE)&gt;=50,VLOOKUP(A1171,英雄数据表!A:K,9,0),IF(VLOOKUP(B1171,属性中转表!A:G,7,FALSE)&gt;=25,VLOOKUP(A1171,英雄数据表!A:K,5,0),""))</f>
        <v>"atk":300,"hp":5000,"undpspro":150,"pvpdpspro":100,"pvpundpspro":100</v>
      </c>
      <c r="J1171" s="20" t="str">
        <f>IF(I1171="","",属性中转表!$I$1&amp;(IF(VLOOKUP(B1171,属性中转表!A:G,7,FALSE)=0,0,VLOOKUP(VLOOKUP(B1171,属性中转表!A:G,7,FALSE),属性中转表!$K$2:$P$21,4,0)))+IFERROR(VLOOKUP(A1171,英雄数据表!A:K,IF(武魂!B1171&gt;=50,10,IF(武魂!B1171&gt;=25,6)),0),0))</f>
        <v>,"dpspro":150</v>
      </c>
      <c r="K1171" s="32" t="str">
        <f t="shared" si="85"/>
        <v>"atk":300,"hp":5000,"undpspro":150,"pvpdpspro":100,"pvpundpspro":100,"dpspro":150</v>
      </c>
      <c r="L1171" s="20" t="str">
        <f>IF(B1171&gt;=50,VLOOKUP(A1171,英雄数据表!A:L,11,FALSE),IF(B1171&gt;=25,VLOOKUP(A1171,英雄数据表!A:L,7,0),""))</f>
        <v>"1403602004"</v>
      </c>
      <c r="M1171" s="20" t="str">
        <f>IFERROR(VLOOKUP(B1171,属性中转表!$K$2:$O$21,5,FALSE),"")</f>
        <v>"pvpundpspro":50</v>
      </c>
      <c r="N1171" s="20" t="str">
        <f>IF(B1171=25,VLOOKUP(A1171,英雄数据表!A:L,8,FALSE),IF(B1171=50,VLOOKUP(A1171,英雄数据表!A:L,12,0),""))</f>
        <v/>
      </c>
    </row>
    <row r="1172" spans="1:14" x14ac:dyDescent="0.3">
      <c r="A1172" s="20">
        <v>14036</v>
      </c>
      <c r="B1172" s="21">
        <f t="shared" si="82"/>
        <v>71</v>
      </c>
      <c r="C1172" s="21">
        <v>5</v>
      </c>
      <c r="D1172" s="21">
        <f>VLOOKUP(A1172,英雄数据表!A:D,4,0)</f>
        <v>1</v>
      </c>
      <c r="E1172" s="20" t="str">
        <f>VLOOKUP(A1172,英雄数据表!A:C,3,0)</f>
        <v>刺客靶标</v>
      </c>
      <c r="F1172" s="20">
        <f t="shared" si="83"/>
        <v>14036</v>
      </c>
      <c r="G1172" s="20">
        <f t="shared" si="84"/>
        <v>14036</v>
      </c>
      <c r="H1172" s="21" t="str">
        <f>VLOOKUP(B1172,属性中转表!A:F,6,FALSE)</f>
        <v>"hp":297000,"atk":8250</v>
      </c>
      <c r="I1172" s="20" t="str">
        <f>IF(VLOOKUP(B1172,属性中转表!A:G,7,FALSE)=0,"",VLOOKUP(VLOOKUP(B1172,属性中转表!A:G,7,FALSE),属性中转表!$K$2:$P$21,6,0))&amp;IF(VLOOKUP(B1172,属性中转表!A:G,7,FALSE)&gt;=50,VLOOKUP(A1172,英雄数据表!A:K,9,0),IF(VLOOKUP(B1172,属性中转表!A:G,7,FALSE)&gt;=25,VLOOKUP(A1172,英雄数据表!A:K,5,0),""))</f>
        <v>"atk":300,"hp":5000,"undpspro":150,"pvpdpspro":100,"pvpundpspro":100</v>
      </c>
      <c r="J1172" s="20" t="str">
        <f>IF(I1172="","",属性中转表!$I$1&amp;(IF(VLOOKUP(B1172,属性中转表!A:G,7,FALSE)=0,0,VLOOKUP(VLOOKUP(B1172,属性中转表!A:G,7,FALSE),属性中转表!$K$2:$P$21,4,0)))+IFERROR(VLOOKUP(A1172,英雄数据表!A:K,IF(武魂!B1172&gt;=50,10,IF(武魂!B1172&gt;=25,6)),0),0))</f>
        <v>,"dpspro":150</v>
      </c>
      <c r="K1172" s="32" t="str">
        <f t="shared" si="85"/>
        <v>"atk":300,"hp":5000,"undpspro":150,"pvpdpspro":100,"pvpundpspro":100,"dpspro":150</v>
      </c>
      <c r="L1172" s="20" t="str">
        <f>IF(B1172&gt;=50,VLOOKUP(A1172,英雄数据表!A:L,11,FALSE),IF(B1172&gt;=25,VLOOKUP(A1172,英雄数据表!A:L,7,0),""))</f>
        <v>"1403602004"</v>
      </c>
      <c r="M1172" s="20" t="str">
        <f>IFERROR(VLOOKUP(B1172,属性中转表!$K$2:$O$21,5,FALSE),"")</f>
        <v/>
      </c>
      <c r="N1172" s="20" t="str">
        <f>IF(B1172=25,VLOOKUP(A1172,英雄数据表!A:L,8,FALSE),IF(B1172=50,VLOOKUP(A1172,英雄数据表!A:L,12,0),""))</f>
        <v/>
      </c>
    </row>
    <row r="1173" spans="1:14" x14ac:dyDescent="0.3">
      <c r="A1173" s="20">
        <v>14036</v>
      </c>
      <c r="B1173" s="21">
        <f t="shared" si="82"/>
        <v>72</v>
      </c>
      <c r="C1173" s="21">
        <v>5</v>
      </c>
      <c r="D1173" s="21">
        <f>VLOOKUP(A1173,英雄数据表!A:D,4,0)</f>
        <v>1</v>
      </c>
      <c r="E1173" s="20" t="str">
        <f>VLOOKUP(A1173,英雄数据表!A:C,3,0)</f>
        <v>刺客靶标</v>
      </c>
      <c r="F1173" s="20">
        <f t="shared" si="83"/>
        <v>14036</v>
      </c>
      <c r="G1173" s="20">
        <f t="shared" si="84"/>
        <v>14036</v>
      </c>
      <c r="H1173" s="21" t="str">
        <f>VLOOKUP(B1173,属性中转表!A:F,6,FALSE)</f>
        <v>"hp":302400,"atk":8400</v>
      </c>
      <c r="I1173" s="20" t="str">
        <f>IF(VLOOKUP(B1173,属性中转表!A:G,7,FALSE)=0,"",VLOOKUP(VLOOKUP(B1173,属性中转表!A:G,7,FALSE),属性中转表!$K$2:$P$21,6,0))&amp;IF(VLOOKUP(B1173,属性中转表!A:G,7,FALSE)&gt;=50,VLOOKUP(A1173,英雄数据表!A:K,9,0),IF(VLOOKUP(B1173,属性中转表!A:G,7,FALSE)&gt;=25,VLOOKUP(A1173,英雄数据表!A:K,5,0),""))</f>
        <v>"atk":300,"hp":5000,"undpspro":150,"pvpdpspro":100,"pvpundpspro":100</v>
      </c>
      <c r="J1173" s="20" t="str">
        <f>IF(I1173="","",属性中转表!$I$1&amp;(IF(VLOOKUP(B1173,属性中转表!A:G,7,FALSE)=0,0,VLOOKUP(VLOOKUP(B1173,属性中转表!A:G,7,FALSE),属性中转表!$K$2:$P$21,4,0)))+IFERROR(VLOOKUP(A1173,英雄数据表!A:K,IF(武魂!B1173&gt;=50,10,IF(武魂!B1173&gt;=25,6)),0),0))</f>
        <v>,"dpspro":150</v>
      </c>
      <c r="K1173" s="32" t="str">
        <f t="shared" si="85"/>
        <v>"atk":300,"hp":5000,"undpspro":150,"pvpdpspro":100,"pvpundpspro":100,"dpspro":150</v>
      </c>
      <c r="L1173" s="20" t="str">
        <f>IF(B1173&gt;=50,VLOOKUP(A1173,英雄数据表!A:L,11,FALSE),IF(B1173&gt;=25,VLOOKUP(A1173,英雄数据表!A:L,7,0),""))</f>
        <v>"1403602004"</v>
      </c>
      <c r="M1173" s="20" t="str">
        <f>IFERROR(VLOOKUP(B1173,属性中转表!$K$2:$O$21,5,FALSE),"")</f>
        <v/>
      </c>
      <c r="N1173" s="20" t="str">
        <f>IF(B1173=25,VLOOKUP(A1173,英雄数据表!A:L,8,FALSE),IF(B1173=50,VLOOKUP(A1173,英雄数据表!A:L,12,0),""))</f>
        <v/>
      </c>
    </row>
    <row r="1174" spans="1:14" x14ac:dyDescent="0.3">
      <c r="A1174" s="20">
        <v>14036</v>
      </c>
      <c r="B1174" s="21">
        <f t="shared" si="82"/>
        <v>73</v>
      </c>
      <c r="C1174" s="21">
        <v>5</v>
      </c>
      <c r="D1174" s="21">
        <f>VLOOKUP(A1174,英雄数据表!A:D,4,0)</f>
        <v>1</v>
      </c>
      <c r="E1174" s="20" t="str">
        <f>VLOOKUP(A1174,英雄数据表!A:C,3,0)</f>
        <v>刺客靶标</v>
      </c>
      <c r="F1174" s="20">
        <f t="shared" si="83"/>
        <v>14036</v>
      </c>
      <c r="G1174" s="20">
        <f t="shared" si="84"/>
        <v>14036</v>
      </c>
      <c r="H1174" s="21" t="str">
        <f>VLOOKUP(B1174,属性中转表!A:F,6,FALSE)</f>
        <v>"hp":307800,"atk":8550</v>
      </c>
      <c r="I1174" s="20" t="str">
        <f>IF(VLOOKUP(B1174,属性中转表!A:G,7,FALSE)=0,"",VLOOKUP(VLOOKUP(B1174,属性中转表!A:G,7,FALSE),属性中转表!$K$2:$P$21,6,0))&amp;IF(VLOOKUP(B1174,属性中转表!A:G,7,FALSE)&gt;=50,VLOOKUP(A1174,英雄数据表!A:K,9,0),IF(VLOOKUP(B1174,属性中转表!A:G,7,FALSE)&gt;=25,VLOOKUP(A1174,英雄数据表!A:K,5,0),""))</f>
        <v>"atk":300,"hp":5000,"undpspro":150,"pvpdpspro":100,"pvpundpspro":100</v>
      </c>
      <c r="J1174" s="20" t="str">
        <f>IF(I1174="","",属性中转表!$I$1&amp;(IF(VLOOKUP(B1174,属性中转表!A:G,7,FALSE)=0,0,VLOOKUP(VLOOKUP(B1174,属性中转表!A:G,7,FALSE),属性中转表!$K$2:$P$21,4,0)))+IFERROR(VLOOKUP(A1174,英雄数据表!A:K,IF(武魂!B1174&gt;=50,10,IF(武魂!B1174&gt;=25,6)),0),0))</f>
        <v>,"dpspro":150</v>
      </c>
      <c r="K1174" s="32" t="str">
        <f t="shared" si="85"/>
        <v>"atk":300,"hp":5000,"undpspro":150,"pvpdpspro":100,"pvpundpspro":100,"dpspro":150</v>
      </c>
      <c r="L1174" s="20" t="str">
        <f>IF(B1174&gt;=50,VLOOKUP(A1174,英雄数据表!A:L,11,FALSE),IF(B1174&gt;=25,VLOOKUP(A1174,英雄数据表!A:L,7,0),""))</f>
        <v>"1403602004"</v>
      </c>
      <c r="M1174" s="20" t="str">
        <f>IFERROR(VLOOKUP(B1174,属性中转表!$K$2:$O$21,5,FALSE),"")</f>
        <v/>
      </c>
      <c r="N1174" s="20" t="str">
        <f>IF(B1174=25,VLOOKUP(A1174,英雄数据表!A:L,8,FALSE),IF(B1174=50,VLOOKUP(A1174,英雄数据表!A:L,12,0),""))</f>
        <v/>
      </c>
    </row>
    <row r="1175" spans="1:14" x14ac:dyDescent="0.3">
      <c r="A1175" s="20">
        <v>14036</v>
      </c>
      <c r="B1175" s="21">
        <f t="shared" si="82"/>
        <v>74</v>
      </c>
      <c r="C1175" s="21">
        <v>5</v>
      </c>
      <c r="D1175" s="21">
        <f>VLOOKUP(A1175,英雄数据表!A:D,4,0)</f>
        <v>1</v>
      </c>
      <c r="E1175" s="20" t="str">
        <f>VLOOKUP(A1175,英雄数据表!A:C,3,0)</f>
        <v>刺客靶标</v>
      </c>
      <c r="F1175" s="20">
        <f t="shared" si="83"/>
        <v>14036</v>
      </c>
      <c r="G1175" s="20">
        <f t="shared" si="84"/>
        <v>14036</v>
      </c>
      <c r="H1175" s="21" t="str">
        <f>VLOOKUP(B1175,属性中转表!A:F,6,FALSE)</f>
        <v>"hp":313200,"atk":8700</v>
      </c>
      <c r="I1175" s="20" t="str">
        <f>IF(VLOOKUP(B1175,属性中转表!A:G,7,FALSE)=0,"",VLOOKUP(VLOOKUP(B1175,属性中转表!A:G,7,FALSE),属性中转表!$K$2:$P$21,6,0))&amp;IF(VLOOKUP(B1175,属性中转表!A:G,7,FALSE)&gt;=50,VLOOKUP(A1175,英雄数据表!A:K,9,0),IF(VLOOKUP(B1175,属性中转表!A:G,7,FALSE)&gt;=25,VLOOKUP(A1175,英雄数据表!A:K,5,0),""))</f>
        <v>"atk":300,"hp":5000,"undpspro":150,"pvpdpspro":100,"pvpundpspro":100</v>
      </c>
      <c r="J1175" s="20" t="str">
        <f>IF(I1175="","",属性中转表!$I$1&amp;(IF(VLOOKUP(B1175,属性中转表!A:G,7,FALSE)=0,0,VLOOKUP(VLOOKUP(B1175,属性中转表!A:G,7,FALSE),属性中转表!$K$2:$P$21,4,0)))+IFERROR(VLOOKUP(A1175,英雄数据表!A:K,IF(武魂!B1175&gt;=50,10,IF(武魂!B1175&gt;=25,6)),0),0))</f>
        <v>,"dpspro":150</v>
      </c>
      <c r="K1175" s="32" t="str">
        <f t="shared" si="85"/>
        <v>"atk":300,"hp":5000,"undpspro":150,"pvpdpspro":100,"pvpundpspro":100,"dpspro":150</v>
      </c>
      <c r="L1175" s="20" t="str">
        <f>IF(B1175&gt;=50,VLOOKUP(A1175,英雄数据表!A:L,11,FALSE),IF(B1175&gt;=25,VLOOKUP(A1175,英雄数据表!A:L,7,0),""))</f>
        <v>"1403602004"</v>
      </c>
      <c r="M1175" s="20" t="str">
        <f>IFERROR(VLOOKUP(B1175,属性中转表!$K$2:$O$21,5,FALSE),"")</f>
        <v/>
      </c>
      <c r="N1175" s="20" t="str">
        <f>IF(B1175=25,VLOOKUP(A1175,英雄数据表!A:L,8,FALSE),IF(B1175=50,VLOOKUP(A1175,英雄数据表!A:L,12,0),""))</f>
        <v/>
      </c>
    </row>
    <row r="1176" spans="1:14" x14ac:dyDescent="0.3">
      <c r="A1176" s="20">
        <v>14036</v>
      </c>
      <c r="B1176" s="21">
        <f t="shared" si="82"/>
        <v>75</v>
      </c>
      <c r="C1176" s="21">
        <v>5</v>
      </c>
      <c r="D1176" s="21">
        <f>VLOOKUP(A1176,英雄数据表!A:D,4,0)</f>
        <v>1</v>
      </c>
      <c r="E1176" s="20" t="str">
        <f>VLOOKUP(A1176,英雄数据表!A:C,3,0)</f>
        <v>刺客靶标</v>
      </c>
      <c r="F1176" s="20">
        <f t="shared" si="83"/>
        <v>14036</v>
      </c>
      <c r="G1176" s="20">
        <f t="shared" si="84"/>
        <v>14036</v>
      </c>
      <c r="H1176" s="21" t="str">
        <f>VLOOKUP(B1176,属性中转表!A:F,6,FALSE)</f>
        <v>"hp":318600,"atk":8850</v>
      </c>
      <c r="I1176" s="20" t="str">
        <f>IF(VLOOKUP(B1176,属性中转表!A:G,7,FALSE)=0,"",VLOOKUP(VLOOKUP(B1176,属性中转表!A:G,7,FALSE),属性中转表!$K$2:$P$21,6,0))&amp;IF(VLOOKUP(B1176,属性中转表!A:G,7,FALSE)&gt;=50,VLOOKUP(A1176,英雄数据表!A:K,9,0),IF(VLOOKUP(B1176,属性中转表!A:G,7,FALSE)&gt;=25,VLOOKUP(A1176,英雄数据表!A:K,5,0),""))</f>
        <v>"atk":600,"hp":10000,"undpspro":150,"pvpdpspro":100,"pvpundpspro":100,"speed":10</v>
      </c>
      <c r="J1176" s="20" t="str">
        <f>IF(I1176="","",属性中转表!$I$1&amp;(IF(VLOOKUP(B1176,属性中转表!A:G,7,FALSE)=0,0,VLOOKUP(VLOOKUP(B1176,属性中转表!A:G,7,FALSE),属性中转表!$K$2:$P$21,4,0)))+IFERROR(VLOOKUP(A1176,英雄数据表!A:K,IF(武魂!B1176&gt;=50,10,IF(武魂!B1176&gt;=25,6)),0),0))</f>
        <v>,"dpspro":150</v>
      </c>
      <c r="K1176" s="32" t="str">
        <f t="shared" si="85"/>
        <v>"atk":600,"hp":10000,"undpspro":150,"pvpdpspro":100,"pvpundpspro":100,"speed":10,"dpspro":150</v>
      </c>
      <c r="L1176" s="20" t="str">
        <f>IF(B1176&gt;=50,VLOOKUP(A1176,英雄数据表!A:L,11,FALSE),IF(B1176&gt;=25,VLOOKUP(A1176,英雄数据表!A:L,7,0),""))</f>
        <v>"1403602004"</v>
      </c>
      <c r="M1176" s="20" t="str">
        <f>IFERROR(VLOOKUP(B1176,属性中转表!$K$2:$O$21,5,FALSE),"")</f>
        <v>"speed":10,"atk":300,"hp":5000</v>
      </c>
      <c r="N1176" s="20" t="str">
        <f>IF(B1176=25,VLOOKUP(A1176,英雄数据表!A:L,8,FALSE),IF(B1176=50,VLOOKUP(A1176,英雄数据表!A:L,12,0),""))</f>
        <v/>
      </c>
    </row>
    <row r="1177" spans="1:14" x14ac:dyDescent="0.3">
      <c r="A1177" s="20">
        <v>14036</v>
      </c>
      <c r="B1177" s="21">
        <f t="shared" si="82"/>
        <v>76</v>
      </c>
      <c r="C1177" s="21">
        <v>5</v>
      </c>
      <c r="D1177" s="21">
        <f>VLOOKUP(A1177,英雄数据表!A:D,4,0)</f>
        <v>1</v>
      </c>
      <c r="E1177" s="20" t="str">
        <f>VLOOKUP(A1177,英雄数据表!A:C,3,0)</f>
        <v>刺客靶标</v>
      </c>
      <c r="F1177" s="20">
        <f t="shared" si="83"/>
        <v>14036</v>
      </c>
      <c r="G1177" s="20">
        <f t="shared" si="84"/>
        <v>14036</v>
      </c>
      <c r="H1177" s="21" t="str">
        <f>VLOOKUP(B1177,属性中转表!A:F,6,FALSE)</f>
        <v>"hp":324000,"atk":9000</v>
      </c>
      <c r="I1177" s="20" t="str">
        <f>IF(VLOOKUP(B1177,属性中转表!A:G,7,FALSE)=0,"",VLOOKUP(VLOOKUP(B1177,属性中转表!A:G,7,FALSE),属性中转表!$K$2:$P$21,6,0))&amp;IF(VLOOKUP(B1177,属性中转表!A:G,7,FALSE)&gt;=50,VLOOKUP(A1177,英雄数据表!A:K,9,0),IF(VLOOKUP(B1177,属性中转表!A:G,7,FALSE)&gt;=25,VLOOKUP(A1177,英雄数据表!A:K,5,0),""))</f>
        <v>"atk":600,"hp":10000,"undpspro":150,"pvpdpspro":100,"pvpundpspro":100,"speed":10</v>
      </c>
      <c r="J1177" s="20" t="str">
        <f>IF(I1177="","",属性中转表!$I$1&amp;(IF(VLOOKUP(B1177,属性中转表!A:G,7,FALSE)=0,0,VLOOKUP(VLOOKUP(B1177,属性中转表!A:G,7,FALSE),属性中转表!$K$2:$P$21,4,0)))+IFERROR(VLOOKUP(A1177,英雄数据表!A:K,IF(武魂!B1177&gt;=50,10,IF(武魂!B1177&gt;=25,6)),0),0))</f>
        <v>,"dpspro":150</v>
      </c>
      <c r="K1177" s="32" t="str">
        <f t="shared" si="85"/>
        <v>"atk":600,"hp":10000,"undpspro":150,"pvpdpspro":100,"pvpundpspro":100,"speed":10,"dpspro":150</v>
      </c>
      <c r="L1177" s="20" t="str">
        <f>IF(B1177&gt;=50,VLOOKUP(A1177,英雄数据表!A:L,11,FALSE),IF(B1177&gt;=25,VLOOKUP(A1177,英雄数据表!A:L,7,0),""))</f>
        <v>"1403602004"</v>
      </c>
      <c r="M1177" s="20" t="str">
        <f>IFERROR(VLOOKUP(B1177,属性中转表!$K$2:$O$21,5,FALSE),"")</f>
        <v/>
      </c>
      <c r="N1177" s="20" t="str">
        <f>IF(B1177=25,VLOOKUP(A1177,英雄数据表!A:L,8,FALSE),IF(B1177=50,VLOOKUP(A1177,英雄数据表!A:L,12,0),""))</f>
        <v/>
      </c>
    </row>
    <row r="1178" spans="1:14" x14ac:dyDescent="0.3">
      <c r="A1178" s="20">
        <v>14036</v>
      </c>
      <c r="B1178" s="21">
        <f t="shared" si="82"/>
        <v>77</v>
      </c>
      <c r="C1178" s="21">
        <v>5</v>
      </c>
      <c r="D1178" s="21">
        <f>VLOOKUP(A1178,英雄数据表!A:D,4,0)</f>
        <v>1</v>
      </c>
      <c r="E1178" s="20" t="str">
        <f>VLOOKUP(A1178,英雄数据表!A:C,3,0)</f>
        <v>刺客靶标</v>
      </c>
      <c r="F1178" s="20">
        <f t="shared" si="83"/>
        <v>14036</v>
      </c>
      <c r="G1178" s="20">
        <f t="shared" si="84"/>
        <v>14036</v>
      </c>
      <c r="H1178" s="21" t="str">
        <f>VLOOKUP(B1178,属性中转表!A:F,6,FALSE)</f>
        <v>"hp":329400,"atk":9150</v>
      </c>
      <c r="I1178" s="20" t="str">
        <f>IF(VLOOKUP(B1178,属性中转表!A:G,7,FALSE)=0,"",VLOOKUP(VLOOKUP(B1178,属性中转表!A:G,7,FALSE),属性中转表!$K$2:$P$21,6,0))&amp;IF(VLOOKUP(B1178,属性中转表!A:G,7,FALSE)&gt;=50,VLOOKUP(A1178,英雄数据表!A:K,9,0),IF(VLOOKUP(B1178,属性中转表!A:G,7,FALSE)&gt;=25,VLOOKUP(A1178,英雄数据表!A:K,5,0),""))</f>
        <v>"atk":600,"hp":10000,"undpspro":150,"pvpdpspro":100,"pvpundpspro":100,"speed":10</v>
      </c>
      <c r="J1178" s="20" t="str">
        <f>IF(I1178="","",属性中转表!$I$1&amp;(IF(VLOOKUP(B1178,属性中转表!A:G,7,FALSE)=0,0,VLOOKUP(VLOOKUP(B1178,属性中转表!A:G,7,FALSE),属性中转表!$K$2:$P$21,4,0)))+IFERROR(VLOOKUP(A1178,英雄数据表!A:K,IF(武魂!B1178&gt;=50,10,IF(武魂!B1178&gt;=25,6)),0),0))</f>
        <v>,"dpspro":150</v>
      </c>
      <c r="K1178" s="32" t="str">
        <f t="shared" si="85"/>
        <v>"atk":600,"hp":10000,"undpspro":150,"pvpdpspro":100,"pvpundpspro":100,"speed":10,"dpspro":150</v>
      </c>
      <c r="L1178" s="20" t="str">
        <f>IF(B1178&gt;=50,VLOOKUP(A1178,英雄数据表!A:L,11,FALSE),IF(B1178&gt;=25,VLOOKUP(A1178,英雄数据表!A:L,7,0),""))</f>
        <v>"1403602004"</v>
      </c>
      <c r="M1178" s="20" t="str">
        <f>IFERROR(VLOOKUP(B1178,属性中转表!$K$2:$O$21,5,FALSE),"")</f>
        <v/>
      </c>
      <c r="N1178" s="20" t="str">
        <f>IF(B1178=25,VLOOKUP(A1178,英雄数据表!A:L,8,FALSE),IF(B1178=50,VLOOKUP(A1178,英雄数据表!A:L,12,0),""))</f>
        <v/>
      </c>
    </row>
    <row r="1179" spans="1:14" x14ac:dyDescent="0.3">
      <c r="A1179" s="20">
        <v>14036</v>
      </c>
      <c r="B1179" s="21">
        <f t="shared" si="82"/>
        <v>78</v>
      </c>
      <c r="C1179" s="21">
        <v>5</v>
      </c>
      <c r="D1179" s="21">
        <f>VLOOKUP(A1179,英雄数据表!A:D,4,0)</f>
        <v>1</v>
      </c>
      <c r="E1179" s="20" t="str">
        <f>VLOOKUP(A1179,英雄数据表!A:C,3,0)</f>
        <v>刺客靶标</v>
      </c>
      <c r="F1179" s="20">
        <f t="shared" si="83"/>
        <v>14036</v>
      </c>
      <c r="G1179" s="20">
        <f t="shared" si="84"/>
        <v>14036</v>
      </c>
      <c r="H1179" s="21" t="str">
        <f>VLOOKUP(B1179,属性中转表!A:F,6,FALSE)</f>
        <v>"hp":334800,"atk":9300</v>
      </c>
      <c r="I1179" s="20" t="str">
        <f>IF(VLOOKUP(B1179,属性中转表!A:G,7,FALSE)=0,"",VLOOKUP(VLOOKUP(B1179,属性中转表!A:G,7,FALSE),属性中转表!$K$2:$P$21,6,0))&amp;IF(VLOOKUP(B1179,属性中转表!A:G,7,FALSE)&gt;=50,VLOOKUP(A1179,英雄数据表!A:K,9,0),IF(VLOOKUP(B1179,属性中转表!A:G,7,FALSE)&gt;=25,VLOOKUP(A1179,英雄数据表!A:K,5,0),""))</f>
        <v>"atk":600,"hp":10000,"undpspro":150,"pvpdpspro":100,"pvpundpspro":100,"speed":10</v>
      </c>
      <c r="J1179" s="20" t="str">
        <f>IF(I1179="","",属性中转表!$I$1&amp;(IF(VLOOKUP(B1179,属性中转表!A:G,7,FALSE)=0,0,VLOOKUP(VLOOKUP(B1179,属性中转表!A:G,7,FALSE),属性中转表!$K$2:$P$21,4,0)))+IFERROR(VLOOKUP(A1179,英雄数据表!A:K,IF(武魂!B1179&gt;=50,10,IF(武魂!B1179&gt;=25,6)),0),0))</f>
        <v>,"dpspro":150</v>
      </c>
      <c r="K1179" s="32" t="str">
        <f t="shared" si="85"/>
        <v>"atk":600,"hp":10000,"undpspro":150,"pvpdpspro":100,"pvpundpspro":100,"speed":10,"dpspro":150</v>
      </c>
      <c r="L1179" s="20" t="str">
        <f>IF(B1179&gt;=50,VLOOKUP(A1179,英雄数据表!A:L,11,FALSE),IF(B1179&gt;=25,VLOOKUP(A1179,英雄数据表!A:L,7,0),""))</f>
        <v>"1403602004"</v>
      </c>
      <c r="M1179" s="20" t="str">
        <f>IFERROR(VLOOKUP(B1179,属性中转表!$K$2:$O$21,5,FALSE),"")</f>
        <v/>
      </c>
      <c r="N1179" s="20" t="str">
        <f>IF(B1179=25,VLOOKUP(A1179,英雄数据表!A:L,8,FALSE),IF(B1179=50,VLOOKUP(A1179,英雄数据表!A:L,12,0),""))</f>
        <v/>
      </c>
    </row>
    <row r="1180" spans="1:14" x14ac:dyDescent="0.3">
      <c r="A1180" s="20">
        <v>14036</v>
      </c>
      <c r="B1180" s="21">
        <f t="shared" si="82"/>
        <v>79</v>
      </c>
      <c r="C1180" s="21">
        <v>5</v>
      </c>
      <c r="D1180" s="21">
        <f>VLOOKUP(A1180,英雄数据表!A:D,4,0)</f>
        <v>1</v>
      </c>
      <c r="E1180" s="20" t="str">
        <f>VLOOKUP(A1180,英雄数据表!A:C,3,0)</f>
        <v>刺客靶标</v>
      </c>
      <c r="F1180" s="20">
        <f t="shared" si="83"/>
        <v>14036</v>
      </c>
      <c r="G1180" s="20">
        <f t="shared" si="84"/>
        <v>14036</v>
      </c>
      <c r="H1180" s="21" t="str">
        <f>VLOOKUP(B1180,属性中转表!A:F,6,FALSE)</f>
        <v>"hp":340200,"atk":9450</v>
      </c>
      <c r="I1180" s="20" t="str">
        <f>IF(VLOOKUP(B1180,属性中转表!A:G,7,FALSE)=0,"",VLOOKUP(VLOOKUP(B1180,属性中转表!A:G,7,FALSE),属性中转表!$K$2:$P$21,6,0))&amp;IF(VLOOKUP(B1180,属性中转表!A:G,7,FALSE)&gt;=50,VLOOKUP(A1180,英雄数据表!A:K,9,0),IF(VLOOKUP(B1180,属性中转表!A:G,7,FALSE)&gt;=25,VLOOKUP(A1180,英雄数据表!A:K,5,0),""))</f>
        <v>"atk":600,"hp":10000,"undpspro":150,"pvpdpspro":100,"pvpundpspro":100,"speed":10</v>
      </c>
      <c r="J1180" s="20" t="str">
        <f>IF(I1180="","",属性中转表!$I$1&amp;(IF(VLOOKUP(B1180,属性中转表!A:G,7,FALSE)=0,0,VLOOKUP(VLOOKUP(B1180,属性中转表!A:G,7,FALSE),属性中转表!$K$2:$P$21,4,0)))+IFERROR(VLOOKUP(A1180,英雄数据表!A:K,IF(武魂!B1180&gt;=50,10,IF(武魂!B1180&gt;=25,6)),0),0))</f>
        <v>,"dpspro":150</v>
      </c>
      <c r="K1180" s="32" t="str">
        <f t="shared" si="85"/>
        <v>"atk":600,"hp":10000,"undpspro":150,"pvpdpspro":100,"pvpundpspro":100,"speed":10,"dpspro":150</v>
      </c>
      <c r="L1180" s="20" t="str">
        <f>IF(B1180&gt;=50,VLOOKUP(A1180,英雄数据表!A:L,11,FALSE),IF(B1180&gt;=25,VLOOKUP(A1180,英雄数据表!A:L,7,0),""))</f>
        <v>"1403602004"</v>
      </c>
      <c r="M1180" s="20" t="str">
        <f>IFERROR(VLOOKUP(B1180,属性中转表!$K$2:$O$21,5,FALSE),"")</f>
        <v/>
      </c>
      <c r="N1180" s="20" t="str">
        <f>IF(B1180=25,VLOOKUP(A1180,英雄数据表!A:L,8,FALSE),IF(B1180=50,VLOOKUP(A1180,英雄数据表!A:L,12,0),""))</f>
        <v/>
      </c>
    </row>
    <row r="1181" spans="1:14" x14ac:dyDescent="0.3">
      <c r="A1181" s="20">
        <v>14036</v>
      </c>
      <c r="B1181" s="21">
        <f t="shared" si="82"/>
        <v>80</v>
      </c>
      <c r="C1181" s="21">
        <v>5</v>
      </c>
      <c r="D1181" s="21">
        <f>VLOOKUP(A1181,英雄数据表!A:D,4,0)</f>
        <v>1</v>
      </c>
      <c r="E1181" s="20" t="str">
        <f>VLOOKUP(A1181,英雄数据表!A:C,3,0)</f>
        <v>刺客靶标</v>
      </c>
      <c r="F1181" s="20">
        <f t="shared" si="83"/>
        <v>14036</v>
      </c>
      <c r="G1181" s="20">
        <f t="shared" si="84"/>
        <v>14036</v>
      </c>
      <c r="H1181" s="21" t="str">
        <f>VLOOKUP(B1181,属性中转表!A:F,6,FALSE)</f>
        <v>"hp":345600,"atk":9600</v>
      </c>
      <c r="I1181" s="20" t="str">
        <f>IF(VLOOKUP(B1181,属性中转表!A:G,7,FALSE)=0,"",VLOOKUP(VLOOKUP(B1181,属性中转表!A:G,7,FALSE),属性中转表!$K$2:$P$21,6,0))&amp;IF(VLOOKUP(B1181,属性中转表!A:G,7,FALSE)&gt;=50,VLOOKUP(A1181,英雄数据表!A:K,9,0),IF(VLOOKUP(B1181,属性中转表!A:G,7,FALSE)&gt;=25,VLOOKUP(A1181,英雄数据表!A:K,5,0),""))</f>
        <v>"atk":600,"hp":10000,"undpspro":200,"pvpdpspro":100,"pvpundpspro":100,"speed":10</v>
      </c>
      <c r="J1181" s="20" t="str">
        <f>IF(I1181="","",属性中转表!$I$1&amp;(IF(VLOOKUP(B1181,属性中转表!A:G,7,FALSE)=0,0,VLOOKUP(VLOOKUP(B1181,属性中转表!A:G,7,FALSE),属性中转表!$K$2:$P$21,4,0)))+IFERROR(VLOOKUP(A1181,英雄数据表!A:K,IF(武魂!B1181&gt;=50,10,IF(武魂!B1181&gt;=25,6)),0),0))</f>
        <v>,"dpspro":150</v>
      </c>
      <c r="K1181" s="32" t="str">
        <f t="shared" si="85"/>
        <v>"atk":600,"hp":10000,"undpspro":200,"pvpdpspro":100,"pvpundpspro":100,"speed":10,"dpspro":150</v>
      </c>
      <c r="L1181" s="20" t="str">
        <f>IF(B1181&gt;=50,VLOOKUP(A1181,英雄数据表!A:L,11,FALSE),IF(B1181&gt;=25,VLOOKUP(A1181,英雄数据表!A:L,7,0),""))</f>
        <v>"1403602004"</v>
      </c>
      <c r="M1181" s="20" t="str">
        <f>IFERROR(VLOOKUP(B1181,属性中转表!$K$2:$O$21,5,FALSE),"")</f>
        <v>"undpspro":50</v>
      </c>
      <c r="N1181" s="20" t="str">
        <f>IF(B1181=25,VLOOKUP(A1181,英雄数据表!A:L,8,FALSE),IF(B1181=50,VLOOKUP(A1181,英雄数据表!A:L,12,0),""))</f>
        <v/>
      </c>
    </row>
    <row r="1182" spans="1:14" x14ac:dyDescent="0.3">
      <c r="A1182" s="20">
        <v>14036</v>
      </c>
      <c r="B1182" s="21">
        <f t="shared" si="82"/>
        <v>81</v>
      </c>
      <c r="C1182" s="21">
        <v>5</v>
      </c>
      <c r="D1182" s="21">
        <f>VLOOKUP(A1182,英雄数据表!A:D,4,0)</f>
        <v>1</v>
      </c>
      <c r="E1182" s="20" t="str">
        <f>VLOOKUP(A1182,英雄数据表!A:C,3,0)</f>
        <v>刺客靶标</v>
      </c>
      <c r="F1182" s="20">
        <f t="shared" si="83"/>
        <v>14036</v>
      </c>
      <c r="G1182" s="20">
        <f t="shared" si="84"/>
        <v>14036</v>
      </c>
      <c r="H1182" s="21" t="str">
        <f>VLOOKUP(B1182,属性中转表!A:F,6,FALSE)</f>
        <v>"hp":351000,"atk":9750</v>
      </c>
      <c r="I1182" s="20" t="str">
        <f>IF(VLOOKUP(B1182,属性中转表!A:G,7,FALSE)=0,"",VLOOKUP(VLOOKUP(B1182,属性中转表!A:G,7,FALSE),属性中转表!$K$2:$P$21,6,0))&amp;IF(VLOOKUP(B1182,属性中转表!A:G,7,FALSE)&gt;=50,VLOOKUP(A1182,英雄数据表!A:K,9,0),IF(VLOOKUP(B1182,属性中转表!A:G,7,FALSE)&gt;=25,VLOOKUP(A1182,英雄数据表!A:K,5,0),""))</f>
        <v>"atk":600,"hp":10000,"undpspro":200,"pvpdpspro":100,"pvpundpspro":100,"speed":10</v>
      </c>
      <c r="J1182" s="20" t="str">
        <f>IF(I1182="","",属性中转表!$I$1&amp;(IF(VLOOKUP(B1182,属性中转表!A:G,7,FALSE)=0,0,VLOOKUP(VLOOKUP(B1182,属性中转表!A:G,7,FALSE),属性中转表!$K$2:$P$21,4,0)))+IFERROR(VLOOKUP(A1182,英雄数据表!A:K,IF(武魂!B1182&gt;=50,10,IF(武魂!B1182&gt;=25,6)),0),0))</f>
        <v>,"dpspro":150</v>
      </c>
      <c r="K1182" s="32" t="str">
        <f t="shared" si="85"/>
        <v>"atk":600,"hp":10000,"undpspro":200,"pvpdpspro":100,"pvpundpspro":100,"speed":10,"dpspro":150</v>
      </c>
      <c r="L1182" s="20" t="str">
        <f>IF(B1182&gt;=50,VLOOKUP(A1182,英雄数据表!A:L,11,FALSE),IF(B1182&gt;=25,VLOOKUP(A1182,英雄数据表!A:L,7,0),""))</f>
        <v>"1403602004"</v>
      </c>
      <c r="M1182" s="20" t="str">
        <f>IFERROR(VLOOKUP(B1182,属性中转表!$K$2:$O$21,5,FALSE),"")</f>
        <v/>
      </c>
      <c r="N1182" s="20" t="str">
        <f>IF(B1182=25,VLOOKUP(A1182,英雄数据表!A:L,8,FALSE),IF(B1182=50,VLOOKUP(A1182,英雄数据表!A:L,12,0),""))</f>
        <v/>
      </c>
    </row>
    <row r="1183" spans="1:14" x14ac:dyDescent="0.3">
      <c r="A1183" s="20">
        <v>14036</v>
      </c>
      <c r="B1183" s="21">
        <f t="shared" si="82"/>
        <v>82</v>
      </c>
      <c r="C1183" s="21">
        <v>5</v>
      </c>
      <c r="D1183" s="21">
        <f>VLOOKUP(A1183,英雄数据表!A:D,4,0)</f>
        <v>1</v>
      </c>
      <c r="E1183" s="20" t="str">
        <f>VLOOKUP(A1183,英雄数据表!A:C,3,0)</f>
        <v>刺客靶标</v>
      </c>
      <c r="F1183" s="20">
        <f t="shared" si="83"/>
        <v>14036</v>
      </c>
      <c r="G1183" s="20">
        <f t="shared" si="84"/>
        <v>14036</v>
      </c>
      <c r="H1183" s="21" t="str">
        <f>VLOOKUP(B1183,属性中转表!A:F,6,FALSE)</f>
        <v>"hp":356400,"atk":9900</v>
      </c>
      <c r="I1183" s="20" t="str">
        <f>IF(VLOOKUP(B1183,属性中转表!A:G,7,FALSE)=0,"",VLOOKUP(VLOOKUP(B1183,属性中转表!A:G,7,FALSE),属性中转表!$K$2:$P$21,6,0))&amp;IF(VLOOKUP(B1183,属性中转表!A:G,7,FALSE)&gt;=50,VLOOKUP(A1183,英雄数据表!A:K,9,0),IF(VLOOKUP(B1183,属性中转表!A:G,7,FALSE)&gt;=25,VLOOKUP(A1183,英雄数据表!A:K,5,0),""))</f>
        <v>"atk":600,"hp":10000,"undpspro":200,"pvpdpspro":100,"pvpundpspro":100,"speed":10</v>
      </c>
      <c r="J1183" s="20" t="str">
        <f>IF(I1183="","",属性中转表!$I$1&amp;(IF(VLOOKUP(B1183,属性中转表!A:G,7,FALSE)=0,0,VLOOKUP(VLOOKUP(B1183,属性中转表!A:G,7,FALSE),属性中转表!$K$2:$P$21,4,0)))+IFERROR(VLOOKUP(A1183,英雄数据表!A:K,IF(武魂!B1183&gt;=50,10,IF(武魂!B1183&gt;=25,6)),0),0))</f>
        <v>,"dpspro":150</v>
      </c>
      <c r="K1183" s="32" t="str">
        <f t="shared" si="85"/>
        <v>"atk":600,"hp":10000,"undpspro":200,"pvpdpspro":100,"pvpundpspro":100,"speed":10,"dpspro":150</v>
      </c>
      <c r="L1183" s="20" t="str">
        <f>IF(B1183&gt;=50,VLOOKUP(A1183,英雄数据表!A:L,11,FALSE),IF(B1183&gt;=25,VLOOKUP(A1183,英雄数据表!A:L,7,0),""))</f>
        <v>"1403602004"</v>
      </c>
      <c r="M1183" s="20" t="str">
        <f>IFERROR(VLOOKUP(B1183,属性中转表!$K$2:$O$21,5,FALSE),"")</f>
        <v/>
      </c>
      <c r="N1183" s="20" t="str">
        <f>IF(B1183=25,VLOOKUP(A1183,英雄数据表!A:L,8,FALSE),IF(B1183=50,VLOOKUP(A1183,英雄数据表!A:L,12,0),""))</f>
        <v/>
      </c>
    </row>
    <row r="1184" spans="1:14" x14ac:dyDescent="0.3">
      <c r="A1184" s="20">
        <v>14036</v>
      </c>
      <c r="B1184" s="21">
        <f t="shared" si="82"/>
        <v>83</v>
      </c>
      <c r="C1184" s="21">
        <v>5</v>
      </c>
      <c r="D1184" s="21">
        <f>VLOOKUP(A1184,英雄数据表!A:D,4,0)</f>
        <v>1</v>
      </c>
      <c r="E1184" s="20" t="str">
        <f>VLOOKUP(A1184,英雄数据表!A:C,3,0)</f>
        <v>刺客靶标</v>
      </c>
      <c r="F1184" s="20">
        <f t="shared" si="83"/>
        <v>14036</v>
      </c>
      <c r="G1184" s="20">
        <f t="shared" si="84"/>
        <v>14036</v>
      </c>
      <c r="H1184" s="21" t="str">
        <f>VLOOKUP(B1184,属性中转表!A:F,6,FALSE)</f>
        <v>"hp":361800,"atk":10050</v>
      </c>
      <c r="I1184" s="20" t="str">
        <f>IF(VLOOKUP(B1184,属性中转表!A:G,7,FALSE)=0,"",VLOOKUP(VLOOKUP(B1184,属性中转表!A:G,7,FALSE),属性中转表!$K$2:$P$21,6,0))&amp;IF(VLOOKUP(B1184,属性中转表!A:G,7,FALSE)&gt;=50,VLOOKUP(A1184,英雄数据表!A:K,9,0),IF(VLOOKUP(B1184,属性中转表!A:G,7,FALSE)&gt;=25,VLOOKUP(A1184,英雄数据表!A:K,5,0),""))</f>
        <v>"atk":600,"hp":10000,"undpspro":200,"pvpdpspro":100,"pvpundpspro":100,"speed":10</v>
      </c>
      <c r="J1184" s="20" t="str">
        <f>IF(I1184="","",属性中转表!$I$1&amp;(IF(VLOOKUP(B1184,属性中转表!A:G,7,FALSE)=0,0,VLOOKUP(VLOOKUP(B1184,属性中转表!A:G,7,FALSE),属性中转表!$K$2:$P$21,4,0)))+IFERROR(VLOOKUP(A1184,英雄数据表!A:K,IF(武魂!B1184&gt;=50,10,IF(武魂!B1184&gt;=25,6)),0),0))</f>
        <v>,"dpspro":150</v>
      </c>
      <c r="K1184" s="32" t="str">
        <f t="shared" si="85"/>
        <v>"atk":600,"hp":10000,"undpspro":200,"pvpdpspro":100,"pvpundpspro":100,"speed":10,"dpspro":150</v>
      </c>
      <c r="L1184" s="20" t="str">
        <f>IF(B1184&gt;=50,VLOOKUP(A1184,英雄数据表!A:L,11,FALSE),IF(B1184&gt;=25,VLOOKUP(A1184,英雄数据表!A:L,7,0),""))</f>
        <v>"1403602004"</v>
      </c>
      <c r="M1184" s="20" t="str">
        <f>IFERROR(VLOOKUP(B1184,属性中转表!$K$2:$O$21,5,FALSE),"")</f>
        <v/>
      </c>
      <c r="N1184" s="20" t="str">
        <f>IF(B1184=25,VLOOKUP(A1184,英雄数据表!A:L,8,FALSE),IF(B1184=50,VLOOKUP(A1184,英雄数据表!A:L,12,0),""))</f>
        <v/>
      </c>
    </row>
    <row r="1185" spans="1:14" x14ac:dyDescent="0.3">
      <c r="A1185" s="20">
        <v>14036</v>
      </c>
      <c r="B1185" s="21">
        <f t="shared" si="82"/>
        <v>84</v>
      </c>
      <c r="C1185" s="21">
        <v>5</v>
      </c>
      <c r="D1185" s="21">
        <f>VLOOKUP(A1185,英雄数据表!A:D,4,0)</f>
        <v>1</v>
      </c>
      <c r="E1185" s="20" t="str">
        <f>VLOOKUP(A1185,英雄数据表!A:C,3,0)</f>
        <v>刺客靶标</v>
      </c>
      <c r="F1185" s="20">
        <f t="shared" si="83"/>
        <v>14036</v>
      </c>
      <c r="G1185" s="20">
        <f t="shared" si="84"/>
        <v>14036</v>
      </c>
      <c r="H1185" s="21" t="str">
        <f>VLOOKUP(B1185,属性中转表!A:F,6,FALSE)</f>
        <v>"hp":367200,"atk":10200</v>
      </c>
      <c r="I1185" s="20" t="str">
        <f>IF(VLOOKUP(B1185,属性中转表!A:G,7,FALSE)=0,"",VLOOKUP(VLOOKUP(B1185,属性中转表!A:G,7,FALSE),属性中转表!$K$2:$P$21,6,0))&amp;IF(VLOOKUP(B1185,属性中转表!A:G,7,FALSE)&gt;=50,VLOOKUP(A1185,英雄数据表!A:K,9,0),IF(VLOOKUP(B1185,属性中转表!A:G,7,FALSE)&gt;=25,VLOOKUP(A1185,英雄数据表!A:K,5,0),""))</f>
        <v>"atk":600,"hp":10000,"undpspro":200,"pvpdpspro":100,"pvpundpspro":100,"speed":10</v>
      </c>
      <c r="J1185" s="20" t="str">
        <f>IF(I1185="","",属性中转表!$I$1&amp;(IF(VLOOKUP(B1185,属性中转表!A:G,7,FALSE)=0,0,VLOOKUP(VLOOKUP(B1185,属性中转表!A:G,7,FALSE),属性中转表!$K$2:$P$21,4,0)))+IFERROR(VLOOKUP(A1185,英雄数据表!A:K,IF(武魂!B1185&gt;=50,10,IF(武魂!B1185&gt;=25,6)),0),0))</f>
        <v>,"dpspro":150</v>
      </c>
      <c r="K1185" s="32" t="str">
        <f t="shared" si="85"/>
        <v>"atk":600,"hp":10000,"undpspro":200,"pvpdpspro":100,"pvpundpspro":100,"speed":10,"dpspro":150</v>
      </c>
      <c r="L1185" s="20" t="str">
        <f>IF(B1185&gt;=50,VLOOKUP(A1185,英雄数据表!A:L,11,FALSE),IF(B1185&gt;=25,VLOOKUP(A1185,英雄数据表!A:L,7,0),""))</f>
        <v>"1403602004"</v>
      </c>
      <c r="M1185" s="20" t="str">
        <f>IFERROR(VLOOKUP(B1185,属性中转表!$K$2:$O$21,5,FALSE),"")</f>
        <v/>
      </c>
      <c r="N1185" s="20" t="str">
        <f>IF(B1185=25,VLOOKUP(A1185,英雄数据表!A:L,8,FALSE),IF(B1185=50,VLOOKUP(A1185,英雄数据表!A:L,12,0),""))</f>
        <v/>
      </c>
    </row>
    <row r="1186" spans="1:14" x14ac:dyDescent="0.3">
      <c r="A1186" s="20">
        <v>14036</v>
      </c>
      <c r="B1186" s="21">
        <f t="shared" si="82"/>
        <v>85</v>
      </c>
      <c r="C1186" s="21">
        <v>5</v>
      </c>
      <c r="D1186" s="21">
        <f>VLOOKUP(A1186,英雄数据表!A:D,4,0)</f>
        <v>1</v>
      </c>
      <c r="E1186" s="20" t="str">
        <f>VLOOKUP(A1186,英雄数据表!A:C,3,0)</f>
        <v>刺客靶标</v>
      </c>
      <c r="F1186" s="20">
        <f t="shared" si="83"/>
        <v>14036</v>
      </c>
      <c r="G1186" s="20">
        <f t="shared" si="84"/>
        <v>14036</v>
      </c>
      <c r="H1186" s="21" t="str">
        <f>VLOOKUP(B1186,属性中转表!A:F,6,FALSE)</f>
        <v>"hp":372600,"atk":10350</v>
      </c>
      <c r="I1186" s="20" t="str">
        <f>IF(VLOOKUP(B1186,属性中转表!A:G,7,FALSE)=0,"",VLOOKUP(VLOOKUP(B1186,属性中转表!A:G,7,FALSE),属性中转表!$K$2:$P$21,6,0))&amp;IF(VLOOKUP(B1186,属性中转表!A:G,7,FALSE)&gt;=50,VLOOKUP(A1186,英雄数据表!A:K,9,0),IF(VLOOKUP(B1186,属性中转表!A:G,7,FALSE)&gt;=25,VLOOKUP(A1186,英雄数据表!A:K,5,0),""))</f>
        <v>"atk":600,"hp":10000,"undpspro":200,"pvpdpspro":100,"pvpundpspro":100,"speed":10</v>
      </c>
      <c r="J1186" s="20" t="str">
        <f>IF(I1186="","",属性中转表!$I$1&amp;(IF(VLOOKUP(B1186,属性中转表!A:G,7,FALSE)=0,0,VLOOKUP(VLOOKUP(B1186,属性中转表!A:G,7,FALSE),属性中转表!$K$2:$P$21,4,0)))+IFERROR(VLOOKUP(A1186,英雄数据表!A:K,IF(武魂!B1186&gt;=50,10,IF(武魂!B1186&gt;=25,6)),0),0))</f>
        <v>,"dpspro":200</v>
      </c>
      <c r="K1186" s="32" t="str">
        <f t="shared" si="85"/>
        <v>"atk":600,"hp":10000,"undpspro":200,"pvpdpspro":100,"pvpundpspro":100,"speed":10,"dpspro":200</v>
      </c>
      <c r="L1186" s="20" t="str">
        <f>IF(B1186&gt;=50,VLOOKUP(A1186,英雄数据表!A:L,11,FALSE),IF(B1186&gt;=25,VLOOKUP(A1186,英雄数据表!A:L,7,0),""))</f>
        <v>"1403602004"</v>
      </c>
      <c r="M1186" s="20" t="str">
        <f>IFERROR(VLOOKUP(B1186,属性中转表!$K$2:$O$21,5,FALSE),"")</f>
        <v>"dpspro":50</v>
      </c>
      <c r="N1186" s="20" t="str">
        <f>IF(B1186=25,VLOOKUP(A1186,英雄数据表!A:L,8,FALSE),IF(B1186=50,VLOOKUP(A1186,英雄数据表!A:L,12,0),""))</f>
        <v/>
      </c>
    </row>
    <row r="1187" spans="1:14" x14ac:dyDescent="0.3">
      <c r="A1187" s="20">
        <v>14036</v>
      </c>
      <c r="B1187" s="21">
        <f t="shared" si="82"/>
        <v>86</v>
      </c>
      <c r="C1187" s="21">
        <v>5</v>
      </c>
      <c r="D1187" s="21">
        <f>VLOOKUP(A1187,英雄数据表!A:D,4,0)</f>
        <v>1</v>
      </c>
      <c r="E1187" s="20" t="str">
        <f>VLOOKUP(A1187,英雄数据表!A:C,3,0)</f>
        <v>刺客靶标</v>
      </c>
      <c r="F1187" s="20">
        <f t="shared" si="83"/>
        <v>14036</v>
      </c>
      <c r="G1187" s="20">
        <f t="shared" si="84"/>
        <v>14036</v>
      </c>
      <c r="H1187" s="21" t="str">
        <f>VLOOKUP(B1187,属性中转表!A:F,6,FALSE)</f>
        <v>"hp":378000,"atk":10500</v>
      </c>
      <c r="I1187" s="20" t="str">
        <f>IF(VLOOKUP(B1187,属性中转表!A:G,7,FALSE)=0,"",VLOOKUP(VLOOKUP(B1187,属性中转表!A:G,7,FALSE),属性中转表!$K$2:$P$21,6,0))&amp;IF(VLOOKUP(B1187,属性中转表!A:G,7,FALSE)&gt;=50,VLOOKUP(A1187,英雄数据表!A:K,9,0),IF(VLOOKUP(B1187,属性中转表!A:G,7,FALSE)&gt;=25,VLOOKUP(A1187,英雄数据表!A:K,5,0),""))</f>
        <v>"atk":600,"hp":10000,"undpspro":200,"pvpdpspro":100,"pvpundpspro":100,"speed":10</v>
      </c>
      <c r="J1187" s="20" t="str">
        <f>IF(I1187="","",属性中转表!$I$1&amp;(IF(VLOOKUP(B1187,属性中转表!A:G,7,FALSE)=0,0,VLOOKUP(VLOOKUP(B1187,属性中转表!A:G,7,FALSE),属性中转表!$K$2:$P$21,4,0)))+IFERROR(VLOOKUP(A1187,英雄数据表!A:K,IF(武魂!B1187&gt;=50,10,IF(武魂!B1187&gt;=25,6)),0),0))</f>
        <v>,"dpspro":200</v>
      </c>
      <c r="K1187" s="32" t="str">
        <f t="shared" si="85"/>
        <v>"atk":600,"hp":10000,"undpspro":200,"pvpdpspro":100,"pvpundpspro":100,"speed":10,"dpspro":200</v>
      </c>
      <c r="L1187" s="20" t="str">
        <f>IF(B1187&gt;=50,VLOOKUP(A1187,英雄数据表!A:L,11,FALSE),IF(B1187&gt;=25,VLOOKUP(A1187,英雄数据表!A:L,7,0),""))</f>
        <v>"1403602004"</v>
      </c>
      <c r="M1187" s="20" t="str">
        <f>IFERROR(VLOOKUP(B1187,属性中转表!$K$2:$O$21,5,FALSE),"")</f>
        <v/>
      </c>
      <c r="N1187" s="20" t="str">
        <f>IF(B1187=25,VLOOKUP(A1187,英雄数据表!A:L,8,FALSE),IF(B1187=50,VLOOKUP(A1187,英雄数据表!A:L,12,0),""))</f>
        <v/>
      </c>
    </row>
    <row r="1188" spans="1:14" x14ac:dyDescent="0.3">
      <c r="A1188" s="20">
        <v>14036</v>
      </c>
      <c r="B1188" s="21">
        <f t="shared" si="82"/>
        <v>87</v>
      </c>
      <c r="C1188" s="21">
        <v>5</v>
      </c>
      <c r="D1188" s="21">
        <f>VLOOKUP(A1188,英雄数据表!A:D,4,0)</f>
        <v>1</v>
      </c>
      <c r="E1188" s="20" t="str">
        <f>VLOOKUP(A1188,英雄数据表!A:C,3,0)</f>
        <v>刺客靶标</v>
      </c>
      <c r="F1188" s="20">
        <f t="shared" si="83"/>
        <v>14036</v>
      </c>
      <c r="G1188" s="20">
        <f t="shared" si="84"/>
        <v>14036</v>
      </c>
      <c r="H1188" s="21" t="str">
        <f>VLOOKUP(B1188,属性中转表!A:F,6,FALSE)</f>
        <v>"hp":383400,"atk":10650</v>
      </c>
      <c r="I1188" s="20" t="str">
        <f>IF(VLOOKUP(B1188,属性中转表!A:G,7,FALSE)=0,"",VLOOKUP(VLOOKUP(B1188,属性中转表!A:G,7,FALSE),属性中转表!$K$2:$P$21,6,0))&amp;IF(VLOOKUP(B1188,属性中转表!A:G,7,FALSE)&gt;=50,VLOOKUP(A1188,英雄数据表!A:K,9,0),IF(VLOOKUP(B1188,属性中转表!A:G,7,FALSE)&gt;=25,VLOOKUP(A1188,英雄数据表!A:K,5,0),""))</f>
        <v>"atk":600,"hp":10000,"undpspro":200,"pvpdpspro":100,"pvpundpspro":100,"speed":10</v>
      </c>
      <c r="J1188" s="20" t="str">
        <f>IF(I1188="","",属性中转表!$I$1&amp;(IF(VLOOKUP(B1188,属性中转表!A:G,7,FALSE)=0,0,VLOOKUP(VLOOKUP(B1188,属性中转表!A:G,7,FALSE),属性中转表!$K$2:$P$21,4,0)))+IFERROR(VLOOKUP(A1188,英雄数据表!A:K,IF(武魂!B1188&gt;=50,10,IF(武魂!B1188&gt;=25,6)),0),0))</f>
        <v>,"dpspro":200</v>
      </c>
      <c r="K1188" s="32" t="str">
        <f t="shared" si="85"/>
        <v>"atk":600,"hp":10000,"undpspro":200,"pvpdpspro":100,"pvpundpspro":100,"speed":10,"dpspro":200</v>
      </c>
      <c r="L1188" s="20" t="str">
        <f>IF(B1188&gt;=50,VLOOKUP(A1188,英雄数据表!A:L,11,FALSE),IF(B1188&gt;=25,VLOOKUP(A1188,英雄数据表!A:L,7,0),""))</f>
        <v>"1403602004"</v>
      </c>
      <c r="M1188" s="20" t="str">
        <f>IFERROR(VLOOKUP(B1188,属性中转表!$K$2:$O$21,5,FALSE),"")</f>
        <v/>
      </c>
      <c r="N1188" s="20" t="str">
        <f>IF(B1188=25,VLOOKUP(A1188,英雄数据表!A:L,8,FALSE),IF(B1188=50,VLOOKUP(A1188,英雄数据表!A:L,12,0),""))</f>
        <v/>
      </c>
    </row>
    <row r="1189" spans="1:14" x14ac:dyDescent="0.3">
      <c r="A1189" s="20">
        <v>14036</v>
      </c>
      <c r="B1189" s="21">
        <f t="shared" si="82"/>
        <v>88</v>
      </c>
      <c r="C1189" s="21">
        <v>5</v>
      </c>
      <c r="D1189" s="21">
        <f>VLOOKUP(A1189,英雄数据表!A:D,4,0)</f>
        <v>1</v>
      </c>
      <c r="E1189" s="20" t="str">
        <f>VLOOKUP(A1189,英雄数据表!A:C,3,0)</f>
        <v>刺客靶标</v>
      </c>
      <c r="F1189" s="20">
        <f t="shared" si="83"/>
        <v>14036</v>
      </c>
      <c r="G1189" s="20">
        <f t="shared" si="84"/>
        <v>14036</v>
      </c>
      <c r="H1189" s="21" t="str">
        <f>VLOOKUP(B1189,属性中转表!A:F,6,FALSE)</f>
        <v>"hp":388800,"atk":10800</v>
      </c>
      <c r="I1189" s="20" t="str">
        <f>IF(VLOOKUP(B1189,属性中转表!A:G,7,FALSE)=0,"",VLOOKUP(VLOOKUP(B1189,属性中转表!A:G,7,FALSE),属性中转表!$K$2:$P$21,6,0))&amp;IF(VLOOKUP(B1189,属性中转表!A:G,7,FALSE)&gt;=50,VLOOKUP(A1189,英雄数据表!A:K,9,0),IF(VLOOKUP(B1189,属性中转表!A:G,7,FALSE)&gt;=25,VLOOKUP(A1189,英雄数据表!A:K,5,0),""))</f>
        <v>"atk":600,"hp":10000,"undpspro":200,"pvpdpspro":100,"pvpundpspro":100,"speed":10</v>
      </c>
      <c r="J1189" s="20" t="str">
        <f>IF(I1189="","",属性中转表!$I$1&amp;(IF(VLOOKUP(B1189,属性中转表!A:G,7,FALSE)=0,0,VLOOKUP(VLOOKUP(B1189,属性中转表!A:G,7,FALSE),属性中转表!$K$2:$P$21,4,0)))+IFERROR(VLOOKUP(A1189,英雄数据表!A:K,IF(武魂!B1189&gt;=50,10,IF(武魂!B1189&gt;=25,6)),0),0))</f>
        <v>,"dpspro":200</v>
      </c>
      <c r="K1189" s="32" t="str">
        <f t="shared" si="85"/>
        <v>"atk":600,"hp":10000,"undpspro":200,"pvpdpspro":100,"pvpundpspro":100,"speed":10,"dpspro":200</v>
      </c>
      <c r="L1189" s="20" t="str">
        <f>IF(B1189&gt;=50,VLOOKUP(A1189,英雄数据表!A:L,11,FALSE),IF(B1189&gt;=25,VLOOKUP(A1189,英雄数据表!A:L,7,0),""))</f>
        <v>"1403602004"</v>
      </c>
      <c r="M1189" s="20" t="str">
        <f>IFERROR(VLOOKUP(B1189,属性中转表!$K$2:$O$21,5,FALSE),"")</f>
        <v/>
      </c>
      <c r="N1189" s="20" t="str">
        <f>IF(B1189=25,VLOOKUP(A1189,英雄数据表!A:L,8,FALSE),IF(B1189=50,VLOOKUP(A1189,英雄数据表!A:L,12,0),""))</f>
        <v/>
      </c>
    </row>
    <row r="1190" spans="1:14" x14ac:dyDescent="0.3">
      <c r="A1190" s="20">
        <v>14036</v>
      </c>
      <c r="B1190" s="21">
        <f t="shared" si="82"/>
        <v>89</v>
      </c>
      <c r="C1190" s="21">
        <v>5</v>
      </c>
      <c r="D1190" s="21">
        <f>VLOOKUP(A1190,英雄数据表!A:D,4,0)</f>
        <v>1</v>
      </c>
      <c r="E1190" s="20" t="str">
        <f>VLOOKUP(A1190,英雄数据表!A:C,3,0)</f>
        <v>刺客靶标</v>
      </c>
      <c r="F1190" s="20">
        <f t="shared" si="83"/>
        <v>14036</v>
      </c>
      <c r="G1190" s="20">
        <f t="shared" si="84"/>
        <v>14036</v>
      </c>
      <c r="H1190" s="21" t="str">
        <f>VLOOKUP(B1190,属性中转表!A:F,6,FALSE)</f>
        <v>"hp":394200,"atk":10950</v>
      </c>
      <c r="I1190" s="20" t="str">
        <f>IF(VLOOKUP(B1190,属性中转表!A:G,7,FALSE)=0,"",VLOOKUP(VLOOKUP(B1190,属性中转表!A:G,7,FALSE),属性中转表!$K$2:$P$21,6,0))&amp;IF(VLOOKUP(B1190,属性中转表!A:G,7,FALSE)&gt;=50,VLOOKUP(A1190,英雄数据表!A:K,9,0),IF(VLOOKUP(B1190,属性中转表!A:G,7,FALSE)&gt;=25,VLOOKUP(A1190,英雄数据表!A:K,5,0),""))</f>
        <v>"atk":600,"hp":10000,"undpspro":200,"pvpdpspro":100,"pvpundpspro":100,"speed":10</v>
      </c>
      <c r="J1190" s="20" t="str">
        <f>IF(I1190="","",属性中转表!$I$1&amp;(IF(VLOOKUP(B1190,属性中转表!A:G,7,FALSE)=0,0,VLOOKUP(VLOOKUP(B1190,属性中转表!A:G,7,FALSE),属性中转表!$K$2:$P$21,4,0)))+IFERROR(VLOOKUP(A1190,英雄数据表!A:K,IF(武魂!B1190&gt;=50,10,IF(武魂!B1190&gt;=25,6)),0),0))</f>
        <v>,"dpspro":200</v>
      </c>
      <c r="K1190" s="32" t="str">
        <f t="shared" si="85"/>
        <v>"atk":600,"hp":10000,"undpspro":200,"pvpdpspro":100,"pvpundpspro":100,"speed":10,"dpspro":200</v>
      </c>
      <c r="L1190" s="20" t="str">
        <f>IF(B1190&gt;=50,VLOOKUP(A1190,英雄数据表!A:L,11,FALSE),IF(B1190&gt;=25,VLOOKUP(A1190,英雄数据表!A:L,7,0),""))</f>
        <v>"1403602004"</v>
      </c>
      <c r="M1190" s="20" t="str">
        <f>IFERROR(VLOOKUP(B1190,属性中转表!$K$2:$O$21,5,FALSE),"")</f>
        <v/>
      </c>
      <c r="N1190" s="20" t="str">
        <f>IF(B1190=25,VLOOKUP(A1190,英雄数据表!A:L,8,FALSE),IF(B1190=50,VLOOKUP(A1190,英雄数据表!A:L,12,0),""))</f>
        <v/>
      </c>
    </row>
    <row r="1191" spans="1:14" x14ac:dyDescent="0.3">
      <c r="A1191" s="20">
        <v>14036</v>
      </c>
      <c r="B1191" s="21">
        <f t="shared" si="82"/>
        <v>90</v>
      </c>
      <c r="C1191" s="21">
        <v>5</v>
      </c>
      <c r="D1191" s="21">
        <f>VLOOKUP(A1191,英雄数据表!A:D,4,0)</f>
        <v>1</v>
      </c>
      <c r="E1191" s="20" t="str">
        <f>VLOOKUP(A1191,英雄数据表!A:C,3,0)</f>
        <v>刺客靶标</v>
      </c>
      <c r="F1191" s="20">
        <f t="shared" si="83"/>
        <v>14036</v>
      </c>
      <c r="G1191" s="20">
        <f t="shared" si="84"/>
        <v>14036</v>
      </c>
      <c r="H1191" s="21" t="str">
        <f>VLOOKUP(B1191,属性中转表!A:F,6,FALSE)</f>
        <v>"hp":399600,"atk":11100</v>
      </c>
      <c r="I1191" s="20" t="str">
        <f>IF(VLOOKUP(B1191,属性中转表!A:G,7,FALSE)=0,"",VLOOKUP(VLOOKUP(B1191,属性中转表!A:G,7,FALSE),属性中转表!$K$2:$P$21,6,0))&amp;IF(VLOOKUP(B1191,属性中转表!A:G,7,FALSE)&gt;=50,VLOOKUP(A1191,英雄数据表!A:K,9,0),IF(VLOOKUP(B1191,属性中转表!A:G,7,FALSE)&gt;=25,VLOOKUP(A1191,英雄数据表!A:K,5,0),""))</f>
        <v>"atk":600,"hp":10000,"undpspro":200,"pvpdpspro":150,"pvpundpspro":100,"speed":10</v>
      </c>
      <c r="J1191" s="20" t="str">
        <f>IF(I1191="","",属性中转表!$I$1&amp;(IF(VLOOKUP(B1191,属性中转表!A:G,7,FALSE)=0,0,VLOOKUP(VLOOKUP(B1191,属性中转表!A:G,7,FALSE),属性中转表!$K$2:$P$21,4,0)))+IFERROR(VLOOKUP(A1191,英雄数据表!A:K,IF(武魂!B1191&gt;=50,10,IF(武魂!B1191&gt;=25,6)),0),0))</f>
        <v>,"dpspro":200</v>
      </c>
      <c r="K1191" s="32" t="str">
        <f t="shared" si="85"/>
        <v>"atk":600,"hp":10000,"undpspro":200,"pvpdpspro":150,"pvpundpspro":100,"speed":10,"dpspro":200</v>
      </c>
      <c r="L1191" s="20" t="str">
        <f>IF(B1191&gt;=50,VLOOKUP(A1191,英雄数据表!A:L,11,FALSE),IF(B1191&gt;=25,VLOOKUP(A1191,英雄数据表!A:L,7,0),""))</f>
        <v>"1403602004"</v>
      </c>
      <c r="M1191" s="20" t="str">
        <f>IFERROR(VLOOKUP(B1191,属性中转表!$K$2:$O$21,5,FALSE),"")</f>
        <v>"pvpdpspro":50</v>
      </c>
      <c r="N1191" s="20" t="str">
        <f>IF(B1191=25,VLOOKUP(A1191,英雄数据表!A:L,8,FALSE),IF(B1191=50,VLOOKUP(A1191,英雄数据表!A:L,12,0),""))</f>
        <v/>
      </c>
    </row>
    <row r="1192" spans="1:14" x14ac:dyDescent="0.3">
      <c r="A1192" s="20">
        <v>14036</v>
      </c>
      <c r="B1192" s="21">
        <f t="shared" si="82"/>
        <v>91</v>
      </c>
      <c r="C1192" s="21">
        <v>5</v>
      </c>
      <c r="D1192" s="21">
        <f>VLOOKUP(A1192,英雄数据表!A:D,4,0)</f>
        <v>1</v>
      </c>
      <c r="E1192" s="20" t="str">
        <f>VLOOKUP(A1192,英雄数据表!A:C,3,0)</f>
        <v>刺客靶标</v>
      </c>
      <c r="F1192" s="20">
        <f t="shared" si="83"/>
        <v>14036</v>
      </c>
      <c r="G1192" s="20">
        <f t="shared" si="84"/>
        <v>14036</v>
      </c>
      <c r="H1192" s="21" t="str">
        <f>VLOOKUP(B1192,属性中转表!A:F,6,FALSE)</f>
        <v>"hp":405000,"atk":11250</v>
      </c>
      <c r="I1192" s="20" t="str">
        <f>IF(VLOOKUP(B1192,属性中转表!A:G,7,FALSE)=0,"",VLOOKUP(VLOOKUP(B1192,属性中转表!A:G,7,FALSE),属性中转表!$K$2:$P$21,6,0))&amp;IF(VLOOKUP(B1192,属性中转表!A:G,7,FALSE)&gt;=50,VLOOKUP(A1192,英雄数据表!A:K,9,0),IF(VLOOKUP(B1192,属性中转表!A:G,7,FALSE)&gt;=25,VLOOKUP(A1192,英雄数据表!A:K,5,0),""))</f>
        <v>"atk":600,"hp":10000,"undpspro":200,"pvpdpspro":150,"pvpundpspro":100,"speed":10</v>
      </c>
      <c r="J1192" s="20" t="str">
        <f>IF(I1192="","",属性中转表!$I$1&amp;(IF(VLOOKUP(B1192,属性中转表!A:G,7,FALSE)=0,0,VLOOKUP(VLOOKUP(B1192,属性中转表!A:G,7,FALSE),属性中转表!$K$2:$P$21,4,0)))+IFERROR(VLOOKUP(A1192,英雄数据表!A:K,IF(武魂!B1192&gt;=50,10,IF(武魂!B1192&gt;=25,6)),0),0))</f>
        <v>,"dpspro":200</v>
      </c>
      <c r="K1192" s="32" t="str">
        <f t="shared" si="85"/>
        <v>"atk":600,"hp":10000,"undpspro":200,"pvpdpspro":150,"pvpundpspro":100,"speed":10,"dpspro":200</v>
      </c>
      <c r="L1192" s="20" t="str">
        <f>IF(B1192&gt;=50,VLOOKUP(A1192,英雄数据表!A:L,11,FALSE),IF(B1192&gt;=25,VLOOKUP(A1192,英雄数据表!A:L,7,0),""))</f>
        <v>"1403602004"</v>
      </c>
      <c r="M1192" s="20" t="str">
        <f>IFERROR(VLOOKUP(B1192,属性中转表!$K$2:$O$21,5,FALSE),"")</f>
        <v/>
      </c>
      <c r="N1192" s="20" t="str">
        <f>IF(B1192=25,VLOOKUP(A1192,英雄数据表!A:L,8,FALSE),IF(B1192=50,VLOOKUP(A1192,英雄数据表!A:L,12,0),""))</f>
        <v/>
      </c>
    </row>
    <row r="1193" spans="1:14" x14ac:dyDescent="0.3">
      <c r="A1193" s="20">
        <v>14036</v>
      </c>
      <c r="B1193" s="21">
        <f t="shared" si="82"/>
        <v>92</v>
      </c>
      <c r="C1193" s="21">
        <v>5</v>
      </c>
      <c r="D1193" s="21">
        <f>VLOOKUP(A1193,英雄数据表!A:D,4,0)</f>
        <v>1</v>
      </c>
      <c r="E1193" s="20" t="str">
        <f>VLOOKUP(A1193,英雄数据表!A:C,3,0)</f>
        <v>刺客靶标</v>
      </c>
      <c r="F1193" s="20">
        <f t="shared" si="83"/>
        <v>14036</v>
      </c>
      <c r="G1193" s="20">
        <f t="shared" si="84"/>
        <v>14036</v>
      </c>
      <c r="H1193" s="21" t="str">
        <f>VLOOKUP(B1193,属性中转表!A:F,6,FALSE)</f>
        <v>"hp":410400,"atk":11400</v>
      </c>
      <c r="I1193" s="20" t="str">
        <f>IF(VLOOKUP(B1193,属性中转表!A:G,7,FALSE)=0,"",VLOOKUP(VLOOKUP(B1193,属性中转表!A:G,7,FALSE),属性中转表!$K$2:$P$21,6,0))&amp;IF(VLOOKUP(B1193,属性中转表!A:G,7,FALSE)&gt;=50,VLOOKUP(A1193,英雄数据表!A:K,9,0),IF(VLOOKUP(B1193,属性中转表!A:G,7,FALSE)&gt;=25,VLOOKUP(A1193,英雄数据表!A:K,5,0),""))</f>
        <v>"atk":600,"hp":10000,"undpspro":200,"pvpdpspro":150,"pvpundpspro":100,"speed":10</v>
      </c>
      <c r="J1193" s="20" t="str">
        <f>IF(I1193="","",属性中转表!$I$1&amp;(IF(VLOOKUP(B1193,属性中转表!A:G,7,FALSE)=0,0,VLOOKUP(VLOOKUP(B1193,属性中转表!A:G,7,FALSE),属性中转表!$K$2:$P$21,4,0)))+IFERROR(VLOOKUP(A1193,英雄数据表!A:K,IF(武魂!B1193&gt;=50,10,IF(武魂!B1193&gt;=25,6)),0),0))</f>
        <v>,"dpspro":200</v>
      </c>
      <c r="K1193" s="32" t="str">
        <f t="shared" si="85"/>
        <v>"atk":600,"hp":10000,"undpspro":200,"pvpdpspro":150,"pvpundpspro":100,"speed":10,"dpspro":200</v>
      </c>
      <c r="L1193" s="20" t="str">
        <f>IF(B1193&gt;=50,VLOOKUP(A1193,英雄数据表!A:L,11,FALSE),IF(B1193&gt;=25,VLOOKUP(A1193,英雄数据表!A:L,7,0),""))</f>
        <v>"1403602004"</v>
      </c>
      <c r="M1193" s="20" t="str">
        <f>IFERROR(VLOOKUP(B1193,属性中转表!$K$2:$O$21,5,FALSE),"")</f>
        <v/>
      </c>
      <c r="N1193" s="20" t="str">
        <f>IF(B1193=25,VLOOKUP(A1193,英雄数据表!A:L,8,FALSE),IF(B1193=50,VLOOKUP(A1193,英雄数据表!A:L,12,0),""))</f>
        <v/>
      </c>
    </row>
    <row r="1194" spans="1:14" x14ac:dyDescent="0.3">
      <c r="A1194" s="20">
        <v>14036</v>
      </c>
      <c r="B1194" s="21">
        <f t="shared" si="82"/>
        <v>93</v>
      </c>
      <c r="C1194" s="21">
        <v>5</v>
      </c>
      <c r="D1194" s="21">
        <f>VLOOKUP(A1194,英雄数据表!A:D,4,0)</f>
        <v>1</v>
      </c>
      <c r="E1194" s="20" t="str">
        <f>VLOOKUP(A1194,英雄数据表!A:C,3,0)</f>
        <v>刺客靶标</v>
      </c>
      <c r="F1194" s="20">
        <f t="shared" si="83"/>
        <v>14036</v>
      </c>
      <c r="G1194" s="20">
        <f t="shared" si="84"/>
        <v>14036</v>
      </c>
      <c r="H1194" s="21" t="str">
        <f>VLOOKUP(B1194,属性中转表!A:F,6,FALSE)</f>
        <v>"hp":415800,"atk":11550</v>
      </c>
      <c r="I1194" s="20" t="str">
        <f>IF(VLOOKUP(B1194,属性中转表!A:G,7,FALSE)=0,"",VLOOKUP(VLOOKUP(B1194,属性中转表!A:G,7,FALSE),属性中转表!$K$2:$P$21,6,0))&amp;IF(VLOOKUP(B1194,属性中转表!A:G,7,FALSE)&gt;=50,VLOOKUP(A1194,英雄数据表!A:K,9,0),IF(VLOOKUP(B1194,属性中转表!A:G,7,FALSE)&gt;=25,VLOOKUP(A1194,英雄数据表!A:K,5,0),""))</f>
        <v>"atk":600,"hp":10000,"undpspro":200,"pvpdpspro":150,"pvpundpspro":100,"speed":10</v>
      </c>
      <c r="J1194" s="20" t="str">
        <f>IF(I1194="","",属性中转表!$I$1&amp;(IF(VLOOKUP(B1194,属性中转表!A:G,7,FALSE)=0,0,VLOOKUP(VLOOKUP(B1194,属性中转表!A:G,7,FALSE),属性中转表!$K$2:$P$21,4,0)))+IFERROR(VLOOKUP(A1194,英雄数据表!A:K,IF(武魂!B1194&gt;=50,10,IF(武魂!B1194&gt;=25,6)),0),0))</f>
        <v>,"dpspro":200</v>
      </c>
      <c r="K1194" s="32" t="str">
        <f t="shared" si="85"/>
        <v>"atk":600,"hp":10000,"undpspro":200,"pvpdpspro":150,"pvpundpspro":100,"speed":10,"dpspro":200</v>
      </c>
      <c r="L1194" s="20" t="str">
        <f>IF(B1194&gt;=50,VLOOKUP(A1194,英雄数据表!A:L,11,FALSE),IF(B1194&gt;=25,VLOOKUP(A1194,英雄数据表!A:L,7,0),""))</f>
        <v>"1403602004"</v>
      </c>
      <c r="M1194" s="20" t="str">
        <f>IFERROR(VLOOKUP(B1194,属性中转表!$K$2:$O$21,5,FALSE),"")</f>
        <v/>
      </c>
      <c r="N1194" s="20" t="str">
        <f>IF(B1194=25,VLOOKUP(A1194,英雄数据表!A:L,8,FALSE),IF(B1194=50,VLOOKUP(A1194,英雄数据表!A:L,12,0),""))</f>
        <v/>
      </c>
    </row>
    <row r="1195" spans="1:14" x14ac:dyDescent="0.3">
      <c r="A1195" s="20">
        <v>14036</v>
      </c>
      <c r="B1195" s="21">
        <f t="shared" si="82"/>
        <v>94</v>
      </c>
      <c r="C1195" s="21">
        <v>5</v>
      </c>
      <c r="D1195" s="21">
        <f>VLOOKUP(A1195,英雄数据表!A:D,4,0)</f>
        <v>1</v>
      </c>
      <c r="E1195" s="20" t="str">
        <f>VLOOKUP(A1195,英雄数据表!A:C,3,0)</f>
        <v>刺客靶标</v>
      </c>
      <c r="F1195" s="20">
        <f t="shared" si="83"/>
        <v>14036</v>
      </c>
      <c r="G1195" s="20">
        <f t="shared" si="84"/>
        <v>14036</v>
      </c>
      <c r="H1195" s="21" t="str">
        <f>VLOOKUP(B1195,属性中转表!A:F,6,FALSE)</f>
        <v>"hp":421200,"atk":11700</v>
      </c>
      <c r="I1195" s="20" t="str">
        <f>IF(VLOOKUP(B1195,属性中转表!A:G,7,FALSE)=0,"",VLOOKUP(VLOOKUP(B1195,属性中转表!A:G,7,FALSE),属性中转表!$K$2:$P$21,6,0))&amp;IF(VLOOKUP(B1195,属性中转表!A:G,7,FALSE)&gt;=50,VLOOKUP(A1195,英雄数据表!A:K,9,0),IF(VLOOKUP(B1195,属性中转表!A:G,7,FALSE)&gt;=25,VLOOKUP(A1195,英雄数据表!A:K,5,0),""))</f>
        <v>"atk":600,"hp":10000,"undpspro":200,"pvpdpspro":150,"pvpundpspro":100,"speed":10</v>
      </c>
      <c r="J1195" s="20" t="str">
        <f>IF(I1195="","",属性中转表!$I$1&amp;(IF(VLOOKUP(B1195,属性中转表!A:G,7,FALSE)=0,0,VLOOKUP(VLOOKUP(B1195,属性中转表!A:G,7,FALSE),属性中转表!$K$2:$P$21,4,0)))+IFERROR(VLOOKUP(A1195,英雄数据表!A:K,IF(武魂!B1195&gt;=50,10,IF(武魂!B1195&gt;=25,6)),0),0))</f>
        <v>,"dpspro":200</v>
      </c>
      <c r="K1195" s="32" t="str">
        <f t="shared" si="85"/>
        <v>"atk":600,"hp":10000,"undpspro":200,"pvpdpspro":150,"pvpundpspro":100,"speed":10,"dpspro":200</v>
      </c>
      <c r="L1195" s="20" t="str">
        <f>IF(B1195&gt;=50,VLOOKUP(A1195,英雄数据表!A:L,11,FALSE),IF(B1195&gt;=25,VLOOKUP(A1195,英雄数据表!A:L,7,0),""))</f>
        <v>"1403602004"</v>
      </c>
      <c r="M1195" s="20" t="str">
        <f>IFERROR(VLOOKUP(B1195,属性中转表!$K$2:$O$21,5,FALSE),"")</f>
        <v/>
      </c>
      <c r="N1195" s="20" t="str">
        <f>IF(B1195=25,VLOOKUP(A1195,英雄数据表!A:L,8,FALSE),IF(B1195=50,VLOOKUP(A1195,英雄数据表!A:L,12,0),""))</f>
        <v/>
      </c>
    </row>
    <row r="1196" spans="1:14" x14ac:dyDescent="0.3">
      <c r="A1196" s="20">
        <v>14036</v>
      </c>
      <c r="B1196" s="21">
        <f t="shared" si="82"/>
        <v>95</v>
      </c>
      <c r="C1196" s="21">
        <v>5</v>
      </c>
      <c r="D1196" s="21">
        <f>VLOOKUP(A1196,英雄数据表!A:D,4,0)</f>
        <v>1</v>
      </c>
      <c r="E1196" s="20" t="str">
        <f>VLOOKUP(A1196,英雄数据表!A:C,3,0)</f>
        <v>刺客靶标</v>
      </c>
      <c r="F1196" s="20">
        <f t="shared" si="83"/>
        <v>14036</v>
      </c>
      <c r="G1196" s="20">
        <f t="shared" si="84"/>
        <v>14036</v>
      </c>
      <c r="H1196" s="21" t="str">
        <f>VLOOKUP(B1196,属性中转表!A:F,6,FALSE)</f>
        <v>"hp":426600,"atk":11850</v>
      </c>
      <c r="I1196" s="20" t="str">
        <f>IF(VLOOKUP(B1196,属性中转表!A:G,7,FALSE)=0,"",VLOOKUP(VLOOKUP(B1196,属性中转表!A:G,7,FALSE),属性中转表!$K$2:$P$21,6,0))&amp;IF(VLOOKUP(B1196,属性中转表!A:G,7,FALSE)&gt;=50,VLOOKUP(A1196,英雄数据表!A:K,9,0),IF(VLOOKUP(B1196,属性中转表!A:G,7,FALSE)&gt;=25,VLOOKUP(A1196,英雄数据表!A:K,5,0),""))</f>
        <v>"atk":600,"hp":10000,"undpspro":200,"pvpdpspro":150,"pvpundpspro":150,"speed":10</v>
      </c>
      <c r="J1196" s="20" t="str">
        <f>IF(I1196="","",属性中转表!$I$1&amp;(IF(VLOOKUP(B1196,属性中转表!A:G,7,FALSE)=0,0,VLOOKUP(VLOOKUP(B1196,属性中转表!A:G,7,FALSE),属性中转表!$K$2:$P$21,4,0)))+IFERROR(VLOOKUP(A1196,英雄数据表!A:K,IF(武魂!B1196&gt;=50,10,IF(武魂!B1196&gt;=25,6)),0),0))</f>
        <v>,"dpspro":200</v>
      </c>
      <c r="K1196" s="32" t="str">
        <f t="shared" si="85"/>
        <v>"atk":600,"hp":10000,"undpspro":200,"pvpdpspro":150,"pvpundpspro":150,"speed":10,"dpspro":200</v>
      </c>
      <c r="L1196" s="20" t="str">
        <f>IF(B1196&gt;=50,VLOOKUP(A1196,英雄数据表!A:L,11,FALSE),IF(B1196&gt;=25,VLOOKUP(A1196,英雄数据表!A:L,7,0),""))</f>
        <v>"1403602004"</v>
      </c>
      <c r="M1196" s="20" t="str">
        <f>IFERROR(VLOOKUP(B1196,属性中转表!$K$2:$O$21,5,FALSE),"")</f>
        <v>"pvpundpspro":50</v>
      </c>
      <c r="N1196" s="20" t="str">
        <f>IF(B1196=25,VLOOKUP(A1196,英雄数据表!A:L,8,FALSE),IF(B1196=50,VLOOKUP(A1196,英雄数据表!A:L,12,0),""))</f>
        <v/>
      </c>
    </row>
    <row r="1197" spans="1:14" x14ac:dyDescent="0.3">
      <c r="A1197" s="20">
        <v>14036</v>
      </c>
      <c r="B1197" s="21">
        <f t="shared" si="82"/>
        <v>96</v>
      </c>
      <c r="C1197" s="21">
        <v>5</v>
      </c>
      <c r="D1197" s="21">
        <f>VLOOKUP(A1197,英雄数据表!A:D,4,0)</f>
        <v>1</v>
      </c>
      <c r="E1197" s="20" t="str">
        <f>VLOOKUP(A1197,英雄数据表!A:C,3,0)</f>
        <v>刺客靶标</v>
      </c>
      <c r="F1197" s="20">
        <f t="shared" si="83"/>
        <v>14036</v>
      </c>
      <c r="G1197" s="20">
        <f t="shared" si="84"/>
        <v>14036</v>
      </c>
      <c r="H1197" s="21" t="str">
        <f>VLOOKUP(B1197,属性中转表!A:F,6,FALSE)</f>
        <v>"hp":432000,"atk":12000</v>
      </c>
      <c r="I1197" s="20" t="str">
        <f>IF(VLOOKUP(B1197,属性中转表!A:G,7,FALSE)=0,"",VLOOKUP(VLOOKUP(B1197,属性中转表!A:G,7,FALSE),属性中转表!$K$2:$P$21,6,0))&amp;IF(VLOOKUP(B1197,属性中转表!A:G,7,FALSE)&gt;=50,VLOOKUP(A1197,英雄数据表!A:K,9,0),IF(VLOOKUP(B1197,属性中转表!A:G,7,FALSE)&gt;=25,VLOOKUP(A1197,英雄数据表!A:K,5,0),""))</f>
        <v>"atk":600,"hp":10000,"undpspro":200,"pvpdpspro":150,"pvpundpspro":150,"speed":10</v>
      </c>
      <c r="J1197" s="20" t="str">
        <f>IF(I1197="","",属性中转表!$I$1&amp;(IF(VLOOKUP(B1197,属性中转表!A:G,7,FALSE)=0,0,VLOOKUP(VLOOKUP(B1197,属性中转表!A:G,7,FALSE),属性中转表!$K$2:$P$21,4,0)))+IFERROR(VLOOKUP(A1197,英雄数据表!A:K,IF(武魂!B1197&gt;=50,10,IF(武魂!B1197&gt;=25,6)),0),0))</f>
        <v>,"dpspro":200</v>
      </c>
      <c r="K1197" s="32" t="str">
        <f t="shared" si="85"/>
        <v>"atk":600,"hp":10000,"undpspro":200,"pvpdpspro":150,"pvpundpspro":150,"speed":10,"dpspro":200</v>
      </c>
      <c r="L1197" s="20" t="str">
        <f>IF(B1197&gt;=50,VLOOKUP(A1197,英雄数据表!A:L,11,FALSE),IF(B1197&gt;=25,VLOOKUP(A1197,英雄数据表!A:L,7,0),""))</f>
        <v>"1403602004"</v>
      </c>
      <c r="M1197" s="20" t="str">
        <f>IFERROR(VLOOKUP(B1197,属性中转表!$K$2:$O$21,5,FALSE),"")</f>
        <v/>
      </c>
      <c r="N1197" s="20" t="str">
        <f>IF(B1197=25,VLOOKUP(A1197,英雄数据表!A:L,8,FALSE),IF(B1197=50,VLOOKUP(A1197,英雄数据表!A:L,12,0),""))</f>
        <v/>
      </c>
    </row>
    <row r="1198" spans="1:14" x14ac:dyDescent="0.3">
      <c r="A1198" s="20">
        <v>14036</v>
      </c>
      <c r="B1198" s="21">
        <f t="shared" si="82"/>
        <v>97</v>
      </c>
      <c r="C1198" s="21">
        <v>5</v>
      </c>
      <c r="D1198" s="21">
        <f>VLOOKUP(A1198,英雄数据表!A:D,4,0)</f>
        <v>1</v>
      </c>
      <c r="E1198" s="20" t="str">
        <f>VLOOKUP(A1198,英雄数据表!A:C,3,0)</f>
        <v>刺客靶标</v>
      </c>
      <c r="F1198" s="20">
        <f t="shared" si="83"/>
        <v>14036</v>
      </c>
      <c r="G1198" s="20">
        <f t="shared" si="84"/>
        <v>14036</v>
      </c>
      <c r="H1198" s="21" t="str">
        <f>VLOOKUP(B1198,属性中转表!A:F,6,FALSE)</f>
        <v>"hp":437400,"atk":12150</v>
      </c>
      <c r="I1198" s="20" t="str">
        <f>IF(VLOOKUP(B1198,属性中转表!A:G,7,FALSE)=0,"",VLOOKUP(VLOOKUP(B1198,属性中转表!A:G,7,FALSE),属性中转表!$K$2:$P$21,6,0))&amp;IF(VLOOKUP(B1198,属性中转表!A:G,7,FALSE)&gt;=50,VLOOKUP(A1198,英雄数据表!A:K,9,0),IF(VLOOKUP(B1198,属性中转表!A:G,7,FALSE)&gt;=25,VLOOKUP(A1198,英雄数据表!A:K,5,0),""))</f>
        <v>"atk":600,"hp":10000,"undpspro":200,"pvpdpspro":150,"pvpundpspro":150,"speed":10</v>
      </c>
      <c r="J1198" s="20" t="str">
        <f>IF(I1198="","",属性中转表!$I$1&amp;(IF(VLOOKUP(B1198,属性中转表!A:G,7,FALSE)=0,0,VLOOKUP(VLOOKUP(B1198,属性中转表!A:G,7,FALSE),属性中转表!$K$2:$P$21,4,0)))+IFERROR(VLOOKUP(A1198,英雄数据表!A:K,IF(武魂!B1198&gt;=50,10,IF(武魂!B1198&gt;=25,6)),0),0))</f>
        <v>,"dpspro":200</v>
      </c>
      <c r="K1198" s="32" t="str">
        <f t="shared" si="85"/>
        <v>"atk":600,"hp":10000,"undpspro":200,"pvpdpspro":150,"pvpundpspro":150,"speed":10,"dpspro":200</v>
      </c>
      <c r="L1198" s="20" t="str">
        <f>IF(B1198&gt;=50,VLOOKUP(A1198,英雄数据表!A:L,11,FALSE),IF(B1198&gt;=25,VLOOKUP(A1198,英雄数据表!A:L,7,0),""))</f>
        <v>"1403602004"</v>
      </c>
      <c r="M1198" s="20" t="str">
        <f>IFERROR(VLOOKUP(B1198,属性中转表!$K$2:$O$21,5,FALSE),"")</f>
        <v/>
      </c>
      <c r="N1198" s="20" t="str">
        <f>IF(B1198=25,VLOOKUP(A1198,英雄数据表!A:L,8,FALSE),IF(B1198=50,VLOOKUP(A1198,英雄数据表!A:L,12,0),""))</f>
        <v/>
      </c>
    </row>
    <row r="1199" spans="1:14" x14ac:dyDescent="0.3">
      <c r="A1199" s="20">
        <v>14036</v>
      </c>
      <c r="B1199" s="21">
        <f t="shared" si="82"/>
        <v>98</v>
      </c>
      <c r="C1199" s="21">
        <v>5</v>
      </c>
      <c r="D1199" s="21">
        <f>VLOOKUP(A1199,英雄数据表!A:D,4,0)</f>
        <v>1</v>
      </c>
      <c r="E1199" s="20" t="str">
        <f>VLOOKUP(A1199,英雄数据表!A:C,3,0)</f>
        <v>刺客靶标</v>
      </c>
      <c r="F1199" s="20">
        <f t="shared" si="83"/>
        <v>14036</v>
      </c>
      <c r="G1199" s="20">
        <f t="shared" si="84"/>
        <v>14036</v>
      </c>
      <c r="H1199" s="21" t="str">
        <f>VLOOKUP(B1199,属性中转表!A:F,6,FALSE)</f>
        <v>"hp":442800,"atk":12300</v>
      </c>
      <c r="I1199" s="20" t="str">
        <f>IF(VLOOKUP(B1199,属性中转表!A:G,7,FALSE)=0,"",VLOOKUP(VLOOKUP(B1199,属性中转表!A:G,7,FALSE),属性中转表!$K$2:$P$21,6,0))&amp;IF(VLOOKUP(B1199,属性中转表!A:G,7,FALSE)&gt;=50,VLOOKUP(A1199,英雄数据表!A:K,9,0),IF(VLOOKUP(B1199,属性中转表!A:G,7,FALSE)&gt;=25,VLOOKUP(A1199,英雄数据表!A:K,5,0),""))</f>
        <v>"atk":600,"hp":10000,"undpspro":200,"pvpdpspro":150,"pvpundpspro":150,"speed":10</v>
      </c>
      <c r="J1199" s="20" t="str">
        <f>IF(I1199="","",属性中转表!$I$1&amp;(IF(VLOOKUP(B1199,属性中转表!A:G,7,FALSE)=0,0,VLOOKUP(VLOOKUP(B1199,属性中转表!A:G,7,FALSE),属性中转表!$K$2:$P$21,4,0)))+IFERROR(VLOOKUP(A1199,英雄数据表!A:K,IF(武魂!B1199&gt;=50,10,IF(武魂!B1199&gt;=25,6)),0),0))</f>
        <v>,"dpspro":200</v>
      </c>
      <c r="K1199" s="32" t="str">
        <f t="shared" si="85"/>
        <v>"atk":600,"hp":10000,"undpspro":200,"pvpdpspro":150,"pvpundpspro":150,"speed":10,"dpspro":200</v>
      </c>
      <c r="L1199" s="20" t="str">
        <f>IF(B1199&gt;=50,VLOOKUP(A1199,英雄数据表!A:L,11,FALSE),IF(B1199&gt;=25,VLOOKUP(A1199,英雄数据表!A:L,7,0),""))</f>
        <v>"1403602004"</v>
      </c>
      <c r="M1199" s="20" t="str">
        <f>IFERROR(VLOOKUP(B1199,属性中转表!$K$2:$O$21,5,FALSE),"")</f>
        <v/>
      </c>
      <c r="N1199" s="20" t="str">
        <f>IF(B1199=25,VLOOKUP(A1199,英雄数据表!A:L,8,FALSE),IF(B1199=50,VLOOKUP(A1199,英雄数据表!A:L,12,0),""))</f>
        <v/>
      </c>
    </row>
    <row r="1200" spans="1:14" x14ac:dyDescent="0.3">
      <c r="A1200" s="20">
        <v>14036</v>
      </c>
      <c r="B1200" s="21">
        <f t="shared" si="82"/>
        <v>99</v>
      </c>
      <c r="C1200" s="21">
        <v>5</v>
      </c>
      <c r="D1200" s="21">
        <f>VLOOKUP(A1200,英雄数据表!A:D,4,0)</f>
        <v>1</v>
      </c>
      <c r="E1200" s="20" t="str">
        <f>VLOOKUP(A1200,英雄数据表!A:C,3,0)</f>
        <v>刺客靶标</v>
      </c>
      <c r="F1200" s="20">
        <f t="shared" si="83"/>
        <v>14036</v>
      </c>
      <c r="G1200" s="20">
        <f t="shared" si="84"/>
        <v>14036</v>
      </c>
      <c r="H1200" s="21" t="str">
        <f>VLOOKUP(B1200,属性中转表!A:F,6,FALSE)</f>
        <v>"hp":448200,"atk":12450</v>
      </c>
      <c r="I1200" s="20" t="str">
        <f>IF(VLOOKUP(B1200,属性中转表!A:G,7,FALSE)=0,"",VLOOKUP(VLOOKUP(B1200,属性中转表!A:G,7,FALSE),属性中转表!$K$2:$P$21,6,0))&amp;IF(VLOOKUP(B1200,属性中转表!A:G,7,FALSE)&gt;=50,VLOOKUP(A1200,英雄数据表!A:K,9,0),IF(VLOOKUP(B1200,属性中转表!A:G,7,FALSE)&gt;=25,VLOOKUP(A1200,英雄数据表!A:K,5,0),""))</f>
        <v>"atk":600,"hp":10000,"undpspro":200,"pvpdpspro":150,"pvpundpspro":150,"speed":10</v>
      </c>
      <c r="J1200" s="20" t="str">
        <f>IF(I1200="","",属性中转表!$I$1&amp;(IF(VLOOKUP(B1200,属性中转表!A:G,7,FALSE)=0,0,VLOOKUP(VLOOKUP(B1200,属性中转表!A:G,7,FALSE),属性中转表!$K$2:$P$21,4,0)))+IFERROR(VLOOKUP(A1200,英雄数据表!A:K,IF(武魂!B1200&gt;=50,10,IF(武魂!B1200&gt;=25,6)),0),0))</f>
        <v>,"dpspro":200</v>
      </c>
      <c r="K1200" s="32" t="str">
        <f t="shared" si="85"/>
        <v>"atk":600,"hp":10000,"undpspro":200,"pvpdpspro":150,"pvpundpspro":150,"speed":10,"dpspro":200</v>
      </c>
      <c r="L1200" s="20" t="str">
        <f>IF(B1200&gt;=50,VLOOKUP(A1200,英雄数据表!A:L,11,FALSE),IF(B1200&gt;=25,VLOOKUP(A1200,英雄数据表!A:L,7,0),""))</f>
        <v>"1403602004"</v>
      </c>
      <c r="M1200" s="20" t="str">
        <f>IFERROR(VLOOKUP(B1200,属性中转表!$K$2:$O$21,5,FALSE),"")</f>
        <v/>
      </c>
      <c r="N1200" s="20" t="str">
        <f>IF(B1200=25,VLOOKUP(A1200,英雄数据表!A:L,8,FALSE),IF(B1200=50,VLOOKUP(A1200,英雄数据表!A:L,12,0),""))</f>
        <v/>
      </c>
    </row>
    <row r="1201" spans="1:14" x14ac:dyDescent="0.3">
      <c r="A1201" s="20">
        <v>14036</v>
      </c>
      <c r="B1201" s="21">
        <f t="shared" si="82"/>
        <v>100</v>
      </c>
      <c r="C1201" s="21">
        <v>5</v>
      </c>
      <c r="D1201" s="21">
        <f>VLOOKUP(A1201,英雄数据表!A:D,4,0)</f>
        <v>1</v>
      </c>
      <c r="E1201" s="20" t="str">
        <f>VLOOKUP(A1201,英雄数据表!A:C,3,0)</f>
        <v>刺客靶标</v>
      </c>
      <c r="F1201" s="20">
        <f t="shared" si="83"/>
        <v>14036</v>
      </c>
      <c r="G1201" s="20">
        <f t="shared" si="84"/>
        <v>14036</v>
      </c>
      <c r="H1201" s="21" t="str">
        <f>VLOOKUP(B1201,属性中转表!A:F,6,FALSE)</f>
        <v>"hp":453600,"atk":12600</v>
      </c>
      <c r="I1201" s="20" t="str">
        <f>IF(VLOOKUP(B1201,属性中转表!A:G,7,FALSE)=0,"",VLOOKUP(VLOOKUP(B1201,属性中转表!A:G,7,FALSE),属性中转表!$K$2:$P$21,6,0))&amp;IF(VLOOKUP(B1201,属性中转表!A:G,7,FALSE)&gt;=50,VLOOKUP(A1201,英雄数据表!A:K,9,0),IF(VLOOKUP(B1201,属性中转表!A:G,7,FALSE)&gt;=25,VLOOKUP(A1201,英雄数据表!A:K,5,0),""))</f>
        <v>"atk":900,"hp":15000,"undpspro":200,"pvpdpspro":150,"pvpundpspro":150,"speed":20</v>
      </c>
      <c r="J1201" s="20" t="str">
        <f>IF(I1201="","",属性中转表!$I$1&amp;(IF(VLOOKUP(B1201,属性中转表!A:G,7,FALSE)=0,0,VLOOKUP(VLOOKUP(B1201,属性中转表!A:G,7,FALSE),属性中转表!$K$2:$P$21,4,0)))+IFERROR(VLOOKUP(A1201,英雄数据表!A:K,IF(武魂!B1201&gt;=50,10,IF(武魂!B1201&gt;=25,6)),0),0))</f>
        <v>,"dpspro":200</v>
      </c>
      <c r="K1201" s="32" t="str">
        <f t="shared" si="85"/>
        <v>"atk":900,"hp":15000,"undpspro":200,"pvpdpspro":150,"pvpundpspro":150,"speed":20,"dpspro":200</v>
      </c>
      <c r="L1201" s="20" t="str">
        <f>IF(B1201&gt;=50,VLOOKUP(A1201,英雄数据表!A:L,11,FALSE),IF(B1201&gt;=25,VLOOKUP(A1201,英雄数据表!A:L,7,0),""))</f>
        <v>"1403602004"</v>
      </c>
      <c r="M1201" s="20" t="str">
        <f>IFERROR(VLOOKUP(B1201,属性中转表!$K$2:$O$21,5,FALSE),"")</f>
        <v>"speed":10,"atk":300,"hp":5000</v>
      </c>
      <c r="N1201" s="20" t="str">
        <f>IF(B1201=25,VLOOKUP(A1201,英雄数据表!A:L,8,FALSE),IF(B1201=50,VLOOKUP(A1201,英雄数据表!A:L,12,0),""))</f>
        <v/>
      </c>
    </row>
    <row r="1202" spans="1:14" x14ac:dyDescent="0.3">
      <c r="A1202" s="20">
        <v>15036</v>
      </c>
      <c r="B1202" s="21">
        <f t="shared" si="82"/>
        <v>1</v>
      </c>
      <c r="C1202" s="21">
        <v>5</v>
      </c>
      <c r="D1202" s="21">
        <f>VLOOKUP(A1202,英雄数据表!A:D,4,0)</f>
        <v>1</v>
      </c>
      <c r="E1202" s="20" t="str">
        <f>VLOOKUP(A1202,英雄数据表!A:C,3,0)</f>
        <v>背叛者黑弓</v>
      </c>
      <c r="F1202" s="20">
        <f t="shared" si="83"/>
        <v>15036</v>
      </c>
      <c r="G1202" s="20">
        <f t="shared" si="84"/>
        <v>15036</v>
      </c>
      <c r="H1202" s="21" t="str">
        <f>VLOOKUP(B1202,属性中转表!A:F,6,FALSE)</f>
        <v>"hp":5400,"atk":150</v>
      </c>
      <c r="I1202" s="20" t="str">
        <f>IF(VLOOKUP(B1202,属性中转表!A:G,7,FALSE)=0,"",VLOOKUP(VLOOKUP(B1202,属性中转表!A:G,7,FALSE),属性中转表!$K$2:$P$21,6,0))&amp;IF(VLOOKUP(B1202,属性中转表!A:G,7,FALSE)&gt;=50,VLOOKUP(A1202,英雄数据表!A:K,9,0),IF(VLOOKUP(B1202,属性中转表!A:G,7,FALSE)&gt;=25,VLOOKUP(A1202,英雄数据表!A:K,5,0),""))</f>
        <v/>
      </c>
      <c r="J1202" s="20" t="str">
        <f>IF(I1202="","",属性中转表!$I$1&amp;(IF(VLOOKUP(B1202,属性中转表!A:G,7,FALSE)=0,0,VLOOKUP(VLOOKUP(B1202,属性中转表!A:G,7,FALSE),属性中转表!$K$2:$P$21,4,0)))+IFERROR(VLOOKUP(A1202,英雄数据表!A:K,IF(武魂!B1202&gt;=50,10,IF(武魂!B1202&gt;=25,6)),0),0))</f>
        <v/>
      </c>
      <c r="K1202" s="32" t="str">
        <f t="shared" si="85"/>
        <v/>
      </c>
      <c r="L1202" s="20" t="str">
        <f>IF(B1202&gt;=50,VLOOKUP(A1202,英雄数据表!A:L,11,FALSE),IF(B1202&gt;=25,VLOOKUP(A1202,英雄数据表!A:L,7,0),""))</f>
        <v/>
      </c>
      <c r="M1202" s="20" t="str">
        <f>IFERROR(VLOOKUP(B1202,属性中转表!$K$2:$O$21,5,FALSE),"")</f>
        <v/>
      </c>
      <c r="N1202" s="20" t="str">
        <f>IF(B1202=25,VLOOKUP(A1202,英雄数据表!A:L,8,FALSE),IF(B1202=50,VLOOKUP(A1202,英雄数据表!A:L,12,0),""))</f>
        <v/>
      </c>
    </row>
    <row r="1203" spans="1:14" x14ac:dyDescent="0.3">
      <c r="A1203" s="20">
        <v>15036</v>
      </c>
      <c r="B1203" s="21">
        <f t="shared" si="82"/>
        <v>2</v>
      </c>
      <c r="C1203" s="21">
        <v>5</v>
      </c>
      <c r="D1203" s="21">
        <f>VLOOKUP(A1203,英雄数据表!A:D,4,0)</f>
        <v>1</v>
      </c>
      <c r="E1203" s="20" t="str">
        <f>VLOOKUP(A1203,英雄数据表!A:C,3,0)</f>
        <v>背叛者黑弓</v>
      </c>
      <c r="F1203" s="20">
        <f t="shared" si="83"/>
        <v>15036</v>
      </c>
      <c r="G1203" s="20">
        <f t="shared" si="84"/>
        <v>15036</v>
      </c>
      <c r="H1203" s="21" t="str">
        <f>VLOOKUP(B1203,属性中转表!A:F,6,FALSE)</f>
        <v>"hp":7200,"atk":200</v>
      </c>
      <c r="I1203" s="20" t="str">
        <f>IF(VLOOKUP(B1203,属性中转表!A:G,7,FALSE)=0,"",VLOOKUP(VLOOKUP(B1203,属性中转表!A:G,7,FALSE),属性中转表!$K$2:$P$21,6,0))&amp;IF(VLOOKUP(B1203,属性中转表!A:G,7,FALSE)&gt;=50,VLOOKUP(A1203,英雄数据表!A:K,9,0),IF(VLOOKUP(B1203,属性中转表!A:G,7,FALSE)&gt;=25,VLOOKUP(A1203,英雄数据表!A:K,5,0),""))</f>
        <v/>
      </c>
      <c r="J1203" s="20" t="str">
        <f>IF(I1203="","",属性中转表!$I$1&amp;(IF(VLOOKUP(B1203,属性中转表!A:G,7,FALSE)=0,0,VLOOKUP(VLOOKUP(B1203,属性中转表!A:G,7,FALSE),属性中转表!$K$2:$P$21,4,0)))+IFERROR(VLOOKUP(A1203,英雄数据表!A:K,IF(武魂!B1203&gt;=50,10,IF(武魂!B1203&gt;=25,6)),0),0))</f>
        <v/>
      </c>
      <c r="K1203" s="32" t="str">
        <f t="shared" si="85"/>
        <v/>
      </c>
      <c r="L1203" s="20" t="str">
        <f>IF(B1203&gt;=50,VLOOKUP(A1203,英雄数据表!A:L,11,FALSE),IF(B1203&gt;=25,VLOOKUP(A1203,英雄数据表!A:L,7,0),""))</f>
        <v/>
      </c>
      <c r="M1203" s="20" t="str">
        <f>IFERROR(VLOOKUP(B1203,属性中转表!$K$2:$O$21,5,FALSE),"")</f>
        <v/>
      </c>
      <c r="N1203" s="20" t="str">
        <f>IF(B1203=25,VLOOKUP(A1203,英雄数据表!A:L,8,FALSE),IF(B1203=50,VLOOKUP(A1203,英雄数据表!A:L,12,0),""))</f>
        <v/>
      </c>
    </row>
    <row r="1204" spans="1:14" x14ac:dyDescent="0.3">
      <c r="A1204" s="20">
        <v>15036</v>
      </c>
      <c r="B1204" s="21">
        <f t="shared" si="82"/>
        <v>3</v>
      </c>
      <c r="C1204" s="21">
        <v>5</v>
      </c>
      <c r="D1204" s="21">
        <f>VLOOKUP(A1204,英雄数据表!A:D,4,0)</f>
        <v>1</v>
      </c>
      <c r="E1204" s="20" t="str">
        <f>VLOOKUP(A1204,英雄数据表!A:C,3,0)</f>
        <v>背叛者黑弓</v>
      </c>
      <c r="F1204" s="20">
        <f t="shared" si="83"/>
        <v>15036</v>
      </c>
      <c r="G1204" s="20">
        <f t="shared" si="84"/>
        <v>15036</v>
      </c>
      <c r="H1204" s="21" t="str">
        <f>VLOOKUP(B1204,属性中转表!A:F,6,FALSE)</f>
        <v>"hp":9000,"atk":250</v>
      </c>
      <c r="I1204" s="20" t="str">
        <f>IF(VLOOKUP(B1204,属性中转表!A:G,7,FALSE)=0,"",VLOOKUP(VLOOKUP(B1204,属性中转表!A:G,7,FALSE),属性中转表!$K$2:$P$21,6,0))&amp;IF(VLOOKUP(B1204,属性中转表!A:G,7,FALSE)&gt;=50,VLOOKUP(A1204,英雄数据表!A:K,9,0),IF(VLOOKUP(B1204,属性中转表!A:G,7,FALSE)&gt;=25,VLOOKUP(A1204,英雄数据表!A:K,5,0),""))</f>
        <v/>
      </c>
      <c r="J1204" s="20" t="str">
        <f>IF(I1204="","",属性中转表!$I$1&amp;(IF(VLOOKUP(B1204,属性中转表!A:G,7,FALSE)=0,0,VLOOKUP(VLOOKUP(B1204,属性中转表!A:G,7,FALSE),属性中转表!$K$2:$P$21,4,0)))+IFERROR(VLOOKUP(A1204,英雄数据表!A:K,IF(武魂!B1204&gt;=50,10,IF(武魂!B1204&gt;=25,6)),0),0))</f>
        <v/>
      </c>
      <c r="K1204" s="32" t="str">
        <f t="shared" si="85"/>
        <v/>
      </c>
      <c r="L1204" s="20" t="str">
        <f>IF(B1204&gt;=50,VLOOKUP(A1204,英雄数据表!A:L,11,FALSE),IF(B1204&gt;=25,VLOOKUP(A1204,英雄数据表!A:L,7,0),""))</f>
        <v/>
      </c>
      <c r="M1204" s="20" t="str">
        <f>IFERROR(VLOOKUP(B1204,属性中转表!$K$2:$O$21,5,FALSE),"")</f>
        <v/>
      </c>
      <c r="N1204" s="20" t="str">
        <f>IF(B1204=25,VLOOKUP(A1204,英雄数据表!A:L,8,FALSE),IF(B1204=50,VLOOKUP(A1204,英雄数据表!A:L,12,0),""))</f>
        <v/>
      </c>
    </row>
    <row r="1205" spans="1:14" x14ac:dyDescent="0.3">
      <c r="A1205" s="20">
        <v>15036</v>
      </c>
      <c r="B1205" s="21">
        <f t="shared" si="82"/>
        <v>4</v>
      </c>
      <c r="C1205" s="21">
        <v>5</v>
      </c>
      <c r="D1205" s="21">
        <f>VLOOKUP(A1205,英雄数据表!A:D,4,0)</f>
        <v>1</v>
      </c>
      <c r="E1205" s="20" t="str">
        <f>VLOOKUP(A1205,英雄数据表!A:C,3,0)</f>
        <v>背叛者黑弓</v>
      </c>
      <c r="F1205" s="20">
        <f t="shared" si="83"/>
        <v>15036</v>
      </c>
      <c r="G1205" s="20">
        <f t="shared" si="84"/>
        <v>15036</v>
      </c>
      <c r="H1205" s="21" t="str">
        <f>VLOOKUP(B1205,属性中转表!A:F,6,FALSE)</f>
        <v>"hp":10800,"atk":300</v>
      </c>
      <c r="I1205" s="20" t="str">
        <f>IF(VLOOKUP(B1205,属性中转表!A:G,7,FALSE)=0,"",VLOOKUP(VLOOKUP(B1205,属性中转表!A:G,7,FALSE),属性中转表!$K$2:$P$21,6,0))&amp;IF(VLOOKUP(B1205,属性中转表!A:G,7,FALSE)&gt;=50,VLOOKUP(A1205,英雄数据表!A:K,9,0),IF(VLOOKUP(B1205,属性中转表!A:G,7,FALSE)&gt;=25,VLOOKUP(A1205,英雄数据表!A:K,5,0),""))</f>
        <v/>
      </c>
      <c r="J1205" s="20" t="str">
        <f>IF(I1205="","",属性中转表!$I$1&amp;(IF(VLOOKUP(B1205,属性中转表!A:G,7,FALSE)=0,0,VLOOKUP(VLOOKUP(B1205,属性中转表!A:G,7,FALSE),属性中转表!$K$2:$P$21,4,0)))+IFERROR(VLOOKUP(A1205,英雄数据表!A:K,IF(武魂!B1205&gt;=50,10,IF(武魂!B1205&gt;=25,6)),0),0))</f>
        <v/>
      </c>
      <c r="K1205" s="32" t="str">
        <f t="shared" si="85"/>
        <v/>
      </c>
      <c r="L1205" s="20" t="str">
        <f>IF(B1205&gt;=50,VLOOKUP(A1205,英雄数据表!A:L,11,FALSE),IF(B1205&gt;=25,VLOOKUP(A1205,英雄数据表!A:L,7,0),""))</f>
        <v/>
      </c>
      <c r="M1205" s="20" t="str">
        <f>IFERROR(VLOOKUP(B1205,属性中转表!$K$2:$O$21,5,FALSE),"")</f>
        <v/>
      </c>
      <c r="N1205" s="20" t="str">
        <f>IF(B1205=25,VLOOKUP(A1205,英雄数据表!A:L,8,FALSE),IF(B1205=50,VLOOKUP(A1205,英雄数据表!A:L,12,0),""))</f>
        <v/>
      </c>
    </row>
    <row r="1206" spans="1:14" x14ac:dyDescent="0.3">
      <c r="A1206" s="20">
        <v>15036</v>
      </c>
      <c r="B1206" s="21">
        <f t="shared" si="82"/>
        <v>5</v>
      </c>
      <c r="C1206" s="21">
        <v>5</v>
      </c>
      <c r="D1206" s="21">
        <f>VLOOKUP(A1206,英雄数据表!A:D,4,0)</f>
        <v>1</v>
      </c>
      <c r="E1206" s="20" t="str">
        <f>VLOOKUP(A1206,英雄数据表!A:C,3,0)</f>
        <v>背叛者黑弓</v>
      </c>
      <c r="F1206" s="20">
        <f t="shared" si="83"/>
        <v>15036</v>
      </c>
      <c r="G1206" s="20">
        <f t="shared" si="84"/>
        <v>15036</v>
      </c>
      <c r="H1206" s="21" t="str">
        <f>VLOOKUP(B1206,属性中转表!A:F,6,FALSE)</f>
        <v>"hp":12600,"atk":350</v>
      </c>
      <c r="I1206" s="20" t="str">
        <f>IF(VLOOKUP(B1206,属性中转表!A:G,7,FALSE)=0,"",VLOOKUP(VLOOKUP(B1206,属性中转表!A:G,7,FALSE),属性中转表!$K$2:$P$21,6,0))&amp;IF(VLOOKUP(B1206,属性中转表!A:G,7,FALSE)&gt;=50,VLOOKUP(A1206,英雄数据表!A:K,9,0),IF(VLOOKUP(B1206,属性中转表!A:G,7,FALSE)&gt;=25,VLOOKUP(A1206,英雄数据表!A:K,5,0),""))</f>
        <v>"atk":300</v>
      </c>
      <c r="J1206" s="20" t="str">
        <f>IF(I1206="","",属性中转表!$I$1&amp;(IF(VLOOKUP(B1206,属性中转表!A:G,7,FALSE)=0,0,VLOOKUP(VLOOKUP(B1206,属性中转表!A:G,7,FALSE),属性中转表!$K$2:$P$21,4,0)))+IFERROR(VLOOKUP(A1206,英雄数据表!A:K,IF(武魂!B1206&gt;=50,10,IF(武魂!B1206&gt;=25,6)),0),0))</f>
        <v>,"dpspro":0</v>
      </c>
      <c r="K1206" s="32" t="str">
        <f t="shared" si="85"/>
        <v>"atk":300,"dpspro":0</v>
      </c>
      <c r="L1206" s="20" t="str">
        <f>IF(B1206&gt;=50,VLOOKUP(A1206,英雄数据表!A:L,11,FALSE),IF(B1206&gt;=25,VLOOKUP(A1206,英雄数据表!A:L,7,0),""))</f>
        <v/>
      </c>
      <c r="M1206" s="20" t="str">
        <f>IFERROR(VLOOKUP(B1206,属性中转表!$K$2:$O$21,5,FALSE),"")</f>
        <v>"atk":300</v>
      </c>
      <c r="N1206" s="20" t="str">
        <f>IF(B1206=25,VLOOKUP(A1206,英雄数据表!A:L,8,FALSE),IF(B1206=50,VLOOKUP(A1206,英雄数据表!A:L,12,0),""))</f>
        <v/>
      </c>
    </row>
    <row r="1207" spans="1:14" x14ac:dyDescent="0.3">
      <c r="A1207" s="20">
        <v>15036</v>
      </c>
      <c r="B1207" s="21">
        <f t="shared" si="82"/>
        <v>6</v>
      </c>
      <c r="C1207" s="21">
        <v>5</v>
      </c>
      <c r="D1207" s="21">
        <f>VLOOKUP(A1207,英雄数据表!A:D,4,0)</f>
        <v>1</v>
      </c>
      <c r="E1207" s="20" t="str">
        <f>VLOOKUP(A1207,英雄数据表!A:C,3,0)</f>
        <v>背叛者黑弓</v>
      </c>
      <c r="F1207" s="20">
        <f t="shared" si="83"/>
        <v>15036</v>
      </c>
      <c r="G1207" s="20">
        <f t="shared" si="84"/>
        <v>15036</v>
      </c>
      <c r="H1207" s="21" t="str">
        <f>VLOOKUP(B1207,属性中转表!A:F,6,FALSE)</f>
        <v>"hp":14400,"atk":400</v>
      </c>
      <c r="I1207" s="20" t="str">
        <f>IF(VLOOKUP(B1207,属性中转表!A:G,7,FALSE)=0,"",VLOOKUP(VLOOKUP(B1207,属性中转表!A:G,7,FALSE),属性中转表!$K$2:$P$21,6,0))&amp;IF(VLOOKUP(B1207,属性中转表!A:G,7,FALSE)&gt;=50,VLOOKUP(A1207,英雄数据表!A:K,9,0),IF(VLOOKUP(B1207,属性中转表!A:G,7,FALSE)&gt;=25,VLOOKUP(A1207,英雄数据表!A:K,5,0),""))</f>
        <v>"atk":300</v>
      </c>
      <c r="J1207" s="20" t="str">
        <f>IF(I1207="","",属性中转表!$I$1&amp;(IF(VLOOKUP(B1207,属性中转表!A:G,7,FALSE)=0,0,VLOOKUP(VLOOKUP(B1207,属性中转表!A:G,7,FALSE),属性中转表!$K$2:$P$21,4,0)))+IFERROR(VLOOKUP(A1207,英雄数据表!A:K,IF(武魂!B1207&gt;=50,10,IF(武魂!B1207&gt;=25,6)),0),0))</f>
        <v>,"dpspro":0</v>
      </c>
      <c r="K1207" s="32" t="str">
        <f t="shared" si="85"/>
        <v>"atk":300,"dpspro":0</v>
      </c>
      <c r="L1207" s="20" t="str">
        <f>IF(B1207&gt;=50,VLOOKUP(A1207,英雄数据表!A:L,11,FALSE),IF(B1207&gt;=25,VLOOKUP(A1207,英雄数据表!A:L,7,0),""))</f>
        <v/>
      </c>
      <c r="M1207" s="20" t="str">
        <f>IFERROR(VLOOKUP(B1207,属性中转表!$K$2:$O$21,5,FALSE),"")</f>
        <v/>
      </c>
      <c r="N1207" s="20" t="str">
        <f>IF(B1207=25,VLOOKUP(A1207,英雄数据表!A:L,8,FALSE),IF(B1207=50,VLOOKUP(A1207,英雄数据表!A:L,12,0),""))</f>
        <v/>
      </c>
    </row>
    <row r="1208" spans="1:14" x14ac:dyDescent="0.3">
      <c r="A1208" s="20">
        <v>15036</v>
      </c>
      <c r="B1208" s="21">
        <f t="shared" si="82"/>
        <v>7</v>
      </c>
      <c r="C1208" s="21">
        <v>5</v>
      </c>
      <c r="D1208" s="21">
        <f>VLOOKUP(A1208,英雄数据表!A:D,4,0)</f>
        <v>1</v>
      </c>
      <c r="E1208" s="20" t="str">
        <f>VLOOKUP(A1208,英雄数据表!A:C,3,0)</f>
        <v>背叛者黑弓</v>
      </c>
      <c r="F1208" s="20">
        <f t="shared" si="83"/>
        <v>15036</v>
      </c>
      <c r="G1208" s="20">
        <f t="shared" si="84"/>
        <v>15036</v>
      </c>
      <c r="H1208" s="21" t="str">
        <f>VLOOKUP(B1208,属性中转表!A:F,6,FALSE)</f>
        <v>"hp":16200,"atk":450</v>
      </c>
      <c r="I1208" s="20" t="str">
        <f>IF(VLOOKUP(B1208,属性中转表!A:G,7,FALSE)=0,"",VLOOKUP(VLOOKUP(B1208,属性中转表!A:G,7,FALSE),属性中转表!$K$2:$P$21,6,0))&amp;IF(VLOOKUP(B1208,属性中转表!A:G,7,FALSE)&gt;=50,VLOOKUP(A1208,英雄数据表!A:K,9,0),IF(VLOOKUP(B1208,属性中转表!A:G,7,FALSE)&gt;=25,VLOOKUP(A1208,英雄数据表!A:K,5,0),""))</f>
        <v>"atk":300</v>
      </c>
      <c r="J1208" s="20" t="str">
        <f>IF(I1208="","",属性中转表!$I$1&amp;(IF(VLOOKUP(B1208,属性中转表!A:G,7,FALSE)=0,0,VLOOKUP(VLOOKUP(B1208,属性中转表!A:G,7,FALSE),属性中转表!$K$2:$P$21,4,0)))+IFERROR(VLOOKUP(A1208,英雄数据表!A:K,IF(武魂!B1208&gt;=50,10,IF(武魂!B1208&gt;=25,6)),0),0))</f>
        <v>,"dpspro":0</v>
      </c>
      <c r="K1208" s="32" t="str">
        <f t="shared" si="85"/>
        <v>"atk":300,"dpspro":0</v>
      </c>
      <c r="L1208" s="20" t="str">
        <f>IF(B1208&gt;=50,VLOOKUP(A1208,英雄数据表!A:L,11,FALSE),IF(B1208&gt;=25,VLOOKUP(A1208,英雄数据表!A:L,7,0),""))</f>
        <v/>
      </c>
      <c r="M1208" s="20" t="str">
        <f>IFERROR(VLOOKUP(B1208,属性中转表!$K$2:$O$21,5,FALSE),"")</f>
        <v/>
      </c>
      <c r="N1208" s="20" t="str">
        <f>IF(B1208=25,VLOOKUP(A1208,英雄数据表!A:L,8,FALSE),IF(B1208=50,VLOOKUP(A1208,英雄数据表!A:L,12,0),""))</f>
        <v/>
      </c>
    </row>
    <row r="1209" spans="1:14" x14ac:dyDescent="0.3">
      <c r="A1209" s="20">
        <v>15036</v>
      </c>
      <c r="B1209" s="21">
        <f t="shared" si="82"/>
        <v>8</v>
      </c>
      <c r="C1209" s="21">
        <v>5</v>
      </c>
      <c r="D1209" s="21">
        <f>VLOOKUP(A1209,英雄数据表!A:D,4,0)</f>
        <v>1</v>
      </c>
      <c r="E1209" s="20" t="str">
        <f>VLOOKUP(A1209,英雄数据表!A:C,3,0)</f>
        <v>背叛者黑弓</v>
      </c>
      <c r="F1209" s="20">
        <f t="shared" si="83"/>
        <v>15036</v>
      </c>
      <c r="G1209" s="20">
        <f t="shared" si="84"/>
        <v>15036</v>
      </c>
      <c r="H1209" s="21" t="str">
        <f>VLOOKUP(B1209,属性中转表!A:F,6,FALSE)</f>
        <v>"hp":18000,"atk":500</v>
      </c>
      <c r="I1209" s="20" t="str">
        <f>IF(VLOOKUP(B1209,属性中转表!A:G,7,FALSE)=0,"",VLOOKUP(VLOOKUP(B1209,属性中转表!A:G,7,FALSE),属性中转表!$K$2:$P$21,6,0))&amp;IF(VLOOKUP(B1209,属性中转表!A:G,7,FALSE)&gt;=50,VLOOKUP(A1209,英雄数据表!A:K,9,0),IF(VLOOKUP(B1209,属性中转表!A:G,7,FALSE)&gt;=25,VLOOKUP(A1209,英雄数据表!A:K,5,0),""))</f>
        <v>"atk":300</v>
      </c>
      <c r="J1209" s="20" t="str">
        <f>IF(I1209="","",属性中转表!$I$1&amp;(IF(VLOOKUP(B1209,属性中转表!A:G,7,FALSE)=0,0,VLOOKUP(VLOOKUP(B1209,属性中转表!A:G,7,FALSE),属性中转表!$K$2:$P$21,4,0)))+IFERROR(VLOOKUP(A1209,英雄数据表!A:K,IF(武魂!B1209&gt;=50,10,IF(武魂!B1209&gt;=25,6)),0),0))</f>
        <v>,"dpspro":0</v>
      </c>
      <c r="K1209" s="32" t="str">
        <f t="shared" si="85"/>
        <v>"atk":300,"dpspro":0</v>
      </c>
      <c r="L1209" s="20" t="str">
        <f>IF(B1209&gt;=50,VLOOKUP(A1209,英雄数据表!A:L,11,FALSE),IF(B1209&gt;=25,VLOOKUP(A1209,英雄数据表!A:L,7,0),""))</f>
        <v/>
      </c>
      <c r="M1209" s="20" t="str">
        <f>IFERROR(VLOOKUP(B1209,属性中转表!$K$2:$O$21,5,FALSE),"")</f>
        <v/>
      </c>
      <c r="N1209" s="20" t="str">
        <f>IF(B1209=25,VLOOKUP(A1209,英雄数据表!A:L,8,FALSE),IF(B1209=50,VLOOKUP(A1209,英雄数据表!A:L,12,0),""))</f>
        <v/>
      </c>
    </row>
    <row r="1210" spans="1:14" x14ac:dyDescent="0.3">
      <c r="A1210" s="20">
        <v>15036</v>
      </c>
      <c r="B1210" s="21">
        <f t="shared" si="82"/>
        <v>9</v>
      </c>
      <c r="C1210" s="21">
        <v>5</v>
      </c>
      <c r="D1210" s="21">
        <f>VLOOKUP(A1210,英雄数据表!A:D,4,0)</f>
        <v>1</v>
      </c>
      <c r="E1210" s="20" t="str">
        <f>VLOOKUP(A1210,英雄数据表!A:C,3,0)</f>
        <v>背叛者黑弓</v>
      </c>
      <c r="F1210" s="20">
        <f t="shared" si="83"/>
        <v>15036</v>
      </c>
      <c r="G1210" s="20">
        <f t="shared" si="84"/>
        <v>15036</v>
      </c>
      <c r="H1210" s="21" t="str">
        <f>VLOOKUP(B1210,属性中转表!A:F,6,FALSE)</f>
        <v>"hp":19800,"atk":550</v>
      </c>
      <c r="I1210" s="20" t="str">
        <f>IF(VLOOKUP(B1210,属性中转表!A:G,7,FALSE)=0,"",VLOOKUP(VLOOKUP(B1210,属性中转表!A:G,7,FALSE),属性中转表!$K$2:$P$21,6,0))&amp;IF(VLOOKUP(B1210,属性中转表!A:G,7,FALSE)&gt;=50,VLOOKUP(A1210,英雄数据表!A:K,9,0),IF(VLOOKUP(B1210,属性中转表!A:G,7,FALSE)&gt;=25,VLOOKUP(A1210,英雄数据表!A:K,5,0),""))</f>
        <v>"atk":300</v>
      </c>
      <c r="J1210" s="20" t="str">
        <f>IF(I1210="","",属性中转表!$I$1&amp;(IF(VLOOKUP(B1210,属性中转表!A:G,7,FALSE)=0,0,VLOOKUP(VLOOKUP(B1210,属性中转表!A:G,7,FALSE),属性中转表!$K$2:$P$21,4,0)))+IFERROR(VLOOKUP(A1210,英雄数据表!A:K,IF(武魂!B1210&gt;=50,10,IF(武魂!B1210&gt;=25,6)),0),0))</f>
        <v>,"dpspro":0</v>
      </c>
      <c r="K1210" s="32" t="str">
        <f t="shared" si="85"/>
        <v>"atk":300,"dpspro":0</v>
      </c>
      <c r="L1210" s="20" t="str">
        <f>IF(B1210&gt;=50,VLOOKUP(A1210,英雄数据表!A:L,11,FALSE),IF(B1210&gt;=25,VLOOKUP(A1210,英雄数据表!A:L,7,0),""))</f>
        <v/>
      </c>
      <c r="M1210" s="20" t="str">
        <f>IFERROR(VLOOKUP(B1210,属性中转表!$K$2:$O$21,5,FALSE),"")</f>
        <v/>
      </c>
      <c r="N1210" s="20" t="str">
        <f>IF(B1210=25,VLOOKUP(A1210,英雄数据表!A:L,8,FALSE),IF(B1210=50,VLOOKUP(A1210,英雄数据表!A:L,12,0),""))</f>
        <v/>
      </c>
    </row>
    <row r="1211" spans="1:14" x14ac:dyDescent="0.3">
      <c r="A1211" s="20">
        <v>15036</v>
      </c>
      <c r="B1211" s="21">
        <f t="shared" si="82"/>
        <v>10</v>
      </c>
      <c r="C1211" s="21">
        <v>5</v>
      </c>
      <c r="D1211" s="21">
        <f>VLOOKUP(A1211,英雄数据表!A:D,4,0)</f>
        <v>1</v>
      </c>
      <c r="E1211" s="20" t="str">
        <f>VLOOKUP(A1211,英雄数据表!A:C,3,0)</f>
        <v>背叛者黑弓</v>
      </c>
      <c r="F1211" s="20">
        <f t="shared" si="83"/>
        <v>15036</v>
      </c>
      <c r="G1211" s="20">
        <f t="shared" si="84"/>
        <v>15036</v>
      </c>
      <c r="H1211" s="21" t="str">
        <f>VLOOKUP(B1211,属性中转表!A:F,6,FALSE)</f>
        <v>"hp":21600,"atk":600</v>
      </c>
      <c r="I1211" s="20" t="str">
        <f>IF(VLOOKUP(B1211,属性中转表!A:G,7,FALSE)=0,"",VLOOKUP(VLOOKUP(B1211,属性中转表!A:G,7,FALSE),属性中转表!$K$2:$P$21,6,0))&amp;IF(VLOOKUP(B1211,属性中转表!A:G,7,FALSE)&gt;=50,VLOOKUP(A1211,英雄数据表!A:K,9,0),IF(VLOOKUP(B1211,属性中转表!A:G,7,FALSE)&gt;=25,VLOOKUP(A1211,英雄数据表!A:K,5,0),""))</f>
        <v>"atk":300,"hp":5000</v>
      </c>
      <c r="J1211" s="20" t="str">
        <f>IF(I1211="","",属性中转表!$I$1&amp;(IF(VLOOKUP(B1211,属性中转表!A:G,7,FALSE)=0,0,VLOOKUP(VLOOKUP(B1211,属性中转表!A:G,7,FALSE),属性中转表!$K$2:$P$21,4,0)))+IFERROR(VLOOKUP(A1211,英雄数据表!A:K,IF(武魂!B1211&gt;=50,10,IF(武魂!B1211&gt;=25,6)),0),0))</f>
        <v>,"dpspro":0</v>
      </c>
      <c r="K1211" s="32" t="str">
        <f t="shared" si="85"/>
        <v>"atk":300,"hp":5000,"dpspro":0</v>
      </c>
      <c r="L1211" s="20" t="str">
        <f>IF(B1211&gt;=50,VLOOKUP(A1211,英雄数据表!A:L,11,FALSE),IF(B1211&gt;=25,VLOOKUP(A1211,英雄数据表!A:L,7,0),""))</f>
        <v/>
      </c>
      <c r="M1211" s="20" t="str">
        <f>IFERROR(VLOOKUP(B1211,属性中转表!$K$2:$O$21,5,FALSE),"")</f>
        <v>"hp":5000</v>
      </c>
      <c r="N1211" s="20" t="str">
        <f>IF(B1211=25,VLOOKUP(A1211,英雄数据表!A:L,8,FALSE),IF(B1211=50,VLOOKUP(A1211,英雄数据表!A:L,12,0),""))</f>
        <v/>
      </c>
    </row>
    <row r="1212" spans="1:14" x14ac:dyDescent="0.3">
      <c r="A1212" s="20">
        <v>15036</v>
      </c>
      <c r="B1212" s="21">
        <f t="shared" si="82"/>
        <v>11</v>
      </c>
      <c r="C1212" s="21">
        <v>5</v>
      </c>
      <c r="D1212" s="21">
        <f>VLOOKUP(A1212,英雄数据表!A:D,4,0)</f>
        <v>1</v>
      </c>
      <c r="E1212" s="20" t="str">
        <f>VLOOKUP(A1212,英雄数据表!A:C,3,0)</f>
        <v>背叛者黑弓</v>
      </c>
      <c r="F1212" s="20">
        <f t="shared" si="83"/>
        <v>15036</v>
      </c>
      <c r="G1212" s="20">
        <f t="shared" si="84"/>
        <v>15036</v>
      </c>
      <c r="H1212" s="21" t="str">
        <f>VLOOKUP(B1212,属性中转表!A:F,6,FALSE)</f>
        <v>"hp":24300,"atk":675</v>
      </c>
      <c r="I1212" s="20" t="str">
        <f>IF(VLOOKUP(B1212,属性中转表!A:G,7,FALSE)=0,"",VLOOKUP(VLOOKUP(B1212,属性中转表!A:G,7,FALSE),属性中转表!$K$2:$P$21,6,0))&amp;IF(VLOOKUP(B1212,属性中转表!A:G,7,FALSE)&gt;=50,VLOOKUP(A1212,英雄数据表!A:K,9,0),IF(VLOOKUP(B1212,属性中转表!A:G,7,FALSE)&gt;=25,VLOOKUP(A1212,英雄数据表!A:K,5,0),""))</f>
        <v>"atk":300,"hp":5000</v>
      </c>
      <c r="J1212" s="20" t="str">
        <f>IF(I1212="","",属性中转表!$I$1&amp;(IF(VLOOKUP(B1212,属性中转表!A:G,7,FALSE)=0,0,VLOOKUP(VLOOKUP(B1212,属性中转表!A:G,7,FALSE),属性中转表!$K$2:$P$21,4,0)))+IFERROR(VLOOKUP(A1212,英雄数据表!A:K,IF(武魂!B1212&gt;=50,10,IF(武魂!B1212&gt;=25,6)),0),0))</f>
        <v>,"dpspro":0</v>
      </c>
      <c r="K1212" s="32" t="str">
        <f t="shared" si="85"/>
        <v>"atk":300,"hp":5000,"dpspro":0</v>
      </c>
      <c r="L1212" s="20" t="str">
        <f>IF(B1212&gt;=50,VLOOKUP(A1212,英雄数据表!A:L,11,FALSE),IF(B1212&gt;=25,VLOOKUP(A1212,英雄数据表!A:L,7,0),""))</f>
        <v/>
      </c>
      <c r="M1212" s="20" t="str">
        <f>IFERROR(VLOOKUP(B1212,属性中转表!$K$2:$O$21,5,FALSE),"")</f>
        <v/>
      </c>
      <c r="N1212" s="20" t="str">
        <f>IF(B1212=25,VLOOKUP(A1212,英雄数据表!A:L,8,FALSE),IF(B1212=50,VLOOKUP(A1212,英雄数据表!A:L,12,0),""))</f>
        <v/>
      </c>
    </row>
    <row r="1213" spans="1:14" x14ac:dyDescent="0.3">
      <c r="A1213" s="20">
        <v>15036</v>
      </c>
      <c r="B1213" s="21">
        <f t="shared" si="82"/>
        <v>12</v>
      </c>
      <c r="C1213" s="21">
        <v>5</v>
      </c>
      <c r="D1213" s="21">
        <f>VLOOKUP(A1213,英雄数据表!A:D,4,0)</f>
        <v>1</v>
      </c>
      <c r="E1213" s="20" t="str">
        <f>VLOOKUP(A1213,英雄数据表!A:C,3,0)</f>
        <v>背叛者黑弓</v>
      </c>
      <c r="F1213" s="20">
        <f t="shared" si="83"/>
        <v>15036</v>
      </c>
      <c r="G1213" s="20">
        <f t="shared" si="84"/>
        <v>15036</v>
      </c>
      <c r="H1213" s="21" t="str">
        <f>VLOOKUP(B1213,属性中转表!A:F,6,FALSE)</f>
        <v>"hp":27000,"atk":750</v>
      </c>
      <c r="I1213" s="20" t="str">
        <f>IF(VLOOKUP(B1213,属性中转表!A:G,7,FALSE)=0,"",VLOOKUP(VLOOKUP(B1213,属性中转表!A:G,7,FALSE),属性中转表!$K$2:$P$21,6,0))&amp;IF(VLOOKUP(B1213,属性中转表!A:G,7,FALSE)&gt;=50,VLOOKUP(A1213,英雄数据表!A:K,9,0),IF(VLOOKUP(B1213,属性中转表!A:G,7,FALSE)&gt;=25,VLOOKUP(A1213,英雄数据表!A:K,5,0),""))</f>
        <v>"atk":300,"hp":5000</v>
      </c>
      <c r="J1213" s="20" t="str">
        <f>IF(I1213="","",属性中转表!$I$1&amp;(IF(VLOOKUP(B1213,属性中转表!A:G,7,FALSE)=0,0,VLOOKUP(VLOOKUP(B1213,属性中转表!A:G,7,FALSE),属性中转表!$K$2:$P$21,4,0)))+IFERROR(VLOOKUP(A1213,英雄数据表!A:K,IF(武魂!B1213&gt;=50,10,IF(武魂!B1213&gt;=25,6)),0),0))</f>
        <v>,"dpspro":0</v>
      </c>
      <c r="K1213" s="32" t="str">
        <f t="shared" si="85"/>
        <v>"atk":300,"hp":5000,"dpspro":0</v>
      </c>
      <c r="L1213" s="20" t="str">
        <f>IF(B1213&gt;=50,VLOOKUP(A1213,英雄数据表!A:L,11,FALSE),IF(B1213&gt;=25,VLOOKUP(A1213,英雄数据表!A:L,7,0),""))</f>
        <v/>
      </c>
      <c r="M1213" s="20" t="str">
        <f>IFERROR(VLOOKUP(B1213,属性中转表!$K$2:$O$21,5,FALSE),"")</f>
        <v/>
      </c>
      <c r="N1213" s="20" t="str">
        <f>IF(B1213=25,VLOOKUP(A1213,英雄数据表!A:L,8,FALSE),IF(B1213=50,VLOOKUP(A1213,英雄数据表!A:L,12,0),""))</f>
        <v/>
      </c>
    </row>
    <row r="1214" spans="1:14" x14ac:dyDescent="0.3">
      <c r="A1214" s="20">
        <v>15036</v>
      </c>
      <c r="B1214" s="21">
        <f t="shared" si="82"/>
        <v>13</v>
      </c>
      <c r="C1214" s="21">
        <v>5</v>
      </c>
      <c r="D1214" s="21">
        <f>VLOOKUP(A1214,英雄数据表!A:D,4,0)</f>
        <v>1</v>
      </c>
      <c r="E1214" s="20" t="str">
        <f>VLOOKUP(A1214,英雄数据表!A:C,3,0)</f>
        <v>背叛者黑弓</v>
      </c>
      <c r="F1214" s="20">
        <f t="shared" si="83"/>
        <v>15036</v>
      </c>
      <c r="G1214" s="20">
        <f t="shared" si="84"/>
        <v>15036</v>
      </c>
      <c r="H1214" s="21" t="str">
        <f>VLOOKUP(B1214,属性中转表!A:F,6,FALSE)</f>
        <v>"hp":29700,"atk":825</v>
      </c>
      <c r="I1214" s="20" t="str">
        <f>IF(VLOOKUP(B1214,属性中转表!A:G,7,FALSE)=0,"",VLOOKUP(VLOOKUP(B1214,属性中转表!A:G,7,FALSE),属性中转表!$K$2:$P$21,6,0))&amp;IF(VLOOKUP(B1214,属性中转表!A:G,7,FALSE)&gt;=50,VLOOKUP(A1214,英雄数据表!A:K,9,0),IF(VLOOKUP(B1214,属性中转表!A:G,7,FALSE)&gt;=25,VLOOKUP(A1214,英雄数据表!A:K,5,0),""))</f>
        <v>"atk":300,"hp":5000</v>
      </c>
      <c r="J1214" s="20" t="str">
        <f>IF(I1214="","",属性中转表!$I$1&amp;(IF(VLOOKUP(B1214,属性中转表!A:G,7,FALSE)=0,0,VLOOKUP(VLOOKUP(B1214,属性中转表!A:G,7,FALSE),属性中转表!$K$2:$P$21,4,0)))+IFERROR(VLOOKUP(A1214,英雄数据表!A:K,IF(武魂!B1214&gt;=50,10,IF(武魂!B1214&gt;=25,6)),0),0))</f>
        <v>,"dpspro":0</v>
      </c>
      <c r="K1214" s="32" t="str">
        <f t="shared" si="85"/>
        <v>"atk":300,"hp":5000,"dpspro":0</v>
      </c>
      <c r="L1214" s="20" t="str">
        <f>IF(B1214&gt;=50,VLOOKUP(A1214,英雄数据表!A:L,11,FALSE),IF(B1214&gt;=25,VLOOKUP(A1214,英雄数据表!A:L,7,0),""))</f>
        <v/>
      </c>
      <c r="M1214" s="20" t="str">
        <f>IFERROR(VLOOKUP(B1214,属性中转表!$K$2:$O$21,5,FALSE),"")</f>
        <v/>
      </c>
      <c r="N1214" s="20" t="str">
        <f>IF(B1214=25,VLOOKUP(A1214,英雄数据表!A:L,8,FALSE),IF(B1214=50,VLOOKUP(A1214,英雄数据表!A:L,12,0),""))</f>
        <v/>
      </c>
    </row>
    <row r="1215" spans="1:14" x14ac:dyDescent="0.3">
      <c r="A1215" s="20">
        <v>15036</v>
      </c>
      <c r="B1215" s="21">
        <f t="shared" si="82"/>
        <v>14</v>
      </c>
      <c r="C1215" s="21">
        <v>5</v>
      </c>
      <c r="D1215" s="21">
        <f>VLOOKUP(A1215,英雄数据表!A:D,4,0)</f>
        <v>1</v>
      </c>
      <c r="E1215" s="20" t="str">
        <f>VLOOKUP(A1215,英雄数据表!A:C,3,0)</f>
        <v>背叛者黑弓</v>
      </c>
      <c r="F1215" s="20">
        <f t="shared" si="83"/>
        <v>15036</v>
      </c>
      <c r="G1215" s="20">
        <f t="shared" si="84"/>
        <v>15036</v>
      </c>
      <c r="H1215" s="21" t="str">
        <f>VLOOKUP(B1215,属性中转表!A:F,6,FALSE)</f>
        <v>"hp":32400,"atk":900</v>
      </c>
      <c r="I1215" s="20" t="str">
        <f>IF(VLOOKUP(B1215,属性中转表!A:G,7,FALSE)=0,"",VLOOKUP(VLOOKUP(B1215,属性中转表!A:G,7,FALSE),属性中转表!$K$2:$P$21,6,0))&amp;IF(VLOOKUP(B1215,属性中转表!A:G,7,FALSE)&gt;=50,VLOOKUP(A1215,英雄数据表!A:K,9,0),IF(VLOOKUP(B1215,属性中转表!A:G,7,FALSE)&gt;=25,VLOOKUP(A1215,英雄数据表!A:K,5,0),""))</f>
        <v>"atk":300,"hp":5000</v>
      </c>
      <c r="J1215" s="20" t="str">
        <f>IF(I1215="","",属性中转表!$I$1&amp;(IF(VLOOKUP(B1215,属性中转表!A:G,7,FALSE)=0,0,VLOOKUP(VLOOKUP(B1215,属性中转表!A:G,7,FALSE),属性中转表!$K$2:$P$21,4,0)))+IFERROR(VLOOKUP(A1215,英雄数据表!A:K,IF(武魂!B1215&gt;=50,10,IF(武魂!B1215&gt;=25,6)),0),0))</f>
        <v>,"dpspro":0</v>
      </c>
      <c r="K1215" s="32" t="str">
        <f t="shared" si="85"/>
        <v>"atk":300,"hp":5000,"dpspro":0</v>
      </c>
      <c r="L1215" s="20" t="str">
        <f>IF(B1215&gt;=50,VLOOKUP(A1215,英雄数据表!A:L,11,FALSE),IF(B1215&gt;=25,VLOOKUP(A1215,英雄数据表!A:L,7,0),""))</f>
        <v/>
      </c>
      <c r="M1215" s="20" t="str">
        <f>IFERROR(VLOOKUP(B1215,属性中转表!$K$2:$O$21,5,FALSE),"")</f>
        <v/>
      </c>
      <c r="N1215" s="20" t="str">
        <f>IF(B1215=25,VLOOKUP(A1215,英雄数据表!A:L,8,FALSE),IF(B1215=50,VLOOKUP(A1215,英雄数据表!A:L,12,0),""))</f>
        <v/>
      </c>
    </row>
    <row r="1216" spans="1:14" x14ac:dyDescent="0.3">
      <c r="A1216" s="20">
        <v>15036</v>
      </c>
      <c r="B1216" s="21">
        <f t="shared" si="82"/>
        <v>15</v>
      </c>
      <c r="C1216" s="21">
        <v>5</v>
      </c>
      <c r="D1216" s="21">
        <f>VLOOKUP(A1216,英雄数据表!A:D,4,0)</f>
        <v>1</v>
      </c>
      <c r="E1216" s="20" t="str">
        <f>VLOOKUP(A1216,英雄数据表!A:C,3,0)</f>
        <v>背叛者黑弓</v>
      </c>
      <c r="F1216" s="20">
        <f t="shared" si="83"/>
        <v>15036</v>
      </c>
      <c r="G1216" s="20">
        <f t="shared" si="84"/>
        <v>15036</v>
      </c>
      <c r="H1216" s="21" t="str">
        <f>VLOOKUP(B1216,属性中转表!A:F,6,FALSE)</f>
        <v>"hp":35100,"atk":975</v>
      </c>
      <c r="I1216" s="20" t="str">
        <f>IF(VLOOKUP(B1216,属性中转表!A:G,7,FALSE)=0,"",VLOOKUP(VLOOKUP(B1216,属性中转表!A:G,7,FALSE),属性中转表!$K$2:$P$21,6,0))&amp;IF(VLOOKUP(B1216,属性中转表!A:G,7,FALSE)&gt;=50,VLOOKUP(A1216,英雄数据表!A:K,9,0),IF(VLOOKUP(B1216,属性中转表!A:G,7,FALSE)&gt;=25,VLOOKUP(A1216,英雄数据表!A:K,5,0),""))</f>
        <v>"atk":300,"hp":5000,"undpspro":50</v>
      </c>
      <c r="J1216" s="20" t="str">
        <f>IF(I1216="","",属性中转表!$I$1&amp;(IF(VLOOKUP(B1216,属性中转表!A:G,7,FALSE)=0,0,VLOOKUP(VLOOKUP(B1216,属性中转表!A:G,7,FALSE),属性中转表!$K$2:$P$21,4,0)))+IFERROR(VLOOKUP(A1216,英雄数据表!A:K,IF(武魂!B1216&gt;=50,10,IF(武魂!B1216&gt;=25,6)),0),0))</f>
        <v>,"dpspro":0</v>
      </c>
      <c r="K1216" s="32" t="str">
        <f t="shared" si="85"/>
        <v>"atk":300,"hp":5000,"undpspro":50,"dpspro":0</v>
      </c>
      <c r="L1216" s="20" t="str">
        <f>IF(B1216&gt;=50,VLOOKUP(A1216,英雄数据表!A:L,11,FALSE),IF(B1216&gt;=25,VLOOKUP(A1216,英雄数据表!A:L,7,0),""))</f>
        <v/>
      </c>
      <c r="M1216" s="20" t="str">
        <f>IFERROR(VLOOKUP(B1216,属性中转表!$K$2:$O$21,5,FALSE),"")</f>
        <v>"undpspro":50</v>
      </c>
      <c r="N1216" s="20" t="str">
        <f>IF(B1216=25,VLOOKUP(A1216,英雄数据表!A:L,8,FALSE),IF(B1216=50,VLOOKUP(A1216,英雄数据表!A:L,12,0),""))</f>
        <v/>
      </c>
    </row>
    <row r="1217" spans="1:14" x14ac:dyDescent="0.3">
      <c r="A1217" s="20">
        <v>15036</v>
      </c>
      <c r="B1217" s="21">
        <f t="shared" si="82"/>
        <v>16</v>
      </c>
      <c r="C1217" s="21">
        <v>5</v>
      </c>
      <c r="D1217" s="21">
        <f>VLOOKUP(A1217,英雄数据表!A:D,4,0)</f>
        <v>1</v>
      </c>
      <c r="E1217" s="20" t="str">
        <f>VLOOKUP(A1217,英雄数据表!A:C,3,0)</f>
        <v>背叛者黑弓</v>
      </c>
      <c r="F1217" s="20">
        <f t="shared" si="83"/>
        <v>15036</v>
      </c>
      <c r="G1217" s="20">
        <f t="shared" si="84"/>
        <v>15036</v>
      </c>
      <c r="H1217" s="21" t="str">
        <f>VLOOKUP(B1217,属性中转表!A:F,6,FALSE)</f>
        <v>"hp":37800,"atk":1050</v>
      </c>
      <c r="I1217" s="20" t="str">
        <f>IF(VLOOKUP(B1217,属性中转表!A:G,7,FALSE)=0,"",VLOOKUP(VLOOKUP(B1217,属性中转表!A:G,7,FALSE),属性中转表!$K$2:$P$21,6,0))&amp;IF(VLOOKUP(B1217,属性中转表!A:G,7,FALSE)&gt;=50,VLOOKUP(A1217,英雄数据表!A:K,9,0),IF(VLOOKUP(B1217,属性中转表!A:G,7,FALSE)&gt;=25,VLOOKUP(A1217,英雄数据表!A:K,5,0),""))</f>
        <v>"atk":300,"hp":5000,"undpspro":50</v>
      </c>
      <c r="J1217" s="20" t="str">
        <f>IF(I1217="","",属性中转表!$I$1&amp;(IF(VLOOKUP(B1217,属性中转表!A:G,7,FALSE)=0,0,VLOOKUP(VLOOKUP(B1217,属性中转表!A:G,7,FALSE),属性中转表!$K$2:$P$21,4,0)))+IFERROR(VLOOKUP(A1217,英雄数据表!A:K,IF(武魂!B1217&gt;=50,10,IF(武魂!B1217&gt;=25,6)),0),0))</f>
        <v>,"dpspro":0</v>
      </c>
      <c r="K1217" s="32" t="str">
        <f t="shared" si="85"/>
        <v>"atk":300,"hp":5000,"undpspro":50,"dpspro":0</v>
      </c>
      <c r="L1217" s="20" t="str">
        <f>IF(B1217&gt;=50,VLOOKUP(A1217,英雄数据表!A:L,11,FALSE),IF(B1217&gt;=25,VLOOKUP(A1217,英雄数据表!A:L,7,0),""))</f>
        <v/>
      </c>
      <c r="M1217" s="20" t="str">
        <f>IFERROR(VLOOKUP(B1217,属性中转表!$K$2:$O$21,5,FALSE),"")</f>
        <v/>
      </c>
      <c r="N1217" s="20" t="str">
        <f>IF(B1217=25,VLOOKUP(A1217,英雄数据表!A:L,8,FALSE),IF(B1217=50,VLOOKUP(A1217,英雄数据表!A:L,12,0),""))</f>
        <v/>
      </c>
    </row>
    <row r="1218" spans="1:14" x14ac:dyDescent="0.3">
      <c r="A1218" s="20">
        <v>15036</v>
      </c>
      <c r="B1218" s="21">
        <f t="shared" si="82"/>
        <v>17</v>
      </c>
      <c r="C1218" s="21">
        <v>5</v>
      </c>
      <c r="D1218" s="21">
        <f>VLOOKUP(A1218,英雄数据表!A:D,4,0)</f>
        <v>1</v>
      </c>
      <c r="E1218" s="20" t="str">
        <f>VLOOKUP(A1218,英雄数据表!A:C,3,0)</f>
        <v>背叛者黑弓</v>
      </c>
      <c r="F1218" s="20">
        <f t="shared" si="83"/>
        <v>15036</v>
      </c>
      <c r="G1218" s="20">
        <f t="shared" si="84"/>
        <v>15036</v>
      </c>
      <c r="H1218" s="21" t="str">
        <f>VLOOKUP(B1218,属性中转表!A:F,6,FALSE)</f>
        <v>"hp":40500,"atk":1125</v>
      </c>
      <c r="I1218" s="20" t="str">
        <f>IF(VLOOKUP(B1218,属性中转表!A:G,7,FALSE)=0,"",VLOOKUP(VLOOKUP(B1218,属性中转表!A:G,7,FALSE),属性中转表!$K$2:$P$21,6,0))&amp;IF(VLOOKUP(B1218,属性中转表!A:G,7,FALSE)&gt;=50,VLOOKUP(A1218,英雄数据表!A:K,9,0),IF(VLOOKUP(B1218,属性中转表!A:G,7,FALSE)&gt;=25,VLOOKUP(A1218,英雄数据表!A:K,5,0),""))</f>
        <v>"atk":300,"hp":5000,"undpspro":50</v>
      </c>
      <c r="J1218" s="20" t="str">
        <f>IF(I1218="","",属性中转表!$I$1&amp;(IF(VLOOKUP(B1218,属性中转表!A:G,7,FALSE)=0,0,VLOOKUP(VLOOKUP(B1218,属性中转表!A:G,7,FALSE),属性中转表!$K$2:$P$21,4,0)))+IFERROR(VLOOKUP(A1218,英雄数据表!A:K,IF(武魂!B1218&gt;=50,10,IF(武魂!B1218&gt;=25,6)),0),0))</f>
        <v>,"dpspro":0</v>
      </c>
      <c r="K1218" s="32" t="str">
        <f t="shared" si="85"/>
        <v>"atk":300,"hp":5000,"undpspro":50,"dpspro":0</v>
      </c>
      <c r="L1218" s="20" t="str">
        <f>IF(B1218&gt;=50,VLOOKUP(A1218,英雄数据表!A:L,11,FALSE),IF(B1218&gt;=25,VLOOKUP(A1218,英雄数据表!A:L,7,0),""))</f>
        <v/>
      </c>
      <c r="M1218" s="20" t="str">
        <f>IFERROR(VLOOKUP(B1218,属性中转表!$K$2:$O$21,5,FALSE),"")</f>
        <v/>
      </c>
      <c r="N1218" s="20" t="str">
        <f>IF(B1218=25,VLOOKUP(A1218,英雄数据表!A:L,8,FALSE),IF(B1218=50,VLOOKUP(A1218,英雄数据表!A:L,12,0),""))</f>
        <v/>
      </c>
    </row>
    <row r="1219" spans="1:14" x14ac:dyDescent="0.3">
      <c r="A1219" s="20">
        <v>15036</v>
      </c>
      <c r="B1219" s="21">
        <f t="shared" si="82"/>
        <v>18</v>
      </c>
      <c r="C1219" s="21">
        <v>5</v>
      </c>
      <c r="D1219" s="21">
        <f>VLOOKUP(A1219,英雄数据表!A:D,4,0)</f>
        <v>1</v>
      </c>
      <c r="E1219" s="20" t="str">
        <f>VLOOKUP(A1219,英雄数据表!A:C,3,0)</f>
        <v>背叛者黑弓</v>
      </c>
      <c r="F1219" s="20">
        <f t="shared" si="83"/>
        <v>15036</v>
      </c>
      <c r="G1219" s="20">
        <f t="shared" si="84"/>
        <v>15036</v>
      </c>
      <c r="H1219" s="21" t="str">
        <f>VLOOKUP(B1219,属性中转表!A:F,6,FALSE)</f>
        <v>"hp":43200,"atk":1200</v>
      </c>
      <c r="I1219" s="20" t="str">
        <f>IF(VLOOKUP(B1219,属性中转表!A:G,7,FALSE)=0,"",VLOOKUP(VLOOKUP(B1219,属性中转表!A:G,7,FALSE),属性中转表!$K$2:$P$21,6,0))&amp;IF(VLOOKUP(B1219,属性中转表!A:G,7,FALSE)&gt;=50,VLOOKUP(A1219,英雄数据表!A:K,9,0),IF(VLOOKUP(B1219,属性中转表!A:G,7,FALSE)&gt;=25,VLOOKUP(A1219,英雄数据表!A:K,5,0),""))</f>
        <v>"atk":300,"hp":5000,"undpspro":50</v>
      </c>
      <c r="J1219" s="20" t="str">
        <f>IF(I1219="","",属性中转表!$I$1&amp;(IF(VLOOKUP(B1219,属性中转表!A:G,7,FALSE)=0,0,VLOOKUP(VLOOKUP(B1219,属性中转表!A:G,7,FALSE),属性中转表!$K$2:$P$21,4,0)))+IFERROR(VLOOKUP(A1219,英雄数据表!A:K,IF(武魂!B1219&gt;=50,10,IF(武魂!B1219&gt;=25,6)),0),0))</f>
        <v>,"dpspro":0</v>
      </c>
      <c r="K1219" s="32" t="str">
        <f t="shared" si="85"/>
        <v>"atk":300,"hp":5000,"undpspro":50,"dpspro":0</v>
      </c>
      <c r="L1219" s="20" t="str">
        <f>IF(B1219&gt;=50,VLOOKUP(A1219,英雄数据表!A:L,11,FALSE),IF(B1219&gt;=25,VLOOKUP(A1219,英雄数据表!A:L,7,0),""))</f>
        <v/>
      </c>
      <c r="M1219" s="20" t="str">
        <f>IFERROR(VLOOKUP(B1219,属性中转表!$K$2:$O$21,5,FALSE),"")</f>
        <v/>
      </c>
      <c r="N1219" s="20" t="str">
        <f>IF(B1219=25,VLOOKUP(A1219,英雄数据表!A:L,8,FALSE),IF(B1219=50,VLOOKUP(A1219,英雄数据表!A:L,12,0),""))</f>
        <v/>
      </c>
    </row>
    <row r="1220" spans="1:14" x14ac:dyDescent="0.3">
      <c r="A1220" s="20">
        <v>15036</v>
      </c>
      <c r="B1220" s="21">
        <f t="shared" si="82"/>
        <v>19</v>
      </c>
      <c r="C1220" s="21">
        <v>5</v>
      </c>
      <c r="D1220" s="21">
        <f>VLOOKUP(A1220,英雄数据表!A:D,4,0)</f>
        <v>1</v>
      </c>
      <c r="E1220" s="20" t="str">
        <f>VLOOKUP(A1220,英雄数据表!A:C,3,0)</f>
        <v>背叛者黑弓</v>
      </c>
      <c r="F1220" s="20">
        <f t="shared" si="83"/>
        <v>15036</v>
      </c>
      <c r="G1220" s="20">
        <f t="shared" si="84"/>
        <v>15036</v>
      </c>
      <c r="H1220" s="21" t="str">
        <f>VLOOKUP(B1220,属性中转表!A:F,6,FALSE)</f>
        <v>"hp":45900,"atk":1275</v>
      </c>
      <c r="I1220" s="20" t="str">
        <f>IF(VLOOKUP(B1220,属性中转表!A:G,7,FALSE)=0,"",VLOOKUP(VLOOKUP(B1220,属性中转表!A:G,7,FALSE),属性中转表!$K$2:$P$21,6,0))&amp;IF(VLOOKUP(B1220,属性中转表!A:G,7,FALSE)&gt;=50,VLOOKUP(A1220,英雄数据表!A:K,9,0),IF(VLOOKUP(B1220,属性中转表!A:G,7,FALSE)&gt;=25,VLOOKUP(A1220,英雄数据表!A:K,5,0),""))</f>
        <v>"atk":300,"hp":5000,"undpspro":50</v>
      </c>
      <c r="J1220" s="20" t="str">
        <f>IF(I1220="","",属性中转表!$I$1&amp;(IF(VLOOKUP(B1220,属性中转表!A:G,7,FALSE)=0,0,VLOOKUP(VLOOKUP(B1220,属性中转表!A:G,7,FALSE),属性中转表!$K$2:$P$21,4,0)))+IFERROR(VLOOKUP(A1220,英雄数据表!A:K,IF(武魂!B1220&gt;=50,10,IF(武魂!B1220&gt;=25,6)),0),0))</f>
        <v>,"dpspro":0</v>
      </c>
      <c r="K1220" s="32" t="str">
        <f t="shared" si="85"/>
        <v>"atk":300,"hp":5000,"undpspro":50,"dpspro":0</v>
      </c>
      <c r="L1220" s="20" t="str">
        <f>IF(B1220&gt;=50,VLOOKUP(A1220,英雄数据表!A:L,11,FALSE),IF(B1220&gt;=25,VLOOKUP(A1220,英雄数据表!A:L,7,0),""))</f>
        <v/>
      </c>
      <c r="M1220" s="20" t="str">
        <f>IFERROR(VLOOKUP(B1220,属性中转表!$K$2:$O$21,5,FALSE),"")</f>
        <v/>
      </c>
      <c r="N1220" s="20" t="str">
        <f>IF(B1220=25,VLOOKUP(A1220,英雄数据表!A:L,8,FALSE),IF(B1220=50,VLOOKUP(A1220,英雄数据表!A:L,12,0),""))</f>
        <v/>
      </c>
    </row>
    <row r="1221" spans="1:14" x14ac:dyDescent="0.3">
      <c r="A1221" s="20">
        <v>15036</v>
      </c>
      <c r="B1221" s="21">
        <f t="shared" si="82"/>
        <v>20</v>
      </c>
      <c r="C1221" s="21">
        <v>5</v>
      </c>
      <c r="D1221" s="21">
        <f>VLOOKUP(A1221,英雄数据表!A:D,4,0)</f>
        <v>1</v>
      </c>
      <c r="E1221" s="20" t="str">
        <f>VLOOKUP(A1221,英雄数据表!A:C,3,0)</f>
        <v>背叛者黑弓</v>
      </c>
      <c r="F1221" s="20">
        <f t="shared" si="83"/>
        <v>15036</v>
      </c>
      <c r="G1221" s="20">
        <f t="shared" si="84"/>
        <v>15036</v>
      </c>
      <c r="H1221" s="21" t="str">
        <f>VLOOKUP(B1221,属性中转表!A:F,6,FALSE)</f>
        <v>"hp":48600,"atk":1350</v>
      </c>
      <c r="I1221" s="20" t="str">
        <f>IF(VLOOKUP(B1221,属性中转表!A:G,7,FALSE)=0,"",VLOOKUP(VLOOKUP(B1221,属性中转表!A:G,7,FALSE),属性中转表!$K$2:$P$21,6,0))&amp;IF(VLOOKUP(B1221,属性中转表!A:G,7,FALSE)&gt;=50,VLOOKUP(A1221,英雄数据表!A:K,9,0),IF(VLOOKUP(B1221,属性中转表!A:G,7,FALSE)&gt;=25,VLOOKUP(A1221,英雄数据表!A:K,5,0),""))</f>
        <v>"atk":300,"hp":5000,"undpspro":50</v>
      </c>
      <c r="J1221" s="20" t="str">
        <f>IF(I1221="","",属性中转表!$I$1&amp;(IF(VLOOKUP(B1221,属性中转表!A:G,7,FALSE)=0,0,VLOOKUP(VLOOKUP(B1221,属性中转表!A:G,7,FALSE),属性中转表!$K$2:$P$21,4,0)))+IFERROR(VLOOKUP(A1221,英雄数据表!A:K,IF(武魂!B1221&gt;=50,10,IF(武魂!B1221&gt;=25,6)),0),0))</f>
        <v>,"dpspro":50</v>
      </c>
      <c r="K1221" s="32" t="str">
        <f t="shared" si="85"/>
        <v>"atk":300,"hp":5000,"undpspro":50,"dpspro":50</v>
      </c>
      <c r="L1221" s="20" t="str">
        <f>IF(B1221&gt;=50,VLOOKUP(A1221,英雄数据表!A:L,11,FALSE),IF(B1221&gt;=25,VLOOKUP(A1221,英雄数据表!A:L,7,0),""))</f>
        <v/>
      </c>
      <c r="M1221" s="20" t="str">
        <f>IFERROR(VLOOKUP(B1221,属性中转表!$K$2:$O$21,5,FALSE),"")</f>
        <v>"dpspro":50</v>
      </c>
      <c r="N1221" s="20" t="str">
        <f>IF(B1221=25,VLOOKUP(A1221,英雄数据表!A:L,8,FALSE),IF(B1221=50,VLOOKUP(A1221,英雄数据表!A:L,12,0),""))</f>
        <v/>
      </c>
    </row>
    <row r="1222" spans="1:14" x14ac:dyDescent="0.3">
      <c r="A1222" s="20">
        <v>15036</v>
      </c>
      <c r="B1222" s="21">
        <f t="shared" si="82"/>
        <v>21</v>
      </c>
      <c r="C1222" s="21">
        <v>5</v>
      </c>
      <c r="D1222" s="21">
        <f>VLOOKUP(A1222,英雄数据表!A:D,4,0)</f>
        <v>1</v>
      </c>
      <c r="E1222" s="20" t="str">
        <f>VLOOKUP(A1222,英雄数据表!A:C,3,0)</f>
        <v>背叛者黑弓</v>
      </c>
      <c r="F1222" s="20">
        <f t="shared" si="83"/>
        <v>15036</v>
      </c>
      <c r="G1222" s="20">
        <f t="shared" si="84"/>
        <v>15036</v>
      </c>
      <c r="H1222" s="21" t="str">
        <f>VLOOKUP(B1222,属性中转表!A:F,6,FALSE)</f>
        <v>"hp":52200,"atk":1450</v>
      </c>
      <c r="I1222" s="20" t="str">
        <f>IF(VLOOKUP(B1222,属性中转表!A:G,7,FALSE)=0,"",VLOOKUP(VLOOKUP(B1222,属性中转表!A:G,7,FALSE),属性中转表!$K$2:$P$21,6,0))&amp;IF(VLOOKUP(B1222,属性中转表!A:G,7,FALSE)&gt;=50,VLOOKUP(A1222,英雄数据表!A:K,9,0),IF(VLOOKUP(B1222,属性中转表!A:G,7,FALSE)&gt;=25,VLOOKUP(A1222,英雄数据表!A:K,5,0),""))</f>
        <v>"atk":300,"hp":5000,"undpspro":50</v>
      </c>
      <c r="J1222" s="20" t="str">
        <f>IF(I1222="","",属性中转表!$I$1&amp;(IF(VLOOKUP(B1222,属性中转表!A:G,7,FALSE)=0,0,VLOOKUP(VLOOKUP(B1222,属性中转表!A:G,7,FALSE),属性中转表!$K$2:$P$21,4,0)))+IFERROR(VLOOKUP(A1222,英雄数据表!A:K,IF(武魂!B1222&gt;=50,10,IF(武魂!B1222&gt;=25,6)),0),0))</f>
        <v>,"dpspro":50</v>
      </c>
      <c r="K1222" s="32" t="str">
        <f t="shared" si="85"/>
        <v>"atk":300,"hp":5000,"undpspro":50,"dpspro":50</v>
      </c>
      <c r="L1222" s="20" t="str">
        <f>IF(B1222&gt;=50,VLOOKUP(A1222,英雄数据表!A:L,11,FALSE),IF(B1222&gt;=25,VLOOKUP(A1222,英雄数据表!A:L,7,0),""))</f>
        <v/>
      </c>
      <c r="M1222" s="20" t="str">
        <f>IFERROR(VLOOKUP(B1222,属性中转表!$K$2:$O$21,5,FALSE),"")</f>
        <v/>
      </c>
      <c r="N1222" s="20" t="str">
        <f>IF(B1222=25,VLOOKUP(A1222,英雄数据表!A:L,8,FALSE),IF(B1222=50,VLOOKUP(A1222,英雄数据表!A:L,12,0),""))</f>
        <v/>
      </c>
    </row>
    <row r="1223" spans="1:14" x14ac:dyDescent="0.3">
      <c r="A1223" s="20">
        <v>15036</v>
      </c>
      <c r="B1223" s="21">
        <f t="shared" si="82"/>
        <v>22</v>
      </c>
      <c r="C1223" s="21">
        <v>5</v>
      </c>
      <c r="D1223" s="21">
        <f>VLOOKUP(A1223,英雄数据表!A:D,4,0)</f>
        <v>1</v>
      </c>
      <c r="E1223" s="20" t="str">
        <f>VLOOKUP(A1223,英雄数据表!A:C,3,0)</f>
        <v>背叛者黑弓</v>
      </c>
      <c r="F1223" s="20">
        <f t="shared" si="83"/>
        <v>15036</v>
      </c>
      <c r="G1223" s="20">
        <f t="shared" si="84"/>
        <v>15036</v>
      </c>
      <c r="H1223" s="21" t="str">
        <f>VLOOKUP(B1223,属性中转表!A:F,6,FALSE)</f>
        <v>"hp":55800,"atk":1550</v>
      </c>
      <c r="I1223" s="20" t="str">
        <f>IF(VLOOKUP(B1223,属性中转表!A:G,7,FALSE)=0,"",VLOOKUP(VLOOKUP(B1223,属性中转表!A:G,7,FALSE),属性中转表!$K$2:$P$21,6,0))&amp;IF(VLOOKUP(B1223,属性中转表!A:G,7,FALSE)&gt;=50,VLOOKUP(A1223,英雄数据表!A:K,9,0),IF(VLOOKUP(B1223,属性中转表!A:G,7,FALSE)&gt;=25,VLOOKUP(A1223,英雄数据表!A:K,5,0),""))</f>
        <v>"atk":300,"hp":5000,"undpspro":50</v>
      </c>
      <c r="J1223" s="20" t="str">
        <f>IF(I1223="","",属性中转表!$I$1&amp;(IF(VLOOKUP(B1223,属性中转表!A:G,7,FALSE)=0,0,VLOOKUP(VLOOKUP(B1223,属性中转表!A:G,7,FALSE),属性中转表!$K$2:$P$21,4,0)))+IFERROR(VLOOKUP(A1223,英雄数据表!A:K,IF(武魂!B1223&gt;=50,10,IF(武魂!B1223&gt;=25,6)),0),0))</f>
        <v>,"dpspro":50</v>
      </c>
      <c r="K1223" s="32" t="str">
        <f t="shared" si="85"/>
        <v>"atk":300,"hp":5000,"undpspro":50,"dpspro":50</v>
      </c>
      <c r="L1223" s="20" t="str">
        <f>IF(B1223&gt;=50,VLOOKUP(A1223,英雄数据表!A:L,11,FALSE),IF(B1223&gt;=25,VLOOKUP(A1223,英雄数据表!A:L,7,0),""))</f>
        <v/>
      </c>
      <c r="M1223" s="20" t="str">
        <f>IFERROR(VLOOKUP(B1223,属性中转表!$K$2:$O$21,5,FALSE),"")</f>
        <v/>
      </c>
      <c r="N1223" s="20" t="str">
        <f>IF(B1223=25,VLOOKUP(A1223,英雄数据表!A:L,8,FALSE),IF(B1223=50,VLOOKUP(A1223,英雄数据表!A:L,12,0),""))</f>
        <v/>
      </c>
    </row>
    <row r="1224" spans="1:14" x14ac:dyDescent="0.3">
      <c r="A1224" s="20">
        <v>15036</v>
      </c>
      <c r="B1224" s="21">
        <f t="shared" si="82"/>
        <v>23</v>
      </c>
      <c r="C1224" s="21">
        <v>5</v>
      </c>
      <c r="D1224" s="21">
        <f>VLOOKUP(A1224,英雄数据表!A:D,4,0)</f>
        <v>1</v>
      </c>
      <c r="E1224" s="20" t="str">
        <f>VLOOKUP(A1224,英雄数据表!A:C,3,0)</f>
        <v>背叛者黑弓</v>
      </c>
      <c r="F1224" s="20">
        <f t="shared" si="83"/>
        <v>15036</v>
      </c>
      <c r="G1224" s="20">
        <f t="shared" si="84"/>
        <v>15036</v>
      </c>
      <c r="H1224" s="21" t="str">
        <f>VLOOKUP(B1224,属性中转表!A:F,6,FALSE)</f>
        <v>"hp":59400,"atk":1650</v>
      </c>
      <c r="I1224" s="20" t="str">
        <f>IF(VLOOKUP(B1224,属性中转表!A:G,7,FALSE)=0,"",VLOOKUP(VLOOKUP(B1224,属性中转表!A:G,7,FALSE),属性中转表!$K$2:$P$21,6,0))&amp;IF(VLOOKUP(B1224,属性中转表!A:G,7,FALSE)&gt;=50,VLOOKUP(A1224,英雄数据表!A:K,9,0),IF(VLOOKUP(B1224,属性中转表!A:G,7,FALSE)&gt;=25,VLOOKUP(A1224,英雄数据表!A:K,5,0),""))</f>
        <v>"atk":300,"hp":5000,"undpspro":50</v>
      </c>
      <c r="J1224" s="20" t="str">
        <f>IF(I1224="","",属性中转表!$I$1&amp;(IF(VLOOKUP(B1224,属性中转表!A:G,7,FALSE)=0,0,VLOOKUP(VLOOKUP(B1224,属性中转表!A:G,7,FALSE),属性中转表!$K$2:$P$21,4,0)))+IFERROR(VLOOKUP(A1224,英雄数据表!A:K,IF(武魂!B1224&gt;=50,10,IF(武魂!B1224&gt;=25,6)),0),0))</f>
        <v>,"dpspro":50</v>
      </c>
      <c r="K1224" s="32" t="str">
        <f t="shared" si="85"/>
        <v>"atk":300,"hp":5000,"undpspro":50,"dpspro":50</v>
      </c>
      <c r="L1224" s="20" t="str">
        <f>IF(B1224&gt;=50,VLOOKUP(A1224,英雄数据表!A:L,11,FALSE),IF(B1224&gt;=25,VLOOKUP(A1224,英雄数据表!A:L,7,0),""))</f>
        <v/>
      </c>
      <c r="M1224" s="20" t="str">
        <f>IFERROR(VLOOKUP(B1224,属性中转表!$K$2:$O$21,5,FALSE),"")</f>
        <v/>
      </c>
      <c r="N1224" s="20" t="str">
        <f>IF(B1224=25,VLOOKUP(A1224,英雄数据表!A:L,8,FALSE),IF(B1224=50,VLOOKUP(A1224,英雄数据表!A:L,12,0),""))</f>
        <v/>
      </c>
    </row>
    <row r="1225" spans="1:14" x14ac:dyDescent="0.3">
      <c r="A1225" s="20">
        <v>15036</v>
      </c>
      <c r="B1225" s="21">
        <f t="shared" si="82"/>
        <v>24</v>
      </c>
      <c r="C1225" s="21">
        <v>5</v>
      </c>
      <c r="D1225" s="21">
        <f>VLOOKUP(A1225,英雄数据表!A:D,4,0)</f>
        <v>1</v>
      </c>
      <c r="E1225" s="20" t="str">
        <f>VLOOKUP(A1225,英雄数据表!A:C,3,0)</f>
        <v>背叛者黑弓</v>
      </c>
      <c r="F1225" s="20">
        <f t="shared" si="83"/>
        <v>15036</v>
      </c>
      <c r="G1225" s="20">
        <f t="shared" si="84"/>
        <v>15036</v>
      </c>
      <c r="H1225" s="21" t="str">
        <f>VLOOKUP(B1225,属性中转表!A:F,6,FALSE)</f>
        <v>"hp":63000,"atk":1750</v>
      </c>
      <c r="I1225" s="20" t="str">
        <f>IF(VLOOKUP(B1225,属性中转表!A:G,7,FALSE)=0,"",VLOOKUP(VLOOKUP(B1225,属性中转表!A:G,7,FALSE),属性中转表!$K$2:$P$21,6,0))&amp;IF(VLOOKUP(B1225,属性中转表!A:G,7,FALSE)&gt;=50,VLOOKUP(A1225,英雄数据表!A:K,9,0),IF(VLOOKUP(B1225,属性中转表!A:G,7,FALSE)&gt;=25,VLOOKUP(A1225,英雄数据表!A:K,5,0),""))</f>
        <v>"atk":300,"hp":5000,"undpspro":50</v>
      </c>
      <c r="J1225" s="20" t="str">
        <f>IF(I1225="","",属性中转表!$I$1&amp;(IF(VLOOKUP(B1225,属性中转表!A:G,7,FALSE)=0,0,VLOOKUP(VLOOKUP(B1225,属性中转表!A:G,7,FALSE),属性中转表!$K$2:$P$21,4,0)))+IFERROR(VLOOKUP(A1225,英雄数据表!A:K,IF(武魂!B1225&gt;=50,10,IF(武魂!B1225&gt;=25,6)),0),0))</f>
        <v>,"dpspro":50</v>
      </c>
      <c r="K1225" s="32" t="str">
        <f t="shared" si="85"/>
        <v>"atk":300,"hp":5000,"undpspro":50,"dpspro":50</v>
      </c>
      <c r="L1225" s="20" t="str">
        <f>IF(B1225&gt;=50,VLOOKUP(A1225,英雄数据表!A:L,11,FALSE),IF(B1225&gt;=25,VLOOKUP(A1225,英雄数据表!A:L,7,0),""))</f>
        <v/>
      </c>
      <c r="M1225" s="20" t="str">
        <f>IFERROR(VLOOKUP(B1225,属性中转表!$K$2:$O$21,5,FALSE),"")</f>
        <v/>
      </c>
      <c r="N1225" s="20" t="str">
        <f>IF(B1225=25,VLOOKUP(A1225,英雄数据表!A:L,8,FALSE),IF(B1225=50,VLOOKUP(A1225,英雄数据表!A:L,12,0),""))</f>
        <v/>
      </c>
    </row>
    <row r="1226" spans="1:14" x14ac:dyDescent="0.3">
      <c r="A1226" s="20">
        <v>15036</v>
      </c>
      <c r="B1226" s="21">
        <f t="shared" si="82"/>
        <v>25</v>
      </c>
      <c r="C1226" s="21">
        <v>5</v>
      </c>
      <c r="D1226" s="21">
        <f>VLOOKUP(A1226,英雄数据表!A:D,4,0)</f>
        <v>1</v>
      </c>
      <c r="E1226" s="20" t="str">
        <f>VLOOKUP(A1226,英雄数据表!A:C,3,0)</f>
        <v>背叛者黑弓</v>
      </c>
      <c r="F1226" s="20">
        <f t="shared" si="83"/>
        <v>15036</v>
      </c>
      <c r="G1226" s="20">
        <f t="shared" si="84"/>
        <v>15036</v>
      </c>
      <c r="H1226" s="21" t="str">
        <f>VLOOKUP(B1226,属性中转表!A:F,6,FALSE)</f>
        <v>"hp":66600,"atk":1850</v>
      </c>
      <c r="I1226" s="20" t="str">
        <f>IF(VLOOKUP(B1226,属性中转表!A:G,7,FALSE)=0,"",VLOOKUP(VLOOKUP(B1226,属性中转表!A:G,7,FALSE),属性中转表!$K$2:$P$21,6,0))&amp;IF(VLOOKUP(B1226,属性中转表!A:G,7,FALSE)&gt;=50,VLOOKUP(A1226,英雄数据表!A:K,9,0),IF(VLOOKUP(B1226,属性中转表!A:G,7,FALSE)&gt;=25,VLOOKUP(A1226,英雄数据表!A:K,5,0),""))</f>
        <v>"atk":300,"hp":5000,"undpspro":50,"pojiapro":120</v>
      </c>
      <c r="J1226" s="20" t="str">
        <f>IF(I1226="","",属性中转表!$I$1&amp;(IF(VLOOKUP(B1226,属性中转表!A:G,7,FALSE)=0,0,VLOOKUP(VLOOKUP(B1226,属性中转表!A:G,7,FALSE),属性中转表!$K$2:$P$21,4,0)))+IFERROR(VLOOKUP(A1226,英雄数据表!A:K,IF(武魂!B1226&gt;=50,10,IF(武魂!B1226&gt;=25,6)),0),0))</f>
        <v>,"dpspro":50</v>
      </c>
      <c r="K1226" s="32" t="str">
        <f t="shared" si="85"/>
        <v>"atk":300,"hp":5000,"undpspro":50,"pojiapro":120,"dpspro":50</v>
      </c>
      <c r="L1226" s="20" t="str">
        <f>IF(B1226&gt;=50,VLOOKUP(A1226,英雄数据表!A:L,11,FALSE),IF(B1226&gt;=25,VLOOKUP(A1226,英雄数据表!A:L,7,0),""))</f>
        <v>"1503601004"</v>
      </c>
      <c r="M1226" s="20" t="str">
        <f>IFERROR(VLOOKUP(B1226,属性中转表!$K$2:$O$21,5,FALSE),"")</f>
        <v/>
      </c>
      <c r="N1226" s="20" t="str">
        <f>IF(B1226=25,VLOOKUP(A1226,英雄数据表!A:L,8,FALSE),IF(B1226=50,VLOOKUP(A1226,英雄数据表!A:L,12,0),""))</f>
        <v>破防增加12%，瞄准对方弱点，对攻击低于自己的目标造成额外18%伤害</v>
      </c>
    </row>
    <row r="1227" spans="1:14" x14ac:dyDescent="0.3">
      <c r="A1227" s="20">
        <v>15036</v>
      </c>
      <c r="B1227" s="21">
        <f t="shared" ref="B1227:B1290" si="86">IF(A1227=A1226,B1226+1,1)</f>
        <v>26</v>
      </c>
      <c r="C1227" s="21">
        <v>5</v>
      </c>
      <c r="D1227" s="21">
        <f>VLOOKUP(A1227,英雄数据表!A:D,4,0)</f>
        <v>1</v>
      </c>
      <c r="E1227" s="20" t="str">
        <f>VLOOKUP(A1227,英雄数据表!A:C,3,0)</f>
        <v>背叛者黑弓</v>
      </c>
      <c r="F1227" s="20">
        <f t="shared" ref="F1227:F1290" si="87">A1227</f>
        <v>15036</v>
      </c>
      <c r="G1227" s="20">
        <f t="shared" ref="G1227:G1290" si="88">A1227</f>
        <v>15036</v>
      </c>
      <c r="H1227" s="21" t="str">
        <f>VLOOKUP(B1227,属性中转表!A:F,6,FALSE)</f>
        <v>"hp":70200,"atk":1950</v>
      </c>
      <c r="I1227" s="20" t="str">
        <f>IF(VLOOKUP(B1227,属性中转表!A:G,7,FALSE)=0,"",VLOOKUP(VLOOKUP(B1227,属性中转表!A:G,7,FALSE),属性中转表!$K$2:$P$21,6,0))&amp;IF(VLOOKUP(B1227,属性中转表!A:G,7,FALSE)&gt;=50,VLOOKUP(A1227,英雄数据表!A:K,9,0),IF(VLOOKUP(B1227,属性中转表!A:G,7,FALSE)&gt;=25,VLOOKUP(A1227,英雄数据表!A:K,5,0),""))</f>
        <v>"atk":300,"hp":5000,"undpspro":50,"pojiapro":120</v>
      </c>
      <c r="J1227" s="20" t="str">
        <f>IF(I1227="","",属性中转表!$I$1&amp;(IF(VLOOKUP(B1227,属性中转表!A:G,7,FALSE)=0,0,VLOOKUP(VLOOKUP(B1227,属性中转表!A:G,7,FALSE),属性中转表!$K$2:$P$21,4,0)))+IFERROR(VLOOKUP(A1227,英雄数据表!A:K,IF(武魂!B1227&gt;=50,10,IF(武魂!B1227&gt;=25,6)),0),0))</f>
        <v>,"dpspro":50</v>
      </c>
      <c r="K1227" s="32" t="str">
        <f t="shared" ref="K1227:K1290" si="89">I1227&amp;J1227</f>
        <v>"atk":300,"hp":5000,"undpspro":50,"pojiapro":120,"dpspro":50</v>
      </c>
      <c r="L1227" s="20" t="str">
        <f>IF(B1227&gt;=50,VLOOKUP(A1227,英雄数据表!A:L,11,FALSE),IF(B1227&gt;=25,VLOOKUP(A1227,英雄数据表!A:L,7,0),""))</f>
        <v>"1503601004"</v>
      </c>
      <c r="M1227" s="20" t="str">
        <f>IFERROR(VLOOKUP(B1227,属性中转表!$K$2:$O$21,5,FALSE),"")</f>
        <v/>
      </c>
      <c r="N1227" s="20" t="str">
        <f>IF(B1227=25,VLOOKUP(A1227,英雄数据表!A:L,8,FALSE),IF(B1227=50,VLOOKUP(A1227,英雄数据表!A:L,12,0),""))</f>
        <v/>
      </c>
    </row>
    <row r="1228" spans="1:14" x14ac:dyDescent="0.3">
      <c r="A1228" s="20">
        <v>15036</v>
      </c>
      <c r="B1228" s="21">
        <f t="shared" si="86"/>
        <v>27</v>
      </c>
      <c r="C1228" s="21">
        <v>5</v>
      </c>
      <c r="D1228" s="21">
        <f>VLOOKUP(A1228,英雄数据表!A:D,4,0)</f>
        <v>1</v>
      </c>
      <c r="E1228" s="20" t="str">
        <f>VLOOKUP(A1228,英雄数据表!A:C,3,0)</f>
        <v>背叛者黑弓</v>
      </c>
      <c r="F1228" s="20">
        <f t="shared" si="87"/>
        <v>15036</v>
      </c>
      <c r="G1228" s="20">
        <f t="shared" si="88"/>
        <v>15036</v>
      </c>
      <c r="H1228" s="21" t="str">
        <f>VLOOKUP(B1228,属性中转表!A:F,6,FALSE)</f>
        <v>"hp":73800,"atk":2050</v>
      </c>
      <c r="I1228" s="20" t="str">
        <f>IF(VLOOKUP(B1228,属性中转表!A:G,7,FALSE)=0,"",VLOOKUP(VLOOKUP(B1228,属性中转表!A:G,7,FALSE),属性中转表!$K$2:$P$21,6,0))&amp;IF(VLOOKUP(B1228,属性中转表!A:G,7,FALSE)&gt;=50,VLOOKUP(A1228,英雄数据表!A:K,9,0),IF(VLOOKUP(B1228,属性中转表!A:G,7,FALSE)&gt;=25,VLOOKUP(A1228,英雄数据表!A:K,5,0),""))</f>
        <v>"atk":300,"hp":5000,"undpspro":50,"pojiapro":120</v>
      </c>
      <c r="J1228" s="20" t="str">
        <f>IF(I1228="","",属性中转表!$I$1&amp;(IF(VLOOKUP(B1228,属性中转表!A:G,7,FALSE)=0,0,VLOOKUP(VLOOKUP(B1228,属性中转表!A:G,7,FALSE),属性中转表!$K$2:$P$21,4,0)))+IFERROR(VLOOKUP(A1228,英雄数据表!A:K,IF(武魂!B1228&gt;=50,10,IF(武魂!B1228&gt;=25,6)),0),0))</f>
        <v>,"dpspro":50</v>
      </c>
      <c r="K1228" s="32" t="str">
        <f t="shared" si="89"/>
        <v>"atk":300,"hp":5000,"undpspro":50,"pojiapro":120,"dpspro":50</v>
      </c>
      <c r="L1228" s="20" t="str">
        <f>IF(B1228&gt;=50,VLOOKUP(A1228,英雄数据表!A:L,11,FALSE),IF(B1228&gt;=25,VLOOKUP(A1228,英雄数据表!A:L,7,0),""))</f>
        <v>"1503601004"</v>
      </c>
      <c r="M1228" s="20" t="str">
        <f>IFERROR(VLOOKUP(B1228,属性中转表!$K$2:$O$21,5,FALSE),"")</f>
        <v/>
      </c>
      <c r="N1228" s="20" t="str">
        <f>IF(B1228=25,VLOOKUP(A1228,英雄数据表!A:L,8,FALSE),IF(B1228=50,VLOOKUP(A1228,英雄数据表!A:L,12,0),""))</f>
        <v/>
      </c>
    </row>
    <row r="1229" spans="1:14" x14ac:dyDescent="0.3">
      <c r="A1229" s="20">
        <v>15036</v>
      </c>
      <c r="B1229" s="21">
        <f t="shared" si="86"/>
        <v>28</v>
      </c>
      <c r="C1229" s="21">
        <v>5</v>
      </c>
      <c r="D1229" s="21">
        <f>VLOOKUP(A1229,英雄数据表!A:D,4,0)</f>
        <v>1</v>
      </c>
      <c r="E1229" s="20" t="str">
        <f>VLOOKUP(A1229,英雄数据表!A:C,3,0)</f>
        <v>背叛者黑弓</v>
      </c>
      <c r="F1229" s="20">
        <f t="shared" si="87"/>
        <v>15036</v>
      </c>
      <c r="G1229" s="20">
        <f t="shared" si="88"/>
        <v>15036</v>
      </c>
      <c r="H1229" s="21" t="str">
        <f>VLOOKUP(B1229,属性中转表!A:F,6,FALSE)</f>
        <v>"hp":77400,"atk":2150</v>
      </c>
      <c r="I1229" s="20" t="str">
        <f>IF(VLOOKUP(B1229,属性中转表!A:G,7,FALSE)=0,"",VLOOKUP(VLOOKUP(B1229,属性中转表!A:G,7,FALSE),属性中转表!$K$2:$P$21,6,0))&amp;IF(VLOOKUP(B1229,属性中转表!A:G,7,FALSE)&gt;=50,VLOOKUP(A1229,英雄数据表!A:K,9,0),IF(VLOOKUP(B1229,属性中转表!A:G,7,FALSE)&gt;=25,VLOOKUP(A1229,英雄数据表!A:K,5,0),""))</f>
        <v>"atk":300,"hp":5000,"undpspro":50,"pojiapro":120</v>
      </c>
      <c r="J1229" s="20" t="str">
        <f>IF(I1229="","",属性中转表!$I$1&amp;(IF(VLOOKUP(B1229,属性中转表!A:G,7,FALSE)=0,0,VLOOKUP(VLOOKUP(B1229,属性中转表!A:G,7,FALSE),属性中转表!$K$2:$P$21,4,0)))+IFERROR(VLOOKUP(A1229,英雄数据表!A:K,IF(武魂!B1229&gt;=50,10,IF(武魂!B1229&gt;=25,6)),0),0))</f>
        <v>,"dpspro":50</v>
      </c>
      <c r="K1229" s="32" t="str">
        <f t="shared" si="89"/>
        <v>"atk":300,"hp":5000,"undpspro":50,"pojiapro":120,"dpspro":50</v>
      </c>
      <c r="L1229" s="20" t="str">
        <f>IF(B1229&gt;=50,VLOOKUP(A1229,英雄数据表!A:L,11,FALSE),IF(B1229&gt;=25,VLOOKUP(A1229,英雄数据表!A:L,7,0),""))</f>
        <v>"1503601004"</v>
      </c>
      <c r="M1229" s="20" t="str">
        <f>IFERROR(VLOOKUP(B1229,属性中转表!$K$2:$O$21,5,FALSE),"")</f>
        <v/>
      </c>
      <c r="N1229" s="20" t="str">
        <f>IF(B1229=25,VLOOKUP(A1229,英雄数据表!A:L,8,FALSE),IF(B1229=50,VLOOKUP(A1229,英雄数据表!A:L,12,0),""))</f>
        <v/>
      </c>
    </row>
    <row r="1230" spans="1:14" x14ac:dyDescent="0.3">
      <c r="A1230" s="20">
        <v>15036</v>
      </c>
      <c r="B1230" s="21">
        <f t="shared" si="86"/>
        <v>29</v>
      </c>
      <c r="C1230" s="21">
        <v>5</v>
      </c>
      <c r="D1230" s="21">
        <f>VLOOKUP(A1230,英雄数据表!A:D,4,0)</f>
        <v>1</v>
      </c>
      <c r="E1230" s="20" t="str">
        <f>VLOOKUP(A1230,英雄数据表!A:C,3,0)</f>
        <v>背叛者黑弓</v>
      </c>
      <c r="F1230" s="20">
        <f t="shared" si="87"/>
        <v>15036</v>
      </c>
      <c r="G1230" s="20">
        <f t="shared" si="88"/>
        <v>15036</v>
      </c>
      <c r="H1230" s="21" t="str">
        <f>VLOOKUP(B1230,属性中转表!A:F,6,FALSE)</f>
        <v>"hp":81000,"atk":2250</v>
      </c>
      <c r="I1230" s="20" t="str">
        <f>IF(VLOOKUP(B1230,属性中转表!A:G,7,FALSE)=0,"",VLOOKUP(VLOOKUP(B1230,属性中转表!A:G,7,FALSE),属性中转表!$K$2:$P$21,6,0))&amp;IF(VLOOKUP(B1230,属性中转表!A:G,7,FALSE)&gt;=50,VLOOKUP(A1230,英雄数据表!A:K,9,0),IF(VLOOKUP(B1230,属性中转表!A:G,7,FALSE)&gt;=25,VLOOKUP(A1230,英雄数据表!A:K,5,0),""))</f>
        <v>"atk":300,"hp":5000,"undpspro":50,"pojiapro":120</v>
      </c>
      <c r="J1230" s="20" t="str">
        <f>IF(I1230="","",属性中转表!$I$1&amp;(IF(VLOOKUP(B1230,属性中转表!A:G,7,FALSE)=0,0,VLOOKUP(VLOOKUP(B1230,属性中转表!A:G,7,FALSE),属性中转表!$K$2:$P$21,4,0)))+IFERROR(VLOOKUP(A1230,英雄数据表!A:K,IF(武魂!B1230&gt;=50,10,IF(武魂!B1230&gt;=25,6)),0),0))</f>
        <v>,"dpspro":50</v>
      </c>
      <c r="K1230" s="32" t="str">
        <f t="shared" si="89"/>
        <v>"atk":300,"hp":5000,"undpspro":50,"pojiapro":120,"dpspro":50</v>
      </c>
      <c r="L1230" s="20" t="str">
        <f>IF(B1230&gt;=50,VLOOKUP(A1230,英雄数据表!A:L,11,FALSE),IF(B1230&gt;=25,VLOOKUP(A1230,英雄数据表!A:L,7,0),""))</f>
        <v>"1503601004"</v>
      </c>
      <c r="M1230" s="20" t="str">
        <f>IFERROR(VLOOKUP(B1230,属性中转表!$K$2:$O$21,5,FALSE),"")</f>
        <v/>
      </c>
      <c r="N1230" s="20" t="str">
        <f>IF(B1230=25,VLOOKUP(A1230,英雄数据表!A:L,8,FALSE),IF(B1230=50,VLOOKUP(A1230,英雄数据表!A:L,12,0),""))</f>
        <v/>
      </c>
    </row>
    <row r="1231" spans="1:14" x14ac:dyDescent="0.3">
      <c r="A1231" s="20">
        <v>15036</v>
      </c>
      <c r="B1231" s="21">
        <f t="shared" si="86"/>
        <v>30</v>
      </c>
      <c r="C1231" s="21">
        <v>5</v>
      </c>
      <c r="D1231" s="21">
        <f>VLOOKUP(A1231,英雄数据表!A:D,4,0)</f>
        <v>1</v>
      </c>
      <c r="E1231" s="20" t="str">
        <f>VLOOKUP(A1231,英雄数据表!A:C,3,0)</f>
        <v>背叛者黑弓</v>
      </c>
      <c r="F1231" s="20">
        <f t="shared" si="87"/>
        <v>15036</v>
      </c>
      <c r="G1231" s="20">
        <f t="shared" si="88"/>
        <v>15036</v>
      </c>
      <c r="H1231" s="21" t="str">
        <f>VLOOKUP(B1231,属性中转表!A:F,6,FALSE)</f>
        <v>"hp":84600,"atk":2350</v>
      </c>
      <c r="I1231" s="20" t="str">
        <f>IF(VLOOKUP(B1231,属性中转表!A:G,7,FALSE)=0,"",VLOOKUP(VLOOKUP(B1231,属性中转表!A:G,7,FALSE),属性中转表!$K$2:$P$21,6,0))&amp;IF(VLOOKUP(B1231,属性中转表!A:G,7,FALSE)&gt;=50,VLOOKUP(A1231,英雄数据表!A:K,9,0),IF(VLOOKUP(B1231,属性中转表!A:G,7,FALSE)&gt;=25,VLOOKUP(A1231,英雄数据表!A:K,5,0),""))</f>
        <v>"atk":300,"hp":5000,"undpspro":100,"pojiapro":120</v>
      </c>
      <c r="J1231" s="20" t="str">
        <f>IF(I1231="","",属性中转表!$I$1&amp;(IF(VLOOKUP(B1231,属性中转表!A:G,7,FALSE)=0,0,VLOOKUP(VLOOKUP(B1231,属性中转表!A:G,7,FALSE),属性中转表!$K$2:$P$21,4,0)))+IFERROR(VLOOKUP(A1231,英雄数据表!A:K,IF(武魂!B1231&gt;=50,10,IF(武魂!B1231&gt;=25,6)),0),0))</f>
        <v>,"dpspro":50</v>
      </c>
      <c r="K1231" s="32" t="str">
        <f t="shared" si="89"/>
        <v>"atk":300,"hp":5000,"undpspro":100,"pojiapro":120,"dpspro":50</v>
      </c>
      <c r="L1231" s="20" t="str">
        <f>IF(B1231&gt;=50,VLOOKUP(A1231,英雄数据表!A:L,11,FALSE),IF(B1231&gt;=25,VLOOKUP(A1231,英雄数据表!A:L,7,0),""))</f>
        <v>"1503601004"</v>
      </c>
      <c r="M1231" s="20" t="str">
        <f>IFERROR(VLOOKUP(B1231,属性中转表!$K$2:$O$21,5,FALSE),"")</f>
        <v>"undpspro":50</v>
      </c>
      <c r="N1231" s="20" t="str">
        <f>IF(B1231=25,VLOOKUP(A1231,英雄数据表!A:L,8,FALSE),IF(B1231=50,VLOOKUP(A1231,英雄数据表!A:L,12,0),""))</f>
        <v/>
      </c>
    </row>
    <row r="1232" spans="1:14" x14ac:dyDescent="0.3">
      <c r="A1232" s="20">
        <v>15036</v>
      </c>
      <c r="B1232" s="21">
        <f t="shared" si="86"/>
        <v>31</v>
      </c>
      <c r="C1232" s="21">
        <v>5</v>
      </c>
      <c r="D1232" s="21">
        <f>VLOOKUP(A1232,英雄数据表!A:D,4,0)</f>
        <v>1</v>
      </c>
      <c r="E1232" s="20" t="str">
        <f>VLOOKUP(A1232,英雄数据表!A:C,3,0)</f>
        <v>背叛者黑弓</v>
      </c>
      <c r="F1232" s="20">
        <f t="shared" si="87"/>
        <v>15036</v>
      </c>
      <c r="G1232" s="20">
        <f t="shared" si="88"/>
        <v>15036</v>
      </c>
      <c r="H1232" s="21" t="str">
        <f>VLOOKUP(B1232,属性中转表!A:F,6,FALSE)</f>
        <v>"hp":89100,"atk":2475</v>
      </c>
      <c r="I1232" s="20" t="str">
        <f>IF(VLOOKUP(B1232,属性中转表!A:G,7,FALSE)=0,"",VLOOKUP(VLOOKUP(B1232,属性中转表!A:G,7,FALSE),属性中转表!$K$2:$P$21,6,0))&amp;IF(VLOOKUP(B1232,属性中转表!A:G,7,FALSE)&gt;=50,VLOOKUP(A1232,英雄数据表!A:K,9,0),IF(VLOOKUP(B1232,属性中转表!A:G,7,FALSE)&gt;=25,VLOOKUP(A1232,英雄数据表!A:K,5,0),""))</f>
        <v>"atk":300,"hp":5000,"undpspro":100,"pojiapro":120</v>
      </c>
      <c r="J1232" s="20" t="str">
        <f>IF(I1232="","",属性中转表!$I$1&amp;(IF(VLOOKUP(B1232,属性中转表!A:G,7,FALSE)=0,0,VLOOKUP(VLOOKUP(B1232,属性中转表!A:G,7,FALSE),属性中转表!$K$2:$P$21,4,0)))+IFERROR(VLOOKUP(A1232,英雄数据表!A:K,IF(武魂!B1232&gt;=50,10,IF(武魂!B1232&gt;=25,6)),0),0))</f>
        <v>,"dpspro":50</v>
      </c>
      <c r="K1232" s="32" t="str">
        <f t="shared" si="89"/>
        <v>"atk":300,"hp":5000,"undpspro":100,"pojiapro":120,"dpspro":50</v>
      </c>
      <c r="L1232" s="20" t="str">
        <f>IF(B1232&gt;=50,VLOOKUP(A1232,英雄数据表!A:L,11,FALSE),IF(B1232&gt;=25,VLOOKUP(A1232,英雄数据表!A:L,7,0),""))</f>
        <v>"1503601004"</v>
      </c>
      <c r="M1232" s="20" t="str">
        <f>IFERROR(VLOOKUP(B1232,属性中转表!$K$2:$O$21,5,FALSE),"")</f>
        <v/>
      </c>
      <c r="N1232" s="20" t="str">
        <f>IF(B1232=25,VLOOKUP(A1232,英雄数据表!A:L,8,FALSE),IF(B1232=50,VLOOKUP(A1232,英雄数据表!A:L,12,0),""))</f>
        <v/>
      </c>
    </row>
    <row r="1233" spans="1:14" x14ac:dyDescent="0.3">
      <c r="A1233" s="20">
        <v>15036</v>
      </c>
      <c r="B1233" s="21">
        <f t="shared" si="86"/>
        <v>32</v>
      </c>
      <c r="C1233" s="21">
        <v>5</v>
      </c>
      <c r="D1233" s="21">
        <f>VLOOKUP(A1233,英雄数据表!A:D,4,0)</f>
        <v>1</v>
      </c>
      <c r="E1233" s="20" t="str">
        <f>VLOOKUP(A1233,英雄数据表!A:C,3,0)</f>
        <v>背叛者黑弓</v>
      </c>
      <c r="F1233" s="20">
        <f t="shared" si="87"/>
        <v>15036</v>
      </c>
      <c r="G1233" s="20">
        <f t="shared" si="88"/>
        <v>15036</v>
      </c>
      <c r="H1233" s="21" t="str">
        <f>VLOOKUP(B1233,属性中转表!A:F,6,FALSE)</f>
        <v>"hp":93600,"atk":2600</v>
      </c>
      <c r="I1233" s="20" t="str">
        <f>IF(VLOOKUP(B1233,属性中转表!A:G,7,FALSE)=0,"",VLOOKUP(VLOOKUP(B1233,属性中转表!A:G,7,FALSE),属性中转表!$K$2:$P$21,6,0))&amp;IF(VLOOKUP(B1233,属性中转表!A:G,7,FALSE)&gt;=50,VLOOKUP(A1233,英雄数据表!A:K,9,0),IF(VLOOKUP(B1233,属性中转表!A:G,7,FALSE)&gt;=25,VLOOKUP(A1233,英雄数据表!A:K,5,0),""))</f>
        <v>"atk":300,"hp":5000,"undpspro":100,"pojiapro":120</v>
      </c>
      <c r="J1233" s="20" t="str">
        <f>IF(I1233="","",属性中转表!$I$1&amp;(IF(VLOOKUP(B1233,属性中转表!A:G,7,FALSE)=0,0,VLOOKUP(VLOOKUP(B1233,属性中转表!A:G,7,FALSE),属性中转表!$K$2:$P$21,4,0)))+IFERROR(VLOOKUP(A1233,英雄数据表!A:K,IF(武魂!B1233&gt;=50,10,IF(武魂!B1233&gt;=25,6)),0),0))</f>
        <v>,"dpspro":50</v>
      </c>
      <c r="K1233" s="32" t="str">
        <f t="shared" si="89"/>
        <v>"atk":300,"hp":5000,"undpspro":100,"pojiapro":120,"dpspro":50</v>
      </c>
      <c r="L1233" s="20" t="str">
        <f>IF(B1233&gt;=50,VLOOKUP(A1233,英雄数据表!A:L,11,FALSE),IF(B1233&gt;=25,VLOOKUP(A1233,英雄数据表!A:L,7,0),""))</f>
        <v>"1503601004"</v>
      </c>
      <c r="M1233" s="20" t="str">
        <f>IFERROR(VLOOKUP(B1233,属性中转表!$K$2:$O$21,5,FALSE),"")</f>
        <v/>
      </c>
      <c r="N1233" s="20" t="str">
        <f>IF(B1233=25,VLOOKUP(A1233,英雄数据表!A:L,8,FALSE),IF(B1233=50,VLOOKUP(A1233,英雄数据表!A:L,12,0),""))</f>
        <v/>
      </c>
    </row>
    <row r="1234" spans="1:14" x14ac:dyDescent="0.3">
      <c r="A1234" s="20">
        <v>15036</v>
      </c>
      <c r="B1234" s="21">
        <f t="shared" si="86"/>
        <v>33</v>
      </c>
      <c r="C1234" s="21">
        <v>5</v>
      </c>
      <c r="D1234" s="21">
        <f>VLOOKUP(A1234,英雄数据表!A:D,4,0)</f>
        <v>1</v>
      </c>
      <c r="E1234" s="20" t="str">
        <f>VLOOKUP(A1234,英雄数据表!A:C,3,0)</f>
        <v>背叛者黑弓</v>
      </c>
      <c r="F1234" s="20">
        <f t="shared" si="87"/>
        <v>15036</v>
      </c>
      <c r="G1234" s="20">
        <f t="shared" si="88"/>
        <v>15036</v>
      </c>
      <c r="H1234" s="21" t="str">
        <f>VLOOKUP(B1234,属性中转表!A:F,6,FALSE)</f>
        <v>"hp":98100,"atk":2725</v>
      </c>
      <c r="I1234" s="20" t="str">
        <f>IF(VLOOKUP(B1234,属性中转表!A:G,7,FALSE)=0,"",VLOOKUP(VLOOKUP(B1234,属性中转表!A:G,7,FALSE),属性中转表!$K$2:$P$21,6,0))&amp;IF(VLOOKUP(B1234,属性中转表!A:G,7,FALSE)&gt;=50,VLOOKUP(A1234,英雄数据表!A:K,9,0),IF(VLOOKUP(B1234,属性中转表!A:G,7,FALSE)&gt;=25,VLOOKUP(A1234,英雄数据表!A:K,5,0),""))</f>
        <v>"atk":300,"hp":5000,"undpspro":100,"pojiapro":120</v>
      </c>
      <c r="J1234" s="20" t="str">
        <f>IF(I1234="","",属性中转表!$I$1&amp;(IF(VLOOKUP(B1234,属性中转表!A:G,7,FALSE)=0,0,VLOOKUP(VLOOKUP(B1234,属性中转表!A:G,7,FALSE),属性中转表!$K$2:$P$21,4,0)))+IFERROR(VLOOKUP(A1234,英雄数据表!A:K,IF(武魂!B1234&gt;=50,10,IF(武魂!B1234&gt;=25,6)),0),0))</f>
        <v>,"dpspro":50</v>
      </c>
      <c r="K1234" s="32" t="str">
        <f t="shared" si="89"/>
        <v>"atk":300,"hp":5000,"undpspro":100,"pojiapro":120,"dpspro":50</v>
      </c>
      <c r="L1234" s="20" t="str">
        <f>IF(B1234&gt;=50,VLOOKUP(A1234,英雄数据表!A:L,11,FALSE),IF(B1234&gt;=25,VLOOKUP(A1234,英雄数据表!A:L,7,0),""))</f>
        <v>"1503601004"</v>
      </c>
      <c r="M1234" s="20" t="str">
        <f>IFERROR(VLOOKUP(B1234,属性中转表!$K$2:$O$21,5,FALSE),"")</f>
        <v/>
      </c>
      <c r="N1234" s="20" t="str">
        <f>IF(B1234=25,VLOOKUP(A1234,英雄数据表!A:L,8,FALSE),IF(B1234=50,VLOOKUP(A1234,英雄数据表!A:L,12,0),""))</f>
        <v/>
      </c>
    </row>
    <row r="1235" spans="1:14" x14ac:dyDescent="0.3">
      <c r="A1235" s="20">
        <v>15036</v>
      </c>
      <c r="B1235" s="21">
        <f t="shared" si="86"/>
        <v>34</v>
      </c>
      <c r="C1235" s="21">
        <v>5</v>
      </c>
      <c r="D1235" s="21">
        <f>VLOOKUP(A1235,英雄数据表!A:D,4,0)</f>
        <v>1</v>
      </c>
      <c r="E1235" s="20" t="str">
        <f>VLOOKUP(A1235,英雄数据表!A:C,3,0)</f>
        <v>背叛者黑弓</v>
      </c>
      <c r="F1235" s="20">
        <f t="shared" si="87"/>
        <v>15036</v>
      </c>
      <c r="G1235" s="20">
        <f t="shared" si="88"/>
        <v>15036</v>
      </c>
      <c r="H1235" s="21" t="str">
        <f>VLOOKUP(B1235,属性中转表!A:F,6,FALSE)</f>
        <v>"hp":102600,"atk":2850</v>
      </c>
      <c r="I1235" s="20" t="str">
        <f>IF(VLOOKUP(B1235,属性中转表!A:G,7,FALSE)=0,"",VLOOKUP(VLOOKUP(B1235,属性中转表!A:G,7,FALSE),属性中转表!$K$2:$P$21,6,0))&amp;IF(VLOOKUP(B1235,属性中转表!A:G,7,FALSE)&gt;=50,VLOOKUP(A1235,英雄数据表!A:K,9,0),IF(VLOOKUP(B1235,属性中转表!A:G,7,FALSE)&gt;=25,VLOOKUP(A1235,英雄数据表!A:K,5,0),""))</f>
        <v>"atk":300,"hp":5000,"undpspro":100,"pojiapro":120</v>
      </c>
      <c r="J1235" s="20" t="str">
        <f>IF(I1235="","",属性中转表!$I$1&amp;(IF(VLOOKUP(B1235,属性中转表!A:G,7,FALSE)=0,0,VLOOKUP(VLOOKUP(B1235,属性中转表!A:G,7,FALSE),属性中转表!$K$2:$P$21,4,0)))+IFERROR(VLOOKUP(A1235,英雄数据表!A:K,IF(武魂!B1235&gt;=50,10,IF(武魂!B1235&gt;=25,6)),0),0))</f>
        <v>,"dpspro":50</v>
      </c>
      <c r="K1235" s="32" t="str">
        <f t="shared" si="89"/>
        <v>"atk":300,"hp":5000,"undpspro":100,"pojiapro":120,"dpspro":50</v>
      </c>
      <c r="L1235" s="20" t="str">
        <f>IF(B1235&gt;=50,VLOOKUP(A1235,英雄数据表!A:L,11,FALSE),IF(B1235&gt;=25,VLOOKUP(A1235,英雄数据表!A:L,7,0),""))</f>
        <v>"1503601004"</v>
      </c>
      <c r="M1235" s="20" t="str">
        <f>IFERROR(VLOOKUP(B1235,属性中转表!$K$2:$O$21,5,FALSE),"")</f>
        <v/>
      </c>
      <c r="N1235" s="20" t="str">
        <f>IF(B1235=25,VLOOKUP(A1235,英雄数据表!A:L,8,FALSE),IF(B1235=50,VLOOKUP(A1235,英雄数据表!A:L,12,0),""))</f>
        <v/>
      </c>
    </row>
    <row r="1236" spans="1:14" x14ac:dyDescent="0.3">
      <c r="A1236" s="20">
        <v>15036</v>
      </c>
      <c r="B1236" s="21">
        <f t="shared" si="86"/>
        <v>35</v>
      </c>
      <c r="C1236" s="21">
        <v>5</v>
      </c>
      <c r="D1236" s="21">
        <f>VLOOKUP(A1236,英雄数据表!A:D,4,0)</f>
        <v>1</v>
      </c>
      <c r="E1236" s="20" t="str">
        <f>VLOOKUP(A1236,英雄数据表!A:C,3,0)</f>
        <v>背叛者黑弓</v>
      </c>
      <c r="F1236" s="20">
        <f t="shared" si="87"/>
        <v>15036</v>
      </c>
      <c r="G1236" s="20">
        <f t="shared" si="88"/>
        <v>15036</v>
      </c>
      <c r="H1236" s="21" t="str">
        <f>VLOOKUP(B1236,属性中转表!A:F,6,FALSE)</f>
        <v>"hp":107100,"atk":2975</v>
      </c>
      <c r="I1236" s="20" t="str">
        <f>IF(VLOOKUP(B1236,属性中转表!A:G,7,FALSE)=0,"",VLOOKUP(VLOOKUP(B1236,属性中转表!A:G,7,FALSE),属性中转表!$K$2:$P$21,6,0))&amp;IF(VLOOKUP(B1236,属性中转表!A:G,7,FALSE)&gt;=50,VLOOKUP(A1236,英雄数据表!A:K,9,0),IF(VLOOKUP(B1236,属性中转表!A:G,7,FALSE)&gt;=25,VLOOKUP(A1236,英雄数据表!A:K,5,0),""))</f>
        <v>"atk":300,"hp":5000,"undpspro":100,"pojiapro":120</v>
      </c>
      <c r="J1236" s="20" t="str">
        <f>IF(I1236="","",属性中转表!$I$1&amp;(IF(VLOOKUP(B1236,属性中转表!A:G,7,FALSE)=0,0,VLOOKUP(VLOOKUP(B1236,属性中转表!A:G,7,FALSE),属性中转表!$K$2:$P$21,4,0)))+IFERROR(VLOOKUP(A1236,英雄数据表!A:K,IF(武魂!B1236&gt;=50,10,IF(武魂!B1236&gt;=25,6)),0),0))</f>
        <v>,"dpspro":100</v>
      </c>
      <c r="K1236" s="32" t="str">
        <f t="shared" si="89"/>
        <v>"atk":300,"hp":5000,"undpspro":100,"pojiapro":120,"dpspro":100</v>
      </c>
      <c r="L1236" s="20" t="str">
        <f>IF(B1236&gt;=50,VLOOKUP(A1236,英雄数据表!A:L,11,FALSE),IF(B1236&gt;=25,VLOOKUP(A1236,英雄数据表!A:L,7,0),""))</f>
        <v>"1503601004"</v>
      </c>
      <c r="M1236" s="20" t="str">
        <f>IFERROR(VLOOKUP(B1236,属性中转表!$K$2:$O$21,5,FALSE),"")</f>
        <v>"dpspro":50</v>
      </c>
      <c r="N1236" s="20" t="str">
        <f>IF(B1236=25,VLOOKUP(A1236,英雄数据表!A:L,8,FALSE),IF(B1236=50,VLOOKUP(A1236,英雄数据表!A:L,12,0),""))</f>
        <v/>
      </c>
    </row>
    <row r="1237" spans="1:14" x14ac:dyDescent="0.3">
      <c r="A1237" s="20">
        <v>15036</v>
      </c>
      <c r="B1237" s="21">
        <f t="shared" si="86"/>
        <v>36</v>
      </c>
      <c r="C1237" s="21">
        <v>5</v>
      </c>
      <c r="D1237" s="21">
        <f>VLOOKUP(A1237,英雄数据表!A:D,4,0)</f>
        <v>1</v>
      </c>
      <c r="E1237" s="20" t="str">
        <f>VLOOKUP(A1237,英雄数据表!A:C,3,0)</f>
        <v>背叛者黑弓</v>
      </c>
      <c r="F1237" s="20">
        <f t="shared" si="87"/>
        <v>15036</v>
      </c>
      <c r="G1237" s="20">
        <f t="shared" si="88"/>
        <v>15036</v>
      </c>
      <c r="H1237" s="21" t="str">
        <f>VLOOKUP(B1237,属性中转表!A:F,6,FALSE)</f>
        <v>"hp":111600,"atk":3100</v>
      </c>
      <c r="I1237" s="20" t="str">
        <f>IF(VLOOKUP(B1237,属性中转表!A:G,7,FALSE)=0,"",VLOOKUP(VLOOKUP(B1237,属性中转表!A:G,7,FALSE),属性中转表!$K$2:$P$21,6,0))&amp;IF(VLOOKUP(B1237,属性中转表!A:G,7,FALSE)&gt;=50,VLOOKUP(A1237,英雄数据表!A:K,9,0),IF(VLOOKUP(B1237,属性中转表!A:G,7,FALSE)&gt;=25,VLOOKUP(A1237,英雄数据表!A:K,5,0),""))</f>
        <v>"atk":300,"hp":5000,"undpspro":100,"pojiapro":120</v>
      </c>
      <c r="J1237" s="20" t="str">
        <f>IF(I1237="","",属性中转表!$I$1&amp;(IF(VLOOKUP(B1237,属性中转表!A:G,7,FALSE)=0,0,VLOOKUP(VLOOKUP(B1237,属性中转表!A:G,7,FALSE),属性中转表!$K$2:$P$21,4,0)))+IFERROR(VLOOKUP(A1237,英雄数据表!A:K,IF(武魂!B1237&gt;=50,10,IF(武魂!B1237&gt;=25,6)),0),0))</f>
        <v>,"dpspro":100</v>
      </c>
      <c r="K1237" s="32" t="str">
        <f t="shared" si="89"/>
        <v>"atk":300,"hp":5000,"undpspro":100,"pojiapro":120,"dpspro":100</v>
      </c>
      <c r="L1237" s="20" t="str">
        <f>IF(B1237&gt;=50,VLOOKUP(A1237,英雄数据表!A:L,11,FALSE),IF(B1237&gt;=25,VLOOKUP(A1237,英雄数据表!A:L,7,0),""))</f>
        <v>"1503601004"</v>
      </c>
      <c r="M1237" s="20" t="str">
        <f>IFERROR(VLOOKUP(B1237,属性中转表!$K$2:$O$21,5,FALSE),"")</f>
        <v/>
      </c>
      <c r="N1237" s="20" t="str">
        <f>IF(B1237=25,VLOOKUP(A1237,英雄数据表!A:L,8,FALSE),IF(B1237=50,VLOOKUP(A1237,英雄数据表!A:L,12,0),""))</f>
        <v/>
      </c>
    </row>
    <row r="1238" spans="1:14" x14ac:dyDescent="0.3">
      <c r="A1238" s="20">
        <v>15036</v>
      </c>
      <c r="B1238" s="21">
        <f t="shared" si="86"/>
        <v>37</v>
      </c>
      <c r="C1238" s="21">
        <v>5</v>
      </c>
      <c r="D1238" s="21">
        <f>VLOOKUP(A1238,英雄数据表!A:D,4,0)</f>
        <v>1</v>
      </c>
      <c r="E1238" s="20" t="str">
        <f>VLOOKUP(A1238,英雄数据表!A:C,3,0)</f>
        <v>背叛者黑弓</v>
      </c>
      <c r="F1238" s="20">
        <f t="shared" si="87"/>
        <v>15036</v>
      </c>
      <c r="G1238" s="20">
        <f t="shared" si="88"/>
        <v>15036</v>
      </c>
      <c r="H1238" s="21" t="str">
        <f>VLOOKUP(B1238,属性中转表!A:F,6,FALSE)</f>
        <v>"hp":116100,"atk":3225</v>
      </c>
      <c r="I1238" s="20" t="str">
        <f>IF(VLOOKUP(B1238,属性中转表!A:G,7,FALSE)=0,"",VLOOKUP(VLOOKUP(B1238,属性中转表!A:G,7,FALSE),属性中转表!$K$2:$P$21,6,0))&amp;IF(VLOOKUP(B1238,属性中转表!A:G,7,FALSE)&gt;=50,VLOOKUP(A1238,英雄数据表!A:K,9,0),IF(VLOOKUP(B1238,属性中转表!A:G,7,FALSE)&gt;=25,VLOOKUP(A1238,英雄数据表!A:K,5,0),""))</f>
        <v>"atk":300,"hp":5000,"undpspro":100,"pojiapro":120</v>
      </c>
      <c r="J1238" s="20" t="str">
        <f>IF(I1238="","",属性中转表!$I$1&amp;(IF(VLOOKUP(B1238,属性中转表!A:G,7,FALSE)=0,0,VLOOKUP(VLOOKUP(B1238,属性中转表!A:G,7,FALSE),属性中转表!$K$2:$P$21,4,0)))+IFERROR(VLOOKUP(A1238,英雄数据表!A:K,IF(武魂!B1238&gt;=50,10,IF(武魂!B1238&gt;=25,6)),0),0))</f>
        <v>,"dpspro":100</v>
      </c>
      <c r="K1238" s="32" t="str">
        <f t="shared" si="89"/>
        <v>"atk":300,"hp":5000,"undpspro":100,"pojiapro":120,"dpspro":100</v>
      </c>
      <c r="L1238" s="20" t="str">
        <f>IF(B1238&gt;=50,VLOOKUP(A1238,英雄数据表!A:L,11,FALSE),IF(B1238&gt;=25,VLOOKUP(A1238,英雄数据表!A:L,7,0),""))</f>
        <v>"1503601004"</v>
      </c>
      <c r="M1238" s="20" t="str">
        <f>IFERROR(VLOOKUP(B1238,属性中转表!$K$2:$O$21,5,FALSE),"")</f>
        <v/>
      </c>
      <c r="N1238" s="20" t="str">
        <f>IF(B1238=25,VLOOKUP(A1238,英雄数据表!A:L,8,FALSE),IF(B1238=50,VLOOKUP(A1238,英雄数据表!A:L,12,0),""))</f>
        <v/>
      </c>
    </row>
    <row r="1239" spans="1:14" x14ac:dyDescent="0.3">
      <c r="A1239" s="20">
        <v>15036</v>
      </c>
      <c r="B1239" s="21">
        <f t="shared" si="86"/>
        <v>38</v>
      </c>
      <c r="C1239" s="21">
        <v>5</v>
      </c>
      <c r="D1239" s="21">
        <f>VLOOKUP(A1239,英雄数据表!A:D,4,0)</f>
        <v>1</v>
      </c>
      <c r="E1239" s="20" t="str">
        <f>VLOOKUP(A1239,英雄数据表!A:C,3,0)</f>
        <v>背叛者黑弓</v>
      </c>
      <c r="F1239" s="20">
        <f t="shared" si="87"/>
        <v>15036</v>
      </c>
      <c r="G1239" s="20">
        <f t="shared" si="88"/>
        <v>15036</v>
      </c>
      <c r="H1239" s="21" t="str">
        <f>VLOOKUP(B1239,属性中转表!A:F,6,FALSE)</f>
        <v>"hp":120600,"atk":3350</v>
      </c>
      <c r="I1239" s="20" t="str">
        <f>IF(VLOOKUP(B1239,属性中转表!A:G,7,FALSE)=0,"",VLOOKUP(VLOOKUP(B1239,属性中转表!A:G,7,FALSE),属性中转表!$K$2:$P$21,6,0))&amp;IF(VLOOKUP(B1239,属性中转表!A:G,7,FALSE)&gt;=50,VLOOKUP(A1239,英雄数据表!A:K,9,0),IF(VLOOKUP(B1239,属性中转表!A:G,7,FALSE)&gt;=25,VLOOKUP(A1239,英雄数据表!A:K,5,0),""))</f>
        <v>"atk":300,"hp":5000,"undpspro":100,"pojiapro":120</v>
      </c>
      <c r="J1239" s="20" t="str">
        <f>IF(I1239="","",属性中转表!$I$1&amp;(IF(VLOOKUP(B1239,属性中转表!A:G,7,FALSE)=0,0,VLOOKUP(VLOOKUP(B1239,属性中转表!A:G,7,FALSE),属性中转表!$K$2:$P$21,4,0)))+IFERROR(VLOOKUP(A1239,英雄数据表!A:K,IF(武魂!B1239&gt;=50,10,IF(武魂!B1239&gt;=25,6)),0),0))</f>
        <v>,"dpspro":100</v>
      </c>
      <c r="K1239" s="32" t="str">
        <f t="shared" si="89"/>
        <v>"atk":300,"hp":5000,"undpspro":100,"pojiapro":120,"dpspro":100</v>
      </c>
      <c r="L1239" s="20" t="str">
        <f>IF(B1239&gt;=50,VLOOKUP(A1239,英雄数据表!A:L,11,FALSE),IF(B1239&gt;=25,VLOOKUP(A1239,英雄数据表!A:L,7,0),""))</f>
        <v>"1503601004"</v>
      </c>
      <c r="M1239" s="20" t="str">
        <f>IFERROR(VLOOKUP(B1239,属性中转表!$K$2:$O$21,5,FALSE),"")</f>
        <v/>
      </c>
      <c r="N1239" s="20" t="str">
        <f>IF(B1239=25,VLOOKUP(A1239,英雄数据表!A:L,8,FALSE),IF(B1239=50,VLOOKUP(A1239,英雄数据表!A:L,12,0),""))</f>
        <v/>
      </c>
    </row>
    <row r="1240" spans="1:14" x14ac:dyDescent="0.3">
      <c r="A1240" s="20">
        <v>15036</v>
      </c>
      <c r="B1240" s="21">
        <f t="shared" si="86"/>
        <v>39</v>
      </c>
      <c r="C1240" s="21">
        <v>5</v>
      </c>
      <c r="D1240" s="21">
        <f>VLOOKUP(A1240,英雄数据表!A:D,4,0)</f>
        <v>1</v>
      </c>
      <c r="E1240" s="20" t="str">
        <f>VLOOKUP(A1240,英雄数据表!A:C,3,0)</f>
        <v>背叛者黑弓</v>
      </c>
      <c r="F1240" s="20">
        <f t="shared" si="87"/>
        <v>15036</v>
      </c>
      <c r="G1240" s="20">
        <f t="shared" si="88"/>
        <v>15036</v>
      </c>
      <c r="H1240" s="21" t="str">
        <f>VLOOKUP(B1240,属性中转表!A:F,6,FALSE)</f>
        <v>"hp":125100,"atk":3475</v>
      </c>
      <c r="I1240" s="20" t="str">
        <f>IF(VLOOKUP(B1240,属性中转表!A:G,7,FALSE)=0,"",VLOOKUP(VLOOKUP(B1240,属性中转表!A:G,7,FALSE),属性中转表!$K$2:$P$21,6,0))&amp;IF(VLOOKUP(B1240,属性中转表!A:G,7,FALSE)&gt;=50,VLOOKUP(A1240,英雄数据表!A:K,9,0),IF(VLOOKUP(B1240,属性中转表!A:G,7,FALSE)&gt;=25,VLOOKUP(A1240,英雄数据表!A:K,5,0),""))</f>
        <v>"atk":300,"hp":5000,"undpspro":100,"pojiapro":120</v>
      </c>
      <c r="J1240" s="20" t="str">
        <f>IF(I1240="","",属性中转表!$I$1&amp;(IF(VLOOKUP(B1240,属性中转表!A:G,7,FALSE)=0,0,VLOOKUP(VLOOKUP(B1240,属性中转表!A:G,7,FALSE),属性中转表!$K$2:$P$21,4,0)))+IFERROR(VLOOKUP(A1240,英雄数据表!A:K,IF(武魂!B1240&gt;=50,10,IF(武魂!B1240&gt;=25,6)),0),0))</f>
        <v>,"dpspro":100</v>
      </c>
      <c r="K1240" s="32" t="str">
        <f t="shared" si="89"/>
        <v>"atk":300,"hp":5000,"undpspro":100,"pojiapro":120,"dpspro":100</v>
      </c>
      <c r="L1240" s="20" t="str">
        <f>IF(B1240&gt;=50,VLOOKUP(A1240,英雄数据表!A:L,11,FALSE),IF(B1240&gt;=25,VLOOKUP(A1240,英雄数据表!A:L,7,0),""))</f>
        <v>"1503601004"</v>
      </c>
      <c r="M1240" s="20" t="str">
        <f>IFERROR(VLOOKUP(B1240,属性中转表!$K$2:$O$21,5,FALSE),"")</f>
        <v/>
      </c>
      <c r="N1240" s="20" t="str">
        <f>IF(B1240=25,VLOOKUP(A1240,英雄数据表!A:L,8,FALSE),IF(B1240=50,VLOOKUP(A1240,英雄数据表!A:L,12,0),""))</f>
        <v/>
      </c>
    </row>
    <row r="1241" spans="1:14" x14ac:dyDescent="0.3">
      <c r="A1241" s="20">
        <v>15036</v>
      </c>
      <c r="B1241" s="21">
        <f t="shared" si="86"/>
        <v>40</v>
      </c>
      <c r="C1241" s="21">
        <v>5</v>
      </c>
      <c r="D1241" s="21">
        <f>VLOOKUP(A1241,英雄数据表!A:D,4,0)</f>
        <v>1</v>
      </c>
      <c r="E1241" s="20" t="str">
        <f>VLOOKUP(A1241,英雄数据表!A:C,3,0)</f>
        <v>背叛者黑弓</v>
      </c>
      <c r="F1241" s="20">
        <f t="shared" si="87"/>
        <v>15036</v>
      </c>
      <c r="G1241" s="20">
        <f t="shared" si="88"/>
        <v>15036</v>
      </c>
      <c r="H1241" s="21" t="str">
        <f>VLOOKUP(B1241,属性中转表!A:F,6,FALSE)</f>
        <v>"hp":129600,"atk":3600</v>
      </c>
      <c r="I1241" s="20" t="str">
        <f>IF(VLOOKUP(B1241,属性中转表!A:G,7,FALSE)=0,"",VLOOKUP(VLOOKUP(B1241,属性中转表!A:G,7,FALSE),属性中转表!$K$2:$P$21,6,0))&amp;IF(VLOOKUP(B1241,属性中转表!A:G,7,FALSE)&gt;=50,VLOOKUP(A1241,英雄数据表!A:K,9,0),IF(VLOOKUP(B1241,属性中转表!A:G,7,FALSE)&gt;=25,VLOOKUP(A1241,英雄数据表!A:K,5,0),""))</f>
        <v>"atk":300,"hp":5000,"undpspro":100,"pvpdpspro":50,"pojiapro":120</v>
      </c>
      <c r="J1241" s="20" t="str">
        <f>IF(I1241="","",属性中转表!$I$1&amp;(IF(VLOOKUP(B1241,属性中转表!A:G,7,FALSE)=0,0,VLOOKUP(VLOOKUP(B1241,属性中转表!A:G,7,FALSE),属性中转表!$K$2:$P$21,4,0)))+IFERROR(VLOOKUP(A1241,英雄数据表!A:K,IF(武魂!B1241&gt;=50,10,IF(武魂!B1241&gt;=25,6)),0),0))</f>
        <v>,"dpspro":100</v>
      </c>
      <c r="K1241" s="32" t="str">
        <f t="shared" si="89"/>
        <v>"atk":300,"hp":5000,"undpspro":100,"pvpdpspro":50,"pojiapro":120,"dpspro":100</v>
      </c>
      <c r="L1241" s="20" t="str">
        <f>IF(B1241&gt;=50,VLOOKUP(A1241,英雄数据表!A:L,11,FALSE),IF(B1241&gt;=25,VLOOKUP(A1241,英雄数据表!A:L,7,0),""))</f>
        <v>"1503601004"</v>
      </c>
      <c r="M1241" s="20" t="str">
        <f>IFERROR(VLOOKUP(B1241,属性中转表!$K$2:$O$21,5,FALSE),"")</f>
        <v>"pvpdpspro":50</v>
      </c>
      <c r="N1241" s="20" t="str">
        <f>IF(B1241=25,VLOOKUP(A1241,英雄数据表!A:L,8,FALSE),IF(B1241=50,VLOOKUP(A1241,英雄数据表!A:L,12,0),""))</f>
        <v/>
      </c>
    </row>
    <row r="1242" spans="1:14" x14ac:dyDescent="0.3">
      <c r="A1242" s="20">
        <v>15036</v>
      </c>
      <c r="B1242" s="21">
        <f t="shared" si="86"/>
        <v>41</v>
      </c>
      <c r="C1242" s="21">
        <v>5</v>
      </c>
      <c r="D1242" s="21">
        <f>VLOOKUP(A1242,英雄数据表!A:D,4,0)</f>
        <v>1</v>
      </c>
      <c r="E1242" s="20" t="str">
        <f>VLOOKUP(A1242,英雄数据表!A:C,3,0)</f>
        <v>背叛者黑弓</v>
      </c>
      <c r="F1242" s="20">
        <f t="shared" si="87"/>
        <v>15036</v>
      </c>
      <c r="G1242" s="20">
        <f t="shared" si="88"/>
        <v>15036</v>
      </c>
      <c r="H1242" s="21" t="str">
        <f>VLOOKUP(B1242,属性中转表!A:F,6,FALSE)</f>
        <v>"hp":135000,"atk":3750</v>
      </c>
      <c r="I1242" s="20" t="str">
        <f>IF(VLOOKUP(B1242,属性中转表!A:G,7,FALSE)=0,"",VLOOKUP(VLOOKUP(B1242,属性中转表!A:G,7,FALSE),属性中转表!$K$2:$P$21,6,0))&amp;IF(VLOOKUP(B1242,属性中转表!A:G,7,FALSE)&gt;=50,VLOOKUP(A1242,英雄数据表!A:K,9,0),IF(VLOOKUP(B1242,属性中转表!A:G,7,FALSE)&gt;=25,VLOOKUP(A1242,英雄数据表!A:K,5,0),""))</f>
        <v>"atk":300,"hp":5000,"undpspro":100,"pvpdpspro":50,"pojiapro":120</v>
      </c>
      <c r="J1242" s="20" t="str">
        <f>IF(I1242="","",属性中转表!$I$1&amp;(IF(VLOOKUP(B1242,属性中转表!A:G,7,FALSE)=0,0,VLOOKUP(VLOOKUP(B1242,属性中转表!A:G,7,FALSE),属性中转表!$K$2:$P$21,4,0)))+IFERROR(VLOOKUP(A1242,英雄数据表!A:K,IF(武魂!B1242&gt;=50,10,IF(武魂!B1242&gt;=25,6)),0),0))</f>
        <v>,"dpspro":100</v>
      </c>
      <c r="K1242" s="32" t="str">
        <f t="shared" si="89"/>
        <v>"atk":300,"hp":5000,"undpspro":100,"pvpdpspro":50,"pojiapro":120,"dpspro":100</v>
      </c>
      <c r="L1242" s="20" t="str">
        <f>IF(B1242&gt;=50,VLOOKUP(A1242,英雄数据表!A:L,11,FALSE),IF(B1242&gt;=25,VLOOKUP(A1242,英雄数据表!A:L,7,0),""))</f>
        <v>"1503601004"</v>
      </c>
      <c r="M1242" s="20" t="str">
        <f>IFERROR(VLOOKUP(B1242,属性中转表!$K$2:$O$21,5,FALSE),"")</f>
        <v/>
      </c>
      <c r="N1242" s="20" t="str">
        <f>IF(B1242=25,VLOOKUP(A1242,英雄数据表!A:L,8,FALSE),IF(B1242=50,VLOOKUP(A1242,英雄数据表!A:L,12,0),""))</f>
        <v/>
      </c>
    </row>
    <row r="1243" spans="1:14" x14ac:dyDescent="0.3">
      <c r="A1243" s="20">
        <v>15036</v>
      </c>
      <c r="B1243" s="21">
        <f t="shared" si="86"/>
        <v>42</v>
      </c>
      <c r="C1243" s="21">
        <v>5</v>
      </c>
      <c r="D1243" s="21">
        <f>VLOOKUP(A1243,英雄数据表!A:D,4,0)</f>
        <v>1</v>
      </c>
      <c r="E1243" s="20" t="str">
        <f>VLOOKUP(A1243,英雄数据表!A:C,3,0)</f>
        <v>背叛者黑弓</v>
      </c>
      <c r="F1243" s="20">
        <f t="shared" si="87"/>
        <v>15036</v>
      </c>
      <c r="G1243" s="20">
        <f t="shared" si="88"/>
        <v>15036</v>
      </c>
      <c r="H1243" s="21" t="str">
        <f>VLOOKUP(B1243,属性中转表!A:F,6,FALSE)</f>
        <v>"hp":140400,"atk":3900</v>
      </c>
      <c r="I1243" s="20" t="str">
        <f>IF(VLOOKUP(B1243,属性中转表!A:G,7,FALSE)=0,"",VLOOKUP(VLOOKUP(B1243,属性中转表!A:G,7,FALSE),属性中转表!$K$2:$P$21,6,0))&amp;IF(VLOOKUP(B1243,属性中转表!A:G,7,FALSE)&gt;=50,VLOOKUP(A1243,英雄数据表!A:K,9,0),IF(VLOOKUP(B1243,属性中转表!A:G,7,FALSE)&gt;=25,VLOOKUP(A1243,英雄数据表!A:K,5,0),""))</f>
        <v>"atk":300,"hp":5000,"undpspro":100,"pvpdpspro":50,"pojiapro":120</v>
      </c>
      <c r="J1243" s="20" t="str">
        <f>IF(I1243="","",属性中转表!$I$1&amp;(IF(VLOOKUP(B1243,属性中转表!A:G,7,FALSE)=0,0,VLOOKUP(VLOOKUP(B1243,属性中转表!A:G,7,FALSE),属性中转表!$K$2:$P$21,4,0)))+IFERROR(VLOOKUP(A1243,英雄数据表!A:K,IF(武魂!B1243&gt;=50,10,IF(武魂!B1243&gt;=25,6)),0),0))</f>
        <v>,"dpspro":100</v>
      </c>
      <c r="K1243" s="32" t="str">
        <f t="shared" si="89"/>
        <v>"atk":300,"hp":5000,"undpspro":100,"pvpdpspro":50,"pojiapro":120,"dpspro":100</v>
      </c>
      <c r="L1243" s="20" t="str">
        <f>IF(B1243&gt;=50,VLOOKUP(A1243,英雄数据表!A:L,11,FALSE),IF(B1243&gt;=25,VLOOKUP(A1243,英雄数据表!A:L,7,0),""))</f>
        <v>"1503601004"</v>
      </c>
      <c r="M1243" s="20" t="str">
        <f>IFERROR(VLOOKUP(B1243,属性中转表!$K$2:$O$21,5,FALSE),"")</f>
        <v/>
      </c>
      <c r="N1243" s="20" t="str">
        <f>IF(B1243=25,VLOOKUP(A1243,英雄数据表!A:L,8,FALSE),IF(B1243=50,VLOOKUP(A1243,英雄数据表!A:L,12,0),""))</f>
        <v/>
      </c>
    </row>
    <row r="1244" spans="1:14" x14ac:dyDescent="0.3">
      <c r="A1244" s="20">
        <v>15036</v>
      </c>
      <c r="B1244" s="21">
        <f t="shared" si="86"/>
        <v>43</v>
      </c>
      <c r="C1244" s="21">
        <v>5</v>
      </c>
      <c r="D1244" s="21">
        <f>VLOOKUP(A1244,英雄数据表!A:D,4,0)</f>
        <v>1</v>
      </c>
      <c r="E1244" s="20" t="str">
        <f>VLOOKUP(A1244,英雄数据表!A:C,3,0)</f>
        <v>背叛者黑弓</v>
      </c>
      <c r="F1244" s="20">
        <f t="shared" si="87"/>
        <v>15036</v>
      </c>
      <c r="G1244" s="20">
        <f t="shared" si="88"/>
        <v>15036</v>
      </c>
      <c r="H1244" s="21" t="str">
        <f>VLOOKUP(B1244,属性中转表!A:F,6,FALSE)</f>
        <v>"hp":145800,"atk":4050</v>
      </c>
      <c r="I1244" s="20" t="str">
        <f>IF(VLOOKUP(B1244,属性中转表!A:G,7,FALSE)=0,"",VLOOKUP(VLOOKUP(B1244,属性中转表!A:G,7,FALSE),属性中转表!$K$2:$P$21,6,0))&amp;IF(VLOOKUP(B1244,属性中转表!A:G,7,FALSE)&gt;=50,VLOOKUP(A1244,英雄数据表!A:K,9,0),IF(VLOOKUP(B1244,属性中转表!A:G,7,FALSE)&gt;=25,VLOOKUP(A1244,英雄数据表!A:K,5,0),""))</f>
        <v>"atk":300,"hp":5000,"undpspro":100,"pvpdpspro":50,"pojiapro":120</v>
      </c>
      <c r="J1244" s="20" t="str">
        <f>IF(I1244="","",属性中转表!$I$1&amp;(IF(VLOOKUP(B1244,属性中转表!A:G,7,FALSE)=0,0,VLOOKUP(VLOOKUP(B1244,属性中转表!A:G,7,FALSE),属性中转表!$K$2:$P$21,4,0)))+IFERROR(VLOOKUP(A1244,英雄数据表!A:K,IF(武魂!B1244&gt;=50,10,IF(武魂!B1244&gt;=25,6)),0),0))</f>
        <v>,"dpspro":100</v>
      </c>
      <c r="K1244" s="32" t="str">
        <f t="shared" si="89"/>
        <v>"atk":300,"hp":5000,"undpspro":100,"pvpdpspro":50,"pojiapro":120,"dpspro":100</v>
      </c>
      <c r="L1244" s="20" t="str">
        <f>IF(B1244&gt;=50,VLOOKUP(A1244,英雄数据表!A:L,11,FALSE),IF(B1244&gt;=25,VLOOKUP(A1244,英雄数据表!A:L,7,0),""))</f>
        <v>"1503601004"</v>
      </c>
      <c r="M1244" s="20" t="str">
        <f>IFERROR(VLOOKUP(B1244,属性中转表!$K$2:$O$21,5,FALSE),"")</f>
        <v/>
      </c>
      <c r="N1244" s="20" t="str">
        <f>IF(B1244=25,VLOOKUP(A1244,英雄数据表!A:L,8,FALSE),IF(B1244=50,VLOOKUP(A1244,英雄数据表!A:L,12,0),""))</f>
        <v/>
      </c>
    </row>
    <row r="1245" spans="1:14" x14ac:dyDescent="0.3">
      <c r="A1245" s="20">
        <v>15036</v>
      </c>
      <c r="B1245" s="21">
        <f t="shared" si="86"/>
        <v>44</v>
      </c>
      <c r="C1245" s="21">
        <v>5</v>
      </c>
      <c r="D1245" s="21">
        <f>VLOOKUP(A1245,英雄数据表!A:D,4,0)</f>
        <v>1</v>
      </c>
      <c r="E1245" s="20" t="str">
        <f>VLOOKUP(A1245,英雄数据表!A:C,3,0)</f>
        <v>背叛者黑弓</v>
      </c>
      <c r="F1245" s="20">
        <f t="shared" si="87"/>
        <v>15036</v>
      </c>
      <c r="G1245" s="20">
        <f t="shared" si="88"/>
        <v>15036</v>
      </c>
      <c r="H1245" s="21" t="str">
        <f>VLOOKUP(B1245,属性中转表!A:F,6,FALSE)</f>
        <v>"hp":151200,"atk":4200</v>
      </c>
      <c r="I1245" s="20" t="str">
        <f>IF(VLOOKUP(B1245,属性中转表!A:G,7,FALSE)=0,"",VLOOKUP(VLOOKUP(B1245,属性中转表!A:G,7,FALSE),属性中转表!$K$2:$P$21,6,0))&amp;IF(VLOOKUP(B1245,属性中转表!A:G,7,FALSE)&gt;=50,VLOOKUP(A1245,英雄数据表!A:K,9,0),IF(VLOOKUP(B1245,属性中转表!A:G,7,FALSE)&gt;=25,VLOOKUP(A1245,英雄数据表!A:K,5,0),""))</f>
        <v>"atk":300,"hp":5000,"undpspro":100,"pvpdpspro":50,"pojiapro":120</v>
      </c>
      <c r="J1245" s="20" t="str">
        <f>IF(I1245="","",属性中转表!$I$1&amp;(IF(VLOOKUP(B1245,属性中转表!A:G,7,FALSE)=0,0,VLOOKUP(VLOOKUP(B1245,属性中转表!A:G,7,FALSE),属性中转表!$K$2:$P$21,4,0)))+IFERROR(VLOOKUP(A1245,英雄数据表!A:K,IF(武魂!B1245&gt;=50,10,IF(武魂!B1245&gt;=25,6)),0),0))</f>
        <v>,"dpspro":100</v>
      </c>
      <c r="K1245" s="32" t="str">
        <f t="shared" si="89"/>
        <v>"atk":300,"hp":5000,"undpspro":100,"pvpdpspro":50,"pojiapro":120,"dpspro":100</v>
      </c>
      <c r="L1245" s="20" t="str">
        <f>IF(B1245&gt;=50,VLOOKUP(A1245,英雄数据表!A:L,11,FALSE),IF(B1245&gt;=25,VLOOKUP(A1245,英雄数据表!A:L,7,0),""))</f>
        <v>"1503601004"</v>
      </c>
      <c r="M1245" s="20" t="str">
        <f>IFERROR(VLOOKUP(B1245,属性中转表!$K$2:$O$21,5,FALSE),"")</f>
        <v/>
      </c>
      <c r="N1245" s="20" t="str">
        <f>IF(B1245=25,VLOOKUP(A1245,英雄数据表!A:L,8,FALSE),IF(B1245=50,VLOOKUP(A1245,英雄数据表!A:L,12,0),""))</f>
        <v/>
      </c>
    </row>
    <row r="1246" spans="1:14" x14ac:dyDescent="0.3">
      <c r="A1246" s="20">
        <v>15036</v>
      </c>
      <c r="B1246" s="21">
        <f t="shared" si="86"/>
        <v>45</v>
      </c>
      <c r="C1246" s="21">
        <v>5</v>
      </c>
      <c r="D1246" s="21">
        <f>VLOOKUP(A1246,英雄数据表!A:D,4,0)</f>
        <v>1</v>
      </c>
      <c r="E1246" s="20" t="str">
        <f>VLOOKUP(A1246,英雄数据表!A:C,3,0)</f>
        <v>背叛者黑弓</v>
      </c>
      <c r="F1246" s="20">
        <f t="shared" si="87"/>
        <v>15036</v>
      </c>
      <c r="G1246" s="20">
        <f t="shared" si="88"/>
        <v>15036</v>
      </c>
      <c r="H1246" s="21" t="str">
        <f>VLOOKUP(B1246,属性中转表!A:F,6,FALSE)</f>
        <v>"hp":156600,"atk":4350</v>
      </c>
      <c r="I1246" s="20" t="str">
        <f>IF(VLOOKUP(B1246,属性中转表!A:G,7,FALSE)=0,"",VLOOKUP(VLOOKUP(B1246,属性中转表!A:G,7,FALSE),属性中转表!$K$2:$P$21,6,0))&amp;IF(VLOOKUP(B1246,属性中转表!A:G,7,FALSE)&gt;=50,VLOOKUP(A1246,英雄数据表!A:K,9,0),IF(VLOOKUP(B1246,属性中转表!A:G,7,FALSE)&gt;=25,VLOOKUP(A1246,英雄数据表!A:K,5,0),""))</f>
        <v>"atk":300,"hp":5000,"undpspro":100,"pvpdpspro":50,"pvpundpspro":50,"pojiapro":120</v>
      </c>
      <c r="J1246" s="20" t="str">
        <f>IF(I1246="","",属性中转表!$I$1&amp;(IF(VLOOKUP(B1246,属性中转表!A:G,7,FALSE)=0,0,VLOOKUP(VLOOKUP(B1246,属性中转表!A:G,7,FALSE),属性中转表!$K$2:$P$21,4,0)))+IFERROR(VLOOKUP(A1246,英雄数据表!A:K,IF(武魂!B1246&gt;=50,10,IF(武魂!B1246&gt;=25,6)),0),0))</f>
        <v>,"dpspro":100</v>
      </c>
      <c r="K1246" s="32" t="str">
        <f t="shared" si="89"/>
        <v>"atk":300,"hp":5000,"undpspro":100,"pvpdpspro":50,"pvpundpspro":50,"pojiapro":120,"dpspro":100</v>
      </c>
      <c r="L1246" s="20" t="str">
        <f>IF(B1246&gt;=50,VLOOKUP(A1246,英雄数据表!A:L,11,FALSE),IF(B1246&gt;=25,VLOOKUP(A1246,英雄数据表!A:L,7,0),""))</f>
        <v>"1503601004"</v>
      </c>
      <c r="M1246" s="20" t="str">
        <f>IFERROR(VLOOKUP(B1246,属性中转表!$K$2:$O$21,5,FALSE),"")</f>
        <v>"pvpundpspro":50</v>
      </c>
      <c r="N1246" s="20" t="str">
        <f>IF(B1246=25,VLOOKUP(A1246,英雄数据表!A:L,8,FALSE),IF(B1246=50,VLOOKUP(A1246,英雄数据表!A:L,12,0),""))</f>
        <v/>
      </c>
    </row>
    <row r="1247" spans="1:14" x14ac:dyDescent="0.3">
      <c r="A1247" s="20">
        <v>15036</v>
      </c>
      <c r="B1247" s="21">
        <f t="shared" si="86"/>
        <v>46</v>
      </c>
      <c r="C1247" s="21">
        <v>5</v>
      </c>
      <c r="D1247" s="21">
        <f>VLOOKUP(A1247,英雄数据表!A:D,4,0)</f>
        <v>1</v>
      </c>
      <c r="E1247" s="20" t="str">
        <f>VLOOKUP(A1247,英雄数据表!A:C,3,0)</f>
        <v>背叛者黑弓</v>
      </c>
      <c r="F1247" s="20">
        <f t="shared" si="87"/>
        <v>15036</v>
      </c>
      <c r="G1247" s="20">
        <f t="shared" si="88"/>
        <v>15036</v>
      </c>
      <c r="H1247" s="21" t="str">
        <f>VLOOKUP(B1247,属性中转表!A:F,6,FALSE)</f>
        <v>"hp":162000,"atk":4500</v>
      </c>
      <c r="I1247" s="20" t="str">
        <f>IF(VLOOKUP(B1247,属性中转表!A:G,7,FALSE)=0,"",VLOOKUP(VLOOKUP(B1247,属性中转表!A:G,7,FALSE),属性中转表!$K$2:$P$21,6,0))&amp;IF(VLOOKUP(B1247,属性中转表!A:G,7,FALSE)&gt;=50,VLOOKUP(A1247,英雄数据表!A:K,9,0),IF(VLOOKUP(B1247,属性中转表!A:G,7,FALSE)&gt;=25,VLOOKUP(A1247,英雄数据表!A:K,5,0),""))</f>
        <v>"atk":300,"hp":5000,"undpspro":100,"pvpdpspro":50,"pvpundpspro":50,"pojiapro":120</v>
      </c>
      <c r="J1247" s="20" t="str">
        <f>IF(I1247="","",属性中转表!$I$1&amp;(IF(VLOOKUP(B1247,属性中转表!A:G,7,FALSE)=0,0,VLOOKUP(VLOOKUP(B1247,属性中转表!A:G,7,FALSE),属性中转表!$K$2:$P$21,4,0)))+IFERROR(VLOOKUP(A1247,英雄数据表!A:K,IF(武魂!B1247&gt;=50,10,IF(武魂!B1247&gt;=25,6)),0),0))</f>
        <v>,"dpspro":100</v>
      </c>
      <c r="K1247" s="32" t="str">
        <f t="shared" si="89"/>
        <v>"atk":300,"hp":5000,"undpspro":100,"pvpdpspro":50,"pvpundpspro":50,"pojiapro":120,"dpspro":100</v>
      </c>
      <c r="L1247" s="20" t="str">
        <f>IF(B1247&gt;=50,VLOOKUP(A1247,英雄数据表!A:L,11,FALSE),IF(B1247&gt;=25,VLOOKUP(A1247,英雄数据表!A:L,7,0),""))</f>
        <v>"1503601004"</v>
      </c>
      <c r="M1247" s="20" t="str">
        <f>IFERROR(VLOOKUP(B1247,属性中转表!$K$2:$O$21,5,FALSE),"")</f>
        <v/>
      </c>
      <c r="N1247" s="20" t="str">
        <f>IF(B1247=25,VLOOKUP(A1247,英雄数据表!A:L,8,FALSE),IF(B1247=50,VLOOKUP(A1247,英雄数据表!A:L,12,0),""))</f>
        <v/>
      </c>
    </row>
    <row r="1248" spans="1:14" x14ac:dyDescent="0.3">
      <c r="A1248" s="20">
        <v>15036</v>
      </c>
      <c r="B1248" s="21">
        <f t="shared" si="86"/>
        <v>47</v>
      </c>
      <c r="C1248" s="21">
        <v>5</v>
      </c>
      <c r="D1248" s="21">
        <f>VLOOKUP(A1248,英雄数据表!A:D,4,0)</f>
        <v>1</v>
      </c>
      <c r="E1248" s="20" t="str">
        <f>VLOOKUP(A1248,英雄数据表!A:C,3,0)</f>
        <v>背叛者黑弓</v>
      </c>
      <c r="F1248" s="20">
        <f t="shared" si="87"/>
        <v>15036</v>
      </c>
      <c r="G1248" s="20">
        <f t="shared" si="88"/>
        <v>15036</v>
      </c>
      <c r="H1248" s="21" t="str">
        <f>VLOOKUP(B1248,属性中转表!A:F,6,FALSE)</f>
        <v>"hp":167400,"atk":4650</v>
      </c>
      <c r="I1248" s="20" t="str">
        <f>IF(VLOOKUP(B1248,属性中转表!A:G,7,FALSE)=0,"",VLOOKUP(VLOOKUP(B1248,属性中转表!A:G,7,FALSE),属性中转表!$K$2:$P$21,6,0))&amp;IF(VLOOKUP(B1248,属性中转表!A:G,7,FALSE)&gt;=50,VLOOKUP(A1248,英雄数据表!A:K,9,0),IF(VLOOKUP(B1248,属性中转表!A:G,7,FALSE)&gt;=25,VLOOKUP(A1248,英雄数据表!A:K,5,0),""))</f>
        <v>"atk":300,"hp":5000,"undpspro":100,"pvpdpspro":50,"pvpundpspro":50,"pojiapro":120</v>
      </c>
      <c r="J1248" s="20" t="str">
        <f>IF(I1248="","",属性中转表!$I$1&amp;(IF(VLOOKUP(B1248,属性中转表!A:G,7,FALSE)=0,0,VLOOKUP(VLOOKUP(B1248,属性中转表!A:G,7,FALSE),属性中转表!$K$2:$P$21,4,0)))+IFERROR(VLOOKUP(A1248,英雄数据表!A:K,IF(武魂!B1248&gt;=50,10,IF(武魂!B1248&gt;=25,6)),0),0))</f>
        <v>,"dpspro":100</v>
      </c>
      <c r="K1248" s="32" t="str">
        <f t="shared" si="89"/>
        <v>"atk":300,"hp":5000,"undpspro":100,"pvpdpspro":50,"pvpundpspro":50,"pojiapro":120,"dpspro":100</v>
      </c>
      <c r="L1248" s="20" t="str">
        <f>IF(B1248&gt;=50,VLOOKUP(A1248,英雄数据表!A:L,11,FALSE),IF(B1248&gt;=25,VLOOKUP(A1248,英雄数据表!A:L,7,0),""))</f>
        <v>"1503601004"</v>
      </c>
      <c r="M1248" s="20" t="str">
        <f>IFERROR(VLOOKUP(B1248,属性中转表!$K$2:$O$21,5,FALSE),"")</f>
        <v/>
      </c>
      <c r="N1248" s="20" t="str">
        <f>IF(B1248=25,VLOOKUP(A1248,英雄数据表!A:L,8,FALSE),IF(B1248=50,VLOOKUP(A1248,英雄数据表!A:L,12,0),""))</f>
        <v/>
      </c>
    </row>
    <row r="1249" spans="1:14" x14ac:dyDescent="0.3">
      <c r="A1249" s="20">
        <v>15036</v>
      </c>
      <c r="B1249" s="21">
        <f t="shared" si="86"/>
        <v>48</v>
      </c>
      <c r="C1249" s="21">
        <v>5</v>
      </c>
      <c r="D1249" s="21">
        <f>VLOOKUP(A1249,英雄数据表!A:D,4,0)</f>
        <v>1</v>
      </c>
      <c r="E1249" s="20" t="str">
        <f>VLOOKUP(A1249,英雄数据表!A:C,3,0)</f>
        <v>背叛者黑弓</v>
      </c>
      <c r="F1249" s="20">
        <f t="shared" si="87"/>
        <v>15036</v>
      </c>
      <c r="G1249" s="20">
        <f t="shared" si="88"/>
        <v>15036</v>
      </c>
      <c r="H1249" s="21" t="str">
        <f>VLOOKUP(B1249,属性中转表!A:F,6,FALSE)</f>
        <v>"hp":172800,"atk":4800</v>
      </c>
      <c r="I1249" s="20" t="str">
        <f>IF(VLOOKUP(B1249,属性中转表!A:G,7,FALSE)=0,"",VLOOKUP(VLOOKUP(B1249,属性中转表!A:G,7,FALSE),属性中转表!$K$2:$P$21,6,0))&amp;IF(VLOOKUP(B1249,属性中转表!A:G,7,FALSE)&gt;=50,VLOOKUP(A1249,英雄数据表!A:K,9,0),IF(VLOOKUP(B1249,属性中转表!A:G,7,FALSE)&gt;=25,VLOOKUP(A1249,英雄数据表!A:K,5,0),""))</f>
        <v>"atk":300,"hp":5000,"undpspro":100,"pvpdpspro":50,"pvpundpspro":50,"pojiapro":120</v>
      </c>
      <c r="J1249" s="20" t="str">
        <f>IF(I1249="","",属性中转表!$I$1&amp;(IF(VLOOKUP(B1249,属性中转表!A:G,7,FALSE)=0,0,VLOOKUP(VLOOKUP(B1249,属性中转表!A:G,7,FALSE),属性中转表!$K$2:$P$21,4,0)))+IFERROR(VLOOKUP(A1249,英雄数据表!A:K,IF(武魂!B1249&gt;=50,10,IF(武魂!B1249&gt;=25,6)),0),0))</f>
        <v>,"dpspro":100</v>
      </c>
      <c r="K1249" s="32" t="str">
        <f t="shared" si="89"/>
        <v>"atk":300,"hp":5000,"undpspro":100,"pvpdpspro":50,"pvpundpspro":50,"pojiapro":120,"dpspro":100</v>
      </c>
      <c r="L1249" s="20" t="str">
        <f>IF(B1249&gt;=50,VLOOKUP(A1249,英雄数据表!A:L,11,FALSE),IF(B1249&gt;=25,VLOOKUP(A1249,英雄数据表!A:L,7,0),""))</f>
        <v>"1503601004"</v>
      </c>
      <c r="M1249" s="20" t="str">
        <f>IFERROR(VLOOKUP(B1249,属性中转表!$K$2:$O$21,5,FALSE),"")</f>
        <v/>
      </c>
      <c r="N1249" s="20" t="str">
        <f>IF(B1249=25,VLOOKUP(A1249,英雄数据表!A:L,8,FALSE),IF(B1249=50,VLOOKUP(A1249,英雄数据表!A:L,12,0),""))</f>
        <v/>
      </c>
    </row>
    <row r="1250" spans="1:14" x14ac:dyDescent="0.3">
      <c r="A1250" s="20">
        <v>15036</v>
      </c>
      <c r="B1250" s="21">
        <f t="shared" si="86"/>
        <v>49</v>
      </c>
      <c r="C1250" s="21">
        <v>5</v>
      </c>
      <c r="D1250" s="21">
        <f>VLOOKUP(A1250,英雄数据表!A:D,4,0)</f>
        <v>1</v>
      </c>
      <c r="E1250" s="20" t="str">
        <f>VLOOKUP(A1250,英雄数据表!A:C,3,0)</f>
        <v>背叛者黑弓</v>
      </c>
      <c r="F1250" s="20">
        <f t="shared" si="87"/>
        <v>15036</v>
      </c>
      <c r="G1250" s="20">
        <f t="shared" si="88"/>
        <v>15036</v>
      </c>
      <c r="H1250" s="21" t="str">
        <f>VLOOKUP(B1250,属性中转表!A:F,6,FALSE)</f>
        <v>"hp":178200,"atk":4950</v>
      </c>
      <c r="I1250" s="20" t="str">
        <f>IF(VLOOKUP(B1250,属性中转表!A:G,7,FALSE)=0,"",VLOOKUP(VLOOKUP(B1250,属性中转表!A:G,7,FALSE),属性中转表!$K$2:$P$21,6,0))&amp;IF(VLOOKUP(B1250,属性中转表!A:G,7,FALSE)&gt;=50,VLOOKUP(A1250,英雄数据表!A:K,9,0),IF(VLOOKUP(B1250,属性中转表!A:G,7,FALSE)&gt;=25,VLOOKUP(A1250,英雄数据表!A:K,5,0),""))</f>
        <v>"atk":300,"hp":5000,"undpspro":100,"pvpdpspro":50,"pvpundpspro":50,"pojiapro":120</v>
      </c>
      <c r="J1250" s="20" t="str">
        <f>IF(I1250="","",属性中转表!$I$1&amp;(IF(VLOOKUP(B1250,属性中转表!A:G,7,FALSE)=0,0,VLOOKUP(VLOOKUP(B1250,属性中转表!A:G,7,FALSE),属性中转表!$K$2:$P$21,4,0)))+IFERROR(VLOOKUP(A1250,英雄数据表!A:K,IF(武魂!B1250&gt;=50,10,IF(武魂!B1250&gt;=25,6)),0),0))</f>
        <v>,"dpspro":100</v>
      </c>
      <c r="K1250" s="32" t="str">
        <f t="shared" si="89"/>
        <v>"atk":300,"hp":5000,"undpspro":100,"pvpdpspro":50,"pvpundpspro":50,"pojiapro":120,"dpspro":100</v>
      </c>
      <c r="L1250" s="20" t="str">
        <f>IF(B1250&gt;=50,VLOOKUP(A1250,英雄数据表!A:L,11,FALSE),IF(B1250&gt;=25,VLOOKUP(A1250,英雄数据表!A:L,7,0),""))</f>
        <v>"1503601004"</v>
      </c>
      <c r="M1250" s="20" t="str">
        <f>IFERROR(VLOOKUP(B1250,属性中转表!$K$2:$O$21,5,FALSE),"")</f>
        <v/>
      </c>
      <c r="N1250" s="20" t="str">
        <f>IF(B1250=25,VLOOKUP(A1250,英雄数据表!A:L,8,FALSE),IF(B1250=50,VLOOKUP(A1250,英雄数据表!A:L,12,0),""))</f>
        <v/>
      </c>
    </row>
    <row r="1251" spans="1:14" x14ac:dyDescent="0.3">
      <c r="A1251" s="20">
        <v>15036</v>
      </c>
      <c r="B1251" s="21">
        <f t="shared" si="86"/>
        <v>50</v>
      </c>
      <c r="C1251" s="21">
        <v>5</v>
      </c>
      <c r="D1251" s="21">
        <f>VLOOKUP(A1251,英雄数据表!A:D,4,0)</f>
        <v>1</v>
      </c>
      <c r="E1251" s="20" t="str">
        <f>VLOOKUP(A1251,英雄数据表!A:C,3,0)</f>
        <v>背叛者黑弓</v>
      </c>
      <c r="F1251" s="20">
        <f t="shared" si="87"/>
        <v>15036</v>
      </c>
      <c r="G1251" s="20">
        <f t="shared" si="88"/>
        <v>15036</v>
      </c>
      <c r="H1251" s="21" t="str">
        <f>VLOOKUP(B1251,属性中转表!A:F,6,FALSE)</f>
        <v>"hp":183600,"atk":5100</v>
      </c>
      <c r="I1251" s="20" t="str">
        <f>IF(VLOOKUP(B1251,属性中转表!A:G,7,FALSE)=0,"",VLOOKUP(VLOOKUP(B1251,属性中转表!A:G,7,FALSE),属性中转表!$K$2:$P$21,6,0))&amp;IF(VLOOKUP(B1251,属性中转表!A:G,7,FALSE)&gt;=50,VLOOKUP(A1251,英雄数据表!A:K,9,0),IF(VLOOKUP(B1251,属性中转表!A:G,7,FALSE)&gt;=25,VLOOKUP(A1251,英雄数据表!A:K,5,0),""))</f>
        <v>"atk":300,"hp":5000,"undpspro":100,"pvpdpspro":50,"pvpundpspro":50,"pojiapro":200</v>
      </c>
      <c r="J1251" s="20" t="str">
        <f>IF(I1251="","",属性中转表!$I$1&amp;(IF(VLOOKUP(B1251,属性中转表!A:G,7,FALSE)=0,0,VLOOKUP(VLOOKUP(B1251,属性中转表!A:G,7,FALSE),属性中转表!$K$2:$P$21,4,0)))+IFERROR(VLOOKUP(A1251,英雄数据表!A:K,IF(武魂!B1251&gt;=50,10,IF(武魂!B1251&gt;=25,6)),0),0))</f>
        <v>,"dpspro":100</v>
      </c>
      <c r="K1251" s="32" t="str">
        <f t="shared" si="89"/>
        <v>"atk":300,"hp":5000,"undpspro":100,"pvpdpspro":50,"pvpundpspro":50,"pojiapro":200,"dpspro":100</v>
      </c>
      <c r="L1251" s="20" t="str">
        <f>IF(B1251&gt;=50,VLOOKUP(A1251,英雄数据表!A:L,11,FALSE),IF(B1251&gt;=25,VLOOKUP(A1251,英雄数据表!A:L,7,0),""))</f>
        <v>"1503602004"</v>
      </c>
      <c r="M1251" s="20" t="str">
        <f>IFERROR(VLOOKUP(B1251,属性中转表!$K$2:$O$21,5,FALSE),"")</f>
        <v/>
      </c>
      <c r="N1251" s="20" t="str">
        <f>IF(B1251=25,VLOOKUP(A1251,英雄数据表!A:L,8,FALSE),IF(B1251=50,VLOOKUP(A1251,英雄数据表!A:L,12,0),""))</f>
        <v>破防增加20%，瞄准对方弱点，对攻击低于自己的目标造成额外30%伤害</v>
      </c>
    </row>
    <row r="1252" spans="1:14" x14ac:dyDescent="0.3">
      <c r="A1252" s="20">
        <v>15036</v>
      </c>
      <c r="B1252" s="21">
        <f t="shared" si="86"/>
        <v>51</v>
      </c>
      <c r="C1252" s="21">
        <v>5</v>
      </c>
      <c r="D1252" s="21">
        <f>VLOOKUP(A1252,英雄数据表!A:D,4,0)</f>
        <v>1</v>
      </c>
      <c r="E1252" s="20" t="str">
        <f>VLOOKUP(A1252,英雄数据表!A:C,3,0)</f>
        <v>背叛者黑弓</v>
      </c>
      <c r="F1252" s="20">
        <f t="shared" si="87"/>
        <v>15036</v>
      </c>
      <c r="G1252" s="20">
        <f t="shared" si="88"/>
        <v>15036</v>
      </c>
      <c r="H1252" s="21" t="str">
        <f>VLOOKUP(B1252,属性中转表!A:F,6,FALSE)</f>
        <v>"hp":189000,"atk":5250</v>
      </c>
      <c r="I1252" s="20" t="str">
        <f>IF(VLOOKUP(B1252,属性中转表!A:G,7,FALSE)=0,"",VLOOKUP(VLOOKUP(B1252,属性中转表!A:G,7,FALSE),属性中转表!$K$2:$P$21,6,0))&amp;IF(VLOOKUP(B1252,属性中转表!A:G,7,FALSE)&gt;=50,VLOOKUP(A1252,英雄数据表!A:K,9,0),IF(VLOOKUP(B1252,属性中转表!A:G,7,FALSE)&gt;=25,VLOOKUP(A1252,英雄数据表!A:K,5,0),""))</f>
        <v>"atk":300,"hp":5000,"undpspro":100,"pvpdpspro":50,"pvpundpspro":50,"pojiapro":200</v>
      </c>
      <c r="J1252" s="20" t="str">
        <f>IF(I1252="","",属性中转表!$I$1&amp;(IF(VLOOKUP(B1252,属性中转表!A:G,7,FALSE)=0,0,VLOOKUP(VLOOKUP(B1252,属性中转表!A:G,7,FALSE),属性中转表!$K$2:$P$21,4,0)))+IFERROR(VLOOKUP(A1252,英雄数据表!A:K,IF(武魂!B1252&gt;=50,10,IF(武魂!B1252&gt;=25,6)),0),0))</f>
        <v>,"dpspro":100</v>
      </c>
      <c r="K1252" s="32" t="str">
        <f t="shared" si="89"/>
        <v>"atk":300,"hp":5000,"undpspro":100,"pvpdpspro":50,"pvpundpspro":50,"pojiapro":200,"dpspro":100</v>
      </c>
      <c r="L1252" s="20" t="str">
        <f>IF(B1252&gt;=50,VLOOKUP(A1252,英雄数据表!A:L,11,FALSE),IF(B1252&gt;=25,VLOOKUP(A1252,英雄数据表!A:L,7,0),""))</f>
        <v>"1503602004"</v>
      </c>
      <c r="M1252" s="20" t="str">
        <f>IFERROR(VLOOKUP(B1252,属性中转表!$K$2:$O$21,5,FALSE),"")</f>
        <v/>
      </c>
      <c r="N1252" s="20" t="str">
        <f>IF(B1252=25,VLOOKUP(A1252,英雄数据表!A:L,8,FALSE),IF(B1252=50,VLOOKUP(A1252,英雄数据表!A:L,12,0),""))</f>
        <v/>
      </c>
    </row>
    <row r="1253" spans="1:14" x14ac:dyDescent="0.3">
      <c r="A1253" s="20">
        <v>15036</v>
      </c>
      <c r="B1253" s="21">
        <f t="shared" si="86"/>
        <v>52</v>
      </c>
      <c r="C1253" s="21">
        <v>5</v>
      </c>
      <c r="D1253" s="21">
        <f>VLOOKUP(A1253,英雄数据表!A:D,4,0)</f>
        <v>1</v>
      </c>
      <c r="E1253" s="20" t="str">
        <f>VLOOKUP(A1253,英雄数据表!A:C,3,0)</f>
        <v>背叛者黑弓</v>
      </c>
      <c r="F1253" s="20">
        <f t="shared" si="87"/>
        <v>15036</v>
      </c>
      <c r="G1253" s="20">
        <f t="shared" si="88"/>
        <v>15036</v>
      </c>
      <c r="H1253" s="21" t="str">
        <f>VLOOKUP(B1253,属性中转表!A:F,6,FALSE)</f>
        <v>"hp":194400,"atk":5400</v>
      </c>
      <c r="I1253" s="20" t="str">
        <f>IF(VLOOKUP(B1253,属性中转表!A:G,7,FALSE)=0,"",VLOOKUP(VLOOKUP(B1253,属性中转表!A:G,7,FALSE),属性中转表!$K$2:$P$21,6,0))&amp;IF(VLOOKUP(B1253,属性中转表!A:G,7,FALSE)&gt;=50,VLOOKUP(A1253,英雄数据表!A:K,9,0),IF(VLOOKUP(B1253,属性中转表!A:G,7,FALSE)&gt;=25,VLOOKUP(A1253,英雄数据表!A:K,5,0),""))</f>
        <v>"atk":300,"hp":5000,"undpspro":100,"pvpdpspro":50,"pvpundpspro":50,"pojiapro":200</v>
      </c>
      <c r="J1253" s="20" t="str">
        <f>IF(I1253="","",属性中转表!$I$1&amp;(IF(VLOOKUP(B1253,属性中转表!A:G,7,FALSE)=0,0,VLOOKUP(VLOOKUP(B1253,属性中转表!A:G,7,FALSE),属性中转表!$K$2:$P$21,4,0)))+IFERROR(VLOOKUP(A1253,英雄数据表!A:K,IF(武魂!B1253&gt;=50,10,IF(武魂!B1253&gt;=25,6)),0),0))</f>
        <v>,"dpspro":100</v>
      </c>
      <c r="K1253" s="32" t="str">
        <f t="shared" si="89"/>
        <v>"atk":300,"hp":5000,"undpspro":100,"pvpdpspro":50,"pvpundpspro":50,"pojiapro":200,"dpspro":100</v>
      </c>
      <c r="L1253" s="20" t="str">
        <f>IF(B1253&gt;=50,VLOOKUP(A1253,英雄数据表!A:L,11,FALSE),IF(B1253&gt;=25,VLOOKUP(A1253,英雄数据表!A:L,7,0),""))</f>
        <v>"1503602004"</v>
      </c>
      <c r="M1253" s="20" t="str">
        <f>IFERROR(VLOOKUP(B1253,属性中转表!$K$2:$O$21,5,FALSE),"")</f>
        <v/>
      </c>
      <c r="N1253" s="20" t="str">
        <f>IF(B1253=25,VLOOKUP(A1253,英雄数据表!A:L,8,FALSE),IF(B1253=50,VLOOKUP(A1253,英雄数据表!A:L,12,0),""))</f>
        <v/>
      </c>
    </row>
    <row r="1254" spans="1:14" x14ac:dyDescent="0.3">
      <c r="A1254" s="20">
        <v>15036</v>
      </c>
      <c r="B1254" s="21">
        <f t="shared" si="86"/>
        <v>53</v>
      </c>
      <c r="C1254" s="21">
        <v>5</v>
      </c>
      <c r="D1254" s="21">
        <f>VLOOKUP(A1254,英雄数据表!A:D,4,0)</f>
        <v>1</v>
      </c>
      <c r="E1254" s="20" t="str">
        <f>VLOOKUP(A1254,英雄数据表!A:C,3,0)</f>
        <v>背叛者黑弓</v>
      </c>
      <c r="F1254" s="20">
        <f t="shared" si="87"/>
        <v>15036</v>
      </c>
      <c r="G1254" s="20">
        <f t="shared" si="88"/>
        <v>15036</v>
      </c>
      <c r="H1254" s="21" t="str">
        <f>VLOOKUP(B1254,属性中转表!A:F,6,FALSE)</f>
        <v>"hp":199800,"atk":5550</v>
      </c>
      <c r="I1254" s="20" t="str">
        <f>IF(VLOOKUP(B1254,属性中转表!A:G,7,FALSE)=0,"",VLOOKUP(VLOOKUP(B1254,属性中转表!A:G,7,FALSE),属性中转表!$K$2:$P$21,6,0))&amp;IF(VLOOKUP(B1254,属性中转表!A:G,7,FALSE)&gt;=50,VLOOKUP(A1254,英雄数据表!A:K,9,0),IF(VLOOKUP(B1254,属性中转表!A:G,7,FALSE)&gt;=25,VLOOKUP(A1254,英雄数据表!A:K,5,0),""))</f>
        <v>"atk":300,"hp":5000,"undpspro":100,"pvpdpspro":50,"pvpundpspro":50,"pojiapro":200</v>
      </c>
      <c r="J1254" s="20" t="str">
        <f>IF(I1254="","",属性中转表!$I$1&amp;(IF(VLOOKUP(B1254,属性中转表!A:G,7,FALSE)=0,0,VLOOKUP(VLOOKUP(B1254,属性中转表!A:G,7,FALSE),属性中转表!$K$2:$P$21,4,0)))+IFERROR(VLOOKUP(A1254,英雄数据表!A:K,IF(武魂!B1254&gt;=50,10,IF(武魂!B1254&gt;=25,6)),0),0))</f>
        <v>,"dpspro":100</v>
      </c>
      <c r="K1254" s="32" t="str">
        <f t="shared" si="89"/>
        <v>"atk":300,"hp":5000,"undpspro":100,"pvpdpspro":50,"pvpundpspro":50,"pojiapro":200,"dpspro":100</v>
      </c>
      <c r="L1254" s="20" t="str">
        <f>IF(B1254&gt;=50,VLOOKUP(A1254,英雄数据表!A:L,11,FALSE),IF(B1254&gt;=25,VLOOKUP(A1254,英雄数据表!A:L,7,0),""))</f>
        <v>"1503602004"</v>
      </c>
      <c r="M1254" s="20" t="str">
        <f>IFERROR(VLOOKUP(B1254,属性中转表!$K$2:$O$21,5,FALSE),"")</f>
        <v/>
      </c>
      <c r="N1254" s="20" t="str">
        <f>IF(B1254=25,VLOOKUP(A1254,英雄数据表!A:L,8,FALSE),IF(B1254=50,VLOOKUP(A1254,英雄数据表!A:L,12,0),""))</f>
        <v/>
      </c>
    </row>
    <row r="1255" spans="1:14" x14ac:dyDescent="0.3">
      <c r="A1255" s="20">
        <v>15036</v>
      </c>
      <c r="B1255" s="21">
        <f t="shared" si="86"/>
        <v>54</v>
      </c>
      <c r="C1255" s="21">
        <v>5</v>
      </c>
      <c r="D1255" s="21">
        <f>VLOOKUP(A1255,英雄数据表!A:D,4,0)</f>
        <v>1</v>
      </c>
      <c r="E1255" s="20" t="str">
        <f>VLOOKUP(A1255,英雄数据表!A:C,3,0)</f>
        <v>背叛者黑弓</v>
      </c>
      <c r="F1255" s="20">
        <f t="shared" si="87"/>
        <v>15036</v>
      </c>
      <c r="G1255" s="20">
        <f t="shared" si="88"/>
        <v>15036</v>
      </c>
      <c r="H1255" s="21" t="str">
        <f>VLOOKUP(B1255,属性中转表!A:F,6,FALSE)</f>
        <v>"hp":205200,"atk":5700</v>
      </c>
      <c r="I1255" s="20" t="str">
        <f>IF(VLOOKUP(B1255,属性中转表!A:G,7,FALSE)=0,"",VLOOKUP(VLOOKUP(B1255,属性中转表!A:G,7,FALSE),属性中转表!$K$2:$P$21,6,0))&amp;IF(VLOOKUP(B1255,属性中转表!A:G,7,FALSE)&gt;=50,VLOOKUP(A1255,英雄数据表!A:K,9,0),IF(VLOOKUP(B1255,属性中转表!A:G,7,FALSE)&gt;=25,VLOOKUP(A1255,英雄数据表!A:K,5,0),""))</f>
        <v>"atk":300,"hp":5000,"undpspro":100,"pvpdpspro":50,"pvpundpspro":50,"pojiapro":200</v>
      </c>
      <c r="J1255" s="20" t="str">
        <f>IF(I1255="","",属性中转表!$I$1&amp;(IF(VLOOKUP(B1255,属性中转表!A:G,7,FALSE)=0,0,VLOOKUP(VLOOKUP(B1255,属性中转表!A:G,7,FALSE),属性中转表!$K$2:$P$21,4,0)))+IFERROR(VLOOKUP(A1255,英雄数据表!A:K,IF(武魂!B1255&gt;=50,10,IF(武魂!B1255&gt;=25,6)),0),0))</f>
        <v>,"dpspro":100</v>
      </c>
      <c r="K1255" s="32" t="str">
        <f t="shared" si="89"/>
        <v>"atk":300,"hp":5000,"undpspro":100,"pvpdpspro":50,"pvpundpspro":50,"pojiapro":200,"dpspro":100</v>
      </c>
      <c r="L1255" s="20" t="str">
        <f>IF(B1255&gt;=50,VLOOKUP(A1255,英雄数据表!A:L,11,FALSE),IF(B1255&gt;=25,VLOOKUP(A1255,英雄数据表!A:L,7,0),""))</f>
        <v>"1503602004"</v>
      </c>
      <c r="M1255" s="20" t="str">
        <f>IFERROR(VLOOKUP(B1255,属性中转表!$K$2:$O$21,5,FALSE),"")</f>
        <v/>
      </c>
      <c r="N1255" s="20" t="str">
        <f>IF(B1255=25,VLOOKUP(A1255,英雄数据表!A:L,8,FALSE),IF(B1255=50,VLOOKUP(A1255,英雄数据表!A:L,12,0),""))</f>
        <v/>
      </c>
    </row>
    <row r="1256" spans="1:14" x14ac:dyDescent="0.3">
      <c r="A1256" s="20">
        <v>15036</v>
      </c>
      <c r="B1256" s="21">
        <f t="shared" si="86"/>
        <v>55</v>
      </c>
      <c r="C1256" s="21">
        <v>5</v>
      </c>
      <c r="D1256" s="21">
        <f>VLOOKUP(A1256,英雄数据表!A:D,4,0)</f>
        <v>1</v>
      </c>
      <c r="E1256" s="20" t="str">
        <f>VLOOKUP(A1256,英雄数据表!A:C,3,0)</f>
        <v>背叛者黑弓</v>
      </c>
      <c r="F1256" s="20">
        <f t="shared" si="87"/>
        <v>15036</v>
      </c>
      <c r="G1256" s="20">
        <f t="shared" si="88"/>
        <v>15036</v>
      </c>
      <c r="H1256" s="21" t="str">
        <f>VLOOKUP(B1256,属性中转表!A:F,6,FALSE)</f>
        <v>"hp":210600,"atk":5850</v>
      </c>
      <c r="I1256" s="20" t="str">
        <f>IF(VLOOKUP(B1256,属性中转表!A:G,7,FALSE)=0,"",VLOOKUP(VLOOKUP(B1256,属性中转表!A:G,7,FALSE),属性中转表!$K$2:$P$21,6,0))&amp;IF(VLOOKUP(B1256,属性中转表!A:G,7,FALSE)&gt;=50,VLOOKUP(A1256,英雄数据表!A:K,9,0),IF(VLOOKUP(B1256,属性中转表!A:G,7,FALSE)&gt;=25,VLOOKUP(A1256,英雄数据表!A:K,5,0),""))</f>
        <v>"atk":300,"hp":5000,"undpspro":150,"pvpdpspro":50,"pvpundpspro":50,"pojiapro":200</v>
      </c>
      <c r="J1256" s="20" t="str">
        <f>IF(I1256="","",属性中转表!$I$1&amp;(IF(VLOOKUP(B1256,属性中转表!A:G,7,FALSE)=0,0,VLOOKUP(VLOOKUP(B1256,属性中转表!A:G,7,FALSE),属性中转表!$K$2:$P$21,4,0)))+IFERROR(VLOOKUP(A1256,英雄数据表!A:K,IF(武魂!B1256&gt;=50,10,IF(武魂!B1256&gt;=25,6)),0),0))</f>
        <v>,"dpspro":100</v>
      </c>
      <c r="K1256" s="32" t="str">
        <f t="shared" si="89"/>
        <v>"atk":300,"hp":5000,"undpspro":150,"pvpdpspro":50,"pvpundpspro":50,"pojiapro":200,"dpspro":100</v>
      </c>
      <c r="L1256" s="20" t="str">
        <f>IF(B1256&gt;=50,VLOOKUP(A1256,英雄数据表!A:L,11,FALSE),IF(B1256&gt;=25,VLOOKUP(A1256,英雄数据表!A:L,7,0),""))</f>
        <v>"1503602004"</v>
      </c>
      <c r="M1256" s="20" t="str">
        <f>IFERROR(VLOOKUP(B1256,属性中转表!$K$2:$O$21,5,FALSE),"")</f>
        <v>"undpspro":50</v>
      </c>
      <c r="N1256" s="20" t="str">
        <f>IF(B1256=25,VLOOKUP(A1256,英雄数据表!A:L,8,FALSE),IF(B1256=50,VLOOKUP(A1256,英雄数据表!A:L,12,0),""))</f>
        <v/>
      </c>
    </row>
    <row r="1257" spans="1:14" x14ac:dyDescent="0.3">
      <c r="A1257" s="20">
        <v>15036</v>
      </c>
      <c r="B1257" s="21">
        <f t="shared" si="86"/>
        <v>56</v>
      </c>
      <c r="C1257" s="21">
        <v>5</v>
      </c>
      <c r="D1257" s="21">
        <f>VLOOKUP(A1257,英雄数据表!A:D,4,0)</f>
        <v>1</v>
      </c>
      <c r="E1257" s="20" t="str">
        <f>VLOOKUP(A1257,英雄数据表!A:C,3,0)</f>
        <v>背叛者黑弓</v>
      </c>
      <c r="F1257" s="20">
        <f t="shared" si="87"/>
        <v>15036</v>
      </c>
      <c r="G1257" s="20">
        <f t="shared" si="88"/>
        <v>15036</v>
      </c>
      <c r="H1257" s="21" t="str">
        <f>VLOOKUP(B1257,属性中转表!A:F,6,FALSE)</f>
        <v>"hp":216000,"atk":6000</v>
      </c>
      <c r="I1257" s="20" t="str">
        <f>IF(VLOOKUP(B1257,属性中转表!A:G,7,FALSE)=0,"",VLOOKUP(VLOOKUP(B1257,属性中转表!A:G,7,FALSE),属性中转表!$K$2:$P$21,6,0))&amp;IF(VLOOKUP(B1257,属性中转表!A:G,7,FALSE)&gt;=50,VLOOKUP(A1257,英雄数据表!A:K,9,0),IF(VLOOKUP(B1257,属性中转表!A:G,7,FALSE)&gt;=25,VLOOKUP(A1257,英雄数据表!A:K,5,0),""))</f>
        <v>"atk":300,"hp":5000,"undpspro":150,"pvpdpspro":50,"pvpundpspro":50,"pojiapro":200</v>
      </c>
      <c r="J1257" s="20" t="str">
        <f>IF(I1257="","",属性中转表!$I$1&amp;(IF(VLOOKUP(B1257,属性中转表!A:G,7,FALSE)=0,0,VLOOKUP(VLOOKUP(B1257,属性中转表!A:G,7,FALSE),属性中转表!$K$2:$P$21,4,0)))+IFERROR(VLOOKUP(A1257,英雄数据表!A:K,IF(武魂!B1257&gt;=50,10,IF(武魂!B1257&gt;=25,6)),0),0))</f>
        <v>,"dpspro":100</v>
      </c>
      <c r="K1257" s="32" t="str">
        <f t="shared" si="89"/>
        <v>"atk":300,"hp":5000,"undpspro":150,"pvpdpspro":50,"pvpundpspro":50,"pojiapro":200,"dpspro":100</v>
      </c>
      <c r="L1257" s="20" t="str">
        <f>IF(B1257&gt;=50,VLOOKUP(A1257,英雄数据表!A:L,11,FALSE),IF(B1257&gt;=25,VLOOKUP(A1257,英雄数据表!A:L,7,0),""))</f>
        <v>"1503602004"</v>
      </c>
      <c r="M1257" s="20" t="str">
        <f>IFERROR(VLOOKUP(B1257,属性中转表!$K$2:$O$21,5,FALSE),"")</f>
        <v/>
      </c>
      <c r="N1257" s="20" t="str">
        <f>IF(B1257=25,VLOOKUP(A1257,英雄数据表!A:L,8,FALSE),IF(B1257=50,VLOOKUP(A1257,英雄数据表!A:L,12,0),""))</f>
        <v/>
      </c>
    </row>
    <row r="1258" spans="1:14" x14ac:dyDescent="0.3">
      <c r="A1258" s="20">
        <v>15036</v>
      </c>
      <c r="B1258" s="21">
        <f t="shared" si="86"/>
        <v>57</v>
      </c>
      <c r="C1258" s="21">
        <v>5</v>
      </c>
      <c r="D1258" s="21">
        <f>VLOOKUP(A1258,英雄数据表!A:D,4,0)</f>
        <v>1</v>
      </c>
      <c r="E1258" s="20" t="str">
        <f>VLOOKUP(A1258,英雄数据表!A:C,3,0)</f>
        <v>背叛者黑弓</v>
      </c>
      <c r="F1258" s="20">
        <f t="shared" si="87"/>
        <v>15036</v>
      </c>
      <c r="G1258" s="20">
        <f t="shared" si="88"/>
        <v>15036</v>
      </c>
      <c r="H1258" s="21" t="str">
        <f>VLOOKUP(B1258,属性中转表!A:F,6,FALSE)</f>
        <v>"hp":221400,"atk":6150</v>
      </c>
      <c r="I1258" s="20" t="str">
        <f>IF(VLOOKUP(B1258,属性中转表!A:G,7,FALSE)=0,"",VLOOKUP(VLOOKUP(B1258,属性中转表!A:G,7,FALSE),属性中转表!$K$2:$P$21,6,0))&amp;IF(VLOOKUP(B1258,属性中转表!A:G,7,FALSE)&gt;=50,VLOOKUP(A1258,英雄数据表!A:K,9,0),IF(VLOOKUP(B1258,属性中转表!A:G,7,FALSE)&gt;=25,VLOOKUP(A1258,英雄数据表!A:K,5,0),""))</f>
        <v>"atk":300,"hp":5000,"undpspro":150,"pvpdpspro":50,"pvpundpspro":50,"pojiapro":200</v>
      </c>
      <c r="J1258" s="20" t="str">
        <f>IF(I1258="","",属性中转表!$I$1&amp;(IF(VLOOKUP(B1258,属性中转表!A:G,7,FALSE)=0,0,VLOOKUP(VLOOKUP(B1258,属性中转表!A:G,7,FALSE),属性中转表!$K$2:$P$21,4,0)))+IFERROR(VLOOKUP(A1258,英雄数据表!A:K,IF(武魂!B1258&gt;=50,10,IF(武魂!B1258&gt;=25,6)),0),0))</f>
        <v>,"dpspro":100</v>
      </c>
      <c r="K1258" s="32" t="str">
        <f t="shared" si="89"/>
        <v>"atk":300,"hp":5000,"undpspro":150,"pvpdpspro":50,"pvpundpspro":50,"pojiapro":200,"dpspro":100</v>
      </c>
      <c r="L1258" s="20" t="str">
        <f>IF(B1258&gt;=50,VLOOKUP(A1258,英雄数据表!A:L,11,FALSE),IF(B1258&gt;=25,VLOOKUP(A1258,英雄数据表!A:L,7,0),""))</f>
        <v>"1503602004"</v>
      </c>
      <c r="M1258" s="20" t="str">
        <f>IFERROR(VLOOKUP(B1258,属性中转表!$K$2:$O$21,5,FALSE),"")</f>
        <v/>
      </c>
      <c r="N1258" s="20" t="str">
        <f>IF(B1258=25,VLOOKUP(A1258,英雄数据表!A:L,8,FALSE),IF(B1258=50,VLOOKUP(A1258,英雄数据表!A:L,12,0),""))</f>
        <v/>
      </c>
    </row>
    <row r="1259" spans="1:14" x14ac:dyDescent="0.3">
      <c r="A1259" s="20">
        <v>15036</v>
      </c>
      <c r="B1259" s="21">
        <f t="shared" si="86"/>
        <v>58</v>
      </c>
      <c r="C1259" s="21">
        <v>5</v>
      </c>
      <c r="D1259" s="21">
        <f>VLOOKUP(A1259,英雄数据表!A:D,4,0)</f>
        <v>1</v>
      </c>
      <c r="E1259" s="20" t="str">
        <f>VLOOKUP(A1259,英雄数据表!A:C,3,0)</f>
        <v>背叛者黑弓</v>
      </c>
      <c r="F1259" s="20">
        <f t="shared" si="87"/>
        <v>15036</v>
      </c>
      <c r="G1259" s="20">
        <f t="shared" si="88"/>
        <v>15036</v>
      </c>
      <c r="H1259" s="21" t="str">
        <f>VLOOKUP(B1259,属性中转表!A:F,6,FALSE)</f>
        <v>"hp":226800,"atk":6300</v>
      </c>
      <c r="I1259" s="20" t="str">
        <f>IF(VLOOKUP(B1259,属性中转表!A:G,7,FALSE)=0,"",VLOOKUP(VLOOKUP(B1259,属性中转表!A:G,7,FALSE),属性中转表!$K$2:$P$21,6,0))&amp;IF(VLOOKUP(B1259,属性中转表!A:G,7,FALSE)&gt;=50,VLOOKUP(A1259,英雄数据表!A:K,9,0),IF(VLOOKUP(B1259,属性中转表!A:G,7,FALSE)&gt;=25,VLOOKUP(A1259,英雄数据表!A:K,5,0),""))</f>
        <v>"atk":300,"hp":5000,"undpspro":150,"pvpdpspro":50,"pvpundpspro":50,"pojiapro":200</v>
      </c>
      <c r="J1259" s="20" t="str">
        <f>IF(I1259="","",属性中转表!$I$1&amp;(IF(VLOOKUP(B1259,属性中转表!A:G,7,FALSE)=0,0,VLOOKUP(VLOOKUP(B1259,属性中转表!A:G,7,FALSE),属性中转表!$K$2:$P$21,4,0)))+IFERROR(VLOOKUP(A1259,英雄数据表!A:K,IF(武魂!B1259&gt;=50,10,IF(武魂!B1259&gt;=25,6)),0),0))</f>
        <v>,"dpspro":100</v>
      </c>
      <c r="K1259" s="32" t="str">
        <f t="shared" si="89"/>
        <v>"atk":300,"hp":5000,"undpspro":150,"pvpdpspro":50,"pvpundpspro":50,"pojiapro":200,"dpspro":100</v>
      </c>
      <c r="L1259" s="20" t="str">
        <f>IF(B1259&gt;=50,VLOOKUP(A1259,英雄数据表!A:L,11,FALSE),IF(B1259&gt;=25,VLOOKUP(A1259,英雄数据表!A:L,7,0),""))</f>
        <v>"1503602004"</v>
      </c>
      <c r="M1259" s="20" t="str">
        <f>IFERROR(VLOOKUP(B1259,属性中转表!$K$2:$O$21,5,FALSE),"")</f>
        <v/>
      </c>
      <c r="N1259" s="20" t="str">
        <f>IF(B1259=25,VLOOKUP(A1259,英雄数据表!A:L,8,FALSE),IF(B1259=50,VLOOKUP(A1259,英雄数据表!A:L,12,0),""))</f>
        <v/>
      </c>
    </row>
    <row r="1260" spans="1:14" x14ac:dyDescent="0.3">
      <c r="A1260" s="20">
        <v>15036</v>
      </c>
      <c r="B1260" s="21">
        <f t="shared" si="86"/>
        <v>59</v>
      </c>
      <c r="C1260" s="21">
        <v>5</v>
      </c>
      <c r="D1260" s="21">
        <f>VLOOKUP(A1260,英雄数据表!A:D,4,0)</f>
        <v>1</v>
      </c>
      <c r="E1260" s="20" t="str">
        <f>VLOOKUP(A1260,英雄数据表!A:C,3,0)</f>
        <v>背叛者黑弓</v>
      </c>
      <c r="F1260" s="20">
        <f t="shared" si="87"/>
        <v>15036</v>
      </c>
      <c r="G1260" s="20">
        <f t="shared" si="88"/>
        <v>15036</v>
      </c>
      <c r="H1260" s="21" t="str">
        <f>VLOOKUP(B1260,属性中转表!A:F,6,FALSE)</f>
        <v>"hp":232200,"atk":6450</v>
      </c>
      <c r="I1260" s="20" t="str">
        <f>IF(VLOOKUP(B1260,属性中转表!A:G,7,FALSE)=0,"",VLOOKUP(VLOOKUP(B1260,属性中转表!A:G,7,FALSE),属性中转表!$K$2:$P$21,6,0))&amp;IF(VLOOKUP(B1260,属性中转表!A:G,7,FALSE)&gt;=50,VLOOKUP(A1260,英雄数据表!A:K,9,0),IF(VLOOKUP(B1260,属性中转表!A:G,7,FALSE)&gt;=25,VLOOKUP(A1260,英雄数据表!A:K,5,0),""))</f>
        <v>"atk":300,"hp":5000,"undpspro":150,"pvpdpspro":50,"pvpundpspro":50,"pojiapro":200</v>
      </c>
      <c r="J1260" s="20" t="str">
        <f>IF(I1260="","",属性中转表!$I$1&amp;(IF(VLOOKUP(B1260,属性中转表!A:G,7,FALSE)=0,0,VLOOKUP(VLOOKUP(B1260,属性中转表!A:G,7,FALSE),属性中转表!$K$2:$P$21,4,0)))+IFERROR(VLOOKUP(A1260,英雄数据表!A:K,IF(武魂!B1260&gt;=50,10,IF(武魂!B1260&gt;=25,6)),0),0))</f>
        <v>,"dpspro":100</v>
      </c>
      <c r="K1260" s="32" t="str">
        <f t="shared" si="89"/>
        <v>"atk":300,"hp":5000,"undpspro":150,"pvpdpspro":50,"pvpundpspro":50,"pojiapro":200,"dpspro":100</v>
      </c>
      <c r="L1260" s="20" t="str">
        <f>IF(B1260&gt;=50,VLOOKUP(A1260,英雄数据表!A:L,11,FALSE),IF(B1260&gt;=25,VLOOKUP(A1260,英雄数据表!A:L,7,0),""))</f>
        <v>"1503602004"</v>
      </c>
      <c r="M1260" s="20" t="str">
        <f>IFERROR(VLOOKUP(B1260,属性中转表!$K$2:$O$21,5,FALSE),"")</f>
        <v/>
      </c>
      <c r="N1260" s="20" t="str">
        <f>IF(B1260=25,VLOOKUP(A1260,英雄数据表!A:L,8,FALSE),IF(B1260=50,VLOOKUP(A1260,英雄数据表!A:L,12,0),""))</f>
        <v/>
      </c>
    </row>
    <row r="1261" spans="1:14" x14ac:dyDescent="0.3">
      <c r="A1261" s="20">
        <v>15036</v>
      </c>
      <c r="B1261" s="21">
        <f t="shared" si="86"/>
        <v>60</v>
      </c>
      <c r="C1261" s="21">
        <v>5</v>
      </c>
      <c r="D1261" s="21">
        <f>VLOOKUP(A1261,英雄数据表!A:D,4,0)</f>
        <v>1</v>
      </c>
      <c r="E1261" s="20" t="str">
        <f>VLOOKUP(A1261,英雄数据表!A:C,3,0)</f>
        <v>背叛者黑弓</v>
      </c>
      <c r="F1261" s="20">
        <f t="shared" si="87"/>
        <v>15036</v>
      </c>
      <c r="G1261" s="20">
        <f t="shared" si="88"/>
        <v>15036</v>
      </c>
      <c r="H1261" s="21" t="str">
        <f>VLOOKUP(B1261,属性中转表!A:F,6,FALSE)</f>
        <v>"hp":237600,"atk":6600</v>
      </c>
      <c r="I1261" s="20" t="str">
        <f>IF(VLOOKUP(B1261,属性中转表!A:G,7,FALSE)=0,"",VLOOKUP(VLOOKUP(B1261,属性中转表!A:G,7,FALSE),属性中转表!$K$2:$P$21,6,0))&amp;IF(VLOOKUP(B1261,属性中转表!A:G,7,FALSE)&gt;=50,VLOOKUP(A1261,英雄数据表!A:K,9,0),IF(VLOOKUP(B1261,属性中转表!A:G,7,FALSE)&gt;=25,VLOOKUP(A1261,英雄数据表!A:K,5,0),""))</f>
        <v>"atk":300,"hp":5000,"undpspro":150,"pvpdpspro":50,"pvpundpspro":50,"pojiapro":200</v>
      </c>
      <c r="J1261" s="20" t="str">
        <f>IF(I1261="","",属性中转表!$I$1&amp;(IF(VLOOKUP(B1261,属性中转表!A:G,7,FALSE)=0,0,VLOOKUP(VLOOKUP(B1261,属性中转表!A:G,7,FALSE),属性中转表!$K$2:$P$21,4,0)))+IFERROR(VLOOKUP(A1261,英雄数据表!A:K,IF(武魂!B1261&gt;=50,10,IF(武魂!B1261&gt;=25,6)),0),0))</f>
        <v>,"dpspro":150</v>
      </c>
      <c r="K1261" s="32" t="str">
        <f t="shared" si="89"/>
        <v>"atk":300,"hp":5000,"undpspro":150,"pvpdpspro":50,"pvpundpspro":50,"pojiapro":200,"dpspro":150</v>
      </c>
      <c r="L1261" s="20" t="str">
        <f>IF(B1261&gt;=50,VLOOKUP(A1261,英雄数据表!A:L,11,FALSE),IF(B1261&gt;=25,VLOOKUP(A1261,英雄数据表!A:L,7,0),""))</f>
        <v>"1503602004"</v>
      </c>
      <c r="M1261" s="20" t="str">
        <f>IFERROR(VLOOKUP(B1261,属性中转表!$K$2:$O$21,5,FALSE),"")</f>
        <v>"dpspro":50</v>
      </c>
      <c r="N1261" s="20" t="str">
        <f>IF(B1261=25,VLOOKUP(A1261,英雄数据表!A:L,8,FALSE),IF(B1261=50,VLOOKUP(A1261,英雄数据表!A:L,12,0),""))</f>
        <v/>
      </c>
    </row>
    <row r="1262" spans="1:14" x14ac:dyDescent="0.3">
      <c r="A1262" s="20">
        <v>15036</v>
      </c>
      <c r="B1262" s="21">
        <f t="shared" si="86"/>
        <v>61</v>
      </c>
      <c r="C1262" s="21">
        <v>5</v>
      </c>
      <c r="D1262" s="21">
        <f>VLOOKUP(A1262,英雄数据表!A:D,4,0)</f>
        <v>1</v>
      </c>
      <c r="E1262" s="20" t="str">
        <f>VLOOKUP(A1262,英雄数据表!A:C,3,0)</f>
        <v>背叛者黑弓</v>
      </c>
      <c r="F1262" s="20">
        <f t="shared" si="87"/>
        <v>15036</v>
      </c>
      <c r="G1262" s="20">
        <f t="shared" si="88"/>
        <v>15036</v>
      </c>
      <c r="H1262" s="21" t="str">
        <f>VLOOKUP(B1262,属性中转表!A:F,6,FALSE)</f>
        <v>"hp":243000,"atk":6750</v>
      </c>
      <c r="I1262" s="20" t="str">
        <f>IF(VLOOKUP(B1262,属性中转表!A:G,7,FALSE)=0,"",VLOOKUP(VLOOKUP(B1262,属性中转表!A:G,7,FALSE),属性中转表!$K$2:$P$21,6,0))&amp;IF(VLOOKUP(B1262,属性中转表!A:G,7,FALSE)&gt;=50,VLOOKUP(A1262,英雄数据表!A:K,9,0),IF(VLOOKUP(B1262,属性中转表!A:G,7,FALSE)&gt;=25,VLOOKUP(A1262,英雄数据表!A:K,5,0),""))</f>
        <v>"atk":300,"hp":5000,"undpspro":150,"pvpdpspro":50,"pvpundpspro":50,"pojiapro":200</v>
      </c>
      <c r="J1262" s="20" t="str">
        <f>IF(I1262="","",属性中转表!$I$1&amp;(IF(VLOOKUP(B1262,属性中转表!A:G,7,FALSE)=0,0,VLOOKUP(VLOOKUP(B1262,属性中转表!A:G,7,FALSE),属性中转表!$K$2:$P$21,4,0)))+IFERROR(VLOOKUP(A1262,英雄数据表!A:K,IF(武魂!B1262&gt;=50,10,IF(武魂!B1262&gt;=25,6)),0),0))</f>
        <v>,"dpspro":150</v>
      </c>
      <c r="K1262" s="32" t="str">
        <f t="shared" si="89"/>
        <v>"atk":300,"hp":5000,"undpspro":150,"pvpdpspro":50,"pvpundpspro":50,"pojiapro":200,"dpspro":150</v>
      </c>
      <c r="L1262" s="20" t="str">
        <f>IF(B1262&gt;=50,VLOOKUP(A1262,英雄数据表!A:L,11,FALSE),IF(B1262&gt;=25,VLOOKUP(A1262,英雄数据表!A:L,7,0),""))</f>
        <v>"1503602004"</v>
      </c>
      <c r="M1262" s="20" t="str">
        <f>IFERROR(VLOOKUP(B1262,属性中转表!$K$2:$O$21,5,FALSE),"")</f>
        <v/>
      </c>
      <c r="N1262" s="20" t="str">
        <f>IF(B1262=25,VLOOKUP(A1262,英雄数据表!A:L,8,FALSE),IF(B1262=50,VLOOKUP(A1262,英雄数据表!A:L,12,0),""))</f>
        <v/>
      </c>
    </row>
    <row r="1263" spans="1:14" x14ac:dyDescent="0.3">
      <c r="A1263" s="20">
        <v>15036</v>
      </c>
      <c r="B1263" s="21">
        <f t="shared" si="86"/>
        <v>62</v>
      </c>
      <c r="C1263" s="21">
        <v>5</v>
      </c>
      <c r="D1263" s="21">
        <f>VLOOKUP(A1263,英雄数据表!A:D,4,0)</f>
        <v>1</v>
      </c>
      <c r="E1263" s="20" t="str">
        <f>VLOOKUP(A1263,英雄数据表!A:C,3,0)</f>
        <v>背叛者黑弓</v>
      </c>
      <c r="F1263" s="20">
        <f t="shared" si="87"/>
        <v>15036</v>
      </c>
      <c r="G1263" s="20">
        <f t="shared" si="88"/>
        <v>15036</v>
      </c>
      <c r="H1263" s="21" t="str">
        <f>VLOOKUP(B1263,属性中转表!A:F,6,FALSE)</f>
        <v>"hp":248400,"atk":6900</v>
      </c>
      <c r="I1263" s="20" t="str">
        <f>IF(VLOOKUP(B1263,属性中转表!A:G,7,FALSE)=0,"",VLOOKUP(VLOOKUP(B1263,属性中转表!A:G,7,FALSE),属性中转表!$K$2:$P$21,6,0))&amp;IF(VLOOKUP(B1263,属性中转表!A:G,7,FALSE)&gt;=50,VLOOKUP(A1263,英雄数据表!A:K,9,0),IF(VLOOKUP(B1263,属性中转表!A:G,7,FALSE)&gt;=25,VLOOKUP(A1263,英雄数据表!A:K,5,0),""))</f>
        <v>"atk":300,"hp":5000,"undpspro":150,"pvpdpspro":50,"pvpundpspro":50,"pojiapro":200</v>
      </c>
      <c r="J1263" s="20" t="str">
        <f>IF(I1263="","",属性中转表!$I$1&amp;(IF(VLOOKUP(B1263,属性中转表!A:G,7,FALSE)=0,0,VLOOKUP(VLOOKUP(B1263,属性中转表!A:G,7,FALSE),属性中转表!$K$2:$P$21,4,0)))+IFERROR(VLOOKUP(A1263,英雄数据表!A:K,IF(武魂!B1263&gt;=50,10,IF(武魂!B1263&gt;=25,6)),0),0))</f>
        <v>,"dpspro":150</v>
      </c>
      <c r="K1263" s="32" t="str">
        <f t="shared" si="89"/>
        <v>"atk":300,"hp":5000,"undpspro":150,"pvpdpspro":50,"pvpundpspro":50,"pojiapro":200,"dpspro":150</v>
      </c>
      <c r="L1263" s="20" t="str">
        <f>IF(B1263&gt;=50,VLOOKUP(A1263,英雄数据表!A:L,11,FALSE),IF(B1263&gt;=25,VLOOKUP(A1263,英雄数据表!A:L,7,0),""))</f>
        <v>"1503602004"</v>
      </c>
      <c r="M1263" s="20" t="str">
        <f>IFERROR(VLOOKUP(B1263,属性中转表!$K$2:$O$21,5,FALSE),"")</f>
        <v/>
      </c>
      <c r="N1263" s="20" t="str">
        <f>IF(B1263=25,VLOOKUP(A1263,英雄数据表!A:L,8,FALSE),IF(B1263=50,VLOOKUP(A1263,英雄数据表!A:L,12,0),""))</f>
        <v/>
      </c>
    </row>
    <row r="1264" spans="1:14" x14ac:dyDescent="0.3">
      <c r="A1264" s="20">
        <v>15036</v>
      </c>
      <c r="B1264" s="21">
        <f t="shared" si="86"/>
        <v>63</v>
      </c>
      <c r="C1264" s="21">
        <v>5</v>
      </c>
      <c r="D1264" s="21">
        <f>VLOOKUP(A1264,英雄数据表!A:D,4,0)</f>
        <v>1</v>
      </c>
      <c r="E1264" s="20" t="str">
        <f>VLOOKUP(A1264,英雄数据表!A:C,3,0)</f>
        <v>背叛者黑弓</v>
      </c>
      <c r="F1264" s="20">
        <f t="shared" si="87"/>
        <v>15036</v>
      </c>
      <c r="G1264" s="20">
        <f t="shared" si="88"/>
        <v>15036</v>
      </c>
      <c r="H1264" s="21" t="str">
        <f>VLOOKUP(B1264,属性中转表!A:F,6,FALSE)</f>
        <v>"hp":253800,"atk":7050</v>
      </c>
      <c r="I1264" s="20" t="str">
        <f>IF(VLOOKUP(B1264,属性中转表!A:G,7,FALSE)=0,"",VLOOKUP(VLOOKUP(B1264,属性中转表!A:G,7,FALSE),属性中转表!$K$2:$P$21,6,0))&amp;IF(VLOOKUP(B1264,属性中转表!A:G,7,FALSE)&gt;=50,VLOOKUP(A1264,英雄数据表!A:K,9,0),IF(VLOOKUP(B1264,属性中转表!A:G,7,FALSE)&gt;=25,VLOOKUP(A1264,英雄数据表!A:K,5,0),""))</f>
        <v>"atk":300,"hp":5000,"undpspro":150,"pvpdpspro":50,"pvpundpspro":50,"pojiapro":200</v>
      </c>
      <c r="J1264" s="20" t="str">
        <f>IF(I1264="","",属性中转表!$I$1&amp;(IF(VLOOKUP(B1264,属性中转表!A:G,7,FALSE)=0,0,VLOOKUP(VLOOKUP(B1264,属性中转表!A:G,7,FALSE),属性中转表!$K$2:$P$21,4,0)))+IFERROR(VLOOKUP(A1264,英雄数据表!A:K,IF(武魂!B1264&gt;=50,10,IF(武魂!B1264&gt;=25,6)),0),0))</f>
        <v>,"dpspro":150</v>
      </c>
      <c r="K1264" s="32" t="str">
        <f t="shared" si="89"/>
        <v>"atk":300,"hp":5000,"undpspro":150,"pvpdpspro":50,"pvpundpspro":50,"pojiapro":200,"dpspro":150</v>
      </c>
      <c r="L1264" s="20" t="str">
        <f>IF(B1264&gt;=50,VLOOKUP(A1264,英雄数据表!A:L,11,FALSE),IF(B1264&gt;=25,VLOOKUP(A1264,英雄数据表!A:L,7,0),""))</f>
        <v>"1503602004"</v>
      </c>
      <c r="M1264" s="20" t="str">
        <f>IFERROR(VLOOKUP(B1264,属性中转表!$K$2:$O$21,5,FALSE),"")</f>
        <v/>
      </c>
      <c r="N1264" s="20" t="str">
        <f>IF(B1264=25,VLOOKUP(A1264,英雄数据表!A:L,8,FALSE),IF(B1264=50,VLOOKUP(A1264,英雄数据表!A:L,12,0),""))</f>
        <v/>
      </c>
    </row>
    <row r="1265" spans="1:14" x14ac:dyDescent="0.3">
      <c r="A1265" s="20">
        <v>15036</v>
      </c>
      <c r="B1265" s="21">
        <f t="shared" si="86"/>
        <v>64</v>
      </c>
      <c r="C1265" s="21">
        <v>5</v>
      </c>
      <c r="D1265" s="21">
        <f>VLOOKUP(A1265,英雄数据表!A:D,4,0)</f>
        <v>1</v>
      </c>
      <c r="E1265" s="20" t="str">
        <f>VLOOKUP(A1265,英雄数据表!A:C,3,0)</f>
        <v>背叛者黑弓</v>
      </c>
      <c r="F1265" s="20">
        <f t="shared" si="87"/>
        <v>15036</v>
      </c>
      <c r="G1265" s="20">
        <f t="shared" si="88"/>
        <v>15036</v>
      </c>
      <c r="H1265" s="21" t="str">
        <f>VLOOKUP(B1265,属性中转表!A:F,6,FALSE)</f>
        <v>"hp":259200,"atk":7200</v>
      </c>
      <c r="I1265" s="20" t="str">
        <f>IF(VLOOKUP(B1265,属性中转表!A:G,7,FALSE)=0,"",VLOOKUP(VLOOKUP(B1265,属性中转表!A:G,7,FALSE),属性中转表!$K$2:$P$21,6,0))&amp;IF(VLOOKUP(B1265,属性中转表!A:G,7,FALSE)&gt;=50,VLOOKUP(A1265,英雄数据表!A:K,9,0),IF(VLOOKUP(B1265,属性中转表!A:G,7,FALSE)&gt;=25,VLOOKUP(A1265,英雄数据表!A:K,5,0),""))</f>
        <v>"atk":300,"hp":5000,"undpspro":150,"pvpdpspro":50,"pvpundpspro":50,"pojiapro":200</v>
      </c>
      <c r="J1265" s="20" t="str">
        <f>IF(I1265="","",属性中转表!$I$1&amp;(IF(VLOOKUP(B1265,属性中转表!A:G,7,FALSE)=0,0,VLOOKUP(VLOOKUP(B1265,属性中转表!A:G,7,FALSE),属性中转表!$K$2:$P$21,4,0)))+IFERROR(VLOOKUP(A1265,英雄数据表!A:K,IF(武魂!B1265&gt;=50,10,IF(武魂!B1265&gt;=25,6)),0),0))</f>
        <v>,"dpspro":150</v>
      </c>
      <c r="K1265" s="32" t="str">
        <f t="shared" si="89"/>
        <v>"atk":300,"hp":5000,"undpspro":150,"pvpdpspro":50,"pvpundpspro":50,"pojiapro":200,"dpspro":150</v>
      </c>
      <c r="L1265" s="20" t="str">
        <f>IF(B1265&gt;=50,VLOOKUP(A1265,英雄数据表!A:L,11,FALSE),IF(B1265&gt;=25,VLOOKUP(A1265,英雄数据表!A:L,7,0),""))</f>
        <v>"1503602004"</v>
      </c>
      <c r="M1265" s="20" t="str">
        <f>IFERROR(VLOOKUP(B1265,属性中转表!$K$2:$O$21,5,FALSE),"")</f>
        <v/>
      </c>
      <c r="N1265" s="20" t="str">
        <f>IF(B1265=25,VLOOKUP(A1265,英雄数据表!A:L,8,FALSE),IF(B1265=50,VLOOKUP(A1265,英雄数据表!A:L,12,0),""))</f>
        <v/>
      </c>
    </row>
    <row r="1266" spans="1:14" x14ac:dyDescent="0.3">
      <c r="A1266" s="20">
        <v>15036</v>
      </c>
      <c r="B1266" s="21">
        <f t="shared" si="86"/>
        <v>65</v>
      </c>
      <c r="C1266" s="21">
        <v>5</v>
      </c>
      <c r="D1266" s="21">
        <f>VLOOKUP(A1266,英雄数据表!A:D,4,0)</f>
        <v>1</v>
      </c>
      <c r="E1266" s="20" t="str">
        <f>VLOOKUP(A1266,英雄数据表!A:C,3,0)</f>
        <v>背叛者黑弓</v>
      </c>
      <c r="F1266" s="20">
        <f t="shared" si="87"/>
        <v>15036</v>
      </c>
      <c r="G1266" s="20">
        <f t="shared" si="88"/>
        <v>15036</v>
      </c>
      <c r="H1266" s="21" t="str">
        <f>VLOOKUP(B1266,属性中转表!A:F,6,FALSE)</f>
        <v>"hp":264600,"atk":7350</v>
      </c>
      <c r="I1266" s="20" t="str">
        <f>IF(VLOOKUP(B1266,属性中转表!A:G,7,FALSE)=0,"",VLOOKUP(VLOOKUP(B1266,属性中转表!A:G,7,FALSE),属性中转表!$K$2:$P$21,6,0))&amp;IF(VLOOKUP(B1266,属性中转表!A:G,7,FALSE)&gt;=50,VLOOKUP(A1266,英雄数据表!A:K,9,0),IF(VLOOKUP(B1266,属性中转表!A:G,7,FALSE)&gt;=25,VLOOKUP(A1266,英雄数据表!A:K,5,0),""))</f>
        <v>"atk":300,"hp":5000,"undpspro":150,"pvpdpspro":100,"pvpundpspro":50,"pojiapro":200</v>
      </c>
      <c r="J1266" s="20" t="str">
        <f>IF(I1266="","",属性中转表!$I$1&amp;(IF(VLOOKUP(B1266,属性中转表!A:G,7,FALSE)=0,0,VLOOKUP(VLOOKUP(B1266,属性中转表!A:G,7,FALSE),属性中转表!$K$2:$P$21,4,0)))+IFERROR(VLOOKUP(A1266,英雄数据表!A:K,IF(武魂!B1266&gt;=50,10,IF(武魂!B1266&gt;=25,6)),0),0))</f>
        <v>,"dpspro":150</v>
      </c>
      <c r="K1266" s="32" t="str">
        <f t="shared" si="89"/>
        <v>"atk":300,"hp":5000,"undpspro":150,"pvpdpspro":100,"pvpundpspro":50,"pojiapro":200,"dpspro":150</v>
      </c>
      <c r="L1266" s="20" t="str">
        <f>IF(B1266&gt;=50,VLOOKUP(A1266,英雄数据表!A:L,11,FALSE),IF(B1266&gt;=25,VLOOKUP(A1266,英雄数据表!A:L,7,0),""))</f>
        <v>"1503602004"</v>
      </c>
      <c r="M1266" s="20" t="str">
        <f>IFERROR(VLOOKUP(B1266,属性中转表!$K$2:$O$21,5,FALSE),"")</f>
        <v>"pvpdpspro":50</v>
      </c>
      <c r="N1266" s="20" t="str">
        <f>IF(B1266=25,VLOOKUP(A1266,英雄数据表!A:L,8,FALSE),IF(B1266=50,VLOOKUP(A1266,英雄数据表!A:L,12,0),""))</f>
        <v/>
      </c>
    </row>
    <row r="1267" spans="1:14" x14ac:dyDescent="0.3">
      <c r="A1267" s="20">
        <v>15036</v>
      </c>
      <c r="B1267" s="21">
        <f t="shared" si="86"/>
        <v>66</v>
      </c>
      <c r="C1267" s="21">
        <v>5</v>
      </c>
      <c r="D1267" s="21">
        <f>VLOOKUP(A1267,英雄数据表!A:D,4,0)</f>
        <v>1</v>
      </c>
      <c r="E1267" s="20" t="str">
        <f>VLOOKUP(A1267,英雄数据表!A:C,3,0)</f>
        <v>背叛者黑弓</v>
      </c>
      <c r="F1267" s="20">
        <f t="shared" si="87"/>
        <v>15036</v>
      </c>
      <c r="G1267" s="20">
        <f t="shared" si="88"/>
        <v>15036</v>
      </c>
      <c r="H1267" s="21" t="str">
        <f>VLOOKUP(B1267,属性中转表!A:F,6,FALSE)</f>
        <v>"hp":270000,"atk":7500</v>
      </c>
      <c r="I1267" s="20" t="str">
        <f>IF(VLOOKUP(B1267,属性中转表!A:G,7,FALSE)=0,"",VLOOKUP(VLOOKUP(B1267,属性中转表!A:G,7,FALSE),属性中转表!$K$2:$P$21,6,0))&amp;IF(VLOOKUP(B1267,属性中转表!A:G,7,FALSE)&gt;=50,VLOOKUP(A1267,英雄数据表!A:K,9,0),IF(VLOOKUP(B1267,属性中转表!A:G,7,FALSE)&gt;=25,VLOOKUP(A1267,英雄数据表!A:K,5,0),""))</f>
        <v>"atk":300,"hp":5000,"undpspro":150,"pvpdpspro":100,"pvpundpspro":50,"pojiapro":200</v>
      </c>
      <c r="J1267" s="20" t="str">
        <f>IF(I1267="","",属性中转表!$I$1&amp;(IF(VLOOKUP(B1267,属性中转表!A:G,7,FALSE)=0,0,VLOOKUP(VLOOKUP(B1267,属性中转表!A:G,7,FALSE),属性中转表!$K$2:$P$21,4,0)))+IFERROR(VLOOKUP(A1267,英雄数据表!A:K,IF(武魂!B1267&gt;=50,10,IF(武魂!B1267&gt;=25,6)),0),0))</f>
        <v>,"dpspro":150</v>
      </c>
      <c r="K1267" s="32" t="str">
        <f t="shared" si="89"/>
        <v>"atk":300,"hp":5000,"undpspro":150,"pvpdpspro":100,"pvpundpspro":50,"pojiapro":200,"dpspro":150</v>
      </c>
      <c r="L1267" s="20" t="str">
        <f>IF(B1267&gt;=50,VLOOKUP(A1267,英雄数据表!A:L,11,FALSE),IF(B1267&gt;=25,VLOOKUP(A1267,英雄数据表!A:L,7,0),""))</f>
        <v>"1503602004"</v>
      </c>
      <c r="M1267" s="20" t="str">
        <f>IFERROR(VLOOKUP(B1267,属性中转表!$K$2:$O$21,5,FALSE),"")</f>
        <v/>
      </c>
      <c r="N1267" s="20" t="str">
        <f>IF(B1267=25,VLOOKUP(A1267,英雄数据表!A:L,8,FALSE),IF(B1267=50,VLOOKUP(A1267,英雄数据表!A:L,12,0),""))</f>
        <v/>
      </c>
    </row>
    <row r="1268" spans="1:14" x14ac:dyDescent="0.3">
      <c r="A1268" s="20">
        <v>15036</v>
      </c>
      <c r="B1268" s="21">
        <f t="shared" si="86"/>
        <v>67</v>
      </c>
      <c r="C1268" s="21">
        <v>5</v>
      </c>
      <c r="D1268" s="21">
        <f>VLOOKUP(A1268,英雄数据表!A:D,4,0)</f>
        <v>1</v>
      </c>
      <c r="E1268" s="20" t="str">
        <f>VLOOKUP(A1268,英雄数据表!A:C,3,0)</f>
        <v>背叛者黑弓</v>
      </c>
      <c r="F1268" s="20">
        <f t="shared" si="87"/>
        <v>15036</v>
      </c>
      <c r="G1268" s="20">
        <f t="shared" si="88"/>
        <v>15036</v>
      </c>
      <c r="H1268" s="21" t="str">
        <f>VLOOKUP(B1268,属性中转表!A:F,6,FALSE)</f>
        <v>"hp":275400,"atk":7650</v>
      </c>
      <c r="I1268" s="20" t="str">
        <f>IF(VLOOKUP(B1268,属性中转表!A:G,7,FALSE)=0,"",VLOOKUP(VLOOKUP(B1268,属性中转表!A:G,7,FALSE),属性中转表!$K$2:$P$21,6,0))&amp;IF(VLOOKUP(B1268,属性中转表!A:G,7,FALSE)&gt;=50,VLOOKUP(A1268,英雄数据表!A:K,9,0),IF(VLOOKUP(B1268,属性中转表!A:G,7,FALSE)&gt;=25,VLOOKUP(A1268,英雄数据表!A:K,5,0),""))</f>
        <v>"atk":300,"hp":5000,"undpspro":150,"pvpdpspro":100,"pvpundpspro":50,"pojiapro":200</v>
      </c>
      <c r="J1268" s="20" t="str">
        <f>IF(I1268="","",属性中转表!$I$1&amp;(IF(VLOOKUP(B1268,属性中转表!A:G,7,FALSE)=0,0,VLOOKUP(VLOOKUP(B1268,属性中转表!A:G,7,FALSE),属性中转表!$K$2:$P$21,4,0)))+IFERROR(VLOOKUP(A1268,英雄数据表!A:K,IF(武魂!B1268&gt;=50,10,IF(武魂!B1268&gt;=25,6)),0),0))</f>
        <v>,"dpspro":150</v>
      </c>
      <c r="K1268" s="32" t="str">
        <f t="shared" si="89"/>
        <v>"atk":300,"hp":5000,"undpspro":150,"pvpdpspro":100,"pvpundpspro":50,"pojiapro":200,"dpspro":150</v>
      </c>
      <c r="L1268" s="20" t="str">
        <f>IF(B1268&gt;=50,VLOOKUP(A1268,英雄数据表!A:L,11,FALSE),IF(B1268&gt;=25,VLOOKUP(A1268,英雄数据表!A:L,7,0),""))</f>
        <v>"1503602004"</v>
      </c>
      <c r="M1268" s="20" t="str">
        <f>IFERROR(VLOOKUP(B1268,属性中转表!$K$2:$O$21,5,FALSE),"")</f>
        <v/>
      </c>
      <c r="N1268" s="20" t="str">
        <f>IF(B1268=25,VLOOKUP(A1268,英雄数据表!A:L,8,FALSE),IF(B1268=50,VLOOKUP(A1268,英雄数据表!A:L,12,0),""))</f>
        <v/>
      </c>
    </row>
    <row r="1269" spans="1:14" x14ac:dyDescent="0.3">
      <c r="A1269" s="20">
        <v>15036</v>
      </c>
      <c r="B1269" s="21">
        <f t="shared" si="86"/>
        <v>68</v>
      </c>
      <c r="C1269" s="21">
        <v>5</v>
      </c>
      <c r="D1269" s="21">
        <f>VLOOKUP(A1269,英雄数据表!A:D,4,0)</f>
        <v>1</v>
      </c>
      <c r="E1269" s="20" t="str">
        <f>VLOOKUP(A1269,英雄数据表!A:C,3,0)</f>
        <v>背叛者黑弓</v>
      </c>
      <c r="F1269" s="20">
        <f t="shared" si="87"/>
        <v>15036</v>
      </c>
      <c r="G1269" s="20">
        <f t="shared" si="88"/>
        <v>15036</v>
      </c>
      <c r="H1269" s="21" t="str">
        <f>VLOOKUP(B1269,属性中转表!A:F,6,FALSE)</f>
        <v>"hp":280800,"atk":7800</v>
      </c>
      <c r="I1269" s="20" t="str">
        <f>IF(VLOOKUP(B1269,属性中转表!A:G,7,FALSE)=0,"",VLOOKUP(VLOOKUP(B1269,属性中转表!A:G,7,FALSE),属性中转表!$K$2:$P$21,6,0))&amp;IF(VLOOKUP(B1269,属性中转表!A:G,7,FALSE)&gt;=50,VLOOKUP(A1269,英雄数据表!A:K,9,0),IF(VLOOKUP(B1269,属性中转表!A:G,7,FALSE)&gt;=25,VLOOKUP(A1269,英雄数据表!A:K,5,0),""))</f>
        <v>"atk":300,"hp":5000,"undpspro":150,"pvpdpspro":100,"pvpundpspro":50,"pojiapro":200</v>
      </c>
      <c r="J1269" s="20" t="str">
        <f>IF(I1269="","",属性中转表!$I$1&amp;(IF(VLOOKUP(B1269,属性中转表!A:G,7,FALSE)=0,0,VLOOKUP(VLOOKUP(B1269,属性中转表!A:G,7,FALSE),属性中转表!$K$2:$P$21,4,0)))+IFERROR(VLOOKUP(A1269,英雄数据表!A:K,IF(武魂!B1269&gt;=50,10,IF(武魂!B1269&gt;=25,6)),0),0))</f>
        <v>,"dpspro":150</v>
      </c>
      <c r="K1269" s="32" t="str">
        <f t="shared" si="89"/>
        <v>"atk":300,"hp":5000,"undpspro":150,"pvpdpspro":100,"pvpundpspro":50,"pojiapro":200,"dpspro":150</v>
      </c>
      <c r="L1269" s="20" t="str">
        <f>IF(B1269&gt;=50,VLOOKUP(A1269,英雄数据表!A:L,11,FALSE),IF(B1269&gt;=25,VLOOKUP(A1269,英雄数据表!A:L,7,0),""))</f>
        <v>"1503602004"</v>
      </c>
      <c r="M1269" s="20" t="str">
        <f>IFERROR(VLOOKUP(B1269,属性中转表!$K$2:$O$21,5,FALSE),"")</f>
        <v/>
      </c>
      <c r="N1269" s="20" t="str">
        <f>IF(B1269=25,VLOOKUP(A1269,英雄数据表!A:L,8,FALSE),IF(B1269=50,VLOOKUP(A1269,英雄数据表!A:L,12,0),""))</f>
        <v/>
      </c>
    </row>
    <row r="1270" spans="1:14" x14ac:dyDescent="0.3">
      <c r="A1270" s="20">
        <v>15036</v>
      </c>
      <c r="B1270" s="21">
        <f t="shared" si="86"/>
        <v>69</v>
      </c>
      <c r="C1270" s="21">
        <v>5</v>
      </c>
      <c r="D1270" s="21">
        <f>VLOOKUP(A1270,英雄数据表!A:D,4,0)</f>
        <v>1</v>
      </c>
      <c r="E1270" s="20" t="str">
        <f>VLOOKUP(A1270,英雄数据表!A:C,3,0)</f>
        <v>背叛者黑弓</v>
      </c>
      <c r="F1270" s="20">
        <f t="shared" si="87"/>
        <v>15036</v>
      </c>
      <c r="G1270" s="20">
        <f t="shared" si="88"/>
        <v>15036</v>
      </c>
      <c r="H1270" s="21" t="str">
        <f>VLOOKUP(B1270,属性中转表!A:F,6,FALSE)</f>
        <v>"hp":286200,"atk":7950</v>
      </c>
      <c r="I1270" s="20" t="str">
        <f>IF(VLOOKUP(B1270,属性中转表!A:G,7,FALSE)=0,"",VLOOKUP(VLOOKUP(B1270,属性中转表!A:G,7,FALSE),属性中转表!$K$2:$P$21,6,0))&amp;IF(VLOOKUP(B1270,属性中转表!A:G,7,FALSE)&gt;=50,VLOOKUP(A1270,英雄数据表!A:K,9,0),IF(VLOOKUP(B1270,属性中转表!A:G,7,FALSE)&gt;=25,VLOOKUP(A1270,英雄数据表!A:K,5,0),""))</f>
        <v>"atk":300,"hp":5000,"undpspro":150,"pvpdpspro":100,"pvpundpspro":50,"pojiapro":200</v>
      </c>
      <c r="J1270" s="20" t="str">
        <f>IF(I1270="","",属性中转表!$I$1&amp;(IF(VLOOKUP(B1270,属性中转表!A:G,7,FALSE)=0,0,VLOOKUP(VLOOKUP(B1270,属性中转表!A:G,7,FALSE),属性中转表!$K$2:$P$21,4,0)))+IFERROR(VLOOKUP(A1270,英雄数据表!A:K,IF(武魂!B1270&gt;=50,10,IF(武魂!B1270&gt;=25,6)),0),0))</f>
        <v>,"dpspro":150</v>
      </c>
      <c r="K1270" s="32" t="str">
        <f t="shared" si="89"/>
        <v>"atk":300,"hp":5000,"undpspro":150,"pvpdpspro":100,"pvpundpspro":50,"pojiapro":200,"dpspro":150</v>
      </c>
      <c r="L1270" s="20" t="str">
        <f>IF(B1270&gt;=50,VLOOKUP(A1270,英雄数据表!A:L,11,FALSE),IF(B1270&gt;=25,VLOOKUP(A1270,英雄数据表!A:L,7,0),""))</f>
        <v>"1503602004"</v>
      </c>
      <c r="M1270" s="20" t="str">
        <f>IFERROR(VLOOKUP(B1270,属性中转表!$K$2:$O$21,5,FALSE),"")</f>
        <v/>
      </c>
      <c r="N1270" s="20" t="str">
        <f>IF(B1270=25,VLOOKUP(A1270,英雄数据表!A:L,8,FALSE),IF(B1270=50,VLOOKUP(A1270,英雄数据表!A:L,12,0),""))</f>
        <v/>
      </c>
    </row>
    <row r="1271" spans="1:14" x14ac:dyDescent="0.3">
      <c r="A1271" s="20">
        <v>15036</v>
      </c>
      <c r="B1271" s="21">
        <f t="shared" si="86"/>
        <v>70</v>
      </c>
      <c r="C1271" s="21">
        <v>5</v>
      </c>
      <c r="D1271" s="21">
        <f>VLOOKUP(A1271,英雄数据表!A:D,4,0)</f>
        <v>1</v>
      </c>
      <c r="E1271" s="20" t="str">
        <f>VLOOKUP(A1271,英雄数据表!A:C,3,0)</f>
        <v>背叛者黑弓</v>
      </c>
      <c r="F1271" s="20">
        <f t="shared" si="87"/>
        <v>15036</v>
      </c>
      <c r="G1271" s="20">
        <f t="shared" si="88"/>
        <v>15036</v>
      </c>
      <c r="H1271" s="21" t="str">
        <f>VLOOKUP(B1271,属性中转表!A:F,6,FALSE)</f>
        <v>"hp":291600,"atk":8100</v>
      </c>
      <c r="I1271" s="20" t="str">
        <f>IF(VLOOKUP(B1271,属性中转表!A:G,7,FALSE)=0,"",VLOOKUP(VLOOKUP(B1271,属性中转表!A:G,7,FALSE),属性中转表!$K$2:$P$21,6,0))&amp;IF(VLOOKUP(B1271,属性中转表!A:G,7,FALSE)&gt;=50,VLOOKUP(A1271,英雄数据表!A:K,9,0),IF(VLOOKUP(B1271,属性中转表!A:G,7,FALSE)&gt;=25,VLOOKUP(A1271,英雄数据表!A:K,5,0),""))</f>
        <v>"atk":300,"hp":5000,"undpspro":150,"pvpdpspro":100,"pvpundpspro":100,"pojiapro":200</v>
      </c>
      <c r="J1271" s="20" t="str">
        <f>IF(I1271="","",属性中转表!$I$1&amp;(IF(VLOOKUP(B1271,属性中转表!A:G,7,FALSE)=0,0,VLOOKUP(VLOOKUP(B1271,属性中转表!A:G,7,FALSE),属性中转表!$K$2:$P$21,4,0)))+IFERROR(VLOOKUP(A1271,英雄数据表!A:K,IF(武魂!B1271&gt;=50,10,IF(武魂!B1271&gt;=25,6)),0),0))</f>
        <v>,"dpspro":150</v>
      </c>
      <c r="K1271" s="32" t="str">
        <f t="shared" si="89"/>
        <v>"atk":300,"hp":5000,"undpspro":150,"pvpdpspro":100,"pvpundpspro":100,"pojiapro":200,"dpspro":150</v>
      </c>
      <c r="L1271" s="20" t="str">
        <f>IF(B1271&gt;=50,VLOOKUP(A1271,英雄数据表!A:L,11,FALSE),IF(B1271&gt;=25,VLOOKUP(A1271,英雄数据表!A:L,7,0),""))</f>
        <v>"1503602004"</v>
      </c>
      <c r="M1271" s="20" t="str">
        <f>IFERROR(VLOOKUP(B1271,属性中转表!$K$2:$O$21,5,FALSE),"")</f>
        <v>"pvpundpspro":50</v>
      </c>
      <c r="N1271" s="20" t="str">
        <f>IF(B1271=25,VLOOKUP(A1271,英雄数据表!A:L,8,FALSE),IF(B1271=50,VLOOKUP(A1271,英雄数据表!A:L,12,0),""))</f>
        <v/>
      </c>
    </row>
    <row r="1272" spans="1:14" x14ac:dyDescent="0.3">
      <c r="A1272" s="20">
        <v>15036</v>
      </c>
      <c r="B1272" s="21">
        <f t="shared" si="86"/>
        <v>71</v>
      </c>
      <c r="C1272" s="21">
        <v>5</v>
      </c>
      <c r="D1272" s="21">
        <f>VLOOKUP(A1272,英雄数据表!A:D,4,0)</f>
        <v>1</v>
      </c>
      <c r="E1272" s="20" t="str">
        <f>VLOOKUP(A1272,英雄数据表!A:C,3,0)</f>
        <v>背叛者黑弓</v>
      </c>
      <c r="F1272" s="20">
        <f t="shared" si="87"/>
        <v>15036</v>
      </c>
      <c r="G1272" s="20">
        <f t="shared" si="88"/>
        <v>15036</v>
      </c>
      <c r="H1272" s="21" t="str">
        <f>VLOOKUP(B1272,属性中转表!A:F,6,FALSE)</f>
        <v>"hp":297000,"atk":8250</v>
      </c>
      <c r="I1272" s="20" t="str">
        <f>IF(VLOOKUP(B1272,属性中转表!A:G,7,FALSE)=0,"",VLOOKUP(VLOOKUP(B1272,属性中转表!A:G,7,FALSE),属性中转表!$K$2:$P$21,6,0))&amp;IF(VLOOKUP(B1272,属性中转表!A:G,7,FALSE)&gt;=50,VLOOKUP(A1272,英雄数据表!A:K,9,0),IF(VLOOKUP(B1272,属性中转表!A:G,7,FALSE)&gt;=25,VLOOKUP(A1272,英雄数据表!A:K,5,0),""))</f>
        <v>"atk":300,"hp":5000,"undpspro":150,"pvpdpspro":100,"pvpundpspro":100,"pojiapro":200</v>
      </c>
      <c r="J1272" s="20" t="str">
        <f>IF(I1272="","",属性中转表!$I$1&amp;(IF(VLOOKUP(B1272,属性中转表!A:G,7,FALSE)=0,0,VLOOKUP(VLOOKUP(B1272,属性中转表!A:G,7,FALSE),属性中转表!$K$2:$P$21,4,0)))+IFERROR(VLOOKUP(A1272,英雄数据表!A:K,IF(武魂!B1272&gt;=50,10,IF(武魂!B1272&gt;=25,6)),0),0))</f>
        <v>,"dpspro":150</v>
      </c>
      <c r="K1272" s="32" t="str">
        <f t="shared" si="89"/>
        <v>"atk":300,"hp":5000,"undpspro":150,"pvpdpspro":100,"pvpundpspro":100,"pojiapro":200,"dpspro":150</v>
      </c>
      <c r="L1272" s="20" t="str">
        <f>IF(B1272&gt;=50,VLOOKUP(A1272,英雄数据表!A:L,11,FALSE),IF(B1272&gt;=25,VLOOKUP(A1272,英雄数据表!A:L,7,0),""))</f>
        <v>"1503602004"</v>
      </c>
      <c r="M1272" s="20" t="str">
        <f>IFERROR(VLOOKUP(B1272,属性中转表!$K$2:$O$21,5,FALSE),"")</f>
        <v/>
      </c>
      <c r="N1272" s="20" t="str">
        <f>IF(B1272=25,VLOOKUP(A1272,英雄数据表!A:L,8,FALSE),IF(B1272=50,VLOOKUP(A1272,英雄数据表!A:L,12,0),""))</f>
        <v/>
      </c>
    </row>
    <row r="1273" spans="1:14" x14ac:dyDescent="0.3">
      <c r="A1273" s="20">
        <v>15036</v>
      </c>
      <c r="B1273" s="21">
        <f t="shared" si="86"/>
        <v>72</v>
      </c>
      <c r="C1273" s="21">
        <v>5</v>
      </c>
      <c r="D1273" s="21">
        <f>VLOOKUP(A1273,英雄数据表!A:D,4,0)</f>
        <v>1</v>
      </c>
      <c r="E1273" s="20" t="str">
        <f>VLOOKUP(A1273,英雄数据表!A:C,3,0)</f>
        <v>背叛者黑弓</v>
      </c>
      <c r="F1273" s="20">
        <f t="shared" si="87"/>
        <v>15036</v>
      </c>
      <c r="G1273" s="20">
        <f t="shared" si="88"/>
        <v>15036</v>
      </c>
      <c r="H1273" s="21" t="str">
        <f>VLOOKUP(B1273,属性中转表!A:F,6,FALSE)</f>
        <v>"hp":302400,"atk":8400</v>
      </c>
      <c r="I1273" s="20" t="str">
        <f>IF(VLOOKUP(B1273,属性中转表!A:G,7,FALSE)=0,"",VLOOKUP(VLOOKUP(B1273,属性中转表!A:G,7,FALSE),属性中转表!$K$2:$P$21,6,0))&amp;IF(VLOOKUP(B1273,属性中转表!A:G,7,FALSE)&gt;=50,VLOOKUP(A1273,英雄数据表!A:K,9,0),IF(VLOOKUP(B1273,属性中转表!A:G,7,FALSE)&gt;=25,VLOOKUP(A1273,英雄数据表!A:K,5,0),""))</f>
        <v>"atk":300,"hp":5000,"undpspro":150,"pvpdpspro":100,"pvpundpspro":100,"pojiapro":200</v>
      </c>
      <c r="J1273" s="20" t="str">
        <f>IF(I1273="","",属性中转表!$I$1&amp;(IF(VLOOKUP(B1273,属性中转表!A:G,7,FALSE)=0,0,VLOOKUP(VLOOKUP(B1273,属性中转表!A:G,7,FALSE),属性中转表!$K$2:$P$21,4,0)))+IFERROR(VLOOKUP(A1273,英雄数据表!A:K,IF(武魂!B1273&gt;=50,10,IF(武魂!B1273&gt;=25,6)),0),0))</f>
        <v>,"dpspro":150</v>
      </c>
      <c r="K1273" s="32" t="str">
        <f t="shared" si="89"/>
        <v>"atk":300,"hp":5000,"undpspro":150,"pvpdpspro":100,"pvpundpspro":100,"pojiapro":200,"dpspro":150</v>
      </c>
      <c r="L1273" s="20" t="str">
        <f>IF(B1273&gt;=50,VLOOKUP(A1273,英雄数据表!A:L,11,FALSE),IF(B1273&gt;=25,VLOOKUP(A1273,英雄数据表!A:L,7,0),""))</f>
        <v>"1503602004"</v>
      </c>
      <c r="M1273" s="20" t="str">
        <f>IFERROR(VLOOKUP(B1273,属性中转表!$K$2:$O$21,5,FALSE),"")</f>
        <v/>
      </c>
      <c r="N1273" s="20" t="str">
        <f>IF(B1273=25,VLOOKUP(A1273,英雄数据表!A:L,8,FALSE),IF(B1273=50,VLOOKUP(A1273,英雄数据表!A:L,12,0),""))</f>
        <v/>
      </c>
    </row>
    <row r="1274" spans="1:14" x14ac:dyDescent="0.3">
      <c r="A1274" s="20">
        <v>15036</v>
      </c>
      <c r="B1274" s="21">
        <f t="shared" si="86"/>
        <v>73</v>
      </c>
      <c r="C1274" s="21">
        <v>5</v>
      </c>
      <c r="D1274" s="21">
        <f>VLOOKUP(A1274,英雄数据表!A:D,4,0)</f>
        <v>1</v>
      </c>
      <c r="E1274" s="20" t="str">
        <f>VLOOKUP(A1274,英雄数据表!A:C,3,0)</f>
        <v>背叛者黑弓</v>
      </c>
      <c r="F1274" s="20">
        <f t="shared" si="87"/>
        <v>15036</v>
      </c>
      <c r="G1274" s="20">
        <f t="shared" si="88"/>
        <v>15036</v>
      </c>
      <c r="H1274" s="21" t="str">
        <f>VLOOKUP(B1274,属性中转表!A:F,6,FALSE)</f>
        <v>"hp":307800,"atk":8550</v>
      </c>
      <c r="I1274" s="20" t="str">
        <f>IF(VLOOKUP(B1274,属性中转表!A:G,7,FALSE)=0,"",VLOOKUP(VLOOKUP(B1274,属性中转表!A:G,7,FALSE),属性中转表!$K$2:$P$21,6,0))&amp;IF(VLOOKUP(B1274,属性中转表!A:G,7,FALSE)&gt;=50,VLOOKUP(A1274,英雄数据表!A:K,9,0),IF(VLOOKUP(B1274,属性中转表!A:G,7,FALSE)&gt;=25,VLOOKUP(A1274,英雄数据表!A:K,5,0),""))</f>
        <v>"atk":300,"hp":5000,"undpspro":150,"pvpdpspro":100,"pvpundpspro":100,"pojiapro":200</v>
      </c>
      <c r="J1274" s="20" t="str">
        <f>IF(I1274="","",属性中转表!$I$1&amp;(IF(VLOOKUP(B1274,属性中转表!A:G,7,FALSE)=0,0,VLOOKUP(VLOOKUP(B1274,属性中转表!A:G,7,FALSE),属性中转表!$K$2:$P$21,4,0)))+IFERROR(VLOOKUP(A1274,英雄数据表!A:K,IF(武魂!B1274&gt;=50,10,IF(武魂!B1274&gt;=25,6)),0),0))</f>
        <v>,"dpspro":150</v>
      </c>
      <c r="K1274" s="32" t="str">
        <f t="shared" si="89"/>
        <v>"atk":300,"hp":5000,"undpspro":150,"pvpdpspro":100,"pvpundpspro":100,"pojiapro":200,"dpspro":150</v>
      </c>
      <c r="L1274" s="20" t="str">
        <f>IF(B1274&gt;=50,VLOOKUP(A1274,英雄数据表!A:L,11,FALSE),IF(B1274&gt;=25,VLOOKUP(A1274,英雄数据表!A:L,7,0),""))</f>
        <v>"1503602004"</v>
      </c>
      <c r="M1274" s="20" t="str">
        <f>IFERROR(VLOOKUP(B1274,属性中转表!$K$2:$O$21,5,FALSE),"")</f>
        <v/>
      </c>
      <c r="N1274" s="20" t="str">
        <f>IF(B1274=25,VLOOKUP(A1274,英雄数据表!A:L,8,FALSE),IF(B1274=50,VLOOKUP(A1274,英雄数据表!A:L,12,0),""))</f>
        <v/>
      </c>
    </row>
    <row r="1275" spans="1:14" x14ac:dyDescent="0.3">
      <c r="A1275" s="20">
        <v>15036</v>
      </c>
      <c r="B1275" s="21">
        <f t="shared" si="86"/>
        <v>74</v>
      </c>
      <c r="C1275" s="21">
        <v>5</v>
      </c>
      <c r="D1275" s="21">
        <f>VLOOKUP(A1275,英雄数据表!A:D,4,0)</f>
        <v>1</v>
      </c>
      <c r="E1275" s="20" t="str">
        <f>VLOOKUP(A1275,英雄数据表!A:C,3,0)</f>
        <v>背叛者黑弓</v>
      </c>
      <c r="F1275" s="20">
        <f t="shared" si="87"/>
        <v>15036</v>
      </c>
      <c r="G1275" s="20">
        <f t="shared" si="88"/>
        <v>15036</v>
      </c>
      <c r="H1275" s="21" t="str">
        <f>VLOOKUP(B1275,属性中转表!A:F,6,FALSE)</f>
        <v>"hp":313200,"atk":8700</v>
      </c>
      <c r="I1275" s="20" t="str">
        <f>IF(VLOOKUP(B1275,属性中转表!A:G,7,FALSE)=0,"",VLOOKUP(VLOOKUP(B1275,属性中转表!A:G,7,FALSE),属性中转表!$K$2:$P$21,6,0))&amp;IF(VLOOKUP(B1275,属性中转表!A:G,7,FALSE)&gt;=50,VLOOKUP(A1275,英雄数据表!A:K,9,0),IF(VLOOKUP(B1275,属性中转表!A:G,7,FALSE)&gt;=25,VLOOKUP(A1275,英雄数据表!A:K,5,0),""))</f>
        <v>"atk":300,"hp":5000,"undpspro":150,"pvpdpspro":100,"pvpundpspro":100,"pojiapro":200</v>
      </c>
      <c r="J1275" s="20" t="str">
        <f>IF(I1275="","",属性中转表!$I$1&amp;(IF(VLOOKUP(B1275,属性中转表!A:G,7,FALSE)=0,0,VLOOKUP(VLOOKUP(B1275,属性中转表!A:G,7,FALSE),属性中转表!$K$2:$P$21,4,0)))+IFERROR(VLOOKUP(A1275,英雄数据表!A:K,IF(武魂!B1275&gt;=50,10,IF(武魂!B1275&gt;=25,6)),0),0))</f>
        <v>,"dpspro":150</v>
      </c>
      <c r="K1275" s="32" t="str">
        <f t="shared" si="89"/>
        <v>"atk":300,"hp":5000,"undpspro":150,"pvpdpspro":100,"pvpundpspro":100,"pojiapro":200,"dpspro":150</v>
      </c>
      <c r="L1275" s="20" t="str">
        <f>IF(B1275&gt;=50,VLOOKUP(A1275,英雄数据表!A:L,11,FALSE),IF(B1275&gt;=25,VLOOKUP(A1275,英雄数据表!A:L,7,0),""))</f>
        <v>"1503602004"</v>
      </c>
      <c r="M1275" s="20" t="str">
        <f>IFERROR(VLOOKUP(B1275,属性中转表!$K$2:$O$21,5,FALSE),"")</f>
        <v/>
      </c>
      <c r="N1275" s="20" t="str">
        <f>IF(B1275=25,VLOOKUP(A1275,英雄数据表!A:L,8,FALSE),IF(B1275=50,VLOOKUP(A1275,英雄数据表!A:L,12,0),""))</f>
        <v/>
      </c>
    </row>
    <row r="1276" spans="1:14" x14ac:dyDescent="0.3">
      <c r="A1276" s="20">
        <v>15036</v>
      </c>
      <c r="B1276" s="21">
        <f t="shared" si="86"/>
        <v>75</v>
      </c>
      <c r="C1276" s="21">
        <v>5</v>
      </c>
      <c r="D1276" s="21">
        <f>VLOOKUP(A1276,英雄数据表!A:D,4,0)</f>
        <v>1</v>
      </c>
      <c r="E1276" s="20" t="str">
        <f>VLOOKUP(A1276,英雄数据表!A:C,3,0)</f>
        <v>背叛者黑弓</v>
      </c>
      <c r="F1276" s="20">
        <f t="shared" si="87"/>
        <v>15036</v>
      </c>
      <c r="G1276" s="20">
        <f t="shared" si="88"/>
        <v>15036</v>
      </c>
      <c r="H1276" s="21" t="str">
        <f>VLOOKUP(B1276,属性中转表!A:F,6,FALSE)</f>
        <v>"hp":318600,"atk":8850</v>
      </c>
      <c r="I1276" s="20" t="str">
        <f>IF(VLOOKUP(B1276,属性中转表!A:G,7,FALSE)=0,"",VLOOKUP(VLOOKUP(B1276,属性中转表!A:G,7,FALSE),属性中转表!$K$2:$P$21,6,0))&amp;IF(VLOOKUP(B1276,属性中转表!A:G,7,FALSE)&gt;=50,VLOOKUP(A1276,英雄数据表!A:K,9,0),IF(VLOOKUP(B1276,属性中转表!A:G,7,FALSE)&gt;=25,VLOOKUP(A1276,英雄数据表!A:K,5,0),""))</f>
        <v>"atk":600,"hp":10000,"undpspro":150,"pvpdpspro":100,"pvpundpspro":100,"speed":10,"pojiapro":200</v>
      </c>
      <c r="J1276" s="20" t="str">
        <f>IF(I1276="","",属性中转表!$I$1&amp;(IF(VLOOKUP(B1276,属性中转表!A:G,7,FALSE)=0,0,VLOOKUP(VLOOKUP(B1276,属性中转表!A:G,7,FALSE),属性中转表!$K$2:$P$21,4,0)))+IFERROR(VLOOKUP(A1276,英雄数据表!A:K,IF(武魂!B1276&gt;=50,10,IF(武魂!B1276&gt;=25,6)),0),0))</f>
        <v>,"dpspro":150</v>
      </c>
      <c r="K1276" s="32" t="str">
        <f t="shared" si="89"/>
        <v>"atk":600,"hp":10000,"undpspro":150,"pvpdpspro":100,"pvpundpspro":100,"speed":10,"pojiapro":200,"dpspro":150</v>
      </c>
      <c r="L1276" s="20" t="str">
        <f>IF(B1276&gt;=50,VLOOKUP(A1276,英雄数据表!A:L,11,FALSE),IF(B1276&gt;=25,VLOOKUP(A1276,英雄数据表!A:L,7,0),""))</f>
        <v>"1503602004"</v>
      </c>
      <c r="M1276" s="20" t="str">
        <f>IFERROR(VLOOKUP(B1276,属性中转表!$K$2:$O$21,5,FALSE),"")</f>
        <v>"speed":10,"atk":300,"hp":5000</v>
      </c>
      <c r="N1276" s="20" t="str">
        <f>IF(B1276=25,VLOOKUP(A1276,英雄数据表!A:L,8,FALSE),IF(B1276=50,VLOOKUP(A1276,英雄数据表!A:L,12,0),""))</f>
        <v/>
      </c>
    </row>
    <row r="1277" spans="1:14" x14ac:dyDescent="0.3">
      <c r="A1277" s="20">
        <v>15036</v>
      </c>
      <c r="B1277" s="21">
        <f t="shared" si="86"/>
        <v>76</v>
      </c>
      <c r="C1277" s="21">
        <v>5</v>
      </c>
      <c r="D1277" s="21">
        <f>VLOOKUP(A1277,英雄数据表!A:D,4,0)</f>
        <v>1</v>
      </c>
      <c r="E1277" s="20" t="str">
        <f>VLOOKUP(A1277,英雄数据表!A:C,3,0)</f>
        <v>背叛者黑弓</v>
      </c>
      <c r="F1277" s="20">
        <f t="shared" si="87"/>
        <v>15036</v>
      </c>
      <c r="G1277" s="20">
        <f t="shared" si="88"/>
        <v>15036</v>
      </c>
      <c r="H1277" s="21" t="str">
        <f>VLOOKUP(B1277,属性中转表!A:F,6,FALSE)</f>
        <v>"hp":324000,"atk":9000</v>
      </c>
      <c r="I1277" s="20" t="str">
        <f>IF(VLOOKUP(B1277,属性中转表!A:G,7,FALSE)=0,"",VLOOKUP(VLOOKUP(B1277,属性中转表!A:G,7,FALSE),属性中转表!$K$2:$P$21,6,0))&amp;IF(VLOOKUP(B1277,属性中转表!A:G,7,FALSE)&gt;=50,VLOOKUP(A1277,英雄数据表!A:K,9,0),IF(VLOOKUP(B1277,属性中转表!A:G,7,FALSE)&gt;=25,VLOOKUP(A1277,英雄数据表!A:K,5,0),""))</f>
        <v>"atk":600,"hp":10000,"undpspro":150,"pvpdpspro":100,"pvpundpspro":100,"speed":10,"pojiapro":200</v>
      </c>
      <c r="J1277" s="20" t="str">
        <f>IF(I1277="","",属性中转表!$I$1&amp;(IF(VLOOKUP(B1277,属性中转表!A:G,7,FALSE)=0,0,VLOOKUP(VLOOKUP(B1277,属性中转表!A:G,7,FALSE),属性中转表!$K$2:$P$21,4,0)))+IFERROR(VLOOKUP(A1277,英雄数据表!A:K,IF(武魂!B1277&gt;=50,10,IF(武魂!B1277&gt;=25,6)),0),0))</f>
        <v>,"dpspro":150</v>
      </c>
      <c r="K1277" s="32" t="str">
        <f t="shared" si="89"/>
        <v>"atk":600,"hp":10000,"undpspro":150,"pvpdpspro":100,"pvpundpspro":100,"speed":10,"pojiapro":200,"dpspro":150</v>
      </c>
      <c r="L1277" s="20" t="str">
        <f>IF(B1277&gt;=50,VLOOKUP(A1277,英雄数据表!A:L,11,FALSE),IF(B1277&gt;=25,VLOOKUP(A1277,英雄数据表!A:L,7,0),""))</f>
        <v>"1503602004"</v>
      </c>
      <c r="M1277" s="20" t="str">
        <f>IFERROR(VLOOKUP(B1277,属性中转表!$K$2:$O$21,5,FALSE),"")</f>
        <v/>
      </c>
      <c r="N1277" s="20" t="str">
        <f>IF(B1277=25,VLOOKUP(A1277,英雄数据表!A:L,8,FALSE),IF(B1277=50,VLOOKUP(A1277,英雄数据表!A:L,12,0),""))</f>
        <v/>
      </c>
    </row>
    <row r="1278" spans="1:14" x14ac:dyDescent="0.3">
      <c r="A1278" s="20">
        <v>15036</v>
      </c>
      <c r="B1278" s="21">
        <f t="shared" si="86"/>
        <v>77</v>
      </c>
      <c r="C1278" s="21">
        <v>5</v>
      </c>
      <c r="D1278" s="21">
        <f>VLOOKUP(A1278,英雄数据表!A:D,4,0)</f>
        <v>1</v>
      </c>
      <c r="E1278" s="20" t="str">
        <f>VLOOKUP(A1278,英雄数据表!A:C,3,0)</f>
        <v>背叛者黑弓</v>
      </c>
      <c r="F1278" s="20">
        <f t="shared" si="87"/>
        <v>15036</v>
      </c>
      <c r="G1278" s="20">
        <f t="shared" si="88"/>
        <v>15036</v>
      </c>
      <c r="H1278" s="21" t="str">
        <f>VLOOKUP(B1278,属性中转表!A:F,6,FALSE)</f>
        <v>"hp":329400,"atk":9150</v>
      </c>
      <c r="I1278" s="20" t="str">
        <f>IF(VLOOKUP(B1278,属性中转表!A:G,7,FALSE)=0,"",VLOOKUP(VLOOKUP(B1278,属性中转表!A:G,7,FALSE),属性中转表!$K$2:$P$21,6,0))&amp;IF(VLOOKUP(B1278,属性中转表!A:G,7,FALSE)&gt;=50,VLOOKUP(A1278,英雄数据表!A:K,9,0),IF(VLOOKUP(B1278,属性中转表!A:G,7,FALSE)&gt;=25,VLOOKUP(A1278,英雄数据表!A:K,5,0),""))</f>
        <v>"atk":600,"hp":10000,"undpspro":150,"pvpdpspro":100,"pvpundpspro":100,"speed":10,"pojiapro":200</v>
      </c>
      <c r="J1278" s="20" t="str">
        <f>IF(I1278="","",属性中转表!$I$1&amp;(IF(VLOOKUP(B1278,属性中转表!A:G,7,FALSE)=0,0,VLOOKUP(VLOOKUP(B1278,属性中转表!A:G,7,FALSE),属性中转表!$K$2:$P$21,4,0)))+IFERROR(VLOOKUP(A1278,英雄数据表!A:K,IF(武魂!B1278&gt;=50,10,IF(武魂!B1278&gt;=25,6)),0),0))</f>
        <v>,"dpspro":150</v>
      </c>
      <c r="K1278" s="32" t="str">
        <f t="shared" si="89"/>
        <v>"atk":600,"hp":10000,"undpspro":150,"pvpdpspro":100,"pvpundpspro":100,"speed":10,"pojiapro":200,"dpspro":150</v>
      </c>
      <c r="L1278" s="20" t="str">
        <f>IF(B1278&gt;=50,VLOOKUP(A1278,英雄数据表!A:L,11,FALSE),IF(B1278&gt;=25,VLOOKUP(A1278,英雄数据表!A:L,7,0),""))</f>
        <v>"1503602004"</v>
      </c>
      <c r="M1278" s="20" t="str">
        <f>IFERROR(VLOOKUP(B1278,属性中转表!$K$2:$O$21,5,FALSE),"")</f>
        <v/>
      </c>
      <c r="N1278" s="20" t="str">
        <f>IF(B1278=25,VLOOKUP(A1278,英雄数据表!A:L,8,FALSE),IF(B1278=50,VLOOKUP(A1278,英雄数据表!A:L,12,0),""))</f>
        <v/>
      </c>
    </row>
    <row r="1279" spans="1:14" x14ac:dyDescent="0.3">
      <c r="A1279" s="20">
        <v>15036</v>
      </c>
      <c r="B1279" s="21">
        <f t="shared" si="86"/>
        <v>78</v>
      </c>
      <c r="C1279" s="21">
        <v>5</v>
      </c>
      <c r="D1279" s="21">
        <f>VLOOKUP(A1279,英雄数据表!A:D,4,0)</f>
        <v>1</v>
      </c>
      <c r="E1279" s="20" t="str">
        <f>VLOOKUP(A1279,英雄数据表!A:C,3,0)</f>
        <v>背叛者黑弓</v>
      </c>
      <c r="F1279" s="20">
        <f t="shared" si="87"/>
        <v>15036</v>
      </c>
      <c r="G1279" s="20">
        <f t="shared" si="88"/>
        <v>15036</v>
      </c>
      <c r="H1279" s="21" t="str">
        <f>VLOOKUP(B1279,属性中转表!A:F,6,FALSE)</f>
        <v>"hp":334800,"atk":9300</v>
      </c>
      <c r="I1279" s="20" t="str">
        <f>IF(VLOOKUP(B1279,属性中转表!A:G,7,FALSE)=0,"",VLOOKUP(VLOOKUP(B1279,属性中转表!A:G,7,FALSE),属性中转表!$K$2:$P$21,6,0))&amp;IF(VLOOKUP(B1279,属性中转表!A:G,7,FALSE)&gt;=50,VLOOKUP(A1279,英雄数据表!A:K,9,0),IF(VLOOKUP(B1279,属性中转表!A:G,7,FALSE)&gt;=25,VLOOKUP(A1279,英雄数据表!A:K,5,0),""))</f>
        <v>"atk":600,"hp":10000,"undpspro":150,"pvpdpspro":100,"pvpundpspro":100,"speed":10,"pojiapro":200</v>
      </c>
      <c r="J1279" s="20" t="str">
        <f>IF(I1279="","",属性中转表!$I$1&amp;(IF(VLOOKUP(B1279,属性中转表!A:G,7,FALSE)=0,0,VLOOKUP(VLOOKUP(B1279,属性中转表!A:G,7,FALSE),属性中转表!$K$2:$P$21,4,0)))+IFERROR(VLOOKUP(A1279,英雄数据表!A:K,IF(武魂!B1279&gt;=50,10,IF(武魂!B1279&gt;=25,6)),0),0))</f>
        <v>,"dpspro":150</v>
      </c>
      <c r="K1279" s="32" t="str">
        <f t="shared" si="89"/>
        <v>"atk":600,"hp":10000,"undpspro":150,"pvpdpspro":100,"pvpundpspro":100,"speed":10,"pojiapro":200,"dpspro":150</v>
      </c>
      <c r="L1279" s="20" t="str">
        <f>IF(B1279&gt;=50,VLOOKUP(A1279,英雄数据表!A:L,11,FALSE),IF(B1279&gt;=25,VLOOKUP(A1279,英雄数据表!A:L,7,0),""))</f>
        <v>"1503602004"</v>
      </c>
      <c r="M1279" s="20" t="str">
        <f>IFERROR(VLOOKUP(B1279,属性中转表!$K$2:$O$21,5,FALSE),"")</f>
        <v/>
      </c>
      <c r="N1279" s="20" t="str">
        <f>IF(B1279=25,VLOOKUP(A1279,英雄数据表!A:L,8,FALSE),IF(B1279=50,VLOOKUP(A1279,英雄数据表!A:L,12,0),""))</f>
        <v/>
      </c>
    </row>
    <row r="1280" spans="1:14" x14ac:dyDescent="0.3">
      <c r="A1280" s="20">
        <v>15036</v>
      </c>
      <c r="B1280" s="21">
        <f t="shared" si="86"/>
        <v>79</v>
      </c>
      <c r="C1280" s="21">
        <v>5</v>
      </c>
      <c r="D1280" s="21">
        <f>VLOOKUP(A1280,英雄数据表!A:D,4,0)</f>
        <v>1</v>
      </c>
      <c r="E1280" s="20" t="str">
        <f>VLOOKUP(A1280,英雄数据表!A:C,3,0)</f>
        <v>背叛者黑弓</v>
      </c>
      <c r="F1280" s="20">
        <f t="shared" si="87"/>
        <v>15036</v>
      </c>
      <c r="G1280" s="20">
        <f t="shared" si="88"/>
        <v>15036</v>
      </c>
      <c r="H1280" s="21" t="str">
        <f>VLOOKUP(B1280,属性中转表!A:F,6,FALSE)</f>
        <v>"hp":340200,"atk":9450</v>
      </c>
      <c r="I1280" s="20" t="str">
        <f>IF(VLOOKUP(B1280,属性中转表!A:G,7,FALSE)=0,"",VLOOKUP(VLOOKUP(B1280,属性中转表!A:G,7,FALSE),属性中转表!$K$2:$P$21,6,0))&amp;IF(VLOOKUP(B1280,属性中转表!A:G,7,FALSE)&gt;=50,VLOOKUP(A1280,英雄数据表!A:K,9,0),IF(VLOOKUP(B1280,属性中转表!A:G,7,FALSE)&gt;=25,VLOOKUP(A1280,英雄数据表!A:K,5,0),""))</f>
        <v>"atk":600,"hp":10000,"undpspro":150,"pvpdpspro":100,"pvpundpspro":100,"speed":10,"pojiapro":200</v>
      </c>
      <c r="J1280" s="20" t="str">
        <f>IF(I1280="","",属性中转表!$I$1&amp;(IF(VLOOKUP(B1280,属性中转表!A:G,7,FALSE)=0,0,VLOOKUP(VLOOKUP(B1280,属性中转表!A:G,7,FALSE),属性中转表!$K$2:$P$21,4,0)))+IFERROR(VLOOKUP(A1280,英雄数据表!A:K,IF(武魂!B1280&gt;=50,10,IF(武魂!B1280&gt;=25,6)),0),0))</f>
        <v>,"dpspro":150</v>
      </c>
      <c r="K1280" s="32" t="str">
        <f t="shared" si="89"/>
        <v>"atk":600,"hp":10000,"undpspro":150,"pvpdpspro":100,"pvpundpspro":100,"speed":10,"pojiapro":200,"dpspro":150</v>
      </c>
      <c r="L1280" s="20" t="str">
        <f>IF(B1280&gt;=50,VLOOKUP(A1280,英雄数据表!A:L,11,FALSE),IF(B1280&gt;=25,VLOOKUP(A1280,英雄数据表!A:L,7,0),""))</f>
        <v>"1503602004"</v>
      </c>
      <c r="M1280" s="20" t="str">
        <f>IFERROR(VLOOKUP(B1280,属性中转表!$K$2:$O$21,5,FALSE),"")</f>
        <v/>
      </c>
      <c r="N1280" s="20" t="str">
        <f>IF(B1280=25,VLOOKUP(A1280,英雄数据表!A:L,8,FALSE),IF(B1280=50,VLOOKUP(A1280,英雄数据表!A:L,12,0),""))</f>
        <v/>
      </c>
    </row>
    <row r="1281" spans="1:14" x14ac:dyDescent="0.3">
      <c r="A1281" s="20">
        <v>15036</v>
      </c>
      <c r="B1281" s="21">
        <f t="shared" si="86"/>
        <v>80</v>
      </c>
      <c r="C1281" s="21">
        <v>5</v>
      </c>
      <c r="D1281" s="21">
        <f>VLOOKUP(A1281,英雄数据表!A:D,4,0)</f>
        <v>1</v>
      </c>
      <c r="E1281" s="20" t="str">
        <f>VLOOKUP(A1281,英雄数据表!A:C,3,0)</f>
        <v>背叛者黑弓</v>
      </c>
      <c r="F1281" s="20">
        <f t="shared" si="87"/>
        <v>15036</v>
      </c>
      <c r="G1281" s="20">
        <f t="shared" si="88"/>
        <v>15036</v>
      </c>
      <c r="H1281" s="21" t="str">
        <f>VLOOKUP(B1281,属性中转表!A:F,6,FALSE)</f>
        <v>"hp":345600,"atk":9600</v>
      </c>
      <c r="I1281" s="20" t="str">
        <f>IF(VLOOKUP(B1281,属性中转表!A:G,7,FALSE)=0,"",VLOOKUP(VLOOKUP(B1281,属性中转表!A:G,7,FALSE),属性中转表!$K$2:$P$21,6,0))&amp;IF(VLOOKUP(B1281,属性中转表!A:G,7,FALSE)&gt;=50,VLOOKUP(A1281,英雄数据表!A:K,9,0),IF(VLOOKUP(B1281,属性中转表!A:G,7,FALSE)&gt;=25,VLOOKUP(A1281,英雄数据表!A:K,5,0),""))</f>
        <v>"atk":600,"hp":10000,"undpspro":200,"pvpdpspro":100,"pvpundpspro":100,"speed":10,"pojiapro":200</v>
      </c>
      <c r="J1281" s="20" t="str">
        <f>IF(I1281="","",属性中转表!$I$1&amp;(IF(VLOOKUP(B1281,属性中转表!A:G,7,FALSE)=0,0,VLOOKUP(VLOOKUP(B1281,属性中转表!A:G,7,FALSE),属性中转表!$K$2:$P$21,4,0)))+IFERROR(VLOOKUP(A1281,英雄数据表!A:K,IF(武魂!B1281&gt;=50,10,IF(武魂!B1281&gt;=25,6)),0),0))</f>
        <v>,"dpspro":150</v>
      </c>
      <c r="K1281" s="32" t="str">
        <f t="shared" si="89"/>
        <v>"atk":600,"hp":10000,"undpspro":200,"pvpdpspro":100,"pvpundpspro":100,"speed":10,"pojiapro":200,"dpspro":150</v>
      </c>
      <c r="L1281" s="20" t="str">
        <f>IF(B1281&gt;=50,VLOOKUP(A1281,英雄数据表!A:L,11,FALSE),IF(B1281&gt;=25,VLOOKUP(A1281,英雄数据表!A:L,7,0),""))</f>
        <v>"1503602004"</v>
      </c>
      <c r="M1281" s="20" t="str">
        <f>IFERROR(VLOOKUP(B1281,属性中转表!$K$2:$O$21,5,FALSE),"")</f>
        <v>"undpspro":50</v>
      </c>
      <c r="N1281" s="20" t="str">
        <f>IF(B1281=25,VLOOKUP(A1281,英雄数据表!A:L,8,FALSE),IF(B1281=50,VLOOKUP(A1281,英雄数据表!A:L,12,0),""))</f>
        <v/>
      </c>
    </row>
    <row r="1282" spans="1:14" x14ac:dyDescent="0.3">
      <c r="A1282" s="20">
        <v>15036</v>
      </c>
      <c r="B1282" s="21">
        <f t="shared" si="86"/>
        <v>81</v>
      </c>
      <c r="C1282" s="21">
        <v>5</v>
      </c>
      <c r="D1282" s="21">
        <f>VLOOKUP(A1282,英雄数据表!A:D,4,0)</f>
        <v>1</v>
      </c>
      <c r="E1282" s="20" t="str">
        <f>VLOOKUP(A1282,英雄数据表!A:C,3,0)</f>
        <v>背叛者黑弓</v>
      </c>
      <c r="F1282" s="20">
        <f t="shared" si="87"/>
        <v>15036</v>
      </c>
      <c r="G1282" s="20">
        <f t="shared" si="88"/>
        <v>15036</v>
      </c>
      <c r="H1282" s="21" t="str">
        <f>VLOOKUP(B1282,属性中转表!A:F,6,FALSE)</f>
        <v>"hp":351000,"atk":9750</v>
      </c>
      <c r="I1282" s="20" t="str">
        <f>IF(VLOOKUP(B1282,属性中转表!A:G,7,FALSE)=0,"",VLOOKUP(VLOOKUP(B1282,属性中转表!A:G,7,FALSE),属性中转表!$K$2:$P$21,6,0))&amp;IF(VLOOKUP(B1282,属性中转表!A:G,7,FALSE)&gt;=50,VLOOKUP(A1282,英雄数据表!A:K,9,0),IF(VLOOKUP(B1282,属性中转表!A:G,7,FALSE)&gt;=25,VLOOKUP(A1282,英雄数据表!A:K,5,0),""))</f>
        <v>"atk":600,"hp":10000,"undpspro":200,"pvpdpspro":100,"pvpundpspro":100,"speed":10,"pojiapro":200</v>
      </c>
      <c r="J1282" s="20" t="str">
        <f>IF(I1282="","",属性中转表!$I$1&amp;(IF(VLOOKUP(B1282,属性中转表!A:G,7,FALSE)=0,0,VLOOKUP(VLOOKUP(B1282,属性中转表!A:G,7,FALSE),属性中转表!$K$2:$P$21,4,0)))+IFERROR(VLOOKUP(A1282,英雄数据表!A:K,IF(武魂!B1282&gt;=50,10,IF(武魂!B1282&gt;=25,6)),0),0))</f>
        <v>,"dpspro":150</v>
      </c>
      <c r="K1282" s="32" t="str">
        <f t="shared" si="89"/>
        <v>"atk":600,"hp":10000,"undpspro":200,"pvpdpspro":100,"pvpundpspro":100,"speed":10,"pojiapro":200,"dpspro":150</v>
      </c>
      <c r="L1282" s="20" t="str">
        <f>IF(B1282&gt;=50,VLOOKUP(A1282,英雄数据表!A:L,11,FALSE),IF(B1282&gt;=25,VLOOKUP(A1282,英雄数据表!A:L,7,0),""))</f>
        <v>"1503602004"</v>
      </c>
      <c r="M1282" s="20" t="str">
        <f>IFERROR(VLOOKUP(B1282,属性中转表!$K$2:$O$21,5,FALSE),"")</f>
        <v/>
      </c>
      <c r="N1282" s="20" t="str">
        <f>IF(B1282=25,VLOOKUP(A1282,英雄数据表!A:L,8,FALSE),IF(B1282=50,VLOOKUP(A1282,英雄数据表!A:L,12,0),""))</f>
        <v/>
      </c>
    </row>
    <row r="1283" spans="1:14" x14ac:dyDescent="0.3">
      <c r="A1283" s="20">
        <v>15036</v>
      </c>
      <c r="B1283" s="21">
        <f t="shared" si="86"/>
        <v>82</v>
      </c>
      <c r="C1283" s="21">
        <v>5</v>
      </c>
      <c r="D1283" s="21">
        <f>VLOOKUP(A1283,英雄数据表!A:D,4,0)</f>
        <v>1</v>
      </c>
      <c r="E1283" s="20" t="str">
        <f>VLOOKUP(A1283,英雄数据表!A:C,3,0)</f>
        <v>背叛者黑弓</v>
      </c>
      <c r="F1283" s="20">
        <f t="shared" si="87"/>
        <v>15036</v>
      </c>
      <c r="G1283" s="20">
        <f t="shared" si="88"/>
        <v>15036</v>
      </c>
      <c r="H1283" s="21" t="str">
        <f>VLOOKUP(B1283,属性中转表!A:F,6,FALSE)</f>
        <v>"hp":356400,"atk":9900</v>
      </c>
      <c r="I1283" s="20" t="str">
        <f>IF(VLOOKUP(B1283,属性中转表!A:G,7,FALSE)=0,"",VLOOKUP(VLOOKUP(B1283,属性中转表!A:G,7,FALSE),属性中转表!$K$2:$P$21,6,0))&amp;IF(VLOOKUP(B1283,属性中转表!A:G,7,FALSE)&gt;=50,VLOOKUP(A1283,英雄数据表!A:K,9,0),IF(VLOOKUP(B1283,属性中转表!A:G,7,FALSE)&gt;=25,VLOOKUP(A1283,英雄数据表!A:K,5,0),""))</f>
        <v>"atk":600,"hp":10000,"undpspro":200,"pvpdpspro":100,"pvpundpspro":100,"speed":10,"pojiapro":200</v>
      </c>
      <c r="J1283" s="20" t="str">
        <f>IF(I1283="","",属性中转表!$I$1&amp;(IF(VLOOKUP(B1283,属性中转表!A:G,7,FALSE)=0,0,VLOOKUP(VLOOKUP(B1283,属性中转表!A:G,7,FALSE),属性中转表!$K$2:$P$21,4,0)))+IFERROR(VLOOKUP(A1283,英雄数据表!A:K,IF(武魂!B1283&gt;=50,10,IF(武魂!B1283&gt;=25,6)),0),0))</f>
        <v>,"dpspro":150</v>
      </c>
      <c r="K1283" s="32" t="str">
        <f t="shared" si="89"/>
        <v>"atk":600,"hp":10000,"undpspro":200,"pvpdpspro":100,"pvpundpspro":100,"speed":10,"pojiapro":200,"dpspro":150</v>
      </c>
      <c r="L1283" s="20" t="str">
        <f>IF(B1283&gt;=50,VLOOKUP(A1283,英雄数据表!A:L,11,FALSE),IF(B1283&gt;=25,VLOOKUP(A1283,英雄数据表!A:L,7,0),""))</f>
        <v>"1503602004"</v>
      </c>
      <c r="M1283" s="20" t="str">
        <f>IFERROR(VLOOKUP(B1283,属性中转表!$K$2:$O$21,5,FALSE),"")</f>
        <v/>
      </c>
      <c r="N1283" s="20" t="str">
        <f>IF(B1283=25,VLOOKUP(A1283,英雄数据表!A:L,8,FALSE),IF(B1283=50,VLOOKUP(A1283,英雄数据表!A:L,12,0),""))</f>
        <v/>
      </c>
    </row>
    <row r="1284" spans="1:14" x14ac:dyDescent="0.3">
      <c r="A1284" s="20">
        <v>15036</v>
      </c>
      <c r="B1284" s="21">
        <f t="shared" si="86"/>
        <v>83</v>
      </c>
      <c r="C1284" s="21">
        <v>5</v>
      </c>
      <c r="D1284" s="21">
        <f>VLOOKUP(A1284,英雄数据表!A:D,4,0)</f>
        <v>1</v>
      </c>
      <c r="E1284" s="20" t="str">
        <f>VLOOKUP(A1284,英雄数据表!A:C,3,0)</f>
        <v>背叛者黑弓</v>
      </c>
      <c r="F1284" s="20">
        <f t="shared" si="87"/>
        <v>15036</v>
      </c>
      <c r="G1284" s="20">
        <f t="shared" si="88"/>
        <v>15036</v>
      </c>
      <c r="H1284" s="21" t="str">
        <f>VLOOKUP(B1284,属性中转表!A:F,6,FALSE)</f>
        <v>"hp":361800,"atk":10050</v>
      </c>
      <c r="I1284" s="20" t="str">
        <f>IF(VLOOKUP(B1284,属性中转表!A:G,7,FALSE)=0,"",VLOOKUP(VLOOKUP(B1284,属性中转表!A:G,7,FALSE),属性中转表!$K$2:$P$21,6,0))&amp;IF(VLOOKUP(B1284,属性中转表!A:G,7,FALSE)&gt;=50,VLOOKUP(A1284,英雄数据表!A:K,9,0),IF(VLOOKUP(B1284,属性中转表!A:G,7,FALSE)&gt;=25,VLOOKUP(A1284,英雄数据表!A:K,5,0),""))</f>
        <v>"atk":600,"hp":10000,"undpspro":200,"pvpdpspro":100,"pvpundpspro":100,"speed":10,"pojiapro":200</v>
      </c>
      <c r="J1284" s="20" t="str">
        <f>IF(I1284="","",属性中转表!$I$1&amp;(IF(VLOOKUP(B1284,属性中转表!A:G,7,FALSE)=0,0,VLOOKUP(VLOOKUP(B1284,属性中转表!A:G,7,FALSE),属性中转表!$K$2:$P$21,4,0)))+IFERROR(VLOOKUP(A1284,英雄数据表!A:K,IF(武魂!B1284&gt;=50,10,IF(武魂!B1284&gt;=25,6)),0),0))</f>
        <v>,"dpspro":150</v>
      </c>
      <c r="K1284" s="32" t="str">
        <f t="shared" si="89"/>
        <v>"atk":600,"hp":10000,"undpspro":200,"pvpdpspro":100,"pvpundpspro":100,"speed":10,"pojiapro":200,"dpspro":150</v>
      </c>
      <c r="L1284" s="20" t="str">
        <f>IF(B1284&gt;=50,VLOOKUP(A1284,英雄数据表!A:L,11,FALSE),IF(B1284&gt;=25,VLOOKUP(A1284,英雄数据表!A:L,7,0),""))</f>
        <v>"1503602004"</v>
      </c>
      <c r="M1284" s="20" t="str">
        <f>IFERROR(VLOOKUP(B1284,属性中转表!$K$2:$O$21,5,FALSE),"")</f>
        <v/>
      </c>
      <c r="N1284" s="20" t="str">
        <f>IF(B1284=25,VLOOKUP(A1284,英雄数据表!A:L,8,FALSE),IF(B1284=50,VLOOKUP(A1284,英雄数据表!A:L,12,0),""))</f>
        <v/>
      </c>
    </row>
    <row r="1285" spans="1:14" x14ac:dyDescent="0.3">
      <c r="A1285" s="20">
        <v>15036</v>
      </c>
      <c r="B1285" s="21">
        <f t="shared" si="86"/>
        <v>84</v>
      </c>
      <c r="C1285" s="21">
        <v>5</v>
      </c>
      <c r="D1285" s="21">
        <f>VLOOKUP(A1285,英雄数据表!A:D,4,0)</f>
        <v>1</v>
      </c>
      <c r="E1285" s="20" t="str">
        <f>VLOOKUP(A1285,英雄数据表!A:C,3,0)</f>
        <v>背叛者黑弓</v>
      </c>
      <c r="F1285" s="20">
        <f t="shared" si="87"/>
        <v>15036</v>
      </c>
      <c r="G1285" s="20">
        <f t="shared" si="88"/>
        <v>15036</v>
      </c>
      <c r="H1285" s="21" t="str">
        <f>VLOOKUP(B1285,属性中转表!A:F,6,FALSE)</f>
        <v>"hp":367200,"atk":10200</v>
      </c>
      <c r="I1285" s="20" t="str">
        <f>IF(VLOOKUP(B1285,属性中转表!A:G,7,FALSE)=0,"",VLOOKUP(VLOOKUP(B1285,属性中转表!A:G,7,FALSE),属性中转表!$K$2:$P$21,6,0))&amp;IF(VLOOKUP(B1285,属性中转表!A:G,7,FALSE)&gt;=50,VLOOKUP(A1285,英雄数据表!A:K,9,0),IF(VLOOKUP(B1285,属性中转表!A:G,7,FALSE)&gt;=25,VLOOKUP(A1285,英雄数据表!A:K,5,0),""))</f>
        <v>"atk":600,"hp":10000,"undpspro":200,"pvpdpspro":100,"pvpundpspro":100,"speed":10,"pojiapro":200</v>
      </c>
      <c r="J1285" s="20" t="str">
        <f>IF(I1285="","",属性中转表!$I$1&amp;(IF(VLOOKUP(B1285,属性中转表!A:G,7,FALSE)=0,0,VLOOKUP(VLOOKUP(B1285,属性中转表!A:G,7,FALSE),属性中转表!$K$2:$P$21,4,0)))+IFERROR(VLOOKUP(A1285,英雄数据表!A:K,IF(武魂!B1285&gt;=50,10,IF(武魂!B1285&gt;=25,6)),0),0))</f>
        <v>,"dpspro":150</v>
      </c>
      <c r="K1285" s="32" t="str">
        <f t="shared" si="89"/>
        <v>"atk":600,"hp":10000,"undpspro":200,"pvpdpspro":100,"pvpundpspro":100,"speed":10,"pojiapro":200,"dpspro":150</v>
      </c>
      <c r="L1285" s="20" t="str">
        <f>IF(B1285&gt;=50,VLOOKUP(A1285,英雄数据表!A:L,11,FALSE),IF(B1285&gt;=25,VLOOKUP(A1285,英雄数据表!A:L,7,0),""))</f>
        <v>"1503602004"</v>
      </c>
      <c r="M1285" s="20" t="str">
        <f>IFERROR(VLOOKUP(B1285,属性中转表!$K$2:$O$21,5,FALSE),"")</f>
        <v/>
      </c>
      <c r="N1285" s="20" t="str">
        <f>IF(B1285=25,VLOOKUP(A1285,英雄数据表!A:L,8,FALSE),IF(B1285=50,VLOOKUP(A1285,英雄数据表!A:L,12,0),""))</f>
        <v/>
      </c>
    </row>
    <row r="1286" spans="1:14" x14ac:dyDescent="0.3">
      <c r="A1286" s="20">
        <v>15036</v>
      </c>
      <c r="B1286" s="21">
        <f t="shared" si="86"/>
        <v>85</v>
      </c>
      <c r="C1286" s="21">
        <v>5</v>
      </c>
      <c r="D1286" s="21">
        <f>VLOOKUP(A1286,英雄数据表!A:D,4,0)</f>
        <v>1</v>
      </c>
      <c r="E1286" s="20" t="str">
        <f>VLOOKUP(A1286,英雄数据表!A:C,3,0)</f>
        <v>背叛者黑弓</v>
      </c>
      <c r="F1286" s="20">
        <f t="shared" si="87"/>
        <v>15036</v>
      </c>
      <c r="G1286" s="20">
        <f t="shared" si="88"/>
        <v>15036</v>
      </c>
      <c r="H1286" s="21" t="str">
        <f>VLOOKUP(B1286,属性中转表!A:F,6,FALSE)</f>
        <v>"hp":372600,"atk":10350</v>
      </c>
      <c r="I1286" s="20" t="str">
        <f>IF(VLOOKUP(B1286,属性中转表!A:G,7,FALSE)=0,"",VLOOKUP(VLOOKUP(B1286,属性中转表!A:G,7,FALSE),属性中转表!$K$2:$P$21,6,0))&amp;IF(VLOOKUP(B1286,属性中转表!A:G,7,FALSE)&gt;=50,VLOOKUP(A1286,英雄数据表!A:K,9,0),IF(VLOOKUP(B1286,属性中转表!A:G,7,FALSE)&gt;=25,VLOOKUP(A1286,英雄数据表!A:K,5,0),""))</f>
        <v>"atk":600,"hp":10000,"undpspro":200,"pvpdpspro":100,"pvpundpspro":100,"speed":10,"pojiapro":200</v>
      </c>
      <c r="J1286" s="20" t="str">
        <f>IF(I1286="","",属性中转表!$I$1&amp;(IF(VLOOKUP(B1286,属性中转表!A:G,7,FALSE)=0,0,VLOOKUP(VLOOKUP(B1286,属性中转表!A:G,7,FALSE),属性中转表!$K$2:$P$21,4,0)))+IFERROR(VLOOKUP(A1286,英雄数据表!A:K,IF(武魂!B1286&gt;=50,10,IF(武魂!B1286&gt;=25,6)),0),0))</f>
        <v>,"dpspro":200</v>
      </c>
      <c r="K1286" s="32" t="str">
        <f t="shared" si="89"/>
        <v>"atk":600,"hp":10000,"undpspro":200,"pvpdpspro":100,"pvpundpspro":100,"speed":10,"pojiapro":200,"dpspro":200</v>
      </c>
      <c r="L1286" s="20" t="str">
        <f>IF(B1286&gt;=50,VLOOKUP(A1286,英雄数据表!A:L,11,FALSE),IF(B1286&gt;=25,VLOOKUP(A1286,英雄数据表!A:L,7,0),""))</f>
        <v>"1503602004"</v>
      </c>
      <c r="M1286" s="20" t="str">
        <f>IFERROR(VLOOKUP(B1286,属性中转表!$K$2:$O$21,5,FALSE),"")</f>
        <v>"dpspro":50</v>
      </c>
      <c r="N1286" s="20" t="str">
        <f>IF(B1286=25,VLOOKUP(A1286,英雄数据表!A:L,8,FALSE),IF(B1286=50,VLOOKUP(A1286,英雄数据表!A:L,12,0),""))</f>
        <v/>
      </c>
    </row>
    <row r="1287" spans="1:14" x14ac:dyDescent="0.3">
      <c r="A1287" s="20">
        <v>15036</v>
      </c>
      <c r="B1287" s="21">
        <f t="shared" si="86"/>
        <v>86</v>
      </c>
      <c r="C1287" s="21">
        <v>5</v>
      </c>
      <c r="D1287" s="21">
        <f>VLOOKUP(A1287,英雄数据表!A:D,4,0)</f>
        <v>1</v>
      </c>
      <c r="E1287" s="20" t="str">
        <f>VLOOKUP(A1287,英雄数据表!A:C,3,0)</f>
        <v>背叛者黑弓</v>
      </c>
      <c r="F1287" s="20">
        <f t="shared" si="87"/>
        <v>15036</v>
      </c>
      <c r="G1287" s="20">
        <f t="shared" si="88"/>
        <v>15036</v>
      </c>
      <c r="H1287" s="21" t="str">
        <f>VLOOKUP(B1287,属性中转表!A:F,6,FALSE)</f>
        <v>"hp":378000,"atk":10500</v>
      </c>
      <c r="I1287" s="20" t="str">
        <f>IF(VLOOKUP(B1287,属性中转表!A:G,7,FALSE)=0,"",VLOOKUP(VLOOKUP(B1287,属性中转表!A:G,7,FALSE),属性中转表!$K$2:$P$21,6,0))&amp;IF(VLOOKUP(B1287,属性中转表!A:G,7,FALSE)&gt;=50,VLOOKUP(A1287,英雄数据表!A:K,9,0),IF(VLOOKUP(B1287,属性中转表!A:G,7,FALSE)&gt;=25,VLOOKUP(A1287,英雄数据表!A:K,5,0),""))</f>
        <v>"atk":600,"hp":10000,"undpspro":200,"pvpdpspro":100,"pvpundpspro":100,"speed":10,"pojiapro":200</v>
      </c>
      <c r="J1287" s="20" t="str">
        <f>IF(I1287="","",属性中转表!$I$1&amp;(IF(VLOOKUP(B1287,属性中转表!A:G,7,FALSE)=0,0,VLOOKUP(VLOOKUP(B1287,属性中转表!A:G,7,FALSE),属性中转表!$K$2:$P$21,4,0)))+IFERROR(VLOOKUP(A1287,英雄数据表!A:K,IF(武魂!B1287&gt;=50,10,IF(武魂!B1287&gt;=25,6)),0),0))</f>
        <v>,"dpspro":200</v>
      </c>
      <c r="K1287" s="32" t="str">
        <f t="shared" si="89"/>
        <v>"atk":600,"hp":10000,"undpspro":200,"pvpdpspro":100,"pvpundpspro":100,"speed":10,"pojiapro":200,"dpspro":200</v>
      </c>
      <c r="L1287" s="20" t="str">
        <f>IF(B1287&gt;=50,VLOOKUP(A1287,英雄数据表!A:L,11,FALSE),IF(B1287&gt;=25,VLOOKUP(A1287,英雄数据表!A:L,7,0),""))</f>
        <v>"1503602004"</v>
      </c>
      <c r="M1287" s="20" t="str">
        <f>IFERROR(VLOOKUP(B1287,属性中转表!$K$2:$O$21,5,FALSE),"")</f>
        <v/>
      </c>
      <c r="N1287" s="20" t="str">
        <f>IF(B1287=25,VLOOKUP(A1287,英雄数据表!A:L,8,FALSE),IF(B1287=50,VLOOKUP(A1287,英雄数据表!A:L,12,0),""))</f>
        <v/>
      </c>
    </row>
    <row r="1288" spans="1:14" x14ac:dyDescent="0.3">
      <c r="A1288" s="20">
        <v>15036</v>
      </c>
      <c r="B1288" s="21">
        <f t="shared" si="86"/>
        <v>87</v>
      </c>
      <c r="C1288" s="21">
        <v>5</v>
      </c>
      <c r="D1288" s="21">
        <f>VLOOKUP(A1288,英雄数据表!A:D,4,0)</f>
        <v>1</v>
      </c>
      <c r="E1288" s="20" t="str">
        <f>VLOOKUP(A1288,英雄数据表!A:C,3,0)</f>
        <v>背叛者黑弓</v>
      </c>
      <c r="F1288" s="20">
        <f t="shared" si="87"/>
        <v>15036</v>
      </c>
      <c r="G1288" s="20">
        <f t="shared" si="88"/>
        <v>15036</v>
      </c>
      <c r="H1288" s="21" t="str">
        <f>VLOOKUP(B1288,属性中转表!A:F,6,FALSE)</f>
        <v>"hp":383400,"atk":10650</v>
      </c>
      <c r="I1288" s="20" t="str">
        <f>IF(VLOOKUP(B1288,属性中转表!A:G,7,FALSE)=0,"",VLOOKUP(VLOOKUP(B1288,属性中转表!A:G,7,FALSE),属性中转表!$K$2:$P$21,6,0))&amp;IF(VLOOKUP(B1288,属性中转表!A:G,7,FALSE)&gt;=50,VLOOKUP(A1288,英雄数据表!A:K,9,0),IF(VLOOKUP(B1288,属性中转表!A:G,7,FALSE)&gt;=25,VLOOKUP(A1288,英雄数据表!A:K,5,0),""))</f>
        <v>"atk":600,"hp":10000,"undpspro":200,"pvpdpspro":100,"pvpundpspro":100,"speed":10,"pojiapro":200</v>
      </c>
      <c r="J1288" s="20" t="str">
        <f>IF(I1288="","",属性中转表!$I$1&amp;(IF(VLOOKUP(B1288,属性中转表!A:G,7,FALSE)=0,0,VLOOKUP(VLOOKUP(B1288,属性中转表!A:G,7,FALSE),属性中转表!$K$2:$P$21,4,0)))+IFERROR(VLOOKUP(A1288,英雄数据表!A:K,IF(武魂!B1288&gt;=50,10,IF(武魂!B1288&gt;=25,6)),0),0))</f>
        <v>,"dpspro":200</v>
      </c>
      <c r="K1288" s="32" t="str">
        <f t="shared" si="89"/>
        <v>"atk":600,"hp":10000,"undpspro":200,"pvpdpspro":100,"pvpundpspro":100,"speed":10,"pojiapro":200,"dpspro":200</v>
      </c>
      <c r="L1288" s="20" t="str">
        <f>IF(B1288&gt;=50,VLOOKUP(A1288,英雄数据表!A:L,11,FALSE),IF(B1288&gt;=25,VLOOKUP(A1288,英雄数据表!A:L,7,0),""))</f>
        <v>"1503602004"</v>
      </c>
      <c r="M1288" s="20" t="str">
        <f>IFERROR(VLOOKUP(B1288,属性中转表!$K$2:$O$21,5,FALSE),"")</f>
        <v/>
      </c>
      <c r="N1288" s="20" t="str">
        <f>IF(B1288=25,VLOOKUP(A1288,英雄数据表!A:L,8,FALSE),IF(B1288=50,VLOOKUP(A1288,英雄数据表!A:L,12,0),""))</f>
        <v/>
      </c>
    </row>
    <row r="1289" spans="1:14" x14ac:dyDescent="0.3">
      <c r="A1289" s="20">
        <v>15036</v>
      </c>
      <c r="B1289" s="21">
        <f t="shared" si="86"/>
        <v>88</v>
      </c>
      <c r="C1289" s="21">
        <v>5</v>
      </c>
      <c r="D1289" s="21">
        <f>VLOOKUP(A1289,英雄数据表!A:D,4,0)</f>
        <v>1</v>
      </c>
      <c r="E1289" s="20" t="str">
        <f>VLOOKUP(A1289,英雄数据表!A:C,3,0)</f>
        <v>背叛者黑弓</v>
      </c>
      <c r="F1289" s="20">
        <f t="shared" si="87"/>
        <v>15036</v>
      </c>
      <c r="G1289" s="20">
        <f t="shared" si="88"/>
        <v>15036</v>
      </c>
      <c r="H1289" s="21" t="str">
        <f>VLOOKUP(B1289,属性中转表!A:F,6,FALSE)</f>
        <v>"hp":388800,"atk":10800</v>
      </c>
      <c r="I1289" s="20" t="str">
        <f>IF(VLOOKUP(B1289,属性中转表!A:G,7,FALSE)=0,"",VLOOKUP(VLOOKUP(B1289,属性中转表!A:G,7,FALSE),属性中转表!$K$2:$P$21,6,0))&amp;IF(VLOOKUP(B1289,属性中转表!A:G,7,FALSE)&gt;=50,VLOOKUP(A1289,英雄数据表!A:K,9,0),IF(VLOOKUP(B1289,属性中转表!A:G,7,FALSE)&gt;=25,VLOOKUP(A1289,英雄数据表!A:K,5,0),""))</f>
        <v>"atk":600,"hp":10000,"undpspro":200,"pvpdpspro":100,"pvpundpspro":100,"speed":10,"pojiapro":200</v>
      </c>
      <c r="J1289" s="20" t="str">
        <f>IF(I1289="","",属性中转表!$I$1&amp;(IF(VLOOKUP(B1289,属性中转表!A:G,7,FALSE)=0,0,VLOOKUP(VLOOKUP(B1289,属性中转表!A:G,7,FALSE),属性中转表!$K$2:$P$21,4,0)))+IFERROR(VLOOKUP(A1289,英雄数据表!A:K,IF(武魂!B1289&gt;=50,10,IF(武魂!B1289&gt;=25,6)),0),0))</f>
        <v>,"dpspro":200</v>
      </c>
      <c r="K1289" s="32" t="str">
        <f t="shared" si="89"/>
        <v>"atk":600,"hp":10000,"undpspro":200,"pvpdpspro":100,"pvpundpspro":100,"speed":10,"pojiapro":200,"dpspro":200</v>
      </c>
      <c r="L1289" s="20" t="str">
        <f>IF(B1289&gt;=50,VLOOKUP(A1289,英雄数据表!A:L,11,FALSE),IF(B1289&gt;=25,VLOOKUP(A1289,英雄数据表!A:L,7,0),""))</f>
        <v>"1503602004"</v>
      </c>
      <c r="M1289" s="20" t="str">
        <f>IFERROR(VLOOKUP(B1289,属性中转表!$K$2:$O$21,5,FALSE),"")</f>
        <v/>
      </c>
      <c r="N1289" s="20" t="str">
        <f>IF(B1289=25,VLOOKUP(A1289,英雄数据表!A:L,8,FALSE),IF(B1289=50,VLOOKUP(A1289,英雄数据表!A:L,12,0),""))</f>
        <v/>
      </c>
    </row>
    <row r="1290" spans="1:14" x14ac:dyDescent="0.3">
      <c r="A1290" s="20">
        <v>15036</v>
      </c>
      <c r="B1290" s="21">
        <f t="shared" si="86"/>
        <v>89</v>
      </c>
      <c r="C1290" s="21">
        <v>5</v>
      </c>
      <c r="D1290" s="21">
        <f>VLOOKUP(A1290,英雄数据表!A:D,4,0)</f>
        <v>1</v>
      </c>
      <c r="E1290" s="20" t="str">
        <f>VLOOKUP(A1290,英雄数据表!A:C,3,0)</f>
        <v>背叛者黑弓</v>
      </c>
      <c r="F1290" s="20">
        <f t="shared" si="87"/>
        <v>15036</v>
      </c>
      <c r="G1290" s="20">
        <f t="shared" si="88"/>
        <v>15036</v>
      </c>
      <c r="H1290" s="21" t="str">
        <f>VLOOKUP(B1290,属性中转表!A:F,6,FALSE)</f>
        <v>"hp":394200,"atk":10950</v>
      </c>
      <c r="I1290" s="20" t="str">
        <f>IF(VLOOKUP(B1290,属性中转表!A:G,7,FALSE)=0,"",VLOOKUP(VLOOKUP(B1290,属性中转表!A:G,7,FALSE),属性中转表!$K$2:$P$21,6,0))&amp;IF(VLOOKUP(B1290,属性中转表!A:G,7,FALSE)&gt;=50,VLOOKUP(A1290,英雄数据表!A:K,9,0),IF(VLOOKUP(B1290,属性中转表!A:G,7,FALSE)&gt;=25,VLOOKUP(A1290,英雄数据表!A:K,5,0),""))</f>
        <v>"atk":600,"hp":10000,"undpspro":200,"pvpdpspro":100,"pvpundpspro":100,"speed":10,"pojiapro":200</v>
      </c>
      <c r="J1290" s="20" t="str">
        <f>IF(I1290="","",属性中转表!$I$1&amp;(IF(VLOOKUP(B1290,属性中转表!A:G,7,FALSE)=0,0,VLOOKUP(VLOOKUP(B1290,属性中转表!A:G,7,FALSE),属性中转表!$K$2:$P$21,4,0)))+IFERROR(VLOOKUP(A1290,英雄数据表!A:K,IF(武魂!B1290&gt;=50,10,IF(武魂!B1290&gt;=25,6)),0),0))</f>
        <v>,"dpspro":200</v>
      </c>
      <c r="K1290" s="32" t="str">
        <f t="shared" si="89"/>
        <v>"atk":600,"hp":10000,"undpspro":200,"pvpdpspro":100,"pvpundpspro":100,"speed":10,"pojiapro":200,"dpspro":200</v>
      </c>
      <c r="L1290" s="20" t="str">
        <f>IF(B1290&gt;=50,VLOOKUP(A1290,英雄数据表!A:L,11,FALSE),IF(B1290&gt;=25,VLOOKUP(A1290,英雄数据表!A:L,7,0),""))</f>
        <v>"1503602004"</v>
      </c>
      <c r="M1290" s="20" t="str">
        <f>IFERROR(VLOOKUP(B1290,属性中转表!$K$2:$O$21,5,FALSE),"")</f>
        <v/>
      </c>
      <c r="N1290" s="20" t="str">
        <f>IF(B1290=25,VLOOKUP(A1290,英雄数据表!A:L,8,FALSE),IF(B1290=50,VLOOKUP(A1290,英雄数据表!A:L,12,0),""))</f>
        <v/>
      </c>
    </row>
    <row r="1291" spans="1:14" x14ac:dyDescent="0.3">
      <c r="A1291" s="20">
        <v>15036</v>
      </c>
      <c r="B1291" s="21">
        <f t="shared" ref="B1291:B1354" si="90">IF(A1291=A1290,B1290+1,1)</f>
        <v>90</v>
      </c>
      <c r="C1291" s="21">
        <v>5</v>
      </c>
      <c r="D1291" s="21">
        <f>VLOOKUP(A1291,英雄数据表!A:D,4,0)</f>
        <v>1</v>
      </c>
      <c r="E1291" s="20" t="str">
        <f>VLOOKUP(A1291,英雄数据表!A:C,3,0)</f>
        <v>背叛者黑弓</v>
      </c>
      <c r="F1291" s="20">
        <f t="shared" ref="F1291:F1354" si="91">A1291</f>
        <v>15036</v>
      </c>
      <c r="G1291" s="20">
        <f t="shared" ref="G1291:G1354" si="92">A1291</f>
        <v>15036</v>
      </c>
      <c r="H1291" s="21" t="str">
        <f>VLOOKUP(B1291,属性中转表!A:F,6,FALSE)</f>
        <v>"hp":399600,"atk":11100</v>
      </c>
      <c r="I1291" s="20" t="str">
        <f>IF(VLOOKUP(B1291,属性中转表!A:G,7,FALSE)=0,"",VLOOKUP(VLOOKUP(B1291,属性中转表!A:G,7,FALSE),属性中转表!$K$2:$P$21,6,0))&amp;IF(VLOOKUP(B1291,属性中转表!A:G,7,FALSE)&gt;=50,VLOOKUP(A1291,英雄数据表!A:K,9,0),IF(VLOOKUP(B1291,属性中转表!A:G,7,FALSE)&gt;=25,VLOOKUP(A1291,英雄数据表!A:K,5,0),""))</f>
        <v>"atk":600,"hp":10000,"undpspro":200,"pvpdpspro":150,"pvpundpspro":100,"speed":10,"pojiapro":200</v>
      </c>
      <c r="J1291" s="20" t="str">
        <f>IF(I1291="","",属性中转表!$I$1&amp;(IF(VLOOKUP(B1291,属性中转表!A:G,7,FALSE)=0,0,VLOOKUP(VLOOKUP(B1291,属性中转表!A:G,7,FALSE),属性中转表!$K$2:$P$21,4,0)))+IFERROR(VLOOKUP(A1291,英雄数据表!A:K,IF(武魂!B1291&gt;=50,10,IF(武魂!B1291&gt;=25,6)),0),0))</f>
        <v>,"dpspro":200</v>
      </c>
      <c r="K1291" s="32" t="str">
        <f t="shared" ref="K1291:K1354" si="93">I1291&amp;J1291</f>
        <v>"atk":600,"hp":10000,"undpspro":200,"pvpdpspro":150,"pvpundpspro":100,"speed":10,"pojiapro":200,"dpspro":200</v>
      </c>
      <c r="L1291" s="20" t="str">
        <f>IF(B1291&gt;=50,VLOOKUP(A1291,英雄数据表!A:L,11,FALSE),IF(B1291&gt;=25,VLOOKUP(A1291,英雄数据表!A:L,7,0),""))</f>
        <v>"1503602004"</v>
      </c>
      <c r="M1291" s="20" t="str">
        <f>IFERROR(VLOOKUP(B1291,属性中转表!$K$2:$O$21,5,FALSE),"")</f>
        <v>"pvpdpspro":50</v>
      </c>
      <c r="N1291" s="20" t="str">
        <f>IF(B1291=25,VLOOKUP(A1291,英雄数据表!A:L,8,FALSE),IF(B1291=50,VLOOKUP(A1291,英雄数据表!A:L,12,0),""))</f>
        <v/>
      </c>
    </row>
    <row r="1292" spans="1:14" x14ac:dyDescent="0.3">
      <c r="A1292" s="20">
        <v>15036</v>
      </c>
      <c r="B1292" s="21">
        <f t="shared" si="90"/>
        <v>91</v>
      </c>
      <c r="C1292" s="21">
        <v>5</v>
      </c>
      <c r="D1292" s="21">
        <f>VLOOKUP(A1292,英雄数据表!A:D,4,0)</f>
        <v>1</v>
      </c>
      <c r="E1292" s="20" t="str">
        <f>VLOOKUP(A1292,英雄数据表!A:C,3,0)</f>
        <v>背叛者黑弓</v>
      </c>
      <c r="F1292" s="20">
        <f t="shared" si="91"/>
        <v>15036</v>
      </c>
      <c r="G1292" s="20">
        <f t="shared" si="92"/>
        <v>15036</v>
      </c>
      <c r="H1292" s="21" t="str">
        <f>VLOOKUP(B1292,属性中转表!A:F,6,FALSE)</f>
        <v>"hp":405000,"atk":11250</v>
      </c>
      <c r="I1292" s="20" t="str">
        <f>IF(VLOOKUP(B1292,属性中转表!A:G,7,FALSE)=0,"",VLOOKUP(VLOOKUP(B1292,属性中转表!A:G,7,FALSE),属性中转表!$K$2:$P$21,6,0))&amp;IF(VLOOKUP(B1292,属性中转表!A:G,7,FALSE)&gt;=50,VLOOKUP(A1292,英雄数据表!A:K,9,0),IF(VLOOKUP(B1292,属性中转表!A:G,7,FALSE)&gt;=25,VLOOKUP(A1292,英雄数据表!A:K,5,0),""))</f>
        <v>"atk":600,"hp":10000,"undpspro":200,"pvpdpspro":150,"pvpundpspro":100,"speed":10,"pojiapro":200</v>
      </c>
      <c r="J1292" s="20" t="str">
        <f>IF(I1292="","",属性中转表!$I$1&amp;(IF(VLOOKUP(B1292,属性中转表!A:G,7,FALSE)=0,0,VLOOKUP(VLOOKUP(B1292,属性中转表!A:G,7,FALSE),属性中转表!$K$2:$P$21,4,0)))+IFERROR(VLOOKUP(A1292,英雄数据表!A:K,IF(武魂!B1292&gt;=50,10,IF(武魂!B1292&gt;=25,6)),0),0))</f>
        <v>,"dpspro":200</v>
      </c>
      <c r="K1292" s="32" t="str">
        <f t="shared" si="93"/>
        <v>"atk":600,"hp":10000,"undpspro":200,"pvpdpspro":150,"pvpundpspro":100,"speed":10,"pojiapro":200,"dpspro":200</v>
      </c>
      <c r="L1292" s="20" t="str">
        <f>IF(B1292&gt;=50,VLOOKUP(A1292,英雄数据表!A:L,11,FALSE),IF(B1292&gt;=25,VLOOKUP(A1292,英雄数据表!A:L,7,0),""))</f>
        <v>"1503602004"</v>
      </c>
      <c r="M1292" s="20" t="str">
        <f>IFERROR(VLOOKUP(B1292,属性中转表!$K$2:$O$21,5,FALSE),"")</f>
        <v/>
      </c>
      <c r="N1292" s="20" t="str">
        <f>IF(B1292=25,VLOOKUP(A1292,英雄数据表!A:L,8,FALSE),IF(B1292=50,VLOOKUP(A1292,英雄数据表!A:L,12,0),""))</f>
        <v/>
      </c>
    </row>
    <row r="1293" spans="1:14" x14ac:dyDescent="0.3">
      <c r="A1293" s="20">
        <v>15036</v>
      </c>
      <c r="B1293" s="21">
        <f t="shared" si="90"/>
        <v>92</v>
      </c>
      <c r="C1293" s="21">
        <v>5</v>
      </c>
      <c r="D1293" s="21">
        <f>VLOOKUP(A1293,英雄数据表!A:D,4,0)</f>
        <v>1</v>
      </c>
      <c r="E1293" s="20" t="str">
        <f>VLOOKUP(A1293,英雄数据表!A:C,3,0)</f>
        <v>背叛者黑弓</v>
      </c>
      <c r="F1293" s="20">
        <f t="shared" si="91"/>
        <v>15036</v>
      </c>
      <c r="G1293" s="20">
        <f t="shared" si="92"/>
        <v>15036</v>
      </c>
      <c r="H1293" s="21" t="str">
        <f>VLOOKUP(B1293,属性中转表!A:F,6,FALSE)</f>
        <v>"hp":410400,"atk":11400</v>
      </c>
      <c r="I1293" s="20" t="str">
        <f>IF(VLOOKUP(B1293,属性中转表!A:G,7,FALSE)=0,"",VLOOKUP(VLOOKUP(B1293,属性中转表!A:G,7,FALSE),属性中转表!$K$2:$P$21,6,0))&amp;IF(VLOOKUP(B1293,属性中转表!A:G,7,FALSE)&gt;=50,VLOOKUP(A1293,英雄数据表!A:K,9,0),IF(VLOOKUP(B1293,属性中转表!A:G,7,FALSE)&gt;=25,VLOOKUP(A1293,英雄数据表!A:K,5,0),""))</f>
        <v>"atk":600,"hp":10000,"undpspro":200,"pvpdpspro":150,"pvpundpspro":100,"speed":10,"pojiapro":200</v>
      </c>
      <c r="J1293" s="20" t="str">
        <f>IF(I1293="","",属性中转表!$I$1&amp;(IF(VLOOKUP(B1293,属性中转表!A:G,7,FALSE)=0,0,VLOOKUP(VLOOKUP(B1293,属性中转表!A:G,7,FALSE),属性中转表!$K$2:$P$21,4,0)))+IFERROR(VLOOKUP(A1293,英雄数据表!A:K,IF(武魂!B1293&gt;=50,10,IF(武魂!B1293&gt;=25,6)),0),0))</f>
        <v>,"dpspro":200</v>
      </c>
      <c r="K1293" s="32" t="str">
        <f t="shared" si="93"/>
        <v>"atk":600,"hp":10000,"undpspro":200,"pvpdpspro":150,"pvpundpspro":100,"speed":10,"pojiapro":200,"dpspro":200</v>
      </c>
      <c r="L1293" s="20" t="str">
        <f>IF(B1293&gt;=50,VLOOKUP(A1293,英雄数据表!A:L,11,FALSE),IF(B1293&gt;=25,VLOOKUP(A1293,英雄数据表!A:L,7,0),""))</f>
        <v>"1503602004"</v>
      </c>
      <c r="M1293" s="20" t="str">
        <f>IFERROR(VLOOKUP(B1293,属性中转表!$K$2:$O$21,5,FALSE),"")</f>
        <v/>
      </c>
      <c r="N1293" s="20" t="str">
        <f>IF(B1293=25,VLOOKUP(A1293,英雄数据表!A:L,8,FALSE),IF(B1293=50,VLOOKUP(A1293,英雄数据表!A:L,12,0),""))</f>
        <v/>
      </c>
    </row>
    <row r="1294" spans="1:14" x14ac:dyDescent="0.3">
      <c r="A1294" s="20">
        <v>15036</v>
      </c>
      <c r="B1294" s="21">
        <f t="shared" si="90"/>
        <v>93</v>
      </c>
      <c r="C1294" s="21">
        <v>5</v>
      </c>
      <c r="D1294" s="21">
        <f>VLOOKUP(A1294,英雄数据表!A:D,4,0)</f>
        <v>1</v>
      </c>
      <c r="E1294" s="20" t="str">
        <f>VLOOKUP(A1294,英雄数据表!A:C,3,0)</f>
        <v>背叛者黑弓</v>
      </c>
      <c r="F1294" s="20">
        <f t="shared" si="91"/>
        <v>15036</v>
      </c>
      <c r="G1294" s="20">
        <f t="shared" si="92"/>
        <v>15036</v>
      </c>
      <c r="H1294" s="21" t="str">
        <f>VLOOKUP(B1294,属性中转表!A:F,6,FALSE)</f>
        <v>"hp":415800,"atk":11550</v>
      </c>
      <c r="I1294" s="20" t="str">
        <f>IF(VLOOKUP(B1294,属性中转表!A:G,7,FALSE)=0,"",VLOOKUP(VLOOKUP(B1294,属性中转表!A:G,7,FALSE),属性中转表!$K$2:$P$21,6,0))&amp;IF(VLOOKUP(B1294,属性中转表!A:G,7,FALSE)&gt;=50,VLOOKUP(A1294,英雄数据表!A:K,9,0),IF(VLOOKUP(B1294,属性中转表!A:G,7,FALSE)&gt;=25,VLOOKUP(A1294,英雄数据表!A:K,5,0),""))</f>
        <v>"atk":600,"hp":10000,"undpspro":200,"pvpdpspro":150,"pvpundpspro":100,"speed":10,"pojiapro":200</v>
      </c>
      <c r="J1294" s="20" t="str">
        <f>IF(I1294="","",属性中转表!$I$1&amp;(IF(VLOOKUP(B1294,属性中转表!A:G,7,FALSE)=0,0,VLOOKUP(VLOOKUP(B1294,属性中转表!A:G,7,FALSE),属性中转表!$K$2:$P$21,4,0)))+IFERROR(VLOOKUP(A1294,英雄数据表!A:K,IF(武魂!B1294&gt;=50,10,IF(武魂!B1294&gt;=25,6)),0),0))</f>
        <v>,"dpspro":200</v>
      </c>
      <c r="K1294" s="32" t="str">
        <f t="shared" si="93"/>
        <v>"atk":600,"hp":10000,"undpspro":200,"pvpdpspro":150,"pvpundpspro":100,"speed":10,"pojiapro":200,"dpspro":200</v>
      </c>
      <c r="L1294" s="20" t="str">
        <f>IF(B1294&gt;=50,VLOOKUP(A1294,英雄数据表!A:L,11,FALSE),IF(B1294&gt;=25,VLOOKUP(A1294,英雄数据表!A:L,7,0),""))</f>
        <v>"1503602004"</v>
      </c>
      <c r="M1294" s="20" t="str">
        <f>IFERROR(VLOOKUP(B1294,属性中转表!$K$2:$O$21,5,FALSE),"")</f>
        <v/>
      </c>
      <c r="N1294" s="20" t="str">
        <f>IF(B1294=25,VLOOKUP(A1294,英雄数据表!A:L,8,FALSE),IF(B1294=50,VLOOKUP(A1294,英雄数据表!A:L,12,0),""))</f>
        <v/>
      </c>
    </row>
    <row r="1295" spans="1:14" x14ac:dyDescent="0.3">
      <c r="A1295" s="20">
        <v>15036</v>
      </c>
      <c r="B1295" s="21">
        <f t="shared" si="90"/>
        <v>94</v>
      </c>
      <c r="C1295" s="21">
        <v>5</v>
      </c>
      <c r="D1295" s="21">
        <f>VLOOKUP(A1295,英雄数据表!A:D,4,0)</f>
        <v>1</v>
      </c>
      <c r="E1295" s="20" t="str">
        <f>VLOOKUP(A1295,英雄数据表!A:C,3,0)</f>
        <v>背叛者黑弓</v>
      </c>
      <c r="F1295" s="20">
        <f t="shared" si="91"/>
        <v>15036</v>
      </c>
      <c r="G1295" s="20">
        <f t="shared" si="92"/>
        <v>15036</v>
      </c>
      <c r="H1295" s="21" t="str">
        <f>VLOOKUP(B1295,属性中转表!A:F,6,FALSE)</f>
        <v>"hp":421200,"atk":11700</v>
      </c>
      <c r="I1295" s="20" t="str">
        <f>IF(VLOOKUP(B1295,属性中转表!A:G,7,FALSE)=0,"",VLOOKUP(VLOOKUP(B1295,属性中转表!A:G,7,FALSE),属性中转表!$K$2:$P$21,6,0))&amp;IF(VLOOKUP(B1295,属性中转表!A:G,7,FALSE)&gt;=50,VLOOKUP(A1295,英雄数据表!A:K,9,0),IF(VLOOKUP(B1295,属性中转表!A:G,7,FALSE)&gt;=25,VLOOKUP(A1295,英雄数据表!A:K,5,0),""))</f>
        <v>"atk":600,"hp":10000,"undpspro":200,"pvpdpspro":150,"pvpundpspro":100,"speed":10,"pojiapro":200</v>
      </c>
      <c r="J1295" s="20" t="str">
        <f>IF(I1295="","",属性中转表!$I$1&amp;(IF(VLOOKUP(B1295,属性中转表!A:G,7,FALSE)=0,0,VLOOKUP(VLOOKUP(B1295,属性中转表!A:G,7,FALSE),属性中转表!$K$2:$P$21,4,0)))+IFERROR(VLOOKUP(A1295,英雄数据表!A:K,IF(武魂!B1295&gt;=50,10,IF(武魂!B1295&gt;=25,6)),0),0))</f>
        <v>,"dpspro":200</v>
      </c>
      <c r="K1295" s="32" t="str">
        <f t="shared" si="93"/>
        <v>"atk":600,"hp":10000,"undpspro":200,"pvpdpspro":150,"pvpundpspro":100,"speed":10,"pojiapro":200,"dpspro":200</v>
      </c>
      <c r="L1295" s="20" t="str">
        <f>IF(B1295&gt;=50,VLOOKUP(A1295,英雄数据表!A:L,11,FALSE),IF(B1295&gt;=25,VLOOKUP(A1295,英雄数据表!A:L,7,0),""))</f>
        <v>"1503602004"</v>
      </c>
      <c r="M1295" s="20" t="str">
        <f>IFERROR(VLOOKUP(B1295,属性中转表!$K$2:$O$21,5,FALSE),"")</f>
        <v/>
      </c>
      <c r="N1295" s="20" t="str">
        <f>IF(B1295=25,VLOOKUP(A1295,英雄数据表!A:L,8,FALSE),IF(B1295=50,VLOOKUP(A1295,英雄数据表!A:L,12,0),""))</f>
        <v/>
      </c>
    </row>
    <row r="1296" spans="1:14" x14ac:dyDescent="0.3">
      <c r="A1296" s="20">
        <v>15036</v>
      </c>
      <c r="B1296" s="21">
        <f t="shared" si="90"/>
        <v>95</v>
      </c>
      <c r="C1296" s="21">
        <v>5</v>
      </c>
      <c r="D1296" s="21">
        <f>VLOOKUP(A1296,英雄数据表!A:D,4,0)</f>
        <v>1</v>
      </c>
      <c r="E1296" s="20" t="str">
        <f>VLOOKUP(A1296,英雄数据表!A:C,3,0)</f>
        <v>背叛者黑弓</v>
      </c>
      <c r="F1296" s="20">
        <f t="shared" si="91"/>
        <v>15036</v>
      </c>
      <c r="G1296" s="20">
        <f t="shared" si="92"/>
        <v>15036</v>
      </c>
      <c r="H1296" s="21" t="str">
        <f>VLOOKUP(B1296,属性中转表!A:F,6,FALSE)</f>
        <v>"hp":426600,"atk":11850</v>
      </c>
      <c r="I1296" s="20" t="str">
        <f>IF(VLOOKUP(B1296,属性中转表!A:G,7,FALSE)=0,"",VLOOKUP(VLOOKUP(B1296,属性中转表!A:G,7,FALSE),属性中转表!$K$2:$P$21,6,0))&amp;IF(VLOOKUP(B1296,属性中转表!A:G,7,FALSE)&gt;=50,VLOOKUP(A1296,英雄数据表!A:K,9,0),IF(VLOOKUP(B1296,属性中转表!A:G,7,FALSE)&gt;=25,VLOOKUP(A1296,英雄数据表!A:K,5,0),""))</f>
        <v>"atk":600,"hp":10000,"undpspro":200,"pvpdpspro":150,"pvpundpspro":150,"speed":10,"pojiapro":200</v>
      </c>
      <c r="J1296" s="20" t="str">
        <f>IF(I1296="","",属性中转表!$I$1&amp;(IF(VLOOKUP(B1296,属性中转表!A:G,7,FALSE)=0,0,VLOOKUP(VLOOKUP(B1296,属性中转表!A:G,7,FALSE),属性中转表!$K$2:$P$21,4,0)))+IFERROR(VLOOKUP(A1296,英雄数据表!A:K,IF(武魂!B1296&gt;=50,10,IF(武魂!B1296&gt;=25,6)),0),0))</f>
        <v>,"dpspro":200</v>
      </c>
      <c r="K1296" s="32" t="str">
        <f t="shared" si="93"/>
        <v>"atk":600,"hp":10000,"undpspro":200,"pvpdpspro":150,"pvpundpspro":150,"speed":10,"pojiapro":200,"dpspro":200</v>
      </c>
      <c r="L1296" s="20" t="str">
        <f>IF(B1296&gt;=50,VLOOKUP(A1296,英雄数据表!A:L,11,FALSE),IF(B1296&gt;=25,VLOOKUP(A1296,英雄数据表!A:L,7,0),""))</f>
        <v>"1503602004"</v>
      </c>
      <c r="M1296" s="20" t="str">
        <f>IFERROR(VLOOKUP(B1296,属性中转表!$K$2:$O$21,5,FALSE),"")</f>
        <v>"pvpundpspro":50</v>
      </c>
      <c r="N1296" s="20" t="str">
        <f>IF(B1296=25,VLOOKUP(A1296,英雄数据表!A:L,8,FALSE),IF(B1296=50,VLOOKUP(A1296,英雄数据表!A:L,12,0),""))</f>
        <v/>
      </c>
    </row>
    <row r="1297" spans="1:14" x14ac:dyDescent="0.3">
      <c r="A1297" s="20">
        <v>15036</v>
      </c>
      <c r="B1297" s="21">
        <f t="shared" si="90"/>
        <v>96</v>
      </c>
      <c r="C1297" s="21">
        <v>5</v>
      </c>
      <c r="D1297" s="21">
        <f>VLOOKUP(A1297,英雄数据表!A:D,4,0)</f>
        <v>1</v>
      </c>
      <c r="E1297" s="20" t="str">
        <f>VLOOKUP(A1297,英雄数据表!A:C,3,0)</f>
        <v>背叛者黑弓</v>
      </c>
      <c r="F1297" s="20">
        <f t="shared" si="91"/>
        <v>15036</v>
      </c>
      <c r="G1297" s="20">
        <f t="shared" si="92"/>
        <v>15036</v>
      </c>
      <c r="H1297" s="21" t="str">
        <f>VLOOKUP(B1297,属性中转表!A:F,6,FALSE)</f>
        <v>"hp":432000,"atk":12000</v>
      </c>
      <c r="I1297" s="20" t="str">
        <f>IF(VLOOKUP(B1297,属性中转表!A:G,7,FALSE)=0,"",VLOOKUP(VLOOKUP(B1297,属性中转表!A:G,7,FALSE),属性中转表!$K$2:$P$21,6,0))&amp;IF(VLOOKUP(B1297,属性中转表!A:G,7,FALSE)&gt;=50,VLOOKUP(A1297,英雄数据表!A:K,9,0),IF(VLOOKUP(B1297,属性中转表!A:G,7,FALSE)&gt;=25,VLOOKUP(A1297,英雄数据表!A:K,5,0),""))</f>
        <v>"atk":600,"hp":10000,"undpspro":200,"pvpdpspro":150,"pvpundpspro":150,"speed":10,"pojiapro":200</v>
      </c>
      <c r="J1297" s="20" t="str">
        <f>IF(I1297="","",属性中转表!$I$1&amp;(IF(VLOOKUP(B1297,属性中转表!A:G,7,FALSE)=0,0,VLOOKUP(VLOOKUP(B1297,属性中转表!A:G,7,FALSE),属性中转表!$K$2:$P$21,4,0)))+IFERROR(VLOOKUP(A1297,英雄数据表!A:K,IF(武魂!B1297&gt;=50,10,IF(武魂!B1297&gt;=25,6)),0),0))</f>
        <v>,"dpspro":200</v>
      </c>
      <c r="K1297" s="32" t="str">
        <f t="shared" si="93"/>
        <v>"atk":600,"hp":10000,"undpspro":200,"pvpdpspro":150,"pvpundpspro":150,"speed":10,"pojiapro":200,"dpspro":200</v>
      </c>
      <c r="L1297" s="20" t="str">
        <f>IF(B1297&gt;=50,VLOOKUP(A1297,英雄数据表!A:L,11,FALSE),IF(B1297&gt;=25,VLOOKUP(A1297,英雄数据表!A:L,7,0),""))</f>
        <v>"1503602004"</v>
      </c>
      <c r="M1297" s="20" t="str">
        <f>IFERROR(VLOOKUP(B1297,属性中转表!$K$2:$O$21,5,FALSE),"")</f>
        <v/>
      </c>
      <c r="N1297" s="20" t="str">
        <f>IF(B1297=25,VLOOKUP(A1297,英雄数据表!A:L,8,FALSE),IF(B1297=50,VLOOKUP(A1297,英雄数据表!A:L,12,0),""))</f>
        <v/>
      </c>
    </row>
    <row r="1298" spans="1:14" x14ac:dyDescent="0.3">
      <c r="A1298" s="20">
        <v>15036</v>
      </c>
      <c r="B1298" s="21">
        <f t="shared" si="90"/>
        <v>97</v>
      </c>
      <c r="C1298" s="21">
        <v>5</v>
      </c>
      <c r="D1298" s="21">
        <f>VLOOKUP(A1298,英雄数据表!A:D,4,0)</f>
        <v>1</v>
      </c>
      <c r="E1298" s="20" t="str">
        <f>VLOOKUP(A1298,英雄数据表!A:C,3,0)</f>
        <v>背叛者黑弓</v>
      </c>
      <c r="F1298" s="20">
        <f t="shared" si="91"/>
        <v>15036</v>
      </c>
      <c r="G1298" s="20">
        <f t="shared" si="92"/>
        <v>15036</v>
      </c>
      <c r="H1298" s="21" t="str">
        <f>VLOOKUP(B1298,属性中转表!A:F,6,FALSE)</f>
        <v>"hp":437400,"atk":12150</v>
      </c>
      <c r="I1298" s="20" t="str">
        <f>IF(VLOOKUP(B1298,属性中转表!A:G,7,FALSE)=0,"",VLOOKUP(VLOOKUP(B1298,属性中转表!A:G,7,FALSE),属性中转表!$K$2:$P$21,6,0))&amp;IF(VLOOKUP(B1298,属性中转表!A:G,7,FALSE)&gt;=50,VLOOKUP(A1298,英雄数据表!A:K,9,0),IF(VLOOKUP(B1298,属性中转表!A:G,7,FALSE)&gt;=25,VLOOKUP(A1298,英雄数据表!A:K,5,0),""))</f>
        <v>"atk":600,"hp":10000,"undpspro":200,"pvpdpspro":150,"pvpundpspro":150,"speed":10,"pojiapro":200</v>
      </c>
      <c r="J1298" s="20" t="str">
        <f>IF(I1298="","",属性中转表!$I$1&amp;(IF(VLOOKUP(B1298,属性中转表!A:G,7,FALSE)=0,0,VLOOKUP(VLOOKUP(B1298,属性中转表!A:G,7,FALSE),属性中转表!$K$2:$P$21,4,0)))+IFERROR(VLOOKUP(A1298,英雄数据表!A:K,IF(武魂!B1298&gt;=50,10,IF(武魂!B1298&gt;=25,6)),0),0))</f>
        <v>,"dpspro":200</v>
      </c>
      <c r="K1298" s="32" t="str">
        <f t="shared" si="93"/>
        <v>"atk":600,"hp":10000,"undpspro":200,"pvpdpspro":150,"pvpundpspro":150,"speed":10,"pojiapro":200,"dpspro":200</v>
      </c>
      <c r="L1298" s="20" t="str">
        <f>IF(B1298&gt;=50,VLOOKUP(A1298,英雄数据表!A:L,11,FALSE),IF(B1298&gt;=25,VLOOKUP(A1298,英雄数据表!A:L,7,0),""))</f>
        <v>"1503602004"</v>
      </c>
      <c r="M1298" s="20" t="str">
        <f>IFERROR(VLOOKUP(B1298,属性中转表!$K$2:$O$21,5,FALSE),"")</f>
        <v/>
      </c>
      <c r="N1298" s="20" t="str">
        <f>IF(B1298=25,VLOOKUP(A1298,英雄数据表!A:L,8,FALSE),IF(B1298=50,VLOOKUP(A1298,英雄数据表!A:L,12,0),""))</f>
        <v/>
      </c>
    </row>
    <row r="1299" spans="1:14" x14ac:dyDescent="0.3">
      <c r="A1299" s="20">
        <v>15036</v>
      </c>
      <c r="B1299" s="21">
        <f t="shared" si="90"/>
        <v>98</v>
      </c>
      <c r="C1299" s="21">
        <v>5</v>
      </c>
      <c r="D1299" s="21">
        <f>VLOOKUP(A1299,英雄数据表!A:D,4,0)</f>
        <v>1</v>
      </c>
      <c r="E1299" s="20" t="str">
        <f>VLOOKUP(A1299,英雄数据表!A:C,3,0)</f>
        <v>背叛者黑弓</v>
      </c>
      <c r="F1299" s="20">
        <f t="shared" si="91"/>
        <v>15036</v>
      </c>
      <c r="G1299" s="20">
        <f t="shared" si="92"/>
        <v>15036</v>
      </c>
      <c r="H1299" s="21" t="str">
        <f>VLOOKUP(B1299,属性中转表!A:F,6,FALSE)</f>
        <v>"hp":442800,"atk":12300</v>
      </c>
      <c r="I1299" s="20" t="str">
        <f>IF(VLOOKUP(B1299,属性中转表!A:G,7,FALSE)=0,"",VLOOKUP(VLOOKUP(B1299,属性中转表!A:G,7,FALSE),属性中转表!$K$2:$P$21,6,0))&amp;IF(VLOOKUP(B1299,属性中转表!A:G,7,FALSE)&gt;=50,VLOOKUP(A1299,英雄数据表!A:K,9,0),IF(VLOOKUP(B1299,属性中转表!A:G,7,FALSE)&gt;=25,VLOOKUP(A1299,英雄数据表!A:K,5,0),""))</f>
        <v>"atk":600,"hp":10000,"undpspro":200,"pvpdpspro":150,"pvpundpspro":150,"speed":10,"pojiapro":200</v>
      </c>
      <c r="J1299" s="20" t="str">
        <f>IF(I1299="","",属性中转表!$I$1&amp;(IF(VLOOKUP(B1299,属性中转表!A:G,7,FALSE)=0,0,VLOOKUP(VLOOKUP(B1299,属性中转表!A:G,7,FALSE),属性中转表!$K$2:$P$21,4,0)))+IFERROR(VLOOKUP(A1299,英雄数据表!A:K,IF(武魂!B1299&gt;=50,10,IF(武魂!B1299&gt;=25,6)),0),0))</f>
        <v>,"dpspro":200</v>
      </c>
      <c r="K1299" s="32" t="str">
        <f t="shared" si="93"/>
        <v>"atk":600,"hp":10000,"undpspro":200,"pvpdpspro":150,"pvpundpspro":150,"speed":10,"pojiapro":200,"dpspro":200</v>
      </c>
      <c r="L1299" s="20" t="str">
        <f>IF(B1299&gt;=50,VLOOKUP(A1299,英雄数据表!A:L,11,FALSE),IF(B1299&gt;=25,VLOOKUP(A1299,英雄数据表!A:L,7,0),""))</f>
        <v>"1503602004"</v>
      </c>
      <c r="M1299" s="20" t="str">
        <f>IFERROR(VLOOKUP(B1299,属性中转表!$K$2:$O$21,5,FALSE),"")</f>
        <v/>
      </c>
      <c r="N1299" s="20" t="str">
        <f>IF(B1299=25,VLOOKUP(A1299,英雄数据表!A:L,8,FALSE),IF(B1299=50,VLOOKUP(A1299,英雄数据表!A:L,12,0),""))</f>
        <v/>
      </c>
    </row>
    <row r="1300" spans="1:14" x14ac:dyDescent="0.3">
      <c r="A1300" s="20">
        <v>15036</v>
      </c>
      <c r="B1300" s="21">
        <f t="shared" si="90"/>
        <v>99</v>
      </c>
      <c r="C1300" s="21">
        <v>5</v>
      </c>
      <c r="D1300" s="21">
        <f>VLOOKUP(A1300,英雄数据表!A:D,4,0)</f>
        <v>1</v>
      </c>
      <c r="E1300" s="20" t="str">
        <f>VLOOKUP(A1300,英雄数据表!A:C,3,0)</f>
        <v>背叛者黑弓</v>
      </c>
      <c r="F1300" s="20">
        <f t="shared" si="91"/>
        <v>15036</v>
      </c>
      <c r="G1300" s="20">
        <f t="shared" si="92"/>
        <v>15036</v>
      </c>
      <c r="H1300" s="21" t="str">
        <f>VLOOKUP(B1300,属性中转表!A:F,6,FALSE)</f>
        <v>"hp":448200,"atk":12450</v>
      </c>
      <c r="I1300" s="20" t="str">
        <f>IF(VLOOKUP(B1300,属性中转表!A:G,7,FALSE)=0,"",VLOOKUP(VLOOKUP(B1300,属性中转表!A:G,7,FALSE),属性中转表!$K$2:$P$21,6,0))&amp;IF(VLOOKUP(B1300,属性中转表!A:G,7,FALSE)&gt;=50,VLOOKUP(A1300,英雄数据表!A:K,9,0),IF(VLOOKUP(B1300,属性中转表!A:G,7,FALSE)&gt;=25,VLOOKUP(A1300,英雄数据表!A:K,5,0),""))</f>
        <v>"atk":600,"hp":10000,"undpspro":200,"pvpdpspro":150,"pvpundpspro":150,"speed":10,"pojiapro":200</v>
      </c>
      <c r="J1300" s="20" t="str">
        <f>IF(I1300="","",属性中转表!$I$1&amp;(IF(VLOOKUP(B1300,属性中转表!A:G,7,FALSE)=0,0,VLOOKUP(VLOOKUP(B1300,属性中转表!A:G,7,FALSE),属性中转表!$K$2:$P$21,4,0)))+IFERROR(VLOOKUP(A1300,英雄数据表!A:K,IF(武魂!B1300&gt;=50,10,IF(武魂!B1300&gt;=25,6)),0),0))</f>
        <v>,"dpspro":200</v>
      </c>
      <c r="K1300" s="32" t="str">
        <f t="shared" si="93"/>
        <v>"atk":600,"hp":10000,"undpspro":200,"pvpdpspro":150,"pvpundpspro":150,"speed":10,"pojiapro":200,"dpspro":200</v>
      </c>
      <c r="L1300" s="20" t="str">
        <f>IF(B1300&gt;=50,VLOOKUP(A1300,英雄数据表!A:L,11,FALSE),IF(B1300&gt;=25,VLOOKUP(A1300,英雄数据表!A:L,7,0),""))</f>
        <v>"1503602004"</v>
      </c>
      <c r="M1300" s="20" t="str">
        <f>IFERROR(VLOOKUP(B1300,属性中转表!$K$2:$O$21,5,FALSE),"")</f>
        <v/>
      </c>
      <c r="N1300" s="20" t="str">
        <f>IF(B1300=25,VLOOKUP(A1300,英雄数据表!A:L,8,FALSE),IF(B1300=50,VLOOKUP(A1300,英雄数据表!A:L,12,0),""))</f>
        <v/>
      </c>
    </row>
    <row r="1301" spans="1:14" x14ac:dyDescent="0.3">
      <c r="A1301" s="20">
        <v>15036</v>
      </c>
      <c r="B1301" s="21">
        <f t="shared" si="90"/>
        <v>100</v>
      </c>
      <c r="C1301" s="21">
        <v>5</v>
      </c>
      <c r="D1301" s="21">
        <f>VLOOKUP(A1301,英雄数据表!A:D,4,0)</f>
        <v>1</v>
      </c>
      <c r="E1301" s="20" t="str">
        <f>VLOOKUP(A1301,英雄数据表!A:C,3,0)</f>
        <v>背叛者黑弓</v>
      </c>
      <c r="F1301" s="20">
        <f t="shared" si="91"/>
        <v>15036</v>
      </c>
      <c r="G1301" s="20">
        <f t="shared" si="92"/>
        <v>15036</v>
      </c>
      <c r="H1301" s="21" t="str">
        <f>VLOOKUP(B1301,属性中转表!A:F,6,FALSE)</f>
        <v>"hp":453600,"atk":12600</v>
      </c>
      <c r="I1301" s="20" t="str">
        <f>IF(VLOOKUP(B1301,属性中转表!A:G,7,FALSE)=0,"",VLOOKUP(VLOOKUP(B1301,属性中转表!A:G,7,FALSE),属性中转表!$K$2:$P$21,6,0))&amp;IF(VLOOKUP(B1301,属性中转表!A:G,7,FALSE)&gt;=50,VLOOKUP(A1301,英雄数据表!A:K,9,0),IF(VLOOKUP(B1301,属性中转表!A:G,7,FALSE)&gt;=25,VLOOKUP(A1301,英雄数据表!A:K,5,0),""))</f>
        <v>"atk":900,"hp":15000,"undpspro":200,"pvpdpspro":150,"pvpundpspro":150,"speed":20,"pojiapro":200</v>
      </c>
      <c r="J1301" s="20" t="str">
        <f>IF(I1301="","",属性中转表!$I$1&amp;(IF(VLOOKUP(B1301,属性中转表!A:G,7,FALSE)=0,0,VLOOKUP(VLOOKUP(B1301,属性中转表!A:G,7,FALSE),属性中转表!$K$2:$P$21,4,0)))+IFERROR(VLOOKUP(A1301,英雄数据表!A:K,IF(武魂!B1301&gt;=50,10,IF(武魂!B1301&gt;=25,6)),0),0))</f>
        <v>,"dpspro":200</v>
      </c>
      <c r="K1301" s="32" t="str">
        <f t="shared" si="93"/>
        <v>"atk":900,"hp":15000,"undpspro":200,"pvpdpspro":150,"pvpundpspro":150,"speed":20,"pojiapro":200,"dpspro":200</v>
      </c>
      <c r="L1301" s="20" t="str">
        <f>IF(B1301&gt;=50,VLOOKUP(A1301,英雄数据表!A:L,11,FALSE),IF(B1301&gt;=25,VLOOKUP(A1301,英雄数据表!A:L,7,0),""))</f>
        <v>"1503602004"</v>
      </c>
      <c r="M1301" s="20" t="str">
        <f>IFERROR(VLOOKUP(B1301,属性中转表!$K$2:$O$21,5,FALSE),"")</f>
        <v>"speed":10,"atk":300,"hp":5000</v>
      </c>
      <c r="N1301" s="20" t="str">
        <f>IF(B1301=25,VLOOKUP(A1301,英雄数据表!A:L,8,FALSE),IF(B1301=50,VLOOKUP(A1301,英雄数据表!A:L,12,0),""))</f>
        <v/>
      </c>
    </row>
    <row r="1302" spans="1:14" x14ac:dyDescent="0.3">
      <c r="A1302" s="20">
        <v>14046</v>
      </c>
      <c r="B1302" s="21">
        <f t="shared" si="90"/>
        <v>1</v>
      </c>
      <c r="C1302" s="21">
        <v>5</v>
      </c>
      <c r="D1302" s="21">
        <f>VLOOKUP(A1302,英雄数据表!A:D,4,0)</f>
        <v>1</v>
      </c>
      <c r="E1302" s="20" t="str">
        <f>VLOOKUP(A1302,英雄数据表!A:C,3,0)</f>
        <v>骨齿护肩</v>
      </c>
      <c r="F1302" s="20">
        <f t="shared" si="91"/>
        <v>14046</v>
      </c>
      <c r="G1302" s="20">
        <f t="shared" si="92"/>
        <v>14046</v>
      </c>
      <c r="H1302" s="21" t="str">
        <f>VLOOKUP(B1302,属性中转表!A:F,6,FALSE)</f>
        <v>"hp":5400,"atk":150</v>
      </c>
      <c r="I1302" s="20" t="str">
        <f>IF(VLOOKUP(B1302,属性中转表!A:G,7,FALSE)=0,"",VLOOKUP(VLOOKUP(B1302,属性中转表!A:G,7,FALSE),属性中转表!$K$2:$P$21,6,0))&amp;IF(VLOOKUP(B1302,属性中转表!A:G,7,FALSE)&gt;=50,VLOOKUP(A1302,英雄数据表!A:K,9,0),IF(VLOOKUP(B1302,属性中转表!A:G,7,FALSE)&gt;=25,VLOOKUP(A1302,英雄数据表!A:K,5,0),""))</f>
        <v/>
      </c>
      <c r="J1302" s="20" t="str">
        <f>IF(I1302="","",属性中转表!$I$1&amp;(IF(VLOOKUP(B1302,属性中转表!A:G,7,FALSE)=0,0,VLOOKUP(VLOOKUP(B1302,属性中转表!A:G,7,FALSE),属性中转表!$K$2:$P$21,4,0)))+IFERROR(VLOOKUP(A1302,英雄数据表!A:K,IF(武魂!B1302&gt;=50,10,IF(武魂!B1302&gt;=25,6)),0),0))</f>
        <v/>
      </c>
      <c r="K1302" s="32" t="str">
        <f t="shared" si="93"/>
        <v/>
      </c>
      <c r="L1302" s="20" t="str">
        <f>IF(B1302&gt;=50,VLOOKUP(A1302,英雄数据表!A:L,11,FALSE),IF(B1302&gt;=25,VLOOKUP(A1302,英雄数据表!A:L,7,0),""))</f>
        <v/>
      </c>
      <c r="M1302" s="20" t="str">
        <f>IFERROR(VLOOKUP(B1302,属性中转表!$K$2:$O$21,5,FALSE),"")</f>
        <v/>
      </c>
      <c r="N1302" s="20" t="str">
        <f>IF(B1302=25,VLOOKUP(A1302,英雄数据表!A:L,8,FALSE),IF(B1302=50,VLOOKUP(A1302,英雄数据表!A:L,12,0),""))</f>
        <v/>
      </c>
    </row>
    <row r="1303" spans="1:14" x14ac:dyDescent="0.3">
      <c r="A1303" s="20">
        <v>14046</v>
      </c>
      <c r="B1303" s="21">
        <f t="shared" si="90"/>
        <v>2</v>
      </c>
      <c r="C1303" s="21">
        <v>5</v>
      </c>
      <c r="D1303" s="21">
        <f>VLOOKUP(A1303,英雄数据表!A:D,4,0)</f>
        <v>1</v>
      </c>
      <c r="E1303" s="20" t="str">
        <f>VLOOKUP(A1303,英雄数据表!A:C,3,0)</f>
        <v>骨齿护肩</v>
      </c>
      <c r="F1303" s="20">
        <f t="shared" si="91"/>
        <v>14046</v>
      </c>
      <c r="G1303" s="20">
        <f t="shared" si="92"/>
        <v>14046</v>
      </c>
      <c r="H1303" s="21" t="str">
        <f>VLOOKUP(B1303,属性中转表!A:F,6,FALSE)</f>
        <v>"hp":7200,"atk":200</v>
      </c>
      <c r="I1303" s="20" t="str">
        <f>IF(VLOOKUP(B1303,属性中转表!A:G,7,FALSE)=0,"",VLOOKUP(VLOOKUP(B1303,属性中转表!A:G,7,FALSE),属性中转表!$K$2:$P$21,6,0))&amp;IF(VLOOKUP(B1303,属性中转表!A:G,7,FALSE)&gt;=50,VLOOKUP(A1303,英雄数据表!A:K,9,0),IF(VLOOKUP(B1303,属性中转表!A:G,7,FALSE)&gt;=25,VLOOKUP(A1303,英雄数据表!A:K,5,0),""))</f>
        <v/>
      </c>
      <c r="J1303" s="20" t="str">
        <f>IF(I1303="","",属性中转表!$I$1&amp;(IF(VLOOKUP(B1303,属性中转表!A:G,7,FALSE)=0,0,VLOOKUP(VLOOKUP(B1303,属性中转表!A:G,7,FALSE),属性中转表!$K$2:$P$21,4,0)))+IFERROR(VLOOKUP(A1303,英雄数据表!A:K,IF(武魂!B1303&gt;=50,10,IF(武魂!B1303&gt;=25,6)),0),0))</f>
        <v/>
      </c>
      <c r="K1303" s="32" t="str">
        <f t="shared" si="93"/>
        <v/>
      </c>
      <c r="L1303" s="20" t="str">
        <f>IF(B1303&gt;=50,VLOOKUP(A1303,英雄数据表!A:L,11,FALSE),IF(B1303&gt;=25,VLOOKUP(A1303,英雄数据表!A:L,7,0),""))</f>
        <v/>
      </c>
      <c r="M1303" s="20" t="str">
        <f>IFERROR(VLOOKUP(B1303,属性中转表!$K$2:$O$21,5,FALSE),"")</f>
        <v/>
      </c>
      <c r="N1303" s="20" t="str">
        <f>IF(B1303=25,VLOOKUP(A1303,英雄数据表!A:L,8,FALSE),IF(B1303=50,VLOOKUP(A1303,英雄数据表!A:L,12,0),""))</f>
        <v/>
      </c>
    </row>
    <row r="1304" spans="1:14" x14ac:dyDescent="0.3">
      <c r="A1304" s="20">
        <v>14046</v>
      </c>
      <c r="B1304" s="21">
        <f t="shared" si="90"/>
        <v>3</v>
      </c>
      <c r="C1304" s="21">
        <v>5</v>
      </c>
      <c r="D1304" s="21">
        <f>VLOOKUP(A1304,英雄数据表!A:D,4,0)</f>
        <v>1</v>
      </c>
      <c r="E1304" s="20" t="str">
        <f>VLOOKUP(A1304,英雄数据表!A:C,3,0)</f>
        <v>骨齿护肩</v>
      </c>
      <c r="F1304" s="20">
        <f t="shared" si="91"/>
        <v>14046</v>
      </c>
      <c r="G1304" s="20">
        <f t="shared" si="92"/>
        <v>14046</v>
      </c>
      <c r="H1304" s="21" t="str">
        <f>VLOOKUP(B1304,属性中转表!A:F,6,FALSE)</f>
        <v>"hp":9000,"atk":250</v>
      </c>
      <c r="I1304" s="20" t="str">
        <f>IF(VLOOKUP(B1304,属性中转表!A:G,7,FALSE)=0,"",VLOOKUP(VLOOKUP(B1304,属性中转表!A:G,7,FALSE),属性中转表!$K$2:$P$21,6,0))&amp;IF(VLOOKUP(B1304,属性中转表!A:G,7,FALSE)&gt;=50,VLOOKUP(A1304,英雄数据表!A:K,9,0),IF(VLOOKUP(B1304,属性中转表!A:G,7,FALSE)&gt;=25,VLOOKUP(A1304,英雄数据表!A:K,5,0),""))</f>
        <v/>
      </c>
      <c r="J1304" s="20" t="str">
        <f>IF(I1304="","",属性中转表!$I$1&amp;(IF(VLOOKUP(B1304,属性中转表!A:G,7,FALSE)=0,0,VLOOKUP(VLOOKUP(B1304,属性中转表!A:G,7,FALSE),属性中转表!$K$2:$P$21,4,0)))+IFERROR(VLOOKUP(A1304,英雄数据表!A:K,IF(武魂!B1304&gt;=50,10,IF(武魂!B1304&gt;=25,6)),0),0))</f>
        <v/>
      </c>
      <c r="K1304" s="32" t="str">
        <f t="shared" si="93"/>
        <v/>
      </c>
      <c r="L1304" s="20" t="str">
        <f>IF(B1304&gt;=50,VLOOKUP(A1304,英雄数据表!A:L,11,FALSE),IF(B1304&gt;=25,VLOOKUP(A1304,英雄数据表!A:L,7,0),""))</f>
        <v/>
      </c>
      <c r="M1304" s="20" t="str">
        <f>IFERROR(VLOOKUP(B1304,属性中转表!$K$2:$O$21,5,FALSE),"")</f>
        <v/>
      </c>
      <c r="N1304" s="20" t="str">
        <f>IF(B1304=25,VLOOKUP(A1304,英雄数据表!A:L,8,FALSE),IF(B1304=50,VLOOKUP(A1304,英雄数据表!A:L,12,0),""))</f>
        <v/>
      </c>
    </row>
    <row r="1305" spans="1:14" x14ac:dyDescent="0.3">
      <c r="A1305" s="20">
        <v>14046</v>
      </c>
      <c r="B1305" s="21">
        <f t="shared" si="90"/>
        <v>4</v>
      </c>
      <c r="C1305" s="21">
        <v>5</v>
      </c>
      <c r="D1305" s="21">
        <f>VLOOKUP(A1305,英雄数据表!A:D,4,0)</f>
        <v>1</v>
      </c>
      <c r="E1305" s="20" t="str">
        <f>VLOOKUP(A1305,英雄数据表!A:C,3,0)</f>
        <v>骨齿护肩</v>
      </c>
      <c r="F1305" s="20">
        <f t="shared" si="91"/>
        <v>14046</v>
      </c>
      <c r="G1305" s="20">
        <f t="shared" si="92"/>
        <v>14046</v>
      </c>
      <c r="H1305" s="21" t="str">
        <f>VLOOKUP(B1305,属性中转表!A:F,6,FALSE)</f>
        <v>"hp":10800,"atk":300</v>
      </c>
      <c r="I1305" s="20" t="str">
        <f>IF(VLOOKUP(B1305,属性中转表!A:G,7,FALSE)=0,"",VLOOKUP(VLOOKUP(B1305,属性中转表!A:G,7,FALSE),属性中转表!$K$2:$P$21,6,0))&amp;IF(VLOOKUP(B1305,属性中转表!A:G,7,FALSE)&gt;=50,VLOOKUP(A1305,英雄数据表!A:K,9,0),IF(VLOOKUP(B1305,属性中转表!A:G,7,FALSE)&gt;=25,VLOOKUP(A1305,英雄数据表!A:K,5,0),""))</f>
        <v/>
      </c>
      <c r="J1305" s="20" t="str">
        <f>IF(I1305="","",属性中转表!$I$1&amp;(IF(VLOOKUP(B1305,属性中转表!A:G,7,FALSE)=0,0,VLOOKUP(VLOOKUP(B1305,属性中转表!A:G,7,FALSE),属性中转表!$K$2:$P$21,4,0)))+IFERROR(VLOOKUP(A1305,英雄数据表!A:K,IF(武魂!B1305&gt;=50,10,IF(武魂!B1305&gt;=25,6)),0),0))</f>
        <v/>
      </c>
      <c r="K1305" s="32" t="str">
        <f t="shared" si="93"/>
        <v/>
      </c>
      <c r="L1305" s="20" t="str">
        <f>IF(B1305&gt;=50,VLOOKUP(A1305,英雄数据表!A:L,11,FALSE),IF(B1305&gt;=25,VLOOKUP(A1305,英雄数据表!A:L,7,0),""))</f>
        <v/>
      </c>
      <c r="M1305" s="20" t="str">
        <f>IFERROR(VLOOKUP(B1305,属性中转表!$K$2:$O$21,5,FALSE),"")</f>
        <v/>
      </c>
      <c r="N1305" s="20" t="str">
        <f>IF(B1305=25,VLOOKUP(A1305,英雄数据表!A:L,8,FALSE),IF(B1305=50,VLOOKUP(A1305,英雄数据表!A:L,12,0),""))</f>
        <v/>
      </c>
    </row>
    <row r="1306" spans="1:14" x14ac:dyDescent="0.3">
      <c r="A1306" s="20">
        <v>14046</v>
      </c>
      <c r="B1306" s="21">
        <f t="shared" si="90"/>
        <v>5</v>
      </c>
      <c r="C1306" s="21">
        <v>5</v>
      </c>
      <c r="D1306" s="21">
        <f>VLOOKUP(A1306,英雄数据表!A:D,4,0)</f>
        <v>1</v>
      </c>
      <c r="E1306" s="20" t="str">
        <f>VLOOKUP(A1306,英雄数据表!A:C,3,0)</f>
        <v>骨齿护肩</v>
      </c>
      <c r="F1306" s="20">
        <f t="shared" si="91"/>
        <v>14046</v>
      </c>
      <c r="G1306" s="20">
        <f t="shared" si="92"/>
        <v>14046</v>
      </c>
      <c r="H1306" s="21" t="str">
        <f>VLOOKUP(B1306,属性中转表!A:F,6,FALSE)</f>
        <v>"hp":12600,"atk":350</v>
      </c>
      <c r="I1306" s="20" t="str">
        <f>IF(VLOOKUP(B1306,属性中转表!A:G,7,FALSE)=0,"",VLOOKUP(VLOOKUP(B1306,属性中转表!A:G,7,FALSE),属性中转表!$K$2:$P$21,6,0))&amp;IF(VLOOKUP(B1306,属性中转表!A:G,7,FALSE)&gt;=50,VLOOKUP(A1306,英雄数据表!A:K,9,0),IF(VLOOKUP(B1306,属性中转表!A:G,7,FALSE)&gt;=25,VLOOKUP(A1306,英雄数据表!A:K,5,0),""))</f>
        <v>"atk":300</v>
      </c>
      <c r="J1306" s="20" t="str">
        <f>IF(I1306="","",属性中转表!$I$1&amp;(IF(VLOOKUP(B1306,属性中转表!A:G,7,FALSE)=0,0,VLOOKUP(VLOOKUP(B1306,属性中转表!A:G,7,FALSE),属性中转表!$K$2:$P$21,4,0)))+IFERROR(VLOOKUP(A1306,英雄数据表!A:K,IF(武魂!B1306&gt;=50,10,IF(武魂!B1306&gt;=25,6)),0),0))</f>
        <v>,"dpspro":0</v>
      </c>
      <c r="K1306" s="32" t="str">
        <f t="shared" si="93"/>
        <v>"atk":300,"dpspro":0</v>
      </c>
      <c r="L1306" s="20" t="str">
        <f>IF(B1306&gt;=50,VLOOKUP(A1306,英雄数据表!A:L,11,FALSE),IF(B1306&gt;=25,VLOOKUP(A1306,英雄数据表!A:L,7,0),""))</f>
        <v/>
      </c>
      <c r="M1306" s="20" t="str">
        <f>IFERROR(VLOOKUP(B1306,属性中转表!$K$2:$O$21,5,FALSE),"")</f>
        <v>"atk":300</v>
      </c>
      <c r="N1306" s="20" t="str">
        <f>IF(B1306=25,VLOOKUP(A1306,英雄数据表!A:L,8,FALSE),IF(B1306=50,VLOOKUP(A1306,英雄数据表!A:L,12,0),""))</f>
        <v/>
      </c>
    </row>
    <row r="1307" spans="1:14" x14ac:dyDescent="0.3">
      <c r="A1307" s="20">
        <v>14046</v>
      </c>
      <c r="B1307" s="21">
        <f t="shared" si="90"/>
        <v>6</v>
      </c>
      <c r="C1307" s="21">
        <v>5</v>
      </c>
      <c r="D1307" s="21">
        <f>VLOOKUP(A1307,英雄数据表!A:D,4,0)</f>
        <v>1</v>
      </c>
      <c r="E1307" s="20" t="str">
        <f>VLOOKUP(A1307,英雄数据表!A:C,3,0)</f>
        <v>骨齿护肩</v>
      </c>
      <c r="F1307" s="20">
        <f t="shared" si="91"/>
        <v>14046</v>
      </c>
      <c r="G1307" s="20">
        <f t="shared" si="92"/>
        <v>14046</v>
      </c>
      <c r="H1307" s="21" t="str">
        <f>VLOOKUP(B1307,属性中转表!A:F,6,FALSE)</f>
        <v>"hp":14400,"atk":400</v>
      </c>
      <c r="I1307" s="20" t="str">
        <f>IF(VLOOKUP(B1307,属性中转表!A:G,7,FALSE)=0,"",VLOOKUP(VLOOKUP(B1307,属性中转表!A:G,7,FALSE),属性中转表!$K$2:$P$21,6,0))&amp;IF(VLOOKUP(B1307,属性中转表!A:G,7,FALSE)&gt;=50,VLOOKUP(A1307,英雄数据表!A:K,9,0),IF(VLOOKUP(B1307,属性中转表!A:G,7,FALSE)&gt;=25,VLOOKUP(A1307,英雄数据表!A:K,5,0),""))</f>
        <v>"atk":300</v>
      </c>
      <c r="J1307" s="20" t="str">
        <f>IF(I1307="","",属性中转表!$I$1&amp;(IF(VLOOKUP(B1307,属性中转表!A:G,7,FALSE)=0,0,VLOOKUP(VLOOKUP(B1307,属性中转表!A:G,7,FALSE),属性中转表!$K$2:$P$21,4,0)))+IFERROR(VLOOKUP(A1307,英雄数据表!A:K,IF(武魂!B1307&gt;=50,10,IF(武魂!B1307&gt;=25,6)),0),0))</f>
        <v>,"dpspro":0</v>
      </c>
      <c r="K1307" s="32" t="str">
        <f t="shared" si="93"/>
        <v>"atk":300,"dpspro":0</v>
      </c>
      <c r="L1307" s="20" t="str">
        <f>IF(B1307&gt;=50,VLOOKUP(A1307,英雄数据表!A:L,11,FALSE),IF(B1307&gt;=25,VLOOKUP(A1307,英雄数据表!A:L,7,0),""))</f>
        <v/>
      </c>
      <c r="M1307" s="20" t="str">
        <f>IFERROR(VLOOKUP(B1307,属性中转表!$K$2:$O$21,5,FALSE),"")</f>
        <v/>
      </c>
      <c r="N1307" s="20" t="str">
        <f>IF(B1307=25,VLOOKUP(A1307,英雄数据表!A:L,8,FALSE),IF(B1307=50,VLOOKUP(A1307,英雄数据表!A:L,12,0),""))</f>
        <v/>
      </c>
    </row>
    <row r="1308" spans="1:14" x14ac:dyDescent="0.3">
      <c r="A1308" s="20">
        <v>14046</v>
      </c>
      <c r="B1308" s="21">
        <f t="shared" si="90"/>
        <v>7</v>
      </c>
      <c r="C1308" s="21">
        <v>5</v>
      </c>
      <c r="D1308" s="21">
        <f>VLOOKUP(A1308,英雄数据表!A:D,4,0)</f>
        <v>1</v>
      </c>
      <c r="E1308" s="20" t="str">
        <f>VLOOKUP(A1308,英雄数据表!A:C,3,0)</f>
        <v>骨齿护肩</v>
      </c>
      <c r="F1308" s="20">
        <f t="shared" si="91"/>
        <v>14046</v>
      </c>
      <c r="G1308" s="20">
        <f t="shared" si="92"/>
        <v>14046</v>
      </c>
      <c r="H1308" s="21" t="str">
        <f>VLOOKUP(B1308,属性中转表!A:F,6,FALSE)</f>
        <v>"hp":16200,"atk":450</v>
      </c>
      <c r="I1308" s="20" t="str">
        <f>IF(VLOOKUP(B1308,属性中转表!A:G,7,FALSE)=0,"",VLOOKUP(VLOOKUP(B1308,属性中转表!A:G,7,FALSE),属性中转表!$K$2:$P$21,6,0))&amp;IF(VLOOKUP(B1308,属性中转表!A:G,7,FALSE)&gt;=50,VLOOKUP(A1308,英雄数据表!A:K,9,0),IF(VLOOKUP(B1308,属性中转表!A:G,7,FALSE)&gt;=25,VLOOKUP(A1308,英雄数据表!A:K,5,0),""))</f>
        <v>"atk":300</v>
      </c>
      <c r="J1308" s="20" t="str">
        <f>IF(I1308="","",属性中转表!$I$1&amp;(IF(VLOOKUP(B1308,属性中转表!A:G,7,FALSE)=0,0,VLOOKUP(VLOOKUP(B1308,属性中转表!A:G,7,FALSE),属性中转表!$K$2:$P$21,4,0)))+IFERROR(VLOOKUP(A1308,英雄数据表!A:K,IF(武魂!B1308&gt;=50,10,IF(武魂!B1308&gt;=25,6)),0),0))</f>
        <v>,"dpspro":0</v>
      </c>
      <c r="K1308" s="32" t="str">
        <f t="shared" si="93"/>
        <v>"atk":300,"dpspro":0</v>
      </c>
      <c r="L1308" s="20" t="str">
        <f>IF(B1308&gt;=50,VLOOKUP(A1308,英雄数据表!A:L,11,FALSE),IF(B1308&gt;=25,VLOOKUP(A1308,英雄数据表!A:L,7,0),""))</f>
        <v/>
      </c>
      <c r="M1308" s="20" t="str">
        <f>IFERROR(VLOOKUP(B1308,属性中转表!$K$2:$O$21,5,FALSE),"")</f>
        <v/>
      </c>
      <c r="N1308" s="20" t="str">
        <f>IF(B1308=25,VLOOKUP(A1308,英雄数据表!A:L,8,FALSE),IF(B1308=50,VLOOKUP(A1308,英雄数据表!A:L,12,0),""))</f>
        <v/>
      </c>
    </row>
    <row r="1309" spans="1:14" x14ac:dyDescent="0.3">
      <c r="A1309" s="20">
        <v>14046</v>
      </c>
      <c r="B1309" s="21">
        <f t="shared" si="90"/>
        <v>8</v>
      </c>
      <c r="C1309" s="21">
        <v>5</v>
      </c>
      <c r="D1309" s="21">
        <f>VLOOKUP(A1309,英雄数据表!A:D,4,0)</f>
        <v>1</v>
      </c>
      <c r="E1309" s="20" t="str">
        <f>VLOOKUP(A1309,英雄数据表!A:C,3,0)</f>
        <v>骨齿护肩</v>
      </c>
      <c r="F1309" s="20">
        <f t="shared" si="91"/>
        <v>14046</v>
      </c>
      <c r="G1309" s="20">
        <f t="shared" si="92"/>
        <v>14046</v>
      </c>
      <c r="H1309" s="21" t="str">
        <f>VLOOKUP(B1309,属性中转表!A:F,6,FALSE)</f>
        <v>"hp":18000,"atk":500</v>
      </c>
      <c r="I1309" s="20" t="str">
        <f>IF(VLOOKUP(B1309,属性中转表!A:G,7,FALSE)=0,"",VLOOKUP(VLOOKUP(B1309,属性中转表!A:G,7,FALSE),属性中转表!$K$2:$P$21,6,0))&amp;IF(VLOOKUP(B1309,属性中转表!A:G,7,FALSE)&gt;=50,VLOOKUP(A1309,英雄数据表!A:K,9,0),IF(VLOOKUP(B1309,属性中转表!A:G,7,FALSE)&gt;=25,VLOOKUP(A1309,英雄数据表!A:K,5,0),""))</f>
        <v>"atk":300</v>
      </c>
      <c r="J1309" s="20" t="str">
        <f>IF(I1309="","",属性中转表!$I$1&amp;(IF(VLOOKUP(B1309,属性中转表!A:G,7,FALSE)=0,0,VLOOKUP(VLOOKUP(B1309,属性中转表!A:G,7,FALSE),属性中转表!$K$2:$P$21,4,0)))+IFERROR(VLOOKUP(A1309,英雄数据表!A:K,IF(武魂!B1309&gt;=50,10,IF(武魂!B1309&gt;=25,6)),0),0))</f>
        <v>,"dpspro":0</v>
      </c>
      <c r="K1309" s="32" t="str">
        <f t="shared" si="93"/>
        <v>"atk":300,"dpspro":0</v>
      </c>
      <c r="L1309" s="20" t="str">
        <f>IF(B1309&gt;=50,VLOOKUP(A1309,英雄数据表!A:L,11,FALSE),IF(B1309&gt;=25,VLOOKUP(A1309,英雄数据表!A:L,7,0),""))</f>
        <v/>
      </c>
      <c r="M1309" s="20" t="str">
        <f>IFERROR(VLOOKUP(B1309,属性中转表!$K$2:$O$21,5,FALSE),"")</f>
        <v/>
      </c>
      <c r="N1309" s="20" t="str">
        <f>IF(B1309=25,VLOOKUP(A1309,英雄数据表!A:L,8,FALSE),IF(B1309=50,VLOOKUP(A1309,英雄数据表!A:L,12,0),""))</f>
        <v/>
      </c>
    </row>
    <row r="1310" spans="1:14" x14ac:dyDescent="0.3">
      <c r="A1310" s="20">
        <v>14046</v>
      </c>
      <c r="B1310" s="21">
        <f t="shared" si="90"/>
        <v>9</v>
      </c>
      <c r="C1310" s="21">
        <v>5</v>
      </c>
      <c r="D1310" s="21">
        <f>VLOOKUP(A1310,英雄数据表!A:D,4,0)</f>
        <v>1</v>
      </c>
      <c r="E1310" s="20" t="str">
        <f>VLOOKUP(A1310,英雄数据表!A:C,3,0)</f>
        <v>骨齿护肩</v>
      </c>
      <c r="F1310" s="20">
        <f t="shared" si="91"/>
        <v>14046</v>
      </c>
      <c r="G1310" s="20">
        <f t="shared" si="92"/>
        <v>14046</v>
      </c>
      <c r="H1310" s="21" t="str">
        <f>VLOOKUP(B1310,属性中转表!A:F,6,FALSE)</f>
        <v>"hp":19800,"atk":550</v>
      </c>
      <c r="I1310" s="20" t="str">
        <f>IF(VLOOKUP(B1310,属性中转表!A:G,7,FALSE)=0,"",VLOOKUP(VLOOKUP(B1310,属性中转表!A:G,7,FALSE),属性中转表!$K$2:$P$21,6,0))&amp;IF(VLOOKUP(B1310,属性中转表!A:G,7,FALSE)&gt;=50,VLOOKUP(A1310,英雄数据表!A:K,9,0),IF(VLOOKUP(B1310,属性中转表!A:G,7,FALSE)&gt;=25,VLOOKUP(A1310,英雄数据表!A:K,5,0),""))</f>
        <v>"atk":300</v>
      </c>
      <c r="J1310" s="20" t="str">
        <f>IF(I1310="","",属性中转表!$I$1&amp;(IF(VLOOKUP(B1310,属性中转表!A:G,7,FALSE)=0,0,VLOOKUP(VLOOKUP(B1310,属性中转表!A:G,7,FALSE),属性中转表!$K$2:$P$21,4,0)))+IFERROR(VLOOKUP(A1310,英雄数据表!A:K,IF(武魂!B1310&gt;=50,10,IF(武魂!B1310&gt;=25,6)),0),0))</f>
        <v>,"dpspro":0</v>
      </c>
      <c r="K1310" s="32" t="str">
        <f t="shared" si="93"/>
        <v>"atk":300,"dpspro":0</v>
      </c>
      <c r="L1310" s="20" t="str">
        <f>IF(B1310&gt;=50,VLOOKUP(A1310,英雄数据表!A:L,11,FALSE),IF(B1310&gt;=25,VLOOKUP(A1310,英雄数据表!A:L,7,0),""))</f>
        <v/>
      </c>
      <c r="M1310" s="20" t="str">
        <f>IFERROR(VLOOKUP(B1310,属性中转表!$K$2:$O$21,5,FALSE),"")</f>
        <v/>
      </c>
      <c r="N1310" s="20" t="str">
        <f>IF(B1310=25,VLOOKUP(A1310,英雄数据表!A:L,8,FALSE),IF(B1310=50,VLOOKUP(A1310,英雄数据表!A:L,12,0),""))</f>
        <v/>
      </c>
    </row>
    <row r="1311" spans="1:14" x14ac:dyDescent="0.3">
      <c r="A1311" s="20">
        <v>14046</v>
      </c>
      <c r="B1311" s="21">
        <f t="shared" si="90"/>
        <v>10</v>
      </c>
      <c r="C1311" s="21">
        <v>5</v>
      </c>
      <c r="D1311" s="21">
        <f>VLOOKUP(A1311,英雄数据表!A:D,4,0)</f>
        <v>1</v>
      </c>
      <c r="E1311" s="20" t="str">
        <f>VLOOKUP(A1311,英雄数据表!A:C,3,0)</f>
        <v>骨齿护肩</v>
      </c>
      <c r="F1311" s="20">
        <f t="shared" si="91"/>
        <v>14046</v>
      </c>
      <c r="G1311" s="20">
        <f t="shared" si="92"/>
        <v>14046</v>
      </c>
      <c r="H1311" s="21" t="str">
        <f>VLOOKUP(B1311,属性中转表!A:F,6,FALSE)</f>
        <v>"hp":21600,"atk":600</v>
      </c>
      <c r="I1311" s="20" t="str">
        <f>IF(VLOOKUP(B1311,属性中转表!A:G,7,FALSE)=0,"",VLOOKUP(VLOOKUP(B1311,属性中转表!A:G,7,FALSE),属性中转表!$K$2:$P$21,6,0))&amp;IF(VLOOKUP(B1311,属性中转表!A:G,7,FALSE)&gt;=50,VLOOKUP(A1311,英雄数据表!A:K,9,0),IF(VLOOKUP(B1311,属性中转表!A:G,7,FALSE)&gt;=25,VLOOKUP(A1311,英雄数据表!A:K,5,0),""))</f>
        <v>"atk":300,"hp":5000</v>
      </c>
      <c r="J1311" s="20" t="str">
        <f>IF(I1311="","",属性中转表!$I$1&amp;(IF(VLOOKUP(B1311,属性中转表!A:G,7,FALSE)=0,0,VLOOKUP(VLOOKUP(B1311,属性中转表!A:G,7,FALSE),属性中转表!$K$2:$P$21,4,0)))+IFERROR(VLOOKUP(A1311,英雄数据表!A:K,IF(武魂!B1311&gt;=50,10,IF(武魂!B1311&gt;=25,6)),0),0))</f>
        <v>,"dpspro":0</v>
      </c>
      <c r="K1311" s="32" t="str">
        <f t="shared" si="93"/>
        <v>"atk":300,"hp":5000,"dpspro":0</v>
      </c>
      <c r="L1311" s="20" t="str">
        <f>IF(B1311&gt;=50,VLOOKUP(A1311,英雄数据表!A:L,11,FALSE),IF(B1311&gt;=25,VLOOKUP(A1311,英雄数据表!A:L,7,0),""))</f>
        <v/>
      </c>
      <c r="M1311" s="20" t="str">
        <f>IFERROR(VLOOKUP(B1311,属性中转表!$K$2:$O$21,5,FALSE),"")</f>
        <v>"hp":5000</v>
      </c>
      <c r="N1311" s="20" t="str">
        <f>IF(B1311=25,VLOOKUP(A1311,英雄数据表!A:L,8,FALSE),IF(B1311=50,VLOOKUP(A1311,英雄数据表!A:L,12,0),""))</f>
        <v/>
      </c>
    </row>
    <row r="1312" spans="1:14" x14ac:dyDescent="0.3">
      <c r="A1312" s="20">
        <v>14046</v>
      </c>
      <c r="B1312" s="21">
        <f t="shared" si="90"/>
        <v>11</v>
      </c>
      <c r="C1312" s="21">
        <v>5</v>
      </c>
      <c r="D1312" s="21">
        <f>VLOOKUP(A1312,英雄数据表!A:D,4,0)</f>
        <v>1</v>
      </c>
      <c r="E1312" s="20" t="str">
        <f>VLOOKUP(A1312,英雄数据表!A:C,3,0)</f>
        <v>骨齿护肩</v>
      </c>
      <c r="F1312" s="20">
        <f t="shared" si="91"/>
        <v>14046</v>
      </c>
      <c r="G1312" s="20">
        <f t="shared" si="92"/>
        <v>14046</v>
      </c>
      <c r="H1312" s="21" t="str">
        <f>VLOOKUP(B1312,属性中转表!A:F,6,FALSE)</f>
        <v>"hp":24300,"atk":675</v>
      </c>
      <c r="I1312" s="20" t="str">
        <f>IF(VLOOKUP(B1312,属性中转表!A:G,7,FALSE)=0,"",VLOOKUP(VLOOKUP(B1312,属性中转表!A:G,7,FALSE),属性中转表!$K$2:$P$21,6,0))&amp;IF(VLOOKUP(B1312,属性中转表!A:G,7,FALSE)&gt;=50,VLOOKUP(A1312,英雄数据表!A:K,9,0),IF(VLOOKUP(B1312,属性中转表!A:G,7,FALSE)&gt;=25,VLOOKUP(A1312,英雄数据表!A:K,5,0),""))</f>
        <v>"atk":300,"hp":5000</v>
      </c>
      <c r="J1312" s="20" t="str">
        <f>IF(I1312="","",属性中转表!$I$1&amp;(IF(VLOOKUP(B1312,属性中转表!A:G,7,FALSE)=0,0,VLOOKUP(VLOOKUP(B1312,属性中转表!A:G,7,FALSE),属性中转表!$K$2:$P$21,4,0)))+IFERROR(VLOOKUP(A1312,英雄数据表!A:K,IF(武魂!B1312&gt;=50,10,IF(武魂!B1312&gt;=25,6)),0),0))</f>
        <v>,"dpspro":0</v>
      </c>
      <c r="K1312" s="32" t="str">
        <f t="shared" si="93"/>
        <v>"atk":300,"hp":5000,"dpspro":0</v>
      </c>
      <c r="L1312" s="20" t="str">
        <f>IF(B1312&gt;=50,VLOOKUP(A1312,英雄数据表!A:L,11,FALSE),IF(B1312&gt;=25,VLOOKUP(A1312,英雄数据表!A:L,7,0),""))</f>
        <v/>
      </c>
      <c r="M1312" s="20" t="str">
        <f>IFERROR(VLOOKUP(B1312,属性中转表!$K$2:$O$21,5,FALSE),"")</f>
        <v/>
      </c>
      <c r="N1312" s="20" t="str">
        <f>IF(B1312=25,VLOOKUP(A1312,英雄数据表!A:L,8,FALSE),IF(B1312=50,VLOOKUP(A1312,英雄数据表!A:L,12,0),""))</f>
        <v/>
      </c>
    </row>
    <row r="1313" spans="1:14" x14ac:dyDescent="0.3">
      <c r="A1313" s="20">
        <v>14046</v>
      </c>
      <c r="B1313" s="21">
        <f t="shared" si="90"/>
        <v>12</v>
      </c>
      <c r="C1313" s="21">
        <v>5</v>
      </c>
      <c r="D1313" s="21">
        <f>VLOOKUP(A1313,英雄数据表!A:D,4,0)</f>
        <v>1</v>
      </c>
      <c r="E1313" s="20" t="str">
        <f>VLOOKUP(A1313,英雄数据表!A:C,3,0)</f>
        <v>骨齿护肩</v>
      </c>
      <c r="F1313" s="20">
        <f t="shared" si="91"/>
        <v>14046</v>
      </c>
      <c r="G1313" s="20">
        <f t="shared" si="92"/>
        <v>14046</v>
      </c>
      <c r="H1313" s="21" t="str">
        <f>VLOOKUP(B1313,属性中转表!A:F,6,FALSE)</f>
        <v>"hp":27000,"atk":750</v>
      </c>
      <c r="I1313" s="20" t="str">
        <f>IF(VLOOKUP(B1313,属性中转表!A:G,7,FALSE)=0,"",VLOOKUP(VLOOKUP(B1313,属性中转表!A:G,7,FALSE),属性中转表!$K$2:$P$21,6,0))&amp;IF(VLOOKUP(B1313,属性中转表!A:G,7,FALSE)&gt;=50,VLOOKUP(A1313,英雄数据表!A:K,9,0),IF(VLOOKUP(B1313,属性中转表!A:G,7,FALSE)&gt;=25,VLOOKUP(A1313,英雄数据表!A:K,5,0),""))</f>
        <v>"atk":300,"hp":5000</v>
      </c>
      <c r="J1313" s="20" t="str">
        <f>IF(I1313="","",属性中转表!$I$1&amp;(IF(VLOOKUP(B1313,属性中转表!A:G,7,FALSE)=0,0,VLOOKUP(VLOOKUP(B1313,属性中转表!A:G,7,FALSE),属性中转表!$K$2:$P$21,4,0)))+IFERROR(VLOOKUP(A1313,英雄数据表!A:K,IF(武魂!B1313&gt;=50,10,IF(武魂!B1313&gt;=25,6)),0),0))</f>
        <v>,"dpspro":0</v>
      </c>
      <c r="K1313" s="32" t="str">
        <f t="shared" si="93"/>
        <v>"atk":300,"hp":5000,"dpspro":0</v>
      </c>
      <c r="L1313" s="20" t="str">
        <f>IF(B1313&gt;=50,VLOOKUP(A1313,英雄数据表!A:L,11,FALSE),IF(B1313&gt;=25,VLOOKUP(A1313,英雄数据表!A:L,7,0),""))</f>
        <v/>
      </c>
      <c r="M1313" s="20" t="str">
        <f>IFERROR(VLOOKUP(B1313,属性中转表!$K$2:$O$21,5,FALSE),"")</f>
        <v/>
      </c>
      <c r="N1313" s="20" t="str">
        <f>IF(B1313=25,VLOOKUP(A1313,英雄数据表!A:L,8,FALSE),IF(B1313=50,VLOOKUP(A1313,英雄数据表!A:L,12,0),""))</f>
        <v/>
      </c>
    </row>
    <row r="1314" spans="1:14" x14ac:dyDescent="0.3">
      <c r="A1314" s="20">
        <v>14046</v>
      </c>
      <c r="B1314" s="21">
        <f t="shared" si="90"/>
        <v>13</v>
      </c>
      <c r="C1314" s="21">
        <v>5</v>
      </c>
      <c r="D1314" s="21">
        <f>VLOOKUP(A1314,英雄数据表!A:D,4,0)</f>
        <v>1</v>
      </c>
      <c r="E1314" s="20" t="str">
        <f>VLOOKUP(A1314,英雄数据表!A:C,3,0)</f>
        <v>骨齿护肩</v>
      </c>
      <c r="F1314" s="20">
        <f t="shared" si="91"/>
        <v>14046</v>
      </c>
      <c r="G1314" s="20">
        <f t="shared" si="92"/>
        <v>14046</v>
      </c>
      <c r="H1314" s="21" t="str">
        <f>VLOOKUP(B1314,属性中转表!A:F,6,FALSE)</f>
        <v>"hp":29700,"atk":825</v>
      </c>
      <c r="I1314" s="20" t="str">
        <f>IF(VLOOKUP(B1314,属性中转表!A:G,7,FALSE)=0,"",VLOOKUP(VLOOKUP(B1314,属性中转表!A:G,7,FALSE),属性中转表!$K$2:$P$21,6,0))&amp;IF(VLOOKUP(B1314,属性中转表!A:G,7,FALSE)&gt;=50,VLOOKUP(A1314,英雄数据表!A:K,9,0),IF(VLOOKUP(B1314,属性中转表!A:G,7,FALSE)&gt;=25,VLOOKUP(A1314,英雄数据表!A:K,5,0),""))</f>
        <v>"atk":300,"hp":5000</v>
      </c>
      <c r="J1314" s="20" t="str">
        <f>IF(I1314="","",属性中转表!$I$1&amp;(IF(VLOOKUP(B1314,属性中转表!A:G,7,FALSE)=0,0,VLOOKUP(VLOOKUP(B1314,属性中转表!A:G,7,FALSE),属性中转表!$K$2:$P$21,4,0)))+IFERROR(VLOOKUP(A1314,英雄数据表!A:K,IF(武魂!B1314&gt;=50,10,IF(武魂!B1314&gt;=25,6)),0),0))</f>
        <v>,"dpspro":0</v>
      </c>
      <c r="K1314" s="32" t="str">
        <f t="shared" si="93"/>
        <v>"atk":300,"hp":5000,"dpspro":0</v>
      </c>
      <c r="L1314" s="20" t="str">
        <f>IF(B1314&gt;=50,VLOOKUP(A1314,英雄数据表!A:L,11,FALSE),IF(B1314&gt;=25,VLOOKUP(A1314,英雄数据表!A:L,7,0),""))</f>
        <v/>
      </c>
      <c r="M1314" s="20" t="str">
        <f>IFERROR(VLOOKUP(B1314,属性中转表!$K$2:$O$21,5,FALSE),"")</f>
        <v/>
      </c>
      <c r="N1314" s="20" t="str">
        <f>IF(B1314=25,VLOOKUP(A1314,英雄数据表!A:L,8,FALSE),IF(B1314=50,VLOOKUP(A1314,英雄数据表!A:L,12,0),""))</f>
        <v/>
      </c>
    </row>
    <row r="1315" spans="1:14" x14ac:dyDescent="0.3">
      <c r="A1315" s="20">
        <v>14046</v>
      </c>
      <c r="B1315" s="21">
        <f t="shared" si="90"/>
        <v>14</v>
      </c>
      <c r="C1315" s="21">
        <v>5</v>
      </c>
      <c r="D1315" s="21">
        <f>VLOOKUP(A1315,英雄数据表!A:D,4,0)</f>
        <v>1</v>
      </c>
      <c r="E1315" s="20" t="str">
        <f>VLOOKUP(A1315,英雄数据表!A:C,3,0)</f>
        <v>骨齿护肩</v>
      </c>
      <c r="F1315" s="20">
        <f t="shared" si="91"/>
        <v>14046</v>
      </c>
      <c r="G1315" s="20">
        <f t="shared" si="92"/>
        <v>14046</v>
      </c>
      <c r="H1315" s="21" t="str">
        <f>VLOOKUP(B1315,属性中转表!A:F,6,FALSE)</f>
        <v>"hp":32400,"atk":900</v>
      </c>
      <c r="I1315" s="20" t="str">
        <f>IF(VLOOKUP(B1315,属性中转表!A:G,7,FALSE)=0,"",VLOOKUP(VLOOKUP(B1315,属性中转表!A:G,7,FALSE),属性中转表!$K$2:$P$21,6,0))&amp;IF(VLOOKUP(B1315,属性中转表!A:G,7,FALSE)&gt;=50,VLOOKUP(A1315,英雄数据表!A:K,9,0),IF(VLOOKUP(B1315,属性中转表!A:G,7,FALSE)&gt;=25,VLOOKUP(A1315,英雄数据表!A:K,5,0),""))</f>
        <v>"atk":300,"hp":5000</v>
      </c>
      <c r="J1315" s="20" t="str">
        <f>IF(I1315="","",属性中转表!$I$1&amp;(IF(VLOOKUP(B1315,属性中转表!A:G,7,FALSE)=0,0,VLOOKUP(VLOOKUP(B1315,属性中转表!A:G,7,FALSE),属性中转表!$K$2:$P$21,4,0)))+IFERROR(VLOOKUP(A1315,英雄数据表!A:K,IF(武魂!B1315&gt;=50,10,IF(武魂!B1315&gt;=25,6)),0),0))</f>
        <v>,"dpspro":0</v>
      </c>
      <c r="K1315" s="32" t="str">
        <f t="shared" si="93"/>
        <v>"atk":300,"hp":5000,"dpspro":0</v>
      </c>
      <c r="L1315" s="20" t="str">
        <f>IF(B1315&gt;=50,VLOOKUP(A1315,英雄数据表!A:L,11,FALSE),IF(B1315&gt;=25,VLOOKUP(A1315,英雄数据表!A:L,7,0),""))</f>
        <v/>
      </c>
      <c r="M1315" s="20" t="str">
        <f>IFERROR(VLOOKUP(B1315,属性中转表!$K$2:$O$21,5,FALSE),"")</f>
        <v/>
      </c>
      <c r="N1315" s="20" t="str">
        <f>IF(B1315=25,VLOOKUP(A1315,英雄数据表!A:L,8,FALSE),IF(B1315=50,VLOOKUP(A1315,英雄数据表!A:L,12,0),""))</f>
        <v/>
      </c>
    </row>
    <row r="1316" spans="1:14" x14ac:dyDescent="0.3">
      <c r="A1316" s="20">
        <v>14046</v>
      </c>
      <c r="B1316" s="21">
        <f t="shared" si="90"/>
        <v>15</v>
      </c>
      <c r="C1316" s="21">
        <v>5</v>
      </c>
      <c r="D1316" s="21">
        <f>VLOOKUP(A1316,英雄数据表!A:D,4,0)</f>
        <v>1</v>
      </c>
      <c r="E1316" s="20" t="str">
        <f>VLOOKUP(A1316,英雄数据表!A:C,3,0)</f>
        <v>骨齿护肩</v>
      </c>
      <c r="F1316" s="20">
        <f t="shared" si="91"/>
        <v>14046</v>
      </c>
      <c r="G1316" s="20">
        <f t="shared" si="92"/>
        <v>14046</v>
      </c>
      <c r="H1316" s="21" t="str">
        <f>VLOOKUP(B1316,属性中转表!A:F,6,FALSE)</f>
        <v>"hp":35100,"atk":975</v>
      </c>
      <c r="I1316" s="20" t="str">
        <f>IF(VLOOKUP(B1316,属性中转表!A:G,7,FALSE)=0,"",VLOOKUP(VLOOKUP(B1316,属性中转表!A:G,7,FALSE),属性中转表!$K$2:$P$21,6,0))&amp;IF(VLOOKUP(B1316,属性中转表!A:G,7,FALSE)&gt;=50,VLOOKUP(A1316,英雄数据表!A:K,9,0),IF(VLOOKUP(B1316,属性中转表!A:G,7,FALSE)&gt;=25,VLOOKUP(A1316,英雄数据表!A:K,5,0),""))</f>
        <v>"atk":300,"hp":5000,"undpspro":50</v>
      </c>
      <c r="J1316" s="20" t="str">
        <f>IF(I1316="","",属性中转表!$I$1&amp;(IF(VLOOKUP(B1316,属性中转表!A:G,7,FALSE)=0,0,VLOOKUP(VLOOKUP(B1316,属性中转表!A:G,7,FALSE),属性中转表!$K$2:$P$21,4,0)))+IFERROR(VLOOKUP(A1316,英雄数据表!A:K,IF(武魂!B1316&gt;=50,10,IF(武魂!B1316&gt;=25,6)),0),0))</f>
        <v>,"dpspro":0</v>
      </c>
      <c r="K1316" s="32" t="str">
        <f t="shared" si="93"/>
        <v>"atk":300,"hp":5000,"undpspro":50,"dpspro":0</v>
      </c>
      <c r="L1316" s="20" t="str">
        <f>IF(B1316&gt;=50,VLOOKUP(A1316,英雄数据表!A:L,11,FALSE),IF(B1316&gt;=25,VLOOKUP(A1316,英雄数据表!A:L,7,0),""))</f>
        <v/>
      </c>
      <c r="M1316" s="20" t="str">
        <f>IFERROR(VLOOKUP(B1316,属性中转表!$K$2:$O$21,5,FALSE),"")</f>
        <v>"undpspro":50</v>
      </c>
      <c r="N1316" s="20" t="str">
        <f>IF(B1316=25,VLOOKUP(A1316,英雄数据表!A:L,8,FALSE),IF(B1316=50,VLOOKUP(A1316,英雄数据表!A:L,12,0),""))</f>
        <v/>
      </c>
    </row>
    <row r="1317" spans="1:14" x14ac:dyDescent="0.3">
      <c r="A1317" s="20">
        <v>14046</v>
      </c>
      <c r="B1317" s="21">
        <f t="shared" si="90"/>
        <v>16</v>
      </c>
      <c r="C1317" s="21">
        <v>5</v>
      </c>
      <c r="D1317" s="21">
        <f>VLOOKUP(A1317,英雄数据表!A:D,4,0)</f>
        <v>1</v>
      </c>
      <c r="E1317" s="20" t="str">
        <f>VLOOKUP(A1317,英雄数据表!A:C,3,0)</f>
        <v>骨齿护肩</v>
      </c>
      <c r="F1317" s="20">
        <f t="shared" si="91"/>
        <v>14046</v>
      </c>
      <c r="G1317" s="20">
        <f t="shared" si="92"/>
        <v>14046</v>
      </c>
      <c r="H1317" s="21" t="str">
        <f>VLOOKUP(B1317,属性中转表!A:F,6,FALSE)</f>
        <v>"hp":37800,"atk":1050</v>
      </c>
      <c r="I1317" s="20" t="str">
        <f>IF(VLOOKUP(B1317,属性中转表!A:G,7,FALSE)=0,"",VLOOKUP(VLOOKUP(B1317,属性中转表!A:G,7,FALSE),属性中转表!$K$2:$P$21,6,0))&amp;IF(VLOOKUP(B1317,属性中转表!A:G,7,FALSE)&gt;=50,VLOOKUP(A1317,英雄数据表!A:K,9,0),IF(VLOOKUP(B1317,属性中转表!A:G,7,FALSE)&gt;=25,VLOOKUP(A1317,英雄数据表!A:K,5,0),""))</f>
        <v>"atk":300,"hp":5000,"undpspro":50</v>
      </c>
      <c r="J1317" s="20" t="str">
        <f>IF(I1317="","",属性中转表!$I$1&amp;(IF(VLOOKUP(B1317,属性中转表!A:G,7,FALSE)=0,0,VLOOKUP(VLOOKUP(B1317,属性中转表!A:G,7,FALSE),属性中转表!$K$2:$P$21,4,0)))+IFERROR(VLOOKUP(A1317,英雄数据表!A:K,IF(武魂!B1317&gt;=50,10,IF(武魂!B1317&gt;=25,6)),0),0))</f>
        <v>,"dpspro":0</v>
      </c>
      <c r="K1317" s="32" t="str">
        <f t="shared" si="93"/>
        <v>"atk":300,"hp":5000,"undpspro":50,"dpspro":0</v>
      </c>
      <c r="L1317" s="20" t="str">
        <f>IF(B1317&gt;=50,VLOOKUP(A1317,英雄数据表!A:L,11,FALSE),IF(B1317&gt;=25,VLOOKUP(A1317,英雄数据表!A:L,7,0),""))</f>
        <v/>
      </c>
      <c r="M1317" s="20" t="str">
        <f>IFERROR(VLOOKUP(B1317,属性中转表!$K$2:$O$21,5,FALSE),"")</f>
        <v/>
      </c>
      <c r="N1317" s="20" t="str">
        <f>IF(B1317=25,VLOOKUP(A1317,英雄数据表!A:L,8,FALSE),IF(B1317=50,VLOOKUP(A1317,英雄数据表!A:L,12,0),""))</f>
        <v/>
      </c>
    </row>
    <row r="1318" spans="1:14" x14ac:dyDescent="0.3">
      <c r="A1318" s="20">
        <v>14046</v>
      </c>
      <c r="B1318" s="21">
        <f t="shared" si="90"/>
        <v>17</v>
      </c>
      <c r="C1318" s="21">
        <v>5</v>
      </c>
      <c r="D1318" s="21">
        <f>VLOOKUP(A1318,英雄数据表!A:D,4,0)</f>
        <v>1</v>
      </c>
      <c r="E1318" s="20" t="str">
        <f>VLOOKUP(A1318,英雄数据表!A:C,3,0)</f>
        <v>骨齿护肩</v>
      </c>
      <c r="F1318" s="20">
        <f t="shared" si="91"/>
        <v>14046</v>
      </c>
      <c r="G1318" s="20">
        <f t="shared" si="92"/>
        <v>14046</v>
      </c>
      <c r="H1318" s="21" t="str">
        <f>VLOOKUP(B1318,属性中转表!A:F,6,FALSE)</f>
        <v>"hp":40500,"atk":1125</v>
      </c>
      <c r="I1318" s="20" t="str">
        <f>IF(VLOOKUP(B1318,属性中转表!A:G,7,FALSE)=0,"",VLOOKUP(VLOOKUP(B1318,属性中转表!A:G,7,FALSE),属性中转表!$K$2:$P$21,6,0))&amp;IF(VLOOKUP(B1318,属性中转表!A:G,7,FALSE)&gt;=50,VLOOKUP(A1318,英雄数据表!A:K,9,0),IF(VLOOKUP(B1318,属性中转表!A:G,7,FALSE)&gt;=25,VLOOKUP(A1318,英雄数据表!A:K,5,0),""))</f>
        <v>"atk":300,"hp":5000,"undpspro":50</v>
      </c>
      <c r="J1318" s="20" t="str">
        <f>IF(I1318="","",属性中转表!$I$1&amp;(IF(VLOOKUP(B1318,属性中转表!A:G,7,FALSE)=0,0,VLOOKUP(VLOOKUP(B1318,属性中转表!A:G,7,FALSE),属性中转表!$K$2:$P$21,4,0)))+IFERROR(VLOOKUP(A1318,英雄数据表!A:K,IF(武魂!B1318&gt;=50,10,IF(武魂!B1318&gt;=25,6)),0),0))</f>
        <v>,"dpspro":0</v>
      </c>
      <c r="K1318" s="32" t="str">
        <f t="shared" si="93"/>
        <v>"atk":300,"hp":5000,"undpspro":50,"dpspro":0</v>
      </c>
      <c r="L1318" s="20" t="str">
        <f>IF(B1318&gt;=50,VLOOKUP(A1318,英雄数据表!A:L,11,FALSE),IF(B1318&gt;=25,VLOOKUP(A1318,英雄数据表!A:L,7,0),""))</f>
        <v/>
      </c>
      <c r="M1318" s="20" t="str">
        <f>IFERROR(VLOOKUP(B1318,属性中转表!$K$2:$O$21,5,FALSE),"")</f>
        <v/>
      </c>
      <c r="N1318" s="20" t="str">
        <f>IF(B1318=25,VLOOKUP(A1318,英雄数据表!A:L,8,FALSE),IF(B1318=50,VLOOKUP(A1318,英雄数据表!A:L,12,0),""))</f>
        <v/>
      </c>
    </row>
    <row r="1319" spans="1:14" x14ac:dyDescent="0.3">
      <c r="A1319" s="20">
        <v>14046</v>
      </c>
      <c r="B1319" s="21">
        <f t="shared" si="90"/>
        <v>18</v>
      </c>
      <c r="C1319" s="21">
        <v>5</v>
      </c>
      <c r="D1319" s="21">
        <f>VLOOKUP(A1319,英雄数据表!A:D,4,0)</f>
        <v>1</v>
      </c>
      <c r="E1319" s="20" t="str">
        <f>VLOOKUP(A1319,英雄数据表!A:C,3,0)</f>
        <v>骨齿护肩</v>
      </c>
      <c r="F1319" s="20">
        <f t="shared" si="91"/>
        <v>14046</v>
      </c>
      <c r="G1319" s="20">
        <f t="shared" si="92"/>
        <v>14046</v>
      </c>
      <c r="H1319" s="21" t="str">
        <f>VLOOKUP(B1319,属性中转表!A:F,6,FALSE)</f>
        <v>"hp":43200,"atk":1200</v>
      </c>
      <c r="I1319" s="20" t="str">
        <f>IF(VLOOKUP(B1319,属性中转表!A:G,7,FALSE)=0,"",VLOOKUP(VLOOKUP(B1319,属性中转表!A:G,7,FALSE),属性中转表!$K$2:$P$21,6,0))&amp;IF(VLOOKUP(B1319,属性中转表!A:G,7,FALSE)&gt;=50,VLOOKUP(A1319,英雄数据表!A:K,9,0),IF(VLOOKUP(B1319,属性中转表!A:G,7,FALSE)&gt;=25,VLOOKUP(A1319,英雄数据表!A:K,5,0),""))</f>
        <v>"atk":300,"hp":5000,"undpspro":50</v>
      </c>
      <c r="J1319" s="20" t="str">
        <f>IF(I1319="","",属性中转表!$I$1&amp;(IF(VLOOKUP(B1319,属性中转表!A:G,7,FALSE)=0,0,VLOOKUP(VLOOKUP(B1319,属性中转表!A:G,7,FALSE),属性中转表!$K$2:$P$21,4,0)))+IFERROR(VLOOKUP(A1319,英雄数据表!A:K,IF(武魂!B1319&gt;=50,10,IF(武魂!B1319&gt;=25,6)),0),0))</f>
        <v>,"dpspro":0</v>
      </c>
      <c r="K1319" s="32" t="str">
        <f t="shared" si="93"/>
        <v>"atk":300,"hp":5000,"undpspro":50,"dpspro":0</v>
      </c>
      <c r="L1319" s="20" t="str">
        <f>IF(B1319&gt;=50,VLOOKUP(A1319,英雄数据表!A:L,11,FALSE),IF(B1319&gt;=25,VLOOKUP(A1319,英雄数据表!A:L,7,0),""))</f>
        <v/>
      </c>
      <c r="M1319" s="20" t="str">
        <f>IFERROR(VLOOKUP(B1319,属性中转表!$K$2:$O$21,5,FALSE),"")</f>
        <v/>
      </c>
      <c r="N1319" s="20" t="str">
        <f>IF(B1319=25,VLOOKUP(A1319,英雄数据表!A:L,8,FALSE),IF(B1319=50,VLOOKUP(A1319,英雄数据表!A:L,12,0),""))</f>
        <v/>
      </c>
    </row>
    <row r="1320" spans="1:14" x14ac:dyDescent="0.3">
      <c r="A1320" s="20">
        <v>14046</v>
      </c>
      <c r="B1320" s="21">
        <f t="shared" si="90"/>
        <v>19</v>
      </c>
      <c r="C1320" s="21">
        <v>5</v>
      </c>
      <c r="D1320" s="21">
        <f>VLOOKUP(A1320,英雄数据表!A:D,4,0)</f>
        <v>1</v>
      </c>
      <c r="E1320" s="20" t="str">
        <f>VLOOKUP(A1320,英雄数据表!A:C,3,0)</f>
        <v>骨齿护肩</v>
      </c>
      <c r="F1320" s="20">
        <f t="shared" si="91"/>
        <v>14046</v>
      </c>
      <c r="G1320" s="20">
        <f t="shared" si="92"/>
        <v>14046</v>
      </c>
      <c r="H1320" s="21" t="str">
        <f>VLOOKUP(B1320,属性中转表!A:F,6,FALSE)</f>
        <v>"hp":45900,"atk":1275</v>
      </c>
      <c r="I1320" s="20" t="str">
        <f>IF(VLOOKUP(B1320,属性中转表!A:G,7,FALSE)=0,"",VLOOKUP(VLOOKUP(B1320,属性中转表!A:G,7,FALSE),属性中转表!$K$2:$P$21,6,0))&amp;IF(VLOOKUP(B1320,属性中转表!A:G,7,FALSE)&gt;=50,VLOOKUP(A1320,英雄数据表!A:K,9,0),IF(VLOOKUP(B1320,属性中转表!A:G,7,FALSE)&gt;=25,VLOOKUP(A1320,英雄数据表!A:K,5,0),""))</f>
        <v>"atk":300,"hp":5000,"undpspro":50</v>
      </c>
      <c r="J1320" s="20" t="str">
        <f>IF(I1320="","",属性中转表!$I$1&amp;(IF(VLOOKUP(B1320,属性中转表!A:G,7,FALSE)=0,0,VLOOKUP(VLOOKUP(B1320,属性中转表!A:G,7,FALSE),属性中转表!$K$2:$P$21,4,0)))+IFERROR(VLOOKUP(A1320,英雄数据表!A:K,IF(武魂!B1320&gt;=50,10,IF(武魂!B1320&gt;=25,6)),0),0))</f>
        <v>,"dpspro":0</v>
      </c>
      <c r="K1320" s="32" t="str">
        <f t="shared" si="93"/>
        <v>"atk":300,"hp":5000,"undpspro":50,"dpspro":0</v>
      </c>
      <c r="L1320" s="20" t="str">
        <f>IF(B1320&gt;=50,VLOOKUP(A1320,英雄数据表!A:L,11,FALSE),IF(B1320&gt;=25,VLOOKUP(A1320,英雄数据表!A:L,7,0),""))</f>
        <v/>
      </c>
      <c r="M1320" s="20" t="str">
        <f>IFERROR(VLOOKUP(B1320,属性中转表!$K$2:$O$21,5,FALSE),"")</f>
        <v/>
      </c>
      <c r="N1320" s="20" t="str">
        <f>IF(B1320=25,VLOOKUP(A1320,英雄数据表!A:L,8,FALSE),IF(B1320=50,VLOOKUP(A1320,英雄数据表!A:L,12,0),""))</f>
        <v/>
      </c>
    </row>
    <row r="1321" spans="1:14" x14ac:dyDescent="0.3">
      <c r="A1321" s="20">
        <v>14046</v>
      </c>
      <c r="B1321" s="21">
        <f t="shared" si="90"/>
        <v>20</v>
      </c>
      <c r="C1321" s="21">
        <v>5</v>
      </c>
      <c r="D1321" s="21">
        <f>VLOOKUP(A1321,英雄数据表!A:D,4,0)</f>
        <v>1</v>
      </c>
      <c r="E1321" s="20" t="str">
        <f>VLOOKUP(A1321,英雄数据表!A:C,3,0)</f>
        <v>骨齿护肩</v>
      </c>
      <c r="F1321" s="20">
        <f t="shared" si="91"/>
        <v>14046</v>
      </c>
      <c r="G1321" s="20">
        <f t="shared" si="92"/>
        <v>14046</v>
      </c>
      <c r="H1321" s="21" t="str">
        <f>VLOOKUP(B1321,属性中转表!A:F,6,FALSE)</f>
        <v>"hp":48600,"atk":1350</v>
      </c>
      <c r="I1321" s="20" t="str">
        <f>IF(VLOOKUP(B1321,属性中转表!A:G,7,FALSE)=0,"",VLOOKUP(VLOOKUP(B1321,属性中转表!A:G,7,FALSE),属性中转表!$K$2:$P$21,6,0))&amp;IF(VLOOKUP(B1321,属性中转表!A:G,7,FALSE)&gt;=50,VLOOKUP(A1321,英雄数据表!A:K,9,0),IF(VLOOKUP(B1321,属性中转表!A:G,7,FALSE)&gt;=25,VLOOKUP(A1321,英雄数据表!A:K,5,0),""))</f>
        <v>"atk":300,"hp":5000,"undpspro":50</v>
      </c>
      <c r="J1321" s="20" t="str">
        <f>IF(I1321="","",属性中转表!$I$1&amp;(IF(VLOOKUP(B1321,属性中转表!A:G,7,FALSE)=0,0,VLOOKUP(VLOOKUP(B1321,属性中转表!A:G,7,FALSE),属性中转表!$K$2:$P$21,4,0)))+IFERROR(VLOOKUP(A1321,英雄数据表!A:K,IF(武魂!B1321&gt;=50,10,IF(武魂!B1321&gt;=25,6)),0),0))</f>
        <v>,"dpspro":50</v>
      </c>
      <c r="K1321" s="32" t="str">
        <f t="shared" si="93"/>
        <v>"atk":300,"hp":5000,"undpspro":50,"dpspro":50</v>
      </c>
      <c r="L1321" s="20" t="str">
        <f>IF(B1321&gt;=50,VLOOKUP(A1321,英雄数据表!A:L,11,FALSE),IF(B1321&gt;=25,VLOOKUP(A1321,英雄数据表!A:L,7,0),""))</f>
        <v/>
      </c>
      <c r="M1321" s="20" t="str">
        <f>IFERROR(VLOOKUP(B1321,属性中转表!$K$2:$O$21,5,FALSE),"")</f>
        <v>"dpspro":50</v>
      </c>
      <c r="N1321" s="20" t="str">
        <f>IF(B1321=25,VLOOKUP(A1321,英雄数据表!A:L,8,FALSE),IF(B1321=50,VLOOKUP(A1321,英雄数据表!A:L,12,0),""))</f>
        <v/>
      </c>
    </row>
    <row r="1322" spans="1:14" x14ac:dyDescent="0.3">
      <c r="A1322" s="20">
        <v>14046</v>
      </c>
      <c r="B1322" s="21">
        <f t="shared" si="90"/>
        <v>21</v>
      </c>
      <c r="C1322" s="21">
        <v>5</v>
      </c>
      <c r="D1322" s="21">
        <f>VLOOKUP(A1322,英雄数据表!A:D,4,0)</f>
        <v>1</v>
      </c>
      <c r="E1322" s="20" t="str">
        <f>VLOOKUP(A1322,英雄数据表!A:C,3,0)</f>
        <v>骨齿护肩</v>
      </c>
      <c r="F1322" s="20">
        <f t="shared" si="91"/>
        <v>14046</v>
      </c>
      <c r="G1322" s="20">
        <f t="shared" si="92"/>
        <v>14046</v>
      </c>
      <c r="H1322" s="21" t="str">
        <f>VLOOKUP(B1322,属性中转表!A:F,6,FALSE)</f>
        <v>"hp":52200,"atk":1450</v>
      </c>
      <c r="I1322" s="20" t="str">
        <f>IF(VLOOKUP(B1322,属性中转表!A:G,7,FALSE)=0,"",VLOOKUP(VLOOKUP(B1322,属性中转表!A:G,7,FALSE),属性中转表!$K$2:$P$21,6,0))&amp;IF(VLOOKUP(B1322,属性中转表!A:G,7,FALSE)&gt;=50,VLOOKUP(A1322,英雄数据表!A:K,9,0),IF(VLOOKUP(B1322,属性中转表!A:G,7,FALSE)&gt;=25,VLOOKUP(A1322,英雄数据表!A:K,5,0),""))</f>
        <v>"atk":300,"hp":5000,"undpspro":50</v>
      </c>
      <c r="J1322" s="20" t="str">
        <f>IF(I1322="","",属性中转表!$I$1&amp;(IF(VLOOKUP(B1322,属性中转表!A:G,7,FALSE)=0,0,VLOOKUP(VLOOKUP(B1322,属性中转表!A:G,7,FALSE),属性中转表!$K$2:$P$21,4,0)))+IFERROR(VLOOKUP(A1322,英雄数据表!A:K,IF(武魂!B1322&gt;=50,10,IF(武魂!B1322&gt;=25,6)),0),0))</f>
        <v>,"dpspro":50</v>
      </c>
      <c r="K1322" s="32" t="str">
        <f t="shared" si="93"/>
        <v>"atk":300,"hp":5000,"undpspro":50,"dpspro":50</v>
      </c>
      <c r="L1322" s="20" t="str">
        <f>IF(B1322&gt;=50,VLOOKUP(A1322,英雄数据表!A:L,11,FALSE),IF(B1322&gt;=25,VLOOKUP(A1322,英雄数据表!A:L,7,0),""))</f>
        <v/>
      </c>
      <c r="M1322" s="20" t="str">
        <f>IFERROR(VLOOKUP(B1322,属性中转表!$K$2:$O$21,5,FALSE),"")</f>
        <v/>
      </c>
      <c r="N1322" s="20" t="str">
        <f>IF(B1322=25,VLOOKUP(A1322,英雄数据表!A:L,8,FALSE),IF(B1322=50,VLOOKUP(A1322,英雄数据表!A:L,12,0),""))</f>
        <v/>
      </c>
    </row>
    <row r="1323" spans="1:14" x14ac:dyDescent="0.3">
      <c r="A1323" s="20">
        <v>14046</v>
      </c>
      <c r="B1323" s="21">
        <f t="shared" si="90"/>
        <v>22</v>
      </c>
      <c r="C1323" s="21">
        <v>5</v>
      </c>
      <c r="D1323" s="21">
        <f>VLOOKUP(A1323,英雄数据表!A:D,4,0)</f>
        <v>1</v>
      </c>
      <c r="E1323" s="20" t="str">
        <f>VLOOKUP(A1323,英雄数据表!A:C,3,0)</f>
        <v>骨齿护肩</v>
      </c>
      <c r="F1323" s="20">
        <f t="shared" si="91"/>
        <v>14046</v>
      </c>
      <c r="G1323" s="20">
        <f t="shared" si="92"/>
        <v>14046</v>
      </c>
      <c r="H1323" s="21" t="str">
        <f>VLOOKUP(B1323,属性中转表!A:F,6,FALSE)</f>
        <v>"hp":55800,"atk":1550</v>
      </c>
      <c r="I1323" s="20" t="str">
        <f>IF(VLOOKUP(B1323,属性中转表!A:G,7,FALSE)=0,"",VLOOKUP(VLOOKUP(B1323,属性中转表!A:G,7,FALSE),属性中转表!$K$2:$P$21,6,0))&amp;IF(VLOOKUP(B1323,属性中转表!A:G,7,FALSE)&gt;=50,VLOOKUP(A1323,英雄数据表!A:K,9,0),IF(VLOOKUP(B1323,属性中转表!A:G,7,FALSE)&gt;=25,VLOOKUP(A1323,英雄数据表!A:K,5,0),""))</f>
        <v>"atk":300,"hp":5000,"undpspro":50</v>
      </c>
      <c r="J1323" s="20" t="str">
        <f>IF(I1323="","",属性中转表!$I$1&amp;(IF(VLOOKUP(B1323,属性中转表!A:G,7,FALSE)=0,0,VLOOKUP(VLOOKUP(B1323,属性中转表!A:G,7,FALSE),属性中转表!$K$2:$P$21,4,0)))+IFERROR(VLOOKUP(A1323,英雄数据表!A:K,IF(武魂!B1323&gt;=50,10,IF(武魂!B1323&gt;=25,6)),0),0))</f>
        <v>,"dpspro":50</v>
      </c>
      <c r="K1323" s="32" t="str">
        <f t="shared" si="93"/>
        <v>"atk":300,"hp":5000,"undpspro":50,"dpspro":50</v>
      </c>
      <c r="L1323" s="20" t="str">
        <f>IF(B1323&gt;=50,VLOOKUP(A1323,英雄数据表!A:L,11,FALSE),IF(B1323&gt;=25,VLOOKUP(A1323,英雄数据表!A:L,7,0),""))</f>
        <v/>
      </c>
      <c r="M1323" s="20" t="str">
        <f>IFERROR(VLOOKUP(B1323,属性中转表!$K$2:$O$21,5,FALSE),"")</f>
        <v/>
      </c>
      <c r="N1323" s="20" t="str">
        <f>IF(B1323=25,VLOOKUP(A1323,英雄数据表!A:L,8,FALSE),IF(B1323=50,VLOOKUP(A1323,英雄数据表!A:L,12,0),""))</f>
        <v/>
      </c>
    </row>
    <row r="1324" spans="1:14" x14ac:dyDescent="0.3">
      <c r="A1324" s="20">
        <v>14046</v>
      </c>
      <c r="B1324" s="21">
        <f t="shared" si="90"/>
        <v>23</v>
      </c>
      <c r="C1324" s="21">
        <v>5</v>
      </c>
      <c r="D1324" s="21">
        <f>VLOOKUP(A1324,英雄数据表!A:D,4,0)</f>
        <v>1</v>
      </c>
      <c r="E1324" s="20" t="str">
        <f>VLOOKUP(A1324,英雄数据表!A:C,3,0)</f>
        <v>骨齿护肩</v>
      </c>
      <c r="F1324" s="20">
        <f t="shared" si="91"/>
        <v>14046</v>
      </c>
      <c r="G1324" s="20">
        <f t="shared" si="92"/>
        <v>14046</v>
      </c>
      <c r="H1324" s="21" t="str">
        <f>VLOOKUP(B1324,属性中转表!A:F,6,FALSE)</f>
        <v>"hp":59400,"atk":1650</v>
      </c>
      <c r="I1324" s="20" t="str">
        <f>IF(VLOOKUP(B1324,属性中转表!A:G,7,FALSE)=0,"",VLOOKUP(VLOOKUP(B1324,属性中转表!A:G,7,FALSE),属性中转表!$K$2:$P$21,6,0))&amp;IF(VLOOKUP(B1324,属性中转表!A:G,7,FALSE)&gt;=50,VLOOKUP(A1324,英雄数据表!A:K,9,0),IF(VLOOKUP(B1324,属性中转表!A:G,7,FALSE)&gt;=25,VLOOKUP(A1324,英雄数据表!A:K,5,0),""))</f>
        <v>"atk":300,"hp":5000,"undpspro":50</v>
      </c>
      <c r="J1324" s="20" t="str">
        <f>IF(I1324="","",属性中转表!$I$1&amp;(IF(VLOOKUP(B1324,属性中转表!A:G,7,FALSE)=0,0,VLOOKUP(VLOOKUP(B1324,属性中转表!A:G,7,FALSE),属性中转表!$K$2:$P$21,4,0)))+IFERROR(VLOOKUP(A1324,英雄数据表!A:K,IF(武魂!B1324&gt;=50,10,IF(武魂!B1324&gt;=25,6)),0),0))</f>
        <v>,"dpspro":50</v>
      </c>
      <c r="K1324" s="32" t="str">
        <f t="shared" si="93"/>
        <v>"atk":300,"hp":5000,"undpspro":50,"dpspro":50</v>
      </c>
      <c r="L1324" s="20" t="str">
        <f>IF(B1324&gt;=50,VLOOKUP(A1324,英雄数据表!A:L,11,FALSE),IF(B1324&gt;=25,VLOOKUP(A1324,英雄数据表!A:L,7,0),""))</f>
        <v/>
      </c>
      <c r="M1324" s="20" t="str">
        <f>IFERROR(VLOOKUP(B1324,属性中转表!$K$2:$O$21,5,FALSE),"")</f>
        <v/>
      </c>
      <c r="N1324" s="20" t="str">
        <f>IF(B1324=25,VLOOKUP(A1324,英雄数据表!A:L,8,FALSE),IF(B1324=50,VLOOKUP(A1324,英雄数据表!A:L,12,0),""))</f>
        <v/>
      </c>
    </row>
    <row r="1325" spans="1:14" x14ac:dyDescent="0.3">
      <c r="A1325" s="20">
        <v>14046</v>
      </c>
      <c r="B1325" s="21">
        <f t="shared" si="90"/>
        <v>24</v>
      </c>
      <c r="C1325" s="21">
        <v>5</v>
      </c>
      <c r="D1325" s="21">
        <f>VLOOKUP(A1325,英雄数据表!A:D,4,0)</f>
        <v>1</v>
      </c>
      <c r="E1325" s="20" t="str">
        <f>VLOOKUP(A1325,英雄数据表!A:C,3,0)</f>
        <v>骨齿护肩</v>
      </c>
      <c r="F1325" s="20">
        <f t="shared" si="91"/>
        <v>14046</v>
      </c>
      <c r="G1325" s="20">
        <f t="shared" si="92"/>
        <v>14046</v>
      </c>
      <c r="H1325" s="21" t="str">
        <f>VLOOKUP(B1325,属性中转表!A:F,6,FALSE)</f>
        <v>"hp":63000,"atk":1750</v>
      </c>
      <c r="I1325" s="20" t="str">
        <f>IF(VLOOKUP(B1325,属性中转表!A:G,7,FALSE)=0,"",VLOOKUP(VLOOKUP(B1325,属性中转表!A:G,7,FALSE),属性中转表!$K$2:$P$21,6,0))&amp;IF(VLOOKUP(B1325,属性中转表!A:G,7,FALSE)&gt;=50,VLOOKUP(A1325,英雄数据表!A:K,9,0),IF(VLOOKUP(B1325,属性中转表!A:G,7,FALSE)&gt;=25,VLOOKUP(A1325,英雄数据表!A:K,5,0),""))</f>
        <v>"atk":300,"hp":5000,"undpspro":50</v>
      </c>
      <c r="J1325" s="20" t="str">
        <f>IF(I1325="","",属性中转表!$I$1&amp;(IF(VLOOKUP(B1325,属性中转表!A:G,7,FALSE)=0,0,VLOOKUP(VLOOKUP(B1325,属性中转表!A:G,7,FALSE),属性中转表!$K$2:$P$21,4,0)))+IFERROR(VLOOKUP(A1325,英雄数据表!A:K,IF(武魂!B1325&gt;=50,10,IF(武魂!B1325&gt;=25,6)),0),0))</f>
        <v>,"dpspro":50</v>
      </c>
      <c r="K1325" s="32" t="str">
        <f t="shared" si="93"/>
        <v>"atk":300,"hp":5000,"undpspro":50,"dpspro":50</v>
      </c>
      <c r="L1325" s="20" t="str">
        <f>IF(B1325&gt;=50,VLOOKUP(A1325,英雄数据表!A:L,11,FALSE),IF(B1325&gt;=25,VLOOKUP(A1325,英雄数据表!A:L,7,0),""))</f>
        <v/>
      </c>
      <c r="M1325" s="20" t="str">
        <f>IFERROR(VLOOKUP(B1325,属性中转表!$K$2:$O$21,5,FALSE),"")</f>
        <v/>
      </c>
      <c r="N1325" s="20" t="str">
        <f>IF(B1325=25,VLOOKUP(A1325,英雄数据表!A:L,8,FALSE),IF(B1325=50,VLOOKUP(A1325,英雄数据表!A:L,12,0),""))</f>
        <v/>
      </c>
    </row>
    <row r="1326" spans="1:14" x14ac:dyDescent="0.3">
      <c r="A1326" s="20">
        <v>14046</v>
      </c>
      <c r="B1326" s="21">
        <f t="shared" si="90"/>
        <v>25</v>
      </c>
      <c r="C1326" s="21">
        <v>5</v>
      </c>
      <c r="D1326" s="21">
        <f>VLOOKUP(A1326,英雄数据表!A:D,4,0)</f>
        <v>1</v>
      </c>
      <c r="E1326" s="20" t="str">
        <f>VLOOKUP(A1326,英雄数据表!A:C,3,0)</f>
        <v>骨齿护肩</v>
      </c>
      <c r="F1326" s="20">
        <f t="shared" si="91"/>
        <v>14046</v>
      </c>
      <c r="G1326" s="20">
        <f t="shared" si="92"/>
        <v>14046</v>
      </c>
      <c r="H1326" s="21" t="str">
        <f>VLOOKUP(B1326,属性中转表!A:F,6,FALSE)</f>
        <v>"hp":66600,"atk":1850</v>
      </c>
      <c r="I1326" s="20" t="str">
        <f>IF(VLOOKUP(B1326,属性中转表!A:G,7,FALSE)=0,"",VLOOKUP(VLOOKUP(B1326,属性中转表!A:G,7,FALSE),属性中转表!$K$2:$P$21,6,0))&amp;IF(VLOOKUP(B1326,属性中转表!A:G,7,FALSE)&gt;=50,VLOOKUP(A1326,英雄数据表!A:K,9,0),IF(VLOOKUP(B1326,属性中转表!A:G,7,FALSE)&gt;=25,VLOOKUP(A1326,英雄数据表!A:K,5,0),""))</f>
        <v>"atk":300,"hp":5000,"undpspro":50</v>
      </c>
      <c r="J1326" s="20" t="str">
        <f>IF(I1326="","",属性中转表!$I$1&amp;(IF(VLOOKUP(B1326,属性中转表!A:G,7,FALSE)=0,0,VLOOKUP(VLOOKUP(B1326,属性中转表!A:G,7,FALSE),属性中转表!$K$2:$P$21,4,0)))+IFERROR(VLOOKUP(A1326,英雄数据表!A:K,IF(武魂!B1326&gt;=50,10,IF(武魂!B1326&gt;=25,6)),0),0))</f>
        <v>,"dpspro":110</v>
      </c>
      <c r="K1326" s="32" t="str">
        <f t="shared" si="93"/>
        <v>"atk":300,"hp":5000,"undpspro":50,"dpspro":110</v>
      </c>
      <c r="L1326" s="20" t="str">
        <f>IF(B1326&gt;=50,VLOOKUP(A1326,英雄数据表!A:L,11,FALSE),IF(B1326&gt;=25,VLOOKUP(A1326,英雄数据表!A:L,7,0),""))</f>
        <v>"1404601004"</v>
      </c>
      <c r="M1326" s="20" t="str">
        <f>IFERROR(VLOOKUP(B1326,属性中转表!$K$2:$O$21,5,FALSE),"")</f>
        <v/>
      </c>
      <c r="N1326" s="20" t="str">
        <f>IF(B1326=25,VLOOKUP(A1326,英雄数据表!A:L,8,FALSE),IF(B1326=50,VLOOKUP(A1326,英雄数据表!A:L,12,0),""))</f>
        <v>幽冥狼王伤害提升6%，并且每回合开始增加6%暴击率（该效果最多叠加3层）</v>
      </c>
    </row>
    <row r="1327" spans="1:14" x14ac:dyDescent="0.3">
      <c r="A1327" s="20">
        <v>14046</v>
      </c>
      <c r="B1327" s="21">
        <f t="shared" si="90"/>
        <v>26</v>
      </c>
      <c r="C1327" s="21">
        <v>5</v>
      </c>
      <c r="D1327" s="21">
        <f>VLOOKUP(A1327,英雄数据表!A:D,4,0)</f>
        <v>1</v>
      </c>
      <c r="E1327" s="20" t="str">
        <f>VLOOKUP(A1327,英雄数据表!A:C,3,0)</f>
        <v>骨齿护肩</v>
      </c>
      <c r="F1327" s="20">
        <f t="shared" si="91"/>
        <v>14046</v>
      </c>
      <c r="G1327" s="20">
        <f t="shared" si="92"/>
        <v>14046</v>
      </c>
      <c r="H1327" s="21" t="str">
        <f>VLOOKUP(B1327,属性中转表!A:F,6,FALSE)</f>
        <v>"hp":70200,"atk":1950</v>
      </c>
      <c r="I1327" s="20" t="str">
        <f>IF(VLOOKUP(B1327,属性中转表!A:G,7,FALSE)=0,"",VLOOKUP(VLOOKUP(B1327,属性中转表!A:G,7,FALSE),属性中转表!$K$2:$P$21,6,0))&amp;IF(VLOOKUP(B1327,属性中转表!A:G,7,FALSE)&gt;=50,VLOOKUP(A1327,英雄数据表!A:K,9,0),IF(VLOOKUP(B1327,属性中转表!A:G,7,FALSE)&gt;=25,VLOOKUP(A1327,英雄数据表!A:K,5,0),""))</f>
        <v>"atk":300,"hp":5000,"undpspro":50</v>
      </c>
      <c r="J1327" s="20" t="str">
        <f>IF(I1327="","",属性中转表!$I$1&amp;(IF(VLOOKUP(B1327,属性中转表!A:G,7,FALSE)=0,0,VLOOKUP(VLOOKUP(B1327,属性中转表!A:G,7,FALSE),属性中转表!$K$2:$P$21,4,0)))+IFERROR(VLOOKUP(A1327,英雄数据表!A:K,IF(武魂!B1327&gt;=50,10,IF(武魂!B1327&gt;=25,6)),0),0))</f>
        <v>,"dpspro":110</v>
      </c>
      <c r="K1327" s="32" t="str">
        <f t="shared" si="93"/>
        <v>"atk":300,"hp":5000,"undpspro":50,"dpspro":110</v>
      </c>
      <c r="L1327" s="20" t="str">
        <f>IF(B1327&gt;=50,VLOOKUP(A1327,英雄数据表!A:L,11,FALSE),IF(B1327&gt;=25,VLOOKUP(A1327,英雄数据表!A:L,7,0),""))</f>
        <v>"1404601004"</v>
      </c>
      <c r="M1327" s="20" t="str">
        <f>IFERROR(VLOOKUP(B1327,属性中转表!$K$2:$O$21,5,FALSE),"")</f>
        <v/>
      </c>
      <c r="N1327" s="20" t="str">
        <f>IF(B1327=25,VLOOKUP(A1327,英雄数据表!A:L,8,FALSE),IF(B1327=50,VLOOKUP(A1327,英雄数据表!A:L,12,0),""))</f>
        <v/>
      </c>
    </row>
    <row r="1328" spans="1:14" x14ac:dyDescent="0.3">
      <c r="A1328" s="20">
        <v>14046</v>
      </c>
      <c r="B1328" s="21">
        <f t="shared" si="90"/>
        <v>27</v>
      </c>
      <c r="C1328" s="21">
        <v>5</v>
      </c>
      <c r="D1328" s="21">
        <f>VLOOKUP(A1328,英雄数据表!A:D,4,0)</f>
        <v>1</v>
      </c>
      <c r="E1328" s="20" t="str">
        <f>VLOOKUP(A1328,英雄数据表!A:C,3,0)</f>
        <v>骨齿护肩</v>
      </c>
      <c r="F1328" s="20">
        <f t="shared" si="91"/>
        <v>14046</v>
      </c>
      <c r="G1328" s="20">
        <f t="shared" si="92"/>
        <v>14046</v>
      </c>
      <c r="H1328" s="21" t="str">
        <f>VLOOKUP(B1328,属性中转表!A:F,6,FALSE)</f>
        <v>"hp":73800,"atk":2050</v>
      </c>
      <c r="I1328" s="20" t="str">
        <f>IF(VLOOKUP(B1328,属性中转表!A:G,7,FALSE)=0,"",VLOOKUP(VLOOKUP(B1328,属性中转表!A:G,7,FALSE),属性中转表!$K$2:$P$21,6,0))&amp;IF(VLOOKUP(B1328,属性中转表!A:G,7,FALSE)&gt;=50,VLOOKUP(A1328,英雄数据表!A:K,9,0),IF(VLOOKUP(B1328,属性中转表!A:G,7,FALSE)&gt;=25,VLOOKUP(A1328,英雄数据表!A:K,5,0),""))</f>
        <v>"atk":300,"hp":5000,"undpspro":50</v>
      </c>
      <c r="J1328" s="20" t="str">
        <f>IF(I1328="","",属性中转表!$I$1&amp;(IF(VLOOKUP(B1328,属性中转表!A:G,7,FALSE)=0,0,VLOOKUP(VLOOKUP(B1328,属性中转表!A:G,7,FALSE),属性中转表!$K$2:$P$21,4,0)))+IFERROR(VLOOKUP(A1328,英雄数据表!A:K,IF(武魂!B1328&gt;=50,10,IF(武魂!B1328&gt;=25,6)),0),0))</f>
        <v>,"dpspro":110</v>
      </c>
      <c r="K1328" s="32" t="str">
        <f t="shared" si="93"/>
        <v>"atk":300,"hp":5000,"undpspro":50,"dpspro":110</v>
      </c>
      <c r="L1328" s="20" t="str">
        <f>IF(B1328&gt;=50,VLOOKUP(A1328,英雄数据表!A:L,11,FALSE),IF(B1328&gt;=25,VLOOKUP(A1328,英雄数据表!A:L,7,0),""))</f>
        <v>"1404601004"</v>
      </c>
      <c r="M1328" s="20" t="str">
        <f>IFERROR(VLOOKUP(B1328,属性中转表!$K$2:$O$21,5,FALSE),"")</f>
        <v/>
      </c>
      <c r="N1328" s="20" t="str">
        <f>IF(B1328=25,VLOOKUP(A1328,英雄数据表!A:L,8,FALSE),IF(B1328=50,VLOOKUP(A1328,英雄数据表!A:L,12,0),""))</f>
        <v/>
      </c>
    </row>
    <row r="1329" spans="1:14" x14ac:dyDescent="0.3">
      <c r="A1329" s="20">
        <v>14046</v>
      </c>
      <c r="B1329" s="21">
        <f t="shared" si="90"/>
        <v>28</v>
      </c>
      <c r="C1329" s="21">
        <v>5</v>
      </c>
      <c r="D1329" s="21">
        <f>VLOOKUP(A1329,英雄数据表!A:D,4,0)</f>
        <v>1</v>
      </c>
      <c r="E1329" s="20" t="str">
        <f>VLOOKUP(A1329,英雄数据表!A:C,3,0)</f>
        <v>骨齿护肩</v>
      </c>
      <c r="F1329" s="20">
        <f t="shared" si="91"/>
        <v>14046</v>
      </c>
      <c r="G1329" s="20">
        <f t="shared" si="92"/>
        <v>14046</v>
      </c>
      <c r="H1329" s="21" t="str">
        <f>VLOOKUP(B1329,属性中转表!A:F,6,FALSE)</f>
        <v>"hp":77400,"atk":2150</v>
      </c>
      <c r="I1329" s="20" t="str">
        <f>IF(VLOOKUP(B1329,属性中转表!A:G,7,FALSE)=0,"",VLOOKUP(VLOOKUP(B1329,属性中转表!A:G,7,FALSE),属性中转表!$K$2:$P$21,6,0))&amp;IF(VLOOKUP(B1329,属性中转表!A:G,7,FALSE)&gt;=50,VLOOKUP(A1329,英雄数据表!A:K,9,0),IF(VLOOKUP(B1329,属性中转表!A:G,7,FALSE)&gt;=25,VLOOKUP(A1329,英雄数据表!A:K,5,0),""))</f>
        <v>"atk":300,"hp":5000,"undpspro":50</v>
      </c>
      <c r="J1329" s="20" t="str">
        <f>IF(I1329="","",属性中转表!$I$1&amp;(IF(VLOOKUP(B1329,属性中转表!A:G,7,FALSE)=0,0,VLOOKUP(VLOOKUP(B1329,属性中转表!A:G,7,FALSE),属性中转表!$K$2:$P$21,4,0)))+IFERROR(VLOOKUP(A1329,英雄数据表!A:K,IF(武魂!B1329&gt;=50,10,IF(武魂!B1329&gt;=25,6)),0),0))</f>
        <v>,"dpspro":110</v>
      </c>
      <c r="K1329" s="32" t="str">
        <f t="shared" si="93"/>
        <v>"atk":300,"hp":5000,"undpspro":50,"dpspro":110</v>
      </c>
      <c r="L1329" s="20" t="str">
        <f>IF(B1329&gt;=50,VLOOKUP(A1329,英雄数据表!A:L,11,FALSE),IF(B1329&gt;=25,VLOOKUP(A1329,英雄数据表!A:L,7,0),""))</f>
        <v>"1404601004"</v>
      </c>
      <c r="M1329" s="20" t="str">
        <f>IFERROR(VLOOKUP(B1329,属性中转表!$K$2:$O$21,5,FALSE),"")</f>
        <v/>
      </c>
      <c r="N1329" s="20" t="str">
        <f>IF(B1329=25,VLOOKUP(A1329,英雄数据表!A:L,8,FALSE),IF(B1329=50,VLOOKUP(A1329,英雄数据表!A:L,12,0),""))</f>
        <v/>
      </c>
    </row>
    <row r="1330" spans="1:14" x14ac:dyDescent="0.3">
      <c r="A1330" s="20">
        <v>14046</v>
      </c>
      <c r="B1330" s="21">
        <f t="shared" si="90"/>
        <v>29</v>
      </c>
      <c r="C1330" s="21">
        <v>5</v>
      </c>
      <c r="D1330" s="21">
        <f>VLOOKUP(A1330,英雄数据表!A:D,4,0)</f>
        <v>1</v>
      </c>
      <c r="E1330" s="20" t="str">
        <f>VLOOKUP(A1330,英雄数据表!A:C,3,0)</f>
        <v>骨齿护肩</v>
      </c>
      <c r="F1330" s="20">
        <f t="shared" si="91"/>
        <v>14046</v>
      </c>
      <c r="G1330" s="20">
        <f t="shared" si="92"/>
        <v>14046</v>
      </c>
      <c r="H1330" s="21" t="str">
        <f>VLOOKUP(B1330,属性中转表!A:F,6,FALSE)</f>
        <v>"hp":81000,"atk":2250</v>
      </c>
      <c r="I1330" s="20" t="str">
        <f>IF(VLOOKUP(B1330,属性中转表!A:G,7,FALSE)=0,"",VLOOKUP(VLOOKUP(B1330,属性中转表!A:G,7,FALSE),属性中转表!$K$2:$P$21,6,0))&amp;IF(VLOOKUP(B1330,属性中转表!A:G,7,FALSE)&gt;=50,VLOOKUP(A1330,英雄数据表!A:K,9,0),IF(VLOOKUP(B1330,属性中转表!A:G,7,FALSE)&gt;=25,VLOOKUP(A1330,英雄数据表!A:K,5,0),""))</f>
        <v>"atk":300,"hp":5000,"undpspro":50</v>
      </c>
      <c r="J1330" s="20" t="str">
        <f>IF(I1330="","",属性中转表!$I$1&amp;(IF(VLOOKUP(B1330,属性中转表!A:G,7,FALSE)=0,0,VLOOKUP(VLOOKUP(B1330,属性中转表!A:G,7,FALSE),属性中转表!$K$2:$P$21,4,0)))+IFERROR(VLOOKUP(A1330,英雄数据表!A:K,IF(武魂!B1330&gt;=50,10,IF(武魂!B1330&gt;=25,6)),0),0))</f>
        <v>,"dpspro":110</v>
      </c>
      <c r="K1330" s="32" t="str">
        <f t="shared" si="93"/>
        <v>"atk":300,"hp":5000,"undpspro":50,"dpspro":110</v>
      </c>
      <c r="L1330" s="20" t="str">
        <f>IF(B1330&gt;=50,VLOOKUP(A1330,英雄数据表!A:L,11,FALSE),IF(B1330&gt;=25,VLOOKUP(A1330,英雄数据表!A:L,7,0),""))</f>
        <v>"1404601004"</v>
      </c>
      <c r="M1330" s="20" t="str">
        <f>IFERROR(VLOOKUP(B1330,属性中转表!$K$2:$O$21,5,FALSE),"")</f>
        <v/>
      </c>
      <c r="N1330" s="20" t="str">
        <f>IF(B1330=25,VLOOKUP(A1330,英雄数据表!A:L,8,FALSE),IF(B1330=50,VLOOKUP(A1330,英雄数据表!A:L,12,0),""))</f>
        <v/>
      </c>
    </row>
    <row r="1331" spans="1:14" x14ac:dyDescent="0.3">
      <c r="A1331" s="20">
        <v>14046</v>
      </c>
      <c r="B1331" s="21">
        <f t="shared" si="90"/>
        <v>30</v>
      </c>
      <c r="C1331" s="21">
        <v>5</v>
      </c>
      <c r="D1331" s="21">
        <f>VLOOKUP(A1331,英雄数据表!A:D,4,0)</f>
        <v>1</v>
      </c>
      <c r="E1331" s="20" t="str">
        <f>VLOOKUP(A1331,英雄数据表!A:C,3,0)</f>
        <v>骨齿护肩</v>
      </c>
      <c r="F1331" s="20">
        <f t="shared" si="91"/>
        <v>14046</v>
      </c>
      <c r="G1331" s="20">
        <f t="shared" si="92"/>
        <v>14046</v>
      </c>
      <c r="H1331" s="21" t="str">
        <f>VLOOKUP(B1331,属性中转表!A:F,6,FALSE)</f>
        <v>"hp":84600,"atk":2350</v>
      </c>
      <c r="I1331" s="20" t="str">
        <f>IF(VLOOKUP(B1331,属性中转表!A:G,7,FALSE)=0,"",VLOOKUP(VLOOKUP(B1331,属性中转表!A:G,7,FALSE),属性中转表!$K$2:$P$21,6,0))&amp;IF(VLOOKUP(B1331,属性中转表!A:G,7,FALSE)&gt;=50,VLOOKUP(A1331,英雄数据表!A:K,9,0),IF(VLOOKUP(B1331,属性中转表!A:G,7,FALSE)&gt;=25,VLOOKUP(A1331,英雄数据表!A:K,5,0),""))</f>
        <v>"atk":300,"hp":5000,"undpspro":100</v>
      </c>
      <c r="J1331" s="20" t="str">
        <f>IF(I1331="","",属性中转表!$I$1&amp;(IF(VLOOKUP(B1331,属性中转表!A:G,7,FALSE)=0,0,VLOOKUP(VLOOKUP(B1331,属性中转表!A:G,7,FALSE),属性中转表!$K$2:$P$21,4,0)))+IFERROR(VLOOKUP(A1331,英雄数据表!A:K,IF(武魂!B1331&gt;=50,10,IF(武魂!B1331&gt;=25,6)),0),0))</f>
        <v>,"dpspro":110</v>
      </c>
      <c r="K1331" s="32" t="str">
        <f t="shared" si="93"/>
        <v>"atk":300,"hp":5000,"undpspro":100,"dpspro":110</v>
      </c>
      <c r="L1331" s="20" t="str">
        <f>IF(B1331&gt;=50,VLOOKUP(A1331,英雄数据表!A:L,11,FALSE),IF(B1331&gt;=25,VLOOKUP(A1331,英雄数据表!A:L,7,0),""))</f>
        <v>"1404601004"</v>
      </c>
      <c r="M1331" s="20" t="str">
        <f>IFERROR(VLOOKUP(B1331,属性中转表!$K$2:$O$21,5,FALSE),"")</f>
        <v>"undpspro":50</v>
      </c>
      <c r="N1331" s="20" t="str">
        <f>IF(B1331=25,VLOOKUP(A1331,英雄数据表!A:L,8,FALSE),IF(B1331=50,VLOOKUP(A1331,英雄数据表!A:L,12,0),""))</f>
        <v/>
      </c>
    </row>
    <row r="1332" spans="1:14" x14ac:dyDescent="0.3">
      <c r="A1332" s="20">
        <v>14046</v>
      </c>
      <c r="B1332" s="21">
        <f t="shared" si="90"/>
        <v>31</v>
      </c>
      <c r="C1332" s="21">
        <v>5</v>
      </c>
      <c r="D1332" s="21">
        <f>VLOOKUP(A1332,英雄数据表!A:D,4,0)</f>
        <v>1</v>
      </c>
      <c r="E1332" s="20" t="str">
        <f>VLOOKUP(A1332,英雄数据表!A:C,3,0)</f>
        <v>骨齿护肩</v>
      </c>
      <c r="F1332" s="20">
        <f t="shared" si="91"/>
        <v>14046</v>
      </c>
      <c r="G1332" s="20">
        <f t="shared" si="92"/>
        <v>14046</v>
      </c>
      <c r="H1332" s="21" t="str">
        <f>VLOOKUP(B1332,属性中转表!A:F,6,FALSE)</f>
        <v>"hp":89100,"atk":2475</v>
      </c>
      <c r="I1332" s="20" t="str">
        <f>IF(VLOOKUP(B1332,属性中转表!A:G,7,FALSE)=0,"",VLOOKUP(VLOOKUP(B1332,属性中转表!A:G,7,FALSE),属性中转表!$K$2:$P$21,6,0))&amp;IF(VLOOKUP(B1332,属性中转表!A:G,7,FALSE)&gt;=50,VLOOKUP(A1332,英雄数据表!A:K,9,0),IF(VLOOKUP(B1332,属性中转表!A:G,7,FALSE)&gt;=25,VLOOKUP(A1332,英雄数据表!A:K,5,0),""))</f>
        <v>"atk":300,"hp":5000,"undpspro":100</v>
      </c>
      <c r="J1332" s="20" t="str">
        <f>IF(I1332="","",属性中转表!$I$1&amp;(IF(VLOOKUP(B1332,属性中转表!A:G,7,FALSE)=0,0,VLOOKUP(VLOOKUP(B1332,属性中转表!A:G,7,FALSE),属性中转表!$K$2:$P$21,4,0)))+IFERROR(VLOOKUP(A1332,英雄数据表!A:K,IF(武魂!B1332&gt;=50,10,IF(武魂!B1332&gt;=25,6)),0),0))</f>
        <v>,"dpspro":110</v>
      </c>
      <c r="K1332" s="32" t="str">
        <f t="shared" si="93"/>
        <v>"atk":300,"hp":5000,"undpspro":100,"dpspro":110</v>
      </c>
      <c r="L1332" s="20" t="str">
        <f>IF(B1332&gt;=50,VLOOKUP(A1332,英雄数据表!A:L,11,FALSE),IF(B1332&gt;=25,VLOOKUP(A1332,英雄数据表!A:L,7,0),""))</f>
        <v>"1404601004"</v>
      </c>
      <c r="M1332" s="20" t="str">
        <f>IFERROR(VLOOKUP(B1332,属性中转表!$K$2:$O$21,5,FALSE),"")</f>
        <v/>
      </c>
      <c r="N1332" s="20" t="str">
        <f>IF(B1332=25,VLOOKUP(A1332,英雄数据表!A:L,8,FALSE),IF(B1332=50,VLOOKUP(A1332,英雄数据表!A:L,12,0),""))</f>
        <v/>
      </c>
    </row>
    <row r="1333" spans="1:14" x14ac:dyDescent="0.3">
      <c r="A1333" s="20">
        <v>14046</v>
      </c>
      <c r="B1333" s="21">
        <f t="shared" si="90"/>
        <v>32</v>
      </c>
      <c r="C1333" s="21">
        <v>5</v>
      </c>
      <c r="D1333" s="21">
        <f>VLOOKUP(A1333,英雄数据表!A:D,4,0)</f>
        <v>1</v>
      </c>
      <c r="E1333" s="20" t="str">
        <f>VLOOKUP(A1333,英雄数据表!A:C,3,0)</f>
        <v>骨齿护肩</v>
      </c>
      <c r="F1333" s="20">
        <f t="shared" si="91"/>
        <v>14046</v>
      </c>
      <c r="G1333" s="20">
        <f t="shared" si="92"/>
        <v>14046</v>
      </c>
      <c r="H1333" s="21" t="str">
        <f>VLOOKUP(B1333,属性中转表!A:F,6,FALSE)</f>
        <v>"hp":93600,"atk":2600</v>
      </c>
      <c r="I1333" s="20" t="str">
        <f>IF(VLOOKUP(B1333,属性中转表!A:G,7,FALSE)=0,"",VLOOKUP(VLOOKUP(B1333,属性中转表!A:G,7,FALSE),属性中转表!$K$2:$P$21,6,0))&amp;IF(VLOOKUP(B1333,属性中转表!A:G,7,FALSE)&gt;=50,VLOOKUP(A1333,英雄数据表!A:K,9,0),IF(VLOOKUP(B1333,属性中转表!A:G,7,FALSE)&gt;=25,VLOOKUP(A1333,英雄数据表!A:K,5,0),""))</f>
        <v>"atk":300,"hp":5000,"undpspro":100</v>
      </c>
      <c r="J1333" s="20" t="str">
        <f>IF(I1333="","",属性中转表!$I$1&amp;(IF(VLOOKUP(B1333,属性中转表!A:G,7,FALSE)=0,0,VLOOKUP(VLOOKUP(B1333,属性中转表!A:G,7,FALSE),属性中转表!$K$2:$P$21,4,0)))+IFERROR(VLOOKUP(A1333,英雄数据表!A:K,IF(武魂!B1333&gt;=50,10,IF(武魂!B1333&gt;=25,6)),0),0))</f>
        <v>,"dpspro":110</v>
      </c>
      <c r="K1333" s="32" t="str">
        <f t="shared" si="93"/>
        <v>"atk":300,"hp":5000,"undpspro":100,"dpspro":110</v>
      </c>
      <c r="L1333" s="20" t="str">
        <f>IF(B1333&gt;=50,VLOOKUP(A1333,英雄数据表!A:L,11,FALSE),IF(B1333&gt;=25,VLOOKUP(A1333,英雄数据表!A:L,7,0),""))</f>
        <v>"1404601004"</v>
      </c>
      <c r="M1333" s="20" t="str">
        <f>IFERROR(VLOOKUP(B1333,属性中转表!$K$2:$O$21,5,FALSE),"")</f>
        <v/>
      </c>
      <c r="N1333" s="20" t="str">
        <f>IF(B1333=25,VLOOKUP(A1333,英雄数据表!A:L,8,FALSE),IF(B1333=50,VLOOKUP(A1333,英雄数据表!A:L,12,0),""))</f>
        <v/>
      </c>
    </row>
    <row r="1334" spans="1:14" x14ac:dyDescent="0.3">
      <c r="A1334" s="20">
        <v>14046</v>
      </c>
      <c r="B1334" s="21">
        <f t="shared" si="90"/>
        <v>33</v>
      </c>
      <c r="C1334" s="21">
        <v>5</v>
      </c>
      <c r="D1334" s="21">
        <f>VLOOKUP(A1334,英雄数据表!A:D,4,0)</f>
        <v>1</v>
      </c>
      <c r="E1334" s="20" t="str">
        <f>VLOOKUP(A1334,英雄数据表!A:C,3,0)</f>
        <v>骨齿护肩</v>
      </c>
      <c r="F1334" s="20">
        <f t="shared" si="91"/>
        <v>14046</v>
      </c>
      <c r="G1334" s="20">
        <f t="shared" si="92"/>
        <v>14046</v>
      </c>
      <c r="H1334" s="21" t="str">
        <f>VLOOKUP(B1334,属性中转表!A:F,6,FALSE)</f>
        <v>"hp":98100,"atk":2725</v>
      </c>
      <c r="I1334" s="20" t="str">
        <f>IF(VLOOKUP(B1334,属性中转表!A:G,7,FALSE)=0,"",VLOOKUP(VLOOKUP(B1334,属性中转表!A:G,7,FALSE),属性中转表!$K$2:$P$21,6,0))&amp;IF(VLOOKUP(B1334,属性中转表!A:G,7,FALSE)&gt;=50,VLOOKUP(A1334,英雄数据表!A:K,9,0),IF(VLOOKUP(B1334,属性中转表!A:G,7,FALSE)&gt;=25,VLOOKUP(A1334,英雄数据表!A:K,5,0),""))</f>
        <v>"atk":300,"hp":5000,"undpspro":100</v>
      </c>
      <c r="J1334" s="20" t="str">
        <f>IF(I1334="","",属性中转表!$I$1&amp;(IF(VLOOKUP(B1334,属性中转表!A:G,7,FALSE)=0,0,VLOOKUP(VLOOKUP(B1334,属性中转表!A:G,7,FALSE),属性中转表!$K$2:$P$21,4,0)))+IFERROR(VLOOKUP(A1334,英雄数据表!A:K,IF(武魂!B1334&gt;=50,10,IF(武魂!B1334&gt;=25,6)),0),0))</f>
        <v>,"dpspro":110</v>
      </c>
      <c r="K1334" s="32" t="str">
        <f t="shared" si="93"/>
        <v>"atk":300,"hp":5000,"undpspro":100,"dpspro":110</v>
      </c>
      <c r="L1334" s="20" t="str">
        <f>IF(B1334&gt;=50,VLOOKUP(A1334,英雄数据表!A:L,11,FALSE),IF(B1334&gt;=25,VLOOKUP(A1334,英雄数据表!A:L,7,0),""))</f>
        <v>"1404601004"</v>
      </c>
      <c r="M1334" s="20" t="str">
        <f>IFERROR(VLOOKUP(B1334,属性中转表!$K$2:$O$21,5,FALSE),"")</f>
        <v/>
      </c>
      <c r="N1334" s="20" t="str">
        <f>IF(B1334=25,VLOOKUP(A1334,英雄数据表!A:L,8,FALSE),IF(B1334=50,VLOOKUP(A1334,英雄数据表!A:L,12,0),""))</f>
        <v/>
      </c>
    </row>
    <row r="1335" spans="1:14" x14ac:dyDescent="0.3">
      <c r="A1335" s="20">
        <v>14046</v>
      </c>
      <c r="B1335" s="21">
        <f t="shared" si="90"/>
        <v>34</v>
      </c>
      <c r="C1335" s="21">
        <v>5</v>
      </c>
      <c r="D1335" s="21">
        <f>VLOOKUP(A1335,英雄数据表!A:D,4,0)</f>
        <v>1</v>
      </c>
      <c r="E1335" s="20" t="str">
        <f>VLOOKUP(A1335,英雄数据表!A:C,3,0)</f>
        <v>骨齿护肩</v>
      </c>
      <c r="F1335" s="20">
        <f t="shared" si="91"/>
        <v>14046</v>
      </c>
      <c r="G1335" s="20">
        <f t="shared" si="92"/>
        <v>14046</v>
      </c>
      <c r="H1335" s="21" t="str">
        <f>VLOOKUP(B1335,属性中转表!A:F,6,FALSE)</f>
        <v>"hp":102600,"atk":2850</v>
      </c>
      <c r="I1335" s="20" t="str">
        <f>IF(VLOOKUP(B1335,属性中转表!A:G,7,FALSE)=0,"",VLOOKUP(VLOOKUP(B1335,属性中转表!A:G,7,FALSE),属性中转表!$K$2:$P$21,6,0))&amp;IF(VLOOKUP(B1335,属性中转表!A:G,7,FALSE)&gt;=50,VLOOKUP(A1335,英雄数据表!A:K,9,0),IF(VLOOKUP(B1335,属性中转表!A:G,7,FALSE)&gt;=25,VLOOKUP(A1335,英雄数据表!A:K,5,0),""))</f>
        <v>"atk":300,"hp":5000,"undpspro":100</v>
      </c>
      <c r="J1335" s="20" t="str">
        <f>IF(I1335="","",属性中转表!$I$1&amp;(IF(VLOOKUP(B1335,属性中转表!A:G,7,FALSE)=0,0,VLOOKUP(VLOOKUP(B1335,属性中转表!A:G,7,FALSE),属性中转表!$K$2:$P$21,4,0)))+IFERROR(VLOOKUP(A1335,英雄数据表!A:K,IF(武魂!B1335&gt;=50,10,IF(武魂!B1335&gt;=25,6)),0),0))</f>
        <v>,"dpspro":110</v>
      </c>
      <c r="K1335" s="32" t="str">
        <f t="shared" si="93"/>
        <v>"atk":300,"hp":5000,"undpspro":100,"dpspro":110</v>
      </c>
      <c r="L1335" s="20" t="str">
        <f>IF(B1335&gt;=50,VLOOKUP(A1335,英雄数据表!A:L,11,FALSE),IF(B1335&gt;=25,VLOOKUP(A1335,英雄数据表!A:L,7,0),""))</f>
        <v>"1404601004"</v>
      </c>
      <c r="M1335" s="20" t="str">
        <f>IFERROR(VLOOKUP(B1335,属性中转表!$K$2:$O$21,5,FALSE),"")</f>
        <v/>
      </c>
      <c r="N1335" s="20" t="str">
        <f>IF(B1335=25,VLOOKUP(A1335,英雄数据表!A:L,8,FALSE),IF(B1335=50,VLOOKUP(A1335,英雄数据表!A:L,12,0),""))</f>
        <v/>
      </c>
    </row>
    <row r="1336" spans="1:14" x14ac:dyDescent="0.3">
      <c r="A1336" s="20">
        <v>14046</v>
      </c>
      <c r="B1336" s="21">
        <f t="shared" si="90"/>
        <v>35</v>
      </c>
      <c r="C1336" s="21">
        <v>5</v>
      </c>
      <c r="D1336" s="21">
        <f>VLOOKUP(A1336,英雄数据表!A:D,4,0)</f>
        <v>1</v>
      </c>
      <c r="E1336" s="20" t="str">
        <f>VLOOKUP(A1336,英雄数据表!A:C,3,0)</f>
        <v>骨齿护肩</v>
      </c>
      <c r="F1336" s="20">
        <f t="shared" si="91"/>
        <v>14046</v>
      </c>
      <c r="G1336" s="20">
        <f t="shared" si="92"/>
        <v>14046</v>
      </c>
      <c r="H1336" s="21" t="str">
        <f>VLOOKUP(B1336,属性中转表!A:F,6,FALSE)</f>
        <v>"hp":107100,"atk":2975</v>
      </c>
      <c r="I1336" s="20" t="str">
        <f>IF(VLOOKUP(B1336,属性中转表!A:G,7,FALSE)=0,"",VLOOKUP(VLOOKUP(B1336,属性中转表!A:G,7,FALSE),属性中转表!$K$2:$P$21,6,0))&amp;IF(VLOOKUP(B1336,属性中转表!A:G,7,FALSE)&gt;=50,VLOOKUP(A1336,英雄数据表!A:K,9,0),IF(VLOOKUP(B1336,属性中转表!A:G,7,FALSE)&gt;=25,VLOOKUP(A1336,英雄数据表!A:K,5,0),""))</f>
        <v>"atk":300,"hp":5000,"undpspro":100</v>
      </c>
      <c r="J1336" s="20" t="str">
        <f>IF(I1336="","",属性中转表!$I$1&amp;(IF(VLOOKUP(B1336,属性中转表!A:G,7,FALSE)=0,0,VLOOKUP(VLOOKUP(B1336,属性中转表!A:G,7,FALSE),属性中转表!$K$2:$P$21,4,0)))+IFERROR(VLOOKUP(A1336,英雄数据表!A:K,IF(武魂!B1336&gt;=50,10,IF(武魂!B1336&gt;=25,6)),0),0))</f>
        <v>,"dpspro":160</v>
      </c>
      <c r="K1336" s="32" t="str">
        <f t="shared" si="93"/>
        <v>"atk":300,"hp":5000,"undpspro":100,"dpspro":160</v>
      </c>
      <c r="L1336" s="20" t="str">
        <f>IF(B1336&gt;=50,VLOOKUP(A1336,英雄数据表!A:L,11,FALSE),IF(B1336&gt;=25,VLOOKUP(A1336,英雄数据表!A:L,7,0),""))</f>
        <v>"1404601004"</v>
      </c>
      <c r="M1336" s="20" t="str">
        <f>IFERROR(VLOOKUP(B1336,属性中转表!$K$2:$O$21,5,FALSE),"")</f>
        <v>"dpspro":50</v>
      </c>
      <c r="N1336" s="20" t="str">
        <f>IF(B1336=25,VLOOKUP(A1336,英雄数据表!A:L,8,FALSE),IF(B1336=50,VLOOKUP(A1336,英雄数据表!A:L,12,0),""))</f>
        <v/>
      </c>
    </row>
    <row r="1337" spans="1:14" x14ac:dyDescent="0.3">
      <c r="A1337" s="20">
        <v>14046</v>
      </c>
      <c r="B1337" s="21">
        <f t="shared" si="90"/>
        <v>36</v>
      </c>
      <c r="C1337" s="21">
        <v>5</v>
      </c>
      <c r="D1337" s="21">
        <f>VLOOKUP(A1337,英雄数据表!A:D,4,0)</f>
        <v>1</v>
      </c>
      <c r="E1337" s="20" t="str">
        <f>VLOOKUP(A1337,英雄数据表!A:C,3,0)</f>
        <v>骨齿护肩</v>
      </c>
      <c r="F1337" s="20">
        <f t="shared" si="91"/>
        <v>14046</v>
      </c>
      <c r="G1337" s="20">
        <f t="shared" si="92"/>
        <v>14046</v>
      </c>
      <c r="H1337" s="21" t="str">
        <f>VLOOKUP(B1337,属性中转表!A:F,6,FALSE)</f>
        <v>"hp":111600,"atk":3100</v>
      </c>
      <c r="I1337" s="20" t="str">
        <f>IF(VLOOKUP(B1337,属性中转表!A:G,7,FALSE)=0,"",VLOOKUP(VLOOKUP(B1337,属性中转表!A:G,7,FALSE),属性中转表!$K$2:$P$21,6,0))&amp;IF(VLOOKUP(B1337,属性中转表!A:G,7,FALSE)&gt;=50,VLOOKUP(A1337,英雄数据表!A:K,9,0),IF(VLOOKUP(B1337,属性中转表!A:G,7,FALSE)&gt;=25,VLOOKUP(A1337,英雄数据表!A:K,5,0),""))</f>
        <v>"atk":300,"hp":5000,"undpspro":100</v>
      </c>
      <c r="J1337" s="20" t="str">
        <f>IF(I1337="","",属性中转表!$I$1&amp;(IF(VLOOKUP(B1337,属性中转表!A:G,7,FALSE)=0,0,VLOOKUP(VLOOKUP(B1337,属性中转表!A:G,7,FALSE),属性中转表!$K$2:$P$21,4,0)))+IFERROR(VLOOKUP(A1337,英雄数据表!A:K,IF(武魂!B1337&gt;=50,10,IF(武魂!B1337&gt;=25,6)),0),0))</f>
        <v>,"dpspro":160</v>
      </c>
      <c r="K1337" s="32" t="str">
        <f t="shared" si="93"/>
        <v>"atk":300,"hp":5000,"undpspro":100,"dpspro":160</v>
      </c>
      <c r="L1337" s="20" t="str">
        <f>IF(B1337&gt;=50,VLOOKUP(A1337,英雄数据表!A:L,11,FALSE),IF(B1337&gt;=25,VLOOKUP(A1337,英雄数据表!A:L,7,0),""))</f>
        <v>"1404601004"</v>
      </c>
      <c r="M1337" s="20" t="str">
        <f>IFERROR(VLOOKUP(B1337,属性中转表!$K$2:$O$21,5,FALSE),"")</f>
        <v/>
      </c>
      <c r="N1337" s="20" t="str">
        <f>IF(B1337=25,VLOOKUP(A1337,英雄数据表!A:L,8,FALSE),IF(B1337=50,VLOOKUP(A1337,英雄数据表!A:L,12,0),""))</f>
        <v/>
      </c>
    </row>
    <row r="1338" spans="1:14" x14ac:dyDescent="0.3">
      <c r="A1338" s="20">
        <v>14046</v>
      </c>
      <c r="B1338" s="21">
        <f t="shared" si="90"/>
        <v>37</v>
      </c>
      <c r="C1338" s="21">
        <v>5</v>
      </c>
      <c r="D1338" s="21">
        <f>VLOOKUP(A1338,英雄数据表!A:D,4,0)</f>
        <v>1</v>
      </c>
      <c r="E1338" s="20" t="str">
        <f>VLOOKUP(A1338,英雄数据表!A:C,3,0)</f>
        <v>骨齿护肩</v>
      </c>
      <c r="F1338" s="20">
        <f t="shared" si="91"/>
        <v>14046</v>
      </c>
      <c r="G1338" s="20">
        <f t="shared" si="92"/>
        <v>14046</v>
      </c>
      <c r="H1338" s="21" t="str">
        <f>VLOOKUP(B1338,属性中转表!A:F,6,FALSE)</f>
        <v>"hp":116100,"atk":3225</v>
      </c>
      <c r="I1338" s="20" t="str">
        <f>IF(VLOOKUP(B1338,属性中转表!A:G,7,FALSE)=0,"",VLOOKUP(VLOOKUP(B1338,属性中转表!A:G,7,FALSE),属性中转表!$K$2:$P$21,6,0))&amp;IF(VLOOKUP(B1338,属性中转表!A:G,7,FALSE)&gt;=50,VLOOKUP(A1338,英雄数据表!A:K,9,0),IF(VLOOKUP(B1338,属性中转表!A:G,7,FALSE)&gt;=25,VLOOKUP(A1338,英雄数据表!A:K,5,0),""))</f>
        <v>"atk":300,"hp":5000,"undpspro":100</v>
      </c>
      <c r="J1338" s="20" t="str">
        <f>IF(I1338="","",属性中转表!$I$1&amp;(IF(VLOOKUP(B1338,属性中转表!A:G,7,FALSE)=0,0,VLOOKUP(VLOOKUP(B1338,属性中转表!A:G,7,FALSE),属性中转表!$K$2:$P$21,4,0)))+IFERROR(VLOOKUP(A1338,英雄数据表!A:K,IF(武魂!B1338&gt;=50,10,IF(武魂!B1338&gt;=25,6)),0),0))</f>
        <v>,"dpspro":160</v>
      </c>
      <c r="K1338" s="32" t="str">
        <f t="shared" si="93"/>
        <v>"atk":300,"hp":5000,"undpspro":100,"dpspro":160</v>
      </c>
      <c r="L1338" s="20" t="str">
        <f>IF(B1338&gt;=50,VLOOKUP(A1338,英雄数据表!A:L,11,FALSE),IF(B1338&gt;=25,VLOOKUP(A1338,英雄数据表!A:L,7,0),""))</f>
        <v>"1404601004"</v>
      </c>
      <c r="M1338" s="20" t="str">
        <f>IFERROR(VLOOKUP(B1338,属性中转表!$K$2:$O$21,5,FALSE),"")</f>
        <v/>
      </c>
      <c r="N1338" s="20" t="str">
        <f>IF(B1338=25,VLOOKUP(A1338,英雄数据表!A:L,8,FALSE),IF(B1338=50,VLOOKUP(A1338,英雄数据表!A:L,12,0),""))</f>
        <v/>
      </c>
    </row>
    <row r="1339" spans="1:14" x14ac:dyDescent="0.3">
      <c r="A1339" s="20">
        <v>14046</v>
      </c>
      <c r="B1339" s="21">
        <f t="shared" si="90"/>
        <v>38</v>
      </c>
      <c r="C1339" s="21">
        <v>5</v>
      </c>
      <c r="D1339" s="21">
        <f>VLOOKUP(A1339,英雄数据表!A:D,4,0)</f>
        <v>1</v>
      </c>
      <c r="E1339" s="20" t="str">
        <f>VLOOKUP(A1339,英雄数据表!A:C,3,0)</f>
        <v>骨齿护肩</v>
      </c>
      <c r="F1339" s="20">
        <f t="shared" si="91"/>
        <v>14046</v>
      </c>
      <c r="G1339" s="20">
        <f t="shared" si="92"/>
        <v>14046</v>
      </c>
      <c r="H1339" s="21" t="str">
        <f>VLOOKUP(B1339,属性中转表!A:F,6,FALSE)</f>
        <v>"hp":120600,"atk":3350</v>
      </c>
      <c r="I1339" s="20" t="str">
        <f>IF(VLOOKUP(B1339,属性中转表!A:G,7,FALSE)=0,"",VLOOKUP(VLOOKUP(B1339,属性中转表!A:G,7,FALSE),属性中转表!$K$2:$P$21,6,0))&amp;IF(VLOOKUP(B1339,属性中转表!A:G,7,FALSE)&gt;=50,VLOOKUP(A1339,英雄数据表!A:K,9,0),IF(VLOOKUP(B1339,属性中转表!A:G,7,FALSE)&gt;=25,VLOOKUP(A1339,英雄数据表!A:K,5,0),""))</f>
        <v>"atk":300,"hp":5000,"undpspro":100</v>
      </c>
      <c r="J1339" s="20" t="str">
        <f>IF(I1339="","",属性中转表!$I$1&amp;(IF(VLOOKUP(B1339,属性中转表!A:G,7,FALSE)=0,0,VLOOKUP(VLOOKUP(B1339,属性中转表!A:G,7,FALSE),属性中转表!$K$2:$P$21,4,0)))+IFERROR(VLOOKUP(A1339,英雄数据表!A:K,IF(武魂!B1339&gt;=50,10,IF(武魂!B1339&gt;=25,6)),0),0))</f>
        <v>,"dpspro":160</v>
      </c>
      <c r="K1339" s="32" t="str">
        <f t="shared" si="93"/>
        <v>"atk":300,"hp":5000,"undpspro":100,"dpspro":160</v>
      </c>
      <c r="L1339" s="20" t="str">
        <f>IF(B1339&gt;=50,VLOOKUP(A1339,英雄数据表!A:L,11,FALSE),IF(B1339&gt;=25,VLOOKUP(A1339,英雄数据表!A:L,7,0),""))</f>
        <v>"1404601004"</v>
      </c>
      <c r="M1339" s="20" t="str">
        <f>IFERROR(VLOOKUP(B1339,属性中转表!$K$2:$O$21,5,FALSE),"")</f>
        <v/>
      </c>
      <c r="N1339" s="20" t="str">
        <f>IF(B1339=25,VLOOKUP(A1339,英雄数据表!A:L,8,FALSE),IF(B1339=50,VLOOKUP(A1339,英雄数据表!A:L,12,0),""))</f>
        <v/>
      </c>
    </row>
    <row r="1340" spans="1:14" x14ac:dyDescent="0.3">
      <c r="A1340" s="20">
        <v>14046</v>
      </c>
      <c r="B1340" s="21">
        <f t="shared" si="90"/>
        <v>39</v>
      </c>
      <c r="C1340" s="21">
        <v>5</v>
      </c>
      <c r="D1340" s="21">
        <f>VLOOKUP(A1340,英雄数据表!A:D,4,0)</f>
        <v>1</v>
      </c>
      <c r="E1340" s="20" t="str">
        <f>VLOOKUP(A1340,英雄数据表!A:C,3,0)</f>
        <v>骨齿护肩</v>
      </c>
      <c r="F1340" s="20">
        <f t="shared" si="91"/>
        <v>14046</v>
      </c>
      <c r="G1340" s="20">
        <f t="shared" si="92"/>
        <v>14046</v>
      </c>
      <c r="H1340" s="21" t="str">
        <f>VLOOKUP(B1340,属性中转表!A:F,6,FALSE)</f>
        <v>"hp":125100,"atk":3475</v>
      </c>
      <c r="I1340" s="20" t="str">
        <f>IF(VLOOKUP(B1340,属性中转表!A:G,7,FALSE)=0,"",VLOOKUP(VLOOKUP(B1340,属性中转表!A:G,7,FALSE),属性中转表!$K$2:$P$21,6,0))&amp;IF(VLOOKUP(B1340,属性中转表!A:G,7,FALSE)&gt;=50,VLOOKUP(A1340,英雄数据表!A:K,9,0),IF(VLOOKUP(B1340,属性中转表!A:G,7,FALSE)&gt;=25,VLOOKUP(A1340,英雄数据表!A:K,5,0),""))</f>
        <v>"atk":300,"hp":5000,"undpspro":100</v>
      </c>
      <c r="J1340" s="20" t="str">
        <f>IF(I1340="","",属性中转表!$I$1&amp;(IF(VLOOKUP(B1340,属性中转表!A:G,7,FALSE)=0,0,VLOOKUP(VLOOKUP(B1340,属性中转表!A:G,7,FALSE),属性中转表!$K$2:$P$21,4,0)))+IFERROR(VLOOKUP(A1340,英雄数据表!A:K,IF(武魂!B1340&gt;=50,10,IF(武魂!B1340&gt;=25,6)),0),0))</f>
        <v>,"dpspro":160</v>
      </c>
      <c r="K1340" s="32" t="str">
        <f t="shared" si="93"/>
        <v>"atk":300,"hp":5000,"undpspro":100,"dpspro":160</v>
      </c>
      <c r="L1340" s="20" t="str">
        <f>IF(B1340&gt;=50,VLOOKUP(A1340,英雄数据表!A:L,11,FALSE),IF(B1340&gt;=25,VLOOKUP(A1340,英雄数据表!A:L,7,0),""))</f>
        <v>"1404601004"</v>
      </c>
      <c r="M1340" s="20" t="str">
        <f>IFERROR(VLOOKUP(B1340,属性中转表!$K$2:$O$21,5,FALSE),"")</f>
        <v/>
      </c>
      <c r="N1340" s="20" t="str">
        <f>IF(B1340=25,VLOOKUP(A1340,英雄数据表!A:L,8,FALSE),IF(B1340=50,VLOOKUP(A1340,英雄数据表!A:L,12,0),""))</f>
        <v/>
      </c>
    </row>
    <row r="1341" spans="1:14" x14ac:dyDescent="0.3">
      <c r="A1341" s="20">
        <v>14046</v>
      </c>
      <c r="B1341" s="21">
        <f t="shared" si="90"/>
        <v>40</v>
      </c>
      <c r="C1341" s="21">
        <v>5</v>
      </c>
      <c r="D1341" s="21">
        <f>VLOOKUP(A1341,英雄数据表!A:D,4,0)</f>
        <v>1</v>
      </c>
      <c r="E1341" s="20" t="str">
        <f>VLOOKUP(A1341,英雄数据表!A:C,3,0)</f>
        <v>骨齿护肩</v>
      </c>
      <c r="F1341" s="20">
        <f t="shared" si="91"/>
        <v>14046</v>
      </c>
      <c r="G1341" s="20">
        <f t="shared" si="92"/>
        <v>14046</v>
      </c>
      <c r="H1341" s="21" t="str">
        <f>VLOOKUP(B1341,属性中转表!A:F,6,FALSE)</f>
        <v>"hp":129600,"atk":3600</v>
      </c>
      <c r="I1341" s="20" t="str">
        <f>IF(VLOOKUP(B1341,属性中转表!A:G,7,FALSE)=0,"",VLOOKUP(VLOOKUP(B1341,属性中转表!A:G,7,FALSE),属性中转表!$K$2:$P$21,6,0))&amp;IF(VLOOKUP(B1341,属性中转表!A:G,7,FALSE)&gt;=50,VLOOKUP(A1341,英雄数据表!A:K,9,0),IF(VLOOKUP(B1341,属性中转表!A:G,7,FALSE)&gt;=25,VLOOKUP(A1341,英雄数据表!A:K,5,0),""))</f>
        <v>"atk":300,"hp":5000,"undpspro":100,"pvpdpspro":50</v>
      </c>
      <c r="J1341" s="20" t="str">
        <f>IF(I1341="","",属性中转表!$I$1&amp;(IF(VLOOKUP(B1341,属性中转表!A:G,7,FALSE)=0,0,VLOOKUP(VLOOKUP(B1341,属性中转表!A:G,7,FALSE),属性中转表!$K$2:$P$21,4,0)))+IFERROR(VLOOKUP(A1341,英雄数据表!A:K,IF(武魂!B1341&gt;=50,10,IF(武魂!B1341&gt;=25,6)),0),0))</f>
        <v>,"dpspro":160</v>
      </c>
      <c r="K1341" s="32" t="str">
        <f t="shared" si="93"/>
        <v>"atk":300,"hp":5000,"undpspro":100,"pvpdpspro":50,"dpspro":160</v>
      </c>
      <c r="L1341" s="20" t="str">
        <f>IF(B1341&gt;=50,VLOOKUP(A1341,英雄数据表!A:L,11,FALSE),IF(B1341&gt;=25,VLOOKUP(A1341,英雄数据表!A:L,7,0),""))</f>
        <v>"1404601004"</v>
      </c>
      <c r="M1341" s="20" t="str">
        <f>IFERROR(VLOOKUP(B1341,属性中转表!$K$2:$O$21,5,FALSE),"")</f>
        <v>"pvpdpspro":50</v>
      </c>
      <c r="N1341" s="20" t="str">
        <f>IF(B1341=25,VLOOKUP(A1341,英雄数据表!A:L,8,FALSE),IF(B1341=50,VLOOKUP(A1341,英雄数据表!A:L,12,0),""))</f>
        <v/>
      </c>
    </row>
    <row r="1342" spans="1:14" x14ac:dyDescent="0.3">
      <c r="A1342" s="20">
        <v>14046</v>
      </c>
      <c r="B1342" s="21">
        <f t="shared" si="90"/>
        <v>41</v>
      </c>
      <c r="C1342" s="21">
        <v>5</v>
      </c>
      <c r="D1342" s="21">
        <f>VLOOKUP(A1342,英雄数据表!A:D,4,0)</f>
        <v>1</v>
      </c>
      <c r="E1342" s="20" t="str">
        <f>VLOOKUP(A1342,英雄数据表!A:C,3,0)</f>
        <v>骨齿护肩</v>
      </c>
      <c r="F1342" s="20">
        <f t="shared" si="91"/>
        <v>14046</v>
      </c>
      <c r="G1342" s="20">
        <f t="shared" si="92"/>
        <v>14046</v>
      </c>
      <c r="H1342" s="21" t="str">
        <f>VLOOKUP(B1342,属性中转表!A:F,6,FALSE)</f>
        <v>"hp":135000,"atk":3750</v>
      </c>
      <c r="I1342" s="20" t="str">
        <f>IF(VLOOKUP(B1342,属性中转表!A:G,7,FALSE)=0,"",VLOOKUP(VLOOKUP(B1342,属性中转表!A:G,7,FALSE),属性中转表!$K$2:$P$21,6,0))&amp;IF(VLOOKUP(B1342,属性中转表!A:G,7,FALSE)&gt;=50,VLOOKUP(A1342,英雄数据表!A:K,9,0),IF(VLOOKUP(B1342,属性中转表!A:G,7,FALSE)&gt;=25,VLOOKUP(A1342,英雄数据表!A:K,5,0),""))</f>
        <v>"atk":300,"hp":5000,"undpspro":100,"pvpdpspro":50</v>
      </c>
      <c r="J1342" s="20" t="str">
        <f>IF(I1342="","",属性中转表!$I$1&amp;(IF(VLOOKUP(B1342,属性中转表!A:G,7,FALSE)=0,0,VLOOKUP(VLOOKUP(B1342,属性中转表!A:G,7,FALSE),属性中转表!$K$2:$P$21,4,0)))+IFERROR(VLOOKUP(A1342,英雄数据表!A:K,IF(武魂!B1342&gt;=50,10,IF(武魂!B1342&gt;=25,6)),0),0))</f>
        <v>,"dpspro":160</v>
      </c>
      <c r="K1342" s="32" t="str">
        <f t="shared" si="93"/>
        <v>"atk":300,"hp":5000,"undpspro":100,"pvpdpspro":50,"dpspro":160</v>
      </c>
      <c r="L1342" s="20" t="str">
        <f>IF(B1342&gt;=50,VLOOKUP(A1342,英雄数据表!A:L,11,FALSE),IF(B1342&gt;=25,VLOOKUP(A1342,英雄数据表!A:L,7,0),""))</f>
        <v>"1404601004"</v>
      </c>
      <c r="M1342" s="20" t="str">
        <f>IFERROR(VLOOKUP(B1342,属性中转表!$K$2:$O$21,5,FALSE),"")</f>
        <v/>
      </c>
      <c r="N1342" s="20" t="str">
        <f>IF(B1342=25,VLOOKUP(A1342,英雄数据表!A:L,8,FALSE),IF(B1342=50,VLOOKUP(A1342,英雄数据表!A:L,12,0),""))</f>
        <v/>
      </c>
    </row>
    <row r="1343" spans="1:14" x14ac:dyDescent="0.3">
      <c r="A1343" s="20">
        <v>14046</v>
      </c>
      <c r="B1343" s="21">
        <f t="shared" si="90"/>
        <v>42</v>
      </c>
      <c r="C1343" s="21">
        <v>5</v>
      </c>
      <c r="D1343" s="21">
        <f>VLOOKUP(A1343,英雄数据表!A:D,4,0)</f>
        <v>1</v>
      </c>
      <c r="E1343" s="20" t="str">
        <f>VLOOKUP(A1343,英雄数据表!A:C,3,0)</f>
        <v>骨齿护肩</v>
      </c>
      <c r="F1343" s="20">
        <f t="shared" si="91"/>
        <v>14046</v>
      </c>
      <c r="G1343" s="20">
        <f t="shared" si="92"/>
        <v>14046</v>
      </c>
      <c r="H1343" s="21" t="str">
        <f>VLOOKUP(B1343,属性中转表!A:F,6,FALSE)</f>
        <v>"hp":140400,"atk":3900</v>
      </c>
      <c r="I1343" s="20" t="str">
        <f>IF(VLOOKUP(B1343,属性中转表!A:G,7,FALSE)=0,"",VLOOKUP(VLOOKUP(B1343,属性中转表!A:G,7,FALSE),属性中转表!$K$2:$P$21,6,0))&amp;IF(VLOOKUP(B1343,属性中转表!A:G,7,FALSE)&gt;=50,VLOOKUP(A1343,英雄数据表!A:K,9,0),IF(VLOOKUP(B1343,属性中转表!A:G,7,FALSE)&gt;=25,VLOOKUP(A1343,英雄数据表!A:K,5,0),""))</f>
        <v>"atk":300,"hp":5000,"undpspro":100,"pvpdpspro":50</v>
      </c>
      <c r="J1343" s="20" t="str">
        <f>IF(I1343="","",属性中转表!$I$1&amp;(IF(VLOOKUP(B1343,属性中转表!A:G,7,FALSE)=0,0,VLOOKUP(VLOOKUP(B1343,属性中转表!A:G,7,FALSE),属性中转表!$K$2:$P$21,4,0)))+IFERROR(VLOOKUP(A1343,英雄数据表!A:K,IF(武魂!B1343&gt;=50,10,IF(武魂!B1343&gt;=25,6)),0),0))</f>
        <v>,"dpspro":160</v>
      </c>
      <c r="K1343" s="32" t="str">
        <f t="shared" si="93"/>
        <v>"atk":300,"hp":5000,"undpspro":100,"pvpdpspro":50,"dpspro":160</v>
      </c>
      <c r="L1343" s="20" t="str">
        <f>IF(B1343&gt;=50,VLOOKUP(A1343,英雄数据表!A:L,11,FALSE),IF(B1343&gt;=25,VLOOKUP(A1343,英雄数据表!A:L,7,0),""))</f>
        <v>"1404601004"</v>
      </c>
      <c r="M1343" s="20" t="str">
        <f>IFERROR(VLOOKUP(B1343,属性中转表!$K$2:$O$21,5,FALSE),"")</f>
        <v/>
      </c>
      <c r="N1343" s="20" t="str">
        <f>IF(B1343=25,VLOOKUP(A1343,英雄数据表!A:L,8,FALSE),IF(B1343=50,VLOOKUP(A1343,英雄数据表!A:L,12,0),""))</f>
        <v/>
      </c>
    </row>
    <row r="1344" spans="1:14" x14ac:dyDescent="0.3">
      <c r="A1344" s="20">
        <v>14046</v>
      </c>
      <c r="B1344" s="21">
        <f t="shared" si="90"/>
        <v>43</v>
      </c>
      <c r="C1344" s="21">
        <v>5</v>
      </c>
      <c r="D1344" s="21">
        <f>VLOOKUP(A1344,英雄数据表!A:D,4,0)</f>
        <v>1</v>
      </c>
      <c r="E1344" s="20" t="str">
        <f>VLOOKUP(A1344,英雄数据表!A:C,3,0)</f>
        <v>骨齿护肩</v>
      </c>
      <c r="F1344" s="20">
        <f t="shared" si="91"/>
        <v>14046</v>
      </c>
      <c r="G1344" s="20">
        <f t="shared" si="92"/>
        <v>14046</v>
      </c>
      <c r="H1344" s="21" t="str">
        <f>VLOOKUP(B1344,属性中转表!A:F,6,FALSE)</f>
        <v>"hp":145800,"atk":4050</v>
      </c>
      <c r="I1344" s="20" t="str">
        <f>IF(VLOOKUP(B1344,属性中转表!A:G,7,FALSE)=0,"",VLOOKUP(VLOOKUP(B1344,属性中转表!A:G,7,FALSE),属性中转表!$K$2:$P$21,6,0))&amp;IF(VLOOKUP(B1344,属性中转表!A:G,7,FALSE)&gt;=50,VLOOKUP(A1344,英雄数据表!A:K,9,0),IF(VLOOKUP(B1344,属性中转表!A:G,7,FALSE)&gt;=25,VLOOKUP(A1344,英雄数据表!A:K,5,0),""))</f>
        <v>"atk":300,"hp":5000,"undpspro":100,"pvpdpspro":50</v>
      </c>
      <c r="J1344" s="20" t="str">
        <f>IF(I1344="","",属性中转表!$I$1&amp;(IF(VLOOKUP(B1344,属性中转表!A:G,7,FALSE)=0,0,VLOOKUP(VLOOKUP(B1344,属性中转表!A:G,7,FALSE),属性中转表!$K$2:$P$21,4,0)))+IFERROR(VLOOKUP(A1344,英雄数据表!A:K,IF(武魂!B1344&gt;=50,10,IF(武魂!B1344&gt;=25,6)),0),0))</f>
        <v>,"dpspro":160</v>
      </c>
      <c r="K1344" s="32" t="str">
        <f t="shared" si="93"/>
        <v>"atk":300,"hp":5000,"undpspro":100,"pvpdpspro":50,"dpspro":160</v>
      </c>
      <c r="L1344" s="20" t="str">
        <f>IF(B1344&gt;=50,VLOOKUP(A1344,英雄数据表!A:L,11,FALSE),IF(B1344&gt;=25,VLOOKUP(A1344,英雄数据表!A:L,7,0),""))</f>
        <v>"1404601004"</v>
      </c>
      <c r="M1344" s="20" t="str">
        <f>IFERROR(VLOOKUP(B1344,属性中转表!$K$2:$O$21,5,FALSE),"")</f>
        <v/>
      </c>
      <c r="N1344" s="20" t="str">
        <f>IF(B1344=25,VLOOKUP(A1344,英雄数据表!A:L,8,FALSE),IF(B1344=50,VLOOKUP(A1344,英雄数据表!A:L,12,0),""))</f>
        <v/>
      </c>
    </row>
    <row r="1345" spans="1:14" x14ac:dyDescent="0.3">
      <c r="A1345" s="20">
        <v>14046</v>
      </c>
      <c r="B1345" s="21">
        <f t="shared" si="90"/>
        <v>44</v>
      </c>
      <c r="C1345" s="21">
        <v>5</v>
      </c>
      <c r="D1345" s="21">
        <f>VLOOKUP(A1345,英雄数据表!A:D,4,0)</f>
        <v>1</v>
      </c>
      <c r="E1345" s="20" t="str">
        <f>VLOOKUP(A1345,英雄数据表!A:C,3,0)</f>
        <v>骨齿护肩</v>
      </c>
      <c r="F1345" s="20">
        <f t="shared" si="91"/>
        <v>14046</v>
      </c>
      <c r="G1345" s="20">
        <f t="shared" si="92"/>
        <v>14046</v>
      </c>
      <c r="H1345" s="21" t="str">
        <f>VLOOKUP(B1345,属性中转表!A:F,6,FALSE)</f>
        <v>"hp":151200,"atk":4200</v>
      </c>
      <c r="I1345" s="20" t="str">
        <f>IF(VLOOKUP(B1345,属性中转表!A:G,7,FALSE)=0,"",VLOOKUP(VLOOKUP(B1345,属性中转表!A:G,7,FALSE),属性中转表!$K$2:$P$21,6,0))&amp;IF(VLOOKUP(B1345,属性中转表!A:G,7,FALSE)&gt;=50,VLOOKUP(A1345,英雄数据表!A:K,9,0),IF(VLOOKUP(B1345,属性中转表!A:G,7,FALSE)&gt;=25,VLOOKUP(A1345,英雄数据表!A:K,5,0),""))</f>
        <v>"atk":300,"hp":5000,"undpspro":100,"pvpdpspro":50</v>
      </c>
      <c r="J1345" s="20" t="str">
        <f>IF(I1345="","",属性中转表!$I$1&amp;(IF(VLOOKUP(B1345,属性中转表!A:G,7,FALSE)=0,0,VLOOKUP(VLOOKUP(B1345,属性中转表!A:G,7,FALSE),属性中转表!$K$2:$P$21,4,0)))+IFERROR(VLOOKUP(A1345,英雄数据表!A:K,IF(武魂!B1345&gt;=50,10,IF(武魂!B1345&gt;=25,6)),0),0))</f>
        <v>,"dpspro":160</v>
      </c>
      <c r="K1345" s="32" t="str">
        <f t="shared" si="93"/>
        <v>"atk":300,"hp":5000,"undpspro":100,"pvpdpspro":50,"dpspro":160</v>
      </c>
      <c r="L1345" s="20" t="str">
        <f>IF(B1345&gt;=50,VLOOKUP(A1345,英雄数据表!A:L,11,FALSE),IF(B1345&gt;=25,VLOOKUP(A1345,英雄数据表!A:L,7,0),""))</f>
        <v>"1404601004"</v>
      </c>
      <c r="M1345" s="20" t="str">
        <f>IFERROR(VLOOKUP(B1345,属性中转表!$K$2:$O$21,5,FALSE),"")</f>
        <v/>
      </c>
      <c r="N1345" s="20" t="str">
        <f>IF(B1345=25,VLOOKUP(A1345,英雄数据表!A:L,8,FALSE),IF(B1345=50,VLOOKUP(A1345,英雄数据表!A:L,12,0),""))</f>
        <v/>
      </c>
    </row>
    <row r="1346" spans="1:14" x14ac:dyDescent="0.3">
      <c r="A1346" s="20">
        <v>14046</v>
      </c>
      <c r="B1346" s="21">
        <f t="shared" si="90"/>
        <v>45</v>
      </c>
      <c r="C1346" s="21">
        <v>5</v>
      </c>
      <c r="D1346" s="21">
        <f>VLOOKUP(A1346,英雄数据表!A:D,4,0)</f>
        <v>1</v>
      </c>
      <c r="E1346" s="20" t="str">
        <f>VLOOKUP(A1346,英雄数据表!A:C,3,0)</f>
        <v>骨齿护肩</v>
      </c>
      <c r="F1346" s="20">
        <f t="shared" si="91"/>
        <v>14046</v>
      </c>
      <c r="G1346" s="20">
        <f t="shared" si="92"/>
        <v>14046</v>
      </c>
      <c r="H1346" s="21" t="str">
        <f>VLOOKUP(B1346,属性中转表!A:F,6,FALSE)</f>
        <v>"hp":156600,"atk":4350</v>
      </c>
      <c r="I1346" s="20" t="str">
        <f>IF(VLOOKUP(B1346,属性中转表!A:G,7,FALSE)=0,"",VLOOKUP(VLOOKUP(B1346,属性中转表!A:G,7,FALSE),属性中转表!$K$2:$P$21,6,0))&amp;IF(VLOOKUP(B1346,属性中转表!A:G,7,FALSE)&gt;=50,VLOOKUP(A1346,英雄数据表!A:K,9,0),IF(VLOOKUP(B1346,属性中转表!A:G,7,FALSE)&gt;=25,VLOOKUP(A1346,英雄数据表!A:K,5,0),""))</f>
        <v>"atk":300,"hp":5000,"undpspro":100,"pvpdpspro":50,"pvpundpspro":50</v>
      </c>
      <c r="J1346" s="20" t="str">
        <f>IF(I1346="","",属性中转表!$I$1&amp;(IF(VLOOKUP(B1346,属性中转表!A:G,7,FALSE)=0,0,VLOOKUP(VLOOKUP(B1346,属性中转表!A:G,7,FALSE),属性中转表!$K$2:$P$21,4,0)))+IFERROR(VLOOKUP(A1346,英雄数据表!A:K,IF(武魂!B1346&gt;=50,10,IF(武魂!B1346&gt;=25,6)),0),0))</f>
        <v>,"dpspro":160</v>
      </c>
      <c r="K1346" s="32" t="str">
        <f t="shared" si="93"/>
        <v>"atk":300,"hp":5000,"undpspro":100,"pvpdpspro":50,"pvpundpspro":50,"dpspro":160</v>
      </c>
      <c r="L1346" s="20" t="str">
        <f>IF(B1346&gt;=50,VLOOKUP(A1346,英雄数据表!A:L,11,FALSE),IF(B1346&gt;=25,VLOOKUP(A1346,英雄数据表!A:L,7,0),""))</f>
        <v>"1404601004"</v>
      </c>
      <c r="M1346" s="20" t="str">
        <f>IFERROR(VLOOKUP(B1346,属性中转表!$K$2:$O$21,5,FALSE),"")</f>
        <v>"pvpundpspro":50</v>
      </c>
      <c r="N1346" s="20" t="str">
        <f>IF(B1346=25,VLOOKUP(A1346,英雄数据表!A:L,8,FALSE),IF(B1346=50,VLOOKUP(A1346,英雄数据表!A:L,12,0),""))</f>
        <v/>
      </c>
    </row>
    <row r="1347" spans="1:14" x14ac:dyDescent="0.3">
      <c r="A1347" s="20">
        <v>14046</v>
      </c>
      <c r="B1347" s="21">
        <f t="shared" si="90"/>
        <v>46</v>
      </c>
      <c r="C1347" s="21">
        <v>5</v>
      </c>
      <c r="D1347" s="21">
        <f>VLOOKUP(A1347,英雄数据表!A:D,4,0)</f>
        <v>1</v>
      </c>
      <c r="E1347" s="20" t="str">
        <f>VLOOKUP(A1347,英雄数据表!A:C,3,0)</f>
        <v>骨齿护肩</v>
      </c>
      <c r="F1347" s="20">
        <f t="shared" si="91"/>
        <v>14046</v>
      </c>
      <c r="G1347" s="20">
        <f t="shared" si="92"/>
        <v>14046</v>
      </c>
      <c r="H1347" s="21" t="str">
        <f>VLOOKUP(B1347,属性中转表!A:F,6,FALSE)</f>
        <v>"hp":162000,"atk":4500</v>
      </c>
      <c r="I1347" s="20" t="str">
        <f>IF(VLOOKUP(B1347,属性中转表!A:G,7,FALSE)=0,"",VLOOKUP(VLOOKUP(B1347,属性中转表!A:G,7,FALSE),属性中转表!$K$2:$P$21,6,0))&amp;IF(VLOOKUP(B1347,属性中转表!A:G,7,FALSE)&gt;=50,VLOOKUP(A1347,英雄数据表!A:K,9,0),IF(VLOOKUP(B1347,属性中转表!A:G,7,FALSE)&gt;=25,VLOOKUP(A1347,英雄数据表!A:K,5,0),""))</f>
        <v>"atk":300,"hp":5000,"undpspro":100,"pvpdpspro":50,"pvpundpspro":50</v>
      </c>
      <c r="J1347" s="20" t="str">
        <f>IF(I1347="","",属性中转表!$I$1&amp;(IF(VLOOKUP(B1347,属性中转表!A:G,7,FALSE)=0,0,VLOOKUP(VLOOKUP(B1347,属性中转表!A:G,7,FALSE),属性中转表!$K$2:$P$21,4,0)))+IFERROR(VLOOKUP(A1347,英雄数据表!A:K,IF(武魂!B1347&gt;=50,10,IF(武魂!B1347&gt;=25,6)),0),0))</f>
        <v>,"dpspro":160</v>
      </c>
      <c r="K1347" s="32" t="str">
        <f t="shared" si="93"/>
        <v>"atk":300,"hp":5000,"undpspro":100,"pvpdpspro":50,"pvpundpspro":50,"dpspro":160</v>
      </c>
      <c r="L1347" s="20" t="str">
        <f>IF(B1347&gt;=50,VLOOKUP(A1347,英雄数据表!A:L,11,FALSE),IF(B1347&gt;=25,VLOOKUP(A1347,英雄数据表!A:L,7,0),""))</f>
        <v>"1404601004"</v>
      </c>
      <c r="M1347" s="20" t="str">
        <f>IFERROR(VLOOKUP(B1347,属性中转表!$K$2:$O$21,5,FALSE),"")</f>
        <v/>
      </c>
      <c r="N1347" s="20" t="str">
        <f>IF(B1347=25,VLOOKUP(A1347,英雄数据表!A:L,8,FALSE),IF(B1347=50,VLOOKUP(A1347,英雄数据表!A:L,12,0),""))</f>
        <v/>
      </c>
    </row>
    <row r="1348" spans="1:14" x14ac:dyDescent="0.3">
      <c r="A1348" s="20">
        <v>14046</v>
      </c>
      <c r="B1348" s="21">
        <f t="shared" si="90"/>
        <v>47</v>
      </c>
      <c r="C1348" s="21">
        <v>5</v>
      </c>
      <c r="D1348" s="21">
        <f>VLOOKUP(A1348,英雄数据表!A:D,4,0)</f>
        <v>1</v>
      </c>
      <c r="E1348" s="20" t="str">
        <f>VLOOKUP(A1348,英雄数据表!A:C,3,0)</f>
        <v>骨齿护肩</v>
      </c>
      <c r="F1348" s="20">
        <f t="shared" si="91"/>
        <v>14046</v>
      </c>
      <c r="G1348" s="20">
        <f t="shared" si="92"/>
        <v>14046</v>
      </c>
      <c r="H1348" s="21" t="str">
        <f>VLOOKUP(B1348,属性中转表!A:F,6,FALSE)</f>
        <v>"hp":167400,"atk":4650</v>
      </c>
      <c r="I1348" s="20" t="str">
        <f>IF(VLOOKUP(B1348,属性中转表!A:G,7,FALSE)=0,"",VLOOKUP(VLOOKUP(B1348,属性中转表!A:G,7,FALSE),属性中转表!$K$2:$P$21,6,0))&amp;IF(VLOOKUP(B1348,属性中转表!A:G,7,FALSE)&gt;=50,VLOOKUP(A1348,英雄数据表!A:K,9,0),IF(VLOOKUP(B1348,属性中转表!A:G,7,FALSE)&gt;=25,VLOOKUP(A1348,英雄数据表!A:K,5,0),""))</f>
        <v>"atk":300,"hp":5000,"undpspro":100,"pvpdpspro":50,"pvpundpspro":50</v>
      </c>
      <c r="J1348" s="20" t="str">
        <f>IF(I1348="","",属性中转表!$I$1&amp;(IF(VLOOKUP(B1348,属性中转表!A:G,7,FALSE)=0,0,VLOOKUP(VLOOKUP(B1348,属性中转表!A:G,7,FALSE),属性中转表!$K$2:$P$21,4,0)))+IFERROR(VLOOKUP(A1348,英雄数据表!A:K,IF(武魂!B1348&gt;=50,10,IF(武魂!B1348&gt;=25,6)),0),0))</f>
        <v>,"dpspro":160</v>
      </c>
      <c r="K1348" s="32" t="str">
        <f t="shared" si="93"/>
        <v>"atk":300,"hp":5000,"undpspro":100,"pvpdpspro":50,"pvpundpspro":50,"dpspro":160</v>
      </c>
      <c r="L1348" s="20" t="str">
        <f>IF(B1348&gt;=50,VLOOKUP(A1348,英雄数据表!A:L,11,FALSE),IF(B1348&gt;=25,VLOOKUP(A1348,英雄数据表!A:L,7,0),""))</f>
        <v>"1404601004"</v>
      </c>
      <c r="M1348" s="20" t="str">
        <f>IFERROR(VLOOKUP(B1348,属性中转表!$K$2:$O$21,5,FALSE),"")</f>
        <v/>
      </c>
      <c r="N1348" s="20" t="str">
        <f>IF(B1348=25,VLOOKUP(A1348,英雄数据表!A:L,8,FALSE),IF(B1348=50,VLOOKUP(A1348,英雄数据表!A:L,12,0),""))</f>
        <v/>
      </c>
    </row>
    <row r="1349" spans="1:14" x14ac:dyDescent="0.3">
      <c r="A1349" s="20">
        <v>14046</v>
      </c>
      <c r="B1349" s="21">
        <f t="shared" si="90"/>
        <v>48</v>
      </c>
      <c r="C1349" s="21">
        <v>5</v>
      </c>
      <c r="D1349" s="21">
        <f>VLOOKUP(A1349,英雄数据表!A:D,4,0)</f>
        <v>1</v>
      </c>
      <c r="E1349" s="20" t="str">
        <f>VLOOKUP(A1349,英雄数据表!A:C,3,0)</f>
        <v>骨齿护肩</v>
      </c>
      <c r="F1349" s="20">
        <f t="shared" si="91"/>
        <v>14046</v>
      </c>
      <c r="G1349" s="20">
        <f t="shared" si="92"/>
        <v>14046</v>
      </c>
      <c r="H1349" s="21" t="str">
        <f>VLOOKUP(B1349,属性中转表!A:F,6,FALSE)</f>
        <v>"hp":172800,"atk":4800</v>
      </c>
      <c r="I1349" s="20" t="str">
        <f>IF(VLOOKUP(B1349,属性中转表!A:G,7,FALSE)=0,"",VLOOKUP(VLOOKUP(B1349,属性中转表!A:G,7,FALSE),属性中转表!$K$2:$P$21,6,0))&amp;IF(VLOOKUP(B1349,属性中转表!A:G,7,FALSE)&gt;=50,VLOOKUP(A1349,英雄数据表!A:K,9,0),IF(VLOOKUP(B1349,属性中转表!A:G,7,FALSE)&gt;=25,VLOOKUP(A1349,英雄数据表!A:K,5,0),""))</f>
        <v>"atk":300,"hp":5000,"undpspro":100,"pvpdpspro":50,"pvpundpspro":50</v>
      </c>
      <c r="J1349" s="20" t="str">
        <f>IF(I1349="","",属性中转表!$I$1&amp;(IF(VLOOKUP(B1349,属性中转表!A:G,7,FALSE)=0,0,VLOOKUP(VLOOKUP(B1349,属性中转表!A:G,7,FALSE),属性中转表!$K$2:$P$21,4,0)))+IFERROR(VLOOKUP(A1349,英雄数据表!A:K,IF(武魂!B1349&gt;=50,10,IF(武魂!B1349&gt;=25,6)),0),0))</f>
        <v>,"dpspro":160</v>
      </c>
      <c r="K1349" s="32" t="str">
        <f t="shared" si="93"/>
        <v>"atk":300,"hp":5000,"undpspro":100,"pvpdpspro":50,"pvpundpspro":50,"dpspro":160</v>
      </c>
      <c r="L1349" s="20" t="str">
        <f>IF(B1349&gt;=50,VLOOKUP(A1349,英雄数据表!A:L,11,FALSE),IF(B1349&gt;=25,VLOOKUP(A1349,英雄数据表!A:L,7,0),""))</f>
        <v>"1404601004"</v>
      </c>
      <c r="M1349" s="20" t="str">
        <f>IFERROR(VLOOKUP(B1349,属性中转表!$K$2:$O$21,5,FALSE),"")</f>
        <v/>
      </c>
      <c r="N1349" s="20" t="str">
        <f>IF(B1349=25,VLOOKUP(A1349,英雄数据表!A:L,8,FALSE),IF(B1349=50,VLOOKUP(A1349,英雄数据表!A:L,12,0),""))</f>
        <v/>
      </c>
    </row>
    <row r="1350" spans="1:14" x14ac:dyDescent="0.3">
      <c r="A1350" s="20">
        <v>14046</v>
      </c>
      <c r="B1350" s="21">
        <f t="shared" si="90"/>
        <v>49</v>
      </c>
      <c r="C1350" s="21">
        <v>5</v>
      </c>
      <c r="D1350" s="21">
        <f>VLOOKUP(A1350,英雄数据表!A:D,4,0)</f>
        <v>1</v>
      </c>
      <c r="E1350" s="20" t="str">
        <f>VLOOKUP(A1350,英雄数据表!A:C,3,0)</f>
        <v>骨齿护肩</v>
      </c>
      <c r="F1350" s="20">
        <f t="shared" si="91"/>
        <v>14046</v>
      </c>
      <c r="G1350" s="20">
        <f t="shared" si="92"/>
        <v>14046</v>
      </c>
      <c r="H1350" s="21" t="str">
        <f>VLOOKUP(B1350,属性中转表!A:F,6,FALSE)</f>
        <v>"hp":178200,"atk":4950</v>
      </c>
      <c r="I1350" s="20" t="str">
        <f>IF(VLOOKUP(B1350,属性中转表!A:G,7,FALSE)=0,"",VLOOKUP(VLOOKUP(B1350,属性中转表!A:G,7,FALSE),属性中转表!$K$2:$P$21,6,0))&amp;IF(VLOOKUP(B1350,属性中转表!A:G,7,FALSE)&gt;=50,VLOOKUP(A1350,英雄数据表!A:K,9,0),IF(VLOOKUP(B1350,属性中转表!A:G,7,FALSE)&gt;=25,VLOOKUP(A1350,英雄数据表!A:K,5,0),""))</f>
        <v>"atk":300,"hp":5000,"undpspro":100,"pvpdpspro":50,"pvpundpspro":50</v>
      </c>
      <c r="J1350" s="20" t="str">
        <f>IF(I1350="","",属性中转表!$I$1&amp;(IF(VLOOKUP(B1350,属性中转表!A:G,7,FALSE)=0,0,VLOOKUP(VLOOKUP(B1350,属性中转表!A:G,7,FALSE),属性中转表!$K$2:$P$21,4,0)))+IFERROR(VLOOKUP(A1350,英雄数据表!A:K,IF(武魂!B1350&gt;=50,10,IF(武魂!B1350&gt;=25,6)),0),0))</f>
        <v>,"dpspro":160</v>
      </c>
      <c r="K1350" s="32" t="str">
        <f t="shared" si="93"/>
        <v>"atk":300,"hp":5000,"undpspro":100,"pvpdpspro":50,"pvpundpspro":50,"dpspro":160</v>
      </c>
      <c r="L1350" s="20" t="str">
        <f>IF(B1350&gt;=50,VLOOKUP(A1350,英雄数据表!A:L,11,FALSE),IF(B1350&gt;=25,VLOOKUP(A1350,英雄数据表!A:L,7,0),""))</f>
        <v>"1404601004"</v>
      </c>
      <c r="M1350" s="20" t="str">
        <f>IFERROR(VLOOKUP(B1350,属性中转表!$K$2:$O$21,5,FALSE),"")</f>
        <v/>
      </c>
      <c r="N1350" s="20" t="str">
        <f>IF(B1350=25,VLOOKUP(A1350,英雄数据表!A:L,8,FALSE),IF(B1350=50,VLOOKUP(A1350,英雄数据表!A:L,12,0),""))</f>
        <v/>
      </c>
    </row>
    <row r="1351" spans="1:14" x14ac:dyDescent="0.3">
      <c r="A1351" s="20">
        <v>14046</v>
      </c>
      <c r="B1351" s="21">
        <f t="shared" si="90"/>
        <v>50</v>
      </c>
      <c r="C1351" s="21">
        <v>5</v>
      </c>
      <c r="D1351" s="21">
        <f>VLOOKUP(A1351,英雄数据表!A:D,4,0)</f>
        <v>1</v>
      </c>
      <c r="E1351" s="20" t="str">
        <f>VLOOKUP(A1351,英雄数据表!A:C,3,0)</f>
        <v>骨齿护肩</v>
      </c>
      <c r="F1351" s="20">
        <f t="shared" si="91"/>
        <v>14046</v>
      </c>
      <c r="G1351" s="20">
        <f t="shared" si="92"/>
        <v>14046</v>
      </c>
      <c r="H1351" s="21" t="str">
        <f>VLOOKUP(B1351,属性中转表!A:F,6,FALSE)</f>
        <v>"hp":183600,"atk":5100</v>
      </c>
      <c r="I1351" s="20" t="str">
        <f>IF(VLOOKUP(B1351,属性中转表!A:G,7,FALSE)=0,"",VLOOKUP(VLOOKUP(B1351,属性中转表!A:G,7,FALSE),属性中转表!$K$2:$P$21,6,0))&amp;IF(VLOOKUP(B1351,属性中转表!A:G,7,FALSE)&gt;=50,VLOOKUP(A1351,英雄数据表!A:K,9,0),IF(VLOOKUP(B1351,属性中转表!A:G,7,FALSE)&gt;=25,VLOOKUP(A1351,英雄数据表!A:K,5,0),""))</f>
        <v>"atk":300,"hp":5000,"undpspro":100,"pvpdpspro":50,"pvpundpspro":50</v>
      </c>
      <c r="J1351" s="20" t="str">
        <f>IF(I1351="","",属性中转表!$I$1&amp;(IF(VLOOKUP(B1351,属性中转表!A:G,7,FALSE)=0,0,VLOOKUP(VLOOKUP(B1351,属性中转表!A:G,7,FALSE),属性中转表!$K$2:$P$21,4,0)))+IFERROR(VLOOKUP(A1351,英雄数据表!A:K,IF(武魂!B1351&gt;=50,10,IF(武魂!B1351&gt;=25,6)),0),0))</f>
        <v>,"dpspro":200</v>
      </c>
      <c r="K1351" s="32" t="str">
        <f t="shared" si="93"/>
        <v>"atk":300,"hp":5000,"undpspro":100,"pvpdpspro":50,"pvpundpspro":50,"dpspro":200</v>
      </c>
      <c r="L1351" s="20" t="str">
        <f>IF(B1351&gt;=50,VLOOKUP(A1351,英雄数据表!A:L,11,FALSE),IF(B1351&gt;=25,VLOOKUP(A1351,英雄数据表!A:L,7,0),""))</f>
        <v>"1404602004"</v>
      </c>
      <c r="M1351" s="20" t="str">
        <f>IFERROR(VLOOKUP(B1351,属性中转表!$K$2:$O$21,5,FALSE),"")</f>
        <v/>
      </c>
      <c r="N1351" s="20" t="str">
        <f>IF(B1351=25,VLOOKUP(A1351,英雄数据表!A:L,8,FALSE),IF(B1351=50,VLOOKUP(A1351,英雄数据表!A:L,12,0),""))</f>
        <v>幽冥狼王伤害提升10%，并且每回合开始增加10%暴击率（该效果最多叠加3层）</v>
      </c>
    </row>
    <row r="1352" spans="1:14" x14ac:dyDescent="0.3">
      <c r="A1352" s="20">
        <v>14046</v>
      </c>
      <c r="B1352" s="21">
        <f t="shared" si="90"/>
        <v>51</v>
      </c>
      <c r="C1352" s="21">
        <v>5</v>
      </c>
      <c r="D1352" s="21">
        <f>VLOOKUP(A1352,英雄数据表!A:D,4,0)</f>
        <v>1</v>
      </c>
      <c r="E1352" s="20" t="str">
        <f>VLOOKUP(A1352,英雄数据表!A:C,3,0)</f>
        <v>骨齿护肩</v>
      </c>
      <c r="F1352" s="20">
        <f t="shared" si="91"/>
        <v>14046</v>
      </c>
      <c r="G1352" s="20">
        <f t="shared" si="92"/>
        <v>14046</v>
      </c>
      <c r="H1352" s="21" t="str">
        <f>VLOOKUP(B1352,属性中转表!A:F,6,FALSE)</f>
        <v>"hp":189000,"atk":5250</v>
      </c>
      <c r="I1352" s="20" t="str">
        <f>IF(VLOOKUP(B1352,属性中转表!A:G,7,FALSE)=0,"",VLOOKUP(VLOOKUP(B1352,属性中转表!A:G,7,FALSE),属性中转表!$K$2:$P$21,6,0))&amp;IF(VLOOKUP(B1352,属性中转表!A:G,7,FALSE)&gt;=50,VLOOKUP(A1352,英雄数据表!A:K,9,0),IF(VLOOKUP(B1352,属性中转表!A:G,7,FALSE)&gt;=25,VLOOKUP(A1352,英雄数据表!A:K,5,0),""))</f>
        <v>"atk":300,"hp":5000,"undpspro":100,"pvpdpspro":50,"pvpundpspro":50</v>
      </c>
      <c r="J1352" s="20" t="str">
        <f>IF(I1352="","",属性中转表!$I$1&amp;(IF(VLOOKUP(B1352,属性中转表!A:G,7,FALSE)=0,0,VLOOKUP(VLOOKUP(B1352,属性中转表!A:G,7,FALSE),属性中转表!$K$2:$P$21,4,0)))+IFERROR(VLOOKUP(A1352,英雄数据表!A:K,IF(武魂!B1352&gt;=50,10,IF(武魂!B1352&gt;=25,6)),0),0))</f>
        <v>,"dpspro":200</v>
      </c>
      <c r="K1352" s="32" t="str">
        <f t="shared" si="93"/>
        <v>"atk":300,"hp":5000,"undpspro":100,"pvpdpspro":50,"pvpundpspro":50,"dpspro":200</v>
      </c>
      <c r="L1352" s="20" t="str">
        <f>IF(B1352&gt;=50,VLOOKUP(A1352,英雄数据表!A:L,11,FALSE),IF(B1352&gt;=25,VLOOKUP(A1352,英雄数据表!A:L,7,0),""))</f>
        <v>"1404602004"</v>
      </c>
      <c r="M1352" s="20" t="str">
        <f>IFERROR(VLOOKUP(B1352,属性中转表!$K$2:$O$21,5,FALSE),"")</f>
        <v/>
      </c>
      <c r="N1352" s="20" t="str">
        <f>IF(B1352=25,VLOOKUP(A1352,英雄数据表!A:L,8,FALSE),IF(B1352=50,VLOOKUP(A1352,英雄数据表!A:L,12,0),""))</f>
        <v/>
      </c>
    </row>
    <row r="1353" spans="1:14" x14ac:dyDescent="0.3">
      <c r="A1353" s="20">
        <v>14046</v>
      </c>
      <c r="B1353" s="21">
        <f t="shared" si="90"/>
        <v>52</v>
      </c>
      <c r="C1353" s="21">
        <v>5</v>
      </c>
      <c r="D1353" s="21">
        <f>VLOOKUP(A1353,英雄数据表!A:D,4,0)</f>
        <v>1</v>
      </c>
      <c r="E1353" s="20" t="str">
        <f>VLOOKUP(A1353,英雄数据表!A:C,3,0)</f>
        <v>骨齿护肩</v>
      </c>
      <c r="F1353" s="20">
        <f t="shared" si="91"/>
        <v>14046</v>
      </c>
      <c r="G1353" s="20">
        <f t="shared" si="92"/>
        <v>14046</v>
      </c>
      <c r="H1353" s="21" t="str">
        <f>VLOOKUP(B1353,属性中转表!A:F,6,FALSE)</f>
        <v>"hp":194400,"atk":5400</v>
      </c>
      <c r="I1353" s="20" t="str">
        <f>IF(VLOOKUP(B1353,属性中转表!A:G,7,FALSE)=0,"",VLOOKUP(VLOOKUP(B1353,属性中转表!A:G,7,FALSE),属性中转表!$K$2:$P$21,6,0))&amp;IF(VLOOKUP(B1353,属性中转表!A:G,7,FALSE)&gt;=50,VLOOKUP(A1353,英雄数据表!A:K,9,0),IF(VLOOKUP(B1353,属性中转表!A:G,7,FALSE)&gt;=25,VLOOKUP(A1353,英雄数据表!A:K,5,0),""))</f>
        <v>"atk":300,"hp":5000,"undpspro":100,"pvpdpspro":50,"pvpundpspro":50</v>
      </c>
      <c r="J1353" s="20" t="str">
        <f>IF(I1353="","",属性中转表!$I$1&amp;(IF(VLOOKUP(B1353,属性中转表!A:G,7,FALSE)=0,0,VLOOKUP(VLOOKUP(B1353,属性中转表!A:G,7,FALSE),属性中转表!$K$2:$P$21,4,0)))+IFERROR(VLOOKUP(A1353,英雄数据表!A:K,IF(武魂!B1353&gt;=50,10,IF(武魂!B1353&gt;=25,6)),0),0))</f>
        <v>,"dpspro":200</v>
      </c>
      <c r="K1353" s="32" t="str">
        <f t="shared" si="93"/>
        <v>"atk":300,"hp":5000,"undpspro":100,"pvpdpspro":50,"pvpundpspro":50,"dpspro":200</v>
      </c>
      <c r="L1353" s="20" t="str">
        <f>IF(B1353&gt;=50,VLOOKUP(A1353,英雄数据表!A:L,11,FALSE),IF(B1353&gt;=25,VLOOKUP(A1353,英雄数据表!A:L,7,0),""))</f>
        <v>"1404602004"</v>
      </c>
      <c r="M1353" s="20" t="str">
        <f>IFERROR(VLOOKUP(B1353,属性中转表!$K$2:$O$21,5,FALSE),"")</f>
        <v/>
      </c>
      <c r="N1353" s="20" t="str">
        <f>IF(B1353=25,VLOOKUP(A1353,英雄数据表!A:L,8,FALSE),IF(B1353=50,VLOOKUP(A1353,英雄数据表!A:L,12,0),""))</f>
        <v/>
      </c>
    </row>
    <row r="1354" spans="1:14" x14ac:dyDescent="0.3">
      <c r="A1354" s="20">
        <v>14046</v>
      </c>
      <c r="B1354" s="21">
        <f t="shared" si="90"/>
        <v>53</v>
      </c>
      <c r="C1354" s="21">
        <v>5</v>
      </c>
      <c r="D1354" s="21">
        <f>VLOOKUP(A1354,英雄数据表!A:D,4,0)</f>
        <v>1</v>
      </c>
      <c r="E1354" s="20" t="str">
        <f>VLOOKUP(A1354,英雄数据表!A:C,3,0)</f>
        <v>骨齿护肩</v>
      </c>
      <c r="F1354" s="20">
        <f t="shared" si="91"/>
        <v>14046</v>
      </c>
      <c r="G1354" s="20">
        <f t="shared" si="92"/>
        <v>14046</v>
      </c>
      <c r="H1354" s="21" t="str">
        <f>VLOOKUP(B1354,属性中转表!A:F,6,FALSE)</f>
        <v>"hp":199800,"atk":5550</v>
      </c>
      <c r="I1354" s="20" t="str">
        <f>IF(VLOOKUP(B1354,属性中转表!A:G,7,FALSE)=0,"",VLOOKUP(VLOOKUP(B1354,属性中转表!A:G,7,FALSE),属性中转表!$K$2:$P$21,6,0))&amp;IF(VLOOKUP(B1354,属性中转表!A:G,7,FALSE)&gt;=50,VLOOKUP(A1354,英雄数据表!A:K,9,0),IF(VLOOKUP(B1354,属性中转表!A:G,7,FALSE)&gt;=25,VLOOKUP(A1354,英雄数据表!A:K,5,0),""))</f>
        <v>"atk":300,"hp":5000,"undpspro":100,"pvpdpspro":50,"pvpundpspro":50</v>
      </c>
      <c r="J1354" s="20" t="str">
        <f>IF(I1354="","",属性中转表!$I$1&amp;(IF(VLOOKUP(B1354,属性中转表!A:G,7,FALSE)=0,0,VLOOKUP(VLOOKUP(B1354,属性中转表!A:G,7,FALSE),属性中转表!$K$2:$P$21,4,0)))+IFERROR(VLOOKUP(A1354,英雄数据表!A:K,IF(武魂!B1354&gt;=50,10,IF(武魂!B1354&gt;=25,6)),0),0))</f>
        <v>,"dpspro":200</v>
      </c>
      <c r="K1354" s="32" t="str">
        <f t="shared" si="93"/>
        <v>"atk":300,"hp":5000,"undpspro":100,"pvpdpspro":50,"pvpundpspro":50,"dpspro":200</v>
      </c>
      <c r="L1354" s="20" t="str">
        <f>IF(B1354&gt;=50,VLOOKUP(A1354,英雄数据表!A:L,11,FALSE),IF(B1354&gt;=25,VLOOKUP(A1354,英雄数据表!A:L,7,0),""))</f>
        <v>"1404602004"</v>
      </c>
      <c r="M1354" s="20" t="str">
        <f>IFERROR(VLOOKUP(B1354,属性中转表!$K$2:$O$21,5,FALSE),"")</f>
        <v/>
      </c>
      <c r="N1354" s="20" t="str">
        <f>IF(B1354=25,VLOOKUP(A1354,英雄数据表!A:L,8,FALSE),IF(B1354=50,VLOOKUP(A1354,英雄数据表!A:L,12,0),""))</f>
        <v/>
      </c>
    </row>
    <row r="1355" spans="1:14" x14ac:dyDescent="0.3">
      <c r="A1355" s="20">
        <v>14046</v>
      </c>
      <c r="B1355" s="21">
        <f t="shared" ref="B1355:B1418" si="94">IF(A1355=A1354,B1354+1,1)</f>
        <v>54</v>
      </c>
      <c r="C1355" s="21">
        <v>5</v>
      </c>
      <c r="D1355" s="21">
        <f>VLOOKUP(A1355,英雄数据表!A:D,4,0)</f>
        <v>1</v>
      </c>
      <c r="E1355" s="20" t="str">
        <f>VLOOKUP(A1355,英雄数据表!A:C,3,0)</f>
        <v>骨齿护肩</v>
      </c>
      <c r="F1355" s="20">
        <f t="shared" ref="F1355:F1418" si="95">A1355</f>
        <v>14046</v>
      </c>
      <c r="G1355" s="20">
        <f t="shared" ref="G1355:G1418" si="96">A1355</f>
        <v>14046</v>
      </c>
      <c r="H1355" s="21" t="str">
        <f>VLOOKUP(B1355,属性中转表!A:F,6,FALSE)</f>
        <v>"hp":205200,"atk":5700</v>
      </c>
      <c r="I1355" s="20" t="str">
        <f>IF(VLOOKUP(B1355,属性中转表!A:G,7,FALSE)=0,"",VLOOKUP(VLOOKUP(B1355,属性中转表!A:G,7,FALSE),属性中转表!$K$2:$P$21,6,0))&amp;IF(VLOOKUP(B1355,属性中转表!A:G,7,FALSE)&gt;=50,VLOOKUP(A1355,英雄数据表!A:K,9,0),IF(VLOOKUP(B1355,属性中转表!A:G,7,FALSE)&gt;=25,VLOOKUP(A1355,英雄数据表!A:K,5,0),""))</f>
        <v>"atk":300,"hp":5000,"undpspro":100,"pvpdpspro":50,"pvpundpspro":50</v>
      </c>
      <c r="J1355" s="20" t="str">
        <f>IF(I1355="","",属性中转表!$I$1&amp;(IF(VLOOKUP(B1355,属性中转表!A:G,7,FALSE)=0,0,VLOOKUP(VLOOKUP(B1355,属性中转表!A:G,7,FALSE),属性中转表!$K$2:$P$21,4,0)))+IFERROR(VLOOKUP(A1355,英雄数据表!A:K,IF(武魂!B1355&gt;=50,10,IF(武魂!B1355&gt;=25,6)),0),0))</f>
        <v>,"dpspro":200</v>
      </c>
      <c r="K1355" s="32" t="str">
        <f t="shared" ref="K1355:K1418" si="97">I1355&amp;J1355</f>
        <v>"atk":300,"hp":5000,"undpspro":100,"pvpdpspro":50,"pvpundpspro":50,"dpspro":200</v>
      </c>
      <c r="L1355" s="20" t="str">
        <f>IF(B1355&gt;=50,VLOOKUP(A1355,英雄数据表!A:L,11,FALSE),IF(B1355&gt;=25,VLOOKUP(A1355,英雄数据表!A:L,7,0),""))</f>
        <v>"1404602004"</v>
      </c>
      <c r="M1355" s="20" t="str">
        <f>IFERROR(VLOOKUP(B1355,属性中转表!$K$2:$O$21,5,FALSE),"")</f>
        <v/>
      </c>
      <c r="N1355" s="20" t="str">
        <f>IF(B1355=25,VLOOKUP(A1355,英雄数据表!A:L,8,FALSE),IF(B1355=50,VLOOKUP(A1355,英雄数据表!A:L,12,0),""))</f>
        <v/>
      </c>
    </row>
    <row r="1356" spans="1:14" x14ac:dyDescent="0.3">
      <c r="A1356" s="20">
        <v>14046</v>
      </c>
      <c r="B1356" s="21">
        <f t="shared" si="94"/>
        <v>55</v>
      </c>
      <c r="C1356" s="21">
        <v>5</v>
      </c>
      <c r="D1356" s="21">
        <f>VLOOKUP(A1356,英雄数据表!A:D,4,0)</f>
        <v>1</v>
      </c>
      <c r="E1356" s="20" t="str">
        <f>VLOOKUP(A1356,英雄数据表!A:C,3,0)</f>
        <v>骨齿护肩</v>
      </c>
      <c r="F1356" s="20">
        <f t="shared" si="95"/>
        <v>14046</v>
      </c>
      <c r="G1356" s="20">
        <f t="shared" si="96"/>
        <v>14046</v>
      </c>
      <c r="H1356" s="21" t="str">
        <f>VLOOKUP(B1356,属性中转表!A:F,6,FALSE)</f>
        <v>"hp":210600,"atk":5850</v>
      </c>
      <c r="I1356" s="20" t="str">
        <f>IF(VLOOKUP(B1356,属性中转表!A:G,7,FALSE)=0,"",VLOOKUP(VLOOKUP(B1356,属性中转表!A:G,7,FALSE),属性中转表!$K$2:$P$21,6,0))&amp;IF(VLOOKUP(B1356,属性中转表!A:G,7,FALSE)&gt;=50,VLOOKUP(A1356,英雄数据表!A:K,9,0),IF(VLOOKUP(B1356,属性中转表!A:G,7,FALSE)&gt;=25,VLOOKUP(A1356,英雄数据表!A:K,5,0),""))</f>
        <v>"atk":300,"hp":5000,"undpspro":150,"pvpdpspro":50,"pvpundpspro":50</v>
      </c>
      <c r="J1356" s="20" t="str">
        <f>IF(I1356="","",属性中转表!$I$1&amp;(IF(VLOOKUP(B1356,属性中转表!A:G,7,FALSE)=0,0,VLOOKUP(VLOOKUP(B1356,属性中转表!A:G,7,FALSE),属性中转表!$K$2:$P$21,4,0)))+IFERROR(VLOOKUP(A1356,英雄数据表!A:K,IF(武魂!B1356&gt;=50,10,IF(武魂!B1356&gt;=25,6)),0),0))</f>
        <v>,"dpspro":200</v>
      </c>
      <c r="K1356" s="32" t="str">
        <f t="shared" si="97"/>
        <v>"atk":300,"hp":5000,"undpspro":150,"pvpdpspro":50,"pvpundpspro":50,"dpspro":200</v>
      </c>
      <c r="L1356" s="20" t="str">
        <f>IF(B1356&gt;=50,VLOOKUP(A1356,英雄数据表!A:L,11,FALSE),IF(B1356&gt;=25,VLOOKUP(A1356,英雄数据表!A:L,7,0),""))</f>
        <v>"1404602004"</v>
      </c>
      <c r="M1356" s="20" t="str">
        <f>IFERROR(VLOOKUP(B1356,属性中转表!$K$2:$O$21,5,FALSE),"")</f>
        <v>"undpspro":50</v>
      </c>
      <c r="N1356" s="20" t="str">
        <f>IF(B1356=25,VLOOKUP(A1356,英雄数据表!A:L,8,FALSE),IF(B1356=50,VLOOKUP(A1356,英雄数据表!A:L,12,0),""))</f>
        <v/>
      </c>
    </row>
    <row r="1357" spans="1:14" x14ac:dyDescent="0.3">
      <c r="A1357" s="20">
        <v>14046</v>
      </c>
      <c r="B1357" s="21">
        <f t="shared" si="94"/>
        <v>56</v>
      </c>
      <c r="C1357" s="21">
        <v>5</v>
      </c>
      <c r="D1357" s="21">
        <f>VLOOKUP(A1357,英雄数据表!A:D,4,0)</f>
        <v>1</v>
      </c>
      <c r="E1357" s="20" t="str">
        <f>VLOOKUP(A1357,英雄数据表!A:C,3,0)</f>
        <v>骨齿护肩</v>
      </c>
      <c r="F1357" s="20">
        <f t="shared" si="95"/>
        <v>14046</v>
      </c>
      <c r="G1357" s="20">
        <f t="shared" si="96"/>
        <v>14046</v>
      </c>
      <c r="H1357" s="21" t="str">
        <f>VLOOKUP(B1357,属性中转表!A:F,6,FALSE)</f>
        <v>"hp":216000,"atk":6000</v>
      </c>
      <c r="I1357" s="20" t="str">
        <f>IF(VLOOKUP(B1357,属性中转表!A:G,7,FALSE)=0,"",VLOOKUP(VLOOKUP(B1357,属性中转表!A:G,7,FALSE),属性中转表!$K$2:$P$21,6,0))&amp;IF(VLOOKUP(B1357,属性中转表!A:G,7,FALSE)&gt;=50,VLOOKUP(A1357,英雄数据表!A:K,9,0),IF(VLOOKUP(B1357,属性中转表!A:G,7,FALSE)&gt;=25,VLOOKUP(A1357,英雄数据表!A:K,5,0),""))</f>
        <v>"atk":300,"hp":5000,"undpspro":150,"pvpdpspro":50,"pvpundpspro":50</v>
      </c>
      <c r="J1357" s="20" t="str">
        <f>IF(I1357="","",属性中转表!$I$1&amp;(IF(VLOOKUP(B1357,属性中转表!A:G,7,FALSE)=0,0,VLOOKUP(VLOOKUP(B1357,属性中转表!A:G,7,FALSE),属性中转表!$K$2:$P$21,4,0)))+IFERROR(VLOOKUP(A1357,英雄数据表!A:K,IF(武魂!B1357&gt;=50,10,IF(武魂!B1357&gt;=25,6)),0),0))</f>
        <v>,"dpspro":200</v>
      </c>
      <c r="K1357" s="32" t="str">
        <f t="shared" si="97"/>
        <v>"atk":300,"hp":5000,"undpspro":150,"pvpdpspro":50,"pvpundpspro":50,"dpspro":200</v>
      </c>
      <c r="L1357" s="20" t="str">
        <f>IF(B1357&gt;=50,VLOOKUP(A1357,英雄数据表!A:L,11,FALSE),IF(B1357&gt;=25,VLOOKUP(A1357,英雄数据表!A:L,7,0),""))</f>
        <v>"1404602004"</v>
      </c>
      <c r="M1357" s="20" t="str">
        <f>IFERROR(VLOOKUP(B1357,属性中转表!$K$2:$O$21,5,FALSE),"")</f>
        <v/>
      </c>
      <c r="N1357" s="20" t="str">
        <f>IF(B1357=25,VLOOKUP(A1357,英雄数据表!A:L,8,FALSE),IF(B1357=50,VLOOKUP(A1357,英雄数据表!A:L,12,0),""))</f>
        <v/>
      </c>
    </row>
    <row r="1358" spans="1:14" x14ac:dyDescent="0.3">
      <c r="A1358" s="20">
        <v>14046</v>
      </c>
      <c r="B1358" s="21">
        <f t="shared" si="94"/>
        <v>57</v>
      </c>
      <c r="C1358" s="21">
        <v>5</v>
      </c>
      <c r="D1358" s="21">
        <f>VLOOKUP(A1358,英雄数据表!A:D,4,0)</f>
        <v>1</v>
      </c>
      <c r="E1358" s="20" t="str">
        <f>VLOOKUP(A1358,英雄数据表!A:C,3,0)</f>
        <v>骨齿护肩</v>
      </c>
      <c r="F1358" s="20">
        <f t="shared" si="95"/>
        <v>14046</v>
      </c>
      <c r="G1358" s="20">
        <f t="shared" si="96"/>
        <v>14046</v>
      </c>
      <c r="H1358" s="21" t="str">
        <f>VLOOKUP(B1358,属性中转表!A:F,6,FALSE)</f>
        <v>"hp":221400,"atk":6150</v>
      </c>
      <c r="I1358" s="20" t="str">
        <f>IF(VLOOKUP(B1358,属性中转表!A:G,7,FALSE)=0,"",VLOOKUP(VLOOKUP(B1358,属性中转表!A:G,7,FALSE),属性中转表!$K$2:$P$21,6,0))&amp;IF(VLOOKUP(B1358,属性中转表!A:G,7,FALSE)&gt;=50,VLOOKUP(A1358,英雄数据表!A:K,9,0),IF(VLOOKUP(B1358,属性中转表!A:G,7,FALSE)&gt;=25,VLOOKUP(A1358,英雄数据表!A:K,5,0),""))</f>
        <v>"atk":300,"hp":5000,"undpspro":150,"pvpdpspro":50,"pvpundpspro":50</v>
      </c>
      <c r="J1358" s="20" t="str">
        <f>IF(I1358="","",属性中转表!$I$1&amp;(IF(VLOOKUP(B1358,属性中转表!A:G,7,FALSE)=0,0,VLOOKUP(VLOOKUP(B1358,属性中转表!A:G,7,FALSE),属性中转表!$K$2:$P$21,4,0)))+IFERROR(VLOOKUP(A1358,英雄数据表!A:K,IF(武魂!B1358&gt;=50,10,IF(武魂!B1358&gt;=25,6)),0),0))</f>
        <v>,"dpspro":200</v>
      </c>
      <c r="K1358" s="32" t="str">
        <f t="shared" si="97"/>
        <v>"atk":300,"hp":5000,"undpspro":150,"pvpdpspro":50,"pvpundpspro":50,"dpspro":200</v>
      </c>
      <c r="L1358" s="20" t="str">
        <f>IF(B1358&gt;=50,VLOOKUP(A1358,英雄数据表!A:L,11,FALSE),IF(B1358&gt;=25,VLOOKUP(A1358,英雄数据表!A:L,7,0),""))</f>
        <v>"1404602004"</v>
      </c>
      <c r="M1358" s="20" t="str">
        <f>IFERROR(VLOOKUP(B1358,属性中转表!$K$2:$O$21,5,FALSE),"")</f>
        <v/>
      </c>
      <c r="N1358" s="20" t="str">
        <f>IF(B1358=25,VLOOKUP(A1358,英雄数据表!A:L,8,FALSE),IF(B1358=50,VLOOKUP(A1358,英雄数据表!A:L,12,0),""))</f>
        <v/>
      </c>
    </row>
    <row r="1359" spans="1:14" x14ac:dyDescent="0.3">
      <c r="A1359" s="20">
        <v>14046</v>
      </c>
      <c r="B1359" s="21">
        <f t="shared" si="94"/>
        <v>58</v>
      </c>
      <c r="C1359" s="21">
        <v>5</v>
      </c>
      <c r="D1359" s="21">
        <f>VLOOKUP(A1359,英雄数据表!A:D,4,0)</f>
        <v>1</v>
      </c>
      <c r="E1359" s="20" t="str">
        <f>VLOOKUP(A1359,英雄数据表!A:C,3,0)</f>
        <v>骨齿护肩</v>
      </c>
      <c r="F1359" s="20">
        <f t="shared" si="95"/>
        <v>14046</v>
      </c>
      <c r="G1359" s="20">
        <f t="shared" si="96"/>
        <v>14046</v>
      </c>
      <c r="H1359" s="21" t="str">
        <f>VLOOKUP(B1359,属性中转表!A:F,6,FALSE)</f>
        <v>"hp":226800,"atk":6300</v>
      </c>
      <c r="I1359" s="20" t="str">
        <f>IF(VLOOKUP(B1359,属性中转表!A:G,7,FALSE)=0,"",VLOOKUP(VLOOKUP(B1359,属性中转表!A:G,7,FALSE),属性中转表!$K$2:$P$21,6,0))&amp;IF(VLOOKUP(B1359,属性中转表!A:G,7,FALSE)&gt;=50,VLOOKUP(A1359,英雄数据表!A:K,9,0),IF(VLOOKUP(B1359,属性中转表!A:G,7,FALSE)&gt;=25,VLOOKUP(A1359,英雄数据表!A:K,5,0),""))</f>
        <v>"atk":300,"hp":5000,"undpspro":150,"pvpdpspro":50,"pvpundpspro":50</v>
      </c>
      <c r="J1359" s="20" t="str">
        <f>IF(I1359="","",属性中转表!$I$1&amp;(IF(VLOOKUP(B1359,属性中转表!A:G,7,FALSE)=0,0,VLOOKUP(VLOOKUP(B1359,属性中转表!A:G,7,FALSE),属性中转表!$K$2:$P$21,4,0)))+IFERROR(VLOOKUP(A1359,英雄数据表!A:K,IF(武魂!B1359&gt;=50,10,IF(武魂!B1359&gt;=25,6)),0),0))</f>
        <v>,"dpspro":200</v>
      </c>
      <c r="K1359" s="32" t="str">
        <f t="shared" si="97"/>
        <v>"atk":300,"hp":5000,"undpspro":150,"pvpdpspro":50,"pvpundpspro":50,"dpspro":200</v>
      </c>
      <c r="L1359" s="20" t="str">
        <f>IF(B1359&gt;=50,VLOOKUP(A1359,英雄数据表!A:L,11,FALSE),IF(B1359&gt;=25,VLOOKUP(A1359,英雄数据表!A:L,7,0),""))</f>
        <v>"1404602004"</v>
      </c>
      <c r="M1359" s="20" t="str">
        <f>IFERROR(VLOOKUP(B1359,属性中转表!$K$2:$O$21,5,FALSE),"")</f>
        <v/>
      </c>
      <c r="N1359" s="20" t="str">
        <f>IF(B1359=25,VLOOKUP(A1359,英雄数据表!A:L,8,FALSE),IF(B1359=50,VLOOKUP(A1359,英雄数据表!A:L,12,0),""))</f>
        <v/>
      </c>
    </row>
    <row r="1360" spans="1:14" x14ac:dyDescent="0.3">
      <c r="A1360" s="20">
        <v>14046</v>
      </c>
      <c r="B1360" s="21">
        <f t="shared" si="94"/>
        <v>59</v>
      </c>
      <c r="C1360" s="21">
        <v>5</v>
      </c>
      <c r="D1360" s="21">
        <f>VLOOKUP(A1360,英雄数据表!A:D,4,0)</f>
        <v>1</v>
      </c>
      <c r="E1360" s="20" t="str">
        <f>VLOOKUP(A1360,英雄数据表!A:C,3,0)</f>
        <v>骨齿护肩</v>
      </c>
      <c r="F1360" s="20">
        <f t="shared" si="95"/>
        <v>14046</v>
      </c>
      <c r="G1360" s="20">
        <f t="shared" si="96"/>
        <v>14046</v>
      </c>
      <c r="H1360" s="21" t="str">
        <f>VLOOKUP(B1360,属性中转表!A:F,6,FALSE)</f>
        <v>"hp":232200,"atk":6450</v>
      </c>
      <c r="I1360" s="20" t="str">
        <f>IF(VLOOKUP(B1360,属性中转表!A:G,7,FALSE)=0,"",VLOOKUP(VLOOKUP(B1360,属性中转表!A:G,7,FALSE),属性中转表!$K$2:$P$21,6,0))&amp;IF(VLOOKUP(B1360,属性中转表!A:G,7,FALSE)&gt;=50,VLOOKUP(A1360,英雄数据表!A:K,9,0),IF(VLOOKUP(B1360,属性中转表!A:G,7,FALSE)&gt;=25,VLOOKUP(A1360,英雄数据表!A:K,5,0),""))</f>
        <v>"atk":300,"hp":5000,"undpspro":150,"pvpdpspro":50,"pvpundpspro":50</v>
      </c>
      <c r="J1360" s="20" t="str">
        <f>IF(I1360="","",属性中转表!$I$1&amp;(IF(VLOOKUP(B1360,属性中转表!A:G,7,FALSE)=0,0,VLOOKUP(VLOOKUP(B1360,属性中转表!A:G,7,FALSE),属性中转表!$K$2:$P$21,4,0)))+IFERROR(VLOOKUP(A1360,英雄数据表!A:K,IF(武魂!B1360&gt;=50,10,IF(武魂!B1360&gt;=25,6)),0),0))</f>
        <v>,"dpspro":200</v>
      </c>
      <c r="K1360" s="32" t="str">
        <f t="shared" si="97"/>
        <v>"atk":300,"hp":5000,"undpspro":150,"pvpdpspro":50,"pvpundpspro":50,"dpspro":200</v>
      </c>
      <c r="L1360" s="20" t="str">
        <f>IF(B1360&gt;=50,VLOOKUP(A1360,英雄数据表!A:L,11,FALSE),IF(B1360&gt;=25,VLOOKUP(A1360,英雄数据表!A:L,7,0),""))</f>
        <v>"1404602004"</v>
      </c>
      <c r="M1360" s="20" t="str">
        <f>IFERROR(VLOOKUP(B1360,属性中转表!$K$2:$O$21,5,FALSE),"")</f>
        <v/>
      </c>
      <c r="N1360" s="20" t="str">
        <f>IF(B1360=25,VLOOKUP(A1360,英雄数据表!A:L,8,FALSE),IF(B1360=50,VLOOKUP(A1360,英雄数据表!A:L,12,0),""))</f>
        <v/>
      </c>
    </row>
    <row r="1361" spans="1:14" x14ac:dyDescent="0.3">
      <c r="A1361" s="20">
        <v>14046</v>
      </c>
      <c r="B1361" s="21">
        <f t="shared" si="94"/>
        <v>60</v>
      </c>
      <c r="C1361" s="21">
        <v>5</v>
      </c>
      <c r="D1361" s="21">
        <f>VLOOKUP(A1361,英雄数据表!A:D,4,0)</f>
        <v>1</v>
      </c>
      <c r="E1361" s="20" t="str">
        <f>VLOOKUP(A1361,英雄数据表!A:C,3,0)</f>
        <v>骨齿护肩</v>
      </c>
      <c r="F1361" s="20">
        <f t="shared" si="95"/>
        <v>14046</v>
      </c>
      <c r="G1361" s="20">
        <f t="shared" si="96"/>
        <v>14046</v>
      </c>
      <c r="H1361" s="21" t="str">
        <f>VLOOKUP(B1361,属性中转表!A:F,6,FALSE)</f>
        <v>"hp":237600,"atk":6600</v>
      </c>
      <c r="I1361" s="20" t="str">
        <f>IF(VLOOKUP(B1361,属性中转表!A:G,7,FALSE)=0,"",VLOOKUP(VLOOKUP(B1361,属性中转表!A:G,7,FALSE),属性中转表!$K$2:$P$21,6,0))&amp;IF(VLOOKUP(B1361,属性中转表!A:G,7,FALSE)&gt;=50,VLOOKUP(A1361,英雄数据表!A:K,9,0),IF(VLOOKUP(B1361,属性中转表!A:G,7,FALSE)&gt;=25,VLOOKUP(A1361,英雄数据表!A:K,5,0),""))</f>
        <v>"atk":300,"hp":5000,"undpspro":150,"pvpdpspro":50,"pvpundpspro":50</v>
      </c>
      <c r="J1361" s="20" t="str">
        <f>IF(I1361="","",属性中转表!$I$1&amp;(IF(VLOOKUP(B1361,属性中转表!A:G,7,FALSE)=0,0,VLOOKUP(VLOOKUP(B1361,属性中转表!A:G,7,FALSE),属性中转表!$K$2:$P$21,4,0)))+IFERROR(VLOOKUP(A1361,英雄数据表!A:K,IF(武魂!B1361&gt;=50,10,IF(武魂!B1361&gt;=25,6)),0),0))</f>
        <v>,"dpspro":250</v>
      </c>
      <c r="K1361" s="32" t="str">
        <f t="shared" si="97"/>
        <v>"atk":300,"hp":5000,"undpspro":150,"pvpdpspro":50,"pvpundpspro":50,"dpspro":250</v>
      </c>
      <c r="L1361" s="20" t="str">
        <f>IF(B1361&gt;=50,VLOOKUP(A1361,英雄数据表!A:L,11,FALSE),IF(B1361&gt;=25,VLOOKUP(A1361,英雄数据表!A:L,7,0),""))</f>
        <v>"1404602004"</v>
      </c>
      <c r="M1361" s="20" t="str">
        <f>IFERROR(VLOOKUP(B1361,属性中转表!$K$2:$O$21,5,FALSE),"")</f>
        <v>"dpspro":50</v>
      </c>
      <c r="N1361" s="20" t="str">
        <f>IF(B1361=25,VLOOKUP(A1361,英雄数据表!A:L,8,FALSE),IF(B1361=50,VLOOKUP(A1361,英雄数据表!A:L,12,0),""))</f>
        <v/>
      </c>
    </row>
    <row r="1362" spans="1:14" x14ac:dyDescent="0.3">
      <c r="A1362" s="20">
        <v>14046</v>
      </c>
      <c r="B1362" s="21">
        <f t="shared" si="94"/>
        <v>61</v>
      </c>
      <c r="C1362" s="21">
        <v>5</v>
      </c>
      <c r="D1362" s="21">
        <f>VLOOKUP(A1362,英雄数据表!A:D,4,0)</f>
        <v>1</v>
      </c>
      <c r="E1362" s="20" t="str">
        <f>VLOOKUP(A1362,英雄数据表!A:C,3,0)</f>
        <v>骨齿护肩</v>
      </c>
      <c r="F1362" s="20">
        <f t="shared" si="95"/>
        <v>14046</v>
      </c>
      <c r="G1362" s="20">
        <f t="shared" si="96"/>
        <v>14046</v>
      </c>
      <c r="H1362" s="21" t="str">
        <f>VLOOKUP(B1362,属性中转表!A:F,6,FALSE)</f>
        <v>"hp":243000,"atk":6750</v>
      </c>
      <c r="I1362" s="20" t="str">
        <f>IF(VLOOKUP(B1362,属性中转表!A:G,7,FALSE)=0,"",VLOOKUP(VLOOKUP(B1362,属性中转表!A:G,7,FALSE),属性中转表!$K$2:$P$21,6,0))&amp;IF(VLOOKUP(B1362,属性中转表!A:G,7,FALSE)&gt;=50,VLOOKUP(A1362,英雄数据表!A:K,9,0),IF(VLOOKUP(B1362,属性中转表!A:G,7,FALSE)&gt;=25,VLOOKUP(A1362,英雄数据表!A:K,5,0),""))</f>
        <v>"atk":300,"hp":5000,"undpspro":150,"pvpdpspro":50,"pvpundpspro":50</v>
      </c>
      <c r="J1362" s="20" t="str">
        <f>IF(I1362="","",属性中转表!$I$1&amp;(IF(VLOOKUP(B1362,属性中转表!A:G,7,FALSE)=0,0,VLOOKUP(VLOOKUP(B1362,属性中转表!A:G,7,FALSE),属性中转表!$K$2:$P$21,4,0)))+IFERROR(VLOOKUP(A1362,英雄数据表!A:K,IF(武魂!B1362&gt;=50,10,IF(武魂!B1362&gt;=25,6)),0),0))</f>
        <v>,"dpspro":250</v>
      </c>
      <c r="K1362" s="32" t="str">
        <f t="shared" si="97"/>
        <v>"atk":300,"hp":5000,"undpspro":150,"pvpdpspro":50,"pvpundpspro":50,"dpspro":250</v>
      </c>
      <c r="L1362" s="20" t="str">
        <f>IF(B1362&gt;=50,VLOOKUP(A1362,英雄数据表!A:L,11,FALSE),IF(B1362&gt;=25,VLOOKUP(A1362,英雄数据表!A:L,7,0),""))</f>
        <v>"1404602004"</v>
      </c>
      <c r="M1362" s="20" t="str">
        <f>IFERROR(VLOOKUP(B1362,属性中转表!$K$2:$O$21,5,FALSE),"")</f>
        <v/>
      </c>
      <c r="N1362" s="20" t="str">
        <f>IF(B1362=25,VLOOKUP(A1362,英雄数据表!A:L,8,FALSE),IF(B1362=50,VLOOKUP(A1362,英雄数据表!A:L,12,0),""))</f>
        <v/>
      </c>
    </row>
    <row r="1363" spans="1:14" x14ac:dyDescent="0.3">
      <c r="A1363" s="20">
        <v>14046</v>
      </c>
      <c r="B1363" s="21">
        <f t="shared" si="94"/>
        <v>62</v>
      </c>
      <c r="C1363" s="21">
        <v>5</v>
      </c>
      <c r="D1363" s="21">
        <f>VLOOKUP(A1363,英雄数据表!A:D,4,0)</f>
        <v>1</v>
      </c>
      <c r="E1363" s="20" t="str">
        <f>VLOOKUP(A1363,英雄数据表!A:C,3,0)</f>
        <v>骨齿护肩</v>
      </c>
      <c r="F1363" s="20">
        <f t="shared" si="95"/>
        <v>14046</v>
      </c>
      <c r="G1363" s="20">
        <f t="shared" si="96"/>
        <v>14046</v>
      </c>
      <c r="H1363" s="21" t="str">
        <f>VLOOKUP(B1363,属性中转表!A:F,6,FALSE)</f>
        <v>"hp":248400,"atk":6900</v>
      </c>
      <c r="I1363" s="20" t="str">
        <f>IF(VLOOKUP(B1363,属性中转表!A:G,7,FALSE)=0,"",VLOOKUP(VLOOKUP(B1363,属性中转表!A:G,7,FALSE),属性中转表!$K$2:$P$21,6,0))&amp;IF(VLOOKUP(B1363,属性中转表!A:G,7,FALSE)&gt;=50,VLOOKUP(A1363,英雄数据表!A:K,9,0),IF(VLOOKUP(B1363,属性中转表!A:G,7,FALSE)&gt;=25,VLOOKUP(A1363,英雄数据表!A:K,5,0),""))</f>
        <v>"atk":300,"hp":5000,"undpspro":150,"pvpdpspro":50,"pvpundpspro":50</v>
      </c>
      <c r="J1363" s="20" t="str">
        <f>IF(I1363="","",属性中转表!$I$1&amp;(IF(VLOOKUP(B1363,属性中转表!A:G,7,FALSE)=0,0,VLOOKUP(VLOOKUP(B1363,属性中转表!A:G,7,FALSE),属性中转表!$K$2:$P$21,4,0)))+IFERROR(VLOOKUP(A1363,英雄数据表!A:K,IF(武魂!B1363&gt;=50,10,IF(武魂!B1363&gt;=25,6)),0),0))</f>
        <v>,"dpspro":250</v>
      </c>
      <c r="K1363" s="32" t="str">
        <f t="shared" si="97"/>
        <v>"atk":300,"hp":5000,"undpspro":150,"pvpdpspro":50,"pvpundpspro":50,"dpspro":250</v>
      </c>
      <c r="L1363" s="20" t="str">
        <f>IF(B1363&gt;=50,VLOOKUP(A1363,英雄数据表!A:L,11,FALSE),IF(B1363&gt;=25,VLOOKUP(A1363,英雄数据表!A:L,7,0),""))</f>
        <v>"1404602004"</v>
      </c>
      <c r="M1363" s="20" t="str">
        <f>IFERROR(VLOOKUP(B1363,属性中转表!$K$2:$O$21,5,FALSE),"")</f>
        <v/>
      </c>
      <c r="N1363" s="20" t="str">
        <f>IF(B1363=25,VLOOKUP(A1363,英雄数据表!A:L,8,FALSE),IF(B1363=50,VLOOKUP(A1363,英雄数据表!A:L,12,0),""))</f>
        <v/>
      </c>
    </row>
    <row r="1364" spans="1:14" x14ac:dyDescent="0.3">
      <c r="A1364" s="20">
        <v>14046</v>
      </c>
      <c r="B1364" s="21">
        <f t="shared" si="94"/>
        <v>63</v>
      </c>
      <c r="C1364" s="21">
        <v>5</v>
      </c>
      <c r="D1364" s="21">
        <f>VLOOKUP(A1364,英雄数据表!A:D,4,0)</f>
        <v>1</v>
      </c>
      <c r="E1364" s="20" t="str">
        <f>VLOOKUP(A1364,英雄数据表!A:C,3,0)</f>
        <v>骨齿护肩</v>
      </c>
      <c r="F1364" s="20">
        <f t="shared" si="95"/>
        <v>14046</v>
      </c>
      <c r="G1364" s="20">
        <f t="shared" si="96"/>
        <v>14046</v>
      </c>
      <c r="H1364" s="21" t="str">
        <f>VLOOKUP(B1364,属性中转表!A:F,6,FALSE)</f>
        <v>"hp":253800,"atk":7050</v>
      </c>
      <c r="I1364" s="20" t="str">
        <f>IF(VLOOKUP(B1364,属性中转表!A:G,7,FALSE)=0,"",VLOOKUP(VLOOKUP(B1364,属性中转表!A:G,7,FALSE),属性中转表!$K$2:$P$21,6,0))&amp;IF(VLOOKUP(B1364,属性中转表!A:G,7,FALSE)&gt;=50,VLOOKUP(A1364,英雄数据表!A:K,9,0),IF(VLOOKUP(B1364,属性中转表!A:G,7,FALSE)&gt;=25,VLOOKUP(A1364,英雄数据表!A:K,5,0),""))</f>
        <v>"atk":300,"hp":5000,"undpspro":150,"pvpdpspro":50,"pvpundpspro":50</v>
      </c>
      <c r="J1364" s="20" t="str">
        <f>IF(I1364="","",属性中转表!$I$1&amp;(IF(VLOOKUP(B1364,属性中转表!A:G,7,FALSE)=0,0,VLOOKUP(VLOOKUP(B1364,属性中转表!A:G,7,FALSE),属性中转表!$K$2:$P$21,4,0)))+IFERROR(VLOOKUP(A1364,英雄数据表!A:K,IF(武魂!B1364&gt;=50,10,IF(武魂!B1364&gt;=25,6)),0),0))</f>
        <v>,"dpspro":250</v>
      </c>
      <c r="K1364" s="32" t="str">
        <f t="shared" si="97"/>
        <v>"atk":300,"hp":5000,"undpspro":150,"pvpdpspro":50,"pvpundpspro":50,"dpspro":250</v>
      </c>
      <c r="L1364" s="20" t="str">
        <f>IF(B1364&gt;=50,VLOOKUP(A1364,英雄数据表!A:L,11,FALSE),IF(B1364&gt;=25,VLOOKUP(A1364,英雄数据表!A:L,7,0),""))</f>
        <v>"1404602004"</v>
      </c>
      <c r="M1364" s="20" t="str">
        <f>IFERROR(VLOOKUP(B1364,属性中转表!$K$2:$O$21,5,FALSE),"")</f>
        <v/>
      </c>
      <c r="N1364" s="20" t="str">
        <f>IF(B1364=25,VLOOKUP(A1364,英雄数据表!A:L,8,FALSE),IF(B1364=50,VLOOKUP(A1364,英雄数据表!A:L,12,0),""))</f>
        <v/>
      </c>
    </row>
    <row r="1365" spans="1:14" x14ac:dyDescent="0.3">
      <c r="A1365" s="20">
        <v>14046</v>
      </c>
      <c r="B1365" s="21">
        <f t="shared" si="94"/>
        <v>64</v>
      </c>
      <c r="C1365" s="21">
        <v>5</v>
      </c>
      <c r="D1365" s="21">
        <f>VLOOKUP(A1365,英雄数据表!A:D,4,0)</f>
        <v>1</v>
      </c>
      <c r="E1365" s="20" t="str">
        <f>VLOOKUP(A1365,英雄数据表!A:C,3,0)</f>
        <v>骨齿护肩</v>
      </c>
      <c r="F1365" s="20">
        <f t="shared" si="95"/>
        <v>14046</v>
      </c>
      <c r="G1365" s="20">
        <f t="shared" si="96"/>
        <v>14046</v>
      </c>
      <c r="H1365" s="21" t="str">
        <f>VLOOKUP(B1365,属性中转表!A:F,6,FALSE)</f>
        <v>"hp":259200,"atk":7200</v>
      </c>
      <c r="I1365" s="20" t="str">
        <f>IF(VLOOKUP(B1365,属性中转表!A:G,7,FALSE)=0,"",VLOOKUP(VLOOKUP(B1365,属性中转表!A:G,7,FALSE),属性中转表!$K$2:$P$21,6,0))&amp;IF(VLOOKUP(B1365,属性中转表!A:G,7,FALSE)&gt;=50,VLOOKUP(A1365,英雄数据表!A:K,9,0),IF(VLOOKUP(B1365,属性中转表!A:G,7,FALSE)&gt;=25,VLOOKUP(A1365,英雄数据表!A:K,5,0),""))</f>
        <v>"atk":300,"hp":5000,"undpspro":150,"pvpdpspro":50,"pvpundpspro":50</v>
      </c>
      <c r="J1365" s="20" t="str">
        <f>IF(I1365="","",属性中转表!$I$1&amp;(IF(VLOOKUP(B1365,属性中转表!A:G,7,FALSE)=0,0,VLOOKUP(VLOOKUP(B1365,属性中转表!A:G,7,FALSE),属性中转表!$K$2:$P$21,4,0)))+IFERROR(VLOOKUP(A1365,英雄数据表!A:K,IF(武魂!B1365&gt;=50,10,IF(武魂!B1365&gt;=25,6)),0),0))</f>
        <v>,"dpspro":250</v>
      </c>
      <c r="K1365" s="32" t="str">
        <f t="shared" si="97"/>
        <v>"atk":300,"hp":5000,"undpspro":150,"pvpdpspro":50,"pvpundpspro":50,"dpspro":250</v>
      </c>
      <c r="L1365" s="20" t="str">
        <f>IF(B1365&gt;=50,VLOOKUP(A1365,英雄数据表!A:L,11,FALSE),IF(B1365&gt;=25,VLOOKUP(A1365,英雄数据表!A:L,7,0),""))</f>
        <v>"1404602004"</v>
      </c>
      <c r="M1365" s="20" t="str">
        <f>IFERROR(VLOOKUP(B1365,属性中转表!$K$2:$O$21,5,FALSE),"")</f>
        <v/>
      </c>
      <c r="N1365" s="20" t="str">
        <f>IF(B1365=25,VLOOKUP(A1365,英雄数据表!A:L,8,FALSE),IF(B1365=50,VLOOKUP(A1365,英雄数据表!A:L,12,0),""))</f>
        <v/>
      </c>
    </row>
    <row r="1366" spans="1:14" x14ac:dyDescent="0.3">
      <c r="A1366" s="20">
        <v>14046</v>
      </c>
      <c r="B1366" s="21">
        <f t="shared" si="94"/>
        <v>65</v>
      </c>
      <c r="C1366" s="21">
        <v>5</v>
      </c>
      <c r="D1366" s="21">
        <f>VLOOKUP(A1366,英雄数据表!A:D,4,0)</f>
        <v>1</v>
      </c>
      <c r="E1366" s="20" t="str">
        <f>VLOOKUP(A1366,英雄数据表!A:C,3,0)</f>
        <v>骨齿护肩</v>
      </c>
      <c r="F1366" s="20">
        <f t="shared" si="95"/>
        <v>14046</v>
      </c>
      <c r="G1366" s="20">
        <f t="shared" si="96"/>
        <v>14046</v>
      </c>
      <c r="H1366" s="21" t="str">
        <f>VLOOKUP(B1366,属性中转表!A:F,6,FALSE)</f>
        <v>"hp":264600,"atk":7350</v>
      </c>
      <c r="I1366" s="20" t="str">
        <f>IF(VLOOKUP(B1366,属性中转表!A:G,7,FALSE)=0,"",VLOOKUP(VLOOKUP(B1366,属性中转表!A:G,7,FALSE),属性中转表!$K$2:$P$21,6,0))&amp;IF(VLOOKUP(B1366,属性中转表!A:G,7,FALSE)&gt;=50,VLOOKUP(A1366,英雄数据表!A:K,9,0),IF(VLOOKUP(B1366,属性中转表!A:G,7,FALSE)&gt;=25,VLOOKUP(A1366,英雄数据表!A:K,5,0),""))</f>
        <v>"atk":300,"hp":5000,"undpspro":150,"pvpdpspro":100,"pvpundpspro":50</v>
      </c>
      <c r="J1366" s="20" t="str">
        <f>IF(I1366="","",属性中转表!$I$1&amp;(IF(VLOOKUP(B1366,属性中转表!A:G,7,FALSE)=0,0,VLOOKUP(VLOOKUP(B1366,属性中转表!A:G,7,FALSE),属性中转表!$K$2:$P$21,4,0)))+IFERROR(VLOOKUP(A1366,英雄数据表!A:K,IF(武魂!B1366&gt;=50,10,IF(武魂!B1366&gt;=25,6)),0),0))</f>
        <v>,"dpspro":250</v>
      </c>
      <c r="K1366" s="32" t="str">
        <f t="shared" si="97"/>
        <v>"atk":300,"hp":5000,"undpspro":150,"pvpdpspro":100,"pvpundpspro":50,"dpspro":250</v>
      </c>
      <c r="L1366" s="20" t="str">
        <f>IF(B1366&gt;=50,VLOOKUP(A1366,英雄数据表!A:L,11,FALSE),IF(B1366&gt;=25,VLOOKUP(A1366,英雄数据表!A:L,7,0),""))</f>
        <v>"1404602004"</v>
      </c>
      <c r="M1366" s="20" t="str">
        <f>IFERROR(VLOOKUP(B1366,属性中转表!$K$2:$O$21,5,FALSE),"")</f>
        <v>"pvpdpspro":50</v>
      </c>
      <c r="N1366" s="20" t="str">
        <f>IF(B1366=25,VLOOKUP(A1366,英雄数据表!A:L,8,FALSE),IF(B1366=50,VLOOKUP(A1366,英雄数据表!A:L,12,0),""))</f>
        <v/>
      </c>
    </row>
    <row r="1367" spans="1:14" x14ac:dyDescent="0.3">
      <c r="A1367" s="20">
        <v>14046</v>
      </c>
      <c r="B1367" s="21">
        <f t="shared" si="94"/>
        <v>66</v>
      </c>
      <c r="C1367" s="21">
        <v>5</v>
      </c>
      <c r="D1367" s="21">
        <f>VLOOKUP(A1367,英雄数据表!A:D,4,0)</f>
        <v>1</v>
      </c>
      <c r="E1367" s="20" t="str">
        <f>VLOOKUP(A1367,英雄数据表!A:C,3,0)</f>
        <v>骨齿护肩</v>
      </c>
      <c r="F1367" s="20">
        <f t="shared" si="95"/>
        <v>14046</v>
      </c>
      <c r="G1367" s="20">
        <f t="shared" si="96"/>
        <v>14046</v>
      </c>
      <c r="H1367" s="21" t="str">
        <f>VLOOKUP(B1367,属性中转表!A:F,6,FALSE)</f>
        <v>"hp":270000,"atk":7500</v>
      </c>
      <c r="I1367" s="20" t="str">
        <f>IF(VLOOKUP(B1367,属性中转表!A:G,7,FALSE)=0,"",VLOOKUP(VLOOKUP(B1367,属性中转表!A:G,7,FALSE),属性中转表!$K$2:$P$21,6,0))&amp;IF(VLOOKUP(B1367,属性中转表!A:G,7,FALSE)&gt;=50,VLOOKUP(A1367,英雄数据表!A:K,9,0),IF(VLOOKUP(B1367,属性中转表!A:G,7,FALSE)&gt;=25,VLOOKUP(A1367,英雄数据表!A:K,5,0),""))</f>
        <v>"atk":300,"hp":5000,"undpspro":150,"pvpdpspro":100,"pvpundpspro":50</v>
      </c>
      <c r="J1367" s="20" t="str">
        <f>IF(I1367="","",属性中转表!$I$1&amp;(IF(VLOOKUP(B1367,属性中转表!A:G,7,FALSE)=0,0,VLOOKUP(VLOOKUP(B1367,属性中转表!A:G,7,FALSE),属性中转表!$K$2:$P$21,4,0)))+IFERROR(VLOOKUP(A1367,英雄数据表!A:K,IF(武魂!B1367&gt;=50,10,IF(武魂!B1367&gt;=25,6)),0),0))</f>
        <v>,"dpspro":250</v>
      </c>
      <c r="K1367" s="32" t="str">
        <f t="shared" si="97"/>
        <v>"atk":300,"hp":5000,"undpspro":150,"pvpdpspro":100,"pvpundpspro":50,"dpspro":250</v>
      </c>
      <c r="L1367" s="20" t="str">
        <f>IF(B1367&gt;=50,VLOOKUP(A1367,英雄数据表!A:L,11,FALSE),IF(B1367&gt;=25,VLOOKUP(A1367,英雄数据表!A:L,7,0),""))</f>
        <v>"1404602004"</v>
      </c>
      <c r="M1367" s="20" t="str">
        <f>IFERROR(VLOOKUP(B1367,属性中转表!$K$2:$O$21,5,FALSE),"")</f>
        <v/>
      </c>
      <c r="N1367" s="20" t="str">
        <f>IF(B1367=25,VLOOKUP(A1367,英雄数据表!A:L,8,FALSE),IF(B1367=50,VLOOKUP(A1367,英雄数据表!A:L,12,0),""))</f>
        <v/>
      </c>
    </row>
    <row r="1368" spans="1:14" x14ac:dyDescent="0.3">
      <c r="A1368" s="20">
        <v>14046</v>
      </c>
      <c r="B1368" s="21">
        <f t="shared" si="94"/>
        <v>67</v>
      </c>
      <c r="C1368" s="21">
        <v>5</v>
      </c>
      <c r="D1368" s="21">
        <f>VLOOKUP(A1368,英雄数据表!A:D,4,0)</f>
        <v>1</v>
      </c>
      <c r="E1368" s="20" t="str">
        <f>VLOOKUP(A1368,英雄数据表!A:C,3,0)</f>
        <v>骨齿护肩</v>
      </c>
      <c r="F1368" s="20">
        <f t="shared" si="95"/>
        <v>14046</v>
      </c>
      <c r="G1368" s="20">
        <f t="shared" si="96"/>
        <v>14046</v>
      </c>
      <c r="H1368" s="21" t="str">
        <f>VLOOKUP(B1368,属性中转表!A:F,6,FALSE)</f>
        <v>"hp":275400,"atk":7650</v>
      </c>
      <c r="I1368" s="20" t="str">
        <f>IF(VLOOKUP(B1368,属性中转表!A:G,7,FALSE)=0,"",VLOOKUP(VLOOKUP(B1368,属性中转表!A:G,7,FALSE),属性中转表!$K$2:$P$21,6,0))&amp;IF(VLOOKUP(B1368,属性中转表!A:G,7,FALSE)&gt;=50,VLOOKUP(A1368,英雄数据表!A:K,9,0),IF(VLOOKUP(B1368,属性中转表!A:G,7,FALSE)&gt;=25,VLOOKUP(A1368,英雄数据表!A:K,5,0),""))</f>
        <v>"atk":300,"hp":5000,"undpspro":150,"pvpdpspro":100,"pvpundpspro":50</v>
      </c>
      <c r="J1368" s="20" t="str">
        <f>IF(I1368="","",属性中转表!$I$1&amp;(IF(VLOOKUP(B1368,属性中转表!A:G,7,FALSE)=0,0,VLOOKUP(VLOOKUP(B1368,属性中转表!A:G,7,FALSE),属性中转表!$K$2:$P$21,4,0)))+IFERROR(VLOOKUP(A1368,英雄数据表!A:K,IF(武魂!B1368&gt;=50,10,IF(武魂!B1368&gt;=25,6)),0),0))</f>
        <v>,"dpspro":250</v>
      </c>
      <c r="K1368" s="32" t="str">
        <f t="shared" si="97"/>
        <v>"atk":300,"hp":5000,"undpspro":150,"pvpdpspro":100,"pvpundpspro":50,"dpspro":250</v>
      </c>
      <c r="L1368" s="20" t="str">
        <f>IF(B1368&gt;=50,VLOOKUP(A1368,英雄数据表!A:L,11,FALSE),IF(B1368&gt;=25,VLOOKUP(A1368,英雄数据表!A:L,7,0),""))</f>
        <v>"1404602004"</v>
      </c>
      <c r="M1368" s="20" t="str">
        <f>IFERROR(VLOOKUP(B1368,属性中转表!$K$2:$O$21,5,FALSE),"")</f>
        <v/>
      </c>
      <c r="N1368" s="20" t="str">
        <f>IF(B1368=25,VLOOKUP(A1368,英雄数据表!A:L,8,FALSE),IF(B1368=50,VLOOKUP(A1368,英雄数据表!A:L,12,0),""))</f>
        <v/>
      </c>
    </row>
    <row r="1369" spans="1:14" x14ac:dyDescent="0.3">
      <c r="A1369" s="20">
        <v>14046</v>
      </c>
      <c r="B1369" s="21">
        <f t="shared" si="94"/>
        <v>68</v>
      </c>
      <c r="C1369" s="21">
        <v>5</v>
      </c>
      <c r="D1369" s="21">
        <f>VLOOKUP(A1369,英雄数据表!A:D,4,0)</f>
        <v>1</v>
      </c>
      <c r="E1369" s="20" t="str">
        <f>VLOOKUP(A1369,英雄数据表!A:C,3,0)</f>
        <v>骨齿护肩</v>
      </c>
      <c r="F1369" s="20">
        <f t="shared" si="95"/>
        <v>14046</v>
      </c>
      <c r="G1369" s="20">
        <f t="shared" si="96"/>
        <v>14046</v>
      </c>
      <c r="H1369" s="21" t="str">
        <f>VLOOKUP(B1369,属性中转表!A:F,6,FALSE)</f>
        <v>"hp":280800,"atk":7800</v>
      </c>
      <c r="I1369" s="20" t="str">
        <f>IF(VLOOKUP(B1369,属性中转表!A:G,7,FALSE)=0,"",VLOOKUP(VLOOKUP(B1369,属性中转表!A:G,7,FALSE),属性中转表!$K$2:$P$21,6,0))&amp;IF(VLOOKUP(B1369,属性中转表!A:G,7,FALSE)&gt;=50,VLOOKUP(A1369,英雄数据表!A:K,9,0),IF(VLOOKUP(B1369,属性中转表!A:G,7,FALSE)&gt;=25,VLOOKUP(A1369,英雄数据表!A:K,5,0),""))</f>
        <v>"atk":300,"hp":5000,"undpspro":150,"pvpdpspro":100,"pvpundpspro":50</v>
      </c>
      <c r="J1369" s="20" t="str">
        <f>IF(I1369="","",属性中转表!$I$1&amp;(IF(VLOOKUP(B1369,属性中转表!A:G,7,FALSE)=0,0,VLOOKUP(VLOOKUP(B1369,属性中转表!A:G,7,FALSE),属性中转表!$K$2:$P$21,4,0)))+IFERROR(VLOOKUP(A1369,英雄数据表!A:K,IF(武魂!B1369&gt;=50,10,IF(武魂!B1369&gt;=25,6)),0),0))</f>
        <v>,"dpspro":250</v>
      </c>
      <c r="K1369" s="32" t="str">
        <f t="shared" si="97"/>
        <v>"atk":300,"hp":5000,"undpspro":150,"pvpdpspro":100,"pvpundpspro":50,"dpspro":250</v>
      </c>
      <c r="L1369" s="20" t="str">
        <f>IF(B1369&gt;=50,VLOOKUP(A1369,英雄数据表!A:L,11,FALSE),IF(B1369&gt;=25,VLOOKUP(A1369,英雄数据表!A:L,7,0),""))</f>
        <v>"1404602004"</v>
      </c>
      <c r="M1369" s="20" t="str">
        <f>IFERROR(VLOOKUP(B1369,属性中转表!$K$2:$O$21,5,FALSE),"")</f>
        <v/>
      </c>
      <c r="N1369" s="20" t="str">
        <f>IF(B1369=25,VLOOKUP(A1369,英雄数据表!A:L,8,FALSE),IF(B1369=50,VLOOKUP(A1369,英雄数据表!A:L,12,0),""))</f>
        <v/>
      </c>
    </row>
    <row r="1370" spans="1:14" x14ac:dyDescent="0.3">
      <c r="A1370" s="20">
        <v>14046</v>
      </c>
      <c r="B1370" s="21">
        <f t="shared" si="94"/>
        <v>69</v>
      </c>
      <c r="C1370" s="21">
        <v>5</v>
      </c>
      <c r="D1370" s="21">
        <f>VLOOKUP(A1370,英雄数据表!A:D,4,0)</f>
        <v>1</v>
      </c>
      <c r="E1370" s="20" t="str">
        <f>VLOOKUP(A1370,英雄数据表!A:C,3,0)</f>
        <v>骨齿护肩</v>
      </c>
      <c r="F1370" s="20">
        <f t="shared" si="95"/>
        <v>14046</v>
      </c>
      <c r="G1370" s="20">
        <f t="shared" si="96"/>
        <v>14046</v>
      </c>
      <c r="H1370" s="21" t="str">
        <f>VLOOKUP(B1370,属性中转表!A:F,6,FALSE)</f>
        <v>"hp":286200,"atk":7950</v>
      </c>
      <c r="I1370" s="20" t="str">
        <f>IF(VLOOKUP(B1370,属性中转表!A:G,7,FALSE)=0,"",VLOOKUP(VLOOKUP(B1370,属性中转表!A:G,7,FALSE),属性中转表!$K$2:$P$21,6,0))&amp;IF(VLOOKUP(B1370,属性中转表!A:G,7,FALSE)&gt;=50,VLOOKUP(A1370,英雄数据表!A:K,9,0),IF(VLOOKUP(B1370,属性中转表!A:G,7,FALSE)&gt;=25,VLOOKUP(A1370,英雄数据表!A:K,5,0),""))</f>
        <v>"atk":300,"hp":5000,"undpspro":150,"pvpdpspro":100,"pvpundpspro":50</v>
      </c>
      <c r="J1370" s="20" t="str">
        <f>IF(I1370="","",属性中转表!$I$1&amp;(IF(VLOOKUP(B1370,属性中转表!A:G,7,FALSE)=0,0,VLOOKUP(VLOOKUP(B1370,属性中转表!A:G,7,FALSE),属性中转表!$K$2:$P$21,4,0)))+IFERROR(VLOOKUP(A1370,英雄数据表!A:K,IF(武魂!B1370&gt;=50,10,IF(武魂!B1370&gt;=25,6)),0),0))</f>
        <v>,"dpspro":250</v>
      </c>
      <c r="K1370" s="32" t="str">
        <f t="shared" si="97"/>
        <v>"atk":300,"hp":5000,"undpspro":150,"pvpdpspro":100,"pvpundpspro":50,"dpspro":250</v>
      </c>
      <c r="L1370" s="20" t="str">
        <f>IF(B1370&gt;=50,VLOOKUP(A1370,英雄数据表!A:L,11,FALSE),IF(B1370&gt;=25,VLOOKUP(A1370,英雄数据表!A:L,7,0),""))</f>
        <v>"1404602004"</v>
      </c>
      <c r="M1370" s="20" t="str">
        <f>IFERROR(VLOOKUP(B1370,属性中转表!$K$2:$O$21,5,FALSE),"")</f>
        <v/>
      </c>
      <c r="N1370" s="20" t="str">
        <f>IF(B1370=25,VLOOKUP(A1370,英雄数据表!A:L,8,FALSE),IF(B1370=50,VLOOKUP(A1370,英雄数据表!A:L,12,0),""))</f>
        <v/>
      </c>
    </row>
    <row r="1371" spans="1:14" x14ac:dyDescent="0.3">
      <c r="A1371" s="20">
        <v>14046</v>
      </c>
      <c r="B1371" s="21">
        <f t="shared" si="94"/>
        <v>70</v>
      </c>
      <c r="C1371" s="21">
        <v>5</v>
      </c>
      <c r="D1371" s="21">
        <f>VLOOKUP(A1371,英雄数据表!A:D,4,0)</f>
        <v>1</v>
      </c>
      <c r="E1371" s="20" t="str">
        <f>VLOOKUP(A1371,英雄数据表!A:C,3,0)</f>
        <v>骨齿护肩</v>
      </c>
      <c r="F1371" s="20">
        <f t="shared" si="95"/>
        <v>14046</v>
      </c>
      <c r="G1371" s="20">
        <f t="shared" si="96"/>
        <v>14046</v>
      </c>
      <c r="H1371" s="21" t="str">
        <f>VLOOKUP(B1371,属性中转表!A:F,6,FALSE)</f>
        <v>"hp":291600,"atk":8100</v>
      </c>
      <c r="I1371" s="20" t="str">
        <f>IF(VLOOKUP(B1371,属性中转表!A:G,7,FALSE)=0,"",VLOOKUP(VLOOKUP(B1371,属性中转表!A:G,7,FALSE),属性中转表!$K$2:$P$21,6,0))&amp;IF(VLOOKUP(B1371,属性中转表!A:G,7,FALSE)&gt;=50,VLOOKUP(A1371,英雄数据表!A:K,9,0),IF(VLOOKUP(B1371,属性中转表!A:G,7,FALSE)&gt;=25,VLOOKUP(A1371,英雄数据表!A:K,5,0),""))</f>
        <v>"atk":300,"hp":5000,"undpspro":150,"pvpdpspro":100,"pvpundpspro":100</v>
      </c>
      <c r="J1371" s="20" t="str">
        <f>IF(I1371="","",属性中转表!$I$1&amp;(IF(VLOOKUP(B1371,属性中转表!A:G,7,FALSE)=0,0,VLOOKUP(VLOOKUP(B1371,属性中转表!A:G,7,FALSE),属性中转表!$K$2:$P$21,4,0)))+IFERROR(VLOOKUP(A1371,英雄数据表!A:K,IF(武魂!B1371&gt;=50,10,IF(武魂!B1371&gt;=25,6)),0),0))</f>
        <v>,"dpspro":250</v>
      </c>
      <c r="K1371" s="32" t="str">
        <f t="shared" si="97"/>
        <v>"atk":300,"hp":5000,"undpspro":150,"pvpdpspro":100,"pvpundpspro":100,"dpspro":250</v>
      </c>
      <c r="L1371" s="20" t="str">
        <f>IF(B1371&gt;=50,VLOOKUP(A1371,英雄数据表!A:L,11,FALSE),IF(B1371&gt;=25,VLOOKUP(A1371,英雄数据表!A:L,7,0),""))</f>
        <v>"1404602004"</v>
      </c>
      <c r="M1371" s="20" t="str">
        <f>IFERROR(VLOOKUP(B1371,属性中转表!$K$2:$O$21,5,FALSE),"")</f>
        <v>"pvpundpspro":50</v>
      </c>
      <c r="N1371" s="20" t="str">
        <f>IF(B1371=25,VLOOKUP(A1371,英雄数据表!A:L,8,FALSE),IF(B1371=50,VLOOKUP(A1371,英雄数据表!A:L,12,0),""))</f>
        <v/>
      </c>
    </row>
    <row r="1372" spans="1:14" x14ac:dyDescent="0.3">
      <c r="A1372" s="20">
        <v>14046</v>
      </c>
      <c r="B1372" s="21">
        <f t="shared" si="94"/>
        <v>71</v>
      </c>
      <c r="C1372" s="21">
        <v>5</v>
      </c>
      <c r="D1372" s="21">
        <f>VLOOKUP(A1372,英雄数据表!A:D,4,0)</f>
        <v>1</v>
      </c>
      <c r="E1372" s="20" t="str">
        <f>VLOOKUP(A1372,英雄数据表!A:C,3,0)</f>
        <v>骨齿护肩</v>
      </c>
      <c r="F1372" s="20">
        <f t="shared" si="95"/>
        <v>14046</v>
      </c>
      <c r="G1372" s="20">
        <f t="shared" si="96"/>
        <v>14046</v>
      </c>
      <c r="H1372" s="21" t="str">
        <f>VLOOKUP(B1372,属性中转表!A:F,6,FALSE)</f>
        <v>"hp":297000,"atk":8250</v>
      </c>
      <c r="I1372" s="20" t="str">
        <f>IF(VLOOKUP(B1372,属性中转表!A:G,7,FALSE)=0,"",VLOOKUP(VLOOKUP(B1372,属性中转表!A:G,7,FALSE),属性中转表!$K$2:$P$21,6,0))&amp;IF(VLOOKUP(B1372,属性中转表!A:G,7,FALSE)&gt;=50,VLOOKUP(A1372,英雄数据表!A:K,9,0),IF(VLOOKUP(B1372,属性中转表!A:G,7,FALSE)&gt;=25,VLOOKUP(A1372,英雄数据表!A:K,5,0),""))</f>
        <v>"atk":300,"hp":5000,"undpspro":150,"pvpdpspro":100,"pvpundpspro":100</v>
      </c>
      <c r="J1372" s="20" t="str">
        <f>IF(I1372="","",属性中转表!$I$1&amp;(IF(VLOOKUP(B1372,属性中转表!A:G,7,FALSE)=0,0,VLOOKUP(VLOOKUP(B1372,属性中转表!A:G,7,FALSE),属性中转表!$K$2:$P$21,4,0)))+IFERROR(VLOOKUP(A1372,英雄数据表!A:K,IF(武魂!B1372&gt;=50,10,IF(武魂!B1372&gt;=25,6)),0),0))</f>
        <v>,"dpspro":250</v>
      </c>
      <c r="K1372" s="32" t="str">
        <f t="shared" si="97"/>
        <v>"atk":300,"hp":5000,"undpspro":150,"pvpdpspro":100,"pvpundpspro":100,"dpspro":250</v>
      </c>
      <c r="L1372" s="20" t="str">
        <f>IF(B1372&gt;=50,VLOOKUP(A1372,英雄数据表!A:L,11,FALSE),IF(B1372&gt;=25,VLOOKUP(A1372,英雄数据表!A:L,7,0),""))</f>
        <v>"1404602004"</v>
      </c>
      <c r="M1372" s="20" t="str">
        <f>IFERROR(VLOOKUP(B1372,属性中转表!$K$2:$O$21,5,FALSE),"")</f>
        <v/>
      </c>
      <c r="N1372" s="20" t="str">
        <f>IF(B1372=25,VLOOKUP(A1372,英雄数据表!A:L,8,FALSE),IF(B1372=50,VLOOKUP(A1372,英雄数据表!A:L,12,0),""))</f>
        <v/>
      </c>
    </row>
    <row r="1373" spans="1:14" x14ac:dyDescent="0.3">
      <c r="A1373" s="20">
        <v>14046</v>
      </c>
      <c r="B1373" s="21">
        <f t="shared" si="94"/>
        <v>72</v>
      </c>
      <c r="C1373" s="21">
        <v>5</v>
      </c>
      <c r="D1373" s="21">
        <f>VLOOKUP(A1373,英雄数据表!A:D,4,0)</f>
        <v>1</v>
      </c>
      <c r="E1373" s="20" t="str">
        <f>VLOOKUP(A1373,英雄数据表!A:C,3,0)</f>
        <v>骨齿护肩</v>
      </c>
      <c r="F1373" s="20">
        <f t="shared" si="95"/>
        <v>14046</v>
      </c>
      <c r="G1373" s="20">
        <f t="shared" si="96"/>
        <v>14046</v>
      </c>
      <c r="H1373" s="21" t="str">
        <f>VLOOKUP(B1373,属性中转表!A:F,6,FALSE)</f>
        <v>"hp":302400,"atk":8400</v>
      </c>
      <c r="I1373" s="20" t="str">
        <f>IF(VLOOKUP(B1373,属性中转表!A:G,7,FALSE)=0,"",VLOOKUP(VLOOKUP(B1373,属性中转表!A:G,7,FALSE),属性中转表!$K$2:$P$21,6,0))&amp;IF(VLOOKUP(B1373,属性中转表!A:G,7,FALSE)&gt;=50,VLOOKUP(A1373,英雄数据表!A:K,9,0),IF(VLOOKUP(B1373,属性中转表!A:G,7,FALSE)&gt;=25,VLOOKUP(A1373,英雄数据表!A:K,5,0),""))</f>
        <v>"atk":300,"hp":5000,"undpspro":150,"pvpdpspro":100,"pvpundpspro":100</v>
      </c>
      <c r="J1373" s="20" t="str">
        <f>IF(I1373="","",属性中转表!$I$1&amp;(IF(VLOOKUP(B1373,属性中转表!A:G,7,FALSE)=0,0,VLOOKUP(VLOOKUP(B1373,属性中转表!A:G,7,FALSE),属性中转表!$K$2:$P$21,4,0)))+IFERROR(VLOOKUP(A1373,英雄数据表!A:K,IF(武魂!B1373&gt;=50,10,IF(武魂!B1373&gt;=25,6)),0),0))</f>
        <v>,"dpspro":250</v>
      </c>
      <c r="K1373" s="32" t="str">
        <f t="shared" si="97"/>
        <v>"atk":300,"hp":5000,"undpspro":150,"pvpdpspro":100,"pvpundpspro":100,"dpspro":250</v>
      </c>
      <c r="L1373" s="20" t="str">
        <f>IF(B1373&gt;=50,VLOOKUP(A1373,英雄数据表!A:L,11,FALSE),IF(B1373&gt;=25,VLOOKUP(A1373,英雄数据表!A:L,7,0),""))</f>
        <v>"1404602004"</v>
      </c>
      <c r="M1373" s="20" t="str">
        <f>IFERROR(VLOOKUP(B1373,属性中转表!$K$2:$O$21,5,FALSE),"")</f>
        <v/>
      </c>
      <c r="N1373" s="20" t="str">
        <f>IF(B1373=25,VLOOKUP(A1373,英雄数据表!A:L,8,FALSE),IF(B1373=50,VLOOKUP(A1373,英雄数据表!A:L,12,0),""))</f>
        <v/>
      </c>
    </row>
    <row r="1374" spans="1:14" x14ac:dyDescent="0.3">
      <c r="A1374" s="20">
        <v>14046</v>
      </c>
      <c r="B1374" s="21">
        <f t="shared" si="94"/>
        <v>73</v>
      </c>
      <c r="C1374" s="21">
        <v>5</v>
      </c>
      <c r="D1374" s="21">
        <f>VLOOKUP(A1374,英雄数据表!A:D,4,0)</f>
        <v>1</v>
      </c>
      <c r="E1374" s="20" t="str">
        <f>VLOOKUP(A1374,英雄数据表!A:C,3,0)</f>
        <v>骨齿护肩</v>
      </c>
      <c r="F1374" s="20">
        <f t="shared" si="95"/>
        <v>14046</v>
      </c>
      <c r="G1374" s="20">
        <f t="shared" si="96"/>
        <v>14046</v>
      </c>
      <c r="H1374" s="21" t="str">
        <f>VLOOKUP(B1374,属性中转表!A:F,6,FALSE)</f>
        <v>"hp":307800,"atk":8550</v>
      </c>
      <c r="I1374" s="20" t="str">
        <f>IF(VLOOKUP(B1374,属性中转表!A:G,7,FALSE)=0,"",VLOOKUP(VLOOKUP(B1374,属性中转表!A:G,7,FALSE),属性中转表!$K$2:$P$21,6,0))&amp;IF(VLOOKUP(B1374,属性中转表!A:G,7,FALSE)&gt;=50,VLOOKUP(A1374,英雄数据表!A:K,9,0),IF(VLOOKUP(B1374,属性中转表!A:G,7,FALSE)&gt;=25,VLOOKUP(A1374,英雄数据表!A:K,5,0),""))</f>
        <v>"atk":300,"hp":5000,"undpspro":150,"pvpdpspro":100,"pvpundpspro":100</v>
      </c>
      <c r="J1374" s="20" t="str">
        <f>IF(I1374="","",属性中转表!$I$1&amp;(IF(VLOOKUP(B1374,属性中转表!A:G,7,FALSE)=0,0,VLOOKUP(VLOOKUP(B1374,属性中转表!A:G,7,FALSE),属性中转表!$K$2:$P$21,4,0)))+IFERROR(VLOOKUP(A1374,英雄数据表!A:K,IF(武魂!B1374&gt;=50,10,IF(武魂!B1374&gt;=25,6)),0),0))</f>
        <v>,"dpspro":250</v>
      </c>
      <c r="K1374" s="32" t="str">
        <f t="shared" si="97"/>
        <v>"atk":300,"hp":5000,"undpspro":150,"pvpdpspro":100,"pvpundpspro":100,"dpspro":250</v>
      </c>
      <c r="L1374" s="20" t="str">
        <f>IF(B1374&gt;=50,VLOOKUP(A1374,英雄数据表!A:L,11,FALSE),IF(B1374&gt;=25,VLOOKUP(A1374,英雄数据表!A:L,7,0),""))</f>
        <v>"1404602004"</v>
      </c>
      <c r="M1374" s="20" t="str">
        <f>IFERROR(VLOOKUP(B1374,属性中转表!$K$2:$O$21,5,FALSE),"")</f>
        <v/>
      </c>
      <c r="N1374" s="20" t="str">
        <f>IF(B1374=25,VLOOKUP(A1374,英雄数据表!A:L,8,FALSE),IF(B1374=50,VLOOKUP(A1374,英雄数据表!A:L,12,0),""))</f>
        <v/>
      </c>
    </row>
    <row r="1375" spans="1:14" x14ac:dyDescent="0.3">
      <c r="A1375" s="20">
        <v>14046</v>
      </c>
      <c r="B1375" s="21">
        <f t="shared" si="94"/>
        <v>74</v>
      </c>
      <c r="C1375" s="21">
        <v>5</v>
      </c>
      <c r="D1375" s="21">
        <f>VLOOKUP(A1375,英雄数据表!A:D,4,0)</f>
        <v>1</v>
      </c>
      <c r="E1375" s="20" t="str">
        <f>VLOOKUP(A1375,英雄数据表!A:C,3,0)</f>
        <v>骨齿护肩</v>
      </c>
      <c r="F1375" s="20">
        <f t="shared" si="95"/>
        <v>14046</v>
      </c>
      <c r="G1375" s="20">
        <f t="shared" si="96"/>
        <v>14046</v>
      </c>
      <c r="H1375" s="21" t="str">
        <f>VLOOKUP(B1375,属性中转表!A:F,6,FALSE)</f>
        <v>"hp":313200,"atk":8700</v>
      </c>
      <c r="I1375" s="20" t="str">
        <f>IF(VLOOKUP(B1375,属性中转表!A:G,7,FALSE)=0,"",VLOOKUP(VLOOKUP(B1375,属性中转表!A:G,7,FALSE),属性中转表!$K$2:$P$21,6,0))&amp;IF(VLOOKUP(B1375,属性中转表!A:G,7,FALSE)&gt;=50,VLOOKUP(A1375,英雄数据表!A:K,9,0),IF(VLOOKUP(B1375,属性中转表!A:G,7,FALSE)&gt;=25,VLOOKUP(A1375,英雄数据表!A:K,5,0),""))</f>
        <v>"atk":300,"hp":5000,"undpspro":150,"pvpdpspro":100,"pvpundpspro":100</v>
      </c>
      <c r="J1375" s="20" t="str">
        <f>IF(I1375="","",属性中转表!$I$1&amp;(IF(VLOOKUP(B1375,属性中转表!A:G,7,FALSE)=0,0,VLOOKUP(VLOOKUP(B1375,属性中转表!A:G,7,FALSE),属性中转表!$K$2:$P$21,4,0)))+IFERROR(VLOOKUP(A1375,英雄数据表!A:K,IF(武魂!B1375&gt;=50,10,IF(武魂!B1375&gt;=25,6)),0),0))</f>
        <v>,"dpspro":250</v>
      </c>
      <c r="K1375" s="32" t="str">
        <f t="shared" si="97"/>
        <v>"atk":300,"hp":5000,"undpspro":150,"pvpdpspro":100,"pvpundpspro":100,"dpspro":250</v>
      </c>
      <c r="L1375" s="20" t="str">
        <f>IF(B1375&gt;=50,VLOOKUP(A1375,英雄数据表!A:L,11,FALSE),IF(B1375&gt;=25,VLOOKUP(A1375,英雄数据表!A:L,7,0),""))</f>
        <v>"1404602004"</v>
      </c>
      <c r="M1375" s="20" t="str">
        <f>IFERROR(VLOOKUP(B1375,属性中转表!$K$2:$O$21,5,FALSE),"")</f>
        <v/>
      </c>
      <c r="N1375" s="20" t="str">
        <f>IF(B1375=25,VLOOKUP(A1375,英雄数据表!A:L,8,FALSE),IF(B1375=50,VLOOKUP(A1375,英雄数据表!A:L,12,0),""))</f>
        <v/>
      </c>
    </row>
    <row r="1376" spans="1:14" x14ac:dyDescent="0.3">
      <c r="A1376" s="20">
        <v>14046</v>
      </c>
      <c r="B1376" s="21">
        <f t="shared" si="94"/>
        <v>75</v>
      </c>
      <c r="C1376" s="21">
        <v>5</v>
      </c>
      <c r="D1376" s="21">
        <f>VLOOKUP(A1376,英雄数据表!A:D,4,0)</f>
        <v>1</v>
      </c>
      <c r="E1376" s="20" t="str">
        <f>VLOOKUP(A1376,英雄数据表!A:C,3,0)</f>
        <v>骨齿护肩</v>
      </c>
      <c r="F1376" s="20">
        <f t="shared" si="95"/>
        <v>14046</v>
      </c>
      <c r="G1376" s="20">
        <f t="shared" si="96"/>
        <v>14046</v>
      </c>
      <c r="H1376" s="21" t="str">
        <f>VLOOKUP(B1376,属性中转表!A:F,6,FALSE)</f>
        <v>"hp":318600,"atk":8850</v>
      </c>
      <c r="I1376" s="20" t="str">
        <f>IF(VLOOKUP(B1376,属性中转表!A:G,7,FALSE)=0,"",VLOOKUP(VLOOKUP(B1376,属性中转表!A:G,7,FALSE),属性中转表!$K$2:$P$21,6,0))&amp;IF(VLOOKUP(B1376,属性中转表!A:G,7,FALSE)&gt;=50,VLOOKUP(A1376,英雄数据表!A:K,9,0),IF(VLOOKUP(B1376,属性中转表!A:G,7,FALSE)&gt;=25,VLOOKUP(A1376,英雄数据表!A:K,5,0),""))</f>
        <v>"atk":600,"hp":10000,"undpspro":150,"pvpdpspro":100,"pvpundpspro":100,"speed":10</v>
      </c>
      <c r="J1376" s="20" t="str">
        <f>IF(I1376="","",属性中转表!$I$1&amp;(IF(VLOOKUP(B1376,属性中转表!A:G,7,FALSE)=0,0,VLOOKUP(VLOOKUP(B1376,属性中转表!A:G,7,FALSE),属性中转表!$K$2:$P$21,4,0)))+IFERROR(VLOOKUP(A1376,英雄数据表!A:K,IF(武魂!B1376&gt;=50,10,IF(武魂!B1376&gt;=25,6)),0),0))</f>
        <v>,"dpspro":250</v>
      </c>
      <c r="K1376" s="32" t="str">
        <f t="shared" si="97"/>
        <v>"atk":600,"hp":10000,"undpspro":150,"pvpdpspro":100,"pvpundpspro":100,"speed":10,"dpspro":250</v>
      </c>
      <c r="L1376" s="20" t="str">
        <f>IF(B1376&gt;=50,VLOOKUP(A1376,英雄数据表!A:L,11,FALSE),IF(B1376&gt;=25,VLOOKUP(A1376,英雄数据表!A:L,7,0),""))</f>
        <v>"1404602004"</v>
      </c>
      <c r="M1376" s="20" t="str">
        <f>IFERROR(VLOOKUP(B1376,属性中转表!$K$2:$O$21,5,FALSE),"")</f>
        <v>"speed":10,"atk":300,"hp":5000</v>
      </c>
      <c r="N1376" s="20" t="str">
        <f>IF(B1376=25,VLOOKUP(A1376,英雄数据表!A:L,8,FALSE),IF(B1376=50,VLOOKUP(A1376,英雄数据表!A:L,12,0),""))</f>
        <v/>
      </c>
    </row>
    <row r="1377" spans="1:14" x14ac:dyDescent="0.3">
      <c r="A1377" s="20">
        <v>14046</v>
      </c>
      <c r="B1377" s="21">
        <f t="shared" si="94"/>
        <v>76</v>
      </c>
      <c r="C1377" s="21">
        <v>5</v>
      </c>
      <c r="D1377" s="21">
        <f>VLOOKUP(A1377,英雄数据表!A:D,4,0)</f>
        <v>1</v>
      </c>
      <c r="E1377" s="20" t="str">
        <f>VLOOKUP(A1377,英雄数据表!A:C,3,0)</f>
        <v>骨齿护肩</v>
      </c>
      <c r="F1377" s="20">
        <f t="shared" si="95"/>
        <v>14046</v>
      </c>
      <c r="G1377" s="20">
        <f t="shared" si="96"/>
        <v>14046</v>
      </c>
      <c r="H1377" s="21" t="str">
        <f>VLOOKUP(B1377,属性中转表!A:F,6,FALSE)</f>
        <v>"hp":324000,"atk":9000</v>
      </c>
      <c r="I1377" s="20" t="str">
        <f>IF(VLOOKUP(B1377,属性中转表!A:G,7,FALSE)=0,"",VLOOKUP(VLOOKUP(B1377,属性中转表!A:G,7,FALSE),属性中转表!$K$2:$P$21,6,0))&amp;IF(VLOOKUP(B1377,属性中转表!A:G,7,FALSE)&gt;=50,VLOOKUP(A1377,英雄数据表!A:K,9,0),IF(VLOOKUP(B1377,属性中转表!A:G,7,FALSE)&gt;=25,VLOOKUP(A1377,英雄数据表!A:K,5,0),""))</f>
        <v>"atk":600,"hp":10000,"undpspro":150,"pvpdpspro":100,"pvpundpspro":100,"speed":10</v>
      </c>
      <c r="J1377" s="20" t="str">
        <f>IF(I1377="","",属性中转表!$I$1&amp;(IF(VLOOKUP(B1377,属性中转表!A:G,7,FALSE)=0,0,VLOOKUP(VLOOKUP(B1377,属性中转表!A:G,7,FALSE),属性中转表!$K$2:$P$21,4,0)))+IFERROR(VLOOKUP(A1377,英雄数据表!A:K,IF(武魂!B1377&gt;=50,10,IF(武魂!B1377&gt;=25,6)),0),0))</f>
        <v>,"dpspro":250</v>
      </c>
      <c r="K1377" s="32" t="str">
        <f t="shared" si="97"/>
        <v>"atk":600,"hp":10000,"undpspro":150,"pvpdpspro":100,"pvpundpspro":100,"speed":10,"dpspro":250</v>
      </c>
      <c r="L1377" s="20" t="str">
        <f>IF(B1377&gt;=50,VLOOKUP(A1377,英雄数据表!A:L,11,FALSE),IF(B1377&gt;=25,VLOOKUP(A1377,英雄数据表!A:L,7,0),""))</f>
        <v>"1404602004"</v>
      </c>
      <c r="M1377" s="20" t="str">
        <f>IFERROR(VLOOKUP(B1377,属性中转表!$K$2:$O$21,5,FALSE),"")</f>
        <v/>
      </c>
      <c r="N1377" s="20" t="str">
        <f>IF(B1377=25,VLOOKUP(A1377,英雄数据表!A:L,8,FALSE),IF(B1377=50,VLOOKUP(A1377,英雄数据表!A:L,12,0),""))</f>
        <v/>
      </c>
    </row>
    <row r="1378" spans="1:14" x14ac:dyDescent="0.3">
      <c r="A1378" s="20">
        <v>14046</v>
      </c>
      <c r="B1378" s="21">
        <f t="shared" si="94"/>
        <v>77</v>
      </c>
      <c r="C1378" s="21">
        <v>5</v>
      </c>
      <c r="D1378" s="21">
        <f>VLOOKUP(A1378,英雄数据表!A:D,4,0)</f>
        <v>1</v>
      </c>
      <c r="E1378" s="20" t="str">
        <f>VLOOKUP(A1378,英雄数据表!A:C,3,0)</f>
        <v>骨齿护肩</v>
      </c>
      <c r="F1378" s="20">
        <f t="shared" si="95"/>
        <v>14046</v>
      </c>
      <c r="G1378" s="20">
        <f t="shared" si="96"/>
        <v>14046</v>
      </c>
      <c r="H1378" s="21" t="str">
        <f>VLOOKUP(B1378,属性中转表!A:F,6,FALSE)</f>
        <v>"hp":329400,"atk":9150</v>
      </c>
      <c r="I1378" s="20" t="str">
        <f>IF(VLOOKUP(B1378,属性中转表!A:G,7,FALSE)=0,"",VLOOKUP(VLOOKUP(B1378,属性中转表!A:G,7,FALSE),属性中转表!$K$2:$P$21,6,0))&amp;IF(VLOOKUP(B1378,属性中转表!A:G,7,FALSE)&gt;=50,VLOOKUP(A1378,英雄数据表!A:K,9,0),IF(VLOOKUP(B1378,属性中转表!A:G,7,FALSE)&gt;=25,VLOOKUP(A1378,英雄数据表!A:K,5,0),""))</f>
        <v>"atk":600,"hp":10000,"undpspro":150,"pvpdpspro":100,"pvpundpspro":100,"speed":10</v>
      </c>
      <c r="J1378" s="20" t="str">
        <f>IF(I1378="","",属性中转表!$I$1&amp;(IF(VLOOKUP(B1378,属性中转表!A:G,7,FALSE)=0,0,VLOOKUP(VLOOKUP(B1378,属性中转表!A:G,7,FALSE),属性中转表!$K$2:$P$21,4,0)))+IFERROR(VLOOKUP(A1378,英雄数据表!A:K,IF(武魂!B1378&gt;=50,10,IF(武魂!B1378&gt;=25,6)),0),0))</f>
        <v>,"dpspro":250</v>
      </c>
      <c r="K1378" s="32" t="str">
        <f t="shared" si="97"/>
        <v>"atk":600,"hp":10000,"undpspro":150,"pvpdpspro":100,"pvpundpspro":100,"speed":10,"dpspro":250</v>
      </c>
      <c r="L1378" s="20" t="str">
        <f>IF(B1378&gt;=50,VLOOKUP(A1378,英雄数据表!A:L,11,FALSE),IF(B1378&gt;=25,VLOOKUP(A1378,英雄数据表!A:L,7,0),""))</f>
        <v>"1404602004"</v>
      </c>
      <c r="M1378" s="20" t="str">
        <f>IFERROR(VLOOKUP(B1378,属性中转表!$K$2:$O$21,5,FALSE),"")</f>
        <v/>
      </c>
      <c r="N1378" s="20" t="str">
        <f>IF(B1378=25,VLOOKUP(A1378,英雄数据表!A:L,8,FALSE),IF(B1378=50,VLOOKUP(A1378,英雄数据表!A:L,12,0),""))</f>
        <v/>
      </c>
    </row>
    <row r="1379" spans="1:14" x14ac:dyDescent="0.3">
      <c r="A1379" s="20">
        <v>14046</v>
      </c>
      <c r="B1379" s="21">
        <f t="shared" si="94"/>
        <v>78</v>
      </c>
      <c r="C1379" s="21">
        <v>5</v>
      </c>
      <c r="D1379" s="21">
        <f>VLOOKUP(A1379,英雄数据表!A:D,4,0)</f>
        <v>1</v>
      </c>
      <c r="E1379" s="20" t="str">
        <f>VLOOKUP(A1379,英雄数据表!A:C,3,0)</f>
        <v>骨齿护肩</v>
      </c>
      <c r="F1379" s="20">
        <f t="shared" si="95"/>
        <v>14046</v>
      </c>
      <c r="G1379" s="20">
        <f t="shared" si="96"/>
        <v>14046</v>
      </c>
      <c r="H1379" s="21" t="str">
        <f>VLOOKUP(B1379,属性中转表!A:F,6,FALSE)</f>
        <v>"hp":334800,"atk":9300</v>
      </c>
      <c r="I1379" s="20" t="str">
        <f>IF(VLOOKUP(B1379,属性中转表!A:G,7,FALSE)=0,"",VLOOKUP(VLOOKUP(B1379,属性中转表!A:G,7,FALSE),属性中转表!$K$2:$P$21,6,0))&amp;IF(VLOOKUP(B1379,属性中转表!A:G,7,FALSE)&gt;=50,VLOOKUP(A1379,英雄数据表!A:K,9,0),IF(VLOOKUP(B1379,属性中转表!A:G,7,FALSE)&gt;=25,VLOOKUP(A1379,英雄数据表!A:K,5,0),""))</f>
        <v>"atk":600,"hp":10000,"undpspro":150,"pvpdpspro":100,"pvpundpspro":100,"speed":10</v>
      </c>
      <c r="J1379" s="20" t="str">
        <f>IF(I1379="","",属性中转表!$I$1&amp;(IF(VLOOKUP(B1379,属性中转表!A:G,7,FALSE)=0,0,VLOOKUP(VLOOKUP(B1379,属性中转表!A:G,7,FALSE),属性中转表!$K$2:$P$21,4,0)))+IFERROR(VLOOKUP(A1379,英雄数据表!A:K,IF(武魂!B1379&gt;=50,10,IF(武魂!B1379&gt;=25,6)),0),0))</f>
        <v>,"dpspro":250</v>
      </c>
      <c r="K1379" s="32" t="str">
        <f t="shared" si="97"/>
        <v>"atk":600,"hp":10000,"undpspro":150,"pvpdpspro":100,"pvpundpspro":100,"speed":10,"dpspro":250</v>
      </c>
      <c r="L1379" s="20" t="str">
        <f>IF(B1379&gt;=50,VLOOKUP(A1379,英雄数据表!A:L,11,FALSE),IF(B1379&gt;=25,VLOOKUP(A1379,英雄数据表!A:L,7,0),""))</f>
        <v>"1404602004"</v>
      </c>
      <c r="M1379" s="20" t="str">
        <f>IFERROR(VLOOKUP(B1379,属性中转表!$K$2:$O$21,5,FALSE),"")</f>
        <v/>
      </c>
      <c r="N1379" s="20" t="str">
        <f>IF(B1379=25,VLOOKUP(A1379,英雄数据表!A:L,8,FALSE),IF(B1379=50,VLOOKUP(A1379,英雄数据表!A:L,12,0),""))</f>
        <v/>
      </c>
    </row>
    <row r="1380" spans="1:14" x14ac:dyDescent="0.3">
      <c r="A1380" s="20">
        <v>14046</v>
      </c>
      <c r="B1380" s="21">
        <f t="shared" si="94"/>
        <v>79</v>
      </c>
      <c r="C1380" s="21">
        <v>5</v>
      </c>
      <c r="D1380" s="21">
        <f>VLOOKUP(A1380,英雄数据表!A:D,4,0)</f>
        <v>1</v>
      </c>
      <c r="E1380" s="20" t="str">
        <f>VLOOKUP(A1380,英雄数据表!A:C,3,0)</f>
        <v>骨齿护肩</v>
      </c>
      <c r="F1380" s="20">
        <f t="shared" si="95"/>
        <v>14046</v>
      </c>
      <c r="G1380" s="20">
        <f t="shared" si="96"/>
        <v>14046</v>
      </c>
      <c r="H1380" s="21" t="str">
        <f>VLOOKUP(B1380,属性中转表!A:F,6,FALSE)</f>
        <v>"hp":340200,"atk":9450</v>
      </c>
      <c r="I1380" s="20" t="str">
        <f>IF(VLOOKUP(B1380,属性中转表!A:G,7,FALSE)=0,"",VLOOKUP(VLOOKUP(B1380,属性中转表!A:G,7,FALSE),属性中转表!$K$2:$P$21,6,0))&amp;IF(VLOOKUP(B1380,属性中转表!A:G,7,FALSE)&gt;=50,VLOOKUP(A1380,英雄数据表!A:K,9,0),IF(VLOOKUP(B1380,属性中转表!A:G,7,FALSE)&gt;=25,VLOOKUP(A1380,英雄数据表!A:K,5,0),""))</f>
        <v>"atk":600,"hp":10000,"undpspro":150,"pvpdpspro":100,"pvpundpspro":100,"speed":10</v>
      </c>
      <c r="J1380" s="20" t="str">
        <f>IF(I1380="","",属性中转表!$I$1&amp;(IF(VLOOKUP(B1380,属性中转表!A:G,7,FALSE)=0,0,VLOOKUP(VLOOKUP(B1380,属性中转表!A:G,7,FALSE),属性中转表!$K$2:$P$21,4,0)))+IFERROR(VLOOKUP(A1380,英雄数据表!A:K,IF(武魂!B1380&gt;=50,10,IF(武魂!B1380&gt;=25,6)),0),0))</f>
        <v>,"dpspro":250</v>
      </c>
      <c r="K1380" s="32" t="str">
        <f t="shared" si="97"/>
        <v>"atk":600,"hp":10000,"undpspro":150,"pvpdpspro":100,"pvpundpspro":100,"speed":10,"dpspro":250</v>
      </c>
      <c r="L1380" s="20" t="str">
        <f>IF(B1380&gt;=50,VLOOKUP(A1380,英雄数据表!A:L,11,FALSE),IF(B1380&gt;=25,VLOOKUP(A1380,英雄数据表!A:L,7,0),""))</f>
        <v>"1404602004"</v>
      </c>
      <c r="M1380" s="20" t="str">
        <f>IFERROR(VLOOKUP(B1380,属性中转表!$K$2:$O$21,5,FALSE),"")</f>
        <v/>
      </c>
      <c r="N1380" s="20" t="str">
        <f>IF(B1380=25,VLOOKUP(A1380,英雄数据表!A:L,8,FALSE),IF(B1380=50,VLOOKUP(A1380,英雄数据表!A:L,12,0),""))</f>
        <v/>
      </c>
    </row>
    <row r="1381" spans="1:14" x14ac:dyDescent="0.3">
      <c r="A1381" s="20">
        <v>14046</v>
      </c>
      <c r="B1381" s="21">
        <f t="shared" si="94"/>
        <v>80</v>
      </c>
      <c r="C1381" s="21">
        <v>5</v>
      </c>
      <c r="D1381" s="21">
        <f>VLOOKUP(A1381,英雄数据表!A:D,4,0)</f>
        <v>1</v>
      </c>
      <c r="E1381" s="20" t="str">
        <f>VLOOKUP(A1381,英雄数据表!A:C,3,0)</f>
        <v>骨齿护肩</v>
      </c>
      <c r="F1381" s="20">
        <f t="shared" si="95"/>
        <v>14046</v>
      </c>
      <c r="G1381" s="20">
        <f t="shared" si="96"/>
        <v>14046</v>
      </c>
      <c r="H1381" s="21" t="str">
        <f>VLOOKUP(B1381,属性中转表!A:F,6,FALSE)</f>
        <v>"hp":345600,"atk":9600</v>
      </c>
      <c r="I1381" s="20" t="str">
        <f>IF(VLOOKUP(B1381,属性中转表!A:G,7,FALSE)=0,"",VLOOKUP(VLOOKUP(B1381,属性中转表!A:G,7,FALSE),属性中转表!$K$2:$P$21,6,0))&amp;IF(VLOOKUP(B1381,属性中转表!A:G,7,FALSE)&gt;=50,VLOOKUP(A1381,英雄数据表!A:K,9,0),IF(VLOOKUP(B1381,属性中转表!A:G,7,FALSE)&gt;=25,VLOOKUP(A1381,英雄数据表!A:K,5,0),""))</f>
        <v>"atk":600,"hp":10000,"undpspro":200,"pvpdpspro":100,"pvpundpspro":100,"speed":10</v>
      </c>
      <c r="J1381" s="20" t="str">
        <f>IF(I1381="","",属性中转表!$I$1&amp;(IF(VLOOKUP(B1381,属性中转表!A:G,7,FALSE)=0,0,VLOOKUP(VLOOKUP(B1381,属性中转表!A:G,7,FALSE),属性中转表!$K$2:$P$21,4,0)))+IFERROR(VLOOKUP(A1381,英雄数据表!A:K,IF(武魂!B1381&gt;=50,10,IF(武魂!B1381&gt;=25,6)),0),0))</f>
        <v>,"dpspro":250</v>
      </c>
      <c r="K1381" s="32" t="str">
        <f t="shared" si="97"/>
        <v>"atk":600,"hp":10000,"undpspro":200,"pvpdpspro":100,"pvpundpspro":100,"speed":10,"dpspro":250</v>
      </c>
      <c r="L1381" s="20" t="str">
        <f>IF(B1381&gt;=50,VLOOKUP(A1381,英雄数据表!A:L,11,FALSE),IF(B1381&gt;=25,VLOOKUP(A1381,英雄数据表!A:L,7,0),""))</f>
        <v>"1404602004"</v>
      </c>
      <c r="M1381" s="20" t="str">
        <f>IFERROR(VLOOKUP(B1381,属性中转表!$K$2:$O$21,5,FALSE),"")</f>
        <v>"undpspro":50</v>
      </c>
      <c r="N1381" s="20" t="str">
        <f>IF(B1381=25,VLOOKUP(A1381,英雄数据表!A:L,8,FALSE),IF(B1381=50,VLOOKUP(A1381,英雄数据表!A:L,12,0),""))</f>
        <v/>
      </c>
    </row>
    <row r="1382" spans="1:14" x14ac:dyDescent="0.3">
      <c r="A1382" s="20">
        <v>14046</v>
      </c>
      <c r="B1382" s="21">
        <f t="shared" si="94"/>
        <v>81</v>
      </c>
      <c r="C1382" s="21">
        <v>5</v>
      </c>
      <c r="D1382" s="21">
        <f>VLOOKUP(A1382,英雄数据表!A:D,4,0)</f>
        <v>1</v>
      </c>
      <c r="E1382" s="20" t="str">
        <f>VLOOKUP(A1382,英雄数据表!A:C,3,0)</f>
        <v>骨齿护肩</v>
      </c>
      <c r="F1382" s="20">
        <f t="shared" si="95"/>
        <v>14046</v>
      </c>
      <c r="G1382" s="20">
        <f t="shared" si="96"/>
        <v>14046</v>
      </c>
      <c r="H1382" s="21" t="str">
        <f>VLOOKUP(B1382,属性中转表!A:F,6,FALSE)</f>
        <v>"hp":351000,"atk":9750</v>
      </c>
      <c r="I1382" s="20" t="str">
        <f>IF(VLOOKUP(B1382,属性中转表!A:G,7,FALSE)=0,"",VLOOKUP(VLOOKUP(B1382,属性中转表!A:G,7,FALSE),属性中转表!$K$2:$P$21,6,0))&amp;IF(VLOOKUP(B1382,属性中转表!A:G,7,FALSE)&gt;=50,VLOOKUP(A1382,英雄数据表!A:K,9,0),IF(VLOOKUP(B1382,属性中转表!A:G,7,FALSE)&gt;=25,VLOOKUP(A1382,英雄数据表!A:K,5,0),""))</f>
        <v>"atk":600,"hp":10000,"undpspro":200,"pvpdpspro":100,"pvpundpspro":100,"speed":10</v>
      </c>
      <c r="J1382" s="20" t="str">
        <f>IF(I1382="","",属性中转表!$I$1&amp;(IF(VLOOKUP(B1382,属性中转表!A:G,7,FALSE)=0,0,VLOOKUP(VLOOKUP(B1382,属性中转表!A:G,7,FALSE),属性中转表!$K$2:$P$21,4,0)))+IFERROR(VLOOKUP(A1382,英雄数据表!A:K,IF(武魂!B1382&gt;=50,10,IF(武魂!B1382&gt;=25,6)),0),0))</f>
        <v>,"dpspro":250</v>
      </c>
      <c r="K1382" s="32" t="str">
        <f t="shared" si="97"/>
        <v>"atk":600,"hp":10000,"undpspro":200,"pvpdpspro":100,"pvpundpspro":100,"speed":10,"dpspro":250</v>
      </c>
      <c r="L1382" s="20" t="str">
        <f>IF(B1382&gt;=50,VLOOKUP(A1382,英雄数据表!A:L,11,FALSE),IF(B1382&gt;=25,VLOOKUP(A1382,英雄数据表!A:L,7,0),""))</f>
        <v>"1404602004"</v>
      </c>
      <c r="M1382" s="20" t="str">
        <f>IFERROR(VLOOKUP(B1382,属性中转表!$K$2:$O$21,5,FALSE),"")</f>
        <v/>
      </c>
      <c r="N1382" s="20" t="str">
        <f>IF(B1382=25,VLOOKUP(A1382,英雄数据表!A:L,8,FALSE),IF(B1382=50,VLOOKUP(A1382,英雄数据表!A:L,12,0),""))</f>
        <v/>
      </c>
    </row>
    <row r="1383" spans="1:14" x14ac:dyDescent="0.3">
      <c r="A1383" s="20">
        <v>14046</v>
      </c>
      <c r="B1383" s="21">
        <f t="shared" si="94"/>
        <v>82</v>
      </c>
      <c r="C1383" s="21">
        <v>5</v>
      </c>
      <c r="D1383" s="21">
        <f>VLOOKUP(A1383,英雄数据表!A:D,4,0)</f>
        <v>1</v>
      </c>
      <c r="E1383" s="20" t="str">
        <f>VLOOKUP(A1383,英雄数据表!A:C,3,0)</f>
        <v>骨齿护肩</v>
      </c>
      <c r="F1383" s="20">
        <f t="shared" si="95"/>
        <v>14046</v>
      </c>
      <c r="G1383" s="20">
        <f t="shared" si="96"/>
        <v>14046</v>
      </c>
      <c r="H1383" s="21" t="str">
        <f>VLOOKUP(B1383,属性中转表!A:F,6,FALSE)</f>
        <v>"hp":356400,"atk":9900</v>
      </c>
      <c r="I1383" s="20" t="str">
        <f>IF(VLOOKUP(B1383,属性中转表!A:G,7,FALSE)=0,"",VLOOKUP(VLOOKUP(B1383,属性中转表!A:G,7,FALSE),属性中转表!$K$2:$P$21,6,0))&amp;IF(VLOOKUP(B1383,属性中转表!A:G,7,FALSE)&gt;=50,VLOOKUP(A1383,英雄数据表!A:K,9,0),IF(VLOOKUP(B1383,属性中转表!A:G,7,FALSE)&gt;=25,VLOOKUP(A1383,英雄数据表!A:K,5,0),""))</f>
        <v>"atk":600,"hp":10000,"undpspro":200,"pvpdpspro":100,"pvpundpspro":100,"speed":10</v>
      </c>
      <c r="J1383" s="20" t="str">
        <f>IF(I1383="","",属性中转表!$I$1&amp;(IF(VLOOKUP(B1383,属性中转表!A:G,7,FALSE)=0,0,VLOOKUP(VLOOKUP(B1383,属性中转表!A:G,7,FALSE),属性中转表!$K$2:$P$21,4,0)))+IFERROR(VLOOKUP(A1383,英雄数据表!A:K,IF(武魂!B1383&gt;=50,10,IF(武魂!B1383&gt;=25,6)),0),0))</f>
        <v>,"dpspro":250</v>
      </c>
      <c r="K1383" s="32" t="str">
        <f t="shared" si="97"/>
        <v>"atk":600,"hp":10000,"undpspro":200,"pvpdpspro":100,"pvpundpspro":100,"speed":10,"dpspro":250</v>
      </c>
      <c r="L1383" s="20" t="str">
        <f>IF(B1383&gt;=50,VLOOKUP(A1383,英雄数据表!A:L,11,FALSE),IF(B1383&gt;=25,VLOOKUP(A1383,英雄数据表!A:L,7,0),""))</f>
        <v>"1404602004"</v>
      </c>
      <c r="M1383" s="20" t="str">
        <f>IFERROR(VLOOKUP(B1383,属性中转表!$K$2:$O$21,5,FALSE),"")</f>
        <v/>
      </c>
      <c r="N1383" s="20" t="str">
        <f>IF(B1383=25,VLOOKUP(A1383,英雄数据表!A:L,8,FALSE),IF(B1383=50,VLOOKUP(A1383,英雄数据表!A:L,12,0),""))</f>
        <v/>
      </c>
    </row>
    <row r="1384" spans="1:14" x14ac:dyDescent="0.3">
      <c r="A1384" s="20">
        <v>14046</v>
      </c>
      <c r="B1384" s="21">
        <f t="shared" si="94"/>
        <v>83</v>
      </c>
      <c r="C1384" s="21">
        <v>5</v>
      </c>
      <c r="D1384" s="21">
        <f>VLOOKUP(A1384,英雄数据表!A:D,4,0)</f>
        <v>1</v>
      </c>
      <c r="E1384" s="20" t="str">
        <f>VLOOKUP(A1384,英雄数据表!A:C,3,0)</f>
        <v>骨齿护肩</v>
      </c>
      <c r="F1384" s="20">
        <f t="shared" si="95"/>
        <v>14046</v>
      </c>
      <c r="G1384" s="20">
        <f t="shared" si="96"/>
        <v>14046</v>
      </c>
      <c r="H1384" s="21" t="str">
        <f>VLOOKUP(B1384,属性中转表!A:F,6,FALSE)</f>
        <v>"hp":361800,"atk":10050</v>
      </c>
      <c r="I1384" s="20" t="str">
        <f>IF(VLOOKUP(B1384,属性中转表!A:G,7,FALSE)=0,"",VLOOKUP(VLOOKUP(B1384,属性中转表!A:G,7,FALSE),属性中转表!$K$2:$P$21,6,0))&amp;IF(VLOOKUP(B1384,属性中转表!A:G,7,FALSE)&gt;=50,VLOOKUP(A1384,英雄数据表!A:K,9,0),IF(VLOOKUP(B1384,属性中转表!A:G,7,FALSE)&gt;=25,VLOOKUP(A1384,英雄数据表!A:K,5,0),""))</f>
        <v>"atk":600,"hp":10000,"undpspro":200,"pvpdpspro":100,"pvpundpspro":100,"speed":10</v>
      </c>
      <c r="J1384" s="20" t="str">
        <f>IF(I1384="","",属性中转表!$I$1&amp;(IF(VLOOKUP(B1384,属性中转表!A:G,7,FALSE)=0,0,VLOOKUP(VLOOKUP(B1384,属性中转表!A:G,7,FALSE),属性中转表!$K$2:$P$21,4,0)))+IFERROR(VLOOKUP(A1384,英雄数据表!A:K,IF(武魂!B1384&gt;=50,10,IF(武魂!B1384&gt;=25,6)),0),0))</f>
        <v>,"dpspro":250</v>
      </c>
      <c r="K1384" s="32" t="str">
        <f t="shared" si="97"/>
        <v>"atk":600,"hp":10000,"undpspro":200,"pvpdpspro":100,"pvpundpspro":100,"speed":10,"dpspro":250</v>
      </c>
      <c r="L1384" s="20" t="str">
        <f>IF(B1384&gt;=50,VLOOKUP(A1384,英雄数据表!A:L,11,FALSE),IF(B1384&gt;=25,VLOOKUP(A1384,英雄数据表!A:L,7,0),""))</f>
        <v>"1404602004"</v>
      </c>
      <c r="M1384" s="20" t="str">
        <f>IFERROR(VLOOKUP(B1384,属性中转表!$K$2:$O$21,5,FALSE),"")</f>
        <v/>
      </c>
      <c r="N1384" s="20" t="str">
        <f>IF(B1384=25,VLOOKUP(A1384,英雄数据表!A:L,8,FALSE),IF(B1384=50,VLOOKUP(A1384,英雄数据表!A:L,12,0),""))</f>
        <v/>
      </c>
    </row>
    <row r="1385" spans="1:14" x14ac:dyDescent="0.3">
      <c r="A1385" s="20">
        <v>14046</v>
      </c>
      <c r="B1385" s="21">
        <f t="shared" si="94"/>
        <v>84</v>
      </c>
      <c r="C1385" s="21">
        <v>5</v>
      </c>
      <c r="D1385" s="21">
        <f>VLOOKUP(A1385,英雄数据表!A:D,4,0)</f>
        <v>1</v>
      </c>
      <c r="E1385" s="20" t="str">
        <f>VLOOKUP(A1385,英雄数据表!A:C,3,0)</f>
        <v>骨齿护肩</v>
      </c>
      <c r="F1385" s="20">
        <f t="shared" si="95"/>
        <v>14046</v>
      </c>
      <c r="G1385" s="20">
        <f t="shared" si="96"/>
        <v>14046</v>
      </c>
      <c r="H1385" s="21" t="str">
        <f>VLOOKUP(B1385,属性中转表!A:F,6,FALSE)</f>
        <v>"hp":367200,"atk":10200</v>
      </c>
      <c r="I1385" s="20" t="str">
        <f>IF(VLOOKUP(B1385,属性中转表!A:G,7,FALSE)=0,"",VLOOKUP(VLOOKUP(B1385,属性中转表!A:G,7,FALSE),属性中转表!$K$2:$P$21,6,0))&amp;IF(VLOOKUP(B1385,属性中转表!A:G,7,FALSE)&gt;=50,VLOOKUP(A1385,英雄数据表!A:K,9,0),IF(VLOOKUP(B1385,属性中转表!A:G,7,FALSE)&gt;=25,VLOOKUP(A1385,英雄数据表!A:K,5,0),""))</f>
        <v>"atk":600,"hp":10000,"undpspro":200,"pvpdpspro":100,"pvpundpspro":100,"speed":10</v>
      </c>
      <c r="J1385" s="20" t="str">
        <f>IF(I1385="","",属性中转表!$I$1&amp;(IF(VLOOKUP(B1385,属性中转表!A:G,7,FALSE)=0,0,VLOOKUP(VLOOKUP(B1385,属性中转表!A:G,7,FALSE),属性中转表!$K$2:$P$21,4,0)))+IFERROR(VLOOKUP(A1385,英雄数据表!A:K,IF(武魂!B1385&gt;=50,10,IF(武魂!B1385&gt;=25,6)),0),0))</f>
        <v>,"dpspro":250</v>
      </c>
      <c r="K1385" s="32" t="str">
        <f t="shared" si="97"/>
        <v>"atk":600,"hp":10000,"undpspro":200,"pvpdpspro":100,"pvpundpspro":100,"speed":10,"dpspro":250</v>
      </c>
      <c r="L1385" s="20" t="str">
        <f>IF(B1385&gt;=50,VLOOKUP(A1385,英雄数据表!A:L,11,FALSE),IF(B1385&gt;=25,VLOOKUP(A1385,英雄数据表!A:L,7,0),""))</f>
        <v>"1404602004"</v>
      </c>
      <c r="M1385" s="20" t="str">
        <f>IFERROR(VLOOKUP(B1385,属性中转表!$K$2:$O$21,5,FALSE),"")</f>
        <v/>
      </c>
      <c r="N1385" s="20" t="str">
        <f>IF(B1385=25,VLOOKUP(A1385,英雄数据表!A:L,8,FALSE),IF(B1385=50,VLOOKUP(A1385,英雄数据表!A:L,12,0),""))</f>
        <v/>
      </c>
    </row>
    <row r="1386" spans="1:14" x14ac:dyDescent="0.3">
      <c r="A1386" s="20">
        <v>14046</v>
      </c>
      <c r="B1386" s="21">
        <f t="shared" si="94"/>
        <v>85</v>
      </c>
      <c r="C1386" s="21">
        <v>5</v>
      </c>
      <c r="D1386" s="21">
        <f>VLOOKUP(A1386,英雄数据表!A:D,4,0)</f>
        <v>1</v>
      </c>
      <c r="E1386" s="20" t="str">
        <f>VLOOKUP(A1386,英雄数据表!A:C,3,0)</f>
        <v>骨齿护肩</v>
      </c>
      <c r="F1386" s="20">
        <f t="shared" si="95"/>
        <v>14046</v>
      </c>
      <c r="G1386" s="20">
        <f t="shared" si="96"/>
        <v>14046</v>
      </c>
      <c r="H1386" s="21" t="str">
        <f>VLOOKUP(B1386,属性中转表!A:F,6,FALSE)</f>
        <v>"hp":372600,"atk":10350</v>
      </c>
      <c r="I1386" s="20" t="str">
        <f>IF(VLOOKUP(B1386,属性中转表!A:G,7,FALSE)=0,"",VLOOKUP(VLOOKUP(B1386,属性中转表!A:G,7,FALSE),属性中转表!$K$2:$P$21,6,0))&amp;IF(VLOOKUP(B1386,属性中转表!A:G,7,FALSE)&gt;=50,VLOOKUP(A1386,英雄数据表!A:K,9,0),IF(VLOOKUP(B1386,属性中转表!A:G,7,FALSE)&gt;=25,VLOOKUP(A1386,英雄数据表!A:K,5,0),""))</f>
        <v>"atk":600,"hp":10000,"undpspro":200,"pvpdpspro":100,"pvpundpspro":100,"speed":10</v>
      </c>
      <c r="J1386" s="20" t="str">
        <f>IF(I1386="","",属性中转表!$I$1&amp;(IF(VLOOKUP(B1386,属性中转表!A:G,7,FALSE)=0,0,VLOOKUP(VLOOKUP(B1386,属性中转表!A:G,7,FALSE),属性中转表!$K$2:$P$21,4,0)))+IFERROR(VLOOKUP(A1386,英雄数据表!A:K,IF(武魂!B1386&gt;=50,10,IF(武魂!B1386&gt;=25,6)),0),0))</f>
        <v>,"dpspro":300</v>
      </c>
      <c r="K1386" s="32" t="str">
        <f t="shared" si="97"/>
        <v>"atk":600,"hp":10000,"undpspro":200,"pvpdpspro":100,"pvpundpspro":100,"speed":10,"dpspro":300</v>
      </c>
      <c r="L1386" s="20" t="str">
        <f>IF(B1386&gt;=50,VLOOKUP(A1386,英雄数据表!A:L,11,FALSE),IF(B1386&gt;=25,VLOOKUP(A1386,英雄数据表!A:L,7,0),""))</f>
        <v>"1404602004"</v>
      </c>
      <c r="M1386" s="20" t="str">
        <f>IFERROR(VLOOKUP(B1386,属性中转表!$K$2:$O$21,5,FALSE),"")</f>
        <v>"dpspro":50</v>
      </c>
      <c r="N1386" s="20" t="str">
        <f>IF(B1386=25,VLOOKUP(A1386,英雄数据表!A:L,8,FALSE),IF(B1386=50,VLOOKUP(A1386,英雄数据表!A:L,12,0),""))</f>
        <v/>
      </c>
    </row>
    <row r="1387" spans="1:14" x14ac:dyDescent="0.3">
      <c r="A1387" s="20">
        <v>14046</v>
      </c>
      <c r="B1387" s="21">
        <f t="shared" si="94"/>
        <v>86</v>
      </c>
      <c r="C1387" s="21">
        <v>5</v>
      </c>
      <c r="D1387" s="21">
        <f>VLOOKUP(A1387,英雄数据表!A:D,4,0)</f>
        <v>1</v>
      </c>
      <c r="E1387" s="20" t="str">
        <f>VLOOKUP(A1387,英雄数据表!A:C,3,0)</f>
        <v>骨齿护肩</v>
      </c>
      <c r="F1387" s="20">
        <f t="shared" si="95"/>
        <v>14046</v>
      </c>
      <c r="G1387" s="20">
        <f t="shared" si="96"/>
        <v>14046</v>
      </c>
      <c r="H1387" s="21" t="str">
        <f>VLOOKUP(B1387,属性中转表!A:F,6,FALSE)</f>
        <v>"hp":378000,"atk":10500</v>
      </c>
      <c r="I1387" s="20" t="str">
        <f>IF(VLOOKUP(B1387,属性中转表!A:G,7,FALSE)=0,"",VLOOKUP(VLOOKUP(B1387,属性中转表!A:G,7,FALSE),属性中转表!$K$2:$P$21,6,0))&amp;IF(VLOOKUP(B1387,属性中转表!A:G,7,FALSE)&gt;=50,VLOOKUP(A1387,英雄数据表!A:K,9,0),IF(VLOOKUP(B1387,属性中转表!A:G,7,FALSE)&gt;=25,VLOOKUP(A1387,英雄数据表!A:K,5,0),""))</f>
        <v>"atk":600,"hp":10000,"undpspro":200,"pvpdpspro":100,"pvpundpspro":100,"speed":10</v>
      </c>
      <c r="J1387" s="20" t="str">
        <f>IF(I1387="","",属性中转表!$I$1&amp;(IF(VLOOKUP(B1387,属性中转表!A:G,7,FALSE)=0,0,VLOOKUP(VLOOKUP(B1387,属性中转表!A:G,7,FALSE),属性中转表!$K$2:$P$21,4,0)))+IFERROR(VLOOKUP(A1387,英雄数据表!A:K,IF(武魂!B1387&gt;=50,10,IF(武魂!B1387&gt;=25,6)),0),0))</f>
        <v>,"dpspro":300</v>
      </c>
      <c r="K1387" s="32" t="str">
        <f t="shared" si="97"/>
        <v>"atk":600,"hp":10000,"undpspro":200,"pvpdpspro":100,"pvpundpspro":100,"speed":10,"dpspro":300</v>
      </c>
      <c r="L1387" s="20" t="str">
        <f>IF(B1387&gt;=50,VLOOKUP(A1387,英雄数据表!A:L,11,FALSE),IF(B1387&gt;=25,VLOOKUP(A1387,英雄数据表!A:L,7,0),""))</f>
        <v>"1404602004"</v>
      </c>
      <c r="M1387" s="20" t="str">
        <f>IFERROR(VLOOKUP(B1387,属性中转表!$K$2:$O$21,5,FALSE),"")</f>
        <v/>
      </c>
      <c r="N1387" s="20" t="str">
        <f>IF(B1387=25,VLOOKUP(A1387,英雄数据表!A:L,8,FALSE),IF(B1387=50,VLOOKUP(A1387,英雄数据表!A:L,12,0),""))</f>
        <v/>
      </c>
    </row>
    <row r="1388" spans="1:14" x14ac:dyDescent="0.3">
      <c r="A1388" s="20">
        <v>14046</v>
      </c>
      <c r="B1388" s="21">
        <f t="shared" si="94"/>
        <v>87</v>
      </c>
      <c r="C1388" s="21">
        <v>5</v>
      </c>
      <c r="D1388" s="21">
        <f>VLOOKUP(A1388,英雄数据表!A:D,4,0)</f>
        <v>1</v>
      </c>
      <c r="E1388" s="20" t="str">
        <f>VLOOKUP(A1388,英雄数据表!A:C,3,0)</f>
        <v>骨齿护肩</v>
      </c>
      <c r="F1388" s="20">
        <f t="shared" si="95"/>
        <v>14046</v>
      </c>
      <c r="G1388" s="20">
        <f t="shared" si="96"/>
        <v>14046</v>
      </c>
      <c r="H1388" s="21" t="str">
        <f>VLOOKUP(B1388,属性中转表!A:F,6,FALSE)</f>
        <v>"hp":383400,"atk":10650</v>
      </c>
      <c r="I1388" s="20" t="str">
        <f>IF(VLOOKUP(B1388,属性中转表!A:G,7,FALSE)=0,"",VLOOKUP(VLOOKUP(B1388,属性中转表!A:G,7,FALSE),属性中转表!$K$2:$P$21,6,0))&amp;IF(VLOOKUP(B1388,属性中转表!A:G,7,FALSE)&gt;=50,VLOOKUP(A1388,英雄数据表!A:K,9,0),IF(VLOOKUP(B1388,属性中转表!A:G,7,FALSE)&gt;=25,VLOOKUP(A1388,英雄数据表!A:K,5,0),""))</f>
        <v>"atk":600,"hp":10000,"undpspro":200,"pvpdpspro":100,"pvpundpspro":100,"speed":10</v>
      </c>
      <c r="J1388" s="20" t="str">
        <f>IF(I1388="","",属性中转表!$I$1&amp;(IF(VLOOKUP(B1388,属性中转表!A:G,7,FALSE)=0,0,VLOOKUP(VLOOKUP(B1388,属性中转表!A:G,7,FALSE),属性中转表!$K$2:$P$21,4,0)))+IFERROR(VLOOKUP(A1388,英雄数据表!A:K,IF(武魂!B1388&gt;=50,10,IF(武魂!B1388&gt;=25,6)),0),0))</f>
        <v>,"dpspro":300</v>
      </c>
      <c r="K1388" s="32" t="str">
        <f t="shared" si="97"/>
        <v>"atk":600,"hp":10000,"undpspro":200,"pvpdpspro":100,"pvpundpspro":100,"speed":10,"dpspro":300</v>
      </c>
      <c r="L1388" s="20" t="str">
        <f>IF(B1388&gt;=50,VLOOKUP(A1388,英雄数据表!A:L,11,FALSE),IF(B1388&gt;=25,VLOOKUP(A1388,英雄数据表!A:L,7,0),""))</f>
        <v>"1404602004"</v>
      </c>
      <c r="M1388" s="20" t="str">
        <f>IFERROR(VLOOKUP(B1388,属性中转表!$K$2:$O$21,5,FALSE),"")</f>
        <v/>
      </c>
      <c r="N1388" s="20" t="str">
        <f>IF(B1388=25,VLOOKUP(A1388,英雄数据表!A:L,8,FALSE),IF(B1388=50,VLOOKUP(A1388,英雄数据表!A:L,12,0),""))</f>
        <v/>
      </c>
    </row>
    <row r="1389" spans="1:14" x14ac:dyDescent="0.3">
      <c r="A1389" s="20">
        <v>14046</v>
      </c>
      <c r="B1389" s="21">
        <f t="shared" si="94"/>
        <v>88</v>
      </c>
      <c r="C1389" s="21">
        <v>5</v>
      </c>
      <c r="D1389" s="21">
        <f>VLOOKUP(A1389,英雄数据表!A:D,4,0)</f>
        <v>1</v>
      </c>
      <c r="E1389" s="20" t="str">
        <f>VLOOKUP(A1389,英雄数据表!A:C,3,0)</f>
        <v>骨齿护肩</v>
      </c>
      <c r="F1389" s="20">
        <f t="shared" si="95"/>
        <v>14046</v>
      </c>
      <c r="G1389" s="20">
        <f t="shared" si="96"/>
        <v>14046</v>
      </c>
      <c r="H1389" s="21" t="str">
        <f>VLOOKUP(B1389,属性中转表!A:F,6,FALSE)</f>
        <v>"hp":388800,"atk":10800</v>
      </c>
      <c r="I1389" s="20" t="str">
        <f>IF(VLOOKUP(B1389,属性中转表!A:G,7,FALSE)=0,"",VLOOKUP(VLOOKUP(B1389,属性中转表!A:G,7,FALSE),属性中转表!$K$2:$P$21,6,0))&amp;IF(VLOOKUP(B1389,属性中转表!A:G,7,FALSE)&gt;=50,VLOOKUP(A1389,英雄数据表!A:K,9,0),IF(VLOOKUP(B1389,属性中转表!A:G,7,FALSE)&gt;=25,VLOOKUP(A1389,英雄数据表!A:K,5,0),""))</f>
        <v>"atk":600,"hp":10000,"undpspro":200,"pvpdpspro":100,"pvpundpspro":100,"speed":10</v>
      </c>
      <c r="J1389" s="20" t="str">
        <f>IF(I1389="","",属性中转表!$I$1&amp;(IF(VLOOKUP(B1389,属性中转表!A:G,7,FALSE)=0,0,VLOOKUP(VLOOKUP(B1389,属性中转表!A:G,7,FALSE),属性中转表!$K$2:$P$21,4,0)))+IFERROR(VLOOKUP(A1389,英雄数据表!A:K,IF(武魂!B1389&gt;=50,10,IF(武魂!B1389&gt;=25,6)),0),0))</f>
        <v>,"dpspro":300</v>
      </c>
      <c r="K1389" s="32" t="str">
        <f t="shared" si="97"/>
        <v>"atk":600,"hp":10000,"undpspro":200,"pvpdpspro":100,"pvpundpspro":100,"speed":10,"dpspro":300</v>
      </c>
      <c r="L1389" s="20" t="str">
        <f>IF(B1389&gt;=50,VLOOKUP(A1389,英雄数据表!A:L,11,FALSE),IF(B1389&gt;=25,VLOOKUP(A1389,英雄数据表!A:L,7,0),""))</f>
        <v>"1404602004"</v>
      </c>
      <c r="M1389" s="20" t="str">
        <f>IFERROR(VLOOKUP(B1389,属性中转表!$K$2:$O$21,5,FALSE),"")</f>
        <v/>
      </c>
      <c r="N1389" s="20" t="str">
        <f>IF(B1389=25,VLOOKUP(A1389,英雄数据表!A:L,8,FALSE),IF(B1389=50,VLOOKUP(A1389,英雄数据表!A:L,12,0),""))</f>
        <v/>
      </c>
    </row>
    <row r="1390" spans="1:14" x14ac:dyDescent="0.3">
      <c r="A1390" s="20">
        <v>14046</v>
      </c>
      <c r="B1390" s="21">
        <f t="shared" si="94"/>
        <v>89</v>
      </c>
      <c r="C1390" s="21">
        <v>5</v>
      </c>
      <c r="D1390" s="21">
        <f>VLOOKUP(A1390,英雄数据表!A:D,4,0)</f>
        <v>1</v>
      </c>
      <c r="E1390" s="20" t="str">
        <f>VLOOKUP(A1390,英雄数据表!A:C,3,0)</f>
        <v>骨齿护肩</v>
      </c>
      <c r="F1390" s="20">
        <f t="shared" si="95"/>
        <v>14046</v>
      </c>
      <c r="G1390" s="20">
        <f t="shared" si="96"/>
        <v>14046</v>
      </c>
      <c r="H1390" s="21" t="str">
        <f>VLOOKUP(B1390,属性中转表!A:F,6,FALSE)</f>
        <v>"hp":394200,"atk":10950</v>
      </c>
      <c r="I1390" s="20" t="str">
        <f>IF(VLOOKUP(B1390,属性中转表!A:G,7,FALSE)=0,"",VLOOKUP(VLOOKUP(B1390,属性中转表!A:G,7,FALSE),属性中转表!$K$2:$P$21,6,0))&amp;IF(VLOOKUP(B1390,属性中转表!A:G,7,FALSE)&gt;=50,VLOOKUP(A1390,英雄数据表!A:K,9,0),IF(VLOOKUP(B1390,属性中转表!A:G,7,FALSE)&gt;=25,VLOOKUP(A1390,英雄数据表!A:K,5,0),""))</f>
        <v>"atk":600,"hp":10000,"undpspro":200,"pvpdpspro":100,"pvpundpspro":100,"speed":10</v>
      </c>
      <c r="J1390" s="20" t="str">
        <f>IF(I1390="","",属性中转表!$I$1&amp;(IF(VLOOKUP(B1390,属性中转表!A:G,7,FALSE)=0,0,VLOOKUP(VLOOKUP(B1390,属性中转表!A:G,7,FALSE),属性中转表!$K$2:$P$21,4,0)))+IFERROR(VLOOKUP(A1390,英雄数据表!A:K,IF(武魂!B1390&gt;=50,10,IF(武魂!B1390&gt;=25,6)),0),0))</f>
        <v>,"dpspro":300</v>
      </c>
      <c r="K1390" s="32" t="str">
        <f t="shared" si="97"/>
        <v>"atk":600,"hp":10000,"undpspro":200,"pvpdpspro":100,"pvpundpspro":100,"speed":10,"dpspro":300</v>
      </c>
      <c r="L1390" s="20" t="str">
        <f>IF(B1390&gt;=50,VLOOKUP(A1390,英雄数据表!A:L,11,FALSE),IF(B1390&gt;=25,VLOOKUP(A1390,英雄数据表!A:L,7,0),""))</f>
        <v>"1404602004"</v>
      </c>
      <c r="M1390" s="20" t="str">
        <f>IFERROR(VLOOKUP(B1390,属性中转表!$K$2:$O$21,5,FALSE),"")</f>
        <v/>
      </c>
      <c r="N1390" s="20" t="str">
        <f>IF(B1390=25,VLOOKUP(A1390,英雄数据表!A:L,8,FALSE),IF(B1390=50,VLOOKUP(A1390,英雄数据表!A:L,12,0),""))</f>
        <v/>
      </c>
    </row>
    <row r="1391" spans="1:14" x14ac:dyDescent="0.3">
      <c r="A1391" s="20">
        <v>14046</v>
      </c>
      <c r="B1391" s="21">
        <f t="shared" si="94"/>
        <v>90</v>
      </c>
      <c r="C1391" s="21">
        <v>5</v>
      </c>
      <c r="D1391" s="21">
        <f>VLOOKUP(A1391,英雄数据表!A:D,4,0)</f>
        <v>1</v>
      </c>
      <c r="E1391" s="20" t="str">
        <f>VLOOKUP(A1391,英雄数据表!A:C,3,0)</f>
        <v>骨齿护肩</v>
      </c>
      <c r="F1391" s="20">
        <f t="shared" si="95"/>
        <v>14046</v>
      </c>
      <c r="G1391" s="20">
        <f t="shared" si="96"/>
        <v>14046</v>
      </c>
      <c r="H1391" s="21" t="str">
        <f>VLOOKUP(B1391,属性中转表!A:F,6,FALSE)</f>
        <v>"hp":399600,"atk":11100</v>
      </c>
      <c r="I1391" s="20" t="str">
        <f>IF(VLOOKUP(B1391,属性中转表!A:G,7,FALSE)=0,"",VLOOKUP(VLOOKUP(B1391,属性中转表!A:G,7,FALSE),属性中转表!$K$2:$P$21,6,0))&amp;IF(VLOOKUP(B1391,属性中转表!A:G,7,FALSE)&gt;=50,VLOOKUP(A1391,英雄数据表!A:K,9,0),IF(VLOOKUP(B1391,属性中转表!A:G,7,FALSE)&gt;=25,VLOOKUP(A1391,英雄数据表!A:K,5,0),""))</f>
        <v>"atk":600,"hp":10000,"undpspro":200,"pvpdpspro":150,"pvpundpspro":100,"speed":10</v>
      </c>
      <c r="J1391" s="20" t="str">
        <f>IF(I1391="","",属性中转表!$I$1&amp;(IF(VLOOKUP(B1391,属性中转表!A:G,7,FALSE)=0,0,VLOOKUP(VLOOKUP(B1391,属性中转表!A:G,7,FALSE),属性中转表!$K$2:$P$21,4,0)))+IFERROR(VLOOKUP(A1391,英雄数据表!A:K,IF(武魂!B1391&gt;=50,10,IF(武魂!B1391&gt;=25,6)),0),0))</f>
        <v>,"dpspro":300</v>
      </c>
      <c r="K1391" s="32" t="str">
        <f t="shared" si="97"/>
        <v>"atk":600,"hp":10000,"undpspro":200,"pvpdpspro":150,"pvpundpspro":100,"speed":10,"dpspro":300</v>
      </c>
      <c r="L1391" s="20" t="str">
        <f>IF(B1391&gt;=50,VLOOKUP(A1391,英雄数据表!A:L,11,FALSE),IF(B1391&gt;=25,VLOOKUP(A1391,英雄数据表!A:L,7,0),""))</f>
        <v>"1404602004"</v>
      </c>
      <c r="M1391" s="20" t="str">
        <f>IFERROR(VLOOKUP(B1391,属性中转表!$K$2:$O$21,5,FALSE),"")</f>
        <v>"pvpdpspro":50</v>
      </c>
      <c r="N1391" s="20" t="str">
        <f>IF(B1391=25,VLOOKUP(A1391,英雄数据表!A:L,8,FALSE),IF(B1391=50,VLOOKUP(A1391,英雄数据表!A:L,12,0),""))</f>
        <v/>
      </c>
    </row>
    <row r="1392" spans="1:14" x14ac:dyDescent="0.3">
      <c r="A1392" s="20">
        <v>14046</v>
      </c>
      <c r="B1392" s="21">
        <f t="shared" si="94"/>
        <v>91</v>
      </c>
      <c r="C1392" s="21">
        <v>5</v>
      </c>
      <c r="D1392" s="21">
        <f>VLOOKUP(A1392,英雄数据表!A:D,4,0)</f>
        <v>1</v>
      </c>
      <c r="E1392" s="20" t="str">
        <f>VLOOKUP(A1392,英雄数据表!A:C,3,0)</f>
        <v>骨齿护肩</v>
      </c>
      <c r="F1392" s="20">
        <f t="shared" si="95"/>
        <v>14046</v>
      </c>
      <c r="G1392" s="20">
        <f t="shared" si="96"/>
        <v>14046</v>
      </c>
      <c r="H1392" s="21" t="str">
        <f>VLOOKUP(B1392,属性中转表!A:F,6,FALSE)</f>
        <v>"hp":405000,"atk":11250</v>
      </c>
      <c r="I1392" s="20" t="str">
        <f>IF(VLOOKUP(B1392,属性中转表!A:G,7,FALSE)=0,"",VLOOKUP(VLOOKUP(B1392,属性中转表!A:G,7,FALSE),属性中转表!$K$2:$P$21,6,0))&amp;IF(VLOOKUP(B1392,属性中转表!A:G,7,FALSE)&gt;=50,VLOOKUP(A1392,英雄数据表!A:K,9,0),IF(VLOOKUP(B1392,属性中转表!A:G,7,FALSE)&gt;=25,VLOOKUP(A1392,英雄数据表!A:K,5,0),""))</f>
        <v>"atk":600,"hp":10000,"undpspro":200,"pvpdpspro":150,"pvpundpspro":100,"speed":10</v>
      </c>
      <c r="J1392" s="20" t="str">
        <f>IF(I1392="","",属性中转表!$I$1&amp;(IF(VLOOKUP(B1392,属性中转表!A:G,7,FALSE)=0,0,VLOOKUP(VLOOKUP(B1392,属性中转表!A:G,7,FALSE),属性中转表!$K$2:$P$21,4,0)))+IFERROR(VLOOKUP(A1392,英雄数据表!A:K,IF(武魂!B1392&gt;=50,10,IF(武魂!B1392&gt;=25,6)),0),0))</f>
        <v>,"dpspro":300</v>
      </c>
      <c r="K1392" s="32" t="str">
        <f t="shared" si="97"/>
        <v>"atk":600,"hp":10000,"undpspro":200,"pvpdpspro":150,"pvpundpspro":100,"speed":10,"dpspro":300</v>
      </c>
      <c r="L1392" s="20" t="str">
        <f>IF(B1392&gt;=50,VLOOKUP(A1392,英雄数据表!A:L,11,FALSE),IF(B1392&gt;=25,VLOOKUP(A1392,英雄数据表!A:L,7,0),""))</f>
        <v>"1404602004"</v>
      </c>
      <c r="M1392" s="20" t="str">
        <f>IFERROR(VLOOKUP(B1392,属性中转表!$K$2:$O$21,5,FALSE),"")</f>
        <v/>
      </c>
      <c r="N1392" s="20" t="str">
        <f>IF(B1392=25,VLOOKUP(A1392,英雄数据表!A:L,8,FALSE),IF(B1392=50,VLOOKUP(A1392,英雄数据表!A:L,12,0),""))</f>
        <v/>
      </c>
    </row>
    <row r="1393" spans="1:14" x14ac:dyDescent="0.3">
      <c r="A1393" s="20">
        <v>14046</v>
      </c>
      <c r="B1393" s="21">
        <f t="shared" si="94"/>
        <v>92</v>
      </c>
      <c r="C1393" s="21">
        <v>5</v>
      </c>
      <c r="D1393" s="21">
        <f>VLOOKUP(A1393,英雄数据表!A:D,4,0)</f>
        <v>1</v>
      </c>
      <c r="E1393" s="20" t="str">
        <f>VLOOKUP(A1393,英雄数据表!A:C,3,0)</f>
        <v>骨齿护肩</v>
      </c>
      <c r="F1393" s="20">
        <f t="shared" si="95"/>
        <v>14046</v>
      </c>
      <c r="G1393" s="20">
        <f t="shared" si="96"/>
        <v>14046</v>
      </c>
      <c r="H1393" s="21" t="str">
        <f>VLOOKUP(B1393,属性中转表!A:F,6,FALSE)</f>
        <v>"hp":410400,"atk":11400</v>
      </c>
      <c r="I1393" s="20" t="str">
        <f>IF(VLOOKUP(B1393,属性中转表!A:G,7,FALSE)=0,"",VLOOKUP(VLOOKUP(B1393,属性中转表!A:G,7,FALSE),属性中转表!$K$2:$P$21,6,0))&amp;IF(VLOOKUP(B1393,属性中转表!A:G,7,FALSE)&gt;=50,VLOOKUP(A1393,英雄数据表!A:K,9,0),IF(VLOOKUP(B1393,属性中转表!A:G,7,FALSE)&gt;=25,VLOOKUP(A1393,英雄数据表!A:K,5,0),""))</f>
        <v>"atk":600,"hp":10000,"undpspro":200,"pvpdpspro":150,"pvpundpspro":100,"speed":10</v>
      </c>
      <c r="J1393" s="20" t="str">
        <f>IF(I1393="","",属性中转表!$I$1&amp;(IF(VLOOKUP(B1393,属性中转表!A:G,7,FALSE)=0,0,VLOOKUP(VLOOKUP(B1393,属性中转表!A:G,7,FALSE),属性中转表!$K$2:$P$21,4,0)))+IFERROR(VLOOKUP(A1393,英雄数据表!A:K,IF(武魂!B1393&gt;=50,10,IF(武魂!B1393&gt;=25,6)),0),0))</f>
        <v>,"dpspro":300</v>
      </c>
      <c r="K1393" s="32" t="str">
        <f t="shared" si="97"/>
        <v>"atk":600,"hp":10000,"undpspro":200,"pvpdpspro":150,"pvpundpspro":100,"speed":10,"dpspro":300</v>
      </c>
      <c r="L1393" s="20" t="str">
        <f>IF(B1393&gt;=50,VLOOKUP(A1393,英雄数据表!A:L,11,FALSE),IF(B1393&gt;=25,VLOOKUP(A1393,英雄数据表!A:L,7,0),""))</f>
        <v>"1404602004"</v>
      </c>
      <c r="M1393" s="20" t="str">
        <f>IFERROR(VLOOKUP(B1393,属性中转表!$K$2:$O$21,5,FALSE),"")</f>
        <v/>
      </c>
      <c r="N1393" s="20" t="str">
        <f>IF(B1393=25,VLOOKUP(A1393,英雄数据表!A:L,8,FALSE),IF(B1393=50,VLOOKUP(A1393,英雄数据表!A:L,12,0),""))</f>
        <v/>
      </c>
    </row>
    <row r="1394" spans="1:14" x14ac:dyDescent="0.3">
      <c r="A1394" s="20">
        <v>14046</v>
      </c>
      <c r="B1394" s="21">
        <f t="shared" si="94"/>
        <v>93</v>
      </c>
      <c r="C1394" s="21">
        <v>5</v>
      </c>
      <c r="D1394" s="21">
        <f>VLOOKUP(A1394,英雄数据表!A:D,4,0)</f>
        <v>1</v>
      </c>
      <c r="E1394" s="20" t="str">
        <f>VLOOKUP(A1394,英雄数据表!A:C,3,0)</f>
        <v>骨齿护肩</v>
      </c>
      <c r="F1394" s="20">
        <f t="shared" si="95"/>
        <v>14046</v>
      </c>
      <c r="G1394" s="20">
        <f t="shared" si="96"/>
        <v>14046</v>
      </c>
      <c r="H1394" s="21" t="str">
        <f>VLOOKUP(B1394,属性中转表!A:F,6,FALSE)</f>
        <v>"hp":415800,"atk":11550</v>
      </c>
      <c r="I1394" s="20" t="str">
        <f>IF(VLOOKUP(B1394,属性中转表!A:G,7,FALSE)=0,"",VLOOKUP(VLOOKUP(B1394,属性中转表!A:G,7,FALSE),属性中转表!$K$2:$P$21,6,0))&amp;IF(VLOOKUP(B1394,属性中转表!A:G,7,FALSE)&gt;=50,VLOOKUP(A1394,英雄数据表!A:K,9,0),IF(VLOOKUP(B1394,属性中转表!A:G,7,FALSE)&gt;=25,VLOOKUP(A1394,英雄数据表!A:K,5,0),""))</f>
        <v>"atk":600,"hp":10000,"undpspro":200,"pvpdpspro":150,"pvpundpspro":100,"speed":10</v>
      </c>
      <c r="J1394" s="20" t="str">
        <f>IF(I1394="","",属性中转表!$I$1&amp;(IF(VLOOKUP(B1394,属性中转表!A:G,7,FALSE)=0,0,VLOOKUP(VLOOKUP(B1394,属性中转表!A:G,7,FALSE),属性中转表!$K$2:$P$21,4,0)))+IFERROR(VLOOKUP(A1394,英雄数据表!A:K,IF(武魂!B1394&gt;=50,10,IF(武魂!B1394&gt;=25,6)),0),0))</f>
        <v>,"dpspro":300</v>
      </c>
      <c r="K1394" s="32" t="str">
        <f t="shared" si="97"/>
        <v>"atk":600,"hp":10000,"undpspro":200,"pvpdpspro":150,"pvpundpspro":100,"speed":10,"dpspro":300</v>
      </c>
      <c r="L1394" s="20" t="str">
        <f>IF(B1394&gt;=50,VLOOKUP(A1394,英雄数据表!A:L,11,FALSE),IF(B1394&gt;=25,VLOOKUP(A1394,英雄数据表!A:L,7,0),""))</f>
        <v>"1404602004"</v>
      </c>
      <c r="M1394" s="20" t="str">
        <f>IFERROR(VLOOKUP(B1394,属性中转表!$K$2:$O$21,5,FALSE),"")</f>
        <v/>
      </c>
      <c r="N1394" s="20" t="str">
        <f>IF(B1394=25,VLOOKUP(A1394,英雄数据表!A:L,8,FALSE),IF(B1394=50,VLOOKUP(A1394,英雄数据表!A:L,12,0),""))</f>
        <v/>
      </c>
    </row>
    <row r="1395" spans="1:14" x14ac:dyDescent="0.3">
      <c r="A1395" s="20">
        <v>14046</v>
      </c>
      <c r="B1395" s="21">
        <f t="shared" si="94"/>
        <v>94</v>
      </c>
      <c r="C1395" s="21">
        <v>5</v>
      </c>
      <c r="D1395" s="21">
        <f>VLOOKUP(A1395,英雄数据表!A:D,4,0)</f>
        <v>1</v>
      </c>
      <c r="E1395" s="20" t="str">
        <f>VLOOKUP(A1395,英雄数据表!A:C,3,0)</f>
        <v>骨齿护肩</v>
      </c>
      <c r="F1395" s="20">
        <f t="shared" si="95"/>
        <v>14046</v>
      </c>
      <c r="G1395" s="20">
        <f t="shared" si="96"/>
        <v>14046</v>
      </c>
      <c r="H1395" s="21" t="str">
        <f>VLOOKUP(B1395,属性中转表!A:F,6,FALSE)</f>
        <v>"hp":421200,"atk":11700</v>
      </c>
      <c r="I1395" s="20" t="str">
        <f>IF(VLOOKUP(B1395,属性中转表!A:G,7,FALSE)=0,"",VLOOKUP(VLOOKUP(B1395,属性中转表!A:G,7,FALSE),属性中转表!$K$2:$P$21,6,0))&amp;IF(VLOOKUP(B1395,属性中转表!A:G,7,FALSE)&gt;=50,VLOOKUP(A1395,英雄数据表!A:K,9,0),IF(VLOOKUP(B1395,属性中转表!A:G,7,FALSE)&gt;=25,VLOOKUP(A1395,英雄数据表!A:K,5,0),""))</f>
        <v>"atk":600,"hp":10000,"undpspro":200,"pvpdpspro":150,"pvpundpspro":100,"speed":10</v>
      </c>
      <c r="J1395" s="20" t="str">
        <f>IF(I1395="","",属性中转表!$I$1&amp;(IF(VLOOKUP(B1395,属性中转表!A:G,7,FALSE)=0,0,VLOOKUP(VLOOKUP(B1395,属性中转表!A:G,7,FALSE),属性中转表!$K$2:$P$21,4,0)))+IFERROR(VLOOKUP(A1395,英雄数据表!A:K,IF(武魂!B1395&gt;=50,10,IF(武魂!B1395&gt;=25,6)),0),0))</f>
        <v>,"dpspro":300</v>
      </c>
      <c r="K1395" s="32" t="str">
        <f t="shared" si="97"/>
        <v>"atk":600,"hp":10000,"undpspro":200,"pvpdpspro":150,"pvpundpspro":100,"speed":10,"dpspro":300</v>
      </c>
      <c r="L1395" s="20" t="str">
        <f>IF(B1395&gt;=50,VLOOKUP(A1395,英雄数据表!A:L,11,FALSE),IF(B1395&gt;=25,VLOOKUP(A1395,英雄数据表!A:L,7,0),""))</f>
        <v>"1404602004"</v>
      </c>
      <c r="M1395" s="20" t="str">
        <f>IFERROR(VLOOKUP(B1395,属性中转表!$K$2:$O$21,5,FALSE),"")</f>
        <v/>
      </c>
      <c r="N1395" s="20" t="str">
        <f>IF(B1395=25,VLOOKUP(A1395,英雄数据表!A:L,8,FALSE),IF(B1395=50,VLOOKUP(A1395,英雄数据表!A:L,12,0),""))</f>
        <v/>
      </c>
    </row>
    <row r="1396" spans="1:14" x14ac:dyDescent="0.3">
      <c r="A1396" s="20">
        <v>14046</v>
      </c>
      <c r="B1396" s="21">
        <f t="shared" si="94"/>
        <v>95</v>
      </c>
      <c r="C1396" s="21">
        <v>5</v>
      </c>
      <c r="D1396" s="21">
        <f>VLOOKUP(A1396,英雄数据表!A:D,4,0)</f>
        <v>1</v>
      </c>
      <c r="E1396" s="20" t="str">
        <f>VLOOKUP(A1396,英雄数据表!A:C,3,0)</f>
        <v>骨齿护肩</v>
      </c>
      <c r="F1396" s="20">
        <f t="shared" si="95"/>
        <v>14046</v>
      </c>
      <c r="G1396" s="20">
        <f t="shared" si="96"/>
        <v>14046</v>
      </c>
      <c r="H1396" s="21" t="str">
        <f>VLOOKUP(B1396,属性中转表!A:F,6,FALSE)</f>
        <v>"hp":426600,"atk":11850</v>
      </c>
      <c r="I1396" s="20" t="str">
        <f>IF(VLOOKUP(B1396,属性中转表!A:G,7,FALSE)=0,"",VLOOKUP(VLOOKUP(B1396,属性中转表!A:G,7,FALSE),属性中转表!$K$2:$P$21,6,0))&amp;IF(VLOOKUP(B1396,属性中转表!A:G,7,FALSE)&gt;=50,VLOOKUP(A1396,英雄数据表!A:K,9,0),IF(VLOOKUP(B1396,属性中转表!A:G,7,FALSE)&gt;=25,VLOOKUP(A1396,英雄数据表!A:K,5,0),""))</f>
        <v>"atk":600,"hp":10000,"undpspro":200,"pvpdpspro":150,"pvpundpspro":150,"speed":10</v>
      </c>
      <c r="J1396" s="20" t="str">
        <f>IF(I1396="","",属性中转表!$I$1&amp;(IF(VLOOKUP(B1396,属性中转表!A:G,7,FALSE)=0,0,VLOOKUP(VLOOKUP(B1396,属性中转表!A:G,7,FALSE),属性中转表!$K$2:$P$21,4,0)))+IFERROR(VLOOKUP(A1396,英雄数据表!A:K,IF(武魂!B1396&gt;=50,10,IF(武魂!B1396&gt;=25,6)),0),0))</f>
        <v>,"dpspro":300</v>
      </c>
      <c r="K1396" s="32" t="str">
        <f t="shared" si="97"/>
        <v>"atk":600,"hp":10000,"undpspro":200,"pvpdpspro":150,"pvpundpspro":150,"speed":10,"dpspro":300</v>
      </c>
      <c r="L1396" s="20" t="str">
        <f>IF(B1396&gt;=50,VLOOKUP(A1396,英雄数据表!A:L,11,FALSE),IF(B1396&gt;=25,VLOOKUP(A1396,英雄数据表!A:L,7,0),""))</f>
        <v>"1404602004"</v>
      </c>
      <c r="M1396" s="20" t="str">
        <f>IFERROR(VLOOKUP(B1396,属性中转表!$K$2:$O$21,5,FALSE),"")</f>
        <v>"pvpundpspro":50</v>
      </c>
      <c r="N1396" s="20" t="str">
        <f>IF(B1396=25,VLOOKUP(A1396,英雄数据表!A:L,8,FALSE),IF(B1396=50,VLOOKUP(A1396,英雄数据表!A:L,12,0),""))</f>
        <v/>
      </c>
    </row>
    <row r="1397" spans="1:14" x14ac:dyDescent="0.3">
      <c r="A1397" s="20">
        <v>14046</v>
      </c>
      <c r="B1397" s="21">
        <f t="shared" si="94"/>
        <v>96</v>
      </c>
      <c r="C1397" s="21">
        <v>5</v>
      </c>
      <c r="D1397" s="21">
        <f>VLOOKUP(A1397,英雄数据表!A:D,4,0)</f>
        <v>1</v>
      </c>
      <c r="E1397" s="20" t="str">
        <f>VLOOKUP(A1397,英雄数据表!A:C,3,0)</f>
        <v>骨齿护肩</v>
      </c>
      <c r="F1397" s="20">
        <f t="shared" si="95"/>
        <v>14046</v>
      </c>
      <c r="G1397" s="20">
        <f t="shared" si="96"/>
        <v>14046</v>
      </c>
      <c r="H1397" s="21" t="str">
        <f>VLOOKUP(B1397,属性中转表!A:F,6,FALSE)</f>
        <v>"hp":432000,"atk":12000</v>
      </c>
      <c r="I1397" s="20" t="str">
        <f>IF(VLOOKUP(B1397,属性中转表!A:G,7,FALSE)=0,"",VLOOKUP(VLOOKUP(B1397,属性中转表!A:G,7,FALSE),属性中转表!$K$2:$P$21,6,0))&amp;IF(VLOOKUP(B1397,属性中转表!A:G,7,FALSE)&gt;=50,VLOOKUP(A1397,英雄数据表!A:K,9,0),IF(VLOOKUP(B1397,属性中转表!A:G,7,FALSE)&gt;=25,VLOOKUP(A1397,英雄数据表!A:K,5,0),""))</f>
        <v>"atk":600,"hp":10000,"undpspro":200,"pvpdpspro":150,"pvpundpspro":150,"speed":10</v>
      </c>
      <c r="J1397" s="20" t="str">
        <f>IF(I1397="","",属性中转表!$I$1&amp;(IF(VLOOKUP(B1397,属性中转表!A:G,7,FALSE)=0,0,VLOOKUP(VLOOKUP(B1397,属性中转表!A:G,7,FALSE),属性中转表!$K$2:$P$21,4,0)))+IFERROR(VLOOKUP(A1397,英雄数据表!A:K,IF(武魂!B1397&gt;=50,10,IF(武魂!B1397&gt;=25,6)),0),0))</f>
        <v>,"dpspro":300</v>
      </c>
      <c r="K1397" s="32" t="str">
        <f t="shared" si="97"/>
        <v>"atk":600,"hp":10000,"undpspro":200,"pvpdpspro":150,"pvpundpspro":150,"speed":10,"dpspro":300</v>
      </c>
      <c r="L1397" s="20" t="str">
        <f>IF(B1397&gt;=50,VLOOKUP(A1397,英雄数据表!A:L,11,FALSE),IF(B1397&gt;=25,VLOOKUP(A1397,英雄数据表!A:L,7,0),""))</f>
        <v>"1404602004"</v>
      </c>
      <c r="M1397" s="20" t="str">
        <f>IFERROR(VLOOKUP(B1397,属性中转表!$K$2:$O$21,5,FALSE),"")</f>
        <v/>
      </c>
      <c r="N1397" s="20" t="str">
        <f>IF(B1397=25,VLOOKUP(A1397,英雄数据表!A:L,8,FALSE),IF(B1397=50,VLOOKUP(A1397,英雄数据表!A:L,12,0),""))</f>
        <v/>
      </c>
    </row>
    <row r="1398" spans="1:14" x14ac:dyDescent="0.3">
      <c r="A1398" s="20">
        <v>14046</v>
      </c>
      <c r="B1398" s="21">
        <f t="shared" si="94"/>
        <v>97</v>
      </c>
      <c r="C1398" s="21">
        <v>5</v>
      </c>
      <c r="D1398" s="21">
        <f>VLOOKUP(A1398,英雄数据表!A:D,4,0)</f>
        <v>1</v>
      </c>
      <c r="E1398" s="20" t="str">
        <f>VLOOKUP(A1398,英雄数据表!A:C,3,0)</f>
        <v>骨齿护肩</v>
      </c>
      <c r="F1398" s="20">
        <f t="shared" si="95"/>
        <v>14046</v>
      </c>
      <c r="G1398" s="20">
        <f t="shared" si="96"/>
        <v>14046</v>
      </c>
      <c r="H1398" s="21" t="str">
        <f>VLOOKUP(B1398,属性中转表!A:F,6,FALSE)</f>
        <v>"hp":437400,"atk":12150</v>
      </c>
      <c r="I1398" s="20" t="str">
        <f>IF(VLOOKUP(B1398,属性中转表!A:G,7,FALSE)=0,"",VLOOKUP(VLOOKUP(B1398,属性中转表!A:G,7,FALSE),属性中转表!$K$2:$P$21,6,0))&amp;IF(VLOOKUP(B1398,属性中转表!A:G,7,FALSE)&gt;=50,VLOOKUP(A1398,英雄数据表!A:K,9,0),IF(VLOOKUP(B1398,属性中转表!A:G,7,FALSE)&gt;=25,VLOOKUP(A1398,英雄数据表!A:K,5,0),""))</f>
        <v>"atk":600,"hp":10000,"undpspro":200,"pvpdpspro":150,"pvpundpspro":150,"speed":10</v>
      </c>
      <c r="J1398" s="20" t="str">
        <f>IF(I1398="","",属性中转表!$I$1&amp;(IF(VLOOKUP(B1398,属性中转表!A:G,7,FALSE)=0,0,VLOOKUP(VLOOKUP(B1398,属性中转表!A:G,7,FALSE),属性中转表!$K$2:$P$21,4,0)))+IFERROR(VLOOKUP(A1398,英雄数据表!A:K,IF(武魂!B1398&gt;=50,10,IF(武魂!B1398&gt;=25,6)),0),0))</f>
        <v>,"dpspro":300</v>
      </c>
      <c r="K1398" s="32" t="str">
        <f t="shared" si="97"/>
        <v>"atk":600,"hp":10000,"undpspro":200,"pvpdpspro":150,"pvpundpspro":150,"speed":10,"dpspro":300</v>
      </c>
      <c r="L1398" s="20" t="str">
        <f>IF(B1398&gt;=50,VLOOKUP(A1398,英雄数据表!A:L,11,FALSE),IF(B1398&gt;=25,VLOOKUP(A1398,英雄数据表!A:L,7,0),""))</f>
        <v>"1404602004"</v>
      </c>
      <c r="M1398" s="20" t="str">
        <f>IFERROR(VLOOKUP(B1398,属性中转表!$K$2:$O$21,5,FALSE),"")</f>
        <v/>
      </c>
      <c r="N1398" s="20" t="str">
        <f>IF(B1398=25,VLOOKUP(A1398,英雄数据表!A:L,8,FALSE),IF(B1398=50,VLOOKUP(A1398,英雄数据表!A:L,12,0),""))</f>
        <v/>
      </c>
    </row>
    <row r="1399" spans="1:14" x14ac:dyDescent="0.3">
      <c r="A1399" s="20">
        <v>14046</v>
      </c>
      <c r="B1399" s="21">
        <f t="shared" si="94"/>
        <v>98</v>
      </c>
      <c r="C1399" s="21">
        <v>5</v>
      </c>
      <c r="D1399" s="21">
        <f>VLOOKUP(A1399,英雄数据表!A:D,4,0)</f>
        <v>1</v>
      </c>
      <c r="E1399" s="20" t="str">
        <f>VLOOKUP(A1399,英雄数据表!A:C,3,0)</f>
        <v>骨齿护肩</v>
      </c>
      <c r="F1399" s="20">
        <f t="shared" si="95"/>
        <v>14046</v>
      </c>
      <c r="G1399" s="20">
        <f t="shared" si="96"/>
        <v>14046</v>
      </c>
      <c r="H1399" s="21" t="str">
        <f>VLOOKUP(B1399,属性中转表!A:F,6,FALSE)</f>
        <v>"hp":442800,"atk":12300</v>
      </c>
      <c r="I1399" s="20" t="str">
        <f>IF(VLOOKUP(B1399,属性中转表!A:G,7,FALSE)=0,"",VLOOKUP(VLOOKUP(B1399,属性中转表!A:G,7,FALSE),属性中转表!$K$2:$P$21,6,0))&amp;IF(VLOOKUP(B1399,属性中转表!A:G,7,FALSE)&gt;=50,VLOOKUP(A1399,英雄数据表!A:K,9,0),IF(VLOOKUP(B1399,属性中转表!A:G,7,FALSE)&gt;=25,VLOOKUP(A1399,英雄数据表!A:K,5,0),""))</f>
        <v>"atk":600,"hp":10000,"undpspro":200,"pvpdpspro":150,"pvpundpspro":150,"speed":10</v>
      </c>
      <c r="J1399" s="20" t="str">
        <f>IF(I1399="","",属性中转表!$I$1&amp;(IF(VLOOKUP(B1399,属性中转表!A:G,7,FALSE)=0,0,VLOOKUP(VLOOKUP(B1399,属性中转表!A:G,7,FALSE),属性中转表!$K$2:$P$21,4,0)))+IFERROR(VLOOKUP(A1399,英雄数据表!A:K,IF(武魂!B1399&gt;=50,10,IF(武魂!B1399&gt;=25,6)),0),0))</f>
        <v>,"dpspro":300</v>
      </c>
      <c r="K1399" s="32" t="str">
        <f t="shared" si="97"/>
        <v>"atk":600,"hp":10000,"undpspro":200,"pvpdpspro":150,"pvpundpspro":150,"speed":10,"dpspro":300</v>
      </c>
      <c r="L1399" s="20" t="str">
        <f>IF(B1399&gt;=50,VLOOKUP(A1399,英雄数据表!A:L,11,FALSE),IF(B1399&gt;=25,VLOOKUP(A1399,英雄数据表!A:L,7,0),""))</f>
        <v>"1404602004"</v>
      </c>
      <c r="M1399" s="20" t="str">
        <f>IFERROR(VLOOKUP(B1399,属性中转表!$K$2:$O$21,5,FALSE),"")</f>
        <v/>
      </c>
      <c r="N1399" s="20" t="str">
        <f>IF(B1399=25,VLOOKUP(A1399,英雄数据表!A:L,8,FALSE),IF(B1399=50,VLOOKUP(A1399,英雄数据表!A:L,12,0),""))</f>
        <v/>
      </c>
    </row>
    <row r="1400" spans="1:14" x14ac:dyDescent="0.3">
      <c r="A1400" s="20">
        <v>14046</v>
      </c>
      <c r="B1400" s="21">
        <f t="shared" si="94"/>
        <v>99</v>
      </c>
      <c r="C1400" s="21">
        <v>5</v>
      </c>
      <c r="D1400" s="21">
        <f>VLOOKUP(A1400,英雄数据表!A:D,4,0)</f>
        <v>1</v>
      </c>
      <c r="E1400" s="20" t="str">
        <f>VLOOKUP(A1400,英雄数据表!A:C,3,0)</f>
        <v>骨齿护肩</v>
      </c>
      <c r="F1400" s="20">
        <f t="shared" si="95"/>
        <v>14046</v>
      </c>
      <c r="G1400" s="20">
        <f t="shared" si="96"/>
        <v>14046</v>
      </c>
      <c r="H1400" s="21" t="str">
        <f>VLOOKUP(B1400,属性中转表!A:F,6,FALSE)</f>
        <v>"hp":448200,"atk":12450</v>
      </c>
      <c r="I1400" s="20" t="str">
        <f>IF(VLOOKUP(B1400,属性中转表!A:G,7,FALSE)=0,"",VLOOKUP(VLOOKUP(B1400,属性中转表!A:G,7,FALSE),属性中转表!$K$2:$P$21,6,0))&amp;IF(VLOOKUP(B1400,属性中转表!A:G,7,FALSE)&gt;=50,VLOOKUP(A1400,英雄数据表!A:K,9,0),IF(VLOOKUP(B1400,属性中转表!A:G,7,FALSE)&gt;=25,VLOOKUP(A1400,英雄数据表!A:K,5,0),""))</f>
        <v>"atk":600,"hp":10000,"undpspro":200,"pvpdpspro":150,"pvpundpspro":150,"speed":10</v>
      </c>
      <c r="J1400" s="20" t="str">
        <f>IF(I1400="","",属性中转表!$I$1&amp;(IF(VLOOKUP(B1400,属性中转表!A:G,7,FALSE)=0,0,VLOOKUP(VLOOKUP(B1400,属性中转表!A:G,7,FALSE),属性中转表!$K$2:$P$21,4,0)))+IFERROR(VLOOKUP(A1400,英雄数据表!A:K,IF(武魂!B1400&gt;=50,10,IF(武魂!B1400&gt;=25,6)),0),0))</f>
        <v>,"dpspro":300</v>
      </c>
      <c r="K1400" s="32" t="str">
        <f t="shared" si="97"/>
        <v>"atk":600,"hp":10000,"undpspro":200,"pvpdpspro":150,"pvpundpspro":150,"speed":10,"dpspro":300</v>
      </c>
      <c r="L1400" s="20" t="str">
        <f>IF(B1400&gt;=50,VLOOKUP(A1400,英雄数据表!A:L,11,FALSE),IF(B1400&gt;=25,VLOOKUP(A1400,英雄数据表!A:L,7,0),""))</f>
        <v>"1404602004"</v>
      </c>
      <c r="M1400" s="20" t="str">
        <f>IFERROR(VLOOKUP(B1400,属性中转表!$K$2:$O$21,5,FALSE),"")</f>
        <v/>
      </c>
      <c r="N1400" s="20" t="str">
        <f>IF(B1400=25,VLOOKUP(A1400,英雄数据表!A:L,8,FALSE),IF(B1400=50,VLOOKUP(A1400,英雄数据表!A:L,12,0),""))</f>
        <v/>
      </c>
    </row>
    <row r="1401" spans="1:14" x14ac:dyDescent="0.3">
      <c r="A1401" s="20">
        <v>14046</v>
      </c>
      <c r="B1401" s="21">
        <f t="shared" si="94"/>
        <v>100</v>
      </c>
      <c r="C1401" s="21">
        <v>5</v>
      </c>
      <c r="D1401" s="21">
        <f>VLOOKUP(A1401,英雄数据表!A:D,4,0)</f>
        <v>1</v>
      </c>
      <c r="E1401" s="20" t="str">
        <f>VLOOKUP(A1401,英雄数据表!A:C,3,0)</f>
        <v>骨齿护肩</v>
      </c>
      <c r="F1401" s="20">
        <f t="shared" si="95"/>
        <v>14046</v>
      </c>
      <c r="G1401" s="20">
        <f t="shared" si="96"/>
        <v>14046</v>
      </c>
      <c r="H1401" s="21" t="str">
        <f>VLOOKUP(B1401,属性中转表!A:F,6,FALSE)</f>
        <v>"hp":453600,"atk":12600</v>
      </c>
      <c r="I1401" s="20" t="str">
        <f>IF(VLOOKUP(B1401,属性中转表!A:G,7,FALSE)=0,"",VLOOKUP(VLOOKUP(B1401,属性中转表!A:G,7,FALSE),属性中转表!$K$2:$P$21,6,0))&amp;IF(VLOOKUP(B1401,属性中转表!A:G,7,FALSE)&gt;=50,VLOOKUP(A1401,英雄数据表!A:K,9,0),IF(VLOOKUP(B1401,属性中转表!A:G,7,FALSE)&gt;=25,VLOOKUP(A1401,英雄数据表!A:K,5,0),""))</f>
        <v>"atk":900,"hp":15000,"undpspro":200,"pvpdpspro":150,"pvpundpspro":150,"speed":20</v>
      </c>
      <c r="J1401" s="20" t="str">
        <f>IF(I1401="","",属性中转表!$I$1&amp;(IF(VLOOKUP(B1401,属性中转表!A:G,7,FALSE)=0,0,VLOOKUP(VLOOKUP(B1401,属性中转表!A:G,7,FALSE),属性中转表!$K$2:$P$21,4,0)))+IFERROR(VLOOKUP(A1401,英雄数据表!A:K,IF(武魂!B1401&gt;=50,10,IF(武魂!B1401&gt;=25,6)),0),0))</f>
        <v>,"dpspro":300</v>
      </c>
      <c r="K1401" s="32" t="str">
        <f t="shared" si="97"/>
        <v>"atk":900,"hp":15000,"undpspro":200,"pvpdpspro":150,"pvpundpspro":150,"speed":20,"dpspro":300</v>
      </c>
      <c r="L1401" s="20" t="str">
        <f>IF(B1401&gt;=50,VLOOKUP(A1401,英雄数据表!A:L,11,FALSE),IF(B1401&gt;=25,VLOOKUP(A1401,英雄数据表!A:L,7,0),""))</f>
        <v>"1404602004"</v>
      </c>
      <c r="M1401" s="20" t="str">
        <f>IFERROR(VLOOKUP(B1401,属性中转表!$K$2:$O$21,5,FALSE),"")</f>
        <v>"speed":10,"atk":300,"hp":5000</v>
      </c>
      <c r="N1401" s="20" t="str">
        <f>IF(B1401=25,VLOOKUP(A1401,英雄数据表!A:L,8,FALSE),IF(B1401=50,VLOOKUP(A1401,英雄数据表!A:L,12,0),""))</f>
        <v/>
      </c>
    </row>
    <row r="1402" spans="1:14" x14ac:dyDescent="0.3">
      <c r="A1402" s="20">
        <v>14056</v>
      </c>
      <c r="B1402" s="21">
        <f t="shared" si="94"/>
        <v>1</v>
      </c>
      <c r="C1402" s="21">
        <v>5</v>
      </c>
      <c r="D1402" s="21">
        <f>VLOOKUP(A1402,英雄数据表!A:D,4,0)</f>
        <v>1</v>
      </c>
      <c r="E1402" s="20" t="str">
        <f>VLOOKUP(A1402,英雄数据表!A:C,3,0)</f>
        <v>嗜血拳铠</v>
      </c>
      <c r="F1402" s="20">
        <f t="shared" si="95"/>
        <v>14056</v>
      </c>
      <c r="G1402" s="20">
        <f t="shared" si="96"/>
        <v>14056</v>
      </c>
      <c r="H1402" s="21" t="str">
        <f>VLOOKUP(B1402,属性中转表!A:F,6,FALSE)</f>
        <v>"hp":5400,"atk":150</v>
      </c>
      <c r="I1402" s="20" t="str">
        <f>IF(VLOOKUP(B1402,属性中转表!A:G,7,FALSE)=0,"",VLOOKUP(VLOOKUP(B1402,属性中转表!A:G,7,FALSE),属性中转表!$K$2:$P$21,6,0))&amp;IF(VLOOKUP(B1402,属性中转表!A:G,7,FALSE)&gt;=50,VLOOKUP(A1402,英雄数据表!A:K,9,0),IF(VLOOKUP(B1402,属性中转表!A:G,7,FALSE)&gt;=25,VLOOKUP(A1402,英雄数据表!A:K,5,0),""))</f>
        <v/>
      </c>
      <c r="J1402" s="20" t="str">
        <f>IF(I1402="","",属性中转表!$I$1&amp;(IF(VLOOKUP(B1402,属性中转表!A:G,7,FALSE)=0,0,VLOOKUP(VLOOKUP(B1402,属性中转表!A:G,7,FALSE),属性中转表!$K$2:$P$21,4,0)))+IFERROR(VLOOKUP(A1402,英雄数据表!A:K,IF(武魂!B1402&gt;=50,10,IF(武魂!B1402&gt;=25,6)),0),0))</f>
        <v/>
      </c>
      <c r="K1402" s="32" t="str">
        <f t="shared" si="97"/>
        <v/>
      </c>
      <c r="L1402" s="20" t="str">
        <f>IF(B1402&gt;=50,VLOOKUP(A1402,英雄数据表!A:L,11,FALSE),IF(B1402&gt;=25,VLOOKUP(A1402,英雄数据表!A:L,7,0),""))</f>
        <v/>
      </c>
      <c r="M1402" s="20" t="str">
        <f>IFERROR(VLOOKUP(B1402,属性中转表!$K$2:$O$21,5,FALSE),"")</f>
        <v/>
      </c>
      <c r="N1402" s="20" t="str">
        <f>IF(B1402=25,VLOOKUP(A1402,英雄数据表!A:L,8,FALSE),IF(B1402=50,VLOOKUP(A1402,英雄数据表!A:L,12,0),""))</f>
        <v/>
      </c>
    </row>
    <row r="1403" spans="1:14" x14ac:dyDescent="0.3">
      <c r="A1403" s="20">
        <v>14056</v>
      </c>
      <c r="B1403" s="21">
        <f t="shared" si="94"/>
        <v>2</v>
      </c>
      <c r="C1403" s="21">
        <v>5</v>
      </c>
      <c r="D1403" s="21">
        <f>VLOOKUP(A1403,英雄数据表!A:D,4,0)</f>
        <v>1</v>
      </c>
      <c r="E1403" s="20" t="str">
        <f>VLOOKUP(A1403,英雄数据表!A:C,3,0)</f>
        <v>嗜血拳铠</v>
      </c>
      <c r="F1403" s="20">
        <f t="shared" si="95"/>
        <v>14056</v>
      </c>
      <c r="G1403" s="20">
        <f t="shared" si="96"/>
        <v>14056</v>
      </c>
      <c r="H1403" s="21" t="str">
        <f>VLOOKUP(B1403,属性中转表!A:F,6,FALSE)</f>
        <v>"hp":7200,"atk":200</v>
      </c>
      <c r="I1403" s="20" t="str">
        <f>IF(VLOOKUP(B1403,属性中转表!A:G,7,FALSE)=0,"",VLOOKUP(VLOOKUP(B1403,属性中转表!A:G,7,FALSE),属性中转表!$K$2:$P$21,6,0))&amp;IF(VLOOKUP(B1403,属性中转表!A:G,7,FALSE)&gt;=50,VLOOKUP(A1403,英雄数据表!A:K,9,0),IF(VLOOKUP(B1403,属性中转表!A:G,7,FALSE)&gt;=25,VLOOKUP(A1403,英雄数据表!A:K,5,0),""))</f>
        <v/>
      </c>
      <c r="J1403" s="20" t="str">
        <f>IF(I1403="","",属性中转表!$I$1&amp;(IF(VLOOKUP(B1403,属性中转表!A:G,7,FALSE)=0,0,VLOOKUP(VLOOKUP(B1403,属性中转表!A:G,7,FALSE),属性中转表!$K$2:$P$21,4,0)))+IFERROR(VLOOKUP(A1403,英雄数据表!A:K,IF(武魂!B1403&gt;=50,10,IF(武魂!B1403&gt;=25,6)),0),0))</f>
        <v/>
      </c>
      <c r="K1403" s="32" t="str">
        <f t="shared" si="97"/>
        <v/>
      </c>
      <c r="L1403" s="20" t="str">
        <f>IF(B1403&gt;=50,VLOOKUP(A1403,英雄数据表!A:L,11,FALSE),IF(B1403&gt;=25,VLOOKUP(A1403,英雄数据表!A:L,7,0),""))</f>
        <v/>
      </c>
      <c r="M1403" s="20" t="str">
        <f>IFERROR(VLOOKUP(B1403,属性中转表!$K$2:$O$21,5,FALSE),"")</f>
        <v/>
      </c>
      <c r="N1403" s="20" t="str">
        <f>IF(B1403=25,VLOOKUP(A1403,英雄数据表!A:L,8,FALSE),IF(B1403=50,VLOOKUP(A1403,英雄数据表!A:L,12,0),""))</f>
        <v/>
      </c>
    </row>
    <row r="1404" spans="1:14" x14ac:dyDescent="0.3">
      <c r="A1404" s="20">
        <v>14056</v>
      </c>
      <c r="B1404" s="21">
        <f t="shared" si="94"/>
        <v>3</v>
      </c>
      <c r="C1404" s="21">
        <v>5</v>
      </c>
      <c r="D1404" s="21">
        <f>VLOOKUP(A1404,英雄数据表!A:D,4,0)</f>
        <v>1</v>
      </c>
      <c r="E1404" s="20" t="str">
        <f>VLOOKUP(A1404,英雄数据表!A:C,3,0)</f>
        <v>嗜血拳铠</v>
      </c>
      <c r="F1404" s="20">
        <f t="shared" si="95"/>
        <v>14056</v>
      </c>
      <c r="G1404" s="20">
        <f t="shared" si="96"/>
        <v>14056</v>
      </c>
      <c r="H1404" s="21" t="str">
        <f>VLOOKUP(B1404,属性中转表!A:F,6,FALSE)</f>
        <v>"hp":9000,"atk":250</v>
      </c>
      <c r="I1404" s="20" t="str">
        <f>IF(VLOOKUP(B1404,属性中转表!A:G,7,FALSE)=0,"",VLOOKUP(VLOOKUP(B1404,属性中转表!A:G,7,FALSE),属性中转表!$K$2:$P$21,6,0))&amp;IF(VLOOKUP(B1404,属性中转表!A:G,7,FALSE)&gt;=50,VLOOKUP(A1404,英雄数据表!A:K,9,0),IF(VLOOKUP(B1404,属性中转表!A:G,7,FALSE)&gt;=25,VLOOKUP(A1404,英雄数据表!A:K,5,0),""))</f>
        <v/>
      </c>
      <c r="J1404" s="20" t="str">
        <f>IF(I1404="","",属性中转表!$I$1&amp;(IF(VLOOKUP(B1404,属性中转表!A:G,7,FALSE)=0,0,VLOOKUP(VLOOKUP(B1404,属性中转表!A:G,7,FALSE),属性中转表!$K$2:$P$21,4,0)))+IFERROR(VLOOKUP(A1404,英雄数据表!A:K,IF(武魂!B1404&gt;=50,10,IF(武魂!B1404&gt;=25,6)),0),0))</f>
        <v/>
      </c>
      <c r="K1404" s="32" t="str">
        <f t="shared" si="97"/>
        <v/>
      </c>
      <c r="L1404" s="20" t="str">
        <f>IF(B1404&gt;=50,VLOOKUP(A1404,英雄数据表!A:L,11,FALSE),IF(B1404&gt;=25,VLOOKUP(A1404,英雄数据表!A:L,7,0),""))</f>
        <v/>
      </c>
      <c r="M1404" s="20" t="str">
        <f>IFERROR(VLOOKUP(B1404,属性中转表!$K$2:$O$21,5,FALSE),"")</f>
        <v/>
      </c>
      <c r="N1404" s="20" t="str">
        <f>IF(B1404=25,VLOOKUP(A1404,英雄数据表!A:L,8,FALSE),IF(B1404=50,VLOOKUP(A1404,英雄数据表!A:L,12,0),""))</f>
        <v/>
      </c>
    </row>
    <row r="1405" spans="1:14" x14ac:dyDescent="0.3">
      <c r="A1405" s="20">
        <v>14056</v>
      </c>
      <c r="B1405" s="21">
        <f t="shared" si="94"/>
        <v>4</v>
      </c>
      <c r="C1405" s="21">
        <v>5</v>
      </c>
      <c r="D1405" s="21">
        <f>VLOOKUP(A1405,英雄数据表!A:D,4,0)</f>
        <v>1</v>
      </c>
      <c r="E1405" s="20" t="str">
        <f>VLOOKUP(A1405,英雄数据表!A:C,3,0)</f>
        <v>嗜血拳铠</v>
      </c>
      <c r="F1405" s="20">
        <f t="shared" si="95"/>
        <v>14056</v>
      </c>
      <c r="G1405" s="20">
        <f t="shared" si="96"/>
        <v>14056</v>
      </c>
      <c r="H1405" s="21" t="str">
        <f>VLOOKUP(B1405,属性中转表!A:F,6,FALSE)</f>
        <v>"hp":10800,"atk":300</v>
      </c>
      <c r="I1405" s="20" t="str">
        <f>IF(VLOOKUP(B1405,属性中转表!A:G,7,FALSE)=0,"",VLOOKUP(VLOOKUP(B1405,属性中转表!A:G,7,FALSE),属性中转表!$K$2:$P$21,6,0))&amp;IF(VLOOKUP(B1405,属性中转表!A:G,7,FALSE)&gt;=50,VLOOKUP(A1405,英雄数据表!A:K,9,0),IF(VLOOKUP(B1405,属性中转表!A:G,7,FALSE)&gt;=25,VLOOKUP(A1405,英雄数据表!A:K,5,0),""))</f>
        <v/>
      </c>
      <c r="J1405" s="20" t="str">
        <f>IF(I1405="","",属性中转表!$I$1&amp;(IF(VLOOKUP(B1405,属性中转表!A:G,7,FALSE)=0,0,VLOOKUP(VLOOKUP(B1405,属性中转表!A:G,7,FALSE),属性中转表!$K$2:$P$21,4,0)))+IFERROR(VLOOKUP(A1405,英雄数据表!A:K,IF(武魂!B1405&gt;=50,10,IF(武魂!B1405&gt;=25,6)),0),0))</f>
        <v/>
      </c>
      <c r="K1405" s="32" t="str">
        <f t="shared" si="97"/>
        <v/>
      </c>
      <c r="L1405" s="20" t="str">
        <f>IF(B1405&gt;=50,VLOOKUP(A1405,英雄数据表!A:L,11,FALSE),IF(B1405&gt;=25,VLOOKUP(A1405,英雄数据表!A:L,7,0),""))</f>
        <v/>
      </c>
      <c r="M1405" s="20" t="str">
        <f>IFERROR(VLOOKUP(B1405,属性中转表!$K$2:$O$21,5,FALSE),"")</f>
        <v/>
      </c>
      <c r="N1405" s="20" t="str">
        <f>IF(B1405=25,VLOOKUP(A1405,英雄数据表!A:L,8,FALSE),IF(B1405=50,VLOOKUP(A1405,英雄数据表!A:L,12,0),""))</f>
        <v/>
      </c>
    </row>
    <row r="1406" spans="1:14" x14ac:dyDescent="0.3">
      <c r="A1406" s="20">
        <v>14056</v>
      </c>
      <c r="B1406" s="21">
        <f t="shared" si="94"/>
        <v>5</v>
      </c>
      <c r="C1406" s="21">
        <v>5</v>
      </c>
      <c r="D1406" s="21">
        <f>VLOOKUP(A1406,英雄数据表!A:D,4,0)</f>
        <v>1</v>
      </c>
      <c r="E1406" s="20" t="str">
        <f>VLOOKUP(A1406,英雄数据表!A:C,3,0)</f>
        <v>嗜血拳铠</v>
      </c>
      <c r="F1406" s="20">
        <f t="shared" si="95"/>
        <v>14056</v>
      </c>
      <c r="G1406" s="20">
        <f t="shared" si="96"/>
        <v>14056</v>
      </c>
      <c r="H1406" s="21" t="str">
        <f>VLOOKUP(B1406,属性中转表!A:F,6,FALSE)</f>
        <v>"hp":12600,"atk":350</v>
      </c>
      <c r="I1406" s="20" t="str">
        <f>IF(VLOOKUP(B1406,属性中转表!A:G,7,FALSE)=0,"",VLOOKUP(VLOOKUP(B1406,属性中转表!A:G,7,FALSE),属性中转表!$K$2:$P$21,6,0))&amp;IF(VLOOKUP(B1406,属性中转表!A:G,7,FALSE)&gt;=50,VLOOKUP(A1406,英雄数据表!A:K,9,0),IF(VLOOKUP(B1406,属性中转表!A:G,7,FALSE)&gt;=25,VLOOKUP(A1406,英雄数据表!A:K,5,0),""))</f>
        <v>"atk":300</v>
      </c>
      <c r="J1406" s="20" t="str">
        <f>IF(I1406="","",属性中转表!$I$1&amp;(IF(VLOOKUP(B1406,属性中转表!A:G,7,FALSE)=0,0,VLOOKUP(VLOOKUP(B1406,属性中转表!A:G,7,FALSE),属性中转表!$K$2:$P$21,4,0)))+IFERROR(VLOOKUP(A1406,英雄数据表!A:K,IF(武魂!B1406&gt;=50,10,IF(武魂!B1406&gt;=25,6)),0),0))</f>
        <v>,"dpspro":0</v>
      </c>
      <c r="K1406" s="32" t="str">
        <f t="shared" si="97"/>
        <v>"atk":300,"dpspro":0</v>
      </c>
      <c r="L1406" s="20" t="str">
        <f>IF(B1406&gt;=50,VLOOKUP(A1406,英雄数据表!A:L,11,FALSE),IF(B1406&gt;=25,VLOOKUP(A1406,英雄数据表!A:L,7,0),""))</f>
        <v/>
      </c>
      <c r="M1406" s="20" t="str">
        <f>IFERROR(VLOOKUP(B1406,属性中转表!$K$2:$O$21,5,FALSE),"")</f>
        <v>"atk":300</v>
      </c>
      <c r="N1406" s="20" t="str">
        <f>IF(B1406=25,VLOOKUP(A1406,英雄数据表!A:L,8,FALSE),IF(B1406=50,VLOOKUP(A1406,英雄数据表!A:L,12,0),""))</f>
        <v/>
      </c>
    </row>
    <row r="1407" spans="1:14" x14ac:dyDescent="0.3">
      <c r="A1407" s="20">
        <v>14056</v>
      </c>
      <c r="B1407" s="21">
        <f t="shared" si="94"/>
        <v>6</v>
      </c>
      <c r="C1407" s="21">
        <v>5</v>
      </c>
      <c r="D1407" s="21">
        <f>VLOOKUP(A1407,英雄数据表!A:D,4,0)</f>
        <v>1</v>
      </c>
      <c r="E1407" s="20" t="str">
        <f>VLOOKUP(A1407,英雄数据表!A:C,3,0)</f>
        <v>嗜血拳铠</v>
      </c>
      <c r="F1407" s="20">
        <f t="shared" si="95"/>
        <v>14056</v>
      </c>
      <c r="G1407" s="20">
        <f t="shared" si="96"/>
        <v>14056</v>
      </c>
      <c r="H1407" s="21" t="str">
        <f>VLOOKUP(B1407,属性中转表!A:F,6,FALSE)</f>
        <v>"hp":14400,"atk":400</v>
      </c>
      <c r="I1407" s="20" t="str">
        <f>IF(VLOOKUP(B1407,属性中转表!A:G,7,FALSE)=0,"",VLOOKUP(VLOOKUP(B1407,属性中转表!A:G,7,FALSE),属性中转表!$K$2:$P$21,6,0))&amp;IF(VLOOKUP(B1407,属性中转表!A:G,7,FALSE)&gt;=50,VLOOKUP(A1407,英雄数据表!A:K,9,0),IF(VLOOKUP(B1407,属性中转表!A:G,7,FALSE)&gt;=25,VLOOKUP(A1407,英雄数据表!A:K,5,0),""))</f>
        <v>"atk":300</v>
      </c>
      <c r="J1407" s="20" t="str">
        <f>IF(I1407="","",属性中转表!$I$1&amp;(IF(VLOOKUP(B1407,属性中转表!A:G,7,FALSE)=0,0,VLOOKUP(VLOOKUP(B1407,属性中转表!A:G,7,FALSE),属性中转表!$K$2:$P$21,4,0)))+IFERROR(VLOOKUP(A1407,英雄数据表!A:K,IF(武魂!B1407&gt;=50,10,IF(武魂!B1407&gt;=25,6)),0),0))</f>
        <v>,"dpspro":0</v>
      </c>
      <c r="K1407" s="32" t="str">
        <f t="shared" si="97"/>
        <v>"atk":300,"dpspro":0</v>
      </c>
      <c r="L1407" s="20" t="str">
        <f>IF(B1407&gt;=50,VLOOKUP(A1407,英雄数据表!A:L,11,FALSE),IF(B1407&gt;=25,VLOOKUP(A1407,英雄数据表!A:L,7,0),""))</f>
        <v/>
      </c>
      <c r="M1407" s="20" t="str">
        <f>IFERROR(VLOOKUP(B1407,属性中转表!$K$2:$O$21,5,FALSE),"")</f>
        <v/>
      </c>
      <c r="N1407" s="20" t="str">
        <f>IF(B1407=25,VLOOKUP(A1407,英雄数据表!A:L,8,FALSE),IF(B1407=50,VLOOKUP(A1407,英雄数据表!A:L,12,0),""))</f>
        <v/>
      </c>
    </row>
    <row r="1408" spans="1:14" x14ac:dyDescent="0.3">
      <c r="A1408" s="20">
        <v>14056</v>
      </c>
      <c r="B1408" s="21">
        <f t="shared" si="94"/>
        <v>7</v>
      </c>
      <c r="C1408" s="21">
        <v>5</v>
      </c>
      <c r="D1408" s="21">
        <f>VLOOKUP(A1408,英雄数据表!A:D,4,0)</f>
        <v>1</v>
      </c>
      <c r="E1408" s="20" t="str">
        <f>VLOOKUP(A1408,英雄数据表!A:C,3,0)</f>
        <v>嗜血拳铠</v>
      </c>
      <c r="F1408" s="20">
        <f t="shared" si="95"/>
        <v>14056</v>
      </c>
      <c r="G1408" s="20">
        <f t="shared" si="96"/>
        <v>14056</v>
      </c>
      <c r="H1408" s="21" t="str">
        <f>VLOOKUP(B1408,属性中转表!A:F,6,FALSE)</f>
        <v>"hp":16200,"atk":450</v>
      </c>
      <c r="I1408" s="20" t="str">
        <f>IF(VLOOKUP(B1408,属性中转表!A:G,7,FALSE)=0,"",VLOOKUP(VLOOKUP(B1408,属性中转表!A:G,7,FALSE),属性中转表!$K$2:$P$21,6,0))&amp;IF(VLOOKUP(B1408,属性中转表!A:G,7,FALSE)&gt;=50,VLOOKUP(A1408,英雄数据表!A:K,9,0),IF(VLOOKUP(B1408,属性中转表!A:G,7,FALSE)&gt;=25,VLOOKUP(A1408,英雄数据表!A:K,5,0),""))</f>
        <v>"atk":300</v>
      </c>
      <c r="J1408" s="20" t="str">
        <f>IF(I1408="","",属性中转表!$I$1&amp;(IF(VLOOKUP(B1408,属性中转表!A:G,7,FALSE)=0,0,VLOOKUP(VLOOKUP(B1408,属性中转表!A:G,7,FALSE),属性中转表!$K$2:$P$21,4,0)))+IFERROR(VLOOKUP(A1408,英雄数据表!A:K,IF(武魂!B1408&gt;=50,10,IF(武魂!B1408&gt;=25,6)),0),0))</f>
        <v>,"dpspro":0</v>
      </c>
      <c r="K1408" s="32" t="str">
        <f t="shared" si="97"/>
        <v>"atk":300,"dpspro":0</v>
      </c>
      <c r="L1408" s="20" t="str">
        <f>IF(B1408&gt;=50,VLOOKUP(A1408,英雄数据表!A:L,11,FALSE),IF(B1408&gt;=25,VLOOKUP(A1408,英雄数据表!A:L,7,0),""))</f>
        <v/>
      </c>
      <c r="M1408" s="20" t="str">
        <f>IFERROR(VLOOKUP(B1408,属性中转表!$K$2:$O$21,5,FALSE),"")</f>
        <v/>
      </c>
      <c r="N1408" s="20" t="str">
        <f>IF(B1408=25,VLOOKUP(A1408,英雄数据表!A:L,8,FALSE),IF(B1408=50,VLOOKUP(A1408,英雄数据表!A:L,12,0),""))</f>
        <v/>
      </c>
    </row>
    <row r="1409" spans="1:14" x14ac:dyDescent="0.3">
      <c r="A1409" s="20">
        <v>14056</v>
      </c>
      <c r="B1409" s="21">
        <f t="shared" si="94"/>
        <v>8</v>
      </c>
      <c r="C1409" s="21">
        <v>5</v>
      </c>
      <c r="D1409" s="21">
        <f>VLOOKUP(A1409,英雄数据表!A:D,4,0)</f>
        <v>1</v>
      </c>
      <c r="E1409" s="20" t="str">
        <f>VLOOKUP(A1409,英雄数据表!A:C,3,0)</f>
        <v>嗜血拳铠</v>
      </c>
      <c r="F1409" s="20">
        <f t="shared" si="95"/>
        <v>14056</v>
      </c>
      <c r="G1409" s="20">
        <f t="shared" si="96"/>
        <v>14056</v>
      </c>
      <c r="H1409" s="21" t="str">
        <f>VLOOKUP(B1409,属性中转表!A:F,6,FALSE)</f>
        <v>"hp":18000,"atk":500</v>
      </c>
      <c r="I1409" s="20" t="str">
        <f>IF(VLOOKUP(B1409,属性中转表!A:G,7,FALSE)=0,"",VLOOKUP(VLOOKUP(B1409,属性中转表!A:G,7,FALSE),属性中转表!$K$2:$P$21,6,0))&amp;IF(VLOOKUP(B1409,属性中转表!A:G,7,FALSE)&gt;=50,VLOOKUP(A1409,英雄数据表!A:K,9,0),IF(VLOOKUP(B1409,属性中转表!A:G,7,FALSE)&gt;=25,VLOOKUP(A1409,英雄数据表!A:K,5,0),""))</f>
        <v>"atk":300</v>
      </c>
      <c r="J1409" s="20" t="str">
        <f>IF(I1409="","",属性中转表!$I$1&amp;(IF(VLOOKUP(B1409,属性中转表!A:G,7,FALSE)=0,0,VLOOKUP(VLOOKUP(B1409,属性中转表!A:G,7,FALSE),属性中转表!$K$2:$P$21,4,0)))+IFERROR(VLOOKUP(A1409,英雄数据表!A:K,IF(武魂!B1409&gt;=50,10,IF(武魂!B1409&gt;=25,6)),0),0))</f>
        <v>,"dpspro":0</v>
      </c>
      <c r="K1409" s="32" t="str">
        <f t="shared" si="97"/>
        <v>"atk":300,"dpspro":0</v>
      </c>
      <c r="L1409" s="20" t="str">
        <f>IF(B1409&gt;=50,VLOOKUP(A1409,英雄数据表!A:L,11,FALSE),IF(B1409&gt;=25,VLOOKUP(A1409,英雄数据表!A:L,7,0),""))</f>
        <v/>
      </c>
      <c r="M1409" s="20" t="str">
        <f>IFERROR(VLOOKUP(B1409,属性中转表!$K$2:$O$21,5,FALSE),"")</f>
        <v/>
      </c>
      <c r="N1409" s="20" t="str">
        <f>IF(B1409=25,VLOOKUP(A1409,英雄数据表!A:L,8,FALSE),IF(B1409=50,VLOOKUP(A1409,英雄数据表!A:L,12,0),""))</f>
        <v/>
      </c>
    </row>
    <row r="1410" spans="1:14" x14ac:dyDescent="0.3">
      <c r="A1410" s="20">
        <v>14056</v>
      </c>
      <c r="B1410" s="21">
        <f t="shared" si="94"/>
        <v>9</v>
      </c>
      <c r="C1410" s="21">
        <v>5</v>
      </c>
      <c r="D1410" s="21">
        <f>VLOOKUP(A1410,英雄数据表!A:D,4,0)</f>
        <v>1</v>
      </c>
      <c r="E1410" s="20" t="str">
        <f>VLOOKUP(A1410,英雄数据表!A:C,3,0)</f>
        <v>嗜血拳铠</v>
      </c>
      <c r="F1410" s="20">
        <f t="shared" si="95"/>
        <v>14056</v>
      </c>
      <c r="G1410" s="20">
        <f t="shared" si="96"/>
        <v>14056</v>
      </c>
      <c r="H1410" s="21" t="str">
        <f>VLOOKUP(B1410,属性中转表!A:F,6,FALSE)</f>
        <v>"hp":19800,"atk":550</v>
      </c>
      <c r="I1410" s="20" t="str">
        <f>IF(VLOOKUP(B1410,属性中转表!A:G,7,FALSE)=0,"",VLOOKUP(VLOOKUP(B1410,属性中转表!A:G,7,FALSE),属性中转表!$K$2:$P$21,6,0))&amp;IF(VLOOKUP(B1410,属性中转表!A:G,7,FALSE)&gt;=50,VLOOKUP(A1410,英雄数据表!A:K,9,0),IF(VLOOKUP(B1410,属性中转表!A:G,7,FALSE)&gt;=25,VLOOKUP(A1410,英雄数据表!A:K,5,0),""))</f>
        <v>"atk":300</v>
      </c>
      <c r="J1410" s="20" t="str">
        <f>IF(I1410="","",属性中转表!$I$1&amp;(IF(VLOOKUP(B1410,属性中转表!A:G,7,FALSE)=0,0,VLOOKUP(VLOOKUP(B1410,属性中转表!A:G,7,FALSE),属性中转表!$K$2:$P$21,4,0)))+IFERROR(VLOOKUP(A1410,英雄数据表!A:K,IF(武魂!B1410&gt;=50,10,IF(武魂!B1410&gt;=25,6)),0),0))</f>
        <v>,"dpspro":0</v>
      </c>
      <c r="K1410" s="32" t="str">
        <f t="shared" si="97"/>
        <v>"atk":300,"dpspro":0</v>
      </c>
      <c r="L1410" s="20" t="str">
        <f>IF(B1410&gt;=50,VLOOKUP(A1410,英雄数据表!A:L,11,FALSE),IF(B1410&gt;=25,VLOOKUP(A1410,英雄数据表!A:L,7,0),""))</f>
        <v/>
      </c>
      <c r="M1410" s="20" t="str">
        <f>IFERROR(VLOOKUP(B1410,属性中转表!$K$2:$O$21,5,FALSE),"")</f>
        <v/>
      </c>
      <c r="N1410" s="20" t="str">
        <f>IF(B1410=25,VLOOKUP(A1410,英雄数据表!A:L,8,FALSE),IF(B1410=50,VLOOKUP(A1410,英雄数据表!A:L,12,0),""))</f>
        <v/>
      </c>
    </row>
    <row r="1411" spans="1:14" x14ac:dyDescent="0.3">
      <c r="A1411" s="20">
        <v>14056</v>
      </c>
      <c r="B1411" s="21">
        <f t="shared" si="94"/>
        <v>10</v>
      </c>
      <c r="C1411" s="21">
        <v>5</v>
      </c>
      <c r="D1411" s="21">
        <f>VLOOKUP(A1411,英雄数据表!A:D,4,0)</f>
        <v>1</v>
      </c>
      <c r="E1411" s="20" t="str">
        <f>VLOOKUP(A1411,英雄数据表!A:C,3,0)</f>
        <v>嗜血拳铠</v>
      </c>
      <c r="F1411" s="20">
        <f t="shared" si="95"/>
        <v>14056</v>
      </c>
      <c r="G1411" s="20">
        <f t="shared" si="96"/>
        <v>14056</v>
      </c>
      <c r="H1411" s="21" t="str">
        <f>VLOOKUP(B1411,属性中转表!A:F,6,FALSE)</f>
        <v>"hp":21600,"atk":600</v>
      </c>
      <c r="I1411" s="20" t="str">
        <f>IF(VLOOKUP(B1411,属性中转表!A:G,7,FALSE)=0,"",VLOOKUP(VLOOKUP(B1411,属性中转表!A:G,7,FALSE),属性中转表!$K$2:$P$21,6,0))&amp;IF(VLOOKUP(B1411,属性中转表!A:G,7,FALSE)&gt;=50,VLOOKUP(A1411,英雄数据表!A:K,9,0),IF(VLOOKUP(B1411,属性中转表!A:G,7,FALSE)&gt;=25,VLOOKUP(A1411,英雄数据表!A:K,5,0),""))</f>
        <v>"atk":300,"hp":5000</v>
      </c>
      <c r="J1411" s="20" t="str">
        <f>IF(I1411="","",属性中转表!$I$1&amp;(IF(VLOOKUP(B1411,属性中转表!A:G,7,FALSE)=0,0,VLOOKUP(VLOOKUP(B1411,属性中转表!A:G,7,FALSE),属性中转表!$K$2:$P$21,4,0)))+IFERROR(VLOOKUP(A1411,英雄数据表!A:K,IF(武魂!B1411&gt;=50,10,IF(武魂!B1411&gt;=25,6)),0),0))</f>
        <v>,"dpspro":0</v>
      </c>
      <c r="K1411" s="32" t="str">
        <f t="shared" si="97"/>
        <v>"atk":300,"hp":5000,"dpspro":0</v>
      </c>
      <c r="L1411" s="20" t="str">
        <f>IF(B1411&gt;=50,VLOOKUP(A1411,英雄数据表!A:L,11,FALSE),IF(B1411&gt;=25,VLOOKUP(A1411,英雄数据表!A:L,7,0),""))</f>
        <v/>
      </c>
      <c r="M1411" s="20" t="str">
        <f>IFERROR(VLOOKUP(B1411,属性中转表!$K$2:$O$21,5,FALSE),"")</f>
        <v>"hp":5000</v>
      </c>
      <c r="N1411" s="20" t="str">
        <f>IF(B1411=25,VLOOKUP(A1411,英雄数据表!A:L,8,FALSE),IF(B1411=50,VLOOKUP(A1411,英雄数据表!A:L,12,0),""))</f>
        <v/>
      </c>
    </row>
    <row r="1412" spans="1:14" x14ac:dyDescent="0.3">
      <c r="A1412" s="20">
        <v>14056</v>
      </c>
      <c r="B1412" s="21">
        <f t="shared" si="94"/>
        <v>11</v>
      </c>
      <c r="C1412" s="21">
        <v>5</v>
      </c>
      <c r="D1412" s="21">
        <f>VLOOKUP(A1412,英雄数据表!A:D,4,0)</f>
        <v>1</v>
      </c>
      <c r="E1412" s="20" t="str">
        <f>VLOOKUP(A1412,英雄数据表!A:C,3,0)</f>
        <v>嗜血拳铠</v>
      </c>
      <c r="F1412" s="20">
        <f t="shared" si="95"/>
        <v>14056</v>
      </c>
      <c r="G1412" s="20">
        <f t="shared" si="96"/>
        <v>14056</v>
      </c>
      <c r="H1412" s="21" t="str">
        <f>VLOOKUP(B1412,属性中转表!A:F,6,FALSE)</f>
        <v>"hp":24300,"atk":675</v>
      </c>
      <c r="I1412" s="20" t="str">
        <f>IF(VLOOKUP(B1412,属性中转表!A:G,7,FALSE)=0,"",VLOOKUP(VLOOKUP(B1412,属性中转表!A:G,7,FALSE),属性中转表!$K$2:$P$21,6,0))&amp;IF(VLOOKUP(B1412,属性中转表!A:G,7,FALSE)&gt;=50,VLOOKUP(A1412,英雄数据表!A:K,9,0),IF(VLOOKUP(B1412,属性中转表!A:G,7,FALSE)&gt;=25,VLOOKUP(A1412,英雄数据表!A:K,5,0),""))</f>
        <v>"atk":300,"hp":5000</v>
      </c>
      <c r="J1412" s="20" t="str">
        <f>IF(I1412="","",属性中转表!$I$1&amp;(IF(VLOOKUP(B1412,属性中转表!A:G,7,FALSE)=0,0,VLOOKUP(VLOOKUP(B1412,属性中转表!A:G,7,FALSE),属性中转表!$K$2:$P$21,4,0)))+IFERROR(VLOOKUP(A1412,英雄数据表!A:K,IF(武魂!B1412&gt;=50,10,IF(武魂!B1412&gt;=25,6)),0),0))</f>
        <v>,"dpspro":0</v>
      </c>
      <c r="K1412" s="32" t="str">
        <f t="shared" si="97"/>
        <v>"atk":300,"hp":5000,"dpspro":0</v>
      </c>
      <c r="L1412" s="20" t="str">
        <f>IF(B1412&gt;=50,VLOOKUP(A1412,英雄数据表!A:L,11,FALSE),IF(B1412&gt;=25,VLOOKUP(A1412,英雄数据表!A:L,7,0),""))</f>
        <v/>
      </c>
      <c r="M1412" s="20" t="str">
        <f>IFERROR(VLOOKUP(B1412,属性中转表!$K$2:$O$21,5,FALSE),"")</f>
        <v/>
      </c>
      <c r="N1412" s="20" t="str">
        <f>IF(B1412=25,VLOOKUP(A1412,英雄数据表!A:L,8,FALSE),IF(B1412=50,VLOOKUP(A1412,英雄数据表!A:L,12,0),""))</f>
        <v/>
      </c>
    </row>
    <row r="1413" spans="1:14" x14ac:dyDescent="0.3">
      <c r="A1413" s="20">
        <v>14056</v>
      </c>
      <c r="B1413" s="21">
        <f t="shared" si="94"/>
        <v>12</v>
      </c>
      <c r="C1413" s="21">
        <v>5</v>
      </c>
      <c r="D1413" s="21">
        <f>VLOOKUP(A1413,英雄数据表!A:D,4,0)</f>
        <v>1</v>
      </c>
      <c r="E1413" s="20" t="str">
        <f>VLOOKUP(A1413,英雄数据表!A:C,3,0)</f>
        <v>嗜血拳铠</v>
      </c>
      <c r="F1413" s="20">
        <f t="shared" si="95"/>
        <v>14056</v>
      </c>
      <c r="G1413" s="20">
        <f t="shared" si="96"/>
        <v>14056</v>
      </c>
      <c r="H1413" s="21" t="str">
        <f>VLOOKUP(B1413,属性中转表!A:F,6,FALSE)</f>
        <v>"hp":27000,"atk":750</v>
      </c>
      <c r="I1413" s="20" t="str">
        <f>IF(VLOOKUP(B1413,属性中转表!A:G,7,FALSE)=0,"",VLOOKUP(VLOOKUP(B1413,属性中转表!A:G,7,FALSE),属性中转表!$K$2:$P$21,6,0))&amp;IF(VLOOKUP(B1413,属性中转表!A:G,7,FALSE)&gt;=50,VLOOKUP(A1413,英雄数据表!A:K,9,0),IF(VLOOKUP(B1413,属性中转表!A:G,7,FALSE)&gt;=25,VLOOKUP(A1413,英雄数据表!A:K,5,0),""))</f>
        <v>"atk":300,"hp":5000</v>
      </c>
      <c r="J1413" s="20" t="str">
        <f>IF(I1413="","",属性中转表!$I$1&amp;(IF(VLOOKUP(B1413,属性中转表!A:G,7,FALSE)=0,0,VLOOKUP(VLOOKUP(B1413,属性中转表!A:G,7,FALSE),属性中转表!$K$2:$P$21,4,0)))+IFERROR(VLOOKUP(A1413,英雄数据表!A:K,IF(武魂!B1413&gt;=50,10,IF(武魂!B1413&gt;=25,6)),0),0))</f>
        <v>,"dpspro":0</v>
      </c>
      <c r="K1413" s="32" t="str">
        <f t="shared" si="97"/>
        <v>"atk":300,"hp":5000,"dpspro":0</v>
      </c>
      <c r="L1413" s="20" t="str">
        <f>IF(B1413&gt;=50,VLOOKUP(A1413,英雄数据表!A:L,11,FALSE),IF(B1413&gt;=25,VLOOKUP(A1413,英雄数据表!A:L,7,0),""))</f>
        <v/>
      </c>
      <c r="M1413" s="20" t="str">
        <f>IFERROR(VLOOKUP(B1413,属性中转表!$K$2:$O$21,5,FALSE),"")</f>
        <v/>
      </c>
      <c r="N1413" s="20" t="str">
        <f>IF(B1413=25,VLOOKUP(A1413,英雄数据表!A:L,8,FALSE),IF(B1413=50,VLOOKUP(A1413,英雄数据表!A:L,12,0),""))</f>
        <v/>
      </c>
    </row>
    <row r="1414" spans="1:14" x14ac:dyDescent="0.3">
      <c r="A1414" s="20">
        <v>14056</v>
      </c>
      <c r="B1414" s="21">
        <f t="shared" si="94"/>
        <v>13</v>
      </c>
      <c r="C1414" s="21">
        <v>5</v>
      </c>
      <c r="D1414" s="21">
        <f>VLOOKUP(A1414,英雄数据表!A:D,4,0)</f>
        <v>1</v>
      </c>
      <c r="E1414" s="20" t="str">
        <f>VLOOKUP(A1414,英雄数据表!A:C,3,0)</f>
        <v>嗜血拳铠</v>
      </c>
      <c r="F1414" s="20">
        <f t="shared" si="95"/>
        <v>14056</v>
      </c>
      <c r="G1414" s="20">
        <f t="shared" si="96"/>
        <v>14056</v>
      </c>
      <c r="H1414" s="21" t="str">
        <f>VLOOKUP(B1414,属性中转表!A:F,6,FALSE)</f>
        <v>"hp":29700,"atk":825</v>
      </c>
      <c r="I1414" s="20" t="str">
        <f>IF(VLOOKUP(B1414,属性中转表!A:G,7,FALSE)=0,"",VLOOKUP(VLOOKUP(B1414,属性中转表!A:G,7,FALSE),属性中转表!$K$2:$P$21,6,0))&amp;IF(VLOOKUP(B1414,属性中转表!A:G,7,FALSE)&gt;=50,VLOOKUP(A1414,英雄数据表!A:K,9,0),IF(VLOOKUP(B1414,属性中转表!A:G,7,FALSE)&gt;=25,VLOOKUP(A1414,英雄数据表!A:K,5,0),""))</f>
        <v>"atk":300,"hp":5000</v>
      </c>
      <c r="J1414" s="20" t="str">
        <f>IF(I1414="","",属性中转表!$I$1&amp;(IF(VLOOKUP(B1414,属性中转表!A:G,7,FALSE)=0,0,VLOOKUP(VLOOKUP(B1414,属性中转表!A:G,7,FALSE),属性中转表!$K$2:$P$21,4,0)))+IFERROR(VLOOKUP(A1414,英雄数据表!A:K,IF(武魂!B1414&gt;=50,10,IF(武魂!B1414&gt;=25,6)),0),0))</f>
        <v>,"dpspro":0</v>
      </c>
      <c r="K1414" s="32" t="str">
        <f t="shared" si="97"/>
        <v>"atk":300,"hp":5000,"dpspro":0</v>
      </c>
      <c r="L1414" s="20" t="str">
        <f>IF(B1414&gt;=50,VLOOKUP(A1414,英雄数据表!A:L,11,FALSE),IF(B1414&gt;=25,VLOOKUP(A1414,英雄数据表!A:L,7,0),""))</f>
        <v/>
      </c>
      <c r="M1414" s="20" t="str">
        <f>IFERROR(VLOOKUP(B1414,属性中转表!$K$2:$O$21,5,FALSE),"")</f>
        <v/>
      </c>
      <c r="N1414" s="20" t="str">
        <f>IF(B1414=25,VLOOKUP(A1414,英雄数据表!A:L,8,FALSE),IF(B1414=50,VLOOKUP(A1414,英雄数据表!A:L,12,0),""))</f>
        <v/>
      </c>
    </row>
    <row r="1415" spans="1:14" x14ac:dyDescent="0.3">
      <c r="A1415" s="20">
        <v>14056</v>
      </c>
      <c r="B1415" s="21">
        <f t="shared" si="94"/>
        <v>14</v>
      </c>
      <c r="C1415" s="21">
        <v>5</v>
      </c>
      <c r="D1415" s="21">
        <f>VLOOKUP(A1415,英雄数据表!A:D,4,0)</f>
        <v>1</v>
      </c>
      <c r="E1415" s="20" t="str">
        <f>VLOOKUP(A1415,英雄数据表!A:C,3,0)</f>
        <v>嗜血拳铠</v>
      </c>
      <c r="F1415" s="20">
        <f t="shared" si="95"/>
        <v>14056</v>
      </c>
      <c r="G1415" s="20">
        <f t="shared" si="96"/>
        <v>14056</v>
      </c>
      <c r="H1415" s="21" t="str">
        <f>VLOOKUP(B1415,属性中转表!A:F,6,FALSE)</f>
        <v>"hp":32400,"atk":900</v>
      </c>
      <c r="I1415" s="20" t="str">
        <f>IF(VLOOKUP(B1415,属性中转表!A:G,7,FALSE)=0,"",VLOOKUP(VLOOKUP(B1415,属性中转表!A:G,7,FALSE),属性中转表!$K$2:$P$21,6,0))&amp;IF(VLOOKUP(B1415,属性中转表!A:G,7,FALSE)&gt;=50,VLOOKUP(A1415,英雄数据表!A:K,9,0),IF(VLOOKUP(B1415,属性中转表!A:G,7,FALSE)&gt;=25,VLOOKUP(A1415,英雄数据表!A:K,5,0),""))</f>
        <v>"atk":300,"hp":5000</v>
      </c>
      <c r="J1415" s="20" t="str">
        <f>IF(I1415="","",属性中转表!$I$1&amp;(IF(VLOOKUP(B1415,属性中转表!A:G,7,FALSE)=0,0,VLOOKUP(VLOOKUP(B1415,属性中转表!A:G,7,FALSE),属性中转表!$K$2:$P$21,4,0)))+IFERROR(VLOOKUP(A1415,英雄数据表!A:K,IF(武魂!B1415&gt;=50,10,IF(武魂!B1415&gt;=25,6)),0),0))</f>
        <v>,"dpspro":0</v>
      </c>
      <c r="K1415" s="32" t="str">
        <f t="shared" si="97"/>
        <v>"atk":300,"hp":5000,"dpspro":0</v>
      </c>
      <c r="L1415" s="20" t="str">
        <f>IF(B1415&gt;=50,VLOOKUP(A1415,英雄数据表!A:L,11,FALSE),IF(B1415&gt;=25,VLOOKUP(A1415,英雄数据表!A:L,7,0),""))</f>
        <v/>
      </c>
      <c r="M1415" s="20" t="str">
        <f>IFERROR(VLOOKUP(B1415,属性中转表!$K$2:$O$21,5,FALSE),"")</f>
        <v/>
      </c>
      <c r="N1415" s="20" t="str">
        <f>IF(B1415=25,VLOOKUP(A1415,英雄数据表!A:L,8,FALSE),IF(B1415=50,VLOOKUP(A1415,英雄数据表!A:L,12,0),""))</f>
        <v/>
      </c>
    </row>
    <row r="1416" spans="1:14" x14ac:dyDescent="0.3">
      <c r="A1416" s="20">
        <v>14056</v>
      </c>
      <c r="B1416" s="21">
        <f t="shared" si="94"/>
        <v>15</v>
      </c>
      <c r="C1416" s="21">
        <v>5</v>
      </c>
      <c r="D1416" s="21">
        <f>VLOOKUP(A1416,英雄数据表!A:D,4,0)</f>
        <v>1</v>
      </c>
      <c r="E1416" s="20" t="str">
        <f>VLOOKUP(A1416,英雄数据表!A:C,3,0)</f>
        <v>嗜血拳铠</v>
      </c>
      <c r="F1416" s="20">
        <f t="shared" si="95"/>
        <v>14056</v>
      </c>
      <c r="G1416" s="20">
        <f t="shared" si="96"/>
        <v>14056</v>
      </c>
      <c r="H1416" s="21" t="str">
        <f>VLOOKUP(B1416,属性中转表!A:F,6,FALSE)</f>
        <v>"hp":35100,"atk":975</v>
      </c>
      <c r="I1416" s="20" t="str">
        <f>IF(VLOOKUP(B1416,属性中转表!A:G,7,FALSE)=0,"",VLOOKUP(VLOOKUP(B1416,属性中转表!A:G,7,FALSE),属性中转表!$K$2:$P$21,6,0))&amp;IF(VLOOKUP(B1416,属性中转表!A:G,7,FALSE)&gt;=50,VLOOKUP(A1416,英雄数据表!A:K,9,0),IF(VLOOKUP(B1416,属性中转表!A:G,7,FALSE)&gt;=25,VLOOKUP(A1416,英雄数据表!A:K,5,0),""))</f>
        <v>"atk":300,"hp":5000,"undpspro":50</v>
      </c>
      <c r="J1416" s="20" t="str">
        <f>IF(I1416="","",属性中转表!$I$1&amp;(IF(VLOOKUP(B1416,属性中转表!A:G,7,FALSE)=0,0,VLOOKUP(VLOOKUP(B1416,属性中转表!A:G,7,FALSE),属性中转表!$K$2:$P$21,4,0)))+IFERROR(VLOOKUP(A1416,英雄数据表!A:K,IF(武魂!B1416&gt;=50,10,IF(武魂!B1416&gt;=25,6)),0),0))</f>
        <v>,"dpspro":0</v>
      </c>
      <c r="K1416" s="32" t="str">
        <f t="shared" si="97"/>
        <v>"atk":300,"hp":5000,"undpspro":50,"dpspro":0</v>
      </c>
      <c r="L1416" s="20" t="str">
        <f>IF(B1416&gt;=50,VLOOKUP(A1416,英雄数据表!A:L,11,FALSE),IF(B1416&gt;=25,VLOOKUP(A1416,英雄数据表!A:L,7,0),""))</f>
        <v/>
      </c>
      <c r="M1416" s="20" t="str">
        <f>IFERROR(VLOOKUP(B1416,属性中转表!$K$2:$O$21,5,FALSE),"")</f>
        <v>"undpspro":50</v>
      </c>
      <c r="N1416" s="20" t="str">
        <f>IF(B1416=25,VLOOKUP(A1416,英雄数据表!A:L,8,FALSE),IF(B1416=50,VLOOKUP(A1416,英雄数据表!A:L,12,0),""))</f>
        <v/>
      </c>
    </row>
    <row r="1417" spans="1:14" x14ac:dyDescent="0.3">
      <c r="A1417" s="20">
        <v>14056</v>
      </c>
      <c r="B1417" s="21">
        <f t="shared" si="94"/>
        <v>16</v>
      </c>
      <c r="C1417" s="21">
        <v>5</v>
      </c>
      <c r="D1417" s="21">
        <f>VLOOKUP(A1417,英雄数据表!A:D,4,0)</f>
        <v>1</v>
      </c>
      <c r="E1417" s="20" t="str">
        <f>VLOOKUP(A1417,英雄数据表!A:C,3,0)</f>
        <v>嗜血拳铠</v>
      </c>
      <c r="F1417" s="20">
        <f t="shared" si="95"/>
        <v>14056</v>
      </c>
      <c r="G1417" s="20">
        <f t="shared" si="96"/>
        <v>14056</v>
      </c>
      <c r="H1417" s="21" t="str">
        <f>VLOOKUP(B1417,属性中转表!A:F,6,FALSE)</f>
        <v>"hp":37800,"atk":1050</v>
      </c>
      <c r="I1417" s="20" t="str">
        <f>IF(VLOOKUP(B1417,属性中转表!A:G,7,FALSE)=0,"",VLOOKUP(VLOOKUP(B1417,属性中转表!A:G,7,FALSE),属性中转表!$K$2:$P$21,6,0))&amp;IF(VLOOKUP(B1417,属性中转表!A:G,7,FALSE)&gt;=50,VLOOKUP(A1417,英雄数据表!A:K,9,0),IF(VLOOKUP(B1417,属性中转表!A:G,7,FALSE)&gt;=25,VLOOKUP(A1417,英雄数据表!A:K,5,0),""))</f>
        <v>"atk":300,"hp":5000,"undpspro":50</v>
      </c>
      <c r="J1417" s="20" t="str">
        <f>IF(I1417="","",属性中转表!$I$1&amp;(IF(VLOOKUP(B1417,属性中转表!A:G,7,FALSE)=0,0,VLOOKUP(VLOOKUP(B1417,属性中转表!A:G,7,FALSE),属性中转表!$K$2:$P$21,4,0)))+IFERROR(VLOOKUP(A1417,英雄数据表!A:K,IF(武魂!B1417&gt;=50,10,IF(武魂!B1417&gt;=25,6)),0),0))</f>
        <v>,"dpspro":0</v>
      </c>
      <c r="K1417" s="32" t="str">
        <f t="shared" si="97"/>
        <v>"atk":300,"hp":5000,"undpspro":50,"dpspro":0</v>
      </c>
      <c r="L1417" s="20" t="str">
        <f>IF(B1417&gt;=50,VLOOKUP(A1417,英雄数据表!A:L,11,FALSE),IF(B1417&gt;=25,VLOOKUP(A1417,英雄数据表!A:L,7,0),""))</f>
        <v/>
      </c>
      <c r="M1417" s="20" t="str">
        <f>IFERROR(VLOOKUP(B1417,属性中转表!$K$2:$O$21,5,FALSE),"")</f>
        <v/>
      </c>
      <c r="N1417" s="20" t="str">
        <f>IF(B1417=25,VLOOKUP(A1417,英雄数据表!A:L,8,FALSE),IF(B1417=50,VLOOKUP(A1417,英雄数据表!A:L,12,0),""))</f>
        <v/>
      </c>
    </row>
    <row r="1418" spans="1:14" x14ac:dyDescent="0.3">
      <c r="A1418" s="20">
        <v>14056</v>
      </c>
      <c r="B1418" s="21">
        <f t="shared" si="94"/>
        <v>17</v>
      </c>
      <c r="C1418" s="21">
        <v>5</v>
      </c>
      <c r="D1418" s="21">
        <f>VLOOKUP(A1418,英雄数据表!A:D,4,0)</f>
        <v>1</v>
      </c>
      <c r="E1418" s="20" t="str">
        <f>VLOOKUP(A1418,英雄数据表!A:C,3,0)</f>
        <v>嗜血拳铠</v>
      </c>
      <c r="F1418" s="20">
        <f t="shared" si="95"/>
        <v>14056</v>
      </c>
      <c r="G1418" s="20">
        <f t="shared" si="96"/>
        <v>14056</v>
      </c>
      <c r="H1418" s="21" t="str">
        <f>VLOOKUP(B1418,属性中转表!A:F,6,FALSE)</f>
        <v>"hp":40500,"atk":1125</v>
      </c>
      <c r="I1418" s="20" t="str">
        <f>IF(VLOOKUP(B1418,属性中转表!A:G,7,FALSE)=0,"",VLOOKUP(VLOOKUP(B1418,属性中转表!A:G,7,FALSE),属性中转表!$K$2:$P$21,6,0))&amp;IF(VLOOKUP(B1418,属性中转表!A:G,7,FALSE)&gt;=50,VLOOKUP(A1418,英雄数据表!A:K,9,0),IF(VLOOKUP(B1418,属性中转表!A:G,7,FALSE)&gt;=25,VLOOKUP(A1418,英雄数据表!A:K,5,0),""))</f>
        <v>"atk":300,"hp":5000,"undpspro":50</v>
      </c>
      <c r="J1418" s="20" t="str">
        <f>IF(I1418="","",属性中转表!$I$1&amp;(IF(VLOOKUP(B1418,属性中转表!A:G,7,FALSE)=0,0,VLOOKUP(VLOOKUP(B1418,属性中转表!A:G,7,FALSE),属性中转表!$K$2:$P$21,4,0)))+IFERROR(VLOOKUP(A1418,英雄数据表!A:K,IF(武魂!B1418&gt;=50,10,IF(武魂!B1418&gt;=25,6)),0),0))</f>
        <v>,"dpspro":0</v>
      </c>
      <c r="K1418" s="32" t="str">
        <f t="shared" si="97"/>
        <v>"atk":300,"hp":5000,"undpspro":50,"dpspro":0</v>
      </c>
      <c r="L1418" s="20" t="str">
        <f>IF(B1418&gt;=50,VLOOKUP(A1418,英雄数据表!A:L,11,FALSE),IF(B1418&gt;=25,VLOOKUP(A1418,英雄数据表!A:L,7,0),""))</f>
        <v/>
      </c>
      <c r="M1418" s="20" t="str">
        <f>IFERROR(VLOOKUP(B1418,属性中转表!$K$2:$O$21,5,FALSE),"")</f>
        <v/>
      </c>
      <c r="N1418" s="20" t="str">
        <f>IF(B1418=25,VLOOKUP(A1418,英雄数据表!A:L,8,FALSE),IF(B1418=50,VLOOKUP(A1418,英雄数据表!A:L,12,0),""))</f>
        <v/>
      </c>
    </row>
    <row r="1419" spans="1:14" x14ac:dyDescent="0.3">
      <c r="A1419" s="20">
        <v>14056</v>
      </c>
      <c r="B1419" s="21">
        <f t="shared" ref="B1419:B1482" si="98">IF(A1419=A1418,B1418+1,1)</f>
        <v>18</v>
      </c>
      <c r="C1419" s="21">
        <v>5</v>
      </c>
      <c r="D1419" s="21">
        <f>VLOOKUP(A1419,英雄数据表!A:D,4,0)</f>
        <v>1</v>
      </c>
      <c r="E1419" s="20" t="str">
        <f>VLOOKUP(A1419,英雄数据表!A:C,3,0)</f>
        <v>嗜血拳铠</v>
      </c>
      <c r="F1419" s="20">
        <f t="shared" ref="F1419:F1482" si="99">A1419</f>
        <v>14056</v>
      </c>
      <c r="G1419" s="20">
        <f t="shared" ref="G1419:G1482" si="100">A1419</f>
        <v>14056</v>
      </c>
      <c r="H1419" s="21" t="str">
        <f>VLOOKUP(B1419,属性中转表!A:F,6,FALSE)</f>
        <v>"hp":43200,"atk":1200</v>
      </c>
      <c r="I1419" s="20" t="str">
        <f>IF(VLOOKUP(B1419,属性中转表!A:G,7,FALSE)=0,"",VLOOKUP(VLOOKUP(B1419,属性中转表!A:G,7,FALSE),属性中转表!$K$2:$P$21,6,0))&amp;IF(VLOOKUP(B1419,属性中转表!A:G,7,FALSE)&gt;=50,VLOOKUP(A1419,英雄数据表!A:K,9,0),IF(VLOOKUP(B1419,属性中转表!A:G,7,FALSE)&gt;=25,VLOOKUP(A1419,英雄数据表!A:K,5,0),""))</f>
        <v>"atk":300,"hp":5000,"undpspro":50</v>
      </c>
      <c r="J1419" s="20" t="str">
        <f>IF(I1419="","",属性中转表!$I$1&amp;(IF(VLOOKUP(B1419,属性中转表!A:G,7,FALSE)=0,0,VLOOKUP(VLOOKUP(B1419,属性中转表!A:G,7,FALSE),属性中转表!$K$2:$P$21,4,0)))+IFERROR(VLOOKUP(A1419,英雄数据表!A:K,IF(武魂!B1419&gt;=50,10,IF(武魂!B1419&gt;=25,6)),0),0))</f>
        <v>,"dpspro":0</v>
      </c>
      <c r="K1419" s="32" t="str">
        <f t="shared" ref="K1419:K1482" si="101">I1419&amp;J1419</f>
        <v>"atk":300,"hp":5000,"undpspro":50,"dpspro":0</v>
      </c>
      <c r="L1419" s="20" t="str">
        <f>IF(B1419&gt;=50,VLOOKUP(A1419,英雄数据表!A:L,11,FALSE),IF(B1419&gt;=25,VLOOKUP(A1419,英雄数据表!A:L,7,0),""))</f>
        <v/>
      </c>
      <c r="M1419" s="20" t="str">
        <f>IFERROR(VLOOKUP(B1419,属性中转表!$K$2:$O$21,5,FALSE),"")</f>
        <v/>
      </c>
      <c r="N1419" s="20" t="str">
        <f>IF(B1419=25,VLOOKUP(A1419,英雄数据表!A:L,8,FALSE),IF(B1419=50,VLOOKUP(A1419,英雄数据表!A:L,12,0),""))</f>
        <v/>
      </c>
    </row>
    <row r="1420" spans="1:14" x14ac:dyDescent="0.3">
      <c r="A1420" s="20">
        <v>14056</v>
      </c>
      <c r="B1420" s="21">
        <f t="shared" si="98"/>
        <v>19</v>
      </c>
      <c r="C1420" s="21">
        <v>5</v>
      </c>
      <c r="D1420" s="21">
        <f>VLOOKUP(A1420,英雄数据表!A:D,4,0)</f>
        <v>1</v>
      </c>
      <c r="E1420" s="20" t="str">
        <f>VLOOKUP(A1420,英雄数据表!A:C,3,0)</f>
        <v>嗜血拳铠</v>
      </c>
      <c r="F1420" s="20">
        <f t="shared" si="99"/>
        <v>14056</v>
      </c>
      <c r="G1420" s="20">
        <f t="shared" si="100"/>
        <v>14056</v>
      </c>
      <c r="H1420" s="21" t="str">
        <f>VLOOKUP(B1420,属性中转表!A:F,6,FALSE)</f>
        <v>"hp":45900,"atk":1275</v>
      </c>
      <c r="I1420" s="20" t="str">
        <f>IF(VLOOKUP(B1420,属性中转表!A:G,7,FALSE)=0,"",VLOOKUP(VLOOKUP(B1420,属性中转表!A:G,7,FALSE),属性中转表!$K$2:$P$21,6,0))&amp;IF(VLOOKUP(B1420,属性中转表!A:G,7,FALSE)&gt;=50,VLOOKUP(A1420,英雄数据表!A:K,9,0),IF(VLOOKUP(B1420,属性中转表!A:G,7,FALSE)&gt;=25,VLOOKUP(A1420,英雄数据表!A:K,5,0),""))</f>
        <v>"atk":300,"hp":5000,"undpspro":50</v>
      </c>
      <c r="J1420" s="20" t="str">
        <f>IF(I1420="","",属性中转表!$I$1&amp;(IF(VLOOKUP(B1420,属性中转表!A:G,7,FALSE)=0,0,VLOOKUP(VLOOKUP(B1420,属性中转表!A:G,7,FALSE),属性中转表!$K$2:$P$21,4,0)))+IFERROR(VLOOKUP(A1420,英雄数据表!A:K,IF(武魂!B1420&gt;=50,10,IF(武魂!B1420&gt;=25,6)),0),0))</f>
        <v>,"dpspro":0</v>
      </c>
      <c r="K1420" s="32" t="str">
        <f t="shared" si="101"/>
        <v>"atk":300,"hp":5000,"undpspro":50,"dpspro":0</v>
      </c>
      <c r="L1420" s="20" t="str">
        <f>IF(B1420&gt;=50,VLOOKUP(A1420,英雄数据表!A:L,11,FALSE),IF(B1420&gt;=25,VLOOKUP(A1420,英雄数据表!A:L,7,0),""))</f>
        <v/>
      </c>
      <c r="M1420" s="20" t="str">
        <f>IFERROR(VLOOKUP(B1420,属性中转表!$K$2:$O$21,5,FALSE),"")</f>
        <v/>
      </c>
      <c r="N1420" s="20" t="str">
        <f>IF(B1420=25,VLOOKUP(A1420,英雄数据表!A:L,8,FALSE),IF(B1420=50,VLOOKUP(A1420,英雄数据表!A:L,12,0),""))</f>
        <v/>
      </c>
    </row>
    <row r="1421" spans="1:14" x14ac:dyDescent="0.3">
      <c r="A1421" s="20">
        <v>14056</v>
      </c>
      <c r="B1421" s="21">
        <f t="shared" si="98"/>
        <v>20</v>
      </c>
      <c r="C1421" s="21">
        <v>5</v>
      </c>
      <c r="D1421" s="21">
        <f>VLOOKUP(A1421,英雄数据表!A:D,4,0)</f>
        <v>1</v>
      </c>
      <c r="E1421" s="20" t="str">
        <f>VLOOKUP(A1421,英雄数据表!A:C,3,0)</f>
        <v>嗜血拳铠</v>
      </c>
      <c r="F1421" s="20">
        <f t="shared" si="99"/>
        <v>14056</v>
      </c>
      <c r="G1421" s="20">
        <f t="shared" si="100"/>
        <v>14056</v>
      </c>
      <c r="H1421" s="21" t="str">
        <f>VLOOKUP(B1421,属性中转表!A:F,6,FALSE)</f>
        <v>"hp":48600,"atk":1350</v>
      </c>
      <c r="I1421" s="20" t="str">
        <f>IF(VLOOKUP(B1421,属性中转表!A:G,7,FALSE)=0,"",VLOOKUP(VLOOKUP(B1421,属性中转表!A:G,7,FALSE),属性中转表!$K$2:$P$21,6,0))&amp;IF(VLOOKUP(B1421,属性中转表!A:G,7,FALSE)&gt;=50,VLOOKUP(A1421,英雄数据表!A:K,9,0),IF(VLOOKUP(B1421,属性中转表!A:G,7,FALSE)&gt;=25,VLOOKUP(A1421,英雄数据表!A:K,5,0),""))</f>
        <v>"atk":300,"hp":5000,"undpspro":50</v>
      </c>
      <c r="J1421" s="20" t="str">
        <f>IF(I1421="","",属性中转表!$I$1&amp;(IF(VLOOKUP(B1421,属性中转表!A:G,7,FALSE)=0,0,VLOOKUP(VLOOKUP(B1421,属性中转表!A:G,7,FALSE),属性中转表!$K$2:$P$21,4,0)))+IFERROR(VLOOKUP(A1421,英雄数据表!A:K,IF(武魂!B1421&gt;=50,10,IF(武魂!B1421&gt;=25,6)),0),0))</f>
        <v>,"dpspro":50</v>
      </c>
      <c r="K1421" s="32" t="str">
        <f t="shared" si="101"/>
        <v>"atk":300,"hp":5000,"undpspro":50,"dpspro":50</v>
      </c>
      <c r="L1421" s="20" t="str">
        <f>IF(B1421&gt;=50,VLOOKUP(A1421,英雄数据表!A:L,11,FALSE),IF(B1421&gt;=25,VLOOKUP(A1421,英雄数据表!A:L,7,0),""))</f>
        <v/>
      </c>
      <c r="M1421" s="20" t="str">
        <f>IFERROR(VLOOKUP(B1421,属性中转表!$K$2:$O$21,5,FALSE),"")</f>
        <v>"dpspro":50</v>
      </c>
      <c r="N1421" s="20" t="str">
        <f>IF(B1421=25,VLOOKUP(A1421,英雄数据表!A:L,8,FALSE),IF(B1421=50,VLOOKUP(A1421,英雄数据表!A:L,12,0),""))</f>
        <v/>
      </c>
    </row>
    <row r="1422" spans="1:14" x14ac:dyDescent="0.3">
      <c r="A1422" s="20">
        <v>14056</v>
      </c>
      <c r="B1422" s="21">
        <f t="shared" si="98"/>
        <v>21</v>
      </c>
      <c r="C1422" s="21">
        <v>5</v>
      </c>
      <c r="D1422" s="21">
        <f>VLOOKUP(A1422,英雄数据表!A:D,4,0)</f>
        <v>1</v>
      </c>
      <c r="E1422" s="20" t="str">
        <f>VLOOKUP(A1422,英雄数据表!A:C,3,0)</f>
        <v>嗜血拳铠</v>
      </c>
      <c r="F1422" s="20">
        <f t="shared" si="99"/>
        <v>14056</v>
      </c>
      <c r="G1422" s="20">
        <f t="shared" si="100"/>
        <v>14056</v>
      </c>
      <c r="H1422" s="21" t="str">
        <f>VLOOKUP(B1422,属性中转表!A:F,6,FALSE)</f>
        <v>"hp":52200,"atk":1450</v>
      </c>
      <c r="I1422" s="20" t="str">
        <f>IF(VLOOKUP(B1422,属性中转表!A:G,7,FALSE)=0,"",VLOOKUP(VLOOKUP(B1422,属性中转表!A:G,7,FALSE),属性中转表!$K$2:$P$21,6,0))&amp;IF(VLOOKUP(B1422,属性中转表!A:G,7,FALSE)&gt;=50,VLOOKUP(A1422,英雄数据表!A:K,9,0),IF(VLOOKUP(B1422,属性中转表!A:G,7,FALSE)&gt;=25,VLOOKUP(A1422,英雄数据表!A:K,5,0),""))</f>
        <v>"atk":300,"hp":5000,"undpspro":50</v>
      </c>
      <c r="J1422" s="20" t="str">
        <f>IF(I1422="","",属性中转表!$I$1&amp;(IF(VLOOKUP(B1422,属性中转表!A:G,7,FALSE)=0,0,VLOOKUP(VLOOKUP(B1422,属性中转表!A:G,7,FALSE),属性中转表!$K$2:$P$21,4,0)))+IFERROR(VLOOKUP(A1422,英雄数据表!A:K,IF(武魂!B1422&gt;=50,10,IF(武魂!B1422&gt;=25,6)),0),0))</f>
        <v>,"dpspro":50</v>
      </c>
      <c r="K1422" s="32" t="str">
        <f t="shared" si="101"/>
        <v>"atk":300,"hp":5000,"undpspro":50,"dpspro":50</v>
      </c>
      <c r="L1422" s="20" t="str">
        <f>IF(B1422&gt;=50,VLOOKUP(A1422,英雄数据表!A:L,11,FALSE),IF(B1422&gt;=25,VLOOKUP(A1422,英雄数据表!A:L,7,0),""))</f>
        <v/>
      </c>
      <c r="M1422" s="20" t="str">
        <f>IFERROR(VLOOKUP(B1422,属性中转表!$K$2:$O$21,5,FALSE),"")</f>
        <v/>
      </c>
      <c r="N1422" s="20" t="str">
        <f>IF(B1422=25,VLOOKUP(A1422,英雄数据表!A:L,8,FALSE),IF(B1422=50,VLOOKUP(A1422,英雄数据表!A:L,12,0),""))</f>
        <v/>
      </c>
    </row>
    <row r="1423" spans="1:14" x14ac:dyDescent="0.3">
      <c r="A1423" s="20">
        <v>14056</v>
      </c>
      <c r="B1423" s="21">
        <f t="shared" si="98"/>
        <v>22</v>
      </c>
      <c r="C1423" s="21">
        <v>5</v>
      </c>
      <c r="D1423" s="21">
        <f>VLOOKUP(A1423,英雄数据表!A:D,4,0)</f>
        <v>1</v>
      </c>
      <c r="E1423" s="20" t="str">
        <f>VLOOKUP(A1423,英雄数据表!A:C,3,0)</f>
        <v>嗜血拳铠</v>
      </c>
      <c r="F1423" s="20">
        <f t="shared" si="99"/>
        <v>14056</v>
      </c>
      <c r="G1423" s="20">
        <f t="shared" si="100"/>
        <v>14056</v>
      </c>
      <c r="H1423" s="21" t="str">
        <f>VLOOKUP(B1423,属性中转表!A:F,6,FALSE)</f>
        <v>"hp":55800,"atk":1550</v>
      </c>
      <c r="I1423" s="20" t="str">
        <f>IF(VLOOKUP(B1423,属性中转表!A:G,7,FALSE)=0,"",VLOOKUP(VLOOKUP(B1423,属性中转表!A:G,7,FALSE),属性中转表!$K$2:$P$21,6,0))&amp;IF(VLOOKUP(B1423,属性中转表!A:G,7,FALSE)&gt;=50,VLOOKUP(A1423,英雄数据表!A:K,9,0),IF(VLOOKUP(B1423,属性中转表!A:G,7,FALSE)&gt;=25,VLOOKUP(A1423,英雄数据表!A:K,5,0),""))</f>
        <v>"atk":300,"hp":5000,"undpspro":50</v>
      </c>
      <c r="J1423" s="20" t="str">
        <f>IF(I1423="","",属性中转表!$I$1&amp;(IF(VLOOKUP(B1423,属性中转表!A:G,7,FALSE)=0,0,VLOOKUP(VLOOKUP(B1423,属性中转表!A:G,7,FALSE),属性中转表!$K$2:$P$21,4,0)))+IFERROR(VLOOKUP(A1423,英雄数据表!A:K,IF(武魂!B1423&gt;=50,10,IF(武魂!B1423&gt;=25,6)),0),0))</f>
        <v>,"dpspro":50</v>
      </c>
      <c r="K1423" s="32" t="str">
        <f t="shared" si="101"/>
        <v>"atk":300,"hp":5000,"undpspro":50,"dpspro":50</v>
      </c>
      <c r="L1423" s="20" t="str">
        <f>IF(B1423&gt;=50,VLOOKUP(A1423,英雄数据表!A:L,11,FALSE),IF(B1423&gt;=25,VLOOKUP(A1423,英雄数据表!A:L,7,0),""))</f>
        <v/>
      </c>
      <c r="M1423" s="20" t="str">
        <f>IFERROR(VLOOKUP(B1423,属性中转表!$K$2:$O$21,5,FALSE),"")</f>
        <v/>
      </c>
      <c r="N1423" s="20" t="str">
        <f>IF(B1423=25,VLOOKUP(A1423,英雄数据表!A:L,8,FALSE),IF(B1423=50,VLOOKUP(A1423,英雄数据表!A:L,12,0),""))</f>
        <v/>
      </c>
    </row>
    <row r="1424" spans="1:14" x14ac:dyDescent="0.3">
      <c r="A1424" s="20">
        <v>14056</v>
      </c>
      <c r="B1424" s="21">
        <f t="shared" si="98"/>
        <v>23</v>
      </c>
      <c r="C1424" s="21">
        <v>5</v>
      </c>
      <c r="D1424" s="21">
        <f>VLOOKUP(A1424,英雄数据表!A:D,4,0)</f>
        <v>1</v>
      </c>
      <c r="E1424" s="20" t="str">
        <f>VLOOKUP(A1424,英雄数据表!A:C,3,0)</f>
        <v>嗜血拳铠</v>
      </c>
      <c r="F1424" s="20">
        <f t="shared" si="99"/>
        <v>14056</v>
      </c>
      <c r="G1424" s="20">
        <f t="shared" si="100"/>
        <v>14056</v>
      </c>
      <c r="H1424" s="21" t="str">
        <f>VLOOKUP(B1424,属性中转表!A:F,6,FALSE)</f>
        <v>"hp":59400,"atk":1650</v>
      </c>
      <c r="I1424" s="20" t="str">
        <f>IF(VLOOKUP(B1424,属性中转表!A:G,7,FALSE)=0,"",VLOOKUP(VLOOKUP(B1424,属性中转表!A:G,7,FALSE),属性中转表!$K$2:$P$21,6,0))&amp;IF(VLOOKUP(B1424,属性中转表!A:G,7,FALSE)&gt;=50,VLOOKUP(A1424,英雄数据表!A:K,9,0),IF(VLOOKUP(B1424,属性中转表!A:G,7,FALSE)&gt;=25,VLOOKUP(A1424,英雄数据表!A:K,5,0),""))</f>
        <v>"atk":300,"hp":5000,"undpspro":50</v>
      </c>
      <c r="J1424" s="20" t="str">
        <f>IF(I1424="","",属性中转表!$I$1&amp;(IF(VLOOKUP(B1424,属性中转表!A:G,7,FALSE)=0,0,VLOOKUP(VLOOKUP(B1424,属性中转表!A:G,7,FALSE),属性中转表!$K$2:$P$21,4,0)))+IFERROR(VLOOKUP(A1424,英雄数据表!A:K,IF(武魂!B1424&gt;=50,10,IF(武魂!B1424&gt;=25,6)),0),0))</f>
        <v>,"dpspro":50</v>
      </c>
      <c r="K1424" s="32" t="str">
        <f t="shared" si="101"/>
        <v>"atk":300,"hp":5000,"undpspro":50,"dpspro":50</v>
      </c>
      <c r="L1424" s="20" t="str">
        <f>IF(B1424&gt;=50,VLOOKUP(A1424,英雄数据表!A:L,11,FALSE),IF(B1424&gt;=25,VLOOKUP(A1424,英雄数据表!A:L,7,0),""))</f>
        <v/>
      </c>
      <c r="M1424" s="20" t="str">
        <f>IFERROR(VLOOKUP(B1424,属性中转表!$K$2:$O$21,5,FALSE),"")</f>
        <v/>
      </c>
      <c r="N1424" s="20" t="str">
        <f>IF(B1424=25,VLOOKUP(A1424,英雄数据表!A:L,8,FALSE),IF(B1424=50,VLOOKUP(A1424,英雄数据表!A:L,12,0),""))</f>
        <v/>
      </c>
    </row>
    <row r="1425" spans="1:14" x14ac:dyDescent="0.3">
      <c r="A1425" s="20">
        <v>14056</v>
      </c>
      <c r="B1425" s="21">
        <f t="shared" si="98"/>
        <v>24</v>
      </c>
      <c r="C1425" s="21">
        <v>5</v>
      </c>
      <c r="D1425" s="21">
        <f>VLOOKUP(A1425,英雄数据表!A:D,4,0)</f>
        <v>1</v>
      </c>
      <c r="E1425" s="20" t="str">
        <f>VLOOKUP(A1425,英雄数据表!A:C,3,0)</f>
        <v>嗜血拳铠</v>
      </c>
      <c r="F1425" s="20">
        <f t="shared" si="99"/>
        <v>14056</v>
      </c>
      <c r="G1425" s="20">
        <f t="shared" si="100"/>
        <v>14056</v>
      </c>
      <c r="H1425" s="21" t="str">
        <f>VLOOKUP(B1425,属性中转表!A:F,6,FALSE)</f>
        <v>"hp":63000,"atk":1750</v>
      </c>
      <c r="I1425" s="20" t="str">
        <f>IF(VLOOKUP(B1425,属性中转表!A:G,7,FALSE)=0,"",VLOOKUP(VLOOKUP(B1425,属性中转表!A:G,7,FALSE),属性中转表!$K$2:$P$21,6,0))&amp;IF(VLOOKUP(B1425,属性中转表!A:G,7,FALSE)&gt;=50,VLOOKUP(A1425,英雄数据表!A:K,9,0),IF(VLOOKUP(B1425,属性中转表!A:G,7,FALSE)&gt;=25,VLOOKUP(A1425,英雄数据表!A:K,5,0),""))</f>
        <v>"atk":300,"hp":5000,"undpspro":50</v>
      </c>
      <c r="J1425" s="20" t="str">
        <f>IF(I1425="","",属性中转表!$I$1&amp;(IF(VLOOKUP(B1425,属性中转表!A:G,7,FALSE)=0,0,VLOOKUP(VLOOKUP(B1425,属性中转表!A:G,7,FALSE),属性中转表!$K$2:$P$21,4,0)))+IFERROR(VLOOKUP(A1425,英雄数据表!A:K,IF(武魂!B1425&gt;=50,10,IF(武魂!B1425&gt;=25,6)),0),0))</f>
        <v>,"dpspro":50</v>
      </c>
      <c r="K1425" s="32" t="str">
        <f t="shared" si="101"/>
        <v>"atk":300,"hp":5000,"undpspro":50,"dpspro":50</v>
      </c>
      <c r="L1425" s="20" t="str">
        <f>IF(B1425&gt;=50,VLOOKUP(A1425,英雄数据表!A:L,11,FALSE),IF(B1425&gt;=25,VLOOKUP(A1425,英雄数据表!A:L,7,0),""))</f>
        <v/>
      </c>
      <c r="M1425" s="20" t="str">
        <f>IFERROR(VLOOKUP(B1425,属性中转表!$K$2:$O$21,5,FALSE),"")</f>
        <v/>
      </c>
      <c r="N1425" s="20" t="str">
        <f>IF(B1425=25,VLOOKUP(A1425,英雄数据表!A:L,8,FALSE),IF(B1425=50,VLOOKUP(A1425,英雄数据表!A:L,12,0),""))</f>
        <v/>
      </c>
    </row>
    <row r="1426" spans="1:14" x14ac:dyDescent="0.3">
      <c r="A1426" s="20">
        <v>14056</v>
      </c>
      <c r="B1426" s="21">
        <f t="shared" si="98"/>
        <v>25</v>
      </c>
      <c r="C1426" s="21">
        <v>5</v>
      </c>
      <c r="D1426" s="21">
        <f>VLOOKUP(A1426,英雄数据表!A:D,4,0)</f>
        <v>1</v>
      </c>
      <c r="E1426" s="20" t="str">
        <f>VLOOKUP(A1426,英雄数据表!A:C,3,0)</f>
        <v>嗜血拳铠</v>
      </c>
      <c r="F1426" s="20">
        <f t="shared" si="99"/>
        <v>14056</v>
      </c>
      <c r="G1426" s="20">
        <f t="shared" si="100"/>
        <v>14056</v>
      </c>
      <c r="H1426" s="21" t="str">
        <f>VLOOKUP(B1426,属性中转表!A:F,6,FALSE)</f>
        <v>"hp":66600,"atk":1850</v>
      </c>
      <c r="I1426" s="20" t="str">
        <f>IF(VLOOKUP(B1426,属性中转表!A:G,7,FALSE)=0,"",VLOOKUP(VLOOKUP(B1426,属性中转表!A:G,7,FALSE),属性中转表!$K$2:$P$21,6,0))&amp;IF(VLOOKUP(B1426,属性中转表!A:G,7,FALSE)&gt;=50,VLOOKUP(A1426,英雄数据表!A:K,9,0),IF(VLOOKUP(B1426,属性中转表!A:G,7,FALSE)&gt;=25,VLOOKUP(A1426,英雄数据表!A:K,5,0),""))</f>
        <v>"atk":300,"hp":5000,"undpspro":50</v>
      </c>
      <c r="J1426" s="20" t="str">
        <f>IF(I1426="","",属性中转表!$I$1&amp;(IF(VLOOKUP(B1426,属性中转表!A:G,7,FALSE)=0,0,VLOOKUP(VLOOKUP(B1426,属性中转表!A:G,7,FALSE),属性中转表!$K$2:$P$21,4,0)))+IFERROR(VLOOKUP(A1426,英雄数据表!A:K,IF(武魂!B1426&gt;=50,10,IF(武魂!B1426&gt;=25,6)),0),0))</f>
        <v>,"dpspro":50</v>
      </c>
      <c r="K1426" s="32" t="str">
        <f t="shared" si="101"/>
        <v>"atk":300,"hp":5000,"undpspro":50,"dpspro":50</v>
      </c>
      <c r="L1426" s="20" t="str">
        <f>IF(B1426&gt;=50,VLOOKUP(A1426,英雄数据表!A:L,11,FALSE),IF(B1426&gt;=25,VLOOKUP(A1426,英雄数据表!A:L,7,0),""))</f>
        <v>"1405601004"</v>
      </c>
      <c r="M1426" s="20" t="str">
        <f>IFERROR(VLOOKUP(B1426,属性中转表!$K$2:$O$21,5,FALSE),"")</f>
        <v/>
      </c>
      <c r="N1426" s="20" t="str">
        <f>IF(B1426=25,VLOOKUP(A1426,英雄数据表!A:L,8,FALSE),IF(B1426=50,VLOOKUP(A1426,英雄数据表!A:L,12,0),""))</f>
        <v>敌方每有一个中流血效果的目标将会使得地狱拳师伤害+6%（该效果最多提升24%伤害）</v>
      </c>
    </row>
    <row r="1427" spans="1:14" x14ac:dyDescent="0.3">
      <c r="A1427" s="20">
        <v>14056</v>
      </c>
      <c r="B1427" s="21">
        <f t="shared" si="98"/>
        <v>26</v>
      </c>
      <c r="C1427" s="21">
        <v>5</v>
      </c>
      <c r="D1427" s="21">
        <f>VLOOKUP(A1427,英雄数据表!A:D,4,0)</f>
        <v>1</v>
      </c>
      <c r="E1427" s="20" t="str">
        <f>VLOOKUP(A1427,英雄数据表!A:C,3,0)</f>
        <v>嗜血拳铠</v>
      </c>
      <c r="F1427" s="20">
        <f t="shared" si="99"/>
        <v>14056</v>
      </c>
      <c r="G1427" s="20">
        <f t="shared" si="100"/>
        <v>14056</v>
      </c>
      <c r="H1427" s="21" t="str">
        <f>VLOOKUP(B1427,属性中转表!A:F,6,FALSE)</f>
        <v>"hp":70200,"atk":1950</v>
      </c>
      <c r="I1427" s="20" t="str">
        <f>IF(VLOOKUP(B1427,属性中转表!A:G,7,FALSE)=0,"",VLOOKUP(VLOOKUP(B1427,属性中转表!A:G,7,FALSE),属性中转表!$K$2:$P$21,6,0))&amp;IF(VLOOKUP(B1427,属性中转表!A:G,7,FALSE)&gt;=50,VLOOKUP(A1427,英雄数据表!A:K,9,0),IF(VLOOKUP(B1427,属性中转表!A:G,7,FALSE)&gt;=25,VLOOKUP(A1427,英雄数据表!A:K,5,0),""))</f>
        <v>"atk":300,"hp":5000,"undpspro":50</v>
      </c>
      <c r="J1427" s="20" t="str">
        <f>IF(I1427="","",属性中转表!$I$1&amp;(IF(VLOOKUP(B1427,属性中转表!A:G,7,FALSE)=0,0,VLOOKUP(VLOOKUP(B1427,属性中转表!A:G,7,FALSE),属性中转表!$K$2:$P$21,4,0)))+IFERROR(VLOOKUP(A1427,英雄数据表!A:K,IF(武魂!B1427&gt;=50,10,IF(武魂!B1427&gt;=25,6)),0),0))</f>
        <v>,"dpspro":50</v>
      </c>
      <c r="K1427" s="32" t="str">
        <f t="shared" si="101"/>
        <v>"atk":300,"hp":5000,"undpspro":50,"dpspro":50</v>
      </c>
      <c r="L1427" s="20" t="str">
        <f>IF(B1427&gt;=50,VLOOKUP(A1427,英雄数据表!A:L,11,FALSE),IF(B1427&gt;=25,VLOOKUP(A1427,英雄数据表!A:L,7,0),""))</f>
        <v>"1405601004"</v>
      </c>
      <c r="M1427" s="20" t="str">
        <f>IFERROR(VLOOKUP(B1427,属性中转表!$K$2:$O$21,5,FALSE),"")</f>
        <v/>
      </c>
      <c r="N1427" s="20" t="str">
        <f>IF(B1427=25,VLOOKUP(A1427,英雄数据表!A:L,8,FALSE),IF(B1427=50,VLOOKUP(A1427,英雄数据表!A:L,12,0),""))</f>
        <v/>
      </c>
    </row>
    <row r="1428" spans="1:14" x14ac:dyDescent="0.3">
      <c r="A1428" s="20">
        <v>14056</v>
      </c>
      <c r="B1428" s="21">
        <f t="shared" si="98"/>
        <v>27</v>
      </c>
      <c r="C1428" s="21">
        <v>5</v>
      </c>
      <c r="D1428" s="21">
        <f>VLOOKUP(A1428,英雄数据表!A:D,4,0)</f>
        <v>1</v>
      </c>
      <c r="E1428" s="20" t="str">
        <f>VLOOKUP(A1428,英雄数据表!A:C,3,0)</f>
        <v>嗜血拳铠</v>
      </c>
      <c r="F1428" s="20">
        <f t="shared" si="99"/>
        <v>14056</v>
      </c>
      <c r="G1428" s="20">
        <f t="shared" si="100"/>
        <v>14056</v>
      </c>
      <c r="H1428" s="21" t="str">
        <f>VLOOKUP(B1428,属性中转表!A:F,6,FALSE)</f>
        <v>"hp":73800,"atk":2050</v>
      </c>
      <c r="I1428" s="20" t="str">
        <f>IF(VLOOKUP(B1428,属性中转表!A:G,7,FALSE)=0,"",VLOOKUP(VLOOKUP(B1428,属性中转表!A:G,7,FALSE),属性中转表!$K$2:$P$21,6,0))&amp;IF(VLOOKUP(B1428,属性中转表!A:G,7,FALSE)&gt;=50,VLOOKUP(A1428,英雄数据表!A:K,9,0),IF(VLOOKUP(B1428,属性中转表!A:G,7,FALSE)&gt;=25,VLOOKUP(A1428,英雄数据表!A:K,5,0),""))</f>
        <v>"atk":300,"hp":5000,"undpspro":50</v>
      </c>
      <c r="J1428" s="20" t="str">
        <f>IF(I1428="","",属性中转表!$I$1&amp;(IF(VLOOKUP(B1428,属性中转表!A:G,7,FALSE)=0,0,VLOOKUP(VLOOKUP(B1428,属性中转表!A:G,7,FALSE),属性中转表!$K$2:$P$21,4,0)))+IFERROR(VLOOKUP(A1428,英雄数据表!A:K,IF(武魂!B1428&gt;=50,10,IF(武魂!B1428&gt;=25,6)),0),0))</f>
        <v>,"dpspro":50</v>
      </c>
      <c r="K1428" s="32" t="str">
        <f t="shared" si="101"/>
        <v>"atk":300,"hp":5000,"undpspro":50,"dpspro":50</v>
      </c>
      <c r="L1428" s="20" t="str">
        <f>IF(B1428&gt;=50,VLOOKUP(A1428,英雄数据表!A:L,11,FALSE),IF(B1428&gt;=25,VLOOKUP(A1428,英雄数据表!A:L,7,0),""))</f>
        <v>"1405601004"</v>
      </c>
      <c r="M1428" s="20" t="str">
        <f>IFERROR(VLOOKUP(B1428,属性中转表!$K$2:$O$21,5,FALSE),"")</f>
        <v/>
      </c>
      <c r="N1428" s="20" t="str">
        <f>IF(B1428=25,VLOOKUP(A1428,英雄数据表!A:L,8,FALSE),IF(B1428=50,VLOOKUP(A1428,英雄数据表!A:L,12,0),""))</f>
        <v/>
      </c>
    </row>
    <row r="1429" spans="1:14" x14ac:dyDescent="0.3">
      <c r="A1429" s="20">
        <v>14056</v>
      </c>
      <c r="B1429" s="21">
        <f t="shared" si="98"/>
        <v>28</v>
      </c>
      <c r="C1429" s="21">
        <v>5</v>
      </c>
      <c r="D1429" s="21">
        <f>VLOOKUP(A1429,英雄数据表!A:D,4,0)</f>
        <v>1</v>
      </c>
      <c r="E1429" s="20" t="str">
        <f>VLOOKUP(A1429,英雄数据表!A:C,3,0)</f>
        <v>嗜血拳铠</v>
      </c>
      <c r="F1429" s="20">
        <f t="shared" si="99"/>
        <v>14056</v>
      </c>
      <c r="G1429" s="20">
        <f t="shared" si="100"/>
        <v>14056</v>
      </c>
      <c r="H1429" s="21" t="str">
        <f>VLOOKUP(B1429,属性中转表!A:F,6,FALSE)</f>
        <v>"hp":77400,"atk":2150</v>
      </c>
      <c r="I1429" s="20" t="str">
        <f>IF(VLOOKUP(B1429,属性中转表!A:G,7,FALSE)=0,"",VLOOKUP(VLOOKUP(B1429,属性中转表!A:G,7,FALSE),属性中转表!$K$2:$P$21,6,0))&amp;IF(VLOOKUP(B1429,属性中转表!A:G,7,FALSE)&gt;=50,VLOOKUP(A1429,英雄数据表!A:K,9,0),IF(VLOOKUP(B1429,属性中转表!A:G,7,FALSE)&gt;=25,VLOOKUP(A1429,英雄数据表!A:K,5,0),""))</f>
        <v>"atk":300,"hp":5000,"undpspro":50</v>
      </c>
      <c r="J1429" s="20" t="str">
        <f>IF(I1429="","",属性中转表!$I$1&amp;(IF(VLOOKUP(B1429,属性中转表!A:G,7,FALSE)=0,0,VLOOKUP(VLOOKUP(B1429,属性中转表!A:G,7,FALSE),属性中转表!$K$2:$P$21,4,0)))+IFERROR(VLOOKUP(A1429,英雄数据表!A:K,IF(武魂!B1429&gt;=50,10,IF(武魂!B1429&gt;=25,6)),0),0))</f>
        <v>,"dpspro":50</v>
      </c>
      <c r="K1429" s="32" t="str">
        <f t="shared" si="101"/>
        <v>"atk":300,"hp":5000,"undpspro":50,"dpspro":50</v>
      </c>
      <c r="L1429" s="20" t="str">
        <f>IF(B1429&gt;=50,VLOOKUP(A1429,英雄数据表!A:L,11,FALSE),IF(B1429&gt;=25,VLOOKUP(A1429,英雄数据表!A:L,7,0),""))</f>
        <v>"1405601004"</v>
      </c>
      <c r="M1429" s="20" t="str">
        <f>IFERROR(VLOOKUP(B1429,属性中转表!$K$2:$O$21,5,FALSE),"")</f>
        <v/>
      </c>
      <c r="N1429" s="20" t="str">
        <f>IF(B1429=25,VLOOKUP(A1429,英雄数据表!A:L,8,FALSE),IF(B1429=50,VLOOKUP(A1429,英雄数据表!A:L,12,0),""))</f>
        <v/>
      </c>
    </row>
    <row r="1430" spans="1:14" x14ac:dyDescent="0.3">
      <c r="A1430" s="20">
        <v>14056</v>
      </c>
      <c r="B1430" s="21">
        <f t="shared" si="98"/>
        <v>29</v>
      </c>
      <c r="C1430" s="21">
        <v>5</v>
      </c>
      <c r="D1430" s="21">
        <f>VLOOKUP(A1430,英雄数据表!A:D,4,0)</f>
        <v>1</v>
      </c>
      <c r="E1430" s="20" t="str">
        <f>VLOOKUP(A1430,英雄数据表!A:C,3,0)</f>
        <v>嗜血拳铠</v>
      </c>
      <c r="F1430" s="20">
        <f t="shared" si="99"/>
        <v>14056</v>
      </c>
      <c r="G1430" s="20">
        <f t="shared" si="100"/>
        <v>14056</v>
      </c>
      <c r="H1430" s="21" t="str">
        <f>VLOOKUP(B1430,属性中转表!A:F,6,FALSE)</f>
        <v>"hp":81000,"atk":2250</v>
      </c>
      <c r="I1430" s="20" t="str">
        <f>IF(VLOOKUP(B1430,属性中转表!A:G,7,FALSE)=0,"",VLOOKUP(VLOOKUP(B1430,属性中转表!A:G,7,FALSE),属性中转表!$K$2:$P$21,6,0))&amp;IF(VLOOKUP(B1430,属性中转表!A:G,7,FALSE)&gt;=50,VLOOKUP(A1430,英雄数据表!A:K,9,0),IF(VLOOKUP(B1430,属性中转表!A:G,7,FALSE)&gt;=25,VLOOKUP(A1430,英雄数据表!A:K,5,0),""))</f>
        <v>"atk":300,"hp":5000,"undpspro":50</v>
      </c>
      <c r="J1430" s="20" t="str">
        <f>IF(I1430="","",属性中转表!$I$1&amp;(IF(VLOOKUP(B1430,属性中转表!A:G,7,FALSE)=0,0,VLOOKUP(VLOOKUP(B1430,属性中转表!A:G,7,FALSE),属性中转表!$K$2:$P$21,4,0)))+IFERROR(VLOOKUP(A1430,英雄数据表!A:K,IF(武魂!B1430&gt;=50,10,IF(武魂!B1430&gt;=25,6)),0),0))</f>
        <v>,"dpspro":50</v>
      </c>
      <c r="K1430" s="32" t="str">
        <f t="shared" si="101"/>
        <v>"atk":300,"hp":5000,"undpspro":50,"dpspro":50</v>
      </c>
      <c r="L1430" s="20" t="str">
        <f>IF(B1430&gt;=50,VLOOKUP(A1430,英雄数据表!A:L,11,FALSE),IF(B1430&gt;=25,VLOOKUP(A1430,英雄数据表!A:L,7,0),""))</f>
        <v>"1405601004"</v>
      </c>
      <c r="M1430" s="20" t="str">
        <f>IFERROR(VLOOKUP(B1430,属性中转表!$K$2:$O$21,5,FALSE),"")</f>
        <v/>
      </c>
      <c r="N1430" s="20" t="str">
        <f>IF(B1430=25,VLOOKUP(A1430,英雄数据表!A:L,8,FALSE),IF(B1430=50,VLOOKUP(A1430,英雄数据表!A:L,12,0),""))</f>
        <v/>
      </c>
    </row>
    <row r="1431" spans="1:14" x14ac:dyDescent="0.3">
      <c r="A1431" s="20">
        <v>14056</v>
      </c>
      <c r="B1431" s="21">
        <f t="shared" si="98"/>
        <v>30</v>
      </c>
      <c r="C1431" s="21">
        <v>5</v>
      </c>
      <c r="D1431" s="21">
        <f>VLOOKUP(A1431,英雄数据表!A:D,4,0)</f>
        <v>1</v>
      </c>
      <c r="E1431" s="20" t="str">
        <f>VLOOKUP(A1431,英雄数据表!A:C,3,0)</f>
        <v>嗜血拳铠</v>
      </c>
      <c r="F1431" s="20">
        <f t="shared" si="99"/>
        <v>14056</v>
      </c>
      <c r="G1431" s="20">
        <f t="shared" si="100"/>
        <v>14056</v>
      </c>
      <c r="H1431" s="21" t="str">
        <f>VLOOKUP(B1431,属性中转表!A:F,6,FALSE)</f>
        <v>"hp":84600,"atk":2350</v>
      </c>
      <c r="I1431" s="20" t="str">
        <f>IF(VLOOKUP(B1431,属性中转表!A:G,7,FALSE)=0,"",VLOOKUP(VLOOKUP(B1431,属性中转表!A:G,7,FALSE),属性中转表!$K$2:$P$21,6,0))&amp;IF(VLOOKUP(B1431,属性中转表!A:G,7,FALSE)&gt;=50,VLOOKUP(A1431,英雄数据表!A:K,9,0),IF(VLOOKUP(B1431,属性中转表!A:G,7,FALSE)&gt;=25,VLOOKUP(A1431,英雄数据表!A:K,5,0),""))</f>
        <v>"atk":300,"hp":5000,"undpspro":100</v>
      </c>
      <c r="J1431" s="20" t="str">
        <f>IF(I1431="","",属性中转表!$I$1&amp;(IF(VLOOKUP(B1431,属性中转表!A:G,7,FALSE)=0,0,VLOOKUP(VLOOKUP(B1431,属性中转表!A:G,7,FALSE),属性中转表!$K$2:$P$21,4,0)))+IFERROR(VLOOKUP(A1431,英雄数据表!A:K,IF(武魂!B1431&gt;=50,10,IF(武魂!B1431&gt;=25,6)),0),0))</f>
        <v>,"dpspro":50</v>
      </c>
      <c r="K1431" s="32" t="str">
        <f t="shared" si="101"/>
        <v>"atk":300,"hp":5000,"undpspro":100,"dpspro":50</v>
      </c>
      <c r="L1431" s="20" t="str">
        <f>IF(B1431&gt;=50,VLOOKUP(A1431,英雄数据表!A:L,11,FALSE),IF(B1431&gt;=25,VLOOKUP(A1431,英雄数据表!A:L,7,0),""))</f>
        <v>"1405601004"</v>
      </c>
      <c r="M1431" s="20" t="str">
        <f>IFERROR(VLOOKUP(B1431,属性中转表!$K$2:$O$21,5,FALSE),"")</f>
        <v>"undpspro":50</v>
      </c>
      <c r="N1431" s="20" t="str">
        <f>IF(B1431=25,VLOOKUP(A1431,英雄数据表!A:L,8,FALSE),IF(B1431=50,VLOOKUP(A1431,英雄数据表!A:L,12,0),""))</f>
        <v/>
      </c>
    </row>
    <row r="1432" spans="1:14" x14ac:dyDescent="0.3">
      <c r="A1432" s="20">
        <v>14056</v>
      </c>
      <c r="B1432" s="21">
        <f t="shared" si="98"/>
        <v>31</v>
      </c>
      <c r="C1432" s="21">
        <v>5</v>
      </c>
      <c r="D1432" s="21">
        <f>VLOOKUP(A1432,英雄数据表!A:D,4,0)</f>
        <v>1</v>
      </c>
      <c r="E1432" s="20" t="str">
        <f>VLOOKUP(A1432,英雄数据表!A:C,3,0)</f>
        <v>嗜血拳铠</v>
      </c>
      <c r="F1432" s="20">
        <f t="shared" si="99"/>
        <v>14056</v>
      </c>
      <c r="G1432" s="20">
        <f t="shared" si="100"/>
        <v>14056</v>
      </c>
      <c r="H1432" s="21" t="str">
        <f>VLOOKUP(B1432,属性中转表!A:F,6,FALSE)</f>
        <v>"hp":89100,"atk":2475</v>
      </c>
      <c r="I1432" s="20" t="str">
        <f>IF(VLOOKUP(B1432,属性中转表!A:G,7,FALSE)=0,"",VLOOKUP(VLOOKUP(B1432,属性中转表!A:G,7,FALSE),属性中转表!$K$2:$P$21,6,0))&amp;IF(VLOOKUP(B1432,属性中转表!A:G,7,FALSE)&gt;=50,VLOOKUP(A1432,英雄数据表!A:K,9,0),IF(VLOOKUP(B1432,属性中转表!A:G,7,FALSE)&gt;=25,VLOOKUP(A1432,英雄数据表!A:K,5,0),""))</f>
        <v>"atk":300,"hp":5000,"undpspro":100</v>
      </c>
      <c r="J1432" s="20" t="str">
        <f>IF(I1432="","",属性中转表!$I$1&amp;(IF(VLOOKUP(B1432,属性中转表!A:G,7,FALSE)=0,0,VLOOKUP(VLOOKUP(B1432,属性中转表!A:G,7,FALSE),属性中转表!$K$2:$P$21,4,0)))+IFERROR(VLOOKUP(A1432,英雄数据表!A:K,IF(武魂!B1432&gt;=50,10,IF(武魂!B1432&gt;=25,6)),0),0))</f>
        <v>,"dpspro":50</v>
      </c>
      <c r="K1432" s="32" t="str">
        <f t="shared" si="101"/>
        <v>"atk":300,"hp":5000,"undpspro":100,"dpspro":50</v>
      </c>
      <c r="L1432" s="20" t="str">
        <f>IF(B1432&gt;=50,VLOOKUP(A1432,英雄数据表!A:L,11,FALSE),IF(B1432&gt;=25,VLOOKUP(A1432,英雄数据表!A:L,7,0),""))</f>
        <v>"1405601004"</v>
      </c>
      <c r="M1432" s="20" t="str">
        <f>IFERROR(VLOOKUP(B1432,属性中转表!$K$2:$O$21,5,FALSE),"")</f>
        <v/>
      </c>
      <c r="N1432" s="20" t="str">
        <f>IF(B1432=25,VLOOKUP(A1432,英雄数据表!A:L,8,FALSE),IF(B1432=50,VLOOKUP(A1432,英雄数据表!A:L,12,0),""))</f>
        <v/>
      </c>
    </row>
    <row r="1433" spans="1:14" x14ac:dyDescent="0.3">
      <c r="A1433" s="20">
        <v>14056</v>
      </c>
      <c r="B1433" s="21">
        <f t="shared" si="98"/>
        <v>32</v>
      </c>
      <c r="C1433" s="21">
        <v>5</v>
      </c>
      <c r="D1433" s="21">
        <f>VLOOKUP(A1433,英雄数据表!A:D,4,0)</f>
        <v>1</v>
      </c>
      <c r="E1433" s="20" t="str">
        <f>VLOOKUP(A1433,英雄数据表!A:C,3,0)</f>
        <v>嗜血拳铠</v>
      </c>
      <c r="F1433" s="20">
        <f t="shared" si="99"/>
        <v>14056</v>
      </c>
      <c r="G1433" s="20">
        <f t="shared" si="100"/>
        <v>14056</v>
      </c>
      <c r="H1433" s="21" t="str">
        <f>VLOOKUP(B1433,属性中转表!A:F,6,FALSE)</f>
        <v>"hp":93600,"atk":2600</v>
      </c>
      <c r="I1433" s="20" t="str">
        <f>IF(VLOOKUP(B1433,属性中转表!A:G,7,FALSE)=0,"",VLOOKUP(VLOOKUP(B1433,属性中转表!A:G,7,FALSE),属性中转表!$K$2:$P$21,6,0))&amp;IF(VLOOKUP(B1433,属性中转表!A:G,7,FALSE)&gt;=50,VLOOKUP(A1433,英雄数据表!A:K,9,0),IF(VLOOKUP(B1433,属性中转表!A:G,7,FALSE)&gt;=25,VLOOKUP(A1433,英雄数据表!A:K,5,0),""))</f>
        <v>"atk":300,"hp":5000,"undpspro":100</v>
      </c>
      <c r="J1433" s="20" t="str">
        <f>IF(I1433="","",属性中转表!$I$1&amp;(IF(VLOOKUP(B1433,属性中转表!A:G,7,FALSE)=0,0,VLOOKUP(VLOOKUP(B1433,属性中转表!A:G,7,FALSE),属性中转表!$K$2:$P$21,4,0)))+IFERROR(VLOOKUP(A1433,英雄数据表!A:K,IF(武魂!B1433&gt;=50,10,IF(武魂!B1433&gt;=25,6)),0),0))</f>
        <v>,"dpspro":50</v>
      </c>
      <c r="K1433" s="32" t="str">
        <f t="shared" si="101"/>
        <v>"atk":300,"hp":5000,"undpspro":100,"dpspro":50</v>
      </c>
      <c r="L1433" s="20" t="str">
        <f>IF(B1433&gt;=50,VLOOKUP(A1433,英雄数据表!A:L,11,FALSE),IF(B1433&gt;=25,VLOOKUP(A1433,英雄数据表!A:L,7,0),""))</f>
        <v>"1405601004"</v>
      </c>
      <c r="M1433" s="20" t="str">
        <f>IFERROR(VLOOKUP(B1433,属性中转表!$K$2:$O$21,5,FALSE),"")</f>
        <v/>
      </c>
      <c r="N1433" s="20" t="str">
        <f>IF(B1433=25,VLOOKUP(A1433,英雄数据表!A:L,8,FALSE),IF(B1433=50,VLOOKUP(A1433,英雄数据表!A:L,12,0),""))</f>
        <v/>
      </c>
    </row>
    <row r="1434" spans="1:14" x14ac:dyDescent="0.3">
      <c r="A1434" s="20">
        <v>14056</v>
      </c>
      <c r="B1434" s="21">
        <f t="shared" si="98"/>
        <v>33</v>
      </c>
      <c r="C1434" s="21">
        <v>5</v>
      </c>
      <c r="D1434" s="21">
        <f>VLOOKUP(A1434,英雄数据表!A:D,4,0)</f>
        <v>1</v>
      </c>
      <c r="E1434" s="20" t="str">
        <f>VLOOKUP(A1434,英雄数据表!A:C,3,0)</f>
        <v>嗜血拳铠</v>
      </c>
      <c r="F1434" s="20">
        <f t="shared" si="99"/>
        <v>14056</v>
      </c>
      <c r="G1434" s="20">
        <f t="shared" si="100"/>
        <v>14056</v>
      </c>
      <c r="H1434" s="21" t="str">
        <f>VLOOKUP(B1434,属性中转表!A:F,6,FALSE)</f>
        <v>"hp":98100,"atk":2725</v>
      </c>
      <c r="I1434" s="20" t="str">
        <f>IF(VLOOKUP(B1434,属性中转表!A:G,7,FALSE)=0,"",VLOOKUP(VLOOKUP(B1434,属性中转表!A:G,7,FALSE),属性中转表!$K$2:$P$21,6,0))&amp;IF(VLOOKUP(B1434,属性中转表!A:G,7,FALSE)&gt;=50,VLOOKUP(A1434,英雄数据表!A:K,9,0),IF(VLOOKUP(B1434,属性中转表!A:G,7,FALSE)&gt;=25,VLOOKUP(A1434,英雄数据表!A:K,5,0),""))</f>
        <v>"atk":300,"hp":5000,"undpspro":100</v>
      </c>
      <c r="J1434" s="20" t="str">
        <f>IF(I1434="","",属性中转表!$I$1&amp;(IF(VLOOKUP(B1434,属性中转表!A:G,7,FALSE)=0,0,VLOOKUP(VLOOKUP(B1434,属性中转表!A:G,7,FALSE),属性中转表!$K$2:$P$21,4,0)))+IFERROR(VLOOKUP(A1434,英雄数据表!A:K,IF(武魂!B1434&gt;=50,10,IF(武魂!B1434&gt;=25,6)),0),0))</f>
        <v>,"dpspro":50</v>
      </c>
      <c r="K1434" s="32" t="str">
        <f t="shared" si="101"/>
        <v>"atk":300,"hp":5000,"undpspro":100,"dpspro":50</v>
      </c>
      <c r="L1434" s="20" t="str">
        <f>IF(B1434&gt;=50,VLOOKUP(A1434,英雄数据表!A:L,11,FALSE),IF(B1434&gt;=25,VLOOKUP(A1434,英雄数据表!A:L,7,0),""))</f>
        <v>"1405601004"</v>
      </c>
      <c r="M1434" s="20" t="str">
        <f>IFERROR(VLOOKUP(B1434,属性中转表!$K$2:$O$21,5,FALSE),"")</f>
        <v/>
      </c>
      <c r="N1434" s="20" t="str">
        <f>IF(B1434=25,VLOOKUP(A1434,英雄数据表!A:L,8,FALSE),IF(B1434=50,VLOOKUP(A1434,英雄数据表!A:L,12,0),""))</f>
        <v/>
      </c>
    </row>
    <row r="1435" spans="1:14" x14ac:dyDescent="0.3">
      <c r="A1435" s="20">
        <v>14056</v>
      </c>
      <c r="B1435" s="21">
        <f t="shared" si="98"/>
        <v>34</v>
      </c>
      <c r="C1435" s="21">
        <v>5</v>
      </c>
      <c r="D1435" s="21">
        <f>VLOOKUP(A1435,英雄数据表!A:D,4,0)</f>
        <v>1</v>
      </c>
      <c r="E1435" s="20" t="str">
        <f>VLOOKUP(A1435,英雄数据表!A:C,3,0)</f>
        <v>嗜血拳铠</v>
      </c>
      <c r="F1435" s="20">
        <f t="shared" si="99"/>
        <v>14056</v>
      </c>
      <c r="G1435" s="20">
        <f t="shared" si="100"/>
        <v>14056</v>
      </c>
      <c r="H1435" s="21" t="str">
        <f>VLOOKUP(B1435,属性中转表!A:F,6,FALSE)</f>
        <v>"hp":102600,"atk":2850</v>
      </c>
      <c r="I1435" s="20" t="str">
        <f>IF(VLOOKUP(B1435,属性中转表!A:G,7,FALSE)=0,"",VLOOKUP(VLOOKUP(B1435,属性中转表!A:G,7,FALSE),属性中转表!$K$2:$P$21,6,0))&amp;IF(VLOOKUP(B1435,属性中转表!A:G,7,FALSE)&gt;=50,VLOOKUP(A1435,英雄数据表!A:K,9,0),IF(VLOOKUP(B1435,属性中转表!A:G,7,FALSE)&gt;=25,VLOOKUP(A1435,英雄数据表!A:K,5,0),""))</f>
        <v>"atk":300,"hp":5000,"undpspro":100</v>
      </c>
      <c r="J1435" s="20" t="str">
        <f>IF(I1435="","",属性中转表!$I$1&amp;(IF(VLOOKUP(B1435,属性中转表!A:G,7,FALSE)=0,0,VLOOKUP(VLOOKUP(B1435,属性中转表!A:G,7,FALSE),属性中转表!$K$2:$P$21,4,0)))+IFERROR(VLOOKUP(A1435,英雄数据表!A:K,IF(武魂!B1435&gt;=50,10,IF(武魂!B1435&gt;=25,6)),0),0))</f>
        <v>,"dpspro":50</v>
      </c>
      <c r="K1435" s="32" t="str">
        <f t="shared" si="101"/>
        <v>"atk":300,"hp":5000,"undpspro":100,"dpspro":50</v>
      </c>
      <c r="L1435" s="20" t="str">
        <f>IF(B1435&gt;=50,VLOOKUP(A1435,英雄数据表!A:L,11,FALSE),IF(B1435&gt;=25,VLOOKUP(A1435,英雄数据表!A:L,7,0),""))</f>
        <v>"1405601004"</v>
      </c>
      <c r="M1435" s="20" t="str">
        <f>IFERROR(VLOOKUP(B1435,属性中转表!$K$2:$O$21,5,FALSE),"")</f>
        <v/>
      </c>
      <c r="N1435" s="20" t="str">
        <f>IF(B1435=25,VLOOKUP(A1435,英雄数据表!A:L,8,FALSE),IF(B1435=50,VLOOKUP(A1435,英雄数据表!A:L,12,0),""))</f>
        <v/>
      </c>
    </row>
    <row r="1436" spans="1:14" x14ac:dyDescent="0.3">
      <c r="A1436" s="20">
        <v>14056</v>
      </c>
      <c r="B1436" s="21">
        <f t="shared" si="98"/>
        <v>35</v>
      </c>
      <c r="C1436" s="21">
        <v>5</v>
      </c>
      <c r="D1436" s="21">
        <f>VLOOKUP(A1436,英雄数据表!A:D,4,0)</f>
        <v>1</v>
      </c>
      <c r="E1436" s="20" t="str">
        <f>VLOOKUP(A1436,英雄数据表!A:C,3,0)</f>
        <v>嗜血拳铠</v>
      </c>
      <c r="F1436" s="20">
        <f t="shared" si="99"/>
        <v>14056</v>
      </c>
      <c r="G1436" s="20">
        <f t="shared" si="100"/>
        <v>14056</v>
      </c>
      <c r="H1436" s="21" t="str">
        <f>VLOOKUP(B1436,属性中转表!A:F,6,FALSE)</f>
        <v>"hp":107100,"atk":2975</v>
      </c>
      <c r="I1436" s="20" t="str">
        <f>IF(VLOOKUP(B1436,属性中转表!A:G,7,FALSE)=0,"",VLOOKUP(VLOOKUP(B1436,属性中转表!A:G,7,FALSE),属性中转表!$K$2:$P$21,6,0))&amp;IF(VLOOKUP(B1436,属性中转表!A:G,7,FALSE)&gt;=50,VLOOKUP(A1436,英雄数据表!A:K,9,0),IF(VLOOKUP(B1436,属性中转表!A:G,7,FALSE)&gt;=25,VLOOKUP(A1436,英雄数据表!A:K,5,0),""))</f>
        <v>"atk":300,"hp":5000,"undpspro":100</v>
      </c>
      <c r="J1436" s="20" t="str">
        <f>IF(I1436="","",属性中转表!$I$1&amp;(IF(VLOOKUP(B1436,属性中转表!A:G,7,FALSE)=0,0,VLOOKUP(VLOOKUP(B1436,属性中转表!A:G,7,FALSE),属性中转表!$K$2:$P$21,4,0)))+IFERROR(VLOOKUP(A1436,英雄数据表!A:K,IF(武魂!B1436&gt;=50,10,IF(武魂!B1436&gt;=25,6)),0),0))</f>
        <v>,"dpspro":100</v>
      </c>
      <c r="K1436" s="32" t="str">
        <f t="shared" si="101"/>
        <v>"atk":300,"hp":5000,"undpspro":100,"dpspro":100</v>
      </c>
      <c r="L1436" s="20" t="str">
        <f>IF(B1436&gt;=50,VLOOKUP(A1436,英雄数据表!A:L,11,FALSE),IF(B1436&gt;=25,VLOOKUP(A1436,英雄数据表!A:L,7,0),""))</f>
        <v>"1405601004"</v>
      </c>
      <c r="M1436" s="20" t="str">
        <f>IFERROR(VLOOKUP(B1436,属性中转表!$K$2:$O$21,5,FALSE),"")</f>
        <v>"dpspro":50</v>
      </c>
      <c r="N1436" s="20" t="str">
        <f>IF(B1436=25,VLOOKUP(A1436,英雄数据表!A:L,8,FALSE),IF(B1436=50,VLOOKUP(A1436,英雄数据表!A:L,12,0),""))</f>
        <v/>
      </c>
    </row>
    <row r="1437" spans="1:14" x14ac:dyDescent="0.3">
      <c r="A1437" s="20">
        <v>14056</v>
      </c>
      <c r="B1437" s="21">
        <f t="shared" si="98"/>
        <v>36</v>
      </c>
      <c r="C1437" s="21">
        <v>5</v>
      </c>
      <c r="D1437" s="21">
        <f>VLOOKUP(A1437,英雄数据表!A:D,4,0)</f>
        <v>1</v>
      </c>
      <c r="E1437" s="20" t="str">
        <f>VLOOKUP(A1437,英雄数据表!A:C,3,0)</f>
        <v>嗜血拳铠</v>
      </c>
      <c r="F1437" s="20">
        <f t="shared" si="99"/>
        <v>14056</v>
      </c>
      <c r="G1437" s="20">
        <f t="shared" si="100"/>
        <v>14056</v>
      </c>
      <c r="H1437" s="21" t="str">
        <f>VLOOKUP(B1437,属性中转表!A:F,6,FALSE)</f>
        <v>"hp":111600,"atk":3100</v>
      </c>
      <c r="I1437" s="20" t="str">
        <f>IF(VLOOKUP(B1437,属性中转表!A:G,7,FALSE)=0,"",VLOOKUP(VLOOKUP(B1437,属性中转表!A:G,7,FALSE),属性中转表!$K$2:$P$21,6,0))&amp;IF(VLOOKUP(B1437,属性中转表!A:G,7,FALSE)&gt;=50,VLOOKUP(A1437,英雄数据表!A:K,9,0),IF(VLOOKUP(B1437,属性中转表!A:G,7,FALSE)&gt;=25,VLOOKUP(A1437,英雄数据表!A:K,5,0),""))</f>
        <v>"atk":300,"hp":5000,"undpspro":100</v>
      </c>
      <c r="J1437" s="20" t="str">
        <f>IF(I1437="","",属性中转表!$I$1&amp;(IF(VLOOKUP(B1437,属性中转表!A:G,7,FALSE)=0,0,VLOOKUP(VLOOKUP(B1437,属性中转表!A:G,7,FALSE),属性中转表!$K$2:$P$21,4,0)))+IFERROR(VLOOKUP(A1437,英雄数据表!A:K,IF(武魂!B1437&gt;=50,10,IF(武魂!B1437&gt;=25,6)),0),0))</f>
        <v>,"dpspro":100</v>
      </c>
      <c r="K1437" s="32" t="str">
        <f t="shared" si="101"/>
        <v>"atk":300,"hp":5000,"undpspro":100,"dpspro":100</v>
      </c>
      <c r="L1437" s="20" t="str">
        <f>IF(B1437&gt;=50,VLOOKUP(A1437,英雄数据表!A:L,11,FALSE),IF(B1437&gt;=25,VLOOKUP(A1437,英雄数据表!A:L,7,0),""))</f>
        <v>"1405601004"</v>
      </c>
      <c r="M1437" s="20" t="str">
        <f>IFERROR(VLOOKUP(B1437,属性中转表!$K$2:$O$21,5,FALSE),"")</f>
        <v/>
      </c>
      <c r="N1437" s="20" t="str">
        <f>IF(B1437=25,VLOOKUP(A1437,英雄数据表!A:L,8,FALSE),IF(B1437=50,VLOOKUP(A1437,英雄数据表!A:L,12,0),""))</f>
        <v/>
      </c>
    </row>
    <row r="1438" spans="1:14" x14ac:dyDescent="0.3">
      <c r="A1438" s="20">
        <v>14056</v>
      </c>
      <c r="B1438" s="21">
        <f t="shared" si="98"/>
        <v>37</v>
      </c>
      <c r="C1438" s="21">
        <v>5</v>
      </c>
      <c r="D1438" s="21">
        <f>VLOOKUP(A1438,英雄数据表!A:D,4,0)</f>
        <v>1</v>
      </c>
      <c r="E1438" s="20" t="str">
        <f>VLOOKUP(A1438,英雄数据表!A:C,3,0)</f>
        <v>嗜血拳铠</v>
      </c>
      <c r="F1438" s="20">
        <f t="shared" si="99"/>
        <v>14056</v>
      </c>
      <c r="G1438" s="20">
        <f t="shared" si="100"/>
        <v>14056</v>
      </c>
      <c r="H1438" s="21" t="str">
        <f>VLOOKUP(B1438,属性中转表!A:F,6,FALSE)</f>
        <v>"hp":116100,"atk":3225</v>
      </c>
      <c r="I1438" s="20" t="str">
        <f>IF(VLOOKUP(B1438,属性中转表!A:G,7,FALSE)=0,"",VLOOKUP(VLOOKUP(B1438,属性中转表!A:G,7,FALSE),属性中转表!$K$2:$P$21,6,0))&amp;IF(VLOOKUP(B1438,属性中转表!A:G,7,FALSE)&gt;=50,VLOOKUP(A1438,英雄数据表!A:K,9,0),IF(VLOOKUP(B1438,属性中转表!A:G,7,FALSE)&gt;=25,VLOOKUP(A1438,英雄数据表!A:K,5,0),""))</f>
        <v>"atk":300,"hp":5000,"undpspro":100</v>
      </c>
      <c r="J1438" s="20" t="str">
        <f>IF(I1438="","",属性中转表!$I$1&amp;(IF(VLOOKUP(B1438,属性中转表!A:G,7,FALSE)=0,0,VLOOKUP(VLOOKUP(B1438,属性中转表!A:G,7,FALSE),属性中转表!$K$2:$P$21,4,0)))+IFERROR(VLOOKUP(A1438,英雄数据表!A:K,IF(武魂!B1438&gt;=50,10,IF(武魂!B1438&gt;=25,6)),0),0))</f>
        <v>,"dpspro":100</v>
      </c>
      <c r="K1438" s="32" t="str">
        <f t="shared" si="101"/>
        <v>"atk":300,"hp":5000,"undpspro":100,"dpspro":100</v>
      </c>
      <c r="L1438" s="20" t="str">
        <f>IF(B1438&gt;=50,VLOOKUP(A1438,英雄数据表!A:L,11,FALSE),IF(B1438&gt;=25,VLOOKUP(A1438,英雄数据表!A:L,7,0),""))</f>
        <v>"1405601004"</v>
      </c>
      <c r="M1438" s="20" t="str">
        <f>IFERROR(VLOOKUP(B1438,属性中转表!$K$2:$O$21,5,FALSE),"")</f>
        <v/>
      </c>
      <c r="N1438" s="20" t="str">
        <f>IF(B1438=25,VLOOKUP(A1438,英雄数据表!A:L,8,FALSE),IF(B1438=50,VLOOKUP(A1438,英雄数据表!A:L,12,0),""))</f>
        <v/>
      </c>
    </row>
    <row r="1439" spans="1:14" x14ac:dyDescent="0.3">
      <c r="A1439" s="20">
        <v>14056</v>
      </c>
      <c r="B1439" s="21">
        <f t="shared" si="98"/>
        <v>38</v>
      </c>
      <c r="C1439" s="21">
        <v>5</v>
      </c>
      <c r="D1439" s="21">
        <f>VLOOKUP(A1439,英雄数据表!A:D,4,0)</f>
        <v>1</v>
      </c>
      <c r="E1439" s="20" t="str">
        <f>VLOOKUP(A1439,英雄数据表!A:C,3,0)</f>
        <v>嗜血拳铠</v>
      </c>
      <c r="F1439" s="20">
        <f t="shared" si="99"/>
        <v>14056</v>
      </c>
      <c r="G1439" s="20">
        <f t="shared" si="100"/>
        <v>14056</v>
      </c>
      <c r="H1439" s="21" t="str">
        <f>VLOOKUP(B1439,属性中转表!A:F,6,FALSE)</f>
        <v>"hp":120600,"atk":3350</v>
      </c>
      <c r="I1439" s="20" t="str">
        <f>IF(VLOOKUP(B1439,属性中转表!A:G,7,FALSE)=0,"",VLOOKUP(VLOOKUP(B1439,属性中转表!A:G,7,FALSE),属性中转表!$K$2:$P$21,6,0))&amp;IF(VLOOKUP(B1439,属性中转表!A:G,7,FALSE)&gt;=50,VLOOKUP(A1439,英雄数据表!A:K,9,0),IF(VLOOKUP(B1439,属性中转表!A:G,7,FALSE)&gt;=25,VLOOKUP(A1439,英雄数据表!A:K,5,0),""))</f>
        <v>"atk":300,"hp":5000,"undpspro":100</v>
      </c>
      <c r="J1439" s="20" t="str">
        <f>IF(I1439="","",属性中转表!$I$1&amp;(IF(VLOOKUP(B1439,属性中转表!A:G,7,FALSE)=0,0,VLOOKUP(VLOOKUP(B1439,属性中转表!A:G,7,FALSE),属性中转表!$K$2:$P$21,4,0)))+IFERROR(VLOOKUP(A1439,英雄数据表!A:K,IF(武魂!B1439&gt;=50,10,IF(武魂!B1439&gt;=25,6)),0),0))</f>
        <v>,"dpspro":100</v>
      </c>
      <c r="K1439" s="32" t="str">
        <f t="shared" si="101"/>
        <v>"atk":300,"hp":5000,"undpspro":100,"dpspro":100</v>
      </c>
      <c r="L1439" s="20" t="str">
        <f>IF(B1439&gt;=50,VLOOKUP(A1439,英雄数据表!A:L,11,FALSE),IF(B1439&gt;=25,VLOOKUP(A1439,英雄数据表!A:L,7,0),""))</f>
        <v>"1405601004"</v>
      </c>
      <c r="M1439" s="20" t="str">
        <f>IFERROR(VLOOKUP(B1439,属性中转表!$K$2:$O$21,5,FALSE),"")</f>
        <v/>
      </c>
      <c r="N1439" s="20" t="str">
        <f>IF(B1439=25,VLOOKUP(A1439,英雄数据表!A:L,8,FALSE),IF(B1439=50,VLOOKUP(A1439,英雄数据表!A:L,12,0),""))</f>
        <v/>
      </c>
    </row>
    <row r="1440" spans="1:14" x14ac:dyDescent="0.3">
      <c r="A1440" s="20">
        <v>14056</v>
      </c>
      <c r="B1440" s="21">
        <f t="shared" si="98"/>
        <v>39</v>
      </c>
      <c r="C1440" s="21">
        <v>5</v>
      </c>
      <c r="D1440" s="21">
        <f>VLOOKUP(A1440,英雄数据表!A:D,4,0)</f>
        <v>1</v>
      </c>
      <c r="E1440" s="20" t="str">
        <f>VLOOKUP(A1440,英雄数据表!A:C,3,0)</f>
        <v>嗜血拳铠</v>
      </c>
      <c r="F1440" s="20">
        <f t="shared" si="99"/>
        <v>14056</v>
      </c>
      <c r="G1440" s="20">
        <f t="shared" si="100"/>
        <v>14056</v>
      </c>
      <c r="H1440" s="21" t="str">
        <f>VLOOKUP(B1440,属性中转表!A:F,6,FALSE)</f>
        <v>"hp":125100,"atk":3475</v>
      </c>
      <c r="I1440" s="20" t="str">
        <f>IF(VLOOKUP(B1440,属性中转表!A:G,7,FALSE)=0,"",VLOOKUP(VLOOKUP(B1440,属性中转表!A:G,7,FALSE),属性中转表!$K$2:$P$21,6,0))&amp;IF(VLOOKUP(B1440,属性中转表!A:G,7,FALSE)&gt;=50,VLOOKUP(A1440,英雄数据表!A:K,9,0),IF(VLOOKUP(B1440,属性中转表!A:G,7,FALSE)&gt;=25,VLOOKUP(A1440,英雄数据表!A:K,5,0),""))</f>
        <v>"atk":300,"hp":5000,"undpspro":100</v>
      </c>
      <c r="J1440" s="20" t="str">
        <f>IF(I1440="","",属性中转表!$I$1&amp;(IF(VLOOKUP(B1440,属性中转表!A:G,7,FALSE)=0,0,VLOOKUP(VLOOKUP(B1440,属性中转表!A:G,7,FALSE),属性中转表!$K$2:$P$21,4,0)))+IFERROR(VLOOKUP(A1440,英雄数据表!A:K,IF(武魂!B1440&gt;=50,10,IF(武魂!B1440&gt;=25,6)),0),0))</f>
        <v>,"dpspro":100</v>
      </c>
      <c r="K1440" s="32" t="str">
        <f t="shared" si="101"/>
        <v>"atk":300,"hp":5000,"undpspro":100,"dpspro":100</v>
      </c>
      <c r="L1440" s="20" t="str">
        <f>IF(B1440&gt;=50,VLOOKUP(A1440,英雄数据表!A:L,11,FALSE),IF(B1440&gt;=25,VLOOKUP(A1440,英雄数据表!A:L,7,0),""))</f>
        <v>"1405601004"</v>
      </c>
      <c r="M1440" s="20" t="str">
        <f>IFERROR(VLOOKUP(B1440,属性中转表!$K$2:$O$21,5,FALSE),"")</f>
        <v/>
      </c>
      <c r="N1440" s="20" t="str">
        <f>IF(B1440=25,VLOOKUP(A1440,英雄数据表!A:L,8,FALSE),IF(B1440=50,VLOOKUP(A1440,英雄数据表!A:L,12,0),""))</f>
        <v/>
      </c>
    </row>
    <row r="1441" spans="1:14" x14ac:dyDescent="0.3">
      <c r="A1441" s="20">
        <v>14056</v>
      </c>
      <c r="B1441" s="21">
        <f t="shared" si="98"/>
        <v>40</v>
      </c>
      <c r="C1441" s="21">
        <v>5</v>
      </c>
      <c r="D1441" s="21">
        <f>VLOOKUP(A1441,英雄数据表!A:D,4,0)</f>
        <v>1</v>
      </c>
      <c r="E1441" s="20" t="str">
        <f>VLOOKUP(A1441,英雄数据表!A:C,3,0)</f>
        <v>嗜血拳铠</v>
      </c>
      <c r="F1441" s="20">
        <f t="shared" si="99"/>
        <v>14056</v>
      </c>
      <c r="G1441" s="20">
        <f t="shared" si="100"/>
        <v>14056</v>
      </c>
      <c r="H1441" s="21" t="str">
        <f>VLOOKUP(B1441,属性中转表!A:F,6,FALSE)</f>
        <v>"hp":129600,"atk":3600</v>
      </c>
      <c r="I1441" s="20" t="str">
        <f>IF(VLOOKUP(B1441,属性中转表!A:G,7,FALSE)=0,"",VLOOKUP(VLOOKUP(B1441,属性中转表!A:G,7,FALSE),属性中转表!$K$2:$P$21,6,0))&amp;IF(VLOOKUP(B1441,属性中转表!A:G,7,FALSE)&gt;=50,VLOOKUP(A1441,英雄数据表!A:K,9,0),IF(VLOOKUP(B1441,属性中转表!A:G,7,FALSE)&gt;=25,VLOOKUP(A1441,英雄数据表!A:K,5,0),""))</f>
        <v>"atk":300,"hp":5000,"undpspro":100,"pvpdpspro":50</v>
      </c>
      <c r="J1441" s="20" t="str">
        <f>IF(I1441="","",属性中转表!$I$1&amp;(IF(VLOOKUP(B1441,属性中转表!A:G,7,FALSE)=0,0,VLOOKUP(VLOOKUP(B1441,属性中转表!A:G,7,FALSE),属性中转表!$K$2:$P$21,4,0)))+IFERROR(VLOOKUP(A1441,英雄数据表!A:K,IF(武魂!B1441&gt;=50,10,IF(武魂!B1441&gt;=25,6)),0),0))</f>
        <v>,"dpspro":100</v>
      </c>
      <c r="K1441" s="32" t="str">
        <f t="shared" si="101"/>
        <v>"atk":300,"hp":5000,"undpspro":100,"pvpdpspro":50,"dpspro":100</v>
      </c>
      <c r="L1441" s="20" t="str">
        <f>IF(B1441&gt;=50,VLOOKUP(A1441,英雄数据表!A:L,11,FALSE),IF(B1441&gt;=25,VLOOKUP(A1441,英雄数据表!A:L,7,0),""))</f>
        <v>"1405601004"</v>
      </c>
      <c r="M1441" s="20" t="str">
        <f>IFERROR(VLOOKUP(B1441,属性中转表!$K$2:$O$21,5,FALSE),"")</f>
        <v>"pvpdpspro":50</v>
      </c>
      <c r="N1441" s="20" t="str">
        <f>IF(B1441=25,VLOOKUP(A1441,英雄数据表!A:L,8,FALSE),IF(B1441=50,VLOOKUP(A1441,英雄数据表!A:L,12,0),""))</f>
        <v/>
      </c>
    </row>
    <row r="1442" spans="1:14" x14ac:dyDescent="0.3">
      <c r="A1442" s="20">
        <v>14056</v>
      </c>
      <c r="B1442" s="21">
        <f t="shared" si="98"/>
        <v>41</v>
      </c>
      <c r="C1442" s="21">
        <v>5</v>
      </c>
      <c r="D1442" s="21">
        <f>VLOOKUP(A1442,英雄数据表!A:D,4,0)</f>
        <v>1</v>
      </c>
      <c r="E1442" s="20" t="str">
        <f>VLOOKUP(A1442,英雄数据表!A:C,3,0)</f>
        <v>嗜血拳铠</v>
      </c>
      <c r="F1442" s="20">
        <f t="shared" si="99"/>
        <v>14056</v>
      </c>
      <c r="G1442" s="20">
        <f t="shared" si="100"/>
        <v>14056</v>
      </c>
      <c r="H1442" s="21" t="str">
        <f>VLOOKUP(B1442,属性中转表!A:F,6,FALSE)</f>
        <v>"hp":135000,"atk":3750</v>
      </c>
      <c r="I1442" s="20" t="str">
        <f>IF(VLOOKUP(B1442,属性中转表!A:G,7,FALSE)=0,"",VLOOKUP(VLOOKUP(B1442,属性中转表!A:G,7,FALSE),属性中转表!$K$2:$P$21,6,0))&amp;IF(VLOOKUP(B1442,属性中转表!A:G,7,FALSE)&gt;=50,VLOOKUP(A1442,英雄数据表!A:K,9,0),IF(VLOOKUP(B1442,属性中转表!A:G,7,FALSE)&gt;=25,VLOOKUP(A1442,英雄数据表!A:K,5,0),""))</f>
        <v>"atk":300,"hp":5000,"undpspro":100,"pvpdpspro":50</v>
      </c>
      <c r="J1442" s="20" t="str">
        <f>IF(I1442="","",属性中转表!$I$1&amp;(IF(VLOOKUP(B1442,属性中转表!A:G,7,FALSE)=0,0,VLOOKUP(VLOOKUP(B1442,属性中转表!A:G,7,FALSE),属性中转表!$K$2:$P$21,4,0)))+IFERROR(VLOOKUP(A1442,英雄数据表!A:K,IF(武魂!B1442&gt;=50,10,IF(武魂!B1442&gt;=25,6)),0),0))</f>
        <v>,"dpspro":100</v>
      </c>
      <c r="K1442" s="32" t="str">
        <f t="shared" si="101"/>
        <v>"atk":300,"hp":5000,"undpspro":100,"pvpdpspro":50,"dpspro":100</v>
      </c>
      <c r="L1442" s="20" t="str">
        <f>IF(B1442&gt;=50,VLOOKUP(A1442,英雄数据表!A:L,11,FALSE),IF(B1442&gt;=25,VLOOKUP(A1442,英雄数据表!A:L,7,0),""))</f>
        <v>"1405601004"</v>
      </c>
      <c r="M1442" s="20" t="str">
        <f>IFERROR(VLOOKUP(B1442,属性中转表!$K$2:$O$21,5,FALSE),"")</f>
        <v/>
      </c>
      <c r="N1442" s="20" t="str">
        <f>IF(B1442=25,VLOOKUP(A1442,英雄数据表!A:L,8,FALSE),IF(B1442=50,VLOOKUP(A1442,英雄数据表!A:L,12,0),""))</f>
        <v/>
      </c>
    </row>
    <row r="1443" spans="1:14" x14ac:dyDescent="0.3">
      <c r="A1443" s="20">
        <v>14056</v>
      </c>
      <c r="B1443" s="21">
        <f t="shared" si="98"/>
        <v>42</v>
      </c>
      <c r="C1443" s="21">
        <v>5</v>
      </c>
      <c r="D1443" s="21">
        <f>VLOOKUP(A1443,英雄数据表!A:D,4,0)</f>
        <v>1</v>
      </c>
      <c r="E1443" s="20" t="str">
        <f>VLOOKUP(A1443,英雄数据表!A:C,3,0)</f>
        <v>嗜血拳铠</v>
      </c>
      <c r="F1443" s="20">
        <f t="shared" si="99"/>
        <v>14056</v>
      </c>
      <c r="G1443" s="20">
        <f t="shared" si="100"/>
        <v>14056</v>
      </c>
      <c r="H1443" s="21" t="str">
        <f>VLOOKUP(B1443,属性中转表!A:F,6,FALSE)</f>
        <v>"hp":140400,"atk":3900</v>
      </c>
      <c r="I1443" s="20" t="str">
        <f>IF(VLOOKUP(B1443,属性中转表!A:G,7,FALSE)=0,"",VLOOKUP(VLOOKUP(B1443,属性中转表!A:G,7,FALSE),属性中转表!$K$2:$P$21,6,0))&amp;IF(VLOOKUP(B1443,属性中转表!A:G,7,FALSE)&gt;=50,VLOOKUP(A1443,英雄数据表!A:K,9,0),IF(VLOOKUP(B1443,属性中转表!A:G,7,FALSE)&gt;=25,VLOOKUP(A1443,英雄数据表!A:K,5,0),""))</f>
        <v>"atk":300,"hp":5000,"undpspro":100,"pvpdpspro":50</v>
      </c>
      <c r="J1443" s="20" t="str">
        <f>IF(I1443="","",属性中转表!$I$1&amp;(IF(VLOOKUP(B1443,属性中转表!A:G,7,FALSE)=0,0,VLOOKUP(VLOOKUP(B1443,属性中转表!A:G,7,FALSE),属性中转表!$K$2:$P$21,4,0)))+IFERROR(VLOOKUP(A1443,英雄数据表!A:K,IF(武魂!B1443&gt;=50,10,IF(武魂!B1443&gt;=25,6)),0),0))</f>
        <v>,"dpspro":100</v>
      </c>
      <c r="K1443" s="32" t="str">
        <f t="shared" si="101"/>
        <v>"atk":300,"hp":5000,"undpspro":100,"pvpdpspro":50,"dpspro":100</v>
      </c>
      <c r="L1443" s="20" t="str">
        <f>IF(B1443&gt;=50,VLOOKUP(A1443,英雄数据表!A:L,11,FALSE),IF(B1443&gt;=25,VLOOKUP(A1443,英雄数据表!A:L,7,0),""))</f>
        <v>"1405601004"</v>
      </c>
      <c r="M1443" s="20" t="str">
        <f>IFERROR(VLOOKUP(B1443,属性中转表!$K$2:$O$21,5,FALSE),"")</f>
        <v/>
      </c>
      <c r="N1443" s="20" t="str">
        <f>IF(B1443=25,VLOOKUP(A1443,英雄数据表!A:L,8,FALSE),IF(B1443=50,VLOOKUP(A1443,英雄数据表!A:L,12,0),""))</f>
        <v/>
      </c>
    </row>
    <row r="1444" spans="1:14" x14ac:dyDescent="0.3">
      <c r="A1444" s="20">
        <v>14056</v>
      </c>
      <c r="B1444" s="21">
        <f t="shared" si="98"/>
        <v>43</v>
      </c>
      <c r="C1444" s="21">
        <v>5</v>
      </c>
      <c r="D1444" s="21">
        <f>VLOOKUP(A1444,英雄数据表!A:D,4,0)</f>
        <v>1</v>
      </c>
      <c r="E1444" s="20" t="str">
        <f>VLOOKUP(A1444,英雄数据表!A:C,3,0)</f>
        <v>嗜血拳铠</v>
      </c>
      <c r="F1444" s="20">
        <f t="shared" si="99"/>
        <v>14056</v>
      </c>
      <c r="G1444" s="20">
        <f t="shared" si="100"/>
        <v>14056</v>
      </c>
      <c r="H1444" s="21" t="str">
        <f>VLOOKUP(B1444,属性中转表!A:F,6,FALSE)</f>
        <v>"hp":145800,"atk":4050</v>
      </c>
      <c r="I1444" s="20" t="str">
        <f>IF(VLOOKUP(B1444,属性中转表!A:G,7,FALSE)=0,"",VLOOKUP(VLOOKUP(B1444,属性中转表!A:G,7,FALSE),属性中转表!$K$2:$P$21,6,0))&amp;IF(VLOOKUP(B1444,属性中转表!A:G,7,FALSE)&gt;=50,VLOOKUP(A1444,英雄数据表!A:K,9,0),IF(VLOOKUP(B1444,属性中转表!A:G,7,FALSE)&gt;=25,VLOOKUP(A1444,英雄数据表!A:K,5,0),""))</f>
        <v>"atk":300,"hp":5000,"undpspro":100,"pvpdpspro":50</v>
      </c>
      <c r="J1444" s="20" t="str">
        <f>IF(I1444="","",属性中转表!$I$1&amp;(IF(VLOOKUP(B1444,属性中转表!A:G,7,FALSE)=0,0,VLOOKUP(VLOOKUP(B1444,属性中转表!A:G,7,FALSE),属性中转表!$K$2:$P$21,4,0)))+IFERROR(VLOOKUP(A1444,英雄数据表!A:K,IF(武魂!B1444&gt;=50,10,IF(武魂!B1444&gt;=25,6)),0),0))</f>
        <v>,"dpspro":100</v>
      </c>
      <c r="K1444" s="32" t="str">
        <f t="shared" si="101"/>
        <v>"atk":300,"hp":5000,"undpspro":100,"pvpdpspro":50,"dpspro":100</v>
      </c>
      <c r="L1444" s="20" t="str">
        <f>IF(B1444&gt;=50,VLOOKUP(A1444,英雄数据表!A:L,11,FALSE),IF(B1444&gt;=25,VLOOKUP(A1444,英雄数据表!A:L,7,0),""))</f>
        <v>"1405601004"</v>
      </c>
      <c r="M1444" s="20" t="str">
        <f>IFERROR(VLOOKUP(B1444,属性中转表!$K$2:$O$21,5,FALSE),"")</f>
        <v/>
      </c>
      <c r="N1444" s="20" t="str">
        <f>IF(B1444=25,VLOOKUP(A1444,英雄数据表!A:L,8,FALSE),IF(B1444=50,VLOOKUP(A1444,英雄数据表!A:L,12,0),""))</f>
        <v/>
      </c>
    </row>
    <row r="1445" spans="1:14" x14ac:dyDescent="0.3">
      <c r="A1445" s="20">
        <v>14056</v>
      </c>
      <c r="B1445" s="21">
        <f t="shared" si="98"/>
        <v>44</v>
      </c>
      <c r="C1445" s="21">
        <v>5</v>
      </c>
      <c r="D1445" s="21">
        <f>VLOOKUP(A1445,英雄数据表!A:D,4,0)</f>
        <v>1</v>
      </c>
      <c r="E1445" s="20" t="str">
        <f>VLOOKUP(A1445,英雄数据表!A:C,3,0)</f>
        <v>嗜血拳铠</v>
      </c>
      <c r="F1445" s="20">
        <f t="shared" si="99"/>
        <v>14056</v>
      </c>
      <c r="G1445" s="20">
        <f t="shared" si="100"/>
        <v>14056</v>
      </c>
      <c r="H1445" s="21" t="str">
        <f>VLOOKUP(B1445,属性中转表!A:F,6,FALSE)</f>
        <v>"hp":151200,"atk":4200</v>
      </c>
      <c r="I1445" s="20" t="str">
        <f>IF(VLOOKUP(B1445,属性中转表!A:G,7,FALSE)=0,"",VLOOKUP(VLOOKUP(B1445,属性中转表!A:G,7,FALSE),属性中转表!$K$2:$P$21,6,0))&amp;IF(VLOOKUP(B1445,属性中转表!A:G,7,FALSE)&gt;=50,VLOOKUP(A1445,英雄数据表!A:K,9,0),IF(VLOOKUP(B1445,属性中转表!A:G,7,FALSE)&gt;=25,VLOOKUP(A1445,英雄数据表!A:K,5,0),""))</f>
        <v>"atk":300,"hp":5000,"undpspro":100,"pvpdpspro":50</v>
      </c>
      <c r="J1445" s="20" t="str">
        <f>IF(I1445="","",属性中转表!$I$1&amp;(IF(VLOOKUP(B1445,属性中转表!A:G,7,FALSE)=0,0,VLOOKUP(VLOOKUP(B1445,属性中转表!A:G,7,FALSE),属性中转表!$K$2:$P$21,4,0)))+IFERROR(VLOOKUP(A1445,英雄数据表!A:K,IF(武魂!B1445&gt;=50,10,IF(武魂!B1445&gt;=25,6)),0),0))</f>
        <v>,"dpspro":100</v>
      </c>
      <c r="K1445" s="32" t="str">
        <f t="shared" si="101"/>
        <v>"atk":300,"hp":5000,"undpspro":100,"pvpdpspro":50,"dpspro":100</v>
      </c>
      <c r="L1445" s="20" t="str">
        <f>IF(B1445&gt;=50,VLOOKUP(A1445,英雄数据表!A:L,11,FALSE),IF(B1445&gt;=25,VLOOKUP(A1445,英雄数据表!A:L,7,0),""))</f>
        <v>"1405601004"</v>
      </c>
      <c r="M1445" s="20" t="str">
        <f>IFERROR(VLOOKUP(B1445,属性中转表!$K$2:$O$21,5,FALSE),"")</f>
        <v/>
      </c>
      <c r="N1445" s="20" t="str">
        <f>IF(B1445=25,VLOOKUP(A1445,英雄数据表!A:L,8,FALSE),IF(B1445=50,VLOOKUP(A1445,英雄数据表!A:L,12,0),""))</f>
        <v/>
      </c>
    </row>
    <row r="1446" spans="1:14" x14ac:dyDescent="0.3">
      <c r="A1446" s="20">
        <v>14056</v>
      </c>
      <c r="B1446" s="21">
        <f t="shared" si="98"/>
        <v>45</v>
      </c>
      <c r="C1446" s="21">
        <v>5</v>
      </c>
      <c r="D1446" s="21">
        <f>VLOOKUP(A1446,英雄数据表!A:D,4,0)</f>
        <v>1</v>
      </c>
      <c r="E1446" s="20" t="str">
        <f>VLOOKUP(A1446,英雄数据表!A:C,3,0)</f>
        <v>嗜血拳铠</v>
      </c>
      <c r="F1446" s="20">
        <f t="shared" si="99"/>
        <v>14056</v>
      </c>
      <c r="G1446" s="20">
        <f t="shared" si="100"/>
        <v>14056</v>
      </c>
      <c r="H1446" s="21" t="str">
        <f>VLOOKUP(B1446,属性中转表!A:F,6,FALSE)</f>
        <v>"hp":156600,"atk":4350</v>
      </c>
      <c r="I1446" s="20" t="str">
        <f>IF(VLOOKUP(B1446,属性中转表!A:G,7,FALSE)=0,"",VLOOKUP(VLOOKUP(B1446,属性中转表!A:G,7,FALSE),属性中转表!$K$2:$P$21,6,0))&amp;IF(VLOOKUP(B1446,属性中转表!A:G,7,FALSE)&gt;=50,VLOOKUP(A1446,英雄数据表!A:K,9,0),IF(VLOOKUP(B1446,属性中转表!A:G,7,FALSE)&gt;=25,VLOOKUP(A1446,英雄数据表!A:K,5,0),""))</f>
        <v>"atk":300,"hp":5000,"undpspro":100,"pvpdpspro":50,"pvpundpspro":50</v>
      </c>
      <c r="J1446" s="20" t="str">
        <f>IF(I1446="","",属性中转表!$I$1&amp;(IF(VLOOKUP(B1446,属性中转表!A:G,7,FALSE)=0,0,VLOOKUP(VLOOKUP(B1446,属性中转表!A:G,7,FALSE),属性中转表!$K$2:$P$21,4,0)))+IFERROR(VLOOKUP(A1446,英雄数据表!A:K,IF(武魂!B1446&gt;=50,10,IF(武魂!B1446&gt;=25,6)),0),0))</f>
        <v>,"dpspro":100</v>
      </c>
      <c r="K1446" s="32" t="str">
        <f t="shared" si="101"/>
        <v>"atk":300,"hp":5000,"undpspro":100,"pvpdpspro":50,"pvpundpspro":50,"dpspro":100</v>
      </c>
      <c r="L1446" s="20" t="str">
        <f>IF(B1446&gt;=50,VLOOKUP(A1446,英雄数据表!A:L,11,FALSE),IF(B1446&gt;=25,VLOOKUP(A1446,英雄数据表!A:L,7,0),""))</f>
        <v>"1405601004"</v>
      </c>
      <c r="M1446" s="20" t="str">
        <f>IFERROR(VLOOKUP(B1446,属性中转表!$K$2:$O$21,5,FALSE),"")</f>
        <v>"pvpundpspro":50</v>
      </c>
      <c r="N1446" s="20" t="str">
        <f>IF(B1446=25,VLOOKUP(A1446,英雄数据表!A:L,8,FALSE),IF(B1446=50,VLOOKUP(A1446,英雄数据表!A:L,12,0),""))</f>
        <v/>
      </c>
    </row>
    <row r="1447" spans="1:14" x14ac:dyDescent="0.3">
      <c r="A1447" s="20">
        <v>14056</v>
      </c>
      <c r="B1447" s="21">
        <f t="shared" si="98"/>
        <v>46</v>
      </c>
      <c r="C1447" s="21">
        <v>5</v>
      </c>
      <c r="D1447" s="21">
        <f>VLOOKUP(A1447,英雄数据表!A:D,4,0)</f>
        <v>1</v>
      </c>
      <c r="E1447" s="20" t="str">
        <f>VLOOKUP(A1447,英雄数据表!A:C,3,0)</f>
        <v>嗜血拳铠</v>
      </c>
      <c r="F1447" s="20">
        <f t="shared" si="99"/>
        <v>14056</v>
      </c>
      <c r="G1447" s="20">
        <f t="shared" si="100"/>
        <v>14056</v>
      </c>
      <c r="H1447" s="21" t="str">
        <f>VLOOKUP(B1447,属性中转表!A:F,6,FALSE)</f>
        <v>"hp":162000,"atk":4500</v>
      </c>
      <c r="I1447" s="20" t="str">
        <f>IF(VLOOKUP(B1447,属性中转表!A:G,7,FALSE)=0,"",VLOOKUP(VLOOKUP(B1447,属性中转表!A:G,7,FALSE),属性中转表!$K$2:$P$21,6,0))&amp;IF(VLOOKUP(B1447,属性中转表!A:G,7,FALSE)&gt;=50,VLOOKUP(A1447,英雄数据表!A:K,9,0),IF(VLOOKUP(B1447,属性中转表!A:G,7,FALSE)&gt;=25,VLOOKUP(A1447,英雄数据表!A:K,5,0),""))</f>
        <v>"atk":300,"hp":5000,"undpspro":100,"pvpdpspro":50,"pvpundpspro":50</v>
      </c>
      <c r="J1447" s="20" t="str">
        <f>IF(I1447="","",属性中转表!$I$1&amp;(IF(VLOOKUP(B1447,属性中转表!A:G,7,FALSE)=0,0,VLOOKUP(VLOOKUP(B1447,属性中转表!A:G,7,FALSE),属性中转表!$K$2:$P$21,4,0)))+IFERROR(VLOOKUP(A1447,英雄数据表!A:K,IF(武魂!B1447&gt;=50,10,IF(武魂!B1447&gt;=25,6)),0),0))</f>
        <v>,"dpspro":100</v>
      </c>
      <c r="K1447" s="32" t="str">
        <f t="shared" si="101"/>
        <v>"atk":300,"hp":5000,"undpspro":100,"pvpdpspro":50,"pvpundpspro":50,"dpspro":100</v>
      </c>
      <c r="L1447" s="20" t="str">
        <f>IF(B1447&gt;=50,VLOOKUP(A1447,英雄数据表!A:L,11,FALSE),IF(B1447&gt;=25,VLOOKUP(A1447,英雄数据表!A:L,7,0),""))</f>
        <v>"1405601004"</v>
      </c>
      <c r="M1447" s="20" t="str">
        <f>IFERROR(VLOOKUP(B1447,属性中转表!$K$2:$O$21,5,FALSE),"")</f>
        <v/>
      </c>
      <c r="N1447" s="20" t="str">
        <f>IF(B1447=25,VLOOKUP(A1447,英雄数据表!A:L,8,FALSE),IF(B1447=50,VLOOKUP(A1447,英雄数据表!A:L,12,0),""))</f>
        <v/>
      </c>
    </row>
    <row r="1448" spans="1:14" x14ac:dyDescent="0.3">
      <c r="A1448" s="20">
        <v>14056</v>
      </c>
      <c r="B1448" s="21">
        <f t="shared" si="98"/>
        <v>47</v>
      </c>
      <c r="C1448" s="21">
        <v>5</v>
      </c>
      <c r="D1448" s="21">
        <f>VLOOKUP(A1448,英雄数据表!A:D,4,0)</f>
        <v>1</v>
      </c>
      <c r="E1448" s="20" t="str">
        <f>VLOOKUP(A1448,英雄数据表!A:C,3,0)</f>
        <v>嗜血拳铠</v>
      </c>
      <c r="F1448" s="20">
        <f t="shared" si="99"/>
        <v>14056</v>
      </c>
      <c r="G1448" s="20">
        <f t="shared" si="100"/>
        <v>14056</v>
      </c>
      <c r="H1448" s="21" t="str">
        <f>VLOOKUP(B1448,属性中转表!A:F,6,FALSE)</f>
        <v>"hp":167400,"atk":4650</v>
      </c>
      <c r="I1448" s="20" t="str">
        <f>IF(VLOOKUP(B1448,属性中转表!A:G,7,FALSE)=0,"",VLOOKUP(VLOOKUP(B1448,属性中转表!A:G,7,FALSE),属性中转表!$K$2:$P$21,6,0))&amp;IF(VLOOKUP(B1448,属性中转表!A:G,7,FALSE)&gt;=50,VLOOKUP(A1448,英雄数据表!A:K,9,0),IF(VLOOKUP(B1448,属性中转表!A:G,7,FALSE)&gt;=25,VLOOKUP(A1448,英雄数据表!A:K,5,0),""))</f>
        <v>"atk":300,"hp":5000,"undpspro":100,"pvpdpspro":50,"pvpundpspro":50</v>
      </c>
      <c r="J1448" s="20" t="str">
        <f>IF(I1448="","",属性中转表!$I$1&amp;(IF(VLOOKUP(B1448,属性中转表!A:G,7,FALSE)=0,0,VLOOKUP(VLOOKUP(B1448,属性中转表!A:G,7,FALSE),属性中转表!$K$2:$P$21,4,0)))+IFERROR(VLOOKUP(A1448,英雄数据表!A:K,IF(武魂!B1448&gt;=50,10,IF(武魂!B1448&gt;=25,6)),0),0))</f>
        <v>,"dpspro":100</v>
      </c>
      <c r="K1448" s="32" t="str">
        <f t="shared" si="101"/>
        <v>"atk":300,"hp":5000,"undpspro":100,"pvpdpspro":50,"pvpundpspro":50,"dpspro":100</v>
      </c>
      <c r="L1448" s="20" t="str">
        <f>IF(B1448&gt;=50,VLOOKUP(A1448,英雄数据表!A:L,11,FALSE),IF(B1448&gt;=25,VLOOKUP(A1448,英雄数据表!A:L,7,0),""))</f>
        <v>"1405601004"</v>
      </c>
      <c r="M1448" s="20" t="str">
        <f>IFERROR(VLOOKUP(B1448,属性中转表!$K$2:$O$21,5,FALSE),"")</f>
        <v/>
      </c>
      <c r="N1448" s="20" t="str">
        <f>IF(B1448=25,VLOOKUP(A1448,英雄数据表!A:L,8,FALSE),IF(B1448=50,VLOOKUP(A1448,英雄数据表!A:L,12,0),""))</f>
        <v/>
      </c>
    </row>
    <row r="1449" spans="1:14" x14ac:dyDescent="0.3">
      <c r="A1449" s="20">
        <v>14056</v>
      </c>
      <c r="B1449" s="21">
        <f t="shared" si="98"/>
        <v>48</v>
      </c>
      <c r="C1449" s="21">
        <v>5</v>
      </c>
      <c r="D1449" s="21">
        <f>VLOOKUP(A1449,英雄数据表!A:D,4,0)</f>
        <v>1</v>
      </c>
      <c r="E1449" s="20" t="str">
        <f>VLOOKUP(A1449,英雄数据表!A:C,3,0)</f>
        <v>嗜血拳铠</v>
      </c>
      <c r="F1449" s="20">
        <f t="shared" si="99"/>
        <v>14056</v>
      </c>
      <c r="G1449" s="20">
        <f t="shared" si="100"/>
        <v>14056</v>
      </c>
      <c r="H1449" s="21" t="str">
        <f>VLOOKUP(B1449,属性中转表!A:F,6,FALSE)</f>
        <v>"hp":172800,"atk":4800</v>
      </c>
      <c r="I1449" s="20" t="str">
        <f>IF(VLOOKUP(B1449,属性中转表!A:G,7,FALSE)=0,"",VLOOKUP(VLOOKUP(B1449,属性中转表!A:G,7,FALSE),属性中转表!$K$2:$P$21,6,0))&amp;IF(VLOOKUP(B1449,属性中转表!A:G,7,FALSE)&gt;=50,VLOOKUP(A1449,英雄数据表!A:K,9,0),IF(VLOOKUP(B1449,属性中转表!A:G,7,FALSE)&gt;=25,VLOOKUP(A1449,英雄数据表!A:K,5,0),""))</f>
        <v>"atk":300,"hp":5000,"undpspro":100,"pvpdpspro":50,"pvpundpspro":50</v>
      </c>
      <c r="J1449" s="20" t="str">
        <f>IF(I1449="","",属性中转表!$I$1&amp;(IF(VLOOKUP(B1449,属性中转表!A:G,7,FALSE)=0,0,VLOOKUP(VLOOKUP(B1449,属性中转表!A:G,7,FALSE),属性中转表!$K$2:$P$21,4,0)))+IFERROR(VLOOKUP(A1449,英雄数据表!A:K,IF(武魂!B1449&gt;=50,10,IF(武魂!B1449&gt;=25,6)),0),0))</f>
        <v>,"dpspro":100</v>
      </c>
      <c r="K1449" s="32" t="str">
        <f t="shared" si="101"/>
        <v>"atk":300,"hp":5000,"undpspro":100,"pvpdpspro":50,"pvpundpspro":50,"dpspro":100</v>
      </c>
      <c r="L1449" s="20" t="str">
        <f>IF(B1449&gt;=50,VLOOKUP(A1449,英雄数据表!A:L,11,FALSE),IF(B1449&gt;=25,VLOOKUP(A1449,英雄数据表!A:L,7,0),""))</f>
        <v>"1405601004"</v>
      </c>
      <c r="M1449" s="20" t="str">
        <f>IFERROR(VLOOKUP(B1449,属性中转表!$K$2:$O$21,5,FALSE),"")</f>
        <v/>
      </c>
      <c r="N1449" s="20" t="str">
        <f>IF(B1449=25,VLOOKUP(A1449,英雄数据表!A:L,8,FALSE),IF(B1449=50,VLOOKUP(A1449,英雄数据表!A:L,12,0),""))</f>
        <v/>
      </c>
    </row>
    <row r="1450" spans="1:14" x14ac:dyDescent="0.3">
      <c r="A1450" s="20">
        <v>14056</v>
      </c>
      <c r="B1450" s="21">
        <f t="shared" si="98"/>
        <v>49</v>
      </c>
      <c r="C1450" s="21">
        <v>5</v>
      </c>
      <c r="D1450" s="21">
        <f>VLOOKUP(A1450,英雄数据表!A:D,4,0)</f>
        <v>1</v>
      </c>
      <c r="E1450" s="20" t="str">
        <f>VLOOKUP(A1450,英雄数据表!A:C,3,0)</f>
        <v>嗜血拳铠</v>
      </c>
      <c r="F1450" s="20">
        <f t="shared" si="99"/>
        <v>14056</v>
      </c>
      <c r="G1450" s="20">
        <f t="shared" si="100"/>
        <v>14056</v>
      </c>
      <c r="H1450" s="21" t="str">
        <f>VLOOKUP(B1450,属性中转表!A:F,6,FALSE)</f>
        <v>"hp":178200,"atk":4950</v>
      </c>
      <c r="I1450" s="20" t="str">
        <f>IF(VLOOKUP(B1450,属性中转表!A:G,7,FALSE)=0,"",VLOOKUP(VLOOKUP(B1450,属性中转表!A:G,7,FALSE),属性中转表!$K$2:$P$21,6,0))&amp;IF(VLOOKUP(B1450,属性中转表!A:G,7,FALSE)&gt;=50,VLOOKUP(A1450,英雄数据表!A:K,9,0),IF(VLOOKUP(B1450,属性中转表!A:G,7,FALSE)&gt;=25,VLOOKUP(A1450,英雄数据表!A:K,5,0),""))</f>
        <v>"atk":300,"hp":5000,"undpspro":100,"pvpdpspro":50,"pvpundpspro":50</v>
      </c>
      <c r="J1450" s="20" t="str">
        <f>IF(I1450="","",属性中转表!$I$1&amp;(IF(VLOOKUP(B1450,属性中转表!A:G,7,FALSE)=0,0,VLOOKUP(VLOOKUP(B1450,属性中转表!A:G,7,FALSE),属性中转表!$K$2:$P$21,4,0)))+IFERROR(VLOOKUP(A1450,英雄数据表!A:K,IF(武魂!B1450&gt;=50,10,IF(武魂!B1450&gt;=25,6)),0),0))</f>
        <v>,"dpspro":100</v>
      </c>
      <c r="K1450" s="32" t="str">
        <f t="shared" si="101"/>
        <v>"atk":300,"hp":5000,"undpspro":100,"pvpdpspro":50,"pvpundpspro":50,"dpspro":100</v>
      </c>
      <c r="L1450" s="20" t="str">
        <f>IF(B1450&gt;=50,VLOOKUP(A1450,英雄数据表!A:L,11,FALSE),IF(B1450&gt;=25,VLOOKUP(A1450,英雄数据表!A:L,7,0),""))</f>
        <v>"1405601004"</v>
      </c>
      <c r="M1450" s="20" t="str">
        <f>IFERROR(VLOOKUP(B1450,属性中转表!$K$2:$O$21,5,FALSE),"")</f>
        <v/>
      </c>
      <c r="N1450" s="20" t="str">
        <f>IF(B1450=25,VLOOKUP(A1450,英雄数据表!A:L,8,FALSE),IF(B1450=50,VLOOKUP(A1450,英雄数据表!A:L,12,0),""))</f>
        <v/>
      </c>
    </row>
    <row r="1451" spans="1:14" x14ac:dyDescent="0.3">
      <c r="A1451" s="20">
        <v>14056</v>
      </c>
      <c r="B1451" s="21">
        <f t="shared" si="98"/>
        <v>50</v>
      </c>
      <c r="C1451" s="21">
        <v>5</v>
      </c>
      <c r="D1451" s="21">
        <f>VLOOKUP(A1451,英雄数据表!A:D,4,0)</f>
        <v>1</v>
      </c>
      <c r="E1451" s="20" t="str">
        <f>VLOOKUP(A1451,英雄数据表!A:C,3,0)</f>
        <v>嗜血拳铠</v>
      </c>
      <c r="F1451" s="20">
        <f t="shared" si="99"/>
        <v>14056</v>
      </c>
      <c r="G1451" s="20">
        <f t="shared" si="100"/>
        <v>14056</v>
      </c>
      <c r="H1451" s="21" t="str">
        <f>VLOOKUP(B1451,属性中转表!A:F,6,FALSE)</f>
        <v>"hp":183600,"atk":5100</v>
      </c>
      <c r="I1451" s="20" t="str">
        <f>IF(VLOOKUP(B1451,属性中转表!A:G,7,FALSE)=0,"",VLOOKUP(VLOOKUP(B1451,属性中转表!A:G,7,FALSE),属性中转表!$K$2:$P$21,6,0))&amp;IF(VLOOKUP(B1451,属性中转表!A:G,7,FALSE)&gt;=50,VLOOKUP(A1451,英雄数据表!A:K,9,0),IF(VLOOKUP(B1451,属性中转表!A:G,7,FALSE)&gt;=25,VLOOKUP(A1451,英雄数据表!A:K,5,0),""))</f>
        <v>"atk":300,"hp":5000,"undpspro":100,"pvpdpspro":50,"pvpundpspro":50</v>
      </c>
      <c r="J1451" s="20" t="str">
        <f>IF(I1451="","",属性中转表!$I$1&amp;(IF(VLOOKUP(B1451,属性中转表!A:G,7,FALSE)=0,0,VLOOKUP(VLOOKUP(B1451,属性中转表!A:G,7,FALSE),属性中转表!$K$2:$P$21,4,0)))+IFERROR(VLOOKUP(A1451,英雄数据表!A:K,IF(武魂!B1451&gt;=50,10,IF(武魂!B1451&gt;=25,6)),0),0))</f>
        <v>,"dpspro":100</v>
      </c>
      <c r="K1451" s="32" t="str">
        <f t="shared" si="101"/>
        <v>"atk":300,"hp":5000,"undpspro":100,"pvpdpspro":50,"pvpundpspro":50,"dpspro":100</v>
      </c>
      <c r="L1451" s="20" t="str">
        <f>IF(B1451&gt;=50,VLOOKUP(A1451,英雄数据表!A:L,11,FALSE),IF(B1451&gt;=25,VLOOKUP(A1451,英雄数据表!A:L,7,0),""))</f>
        <v>"1405602004"</v>
      </c>
      <c r="M1451" s="20" t="str">
        <f>IFERROR(VLOOKUP(B1451,属性中转表!$K$2:$O$21,5,FALSE),"")</f>
        <v/>
      </c>
      <c r="N1451" s="20" t="str">
        <f>IF(B1451=25,VLOOKUP(A1451,英雄数据表!A:L,8,FALSE),IF(B1451=50,VLOOKUP(A1451,英雄数据表!A:L,12,0),""))</f>
        <v>敌方每有一个中流血效果的目标将会使得地狱拳师伤害+10%（该效果最多提升40%伤害）</v>
      </c>
    </row>
    <row r="1452" spans="1:14" x14ac:dyDescent="0.3">
      <c r="A1452" s="20">
        <v>14056</v>
      </c>
      <c r="B1452" s="21">
        <f t="shared" si="98"/>
        <v>51</v>
      </c>
      <c r="C1452" s="21">
        <v>5</v>
      </c>
      <c r="D1452" s="21">
        <f>VLOOKUP(A1452,英雄数据表!A:D,4,0)</f>
        <v>1</v>
      </c>
      <c r="E1452" s="20" t="str">
        <f>VLOOKUP(A1452,英雄数据表!A:C,3,0)</f>
        <v>嗜血拳铠</v>
      </c>
      <c r="F1452" s="20">
        <f t="shared" si="99"/>
        <v>14056</v>
      </c>
      <c r="G1452" s="20">
        <f t="shared" si="100"/>
        <v>14056</v>
      </c>
      <c r="H1452" s="21" t="str">
        <f>VLOOKUP(B1452,属性中转表!A:F,6,FALSE)</f>
        <v>"hp":189000,"atk":5250</v>
      </c>
      <c r="I1452" s="20" t="str">
        <f>IF(VLOOKUP(B1452,属性中转表!A:G,7,FALSE)=0,"",VLOOKUP(VLOOKUP(B1452,属性中转表!A:G,7,FALSE),属性中转表!$K$2:$P$21,6,0))&amp;IF(VLOOKUP(B1452,属性中转表!A:G,7,FALSE)&gt;=50,VLOOKUP(A1452,英雄数据表!A:K,9,0),IF(VLOOKUP(B1452,属性中转表!A:G,7,FALSE)&gt;=25,VLOOKUP(A1452,英雄数据表!A:K,5,0),""))</f>
        <v>"atk":300,"hp":5000,"undpspro":100,"pvpdpspro":50,"pvpundpspro":50</v>
      </c>
      <c r="J1452" s="20" t="str">
        <f>IF(I1452="","",属性中转表!$I$1&amp;(IF(VLOOKUP(B1452,属性中转表!A:G,7,FALSE)=0,0,VLOOKUP(VLOOKUP(B1452,属性中转表!A:G,7,FALSE),属性中转表!$K$2:$P$21,4,0)))+IFERROR(VLOOKUP(A1452,英雄数据表!A:K,IF(武魂!B1452&gt;=50,10,IF(武魂!B1452&gt;=25,6)),0),0))</f>
        <v>,"dpspro":100</v>
      </c>
      <c r="K1452" s="32" t="str">
        <f t="shared" si="101"/>
        <v>"atk":300,"hp":5000,"undpspro":100,"pvpdpspro":50,"pvpundpspro":50,"dpspro":100</v>
      </c>
      <c r="L1452" s="20" t="str">
        <f>IF(B1452&gt;=50,VLOOKUP(A1452,英雄数据表!A:L,11,FALSE),IF(B1452&gt;=25,VLOOKUP(A1452,英雄数据表!A:L,7,0),""))</f>
        <v>"1405602004"</v>
      </c>
      <c r="M1452" s="20" t="str">
        <f>IFERROR(VLOOKUP(B1452,属性中转表!$K$2:$O$21,5,FALSE),"")</f>
        <v/>
      </c>
      <c r="N1452" s="20" t="str">
        <f>IF(B1452=25,VLOOKUP(A1452,英雄数据表!A:L,8,FALSE),IF(B1452=50,VLOOKUP(A1452,英雄数据表!A:L,12,0),""))</f>
        <v/>
      </c>
    </row>
    <row r="1453" spans="1:14" x14ac:dyDescent="0.3">
      <c r="A1453" s="20">
        <v>14056</v>
      </c>
      <c r="B1453" s="21">
        <f t="shared" si="98"/>
        <v>52</v>
      </c>
      <c r="C1453" s="21">
        <v>5</v>
      </c>
      <c r="D1453" s="21">
        <f>VLOOKUP(A1453,英雄数据表!A:D,4,0)</f>
        <v>1</v>
      </c>
      <c r="E1453" s="20" t="str">
        <f>VLOOKUP(A1453,英雄数据表!A:C,3,0)</f>
        <v>嗜血拳铠</v>
      </c>
      <c r="F1453" s="20">
        <f t="shared" si="99"/>
        <v>14056</v>
      </c>
      <c r="G1453" s="20">
        <f t="shared" si="100"/>
        <v>14056</v>
      </c>
      <c r="H1453" s="21" t="str">
        <f>VLOOKUP(B1453,属性中转表!A:F,6,FALSE)</f>
        <v>"hp":194400,"atk":5400</v>
      </c>
      <c r="I1453" s="20" t="str">
        <f>IF(VLOOKUP(B1453,属性中转表!A:G,7,FALSE)=0,"",VLOOKUP(VLOOKUP(B1453,属性中转表!A:G,7,FALSE),属性中转表!$K$2:$P$21,6,0))&amp;IF(VLOOKUP(B1453,属性中转表!A:G,7,FALSE)&gt;=50,VLOOKUP(A1453,英雄数据表!A:K,9,0),IF(VLOOKUP(B1453,属性中转表!A:G,7,FALSE)&gt;=25,VLOOKUP(A1453,英雄数据表!A:K,5,0),""))</f>
        <v>"atk":300,"hp":5000,"undpspro":100,"pvpdpspro":50,"pvpundpspro":50</v>
      </c>
      <c r="J1453" s="20" t="str">
        <f>IF(I1453="","",属性中转表!$I$1&amp;(IF(VLOOKUP(B1453,属性中转表!A:G,7,FALSE)=0,0,VLOOKUP(VLOOKUP(B1453,属性中转表!A:G,7,FALSE),属性中转表!$K$2:$P$21,4,0)))+IFERROR(VLOOKUP(A1453,英雄数据表!A:K,IF(武魂!B1453&gt;=50,10,IF(武魂!B1453&gt;=25,6)),0),0))</f>
        <v>,"dpspro":100</v>
      </c>
      <c r="K1453" s="32" t="str">
        <f t="shared" si="101"/>
        <v>"atk":300,"hp":5000,"undpspro":100,"pvpdpspro":50,"pvpundpspro":50,"dpspro":100</v>
      </c>
      <c r="L1453" s="20" t="str">
        <f>IF(B1453&gt;=50,VLOOKUP(A1453,英雄数据表!A:L,11,FALSE),IF(B1453&gt;=25,VLOOKUP(A1453,英雄数据表!A:L,7,0),""))</f>
        <v>"1405602004"</v>
      </c>
      <c r="M1453" s="20" t="str">
        <f>IFERROR(VLOOKUP(B1453,属性中转表!$K$2:$O$21,5,FALSE),"")</f>
        <v/>
      </c>
      <c r="N1453" s="20" t="str">
        <f>IF(B1453=25,VLOOKUP(A1453,英雄数据表!A:L,8,FALSE),IF(B1453=50,VLOOKUP(A1453,英雄数据表!A:L,12,0),""))</f>
        <v/>
      </c>
    </row>
    <row r="1454" spans="1:14" x14ac:dyDescent="0.3">
      <c r="A1454" s="20">
        <v>14056</v>
      </c>
      <c r="B1454" s="21">
        <f t="shared" si="98"/>
        <v>53</v>
      </c>
      <c r="C1454" s="21">
        <v>5</v>
      </c>
      <c r="D1454" s="21">
        <f>VLOOKUP(A1454,英雄数据表!A:D,4,0)</f>
        <v>1</v>
      </c>
      <c r="E1454" s="20" t="str">
        <f>VLOOKUP(A1454,英雄数据表!A:C,3,0)</f>
        <v>嗜血拳铠</v>
      </c>
      <c r="F1454" s="20">
        <f t="shared" si="99"/>
        <v>14056</v>
      </c>
      <c r="G1454" s="20">
        <f t="shared" si="100"/>
        <v>14056</v>
      </c>
      <c r="H1454" s="21" t="str">
        <f>VLOOKUP(B1454,属性中转表!A:F,6,FALSE)</f>
        <v>"hp":199800,"atk":5550</v>
      </c>
      <c r="I1454" s="20" t="str">
        <f>IF(VLOOKUP(B1454,属性中转表!A:G,7,FALSE)=0,"",VLOOKUP(VLOOKUP(B1454,属性中转表!A:G,7,FALSE),属性中转表!$K$2:$P$21,6,0))&amp;IF(VLOOKUP(B1454,属性中转表!A:G,7,FALSE)&gt;=50,VLOOKUP(A1454,英雄数据表!A:K,9,0),IF(VLOOKUP(B1454,属性中转表!A:G,7,FALSE)&gt;=25,VLOOKUP(A1454,英雄数据表!A:K,5,0),""))</f>
        <v>"atk":300,"hp":5000,"undpspro":100,"pvpdpspro":50,"pvpundpspro":50</v>
      </c>
      <c r="J1454" s="20" t="str">
        <f>IF(I1454="","",属性中转表!$I$1&amp;(IF(VLOOKUP(B1454,属性中转表!A:G,7,FALSE)=0,0,VLOOKUP(VLOOKUP(B1454,属性中转表!A:G,7,FALSE),属性中转表!$K$2:$P$21,4,0)))+IFERROR(VLOOKUP(A1454,英雄数据表!A:K,IF(武魂!B1454&gt;=50,10,IF(武魂!B1454&gt;=25,6)),0),0))</f>
        <v>,"dpspro":100</v>
      </c>
      <c r="K1454" s="32" t="str">
        <f t="shared" si="101"/>
        <v>"atk":300,"hp":5000,"undpspro":100,"pvpdpspro":50,"pvpundpspro":50,"dpspro":100</v>
      </c>
      <c r="L1454" s="20" t="str">
        <f>IF(B1454&gt;=50,VLOOKUP(A1454,英雄数据表!A:L,11,FALSE),IF(B1454&gt;=25,VLOOKUP(A1454,英雄数据表!A:L,7,0),""))</f>
        <v>"1405602004"</v>
      </c>
      <c r="M1454" s="20" t="str">
        <f>IFERROR(VLOOKUP(B1454,属性中转表!$K$2:$O$21,5,FALSE),"")</f>
        <v/>
      </c>
      <c r="N1454" s="20" t="str">
        <f>IF(B1454=25,VLOOKUP(A1454,英雄数据表!A:L,8,FALSE),IF(B1454=50,VLOOKUP(A1454,英雄数据表!A:L,12,0),""))</f>
        <v/>
      </c>
    </row>
    <row r="1455" spans="1:14" x14ac:dyDescent="0.3">
      <c r="A1455" s="20">
        <v>14056</v>
      </c>
      <c r="B1455" s="21">
        <f t="shared" si="98"/>
        <v>54</v>
      </c>
      <c r="C1455" s="21">
        <v>5</v>
      </c>
      <c r="D1455" s="21">
        <f>VLOOKUP(A1455,英雄数据表!A:D,4,0)</f>
        <v>1</v>
      </c>
      <c r="E1455" s="20" t="str">
        <f>VLOOKUP(A1455,英雄数据表!A:C,3,0)</f>
        <v>嗜血拳铠</v>
      </c>
      <c r="F1455" s="20">
        <f t="shared" si="99"/>
        <v>14056</v>
      </c>
      <c r="G1455" s="20">
        <f t="shared" si="100"/>
        <v>14056</v>
      </c>
      <c r="H1455" s="21" t="str">
        <f>VLOOKUP(B1455,属性中转表!A:F,6,FALSE)</f>
        <v>"hp":205200,"atk":5700</v>
      </c>
      <c r="I1455" s="20" t="str">
        <f>IF(VLOOKUP(B1455,属性中转表!A:G,7,FALSE)=0,"",VLOOKUP(VLOOKUP(B1455,属性中转表!A:G,7,FALSE),属性中转表!$K$2:$P$21,6,0))&amp;IF(VLOOKUP(B1455,属性中转表!A:G,7,FALSE)&gt;=50,VLOOKUP(A1455,英雄数据表!A:K,9,0),IF(VLOOKUP(B1455,属性中转表!A:G,7,FALSE)&gt;=25,VLOOKUP(A1455,英雄数据表!A:K,5,0),""))</f>
        <v>"atk":300,"hp":5000,"undpspro":100,"pvpdpspro":50,"pvpundpspro":50</v>
      </c>
      <c r="J1455" s="20" t="str">
        <f>IF(I1455="","",属性中转表!$I$1&amp;(IF(VLOOKUP(B1455,属性中转表!A:G,7,FALSE)=0,0,VLOOKUP(VLOOKUP(B1455,属性中转表!A:G,7,FALSE),属性中转表!$K$2:$P$21,4,0)))+IFERROR(VLOOKUP(A1455,英雄数据表!A:K,IF(武魂!B1455&gt;=50,10,IF(武魂!B1455&gt;=25,6)),0),0))</f>
        <v>,"dpspro":100</v>
      </c>
      <c r="K1455" s="32" t="str">
        <f t="shared" si="101"/>
        <v>"atk":300,"hp":5000,"undpspro":100,"pvpdpspro":50,"pvpundpspro":50,"dpspro":100</v>
      </c>
      <c r="L1455" s="20" t="str">
        <f>IF(B1455&gt;=50,VLOOKUP(A1455,英雄数据表!A:L,11,FALSE),IF(B1455&gt;=25,VLOOKUP(A1455,英雄数据表!A:L,7,0),""))</f>
        <v>"1405602004"</v>
      </c>
      <c r="M1455" s="20" t="str">
        <f>IFERROR(VLOOKUP(B1455,属性中转表!$K$2:$O$21,5,FALSE),"")</f>
        <v/>
      </c>
      <c r="N1455" s="20" t="str">
        <f>IF(B1455=25,VLOOKUP(A1455,英雄数据表!A:L,8,FALSE),IF(B1455=50,VLOOKUP(A1455,英雄数据表!A:L,12,0),""))</f>
        <v/>
      </c>
    </row>
    <row r="1456" spans="1:14" x14ac:dyDescent="0.3">
      <c r="A1456" s="20">
        <v>14056</v>
      </c>
      <c r="B1456" s="21">
        <f t="shared" si="98"/>
        <v>55</v>
      </c>
      <c r="C1456" s="21">
        <v>5</v>
      </c>
      <c r="D1456" s="21">
        <f>VLOOKUP(A1456,英雄数据表!A:D,4,0)</f>
        <v>1</v>
      </c>
      <c r="E1456" s="20" t="str">
        <f>VLOOKUP(A1456,英雄数据表!A:C,3,0)</f>
        <v>嗜血拳铠</v>
      </c>
      <c r="F1456" s="20">
        <f t="shared" si="99"/>
        <v>14056</v>
      </c>
      <c r="G1456" s="20">
        <f t="shared" si="100"/>
        <v>14056</v>
      </c>
      <c r="H1456" s="21" t="str">
        <f>VLOOKUP(B1456,属性中转表!A:F,6,FALSE)</f>
        <v>"hp":210600,"atk":5850</v>
      </c>
      <c r="I1456" s="20" t="str">
        <f>IF(VLOOKUP(B1456,属性中转表!A:G,7,FALSE)=0,"",VLOOKUP(VLOOKUP(B1456,属性中转表!A:G,7,FALSE),属性中转表!$K$2:$P$21,6,0))&amp;IF(VLOOKUP(B1456,属性中转表!A:G,7,FALSE)&gt;=50,VLOOKUP(A1456,英雄数据表!A:K,9,0),IF(VLOOKUP(B1456,属性中转表!A:G,7,FALSE)&gt;=25,VLOOKUP(A1456,英雄数据表!A:K,5,0),""))</f>
        <v>"atk":300,"hp":5000,"undpspro":150,"pvpdpspro":50,"pvpundpspro":50</v>
      </c>
      <c r="J1456" s="20" t="str">
        <f>IF(I1456="","",属性中转表!$I$1&amp;(IF(VLOOKUP(B1456,属性中转表!A:G,7,FALSE)=0,0,VLOOKUP(VLOOKUP(B1456,属性中转表!A:G,7,FALSE),属性中转表!$K$2:$P$21,4,0)))+IFERROR(VLOOKUP(A1456,英雄数据表!A:K,IF(武魂!B1456&gt;=50,10,IF(武魂!B1456&gt;=25,6)),0),0))</f>
        <v>,"dpspro":100</v>
      </c>
      <c r="K1456" s="32" t="str">
        <f t="shared" si="101"/>
        <v>"atk":300,"hp":5000,"undpspro":150,"pvpdpspro":50,"pvpundpspro":50,"dpspro":100</v>
      </c>
      <c r="L1456" s="20" t="str">
        <f>IF(B1456&gt;=50,VLOOKUP(A1456,英雄数据表!A:L,11,FALSE),IF(B1456&gt;=25,VLOOKUP(A1456,英雄数据表!A:L,7,0),""))</f>
        <v>"1405602004"</v>
      </c>
      <c r="M1456" s="20" t="str">
        <f>IFERROR(VLOOKUP(B1456,属性中转表!$K$2:$O$21,5,FALSE),"")</f>
        <v>"undpspro":50</v>
      </c>
      <c r="N1456" s="20" t="str">
        <f>IF(B1456=25,VLOOKUP(A1456,英雄数据表!A:L,8,FALSE),IF(B1456=50,VLOOKUP(A1456,英雄数据表!A:L,12,0),""))</f>
        <v/>
      </c>
    </row>
    <row r="1457" spans="1:14" x14ac:dyDescent="0.3">
      <c r="A1457" s="20">
        <v>14056</v>
      </c>
      <c r="B1457" s="21">
        <f t="shared" si="98"/>
        <v>56</v>
      </c>
      <c r="C1457" s="21">
        <v>5</v>
      </c>
      <c r="D1457" s="21">
        <f>VLOOKUP(A1457,英雄数据表!A:D,4,0)</f>
        <v>1</v>
      </c>
      <c r="E1457" s="20" t="str">
        <f>VLOOKUP(A1457,英雄数据表!A:C,3,0)</f>
        <v>嗜血拳铠</v>
      </c>
      <c r="F1457" s="20">
        <f t="shared" si="99"/>
        <v>14056</v>
      </c>
      <c r="G1457" s="20">
        <f t="shared" si="100"/>
        <v>14056</v>
      </c>
      <c r="H1457" s="21" t="str">
        <f>VLOOKUP(B1457,属性中转表!A:F,6,FALSE)</f>
        <v>"hp":216000,"atk":6000</v>
      </c>
      <c r="I1457" s="20" t="str">
        <f>IF(VLOOKUP(B1457,属性中转表!A:G,7,FALSE)=0,"",VLOOKUP(VLOOKUP(B1457,属性中转表!A:G,7,FALSE),属性中转表!$K$2:$P$21,6,0))&amp;IF(VLOOKUP(B1457,属性中转表!A:G,7,FALSE)&gt;=50,VLOOKUP(A1457,英雄数据表!A:K,9,0),IF(VLOOKUP(B1457,属性中转表!A:G,7,FALSE)&gt;=25,VLOOKUP(A1457,英雄数据表!A:K,5,0),""))</f>
        <v>"atk":300,"hp":5000,"undpspro":150,"pvpdpspro":50,"pvpundpspro":50</v>
      </c>
      <c r="J1457" s="20" t="str">
        <f>IF(I1457="","",属性中转表!$I$1&amp;(IF(VLOOKUP(B1457,属性中转表!A:G,7,FALSE)=0,0,VLOOKUP(VLOOKUP(B1457,属性中转表!A:G,7,FALSE),属性中转表!$K$2:$P$21,4,0)))+IFERROR(VLOOKUP(A1457,英雄数据表!A:K,IF(武魂!B1457&gt;=50,10,IF(武魂!B1457&gt;=25,6)),0),0))</f>
        <v>,"dpspro":100</v>
      </c>
      <c r="K1457" s="32" t="str">
        <f t="shared" si="101"/>
        <v>"atk":300,"hp":5000,"undpspro":150,"pvpdpspro":50,"pvpundpspro":50,"dpspro":100</v>
      </c>
      <c r="L1457" s="20" t="str">
        <f>IF(B1457&gt;=50,VLOOKUP(A1457,英雄数据表!A:L,11,FALSE),IF(B1457&gt;=25,VLOOKUP(A1457,英雄数据表!A:L,7,0),""))</f>
        <v>"1405602004"</v>
      </c>
      <c r="M1457" s="20" t="str">
        <f>IFERROR(VLOOKUP(B1457,属性中转表!$K$2:$O$21,5,FALSE),"")</f>
        <v/>
      </c>
      <c r="N1457" s="20" t="str">
        <f>IF(B1457=25,VLOOKUP(A1457,英雄数据表!A:L,8,FALSE),IF(B1457=50,VLOOKUP(A1457,英雄数据表!A:L,12,0),""))</f>
        <v/>
      </c>
    </row>
    <row r="1458" spans="1:14" x14ac:dyDescent="0.3">
      <c r="A1458" s="20">
        <v>14056</v>
      </c>
      <c r="B1458" s="21">
        <f t="shared" si="98"/>
        <v>57</v>
      </c>
      <c r="C1458" s="21">
        <v>5</v>
      </c>
      <c r="D1458" s="21">
        <f>VLOOKUP(A1458,英雄数据表!A:D,4,0)</f>
        <v>1</v>
      </c>
      <c r="E1458" s="20" t="str">
        <f>VLOOKUP(A1458,英雄数据表!A:C,3,0)</f>
        <v>嗜血拳铠</v>
      </c>
      <c r="F1458" s="20">
        <f t="shared" si="99"/>
        <v>14056</v>
      </c>
      <c r="G1458" s="20">
        <f t="shared" si="100"/>
        <v>14056</v>
      </c>
      <c r="H1458" s="21" t="str">
        <f>VLOOKUP(B1458,属性中转表!A:F,6,FALSE)</f>
        <v>"hp":221400,"atk":6150</v>
      </c>
      <c r="I1458" s="20" t="str">
        <f>IF(VLOOKUP(B1458,属性中转表!A:G,7,FALSE)=0,"",VLOOKUP(VLOOKUP(B1458,属性中转表!A:G,7,FALSE),属性中转表!$K$2:$P$21,6,0))&amp;IF(VLOOKUP(B1458,属性中转表!A:G,7,FALSE)&gt;=50,VLOOKUP(A1458,英雄数据表!A:K,9,0),IF(VLOOKUP(B1458,属性中转表!A:G,7,FALSE)&gt;=25,VLOOKUP(A1458,英雄数据表!A:K,5,0),""))</f>
        <v>"atk":300,"hp":5000,"undpspro":150,"pvpdpspro":50,"pvpundpspro":50</v>
      </c>
      <c r="J1458" s="20" t="str">
        <f>IF(I1458="","",属性中转表!$I$1&amp;(IF(VLOOKUP(B1458,属性中转表!A:G,7,FALSE)=0,0,VLOOKUP(VLOOKUP(B1458,属性中转表!A:G,7,FALSE),属性中转表!$K$2:$P$21,4,0)))+IFERROR(VLOOKUP(A1458,英雄数据表!A:K,IF(武魂!B1458&gt;=50,10,IF(武魂!B1458&gt;=25,6)),0),0))</f>
        <v>,"dpspro":100</v>
      </c>
      <c r="K1458" s="32" t="str">
        <f t="shared" si="101"/>
        <v>"atk":300,"hp":5000,"undpspro":150,"pvpdpspro":50,"pvpundpspro":50,"dpspro":100</v>
      </c>
      <c r="L1458" s="20" t="str">
        <f>IF(B1458&gt;=50,VLOOKUP(A1458,英雄数据表!A:L,11,FALSE),IF(B1458&gt;=25,VLOOKUP(A1458,英雄数据表!A:L,7,0),""))</f>
        <v>"1405602004"</v>
      </c>
      <c r="M1458" s="20" t="str">
        <f>IFERROR(VLOOKUP(B1458,属性中转表!$K$2:$O$21,5,FALSE),"")</f>
        <v/>
      </c>
      <c r="N1458" s="20" t="str">
        <f>IF(B1458=25,VLOOKUP(A1458,英雄数据表!A:L,8,FALSE),IF(B1458=50,VLOOKUP(A1458,英雄数据表!A:L,12,0),""))</f>
        <v/>
      </c>
    </row>
    <row r="1459" spans="1:14" x14ac:dyDescent="0.3">
      <c r="A1459" s="20">
        <v>14056</v>
      </c>
      <c r="B1459" s="21">
        <f t="shared" si="98"/>
        <v>58</v>
      </c>
      <c r="C1459" s="21">
        <v>5</v>
      </c>
      <c r="D1459" s="21">
        <f>VLOOKUP(A1459,英雄数据表!A:D,4,0)</f>
        <v>1</v>
      </c>
      <c r="E1459" s="20" t="str">
        <f>VLOOKUP(A1459,英雄数据表!A:C,3,0)</f>
        <v>嗜血拳铠</v>
      </c>
      <c r="F1459" s="20">
        <f t="shared" si="99"/>
        <v>14056</v>
      </c>
      <c r="G1459" s="20">
        <f t="shared" si="100"/>
        <v>14056</v>
      </c>
      <c r="H1459" s="21" t="str">
        <f>VLOOKUP(B1459,属性中转表!A:F,6,FALSE)</f>
        <v>"hp":226800,"atk":6300</v>
      </c>
      <c r="I1459" s="20" t="str">
        <f>IF(VLOOKUP(B1459,属性中转表!A:G,7,FALSE)=0,"",VLOOKUP(VLOOKUP(B1459,属性中转表!A:G,7,FALSE),属性中转表!$K$2:$P$21,6,0))&amp;IF(VLOOKUP(B1459,属性中转表!A:G,7,FALSE)&gt;=50,VLOOKUP(A1459,英雄数据表!A:K,9,0),IF(VLOOKUP(B1459,属性中转表!A:G,7,FALSE)&gt;=25,VLOOKUP(A1459,英雄数据表!A:K,5,0),""))</f>
        <v>"atk":300,"hp":5000,"undpspro":150,"pvpdpspro":50,"pvpundpspro":50</v>
      </c>
      <c r="J1459" s="20" t="str">
        <f>IF(I1459="","",属性中转表!$I$1&amp;(IF(VLOOKUP(B1459,属性中转表!A:G,7,FALSE)=0,0,VLOOKUP(VLOOKUP(B1459,属性中转表!A:G,7,FALSE),属性中转表!$K$2:$P$21,4,0)))+IFERROR(VLOOKUP(A1459,英雄数据表!A:K,IF(武魂!B1459&gt;=50,10,IF(武魂!B1459&gt;=25,6)),0),0))</f>
        <v>,"dpspro":100</v>
      </c>
      <c r="K1459" s="32" t="str">
        <f t="shared" si="101"/>
        <v>"atk":300,"hp":5000,"undpspro":150,"pvpdpspro":50,"pvpundpspro":50,"dpspro":100</v>
      </c>
      <c r="L1459" s="20" t="str">
        <f>IF(B1459&gt;=50,VLOOKUP(A1459,英雄数据表!A:L,11,FALSE),IF(B1459&gt;=25,VLOOKUP(A1459,英雄数据表!A:L,7,0),""))</f>
        <v>"1405602004"</v>
      </c>
      <c r="M1459" s="20" t="str">
        <f>IFERROR(VLOOKUP(B1459,属性中转表!$K$2:$O$21,5,FALSE),"")</f>
        <v/>
      </c>
      <c r="N1459" s="20" t="str">
        <f>IF(B1459=25,VLOOKUP(A1459,英雄数据表!A:L,8,FALSE),IF(B1459=50,VLOOKUP(A1459,英雄数据表!A:L,12,0),""))</f>
        <v/>
      </c>
    </row>
    <row r="1460" spans="1:14" x14ac:dyDescent="0.3">
      <c r="A1460" s="20">
        <v>14056</v>
      </c>
      <c r="B1460" s="21">
        <f t="shared" si="98"/>
        <v>59</v>
      </c>
      <c r="C1460" s="21">
        <v>5</v>
      </c>
      <c r="D1460" s="21">
        <f>VLOOKUP(A1460,英雄数据表!A:D,4,0)</f>
        <v>1</v>
      </c>
      <c r="E1460" s="20" t="str">
        <f>VLOOKUP(A1460,英雄数据表!A:C,3,0)</f>
        <v>嗜血拳铠</v>
      </c>
      <c r="F1460" s="20">
        <f t="shared" si="99"/>
        <v>14056</v>
      </c>
      <c r="G1460" s="20">
        <f t="shared" si="100"/>
        <v>14056</v>
      </c>
      <c r="H1460" s="21" t="str">
        <f>VLOOKUP(B1460,属性中转表!A:F,6,FALSE)</f>
        <v>"hp":232200,"atk":6450</v>
      </c>
      <c r="I1460" s="20" t="str">
        <f>IF(VLOOKUP(B1460,属性中转表!A:G,7,FALSE)=0,"",VLOOKUP(VLOOKUP(B1460,属性中转表!A:G,7,FALSE),属性中转表!$K$2:$P$21,6,0))&amp;IF(VLOOKUP(B1460,属性中转表!A:G,7,FALSE)&gt;=50,VLOOKUP(A1460,英雄数据表!A:K,9,0),IF(VLOOKUP(B1460,属性中转表!A:G,7,FALSE)&gt;=25,VLOOKUP(A1460,英雄数据表!A:K,5,0),""))</f>
        <v>"atk":300,"hp":5000,"undpspro":150,"pvpdpspro":50,"pvpundpspro":50</v>
      </c>
      <c r="J1460" s="20" t="str">
        <f>IF(I1460="","",属性中转表!$I$1&amp;(IF(VLOOKUP(B1460,属性中转表!A:G,7,FALSE)=0,0,VLOOKUP(VLOOKUP(B1460,属性中转表!A:G,7,FALSE),属性中转表!$K$2:$P$21,4,0)))+IFERROR(VLOOKUP(A1460,英雄数据表!A:K,IF(武魂!B1460&gt;=50,10,IF(武魂!B1460&gt;=25,6)),0),0))</f>
        <v>,"dpspro":100</v>
      </c>
      <c r="K1460" s="32" t="str">
        <f t="shared" si="101"/>
        <v>"atk":300,"hp":5000,"undpspro":150,"pvpdpspro":50,"pvpundpspro":50,"dpspro":100</v>
      </c>
      <c r="L1460" s="20" t="str">
        <f>IF(B1460&gt;=50,VLOOKUP(A1460,英雄数据表!A:L,11,FALSE),IF(B1460&gt;=25,VLOOKUP(A1460,英雄数据表!A:L,7,0),""))</f>
        <v>"1405602004"</v>
      </c>
      <c r="M1460" s="20" t="str">
        <f>IFERROR(VLOOKUP(B1460,属性中转表!$K$2:$O$21,5,FALSE),"")</f>
        <v/>
      </c>
      <c r="N1460" s="20" t="str">
        <f>IF(B1460=25,VLOOKUP(A1460,英雄数据表!A:L,8,FALSE),IF(B1460=50,VLOOKUP(A1460,英雄数据表!A:L,12,0),""))</f>
        <v/>
      </c>
    </row>
    <row r="1461" spans="1:14" x14ac:dyDescent="0.3">
      <c r="A1461" s="20">
        <v>14056</v>
      </c>
      <c r="B1461" s="21">
        <f t="shared" si="98"/>
        <v>60</v>
      </c>
      <c r="C1461" s="21">
        <v>5</v>
      </c>
      <c r="D1461" s="21">
        <f>VLOOKUP(A1461,英雄数据表!A:D,4,0)</f>
        <v>1</v>
      </c>
      <c r="E1461" s="20" t="str">
        <f>VLOOKUP(A1461,英雄数据表!A:C,3,0)</f>
        <v>嗜血拳铠</v>
      </c>
      <c r="F1461" s="20">
        <f t="shared" si="99"/>
        <v>14056</v>
      </c>
      <c r="G1461" s="20">
        <f t="shared" si="100"/>
        <v>14056</v>
      </c>
      <c r="H1461" s="21" t="str">
        <f>VLOOKUP(B1461,属性中转表!A:F,6,FALSE)</f>
        <v>"hp":237600,"atk":6600</v>
      </c>
      <c r="I1461" s="20" t="str">
        <f>IF(VLOOKUP(B1461,属性中转表!A:G,7,FALSE)=0,"",VLOOKUP(VLOOKUP(B1461,属性中转表!A:G,7,FALSE),属性中转表!$K$2:$P$21,6,0))&amp;IF(VLOOKUP(B1461,属性中转表!A:G,7,FALSE)&gt;=50,VLOOKUP(A1461,英雄数据表!A:K,9,0),IF(VLOOKUP(B1461,属性中转表!A:G,7,FALSE)&gt;=25,VLOOKUP(A1461,英雄数据表!A:K,5,0),""))</f>
        <v>"atk":300,"hp":5000,"undpspro":150,"pvpdpspro":50,"pvpundpspro":50</v>
      </c>
      <c r="J1461" s="20" t="str">
        <f>IF(I1461="","",属性中转表!$I$1&amp;(IF(VLOOKUP(B1461,属性中转表!A:G,7,FALSE)=0,0,VLOOKUP(VLOOKUP(B1461,属性中转表!A:G,7,FALSE),属性中转表!$K$2:$P$21,4,0)))+IFERROR(VLOOKUP(A1461,英雄数据表!A:K,IF(武魂!B1461&gt;=50,10,IF(武魂!B1461&gt;=25,6)),0),0))</f>
        <v>,"dpspro":150</v>
      </c>
      <c r="K1461" s="32" t="str">
        <f t="shared" si="101"/>
        <v>"atk":300,"hp":5000,"undpspro":150,"pvpdpspro":50,"pvpundpspro":50,"dpspro":150</v>
      </c>
      <c r="L1461" s="20" t="str">
        <f>IF(B1461&gt;=50,VLOOKUP(A1461,英雄数据表!A:L,11,FALSE),IF(B1461&gt;=25,VLOOKUP(A1461,英雄数据表!A:L,7,0),""))</f>
        <v>"1405602004"</v>
      </c>
      <c r="M1461" s="20" t="str">
        <f>IFERROR(VLOOKUP(B1461,属性中转表!$K$2:$O$21,5,FALSE),"")</f>
        <v>"dpspro":50</v>
      </c>
      <c r="N1461" s="20" t="str">
        <f>IF(B1461=25,VLOOKUP(A1461,英雄数据表!A:L,8,FALSE),IF(B1461=50,VLOOKUP(A1461,英雄数据表!A:L,12,0),""))</f>
        <v/>
      </c>
    </row>
    <row r="1462" spans="1:14" x14ac:dyDescent="0.3">
      <c r="A1462" s="20">
        <v>14056</v>
      </c>
      <c r="B1462" s="21">
        <f t="shared" si="98"/>
        <v>61</v>
      </c>
      <c r="C1462" s="21">
        <v>5</v>
      </c>
      <c r="D1462" s="21">
        <f>VLOOKUP(A1462,英雄数据表!A:D,4,0)</f>
        <v>1</v>
      </c>
      <c r="E1462" s="20" t="str">
        <f>VLOOKUP(A1462,英雄数据表!A:C,3,0)</f>
        <v>嗜血拳铠</v>
      </c>
      <c r="F1462" s="20">
        <f t="shared" si="99"/>
        <v>14056</v>
      </c>
      <c r="G1462" s="20">
        <f t="shared" si="100"/>
        <v>14056</v>
      </c>
      <c r="H1462" s="21" t="str">
        <f>VLOOKUP(B1462,属性中转表!A:F,6,FALSE)</f>
        <v>"hp":243000,"atk":6750</v>
      </c>
      <c r="I1462" s="20" t="str">
        <f>IF(VLOOKUP(B1462,属性中转表!A:G,7,FALSE)=0,"",VLOOKUP(VLOOKUP(B1462,属性中转表!A:G,7,FALSE),属性中转表!$K$2:$P$21,6,0))&amp;IF(VLOOKUP(B1462,属性中转表!A:G,7,FALSE)&gt;=50,VLOOKUP(A1462,英雄数据表!A:K,9,0),IF(VLOOKUP(B1462,属性中转表!A:G,7,FALSE)&gt;=25,VLOOKUP(A1462,英雄数据表!A:K,5,0),""))</f>
        <v>"atk":300,"hp":5000,"undpspro":150,"pvpdpspro":50,"pvpundpspro":50</v>
      </c>
      <c r="J1462" s="20" t="str">
        <f>IF(I1462="","",属性中转表!$I$1&amp;(IF(VLOOKUP(B1462,属性中转表!A:G,7,FALSE)=0,0,VLOOKUP(VLOOKUP(B1462,属性中转表!A:G,7,FALSE),属性中转表!$K$2:$P$21,4,0)))+IFERROR(VLOOKUP(A1462,英雄数据表!A:K,IF(武魂!B1462&gt;=50,10,IF(武魂!B1462&gt;=25,6)),0),0))</f>
        <v>,"dpspro":150</v>
      </c>
      <c r="K1462" s="32" t="str">
        <f t="shared" si="101"/>
        <v>"atk":300,"hp":5000,"undpspro":150,"pvpdpspro":50,"pvpundpspro":50,"dpspro":150</v>
      </c>
      <c r="L1462" s="20" t="str">
        <f>IF(B1462&gt;=50,VLOOKUP(A1462,英雄数据表!A:L,11,FALSE),IF(B1462&gt;=25,VLOOKUP(A1462,英雄数据表!A:L,7,0),""))</f>
        <v>"1405602004"</v>
      </c>
      <c r="M1462" s="20" t="str">
        <f>IFERROR(VLOOKUP(B1462,属性中转表!$K$2:$O$21,5,FALSE),"")</f>
        <v/>
      </c>
      <c r="N1462" s="20" t="str">
        <f>IF(B1462=25,VLOOKUP(A1462,英雄数据表!A:L,8,FALSE),IF(B1462=50,VLOOKUP(A1462,英雄数据表!A:L,12,0),""))</f>
        <v/>
      </c>
    </row>
    <row r="1463" spans="1:14" x14ac:dyDescent="0.3">
      <c r="A1463" s="20">
        <v>14056</v>
      </c>
      <c r="B1463" s="21">
        <f t="shared" si="98"/>
        <v>62</v>
      </c>
      <c r="C1463" s="21">
        <v>5</v>
      </c>
      <c r="D1463" s="21">
        <f>VLOOKUP(A1463,英雄数据表!A:D,4,0)</f>
        <v>1</v>
      </c>
      <c r="E1463" s="20" t="str">
        <f>VLOOKUP(A1463,英雄数据表!A:C,3,0)</f>
        <v>嗜血拳铠</v>
      </c>
      <c r="F1463" s="20">
        <f t="shared" si="99"/>
        <v>14056</v>
      </c>
      <c r="G1463" s="20">
        <f t="shared" si="100"/>
        <v>14056</v>
      </c>
      <c r="H1463" s="21" t="str">
        <f>VLOOKUP(B1463,属性中转表!A:F,6,FALSE)</f>
        <v>"hp":248400,"atk":6900</v>
      </c>
      <c r="I1463" s="20" t="str">
        <f>IF(VLOOKUP(B1463,属性中转表!A:G,7,FALSE)=0,"",VLOOKUP(VLOOKUP(B1463,属性中转表!A:G,7,FALSE),属性中转表!$K$2:$P$21,6,0))&amp;IF(VLOOKUP(B1463,属性中转表!A:G,7,FALSE)&gt;=50,VLOOKUP(A1463,英雄数据表!A:K,9,0),IF(VLOOKUP(B1463,属性中转表!A:G,7,FALSE)&gt;=25,VLOOKUP(A1463,英雄数据表!A:K,5,0),""))</f>
        <v>"atk":300,"hp":5000,"undpspro":150,"pvpdpspro":50,"pvpundpspro":50</v>
      </c>
      <c r="J1463" s="20" t="str">
        <f>IF(I1463="","",属性中转表!$I$1&amp;(IF(VLOOKUP(B1463,属性中转表!A:G,7,FALSE)=0,0,VLOOKUP(VLOOKUP(B1463,属性中转表!A:G,7,FALSE),属性中转表!$K$2:$P$21,4,0)))+IFERROR(VLOOKUP(A1463,英雄数据表!A:K,IF(武魂!B1463&gt;=50,10,IF(武魂!B1463&gt;=25,6)),0),0))</f>
        <v>,"dpspro":150</v>
      </c>
      <c r="K1463" s="32" t="str">
        <f t="shared" si="101"/>
        <v>"atk":300,"hp":5000,"undpspro":150,"pvpdpspro":50,"pvpundpspro":50,"dpspro":150</v>
      </c>
      <c r="L1463" s="20" t="str">
        <f>IF(B1463&gt;=50,VLOOKUP(A1463,英雄数据表!A:L,11,FALSE),IF(B1463&gt;=25,VLOOKUP(A1463,英雄数据表!A:L,7,0),""))</f>
        <v>"1405602004"</v>
      </c>
      <c r="M1463" s="20" t="str">
        <f>IFERROR(VLOOKUP(B1463,属性中转表!$K$2:$O$21,5,FALSE),"")</f>
        <v/>
      </c>
      <c r="N1463" s="20" t="str">
        <f>IF(B1463=25,VLOOKUP(A1463,英雄数据表!A:L,8,FALSE),IF(B1463=50,VLOOKUP(A1463,英雄数据表!A:L,12,0),""))</f>
        <v/>
      </c>
    </row>
    <row r="1464" spans="1:14" x14ac:dyDescent="0.3">
      <c r="A1464" s="20">
        <v>14056</v>
      </c>
      <c r="B1464" s="21">
        <f t="shared" si="98"/>
        <v>63</v>
      </c>
      <c r="C1464" s="21">
        <v>5</v>
      </c>
      <c r="D1464" s="21">
        <f>VLOOKUP(A1464,英雄数据表!A:D,4,0)</f>
        <v>1</v>
      </c>
      <c r="E1464" s="20" t="str">
        <f>VLOOKUP(A1464,英雄数据表!A:C,3,0)</f>
        <v>嗜血拳铠</v>
      </c>
      <c r="F1464" s="20">
        <f t="shared" si="99"/>
        <v>14056</v>
      </c>
      <c r="G1464" s="20">
        <f t="shared" si="100"/>
        <v>14056</v>
      </c>
      <c r="H1464" s="21" t="str">
        <f>VLOOKUP(B1464,属性中转表!A:F,6,FALSE)</f>
        <v>"hp":253800,"atk":7050</v>
      </c>
      <c r="I1464" s="20" t="str">
        <f>IF(VLOOKUP(B1464,属性中转表!A:G,7,FALSE)=0,"",VLOOKUP(VLOOKUP(B1464,属性中转表!A:G,7,FALSE),属性中转表!$K$2:$P$21,6,0))&amp;IF(VLOOKUP(B1464,属性中转表!A:G,7,FALSE)&gt;=50,VLOOKUP(A1464,英雄数据表!A:K,9,0),IF(VLOOKUP(B1464,属性中转表!A:G,7,FALSE)&gt;=25,VLOOKUP(A1464,英雄数据表!A:K,5,0),""))</f>
        <v>"atk":300,"hp":5000,"undpspro":150,"pvpdpspro":50,"pvpundpspro":50</v>
      </c>
      <c r="J1464" s="20" t="str">
        <f>IF(I1464="","",属性中转表!$I$1&amp;(IF(VLOOKUP(B1464,属性中转表!A:G,7,FALSE)=0,0,VLOOKUP(VLOOKUP(B1464,属性中转表!A:G,7,FALSE),属性中转表!$K$2:$P$21,4,0)))+IFERROR(VLOOKUP(A1464,英雄数据表!A:K,IF(武魂!B1464&gt;=50,10,IF(武魂!B1464&gt;=25,6)),0),0))</f>
        <v>,"dpspro":150</v>
      </c>
      <c r="K1464" s="32" t="str">
        <f t="shared" si="101"/>
        <v>"atk":300,"hp":5000,"undpspro":150,"pvpdpspro":50,"pvpundpspro":50,"dpspro":150</v>
      </c>
      <c r="L1464" s="20" t="str">
        <f>IF(B1464&gt;=50,VLOOKUP(A1464,英雄数据表!A:L,11,FALSE),IF(B1464&gt;=25,VLOOKUP(A1464,英雄数据表!A:L,7,0),""))</f>
        <v>"1405602004"</v>
      </c>
      <c r="M1464" s="20" t="str">
        <f>IFERROR(VLOOKUP(B1464,属性中转表!$K$2:$O$21,5,FALSE),"")</f>
        <v/>
      </c>
      <c r="N1464" s="20" t="str">
        <f>IF(B1464=25,VLOOKUP(A1464,英雄数据表!A:L,8,FALSE),IF(B1464=50,VLOOKUP(A1464,英雄数据表!A:L,12,0),""))</f>
        <v/>
      </c>
    </row>
    <row r="1465" spans="1:14" x14ac:dyDescent="0.3">
      <c r="A1465" s="20">
        <v>14056</v>
      </c>
      <c r="B1465" s="21">
        <f t="shared" si="98"/>
        <v>64</v>
      </c>
      <c r="C1465" s="21">
        <v>5</v>
      </c>
      <c r="D1465" s="21">
        <f>VLOOKUP(A1465,英雄数据表!A:D,4,0)</f>
        <v>1</v>
      </c>
      <c r="E1465" s="20" t="str">
        <f>VLOOKUP(A1465,英雄数据表!A:C,3,0)</f>
        <v>嗜血拳铠</v>
      </c>
      <c r="F1465" s="20">
        <f t="shared" si="99"/>
        <v>14056</v>
      </c>
      <c r="G1465" s="20">
        <f t="shared" si="100"/>
        <v>14056</v>
      </c>
      <c r="H1465" s="21" t="str">
        <f>VLOOKUP(B1465,属性中转表!A:F,6,FALSE)</f>
        <v>"hp":259200,"atk":7200</v>
      </c>
      <c r="I1465" s="20" t="str">
        <f>IF(VLOOKUP(B1465,属性中转表!A:G,7,FALSE)=0,"",VLOOKUP(VLOOKUP(B1465,属性中转表!A:G,7,FALSE),属性中转表!$K$2:$P$21,6,0))&amp;IF(VLOOKUP(B1465,属性中转表!A:G,7,FALSE)&gt;=50,VLOOKUP(A1465,英雄数据表!A:K,9,0),IF(VLOOKUP(B1465,属性中转表!A:G,7,FALSE)&gt;=25,VLOOKUP(A1465,英雄数据表!A:K,5,0),""))</f>
        <v>"atk":300,"hp":5000,"undpspro":150,"pvpdpspro":50,"pvpundpspro":50</v>
      </c>
      <c r="J1465" s="20" t="str">
        <f>IF(I1465="","",属性中转表!$I$1&amp;(IF(VLOOKUP(B1465,属性中转表!A:G,7,FALSE)=0,0,VLOOKUP(VLOOKUP(B1465,属性中转表!A:G,7,FALSE),属性中转表!$K$2:$P$21,4,0)))+IFERROR(VLOOKUP(A1465,英雄数据表!A:K,IF(武魂!B1465&gt;=50,10,IF(武魂!B1465&gt;=25,6)),0),0))</f>
        <v>,"dpspro":150</v>
      </c>
      <c r="K1465" s="32" t="str">
        <f t="shared" si="101"/>
        <v>"atk":300,"hp":5000,"undpspro":150,"pvpdpspro":50,"pvpundpspro":50,"dpspro":150</v>
      </c>
      <c r="L1465" s="20" t="str">
        <f>IF(B1465&gt;=50,VLOOKUP(A1465,英雄数据表!A:L,11,FALSE),IF(B1465&gt;=25,VLOOKUP(A1465,英雄数据表!A:L,7,0),""))</f>
        <v>"1405602004"</v>
      </c>
      <c r="M1465" s="20" t="str">
        <f>IFERROR(VLOOKUP(B1465,属性中转表!$K$2:$O$21,5,FALSE),"")</f>
        <v/>
      </c>
      <c r="N1465" s="20" t="str">
        <f>IF(B1465=25,VLOOKUP(A1465,英雄数据表!A:L,8,FALSE),IF(B1465=50,VLOOKUP(A1465,英雄数据表!A:L,12,0),""))</f>
        <v/>
      </c>
    </row>
    <row r="1466" spans="1:14" x14ac:dyDescent="0.3">
      <c r="A1466" s="20">
        <v>14056</v>
      </c>
      <c r="B1466" s="21">
        <f t="shared" si="98"/>
        <v>65</v>
      </c>
      <c r="C1466" s="21">
        <v>5</v>
      </c>
      <c r="D1466" s="21">
        <f>VLOOKUP(A1466,英雄数据表!A:D,4,0)</f>
        <v>1</v>
      </c>
      <c r="E1466" s="20" t="str">
        <f>VLOOKUP(A1466,英雄数据表!A:C,3,0)</f>
        <v>嗜血拳铠</v>
      </c>
      <c r="F1466" s="20">
        <f t="shared" si="99"/>
        <v>14056</v>
      </c>
      <c r="G1466" s="20">
        <f t="shared" si="100"/>
        <v>14056</v>
      </c>
      <c r="H1466" s="21" t="str">
        <f>VLOOKUP(B1466,属性中转表!A:F,6,FALSE)</f>
        <v>"hp":264600,"atk":7350</v>
      </c>
      <c r="I1466" s="20" t="str">
        <f>IF(VLOOKUP(B1466,属性中转表!A:G,7,FALSE)=0,"",VLOOKUP(VLOOKUP(B1466,属性中转表!A:G,7,FALSE),属性中转表!$K$2:$P$21,6,0))&amp;IF(VLOOKUP(B1466,属性中转表!A:G,7,FALSE)&gt;=50,VLOOKUP(A1466,英雄数据表!A:K,9,0),IF(VLOOKUP(B1466,属性中转表!A:G,7,FALSE)&gt;=25,VLOOKUP(A1466,英雄数据表!A:K,5,0),""))</f>
        <v>"atk":300,"hp":5000,"undpspro":150,"pvpdpspro":100,"pvpundpspro":50</v>
      </c>
      <c r="J1466" s="20" t="str">
        <f>IF(I1466="","",属性中转表!$I$1&amp;(IF(VLOOKUP(B1466,属性中转表!A:G,7,FALSE)=0,0,VLOOKUP(VLOOKUP(B1466,属性中转表!A:G,7,FALSE),属性中转表!$K$2:$P$21,4,0)))+IFERROR(VLOOKUP(A1466,英雄数据表!A:K,IF(武魂!B1466&gt;=50,10,IF(武魂!B1466&gt;=25,6)),0),0))</f>
        <v>,"dpspro":150</v>
      </c>
      <c r="K1466" s="32" t="str">
        <f t="shared" si="101"/>
        <v>"atk":300,"hp":5000,"undpspro":150,"pvpdpspro":100,"pvpundpspro":50,"dpspro":150</v>
      </c>
      <c r="L1466" s="20" t="str">
        <f>IF(B1466&gt;=50,VLOOKUP(A1466,英雄数据表!A:L,11,FALSE),IF(B1466&gt;=25,VLOOKUP(A1466,英雄数据表!A:L,7,0),""))</f>
        <v>"1405602004"</v>
      </c>
      <c r="M1466" s="20" t="str">
        <f>IFERROR(VLOOKUP(B1466,属性中转表!$K$2:$O$21,5,FALSE),"")</f>
        <v>"pvpdpspro":50</v>
      </c>
      <c r="N1466" s="20" t="str">
        <f>IF(B1466=25,VLOOKUP(A1466,英雄数据表!A:L,8,FALSE),IF(B1466=50,VLOOKUP(A1466,英雄数据表!A:L,12,0),""))</f>
        <v/>
      </c>
    </row>
    <row r="1467" spans="1:14" x14ac:dyDescent="0.3">
      <c r="A1467" s="20">
        <v>14056</v>
      </c>
      <c r="B1467" s="21">
        <f t="shared" si="98"/>
        <v>66</v>
      </c>
      <c r="C1467" s="21">
        <v>5</v>
      </c>
      <c r="D1467" s="21">
        <f>VLOOKUP(A1467,英雄数据表!A:D,4,0)</f>
        <v>1</v>
      </c>
      <c r="E1467" s="20" t="str">
        <f>VLOOKUP(A1467,英雄数据表!A:C,3,0)</f>
        <v>嗜血拳铠</v>
      </c>
      <c r="F1467" s="20">
        <f t="shared" si="99"/>
        <v>14056</v>
      </c>
      <c r="G1467" s="20">
        <f t="shared" si="100"/>
        <v>14056</v>
      </c>
      <c r="H1467" s="21" t="str">
        <f>VLOOKUP(B1467,属性中转表!A:F,6,FALSE)</f>
        <v>"hp":270000,"atk":7500</v>
      </c>
      <c r="I1467" s="20" t="str">
        <f>IF(VLOOKUP(B1467,属性中转表!A:G,7,FALSE)=0,"",VLOOKUP(VLOOKUP(B1467,属性中转表!A:G,7,FALSE),属性中转表!$K$2:$P$21,6,0))&amp;IF(VLOOKUP(B1467,属性中转表!A:G,7,FALSE)&gt;=50,VLOOKUP(A1467,英雄数据表!A:K,9,0),IF(VLOOKUP(B1467,属性中转表!A:G,7,FALSE)&gt;=25,VLOOKUP(A1467,英雄数据表!A:K,5,0),""))</f>
        <v>"atk":300,"hp":5000,"undpspro":150,"pvpdpspro":100,"pvpundpspro":50</v>
      </c>
      <c r="J1467" s="20" t="str">
        <f>IF(I1467="","",属性中转表!$I$1&amp;(IF(VLOOKUP(B1467,属性中转表!A:G,7,FALSE)=0,0,VLOOKUP(VLOOKUP(B1467,属性中转表!A:G,7,FALSE),属性中转表!$K$2:$P$21,4,0)))+IFERROR(VLOOKUP(A1467,英雄数据表!A:K,IF(武魂!B1467&gt;=50,10,IF(武魂!B1467&gt;=25,6)),0),0))</f>
        <v>,"dpspro":150</v>
      </c>
      <c r="K1467" s="32" t="str">
        <f t="shared" si="101"/>
        <v>"atk":300,"hp":5000,"undpspro":150,"pvpdpspro":100,"pvpundpspro":50,"dpspro":150</v>
      </c>
      <c r="L1467" s="20" t="str">
        <f>IF(B1467&gt;=50,VLOOKUP(A1467,英雄数据表!A:L,11,FALSE),IF(B1467&gt;=25,VLOOKUP(A1467,英雄数据表!A:L,7,0),""))</f>
        <v>"1405602004"</v>
      </c>
      <c r="M1467" s="20" t="str">
        <f>IFERROR(VLOOKUP(B1467,属性中转表!$K$2:$O$21,5,FALSE),"")</f>
        <v/>
      </c>
      <c r="N1467" s="20" t="str">
        <f>IF(B1467=25,VLOOKUP(A1467,英雄数据表!A:L,8,FALSE),IF(B1467=50,VLOOKUP(A1467,英雄数据表!A:L,12,0),""))</f>
        <v/>
      </c>
    </row>
    <row r="1468" spans="1:14" x14ac:dyDescent="0.3">
      <c r="A1468" s="20">
        <v>14056</v>
      </c>
      <c r="B1468" s="21">
        <f t="shared" si="98"/>
        <v>67</v>
      </c>
      <c r="C1468" s="21">
        <v>5</v>
      </c>
      <c r="D1468" s="21">
        <f>VLOOKUP(A1468,英雄数据表!A:D,4,0)</f>
        <v>1</v>
      </c>
      <c r="E1468" s="20" t="str">
        <f>VLOOKUP(A1468,英雄数据表!A:C,3,0)</f>
        <v>嗜血拳铠</v>
      </c>
      <c r="F1468" s="20">
        <f t="shared" si="99"/>
        <v>14056</v>
      </c>
      <c r="G1468" s="20">
        <f t="shared" si="100"/>
        <v>14056</v>
      </c>
      <c r="H1468" s="21" t="str">
        <f>VLOOKUP(B1468,属性中转表!A:F,6,FALSE)</f>
        <v>"hp":275400,"atk":7650</v>
      </c>
      <c r="I1468" s="20" t="str">
        <f>IF(VLOOKUP(B1468,属性中转表!A:G,7,FALSE)=0,"",VLOOKUP(VLOOKUP(B1468,属性中转表!A:G,7,FALSE),属性中转表!$K$2:$P$21,6,0))&amp;IF(VLOOKUP(B1468,属性中转表!A:G,7,FALSE)&gt;=50,VLOOKUP(A1468,英雄数据表!A:K,9,0),IF(VLOOKUP(B1468,属性中转表!A:G,7,FALSE)&gt;=25,VLOOKUP(A1468,英雄数据表!A:K,5,0),""))</f>
        <v>"atk":300,"hp":5000,"undpspro":150,"pvpdpspro":100,"pvpundpspro":50</v>
      </c>
      <c r="J1468" s="20" t="str">
        <f>IF(I1468="","",属性中转表!$I$1&amp;(IF(VLOOKUP(B1468,属性中转表!A:G,7,FALSE)=0,0,VLOOKUP(VLOOKUP(B1468,属性中转表!A:G,7,FALSE),属性中转表!$K$2:$P$21,4,0)))+IFERROR(VLOOKUP(A1468,英雄数据表!A:K,IF(武魂!B1468&gt;=50,10,IF(武魂!B1468&gt;=25,6)),0),0))</f>
        <v>,"dpspro":150</v>
      </c>
      <c r="K1468" s="32" t="str">
        <f t="shared" si="101"/>
        <v>"atk":300,"hp":5000,"undpspro":150,"pvpdpspro":100,"pvpundpspro":50,"dpspro":150</v>
      </c>
      <c r="L1468" s="20" t="str">
        <f>IF(B1468&gt;=50,VLOOKUP(A1468,英雄数据表!A:L,11,FALSE),IF(B1468&gt;=25,VLOOKUP(A1468,英雄数据表!A:L,7,0),""))</f>
        <v>"1405602004"</v>
      </c>
      <c r="M1468" s="20" t="str">
        <f>IFERROR(VLOOKUP(B1468,属性中转表!$K$2:$O$21,5,FALSE),"")</f>
        <v/>
      </c>
      <c r="N1468" s="20" t="str">
        <f>IF(B1468=25,VLOOKUP(A1468,英雄数据表!A:L,8,FALSE),IF(B1468=50,VLOOKUP(A1468,英雄数据表!A:L,12,0),""))</f>
        <v/>
      </c>
    </row>
    <row r="1469" spans="1:14" x14ac:dyDescent="0.3">
      <c r="A1469" s="20">
        <v>14056</v>
      </c>
      <c r="B1469" s="21">
        <f t="shared" si="98"/>
        <v>68</v>
      </c>
      <c r="C1469" s="21">
        <v>5</v>
      </c>
      <c r="D1469" s="21">
        <f>VLOOKUP(A1469,英雄数据表!A:D,4,0)</f>
        <v>1</v>
      </c>
      <c r="E1469" s="20" t="str">
        <f>VLOOKUP(A1469,英雄数据表!A:C,3,0)</f>
        <v>嗜血拳铠</v>
      </c>
      <c r="F1469" s="20">
        <f t="shared" si="99"/>
        <v>14056</v>
      </c>
      <c r="G1469" s="20">
        <f t="shared" si="100"/>
        <v>14056</v>
      </c>
      <c r="H1469" s="21" t="str">
        <f>VLOOKUP(B1469,属性中转表!A:F,6,FALSE)</f>
        <v>"hp":280800,"atk":7800</v>
      </c>
      <c r="I1469" s="20" t="str">
        <f>IF(VLOOKUP(B1469,属性中转表!A:G,7,FALSE)=0,"",VLOOKUP(VLOOKUP(B1469,属性中转表!A:G,7,FALSE),属性中转表!$K$2:$P$21,6,0))&amp;IF(VLOOKUP(B1469,属性中转表!A:G,7,FALSE)&gt;=50,VLOOKUP(A1469,英雄数据表!A:K,9,0),IF(VLOOKUP(B1469,属性中转表!A:G,7,FALSE)&gt;=25,VLOOKUP(A1469,英雄数据表!A:K,5,0),""))</f>
        <v>"atk":300,"hp":5000,"undpspro":150,"pvpdpspro":100,"pvpundpspro":50</v>
      </c>
      <c r="J1469" s="20" t="str">
        <f>IF(I1469="","",属性中转表!$I$1&amp;(IF(VLOOKUP(B1469,属性中转表!A:G,7,FALSE)=0,0,VLOOKUP(VLOOKUP(B1469,属性中转表!A:G,7,FALSE),属性中转表!$K$2:$P$21,4,0)))+IFERROR(VLOOKUP(A1469,英雄数据表!A:K,IF(武魂!B1469&gt;=50,10,IF(武魂!B1469&gt;=25,6)),0),0))</f>
        <v>,"dpspro":150</v>
      </c>
      <c r="K1469" s="32" t="str">
        <f t="shared" si="101"/>
        <v>"atk":300,"hp":5000,"undpspro":150,"pvpdpspro":100,"pvpundpspro":50,"dpspro":150</v>
      </c>
      <c r="L1469" s="20" t="str">
        <f>IF(B1469&gt;=50,VLOOKUP(A1469,英雄数据表!A:L,11,FALSE),IF(B1469&gt;=25,VLOOKUP(A1469,英雄数据表!A:L,7,0),""))</f>
        <v>"1405602004"</v>
      </c>
      <c r="M1469" s="20" t="str">
        <f>IFERROR(VLOOKUP(B1469,属性中转表!$K$2:$O$21,5,FALSE),"")</f>
        <v/>
      </c>
      <c r="N1469" s="20" t="str">
        <f>IF(B1469=25,VLOOKUP(A1469,英雄数据表!A:L,8,FALSE),IF(B1469=50,VLOOKUP(A1469,英雄数据表!A:L,12,0),""))</f>
        <v/>
      </c>
    </row>
    <row r="1470" spans="1:14" x14ac:dyDescent="0.3">
      <c r="A1470" s="20">
        <v>14056</v>
      </c>
      <c r="B1470" s="21">
        <f t="shared" si="98"/>
        <v>69</v>
      </c>
      <c r="C1470" s="21">
        <v>5</v>
      </c>
      <c r="D1470" s="21">
        <f>VLOOKUP(A1470,英雄数据表!A:D,4,0)</f>
        <v>1</v>
      </c>
      <c r="E1470" s="20" t="str">
        <f>VLOOKUP(A1470,英雄数据表!A:C,3,0)</f>
        <v>嗜血拳铠</v>
      </c>
      <c r="F1470" s="20">
        <f t="shared" si="99"/>
        <v>14056</v>
      </c>
      <c r="G1470" s="20">
        <f t="shared" si="100"/>
        <v>14056</v>
      </c>
      <c r="H1470" s="21" t="str">
        <f>VLOOKUP(B1470,属性中转表!A:F,6,FALSE)</f>
        <v>"hp":286200,"atk":7950</v>
      </c>
      <c r="I1470" s="20" t="str">
        <f>IF(VLOOKUP(B1470,属性中转表!A:G,7,FALSE)=0,"",VLOOKUP(VLOOKUP(B1470,属性中转表!A:G,7,FALSE),属性中转表!$K$2:$P$21,6,0))&amp;IF(VLOOKUP(B1470,属性中转表!A:G,7,FALSE)&gt;=50,VLOOKUP(A1470,英雄数据表!A:K,9,0),IF(VLOOKUP(B1470,属性中转表!A:G,7,FALSE)&gt;=25,VLOOKUP(A1470,英雄数据表!A:K,5,0),""))</f>
        <v>"atk":300,"hp":5000,"undpspro":150,"pvpdpspro":100,"pvpundpspro":50</v>
      </c>
      <c r="J1470" s="20" t="str">
        <f>IF(I1470="","",属性中转表!$I$1&amp;(IF(VLOOKUP(B1470,属性中转表!A:G,7,FALSE)=0,0,VLOOKUP(VLOOKUP(B1470,属性中转表!A:G,7,FALSE),属性中转表!$K$2:$P$21,4,0)))+IFERROR(VLOOKUP(A1470,英雄数据表!A:K,IF(武魂!B1470&gt;=50,10,IF(武魂!B1470&gt;=25,6)),0),0))</f>
        <v>,"dpspro":150</v>
      </c>
      <c r="K1470" s="32" t="str">
        <f t="shared" si="101"/>
        <v>"atk":300,"hp":5000,"undpspro":150,"pvpdpspro":100,"pvpundpspro":50,"dpspro":150</v>
      </c>
      <c r="L1470" s="20" t="str">
        <f>IF(B1470&gt;=50,VLOOKUP(A1470,英雄数据表!A:L,11,FALSE),IF(B1470&gt;=25,VLOOKUP(A1470,英雄数据表!A:L,7,0),""))</f>
        <v>"1405602004"</v>
      </c>
      <c r="M1470" s="20" t="str">
        <f>IFERROR(VLOOKUP(B1470,属性中转表!$K$2:$O$21,5,FALSE),"")</f>
        <v/>
      </c>
      <c r="N1470" s="20" t="str">
        <f>IF(B1470=25,VLOOKUP(A1470,英雄数据表!A:L,8,FALSE),IF(B1470=50,VLOOKUP(A1470,英雄数据表!A:L,12,0),""))</f>
        <v/>
      </c>
    </row>
    <row r="1471" spans="1:14" x14ac:dyDescent="0.3">
      <c r="A1471" s="20">
        <v>14056</v>
      </c>
      <c r="B1471" s="21">
        <f t="shared" si="98"/>
        <v>70</v>
      </c>
      <c r="C1471" s="21">
        <v>5</v>
      </c>
      <c r="D1471" s="21">
        <f>VLOOKUP(A1471,英雄数据表!A:D,4,0)</f>
        <v>1</v>
      </c>
      <c r="E1471" s="20" t="str">
        <f>VLOOKUP(A1471,英雄数据表!A:C,3,0)</f>
        <v>嗜血拳铠</v>
      </c>
      <c r="F1471" s="20">
        <f t="shared" si="99"/>
        <v>14056</v>
      </c>
      <c r="G1471" s="20">
        <f t="shared" si="100"/>
        <v>14056</v>
      </c>
      <c r="H1471" s="21" t="str">
        <f>VLOOKUP(B1471,属性中转表!A:F,6,FALSE)</f>
        <v>"hp":291600,"atk":8100</v>
      </c>
      <c r="I1471" s="20" t="str">
        <f>IF(VLOOKUP(B1471,属性中转表!A:G,7,FALSE)=0,"",VLOOKUP(VLOOKUP(B1471,属性中转表!A:G,7,FALSE),属性中转表!$K$2:$P$21,6,0))&amp;IF(VLOOKUP(B1471,属性中转表!A:G,7,FALSE)&gt;=50,VLOOKUP(A1471,英雄数据表!A:K,9,0),IF(VLOOKUP(B1471,属性中转表!A:G,7,FALSE)&gt;=25,VLOOKUP(A1471,英雄数据表!A:K,5,0),""))</f>
        <v>"atk":300,"hp":5000,"undpspro":150,"pvpdpspro":100,"pvpundpspro":100</v>
      </c>
      <c r="J1471" s="20" t="str">
        <f>IF(I1471="","",属性中转表!$I$1&amp;(IF(VLOOKUP(B1471,属性中转表!A:G,7,FALSE)=0,0,VLOOKUP(VLOOKUP(B1471,属性中转表!A:G,7,FALSE),属性中转表!$K$2:$P$21,4,0)))+IFERROR(VLOOKUP(A1471,英雄数据表!A:K,IF(武魂!B1471&gt;=50,10,IF(武魂!B1471&gt;=25,6)),0),0))</f>
        <v>,"dpspro":150</v>
      </c>
      <c r="K1471" s="32" t="str">
        <f t="shared" si="101"/>
        <v>"atk":300,"hp":5000,"undpspro":150,"pvpdpspro":100,"pvpundpspro":100,"dpspro":150</v>
      </c>
      <c r="L1471" s="20" t="str">
        <f>IF(B1471&gt;=50,VLOOKUP(A1471,英雄数据表!A:L,11,FALSE),IF(B1471&gt;=25,VLOOKUP(A1471,英雄数据表!A:L,7,0),""))</f>
        <v>"1405602004"</v>
      </c>
      <c r="M1471" s="20" t="str">
        <f>IFERROR(VLOOKUP(B1471,属性中转表!$K$2:$O$21,5,FALSE),"")</f>
        <v>"pvpundpspro":50</v>
      </c>
      <c r="N1471" s="20" t="str">
        <f>IF(B1471=25,VLOOKUP(A1471,英雄数据表!A:L,8,FALSE),IF(B1471=50,VLOOKUP(A1471,英雄数据表!A:L,12,0),""))</f>
        <v/>
      </c>
    </row>
    <row r="1472" spans="1:14" x14ac:dyDescent="0.3">
      <c r="A1472" s="20">
        <v>14056</v>
      </c>
      <c r="B1472" s="21">
        <f t="shared" si="98"/>
        <v>71</v>
      </c>
      <c r="C1472" s="21">
        <v>5</v>
      </c>
      <c r="D1472" s="21">
        <f>VLOOKUP(A1472,英雄数据表!A:D,4,0)</f>
        <v>1</v>
      </c>
      <c r="E1472" s="20" t="str">
        <f>VLOOKUP(A1472,英雄数据表!A:C,3,0)</f>
        <v>嗜血拳铠</v>
      </c>
      <c r="F1472" s="20">
        <f t="shared" si="99"/>
        <v>14056</v>
      </c>
      <c r="G1472" s="20">
        <f t="shared" si="100"/>
        <v>14056</v>
      </c>
      <c r="H1472" s="21" t="str">
        <f>VLOOKUP(B1472,属性中转表!A:F,6,FALSE)</f>
        <v>"hp":297000,"atk":8250</v>
      </c>
      <c r="I1472" s="20" t="str">
        <f>IF(VLOOKUP(B1472,属性中转表!A:G,7,FALSE)=0,"",VLOOKUP(VLOOKUP(B1472,属性中转表!A:G,7,FALSE),属性中转表!$K$2:$P$21,6,0))&amp;IF(VLOOKUP(B1472,属性中转表!A:G,7,FALSE)&gt;=50,VLOOKUP(A1472,英雄数据表!A:K,9,0),IF(VLOOKUP(B1472,属性中转表!A:G,7,FALSE)&gt;=25,VLOOKUP(A1472,英雄数据表!A:K,5,0),""))</f>
        <v>"atk":300,"hp":5000,"undpspro":150,"pvpdpspro":100,"pvpundpspro":100</v>
      </c>
      <c r="J1472" s="20" t="str">
        <f>IF(I1472="","",属性中转表!$I$1&amp;(IF(VLOOKUP(B1472,属性中转表!A:G,7,FALSE)=0,0,VLOOKUP(VLOOKUP(B1472,属性中转表!A:G,7,FALSE),属性中转表!$K$2:$P$21,4,0)))+IFERROR(VLOOKUP(A1472,英雄数据表!A:K,IF(武魂!B1472&gt;=50,10,IF(武魂!B1472&gt;=25,6)),0),0))</f>
        <v>,"dpspro":150</v>
      </c>
      <c r="K1472" s="32" t="str">
        <f t="shared" si="101"/>
        <v>"atk":300,"hp":5000,"undpspro":150,"pvpdpspro":100,"pvpundpspro":100,"dpspro":150</v>
      </c>
      <c r="L1472" s="20" t="str">
        <f>IF(B1472&gt;=50,VLOOKUP(A1472,英雄数据表!A:L,11,FALSE),IF(B1472&gt;=25,VLOOKUP(A1472,英雄数据表!A:L,7,0),""))</f>
        <v>"1405602004"</v>
      </c>
      <c r="M1472" s="20" t="str">
        <f>IFERROR(VLOOKUP(B1472,属性中转表!$K$2:$O$21,5,FALSE),"")</f>
        <v/>
      </c>
      <c r="N1472" s="20" t="str">
        <f>IF(B1472=25,VLOOKUP(A1472,英雄数据表!A:L,8,FALSE),IF(B1472=50,VLOOKUP(A1472,英雄数据表!A:L,12,0),""))</f>
        <v/>
      </c>
    </row>
    <row r="1473" spans="1:14" x14ac:dyDescent="0.3">
      <c r="A1473" s="20">
        <v>14056</v>
      </c>
      <c r="B1473" s="21">
        <f t="shared" si="98"/>
        <v>72</v>
      </c>
      <c r="C1473" s="21">
        <v>5</v>
      </c>
      <c r="D1473" s="21">
        <f>VLOOKUP(A1473,英雄数据表!A:D,4,0)</f>
        <v>1</v>
      </c>
      <c r="E1473" s="20" t="str">
        <f>VLOOKUP(A1473,英雄数据表!A:C,3,0)</f>
        <v>嗜血拳铠</v>
      </c>
      <c r="F1473" s="20">
        <f t="shared" si="99"/>
        <v>14056</v>
      </c>
      <c r="G1473" s="20">
        <f t="shared" si="100"/>
        <v>14056</v>
      </c>
      <c r="H1473" s="21" t="str">
        <f>VLOOKUP(B1473,属性中转表!A:F,6,FALSE)</f>
        <v>"hp":302400,"atk":8400</v>
      </c>
      <c r="I1473" s="20" t="str">
        <f>IF(VLOOKUP(B1473,属性中转表!A:G,7,FALSE)=0,"",VLOOKUP(VLOOKUP(B1473,属性中转表!A:G,7,FALSE),属性中转表!$K$2:$P$21,6,0))&amp;IF(VLOOKUP(B1473,属性中转表!A:G,7,FALSE)&gt;=50,VLOOKUP(A1473,英雄数据表!A:K,9,0),IF(VLOOKUP(B1473,属性中转表!A:G,7,FALSE)&gt;=25,VLOOKUP(A1473,英雄数据表!A:K,5,0),""))</f>
        <v>"atk":300,"hp":5000,"undpspro":150,"pvpdpspro":100,"pvpundpspro":100</v>
      </c>
      <c r="J1473" s="20" t="str">
        <f>IF(I1473="","",属性中转表!$I$1&amp;(IF(VLOOKUP(B1473,属性中转表!A:G,7,FALSE)=0,0,VLOOKUP(VLOOKUP(B1473,属性中转表!A:G,7,FALSE),属性中转表!$K$2:$P$21,4,0)))+IFERROR(VLOOKUP(A1473,英雄数据表!A:K,IF(武魂!B1473&gt;=50,10,IF(武魂!B1473&gt;=25,6)),0),0))</f>
        <v>,"dpspro":150</v>
      </c>
      <c r="K1473" s="32" t="str">
        <f t="shared" si="101"/>
        <v>"atk":300,"hp":5000,"undpspro":150,"pvpdpspro":100,"pvpundpspro":100,"dpspro":150</v>
      </c>
      <c r="L1473" s="20" t="str">
        <f>IF(B1473&gt;=50,VLOOKUP(A1473,英雄数据表!A:L,11,FALSE),IF(B1473&gt;=25,VLOOKUP(A1473,英雄数据表!A:L,7,0),""))</f>
        <v>"1405602004"</v>
      </c>
      <c r="M1473" s="20" t="str">
        <f>IFERROR(VLOOKUP(B1473,属性中转表!$K$2:$O$21,5,FALSE),"")</f>
        <v/>
      </c>
      <c r="N1473" s="20" t="str">
        <f>IF(B1473=25,VLOOKUP(A1473,英雄数据表!A:L,8,FALSE),IF(B1473=50,VLOOKUP(A1473,英雄数据表!A:L,12,0),""))</f>
        <v/>
      </c>
    </row>
    <row r="1474" spans="1:14" x14ac:dyDescent="0.3">
      <c r="A1474" s="20">
        <v>14056</v>
      </c>
      <c r="B1474" s="21">
        <f t="shared" si="98"/>
        <v>73</v>
      </c>
      <c r="C1474" s="21">
        <v>5</v>
      </c>
      <c r="D1474" s="21">
        <f>VLOOKUP(A1474,英雄数据表!A:D,4,0)</f>
        <v>1</v>
      </c>
      <c r="E1474" s="20" t="str">
        <f>VLOOKUP(A1474,英雄数据表!A:C,3,0)</f>
        <v>嗜血拳铠</v>
      </c>
      <c r="F1474" s="20">
        <f t="shared" si="99"/>
        <v>14056</v>
      </c>
      <c r="G1474" s="20">
        <f t="shared" si="100"/>
        <v>14056</v>
      </c>
      <c r="H1474" s="21" t="str">
        <f>VLOOKUP(B1474,属性中转表!A:F,6,FALSE)</f>
        <v>"hp":307800,"atk":8550</v>
      </c>
      <c r="I1474" s="20" t="str">
        <f>IF(VLOOKUP(B1474,属性中转表!A:G,7,FALSE)=0,"",VLOOKUP(VLOOKUP(B1474,属性中转表!A:G,7,FALSE),属性中转表!$K$2:$P$21,6,0))&amp;IF(VLOOKUP(B1474,属性中转表!A:G,7,FALSE)&gt;=50,VLOOKUP(A1474,英雄数据表!A:K,9,0),IF(VLOOKUP(B1474,属性中转表!A:G,7,FALSE)&gt;=25,VLOOKUP(A1474,英雄数据表!A:K,5,0),""))</f>
        <v>"atk":300,"hp":5000,"undpspro":150,"pvpdpspro":100,"pvpundpspro":100</v>
      </c>
      <c r="J1474" s="20" t="str">
        <f>IF(I1474="","",属性中转表!$I$1&amp;(IF(VLOOKUP(B1474,属性中转表!A:G,7,FALSE)=0,0,VLOOKUP(VLOOKUP(B1474,属性中转表!A:G,7,FALSE),属性中转表!$K$2:$P$21,4,0)))+IFERROR(VLOOKUP(A1474,英雄数据表!A:K,IF(武魂!B1474&gt;=50,10,IF(武魂!B1474&gt;=25,6)),0),0))</f>
        <v>,"dpspro":150</v>
      </c>
      <c r="K1474" s="32" t="str">
        <f t="shared" si="101"/>
        <v>"atk":300,"hp":5000,"undpspro":150,"pvpdpspro":100,"pvpundpspro":100,"dpspro":150</v>
      </c>
      <c r="L1474" s="20" t="str">
        <f>IF(B1474&gt;=50,VLOOKUP(A1474,英雄数据表!A:L,11,FALSE),IF(B1474&gt;=25,VLOOKUP(A1474,英雄数据表!A:L,7,0),""))</f>
        <v>"1405602004"</v>
      </c>
      <c r="M1474" s="20" t="str">
        <f>IFERROR(VLOOKUP(B1474,属性中转表!$K$2:$O$21,5,FALSE),"")</f>
        <v/>
      </c>
      <c r="N1474" s="20" t="str">
        <f>IF(B1474=25,VLOOKUP(A1474,英雄数据表!A:L,8,FALSE),IF(B1474=50,VLOOKUP(A1474,英雄数据表!A:L,12,0),""))</f>
        <v/>
      </c>
    </row>
    <row r="1475" spans="1:14" x14ac:dyDescent="0.3">
      <c r="A1475" s="20">
        <v>14056</v>
      </c>
      <c r="B1475" s="21">
        <f t="shared" si="98"/>
        <v>74</v>
      </c>
      <c r="C1475" s="21">
        <v>5</v>
      </c>
      <c r="D1475" s="21">
        <f>VLOOKUP(A1475,英雄数据表!A:D,4,0)</f>
        <v>1</v>
      </c>
      <c r="E1475" s="20" t="str">
        <f>VLOOKUP(A1475,英雄数据表!A:C,3,0)</f>
        <v>嗜血拳铠</v>
      </c>
      <c r="F1475" s="20">
        <f t="shared" si="99"/>
        <v>14056</v>
      </c>
      <c r="G1475" s="20">
        <f t="shared" si="100"/>
        <v>14056</v>
      </c>
      <c r="H1475" s="21" t="str">
        <f>VLOOKUP(B1475,属性中转表!A:F,6,FALSE)</f>
        <v>"hp":313200,"atk":8700</v>
      </c>
      <c r="I1475" s="20" t="str">
        <f>IF(VLOOKUP(B1475,属性中转表!A:G,7,FALSE)=0,"",VLOOKUP(VLOOKUP(B1475,属性中转表!A:G,7,FALSE),属性中转表!$K$2:$P$21,6,0))&amp;IF(VLOOKUP(B1475,属性中转表!A:G,7,FALSE)&gt;=50,VLOOKUP(A1475,英雄数据表!A:K,9,0),IF(VLOOKUP(B1475,属性中转表!A:G,7,FALSE)&gt;=25,VLOOKUP(A1475,英雄数据表!A:K,5,0),""))</f>
        <v>"atk":300,"hp":5000,"undpspro":150,"pvpdpspro":100,"pvpundpspro":100</v>
      </c>
      <c r="J1475" s="20" t="str">
        <f>IF(I1475="","",属性中转表!$I$1&amp;(IF(VLOOKUP(B1475,属性中转表!A:G,7,FALSE)=0,0,VLOOKUP(VLOOKUP(B1475,属性中转表!A:G,7,FALSE),属性中转表!$K$2:$P$21,4,0)))+IFERROR(VLOOKUP(A1475,英雄数据表!A:K,IF(武魂!B1475&gt;=50,10,IF(武魂!B1475&gt;=25,6)),0),0))</f>
        <v>,"dpspro":150</v>
      </c>
      <c r="K1475" s="32" t="str">
        <f t="shared" si="101"/>
        <v>"atk":300,"hp":5000,"undpspro":150,"pvpdpspro":100,"pvpundpspro":100,"dpspro":150</v>
      </c>
      <c r="L1475" s="20" t="str">
        <f>IF(B1475&gt;=50,VLOOKUP(A1475,英雄数据表!A:L,11,FALSE),IF(B1475&gt;=25,VLOOKUP(A1475,英雄数据表!A:L,7,0),""))</f>
        <v>"1405602004"</v>
      </c>
      <c r="M1475" s="20" t="str">
        <f>IFERROR(VLOOKUP(B1475,属性中转表!$K$2:$O$21,5,FALSE),"")</f>
        <v/>
      </c>
      <c r="N1475" s="20" t="str">
        <f>IF(B1475=25,VLOOKUP(A1475,英雄数据表!A:L,8,FALSE),IF(B1475=50,VLOOKUP(A1475,英雄数据表!A:L,12,0),""))</f>
        <v/>
      </c>
    </row>
    <row r="1476" spans="1:14" x14ac:dyDescent="0.3">
      <c r="A1476" s="20">
        <v>14056</v>
      </c>
      <c r="B1476" s="21">
        <f t="shared" si="98"/>
        <v>75</v>
      </c>
      <c r="C1476" s="21">
        <v>5</v>
      </c>
      <c r="D1476" s="21">
        <f>VLOOKUP(A1476,英雄数据表!A:D,4,0)</f>
        <v>1</v>
      </c>
      <c r="E1476" s="20" t="str">
        <f>VLOOKUP(A1476,英雄数据表!A:C,3,0)</f>
        <v>嗜血拳铠</v>
      </c>
      <c r="F1476" s="20">
        <f t="shared" si="99"/>
        <v>14056</v>
      </c>
      <c r="G1476" s="20">
        <f t="shared" si="100"/>
        <v>14056</v>
      </c>
      <c r="H1476" s="21" t="str">
        <f>VLOOKUP(B1476,属性中转表!A:F,6,FALSE)</f>
        <v>"hp":318600,"atk":8850</v>
      </c>
      <c r="I1476" s="20" t="str">
        <f>IF(VLOOKUP(B1476,属性中转表!A:G,7,FALSE)=0,"",VLOOKUP(VLOOKUP(B1476,属性中转表!A:G,7,FALSE),属性中转表!$K$2:$P$21,6,0))&amp;IF(VLOOKUP(B1476,属性中转表!A:G,7,FALSE)&gt;=50,VLOOKUP(A1476,英雄数据表!A:K,9,0),IF(VLOOKUP(B1476,属性中转表!A:G,7,FALSE)&gt;=25,VLOOKUP(A1476,英雄数据表!A:K,5,0),""))</f>
        <v>"atk":600,"hp":10000,"undpspro":150,"pvpdpspro":100,"pvpundpspro":100,"speed":10</v>
      </c>
      <c r="J1476" s="20" t="str">
        <f>IF(I1476="","",属性中转表!$I$1&amp;(IF(VLOOKUP(B1476,属性中转表!A:G,7,FALSE)=0,0,VLOOKUP(VLOOKUP(B1476,属性中转表!A:G,7,FALSE),属性中转表!$K$2:$P$21,4,0)))+IFERROR(VLOOKUP(A1476,英雄数据表!A:K,IF(武魂!B1476&gt;=50,10,IF(武魂!B1476&gt;=25,6)),0),0))</f>
        <v>,"dpspro":150</v>
      </c>
      <c r="K1476" s="32" t="str">
        <f t="shared" si="101"/>
        <v>"atk":600,"hp":10000,"undpspro":150,"pvpdpspro":100,"pvpundpspro":100,"speed":10,"dpspro":150</v>
      </c>
      <c r="L1476" s="20" t="str">
        <f>IF(B1476&gt;=50,VLOOKUP(A1476,英雄数据表!A:L,11,FALSE),IF(B1476&gt;=25,VLOOKUP(A1476,英雄数据表!A:L,7,0),""))</f>
        <v>"1405602004"</v>
      </c>
      <c r="M1476" s="20" t="str">
        <f>IFERROR(VLOOKUP(B1476,属性中转表!$K$2:$O$21,5,FALSE),"")</f>
        <v>"speed":10,"atk":300,"hp":5000</v>
      </c>
      <c r="N1476" s="20" t="str">
        <f>IF(B1476=25,VLOOKUP(A1476,英雄数据表!A:L,8,FALSE),IF(B1476=50,VLOOKUP(A1476,英雄数据表!A:L,12,0),""))</f>
        <v/>
      </c>
    </row>
    <row r="1477" spans="1:14" x14ac:dyDescent="0.3">
      <c r="A1477" s="20">
        <v>14056</v>
      </c>
      <c r="B1477" s="21">
        <f t="shared" si="98"/>
        <v>76</v>
      </c>
      <c r="C1477" s="21">
        <v>5</v>
      </c>
      <c r="D1477" s="21">
        <f>VLOOKUP(A1477,英雄数据表!A:D,4,0)</f>
        <v>1</v>
      </c>
      <c r="E1477" s="20" t="str">
        <f>VLOOKUP(A1477,英雄数据表!A:C,3,0)</f>
        <v>嗜血拳铠</v>
      </c>
      <c r="F1477" s="20">
        <f t="shared" si="99"/>
        <v>14056</v>
      </c>
      <c r="G1477" s="20">
        <f t="shared" si="100"/>
        <v>14056</v>
      </c>
      <c r="H1477" s="21" t="str">
        <f>VLOOKUP(B1477,属性中转表!A:F,6,FALSE)</f>
        <v>"hp":324000,"atk":9000</v>
      </c>
      <c r="I1477" s="20" t="str">
        <f>IF(VLOOKUP(B1477,属性中转表!A:G,7,FALSE)=0,"",VLOOKUP(VLOOKUP(B1477,属性中转表!A:G,7,FALSE),属性中转表!$K$2:$P$21,6,0))&amp;IF(VLOOKUP(B1477,属性中转表!A:G,7,FALSE)&gt;=50,VLOOKUP(A1477,英雄数据表!A:K,9,0),IF(VLOOKUP(B1477,属性中转表!A:G,7,FALSE)&gt;=25,VLOOKUP(A1477,英雄数据表!A:K,5,0),""))</f>
        <v>"atk":600,"hp":10000,"undpspro":150,"pvpdpspro":100,"pvpundpspro":100,"speed":10</v>
      </c>
      <c r="J1477" s="20" t="str">
        <f>IF(I1477="","",属性中转表!$I$1&amp;(IF(VLOOKUP(B1477,属性中转表!A:G,7,FALSE)=0,0,VLOOKUP(VLOOKUP(B1477,属性中转表!A:G,7,FALSE),属性中转表!$K$2:$P$21,4,0)))+IFERROR(VLOOKUP(A1477,英雄数据表!A:K,IF(武魂!B1477&gt;=50,10,IF(武魂!B1477&gt;=25,6)),0),0))</f>
        <v>,"dpspro":150</v>
      </c>
      <c r="K1477" s="32" t="str">
        <f t="shared" si="101"/>
        <v>"atk":600,"hp":10000,"undpspro":150,"pvpdpspro":100,"pvpundpspro":100,"speed":10,"dpspro":150</v>
      </c>
      <c r="L1477" s="20" t="str">
        <f>IF(B1477&gt;=50,VLOOKUP(A1477,英雄数据表!A:L,11,FALSE),IF(B1477&gt;=25,VLOOKUP(A1477,英雄数据表!A:L,7,0),""))</f>
        <v>"1405602004"</v>
      </c>
      <c r="M1477" s="20" t="str">
        <f>IFERROR(VLOOKUP(B1477,属性中转表!$K$2:$O$21,5,FALSE),"")</f>
        <v/>
      </c>
      <c r="N1477" s="20" t="str">
        <f>IF(B1477=25,VLOOKUP(A1477,英雄数据表!A:L,8,FALSE),IF(B1477=50,VLOOKUP(A1477,英雄数据表!A:L,12,0),""))</f>
        <v/>
      </c>
    </row>
    <row r="1478" spans="1:14" x14ac:dyDescent="0.3">
      <c r="A1478" s="20">
        <v>14056</v>
      </c>
      <c r="B1478" s="21">
        <f t="shared" si="98"/>
        <v>77</v>
      </c>
      <c r="C1478" s="21">
        <v>5</v>
      </c>
      <c r="D1478" s="21">
        <f>VLOOKUP(A1478,英雄数据表!A:D,4,0)</f>
        <v>1</v>
      </c>
      <c r="E1478" s="20" t="str">
        <f>VLOOKUP(A1478,英雄数据表!A:C,3,0)</f>
        <v>嗜血拳铠</v>
      </c>
      <c r="F1478" s="20">
        <f t="shared" si="99"/>
        <v>14056</v>
      </c>
      <c r="G1478" s="20">
        <f t="shared" si="100"/>
        <v>14056</v>
      </c>
      <c r="H1478" s="21" t="str">
        <f>VLOOKUP(B1478,属性中转表!A:F,6,FALSE)</f>
        <v>"hp":329400,"atk":9150</v>
      </c>
      <c r="I1478" s="20" t="str">
        <f>IF(VLOOKUP(B1478,属性中转表!A:G,7,FALSE)=0,"",VLOOKUP(VLOOKUP(B1478,属性中转表!A:G,7,FALSE),属性中转表!$K$2:$P$21,6,0))&amp;IF(VLOOKUP(B1478,属性中转表!A:G,7,FALSE)&gt;=50,VLOOKUP(A1478,英雄数据表!A:K,9,0),IF(VLOOKUP(B1478,属性中转表!A:G,7,FALSE)&gt;=25,VLOOKUP(A1478,英雄数据表!A:K,5,0),""))</f>
        <v>"atk":600,"hp":10000,"undpspro":150,"pvpdpspro":100,"pvpundpspro":100,"speed":10</v>
      </c>
      <c r="J1478" s="20" t="str">
        <f>IF(I1478="","",属性中转表!$I$1&amp;(IF(VLOOKUP(B1478,属性中转表!A:G,7,FALSE)=0,0,VLOOKUP(VLOOKUP(B1478,属性中转表!A:G,7,FALSE),属性中转表!$K$2:$P$21,4,0)))+IFERROR(VLOOKUP(A1478,英雄数据表!A:K,IF(武魂!B1478&gt;=50,10,IF(武魂!B1478&gt;=25,6)),0),0))</f>
        <v>,"dpspro":150</v>
      </c>
      <c r="K1478" s="32" t="str">
        <f t="shared" si="101"/>
        <v>"atk":600,"hp":10000,"undpspro":150,"pvpdpspro":100,"pvpundpspro":100,"speed":10,"dpspro":150</v>
      </c>
      <c r="L1478" s="20" t="str">
        <f>IF(B1478&gt;=50,VLOOKUP(A1478,英雄数据表!A:L,11,FALSE),IF(B1478&gt;=25,VLOOKUP(A1478,英雄数据表!A:L,7,0),""))</f>
        <v>"1405602004"</v>
      </c>
      <c r="M1478" s="20" t="str">
        <f>IFERROR(VLOOKUP(B1478,属性中转表!$K$2:$O$21,5,FALSE),"")</f>
        <v/>
      </c>
      <c r="N1478" s="20" t="str">
        <f>IF(B1478=25,VLOOKUP(A1478,英雄数据表!A:L,8,FALSE),IF(B1478=50,VLOOKUP(A1478,英雄数据表!A:L,12,0),""))</f>
        <v/>
      </c>
    </row>
    <row r="1479" spans="1:14" x14ac:dyDescent="0.3">
      <c r="A1479" s="20">
        <v>14056</v>
      </c>
      <c r="B1479" s="21">
        <f t="shared" si="98"/>
        <v>78</v>
      </c>
      <c r="C1479" s="21">
        <v>5</v>
      </c>
      <c r="D1479" s="21">
        <f>VLOOKUP(A1479,英雄数据表!A:D,4,0)</f>
        <v>1</v>
      </c>
      <c r="E1479" s="20" t="str">
        <f>VLOOKUP(A1479,英雄数据表!A:C,3,0)</f>
        <v>嗜血拳铠</v>
      </c>
      <c r="F1479" s="20">
        <f t="shared" si="99"/>
        <v>14056</v>
      </c>
      <c r="G1479" s="20">
        <f t="shared" si="100"/>
        <v>14056</v>
      </c>
      <c r="H1479" s="21" t="str">
        <f>VLOOKUP(B1479,属性中转表!A:F,6,FALSE)</f>
        <v>"hp":334800,"atk":9300</v>
      </c>
      <c r="I1479" s="20" t="str">
        <f>IF(VLOOKUP(B1479,属性中转表!A:G,7,FALSE)=0,"",VLOOKUP(VLOOKUP(B1479,属性中转表!A:G,7,FALSE),属性中转表!$K$2:$P$21,6,0))&amp;IF(VLOOKUP(B1479,属性中转表!A:G,7,FALSE)&gt;=50,VLOOKUP(A1479,英雄数据表!A:K,9,0),IF(VLOOKUP(B1479,属性中转表!A:G,7,FALSE)&gt;=25,VLOOKUP(A1479,英雄数据表!A:K,5,0),""))</f>
        <v>"atk":600,"hp":10000,"undpspro":150,"pvpdpspro":100,"pvpundpspro":100,"speed":10</v>
      </c>
      <c r="J1479" s="20" t="str">
        <f>IF(I1479="","",属性中转表!$I$1&amp;(IF(VLOOKUP(B1479,属性中转表!A:G,7,FALSE)=0,0,VLOOKUP(VLOOKUP(B1479,属性中转表!A:G,7,FALSE),属性中转表!$K$2:$P$21,4,0)))+IFERROR(VLOOKUP(A1479,英雄数据表!A:K,IF(武魂!B1479&gt;=50,10,IF(武魂!B1479&gt;=25,6)),0),0))</f>
        <v>,"dpspro":150</v>
      </c>
      <c r="K1479" s="32" t="str">
        <f t="shared" si="101"/>
        <v>"atk":600,"hp":10000,"undpspro":150,"pvpdpspro":100,"pvpundpspro":100,"speed":10,"dpspro":150</v>
      </c>
      <c r="L1479" s="20" t="str">
        <f>IF(B1479&gt;=50,VLOOKUP(A1479,英雄数据表!A:L,11,FALSE),IF(B1479&gt;=25,VLOOKUP(A1479,英雄数据表!A:L,7,0),""))</f>
        <v>"1405602004"</v>
      </c>
      <c r="M1479" s="20" t="str">
        <f>IFERROR(VLOOKUP(B1479,属性中转表!$K$2:$O$21,5,FALSE),"")</f>
        <v/>
      </c>
      <c r="N1479" s="20" t="str">
        <f>IF(B1479=25,VLOOKUP(A1479,英雄数据表!A:L,8,FALSE),IF(B1479=50,VLOOKUP(A1479,英雄数据表!A:L,12,0),""))</f>
        <v/>
      </c>
    </row>
    <row r="1480" spans="1:14" x14ac:dyDescent="0.3">
      <c r="A1480" s="20">
        <v>14056</v>
      </c>
      <c r="B1480" s="21">
        <f t="shared" si="98"/>
        <v>79</v>
      </c>
      <c r="C1480" s="21">
        <v>5</v>
      </c>
      <c r="D1480" s="21">
        <f>VLOOKUP(A1480,英雄数据表!A:D,4,0)</f>
        <v>1</v>
      </c>
      <c r="E1480" s="20" t="str">
        <f>VLOOKUP(A1480,英雄数据表!A:C,3,0)</f>
        <v>嗜血拳铠</v>
      </c>
      <c r="F1480" s="20">
        <f t="shared" si="99"/>
        <v>14056</v>
      </c>
      <c r="G1480" s="20">
        <f t="shared" si="100"/>
        <v>14056</v>
      </c>
      <c r="H1480" s="21" t="str">
        <f>VLOOKUP(B1480,属性中转表!A:F,6,FALSE)</f>
        <v>"hp":340200,"atk":9450</v>
      </c>
      <c r="I1480" s="20" t="str">
        <f>IF(VLOOKUP(B1480,属性中转表!A:G,7,FALSE)=0,"",VLOOKUP(VLOOKUP(B1480,属性中转表!A:G,7,FALSE),属性中转表!$K$2:$P$21,6,0))&amp;IF(VLOOKUP(B1480,属性中转表!A:G,7,FALSE)&gt;=50,VLOOKUP(A1480,英雄数据表!A:K,9,0),IF(VLOOKUP(B1480,属性中转表!A:G,7,FALSE)&gt;=25,VLOOKUP(A1480,英雄数据表!A:K,5,0),""))</f>
        <v>"atk":600,"hp":10000,"undpspro":150,"pvpdpspro":100,"pvpundpspro":100,"speed":10</v>
      </c>
      <c r="J1480" s="20" t="str">
        <f>IF(I1480="","",属性中转表!$I$1&amp;(IF(VLOOKUP(B1480,属性中转表!A:G,7,FALSE)=0,0,VLOOKUP(VLOOKUP(B1480,属性中转表!A:G,7,FALSE),属性中转表!$K$2:$P$21,4,0)))+IFERROR(VLOOKUP(A1480,英雄数据表!A:K,IF(武魂!B1480&gt;=50,10,IF(武魂!B1480&gt;=25,6)),0),0))</f>
        <v>,"dpspro":150</v>
      </c>
      <c r="K1480" s="32" t="str">
        <f t="shared" si="101"/>
        <v>"atk":600,"hp":10000,"undpspro":150,"pvpdpspro":100,"pvpundpspro":100,"speed":10,"dpspro":150</v>
      </c>
      <c r="L1480" s="20" t="str">
        <f>IF(B1480&gt;=50,VLOOKUP(A1480,英雄数据表!A:L,11,FALSE),IF(B1480&gt;=25,VLOOKUP(A1480,英雄数据表!A:L,7,0),""))</f>
        <v>"1405602004"</v>
      </c>
      <c r="M1480" s="20" t="str">
        <f>IFERROR(VLOOKUP(B1480,属性中转表!$K$2:$O$21,5,FALSE),"")</f>
        <v/>
      </c>
      <c r="N1480" s="20" t="str">
        <f>IF(B1480=25,VLOOKUP(A1480,英雄数据表!A:L,8,FALSE),IF(B1480=50,VLOOKUP(A1480,英雄数据表!A:L,12,0),""))</f>
        <v/>
      </c>
    </row>
    <row r="1481" spans="1:14" x14ac:dyDescent="0.3">
      <c r="A1481" s="20">
        <v>14056</v>
      </c>
      <c r="B1481" s="21">
        <f t="shared" si="98"/>
        <v>80</v>
      </c>
      <c r="C1481" s="21">
        <v>5</v>
      </c>
      <c r="D1481" s="21">
        <f>VLOOKUP(A1481,英雄数据表!A:D,4,0)</f>
        <v>1</v>
      </c>
      <c r="E1481" s="20" t="str">
        <f>VLOOKUP(A1481,英雄数据表!A:C,3,0)</f>
        <v>嗜血拳铠</v>
      </c>
      <c r="F1481" s="20">
        <f t="shared" si="99"/>
        <v>14056</v>
      </c>
      <c r="G1481" s="20">
        <f t="shared" si="100"/>
        <v>14056</v>
      </c>
      <c r="H1481" s="21" t="str">
        <f>VLOOKUP(B1481,属性中转表!A:F,6,FALSE)</f>
        <v>"hp":345600,"atk":9600</v>
      </c>
      <c r="I1481" s="20" t="str">
        <f>IF(VLOOKUP(B1481,属性中转表!A:G,7,FALSE)=0,"",VLOOKUP(VLOOKUP(B1481,属性中转表!A:G,7,FALSE),属性中转表!$K$2:$P$21,6,0))&amp;IF(VLOOKUP(B1481,属性中转表!A:G,7,FALSE)&gt;=50,VLOOKUP(A1481,英雄数据表!A:K,9,0),IF(VLOOKUP(B1481,属性中转表!A:G,7,FALSE)&gt;=25,VLOOKUP(A1481,英雄数据表!A:K,5,0),""))</f>
        <v>"atk":600,"hp":10000,"undpspro":200,"pvpdpspro":100,"pvpundpspro":100,"speed":10</v>
      </c>
      <c r="J1481" s="20" t="str">
        <f>IF(I1481="","",属性中转表!$I$1&amp;(IF(VLOOKUP(B1481,属性中转表!A:G,7,FALSE)=0,0,VLOOKUP(VLOOKUP(B1481,属性中转表!A:G,7,FALSE),属性中转表!$K$2:$P$21,4,0)))+IFERROR(VLOOKUP(A1481,英雄数据表!A:K,IF(武魂!B1481&gt;=50,10,IF(武魂!B1481&gt;=25,6)),0),0))</f>
        <v>,"dpspro":150</v>
      </c>
      <c r="K1481" s="32" t="str">
        <f t="shared" si="101"/>
        <v>"atk":600,"hp":10000,"undpspro":200,"pvpdpspro":100,"pvpundpspro":100,"speed":10,"dpspro":150</v>
      </c>
      <c r="L1481" s="20" t="str">
        <f>IF(B1481&gt;=50,VLOOKUP(A1481,英雄数据表!A:L,11,FALSE),IF(B1481&gt;=25,VLOOKUP(A1481,英雄数据表!A:L,7,0),""))</f>
        <v>"1405602004"</v>
      </c>
      <c r="M1481" s="20" t="str">
        <f>IFERROR(VLOOKUP(B1481,属性中转表!$K$2:$O$21,5,FALSE),"")</f>
        <v>"undpspro":50</v>
      </c>
      <c r="N1481" s="20" t="str">
        <f>IF(B1481=25,VLOOKUP(A1481,英雄数据表!A:L,8,FALSE),IF(B1481=50,VLOOKUP(A1481,英雄数据表!A:L,12,0),""))</f>
        <v/>
      </c>
    </row>
    <row r="1482" spans="1:14" x14ac:dyDescent="0.3">
      <c r="A1482" s="20">
        <v>14056</v>
      </c>
      <c r="B1482" s="21">
        <f t="shared" si="98"/>
        <v>81</v>
      </c>
      <c r="C1482" s="21">
        <v>5</v>
      </c>
      <c r="D1482" s="21">
        <f>VLOOKUP(A1482,英雄数据表!A:D,4,0)</f>
        <v>1</v>
      </c>
      <c r="E1482" s="20" t="str">
        <f>VLOOKUP(A1482,英雄数据表!A:C,3,0)</f>
        <v>嗜血拳铠</v>
      </c>
      <c r="F1482" s="20">
        <f t="shared" si="99"/>
        <v>14056</v>
      </c>
      <c r="G1482" s="20">
        <f t="shared" si="100"/>
        <v>14056</v>
      </c>
      <c r="H1482" s="21" t="str">
        <f>VLOOKUP(B1482,属性中转表!A:F,6,FALSE)</f>
        <v>"hp":351000,"atk":9750</v>
      </c>
      <c r="I1482" s="20" t="str">
        <f>IF(VLOOKUP(B1482,属性中转表!A:G,7,FALSE)=0,"",VLOOKUP(VLOOKUP(B1482,属性中转表!A:G,7,FALSE),属性中转表!$K$2:$P$21,6,0))&amp;IF(VLOOKUP(B1482,属性中转表!A:G,7,FALSE)&gt;=50,VLOOKUP(A1482,英雄数据表!A:K,9,0),IF(VLOOKUP(B1482,属性中转表!A:G,7,FALSE)&gt;=25,VLOOKUP(A1482,英雄数据表!A:K,5,0),""))</f>
        <v>"atk":600,"hp":10000,"undpspro":200,"pvpdpspro":100,"pvpundpspro":100,"speed":10</v>
      </c>
      <c r="J1482" s="20" t="str">
        <f>IF(I1482="","",属性中转表!$I$1&amp;(IF(VLOOKUP(B1482,属性中转表!A:G,7,FALSE)=0,0,VLOOKUP(VLOOKUP(B1482,属性中转表!A:G,7,FALSE),属性中转表!$K$2:$P$21,4,0)))+IFERROR(VLOOKUP(A1482,英雄数据表!A:K,IF(武魂!B1482&gt;=50,10,IF(武魂!B1482&gt;=25,6)),0),0))</f>
        <v>,"dpspro":150</v>
      </c>
      <c r="K1482" s="32" t="str">
        <f t="shared" si="101"/>
        <v>"atk":600,"hp":10000,"undpspro":200,"pvpdpspro":100,"pvpundpspro":100,"speed":10,"dpspro":150</v>
      </c>
      <c r="L1482" s="20" t="str">
        <f>IF(B1482&gt;=50,VLOOKUP(A1482,英雄数据表!A:L,11,FALSE),IF(B1482&gt;=25,VLOOKUP(A1482,英雄数据表!A:L,7,0),""))</f>
        <v>"1405602004"</v>
      </c>
      <c r="M1482" s="20" t="str">
        <f>IFERROR(VLOOKUP(B1482,属性中转表!$K$2:$O$21,5,FALSE),"")</f>
        <v/>
      </c>
      <c r="N1482" s="20" t="str">
        <f>IF(B1482=25,VLOOKUP(A1482,英雄数据表!A:L,8,FALSE),IF(B1482=50,VLOOKUP(A1482,英雄数据表!A:L,12,0),""))</f>
        <v/>
      </c>
    </row>
    <row r="1483" spans="1:14" x14ac:dyDescent="0.3">
      <c r="A1483" s="20">
        <v>14056</v>
      </c>
      <c r="B1483" s="21">
        <f t="shared" ref="B1483:B1546" si="102">IF(A1483=A1482,B1482+1,1)</f>
        <v>82</v>
      </c>
      <c r="C1483" s="21">
        <v>5</v>
      </c>
      <c r="D1483" s="21">
        <f>VLOOKUP(A1483,英雄数据表!A:D,4,0)</f>
        <v>1</v>
      </c>
      <c r="E1483" s="20" t="str">
        <f>VLOOKUP(A1483,英雄数据表!A:C,3,0)</f>
        <v>嗜血拳铠</v>
      </c>
      <c r="F1483" s="20">
        <f t="shared" ref="F1483:F1546" si="103">A1483</f>
        <v>14056</v>
      </c>
      <c r="G1483" s="20">
        <f t="shared" ref="G1483:G1546" si="104">A1483</f>
        <v>14056</v>
      </c>
      <c r="H1483" s="21" t="str">
        <f>VLOOKUP(B1483,属性中转表!A:F,6,FALSE)</f>
        <v>"hp":356400,"atk":9900</v>
      </c>
      <c r="I1483" s="20" t="str">
        <f>IF(VLOOKUP(B1483,属性中转表!A:G,7,FALSE)=0,"",VLOOKUP(VLOOKUP(B1483,属性中转表!A:G,7,FALSE),属性中转表!$K$2:$P$21,6,0))&amp;IF(VLOOKUP(B1483,属性中转表!A:G,7,FALSE)&gt;=50,VLOOKUP(A1483,英雄数据表!A:K,9,0),IF(VLOOKUP(B1483,属性中转表!A:G,7,FALSE)&gt;=25,VLOOKUP(A1483,英雄数据表!A:K,5,0),""))</f>
        <v>"atk":600,"hp":10000,"undpspro":200,"pvpdpspro":100,"pvpundpspro":100,"speed":10</v>
      </c>
      <c r="J1483" s="20" t="str">
        <f>IF(I1483="","",属性中转表!$I$1&amp;(IF(VLOOKUP(B1483,属性中转表!A:G,7,FALSE)=0,0,VLOOKUP(VLOOKUP(B1483,属性中转表!A:G,7,FALSE),属性中转表!$K$2:$P$21,4,0)))+IFERROR(VLOOKUP(A1483,英雄数据表!A:K,IF(武魂!B1483&gt;=50,10,IF(武魂!B1483&gt;=25,6)),0),0))</f>
        <v>,"dpspro":150</v>
      </c>
      <c r="K1483" s="32" t="str">
        <f t="shared" ref="K1483:K1546" si="105">I1483&amp;J1483</f>
        <v>"atk":600,"hp":10000,"undpspro":200,"pvpdpspro":100,"pvpundpspro":100,"speed":10,"dpspro":150</v>
      </c>
      <c r="L1483" s="20" t="str">
        <f>IF(B1483&gt;=50,VLOOKUP(A1483,英雄数据表!A:L,11,FALSE),IF(B1483&gt;=25,VLOOKUP(A1483,英雄数据表!A:L,7,0),""))</f>
        <v>"1405602004"</v>
      </c>
      <c r="M1483" s="20" t="str">
        <f>IFERROR(VLOOKUP(B1483,属性中转表!$K$2:$O$21,5,FALSE),"")</f>
        <v/>
      </c>
      <c r="N1483" s="20" t="str">
        <f>IF(B1483=25,VLOOKUP(A1483,英雄数据表!A:L,8,FALSE),IF(B1483=50,VLOOKUP(A1483,英雄数据表!A:L,12,0),""))</f>
        <v/>
      </c>
    </row>
    <row r="1484" spans="1:14" x14ac:dyDescent="0.3">
      <c r="A1484" s="20">
        <v>14056</v>
      </c>
      <c r="B1484" s="21">
        <f t="shared" si="102"/>
        <v>83</v>
      </c>
      <c r="C1484" s="21">
        <v>5</v>
      </c>
      <c r="D1484" s="21">
        <f>VLOOKUP(A1484,英雄数据表!A:D,4,0)</f>
        <v>1</v>
      </c>
      <c r="E1484" s="20" t="str">
        <f>VLOOKUP(A1484,英雄数据表!A:C,3,0)</f>
        <v>嗜血拳铠</v>
      </c>
      <c r="F1484" s="20">
        <f t="shared" si="103"/>
        <v>14056</v>
      </c>
      <c r="G1484" s="20">
        <f t="shared" si="104"/>
        <v>14056</v>
      </c>
      <c r="H1484" s="21" t="str">
        <f>VLOOKUP(B1484,属性中转表!A:F,6,FALSE)</f>
        <v>"hp":361800,"atk":10050</v>
      </c>
      <c r="I1484" s="20" t="str">
        <f>IF(VLOOKUP(B1484,属性中转表!A:G,7,FALSE)=0,"",VLOOKUP(VLOOKUP(B1484,属性中转表!A:G,7,FALSE),属性中转表!$K$2:$P$21,6,0))&amp;IF(VLOOKUP(B1484,属性中转表!A:G,7,FALSE)&gt;=50,VLOOKUP(A1484,英雄数据表!A:K,9,0),IF(VLOOKUP(B1484,属性中转表!A:G,7,FALSE)&gt;=25,VLOOKUP(A1484,英雄数据表!A:K,5,0),""))</f>
        <v>"atk":600,"hp":10000,"undpspro":200,"pvpdpspro":100,"pvpundpspro":100,"speed":10</v>
      </c>
      <c r="J1484" s="20" t="str">
        <f>IF(I1484="","",属性中转表!$I$1&amp;(IF(VLOOKUP(B1484,属性中转表!A:G,7,FALSE)=0,0,VLOOKUP(VLOOKUP(B1484,属性中转表!A:G,7,FALSE),属性中转表!$K$2:$P$21,4,0)))+IFERROR(VLOOKUP(A1484,英雄数据表!A:K,IF(武魂!B1484&gt;=50,10,IF(武魂!B1484&gt;=25,6)),0),0))</f>
        <v>,"dpspro":150</v>
      </c>
      <c r="K1484" s="32" t="str">
        <f t="shared" si="105"/>
        <v>"atk":600,"hp":10000,"undpspro":200,"pvpdpspro":100,"pvpundpspro":100,"speed":10,"dpspro":150</v>
      </c>
      <c r="L1484" s="20" t="str">
        <f>IF(B1484&gt;=50,VLOOKUP(A1484,英雄数据表!A:L,11,FALSE),IF(B1484&gt;=25,VLOOKUP(A1484,英雄数据表!A:L,7,0),""))</f>
        <v>"1405602004"</v>
      </c>
      <c r="M1484" s="20" t="str">
        <f>IFERROR(VLOOKUP(B1484,属性中转表!$K$2:$O$21,5,FALSE),"")</f>
        <v/>
      </c>
      <c r="N1484" s="20" t="str">
        <f>IF(B1484=25,VLOOKUP(A1484,英雄数据表!A:L,8,FALSE),IF(B1484=50,VLOOKUP(A1484,英雄数据表!A:L,12,0),""))</f>
        <v/>
      </c>
    </row>
    <row r="1485" spans="1:14" x14ac:dyDescent="0.3">
      <c r="A1485" s="20">
        <v>14056</v>
      </c>
      <c r="B1485" s="21">
        <f t="shared" si="102"/>
        <v>84</v>
      </c>
      <c r="C1485" s="21">
        <v>5</v>
      </c>
      <c r="D1485" s="21">
        <f>VLOOKUP(A1485,英雄数据表!A:D,4,0)</f>
        <v>1</v>
      </c>
      <c r="E1485" s="20" t="str">
        <f>VLOOKUP(A1485,英雄数据表!A:C,3,0)</f>
        <v>嗜血拳铠</v>
      </c>
      <c r="F1485" s="20">
        <f t="shared" si="103"/>
        <v>14056</v>
      </c>
      <c r="G1485" s="20">
        <f t="shared" si="104"/>
        <v>14056</v>
      </c>
      <c r="H1485" s="21" t="str">
        <f>VLOOKUP(B1485,属性中转表!A:F,6,FALSE)</f>
        <v>"hp":367200,"atk":10200</v>
      </c>
      <c r="I1485" s="20" t="str">
        <f>IF(VLOOKUP(B1485,属性中转表!A:G,7,FALSE)=0,"",VLOOKUP(VLOOKUP(B1485,属性中转表!A:G,7,FALSE),属性中转表!$K$2:$P$21,6,0))&amp;IF(VLOOKUP(B1485,属性中转表!A:G,7,FALSE)&gt;=50,VLOOKUP(A1485,英雄数据表!A:K,9,0),IF(VLOOKUP(B1485,属性中转表!A:G,7,FALSE)&gt;=25,VLOOKUP(A1485,英雄数据表!A:K,5,0),""))</f>
        <v>"atk":600,"hp":10000,"undpspro":200,"pvpdpspro":100,"pvpundpspro":100,"speed":10</v>
      </c>
      <c r="J1485" s="20" t="str">
        <f>IF(I1485="","",属性中转表!$I$1&amp;(IF(VLOOKUP(B1485,属性中转表!A:G,7,FALSE)=0,0,VLOOKUP(VLOOKUP(B1485,属性中转表!A:G,7,FALSE),属性中转表!$K$2:$P$21,4,0)))+IFERROR(VLOOKUP(A1485,英雄数据表!A:K,IF(武魂!B1485&gt;=50,10,IF(武魂!B1485&gt;=25,6)),0),0))</f>
        <v>,"dpspro":150</v>
      </c>
      <c r="K1485" s="32" t="str">
        <f t="shared" si="105"/>
        <v>"atk":600,"hp":10000,"undpspro":200,"pvpdpspro":100,"pvpundpspro":100,"speed":10,"dpspro":150</v>
      </c>
      <c r="L1485" s="20" t="str">
        <f>IF(B1485&gt;=50,VLOOKUP(A1485,英雄数据表!A:L,11,FALSE),IF(B1485&gt;=25,VLOOKUP(A1485,英雄数据表!A:L,7,0),""))</f>
        <v>"1405602004"</v>
      </c>
      <c r="M1485" s="20" t="str">
        <f>IFERROR(VLOOKUP(B1485,属性中转表!$K$2:$O$21,5,FALSE),"")</f>
        <v/>
      </c>
      <c r="N1485" s="20" t="str">
        <f>IF(B1485=25,VLOOKUP(A1485,英雄数据表!A:L,8,FALSE),IF(B1485=50,VLOOKUP(A1485,英雄数据表!A:L,12,0),""))</f>
        <v/>
      </c>
    </row>
    <row r="1486" spans="1:14" x14ac:dyDescent="0.3">
      <c r="A1486" s="20">
        <v>14056</v>
      </c>
      <c r="B1486" s="21">
        <f t="shared" si="102"/>
        <v>85</v>
      </c>
      <c r="C1486" s="21">
        <v>5</v>
      </c>
      <c r="D1486" s="21">
        <f>VLOOKUP(A1486,英雄数据表!A:D,4,0)</f>
        <v>1</v>
      </c>
      <c r="E1486" s="20" t="str">
        <f>VLOOKUP(A1486,英雄数据表!A:C,3,0)</f>
        <v>嗜血拳铠</v>
      </c>
      <c r="F1486" s="20">
        <f t="shared" si="103"/>
        <v>14056</v>
      </c>
      <c r="G1486" s="20">
        <f t="shared" si="104"/>
        <v>14056</v>
      </c>
      <c r="H1486" s="21" t="str">
        <f>VLOOKUP(B1486,属性中转表!A:F,6,FALSE)</f>
        <v>"hp":372600,"atk":10350</v>
      </c>
      <c r="I1486" s="20" t="str">
        <f>IF(VLOOKUP(B1486,属性中转表!A:G,7,FALSE)=0,"",VLOOKUP(VLOOKUP(B1486,属性中转表!A:G,7,FALSE),属性中转表!$K$2:$P$21,6,0))&amp;IF(VLOOKUP(B1486,属性中转表!A:G,7,FALSE)&gt;=50,VLOOKUP(A1486,英雄数据表!A:K,9,0),IF(VLOOKUP(B1486,属性中转表!A:G,7,FALSE)&gt;=25,VLOOKUP(A1486,英雄数据表!A:K,5,0),""))</f>
        <v>"atk":600,"hp":10000,"undpspro":200,"pvpdpspro":100,"pvpundpspro":100,"speed":10</v>
      </c>
      <c r="J1486" s="20" t="str">
        <f>IF(I1486="","",属性中转表!$I$1&amp;(IF(VLOOKUP(B1486,属性中转表!A:G,7,FALSE)=0,0,VLOOKUP(VLOOKUP(B1486,属性中转表!A:G,7,FALSE),属性中转表!$K$2:$P$21,4,0)))+IFERROR(VLOOKUP(A1486,英雄数据表!A:K,IF(武魂!B1486&gt;=50,10,IF(武魂!B1486&gt;=25,6)),0),0))</f>
        <v>,"dpspro":200</v>
      </c>
      <c r="K1486" s="32" t="str">
        <f t="shared" si="105"/>
        <v>"atk":600,"hp":10000,"undpspro":200,"pvpdpspro":100,"pvpundpspro":100,"speed":10,"dpspro":200</v>
      </c>
      <c r="L1486" s="20" t="str">
        <f>IF(B1486&gt;=50,VLOOKUP(A1486,英雄数据表!A:L,11,FALSE),IF(B1486&gt;=25,VLOOKUP(A1486,英雄数据表!A:L,7,0),""))</f>
        <v>"1405602004"</v>
      </c>
      <c r="M1486" s="20" t="str">
        <f>IFERROR(VLOOKUP(B1486,属性中转表!$K$2:$O$21,5,FALSE),"")</f>
        <v>"dpspro":50</v>
      </c>
      <c r="N1486" s="20" t="str">
        <f>IF(B1486=25,VLOOKUP(A1486,英雄数据表!A:L,8,FALSE),IF(B1486=50,VLOOKUP(A1486,英雄数据表!A:L,12,0),""))</f>
        <v/>
      </c>
    </row>
    <row r="1487" spans="1:14" x14ac:dyDescent="0.3">
      <c r="A1487" s="20">
        <v>14056</v>
      </c>
      <c r="B1487" s="21">
        <f t="shared" si="102"/>
        <v>86</v>
      </c>
      <c r="C1487" s="21">
        <v>5</v>
      </c>
      <c r="D1487" s="21">
        <f>VLOOKUP(A1487,英雄数据表!A:D,4,0)</f>
        <v>1</v>
      </c>
      <c r="E1487" s="20" t="str">
        <f>VLOOKUP(A1487,英雄数据表!A:C,3,0)</f>
        <v>嗜血拳铠</v>
      </c>
      <c r="F1487" s="20">
        <f t="shared" si="103"/>
        <v>14056</v>
      </c>
      <c r="G1487" s="20">
        <f t="shared" si="104"/>
        <v>14056</v>
      </c>
      <c r="H1487" s="21" t="str">
        <f>VLOOKUP(B1487,属性中转表!A:F,6,FALSE)</f>
        <v>"hp":378000,"atk":10500</v>
      </c>
      <c r="I1487" s="20" t="str">
        <f>IF(VLOOKUP(B1487,属性中转表!A:G,7,FALSE)=0,"",VLOOKUP(VLOOKUP(B1487,属性中转表!A:G,7,FALSE),属性中转表!$K$2:$P$21,6,0))&amp;IF(VLOOKUP(B1487,属性中转表!A:G,7,FALSE)&gt;=50,VLOOKUP(A1487,英雄数据表!A:K,9,0),IF(VLOOKUP(B1487,属性中转表!A:G,7,FALSE)&gt;=25,VLOOKUP(A1487,英雄数据表!A:K,5,0),""))</f>
        <v>"atk":600,"hp":10000,"undpspro":200,"pvpdpspro":100,"pvpundpspro":100,"speed":10</v>
      </c>
      <c r="J1487" s="20" t="str">
        <f>IF(I1487="","",属性中转表!$I$1&amp;(IF(VLOOKUP(B1487,属性中转表!A:G,7,FALSE)=0,0,VLOOKUP(VLOOKUP(B1487,属性中转表!A:G,7,FALSE),属性中转表!$K$2:$P$21,4,0)))+IFERROR(VLOOKUP(A1487,英雄数据表!A:K,IF(武魂!B1487&gt;=50,10,IF(武魂!B1487&gt;=25,6)),0),0))</f>
        <v>,"dpspro":200</v>
      </c>
      <c r="K1487" s="32" t="str">
        <f t="shared" si="105"/>
        <v>"atk":600,"hp":10000,"undpspro":200,"pvpdpspro":100,"pvpundpspro":100,"speed":10,"dpspro":200</v>
      </c>
      <c r="L1487" s="20" t="str">
        <f>IF(B1487&gt;=50,VLOOKUP(A1487,英雄数据表!A:L,11,FALSE),IF(B1487&gt;=25,VLOOKUP(A1487,英雄数据表!A:L,7,0),""))</f>
        <v>"1405602004"</v>
      </c>
      <c r="M1487" s="20" t="str">
        <f>IFERROR(VLOOKUP(B1487,属性中转表!$K$2:$O$21,5,FALSE),"")</f>
        <v/>
      </c>
      <c r="N1487" s="20" t="str">
        <f>IF(B1487=25,VLOOKUP(A1487,英雄数据表!A:L,8,FALSE),IF(B1487=50,VLOOKUP(A1487,英雄数据表!A:L,12,0),""))</f>
        <v/>
      </c>
    </row>
    <row r="1488" spans="1:14" x14ac:dyDescent="0.3">
      <c r="A1488" s="20">
        <v>14056</v>
      </c>
      <c r="B1488" s="21">
        <f t="shared" si="102"/>
        <v>87</v>
      </c>
      <c r="C1488" s="21">
        <v>5</v>
      </c>
      <c r="D1488" s="21">
        <f>VLOOKUP(A1488,英雄数据表!A:D,4,0)</f>
        <v>1</v>
      </c>
      <c r="E1488" s="20" t="str">
        <f>VLOOKUP(A1488,英雄数据表!A:C,3,0)</f>
        <v>嗜血拳铠</v>
      </c>
      <c r="F1488" s="20">
        <f t="shared" si="103"/>
        <v>14056</v>
      </c>
      <c r="G1488" s="20">
        <f t="shared" si="104"/>
        <v>14056</v>
      </c>
      <c r="H1488" s="21" t="str">
        <f>VLOOKUP(B1488,属性中转表!A:F,6,FALSE)</f>
        <v>"hp":383400,"atk":10650</v>
      </c>
      <c r="I1488" s="20" t="str">
        <f>IF(VLOOKUP(B1488,属性中转表!A:G,7,FALSE)=0,"",VLOOKUP(VLOOKUP(B1488,属性中转表!A:G,7,FALSE),属性中转表!$K$2:$P$21,6,0))&amp;IF(VLOOKUP(B1488,属性中转表!A:G,7,FALSE)&gt;=50,VLOOKUP(A1488,英雄数据表!A:K,9,0),IF(VLOOKUP(B1488,属性中转表!A:G,7,FALSE)&gt;=25,VLOOKUP(A1488,英雄数据表!A:K,5,0),""))</f>
        <v>"atk":600,"hp":10000,"undpspro":200,"pvpdpspro":100,"pvpundpspro":100,"speed":10</v>
      </c>
      <c r="J1488" s="20" t="str">
        <f>IF(I1488="","",属性中转表!$I$1&amp;(IF(VLOOKUP(B1488,属性中转表!A:G,7,FALSE)=0,0,VLOOKUP(VLOOKUP(B1488,属性中转表!A:G,7,FALSE),属性中转表!$K$2:$P$21,4,0)))+IFERROR(VLOOKUP(A1488,英雄数据表!A:K,IF(武魂!B1488&gt;=50,10,IF(武魂!B1488&gt;=25,6)),0),0))</f>
        <v>,"dpspro":200</v>
      </c>
      <c r="K1488" s="32" t="str">
        <f t="shared" si="105"/>
        <v>"atk":600,"hp":10000,"undpspro":200,"pvpdpspro":100,"pvpundpspro":100,"speed":10,"dpspro":200</v>
      </c>
      <c r="L1488" s="20" t="str">
        <f>IF(B1488&gt;=50,VLOOKUP(A1488,英雄数据表!A:L,11,FALSE),IF(B1488&gt;=25,VLOOKUP(A1488,英雄数据表!A:L,7,0),""))</f>
        <v>"1405602004"</v>
      </c>
      <c r="M1488" s="20" t="str">
        <f>IFERROR(VLOOKUP(B1488,属性中转表!$K$2:$O$21,5,FALSE),"")</f>
        <v/>
      </c>
      <c r="N1488" s="20" t="str">
        <f>IF(B1488=25,VLOOKUP(A1488,英雄数据表!A:L,8,FALSE),IF(B1488=50,VLOOKUP(A1488,英雄数据表!A:L,12,0),""))</f>
        <v/>
      </c>
    </row>
    <row r="1489" spans="1:14" x14ac:dyDescent="0.3">
      <c r="A1489" s="20">
        <v>14056</v>
      </c>
      <c r="B1489" s="21">
        <f t="shared" si="102"/>
        <v>88</v>
      </c>
      <c r="C1489" s="21">
        <v>5</v>
      </c>
      <c r="D1489" s="21">
        <f>VLOOKUP(A1489,英雄数据表!A:D,4,0)</f>
        <v>1</v>
      </c>
      <c r="E1489" s="20" t="str">
        <f>VLOOKUP(A1489,英雄数据表!A:C,3,0)</f>
        <v>嗜血拳铠</v>
      </c>
      <c r="F1489" s="20">
        <f t="shared" si="103"/>
        <v>14056</v>
      </c>
      <c r="G1489" s="20">
        <f t="shared" si="104"/>
        <v>14056</v>
      </c>
      <c r="H1489" s="21" t="str">
        <f>VLOOKUP(B1489,属性中转表!A:F,6,FALSE)</f>
        <v>"hp":388800,"atk":10800</v>
      </c>
      <c r="I1489" s="20" t="str">
        <f>IF(VLOOKUP(B1489,属性中转表!A:G,7,FALSE)=0,"",VLOOKUP(VLOOKUP(B1489,属性中转表!A:G,7,FALSE),属性中转表!$K$2:$P$21,6,0))&amp;IF(VLOOKUP(B1489,属性中转表!A:G,7,FALSE)&gt;=50,VLOOKUP(A1489,英雄数据表!A:K,9,0),IF(VLOOKUP(B1489,属性中转表!A:G,7,FALSE)&gt;=25,VLOOKUP(A1489,英雄数据表!A:K,5,0),""))</f>
        <v>"atk":600,"hp":10000,"undpspro":200,"pvpdpspro":100,"pvpundpspro":100,"speed":10</v>
      </c>
      <c r="J1489" s="20" t="str">
        <f>IF(I1489="","",属性中转表!$I$1&amp;(IF(VLOOKUP(B1489,属性中转表!A:G,7,FALSE)=0,0,VLOOKUP(VLOOKUP(B1489,属性中转表!A:G,7,FALSE),属性中转表!$K$2:$P$21,4,0)))+IFERROR(VLOOKUP(A1489,英雄数据表!A:K,IF(武魂!B1489&gt;=50,10,IF(武魂!B1489&gt;=25,6)),0),0))</f>
        <v>,"dpspro":200</v>
      </c>
      <c r="K1489" s="32" t="str">
        <f t="shared" si="105"/>
        <v>"atk":600,"hp":10000,"undpspro":200,"pvpdpspro":100,"pvpundpspro":100,"speed":10,"dpspro":200</v>
      </c>
      <c r="L1489" s="20" t="str">
        <f>IF(B1489&gt;=50,VLOOKUP(A1489,英雄数据表!A:L,11,FALSE),IF(B1489&gt;=25,VLOOKUP(A1489,英雄数据表!A:L,7,0),""))</f>
        <v>"1405602004"</v>
      </c>
      <c r="M1489" s="20" t="str">
        <f>IFERROR(VLOOKUP(B1489,属性中转表!$K$2:$O$21,5,FALSE),"")</f>
        <v/>
      </c>
      <c r="N1489" s="20" t="str">
        <f>IF(B1489=25,VLOOKUP(A1489,英雄数据表!A:L,8,FALSE),IF(B1489=50,VLOOKUP(A1489,英雄数据表!A:L,12,0),""))</f>
        <v/>
      </c>
    </row>
    <row r="1490" spans="1:14" x14ac:dyDescent="0.3">
      <c r="A1490" s="20">
        <v>14056</v>
      </c>
      <c r="B1490" s="21">
        <f t="shared" si="102"/>
        <v>89</v>
      </c>
      <c r="C1490" s="21">
        <v>5</v>
      </c>
      <c r="D1490" s="21">
        <f>VLOOKUP(A1490,英雄数据表!A:D,4,0)</f>
        <v>1</v>
      </c>
      <c r="E1490" s="20" t="str">
        <f>VLOOKUP(A1490,英雄数据表!A:C,3,0)</f>
        <v>嗜血拳铠</v>
      </c>
      <c r="F1490" s="20">
        <f t="shared" si="103"/>
        <v>14056</v>
      </c>
      <c r="G1490" s="20">
        <f t="shared" si="104"/>
        <v>14056</v>
      </c>
      <c r="H1490" s="21" t="str">
        <f>VLOOKUP(B1490,属性中转表!A:F,6,FALSE)</f>
        <v>"hp":394200,"atk":10950</v>
      </c>
      <c r="I1490" s="20" t="str">
        <f>IF(VLOOKUP(B1490,属性中转表!A:G,7,FALSE)=0,"",VLOOKUP(VLOOKUP(B1490,属性中转表!A:G,7,FALSE),属性中转表!$K$2:$P$21,6,0))&amp;IF(VLOOKUP(B1490,属性中转表!A:G,7,FALSE)&gt;=50,VLOOKUP(A1490,英雄数据表!A:K,9,0),IF(VLOOKUP(B1490,属性中转表!A:G,7,FALSE)&gt;=25,VLOOKUP(A1490,英雄数据表!A:K,5,0),""))</f>
        <v>"atk":600,"hp":10000,"undpspro":200,"pvpdpspro":100,"pvpundpspro":100,"speed":10</v>
      </c>
      <c r="J1490" s="20" t="str">
        <f>IF(I1490="","",属性中转表!$I$1&amp;(IF(VLOOKUP(B1490,属性中转表!A:G,7,FALSE)=0,0,VLOOKUP(VLOOKUP(B1490,属性中转表!A:G,7,FALSE),属性中转表!$K$2:$P$21,4,0)))+IFERROR(VLOOKUP(A1490,英雄数据表!A:K,IF(武魂!B1490&gt;=50,10,IF(武魂!B1490&gt;=25,6)),0),0))</f>
        <v>,"dpspro":200</v>
      </c>
      <c r="K1490" s="32" t="str">
        <f t="shared" si="105"/>
        <v>"atk":600,"hp":10000,"undpspro":200,"pvpdpspro":100,"pvpundpspro":100,"speed":10,"dpspro":200</v>
      </c>
      <c r="L1490" s="20" t="str">
        <f>IF(B1490&gt;=50,VLOOKUP(A1490,英雄数据表!A:L,11,FALSE),IF(B1490&gt;=25,VLOOKUP(A1490,英雄数据表!A:L,7,0),""))</f>
        <v>"1405602004"</v>
      </c>
      <c r="M1490" s="20" t="str">
        <f>IFERROR(VLOOKUP(B1490,属性中转表!$K$2:$O$21,5,FALSE),"")</f>
        <v/>
      </c>
      <c r="N1490" s="20" t="str">
        <f>IF(B1490=25,VLOOKUP(A1490,英雄数据表!A:L,8,FALSE),IF(B1490=50,VLOOKUP(A1490,英雄数据表!A:L,12,0),""))</f>
        <v/>
      </c>
    </row>
    <row r="1491" spans="1:14" x14ac:dyDescent="0.3">
      <c r="A1491" s="20">
        <v>14056</v>
      </c>
      <c r="B1491" s="21">
        <f t="shared" si="102"/>
        <v>90</v>
      </c>
      <c r="C1491" s="21">
        <v>5</v>
      </c>
      <c r="D1491" s="21">
        <f>VLOOKUP(A1491,英雄数据表!A:D,4,0)</f>
        <v>1</v>
      </c>
      <c r="E1491" s="20" t="str">
        <f>VLOOKUP(A1491,英雄数据表!A:C,3,0)</f>
        <v>嗜血拳铠</v>
      </c>
      <c r="F1491" s="20">
        <f t="shared" si="103"/>
        <v>14056</v>
      </c>
      <c r="G1491" s="20">
        <f t="shared" si="104"/>
        <v>14056</v>
      </c>
      <c r="H1491" s="21" t="str">
        <f>VLOOKUP(B1491,属性中转表!A:F,6,FALSE)</f>
        <v>"hp":399600,"atk":11100</v>
      </c>
      <c r="I1491" s="20" t="str">
        <f>IF(VLOOKUP(B1491,属性中转表!A:G,7,FALSE)=0,"",VLOOKUP(VLOOKUP(B1491,属性中转表!A:G,7,FALSE),属性中转表!$K$2:$P$21,6,0))&amp;IF(VLOOKUP(B1491,属性中转表!A:G,7,FALSE)&gt;=50,VLOOKUP(A1491,英雄数据表!A:K,9,0),IF(VLOOKUP(B1491,属性中转表!A:G,7,FALSE)&gt;=25,VLOOKUP(A1491,英雄数据表!A:K,5,0),""))</f>
        <v>"atk":600,"hp":10000,"undpspro":200,"pvpdpspro":150,"pvpundpspro":100,"speed":10</v>
      </c>
      <c r="J1491" s="20" t="str">
        <f>IF(I1491="","",属性中转表!$I$1&amp;(IF(VLOOKUP(B1491,属性中转表!A:G,7,FALSE)=0,0,VLOOKUP(VLOOKUP(B1491,属性中转表!A:G,7,FALSE),属性中转表!$K$2:$P$21,4,0)))+IFERROR(VLOOKUP(A1491,英雄数据表!A:K,IF(武魂!B1491&gt;=50,10,IF(武魂!B1491&gt;=25,6)),0),0))</f>
        <v>,"dpspro":200</v>
      </c>
      <c r="K1491" s="32" t="str">
        <f t="shared" si="105"/>
        <v>"atk":600,"hp":10000,"undpspro":200,"pvpdpspro":150,"pvpundpspro":100,"speed":10,"dpspro":200</v>
      </c>
      <c r="L1491" s="20" t="str">
        <f>IF(B1491&gt;=50,VLOOKUP(A1491,英雄数据表!A:L,11,FALSE),IF(B1491&gt;=25,VLOOKUP(A1491,英雄数据表!A:L,7,0),""))</f>
        <v>"1405602004"</v>
      </c>
      <c r="M1491" s="20" t="str">
        <f>IFERROR(VLOOKUP(B1491,属性中转表!$K$2:$O$21,5,FALSE),"")</f>
        <v>"pvpdpspro":50</v>
      </c>
      <c r="N1491" s="20" t="str">
        <f>IF(B1491=25,VLOOKUP(A1491,英雄数据表!A:L,8,FALSE),IF(B1491=50,VLOOKUP(A1491,英雄数据表!A:L,12,0),""))</f>
        <v/>
      </c>
    </row>
    <row r="1492" spans="1:14" x14ac:dyDescent="0.3">
      <c r="A1492" s="20">
        <v>14056</v>
      </c>
      <c r="B1492" s="21">
        <f t="shared" si="102"/>
        <v>91</v>
      </c>
      <c r="C1492" s="21">
        <v>5</v>
      </c>
      <c r="D1492" s="21">
        <f>VLOOKUP(A1492,英雄数据表!A:D,4,0)</f>
        <v>1</v>
      </c>
      <c r="E1492" s="20" t="str">
        <f>VLOOKUP(A1492,英雄数据表!A:C,3,0)</f>
        <v>嗜血拳铠</v>
      </c>
      <c r="F1492" s="20">
        <f t="shared" si="103"/>
        <v>14056</v>
      </c>
      <c r="G1492" s="20">
        <f t="shared" si="104"/>
        <v>14056</v>
      </c>
      <c r="H1492" s="21" t="str">
        <f>VLOOKUP(B1492,属性中转表!A:F,6,FALSE)</f>
        <v>"hp":405000,"atk":11250</v>
      </c>
      <c r="I1492" s="20" t="str">
        <f>IF(VLOOKUP(B1492,属性中转表!A:G,7,FALSE)=0,"",VLOOKUP(VLOOKUP(B1492,属性中转表!A:G,7,FALSE),属性中转表!$K$2:$P$21,6,0))&amp;IF(VLOOKUP(B1492,属性中转表!A:G,7,FALSE)&gt;=50,VLOOKUP(A1492,英雄数据表!A:K,9,0),IF(VLOOKUP(B1492,属性中转表!A:G,7,FALSE)&gt;=25,VLOOKUP(A1492,英雄数据表!A:K,5,0),""))</f>
        <v>"atk":600,"hp":10000,"undpspro":200,"pvpdpspro":150,"pvpundpspro":100,"speed":10</v>
      </c>
      <c r="J1492" s="20" t="str">
        <f>IF(I1492="","",属性中转表!$I$1&amp;(IF(VLOOKUP(B1492,属性中转表!A:G,7,FALSE)=0,0,VLOOKUP(VLOOKUP(B1492,属性中转表!A:G,7,FALSE),属性中转表!$K$2:$P$21,4,0)))+IFERROR(VLOOKUP(A1492,英雄数据表!A:K,IF(武魂!B1492&gt;=50,10,IF(武魂!B1492&gt;=25,6)),0),0))</f>
        <v>,"dpspro":200</v>
      </c>
      <c r="K1492" s="32" t="str">
        <f t="shared" si="105"/>
        <v>"atk":600,"hp":10000,"undpspro":200,"pvpdpspro":150,"pvpundpspro":100,"speed":10,"dpspro":200</v>
      </c>
      <c r="L1492" s="20" t="str">
        <f>IF(B1492&gt;=50,VLOOKUP(A1492,英雄数据表!A:L,11,FALSE),IF(B1492&gt;=25,VLOOKUP(A1492,英雄数据表!A:L,7,0),""))</f>
        <v>"1405602004"</v>
      </c>
      <c r="M1492" s="20" t="str">
        <f>IFERROR(VLOOKUP(B1492,属性中转表!$K$2:$O$21,5,FALSE),"")</f>
        <v/>
      </c>
      <c r="N1492" s="20" t="str">
        <f>IF(B1492=25,VLOOKUP(A1492,英雄数据表!A:L,8,FALSE),IF(B1492=50,VLOOKUP(A1492,英雄数据表!A:L,12,0),""))</f>
        <v/>
      </c>
    </row>
    <row r="1493" spans="1:14" x14ac:dyDescent="0.3">
      <c r="A1493" s="20">
        <v>14056</v>
      </c>
      <c r="B1493" s="21">
        <f t="shared" si="102"/>
        <v>92</v>
      </c>
      <c r="C1493" s="21">
        <v>5</v>
      </c>
      <c r="D1493" s="21">
        <f>VLOOKUP(A1493,英雄数据表!A:D,4,0)</f>
        <v>1</v>
      </c>
      <c r="E1493" s="20" t="str">
        <f>VLOOKUP(A1493,英雄数据表!A:C,3,0)</f>
        <v>嗜血拳铠</v>
      </c>
      <c r="F1493" s="20">
        <f t="shared" si="103"/>
        <v>14056</v>
      </c>
      <c r="G1493" s="20">
        <f t="shared" si="104"/>
        <v>14056</v>
      </c>
      <c r="H1493" s="21" t="str">
        <f>VLOOKUP(B1493,属性中转表!A:F,6,FALSE)</f>
        <v>"hp":410400,"atk":11400</v>
      </c>
      <c r="I1493" s="20" t="str">
        <f>IF(VLOOKUP(B1493,属性中转表!A:G,7,FALSE)=0,"",VLOOKUP(VLOOKUP(B1493,属性中转表!A:G,7,FALSE),属性中转表!$K$2:$P$21,6,0))&amp;IF(VLOOKUP(B1493,属性中转表!A:G,7,FALSE)&gt;=50,VLOOKUP(A1493,英雄数据表!A:K,9,0),IF(VLOOKUP(B1493,属性中转表!A:G,7,FALSE)&gt;=25,VLOOKUP(A1493,英雄数据表!A:K,5,0),""))</f>
        <v>"atk":600,"hp":10000,"undpspro":200,"pvpdpspro":150,"pvpundpspro":100,"speed":10</v>
      </c>
      <c r="J1493" s="20" t="str">
        <f>IF(I1493="","",属性中转表!$I$1&amp;(IF(VLOOKUP(B1493,属性中转表!A:G,7,FALSE)=0,0,VLOOKUP(VLOOKUP(B1493,属性中转表!A:G,7,FALSE),属性中转表!$K$2:$P$21,4,0)))+IFERROR(VLOOKUP(A1493,英雄数据表!A:K,IF(武魂!B1493&gt;=50,10,IF(武魂!B1493&gt;=25,6)),0),0))</f>
        <v>,"dpspro":200</v>
      </c>
      <c r="K1493" s="32" t="str">
        <f t="shared" si="105"/>
        <v>"atk":600,"hp":10000,"undpspro":200,"pvpdpspro":150,"pvpundpspro":100,"speed":10,"dpspro":200</v>
      </c>
      <c r="L1493" s="20" t="str">
        <f>IF(B1493&gt;=50,VLOOKUP(A1493,英雄数据表!A:L,11,FALSE),IF(B1493&gt;=25,VLOOKUP(A1493,英雄数据表!A:L,7,0),""))</f>
        <v>"1405602004"</v>
      </c>
      <c r="M1493" s="20" t="str">
        <f>IFERROR(VLOOKUP(B1493,属性中转表!$K$2:$O$21,5,FALSE),"")</f>
        <v/>
      </c>
      <c r="N1493" s="20" t="str">
        <f>IF(B1493=25,VLOOKUP(A1493,英雄数据表!A:L,8,FALSE),IF(B1493=50,VLOOKUP(A1493,英雄数据表!A:L,12,0),""))</f>
        <v/>
      </c>
    </row>
    <row r="1494" spans="1:14" x14ac:dyDescent="0.3">
      <c r="A1494" s="20">
        <v>14056</v>
      </c>
      <c r="B1494" s="21">
        <f t="shared" si="102"/>
        <v>93</v>
      </c>
      <c r="C1494" s="21">
        <v>5</v>
      </c>
      <c r="D1494" s="21">
        <f>VLOOKUP(A1494,英雄数据表!A:D,4,0)</f>
        <v>1</v>
      </c>
      <c r="E1494" s="20" t="str">
        <f>VLOOKUP(A1494,英雄数据表!A:C,3,0)</f>
        <v>嗜血拳铠</v>
      </c>
      <c r="F1494" s="20">
        <f t="shared" si="103"/>
        <v>14056</v>
      </c>
      <c r="G1494" s="20">
        <f t="shared" si="104"/>
        <v>14056</v>
      </c>
      <c r="H1494" s="21" t="str">
        <f>VLOOKUP(B1494,属性中转表!A:F,6,FALSE)</f>
        <v>"hp":415800,"atk":11550</v>
      </c>
      <c r="I1494" s="20" t="str">
        <f>IF(VLOOKUP(B1494,属性中转表!A:G,7,FALSE)=0,"",VLOOKUP(VLOOKUP(B1494,属性中转表!A:G,7,FALSE),属性中转表!$K$2:$P$21,6,0))&amp;IF(VLOOKUP(B1494,属性中转表!A:G,7,FALSE)&gt;=50,VLOOKUP(A1494,英雄数据表!A:K,9,0),IF(VLOOKUP(B1494,属性中转表!A:G,7,FALSE)&gt;=25,VLOOKUP(A1494,英雄数据表!A:K,5,0),""))</f>
        <v>"atk":600,"hp":10000,"undpspro":200,"pvpdpspro":150,"pvpundpspro":100,"speed":10</v>
      </c>
      <c r="J1494" s="20" t="str">
        <f>IF(I1494="","",属性中转表!$I$1&amp;(IF(VLOOKUP(B1494,属性中转表!A:G,7,FALSE)=0,0,VLOOKUP(VLOOKUP(B1494,属性中转表!A:G,7,FALSE),属性中转表!$K$2:$P$21,4,0)))+IFERROR(VLOOKUP(A1494,英雄数据表!A:K,IF(武魂!B1494&gt;=50,10,IF(武魂!B1494&gt;=25,6)),0),0))</f>
        <v>,"dpspro":200</v>
      </c>
      <c r="K1494" s="32" t="str">
        <f t="shared" si="105"/>
        <v>"atk":600,"hp":10000,"undpspro":200,"pvpdpspro":150,"pvpundpspro":100,"speed":10,"dpspro":200</v>
      </c>
      <c r="L1494" s="20" t="str">
        <f>IF(B1494&gt;=50,VLOOKUP(A1494,英雄数据表!A:L,11,FALSE),IF(B1494&gt;=25,VLOOKUP(A1494,英雄数据表!A:L,7,0),""))</f>
        <v>"1405602004"</v>
      </c>
      <c r="M1494" s="20" t="str">
        <f>IFERROR(VLOOKUP(B1494,属性中转表!$K$2:$O$21,5,FALSE),"")</f>
        <v/>
      </c>
      <c r="N1494" s="20" t="str">
        <f>IF(B1494=25,VLOOKUP(A1494,英雄数据表!A:L,8,FALSE),IF(B1494=50,VLOOKUP(A1494,英雄数据表!A:L,12,0),""))</f>
        <v/>
      </c>
    </row>
    <row r="1495" spans="1:14" x14ac:dyDescent="0.3">
      <c r="A1495" s="20">
        <v>14056</v>
      </c>
      <c r="B1495" s="21">
        <f t="shared" si="102"/>
        <v>94</v>
      </c>
      <c r="C1495" s="21">
        <v>5</v>
      </c>
      <c r="D1495" s="21">
        <f>VLOOKUP(A1495,英雄数据表!A:D,4,0)</f>
        <v>1</v>
      </c>
      <c r="E1495" s="20" t="str">
        <f>VLOOKUP(A1495,英雄数据表!A:C,3,0)</f>
        <v>嗜血拳铠</v>
      </c>
      <c r="F1495" s="20">
        <f t="shared" si="103"/>
        <v>14056</v>
      </c>
      <c r="G1495" s="20">
        <f t="shared" si="104"/>
        <v>14056</v>
      </c>
      <c r="H1495" s="21" t="str">
        <f>VLOOKUP(B1495,属性中转表!A:F,6,FALSE)</f>
        <v>"hp":421200,"atk":11700</v>
      </c>
      <c r="I1495" s="20" t="str">
        <f>IF(VLOOKUP(B1495,属性中转表!A:G,7,FALSE)=0,"",VLOOKUP(VLOOKUP(B1495,属性中转表!A:G,7,FALSE),属性中转表!$K$2:$P$21,6,0))&amp;IF(VLOOKUP(B1495,属性中转表!A:G,7,FALSE)&gt;=50,VLOOKUP(A1495,英雄数据表!A:K,9,0),IF(VLOOKUP(B1495,属性中转表!A:G,7,FALSE)&gt;=25,VLOOKUP(A1495,英雄数据表!A:K,5,0),""))</f>
        <v>"atk":600,"hp":10000,"undpspro":200,"pvpdpspro":150,"pvpundpspro":100,"speed":10</v>
      </c>
      <c r="J1495" s="20" t="str">
        <f>IF(I1495="","",属性中转表!$I$1&amp;(IF(VLOOKUP(B1495,属性中转表!A:G,7,FALSE)=0,0,VLOOKUP(VLOOKUP(B1495,属性中转表!A:G,7,FALSE),属性中转表!$K$2:$P$21,4,0)))+IFERROR(VLOOKUP(A1495,英雄数据表!A:K,IF(武魂!B1495&gt;=50,10,IF(武魂!B1495&gt;=25,6)),0),0))</f>
        <v>,"dpspro":200</v>
      </c>
      <c r="K1495" s="32" t="str">
        <f t="shared" si="105"/>
        <v>"atk":600,"hp":10000,"undpspro":200,"pvpdpspro":150,"pvpundpspro":100,"speed":10,"dpspro":200</v>
      </c>
      <c r="L1495" s="20" t="str">
        <f>IF(B1495&gt;=50,VLOOKUP(A1495,英雄数据表!A:L,11,FALSE),IF(B1495&gt;=25,VLOOKUP(A1495,英雄数据表!A:L,7,0),""))</f>
        <v>"1405602004"</v>
      </c>
      <c r="M1495" s="20" t="str">
        <f>IFERROR(VLOOKUP(B1495,属性中转表!$K$2:$O$21,5,FALSE),"")</f>
        <v/>
      </c>
      <c r="N1495" s="20" t="str">
        <f>IF(B1495=25,VLOOKUP(A1495,英雄数据表!A:L,8,FALSE),IF(B1495=50,VLOOKUP(A1495,英雄数据表!A:L,12,0),""))</f>
        <v/>
      </c>
    </row>
    <row r="1496" spans="1:14" x14ac:dyDescent="0.3">
      <c r="A1496" s="20">
        <v>14056</v>
      </c>
      <c r="B1496" s="21">
        <f t="shared" si="102"/>
        <v>95</v>
      </c>
      <c r="C1496" s="21">
        <v>5</v>
      </c>
      <c r="D1496" s="21">
        <f>VLOOKUP(A1496,英雄数据表!A:D,4,0)</f>
        <v>1</v>
      </c>
      <c r="E1496" s="20" t="str">
        <f>VLOOKUP(A1496,英雄数据表!A:C,3,0)</f>
        <v>嗜血拳铠</v>
      </c>
      <c r="F1496" s="20">
        <f t="shared" si="103"/>
        <v>14056</v>
      </c>
      <c r="G1496" s="20">
        <f t="shared" si="104"/>
        <v>14056</v>
      </c>
      <c r="H1496" s="21" t="str">
        <f>VLOOKUP(B1496,属性中转表!A:F,6,FALSE)</f>
        <v>"hp":426600,"atk":11850</v>
      </c>
      <c r="I1496" s="20" t="str">
        <f>IF(VLOOKUP(B1496,属性中转表!A:G,7,FALSE)=0,"",VLOOKUP(VLOOKUP(B1496,属性中转表!A:G,7,FALSE),属性中转表!$K$2:$P$21,6,0))&amp;IF(VLOOKUP(B1496,属性中转表!A:G,7,FALSE)&gt;=50,VLOOKUP(A1496,英雄数据表!A:K,9,0),IF(VLOOKUP(B1496,属性中转表!A:G,7,FALSE)&gt;=25,VLOOKUP(A1496,英雄数据表!A:K,5,0),""))</f>
        <v>"atk":600,"hp":10000,"undpspro":200,"pvpdpspro":150,"pvpundpspro":150,"speed":10</v>
      </c>
      <c r="J1496" s="20" t="str">
        <f>IF(I1496="","",属性中转表!$I$1&amp;(IF(VLOOKUP(B1496,属性中转表!A:G,7,FALSE)=0,0,VLOOKUP(VLOOKUP(B1496,属性中转表!A:G,7,FALSE),属性中转表!$K$2:$P$21,4,0)))+IFERROR(VLOOKUP(A1496,英雄数据表!A:K,IF(武魂!B1496&gt;=50,10,IF(武魂!B1496&gt;=25,6)),0),0))</f>
        <v>,"dpspro":200</v>
      </c>
      <c r="K1496" s="32" t="str">
        <f t="shared" si="105"/>
        <v>"atk":600,"hp":10000,"undpspro":200,"pvpdpspro":150,"pvpundpspro":150,"speed":10,"dpspro":200</v>
      </c>
      <c r="L1496" s="20" t="str">
        <f>IF(B1496&gt;=50,VLOOKUP(A1496,英雄数据表!A:L,11,FALSE),IF(B1496&gt;=25,VLOOKUP(A1496,英雄数据表!A:L,7,0),""))</f>
        <v>"1405602004"</v>
      </c>
      <c r="M1496" s="20" t="str">
        <f>IFERROR(VLOOKUP(B1496,属性中转表!$K$2:$O$21,5,FALSE),"")</f>
        <v>"pvpundpspro":50</v>
      </c>
      <c r="N1496" s="20" t="str">
        <f>IF(B1496=25,VLOOKUP(A1496,英雄数据表!A:L,8,FALSE),IF(B1496=50,VLOOKUP(A1496,英雄数据表!A:L,12,0),""))</f>
        <v/>
      </c>
    </row>
    <row r="1497" spans="1:14" x14ac:dyDescent="0.3">
      <c r="A1497" s="20">
        <v>14056</v>
      </c>
      <c r="B1497" s="21">
        <f t="shared" si="102"/>
        <v>96</v>
      </c>
      <c r="C1497" s="21">
        <v>5</v>
      </c>
      <c r="D1497" s="21">
        <f>VLOOKUP(A1497,英雄数据表!A:D,4,0)</f>
        <v>1</v>
      </c>
      <c r="E1497" s="20" t="str">
        <f>VLOOKUP(A1497,英雄数据表!A:C,3,0)</f>
        <v>嗜血拳铠</v>
      </c>
      <c r="F1497" s="20">
        <f t="shared" si="103"/>
        <v>14056</v>
      </c>
      <c r="G1497" s="20">
        <f t="shared" si="104"/>
        <v>14056</v>
      </c>
      <c r="H1497" s="21" t="str">
        <f>VLOOKUP(B1497,属性中转表!A:F,6,FALSE)</f>
        <v>"hp":432000,"atk":12000</v>
      </c>
      <c r="I1497" s="20" t="str">
        <f>IF(VLOOKUP(B1497,属性中转表!A:G,7,FALSE)=0,"",VLOOKUP(VLOOKUP(B1497,属性中转表!A:G,7,FALSE),属性中转表!$K$2:$P$21,6,0))&amp;IF(VLOOKUP(B1497,属性中转表!A:G,7,FALSE)&gt;=50,VLOOKUP(A1497,英雄数据表!A:K,9,0),IF(VLOOKUP(B1497,属性中转表!A:G,7,FALSE)&gt;=25,VLOOKUP(A1497,英雄数据表!A:K,5,0),""))</f>
        <v>"atk":600,"hp":10000,"undpspro":200,"pvpdpspro":150,"pvpundpspro":150,"speed":10</v>
      </c>
      <c r="J1497" s="20" t="str">
        <f>IF(I1497="","",属性中转表!$I$1&amp;(IF(VLOOKUP(B1497,属性中转表!A:G,7,FALSE)=0,0,VLOOKUP(VLOOKUP(B1497,属性中转表!A:G,7,FALSE),属性中转表!$K$2:$P$21,4,0)))+IFERROR(VLOOKUP(A1497,英雄数据表!A:K,IF(武魂!B1497&gt;=50,10,IF(武魂!B1497&gt;=25,6)),0),0))</f>
        <v>,"dpspro":200</v>
      </c>
      <c r="K1497" s="32" t="str">
        <f t="shared" si="105"/>
        <v>"atk":600,"hp":10000,"undpspro":200,"pvpdpspro":150,"pvpundpspro":150,"speed":10,"dpspro":200</v>
      </c>
      <c r="L1497" s="20" t="str">
        <f>IF(B1497&gt;=50,VLOOKUP(A1497,英雄数据表!A:L,11,FALSE),IF(B1497&gt;=25,VLOOKUP(A1497,英雄数据表!A:L,7,0),""))</f>
        <v>"1405602004"</v>
      </c>
      <c r="M1497" s="20" t="str">
        <f>IFERROR(VLOOKUP(B1497,属性中转表!$K$2:$O$21,5,FALSE),"")</f>
        <v/>
      </c>
      <c r="N1497" s="20" t="str">
        <f>IF(B1497=25,VLOOKUP(A1497,英雄数据表!A:L,8,FALSE),IF(B1497=50,VLOOKUP(A1497,英雄数据表!A:L,12,0),""))</f>
        <v/>
      </c>
    </row>
    <row r="1498" spans="1:14" x14ac:dyDescent="0.3">
      <c r="A1498" s="20">
        <v>14056</v>
      </c>
      <c r="B1498" s="21">
        <f t="shared" si="102"/>
        <v>97</v>
      </c>
      <c r="C1498" s="21">
        <v>5</v>
      </c>
      <c r="D1498" s="21">
        <f>VLOOKUP(A1498,英雄数据表!A:D,4,0)</f>
        <v>1</v>
      </c>
      <c r="E1498" s="20" t="str">
        <f>VLOOKUP(A1498,英雄数据表!A:C,3,0)</f>
        <v>嗜血拳铠</v>
      </c>
      <c r="F1498" s="20">
        <f t="shared" si="103"/>
        <v>14056</v>
      </c>
      <c r="G1498" s="20">
        <f t="shared" si="104"/>
        <v>14056</v>
      </c>
      <c r="H1498" s="21" t="str">
        <f>VLOOKUP(B1498,属性中转表!A:F,6,FALSE)</f>
        <v>"hp":437400,"atk":12150</v>
      </c>
      <c r="I1498" s="20" t="str">
        <f>IF(VLOOKUP(B1498,属性中转表!A:G,7,FALSE)=0,"",VLOOKUP(VLOOKUP(B1498,属性中转表!A:G,7,FALSE),属性中转表!$K$2:$P$21,6,0))&amp;IF(VLOOKUP(B1498,属性中转表!A:G,7,FALSE)&gt;=50,VLOOKUP(A1498,英雄数据表!A:K,9,0),IF(VLOOKUP(B1498,属性中转表!A:G,7,FALSE)&gt;=25,VLOOKUP(A1498,英雄数据表!A:K,5,0),""))</f>
        <v>"atk":600,"hp":10000,"undpspro":200,"pvpdpspro":150,"pvpundpspro":150,"speed":10</v>
      </c>
      <c r="J1498" s="20" t="str">
        <f>IF(I1498="","",属性中转表!$I$1&amp;(IF(VLOOKUP(B1498,属性中转表!A:G,7,FALSE)=0,0,VLOOKUP(VLOOKUP(B1498,属性中转表!A:G,7,FALSE),属性中转表!$K$2:$P$21,4,0)))+IFERROR(VLOOKUP(A1498,英雄数据表!A:K,IF(武魂!B1498&gt;=50,10,IF(武魂!B1498&gt;=25,6)),0),0))</f>
        <v>,"dpspro":200</v>
      </c>
      <c r="K1498" s="32" t="str">
        <f t="shared" si="105"/>
        <v>"atk":600,"hp":10000,"undpspro":200,"pvpdpspro":150,"pvpundpspro":150,"speed":10,"dpspro":200</v>
      </c>
      <c r="L1498" s="20" t="str">
        <f>IF(B1498&gt;=50,VLOOKUP(A1498,英雄数据表!A:L,11,FALSE),IF(B1498&gt;=25,VLOOKUP(A1498,英雄数据表!A:L,7,0),""))</f>
        <v>"1405602004"</v>
      </c>
      <c r="M1498" s="20" t="str">
        <f>IFERROR(VLOOKUP(B1498,属性中转表!$K$2:$O$21,5,FALSE),"")</f>
        <v/>
      </c>
      <c r="N1498" s="20" t="str">
        <f>IF(B1498=25,VLOOKUP(A1498,英雄数据表!A:L,8,FALSE),IF(B1498=50,VLOOKUP(A1498,英雄数据表!A:L,12,0),""))</f>
        <v/>
      </c>
    </row>
    <row r="1499" spans="1:14" x14ac:dyDescent="0.3">
      <c r="A1499" s="20">
        <v>14056</v>
      </c>
      <c r="B1499" s="21">
        <f t="shared" si="102"/>
        <v>98</v>
      </c>
      <c r="C1499" s="21">
        <v>5</v>
      </c>
      <c r="D1499" s="21">
        <f>VLOOKUP(A1499,英雄数据表!A:D,4,0)</f>
        <v>1</v>
      </c>
      <c r="E1499" s="20" t="str">
        <f>VLOOKUP(A1499,英雄数据表!A:C,3,0)</f>
        <v>嗜血拳铠</v>
      </c>
      <c r="F1499" s="20">
        <f t="shared" si="103"/>
        <v>14056</v>
      </c>
      <c r="G1499" s="20">
        <f t="shared" si="104"/>
        <v>14056</v>
      </c>
      <c r="H1499" s="21" t="str">
        <f>VLOOKUP(B1499,属性中转表!A:F,6,FALSE)</f>
        <v>"hp":442800,"atk":12300</v>
      </c>
      <c r="I1499" s="20" t="str">
        <f>IF(VLOOKUP(B1499,属性中转表!A:G,7,FALSE)=0,"",VLOOKUP(VLOOKUP(B1499,属性中转表!A:G,7,FALSE),属性中转表!$K$2:$P$21,6,0))&amp;IF(VLOOKUP(B1499,属性中转表!A:G,7,FALSE)&gt;=50,VLOOKUP(A1499,英雄数据表!A:K,9,0),IF(VLOOKUP(B1499,属性中转表!A:G,7,FALSE)&gt;=25,VLOOKUP(A1499,英雄数据表!A:K,5,0),""))</f>
        <v>"atk":600,"hp":10000,"undpspro":200,"pvpdpspro":150,"pvpundpspro":150,"speed":10</v>
      </c>
      <c r="J1499" s="20" t="str">
        <f>IF(I1499="","",属性中转表!$I$1&amp;(IF(VLOOKUP(B1499,属性中转表!A:G,7,FALSE)=0,0,VLOOKUP(VLOOKUP(B1499,属性中转表!A:G,7,FALSE),属性中转表!$K$2:$P$21,4,0)))+IFERROR(VLOOKUP(A1499,英雄数据表!A:K,IF(武魂!B1499&gt;=50,10,IF(武魂!B1499&gt;=25,6)),0),0))</f>
        <v>,"dpspro":200</v>
      </c>
      <c r="K1499" s="32" t="str">
        <f t="shared" si="105"/>
        <v>"atk":600,"hp":10000,"undpspro":200,"pvpdpspro":150,"pvpundpspro":150,"speed":10,"dpspro":200</v>
      </c>
      <c r="L1499" s="20" t="str">
        <f>IF(B1499&gt;=50,VLOOKUP(A1499,英雄数据表!A:L,11,FALSE),IF(B1499&gt;=25,VLOOKUP(A1499,英雄数据表!A:L,7,0),""))</f>
        <v>"1405602004"</v>
      </c>
      <c r="M1499" s="20" t="str">
        <f>IFERROR(VLOOKUP(B1499,属性中转表!$K$2:$O$21,5,FALSE),"")</f>
        <v/>
      </c>
      <c r="N1499" s="20" t="str">
        <f>IF(B1499=25,VLOOKUP(A1499,英雄数据表!A:L,8,FALSE),IF(B1499=50,VLOOKUP(A1499,英雄数据表!A:L,12,0),""))</f>
        <v/>
      </c>
    </row>
    <row r="1500" spans="1:14" x14ac:dyDescent="0.3">
      <c r="A1500" s="20">
        <v>14056</v>
      </c>
      <c r="B1500" s="21">
        <f t="shared" si="102"/>
        <v>99</v>
      </c>
      <c r="C1500" s="21">
        <v>5</v>
      </c>
      <c r="D1500" s="21">
        <f>VLOOKUP(A1500,英雄数据表!A:D,4,0)</f>
        <v>1</v>
      </c>
      <c r="E1500" s="20" t="str">
        <f>VLOOKUP(A1500,英雄数据表!A:C,3,0)</f>
        <v>嗜血拳铠</v>
      </c>
      <c r="F1500" s="20">
        <f t="shared" si="103"/>
        <v>14056</v>
      </c>
      <c r="G1500" s="20">
        <f t="shared" si="104"/>
        <v>14056</v>
      </c>
      <c r="H1500" s="21" t="str">
        <f>VLOOKUP(B1500,属性中转表!A:F,6,FALSE)</f>
        <v>"hp":448200,"atk":12450</v>
      </c>
      <c r="I1500" s="20" t="str">
        <f>IF(VLOOKUP(B1500,属性中转表!A:G,7,FALSE)=0,"",VLOOKUP(VLOOKUP(B1500,属性中转表!A:G,7,FALSE),属性中转表!$K$2:$P$21,6,0))&amp;IF(VLOOKUP(B1500,属性中转表!A:G,7,FALSE)&gt;=50,VLOOKUP(A1500,英雄数据表!A:K,9,0),IF(VLOOKUP(B1500,属性中转表!A:G,7,FALSE)&gt;=25,VLOOKUP(A1500,英雄数据表!A:K,5,0),""))</f>
        <v>"atk":600,"hp":10000,"undpspro":200,"pvpdpspro":150,"pvpundpspro":150,"speed":10</v>
      </c>
      <c r="J1500" s="20" t="str">
        <f>IF(I1500="","",属性中转表!$I$1&amp;(IF(VLOOKUP(B1500,属性中转表!A:G,7,FALSE)=0,0,VLOOKUP(VLOOKUP(B1500,属性中转表!A:G,7,FALSE),属性中转表!$K$2:$P$21,4,0)))+IFERROR(VLOOKUP(A1500,英雄数据表!A:K,IF(武魂!B1500&gt;=50,10,IF(武魂!B1500&gt;=25,6)),0),0))</f>
        <v>,"dpspro":200</v>
      </c>
      <c r="K1500" s="32" t="str">
        <f t="shared" si="105"/>
        <v>"atk":600,"hp":10000,"undpspro":200,"pvpdpspro":150,"pvpundpspro":150,"speed":10,"dpspro":200</v>
      </c>
      <c r="L1500" s="20" t="str">
        <f>IF(B1500&gt;=50,VLOOKUP(A1500,英雄数据表!A:L,11,FALSE),IF(B1500&gt;=25,VLOOKUP(A1500,英雄数据表!A:L,7,0),""))</f>
        <v>"1405602004"</v>
      </c>
      <c r="M1500" s="20" t="str">
        <f>IFERROR(VLOOKUP(B1500,属性中转表!$K$2:$O$21,5,FALSE),"")</f>
        <v/>
      </c>
      <c r="N1500" s="20" t="str">
        <f>IF(B1500=25,VLOOKUP(A1500,英雄数据表!A:L,8,FALSE),IF(B1500=50,VLOOKUP(A1500,英雄数据表!A:L,12,0),""))</f>
        <v/>
      </c>
    </row>
    <row r="1501" spans="1:14" x14ac:dyDescent="0.3">
      <c r="A1501" s="20">
        <v>14056</v>
      </c>
      <c r="B1501" s="21">
        <f t="shared" si="102"/>
        <v>100</v>
      </c>
      <c r="C1501" s="21">
        <v>5</v>
      </c>
      <c r="D1501" s="21">
        <f>VLOOKUP(A1501,英雄数据表!A:D,4,0)</f>
        <v>1</v>
      </c>
      <c r="E1501" s="20" t="str">
        <f>VLOOKUP(A1501,英雄数据表!A:C,3,0)</f>
        <v>嗜血拳铠</v>
      </c>
      <c r="F1501" s="20">
        <f t="shared" si="103"/>
        <v>14056</v>
      </c>
      <c r="G1501" s="20">
        <f t="shared" si="104"/>
        <v>14056</v>
      </c>
      <c r="H1501" s="21" t="str">
        <f>VLOOKUP(B1501,属性中转表!A:F,6,FALSE)</f>
        <v>"hp":453600,"atk":12600</v>
      </c>
      <c r="I1501" s="20" t="str">
        <f>IF(VLOOKUP(B1501,属性中转表!A:G,7,FALSE)=0,"",VLOOKUP(VLOOKUP(B1501,属性中转表!A:G,7,FALSE),属性中转表!$K$2:$P$21,6,0))&amp;IF(VLOOKUP(B1501,属性中转表!A:G,7,FALSE)&gt;=50,VLOOKUP(A1501,英雄数据表!A:K,9,0),IF(VLOOKUP(B1501,属性中转表!A:G,7,FALSE)&gt;=25,VLOOKUP(A1501,英雄数据表!A:K,5,0),""))</f>
        <v>"atk":900,"hp":15000,"undpspro":200,"pvpdpspro":150,"pvpundpspro":150,"speed":20</v>
      </c>
      <c r="J1501" s="20" t="str">
        <f>IF(I1501="","",属性中转表!$I$1&amp;(IF(VLOOKUP(B1501,属性中转表!A:G,7,FALSE)=0,0,VLOOKUP(VLOOKUP(B1501,属性中转表!A:G,7,FALSE),属性中转表!$K$2:$P$21,4,0)))+IFERROR(VLOOKUP(A1501,英雄数据表!A:K,IF(武魂!B1501&gt;=50,10,IF(武魂!B1501&gt;=25,6)),0),0))</f>
        <v>,"dpspro":200</v>
      </c>
      <c r="K1501" s="32" t="str">
        <f t="shared" si="105"/>
        <v>"atk":900,"hp":15000,"undpspro":200,"pvpdpspro":150,"pvpundpspro":150,"speed":20,"dpspro":200</v>
      </c>
      <c r="L1501" s="20" t="str">
        <f>IF(B1501&gt;=50,VLOOKUP(A1501,英雄数据表!A:L,11,FALSE),IF(B1501&gt;=25,VLOOKUP(A1501,英雄数据表!A:L,7,0),""))</f>
        <v>"1405602004"</v>
      </c>
      <c r="M1501" s="20" t="str">
        <f>IFERROR(VLOOKUP(B1501,属性中转表!$K$2:$O$21,5,FALSE),"")</f>
        <v>"speed":10,"atk":300,"hp":5000</v>
      </c>
      <c r="N1501" s="20" t="str">
        <f>IF(B1501=25,VLOOKUP(A1501,英雄数据表!A:L,8,FALSE),IF(B1501=50,VLOOKUP(A1501,英雄数据表!A:L,12,0),""))</f>
        <v/>
      </c>
    </row>
    <row r="1502" spans="1:14" x14ac:dyDescent="0.3">
      <c r="A1502" s="20">
        <v>15046</v>
      </c>
      <c r="B1502" s="21">
        <f t="shared" si="102"/>
        <v>1</v>
      </c>
      <c r="C1502" s="21">
        <v>5</v>
      </c>
      <c r="D1502" s="21">
        <f>VLOOKUP(A1502,英雄数据表!A:D,4,0)</f>
        <v>1</v>
      </c>
      <c r="E1502" s="20" t="str">
        <f>VLOOKUP(A1502,英雄数据表!A:C,3,0)</f>
        <v>深渊凝视</v>
      </c>
      <c r="F1502" s="20">
        <f t="shared" si="103"/>
        <v>15046</v>
      </c>
      <c r="G1502" s="20">
        <f t="shared" si="104"/>
        <v>15046</v>
      </c>
      <c r="H1502" s="21" t="str">
        <f>VLOOKUP(B1502,属性中转表!A:F,6,FALSE)</f>
        <v>"hp":5400,"atk":150</v>
      </c>
      <c r="I1502" s="20" t="str">
        <f>IF(VLOOKUP(B1502,属性中转表!A:G,7,FALSE)=0,"",VLOOKUP(VLOOKUP(B1502,属性中转表!A:G,7,FALSE),属性中转表!$K$2:$P$21,6,0))&amp;IF(VLOOKUP(B1502,属性中转表!A:G,7,FALSE)&gt;=50,VLOOKUP(A1502,英雄数据表!A:K,9,0),IF(VLOOKUP(B1502,属性中转表!A:G,7,FALSE)&gt;=25,VLOOKUP(A1502,英雄数据表!A:K,5,0),""))</f>
        <v/>
      </c>
      <c r="J1502" s="20" t="str">
        <f>IF(I1502="","",属性中转表!$I$1&amp;(IF(VLOOKUP(B1502,属性中转表!A:G,7,FALSE)=0,0,VLOOKUP(VLOOKUP(B1502,属性中转表!A:G,7,FALSE),属性中转表!$K$2:$P$21,4,0)))+IFERROR(VLOOKUP(A1502,英雄数据表!A:K,IF(武魂!B1502&gt;=50,10,IF(武魂!B1502&gt;=25,6)),0),0))</f>
        <v/>
      </c>
      <c r="K1502" s="32" t="str">
        <f t="shared" si="105"/>
        <v/>
      </c>
      <c r="L1502" s="20" t="str">
        <f>IF(B1502&gt;=50,VLOOKUP(A1502,英雄数据表!A:L,11,FALSE),IF(B1502&gt;=25,VLOOKUP(A1502,英雄数据表!A:L,7,0),""))</f>
        <v/>
      </c>
      <c r="M1502" s="20" t="str">
        <f>IFERROR(VLOOKUP(B1502,属性中转表!$K$2:$O$21,5,FALSE),"")</f>
        <v/>
      </c>
      <c r="N1502" s="20" t="str">
        <f>IF(B1502=25,VLOOKUP(A1502,英雄数据表!A:L,8,FALSE),IF(B1502=50,VLOOKUP(A1502,英雄数据表!A:L,12,0),""))</f>
        <v/>
      </c>
    </row>
    <row r="1503" spans="1:14" x14ac:dyDescent="0.3">
      <c r="A1503" s="20">
        <v>15046</v>
      </c>
      <c r="B1503" s="21">
        <f t="shared" si="102"/>
        <v>2</v>
      </c>
      <c r="C1503" s="21">
        <v>5</v>
      </c>
      <c r="D1503" s="21">
        <f>VLOOKUP(A1503,英雄数据表!A:D,4,0)</f>
        <v>1</v>
      </c>
      <c r="E1503" s="20" t="str">
        <f>VLOOKUP(A1503,英雄数据表!A:C,3,0)</f>
        <v>深渊凝视</v>
      </c>
      <c r="F1503" s="20">
        <f t="shared" si="103"/>
        <v>15046</v>
      </c>
      <c r="G1503" s="20">
        <f t="shared" si="104"/>
        <v>15046</v>
      </c>
      <c r="H1503" s="21" t="str">
        <f>VLOOKUP(B1503,属性中转表!A:F,6,FALSE)</f>
        <v>"hp":7200,"atk":200</v>
      </c>
      <c r="I1503" s="20" t="str">
        <f>IF(VLOOKUP(B1503,属性中转表!A:G,7,FALSE)=0,"",VLOOKUP(VLOOKUP(B1503,属性中转表!A:G,7,FALSE),属性中转表!$K$2:$P$21,6,0))&amp;IF(VLOOKUP(B1503,属性中转表!A:G,7,FALSE)&gt;=50,VLOOKUP(A1503,英雄数据表!A:K,9,0),IF(VLOOKUP(B1503,属性中转表!A:G,7,FALSE)&gt;=25,VLOOKUP(A1503,英雄数据表!A:K,5,0),""))</f>
        <v/>
      </c>
      <c r="J1503" s="20" t="str">
        <f>IF(I1503="","",属性中转表!$I$1&amp;(IF(VLOOKUP(B1503,属性中转表!A:G,7,FALSE)=0,0,VLOOKUP(VLOOKUP(B1503,属性中转表!A:G,7,FALSE),属性中转表!$K$2:$P$21,4,0)))+IFERROR(VLOOKUP(A1503,英雄数据表!A:K,IF(武魂!B1503&gt;=50,10,IF(武魂!B1503&gt;=25,6)),0),0))</f>
        <v/>
      </c>
      <c r="K1503" s="32" t="str">
        <f t="shared" si="105"/>
        <v/>
      </c>
      <c r="L1503" s="20" t="str">
        <f>IF(B1503&gt;=50,VLOOKUP(A1503,英雄数据表!A:L,11,FALSE),IF(B1503&gt;=25,VLOOKUP(A1503,英雄数据表!A:L,7,0),""))</f>
        <v/>
      </c>
      <c r="M1503" s="20" t="str">
        <f>IFERROR(VLOOKUP(B1503,属性中转表!$K$2:$O$21,5,FALSE),"")</f>
        <v/>
      </c>
      <c r="N1503" s="20" t="str">
        <f>IF(B1503=25,VLOOKUP(A1503,英雄数据表!A:L,8,FALSE),IF(B1503=50,VLOOKUP(A1503,英雄数据表!A:L,12,0),""))</f>
        <v/>
      </c>
    </row>
    <row r="1504" spans="1:14" x14ac:dyDescent="0.3">
      <c r="A1504" s="20">
        <v>15046</v>
      </c>
      <c r="B1504" s="21">
        <f t="shared" si="102"/>
        <v>3</v>
      </c>
      <c r="C1504" s="21">
        <v>5</v>
      </c>
      <c r="D1504" s="21">
        <f>VLOOKUP(A1504,英雄数据表!A:D,4,0)</f>
        <v>1</v>
      </c>
      <c r="E1504" s="20" t="str">
        <f>VLOOKUP(A1504,英雄数据表!A:C,3,0)</f>
        <v>深渊凝视</v>
      </c>
      <c r="F1504" s="20">
        <f t="shared" si="103"/>
        <v>15046</v>
      </c>
      <c r="G1504" s="20">
        <f t="shared" si="104"/>
        <v>15046</v>
      </c>
      <c r="H1504" s="21" t="str">
        <f>VLOOKUP(B1504,属性中转表!A:F,6,FALSE)</f>
        <v>"hp":9000,"atk":250</v>
      </c>
      <c r="I1504" s="20" t="str">
        <f>IF(VLOOKUP(B1504,属性中转表!A:G,7,FALSE)=0,"",VLOOKUP(VLOOKUP(B1504,属性中转表!A:G,7,FALSE),属性中转表!$K$2:$P$21,6,0))&amp;IF(VLOOKUP(B1504,属性中转表!A:G,7,FALSE)&gt;=50,VLOOKUP(A1504,英雄数据表!A:K,9,0),IF(VLOOKUP(B1504,属性中转表!A:G,7,FALSE)&gt;=25,VLOOKUP(A1504,英雄数据表!A:K,5,0),""))</f>
        <v/>
      </c>
      <c r="J1504" s="20" t="str">
        <f>IF(I1504="","",属性中转表!$I$1&amp;(IF(VLOOKUP(B1504,属性中转表!A:G,7,FALSE)=0,0,VLOOKUP(VLOOKUP(B1504,属性中转表!A:G,7,FALSE),属性中转表!$K$2:$P$21,4,0)))+IFERROR(VLOOKUP(A1504,英雄数据表!A:K,IF(武魂!B1504&gt;=50,10,IF(武魂!B1504&gt;=25,6)),0),0))</f>
        <v/>
      </c>
      <c r="K1504" s="32" t="str">
        <f t="shared" si="105"/>
        <v/>
      </c>
      <c r="L1504" s="20" t="str">
        <f>IF(B1504&gt;=50,VLOOKUP(A1504,英雄数据表!A:L,11,FALSE),IF(B1504&gt;=25,VLOOKUP(A1504,英雄数据表!A:L,7,0),""))</f>
        <v/>
      </c>
      <c r="M1504" s="20" t="str">
        <f>IFERROR(VLOOKUP(B1504,属性中转表!$K$2:$O$21,5,FALSE),"")</f>
        <v/>
      </c>
      <c r="N1504" s="20" t="str">
        <f>IF(B1504=25,VLOOKUP(A1504,英雄数据表!A:L,8,FALSE),IF(B1504=50,VLOOKUP(A1504,英雄数据表!A:L,12,0),""))</f>
        <v/>
      </c>
    </row>
    <row r="1505" spans="1:14" x14ac:dyDescent="0.3">
      <c r="A1505" s="20">
        <v>15046</v>
      </c>
      <c r="B1505" s="21">
        <f t="shared" si="102"/>
        <v>4</v>
      </c>
      <c r="C1505" s="21">
        <v>5</v>
      </c>
      <c r="D1505" s="21">
        <f>VLOOKUP(A1505,英雄数据表!A:D,4,0)</f>
        <v>1</v>
      </c>
      <c r="E1505" s="20" t="str">
        <f>VLOOKUP(A1505,英雄数据表!A:C,3,0)</f>
        <v>深渊凝视</v>
      </c>
      <c r="F1505" s="20">
        <f t="shared" si="103"/>
        <v>15046</v>
      </c>
      <c r="G1505" s="20">
        <f t="shared" si="104"/>
        <v>15046</v>
      </c>
      <c r="H1505" s="21" t="str">
        <f>VLOOKUP(B1505,属性中转表!A:F,6,FALSE)</f>
        <v>"hp":10800,"atk":300</v>
      </c>
      <c r="I1505" s="20" t="str">
        <f>IF(VLOOKUP(B1505,属性中转表!A:G,7,FALSE)=0,"",VLOOKUP(VLOOKUP(B1505,属性中转表!A:G,7,FALSE),属性中转表!$K$2:$P$21,6,0))&amp;IF(VLOOKUP(B1505,属性中转表!A:G,7,FALSE)&gt;=50,VLOOKUP(A1505,英雄数据表!A:K,9,0),IF(VLOOKUP(B1505,属性中转表!A:G,7,FALSE)&gt;=25,VLOOKUP(A1505,英雄数据表!A:K,5,0),""))</f>
        <v/>
      </c>
      <c r="J1505" s="20" t="str">
        <f>IF(I1505="","",属性中转表!$I$1&amp;(IF(VLOOKUP(B1505,属性中转表!A:G,7,FALSE)=0,0,VLOOKUP(VLOOKUP(B1505,属性中转表!A:G,7,FALSE),属性中转表!$K$2:$P$21,4,0)))+IFERROR(VLOOKUP(A1505,英雄数据表!A:K,IF(武魂!B1505&gt;=50,10,IF(武魂!B1505&gt;=25,6)),0),0))</f>
        <v/>
      </c>
      <c r="K1505" s="32" t="str">
        <f t="shared" si="105"/>
        <v/>
      </c>
      <c r="L1505" s="20" t="str">
        <f>IF(B1505&gt;=50,VLOOKUP(A1505,英雄数据表!A:L,11,FALSE),IF(B1505&gt;=25,VLOOKUP(A1505,英雄数据表!A:L,7,0),""))</f>
        <v/>
      </c>
      <c r="M1505" s="20" t="str">
        <f>IFERROR(VLOOKUP(B1505,属性中转表!$K$2:$O$21,5,FALSE),"")</f>
        <v/>
      </c>
      <c r="N1505" s="20" t="str">
        <f>IF(B1505=25,VLOOKUP(A1505,英雄数据表!A:L,8,FALSE),IF(B1505=50,VLOOKUP(A1505,英雄数据表!A:L,12,0),""))</f>
        <v/>
      </c>
    </row>
    <row r="1506" spans="1:14" x14ac:dyDescent="0.3">
      <c r="A1506" s="20">
        <v>15046</v>
      </c>
      <c r="B1506" s="21">
        <f t="shared" si="102"/>
        <v>5</v>
      </c>
      <c r="C1506" s="21">
        <v>5</v>
      </c>
      <c r="D1506" s="21">
        <f>VLOOKUP(A1506,英雄数据表!A:D,4,0)</f>
        <v>1</v>
      </c>
      <c r="E1506" s="20" t="str">
        <f>VLOOKUP(A1506,英雄数据表!A:C,3,0)</f>
        <v>深渊凝视</v>
      </c>
      <c r="F1506" s="20">
        <f t="shared" si="103"/>
        <v>15046</v>
      </c>
      <c r="G1506" s="20">
        <f t="shared" si="104"/>
        <v>15046</v>
      </c>
      <c r="H1506" s="21" t="str">
        <f>VLOOKUP(B1506,属性中转表!A:F,6,FALSE)</f>
        <v>"hp":12600,"atk":350</v>
      </c>
      <c r="I1506" s="20" t="str">
        <f>IF(VLOOKUP(B1506,属性中转表!A:G,7,FALSE)=0,"",VLOOKUP(VLOOKUP(B1506,属性中转表!A:G,7,FALSE),属性中转表!$K$2:$P$21,6,0))&amp;IF(VLOOKUP(B1506,属性中转表!A:G,7,FALSE)&gt;=50,VLOOKUP(A1506,英雄数据表!A:K,9,0),IF(VLOOKUP(B1506,属性中转表!A:G,7,FALSE)&gt;=25,VLOOKUP(A1506,英雄数据表!A:K,5,0),""))</f>
        <v>"atk":300</v>
      </c>
      <c r="J1506" s="20" t="str">
        <f>IF(I1506="","",属性中转表!$I$1&amp;(IF(VLOOKUP(B1506,属性中转表!A:G,7,FALSE)=0,0,VLOOKUP(VLOOKUP(B1506,属性中转表!A:G,7,FALSE),属性中转表!$K$2:$P$21,4,0)))+IFERROR(VLOOKUP(A1506,英雄数据表!A:K,IF(武魂!B1506&gt;=50,10,IF(武魂!B1506&gt;=25,6)),0),0))</f>
        <v>,"dpspro":0</v>
      </c>
      <c r="K1506" s="32" t="str">
        <f t="shared" si="105"/>
        <v>"atk":300,"dpspro":0</v>
      </c>
      <c r="L1506" s="20" t="str">
        <f>IF(B1506&gt;=50,VLOOKUP(A1506,英雄数据表!A:L,11,FALSE),IF(B1506&gt;=25,VLOOKUP(A1506,英雄数据表!A:L,7,0),""))</f>
        <v/>
      </c>
      <c r="M1506" s="20" t="str">
        <f>IFERROR(VLOOKUP(B1506,属性中转表!$K$2:$O$21,5,FALSE),"")</f>
        <v>"atk":300</v>
      </c>
      <c r="N1506" s="20" t="str">
        <f>IF(B1506=25,VLOOKUP(A1506,英雄数据表!A:L,8,FALSE),IF(B1506=50,VLOOKUP(A1506,英雄数据表!A:L,12,0),""))</f>
        <v/>
      </c>
    </row>
    <row r="1507" spans="1:14" x14ac:dyDescent="0.3">
      <c r="A1507" s="20">
        <v>15046</v>
      </c>
      <c r="B1507" s="21">
        <f t="shared" si="102"/>
        <v>6</v>
      </c>
      <c r="C1507" s="21">
        <v>5</v>
      </c>
      <c r="D1507" s="21">
        <f>VLOOKUP(A1507,英雄数据表!A:D,4,0)</f>
        <v>1</v>
      </c>
      <c r="E1507" s="20" t="str">
        <f>VLOOKUP(A1507,英雄数据表!A:C,3,0)</f>
        <v>深渊凝视</v>
      </c>
      <c r="F1507" s="20">
        <f t="shared" si="103"/>
        <v>15046</v>
      </c>
      <c r="G1507" s="20">
        <f t="shared" si="104"/>
        <v>15046</v>
      </c>
      <c r="H1507" s="21" t="str">
        <f>VLOOKUP(B1507,属性中转表!A:F,6,FALSE)</f>
        <v>"hp":14400,"atk":400</v>
      </c>
      <c r="I1507" s="20" t="str">
        <f>IF(VLOOKUP(B1507,属性中转表!A:G,7,FALSE)=0,"",VLOOKUP(VLOOKUP(B1507,属性中转表!A:G,7,FALSE),属性中转表!$K$2:$P$21,6,0))&amp;IF(VLOOKUP(B1507,属性中转表!A:G,7,FALSE)&gt;=50,VLOOKUP(A1507,英雄数据表!A:K,9,0),IF(VLOOKUP(B1507,属性中转表!A:G,7,FALSE)&gt;=25,VLOOKUP(A1507,英雄数据表!A:K,5,0),""))</f>
        <v>"atk":300</v>
      </c>
      <c r="J1507" s="20" t="str">
        <f>IF(I1507="","",属性中转表!$I$1&amp;(IF(VLOOKUP(B1507,属性中转表!A:G,7,FALSE)=0,0,VLOOKUP(VLOOKUP(B1507,属性中转表!A:G,7,FALSE),属性中转表!$K$2:$P$21,4,0)))+IFERROR(VLOOKUP(A1507,英雄数据表!A:K,IF(武魂!B1507&gt;=50,10,IF(武魂!B1507&gt;=25,6)),0),0))</f>
        <v>,"dpspro":0</v>
      </c>
      <c r="K1507" s="32" t="str">
        <f t="shared" si="105"/>
        <v>"atk":300,"dpspro":0</v>
      </c>
      <c r="L1507" s="20" t="str">
        <f>IF(B1507&gt;=50,VLOOKUP(A1507,英雄数据表!A:L,11,FALSE),IF(B1507&gt;=25,VLOOKUP(A1507,英雄数据表!A:L,7,0),""))</f>
        <v/>
      </c>
      <c r="M1507" s="20" t="str">
        <f>IFERROR(VLOOKUP(B1507,属性中转表!$K$2:$O$21,5,FALSE),"")</f>
        <v/>
      </c>
      <c r="N1507" s="20" t="str">
        <f>IF(B1507=25,VLOOKUP(A1507,英雄数据表!A:L,8,FALSE),IF(B1507=50,VLOOKUP(A1507,英雄数据表!A:L,12,0),""))</f>
        <v/>
      </c>
    </row>
    <row r="1508" spans="1:14" x14ac:dyDescent="0.3">
      <c r="A1508" s="20">
        <v>15046</v>
      </c>
      <c r="B1508" s="21">
        <f t="shared" si="102"/>
        <v>7</v>
      </c>
      <c r="C1508" s="21">
        <v>5</v>
      </c>
      <c r="D1508" s="21">
        <f>VLOOKUP(A1508,英雄数据表!A:D,4,0)</f>
        <v>1</v>
      </c>
      <c r="E1508" s="20" t="str">
        <f>VLOOKUP(A1508,英雄数据表!A:C,3,0)</f>
        <v>深渊凝视</v>
      </c>
      <c r="F1508" s="20">
        <f t="shared" si="103"/>
        <v>15046</v>
      </c>
      <c r="G1508" s="20">
        <f t="shared" si="104"/>
        <v>15046</v>
      </c>
      <c r="H1508" s="21" t="str">
        <f>VLOOKUP(B1508,属性中转表!A:F,6,FALSE)</f>
        <v>"hp":16200,"atk":450</v>
      </c>
      <c r="I1508" s="20" t="str">
        <f>IF(VLOOKUP(B1508,属性中转表!A:G,7,FALSE)=0,"",VLOOKUP(VLOOKUP(B1508,属性中转表!A:G,7,FALSE),属性中转表!$K$2:$P$21,6,0))&amp;IF(VLOOKUP(B1508,属性中转表!A:G,7,FALSE)&gt;=50,VLOOKUP(A1508,英雄数据表!A:K,9,0),IF(VLOOKUP(B1508,属性中转表!A:G,7,FALSE)&gt;=25,VLOOKUP(A1508,英雄数据表!A:K,5,0),""))</f>
        <v>"atk":300</v>
      </c>
      <c r="J1508" s="20" t="str">
        <f>IF(I1508="","",属性中转表!$I$1&amp;(IF(VLOOKUP(B1508,属性中转表!A:G,7,FALSE)=0,0,VLOOKUP(VLOOKUP(B1508,属性中转表!A:G,7,FALSE),属性中转表!$K$2:$P$21,4,0)))+IFERROR(VLOOKUP(A1508,英雄数据表!A:K,IF(武魂!B1508&gt;=50,10,IF(武魂!B1508&gt;=25,6)),0),0))</f>
        <v>,"dpspro":0</v>
      </c>
      <c r="K1508" s="32" t="str">
        <f t="shared" si="105"/>
        <v>"atk":300,"dpspro":0</v>
      </c>
      <c r="L1508" s="20" t="str">
        <f>IF(B1508&gt;=50,VLOOKUP(A1508,英雄数据表!A:L,11,FALSE),IF(B1508&gt;=25,VLOOKUP(A1508,英雄数据表!A:L,7,0),""))</f>
        <v/>
      </c>
      <c r="M1508" s="20" t="str">
        <f>IFERROR(VLOOKUP(B1508,属性中转表!$K$2:$O$21,5,FALSE),"")</f>
        <v/>
      </c>
      <c r="N1508" s="20" t="str">
        <f>IF(B1508=25,VLOOKUP(A1508,英雄数据表!A:L,8,FALSE),IF(B1508=50,VLOOKUP(A1508,英雄数据表!A:L,12,0),""))</f>
        <v/>
      </c>
    </row>
    <row r="1509" spans="1:14" x14ac:dyDescent="0.3">
      <c r="A1509" s="20">
        <v>15046</v>
      </c>
      <c r="B1509" s="21">
        <f t="shared" si="102"/>
        <v>8</v>
      </c>
      <c r="C1509" s="21">
        <v>5</v>
      </c>
      <c r="D1509" s="21">
        <f>VLOOKUP(A1509,英雄数据表!A:D,4,0)</f>
        <v>1</v>
      </c>
      <c r="E1509" s="20" t="str">
        <f>VLOOKUP(A1509,英雄数据表!A:C,3,0)</f>
        <v>深渊凝视</v>
      </c>
      <c r="F1509" s="20">
        <f t="shared" si="103"/>
        <v>15046</v>
      </c>
      <c r="G1509" s="20">
        <f t="shared" si="104"/>
        <v>15046</v>
      </c>
      <c r="H1509" s="21" t="str">
        <f>VLOOKUP(B1509,属性中转表!A:F,6,FALSE)</f>
        <v>"hp":18000,"atk":500</v>
      </c>
      <c r="I1509" s="20" t="str">
        <f>IF(VLOOKUP(B1509,属性中转表!A:G,7,FALSE)=0,"",VLOOKUP(VLOOKUP(B1509,属性中转表!A:G,7,FALSE),属性中转表!$K$2:$P$21,6,0))&amp;IF(VLOOKUP(B1509,属性中转表!A:G,7,FALSE)&gt;=50,VLOOKUP(A1509,英雄数据表!A:K,9,0),IF(VLOOKUP(B1509,属性中转表!A:G,7,FALSE)&gt;=25,VLOOKUP(A1509,英雄数据表!A:K,5,0),""))</f>
        <v>"atk":300</v>
      </c>
      <c r="J1509" s="20" t="str">
        <f>IF(I1509="","",属性中转表!$I$1&amp;(IF(VLOOKUP(B1509,属性中转表!A:G,7,FALSE)=0,0,VLOOKUP(VLOOKUP(B1509,属性中转表!A:G,7,FALSE),属性中转表!$K$2:$P$21,4,0)))+IFERROR(VLOOKUP(A1509,英雄数据表!A:K,IF(武魂!B1509&gt;=50,10,IF(武魂!B1509&gt;=25,6)),0),0))</f>
        <v>,"dpspro":0</v>
      </c>
      <c r="K1509" s="32" t="str">
        <f t="shared" si="105"/>
        <v>"atk":300,"dpspro":0</v>
      </c>
      <c r="L1509" s="20" t="str">
        <f>IF(B1509&gt;=50,VLOOKUP(A1509,英雄数据表!A:L,11,FALSE),IF(B1509&gt;=25,VLOOKUP(A1509,英雄数据表!A:L,7,0),""))</f>
        <v/>
      </c>
      <c r="M1509" s="20" t="str">
        <f>IFERROR(VLOOKUP(B1509,属性中转表!$K$2:$O$21,5,FALSE),"")</f>
        <v/>
      </c>
      <c r="N1509" s="20" t="str">
        <f>IF(B1509=25,VLOOKUP(A1509,英雄数据表!A:L,8,FALSE),IF(B1509=50,VLOOKUP(A1509,英雄数据表!A:L,12,0),""))</f>
        <v/>
      </c>
    </row>
    <row r="1510" spans="1:14" x14ac:dyDescent="0.3">
      <c r="A1510" s="20">
        <v>15046</v>
      </c>
      <c r="B1510" s="21">
        <f t="shared" si="102"/>
        <v>9</v>
      </c>
      <c r="C1510" s="21">
        <v>5</v>
      </c>
      <c r="D1510" s="21">
        <f>VLOOKUP(A1510,英雄数据表!A:D,4,0)</f>
        <v>1</v>
      </c>
      <c r="E1510" s="20" t="str">
        <f>VLOOKUP(A1510,英雄数据表!A:C,3,0)</f>
        <v>深渊凝视</v>
      </c>
      <c r="F1510" s="20">
        <f t="shared" si="103"/>
        <v>15046</v>
      </c>
      <c r="G1510" s="20">
        <f t="shared" si="104"/>
        <v>15046</v>
      </c>
      <c r="H1510" s="21" t="str">
        <f>VLOOKUP(B1510,属性中转表!A:F,6,FALSE)</f>
        <v>"hp":19800,"atk":550</v>
      </c>
      <c r="I1510" s="20" t="str">
        <f>IF(VLOOKUP(B1510,属性中转表!A:G,7,FALSE)=0,"",VLOOKUP(VLOOKUP(B1510,属性中转表!A:G,7,FALSE),属性中转表!$K$2:$P$21,6,0))&amp;IF(VLOOKUP(B1510,属性中转表!A:G,7,FALSE)&gt;=50,VLOOKUP(A1510,英雄数据表!A:K,9,0),IF(VLOOKUP(B1510,属性中转表!A:G,7,FALSE)&gt;=25,VLOOKUP(A1510,英雄数据表!A:K,5,0),""))</f>
        <v>"atk":300</v>
      </c>
      <c r="J1510" s="20" t="str">
        <f>IF(I1510="","",属性中转表!$I$1&amp;(IF(VLOOKUP(B1510,属性中转表!A:G,7,FALSE)=0,0,VLOOKUP(VLOOKUP(B1510,属性中转表!A:G,7,FALSE),属性中转表!$K$2:$P$21,4,0)))+IFERROR(VLOOKUP(A1510,英雄数据表!A:K,IF(武魂!B1510&gt;=50,10,IF(武魂!B1510&gt;=25,6)),0),0))</f>
        <v>,"dpspro":0</v>
      </c>
      <c r="K1510" s="32" t="str">
        <f t="shared" si="105"/>
        <v>"atk":300,"dpspro":0</v>
      </c>
      <c r="L1510" s="20" t="str">
        <f>IF(B1510&gt;=50,VLOOKUP(A1510,英雄数据表!A:L,11,FALSE),IF(B1510&gt;=25,VLOOKUP(A1510,英雄数据表!A:L,7,0),""))</f>
        <v/>
      </c>
      <c r="M1510" s="20" t="str">
        <f>IFERROR(VLOOKUP(B1510,属性中转表!$K$2:$O$21,5,FALSE),"")</f>
        <v/>
      </c>
      <c r="N1510" s="20" t="str">
        <f>IF(B1510=25,VLOOKUP(A1510,英雄数据表!A:L,8,FALSE),IF(B1510=50,VLOOKUP(A1510,英雄数据表!A:L,12,0),""))</f>
        <v/>
      </c>
    </row>
    <row r="1511" spans="1:14" x14ac:dyDescent="0.3">
      <c r="A1511" s="20">
        <v>15046</v>
      </c>
      <c r="B1511" s="21">
        <f t="shared" si="102"/>
        <v>10</v>
      </c>
      <c r="C1511" s="21">
        <v>5</v>
      </c>
      <c r="D1511" s="21">
        <f>VLOOKUP(A1511,英雄数据表!A:D,4,0)</f>
        <v>1</v>
      </c>
      <c r="E1511" s="20" t="str">
        <f>VLOOKUP(A1511,英雄数据表!A:C,3,0)</f>
        <v>深渊凝视</v>
      </c>
      <c r="F1511" s="20">
        <f t="shared" si="103"/>
        <v>15046</v>
      </c>
      <c r="G1511" s="20">
        <f t="shared" si="104"/>
        <v>15046</v>
      </c>
      <c r="H1511" s="21" t="str">
        <f>VLOOKUP(B1511,属性中转表!A:F,6,FALSE)</f>
        <v>"hp":21600,"atk":600</v>
      </c>
      <c r="I1511" s="20" t="str">
        <f>IF(VLOOKUP(B1511,属性中转表!A:G,7,FALSE)=0,"",VLOOKUP(VLOOKUP(B1511,属性中转表!A:G,7,FALSE),属性中转表!$K$2:$P$21,6,0))&amp;IF(VLOOKUP(B1511,属性中转表!A:G,7,FALSE)&gt;=50,VLOOKUP(A1511,英雄数据表!A:K,9,0),IF(VLOOKUP(B1511,属性中转表!A:G,7,FALSE)&gt;=25,VLOOKUP(A1511,英雄数据表!A:K,5,0),""))</f>
        <v>"atk":300,"hp":5000</v>
      </c>
      <c r="J1511" s="20" t="str">
        <f>IF(I1511="","",属性中转表!$I$1&amp;(IF(VLOOKUP(B1511,属性中转表!A:G,7,FALSE)=0,0,VLOOKUP(VLOOKUP(B1511,属性中转表!A:G,7,FALSE),属性中转表!$K$2:$P$21,4,0)))+IFERROR(VLOOKUP(A1511,英雄数据表!A:K,IF(武魂!B1511&gt;=50,10,IF(武魂!B1511&gt;=25,6)),0),0))</f>
        <v>,"dpspro":0</v>
      </c>
      <c r="K1511" s="32" t="str">
        <f t="shared" si="105"/>
        <v>"atk":300,"hp":5000,"dpspro":0</v>
      </c>
      <c r="L1511" s="20" t="str">
        <f>IF(B1511&gt;=50,VLOOKUP(A1511,英雄数据表!A:L,11,FALSE),IF(B1511&gt;=25,VLOOKUP(A1511,英雄数据表!A:L,7,0),""))</f>
        <v/>
      </c>
      <c r="M1511" s="20" t="str">
        <f>IFERROR(VLOOKUP(B1511,属性中转表!$K$2:$O$21,5,FALSE),"")</f>
        <v>"hp":5000</v>
      </c>
      <c r="N1511" s="20" t="str">
        <f>IF(B1511=25,VLOOKUP(A1511,英雄数据表!A:L,8,FALSE),IF(B1511=50,VLOOKUP(A1511,英雄数据表!A:L,12,0),""))</f>
        <v/>
      </c>
    </row>
    <row r="1512" spans="1:14" x14ac:dyDescent="0.3">
      <c r="A1512" s="20">
        <v>15046</v>
      </c>
      <c r="B1512" s="21">
        <f t="shared" si="102"/>
        <v>11</v>
      </c>
      <c r="C1512" s="21">
        <v>5</v>
      </c>
      <c r="D1512" s="21">
        <f>VLOOKUP(A1512,英雄数据表!A:D,4,0)</f>
        <v>1</v>
      </c>
      <c r="E1512" s="20" t="str">
        <f>VLOOKUP(A1512,英雄数据表!A:C,3,0)</f>
        <v>深渊凝视</v>
      </c>
      <c r="F1512" s="20">
        <f t="shared" si="103"/>
        <v>15046</v>
      </c>
      <c r="G1512" s="20">
        <f t="shared" si="104"/>
        <v>15046</v>
      </c>
      <c r="H1512" s="21" t="str">
        <f>VLOOKUP(B1512,属性中转表!A:F,6,FALSE)</f>
        <v>"hp":24300,"atk":675</v>
      </c>
      <c r="I1512" s="20" t="str">
        <f>IF(VLOOKUP(B1512,属性中转表!A:G,7,FALSE)=0,"",VLOOKUP(VLOOKUP(B1512,属性中转表!A:G,7,FALSE),属性中转表!$K$2:$P$21,6,0))&amp;IF(VLOOKUP(B1512,属性中转表!A:G,7,FALSE)&gt;=50,VLOOKUP(A1512,英雄数据表!A:K,9,0),IF(VLOOKUP(B1512,属性中转表!A:G,7,FALSE)&gt;=25,VLOOKUP(A1512,英雄数据表!A:K,5,0),""))</f>
        <v>"atk":300,"hp":5000</v>
      </c>
      <c r="J1512" s="20" t="str">
        <f>IF(I1512="","",属性中转表!$I$1&amp;(IF(VLOOKUP(B1512,属性中转表!A:G,7,FALSE)=0,0,VLOOKUP(VLOOKUP(B1512,属性中转表!A:G,7,FALSE),属性中转表!$K$2:$P$21,4,0)))+IFERROR(VLOOKUP(A1512,英雄数据表!A:K,IF(武魂!B1512&gt;=50,10,IF(武魂!B1512&gt;=25,6)),0),0))</f>
        <v>,"dpspro":0</v>
      </c>
      <c r="K1512" s="32" t="str">
        <f t="shared" si="105"/>
        <v>"atk":300,"hp":5000,"dpspro":0</v>
      </c>
      <c r="L1512" s="20" t="str">
        <f>IF(B1512&gt;=50,VLOOKUP(A1512,英雄数据表!A:L,11,FALSE),IF(B1512&gt;=25,VLOOKUP(A1512,英雄数据表!A:L,7,0),""))</f>
        <v/>
      </c>
      <c r="M1512" s="20" t="str">
        <f>IFERROR(VLOOKUP(B1512,属性中转表!$K$2:$O$21,5,FALSE),"")</f>
        <v/>
      </c>
      <c r="N1512" s="20" t="str">
        <f>IF(B1512=25,VLOOKUP(A1512,英雄数据表!A:L,8,FALSE),IF(B1512=50,VLOOKUP(A1512,英雄数据表!A:L,12,0),""))</f>
        <v/>
      </c>
    </row>
    <row r="1513" spans="1:14" x14ac:dyDescent="0.3">
      <c r="A1513" s="20">
        <v>15046</v>
      </c>
      <c r="B1513" s="21">
        <f t="shared" si="102"/>
        <v>12</v>
      </c>
      <c r="C1513" s="21">
        <v>5</v>
      </c>
      <c r="D1513" s="21">
        <f>VLOOKUP(A1513,英雄数据表!A:D,4,0)</f>
        <v>1</v>
      </c>
      <c r="E1513" s="20" t="str">
        <f>VLOOKUP(A1513,英雄数据表!A:C,3,0)</f>
        <v>深渊凝视</v>
      </c>
      <c r="F1513" s="20">
        <f t="shared" si="103"/>
        <v>15046</v>
      </c>
      <c r="G1513" s="20">
        <f t="shared" si="104"/>
        <v>15046</v>
      </c>
      <c r="H1513" s="21" t="str">
        <f>VLOOKUP(B1513,属性中转表!A:F,6,FALSE)</f>
        <v>"hp":27000,"atk":750</v>
      </c>
      <c r="I1513" s="20" t="str">
        <f>IF(VLOOKUP(B1513,属性中转表!A:G,7,FALSE)=0,"",VLOOKUP(VLOOKUP(B1513,属性中转表!A:G,7,FALSE),属性中转表!$K$2:$P$21,6,0))&amp;IF(VLOOKUP(B1513,属性中转表!A:G,7,FALSE)&gt;=50,VLOOKUP(A1513,英雄数据表!A:K,9,0),IF(VLOOKUP(B1513,属性中转表!A:G,7,FALSE)&gt;=25,VLOOKUP(A1513,英雄数据表!A:K,5,0),""))</f>
        <v>"atk":300,"hp":5000</v>
      </c>
      <c r="J1513" s="20" t="str">
        <f>IF(I1513="","",属性中转表!$I$1&amp;(IF(VLOOKUP(B1513,属性中转表!A:G,7,FALSE)=0,0,VLOOKUP(VLOOKUP(B1513,属性中转表!A:G,7,FALSE),属性中转表!$K$2:$P$21,4,0)))+IFERROR(VLOOKUP(A1513,英雄数据表!A:K,IF(武魂!B1513&gt;=50,10,IF(武魂!B1513&gt;=25,6)),0),0))</f>
        <v>,"dpspro":0</v>
      </c>
      <c r="K1513" s="32" t="str">
        <f t="shared" si="105"/>
        <v>"atk":300,"hp":5000,"dpspro":0</v>
      </c>
      <c r="L1513" s="20" t="str">
        <f>IF(B1513&gt;=50,VLOOKUP(A1513,英雄数据表!A:L,11,FALSE),IF(B1513&gt;=25,VLOOKUP(A1513,英雄数据表!A:L,7,0),""))</f>
        <v/>
      </c>
      <c r="M1513" s="20" t="str">
        <f>IFERROR(VLOOKUP(B1513,属性中转表!$K$2:$O$21,5,FALSE),"")</f>
        <v/>
      </c>
      <c r="N1513" s="20" t="str">
        <f>IF(B1513=25,VLOOKUP(A1513,英雄数据表!A:L,8,FALSE),IF(B1513=50,VLOOKUP(A1513,英雄数据表!A:L,12,0),""))</f>
        <v/>
      </c>
    </row>
    <row r="1514" spans="1:14" x14ac:dyDescent="0.3">
      <c r="A1514" s="20">
        <v>15046</v>
      </c>
      <c r="B1514" s="21">
        <f t="shared" si="102"/>
        <v>13</v>
      </c>
      <c r="C1514" s="21">
        <v>5</v>
      </c>
      <c r="D1514" s="21">
        <f>VLOOKUP(A1514,英雄数据表!A:D,4,0)</f>
        <v>1</v>
      </c>
      <c r="E1514" s="20" t="str">
        <f>VLOOKUP(A1514,英雄数据表!A:C,3,0)</f>
        <v>深渊凝视</v>
      </c>
      <c r="F1514" s="20">
        <f t="shared" si="103"/>
        <v>15046</v>
      </c>
      <c r="G1514" s="20">
        <f t="shared" si="104"/>
        <v>15046</v>
      </c>
      <c r="H1514" s="21" t="str">
        <f>VLOOKUP(B1514,属性中转表!A:F,6,FALSE)</f>
        <v>"hp":29700,"atk":825</v>
      </c>
      <c r="I1514" s="20" t="str">
        <f>IF(VLOOKUP(B1514,属性中转表!A:G,7,FALSE)=0,"",VLOOKUP(VLOOKUP(B1514,属性中转表!A:G,7,FALSE),属性中转表!$K$2:$P$21,6,0))&amp;IF(VLOOKUP(B1514,属性中转表!A:G,7,FALSE)&gt;=50,VLOOKUP(A1514,英雄数据表!A:K,9,0),IF(VLOOKUP(B1514,属性中转表!A:G,7,FALSE)&gt;=25,VLOOKUP(A1514,英雄数据表!A:K,5,0),""))</f>
        <v>"atk":300,"hp":5000</v>
      </c>
      <c r="J1514" s="20" t="str">
        <f>IF(I1514="","",属性中转表!$I$1&amp;(IF(VLOOKUP(B1514,属性中转表!A:G,7,FALSE)=0,0,VLOOKUP(VLOOKUP(B1514,属性中转表!A:G,7,FALSE),属性中转表!$K$2:$P$21,4,0)))+IFERROR(VLOOKUP(A1514,英雄数据表!A:K,IF(武魂!B1514&gt;=50,10,IF(武魂!B1514&gt;=25,6)),0),0))</f>
        <v>,"dpspro":0</v>
      </c>
      <c r="K1514" s="32" t="str">
        <f t="shared" si="105"/>
        <v>"atk":300,"hp":5000,"dpspro":0</v>
      </c>
      <c r="L1514" s="20" t="str">
        <f>IF(B1514&gt;=50,VLOOKUP(A1514,英雄数据表!A:L,11,FALSE),IF(B1514&gt;=25,VLOOKUP(A1514,英雄数据表!A:L,7,0),""))</f>
        <v/>
      </c>
      <c r="M1514" s="20" t="str">
        <f>IFERROR(VLOOKUP(B1514,属性中转表!$K$2:$O$21,5,FALSE),"")</f>
        <v/>
      </c>
      <c r="N1514" s="20" t="str">
        <f>IF(B1514=25,VLOOKUP(A1514,英雄数据表!A:L,8,FALSE),IF(B1514=50,VLOOKUP(A1514,英雄数据表!A:L,12,0),""))</f>
        <v/>
      </c>
    </row>
    <row r="1515" spans="1:14" x14ac:dyDescent="0.3">
      <c r="A1515" s="20">
        <v>15046</v>
      </c>
      <c r="B1515" s="21">
        <f t="shared" si="102"/>
        <v>14</v>
      </c>
      <c r="C1515" s="21">
        <v>5</v>
      </c>
      <c r="D1515" s="21">
        <f>VLOOKUP(A1515,英雄数据表!A:D,4,0)</f>
        <v>1</v>
      </c>
      <c r="E1515" s="20" t="str">
        <f>VLOOKUP(A1515,英雄数据表!A:C,3,0)</f>
        <v>深渊凝视</v>
      </c>
      <c r="F1515" s="20">
        <f t="shared" si="103"/>
        <v>15046</v>
      </c>
      <c r="G1515" s="20">
        <f t="shared" si="104"/>
        <v>15046</v>
      </c>
      <c r="H1515" s="21" t="str">
        <f>VLOOKUP(B1515,属性中转表!A:F,6,FALSE)</f>
        <v>"hp":32400,"atk":900</v>
      </c>
      <c r="I1515" s="20" t="str">
        <f>IF(VLOOKUP(B1515,属性中转表!A:G,7,FALSE)=0,"",VLOOKUP(VLOOKUP(B1515,属性中转表!A:G,7,FALSE),属性中转表!$K$2:$P$21,6,0))&amp;IF(VLOOKUP(B1515,属性中转表!A:G,7,FALSE)&gt;=50,VLOOKUP(A1515,英雄数据表!A:K,9,0),IF(VLOOKUP(B1515,属性中转表!A:G,7,FALSE)&gt;=25,VLOOKUP(A1515,英雄数据表!A:K,5,0),""))</f>
        <v>"atk":300,"hp":5000</v>
      </c>
      <c r="J1515" s="20" t="str">
        <f>IF(I1515="","",属性中转表!$I$1&amp;(IF(VLOOKUP(B1515,属性中转表!A:G,7,FALSE)=0,0,VLOOKUP(VLOOKUP(B1515,属性中转表!A:G,7,FALSE),属性中转表!$K$2:$P$21,4,0)))+IFERROR(VLOOKUP(A1515,英雄数据表!A:K,IF(武魂!B1515&gt;=50,10,IF(武魂!B1515&gt;=25,6)),0),0))</f>
        <v>,"dpspro":0</v>
      </c>
      <c r="K1515" s="32" t="str">
        <f t="shared" si="105"/>
        <v>"atk":300,"hp":5000,"dpspro":0</v>
      </c>
      <c r="L1515" s="20" t="str">
        <f>IF(B1515&gt;=50,VLOOKUP(A1515,英雄数据表!A:L,11,FALSE),IF(B1515&gt;=25,VLOOKUP(A1515,英雄数据表!A:L,7,0),""))</f>
        <v/>
      </c>
      <c r="M1515" s="20" t="str">
        <f>IFERROR(VLOOKUP(B1515,属性中转表!$K$2:$O$21,5,FALSE),"")</f>
        <v/>
      </c>
      <c r="N1515" s="20" t="str">
        <f>IF(B1515=25,VLOOKUP(A1515,英雄数据表!A:L,8,FALSE),IF(B1515=50,VLOOKUP(A1515,英雄数据表!A:L,12,0),""))</f>
        <v/>
      </c>
    </row>
    <row r="1516" spans="1:14" x14ac:dyDescent="0.3">
      <c r="A1516" s="20">
        <v>15046</v>
      </c>
      <c r="B1516" s="21">
        <f t="shared" si="102"/>
        <v>15</v>
      </c>
      <c r="C1516" s="21">
        <v>5</v>
      </c>
      <c r="D1516" s="21">
        <f>VLOOKUP(A1516,英雄数据表!A:D,4,0)</f>
        <v>1</v>
      </c>
      <c r="E1516" s="20" t="str">
        <f>VLOOKUP(A1516,英雄数据表!A:C,3,0)</f>
        <v>深渊凝视</v>
      </c>
      <c r="F1516" s="20">
        <f t="shared" si="103"/>
        <v>15046</v>
      </c>
      <c r="G1516" s="20">
        <f t="shared" si="104"/>
        <v>15046</v>
      </c>
      <c r="H1516" s="21" t="str">
        <f>VLOOKUP(B1516,属性中转表!A:F,6,FALSE)</f>
        <v>"hp":35100,"atk":975</v>
      </c>
      <c r="I1516" s="20" t="str">
        <f>IF(VLOOKUP(B1516,属性中转表!A:G,7,FALSE)=0,"",VLOOKUP(VLOOKUP(B1516,属性中转表!A:G,7,FALSE),属性中转表!$K$2:$P$21,6,0))&amp;IF(VLOOKUP(B1516,属性中转表!A:G,7,FALSE)&gt;=50,VLOOKUP(A1516,英雄数据表!A:K,9,0),IF(VLOOKUP(B1516,属性中转表!A:G,7,FALSE)&gt;=25,VLOOKUP(A1516,英雄数据表!A:K,5,0),""))</f>
        <v>"atk":300,"hp":5000,"undpspro":50</v>
      </c>
      <c r="J1516" s="20" t="str">
        <f>IF(I1516="","",属性中转表!$I$1&amp;(IF(VLOOKUP(B1516,属性中转表!A:G,7,FALSE)=0,0,VLOOKUP(VLOOKUP(B1516,属性中转表!A:G,7,FALSE),属性中转表!$K$2:$P$21,4,0)))+IFERROR(VLOOKUP(A1516,英雄数据表!A:K,IF(武魂!B1516&gt;=50,10,IF(武魂!B1516&gt;=25,6)),0),0))</f>
        <v>,"dpspro":0</v>
      </c>
      <c r="K1516" s="32" t="str">
        <f t="shared" si="105"/>
        <v>"atk":300,"hp":5000,"undpspro":50,"dpspro":0</v>
      </c>
      <c r="L1516" s="20" t="str">
        <f>IF(B1516&gt;=50,VLOOKUP(A1516,英雄数据表!A:L,11,FALSE),IF(B1516&gt;=25,VLOOKUP(A1516,英雄数据表!A:L,7,0),""))</f>
        <v/>
      </c>
      <c r="M1516" s="20" t="str">
        <f>IFERROR(VLOOKUP(B1516,属性中转表!$K$2:$O$21,5,FALSE),"")</f>
        <v>"undpspro":50</v>
      </c>
      <c r="N1516" s="20" t="str">
        <f>IF(B1516=25,VLOOKUP(A1516,英雄数据表!A:L,8,FALSE),IF(B1516=50,VLOOKUP(A1516,英雄数据表!A:L,12,0),""))</f>
        <v/>
      </c>
    </row>
    <row r="1517" spans="1:14" x14ac:dyDescent="0.3">
      <c r="A1517" s="20">
        <v>15046</v>
      </c>
      <c r="B1517" s="21">
        <f t="shared" si="102"/>
        <v>16</v>
      </c>
      <c r="C1517" s="21">
        <v>5</v>
      </c>
      <c r="D1517" s="21">
        <f>VLOOKUP(A1517,英雄数据表!A:D,4,0)</f>
        <v>1</v>
      </c>
      <c r="E1517" s="20" t="str">
        <f>VLOOKUP(A1517,英雄数据表!A:C,3,0)</f>
        <v>深渊凝视</v>
      </c>
      <c r="F1517" s="20">
        <f t="shared" si="103"/>
        <v>15046</v>
      </c>
      <c r="G1517" s="20">
        <f t="shared" si="104"/>
        <v>15046</v>
      </c>
      <c r="H1517" s="21" t="str">
        <f>VLOOKUP(B1517,属性中转表!A:F,6,FALSE)</f>
        <v>"hp":37800,"atk":1050</v>
      </c>
      <c r="I1517" s="20" t="str">
        <f>IF(VLOOKUP(B1517,属性中转表!A:G,7,FALSE)=0,"",VLOOKUP(VLOOKUP(B1517,属性中转表!A:G,7,FALSE),属性中转表!$K$2:$P$21,6,0))&amp;IF(VLOOKUP(B1517,属性中转表!A:G,7,FALSE)&gt;=50,VLOOKUP(A1517,英雄数据表!A:K,9,0),IF(VLOOKUP(B1517,属性中转表!A:G,7,FALSE)&gt;=25,VLOOKUP(A1517,英雄数据表!A:K,5,0),""))</f>
        <v>"atk":300,"hp":5000,"undpspro":50</v>
      </c>
      <c r="J1517" s="20" t="str">
        <f>IF(I1517="","",属性中转表!$I$1&amp;(IF(VLOOKUP(B1517,属性中转表!A:G,7,FALSE)=0,0,VLOOKUP(VLOOKUP(B1517,属性中转表!A:G,7,FALSE),属性中转表!$K$2:$P$21,4,0)))+IFERROR(VLOOKUP(A1517,英雄数据表!A:K,IF(武魂!B1517&gt;=50,10,IF(武魂!B1517&gt;=25,6)),0),0))</f>
        <v>,"dpspro":0</v>
      </c>
      <c r="K1517" s="32" t="str">
        <f t="shared" si="105"/>
        <v>"atk":300,"hp":5000,"undpspro":50,"dpspro":0</v>
      </c>
      <c r="L1517" s="20" t="str">
        <f>IF(B1517&gt;=50,VLOOKUP(A1517,英雄数据表!A:L,11,FALSE),IF(B1517&gt;=25,VLOOKUP(A1517,英雄数据表!A:L,7,0),""))</f>
        <v/>
      </c>
      <c r="M1517" s="20" t="str">
        <f>IFERROR(VLOOKUP(B1517,属性中转表!$K$2:$O$21,5,FALSE),"")</f>
        <v/>
      </c>
      <c r="N1517" s="20" t="str">
        <f>IF(B1517=25,VLOOKUP(A1517,英雄数据表!A:L,8,FALSE),IF(B1517=50,VLOOKUP(A1517,英雄数据表!A:L,12,0),""))</f>
        <v/>
      </c>
    </row>
    <row r="1518" spans="1:14" x14ac:dyDescent="0.3">
      <c r="A1518" s="20">
        <v>15046</v>
      </c>
      <c r="B1518" s="21">
        <f t="shared" si="102"/>
        <v>17</v>
      </c>
      <c r="C1518" s="21">
        <v>5</v>
      </c>
      <c r="D1518" s="21">
        <f>VLOOKUP(A1518,英雄数据表!A:D,4,0)</f>
        <v>1</v>
      </c>
      <c r="E1518" s="20" t="str">
        <f>VLOOKUP(A1518,英雄数据表!A:C,3,0)</f>
        <v>深渊凝视</v>
      </c>
      <c r="F1518" s="20">
        <f t="shared" si="103"/>
        <v>15046</v>
      </c>
      <c r="G1518" s="20">
        <f t="shared" si="104"/>
        <v>15046</v>
      </c>
      <c r="H1518" s="21" t="str">
        <f>VLOOKUP(B1518,属性中转表!A:F,6,FALSE)</f>
        <v>"hp":40500,"atk":1125</v>
      </c>
      <c r="I1518" s="20" t="str">
        <f>IF(VLOOKUP(B1518,属性中转表!A:G,7,FALSE)=0,"",VLOOKUP(VLOOKUP(B1518,属性中转表!A:G,7,FALSE),属性中转表!$K$2:$P$21,6,0))&amp;IF(VLOOKUP(B1518,属性中转表!A:G,7,FALSE)&gt;=50,VLOOKUP(A1518,英雄数据表!A:K,9,0),IF(VLOOKUP(B1518,属性中转表!A:G,7,FALSE)&gt;=25,VLOOKUP(A1518,英雄数据表!A:K,5,0),""))</f>
        <v>"atk":300,"hp":5000,"undpspro":50</v>
      </c>
      <c r="J1518" s="20" t="str">
        <f>IF(I1518="","",属性中转表!$I$1&amp;(IF(VLOOKUP(B1518,属性中转表!A:G,7,FALSE)=0,0,VLOOKUP(VLOOKUP(B1518,属性中转表!A:G,7,FALSE),属性中转表!$K$2:$P$21,4,0)))+IFERROR(VLOOKUP(A1518,英雄数据表!A:K,IF(武魂!B1518&gt;=50,10,IF(武魂!B1518&gt;=25,6)),0),0))</f>
        <v>,"dpspro":0</v>
      </c>
      <c r="K1518" s="32" t="str">
        <f t="shared" si="105"/>
        <v>"atk":300,"hp":5000,"undpspro":50,"dpspro":0</v>
      </c>
      <c r="L1518" s="20" t="str">
        <f>IF(B1518&gt;=50,VLOOKUP(A1518,英雄数据表!A:L,11,FALSE),IF(B1518&gt;=25,VLOOKUP(A1518,英雄数据表!A:L,7,0),""))</f>
        <v/>
      </c>
      <c r="M1518" s="20" t="str">
        <f>IFERROR(VLOOKUP(B1518,属性中转表!$K$2:$O$21,5,FALSE),"")</f>
        <v/>
      </c>
      <c r="N1518" s="20" t="str">
        <f>IF(B1518=25,VLOOKUP(A1518,英雄数据表!A:L,8,FALSE),IF(B1518=50,VLOOKUP(A1518,英雄数据表!A:L,12,0),""))</f>
        <v/>
      </c>
    </row>
    <row r="1519" spans="1:14" x14ac:dyDescent="0.3">
      <c r="A1519" s="20">
        <v>15046</v>
      </c>
      <c r="B1519" s="21">
        <f t="shared" si="102"/>
        <v>18</v>
      </c>
      <c r="C1519" s="21">
        <v>5</v>
      </c>
      <c r="D1519" s="21">
        <f>VLOOKUP(A1519,英雄数据表!A:D,4,0)</f>
        <v>1</v>
      </c>
      <c r="E1519" s="20" t="str">
        <f>VLOOKUP(A1519,英雄数据表!A:C,3,0)</f>
        <v>深渊凝视</v>
      </c>
      <c r="F1519" s="20">
        <f t="shared" si="103"/>
        <v>15046</v>
      </c>
      <c r="G1519" s="20">
        <f t="shared" si="104"/>
        <v>15046</v>
      </c>
      <c r="H1519" s="21" t="str">
        <f>VLOOKUP(B1519,属性中转表!A:F,6,FALSE)</f>
        <v>"hp":43200,"atk":1200</v>
      </c>
      <c r="I1519" s="20" t="str">
        <f>IF(VLOOKUP(B1519,属性中转表!A:G,7,FALSE)=0,"",VLOOKUP(VLOOKUP(B1519,属性中转表!A:G,7,FALSE),属性中转表!$K$2:$P$21,6,0))&amp;IF(VLOOKUP(B1519,属性中转表!A:G,7,FALSE)&gt;=50,VLOOKUP(A1519,英雄数据表!A:K,9,0),IF(VLOOKUP(B1519,属性中转表!A:G,7,FALSE)&gt;=25,VLOOKUP(A1519,英雄数据表!A:K,5,0),""))</f>
        <v>"atk":300,"hp":5000,"undpspro":50</v>
      </c>
      <c r="J1519" s="20" t="str">
        <f>IF(I1519="","",属性中转表!$I$1&amp;(IF(VLOOKUP(B1519,属性中转表!A:G,7,FALSE)=0,0,VLOOKUP(VLOOKUP(B1519,属性中转表!A:G,7,FALSE),属性中转表!$K$2:$P$21,4,0)))+IFERROR(VLOOKUP(A1519,英雄数据表!A:K,IF(武魂!B1519&gt;=50,10,IF(武魂!B1519&gt;=25,6)),0),0))</f>
        <v>,"dpspro":0</v>
      </c>
      <c r="K1519" s="32" t="str">
        <f t="shared" si="105"/>
        <v>"atk":300,"hp":5000,"undpspro":50,"dpspro":0</v>
      </c>
      <c r="L1519" s="20" t="str">
        <f>IF(B1519&gt;=50,VLOOKUP(A1519,英雄数据表!A:L,11,FALSE),IF(B1519&gt;=25,VLOOKUP(A1519,英雄数据表!A:L,7,0),""))</f>
        <v/>
      </c>
      <c r="M1519" s="20" t="str">
        <f>IFERROR(VLOOKUP(B1519,属性中转表!$K$2:$O$21,5,FALSE),"")</f>
        <v/>
      </c>
      <c r="N1519" s="20" t="str">
        <f>IF(B1519=25,VLOOKUP(A1519,英雄数据表!A:L,8,FALSE),IF(B1519=50,VLOOKUP(A1519,英雄数据表!A:L,12,0),""))</f>
        <v/>
      </c>
    </row>
    <row r="1520" spans="1:14" x14ac:dyDescent="0.3">
      <c r="A1520" s="20">
        <v>15046</v>
      </c>
      <c r="B1520" s="21">
        <f t="shared" si="102"/>
        <v>19</v>
      </c>
      <c r="C1520" s="21">
        <v>5</v>
      </c>
      <c r="D1520" s="21">
        <f>VLOOKUP(A1520,英雄数据表!A:D,4,0)</f>
        <v>1</v>
      </c>
      <c r="E1520" s="20" t="str">
        <f>VLOOKUP(A1520,英雄数据表!A:C,3,0)</f>
        <v>深渊凝视</v>
      </c>
      <c r="F1520" s="20">
        <f t="shared" si="103"/>
        <v>15046</v>
      </c>
      <c r="G1520" s="20">
        <f t="shared" si="104"/>
        <v>15046</v>
      </c>
      <c r="H1520" s="21" t="str">
        <f>VLOOKUP(B1520,属性中转表!A:F,6,FALSE)</f>
        <v>"hp":45900,"atk":1275</v>
      </c>
      <c r="I1520" s="20" t="str">
        <f>IF(VLOOKUP(B1520,属性中转表!A:G,7,FALSE)=0,"",VLOOKUP(VLOOKUP(B1520,属性中转表!A:G,7,FALSE),属性中转表!$K$2:$P$21,6,0))&amp;IF(VLOOKUP(B1520,属性中转表!A:G,7,FALSE)&gt;=50,VLOOKUP(A1520,英雄数据表!A:K,9,0),IF(VLOOKUP(B1520,属性中转表!A:G,7,FALSE)&gt;=25,VLOOKUP(A1520,英雄数据表!A:K,5,0),""))</f>
        <v>"atk":300,"hp":5000,"undpspro":50</v>
      </c>
      <c r="J1520" s="20" t="str">
        <f>IF(I1520="","",属性中转表!$I$1&amp;(IF(VLOOKUP(B1520,属性中转表!A:G,7,FALSE)=0,0,VLOOKUP(VLOOKUP(B1520,属性中转表!A:G,7,FALSE),属性中转表!$K$2:$P$21,4,0)))+IFERROR(VLOOKUP(A1520,英雄数据表!A:K,IF(武魂!B1520&gt;=50,10,IF(武魂!B1520&gt;=25,6)),0),0))</f>
        <v>,"dpspro":0</v>
      </c>
      <c r="K1520" s="32" t="str">
        <f t="shared" si="105"/>
        <v>"atk":300,"hp":5000,"undpspro":50,"dpspro":0</v>
      </c>
      <c r="L1520" s="20" t="str">
        <f>IF(B1520&gt;=50,VLOOKUP(A1520,英雄数据表!A:L,11,FALSE),IF(B1520&gt;=25,VLOOKUP(A1520,英雄数据表!A:L,7,0),""))</f>
        <v/>
      </c>
      <c r="M1520" s="20" t="str">
        <f>IFERROR(VLOOKUP(B1520,属性中转表!$K$2:$O$21,5,FALSE),"")</f>
        <v/>
      </c>
      <c r="N1520" s="20" t="str">
        <f>IF(B1520=25,VLOOKUP(A1520,英雄数据表!A:L,8,FALSE),IF(B1520=50,VLOOKUP(A1520,英雄数据表!A:L,12,0),""))</f>
        <v/>
      </c>
    </row>
    <row r="1521" spans="1:14" x14ac:dyDescent="0.3">
      <c r="A1521" s="20">
        <v>15046</v>
      </c>
      <c r="B1521" s="21">
        <f t="shared" si="102"/>
        <v>20</v>
      </c>
      <c r="C1521" s="21">
        <v>5</v>
      </c>
      <c r="D1521" s="21">
        <f>VLOOKUP(A1521,英雄数据表!A:D,4,0)</f>
        <v>1</v>
      </c>
      <c r="E1521" s="20" t="str">
        <f>VLOOKUP(A1521,英雄数据表!A:C,3,0)</f>
        <v>深渊凝视</v>
      </c>
      <c r="F1521" s="20">
        <f t="shared" si="103"/>
        <v>15046</v>
      </c>
      <c r="G1521" s="20">
        <f t="shared" si="104"/>
        <v>15046</v>
      </c>
      <c r="H1521" s="21" t="str">
        <f>VLOOKUP(B1521,属性中转表!A:F,6,FALSE)</f>
        <v>"hp":48600,"atk":1350</v>
      </c>
      <c r="I1521" s="20" t="str">
        <f>IF(VLOOKUP(B1521,属性中转表!A:G,7,FALSE)=0,"",VLOOKUP(VLOOKUP(B1521,属性中转表!A:G,7,FALSE),属性中转表!$K$2:$P$21,6,0))&amp;IF(VLOOKUP(B1521,属性中转表!A:G,7,FALSE)&gt;=50,VLOOKUP(A1521,英雄数据表!A:K,9,0),IF(VLOOKUP(B1521,属性中转表!A:G,7,FALSE)&gt;=25,VLOOKUP(A1521,英雄数据表!A:K,5,0),""))</f>
        <v>"atk":300,"hp":5000,"undpspro":50</v>
      </c>
      <c r="J1521" s="20" t="str">
        <f>IF(I1521="","",属性中转表!$I$1&amp;(IF(VLOOKUP(B1521,属性中转表!A:G,7,FALSE)=0,0,VLOOKUP(VLOOKUP(B1521,属性中转表!A:G,7,FALSE),属性中转表!$K$2:$P$21,4,0)))+IFERROR(VLOOKUP(A1521,英雄数据表!A:K,IF(武魂!B1521&gt;=50,10,IF(武魂!B1521&gt;=25,6)),0),0))</f>
        <v>,"dpspro":50</v>
      </c>
      <c r="K1521" s="32" t="str">
        <f t="shared" si="105"/>
        <v>"atk":300,"hp":5000,"undpspro":50,"dpspro":50</v>
      </c>
      <c r="L1521" s="20" t="str">
        <f>IF(B1521&gt;=50,VLOOKUP(A1521,英雄数据表!A:L,11,FALSE),IF(B1521&gt;=25,VLOOKUP(A1521,英雄数据表!A:L,7,0),""))</f>
        <v/>
      </c>
      <c r="M1521" s="20" t="str">
        <f>IFERROR(VLOOKUP(B1521,属性中转表!$K$2:$O$21,5,FALSE),"")</f>
        <v>"dpspro":50</v>
      </c>
      <c r="N1521" s="20" t="str">
        <f>IF(B1521=25,VLOOKUP(A1521,英雄数据表!A:L,8,FALSE),IF(B1521=50,VLOOKUP(A1521,英雄数据表!A:L,12,0),""))</f>
        <v/>
      </c>
    </row>
    <row r="1522" spans="1:14" x14ac:dyDescent="0.3">
      <c r="A1522" s="20">
        <v>15046</v>
      </c>
      <c r="B1522" s="21">
        <f t="shared" si="102"/>
        <v>21</v>
      </c>
      <c r="C1522" s="21">
        <v>5</v>
      </c>
      <c r="D1522" s="21">
        <f>VLOOKUP(A1522,英雄数据表!A:D,4,0)</f>
        <v>1</v>
      </c>
      <c r="E1522" s="20" t="str">
        <f>VLOOKUP(A1522,英雄数据表!A:C,3,0)</f>
        <v>深渊凝视</v>
      </c>
      <c r="F1522" s="20">
        <f t="shared" si="103"/>
        <v>15046</v>
      </c>
      <c r="G1522" s="20">
        <f t="shared" si="104"/>
        <v>15046</v>
      </c>
      <c r="H1522" s="21" t="str">
        <f>VLOOKUP(B1522,属性中转表!A:F,6,FALSE)</f>
        <v>"hp":52200,"atk":1450</v>
      </c>
      <c r="I1522" s="20" t="str">
        <f>IF(VLOOKUP(B1522,属性中转表!A:G,7,FALSE)=0,"",VLOOKUP(VLOOKUP(B1522,属性中转表!A:G,7,FALSE),属性中转表!$K$2:$P$21,6,0))&amp;IF(VLOOKUP(B1522,属性中转表!A:G,7,FALSE)&gt;=50,VLOOKUP(A1522,英雄数据表!A:K,9,0),IF(VLOOKUP(B1522,属性中转表!A:G,7,FALSE)&gt;=25,VLOOKUP(A1522,英雄数据表!A:K,5,0),""))</f>
        <v>"atk":300,"hp":5000,"undpspro":50</v>
      </c>
      <c r="J1522" s="20" t="str">
        <f>IF(I1522="","",属性中转表!$I$1&amp;(IF(VLOOKUP(B1522,属性中转表!A:G,7,FALSE)=0,0,VLOOKUP(VLOOKUP(B1522,属性中转表!A:G,7,FALSE),属性中转表!$K$2:$P$21,4,0)))+IFERROR(VLOOKUP(A1522,英雄数据表!A:K,IF(武魂!B1522&gt;=50,10,IF(武魂!B1522&gt;=25,6)),0),0))</f>
        <v>,"dpspro":50</v>
      </c>
      <c r="K1522" s="32" t="str">
        <f t="shared" si="105"/>
        <v>"atk":300,"hp":5000,"undpspro":50,"dpspro":50</v>
      </c>
      <c r="L1522" s="20" t="str">
        <f>IF(B1522&gt;=50,VLOOKUP(A1522,英雄数据表!A:L,11,FALSE),IF(B1522&gt;=25,VLOOKUP(A1522,英雄数据表!A:L,7,0),""))</f>
        <v/>
      </c>
      <c r="M1522" s="20" t="str">
        <f>IFERROR(VLOOKUP(B1522,属性中转表!$K$2:$O$21,5,FALSE),"")</f>
        <v/>
      </c>
      <c r="N1522" s="20" t="str">
        <f>IF(B1522=25,VLOOKUP(A1522,英雄数据表!A:L,8,FALSE),IF(B1522=50,VLOOKUP(A1522,英雄数据表!A:L,12,0),""))</f>
        <v/>
      </c>
    </row>
    <row r="1523" spans="1:14" x14ac:dyDescent="0.3">
      <c r="A1523" s="20">
        <v>15046</v>
      </c>
      <c r="B1523" s="21">
        <f t="shared" si="102"/>
        <v>22</v>
      </c>
      <c r="C1523" s="21">
        <v>5</v>
      </c>
      <c r="D1523" s="21">
        <f>VLOOKUP(A1523,英雄数据表!A:D,4,0)</f>
        <v>1</v>
      </c>
      <c r="E1523" s="20" t="str">
        <f>VLOOKUP(A1523,英雄数据表!A:C,3,0)</f>
        <v>深渊凝视</v>
      </c>
      <c r="F1523" s="20">
        <f t="shared" si="103"/>
        <v>15046</v>
      </c>
      <c r="G1523" s="20">
        <f t="shared" si="104"/>
        <v>15046</v>
      </c>
      <c r="H1523" s="21" t="str">
        <f>VLOOKUP(B1523,属性中转表!A:F,6,FALSE)</f>
        <v>"hp":55800,"atk":1550</v>
      </c>
      <c r="I1523" s="20" t="str">
        <f>IF(VLOOKUP(B1523,属性中转表!A:G,7,FALSE)=0,"",VLOOKUP(VLOOKUP(B1523,属性中转表!A:G,7,FALSE),属性中转表!$K$2:$P$21,6,0))&amp;IF(VLOOKUP(B1523,属性中转表!A:G,7,FALSE)&gt;=50,VLOOKUP(A1523,英雄数据表!A:K,9,0),IF(VLOOKUP(B1523,属性中转表!A:G,7,FALSE)&gt;=25,VLOOKUP(A1523,英雄数据表!A:K,5,0),""))</f>
        <v>"atk":300,"hp":5000,"undpspro":50</v>
      </c>
      <c r="J1523" s="20" t="str">
        <f>IF(I1523="","",属性中转表!$I$1&amp;(IF(VLOOKUP(B1523,属性中转表!A:G,7,FALSE)=0,0,VLOOKUP(VLOOKUP(B1523,属性中转表!A:G,7,FALSE),属性中转表!$K$2:$P$21,4,0)))+IFERROR(VLOOKUP(A1523,英雄数据表!A:K,IF(武魂!B1523&gt;=50,10,IF(武魂!B1523&gt;=25,6)),0),0))</f>
        <v>,"dpspro":50</v>
      </c>
      <c r="K1523" s="32" t="str">
        <f t="shared" si="105"/>
        <v>"atk":300,"hp":5000,"undpspro":50,"dpspro":50</v>
      </c>
      <c r="L1523" s="20" t="str">
        <f>IF(B1523&gt;=50,VLOOKUP(A1523,英雄数据表!A:L,11,FALSE),IF(B1523&gt;=25,VLOOKUP(A1523,英雄数据表!A:L,7,0),""))</f>
        <v/>
      </c>
      <c r="M1523" s="20" t="str">
        <f>IFERROR(VLOOKUP(B1523,属性中转表!$K$2:$O$21,5,FALSE),"")</f>
        <v/>
      </c>
      <c r="N1523" s="20" t="str">
        <f>IF(B1523=25,VLOOKUP(A1523,英雄数据表!A:L,8,FALSE),IF(B1523=50,VLOOKUP(A1523,英雄数据表!A:L,12,0),""))</f>
        <v/>
      </c>
    </row>
    <row r="1524" spans="1:14" x14ac:dyDescent="0.3">
      <c r="A1524" s="20">
        <v>15046</v>
      </c>
      <c r="B1524" s="21">
        <f t="shared" si="102"/>
        <v>23</v>
      </c>
      <c r="C1524" s="21">
        <v>5</v>
      </c>
      <c r="D1524" s="21">
        <f>VLOOKUP(A1524,英雄数据表!A:D,4,0)</f>
        <v>1</v>
      </c>
      <c r="E1524" s="20" t="str">
        <f>VLOOKUP(A1524,英雄数据表!A:C,3,0)</f>
        <v>深渊凝视</v>
      </c>
      <c r="F1524" s="20">
        <f t="shared" si="103"/>
        <v>15046</v>
      </c>
      <c r="G1524" s="20">
        <f t="shared" si="104"/>
        <v>15046</v>
      </c>
      <c r="H1524" s="21" t="str">
        <f>VLOOKUP(B1524,属性中转表!A:F,6,FALSE)</f>
        <v>"hp":59400,"atk":1650</v>
      </c>
      <c r="I1524" s="20" t="str">
        <f>IF(VLOOKUP(B1524,属性中转表!A:G,7,FALSE)=0,"",VLOOKUP(VLOOKUP(B1524,属性中转表!A:G,7,FALSE),属性中转表!$K$2:$P$21,6,0))&amp;IF(VLOOKUP(B1524,属性中转表!A:G,7,FALSE)&gt;=50,VLOOKUP(A1524,英雄数据表!A:K,9,0),IF(VLOOKUP(B1524,属性中转表!A:G,7,FALSE)&gt;=25,VLOOKUP(A1524,英雄数据表!A:K,5,0),""))</f>
        <v>"atk":300,"hp":5000,"undpspro":50</v>
      </c>
      <c r="J1524" s="20" t="str">
        <f>IF(I1524="","",属性中转表!$I$1&amp;(IF(VLOOKUP(B1524,属性中转表!A:G,7,FALSE)=0,0,VLOOKUP(VLOOKUP(B1524,属性中转表!A:G,7,FALSE),属性中转表!$K$2:$P$21,4,0)))+IFERROR(VLOOKUP(A1524,英雄数据表!A:K,IF(武魂!B1524&gt;=50,10,IF(武魂!B1524&gt;=25,6)),0),0))</f>
        <v>,"dpspro":50</v>
      </c>
      <c r="K1524" s="32" t="str">
        <f t="shared" si="105"/>
        <v>"atk":300,"hp":5000,"undpspro":50,"dpspro":50</v>
      </c>
      <c r="L1524" s="20" t="str">
        <f>IF(B1524&gt;=50,VLOOKUP(A1524,英雄数据表!A:L,11,FALSE),IF(B1524&gt;=25,VLOOKUP(A1524,英雄数据表!A:L,7,0),""))</f>
        <v/>
      </c>
      <c r="M1524" s="20" t="str">
        <f>IFERROR(VLOOKUP(B1524,属性中转表!$K$2:$O$21,5,FALSE),"")</f>
        <v/>
      </c>
      <c r="N1524" s="20" t="str">
        <f>IF(B1524=25,VLOOKUP(A1524,英雄数据表!A:L,8,FALSE),IF(B1524=50,VLOOKUP(A1524,英雄数据表!A:L,12,0),""))</f>
        <v/>
      </c>
    </row>
    <row r="1525" spans="1:14" x14ac:dyDescent="0.3">
      <c r="A1525" s="20">
        <v>15046</v>
      </c>
      <c r="B1525" s="21">
        <f t="shared" si="102"/>
        <v>24</v>
      </c>
      <c r="C1525" s="21">
        <v>5</v>
      </c>
      <c r="D1525" s="21">
        <f>VLOOKUP(A1525,英雄数据表!A:D,4,0)</f>
        <v>1</v>
      </c>
      <c r="E1525" s="20" t="str">
        <f>VLOOKUP(A1525,英雄数据表!A:C,3,0)</f>
        <v>深渊凝视</v>
      </c>
      <c r="F1525" s="20">
        <f t="shared" si="103"/>
        <v>15046</v>
      </c>
      <c r="G1525" s="20">
        <f t="shared" si="104"/>
        <v>15046</v>
      </c>
      <c r="H1525" s="21" t="str">
        <f>VLOOKUP(B1525,属性中转表!A:F,6,FALSE)</f>
        <v>"hp":63000,"atk":1750</v>
      </c>
      <c r="I1525" s="20" t="str">
        <f>IF(VLOOKUP(B1525,属性中转表!A:G,7,FALSE)=0,"",VLOOKUP(VLOOKUP(B1525,属性中转表!A:G,7,FALSE),属性中转表!$K$2:$P$21,6,0))&amp;IF(VLOOKUP(B1525,属性中转表!A:G,7,FALSE)&gt;=50,VLOOKUP(A1525,英雄数据表!A:K,9,0),IF(VLOOKUP(B1525,属性中转表!A:G,7,FALSE)&gt;=25,VLOOKUP(A1525,英雄数据表!A:K,5,0),""))</f>
        <v>"atk":300,"hp":5000,"undpspro":50</v>
      </c>
      <c r="J1525" s="20" t="str">
        <f>IF(I1525="","",属性中转表!$I$1&amp;(IF(VLOOKUP(B1525,属性中转表!A:G,7,FALSE)=0,0,VLOOKUP(VLOOKUP(B1525,属性中转表!A:G,7,FALSE),属性中转表!$K$2:$P$21,4,0)))+IFERROR(VLOOKUP(A1525,英雄数据表!A:K,IF(武魂!B1525&gt;=50,10,IF(武魂!B1525&gt;=25,6)),0),0))</f>
        <v>,"dpspro":50</v>
      </c>
      <c r="K1525" s="32" t="str">
        <f t="shared" si="105"/>
        <v>"atk":300,"hp":5000,"undpspro":50,"dpspro":50</v>
      </c>
      <c r="L1525" s="20" t="str">
        <f>IF(B1525&gt;=50,VLOOKUP(A1525,英雄数据表!A:L,11,FALSE),IF(B1525&gt;=25,VLOOKUP(A1525,英雄数据表!A:L,7,0),""))</f>
        <v/>
      </c>
      <c r="M1525" s="20" t="str">
        <f>IFERROR(VLOOKUP(B1525,属性中转表!$K$2:$O$21,5,FALSE),"")</f>
        <v/>
      </c>
      <c r="N1525" s="20" t="str">
        <f>IF(B1525=25,VLOOKUP(A1525,英雄数据表!A:L,8,FALSE),IF(B1525=50,VLOOKUP(A1525,英雄数据表!A:L,12,0),""))</f>
        <v/>
      </c>
    </row>
    <row r="1526" spans="1:14" x14ac:dyDescent="0.3">
      <c r="A1526" s="20">
        <v>15046</v>
      </c>
      <c r="B1526" s="21">
        <f t="shared" si="102"/>
        <v>25</v>
      </c>
      <c r="C1526" s="21">
        <v>5</v>
      </c>
      <c r="D1526" s="21">
        <f>VLOOKUP(A1526,英雄数据表!A:D,4,0)</f>
        <v>1</v>
      </c>
      <c r="E1526" s="20" t="str">
        <f>VLOOKUP(A1526,英雄数据表!A:C,3,0)</f>
        <v>深渊凝视</v>
      </c>
      <c r="F1526" s="20">
        <f t="shared" si="103"/>
        <v>15046</v>
      </c>
      <c r="G1526" s="20">
        <f t="shared" si="104"/>
        <v>15046</v>
      </c>
      <c r="H1526" s="21" t="str">
        <f>VLOOKUP(B1526,属性中转表!A:F,6,FALSE)</f>
        <v>"hp":66600,"atk":1850</v>
      </c>
      <c r="I1526" s="20" t="str">
        <f>IF(VLOOKUP(B1526,属性中转表!A:G,7,FALSE)=0,"",VLOOKUP(VLOOKUP(B1526,属性中转表!A:G,7,FALSE),属性中转表!$K$2:$P$21,6,0))&amp;IF(VLOOKUP(B1526,属性中转表!A:G,7,FALSE)&gt;=50,VLOOKUP(A1526,英雄数据表!A:K,9,0),IF(VLOOKUP(B1526,属性中转表!A:G,7,FALSE)&gt;=25,VLOOKUP(A1526,英雄数据表!A:K,5,0),""))</f>
        <v>"atk":300,"hp":5000,"undpspro":50</v>
      </c>
      <c r="J1526" s="20" t="str">
        <f>IF(I1526="","",属性中转表!$I$1&amp;(IF(VLOOKUP(B1526,属性中转表!A:G,7,FALSE)=0,0,VLOOKUP(VLOOKUP(B1526,属性中转表!A:G,7,FALSE),属性中转表!$K$2:$P$21,4,0)))+IFERROR(VLOOKUP(A1526,英雄数据表!A:K,IF(武魂!B1526&gt;=50,10,IF(武魂!B1526&gt;=25,6)),0),0))</f>
        <v>,"dpspro":50</v>
      </c>
      <c r="K1526" s="32" t="str">
        <f t="shared" si="105"/>
        <v>"atk":300,"hp":5000,"undpspro":50,"dpspro":50</v>
      </c>
      <c r="L1526" s="20" t="str">
        <f>IF(B1526&gt;=50,VLOOKUP(A1526,英雄数据表!A:L,11,FALSE),IF(B1526&gt;=25,VLOOKUP(A1526,英雄数据表!A:L,7,0),""))</f>
        <v>"1504601004"</v>
      </c>
      <c r="M1526" s="20" t="str">
        <f>IFERROR(VLOOKUP(B1526,属性中转表!$K$2:$O$21,5,FALSE),"")</f>
        <v/>
      </c>
      <c r="N1526" s="20" t="str">
        <f>IF(B1526=25,VLOOKUP(A1526,英雄数据表!A:L,8,FALSE),IF(B1526=50,VLOOKUP(A1526,英雄数据表!A:L,12,0),""))</f>
        <v>每当有敌方英雄被石化时，恢复12点怒气</v>
      </c>
    </row>
    <row r="1527" spans="1:14" x14ac:dyDescent="0.3">
      <c r="A1527" s="20">
        <v>15046</v>
      </c>
      <c r="B1527" s="21">
        <f t="shared" si="102"/>
        <v>26</v>
      </c>
      <c r="C1527" s="21">
        <v>5</v>
      </c>
      <c r="D1527" s="21">
        <f>VLOOKUP(A1527,英雄数据表!A:D,4,0)</f>
        <v>1</v>
      </c>
      <c r="E1527" s="20" t="str">
        <f>VLOOKUP(A1527,英雄数据表!A:C,3,0)</f>
        <v>深渊凝视</v>
      </c>
      <c r="F1527" s="20">
        <f t="shared" si="103"/>
        <v>15046</v>
      </c>
      <c r="G1527" s="20">
        <f t="shared" si="104"/>
        <v>15046</v>
      </c>
      <c r="H1527" s="21" t="str">
        <f>VLOOKUP(B1527,属性中转表!A:F,6,FALSE)</f>
        <v>"hp":70200,"atk":1950</v>
      </c>
      <c r="I1527" s="20" t="str">
        <f>IF(VLOOKUP(B1527,属性中转表!A:G,7,FALSE)=0,"",VLOOKUP(VLOOKUP(B1527,属性中转表!A:G,7,FALSE),属性中转表!$K$2:$P$21,6,0))&amp;IF(VLOOKUP(B1527,属性中转表!A:G,7,FALSE)&gt;=50,VLOOKUP(A1527,英雄数据表!A:K,9,0),IF(VLOOKUP(B1527,属性中转表!A:G,7,FALSE)&gt;=25,VLOOKUP(A1527,英雄数据表!A:K,5,0),""))</f>
        <v>"atk":300,"hp":5000,"undpspro":50</v>
      </c>
      <c r="J1527" s="20" t="str">
        <f>IF(I1527="","",属性中转表!$I$1&amp;(IF(VLOOKUP(B1527,属性中转表!A:G,7,FALSE)=0,0,VLOOKUP(VLOOKUP(B1527,属性中转表!A:G,7,FALSE),属性中转表!$K$2:$P$21,4,0)))+IFERROR(VLOOKUP(A1527,英雄数据表!A:K,IF(武魂!B1527&gt;=50,10,IF(武魂!B1527&gt;=25,6)),0),0))</f>
        <v>,"dpspro":50</v>
      </c>
      <c r="K1527" s="32" t="str">
        <f t="shared" si="105"/>
        <v>"atk":300,"hp":5000,"undpspro":50,"dpspro":50</v>
      </c>
      <c r="L1527" s="20" t="str">
        <f>IF(B1527&gt;=50,VLOOKUP(A1527,英雄数据表!A:L,11,FALSE),IF(B1527&gt;=25,VLOOKUP(A1527,英雄数据表!A:L,7,0),""))</f>
        <v>"1504601004"</v>
      </c>
      <c r="M1527" s="20" t="str">
        <f>IFERROR(VLOOKUP(B1527,属性中转表!$K$2:$O$21,5,FALSE),"")</f>
        <v/>
      </c>
      <c r="N1527" s="20" t="str">
        <f>IF(B1527=25,VLOOKUP(A1527,英雄数据表!A:L,8,FALSE),IF(B1527=50,VLOOKUP(A1527,英雄数据表!A:L,12,0),""))</f>
        <v/>
      </c>
    </row>
    <row r="1528" spans="1:14" x14ac:dyDescent="0.3">
      <c r="A1528" s="20">
        <v>15046</v>
      </c>
      <c r="B1528" s="21">
        <f t="shared" si="102"/>
        <v>27</v>
      </c>
      <c r="C1528" s="21">
        <v>5</v>
      </c>
      <c r="D1528" s="21">
        <f>VLOOKUP(A1528,英雄数据表!A:D,4,0)</f>
        <v>1</v>
      </c>
      <c r="E1528" s="20" t="str">
        <f>VLOOKUP(A1528,英雄数据表!A:C,3,0)</f>
        <v>深渊凝视</v>
      </c>
      <c r="F1528" s="20">
        <f t="shared" si="103"/>
        <v>15046</v>
      </c>
      <c r="G1528" s="20">
        <f t="shared" si="104"/>
        <v>15046</v>
      </c>
      <c r="H1528" s="21" t="str">
        <f>VLOOKUP(B1528,属性中转表!A:F,6,FALSE)</f>
        <v>"hp":73800,"atk":2050</v>
      </c>
      <c r="I1528" s="20" t="str">
        <f>IF(VLOOKUP(B1528,属性中转表!A:G,7,FALSE)=0,"",VLOOKUP(VLOOKUP(B1528,属性中转表!A:G,7,FALSE),属性中转表!$K$2:$P$21,6,0))&amp;IF(VLOOKUP(B1528,属性中转表!A:G,7,FALSE)&gt;=50,VLOOKUP(A1528,英雄数据表!A:K,9,0),IF(VLOOKUP(B1528,属性中转表!A:G,7,FALSE)&gt;=25,VLOOKUP(A1528,英雄数据表!A:K,5,0),""))</f>
        <v>"atk":300,"hp":5000,"undpspro":50</v>
      </c>
      <c r="J1528" s="20" t="str">
        <f>IF(I1528="","",属性中转表!$I$1&amp;(IF(VLOOKUP(B1528,属性中转表!A:G,7,FALSE)=0,0,VLOOKUP(VLOOKUP(B1528,属性中转表!A:G,7,FALSE),属性中转表!$K$2:$P$21,4,0)))+IFERROR(VLOOKUP(A1528,英雄数据表!A:K,IF(武魂!B1528&gt;=50,10,IF(武魂!B1528&gt;=25,6)),0),0))</f>
        <v>,"dpspro":50</v>
      </c>
      <c r="K1528" s="32" t="str">
        <f t="shared" si="105"/>
        <v>"atk":300,"hp":5000,"undpspro":50,"dpspro":50</v>
      </c>
      <c r="L1528" s="20" t="str">
        <f>IF(B1528&gt;=50,VLOOKUP(A1528,英雄数据表!A:L,11,FALSE),IF(B1528&gt;=25,VLOOKUP(A1528,英雄数据表!A:L,7,0),""))</f>
        <v>"1504601004"</v>
      </c>
      <c r="M1528" s="20" t="str">
        <f>IFERROR(VLOOKUP(B1528,属性中转表!$K$2:$O$21,5,FALSE),"")</f>
        <v/>
      </c>
      <c r="N1528" s="20" t="str">
        <f>IF(B1528=25,VLOOKUP(A1528,英雄数据表!A:L,8,FALSE),IF(B1528=50,VLOOKUP(A1528,英雄数据表!A:L,12,0),""))</f>
        <v/>
      </c>
    </row>
    <row r="1529" spans="1:14" x14ac:dyDescent="0.3">
      <c r="A1529" s="20">
        <v>15046</v>
      </c>
      <c r="B1529" s="21">
        <f t="shared" si="102"/>
        <v>28</v>
      </c>
      <c r="C1529" s="21">
        <v>5</v>
      </c>
      <c r="D1529" s="21">
        <f>VLOOKUP(A1529,英雄数据表!A:D,4,0)</f>
        <v>1</v>
      </c>
      <c r="E1529" s="20" t="str">
        <f>VLOOKUP(A1529,英雄数据表!A:C,3,0)</f>
        <v>深渊凝视</v>
      </c>
      <c r="F1529" s="20">
        <f t="shared" si="103"/>
        <v>15046</v>
      </c>
      <c r="G1529" s="20">
        <f t="shared" si="104"/>
        <v>15046</v>
      </c>
      <c r="H1529" s="21" t="str">
        <f>VLOOKUP(B1529,属性中转表!A:F,6,FALSE)</f>
        <v>"hp":77400,"atk":2150</v>
      </c>
      <c r="I1529" s="20" t="str">
        <f>IF(VLOOKUP(B1529,属性中转表!A:G,7,FALSE)=0,"",VLOOKUP(VLOOKUP(B1529,属性中转表!A:G,7,FALSE),属性中转表!$K$2:$P$21,6,0))&amp;IF(VLOOKUP(B1529,属性中转表!A:G,7,FALSE)&gt;=50,VLOOKUP(A1529,英雄数据表!A:K,9,0),IF(VLOOKUP(B1529,属性中转表!A:G,7,FALSE)&gt;=25,VLOOKUP(A1529,英雄数据表!A:K,5,0),""))</f>
        <v>"atk":300,"hp":5000,"undpspro":50</v>
      </c>
      <c r="J1529" s="20" t="str">
        <f>IF(I1529="","",属性中转表!$I$1&amp;(IF(VLOOKUP(B1529,属性中转表!A:G,7,FALSE)=0,0,VLOOKUP(VLOOKUP(B1529,属性中转表!A:G,7,FALSE),属性中转表!$K$2:$P$21,4,0)))+IFERROR(VLOOKUP(A1529,英雄数据表!A:K,IF(武魂!B1529&gt;=50,10,IF(武魂!B1529&gt;=25,6)),0),0))</f>
        <v>,"dpspro":50</v>
      </c>
      <c r="K1529" s="32" t="str">
        <f t="shared" si="105"/>
        <v>"atk":300,"hp":5000,"undpspro":50,"dpspro":50</v>
      </c>
      <c r="L1529" s="20" t="str">
        <f>IF(B1529&gt;=50,VLOOKUP(A1529,英雄数据表!A:L,11,FALSE),IF(B1529&gt;=25,VLOOKUP(A1529,英雄数据表!A:L,7,0),""))</f>
        <v>"1504601004"</v>
      </c>
      <c r="M1529" s="20" t="str">
        <f>IFERROR(VLOOKUP(B1529,属性中转表!$K$2:$O$21,5,FALSE),"")</f>
        <v/>
      </c>
      <c r="N1529" s="20" t="str">
        <f>IF(B1529=25,VLOOKUP(A1529,英雄数据表!A:L,8,FALSE),IF(B1529=50,VLOOKUP(A1529,英雄数据表!A:L,12,0),""))</f>
        <v/>
      </c>
    </row>
    <row r="1530" spans="1:14" x14ac:dyDescent="0.3">
      <c r="A1530" s="20">
        <v>15046</v>
      </c>
      <c r="B1530" s="21">
        <f t="shared" si="102"/>
        <v>29</v>
      </c>
      <c r="C1530" s="21">
        <v>5</v>
      </c>
      <c r="D1530" s="21">
        <f>VLOOKUP(A1530,英雄数据表!A:D,4,0)</f>
        <v>1</v>
      </c>
      <c r="E1530" s="20" t="str">
        <f>VLOOKUP(A1530,英雄数据表!A:C,3,0)</f>
        <v>深渊凝视</v>
      </c>
      <c r="F1530" s="20">
        <f t="shared" si="103"/>
        <v>15046</v>
      </c>
      <c r="G1530" s="20">
        <f t="shared" si="104"/>
        <v>15046</v>
      </c>
      <c r="H1530" s="21" t="str">
        <f>VLOOKUP(B1530,属性中转表!A:F,6,FALSE)</f>
        <v>"hp":81000,"atk":2250</v>
      </c>
      <c r="I1530" s="20" t="str">
        <f>IF(VLOOKUP(B1530,属性中转表!A:G,7,FALSE)=0,"",VLOOKUP(VLOOKUP(B1530,属性中转表!A:G,7,FALSE),属性中转表!$K$2:$P$21,6,0))&amp;IF(VLOOKUP(B1530,属性中转表!A:G,7,FALSE)&gt;=50,VLOOKUP(A1530,英雄数据表!A:K,9,0),IF(VLOOKUP(B1530,属性中转表!A:G,7,FALSE)&gt;=25,VLOOKUP(A1530,英雄数据表!A:K,5,0),""))</f>
        <v>"atk":300,"hp":5000,"undpspro":50</v>
      </c>
      <c r="J1530" s="20" t="str">
        <f>IF(I1530="","",属性中转表!$I$1&amp;(IF(VLOOKUP(B1530,属性中转表!A:G,7,FALSE)=0,0,VLOOKUP(VLOOKUP(B1530,属性中转表!A:G,7,FALSE),属性中转表!$K$2:$P$21,4,0)))+IFERROR(VLOOKUP(A1530,英雄数据表!A:K,IF(武魂!B1530&gt;=50,10,IF(武魂!B1530&gt;=25,6)),0),0))</f>
        <v>,"dpspro":50</v>
      </c>
      <c r="K1530" s="32" t="str">
        <f t="shared" si="105"/>
        <v>"atk":300,"hp":5000,"undpspro":50,"dpspro":50</v>
      </c>
      <c r="L1530" s="20" t="str">
        <f>IF(B1530&gt;=50,VLOOKUP(A1530,英雄数据表!A:L,11,FALSE),IF(B1530&gt;=25,VLOOKUP(A1530,英雄数据表!A:L,7,0),""))</f>
        <v>"1504601004"</v>
      </c>
      <c r="M1530" s="20" t="str">
        <f>IFERROR(VLOOKUP(B1530,属性中转表!$K$2:$O$21,5,FALSE),"")</f>
        <v/>
      </c>
      <c r="N1530" s="20" t="str">
        <f>IF(B1530=25,VLOOKUP(A1530,英雄数据表!A:L,8,FALSE),IF(B1530=50,VLOOKUP(A1530,英雄数据表!A:L,12,0),""))</f>
        <v/>
      </c>
    </row>
    <row r="1531" spans="1:14" x14ac:dyDescent="0.3">
      <c r="A1531" s="20">
        <v>15046</v>
      </c>
      <c r="B1531" s="21">
        <f t="shared" si="102"/>
        <v>30</v>
      </c>
      <c r="C1531" s="21">
        <v>5</v>
      </c>
      <c r="D1531" s="21">
        <f>VLOOKUP(A1531,英雄数据表!A:D,4,0)</f>
        <v>1</v>
      </c>
      <c r="E1531" s="20" t="str">
        <f>VLOOKUP(A1531,英雄数据表!A:C,3,0)</f>
        <v>深渊凝视</v>
      </c>
      <c r="F1531" s="20">
        <f t="shared" si="103"/>
        <v>15046</v>
      </c>
      <c r="G1531" s="20">
        <f t="shared" si="104"/>
        <v>15046</v>
      </c>
      <c r="H1531" s="21" t="str">
        <f>VLOOKUP(B1531,属性中转表!A:F,6,FALSE)</f>
        <v>"hp":84600,"atk":2350</v>
      </c>
      <c r="I1531" s="20" t="str">
        <f>IF(VLOOKUP(B1531,属性中转表!A:G,7,FALSE)=0,"",VLOOKUP(VLOOKUP(B1531,属性中转表!A:G,7,FALSE),属性中转表!$K$2:$P$21,6,0))&amp;IF(VLOOKUP(B1531,属性中转表!A:G,7,FALSE)&gt;=50,VLOOKUP(A1531,英雄数据表!A:K,9,0),IF(VLOOKUP(B1531,属性中转表!A:G,7,FALSE)&gt;=25,VLOOKUP(A1531,英雄数据表!A:K,5,0),""))</f>
        <v>"atk":300,"hp":5000,"undpspro":100</v>
      </c>
      <c r="J1531" s="20" t="str">
        <f>IF(I1531="","",属性中转表!$I$1&amp;(IF(VLOOKUP(B1531,属性中转表!A:G,7,FALSE)=0,0,VLOOKUP(VLOOKUP(B1531,属性中转表!A:G,7,FALSE),属性中转表!$K$2:$P$21,4,0)))+IFERROR(VLOOKUP(A1531,英雄数据表!A:K,IF(武魂!B1531&gt;=50,10,IF(武魂!B1531&gt;=25,6)),0),0))</f>
        <v>,"dpspro":50</v>
      </c>
      <c r="K1531" s="32" t="str">
        <f t="shared" si="105"/>
        <v>"atk":300,"hp":5000,"undpspro":100,"dpspro":50</v>
      </c>
      <c r="L1531" s="20" t="str">
        <f>IF(B1531&gt;=50,VLOOKUP(A1531,英雄数据表!A:L,11,FALSE),IF(B1531&gt;=25,VLOOKUP(A1531,英雄数据表!A:L,7,0),""))</f>
        <v>"1504601004"</v>
      </c>
      <c r="M1531" s="20" t="str">
        <f>IFERROR(VLOOKUP(B1531,属性中转表!$K$2:$O$21,5,FALSE),"")</f>
        <v>"undpspro":50</v>
      </c>
      <c r="N1531" s="20" t="str">
        <f>IF(B1531=25,VLOOKUP(A1531,英雄数据表!A:L,8,FALSE),IF(B1531=50,VLOOKUP(A1531,英雄数据表!A:L,12,0),""))</f>
        <v/>
      </c>
    </row>
    <row r="1532" spans="1:14" x14ac:dyDescent="0.3">
      <c r="A1532" s="20">
        <v>15046</v>
      </c>
      <c r="B1532" s="21">
        <f t="shared" si="102"/>
        <v>31</v>
      </c>
      <c r="C1532" s="21">
        <v>5</v>
      </c>
      <c r="D1532" s="21">
        <f>VLOOKUP(A1532,英雄数据表!A:D,4,0)</f>
        <v>1</v>
      </c>
      <c r="E1532" s="20" t="str">
        <f>VLOOKUP(A1532,英雄数据表!A:C,3,0)</f>
        <v>深渊凝视</v>
      </c>
      <c r="F1532" s="20">
        <f t="shared" si="103"/>
        <v>15046</v>
      </c>
      <c r="G1532" s="20">
        <f t="shared" si="104"/>
        <v>15046</v>
      </c>
      <c r="H1532" s="21" t="str">
        <f>VLOOKUP(B1532,属性中转表!A:F,6,FALSE)</f>
        <v>"hp":89100,"atk":2475</v>
      </c>
      <c r="I1532" s="20" t="str">
        <f>IF(VLOOKUP(B1532,属性中转表!A:G,7,FALSE)=0,"",VLOOKUP(VLOOKUP(B1532,属性中转表!A:G,7,FALSE),属性中转表!$K$2:$P$21,6,0))&amp;IF(VLOOKUP(B1532,属性中转表!A:G,7,FALSE)&gt;=50,VLOOKUP(A1532,英雄数据表!A:K,9,0),IF(VLOOKUP(B1532,属性中转表!A:G,7,FALSE)&gt;=25,VLOOKUP(A1532,英雄数据表!A:K,5,0),""))</f>
        <v>"atk":300,"hp":5000,"undpspro":100</v>
      </c>
      <c r="J1532" s="20" t="str">
        <f>IF(I1532="","",属性中转表!$I$1&amp;(IF(VLOOKUP(B1532,属性中转表!A:G,7,FALSE)=0,0,VLOOKUP(VLOOKUP(B1532,属性中转表!A:G,7,FALSE),属性中转表!$K$2:$P$21,4,0)))+IFERROR(VLOOKUP(A1532,英雄数据表!A:K,IF(武魂!B1532&gt;=50,10,IF(武魂!B1532&gt;=25,6)),0),0))</f>
        <v>,"dpspro":50</v>
      </c>
      <c r="K1532" s="32" t="str">
        <f t="shared" si="105"/>
        <v>"atk":300,"hp":5000,"undpspro":100,"dpspro":50</v>
      </c>
      <c r="L1532" s="20" t="str">
        <f>IF(B1532&gt;=50,VLOOKUP(A1532,英雄数据表!A:L,11,FALSE),IF(B1532&gt;=25,VLOOKUP(A1532,英雄数据表!A:L,7,0),""))</f>
        <v>"1504601004"</v>
      </c>
      <c r="M1532" s="20" t="str">
        <f>IFERROR(VLOOKUP(B1532,属性中转表!$K$2:$O$21,5,FALSE),"")</f>
        <v/>
      </c>
      <c r="N1532" s="20" t="str">
        <f>IF(B1532=25,VLOOKUP(A1532,英雄数据表!A:L,8,FALSE),IF(B1532=50,VLOOKUP(A1532,英雄数据表!A:L,12,0),""))</f>
        <v/>
      </c>
    </row>
    <row r="1533" spans="1:14" x14ac:dyDescent="0.3">
      <c r="A1533" s="20">
        <v>15046</v>
      </c>
      <c r="B1533" s="21">
        <f t="shared" si="102"/>
        <v>32</v>
      </c>
      <c r="C1533" s="21">
        <v>5</v>
      </c>
      <c r="D1533" s="21">
        <f>VLOOKUP(A1533,英雄数据表!A:D,4,0)</f>
        <v>1</v>
      </c>
      <c r="E1533" s="20" t="str">
        <f>VLOOKUP(A1533,英雄数据表!A:C,3,0)</f>
        <v>深渊凝视</v>
      </c>
      <c r="F1533" s="20">
        <f t="shared" si="103"/>
        <v>15046</v>
      </c>
      <c r="G1533" s="20">
        <f t="shared" si="104"/>
        <v>15046</v>
      </c>
      <c r="H1533" s="21" t="str">
        <f>VLOOKUP(B1533,属性中转表!A:F,6,FALSE)</f>
        <v>"hp":93600,"atk":2600</v>
      </c>
      <c r="I1533" s="20" t="str">
        <f>IF(VLOOKUP(B1533,属性中转表!A:G,7,FALSE)=0,"",VLOOKUP(VLOOKUP(B1533,属性中转表!A:G,7,FALSE),属性中转表!$K$2:$P$21,6,0))&amp;IF(VLOOKUP(B1533,属性中转表!A:G,7,FALSE)&gt;=50,VLOOKUP(A1533,英雄数据表!A:K,9,0),IF(VLOOKUP(B1533,属性中转表!A:G,7,FALSE)&gt;=25,VLOOKUP(A1533,英雄数据表!A:K,5,0),""))</f>
        <v>"atk":300,"hp":5000,"undpspro":100</v>
      </c>
      <c r="J1533" s="20" t="str">
        <f>IF(I1533="","",属性中转表!$I$1&amp;(IF(VLOOKUP(B1533,属性中转表!A:G,7,FALSE)=0,0,VLOOKUP(VLOOKUP(B1533,属性中转表!A:G,7,FALSE),属性中转表!$K$2:$P$21,4,0)))+IFERROR(VLOOKUP(A1533,英雄数据表!A:K,IF(武魂!B1533&gt;=50,10,IF(武魂!B1533&gt;=25,6)),0),0))</f>
        <v>,"dpspro":50</v>
      </c>
      <c r="K1533" s="32" t="str">
        <f t="shared" si="105"/>
        <v>"atk":300,"hp":5000,"undpspro":100,"dpspro":50</v>
      </c>
      <c r="L1533" s="20" t="str">
        <f>IF(B1533&gt;=50,VLOOKUP(A1533,英雄数据表!A:L,11,FALSE),IF(B1533&gt;=25,VLOOKUP(A1533,英雄数据表!A:L,7,0),""))</f>
        <v>"1504601004"</v>
      </c>
      <c r="M1533" s="20" t="str">
        <f>IFERROR(VLOOKUP(B1533,属性中转表!$K$2:$O$21,5,FALSE),"")</f>
        <v/>
      </c>
      <c r="N1533" s="20" t="str">
        <f>IF(B1533=25,VLOOKUP(A1533,英雄数据表!A:L,8,FALSE),IF(B1533=50,VLOOKUP(A1533,英雄数据表!A:L,12,0),""))</f>
        <v/>
      </c>
    </row>
    <row r="1534" spans="1:14" x14ac:dyDescent="0.3">
      <c r="A1534" s="20">
        <v>15046</v>
      </c>
      <c r="B1534" s="21">
        <f t="shared" si="102"/>
        <v>33</v>
      </c>
      <c r="C1534" s="21">
        <v>5</v>
      </c>
      <c r="D1534" s="21">
        <f>VLOOKUP(A1534,英雄数据表!A:D,4,0)</f>
        <v>1</v>
      </c>
      <c r="E1534" s="20" t="str">
        <f>VLOOKUP(A1534,英雄数据表!A:C,3,0)</f>
        <v>深渊凝视</v>
      </c>
      <c r="F1534" s="20">
        <f t="shared" si="103"/>
        <v>15046</v>
      </c>
      <c r="G1534" s="20">
        <f t="shared" si="104"/>
        <v>15046</v>
      </c>
      <c r="H1534" s="21" t="str">
        <f>VLOOKUP(B1534,属性中转表!A:F,6,FALSE)</f>
        <v>"hp":98100,"atk":2725</v>
      </c>
      <c r="I1534" s="20" t="str">
        <f>IF(VLOOKUP(B1534,属性中转表!A:G,7,FALSE)=0,"",VLOOKUP(VLOOKUP(B1534,属性中转表!A:G,7,FALSE),属性中转表!$K$2:$P$21,6,0))&amp;IF(VLOOKUP(B1534,属性中转表!A:G,7,FALSE)&gt;=50,VLOOKUP(A1534,英雄数据表!A:K,9,0),IF(VLOOKUP(B1534,属性中转表!A:G,7,FALSE)&gt;=25,VLOOKUP(A1534,英雄数据表!A:K,5,0),""))</f>
        <v>"atk":300,"hp":5000,"undpspro":100</v>
      </c>
      <c r="J1534" s="20" t="str">
        <f>IF(I1534="","",属性中转表!$I$1&amp;(IF(VLOOKUP(B1534,属性中转表!A:G,7,FALSE)=0,0,VLOOKUP(VLOOKUP(B1534,属性中转表!A:G,7,FALSE),属性中转表!$K$2:$P$21,4,0)))+IFERROR(VLOOKUP(A1534,英雄数据表!A:K,IF(武魂!B1534&gt;=50,10,IF(武魂!B1534&gt;=25,6)),0),0))</f>
        <v>,"dpspro":50</v>
      </c>
      <c r="K1534" s="32" t="str">
        <f t="shared" si="105"/>
        <v>"atk":300,"hp":5000,"undpspro":100,"dpspro":50</v>
      </c>
      <c r="L1534" s="20" t="str">
        <f>IF(B1534&gt;=50,VLOOKUP(A1534,英雄数据表!A:L,11,FALSE),IF(B1534&gt;=25,VLOOKUP(A1534,英雄数据表!A:L,7,0),""))</f>
        <v>"1504601004"</v>
      </c>
      <c r="M1534" s="20" t="str">
        <f>IFERROR(VLOOKUP(B1534,属性中转表!$K$2:$O$21,5,FALSE),"")</f>
        <v/>
      </c>
      <c r="N1534" s="20" t="str">
        <f>IF(B1534=25,VLOOKUP(A1534,英雄数据表!A:L,8,FALSE),IF(B1534=50,VLOOKUP(A1534,英雄数据表!A:L,12,0),""))</f>
        <v/>
      </c>
    </row>
    <row r="1535" spans="1:14" x14ac:dyDescent="0.3">
      <c r="A1535" s="20">
        <v>15046</v>
      </c>
      <c r="B1535" s="21">
        <f t="shared" si="102"/>
        <v>34</v>
      </c>
      <c r="C1535" s="21">
        <v>5</v>
      </c>
      <c r="D1535" s="21">
        <f>VLOOKUP(A1535,英雄数据表!A:D,4,0)</f>
        <v>1</v>
      </c>
      <c r="E1535" s="20" t="str">
        <f>VLOOKUP(A1535,英雄数据表!A:C,3,0)</f>
        <v>深渊凝视</v>
      </c>
      <c r="F1535" s="20">
        <f t="shared" si="103"/>
        <v>15046</v>
      </c>
      <c r="G1535" s="20">
        <f t="shared" si="104"/>
        <v>15046</v>
      </c>
      <c r="H1535" s="21" t="str">
        <f>VLOOKUP(B1535,属性中转表!A:F,6,FALSE)</f>
        <v>"hp":102600,"atk":2850</v>
      </c>
      <c r="I1535" s="20" t="str">
        <f>IF(VLOOKUP(B1535,属性中转表!A:G,7,FALSE)=0,"",VLOOKUP(VLOOKUP(B1535,属性中转表!A:G,7,FALSE),属性中转表!$K$2:$P$21,6,0))&amp;IF(VLOOKUP(B1535,属性中转表!A:G,7,FALSE)&gt;=50,VLOOKUP(A1535,英雄数据表!A:K,9,0),IF(VLOOKUP(B1535,属性中转表!A:G,7,FALSE)&gt;=25,VLOOKUP(A1535,英雄数据表!A:K,5,0),""))</f>
        <v>"atk":300,"hp":5000,"undpspro":100</v>
      </c>
      <c r="J1535" s="20" t="str">
        <f>IF(I1535="","",属性中转表!$I$1&amp;(IF(VLOOKUP(B1535,属性中转表!A:G,7,FALSE)=0,0,VLOOKUP(VLOOKUP(B1535,属性中转表!A:G,7,FALSE),属性中转表!$K$2:$P$21,4,0)))+IFERROR(VLOOKUP(A1535,英雄数据表!A:K,IF(武魂!B1535&gt;=50,10,IF(武魂!B1535&gt;=25,6)),0),0))</f>
        <v>,"dpspro":50</v>
      </c>
      <c r="K1535" s="32" t="str">
        <f t="shared" si="105"/>
        <v>"atk":300,"hp":5000,"undpspro":100,"dpspro":50</v>
      </c>
      <c r="L1535" s="20" t="str">
        <f>IF(B1535&gt;=50,VLOOKUP(A1535,英雄数据表!A:L,11,FALSE),IF(B1535&gt;=25,VLOOKUP(A1535,英雄数据表!A:L,7,0),""))</f>
        <v>"1504601004"</v>
      </c>
      <c r="M1535" s="20" t="str">
        <f>IFERROR(VLOOKUP(B1535,属性中转表!$K$2:$O$21,5,FALSE),"")</f>
        <v/>
      </c>
      <c r="N1535" s="20" t="str">
        <f>IF(B1535=25,VLOOKUP(A1535,英雄数据表!A:L,8,FALSE),IF(B1535=50,VLOOKUP(A1535,英雄数据表!A:L,12,0),""))</f>
        <v/>
      </c>
    </row>
    <row r="1536" spans="1:14" x14ac:dyDescent="0.3">
      <c r="A1536" s="20">
        <v>15046</v>
      </c>
      <c r="B1536" s="21">
        <f t="shared" si="102"/>
        <v>35</v>
      </c>
      <c r="C1536" s="21">
        <v>5</v>
      </c>
      <c r="D1536" s="21">
        <f>VLOOKUP(A1536,英雄数据表!A:D,4,0)</f>
        <v>1</v>
      </c>
      <c r="E1536" s="20" t="str">
        <f>VLOOKUP(A1536,英雄数据表!A:C,3,0)</f>
        <v>深渊凝视</v>
      </c>
      <c r="F1536" s="20">
        <f t="shared" si="103"/>
        <v>15046</v>
      </c>
      <c r="G1536" s="20">
        <f t="shared" si="104"/>
        <v>15046</v>
      </c>
      <c r="H1536" s="21" t="str">
        <f>VLOOKUP(B1536,属性中转表!A:F,6,FALSE)</f>
        <v>"hp":107100,"atk":2975</v>
      </c>
      <c r="I1536" s="20" t="str">
        <f>IF(VLOOKUP(B1536,属性中转表!A:G,7,FALSE)=0,"",VLOOKUP(VLOOKUP(B1536,属性中转表!A:G,7,FALSE),属性中转表!$K$2:$P$21,6,0))&amp;IF(VLOOKUP(B1536,属性中转表!A:G,7,FALSE)&gt;=50,VLOOKUP(A1536,英雄数据表!A:K,9,0),IF(VLOOKUP(B1536,属性中转表!A:G,7,FALSE)&gt;=25,VLOOKUP(A1536,英雄数据表!A:K,5,0),""))</f>
        <v>"atk":300,"hp":5000,"undpspro":100</v>
      </c>
      <c r="J1536" s="20" t="str">
        <f>IF(I1536="","",属性中转表!$I$1&amp;(IF(VLOOKUP(B1536,属性中转表!A:G,7,FALSE)=0,0,VLOOKUP(VLOOKUP(B1536,属性中转表!A:G,7,FALSE),属性中转表!$K$2:$P$21,4,0)))+IFERROR(VLOOKUP(A1536,英雄数据表!A:K,IF(武魂!B1536&gt;=50,10,IF(武魂!B1536&gt;=25,6)),0),0))</f>
        <v>,"dpspro":100</v>
      </c>
      <c r="K1536" s="32" t="str">
        <f t="shared" si="105"/>
        <v>"atk":300,"hp":5000,"undpspro":100,"dpspro":100</v>
      </c>
      <c r="L1536" s="20" t="str">
        <f>IF(B1536&gt;=50,VLOOKUP(A1536,英雄数据表!A:L,11,FALSE),IF(B1536&gt;=25,VLOOKUP(A1536,英雄数据表!A:L,7,0),""))</f>
        <v>"1504601004"</v>
      </c>
      <c r="M1536" s="20" t="str">
        <f>IFERROR(VLOOKUP(B1536,属性中转表!$K$2:$O$21,5,FALSE),"")</f>
        <v>"dpspro":50</v>
      </c>
      <c r="N1536" s="20" t="str">
        <f>IF(B1536=25,VLOOKUP(A1536,英雄数据表!A:L,8,FALSE),IF(B1536=50,VLOOKUP(A1536,英雄数据表!A:L,12,0),""))</f>
        <v/>
      </c>
    </row>
    <row r="1537" spans="1:14" x14ac:dyDescent="0.3">
      <c r="A1537" s="20">
        <v>15046</v>
      </c>
      <c r="B1537" s="21">
        <f t="shared" si="102"/>
        <v>36</v>
      </c>
      <c r="C1537" s="21">
        <v>5</v>
      </c>
      <c r="D1537" s="21">
        <f>VLOOKUP(A1537,英雄数据表!A:D,4,0)</f>
        <v>1</v>
      </c>
      <c r="E1537" s="20" t="str">
        <f>VLOOKUP(A1537,英雄数据表!A:C,3,0)</f>
        <v>深渊凝视</v>
      </c>
      <c r="F1537" s="20">
        <f t="shared" si="103"/>
        <v>15046</v>
      </c>
      <c r="G1537" s="20">
        <f t="shared" si="104"/>
        <v>15046</v>
      </c>
      <c r="H1537" s="21" t="str">
        <f>VLOOKUP(B1537,属性中转表!A:F,6,FALSE)</f>
        <v>"hp":111600,"atk":3100</v>
      </c>
      <c r="I1537" s="20" t="str">
        <f>IF(VLOOKUP(B1537,属性中转表!A:G,7,FALSE)=0,"",VLOOKUP(VLOOKUP(B1537,属性中转表!A:G,7,FALSE),属性中转表!$K$2:$P$21,6,0))&amp;IF(VLOOKUP(B1537,属性中转表!A:G,7,FALSE)&gt;=50,VLOOKUP(A1537,英雄数据表!A:K,9,0),IF(VLOOKUP(B1537,属性中转表!A:G,7,FALSE)&gt;=25,VLOOKUP(A1537,英雄数据表!A:K,5,0),""))</f>
        <v>"atk":300,"hp":5000,"undpspro":100</v>
      </c>
      <c r="J1537" s="20" t="str">
        <f>IF(I1537="","",属性中转表!$I$1&amp;(IF(VLOOKUP(B1537,属性中转表!A:G,7,FALSE)=0,0,VLOOKUP(VLOOKUP(B1537,属性中转表!A:G,7,FALSE),属性中转表!$K$2:$P$21,4,0)))+IFERROR(VLOOKUP(A1537,英雄数据表!A:K,IF(武魂!B1537&gt;=50,10,IF(武魂!B1537&gt;=25,6)),0),0))</f>
        <v>,"dpspro":100</v>
      </c>
      <c r="K1537" s="32" t="str">
        <f t="shared" si="105"/>
        <v>"atk":300,"hp":5000,"undpspro":100,"dpspro":100</v>
      </c>
      <c r="L1537" s="20" t="str">
        <f>IF(B1537&gt;=50,VLOOKUP(A1537,英雄数据表!A:L,11,FALSE),IF(B1537&gt;=25,VLOOKUP(A1537,英雄数据表!A:L,7,0),""))</f>
        <v>"1504601004"</v>
      </c>
      <c r="M1537" s="20" t="str">
        <f>IFERROR(VLOOKUP(B1537,属性中转表!$K$2:$O$21,5,FALSE),"")</f>
        <v/>
      </c>
      <c r="N1537" s="20" t="str">
        <f>IF(B1537=25,VLOOKUP(A1537,英雄数据表!A:L,8,FALSE),IF(B1537=50,VLOOKUP(A1537,英雄数据表!A:L,12,0),""))</f>
        <v/>
      </c>
    </row>
    <row r="1538" spans="1:14" x14ac:dyDescent="0.3">
      <c r="A1538" s="20">
        <v>15046</v>
      </c>
      <c r="B1538" s="21">
        <f t="shared" si="102"/>
        <v>37</v>
      </c>
      <c r="C1538" s="21">
        <v>5</v>
      </c>
      <c r="D1538" s="21">
        <f>VLOOKUP(A1538,英雄数据表!A:D,4,0)</f>
        <v>1</v>
      </c>
      <c r="E1538" s="20" t="str">
        <f>VLOOKUP(A1538,英雄数据表!A:C,3,0)</f>
        <v>深渊凝视</v>
      </c>
      <c r="F1538" s="20">
        <f t="shared" si="103"/>
        <v>15046</v>
      </c>
      <c r="G1538" s="20">
        <f t="shared" si="104"/>
        <v>15046</v>
      </c>
      <c r="H1538" s="21" t="str">
        <f>VLOOKUP(B1538,属性中转表!A:F,6,FALSE)</f>
        <v>"hp":116100,"atk":3225</v>
      </c>
      <c r="I1538" s="20" t="str">
        <f>IF(VLOOKUP(B1538,属性中转表!A:G,7,FALSE)=0,"",VLOOKUP(VLOOKUP(B1538,属性中转表!A:G,7,FALSE),属性中转表!$K$2:$P$21,6,0))&amp;IF(VLOOKUP(B1538,属性中转表!A:G,7,FALSE)&gt;=50,VLOOKUP(A1538,英雄数据表!A:K,9,0),IF(VLOOKUP(B1538,属性中转表!A:G,7,FALSE)&gt;=25,VLOOKUP(A1538,英雄数据表!A:K,5,0),""))</f>
        <v>"atk":300,"hp":5000,"undpspro":100</v>
      </c>
      <c r="J1538" s="20" t="str">
        <f>IF(I1538="","",属性中转表!$I$1&amp;(IF(VLOOKUP(B1538,属性中转表!A:G,7,FALSE)=0,0,VLOOKUP(VLOOKUP(B1538,属性中转表!A:G,7,FALSE),属性中转表!$K$2:$P$21,4,0)))+IFERROR(VLOOKUP(A1538,英雄数据表!A:K,IF(武魂!B1538&gt;=50,10,IF(武魂!B1538&gt;=25,6)),0),0))</f>
        <v>,"dpspro":100</v>
      </c>
      <c r="K1538" s="32" t="str">
        <f t="shared" si="105"/>
        <v>"atk":300,"hp":5000,"undpspro":100,"dpspro":100</v>
      </c>
      <c r="L1538" s="20" t="str">
        <f>IF(B1538&gt;=50,VLOOKUP(A1538,英雄数据表!A:L,11,FALSE),IF(B1538&gt;=25,VLOOKUP(A1538,英雄数据表!A:L,7,0),""))</f>
        <v>"1504601004"</v>
      </c>
      <c r="M1538" s="20" t="str">
        <f>IFERROR(VLOOKUP(B1538,属性中转表!$K$2:$O$21,5,FALSE),"")</f>
        <v/>
      </c>
      <c r="N1538" s="20" t="str">
        <f>IF(B1538=25,VLOOKUP(A1538,英雄数据表!A:L,8,FALSE),IF(B1538=50,VLOOKUP(A1538,英雄数据表!A:L,12,0),""))</f>
        <v/>
      </c>
    </row>
    <row r="1539" spans="1:14" x14ac:dyDescent="0.3">
      <c r="A1539" s="20">
        <v>15046</v>
      </c>
      <c r="B1539" s="21">
        <f t="shared" si="102"/>
        <v>38</v>
      </c>
      <c r="C1539" s="21">
        <v>5</v>
      </c>
      <c r="D1539" s="21">
        <f>VLOOKUP(A1539,英雄数据表!A:D,4,0)</f>
        <v>1</v>
      </c>
      <c r="E1539" s="20" t="str">
        <f>VLOOKUP(A1539,英雄数据表!A:C,3,0)</f>
        <v>深渊凝视</v>
      </c>
      <c r="F1539" s="20">
        <f t="shared" si="103"/>
        <v>15046</v>
      </c>
      <c r="G1539" s="20">
        <f t="shared" si="104"/>
        <v>15046</v>
      </c>
      <c r="H1539" s="21" t="str">
        <f>VLOOKUP(B1539,属性中转表!A:F,6,FALSE)</f>
        <v>"hp":120600,"atk":3350</v>
      </c>
      <c r="I1539" s="20" t="str">
        <f>IF(VLOOKUP(B1539,属性中转表!A:G,7,FALSE)=0,"",VLOOKUP(VLOOKUP(B1539,属性中转表!A:G,7,FALSE),属性中转表!$K$2:$P$21,6,0))&amp;IF(VLOOKUP(B1539,属性中转表!A:G,7,FALSE)&gt;=50,VLOOKUP(A1539,英雄数据表!A:K,9,0),IF(VLOOKUP(B1539,属性中转表!A:G,7,FALSE)&gt;=25,VLOOKUP(A1539,英雄数据表!A:K,5,0),""))</f>
        <v>"atk":300,"hp":5000,"undpspro":100</v>
      </c>
      <c r="J1539" s="20" t="str">
        <f>IF(I1539="","",属性中转表!$I$1&amp;(IF(VLOOKUP(B1539,属性中转表!A:G,7,FALSE)=0,0,VLOOKUP(VLOOKUP(B1539,属性中转表!A:G,7,FALSE),属性中转表!$K$2:$P$21,4,0)))+IFERROR(VLOOKUP(A1539,英雄数据表!A:K,IF(武魂!B1539&gt;=50,10,IF(武魂!B1539&gt;=25,6)),0),0))</f>
        <v>,"dpspro":100</v>
      </c>
      <c r="K1539" s="32" t="str">
        <f t="shared" si="105"/>
        <v>"atk":300,"hp":5000,"undpspro":100,"dpspro":100</v>
      </c>
      <c r="L1539" s="20" t="str">
        <f>IF(B1539&gt;=50,VLOOKUP(A1539,英雄数据表!A:L,11,FALSE),IF(B1539&gt;=25,VLOOKUP(A1539,英雄数据表!A:L,7,0),""))</f>
        <v>"1504601004"</v>
      </c>
      <c r="M1539" s="20" t="str">
        <f>IFERROR(VLOOKUP(B1539,属性中转表!$K$2:$O$21,5,FALSE),"")</f>
        <v/>
      </c>
      <c r="N1539" s="20" t="str">
        <f>IF(B1539=25,VLOOKUP(A1539,英雄数据表!A:L,8,FALSE),IF(B1539=50,VLOOKUP(A1539,英雄数据表!A:L,12,0),""))</f>
        <v/>
      </c>
    </row>
    <row r="1540" spans="1:14" x14ac:dyDescent="0.3">
      <c r="A1540" s="20">
        <v>15046</v>
      </c>
      <c r="B1540" s="21">
        <f t="shared" si="102"/>
        <v>39</v>
      </c>
      <c r="C1540" s="21">
        <v>5</v>
      </c>
      <c r="D1540" s="21">
        <f>VLOOKUP(A1540,英雄数据表!A:D,4,0)</f>
        <v>1</v>
      </c>
      <c r="E1540" s="20" t="str">
        <f>VLOOKUP(A1540,英雄数据表!A:C,3,0)</f>
        <v>深渊凝视</v>
      </c>
      <c r="F1540" s="20">
        <f t="shared" si="103"/>
        <v>15046</v>
      </c>
      <c r="G1540" s="20">
        <f t="shared" si="104"/>
        <v>15046</v>
      </c>
      <c r="H1540" s="21" t="str">
        <f>VLOOKUP(B1540,属性中转表!A:F,6,FALSE)</f>
        <v>"hp":125100,"atk":3475</v>
      </c>
      <c r="I1540" s="20" t="str">
        <f>IF(VLOOKUP(B1540,属性中转表!A:G,7,FALSE)=0,"",VLOOKUP(VLOOKUP(B1540,属性中转表!A:G,7,FALSE),属性中转表!$K$2:$P$21,6,0))&amp;IF(VLOOKUP(B1540,属性中转表!A:G,7,FALSE)&gt;=50,VLOOKUP(A1540,英雄数据表!A:K,9,0),IF(VLOOKUP(B1540,属性中转表!A:G,7,FALSE)&gt;=25,VLOOKUP(A1540,英雄数据表!A:K,5,0),""))</f>
        <v>"atk":300,"hp":5000,"undpspro":100</v>
      </c>
      <c r="J1540" s="20" t="str">
        <f>IF(I1540="","",属性中转表!$I$1&amp;(IF(VLOOKUP(B1540,属性中转表!A:G,7,FALSE)=0,0,VLOOKUP(VLOOKUP(B1540,属性中转表!A:G,7,FALSE),属性中转表!$K$2:$P$21,4,0)))+IFERROR(VLOOKUP(A1540,英雄数据表!A:K,IF(武魂!B1540&gt;=50,10,IF(武魂!B1540&gt;=25,6)),0),0))</f>
        <v>,"dpspro":100</v>
      </c>
      <c r="K1540" s="32" t="str">
        <f t="shared" si="105"/>
        <v>"atk":300,"hp":5000,"undpspro":100,"dpspro":100</v>
      </c>
      <c r="L1540" s="20" t="str">
        <f>IF(B1540&gt;=50,VLOOKUP(A1540,英雄数据表!A:L,11,FALSE),IF(B1540&gt;=25,VLOOKUP(A1540,英雄数据表!A:L,7,0),""))</f>
        <v>"1504601004"</v>
      </c>
      <c r="M1540" s="20" t="str">
        <f>IFERROR(VLOOKUP(B1540,属性中转表!$K$2:$O$21,5,FALSE),"")</f>
        <v/>
      </c>
      <c r="N1540" s="20" t="str">
        <f>IF(B1540=25,VLOOKUP(A1540,英雄数据表!A:L,8,FALSE),IF(B1540=50,VLOOKUP(A1540,英雄数据表!A:L,12,0),""))</f>
        <v/>
      </c>
    </row>
    <row r="1541" spans="1:14" x14ac:dyDescent="0.3">
      <c r="A1541" s="20">
        <v>15046</v>
      </c>
      <c r="B1541" s="21">
        <f t="shared" si="102"/>
        <v>40</v>
      </c>
      <c r="C1541" s="21">
        <v>5</v>
      </c>
      <c r="D1541" s="21">
        <f>VLOOKUP(A1541,英雄数据表!A:D,4,0)</f>
        <v>1</v>
      </c>
      <c r="E1541" s="20" t="str">
        <f>VLOOKUP(A1541,英雄数据表!A:C,3,0)</f>
        <v>深渊凝视</v>
      </c>
      <c r="F1541" s="20">
        <f t="shared" si="103"/>
        <v>15046</v>
      </c>
      <c r="G1541" s="20">
        <f t="shared" si="104"/>
        <v>15046</v>
      </c>
      <c r="H1541" s="21" t="str">
        <f>VLOOKUP(B1541,属性中转表!A:F,6,FALSE)</f>
        <v>"hp":129600,"atk":3600</v>
      </c>
      <c r="I1541" s="20" t="str">
        <f>IF(VLOOKUP(B1541,属性中转表!A:G,7,FALSE)=0,"",VLOOKUP(VLOOKUP(B1541,属性中转表!A:G,7,FALSE),属性中转表!$K$2:$P$21,6,0))&amp;IF(VLOOKUP(B1541,属性中转表!A:G,7,FALSE)&gt;=50,VLOOKUP(A1541,英雄数据表!A:K,9,0),IF(VLOOKUP(B1541,属性中转表!A:G,7,FALSE)&gt;=25,VLOOKUP(A1541,英雄数据表!A:K,5,0),""))</f>
        <v>"atk":300,"hp":5000,"undpspro":100,"pvpdpspro":50</v>
      </c>
      <c r="J1541" s="20" t="str">
        <f>IF(I1541="","",属性中转表!$I$1&amp;(IF(VLOOKUP(B1541,属性中转表!A:G,7,FALSE)=0,0,VLOOKUP(VLOOKUP(B1541,属性中转表!A:G,7,FALSE),属性中转表!$K$2:$P$21,4,0)))+IFERROR(VLOOKUP(A1541,英雄数据表!A:K,IF(武魂!B1541&gt;=50,10,IF(武魂!B1541&gt;=25,6)),0),0))</f>
        <v>,"dpspro":100</v>
      </c>
      <c r="K1541" s="32" t="str">
        <f t="shared" si="105"/>
        <v>"atk":300,"hp":5000,"undpspro":100,"pvpdpspro":50,"dpspro":100</v>
      </c>
      <c r="L1541" s="20" t="str">
        <f>IF(B1541&gt;=50,VLOOKUP(A1541,英雄数据表!A:L,11,FALSE),IF(B1541&gt;=25,VLOOKUP(A1541,英雄数据表!A:L,7,0),""))</f>
        <v>"1504601004"</v>
      </c>
      <c r="M1541" s="20" t="str">
        <f>IFERROR(VLOOKUP(B1541,属性中转表!$K$2:$O$21,5,FALSE),"")</f>
        <v>"pvpdpspro":50</v>
      </c>
      <c r="N1541" s="20" t="str">
        <f>IF(B1541=25,VLOOKUP(A1541,英雄数据表!A:L,8,FALSE),IF(B1541=50,VLOOKUP(A1541,英雄数据表!A:L,12,0),""))</f>
        <v/>
      </c>
    </row>
    <row r="1542" spans="1:14" x14ac:dyDescent="0.3">
      <c r="A1542" s="20">
        <v>15046</v>
      </c>
      <c r="B1542" s="21">
        <f t="shared" si="102"/>
        <v>41</v>
      </c>
      <c r="C1542" s="21">
        <v>5</v>
      </c>
      <c r="D1542" s="21">
        <f>VLOOKUP(A1542,英雄数据表!A:D,4,0)</f>
        <v>1</v>
      </c>
      <c r="E1542" s="20" t="str">
        <f>VLOOKUP(A1542,英雄数据表!A:C,3,0)</f>
        <v>深渊凝视</v>
      </c>
      <c r="F1542" s="20">
        <f t="shared" si="103"/>
        <v>15046</v>
      </c>
      <c r="G1542" s="20">
        <f t="shared" si="104"/>
        <v>15046</v>
      </c>
      <c r="H1542" s="21" t="str">
        <f>VLOOKUP(B1542,属性中转表!A:F,6,FALSE)</f>
        <v>"hp":135000,"atk":3750</v>
      </c>
      <c r="I1542" s="20" t="str">
        <f>IF(VLOOKUP(B1542,属性中转表!A:G,7,FALSE)=0,"",VLOOKUP(VLOOKUP(B1542,属性中转表!A:G,7,FALSE),属性中转表!$K$2:$P$21,6,0))&amp;IF(VLOOKUP(B1542,属性中转表!A:G,7,FALSE)&gt;=50,VLOOKUP(A1542,英雄数据表!A:K,9,0),IF(VLOOKUP(B1542,属性中转表!A:G,7,FALSE)&gt;=25,VLOOKUP(A1542,英雄数据表!A:K,5,0),""))</f>
        <v>"atk":300,"hp":5000,"undpspro":100,"pvpdpspro":50</v>
      </c>
      <c r="J1542" s="20" t="str">
        <f>IF(I1542="","",属性中转表!$I$1&amp;(IF(VLOOKUP(B1542,属性中转表!A:G,7,FALSE)=0,0,VLOOKUP(VLOOKUP(B1542,属性中转表!A:G,7,FALSE),属性中转表!$K$2:$P$21,4,0)))+IFERROR(VLOOKUP(A1542,英雄数据表!A:K,IF(武魂!B1542&gt;=50,10,IF(武魂!B1542&gt;=25,6)),0),0))</f>
        <v>,"dpspro":100</v>
      </c>
      <c r="K1542" s="32" t="str">
        <f t="shared" si="105"/>
        <v>"atk":300,"hp":5000,"undpspro":100,"pvpdpspro":50,"dpspro":100</v>
      </c>
      <c r="L1542" s="20" t="str">
        <f>IF(B1542&gt;=50,VLOOKUP(A1542,英雄数据表!A:L,11,FALSE),IF(B1542&gt;=25,VLOOKUP(A1542,英雄数据表!A:L,7,0),""))</f>
        <v>"1504601004"</v>
      </c>
      <c r="M1542" s="20" t="str">
        <f>IFERROR(VLOOKUP(B1542,属性中转表!$K$2:$O$21,5,FALSE),"")</f>
        <v/>
      </c>
      <c r="N1542" s="20" t="str">
        <f>IF(B1542=25,VLOOKUP(A1542,英雄数据表!A:L,8,FALSE),IF(B1542=50,VLOOKUP(A1542,英雄数据表!A:L,12,0),""))</f>
        <v/>
      </c>
    </row>
    <row r="1543" spans="1:14" x14ac:dyDescent="0.3">
      <c r="A1543" s="20">
        <v>15046</v>
      </c>
      <c r="B1543" s="21">
        <f t="shared" si="102"/>
        <v>42</v>
      </c>
      <c r="C1543" s="21">
        <v>5</v>
      </c>
      <c r="D1543" s="21">
        <f>VLOOKUP(A1543,英雄数据表!A:D,4,0)</f>
        <v>1</v>
      </c>
      <c r="E1543" s="20" t="str">
        <f>VLOOKUP(A1543,英雄数据表!A:C,3,0)</f>
        <v>深渊凝视</v>
      </c>
      <c r="F1543" s="20">
        <f t="shared" si="103"/>
        <v>15046</v>
      </c>
      <c r="G1543" s="20">
        <f t="shared" si="104"/>
        <v>15046</v>
      </c>
      <c r="H1543" s="21" t="str">
        <f>VLOOKUP(B1543,属性中转表!A:F,6,FALSE)</f>
        <v>"hp":140400,"atk":3900</v>
      </c>
      <c r="I1543" s="20" t="str">
        <f>IF(VLOOKUP(B1543,属性中转表!A:G,7,FALSE)=0,"",VLOOKUP(VLOOKUP(B1543,属性中转表!A:G,7,FALSE),属性中转表!$K$2:$P$21,6,0))&amp;IF(VLOOKUP(B1543,属性中转表!A:G,7,FALSE)&gt;=50,VLOOKUP(A1543,英雄数据表!A:K,9,0),IF(VLOOKUP(B1543,属性中转表!A:G,7,FALSE)&gt;=25,VLOOKUP(A1543,英雄数据表!A:K,5,0),""))</f>
        <v>"atk":300,"hp":5000,"undpspro":100,"pvpdpspro":50</v>
      </c>
      <c r="J1543" s="20" t="str">
        <f>IF(I1543="","",属性中转表!$I$1&amp;(IF(VLOOKUP(B1543,属性中转表!A:G,7,FALSE)=0,0,VLOOKUP(VLOOKUP(B1543,属性中转表!A:G,7,FALSE),属性中转表!$K$2:$P$21,4,0)))+IFERROR(VLOOKUP(A1543,英雄数据表!A:K,IF(武魂!B1543&gt;=50,10,IF(武魂!B1543&gt;=25,6)),0),0))</f>
        <v>,"dpspro":100</v>
      </c>
      <c r="K1543" s="32" t="str">
        <f t="shared" si="105"/>
        <v>"atk":300,"hp":5000,"undpspro":100,"pvpdpspro":50,"dpspro":100</v>
      </c>
      <c r="L1543" s="20" t="str">
        <f>IF(B1543&gt;=50,VLOOKUP(A1543,英雄数据表!A:L,11,FALSE),IF(B1543&gt;=25,VLOOKUP(A1543,英雄数据表!A:L,7,0),""))</f>
        <v>"1504601004"</v>
      </c>
      <c r="M1543" s="20" t="str">
        <f>IFERROR(VLOOKUP(B1543,属性中转表!$K$2:$O$21,5,FALSE),"")</f>
        <v/>
      </c>
      <c r="N1543" s="20" t="str">
        <f>IF(B1543=25,VLOOKUP(A1543,英雄数据表!A:L,8,FALSE),IF(B1543=50,VLOOKUP(A1543,英雄数据表!A:L,12,0),""))</f>
        <v/>
      </c>
    </row>
    <row r="1544" spans="1:14" x14ac:dyDescent="0.3">
      <c r="A1544" s="20">
        <v>15046</v>
      </c>
      <c r="B1544" s="21">
        <f t="shared" si="102"/>
        <v>43</v>
      </c>
      <c r="C1544" s="21">
        <v>5</v>
      </c>
      <c r="D1544" s="21">
        <f>VLOOKUP(A1544,英雄数据表!A:D,4,0)</f>
        <v>1</v>
      </c>
      <c r="E1544" s="20" t="str">
        <f>VLOOKUP(A1544,英雄数据表!A:C,3,0)</f>
        <v>深渊凝视</v>
      </c>
      <c r="F1544" s="20">
        <f t="shared" si="103"/>
        <v>15046</v>
      </c>
      <c r="G1544" s="20">
        <f t="shared" si="104"/>
        <v>15046</v>
      </c>
      <c r="H1544" s="21" t="str">
        <f>VLOOKUP(B1544,属性中转表!A:F,6,FALSE)</f>
        <v>"hp":145800,"atk":4050</v>
      </c>
      <c r="I1544" s="20" t="str">
        <f>IF(VLOOKUP(B1544,属性中转表!A:G,7,FALSE)=0,"",VLOOKUP(VLOOKUP(B1544,属性中转表!A:G,7,FALSE),属性中转表!$K$2:$P$21,6,0))&amp;IF(VLOOKUP(B1544,属性中转表!A:G,7,FALSE)&gt;=50,VLOOKUP(A1544,英雄数据表!A:K,9,0),IF(VLOOKUP(B1544,属性中转表!A:G,7,FALSE)&gt;=25,VLOOKUP(A1544,英雄数据表!A:K,5,0),""))</f>
        <v>"atk":300,"hp":5000,"undpspro":100,"pvpdpspro":50</v>
      </c>
      <c r="J1544" s="20" t="str">
        <f>IF(I1544="","",属性中转表!$I$1&amp;(IF(VLOOKUP(B1544,属性中转表!A:G,7,FALSE)=0,0,VLOOKUP(VLOOKUP(B1544,属性中转表!A:G,7,FALSE),属性中转表!$K$2:$P$21,4,0)))+IFERROR(VLOOKUP(A1544,英雄数据表!A:K,IF(武魂!B1544&gt;=50,10,IF(武魂!B1544&gt;=25,6)),0),0))</f>
        <v>,"dpspro":100</v>
      </c>
      <c r="K1544" s="32" t="str">
        <f t="shared" si="105"/>
        <v>"atk":300,"hp":5000,"undpspro":100,"pvpdpspro":50,"dpspro":100</v>
      </c>
      <c r="L1544" s="20" t="str">
        <f>IF(B1544&gt;=50,VLOOKUP(A1544,英雄数据表!A:L,11,FALSE),IF(B1544&gt;=25,VLOOKUP(A1544,英雄数据表!A:L,7,0),""))</f>
        <v>"1504601004"</v>
      </c>
      <c r="M1544" s="20" t="str">
        <f>IFERROR(VLOOKUP(B1544,属性中转表!$K$2:$O$21,5,FALSE),"")</f>
        <v/>
      </c>
      <c r="N1544" s="20" t="str">
        <f>IF(B1544=25,VLOOKUP(A1544,英雄数据表!A:L,8,FALSE),IF(B1544=50,VLOOKUP(A1544,英雄数据表!A:L,12,0),""))</f>
        <v/>
      </c>
    </row>
    <row r="1545" spans="1:14" x14ac:dyDescent="0.3">
      <c r="A1545" s="20">
        <v>15046</v>
      </c>
      <c r="B1545" s="21">
        <f t="shared" si="102"/>
        <v>44</v>
      </c>
      <c r="C1545" s="21">
        <v>5</v>
      </c>
      <c r="D1545" s="21">
        <f>VLOOKUP(A1545,英雄数据表!A:D,4,0)</f>
        <v>1</v>
      </c>
      <c r="E1545" s="20" t="str">
        <f>VLOOKUP(A1545,英雄数据表!A:C,3,0)</f>
        <v>深渊凝视</v>
      </c>
      <c r="F1545" s="20">
        <f t="shared" si="103"/>
        <v>15046</v>
      </c>
      <c r="G1545" s="20">
        <f t="shared" si="104"/>
        <v>15046</v>
      </c>
      <c r="H1545" s="21" t="str">
        <f>VLOOKUP(B1545,属性中转表!A:F,6,FALSE)</f>
        <v>"hp":151200,"atk":4200</v>
      </c>
      <c r="I1545" s="20" t="str">
        <f>IF(VLOOKUP(B1545,属性中转表!A:G,7,FALSE)=0,"",VLOOKUP(VLOOKUP(B1545,属性中转表!A:G,7,FALSE),属性中转表!$K$2:$P$21,6,0))&amp;IF(VLOOKUP(B1545,属性中转表!A:G,7,FALSE)&gt;=50,VLOOKUP(A1545,英雄数据表!A:K,9,0),IF(VLOOKUP(B1545,属性中转表!A:G,7,FALSE)&gt;=25,VLOOKUP(A1545,英雄数据表!A:K,5,0),""))</f>
        <v>"atk":300,"hp":5000,"undpspro":100,"pvpdpspro":50</v>
      </c>
      <c r="J1545" s="20" t="str">
        <f>IF(I1545="","",属性中转表!$I$1&amp;(IF(VLOOKUP(B1545,属性中转表!A:G,7,FALSE)=0,0,VLOOKUP(VLOOKUP(B1545,属性中转表!A:G,7,FALSE),属性中转表!$K$2:$P$21,4,0)))+IFERROR(VLOOKUP(A1545,英雄数据表!A:K,IF(武魂!B1545&gt;=50,10,IF(武魂!B1545&gt;=25,6)),0),0))</f>
        <v>,"dpspro":100</v>
      </c>
      <c r="K1545" s="32" t="str">
        <f t="shared" si="105"/>
        <v>"atk":300,"hp":5000,"undpspro":100,"pvpdpspro":50,"dpspro":100</v>
      </c>
      <c r="L1545" s="20" t="str">
        <f>IF(B1545&gt;=50,VLOOKUP(A1545,英雄数据表!A:L,11,FALSE),IF(B1545&gt;=25,VLOOKUP(A1545,英雄数据表!A:L,7,0),""))</f>
        <v>"1504601004"</v>
      </c>
      <c r="M1545" s="20" t="str">
        <f>IFERROR(VLOOKUP(B1545,属性中转表!$K$2:$O$21,5,FALSE),"")</f>
        <v/>
      </c>
      <c r="N1545" s="20" t="str">
        <f>IF(B1545=25,VLOOKUP(A1545,英雄数据表!A:L,8,FALSE),IF(B1545=50,VLOOKUP(A1545,英雄数据表!A:L,12,0),""))</f>
        <v/>
      </c>
    </row>
    <row r="1546" spans="1:14" x14ac:dyDescent="0.3">
      <c r="A1546" s="20">
        <v>15046</v>
      </c>
      <c r="B1546" s="21">
        <f t="shared" si="102"/>
        <v>45</v>
      </c>
      <c r="C1546" s="21">
        <v>5</v>
      </c>
      <c r="D1546" s="21">
        <f>VLOOKUP(A1546,英雄数据表!A:D,4,0)</f>
        <v>1</v>
      </c>
      <c r="E1546" s="20" t="str">
        <f>VLOOKUP(A1546,英雄数据表!A:C,3,0)</f>
        <v>深渊凝视</v>
      </c>
      <c r="F1546" s="20">
        <f t="shared" si="103"/>
        <v>15046</v>
      </c>
      <c r="G1546" s="20">
        <f t="shared" si="104"/>
        <v>15046</v>
      </c>
      <c r="H1546" s="21" t="str">
        <f>VLOOKUP(B1546,属性中转表!A:F,6,FALSE)</f>
        <v>"hp":156600,"atk":4350</v>
      </c>
      <c r="I1546" s="20" t="str">
        <f>IF(VLOOKUP(B1546,属性中转表!A:G,7,FALSE)=0,"",VLOOKUP(VLOOKUP(B1546,属性中转表!A:G,7,FALSE),属性中转表!$K$2:$P$21,6,0))&amp;IF(VLOOKUP(B1546,属性中转表!A:G,7,FALSE)&gt;=50,VLOOKUP(A1546,英雄数据表!A:K,9,0),IF(VLOOKUP(B1546,属性中转表!A:G,7,FALSE)&gt;=25,VLOOKUP(A1546,英雄数据表!A:K,5,0),""))</f>
        <v>"atk":300,"hp":5000,"undpspro":100,"pvpdpspro":50,"pvpundpspro":50</v>
      </c>
      <c r="J1546" s="20" t="str">
        <f>IF(I1546="","",属性中转表!$I$1&amp;(IF(VLOOKUP(B1546,属性中转表!A:G,7,FALSE)=0,0,VLOOKUP(VLOOKUP(B1546,属性中转表!A:G,7,FALSE),属性中转表!$K$2:$P$21,4,0)))+IFERROR(VLOOKUP(A1546,英雄数据表!A:K,IF(武魂!B1546&gt;=50,10,IF(武魂!B1546&gt;=25,6)),0),0))</f>
        <v>,"dpspro":100</v>
      </c>
      <c r="K1546" s="32" t="str">
        <f t="shared" si="105"/>
        <v>"atk":300,"hp":5000,"undpspro":100,"pvpdpspro":50,"pvpundpspro":50,"dpspro":100</v>
      </c>
      <c r="L1546" s="20" t="str">
        <f>IF(B1546&gt;=50,VLOOKUP(A1546,英雄数据表!A:L,11,FALSE),IF(B1546&gt;=25,VLOOKUP(A1546,英雄数据表!A:L,7,0),""))</f>
        <v>"1504601004"</v>
      </c>
      <c r="M1546" s="20" t="str">
        <f>IFERROR(VLOOKUP(B1546,属性中转表!$K$2:$O$21,5,FALSE),"")</f>
        <v>"pvpundpspro":50</v>
      </c>
      <c r="N1546" s="20" t="str">
        <f>IF(B1546=25,VLOOKUP(A1546,英雄数据表!A:L,8,FALSE),IF(B1546=50,VLOOKUP(A1546,英雄数据表!A:L,12,0),""))</f>
        <v/>
      </c>
    </row>
    <row r="1547" spans="1:14" x14ac:dyDescent="0.3">
      <c r="A1547" s="20">
        <v>15046</v>
      </c>
      <c r="B1547" s="21">
        <f t="shared" ref="B1547:B1610" si="106">IF(A1547=A1546,B1546+1,1)</f>
        <v>46</v>
      </c>
      <c r="C1547" s="21">
        <v>5</v>
      </c>
      <c r="D1547" s="21">
        <f>VLOOKUP(A1547,英雄数据表!A:D,4,0)</f>
        <v>1</v>
      </c>
      <c r="E1547" s="20" t="str">
        <f>VLOOKUP(A1547,英雄数据表!A:C,3,0)</f>
        <v>深渊凝视</v>
      </c>
      <c r="F1547" s="20">
        <f t="shared" ref="F1547:F1610" si="107">A1547</f>
        <v>15046</v>
      </c>
      <c r="G1547" s="20">
        <f t="shared" ref="G1547:G1610" si="108">A1547</f>
        <v>15046</v>
      </c>
      <c r="H1547" s="21" t="str">
        <f>VLOOKUP(B1547,属性中转表!A:F,6,FALSE)</f>
        <v>"hp":162000,"atk":4500</v>
      </c>
      <c r="I1547" s="20" t="str">
        <f>IF(VLOOKUP(B1547,属性中转表!A:G,7,FALSE)=0,"",VLOOKUP(VLOOKUP(B1547,属性中转表!A:G,7,FALSE),属性中转表!$K$2:$P$21,6,0))&amp;IF(VLOOKUP(B1547,属性中转表!A:G,7,FALSE)&gt;=50,VLOOKUP(A1547,英雄数据表!A:K,9,0),IF(VLOOKUP(B1547,属性中转表!A:G,7,FALSE)&gt;=25,VLOOKUP(A1547,英雄数据表!A:K,5,0),""))</f>
        <v>"atk":300,"hp":5000,"undpspro":100,"pvpdpspro":50,"pvpundpspro":50</v>
      </c>
      <c r="J1547" s="20" t="str">
        <f>IF(I1547="","",属性中转表!$I$1&amp;(IF(VLOOKUP(B1547,属性中转表!A:G,7,FALSE)=0,0,VLOOKUP(VLOOKUP(B1547,属性中转表!A:G,7,FALSE),属性中转表!$K$2:$P$21,4,0)))+IFERROR(VLOOKUP(A1547,英雄数据表!A:K,IF(武魂!B1547&gt;=50,10,IF(武魂!B1547&gt;=25,6)),0),0))</f>
        <v>,"dpspro":100</v>
      </c>
      <c r="K1547" s="32" t="str">
        <f t="shared" ref="K1547:K1610" si="109">I1547&amp;J1547</f>
        <v>"atk":300,"hp":5000,"undpspro":100,"pvpdpspro":50,"pvpundpspro":50,"dpspro":100</v>
      </c>
      <c r="L1547" s="20" t="str">
        <f>IF(B1547&gt;=50,VLOOKUP(A1547,英雄数据表!A:L,11,FALSE),IF(B1547&gt;=25,VLOOKUP(A1547,英雄数据表!A:L,7,0),""))</f>
        <v>"1504601004"</v>
      </c>
      <c r="M1547" s="20" t="str">
        <f>IFERROR(VLOOKUP(B1547,属性中转表!$K$2:$O$21,5,FALSE),"")</f>
        <v/>
      </c>
      <c r="N1547" s="20" t="str">
        <f>IF(B1547=25,VLOOKUP(A1547,英雄数据表!A:L,8,FALSE),IF(B1547=50,VLOOKUP(A1547,英雄数据表!A:L,12,0),""))</f>
        <v/>
      </c>
    </row>
    <row r="1548" spans="1:14" x14ac:dyDescent="0.3">
      <c r="A1548" s="20">
        <v>15046</v>
      </c>
      <c r="B1548" s="21">
        <f t="shared" si="106"/>
        <v>47</v>
      </c>
      <c r="C1548" s="21">
        <v>5</v>
      </c>
      <c r="D1548" s="21">
        <f>VLOOKUP(A1548,英雄数据表!A:D,4,0)</f>
        <v>1</v>
      </c>
      <c r="E1548" s="20" t="str">
        <f>VLOOKUP(A1548,英雄数据表!A:C,3,0)</f>
        <v>深渊凝视</v>
      </c>
      <c r="F1548" s="20">
        <f t="shared" si="107"/>
        <v>15046</v>
      </c>
      <c r="G1548" s="20">
        <f t="shared" si="108"/>
        <v>15046</v>
      </c>
      <c r="H1548" s="21" t="str">
        <f>VLOOKUP(B1548,属性中转表!A:F,6,FALSE)</f>
        <v>"hp":167400,"atk":4650</v>
      </c>
      <c r="I1548" s="20" t="str">
        <f>IF(VLOOKUP(B1548,属性中转表!A:G,7,FALSE)=0,"",VLOOKUP(VLOOKUP(B1548,属性中转表!A:G,7,FALSE),属性中转表!$K$2:$P$21,6,0))&amp;IF(VLOOKUP(B1548,属性中转表!A:G,7,FALSE)&gt;=50,VLOOKUP(A1548,英雄数据表!A:K,9,0),IF(VLOOKUP(B1548,属性中转表!A:G,7,FALSE)&gt;=25,VLOOKUP(A1548,英雄数据表!A:K,5,0),""))</f>
        <v>"atk":300,"hp":5000,"undpspro":100,"pvpdpspro":50,"pvpundpspro":50</v>
      </c>
      <c r="J1548" s="20" t="str">
        <f>IF(I1548="","",属性中转表!$I$1&amp;(IF(VLOOKUP(B1548,属性中转表!A:G,7,FALSE)=0,0,VLOOKUP(VLOOKUP(B1548,属性中转表!A:G,7,FALSE),属性中转表!$K$2:$P$21,4,0)))+IFERROR(VLOOKUP(A1548,英雄数据表!A:K,IF(武魂!B1548&gt;=50,10,IF(武魂!B1548&gt;=25,6)),0),0))</f>
        <v>,"dpspro":100</v>
      </c>
      <c r="K1548" s="32" t="str">
        <f t="shared" si="109"/>
        <v>"atk":300,"hp":5000,"undpspro":100,"pvpdpspro":50,"pvpundpspro":50,"dpspro":100</v>
      </c>
      <c r="L1548" s="20" t="str">
        <f>IF(B1548&gt;=50,VLOOKUP(A1548,英雄数据表!A:L,11,FALSE),IF(B1548&gt;=25,VLOOKUP(A1548,英雄数据表!A:L,7,0),""))</f>
        <v>"1504601004"</v>
      </c>
      <c r="M1548" s="20" t="str">
        <f>IFERROR(VLOOKUP(B1548,属性中转表!$K$2:$O$21,5,FALSE),"")</f>
        <v/>
      </c>
      <c r="N1548" s="20" t="str">
        <f>IF(B1548=25,VLOOKUP(A1548,英雄数据表!A:L,8,FALSE),IF(B1548=50,VLOOKUP(A1548,英雄数据表!A:L,12,0),""))</f>
        <v/>
      </c>
    </row>
    <row r="1549" spans="1:14" x14ac:dyDescent="0.3">
      <c r="A1549" s="20">
        <v>15046</v>
      </c>
      <c r="B1549" s="21">
        <f t="shared" si="106"/>
        <v>48</v>
      </c>
      <c r="C1549" s="21">
        <v>5</v>
      </c>
      <c r="D1549" s="21">
        <f>VLOOKUP(A1549,英雄数据表!A:D,4,0)</f>
        <v>1</v>
      </c>
      <c r="E1549" s="20" t="str">
        <f>VLOOKUP(A1549,英雄数据表!A:C,3,0)</f>
        <v>深渊凝视</v>
      </c>
      <c r="F1549" s="20">
        <f t="shared" si="107"/>
        <v>15046</v>
      </c>
      <c r="G1549" s="20">
        <f t="shared" si="108"/>
        <v>15046</v>
      </c>
      <c r="H1549" s="21" t="str">
        <f>VLOOKUP(B1549,属性中转表!A:F,6,FALSE)</f>
        <v>"hp":172800,"atk":4800</v>
      </c>
      <c r="I1549" s="20" t="str">
        <f>IF(VLOOKUP(B1549,属性中转表!A:G,7,FALSE)=0,"",VLOOKUP(VLOOKUP(B1549,属性中转表!A:G,7,FALSE),属性中转表!$K$2:$P$21,6,0))&amp;IF(VLOOKUP(B1549,属性中转表!A:G,7,FALSE)&gt;=50,VLOOKUP(A1549,英雄数据表!A:K,9,0),IF(VLOOKUP(B1549,属性中转表!A:G,7,FALSE)&gt;=25,VLOOKUP(A1549,英雄数据表!A:K,5,0),""))</f>
        <v>"atk":300,"hp":5000,"undpspro":100,"pvpdpspro":50,"pvpundpspro":50</v>
      </c>
      <c r="J1549" s="20" t="str">
        <f>IF(I1549="","",属性中转表!$I$1&amp;(IF(VLOOKUP(B1549,属性中转表!A:G,7,FALSE)=0,0,VLOOKUP(VLOOKUP(B1549,属性中转表!A:G,7,FALSE),属性中转表!$K$2:$P$21,4,0)))+IFERROR(VLOOKUP(A1549,英雄数据表!A:K,IF(武魂!B1549&gt;=50,10,IF(武魂!B1549&gt;=25,6)),0),0))</f>
        <v>,"dpspro":100</v>
      </c>
      <c r="K1549" s="32" t="str">
        <f t="shared" si="109"/>
        <v>"atk":300,"hp":5000,"undpspro":100,"pvpdpspro":50,"pvpundpspro":50,"dpspro":100</v>
      </c>
      <c r="L1549" s="20" t="str">
        <f>IF(B1549&gt;=50,VLOOKUP(A1549,英雄数据表!A:L,11,FALSE),IF(B1549&gt;=25,VLOOKUP(A1549,英雄数据表!A:L,7,0),""))</f>
        <v>"1504601004"</v>
      </c>
      <c r="M1549" s="20" t="str">
        <f>IFERROR(VLOOKUP(B1549,属性中转表!$K$2:$O$21,5,FALSE),"")</f>
        <v/>
      </c>
      <c r="N1549" s="20" t="str">
        <f>IF(B1549=25,VLOOKUP(A1549,英雄数据表!A:L,8,FALSE),IF(B1549=50,VLOOKUP(A1549,英雄数据表!A:L,12,0),""))</f>
        <v/>
      </c>
    </row>
    <row r="1550" spans="1:14" x14ac:dyDescent="0.3">
      <c r="A1550" s="20">
        <v>15046</v>
      </c>
      <c r="B1550" s="21">
        <f t="shared" si="106"/>
        <v>49</v>
      </c>
      <c r="C1550" s="21">
        <v>5</v>
      </c>
      <c r="D1550" s="21">
        <f>VLOOKUP(A1550,英雄数据表!A:D,4,0)</f>
        <v>1</v>
      </c>
      <c r="E1550" s="20" t="str">
        <f>VLOOKUP(A1550,英雄数据表!A:C,3,0)</f>
        <v>深渊凝视</v>
      </c>
      <c r="F1550" s="20">
        <f t="shared" si="107"/>
        <v>15046</v>
      </c>
      <c r="G1550" s="20">
        <f t="shared" si="108"/>
        <v>15046</v>
      </c>
      <c r="H1550" s="21" t="str">
        <f>VLOOKUP(B1550,属性中转表!A:F,6,FALSE)</f>
        <v>"hp":178200,"atk":4950</v>
      </c>
      <c r="I1550" s="20" t="str">
        <f>IF(VLOOKUP(B1550,属性中转表!A:G,7,FALSE)=0,"",VLOOKUP(VLOOKUP(B1550,属性中转表!A:G,7,FALSE),属性中转表!$K$2:$P$21,6,0))&amp;IF(VLOOKUP(B1550,属性中转表!A:G,7,FALSE)&gt;=50,VLOOKUP(A1550,英雄数据表!A:K,9,0),IF(VLOOKUP(B1550,属性中转表!A:G,7,FALSE)&gt;=25,VLOOKUP(A1550,英雄数据表!A:K,5,0),""))</f>
        <v>"atk":300,"hp":5000,"undpspro":100,"pvpdpspro":50,"pvpundpspro":50</v>
      </c>
      <c r="J1550" s="20" t="str">
        <f>IF(I1550="","",属性中转表!$I$1&amp;(IF(VLOOKUP(B1550,属性中转表!A:G,7,FALSE)=0,0,VLOOKUP(VLOOKUP(B1550,属性中转表!A:G,7,FALSE),属性中转表!$K$2:$P$21,4,0)))+IFERROR(VLOOKUP(A1550,英雄数据表!A:K,IF(武魂!B1550&gt;=50,10,IF(武魂!B1550&gt;=25,6)),0),0))</f>
        <v>,"dpspro":100</v>
      </c>
      <c r="K1550" s="32" t="str">
        <f t="shared" si="109"/>
        <v>"atk":300,"hp":5000,"undpspro":100,"pvpdpspro":50,"pvpundpspro":50,"dpspro":100</v>
      </c>
      <c r="L1550" s="20" t="str">
        <f>IF(B1550&gt;=50,VLOOKUP(A1550,英雄数据表!A:L,11,FALSE),IF(B1550&gt;=25,VLOOKUP(A1550,英雄数据表!A:L,7,0),""))</f>
        <v>"1504601004"</v>
      </c>
      <c r="M1550" s="20" t="str">
        <f>IFERROR(VLOOKUP(B1550,属性中转表!$K$2:$O$21,5,FALSE),"")</f>
        <v/>
      </c>
      <c r="N1550" s="20" t="str">
        <f>IF(B1550=25,VLOOKUP(A1550,英雄数据表!A:L,8,FALSE),IF(B1550=50,VLOOKUP(A1550,英雄数据表!A:L,12,0),""))</f>
        <v/>
      </c>
    </row>
    <row r="1551" spans="1:14" x14ac:dyDescent="0.3">
      <c r="A1551" s="20">
        <v>15046</v>
      </c>
      <c r="B1551" s="21">
        <f t="shared" si="106"/>
        <v>50</v>
      </c>
      <c r="C1551" s="21">
        <v>5</v>
      </c>
      <c r="D1551" s="21">
        <f>VLOOKUP(A1551,英雄数据表!A:D,4,0)</f>
        <v>1</v>
      </c>
      <c r="E1551" s="20" t="str">
        <f>VLOOKUP(A1551,英雄数据表!A:C,3,0)</f>
        <v>深渊凝视</v>
      </c>
      <c r="F1551" s="20">
        <f t="shared" si="107"/>
        <v>15046</v>
      </c>
      <c r="G1551" s="20">
        <f t="shared" si="108"/>
        <v>15046</v>
      </c>
      <c r="H1551" s="21" t="str">
        <f>VLOOKUP(B1551,属性中转表!A:F,6,FALSE)</f>
        <v>"hp":183600,"atk":5100</v>
      </c>
      <c r="I1551" s="20" t="str">
        <f>IF(VLOOKUP(B1551,属性中转表!A:G,7,FALSE)=0,"",VLOOKUP(VLOOKUP(B1551,属性中转表!A:G,7,FALSE),属性中转表!$K$2:$P$21,6,0))&amp;IF(VLOOKUP(B1551,属性中转表!A:G,7,FALSE)&gt;=50,VLOOKUP(A1551,英雄数据表!A:K,9,0),IF(VLOOKUP(B1551,属性中转表!A:G,7,FALSE)&gt;=25,VLOOKUP(A1551,英雄数据表!A:K,5,0),""))</f>
        <v>"atk":300,"hp":5000,"undpspro":100,"pvpdpspro":50,"pvpundpspro":50</v>
      </c>
      <c r="J1551" s="20" t="str">
        <f>IF(I1551="","",属性中转表!$I$1&amp;(IF(VLOOKUP(B1551,属性中转表!A:G,7,FALSE)=0,0,VLOOKUP(VLOOKUP(B1551,属性中转表!A:G,7,FALSE),属性中转表!$K$2:$P$21,4,0)))+IFERROR(VLOOKUP(A1551,英雄数据表!A:K,IF(武魂!B1551&gt;=50,10,IF(武魂!B1551&gt;=25,6)),0),0))</f>
        <v>,"dpspro":100</v>
      </c>
      <c r="K1551" s="32" t="str">
        <f t="shared" si="109"/>
        <v>"atk":300,"hp":5000,"undpspro":100,"pvpdpspro":50,"pvpundpspro":50,"dpspro":100</v>
      </c>
      <c r="L1551" s="20" t="str">
        <f>IF(B1551&gt;=50,VLOOKUP(A1551,英雄数据表!A:L,11,FALSE),IF(B1551&gt;=25,VLOOKUP(A1551,英雄数据表!A:L,7,0),""))</f>
        <v>"1504602004"</v>
      </c>
      <c r="M1551" s="20" t="str">
        <f>IFERROR(VLOOKUP(B1551,属性中转表!$K$2:$O$21,5,FALSE),"")</f>
        <v/>
      </c>
      <c r="N1551" s="20" t="str">
        <f>IF(B1551=25,VLOOKUP(A1551,英雄数据表!A:L,8,FALSE),IF(B1551=50,VLOOKUP(A1551,英雄数据表!A:L,12,0),""))</f>
        <v>每当有敌方英雄被石化时，恢复20点怒气</v>
      </c>
    </row>
    <row r="1552" spans="1:14" x14ac:dyDescent="0.3">
      <c r="A1552" s="20">
        <v>15046</v>
      </c>
      <c r="B1552" s="21">
        <f t="shared" si="106"/>
        <v>51</v>
      </c>
      <c r="C1552" s="21">
        <v>5</v>
      </c>
      <c r="D1552" s="21">
        <f>VLOOKUP(A1552,英雄数据表!A:D,4,0)</f>
        <v>1</v>
      </c>
      <c r="E1552" s="20" t="str">
        <f>VLOOKUP(A1552,英雄数据表!A:C,3,0)</f>
        <v>深渊凝视</v>
      </c>
      <c r="F1552" s="20">
        <f t="shared" si="107"/>
        <v>15046</v>
      </c>
      <c r="G1552" s="20">
        <f t="shared" si="108"/>
        <v>15046</v>
      </c>
      <c r="H1552" s="21" t="str">
        <f>VLOOKUP(B1552,属性中转表!A:F,6,FALSE)</f>
        <v>"hp":189000,"atk":5250</v>
      </c>
      <c r="I1552" s="20" t="str">
        <f>IF(VLOOKUP(B1552,属性中转表!A:G,7,FALSE)=0,"",VLOOKUP(VLOOKUP(B1552,属性中转表!A:G,7,FALSE),属性中转表!$K$2:$P$21,6,0))&amp;IF(VLOOKUP(B1552,属性中转表!A:G,7,FALSE)&gt;=50,VLOOKUP(A1552,英雄数据表!A:K,9,0),IF(VLOOKUP(B1552,属性中转表!A:G,7,FALSE)&gt;=25,VLOOKUP(A1552,英雄数据表!A:K,5,0),""))</f>
        <v>"atk":300,"hp":5000,"undpspro":100,"pvpdpspro":50,"pvpundpspro":50</v>
      </c>
      <c r="J1552" s="20" t="str">
        <f>IF(I1552="","",属性中转表!$I$1&amp;(IF(VLOOKUP(B1552,属性中转表!A:G,7,FALSE)=0,0,VLOOKUP(VLOOKUP(B1552,属性中转表!A:G,7,FALSE),属性中转表!$K$2:$P$21,4,0)))+IFERROR(VLOOKUP(A1552,英雄数据表!A:K,IF(武魂!B1552&gt;=50,10,IF(武魂!B1552&gt;=25,6)),0),0))</f>
        <v>,"dpspro":100</v>
      </c>
      <c r="K1552" s="32" t="str">
        <f t="shared" si="109"/>
        <v>"atk":300,"hp":5000,"undpspro":100,"pvpdpspro":50,"pvpundpspro":50,"dpspro":100</v>
      </c>
      <c r="L1552" s="20" t="str">
        <f>IF(B1552&gt;=50,VLOOKUP(A1552,英雄数据表!A:L,11,FALSE),IF(B1552&gt;=25,VLOOKUP(A1552,英雄数据表!A:L,7,0),""))</f>
        <v>"1504602004"</v>
      </c>
      <c r="M1552" s="20" t="str">
        <f>IFERROR(VLOOKUP(B1552,属性中转表!$K$2:$O$21,5,FALSE),"")</f>
        <v/>
      </c>
      <c r="N1552" s="20" t="str">
        <f>IF(B1552=25,VLOOKUP(A1552,英雄数据表!A:L,8,FALSE),IF(B1552=50,VLOOKUP(A1552,英雄数据表!A:L,12,0),""))</f>
        <v/>
      </c>
    </row>
    <row r="1553" spans="1:14" x14ac:dyDescent="0.3">
      <c r="A1553" s="20">
        <v>15046</v>
      </c>
      <c r="B1553" s="21">
        <f t="shared" si="106"/>
        <v>52</v>
      </c>
      <c r="C1553" s="21">
        <v>5</v>
      </c>
      <c r="D1553" s="21">
        <f>VLOOKUP(A1553,英雄数据表!A:D,4,0)</f>
        <v>1</v>
      </c>
      <c r="E1553" s="20" t="str">
        <f>VLOOKUP(A1553,英雄数据表!A:C,3,0)</f>
        <v>深渊凝视</v>
      </c>
      <c r="F1553" s="20">
        <f t="shared" si="107"/>
        <v>15046</v>
      </c>
      <c r="G1553" s="20">
        <f t="shared" si="108"/>
        <v>15046</v>
      </c>
      <c r="H1553" s="21" t="str">
        <f>VLOOKUP(B1553,属性中转表!A:F,6,FALSE)</f>
        <v>"hp":194400,"atk":5400</v>
      </c>
      <c r="I1553" s="20" t="str">
        <f>IF(VLOOKUP(B1553,属性中转表!A:G,7,FALSE)=0,"",VLOOKUP(VLOOKUP(B1553,属性中转表!A:G,7,FALSE),属性中转表!$K$2:$P$21,6,0))&amp;IF(VLOOKUP(B1553,属性中转表!A:G,7,FALSE)&gt;=50,VLOOKUP(A1553,英雄数据表!A:K,9,0),IF(VLOOKUP(B1553,属性中转表!A:G,7,FALSE)&gt;=25,VLOOKUP(A1553,英雄数据表!A:K,5,0),""))</f>
        <v>"atk":300,"hp":5000,"undpspro":100,"pvpdpspro":50,"pvpundpspro":50</v>
      </c>
      <c r="J1553" s="20" t="str">
        <f>IF(I1553="","",属性中转表!$I$1&amp;(IF(VLOOKUP(B1553,属性中转表!A:G,7,FALSE)=0,0,VLOOKUP(VLOOKUP(B1553,属性中转表!A:G,7,FALSE),属性中转表!$K$2:$P$21,4,0)))+IFERROR(VLOOKUP(A1553,英雄数据表!A:K,IF(武魂!B1553&gt;=50,10,IF(武魂!B1553&gt;=25,6)),0),0))</f>
        <v>,"dpspro":100</v>
      </c>
      <c r="K1553" s="32" t="str">
        <f t="shared" si="109"/>
        <v>"atk":300,"hp":5000,"undpspro":100,"pvpdpspro":50,"pvpundpspro":50,"dpspro":100</v>
      </c>
      <c r="L1553" s="20" t="str">
        <f>IF(B1553&gt;=50,VLOOKUP(A1553,英雄数据表!A:L,11,FALSE),IF(B1553&gt;=25,VLOOKUP(A1553,英雄数据表!A:L,7,0),""))</f>
        <v>"1504602004"</v>
      </c>
      <c r="M1553" s="20" t="str">
        <f>IFERROR(VLOOKUP(B1553,属性中转表!$K$2:$O$21,5,FALSE),"")</f>
        <v/>
      </c>
      <c r="N1553" s="20" t="str">
        <f>IF(B1553=25,VLOOKUP(A1553,英雄数据表!A:L,8,FALSE),IF(B1553=50,VLOOKUP(A1553,英雄数据表!A:L,12,0),""))</f>
        <v/>
      </c>
    </row>
    <row r="1554" spans="1:14" x14ac:dyDescent="0.3">
      <c r="A1554" s="20">
        <v>15046</v>
      </c>
      <c r="B1554" s="21">
        <f t="shared" si="106"/>
        <v>53</v>
      </c>
      <c r="C1554" s="21">
        <v>5</v>
      </c>
      <c r="D1554" s="21">
        <f>VLOOKUP(A1554,英雄数据表!A:D,4,0)</f>
        <v>1</v>
      </c>
      <c r="E1554" s="20" t="str">
        <f>VLOOKUP(A1554,英雄数据表!A:C,3,0)</f>
        <v>深渊凝视</v>
      </c>
      <c r="F1554" s="20">
        <f t="shared" si="107"/>
        <v>15046</v>
      </c>
      <c r="G1554" s="20">
        <f t="shared" si="108"/>
        <v>15046</v>
      </c>
      <c r="H1554" s="21" t="str">
        <f>VLOOKUP(B1554,属性中转表!A:F,6,FALSE)</f>
        <v>"hp":199800,"atk":5550</v>
      </c>
      <c r="I1554" s="20" t="str">
        <f>IF(VLOOKUP(B1554,属性中转表!A:G,7,FALSE)=0,"",VLOOKUP(VLOOKUP(B1554,属性中转表!A:G,7,FALSE),属性中转表!$K$2:$P$21,6,0))&amp;IF(VLOOKUP(B1554,属性中转表!A:G,7,FALSE)&gt;=50,VLOOKUP(A1554,英雄数据表!A:K,9,0),IF(VLOOKUP(B1554,属性中转表!A:G,7,FALSE)&gt;=25,VLOOKUP(A1554,英雄数据表!A:K,5,0),""))</f>
        <v>"atk":300,"hp":5000,"undpspro":100,"pvpdpspro":50,"pvpundpspro":50</v>
      </c>
      <c r="J1554" s="20" t="str">
        <f>IF(I1554="","",属性中转表!$I$1&amp;(IF(VLOOKUP(B1554,属性中转表!A:G,7,FALSE)=0,0,VLOOKUP(VLOOKUP(B1554,属性中转表!A:G,7,FALSE),属性中转表!$K$2:$P$21,4,0)))+IFERROR(VLOOKUP(A1554,英雄数据表!A:K,IF(武魂!B1554&gt;=50,10,IF(武魂!B1554&gt;=25,6)),0),0))</f>
        <v>,"dpspro":100</v>
      </c>
      <c r="K1554" s="32" t="str">
        <f t="shared" si="109"/>
        <v>"atk":300,"hp":5000,"undpspro":100,"pvpdpspro":50,"pvpundpspro":50,"dpspro":100</v>
      </c>
      <c r="L1554" s="20" t="str">
        <f>IF(B1554&gt;=50,VLOOKUP(A1554,英雄数据表!A:L,11,FALSE),IF(B1554&gt;=25,VLOOKUP(A1554,英雄数据表!A:L,7,0),""))</f>
        <v>"1504602004"</v>
      </c>
      <c r="M1554" s="20" t="str">
        <f>IFERROR(VLOOKUP(B1554,属性中转表!$K$2:$O$21,5,FALSE),"")</f>
        <v/>
      </c>
      <c r="N1554" s="20" t="str">
        <f>IF(B1554=25,VLOOKUP(A1554,英雄数据表!A:L,8,FALSE),IF(B1554=50,VLOOKUP(A1554,英雄数据表!A:L,12,0),""))</f>
        <v/>
      </c>
    </row>
    <row r="1555" spans="1:14" x14ac:dyDescent="0.3">
      <c r="A1555" s="20">
        <v>15046</v>
      </c>
      <c r="B1555" s="21">
        <f t="shared" si="106"/>
        <v>54</v>
      </c>
      <c r="C1555" s="21">
        <v>5</v>
      </c>
      <c r="D1555" s="21">
        <f>VLOOKUP(A1555,英雄数据表!A:D,4,0)</f>
        <v>1</v>
      </c>
      <c r="E1555" s="20" t="str">
        <f>VLOOKUP(A1555,英雄数据表!A:C,3,0)</f>
        <v>深渊凝视</v>
      </c>
      <c r="F1555" s="20">
        <f t="shared" si="107"/>
        <v>15046</v>
      </c>
      <c r="G1555" s="20">
        <f t="shared" si="108"/>
        <v>15046</v>
      </c>
      <c r="H1555" s="21" t="str">
        <f>VLOOKUP(B1555,属性中转表!A:F,6,FALSE)</f>
        <v>"hp":205200,"atk":5700</v>
      </c>
      <c r="I1555" s="20" t="str">
        <f>IF(VLOOKUP(B1555,属性中转表!A:G,7,FALSE)=0,"",VLOOKUP(VLOOKUP(B1555,属性中转表!A:G,7,FALSE),属性中转表!$K$2:$P$21,6,0))&amp;IF(VLOOKUP(B1555,属性中转表!A:G,7,FALSE)&gt;=50,VLOOKUP(A1555,英雄数据表!A:K,9,0),IF(VLOOKUP(B1555,属性中转表!A:G,7,FALSE)&gt;=25,VLOOKUP(A1555,英雄数据表!A:K,5,0),""))</f>
        <v>"atk":300,"hp":5000,"undpspro":100,"pvpdpspro":50,"pvpundpspro":50</v>
      </c>
      <c r="J1555" s="20" t="str">
        <f>IF(I1555="","",属性中转表!$I$1&amp;(IF(VLOOKUP(B1555,属性中转表!A:G,7,FALSE)=0,0,VLOOKUP(VLOOKUP(B1555,属性中转表!A:G,7,FALSE),属性中转表!$K$2:$P$21,4,0)))+IFERROR(VLOOKUP(A1555,英雄数据表!A:K,IF(武魂!B1555&gt;=50,10,IF(武魂!B1555&gt;=25,6)),0),0))</f>
        <v>,"dpspro":100</v>
      </c>
      <c r="K1555" s="32" t="str">
        <f t="shared" si="109"/>
        <v>"atk":300,"hp":5000,"undpspro":100,"pvpdpspro":50,"pvpundpspro":50,"dpspro":100</v>
      </c>
      <c r="L1555" s="20" t="str">
        <f>IF(B1555&gt;=50,VLOOKUP(A1555,英雄数据表!A:L,11,FALSE),IF(B1555&gt;=25,VLOOKUP(A1555,英雄数据表!A:L,7,0),""))</f>
        <v>"1504602004"</v>
      </c>
      <c r="M1555" s="20" t="str">
        <f>IFERROR(VLOOKUP(B1555,属性中转表!$K$2:$O$21,5,FALSE),"")</f>
        <v/>
      </c>
      <c r="N1555" s="20" t="str">
        <f>IF(B1555=25,VLOOKUP(A1555,英雄数据表!A:L,8,FALSE),IF(B1555=50,VLOOKUP(A1555,英雄数据表!A:L,12,0),""))</f>
        <v/>
      </c>
    </row>
    <row r="1556" spans="1:14" x14ac:dyDescent="0.3">
      <c r="A1556" s="20">
        <v>15046</v>
      </c>
      <c r="B1556" s="21">
        <f t="shared" si="106"/>
        <v>55</v>
      </c>
      <c r="C1556" s="21">
        <v>5</v>
      </c>
      <c r="D1556" s="21">
        <f>VLOOKUP(A1556,英雄数据表!A:D,4,0)</f>
        <v>1</v>
      </c>
      <c r="E1556" s="20" t="str">
        <f>VLOOKUP(A1556,英雄数据表!A:C,3,0)</f>
        <v>深渊凝视</v>
      </c>
      <c r="F1556" s="20">
        <f t="shared" si="107"/>
        <v>15046</v>
      </c>
      <c r="G1556" s="20">
        <f t="shared" si="108"/>
        <v>15046</v>
      </c>
      <c r="H1556" s="21" t="str">
        <f>VLOOKUP(B1556,属性中转表!A:F,6,FALSE)</f>
        <v>"hp":210600,"atk":5850</v>
      </c>
      <c r="I1556" s="20" t="str">
        <f>IF(VLOOKUP(B1556,属性中转表!A:G,7,FALSE)=0,"",VLOOKUP(VLOOKUP(B1556,属性中转表!A:G,7,FALSE),属性中转表!$K$2:$P$21,6,0))&amp;IF(VLOOKUP(B1556,属性中转表!A:G,7,FALSE)&gt;=50,VLOOKUP(A1556,英雄数据表!A:K,9,0),IF(VLOOKUP(B1556,属性中转表!A:G,7,FALSE)&gt;=25,VLOOKUP(A1556,英雄数据表!A:K,5,0),""))</f>
        <v>"atk":300,"hp":5000,"undpspro":150,"pvpdpspro":50,"pvpundpspro":50</v>
      </c>
      <c r="J1556" s="20" t="str">
        <f>IF(I1556="","",属性中转表!$I$1&amp;(IF(VLOOKUP(B1556,属性中转表!A:G,7,FALSE)=0,0,VLOOKUP(VLOOKUP(B1556,属性中转表!A:G,7,FALSE),属性中转表!$K$2:$P$21,4,0)))+IFERROR(VLOOKUP(A1556,英雄数据表!A:K,IF(武魂!B1556&gt;=50,10,IF(武魂!B1556&gt;=25,6)),0),0))</f>
        <v>,"dpspro":100</v>
      </c>
      <c r="K1556" s="32" t="str">
        <f t="shared" si="109"/>
        <v>"atk":300,"hp":5000,"undpspro":150,"pvpdpspro":50,"pvpundpspro":50,"dpspro":100</v>
      </c>
      <c r="L1556" s="20" t="str">
        <f>IF(B1556&gt;=50,VLOOKUP(A1556,英雄数据表!A:L,11,FALSE),IF(B1556&gt;=25,VLOOKUP(A1556,英雄数据表!A:L,7,0),""))</f>
        <v>"1504602004"</v>
      </c>
      <c r="M1556" s="20" t="str">
        <f>IFERROR(VLOOKUP(B1556,属性中转表!$K$2:$O$21,5,FALSE),"")</f>
        <v>"undpspro":50</v>
      </c>
      <c r="N1556" s="20" t="str">
        <f>IF(B1556=25,VLOOKUP(A1556,英雄数据表!A:L,8,FALSE),IF(B1556=50,VLOOKUP(A1556,英雄数据表!A:L,12,0),""))</f>
        <v/>
      </c>
    </row>
    <row r="1557" spans="1:14" x14ac:dyDescent="0.3">
      <c r="A1557" s="20">
        <v>15046</v>
      </c>
      <c r="B1557" s="21">
        <f t="shared" si="106"/>
        <v>56</v>
      </c>
      <c r="C1557" s="21">
        <v>5</v>
      </c>
      <c r="D1557" s="21">
        <f>VLOOKUP(A1557,英雄数据表!A:D,4,0)</f>
        <v>1</v>
      </c>
      <c r="E1557" s="20" t="str">
        <f>VLOOKUP(A1557,英雄数据表!A:C,3,0)</f>
        <v>深渊凝视</v>
      </c>
      <c r="F1557" s="20">
        <f t="shared" si="107"/>
        <v>15046</v>
      </c>
      <c r="G1557" s="20">
        <f t="shared" si="108"/>
        <v>15046</v>
      </c>
      <c r="H1557" s="21" t="str">
        <f>VLOOKUP(B1557,属性中转表!A:F,6,FALSE)</f>
        <v>"hp":216000,"atk":6000</v>
      </c>
      <c r="I1557" s="20" t="str">
        <f>IF(VLOOKUP(B1557,属性中转表!A:G,7,FALSE)=0,"",VLOOKUP(VLOOKUP(B1557,属性中转表!A:G,7,FALSE),属性中转表!$K$2:$P$21,6,0))&amp;IF(VLOOKUP(B1557,属性中转表!A:G,7,FALSE)&gt;=50,VLOOKUP(A1557,英雄数据表!A:K,9,0),IF(VLOOKUP(B1557,属性中转表!A:G,7,FALSE)&gt;=25,VLOOKUP(A1557,英雄数据表!A:K,5,0),""))</f>
        <v>"atk":300,"hp":5000,"undpspro":150,"pvpdpspro":50,"pvpundpspro":50</v>
      </c>
      <c r="J1557" s="20" t="str">
        <f>IF(I1557="","",属性中转表!$I$1&amp;(IF(VLOOKUP(B1557,属性中转表!A:G,7,FALSE)=0,0,VLOOKUP(VLOOKUP(B1557,属性中转表!A:G,7,FALSE),属性中转表!$K$2:$P$21,4,0)))+IFERROR(VLOOKUP(A1557,英雄数据表!A:K,IF(武魂!B1557&gt;=50,10,IF(武魂!B1557&gt;=25,6)),0),0))</f>
        <v>,"dpspro":100</v>
      </c>
      <c r="K1557" s="32" t="str">
        <f t="shared" si="109"/>
        <v>"atk":300,"hp":5000,"undpspro":150,"pvpdpspro":50,"pvpundpspro":50,"dpspro":100</v>
      </c>
      <c r="L1557" s="20" t="str">
        <f>IF(B1557&gt;=50,VLOOKUP(A1557,英雄数据表!A:L,11,FALSE),IF(B1557&gt;=25,VLOOKUP(A1557,英雄数据表!A:L,7,0),""))</f>
        <v>"1504602004"</v>
      </c>
      <c r="M1557" s="20" t="str">
        <f>IFERROR(VLOOKUP(B1557,属性中转表!$K$2:$O$21,5,FALSE),"")</f>
        <v/>
      </c>
      <c r="N1557" s="20" t="str">
        <f>IF(B1557=25,VLOOKUP(A1557,英雄数据表!A:L,8,FALSE),IF(B1557=50,VLOOKUP(A1557,英雄数据表!A:L,12,0),""))</f>
        <v/>
      </c>
    </row>
    <row r="1558" spans="1:14" x14ac:dyDescent="0.3">
      <c r="A1558" s="20">
        <v>15046</v>
      </c>
      <c r="B1558" s="21">
        <f t="shared" si="106"/>
        <v>57</v>
      </c>
      <c r="C1558" s="21">
        <v>5</v>
      </c>
      <c r="D1558" s="21">
        <f>VLOOKUP(A1558,英雄数据表!A:D,4,0)</f>
        <v>1</v>
      </c>
      <c r="E1558" s="20" t="str">
        <f>VLOOKUP(A1558,英雄数据表!A:C,3,0)</f>
        <v>深渊凝视</v>
      </c>
      <c r="F1558" s="20">
        <f t="shared" si="107"/>
        <v>15046</v>
      </c>
      <c r="G1558" s="20">
        <f t="shared" si="108"/>
        <v>15046</v>
      </c>
      <c r="H1558" s="21" t="str">
        <f>VLOOKUP(B1558,属性中转表!A:F,6,FALSE)</f>
        <v>"hp":221400,"atk":6150</v>
      </c>
      <c r="I1558" s="20" t="str">
        <f>IF(VLOOKUP(B1558,属性中转表!A:G,7,FALSE)=0,"",VLOOKUP(VLOOKUP(B1558,属性中转表!A:G,7,FALSE),属性中转表!$K$2:$P$21,6,0))&amp;IF(VLOOKUP(B1558,属性中转表!A:G,7,FALSE)&gt;=50,VLOOKUP(A1558,英雄数据表!A:K,9,0),IF(VLOOKUP(B1558,属性中转表!A:G,7,FALSE)&gt;=25,VLOOKUP(A1558,英雄数据表!A:K,5,0),""))</f>
        <v>"atk":300,"hp":5000,"undpspro":150,"pvpdpspro":50,"pvpundpspro":50</v>
      </c>
      <c r="J1558" s="20" t="str">
        <f>IF(I1558="","",属性中转表!$I$1&amp;(IF(VLOOKUP(B1558,属性中转表!A:G,7,FALSE)=0,0,VLOOKUP(VLOOKUP(B1558,属性中转表!A:G,7,FALSE),属性中转表!$K$2:$P$21,4,0)))+IFERROR(VLOOKUP(A1558,英雄数据表!A:K,IF(武魂!B1558&gt;=50,10,IF(武魂!B1558&gt;=25,6)),0),0))</f>
        <v>,"dpspro":100</v>
      </c>
      <c r="K1558" s="32" t="str">
        <f t="shared" si="109"/>
        <v>"atk":300,"hp":5000,"undpspro":150,"pvpdpspro":50,"pvpundpspro":50,"dpspro":100</v>
      </c>
      <c r="L1558" s="20" t="str">
        <f>IF(B1558&gt;=50,VLOOKUP(A1558,英雄数据表!A:L,11,FALSE),IF(B1558&gt;=25,VLOOKUP(A1558,英雄数据表!A:L,7,0),""))</f>
        <v>"1504602004"</v>
      </c>
      <c r="M1558" s="20" t="str">
        <f>IFERROR(VLOOKUP(B1558,属性中转表!$K$2:$O$21,5,FALSE),"")</f>
        <v/>
      </c>
      <c r="N1558" s="20" t="str">
        <f>IF(B1558=25,VLOOKUP(A1558,英雄数据表!A:L,8,FALSE),IF(B1558=50,VLOOKUP(A1558,英雄数据表!A:L,12,0),""))</f>
        <v/>
      </c>
    </row>
    <row r="1559" spans="1:14" x14ac:dyDescent="0.3">
      <c r="A1559" s="20">
        <v>15046</v>
      </c>
      <c r="B1559" s="21">
        <f t="shared" si="106"/>
        <v>58</v>
      </c>
      <c r="C1559" s="21">
        <v>5</v>
      </c>
      <c r="D1559" s="21">
        <f>VLOOKUP(A1559,英雄数据表!A:D,4,0)</f>
        <v>1</v>
      </c>
      <c r="E1559" s="20" t="str">
        <f>VLOOKUP(A1559,英雄数据表!A:C,3,0)</f>
        <v>深渊凝视</v>
      </c>
      <c r="F1559" s="20">
        <f t="shared" si="107"/>
        <v>15046</v>
      </c>
      <c r="G1559" s="20">
        <f t="shared" si="108"/>
        <v>15046</v>
      </c>
      <c r="H1559" s="21" t="str">
        <f>VLOOKUP(B1559,属性中转表!A:F,6,FALSE)</f>
        <v>"hp":226800,"atk":6300</v>
      </c>
      <c r="I1559" s="20" t="str">
        <f>IF(VLOOKUP(B1559,属性中转表!A:G,7,FALSE)=0,"",VLOOKUP(VLOOKUP(B1559,属性中转表!A:G,7,FALSE),属性中转表!$K$2:$P$21,6,0))&amp;IF(VLOOKUP(B1559,属性中转表!A:G,7,FALSE)&gt;=50,VLOOKUP(A1559,英雄数据表!A:K,9,0),IF(VLOOKUP(B1559,属性中转表!A:G,7,FALSE)&gt;=25,VLOOKUP(A1559,英雄数据表!A:K,5,0),""))</f>
        <v>"atk":300,"hp":5000,"undpspro":150,"pvpdpspro":50,"pvpundpspro":50</v>
      </c>
      <c r="J1559" s="20" t="str">
        <f>IF(I1559="","",属性中转表!$I$1&amp;(IF(VLOOKUP(B1559,属性中转表!A:G,7,FALSE)=0,0,VLOOKUP(VLOOKUP(B1559,属性中转表!A:G,7,FALSE),属性中转表!$K$2:$P$21,4,0)))+IFERROR(VLOOKUP(A1559,英雄数据表!A:K,IF(武魂!B1559&gt;=50,10,IF(武魂!B1559&gt;=25,6)),0),0))</f>
        <v>,"dpspro":100</v>
      </c>
      <c r="K1559" s="32" t="str">
        <f t="shared" si="109"/>
        <v>"atk":300,"hp":5000,"undpspro":150,"pvpdpspro":50,"pvpundpspro":50,"dpspro":100</v>
      </c>
      <c r="L1559" s="20" t="str">
        <f>IF(B1559&gt;=50,VLOOKUP(A1559,英雄数据表!A:L,11,FALSE),IF(B1559&gt;=25,VLOOKUP(A1559,英雄数据表!A:L,7,0),""))</f>
        <v>"1504602004"</v>
      </c>
      <c r="M1559" s="20" t="str">
        <f>IFERROR(VLOOKUP(B1559,属性中转表!$K$2:$O$21,5,FALSE),"")</f>
        <v/>
      </c>
      <c r="N1559" s="20" t="str">
        <f>IF(B1559=25,VLOOKUP(A1559,英雄数据表!A:L,8,FALSE),IF(B1559=50,VLOOKUP(A1559,英雄数据表!A:L,12,0),""))</f>
        <v/>
      </c>
    </row>
    <row r="1560" spans="1:14" x14ac:dyDescent="0.3">
      <c r="A1560" s="20">
        <v>15046</v>
      </c>
      <c r="B1560" s="21">
        <f t="shared" si="106"/>
        <v>59</v>
      </c>
      <c r="C1560" s="21">
        <v>5</v>
      </c>
      <c r="D1560" s="21">
        <f>VLOOKUP(A1560,英雄数据表!A:D,4,0)</f>
        <v>1</v>
      </c>
      <c r="E1560" s="20" t="str">
        <f>VLOOKUP(A1560,英雄数据表!A:C,3,0)</f>
        <v>深渊凝视</v>
      </c>
      <c r="F1560" s="20">
        <f t="shared" si="107"/>
        <v>15046</v>
      </c>
      <c r="G1560" s="20">
        <f t="shared" si="108"/>
        <v>15046</v>
      </c>
      <c r="H1560" s="21" t="str">
        <f>VLOOKUP(B1560,属性中转表!A:F,6,FALSE)</f>
        <v>"hp":232200,"atk":6450</v>
      </c>
      <c r="I1560" s="20" t="str">
        <f>IF(VLOOKUP(B1560,属性中转表!A:G,7,FALSE)=0,"",VLOOKUP(VLOOKUP(B1560,属性中转表!A:G,7,FALSE),属性中转表!$K$2:$P$21,6,0))&amp;IF(VLOOKUP(B1560,属性中转表!A:G,7,FALSE)&gt;=50,VLOOKUP(A1560,英雄数据表!A:K,9,0),IF(VLOOKUP(B1560,属性中转表!A:G,7,FALSE)&gt;=25,VLOOKUP(A1560,英雄数据表!A:K,5,0),""))</f>
        <v>"atk":300,"hp":5000,"undpspro":150,"pvpdpspro":50,"pvpundpspro":50</v>
      </c>
      <c r="J1560" s="20" t="str">
        <f>IF(I1560="","",属性中转表!$I$1&amp;(IF(VLOOKUP(B1560,属性中转表!A:G,7,FALSE)=0,0,VLOOKUP(VLOOKUP(B1560,属性中转表!A:G,7,FALSE),属性中转表!$K$2:$P$21,4,0)))+IFERROR(VLOOKUP(A1560,英雄数据表!A:K,IF(武魂!B1560&gt;=50,10,IF(武魂!B1560&gt;=25,6)),0),0))</f>
        <v>,"dpspro":100</v>
      </c>
      <c r="K1560" s="32" t="str">
        <f t="shared" si="109"/>
        <v>"atk":300,"hp":5000,"undpspro":150,"pvpdpspro":50,"pvpundpspro":50,"dpspro":100</v>
      </c>
      <c r="L1560" s="20" t="str">
        <f>IF(B1560&gt;=50,VLOOKUP(A1560,英雄数据表!A:L,11,FALSE),IF(B1560&gt;=25,VLOOKUP(A1560,英雄数据表!A:L,7,0),""))</f>
        <v>"1504602004"</v>
      </c>
      <c r="M1560" s="20" t="str">
        <f>IFERROR(VLOOKUP(B1560,属性中转表!$K$2:$O$21,5,FALSE),"")</f>
        <v/>
      </c>
      <c r="N1560" s="20" t="str">
        <f>IF(B1560=25,VLOOKUP(A1560,英雄数据表!A:L,8,FALSE),IF(B1560=50,VLOOKUP(A1560,英雄数据表!A:L,12,0),""))</f>
        <v/>
      </c>
    </row>
    <row r="1561" spans="1:14" x14ac:dyDescent="0.3">
      <c r="A1561" s="20">
        <v>15046</v>
      </c>
      <c r="B1561" s="21">
        <f t="shared" si="106"/>
        <v>60</v>
      </c>
      <c r="C1561" s="21">
        <v>5</v>
      </c>
      <c r="D1561" s="21">
        <f>VLOOKUP(A1561,英雄数据表!A:D,4,0)</f>
        <v>1</v>
      </c>
      <c r="E1561" s="20" t="str">
        <f>VLOOKUP(A1561,英雄数据表!A:C,3,0)</f>
        <v>深渊凝视</v>
      </c>
      <c r="F1561" s="20">
        <f t="shared" si="107"/>
        <v>15046</v>
      </c>
      <c r="G1561" s="20">
        <f t="shared" si="108"/>
        <v>15046</v>
      </c>
      <c r="H1561" s="21" t="str">
        <f>VLOOKUP(B1561,属性中转表!A:F,6,FALSE)</f>
        <v>"hp":237600,"atk":6600</v>
      </c>
      <c r="I1561" s="20" t="str">
        <f>IF(VLOOKUP(B1561,属性中转表!A:G,7,FALSE)=0,"",VLOOKUP(VLOOKUP(B1561,属性中转表!A:G,7,FALSE),属性中转表!$K$2:$P$21,6,0))&amp;IF(VLOOKUP(B1561,属性中转表!A:G,7,FALSE)&gt;=50,VLOOKUP(A1561,英雄数据表!A:K,9,0),IF(VLOOKUP(B1561,属性中转表!A:G,7,FALSE)&gt;=25,VLOOKUP(A1561,英雄数据表!A:K,5,0),""))</f>
        <v>"atk":300,"hp":5000,"undpspro":150,"pvpdpspro":50,"pvpundpspro":50</v>
      </c>
      <c r="J1561" s="20" t="str">
        <f>IF(I1561="","",属性中转表!$I$1&amp;(IF(VLOOKUP(B1561,属性中转表!A:G,7,FALSE)=0,0,VLOOKUP(VLOOKUP(B1561,属性中转表!A:G,7,FALSE),属性中转表!$K$2:$P$21,4,0)))+IFERROR(VLOOKUP(A1561,英雄数据表!A:K,IF(武魂!B1561&gt;=50,10,IF(武魂!B1561&gt;=25,6)),0),0))</f>
        <v>,"dpspro":150</v>
      </c>
      <c r="K1561" s="32" t="str">
        <f t="shared" si="109"/>
        <v>"atk":300,"hp":5000,"undpspro":150,"pvpdpspro":50,"pvpundpspro":50,"dpspro":150</v>
      </c>
      <c r="L1561" s="20" t="str">
        <f>IF(B1561&gt;=50,VLOOKUP(A1561,英雄数据表!A:L,11,FALSE),IF(B1561&gt;=25,VLOOKUP(A1561,英雄数据表!A:L,7,0),""))</f>
        <v>"1504602004"</v>
      </c>
      <c r="M1561" s="20" t="str">
        <f>IFERROR(VLOOKUP(B1561,属性中转表!$K$2:$O$21,5,FALSE),"")</f>
        <v>"dpspro":50</v>
      </c>
      <c r="N1561" s="20" t="str">
        <f>IF(B1561=25,VLOOKUP(A1561,英雄数据表!A:L,8,FALSE),IF(B1561=50,VLOOKUP(A1561,英雄数据表!A:L,12,0),""))</f>
        <v/>
      </c>
    </row>
    <row r="1562" spans="1:14" x14ac:dyDescent="0.3">
      <c r="A1562" s="20">
        <v>15046</v>
      </c>
      <c r="B1562" s="21">
        <f t="shared" si="106"/>
        <v>61</v>
      </c>
      <c r="C1562" s="21">
        <v>5</v>
      </c>
      <c r="D1562" s="21">
        <f>VLOOKUP(A1562,英雄数据表!A:D,4,0)</f>
        <v>1</v>
      </c>
      <c r="E1562" s="20" t="str">
        <f>VLOOKUP(A1562,英雄数据表!A:C,3,0)</f>
        <v>深渊凝视</v>
      </c>
      <c r="F1562" s="20">
        <f t="shared" si="107"/>
        <v>15046</v>
      </c>
      <c r="G1562" s="20">
        <f t="shared" si="108"/>
        <v>15046</v>
      </c>
      <c r="H1562" s="21" t="str">
        <f>VLOOKUP(B1562,属性中转表!A:F,6,FALSE)</f>
        <v>"hp":243000,"atk":6750</v>
      </c>
      <c r="I1562" s="20" t="str">
        <f>IF(VLOOKUP(B1562,属性中转表!A:G,7,FALSE)=0,"",VLOOKUP(VLOOKUP(B1562,属性中转表!A:G,7,FALSE),属性中转表!$K$2:$P$21,6,0))&amp;IF(VLOOKUP(B1562,属性中转表!A:G,7,FALSE)&gt;=50,VLOOKUP(A1562,英雄数据表!A:K,9,0),IF(VLOOKUP(B1562,属性中转表!A:G,7,FALSE)&gt;=25,VLOOKUP(A1562,英雄数据表!A:K,5,0),""))</f>
        <v>"atk":300,"hp":5000,"undpspro":150,"pvpdpspro":50,"pvpundpspro":50</v>
      </c>
      <c r="J1562" s="20" t="str">
        <f>IF(I1562="","",属性中转表!$I$1&amp;(IF(VLOOKUP(B1562,属性中转表!A:G,7,FALSE)=0,0,VLOOKUP(VLOOKUP(B1562,属性中转表!A:G,7,FALSE),属性中转表!$K$2:$P$21,4,0)))+IFERROR(VLOOKUP(A1562,英雄数据表!A:K,IF(武魂!B1562&gt;=50,10,IF(武魂!B1562&gt;=25,6)),0),0))</f>
        <v>,"dpspro":150</v>
      </c>
      <c r="K1562" s="32" t="str">
        <f t="shared" si="109"/>
        <v>"atk":300,"hp":5000,"undpspro":150,"pvpdpspro":50,"pvpundpspro":50,"dpspro":150</v>
      </c>
      <c r="L1562" s="20" t="str">
        <f>IF(B1562&gt;=50,VLOOKUP(A1562,英雄数据表!A:L,11,FALSE),IF(B1562&gt;=25,VLOOKUP(A1562,英雄数据表!A:L,7,0),""))</f>
        <v>"1504602004"</v>
      </c>
      <c r="M1562" s="20" t="str">
        <f>IFERROR(VLOOKUP(B1562,属性中转表!$K$2:$O$21,5,FALSE),"")</f>
        <v/>
      </c>
      <c r="N1562" s="20" t="str">
        <f>IF(B1562=25,VLOOKUP(A1562,英雄数据表!A:L,8,FALSE),IF(B1562=50,VLOOKUP(A1562,英雄数据表!A:L,12,0),""))</f>
        <v/>
      </c>
    </row>
    <row r="1563" spans="1:14" x14ac:dyDescent="0.3">
      <c r="A1563" s="20">
        <v>15046</v>
      </c>
      <c r="B1563" s="21">
        <f t="shared" si="106"/>
        <v>62</v>
      </c>
      <c r="C1563" s="21">
        <v>5</v>
      </c>
      <c r="D1563" s="21">
        <f>VLOOKUP(A1563,英雄数据表!A:D,4,0)</f>
        <v>1</v>
      </c>
      <c r="E1563" s="20" t="str">
        <f>VLOOKUP(A1563,英雄数据表!A:C,3,0)</f>
        <v>深渊凝视</v>
      </c>
      <c r="F1563" s="20">
        <f t="shared" si="107"/>
        <v>15046</v>
      </c>
      <c r="G1563" s="20">
        <f t="shared" si="108"/>
        <v>15046</v>
      </c>
      <c r="H1563" s="21" t="str">
        <f>VLOOKUP(B1563,属性中转表!A:F,6,FALSE)</f>
        <v>"hp":248400,"atk":6900</v>
      </c>
      <c r="I1563" s="20" t="str">
        <f>IF(VLOOKUP(B1563,属性中转表!A:G,7,FALSE)=0,"",VLOOKUP(VLOOKUP(B1563,属性中转表!A:G,7,FALSE),属性中转表!$K$2:$P$21,6,0))&amp;IF(VLOOKUP(B1563,属性中转表!A:G,7,FALSE)&gt;=50,VLOOKUP(A1563,英雄数据表!A:K,9,0),IF(VLOOKUP(B1563,属性中转表!A:G,7,FALSE)&gt;=25,VLOOKUP(A1563,英雄数据表!A:K,5,0),""))</f>
        <v>"atk":300,"hp":5000,"undpspro":150,"pvpdpspro":50,"pvpundpspro":50</v>
      </c>
      <c r="J1563" s="20" t="str">
        <f>IF(I1563="","",属性中转表!$I$1&amp;(IF(VLOOKUP(B1563,属性中转表!A:G,7,FALSE)=0,0,VLOOKUP(VLOOKUP(B1563,属性中转表!A:G,7,FALSE),属性中转表!$K$2:$P$21,4,0)))+IFERROR(VLOOKUP(A1563,英雄数据表!A:K,IF(武魂!B1563&gt;=50,10,IF(武魂!B1563&gt;=25,6)),0),0))</f>
        <v>,"dpspro":150</v>
      </c>
      <c r="K1563" s="32" t="str">
        <f t="shared" si="109"/>
        <v>"atk":300,"hp":5000,"undpspro":150,"pvpdpspro":50,"pvpundpspro":50,"dpspro":150</v>
      </c>
      <c r="L1563" s="20" t="str">
        <f>IF(B1563&gt;=50,VLOOKUP(A1563,英雄数据表!A:L,11,FALSE),IF(B1563&gt;=25,VLOOKUP(A1563,英雄数据表!A:L,7,0),""))</f>
        <v>"1504602004"</v>
      </c>
      <c r="M1563" s="20" t="str">
        <f>IFERROR(VLOOKUP(B1563,属性中转表!$K$2:$O$21,5,FALSE),"")</f>
        <v/>
      </c>
      <c r="N1563" s="20" t="str">
        <f>IF(B1563=25,VLOOKUP(A1563,英雄数据表!A:L,8,FALSE),IF(B1563=50,VLOOKUP(A1563,英雄数据表!A:L,12,0),""))</f>
        <v/>
      </c>
    </row>
    <row r="1564" spans="1:14" x14ac:dyDescent="0.3">
      <c r="A1564" s="20">
        <v>15046</v>
      </c>
      <c r="B1564" s="21">
        <f t="shared" si="106"/>
        <v>63</v>
      </c>
      <c r="C1564" s="21">
        <v>5</v>
      </c>
      <c r="D1564" s="21">
        <f>VLOOKUP(A1564,英雄数据表!A:D,4,0)</f>
        <v>1</v>
      </c>
      <c r="E1564" s="20" t="str">
        <f>VLOOKUP(A1564,英雄数据表!A:C,3,0)</f>
        <v>深渊凝视</v>
      </c>
      <c r="F1564" s="20">
        <f t="shared" si="107"/>
        <v>15046</v>
      </c>
      <c r="G1564" s="20">
        <f t="shared" si="108"/>
        <v>15046</v>
      </c>
      <c r="H1564" s="21" t="str">
        <f>VLOOKUP(B1564,属性中转表!A:F,6,FALSE)</f>
        <v>"hp":253800,"atk":7050</v>
      </c>
      <c r="I1564" s="20" t="str">
        <f>IF(VLOOKUP(B1564,属性中转表!A:G,7,FALSE)=0,"",VLOOKUP(VLOOKUP(B1564,属性中转表!A:G,7,FALSE),属性中转表!$K$2:$P$21,6,0))&amp;IF(VLOOKUP(B1564,属性中转表!A:G,7,FALSE)&gt;=50,VLOOKUP(A1564,英雄数据表!A:K,9,0),IF(VLOOKUP(B1564,属性中转表!A:G,7,FALSE)&gt;=25,VLOOKUP(A1564,英雄数据表!A:K,5,0),""))</f>
        <v>"atk":300,"hp":5000,"undpspro":150,"pvpdpspro":50,"pvpundpspro":50</v>
      </c>
      <c r="J1564" s="20" t="str">
        <f>IF(I1564="","",属性中转表!$I$1&amp;(IF(VLOOKUP(B1564,属性中转表!A:G,7,FALSE)=0,0,VLOOKUP(VLOOKUP(B1564,属性中转表!A:G,7,FALSE),属性中转表!$K$2:$P$21,4,0)))+IFERROR(VLOOKUP(A1564,英雄数据表!A:K,IF(武魂!B1564&gt;=50,10,IF(武魂!B1564&gt;=25,6)),0),0))</f>
        <v>,"dpspro":150</v>
      </c>
      <c r="K1564" s="32" t="str">
        <f t="shared" si="109"/>
        <v>"atk":300,"hp":5000,"undpspro":150,"pvpdpspro":50,"pvpundpspro":50,"dpspro":150</v>
      </c>
      <c r="L1564" s="20" t="str">
        <f>IF(B1564&gt;=50,VLOOKUP(A1564,英雄数据表!A:L,11,FALSE),IF(B1564&gt;=25,VLOOKUP(A1564,英雄数据表!A:L,7,0),""))</f>
        <v>"1504602004"</v>
      </c>
      <c r="M1564" s="20" t="str">
        <f>IFERROR(VLOOKUP(B1564,属性中转表!$K$2:$O$21,5,FALSE),"")</f>
        <v/>
      </c>
      <c r="N1564" s="20" t="str">
        <f>IF(B1564=25,VLOOKUP(A1564,英雄数据表!A:L,8,FALSE),IF(B1564=50,VLOOKUP(A1564,英雄数据表!A:L,12,0),""))</f>
        <v/>
      </c>
    </row>
    <row r="1565" spans="1:14" x14ac:dyDescent="0.3">
      <c r="A1565" s="20">
        <v>15046</v>
      </c>
      <c r="B1565" s="21">
        <f t="shared" si="106"/>
        <v>64</v>
      </c>
      <c r="C1565" s="21">
        <v>5</v>
      </c>
      <c r="D1565" s="21">
        <f>VLOOKUP(A1565,英雄数据表!A:D,4,0)</f>
        <v>1</v>
      </c>
      <c r="E1565" s="20" t="str">
        <f>VLOOKUP(A1565,英雄数据表!A:C,3,0)</f>
        <v>深渊凝视</v>
      </c>
      <c r="F1565" s="20">
        <f t="shared" si="107"/>
        <v>15046</v>
      </c>
      <c r="G1565" s="20">
        <f t="shared" si="108"/>
        <v>15046</v>
      </c>
      <c r="H1565" s="21" t="str">
        <f>VLOOKUP(B1565,属性中转表!A:F,6,FALSE)</f>
        <v>"hp":259200,"atk":7200</v>
      </c>
      <c r="I1565" s="20" t="str">
        <f>IF(VLOOKUP(B1565,属性中转表!A:G,7,FALSE)=0,"",VLOOKUP(VLOOKUP(B1565,属性中转表!A:G,7,FALSE),属性中转表!$K$2:$P$21,6,0))&amp;IF(VLOOKUP(B1565,属性中转表!A:G,7,FALSE)&gt;=50,VLOOKUP(A1565,英雄数据表!A:K,9,0),IF(VLOOKUP(B1565,属性中转表!A:G,7,FALSE)&gt;=25,VLOOKUP(A1565,英雄数据表!A:K,5,0),""))</f>
        <v>"atk":300,"hp":5000,"undpspro":150,"pvpdpspro":50,"pvpundpspro":50</v>
      </c>
      <c r="J1565" s="20" t="str">
        <f>IF(I1565="","",属性中转表!$I$1&amp;(IF(VLOOKUP(B1565,属性中转表!A:G,7,FALSE)=0,0,VLOOKUP(VLOOKUP(B1565,属性中转表!A:G,7,FALSE),属性中转表!$K$2:$P$21,4,0)))+IFERROR(VLOOKUP(A1565,英雄数据表!A:K,IF(武魂!B1565&gt;=50,10,IF(武魂!B1565&gt;=25,6)),0),0))</f>
        <v>,"dpspro":150</v>
      </c>
      <c r="K1565" s="32" t="str">
        <f t="shared" si="109"/>
        <v>"atk":300,"hp":5000,"undpspro":150,"pvpdpspro":50,"pvpundpspro":50,"dpspro":150</v>
      </c>
      <c r="L1565" s="20" t="str">
        <f>IF(B1565&gt;=50,VLOOKUP(A1565,英雄数据表!A:L,11,FALSE),IF(B1565&gt;=25,VLOOKUP(A1565,英雄数据表!A:L,7,0),""))</f>
        <v>"1504602004"</v>
      </c>
      <c r="M1565" s="20" t="str">
        <f>IFERROR(VLOOKUP(B1565,属性中转表!$K$2:$O$21,5,FALSE),"")</f>
        <v/>
      </c>
      <c r="N1565" s="20" t="str">
        <f>IF(B1565=25,VLOOKUP(A1565,英雄数据表!A:L,8,FALSE),IF(B1565=50,VLOOKUP(A1565,英雄数据表!A:L,12,0),""))</f>
        <v/>
      </c>
    </row>
    <row r="1566" spans="1:14" x14ac:dyDescent="0.3">
      <c r="A1566" s="20">
        <v>15046</v>
      </c>
      <c r="B1566" s="21">
        <f t="shared" si="106"/>
        <v>65</v>
      </c>
      <c r="C1566" s="21">
        <v>5</v>
      </c>
      <c r="D1566" s="21">
        <f>VLOOKUP(A1566,英雄数据表!A:D,4,0)</f>
        <v>1</v>
      </c>
      <c r="E1566" s="20" t="str">
        <f>VLOOKUP(A1566,英雄数据表!A:C,3,0)</f>
        <v>深渊凝视</v>
      </c>
      <c r="F1566" s="20">
        <f t="shared" si="107"/>
        <v>15046</v>
      </c>
      <c r="G1566" s="20">
        <f t="shared" si="108"/>
        <v>15046</v>
      </c>
      <c r="H1566" s="21" t="str">
        <f>VLOOKUP(B1566,属性中转表!A:F,6,FALSE)</f>
        <v>"hp":264600,"atk":7350</v>
      </c>
      <c r="I1566" s="20" t="str">
        <f>IF(VLOOKUP(B1566,属性中转表!A:G,7,FALSE)=0,"",VLOOKUP(VLOOKUP(B1566,属性中转表!A:G,7,FALSE),属性中转表!$K$2:$P$21,6,0))&amp;IF(VLOOKUP(B1566,属性中转表!A:G,7,FALSE)&gt;=50,VLOOKUP(A1566,英雄数据表!A:K,9,0),IF(VLOOKUP(B1566,属性中转表!A:G,7,FALSE)&gt;=25,VLOOKUP(A1566,英雄数据表!A:K,5,0),""))</f>
        <v>"atk":300,"hp":5000,"undpspro":150,"pvpdpspro":100,"pvpundpspro":50</v>
      </c>
      <c r="J1566" s="20" t="str">
        <f>IF(I1566="","",属性中转表!$I$1&amp;(IF(VLOOKUP(B1566,属性中转表!A:G,7,FALSE)=0,0,VLOOKUP(VLOOKUP(B1566,属性中转表!A:G,7,FALSE),属性中转表!$K$2:$P$21,4,0)))+IFERROR(VLOOKUP(A1566,英雄数据表!A:K,IF(武魂!B1566&gt;=50,10,IF(武魂!B1566&gt;=25,6)),0),0))</f>
        <v>,"dpspro":150</v>
      </c>
      <c r="K1566" s="32" t="str">
        <f t="shared" si="109"/>
        <v>"atk":300,"hp":5000,"undpspro":150,"pvpdpspro":100,"pvpundpspro":50,"dpspro":150</v>
      </c>
      <c r="L1566" s="20" t="str">
        <f>IF(B1566&gt;=50,VLOOKUP(A1566,英雄数据表!A:L,11,FALSE),IF(B1566&gt;=25,VLOOKUP(A1566,英雄数据表!A:L,7,0),""))</f>
        <v>"1504602004"</v>
      </c>
      <c r="M1566" s="20" t="str">
        <f>IFERROR(VLOOKUP(B1566,属性中转表!$K$2:$O$21,5,FALSE),"")</f>
        <v>"pvpdpspro":50</v>
      </c>
      <c r="N1566" s="20" t="str">
        <f>IF(B1566=25,VLOOKUP(A1566,英雄数据表!A:L,8,FALSE),IF(B1566=50,VLOOKUP(A1566,英雄数据表!A:L,12,0),""))</f>
        <v/>
      </c>
    </row>
    <row r="1567" spans="1:14" x14ac:dyDescent="0.3">
      <c r="A1567" s="20">
        <v>15046</v>
      </c>
      <c r="B1567" s="21">
        <f t="shared" si="106"/>
        <v>66</v>
      </c>
      <c r="C1567" s="21">
        <v>5</v>
      </c>
      <c r="D1567" s="21">
        <f>VLOOKUP(A1567,英雄数据表!A:D,4,0)</f>
        <v>1</v>
      </c>
      <c r="E1567" s="20" t="str">
        <f>VLOOKUP(A1567,英雄数据表!A:C,3,0)</f>
        <v>深渊凝视</v>
      </c>
      <c r="F1567" s="20">
        <f t="shared" si="107"/>
        <v>15046</v>
      </c>
      <c r="G1567" s="20">
        <f t="shared" si="108"/>
        <v>15046</v>
      </c>
      <c r="H1567" s="21" t="str">
        <f>VLOOKUP(B1567,属性中转表!A:F,6,FALSE)</f>
        <v>"hp":270000,"atk":7500</v>
      </c>
      <c r="I1567" s="20" t="str">
        <f>IF(VLOOKUP(B1567,属性中转表!A:G,7,FALSE)=0,"",VLOOKUP(VLOOKUP(B1567,属性中转表!A:G,7,FALSE),属性中转表!$K$2:$P$21,6,0))&amp;IF(VLOOKUP(B1567,属性中转表!A:G,7,FALSE)&gt;=50,VLOOKUP(A1567,英雄数据表!A:K,9,0),IF(VLOOKUP(B1567,属性中转表!A:G,7,FALSE)&gt;=25,VLOOKUP(A1567,英雄数据表!A:K,5,0),""))</f>
        <v>"atk":300,"hp":5000,"undpspro":150,"pvpdpspro":100,"pvpundpspro":50</v>
      </c>
      <c r="J1567" s="20" t="str">
        <f>IF(I1567="","",属性中转表!$I$1&amp;(IF(VLOOKUP(B1567,属性中转表!A:G,7,FALSE)=0,0,VLOOKUP(VLOOKUP(B1567,属性中转表!A:G,7,FALSE),属性中转表!$K$2:$P$21,4,0)))+IFERROR(VLOOKUP(A1567,英雄数据表!A:K,IF(武魂!B1567&gt;=50,10,IF(武魂!B1567&gt;=25,6)),0),0))</f>
        <v>,"dpspro":150</v>
      </c>
      <c r="K1567" s="32" t="str">
        <f t="shared" si="109"/>
        <v>"atk":300,"hp":5000,"undpspro":150,"pvpdpspro":100,"pvpundpspro":50,"dpspro":150</v>
      </c>
      <c r="L1567" s="20" t="str">
        <f>IF(B1567&gt;=50,VLOOKUP(A1567,英雄数据表!A:L,11,FALSE),IF(B1567&gt;=25,VLOOKUP(A1567,英雄数据表!A:L,7,0),""))</f>
        <v>"1504602004"</v>
      </c>
      <c r="M1567" s="20" t="str">
        <f>IFERROR(VLOOKUP(B1567,属性中转表!$K$2:$O$21,5,FALSE),"")</f>
        <v/>
      </c>
      <c r="N1567" s="20" t="str">
        <f>IF(B1567=25,VLOOKUP(A1567,英雄数据表!A:L,8,FALSE),IF(B1567=50,VLOOKUP(A1567,英雄数据表!A:L,12,0),""))</f>
        <v/>
      </c>
    </row>
    <row r="1568" spans="1:14" x14ac:dyDescent="0.3">
      <c r="A1568" s="20">
        <v>15046</v>
      </c>
      <c r="B1568" s="21">
        <f t="shared" si="106"/>
        <v>67</v>
      </c>
      <c r="C1568" s="21">
        <v>5</v>
      </c>
      <c r="D1568" s="21">
        <f>VLOOKUP(A1568,英雄数据表!A:D,4,0)</f>
        <v>1</v>
      </c>
      <c r="E1568" s="20" t="str">
        <f>VLOOKUP(A1568,英雄数据表!A:C,3,0)</f>
        <v>深渊凝视</v>
      </c>
      <c r="F1568" s="20">
        <f t="shared" si="107"/>
        <v>15046</v>
      </c>
      <c r="G1568" s="20">
        <f t="shared" si="108"/>
        <v>15046</v>
      </c>
      <c r="H1568" s="21" t="str">
        <f>VLOOKUP(B1568,属性中转表!A:F,6,FALSE)</f>
        <v>"hp":275400,"atk":7650</v>
      </c>
      <c r="I1568" s="20" t="str">
        <f>IF(VLOOKUP(B1568,属性中转表!A:G,7,FALSE)=0,"",VLOOKUP(VLOOKUP(B1568,属性中转表!A:G,7,FALSE),属性中转表!$K$2:$P$21,6,0))&amp;IF(VLOOKUP(B1568,属性中转表!A:G,7,FALSE)&gt;=50,VLOOKUP(A1568,英雄数据表!A:K,9,0),IF(VLOOKUP(B1568,属性中转表!A:G,7,FALSE)&gt;=25,VLOOKUP(A1568,英雄数据表!A:K,5,0),""))</f>
        <v>"atk":300,"hp":5000,"undpspro":150,"pvpdpspro":100,"pvpundpspro":50</v>
      </c>
      <c r="J1568" s="20" t="str">
        <f>IF(I1568="","",属性中转表!$I$1&amp;(IF(VLOOKUP(B1568,属性中转表!A:G,7,FALSE)=0,0,VLOOKUP(VLOOKUP(B1568,属性中转表!A:G,7,FALSE),属性中转表!$K$2:$P$21,4,0)))+IFERROR(VLOOKUP(A1568,英雄数据表!A:K,IF(武魂!B1568&gt;=50,10,IF(武魂!B1568&gt;=25,6)),0),0))</f>
        <v>,"dpspro":150</v>
      </c>
      <c r="K1568" s="32" t="str">
        <f t="shared" si="109"/>
        <v>"atk":300,"hp":5000,"undpspro":150,"pvpdpspro":100,"pvpundpspro":50,"dpspro":150</v>
      </c>
      <c r="L1568" s="20" t="str">
        <f>IF(B1568&gt;=50,VLOOKUP(A1568,英雄数据表!A:L,11,FALSE),IF(B1568&gt;=25,VLOOKUP(A1568,英雄数据表!A:L,7,0),""))</f>
        <v>"1504602004"</v>
      </c>
      <c r="M1568" s="20" t="str">
        <f>IFERROR(VLOOKUP(B1568,属性中转表!$K$2:$O$21,5,FALSE),"")</f>
        <v/>
      </c>
      <c r="N1568" s="20" t="str">
        <f>IF(B1568=25,VLOOKUP(A1568,英雄数据表!A:L,8,FALSE),IF(B1568=50,VLOOKUP(A1568,英雄数据表!A:L,12,0),""))</f>
        <v/>
      </c>
    </row>
    <row r="1569" spans="1:14" x14ac:dyDescent="0.3">
      <c r="A1569" s="20">
        <v>15046</v>
      </c>
      <c r="B1569" s="21">
        <f t="shared" si="106"/>
        <v>68</v>
      </c>
      <c r="C1569" s="21">
        <v>5</v>
      </c>
      <c r="D1569" s="21">
        <f>VLOOKUP(A1569,英雄数据表!A:D,4,0)</f>
        <v>1</v>
      </c>
      <c r="E1569" s="20" t="str">
        <f>VLOOKUP(A1569,英雄数据表!A:C,3,0)</f>
        <v>深渊凝视</v>
      </c>
      <c r="F1569" s="20">
        <f t="shared" si="107"/>
        <v>15046</v>
      </c>
      <c r="G1569" s="20">
        <f t="shared" si="108"/>
        <v>15046</v>
      </c>
      <c r="H1569" s="21" t="str">
        <f>VLOOKUP(B1569,属性中转表!A:F,6,FALSE)</f>
        <v>"hp":280800,"atk":7800</v>
      </c>
      <c r="I1569" s="20" t="str">
        <f>IF(VLOOKUP(B1569,属性中转表!A:G,7,FALSE)=0,"",VLOOKUP(VLOOKUP(B1569,属性中转表!A:G,7,FALSE),属性中转表!$K$2:$P$21,6,0))&amp;IF(VLOOKUP(B1569,属性中转表!A:G,7,FALSE)&gt;=50,VLOOKUP(A1569,英雄数据表!A:K,9,0),IF(VLOOKUP(B1569,属性中转表!A:G,7,FALSE)&gt;=25,VLOOKUP(A1569,英雄数据表!A:K,5,0),""))</f>
        <v>"atk":300,"hp":5000,"undpspro":150,"pvpdpspro":100,"pvpundpspro":50</v>
      </c>
      <c r="J1569" s="20" t="str">
        <f>IF(I1569="","",属性中转表!$I$1&amp;(IF(VLOOKUP(B1569,属性中转表!A:G,7,FALSE)=0,0,VLOOKUP(VLOOKUP(B1569,属性中转表!A:G,7,FALSE),属性中转表!$K$2:$P$21,4,0)))+IFERROR(VLOOKUP(A1569,英雄数据表!A:K,IF(武魂!B1569&gt;=50,10,IF(武魂!B1569&gt;=25,6)),0),0))</f>
        <v>,"dpspro":150</v>
      </c>
      <c r="K1569" s="32" t="str">
        <f t="shared" si="109"/>
        <v>"atk":300,"hp":5000,"undpspro":150,"pvpdpspro":100,"pvpundpspro":50,"dpspro":150</v>
      </c>
      <c r="L1569" s="20" t="str">
        <f>IF(B1569&gt;=50,VLOOKUP(A1569,英雄数据表!A:L,11,FALSE),IF(B1569&gt;=25,VLOOKUP(A1569,英雄数据表!A:L,7,0),""))</f>
        <v>"1504602004"</v>
      </c>
      <c r="M1569" s="20" t="str">
        <f>IFERROR(VLOOKUP(B1569,属性中转表!$K$2:$O$21,5,FALSE),"")</f>
        <v/>
      </c>
      <c r="N1569" s="20" t="str">
        <f>IF(B1569=25,VLOOKUP(A1569,英雄数据表!A:L,8,FALSE),IF(B1569=50,VLOOKUP(A1569,英雄数据表!A:L,12,0),""))</f>
        <v/>
      </c>
    </row>
    <row r="1570" spans="1:14" x14ac:dyDescent="0.3">
      <c r="A1570" s="20">
        <v>15046</v>
      </c>
      <c r="B1570" s="21">
        <f t="shared" si="106"/>
        <v>69</v>
      </c>
      <c r="C1570" s="21">
        <v>5</v>
      </c>
      <c r="D1570" s="21">
        <f>VLOOKUP(A1570,英雄数据表!A:D,4,0)</f>
        <v>1</v>
      </c>
      <c r="E1570" s="20" t="str">
        <f>VLOOKUP(A1570,英雄数据表!A:C,3,0)</f>
        <v>深渊凝视</v>
      </c>
      <c r="F1570" s="20">
        <f t="shared" si="107"/>
        <v>15046</v>
      </c>
      <c r="G1570" s="20">
        <f t="shared" si="108"/>
        <v>15046</v>
      </c>
      <c r="H1570" s="21" t="str">
        <f>VLOOKUP(B1570,属性中转表!A:F,6,FALSE)</f>
        <v>"hp":286200,"atk":7950</v>
      </c>
      <c r="I1570" s="20" t="str">
        <f>IF(VLOOKUP(B1570,属性中转表!A:G,7,FALSE)=0,"",VLOOKUP(VLOOKUP(B1570,属性中转表!A:G,7,FALSE),属性中转表!$K$2:$P$21,6,0))&amp;IF(VLOOKUP(B1570,属性中转表!A:G,7,FALSE)&gt;=50,VLOOKUP(A1570,英雄数据表!A:K,9,0),IF(VLOOKUP(B1570,属性中转表!A:G,7,FALSE)&gt;=25,VLOOKUP(A1570,英雄数据表!A:K,5,0),""))</f>
        <v>"atk":300,"hp":5000,"undpspro":150,"pvpdpspro":100,"pvpundpspro":50</v>
      </c>
      <c r="J1570" s="20" t="str">
        <f>IF(I1570="","",属性中转表!$I$1&amp;(IF(VLOOKUP(B1570,属性中转表!A:G,7,FALSE)=0,0,VLOOKUP(VLOOKUP(B1570,属性中转表!A:G,7,FALSE),属性中转表!$K$2:$P$21,4,0)))+IFERROR(VLOOKUP(A1570,英雄数据表!A:K,IF(武魂!B1570&gt;=50,10,IF(武魂!B1570&gt;=25,6)),0),0))</f>
        <v>,"dpspro":150</v>
      </c>
      <c r="K1570" s="32" t="str">
        <f t="shared" si="109"/>
        <v>"atk":300,"hp":5000,"undpspro":150,"pvpdpspro":100,"pvpundpspro":50,"dpspro":150</v>
      </c>
      <c r="L1570" s="20" t="str">
        <f>IF(B1570&gt;=50,VLOOKUP(A1570,英雄数据表!A:L,11,FALSE),IF(B1570&gt;=25,VLOOKUP(A1570,英雄数据表!A:L,7,0),""))</f>
        <v>"1504602004"</v>
      </c>
      <c r="M1570" s="20" t="str">
        <f>IFERROR(VLOOKUP(B1570,属性中转表!$K$2:$O$21,5,FALSE),"")</f>
        <v/>
      </c>
      <c r="N1570" s="20" t="str">
        <f>IF(B1570=25,VLOOKUP(A1570,英雄数据表!A:L,8,FALSE),IF(B1570=50,VLOOKUP(A1570,英雄数据表!A:L,12,0),""))</f>
        <v/>
      </c>
    </row>
    <row r="1571" spans="1:14" x14ac:dyDescent="0.3">
      <c r="A1571" s="20">
        <v>15046</v>
      </c>
      <c r="B1571" s="21">
        <f t="shared" si="106"/>
        <v>70</v>
      </c>
      <c r="C1571" s="21">
        <v>5</v>
      </c>
      <c r="D1571" s="21">
        <f>VLOOKUP(A1571,英雄数据表!A:D,4,0)</f>
        <v>1</v>
      </c>
      <c r="E1571" s="20" t="str">
        <f>VLOOKUP(A1571,英雄数据表!A:C,3,0)</f>
        <v>深渊凝视</v>
      </c>
      <c r="F1571" s="20">
        <f t="shared" si="107"/>
        <v>15046</v>
      </c>
      <c r="G1571" s="20">
        <f t="shared" si="108"/>
        <v>15046</v>
      </c>
      <c r="H1571" s="21" t="str">
        <f>VLOOKUP(B1571,属性中转表!A:F,6,FALSE)</f>
        <v>"hp":291600,"atk":8100</v>
      </c>
      <c r="I1571" s="20" t="str">
        <f>IF(VLOOKUP(B1571,属性中转表!A:G,7,FALSE)=0,"",VLOOKUP(VLOOKUP(B1571,属性中转表!A:G,7,FALSE),属性中转表!$K$2:$P$21,6,0))&amp;IF(VLOOKUP(B1571,属性中转表!A:G,7,FALSE)&gt;=50,VLOOKUP(A1571,英雄数据表!A:K,9,0),IF(VLOOKUP(B1571,属性中转表!A:G,7,FALSE)&gt;=25,VLOOKUP(A1571,英雄数据表!A:K,5,0),""))</f>
        <v>"atk":300,"hp":5000,"undpspro":150,"pvpdpspro":100,"pvpundpspro":100</v>
      </c>
      <c r="J1571" s="20" t="str">
        <f>IF(I1571="","",属性中转表!$I$1&amp;(IF(VLOOKUP(B1571,属性中转表!A:G,7,FALSE)=0,0,VLOOKUP(VLOOKUP(B1571,属性中转表!A:G,7,FALSE),属性中转表!$K$2:$P$21,4,0)))+IFERROR(VLOOKUP(A1571,英雄数据表!A:K,IF(武魂!B1571&gt;=50,10,IF(武魂!B1571&gt;=25,6)),0),0))</f>
        <v>,"dpspro":150</v>
      </c>
      <c r="K1571" s="32" t="str">
        <f t="shared" si="109"/>
        <v>"atk":300,"hp":5000,"undpspro":150,"pvpdpspro":100,"pvpundpspro":100,"dpspro":150</v>
      </c>
      <c r="L1571" s="20" t="str">
        <f>IF(B1571&gt;=50,VLOOKUP(A1571,英雄数据表!A:L,11,FALSE),IF(B1571&gt;=25,VLOOKUP(A1571,英雄数据表!A:L,7,0),""))</f>
        <v>"1504602004"</v>
      </c>
      <c r="M1571" s="20" t="str">
        <f>IFERROR(VLOOKUP(B1571,属性中转表!$K$2:$O$21,5,FALSE),"")</f>
        <v>"pvpundpspro":50</v>
      </c>
      <c r="N1571" s="20" t="str">
        <f>IF(B1571=25,VLOOKUP(A1571,英雄数据表!A:L,8,FALSE),IF(B1571=50,VLOOKUP(A1571,英雄数据表!A:L,12,0),""))</f>
        <v/>
      </c>
    </row>
    <row r="1572" spans="1:14" x14ac:dyDescent="0.3">
      <c r="A1572" s="20">
        <v>15046</v>
      </c>
      <c r="B1572" s="21">
        <f t="shared" si="106"/>
        <v>71</v>
      </c>
      <c r="C1572" s="21">
        <v>5</v>
      </c>
      <c r="D1572" s="21">
        <f>VLOOKUP(A1572,英雄数据表!A:D,4,0)</f>
        <v>1</v>
      </c>
      <c r="E1572" s="20" t="str">
        <f>VLOOKUP(A1572,英雄数据表!A:C,3,0)</f>
        <v>深渊凝视</v>
      </c>
      <c r="F1572" s="20">
        <f t="shared" si="107"/>
        <v>15046</v>
      </c>
      <c r="G1572" s="20">
        <f t="shared" si="108"/>
        <v>15046</v>
      </c>
      <c r="H1572" s="21" t="str">
        <f>VLOOKUP(B1572,属性中转表!A:F,6,FALSE)</f>
        <v>"hp":297000,"atk":8250</v>
      </c>
      <c r="I1572" s="20" t="str">
        <f>IF(VLOOKUP(B1572,属性中转表!A:G,7,FALSE)=0,"",VLOOKUP(VLOOKUP(B1572,属性中转表!A:G,7,FALSE),属性中转表!$K$2:$P$21,6,0))&amp;IF(VLOOKUP(B1572,属性中转表!A:G,7,FALSE)&gt;=50,VLOOKUP(A1572,英雄数据表!A:K,9,0),IF(VLOOKUP(B1572,属性中转表!A:G,7,FALSE)&gt;=25,VLOOKUP(A1572,英雄数据表!A:K,5,0),""))</f>
        <v>"atk":300,"hp":5000,"undpspro":150,"pvpdpspro":100,"pvpundpspro":100</v>
      </c>
      <c r="J1572" s="20" t="str">
        <f>IF(I1572="","",属性中转表!$I$1&amp;(IF(VLOOKUP(B1572,属性中转表!A:G,7,FALSE)=0,0,VLOOKUP(VLOOKUP(B1572,属性中转表!A:G,7,FALSE),属性中转表!$K$2:$P$21,4,0)))+IFERROR(VLOOKUP(A1572,英雄数据表!A:K,IF(武魂!B1572&gt;=50,10,IF(武魂!B1572&gt;=25,6)),0),0))</f>
        <v>,"dpspro":150</v>
      </c>
      <c r="K1572" s="32" t="str">
        <f t="shared" si="109"/>
        <v>"atk":300,"hp":5000,"undpspro":150,"pvpdpspro":100,"pvpundpspro":100,"dpspro":150</v>
      </c>
      <c r="L1572" s="20" t="str">
        <f>IF(B1572&gt;=50,VLOOKUP(A1572,英雄数据表!A:L,11,FALSE),IF(B1572&gt;=25,VLOOKUP(A1572,英雄数据表!A:L,7,0),""))</f>
        <v>"1504602004"</v>
      </c>
      <c r="M1572" s="20" t="str">
        <f>IFERROR(VLOOKUP(B1572,属性中转表!$K$2:$O$21,5,FALSE),"")</f>
        <v/>
      </c>
      <c r="N1572" s="20" t="str">
        <f>IF(B1572=25,VLOOKUP(A1572,英雄数据表!A:L,8,FALSE),IF(B1572=50,VLOOKUP(A1572,英雄数据表!A:L,12,0),""))</f>
        <v/>
      </c>
    </row>
    <row r="1573" spans="1:14" x14ac:dyDescent="0.3">
      <c r="A1573" s="20">
        <v>15046</v>
      </c>
      <c r="B1573" s="21">
        <f t="shared" si="106"/>
        <v>72</v>
      </c>
      <c r="C1573" s="21">
        <v>5</v>
      </c>
      <c r="D1573" s="21">
        <f>VLOOKUP(A1573,英雄数据表!A:D,4,0)</f>
        <v>1</v>
      </c>
      <c r="E1573" s="20" t="str">
        <f>VLOOKUP(A1573,英雄数据表!A:C,3,0)</f>
        <v>深渊凝视</v>
      </c>
      <c r="F1573" s="20">
        <f t="shared" si="107"/>
        <v>15046</v>
      </c>
      <c r="G1573" s="20">
        <f t="shared" si="108"/>
        <v>15046</v>
      </c>
      <c r="H1573" s="21" t="str">
        <f>VLOOKUP(B1573,属性中转表!A:F,6,FALSE)</f>
        <v>"hp":302400,"atk":8400</v>
      </c>
      <c r="I1573" s="20" t="str">
        <f>IF(VLOOKUP(B1573,属性中转表!A:G,7,FALSE)=0,"",VLOOKUP(VLOOKUP(B1573,属性中转表!A:G,7,FALSE),属性中转表!$K$2:$P$21,6,0))&amp;IF(VLOOKUP(B1573,属性中转表!A:G,7,FALSE)&gt;=50,VLOOKUP(A1573,英雄数据表!A:K,9,0),IF(VLOOKUP(B1573,属性中转表!A:G,7,FALSE)&gt;=25,VLOOKUP(A1573,英雄数据表!A:K,5,0),""))</f>
        <v>"atk":300,"hp":5000,"undpspro":150,"pvpdpspro":100,"pvpundpspro":100</v>
      </c>
      <c r="J1573" s="20" t="str">
        <f>IF(I1573="","",属性中转表!$I$1&amp;(IF(VLOOKUP(B1573,属性中转表!A:G,7,FALSE)=0,0,VLOOKUP(VLOOKUP(B1573,属性中转表!A:G,7,FALSE),属性中转表!$K$2:$P$21,4,0)))+IFERROR(VLOOKUP(A1573,英雄数据表!A:K,IF(武魂!B1573&gt;=50,10,IF(武魂!B1573&gt;=25,6)),0),0))</f>
        <v>,"dpspro":150</v>
      </c>
      <c r="K1573" s="32" t="str">
        <f t="shared" si="109"/>
        <v>"atk":300,"hp":5000,"undpspro":150,"pvpdpspro":100,"pvpundpspro":100,"dpspro":150</v>
      </c>
      <c r="L1573" s="20" t="str">
        <f>IF(B1573&gt;=50,VLOOKUP(A1573,英雄数据表!A:L,11,FALSE),IF(B1573&gt;=25,VLOOKUP(A1573,英雄数据表!A:L,7,0),""))</f>
        <v>"1504602004"</v>
      </c>
      <c r="M1573" s="20" t="str">
        <f>IFERROR(VLOOKUP(B1573,属性中转表!$K$2:$O$21,5,FALSE),"")</f>
        <v/>
      </c>
      <c r="N1573" s="20" t="str">
        <f>IF(B1573=25,VLOOKUP(A1573,英雄数据表!A:L,8,FALSE),IF(B1573=50,VLOOKUP(A1573,英雄数据表!A:L,12,0),""))</f>
        <v/>
      </c>
    </row>
    <row r="1574" spans="1:14" x14ac:dyDescent="0.3">
      <c r="A1574" s="20">
        <v>15046</v>
      </c>
      <c r="B1574" s="21">
        <f t="shared" si="106"/>
        <v>73</v>
      </c>
      <c r="C1574" s="21">
        <v>5</v>
      </c>
      <c r="D1574" s="21">
        <f>VLOOKUP(A1574,英雄数据表!A:D,4,0)</f>
        <v>1</v>
      </c>
      <c r="E1574" s="20" t="str">
        <f>VLOOKUP(A1574,英雄数据表!A:C,3,0)</f>
        <v>深渊凝视</v>
      </c>
      <c r="F1574" s="20">
        <f t="shared" si="107"/>
        <v>15046</v>
      </c>
      <c r="G1574" s="20">
        <f t="shared" si="108"/>
        <v>15046</v>
      </c>
      <c r="H1574" s="21" t="str">
        <f>VLOOKUP(B1574,属性中转表!A:F,6,FALSE)</f>
        <v>"hp":307800,"atk":8550</v>
      </c>
      <c r="I1574" s="20" t="str">
        <f>IF(VLOOKUP(B1574,属性中转表!A:G,7,FALSE)=0,"",VLOOKUP(VLOOKUP(B1574,属性中转表!A:G,7,FALSE),属性中转表!$K$2:$P$21,6,0))&amp;IF(VLOOKUP(B1574,属性中转表!A:G,7,FALSE)&gt;=50,VLOOKUP(A1574,英雄数据表!A:K,9,0),IF(VLOOKUP(B1574,属性中转表!A:G,7,FALSE)&gt;=25,VLOOKUP(A1574,英雄数据表!A:K,5,0),""))</f>
        <v>"atk":300,"hp":5000,"undpspro":150,"pvpdpspro":100,"pvpundpspro":100</v>
      </c>
      <c r="J1574" s="20" t="str">
        <f>IF(I1574="","",属性中转表!$I$1&amp;(IF(VLOOKUP(B1574,属性中转表!A:G,7,FALSE)=0,0,VLOOKUP(VLOOKUP(B1574,属性中转表!A:G,7,FALSE),属性中转表!$K$2:$P$21,4,0)))+IFERROR(VLOOKUP(A1574,英雄数据表!A:K,IF(武魂!B1574&gt;=50,10,IF(武魂!B1574&gt;=25,6)),0),0))</f>
        <v>,"dpspro":150</v>
      </c>
      <c r="K1574" s="32" t="str">
        <f t="shared" si="109"/>
        <v>"atk":300,"hp":5000,"undpspro":150,"pvpdpspro":100,"pvpundpspro":100,"dpspro":150</v>
      </c>
      <c r="L1574" s="20" t="str">
        <f>IF(B1574&gt;=50,VLOOKUP(A1574,英雄数据表!A:L,11,FALSE),IF(B1574&gt;=25,VLOOKUP(A1574,英雄数据表!A:L,7,0),""))</f>
        <v>"1504602004"</v>
      </c>
      <c r="M1574" s="20" t="str">
        <f>IFERROR(VLOOKUP(B1574,属性中转表!$K$2:$O$21,5,FALSE),"")</f>
        <v/>
      </c>
      <c r="N1574" s="20" t="str">
        <f>IF(B1574=25,VLOOKUP(A1574,英雄数据表!A:L,8,FALSE),IF(B1574=50,VLOOKUP(A1574,英雄数据表!A:L,12,0),""))</f>
        <v/>
      </c>
    </row>
    <row r="1575" spans="1:14" x14ac:dyDescent="0.3">
      <c r="A1575" s="20">
        <v>15046</v>
      </c>
      <c r="B1575" s="21">
        <f t="shared" si="106"/>
        <v>74</v>
      </c>
      <c r="C1575" s="21">
        <v>5</v>
      </c>
      <c r="D1575" s="21">
        <f>VLOOKUP(A1575,英雄数据表!A:D,4,0)</f>
        <v>1</v>
      </c>
      <c r="E1575" s="20" t="str">
        <f>VLOOKUP(A1575,英雄数据表!A:C,3,0)</f>
        <v>深渊凝视</v>
      </c>
      <c r="F1575" s="20">
        <f t="shared" si="107"/>
        <v>15046</v>
      </c>
      <c r="G1575" s="20">
        <f t="shared" si="108"/>
        <v>15046</v>
      </c>
      <c r="H1575" s="21" t="str">
        <f>VLOOKUP(B1575,属性中转表!A:F,6,FALSE)</f>
        <v>"hp":313200,"atk":8700</v>
      </c>
      <c r="I1575" s="20" t="str">
        <f>IF(VLOOKUP(B1575,属性中转表!A:G,7,FALSE)=0,"",VLOOKUP(VLOOKUP(B1575,属性中转表!A:G,7,FALSE),属性中转表!$K$2:$P$21,6,0))&amp;IF(VLOOKUP(B1575,属性中转表!A:G,7,FALSE)&gt;=50,VLOOKUP(A1575,英雄数据表!A:K,9,0),IF(VLOOKUP(B1575,属性中转表!A:G,7,FALSE)&gt;=25,VLOOKUP(A1575,英雄数据表!A:K,5,0),""))</f>
        <v>"atk":300,"hp":5000,"undpspro":150,"pvpdpspro":100,"pvpundpspro":100</v>
      </c>
      <c r="J1575" s="20" t="str">
        <f>IF(I1575="","",属性中转表!$I$1&amp;(IF(VLOOKUP(B1575,属性中转表!A:G,7,FALSE)=0,0,VLOOKUP(VLOOKUP(B1575,属性中转表!A:G,7,FALSE),属性中转表!$K$2:$P$21,4,0)))+IFERROR(VLOOKUP(A1575,英雄数据表!A:K,IF(武魂!B1575&gt;=50,10,IF(武魂!B1575&gt;=25,6)),0),0))</f>
        <v>,"dpspro":150</v>
      </c>
      <c r="K1575" s="32" t="str">
        <f t="shared" si="109"/>
        <v>"atk":300,"hp":5000,"undpspro":150,"pvpdpspro":100,"pvpundpspro":100,"dpspro":150</v>
      </c>
      <c r="L1575" s="20" t="str">
        <f>IF(B1575&gt;=50,VLOOKUP(A1575,英雄数据表!A:L,11,FALSE),IF(B1575&gt;=25,VLOOKUP(A1575,英雄数据表!A:L,7,0),""))</f>
        <v>"1504602004"</v>
      </c>
      <c r="M1575" s="20" t="str">
        <f>IFERROR(VLOOKUP(B1575,属性中转表!$K$2:$O$21,5,FALSE),"")</f>
        <v/>
      </c>
      <c r="N1575" s="20" t="str">
        <f>IF(B1575=25,VLOOKUP(A1575,英雄数据表!A:L,8,FALSE),IF(B1575=50,VLOOKUP(A1575,英雄数据表!A:L,12,0),""))</f>
        <v/>
      </c>
    </row>
    <row r="1576" spans="1:14" x14ac:dyDescent="0.3">
      <c r="A1576" s="20">
        <v>15046</v>
      </c>
      <c r="B1576" s="21">
        <f t="shared" si="106"/>
        <v>75</v>
      </c>
      <c r="C1576" s="21">
        <v>5</v>
      </c>
      <c r="D1576" s="21">
        <f>VLOOKUP(A1576,英雄数据表!A:D,4,0)</f>
        <v>1</v>
      </c>
      <c r="E1576" s="20" t="str">
        <f>VLOOKUP(A1576,英雄数据表!A:C,3,0)</f>
        <v>深渊凝视</v>
      </c>
      <c r="F1576" s="20">
        <f t="shared" si="107"/>
        <v>15046</v>
      </c>
      <c r="G1576" s="20">
        <f t="shared" si="108"/>
        <v>15046</v>
      </c>
      <c r="H1576" s="21" t="str">
        <f>VLOOKUP(B1576,属性中转表!A:F,6,FALSE)</f>
        <v>"hp":318600,"atk":8850</v>
      </c>
      <c r="I1576" s="20" t="str">
        <f>IF(VLOOKUP(B1576,属性中转表!A:G,7,FALSE)=0,"",VLOOKUP(VLOOKUP(B1576,属性中转表!A:G,7,FALSE),属性中转表!$K$2:$P$21,6,0))&amp;IF(VLOOKUP(B1576,属性中转表!A:G,7,FALSE)&gt;=50,VLOOKUP(A1576,英雄数据表!A:K,9,0),IF(VLOOKUP(B1576,属性中转表!A:G,7,FALSE)&gt;=25,VLOOKUP(A1576,英雄数据表!A:K,5,0),""))</f>
        <v>"atk":600,"hp":10000,"undpspro":150,"pvpdpspro":100,"pvpundpspro":100,"speed":10</v>
      </c>
      <c r="J1576" s="20" t="str">
        <f>IF(I1576="","",属性中转表!$I$1&amp;(IF(VLOOKUP(B1576,属性中转表!A:G,7,FALSE)=0,0,VLOOKUP(VLOOKUP(B1576,属性中转表!A:G,7,FALSE),属性中转表!$K$2:$P$21,4,0)))+IFERROR(VLOOKUP(A1576,英雄数据表!A:K,IF(武魂!B1576&gt;=50,10,IF(武魂!B1576&gt;=25,6)),0),0))</f>
        <v>,"dpspro":150</v>
      </c>
      <c r="K1576" s="32" t="str">
        <f t="shared" si="109"/>
        <v>"atk":600,"hp":10000,"undpspro":150,"pvpdpspro":100,"pvpundpspro":100,"speed":10,"dpspro":150</v>
      </c>
      <c r="L1576" s="20" t="str">
        <f>IF(B1576&gt;=50,VLOOKUP(A1576,英雄数据表!A:L,11,FALSE),IF(B1576&gt;=25,VLOOKUP(A1576,英雄数据表!A:L,7,0),""))</f>
        <v>"1504602004"</v>
      </c>
      <c r="M1576" s="20" t="str">
        <f>IFERROR(VLOOKUP(B1576,属性中转表!$K$2:$O$21,5,FALSE),"")</f>
        <v>"speed":10,"atk":300,"hp":5000</v>
      </c>
      <c r="N1576" s="20" t="str">
        <f>IF(B1576=25,VLOOKUP(A1576,英雄数据表!A:L,8,FALSE),IF(B1576=50,VLOOKUP(A1576,英雄数据表!A:L,12,0),""))</f>
        <v/>
      </c>
    </row>
    <row r="1577" spans="1:14" x14ac:dyDescent="0.3">
      <c r="A1577" s="20">
        <v>15046</v>
      </c>
      <c r="B1577" s="21">
        <f t="shared" si="106"/>
        <v>76</v>
      </c>
      <c r="C1577" s="21">
        <v>5</v>
      </c>
      <c r="D1577" s="21">
        <f>VLOOKUP(A1577,英雄数据表!A:D,4,0)</f>
        <v>1</v>
      </c>
      <c r="E1577" s="20" t="str">
        <f>VLOOKUP(A1577,英雄数据表!A:C,3,0)</f>
        <v>深渊凝视</v>
      </c>
      <c r="F1577" s="20">
        <f t="shared" si="107"/>
        <v>15046</v>
      </c>
      <c r="G1577" s="20">
        <f t="shared" si="108"/>
        <v>15046</v>
      </c>
      <c r="H1577" s="21" t="str">
        <f>VLOOKUP(B1577,属性中转表!A:F,6,FALSE)</f>
        <v>"hp":324000,"atk":9000</v>
      </c>
      <c r="I1577" s="20" t="str">
        <f>IF(VLOOKUP(B1577,属性中转表!A:G,7,FALSE)=0,"",VLOOKUP(VLOOKUP(B1577,属性中转表!A:G,7,FALSE),属性中转表!$K$2:$P$21,6,0))&amp;IF(VLOOKUP(B1577,属性中转表!A:G,7,FALSE)&gt;=50,VLOOKUP(A1577,英雄数据表!A:K,9,0),IF(VLOOKUP(B1577,属性中转表!A:G,7,FALSE)&gt;=25,VLOOKUP(A1577,英雄数据表!A:K,5,0),""))</f>
        <v>"atk":600,"hp":10000,"undpspro":150,"pvpdpspro":100,"pvpundpspro":100,"speed":10</v>
      </c>
      <c r="J1577" s="20" t="str">
        <f>IF(I1577="","",属性中转表!$I$1&amp;(IF(VLOOKUP(B1577,属性中转表!A:G,7,FALSE)=0,0,VLOOKUP(VLOOKUP(B1577,属性中转表!A:G,7,FALSE),属性中转表!$K$2:$P$21,4,0)))+IFERROR(VLOOKUP(A1577,英雄数据表!A:K,IF(武魂!B1577&gt;=50,10,IF(武魂!B1577&gt;=25,6)),0),0))</f>
        <v>,"dpspro":150</v>
      </c>
      <c r="K1577" s="32" t="str">
        <f t="shared" si="109"/>
        <v>"atk":600,"hp":10000,"undpspro":150,"pvpdpspro":100,"pvpundpspro":100,"speed":10,"dpspro":150</v>
      </c>
      <c r="L1577" s="20" t="str">
        <f>IF(B1577&gt;=50,VLOOKUP(A1577,英雄数据表!A:L,11,FALSE),IF(B1577&gt;=25,VLOOKUP(A1577,英雄数据表!A:L,7,0),""))</f>
        <v>"1504602004"</v>
      </c>
      <c r="M1577" s="20" t="str">
        <f>IFERROR(VLOOKUP(B1577,属性中转表!$K$2:$O$21,5,FALSE),"")</f>
        <v/>
      </c>
      <c r="N1577" s="20" t="str">
        <f>IF(B1577=25,VLOOKUP(A1577,英雄数据表!A:L,8,FALSE),IF(B1577=50,VLOOKUP(A1577,英雄数据表!A:L,12,0),""))</f>
        <v/>
      </c>
    </row>
    <row r="1578" spans="1:14" x14ac:dyDescent="0.3">
      <c r="A1578" s="20">
        <v>15046</v>
      </c>
      <c r="B1578" s="21">
        <f t="shared" si="106"/>
        <v>77</v>
      </c>
      <c r="C1578" s="21">
        <v>5</v>
      </c>
      <c r="D1578" s="21">
        <f>VLOOKUP(A1578,英雄数据表!A:D,4,0)</f>
        <v>1</v>
      </c>
      <c r="E1578" s="20" t="str">
        <f>VLOOKUP(A1578,英雄数据表!A:C,3,0)</f>
        <v>深渊凝视</v>
      </c>
      <c r="F1578" s="20">
        <f t="shared" si="107"/>
        <v>15046</v>
      </c>
      <c r="G1578" s="20">
        <f t="shared" si="108"/>
        <v>15046</v>
      </c>
      <c r="H1578" s="21" t="str">
        <f>VLOOKUP(B1578,属性中转表!A:F,6,FALSE)</f>
        <v>"hp":329400,"atk":9150</v>
      </c>
      <c r="I1578" s="20" t="str">
        <f>IF(VLOOKUP(B1578,属性中转表!A:G,7,FALSE)=0,"",VLOOKUP(VLOOKUP(B1578,属性中转表!A:G,7,FALSE),属性中转表!$K$2:$P$21,6,0))&amp;IF(VLOOKUP(B1578,属性中转表!A:G,7,FALSE)&gt;=50,VLOOKUP(A1578,英雄数据表!A:K,9,0),IF(VLOOKUP(B1578,属性中转表!A:G,7,FALSE)&gt;=25,VLOOKUP(A1578,英雄数据表!A:K,5,0),""))</f>
        <v>"atk":600,"hp":10000,"undpspro":150,"pvpdpspro":100,"pvpundpspro":100,"speed":10</v>
      </c>
      <c r="J1578" s="20" t="str">
        <f>IF(I1578="","",属性中转表!$I$1&amp;(IF(VLOOKUP(B1578,属性中转表!A:G,7,FALSE)=0,0,VLOOKUP(VLOOKUP(B1578,属性中转表!A:G,7,FALSE),属性中转表!$K$2:$P$21,4,0)))+IFERROR(VLOOKUP(A1578,英雄数据表!A:K,IF(武魂!B1578&gt;=50,10,IF(武魂!B1578&gt;=25,6)),0),0))</f>
        <v>,"dpspro":150</v>
      </c>
      <c r="K1578" s="32" t="str">
        <f t="shared" si="109"/>
        <v>"atk":600,"hp":10000,"undpspro":150,"pvpdpspro":100,"pvpundpspro":100,"speed":10,"dpspro":150</v>
      </c>
      <c r="L1578" s="20" t="str">
        <f>IF(B1578&gt;=50,VLOOKUP(A1578,英雄数据表!A:L,11,FALSE),IF(B1578&gt;=25,VLOOKUP(A1578,英雄数据表!A:L,7,0),""))</f>
        <v>"1504602004"</v>
      </c>
      <c r="M1578" s="20" t="str">
        <f>IFERROR(VLOOKUP(B1578,属性中转表!$K$2:$O$21,5,FALSE),"")</f>
        <v/>
      </c>
      <c r="N1578" s="20" t="str">
        <f>IF(B1578=25,VLOOKUP(A1578,英雄数据表!A:L,8,FALSE),IF(B1578=50,VLOOKUP(A1578,英雄数据表!A:L,12,0),""))</f>
        <v/>
      </c>
    </row>
    <row r="1579" spans="1:14" x14ac:dyDescent="0.3">
      <c r="A1579" s="20">
        <v>15046</v>
      </c>
      <c r="B1579" s="21">
        <f t="shared" si="106"/>
        <v>78</v>
      </c>
      <c r="C1579" s="21">
        <v>5</v>
      </c>
      <c r="D1579" s="21">
        <f>VLOOKUP(A1579,英雄数据表!A:D,4,0)</f>
        <v>1</v>
      </c>
      <c r="E1579" s="20" t="str">
        <f>VLOOKUP(A1579,英雄数据表!A:C,3,0)</f>
        <v>深渊凝视</v>
      </c>
      <c r="F1579" s="20">
        <f t="shared" si="107"/>
        <v>15046</v>
      </c>
      <c r="G1579" s="20">
        <f t="shared" si="108"/>
        <v>15046</v>
      </c>
      <c r="H1579" s="21" t="str">
        <f>VLOOKUP(B1579,属性中转表!A:F,6,FALSE)</f>
        <v>"hp":334800,"atk":9300</v>
      </c>
      <c r="I1579" s="20" t="str">
        <f>IF(VLOOKUP(B1579,属性中转表!A:G,7,FALSE)=0,"",VLOOKUP(VLOOKUP(B1579,属性中转表!A:G,7,FALSE),属性中转表!$K$2:$P$21,6,0))&amp;IF(VLOOKUP(B1579,属性中转表!A:G,7,FALSE)&gt;=50,VLOOKUP(A1579,英雄数据表!A:K,9,0),IF(VLOOKUP(B1579,属性中转表!A:G,7,FALSE)&gt;=25,VLOOKUP(A1579,英雄数据表!A:K,5,0),""))</f>
        <v>"atk":600,"hp":10000,"undpspro":150,"pvpdpspro":100,"pvpundpspro":100,"speed":10</v>
      </c>
      <c r="J1579" s="20" t="str">
        <f>IF(I1579="","",属性中转表!$I$1&amp;(IF(VLOOKUP(B1579,属性中转表!A:G,7,FALSE)=0,0,VLOOKUP(VLOOKUP(B1579,属性中转表!A:G,7,FALSE),属性中转表!$K$2:$P$21,4,0)))+IFERROR(VLOOKUP(A1579,英雄数据表!A:K,IF(武魂!B1579&gt;=50,10,IF(武魂!B1579&gt;=25,6)),0),0))</f>
        <v>,"dpspro":150</v>
      </c>
      <c r="K1579" s="32" t="str">
        <f t="shared" si="109"/>
        <v>"atk":600,"hp":10000,"undpspro":150,"pvpdpspro":100,"pvpundpspro":100,"speed":10,"dpspro":150</v>
      </c>
      <c r="L1579" s="20" t="str">
        <f>IF(B1579&gt;=50,VLOOKUP(A1579,英雄数据表!A:L,11,FALSE),IF(B1579&gt;=25,VLOOKUP(A1579,英雄数据表!A:L,7,0),""))</f>
        <v>"1504602004"</v>
      </c>
      <c r="M1579" s="20" t="str">
        <f>IFERROR(VLOOKUP(B1579,属性中转表!$K$2:$O$21,5,FALSE),"")</f>
        <v/>
      </c>
      <c r="N1579" s="20" t="str">
        <f>IF(B1579=25,VLOOKUP(A1579,英雄数据表!A:L,8,FALSE),IF(B1579=50,VLOOKUP(A1579,英雄数据表!A:L,12,0),""))</f>
        <v/>
      </c>
    </row>
    <row r="1580" spans="1:14" x14ac:dyDescent="0.3">
      <c r="A1580" s="20">
        <v>15046</v>
      </c>
      <c r="B1580" s="21">
        <f t="shared" si="106"/>
        <v>79</v>
      </c>
      <c r="C1580" s="21">
        <v>5</v>
      </c>
      <c r="D1580" s="21">
        <f>VLOOKUP(A1580,英雄数据表!A:D,4,0)</f>
        <v>1</v>
      </c>
      <c r="E1580" s="20" t="str">
        <f>VLOOKUP(A1580,英雄数据表!A:C,3,0)</f>
        <v>深渊凝视</v>
      </c>
      <c r="F1580" s="20">
        <f t="shared" si="107"/>
        <v>15046</v>
      </c>
      <c r="G1580" s="20">
        <f t="shared" si="108"/>
        <v>15046</v>
      </c>
      <c r="H1580" s="21" t="str">
        <f>VLOOKUP(B1580,属性中转表!A:F,6,FALSE)</f>
        <v>"hp":340200,"atk":9450</v>
      </c>
      <c r="I1580" s="20" t="str">
        <f>IF(VLOOKUP(B1580,属性中转表!A:G,7,FALSE)=0,"",VLOOKUP(VLOOKUP(B1580,属性中转表!A:G,7,FALSE),属性中转表!$K$2:$P$21,6,0))&amp;IF(VLOOKUP(B1580,属性中转表!A:G,7,FALSE)&gt;=50,VLOOKUP(A1580,英雄数据表!A:K,9,0),IF(VLOOKUP(B1580,属性中转表!A:G,7,FALSE)&gt;=25,VLOOKUP(A1580,英雄数据表!A:K,5,0),""))</f>
        <v>"atk":600,"hp":10000,"undpspro":150,"pvpdpspro":100,"pvpundpspro":100,"speed":10</v>
      </c>
      <c r="J1580" s="20" t="str">
        <f>IF(I1580="","",属性中转表!$I$1&amp;(IF(VLOOKUP(B1580,属性中转表!A:G,7,FALSE)=0,0,VLOOKUP(VLOOKUP(B1580,属性中转表!A:G,7,FALSE),属性中转表!$K$2:$P$21,4,0)))+IFERROR(VLOOKUP(A1580,英雄数据表!A:K,IF(武魂!B1580&gt;=50,10,IF(武魂!B1580&gt;=25,6)),0),0))</f>
        <v>,"dpspro":150</v>
      </c>
      <c r="K1580" s="32" t="str">
        <f t="shared" si="109"/>
        <v>"atk":600,"hp":10000,"undpspro":150,"pvpdpspro":100,"pvpundpspro":100,"speed":10,"dpspro":150</v>
      </c>
      <c r="L1580" s="20" t="str">
        <f>IF(B1580&gt;=50,VLOOKUP(A1580,英雄数据表!A:L,11,FALSE),IF(B1580&gt;=25,VLOOKUP(A1580,英雄数据表!A:L,7,0),""))</f>
        <v>"1504602004"</v>
      </c>
      <c r="M1580" s="20" t="str">
        <f>IFERROR(VLOOKUP(B1580,属性中转表!$K$2:$O$21,5,FALSE),"")</f>
        <v/>
      </c>
      <c r="N1580" s="20" t="str">
        <f>IF(B1580=25,VLOOKUP(A1580,英雄数据表!A:L,8,FALSE),IF(B1580=50,VLOOKUP(A1580,英雄数据表!A:L,12,0),""))</f>
        <v/>
      </c>
    </row>
    <row r="1581" spans="1:14" x14ac:dyDescent="0.3">
      <c r="A1581" s="20">
        <v>15046</v>
      </c>
      <c r="B1581" s="21">
        <f t="shared" si="106"/>
        <v>80</v>
      </c>
      <c r="C1581" s="21">
        <v>5</v>
      </c>
      <c r="D1581" s="21">
        <f>VLOOKUP(A1581,英雄数据表!A:D,4,0)</f>
        <v>1</v>
      </c>
      <c r="E1581" s="20" t="str">
        <f>VLOOKUP(A1581,英雄数据表!A:C,3,0)</f>
        <v>深渊凝视</v>
      </c>
      <c r="F1581" s="20">
        <f t="shared" si="107"/>
        <v>15046</v>
      </c>
      <c r="G1581" s="20">
        <f t="shared" si="108"/>
        <v>15046</v>
      </c>
      <c r="H1581" s="21" t="str">
        <f>VLOOKUP(B1581,属性中转表!A:F,6,FALSE)</f>
        <v>"hp":345600,"atk":9600</v>
      </c>
      <c r="I1581" s="20" t="str">
        <f>IF(VLOOKUP(B1581,属性中转表!A:G,7,FALSE)=0,"",VLOOKUP(VLOOKUP(B1581,属性中转表!A:G,7,FALSE),属性中转表!$K$2:$P$21,6,0))&amp;IF(VLOOKUP(B1581,属性中转表!A:G,7,FALSE)&gt;=50,VLOOKUP(A1581,英雄数据表!A:K,9,0),IF(VLOOKUP(B1581,属性中转表!A:G,7,FALSE)&gt;=25,VLOOKUP(A1581,英雄数据表!A:K,5,0),""))</f>
        <v>"atk":600,"hp":10000,"undpspro":200,"pvpdpspro":100,"pvpundpspro":100,"speed":10</v>
      </c>
      <c r="J1581" s="20" t="str">
        <f>IF(I1581="","",属性中转表!$I$1&amp;(IF(VLOOKUP(B1581,属性中转表!A:G,7,FALSE)=0,0,VLOOKUP(VLOOKUP(B1581,属性中转表!A:G,7,FALSE),属性中转表!$K$2:$P$21,4,0)))+IFERROR(VLOOKUP(A1581,英雄数据表!A:K,IF(武魂!B1581&gt;=50,10,IF(武魂!B1581&gt;=25,6)),0),0))</f>
        <v>,"dpspro":150</v>
      </c>
      <c r="K1581" s="32" t="str">
        <f t="shared" si="109"/>
        <v>"atk":600,"hp":10000,"undpspro":200,"pvpdpspro":100,"pvpundpspro":100,"speed":10,"dpspro":150</v>
      </c>
      <c r="L1581" s="20" t="str">
        <f>IF(B1581&gt;=50,VLOOKUP(A1581,英雄数据表!A:L,11,FALSE),IF(B1581&gt;=25,VLOOKUP(A1581,英雄数据表!A:L,7,0),""))</f>
        <v>"1504602004"</v>
      </c>
      <c r="M1581" s="20" t="str">
        <f>IFERROR(VLOOKUP(B1581,属性中转表!$K$2:$O$21,5,FALSE),"")</f>
        <v>"undpspro":50</v>
      </c>
      <c r="N1581" s="20" t="str">
        <f>IF(B1581=25,VLOOKUP(A1581,英雄数据表!A:L,8,FALSE),IF(B1581=50,VLOOKUP(A1581,英雄数据表!A:L,12,0),""))</f>
        <v/>
      </c>
    </row>
    <row r="1582" spans="1:14" x14ac:dyDescent="0.3">
      <c r="A1582" s="20">
        <v>15046</v>
      </c>
      <c r="B1582" s="21">
        <f t="shared" si="106"/>
        <v>81</v>
      </c>
      <c r="C1582" s="21">
        <v>5</v>
      </c>
      <c r="D1582" s="21">
        <f>VLOOKUP(A1582,英雄数据表!A:D,4,0)</f>
        <v>1</v>
      </c>
      <c r="E1582" s="20" t="str">
        <f>VLOOKUP(A1582,英雄数据表!A:C,3,0)</f>
        <v>深渊凝视</v>
      </c>
      <c r="F1582" s="20">
        <f t="shared" si="107"/>
        <v>15046</v>
      </c>
      <c r="G1582" s="20">
        <f t="shared" si="108"/>
        <v>15046</v>
      </c>
      <c r="H1582" s="21" t="str">
        <f>VLOOKUP(B1582,属性中转表!A:F,6,FALSE)</f>
        <v>"hp":351000,"atk":9750</v>
      </c>
      <c r="I1582" s="20" t="str">
        <f>IF(VLOOKUP(B1582,属性中转表!A:G,7,FALSE)=0,"",VLOOKUP(VLOOKUP(B1582,属性中转表!A:G,7,FALSE),属性中转表!$K$2:$P$21,6,0))&amp;IF(VLOOKUP(B1582,属性中转表!A:G,7,FALSE)&gt;=50,VLOOKUP(A1582,英雄数据表!A:K,9,0),IF(VLOOKUP(B1582,属性中转表!A:G,7,FALSE)&gt;=25,VLOOKUP(A1582,英雄数据表!A:K,5,0),""))</f>
        <v>"atk":600,"hp":10000,"undpspro":200,"pvpdpspro":100,"pvpundpspro":100,"speed":10</v>
      </c>
      <c r="J1582" s="20" t="str">
        <f>IF(I1582="","",属性中转表!$I$1&amp;(IF(VLOOKUP(B1582,属性中转表!A:G,7,FALSE)=0,0,VLOOKUP(VLOOKUP(B1582,属性中转表!A:G,7,FALSE),属性中转表!$K$2:$P$21,4,0)))+IFERROR(VLOOKUP(A1582,英雄数据表!A:K,IF(武魂!B1582&gt;=50,10,IF(武魂!B1582&gt;=25,6)),0),0))</f>
        <v>,"dpspro":150</v>
      </c>
      <c r="K1582" s="32" t="str">
        <f t="shared" si="109"/>
        <v>"atk":600,"hp":10000,"undpspro":200,"pvpdpspro":100,"pvpundpspro":100,"speed":10,"dpspro":150</v>
      </c>
      <c r="L1582" s="20" t="str">
        <f>IF(B1582&gt;=50,VLOOKUP(A1582,英雄数据表!A:L,11,FALSE),IF(B1582&gt;=25,VLOOKUP(A1582,英雄数据表!A:L,7,0),""))</f>
        <v>"1504602004"</v>
      </c>
      <c r="M1582" s="20" t="str">
        <f>IFERROR(VLOOKUP(B1582,属性中转表!$K$2:$O$21,5,FALSE),"")</f>
        <v/>
      </c>
      <c r="N1582" s="20" t="str">
        <f>IF(B1582=25,VLOOKUP(A1582,英雄数据表!A:L,8,FALSE),IF(B1582=50,VLOOKUP(A1582,英雄数据表!A:L,12,0),""))</f>
        <v/>
      </c>
    </row>
    <row r="1583" spans="1:14" x14ac:dyDescent="0.3">
      <c r="A1583" s="20">
        <v>15046</v>
      </c>
      <c r="B1583" s="21">
        <f t="shared" si="106"/>
        <v>82</v>
      </c>
      <c r="C1583" s="21">
        <v>5</v>
      </c>
      <c r="D1583" s="21">
        <f>VLOOKUP(A1583,英雄数据表!A:D,4,0)</f>
        <v>1</v>
      </c>
      <c r="E1583" s="20" t="str">
        <f>VLOOKUP(A1583,英雄数据表!A:C,3,0)</f>
        <v>深渊凝视</v>
      </c>
      <c r="F1583" s="20">
        <f t="shared" si="107"/>
        <v>15046</v>
      </c>
      <c r="G1583" s="20">
        <f t="shared" si="108"/>
        <v>15046</v>
      </c>
      <c r="H1583" s="21" t="str">
        <f>VLOOKUP(B1583,属性中转表!A:F,6,FALSE)</f>
        <v>"hp":356400,"atk":9900</v>
      </c>
      <c r="I1583" s="20" t="str">
        <f>IF(VLOOKUP(B1583,属性中转表!A:G,7,FALSE)=0,"",VLOOKUP(VLOOKUP(B1583,属性中转表!A:G,7,FALSE),属性中转表!$K$2:$P$21,6,0))&amp;IF(VLOOKUP(B1583,属性中转表!A:G,7,FALSE)&gt;=50,VLOOKUP(A1583,英雄数据表!A:K,9,0),IF(VLOOKUP(B1583,属性中转表!A:G,7,FALSE)&gt;=25,VLOOKUP(A1583,英雄数据表!A:K,5,0),""))</f>
        <v>"atk":600,"hp":10000,"undpspro":200,"pvpdpspro":100,"pvpundpspro":100,"speed":10</v>
      </c>
      <c r="J1583" s="20" t="str">
        <f>IF(I1583="","",属性中转表!$I$1&amp;(IF(VLOOKUP(B1583,属性中转表!A:G,7,FALSE)=0,0,VLOOKUP(VLOOKUP(B1583,属性中转表!A:G,7,FALSE),属性中转表!$K$2:$P$21,4,0)))+IFERROR(VLOOKUP(A1583,英雄数据表!A:K,IF(武魂!B1583&gt;=50,10,IF(武魂!B1583&gt;=25,6)),0),0))</f>
        <v>,"dpspro":150</v>
      </c>
      <c r="K1583" s="32" t="str">
        <f t="shared" si="109"/>
        <v>"atk":600,"hp":10000,"undpspro":200,"pvpdpspro":100,"pvpundpspro":100,"speed":10,"dpspro":150</v>
      </c>
      <c r="L1583" s="20" t="str">
        <f>IF(B1583&gt;=50,VLOOKUP(A1583,英雄数据表!A:L,11,FALSE),IF(B1583&gt;=25,VLOOKUP(A1583,英雄数据表!A:L,7,0),""))</f>
        <v>"1504602004"</v>
      </c>
      <c r="M1583" s="20" t="str">
        <f>IFERROR(VLOOKUP(B1583,属性中转表!$K$2:$O$21,5,FALSE),"")</f>
        <v/>
      </c>
      <c r="N1583" s="20" t="str">
        <f>IF(B1583=25,VLOOKUP(A1583,英雄数据表!A:L,8,FALSE),IF(B1583=50,VLOOKUP(A1583,英雄数据表!A:L,12,0),""))</f>
        <v/>
      </c>
    </row>
    <row r="1584" spans="1:14" x14ac:dyDescent="0.3">
      <c r="A1584" s="20">
        <v>15046</v>
      </c>
      <c r="B1584" s="21">
        <f t="shared" si="106"/>
        <v>83</v>
      </c>
      <c r="C1584" s="21">
        <v>5</v>
      </c>
      <c r="D1584" s="21">
        <f>VLOOKUP(A1584,英雄数据表!A:D,4,0)</f>
        <v>1</v>
      </c>
      <c r="E1584" s="20" t="str">
        <f>VLOOKUP(A1584,英雄数据表!A:C,3,0)</f>
        <v>深渊凝视</v>
      </c>
      <c r="F1584" s="20">
        <f t="shared" si="107"/>
        <v>15046</v>
      </c>
      <c r="G1584" s="20">
        <f t="shared" si="108"/>
        <v>15046</v>
      </c>
      <c r="H1584" s="21" t="str">
        <f>VLOOKUP(B1584,属性中转表!A:F,6,FALSE)</f>
        <v>"hp":361800,"atk":10050</v>
      </c>
      <c r="I1584" s="20" t="str">
        <f>IF(VLOOKUP(B1584,属性中转表!A:G,7,FALSE)=0,"",VLOOKUP(VLOOKUP(B1584,属性中转表!A:G,7,FALSE),属性中转表!$K$2:$P$21,6,0))&amp;IF(VLOOKUP(B1584,属性中转表!A:G,7,FALSE)&gt;=50,VLOOKUP(A1584,英雄数据表!A:K,9,0),IF(VLOOKUP(B1584,属性中转表!A:G,7,FALSE)&gt;=25,VLOOKUP(A1584,英雄数据表!A:K,5,0),""))</f>
        <v>"atk":600,"hp":10000,"undpspro":200,"pvpdpspro":100,"pvpundpspro":100,"speed":10</v>
      </c>
      <c r="J1584" s="20" t="str">
        <f>IF(I1584="","",属性中转表!$I$1&amp;(IF(VLOOKUP(B1584,属性中转表!A:G,7,FALSE)=0,0,VLOOKUP(VLOOKUP(B1584,属性中转表!A:G,7,FALSE),属性中转表!$K$2:$P$21,4,0)))+IFERROR(VLOOKUP(A1584,英雄数据表!A:K,IF(武魂!B1584&gt;=50,10,IF(武魂!B1584&gt;=25,6)),0),0))</f>
        <v>,"dpspro":150</v>
      </c>
      <c r="K1584" s="32" t="str">
        <f t="shared" si="109"/>
        <v>"atk":600,"hp":10000,"undpspro":200,"pvpdpspro":100,"pvpundpspro":100,"speed":10,"dpspro":150</v>
      </c>
      <c r="L1584" s="20" t="str">
        <f>IF(B1584&gt;=50,VLOOKUP(A1584,英雄数据表!A:L,11,FALSE),IF(B1584&gt;=25,VLOOKUP(A1584,英雄数据表!A:L,7,0),""))</f>
        <v>"1504602004"</v>
      </c>
      <c r="M1584" s="20" t="str">
        <f>IFERROR(VLOOKUP(B1584,属性中转表!$K$2:$O$21,5,FALSE),"")</f>
        <v/>
      </c>
      <c r="N1584" s="20" t="str">
        <f>IF(B1584=25,VLOOKUP(A1584,英雄数据表!A:L,8,FALSE),IF(B1584=50,VLOOKUP(A1584,英雄数据表!A:L,12,0),""))</f>
        <v/>
      </c>
    </row>
    <row r="1585" spans="1:14" x14ac:dyDescent="0.3">
      <c r="A1585" s="20">
        <v>15046</v>
      </c>
      <c r="B1585" s="21">
        <f t="shared" si="106"/>
        <v>84</v>
      </c>
      <c r="C1585" s="21">
        <v>5</v>
      </c>
      <c r="D1585" s="21">
        <f>VLOOKUP(A1585,英雄数据表!A:D,4,0)</f>
        <v>1</v>
      </c>
      <c r="E1585" s="20" t="str">
        <f>VLOOKUP(A1585,英雄数据表!A:C,3,0)</f>
        <v>深渊凝视</v>
      </c>
      <c r="F1585" s="20">
        <f t="shared" si="107"/>
        <v>15046</v>
      </c>
      <c r="G1585" s="20">
        <f t="shared" si="108"/>
        <v>15046</v>
      </c>
      <c r="H1585" s="21" t="str">
        <f>VLOOKUP(B1585,属性中转表!A:F,6,FALSE)</f>
        <v>"hp":367200,"atk":10200</v>
      </c>
      <c r="I1585" s="20" t="str">
        <f>IF(VLOOKUP(B1585,属性中转表!A:G,7,FALSE)=0,"",VLOOKUP(VLOOKUP(B1585,属性中转表!A:G,7,FALSE),属性中转表!$K$2:$P$21,6,0))&amp;IF(VLOOKUP(B1585,属性中转表!A:G,7,FALSE)&gt;=50,VLOOKUP(A1585,英雄数据表!A:K,9,0),IF(VLOOKUP(B1585,属性中转表!A:G,7,FALSE)&gt;=25,VLOOKUP(A1585,英雄数据表!A:K,5,0),""))</f>
        <v>"atk":600,"hp":10000,"undpspro":200,"pvpdpspro":100,"pvpundpspro":100,"speed":10</v>
      </c>
      <c r="J1585" s="20" t="str">
        <f>IF(I1585="","",属性中转表!$I$1&amp;(IF(VLOOKUP(B1585,属性中转表!A:G,7,FALSE)=0,0,VLOOKUP(VLOOKUP(B1585,属性中转表!A:G,7,FALSE),属性中转表!$K$2:$P$21,4,0)))+IFERROR(VLOOKUP(A1585,英雄数据表!A:K,IF(武魂!B1585&gt;=50,10,IF(武魂!B1585&gt;=25,6)),0),0))</f>
        <v>,"dpspro":150</v>
      </c>
      <c r="K1585" s="32" t="str">
        <f t="shared" si="109"/>
        <v>"atk":600,"hp":10000,"undpspro":200,"pvpdpspro":100,"pvpundpspro":100,"speed":10,"dpspro":150</v>
      </c>
      <c r="L1585" s="20" t="str">
        <f>IF(B1585&gt;=50,VLOOKUP(A1585,英雄数据表!A:L,11,FALSE),IF(B1585&gt;=25,VLOOKUP(A1585,英雄数据表!A:L,7,0),""))</f>
        <v>"1504602004"</v>
      </c>
      <c r="M1585" s="20" t="str">
        <f>IFERROR(VLOOKUP(B1585,属性中转表!$K$2:$O$21,5,FALSE),"")</f>
        <v/>
      </c>
      <c r="N1585" s="20" t="str">
        <f>IF(B1585=25,VLOOKUP(A1585,英雄数据表!A:L,8,FALSE),IF(B1585=50,VLOOKUP(A1585,英雄数据表!A:L,12,0),""))</f>
        <v/>
      </c>
    </row>
    <row r="1586" spans="1:14" x14ac:dyDescent="0.3">
      <c r="A1586" s="20">
        <v>15046</v>
      </c>
      <c r="B1586" s="21">
        <f t="shared" si="106"/>
        <v>85</v>
      </c>
      <c r="C1586" s="21">
        <v>5</v>
      </c>
      <c r="D1586" s="21">
        <f>VLOOKUP(A1586,英雄数据表!A:D,4,0)</f>
        <v>1</v>
      </c>
      <c r="E1586" s="20" t="str">
        <f>VLOOKUP(A1586,英雄数据表!A:C,3,0)</f>
        <v>深渊凝视</v>
      </c>
      <c r="F1586" s="20">
        <f t="shared" si="107"/>
        <v>15046</v>
      </c>
      <c r="G1586" s="20">
        <f t="shared" si="108"/>
        <v>15046</v>
      </c>
      <c r="H1586" s="21" t="str">
        <f>VLOOKUP(B1586,属性中转表!A:F,6,FALSE)</f>
        <v>"hp":372600,"atk":10350</v>
      </c>
      <c r="I1586" s="20" t="str">
        <f>IF(VLOOKUP(B1586,属性中转表!A:G,7,FALSE)=0,"",VLOOKUP(VLOOKUP(B1586,属性中转表!A:G,7,FALSE),属性中转表!$K$2:$P$21,6,0))&amp;IF(VLOOKUP(B1586,属性中转表!A:G,7,FALSE)&gt;=50,VLOOKUP(A1586,英雄数据表!A:K,9,0),IF(VLOOKUP(B1586,属性中转表!A:G,7,FALSE)&gt;=25,VLOOKUP(A1586,英雄数据表!A:K,5,0),""))</f>
        <v>"atk":600,"hp":10000,"undpspro":200,"pvpdpspro":100,"pvpundpspro":100,"speed":10</v>
      </c>
      <c r="J1586" s="20" t="str">
        <f>IF(I1586="","",属性中转表!$I$1&amp;(IF(VLOOKUP(B1586,属性中转表!A:G,7,FALSE)=0,0,VLOOKUP(VLOOKUP(B1586,属性中转表!A:G,7,FALSE),属性中转表!$K$2:$P$21,4,0)))+IFERROR(VLOOKUP(A1586,英雄数据表!A:K,IF(武魂!B1586&gt;=50,10,IF(武魂!B1586&gt;=25,6)),0),0))</f>
        <v>,"dpspro":200</v>
      </c>
      <c r="K1586" s="32" t="str">
        <f t="shared" si="109"/>
        <v>"atk":600,"hp":10000,"undpspro":200,"pvpdpspro":100,"pvpundpspro":100,"speed":10,"dpspro":200</v>
      </c>
      <c r="L1586" s="20" t="str">
        <f>IF(B1586&gt;=50,VLOOKUP(A1586,英雄数据表!A:L,11,FALSE),IF(B1586&gt;=25,VLOOKUP(A1586,英雄数据表!A:L,7,0),""))</f>
        <v>"1504602004"</v>
      </c>
      <c r="M1586" s="20" t="str">
        <f>IFERROR(VLOOKUP(B1586,属性中转表!$K$2:$O$21,5,FALSE),"")</f>
        <v>"dpspro":50</v>
      </c>
      <c r="N1586" s="20" t="str">
        <f>IF(B1586=25,VLOOKUP(A1586,英雄数据表!A:L,8,FALSE),IF(B1586=50,VLOOKUP(A1586,英雄数据表!A:L,12,0),""))</f>
        <v/>
      </c>
    </row>
    <row r="1587" spans="1:14" x14ac:dyDescent="0.3">
      <c r="A1587" s="20">
        <v>15046</v>
      </c>
      <c r="B1587" s="21">
        <f t="shared" si="106"/>
        <v>86</v>
      </c>
      <c r="C1587" s="21">
        <v>5</v>
      </c>
      <c r="D1587" s="21">
        <f>VLOOKUP(A1587,英雄数据表!A:D,4,0)</f>
        <v>1</v>
      </c>
      <c r="E1587" s="20" t="str">
        <f>VLOOKUP(A1587,英雄数据表!A:C,3,0)</f>
        <v>深渊凝视</v>
      </c>
      <c r="F1587" s="20">
        <f t="shared" si="107"/>
        <v>15046</v>
      </c>
      <c r="G1587" s="20">
        <f t="shared" si="108"/>
        <v>15046</v>
      </c>
      <c r="H1587" s="21" t="str">
        <f>VLOOKUP(B1587,属性中转表!A:F,6,FALSE)</f>
        <v>"hp":378000,"atk":10500</v>
      </c>
      <c r="I1587" s="20" t="str">
        <f>IF(VLOOKUP(B1587,属性中转表!A:G,7,FALSE)=0,"",VLOOKUP(VLOOKUP(B1587,属性中转表!A:G,7,FALSE),属性中转表!$K$2:$P$21,6,0))&amp;IF(VLOOKUP(B1587,属性中转表!A:G,7,FALSE)&gt;=50,VLOOKUP(A1587,英雄数据表!A:K,9,0),IF(VLOOKUP(B1587,属性中转表!A:G,7,FALSE)&gt;=25,VLOOKUP(A1587,英雄数据表!A:K,5,0),""))</f>
        <v>"atk":600,"hp":10000,"undpspro":200,"pvpdpspro":100,"pvpundpspro":100,"speed":10</v>
      </c>
      <c r="J1587" s="20" t="str">
        <f>IF(I1587="","",属性中转表!$I$1&amp;(IF(VLOOKUP(B1587,属性中转表!A:G,7,FALSE)=0,0,VLOOKUP(VLOOKUP(B1587,属性中转表!A:G,7,FALSE),属性中转表!$K$2:$P$21,4,0)))+IFERROR(VLOOKUP(A1587,英雄数据表!A:K,IF(武魂!B1587&gt;=50,10,IF(武魂!B1587&gt;=25,6)),0),0))</f>
        <v>,"dpspro":200</v>
      </c>
      <c r="K1587" s="32" t="str">
        <f t="shared" si="109"/>
        <v>"atk":600,"hp":10000,"undpspro":200,"pvpdpspro":100,"pvpundpspro":100,"speed":10,"dpspro":200</v>
      </c>
      <c r="L1587" s="20" t="str">
        <f>IF(B1587&gt;=50,VLOOKUP(A1587,英雄数据表!A:L,11,FALSE),IF(B1587&gt;=25,VLOOKUP(A1587,英雄数据表!A:L,7,0),""))</f>
        <v>"1504602004"</v>
      </c>
      <c r="M1587" s="20" t="str">
        <f>IFERROR(VLOOKUP(B1587,属性中转表!$K$2:$O$21,5,FALSE),"")</f>
        <v/>
      </c>
      <c r="N1587" s="20" t="str">
        <f>IF(B1587=25,VLOOKUP(A1587,英雄数据表!A:L,8,FALSE),IF(B1587=50,VLOOKUP(A1587,英雄数据表!A:L,12,0),""))</f>
        <v/>
      </c>
    </row>
    <row r="1588" spans="1:14" x14ac:dyDescent="0.3">
      <c r="A1588" s="20">
        <v>15046</v>
      </c>
      <c r="B1588" s="21">
        <f t="shared" si="106"/>
        <v>87</v>
      </c>
      <c r="C1588" s="21">
        <v>5</v>
      </c>
      <c r="D1588" s="21">
        <f>VLOOKUP(A1588,英雄数据表!A:D,4,0)</f>
        <v>1</v>
      </c>
      <c r="E1588" s="20" t="str">
        <f>VLOOKUP(A1588,英雄数据表!A:C,3,0)</f>
        <v>深渊凝视</v>
      </c>
      <c r="F1588" s="20">
        <f t="shared" si="107"/>
        <v>15046</v>
      </c>
      <c r="G1588" s="20">
        <f t="shared" si="108"/>
        <v>15046</v>
      </c>
      <c r="H1588" s="21" t="str">
        <f>VLOOKUP(B1588,属性中转表!A:F,6,FALSE)</f>
        <v>"hp":383400,"atk":10650</v>
      </c>
      <c r="I1588" s="20" t="str">
        <f>IF(VLOOKUP(B1588,属性中转表!A:G,7,FALSE)=0,"",VLOOKUP(VLOOKUP(B1588,属性中转表!A:G,7,FALSE),属性中转表!$K$2:$P$21,6,0))&amp;IF(VLOOKUP(B1588,属性中转表!A:G,7,FALSE)&gt;=50,VLOOKUP(A1588,英雄数据表!A:K,9,0),IF(VLOOKUP(B1588,属性中转表!A:G,7,FALSE)&gt;=25,VLOOKUP(A1588,英雄数据表!A:K,5,0),""))</f>
        <v>"atk":600,"hp":10000,"undpspro":200,"pvpdpspro":100,"pvpundpspro":100,"speed":10</v>
      </c>
      <c r="J1588" s="20" t="str">
        <f>IF(I1588="","",属性中转表!$I$1&amp;(IF(VLOOKUP(B1588,属性中转表!A:G,7,FALSE)=0,0,VLOOKUP(VLOOKUP(B1588,属性中转表!A:G,7,FALSE),属性中转表!$K$2:$P$21,4,0)))+IFERROR(VLOOKUP(A1588,英雄数据表!A:K,IF(武魂!B1588&gt;=50,10,IF(武魂!B1588&gt;=25,6)),0),0))</f>
        <v>,"dpspro":200</v>
      </c>
      <c r="K1588" s="32" t="str">
        <f t="shared" si="109"/>
        <v>"atk":600,"hp":10000,"undpspro":200,"pvpdpspro":100,"pvpundpspro":100,"speed":10,"dpspro":200</v>
      </c>
      <c r="L1588" s="20" t="str">
        <f>IF(B1588&gt;=50,VLOOKUP(A1588,英雄数据表!A:L,11,FALSE),IF(B1588&gt;=25,VLOOKUP(A1588,英雄数据表!A:L,7,0),""))</f>
        <v>"1504602004"</v>
      </c>
      <c r="M1588" s="20" t="str">
        <f>IFERROR(VLOOKUP(B1588,属性中转表!$K$2:$O$21,5,FALSE),"")</f>
        <v/>
      </c>
      <c r="N1588" s="20" t="str">
        <f>IF(B1588=25,VLOOKUP(A1588,英雄数据表!A:L,8,FALSE),IF(B1588=50,VLOOKUP(A1588,英雄数据表!A:L,12,0),""))</f>
        <v/>
      </c>
    </row>
    <row r="1589" spans="1:14" x14ac:dyDescent="0.3">
      <c r="A1589" s="20">
        <v>15046</v>
      </c>
      <c r="B1589" s="21">
        <f t="shared" si="106"/>
        <v>88</v>
      </c>
      <c r="C1589" s="21">
        <v>5</v>
      </c>
      <c r="D1589" s="21">
        <f>VLOOKUP(A1589,英雄数据表!A:D,4,0)</f>
        <v>1</v>
      </c>
      <c r="E1589" s="20" t="str">
        <f>VLOOKUP(A1589,英雄数据表!A:C,3,0)</f>
        <v>深渊凝视</v>
      </c>
      <c r="F1589" s="20">
        <f t="shared" si="107"/>
        <v>15046</v>
      </c>
      <c r="G1589" s="20">
        <f t="shared" si="108"/>
        <v>15046</v>
      </c>
      <c r="H1589" s="21" t="str">
        <f>VLOOKUP(B1589,属性中转表!A:F,6,FALSE)</f>
        <v>"hp":388800,"atk":10800</v>
      </c>
      <c r="I1589" s="20" t="str">
        <f>IF(VLOOKUP(B1589,属性中转表!A:G,7,FALSE)=0,"",VLOOKUP(VLOOKUP(B1589,属性中转表!A:G,7,FALSE),属性中转表!$K$2:$P$21,6,0))&amp;IF(VLOOKUP(B1589,属性中转表!A:G,7,FALSE)&gt;=50,VLOOKUP(A1589,英雄数据表!A:K,9,0),IF(VLOOKUP(B1589,属性中转表!A:G,7,FALSE)&gt;=25,VLOOKUP(A1589,英雄数据表!A:K,5,0),""))</f>
        <v>"atk":600,"hp":10000,"undpspro":200,"pvpdpspro":100,"pvpundpspro":100,"speed":10</v>
      </c>
      <c r="J1589" s="20" t="str">
        <f>IF(I1589="","",属性中转表!$I$1&amp;(IF(VLOOKUP(B1589,属性中转表!A:G,7,FALSE)=0,0,VLOOKUP(VLOOKUP(B1589,属性中转表!A:G,7,FALSE),属性中转表!$K$2:$P$21,4,0)))+IFERROR(VLOOKUP(A1589,英雄数据表!A:K,IF(武魂!B1589&gt;=50,10,IF(武魂!B1589&gt;=25,6)),0),0))</f>
        <v>,"dpspro":200</v>
      </c>
      <c r="K1589" s="32" t="str">
        <f t="shared" si="109"/>
        <v>"atk":600,"hp":10000,"undpspro":200,"pvpdpspro":100,"pvpundpspro":100,"speed":10,"dpspro":200</v>
      </c>
      <c r="L1589" s="20" t="str">
        <f>IF(B1589&gt;=50,VLOOKUP(A1589,英雄数据表!A:L,11,FALSE),IF(B1589&gt;=25,VLOOKUP(A1589,英雄数据表!A:L,7,0),""))</f>
        <v>"1504602004"</v>
      </c>
      <c r="M1589" s="20" t="str">
        <f>IFERROR(VLOOKUP(B1589,属性中转表!$K$2:$O$21,5,FALSE),"")</f>
        <v/>
      </c>
      <c r="N1589" s="20" t="str">
        <f>IF(B1589=25,VLOOKUP(A1589,英雄数据表!A:L,8,FALSE),IF(B1589=50,VLOOKUP(A1589,英雄数据表!A:L,12,0),""))</f>
        <v/>
      </c>
    </row>
    <row r="1590" spans="1:14" x14ac:dyDescent="0.3">
      <c r="A1590" s="20">
        <v>15046</v>
      </c>
      <c r="B1590" s="21">
        <f t="shared" si="106"/>
        <v>89</v>
      </c>
      <c r="C1590" s="21">
        <v>5</v>
      </c>
      <c r="D1590" s="21">
        <f>VLOOKUP(A1590,英雄数据表!A:D,4,0)</f>
        <v>1</v>
      </c>
      <c r="E1590" s="20" t="str">
        <f>VLOOKUP(A1590,英雄数据表!A:C,3,0)</f>
        <v>深渊凝视</v>
      </c>
      <c r="F1590" s="20">
        <f t="shared" si="107"/>
        <v>15046</v>
      </c>
      <c r="G1590" s="20">
        <f t="shared" si="108"/>
        <v>15046</v>
      </c>
      <c r="H1590" s="21" t="str">
        <f>VLOOKUP(B1590,属性中转表!A:F,6,FALSE)</f>
        <v>"hp":394200,"atk":10950</v>
      </c>
      <c r="I1590" s="20" t="str">
        <f>IF(VLOOKUP(B1590,属性中转表!A:G,7,FALSE)=0,"",VLOOKUP(VLOOKUP(B1590,属性中转表!A:G,7,FALSE),属性中转表!$K$2:$P$21,6,0))&amp;IF(VLOOKUP(B1590,属性中转表!A:G,7,FALSE)&gt;=50,VLOOKUP(A1590,英雄数据表!A:K,9,0),IF(VLOOKUP(B1590,属性中转表!A:G,7,FALSE)&gt;=25,VLOOKUP(A1590,英雄数据表!A:K,5,0),""))</f>
        <v>"atk":600,"hp":10000,"undpspro":200,"pvpdpspro":100,"pvpundpspro":100,"speed":10</v>
      </c>
      <c r="J1590" s="20" t="str">
        <f>IF(I1590="","",属性中转表!$I$1&amp;(IF(VLOOKUP(B1590,属性中转表!A:G,7,FALSE)=0,0,VLOOKUP(VLOOKUP(B1590,属性中转表!A:G,7,FALSE),属性中转表!$K$2:$P$21,4,0)))+IFERROR(VLOOKUP(A1590,英雄数据表!A:K,IF(武魂!B1590&gt;=50,10,IF(武魂!B1590&gt;=25,6)),0),0))</f>
        <v>,"dpspro":200</v>
      </c>
      <c r="K1590" s="32" t="str">
        <f t="shared" si="109"/>
        <v>"atk":600,"hp":10000,"undpspro":200,"pvpdpspro":100,"pvpundpspro":100,"speed":10,"dpspro":200</v>
      </c>
      <c r="L1590" s="20" t="str">
        <f>IF(B1590&gt;=50,VLOOKUP(A1590,英雄数据表!A:L,11,FALSE),IF(B1590&gt;=25,VLOOKUP(A1590,英雄数据表!A:L,7,0),""))</f>
        <v>"1504602004"</v>
      </c>
      <c r="M1590" s="20" t="str">
        <f>IFERROR(VLOOKUP(B1590,属性中转表!$K$2:$O$21,5,FALSE),"")</f>
        <v/>
      </c>
      <c r="N1590" s="20" t="str">
        <f>IF(B1590=25,VLOOKUP(A1590,英雄数据表!A:L,8,FALSE),IF(B1590=50,VLOOKUP(A1590,英雄数据表!A:L,12,0),""))</f>
        <v/>
      </c>
    </row>
    <row r="1591" spans="1:14" x14ac:dyDescent="0.3">
      <c r="A1591" s="20">
        <v>15046</v>
      </c>
      <c r="B1591" s="21">
        <f t="shared" si="106"/>
        <v>90</v>
      </c>
      <c r="C1591" s="21">
        <v>5</v>
      </c>
      <c r="D1591" s="21">
        <f>VLOOKUP(A1591,英雄数据表!A:D,4,0)</f>
        <v>1</v>
      </c>
      <c r="E1591" s="20" t="str">
        <f>VLOOKUP(A1591,英雄数据表!A:C,3,0)</f>
        <v>深渊凝视</v>
      </c>
      <c r="F1591" s="20">
        <f t="shared" si="107"/>
        <v>15046</v>
      </c>
      <c r="G1591" s="20">
        <f t="shared" si="108"/>
        <v>15046</v>
      </c>
      <c r="H1591" s="21" t="str">
        <f>VLOOKUP(B1591,属性中转表!A:F,6,FALSE)</f>
        <v>"hp":399600,"atk":11100</v>
      </c>
      <c r="I1591" s="20" t="str">
        <f>IF(VLOOKUP(B1591,属性中转表!A:G,7,FALSE)=0,"",VLOOKUP(VLOOKUP(B1591,属性中转表!A:G,7,FALSE),属性中转表!$K$2:$P$21,6,0))&amp;IF(VLOOKUP(B1591,属性中转表!A:G,7,FALSE)&gt;=50,VLOOKUP(A1591,英雄数据表!A:K,9,0),IF(VLOOKUP(B1591,属性中转表!A:G,7,FALSE)&gt;=25,VLOOKUP(A1591,英雄数据表!A:K,5,0),""))</f>
        <v>"atk":600,"hp":10000,"undpspro":200,"pvpdpspro":150,"pvpundpspro":100,"speed":10</v>
      </c>
      <c r="J1591" s="20" t="str">
        <f>IF(I1591="","",属性中转表!$I$1&amp;(IF(VLOOKUP(B1591,属性中转表!A:G,7,FALSE)=0,0,VLOOKUP(VLOOKUP(B1591,属性中转表!A:G,7,FALSE),属性中转表!$K$2:$P$21,4,0)))+IFERROR(VLOOKUP(A1591,英雄数据表!A:K,IF(武魂!B1591&gt;=50,10,IF(武魂!B1591&gt;=25,6)),0),0))</f>
        <v>,"dpspro":200</v>
      </c>
      <c r="K1591" s="32" t="str">
        <f t="shared" si="109"/>
        <v>"atk":600,"hp":10000,"undpspro":200,"pvpdpspro":150,"pvpundpspro":100,"speed":10,"dpspro":200</v>
      </c>
      <c r="L1591" s="20" t="str">
        <f>IF(B1591&gt;=50,VLOOKUP(A1591,英雄数据表!A:L,11,FALSE),IF(B1591&gt;=25,VLOOKUP(A1591,英雄数据表!A:L,7,0),""))</f>
        <v>"1504602004"</v>
      </c>
      <c r="M1591" s="20" t="str">
        <f>IFERROR(VLOOKUP(B1591,属性中转表!$K$2:$O$21,5,FALSE),"")</f>
        <v>"pvpdpspro":50</v>
      </c>
      <c r="N1591" s="20" t="str">
        <f>IF(B1591=25,VLOOKUP(A1591,英雄数据表!A:L,8,FALSE),IF(B1591=50,VLOOKUP(A1591,英雄数据表!A:L,12,0),""))</f>
        <v/>
      </c>
    </row>
    <row r="1592" spans="1:14" x14ac:dyDescent="0.3">
      <c r="A1592" s="20">
        <v>15046</v>
      </c>
      <c r="B1592" s="21">
        <f t="shared" si="106"/>
        <v>91</v>
      </c>
      <c r="C1592" s="21">
        <v>5</v>
      </c>
      <c r="D1592" s="21">
        <f>VLOOKUP(A1592,英雄数据表!A:D,4,0)</f>
        <v>1</v>
      </c>
      <c r="E1592" s="20" t="str">
        <f>VLOOKUP(A1592,英雄数据表!A:C,3,0)</f>
        <v>深渊凝视</v>
      </c>
      <c r="F1592" s="20">
        <f t="shared" si="107"/>
        <v>15046</v>
      </c>
      <c r="G1592" s="20">
        <f t="shared" si="108"/>
        <v>15046</v>
      </c>
      <c r="H1592" s="21" t="str">
        <f>VLOOKUP(B1592,属性中转表!A:F,6,FALSE)</f>
        <v>"hp":405000,"atk":11250</v>
      </c>
      <c r="I1592" s="20" t="str">
        <f>IF(VLOOKUP(B1592,属性中转表!A:G,7,FALSE)=0,"",VLOOKUP(VLOOKUP(B1592,属性中转表!A:G,7,FALSE),属性中转表!$K$2:$P$21,6,0))&amp;IF(VLOOKUP(B1592,属性中转表!A:G,7,FALSE)&gt;=50,VLOOKUP(A1592,英雄数据表!A:K,9,0),IF(VLOOKUP(B1592,属性中转表!A:G,7,FALSE)&gt;=25,VLOOKUP(A1592,英雄数据表!A:K,5,0),""))</f>
        <v>"atk":600,"hp":10000,"undpspro":200,"pvpdpspro":150,"pvpundpspro":100,"speed":10</v>
      </c>
      <c r="J1592" s="20" t="str">
        <f>IF(I1592="","",属性中转表!$I$1&amp;(IF(VLOOKUP(B1592,属性中转表!A:G,7,FALSE)=0,0,VLOOKUP(VLOOKUP(B1592,属性中转表!A:G,7,FALSE),属性中转表!$K$2:$P$21,4,0)))+IFERROR(VLOOKUP(A1592,英雄数据表!A:K,IF(武魂!B1592&gt;=50,10,IF(武魂!B1592&gt;=25,6)),0),0))</f>
        <v>,"dpspro":200</v>
      </c>
      <c r="K1592" s="32" t="str">
        <f t="shared" si="109"/>
        <v>"atk":600,"hp":10000,"undpspro":200,"pvpdpspro":150,"pvpundpspro":100,"speed":10,"dpspro":200</v>
      </c>
      <c r="L1592" s="20" t="str">
        <f>IF(B1592&gt;=50,VLOOKUP(A1592,英雄数据表!A:L,11,FALSE),IF(B1592&gt;=25,VLOOKUP(A1592,英雄数据表!A:L,7,0),""))</f>
        <v>"1504602004"</v>
      </c>
      <c r="M1592" s="20" t="str">
        <f>IFERROR(VLOOKUP(B1592,属性中转表!$K$2:$O$21,5,FALSE),"")</f>
        <v/>
      </c>
      <c r="N1592" s="20" t="str">
        <f>IF(B1592=25,VLOOKUP(A1592,英雄数据表!A:L,8,FALSE),IF(B1592=50,VLOOKUP(A1592,英雄数据表!A:L,12,0),""))</f>
        <v/>
      </c>
    </row>
    <row r="1593" spans="1:14" x14ac:dyDescent="0.3">
      <c r="A1593" s="20">
        <v>15046</v>
      </c>
      <c r="B1593" s="21">
        <f t="shared" si="106"/>
        <v>92</v>
      </c>
      <c r="C1593" s="21">
        <v>5</v>
      </c>
      <c r="D1593" s="21">
        <f>VLOOKUP(A1593,英雄数据表!A:D,4,0)</f>
        <v>1</v>
      </c>
      <c r="E1593" s="20" t="str">
        <f>VLOOKUP(A1593,英雄数据表!A:C,3,0)</f>
        <v>深渊凝视</v>
      </c>
      <c r="F1593" s="20">
        <f t="shared" si="107"/>
        <v>15046</v>
      </c>
      <c r="G1593" s="20">
        <f t="shared" si="108"/>
        <v>15046</v>
      </c>
      <c r="H1593" s="21" t="str">
        <f>VLOOKUP(B1593,属性中转表!A:F,6,FALSE)</f>
        <v>"hp":410400,"atk":11400</v>
      </c>
      <c r="I1593" s="20" t="str">
        <f>IF(VLOOKUP(B1593,属性中转表!A:G,7,FALSE)=0,"",VLOOKUP(VLOOKUP(B1593,属性中转表!A:G,7,FALSE),属性中转表!$K$2:$P$21,6,0))&amp;IF(VLOOKUP(B1593,属性中转表!A:G,7,FALSE)&gt;=50,VLOOKUP(A1593,英雄数据表!A:K,9,0),IF(VLOOKUP(B1593,属性中转表!A:G,7,FALSE)&gt;=25,VLOOKUP(A1593,英雄数据表!A:K,5,0),""))</f>
        <v>"atk":600,"hp":10000,"undpspro":200,"pvpdpspro":150,"pvpundpspro":100,"speed":10</v>
      </c>
      <c r="J1593" s="20" t="str">
        <f>IF(I1593="","",属性中转表!$I$1&amp;(IF(VLOOKUP(B1593,属性中转表!A:G,7,FALSE)=0,0,VLOOKUP(VLOOKUP(B1593,属性中转表!A:G,7,FALSE),属性中转表!$K$2:$P$21,4,0)))+IFERROR(VLOOKUP(A1593,英雄数据表!A:K,IF(武魂!B1593&gt;=50,10,IF(武魂!B1593&gt;=25,6)),0),0))</f>
        <v>,"dpspro":200</v>
      </c>
      <c r="K1593" s="32" t="str">
        <f t="shared" si="109"/>
        <v>"atk":600,"hp":10000,"undpspro":200,"pvpdpspro":150,"pvpundpspro":100,"speed":10,"dpspro":200</v>
      </c>
      <c r="L1593" s="20" t="str">
        <f>IF(B1593&gt;=50,VLOOKUP(A1593,英雄数据表!A:L,11,FALSE),IF(B1593&gt;=25,VLOOKUP(A1593,英雄数据表!A:L,7,0),""))</f>
        <v>"1504602004"</v>
      </c>
      <c r="M1593" s="20" t="str">
        <f>IFERROR(VLOOKUP(B1593,属性中转表!$K$2:$O$21,5,FALSE),"")</f>
        <v/>
      </c>
      <c r="N1593" s="20" t="str">
        <f>IF(B1593=25,VLOOKUP(A1593,英雄数据表!A:L,8,FALSE),IF(B1593=50,VLOOKUP(A1593,英雄数据表!A:L,12,0),""))</f>
        <v/>
      </c>
    </row>
    <row r="1594" spans="1:14" x14ac:dyDescent="0.3">
      <c r="A1594" s="20">
        <v>15046</v>
      </c>
      <c r="B1594" s="21">
        <f t="shared" si="106"/>
        <v>93</v>
      </c>
      <c r="C1594" s="21">
        <v>5</v>
      </c>
      <c r="D1594" s="21">
        <f>VLOOKUP(A1594,英雄数据表!A:D,4,0)</f>
        <v>1</v>
      </c>
      <c r="E1594" s="20" t="str">
        <f>VLOOKUP(A1594,英雄数据表!A:C,3,0)</f>
        <v>深渊凝视</v>
      </c>
      <c r="F1594" s="20">
        <f t="shared" si="107"/>
        <v>15046</v>
      </c>
      <c r="G1594" s="20">
        <f t="shared" si="108"/>
        <v>15046</v>
      </c>
      <c r="H1594" s="21" t="str">
        <f>VLOOKUP(B1594,属性中转表!A:F,6,FALSE)</f>
        <v>"hp":415800,"atk":11550</v>
      </c>
      <c r="I1594" s="20" t="str">
        <f>IF(VLOOKUP(B1594,属性中转表!A:G,7,FALSE)=0,"",VLOOKUP(VLOOKUP(B1594,属性中转表!A:G,7,FALSE),属性中转表!$K$2:$P$21,6,0))&amp;IF(VLOOKUP(B1594,属性中转表!A:G,7,FALSE)&gt;=50,VLOOKUP(A1594,英雄数据表!A:K,9,0),IF(VLOOKUP(B1594,属性中转表!A:G,7,FALSE)&gt;=25,VLOOKUP(A1594,英雄数据表!A:K,5,0),""))</f>
        <v>"atk":600,"hp":10000,"undpspro":200,"pvpdpspro":150,"pvpundpspro":100,"speed":10</v>
      </c>
      <c r="J1594" s="20" t="str">
        <f>IF(I1594="","",属性中转表!$I$1&amp;(IF(VLOOKUP(B1594,属性中转表!A:G,7,FALSE)=0,0,VLOOKUP(VLOOKUP(B1594,属性中转表!A:G,7,FALSE),属性中转表!$K$2:$P$21,4,0)))+IFERROR(VLOOKUP(A1594,英雄数据表!A:K,IF(武魂!B1594&gt;=50,10,IF(武魂!B1594&gt;=25,6)),0),0))</f>
        <v>,"dpspro":200</v>
      </c>
      <c r="K1594" s="32" t="str">
        <f t="shared" si="109"/>
        <v>"atk":600,"hp":10000,"undpspro":200,"pvpdpspro":150,"pvpundpspro":100,"speed":10,"dpspro":200</v>
      </c>
      <c r="L1594" s="20" t="str">
        <f>IF(B1594&gt;=50,VLOOKUP(A1594,英雄数据表!A:L,11,FALSE),IF(B1594&gt;=25,VLOOKUP(A1594,英雄数据表!A:L,7,0),""))</f>
        <v>"1504602004"</v>
      </c>
      <c r="M1594" s="20" t="str">
        <f>IFERROR(VLOOKUP(B1594,属性中转表!$K$2:$O$21,5,FALSE),"")</f>
        <v/>
      </c>
      <c r="N1594" s="20" t="str">
        <f>IF(B1594=25,VLOOKUP(A1594,英雄数据表!A:L,8,FALSE),IF(B1594=50,VLOOKUP(A1594,英雄数据表!A:L,12,0),""))</f>
        <v/>
      </c>
    </row>
    <row r="1595" spans="1:14" x14ac:dyDescent="0.3">
      <c r="A1595" s="20">
        <v>15046</v>
      </c>
      <c r="B1595" s="21">
        <f t="shared" si="106"/>
        <v>94</v>
      </c>
      <c r="C1595" s="21">
        <v>5</v>
      </c>
      <c r="D1595" s="21">
        <f>VLOOKUP(A1595,英雄数据表!A:D,4,0)</f>
        <v>1</v>
      </c>
      <c r="E1595" s="20" t="str">
        <f>VLOOKUP(A1595,英雄数据表!A:C,3,0)</f>
        <v>深渊凝视</v>
      </c>
      <c r="F1595" s="20">
        <f t="shared" si="107"/>
        <v>15046</v>
      </c>
      <c r="G1595" s="20">
        <f t="shared" si="108"/>
        <v>15046</v>
      </c>
      <c r="H1595" s="21" t="str">
        <f>VLOOKUP(B1595,属性中转表!A:F,6,FALSE)</f>
        <v>"hp":421200,"atk":11700</v>
      </c>
      <c r="I1595" s="20" t="str">
        <f>IF(VLOOKUP(B1595,属性中转表!A:G,7,FALSE)=0,"",VLOOKUP(VLOOKUP(B1595,属性中转表!A:G,7,FALSE),属性中转表!$K$2:$P$21,6,0))&amp;IF(VLOOKUP(B1595,属性中转表!A:G,7,FALSE)&gt;=50,VLOOKUP(A1595,英雄数据表!A:K,9,0),IF(VLOOKUP(B1595,属性中转表!A:G,7,FALSE)&gt;=25,VLOOKUP(A1595,英雄数据表!A:K,5,0),""))</f>
        <v>"atk":600,"hp":10000,"undpspro":200,"pvpdpspro":150,"pvpundpspro":100,"speed":10</v>
      </c>
      <c r="J1595" s="20" t="str">
        <f>IF(I1595="","",属性中转表!$I$1&amp;(IF(VLOOKUP(B1595,属性中转表!A:G,7,FALSE)=0,0,VLOOKUP(VLOOKUP(B1595,属性中转表!A:G,7,FALSE),属性中转表!$K$2:$P$21,4,0)))+IFERROR(VLOOKUP(A1595,英雄数据表!A:K,IF(武魂!B1595&gt;=50,10,IF(武魂!B1595&gt;=25,6)),0),0))</f>
        <v>,"dpspro":200</v>
      </c>
      <c r="K1595" s="32" t="str">
        <f t="shared" si="109"/>
        <v>"atk":600,"hp":10000,"undpspro":200,"pvpdpspro":150,"pvpundpspro":100,"speed":10,"dpspro":200</v>
      </c>
      <c r="L1595" s="20" t="str">
        <f>IF(B1595&gt;=50,VLOOKUP(A1595,英雄数据表!A:L,11,FALSE),IF(B1595&gt;=25,VLOOKUP(A1595,英雄数据表!A:L,7,0),""))</f>
        <v>"1504602004"</v>
      </c>
      <c r="M1595" s="20" t="str">
        <f>IFERROR(VLOOKUP(B1595,属性中转表!$K$2:$O$21,5,FALSE),"")</f>
        <v/>
      </c>
      <c r="N1595" s="20" t="str">
        <f>IF(B1595=25,VLOOKUP(A1595,英雄数据表!A:L,8,FALSE),IF(B1595=50,VLOOKUP(A1595,英雄数据表!A:L,12,0),""))</f>
        <v/>
      </c>
    </row>
    <row r="1596" spans="1:14" x14ac:dyDescent="0.3">
      <c r="A1596" s="20">
        <v>15046</v>
      </c>
      <c r="B1596" s="21">
        <f t="shared" si="106"/>
        <v>95</v>
      </c>
      <c r="C1596" s="21">
        <v>5</v>
      </c>
      <c r="D1596" s="21">
        <f>VLOOKUP(A1596,英雄数据表!A:D,4,0)</f>
        <v>1</v>
      </c>
      <c r="E1596" s="20" t="str">
        <f>VLOOKUP(A1596,英雄数据表!A:C,3,0)</f>
        <v>深渊凝视</v>
      </c>
      <c r="F1596" s="20">
        <f t="shared" si="107"/>
        <v>15046</v>
      </c>
      <c r="G1596" s="20">
        <f t="shared" si="108"/>
        <v>15046</v>
      </c>
      <c r="H1596" s="21" t="str">
        <f>VLOOKUP(B1596,属性中转表!A:F,6,FALSE)</f>
        <v>"hp":426600,"atk":11850</v>
      </c>
      <c r="I1596" s="20" t="str">
        <f>IF(VLOOKUP(B1596,属性中转表!A:G,7,FALSE)=0,"",VLOOKUP(VLOOKUP(B1596,属性中转表!A:G,7,FALSE),属性中转表!$K$2:$P$21,6,0))&amp;IF(VLOOKUP(B1596,属性中转表!A:G,7,FALSE)&gt;=50,VLOOKUP(A1596,英雄数据表!A:K,9,0),IF(VLOOKUP(B1596,属性中转表!A:G,7,FALSE)&gt;=25,VLOOKUP(A1596,英雄数据表!A:K,5,0),""))</f>
        <v>"atk":600,"hp":10000,"undpspro":200,"pvpdpspro":150,"pvpundpspro":150,"speed":10</v>
      </c>
      <c r="J1596" s="20" t="str">
        <f>IF(I1596="","",属性中转表!$I$1&amp;(IF(VLOOKUP(B1596,属性中转表!A:G,7,FALSE)=0,0,VLOOKUP(VLOOKUP(B1596,属性中转表!A:G,7,FALSE),属性中转表!$K$2:$P$21,4,0)))+IFERROR(VLOOKUP(A1596,英雄数据表!A:K,IF(武魂!B1596&gt;=50,10,IF(武魂!B1596&gt;=25,6)),0),0))</f>
        <v>,"dpspro":200</v>
      </c>
      <c r="K1596" s="32" t="str">
        <f t="shared" si="109"/>
        <v>"atk":600,"hp":10000,"undpspro":200,"pvpdpspro":150,"pvpundpspro":150,"speed":10,"dpspro":200</v>
      </c>
      <c r="L1596" s="20" t="str">
        <f>IF(B1596&gt;=50,VLOOKUP(A1596,英雄数据表!A:L,11,FALSE),IF(B1596&gt;=25,VLOOKUP(A1596,英雄数据表!A:L,7,0),""))</f>
        <v>"1504602004"</v>
      </c>
      <c r="M1596" s="20" t="str">
        <f>IFERROR(VLOOKUP(B1596,属性中转表!$K$2:$O$21,5,FALSE),"")</f>
        <v>"pvpundpspro":50</v>
      </c>
      <c r="N1596" s="20" t="str">
        <f>IF(B1596=25,VLOOKUP(A1596,英雄数据表!A:L,8,FALSE),IF(B1596=50,VLOOKUP(A1596,英雄数据表!A:L,12,0),""))</f>
        <v/>
      </c>
    </row>
    <row r="1597" spans="1:14" x14ac:dyDescent="0.3">
      <c r="A1597" s="20">
        <v>15046</v>
      </c>
      <c r="B1597" s="21">
        <f t="shared" si="106"/>
        <v>96</v>
      </c>
      <c r="C1597" s="21">
        <v>5</v>
      </c>
      <c r="D1597" s="21">
        <f>VLOOKUP(A1597,英雄数据表!A:D,4,0)</f>
        <v>1</v>
      </c>
      <c r="E1597" s="20" t="str">
        <f>VLOOKUP(A1597,英雄数据表!A:C,3,0)</f>
        <v>深渊凝视</v>
      </c>
      <c r="F1597" s="20">
        <f t="shared" si="107"/>
        <v>15046</v>
      </c>
      <c r="G1597" s="20">
        <f t="shared" si="108"/>
        <v>15046</v>
      </c>
      <c r="H1597" s="21" t="str">
        <f>VLOOKUP(B1597,属性中转表!A:F,6,FALSE)</f>
        <v>"hp":432000,"atk":12000</v>
      </c>
      <c r="I1597" s="20" t="str">
        <f>IF(VLOOKUP(B1597,属性中转表!A:G,7,FALSE)=0,"",VLOOKUP(VLOOKUP(B1597,属性中转表!A:G,7,FALSE),属性中转表!$K$2:$P$21,6,0))&amp;IF(VLOOKUP(B1597,属性中转表!A:G,7,FALSE)&gt;=50,VLOOKUP(A1597,英雄数据表!A:K,9,0),IF(VLOOKUP(B1597,属性中转表!A:G,7,FALSE)&gt;=25,VLOOKUP(A1597,英雄数据表!A:K,5,0),""))</f>
        <v>"atk":600,"hp":10000,"undpspro":200,"pvpdpspro":150,"pvpundpspro":150,"speed":10</v>
      </c>
      <c r="J1597" s="20" t="str">
        <f>IF(I1597="","",属性中转表!$I$1&amp;(IF(VLOOKUP(B1597,属性中转表!A:G,7,FALSE)=0,0,VLOOKUP(VLOOKUP(B1597,属性中转表!A:G,7,FALSE),属性中转表!$K$2:$P$21,4,0)))+IFERROR(VLOOKUP(A1597,英雄数据表!A:K,IF(武魂!B1597&gt;=50,10,IF(武魂!B1597&gt;=25,6)),0),0))</f>
        <v>,"dpspro":200</v>
      </c>
      <c r="K1597" s="32" t="str">
        <f t="shared" si="109"/>
        <v>"atk":600,"hp":10000,"undpspro":200,"pvpdpspro":150,"pvpundpspro":150,"speed":10,"dpspro":200</v>
      </c>
      <c r="L1597" s="20" t="str">
        <f>IF(B1597&gt;=50,VLOOKUP(A1597,英雄数据表!A:L,11,FALSE),IF(B1597&gt;=25,VLOOKUP(A1597,英雄数据表!A:L,7,0),""))</f>
        <v>"1504602004"</v>
      </c>
      <c r="M1597" s="20" t="str">
        <f>IFERROR(VLOOKUP(B1597,属性中转表!$K$2:$O$21,5,FALSE),"")</f>
        <v/>
      </c>
      <c r="N1597" s="20" t="str">
        <f>IF(B1597=25,VLOOKUP(A1597,英雄数据表!A:L,8,FALSE),IF(B1597=50,VLOOKUP(A1597,英雄数据表!A:L,12,0),""))</f>
        <v/>
      </c>
    </row>
    <row r="1598" spans="1:14" x14ac:dyDescent="0.3">
      <c r="A1598" s="20">
        <v>15046</v>
      </c>
      <c r="B1598" s="21">
        <f t="shared" si="106"/>
        <v>97</v>
      </c>
      <c r="C1598" s="21">
        <v>5</v>
      </c>
      <c r="D1598" s="21">
        <f>VLOOKUP(A1598,英雄数据表!A:D,4,0)</f>
        <v>1</v>
      </c>
      <c r="E1598" s="20" t="str">
        <f>VLOOKUP(A1598,英雄数据表!A:C,3,0)</f>
        <v>深渊凝视</v>
      </c>
      <c r="F1598" s="20">
        <f t="shared" si="107"/>
        <v>15046</v>
      </c>
      <c r="G1598" s="20">
        <f t="shared" si="108"/>
        <v>15046</v>
      </c>
      <c r="H1598" s="21" t="str">
        <f>VLOOKUP(B1598,属性中转表!A:F,6,FALSE)</f>
        <v>"hp":437400,"atk":12150</v>
      </c>
      <c r="I1598" s="20" t="str">
        <f>IF(VLOOKUP(B1598,属性中转表!A:G,7,FALSE)=0,"",VLOOKUP(VLOOKUP(B1598,属性中转表!A:G,7,FALSE),属性中转表!$K$2:$P$21,6,0))&amp;IF(VLOOKUP(B1598,属性中转表!A:G,7,FALSE)&gt;=50,VLOOKUP(A1598,英雄数据表!A:K,9,0),IF(VLOOKUP(B1598,属性中转表!A:G,7,FALSE)&gt;=25,VLOOKUP(A1598,英雄数据表!A:K,5,0),""))</f>
        <v>"atk":600,"hp":10000,"undpspro":200,"pvpdpspro":150,"pvpundpspro":150,"speed":10</v>
      </c>
      <c r="J1598" s="20" t="str">
        <f>IF(I1598="","",属性中转表!$I$1&amp;(IF(VLOOKUP(B1598,属性中转表!A:G,7,FALSE)=0,0,VLOOKUP(VLOOKUP(B1598,属性中转表!A:G,7,FALSE),属性中转表!$K$2:$P$21,4,0)))+IFERROR(VLOOKUP(A1598,英雄数据表!A:K,IF(武魂!B1598&gt;=50,10,IF(武魂!B1598&gt;=25,6)),0),0))</f>
        <v>,"dpspro":200</v>
      </c>
      <c r="K1598" s="32" t="str">
        <f t="shared" si="109"/>
        <v>"atk":600,"hp":10000,"undpspro":200,"pvpdpspro":150,"pvpundpspro":150,"speed":10,"dpspro":200</v>
      </c>
      <c r="L1598" s="20" t="str">
        <f>IF(B1598&gt;=50,VLOOKUP(A1598,英雄数据表!A:L,11,FALSE),IF(B1598&gt;=25,VLOOKUP(A1598,英雄数据表!A:L,7,0),""))</f>
        <v>"1504602004"</v>
      </c>
      <c r="M1598" s="20" t="str">
        <f>IFERROR(VLOOKUP(B1598,属性中转表!$K$2:$O$21,5,FALSE),"")</f>
        <v/>
      </c>
      <c r="N1598" s="20" t="str">
        <f>IF(B1598=25,VLOOKUP(A1598,英雄数据表!A:L,8,FALSE),IF(B1598=50,VLOOKUP(A1598,英雄数据表!A:L,12,0),""))</f>
        <v/>
      </c>
    </row>
    <row r="1599" spans="1:14" x14ac:dyDescent="0.3">
      <c r="A1599" s="20">
        <v>15046</v>
      </c>
      <c r="B1599" s="21">
        <f t="shared" si="106"/>
        <v>98</v>
      </c>
      <c r="C1599" s="21">
        <v>5</v>
      </c>
      <c r="D1599" s="21">
        <f>VLOOKUP(A1599,英雄数据表!A:D,4,0)</f>
        <v>1</v>
      </c>
      <c r="E1599" s="20" t="str">
        <f>VLOOKUP(A1599,英雄数据表!A:C,3,0)</f>
        <v>深渊凝视</v>
      </c>
      <c r="F1599" s="20">
        <f t="shared" si="107"/>
        <v>15046</v>
      </c>
      <c r="G1599" s="20">
        <f t="shared" si="108"/>
        <v>15046</v>
      </c>
      <c r="H1599" s="21" t="str">
        <f>VLOOKUP(B1599,属性中转表!A:F,6,FALSE)</f>
        <v>"hp":442800,"atk":12300</v>
      </c>
      <c r="I1599" s="20" t="str">
        <f>IF(VLOOKUP(B1599,属性中转表!A:G,7,FALSE)=0,"",VLOOKUP(VLOOKUP(B1599,属性中转表!A:G,7,FALSE),属性中转表!$K$2:$P$21,6,0))&amp;IF(VLOOKUP(B1599,属性中转表!A:G,7,FALSE)&gt;=50,VLOOKUP(A1599,英雄数据表!A:K,9,0),IF(VLOOKUP(B1599,属性中转表!A:G,7,FALSE)&gt;=25,VLOOKUP(A1599,英雄数据表!A:K,5,0),""))</f>
        <v>"atk":600,"hp":10000,"undpspro":200,"pvpdpspro":150,"pvpundpspro":150,"speed":10</v>
      </c>
      <c r="J1599" s="20" t="str">
        <f>IF(I1599="","",属性中转表!$I$1&amp;(IF(VLOOKUP(B1599,属性中转表!A:G,7,FALSE)=0,0,VLOOKUP(VLOOKUP(B1599,属性中转表!A:G,7,FALSE),属性中转表!$K$2:$P$21,4,0)))+IFERROR(VLOOKUP(A1599,英雄数据表!A:K,IF(武魂!B1599&gt;=50,10,IF(武魂!B1599&gt;=25,6)),0),0))</f>
        <v>,"dpspro":200</v>
      </c>
      <c r="K1599" s="32" t="str">
        <f t="shared" si="109"/>
        <v>"atk":600,"hp":10000,"undpspro":200,"pvpdpspro":150,"pvpundpspro":150,"speed":10,"dpspro":200</v>
      </c>
      <c r="L1599" s="20" t="str">
        <f>IF(B1599&gt;=50,VLOOKUP(A1599,英雄数据表!A:L,11,FALSE),IF(B1599&gt;=25,VLOOKUP(A1599,英雄数据表!A:L,7,0),""))</f>
        <v>"1504602004"</v>
      </c>
      <c r="M1599" s="20" t="str">
        <f>IFERROR(VLOOKUP(B1599,属性中转表!$K$2:$O$21,5,FALSE),"")</f>
        <v/>
      </c>
      <c r="N1599" s="20" t="str">
        <f>IF(B1599=25,VLOOKUP(A1599,英雄数据表!A:L,8,FALSE),IF(B1599=50,VLOOKUP(A1599,英雄数据表!A:L,12,0),""))</f>
        <v/>
      </c>
    </row>
    <row r="1600" spans="1:14" x14ac:dyDescent="0.3">
      <c r="A1600" s="20">
        <v>15046</v>
      </c>
      <c r="B1600" s="21">
        <f t="shared" si="106"/>
        <v>99</v>
      </c>
      <c r="C1600" s="21">
        <v>5</v>
      </c>
      <c r="D1600" s="21">
        <f>VLOOKUP(A1600,英雄数据表!A:D,4,0)</f>
        <v>1</v>
      </c>
      <c r="E1600" s="20" t="str">
        <f>VLOOKUP(A1600,英雄数据表!A:C,3,0)</f>
        <v>深渊凝视</v>
      </c>
      <c r="F1600" s="20">
        <f t="shared" si="107"/>
        <v>15046</v>
      </c>
      <c r="G1600" s="20">
        <f t="shared" si="108"/>
        <v>15046</v>
      </c>
      <c r="H1600" s="21" t="str">
        <f>VLOOKUP(B1600,属性中转表!A:F,6,FALSE)</f>
        <v>"hp":448200,"atk":12450</v>
      </c>
      <c r="I1600" s="20" t="str">
        <f>IF(VLOOKUP(B1600,属性中转表!A:G,7,FALSE)=0,"",VLOOKUP(VLOOKUP(B1600,属性中转表!A:G,7,FALSE),属性中转表!$K$2:$P$21,6,0))&amp;IF(VLOOKUP(B1600,属性中转表!A:G,7,FALSE)&gt;=50,VLOOKUP(A1600,英雄数据表!A:K,9,0),IF(VLOOKUP(B1600,属性中转表!A:G,7,FALSE)&gt;=25,VLOOKUP(A1600,英雄数据表!A:K,5,0),""))</f>
        <v>"atk":600,"hp":10000,"undpspro":200,"pvpdpspro":150,"pvpundpspro":150,"speed":10</v>
      </c>
      <c r="J1600" s="20" t="str">
        <f>IF(I1600="","",属性中转表!$I$1&amp;(IF(VLOOKUP(B1600,属性中转表!A:G,7,FALSE)=0,0,VLOOKUP(VLOOKUP(B1600,属性中转表!A:G,7,FALSE),属性中转表!$K$2:$P$21,4,0)))+IFERROR(VLOOKUP(A1600,英雄数据表!A:K,IF(武魂!B1600&gt;=50,10,IF(武魂!B1600&gt;=25,6)),0),0))</f>
        <v>,"dpspro":200</v>
      </c>
      <c r="K1600" s="32" t="str">
        <f t="shared" si="109"/>
        <v>"atk":600,"hp":10000,"undpspro":200,"pvpdpspro":150,"pvpundpspro":150,"speed":10,"dpspro":200</v>
      </c>
      <c r="L1600" s="20" t="str">
        <f>IF(B1600&gt;=50,VLOOKUP(A1600,英雄数据表!A:L,11,FALSE),IF(B1600&gt;=25,VLOOKUP(A1600,英雄数据表!A:L,7,0),""))</f>
        <v>"1504602004"</v>
      </c>
      <c r="M1600" s="20" t="str">
        <f>IFERROR(VLOOKUP(B1600,属性中转表!$K$2:$O$21,5,FALSE),"")</f>
        <v/>
      </c>
      <c r="N1600" s="20" t="str">
        <f>IF(B1600=25,VLOOKUP(A1600,英雄数据表!A:L,8,FALSE),IF(B1600=50,VLOOKUP(A1600,英雄数据表!A:L,12,0),""))</f>
        <v/>
      </c>
    </row>
    <row r="1601" spans="1:14" x14ac:dyDescent="0.3">
      <c r="A1601" s="20">
        <v>15046</v>
      </c>
      <c r="B1601" s="21">
        <f t="shared" si="106"/>
        <v>100</v>
      </c>
      <c r="C1601" s="21">
        <v>5</v>
      </c>
      <c r="D1601" s="21">
        <f>VLOOKUP(A1601,英雄数据表!A:D,4,0)</f>
        <v>1</v>
      </c>
      <c r="E1601" s="20" t="str">
        <f>VLOOKUP(A1601,英雄数据表!A:C,3,0)</f>
        <v>深渊凝视</v>
      </c>
      <c r="F1601" s="20">
        <f t="shared" si="107"/>
        <v>15046</v>
      </c>
      <c r="G1601" s="20">
        <f t="shared" si="108"/>
        <v>15046</v>
      </c>
      <c r="H1601" s="21" t="str">
        <f>VLOOKUP(B1601,属性中转表!A:F,6,FALSE)</f>
        <v>"hp":453600,"atk":12600</v>
      </c>
      <c r="I1601" s="20" t="str">
        <f>IF(VLOOKUP(B1601,属性中转表!A:G,7,FALSE)=0,"",VLOOKUP(VLOOKUP(B1601,属性中转表!A:G,7,FALSE),属性中转表!$K$2:$P$21,6,0))&amp;IF(VLOOKUP(B1601,属性中转表!A:G,7,FALSE)&gt;=50,VLOOKUP(A1601,英雄数据表!A:K,9,0),IF(VLOOKUP(B1601,属性中转表!A:G,7,FALSE)&gt;=25,VLOOKUP(A1601,英雄数据表!A:K,5,0),""))</f>
        <v>"atk":900,"hp":15000,"undpspro":200,"pvpdpspro":150,"pvpundpspro":150,"speed":20</v>
      </c>
      <c r="J1601" s="20" t="str">
        <f>IF(I1601="","",属性中转表!$I$1&amp;(IF(VLOOKUP(B1601,属性中转表!A:G,7,FALSE)=0,0,VLOOKUP(VLOOKUP(B1601,属性中转表!A:G,7,FALSE),属性中转表!$K$2:$P$21,4,0)))+IFERROR(VLOOKUP(A1601,英雄数据表!A:K,IF(武魂!B1601&gt;=50,10,IF(武魂!B1601&gt;=25,6)),0),0))</f>
        <v>,"dpspro":200</v>
      </c>
      <c r="K1601" s="32" t="str">
        <f t="shared" si="109"/>
        <v>"atk":900,"hp":15000,"undpspro":200,"pvpdpspro":150,"pvpundpspro":150,"speed":20,"dpspro":200</v>
      </c>
      <c r="L1601" s="20" t="str">
        <f>IF(B1601&gt;=50,VLOOKUP(A1601,英雄数据表!A:L,11,FALSE),IF(B1601&gt;=25,VLOOKUP(A1601,英雄数据表!A:L,7,0),""))</f>
        <v>"1504602004"</v>
      </c>
      <c r="M1601" s="20" t="str">
        <f>IFERROR(VLOOKUP(B1601,属性中转表!$K$2:$O$21,5,FALSE),"")</f>
        <v>"speed":10,"atk":300,"hp":5000</v>
      </c>
      <c r="N1601" s="20" t="str">
        <f>IF(B1601=25,VLOOKUP(A1601,英雄数据表!A:L,8,FALSE),IF(B1601=50,VLOOKUP(A1601,英雄数据表!A:L,12,0),""))</f>
        <v/>
      </c>
    </row>
    <row r="1602" spans="1:14" x14ac:dyDescent="0.3">
      <c r="A1602" s="20">
        <v>21036</v>
      </c>
      <c r="B1602" s="21">
        <f t="shared" si="106"/>
        <v>1</v>
      </c>
      <c r="C1602" s="21">
        <v>5</v>
      </c>
      <c r="D1602" s="21">
        <f>VLOOKUP(A1602,英雄数据表!A:D,4,0)</f>
        <v>2</v>
      </c>
      <c r="E1602" s="20" t="str">
        <f>VLOOKUP(A1602,英雄数据表!A:C,3,0)</f>
        <v>冈格尼尔</v>
      </c>
      <c r="F1602" s="20">
        <f t="shared" si="107"/>
        <v>21036</v>
      </c>
      <c r="G1602" s="20">
        <f t="shared" si="108"/>
        <v>21036</v>
      </c>
      <c r="H1602" s="21" t="str">
        <f>VLOOKUP(B1602,属性中转表!A:F,6,FALSE)</f>
        <v>"hp":5400,"atk":150</v>
      </c>
      <c r="I1602" s="20" t="str">
        <f>IF(VLOOKUP(B1602,属性中转表!A:G,7,FALSE)=0,"",VLOOKUP(VLOOKUP(B1602,属性中转表!A:G,7,FALSE),属性中转表!$K$2:$P$21,6,0))&amp;IF(VLOOKUP(B1602,属性中转表!A:G,7,FALSE)&gt;=50,VLOOKUP(A1602,英雄数据表!A:K,9,0),IF(VLOOKUP(B1602,属性中转表!A:G,7,FALSE)&gt;=25,VLOOKUP(A1602,英雄数据表!A:K,5,0),""))</f>
        <v/>
      </c>
      <c r="J1602" s="20" t="str">
        <f>IF(I1602="","",属性中转表!$I$1&amp;(IF(VLOOKUP(B1602,属性中转表!A:G,7,FALSE)=0,0,VLOOKUP(VLOOKUP(B1602,属性中转表!A:G,7,FALSE),属性中转表!$K$2:$P$21,4,0)))+IFERROR(VLOOKUP(A1602,英雄数据表!A:K,IF(武魂!B1602&gt;=50,10,IF(武魂!B1602&gt;=25,6)),0),0))</f>
        <v/>
      </c>
      <c r="K1602" s="32" t="str">
        <f t="shared" si="109"/>
        <v/>
      </c>
      <c r="L1602" s="20" t="str">
        <f>IF(B1602&gt;=50,VLOOKUP(A1602,英雄数据表!A:L,11,FALSE),IF(B1602&gt;=25,VLOOKUP(A1602,英雄数据表!A:L,7,0),""))</f>
        <v/>
      </c>
      <c r="M1602" s="20" t="str">
        <f>IFERROR(VLOOKUP(B1602,属性中转表!$K$2:$O$21,5,FALSE),"")</f>
        <v/>
      </c>
      <c r="N1602" s="20" t="str">
        <f>IF(B1602=25,VLOOKUP(A1602,英雄数据表!A:L,8,FALSE),IF(B1602=50,VLOOKUP(A1602,英雄数据表!A:L,12,0),""))</f>
        <v/>
      </c>
    </row>
    <row r="1603" spans="1:14" x14ac:dyDescent="0.3">
      <c r="A1603" s="20">
        <v>21036</v>
      </c>
      <c r="B1603" s="21">
        <f t="shared" si="106"/>
        <v>2</v>
      </c>
      <c r="C1603" s="21">
        <v>5</v>
      </c>
      <c r="D1603" s="21">
        <f>VLOOKUP(A1603,英雄数据表!A:D,4,0)</f>
        <v>2</v>
      </c>
      <c r="E1603" s="20" t="str">
        <f>VLOOKUP(A1603,英雄数据表!A:C,3,0)</f>
        <v>冈格尼尔</v>
      </c>
      <c r="F1603" s="20">
        <f t="shared" si="107"/>
        <v>21036</v>
      </c>
      <c r="G1603" s="20">
        <f t="shared" si="108"/>
        <v>21036</v>
      </c>
      <c r="H1603" s="21" t="str">
        <f>VLOOKUP(B1603,属性中转表!A:F,6,FALSE)</f>
        <v>"hp":7200,"atk":200</v>
      </c>
      <c r="I1603" s="20" t="str">
        <f>IF(VLOOKUP(B1603,属性中转表!A:G,7,FALSE)=0,"",VLOOKUP(VLOOKUP(B1603,属性中转表!A:G,7,FALSE),属性中转表!$K$2:$P$21,6,0))&amp;IF(VLOOKUP(B1603,属性中转表!A:G,7,FALSE)&gt;=50,VLOOKUP(A1603,英雄数据表!A:K,9,0),IF(VLOOKUP(B1603,属性中转表!A:G,7,FALSE)&gt;=25,VLOOKUP(A1603,英雄数据表!A:K,5,0),""))</f>
        <v/>
      </c>
      <c r="J1603" s="20" t="str">
        <f>IF(I1603="","",属性中转表!$I$1&amp;(IF(VLOOKUP(B1603,属性中转表!A:G,7,FALSE)=0,0,VLOOKUP(VLOOKUP(B1603,属性中转表!A:G,7,FALSE),属性中转表!$K$2:$P$21,4,0)))+IFERROR(VLOOKUP(A1603,英雄数据表!A:K,IF(武魂!B1603&gt;=50,10,IF(武魂!B1603&gt;=25,6)),0),0))</f>
        <v/>
      </c>
      <c r="K1603" s="32" t="str">
        <f t="shared" si="109"/>
        <v/>
      </c>
      <c r="L1603" s="20" t="str">
        <f>IF(B1603&gt;=50,VLOOKUP(A1603,英雄数据表!A:L,11,FALSE),IF(B1603&gt;=25,VLOOKUP(A1603,英雄数据表!A:L,7,0),""))</f>
        <v/>
      </c>
      <c r="M1603" s="20" t="str">
        <f>IFERROR(VLOOKUP(B1603,属性中转表!$K$2:$O$21,5,FALSE),"")</f>
        <v/>
      </c>
      <c r="N1603" s="20" t="str">
        <f>IF(B1603=25,VLOOKUP(A1603,英雄数据表!A:L,8,FALSE),IF(B1603=50,VLOOKUP(A1603,英雄数据表!A:L,12,0),""))</f>
        <v/>
      </c>
    </row>
    <row r="1604" spans="1:14" x14ac:dyDescent="0.3">
      <c r="A1604" s="20">
        <v>21036</v>
      </c>
      <c r="B1604" s="21">
        <f t="shared" si="106"/>
        <v>3</v>
      </c>
      <c r="C1604" s="21">
        <v>5</v>
      </c>
      <c r="D1604" s="21">
        <f>VLOOKUP(A1604,英雄数据表!A:D,4,0)</f>
        <v>2</v>
      </c>
      <c r="E1604" s="20" t="str">
        <f>VLOOKUP(A1604,英雄数据表!A:C,3,0)</f>
        <v>冈格尼尔</v>
      </c>
      <c r="F1604" s="20">
        <f t="shared" si="107"/>
        <v>21036</v>
      </c>
      <c r="G1604" s="20">
        <f t="shared" si="108"/>
        <v>21036</v>
      </c>
      <c r="H1604" s="21" t="str">
        <f>VLOOKUP(B1604,属性中转表!A:F,6,FALSE)</f>
        <v>"hp":9000,"atk":250</v>
      </c>
      <c r="I1604" s="20" t="str">
        <f>IF(VLOOKUP(B1604,属性中转表!A:G,7,FALSE)=0,"",VLOOKUP(VLOOKUP(B1604,属性中转表!A:G,7,FALSE),属性中转表!$K$2:$P$21,6,0))&amp;IF(VLOOKUP(B1604,属性中转表!A:G,7,FALSE)&gt;=50,VLOOKUP(A1604,英雄数据表!A:K,9,0),IF(VLOOKUP(B1604,属性中转表!A:G,7,FALSE)&gt;=25,VLOOKUP(A1604,英雄数据表!A:K,5,0),""))</f>
        <v/>
      </c>
      <c r="J1604" s="20" t="str">
        <f>IF(I1604="","",属性中转表!$I$1&amp;(IF(VLOOKUP(B1604,属性中转表!A:G,7,FALSE)=0,0,VLOOKUP(VLOOKUP(B1604,属性中转表!A:G,7,FALSE),属性中转表!$K$2:$P$21,4,0)))+IFERROR(VLOOKUP(A1604,英雄数据表!A:K,IF(武魂!B1604&gt;=50,10,IF(武魂!B1604&gt;=25,6)),0),0))</f>
        <v/>
      </c>
      <c r="K1604" s="32" t="str">
        <f t="shared" si="109"/>
        <v/>
      </c>
      <c r="L1604" s="20" t="str">
        <f>IF(B1604&gt;=50,VLOOKUP(A1604,英雄数据表!A:L,11,FALSE),IF(B1604&gt;=25,VLOOKUP(A1604,英雄数据表!A:L,7,0),""))</f>
        <v/>
      </c>
      <c r="M1604" s="20" t="str">
        <f>IFERROR(VLOOKUP(B1604,属性中转表!$K$2:$O$21,5,FALSE),"")</f>
        <v/>
      </c>
      <c r="N1604" s="20" t="str">
        <f>IF(B1604=25,VLOOKUP(A1604,英雄数据表!A:L,8,FALSE),IF(B1604=50,VLOOKUP(A1604,英雄数据表!A:L,12,0),""))</f>
        <v/>
      </c>
    </row>
    <row r="1605" spans="1:14" x14ac:dyDescent="0.3">
      <c r="A1605" s="20">
        <v>21036</v>
      </c>
      <c r="B1605" s="21">
        <f t="shared" si="106"/>
        <v>4</v>
      </c>
      <c r="C1605" s="21">
        <v>5</v>
      </c>
      <c r="D1605" s="21">
        <f>VLOOKUP(A1605,英雄数据表!A:D,4,0)</f>
        <v>2</v>
      </c>
      <c r="E1605" s="20" t="str">
        <f>VLOOKUP(A1605,英雄数据表!A:C,3,0)</f>
        <v>冈格尼尔</v>
      </c>
      <c r="F1605" s="20">
        <f t="shared" si="107"/>
        <v>21036</v>
      </c>
      <c r="G1605" s="20">
        <f t="shared" si="108"/>
        <v>21036</v>
      </c>
      <c r="H1605" s="21" t="str">
        <f>VLOOKUP(B1605,属性中转表!A:F,6,FALSE)</f>
        <v>"hp":10800,"atk":300</v>
      </c>
      <c r="I1605" s="20" t="str">
        <f>IF(VLOOKUP(B1605,属性中转表!A:G,7,FALSE)=0,"",VLOOKUP(VLOOKUP(B1605,属性中转表!A:G,7,FALSE),属性中转表!$K$2:$P$21,6,0))&amp;IF(VLOOKUP(B1605,属性中转表!A:G,7,FALSE)&gt;=50,VLOOKUP(A1605,英雄数据表!A:K,9,0),IF(VLOOKUP(B1605,属性中转表!A:G,7,FALSE)&gt;=25,VLOOKUP(A1605,英雄数据表!A:K,5,0),""))</f>
        <v/>
      </c>
      <c r="J1605" s="20" t="str">
        <f>IF(I1605="","",属性中转表!$I$1&amp;(IF(VLOOKUP(B1605,属性中转表!A:G,7,FALSE)=0,0,VLOOKUP(VLOOKUP(B1605,属性中转表!A:G,7,FALSE),属性中转表!$K$2:$P$21,4,0)))+IFERROR(VLOOKUP(A1605,英雄数据表!A:K,IF(武魂!B1605&gt;=50,10,IF(武魂!B1605&gt;=25,6)),0),0))</f>
        <v/>
      </c>
      <c r="K1605" s="32" t="str">
        <f t="shared" si="109"/>
        <v/>
      </c>
      <c r="L1605" s="20" t="str">
        <f>IF(B1605&gt;=50,VLOOKUP(A1605,英雄数据表!A:L,11,FALSE),IF(B1605&gt;=25,VLOOKUP(A1605,英雄数据表!A:L,7,0),""))</f>
        <v/>
      </c>
      <c r="M1605" s="20" t="str">
        <f>IFERROR(VLOOKUP(B1605,属性中转表!$K$2:$O$21,5,FALSE),"")</f>
        <v/>
      </c>
      <c r="N1605" s="20" t="str">
        <f>IF(B1605=25,VLOOKUP(A1605,英雄数据表!A:L,8,FALSE),IF(B1605=50,VLOOKUP(A1605,英雄数据表!A:L,12,0),""))</f>
        <v/>
      </c>
    </row>
    <row r="1606" spans="1:14" x14ac:dyDescent="0.3">
      <c r="A1606" s="20">
        <v>21036</v>
      </c>
      <c r="B1606" s="21">
        <f t="shared" si="106"/>
        <v>5</v>
      </c>
      <c r="C1606" s="21">
        <v>5</v>
      </c>
      <c r="D1606" s="21">
        <f>VLOOKUP(A1606,英雄数据表!A:D,4,0)</f>
        <v>2</v>
      </c>
      <c r="E1606" s="20" t="str">
        <f>VLOOKUP(A1606,英雄数据表!A:C,3,0)</f>
        <v>冈格尼尔</v>
      </c>
      <c r="F1606" s="20">
        <f t="shared" si="107"/>
        <v>21036</v>
      </c>
      <c r="G1606" s="20">
        <f t="shared" si="108"/>
        <v>21036</v>
      </c>
      <c r="H1606" s="21" t="str">
        <f>VLOOKUP(B1606,属性中转表!A:F,6,FALSE)</f>
        <v>"hp":12600,"atk":350</v>
      </c>
      <c r="I1606" s="20" t="str">
        <f>IF(VLOOKUP(B1606,属性中转表!A:G,7,FALSE)=0,"",VLOOKUP(VLOOKUP(B1606,属性中转表!A:G,7,FALSE),属性中转表!$K$2:$P$21,6,0))&amp;IF(VLOOKUP(B1606,属性中转表!A:G,7,FALSE)&gt;=50,VLOOKUP(A1606,英雄数据表!A:K,9,0),IF(VLOOKUP(B1606,属性中转表!A:G,7,FALSE)&gt;=25,VLOOKUP(A1606,英雄数据表!A:K,5,0),""))</f>
        <v>"atk":300</v>
      </c>
      <c r="J1606" s="20" t="str">
        <f>IF(I1606="","",属性中转表!$I$1&amp;(IF(VLOOKUP(B1606,属性中转表!A:G,7,FALSE)=0,0,VLOOKUP(VLOOKUP(B1606,属性中转表!A:G,7,FALSE),属性中转表!$K$2:$P$21,4,0)))+IFERROR(VLOOKUP(A1606,英雄数据表!A:K,IF(武魂!B1606&gt;=50,10,IF(武魂!B1606&gt;=25,6)),0),0))</f>
        <v>,"dpspro":0</v>
      </c>
      <c r="K1606" s="32" t="str">
        <f t="shared" si="109"/>
        <v>"atk":300,"dpspro":0</v>
      </c>
      <c r="L1606" s="20" t="str">
        <f>IF(B1606&gt;=50,VLOOKUP(A1606,英雄数据表!A:L,11,FALSE),IF(B1606&gt;=25,VLOOKUP(A1606,英雄数据表!A:L,7,0),""))</f>
        <v/>
      </c>
      <c r="M1606" s="20" t="str">
        <f>IFERROR(VLOOKUP(B1606,属性中转表!$K$2:$O$21,5,FALSE),"")</f>
        <v>"atk":300</v>
      </c>
      <c r="N1606" s="20" t="str">
        <f>IF(B1606=25,VLOOKUP(A1606,英雄数据表!A:L,8,FALSE),IF(B1606=50,VLOOKUP(A1606,英雄数据表!A:L,12,0),""))</f>
        <v/>
      </c>
    </row>
    <row r="1607" spans="1:14" x14ac:dyDescent="0.3">
      <c r="A1607" s="20">
        <v>21036</v>
      </c>
      <c r="B1607" s="21">
        <f t="shared" si="106"/>
        <v>6</v>
      </c>
      <c r="C1607" s="21">
        <v>5</v>
      </c>
      <c r="D1607" s="21">
        <f>VLOOKUP(A1607,英雄数据表!A:D,4,0)</f>
        <v>2</v>
      </c>
      <c r="E1607" s="20" t="str">
        <f>VLOOKUP(A1607,英雄数据表!A:C,3,0)</f>
        <v>冈格尼尔</v>
      </c>
      <c r="F1607" s="20">
        <f t="shared" si="107"/>
        <v>21036</v>
      </c>
      <c r="G1607" s="20">
        <f t="shared" si="108"/>
        <v>21036</v>
      </c>
      <c r="H1607" s="21" t="str">
        <f>VLOOKUP(B1607,属性中转表!A:F,6,FALSE)</f>
        <v>"hp":14400,"atk":400</v>
      </c>
      <c r="I1607" s="20" t="str">
        <f>IF(VLOOKUP(B1607,属性中转表!A:G,7,FALSE)=0,"",VLOOKUP(VLOOKUP(B1607,属性中转表!A:G,7,FALSE),属性中转表!$K$2:$P$21,6,0))&amp;IF(VLOOKUP(B1607,属性中转表!A:G,7,FALSE)&gt;=50,VLOOKUP(A1607,英雄数据表!A:K,9,0),IF(VLOOKUP(B1607,属性中转表!A:G,7,FALSE)&gt;=25,VLOOKUP(A1607,英雄数据表!A:K,5,0),""))</f>
        <v>"atk":300</v>
      </c>
      <c r="J1607" s="20" t="str">
        <f>IF(I1607="","",属性中转表!$I$1&amp;(IF(VLOOKUP(B1607,属性中转表!A:G,7,FALSE)=0,0,VLOOKUP(VLOOKUP(B1607,属性中转表!A:G,7,FALSE),属性中转表!$K$2:$P$21,4,0)))+IFERROR(VLOOKUP(A1607,英雄数据表!A:K,IF(武魂!B1607&gt;=50,10,IF(武魂!B1607&gt;=25,6)),0),0))</f>
        <v>,"dpspro":0</v>
      </c>
      <c r="K1607" s="32" t="str">
        <f t="shared" si="109"/>
        <v>"atk":300,"dpspro":0</v>
      </c>
      <c r="L1607" s="20" t="str">
        <f>IF(B1607&gt;=50,VLOOKUP(A1607,英雄数据表!A:L,11,FALSE),IF(B1607&gt;=25,VLOOKUP(A1607,英雄数据表!A:L,7,0),""))</f>
        <v/>
      </c>
      <c r="M1607" s="20" t="str">
        <f>IFERROR(VLOOKUP(B1607,属性中转表!$K$2:$O$21,5,FALSE),"")</f>
        <v/>
      </c>
      <c r="N1607" s="20" t="str">
        <f>IF(B1607=25,VLOOKUP(A1607,英雄数据表!A:L,8,FALSE),IF(B1607=50,VLOOKUP(A1607,英雄数据表!A:L,12,0),""))</f>
        <v/>
      </c>
    </row>
    <row r="1608" spans="1:14" x14ac:dyDescent="0.3">
      <c r="A1608" s="20">
        <v>21036</v>
      </c>
      <c r="B1608" s="21">
        <f t="shared" si="106"/>
        <v>7</v>
      </c>
      <c r="C1608" s="21">
        <v>5</v>
      </c>
      <c r="D1608" s="21">
        <f>VLOOKUP(A1608,英雄数据表!A:D,4,0)</f>
        <v>2</v>
      </c>
      <c r="E1608" s="20" t="str">
        <f>VLOOKUP(A1608,英雄数据表!A:C,3,0)</f>
        <v>冈格尼尔</v>
      </c>
      <c r="F1608" s="20">
        <f t="shared" si="107"/>
        <v>21036</v>
      </c>
      <c r="G1608" s="20">
        <f t="shared" si="108"/>
        <v>21036</v>
      </c>
      <c r="H1608" s="21" t="str">
        <f>VLOOKUP(B1608,属性中转表!A:F,6,FALSE)</f>
        <v>"hp":16200,"atk":450</v>
      </c>
      <c r="I1608" s="20" t="str">
        <f>IF(VLOOKUP(B1608,属性中转表!A:G,7,FALSE)=0,"",VLOOKUP(VLOOKUP(B1608,属性中转表!A:G,7,FALSE),属性中转表!$K$2:$P$21,6,0))&amp;IF(VLOOKUP(B1608,属性中转表!A:G,7,FALSE)&gt;=50,VLOOKUP(A1608,英雄数据表!A:K,9,0),IF(VLOOKUP(B1608,属性中转表!A:G,7,FALSE)&gt;=25,VLOOKUP(A1608,英雄数据表!A:K,5,0),""))</f>
        <v>"atk":300</v>
      </c>
      <c r="J1608" s="20" t="str">
        <f>IF(I1608="","",属性中转表!$I$1&amp;(IF(VLOOKUP(B1608,属性中转表!A:G,7,FALSE)=0,0,VLOOKUP(VLOOKUP(B1608,属性中转表!A:G,7,FALSE),属性中转表!$K$2:$P$21,4,0)))+IFERROR(VLOOKUP(A1608,英雄数据表!A:K,IF(武魂!B1608&gt;=50,10,IF(武魂!B1608&gt;=25,6)),0),0))</f>
        <v>,"dpspro":0</v>
      </c>
      <c r="K1608" s="32" t="str">
        <f t="shared" si="109"/>
        <v>"atk":300,"dpspro":0</v>
      </c>
      <c r="L1608" s="20" t="str">
        <f>IF(B1608&gt;=50,VLOOKUP(A1608,英雄数据表!A:L,11,FALSE),IF(B1608&gt;=25,VLOOKUP(A1608,英雄数据表!A:L,7,0),""))</f>
        <v/>
      </c>
      <c r="M1608" s="20" t="str">
        <f>IFERROR(VLOOKUP(B1608,属性中转表!$K$2:$O$21,5,FALSE),"")</f>
        <v/>
      </c>
      <c r="N1608" s="20" t="str">
        <f>IF(B1608=25,VLOOKUP(A1608,英雄数据表!A:L,8,FALSE),IF(B1608=50,VLOOKUP(A1608,英雄数据表!A:L,12,0),""))</f>
        <v/>
      </c>
    </row>
    <row r="1609" spans="1:14" x14ac:dyDescent="0.3">
      <c r="A1609" s="20">
        <v>21036</v>
      </c>
      <c r="B1609" s="21">
        <f t="shared" si="106"/>
        <v>8</v>
      </c>
      <c r="C1609" s="21">
        <v>5</v>
      </c>
      <c r="D1609" s="21">
        <f>VLOOKUP(A1609,英雄数据表!A:D,4,0)</f>
        <v>2</v>
      </c>
      <c r="E1609" s="20" t="str">
        <f>VLOOKUP(A1609,英雄数据表!A:C,3,0)</f>
        <v>冈格尼尔</v>
      </c>
      <c r="F1609" s="20">
        <f t="shared" si="107"/>
        <v>21036</v>
      </c>
      <c r="G1609" s="20">
        <f t="shared" si="108"/>
        <v>21036</v>
      </c>
      <c r="H1609" s="21" t="str">
        <f>VLOOKUP(B1609,属性中转表!A:F,6,FALSE)</f>
        <v>"hp":18000,"atk":500</v>
      </c>
      <c r="I1609" s="20" t="str">
        <f>IF(VLOOKUP(B1609,属性中转表!A:G,7,FALSE)=0,"",VLOOKUP(VLOOKUP(B1609,属性中转表!A:G,7,FALSE),属性中转表!$K$2:$P$21,6,0))&amp;IF(VLOOKUP(B1609,属性中转表!A:G,7,FALSE)&gt;=50,VLOOKUP(A1609,英雄数据表!A:K,9,0),IF(VLOOKUP(B1609,属性中转表!A:G,7,FALSE)&gt;=25,VLOOKUP(A1609,英雄数据表!A:K,5,0),""))</f>
        <v>"atk":300</v>
      </c>
      <c r="J1609" s="20" t="str">
        <f>IF(I1609="","",属性中转表!$I$1&amp;(IF(VLOOKUP(B1609,属性中转表!A:G,7,FALSE)=0,0,VLOOKUP(VLOOKUP(B1609,属性中转表!A:G,7,FALSE),属性中转表!$K$2:$P$21,4,0)))+IFERROR(VLOOKUP(A1609,英雄数据表!A:K,IF(武魂!B1609&gt;=50,10,IF(武魂!B1609&gt;=25,6)),0),0))</f>
        <v>,"dpspro":0</v>
      </c>
      <c r="K1609" s="32" t="str">
        <f t="shared" si="109"/>
        <v>"atk":300,"dpspro":0</v>
      </c>
      <c r="L1609" s="20" t="str">
        <f>IF(B1609&gt;=50,VLOOKUP(A1609,英雄数据表!A:L,11,FALSE),IF(B1609&gt;=25,VLOOKUP(A1609,英雄数据表!A:L,7,0),""))</f>
        <v/>
      </c>
      <c r="M1609" s="20" t="str">
        <f>IFERROR(VLOOKUP(B1609,属性中转表!$K$2:$O$21,5,FALSE),"")</f>
        <v/>
      </c>
      <c r="N1609" s="20" t="str">
        <f>IF(B1609=25,VLOOKUP(A1609,英雄数据表!A:L,8,FALSE),IF(B1609=50,VLOOKUP(A1609,英雄数据表!A:L,12,0),""))</f>
        <v/>
      </c>
    </row>
    <row r="1610" spans="1:14" x14ac:dyDescent="0.3">
      <c r="A1610" s="20">
        <v>21036</v>
      </c>
      <c r="B1610" s="21">
        <f t="shared" si="106"/>
        <v>9</v>
      </c>
      <c r="C1610" s="21">
        <v>5</v>
      </c>
      <c r="D1610" s="21">
        <f>VLOOKUP(A1610,英雄数据表!A:D,4,0)</f>
        <v>2</v>
      </c>
      <c r="E1610" s="20" t="str">
        <f>VLOOKUP(A1610,英雄数据表!A:C,3,0)</f>
        <v>冈格尼尔</v>
      </c>
      <c r="F1610" s="20">
        <f t="shared" si="107"/>
        <v>21036</v>
      </c>
      <c r="G1610" s="20">
        <f t="shared" si="108"/>
        <v>21036</v>
      </c>
      <c r="H1610" s="21" t="str">
        <f>VLOOKUP(B1610,属性中转表!A:F,6,FALSE)</f>
        <v>"hp":19800,"atk":550</v>
      </c>
      <c r="I1610" s="20" t="str">
        <f>IF(VLOOKUP(B1610,属性中转表!A:G,7,FALSE)=0,"",VLOOKUP(VLOOKUP(B1610,属性中转表!A:G,7,FALSE),属性中转表!$K$2:$P$21,6,0))&amp;IF(VLOOKUP(B1610,属性中转表!A:G,7,FALSE)&gt;=50,VLOOKUP(A1610,英雄数据表!A:K,9,0),IF(VLOOKUP(B1610,属性中转表!A:G,7,FALSE)&gt;=25,VLOOKUP(A1610,英雄数据表!A:K,5,0),""))</f>
        <v>"atk":300</v>
      </c>
      <c r="J1610" s="20" t="str">
        <f>IF(I1610="","",属性中转表!$I$1&amp;(IF(VLOOKUP(B1610,属性中转表!A:G,7,FALSE)=0,0,VLOOKUP(VLOOKUP(B1610,属性中转表!A:G,7,FALSE),属性中转表!$K$2:$P$21,4,0)))+IFERROR(VLOOKUP(A1610,英雄数据表!A:K,IF(武魂!B1610&gt;=50,10,IF(武魂!B1610&gt;=25,6)),0),0))</f>
        <v>,"dpspro":0</v>
      </c>
      <c r="K1610" s="32" t="str">
        <f t="shared" si="109"/>
        <v>"atk":300,"dpspro":0</v>
      </c>
      <c r="L1610" s="20" t="str">
        <f>IF(B1610&gt;=50,VLOOKUP(A1610,英雄数据表!A:L,11,FALSE),IF(B1610&gt;=25,VLOOKUP(A1610,英雄数据表!A:L,7,0),""))</f>
        <v/>
      </c>
      <c r="M1610" s="20" t="str">
        <f>IFERROR(VLOOKUP(B1610,属性中转表!$K$2:$O$21,5,FALSE),"")</f>
        <v/>
      </c>
      <c r="N1610" s="20" t="str">
        <f>IF(B1610=25,VLOOKUP(A1610,英雄数据表!A:L,8,FALSE),IF(B1610=50,VLOOKUP(A1610,英雄数据表!A:L,12,0),""))</f>
        <v/>
      </c>
    </row>
    <row r="1611" spans="1:14" x14ac:dyDescent="0.3">
      <c r="A1611" s="20">
        <v>21036</v>
      </c>
      <c r="B1611" s="21">
        <f t="shared" ref="B1611:B1674" si="110">IF(A1611=A1610,B1610+1,1)</f>
        <v>10</v>
      </c>
      <c r="C1611" s="21">
        <v>5</v>
      </c>
      <c r="D1611" s="21">
        <f>VLOOKUP(A1611,英雄数据表!A:D,4,0)</f>
        <v>2</v>
      </c>
      <c r="E1611" s="20" t="str">
        <f>VLOOKUP(A1611,英雄数据表!A:C,3,0)</f>
        <v>冈格尼尔</v>
      </c>
      <c r="F1611" s="20">
        <f t="shared" ref="F1611:F1674" si="111">A1611</f>
        <v>21036</v>
      </c>
      <c r="G1611" s="20">
        <f t="shared" ref="G1611:G1674" si="112">A1611</f>
        <v>21036</v>
      </c>
      <c r="H1611" s="21" t="str">
        <f>VLOOKUP(B1611,属性中转表!A:F,6,FALSE)</f>
        <v>"hp":21600,"atk":600</v>
      </c>
      <c r="I1611" s="20" t="str">
        <f>IF(VLOOKUP(B1611,属性中转表!A:G,7,FALSE)=0,"",VLOOKUP(VLOOKUP(B1611,属性中转表!A:G,7,FALSE),属性中转表!$K$2:$P$21,6,0))&amp;IF(VLOOKUP(B1611,属性中转表!A:G,7,FALSE)&gt;=50,VLOOKUP(A1611,英雄数据表!A:K,9,0),IF(VLOOKUP(B1611,属性中转表!A:G,7,FALSE)&gt;=25,VLOOKUP(A1611,英雄数据表!A:K,5,0),""))</f>
        <v>"atk":300,"hp":5000</v>
      </c>
      <c r="J1611" s="20" t="str">
        <f>IF(I1611="","",属性中转表!$I$1&amp;(IF(VLOOKUP(B1611,属性中转表!A:G,7,FALSE)=0,0,VLOOKUP(VLOOKUP(B1611,属性中转表!A:G,7,FALSE),属性中转表!$K$2:$P$21,4,0)))+IFERROR(VLOOKUP(A1611,英雄数据表!A:K,IF(武魂!B1611&gt;=50,10,IF(武魂!B1611&gt;=25,6)),0),0))</f>
        <v>,"dpspro":0</v>
      </c>
      <c r="K1611" s="32" t="str">
        <f t="shared" ref="K1611:K1674" si="113">I1611&amp;J1611</f>
        <v>"atk":300,"hp":5000,"dpspro":0</v>
      </c>
      <c r="L1611" s="20" t="str">
        <f>IF(B1611&gt;=50,VLOOKUP(A1611,英雄数据表!A:L,11,FALSE),IF(B1611&gt;=25,VLOOKUP(A1611,英雄数据表!A:L,7,0),""))</f>
        <v/>
      </c>
      <c r="M1611" s="20" t="str">
        <f>IFERROR(VLOOKUP(B1611,属性中转表!$K$2:$O$21,5,FALSE),"")</f>
        <v>"hp":5000</v>
      </c>
      <c r="N1611" s="20" t="str">
        <f>IF(B1611=25,VLOOKUP(A1611,英雄数据表!A:L,8,FALSE),IF(B1611=50,VLOOKUP(A1611,英雄数据表!A:L,12,0),""))</f>
        <v/>
      </c>
    </row>
    <row r="1612" spans="1:14" x14ac:dyDescent="0.3">
      <c r="A1612" s="20">
        <v>21036</v>
      </c>
      <c r="B1612" s="21">
        <f t="shared" si="110"/>
        <v>11</v>
      </c>
      <c r="C1612" s="21">
        <v>5</v>
      </c>
      <c r="D1612" s="21">
        <f>VLOOKUP(A1612,英雄数据表!A:D,4,0)</f>
        <v>2</v>
      </c>
      <c r="E1612" s="20" t="str">
        <f>VLOOKUP(A1612,英雄数据表!A:C,3,0)</f>
        <v>冈格尼尔</v>
      </c>
      <c r="F1612" s="20">
        <f t="shared" si="111"/>
        <v>21036</v>
      </c>
      <c r="G1612" s="20">
        <f t="shared" si="112"/>
        <v>21036</v>
      </c>
      <c r="H1612" s="21" t="str">
        <f>VLOOKUP(B1612,属性中转表!A:F,6,FALSE)</f>
        <v>"hp":24300,"atk":675</v>
      </c>
      <c r="I1612" s="20" t="str">
        <f>IF(VLOOKUP(B1612,属性中转表!A:G,7,FALSE)=0,"",VLOOKUP(VLOOKUP(B1612,属性中转表!A:G,7,FALSE),属性中转表!$K$2:$P$21,6,0))&amp;IF(VLOOKUP(B1612,属性中转表!A:G,7,FALSE)&gt;=50,VLOOKUP(A1612,英雄数据表!A:K,9,0),IF(VLOOKUP(B1612,属性中转表!A:G,7,FALSE)&gt;=25,VLOOKUP(A1612,英雄数据表!A:K,5,0),""))</f>
        <v>"atk":300,"hp":5000</v>
      </c>
      <c r="J1612" s="20" t="str">
        <f>IF(I1612="","",属性中转表!$I$1&amp;(IF(VLOOKUP(B1612,属性中转表!A:G,7,FALSE)=0,0,VLOOKUP(VLOOKUP(B1612,属性中转表!A:G,7,FALSE),属性中转表!$K$2:$P$21,4,0)))+IFERROR(VLOOKUP(A1612,英雄数据表!A:K,IF(武魂!B1612&gt;=50,10,IF(武魂!B1612&gt;=25,6)),0),0))</f>
        <v>,"dpspro":0</v>
      </c>
      <c r="K1612" s="32" t="str">
        <f t="shared" si="113"/>
        <v>"atk":300,"hp":5000,"dpspro":0</v>
      </c>
      <c r="L1612" s="20" t="str">
        <f>IF(B1612&gt;=50,VLOOKUP(A1612,英雄数据表!A:L,11,FALSE),IF(B1612&gt;=25,VLOOKUP(A1612,英雄数据表!A:L,7,0),""))</f>
        <v/>
      </c>
      <c r="M1612" s="20" t="str">
        <f>IFERROR(VLOOKUP(B1612,属性中转表!$K$2:$O$21,5,FALSE),"")</f>
        <v/>
      </c>
      <c r="N1612" s="20" t="str">
        <f>IF(B1612=25,VLOOKUP(A1612,英雄数据表!A:L,8,FALSE),IF(B1612=50,VLOOKUP(A1612,英雄数据表!A:L,12,0),""))</f>
        <v/>
      </c>
    </row>
    <row r="1613" spans="1:14" x14ac:dyDescent="0.3">
      <c r="A1613" s="20">
        <v>21036</v>
      </c>
      <c r="B1613" s="21">
        <f t="shared" si="110"/>
        <v>12</v>
      </c>
      <c r="C1613" s="21">
        <v>5</v>
      </c>
      <c r="D1613" s="21">
        <f>VLOOKUP(A1613,英雄数据表!A:D,4,0)</f>
        <v>2</v>
      </c>
      <c r="E1613" s="20" t="str">
        <f>VLOOKUP(A1613,英雄数据表!A:C,3,0)</f>
        <v>冈格尼尔</v>
      </c>
      <c r="F1613" s="20">
        <f t="shared" si="111"/>
        <v>21036</v>
      </c>
      <c r="G1613" s="20">
        <f t="shared" si="112"/>
        <v>21036</v>
      </c>
      <c r="H1613" s="21" t="str">
        <f>VLOOKUP(B1613,属性中转表!A:F,6,FALSE)</f>
        <v>"hp":27000,"atk":750</v>
      </c>
      <c r="I1613" s="20" t="str">
        <f>IF(VLOOKUP(B1613,属性中转表!A:G,7,FALSE)=0,"",VLOOKUP(VLOOKUP(B1613,属性中转表!A:G,7,FALSE),属性中转表!$K$2:$P$21,6,0))&amp;IF(VLOOKUP(B1613,属性中转表!A:G,7,FALSE)&gt;=50,VLOOKUP(A1613,英雄数据表!A:K,9,0),IF(VLOOKUP(B1613,属性中转表!A:G,7,FALSE)&gt;=25,VLOOKUP(A1613,英雄数据表!A:K,5,0),""))</f>
        <v>"atk":300,"hp":5000</v>
      </c>
      <c r="J1613" s="20" t="str">
        <f>IF(I1613="","",属性中转表!$I$1&amp;(IF(VLOOKUP(B1613,属性中转表!A:G,7,FALSE)=0,0,VLOOKUP(VLOOKUP(B1613,属性中转表!A:G,7,FALSE),属性中转表!$K$2:$P$21,4,0)))+IFERROR(VLOOKUP(A1613,英雄数据表!A:K,IF(武魂!B1613&gt;=50,10,IF(武魂!B1613&gt;=25,6)),0),0))</f>
        <v>,"dpspro":0</v>
      </c>
      <c r="K1613" s="32" t="str">
        <f t="shared" si="113"/>
        <v>"atk":300,"hp":5000,"dpspro":0</v>
      </c>
      <c r="L1613" s="20" t="str">
        <f>IF(B1613&gt;=50,VLOOKUP(A1613,英雄数据表!A:L,11,FALSE),IF(B1613&gt;=25,VLOOKUP(A1613,英雄数据表!A:L,7,0),""))</f>
        <v/>
      </c>
      <c r="M1613" s="20" t="str">
        <f>IFERROR(VLOOKUP(B1613,属性中转表!$K$2:$O$21,5,FALSE),"")</f>
        <v/>
      </c>
      <c r="N1613" s="20" t="str">
        <f>IF(B1613=25,VLOOKUP(A1613,英雄数据表!A:L,8,FALSE),IF(B1613=50,VLOOKUP(A1613,英雄数据表!A:L,12,0),""))</f>
        <v/>
      </c>
    </row>
    <row r="1614" spans="1:14" x14ac:dyDescent="0.3">
      <c r="A1614" s="20">
        <v>21036</v>
      </c>
      <c r="B1614" s="21">
        <f t="shared" si="110"/>
        <v>13</v>
      </c>
      <c r="C1614" s="21">
        <v>5</v>
      </c>
      <c r="D1614" s="21">
        <f>VLOOKUP(A1614,英雄数据表!A:D,4,0)</f>
        <v>2</v>
      </c>
      <c r="E1614" s="20" t="str">
        <f>VLOOKUP(A1614,英雄数据表!A:C,3,0)</f>
        <v>冈格尼尔</v>
      </c>
      <c r="F1614" s="20">
        <f t="shared" si="111"/>
        <v>21036</v>
      </c>
      <c r="G1614" s="20">
        <f t="shared" si="112"/>
        <v>21036</v>
      </c>
      <c r="H1614" s="21" t="str">
        <f>VLOOKUP(B1614,属性中转表!A:F,6,FALSE)</f>
        <v>"hp":29700,"atk":825</v>
      </c>
      <c r="I1614" s="20" t="str">
        <f>IF(VLOOKUP(B1614,属性中转表!A:G,7,FALSE)=0,"",VLOOKUP(VLOOKUP(B1614,属性中转表!A:G,7,FALSE),属性中转表!$K$2:$P$21,6,0))&amp;IF(VLOOKUP(B1614,属性中转表!A:G,7,FALSE)&gt;=50,VLOOKUP(A1614,英雄数据表!A:K,9,0),IF(VLOOKUP(B1614,属性中转表!A:G,7,FALSE)&gt;=25,VLOOKUP(A1614,英雄数据表!A:K,5,0),""))</f>
        <v>"atk":300,"hp":5000</v>
      </c>
      <c r="J1614" s="20" t="str">
        <f>IF(I1614="","",属性中转表!$I$1&amp;(IF(VLOOKUP(B1614,属性中转表!A:G,7,FALSE)=0,0,VLOOKUP(VLOOKUP(B1614,属性中转表!A:G,7,FALSE),属性中转表!$K$2:$P$21,4,0)))+IFERROR(VLOOKUP(A1614,英雄数据表!A:K,IF(武魂!B1614&gt;=50,10,IF(武魂!B1614&gt;=25,6)),0),0))</f>
        <v>,"dpspro":0</v>
      </c>
      <c r="K1614" s="32" t="str">
        <f t="shared" si="113"/>
        <v>"atk":300,"hp":5000,"dpspro":0</v>
      </c>
      <c r="L1614" s="20" t="str">
        <f>IF(B1614&gt;=50,VLOOKUP(A1614,英雄数据表!A:L,11,FALSE),IF(B1614&gt;=25,VLOOKUP(A1614,英雄数据表!A:L,7,0),""))</f>
        <v/>
      </c>
      <c r="M1614" s="20" t="str">
        <f>IFERROR(VLOOKUP(B1614,属性中转表!$K$2:$O$21,5,FALSE),"")</f>
        <v/>
      </c>
      <c r="N1614" s="20" t="str">
        <f>IF(B1614=25,VLOOKUP(A1614,英雄数据表!A:L,8,FALSE),IF(B1614=50,VLOOKUP(A1614,英雄数据表!A:L,12,0),""))</f>
        <v/>
      </c>
    </row>
    <row r="1615" spans="1:14" x14ac:dyDescent="0.3">
      <c r="A1615" s="20">
        <v>21036</v>
      </c>
      <c r="B1615" s="21">
        <f t="shared" si="110"/>
        <v>14</v>
      </c>
      <c r="C1615" s="21">
        <v>5</v>
      </c>
      <c r="D1615" s="21">
        <f>VLOOKUP(A1615,英雄数据表!A:D,4,0)</f>
        <v>2</v>
      </c>
      <c r="E1615" s="20" t="str">
        <f>VLOOKUP(A1615,英雄数据表!A:C,3,0)</f>
        <v>冈格尼尔</v>
      </c>
      <c r="F1615" s="20">
        <f t="shared" si="111"/>
        <v>21036</v>
      </c>
      <c r="G1615" s="20">
        <f t="shared" si="112"/>
        <v>21036</v>
      </c>
      <c r="H1615" s="21" t="str">
        <f>VLOOKUP(B1615,属性中转表!A:F,6,FALSE)</f>
        <v>"hp":32400,"atk":900</v>
      </c>
      <c r="I1615" s="20" t="str">
        <f>IF(VLOOKUP(B1615,属性中转表!A:G,7,FALSE)=0,"",VLOOKUP(VLOOKUP(B1615,属性中转表!A:G,7,FALSE),属性中转表!$K$2:$P$21,6,0))&amp;IF(VLOOKUP(B1615,属性中转表!A:G,7,FALSE)&gt;=50,VLOOKUP(A1615,英雄数据表!A:K,9,0),IF(VLOOKUP(B1615,属性中转表!A:G,7,FALSE)&gt;=25,VLOOKUP(A1615,英雄数据表!A:K,5,0),""))</f>
        <v>"atk":300,"hp":5000</v>
      </c>
      <c r="J1615" s="20" t="str">
        <f>IF(I1615="","",属性中转表!$I$1&amp;(IF(VLOOKUP(B1615,属性中转表!A:G,7,FALSE)=0,0,VLOOKUP(VLOOKUP(B1615,属性中转表!A:G,7,FALSE),属性中转表!$K$2:$P$21,4,0)))+IFERROR(VLOOKUP(A1615,英雄数据表!A:K,IF(武魂!B1615&gt;=50,10,IF(武魂!B1615&gt;=25,6)),0),0))</f>
        <v>,"dpspro":0</v>
      </c>
      <c r="K1615" s="32" t="str">
        <f t="shared" si="113"/>
        <v>"atk":300,"hp":5000,"dpspro":0</v>
      </c>
      <c r="L1615" s="20" t="str">
        <f>IF(B1615&gt;=50,VLOOKUP(A1615,英雄数据表!A:L,11,FALSE),IF(B1615&gt;=25,VLOOKUP(A1615,英雄数据表!A:L,7,0),""))</f>
        <v/>
      </c>
      <c r="M1615" s="20" t="str">
        <f>IFERROR(VLOOKUP(B1615,属性中转表!$K$2:$O$21,5,FALSE),"")</f>
        <v/>
      </c>
      <c r="N1615" s="20" t="str">
        <f>IF(B1615=25,VLOOKUP(A1615,英雄数据表!A:L,8,FALSE),IF(B1615=50,VLOOKUP(A1615,英雄数据表!A:L,12,0),""))</f>
        <v/>
      </c>
    </row>
    <row r="1616" spans="1:14" x14ac:dyDescent="0.3">
      <c r="A1616" s="20">
        <v>21036</v>
      </c>
      <c r="B1616" s="21">
        <f t="shared" si="110"/>
        <v>15</v>
      </c>
      <c r="C1616" s="21">
        <v>5</v>
      </c>
      <c r="D1616" s="21">
        <f>VLOOKUP(A1616,英雄数据表!A:D,4,0)</f>
        <v>2</v>
      </c>
      <c r="E1616" s="20" t="str">
        <f>VLOOKUP(A1616,英雄数据表!A:C,3,0)</f>
        <v>冈格尼尔</v>
      </c>
      <c r="F1616" s="20">
        <f t="shared" si="111"/>
        <v>21036</v>
      </c>
      <c r="G1616" s="20">
        <f t="shared" si="112"/>
        <v>21036</v>
      </c>
      <c r="H1616" s="21" t="str">
        <f>VLOOKUP(B1616,属性中转表!A:F,6,FALSE)</f>
        <v>"hp":35100,"atk":975</v>
      </c>
      <c r="I1616" s="20" t="str">
        <f>IF(VLOOKUP(B1616,属性中转表!A:G,7,FALSE)=0,"",VLOOKUP(VLOOKUP(B1616,属性中转表!A:G,7,FALSE),属性中转表!$K$2:$P$21,6,0))&amp;IF(VLOOKUP(B1616,属性中转表!A:G,7,FALSE)&gt;=50,VLOOKUP(A1616,英雄数据表!A:K,9,0),IF(VLOOKUP(B1616,属性中转表!A:G,7,FALSE)&gt;=25,VLOOKUP(A1616,英雄数据表!A:K,5,0),""))</f>
        <v>"atk":300,"hp":5000,"undpspro":50</v>
      </c>
      <c r="J1616" s="20" t="str">
        <f>IF(I1616="","",属性中转表!$I$1&amp;(IF(VLOOKUP(B1616,属性中转表!A:G,7,FALSE)=0,0,VLOOKUP(VLOOKUP(B1616,属性中转表!A:G,7,FALSE),属性中转表!$K$2:$P$21,4,0)))+IFERROR(VLOOKUP(A1616,英雄数据表!A:K,IF(武魂!B1616&gt;=50,10,IF(武魂!B1616&gt;=25,6)),0),0))</f>
        <v>,"dpspro":0</v>
      </c>
      <c r="K1616" s="32" t="str">
        <f t="shared" si="113"/>
        <v>"atk":300,"hp":5000,"undpspro":50,"dpspro":0</v>
      </c>
      <c r="L1616" s="20" t="str">
        <f>IF(B1616&gt;=50,VLOOKUP(A1616,英雄数据表!A:L,11,FALSE),IF(B1616&gt;=25,VLOOKUP(A1616,英雄数据表!A:L,7,0),""))</f>
        <v/>
      </c>
      <c r="M1616" s="20" t="str">
        <f>IFERROR(VLOOKUP(B1616,属性中转表!$K$2:$O$21,5,FALSE),"")</f>
        <v>"undpspro":50</v>
      </c>
      <c r="N1616" s="20" t="str">
        <f>IF(B1616=25,VLOOKUP(A1616,英雄数据表!A:L,8,FALSE),IF(B1616=50,VLOOKUP(A1616,英雄数据表!A:L,12,0),""))</f>
        <v/>
      </c>
    </row>
    <row r="1617" spans="1:14" x14ac:dyDescent="0.3">
      <c r="A1617" s="20">
        <v>21036</v>
      </c>
      <c r="B1617" s="21">
        <f t="shared" si="110"/>
        <v>16</v>
      </c>
      <c r="C1617" s="21">
        <v>5</v>
      </c>
      <c r="D1617" s="21">
        <f>VLOOKUP(A1617,英雄数据表!A:D,4,0)</f>
        <v>2</v>
      </c>
      <c r="E1617" s="20" t="str">
        <f>VLOOKUP(A1617,英雄数据表!A:C,3,0)</f>
        <v>冈格尼尔</v>
      </c>
      <c r="F1617" s="20">
        <f t="shared" si="111"/>
        <v>21036</v>
      </c>
      <c r="G1617" s="20">
        <f t="shared" si="112"/>
        <v>21036</v>
      </c>
      <c r="H1617" s="21" t="str">
        <f>VLOOKUP(B1617,属性中转表!A:F,6,FALSE)</f>
        <v>"hp":37800,"atk":1050</v>
      </c>
      <c r="I1617" s="20" t="str">
        <f>IF(VLOOKUP(B1617,属性中转表!A:G,7,FALSE)=0,"",VLOOKUP(VLOOKUP(B1617,属性中转表!A:G,7,FALSE),属性中转表!$K$2:$P$21,6,0))&amp;IF(VLOOKUP(B1617,属性中转表!A:G,7,FALSE)&gt;=50,VLOOKUP(A1617,英雄数据表!A:K,9,0),IF(VLOOKUP(B1617,属性中转表!A:G,7,FALSE)&gt;=25,VLOOKUP(A1617,英雄数据表!A:K,5,0),""))</f>
        <v>"atk":300,"hp":5000,"undpspro":50</v>
      </c>
      <c r="J1617" s="20" t="str">
        <f>IF(I1617="","",属性中转表!$I$1&amp;(IF(VLOOKUP(B1617,属性中转表!A:G,7,FALSE)=0,0,VLOOKUP(VLOOKUP(B1617,属性中转表!A:G,7,FALSE),属性中转表!$K$2:$P$21,4,0)))+IFERROR(VLOOKUP(A1617,英雄数据表!A:K,IF(武魂!B1617&gt;=50,10,IF(武魂!B1617&gt;=25,6)),0),0))</f>
        <v>,"dpspro":0</v>
      </c>
      <c r="K1617" s="32" t="str">
        <f t="shared" si="113"/>
        <v>"atk":300,"hp":5000,"undpspro":50,"dpspro":0</v>
      </c>
      <c r="L1617" s="20" t="str">
        <f>IF(B1617&gt;=50,VLOOKUP(A1617,英雄数据表!A:L,11,FALSE),IF(B1617&gt;=25,VLOOKUP(A1617,英雄数据表!A:L,7,0),""))</f>
        <v/>
      </c>
      <c r="M1617" s="20" t="str">
        <f>IFERROR(VLOOKUP(B1617,属性中转表!$K$2:$O$21,5,FALSE),"")</f>
        <v/>
      </c>
      <c r="N1617" s="20" t="str">
        <f>IF(B1617=25,VLOOKUP(A1617,英雄数据表!A:L,8,FALSE),IF(B1617=50,VLOOKUP(A1617,英雄数据表!A:L,12,0),""))</f>
        <v/>
      </c>
    </row>
    <row r="1618" spans="1:14" x14ac:dyDescent="0.3">
      <c r="A1618" s="20">
        <v>21036</v>
      </c>
      <c r="B1618" s="21">
        <f t="shared" si="110"/>
        <v>17</v>
      </c>
      <c r="C1618" s="21">
        <v>5</v>
      </c>
      <c r="D1618" s="21">
        <f>VLOOKUP(A1618,英雄数据表!A:D,4,0)</f>
        <v>2</v>
      </c>
      <c r="E1618" s="20" t="str">
        <f>VLOOKUP(A1618,英雄数据表!A:C,3,0)</f>
        <v>冈格尼尔</v>
      </c>
      <c r="F1618" s="20">
        <f t="shared" si="111"/>
        <v>21036</v>
      </c>
      <c r="G1618" s="20">
        <f t="shared" si="112"/>
        <v>21036</v>
      </c>
      <c r="H1618" s="21" t="str">
        <f>VLOOKUP(B1618,属性中转表!A:F,6,FALSE)</f>
        <v>"hp":40500,"atk":1125</v>
      </c>
      <c r="I1618" s="20" t="str">
        <f>IF(VLOOKUP(B1618,属性中转表!A:G,7,FALSE)=0,"",VLOOKUP(VLOOKUP(B1618,属性中转表!A:G,7,FALSE),属性中转表!$K$2:$P$21,6,0))&amp;IF(VLOOKUP(B1618,属性中转表!A:G,7,FALSE)&gt;=50,VLOOKUP(A1618,英雄数据表!A:K,9,0),IF(VLOOKUP(B1618,属性中转表!A:G,7,FALSE)&gt;=25,VLOOKUP(A1618,英雄数据表!A:K,5,0),""))</f>
        <v>"atk":300,"hp":5000,"undpspro":50</v>
      </c>
      <c r="J1618" s="20" t="str">
        <f>IF(I1618="","",属性中转表!$I$1&amp;(IF(VLOOKUP(B1618,属性中转表!A:G,7,FALSE)=0,0,VLOOKUP(VLOOKUP(B1618,属性中转表!A:G,7,FALSE),属性中转表!$K$2:$P$21,4,0)))+IFERROR(VLOOKUP(A1618,英雄数据表!A:K,IF(武魂!B1618&gt;=50,10,IF(武魂!B1618&gt;=25,6)),0),0))</f>
        <v>,"dpspro":0</v>
      </c>
      <c r="K1618" s="32" t="str">
        <f t="shared" si="113"/>
        <v>"atk":300,"hp":5000,"undpspro":50,"dpspro":0</v>
      </c>
      <c r="L1618" s="20" t="str">
        <f>IF(B1618&gt;=50,VLOOKUP(A1618,英雄数据表!A:L,11,FALSE),IF(B1618&gt;=25,VLOOKUP(A1618,英雄数据表!A:L,7,0),""))</f>
        <v/>
      </c>
      <c r="M1618" s="20" t="str">
        <f>IFERROR(VLOOKUP(B1618,属性中转表!$K$2:$O$21,5,FALSE),"")</f>
        <v/>
      </c>
      <c r="N1618" s="20" t="str">
        <f>IF(B1618=25,VLOOKUP(A1618,英雄数据表!A:L,8,FALSE),IF(B1618=50,VLOOKUP(A1618,英雄数据表!A:L,12,0),""))</f>
        <v/>
      </c>
    </row>
    <row r="1619" spans="1:14" x14ac:dyDescent="0.3">
      <c r="A1619" s="20">
        <v>21036</v>
      </c>
      <c r="B1619" s="21">
        <f t="shared" si="110"/>
        <v>18</v>
      </c>
      <c r="C1619" s="21">
        <v>5</v>
      </c>
      <c r="D1619" s="21">
        <f>VLOOKUP(A1619,英雄数据表!A:D,4,0)</f>
        <v>2</v>
      </c>
      <c r="E1619" s="20" t="str">
        <f>VLOOKUP(A1619,英雄数据表!A:C,3,0)</f>
        <v>冈格尼尔</v>
      </c>
      <c r="F1619" s="20">
        <f t="shared" si="111"/>
        <v>21036</v>
      </c>
      <c r="G1619" s="20">
        <f t="shared" si="112"/>
        <v>21036</v>
      </c>
      <c r="H1619" s="21" t="str">
        <f>VLOOKUP(B1619,属性中转表!A:F,6,FALSE)</f>
        <v>"hp":43200,"atk":1200</v>
      </c>
      <c r="I1619" s="20" t="str">
        <f>IF(VLOOKUP(B1619,属性中转表!A:G,7,FALSE)=0,"",VLOOKUP(VLOOKUP(B1619,属性中转表!A:G,7,FALSE),属性中转表!$K$2:$P$21,6,0))&amp;IF(VLOOKUP(B1619,属性中转表!A:G,7,FALSE)&gt;=50,VLOOKUP(A1619,英雄数据表!A:K,9,0),IF(VLOOKUP(B1619,属性中转表!A:G,7,FALSE)&gt;=25,VLOOKUP(A1619,英雄数据表!A:K,5,0),""))</f>
        <v>"atk":300,"hp":5000,"undpspro":50</v>
      </c>
      <c r="J1619" s="20" t="str">
        <f>IF(I1619="","",属性中转表!$I$1&amp;(IF(VLOOKUP(B1619,属性中转表!A:G,7,FALSE)=0,0,VLOOKUP(VLOOKUP(B1619,属性中转表!A:G,7,FALSE),属性中转表!$K$2:$P$21,4,0)))+IFERROR(VLOOKUP(A1619,英雄数据表!A:K,IF(武魂!B1619&gt;=50,10,IF(武魂!B1619&gt;=25,6)),0),0))</f>
        <v>,"dpspro":0</v>
      </c>
      <c r="K1619" s="32" t="str">
        <f t="shared" si="113"/>
        <v>"atk":300,"hp":5000,"undpspro":50,"dpspro":0</v>
      </c>
      <c r="L1619" s="20" t="str">
        <f>IF(B1619&gt;=50,VLOOKUP(A1619,英雄数据表!A:L,11,FALSE),IF(B1619&gt;=25,VLOOKUP(A1619,英雄数据表!A:L,7,0),""))</f>
        <v/>
      </c>
      <c r="M1619" s="20" t="str">
        <f>IFERROR(VLOOKUP(B1619,属性中转表!$K$2:$O$21,5,FALSE),"")</f>
        <v/>
      </c>
      <c r="N1619" s="20" t="str">
        <f>IF(B1619=25,VLOOKUP(A1619,英雄数据表!A:L,8,FALSE),IF(B1619=50,VLOOKUP(A1619,英雄数据表!A:L,12,0),""))</f>
        <v/>
      </c>
    </row>
    <row r="1620" spans="1:14" x14ac:dyDescent="0.3">
      <c r="A1620" s="20">
        <v>21036</v>
      </c>
      <c r="B1620" s="21">
        <f t="shared" si="110"/>
        <v>19</v>
      </c>
      <c r="C1620" s="21">
        <v>5</v>
      </c>
      <c r="D1620" s="21">
        <f>VLOOKUP(A1620,英雄数据表!A:D,4,0)</f>
        <v>2</v>
      </c>
      <c r="E1620" s="20" t="str">
        <f>VLOOKUP(A1620,英雄数据表!A:C,3,0)</f>
        <v>冈格尼尔</v>
      </c>
      <c r="F1620" s="20">
        <f t="shared" si="111"/>
        <v>21036</v>
      </c>
      <c r="G1620" s="20">
        <f t="shared" si="112"/>
        <v>21036</v>
      </c>
      <c r="H1620" s="21" t="str">
        <f>VLOOKUP(B1620,属性中转表!A:F,6,FALSE)</f>
        <v>"hp":45900,"atk":1275</v>
      </c>
      <c r="I1620" s="20" t="str">
        <f>IF(VLOOKUP(B1620,属性中转表!A:G,7,FALSE)=0,"",VLOOKUP(VLOOKUP(B1620,属性中转表!A:G,7,FALSE),属性中转表!$K$2:$P$21,6,0))&amp;IF(VLOOKUP(B1620,属性中转表!A:G,7,FALSE)&gt;=50,VLOOKUP(A1620,英雄数据表!A:K,9,0),IF(VLOOKUP(B1620,属性中转表!A:G,7,FALSE)&gt;=25,VLOOKUP(A1620,英雄数据表!A:K,5,0),""))</f>
        <v>"atk":300,"hp":5000,"undpspro":50</v>
      </c>
      <c r="J1620" s="20" t="str">
        <f>IF(I1620="","",属性中转表!$I$1&amp;(IF(VLOOKUP(B1620,属性中转表!A:G,7,FALSE)=0,0,VLOOKUP(VLOOKUP(B1620,属性中转表!A:G,7,FALSE),属性中转表!$K$2:$P$21,4,0)))+IFERROR(VLOOKUP(A1620,英雄数据表!A:K,IF(武魂!B1620&gt;=50,10,IF(武魂!B1620&gt;=25,6)),0),0))</f>
        <v>,"dpspro":0</v>
      </c>
      <c r="K1620" s="32" t="str">
        <f t="shared" si="113"/>
        <v>"atk":300,"hp":5000,"undpspro":50,"dpspro":0</v>
      </c>
      <c r="L1620" s="20" t="str">
        <f>IF(B1620&gt;=50,VLOOKUP(A1620,英雄数据表!A:L,11,FALSE),IF(B1620&gt;=25,VLOOKUP(A1620,英雄数据表!A:L,7,0),""))</f>
        <v/>
      </c>
      <c r="M1620" s="20" t="str">
        <f>IFERROR(VLOOKUP(B1620,属性中转表!$K$2:$O$21,5,FALSE),"")</f>
        <v/>
      </c>
      <c r="N1620" s="20" t="str">
        <f>IF(B1620=25,VLOOKUP(A1620,英雄数据表!A:L,8,FALSE),IF(B1620=50,VLOOKUP(A1620,英雄数据表!A:L,12,0),""))</f>
        <v/>
      </c>
    </row>
    <row r="1621" spans="1:14" x14ac:dyDescent="0.3">
      <c r="A1621" s="20">
        <v>21036</v>
      </c>
      <c r="B1621" s="21">
        <f t="shared" si="110"/>
        <v>20</v>
      </c>
      <c r="C1621" s="21">
        <v>5</v>
      </c>
      <c r="D1621" s="21">
        <f>VLOOKUP(A1621,英雄数据表!A:D,4,0)</f>
        <v>2</v>
      </c>
      <c r="E1621" s="20" t="str">
        <f>VLOOKUP(A1621,英雄数据表!A:C,3,0)</f>
        <v>冈格尼尔</v>
      </c>
      <c r="F1621" s="20">
        <f t="shared" si="111"/>
        <v>21036</v>
      </c>
      <c r="G1621" s="20">
        <f t="shared" si="112"/>
        <v>21036</v>
      </c>
      <c r="H1621" s="21" t="str">
        <f>VLOOKUP(B1621,属性中转表!A:F,6,FALSE)</f>
        <v>"hp":48600,"atk":1350</v>
      </c>
      <c r="I1621" s="20" t="str">
        <f>IF(VLOOKUP(B1621,属性中转表!A:G,7,FALSE)=0,"",VLOOKUP(VLOOKUP(B1621,属性中转表!A:G,7,FALSE),属性中转表!$K$2:$P$21,6,0))&amp;IF(VLOOKUP(B1621,属性中转表!A:G,7,FALSE)&gt;=50,VLOOKUP(A1621,英雄数据表!A:K,9,0),IF(VLOOKUP(B1621,属性中转表!A:G,7,FALSE)&gt;=25,VLOOKUP(A1621,英雄数据表!A:K,5,0),""))</f>
        <v>"atk":300,"hp":5000,"undpspro":50</v>
      </c>
      <c r="J1621" s="20" t="str">
        <f>IF(I1621="","",属性中转表!$I$1&amp;(IF(VLOOKUP(B1621,属性中转表!A:G,7,FALSE)=0,0,VLOOKUP(VLOOKUP(B1621,属性中转表!A:G,7,FALSE),属性中转表!$K$2:$P$21,4,0)))+IFERROR(VLOOKUP(A1621,英雄数据表!A:K,IF(武魂!B1621&gt;=50,10,IF(武魂!B1621&gt;=25,6)),0),0))</f>
        <v>,"dpspro":50</v>
      </c>
      <c r="K1621" s="32" t="str">
        <f t="shared" si="113"/>
        <v>"atk":300,"hp":5000,"undpspro":50,"dpspro":50</v>
      </c>
      <c r="L1621" s="20" t="str">
        <f>IF(B1621&gt;=50,VLOOKUP(A1621,英雄数据表!A:L,11,FALSE),IF(B1621&gt;=25,VLOOKUP(A1621,英雄数据表!A:L,7,0),""))</f>
        <v/>
      </c>
      <c r="M1621" s="20" t="str">
        <f>IFERROR(VLOOKUP(B1621,属性中转表!$K$2:$O$21,5,FALSE),"")</f>
        <v>"dpspro":50</v>
      </c>
      <c r="N1621" s="20" t="str">
        <f>IF(B1621=25,VLOOKUP(A1621,英雄数据表!A:L,8,FALSE),IF(B1621=50,VLOOKUP(A1621,英雄数据表!A:L,12,0),""))</f>
        <v/>
      </c>
    </row>
    <row r="1622" spans="1:14" x14ac:dyDescent="0.3">
      <c r="A1622" s="20">
        <v>21036</v>
      </c>
      <c r="B1622" s="21">
        <f t="shared" si="110"/>
        <v>21</v>
      </c>
      <c r="C1622" s="21">
        <v>5</v>
      </c>
      <c r="D1622" s="21">
        <f>VLOOKUP(A1622,英雄数据表!A:D,4,0)</f>
        <v>2</v>
      </c>
      <c r="E1622" s="20" t="str">
        <f>VLOOKUP(A1622,英雄数据表!A:C,3,0)</f>
        <v>冈格尼尔</v>
      </c>
      <c r="F1622" s="20">
        <f t="shared" si="111"/>
        <v>21036</v>
      </c>
      <c r="G1622" s="20">
        <f t="shared" si="112"/>
        <v>21036</v>
      </c>
      <c r="H1622" s="21" t="str">
        <f>VLOOKUP(B1622,属性中转表!A:F,6,FALSE)</f>
        <v>"hp":52200,"atk":1450</v>
      </c>
      <c r="I1622" s="20" t="str">
        <f>IF(VLOOKUP(B1622,属性中转表!A:G,7,FALSE)=0,"",VLOOKUP(VLOOKUP(B1622,属性中转表!A:G,7,FALSE),属性中转表!$K$2:$P$21,6,0))&amp;IF(VLOOKUP(B1622,属性中转表!A:G,7,FALSE)&gt;=50,VLOOKUP(A1622,英雄数据表!A:K,9,0),IF(VLOOKUP(B1622,属性中转表!A:G,7,FALSE)&gt;=25,VLOOKUP(A1622,英雄数据表!A:K,5,0),""))</f>
        <v>"atk":300,"hp":5000,"undpspro":50</v>
      </c>
      <c r="J1622" s="20" t="str">
        <f>IF(I1622="","",属性中转表!$I$1&amp;(IF(VLOOKUP(B1622,属性中转表!A:G,7,FALSE)=0,0,VLOOKUP(VLOOKUP(B1622,属性中转表!A:G,7,FALSE),属性中转表!$K$2:$P$21,4,0)))+IFERROR(VLOOKUP(A1622,英雄数据表!A:K,IF(武魂!B1622&gt;=50,10,IF(武魂!B1622&gt;=25,6)),0),0))</f>
        <v>,"dpspro":50</v>
      </c>
      <c r="K1622" s="32" t="str">
        <f t="shared" si="113"/>
        <v>"atk":300,"hp":5000,"undpspro":50,"dpspro":50</v>
      </c>
      <c r="L1622" s="20" t="str">
        <f>IF(B1622&gt;=50,VLOOKUP(A1622,英雄数据表!A:L,11,FALSE),IF(B1622&gt;=25,VLOOKUP(A1622,英雄数据表!A:L,7,0),""))</f>
        <v/>
      </c>
      <c r="M1622" s="20" t="str">
        <f>IFERROR(VLOOKUP(B1622,属性中转表!$K$2:$O$21,5,FALSE),"")</f>
        <v/>
      </c>
      <c r="N1622" s="20" t="str">
        <f>IF(B1622=25,VLOOKUP(A1622,英雄数据表!A:L,8,FALSE),IF(B1622=50,VLOOKUP(A1622,英雄数据表!A:L,12,0),""))</f>
        <v/>
      </c>
    </row>
    <row r="1623" spans="1:14" x14ac:dyDescent="0.3">
      <c r="A1623" s="20">
        <v>21036</v>
      </c>
      <c r="B1623" s="21">
        <f t="shared" si="110"/>
        <v>22</v>
      </c>
      <c r="C1623" s="21">
        <v>5</v>
      </c>
      <c r="D1623" s="21">
        <f>VLOOKUP(A1623,英雄数据表!A:D,4,0)</f>
        <v>2</v>
      </c>
      <c r="E1623" s="20" t="str">
        <f>VLOOKUP(A1623,英雄数据表!A:C,3,0)</f>
        <v>冈格尼尔</v>
      </c>
      <c r="F1623" s="20">
        <f t="shared" si="111"/>
        <v>21036</v>
      </c>
      <c r="G1623" s="20">
        <f t="shared" si="112"/>
        <v>21036</v>
      </c>
      <c r="H1623" s="21" t="str">
        <f>VLOOKUP(B1623,属性中转表!A:F,6,FALSE)</f>
        <v>"hp":55800,"atk":1550</v>
      </c>
      <c r="I1623" s="20" t="str">
        <f>IF(VLOOKUP(B1623,属性中转表!A:G,7,FALSE)=0,"",VLOOKUP(VLOOKUP(B1623,属性中转表!A:G,7,FALSE),属性中转表!$K$2:$P$21,6,0))&amp;IF(VLOOKUP(B1623,属性中转表!A:G,7,FALSE)&gt;=50,VLOOKUP(A1623,英雄数据表!A:K,9,0),IF(VLOOKUP(B1623,属性中转表!A:G,7,FALSE)&gt;=25,VLOOKUP(A1623,英雄数据表!A:K,5,0),""))</f>
        <v>"atk":300,"hp":5000,"undpspro":50</v>
      </c>
      <c r="J1623" s="20" t="str">
        <f>IF(I1623="","",属性中转表!$I$1&amp;(IF(VLOOKUP(B1623,属性中转表!A:G,7,FALSE)=0,0,VLOOKUP(VLOOKUP(B1623,属性中转表!A:G,7,FALSE),属性中转表!$K$2:$P$21,4,0)))+IFERROR(VLOOKUP(A1623,英雄数据表!A:K,IF(武魂!B1623&gt;=50,10,IF(武魂!B1623&gt;=25,6)),0),0))</f>
        <v>,"dpspro":50</v>
      </c>
      <c r="K1623" s="32" t="str">
        <f t="shared" si="113"/>
        <v>"atk":300,"hp":5000,"undpspro":50,"dpspro":50</v>
      </c>
      <c r="L1623" s="20" t="str">
        <f>IF(B1623&gt;=50,VLOOKUP(A1623,英雄数据表!A:L,11,FALSE),IF(B1623&gt;=25,VLOOKUP(A1623,英雄数据表!A:L,7,0),""))</f>
        <v/>
      </c>
      <c r="M1623" s="20" t="str">
        <f>IFERROR(VLOOKUP(B1623,属性中转表!$K$2:$O$21,5,FALSE),"")</f>
        <v/>
      </c>
      <c r="N1623" s="20" t="str">
        <f>IF(B1623=25,VLOOKUP(A1623,英雄数据表!A:L,8,FALSE),IF(B1623=50,VLOOKUP(A1623,英雄数据表!A:L,12,0),""))</f>
        <v/>
      </c>
    </row>
    <row r="1624" spans="1:14" x14ac:dyDescent="0.3">
      <c r="A1624" s="20">
        <v>21036</v>
      </c>
      <c r="B1624" s="21">
        <f t="shared" si="110"/>
        <v>23</v>
      </c>
      <c r="C1624" s="21">
        <v>5</v>
      </c>
      <c r="D1624" s="21">
        <f>VLOOKUP(A1624,英雄数据表!A:D,4,0)</f>
        <v>2</v>
      </c>
      <c r="E1624" s="20" t="str">
        <f>VLOOKUP(A1624,英雄数据表!A:C,3,0)</f>
        <v>冈格尼尔</v>
      </c>
      <c r="F1624" s="20">
        <f t="shared" si="111"/>
        <v>21036</v>
      </c>
      <c r="G1624" s="20">
        <f t="shared" si="112"/>
        <v>21036</v>
      </c>
      <c r="H1624" s="21" t="str">
        <f>VLOOKUP(B1624,属性中转表!A:F,6,FALSE)</f>
        <v>"hp":59400,"atk":1650</v>
      </c>
      <c r="I1624" s="20" t="str">
        <f>IF(VLOOKUP(B1624,属性中转表!A:G,7,FALSE)=0,"",VLOOKUP(VLOOKUP(B1624,属性中转表!A:G,7,FALSE),属性中转表!$K$2:$P$21,6,0))&amp;IF(VLOOKUP(B1624,属性中转表!A:G,7,FALSE)&gt;=50,VLOOKUP(A1624,英雄数据表!A:K,9,0),IF(VLOOKUP(B1624,属性中转表!A:G,7,FALSE)&gt;=25,VLOOKUP(A1624,英雄数据表!A:K,5,0),""))</f>
        <v>"atk":300,"hp":5000,"undpspro":50</v>
      </c>
      <c r="J1624" s="20" t="str">
        <f>IF(I1624="","",属性中转表!$I$1&amp;(IF(VLOOKUP(B1624,属性中转表!A:G,7,FALSE)=0,0,VLOOKUP(VLOOKUP(B1624,属性中转表!A:G,7,FALSE),属性中转表!$K$2:$P$21,4,0)))+IFERROR(VLOOKUP(A1624,英雄数据表!A:K,IF(武魂!B1624&gt;=50,10,IF(武魂!B1624&gt;=25,6)),0),0))</f>
        <v>,"dpspro":50</v>
      </c>
      <c r="K1624" s="32" t="str">
        <f t="shared" si="113"/>
        <v>"atk":300,"hp":5000,"undpspro":50,"dpspro":50</v>
      </c>
      <c r="L1624" s="20" t="str">
        <f>IF(B1624&gt;=50,VLOOKUP(A1624,英雄数据表!A:L,11,FALSE),IF(B1624&gt;=25,VLOOKUP(A1624,英雄数据表!A:L,7,0),""))</f>
        <v/>
      </c>
      <c r="M1624" s="20" t="str">
        <f>IFERROR(VLOOKUP(B1624,属性中转表!$K$2:$O$21,5,FALSE),"")</f>
        <v/>
      </c>
      <c r="N1624" s="20" t="str">
        <f>IF(B1624=25,VLOOKUP(A1624,英雄数据表!A:L,8,FALSE),IF(B1624=50,VLOOKUP(A1624,英雄数据表!A:L,12,0),""))</f>
        <v/>
      </c>
    </row>
    <row r="1625" spans="1:14" x14ac:dyDescent="0.3">
      <c r="A1625" s="20">
        <v>21036</v>
      </c>
      <c r="B1625" s="21">
        <f t="shared" si="110"/>
        <v>24</v>
      </c>
      <c r="C1625" s="21">
        <v>5</v>
      </c>
      <c r="D1625" s="21">
        <f>VLOOKUP(A1625,英雄数据表!A:D,4,0)</f>
        <v>2</v>
      </c>
      <c r="E1625" s="20" t="str">
        <f>VLOOKUP(A1625,英雄数据表!A:C,3,0)</f>
        <v>冈格尼尔</v>
      </c>
      <c r="F1625" s="20">
        <f t="shared" si="111"/>
        <v>21036</v>
      </c>
      <c r="G1625" s="20">
        <f t="shared" si="112"/>
        <v>21036</v>
      </c>
      <c r="H1625" s="21" t="str">
        <f>VLOOKUP(B1625,属性中转表!A:F,6,FALSE)</f>
        <v>"hp":63000,"atk":1750</v>
      </c>
      <c r="I1625" s="20" t="str">
        <f>IF(VLOOKUP(B1625,属性中转表!A:G,7,FALSE)=0,"",VLOOKUP(VLOOKUP(B1625,属性中转表!A:G,7,FALSE),属性中转表!$K$2:$P$21,6,0))&amp;IF(VLOOKUP(B1625,属性中转表!A:G,7,FALSE)&gt;=50,VLOOKUP(A1625,英雄数据表!A:K,9,0),IF(VLOOKUP(B1625,属性中转表!A:G,7,FALSE)&gt;=25,VLOOKUP(A1625,英雄数据表!A:K,5,0),""))</f>
        <v>"atk":300,"hp":5000,"undpspro":50</v>
      </c>
      <c r="J1625" s="20" t="str">
        <f>IF(I1625="","",属性中转表!$I$1&amp;(IF(VLOOKUP(B1625,属性中转表!A:G,7,FALSE)=0,0,VLOOKUP(VLOOKUP(B1625,属性中转表!A:G,7,FALSE),属性中转表!$K$2:$P$21,4,0)))+IFERROR(VLOOKUP(A1625,英雄数据表!A:K,IF(武魂!B1625&gt;=50,10,IF(武魂!B1625&gt;=25,6)),0),0))</f>
        <v>,"dpspro":50</v>
      </c>
      <c r="K1625" s="32" t="str">
        <f t="shared" si="113"/>
        <v>"atk":300,"hp":5000,"undpspro":50,"dpspro":50</v>
      </c>
      <c r="L1625" s="20" t="str">
        <f>IF(B1625&gt;=50,VLOOKUP(A1625,英雄数据表!A:L,11,FALSE),IF(B1625&gt;=25,VLOOKUP(A1625,英雄数据表!A:L,7,0),""))</f>
        <v/>
      </c>
      <c r="M1625" s="20" t="str">
        <f>IFERROR(VLOOKUP(B1625,属性中转表!$K$2:$O$21,5,FALSE),"")</f>
        <v/>
      </c>
      <c r="N1625" s="20" t="str">
        <f>IF(B1625=25,VLOOKUP(A1625,英雄数据表!A:L,8,FALSE),IF(B1625=50,VLOOKUP(A1625,英雄数据表!A:L,12,0),""))</f>
        <v/>
      </c>
    </row>
    <row r="1626" spans="1:14" x14ac:dyDescent="0.3">
      <c r="A1626" s="20">
        <v>21036</v>
      </c>
      <c r="B1626" s="21">
        <f t="shared" si="110"/>
        <v>25</v>
      </c>
      <c r="C1626" s="21">
        <v>5</v>
      </c>
      <c r="D1626" s="21">
        <f>VLOOKUP(A1626,英雄数据表!A:D,4,0)</f>
        <v>2</v>
      </c>
      <c r="E1626" s="20" t="str">
        <f>VLOOKUP(A1626,英雄数据表!A:C,3,0)</f>
        <v>冈格尼尔</v>
      </c>
      <c r="F1626" s="20">
        <f t="shared" si="111"/>
        <v>21036</v>
      </c>
      <c r="G1626" s="20">
        <f t="shared" si="112"/>
        <v>21036</v>
      </c>
      <c r="H1626" s="21" t="str">
        <f>VLOOKUP(B1626,属性中转表!A:F,6,FALSE)</f>
        <v>"hp":66600,"atk":1850</v>
      </c>
      <c r="I1626" s="20" t="str">
        <f>IF(VLOOKUP(B1626,属性中转表!A:G,7,FALSE)=0,"",VLOOKUP(VLOOKUP(B1626,属性中转表!A:G,7,FALSE),属性中转表!$K$2:$P$21,6,0))&amp;IF(VLOOKUP(B1626,属性中转表!A:G,7,FALSE)&gt;=50,VLOOKUP(A1626,英雄数据表!A:K,9,0),IF(VLOOKUP(B1626,属性中转表!A:G,7,FALSE)&gt;=25,VLOOKUP(A1626,英雄数据表!A:K,5,0),""))</f>
        <v>"atk":300,"hp":5000,"undpspro":50</v>
      </c>
      <c r="J1626" s="20" t="str">
        <f>IF(I1626="","",属性中转表!$I$1&amp;(IF(VLOOKUP(B1626,属性中转表!A:G,7,FALSE)=0,0,VLOOKUP(VLOOKUP(B1626,属性中转表!A:G,7,FALSE),属性中转表!$K$2:$P$21,4,0)))+IFERROR(VLOOKUP(A1626,英雄数据表!A:K,IF(武魂!B1626&gt;=50,10,IF(武魂!B1626&gt;=25,6)),0),0))</f>
        <v>,"dpspro":50</v>
      </c>
      <c r="K1626" s="32" t="str">
        <f t="shared" si="113"/>
        <v>"atk":300,"hp":5000,"undpspro":50,"dpspro":50</v>
      </c>
      <c r="L1626" s="20" t="str">
        <f>IF(B1626&gt;=50,VLOOKUP(A1626,英雄数据表!A:L,11,FALSE),IF(B1626&gt;=25,VLOOKUP(A1626,英雄数据表!A:L,7,0),""))</f>
        <v>"2103601004"</v>
      </c>
      <c r="M1626" s="20" t="str">
        <f>IFERROR(VLOOKUP(B1626,属性中转表!$K$2:$O$21,5,FALSE),"")</f>
        <v/>
      </c>
      <c r="N1626" s="20" t="str">
        <f>IF(B1626=25,VLOOKUP(A1626,英雄数据表!A:L,8,FALSE),IF(B1626=50,VLOOKUP(A1626,英雄数据表!A:L,12,0),""))</f>
        <v>释放怒气技能时，如果敌方英雄生命低于30%，则有60%概率对目标造成眩晕2回合</v>
      </c>
    </row>
    <row r="1627" spans="1:14" x14ac:dyDescent="0.3">
      <c r="A1627" s="20">
        <v>21036</v>
      </c>
      <c r="B1627" s="21">
        <f t="shared" si="110"/>
        <v>26</v>
      </c>
      <c r="C1627" s="21">
        <v>5</v>
      </c>
      <c r="D1627" s="21">
        <f>VLOOKUP(A1627,英雄数据表!A:D,4,0)</f>
        <v>2</v>
      </c>
      <c r="E1627" s="20" t="str">
        <f>VLOOKUP(A1627,英雄数据表!A:C,3,0)</f>
        <v>冈格尼尔</v>
      </c>
      <c r="F1627" s="20">
        <f t="shared" si="111"/>
        <v>21036</v>
      </c>
      <c r="G1627" s="20">
        <f t="shared" si="112"/>
        <v>21036</v>
      </c>
      <c r="H1627" s="21" t="str">
        <f>VLOOKUP(B1627,属性中转表!A:F,6,FALSE)</f>
        <v>"hp":70200,"atk":1950</v>
      </c>
      <c r="I1627" s="20" t="str">
        <f>IF(VLOOKUP(B1627,属性中转表!A:G,7,FALSE)=0,"",VLOOKUP(VLOOKUP(B1627,属性中转表!A:G,7,FALSE),属性中转表!$K$2:$P$21,6,0))&amp;IF(VLOOKUP(B1627,属性中转表!A:G,7,FALSE)&gt;=50,VLOOKUP(A1627,英雄数据表!A:K,9,0),IF(VLOOKUP(B1627,属性中转表!A:G,7,FALSE)&gt;=25,VLOOKUP(A1627,英雄数据表!A:K,5,0),""))</f>
        <v>"atk":300,"hp":5000,"undpspro":50</v>
      </c>
      <c r="J1627" s="20" t="str">
        <f>IF(I1627="","",属性中转表!$I$1&amp;(IF(VLOOKUP(B1627,属性中转表!A:G,7,FALSE)=0,0,VLOOKUP(VLOOKUP(B1627,属性中转表!A:G,7,FALSE),属性中转表!$K$2:$P$21,4,0)))+IFERROR(VLOOKUP(A1627,英雄数据表!A:K,IF(武魂!B1627&gt;=50,10,IF(武魂!B1627&gt;=25,6)),0),0))</f>
        <v>,"dpspro":50</v>
      </c>
      <c r="K1627" s="32" t="str">
        <f t="shared" si="113"/>
        <v>"atk":300,"hp":5000,"undpspro":50,"dpspro":50</v>
      </c>
      <c r="L1627" s="20" t="str">
        <f>IF(B1627&gt;=50,VLOOKUP(A1627,英雄数据表!A:L,11,FALSE),IF(B1627&gt;=25,VLOOKUP(A1627,英雄数据表!A:L,7,0),""))</f>
        <v>"2103601004"</v>
      </c>
      <c r="M1627" s="20" t="str">
        <f>IFERROR(VLOOKUP(B1627,属性中转表!$K$2:$O$21,5,FALSE),"")</f>
        <v/>
      </c>
      <c r="N1627" s="20" t="str">
        <f>IF(B1627=25,VLOOKUP(A1627,英雄数据表!A:L,8,FALSE),IF(B1627=50,VLOOKUP(A1627,英雄数据表!A:L,12,0),""))</f>
        <v/>
      </c>
    </row>
    <row r="1628" spans="1:14" x14ac:dyDescent="0.3">
      <c r="A1628" s="20">
        <v>21036</v>
      </c>
      <c r="B1628" s="21">
        <f t="shared" si="110"/>
        <v>27</v>
      </c>
      <c r="C1628" s="21">
        <v>5</v>
      </c>
      <c r="D1628" s="21">
        <f>VLOOKUP(A1628,英雄数据表!A:D,4,0)</f>
        <v>2</v>
      </c>
      <c r="E1628" s="20" t="str">
        <f>VLOOKUP(A1628,英雄数据表!A:C,3,0)</f>
        <v>冈格尼尔</v>
      </c>
      <c r="F1628" s="20">
        <f t="shared" si="111"/>
        <v>21036</v>
      </c>
      <c r="G1628" s="20">
        <f t="shared" si="112"/>
        <v>21036</v>
      </c>
      <c r="H1628" s="21" t="str">
        <f>VLOOKUP(B1628,属性中转表!A:F,6,FALSE)</f>
        <v>"hp":73800,"atk":2050</v>
      </c>
      <c r="I1628" s="20" t="str">
        <f>IF(VLOOKUP(B1628,属性中转表!A:G,7,FALSE)=0,"",VLOOKUP(VLOOKUP(B1628,属性中转表!A:G,7,FALSE),属性中转表!$K$2:$P$21,6,0))&amp;IF(VLOOKUP(B1628,属性中转表!A:G,7,FALSE)&gt;=50,VLOOKUP(A1628,英雄数据表!A:K,9,0),IF(VLOOKUP(B1628,属性中转表!A:G,7,FALSE)&gt;=25,VLOOKUP(A1628,英雄数据表!A:K,5,0),""))</f>
        <v>"atk":300,"hp":5000,"undpspro":50</v>
      </c>
      <c r="J1628" s="20" t="str">
        <f>IF(I1628="","",属性中转表!$I$1&amp;(IF(VLOOKUP(B1628,属性中转表!A:G,7,FALSE)=0,0,VLOOKUP(VLOOKUP(B1628,属性中转表!A:G,7,FALSE),属性中转表!$K$2:$P$21,4,0)))+IFERROR(VLOOKUP(A1628,英雄数据表!A:K,IF(武魂!B1628&gt;=50,10,IF(武魂!B1628&gt;=25,6)),0),0))</f>
        <v>,"dpspro":50</v>
      </c>
      <c r="K1628" s="32" t="str">
        <f t="shared" si="113"/>
        <v>"atk":300,"hp":5000,"undpspro":50,"dpspro":50</v>
      </c>
      <c r="L1628" s="20" t="str">
        <f>IF(B1628&gt;=50,VLOOKUP(A1628,英雄数据表!A:L,11,FALSE),IF(B1628&gt;=25,VLOOKUP(A1628,英雄数据表!A:L,7,0),""))</f>
        <v>"2103601004"</v>
      </c>
      <c r="M1628" s="20" t="str">
        <f>IFERROR(VLOOKUP(B1628,属性中转表!$K$2:$O$21,5,FALSE),"")</f>
        <v/>
      </c>
      <c r="N1628" s="20" t="str">
        <f>IF(B1628=25,VLOOKUP(A1628,英雄数据表!A:L,8,FALSE),IF(B1628=50,VLOOKUP(A1628,英雄数据表!A:L,12,0),""))</f>
        <v/>
      </c>
    </row>
    <row r="1629" spans="1:14" x14ac:dyDescent="0.3">
      <c r="A1629" s="20">
        <v>21036</v>
      </c>
      <c r="B1629" s="21">
        <f t="shared" si="110"/>
        <v>28</v>
      </c>
      <c r="C1629" s="21">
        <v>5</v>
      </c>
      <c r="D1629" s="21">
        <f>VLOOKUP(A1629,英雄数据表!A:D,4,0)</f>
        <v>2</v>
      </c>
      <c r="E1629" s="20" t="str">
        <f>VLOOKUP(A1629,英雄数据表!A:C,3,0)</f>
        <v>冈格尼尔</v>
      </c>
      <c r="F1629" s="20">
        <f t="shared" si="111"/>
        <v>21036</v>
      </c>
      <c r="G1629" s="20">
        <f t="shared" si="112"/>
        <v>21036</v>
      </c>
      <c r="H1629" s="21" t="str">
        <f>VLOOKUP(B1629,属性中转表!A:F,6,FALSE)</f>
        <v>"hp":77400,"atk":2150</v>
      </c>
      <c r="I1629" s="20" t="str">
        <f>IF(VLOOKUP(B1629,属性中转表!A:G,7,FALSE)=0,"",VLOOKUP(VLOOKUP(B1629,属性中转表!A:G,7,FALSE),属性中转表!$K$2:$P$21,6,0))&amp;IF(VLOOKUP(B1629,属性中转表!A:G,7,FALSE)&gt;=50,VLOOKUP(A1629,英雄数据表!A:K,9,0),IF(VLOOKUP(B1629,属性中转表!A:G,7,FALSE)&gt;=25,VLOOKUP(A1629,英雄数据表!A:K,5,0),""))</f>
        <v>"atk":300,"hp":5000,"undpspro":50</v>
      </c>
      <c r="J1629" s="20" t="str">
        <f>IF(I1629="","",属性中转表!$I$1&amp;(IF(VLOOKUP(B1629,属性中转表!A:G,7,FALSE)=0,0,VLOOKUP(VLOOKUP(B1629,属性中转表!A:G,7,FALSE),属性中转表!$K$2:$P$21,4,0)))+IFERROR(VLOOKUP(A1629,英雄数据表!A:K,IF(武魂!B1629&gt;=50,10,IF(武魂!B1629&gt;=25,6)),0),0))</f>
        <v>,"dpspro":50</v>
      </c>
      <c r="K1629" s="32" t="str">
        <f t="shared" si="113"/>
        <v>"atk":300,"hp":5000,"undpspro":50,"dpspro":50</v>
      </c>
      <c r="L1629" s="20" t="str">
        <f>IF(B1629&gt;=50,VLOOKUP(A1629,英雄数据表!A:L,11,FALSE),IF(B1629&gt;=25,VLOOKUP(A1629,英雄数据表!A:L,7,0),""))</f>
        <v>"2103601004"</v>
      </c>
      <c r="M1629" s="20" t="str">
        <f>IFERROR(VLOOKUP(B1629,属性中转表!$K$2:$O$21,5,FALSE),"")</f>
        <v/>
      </c>
      <c r="N1629" s="20" t="str">
        <f>IF(B1629=25,VLOOKUP(A1629,英雄数据表!A:L,8,FALSE),IF(B1629=50,VLOOKUP(A1629,英雄数据表!A:L,12,0),""))</f>
        <v/>
      </c>
    </row>
    <row r="1630" spans="1:14" x14ac:dyDescent="0.3">
      <c r="A1630" s="20">
        <v>21036</v>
      </c>
      <c r="B1630" s="21">
        <f t="shared" si="110"/>
        <v>29</v>
      </c>
      <c r="C1630" s="21">
        <v>5</v>
      </c>
      <c r="D1630" s="21">
        <f>VLOOKUP(A1630,英雄数据表!A:D,4,0)</f>
        <v>2</v>
      </c>
      <c r="E1630" s="20" t="str">
        <f>VLOOKUP(A1630,英雄数据表!A:C,3,0)</f>
        <v>冈格尼尔</v>
      </c>
      <c r="F1630" s="20">
        <f t="shared" si="111"/>
        <v>21036</v>
      </c>
      <c r="G1630" s="20">
        <f t="shared" si="112"/>
        <v>21036</v>
      </c>
      <c r="H1630" s="21" t="str">
        <f>VLOOKUP(B1630,属性中转表!A:F,6,FALSE)</f>
        <v>"hp":81000,"atk":2250</v>
      </c>
      <c r="I1630" s="20" t="str">
        <f>IF(VLOOKUP(B1630,属性中转表!A:G,7,FALSE)=0,"",VLOOKUP(VLOOKUP(B1630,属性中转表!A:G,7,FALSE),属性中转表!$K$2:$P$21,6,0))&amp;IF(VLOOKUP(B1630,属性中转表!A:G,7,FALSE)&gt;=50,VLOOKUP(A1630,英雄数据表!A:K,9,0),IF(VLOOKUP(B1630,属性中转表!A:G,7,FALSE)&gt;=25,VLOOKUP(A1630,英雄数据表!A:K,5,0),""))</f>
        <v>"atk":300,"hp":5000,"undpspro":50</v>
      </c>
      <c r="J1630" s="20" t="str">
        <f>IF(I1630="","",属性中转表!$I$1&amp;(IF(VLOOKUP(B1630,属性中转表!A:G,7,FALSE)=0,0,VLOOKUP(VLOOKUP(B1630,属性中转表!A:G,7,FALSE),属性中转表!$K$2:$P$21,4,0)))+IFERROR(VLOOKUP(A1630,英雄数据表!A:K,IF(武魂!B1630&gt;=50,10,IF(武魂!B1630&gt;=25,6)),0),0))</f>
        <v>,"dpspro":50</v>
      </c>
      <c r="K1630" s="32" t="str">
        <f t="shared" si="113"/>
        <v>"atk":300,"hp":5000,"undpspro":50,"dpspro":50</v>
      </c>
      <c r="L1630" s="20" t="str">
        <f>IF(B1630&gt;=50,VLOOKUP(A1630,英雄数据表!A:L,11,FALSE),IF(B1630&gt;=25,VLOOKUP(A1630,英雄数据表!A:L,7,0),""))</f>
        <v>"2103601004"</v>
      </c>
      <c r="M1630" s="20" t="str">
        <f>IFERROR(VLOOKUP(B1630,属性中转表!$K$2:$O$21,5,FALSE),"")</f>
        <v/>
      </c>
      <c r="N1630" s="20" t="str">
        <f>IF(B1630=25,VLOOKUP(A1630,英雄数据表!A:L,8,FALSE),IF(B1630=50,VLOOKUP(A1630,英雄数据表!A:L,12,0),""))</f>
        <v/>
      </c>
    </row>
    <row r="1631" spans="1:14" x14ac:dyDescent="0.3">
      <c r="A1631" s="20">
        <v>21036</v>
      </c>
      <c r="B1631" s="21">
        <f t="shared" si="110"/>
        <v>30</v>
      </c>
      <c r="C1631" s="21">
        <v>5</v>
      </c>
      <c r="D1631" s="21">
        <f>VLOOKUP(A1631,英雄数据表!A:D,4,0)</f>
        <v>2</v>
      </c>
      <c r="E1631" s="20" t="str">
        <f>VLOOKUP(A1631,英雄数据表!A:C,3,0)</f>
        <v>冈格尼尔</v>
      </c>
      <c r="F1631" s="20">
        <f t="shared" si="111"/>
        <v>21036</v>
      </c>
      <c r="G1631" s="20">
        <f t="shared" si="112"/>
        <v>21036</v>
      </c>
      <c r="H1631" s="21" t="str">
        <f>VLOOKUP(B1631,属性中转表!A:F,6,FALSE)</f>
        <v>"hp":84600,"atk":2350</v>
      </c>
      <c r="I1631" s="20" t="str">
        <f>IF(VLOOKUP(B1631,属性中转表!A:G,7,FALSE)=0,"",VLOOKUP(VLOOKUP(B1631,属性中转表!A:G,7,FALSE),属性中转表!$K$2:$P$21,6,0))&amp;IF(VLOOKUP(B1631,属性中转表!A:G,7,FALSE)&gt;=50,VLOOKUP(A1631,英雄数据表!A:K,9,0),IF(VLOOKUP(B1631,属性中转表!A:G,7,FALSE)&gt;=25,VLOOKUP(A1631,英雄数据表!A:K,5,0),""))</f>
        <v>"atk":300,"hp":5000,"undpspro":100</v>
      </c>
      <c r="J1631" s="20" t="str">
        <f>IF(I1631="","",属性中转表!$I$1&amp;(IF(VLOOKUP(B1631,属性中转表!A:G,7,FALSE)=0,0,VLOOKUP(VLOOKUP(B1631,属性中转表!A:G,7,FALSE),属性中转表!$K$2:$P$21,4,0)))+IFERROR(VLOOKUP(A1631,英雄数据表!A:K,IF(武魂!B1631&gt;=50,10,IF(武魂!B1631&gt;=25,6)),0),0))</f>
        <v>,"dpspro":50</v>
      </c>
      <c r="K1631" s="32" t="str">
        <f t="shared" si="113"/>
        <v>"atk":300,"hp":5000,"undpspro":100,"dpspro":50</v>
      </c>
      <c r="L1631" s="20" t="str">
        <f>IF(B1631&gt;=50,VLOOKUP(A1631,英雄数据表!A:L,11,FALSE),IF(B1631&gt;=25,VLOOKUP(A1631,英雄数据表!A:L,7,0),""))</f>
        <v>"2103601004"</v>
      </c>
      <c r="M1631" s="20" t="str">
        <f>IFERROR(VLOOKUP(B1631,属性中转表!$K$2:$O$21,5,FALSE),"")</f>
        <v>"undpspro":50</v>
      </c>
      <c r="N1631" s="20" t="str">
        <f>IF(B1631=25,VLOOKUP(A1631,英雄数据表!A:L,8,FALSE),IF(B1631=50,VLOOKUP(A1631,英雄数据表!A:L,12,0),""))</f>
        <v/>
      </c>
    </row>
    <row r="1632" spans="1:14" x14ac:dyDescent="0.3">
      <c r="A1632" s="20">
        <v>21036</v>
      </c>
      <c r="B1632" s="21">
        <f t="shared" si="110"/>
        <v>31</v>
      </c>
      <c r="C1632" s="21">
        <v>5</v>
      </c>
      <c r="D1632" s="21">
        <f>VLOOKUP(A1632,英雄数据表!A:D,4,0)</f>
        <v>2</v>
      </c>
      <c r="E1632" s="20" t="str">
        <f>VLOOKUP(A1632,英雄数据表!A:C,3,0)</f>
        <v>冈格尼尔</v>
      </c>
      <c r="F1632" s="20">
        <f t="shared" si="111"/>
        <v>21036</v>
      </c>
      <c r="G1632" s="20">
        <f t="shared" si="112"/>
        <v>21036</v>
      </c>
      <c r="H1632" s="21" t="str">
        <f>VLOOKUP(B1632,属性中转表!A:F,6,FALSE)</f>
        <v>"hp":89100,"atk":2475</v>
      </c>
      <c r="I1632" s="20" t="str">
        <f>IF(VLOOKUP(B1632,属性中转表!A:G,7,FALSE)=0,"",VLOOKUP(VLOOKUP(B1632,属性中转表!A:G,7,FALSE),属性中转表!$K$2:$P$21,6,0))&amp;IF(VLOOKUP(B1632,属性中转表!A:G,7,FALSE)&gt;=50,VLOOKUP(A1632,英雄数据表!A:K,9,0),IF(VLOOKUP(B1632,属性中转表!A:G,7,FALSE)&gt;=25,VLOOKUP(A1632,英雄数据表!A:K,5,0),""))</f>
        <v>"atk":300,"hp":5000,"undpspro":100</v>
      </c>
      <c r="J1632" s="20" t="str">
        <f>IF(I1632="","",属性中转表!$I$1&amp;(IF(VLOOKUP(B1632,属性中转表!A:G,7,FALSE)=0,0,VLOOKUP(VLOOKUP(B1632,属性中转表!A:G,7,FALSE),属性中转表!$K$2:$P$21,4,0)))+IFERROR(VLOOKUP(A1632,英雄数据表!A:K,IF(武魂!B1632&gt;=50,10,IF(武魂!B1632&gt;=25,6)),0),0))</f>
        <v>,"dpspro":50</v>
      </c>
      <c r="K1632" s="32" t="str">
        <f t="shared" si="113"/>
        <v>"atk":300,"hp":5000,"undpspro":100,"dpspro":50</v>
      </c>
      <c r="L1632" s="20" t="str">
        <f>IF(B1632&gt;=50,VLOOKUP(A1632,英雄数据表!A:L,11,FALSE),IF(B1632&gt;=25,VLOOKUP(A1632,英雄数据表!A:L,7,0),""))</f>
        <v>"2103601004"</v>
      </c>
      <c r="M1632" s="20" t="str">
        <f>IFERROR(VLOOKUP(B1632,属性中转表!$K$2:$O$21,5,FALSE),"")</f>
        <v/>
      </c>
      <c r="N1632" s="20" t="str">
        <f>IF(B1632=25,VLOOKUP(A1632,英雄数据表!A:L,8,FALSE),IF(B1632=50,VLOOKUP(A1632,英雄数据表!A:L,12,0),""))</f>
        <v/>
      </c>
    </row>
    <row r="1633" spans="1:14" x14ac:dyDescent="0.3">
      <c r="A1633" s="20">
        <v>21036</v>
      </c>
      <c r="B1633" s="21">
        <f t="shared" si="110"/>
        <v>32</v>
      </c>
      <c r="C1633" s="21">
        <v>5</v>
      </c>
      <c r="D1633" s="21">
        <f>VLOOKUP(A1633,英雄数据表!A:D,4,0)</f>
        <v>2</v>
      </c>
      <c r="E1633" s="20" t="str">
        <f>VLOOKUP(A1633,英雄数据表!A:C,3,0)</f>
        <v>冈格尼尔</v>
      </c>
      <c r="F1633" s="20">
        <f t="shared" si="111"/>
        <v>21036</v>
      </c>
      <c r="G1633" s="20">
        <f t="shared" si="112"/>
        <v>21036</v>
      </c>
      <c r="H1633" s="21" t="str">
        <f>VLOOKUP(B1633,属性中转表!A:F,6,FALSE)</f>
        <v>"hp":93600,"atk":2600</v>
      </c>
      <c r="I1633" s="20" t="str">
        <f>IF(VLOOKUP(B1633,属性中转表!A:G,7,FALSE)=0,"",VLOOKUP(VLOOKUP(B1633,属性中转表!A:G,7,FALSE),属性中转表!$K$2:$P$21,6,0))&amp;IF(VLOOKUP(B1633,属性中转表!A:G,7,FALSE)&gt;=50,VLOOKUP(A1633,英雄数据表!A:K,9,0),IF(VLOOKUP(B1633,属性中转表!A:G,7,FALSE)&gt;=25,VLOOKUP(A1633,英雄数据表!A:K,5,0),""))</f>
        <v>"atk":300,"hp":5000,"undpspro":100</v>
      </c>
      <c r="J1633" s="20" t="str">
        <f>IF(I1633="","",属性中转表!$I$1&amp;(IF(VLOOKUP(B1633,属性中转表!A:G,7,FALSE)=0,0,VLOOKUP(VLOOKUP(B1633,属性中转表!A:G,7,FALSE),属性中转表!$K$2:$P$21,4,0)))+IFERROR(VLOOKUP(A1633,英雄数据表!A:K,IF(武魂!B1633&gt;=50,10,IF(武魂!B1633&gt;=25,6)),0),0))</f>
        <v>,"dpspro":50</v>
      </c>
      <c r="K1633" s="32" t="str">
        <f t="shared" si="113"/>
        <v>"atk":300,"hp":5000,"undpspro":100,"dpspro":50</v>
      </c>
      <c r="L1633" s="20" t="str">
        <f>IF(B1633&gt;=50,VLOOKUP(A1633,英雄数据表!A:L,11,FALSE),IF(B1633&gt;=25,VLOOKUP(A1633,英雄数据表!A:L,7,0),""))</f>
        <v>"2103601004"</v>
      </c>
      <c r="M1633" s="20" t="str">
        <f>IFERROR(VLOOKUP(B1633,属性中转表!$K$2:$O$21,5,FALSE),"")</f>
        <v/>
      </c>
      <c r="N1633" s="20" t="str">
        <f>IF(B1633=25,VLOOKUP(A1633,英雄数据表!A:L,8,FALSE),IF(B1633=50,VLOOKUP(A1633,英雄数据表!A:L,12,0),""))</f>
        <v/>
      </c>
    </row>
    <row r="1634" spans="1:14" x14ac:dyDescent="0.3">
      <c r="A1634" s="20">
        <v>21036</v>
      </c>
      <c r="B1634" s="21">
        <f t="shared" si="110"/>
        <v>33</v>
      </c>
      <c r="C1634" s="21">
        <v>5</v>
      </c>
      <c r="D1634" s="21">
        <f>VLOOKUP(A1634,英雄数据表!A:D,4,0)</f>
        <v>2</v>
      </c>
      <c r="E1634" s="20" t="str">
        <f>VLOOKUP(A1634,英雄数据表!A:C,3,0)</f>
        <v>冈格尼尔</v>
      </c>
      <c r="F1634" s="20">
        <f t="shared" si="111"/>
        <v>21036</v>
      </c>
      <c r="G1634" s="20">
        <f t="shared" si="112"/>
        <v>21036</v>
      </c>
      <c r="H1634" s="21" t="str">
        <f>VLOOKUP(B1634,属性中转表!A:F,6,FALSE)</f>
        <v>"hp":98100,"atk":2725</v>
      </c>
      <c r="I1634" s="20" t="str">
        <f>IF(VLOOKUP(B1634,属性中转表!A:G,7,FALSE)=0,"",VLOOKUP(VLOOKUP(B1634,属性中转表!A:G,7,FALSE),属性中转表!$K$2:$P$21,6,0))&amp;IF(VLOOKUP(B1634,属性中转表!A:G,7,FALSE)&gt;=50,VLOOKUP(A1634,英雄数据表!A:K,9,0),IF(VLOOKUP(B1634,属性中转表!A:G,7,FALSE)&gt;=25,VLOOKUP(A1634,英雄数据表!A:K,5,0),""))</f>
        <v>"atk":300,"hp":5000,"undpspro":100</v>
      </c>
      <c r="J1634" s="20" t="str">
        <f>IF(I1634="","",属性中转表!$I$1&amp;(IF(VLOOKUP(B1634,属性中转表!A:G,7,FALSE)=0,0,VLOOKUP(VLOOKUP(B1634,属性中转表!A:G,7,FALSE),属性中转表!$K$2:$P$21,4,0)))+IFERROR(VLOOKUP(A1634,英雄数据表!A:K,IF(武魂!B1634&gt;=50,10,IF(武魂!B1634&gt;=25,6)),0),0))</f>
        <v>,"dpspro":50</v>
      </c>
      <c r="K1634" s="32" t="str">
        <f t="shared" si="113"/>
        <v>"atk":300,"hp":5000,"undpspro":100,"dpspro":50</v>
      </c>
      <c r="L1634" s="20" t="str">
        <f>IF(B1634&gt;=50,VLOOKUP(A1634,英雄数据表!A:L,11,FALSE),IF(B1634&gt;=25,VLOOKUP(A1634,英雄数据表!A:L,7,0),""))</f>
        <v>"2103601004"</v>
      </c>
      <c r="M1634" s="20" t="str">
        <f>IFERROR(VLOOKUP(B1634,属性中转表!$K$2:$O$21,5,FALSE),"")</f>
        <v/>
      </c>
      <c r="N1634" s="20" t="str">
        <f>IF(B1634=25,VLOOKUP(A1634,英雄数据表!A:L,8,FALSE),IF(B1634=50,VLOOKUP(A1634,英雄数据表!A:L,12,0),""))</f>
        <v/>
      </c>
    </row>
    <row r="1635" spans="1:14" x14ac:dyDescent="0.3">
      <c r="A1635" s="20">
        <v>21036</v>
      </c>
      <c r="B1635" s="21">
        <f t="shared" si="110"/>
        <v>34</v>
      </c>
      <c r="C1635" s="21">
        <v>5</v>
      </c>
      <c r="D1635" s="21">
        <f>VLOOKUP(A1635,英雄数据表!A:D,4,0)</f>
        <v>2</v>
      </c>
      <c r="E1635" s="20" t="str">
        <f>VLOOKUP(A1635,英雄数据表!A:C,3,0)</f>
        <v>冈格尼尔</v>
      </c>
      <c r="F1635" s="20">
        <f t="shared" si="111"/>
        <v>21036</v>
      </c>
      <c r="G1635" s="20">
        <f t="shared" si="112"/>
        <v>21036</v>
      </c>
      <c r="H1635" s="21" t="str">
        <f>VLOOKUP(B1635,属性中转表!A:F,6,FALSE)</f>
        <v>"hp":102600,"atk":2850</v>
      </c>
      <c r="I1635" s="20" t="str">
        <f>IF(VLOOKUP(B1635,属性中转表!A:G,7,FALSE)=0,"",VLOOKUP(VLOOKUP(B1635,属性中转表!A:G,7,FALSE),属性中转表!$K$2:$P$21,6,0))&amp;IF(VLOOKUP(B1635,属性中转表!A:G,7,FALSE)&gt;=50,VLOOKUP(A1635,英雄数据表!A:K,9,0),IF(VLOOKUP(B1635,属性中转表!A:G,7,FALSE)&gt;=25,VLOOKUP(A1635,英雄数据表!A:K,5,0),""))</f>
        <v>"atk":300,"hp":5000,"undpspro":100</v>
      </c>
      <c r="J1635" s="20" t="str">
        <f>IF(I1635="","",属性中转表!$I$1&amp;(IF(VLOOKUP(B1635,属性中转表!A:G,7,FALSE)=0,0,VLOOKUP(VLOOKUP(B1635,属性中转表!A:G,7,FALSE),属性中转表!$K$2:$P$21,4,0)))+IFERROR(VLOOKUP(A1635,英雄数据表!A:K,IF(武魂!B1635&gt;=50,10,IF(武魂!B1635&gt;=25,6)),0),0))</f>
        <v>,"dpspro":50</v>
      </c>
      <c r="K1635" s="32" t="str">
        <f t="shared" si="113"/>
        <v>"atk":300,"hp":5000,"undpspro":100,"dpspro":50</v>
      </c>
      <c r="L1635" s="20" t="str">
        <f>IF(B1635&gt;=50,VLOOKUP(A1635,英雄数据表!A:L,11,FALSE),IF(B1635&gt;=25,VLOOKUP(A1635,英雄数据表!A:L,7,0),""))</f>
        <v>"2103601004"</v>
      </c>
      <c r="M1635" s="20" t="str">
        <f>IFERROR(VLOOKUP(B1635,属性中转表!$K$2:$O$21,5,FALSE),"")</f>
        <v/>
      </c>
      <c r="N1635" s="20" t="str">
        <f>IF(B1635=25,VLOOKUP(A1635,英雄数据表!A:L,8,FALSE),IF(B1635=50,VLOOKUP(A1635,英雄数据表!A:L,12,0),""))</f>
        <v/>
      </c>
    </row>
    <row r="1636" spans="1:14" x14ac:dyDescent="0.3">
      <c r="A1636" s="20">
        <v>21036</v>
      </c>
      <c r="B1636" s="21">
        <f t="shared" si="110"/>
        <v>35</v>
      </c>
      <c r="C1636" s="21">
        <v>5</v>
      </c>
      <c r="D1636" s="21">
        <f>VLOOKUP(A1636,英雄数据表!A:D,4,0)</f>
        <v>2</v>
      </c>
      <c r="E1636" s="20" t="str">
        <f>VLOOKUP(A1636,英雄数据表!A:C,3,0)</f>
        <v>冈格尼尔</v>
      </c>
      <c r="F1636" s="20">
        <f t="shared" si="111"/>
        <v>21036</v>
      </c>
      <c r="G1636" s="20">
        <f t="shared" si="112"/>
        <v>21036</v>
      </c>
      <c r="H1636" s="21" t="str">
        <f>VLOOKUP(B1636,属性中转表!A:F,6,FALSE)</f>
        <v>"hp":107100,"atk":2975</v>
      </c>
      <c r="I1636" s="20" t="str">
        <f>IF(VLOOKUP(B1636,属性中转表!A:G,7,FALSE)=0,"",VLOOKUP(VLOOKUP(B1636,属性中转表!A:G,7,FALSE),属性中转表!$K$2:$P$21,6,0))&amp;IF(VLOOKUP(B1636,属性中转表!A:G,7,FALSE)&gt;=50,VLOOKUP(A1636,英雄数据表!A:K,9,0),IF(VLOOKUP(B1636,属性中转表!A:G,7,FALSE)&gt;=25,VLOOKUP(A1636,英雄数据表!A:K,5,0),""))</f>
        <v>"atk":300,"hp":5000,"undpspro":100</v>
      </c>
      <c r="J1636" s="20" t="str">
        <f>IF(I1636="","",属性中转表!$I$1&amp;(IF(VLOOKUP(B1636,属性中转表!A:G,7,FALSE)=0,0,VLOOKUP(VLOOKUP(B1636,属性中转表!A:G,7,FALSE),属性中转表!$K$2:$P$21,4,0)))+IFERROR(VLOOKUP(A1636,英雄数据表!A:K,IF(武魂!B1636&gt;=50,10,IF(武魂!B1636&gt;=25,6)),0),0))</f>
        <v>,"dpspro":100</v>
      </c>
      <c r="K1636" s="32" t="str">
        <f t="shared" si="113"/>
        <v>"atk":300,"hp":5000,"undpspro":100,"dpspro":100</v>
      </c>
      <c r="L1636" s="20" t="str">
        <f>IF(B1636&gt;=50,VLOOKUP(A1636,英雄数据表!A:L,11,FALSE),IF(B1636&gt;=25,VLOOKUP(A1636,英雄数据表!A:L,7,0),""))</f>
        <v>"2103601004"</v>
      </c>
      <c r="M1636" s="20" t="str">
        <f>IFERROR(VLOOKUP(B1636,属性中转表!$K$2:$O$21,5,FALSE),"")</f>
        <v>"dpspro":50</v>
      </c>
      <c r="N1636" s="20" t="str">
        <f>IF(B1636=25,VLOOKUP(A1636,英雄数据表!A:L,8,FALSE),IF(B1636=50,VLOOKUP(A1636,英雄数据表!A:L,12,0),""))</f>
        <v/>
      </c>
    </row>
    <row r="1637" spans="1:14" x14ac:dyDescent="0.3">
      <c r="A1637" s="20">
        <v>21036</v>
      </c>
      <c r="B1637" s="21">
        <f t="shared" si="110"/>
        <v>36</v>
      </c>
      <c r="C1637" s="21">
        <v>5</v>
      </c>
      <c r="D1637" s="21">
        <f>VLOOKUP(A1637,英雄数据表!A:D,4,0)</f>
        <v>2</v>
      </c>
      <c r="E1637" s="20" t="str">
        <f>VLOOKUP(A1637,英雄数据表!A:C,3,0)</f>
        <v>冈格尼尔</v>
      </c>
      <c r="F1637" s="20">
        <f t="shared" si="111"/>
        <v>21036</v>
      </c>
      <c r="G1637" s="20">
        <f t="shared" si="112"/>
        <v>21036</v>
      </c>
      <c r="H1637" s="21" t="str">
        <f>VLOOKUP(B1637,属性中转表!A:F,6,FALSE)</f>
        <v>"hp":111600,"atk":3100</v>
      </c>
      <c r="I1637" s="20" t="str">
        <f>IF(VLOOKUP(B1637,属性中转表!A:G,7,FALSE)=0,"",VLOOKUP(VLOOKUP(B1637,属性中转表!A:G,7,FALSE),属性中转表!$K$2:$P$21,6,0))&amp;IF(VLOOKUP(B1637,属性中转表!A:G,7,FALSE)&gt;=50,VLOOKUP(A1637,英雄数据表!A:K,9,0),IF(VLOOKUP(B1637,属性中转表!A:G,7,FALSE)&gt;=25,VLOOKUP(A1637,英雄数据表!A:K,5,0),""))</f>
        <v>"atk":300,"hp":5000,"undpspro":100</v>
      </c>
      <c r="J1637" s="20" t="str">
        <f>IF(I1637="","",属性中转表!$I$1&amp;(IF(VLOOKUP(B1637,属性中转表!A:G,7,FALSE)=0,0,VLOOKUP(VLOOKUP(B1637,属性中转表!A:G,7,FALSE),属性中转表!$K$2:$P$21,4,0)))+IFERROR(VLOOKUP(A1637,英雄数据表!A:K,IF(武魂!B1637&gt;=50,10,IF(武魂!B1637&gt;=25,6)),0),0))</f>
        <v>,"dpspro":100</v>
      </c>
      <c r="K1637" s="32" t="str">
        <f t="shared" si="113"/>
        <v>"atk":300,"hp":5000,"undpspro":100,"dpspro":100</v>
      </c>
      <c r="L1637" s="20" t="str">
        <f>IF(B1637&gt;=50,VLOOKUP(A1637,英雄数据表!A:L,11,FALSE),IF(B1637&gt;=25,VLOOKUP(A1637,英雄数据表!A:L,7,0),""))</f>
        <v>"2103601004"</v>
      </c>
      <c r="M1637" s="20" t="str">
        <f>IFERROR(VLOOKUP(B1637,属性中转表!$K$2:$O$21,5,FALSE),"")</f>
        <v/>
      </c>
      <c r="N1637" s="20" t="str">
        <f>IF(B1637=25,VLOOKUP(A1637,英雄数据表!A:L,8,FALSE),IF(B1637=50,VLOOKUP(A1637,英雄数据表!A:L,12,0),""))</f>
        <v/>
      </c>
    </row>
    <row r="1638" spans="1:14" x14ac:dyDescent="0.3">
      <c r="A1638" s="20">
        <v>21036</v>
      </c>
      <c r="B1638" s="21">
        <f t="shared" si="110"/>
        <v>37</v>
      </c>
      <c r="C1638" s="21">
        <v>5</v>
      </c>
      <c r="D1638" s="21">
        <f>VLOOKUP(A1638,英雄数据表!A:D,4,0)</f>
        <v>2</v>
      </c>
      <c r="E1638" s="20" t="str">
        <f>VLOOKUP(A1638,英雄数据表!A:C,3,0)</f>
        <v>冈格尼尔</v>
      </c>
      <c r="F1638" s="20">
        <f t="shared" si="111"/>
        <v>21036</v>
      </c>
      <c r="G1638" s="20">
        <f t="shared" si="112"/>
        <v>21036</v>
      </c>
      <c r="H1638" s="21" t="str">
        <f>VLOOKUP(B1638,属性中转表!A:F,6,FALSE)</f>
        <v>"hp":116100,"atk":3225</v>
      </c>
      <c r="I1638" s="20" t="str">
        <f>IF(VLOOKUP(B1638,属性中转表!A:G,7,FALSE)=0,"",VLOOKUP(VLOOKUP(B1638,属性中转表!A:G,7,FALSE),属性中转表!$K$2:$P$21,6,0))&amp;IF(VLOOKUP(B1638,属性中转表!A:G,7,FALSE)&gt;=50,VLOOKUP(A1638,英雄数据表!A:K,9,0),IF(VLOOKUP(B1638,属性中转表!A:G,7,FALSE)&gt;=25,VLOOKUP(A1638,英雄数据表!A:K,5,0),""))</f>
        <v>"atk":300,"hp":5000,"undpspro":100</v>
      </c>
      <c r="J1638" s="20" t="str">
        <f>IF(I1638="","",属性中转表!$I$1&amp;(IF(VLOOKUP(B1638,属性中转表!A:G,7,FALSE)=0,0,VLOOKUP(VLOOKUP(B1638,属性中转表!A:G,7,FALSE),属性中转表!$K$2:$P$21,4,0)))+IFERROR(VLOOKUP(A1638,英雄数据表!A:K,IF(武魂!B1638&gt;=50,10,IF(武魂!B1638&gt;=25,6)),0),0))</f>
        <v>,"dpspro":100</v>
      </c>
      <c r="K1638" s="32" t="str">
        <f t="shared" si="113"/>
        <v>"atk":300,"hp":5000,"undpspro":100,"dpspro":100</v>
      </c>
      <c r="L1638" s="20" t="str">
        <f>IF(B1638&gt;=50,VLOOKUP(A1638,英雄数据表!A:L,11,FALSE),IF(B1638&gt;=25,VLOOKUP(A1638,英雄数据表!A:L,7,0),""))</f>
        <v>"2103601004"</v>
      </c>
      <c r="M1638" s="20" t="str">
        <f>IFERROR(VLOOKUP(B1638,属性中转表!$K$2:$O$21,5,FALSE),"")</f>
        <v/>
      </c>
      <c r="N1638" s="20" t="str">
        <f>IF(B1638=25,VLOOKUP(A1638,英雄数据表!A:L,8,FALSE),IF(B1638=50,VLOOKUP(A1638,英雄数据表!A:L,12,0),""))</f>
        <v/>
      </c>
    </row>
    <row r="1639" spans="1:14" x14ac:dyDescent="0.3">
      <c r="A1639" s="20">
        <v>21036</v>
      </c>
      <c r="B1639" s="21">
        <f t="shared" si="110"/>
        <v>38</v>
      </c>
      <c r="C1639" s="21">
        <v>5</v>
      </c>
      <c r="D1639" s="21">
        <f>VLOOKUP(A1639,英雄数据表!A:D,4,0)</f>
        <v>2</v>
      </c>
      <c r="E1639" s="20" t="str">
        <f>VLOOKUP(A1639,英雄数据表!A:C,3,0)</f>
        <v>冈格尼尔</v>
      </c>
      <c r="F1639" s="20">
        <f t="shared" si="111"/>
        <v>21036</v>
      </c>
      <c r="G1639" s="20">
        <f t="shared" si="112"/>
        <v>21036</v>
      </c>
      <c r="H1639" s="21" t="str">
        <f>VLOOKUP(B1639,属性中转表!A:F,6,FALSE)</f>
        <v>"hp":120600,"atk":3350</v>
      </c>
      <c r="I1639" s="20" t="str">
        <f>IF(VLOOKUP(B1639,属性中转表!A:G,7,FALSE)=0,"",VLOOKUP(VLOOKUP(B1639,属性中转表!A:G,7,FALSE),属性中转表!$K$2:$P$21,6,0))&amp;IF(VLOOKUP(B1639,属性中转表!A:G,7,FALSE)&gt;=50,VLOOKUP(A1639,英雄数据表!A:K,9,0),IF(VLOOKUP(B1639,属性中转表!A:G,7,FALSE)&gt;=25,VLOOKUP(A1639,英雄数据表!A:K,5,0),""))</f>
        <v>"atk":300,"hp":5000,"undpspro":100</v>
      </c>
      <c r="J1639" s="20" t="str">
        <f>IF(I1639="","",属性中转表!$I$1&amp;(IF(VLOOKUP(B1639,属性中转表!A:G,7,FALSE)=0,0,VLOOKUP(VLOOKUP(B1639,属性中转表!A:G,7,FALSE),属性中转表!$K$2:$P$21,4,0)))+IFERROR(VLOOKUP(A1639,英雄数据表!A:K,IF(武魂!B1639&gt;=50,10,IF(武魂!B1639&gt;=25,6)),0),0))</f>
        <v>,"dpspro":100</v>
      </c>
      <c r="K1639" s="32" t="str">
        <f t="shared" si="113"/>
        <v>"atk":300,"hp":5000,"undpspro":100,"dpspro":100</v>
      </c>
      <c r="L1639" s="20" t="str">
        <f>IF(B1639&gt;=50,VLOOKUP(A1639,英雄数据表!A:L,11,FALSE),IF(B1639&gt;=25,VLOOKUP(A1639,英雄数据表!A:L,7,0),""))</f>
        <v>"2103601004"</v>
      </c>
      <c r="M1639" s="20" t="str">
        <f>IFERROR(VLOOKUP(B1639,属性中转表!$K$2:$O$21,5,FALSE),"")</f>
        <v/>
      </c>
      <c r="N1639" s="20" t="str">
        <f>IF(B1639=25,VLOOKUP(A1639,英雄数据表!A:L,8,FALSE),IF(B1639=50,VLOOKUP(A1639,英雄数据表!A:L,12,0),""))</f>
        <v/>
      </c>
    </row>
    <row r="1640" spans="1:14" x14ac:dyDescent="0.3">
      <c r="A1640" s="20">
        <v>21036</v>
      </c>
      <c r="B1640" s="21">
        <f t="shared" si="110"/>
        <v>39</v>
      </c>
      <c r="C1640" s="21">
        <v>5</v>
      </c>
      <c r="D1640" s="21">
        <f>VLOOKUP(A1640,英雄数据表!A:D,4,0)</f>
        <v>2</v>
      </c>
      <c r="E1640" s="20" t="str">
        <f>VLOOKUP(A1640,英雄数据表!A:C,3,0)</f>
        <v>冈格尼尔</v>
      </c>
      <c r="F1640" s="20">
        <f t="shared" si="111"/>
        <v>21036</v>
      </c>
      <c r="G1640" s="20">
        <f t="shared" si="112"/>
        <v>21036</v>
      </c>
      <c r="H1640" s="21" t="str">
        <f>VLOOKUP(B1640,属性中转表!A:F,6,FALSE)</f>
        <v>"hp":125100,"atk":3475</v>
      </c>
      <c r="I1640" s="20" t="str">
        <f>IF(VLOOKUP(B1640,属性中转表!A:G,7,FALSE)=0,"",VLOOKUP(VLOOKUP(B1640,属性中转表!A:G,7,FALSE),属性中转表!$K$2:$P$21,6,0))&amp;IF(VLOOKUP(B1640,属性中转表!A:G,7,FALSE)&gt;=50,VLOOKUP(A1640,英雄数据表!A:K,9,0),IF(VLOOKUP(B1640,属性中转表!A:G,7,FALSE)&gt;=25,VLOOKUP(A1640,英雄数据表!A:K,5,0),""))</f>
        <v>"atk":300,"hp":5000,"undpspro":100</v>
      </c>
      <c r="J1640" s="20" t="str">
        <f>IF(I1640="","",属性中转表!$I$1&amp;(IF(VLOOKUP(B1640,属性中转表!A:G,7,FALSE)=0,0,VLOOKUP(VLOOKUP(B1640,属性中转表!A:G,7,FALSE),属性中转表!$K$2:$P$21,4,0)))+IFERROR(VLOOKUP(A1640,英雄数据表!A:K,IF(武魂!B1640&gt;=50,10,IF(武魂!B1640&gt;=25,6)),0),0))</f>
        <v>,"dpspro":100</v>
      </c>
      <c r="K1640" s="32" t="str">
        <f t="shared" si="113"/>
        <v>"atk":300,"hp":5000,"undpspro":100,"dpspro":100</v>
      </c>
      <c r="L1640" s="20" t="str">
        <f>IF(B1640&gt;=50,VLOOKUP(A1640,英雄数据表!A:L,11,FALSE),IF(B1640&gt;=25,VLOOKUP(A1640,英雄数据表!A:L,7,0),""))</f>
        <v>"2103601004"</v>
      </c>
      <c r="M1640" s="20" t="str">
        <f>IFERROR(VLOOKUP(B1640,属性中转表!$K$2:$O$21,5,FALSE),"")</f>
        <v/>
      </c>
      <c r="N1640" s="20" t="str">
        <f>IF(B1640=25,VLOOKUP(A1640,英雄数据表!A:L,8,FALSE),IF(B1640=50,VLOOKUP(A1640,英雄数据表!A:L,12,0),""))</f>
        <v/>
      </c>
    </row>
    <row r="1641" spans="1:14" x14ac:dyDescent="0.3">
      <c r="A1641" s="20">
        <v>21036</v>
      </c>
      <c r="B1641" s="21">
        <f t="shared" si="110"/>
        <v>40</v>
      </c>
      <c r="C1641" s="21">
        <v>5</v>
      </c>
      <c r="D1641" s="21">
        <f>VLOOKUP(A1641,英雄数据表!A:D,4,0)</f>
        <v>2</v>
      </c>
      <c r="E1641" s="20" t="str">
        <f>VLOOKUP(A1641,英雄数据表!A:C,3,0)</f>
        <v>冈格尼尔</v>
      </c>
      <c r="F1641" s="20">
        <f t="shared" si="111"/>
        <v>21036</v>
      </c>
      <c r="G1641" s="20">
        <f t="shared" si="112"/>
        <v>21036</v>
      </c>
      <c r="H1641" s="21" t="str">
        <f>VLOOKUP(B1641,属性中转表!A:F,6,FALSE)</f>
        <v>"hp":129600,"atk":3600</v>
      </c>
      <c r="I1641" s="20" t="str">
        <f>IF(VLOOKUP(B1641,属性中转表!A:G,7,FALSE)=0,"",VLOOKUP(VLOOKUP(B1641,属性中转表!A:G,7,FALSE),属性中转表!$K$2:$P$21,6,0))&amp;IF(VLOOKUP(B1641,属性中转表!A:G,7,FALSE)&gt;=50,VLOOKUP(A1641,英雄数据表!A:K,9,0),IF(VLOOKUP(B1641,属性中转表!A:G,7,FALSE)&gt;=25,VLOOKUP(A1641,英雄数据表!A:K,5,0),""))</f>
        <v>"atk":300,"hp":5000,"undpspro":100,"pvpdpspro":50</v>
      </c>
      <c r="J1641" s="20" t="str">
        <f>IF(I1641="","",属性中转表!$I$1&amp;(IF(VLOOKUP(B1641,属性中转表!A:G,7,FALSE)=0,0,VLOOKUP(VLOOKUP(B1641,属性中转表!A:G,7,FALSE),属性中转表!$K$2:$P$21,4,0)))+IFERROR(VLOOKUP(A1641,英雄数据表!A:K,IF(武魂!B1641&gt;=50,10,IF(武魂!B1641&gt;=25,6)),0),0))</f>
        <v>,"dpspro":100</v>
      </c>
      <c r="K1641" s="32" t="str">
        <f t="shared" si="113"/>
        <v>"atk":300,"hp":5000,"undpspro":100,"pvpdpspro":50,"dpspro":100</v>
      </c>
      <c r="L1641" s="20" t="str">
        <f>IF(B1641&gt;=50,VLOOKUP(A1641,英雄数据表!A:L,11,FALSE),IF(B1641&gt;=25,VLOOKUP(A1641,英雄数据表!A:L,7,0),""))</f>
        <v>"2103601004"</v>
      </c>
      <c r="M1641" s="20" t="str">
        <f>IFERROR(VLOOKUP(B1641,属性中转表!$K$2:$O$21,5,FALSE),"")</f>
        <v>"pvpdpspro":50</v>
      </c>
      <c r="N1641" s="20" t="str">
        <f>IF(B1641=25,VLOOKUP(A1641,英雄数据表!A:L,8,FALSE),IF(B1641=50,VLOOKUP(A1641,英雄数据表!A:L,12,0),""))</f>
        <v/>
      </c>
    </row>
    <row r="1642" spans="1:14" x14ac:dyDescent="0.3">
      <c r="A1642" s="20">
        <v>21036</v>
      </c>
      <c r="B1642" s="21">
        <f t="shared" si="110"/>
        <v>41</v>
      </c>
      <c r="C1642" s="21">
        <v>5</v>
      </c>
      <c r="D1642" s="21">
        <f>VLOOKUP(A1642,英雄数据表!A:D,4,0)</f>
        <v>2</v>
      </c>
      <c r="E1642" s="20" t="str">
        <f>VLOOKUP(A1642,英雄数据表!A:C,3,0)</f>
        <v>冈格尼尔</v>
      </c>
      <c r="F1642" s="20">
        <f t="shared" si="111"/>
        <v>21036</v>
      </c>
      <c r="G1642" s="20">
        <f t="shared" si="112"/>
        <v>21036</v>
      </c>
      <c r="H1642" s="21" t="str">
        <f>VLOOKUP(B1642,属性中转表!A:F,6,FALSE)</f>
        <v>"hp":135000,"atk":3750</v>
      </c>
      <c r="I1642" s="20" t="str">
        <f>IF(VLOOKUP(B1642,属性中转表!A:G,7,FALSE)=0,"",VLOOKUP(VLOOKUP(B1642,属性中转表!A:G,7,FALSE),属性中转表!$K$2:$P$21,6,0))&amp;IF(VLOOKUP(B1642,属性中转表!A:G,7,FALSE)&gt;=50,VLOOKUP(A1642,英雄数据表!A:K,9,0),IF(VLOOKUP(B1642,属性中转表!A:G,7,FALSE)&gt;=25,VLOOKUP(A1642,英雄数据表!A:K,5,0),""))</f>
        <v>"atk":300,"hp":5000,"undpspro":100,"pvpdpspro":50</v>
      </c>
      <c r="J1642" s="20" t="str">
        <f>IF(I1642="","",属性中转表!$I$1&amp;(IF(VLOOKUP(B1642,属性中转表!A:G,7,FALSE)=0,0,VLOOKUP(VLOOKUP(B1642,属性中转表!A:G,7,FALSE),属性中转表!$K$2:$P$21,4,0)))+IFERROR(VLOOKUP(A1642,英雄数据表!A:K,IF(武魂!B1642&gt;=50,10,IF(武魂!B1642&gt;=25,6)),0),0))</f>
        <v>,"dpspro":100</v>
      </c>
      <c r="K1642" s="32" t="str">
        <f t="shared" si="113"/>
        <v>"atk":300,"hp":5000,"undpspro":100,"pvpdpspro":50,"dpspro":100</v>
      </c>
      <c r="L1642" s="20" t="str">
        <f>IF(B1642&gt;=50,VLOOKUP(A1642,英雄数据表!A:L,11,FALSE),IF(B1642&gt;=25,VLOOKUP(A1642,英雄数据表!A:L,7,0),""))</f>
        <v>"2103601004"</v>
      </c>
      <c r="M1642" s="20" t="str">
        <f>IFERROR(VLOOKUP(B1642,属性中转表!$K$2:$O$21,5,FALSE),"")</f>
        <v/>
      </c>
      <c r="N1642" s="20" t="str">
        <f>IF(B1642=25,VLOOKUP(A1642,英雄数据表!A:L,8,FALSE),IF(B1642=50,VLOOKUP(A1642,英雄数据表!A:L,12,0),""))</f>
        <v/>
      </c>
    </row>
    <row r="1643" spans="1:14" x14ac:dyDescent="0.3">
      <c r="A1643" s="20">
        <v>21036</v>
      </c>
      <c r="B1643" s="21">
        <f t="shared" si="110"/>
        <v>42</v>
      </c>
      <c r="C1643" s="21">
        <v>5</v>
      </c>
      <c r="D1643" s="21">
        <f>VLOOKUP(A1643,英雄数据表!A:D,4,0)</f>
        <v>2</v>
      </c>
      <c r="E1643" s="20" t="str">
        <f>VLOOKUP(A1643,英雄数据表!A:C,3,0)</f>
        <v>冈格尼尔</v>
      </c>
      <c r="F1643" s="20">
        <f t="shared" si="111"/>
        <v>21036</v>
      </c>
      <c r="G1643" s="20">
        <f t="shared" si="112"/>
        <v>21036</v>
      </c>
      <c r="H1643" s="21" t="str">
        <f>VLOOKUP(B1643,属性中转表!A:F,6,FALSE)</f>
        <v>"hp":140400,"atk":3900</v>
      </c>
      <c r="I1643" s="20" t="str">
        <f>IF(VLOOKUP(B1643,属性中转表!A:G,7,FALSE)=0,"",VLOOKUP(VLOOKUP(B1643,属性中转表!A:G,7,FALSE),属性中转表!$K$2:$P$21,6,0))&amp;IF(VLOOKUP(B1643,属性中转表!A:G,7,FALSE)&gt;=50,VLOOKUP(A1643,英雄数据表!A:K,9,0),IF(VLOOKUP(B1643,属性中转表!A:G,7,FALSE)&gt;=25,VLOOKUP(A1643,英雄数据表!A:K,5,0),""))</f>
        <v>"atk":300,"hp":5000,"undpspro":100,"pvpdpspro":50</v>
      </c>
      <c r="J1643" s="20" t="str">
        <f>IF(I1643="","",属性中转表!$I$1&amp;(IF(VLOOKUP(B1643,属性中转表!A:G,7,FALSE)=0,0,VLOOKUP(VLOOKUP(B1643,属性中转表!A:G,7,FALSE),属性中转表!$K$2:$P$21,4,0)))+IFERROR(VLOOKUP(A1643,英雄数据表!A:K,IF(武魂!B1643&gt;=50,10,IF(武魂!B1643&gt;=25,6)),0),0))</f>
        <v>,"dpspro":100</v>
      </c>
      <c r="K1643" s="32" t="str">
        <f t="shared" si="113"/>
        <v>"atk":300,"hp":5000,"undpspro":100,"pvpdpspro":50,"dpspro":100</v>
      </c>
      <c r="L1643" s="20" t="str">
        <f>IF(B1643&gt;=50,VLOOKUP(A1643,英雄数据表!A:L,11,FALSE),IF(B1643&gt;=25,VLOOKUP(A1643,英雄数据表!A:L,7,0),""))</f>
        <v>"2103601004"</v>
      </c>
      <c r="M1643" s="20" t="str">
        <f>IFERROR(VLOOKUP(B1643,属性中转表!$K$2:$O$21,5,FALSE),"")</f>
        <v/>
      </c>
      <c r="N1643" s="20" t="str">
        <f>IF(B1643=25,VLOOKUP(A1643,英雄数据表!A:L,8,FALSE),IF(B1643=50,VLOOKUP(A1643,英雄数据表!A:L,12,0),""))</f>
        <v/>
      </c>
    </row>
    <row r="1644" spans="1:14" x14ac:dyDescent="0.3">
      <c r="A1644" s="20">
        <v>21036</v>
      </c>
      <c r="B1644" s="21">
        <f t="shared" si="110"/>
        <v>43</v>
      </c>
      <c r="C1644" s="21">
        <v>5</v>
      </c>
      <c r="D1644" s="21">
        <f>VLOOKUP(A1644,英雄数据表!A:D,4,0)</f>
        <v>2</v>
      </c>
      <c r="E1644" s="20" t="str">
        <f>VLOOKUP(A1644,英雄数据表!A:C,3,0)</f>
        <v>冈格尼尔</v>
      </c>
      <c r="F1644" s="20">
        <f t="shared" si="111"/>
        <v>21036</v>
      </c>
      <c r="G1644" s="20">
        <f t="shared" si="112"/>
        <v>21036</v>
      </c>
      <c r="H1644" s="21" t="str">
        <f>VLOOKUP(B1644,属性中转表!A:F,6,FALSE)</f>
        <v>"hp":145800,"atk":4050</v>
      </c>
      <c r="I1644" s="20" t="str">
        <f>IF(VLOOKUP(B1644,属性中转表!A:G,7,FALSE)=0,"",VLOOKUP(VLOOKUP(B1644,属性中转表!A:G,7,FALSE),属性中转表!$K$2:$P$21,6,0))&amp;IF(VLOOKUP(B1644,属性中转表!A:G,7,FALSE)&gt;=50,VLOOKUP(A1644,英雄数据表!A:K,9,0),IF(VLOOKUP(B1644,属性中转表!A:G,7,FALSE)&gt;=25,VLOOKUP(A1644,英雄数据表!A:K,5,0),""))</f>
        <v>"atk":300,"hp":5000,"undpspro":100,"pvpdpspro":50</v>
      </c>
      <c r="J1644" s="20" t="str">
        <f>IF(I1644="","",属性中转表!$I$1&amp;(IF(VLOOKUP(B1644,属性中转表!A:G,7,FALSE)=0,0,VLOOKUP(VLOOKUP(B1644,属性中转表!A:G,7,FALSE),属性中转表!$K$2:$P$21,4,0)))+IFERROR(VLOOKUP(A1644,英雄数据表!A:K,IF(武魂!B1644&gt;=50,10,IF(武魂!B1644&gt;=25,6)),0),0))</f>
        <v>,"dpspro":100</v>
      </c>
      <c r="K1644" s="32" t="str">
        <f t="shared" si="113"/>
        <v>"atk":300,"hp":5000,"undpspro":100,"pvpdpspro":50,"dpspro":100</v>
      </c>
      <c r="L1644" s="20" t="str">
        <f>IF(B1644&gt;=50,VLOOKUP(A1644,英雄数据表!A:L,11,FALSE),IF(B1644&gt;=25,VLOOKUP(A1644,英雄数据表!A:L,7,0),""))</f>
        <v>"2103601004"</v>
      </c>
      <c r="M1644" s="20" t="str">
        <f>IFERROR(VLOOKUP(B1644,属性中转表!$K$2:$O$21,5,FALSE),"")</f>
        <v/>
      </c>
      <c r="N1644" s="20" t="str">
        <f>IF(B1644=25,VLOOKUP(A1644,英雄数据表!A:L,8,FALSE),IF(B1644=50,VLOOKUP(A1644,英雄数据表!A:L,12,0),""))</f>
        <v/>
      </c>
    </row>
    <row r="1645" spans="1:14" x14ac:dyDescent="0.3">
      <c r="A1645" s="20">
        <v>21036</v>
      </c>
      <c r="B1645" s="21">
        <f t="shared" si="110"/>
        <v>44</v>
      </c>
      <c r="C1645" s="21">
        <v>5</v>
      </c>
      <c r="D1645" s="21">
        <f>VLOOKUP(A1645,英雄数据表!A:D,4,0)</f>
        <v>2</v>
      </c>
      <c r="E1645" s="20" t="str">
        <f>VLOOKUP(A1645,英雄数据表!A:C,3,0)</f>
        <v>冈格尼尔</v>
      </c>
      <c r="F1645" s="20">
        <f t="shared" si="111"/>
        <v>21036</v>
      </c>
      <c r="G1645" s="20">
        <f t="shared" si="112"/>
        <v>21036</v>
      </c>
      <c r="H1645" s="21" t="str">
        <f>VLOOKUP(B1645,属性中转表!A:F,6,FALSE)</f>
        <v>"hp":151200,"atk":4200</v>
      </c>
      <c r="I1645" s="20" t="str">
        <f>IF(VLOOKUP(B1645,属性中转表!A:G,7,FALSE)=0,"",VLOOKUP(VLOOKUP(B1645,属性中转表!A:G,7,FALSE),属性中转表!$K$2:$P$21,6,0))&amp;IF(VLOOKUP(B1645,属性中转表!A:G,7,FALSE)&gt;=50,VLOOKUP(A1645,英雄数据表!A:K,9,0),IF(VLOOKUP(B1645,属性中转表!A:G,7,FALSE)&gt;=25,VLOOKUP(A1645,英雄数据表!A:K,5,0),""))</f>
        <v>"atk":300,"hp":5000,"undpspro":100,"pvpdpspro":50</v>
      </c>
      <c r="J1645" s="20" t="str">
        <f>IF(I1645="","",属性中转表!$I$1&amp;(IF(VLOOKUP(B1645,属性中转表!A:G,7,FALSE)=0,0,VLOOKUP(VLOOKUP(B1645,属性中转表!A:G,7,FALSE),属性中转表!$K$2:$P$21,4,0)))+IFERROR(VLOOKUP(A1645,英雄数据表!A:K,IF(武魂!B1645&gt;=50,10,IF(武魂!B1645&gt;=25,6)),0),0))</f>
        <v>,"dpspro":100</v>
      </c>
      <c r="K1645" s="32" t="str">
        <f t="shared" si="113"/>
        <v>"atk":300,"hp":5000,"undpspro":100,"pvpdpspro":50,"dpspro":100</v>
      </c>
      <c r="L1645" s="20" t="str">
        <f>IF(B1645&gt;=50,VLOOKUP(A1645,英雄数据表!A:L,11,FALSE),IF(B1645&gt;=25,VLOOKUP(A1645,英雄数据表!A:L,7,0),""))</f>
        <v>"2103601004"</v>
      </c>
      <c r="M1645" s="20" t="str">
        <f>IFERROR(VLOOKUP(B1645,属性中转表!$K$2:$O$21,5,FALSE),"")</f>
        <v/>
      </c>
      <c r="N1645" s="20" t="str">
        <f>IF(B1645=25,VLOOKUP(A1645,英雄数据表!A:L,8,FALSE),IF(B1645=50,VLOOKUP(A1645,英雄数据表!A:L,12,0),""))</f>
        <v/>
      </c>
    </row>
    <row r="1646" spans="1:14" x14ac:dyDescent="0.3">
      <c r="A1646" s="20">
        <v>21036</v>
      </c>
      <c r="B1646" s="21">
        <f t="shared" si="110"/>
        <v>45</v>
      </c>
      <c r="C1646" s="21">
        <v>5</v>
      </c>
      <c r="D1646" s="21">
        <f>VLOOKUP(A1646,英雄数据表!A:D,4,0)</f>
        <v>2</v>
      </c>
      <c r="E1646" s="20" t="str">
        <f>VLOOKUP(A1646,英雄数据表!A:C,3,0)</f>
        <v>冈格尼尔</v>
      </c>
      <c r="F1646" s="20">
        <f t="shared" si="111"/>
        <v>21036</v>
      </c>
      <c r="G1646" s="20">
        <f t="shared" si="112"/>
        <v>21036</v>
      </c>
      <c r="H1646" s="21" t="str">
        <f>VLOOKUP(B1646,属性中转表!A:F,6,FALSE)</f>
        <v>"hp":156600,"atk":4350</v>
      </c>
      <c r="I1646" s="20" t="str">
        <f>IF(VLOOKUP(B1646,属性中转表!A:G,7,FALSE)=0,"",VLOOKUP(VLOOKUP(B1646,属性中转表!A:G,7,FALSE),属性中转表!$K$2:$P$21,6,0))&amp;IF(VLOOKUP(B1646,属性中转表!A:G,7,FALSE)&gt;=50,VLOOKUP(A1646,英雄数据表!A:K,9,0),IF(VLOOKUP(B1646,属性中转表!A:G,7,FALSE)&gt;=25,VLOOKUP(A1646,英雄数据表!A:K,5,0),""))</f>
        <v>"atk":300,"hp":5000,"undpspro":100,"pvpdpspro":50,"pvpundpspro":50</v>
      </c>
      <c r="J1646" s="20" t="str">
        <f>IF(I1646="","",属性中转表!$I$1&amp;(IF(VLOOKUP(B1646,属性中转表!A:G,7,FALSE)=0,0,VLOOKUP(VLOOKUP(B1646,属性中转表!A:G,7,FALSE),属性中转表!$K$2:$P$21,4,0)))+IFERROR(VLOOKUP(A1646,英雄数据表!A:K,IF(武魂!B1646&gt;=50,10,IF(武魂!B1646&gt;=25,6)),0),0))</f>
        <v>,"dpspro":100</v>
      </c>
      <c r="K1646" s="32" t="str">
        <f t="shared" si="113"/>
        <v>"atk":300,"hp":5000,"undpspro":100,"pvpdpspro":50,"pvpundpspro":50,"dpspro":100</v>
      </c>
      <c r="L1646" s="20" t="str">
        <f>IF(B1646&gt;=50,VLOOKUP(A1646,英雄数据表!A:L,11,FALSE),IF(B1646&gt;=25,VLOOKUP(A1646,英雄数据表!A:L,7,0),""))</f>
        <v>"2103601004"</v>
      </c>
      <c r="M1646" s="20" t="str">
        <f>IFERROR(VLOOKUP(B1646,属性中转表!$K$2:$O$21,5,FALSE),"")</f>
        <v>"pvpundpspro":50</v>
      </c>
      <c r="N1646" s="20" t="str">
        <f>IF(B1646=25,VLOOKUP(A1646,英雄数据表!A:L,8,FALSE),IF(B1646=50,VLOOKUP(A1646,英雄数据表!A:L,12,0),""))</f>
        <v/>
      </c>
    </row>
    <row r="1647" spans="1:14" x14ac:dyDescent="0.3">
      <c r="A1647" s="20">
        <v>21036</v>
      </c>
      <c r="B1647" s="21">
        <f t="shared" si="110"/>
        <v>46</v>
      </c>
      <c r="C1647" s="21">
        <v>5</v>
      </c>
      <c r="D1647" s="21">
        <f>VLOOKUP(A1647,英雄数据表!A:D,4,0)</f>
        <v>2</v>
      </c>
      <c r="E1647" s="20" t="str">
        <f>VLOOKUP(A1647,英雄数据表!A:C,3,0)</f>
        <v>冈格尼尔</v>
      </c>
      <c r="F1647" s="20">
        <f t="shared" si="111"/>
        <v>21036</v>
      </c>
      <c r="G1647" s="20">
        <f t="shared" si="112"/>
        <v>21036</v>
      </c>
      <c r="H1647" s="21" t="str">
        <f>VLOOKUP(B1647,属性中转表!A:F,6,FALSE)</f>
        <v>"hp":162000,"atk":4500</v>
      </c>
      <c r="I1647" s="20" t="str">
        <f>IF(VLOOKUP(B1647,属性中转表!A:G,7,FALSE)=0,"",VLOOKUP(VLOOKUP(B1647,属性中转表!A:G,7,FALSE),属性中转表!$K$2:$P$21,6,0))&amp;IF(VLOOKUP(B1647,属性中转表!A:G,7,FALSE)&gt;=50,VLOOKUP(A1647,英雄数据表!A:K,9,0),IF(VLOOKUP(B1647,属性中转表!A:G,7,FALSE)&gt;=25,VLOOKUP(A1647,英雄数据表!A:K,5,0),""))</f>
        <v>"atk":300,"hp":5000,"undpspro":100,"pvpdpspro":50,"pvpundpspro":50</v>
      </c>
      <c r="J1647" s="20" t="str">
        <f>IF(I1647="","",属性中转表!$I$1&amp;(IF(VLOOKUP(B1647,属性中转表!A:G,7,FALSE)=0,0,VLOOKUP(VLOOKUP(B1647,属性中转表!A:G,7,FALSE),属性中转表!$K$2:$P$21,4,0)))+IFERROR(VLOOKUP(A1647,英雄数据表!A:K,IF(武魂!B1647&gt;=50,10,IF(武魂!B1647&gt;=25,6)),0),0))</f>
        <v>,"dpspro":100</v>
      </c>
      <c r="K1647" s="32" t="str">
        <f t="shared" si="113"/>
        <v>"atk":300,"hp":5000,"undpspro":100,"pvpdpspro":50,"pvpundpspro":50,"dpspro":100</v>
      </c>
      <c r="L1647" s="20" t="str">
        <f>IF(B1647&gt;=50,VLOOKUP(A1647,英雄数据表!A:L,11,FALSE),IF(B1647&gt;=25,VLOOKUP(A1647,英雄数据表!A:L,7,0),""))</f>
        <v>"2103601004"</v>
      </c>
      <c r="M1647" s="20" t="str">
        <f>IFERROR(VLOOKUP(B1647,属性中转表!$K$2:$O$21,5,FALSE),"")</f>
        <v/>
      </c>
      <c r="N1647" s="20" t="str">
        <f>IF(B1647=25,VLOOKUP(A1647,英雄数据表!A:L,8,FALSE),IF(B1647=50,VLOOKUP(A1647,英雄数据表!A:L,12,0),""))</f>
        <v/>
      </c>
    </row>
    <row r="1648" spans="1:14" x14ac:dyDescent="0.3">
      <c r="A1648" s="20">
        <v>21036</v>
      </c>
      <c r="B1648" s="21">
        <f t="shared" si="110"/>
        <v>47</v>
      </c>
      <c r="C1648" s="21">
        <v>5</v>
      </c>
      <c r="D1648" s="21">
        <f>VLOOKUP(A1648,英雄数据表!A:D,4,0)</f>
        <v>2</v>
      </c>
      <c r="E1648" s="20" t="str">
        <f>VLOOKUP(A1648,英雄数据表!A:C,3,0)</f>
        <v>冈格尼尔</v>
      </c>
      <c r="F1648" s="20">
        <f t="shared" si="111"/>
        <v>21036</v>
      </c>
      <c r="G1648" s="20">
        <f t="shared" si="112"/>
        <v>21036</v>
      </c>
      <c r="H1648" s="21" t="str">
        <f>VLOOKUP(B1648,属性中转表!A:F,6,FALSE)</f>
        <v>"hp":167400,"atk":4650</v>
      </c>
      <c r="I1648" s="20" t="str">
        <f>IF(VLOOKUP(B1648,属性中转表!A:G,7,FALSE)=0,"",VLOOKUP(VLOOKUP(B1648,属性中转表!A:G,7,FALSE),属性中转表!$K$2:$P$21,6,0))&amp;IF(VLOOKUP(B1648,属性中转表!A:G,7,FALSE)&gt;=50,VLOOKUP(A1648,英雄数据表!A:K,9,0),IF(VLOOKUP(B1648,属性中转表!A:G,7,FALSE)&gt;=25,VLOOKUP(A1648,英雄数据表!A:K,5,0),""))</f>
        <v>"atk":300,"hp":5000,"undpspro":100,"pvpdpspro":50,"pvpundpspro":50</v>
      </c>
      <c r="J1648" s="20" t="str">
        <f>IF(I1648="","",属性中转表!$I$1&amp;(IF(VLOOKUP(B1648,属性中转表!A:G,7,FALSE)=0,0,VLOOKUP(VLOOKUP(B1648,属性中转表!A:G,7,FALSE),属性中转表!$K$2:$P$21,4,0)))+IFERROR(VLOOKUP(A1648,英雄数据表!A:K,IF(武魂!B1648&gt;=50,10,IF(武魂!B1648&gt;=25,6)),0),0))</f>
        <v>,"dpspro":100</v>
      </c>
      <c r="K1648" s="32" t="str">
        <f t="shared" si="113"/>
        <v>"atk":300,"hp":5000,"undpspro":100,"pvpdpspro":50,"pvpundpspro":50,"dpspro":100</v>
      </c>
      <c r="L1648" s="20" t="str">
        <f>IF(B1648&gt;=50,VLOOKUP(A1648,英雄数据表!A:L,11,FALSE),IF(B1648&gt;=25,VLOOKUP(A1648,英雄数据表!A:L,7,0),""))</f>
        <v>"2103601004"</v>
      </c>
      <c r="M1648" s="20" t="str">
        <f>IFERROR(VLOOKUP(B1648,属性中转表!$K$2:$O$21,5,FALSE),"")</f>
        <v/>
      </c>
      <c r="N1648" s="20" t="str">
        <f>IF(B1648=25,VLOOKUP(A1648,英雄数据表!A:L,8,FALSE),IF(B1648=50,VLOOKUP(A1648,英雄数据表!A:L,12,0),""))</f>
        <v/>
      </c>
    </row>
    <row r="1649" spans="1:14" x14ac:dyDescent="0.3">
      <c r="A1649" s="20">
        <v>21036</v>
      </c>
      <c r="B1649" s="21">
        <f t="shared" si="110"/>
        <v>48</v>
      </c>
      <c r="C1649" s="21">
        <v>5</v>
      </c>
      <c r="D1649" s="21">
        <f>VLOOKUP(A1649,英雄数据表!A:D,4,0)</f>
        <v>2</v>
      </c>
      <c r="E1649" s="20" t="str">
        <f>VLOOKUP(A1649,英雄数据表!A:C,3,0)</f>
        <v>冈格尼尔</v>
      </c>
      <c r="F1649" s="20">
        <f t="shared" si="111"/>
        <v>21036</v>
      </c>
      <c r="G1649" s="20">
        <f t="shared" si="112"/>
        <v>21036</v>
      </c>
      <c r="H1649" s="21" t="str">
        <f>VLOOKUP(B1649,属性中转表!A:F,6,FALSE)</f>
        <v>"hp":172800,"atk":4800</v>
      </c>
      <c r="I1649" s="20" t="str">
        <f>IF(VLOOKUP(B1649,属性中转表!A:G,7,FALSE)=0,"",VLOOKUP(VLOOKUP(B1649,属性中转表!A:G,7,FALSE),属性中转表!$K$2:$P$21,6,0))&amp;IF(VLOOKUP(B1649,属性中转表!A:G,7,FALSE)&gt;=50,VLOOKUP(A1649,英雄数据表!A:K,9,0),IF(VLOOKUP(B1649,属性中转表!A:G,7,FALSE)&gt;=25,VLOOKUP(A1649,英雄数据表!A:K,5,0),""))</f>
        <v>"atk":300,"hp":5000,"undpspro":100,"pvpdpspro":50,"pvpundpspro":50</v>
      </c>
      <c r="J1649" s="20" t="str">
        <f>IF(I1649="","",属性中转表!$I$1&amp;(IF(VLOOKUP(B1649,属性中转表!A:G,7,FALSE)=0,0,VLOOKUP(VLOOKUP(B1649,属性中转表!A:G,7,FALSE),属性中转表!$K$2:$P$21,4,0)))+IFERROR(VLOOKUP(A1649,英雄数据表!A:K,IF(武魂!B1649&gt;=50,10,IF(武魂!B1649&gt;=25,6)),0),0))</f>
        <v>,"dpspro":100</v>
      </c>
      <c r="K1649" s="32" t="str">
        <f t="shared" si="113"/>
        <v>"atk":300,"hp":5000,"undpspro":100,"pvpdpspro":50,"pvpundpspro":50,"dpspro":100</v>
      </c>
      <c r="L1649" s="20" t="str">
        <f>IF(B1649&gt;=50,VLOOKUP(A1649,英雄数据表!A:L,11,FALSE),IF(B1649&gt;=25,VLOOKUP(A1649,英雄数据表!A:L,7,0),""))</f>
        <v>"2103601004"</v>
      </c>
      <c r="M1649" s="20" t="str">
        <f>IFERROR(VLOOKUP(B1649,属性中转表!$K$2:$O$21,5,FALSE),"")</f>
        <v/>
      </c>
      <c r="N1649" s="20" t="str">
        <f>IF(B1649=25,VLOOKUP(A1649,英雄数据表!A:L,8,FALSE),IF(B1649=50,VLOOKUP(A1649,英雄数据表!A:L,12,0),""))</f>
        <v/>
      </c>
    </row>
    <row r="1650" spans="1:14" x14ac:dyDescent="0.3">
      <c r="A1650" s="20">
        <v>21036</v>
      </c>
      <c r="B1650" s="21">
        <f t="shared" si="110"/>
        <v>49</v>
      </c>
      <c r="C1650" s="21">
        <v>5</v>
      </c>
      <c r="D1650" s="21">
        <f>VLOOKUP(A1650,英雄数据表!A:D,4,0)</f>
        <v>2</v>
      </c>
      <c r="E1650" s="20" t="str">
        <f>VLOOKUP(A1650,英雄数据表!A:C,3,0)</f>
        <v>冈格尼尔</v>
      </c>
      <c r="F1650" s="20">
        <f t="shared" si="111"/>
        <v>21036</v>
      </c>
      <c r="G1650" s="20">
        <f t="shared" si="112"/>
        <v>21036</v>
      </c>
      <c r="H1650" s="21" t="str">
        <f>VLOOKUP(B1650,属性中转表!A:F,6,FALSE)</f>
        <v>"hp":178200,"atk":4950</v>
      </c>
      <c r="I1650" s="20" t="str">
        <f>IF(VLOOKUP(B1650,属性中转表!A:G,7,FALSE)=0,"",VLOOKUP(VLOOKUP(B1650,属性中转表!A:G,7,FALSE),属性中转表!$K$2:$P$21,6,0))&amp;IF(VLOOKUP(B1650,属性中转表!A:G,7,FALSE)&gt;=50,VLOOKUP(A1650,英雄数据表!A:K,9,0),IF(VLOOKUP(B1650,属性中转表!A:G,7,FALSE)&gt;=25,VLOOKUP(A1650,英雄数据表!A:K,5,0),""))</f>
        <v>"atk":300,"hp":5000,"undpspro":100,"pvpdpspro":50,"pvpundpspro":50</v>
      </c>
      <c r="J1650" s="20" t="str">
        <f>IF(I1650="","",属性中转表!$I$1&amp;(IF(VLOOKUP(B1650,属性中转表!A:G,7,FALSE)=0,0,VLOOKUP(VLOOKUP(B1650,属性中转表!A:G,7,FALSE),属性中转表!$K$2:$P$21,4,0)))+IFERROR(VLOOKUP(A1650,英雄数据表!A:K,IF(武魂!B1650&gt;=50,10,IF(武魂!B1650&gt;=25,6)),0),0))</f>
        <v>,"dpspro":100</v>
      </c>
      <c r="K1650" s="32" t="str">
        <f t="shared" si="113"/>
        <v>"atk":300,"hp":5000,"undpspro":100,"pvpdpspro":50,"pvpundpspro":50,"dpspro":100</v>
      </c>
      <c r="L1650" s="20" t="str">
        <f>IF(B1650&gt;=50,VLOOKUP(A1650,英雄数据表!A:L,11,FALSE),IF(B1650&gt;=25,VLOOKUP(A1650,英雄数据表!A:L,7,0),""))</f>
        <v>"2103601004"</v>
      </c>
      <c r="M1650" s="20" t="str">
        <f>IFERROR(VLOOKUP(B1650,属性中转表!$K$2:$O$21,5,FALSE),"")</f>
        <v/>
      </c>
      <c r="N1650" s="20" t="str">
        <f>IF(B1650=25,VLOOKUP(A1650,英雄数据表!A:L,8,FALSE),IF(B1650=50,VLOOKUP(A1650,英雄数据表!A:L,12,0),""))</f>
        <v/>
      </c>
    </row>
    <row r="1651" spans="1:14" x14ac:dyDescent="0.3">
      <c r="A1651" s="20">
        <v>21036</v>
      </c>
      <c r="B1651" s="21">
        <f t="shared" si="110"/>
        <v>50</v>
      </c>
      <c r="C1651" s="21">
        <v>5</v>
      </c>
      <c r="D1651" s="21">
        <f>VLOOKUP(A1651,英雄数据表!A:D,4,0)</f>
        <v>2</v>
      </c>
      <c r="E1651" s="20" t="str">
        <f>VLOOKUP(A1651,英雄数据表!A:C,3,0)</f>
        <v>冈格尼尔</v>
      </c>
      <c r="F1651" s="20">
        <f t="shared" si="111"/>
        <v>21036</v>
      </c>
      <c r="G1651" s="20">
        <f t="shared" si="112"/>
        <v>21036</v>
      </c>
      <c r="H1651" s="21" t="str">
        <f>VLOOKUP(B1651,属性中转表!A:F,6,FALSE)</f>
        <v>"hp":183600,"atk":5100</v>
      </c>
      <c r="I1651" s="20" t="str">
        <f>IF(VLOOKUP(B1651,属性中转表!A:G,7,FALSE)=0,"",VLOOKUP(VLOOKUP(B1651,属性中转表!A:G,7,FALSE),属性中转表!$K$2:$P$21,6,0))&amp;IF(VLOOKUP(B1651,属性中转表!A:G,7,FALSE)&gt;=50,VLOOKUP(A1651,英雄数据表!A:K,9,0),IF(VLOOKUP(B1651,属性中转表!A:G,7,FALSE)&gt;=25,VLOOKUP(A1651,英雄数据表!A:K,5,0),""))</f>
        <v>"atk":300,"hp":5000,"undpspro":100,"pvpdpspro":50,"pvpundpspro":50</v>
      </c>
      <c r="J1651" s="20" t="str">
        <f>IF(I1651="","",属性中转表!$I$1&amp;(IF(VLOOKUP(B1651,属性中转表!A:G,7,FALSE)=0,0,VLOOKUP(VLOOKUP(B1651,属性中转表!A:G,7,FALSE),属性中转表!$K$2:$P$21,4,0)))+IFERROR(VLOOKUP(A1651,英雄数据表!A:K,IF(武魂!B1651&gt;=50,10,IF(武魂!B1651&gt;=25,6)),0),0))</f>
        <v>,"dpspro":100</v>
      </c>
      <c r="K1651" s="32" t="str">
        <f t="shared" si="113"/>
        <v>"atk":300,"hp":5000,"undpspro":100,"pvpdpspro":50,"pvpundpspro":50,"dpspro":100</v>
      </c>
      <c r="L1651" s="20" t="str">
        <f>IF(B1651&gt;=50,VLOOKUP(A1651,英雄数据表!A:L,11,FALSE),IF(B1651&gt;=25,VLOOKUP(A1651,英雄数据表!A:L,7,0),""))</f>
        <v>"2103602004"</v>
      </c>
      <c r="M1651" s="20" t="str">
        <f>IFERROR(VLOOKUP(B1651,属性中转表!$K$2:$O$21,5,FALSE),"")</f>
        <v/>
      </c>
      <c r="N1651" s="20" t="str">
        <f>IF(B1651=25,VLOOKUP(A1651,英雄数据表!A:L,8,FALSE),IF(B1651=50,VLOOKUP(A1651,英雄数据表!A:L,12,0),""))</f>
        <v>释放怒气技能时，如果敌方英雄生命低于30%，则对目标造成眩晕2回合</v>
      </c>
    </row>
    <row r="1652" spans="1:14" x14ac:dyDescent="0.3">
      <c r="A1652" s="20">
        <v>21036</v>
      </c>
      <c r="B1652" s="21">
        <f t="shared" si="110"/>
        <v>51</v>
      </c>
      <c r="C1652" s="21">
        <v>5</v>
      </c>
      <c r="D1652" s="21">
        <f>VLOOKUP(A1652,英雄数据表!A:D,4,0)</f>
        <v>2</v>
      </c>
      <c r="E1652" s="20" t="str">
        <f>VLOOKUP(A1652,英雄数据表!A:C,3,0)</f>
        <v>冈格尼尔</v>
      </c>
      <c r="F1652" s="20">
        <f t="shared" si="111"/>
        <v>21036</v>
      </c>
      <c r="G1652" s="20">
        <f t="shared" si="112"/>
        <v>21036</v>
      </c>
      <c r="H1652" s="21" t="str">
        <f>VLOOKUP(B1652,属性中转表!A:F,6,FALSE)</f>
        <v>"hp":189000,"atk":5250</v>
      </c>
      <c r="I1652" s="20" t="str">
        <f>IF(VLOOKUP(B1652,属性中转表!A:G,7,FALSE)=0,"",VLOOKUP(VLOOKUP(B1652,属性中转表!A:G,7,FALSE),属性中转表!$K$2:$P$21,6,0))&amp;IF(VLOOKUP(B1652,属性中转表!A:G,7,FALSE)&gt;=50,VLOOKUP(A1652,英雄数据表!A:K,9,0),IF(VLOOKUP(B1652,属性中转表!A:G,7,FALSE)&gt;=25,VLOOKUP(A1652,英雄数据表!A:K,5,0),""))</f>
        <v>"atk":300,"hp":5000,"undpspro":100,"pvpdpspro":50,"pvpundpspro":50</v>
      </c>
      <c r="J1652" s="20" t="str">
        <f>IF(I1652="","",属性中转表!$I$1&amp;(IF(VLOOKUP(B1652,属性中转表!A:G,7,FALSE)=0,0,VLOOKUP(VLOOKUP(B1652,属性中转表!A:G,7,FALSE),属性中转表!$K$2:$P$21,4,0)))+IFERROR(VLOOKUP(A1652,英雄数据表!A:K,IF(武魂!B1652&gt;=50,10,IF(武魂!B1652&gt;=25,6)),0),0))</f>
        <v>,"dpspro":100</v>
      </c>
      <c r="K1652" s="32" t="str">
        <f t="shared" si="113"/>
        <v>"atk":300,"hp":5000,"undpspro":100,"pvpdpspro":50,"pvpundpspro":50,"dpspro":100</v>
      </c>
      <c r="L1652" s="20" t="str">
        <f>IF(B1652&gt;=50,VLOOKUP(A1652,英雄数据表!A:L,11,FALSE),IF(B1652&gt;=25,VLOOKUP(A1652,英雄数据表!A:L,7,0),""))</f>
        <v>"2103602004"</v>
      </c>
      <c r="M1652" s="20" t="str">
        <f>IFERROR(VLOOKUP(B1652,属性中转表!$K$2:$O$21,5,FALSE),"")</f>
        <v/>
      </c>
      <c r="N1652" s="20" t="str">
        <f>IF(B1652=25,VLOOKUP(A1652,英雄数据表!A:L,8,FALSE),IF(B1652=50,VLOOKUP(A1652,英雄数据表!A:L,12,0),""))</f>
        <v/>
      </c>
    </row>
    <row r="1653" spans="1:14" x14ac:dyDescent="0.3">
      <c r="A1653" s="20">
        <v>21036</v>
      </c>
      <c r="B1653" s="21">
        <f t="shared" si="110"/>
        <v>52</v>
      </c>
      <c r="C1653" s="21">
        <v>5</v>
      </c>
      <c r="D1653" s="21">
        <f>VLOOKUP(A1653,英雄数据表!A:D,4,0)</f>
        <v>2</v>
      </c>
      <c r="E1653" s="20" t="str">
        <f>VLOOKUP(A1653,英雄数据表!A:C,3,0)</f>
        <v>冈格尼尔</v>
      </c>
      <c r="F1653" s="20">
        <f t="shared" si="111"/>
        <v>21036</v>
      </c>
      <c r="G1653" s="20">
        <f t="shared" si="112"/>
        <v>21036</v>
      </c>
      <c r="H1653" s="21" t="str">
        <f>VLOOKUP(B1653,属性中转表!A:F,6,FALSE)</f>
        <v>"hp":194400,"atk":5400</v>
      </c>
      <c r="I1653" s="20" t="str">
        <f>IF(VLOOKUP(B1653,属性中转表!A:G,7,FALSE)=0,"",VLOOKUP(VLOOKUP(B1653,属性中转表!A:G,7,FALSE),属性中转表!$K$2:$P$21,6,0))&amp;IF(VLOOKUP(B1653,属性中转表!A:G,7,FALSE)&gt;=50,VLOOKUP(A1653,英雄数据表!A:K,9,0),IF(VLOOKUP(B1653,属性中转表!A:G,7,FALSE)&gt;=25,VLOOKUP(A1653,英雄数据表!A:K,5,0),""))</f>
        <v>"atk":300,"hp":5000,"undpspro":100,"pvpdpspro":50,"pvpundpspro":50</v>
      </c>
      <c r="J1653" s="20" t="str">
        <f>IF(I1653="","",属性中转表!$I$1&amp;(IF(VLOOKUP(B1653,属性中转表!A:G,7,FALSE)=0,0,VLOOKUP(VLOOKUP(B1653,属性中转表!A:G,7,FALSE),属性中转表!$K$2:$P$21,4,0)))+IFERROR(VLOOKUP(A1653,英雄数据表!A:K,IF(武魂!B1653&gt;=50,10,IF(武魂!B1653&gt;=25,6)),0),0))</f>
        <v>,"dpspro":100</v>
      </c>
      <c r="K1653" s="32" t="str">
        <f t="shared" si="113"/>
        <v>"atk":300,"hp":5000,"undpspro":100,"pvpdpspro":50,"pvpundpspro":50,"dpspro":100</v>
      </c>
      <c r="L1653" s="20" t="str">
        <f>IF(B1653&gt;=50,VLOOKUP(A1653,英雄数据表!A:L,11,FALSE),IF(B1653&gt;=25,VLOOKUP(A1653,英雄数据表!A:L,7,0),""))</f>
        <v>"2103602004"</v>
      </c>
      <c r="M1653" s="20" t="str">
        <f>IFERROR(VLOOKUP(B1653,属性中转表!$K$2:$O$21,5,FALSE),"")</f>
        <v/>
      </c>
      <c r="N1653" s="20" t="str">
        <f>IF(B1653=25,VLOOKUP(A1653,英雄数据表!A:L,8,FALSE),IF(B1653=50,VLOOKUP(A1653,英雄数据表!A:L,12,0),""))</f>
        <v/>
      </c>
    </row>
    <row r="1654" spans="1:14" x14ac:dyDescent="0.3">
      <c r="A1654" s="20">
        <v>21036</v>
      </c>
      <c r="B1654" s="21">
        <f t="shared" si="110"/>
        <v>53</v>
      </c>
      <c r="C1654" s="21">
        <v>5</v>
      </c>
      <c r="D1654" s="21">
        <f>VLOOKUP(A1654,英雄数据表!A:D,4,0)</f>
        <v>2</v>
      </c>
      <c r="E1654" s="20" t="str">
        <f>VLOOKUP(A1654,英雄数据表!A:C,3,0)</f>
        <v>冈格尼尔</v>
      </c>
      <c r="F1654" s="20">
        <f t="shared" si="111"/>
        <v>21036</v>
      </c>
      <c r="G1654" s="20">
        <f t="shared" si="112"/>
        <v>21036</v>
      </c>
      <c r="H1654" s="21" t="str">
        <f>VLOOKUP(B1654,属性中转表!A:F,6,FALSE)</f>
        <v>"hp":199800,"atk":5550</v>
      </c>
      <c r="I1654" s="20" t="str">
        <f>IF(VLOOKUP(B1654,属性中转表!A:G,7,FALSE)=0,"",VLOOKUP(VLOOKUP(B1654,属性中转表!A:G,7,FALSE),属性中转表!$K$2:$P$21,6,0))&amp;IF(VLOOKUP(B1654,属性中转表!A:G,7,FALSE)&gt;=50,VLOOKUP(A1654,英雄数据表!A:K,9,0),IF(VLOOKUP(B1654,属性中转表!A:G,7,FALSE)&gt;=25,VLOOKUP(A1654,英雄数据表!A:K,5,0),""))</f>
        <v>"atk":300,"hp":5000,"undpspro":100,"pvpdpspro":50,"pvpundpspro":50</v>
      </c>
      <c r="J1654" s="20" t="str">
        <f>IF(I1654="","",属性中转表!$I$1&amp;(IF(VLOOKUP(B1654,属性中转表!A:G,7,FALSE)=0,0,VLOOKUP(VLOOKUP(B1654,属性中转表!A:G,7,FALSE),属性中转表!$K$2:$P$21,4,0)))+IFERROR(VLOOKUP(A1654,英雄数据表!A:K,IF(武魂!B1654&gt;=50,10,IF(武魂!B1654&gt;=25,6)),0),0))</f>
        <v>,"dpspro":100</v>
      </c>
      <c r="K1654" s="32" t="str">
        <f t="shared" si="113"/>
        <v>"atk":300,"hp":5000,"undpspro":100,"pvpdpspro":50,"pvpundpspro":50,"dpspro":100</v>
      </c>
      <c r="L1654" s="20" t="str">
        <f>IF(B1654&gt;=50,VLOOKUP(A1654,英雄数据表!A:L,11,FALSE),IF(B1654&gt;=25,VLOOKUP(A1654,英雄数据表!A:L,7,0),""))</f>
        <v>"2103602004"</v>
      </c>
      <c r="M1654" s="20" t="str">
        <f>IFERROR(VLOOKUP(B1654,属性中转表!$K$2:$O$21,5,FALSE),"")</f>
        <v/>
      </c>
      <c r="N1654" s="20" t="str">
        <f>IF(B1654=25,VLOOKUP(A1654,英雄数据表!A:L,8,FALSE),IF(B1654=50,VLOOKUP(A1654,英雄数据表!A:L,12,0),""))</f>
        <v/>
      </c>
    </row>
    <row r="1655" spans="1:14" x14ac:dyDescent="0.3">
      <c r="A1655" s="20">
        <v>21036</v>
      </c>
      <c r="B1655" s="21">
        <f t="shared" si="110"/>
        <v>54</v>
      </c>
      <c r="C1655" s="21">
        <v>5</v>
      </c>
      <c r="D1655" s="21">
        <f>VLOOKUP(A1655,英雄数据表!A:D,4,0)</f>
        <v>2</v>
      </c>
      <c r="E1655" s="20" t="str">
        <f>VLOOKUP(A1655,英雄数据表!A:C,3,0)</f>
        <v>冈格尼尔</v>
      </c>
      <c r="F1655" s="20">
        <f t="shared" si="111"/>
        <v>21036</v>
      </c>
      <c r="G1655" s="20">
        <f t="shared" si="112"/>
        <v>21036</v>
      </c>
      <c r="H1655" s="21" t="str">
        <f>VLOOKUP(B1655,属性中转表!A:F,6,FALSE)</f>
        <v>"hp":205200,"atk":5700</v>
      </c>
      <c r="I1655" s="20" t="str">
        <f>IF(VLOOKUP(B1655,属性中转表!A:G,7,FALSE)=0,"",VLOOKUP(VLOOKUP(B1655,属性中转表!A:G,7,FALSE),属性中转表!$K$2:$P$21,6,0))&amp;IF(VLOOKUP(B1655,属性中转表!A:G,7,FALSE)&gt;=50,VLOOKUP(A1655,英雄数据表!A:K,9,0),IF(VLOOKUP(B1655,属性中转表!A:G,7,FALSE)&gt;=25,VLOOKUP(A1655,英雄数据表!A:K,5,0),""))</f>
        <v>"atk":300,"hp":5000,"undpspro":100,"pvpdpspro":50,"pvpundpspro":50</v>
      </c>
      <c r="J1655" s="20" t="str">
        <f>IF(I1655="","",属性中转表!$I$1&amp;(IF(VLOOKUP(B1655,属性中转表!A:G,7,FALSE)=0,0,VLOOKUP(VLOOKUP(B1655,属性中转表!A:G,7,FALSE),属性中转表!$K$2:$P$21,4,0)))+IFERROR(VLOOKUP(A1655,英雄数据表!A:K,IF(武魂!B1655&gt;=50,10,IF(武魂!B1655&gt;=25,6)),0),0))</f>
        <v>,"dpspro":100</v>
      </c>
      <c r="K1655" s="32" t="str">
        <f t="shared" si="113"/>
        <v>"atk":300,"hp":5000,"undpspro":100,"pvpdpspro":50,"pvpundpspro":50,"dpspro":100</v>
      </c>
      <c r="L1655" s="20" t="str">
        <f>IF(B1655&gt;=50,VLOOKUP(A1655,英雄数据表!A:L,11,FALSE),IF(B1655&gt;=25,VLOOKUP(A1655,英雄数据表!A:L,7,0),""))</f>
        <v>"2103602004"</v>
      </c>
      <c r="M1655" s="20" t="str">
        <f>IFERROR(VLOOKUP(B1655,属性中转表!$K$2:$O$21,5,FALSE),"")</f>
        <v/>
      </c>
      <c r="N1655" s="20" t="str">
        <f>IF(B1655=25,VLOOKUP(A1655,英雄数据表!A:L,8,FALSE),IF(B1655=50,VLOOKUP(A1655,英雄数据表!A:L,12,0),""))</f>
        <v/>
      </c>
    </row>
    <row r="1656" spans="1:14" x14ac:dyDescent="0.3">
      <c r="A1656" s="20">
        <v>21036</v>
      </c>
      <c r="B1656" s="21">
        <f t="shared" si="110"/>
        <v>55</v>
      </c>
      <c r="C1656" s="21">
        <v>5</v>
      </c>
      <c r="D1656" s="21">
        <f>VLOOKUP(A1656,英雄数据表!A:D,4,0)</f>
        <v>2</v>
      </c>
      <c r="E1656" s="20" t="str">
        <f>VLOOKUP(A1656,英雄数据表!A:C,3,0)</f>
        <v>冈格尼尔</v>
      </c>
      <c r="F1656" s="20">
        <f t="shared" si="111"/>
        <v>21036</v>
      </c>
      <c r="G1656" s="20">
        <f t="shared" si="112"/>
        <v>21036</v>
      </c>
      <c r="H1656" s="21" t="str">
        <f>VLOOKUP(B1656,属性中转表!A:F,6,FALSE)</f>
        <v>"hp":210600,"atk":5850</v>
      </c>
      <c r="I1656" s="20" t="str">
        <f>IF(VLOOKUP(B1656,属性中转表!A:G,7,FALSE)=0,"",VLOOKUP(VLOOKUP(B1656,属性中转表!A:G,7,FALSE),属性中转表!$K$2:$P$21,6,0))&amp;IF(VLOOKUP(B1656,属性中转表!A:G,7,FALSE)&gt;=50,VLOOKUP(A1656,英雄数据表!A:K,9,0),IF(VLOOKUP(B1656,属性中转表!A:G,7,FALSE)&gt;=25,VLOOKUP(A1656,英雄数据表!A:K,5,0),""))</f>
        <v>"atk":300,"hp":5000,"undpspro":150,"pvpdpspro":50,"pvpundpspro":50</v>
      </c>
      <c r="J1656" s="20" t="str">
        <f>IF(I1656="","",属性中转表!$I$1&amp;(IF(VLOOKUP(B1656,属性中转表!A:G,7,FALSE)=0,0,VLOOKUP(VLOOKUP(B1656,属性中转表!A:G,7,FALSE),属性中转表!$K$2:$P$21,4,0)))+IFERROR(VLOOKUP(A1656,英雄数据表!A:K,IF(武魂!B1656&gt;=50,10,IF(武魂!B1656&gt;=25,6)),0),0))</f>
        <v>,"dpspro":100</v>
      </c>
      <c r="K1656" s="32" t="str">
        <f t="shared" si="113"/>
        <v>"atk":300,"hp":5000,"undpspro":150,"pvpdpspro":50,"pvpundpspro":50,"dpspro":100</v>
      </c>
      <c r="L1656" s="20" t="str">
        <f>IF(B1656&gt;=50,VLOOKUP(A1656,英雄数据表!A:L,11,FALSE),IF(B1656&gt;=25,VLOOKUP(A1656,英雄数据表!A:L,7,0),""))</f>
        <v>"2103602004"</v>
      </c>
      <c r="M1656" s="20" t="str">
        <f>IFERROR(VLOOKUP(B1656,属性中转表!$K$2:$O$21,5,FALSE),"")</f>
        <v>"undpspro":50</v>
      </c>
      <c r="N1656" s="20" t="str">
        <f>IF(B1656=25,VLOOKUP(A1656,英雄数据表!A:L,8,FALSE),IF(B1656=50,VLOOKUP(A1656,英雄数据表!A:L,12,0),""))</f>
        <v/>
      </c>
    </row>
    <row r="1657" spans="1:14" x14ac:dyDescent="0.3">
      <c r="A1657" s="20">
        <v>21036</v>
      </c>
      <c r="B1657" s="21">
        <f t="shared" si="110"/>
        <v>56</v>
      </c>
      <c r="C1657" s="21">
        <v>5</v>
      </c>
      <c r="D1657" s="21">
        <f>VLOOKUP(A1657,英雄数据表!A:D,4,0)</f>
        <v>2</v>
      </c>
      <c r="E1657" s="20" t="str">
        <f>VLOOKUP(A1657,英雄数据表!A:C,3,0)</f>
        <v>冈格尼尔</v>
      </c>
      <c r="F1657" s="20">
        <f t="shared" si="111"/>
        <v>21036</v>
      </c>
      <c r="G1657" s="20">
        <f t="shared" si="112"/>
        <v>21036</v>
      </c>
      <c r="H1657" s="21" t="str">
        <f>VLOOKUP(B1657,属性中转表!A:F,6,FALSE)</f>
        <v>"hp":216000,"atk":6000</v>
      </c>
      <c r="I1657" s="20" t="str">
        <f>IF(VLOOKUP(B1657,属性中转表!A:G,7,FALSE)=0,"",VLOOKUP(VLOOKUP(B1657,属性中转表!A:G,7,FALSE),属性中转表!$K$2:$P$21,6,0))&amp;IF(VLOOKUP(B1657,属性中转表!A:G,7,FALSE)&gt;=50,VLOOKUP(A1657,英雄数据表!A:K,9,0),IF(VLOOKUP(B1657,属性中转表!A:G,7,FALSE)&gt;=25,VLOOKUP(A1657,英雄数据表!A:K,5,0),""))</f>
        <v>"atk":300,"hp":5000,"undpspro":150,"pvpdpspro":50,"pvpundpspro":50</v>
      </c>
      <c r="J1657" s="20" t="str">
        <f>IF(I1657="","",属性中转表!$I$1&amp;(IF(VLOOKUP(B1657,属性中转表!A:G,7,FALSE)=0,0,VLOOKUP(VLOOKUP(B1657,属性中转表!A:G,7,FALSE),属性中转表!$K$2:$P$21,4,0)))+IFERROR(VLOOKUP(A1657,英雄数据表!A:K,IF(武魂!B1657&gt;=50,10,IF(武魂!B1657&gt;=25,6)),0),0))</f>
        <v>,"dpspro":100</v>
      </c>
      <c r="K1657" s="32" t="str">
        <f t="shared" si="113"/>
        <v>"atk":300,"hp":5000,"undpspro":150,"pvpdpspro":50,"pvpundpspro":50,"dpspro":100</v>
      </c>
      <c r="L1657" s="20" t="str">
        <f>IF(B1657&gt;=50,VLOOKUP(A1657,英雄数据表!A:L,11,FALSE),IF(B1657&gt;=25,VLOOKUP(A1657,英雄数据表!A:L,7,0),""))</f>
        <v>"2103602004"</v>
      </c>
      <c r="M1657" s="20" t="str">
        <f>IFERROR(VLOOKUP(B1657,属性中转表!$K$2:$O$21,5,FALSE),"")</f>
        <v/>
      </c>
      <c r="N1657" s="20" t="str">
        <f>IF(B1657=25,VLOOKUP(A1657,英雄数据表!A:L,8,FALSE),IF(B1657=50,VLOOKUP(A1657,英雄数据表!A:L,12,0),""))</f>
        <v/>
      </c>
    </row>
    <row r="1658" spans="1:14" x14ac:dyDescent="0.3">
      <c r="A1658" s="20">
        <v>21036</v>
      </c>
      <c r="B1658" s="21">
        <f t="shared" si="110"/>
        <v>57</v>
      </c>
      <c r="C1658" s="21">
        <v>5</v>
      </c>
      <c r="D1658" s="21">
        <f>VLOOKUP(A1658,英雄数据表!A:D,4,0)</f>
        <v>2</v>
      </c>
      <c r="E1658" s="20" t="str">
        <f>VLOOKUP(A1658,英雄数据表!A:C,3,0)</f>
        <v>冈格尼尔</v>
      </c>
      <c r="F1658" s="20">
        <f t="shared" si="111"/>
        <v>21036</v>
      </c>
      <c r="G1658" s="20">
        <f t="shared" si="112"/>
        <v>21036</v>
      </c>
      <c r="H1658" s="21" t="str">
        <f>VLOOKUP(B1658,属性中转表!A:F,6,FALSE)</f>
        <v>"hp":221400,"atk":6150</v>
      </c>
      <c r="I1658" s="20" t="str">
        <f>IF(VLOOKUP(B1658,属性中转表!A:G,7,FALSE)=0,"",VLOOKUP(VLOOKUP(B1658,属性中转表!A:G,7,FALSE),属性中转表!$K$2:$P$21,6,0))&amp;IF(VLOOKUP(B1658,属性中转表!A:G,7,FALSE)&gt;=50,VLOOKUP(A1658,英雄数据表!A:K,9,0),IF(VLOOKUP(B1658,属性中转表!A:G,7,FALSE)&gt;=25,VLOOKUP(A1658,英雄数据表!A:K,5,0),""))</f>
        <v>"atk":300,"hp":5000,"undpspro":150,"pvpdpspro":50,"pvpundpspro":50</v>
      </c>
      <c r="J1658" s="20" t="str">
        <f>IF(I1658="","",属性中转表!$I$1&amp;(IF(VLOOKUP(B1658,属性中转表!A:G,7,FALSE)=0,0,VLOOKUP(VLOOKUP(B1658,属性中转表!A:G,7,FALSE),属性中转表!$K$2:$P$21,4,0)))+IFERROR(VLOOKUP(A1658,英雄数据表!A:K,IF(武魂!B1658&gt;=50,10,IF(武魂!B1658&gt;=25,6)),0),0))</f>
        <v>,"dpspro":100</v>
      </c>
      <c r="K1658" s="32" t="str">
        <f t="shared" si="113"/>
        <v>"atk":300,"hp":5000,"undpspro":150,"pvpdpspro":50,"pvpundpspro":50,"dpspro":100</v>
      </c>
      <c r="L1658" s="20" t="str">
        <f>IF(B1658&gt;=50,VLOOKUP(A1658,英雄数据表!A:L,11,FALSE),IF(B1658&gt;=25,VLOOKUP(A1658,英雄数据表!A:L,7,0),""))</f>
        <v>"2103602004"</v>
      </c>
      <c r="M1658" s="20" t="str">
        <f>IFERROR(VLOOKUP(B1658,属性中转表!$K$2:$O$21,5,FALSE),"")</f>
        <v/>
      </c>
      <c r="N1658" s="20" t="str">
        <f>IF(B1658=25,VLOOKUP(A1658,英雄数据表!A:L,8,FALSE),IF(B1658=50,VLOOKUP(A1658,英雄数据表!A:L,12,0),""))</f>
        <v/>
      </c>
    </row>
    <row r="1659" spans="1:14" x14ac:dyDescent="0.3">
      <c r="A1659" s="20">
        <v>21036</v>
      </c>
      <c r="B1659" s="21">
        <f t="shared" si="110"/>
        <v>58</v>
      </c>
      <c r="C1659" s="21">
        <v>5</v>
      </c>
      <c r="D1659" s="21">
        <f>VLOOKUP(A1659,英雄数据表!A:D,4,0)</f>
        <v>2</v>
      </c>
      <c r="E1659" s="20" t="str">
        <f>VLOOKUP(A1659,英雄数据表!A:C,3,0)</f>
        <v>冈格尼尔</v>
      </c>
      <c r="F1659" s="20">
        <f t="shared" si="111"/>
        <v>21036</v>
      </c>
      <c r="G1659" s="20">
        <f t="shared" si="112"/>
        <v>21036</v>
      </c>
      <c r="H1659" s="21" t="str">
        <f>VLOOKUP(B1659,属性中转表!A:F,6,FALSE)</f>
        <v>"hp":226800,"atk":6300</v>
      </c>
      <c r="I1659" s="20" t="str">
        <f>IF(VLOOKUP(B1659,属性中转表!A:G,7,FALSE)=0,"",VLOOKUP(VLOOKUP(B1659,属性中转表!A:G,7,FALSE),属性中转表!$K$2:$P$21,6,0))&amp;IF(VLOOKUP(B1659,属性中转表!A:G,7,FALSE)&gt;=50,VLOOKUP(A1659,英雄数据表!A:K,9,0),IF(VLOOKUP(B1659,属性中转表!A:G,7,FALSE)&gt;=25,VLOOKUP(A1659,英雄数据表!A:K,5,0),""))</f>
        <v>"atk":300,"hp":5000,"undpspro":150,"pvpdpspro":50,"pvpundpspro":50</v>
      </c>
      <c r="J1659" s="20" t="str">
        <f>IF(I1659="","",属性中转表!$I$1&amp;(IF(VLOOKUP(B1659,属性中转表!A:G,7,FALSE)=0,0,VLOOKUP(VLOOKUP(B1659,属性中转表!A:G,7,FALSE),属性中转表!$K$2:$P$21,4,0)))+IFERROR(VLOOKUP(A1659,英雄数据表!A:K,IF(武魂!B1659&gt;=50,10,IF(武魂!B1659&gt;=25,6)),0),0))</f>
        <v>,"dpspro":100</v>
      </c>
      <c r="K1659" s="32" t="str">
        <f t="shared" si="113"/>
        <v>"atk":300,"hp":5000,"undpspro":150,"pvpdpspro":50,"pvpundpspro":50,"dpspro":100</v>
      </c>
      <c r="L1659" s="20" t="str">
        <f>IF(B1659&gt;=50,VLOOKUP(A1659,英雄数据表!A:L,11,FALSE),IF(B1659&gt;=25,VLOOKUP(A1659,英雄数据表!A:L,7,0),""))</f>
        <v>"2103602004"</v>
      </c>
      <c r="M1659" s="20" t="str">
        <f>IFERROR(VLOOKUP(B1659,属性中转表!$K$2:$O$21,5,FALSE),"")</f>
        <v/>
      </c>
      <c r="N1659" s="20" t="str">
        <f>IF(B1659=25,VLOOKUP(A1659,英雄数据表!A:L,8,FALSE),IF(B1659=50,VLOOKUP(A1659,英雄数据表!A:L,12,0),""))</f>
        <v/>
      </c>
    </row>
    <row r="1660" spans="1:14" x14ac:dyDescent="0.3">
      <c r="A1660" s="20">
        <v>21036</v>
      </c>
      <c r="B1660" s="21">
        <f t="shared" si="110"/>
        <v>59</v>
      </c>
      <c r="C1660" s="21">
        <v>5</v>
      </c>
      <c r="D1660" s="21">
        <f>VLOOKUP(A1660,英雄数据表!A:D,4,0)</f>
        <v>2</v>
      </c>
      <c r="E1660" s="20" t="str">
        <f>VLOOKUP(A1660,英雄数据表!A:C,3,0)</f>
        <v>冈格尼尔</v>
      </c>
      <c r="F1660" s="20">
        <f t="shared" si="111"/>
        <v>21036</v>
      </c>
      <c r="G1660" s="20">
        <f t="shared" si="112"/>
        <v>21036</v>
      </c>
      <c r="H1660" s="21" t="str">
        <f>VLOOKUP(B1660,属性中转表!A:F,6,FALSE)</f>
        <v>"hp":232200,"atk":6450</v>
      </c>
      <c r="I1660" s="20" t="str">
        <f>IF(VLOOKUP(B1660,属性中转表!A:G,7,FALSE)=0,"",VLOOKUP(VLOOKUP(B1660,属性中转表!A:G,7,FALSE),属性中转表!$K$2:$P$21,6,0))&amp;IF(VLOOKUP(B1660,属性中转表!A:G,7,FALSE)&gt;=50,VLOOKUP(A1660,英雄数据表!A:K,9,0),IF(VLOOKUP(B1660,属性中转表!A:G,7,FALSE)&gt;=25,VLOOKUP(A1660,英雄数据表!A:K,5,0),""))</f>
        <v>"atk":300,"hp":5000,"undpspro":150,"pvpdpspro":50,"pvpundpspro":50</v>
      </c>
      <c r="J1660" s="20" t="str">
        <f>IF(I1660="","",属性中转表!$I$1&amp;(IF(VLOOKUP(B1660,属性中转表!A:G,7,FALSE)=0,0,VLOOKUP(VLOOKUP(B1660,属性中转表!A:G,7,FALSE),属性中转表!$K$2:$P$21,4,0)))+IFERROR(VLOOKUP(A1660,英雄数据表!A:K,IF(武魂!B1660&gt;=50,10,IF(武魂!B1660&gt;=25,6)),0),0))</f>
        <v>,"dpspro":100</v>
      </c>
      <c r="K1660" s="32" t="str">
        <f t="shared" si="113"/>
        <v>"atk":300,"hp":5000,"undpspro":150,"pvpdpspro":50,"pvpundpspro":50,"dpspro":100</v>
      </c>
      <c r="L1660" s="20" t="str">
        <f>IF(B1660&gt;=50,VLOOKUP(A1660,英雄数据表!A:L,11,FALSE),IF(B1660&gt;=25,VLOOKUP(A1660,英雄数据表!A:L,7,0),""))</f>
        <v>"2103602004"</v>
      </c>
      <c r="M1660" s="20" t="str">
        <f>IFERROR(VLOOKUP(B1660,属性中转表!$K$2:$O$21,5,FALSE),"")</f>
        <v/>
      </c>
      <c r="N1660" s="20" t="str">
        <f>IF(B1660=25,VLOOKUP(A1660,英雄数据表!A:L,8,FALSE),IF(B1660=50,VLOOKUP(A1660,英雄数据表!A:L,12,0),""))</f>
        <v/>
      </c>
    </row>
    <row r="1661" spans="1:14" x14ac:dyDescent="0.3">
      <c r="A1661" s="20">
        <v>21036</v>
      </c>
      <c r="B1661" s="21">
        <f t="shared" si="110"/>
        <v>60</v>
      </c>
      <c r="C1661" s="21">
        <v>5</v>
      </c>
      <c r="D1661" s="21">
        <f>VLOOKUP(A1661,英雄数据表!A:D,4,0)</f>
        <v>2</v>
      </c>
      <c r="E1661" s="20" t="str">
        <f>VLOOKUP(A1661,英雄数据表!A:C,3,0)</f>
        <v>冈格尼尔</v>
      </c>
      <c r="F1661" s="20">
        <f t="shared" si="111"/>
        <v>21036</v>
      </c>
      <c r="G1661" s="20">
        <f t="shared" si="112"/>
        <v>21036</v>
      </c>
      <c r="H1661" s="21" t="str">
        <f>VLOOKUP(B1661,属性中转表!A:F,6,FALSE)</f>
        <v>"hp":237600,"atk":6600</v>
      </c>
      <c r="I1661" s="20" t="str">
        <f>IF(VLOOKUP(B1661,属性中转表!A:G,7,FALSE)=0,"",VLOOKUP(VLOOKUP(B1661,属性中转表!A:G,7,FALSE),属性中转表!$K$2:$P$21,6,0))&amp;IF(VLOOKUP(B1661,属性中转表!A:G,7,FALSE)&gt;=50,VLOOKUP(A1661,英雄数据表!A:K,9,0),IF(VLOOKUP(B1661,属性中转表!A:G,7,FALSE)&gt;=25,VLOOKUP(A1661,英雄数据表!A:K,5,0),""))</f>
        <v>"atk":300,"hp":5000,"undpspro":150,"pvpdpspro":50,"pvpundpspro":50</v>
      </c>
      <c r="J1661" s="20" t="str">
        <f>IF(I1661="","",属性中转表!$I$1&amp;(IF(VLOOKUP(B1661,属性中转表!A:G,7,FALSE)=0,0,VLOOKUP(VLOOKUP(B1661,属性中转表!A:G,7,FALSE),属性中转表!$K$2:$P$21,4,0)))+IFERROR(VLOOKUP(A1661,英雄数据表!A:K,IF(武魂!B1661&gt;=50,10,IF(武魂!B1661&gt;=25,6)),0),0))</f>
        <v>,"dpspro":150</v>
      </c>
      <c r="K1661" s="32" t="str">
        <f t="shared" si="113"/>
        <v>"atk":300,"hp":5000,"undpspro":150,"pvpdpspro":50,"pvpundpspro":50,"dpspro":150</v>
      </c>
      <c r="L1661" s="20" t="str">
        <f>IF(B1661&gt;=50,VLOOKUP(A1661,英雄数据表!A:L,11,FALSE),IF(B1661&gt;=25,VLOOKUP(A1661,英雄数据表!A:L,7,0),""))</f>
        <v>"2103602004"</v>
      </c>
      <c r="M1661" s="20" t="str">
        <f>IFERROR(VLOOKUP(B1661,属性中转表!$K$2:$O$21,5,FALSE),"")</f>
        <v>"dpspro":50</v>
      </c>
      <c r="N1661" s="20" t="str">
        <f>IF(B1661=25,VLOOKUP(A1661,英雄数据表!A:L,8,FALSE),IF(B1661=50,VLOOKUP(A1661,英雄数据表!A:L,12,0),""))</f>
        <v/>
      </c>
    </row>
    <row r="1662" spans="1:14" x14ac:dyDescent="0.3">
      <c r="A1662" s="20">
        <v>21036</v>
      </c>
      <c r="B1662" s="21">
        <f t="shared" si="110"/>
        <v>61</v>
      </c>
      <c r="C1662" s="21">
        <v>5</v>
      </c>
      <c r="D1662" s="21">
        <f>VLOOKUP(A1662,英雄数据表!A:D,4,0)</f>
        <v>2</v>
      </c>
      <c r="E1662" s="20" t="str">
        <f>VLOOKUP(A1662,英雄数据表!A:C,3,0)</f>
        <v>冈格尼尔</v>
      </c>
      <c r="F1662" s="20">
        <f t="shared" si="111"/>
        <v>21036</v>
      </c>
      <c r="G1662" s="20">
        <f t="shared" si="112"/>
        <v>21036</v>
      </c>
      <c r="H1662" s="21" t="str">
        <f>VLOOKUP(B1662,属性中转表!A:F,6,FALSE)</f>
        <v>"hp":243000,"atk":6750</v>
      </c>
      <c r="I1662" s="20" t="str">
        <f>IF(VLOOKUP(B1662,属性中转表!A:G,7,FALSE)=0,"",VLOOKUP(VLOOKUP(B1662,属性中转表!A:G,7,FALSE),属性中转表!$K$2:$P$21,6,0))&amp;IF(VLOOKUP(B1662,属性中转表!A:G,7,FALSE)&gt;=50,VLOOKUP(A1662,英雄数据表!A:K,9,0),IF(VLOOKUP(B1662,属性中转表!A:G,7,FALSE)&gt;=25,VLOOKUP(A1662,英雄数据表!A:K,5,0),""))</f>
        <v>"atk":300,"hp":5000,"undpspro":150,"pvpdpspro":50,"pvpundpspro":50</v>
      </c>
      <c r="J1662" s="20" t="str">
        <f>IF(I1662="","",属性中转表!$I$1&amp;(IF(VLOOKUP(B1662,属性中转表!A:G,7,FALSE)=0,0,VLOOKUP(VLOOKUP(B1662,属性中转表!A:G,7,FALSE),属性中转表!$K$2:$P$21,4,0)))+IFERROR(VLOOKUP(A1662,英雄数据表!A:K,IF(武魂!B1662&gt;=50,10,IF(武魂!B1662&gt;=25,6)),0),0))</f>
        <v>,"dpspro":150</v>
      </c>
      <c r="K1662" s="32" t="str">
        <f t="shared" si="113"/>
        <v>"atk":300,"hp":5000,"undpspro":150,"pvpdpspro":50,"pvpundpspro":50,"dpspro":150</v>
      </c>
      <c r="L1662" s="20" t="str">
        <f>IF(B1662&gt;=50,VLOOKUP(A1662,英雄数据表!A:L,11,FALSE),IF(B1662&gt;=25,VLOOKUP(A1662,英雄数据表!A:L,7,0),""))</f>
        <v>"2103602004"</v>
      </c>
      <c r="M1662" s="20" t="str">
        <f>IFERROR(VLOOKUP(B1662,属性中转表!$K$2:$O$21,5,FALSE),"")</f>
        <v/>
      </c>
      <c r="N1662" s="20" t="str">
        <f>IF(B1662=25,VLOOKUP(A1662,英雄数据表!A:L,8,FALSE),IF(B1662=50,VLOOKUP(A1662,英雄数据表!A:L,12,0),""))</f>
        <v/>
      </c>
    </row>
    <row r="1663" spans="1:14" x14ac:dyDescent="0.3">
      <c r="A1663" s="20">
        <v>21036</v>
      </c>
      <c r="B1663" s="21">
        <f t="shared" si="110"/>
        <v>62</v>
      </c>
      <c r="C1663" s="21">
        <v>5</v>
      </c>
      <c r="D1663" s="21">
        <f>VLOOKUP(A1663,英雄数据表!A:D,4,0)</f>
        <v>2</v>
      </c>
      <c r="E1663" s="20" t="str">
        <f>VLOOKUP(A1663,英雄数据表!A:C,3,0)</f>
        <v>冈格尼尔</v>
      </c>
      <c r="F1663" s="20">
        <f t="shared" si="111"/>
        <v>21036</v>
      </c>
      <c r="G1663" s="20">
        <f t="shared" si="112"/>
        <v>21036</v>
      </c>
      <c r="H1663" s="21" t="str">
        <f>VLOOKUP(B1663,属性中转表!A:F,6,FALSE)</f>
        <v>"hp":248400,"atk":6900</v>
      </c>
      <c r="I1663" s="20" t="str">
        <f>IF(VLOOKUP(B1663,属性中转表!A:G,7,FALSE)=0,"",VLOOKUP(VLOOKUP(B1663,属性中转表!A:G,7,FALSE),属性中转表!$K$2:$P$21,6,0))&amp;IF(VLOOKUP(B1663,属性中转表!A:G,7,FALSE)&gt;=50,VLOOKUP(A1663,英雄数据表!A:K,9,0),IF(VLOOKUP(B1663,属性中转表!A:G,7,FALSE)&gt;=25,VLOOKUP(A1663,英雄数据表!A:K,5,0),""))</f>
        <v>"atk":300,"hp":5000,"undpspro":150,"pvpdpspro":50,"pvpundpspro":50</v>
      </c>
      <c r="J1663" s="20" t="str">
        <f>IF(I1663="","",属性中转表!$I$1&amp;(IF(VLOOKUP(B1663,属性中转表!A:G,7,FALSE)=0,0,VLOOKUP(VLOOKUP(B1663,属性中转表!A:G,7,FALSE),属性中转表!$K$2:$P$21,4,0)))+IFERROR(VLOOKUP(A1663,英雄数据表!A:K,IF(武魂!B1663&gt;=50,10,IF(武魂!B1663&gt;=25,6)),0),0))</f>
        <v>,"dpspro":150</v>
      </c>
      <c r="K1663" s="32" t="str">
        <f t="shared" si="113"/>
        <v>"atk":300,"hp":5000,"undpspro":150,"pvpdpspro":50,"pvpundpspro":50,"dpspro":150</v>
      </c>
      <c r="L1663" s="20" t="str">
        <f>IF(B1663&gt;=50,VLOOKUP(A1663,英雄数据表!A:L,11,FALSE),IF(B1663&gt;=25,VLOOKUP(A1663,英雄数据表!A:L,7,0),""))</f>
        <v>"2103602004"</v>
      </c>
      <c r="M1663" s="20" t="str">
        <f>IFERROR(VLOOKUP(B1663,属性中转表!$K$2:$O$21,5,FALSE),"")</f>
        <v/>
      </c>
      <c r="N1663" s="20" t="str">
        <f>IF(B1663=25,VLOOKUP(A1663,英雄数据表!A:L,8,FALSE),IF(B1663=50,VLOOKUP(A1663,英雄数据表!A:L,12,0),""))</f>
        <v/>
      </c>
    </row>
    <row r="1664" spans="1:14" x14ac:dyDescent="0.3">
      <c r="A1664" s="20">
        <v>21036</v>
      </c>
      <c r="B1664" s="21">
        <f t="shared" si="110"/>
        <v>63</v>
      </c>
      <c r="C1664" s="21">
        <v>5</v>
      </c>
      <c r="D1664" s="21">
        <f>VLOOKUP(A1664,英雄数据表!A:D,4,0)</f>
        <v>2</v>
      </c>
      <c r="E1664" s="20" t="str">
        <f>VLOOKUP(A1664,英雄数据表!A:C,3,0)</f>
        <v>冈格尼尔</v>
      </c>
      <c r="F1664" s="20">
        <f t="shared" si="111"/>
        <v>21036</v>
      </c>
      <c r="G1664" s="20">
        <f t="shared" si="112"/>
        <v>21036</v>
      </c>
      <c r="H1664" s="21" t="str">
        <f>VLOOKUP(B1664,属性中转表!A:F,6,FALSE)</f>
        <v>"hp":253800,"atk":7050</v>
      </c>
      <c r="I1664" s="20" t="str">
        <f>IF(VLOOKUP(B1664,属性中转表!A:G,7,FALSE)=0,"",VLOOKUP(VLOOKUP(B1664,属性中转表!A:G,7,FALSE),属性中转表!$K$2:$P$21,6,0))&amp;IF(VLOOKUP(B1664,属性中转表!A:G,7,FALSE)&gt;=50,VLOOKUP(A1664,英雄数据表!A:K,9,0),IF(VLOOKUP(B1664,属性中转表!A:G,7,FALSE)&gt;=25,VLOOKUP(A1664,英雄数据表!A:K,5,0),""))</f>
        <v>"atk":300,"hp":5000,"undpspro":150,"pvpdpspro":50,"pvpundpspro":50</v>
      </c>
      <c r="J1664" s="20" t="str">
        <f>IF(I1664="","",属性中转表!$I$1&amp;(IF(VLOOKUP(B1664,属性中转表!A:G,7,FALSE)=0,0,VLOOKUP(VLOOKUP(B1664,属性中转表!A:G,7,FALSE),属性中转表!$K$2:$P$21,4,0)))+IFERROR(VLOOKUP(A1664,英雄数据表!A:K,IF(武魂!B1664&gt;=50,10,IF(武魂!B1664&gt;=25,6)),0),0))</f>
        <v>,"dpspro":150</v>
      </c>
      <c r="K1664" s="32" t="str">
        <f t="shared" si="113"/>
        <v>"atk":300,"hp":5000,"undpspro":150,"pvpdpspro":50,"pvpundpspro":50,"dpspro":150</v>
      </c>
      <c r="L1664" s="20" t="str">
        <f>IF(B1664&gt;=50,VLOOKUP(A1664,英雄数据表!A:L,11,FALSE),IF(B1664&gt;=25,VLOOKUP(A1664,英雄数据表!A:L,7,0),""))</f>
        <v>"2103602004"</v>
      </c>
      <c r="M1664" s="20" t="str">
        <f>IFERROR(VLOOKUP(B1664,属性中转表!$K$2:$O$21,5,FALSE),"")</f>
        <v/>
      </c>
      <c r="N1664" s="20" t="str">
        <f>IF(B1664=25,VLOOKUP(A1664,英雄数据表!A:L,8,FALSE),IF(B1664=50,VLOOKUP(A1664,英雄数据表!A:L,12,0),""))</f>
        <v/>
      </c>
    </row>
    <row r="1665" spans="1:14" x14ac:dyDescent="0.3">
      <c r="A1665" s="20">
        <v>21036</v>
      </c>
      <c r="B1665" s="21">
        <f t="shared" si="110"/>
        <v>64</v>
      </c>
      <c r="C1665" s="21">
        <v>5</v>
      </c>
      <c r="D1665" s="21">
        <f>VLOOKUP(A1665,英雄数据表!A:D,4,0)</f>
        <v>2</v>
      </c>
      <c r="E1665" s="20" t="str">
        <f>VLOOKUP(A1665,英雄数据表!A:C,3,0)</f>
        <v>冈格尼尔</v>
      </c>
      <c r="F1665" s="20">
        <f t="shared" si="111"/>
        <v>21036</v>
      </c>
      <c r="G1665" s="20">
        <f t="shared" si="112"/>
        <v>21036</v>
      </c>
      <c r="H1665" s="21" t="str">
        <f>VLOOKUP(B1665,属性中转表!A:F,6,FALSE)</f>
        <v>"hp":259200,"atk":7200</v>
      </c>
      <c r="I1665" s="20" t="str">
        <f>IF(VLOOKUP(B1665,属性中转表!A:G,7,FALSE)=0,"",VLOOKUP(VLOOKUP(B1665,属性中转表!A:G,7,FALSE),属性中转表!$K$2:$P$21,6,0))&amp;IF(VLOOKUP(B1665,属性中转表!A:G,7,FALSE)&gt;=50,VLOOKUP(A1665,英雄数据表!A:K,9,0),IF(VLOOKUP(B1665,属性中转表!A:G,7,FALSE)&gt;=25,VLOOKUP(A1665,英雄数据表!A:K,5,0),""))</f>
        <v>"atk":300,"hp":5000,"undpspro":150,"pvpdpspro":50,"pvpundpspro":50</v>
      </c>
      <c r="J1665" s="20" t="str">
        <f>IF(I1665="","",属性中转表!$I$1&amp;(IF(VLOOKUP(B1665,属性中转表!A:G,7,FALSE)=0,0,VLOOKUP(VLOOKUP(B1665,属性中转表!A:G,7,FALSE),属性中转表!$K$2:$P$21,4,0)))+IFERROR(VLOOKUP(A1665,英雄数据表!A:K,IF(武魂!B1665&gt;=50,10,IF(武魂!B1665&gt;=25,6)),0),0))</f>
        <v>,"dpspro":150</v>
      </c>
      <c r="K1665" s="32" t="str">
        <f t="shared" si="113"/>
        <v>"atk":300,"hp":5000,"undpspro":150,"pvpdpspro":50,"pvpundpspro":50,"dpspro":150</v>
      </c>
      <c r="L1665" s="20" t="str">
        <f>IF(B1665&gt;=50,VLOOKUP(A1665,英雄数据表!A:L,11,FALSE),IF(B1665&gt;=25,VLOOKUP(A1665,英雄数据表!A:L,7,0),""))</f>
        <v>"2103602004"</v>
      </c>
      <c r="M1665" s="20" t="str">
        <f>IFERROR(VLOOKUP(B1665,属性中转表!$K$2:$O$21,5,FALSE),"")</f>
        <v/>
      </c>
      <c r="N1665" s="20" t="str">
        <f>IF(B1665=25,VLOOKUP(A1665,英雄数据表!A:L,8,FALSE),IF(B1665=50,VLOOKUP(A1665,英雄数据表!A:L,12,0),""))</f>
        <v/>
      </c>
    </row>
    <row r="1666" spans="1:14" x14ac:dyDescent="0.3">
      <c r="A1666" s="20">
        <v>21036</v>
      </c>
      <c r="B1666" s="21">
        <f t="shared" si="110"/>
        <v>65</v>
      </c>
      <c r="C1666" s="21">
        <v>5</v>
      </c>
      <c r="D1666" s="21">
        <f>VLOOKUP(A1666,英雄数据表!A:D,4,0)</f>
        <v>2</v>
      </c>
      <c r="E1666" s="20" t="str">
        <f>VLOOKUP(A1666,英雄数据表!A:C,3,0)</f>
        <v>冈格尼尔</v>
      </c>
      <c r="F1666" s="20">
        <f t="shared" si="111"/>
        <v>21036</v>
      </c>
      <c r="G1666" s="20">
        <f t="shared" si="112"/>
        <v>21036</v>
      </c>
      <c r="H1666" s="21" t="str">
        <f>VLOOKUP(B1666,属性中转表!A:F,6,FALSE)</f>
        <v>"hp":264600,"atk":7350</v>
      </c>
      <c r="I1666" s="20" t="str">
        <f>IF(VLOOKUP(B1666,属性中转表!A:G,7,FALSE)=0,"",VLOOKUP(VLOOKUP(B1666,属性中转表!A:G,7,FALSE),属性中转表!$K$2:$P$21,6,0))&amp;IF(VLOOKUP(B1666,属性中转表!A:G,7,FALSE)&gt;=50,VLOOKUP(A1666,英雄数据表!A:K,9,0),IF(VLOOKUP(B1666,属性中转表!A:G,7,FALSE)&gt;=25,VLOOKUP(A1666,英雄数据表!A:K,5,0),""))</f>
        <v>"atk":300,"hp":5000,"undpspro":150,"pvpdpspro":100,"pvpundpspro":50</v>
      </c>
      <c r="J1666" s="20" t="str">
        <f>IF(I1666="","",属性中转表!$I$1&amp;(IF(VLOOKUP(B1666,属性中转表!A:G,7,FALSE)=0,0,VLOOKUP(VLOOKUP(B1666,属性中转表!A:G,7,FALSE),属性中转表!$K$2:$P$21,4,0)))+IFERROR(VLOOKUP(A1666,英雄数据表!A:K,IF(武魂!B1666&gt;=50,10,IF(武魂!B1666&gt;=25,6)),0),0))</f>
        <v>,"dpspro":150</v>
      </c>
      <c r="K1666" s="32" t="str">
        <f t="shared" si="113"/>
        <v>"atk":300,"hp":5000,"undpspro":150,"pvpdpspro":100,"pvpundpspro":50,"dpspro":150</v>
      </c>
      <c r="L1666" s="20" t="str">
        <f>IF(B1666&gt;=50,VLOOKUP(A1666,英雄数据表!A:L,11,FALSE),IF(B1666&gt;=25,VLOOKUP(A1666,英雄数据表!A:L,7,0),""))</f>
        <v>"2103602004"</v>
      </c>
      <c r="M1666" s="20" t="str">
        <f>IFERROR(VLOOKUP(B1666,属性中转表!$K$2:$O$21,5,FALSE),"")</f>
        <v>"pvpdpspro":50</v>
      </c>
      <c r="N1666" s="20" t="str">
        <f>IF(B1666=25,VLOOKUP(A1666,英雄数据表!A:L,8,FALSE),IF(B1666=50,VLOOKUP(A1666,英雄数据表!A:L,12,0),""))</f>
        <v/>
      </c>
    </row>
    <row r="1667" spans="1:14" x14ac:dyDescent="0.3">
      <c r="A1667" s="20">
        <v>21036</v>
      </c>
      <c r="B1667" s="21">
        <f t="shared" si="110"/>
        <v>66</v>
      </c>
      <c r="C1667" s="21">
        <v>5</v>
      </c>
      <c r="D1667" s="21">
        <f>VLOOKUP(A1667,英雄数据表!A:D,4,0)</f>
        <v>2</v>
      </c>
      <c r="E1667" s="20" t="str">
        <f>VLOOKUP(A1667,英雄数据表!A:C,3,0)</f>
        <v>冈格尼尔</v>
      </c>
      <c r="F1667" s="20">
        <f t="shared" si="111"/>
        <v>21036</v>
      </c>
      <c r="G1667" s="20">
        <f t="shared" si="112"/>
        <v>21036</v>
      </c>
      <c r="H1667" s="21" t="str">
        <f>VLOOKUP(B1667,属性中转表!A:F,6,FALSE)</f>
        <v>"hp":270000,"atk":7500</v>
      </c>
      <c r="I1667" s="20" t="str">
        <f>IF(VLOOKUP(B1667,属性中转表!A:G,7,FALSE)=0,"",VLOOKUP(VLOOKUP(B1667,属性中转表!A:G,7,FALSE),属性中转表!$K$2:$P$21,6,0))&amp;IF(VLOOKUP(B1667,属性中转表!A:G,7,FALSE)&gt;=50,VLOOKUP(A1667,英雄数据表!A:K,9,0),IF(VLOOKUP(B1667,属性中转表!A:G,7,FALSE)&gt;=25,VLOOKUP(A1667,英雄数据表!A:K,5,0),""))</f>
        <v>"atk":300,"hp":5000,"undpspro":150,"pvpdpspro":100,"pvpundpspro":50</v>
      </c>
      <c r="J1667" s="20" t="str">
        <f>IF(I1667="","",属性中转表!$I$1&amp;(IF(VLOOKUP(B1667,属性中转表!A:G,7,FALSE)=0,0,VLOOKUP(VLOOKUP(B1667,属性中转表!A:G,7,FALSE),属性中转表!$K$2:$P$21,4,0)))+IFERROR(VLOOKUP(A1667,英雄数据表!A:K,IF(武魂!B1667&gt;=50,10,IF(武魂!B1667&gt;=25,6)),0),0))</f>
        <v>,"dpspro":150</v>
      </c>
      <c r="K1667" s="32" t="str">
        <f t="shared" si="113"/>
        <v>"atk":300,"hp":5000,"undpspro":150,"pvpdpspro":100,"pvpundpspro":50,"dpspro":150</v>
      </c>
      <c r="L1667" s="20" t="str">
        <f>IF(B1667&gt;=50,VLOOKUP(A1667,英雄数据表!A:L,11,FALSE),IF(B1667&gt;=25,VLOOKUP(A1667,英雄数据表!A:L,7,0),""))</f>
        <v>"2103602004"</v>
      </c>
      <c r="M1667" s="20" t="str">
        <f>IFERROR(VLOOKUP(B1667,属性中转表!$K$2:$O$21,5,FALSE),"")</f>
        <v/>
      </c>
      <c r="N1667" s="20" t="str">
        <f>IF(B1667=25,VLOOKUP(A1667,英雄数据表!A:L,8,FALSE),IF(B1667=50,VLOOKUP(A1667,英雄数据表!A:L,12,0),""))</f>
        <v/>
      </c>
    </row>
    <row r="1668" spans="1:14" x14ac:dyDescent="0.3">
      <c r="A1668" s="20">
        <v>21036</v>
      </c>
      <c r="B1668" s="21">
        <f t="shared" si="110"/>
        <v>67</v>
      </c>
      <c r="C1668" s="21">
        <v>5</v>
      </c>
      <c r="D1668" s="21">
        <f>VLOOKUP(A1668,英雄数据表!A:D,4,0)</f>
        <v>2</v>
      </c>
      <c r="E1668" s="20" t="str">
        <f>VLOOKUP(A1668,英雄数据表!A:C,3,0)</f>
        <v>冈格尼尔</v>
      </c>
      <c r="F1668" s="20">
        <f t="shared" si="111"/>
        <v>21036</v>
      </c>
      <c r="G1668" s="20">
        <f t="shared" si="112"/>
        <v>21036</v>
      </c>
      <c r="H1668" s="21" t="str">
        <f>VLOOKUP(B1668,属性中转表!A:F,6,FALSE)</f>
        <v>"hp":275400,"atk":7650</v>
      </c>
      <c r="I1668" s="20" t="str">
        <f>IF(VLOOKUP(B1668,属性中转表!A:G,7,FALSE)=0,"",VLOOKUP(VLOOKUP(B1668,属性中转表!A:G,7,FALSE),属性中转表!$K$2:$P$21,6,0))&amp;IF(VLOOKUP(B1668,属性中转表!A:G,7,FALSE)&gt;=50,VLOOKUP(A1668,英雄数据表!A:K,9,0),IF(VLOOKUP(B1668,属性中转表!A:G,7,FALSE)&gt;=25,VLOOKUP(A1668,英雄数据表!A:K,5,0),""))</f>
        <v>"atk":300,"hp":5000,"undpspro":150,"pvpdpspro":100,"pvpundpspro":50</v>
      </c>
      <c r="J1668" s="20" t="str">
        <f>IF(I1668="","",属性中转表!$I$1&amp;(IF(VLOOKUP(B1668,属性中转表!A:G,7,FALSE)=0,0,VLOOKUP(VLOOKUP(B1668,属性中转表!A:G,7,FALSE),属性中转表!$K$2:$P$21,4,0)))+IFERROR(VLOOKUP(A1668,英雄数据表!A:K,IF(武魂!B1668&gt;=50,10,IF(武魂!B1668&gt;=25,6)),0),0))</f>
        <v>,"dpspro":150</v>
      </c>
      <c r="K1668" s="32" t="str">
        <f t="shared" si="113"/>
        <v>"atk":300,"hp":5000,"undpspro":150,"pvpdpspro":100,"pvpundpspro":50,"dpspro":150</v>
      </c>
      <c r="L1668" s="20" t="str">
        <f>IF(B1668&gt;=50,VLOOKUP(A1668,英雄数据表!A:L,11,FALSE),IF(B1668&gt;=25,VLOOKUP(A1668,英雄数据表!A:L,7,0),""))</f>
        <v>"2103602004"</v>
      </c>
      <c r="M1668" s="20" t="str">
        <f>IFERROR(VLOOKUP(B1668,属性中转表!$K$2:$O$21,5,FALSE),"")</f>
        <v/>
      </c>
      <c r="N1668" s="20" t="str">
        <f>IF(B1668=25,VLOOKUP(A1668,英雄数据表!A:L,8,FALSE),IF(B1668=50,VLOOKUP(A1668,英雄数据表!A:L,12,0),""))</f>
        <v/>
      </c>
    </row>
    <row r="1669" spans="1:14" x14ac:dyDescent="0.3">
      <c r="A1669" s="20">
        <v>21036</v>
      </c>
      <c r="B1669" s="21">
        <f t="shared" si="110"/>
        <v>68</v>
      </c>
      <c r="C1669" s="21">
        <v>5</v>
      </c>
      <c r="D1669" s="21">
        <f>VLOOKUP(A1669,英雄数据表!A:D,4,0)</f>
        <v>2</v>
      </c>
      <c r="E1669" s="20" t="str">
        <f>VLOOKUP(A1669,英雄数据表!A:C,3,0)</f>
        <v>冈格尼尔</v>
      </c>
      <c r="F1669" s="20">
        <f t="shared" si="111"/>
        <v>21036</v>
      </c>
      <c r="G1669" s="20">
        <f t="shared" si="112"/>
        <v>21036</v>
      </c>
      <c r="H1669" s="21" t="str">
        <f>VLOOKUP(B1669,属性中转表!A:F,6,FALSE)</f>
        <v>"hp":280800,"atk":7800</v>
      </c>
      <c r="I1669" s="20" t="str">
        <f>IF(VLOOKUP(B1669,属性中转表!A:G,7,FALSE)=0,"",VLOOKUP(VLOOKUP(B1669,属性中转表!A:G,7,FALSE),属性中转表!$K$2:$P$21,6,0))&amp;IF(VLOOKUP(B1669,属性中转表!A:G,7,FALSE)&gt;=50,VLOOKUP(A1669,英雄数据表!A:K,9,0),IF(VLOOKUP(B1669,属性中转表!A:G,7,FALSE)&gt;=25,VLOOKUP(A1669,英雄数据表!A:K,5,0),""))</f>
        <v>"atk":300,"hp":5000,"undpspro":150,"pvpdpspro":100,"pvpundpspro":50</v>
      </c>
      <c r="J1669" s="20" t="str">
        <f>IF(I1669="","",属性中转表!$I$1&amp;(IF(VLOOKUP(B1669,属性中转表!A:G,7,FALSE)=0,0,VLOOKUP(VLOOKUP(B1669,属性中转表!A:G,7,FALSE),属性中转表!$K$2:$P$21,4,0)))+IFERROR(VLOOKUP(A1669,英雄数据表!A:K,IF(武魂!B1669&gt;=50,10,IF(武魂!B1669&gt;=25,6)),0),0))</f>
        <v>,"dpspro":150</v>
      </c>
      <c r="K1669" s="32" t="str">
        <f t="shared" si="113"/>
        <v>"atk":300,"hp":5000,"undpspro":150,"pvpdpspro":100,"pvpundpspro":50,"dpspro":150</v>
      </c>
      <c r="L1669" s="20" t="str">
        <f>IF(B1669&gt;=50,VLOOKUP(A1669,英雄数据表!A:L,11,FALSE),IF(B1669&gt;=25,VLOOKUP(A1669,英雄数据表!A:L,7,0),""))</f>
        <v>"2103602004"</v>
      </c>
      <c r="M1669" s="20" t="str">
        <f>IFERROR(VLOOKUP(B1669,属性中转表!$K$2:$O$21,5,FALSE),"")</f>
        <v/>
      </c>
      <c r="N1669" s="20" t="str">
        <f>IF(B1669=25,VLOOKUP(A1669,英雄数据表!A:L,8,FALSE),IF(B1669=50,VLOOKUP(A1669,英雄数据表!A:L,12,0),""))</f>
        <v/>
      </c>
    </row>
    <row r="1670" spans="1:14" x14ac:dyDescent="0.3">
      <c r="A1670" s="20">
        <v>21036</v>
      </c>
      <c r="B1670" s="21">
        <f t="shared" si="110"/>
        <v>69</v>
      </c>
      <c r="C1670" s="21">
        <v>5</v>
      </c>
      <c r="D1670" s="21">
        <f>VLOOKUP(A1670,英雄数据表!A:D,4,0)</f>
        <v>2</v>
      </c>
      <c r="E1670" s="20" t="str">
        <f>VLOOKUP(A1670,英雄数据表!A:C,3,0)</f>
        <v>冈格尼尔</v>
      </c>
      <c r="F1670" s="20">
        <f t="shared" si="111"/>
        <v>21036</v>
      </c>
      <c r="G1670" s="20">
        <f t="shared" si="112"/>
        <v>21036</v>
      </c>
      <c r="H1670" s="21" t="str">
        <f>VLOOKUP(B1670,属性中转表!A:F,6,FALSE)</f>
        <v>"hp":286200,"atk":7950</v>
      </c>
      <c r="I1670" s="20" t="str">
        <f>IF(VLOOKUP(B1670,属性中转表!A:G,7,FALSE)=0,"",VLOOKUP(VLOOKUP(B1670,属性中转表!A:G,7,FALSE),属性中转表!$K$2:$P$21,6,0))&amp;IF(VLOOKUP(B1670,属性中转表!A:G,7,FALSE)&gt;=50,VLOOKUP(A1670,英雄数据表!A:K,9,0),IF(VLOOKUP(B1670,属性中转表!A:G,7,FALSE)&gt;=25,VLOOKUP(A1670,英雄数据表!A:K,5,0),""))</f>
        <v>"atk":300,"hp":5000,"undpspro":150,"pvpdpspro":100,"pvpundpspro":50</v>
      </c>
      <c r="J1670" s="20" t="str">
        <f>IF(I1670="","",属性中转表!$I$1&amp;(IF(VLOOKUP(B1670,属性中转表!A:G,7,FALSE)=0,0,VLOOKUP(VLOOKUP(B1670,属性中转表!A:G,7,FALSE),属性中转表!$K$2:$P$21,4,0)))+IFERROR(VLOOKUP(A1670,英雄数据表!A:K,IF(武魂!B1670&gt;=50,10,IF(武魂!B1670&gt;=25,6)),0),0))</f>
        <v>,"dpspro":150</v>
      </c>
      <c r="K1670" s="32" t="str">
        <f t="shared" si="113"/>
        <v>"atk":300,"hp":5000,"undpspro":150,"pvpdpspro":100,"pvpundpspro":50,"dpspro":150</v>
      </c>
      <c r="L1670" s="20" t="str">
        <f>IF(B1670&gt;=50,VLOOKUP(A1670,英雄数据表!A:L,11,FALSE),IF(B1670&gt;=25,VLOOKUP(A1670,英雄数据表!A:L,7,0),""))</f>
        <v>"2103602004"</v>
      </c>
      <c r="M1670" s="20" t="str">
        <f>IFERROR(VLOOKUP(B1670,属性中转表!$K$2:$O$21,5,FALSE),"")</f>
        <v/>
      </c>
      <c r="N1670" s="20" t="str">
        <f>IF(B1670=25,VLOOKUP(A1670,英雄数据表!A:L,8,FALSE),IF(B1670=50,VLOOKUP(A1670,英雄数据表!A:L,12,0),""))</f>
        <v/>
      </c>
    </row>
    <row r="1671" spans="1:14" x14ac:dyDescent="0.3">
      <c r="A1671" s="20">
        <v>21036</v>
      </c>
      <c r="B1671" s="21">
        <f t="shared" si="110"/>
        <v>70</v>
      </c>
      <c r="C1671" s="21">
        <v>5</v>
      </c>
      <c r="D1671" s="21">
        <f>VLOOKUP(A1671,英雄数据表!A:D,4,0)</f>
        <v>2</v>
      </c>
      <c r="E1671" s="20" t="str">
        <f>VLOOKUP(A1671,英雄数据表!A:C,3,0)</f>
        <v>冈格尼尔</v>
      </c>
      <c r="F1671" s="20">
        <f t="shared" si="111"/>
        <v>21036</v>
      </c>
      <c r="G1671" s="20">
        <f t="shared" si="112"/>
        <v>21036</v>
      </c>
      <c r="H1671" s="21" t="str">
        <f>VLOOKUP(B1671,属性中转表!A:F,6,FALSE)</f>
        <v>"hp":291600,"atk":8100</v>
      </c>
      <c r="I1671" s="20" t="str">
        <f>IF(VLOOKUP(B1671,属性中转表!A:G,7,FALSE)=0,"",VLOOKUP(VLOOKUP(B1671,属性中转表!A:G,7,FALSE),属性中转表!$K$2:$P$21,6,0))&amp;IF(VLOOKUP(B1671,属性中转表!A:G,7,FALSE)&gt;=50,VLOOKUP(A1671,英雄数据表!A:K,9,0),IF(VLOOKUP(B1671,属性中转表!A:G,7,FALSE)&gt;=25,VLOOKUP(A1671,英雄数据表!A:K,5,0),""))</f>
        <v>"atk":300,"hp":5000,"undpspro":150,"pvpdpspro":100,"pvpundpspro":100</v>
      </c>
      <c r="J1671" s="20" t="str">
        <f>IF(I1671="","",属性中转表!$I$1&amp;(IF(VLOOKUP(B1671,属性中转表!A:G,7,FALSE)=0,0,VLOOKUP(VLOOKUP(B1671,属性中转表!A:G,7,FALSE),属性中转表!$K$2:$P$21,4,0)))+IFERROR(VLOOKUP(A1671,英雄数据表!A:K,IF(武魂!B1671&gt;=50,10,IF(武魂!B1671&gt;=25,6)),0),0))</f>
        <v>,"dpspro":150</v>
      </c>
      <c r="K1671" s="32" t="str">
        <f t="shared" si="113"/>
        <v>"atk":300,"hp":5000,"undpspro":150,"pvpdpspro":100,"pvpundpspro":100,"dpspro":150</v>
      </c>
      <c r="L1671" s="20" t="str">
        <f>IF(B1671&gt;=50,VLOOKUP(A1671,英雄数据表!A:L,11,FALSE),IF(B1671&gt;=25,VLOOKUP(A1671,英雄数据表!A:L,7,0),""))</f>
        <v>"2103602004"</v>
      </c>
      <c r="M1671" s="20" t="str">
        <f>IFERROR(VLOOKUP(B1671,属性中转表!$K$2:$O$21,5,FALSE),"")</f>
        <v>"pvpundpspro":50</v>
      </c>
      <c r="N1671" s="20" t="str">
        <f>IF(B1671=25,VLOOKUP(A1671,英雄数据表!A:L,8,FALSE),IF(B1671=50,VLOOKUP(A1671,英雄数据表!A:L,12,0),""))</f>
        <v/>
      </c>
    </row>
    <row r="1672" spans="1:14" x14ac:dyDescent="0.3">
      <c r="A1672" s="20">
        <v>21036</v>
      </c>
      <c r="B1672" s="21">
        <f t="shared" si="110"/>
        <v>71</v>
      </c>
      <c r="C1672" s="21">
        <v>5</v>
      </c>
      <c r="D1672" s="21">
        <f>VLOOKUP(A1672,英雄数据表!A:D,4,0)</f>
        <v>2</v>
      </c>
      <c r="E1672" s="20" t="str">
        <f>VLOOKUP(A1672,英雄数据表!A:C,3,0)</f>
        <v>冈格尼尔</v>
      </c>
      <c r="F1672" s="20">
        <f t="shared" si="111"/>
        <v>21036</v>
      </c>
      <c r="G1672" s="20">
        <f t="shared" si="112"/>
        <v>21036</v>
      </c>
      <c r="H1672" s="21" t="str">
        <f>VLOOKUP(B1672,属性中转表!A:F,6,FALSE)</f>
        <v>"hp":297000,"atk":8250</v>
      </c>
      <c r="I1672" s="20" t="str">
        <f>IF(VLOOKUP(B1672,属性中转表!A:G,7,FALSE)=0,"",VLOOKUP(VLOOKUP(B1672,属性中转表!A:G,7,FALSE),属性中转表!$K$2:$P$21,6,0))&amp;IF(VLOOKUP(B1672,属性中转表!A:G,7,FALSE)&gt;=50,VLOOKUP(A1672,英雄数据表!A:K,9,0),IF(VLOOKUP(B1672,属性中转表!A:G,7,FALSE)&gt;=25,VLOOKUP(A1672,英雄数据表!A:K,5,0),""))</f>
        <v>"atk":300,"hp":5000,"undpspro":150,"pvpdpspro":100,"pvpundpspro":100</v>
      </c>
      <c r="J1672" s="20" t="str">
        <f>IF(I1672="","",属性中转表!$I$1&amp;(IF(VLOOKUP(B1672,属性中转表!A:G,7,FALSE)=0,0,VLOOKUP(VLOOKUP(B1672,属性中转表!A:G,7,FALSE),属性中转表!$K$2:$P$21,4,0)))+IFERROR(VLOOKUP(A1672,英雄数据表!A:K,IF(武魂!B1672&gt;=50,10,IF(武魂!B1672&gt;=25,6)),0),0))</f>
        <v>,"dpspro":150</v>
      </c>
      <c r="K1672" s="32" t="str">
        <f t="shared" si="113"/>
        <v>"atk":300,"hp":5000,"undpspro":150,"pvpdpspro":100,"pvpundpspro":100,"dpspro":150</v>
      </c>
      <c r="L1672" s="20" t="str">
        <f>IF(B1672&gt;=50,VLOOKUP(A1672,英雄数据表!A:L,11,FALSE),IF(B1672&gt;=25,VLOOKUP(A1672,英雄数据表!A:L,7,0),""))</f>
        <v>"2103602004"</v>
      </c>
      <c r="M1672" s="20" t="str">
        <f>IFERROR(VLOOKUP(B1672,属性中转表!$K$2:$O$21,5,FALSE),"")</f>
        <v/>
      </c>
      <c r="N1672" s="20" t="str">
        <f>IF(B1672=25,VLOOKUP(A1672,英雄数据表!A:L,8,FALSE),IF(B1672=50,VLOOKUP(A1672,英雄数据表!A:L,12,0),""))</f>
        <v/>
      </c>
    </row>
    <row r="1673" spans="1:14" x14ac:dyDescent="0.3">
      <c r="A1673" s="20">
        <v>21036</v>
      </c>
      <c r="B1673" s="21">
        <f t="shared" si="110"/>
        <v>72</v>
      </c>
      <c r="C1673" s="21">
        <v>5</v>
      </c>
      <c r="D1673" s="21">
        <f>VLOOKUP(A1673,英雄数据表!A:D,4,0)</f>
        <v>2</v>
      </c>
      <c r="E1673" s="20" t="str">
        <f>VLOOKUP(A1673,英雄数据表!A:C,3,0)</f>
        <v>冈格尼尔</v>
      </c>
      <c r="F1673" s="20">
        <f t="shared" si="111"/>
        <v>21036</v>
      </c>
      <c r="G1673" s="20">
        <f t="shared" si="112"/>
        <v>21036</v>
      </c>
      <c r="H1673" s="21" t="str">
        <f>VLOOKUP(B1673,属性中转表!A:F,6,FALSE)</f>
        <v>"hp":302400,"atk":8400</v>
      </c>
      <c r="I1673" s="20" t="str">
        <f>IF(VLOOKUP(B1673,属性中转表!A:G,7,FALSE)=0,"",VLOOKUP(VLOOKUP(B1673,属性中转表!A:G,7,FALSE),属性中转表!$K$2:$P$21,6,0))&amp;IF(VLOOKUP(B1673,属性中转表!A:G,7,FALSE)&gt;=50,VLOOKUP(A1673,英雄数据表!A:K,9,0),IF(VLOOKUP(B1673,属性中转表!A:G,7,FALSE)&gt;=25,VLOOKUP(A1673,英雄数据表!A:K,5,0),""))</f>
        <v>"atk":300,"hp":5000,"undpspro":150,"pvpdpspro":100,"pvpundpspro":100</v>
      </c>
      <c r="J1673" s="20" t="str">
        <f>IF(I1673="","",属性中转表!$I$1&amp;(IF(VLOOKUP(B1673,属性中转表!A:G,7,FALSE)=0,0,VLOOKUP(VLOOKUP(B1673,属性中转表!A:G,7,FALSE),属性中转表!$K$2:$P$21,4,0)))+IFERROR(VLOOKUP(A1673,英雄数据表!A:K,IF(武魂!B1673&gt;=50,10,IF(武魂!B1673&gt;=25,6)),0),0))</f>
        <v>,"dpspro":150</v>
      </c>
      <c r="K1673" s="32" t="str">
        <f t="shared" si="113"/>
        <v>"atk":300,"hp":5000,"undpspro":150,"pvpdpspro":100,"pvpundpspro":100,"dpspro":150</v>
      </c>
      <c r="L1673" s="20" t="str">
        <f>IF(B1673&gt;=50,VLOOKUP(A1673,英雄数据表!A:L,11,FALSE),IF(B1673&gt;=25,VLOOKUP(A1673,英雄数据表!A:L,7,0),""))</f>
        <v>"2103602004"</v>
      </c>
      <c r="M1673" s="20" t="str">
        <f>IFERROR(VLOOKUP(B1673,属性中转表!$K$2:$O$21,5,FALSE),"")</f>
        <v/>
      </c>
      <c r="N1673" s="20" t="str">
        <f>IF(B1673=25,VLOOKUP(A1673,英雄数据表!A:L,8,FALSE),IF(B1673=50,VLOOKUP(A1673,英雄数据表!A:L,12,0),""))</f>
        <v/>
      </c>
    </row>
    <row r="1674" spans="1:14" x14ac:dyDescent="0.3">
      <c r="A1674" s="20">
        <v>21036</v>
      </c>
      <c r="B1674" s="21">
        <f t="shared" si="110"/>
        <v>73</v>
      </c>
      <c r="C1674" s="21">
        <v>5</v>
      </c>
      <c r="D1674" s="21">
        <f>VLOOKUP(A1674,英雄数据表!A:D,4,0)</f>
        <v>2</v>
      </c>
      <c r="E1674" s="20" t="str">
        <f>VLOOKUP(A1674,英雄数据表!A:C,3,0)</f>
        <v>冈格尼尔</v>
      </c>
      <c r="F1674" s="20">
        <f t="shared" si="111"/>
        <v>21036</v>
      </c>
      <c r="G1674" s="20">
        <f t="shared" si="112"/>
        <v>21036</v>
      </c>
      <c r="H1674" s="21" t="str">
        <f>VLOOKUP(B1674,属性中转表!A:F,6,FALSE)</f>
        <v>"hp":307800,"atk":8550</v>
      </c>
      <c r="I1674" s="20" t="str">
        <f>IF(VLOOKUP(B1674,属性中转表!A:G,7,FALSE)=0,"",VLOOKUP(VLOOKUP(B1674,属性中转表!A:G,7,FALSE),属性中转表!$K$2:$P$21,6,0))&amp;IF(VLOOKUP(B1674,属性中转表!A:G,7,FALSE)&gt;=50,VLOOKUP(A1674,英雄数据表!A:K,9,0),IF(VLOOKUP(B1674,属性中转表!A:G,7,FALSE)&gt;=25,VLOOKUP(A1674,英雄数据表!A:K,5,0),""))</f>
        <v>"atk":300,"hp":5000,"undpspro":150,"pvpdpspro":100,"pvpundpspro":100</v>
      </c>
      <c r="J1674" s="20" t="str">
        <f>IF(I1674="","",属性中转表!$I$1&amp;(IF(VLOOKUP(B1674,属性中转表!A:G,7,FALSE)=0,0,VLOOKUP(VLOOKUP(B1674,属性中转表!A:G,7,FALSE),属性中转表!$K$2:$P$21,4,0)))+IFERROR(VLOOKUP(A1674,英雄数据表!A:K,IF(武魂!B1674&gt;=50,10,IF(武魂!B1674&gt;=25,6)),0),0))</f>
        <v>,"dpspro":150</v>
      </c>
      <c r="K1674" s="32" t="str">
        <f t="shared" si="113"/>
        <v>"atk":300,"hp":5000,"undpspro":150,"pvpdpspro":100,"pvpundpspro":100,"dpspro":150</v>
      </c>
      <c r="L1674" s="20" t="str">
        <f>IF(B1674&gt;=50,VLOOKUP(A1674,英雄数据表!A:L,11,FALSE),IF(B1674&gt;=25,VLOOKUP(A1674,英雄数据表!A:L,7,0),""))</f>
        <v>"2103602004"</v>
      </c>
      <c r="M1674" s="20" t="str">
        <f>IFERROR(VLOOKUP(B1674,属性中转表!$K$2:$O$21,5,FALSE),"")</f>
        <v/>
      </c>
      <c r="N1674" s="20" t="str">
        <f>IF(B1674=25,VLOOKUP(A1674,英雄数据表!A:L,8,FALSE),IF(B1674=50,VLOOKUP(A1674,英雄数据表!A:L,12,0),""))</f>
        <v/>
      </c>
    </row>
    <row r="1675" spans="1:14" x14ac:dyDescent="0.3">
      <c r="A1675" s="20">
        <v>21036</v>
      </c>
      <c r="B1675" s="21">
        <f t="shared" ref="B1675:B1738" si="114">IF(A1675=A1674,B1674+1,1)</f>
        <v>74</v>
      </c>
      <c r="C1675" s="21">
        <v>5</v>
      </c>
      <c r="D1675" s="21">
        <f>VLOOKUP(A1675,英雄数据表!A:D,4,0)</f>
        <v>2</v>
      </c>
      <c r="E1675" s="20" t="str">
        <f>VLOOKUP(A1675,英雄数据表!A:C,3,0)</f>
        <v>冈格尼尔</v>
      </c>
      <c r="F1675" s="20">
        <f t="shared" ref="F1675:F1738" si="115">A1675</f>
        <v>21036</v>
      </c>
      <c r="G1675" s="20">
        <f t="shared" ref="G1675:G1738" si="116">A1675</f>
        <v>21036</v>
      </c>
      <c r="H1675" s="21" t="str">
        <f>VLOOKUP(B1675,属性中转表!A:F,6,FALSE)</f>
        <v>"hp":313200,"atk":8700</v>
      </c>
      <c r="I1675" s="20" t="str">
        <f>IF(VLOOKUP(B1675,属性中转表!A:G,7,FALSE)=0,"",VLOOKUP(VLOOKUP(B1675,属性中转表!A:G,7,FALSE),属性中转表!$K$2:$P$21,6,0))&amp;IF(VLOOKUP(B1675,属性中转表!A:G,7,FALSE)&gt;=50,VLOOKUP(A1675,英雄数据表!A:K,9,0),IF(VLOOKUP(B1675,属性中转表!A:G,7,FALSE)&gt;=25,VLOOKUP(A1675,英雄数据表!A:K,5,0),""))</f>
        <v>"atk":300,"hp":5000,"undpspro":150,"pvpdpspro":100,"pvpundpspro":100</v>
      </c>
      <c r="J1675" s="20" t="str">
        <f>IF(I1675="","",属性中转表!$I$1&amp;(IF(VLOOKUP(B1675,属性中转表!A:G,7,FALSE)=0,0,VLOOKUP(VLOOKUP(B1675,属性中转表!A:G,7,FALSE),属性中转表!$K$2:$P$21,4,0)))+IFERROR(VLOOKUP(A1675,英雄数据表!A:K,IF(武魂!B1675&gt;=50,10,IF(武魂!B1675&gt;=25,6)),0),0))</f>
        <v>,"dpspro":150</v>
      </c>
      <c r="K1675" s="32" t="str">
        <f t="shared" ref="K1675:K1738" si="117">I1675&amp;J1675</f>
        <v>"atk":300,"hp":5000,"undpspro":150,"pvpdpspro":100,"pvpundpspro":100,"dpspro":150</v>
      </c>
      <c r="L1675" s="20" t="str">
        <f>IF(B1675&gt;=50,VLOOKUP(A1675,英雄数据表!A:L,11,FALSE),IF(B1675&gt;=25,VLOOKUP(A1675,英雄数据表!A:L,7,0),""))</f>
        <v>"2103602004"</v>
      </c>
      <c r="M1675" s="20" t="str">
        <f>IFERROR(VLOOKUP(B1675,属性中转表!$K$2:$O$21,5,FALSE),"")</f>
        <v/>
      </c>
      <c r="N1675" s="20" t="str">
        <f>IF(B1675=25,VLOOKUP(A1675,英雄数据表!A:L,8,FALSE),IF(B1675=50,VLOOKUP(A1675,英雄数据表!A:L,12,0),""))</f>
        <v/>
      </c>
    </row>
    <row r="1676" spans="1:14" x14ac:dyDescent="0.3">
      <c r="A1676" s="20">
        <v>21036</v>
      </c>
      <c r="B1676" s="21">
        <f t="shared" si="114"/>
        <v>75</v>
      </c>
      <c r="C1676" s="21">
        <v>5</v>
      </c>
      <c r="D1676" s="21">
        <f>VLOOKUP(A1676,英雄数据表!A:D,4,0)</f>
        <v>2</v>
      </c>
      <c r="E1676" s="20" t="str">
        <f>VLOOKUP(A1676,英雄数据表!A:C,3,0)</f>
        <v>冈格尼尔</v>
      </c>
      <c r="F1676" s="20">
        <f t="shared" si="115"/>
        <v>21036</v>
      </c>
      <c r="G1676" s="20">
        <f t="shared" si="116"/>
        <v>21036</v>
      </c>
      <c r="H1676" s="21" t="str">
        <f>VLOOKUP(B1676,属性中转表!A:F,6,FALSE)</f>
        <v>"hp":318600,"atk":8850</v>
      </c>
      <c r="I1676" s="20" t="str">
        <f>IF(VLOOKUP(B1676,属性中转表!A:G,7,FALSE)=0,"",VLOOKUP(VLOOKUP(B1676,属性中转表!A:G,7,FALSE),属性中转表!$K$2:$P$21,6,0))&amp;IF(VLOOKUP(B1676,属性中转表!A:G,7,FALSE)&gt;=50,VLOOKUP(A1676,英雄数据表!A:K,9,0),IF(VLOOKUP(B1676,属性中转表!A:G,7,FALSE)&gt;=25,VLOOKUP(A1676,英雄数据表!A:K,5,0),""))</f>
        <v>"atk":600,"hp":10000,"undpspro":150,"pvpdpspro":100,"pvpundpspro":100,"speed":10</v>
      </c>
      <c r="J1676" s="20" t="str">
        <f>IF(I1676="","",属性中转表!$I$1&amp;(IF(VLOOKUP(B1676,属性中转表!A:G,7,FALSE)=0,0,VLOOKUP(VLOOKUP(B1676,属性中转表!A:G,7,FALSE),属性中转表!$K$2:$P$21,4,0)))+IFERROR(VLOOKUP(A1676,英雄数据表!A:K,IF(武魂!B1676&gt;=50,10,IF(武魂!B1676&gt;=25,6)),0),0))</f>
        <v>,"dpspro":150</v>
      </c>
      <c r="K1676" s="32" t="str">
        <f t="shared" si="117"/>
        <v>"atk":600,"hp":10000,"undpspro":150,"pvpdpspro":100,"pvpundpspro":100,"speed":10,"dpspro":150</v>
      </c>
      <c r="L1676" s="20" t="str">
        <f>IF(B1676&gt;=50,VLOOKUP(A1676,英雄数据表!A:L,11,FALSE),IF(B1676&gt;=25,VLOOKUP(A1676,英雄数据表!A:L,7,0),""))</f>
        <v>"2103602004"</v>
      </c>
      <c r="M1676" s="20" t="str">
        <f>IFERROR(VLOOKUP(B1676,属性中转表!$K$2:$O$21,5,FALSE),"")</f>
        <v>"speed":10,"atk":300,"hp":5000</v>
      </c>
      <c r="N1676" s="20" t="str">
        <f>IF(B1676=25,VLOOKUP(A1676,英雄数据表!A:L,8,FALSE),IF(B1676=50,VLOOKUP(A1676,英雄数据表!A:L,12,0),""))</f>
        <v/>
      </c>
    </row>
    <row r="1677" spans="1:14" x14ac:dyDescent="0.3">
      <c r="A1677" s="20">
        <v>21036</v>
      </c>
      <c r="B1677" s="21">
        <f t="shared" si="114"/>
        <v>76</v>
      </c>
      <c r="C1677" s="21">
        <v>5</v>
      </c>
      <c r="D1677" s="21">
        <f>VLOOKUP(A1677,英雄数据表!A:D,4,0)</f>
        <v>2</v>
      </c>
      <c r="E1677" s="20" t="str">
        <f>VLOOKUP(A1677,英雄数据表!A:C,3,0)</f>
        <v>冈格尼尔</v>
      </c>
      <c r="F1677" s="20">
        <f t="shared" si="115"/>
        <v>21036</v>
      </c>
      <c r="G1677" s="20">
        <f t="shared" si="116"/>
        <v>21036</v>
      </c>
      <c r="H1677" s="21" t="str">
        <f>VLOOKUP(B1677,属性中转表!A:F,6,FALSE)</f>
        <v>"hp":324000,"atk":9000</v>
      </c>
      <c r="I1677" s="20" t="str">
        <f>IF(VLOOKUP(B1677,属性中转表!A:G,7,FALSE)=0,"",VLOOKUP(VLOOKUP(B1677,属性中转表!A:G,7,FALSE),属性中转表!$K$2:$P$21,6,0))&amp;IF(VLOOKUP(B1677,属性中转表!A:G,7,FALSE)&gt;=50,VLOOKUP(A1677,英雄数据表!A:K,9,0),IF(VLOOKUP(B1677,属性中转表!A:G,7,FALSE)&gt;=25,VLOOKUP(A1677,英雄数据表!A:K,5,0),""))</f>
        <v>"atk":600,"hp":10000,"undpspro":150,"pvpdpspro":100,"pvpundpspro":100,"speed":10</v>
      </c>
      <c r="J1677" s="20" t="str">
        <f>IF(I1677="","",属性中转表!$I$1&amp;(IF(VLOOKUP(B1677,属性中转表!A:G,7,FALSE)=0,0,VLOOKUP(VLOOKUP(B1677,属性中转表!A:G,7,FALSE),属性中转表!$K$2:$P$21,4,0)))+IFERROR(VLOOKUP(A1677,英雄数据表!A:K,IF(武魂!B1677&gt;=50,10,IF(武魂!B1677&gt;=25,6)),0),0))</f>
        <v>,"dpspro":150</v>
      </c>
      <c r="K1677" s="32" t="str">
        <f t="shared" si="117"/>
        <v>"atk":600,"hp":10000,"undpspro":150,"pvpdpspro":100,"pvpundpspro":100,"speed":10,"dpspro":150</v>
      </c>
      <c r="L1677" s="20" t="str">
        <f>IF(B1677&gt;=50,VLOOKUP(A1677,英雄数据表!A:L,11,FALSE),IF(B1677&gt;=25,VLOOKUP(A1677,英雄数据表!A:L,7,0),""))</f>
        <v>"2103602004"</v>
      </c>
      <c r="M1677" s="20" t="str">
        <f>IFERROR(VLOOKUP(B1677,属性中转表!$K$2:$O$21,5,FALSE),"")</f>
        <v/>
      </c>
      <c r="N1677" s="20" t="str">
        <f>IF(B1677=25,VLOOKUP(A1677,英雄数据表!A:L,8,FALSE),IF(B1677=50,VLOOKUP(A1677,英雄数据表!A:L,12,0),""))</f>
        <v/>
      </c>
    </row>
    <row r="1678" spans="1:14" x14ac:dyDescent="0.3">
      <c r="A1678" s="20">
        <v>21036</v>
      </c>
      <c r="B1678" s="21">
        <f t="shared" si="114"/>
        <v>77</v>
      </c>
      <c r="C1678" s="21">
        <v>5</v>
      </c>
      <c r="D1678" s="21">
        <f>VLOOKUP(A1678,英雄数据表!A:D,4,0)</f>
        <v>2</v>
      </c>
      <c r="E1678" s="20" t="str">
        <f>VLOOKUP(A1678,英雄数据表!A:C,3,0)</f>
        <v>冈格尼尔</v>
      </c>
      <c r="F1678" s="20">
        <f t="shared" si="115"/>
        <v>21036</v>
      </c>
      <c r="G1678" s="20">
        <f t="shared" si="116"/>
        <v>21036</v>
      </c>
      <c r="H1678" s="21" t="str">
        <f>VLOOKUP(B1678,属性中转表!A:F,6,FALSE)</f>
        <v>"hp":329400,"atk":9150</v>
      </c>
      <c r="I1678" s="20" t="str">
        <f>IF(VLOOKUP(B1678,属性中转表!A:G,7,FALSE)=0,"",VLOOKUP(VLOOKUP(B1678,属性中转表!A:G,7,FALSE),属性中转表!$K$2:$P$21,6,0))&amp;IF(VLOOKUP(B1678,属性中转表!A:G,7,FALSE)&gt;=50,VLOOKUP(A1678,英雄数据表!A:K,9,0),IF(VLOOKUP(B1678,属性中转表!A:G,7,FALSE)&gt;=25,VLOOKUP(A1678,英雄数据表!A:K,5,0),""))</f>
        <v>"atk":600,"hp":10000,"undpspro":150,"pvpdpspro":100,"pvpundpspro":100,"speed":10</v>
      </c>
      <c r="J1678" s="20" t="str">
        <f>IF(I1678="","",属性中转表!$I$1&amp;(IF(VLOOKUP(B1678,属性中转表!A:G,7,FALSE)=0,0,VLOOKUP(VLOOKUP(B1678,属性中转表!A:G,7,FALSE),属性中转表!$K$2:$P$21,4,0)))+IFERROR(VLOOKUP(A1678,英雄数据表!A:K,IF(武魂!B1678&gt;=50,10,IF(武魂!B1678&gt;=25,6)),0),0))</f>
        <v>,"dpspro":150</v>
      </c>
      <c r="K1678" s="32" t="str">
        <f t="shared" si="117"/>
        <v>"atk":600,"hp":10000,"undpspro":150,"pvpdpspro":100,"pvpundpspro":100,"speed":10,"dpspro":150</v>
      </c>
      <c r="L1678" s="20" t="str">
        <f>IF(B1678&gt;=50,VLOOKUP(A1678,英雄数据表!A:L,11,FALSE),IF(B1678&gt;=25,VLOOKUP(A1678,英雄数据表!A:L,7,0),""))</f>
        <v>"2103602004"</v>
      </c>
      <c r="M1678" s="20" t="str">
        <f>IFERROR(VLOOKUP(B1678,属性中转表!$K$2:$O$21,5,FALSE),"")</f>
        <v/>
      </c>
      <c r="N1678" s="20" t="str">
        <f>IF(B1678=25,VLOOKUP(A1678,英雄数据表!A:L,8,FALSE),IF(B1678=50,VLOOKUP(A1678,英雄数据表!A:L,12,0),""))</f>
        <v/>
      </c>
    </row>
    <row r="1679" spans="1:14" x14ac:dyDescent="0.3">
      <c r="A1679" s="20">
        <v>21036</v>
      </c>
      <c r="B1679" s="21">
        <f t="shared" si="114"/>
        <v>78</v>
      </c>
      <c r="C1679" s="21">
        <v>5</v>
      </c>
      <c r="D1679" s="21">
        <f>VLOOKUP(A1679,英雄数据表!A:D,4,0)</f>
        <v>2</v>
      </c>
      <c r="E1679" s="20" t="str">
        <f>VLOOKUP(A1679,英雄数据表!A:C,3,0)</f>
        <v>冈格尼尔</v>
      </c>
      <c r="F1679" s="20">
        <f t="shared" si="115"/>
        <v>21036</v>
      </c>
      <c r="G1679" s="20">
        <f t="shared" si="116"/>
        <v>21036</v>
      </c>
      <c r="H1679" s="21" t="str">
        <f>VLOOKUP(B1679,属性中转表!A:F,6,FALSE)</f>
        <v>"hp":334800,"atk":9300</v>
      </c>
      <c r="I1679" s="20" t="str">
        <f>IF(VLOOKUP(B1679,属性中转表!A:G,7,FALSE)=0,"",VLOOKUP(VLOOKUP(B1679,属性中转表!A:G,7,FALSE),属性中转表!$K$2:$P$21,6,0))&amp;IF(VLOOKUP(B1679,属性中转表!A:G,7,FALSE)&gt;=50,VLOOKUP(A1679,英雄数据表!A:K,9,0),IF(VLOOKUP(B1679,属性中转表!A:G,7,FALSE)&gt;=25,VLOOKUP(A1679,英雄数据表!A:K,5,0),""))</f>
        <v>"atk":600,"hp":10000,"undpspro":150,"pvpdpspro":100,"pvpundpspro":100,"speed":10</v>
      </c>
      <c r="J1679" s="20" t="str">
        <f>IF(I1679="","",属性中转表!$I$1&amp;(IF(VLOOKUP(B1679,属性中转表!A:G,7,FALSE)=0,0,VLOOKUP(VLOOKUP(B1679,属性中转表!A:G,7,FALSE),属性中转表!$K$2:$P$21,4,0)))+IFERROR(VLOOKUP(A1679,英雄数据表!A:K,IF(武魂!B1679&gt;=50,10,IF(武魂!B1679&gt;=25,6)),0),0))</f>
        <v>,"dpspro":150</v>
      </c>
      <c r="K1679" s="32" t="str">
        <f t="shared" si="117"/>
        <v>"atk":600,"hp":10000,"undpspro":150,"pvpdpspro":100,"pvpundpspro":100,"speed":10,"dpspro":150</v>
      </c>
      <c r="L1679" s="20" t="str">
        <f>IF(B1679&gt;=50,VLOOKUP(A1679,英雄数据表!A:L,11,FALSE),IF(B1679&gt;=25,VLOOKUP(A1679,英雄数据表!A:L,7,0),""))</f>
        <v>"2103602004"</v>
      </c>
      <c r="M1679" s="20" t="str">
        <f>IFERROR(VLOOKUP(B1679,属性中转表!$K$2:$O$21,5,FALSE),"")</f>
        <v/>
      </c>
      <c r="N1679" s="20" t="str">
        <f>IF(B1679=25,VLOOKUP(A1679,英雄数据表!A:L,8,FALSE),IF(B1679=50,VLOOKUP(A1679,英雄数据表!A:L,12,0),""))</f>
        <v/>
      </c>
    </row>
    <row r="1680" spans="1:14" x14ac:dyDescent="0.3">
      <c r="A1680" s="20">
        <v>21036</v>
      </c>
      <c r="B1680" s="21">
        <f t="shared" si="114"/>
        <v>79</v>
      </c>
      <c r="C1680" s="21">
        <v>5</v>
      </c>
      <c r="D1680" s="21">
        <f>VLOOKUP(A1680,英雄数据表!A:D,4,0)</f>
        <v>2</v>
      </c>
      <c r="E1680" s="20" t="str">
        <f>VLOOKUP(A1680,英雄数据表!A:C,3,0)</f>
        <v>冈格尼尔</v>
      </c>
      <c r="F1680" s="20">
        <f t="shared" si="115"/>
        <v>21036</v>
      </c>
      <c r="G1680" s="20">
        <f t="shared" si="116"/>
        <v>21036</v>
      </c>
      <c r="H1680" s="21" t="str">
        <f>VLOOKUP(B1680,属性中转表!A:F,6,FALSE)</f>
        <v>"hp":340200,"atk":9450</v>
      </c>
      <c r="I1680" s="20" t="str">
        <f>IF(VLOOKUP(B1680,属性中转表!A:G,7,FALSE)=0,"",VLOOKUP(VLOOKUP(B1680,属性中转表!A:G,7,FALSE),属性中转表!$K$2:$P$21,6,0))&amp;IF(VLOOKUP(B1680,属性中转表!A:G,7,FALSE)&gt;=50,VLOOKUP(A1680,英雄数据表!A:K,9,0),IF(VLOOKUP(B1680,属性中转表!A:G,7,FALSE)&gt;=25,VLOOKUP(A1680,英雄数据表!A:K,5,0),""))</f>
        <v>"atk":600,"hp":10000,"undpspro":150,"pvpdpspro":100,"pvpundpspro":100,"speed":10</v>
      </c>
      <c r="J1680" s="20" t="str">
        <f>IF(I1680="","",属性中转表!$I$1&amp;(IF(VLOOKUP(B1680,属性中转表!A:G,7,FALSE)=0,0,VLOOKUP(VLOOKUP(B1680,属性中转表!A:G,7,FALSE),属性中转表!$K$2:$P$21,4,0)))+IFERROR(VLOOKUP(A1680,英雄数据表!A:K,IF(武魂!B1680&gt;=50,10,IF(武魂!B1680&gt;=25,6)),0),0))</f>
        <v>,"dpspro":150</v>
      </c>
      <c r="K1680" s="32" t="str">
        <f t="shared" si="117"/>
        <v>"atk":600,"hp":10000,"undpspro":150,"pvpdpspro":100,"pvpundpspro":100,"speed":10,"dpspro":150</v>
      </c>
      <c r="L1680" s="20" t="str">
        <f>IF(B1680&gt;=50,VLOOKUP(A1680,英雄数据表!A:L,11,FALSE),IF(B1680&gt;=25,VLOOKUP(A1680,英雄数据表!A:L,7,0),""))</f>
        <v>"2103602004"</v>
      </c>
      <c r="M1680" s="20" t="str">
        <f>IFERROR(VLOOKUP(B1680,属性中转表!$K$2:$O$21,5,FALSE),"")</f>
        <v/>
      </c>
      <c r="N1680" s="20" t="str">
        <f>IF(B1680=25,VLOOKUP(A1680,英雄数据表!A:L,8,FALSE),IF(B1680=50,VLOOKUP(A1680,英雄数据表!A:L,12,0),""))</f>
        <v/>
      </c>
    </row>
    <row r="1681" spans="1:14" x14ac:dyDescent="0.3">
      <c r="A1681" s="20">
        <v>21036</v>
      </c>
      <c r="B1681" s="21">
        <f t="shared" si="114"/>
        <v>80</v>
      </c>
      <c r="C1681" s="21">
        <v>5</v>
      </c>
      <c r="D1681" s="21">
        <f>VLOOKUP(A1681,英雄数据表!A:D,4,0)</f>
        <v>2</v>
      </c>
      <c r="E1681" s="20" t="str">
        <f>VLOOKUP(A1681,英雄数据表!A:C,3,0)</f>
        <v>冈格尼尔</v>
      </c>
      <c r="F1681" s="20">
        <f t="shared" si="115"/>
        <v>21036</v>
      </c>
      <c r="G1681" s="20">
        <f t="shared" si="116"/>
        <v>21036</v>
      </c>
      <c r="H1681" s="21" t="str">
        <f>VLOOKUP(B1681,属性中转表!A:F,6,FALSE)</f>
        <v>"hp":345600,"atk":9600</v>
      </c>
      <c r="I1681" s="20" t="str">
        <f>IF(VLOOKUP(B1681,属性中转表!A:G,7,FALSE)=0,"",VLOOKUP(VLOOKUP(B1681,属性中转表!A:G,7,FALSE),属性中转表!$K$2:$P$21,6,0))&amp;IF(VLOOKUP(B1681,属性中转表!A:G,7,FALSE)&gt;=50,VLOOKUP(A1681,英雄数据表!A:K,9,0),IF(VLOOKUP(B1681,属性中转表!A:G,7,FALSE)&gt;=25,VLOOKUP(A1681,英雄数据表!A:K,5,0),""))</f>
        <v>"atk":600,"hp":10000,"undpspro":200,"pvpdpspro":100,"pvpundpspro":100,"speed":10</v>
      </c>
      <c r="J1681" s="20" t="str">
        <f>IF(I1681="","",属性中转表!$I$1&amp;(IF(VLOOKUP(B1681,属性中转表!A:G,7,FALSE)=0,0,VLOOKUP(VLOOKUP(B1681,属性中转表!A:G,7,FALSE),属性中转表!$K$2:$P$21,4,0)))+IFERROR(VLOOKUP(A1681,英雄数据表!A:K,IF(武魂!B1681&gt;=50,10,IF(武魂!B1681&gt;=25,6)),0),0))</f>
        <v>,"dpspro":150</v>
      </c>
      <c r="K1681" s="32" t="str">
        <f t="shared" si="117"/>
        <v>"atk":600,"hp":10000,"undpspro":200,"pvpdpspro":100,"pvpundpspro":100,"speed":10,"dpspro":150</v>
      </c>
      <c r="L1681" s="20" t="str">
        <f>IF(B1681&gt;=50,VLOOKUP(A1681,英雄数据表!A:L,11,FALSE),IF(B1681&gt;=25,VLOOKUP(A1681,英雄数据表!A:L,7,0),""))</f>
        <v>"2103602004"</v>
      </c>
      <c r="M1681" s="20" t="str">
        <f>IFERROR(VLOOKUP(B1681,属性中转表!$K$2:$O$21,5,FALSE),"")</f>
        <v>"undpspro":50</v>
      </c>
      <c r="N1681" s="20" t="str">
        <f>IF(B1681=25,VLOOKUP(A1681,英雄数据表!A:L,8,FALSE),IF(B1681=50,VLOOKUP(A1681,英雄数据表!A:L,12,0),""))</f>
        <v/>
      </c>
    </row>
    <row r="1682" spans="1:14" x14ac:dyDescent="0.3">
      <c r="A1682" s="20">
        <v>21036</v>
      </c>
      <c r="B1682" s="21">
        <f t="shared" si="114"/>
        <v>81</v>
      </c>
      <c r="C1682" s="21">
        <v>5</v>
      </c>
      <c r="D1682" s="21">
        <f>VLOOKUP(A1682,英雄数据表!A:D,4,0)</f>
        <v>2</v>
      </c>
      <c r="E1682" s="20" t="str">
        <f>VLOOKUP(A1682,英雄数据表!A:C,3,0)</f>
        <v>冈格尼尔</v>
      </c>
      <c r="F1682" s="20">
        <f t="shared" si="115"/>
        <v>21036</v>
      </c>
      <c r="G1682" s="20">
        <f t="shared" si="116"/>
        <v>21036</v>
      </c>
      <c r="H1682" s="21" t="str">
        <f>VLOOKUP(B1682,属性中转表!A:F,6,FALSE)</f>
        <v>"hp":351000,"atk":9750</v>
      </c>
      <c r="I1682" s="20" t="str">
        <f>IF(VLOOKUP(B1682,属性中转表!A:G,7,FALSE)=0,"",VLOOKUP(VLOOKUP(B1682,属性中转表!A:G,7,FALSE),属性中转表!$K$2:$P$21,6,0))&amp;IF(VLOOKUP(B1682,属性中转表!A:G,7,FALSE)&gt;=50,VLOOKUP(A1682,英雄数据表!A:K,9,0),IF(VLOOKUP(B1682,属性中转表!A:G,7,FALSE)&gt;=25,VLOOKUP(A1682,英雄数据表!A:K,5,0),""))</f>
        <v>"atk":600,"hp":10000,"undpspro":200,"pvpdpspro":100,"pvpundpspro":100,"speed":10</v>
      </c>
      <c r="J1682" s="20" t="str">
        <f>IF(I1682="","",属性中转表!$I$1&amp;(IF(VLOOKUP(B1682,属性中转表!A:G,7,FALSE)=0,0,VLOOKUP(VLOOKUP(B1682,属性中转表!A:G,7,FALSE),属性中转表!$K$2:$P$21,4,0)))+IFERROR(VLOOKUP(A1682,英雄数据表!A:K,IF(武魂!B1682&gt;=50,10,IF(武魂!B1682&gt;=25,6)),0),0))</f>
        <v>,"dpspro":150</v>
      </c>
      <c r="K1682" s="32" t="str">
        <f t="shared" si="117"/>
        <v>"atk":600,"hp":10000,"undpspro":200,"pvpdpspro":100,"pvpundpspro":100,"speed":10,"dpspro":150</v>
      </c>
      <c r="L1682" s="20" t="str">
        <f>IF(B1682&gt;=50,VLOOKUP(A1682,英雄数据表!A:L,11,FALSE),IF(B1682&gt;=25,VLOOKUP(A1682,英雄数据表!A:L,7,0),""))</f>
        <v>"2103602004"</v>
      </c>
      <c r="M1682" s="20" t="str">
        <f>IFERROR(VLOOKUP(B1682,属性中转表!$K$2:$O$21,5,FALSE),"")</f>
        <v/>
      </c>
      <c r="N1682" s="20" t="str">
        <f>IF(B1682=25,VLOOKUP(A1682,英雄数据表!A:L,8,FALSE),IF(B1682=50,VLOOKUP(A1682,英雄数据表!A:L,12,0),""))</f>
        <v/>
      </c>
    </row>
    <row r="1683" spans="1:14" x14ac:dyDescent="0.3">
      <c r="A1683" s="20">
        <v>21036</v>
      </c>
      <c r="B1683" s="21">
        <f t="shared" si="114"/>
        <v>82</v>
      </c>
      <c r="C1683" s="21">
        <v>5</v>
      </c>
      <c r="D1683" s="21">
        <f>VLOOKUP(A1683,英雄数据表!A:D,4,0)</f>
        <v>2</v>
      </c>
      <c r="E1683" s="20" t="str">
        <f>VLOOKUP(A1683,英雄数据表!A:C,3,0)</f>
        <v>冈格尼尔</v>
      </c>
      <c r="F1683" s="20">
        <f t="shared" si="115"/>
        <v>21036</v>
      </c>
      <c r="G1683" s="20">
        <f t="shared" si="116"/>
        <v>21036</v>
      </c>
      <c r="H1683" s="21" t="str">
        <f>VLOOKUP(B1683,属性中转表!A:F,6,FALSE)</f>
        <v>"hp":356400,"atk":9900</v>
      </c>
      <c r="I1683" s="20" t="str">
        <f>IF(VLOOKUP(B1683,属性中转表!A:G,7,FALSE)=0,"",VLOOKUP(VLOOKUP(B1683,属性中转表!A:G,7,FALSE),属性中转表!$K$2:$P$21,6,0))&amp;IF(VLOOKUP(B1683,属性中转表!A:G,7,FALSE)&gt;=50,VLOOKUP(A1683,英雄数据表!A:K,9,0),IF(VLOOKUP(B1683,属性中转表!A:G,7,FALSE)&gt;=25,VLOOKUP(A1683,英雄数据表!A:K,5,0),""))</f>
        <v>"atk":600,"hp":10000,"undpspro":200,"pvpdpspro":100,"pvpundpspro":100,"speed":10</v>
      </c>
      <c r="J1683" s="20" t="str">
        <f>IF(I1683="","",属性中转表!$I$1&amp;(IF(VLOOKUP(B1683,属性中转表!A:G,7,FALSE)=0,0,VLOOKUP(VLOOKUP(B1683,属性中转表!A:G,7,FALSE),属性中转表!$K$2:$P$21,4,0)))+IFERROR(VLOOKUP(A1683,英雄数据表!A:K,IF(武魂!B1683&gt;=50,10,IF(武魂!B1683&gt;=25,6)),0),0))</f>
        <v>,"dpspro":150</v>
      </c>
      <c r="K1683" s="32" t="str">
        <f t="shared" si="117"/>
        <v>"atk":600,"hp":10000,"undpspro":200,"pvpdpspro":100,"pvpundpspro":100,"speed":10,"dpspro":150</v>
      </c>
      <c r="L1683" s="20" t="str">
        <f>IF(B1683&gt;=50,VLOOKUP(A1683,英雄数据表!A:L,11,FALSE),IF(B1683&gt;=25,VLOOKUP(A1683,英雄数据表!A:L,7,0),""))</f>
        <v>"2103602004"</v>
      </c>
      <c r="M1683" s="20" t="str">
        <f>IFERROR(VLOOKUP(B1683,属性中转表!$K$2:$O$21,5,FALSE),"")</f>
        <v/>
      </c>
      <c r="N1683" s="20" t="str">
        <f>IF(B1683=25,VLOOKUP(A1683,英雄数据表!A:L,8,FALSE),IF(B1683=50,VLOOKUP(A1683,英雄数据表!A:L,12,0),""))</f>
        <v/>
      </c>
    </row>
    <row r="1684" spans="1:14" x14ac:dyDescent="0.3">
      <c r="A1684" s="20">
        <v>21036</v>
      </c>
      <c r="B1684" s="21">
        <f t="shared" si="114"/>
        <v>83</v>
      </c>
      <c r="C1684" s="21">
        <v>5</v>
      </c>
      <c r="D1684" s="21">
        <f>VLOOKUP(A1684,英雄数据表!A:D,4,0)</f>
        <v>2</v>
      </c>
      <c r="E1684" s="20" t="str">
        <f>VLOOKUP(A1684,英雄数据表!A:C,3,0)</f>
        <v>冈格尼尔</v>
      </c>
      <c r="F1684" s="20">
        <f t="shared" si="115"/>
        <v>21036</v>
      </c>
      <c r="G1684" s="20">
        <f t="shared" si="116"/>
        <v>21036</v>
      </c>
      <c r="H1684" s="21" t="str">
        <f>VLOOKUP(B1684,属性中转表!A:F,6,FALSE)</f>
        <v>"hp":361800,"atk":10050</v>
      </c>
      <c r="I1684" s="20" t="str">
        <f>IF(VLOOKUP(B1684,属性中转表!A:G,7,FALSE)=0,"",VLOOKUP(VLOOKUP(B1684,属性中转表!A:G,7,FALSE),属性中转表!$K$2:$P$21,6,0))&amp;IF(VLOOKUP(B1684,属性中转表!A:G,7,FALSE)&gt;=50,VLOOKUP(A1684,英雄数据表!A:K,9,0),IF(VLOOKUP(B1684,属性中转表!A:G,7,FALSE)&gt;=25,VLOOKUP(A1684,英雄数据表!A:K,5,0),""))</f>
        <v>"atk":600,"hp":10000,"undpspro":200,"pvpdpspro":100,"pvpundpspro":100,"speed":10</v>
      </c>
      <c r="J1684" s="20" t="str">
        <f>IF(I1684="","",属性中转表!$I$1&amp;(IF(VLOOKUP(B1684,属性中转表!A:G,7,FALSE)=0,0,VLOOKUP(VLOOKUP(B1684,属性中转表!A:G,7,FALSE),属性中转表!$K$2:$P$21,4,0)))+IFERROR(VLOOKUP(A1684,英雄数据表!A:K,IF(武魂!B1684&gt;=50,10,IF(武魂!B1684&gt;=25,6)),0),0))</f>
        <v>,"dpspro":150</v>
      </c>
      <c r="K1684" s="32" t="str">
        <f t="shared" si="117"/>
        <v>"atk":600,"hp":10000,"undpspro":200,"pvpdpspro":100,"pvpundpspro":100,"speed":10,"dpspro":150</v>
      </c>
      <c r="L1684" s="20" t="str">
        <f>IF(B1684&gt;=50,VLOOKUP(A1684,英雄数据表!A:L,11,FALSE),IF(B1684&gt;=25,VLOOKUP(A1684,英雄数据表!A:L,7,0),""))</f>
        <v>"2103602004"</v>
      </c>
      <c r="M1684" s="20" t="str">
        <f>IFERROR(VLOOKUP(B1684,属性中转表!$K$2:$O$21,5,FALSE),"")</f>
        <v/>
      </c>
      <c r="N1684" s="20" t="str">
        <f>IF(B1684=25,VLOOKUP(A1684,英雄数据表!A:L,8,FALSE),IF(B1684=50,VLOOKUP(A1684,英雄数据表!A:L,12,0),""))</f>
        <v/>
      </c>
    </row>
    <row r="1685" spans="1:14" x14ac:dyDescent="0.3">
      <c r="A1685" s="20">
        <v>21036</v>
      </c>
      <c r="B1685" s="21">
        <f t="shared" si="114"/>
        <v>84</v>
      </c>
      <c r="C1685" s="21">
        <v>5</v>
      </c>
      <c r="D1685" s="21">
        <f>VLOOKUP(A1685,英雄数据表!A:D,4,0)</f>
        <v>2</v>
      </c>
      <c r="E1685" s="20" t="str">
        <f>VLOOKUP(A1685,英雄数据表!A:C,3,0)</f>
        <v>冈格尼尔</v>
      </c>
      <c r="F1685" s="20">
        <f t="shared" si="115"/>
        <v>21036</v>
      </c>
      <c r="G1685" s="20">
        <f t="shared" si="116"/>
        <v>21036</v>
      </c>
      <c r="H1685" s="21" t="str">
        <f>VLOOKUP(B1685,属性中转表!A:F,6,FALSE)</f>
        <v>"hp":367200,"atk":10200</v>
      </c>
      <c r="I1685" s="20" t="str">
        <f>IF(VLOOKUP(B1685,属性中转表!A:G,7,FALSE)=0,"",VLOOKUP(VLOOKUP(B1685,属性中转表!A:G,7,FALSE),属性中转表!$K$2:$P$21,6,0))&amp;IF(VLOOKUP(B1685,属性中转表!A:G,7,FALSE)&gt;=50,VLOOKUP(A1685,英雄数据表!A:K,9,0),IF(VLOOKUP(B1685,属性中转表!A:G,7,FALSE)&gt;=25,VLOOKUP(A1685,英雄数据表!A:K,5,0),""))</f>
        <v>"atk":600,"hp":10000,"undpspro":200,"pvpdpspro":100,"pvpundpspro":100,"speed":10</v>
      </c>
      <c r="J1685" s="20" t="str">
        <f>IF(I1685="","",属性中转表!$I$1&amp;(IF(VLOOKUP(B1685,属性中转表!A:G,7,FALSE)=0,0,VLOOKUP(VLOOKUP(B1685,属性中转表!A:G,7,FALSE),属性中转表!$K$2:$P$21,4,0)))+IFERROR(VLOOKUP(A1685,英雄数据表!A:K,IF(武魂!B1685&gt;=50,10,IF(武魂!B1685&gt;=25,6)),0),0))</f>
        <v>,"dpspro":150</v>
      </c>
      <c r="K1685" s="32" t="str">
        <f t="shared" si="117"/>
        <v>"atk":600,"hp":10000,"undpspro":200,"pvpdpspro":100,"pvpundpspro":100,"speed":10,"dpspro":150</v>
      </c>
      <c r="L1685" s="20" t="str">
        <f>IF(B1685&gt;=50,VLOOKUP(A1685,英雄数据表!A:L,11,FALSE),IF(B1685&gt;=25,VLOOKUP(A1685,英雄数据表!A:L,7,0),""))</f>
        <v>"2103602004"</v>
      </c>
      <c r="M1685" s="20" t="str">
        <f>IFERROR(VLOOKUP(B1685,属性中转表!$K$2:$O$21,5,FALSE),"")</f>
        <v/>
      </c>
      <c r="N1685" s="20" t="str">
        <f>IF(B1685=25,VLOOKUP(A1685,英雄数据表!A:L,8,FALSE),IF(B1685=50,VLOOKUP(A1685,英雄数据表!A:L,12,0),""))</f>
        <v/>
      </c>
    </row>
    <row r="1686" spans="1:14" x14ac:dyDescent="0.3">
      <c r="A1686" s="20">
        <v>21036</v>
      </c>
      <c r="B1686" s="21">
        <f t="shared" si="114"/>
        <v>85</v>
      </c>
      <c r="C1686" s="21">
        <v>5</v>
      </c>
      <c r="D1686" s="21">
        <f>VLOOKUP(A1686,英雄数据表!A:D,4,0)</f>
        <v>2</v>
      </c>
      <c r="E1686" s="20" t="str">
        <f>VLOOKUP(A1686,英雄数据表!A:C,3,0)</f>
        <v>冈格尼尔</v>
      </c>
      <c r="F1686" s="20">
        <f t="shared" si="115"/>
        <v>21036</v>
      </c>
      <c r="G1686" s="20">
        <f t="shared" si="116"/>
        <v>21036</v>
      </c>
      <c r="H1686" s="21" t="str">
        <f>VLOOKUP(B1686,属性中转表!A:F,6,FALSE)</f>
        <v>"hp":372600,"atk":10350</v>
      </c>
      <c r="I1686" s="20" t="str">
        <f>IF(VLOOKUP(B1686,属性中转表!A:G,7,FALSE)=0,"",VLOOKUP(VLOOKUP(B1686,属性中转表!A:G,7,FALSE),属性中转表!$K$2:$P$21,6,0))&amp;IF(VLOOKUP(B1686,属性中转表!A:G,7,FALSE)&gt;=50,VLOOKUP(A1686,英雄数据表!A:K,9,0),IF(VLOOKUP(B1686,属性中转表!A:G,7,FALSE)&gt;=25,VLOOKUP(A1686,英雄数据表!A:K,5,0),""))</f>
        <v>"atk":600,"hp":10000,"undpspro":200,"pvpdpspro":100,"pvpundpspro":100,"speed":10</v>
      </c>
      <c r="J1686" s="20" t="str">
        <f>IF(I1686="","",属性中转表!$I$1&amp;(IF(VLOOKUP(B1686,属性中转表!A:G,7,FALSE)=0,0,VLOOKUP(VLOOKUP(B1686,属性中转表!A:G,7,FALSE),属性中转表!$K$2:$P$21,4,0)))+IFERROR(VLOOKUP(A1686,英雄数据表!A:K,IF(武魂!B1686&gt;=50,10,IF(武魂!B1686&gt;=25,6)),0),0))</f>
        <v>,"dpspro":200</v>
      </c>
      <c r="K1686" s="32" t="str">
        <f t="shared" si="117"/>
        <v>"atk":600,"hp":10000,"undpspro":200,"pvpdpspro":100,"pvpundpspro":100,"speed":10,"dpspro":200</v>
      </c>
      <c r="L1686" s="20" t="str">
        <f>IF(B1686&gt;=50,VLOOKUP(A1686,英雄数据表!A:L,11,FALSE),IF(B1686&gt;=25,VLOOKUP(A1686,英雄数据表!A:L,7,0),""))</f>
        <v>"2103602004"</v>
      </c>
      <c r="M1686" s="20" t="str">
        <f>IFERROR(VLOOKUP(B1686,属性中转表!$K$2:$O$21,5,FALSE),"")</f>
        <v>"dpspro":50</v>
      </c>
      <c r="N1686" s="20" t="str">
        <f>IF(B1686=25,VLOOKUP(A1686,英雄数据表!A:L,8,FALSE),IF(B1686=50,VLOOKUP(A1686,英雄数据表!A:L,12,0),""))</f>
        <v/>
      </c>
    </row>
    <row r="1687" spans="1:14" x14ac:dyDescent="0.3">
      <c r="A1687" s="20">
        <v>21036</v>
      </c>
      <c r="B1687" s="21">
        <f t="shared" si="114"/>
        <v>86</v>
      </c>
      <c r="C1687" s="21">
        <v>5</v>
      </c>
      <c r="D1687" s="21">
        <f>VLOOKUP(A1687,英雄数据表!A:D,4,0)</f>
        <v>2</v>
      </c>
      <c r="E1687" s="20" t="str">
        <f>VLOOKUP(A1687,英雄数据表!A:C,3,0)</f>
        <v>冈格尼尔</v>
      </c>
      <c r="F1687" s="20">
        <f t="shared" si="115"/>
        <v>21036</v>
      </c>
      <c r="G1687" s="20">
        <f t="shared" si="116"/>
        <v>21036</v>
      </c>
      <c r="H1687" s="21" t="str">
        <f>VLOOKUP(B1687,属性中转表!A:F,6,FALSE)</f>
        <v>"hp":378000,"atk":10500</v>
      </c>
      <c r="I1687" s="20" t="str">
        <f>IF(VLOOKUP(B1687,属性中转表!A:G,7,FALSE)=0,"",VLOOKUP(VLOOKUP(B1687,属性中转表!A:G,7,FALSE),属性中转表!$K$2:$P$21,6,0))&amp;IF(VLOOKUP(B1687,属性中转表!A:G,7,FALSE)&gt;=50,VLOOKUP(A1687,英雄数据表!A:K,9,0),IF(VLOOKUP(B1687,属性中转表!A:G,7,FALSE)&gt;=25,VLOOKUP(A1687,英雄数据表!A:K,5,0),""))</f>
        <v>"atk":600,"hp":10000,"undpspro":200,"pvpdpspro":100,"pvpundpspro":100,"speed":10</v>
      </c>
      <c r="J1687" s="20" t="str">
        <f>IF(I1687="","",属性中转表!$I$1&amp;(IF(VLOOKUP(B1687,属性中转表!A:G,7,FALSE)=0,0,VLOOKUP(VLOOKUP(B1687,属性中转表!A:G,7,FALSE),属性中转表!$K$2:$P$21,4,0)))+IFERROR(VLOOKUP(A1687,英雄数据表!A:K,IF(武魂!B1687&gt;=50,10,IF(武魂!B1687&gt;=25,6)),0),0))</f>
        <v>,"dpspro":200</v>
      </c>
      <c r="K1687" s="32" t="str">
        <f t="shared" si="117"/>
        <v>"atk":600,"hp":10000,"undpspro":200,"pvpdpspro":100,"pvpundpspro":100,"speed":10,"dpspro":200</v>
      </c>
      <c r="L1687" s="20" t="str">
        <f>IF(B1687&gt;=50,VLOOKUP(A1687,英雄数据表!A:L,11,FALSE),IF(B1687&gt;=25,VLOOKUP(A1687,英雄数据表!A:L,7,0),""))</f>
        <v>"2103602004"</v>
      </c>
      <c r="M1687" s="20" t="str">
        <f>IFERROR(VLOOKUP(B1687,属性中转表!$K$2:$O$21,5,FALSE),"")</f>
        <v/>
      </c>
      <c r="N1687" s="20" t="str">
        <f>IF(B1687=25,VLOOKUP(A1687,英雄数据表!A:L,8,FALSE),IF(B1687=50,VLOOKUP(A1687,英雄数据表!A:L,12,0),""))</f>
        <v/>
      </c>
    </row>
    <row r="1688" spans="1:14" x14ac:dyDescent="0.3">
      <c r="A1688" s="20">
        <v>21036</v>
      </c>
      <c r="B1688" s="21">
        <f t="shared" si="114"/>
        <v>87</v>
      </c>
      <c r="C1688" s="21">
        <v>5</v>
      </c>
      <c r="D1688" s="21">
        <f>VLOOKUP(A1688,英雄数据表!A:D,4,0)</f>
        <v>2</v>
      </c>
      <c r="E1688" s="20" t="str">
        <f>VLOOKUP(A1688,英雄数据表!A:C,3,0)</f>
        <v>冈格尼尔</v>
      </c>
      <c r="F1688" s="20">
        <f t="shared" si="115"/>
        <v>21036</v>
      </c>
      <c r="G1688" s="20">
        <f t="shared" si="116"/>
        <v>21036</v>
      </c>
      <c r="H1688" s="21" t="str">
        <f>VLOOKUP(B1688,属性中转表!A:F,6,FALSE)</f>
        <v>"hp":383400,"atk":10650</v>
      </c>
      <c r="I1688" s="20" t="str">
        <f>IF(VLOOKUP(B1688,属性中转表!A:G,7,FALSE)=0,"",VLOOKUP(VLOOKUP(B1688,属性中转表!A:G,7,FALSE),属性中转表!$K$2:$P$21,6,0))&amp;IF(VLOOKUP(B1688,属性中转表!A:G,7,FALSE)&gt;=50,VLOOKUP(A1688,英雄数据表!A:K,9,0),IF(VLOOKUP(B1688,属性中转表!A:G,7,FALSE)&gt;=25,VLOOKUP(A1688,英雄数据表!A:K,5,0),""))</f>
        <v>"atk":600,"hp":10000,"undpspro":200,"pvpdpspro":100,"pvpundpspro":100,"speed":10</v>
      </c>
      <c r="J1688" s="20" t="str">
        <f>IF(I1688="","",属性中转表!$I$1&amp;(IF(VLOOKUP(B1688,属性中转表!A:G,7,FALSE)=0,0,VLOOKUP(VLOOKUP(B1688,属性中转表!A:G,7,FALSE),属性中转表!$K$2:$P$21,4,0)))+IFERROR(VLOOKUP(A1688,英雄数据表!A:K,IF(武魂!B1688&gt;=50,10,IF(武魂!B1688&gt;=25,6)),0),0))</f>
        <v>,"dpspro":200</v>
      </c>
      <c r="K1688" s="32" t="str">
        <f t="shared" si="117"/>
        <v>"atk":600,"hp":10000,"undpspro":200,"pvpdpspro":100,"pvpundpspro":100,"speed":10,"dpspro":200</v>
      </c>
      <c r="L1688" s="20" t="str">
        <f>IF(B1688&gt;=50,VLOOKUP(A1688,英雄数据表!A:L,11,FALSE),IF(B1688&gt;=25,VLOOKUP(A1688,英雄数据表!A:L,7,0),""))</f>
        <v>"2103602004"</v>
      </c>
      <c r="M1688" s="20" t="str">
        <f>IFERROR(VLOOKUP(B1688,属性中转表!$K$2:$O$21,5,FALSE),"")</f>
        <v/>
      </c>
      <c r="N1688" s="20" t="str">
        <f>IF(B1688=25,VLOOKUP(A1688,英雄数据表!A:L,8,FALSE),IF(B1688=50,VLOOKUP(A1688,英雄数据表!A:L,12,0),""))</f>
        <v/>
      </c>
    </row>
    <row r="1689" spans="1:14" x14ac:dyDescent="0.3">
      <c r="A1689" s="20">
        <v>21036</v>
      </c>
      <c r="B1689" s="21">
        <f t="shared" si="114"/>
        <v>88</v>
      </c>
      <c r="C1689" s="21">
        <v>5</v>
      </c>
      <c r="D1689" s="21">
        <f>VLOOKUP(A1689,英雄数据表!A:D,4,0)</f>
        <v>2</v>
      </c>
      <c r="E1689" s="20" t="str">
        <f>VLOOKUP(A1689,英雄数据表!A:C,3,0)</f>
        <v>冈格尼尔</v>
      </c>
      <c r="F1689" s="20">
        <f t="shared" si="115"/>
        <v>21036</v>
      </c>
      <c r="G1689" s="20">
        <f t="shared" si="116"/>
        <v>21036</v>
      </c>
      <c r="H1689" s="21" t="str">
        <f>VLOOKUP(B1689,属性中转表!A:F,6,FALSE)</f>
        <v>"hp":388800,"atk":10800</v>
      </c>
      <c r="I1689" s="20" t="str">
        <f>IF(VLOOKUP(B1689,属性中转表!A:G,7,FALSE)=0,"",VLOOKUP(VLOOKUP(B1689,属性中转表!A:G,7,FALSE),属性中转表!$K$2:$P$21,6,0))&amp;IF(VLOOKUP(B1689,属性中转表!A:G,7,FALSE)&gt;=50,VLOOKUP(A1689,英雄数据表!A:K,9,0),IF(VLOOKUP(B1689,属性中转表!A:G,7,FALSE)&gt;=25,VLOOKUP(A1689,英雄数据表!A:K,5,0),""))</f>
        <v>"atk":600,"hp":10000,"undpspro":200,"pvpdpspro":100,"pvpundpspro":100,"speed":10</v>
      </c>
      <c r="J1689" s="20" t="str">
        <f>IF(I1689="","",属性中转表!$I$1&amp;(IF(VLOOKUP(B1689,属性中转表!A:G,7,FALSE)=0,0,VLOOKUP(VLOOKUP(B1689,属性中转表!A:G,7,FALSE),属性中转表!$K$2:$P$21,4,0)))+IFERROR(VLOOKUP(A1689,英雄数据表!A:K,IF(武魂!B1689&gt;=50,10,IF(武魂!B1689&gt;=25,6)),0),0))</f>
        <v>,"dpspro":200</v>
      </c>
      <c r="K1689" s="32" t="str">
        <f t="shared" si="117"/>
        <v>"atk":600,"hp":10000,"undpspro":200,"pvpdpspro":100,"pvpundpspro":100,"speed":10,"dpspro":200</v>
      </c>
      <c r="L1689" s="20" t="str">
        <f>IF(B1689&gt;=50,VLOOKUP(A1689,英雄数据表!A:L,11,FALSE),IF(B1689&gt;=25,VLOOKUP(A1689,英雄数据表!A:L,7,0),""))</f>
        <v>"2103602004"</v>
      </c>
      <c r="M1689" s="20" t="str">
        <f>IFERROR(VLOOKUP(B1689,属性中转表!$K$2:$O$21,5,FALSE),"")</f>
        <v/>
      </c>
      <c r="N1689" s="20" t="str">
        <f>IF(B1689=25,VLOOKUP(A1689,英雄数据表!A:L,8,FALSE),IF(B1689=50,VLOOKUP(A1689,英雄数据表!A:L,12,0),""))</f>
        <v/>
      </c>
    </row>
    <row r="1690" spans="1:14" x14ac:dyDescent="0.3">
      <c r="A1690" s="20">
        <v>21036</v>
      </c>
      <c r="B1690" s="21">
        <f t="shared" si="114"/>
        <v>89</v>
      </c>
      <c r="C1690" s="21">
        <v>5</v>
      </c>
      <c r="D1690" s="21">
        <f>VLOOKUP(A1690,英雄数据表!A:D,4,0)</f>
        <v>2</v>
      </c>
      <c r="E1690" s="20" t="str">
        <f>VLOOKUP(A1690,英雄数据表!A:C,3,0)</f>
        <v>冈格尼尔</v>
      </c>
      <c r="F1690" s="20">
        <f t="shared" si="115"/>
        <v>21036</v>
      </c>
      <c r="G1690" s="20">
        <f t="shared" si="116"/>
        <v>21036</v>
      </c>
      <c r="H1690" s="21" t="str">
        <f>VLOOKUP(B1690,属性中转表!A:F,6,FALSE)</f>
        <v>"hp":394200,"atk":10950</v>
      </c>
      <c r="I1690" s="20" t="str">
        <f>IF(VLOOKUP(B1690,属性中转表!A:G,7,FALSE)=0,"",VLOOKUP(VLOOKUP(B1690,属性中转表!A:G,7,FALSE),属性中转表!$K$2:$P$21,6,0))&amp;IF(VLOOKUP(B1690,属性中转表!A:G,7,FALSE)&gt;=50,VLOOKUP(A1690,英雄数据表!A:K,9,0),IF(VLOOKUP(B1690,属性中转表!A:G,7,FALSE)&gt;=25,VLOOKUP(A1690,英雄数据表!A:K,5,0),""))</f>
        <v>"atk":600,"hp":10000,"undpspro":200,"pvpdpspro":100,"pvpundpspro":100,"speed":10</v>
      </c>
      <c r="J1690" s="20" t="str">
        <f>IF(I1690="","",属性中转表!$I$1&amp;(IF(VLOOKUP(B1690,属性中转表!A:G,7,FALSE)=0,0,VLOOKUP(VLOOKUP(B1690,属性中转表!A:G,7,FALSE),属性中转表!$K$2:$P$21,4,0)))+IFERROR(VLOOKUP(A1690,英雄数据表!A:K,IF(武魂!B1690&gt;=50,10,IF(武魂!B1690&gt;=25,6)),0),0))</f>
        <v>,"dpspro":200</v>
      </c>
      <c r="K1690" s="32" t="str">
        <f t="shared" si="117"/>
        <v>"atk":600,"hp":10000,"undpspro":200,"pvpdpspro":100,"pvpundpspro":100,"speed":10,"dpspro":200</v>
      </c>
      <c r="L1690" s="20" t="str">
        <f>IF(B1690&gt;=50,VLOOKUP(A1690,英雄数据表!A:L,11,FALSE),IF(B1690&gt;=25,VLOOKUP(A1690,英雄数据表!A:L,7,0),""))</f>
        <v>"2103602004"</v>
      </c>
      <c r="M1690" s="20" t="str">
        <f>IFERROR(VLOOKUP(B1690,属性中转表!$K$2:$O$21,5,FALSE),"")</f>
        <v/>
      </c>
      <c r="N1690" s="20" t="str">
        <f>IF(B1690=25,VLOOKUP(A1690,英雄数据表!A:L,8,FALSE),IF(B1690=50,VLOOKUP(A1690,英雄数据表!A:L,12,0),""))</f>
        <v/>
      </c>
    </row>
    <row r="1691" spans="1:14" x14ac:dyDescent="0.3">
      <c r="A1691" s="20">
        <v>21036</v>
      </c>
      <c r="B1691" s="21">
        <f t="shared" si="114"/>
        <v>90</v>
      </c>
      <c r="C1691" s="21">
        <v>5</v>
      </c>
      <c r="D1691" s="21">
        <f>VLOOKUP(A1691,英雄数据表!A:D,4,0)</f>
        <v>2</v>
      </c>
      <c r="E1691" s="20" t="str">
        <f>VLOOKUP(A1691,英雄数据表!A:C,3,0)</f>
        <v>冈格尼尔</v>
      </c>
      <c r="F1691" s="20">
        <f t="shared" si="115"/>
        <v>21036</v>
      </c>
      <c r="G1691" s="20">
        <f t="shared" si="116"/>
        <v>21036</v>
      </c>
      <c r="H1691" s="21" t="str">
        <f>VLOOKUP(B1691,属性中转表!A:F,6,FALSE)</f>
        <v>"hp":399600,"atk":11100</v>
      </c>
      <c r="I1691" s="20" t="str">
        <f>IF(VLOOKUP(B1691,属性中转表!A:G,7,FALSE)=0,"",VLOOKUP(VLOOKUP(B1691,属性中转表!A:G,7,FALSE),属性中转表!$K$2:$P$21,6,0))&amp;IF(VLOOKUP(B1691,属性中转表!A:G,7,FALSE)&gt;=50,VLOOKUP(A1691,英雄数据表!A:K,9,0),IF(VLOOKUP(B1691,属性中转表!A:G,7,FALSE)&gt;=25,VLOOKUP(A1691,英雄数据表!A:K,5,0),""))</f>
        <v>"atk":600,"hp":10000,"undpspro":200,"pvpdpspro":150,"pvpundpspro":100,"speed":10</v>
      </c>
      <c r="J1691" s="20" t="str">
        <f>IF(I1691="","",属性中转表!$I$1&amp;(IF(VLOOKUP(B1691,属性中转表!A:G,7,FALSE)=0,0,VLOOKUP(VLOOKUP(B1691,属性中转表!A:G,7,FALSE),属性中转表!$K$2:$P$21,4,0)))+IFERROR(VLOOKUP(A1691,英雄数据表!A:K,IF(武魂!B1691&gt;=50,10,IF(武魂!B1691&gt;=25,6)),0),0))</f>
        <v>,"dpspro":200</v>
      </c>
      <c r="K1691" s="32" t="str">
        <f t="shared" si="117"/>
        <v>"atk":600,"hp":10000,"undpspro":200,"pvpdpspro":150,"pvpundpspro":100,"speed":10,"dpspro":200</v>
      </c>
      <c r="L1691" s="20" t="str">
        <f>IF(B1691&gt;=50,VLOOKUP(A1691,英雄数据表!A:L,11,FALSE),IF(B1691&gt;=25,VLOOKUP(A1691,英雄数据表!A:L,7,0),""))</f>
        <v>"2103602004"</v>
      </c>
      <c r="M1691" s="20" t="str">
        <f>IFERROR(VLOOKUP(B1691,属性中转表!$K$2:$O$21,5,FALSE),"")</f>
        <v>"pvpdpspro":50</v>
      </c>
      <c r="N1691" s="20" t="str">
        <f>IF(B1691=25,VLOOKUP(A1691,英雄数据表!A:L,8,FALSE),IF(B1691=50,VLOOKUP(A1691,英雄数据表!A:L,12,0),""))</f>
        <v/>
      </c>
    </row>
    <row r="1692" spans="1:14" x14ac:dyDescent="0.3">
      <c r="A1692" s="20">
        <v>21036</v>
      </c>
      <c r="B1692" s="21">
        <f t="shared" si="114"/>
        <v>91</v>
      </c>
      <c r="C1692" s="21">
        <v>5</v>
      </c>
      <c r="D1692" s="21">
        <f>VLOOKUP(A1692,英雄数据表!A:D,4,0)</f>
        <v>2</v>
      </c>
      <c r="E1692" s="20" t="str">
        <f>VLOOKUP(A1692,英雄数据表!A:C,3,0)</f>
        <v>冈格尼尔</v>
      </c>
      <c r="F1692" s="20">
        <f t="shared" si="115"/>
        <v>21036</v>
      </c>
      <c r="G1692" s="20">
        <f t="shared" si="116"/>
        <v>21036</v>
      </c>
      <c r="H1692" s="21" t="str">
        <f>VLOOKUP(B1692,属性中转表!A:F,6,FALSE)</f>
        <v>"hp":405000,"atk":11250</v>
      </c>
      <c r="I1692" s="20" t="str">
        <f>IF(VLOOKUP(B1692,属性中转表!A:G,7,FALSE)=0,"",VLOOKUP(VLOOKUP(B1692,属性中转表!A:G,7,FALSE),属性中转表!$K$2:$P$21,6,0))&amp;IF(VLOOKUP(B1692,属性中转表!A:G,7,FALSE)&gt;=50,VLOOKUP(A1692,英雄数据表!A:K,9,0),IF(VLOOKUP(B1692,属性中转表!A:G,7,FALSE)&gt;=25,VLOOKUP(A1692,英雄数据表!A:K,5,0),""))</f>
        <v>"atk":600,"hp":10000,"undpspro":200,"pvpdpspro":150,"pvpundpspro":100,"speed":10</v>
      </c>
      <c r="J1692" s="20" t="str">
        <f>IF(I1692="","",属性中转表!$I$1&amp;(IF(VLOOKUP(B1692,属性中转表!A:G,7,FALSE)=0,0,VLOOKUP(VLOOKUP(B1692,属性中转表!A:G,7,FALSE),属性中转表!$K$2:$P$21,4,0)))+IFERROR(VLOOKUP(A1692,英雄数据表!A:K,IF(武魂!B1692&gt;=50,10,IF(武魂!B1692&gt;=25,6)),0),0))</f>
        <v>,"dpspro":200</v>
      </c>
      <c r="K1692" s="32" t="str">
        <f t="shared" si="117"/>
        <v>"atk":600,"hp":10000,"undpspro":200,"pvpdpspro":150,"pvpundpspro":100,"speed":10,"dpspro":200</v>
      </c>
      <c r="L1692" s="20" t="str">
        <f>IF(B1692&gt;=50,VLOOKUP(A1692,英雄数据表!A:L,11,FALSE),IF(B1692&gt;=25,VLOOKUP(A1692,英雄数据表!A:L,7,0),""))</f>
        <v>"2103602004"</v>
      </c>
      <c r="M1692" s="20" t="str">
        <f>IFERROR(VLOOKUP(B1692,属性中转表!$K$2:$O$21,5,FALSE),"")</f>
        <v/>
      </c>
      <c r="N1692" s="20" t="str">
        <f>IF(B1692=25,VLOOKUP(A1692,英雄数据表!A:L,8,FALSE),IF(B1692=50,VLOOKUP(A1692,英雄数据表!A:L,12,0),""))</f>
        <v/>
      </c>
    </row>
    <row r="1693" spans="1:14" x14ac:dyDescent="0.3">
      <c r="A1693" s="20">
        <v>21036</v>
      </c>
      <c r="B1693" s="21">
        <f t="shared" si="114"/>
        <v>92</v>
      </c>
      <c r="C1693" s="21">
        <v>5</v>
      </c>
      <c r="D1693" s="21">
        <f>VLOOKUP(A1693,英雄数据表!A:D,4,0)</f>
        <v>2</v>
      </c>
      <c r="E1693" s="20" t="str">
        <f>VLOOKUP(A1693,英雄数据表!A:C,3,0)</f>
        <v>冈格尼尔</v>
      </c>
      <c r="F1693" s="20">
        <f t="shared" si="115"/>
        <v>21036</v>
      </c>
      <c r="G1693" s="20">
        <f t="shared" si="116"/>
        <v>21036</v>
      </c>
      <c r="H1693" s="21" t="str">
        <f>VLOOKUP(B1693,属性中转表!A:F,6,FALSE)</f>
        <v>"hp":410400,"atk":11400</v>
      </c>
      <c r="I1693" s="20" t="str">
        <f>IF(VLOOKUP(B1693,属性中转表!A:G,7,FALSE)=0,"",VLOOKUP(VLOOKUP(B1693,属性中转表!A:G,7,FALSE),属性中转表!$K$2:$P$21,6,0))&amp;IF(VLOOKUP(B1693,属性中转表!A:G,7,FALSE)&gt;=50,VLOOKUP(A1693,英雄数据表!A:K,9,0),IF(VLOOKUP(B1693,属性中转表!A:G,7,FALSE)&gt;=25,VLOOKUP(A1693,英雄数据表!A:K,5,0),""))</f>
        <v>"atk":600,"hp":10000,"undpspro":200,"pvpdpspro":150,"pvpundpspro":100,"speed":10</v>
      </c>
      <c r="J1693" s="20" t="str">
        <f>IF(I1693="","",属性中转表!$I$1&amp;(IF(VLOOKUP(B1693,属性中转表!A:G,7,FALSE)=0,0,VLOOKUP(VLOOKUP(B1693,属性中转表!A:G,7,FALSE),属性中转表!$K$2:$P$21,4,0)))+IFERROR(VLOOKUP(A1693,英雄数据表!A:K,IF(武魂!B1693&gt;=50,10,IF(武魂!B1693&gt;=25,6)),0),0))</f>
        <v>,"dpspro":200</v>
      </c>
      <c r="K1693" s="32" t="str">
        <f t="shared" si="117"/>
        <v>"atk":600,"hp":10000,"undpspro":200,"pvpdpspro":150,"pvpundpspro":100,"speed":10,"dpspro":200</v>
      </c>
      <c r="L1693" s="20" t="str">
        <f>IF(B1693&gt;=50,VLOOKUP(A1693,英雄数据表!A:L,11,FALSE),IF(B1693&gt;=25,VLOOKUP(A1693,英雄数据表!A:L,7,0),""))</f>
        <v>"2103602004"</v>
      </c>
      <c r="M1693" s="20" t="str">
        <f>IFERROR(VLOOKUP(B1693,属性中转表!$K$2:$O$21,5,FALSE),"")</f>
        <v/>
      </c>
      <c r="N1693" s="20" t="str">
        <f>IF(B1693=25,VLOOKUP(A1693,英雄数据表!A:L,8,FALSE),IF(B1693=50,VLOOKUP(A1693,英雄数据表!A:L,12,0),""))</f>
        <v/>
      </c>
    </row>
    <row r="1694" spans="1:14" x14ac:dyDescent="0.3">
      <c r="A1694" s="20">
        <v>21036</v>
      </c>
      <c r="B1694" s="21">
        <f t="shared" si="114"/>
        <v>93</v>
      </c>
      <c r="C1694" s="21">
        <v>5</v>
      </c>
      <c r="D1694" s="21">
        <f>VLOOKUP(A1694,英雄数据表!A:D,4,0)</f>
        <v>2</v>
      </c>
      <c r="E1694" s="20" t="str">
        <f>VLOOKUP(A1694,英雄数据表!A:C,3,0)</f>
        <v>冈格尼尔</v>
      </c>
      <c r="F1694" s="20">
        <f t="shared" si="115"/>
        <v>21036</v>
      </c>
      <c r="G1694" s="20">
        <f t="shared" si="116"/>
        <v>21036</v>
      </c>
      <c r="H1694" s="21" t="str">
        <f>VLOOKUP(B1694,属性中转表!A:F,6,FALSE)</f>
        <v>"hp":415800,"atk":11550</v>
      </c>
      <c r="I1694" s="20" t="str">
        <f>IF(VLOOKUP(B1694,属性中转表!A:G,7,FALSE)=0,"",VLOOKUP(VLOOKUP(B1694,属性中转表!A:G,7,FALSE),属性中转表!$K$2:$P$21,6,0))&amp;IF(VLOOKUP(B1694,属性中转表!A:G,7,FALSE)&gt;=50,VLOOKUP(A1694,英雄数据表!A:K,9,0),IF(VLOOKUP(B1694,属性中转表!A:G,7,FALSE)&gt;=25,VLOOKUP(A1694,英雄数据表!A:K,5,0),""))</f>
        <v>"atk":600,"hp":10000,"undpspro":200,"pvpdpspro":150,"pvpundpspro":100,"speed":10</v>
      </c>
      <c r="J1694" s="20" t="str">
        <f>IF(I1694="","",属性中转表!$I$1&amp;(IF(VLOOKUP(B1694,属性中转表!A:G,7,FALSE)=0,0,VLOOKUP(VLOOKUP(B1694,属性中转表!A:G,7,FALSE),属性中转表!$K$2:$P$21,4,0)))+IFERROR(VLOOKUP(A1694,英雄数据表!A:K,IF(武魂!B1694&gt;=50,10,IF(武魂!B1694&gt;=25,6)),0),0))</f>
        <v>,"dpspro":200</v>
      </c>
      <c r="K1694" s="32" t="str">
        <f t="shared" si="117"/>
        <v>"atk":600,"hp":10000,"undpspro":200,"pvpdpspro":150,"pvpundpspro":100,"speed":10,"dpspro":200</v>
      </c>
      <c r="L1694" s="20" t="str">
        <f>IF(B1694&gt;=50,VLOOKUP(A1694,英雄数据表!A:L,11,FALSE),IF(B1694&gt;=25,VLOOKUP(A1694,英雄数据表!A:L,7,0),""))</f>
        <v>"2103602004"</v>
      </c>
      <c r="M1694" s="20" t="str">
        <f>IFERROR(VLOOKUP(B1694,属性中转表!$K$2:$O$21,5,FALSE),"")</f>
        <v/>
      </c>
      <c r="N1694" s="20" t="str">
        <f>IF(B1694=25,VLOOKUP(A1694,英雄数据表!A:L,8,FALSE),IF(B1694=50,VLOOKUP(A1694,英雄数据表!A:L,12,0),""))</f>
        <v/>
      </c>
    </row>
    <row r="1695" spans="1:14" x14ac:dyDescent="0.3">
      <c r="A1695" s="20">
        <v>21036</v>
      </c>
      <c r="B1695" s="21">
        <f t="shared" si="114"/>
        <v>94</v>
      </c>
      <c r="C1695" s="21">
        <v>5</v>
      </c>
      <c r="D1695" s="21">
        <f>VLOOKUP(A1695,英雄数据表!A:D,4,0)</f>
        <v>2</v>
      </c>
      <c r="E1695" s="20" t="str">
        <f>VLOOKUP(A1695,英雄数据表!A:C,3,0)</f>
        <v>冈格尼尔</v>
      </c>
      <c r="F1695" s="20">
        <f t="shared" si="115"/>
        <v>21036</v>
      </c>
      <c r="G1695" s="20">
        <f t="shared" si="116"/>
        <v>21036</v>
      </c>
      <c r="H1695" s="21" t="str">
        <f>VLOOKUP(B1695,属性中转表!A:F,6,FALSE)</f>
        <v>"hp":421200,"atk":11700</v>
      </c>
      <c r="I1695" s="20" t="str">
        <f>IF(VLOOKUP(B1695,属性中转表!A:G,7,FALSE)=0,"",VLOOKUP(VLOOKUP(B1695,属性中转表!A:G,7,FALSE),属性中转表!$K$2:$P$21,6,0))&amp;IF(VLOOKUP(B1695,属性中转表!A:G,7,FALSE)&gt;=50,VLOOKUP(A1695,英雄数据表!A:K,9,0),IF(VLOOKUP(B1695,属性中转表!A:G,7,FALSE)&gt;=25,VLOOKUP(A1695,英雄数据表!A:K,5,0),""))</f>
        <v>"atk":600,"hp":10000,"undpspro":200,"pvpdpspro":150,"pvpundpspro":100,"speed":10</v>
      </c>
      <c r="J1695" s="20" t="str">
        <f>IF(I1695="","",属性中转表!$I$1&amp;(IF(VLOOKUP(B1695,属性中转表!A:G,7,FALSE)=0,0,VLOOKUP(VLOOKUP(B1695,属性中转表!A:G,7,FALSE),属性中转表!$K$2:$P$21,4,0)))+IFERROR(VLOOKUP(A1695,英雄数据表!A:K,IF(武魂!B1695&gt;=50,10,IF(武魂!B1695&gt;=25,6)),0),0))</f>
        <v>,"dpspro":200</v>
      </c>
      <c r="K1695" s="32" t="str">
        <f t="shared" si="117"/>
        <v>"atk":600,"hp":10000,"undpspro":200,"pvpdpspro":150,"pvpundpspro":100,"speed":10,"dpspro":200</v>
      </c>
      <c r="L1695" s="20" t="str">
        <f>IF(B1695&gt;=50,VLOOKUP(A1695,英雄数据表!A:L,11,FALSE),IF(B1695&gt;=25,VLOOKUP(A1695,英雄数据表!A:L,7,0),""))</f>
        <v>"2103602004"</v>
      </c>
      <c r="M1695" s="20" t="str">
        <f>IFERROR(VLOOKUP(B1695,属性中转表!$K$2:$O$21,5,FALSE),"")</f>
        <v/>
      </c>
      <c r="N1695" s="20" t="str">
        <f>IF(B1695=25,VLOOKUP(A1695,英雄数据表!A:L,8,FALSE),IF(B1695=50,VLOOKUP(A1695,英雄数据表!A:L,12,0),""))</f>
        <v/>
      </c>
    </row>
    <row r="1696" spans="1:14" x14ac:dyDescent="0.3">
      <c r="A1696" s="20">
        <v>21036</v>
      </c>
      <c r="B1696" s="21">
        <f t="shared" si="114"/>
        <v>95</v>
      </c>
      <c r="C1696" s="21">
        <v>5</v>
      </c>
      <c r="D1696" s="21">
        <f>VLOOKUP(A1696,英雄数据表!A:D,4,0)</f>
        <v>2</v>
      </c>
      <c r="E1696" s="20" t="str">
        <f>VLOOKUP(A1696,英雄数据表!A:C,3,0)</f>
        <v>冈格尼尔</v>
      </c>
      <c r="F1696" s="20">
        <f t="shared" si="115"/>
        <v>21036</v>
      </c>
      <c r="G1696" s="20">
        <f t="shared" si="116"/>
        <v>21036</v>
      </c>
      <c r="H1696" s="21" t="str">
        <f>VLOOKUP(B1696,属性中转表!A:F,6,FALSE)</f>
        <v>"hp":426600,"atk":11850</v>
      </c>
      <c r="I1696" s="20" t="str">
        <f>IF(VLOOKUP(B1696,属性中转表!A:G,7,FALSE)=0,"",VLOOKUP(VLOOKUP(B1696,属性中转表!A:G,7,FALSE),属性中转表!$K$2:$P$21,6,0))&amp;IF(VLOOKUP(B1696,属性中转表!A:G,7,FALSE)&gt;=50,VLOOKUP(A1696,英雄数据表!A:K,9,0),IF(VLOOKUP(B1696,属性中转表!A:G,7,FALSE)&gt;=25,VLOOKUP(A1696,英雄数据表!A:K,5,0),""))</f>
        <v>"atk":600,"hp":10000,"undpspro":200,"pvpdpspro":150,"pvpundpspro":150,"speed":10</v>
      </c>
      <c r="J1696" s="20" t="str">
        <f>IF(I1696="","",属性中转表!$I$1&amp;(IF(VLOOKUP(B1696,属性中转表!A:G,7,FALSE)=0,0,VLOOKUP(VLOOKUP(B1696,属性中转表!A:G,7,FALSE),属性中转表!$K$2:$P$21,4,0)))+IFERROR(VLOOKUP(A1696,英雄数据表!A:K,IF(武魂!B1696&gt;=50,10,IF(武魂!B1696&gt;=25,6)),0),0))</f>
        <v>,"dpspro":200</v>
      </c>
      <c r="K1696" s="32" t="str">
        <f t="shared" si="117"/>
        <v>"atk":600,"hp":10000,"undpspro":200,"pvpdpspro":150,"pvpundpspro":150,"speed":10,"dpspro":200</v>
      </c>
      <c r="L1696" s="20" t="str">
        <f>IF(B1696&gt;=50,VLOOKUP(A1696,英雄数据表!A:L,11,FALSE),IF(B1696&gt;=25,VLOOKUP(A1696,英雄数据表!A:L,7,0),""))</f>
        <v>"2103602004"</v>
      </c>
      <c r="M1696" s="20" t="str">
        <f>IFERROR(VLOOKUP(B1696,属性中转表!$K$2:$O$21,5,FALSE),"")</f>
        <v>"pvpundpspro":50</v>
      </c>
      <c r="N1696" s="20" t="str">
        <f>IF(B1696=25,VLOOKUP(A1696,英雄数据表!A:L,8,FALSE),IF(B1696=50,VLOOKUP(A1696,英雄数据表!A:L,12,0),""))</f>
        <v/>
      </c>
    </row>
    <row r="1697" spans="1:14" x14ac:dyDescent="0.3">
      <c r="A1697" s="20">
        <v>21036</v>
      </c>
      <c r="B1697" s="21">
        <f t="shared" si="114"/>
        <v>96</v>
      </c>
      <c r="C1697" s="21">
        <v>5</v>
      </c>
      <c r="D1697" s="21">
        <f>VLOOKUP(A1697,英雄数据表!A:D,4,0)</f>
        <v>2</v>
      </c>
      <c r="E1697" s="20" t="str">
        <f>VLOOKUP(A1697,英雄数据表!A:C,3,0)</f>
        <v>冈格尼尔</v>
      </c>
      <c r="F1697" s="20">
        <f t="shared" si="115"/>
        <v>21036</v>
      </c>
      <c r="G1697" s="20">
        <f t="shared" si="116"/>
        <v>21036</v>
      </c>
      <c r="H1697" s="21" t="str">
        <f>VLOOKUP(B1697,属性中转表!A:F,6,FALSE)</f>
        <v>"hp":432000,"atk":12000</v>
      </c>
      <c r="I1697" s="20" t="str">
        <f>IF(VLOOKUP(B1697,属性中转表!A:G,7,FALSE)=0,"",VLOOKUP(VLOOKUP(B1697,属性中转表!A:G,7,FALSE),属性中转表!$K$2:$P$21,6,0))&amp;IF(VLOOKUP(B1697,属性中转表!A:G,7,FALSE)&gt;=50,VLOOKUP(A1697,英雄数据表!A:K,9,0),IF(VLOOKUP(B1697,属性中转表!A:G,7,FALSE)&gt;=25,VLOOKUP(A1697,英雄数据表!A:K,5,0),""))</f>
        <v>"atk":600,"hp":10000,"undpspro":200,"pvpdpspro":150,"pvpundpspro":150,"speed":10</v>
      </c>
      <c r="J1697" s="20" t="str">
        <f>IF(I1697="","",属性中转表!$I$1&amp;(IF(VLOOKUP(B1697,属性中转表!A:G,7,FALSE)=0,0,VLOOKUP(VLOOKUP(B1697,属性中转表!A:G,7,FALSE),属性中转表!$K$2:$P$21,4,0)))+IFERROR(VLOOKUP(A1697,英雄数据表!A:K,IF(武魂!B1697&gt;=50,10,IF(武魂!B1697&gt;=25,6)),0),0))</f>
        <v>,"dpspro":200</v>
      </c>
      <c r="K1697" s="32" t="str">
        <f t="shared" si="117"/>
        <v>"atk":600,"hp":10000,"undpspro":200,"pvpdpspro":150,"pvpundpspro":150,"speed":10,"dpspro":200</v>
      </c>
      <c r="L1697" s="20" t="str">
        <f>IF(B1697&gt;=50,VLOOKUP(A1697,英雄数据表!A:L,11,FALSE),IF(B1697&gt;=25,VLOOKUP(A1697,英雄数据表!A:L,7,0),""))</f>
        <v>"2103602004"</v>
      </c>
      <c r="M1697" s="20" t="str">
        <f>IFERROR(VLOOKUP(B1697,属性中转表!$K$2:$O$21,5,FALSE),"")</f>
        <v/>
      </c>
      <c r="N1697" s="20" t="str">
        <f>IF(B1697=25,VLOOKUP(A1697,英雄数据表!A:L,8,FALSE),IF(B1697=50,VLOOKUP(A1697,英雄数据表!A:L,12,0),""))</f>
        <v/>
      </c>
    </row>
    <row r="1698" spans="1:14" x14ac:dyDescent="0.3">
      <c r="A1698" s="20">
        <v>21036</v>
      </c>
      <c r="B1698" s="21">
        <f t="shared" si="114"/>
        <v>97</v>
      </c>
      <c r="C1698" s="21">
        <v>5</v>
      </c>
      <c r="D1698" s="21">
        <f>VLOOKUP(A1698,英雄数据表!A:D,4,0)</f>
        <v>2</v>
      </c>
      <c r="E1698" s="20" t="str">
        <f>VLOOKUP(A1698,英雄数据表!A:C,3,0)</f>
        <v>冈格尼尔</v>
      </c>
      <c r="F1698" s="20">
        <f t="shared" si="115"/>
        <v>21036</v>
      </c>
      <c r="G1698" s="20">
        <f t="shared" si="116"/>
        <v>21036</v>
      </c>
      <c r="H1698" s="21" t="str">
        <f>VLOOKUP(B1698,属性中转表!A:F,6,FALSE)</f>
        <v>"hp":437400,"atk":12150</v>
      </c>
      <c r="I1698" s="20" t="str">
        <f>IF(VLOOKUP(B1698,属性中转表!A:G,7,FALSE)=0,"",VLOOKUP(VLOOKUP(B1698,属性中转表!A:G,7,FALSE),属性中转表!$K$2:$P$21,6,0))&amp;IF(VLOOKUP(B1698,属性中转表!A:G,7,FALSE)&gt;=50,VLOOKUP(A1698,英雄数据表!A:K,9,0),IF(VLOOKUP(B1698,属性中转表!A:G,7,FALSE)&gt;=25,VLOOKUP(A1698,英雄数据表!A:K,5,0),""))</f>
        <v>"atk":600,"hp":10000,"undpspro":200,"pvpdpspro":150,"pvpundpspro":150,"speed":10</v>
      </c>
      <c r="J1698" s="20" t="str">
        <f>IF(I1698="","",属性中转表!$I$1&amp;(IF(VLOOKUP(B1698,属性中转表!A:G,7,FALSE)=0,0,VLOOKUP(VLOOKUP(B1698,属性中转表!A:G,7,FALSE),属性中转表!$K$2:$P$21,4,0)))+IFERROR(VLOOKUP(A1698,英雄数据表!A:K,IF(武魂!B1698&gt;=50,10,IF(武魂!B1698&gt;=25,6)),0),0))</f>
        <v>,"dpspro":200</v>
      </c>
      <c r="K1698" s="32" t="str">
        <f t="shared" si="117"/>
        <v>"atk":600,"hp":10000,"undpspro":200,"pvpdpspro":150,"pvpundpspro":150,"speed":10,"dpspro":200</v>
      </c>
      <c r="L1698" s="20" t="str">
        <f>IF(B1698&gt;=50,VLOOKUP(A1698,英雄数据表!A:L,11,FALSE),IF(B1698&gt;=25,VLOOKUP(A1698,英雄数据表!A:L,7,0),""))</f>
        <v>"2103602004"</v>
      </c>
      <c r="M1698" s="20" t="str">
        <f>IFERROR(VLOOKUP(B1698,属性中转表!$K$2:$O$21,5,FALSE),"")</f>
        <v/>
      </c>
      <c r="N1698" s="20" t="str">
        <f>IF(B1698=25,VLOOKUP(A1698,英雄数据表!A:L,8,FALSE),IF(B1698=50,VLOOKUP(A1698,英雄数据表!A:L,12,0),""))</f>
        <v/>
      </c>
    </row>
    <row r="1699" spans="1:14" x14ac:dyDescent="0.3">
      <c r="A1699" s="20">
        <v>21036</v>
      </c>
      <c r="B1699" s="21">
        <f t="shared" si="114"/>
        <v>98</v>
      </c>
      <c r="C1699" s="21">
        <v>5</v>
      </c>
      <c r="D1699" s="21">
        <f>VLOOKUP(A1699,英雄数据表!A:D,4,0)</f>
        <v>2</v>
      </c>
      <c r="E1699" s="20" t="str">
        <f>VLOOKUP(A1699,英雄数据表!A:C,3,0)</f>
        <v>冈格尼尔</v>
      </c>
      <c r="F1699" s="20">
        <f t="shared" si="115"/>
        <v>21036</v>
      </c>
      <c r="G1699" s="20">
        <f t="shared" si="116"/>
        <v>21036</v>
      </c>
      <c r="H1699" s="21" t="str">
        <f>VLOOKUP(B1699,属性中转表!A:F,6,FALSE)</f>
        <v>"hp":442800,"atk":12300</v>
      </c>
      <c r="I1699" s="20" t="str">
        <f>IF(VLOOKUP(B1699,属性中转表!A:G,7,FALSE)=0,"",VLOOKUP(VLOOKUP(B1699,属性中转表!A:G,7,FALSE),属性中转表!$K$2:$P$21,6,0))&amp;IF(VLOOKUP(B1699,属性中转表!A:G,7,FALSE)&gt;=50,VLOOKUP(A1699,英雄数据表!A:K,9,0),IF(VLOOKUP(B1699,属性中转表!A:G,7,FALSE)&gt;=25,VLOOKUP(A1699,英雄数据表!A:K,5,0),""))</f>
        <v>"atk":600,"hp":10000,"undpspro":200,"pvpdpspro":150,"pvpundpspro":150,"speed":10</v>
      </c>
      <c r="J1699" s="20" t="str">
        <f>IF(I1699="","",属性中转表!$I$1&amp;(IF(VLOOKUP(B1699,属性中转表!A:G,7,FALSE)=0,0,VLOOKUP(VLOOKUP(B1699,属性中转表!A:G,7,FALSE),属性中转表!$K$2:$P$21,4,0)))+IFERROR(VLOOKUP(A1699,英雄数据表!A:K,IF(武魂!B1699&gt;=50,10,IF(武魂!B1699&gt;=25,6)),0),0))</f>
        <v>,"dpspro":200</v>
      </c>
      <c r="K1699" s="32" t="str">
        <f t="shared" si="117"/>
        <v>"atk":600,"hp":10000,"undpspro":200,"pvpdpspro":150,"pvpundpspro":150,"speed":10,"dpspro":200</v>
      </c>
      <c r="L1699" s="20" t="str">
        <f>IF(B1699&gt;=50,VLOOKUP(A1699,英雄数据表!A:L,11,FALSE),IF(B1699&gt;=25,VLOOKUP(A1699,英雄数据表!A:L,7,0),""))</f>
        <v>"2103602004"</v>
      </c>
      <c r="M1699" s="20" t="str">
        <f>IFERROR(VLOOKUP(B1699,属性中转表!$K$2:$O$21,5,FALSE),"")</f>
        <v/>
      </c>
      <c r="N1699" s="20" t="str">
        <f>IF(B1699=25,VLOOKUP(A1699,英雄数据表!A:L,8,FALSE),IF(B1699=50,VLOOKUP(A1699,英雄数据表!A:L,12,0),""))</f>
        <v/>
      </c>
    </row>
    <row r="1700" spans="1:14" x14ac:dyDescent="0.3">
      <c r="A1700" s="20">
        <v>21036</v>
      </c>
      <c r="B1700" s="21">
        <f t="shared" si="114"/>
        <v>99</v>
      </c>
      <c r="C1700" s="21">
        <v>5</v>
      </c>
      <c r="D1700" s="21">
        <f>VLOOKUP(A1700,英雄数据表!A:D,4,0)</f>
        <v>2</v>
      </c>
      <c r="E1700" s="20" t="str">
        <f>VLOOKUP(A1700,英雄数据表!A:C,3,0)</f>
        <v>冈格尼尔</v>
      </c>
      <c r="F1700" s="20">
        <f t="shared" si="115"/>
        <v>21036</v>
      </c>
      <c r="G1700" s="20">
        <f t="shared" si="116"/>
        <v>21036</v>
      </c>
      <c r="H1700" s="21" t="str">
        <f>VLOOKUP(B1700,属性中转表!A:F,6,FALSE)</f>
        <v>"hp":448200,"atk":12450</v>
      </c>
      <c r="I1700" s="20" t="str">
        <f>IF(VLOOKUP(B1700,属性中转表!A:G,7,FALSE)=0,"",VLOOKUP(VLOOKUP(B1700,属性中转表!A:G,7,FALSE),属性中转表!$K$2:$P$21,6,0))&amp;IF(VLOOKUP(B1700,属性中转表!A:G,7,FALSE)&gt;=50,VLOOKUP(A1700,英雄数据表!A:K,9,0),IF(VLOOKUP(B1700,属性中转表!A:G,7,FALSE)&gt;=25,VLOOKUP(A1700,英雄数据表!A:K,5,0),""))</f>
        <v>"atk":600,"hp":10000,"undpspro":200,"pvpdpspro":150,"pvpundpspro":150,"speed":10</v>
      </c>
      <c r="J1700" s="20" t="str">
        <f>IF(I1700="","",属性中转表!$I$1&amp;(IF(VLOOKUP(B1700,属性中转表!A:G,7,FALSE)=0,0,VLOOKUP(VLOOKUP(B1700,属性中转表!A:G,7,FALSE),属性中转表!$K$2:$P$21,4,0)))+IFERROR(VLOOKUP(A1700,英雄数据表!A:K,IF(武魂!B1700&gt;=50,10,IF(武魂!B1700&gt;=25,6)),0),0))</f>
        <v>,"dpspro":200</v>
      </c>
      <c r="K1700" s="32" t="str">
        <f t="shared" si="117"/>
        <v>"atk":600,"hp":10000,"undpspro":200,"pvpdpspro":150,"pvpundpspro":150,"speed":10,"dpspro":200</v>
      </c>
      <c r="L1700" s="20" t="str">
        <f>IF(B1700&gt;=50,VLOOKUP(A1700,英雄数据表!A:L,11,FALSE),IF(B1700&gt;=25,VLOOKUP(A1700,英雄数据表!A:L,7,0),""))</f>
        <v>"2103602004"</v>
      </c>
      <c r="M1700" s="20" t="str">
        <f>IFERROR(VLOOKUP(B1700,属性中转表!$K$2:$O$21,5,FALSE),"")</f>
        <v/>
      </c>
      <c r="N1700" s="20" t="str">
        <f>IF(B1700=25,VLOOKUP(A1700,英雄数据表!A:L,8,FALSE),IF(B1700=50,VLOOKUP(A1700,英雄数据表!A:L,12,0),""))</f>
        <v/>
      </c>
    </row>
    <row r="1701" spans="1:14" x14ac:dyDescent="0.3">
      <c r="A1701" s="20">
        <v>21036</v>
      </c>
      <c r="B1701" s="21">
        <f t="shared" si="114"/>
        <v>100</v>
      </c>
      <c r="C1701" s="21">
        <v>5</v>
      </c>
      <c r="D1701" s="21">
        <f>VLOOKUP(A1701,英雄数据表!A:D,4,0)</f>
        <v>2</v>
      </c>
      <c r="E1701" s="20" t="str">
        <f>VLOOKUP(A1701,英雄数据表!A:C,3,0)</f>
        <v>冈格尼尔</v>
      </c>
      <c r="F1701" s="20">
        <f t="shared" si="115"/>
        <v>21036</v>
      </c>
      <c r="G1701" s="20">
        <f t="shared" si="116"/>
        <v>21036</v>
      </c>
      <c r="H1701" s="21" t="str">
        <f>VLOOKUP(B1701,属性中转表!A:F,6,FALSE)</f>
        <v>"hp":453600,"atk":12600</v>
      </c>
      <c r="I1701" s="20" t="str">
        <f>IF(VLOOKUP(B1701,属性中转表!A:G,7,FALSE)=0,"",VLOOKUP(VLOOKUP(B1701,属性中转表!A:G,7,FALSE),属性中转表!$K$2:$P$21,6,0))&amp;IF(VLOOKUP(B1701,属性中转表!A:G,7,FALSE)&gt;=50,VLOOKUP(A1701,英雄数据表!A:K,9,0),IF(VLOOKUP(B1701,属性中转表!A:G,7,FALSE)&gt;=25,VLOOKUP(A1701,英雄数据表!A:K,5,0),""))</f>
        <v>"atk":900,"hp":15000,"undpspro":200,"pvpdpspro":150,"pvpundpspro":150,"speed":20</v>
      </c>
      <c r="J1701" s="20" t="str">
        <f>IF(I1701="","",属性中转表!$I$1&amp;(IF(VLOOKUP(B1701,属性中转表!A:G,7,FALSE)=0,0,VLOOKUP(VLOOKUP(B1701,属性中转表!A:G,7,FALSE),属性中转表!$K$2:$P$21,4,0)))+IFERROR(VLOOKUP(A1701,英雄数据表!A:K,IF(武魂!B1701&gt;=50,10,IF(武魂!B1701&gt;=25,6)),0),0))</f>
        <v>,"dpspro":200</v>
      </c>
      <c r="K1701" s="32" t="str">
        <f t="shared" si="117"/>
        <v>"atk":900,"hp":15000,"undpspro":200,"pvpdpspro":150,"pvpundpspro":150,"speed":20,"dpspro":200</v>
      </c>
      <c r="L1701" s="20" t="str">
        <f>IF(B1701&gt;=50,VLOOKUP(A1701,英雄数据表!A:L,11,FALSE),IF(B1701&gt;=25,VLOOKUP(A1701,英雄数据表!A:L,7,0),""))</f>
        <v>"2103602004"</v>
      </c>
      <c r="M1701" s="20" t="str">
        <f>IFERROR(VLOOKUP(B1701,属性中转表!$K$2:$O$21,5,FALSE),"")</f>
        <v>"speed":10,"atk":300,"hp":5000</v>
      </c>
      <c r="N1701" s="20" t="str">
        <f>IF(B1701=25,VLOOKUP(A1701,英雄数据表!A:L,8,FALSE),IF(B1701=50,VLOOKUP(A1701,英雄数据表!A:L,12,0),""))</f>
        <v/>
      </c>
    </row>
    <row r="1702" spans="1:14" x14ac:dyDescent="0.3">
      <c r="A1702" s="20">
        <v>21046</v>
      </c>
      <c r="B1702" s="21">
        <f t="shared" si="114"/>
        <v>1</v>
      </c>
      <c r="C1702" s="21">
        <v>5</v>
      </c>
      <c r="D1702" s="21">
        <f>VLOOKUP(A1702,英雄数据表!A:D,4,0)</f>
        <v>2</v>
      </c>
      <c r="E1702" s="20" t="str">
        <f>VLOOKUP(A1702,英雄数据表!A:C,3,0)</f>
        <v>雄狮之牙</v>
      </c>
      <c r="F1702" s="20">
        <f t="shared" si="115"/>
        <v>21046</v>
      </c>
      <c r="G1702" s="20">
        <f t="shared" si="116"/>
        <v>21046</v>
      </c>
      <c r="H1702" s="21" t="str">
        <f>VLOOKUP(B1702,属性中转表!A:F,6,FALSE)</f>
        <v>"hp":5400,"atk":150</v>
      </c>
      <c r="I1702" s="20" t="str">
        <f>IF(VLOOKUP(B1702,属性中转表!A:G,7,FALSE)=0,"",VLOOKUP(VLOOKUP(B1702,属性中转表!A:G,7,FALSE),属性中转表!$K$2:$P$21,6,0))&amp;IF(VLOOKUP(B1702,属性中转表!A:G,7,FALSE)&gt;=50,VLOOKUP(A1702,英雄数据表!A:K,9,0),IF(VLOOKUP(B1702,属性中转表!A:G,7,FALSE)&gt;=25,VLOOKUP(A1702,英雄数据表!A:K,5,0),""))</f>
        <v/>
      </c>
      <c r="J1702" s="20" t="str">
        <f>IF(I1702="","",属性中转表!$I$1&amp;(IF(VLOOKUP(B1702,属性中转表!A:G,7,FALSE)=0,0,VLOOKUP(VLOOKUP(B1702,属性中转表!A:G,7,FALSE),属性中转表!$K$2:$P$21,4,0)))+IFERROR(VLOOKUP(A1702,英雄数据表!A:K,IF(武魂!B1702&gt;=50,10,IF(武魂!B1702&gt;=25,6)),0),0))</f>
        <v/>
      </c>
      <c r="K1702" s="32" t="str">
        <f t="shared" si="117"/>
        <v/>
      </c>
      <c r="L1702" s="20" t="str">
        <f>IF(B1702&gt;=50,VLOOKUP(A1702,英雄数据表!A:L,11,FALSE),IF(B1702&gt;=25,VLOOKUP(A1702,英雄数据表!A:L,7,0),""))</f>
        <v/>
      </c>
      <c r="M1702" s="20" t="str">
        <f>IFERROR(VLOOKUP(B1702,属性中转表!$K$2:$O$21,5,FALSE),"")</f>
        <v/>
      </c>
      <c r="N1702" s="20" t="str">
        <f>IF(B1702=25,VLOOKUP(A1702,英雄数据表!A:L,8,FALSE),IF(B1702=50,VLOOKUP(A1702,英雄数据表!A:L,12,0),""))</f>
        <v/>
      </c>
    </row>
    <row r="1703" spans="1:14" x14ac:dyDescent="0.3">
      <c r="A1703" s="20">
        <v>21046</v>
      </c>
      <c r="B1703" s="21">
        <f t="shared" si="114"/>
        <v>2</v>
      </c>
      <c r="C1703" s="21">
        <v>5</v>
      </c>
      <c r="D1703" s="21">
        <f>VLOOKUP(A1703,英雄数据表!A:D,4,0)</f>
        <v>2</v>
      </c>
      <c r="E1703" s="20" t="str">
        <f>VLOOKUP(A1703,英雄数据表!A:C,3,0)</f>
        <v>雄狮之牙</v>
      </c>
      <c r="F1703" s="20">
        <f t="shared" si="115"/>
        <v>21046</v>
      </c>
      <c r="G1703" s="20">
        <f t="shared" si="116"/>
        <v>21046</v>
      </c>
      <c r="H1703" s="21" t="str">
        <f>VLOOKUP(B1703,属性中转表!A:F,6,FALSE)</f>
        <v>"hp":7200,"atk":200</v>
      </c>
      <c r="I1703" s="20" t="str">
        <f>IF(VLOOKUP(B1703,属性中转表!A:G,7,FALSE)=0,"",VLOOKUP(VLOOKUP(B1703,属性中转表!A:G,7,FALSE),属性中转表!$K$2:$P$21,6,0))&amp;IF(VLOOKUP(B1703,属性中转表!A:G,7,FALSE)&gt;=50,VLOOKUP(A1703,英雄数据表!A:K,9,0),IF(VLOOKUP(B1703,属性中转表!A:G,7,FALSE)&gt;=25,VLOOKUP(A1703,英雄数据表!A:K,5,0),""))</f>
        <v/>
      </c>
      <c r="J1703" s="20" t="str">
        <f>IF(I1703="","",属性中转表!$I$1&amp;(IF(VLOOKUP(B1703,属性中转表!A:G,7,FALSE)=0,0,VLOOKUP(VLOOKUP(B1703,属性中转表!A:G,7,FALSE),属性中转表!$K$2:$P$21,4,0)))+IFERROR(VLOOKUP(A1703,英雄数据表!A:K,IF(武魂!B1703&gt;=50,10,IF(武魂!B1703&gt;=25,6)),0),0))</f>
        <v/>
      </c>
      <c r="K1703" s="32" t="str">
        <f t="shared" si="117"/>
        <v/>
      </c>
      <c r="L1703" s="20" t="str">
        <f>IF(B1703&gt;=50,VLOOKUP(A1703,英雄数据表!A:L,11,FALSE),IF(B1703&gt;=25,VLOOKUP(A1703,英雄数据表!A:L,7,0),""))</f>
        <v/>
      </c>
      <c r="M1703" s="20" t="str">
        <f>IFERROR(VLOOKUP(B1703,属性中转表!$K$2:$O$21,5,FALSE),"")</f>
        <v/>
      </c>
      <c r="N1703" s="20" t="str">
        <f>IF(B1703=25,VLOOKUP(A1703,英雄数据表!A:L,8,FALSE),IF(B1703=50,VLOOKUP(A1703,英雄数据表!A:L,12,0),""))</f>
        <v/>
      </c>
    </row>
    <row r="1704" spans="1:14" x14ac:dyDescent="0.3">
      <c r="A1704" s="20">
        <v>21046</v>
      </c>
      <c r="B1704" s="21">
        <f t="shared" si="114"/>
        <v>3</v>
      </c>
      <c r="C1704" s="21">
        <v>5</v>
      </c>
      <c r="D1704" s="21">
        <f>VLOOKUP(A1704,英雄数据表!A:D,4,0)</f>
        <v>2</v>
      </c>
      <c r="E1704" s="20" t="str">
        <f>VLOOKUP(A1704,英雄数据表!A:C,3,0)</f>
        <v>雄狮之牙</v>
      </c>
      <c r="F1704" s="20">
        <f t="shared" si="115"/>
        <v>21046</v>
      </c>
      <c r="G1704" s="20">
        <f t="shared" si="116"/>
        <v>21046</v>
      </c>
      <c r="H1704" s="21" t="str">
        <f>VLOOKUP(B1704,属性中转表!A:F,6,FALSE)</f>
        <v>"hp":9000,"atk":250</v>
      </c>
      <c r="I1704" s="20" t="str">
        <f>IF(VLOOKUP(B1704,属性中转表!A:G,7,FALSE)=0,"",VLOOKUP(VLOOKUP(B1704,属性中转表!A:G,7,FALSE),属性中转表!$K$2:$P$21,6,0))&amp;IF(VLOOKUP(B1704,属性中转表!A:G,7,FALSE)&gt;=50,VLOOKUP(A1704,英雄数据表!A:K,9,0),IF(VLOOKUP(B1704,属性中转表!A:G,7,FALSE)&gt;=25,VLOOKUP(A1704,英雄数据表!A:K,5,0),""))</f>
        <v/>
      </c>
      <c r="J1704" s="20" t="str">
        <f>IF(I1704="","",属性中转表!$I$1&amp;(IF(VLOOKUP(B1704,属性中转表!A:G,7,FALSE)=0,0,VLOOKUP(VLOOKUP(B1704,属性中转表!A:G,7,FALSE),属性中转表!$K$2:$P$21,4,0)))+IFERROR(VLOOKUP(A1704,英雄数据表!A:K,IF(武魂!B1704&gt;=50,10,IF(武魂!B1704&gt;=25,6)),0),0))</f>
        <v/>
      </c>
      <c r="K1704" s="32" t="str">
        <f t="shared" si="117"/>
        <v/>
      </c>
      <c r="L1704" s="20" t="str">
        <f>IF(B1704&gt;=50,VLOOKUP(A1704,英雄数据表!A:L,11,FALSE),IF(B1704&gt;=25,VLOOKUP(A1704,英雄数据表!A:L,7,0),""))</f>
        <v/>
      </c>
      <c r="M1704" s="20" t="str">
        <f>IFERROR(VLOOKUP(B1704,属性中转表!$K$2:$O$21,5,FALSE),"")</f>
        <v/>
      </c>
      <c r="N1704" s="20" t="str">
        <f>IF(B1704=25,VLOOKUP(A1704,英雄数据表!A:L,8,FALSE),IF(B1704=50,VLOOKUP(A1704,英雄数据表!A:L,12,0),""))</f>
        <v/>
      </c>
    </row>
    <row r="1705" spans="1:14" x14ac:dyDescent="0.3">
      <c r="A1705" s="20">
        <v>21046</v>
      </c>
      <c r="B1705" s="21">
        <f t="shared" si="114"/>
        <v>4</v>
      </c>
      <c r="C1705" s="21">
        <v>5</v>
      </c>
      <c r="D1705" s="21">
        <f>VLOOKUP(A1705,英雄数据表!A:D,4,0)</f>
        <v>2</v>
      </c>
      <c r="E1705" s="20" t="str">
        <f>VLOOKUP(A1705,英雄数据表!A:C,3,0)</f>
        <v>雄狮之牙</v>
      </c>
      <c r="F1705" s="20">
        <f t="shared" si="115"/>
        <v>21046</v>
      </c>
      <c r="G1705" s="20">
        <f t="shared" si="116"/>
        <v>21046</v>
      </c>
      <c r="H1705" s="21" t="str">
        <f>VLOOKUP(B1705,属性中转表!A:F,6,FALSE)</f>
        <v>"hp":10800,"atk":300</v>
      </c>
      <c r="I1705" s="20" t="str">
        <f>IF(VLOOKUP(B1705,属性中转表!A:G,7,FALSE)=0,"",VLOOKUP(VLOOKUP(B1705,属性中转表!A:G,7,FALSE),属性中转表!$K$2:$P$21,6,0))&amp;IF(VLOOKUP(B1705,属性中转表!A:G,7,FALSE)&gt;=50,VLOOKUP(A1705,英雄数据表!A:K,9,0),IF(VLOOKUP(B1705,属性中转表!A:G,7,FALSE)&gt;=25,VLOOKUP(A1705,英雄数据表!A:K,5,0),""))</f>
        <v/>
      </c>
      <c r="J1705" s="20" t="str">
        <f>IF(I1705="","",属性中转表!$I$1&amp;(IF(VLOOKUP(B1705,属性中转表!A:G,7,FALSE)=0,0,VLOOKUP(VLOOKUP(B1705,属性中转表!A:G,7,FALSE),属性中转表!$K$2:$P$21,4,0)))+IFERROR(VLOOKUP(A1705,英雄数据表!A:K,IF(武魂!B1705&gt;=50,10,IF(武魂!B1705&gt;=25,6)),0),0))</f>
        <v/>
      </c>
      <c r="K1705" s="32" t="str">
        <f t="shared" si="117"/>
        <v/>
      </c>
      <c r="L1705" s="20" t="str">
        <f>IF(B1705&gt;=50,VLOOKUP(A1705,英雄数据表!A:L,11,FALSE),IF(B1705&gt;=25,VLOOKUP(A1705,英雄数据表!A:L,7,0),""))</f>
        <v/>
      </c>
      <c r="M1705" s="20" t="str">
        <f>IFERROR(VLOOKUP(B1705,属性中转表!$K$2:$O$21,5,FALSE),"")</f>
        <v/>
      </c>
      <c r="N1705" s="20" t="str">
        <f>IF(B1705=25,VLOOKUP(A1705,英雄数据表!A:L,8,FALSE),IF(B1705=50,VLOOKUP(A1705,英雄数据表!A:L,12,0),""))</f>
        <v/>
      </c>
    </row>
    <row r="1706" spans="1:14" x14ac:dyDescent="0.3">
      <c r="A1706" s="20">
        <v>21046</v>
      </c>
      <c r="B1706" s="21">
        <f t="shared" si="114"/>
        <v>5</v>
      </c>
      <c r="C1706" s="21">
        <v>5</v>
      </c>
      <c r="D1706" s="21">
        <f>VLOOKUP(A1706,英雄数据表!A:D,4,0)</f>
        <v>2</v>
      </c>
      <c r="E1706" s="20" t="str">
        <f>VLOOKUP(A1706,英雄数据表!A:C,3,0)</f>
        <v>雄狮之牙</v>
      </c>
      <c r="F1706" s="20">
        <f t="shared" si="115"/>
        <v>21046</v>
      </c>
      <c r="G1706" s="20">
        <f t="shared" si="116"/>
        <v>21046</v>
      </c>
      <c r="H1706" s="21" t="str">
        <f>VLOOKUP(B1706,属性中转表!A:F,6,FALSE)</f>
        <v>"hp":12600,"atk":350</v>
      </c>
      <c r="I1706" s="20" t="str">
        <f>IF(VLOOKUP(B1706,属性中转表!A:G,7,FALSE)=0,"",VLOOKUP(VLOOKUP(B1706,属性中转表!A:G,7,FALSE),属性中转表!$K$2:$P$21,6,0))&amp;IF(VLOOKUP(B1706,属性中转表!A:G,7,FALSE)&gt;=50,VLOOKUP(A1706,英雄数据表!A:K,9,0),IF(VLOOKUP(B1706,属性中转表!A:G,7,FALSE)&gt;=25,VLOOKUP(A1706,英雄数据表!A:K,5,0),""))</f>
        <v>"atk":300</v>
      </c>
      <c r="J1706" s="20" t="str">
        <f>IF(I1706="","",属性中转表!$I$1&amp;(IF(VLOOKUP(B1706,属性中转表!A:G,7,FALSE)=0,0,VLOOKUP(VLOOKUP(B1706,属性中转表!A:G,7,FALSE),属性中转表!$K$2:$P$21,4,0)))+IFERROR(VLOOKUP(A1706,英雄数据表!A:K,IF(武魂!B1706&gt;=50,10,IF(武魂!B1706&gt;=25,6)),0),0))</f>
        <v>,"dpspro":0</v>
      </c>
      <c r="K1706" s="32" t="str">
        <f t="shared" si="117"/>
        <v>"atk":300,"dpspro":0</v>
      </c>
      <c r="L1706" s="20" t="str">
        <f>IF(B1706&gt;=50,VLOOKUP(A1706,英雄数据表!A:L,11,FALSE),IF(B1706&gt;=25,VLOOKUP(A1706,英雄数据表!A:L,7,0),""))</f>
        <v/>
      </c>
      <c r="M1706" s="20" t="str">
        <f>IFERROR(VLOOKUP(B1706,属性中转表!$K$2:$O$21,5,FALSE),"")</f>
        <v>"atk":300</v>
      </c>
      <c r="N1706" s="20" t="str">
        <f>IF(B1706=25,VLOOKUP(A1706,英雄数据表!A:L,8,FALSE),IF(B1706=50,VLOOKUP(A1706,英雄数据表!A:L,12,0),""))</f>
        <v/>
      </c>
    </row>
    <row r="1707" spans="1:14" x14ac:dyDescent="0.3">
      <c r="A1707" s="20">
        <v>21046</v>
      </c>
      <c r="B1707" s="21">
        <f t="shared" si="114"/>
        <v>6</v>
      </c>
      <c r="C1707" s="21">
        <v>5</v>
      </c>
      <c r="D1707" s="21">
        <f>VLOOKUP(A1707,英雄数据表!A:D,4,0)</f>
        <v>2</v>
      </c>
      <c r="E1707" s="20" t="str">
        <f>VLOOKUP(A1707,英雄数据表!A:C,3,0)</f>
        <v>雄狮之牙</v>
      </c>
      <c r="F1707" s="20">
        <f t="shared" si="115"/>
        <v>21046</v>
      </c>
      <c r="G1707" s="20">
        <f t="shared" si="116"/>
        <v>21046</v>
      </c>
      <c r="H1707" s="21" t="str">
        <f>VLOOKUP(B1707,属性中转表!A:F,6,FALSE)</f>
        <v>"hp":14400,"atk":400</v>
      </c>
      <c r="I1707" s="20" t="str">
        <f>IF(VLOOKUP(B1707,属性中转表!A:G,7,FALSE)=0,"",VLOOKUP(VLOOKUP(B1707,属性中转表!A:G,7,FALSE),属性中转表!$K$2:$P$21,6,0))&amp;IF(VLOOKUP(B1707,属性中转表!A:G,7,FALSE)&gt;=50,VLOOKUP(A1707,英雄数据表!A:K,9,0),IF(VLOOKUP(B1707,属性中转表!A:G,7,FALSE)&gt;=25,VLOOKUP(A1707,英雄数据表!A:K,5,0),""))</f>
        <v>"atk":300</v>
      </c>
      <c r="J1707" s="20" t="str">
        <f>IF(I1707="","",属性中转表!$I$1&amp;(IF(VLOOKUP(B1707,属性中转表!A:G,7,FALSE)=0,0,VLOOKUP(VLOOKUP(B1707,属性中转表!A:G,7,FALSE),属性中转表!$K$2:$P$21,4,0)))+IFERROR(VLOOKUP(A1707,英雄数据表!A:K,IF(武魂!B1707&gt;=50,10,IF(武魂!B1707&gt;=25,6)),0),0))</f>
        <v>,"dpspro":0</v>
      </c>
      <c r="K1707" s="32" t="str">
        <f t="shared" si="117"/>
        <v>"atk":300,"dpspro":0</v>
      </c>
      <c r="L1707" s="20" t="str">
        <f>IF(B1707&gt;=50,VLOOKUP(A1707,英雄数据表!A:L,11,FALSE),IF(B1707&gt;=25,VLOOKUP(A1707,英雄数据表!A:L,7,0),""))</f>
        <v/>
      </c>
      <c r="M1707" s="20" t="str">
        <f>IFERROR(VLOOKUP(B1707,属性中转表!$K$2:$O$21,5,FALSE),"")</f>
        <v/>
      </c>
      <c r="N1707" s="20" t="str">
        <f>IF(B1707=25,VLOOKUP(A1707,英雄数据表!A:L,8,FALSE),IF(B1707=50,VLOOKUP(A1707,英雄数据表!A:L,12,0),""))</f>
        <v/>
      </c>
    </row>
    <row r="1708" spans="1:14" x14ac:dyDescent="0.3">
      <c r="A1708" s="20">
        <v>21046</v>
      </c>
      <c r="B1708" s="21">
        <f t="shared" si="114"/>
        <v>7</v>
      </c>
      <c r="C1708" s="21">
        <v>5</v>
      </c>
      <c r="D1708" s="21">
        <f>VLOOKUP(A1708,英雄数据表!A:D,4,0)</f>
        <v>2</v>
      </c>
      <c r="E1708" s="20" t="str">
        <f>VLOOKUP(A1708,英雄数据表!A:C,3,0)</f>
        <v>雄狮之牙</v>
      </c>
      <c r="F1708" s="20">
        <f t="shared" si="115"/>
        <v>21046</v>
      </c>
      <c r="G1708" s="20">
        <f t="shared" si="116"/>
        <v>21046</v>
      </c>
      <c r="H1708" s="21" t="str">
        <f>VLOOKUP(B1708,属性中转表!A:F,6,FALSE)</f>
        <v>"hp":16200,"atk":450</v>
      </c>
      <c r="I1708" s="20" t="str">
        <f>IF(VLOOKUP(B1708,属性中转表!A:G,7,FALSE)=0,"",VLOOKUP(VLOOKUP(B1708,属性中转表!A:G,7,FALSE),属性中转表!$K$2:$P$21,6,0))&amp;IF(VLOOKUP(B1708,属性中转表!A:G,7,FALSE)&gt;=50,VLOOKUP(A1708,英雄数据表!A:K,9,0),IF(VLOOKUP(B1708,属性中转表!A:G,7,FALSE)&gt;=25,VLOOKUP(A1708,英雄数据表!A:K,5,0),""))</f>
        <v>"atk":300</v>
      </c>
      <c r="J1708" s="20" t="str">
        <f>IF(I1708="","",属性中转表!$I$1&amp;(IF(VLOOKUP(B1708,属性中转表!A:G,7,FALSE)=0,0,VLOOKUP(VLOOKUP(B1708,属性中转表!A:G,7,FALSE),属性中转表!$K$2:$P$21,4,0)))+IFERROR(VLOOKUP(A1708,英雄数据表!A:K,IF(武魂!B1708&gt;=50,10,IF(武魂!B1708&gt;=25,6)),0),0))</f>
        <v>,"dpspro":0</v>
      </c>
      <c r="K1708" s="32" t="str">
        <f t="shared" si="117"/>
        <v>"atk":300,"dpspro":0</v>
      </c>
      <c r="L1708" s="20" t="str">
        <f>IF(B1708&gt;=50,VLOOKUP(A1708,英雄数据表!A:L,11,FALSE),IF(B1708&gt;=25,VLOOKUP(A1708,英雄数据表!A:L,7,0),""))</f>
        <v/>
      </c>
      <c r="M1708" s="20" t="str">
        <f>IFERROR(VLOOKUP(B1708,属性中转表!$K$2:$O$21,5,FALSE),"")</f>
        <v/>
      </c>
      <c r="N1708" s="20" t="str">
        <f>IF(B1708=25,VLOOKUP(A1708,英雄数据表!A:L,8,FALSE),IF(B1708=50,VLOOKUP(A1708,英雄数据表!A:L,12,0),""))</f>
        <v/>
      </c>
    </row>
    <row r="1709" spans="1:14" x14ac:dyDescent="0.3">
      <c r="A1709" s="20">
        <v>21046</v>
      </c>
      <c r="B1709" s="21">
        <f t="shared" si="114"/>
        <v>8</v>
      </c>
      <c r="C1709" s="21">
        <v>5</v>
      </c>
      <c r="D1709" s="21">
        <f>VLOOKUP(A1709,英雄数据表!A:D,4,0)</f>
        <v>2</v>
      </c>
      <c r="E1709" s="20" t="str">
        <f>VLOOKUP(A1709,英雄数据表!A:C,3,0)</f>
        <v>雄狮之牙</v>
      </c>
      <c r="F1709" s="20">
        <f t="shared" si="115"/>
        <v>21046</v>
      </c>
      <c r="G1709" s="20">
        <f t="shared" si="116"/>
        <v>21046</v>
      </c>
      <c r="H1709" s="21" t="str">
        <f>VLOOKUP(B1709,属性中转表!A:F,6,FALSE)</f>
        <v>"hp":18000,"atk":500</v>
      </c>
      <c r="I1709" s="20" t="str">
        <f>IF(VLOOKUP(B1709,属性中转表!A:G,7,FALSE)=0,"",VLOOKUP(VLOOKUP(B1709,属性中转表!A:G,7,FALSE),属性中转表!$K$2:$P$21,6,0))&amp;IF(VLOOKUP(B1709,属性中转表!A:G,7,FALSE)&gt;=50,VLOOKUP(A1709,英雄数据表!A:K,9,0),IF(VLOOKUP(B1709,属性中转表!A:G,7,FALSE)&gt;=25,VLOOKUP(A1709,英雄数据表!A:K,5,0),""))</f>
        <v>"atk":300</v>
      </c>
      <c r="J1709" s="20" t="str">
        <f>IF(I1709="","",属性中转表!$I$1&amp;(IF(VLOOKUP(B1709,属性中转表!A:G,7,FALSE)=0,0,VLOOKUP(VLOOKUP(B1709,属性中转表!A:G,7,FALSE),属性中转表!$K$2:$P$21,4,0)))+IFERROR(VLOOKUP(A1709,英雄数据表!A:K,IF(武魂!B1709&gt;=50,10,IF(武魂!B1709&gt;=25,6)),0),0))</f>
        <v>,"dpspro":0</v>
      </c>
      <c r="K1709" s="32" t="str">
        <f t="shared" si="117"/>
        <v>"atk":300,"dpspro":0</v>
      </c>
      <c r="L1709" s="20" t="str">
        <f>IF(B1709&gt;=50,VLOOKUP(A1709,英雄数据表!A:L,11,FALSE),IF(B1709&gt;=25,VLOOKUP(A1709,英雄数据表!A:L,7,0),""))</f>
        <v/>
      </c>
      <c r="M1709" s="20" t="str">
        <f>IFERROR(VLOOKUP(B1709,属性中转表!$K$2:$O$21,5,FALSE),"")</f>
        <v/>
      </c>
      <c r="N1709" s="20" t="str">
        <f>IF(B1709=25,VLOOKUP(A1709,英雄数据表!A:L,8,FALSE),IF(B1709=50,VLOOKUP(A1709,英雄数据表!A:L,12,0),""))</f>
        <v/>
      </c>
    </row>
    <row r="1710" spans="1:14" x14ac:dyDescent="0.3">
      <c r="A1710" s="20">
        <v>21046</v>
      </c>
      <c r="B1710" s="21">
        <f t="shared" si="114"/>
        <v>9</v>
      </c>
      <c r="C1710" s="21">
        <v>5</v>
      </c>
      <c r="D1710" s="21">
        <f>VLOOKUP(A1710,英雄数据表!A:D,4,0)</f>
        <v>2</v>
      </c>
      <c r="E1710" s="20" t="str">
        <f>VLOOKUP(A1710,英雄数据表!A:C,3,0)</f>
        <v>雄狮之牙</v>
      </c>
      <c r="F1710" s="20">
        <f t="shared" si="115"/>
        <v>21046</v>
      </c>
      <c r="G1710" s="20">
        <f t="shared" si="116"/>
        <v>21046</v>
      </c>
      <c r="H1710" s="21" t="str">
        <f>VLOOKUP(B1710,属性中转表!A:F,6,FALSE)</f>
        <v>"hp":19800,"atk":550</v>
      </c>
      <c r="I1710" s="20" t="str">
        <f>IF(VLOOKUP(B1710,属性中转表!A:G,7,FALSE)=0,"",VLOOKUP(VLOOKUP(B1710,属性中转表!A:G,7,FALSE),属性中转表!$K$2:$P$21,6,0))&amp;IF(VLOOKUP(B1710,属性中转表!A:G,7,FALSE)&gt;=50,VLOOKUP(A1710,英雄数据表!A:K,9,0),IF(VLOOKUP(B1710,属性中转表!A:G,7,FALSE)&gt;=25,VLOOKUP(A1710,英雄数据表!A:K,5,0),""))</f>
        <v>"atk":300</v>
      </c>
      <c r="J1710" s="20" t="str">
        <f>IF(I1710="","",属性中转表!$I$1&amp;(IF(VLOOKUP(B1710,属性中转表!A:G,7,FALSE)=0,0,VLOOKUP(VLOOKUP(B1710,属性中转表!A:G,7,FALSE),属性中转表!$K$2:$P$21,4,0)))+IFERROR(VLOOKUP(A1710,英雄数据表!A:K,IF(武魂!B1710&gt;=50,10,IF(武魂!B1710&gt;=25,6)),0),0))</f>
        <v>,"dpspro":0</v>
      </c>
      <c r="K1710" s="32" t="str">
        <f t="shared" si="117"/>
        <v>"atk":300,"dpspro":0</v>
      </c>
      <c r="L1710" s="20" t="str">
        <f>IF(B1710&gt;=50,VLOOKUP(A1710,英雄数据表!A:L,11,FALSE),IF(B1710&gt;=25,VLOOKUP(A1710,英雄数据表!A:L,7,0),""))</f>
        <v/>
      </c>
      <c r="M1710" s="20" t="str">
        <f>IFERROR(VLOOKUP(B1710,属性中转表!$K$2:$O$21,5,FALSE),"")</f>
        <v/>
      </c>
      <c r="N1710" s="20" t="str">
        <f>IF(B1710=25,VLOOKUP(A1710,英雄数据表!A:L,8,FALSE),IF(B1710=50,VLOOKUP(A1710,英雄数据表!A:L,12,0),""))</f>
        <v/>
      </c>
    </row>
    <row r="1711" spans="1:14" x14ac:dyDescent="0.3">
      <c r="A1711" s="20">
        <v>21046</v>
      </c>
      <c r="B1711" s="21">
        <f t="shared" si="114"/>
        <v>10</v>
      </c>
      <c r="C1711" s="21">
        <v>5</v>
      </c>
      <c r="D1711" s="21">
        <f>VLOOKUP(A1711,英雄数据表!A:D,4,0)</f>
        <v>2</v>
      </c>
      <c r="E1711" s="20" t="str">
        <f>VLOOKUP(A1711,英雄数据表!A:C,3,0)</f>
        <v>雄狮之牙</v>
      </c>
      <c r="F1711" s="20">
        <f t="shared" si="115"/>
        <v>21046</v>
      </c>
      <c r="G1711" s="20">
        <f t="shared" si="116"/>
        <v>21046</v>
      </c>
      <c r="H1711" s="21" t="str">
        <f>VLOOKUP(B1711,属性中转表!A:F,6,FALSE)</f>
        <v>"hp":21600,"atk":600</v>
      </c>
      <c r="I1711" s="20" t="str">
        <f>IF(VLOOKUP(B1711,属性中转表!A:G,7,FALSE)=0,"",VLOOKUP(VLOOKUP(B1711,属性中转表!A:G,7,FALSE),属性中转表!$K$2:$P$21,6,0))&amp;IF(VLOOKUP(B1711,属性中转表!A:G,7,FALSE)&gt;=50,VLOOKUP(A1711,英雄数据表!A:K,9,0),IF(VLOOKUP(B1711,属性中转表!A:G,7,FALSE)&gt;=25,VLOOKUP(A1711,英雄数据表!A:K,5,0),""))</f>
        <v>"atk":300,"hp":5000</v>
      </c>
      <c r="J1711" s="20" t="str">
        <f>IF(I1711="","",属性中转表!$I$1&amp;(IF(VLOOKUP(B1711,属性中转表!A:G,7,FALSE)=0,0,VLOOKUP(VLOOKUP(B1711,属性中转表!A:G,7,FALSE),属性中转表!$K$2:$P$21,4,0)))+IFERROR(VLOOKUP(A1711,英雄数据表!A:K,IF(武魂!B1711&gt;=50,10,IF(武魂!B1711&gt;=25,6)),0),0))</f>
        <v>,"dpspro":0</v>
      </c>
      <c r="K1711" s="32" t="str">
        <f t="shared" si="117"/>
        <v>"atk":300,"hp":5000,"dpspro":0</v>
      </c>
      <c r="L1711" s="20" t="str">
        <f>IF(B1711&gt;=50,VLOOKUP(A1711,英雄数据表!A:L,11,FALSE),IF(B1711&gt;=25,VLOOKUP(A1711,英雄数据表!A:L,7,0),""))</f>
        <v/>
      </c>
      <c r="M1711" s="20" t="str">
        <f>IFERROR(VLOOKUP(B1711,属性中转表!$K$2:$O$21,5,FALSE),"")</f>
        <v>"hp":5000</v>
      </c>
      <c r="N1711" s="20" t="str">
        <f>IF(B1711=25,VLOOKUP(A1711,英雄数据表!A:L,8,FALSE),IF(B1711=50,VLOOKUP(A1711,英雄数据表!A:L,12,0),""))</f>
        <v/>
      </c>
    </row>
    <row r="1712" spans="1:14" x14ac:dyDescent="0.3">
      <c r="A1712" s="20">
        <v>21046</v>
      </c>
      <c r="B1712" s="21">
        <f t="shared" si="114"/>
        <v>11</v>
      </c>
      <c r="C1712" s="21">
        <v>5</v>
      </c>
      <c r="D1712" s="21">
        <f>VLOOKUP(A1712,英雄数据表!A:D,4,0)</f>
        <v>2</v>
      </c>
      <c r="E1712" s="20" t="str">
        <f>VLOOKUP(A1712,英雄数据表!A:C,3,0)</f>
        <v>雄狮之牙</v>
      </c>
      <c r="F1712" s="20">
        <f t="shared" si="115"/>
        <v>21046</v>
      </c>
      <c r="G1712" s="20">
        <f t="shared" si="116"/>
        <v>21046</v>
      </c>
      <c r="H1712" s="21" t="str">
        <f>VLOOKUP(B1712,属性中转表!A:F,6,FALSE)</f>
        <v>"hp":24300,"atk":675</v>
      </c>
      <c r="I1712" s="20" t="str">
        <f>IF(VLOOKUP(B1712,属性中转表!A:G,7,FALSE)=0,"",VLOOKUP(VLOOKUP(B1712,属性中转表!A:G,7,FALSE),属性中转表!$K$2:$P$21,6,0))&amp;IF(VLOOKUP(B1712,属性中转表!A:G,7,FALSE)&gt;=50,VLOOKUP(A1712,英雄数据表!A:K,9,0),IF(VLOOKUP(B1712,属性中转表!A:G,7,FALSE)&gt;=25,VLOOKUP(A1712,英雄数据表!A:K,5,0),""))</f>
        <v>"atk":300,"hp":5000</v>
      </c>
      <c r="J1712" s="20" t="str">
        <f>IF(I1712="","",属性中转表!$I$1&amp;(IF(VLOOKUP(B1712,属性中转表!A:G,7,FALSE)=0,0,VLOOKUP(VLOOKUP(B1712,属性中转表!A:G,7,FALSE),属性中转表!$K$2:$P$21,4,0)))+IFERROR(VLOOKUP(A1712,英雄数据表!A:K,IF(武魂!B1712&gt;=50,10,IF(武魂!B1712&gt;=25,6)),0),0))</f>
        <v>,"dpspro":0</v>
      </c>
      <c r="K1712" s="32" t="str">
        <f t="shared" si="117"/>
        <v>"atk":300,"hp":5000,"dpspro":0</v>
      </c>
      <c r="L1712" s="20" t="str">
        <f>IF(B1712&gt;=50,VLOOKUP(A1712,英雄数据表!A:L,11,FALSE),IF(B1712&gt;=25,VLOOKUP(A1712,英雄数据表!A:L,7,0),""))</f>
        <v/>
      </c>
      <c r="M1712" s="20" t="str">
        <f>IFERROR(VLOOKUP(B1712,属性中转表!$K$2:$O$21,5,FALSE),"")</f>
        <v/>
      </c>
      <c r="N1712" s="20" t="str">
        <f>IF(B1712=25,VLOOKUP(A1712,英雄数据表!A:L,8,FALSE),IF(B1712=50,VLOOKUP(A1712,英雄数据表!A:L,12,0),""))</f>
        <v/>
      </c>
    </row>
    <row r="1713" spans="1:14" x14ac:dyDescent="0.3">
      <c r="A1713" s="20">
        <v>21046</v>
      </c>
      <c r="B1713" s="21">
        <f t="shared" si="114"/>
        <v>12</v>
      </c>
      <c r="C1713" s="21">
        <v>5</v>
      </c>
      <c r="D1713" s="21">
        <f>VLOOKUP(A1713,英雄数据表!A:D,4,0)</f>
        <v>2</v>
      </c>
      <c r="E1713" s="20" t="str">
        <f>VLOOKUP(A1713,英雄数据表!A:C,3,0)</f>
        <v>雄狮之牙</v>
      </c>
      <c r="F1713" s="20">
        <f t="shared" si="115"/>
        <v>21046</v>
      </c>
      <c r="G1713" s="20">
        <f t="shared" si="116"/>
        <v>21046</v>
      </c>
      <c r="H1713" s="21" t="str">
        <f>VLOOKUP(B1713,属性中转表!A:F,6,FALSE)</f>
        <v>"hp":27000,"atk":750</v>
      </c>
      <c r="I1713" s="20" t="str">
        <f>IF(VLOOKUP(B1713,属性中转表!A:G,7,FALSE)=0,"",VLOOKUP(VLOOKUP(B1713,属性中转表!A:G,7,FALSE),属性中转表!$K$2:$P$21,6,0))&amp;IF(VLOOKUP(B1713,属性中转表!A:G,7,FALSE)&gt;=50,VLOOKUP(A1713,英雄数据表!A:K,9,0),IF(VLOOKUP(B1713,属性中转表!A:G,7,FALSE)&gt;=25,VLOOKUP(A1713,英雄数据表!A:K,5,0),""))</f>
        <v>"atk":300,"hp":5000</v>
      </c>
      <c r="J1713" s="20" t="str">
        <f>IF(I1713="","",属性中转表!$I$1&amp;(IF(VLOOKUP(B1713,属性中转表!A:G,7,FALSE)=0,0,VLOOKUP(VLOOKUP(B1713,属性中转表!A:G,7,FALSE),属性中转表!$K$2:$P$21,4,0)))+IFERROR(VLOOKUP(A1713,英雄数据表!A:K,IF(武魂!B1713&gt;=50,10,IF(武魂!B1713&gt;=25,6)),0),0))</f>
        <v>,"dpspro":0</v>
      </c>
      <c r="K1713" s="32" t="str">
        <f t="shared" si="117"/>
        <v>"atk":300,"hp":5000,"dpspro":0</v>
      </c>
      <c r="L1713" s="20" t="str">
        <f>IF(B1713&gt;=50,VLOOKUP(A1713,英雄数据表!A:L,11,FALSE),IF(B1713&gt;=25,VLOOKUP(A1713,英雄数据表!A:L,7,0),""))</f>
        <v/>
      </c>
      <c r="M1713" s="20" t="str">
        <f>IFERROR(VLOOKUP(B1713,属性中转表!$K$2:$O$21,5,FALSE),"")</f>
        <v/>
      </c>
      <c r="N1713" s="20" t="str">
        <f>IF(B1713=25,VLOOKUP(A1713,英雄数据表!A:L,8,FALSE),IF(B1713=50,VLOOKUP(A1713,英雄数据表!A:L,12,0),""))</f>
        <v/>
      </c>
    </row>
    <row r="1714" spans="1:14" x14ac:dyDescent="0.3">
      <c r="A1714" s="20">
        <v>21046</v>
      </c>
      <c r="B1714" s="21">
        <f t="shared" si="114"/>
        <v>13</v>
      </c>
      <c r="C1714" s="21">
        <v>5</v>
      </c>
      <c r="D1714" s="21">
        <f>VLOOKUP(A1714,英雄数据表!A:D,4,0)</f>
        <v>2</v>
      </c>
      <c r="E1714" s="20" t="str">
        <f>VLOOKUP(A1714,英雄数据表!A:C,3,0)</f>
        <v>雄狮之牙</v>
      </c>
      <c r="F1714" s="20">
        <f t="shared" si="115"/>
        <v>21046</v>
      </c>
      <c r="G1714" s="20">
        <f t="shared" si="116"/>
        <v>21046</v>
      </c>
      <c r="H1714" s="21" t="str">
        <f>VLOOKUP(B1714,属性中转表!A:F,6,FALSE)</f>
        <v>"hp":29700,"atk":825</v>
      </c>
      <c r="I1714" s="20" t="str">
        <f>IF(VLOOKUP(B1714,属性中转表!A:G,7,FALSE)=0,"",VLOOKUP(VLOOKUP(B1714,属性中转表!A:G,7,FALSE),属性中转表!$K$2:$P$21,6,0))&amp;IF(VLOOKUP(B1714,属性中转表!A:G,7,FALSE)&gt;=50,VLOOKUP(A1714,英雄数据表!A:K,9,0),IF(VLOOKUP(B1714,属性中转表!A:G,7,FALSE)&gt;=25,VLOOKUP(A1714,英雄数据表!A:K,5,0),""))</f>
        <v>"atk":300,"hp":5000</v>
      </c>
      <c r="J1714" s="20" t="str">
        <f>IF(I1714="","",属性中转表!$I$1&amp;(IF(VLOOKUP(B1714,属性中转表!A:G,7,FALSE)=0,0,VLOOKUP(VLOOKUP(B1714,属性中转表!A:G,7,FALSE),属性中转表!$K$2:$P$21,4,0)))+IFERROR(VLOOKUP(A1714,英雄数据表!A:K,IF(武魂!B1714&gt;=50,10,IF(武魂!B1714&gt;=25,6)),0),0))</f>
        <v>,"dpspro":0</v>
      </c>
      <c r="K1714" s="32" t="str">
        <f t="shared" si="117"/>
        <v>"atk":300,"hp":5000,"dpspro":0</v>
      </c>
      <c r="L1714" s="20" t="str">
        <f>IF(B1714&gt;=50,VLOOKUP(A1714,英雄数据表!A:L,11,FALSE),IF(B1714&gt;=25,VLOOKUP(A1714,英雄数据表!A:L,7,0),""))</f>
        <v/>
      </c>
      <c r="M1714" s="20" t="str">
        <f>IFERROR(VLOOKUP(B1714,属性中转表!$K$2:$O$21,5,FALSE),"")</f>
        <v/>
      </c>
      <c r="N1714" s="20" t="str">
        <f>IF(B1714=25,VLOOKUP(A1714,英雄数据表!A:L,8,FALSE),IF(B1714=50,VLOOKUP(A1714,英雄数据表!A:L,12,0),""))</f>
        <v/>
      </c>
    </row>
    <row r="1715" spans="1:14" x14ac:dyDescent="0.3">
      <c r="A1715" s="20">
        <v>21046</v>
      </c>
      <c r="B1715" s="21">
        <f t="shared" si="114"/>
        <v>14</v>
      </c>
      <c r="C1715" s="21">
        <v>5</v>
      </c>
      <c r="D1715" s="21">
        <f>VLOOKUP(A1715,英雄数据表!A:D,4,0)</f>
        <v>2</v>
      </c>
      <c r="E1715" s="20" t="str">
        <f>VLOOKUP(A1715,英雄数据表!A:C,3,0)</f>
        <v>雄狮之牙</v>
      </c>
      <c r="F1715" s="20">
        <f t="shared" si="115"/>
        <v>21046</v>
      </c>
      <c r="G1715" s="20">
        <f t="shared" si="116"/>
        <v>21046</v>
      </c>
      <c r="H1715" s="21" t="str">
        <f>VLOOKUP(B1715,属性中转表!A:F,6,FALSE)</f>
        <v>"hp":32400,"atk":900</v>
      </c>
      <c r="I1715" s="20" t="str">
        <f>IF(VLOOKUP(B1715,属性中转表!A:G,7,FALSE)=0,"",VLOOKUP(VLOOKUP(B1715,属性中转表!A:G,7,FALSE),属性中转表!$K$2:$P$21,6,0))&amp;IF(VLOOKUP(B1715,属性中转表!A:G,7,FALSE)&gt;=50,VLOOKUP(A1715,英雄数据表!A:K,9,0),IF(VLOOKUP(B1715,属性中转表!A:G,7,FALSE)&gt;=25,VLOOKUP(A1715,英雄数据表!A:K,5,0),""))</f>
        <v>"atk":300,"hp":5000</v>
      </c>
      <c r="J1715" s="20" t="str">
        <f>IF(I1715="","",属性中转表!$I$1&amp;(IF(VLOOKUP(B1715,属性中转表!A:G,7,FALSE)=0,0,VLOOKUP(VLOOKUP(B1715,属性中转表!A:G,7,FALSE),属性中转表!$K$2:$P$21,4,0)))+IFERROR(VLOOKUP(A1715,英雄数据表!A:K,IF(武魂!B1715&gt;=50,10,IF(武魂!B1715&gt;=25,6)),0),0))</f>
        <v>,"dpspro":0</v>
      </c>
      <c r="K1715" s="32" t="str">
        <f t="shared" si="117"/>
        <v>"atk":300,"hp":5000,"dpspro":0</v>
      </c>
      <c r="L1715" s="20" t="str">
        <f>IF(B1715&gt;=50,VLOOKUP(A1715,英雄数据表!A:L,11,FALSE),IF(B1715&gt;=25,VLOOKUP(A1715,英雄数据表!A:L,7,0),""))</f>
        <v/>
      </c>
      <c r="M1715" s="20" t="str">
        <f>IFERROR(VLOOKUP(B1715,属性中转表!$K$2:$O$21,5,FALSE),"")</f>
        <v/>
      </c>
      <c r="N1715" s="20" t="str">
        <f>IF(B1715=25,VLOOKUP(A1715,英雄数据表!A:L,8,FALSE),IF(B1715=50,VLOOKUP(A1715,英雄数据表!A:L,12,0),""))</f>
        <v/>
      </c>
    </row>
    <row r="1716" spans="1:14" x14ac:dyDescent="0.3">
      <c r="A1716" s="20">
        <v>21046</v>
      </c>
      <c r="B1716" s="21">
        <f t="shared" si="114"/>
        <v>15</v>
      </c>
      <c r="C1716" s="21">
        <v>5</v>
      </c>
      <c r="D1716" s="21">
        <f>VLOOKUP(A1716,英雄数据表!A:D,4,0)</f>
        <v>2</v>
      </c>
      <c r="E1716" s="20" t="str">
        <f>VLOOKUP(A1716,英雄数据表!A:C,3,0)</f>
        <v>雄狮之牙</v>
      </c>
      <c r="F1716" s="20">
        <f t="shared" si="115"/>
        <v>21046</v>
      </c>
      <c r="G1716" s="20">
        <f t="shared" si="116"/>
        <v>21046</v>
      </c>
      <c r="H1716" s="21" t="str">
        <f>VLOOKUP(B1716,属性中转表!A:F,6,FALSE)</f>
        <v>"hp":35100,"atk":975</v>
      </c>
      <c r="I1716" s="20" t="str">
        <f>IF(VLOOKUP(B1716,属性中转表!A:G,7,FALSE)=0,"",VLOOKUP(VLOOKUP(B1716,属性中转表!A:G,7,FALSE),属性中转表!$K$2:$P$21,6,0))&amp;IF(VLOOKUP(B1716,属性中转表!A:G,7,FALSE)&gt;=50,VLOOKUP(A1716,英雄数据表!A:K,9,0),IF(VLOOKUP(B1716,属性中转表!A:G,7,FALSE)&gt;=25,VLOOKUP(A1716,英雄数据表!A:K,5,0),""))</f>
        <v>"atk":300,"hp":5000,"undpspro":50</v>
      </c>
      <c r="J1716" s="20" t="str">
        <f>IF(I1716="","",属性中转表!$I$1&amp;(IF(VLOOKUP(B1716,属性中转表!A:G,7,FALSE)=0,0,VLOOKUP(VLOOKUP(B1716,属性中转表!A:G,7,FALSE),属性中转表!$K$2:$P$21,4,0)))+IFERROR(VLOOKUP(A1716,英雄数据表!A:K,IF(武魂!B1716&gt;=50,10,IF(武魂!B1716&gt;=25,6)),0),0))</f>
        <v>,"dpspro":0</v>
      </c>
      <c r="K1716" s="32" t="str">
        <f t="shared" si="117"/>
        <v>"atk":300,"hp":5000,"undpspro":50,"dpspro":0</v>
      </c>
      <c r="L1716" s="20" t="str">
        <f>IF(B1716&gt;=50,VLOOKUP(A1716,英雄数据表!A:L,11,FALSE),IF(B1716&gt;=25,VLOOKUP(A1716,英雄数据表!A:L,7,0),""))</f>
        <v/>
      </c>
      <c r="M1716" s="20" t="str">
        <f>IFERROR(VLOOKUP(B1716,属性中转表!$K$2:$O$21,5,FALSE),"")</f>
        <v>"undpspro":50</v>
      </c>
      <c r="N1716" s="20" t="str">
        <f>IF(B1716=25,VLOOKUP(A1716,英雄数据表!A:L,8,FALSE),IF(B1716=50,VLOOKUP(A1716,英雄数据表!A:L,12,0),""))</f>
        <v/>
      </c>
    </row>
    <row r="1717" spans="1:14" x14ac:dyDescent="0.3">
      <c r="A1717" s="20">
        <v>21046</v>
      </c>
      <c r="B1717" s="21">
        <f t="shared" si="114"/>
        <v>16</v>
      </c>
      <c r="C1717" s="21">
        <v>5</v>
      </c>
      <c r="D1717" s="21">
        <f>VLOOKUP(A1717,英雄数据表!A:D,4,0)</f>
        <v>2</v>
      </c>
      <c r="E1717" s="20" t="str">
        <f>VLOOKUP(A1717,英雄数据表!A:C,3,0)</f>
        <v>雄狮之牙</v>
      </c>
      <c r="F1717" s="20">
        <f t="shared" si="115"/>
        <v>21046</v>
      </c>
      <c r="G1717" s="20">
        <f t="shared" si="116"/>
        <v>21046</v>
      </c>
      <c r="H1717" s="21" t="str">
        <f>VLOOKUP(B1717,属性中转表!A:F,6,FALSE)</f>
        <v>"hp":37800,"atk":1050</v>
      </c>
      <c r="I1717" s="20" t="str">
        <f>IF(VLOOKUP(B1717,属性中转表!A:G,7,FALSE)=0,"",VLOOKUP(VLOOKUP(B1717,属性中转表!A:G,7,FALSE),属性中转表!$K$2:$P$21,6,0))&amp;IF(VLOOKUP(B1717,属性中转表!A:G,7,FALSE)&gt;=50,VLOOKUP(A1717,英雄数据表!A:K,9,0),IF(VLOOKUP(B1717,属性中转表!A:G,7,FALSE)&gt;=25,VLOOKUP(A1717,英雄数据表!A:K,5,0),""))</f>
        <v>"atk":300,"hp":5000,"undpspro":50</v>
      </c>
      <c r="J1717" s="20" t="str">
        <f>IF(I1717="","",属性中转表!$I$1&amp;(IF(VLOOKUP(B1717,属性中转表!A:G,7,FALSE)=0,0,VLOOKUP(VLOOKUP(B1717,属性中转表!A:G,7,FALSE),属性中转表!$K$2:$P$21,4,0)))+IFERROR(VLOOKUP(A1717,英雄数据表!A:K,IF(武魂!B1717&gt;=50,10,IF(武魂!B1717&gt;=25,6)),0),0))</f>
        <v>,"dpspro":0</v>
      </c>
      <c r="K1717" s="32" t="str">
        <f t="shared" si="117"/>
        <v>"atk":300,"hp":5000,"undpspro":50,"dpspro":0</v>
      </c>
      <c r="L1717" s="20" t="str">
        <f>IF(B1717&gt;=50,VLOOKUP(A1717,英雄数据表!A:L,11,FALSE),IF(B1717&gt;=25,VLOOKUP(A1717,英雄数据表!A:L,7,0),""))</f>
        <v/>
      </c>
      <c r="M1717" s="20" t="str">
        <f>IFERROR(VLOOKUP(B1717,属性中转表!$K$2:$O$21,5,FALSE),"")</f>
        <v/>
      </c>
      <c r="N1717" s="20" t="str">
        <f>IF(B1717=25,VLOOKUP(A1717,英雄数据表!A:L,8,FALSE),IF(B1717=50,VLOOKUP(A1717,英雄数据表!A:L,12,0),""))</f>
        <v/>
      </c>
    </row>
    <row r="1718" spans="1:14" x14ac:dyDescent="0.3">
      <c r="A1718" s="20">
        <v>21046</v>
      </c>
      <c r="B1718" s="21">
        <f t="shared" si="114"/>
        <v>17</v>
      </c>
      <c r="C1718" s="21">
        <v>5</v>
      </c>
      <c r="D1718" s="21">
        <f>VLOOKUP(A1718,英雄数据表!A:D,4,0)</f>
        <v>2</v>
      </c>
      <c r="E1718" s="20" t="str">
        <f>VLOOKUP(A1718,英雄数据表!A:C,3,0)</f>
        <v>雄狮之牙</v>
      </c>
      <c r="F1718" s="20">
        <f t="shared" si="115"/>
        <v>21046</v>
      </c>
      <c r="G1718" s="20">
        <f t="shared" si="116"/>
        <v>21046</v>
      </c>
      <c r="H1718" s="21" t="str">
        <f>VLOOKUP(B1718,属性中转表!A:F,6,FALSE)</f>
        <v>"hp":40500,"atk":1125</v>
      </c>
      <c r="I1718" s="20" t="str">
        <f>IF(VLOOKUP(B1718,属性中转表!A:G,7,FALSE)=0,"",VLOOKUP(VLOOKUP(B1718,属性中转表!A:G,7,FALSE),属性中转表!$K$2:$P$21,6,0))&amp;IF(VLOOKUP(B1718,属性中转表!A:G,7,FALSE)&gt;=50,VLOOKUP(A1718,英雄数据表!A:K,9,0),IF(VLOOKUP(B1718,属性中转表!A:G,7,FALSE)&gt;=25,VLOOKUP(A1718,英雄数据表!A:K,5,0),""))</f>
        <v>"atk":300,"hp":5000,"undpspro":50</v>
      </c>
      <c r="J1718" s="20" t="str">
        <f>IF(I1718="","",属性中转表!$I$1&amp;(IF(VLOOKUP(B1718,属性中转表!A:G,7,FALSE)=0,0,VLOOKUP(VLOOKUP(B1718,属性中转表!A:G,7,FALSE),属性中转表!$K$2:$P$21,4,0)))+IFERROR(VLOOKUP(A1718,英雄数据表!A:K,IF(武魂!B1718&gt;=50,10,IF(武魂!B1718&gt;=25,6)),0),0))</f>
        <v>,"dpspro":0</v>
      </c>
      <c r="K1718" s="32" t="str">
        <f t="shared" si="117"/>
        <v>"atk":300,"hp":5000,"undpspro":50,"dpspro":0</v>
      </c>
      <c r="L1718" s="20" t="str">
        <f>IF(B1718&gt;=50,VLOOKUP(A1718,英雄数据表!A:L,11,FALSE),IF(B1718&gt;=25,VLOOKUP(A1718,英雄数据表!A:L,7,0),""))</f>
        <v/>
      </c>
      <c r="M1718" s="20" t="str">
        <f>IFERROR(VLOOKUP(B1718,属性中转表!$K$2:$O$21,5,FALSE),"")</f>
        <v/>
      </c>
      <c r="N1718" s="20" t="str">
        <f>IF(B1718=25,VLOOKUP(A1718,英雄数据表!A:L,8,FALSE),IF(B1718=50,VLOOKUP(A1718,英雄数据表!A:L,12,0),""))</f>
        <v/>
      </c>
    </row>
    <row r="1719" spans="1:14" x14ac:dyDescent="0.3">
      <c r="A1719" s="20">
        <v>21046</v>
      </c>
      <c r="B1719" s="21">
        <f t="shared" si="114"/>
        <v>18</v>
      </c>
      <c r="C1719" s="21">
        <v>5</v>
      </c>
      <c r="D1719" s="21">
        <f>VLOOKUP(A1719,英雄数据表!A:D,4,0)</f>
        <v>2</v>
      </c>
      <c r="E1719" s="20" t="str">
        <f>VLOOKUP(A1719,英雄数据表!A:C,3,0)</f>
        <v>雄狮之牙</v>
      </c>
      <c r="F1719" s="20">
        <f t="shared" si="115"/>
        <v>21046</v>
      </c>
      <c r="G1719" s="20">
        <f t="shared" si="116"/>
        <v>21046</v>
      </c>
      <c r="H1719" s="21" t="str">
        <f>VLOOKUP(B1719,属性中转表!A:F,6,FALSE)</f>
        <v>"hp":43200,"atk":1200</v>
      </c>
      <c r="I1719" s="20" t="str">
        <f>IF(VLOOKUP(B1719,属性中转表!A:G,7,FALSE)=0,"",VLOOKUP(VLOOKUP(B1719,属性中转表!A:G,7,FALSE),属性中转表!$K$2:$P$21,6,0))&amp;IF(VLOOKUP(B1719,属性中转表!A:G,7,FALSE)&gt;=50,VLOOKUP(A1719,英雄数据表!A:K,9,0),IF(VLOOKUP(B1719,属性中转表!A:G,7,FALSE)&gt;=25,VLOOKUP(A1719,英雄数据表!A:K,5,0),""))</f>
        <v>"atk":300,"hp":5000,"undpspro":50</v>
      </c>
      <c r="J1719" s="20" t="str">
        <f>IF(I1719="","",属性中转表!$I$1&amp;(IF(VLOOKUP(B1719,属性中转表!A:G,7,FALSE)=0,0,VLOOKUP(VLOOKUP(B1719,属性中转表!A:G,7,FALSE),属性中转表!$K$2:$P$21,4,0)))+IFERROR(VLOOKUP(A1719,英雄数据表!A:K,IF(武魂!B1719&gt;=50,10,IF(武魂!B1719&gt;=25,6)),0),0))</f>
        <v>,"dpspro":0</v>
      </c>
      <c r="K1719" s="32" t="str">
        <f t="shared" si="117"/>
        <v>"atk":300,"hp":5000,"undpspro":50,"dpspro":0</v>
      </c>
      <c r="L1719" s="20" t="str">
        <f>IF(B1719&gt;=50,VLOOKUP(A1719,英雄数据表!A:L,11,FALSE),IF(B1719&gt;=25,VLOOKUP(A1719,英雄数据表!A:L,7,0),""))</f>
        <v/>
      </c>
      <c r="M1719" s="20" t="str">
        <f>IFERROR(VLOOKUP(B1719,属性中转表!$K$2:$O$21,5,FALSE),"")</f>
        <v/>
      </c>
      <c r="N1719" s="20" t="str">
        <f>IF(B1719=25,VLOOKUP(A1719,英雄数据表!A:L,8,FALSE),IF(B1719=50,VLOOKUP(A1719,英雄数据表!A:L,12,0),""))</f>
        <v/>
      </c>
    </row>
    <row r="1720" spans="1:14" x14ac:dyDescent="0.3">
      <c r="A1720" s="20">
        <v>21046</v>
      </c>
      <c r="B1720" s="21">
        <f t="shared" si="114"/>
        <v>19</v>
      </c>
      <c r="C1720" s="21">
        <v>5</v>
      </c>
      <c r="D1720" s="21">
        <f>VLOOKUP(A1720,英雄数据表!A:D,4,0)</f>
        <v>2</v>
      </c>
      <c r="E1720" s="20" t="str">
        <f>VLOOKUP(A1720,英雄数据表!A:C,3,0)</f>
        <v>雄狮之牙</v>
      </c>
      <c r="F1720" s="20">
        <f t="shared" si="115"/>
        <v>21046</v>
      </c>
      <c r="G1720" s="20">
        <f t="shared" si="116"/>
        <v>21046</v>
      </c>
      <c r="H1720" s="21" t="str">
        <f>VLOOKUP(B1720,属性中转表!A:F,6,FALSE)</f>
        <v>"hp":45900,"atk":1275</v>
      </c>
      <c r="I1720" s="20" t="str">
        <f>IF(VLOOKUP(B1720,属性中转表!A:G,7,FALSE)=0,"",VLOOKUP(VLOOKUP(B1720,属性中转表!A:G,7,FALSE),属性中转表!$K$2:$P$21,6,0))&amp;IF(VLOOKUP(B1720,属性中转表!A:G,7,FALSE)&gt;=50,VLOOKUP(A1720,英雄数据表!A:K,9,0),IF(VLOOKUP(B1720,属性中转表!A:G,7,FALSE)&gt;=25,VLOOKUP(A1720,英雄数据表!A:K,5,0),""))</f>
        <v>"atk":300,"hp":5000,"undpspro":50</v>
      </c>
      <c r="J1720" s="20" t="str">
        <f>IF(I1720="","",属性中转表!$I$1&amp;(IF(VLOOKUP(B1720,属性中转表!A:G,7,FALSE)=0,0,VLOOKUP(VLOOKUP(B1720,属性中转表!A:G,7,FALSE),属性中转表!$K$2:$P$21,4,0)))+IFERROR(VLOOKUP(A1720,英雄数据表!A:K,IF(武魂!B1720&gt;=50,10,IF(武魂!B1720&gt;=25,6)),0),0))</f>
        <v>,"dpspro":0</v>
      </c>
      <c r="K1720" s="32" t="str">
        <f t="shared" si="117"/>
        <v>"atk":300,"hp":5000,"undpspro":50,"dpspro":0</v>
      </c>
      <c r="L1720" s="20" t="str">
        <f>IF(B1720&gt;=50,VLOOKUP(A1720,英雄数据表!A:L,11,FALSE),IF(B1720&gt;=25,VLOOKUP(A1720,英雄数据表!A:L,7,0),""))</f>
        <v/>
      </c>
      <c r="M1720" s="20" t="str">
        <f>IFERROR(VLOOKUP(B1720,属性中转表!$K$2:$O$21,5,FALSE),"")</f>
        <v/>
      </c>
      <c r="N1720" s="20" t="str">
        <f>IF(B1720=25,VLOOKUP(A1720,英雄数据表!A:L,8,FALSE),IF(B1720=50,VLOOKUP(A1720,英雄数据表!A:L,12,0),""))</f>
        <v/>
      </c>
    </row>
    <row r="1721" spans="1:14" x14ac:dyDescent="0.3">
      <c r="A1721" s="20">
        <v>21046</v>
      </c>
      <c r="B1721" s="21">
        <f t="shared" si="114"/>
        <v>20</v>
      </c>
      <c r="C1721" s="21">
        <v>5</v>
      </c>
      <c r="D1721" s="21">
        <f>VLOOKUP(A1721,英雄数据表!A:D,4,0)</f>
        <v>2</v>
      </c>
      <c r="E1721" s="20" t="str">
        <f>VLOOKUP(A1721,英雄数据表!A:C,3,0)</f>
        <v>雄狮之牙</v>
      </c>
      <c r="F1721" s="20">
        <f t="shared" si="115"/>
        <v>21046</v>
      </c>
      <c r="G1721" s="20">
        <f t="shared" si="116"/>
        <v>21046</v>
      </c>
      <c r="H1721" s="21" t="str">
        <f>VLOOKUP(B1721,属性中转表!A:F,6,FALSE)</f>
        <v>"hp":48600,"atk":1350</v>
      </c>
      <c r="I1721" s="20" t="str">
        <f>IF(VLOOKUP(B1721,属性中转表!A:G,7,FALSE)=0,"",VLOOKUP(VLOOKUP(B1721,属性中转表!A:G,7,FALSE),属性中转表!$K$2:$P$21,6,0))&amp;IF(VLOOKUP(B1721,属性中转表!A:G,7,FALSE)&gt;=50,VLOOKUP(A1721,英雄数据表!A:K,9,0),IF(VLOOKUP(B1721,属性中转表!A:G,7,FALSE)&gt;=25,VLOOKUP(A1721,英雄数据表!A:K,5,0),""))</f>
        <v>"atk":300,"hp":5000,"undpspro":50</v>
      </c>
      <c r="J1721" s="20" t="str">
        <f>IF(I1721="","",属性中转表!$I$1&amp;(IF(VLOOKUP(B1721,属性中转表!A:G,7,FALSE)=0,0,VLOOKUP(VLOOKUP(B1721,属性中转表!A:G,7,FALSE),属性中转表!$K$2:$P$21,4,0)))+IFERROR(VLOOKUP(A1721,英雄数据表!A:K,IF(武魂!B1721&gt;=50,10,IF(武魂!B1721&gt;=25,6)),0),0))</f>
        <v>,"dpspro":50</v>
      </c>
      <c r="K1721" s="32" t="str">
        <f t="shared" si="117"/>
        <v>"atk":300,"hp":5000,"undpspro":50,"dpspro":50</v>
      </c>
      <c r="L1721" s="20" t="str">
        <f>IF(B1721&gt;=50,VLOOKUP(A1721,英雄数据表!A:L,11,FALSE),IF(B1721&gt;=25,VLOOKUP(A1721,英雄数据表!A:L,7,0),""))</f>
        <v/>
      </c>
      <c r="M1721" s="20" t="str">
        <f>IFERROR(VLOOKUP(B1721,属性中转表!$K$2:$O$21,5,FALSE),"")</f>
        <v>"dpspro":50</v>
      </c>
      <c r="N1721" s="20" t="str">
        <f>IF(B1721=25,VLOOKUP(A1721,英雄数据表!A:L,8,FALSE),IF(B1721=50,VLOOKUP(A1721,英雄数据表!A:L,12,0),""))</f>
        <v/>
      </c>
    </row>
    <row r="1722" spans="1:14" x14ac:dyDescent="0.3">
      <c r="A1722" s="20">
        <v>21046</v>
      </c>
      <c r="B1722" s="21">
        <f t="shared" si="114"/>
        <v>21</v>
      </c>
      <c r="C1722" s="21">
        <v>5</v>
      </c>
      <c r="D1722" s="21">
        <f>VLOOKUP(A1722,英雄数据表!A:D,4,0)</f>
        <v>2</v>
      </c>
      <c r="E1722" s="20" t="str">
        <f>VLOOKUP(A1722,英雄数据表!A:C,3,0)</f>
        <v>雄狮之牙</v>
      </c>
      <c r="F1722" s="20">
        <f t="shared" si="115"/>
        <v>21046</v>
      </c>
      <c r="G1722" s="20">
        <f t="shared" si="116"/>
        <v>21046</v>
      </c>
      <c r="H1722" s="21" t="str">
        <f>VLOOKUP(B1722,属性中转表!A:F,6,FALSE)</f>
        <v>"hp":52200,"atk":1450</v>
      </c>
      <c r="I1722" s="20" t="str">
        <f>IF(VLOOKUP(B1722,属性中转表!A:G,7,FALSE)=0,"",VLOOKUP(VLOOKUP(B1722,属性中转表!A:G,7,FALSE),属性中转表!$K$2:$P$21,6,0))&amp;IF(VLOOKUP(B1722,属性中转表!A:G,7,FALSE)&gt;=50,VLOOKUP(A1722,英雄数据表!A:K,9,0),IF(VLOOKUP(B1722,属性中转表!A:G,7,FALSE)&gt;=25,VLOOKUP(A1722,英雄数据表!A:K,5,0),""))</f>
        <v>"atk":300,"hp":5000,"undpspro":50</v>
      </c>
      <c r="J1722" s="20" t="str">
        <f>IF(I1722="","",属性中转表!$I$1&amp;(IF(VLOOKUP(B1722,属性中转表!A:G,7,FALSE)=0,0,VLOOKUP(VLOOKUP(B1722,属性中转表!A:G,7,FALSE),属性中转表!$K$2:$P$21,4,0)))+IFERROR(VLOOKUP(A1722,英雄数据表!A:K,IF(武魂!B1722&gt;=50,10,IF(武魂!B1722&gt;=25,6)),0),0))</f>
        <v>,"dpspro":50</v>
      </c>
      <c r="K1722" s="32" t="str">
        <f t="shared" si="117"/>
        <v>"atk":300,"hp":5000,"undpspro":50,"dpspro":50</v>
      </c>
      <c r="L1722" s="20" t="str">
        <f>IF(B1722&gt;=50,VLOOKUP(A1722,英雄数据表!A:L,11,FALSE),IF(B1722&gt;=25,VLOOKUP(A1722,英雄数据表!A:L,7,0),""))</f>
        <v/>
      </c>
      <c r="M1722" s="20" t="str">
        <f>IFERROR(VLOOKUP(B1722,属性中转表!$K$2:$O$21,5,FALSE),"")</f>
        <v/>
      </c>
      <c r="N1722" s="20" t="str">
        <f>IF(B1722=25,VLOOKUP(A1722,英雄数据表!A:L,8,FALSE),IF(B1722=50,VLOOKUP(A1722,英雄数据表!A:L,12,0),""))</f>
        <v/>
      </c>
    </row>
    <row r="1723" spans="1:14" x14ac:dyDescent="0.3">
      <c r="A1723" s="20">
        <v>21046</v>
      </c>
      <c r="B1723" s="21">
        <f t="shared" si="114"/>
        <v>22</v>
      </c>
      <c r="C1723" s="21">
        <v>5</v>
      </c>
      <c r="D1723" s="21">
        <f>VLOOKUP(A1723,英雄数据表!A:D,4,0)</f>
        <v>2</v>
      </c>
      <c r="E1723" s="20" t="str">
        <f>VLOOKUP(A1723,英雄数据表!A:C,3,0)</f>
        <v>雄狮之牙</v>
      </c>
      <c r="F1723" s="20">
        <f t="shared" si="115"/>
        <v>21046</v>
      </c>
      <c r="G1723" s="20">
        <f t="shared" si="116"/>
        <v>21046</v>
      </c>
      <c r="H1723" s="21" t="str">
        <f>VLOOKUP(B1723,属性中转表!A:F,6,FALSE)</f>
        <v>"hp":55800,"atk":1550</v>
      </c>
      <c r="I1723" s="20" t="str">
        <f>IF(VLOOKUP(B1723,属性中转表!A:G,7,FALSE)=0,"",VLOOKUP(VLOOKUP(B1723,属性中转表!A:G,7,FALSE),属性中转表!$K$2:$P$21,6,0))&amp;IF(VLOOKUP(B1723,属性中转表!A:G,7,FALSE)&gt;=50,VLOOKUP(A1723,英雄数据表!A:K,9,0),IF(VLOOKUP(B1723,属性中转表!A:G,7,FALSE)&gt;=25,VLOOKUP(A1723,英雄数据表!A:K,5,0),""))</f>
        <v>"atk":300,"hp":5000,"undpspro":50</v>
      </c>
      <c r="J1723" s="20" t="str">
        <f>IF(I1723="","",属性中转表!$I$1&amp;(IF(VLOOKUP(B1723,属性中转表!A:G,7,FALSE)=0,0,VLOOKUP(VLOOKUP(B1723,属性中转表!A:G,7,FALSE),属性中转表!$K$2:$P$21,4,0)))+IFERROR(VLOOKUP(A1723,英雄数据表!A:K,IF(武魂!B1723&gt;=50,10,IF(武魂!B1723&gt;=25,6)),0),0))</f>
        <v>,"dpspro":50</v>
      </c>
      <c r="K1723" s="32" t="str">
        <f t="shared" si="117"/>
        <v>"atk":300,"hp":5000,"undpspro":50,"dpspro":50</v>
      </c>
      <c r="L1723" s="20" t="str">
        <f>IF(B1723&gt;=50,VLOOKUP(A1723,英雄数据表!A:L,11,FALSE),IF(B1723&gt;=25,VLOOKUP(A1723,英雄数据表!A:L,7,0),""))</f>
        <v/>
      </c>
      <c r="M1723" s="20" t="str">
        <f>IFERROR(VLOOKUP(B1723,属性中转表!$K$2:$O$21,5,FALSE),"")</f>
        <v/>
      </c>
      <c r="N1723" s="20" t="str">
        <f>IF(B1723=25,VLOOKUP(A1723,英雄数据表!A:L,8,FALSE),IF(B1723=50,VLOOKUP(A1723,英雄数据表!A:L,12,0),""))</f>
        <v/>
      </c>
    </row>
    <row r="1724" spans="1:14" x14ac:dyDescent="0.3">
      <c r="A1724" s="20">
        <v>21046</v>
      </c>
      <c r="B1724" s="21">
        <f t="shared" si="114"/>
        <v>23</v>
      </c>
      <c r="C1724" s="21">
        <v>5</v>
      </c>
      <c r="D1724" s="21">
        <f>VLOOKUP(A1724,英雄数据表!A:D,4,0)</f>
        <v>2</v>
      </c>
      <c r="E1724" s="20" t="str">
        <f>VLOOKUP(A1724,英雄数据表!A:C,3,0)</f>
        <v>雄狮之牙</v>
      </c>
      <c r="F1724" s="20">
        <f t="shared" si="115"/>
        <v>21046</v>
      </c>
      <c r="G1724" s="20">
        <f t="shared" si="116"/>
        <v>21046</v>
      </c>
      <c r="H1724" s="21" t="str">
        <f>VLOOKUP(B1724,属性中转表!A:F,6,FALSE)</f>
        <v>"hp":59400,"atk":1650</v>
      </c>
      <c r="I1724" s="20" t="str">
        <f>IF(VLOOKUP(B1724,属性中转表!A:G,7,FALSE)=0,"",VLOOKUP(VLOOKUP(B1724,属性中转表!A:G,7,FALSE),属性中转表!$K$2:$P$21,6,0))&amp;IF(VLOOKUP(B1724,属性中转表!A:G,7,FALSE)&gt;=50,VLOOKUP(A1724,英雄数据表!A:K,9,0),IF(VLOOKUP(B1724,属性中转表!A:G,7,FALSE)&gt;=25,VLOOKUP(A1724,英雄数据表!A:K,5,0),""))</f>
        <v>"atk":300,"hp":5000,"undpspro":50</v>
      </c>
      <c r="J1724" s="20" t="str">
        <f>IF(I1724="","",属性中转表!$I$1&amp;(IF(VLOOKUP(B1724,属性中转表!A:G,7,FALSE)=0,0,VLOOKUP(VLOOKUP(B1724,属性中转表!A:G,7,FALSE),属性中转表!$K$2:$P$21,4,0)))+IFERROR(VLOOKUP(A1724,英雄数据表!A:K,IF(武魂!B1724&gt;=50,10,IF(武魂!B1724&gt;=25,6)),0),0))</f>
        <v>,"dpspro":50</v>
      </c>
      <c r="K1724" s="32" t="str">
        <f t="shared" si="117"/>
        <v>"atk":300,"hp":5000,"undpspro":50,"dpspro":50</v>
      </c>
      <c r="L1724" s="20" t="str">
        <f>IF(B1724&gt;=50,VLOOKUP(A1724,英雄数据表!A:L,11,FALSE),IF(B1724&gt;=25,VLOOKUP(A1724,英雄数据表!A:L,7,0),""))</f>
        <v/>
      </c>
      <c r="M1724" s="20" t="str">
        <f>IFERROR(VLOOKUP(B1724,属性中转表!$K$2:$O$21,5,FALSE),"")</f>
        <v/>
      </c>
      <c r="N1724" s="20" t="str">
        <f>IF(B1724=25,VLOOKUP(A1724,英雄数据表!A:L,8,FALSE),IF(B1724=50,VLOOKUP(A1724,英雄数据表!A:L,12,0),""))</f>
        <v/>
      </c>
    </row>
    <row r="1725" spans="1:14" x14ac:dyDescent="0.3">
      <c r="A1725" s="20">
        <v>21046</v>
      </c>
      <c r="B1725" s="21">
        <f t="shared" si="114"/>
        <v>24</v>
      </c>
      <c r="C1725" s="21">
        <v>5</v>
      </c>
      <c r="D1725" s="21">
        <f>VLOOKUP(A1725,英雄数据表!A:D,4,0)</f>
        <v>2</v>
      </c>
      <c r="E1725" s="20" t="str">
        <f>VLOOKUP(A1725,英雄数据表!A:C,3,0)</f>
        <v>雄狮之牙</v>
      </c>
      <c r="F1725" s="20">
        <f t="shared" si="115"/>
        <v>21046</v>
      </c>
      <c r="G1725" s="20">
        <f t="shared" si="116"/>
        <v>21046</v>
      </c>
      <c r="H1725" s="21" t="str">
        <f>VLOOKUP(B1725,属性中转表!A:F,6,FALSE)</f>
        <v>"hp":63000,"atk":1750</v>
      </c>
      <c r="I1725" s="20" t="str">
        <f>IF(VLOOKUP(B1725,属性中转表!A:G,7,FALSE)=0,"",VLOOKUP(VLOOKUP(B1725,属性中转表!A:G,7,FALSE),属性中转表!$K$2:$P$21,6,0))&amp;IF(VLOOKUP(B1725,属性中转表!A:G,7,FALSE)&gt;=50,VLOOKUP(A1725,英雄数据表!A:K,9,0),IF(VLOOKUP(B1725,属性中转表!A:G,7,FALSE)&gt;=25,VLOOKUP(A1725,英雄数据表!A:K,5,0),""))</f>
        <v>"atk":300,"hp":5000,"undpspro":50</v>
      </c>
      <c r="J1725" s="20" t="str">
        <f>IF(I1725="","",属性中转表!$I$1&amp;(IF(VLOOKUP(B1725,属性中转表!A:G,7,FALSE)=0,0,VLOOKUP(VLOOKUP(B1725,属性中转表!A:G,7,FALSE),属性中转表!$K$2:$P$21,4,0)))+IFERROR(VLOOKUP(A1725,英雄数据表!A:K,IF(武魂!B1725&gt;=50,10,IF(武魂!B1725&gt;=25,6)),0),0))</f>
        <v>,"dpspro":50</v>
      </c>
      <c r="K1725" s="32" t="str">
        <f t="shared" si="117"/>
        <v>"atk":300,"hp":5000,"undpspro":50,"dpspro":50</v>
      </c>
      <c r="L1725" s="20" t="str">
        <f>IF(B1725&gt;=50,VLOOKUP(A1725,英雄数据表!A:L,11,FALSE),IF(B1725&gt;=25,VLOOKUP(A1725,英雄数据表!A:L,7,0),""))</f>
        <v/>
      </c>
      <c r="M1725" s="20" t="str">
        <f>IFERROR(VLOOKUP(B1725,属性中转表!$K$2:$O$21,5,FALSE),"")</f>
        <v/>
      </c>
      <c r="N1725" s="20" t="str">
        <f>IF(B1725=25,VLOOKUP(A1725,英雄数据表!A:L,8,FALSE),IF(B1725=50,VLOOKUP(A1725,英雄数据表!A:L,12,0),""))</f>
        <v/>
      </c>
    </row>
    <row r="1726" spans="1:14" x14ac:dyDescent="0.3">
      <c r="A1726" s="20">
        <v>21046</v>
      </c>
      <c r="B1726" s="21">
        <f t="shared" si="114"/>
        <v>25</v>
      </c>
      <c r="C1726" s="21">
        <v>5</v>
      </c>
      <c r="D1726" s="21">
        <f>VLOOKUP(A1726,英雄数据表!A:D,4,0)</f>
        <v>2</v>
      </c>
      <c r="E1726" s="20" t="str">
        <f>VLOOKUP(A1726,英雄数据表!A:C,3,0)</f>
        <v>雄狮之牙</v>
      </c>
      <c r="F1726" s="20">
        <f t="shared" si="115"/>
        <v>21046</v>
      </c>
      <c r="G1726" s="20">
        <f t="shared" si="116"/>
        <v>21046</v>
      </c>
      <c r="H1726" s="21" t="str">
        <f>VLOOKUP(B1726,属性中转表!A:F,6,FALSE)</f>
        <v>"hp":66600,"atk":1850</v>
      </c>
      <c r="I1726" s="20" t="str">
        <f>IF(VLOOKUP(B1726,属性中转表!A:G,7,FALSE)=0,"",VLOOKUP(VLOOKUP(B1726,属性中转表!A:G,7,FALSE),属性中转表!$K$2:$P$21,6,0))&amp;IF(VLOOKUP(B1726,属性中转表!A:G,7,FALSE)&gt;=50,VLOOKUP(A1726,英雄数据表!A:K,9,0),IF(VLOOKUP(B1726,属性中转表!A:G,7,FALSE)&gt;=25,VLOOKUP(A1726,英雄数据表!A:K,5,0),""))</f>
        <v>"atk":300,"hp":5000,"undpspro":50</v>
      </c>
      <c r="J1726" s="20" t="str">
        <f>IF(I1726="","",属性中转表!$I$1&amp;(IF(VLOOKUP(B1726,属性中转表!A:G,7,FALSE)=0,0,VLOOKUP(VLOOKUP(B1726,属性中转表!A:G,7,FALSE),属性中转表!$K$2:$P$21,4,0)))+IFERROR(VLOOKUP(A1726,英雄数据表!A:K,IF(武魂!B1726&gt;=50,10,IF(武魂!B1726&gt;=25,6)),0),0))</f>
        <v>,"dpspro":50</v>
      </c>
      <c r="K1726" s="32" t="str">
        <f t="shared" si="117"/>
        <v>"atk":300,"hp":5000,"undpspro":50,"dpspro":50</v>
      </c>
      <c r="L1726" s="20" t="str">
        <f>IF(B1726&gt;=50,VLOOKUP(A1726,英雄数据表!A:L,11,FALSE),IF(B1726&gt;=25,VLOOKUP(A1726,英雄数据表!A:L,7,0),""))</f>
        <v>"2104601004"</v>
      </c>
      <c r="M1726" s="20" t="str">
        <f>IFERROR(VLOOKUP(B1726,属性中转表!$K$2:$O$21,5,FALSE),"")</f>
        <v/>
      </c>
      <c r="N1726" s="20" t="str">
        <f>IF(B1726=25,VLOOKUP(A1726,英雄数据表!A:L,8,FALSE),IF(B1726=50,VLOOKUP(A1726,英雄数据表!A:L,12,0),""))</f>
        <v>生命低于50%将提升全体友军6%伤害，持续3回合</v>
      </c>
    </row>
    <row r="1727" spans="1:14" x14ac:dyDescent="0.3">
      <c r="A1727" s="20">
        <v>21046</v>
      </c>
      <c r="B1727" s="21">
        <f t="shared" si="114"/>
        <v>26</v>
      </c>
      <c r="C1727" s="21">
        <v>5</v>
      </c>
      <c r="D1727" s="21">
        <f>VLOOKUP(A1727,英雄数据表!A:D,4,0)</f>
        <v>2</v>
      </c>
      <c r="E1727" s="20" t="str">
        <f>VLOOKUP(A1727,英雄数据表!A:C,3,0)</f>
        <v>雄狮之牙</v>
      </c>
      <c r="F1727" s="20">
        <f t="shared" si="115"/>
        <v>21046</v>
      </c>
      <c r="G1727" s="20">
        <f t="shared" si="116"/>
        <v>21046</v>
      </c>
      <c r="H1727" s="21" t="str">
        <f>VLOOKUP(B1727,属性中转表!A:F,6,FALSE)</f>
        <v>"hp":70200,"atk":1950</v>
      </c>
      <c r="I1727" s="20" t="str">
        <f>IF(VLOOKUP(B1727,属性中转表!A:G,7,FALSE)=0,"",VLOOKUP(VLOOKUP(B1727,属性中转表!A:G,7,FALSE),属性中转表!$K$2:$P$21,6,0))&amp;IF(VLOOKUP(B1727,属性中转表!A:G,7,FALSE)&gt;=50,VLOOKUP(A1727,英雄数据表!A:K,9,0),IF(VLOOKUP(B1727,属性中转表!A:G,7,FALSE)&gt;=25,VLOOKUP(A1727,英雄数据表!A:K,5,0),""))</f>
        <v>"atk":300,"hp":5000,"undpspro":50</v>
      </c>
      <c r="J1727" s="20" t="str">
        <f>IF(I1727="","",属性中转表!$I$1&amp;(IF(VLOOKUP(B1727,属性中转表!A:G,7,FALSE)=0,0,VLOOKUP(VLOOKUP(B1727,属性中转表!A:G,7,FALSE),属性中转表!$K$2:$P$21,4,0)))+IFERROR(VLOOKUP(A1727,英雄数据表!A:K,IF(武魂!B1727&gt;=50,10,IF(武魂!B1727&gt;=25,6)),0),0))</f>
        <v>,"dpspro":50</v>
      </c>
      <c r="K1727" s="32" t="str">
        <f t="shared" si="117"/>
        <v>"atk":300,"hp":5000,"undpspro":50,"dpspro":50</v>
      </c>
      <c r="L1727" s="20" t="str">
        <f>IF(B1727&gt;=50,VLOOKUP(A1727,英雄数据表!A:L,11,FALSE),IF(B1727&gt;=25,VLOOKUP(A1727,英雄数据表!A:L,7,0),""))</f>
        <v>"2104601004"</v>
      </c>
      <c r="M1727" s="20" t="str">
        <f>IFERROR(VLOOKUP(B1727,属性中转表!$K$2:$O$21,5,FALSE),"")</f>
        <v/>
      </c>
      <c r="N1727" s="20" t="str">
        <f>IF(B1727=25,VLOOKUP(A1727,英雄数据表!A:L,8,FALSE),IF(B1727=50,VLOOKUP(A1727,英雄数据表!A:L,12,0),""))</f>
        <v/>
      </c>
    </row>
    <row r="1728" spans="1:14" x14ac:dyDescent="0.3">
      <c r="A1728" s="20">
        <v>21046</v>
      </c>
      <c r="B1728" s="21">
        <f t="shared" si="114"/>
        <v>27</v>
      </c>
      <c r="C1728" s="21">
        <v>5</v>
      </c>
      <c r="D1728" s="21">
        <f>VLOOKUP(A1728,英雄数据表!A:D,4,0)</f>
        <v>2</v>
      </c>
      <c r="E1728" s="20" t="str">
        <f>VLOOKUP(A1728,英雄数据表!A:C,3,0)</f>
        <v>雄狮之牙</v>
      </c>
      <c r="F1728" s="20">
        <f t="shared" si="115"/>
        <v>21046</v>
      </c>
      <c r="G1728" s="20">
        <f t="shared" si="116"/>
        <v>21046</v>
      </c>
      <c r="H1728" s="21" t="str">
        <f>VLOOKUP(B1728,属性中转表!A:F,6,FALSE)</f>
        <v>"hp":73800,"atk":2050</v>
      </c>
      <c r="I1728" s="20" t="str">
        <f>IF(VLOOKUP(B1728,属性中转表!A:G,7,FALSE)=0,"",VLOOKUP(VLOOKUP(B1728,属性中转表!A:G,7,FALSE),属性中转表!$K$2:$P$21,6,0))&amp;IF(VLOOKUP(B1728,属性中转表!A:G,7,FALSE)&gt;=50,VLOOKUP(A1728,英雄数据表!A:K,9,0),IF(VLOOKUP(B1728,属性中转表!A:G,7,FALSE)&gt;=25,VLOOKUP(A1728,英雄数据表!A:K,5,0),""))</f>
        <v>"atk":300,"hp":5000,"undpspro":50</v>
      </c>
      <c r="J1728" s="20" t="str">
        <f>IF(I1728="","",属性中转表!$I$1&amp;(IF(VLOOKUP(B1728,属性中转表!A:G,7,FALSE)=0,0,VLOOKUP(VLOOKUP(B1728,属性中转表!A:G,7,FALSE),属性中转表!$K$2:$P$21,4,0)))+IFERROR(VLOOKUP(A1728,英雄数据表!A:K,IF(武魂!B1728&gt;=50,10,IF(武魂!B1728&gt;=25,6)),0),0))</f>
        <v>,"dpspro":50</v>
      </c>
      <c r="K1728" s="32" t="str">
        <f t="shared" si="117"/>
        <v>"atk":300,"hp":5000,"undpspro":50,"dpspro":50</v>
      </c>
      <c r="L1728" s="20" t="str">
        <f>IF(B1728&gt;=50,VLOOKUP(A1728,英雄数据表!A:L,11,FALSE),IF(B1728&gt;=25,VLOOKUP(A1728,英雄数据表!A:L,7,0),""))</f>
        <v>"2104601004"</v>
      </c>
      <c r="M1728" s="20" t="str">
        <f>IFERROR(VLOOKUP(B1728,属性中转表!$K$2:$O$21,5,FALSE),"")</f>
        <v/>
      </c>
      <c r="N1728" s="20" t="str">
        <f>IF(B1728=25,VLOOKUP(A1728,英雄数据表!A:L,8,FALSE),IF(B1728=50,VLOOKUP(A1728,英雄数据表!A:L,12,0),""))</f>
        <v/>
      </c>
    </row>
    <row r="1729" spans="1:14" x14ac:dyDescent="0.3">
      <c r="A1729" s="20">
        <v>21046</v>
      </c>
      <c r="B1729" s="21">
        <f t="shared" si="114"/>
        <v>28</v>
      </c>
      <c r="C1729" s="21">
        <v>5</v>
      </c>
      <c r="D1729" s="21">
        <f>VLOOKUP(A1729,英雄数据表!A:D,4,0)</f>
        <v>2</v>
      </c>
      <c r="E1729" s="20" t="str">
        <f>VLOOKUP(A1729,英雄数据表!A:C,3,0)</f>
        <v>雄狮之牙</v>
      </c>
      <c r="F1729" s="20">
        <f t="shared" si="115"/>
        <v>21046</v>
      </c>
      <c r="G1729" s="20">
        <f t="shared" si="116"/>
        <v>21046</v>
      </c>
      <c r="H1729" s="21" t="str">
        <f>VLOOKUP(B1729,属性中转表!A:F,6,FALSE)</f>
        <v>"hp":77400,"atk":2150</v>
      </c>
      <c r="I1729" s="20" t="str">
        <f>IF(VLOOKUP(B1729,属性中转表!A:G,7,FALSE)=0,"",VLOOKUP(VLOOKUP(B1729,属性中转表!A:G,7,FALSE),属性中转表!$K$2:$P$21,6,0))&amp;IF(VLOOKUP(B1729,属性中转表!A:G,7,FALSE)&gt;=50,VLOOKUP(A1729,英雄数据表!A:K,9,0),IF(VLOOKUP(B1729,属性中转表!A:G,7,FALSE)&gt;=25,VLOOKUP(A1729,英雄数据表!A:K,5,0),""))</f>
        <v>"atk":300,"hp":5000,"undpspro":50</v>
      </c>
      <c r="J1729" s="20" t="str">
        <f>IF(I1729="","",属性中转表!$I$1&amp;(IF(VLOOKUP(B1729,属性中转表!A:G,7,FALSE)=0,0,VLOOKUP(VLOOKUP(B1729,属性中转表!A:G,7,FALSE),属性中转表!$K$2:$P$21,4,0)))+IFERROR(VLOOKUP(A1729,英雄数据表!A:K,IF(武魂!B1729&gt;=50,10,IF(武魂!B1729&gt;=25,6)),0),0))</f>
        <v>,"dpspro":50</v>
      </c>
      <c r="K1729" s="32" t="str">
        <f t="shared" si="117"/>
        <v>"atk":300,"hp":5000,"undpspro":50,"dpspro":50</v>
      </c>
      <c r="L1729" s="20" t="str">
        <f>IF(B1729&gt;=50,VLOOKUP(A1729,英雄数据表!A:L,11,FALSE),IF(B1729&gt;=25,VLOOKUP(A1729,英雄数据表!A:L,7,0),""))</f>
        <v>"2104601004"</v>
      </c>
      <c r="M1729" s="20" t="str">
        <f>IFERROR(VLOOKUP(B1729,属性中转表!$K$2:$O$21,5,FALSE),"")</f>
        <v/>
      </c>
      <c r="N1729" s="20" t="str">
        <f>IF(B1729=25,VLOOKUP(A1729,英雄数据表!A:L,8,FALSE),IF(B1729=50,VLOOKUP(A1729,英雄数据表!A:L,12,0),""))</f>
        <v/>
      </c>
    </row>
    <row r="1730" spans="1:14" x14ac:dyDescent="0.3">
      <c r="A1730" s="20">
        <v>21046</v>
      </c>
      <c r="B1730" s="21">
        <f t="shared" si="114"/>
        <v>29</v>
      </c>
      <c r="C1730" s="21">
        <v>5</v>
      </c>
      <c r="D1730" s="21">
        <f>VLOOKUP(A1730,英雄数据表!A:D,4,0)</f>
        <v>2</v>
      </c>
      <c r="E1730" s="20" t="str">
        <f>VLOOKUP(A1730,英雄数据表!A:C,3,0)</f>
        <v>雄狮之牙</v>
      </c>
      <c r="F1730" s="20">
        <f t="shared" si="115"/>
        <v>21046</v>
      </c>
      <c r="G1730" s="20">
        <f t="shared" si="116"/>
        <v>21046</v>
      </c>
      <c r="H1730" s="21" t="str">
        <f>VLOOKUP(B1730,属性中转表!A:F,6,FALSE)</f>
        <v>"hp":81000,"atk":2250</v>
      </c>
      <c r="I1730" s="20" t="str">
        <f>IF(VLOOKUP(B1730,属性中转表!A:G,7,FALSE)=0,"",VLOOKUP(VLOOKUP(B1730,属性中转表!A:G,7,FALSE),属性中转表!$K$2:$P$21,6,0))&amp;IF(VLOOKUP(B1730,属性中转表!A:G,7,FALSE)&gt;=50,VLOOKUP(A1730,英雄数据表!A:K,9,0),IF(VLOOKUP(B1730,属性中转表!A:G,7,FALSE)&gt;=25,VLOOKUP(A1730,英雄数据表!A:K,5,0),""))</f>
        <v>"atk":300,"hp":5000,"undpspro":50</v>
      </c>
      <c r="J1730" s="20" t="str">
        <f>IF(I1730="","",属性中转表!$I$1&amp;(IF(VLOOKUP(B1730,属性中转表!A:G,7,FALSE)=0,0,VLOOKUP(VLOOKUP(B1730,属性中转表!A:G,7,FALSE),属性中转表!$K$2:$P$21,4,0)))+IFERROR(VLOOKUP(A1730,英雄数据表!A:K,IF(武魂!B1730&gt;=50,10,IF(武魂!B1730&gt;=25,6)),0),0))</f>
        <v>,"dpspro":50</v>
      </c>
      <c r="K1730" s="32" t="str">
        <f t="shared" si="117"/>
        <v>"atk":300,"hp":5000,"undpspro":50,"dpspro":50</v>
      </c>
      <c r="L1730" s="20" t="str">
        <f>IF(B1730&gt;=50,VLOOKUP(A1730,英雄数据表!A:L,11,FALSE),IF(B1730&gt;=25,VLOOKUP(A1730,英雄数据表!A:L,7,0),""))</f>
        <v>"2104601004"</v>
      </c>
      <c r="M1730" s="20" t="str">
        <f>IFERROR(VLOOKUP(B1730,属性中转表!$K$2:$O$21,5,FALSE),"")</f>
        <v/>
      </c>
      <c r="N1730" s="20" t="str">
        <f>IF(B1730=25,VLOOKUP(A1730,英雄数据表!A:L,8,FALSE),IF(B1730=50,VLOOKUP(A1730,英雄数据表!A:L,12,0),""))</f>
        <v/>
      </c>
    </row>
    <row r="1731" spans="1:14" x14ac:dyDescent="0.3">
      <c r="A1731" s="20">
        <v>21046</v>
      </c>
      <c r="B1731" s="21">
        <f t="shared" si="114"/>
        <v>30</v>
      </c>
      <c r="C1731" s="21">
        <v>5</v>
      </c>
      <c r="D1731" s="21">
        <f>VLOOKUP(A1731,英雄数据表!A:D,4,0)</f>
        <v>2</v>
      </c>
      <c r="E1731" s="20" t="str">
        <f>VLOOKUP(A1731,英雄数据表!A:C,3,0)</f>
        <v>雄狮之牙</v>
      </c>
      <c r="F1731" s="20">
        <f t="shared" si="115"/>
        <v>21046</v>
      </c>
      <c r="G1731" s="20">
        <f t="shared" si="116"/>
        <v>21046</v>
      </c>
      <c r="H1731" s="21" t="str">
        <f>VLOOKUP(B1731,属性中转表!A:F,6,FALSE)</f>
        <v>"hp":84600,"atk":2350</v>
      </c>
      <c r="I1731" s="20" t="str">
        <f>IF(VLOOKUP(B1731,属性中转表!A:G,7,FALSE)=0,"",VLOOKUP(VLOOKUP(B1731,属性中转表!A:G,7,FALSE),属性中转表!$K$2:$P$21,6,0))&amp;IF(VLOOKUP(B1731,属性中转表!A:G,7,FALSE)&gt;=50,VLOOKUP(A1731,英雄数据表!A:K,9,0),IF(VLOOKUP(B1731,属性中转表!A:G,7,FALSE)&gt;=25,VLOOKUP(A1731,英雄数据表!A:K,5,0),""))</f>
        <v>"atk":300,"hp":5000,"undpspro":100</v>
      </c>
      <c r="J1731" s="20" t="str">
        <f>IF(I1731="","",属性中转表!$I$1&amp;(IF(VLOOKUP(B1731,属性中转表!A:G,7,FALSE)=0,0,VLOOKUP(VLOOKUP(B1731,属性中转表!A:G,7,FALSE),属性中转表!$K$2:$P$21,4,0)))+IFERROR(VLOOKUP(A1731,英雄数据表!A:K,IF(武魂!B1731&gt;=50,10,IF(武魂!B1731&gt;=25,6)),0),0))</f>
        <v>,"dpspro":50</v>
      </c>
      <c r="K1731" s="32" t="str">
        <f t="shared" si="117"/>
        <v>"atk":300,"hp":5000,"undpspro":100,"dpspro":50</v>
      </c>
      <c r="L1731" s="20" t="str">
        <f>IF(B1731&gt;=50,VLOOKUP(A1731,英雄数据表!A:L,11,FALSE),IF(B1731&gt;=25,VLOOKUP(A1731,英雄数据表!A:L,7,0),""))</f>
        <v>"2104601004"</v>
      </c>
      <c r="M1731" s="20" t="str">
        <f>IFERROR(VLOOKUP(B1731,属性中转表!$K$2:$O$21,5,FALSE),"")</f>
        <v>"undpspro":50</v>
      </c>
      <c r="N1731" s="20" t="str">
        <f>IF(B1731=25,VLOOKUP(A1731,英雄数据表!A:L,8,FALSE),IF(B1731=50,VLOOKUP(A1731,英雄数据表!A:L,12,0),""))</f>
        <v/>
      </c>
    </row>
    <row r="1732" spans="1:14" x14ac:dyDescent="0.3">
      <c r="A1732" s="20">
        <v>21046</v>
      </c>
      <c r="B1732" s="21">
        <f t="shared" si="114"/>
        <v>31</v>
      </c>
      <c r="C1732" s="21">
        <v>5</v>
      </c>
      <c r="D1732" s="21">
        <f>VLOOKUP(A1732,英雄数据表!A:D,4,0)</f>
        <v>2</v>
      </c>
      <c r="E1732" s="20" t="str">
        <f>VLOOKUP(A1732,英雄数据表!A:C,3,0)</f>
        <v>雄狮之牙</v>
      </c>
      <c r="F1732" s="20">
        <f t="shared" si="115"/>
        <v>21046</v>
      </c>
      <c r="G1732" s="20">
        <f t="shared" si="116"/>
        <v>21046</v>
      </c>
      <c r="H1732" s="21" t="str">
        <f>VLOOKUP(B1732,属性中转表!A:F,6,FALSE)</f>
        <v>"hp":89100,"atk":2475</v>
      </c>
      <c r="I1732" s="20" t="str">
        <f>IF(VLOOKUP(B1732,属性中转表!A:G,7,FALSE)=0,"",VLOOKUP(VLOOKUP(B1732,属性中转表!A:G,7,FALSE),属性中转表!$K$2:$P$21,6,0))&amp;IF(VLOOKUP(B1732,属性中转表!A:G,7,FALSE)&gt;=50,VLOOKUP(A1732,英雄数据表!A:K,9,0),IF(VLOOKUP(B1732,属性中转表!A:G,7,FALSE)&gt;=25,VLOOKUP(A1732,英雄数据表!A:K,5,0),""))</f>
        <v>"atk":300,"hp":5000,"undpspro":100</v>
      </c>
      <c r="J1732" s="20" t="str">
        <f>IF(I1732="","",属性中转表!$I$1&amp;(IF(VLOOKUP(B1732,属性中转表!A:G,7,FALSE)=0,0,VLOOKUP(VLOOKUP(B1732,属性中转表!A:G,7,FALSE),属性中转表!$K$2:$P$21,4,0)))+IFERROR(VLOOKUP(A1732,英雄数据表!A:K,IF(武魂!B1732&gt;=50,10,IF(武魂!B1732&gt;=25,6)),0),0))</f>
        <v>,"dpspro":50</v>
      </c>
      <c r="K1732" s="32" t="str">
        <f t="shared" si="117"/>
        <v>"atk":300,"hp":5000,"undpspro":100,"dpspro":50</v>
      </c>
      <c r="L1732" s="20" t="str">
        <f>IF(B1732&gt;=50,VLOOKUP(A1732,英雄数据表!A:L,11,FALSE),IF(B1732&gt;=25,VLOOKUP(A1732,英雄数据表!A:L,7,0),""))</f>
        <v>"2104601004"</v>
      </c>
      <c r="M1732" s="20" t="str">
        <f>IFERROR(VLOOKUP(B1732,属性中转表!$K$2:$O$21,5,FALSE),"")</f>
        <v/>
      </c>
      <c r="N1732" s="20" t="str">
        <f>IF(B1732=25,VLOOKUP(A1732,英雄数据表!A:L,8,FALSE),IF(B1732=50,VLOOKUP(A1732,英雄数据表!A:L,12,0),""))</f>
        <v/>
      </c>
    </row>
    <row r="1733" spans="1:14" x14ac:dyDescent="0.3">
      <c r="A1733" s="20">
        <v>21046</v>
      </c>
      <c r="B1733" s="21">
        <f t="shared" si="114"/>
        <v>32</v>
      </c>
      <c r="C1733" s="21">
        <v>5</v>
      </c>
      <c r="D1733" s="21">
        <f>VLOOKUP(A1733,英雄数据表!A:D,4,0)</f>
        <v>2</v>
      </c>
      <c r="E1733" s="20" t="str">
        <f>VLOOKUP(A1733,英雄数据表!A:C,3,0)</f>
        <v>雄狮之牙</v>
      </c>
      <c r="F1733" s="20">
        <f t="shared" si="115"/>
        <v>21046</v>
      </c>
      <c r="G1733" s="20">
        <f t="shared" si="116"/>
        <v>21046</v>
      </c>
      <c r="H1733" s="21" t="str">
        <f>VLOOKUP(B1733,属性中转表!A:F,6,FALSE)</f>
        <v>"hp":93600,"atk":2600</v>
      </c>
      <c r="I1733" s="20" t="str">
        <f>IF(VLOOKUP(B1733,属性中转表!A:G,7,FALSE)=0,"",VLOOKUP(VLOOKUP(B1733,属性中转表!A:G,7,FALSE),属性中转表!$K$2:$P$21,6,0))&amp;IF(VLOOKUP(B1733,属性中转表!A:G,7,FALSE)&gt;=50,VLOOKUP(A1733,英雄数据表!A:K,9,0),IF(VLOOKUP(B1733,属性中转表!A:G,7,FALSE)&gt;=25,VLOOKUP(A1733,英雄数据表!A:K,5,0),""))</f>
        <v>"atk":300,"hp":5000,"undpspro":100</v>
      </c>
      <c r="J1733" s="20" t="str">
        <f>IF(I1733="","",属性中转表!$I$1&amp;(IF(VLOOKUP(B1733,属性中转表!A:G,7,FALSE)=0,0,VLOOKUP(VLOOKUP(B1733,属性中转表!A:G,7,FALSE),属性中转表!$K$2:$P$21,4,0)))+IFERROR(VLOOKUP(A1733,英雄数据表!A:K,IF(武魂!B1733&gt;=50,10,IF(武魂!B1733&gt;=25,6)),0),0))</f>
        <v>,"dpspro":50</v>
      </c>
      <c r="K1733" s="32" t="str">
        <f t="shared" si="117"/>
        <v>"atk":300,"hp":5000,"undpspro":100,"dpspro":50</v>
      </c>
      <c r="L1733" s="20" t="str">
        <f>IF(B1733&gt;=50,VLOOKUP(A1733,英雄数据表!A:L,11,FALSE),IF(B1733&gt;=25,VLOOKUP(A1733,英雄数据表!A:L,7,0),""))</f>
        <v>"2104601004"</v>
      </c>
      <c r="M1733" s="20" t="str">
        <f>IFERROR(VLOOKUP(B1733,属性中转表!$K$2:$O$21,5,FALSE),"")</f>
        <v/>
      </c>
      <c r="N1733" s="20" t="str">
        <f>IF(B1733=25,VLOOKUP(A1733,英雄数据表!A:L,8,FALSE),IF(B1733=50,VLOOKUP(A1733,英雄数据表!A:L,12,0),""))</f>
        <v/>
      </c>
    </row>
    <row r="1734" spans="1:14" x14ac:dyDescent="0.3">
      <c r="A1734" s="20">
        <v>21046</v>
      </c>
      <c r="B1734" s="21">
        <f t="shared" si="114"/>
        <v>33</v>
      </c>
      <c r="C1734" s="21">
        <v>5</v>
      </c>
      <c r="D1734" s="21">
        <f>VLOOKUP(A1734,英雄数据表!A:D,4,0)</f>
        <v>2</v>
      </c>
      <c r="E1734" s="20" t="str">
        <f>VLOOKUP(A1734,英雄数据表!A:C,3,0)</f>
        <v>雄狮之牙</v>
      </c>
      <c r="F1734" s="20">
        <f t="shared" si="115"/>
        <v>21046</v>
      </c>
      <c r="G1734" s="20">
        <f t="shared" si="116"/>
        <v>21046</v>
      </c>
      <c r="H1734" s="21" t="str">
        <f>VLOOKUP(B1734,属性中转表!A:F,6,FALSE)</f>
        <v>"hp":98100,"atk":2725</v>
      </c>
      <c r="I1734" s="20" t="str">
        <f>IF(VLOOKUP(B1734,属性中转表!A:G,7,FALSE)=0,"",VLOOKUP(VLOOKUP(B1734,属性中转表!A:G,7,FALSE),属性中转表!$K$2:$P$21,6,0))&amp;IF(VLOOKUP(B1734,属性中转表!A:G,7,FALSE)&gt;=50,VLOOKUP(A1734,英雄数据表!A:K,9,0),IF(VLOOKUP(B1734,属性中转表!A:G,7,FALSE)&gt;=25,VLOOKUP(A1734,英雄数据表!A:K,5,0),""))</f>
        <v>"atk":300,"hp":5000,"undpspro":100</v>
      </c>
      <c r="J1734" s="20" t="str">
        <f>IF(I1734="","",属性中转表!$I$1&amp;(IF(VLOOKUP(B1734,属性中转表!A:G,7,FALSE)=0,0,VLOOKUP(VLOOKUP(B1734,属性中转表!A:G,7,FALSE),属性中转表!$K$2:$P$21,4,0)))+IFERROR(VLOOKUP(A1734,英雄数据表!A:K,IF(武魂!B1734&gt;=50,10,IF(武魂!B1734&gt;=25,6)),0),0))</f>
        <v>,"dpspro":50</v>
      </c>
      <c r="K1734" s="32" t="str">
        <f t="shared" si="117"/>
        <v>"atk":300,"hp":5000,"undpspro":100,"dpspro":50</v>
      </c>
      <c r="L1734" s="20" t="str">
        <f>IF(B1734&gt;=50,VLOOKUP(A1734,英雄数据表!A:L,11,FALSE),IF(B1734&gt;=25,VLOOKUP(A1734,英雄数据表!A:L,7,0),""))</f>
        <v>"2104601004"</v>
      </c>
      <c r="M1734" s="20" t="str">
        <f>IFERROR(VLOOKUP(B1734,属性中转表!$K$2:$O$21,5,FALSE),"")</f>
        <v/>
      </c>
      <c r="N1734" s="20" t="str">
        <f>IF(B1734=25,VLOOKUP(A1734,英雄数据表!A:L,8,FALSE),IF(B1734=50,VLOOKUP(A1734,英雄数据表!A:L,12,0),""))</f>
        <v/>
      </c>
    </row>
    <row r="1735" spans="1:14" x14ac:dyDescent="0.3">
      <c r="A1735" s="20">
        <v>21046</v>
      </c>
      <c r="B1735" s="21">
        <f t="shared" si="114"/>
        <v>34</v>
      </c>
      <c r="C1735" s="21">
        <v>5</v>
      </c>
      <c r="D1735" s="21">
        <f>VLOOKUP(A1735,英雄数据表!A:D,4,0)</f>
        <v>2</v>
      </c>
      <c r="E1735" s="20" t="str">
        <f>VLOOKUP(A1735,英雄数据表!A:C,3,0)</f>
        <v>雄狮之牙</v>
      </c>
      <c r="F1735" s="20">
        <f t="shared" si="115"/>
        <v>21046</v>
      </c>
      <c r="G1735" s="20">
        <f t="shared" si="116"/>
        <v>21046</v>
      </c>
      <c r="H1735" s="21" t="str">
        <f>VLOOKUP(B1735,属性中转表!A:F,6,FALSE)</f>
        <v>"hp":102600,"atk":2850</v>
      </c>
      <c r="I1735" s="20" t="str">
        <f>IF(VLOOKUP(B1735,属性中转表!A:G,7,FALSE)=0,"",VLOOKUP(VLOOKUP(B1735,属性中转表!A:G,7,FALSE),属性中转表!$K$2:$P$21,6,0))&amp;IF(VLOOKUP(B1735,属性中转表!A:G,7,FALSE)&gt;=50,VLOOKUP(A1735,英雄数据表!A:K,9,0),IF(VLOOKUP(B1735,属性中转表!A:G,7,FALSE)&gt;=25,VLOOKUP(A1735,英雄数据表!A:K,5,0),""))</f>
        <v>"atk":300,"hp":5000,"undpspro":100</v>
      </c>
      <c r="J1735" s="20" t="str">
        <f>IF(I1735="","",属性中转表!$I$1&amp;(IF(VLOOKUP(B1735,属性中转表!A:G,7,FALSE)=0,0,VLOOKUP(VLOOKUP(B1735,属性中转表!A:G,7,FALSE),属性中转表!$K$2:$P$21,4,0)))+IFERROR(VLOOKUP(A1735,英雄数据表!A:K,IF(武魂!B1735&gt;=50,10,IF(武魂!B1735&gt;=25,6)),0),0))</f>
        <v>,"dpspro":50</v>
      </c>
      <c r="K1735" s="32" t="str">
        <f t="shared" si="117"/>
        <v>"atk":300,"hp":5000,"undpspro":100,"dpspro":50</v>
      </c>
      <c r="L1735" s="20" t="str">
        <f>IF(B1735&gt;=50,VLOOKUP(A1735,英雄数据表!A:L,11,FALSE),IF(B1735&gt;=25,VLOOKUP(A1735,英雄数据表!A:L,7,0),""))</f>
        <v>"2104601004"</v>
      </c>
      <c r="M1735" s="20" t="str">
        <f>IFERROR(VLOOKUP(B1735,属性中转表!$K$2:$O$21,5,FALSE),"")</f>
        <v/>
      </c>
      <c r="N1735" s="20" t="str">
        <f>IF(B1735=25,VLOOKUP(A1735,英雄数据表!A:L,8,FALSE),IF(B1735=50,VLOOKUP(A1735,英雄数据表!A:L,12,0),""))</f>
        <v/>
      </c>
    </row>
    <row r="1736" spans="1:14" x14ac:dyDescent="0.3">
      <c r="A1736" s="20">
        <v>21046</v>
      </c>
      <c r="B1736" s="21">
        <f t="shared" si="114"/>
        <v>35</v>
      </c>
      <c r="C1736" s="21">
        <v>5</v>
      </c>
      <c r="D1736" s="21">
        <f>VLOOKUP(A1736,英雄数据表!A:D,4,0)</f>
        <v>2</v>
      </c>
      <c r="E1736" s="20" t="str">
        <f>VLOOKUP(A1736,英雄数据表!A:C,3,0)</f>
        <v>雄狮之牙</v>
      </c>
      <c r="F1736" s="20">
        <f t="shared" si="115"/>
        <v>21046</v>
      </c>
      <c r="G1736" s="20">
        <f t="shared" si="116"/>
        <v>21046</v>
      </c>
      <c r="H1736" s="21" t="str">
        <f>VLOOKUP(B1736,属性中转表!A:F,6,FALSE)</f>
        <v>"hp":107100,"atk":2975</v>
      </c>
      <c r="I1736" s="20" t="str">
        <f>IF(VLOOKUP(B1736,属性中转表!A:G,7,FALSE)=0,"",VLOOKUP(VLOOKUP(B1736,属性中转表!A:G,7,FALSE),属性中转表!$K$2:$P$21,6,0))&amp;IF(VLOOKUP(B1736,属性中转表!A:G,7,FALSE)&gt;=50,VLOOKUP(A1736,英雄数据表!A:K,9,0),IF(VLOOKUP(B1736,属性中转表!A:G,7,FALSE)&gt;=25,VLOOKUP(A1736,英雄数据表!A:K,5,0),""))</f>
        <v>"atk":300,"hp":5000,"undpspro":100</v>
      </c>
      <c r="J1736" s="20" t="str">
        <f>IF(I1736="","",属性中转表!$I$1&amp;(IF(VLOOKUP(B1736,属性中转表!A:G,7,FALSE)=0,0,VLOOKUP(VLOOKUP(B1736,属性中转表!A:G,7,FALSE),属性中转表!$K$2:$P$21,4,0)))+IFERROR(VLOOKUP(A1736,英雄数据表!A:K,IF(武魂!B1736&gt;=50,10,IF(武魂!B1736&gt;=25,6)),0),0))</f>
        <v>,"dpspro":100</v>
      </c>
      <c r="K1736" s="32" t="str">
        <f t="shared" si="117"/>
        <v>"atk":300,"hp":5000,"undpspro":100,"dpspro":100</v>
      </c>
      <c r="L1736" s="20" t="str">
        <f>IF(B1736&gt;=50,VLOOKUP(A1736,英雄数据表!A:L,11,FALSE),IF(B1736&gt;=25,VLOOKUP(A1736,英雄数据表!A:L,7,0),""))</f>
        <v>"2104601004"</v>
      </c>
      <c r="M1736" s="20" t="str">
        <f>IFERROR(VLOOKUP(B1736,属性中转表!$K$2:$O$21,5,FALSE),"")</f>
        <v>"dpspro":50</v>
      </c>
      <c r="N1736" s="20" t="str">
        <f>IF(B1736=25,VLOOKUP(A1736,英雄数据表!A:L,8,FALSE),IF(B1736=50,VLOOKUP(A1736,英雄数据表!A:L,12,0),""))</f>
        <v/>
      </c>
    </row>
    <row r="1737" spans="1:14" x14ac:dyDescent="0.3">
      <c r="A1737" s="20">
        <v>21046</v>
      </c>
      <c r="B1737" s="21">
        <f t="shared" si="114"/>
        <v>36</v>
      </c>
      <c r="C1737" s="21">
        <v>5</v>
      </c>
      <c r="D1737" s="21">
        <f>VLOOKUP(A1737,英雄数据表!A:D,4,0)</f>
        <v>2</v>
      </c>
      <c r="E1737" s="20" t="str">
        <f>VLOOKUP(A1737,英雄数据表!A:C,3,0)</f>
        <v>雄狮之牙</v>
      </c>
      <c r="F1737" s="20">
        <f t="shared" si="115"/>
        <v>21046</v>
      </c>
      <c r="G1737" s="20">
        <f t="shared" si="116"/>
        <v>21046</v>
      </c>
      <c r="H1737" s="21" t="str">
        <f>VLOOKUP(B1737,属性中转表!A:F,6,FALSE)</f>
        <v>"hp":111600,"atk":3100</v>
      </c>
      <c r="I1737" s="20" t="str">
        <f>IF(VLOOKUP(B1737,属性中转表!A:G,7,FALSE)=0,"",VLOOKUP(VLOOKUP(B1737,属性中转表!A:G,7,FALSE),属性中转表!$K$2:$P$21,6,0))&amp;IF(VLOOKUP(B1737,属性中转表!A:G,7,FALSE)&gt;=50,VLOOKUP(A1737,英雄数据表!A:K,9,0),IF(VLOOKUP(B1737,属性中转表!A:G,7,FALSE)&gt;=25,VLOOKUP(A1737,英雄数据表!A:K,5,0),""))</f>
        <v>"atk":300,"hp":5000,"undpspro":100</v>
      </c>
      <c r="J1737" s="20" t="str">
        <f>IF(I1737="","",属性中转表!$I$1&amp;(IF(VLOOKUP(B1737,属性中转表!A:G,7,FALSE)=0,0,VLOOKUP(VLOOKUP(B1737,属性中转表!A:G,7,FALSE),属性中转表!$K$2:$P$21,4,0)))+IFERROR(VLOOKUP(A1737,英雄数据表!A:K,IF(武魂!B1737&gt;=50,10,IF(武魂!B1737&gt;=25,6)),0),0))</f>
        <v>,"dpspro":100</v>
      </c>
      <c r="K1737" s="32" t="str">
        <f t="shared" si="117"/>
        <v>"atk":300,"hp":5000,"undpspro":100,"dpspro":100</v>
      </c>
      <c r="L1737" s="20" t="str">
        <f>IF(B1737&gt;=50,VLOOKUP(A1737,英雄数据表!A:L,11,FALSE),IF(B1737&gt;=25,VLOOKUP(A1737,英雄数据表!A:L,7,0),""))</f>
        <v>"2104601004"</v>
      </c>
      <c r="M1737" s="20" t="str">
        <f>IFERROR(VLOOKUP(B1737,属性中转表!$K$2:$O$21,5,FALSE),"")</f>
        <v/>
      </c>
      <c r="N1737" s="20" t="str">
        <f>IF(B1737=25,VLOOKUP(A1737,英雄数据表!A:L,8,FALSE),IF(B1737=50,VLOOKUP(A1737,英雄数据表!A:L,12,0),""))</f>
        <v/>
      </c>
    </row>
    <row r="1738" spans="1:14" x14ac:dyDescent="0.3">
      <c r="A1738" s="20">
        <v>21046</v>
      </c>
      <c r="B1738" s="21">
        <f t="shared" si="114"/>
        <v>37</v>
      </c>
      <c r="C1738" s="21">
        <v>5</v>
      </c>
      <c r="D1738" s="21">
        <f>VLOOKUP(A1738,英雄数据表!A:D,4,0)</f>
        <v>2</v>
      </c>
      <c r="E1738" s="20" t="str">
        <f>VLOOKUP(A1738,英雄数据表!A:C,3,0)</f>
        <v>雄狮之牙</v>
      </c>
      <c r="F1738" s="20">
        <f t="shared" si="115"/>
        <v>21046</v>
      </c>
      <c r="G1738" s="20">
        <f t="shared" si="116"/>
        <v>21046</v>
      </c>
      <c r="H1738" s="21" t="str">
        <f>VLOOKUP(B1738,属性中转表!A:F,6,FALSE)</f>
        <v>"hp":116100,"atk":3225</v>
      </c>
      <c r="I1738" s="20" t="str">
        <f>IF(VLOOKUP(B1738,属性中转表!A:G,7,FALSE)=0,"",VLOOKUP(VLOOKUP(B1738,属性中转表!A:G,7,FALSE),属性中转表!$K$2:$P$21,6,0))&amp;IF(VLOOKUP(B1738,属性中转表!A:G,7,FALSE)&gt;=50,VLOOKUP(A1738,英雄数据表!A:K,9,0),IF(VLOOKUP(B1738,属性中转表!A:G,7,FALSE)&gt;=25,VLOOKUP(A1738,英雄数据表!A:K,5,0),""))</f>
        <v>"atk":300,"hp":5000,"undpspro":100</v>
      </c>
      <c r="J1738" s="20" t="str">
        <f>IF(I1738="","",属性中转表!$I$1&amp;(IF(VLOOKUP(B1738,属性中转表!A:G,7,FALSE)=0,0,VLOOKUP(VLOOKUP(B1738,属性中转表!A:G,7,FALSE),属性中转表!$K$2:$P$21,4,0)))+IFERROR(VLOOKUP(A1738,英雄数据表!A:K,IF(武魂!B1738&gt;=50,10,IF(武魂!B1738&gt;=25,6)),0),0))</f>
        <v>,"dpspro":100</v>
      </c>
      <c r="K1738" s="32" t="str">
        <f t="shared" si="117"/>
        <v>"atk":300,"hp":5000,"undpspro":100,"dpspro":100</v>
      </c>
      <c r="L1738" s="20" t="str">
        <f>IF(B1738&gt;=50,VLOOKUP(A1738,英雄数据表!A:L,11,FALSE),IF(B1738&gt;=25,VLOOKUP(A1738,英雄数据表!A:L,7,0),""))</f>
        <v>"2104601004"</v>
      </c>
      <c r="M1738" s="20" t="str">
        <f>IFERROR(VLOOKUP(B1738,属性中转表!$K$2:$O$21,5,FALSE),"")</f>
        <v/>
      </c>
      <c r="N1738" s="20" t="str">
        <f>IF(B1738=25,VLOOKUP(A1738,英雄数据表!A:L,8,FALSE),IF(B1738=50,VLOOKUP(A1738,英雄数据表!A:L,12,0),""))</f>
        <v/>
      </c>
    </row>
    <row r="1739" spans="1:14" x14ac:dyDescent="0.3">
      <c r="A1739" s="20">
        <v>21046</v>
      </c>
      <c r="B1739" s="21">
        <f t="shared" ref="B1739:B1802" si="118">IF(A1739=A1738,B1738+1,1)</f>
        <v>38</v>
      </c>
      <c r="C1739" s="21">
        <v>5</v>
      </c>
      <c r="D1739" s="21">
        <f>VLOOKUP(A1739,英雄数据表!A:D,4,0)</f>
        <v>2</v>
      </c>
      <c r="E1739" s="20" t="str">
        <f>VLOOKUP(A1739,英雄数据表!A:C,3,0)</f>
        <v>雄狮之牙</v>
      </c>
      <c r="F1739" s="20">
        <f t="shared" ref="F1739:F1802" si="119">A1739</f>
        <v>21046</v>
      </c>
      <c r="G1739" s="20">
        <f t="shared" ref="G1739:G1802" si="120">A1739</f>
        <v>21046</v>
      </c>
      <c r="H1739" s="21" t="str">
        <f>VLOOKUP(B1739,属性中转表!A:F,6,FALSE)</f>
        <v>"hp":120600,"atk":3350</v>
      </c>
      <c r="I1739" s="20" t="str">
        <f>IF(VLOOKUP(B1739,属性中转表!A:G,7,FALSE)=0,"",VLOOKUP(VLOOKUP(B1739,属性中转表!A:G,7,FALSE),属性中转表!$K$2:$P$21,6,0))&amp;IF(VLOOKUP(B1739,属性中转表!A:G,7,FALSE)&gt;=50,VLOOKUP(A1739,英雄数据表!A:K,9,0),IF(VLOOKUP(B1739,属性中转表!A:G,7,FALSE)&gt;=25,VLOOKUP(A1739,英雄数据表!A:K,5,0),""))</f>
        <v>"atk":300,"hp":5000,"undpspro":100</v>
      </c>
      <c r="J1739" s="20" t="str">
        <f>IF(I1739="","",属性中转表!$I$1&amp;(IF(VLOOKUP(B1739,属性中转表!A:G,7,FALSE)=0,0,VLOOKUP(VLOOKUP(B1739,属性中转表!A:G,7,FALSE),属性中转表!$K$2:$P$21,4,0)))+IFERROR(VLOOKUP(A1739,英雄数据表!A:K,IF(武魂!B1739&gt;=50,10,IF(武魂!B1739&gt;=25,6)),0),0))</f>
        <v>,"dpspro":100</v>
      </c>
      <c r="K1739" s="32" t="str">
        <f t="shared" ref="K1739:K1802" si="121">I1739&amp;J1739</f>
        <v>"atk":300,"hp":5000,"undpspro":100,"dpspro":100</v>
      </c>
      <c r="L1739" s="20" t="str">
        <f>IF(B1739&gt;=50,VLOOKUP(A1739,英雄数据表!A:L,11,FALSE),IF(B1739&gt;=25,VLOOKUP(A1739,英雄数据表!A:L,7,0),""))</f>
        <v>"2104601004"</v>
      </c>
      <c r="M1739" s="20" t="str">
        <f>IFERROR(VLOOKUP(B1739,属性中转表!$K$2:$O$21,5,FALSE),"")</f>
        <v/>
      </c>
      <c r="N1739" s="20" t="str">
        <f>IF(B1739=25,VLOOKUP(A1739,英雄数据表!A:L,8,FALSE),IF(B1739=50,VLOOKUP(A1739,英雄数据表!A:L,12,0),""))</f>
        <v/>
      </c>
    </row>
    <row r="1740" spans="1:14" x14ac:dyDescent="0.3">
      <c r="A1740" s="20">
        <v>21046</v>
      </c>
      <c r="B1740" s="21">
        <f t="shared" si="118"/>
        <v>39</v>
      </c>
      <c r="C1740" s="21">
        <v>5</v>
      </c>
      <c r="D1740" s="21">
        <f>VLOOKUP(A1740,英雄数据表!A:D,4,0)</f>
        <v>2</v>
      </c>
      <c r="E1740" s="20" t="str">
        <f>VLOOKUP(A1740,英雄数据表!A:C,3,0)</f>
        <v>雄狮之牙</v>
      </c>
      <c r="F1740" s="20">
        <f t="shared" si="119"/>
        <v>21046</v>
      </c>
      <c r="G1740" s="20">
        <f t="shared" si="120"/>
        <v>21046</v>
      </c>
      <c r="H1740" s="21" t="str">
        <f>VLOOKUP(B1740,属性中转表!A:F,6,FALSE)</f>
        <v>"hp":125100,"atk":3475</v>
      </c>
      <c r="I1740" s="20" t="str">
        <f>IF(VLOOKUP(B1740,属性中转表!A:G,7,FALSE)=0,"",VLOOKUP(VLOOKUP(B1740,属性中转表!A:G,7,FALSE),属性中转表!$K$2:$P$21,6,0))&amp;IF(VLOOKUP(B1740,属性中转表!A:G,7,FALSE)&gt;=50,VLOOKUP(A1740,英雄数据表!A:K,9,0),IF(VLOOKUP(B1740,属性中转表!A:G,7,FALSE)&gt;=25,VLOOKUP(A1740,英雄数据表!A:K,5,0),""))</f>
        <v>"atk":300,"hp":5000,"undpspro":100</v>
      </c>
      <c r="J1740" s="20" t="str">
        <f>IF(I1740="","",属性中转表!$I$1&amp;(IF(VLOOKUP(B1740,属性中转表!A:G,7,FALSE)=0,0,VLOOKUP(VLOOKUP(B1740,属性中转表!A:G,7,FALSE),属性中转表!$K$2:$P$21,4,0)))+IFERROR(VLOOKUP(A1740,英雄数据表!A:K,IF(武魂!B1740&gt;=50,10,IF(武魂!B1740&gt;=25,6)),0),0))</f>
        <v>,"dpspro":100</v>
      </c>
      <c r="K1740" s="32" t="str">
        <f t="shared" si="121"/>
        <v>"atk":300,"hp":5000,"undpspro":100,"dpspro":100</v>
      </c>
      <c r="L1740" s="20" t="str">
        <f>IF(B1740&gt;=50,VLOOKUP(A1740,英雄数据表!A:L,11,FALSE),IF(B1740&gt;=25,VLOOKUP(A1740,英雄数据表!A:L,7,0),""))</f>
        <v>"2104601004"</v>
      </c>
      <c r="M1740" s="20" t="str">
        <f>IFERROR(VLOOKUP(B1740,属性中转表!$K$2:$O$21,5,FALSE),"")</f>
        <v/>
      </c>
      <c r="N1740" s="20" t="str">
        <f>IF(B1740=25,VLOOKUP(A1740,英雄数据表!A:L,8,FALSE),IF(B1740=50,VLOOKUP(A1740,英雄数据表!A:L,12,0),""))</f>
        <v/>
      </c>
    </row>
    <row r="1741" spans="1:14" x14ac:dyDescent="0.3">
      <c r="A1741" s="20">
        <v>21046</v>
      </c>
      <c r="B1741" s="21">
        <f t="shared" si="118"/>
        <v>40</v>
      </c>
      <c r="C1741" s="21">
        <v>5</v>
      </c>
      <c r="D1741" s="21">
        <f>VLOOKUP(A1741,英雄数据表!A:D,4,0)</f>
        <v>2</v>
      </c>
      <c r="E1741" s="20" t="str">
        <f>VLOOKUP(A1741,英雄数据表!A:C,3,0)</f>
        <v>雄狮之牙</v>
      </c>
      <c r="F1741" s="20">
        <f t="shared" si="119"/>
        <v>21046</v>
      </c>
      <c r="G1741" s="20">
        <f t="shared" si="120"/>
        <v>21046</v>
      </c>
      <c r="H1741" s="21" t="str">
        <f>VLOOKUP(B1741,属性中转表!A:F,6,FALSE)</f>
        <v>"hp":129600,"atk":3600</v>
      </c>
      <c r="I1741" s="20" t="str">
        <f>IF(VLOOKUP(B1741,属性中转表!A:G,7,FALSE)=0,"",VLOOKUP(VLOOKUP(B1741,属性中转表!A:G,7,FALSE),属性中转表!$K$2:$P$21,6,0))&amp;IF(VLOOKUP(B1741,属性中转表!A:G,7,FALSE)&gt;=50,VLOOKUP(A1741,英雄数据表!A:K,9,0),IF(VLOOKUP(B1741,属性中转表!A:G,7,FALSE)&gt;=25,VLOOKUP(A1741,英雄数据表!A:K,5,0),""))</f>
        <v>"atk":300,"hp":5000,"undpspro":100,"pvpdpspro":50</v>
      </c>
      <c r="J1741" s="20" t="str">
        <f>IF(I1741="","",属性中转表!$I$1&amp;(IF(VLOOKUP(B1741,属性中转表!A:G,7,FALSE)=0,0,VLOOKUP(VLOOKUP(B1741,属性中转表!A:G,7,FALSE),属性中转表!$K$2:$P$21,4,0)))+IFERROR(VLOOKUP(A1741,英雄数据表!A:K,IF(武魂!B1741&gt;=50,10,IF(武魂!B1741&gt;=25,6)),0),0))</f>
        <v>,"dpspro":100</v>
      </c>
      <c r="K1741" s="32" t="str">
        <f t="shared" si="121"/>
        <v>"atk":300,"hp":5000,"undpspro":100,"pvpdpspro":50,"dpspro":100</v>
      </c>
      <c r="L1741" s="20" t="str">
        <f>IF(B1741&gt;=50,VLOOKUP(A1741,英雄数据表!A:L,11,FALSE),IF(B1741&gt;=25,VLOOKUP(A1741,英雄数据表!A:L,7,0),""))</f>
        <v>"2104601004"</v>
      </c>
      <c r="M1741" s="20" t="str">
        <f>IFERROR(VLOOKUP(B1741,属性中转表!$K$2:$O$21,5,FALSE),"")</f>
        <v>"pvpdpspro":50</v>
      </c>
      <c r="N1741" s="20" t="str">
        <f>IF(B1741=25,VLOOKUP(A1741,英雄数据表!A:L,8,FALSE),IF(B1741=50,VLOOKUP(A1741,英雄数据表!A:L,12,0),""))</f>
        <v/>
      </c>
    </row>
    <row r="1742" spans="1:14" x14ac:dyDescent="0.3">
      <c r="A1742" s="20">
        <v>21046</v>
      </c>
      <c r="B1742" s="21">
        <f t="shared" si="118"/>
        <v>41</v>
      </c>
      <c r="C1742" s="21">
        <v>5</v>
      </c>
      <c r="D1742" s="21">
        <f>VLOOKUP(A1742,英雄数据表!A:D,4,0)</f>
        <v>2</v>
      </c>
      <c r="E1742" s="20" t="str">
        <f>VLOOKUP(A1742,英雄数据表!A:C,3,0)</f>
        <v>雄狮之牙</v>
      </c>
      <c r="F1742" s="20">
        <f t="shared" si="119"/>
        <v>21046</v>
      </c>
      <c r="G1742" s="20">
        <f t="shared" si="120"/>
        <v>21046</v>
      </c>
      <c r="H1742" s="21" t="str">
        <f>VLOOKUP(B1742,属性中转表!A:F,6,FALSE)</f>
        <v>"hp":135000,"atk":3750</v>
      </c>
      <c r="I1742" s="20" t="str">
        <f>IF(VLOOKUP(B1742,属性中转表!A:G,7,FALSE)=0,"",VLOOKUP(VLOOKUP(B1742,属性中转表!A:G,7,FALSE),属性中转表!$K$2:$P$21,6,0))&amp;IF(VLOOKUP(B1742,属性中转表!A:G,7,FALSE)&gt;=50,VLOOKUP(A1742,英雄数据表!A:K,9,0),IF(VLOOKUP(B1742,属性中转表!A:G,7,FALSE)&gt;=25,VLOOKUP(A1742,英雄数据表!A:K,5,0),""))</f>
        <v>"atk":300,"hp":5000,"undpspro":100,"pvpdpspro":50</v>
      </c>
      <c r="J1742" s="20" t="str">
        <f>IF(I1742="","",属性中转表!$I$1&amp;(IF(VLOOKUP(B1742,属性中转表!A:G,7,FALSE)=0,0,VLOOKUP(VLOOKUP(B1742,属性中转表!A:G,7,FALSE),属性中转表!$K$2:$P$21,4,0)))+IFERROR(VLOOKUP(A1742,英雄数据表!A:K,IF(武魂!B1742&gt;=50,10,IF(武魂!B1742&gt;=25,6)),0),0))</f>
        <v>,"dpspro":100</v>
      </c>
      <c r="K1742" s="32" t="str">
        <f t="shared" si="121"/>
        <v>"atk":300,"hp":5000,"undpspro":100,"pvpdpspro":50,"dpspro":100</v>
      </c>
      <c r="L1742" s="20" t="str">
        <f>IF(B1742&gt;=50,VLOOKUP(A1742,英雄数据表!A:L,11,FALSE),IF(B1742&gt;=25,VLOOKUP(A1742,英雄数据表!A:L,7,0),""))</f>
        <v>"2104601004"</v>
      </c>
      <c r="M1742" s="20" t="str">
        <f>IFERROR(VLOOKUP(B1742,属性中转表!$K$2:$O$21,5,FALSE),"")</f>
        <v/>
      </c>
      <c r="N1742" s="20" t="str">
        <f>IF(B1742=25,VLOOKUP(A1742,英雄数据表!A:L,8,FALSE),IF(B1742=50,VLOOKUP(A1742,英雄数据表!A:L,12,0),""))</f>
        <v/>
      </c>
    </row>
    <row r="1743" spans="1:14" x14ac:dyDescent="0.3">
      <c r="A1743" s="20">
        <v>21046</v>
      </c>
      <c r="B1743" s="21">
        <f t="shared" si="118"/>
        <v>42</v>
      </c>
      <c r="C1743" s="21">
        <v>5</v>
      </c>
      <c r="D1743" s="21">
        <f>VLOOKUP(A1743,英雄数据表!A:D,4,0)</f>
        <v>2</v>
      </c>
      <c r="E1743" s="20" t="str">
        <f>VLOOKUP(A1743,英雄数据表!A:C,3,0)</f>
        <v>雄狮之牙</v>
      </c>
      <c r="F1743" s="20">
        <f t="shared" si="119"/>
        <v>21046</v>
      </c>
      <c r="G1743" s="20">
        <f t="shared" si="120"/>
        <v>21046</v>
      </c>
      <c r="H1743" s="21" t="str">
        <f>VLOOKUP(B1743,属性中转表!A:F,6,FALSE)</f>
        <v>"hp":140400,"atk":3900</v>
      </c>
      <c r="I1743" s="20" t="str">
        <f>IF(VLOOKUP(B1743,属性中转表!A:G,7,FALSE)=0,"",VLOOKUP(VLOOKUP(B1743,属性中转表!A:G,7,FALSE),属性中转表!$K$2:$P$21,6,0))&amp;IF(VLOOKUP(B1743,属性中转表!A:G,7,FALSE)&gt;=50,VLOOKUP(A1743,英雄数据表!A:K,9,0),IF(VLOOKUP(B1743,属性中转表!A:G,7,FALSE)&gt;=25,VLOOKUP(A1743,英雄数据表!A:K,5,0),""))</f>
        <v>"atk":300,"hp":5000,"undpspro":100,"pvpdpspro":50</v>
      </c>
      <c r="J1743" s="20" t="str">
        <f>IF(I1743="","",属性中转表!$I$1&amp;(IF(VLOOKUP(B1743,属性中转表!A:G,7,FALSE)=0,0,VLOOKUP(VLOOKUP(B1743,属性中转表!A:G,7,FALSE),属性中转表!$K$2:$P$21,4,0)))+IFERROR(VLOOKUP(A1743,英雄数据表!A:K,IF(武魂!B1743&gt;=50,10,IF(武魂!B1743&gt;=25,6)),0),0))</f>
        <v>,"dpspro":100</v>
      </c>
      <c r="K1743" s="32" t="str">
        <f t="shared" si="121"/>
        <v>"atk":300,"hp":5000,"undpspro":100,"pvpdpspro":50,"dpspro":100</v>
      </c>
      <c r="L1743" s="20" t="str">
        <f>IF(B1743&gt;=50,VLOOKUP(A1743,英雄数据表!A:L,11,FALSE),IF(B1743&gt;=25,VLOOKUP(A1743,英雄数据表!A:L,7,0),""))</f>
        <v>"2104601004"</v>
      </c>
      <c r="M1743" s="20" t="str">
        <f>IFERROR(VLOOKUP(B1743,属性中转表!$K$2:$O$21,5,FALSE),"")</f>
        <v/>
      </c>
      <c r="N1743" s="20" t="str">
        <f>IF(B1743=25,VLOOKUP(A1743,英雄数据表!A:L,8,FALSE),IF(B1743=50,VLOOKUP(A1743,英雄数据表!A:L,12,0),""))</f>
        <v/>
      </c>
    </row>
    <row r="1744" spans="1:14" x14ac:dyDescent="0.3">
      <c r="A1744" s="20">
        <v>21046</v>
      </c>
      <c r="B1744" s="21">
        <f t="shared" si="118"/>
        <v>43</v>
      </c>
      <c r="C1744" s="21">
        <v>5</v>
      </c>
      <c r="D1744" s="21">
        <f>VLOOKUP(A1744,英雄数据表!A:D,4,0)</f>
        <v>2</v>
      </c>
      <c r="E1744" s="20" t="str">
        <f>VLOOKUP(A1744,英雄数据表!A:C,3,0)</f>
        <v>雄狮之牙</v>
      </c>
      <c r="F1744" s="20">
        <f t="shared" si="119"/>
        <v>21046</v>
      </c>
      <c r="G1744" s="20">
        <f t="shared" si="120"/>
        <v>21046</v>
      </c>
      <c r="H1744" s="21" t="str">
        <f>VLOOKUP(B1744,属性中转表!A:F,6,FALSE)</f>
        <v>"hp":145800,"atk":4050</v>
      </c>
      <c r="I1744" s="20" t="str">
        <f>IF(VLOOKUP(B1744,属性中转表!A:G,7,FALSE)=0,"",VLOOKUP(VLOOKUP(B1744,属性中转表!A:G,7,FALSE),属性中转表!$K$2:$P$21,6,0))&amp;IF(VLOOKUP(B1744,属性中转表!A:G,7,FALSE)&gt;=50,VLOOKUP(A1744,英雄数据表!A:K,9,0),IF(VLOOKUP(B1744,属性中转表!A:G,7,FALSE)&gt;=25,VLOOKUP(A1744,英雄数据表!A:K,5,0),""))</f>
        <v>"atk":300,"hp":5000,"undpspro":100,"pvpdpspro":50</v>
      </c>
      <c r="J1744" s="20" t="str">
        <f>IF(I1744="","",属性中转表!$I$1&amp;(IF(VLOOKUP(B1744,属性中转表!A:G,7,FALSE)=0,0,VLOOKUP(VLOOKUP(B1744,属性中转表!A:G,7,FALSE),属性中转表!$K$2:$P$21,4,0)))+IFERROR(VLOOKUP(A1744,英雄数据表!A:K,IF(武魂!B1744&gt;=50,10,IF(武魂!B1744&gt;=25,6)),0),0))</f>
        <v>,"dpspro":100</v>
      </c>
      <c r="K1744" s="32" t="str">
        <f t="shared" si="121"/>
        <v>"atk":300,"hp":5000,"undpspro":100,"pvpdpspro":50,"dpspro":100</v>
      </c>
      <c r="L1744" s="20" t="str">
        <f>IF(B1744&gt;=50,VLOOKUP(A1744,英雄数据表!A:L,11,FALSE),IF(B1744&gt;=25,VLOOKUP(A1744,英雄数据表!A:L,7,0),""))</f>
        <v>"2104601004"</v>
      </c>
      <c r="M1744" s="20" t="str">
        <f>IFERROR(VLOOKUP(B1744,属性中转表!$K$2:$O$21,5,FALSE),"")</f>
        <v/>
      </c>
      <c r="N1744" s="20" t="str">
        <f>IF(B1744=25,VLOOKUP(A1744,英雄数据表!A:L,8,FALSE),IF(B1744=50,VLOOKUP(A1744,英雄数据表!A:L,12,0),""))</f>
        <v/>
      </c>
    </row>
    <row r="1745" spans="1:14" x14ac:dyDescent="0.3">
      <c r="A1745" s="20">
        <v>21046</v>
      </c>
      <c r="B1745" s="21">
        <f t="shared" si="118"/>
        <v>44</v>
      </c>
      <c r="C1745" s="21">
        <v>5</v>
      </c>
      <c r="D1745" s="21">
        <f>VLOOKUP(A1745,英雄数据表!A:D,4,0)</f>
        <v>2</v>
      </c>
      <c r="E1745" s="20" t="str">
        <f>VLOOKUP(A1745,英雄数据表!A:C,3,0)</f>
        <v>雄狮之牙</v>
      </c>
      <c r="F1745" s="20">
        <f t="shared" si="119"/>
        <v>21046</v>
      </c>
      <c r="G1745" s="20">
        <f t="shared" si="120"/>
        <v>21046</v>
      </c>
      <c r="H1745" s="21" t="str">
        <f>VLOOKUP(B1745,属性中转表!A:F,6,FALSE)</f>
        <v>"hp":151200,"atk":4200</v>
      </c>
      <c r="I1745" s="20" t="str">
        <f>IF(VLOOKUP(B1745,属性中转表!A:G,7,FALSE)=0,"",VLOOKUP(VLOOKUP(B1745,属性中转表!A:G,7,FALSE),属性中转表!$K$2:$P$21,6,0))&amp;IF(VLOOKUP(B1745,属性中转表!A:G,7,FALSE)&gt;=50,VLOOKUP(A1745,英雄数据表!A:K,9,0),IF(VLOOKUP(B1745,属性中转表!A:G,7,FALSE)&gt;=25,VLOOKUP(A1745,英雄数据表!A:K,5,0),""))</f>
        <v>"atk":300,"hp":5000,"undpspro":100,"pvpdpspro":50</v>
      </c>
      <c r="J1745" s="20" t="str">
        <f>IF(I1745="","",属性中转表!$I$1&amp;(IF(VLOOKUP(B1745,属性中转表!A:G,7,FALSE)=0,0,VLOOKUP(VLOOKUP(B1745,属性中转表!A:G,7,FALSE),属性中转表!$K$2:$P$21,4,0)))+IFERROR(VLOOKUP(A1745,英雄数据表!A:K,IF(武魂!B1745&gt;=50,10,IF(武魂!B1745&gt;=25,6)),0),0))</f>
        <v>,"dpspro":100</v>
      </c>
      <c r="K1745" s="32" t="str">
        <f t="shared" si="121"/>
        <v>"atk":300,"hp":5000,"undpspro":100,"pvpdpspro":50,"dpspro":100</v>
      </c>
      <c r="L1745" s="20" t="str">
        <f>IF(B1745&gt;=50,VLOOKUP(A1745,英雄数据表!A:L,11,FALSE),IF(B1745&gt;=25,VLOOKUP(A1745,英雄数据表!A:L,7,0),""))</f>
        <v>"2104601004"</v>
      </c>
      <c r="M1745" s="20" t="str">
        <f>IFERROR(VLOOKUP(B1745,属性中转表!$K$2:$O$21,5,FALSE),"")</f>
        <v/>
      </c>
      <c r="N1745" s="20" t="str">
        <f>IF(B1745=25,VLOOKUP(A1745,英雄数据表!A:L,8,FALSE),IF(B1745=50,VLOOKUP(A1745,英雄数据表!A:L,12,0),""))</f>
        <v/>
      </c>
    </row>
    <row r="1746" spans="1:14" x14ac:dyDescent="0.3">
      <c r="A1746" s="20">
        <v>21046</v>
      </c>
      <c r="B1746" s="21">
        <f t="shared" si="118"/>
        <v>45</v>
      </c>
      <c r="C1746" s="21">
        <v>5</v>
      </c>
      <c r="D1746" s="21">
        <f>VLOOKUP(A1746,英雄数据表!A:D,4,0)</f>
        <v>2</v>
      </c>
      <c r="E1746" s="20" t="str">
        <f>VLOOKUP(A1746,英雄数据表!A:C,3,0)</f>
        <v>雄狮之牙</v>
      </c>
      <c r="F1746" s="20">
        <f t="shared" si="119"/>
        <v>21046</v>
      </c>
      <c r="G1746" s="20">
        <f t="shared" si="120"/>
        <v>21046</v>
      </c>
      <c r="H1746" s="21" t="str">
        <f>VLOOKUP(B1746,属性中转表!A:F,6,FALSE)</f>
        <v>"hp":156600,"atk":4350</v>
      </c>
      <c r="I1746" s="20" t="str">
        <f>IF(VLOOKUP(B1746,属性中转表!A:G,7,FALSE)=0,"",VLOOKUP(VLOOKUP(B1746,属性中转表!A:G,7,FALSE),属性中转表!$K$2:$P$21,6,0))&amp;IF(VLOOKUP(B1746,属性中转表!A:G,7,FALSE)&gt;=50,VLOOKUP(A1746,英雄数据表!A:K,9,0),IF(VLOOKUP(B1746,属性中转表!A:G,7,FALSE)&gt;=25,VLOOKUP(A1746,英雄数据表!A:K,5,0),""))</f>
        <v>"atk":300,"hp":5000,"undpspro":100,"pvpdpspro":50,"pvpundpspro":50</v>
      </c>
      <c r="J1746" s="20" t="str">
        <f>IF(I1746="","",属性中转表!$I$1&amp;(IF(VLOOKUP(B1746,属性中转表!A:G,7,FALSE)=0,0,VLOOKUP(VLOOKUP(B1746,属性中转表!A:G,7,FALSE),属性中转表!$K$2:$P$21,4,0)))+IFERROR(VLOOKUP(A1746,英雄数据表!A:K,IF(武魂!B1746&gt;=50,10,IF(武魂!B1746&gt;=25,6)),0),0))</f>
        <v>,"dpspro":100</v>
      </c>
      <c r="K1746" s="32" t="str">
        <f t="shared" si="121"/>
        <v>"atk":300,"hp":5000,"undpspro":100,"pvpdpspro":50,"pvpundpspro":50,"dpspro":100</v>
      </c>
      <c r="L1746" s="20" t="str">
        <f>IF(B1746&gt;=50,VLOOKUP(A1746,英雄数据表!A:L,11,FALSE),IF(B1746&gt;=25,VLOOKUP(A1746,英雄数据表!A:L,7,0),""))</f>
        <v>"2104601004"</v>
      </c>
      <c r="M1746" s="20" t="str">
        <f>IFERROR(VLOOKUP(B1746,属性中转表!$K$2:$O$21,5,FALSE),"")</f>
        <v>"pvpundpspro":50</v>
      </c>
      <c r="N1746" s="20" t="str">
        <f>IF(B1746=25,VLOOKUP(A1746,英雄数据表!A:L,8,FALSE),IF(B1746=50,VLOOKUP(A1746,英雄数据表!A:L,12,0),""))</f>
        <v/>
      </c>
    </row>
    <row r="1747" spans="1:14" x14ac:dyDescent="0.3">
      <c r="A1747" s="20">
        <v>21046</v>
      </c>
      <c r="B1747" s="21">
        <f t="shared" si="118"/>
        <v>46</v>
      </c>
      <c r="C1747" s="21">
        <v>5</v>
      </c>
      <c r="D1747" s="21">
        <f>VLOOKUP(A1747,英雄数据表!A:D,4,0)</f>
        <v>2</v>
      </c>
      <c r="E1747" s="20" t="str">
        <f>VLOOKUP(A1747,英雄数据表!A:C,3,0)</f>
        <v>雄狮之牙</v>
      </c>
      <c r="F1747" s="20">
        <f t="shared" si="119"/>
        <v>21046</v>
      </c>
      <c r="G1747" s="20">
        <f t="shared" si="120"/>
        <v>21046</v>
      </c>
      <c r="H1747" s="21" t="str">
        <f>VLOOKUP(B1747,属性中转表!A:F,6,FALSE)</f>
        <v>"hp":162000,"atk":4500</v>
      </c>
      <c r="I1747" s="20" t="str">
        <f>IF(VLOOKUP(B1747,属性中转表!A:G,7,FALSE)=0,"",VLOOKUP(VLOOKUP(B1747,属性中转表!A:G,7,FALSE),属性中转表!$K$2:$P$21,6,0))&amp;IF(VLOOKUP(B1747,属性中转表!A:G,7,FALSE)&gt;=50,VLOOKUP(A1747,英雄数据表!A:K,9,0),IF(VLOOKUP(B1747,属性中转表!A:G,7,FALSE)&gt;=25,VLOOKUP(A1747,英雄数据表!A:K,5,0),""))</f>
        <v>"atk":300,"hp":5000,"undpspro":100,"pvpdpspro":50,"pvpundpspro":50</v>
      </c>
      <c r="J1747" s="20" t="str">
        <f>IF(I1747="","",属性中转表!$I$1&amp;(IF(VLOOKUP(B1747,属性中转表!A:G,7,FALSE)=0,0,VLOOKUP(VLOOKUP(B1747,属性中转表!A:G,7,FALSE),属性中转表!$K$2:$P$21,4,0)))+IFERROR(VLOOKUP(A1747,英雄数据表!A:K,IF(武魂!B1747&gt;=50,10,IF(武魂!B1747&gt;=25,6)),0),0))</f>
        <v>,"dpspro":100</v>
      </c>
      <c r="K1747" s="32" t="str">
        <f t="shared" si="121"/>
        <v>"atk":300,"hp":5000,"undpspro":100,"pvpdpspro":50,"pvpundpspro":50,"dpspro":100</v>
      </c>
      <c r="L1747" s="20" t="str">
        <f>IF(B1747&gt;=50,VLOOKUP(A1747,英雄数据表!A:L,11,FALSE),IF(B1747&gt;=25,VLOOKUP(A1747,英雄数据表!A:L,7,0),""))</f>
        <v>"2104601004"</v>
      </c>
      <c r="M1747" s="20" t="str">
        <f>IFERROR(VLOOKUP(B1747,属性中转表!$K$2:$O$21,5,FALSE),"")</f>
        <v/>
      </c>
      <c r="N1747" s="20" t="str">
        <f>IF(B1747=25,VLOOKUP(A1747,英雄数据表!A:L,8,FALSE),IF(B1747=50,VLOOKUP(A1747,英雄数据表!A:L,12,0),""))</f>
        <v/>
      </c>
    </row>
    <row r="1748" spans="1:14" x14ac:dyDescent="0.3">
      <c r="A1748" s="20">
        <v>21046</v>
      </c>
      <c r="B1748" s="21">
        <f t="shared" si="118"/>
        <v>47</v>
      </c>
      <c r="C1748" s="21">
        <v>5</v>
      </c>
      <c r="D1748" s="21">
        <f>VLOOKUP(A1748,英雄数据表!A:D,4,0)</f>
        <v>2</v>
      </c>
      <c r="E1748" s="20" t="str">
        <f>VLOOKUP(A1748,英雄数据表!A:C,3,0)</f>
        <v>雄狮之牙</v>
      </c>
      <c r="F1748" s="20">
        <f t="shared" si="119"/>
        <v>21046</v>
      </c>
      <c r="G1748" s="20">
        <f t="shared" si="120"/>
        <v>21046</v>
      </c>
      <c r="H1748" s="21" t="str">
        <f>VLOOKUP(B1748,属性中转表!A:F,6,FALSE)</f>
        <v>"hp":167400,"atk":4650</v>
      </c>
      <c r="I1748" s="20" t="str">
        <f>IF(VLOOKUP(B1748,属性中转表!A:G,7,FALSE)=0,"",VLOOKUP(VLOOKUP(B1748,属性中转表!A:G,7,FALSE),属性中转表!$K$2:$P$21,6,0))&amp;IF(VLOOKUP(B1748,属性中转表!A:G,7,FALSE)&gt;=50,VLOOKUP(A1748,英雄数据表!A:K,9,0),IF(VLOOKUP(B1748,属性中转表!A:G,7,FALSE)&gt;=25,VLOOKUP(A1748,英雄数据表!A:K,5,0),""))</f>
        <v>"atk":300,"hp":5000,"undpspro":100,"pvpdpspro":50,"pvpundpspro":50</v>
      </c>
      <c r="J1748" s="20" t="str">
        <f>IF(I1748="","",属性中转表!$I$1&amp;(IF(VLOOKUP(B1748,属性中转表!A:G,7,FALSE)=0,0,VLOOKUP(VLOOKUP(B1748,属性中转表!A:G,7,FALSE),属性中转表!$K$2:$P$21,4,0)))+IFERROR(VLOOKUP(A1748,英雄数据表!A:K,IF(武魂!B1748&gt;=50,10,IF(武魂!B1748&gt;=25,6)),0),0))</f>
        <v>,"dpspro":100</v>
      </c>
      <c r="K1748" s="32" t="str">
        <f t="shared" si="121"/>
        <v>"atk":300,"hp":5000,"undpspro":100,"pvpdpspro":50,"pvpundpspro":50,"dpspro":100</v>
      </c>
      <c r="L1748" s="20" t="str">
        <f>IF(B1748&gt;=50,VLOOKUP(A1748,英雄数据表!A:L,11,FALSE),IF(B1748&gt;=25,VLOOKUP(A1748,英雄数据表!A:L,7,0),""))</f>
        <v>"2104601004"</v>
      </c>
      <c r="M1748" s="20" t="str">
        <f>IFERROR(VLOOKUP(B1748,属性中转表!$K$2:$O$21,5,FALSE),"")</f>
        <v/>
      </c>
      <c r="N1748" s="20" t="str">
        <f>IF(B1748=25,VLOOKUP(A1748,英雄数据表!A:L,8,FALSE),IF(B1748=50,VLOOKUP(A1748,英雄数据表!A:L,12,0),""))</f>
        <v/>
      </c>
    </row>
    <row r="1749" spans="1:14" x14ac:dyDescent="0.3">
      <c r="A1749" s="20">
        <v>21046</v>
      </c>
      <c r="B1749" s="21">
        <f t="shared" si="118"/>
        <v>48</v>
      </c>
      <c r="C1749" s="21">
        <v>5</v>
      </c>
      <c r="D1749" s="21">
        <f>VLOOKUP(A1749,英雄数据表!A:D,4,0)</f>
        <v>2</v>
      </c>
      <c r="E1749" s="20" t="str">
        <f>VLOOKUP(A1749,英雄数据表!A:C,3,0)</f>
        <v>雄狮之牙</v>
      </c>
      <c r="F1749" s="20">
        <f t="shared" si="119"/>
        <v>21046</v>
      </c>
      <c r="G1749" s="20">
        <f t="shared" si="120"/>
        <v>21046</v>
      </c>
      <c r="H1749" s="21" t="str">
        <f>VLOOKUP(B1749,属性中转表!A:F,6,FALSE)</f>
        <v>"hp":172800,"atk":4800</v>
      </c>
      <c r="I1749" s="20" t="str">
        <f>IF(VLOOKUP(B1749,属性中转表!A:G,7,FALSE)=0,"",VLOOKUP(VLOOKUP(B1749,属性中转表!A:G,7,FALSE),属性中转表!$K$2:$P$21,6,0))&amp;IF(VLOOKUP(B1749,属性中转表!A:G,7,FALSE)&gt;=50,VLOOKUP(A1749,英雄数据表!A:K,9,0),IF(VLOOKUP(B1749,属性中转表!A:G,7,FALSE)&gt;=25,VLOOKUP(A1749,英雄数据表!A:K,5,0),""))</f>
        <v>"atk":300,"hp":5000,"undpspro":100,"pvpdpspro":50,"pvpundpspro":50</v>
      </c>
      <c r="J1749" s="20" t="str">
        <f>IF(I1749="","",属性中转表!$I$1&amp;(IF(VLOOKUP(B1749,属性中转表!A:G,7,FALSE)=0,0,VLOOKUP(VLOOKUP(B1749,属性中转表!A:G,7,FALSE),属性中转表!$K$2:$P$21,4,0)))+IFERROR(VLOOKUP(A1749,英雄数据表!A:K,IF(武魂!B1749&gt;=50,10,IF(武魂!B1749&gt;=25,6)),0),0))</f>
        <v>,"dpspro":100</v>
      </c>
      <c r="K1749" s="32" t="str">
        <f t="shared" si="121"/>
        <v>"atk":300,"hp":5000,"undpspro":100,"pvpdpspro":50,"pvpundpspro":50,"dpspro":100</v>
      </c>
      <c r="L1749" s="20" t="str">
        <f>IF(B1749&gt;=50,VLOOKUP(A1749,英雄数据表!A:L,11,FALSE),IF(B1749&gt;=25,VLOOKUP(A1749,英雄数据表!A:L,7,0),""))</f>
        <v>"2104601004"</v>
      </c>
      <c r="M1749" s="20" t="str">
        <f>IFERROR(VLOOKUP(B1749,属性中转表!$K$2:$O$21,5,FALSE),"")</f>
        <v/>
      </c>
      <c r="N1749" s="20" t="str">
        <f>IF(B1749=25,VLOOKUP(A1749,英雄数据表!A:L,8,FALSE),IF(B1749=50,VLOOKUP(A1749,英雄数据表!A:L,12,0),""))</f>
        <v/>
      </c>
    </row>
    <row r="1750" spans="1:14" x14ac:dyDescent="0.3">
      <c r="A1750" s="20">
        <v>21046</v>
      </c>
      <c r="B1750" s="21">
        <f t="shared" si="118"/>
        <v>49</v>
      </c>
      <c r="C1750" s="21">
        <v>5</v>
      </c>
      <c r="D1750" s="21">
        <f>VLOOKUP(A1750,英雄数据表!A:D,4,0)</f>
        <v>2</v>
      </c>
      <c r="E1750" s="20" t="str">
        <f>VLOOKUP(A1750,英雄数据表!A:C,3,0)</f>
        <v>雄狮之牙</v>
      </c>
      <c r="F1750" s="20">
        <f t="shared" si="119"/>
        <v>21046</v>
      </c>
      <c r="G1750" s="20">
        <f t="shared" si="120"/>
        <v>21046</v>
      </c>
      <c r="H1750" s="21" t="str">
        <f>VLOOKUP(B1750,属性中转表!A:F,6,FALSE)</f>
        <v>"hp":178200,"atk":4950</v>
      </c>
      <c r="I1750" s="20" t="str">
        <f>IF(VLOOKUP(B1750,属性中转表!A:G,7,FALSE)=0,"",VLOOKUP(VLOOKUP(B1750,属性中转表!A:G,7,FALSE),属性中转表!$K$2:$P$21,6,0))&amp;IF(VLOOKUP(B1750,属性中转表!A:G,7,FALSE)&gt;=50,VLOOKUP(A1750,英雄数据表!A:K,9,0),IF(VLOOKUP(B1750,属性中转表!A:G,7,FALSE)&gt;=25,VLOOKUP(A1750,英雄数据表!A:K,5,0),""))</f>
        <v>"atk":300,"hp":5000,"undpspro":100,"pvpdpspro":50,"pvpundpspro":50</v>
      </c>
      <c r="J1750" s="20" t="str">
        <f>IF(I1750="","",属性中转表!$I$1&amp;(IF(VLOOKUP(B1750,属性中转表!A:G,7,FALSE)=0,0,VLOOKUP(VLOOKUP(B1750,属性中转表!A:G,7,FALSE),属性中转表!$K$2:$P$21,4,0)))+IFERROR(VLOOKUP(A1750,英雄数据表!A:K,IF(武魂!B1750&gt;=50,10,IF(武魂!B1750&gt;=25,6)),0),0))</f>
        <v>,"dpspro":100</v>
      </c>
      <c r="K1750" s="32" t="str">
        <f t="shared" si="121"/>
        <v>"atk":300,"hp":5000,"undpspro":100,"pvpdpspro":50,"pvpundpspro":50,"dpspro":100</v>
      </c>
      <c r="L1750" s="20" t="str">
        <f>IF(B1750&gt;=50,VLOOKUP(A1750,英雄数据表!A:L,11,FALSE),IF(B1750&gt;=25,VLOOKUP(A1750,英雄数据表!A:L,7,0),""))</f>
        <v>"2104601004"</v>
      </c>
      <c r="M1750" s="20" t="str">
        <f>IFERROR(VLOOKUP(B1750,属性中转表!$K$2:$O$21,5,FALSE),"")</f>
        <v/>
      </c>
      <c r="N1750" s="20" t="str">
        <f>IF(B1750=25,VLOOKUP(A1750,英雄数据表!A:L,8,FALSE),IF(B1750=50,VLOOKUP(A1750,英雄数据表!A:L,12,0),""))</f>
        <v/>
      </c>
    </row>
    <row r="1751" spans="1:14" x14ac:dyDescent="0.3">
      <c r="A1751" s="20">
        <v>21046</v>
      </c>
      <c r="B1751" s="21">
        <f t="shared" si="118"/>
        <v>50</v>
      </c>
      <c r="C1751" s="21">
        <v>5</v>
      </c>
      <c r="D1751" s="21">
        <f>VLOOKUP(A1751,英雄数据表!A:D,4,0)</f>
        <v>2</v>
      </c>
      <c r="E1751" s="20" t="str">
        <f>VLOOKUP(A1751,英雄数据表!A:C,3,0)</f>
        <v>雄狮之牙</v>
      </c>
      <c r="F1751" s="20">
        <f t="shared" si="119"/>
        <v>21046</v>
      </c>
      <c r="G1751" s="20">
        <f t="shared" si="120"/>
        <v>21046</v>
      </c>
      <c r="H1751" s="21" t="str">
        <f>VLOOKUP(B1751,属性中转表!A:F,6,FALSE)</f>
        <v>"hp":183600,"atk":5100</v>
      </c>
      <c r="I1751" s="20" t="str">
        <f>IF(VLOOKUP(B1751,属性中转表!A:G,7,FALSE)=0,"",VLOOKUP(VLOOKUP(B1751,属性中转表!A:G,7,FALSE),属性中转表!$K$2:$P$21,6,0))&amp;IF(VLOOKUP(B1751,属性中转表!A:G,7,FALSE)&gt;=50,VLOOKUP(A1751,英雄数据表!A:K,9,0),IF(VLOOKUP(B1751,属性中转表!A:G,7,FALSE)&gt;=25,VLOOKUP(A1751,英雄数据表!A:K,5,0),""))</f>
        <v>"atk":300,"hp":5000,"undpspro":100,"pvpdpspro":50,"pvpundpspro":50</v>
      </c>
      <c r="J1751" s="20" t="str">
        <f>IF(I1751="","",属性中转表!$I$1&amp;(IF(VLOOKUP(B1751,属性中转表!A:G,7,FALSE)=0,0,VLOOKUP(VLOOKUP(B1751,属性中转表!A:G,7,FALSE),属性中转表!$K$2:$P$21,4,0)))+IFERROR(VLOOKUP(A1751,英雄数据表!A:K,IF(武魂!B1751&gt;=50,10,IF(武魂!B1751&gt;=25,6)),0),0))</f>
        <v>,"dpspro":100</v>
      </c>
      <c r="K1751" s="32" t="str">
        <f t="shared" si="121"/>
        <v>"atk":300,"hp":5000,"undpspro":100,"pvpdpspro":50,"pvpundpspro":50,"dpspro":100</v>
      </c>
      <c r="L1751" s="20" t="str">
        <f>IF(B1751&gt;=50,VLOOKUP(A1751,英雄数据表!A:L,11,FALSE),IF(B1751&gt;=25,VLOOKUP(A1751,英雄数据表!A:L,7,0),""))</f>
        <v>"2104602004"</v>
      </c>
      <c r="M1751" s="20" t="str">
        <f>IFERROR(VLOOKUP(B1751,属性中转表!$K$2:$O$21,5,FALSE),"")</f>
        <v/>
      </c>
      <c r="N1751" s="20" t="str">
        <f>IF(B1751=25,VLOOKUP(A1751,英雄数据表!A:L,8,FALSE),IF(B1751=50,VLOOKUP(A1751,英雄数据表!A:L,12,0),""))</f>
        <v>生命低于50%将提升全体友军10%伤害，持续3回合</v>
      </c>
    </row>
    <row r="1752" spans="1:14" x14ac:dyDescent="0.3">
      <c r="A1752" s="20">
        <v>21046</v>
      </c>
      <c r="B1752" s="21">
        <f t="shared" si="118"/>
        <v>51</v>
      </c>
      <c r="C1752" s="21">
        <v>5</v>
      </c>
      <c r="D1752" s="21">
        <f>VLOOKUP(A1752,英雄数据表!A:D,4,0)</f>
        <v>2</v>
      </c>
      <c r="E1752" s="20" t="str">
        <f>VLOOKUP(A1752,英雄数据表!A:C,3,0)</f>
        <v>雄狮之牙</v>
      </c>
      <c r="F1752" s="20">
        <f t="shared" si="119"/>
        <v>21046</v>
      </c>
      <c r="G1752" s="20">
        <f t="shared" si="120"/>
        <v>21046</v>
      </c>
      <c r="H1752" s="21" t="str">
        <f>VLOOKUP(B1752,属性中转表!A:F,6,FALSE)</f>
        <v>"hp":189000,"atk":5250</v>
      </c>
      <c r="I1752" s="20" t="str">
        <f>IF(VLOOKUP(B1752,属性中转表!A:G,7,FALSE)=0,"",VLOOKUP(VLOOKUP(B1752,属性中转表!A:G,7,FALSE),属性中转表!$K$2:$P$21,6,0))&amp;IF(VLOOKUP(B1752,属性中转表!A:G,7,FALSE)&gt;=50,VLOOKUP(A1752,英雄数据表!A:K,9,0),IF(VLOOKUP(B1752,属性中转表!A:G,7,FALSE)&gt;=25,VLOOKUP(A1752,英雄数据表!A:K,5,0),""))</f>
        <v>"atk":300,"hp":5000,"undpspro":100,"pvpdpspro":50,"pvpundpspro":50</v>
      </c>
      <c r="J1752" s="20" t="str">
        <f>IF(I1752="","",属性中转表!$I$1&amp;(IF(VLOOKUP(B1752,属性中转表!A:G,7,FALSE)=0,0,VLOOKUP(VLOOKUP(B1752,属性中转表!A:G,7,FALSE),属性中转表!$K$2:$P$21,4,0)))+IFERROR(VLOOKUP(A1752,英雄数据表!A:K,IF(武魂!B1752&gt;=50,10,IF(武魂!B1752&gt;=25,6)),0),0))</f>
        <v>,"dpspro":100</v>
      </c>
      <c r="K1752" s="32" t="str">
        <f t="shared" si="121"/>
        <v>"atk":300,"hp":5000,"undpspro":100,"pvpdpspro":50,"pvpundpspro":50,"dpspro":100</v>
      </c>
      <c r="L1752" s="20" t="str">
        <f>IF(B1752&gt;=50,VLOOKUP(A1752,英雄数据表!A:L,11,FALSE),IF(B1752&gt;=25,VLOOKUP(A1752,英雄数据表!A:L,7,0),""))</f>
        <v>"2104602004"</v>
      </c>
      <c r="M1752" s="20" t="str">
        <f>IFERROR(VLOOKUP(B1752,属性中转表!$K$2:$O$21,5,FALSE),"")</f>
        <v/>
      </c>
      <c r="N1752" s="20" t="str">
        <f>IF(B1752=25,VLOOKUP(A1752,英雄数据表!A:L,8,FALSE),IF(B1752=50,VLOOKUP(A1752,英雄数据表!A:L,12,0),""))</f>
        <v/>
      </c>
    </row>
    <row r="1753" spans="1:14" x14ac:dyDescent="0.3">
      <c r="A1753" s="20">
        <v>21046</v>
      </c>
      <c r="B1753" s="21">
        <f t="shared" si="118"/>
        <v>52</v>
      </c>
      <c r="C1753" s="21">
        <v>5</v>
      </c>
      <c r="D1753" s="21">
        <f>VLOOKUP(A1753,英雄数据表!A:D,4,0)</f>
        <v>2</v>
      </c>
      <c r="E1753" s="20" t="str">
        <f>VLOOKUP(A1753,英雄数据表!A:C,3,0)</f>
        <v>雄狮之牙</v>
      </c>
      <c r="F1753" s="20">
        <f t="shared" si="119"/>
        <v>21046</v>
      </c>
      <c r="G1753" s="20">
        <f t="shared" si="120"/>
        <v>21046</v>
      </c>
      <c r="H1753" s="21" t="str">
        <f>VLOOKUP(B1753,属性中转表!A:F,6,FALSE)</f>
        <v>"hp":194400,"atk":5400</v>
      </c>
      <c r="I1753" s="20" t="str">
        <f>IF(VLOOKUP(B1753,属性中转表!A:G,7,FALSE)=0,"",VLOOKUP(VLOOKUP(B1753,属性中转表!A:G,7,FALSE),属性中转表!$K$2:$P$21,6,0))&amp;IF(VLOOKUP(B1753,属性中转表!A:G,7,FALSE)&gt;=50,VLOOKUP(A1753,英雄数据表!A:K,9,0),IF(VLOOKUP(B1753,属性中转表!A:G,7,FALSE)&gt;=25,VLOOKUP(A1753,英雄数据表!A:K,5,0),""))</f>
        <v>"atk":300,"hp":5000,"undpspro":100,"pvpdpspro":50,"pvpundpspro":50</v>
      </c>
      <c r="J1753" s="20" t="str">
        <f>IF(I1753="","",属性中转表!$I$1&amp;(IF(VLOOKUP(B1753,属性中转表!A:G,7,FALSE)=0,0,VLOOKUP(VLOOKUP(B1753,属性中转表!A:G,7,FALSE),属性中转表!$K$2:$P$21,4,0)))+IFERROR(VLOOKUP(A1753,英雄数据表!A:K,IF(武魂!B1753&gt;=50,10,IF(武魂!B1753&gt;=25,6)),0),0))</f>
        <v>,"dpspro":100</v>
      </c>
      <c r="K1753" s="32" t="str">
        <f t="shared" si="121"/>
        <v>"atk":300,"hp":5000,"undpspro":100,"pvpdpspro":50,"pvpundpspro":50,"dpspro":100</v>
      </c>
      <c r="L1753" s="20" t="str">
        <f>IF(B1753&gt;=50,VLOOKUP(A1753,英雄数据表!A:L,11,FALSE),IF(B1753&gt;=25,VLOOKUP(A1753,英雄数据表!A:L,7,0),""))</f>
        <v>"2104602004"</v>
      </c>
      <c r="M1753" s="20" t="str">
        <f>IFERROR(VLOOKUP(B1753,属性中转表!$K$2:$O$21,5,FALSE),"")</f>
        <v/>
      </c>
      <c r="N1753" s="20" t="str">
        <f>IF(B1753=25,VLOOKUP(A1753,英雄数据表!A:L,8,FALSE),IF(B1753=50,VLOOKUP(A1753,英雄数据表!A:L,12,0),""))</f>
        <v/>
      </c>
    </row>
    <row r="1754" spans="1:14" x14ac:dyDescent="0.3">
      <c r="A1754" s="20">
        <v>21046</v>
      </c>
      <c r="B1754" s="21">
        <f t="shared" si="118"/>
        <v>53</v>
      </c>
      <c r="C1754" s="21">
        <v>5</v>
      </c>
      <c r="D1754" s="21">
        <f>VLOOKUP(A1754,英雄数据表!A:D,4,0)</f>
        <v>2</v>
      </c>
      <c r="E1754" s="20" t="str">
        <f>VLOOKUP(A1754,英雄数据表!A:C,3,0)</f>
        <v>雄狮之牙</v>
      </c>
      <c r="F1754" s="20">
        <f t="shared" si="119"/>
        <v>21046</v>
      </c>
      <c r="G1754" s="20">
        <f t="shared" si="120"/>
        <v>21046</v>
      </c>
      <c r="H1754" s="21" t="str">
        <f>VLOOKUP(B1754,属性中转表!A:F,6,FALSE)</f>
        <v>"hp":199800,"atk":5550</v>
      </c>
      <c r="I1754" s="20" t="str">
        <f>IF(VLOOKUP(B1754,属性中转表!A:G,7,FALSE)=0,"",VLOOKUP(VLOOKUP(B1754,属性中转表!A:G,7,FALSE),属性中转表!$K$2:$P$21,6,0))&amp;IF(VLOOKUP(B1754,属性中转表!A:G,7,FALSE)&gt;=50,VLOOKUP(A1754,英雄数据表!A:K,9,0),IF(VLOOKUP(B1754,属性中转表!A:G,7,FALSE)&gt;=25,VLOOKUP(A1754,英雄数据表!A:K,5,0),""))</f>
        <v>"atk":300,"hp":5000,"undpspro":100,"pvpdpspro":50,"pvpundpspro":50</v>
      </c>
      <c r="J1754" s="20" t="str">
        <f>IF(I1754="","",属性中转表!$I$1&amp;(IF(VLOOKUP(B1754,属性中转表!A:G,7,FALSE)=0,0,VLOOKUP(VLOOKUP(B1754,属性中转表!A:G,7,FALSE),属性中转表!$K$2:$P$21,4,0)))+IFERROR(VLOOKUP(A1754,英雄数据表!A:K,IF(武魂!B1754&gt;=50,10,IF(武魂!B1754&gt;=25,6)),0),0))</f>
        <v>,"dpspro":100</v>
      </c>
      <c r="K1754" s="32" t="str">
        <f t="shared" si="121"/>
        <v>"atk":300,"hp":5000,"undpspro":100,"pvpdpspro":50,"pvpundpspro":50,"dpspro":100</v>
      </c>
      <c r="L1754" s="20" t="str">
        <f>IF(B1754&gt;=50,VLOOKUP(A1754,英雄数据表!A:L,11,FALSE),IF(B1754&gt;=25,VLOOKUP(A1754,英雄数据表!A:L,7,0),""))</f>
        <v>"2104602004"</v>
      </c>
      <c r="M1754" s="20" t="str">
        <f>IFERROR(VLOOKUP(B1754,属性中转表!$K$2:$O$21,5,FALSE),"")</f>
        <v/>
      </c>
      <c r="N1754" s="20" t="str">
        <f>IF(B1754=25,VLOOKUP(A1754,英雄数据表!A:L,8,FALSE),IF(B1754=50,VLOOKUP(A1754,英雄数据表!A:L,12,0),""))</f>
        <v/>
      </c>
    </row>
    <row r="1755" spans="1:14" x14ac:dyDescent="0.3">
      <c r="A1755" s="20">
        <v>21046</v>
      </c>
      <c r="B1755" s="21">
        <f t="shared" si="118"/>
        <v>54</v>
      </c>
      <c r="C1755" s="21">
        <v>5</v>
      </c>
      <c r="D1755" s="21">
        <f>VLOOKUP(A1755,英雄数据表!A:D,4,0)</f>
        <v>2</v>
      </c>
      <c r="E1755" s="20" t="str">
        <f>VLOOKUP(A1755,英雄数据表!A:C,3,0)</f>
        <v>雄狮之牙</v>
      </c>
      <c r="F1755" s="20">
        <f t="shared" si="119"/>
        <v>21046</v>
      </c>
      <c r="G1755" s="20">
        <f t="shared" si="120"/>
        <v>21046</v>
      </c>
      <c r="H1755" s="21" t="str">
        <f>VLOOKUP(B1755,属性中转表!A:F,6,FALSE)</f>
        <v>"hp":205200,"atk":5700</v>
      </c>
      <c r="I1755" s="20" t="str">
        <f>IF(VLOOKUP(B1755,属性中转表!A:G,7,FALSE)=0,"",VLOOKUP(VLOOKUP(B1755,属性中转表!A:G,7,FALSE),属性中转表!$K$2:$P$21,6,0))&amp;IF(VLOOKUP(B1755,属性中转表!A:G,7,FALSE)&gt;=50,VLOOKUP(A1755,英雄数据表!A:K,9,0),IF(VLOOKUP(B1755,属性中转表!A:G,7,FALSE)&gt;=25,VLOOKUP(A1755,英雄数据表!A:K,5,0),""))</f>
        <v>"atk":300,"hp":5000,"undpspro":100,"pvpdpspro":50,"pvpundpspro":50</v>
      </c>
      <c r="J1755" s="20" t="str">
        <f>IF(I1755="","",属性中转表!$I$1&amp;(IF(VLOOKUP(B1755,属性中转表!A:G,7,FALSE)=0,0,VLOOKUP(VLOOKUP(B1755,属性中转表!A:G,7,FALSE),属性中转表!$K$2:$P$21,4,0)))+IFERROR(VLOOKUP(A1755,英雄数据表!A:K,IF(武魂!B1755&gt;=50,10,IF(武魂!B1755&gt;=25,6)),0),0))</f>
        <v>,"dpspro":100</v>
      </c>
      <c r="K1755" s="32" t="str">
        <f t="shared" si="121"/>
        <v>"atk":300,"hp":5000,"undpspro":100,"pvpdpspro":50,"pvpundpspro":50,"dpspro":100</v>
      </c>
      <c r="L1755" s="20" t="str">
        <f>IF(B1755&gt;=50,VLOOKUP(A1755,英雄数据表!A:L,11,FALSE),IF(B1755&gt;=25,VLOOKUP(A1755,英雄数据表!A:L,7,0),""))</f>
        <v>"2104602004"</v>
      </c>
      <c r="M1755" s="20" t="str">
        <f>IFERROR(VLOOKUP(B1755,属性中转表!$K$2:$O$21,5,FALSE),"")</f>
        <v/>
      </c>
      <c r="N1755" s="20" t="str">
        <f>IF(B1755=25,VLOOKUP(A1755,英雄数据表!A:L,8,FALSE),IF(B1755=50,VLOOKUP(A1755,英雄数据表!A:L,12,0),""))</f>
        <v/>
      </c>
    </row>
    <row r="1756" spans="1:14" x14ac:dyDescent="0.3">
      <c r="A1756" s="20">
        <v>21046</v>
      </c>
      <c r="B1756" s="21">
        <f t="shared" si="118"/>
        <v>55</v>
      </c>
      <c r="C1756" s="21">
        <v>5</v>
      </c>
      <c r="D1756" s="21">
        <f>VLOOKUP(A1756,英雄数据表!A:D,4,0)</f>
        <v>2</v>
      </c>
      <c r="E1756" s="20" t="str">
        <f>VLOOKUP(A1756,英雄数据表!A:C,3,0)</f>
        <v>雄狮之牙</v>
      </c>
      <c r="F1756" s="20">
        <f t="shared" si="119"/>
        <v>21046</v>
      </c>
      <c r="G1756" s="20">
        <f t="shared" si="120"/>
        <v>21046</v>
      </c>
      <c r="H1756" s="21" t="str">
        <f>VLOOKUP(B1756,属性中转表!A:F,6,FALSE)</f>
        <v>"hp":210600,"atk":5850</v>
      </c>
      <c r="I1756" s="20" t="str">
        <f>IF(VLOOKUP(B1756,属性中转表!A:G,7,FALSE)=0,"",VLOOKUP(VLOOKUP(B1756,属性中转表!A:G,7,FALSE),属性中转表!$K$2:$P$21,6,0))&amp;IF(VLOOKUP(B1756,属性中转表!A:G,7,FALSE)&gt;=50,VLOOKUP(A1756,英雄数据表!A:K,9,0),IF(VLOOKUP(B1756,属性中转表!A:G,7,FALSE)&gt;=25,VLOOKUP(A1756,英雄数据表!A:K,5,0),""))</f>
        <v>"atk":300,"hp":5000,"undpspro":150,"pvpdpspro":50,"pvpundpspro":50</v>
      </c>
      <c r="J1756" s="20" t="str">
        <f>IF(I1756="","",属性中转表!$I$1&amp;(IF(VLOOKUP(B1756,属性中转表!A:G,7,FALSE)=0,0,VLOOKUP(VLOOKUP(B1756,属性中转表!A:G,7,FALSE),属性中转表!$K$2:$P$21,4,0)))+IFERROR(VLOOKUP(A1756,英雄数据表!A:K,IF(武魂!B1756&gt;=50,10,IF(武魂!B1756&gt;=25,6)),0),0))</f>
        <v>,"dpspro":100</v>
      </c>
      <c r="K1756" s="32" t="str">
        <f t="shared" si="121"/>
        <v>"atk":300,"hp":5000,"undpspro":150,"pvpdpspro":50,"pvpundpspro":50,"dpspro":100</v>
      </c>
      <c r="L1756" s="20" t="str">
        <f>IF(B1756&gt;=50,VLOOKUP(A1756,英雄数据表!A:L,11,FALSE),IF(B1756&gt;=25,VLOOKUP(A1756,英雄数据表!A:L,7,0),""))</f>
        <v>"2104602004"</v>
      </c>
      <c r="M1756" s="20" t="str">
        <f>IFERROR(VLOOKUP(B1756,属性中转表!$K$2:$O$21,5,FALSE),"")</f>
        <v>"undpspro":50</v>
      </c>
      <c r="N1756" s="20" t="str">
        <f>IF(B1756=25,VLOOKUP(A1756,英雄数据表!A:L,8,FALSE),IF(B1756=50,VLOOKUP(A1756,英雄数据表!A:L,12,0),""))</f>
        <v/>
      </c>
    </row>
    <row r="1757" spans="1:14" x14ac:dyDescent="0.3">
      <c r="A1757" s="20">
        <v>21046</v>
      </c>
      <c r="B1757" s="21">
        <f t="shared" si="118"/>
        <v>56</v>
      </c>
      <c r="C1757" s="21">
        <v>5</v>
      </c>
      <c r="D1757" s="21">
        <f>VLOOKUP(A1757,英雄数据表!A:D,4,0)</f>
        <v>2</v>
      </c>
      <c r="E1757" s="20" t="str">
        <f>VLOOKUP(A1757,英雄数据表!A:C,3,0)</f>
        <v>雄狮之牙</v>
      </c>
      <c r="F1757" s="20">
        <f t="shared" si="119"/>
        <v>21046</v>
      </c>
      <c r="G1757" s="20">
        <f t="shared" si="120"/>
        <v>21046</v>
      </c>
      <c r="H1757" s="21" t="str">
        <f>VLOOKUP(B1757,属性中转表!A:F,6,FALSE)</f>
        <v>"hp":216000,"atk":6000</v>
      </c>
      <c r="I1757" s="20" t="str">
        <f>IF(VLOOKUP(B1757,属性中转表!A:G,7,FALSE)=0,"",VLOOKUP(VLOOKUP(B1757,属性中转表!A:G,7,FALSE),属性中转表!$K$2:$P$21,6,0))&amp;IF(VLOOKUP(B1757,属性中转表!A:G,7,FALSE)&gt;=50,VLOOKUP(A1757,英雄数据表!A:K,9,0),IF(VLOOKUP(B1757,属性中转表!A:G,7,FALSE)&gt;=25,VLOOKUP(A1757,英雄数据表!A:K,5,0),""))</f>
        <v>"atk":300,"hp":5000,"undpspro":150,"pvpdpspro":50,"pvpundpspro":50</v>
      </c>
      <c r="J1757" s="20" t="str">
        <f>IF(I1757="","",属性中转表!$I$1&amp;(IF(VLOOKUP(B1757,属性中转表!A:G,7,FALSE)=0,0,VLOOKUP(VLOOKUP(B1757,属性中转表!A:G,7,FALSE),属性中转表!$K$2:$P$21,4,0)))+IFERROR(VLOOKUP(A1757,英雄数据表!A:K,IF(武魂!B1757&gt;=50,10,IF(武魂!B1757&gt;=25,6)),0),0))</f>
        <v>,"dpspro":100</v>
      </c>
      <c r="K1757" s="32" t="str">
        <f t="shared" si="121"/>
        <v>"atk":300,"hp":5000,"undpspro":150,"pvpdpspro":50,"pvpundpspro":50,"dpspro":100</v>
      </c>
      <c r="L1757" s="20" t="str">
        <f>IF(B1757&gt;=50,VLOOKUP(A1757,英雄数据表!A:L,11,FALSE),IF(B1757&gt;=25,VLOOKUP(A1757,英雄数据表!A:L,7,0),""))</f>
        <v>"2104602004"</v>
      </c>
      <c r="M1757" s="20" t="str">
        <f>IFERROR(VLOOKUP(B1757,属性中转表!$K$2:$O$21,5,FALSE),"")</f>
        <v/>
      </c>
      <c r="N1757" s="20" t="str">
        <f>IF(B1757=25,VLOOKUP(A1757,英雄数据表!A:L,8,FALSE),IF(B1757=50,VLOOKUP(A1757,英雄数据表!A:L,12,0),""))</f>
        <v/>
      </c>
    </row>
    <row r="1758" spans="1:14" x14ac:dyDescent="0.3">
      <c r="A1758" s="20">
        <v>21046</v>
      </c>
      <c r="B1758" s="21">
        <f t="shared" si="118"/>
        <v>57</v>
      </c>
      <c r="C1758" s="21">
        <v>5</v>
      </c>
      <c r="D1758" s="21">
        <f>VLOOKUP(A1758,英雄数据表!A:D,4,0)</f>
        <v>2</v>
      </c>
      <c r="E1758" s="20" t="str">
        <f>VLOOKUP(A1758,英雄数据表!A:C,3,0)</f>
        <v>雄狮之牙</v>
      </c>
      <c r="F1758" s="20">
        <f t="shared" si="119"/>
        <v>21046</v>
      </c>
      <c r="G1758" s="20">
        <f t="shared" si="120"/>
        <v>21046</v>
      </c>
      <c r="H1758" s="21" t="str">
        <f>VLOOKUP(B1758,属性中转表!A:F,6,FALSE)</f>
        <v>"hp":221400,"atk":6150</v>
      </c>
      <c r="I1758" s="20" t="str">
        <f>IF(VLOOKUP(B1758,属性中转表!A:G,7,FALSE)=0,"",VLOOKUP(VLOOKUP(B1758,属性中转表!A:G,7,FALSE),属性中转表!$K$2:$P$21,6,0))&amp;IF(VLOOKUP(B1758,属性中转表!A:G,7,FALSE)&gt;=50,VLOOKUP(A1758,英雄数据表!A:K,9,0),IF(VLOOKUP(B1758,属性中转表!A:G,7,FALSE)&gt;=25,VLOOKUP(A1758,英雄数据表!A:K,5,0),""))</f>
        <v>"atk":300,"hp":5000,"undpspro":150,"pvpdpspro":50,"pvpundpspro":50</v>
      </c>
      <c r="J1758" s="20" t="str">
        <f>IF(I1758="","",属性中转表!$I$1&amp;(IF(VLOOKUP(B1758,属性中转表!A:G,7,FALSE)=0,0,VLOOKUP(VLOOKUP(B1758,属性中转表!A:G,7,FALSE),属性中转表!$K$2:$P$21,4,0)))+IFERROR(VLOOKUP(A1758,英雄数据表!A:K,IF(武魂!B1758&gt;=50,10,IF(武魂!B1758&gt;=25,6)),0),0))</f>
        <v>,"dpspro":100</v>
      </c>
      <c r="K1758" s="32" t="str">
        <f t="shared" si="121"/>
        <v>"atk":300,"hp":5000,"undpspro":150,"pvpdpspro":50,"pvpundpspro":50,"dpspro":100</v>
      </c>
      <c r="L1758" s="20" t="str">
        <f>IF(B1758&gt;=50,VLOOKUP(A1758,英雄数据表!A:L,11,FALSE),IF(B1758&gt;=25,VLOOKUP(A1758,英雄数据表!A:L,7,0),""))</f>
        <v>"2104602004"</v>
      </c>
      <c r="M1758" s="20" t="str">
        <f>IFERROR(VLOOKUP(B1758,属性中转表!$K$2:$O$21,5,FALSE),"")</f>
        <v/>
      </c>
      <c r="N1758" s="20" t="str">
        <f>IF(B1758=25,VLOOKUP(A1758,英雄数据表!A:L,8,FALSE),IF(B1758=50,VLOOKUP(A1758,英雄数据表!A:L,12,0),""))</f>
        <v/>
      </c>
    </row>
    <row r="1759" spans="1:14" x14ac:dyDescent="0.3">
      <c r="A1759" s="20">
        <v>21046</v>
      </c>
      <c r="B1759" s="21">
        <f t="shared" si="118"/>
        <v>58</v>
      </c>
      <c r="C1759" s="21">
        <v>5</v>
      </c>
      <c r="D1759" s="21">
        <f>VLOOKUP(A1759,英雄数据表!A:D,4,0)</f>
        <v>2</v>
      </c>
      <c r="E1759" s="20" t="str">
        <f>VLOOKUP(A1759,英雄数据表!A:C,3,0)</f>
        <v>雄狮之牙</v>
      </c>
      <c r="F1759" s="20">
        <f t="shared" si="119"/>
        <v>21046</v>
      </c>
      <c r="G1759" s="20">
        <f t="shared" si="120"/>
        <v>21046</v>
      </c>
      <c r="H1759" s="21" t="str">
        <f>VLOOKUP(B1759,属性中转表!A:F,6,FALSE)</f>
        <v>"hp":226800,"atk":6300</v>
      </c>
      <c r="I1759" s="20" t="str">
        <f>IF(VLOOKUP(B1759,属性中转表!A:G,7,FALSE)=0,"",VLOOKUP(VLOOKUP(B1759,属性中转表!A:G,7,FALSE),属性中转表!$K$2:$P$21,6,0))&amp;IF(VLOOKUP(B1759,属性中转表!A:G,7,FALSE)&gt;=50,VLOOKUP(A1759,英雄数据表!A:K,9,0),IF(VLOOKUP(B1759,属性中转表!A:G,7,FALSE)&gt;=25,VLOOKUP(A1759,英雄数据表!A:K,5,0),""))</f>
        <v>"atk":300,"hp":5000,"undpspro":150,"pvpdpspro":50,"pvpundpspro":50</v>
      </c>
      <c r="J1759" s="20" t="str">
        <f>IF(I1759="","",属性中转表!$I$1&amp;(IF(VLOOKUP(B1759,属性中转表!A:G,7,FALSE)=0,0,VLOOKUP(VLOOKUP(B1759,属性中转表!A:G,7,FALSE),属性中转表!$K$2:$P$21,4,0)))+IFERROR(VLOOKUP(A1759,英雄数据表!A:K,IF(武魂!B1759&gt;=50,10,IF(武魂!B1759&gt;=25,6)),0),0))</f>
        <v>,"dpspro":100</v>
      </c>
      <c r="K1759" s="32" t="str">
        <f t="shared" si="121"/>
        <v>"atk":300,"hp":5000,"undpspro":150,"pvpdpspro":50,"pvpundpspro":50,"dpspro":100</v>
      </c>
      <c r="L1759" s="20" t="str">
        <f>IF(B1759&gt;=50,VLOOKUP(A1759,英雄数据表!A:L,11,FALSE),IF(B1759&gt;=25,VLOOKUP(A1759,英雄数据表!A:L,7,0),""))</f>
        <v>"2104602004"</v>
      </c>
      <c r="M1759" s="20" t="str">
        <f>IFERROR(VLOOKUP(B1759,属性中转表!$K$2:$O$21,5,FALSE),"")</f>
        <v/>
      </c>
      <c r="N1759" s="20" t="str">
        <f>IF(B1759=25,VLOOKUP(A1759,英雄数据表!A:L,8,FALSE),IF(B1759=50,VLOOKUP(A1759,英雄数据表!A:L,12,0),""))</f>
        <v/>
      </c>
    </row>
    <row r="1760" spans="1:14" x14ac:dyDescent="0.3">
      <c r="A1760" s="20">
        <v>21046</v>
      </c>
      <c r="B1760" s="21">
        <f t="shared" si="118"/>
        <v>59</v>
      </c>
      <c r="C1760" s="21">
        <v>5</v>
      </c>
      <c r="D1760" s="21">
        <f>VLOOKUP(A1760,英雄数据表!A:D,4,0)</f>
        <v>2</v>
      </c>
      <c r="E1760" s="20" t="str">
        <f>VLOOKUP(A1760,英雄数据表!A:C,3,0)</f>
        <v>雄狮之牙</v>
      </c>
      <c r="F1760" s="20">
        <f t="shared" si="119"/>
        <v>21046</v>
      </c>
      <c r="G1760" s="20">
        <f t="shared" si="120"/>
        <v>21046</v>
      </c>
      <c r="H1760" s="21" t="str">
        <f>VLOOKUP(B1760,属性中转表!A:F,6,FALSE)</f>
        <v>"hp":232200,"atk":6450</v>
      </c>
      <c r="I1760" s="20" t="str">
        <f>IF(VLOOKUP(B1760,属性中转表!A:G,7,FALSE)=0,"",VLOOKUP(VLOOKUP(B1760,属性中转表!A:G,7,FALSE),属性中转表!$K$2:$P$21,6,0))&amp;IF(VLOOKUP(B1760,属性中转表!A:G,7,FALSE)&gt;=50,VLOOKUP(A1760,英雄数据表!A:K,9,0),IF(VLOOKUP(B1760,属性中转表!A:G,7,FALSE)&gt;=25,VLOOKUP(A1760,英雄数据表!A:K,5,0),""))</f>
        <v>"atk":300,"hp":5000,"undpspro":150,"pvpdpspro":50,"pvpundpspro":50</v>
      </c>
      <c r="J1760" s="20" t="str">
        <f>IF(I1760="","",属性中转表!$I$1&amp;(IF(VLOOKUP(B1760,属性中转表!A:G,7,FALSE)=0,0,VLOOKUP(VLOOKUP(B1760,属性中转表!A:G,7,FALSE),属性中转表!$K$2:$P$21,4,0)))+IFERROR(VLOOKUP(A1760,英雄数据表!A:K,IF(武魂!B1760&gt;=50,10,IF(武魂!B1760&gt;=25,6)),0),0))</f>
        <v>,"dpspro":100</v>
      </c>
      <c r="K1760" s="32" t="str">
        <f t="shared" si="121"/>
        <v>"atk":300,"hp":5000,"undpspro":150,"pvpdpspro":50,"pvpundpspro":50,"dpspro":100</v>
      </c>
      <c r="L1760" s="20" t="str">
        <f>IF(B1760&gt;=50,VLOOKUP(A1760,英雄数据表!A:L,11,FALSE),IF(B1760&gt;=25,VLOOKUP(A1760,英雄数据表!A:L,7,0),""))</f>
        <v>"2104602004"</v>
      </c>
      <c r="M1760" s="20" t="str">
        <f>IFERROR(VLOOKUP(B1760,属性中转表!$K$2:$O$21,5,FALSE),"")</f>
        <v/>
      </c>
      <c r="N1760" s="20" t="str">
        <f>IF(B1760=25,VLOOKUP(A1760,英雄数据表!A:L,8,FALSE),IF(B1760=50,VLOOKUP(A1760,英雄数据表!A:L,12,0),""))</f>
        <v/>
      </c>
    </row>
    <row r="1761" spans="1:14" x14ac:dyDescent="0.3">
      <c r="A1761" s="20">
        <v>21046</v>
      </c>
      <c r="B1761" s="21">
        <f t="shared" si="118"/>
        <v>60</v>
      </c>
      <c r="C1761" s="21">
        <v>5</v>
      </c>
      <c r="D1761" s="21">
        <f>VLOOKUP(A1761,英雄数据表!A:D,4,0)</f>
        <v>2</v>
      </c>
      <c r="E1761" s="20" t="str">
        <f>VLOOKUP(A1761,英雄数据表!A:C,3,0)</f>
        <v>雄狮之牙</v>
      </c>
      <c r="F1761" s="20">
        <f t="shared" si="119"/>
        <v>21046</v>
      </c>
      <c r="G1761" s="20">
        <f t="shared" si="120"/>
        <v>21046</v>
      </c>
      <c r="H1761" s="21" t="str">
        <f>VLOOKUP(B1761,属性中转表!A:F,6,FALSE)</f>
        <v>"hp":237600,"atk":6600</v>
      </c>
      <c r="I1761" s="20" t="str">
        <f>IF(VLOOKUP(B1761,属性中转表!A:G,7,FALSE)=0,"",VLOOKUP(VLOOKUP(B1761,属性中转表!A:G,7,FALSE),属性中转表!$K$2:$P$21,6,0))&amp;IF(VLOOKUP(B1761,属性中转表!A:G,7,FALSE)&gt;=50,VLOOKUP(A1761,英雄数据表!A:K,9,0),IF(VLOOKUP(B1761,属性中转表!A:G,7,FALSE)&gt;=25,VLOOKUP(A1761,英雄数据表!A:K,5,0),""))</f>
        <v>"atk":300,"hp":5000,"undpspro":150,"pvpdpspro":50,"pvpundpspro":50</v>
      </c>
      <c r="J1761" s="20" t="str">
        <f>IF(I1761="","",属性中转表!$I$1&amp;(IF(VLOOKUP(B1761,属性中转表!A:G,7,FALSE)=0,0,VLOOKUP(VLOOKUP(B1761,属性中转表!A:G,7,FALSE),属性中转表!$K$2:$P$21,4,0)))+IFERROR(VLOOKUP(A1761,英雄数据表!A:K,IF(武魂!B1761&gt;=50,10,IF(武魂!B1761&gt;=25,6)),0),0))</f>
        <v>,"dpspro":150</v>
      </c>
      <c r="K1761" s="32" t="str">
        <f t="shared" si="121"/>
        <v>"atk":300,"hp":5000,"undpspro":150,"pvpdpspro":50,"pvpundpspro":50,"dpspro":150</v>
      </c>
      <c r="L1761" s="20" t="str">
        <f>IF(B1761&gt;=50,VLOOKUP(A1761,英雄数据表!A:L,11,FALSE),IF(B1761&gt;=25,VLOOKUP(A1761,英雄数据表!A:L,7,0),""))</f>
        <v>"2104602004"</v>
      </c>
      <c r="M1761" s="20" t="str">
        <f>IFERROR(VLOOKUP(B1761,属性中转表!$K$2:$O$21,5,FALSE),"")</f>
        <v>"dpspro":50</v>
      </c>
      <c r="N1761" s="20" t="str">
        <f>IF(B1761=25,VLOOKUP(A1761,英雄数据表!A:L,8,FALSE),IF(B1761=50,VLOOKUP(A1761,英雄数据表!A:L,12,0),""))</f>
        <v/>
      </c>
    </row>
    <row r="1762" spans="1:14" x14ac:dyDescent="0.3">
      <c r="A1762" s="20">
        <v>21046</v>
      </c>
      <c r="B1762" s="21">
        <f t="shared" si="118"/>
        <v>61</v>
      </c>
      <c r="C1762" s="21">
        <v>5</v>
      </c>
      <c r="D1762" s="21">
        <f>VLOOKUP(A1762,英雄数据表!A:D,4,0)</f>
        <v>2</v>
      </c>
      <c r="E1762" s="20" t="str">
        <f>VLOOKUP(A1762,英雄数据表!A:C,3,0)</f>
        <v>雄狮之牙</v>
      </c>
      <c r="F1762" s="20">
        <f t="shared" si="119"/>
        <v>21046</v>
      </c>
      <c r="G1762" s="20">
        <f t="shared" si="120"/>
        <v>21046</v>
      </c>
      <c r="H1762" s="21" t="str">
        <f>VLOOKUP(B1762,属性中转表!A:F,6,FALSE)</f>
        <v>"hp":243000,"atk":6750</v>
      </c>
      <c r="I1762" s="20" t="str">
        <f>IF(VLOOKUP(B1762,属性中转表!A:G,7,FALSE)=0,"",VLOOKUP(VLOOKUP(B1762,属性中转表!A:G,7,FALSE),属性中转表!$K$2:$P$21,6,0))&amp;IF(VLOOKUP(B1762,属性中转表!A:G,7,FALSE)&gt;=50,VLOOKUP(A1762,英雄数据表!A:K,9,0),IF(VLOOKUP(B1762,属性中转表!A:G,7,FALSE)&gt;=25,VLOOKUP(A1762,英雄数据表!A:K,5,0),""))</f>
        <v>"atk":300,"hp":5000,"undpspro":150,"pvpdpspro":50,"pvpundpspro":50</v>
      </c>
      <c r="J1762" s="20" t="str">
        <f>IF(I1762="","",属性中转表!$I$1&amp;(IF(VLOOKUP(B1762,属性中转表!A:G,7,FALSE)=0,0,VLOOKUP(VLOOKUP(B1762,属性中转表!A:G,7,FALSE),属性中转表!$K$2:$P$21,4,0)))+IFERROR(VLOOKUP(A1762,英雄数据表!A:K,IF(武魂!B1762&gt;=50,10,IF(武魂!B1762&gt;=25,6)),0),0))</f>
        <v>,"dpspro":150</v>
      </c>
      <c r="K1762" s="32" t="str">
        <f t="shared" si="121"/>
        <v>"atk":300,"hp":5000,"undpspro":150,"pvpdpspro":50,"pvpundpspro":50,"dpspro":150</v>
      </c>
      <c r="L1762" s="20" t="str">
        <f>IF(B1762&gt;=50,VLOOKUP(A1762,英雄数据表!A:L,11,FALSE),IF(B1762&gt;=25,VLOOKUP(A1762,英雄数据表!A:L,7,0),""))</f>
        <v>"2104602004"</v>
      </c>
      <c r="M1762" s="20" t="str">
        <f>IFERROR(VLOOKUP(B1762,属性中转表!$K$2:$O$21,5,FALSE),"")</f>
        <v/>
      </c>
      <c r="N1762" s="20" t="str">
        <f>IF(B1762=25,VLOOKUP(A1762,英雄数据表!A:L,8,FALSE),IF(B1762=50,VLOOKUP(A1762,英雄数据表!A:L,12,0),""))</f>
        <v/>
      </c>
    </row>
    <row r="1763" spans="1:14" x14ac:dyDescent="0.3">
      <c r="A1763" s="20">
        <v>21046</v>
      </c>
      <c r="B1763" s="21">
        <f t="shared" si="118"/>
        <v>62</v>
      </c>
      <c r="C1763" s="21">
        <v>5</v>
      </c>
      <c r="D1763" s="21">
        <f>VLOOKUP(A1763,英雄数据表!A:D,4,0)</f>
        <v>2</v>
      </c>
      <c r="E1763" s="20" t="str">
        <f>VLOOKUP(A1763,英雄数据表!A:C,3,0)</f>
        <v>雄狮之牙</v>
      </c>
      <c r="F1763" s="20">
        <f t="shared" si="119"/>
        <v>21046</v>
      </c>
      <c r="G1763" s="20">
        <f t="shared" si="120"/>
        <v>21046</v>
      </c>
      <c r="H1763" s="21" t="str">
        <f>VLOOKUP(B1763,属性中转表!A:F,6,FALSE)</f>
        <v>"hp":248400,"atk":6900</v>
      </c>
      <c r="I1763" s="20" t="str">
        <f>IF(VLOOKUP(B1763,属性中转表!A:G,7,FALSE)=0,"",VLOOKUP(VLOOKUP(B1763,属性中转表!A:G,7,FALSE),属性中转表!$K$2:$P$21,6,0))&amp;IF(VLOOKUP(B1763,属性中转表!A:G,7,FALSE)&gt;=50,VLOOKUP(A1763,英雄数据表!A:K,9,0),IF(VLOOKUP(B1763,属性中转表!A:G,7,FALSE)&gt;=25,VLOOKUP(A1763,英雄数据表!A:K,5,0),""))</f>
        <v>"atk":300,"hp":5000,"undpspro":150,"pvpdpspro":50,"pvpundpspro":50</v>
      </c>
      <c r="J1763" s="20" t="str">
        <f>IF(I1763="","",属性中转表!$I$1&amp;(IF(VLOOKUP(B1763,属性中转表!A:G,7,FALSE)=0,0,VLOOKUP(VLOOKUP(B1763,属性中转表!A:G,7,FALSE),属性中转表!$K$2:$P$21,4,0)))+IFERROR(VLOOKUP(A1763,英雄数据表!A:K,IF(武魂!B1763&gt;=50,10,IF(武魂!B1763&gt;=25,6)),0),0))</f>
        <v>,"dpspro":150</v>
      </c>
      <c r="K1763" s="32" t="str">
        <f t="shared" si="121"/>
        <v>"atk":300,"hp":5000,"undpspro":150,"pvpdpspro":50,"pvpundpspro":50,"dpspro":150</v>
      </c>
      <c r="L1763" s="20" t="str">
        <f>IF(B1763&gt;=50,VLOOKUP(A1763,英雄数据表!A:L,11,FALSE),IF(B1763&gt;=25,VLOOKUP(A1763,英雄数据表!A:L,7,0),""))</f>
        <v>"2104602004"</v>
      </c>
      <c r="M1763" s="20" t="str">
        <f>IFERROR(VLOOKUP(B1763,属性中转表!$K$2:$O$21,5,FALSE),"")</f>
        <v/>
      </c>
      <c r="N1763" s="20" t="str">
        <f>IF(B1763=25,VLOOKUP(A1763,英雄数据表!A:L,8,FALSE),IF(B1763=50,VLOOKUP(A1763,英雄数据表!A:L,12,0),""))</f>
        <v/>
      </c>
    </row>
    <row r="1764" spans="1:14" x14ac:dyDescent="0.3">
      <c r="A1764" s="20">
        <v>21046</v>
      </c>
      <c r="B1764" s="21">
        <f t="shared" si="118"/>
        <v>63</v>
      </c>
      <c r="C1764" s="21">
        <v>5</v>
      </c>
      <c r="D1764" s="21">
        <f>VLOOKUP(A1764,英雄数据表!A:D,4,0)</f>
        <v>2</v>
      </c>
      <c r="E1764" s="20" t="str">
        <f>VLOOKUP(A1764,英雄数据表!A:C,3,0)</f>
        <v>雄狮之牙</v>
      </c>
      <c r="F1764" s="20">
        <f t="shared" si="119"/>
        <v>21046</v>
      </c>
      <c r="G1764" s="20">
        <f t="shared" si="120"/>
        <v>21046</v>
      </c>
      <c r="H1764" s="21" t="str">
        <f>VLOOKUP(B1764,属性中转表!A:F,6,FALSE)</f>
        <v>"hp":253800,"atk":7050</v>
      </c>
      <c r="I1764" s="20" t="str">
        <f>IF(VLOOKUP(B1764,属性中转表!A:G,7,FALSE)=0,"",VLOOKUP(VLOOKUP(B1764,属性中转表!A:G,7,FALSE),属性中转表!$K$2:$P$21,6,0))&amp;IF(VLOOKUP(B1764,属性中转表!A:G,7,FALSE)&gt;=50,VLOOKUP(A1764,英雄数据表!A:K,9,0),IF(VLOOKUP(B1764,属性中转表!A:G,7,FALSE)&gt;=25,VLOOKUP(A1764,英雄数据表!A:K,5,0),""))</f>
        <v>"atk":300,"hp":5000,"undpspro":150,"pvpdpspro":50,"pvpundpspro":50</v>
      </c>
      <c r="J1764" s="20" t="str">
        <f>IF(I1764="","",属性中转表!$I$1&amp;(IF(VLOOKUP(B1764,属性中转表!A:G,7,FALSE)=0,0,VLOOKUP(VLOOKUP(B1764,属性中转表!A:G,7,FALSE),属性中转表!$K$2:$P$21,4,0)))+IFERROR(VLOOKUP(A1764,英雄数据表!A:K,IF(武魂!B1764&gt;=50,10,IF(武魂!B1764&gt;=25,6)),0),0))</f>
        <v>,"dpspro":150</v>
      </c>
      <c r="K1764" s="32" t="str">
        <f t="shared" si="121"/>
        <v>"atk":300,"hp":5000,"undpspro":150,"pvpdpspro":50,"pvpundpspro":50,"dpspro":150</v>
      </c>
      <c r="L1764" s="20" t="str">
        <f>IF(B1764&gt;=50,VLOOKUP(A1764,英雄数据表!A:L,11,FALSE),IF(B1764&gt;=25,VLOOKUP(A1764,英雄数据表!A:L,7,0),""))</f>
        <v>"2104602004"</v>
      </c>
      <c r="M1764" s="20" t="str">
        <f>IFERROR(VLOOKUP(B1764,属性中转表!$K$2:$O$21,5,FALSE),"")</f>
        <v/>
      </c>
      <c r="N1764" s="20" t="str">
        <f>IF(B1764=25,VLOOKUP(A1764,英雄数据表!A:L,8,FALSE),IF(B1764=50,VLOOKUP(A1764,英雄数据表!A:L,12,0),""))</f>
        <v/>
      </c>
    </row>
    <row r="1765" spans="1:14" x14ac:dyDescent="0.3">
      <c r="A1765" s="20">
        <v>21046</v>
      </c>
      <c r="B1765" s="21">
        <f t="shared" si="118"/>
        <v>64</v>
      </c>
      <c r="C1765" s="21">
        <v>5</v>
      </c>
      <c r="D1765" s="21">
        <f>VLOOKUP(A1765,英雄数据表!A:D,4,0)</f>
        <v>2</v>
      </c>
      <c r="E1765" s="20" t="str">
        <f>VLOOKUP(A1765,英雄数据表!A:C,3,0)</f>
        <v>雄狮之牙</v>
      </c>
      <c r="F1765" s="20">
        <f t="shared" si="119"/>
        <v>21046</v>
      </c>
      <c r="G1765" s="20">
        <f t="shared" si="120"/>
        <v>21046</v>
      </c>
      <c r="H1765" s="21" t="str">
        <f>VLOOKUP(B1765,属性中转表!A:F,6,FALSE)</f>
        <v>"hp":259200,"atk":7200</v>
      </c>
      <c r="I1765" s="20" t="str">
        <f>IF(VLOOKUP(B1765,属性中转表!A:G,7,FALSE)=0,"",VLOOKUP(VLOOKUP(B1765,属性中转表!A:G,7,FALSE),属性中转表!$K$2:$P$21,6,0))&amp;IF(VLOOKUP(B1765,属性中转表!A:G,7,FALSE)&gt;=50,VLOOKUP(A1765,英雄数据表!A:K,9,0),IF(VLOOKUP(B1765,属性中转表!A:G,7,FALSE)&gt;=25,VLOOKUP(A1765,英雄数据表!A:K,5,0),""))</f>
        <v>"atk":300,"hp":5000,"undpspro":150,"pvpdpspro":50,"pvpundpspro":50</v>
      </c>
      <c r="J1765" s="20" t="str">
        <f>IF(I1765="","",属性中转表!$I$1&amp;(IF(VLOOKUP(B1765,属性中转表!A:G,7,FALSE)=0,0,VLOOKUP(VLOOKUP(B1765,属性中转表!A:G,7,FALSE),属性中转表!$K$2:$P$21,4,0)))+IFERROR(VLOOKUP(A1765,英雄数据表!A:K,IF(武魂!B1765&gt;=50,10,IF(武魂!B1765&gt;=25,6)),0),0))</f>
        <v>,"dpspro":150</v>
      </c>
      <c r="K1765" s="32" t="str">
        <f t="shared" si="121"/>
        <v>"atk":300,"hp":5000,"undpspro":150,"pvpdpspro":50,"pvpundpspro":50,"dpspro":150</v>
      </c>
      <c r="L1765" s="20" t="str">
        <f>IF(B1765&gt;=50,VLOOKUP(A1765,英雄数据表!A:L,11,FALSE),IF(B1765&gt;=25,VLOOKUP(A1765,英雄数据表!A:L,7,0),""))</f>
        <v>"2104602004"</v>
      </c>
      <c r="M1765" s="20" t="str">
        <f>IFERROR(VLOOKUP(B1765,属性中转表!$K$2:$O$21,5,FALSE),"")</f>
        <v/>
      </c>
      <c r="N1765" s="20" t="str">
        <f>IF(B1765=25,VLOOKUP(A1765,英雄数据表!A:L,8,FALSE),IF(B1765=50,VLOOKUP(A1765,英雄数据表!A:L,12,0),""))</f>
        <v/>
      </c>
    </row>
    <row r="1766" spans="1:14" x14ac:dyDescent="0.3">
      <c r="A1766" s="20">
        <v>21046</v>
      </c>
      <c r="B1766" s="21">
        <f t="shared" si="118"/>
        <v>65</v>
      </c>
      <c r="C1766" s="21">
        <v>5</v>
      </c>
      <c r="D1766" s="21">
        <f>VLOOKUP(A1766,英雄数据表!A:D,4,0)</f>
        <v>2</v>
      </c>
      <c r="E1766" s="20" t="str">
        <f>VLOOKUP(A1766,英雄数据表!A:C,3,0)</f>
        <v>雄狮之牙</v>
      </c>
      <c r="F1766" s="20">
        <f t="shared" si="119"/>
        <v>21046</v>
      </c>
      <c r="G1766" s="20">
        <f t="shared" si="120"/>
        <v>21046</v>
      </c>
      <c r="H1766" s="21" t="str">
        <f>VLOOKUP(B1766,属性中转表!A:F,6,FALSE)</f>
        <v>"hp":264600,"atk":7350</v>
      </c>
      <c r="I1766" s="20" t="str">
        <f>IF(VLOOKUP(B1766,属性中转表!A:G,7,FALSE)=0,"",VLOOKUP(VLOOKUP(B1766,属性中转表!A:G,7,FALSE),属性中转表!$K$2:$P$21,6,0))&amp;IF(VLOOKUP(B1766,属性中转表!A:G,7,FALSE)&gt;=50,VLOOKUP(A1766,英雄数据表!A:K,9,0),IF(VLOOKUP(B1766,属性中转表!A:G,7,FALSE)&gt;=25,VLOOKUP(A1766,英雄数据表!A:K,5,0),""))</f>
        <v>"atk":300,"hp":5000,"undpspro":150,"pvpdpspro":100,"pvpundpspro":50</v>
      </c>
      <c r="J1766" s="20" t="str">
        <f>IF(I1766="","",属性中转表!$I$1&amp;(IF(VLOOKUP(B1766,属性中转表!A:G,7,FALSE)=0,0,VLOOKUP(VLOOKUP(B1766,属性中转表!A:G,7,FALSE),属性中转表!$K$2:$P$21,4,0)))+IFERROR(VLOOKUP(A1766,英雄数据表!A:K,IF(武魂!B1766&gt;=50,10,IF(武魂!B1766&gt;=25,6)),0),0))</f>
        <v>,"dpspro":150</v>
      </c>
      <c r="K1766" s="32" t="str">
        <f t="shared" si="121"/>
        <v>"atk":300,"hp":5000,"undpspro":150,"pvpdpspro":100,"pvpundpspro":50,"dpspro":150</v>
      </c>
      <c r="L1766" s="20" t="str">
        <f>IF(B1766&gt;=50,VLOOKUP(A1766,英雄数据表!A:L,11,FALSE),IF(B1766&gt;=25,VLOOKUP(A1766,英雄数据表!A:L,7,0),""))</f>
        <v>"2104602004"</v>
      </c>
      <c r="M1766" s="20" t="str">
        <f>IFERROR(VLOOKUP(B1766,属性中转表!$K$2:$O$21,5,FALSE),"")</f>
        <v>"pvpdpspro":50</v>
      </c>
      <c r="N1766" s="20" t="str">
        <f>IF(B1766=25,VLOOKUP(A1766,英雄数据表!A:L,8,FALSE),IF(B1766=50,VLOOKUP(A1766,英雄数据表!A:L,12,0),""))</f>
        <v/>
      </c>
    </row>
    <row r="1767" spans="1:14" x14ac:dyDescent="0.3">
      <c r="A1767" s="20">
        <v>21046</v>
      </c>
      <c r="B1767" s="21">
        <f t="shared" si="118"/>
        <v>66</v>
      </c>
      <c r="C1767" s="21">
        <v>5</v>
      </c>
      <c r="D1767" s="21">
        <f>VLOOKUP(A1767,英雄数据表!A:D,4,0)</f>
        <v>2</v>
      </c>
      <c r="E1767" s="20" t="str">
        <f>VLOOKUP(A1767,英雄数据表!A:C,3,0)</f>
        <v>雄狮之牙</v>
      </c>
      <c r="F1767" s="20">
        <f t="shared" si="119"/>
        <v>21046</v>
      </c>
      <c r="G1767" s="20">
        <f t="shared" si="120"/>
        <v>21046</v>
      </c>
      <c r="H1767" s="21" t="str">
        <f>VLOOKUP(B1767,属性中转表!A:F,6,FALSE)</f>
        <v>"hp":270000,"atk":7500</v>
      </c>
      <c r="I1767" s="20" t="str">
        <f>IF(VLOOKUP(B1767,属性中转表!A:G,7,FALSE)=0,"",VLOOKUP(VLOOKUP(B1767,属性中转表!A:G,7,FALSE),属性中转表!$K$2:$P$21,6,0))&amp;IF(VLOOKUP(B1767,属性中转表!A:G,7,FALSE)&gt;=50,VLOOKUP(A1767,英雄数据表!A:K,9,0),IF(VLOOKUP(B1767,属性中转表!A:G,7,FALSE)&gt;=25,VLOOKUP(A1767,英雄数据表!A:K,5,0),""))</f>
        <v>"atk":300,"hp":5000,"undpspro":150,"pvpdpspro":100,"pvpundpspro":50</v>
      </c>
      <c r="J1767" s="20" t="str">
        <f>IF(I1767="","",属性中转表!$I$1&amp;(IF(VLOOKUP(B1767,属性中转表!A:G,7,FALSE)=0,0,VLOOKUP(VLOOKUP(B1767,属性中转表!A:G,7,FALSE),属性中转表!$K$2:$P$21,4,0)))+IFERROR(VLOOKUP(A1767,英雄数据表!A:K,IF(武魂!B1767&gt;=50,10,IF(武魂!B1767&gt;=25,6)),0),0))</f>
        <v>,"dpspro":150</v>
      </c>
      <c r="K1767" s="32" t="str">
        <f t="shared" si="121"/>
        <v>"atk":300,"hp":5000,"undpspro":150,"pvpdpspro":100,"pvpundpspro":50,"dpspro":150</v>
      </c>
      <c r="L1767" s="20" t="str">
        <f>IF(B1767&gt;=50,VLOOKUP(A1767,英雄数据表!A:L,11,FALSE),IF(B1767&gt;=25,VLOOKUP(A1767,英雄数据表!A:L,7,0),""))</f>
        <v>"2104602004"</v>
      </c>
      <c r="M1767" s="20" t="str">
        <f>IFERROR(VLOOKUP(B1767,属性中转表!$K$2:$O$21,5,FALSE),"")</f>
        <v/>
      </c>
      <c r="N1767" s="20" t="str">
        <f>IF(B1767=25,VLOOKUP(A1767,英雄数据表!A:L,8,FALSE),IF(B1767=50,VLOOKUP(A1767,英雄数据表!A:L,12,0),""))</f>
        <v/>
      </c>
    </row>
    <row r="1768" spans="1:14" x14ac:dyDescent="0.3">
      <c r="A1768" s="20">
        <v>21046</v>
      </c>
      <c r="B1768" s="21">
        <f t="shared" si="118"/>
        <v>67</v>
      </c>
      <c r="C1768" s="21">
        <v>5</v>
      </c>
      <c r="D1768" s="21">
        <f>VLOOKUP(A1768,英雄数据表!A:D,4,0)</f>
        <v>2</v>
      </c>
      <c r="E1768" s="20" t="str">
        <f>VLOOKUP(A1768,英雄数据表!A:C,3,0)</f>
        <v>雄狮之牙</v>
      </c>
      <c r="F1768" s="20">
        <f t="shared" si="119"/>
        <v>21046</v>
      </c>
      <c r="G1768" s="20">
        <f t="shared" si="120"/>
        <v>21046</v>
      </c>
      <c r="H1768" s="21" t="str">
        <f>VLOOKUP(B1768,属性中转表!A:F,6,FALSE)</f>
        <v>"hp":275400,"atk":7650</v>
      </c>
      <c r="I1768" s="20" t="str">
        <f>IF(VLOOKUP(B1768,属性中转表!A:G,7,FALSE)=0,"",VLOOKUP(VLOOKUP(B1768,属性中转表!A:G,7,FALSE),属性中转表!$K$2:$P$21,6,0))&amp;IF(VLOOKUP(B1768,属性中转表!A:G,7,FALSE)&gt;=50,VLOOKUP(A1768,英雄数据表!A:K,9,0),IF(VLOOKUP(B1768,属性中转表!A:G,7,FALSE)&gt;=25,VLOOKUP(A1768,英雄数据表!A:K,5,0),""))</f>
        <v>"atk":300,"hp":5000,"undpspro":150,"pvpdpspro":100,"pvpundpspro":50</v>
      </c>
      <c r="J1768" s="20" t="str">
        <f>IF(I1768="","",属性中转表!$I$1&amp;(IF(VLOOKUP(B1768,属性中转表!A:G,7,FALSE)=0,0,VLOOKUP(VLOOKUP(B1768,属性中转表!A:G,7,FALSE),属性中转表!$K$2:$P$21,4,0)))+IFERROR(VLOOKUP(A1768,英雄数据表!A:K,IF(武魂!B1768&gt;=50,10,IF(武魂!B1768&gt;=25,6)),0),0))</f>
        <v>,"dpspro":150</v>
      </c>
      <c r="K1768" s="32" t="str">
        <f t="shared" si="121"/>
        <v>"atk":300,"hp":5000,"undpspro":150,"pvpdpspro":100,"pvpundpspro":50,"dpspro":150</v>
      </c>
      <c r="L1768" s="20" t="str">
        <f>IF(B1768&gt;=50,VLOOKUP(A1768,英雄数据表!A:L,11,FALSE),IF(B1768&gt;=25,VLOOKUP(A1768,英雄数据表!A:L,7,0),""))</f>
        <v>"2104602004"</v>
      </c>
      <c r="M1768" s="20" t="str">
        <f>IFERROR(VLOOKUP(B1768,属性中转表!$K$2:$O$21,5,FALSE),"")</f>
        <v/>
      </c>
      <c r="N1768" s="20" t="str">
        <f>IF(B1768=25,VLOOKUP(A1768,英雄数据表!A:L,8,FALSE),IF(B1768=50,VLOOKUP(A1768,英雄数据表!A:L,12,0),""))</f>
        <v/>
      </c>
    </row>
    <row r="1769" spans="1:14" x14ac:dyDescent="0.3">
      <c r="A1769" s="20">
        <v>21046</v>
      </c>
      <c r="B1769" s="21">
        <f t="shared" si="118"/>
        <v>68</v>
      </c>
      <c r="C1769" s="21">
        <v>5</v>
      </c>
      <c r="D1769" s="21">
        <f>VLOOKUP(A1769,英雄数据表!A:D,4,0)</f>
        <v>2</v>
      </c>
      <c r="E1769" s="20" t="str">
        <f>VLOOKUP(A1769,英雄数据表!A:C,3,0)</f>
        <v>雄狮之牙</v>
      </c>
      <c r="F1769" s="20">
        <f t="shared" si="119"/>
        <v>21046</v>
      </c>
      <c r="G1769" s="20">
        <f t="shared" si="120"/>
        <v>21046</v>
      </c>
      <c r="H1769" s="21" t="str">
        <f>VLOOKUP(B1769,属性中转表!A:F,6,FALSE)</f>
        <v>"hp":280800,"atk":7800</v>
      </c>
      <c r="I1769" s="20" t="str">
        <f>IF(VLOOKUP(B1769,属性中转表!A:G,7,FALSE)=0,"",VLOOKUP(VLOOKUP(B1769,属性中转表!A:G,7,FALSE),属性中转表!$K$2:$P$21,6,0))&amp;IF(VLOOKUP(B1769,属性中转表!A:G,7,FALSE)&gt;=50,VLOOKUP(A1769,英雄数据表!A:K,9,0),IF(VLOOKUP(B1769,属性中转表!A:G,7,FALSE)&gt;=25,VLOOKUP(A1769,英雄数据表!A:K,5,0),""))</f>
        <v>"atk":300,"hp":5000,"undpspro":150,"pvpdpspro":100,"pvpundpspro":50</v>
      </c>
      <c r="J1769" s="20" t="str">
        <f>IF(I1769="","",属性中转表!$I$1&amp;(IF(VLOOKUP(B1769,属性中转表!A:G,7,FALSE)=0,0,VLOOKUP(VLOOKUP(B1769,属性中转表!A:G,7,FALSE),属性中转表!$K$2:$P$21,4,0)))+IFERROR(VLOOKUP(A1769,英雄数据表!A:K,IF(武魂!B1769&gt;=50,10,IF(武魂!B1769&gt;=25,6)),0),0))</f>
        <v>,"dpspro":150</v>
      </c>
      <c r="K1769" s="32" t="str">
        <f t="shared" si="121"/>
        <v>"atk":300,"hp":5000,"undpspro":150,"pvpdpspro":100,"pvpundpspro":50,"dpspro":150</v>
      </c>
      <c r="L1769" s="20" t="str">
        <f>IF(B1769&gt;=50,VLOOKUP(A1769,英雄数据表!A:L,11,FALSE),IF(B1769&gt;=25,VLOOKUP(A1769,英雄数据表!A:L,7,0),""))</f>
        <v>"2104602004"</v>
      </c>
      <c r="M1769" s="20" t="str">
        <f>IFERROR(VLOOKUP(B1769,属性中转表!$K$2:$O$21,5,FALSE),"")</f>
        <v/>
      </c>
      <c r="N1769" s="20" t="str">
        <f>IF(B1769=25,VLOOKUP(A1769,英雄数据表!A:L,8,FALSE),IF(B1769=50,VLOOKUP(A1769,英雄数据表!A:L,12,0),""))</f>
        <v/>
      </c>
    </row>
    <row r="1770" spans="1:14" x14ac:dyDescent="0.3">
      <c r="A1770" s="20">
        <v>21046</v>
      </c>
      <c r="B1770" s="21">
        <f t="shared" si="118"/>
        <v>69</v>
      </c>
      <c r="C1770" s="21">
        <v>5</v>
      </c>
      <c r="D1770" s="21">
        <f>VLOOKUP(A1770,英雄数据表!A:D,4,0)</f>
        <v>2</v>
      </c>
      <c r="E1770" s="20" t="str">
        <f>VLOOKUP(A1770,英雄数据表!A:C,3,0)</f>
        <v>雄狮之牙</v>
      </c>
      <c r="F1770" s="20">
        <f t="shared" si="119"/>
        <v>21046</v>
      </c>
      <c r="G1770" s="20">
        <f t="shared" si="120"/>
        <v>21046</v>
      </c>
      <c r="H1770" s="21" t="str">
        <f>VLOOKUP(B1770,属性中转表!A:F,6,FALSE)</f>
        <v>"hp":286200,"atk":7950</v>
      </c>
      <c r="I1770" s="20" t="str">
        <f>IF(VLOOKUP(B1770,属性中转表!A:G,7,FALSE)=0,"",VLOOKUP(VLOOKUP(B1770,属性中转表!A:G,7,FALSE),属性中转表!$K$2:$P$21,6,0))&amp;IF(VLOOKUP(B1770,属性中转表!A:G,7,FALSE)&gt;=50,VLOOKUP(A1770,英雄数据表!A:K,9,0),IF(VLOOKUP(B1770,属性中转表!A:G,7,FALSE)&gt;=25,VLOOKUP(A1770,英雄数据表!A:K,5,0),""))</f>
        <v>"atk":300,"hp":5000,"undpspro":150,"pvpdpspro":100,"pvpundpspro":50</v>
      </c>
      <c r="J1770" s="20" t="str">
        <f>IF(I1770="","",属性中转表!$I$1&amp;(IF(VLOOKUP(B1770,属性中转表!A:G,7,FALSE)=0,0,VLOOKUP(VLOOKUP(B1770,属性中转表!A:G,7,FALSE),属性中转表!$K$2:$P$21,4,0)))+IFERROR(VLOOKUP(A1770,英雄数据表!A:K,IF(武魂!B1770&gt;=50,10,IF(武魂!B1770&gt;=25,6)),0),0))</f>
        <v>,"dpspro":150</v>
      </c>
      <c r="K1770" s="32" t="str">
        <f t="shared" si="121"/>
        <v>"atk":300,"hp":5000,"undpspro":150,"pvpdpspro":100,"pvpundpspro":50,"dpspro":150</v>
      </c>
      <c r="L1770" s="20" t="str">
        <f>IF(B1770&gt;=50,VLOOKUP(A1770,英雄数据表!A:L,11,FALSE),IF(B1770&gt;=25,VLOOKUP(A1770,英雄数据表!A:L,7,0),""))</f>
        <v>"2104602004"</v>
      </c>
      <c r="M1770" s="20" t="str">
        <f>IFERROR(VLOOKUP(B1770,属性中转表!$K$2:$O$21,5,FALSE),"")</f>
        <v/>
      </c>
      <c r="N1770" s="20" t="str">
        <f>IF(B1770=25,VLOOKUP(A1770,英雄数据表!A:L,8,FALSE),IF(B1770=50,VLOOKUP(A1770,英雄数据表!A:L,12,0),""))</f>
        <v/>
      </c>
    </row>
    <row r="1771" spans="1:14" x14ac:dyDescent="0.3">
      <c r="A1771" s="20">
        <v>21046</v>
      </c>
      <c r="B1771" s="21">
        <f t="shared" si="118"/>
        <v>70</v>
      </c>
      <c r="C1771" s="21">
        <v>5</v>
      </c>
      <c r="D1771" s="21">
        <f>VLOOKUP(A1771,英雄数据表!A:D,4,0)</f>
        <v>2</v>
      </c>
      <c r="E1771" s="20" t="str">
        <f>VLOOKUP(A1771,英雄数据表!A:C,3,0)</f>
        <v>雄狮之牙</v>
      </c>
      <c r="F1771" s="20">
        <f t="shared" si="119"/>
        <v>21046</v>
      </c>
      <c r="G1771" s="20">
        <f t="shared" si="120"/>
        <v>21046</v>
      </c>
      <c r="H1771" s="21" t="str">
        <f>VLOOKUP(B1771,属性中转表!A:F,6,FALSE)</f>
        <v>"hp":291600,"atk":8100</v>
      </c>
      <c r="I1771" s="20" t="str">
        <f>IF(VLOOKUP(B1771,属性中转表!A:G,7,FALSE)=0,"",VLOOKUP(VLOOKUP(B1771,属性中转表!A:G,7,FALSE),属性中转表!$K$2:$P$21,6,0))&amp;IF(VLOOKUP(B1771,属性中转表!A:G,7,FALSE)&gt;=50,VLOOKUP(A1771,英雄数据表!A:K,9,0),IF(VLOOKUP(B1771,属性中转表!A:G,7,FALSE)&gt;=25,VLOOKUP(A1771,英雄数据表!A:K,5,0),""))</f>
        <v>"atk":300,"hp":5000,"undpspro":150,"pvpdpspro":100,"pvpundpspro":100</v>
      </c>
      <c r="J1771" s="20" t="str">
        <f>IF(I1771="","",属性中转表!$I$1&amp;(IF(VLOOKUP(B1771,属性中转表!A:G,7,FALSE)=0,0,VLOOKUP(VLOOKUP(B1771,属性中转表!A:G,7,FALSE),属性中转表!$K$2:$P$21,4,0)))+IFERROR(VLOOKUP(A1771,英雄数据表!A:K,IF(武魂!B1771&gt;=50,10,IF(武魂!B1771&gt;=25,6)),0),0))</f>
        <v>,"dpspro":150</v>
      </c>
      <c r="K1771" s="32" t="str">
        <f t="shared" si="121"/>
        <v>"atk":300,"hp":5000,"undpspro":150,"pvpdpspro":100,"pvpundpspro":100,"dpspro":150</v>
      </c>
      <c r="L1771" s="20" t="str">
        <f>IF(B1771&gt;=50,VLOOKUP(A1771,英雄数据表!A:L,11,FALSE),IF(B1771&gt;=25,VLOOKUP(A1771,英雄数据表!A:L,7,0),""))</f>
        <v>"2104602004"</v>
      </c>
      <c r="M1771" s="20" t="str">
        <f>IFERROR(VLOOKUP(B1771,属性中转表!$K$2:$O$21,5,FALSE),"")</f>
        <v>"pvpundpspro":50</v>
      </c>
      <c r="N1771" s="20" t="str">
        <f>IF(B1771=25,VLOOKUP(A1771,英雄数据表!A:L,8,FALSE),IF(B1771=50,VLOOKUP(A1771,英雄数据表!A:L,12,0),""))</f>
        <v/>
      </c>
    </row>
    <row r="1772" spans="1:14" x14ac:dyDescent="0.3">
      <c r="A1772" s="20">
        <v>21046</v>
      </c>
      <c r="B1772" s="21">
        <f t="shared" si="118"/>
        <v>71</v>
      </c>
      <c r="C1772" s="21">
        <v>5</v>
      </c>
      <c r="D1772" s="21">
        <f>VLOOKUP(A1772,英雄数据表!A:D,4,0)</f>
        <v>2</v>
      </c>
      <c r="E1772" s="20" t="str">
        <f>VLOOKUP(A1772,英雄数据表!A:C,3,0)</f>
        <v>雄狮之牙</v>
      </c>
      <c r="F1772" s="20">
        <f t="shared" si="119"/>
        <v>21046</v>
      </c>
      <c r="G1772" s="20">
        <f t="shared" si="120"/>
        <v>21046</v>
      </c>
      <c r="H1772" s="21" t="str">
        <f>VLOOKUP(B1772,属性中转表!A:F,6,FALSE)</f>
        <v>"hp":297000,"atk":8250</v>
      </c>
      <c r="I1772" s="20" t="str">
        <f>IF(VLOOKUP(B1772,属性中转表!A:G,7,FALSE)=0,"",VLOOKUP(VLOOKUP(B1772,属性中转表!A:G,7,FALSE),属性中转表!$K$2:$P$21,6,0))&amp;IF(VLOOKUP(B1772,属性中转表!A:G,7,FALSE)&gt;=50,VLOOKUP(A1772,英雄数据表!A:K,9,0),IF(VLOOKUP(B1772,属性中转表!A:G,7,FALSE)&gt;=25,VLOOKUP(A1772,英雄数据表!A:K,5,0),""))</f>
        <v>"atk":300,"hp":5000,"undpspro":150,"pvpdpspro":100,"pvpundpspro":100</v>
      </c>
      <c r="J1772" s="20" t="str">
        <f>IF(I1772="","",属性中转表!$I$1&amp;(IF(VLOOKUP(B1772,属性中转表!A:G,7,FALSE)=0,0,VLOOKUP(VLOOKUP(B1772,属性中转表!A:G,7,FALSE),属性中转表!$K$2:$P$21,4,0)))+IFERROR(VLOOKUP(A1772,英雄数据表!A:K,IF(武魂!B1772&gt;=50,10,IF(武魂!B1772&gt;=25,6)),0),0))</f>
        <v>,"dpspro":150</v>
      </c>
      <c r="K1772" s="32" t="str">
        <f t="shared" si="121"/>
        <v>"atk":300,"hp":5000,"undpspro":150,"pvpdpspro":100,"pvpundpspro":100,"dpspro":150</v>
      </c>
      <c r="L1772" s="20" t="str">
        <f>IF(B1772&gt;=50,VLOOKUP(A1772,英雄数据表!A:L,11,FALSE),IF(B1772&gt;=25,VLOOKUP(A1772,英雄数据表!A:L,7,0),""))</f>
        <v>"2104602004"</v>
      </c>
      <c r="M1772" s="20" t="str">
        <f>IFERROR(VLOOKUP(B1772,属性中转表!$K$2:$O$21,5,FALSE),"")</f>
        <v/>
      </c>
      <c r="N1772" s="20" t="str">
        <f>IF(B1772=25,VLOOKUP(A1772,英雄数据表!A:L,8,FALSE),IF(B1772=50,VLOOKUP(A1772,英雄数据表!A:L,12,0),""))</f>
        <v/>
      </c>
    </row>
    <row r="1773" spans="1:14" x14ac:dyDescent="0.3">
      <c r="A1773" s="20">
        <v>21046</v>
      </c>
      <c r="B1773" s="21">
        <f t="shared" si="118"/>
        <v>72</v>
      </c>
      <c r="C1773" s="21">
        <v>5</v>
      </c>
      <c r="D1773" s="21">
        <f>VLOOKUP(A1773,英雄数据表!A:D,4,0)</f>
        <v>2</v>
      </c>
      <c r="E1773" s="20" t="str">
        <f>VLOOKUP(A1773,英雄数据表!A:C,3,0)</f>
        <v>雄狮之牙</v>
      </c>
      <c r="F1773" s="20">
        <f t="shared" si="119"/>
        <v>21046</v>
      </c>
      <c r="G1773" s="20">
        <f t="shared" si="120"/>
        <v>21046</v>
      </c>
      <c r="H1773" s="21" t="str">
        <f>VLOOKUP(B1773,属性中转表!A:F,6,FALSE)</f>
        <v>"hp":302400,"atk":8400</v>
      </c>
      <c r="I1773" s="20" t="str">
        <f>IF(VLOOKUP(B1773,属性中转表!A:G,7,FALSE)=0,"",VLOOKUP(VLOOKUP(B1773,属性中转表!A:G,7,FALSE),属性中转表!$K$2:$P$21,6,0))&amp;IF(VLOOKUP(B1773,属性中转表!A:G,7,FALSE)&gt;=50,VLOOKUP(A1773,英雄数据表!A:K,9,0),IF(VLOOKUP(B1773,属性中转表!A:G,7,FALSE)&gt;=25,VLOOKUP(A1773,英雄数据表!A:K,5,0),""))</f>
        <v>"atk":300,"hp":5000,"undpspro":150,"pvpdpspro":100,"pvpundpspro":100</v>
      </c>
      <c r="J1773" s="20" t="str">
        <f>IF(I1773="","",属性中转表!$I$1&amp;(IF(VLOOKUP(B1773,属性中转表!A:G,7,FALSE)=0,0,VLOOKUP(VLOOKUP(B1773,属性中转表!A:G,7,FALSE),属性中转表!$K$2:$P$21,4,0)))+IFERROR(VLOOKUP(A1773,英雄数据表!A:K,IF(武魂!B1773&gt;=50,10,IF(武魂!B1773&gt;=25,6)),0),0))</f>
        <v>,"dpspro":150</v>
      </c>
      <c r="K1773" s="32" t="str">
        <f t="shared" si="121"/>
        <v>"atk":300,"hp":5000,"undpspro":150,"pvpdpspro":100,"pvpundpspro":100,"dpspro":150</v>
      </c>
      <c r="L1773" s="20" t="str">
        <f>IF(B1773&gt;=50,VLOOKUP(A1773,英雄数据表!A:L,11,FALSE),IF(B1773&gt;=25,VLOOKUP(A1773,英雄数据表!A:L,7,0),""))</f>
        <v>"2104602004"</v>
      </c>
      <c r="M1773" s="20" t="str">
        <f>IFERROR(VLOOKUP(B1773,属性中转表!$K$2:$O$21,5,FALSE),"")</f>
        <v/>
      </c>
      <c r="N1773" s="20" t="str">
        <f>IF(B1773=25,VLOOKUP(A1773,英雄数据表!A:L,8,FALSE),IF(B1773=50,VLOOKUP(A1773,英雄数据表!A:L,12,0),""))</f>
        <v/>
      </c>
    </row>
    <row r="1774" spans="1:14" x14ac:dyDescent="0.3">
      <c r="A1774" s="20">
        <v>21046</v>
      </c>
      <c r="B1774" s="21">
        <f t="shared" si="118"/>
        <v>73</v>
      </c>
      <c r="C1774" s="21">
        <v>5</v>
      </c>
      <c r="D1774" s="21">
        <f>VLOOKUP(A1774,英雄数据表!A:D,4,0)</f>
        <v>2</v>
      </c>
      <c r="E1774" s="20" t="str">
        <f>VLOOKUP(A1774,英雄数据表!A:C,3,0)</f>
        <v>雄狮之牙</v>
      </c>
      <c r="F1774" s="20">
        <f t="shared" si="119"/>
        <v>21046</v>
      </c>
      <c r="G1774" s="20">
        <f t="shared" si="120"/>
        <v>21046</v>
      </c>
      <c r="H1774" s="21" t="str">
        <f>VLOOKUP(B1774,属性中转表!A:F,6,FALSE)</f>
        <v>"hp":307800,"atk":8550</v>
      </c>
      <c r="I1774" s="20" t="str">
        <f>IF(VLOOKUP(B1774,属性中转表!A:G,7,FALSE)=0,"",VLOOKUP(VLOOKUP(B1774,属性中转表!A:G,7,FALSE),属性中转表!$K$2:$P$21,6,0))&amp;IF(VLOOKUP(B1774,属性中转表!A:G,7,FALSE)&gt;=50,VLOOKUP(A1774,英雄数据表!A:K,9,0),IF(VLOOKUP(B1774,属性中转表!A:G,7,FALSE)&gt;=25,VLOOKUP(A1774,英雄数据表!A:K,5,0),""))</f>
        <v>"atk":300,"hp":5000,"undpspro":150,"pvpdpspro":100,"pvpundpspro":100</v>
      </c>
      <c r="J1774" s="20" t="str">
        <f>IF(I1774="","",属性中转表!$I$1&amp;(IF(VLOOKUP(B1774,属性中转表!A:G,7,FALSE)=0,0,VLOOKUP(VLOOKUP(B1774,属性中转表!A:G,7,FALSE),属性中转表!$K$2:$P$21,4,0)))+IFERROR(VLOOKUP(A1774,英雄数据表!A:K,IF(武魂!B1774&gt;=50,10,IF(武魂!B1774&gt;=25,6)),0),0))</f>
        <v>,"dpspro":150</v>
      </c>
      <c r="K1774" s="32" t="str">
        <f t="shared" si="121"/>
        <v>"atk":300,"hp":5000,"undpspro":150,"pvpdpspro":100,"pvpundpspro":100,"dpspro":150</v>
      </c>
      <c r="L1774" s="20" t="str">
        <f>IF(B1774&gt;=50,VLOOKUP(A1774,英雄数据表!A:L,11,FALSE),IF(B1774&gt;=25,VLOOKUP(A1774,英雄数据表!A:L,7,0),""))</f>
        <v>"2104602004"</v>
      </c>
      <c r="M1774" s="20" t="str">
        <f>IFERROR(VLOOKUP(B1774,属性中转表!$K$2:$O$21,5,FALSE),"")</f>
        <v/>
      </c>
      <c r="N1774" s="20" t="str">
        <f>IF(B1774=25,VLOOKUP(A1774,英雄数据表!A:L,8,FALSE),IF(B1774=50,VLOOKUP(A1774,英雄数据表!A:L,12,0),""))</f>
        <v/>
      </c>
    </row>
    <row r="1775" spans="1:14" x14ac:dyDescent="0.3">
      <c r="A1775" s="20">
        <v>21046</v>
      </c>
      <c r="B1775" s="21">
        <f t="shared" si="118"/>
        <v>74</v>
      </c>
      <c r="C1775" s="21">
        <v>5</v>
      </c>
      <c r="D1775" s="21">
        <f>VLOOKUP(A1775,英雄数据表!A:D,4,0)</f>
        <v>2</v>
      </c>
      <c r="E1775" s="20" t="str">
        <f>VLOOKUP(A1775,英雄数据表!A:C,3,0)</f>
        <v>雄狮之牙</v>
      </c>
      <c r="F1775" s="20">
        <f t="shared" si="119"/>
        <v>21046</v>
      </c>
      <c r="G1775" s="20">
        <f t="shared" si="120"/>
        <v>21046</v>
      </c>
      <c r="H1775" s="21" t="str">
        <f>VLOOKUP(B1775,属性中转表!A:F,6,FALSE)</f>
        <v>"hp":313200,"atk":8700</v>
      </c>
      <c r="I1775" s="20" t="str">
        <f>IF(VLOOKUP(B1775,属性中转表!A:G,7,FALSE)=0,"",VLOOKUP(VLOOKUP(B1775,属性中转表!A:G,7,FALSE),属性中转表!$K$2:$P$21,6,0))&amp;IF(VLOOKUP(B1775,属性中转表!A:G,7,FALSE)&gt;=50,VLOOKUP(A1775,英雄数据表!A:K,9,0),IF(VLOOKUP(B1775,属性中转表!A:G,7,FALSE)&gt;=25,VLOOKUP(A1775,英雄数据表!A:K,5,0),""))</f>
        <v>"atk":300,"hp":5000,"undpspro":150,"pvpdpspro":100,"pvpundpspro":100</v>
      </c>
      <c r="J1775" s="20" t="str">
        <f>IF(I1775="","",属性中转表!$I$1&amp;(IF(VLOOKUP(B1775,属性中转表!A:G,7,FALSE)=0,0,VLOOKUP(VLOOKUP(B1775,属性中转表!A:G,7,FALSE),属性中转表!$K$2:$P$21,4,0)))+IFERROR(VLOOKUP(A1775,英雄数据表!A:K,IF(武魂!B1775&gt;=50,10,IF(武魂!B1775&gt;=25,6)),0),0))</f>
        <v>,"dpspro":150</v>
      </c>
      <c r="K1775" s="32" t="str">
        <f t="shared" si="121"/>
        <v>"atk":300,"hp":5000,"undpspro":150,"pvpdpspro":100,"pvpundpspro":100,"dpspro":150</v>
      </c>
      <c r="L1775" s="20" t="str">
        <f>IF(B1775&gt;=50,VLOOKUP(A1775,英雄数据表!A:L,11,FALSE),IF(B1775&gt;=25,VLOOKUP(A1775,英雄数据表!A:L,7,0),""))</f>
        <v>"2104602004"</v>
      </c>
      <c r="M1775" s="20" t="str">
        <f>IFERROR(VLOOKUP(B1775,属性中转表!$K$2:$O$21,5,FALSE),"")</f>
        <v/>
      </c>
      <c r="N1775" s="20" t="str">
        <f>IF(B1775=25,VLOOKUP(A1775,英雄数据表!A:L,8,FALSE),IF(B1775=50,VLOOKUP(A1775,英雄数据表!A:L,12,0),""))</f>
        <v/>
      </c>
    </row>
    <row r="1776" spans="1:14" x14ac:dyDescent="0.3">
      <c r="A1776" s="20">
        <v>21046</v>
      </c>
      <c r="B1776" s="21">
        <f t="shared" si="118"/>
        <v>75</v>
      </c>
      <c r="C1776" s="21">
        <v>5</v>
      </c>
      <c r="D1776" s="21">
        <f>VLOOKUP(A1776,英雄数据表!A:D,4,0)</f>
        <v>2</v>
      </c>
      <c r="E1776" s="20" t="str">
        <f>VLOOKUP(A1776,英雄数据表!A:C,3,0)</f>
        <v>雄狮之牙</v>
      </c>
      <c r="F1776" s="20">
        <f t="shared" si="119"/>
        <v>21046</v>
      </c>
      <c r="G1776" s="20">
        <f t="shared" si="120"/>
        <v>21046</v>
      </c>
      <c r="H1776" s="21" t="str">
        <f>VLOOKUP(B1776,属性中转表!A:F,6,FALSE)</f>
        <v>"hp":318600,"atk":8850</v>
      </c>
      <c r="I1776" s="20" t="str">
        <f>IF(VLOOKUP(B1776,属性中转表!A:G,7,FALSE)=0,"",VLOOKUP(VLOOKUP(B1776,属性中转表!A:G,7,FALSE),属性中转表!$K$2:$P$21,6,0))&amp;IF(VLOOKUP(B1776,属性中转表!A:G,7,FALSE)&gt;=50,VLOOKUP(A1776,英雄数据表!A:K,9,0),IF(VLOOKUP(B1776,属性中转表!A:G,7,FALSE)&gt;=25,VLOOKUP(A1776,英雄数据表!A:K,5,0),""))</f>
        <v>"atk":600,"hp":10000,"undpspro":150,"pvpdpspro":100,"pvpundpspro":100,"speed":10</v>
      </c>
      <c r="J1776" s="20" t="str">
        <f>IF(I1776="","",属性中转表!$I$1&amp;(IF(VLOOKUP(B1776,属性中转表!A:G,7,FALSE)=0,0,VLOOKUP(VLOOKUP(B1776,属性中转表!A:G,7,FALSE),属性中转表!$K$2:$P$21,4,0)))+IFERROR(VLOOKUP(A1776,英雄数据表!A:K,IF(武魂!B1776&gt;=50,10,IF(武魂!B1776&gt;=25,6)),0),0))</f>
        <v>,"dpspro":150</v>
      </c>
      <c r="K1776" s="32" t="str">
        <f t="shared" si="121"/>
        <v>"atk":600,"hp":10000,"undpspro":150,"pvpdpspro":100,"pvpundpspro":100,"speed":10,"dpspro":150</v>
      </c>
      <c r="L1776" s="20" t="str">
        <f>IF(B1776&gt;=50,VLOOKUP(A1776,英雄数据表!A:L,11,FALSE),IF(B1776&gt;=25,VLOOKUP(A1776,英雄数据表!A:L,7,0),""))</f>
        <v>"2104602004"</v>
      </c>
      <c r="M1776" s="20" t="str">
        <f>IFERROR(VLOOKUP(B1776,属性中转表!$K$2:$O$21,5,FALSE),"")</f>
        <v>"speed":10,"atk":300,"hp":5000</v>
      </c>
      <c r="N1776" s="20" t="str">
        <f>IF(B1776=25,VLOOKUP(A1776,英雄数据表!A:L,8,FALSE),IF(B1776=50,VLOOKUP(A1776,英雄数据表!A:L,12,0),""))</f>
        <v/>
      </c>
    </row>
    <row r="1777" spans="1:14" x14ac:dyDescent="0.3">
      <c r="A1777" s="20">
        <v>21046</v>
      </c>
      <c r="B1777" s="21">
        <f t="shared" si="118"/>
        <v>76</v>
      </c>
      <c r="C1777" s="21">
        <v>5</v>
      </c>
      <c r="D1777" s="21">
        <f>VLOOKUP(A1777,英雄数据表!A:D,4,0)</f>
        <v>2</v>
      </c>
      <c r="E1777" s="20" t="str">
        <f>VLOOKUP(A1777,英雄数据表!A:C,3,0)</f>
        <v>雄狮之牙</v>
      </c>
      <c r="F1777" s="20">
        <f t="shared" si="119"/>
        <v>21046</v>
      </c>
      <c r="G1777" s="20">
        <f t="shared" si="120"/>
        <v>21046</v>
      </c>
      <c r="H1777" s="21" t="str">
        <f>VLOOKUP(B1777,属性中转表!A:F,6,FALSE)</f>
        <v>"hp":324000,"atk":9000</v>
      </c>
      <c r="I1777" s="20" t="str">
        <f>IF(VLOOKUP(B1777,属性中转表!A:G,7,FALSE)=0,"",VLOOKUP(VLOOKUP(B1777,属性中转表!A:G,7,FALSE),属性中转表!$K$2:$P$21,6,0))&amp;IF(VLOOKUP(B1777,属性中转表!A:G,7,FALSE)&gt;=50,VLOOKUP(A1777,英雄数据表!A:K,9,0),IF(VLOOKUP(B1777,属性中转表!A:G,7,FALSE)&gt;=25,VLOOKUP(A1777,英雄数据表!A:K,5,0),""))</f>
        <v>"atk":600,"hp":10000,"undpspro":150,"pvpdpspro":100,"pvpundpspro":100,"speed":10</v>
      </c>
      <c r="J1777" s="20" t="str">
        <f>IF(I1777="","",属性中转表!$I$1&amp;(IF(VLOOKUP(B1777,属性中转表!A:G,7,FALSE)=0,0,VLOOKUP(VLOOKUP(B1777,属性中转表!A:G,7,FALSE),属性中转表!$K$2:$P$21,4,0)))+IFERROR(VLOOKUP(A1777,英雄数据表!A:K,IF(武魂!B1777&gt;=50,10,IF(武魂!B1777&gt;=25,6)),0),0))</f>
        <v>,"dpspro":150</v>
      </c>
      <c r="K1777" s="32" t="str">
        <f t="shared" si="121"/>
        <v>"atk":600,"hp":10000,"undpspro":150,"pvpdpspro":100,"pvpundpspro":100,"speed":10,"dpspro":150</v>
      </c>
      <c r="L1777" s="20" t="str">
        <f>IF(B1777&gt;=50,VLOOKUP(A1777,英雄数据表!A:L,11,FALSE),IF(B1777&gt;=25,VLOOKUP(A1777,英雄数据表!A:L,7,0),""))</f>
        <v>"2104602004"</v>
      </c>
      <c r="M1777" s="20" t="str">
        <f>IFERROR(VLOOKUP(B1777,属性中转表!$K$2:$O$21,5,FALSE),"")</f>
        <v/>
      </c>
      <c r="N1777" s="20" t="str">
        <f>IF(B1777=25,VLOOKUP(A1777,英雄数据表!A:L,8,FALSE),IF(B1777=50,VLOOKUP(A1777,英雄数据表!A:L,12,0),""))</f>
        <v/>
      </c>
    </row>
    <row r="1778" spans="1:14" x14ac:dyDescent="0.3">
      <c r="A1778" s="20">
        <v>21046</v>
      </c>
      <c r="B1778" s="21">
        <f t="shared" si="118"/>
        <v>77</v>
      </c>
      <c r="C1778" s="21">
        <v>5</v>
      </c>
      <c r="D1778" s="21">
        <f>VLOOKUP(A1778,英雄数据表!A:D,4,0)</f>
        <v>2</v>
      </c>
      <c r="E1778" s="20" t="str">
        <f>VLOOKUP(A1778,英雄数据表!A:C,3,0)</f>
        <v>雄狮之牙</v>
      </c>
      <c r="F1778" s="20">
        <f t="shared" si="119"/>
        <v>21046</v>
      </c>
      <c r="G1778" s="20">
        <f t="shared" si="120"/>
        <v>21046</v>
      </c>
      <c r="H1778" s="21" t="str">
        <f>VLOOKUP(B1778,属性中转表!A:F,6,FALSE)</f>
        <v>"hp":329400,"atk":9150</v>
      </c>
      <c r="I1778" s="20" t="str">
        <f>IF(VLOOKUP(B1778,属性中转表!A:G,7,FALSE)=0,"",VLOOKUP(VLOOKUP(B1778,属性中转表!A:G,7,FALSE),属性中转表!$K$2:$P$21,6,0))&amp;IF(VLOOKUP(B1778,属性中转表!A:G,7,FALSE)&gt;=50,VLOOKUP(A1778,英雄数据表!A:K,9,0),IF(VLOOKUP(B1778,属性中转表!A:G,7,FALSE)&gt;=25,VLOOKUP(A1778,英雄数据表!A:K,5,0),""))</f>
        <v>"atk":600,"hp":10000,"undpspro":150,"pvpdpspro":100,"pvpundpspro":100,"speed":10</v>
      </c>
      <c r="J1778" s="20" t="str">
        <f>IF(I1778="","",属性中转表!$I$1&amp;(IF(VLOOKUP(B1778,属性中转表!A:G,7,FALSE)=0,0,VLOOKUP(VLOOKUP(B1778,属性中转表!A:G,7,FALSE),属性中转表!$K$2:$P$21,4,0)))+IFERROR(VLOOKUP(A1778,英雄数据表!A:K,IF(武魂!B1778&gt;=50,10,IF(武魂!B1778&gt;=25,6)),0),0))</f>
        <v>,"dpspro":150</v>
      </c>
      <c r="K1778" s="32" t="str">
        <f t="shared" si="121"/>
        <v>"atk":600,"hp":10000,"undpspro":150,"pvpdpspro":100,"pvpundpspro":100,"speed":10,"dpspro":150</v>
      </c>
      <c r="L1778" s="20" t="str">
        <f>IF(B1778&gt;=50,VLOOKUP(A1778,英雄数据表!A:L,11,FALSE),IF(B1778&gt;=25,VLOOKUP(A1778,英雄数据表!A:L,7,0),""))</f>
        <v>"2104602004"</v>
      </c>
      <c r="M1778" s="20" t="str">
        <f>IFERROR(VLOOKUP(B1778,属性中转表!$K$2:$O$21,5,FALSE),"")</f>
        <v/>
      </c>
      <c r="N1778" s="20" t="str">
        <f>IF(B1778=25,VLOOKUP(A1778,英雄数据表!A:L,8,FALSE),IF(B1778=50,VLOOKUP(A1778,英雄数据表!A:L,12,0),""))</f>
        <v/>
      </c>
    </row>
    <row r="1779" spans="1:14" x14ac:dyDescent="0.3">
      <c r="A1779" s="20">
        <v>21046</v>
      </c>
      <c r="B1779" s="21">
        <f t="shared" si="118"/>
        <v>78</v>
      </c>
      <c r="C1779" s="21">
        <v>5</v>
      </c>
      <c r="D1779" s="21">
        <f>VLOOKUP(A1779,英雄数据表!A:D,4,0)</f>
        <v>2</v>
      </c>
      <c r="E1779" s="20" t="str">
        <f>VLOOKUP(A1779,英雄数据表!A:C,3,0)</f>
        <v>雄狮之牙</v>
      </c>
      <c r="F1779" s="20">
        <f t="shared" si="119"/>
        <v>21046</v>
      </c>
      <c r="G1779" s="20">
        <f t="shared" si="120"/>
        <v>21046</v>
      </c>
      <c r="H1779" s="21" t="str">
        <f>VLOOKUP(B1779,属性中转表!A:F,6,FALSE)</f>
        <v>"hp":334800,"atk":9300</v>
      </c>
      <c r="I1779" s="20" t="str">
        <f>IF(VLOOKUP(B1779,属性中转表!A:G,7,FALSE)=0,"",VLOOKUP(VLOOKUP(B1779,属性中转表!A:G,7,FALSE),属性中转表!$K$2:$P$21,6,0))&amp;IF(VLOOKUP(B1779,属性中转表!A:G,7,FALSE)&gt;=50,VLOOKUP(A1779,英雄数据表!A:K,9,0),IF(VLOOKUP(B1779,属性中转表!A:G,7,FALSE)&gt;=25,VLOOKUP(A1779,英雄数据表!A:K,5,0),""))</f>
        <v>"atk":600,"hp":10000,"undpspro":150,"pvpdpspro":100,"pvpundpspro":100,"speed":10</v>
      </c>
      <c r="J1779" s="20" t="str">
        <f>IF(I1779="","",属性中转表!$I$1&amp;(IF(VLOOKUP(B1779,属性中转表!A:G,7,FALSE)=0,0,VLOOKUP(VLOOKUP(B1779,属性中转表!A:G,7,FALSE),属性中转表!$K$2:$P$21,4,0)))+IFERROR(VLOOKUP(A1779,英雄数据表!A:K,IF(武魂!B1779&gt;=50,10,IF(武魂!B1779&gt;=25,6)),0),0))</f>
        <v>,"dpspro":150</v>
      </c>
      <c r="K1779" s="32" t="str">
        <f t="shared" si="121"/>
        <v>"atk":600,"hp":10000,"undpspro":150,"pvpdpspro":100,"pvpundpspro":100,"speed":10,"dpspro":150</v>
      </c>
      <c r="L1779" s="20" t="str">
        <f>IF(B1779&gt;=50,VLOOKUP(A1779,英雄数据表!A:L,11,FALSE),IF(B1779&gt;=25,VLOOKUP(A1779,英雄数据表!A:L,7,0),""))</f>
        <v>"2104602004"</v>
      </c>
      <c r="M1779" s="20" t="str">
        <f>IFERROR(VLOOKUP(B1779,属性中转表!$K$2:$O$21,5,FALSE),"")</f>
        <v/>
      </c>
      <c r="N1779" s="20" t="str">
        <f>IF(B1779=25,VLOOKUP(A1779,英雄数据表!A:L,8,FALSE),IF(B1779=50,VLOOKUP(A1779,英雄数据表!A:L,12,0),""))</f>
        <v/>
      </c>
    </row>
    <row r="1780" spans="1:14" x14ac:dyDescent="0.3">
      <c r="A1780" s="20">
        <v>21046</v>
      </c>
      <c r="B1780" s="21">
        <f t="shared" si="118"/>
        <v>79</v>
      </c>
      <c r="C1780" s="21">
        <v>5</v>
      </c>
      <c r="D1780" s="21">
        <f>VLOOKUP(A1780,英雄数据表!A:D,4,0)</f>
        <v>2</v>
      </c>
      <c r="E1780" s="20" t="str">
        <f>VLOOKUP(A1780,英雄数据表!A:C,3,0)</f>
        <v>雄狮之牙</v>
      </c>
      <c r="F1780" s="20">
        <f t="shared" si="119"/>
        <v>21046</v>
      </c>
      <c r="G1780" s="20">
        <f t="shared" si="120"/>
        <v>21046</v>
      </c>
      <c r="H1780" s="21" t="str">
        <f>VLOOKUP(B1780,属性中转表!A:F,6,FALSE)</f>
        <v>"hp":340200,"atk":9450</v>
      </c>
      <c r="I1780" s="20" t="str">
        <f>IF(VLOOKUP(B1780,属性中转表!A:G,7,FALSE)=0,"",VLOOKUP(VLOOKUP(B1780,属性中转表!A:G,7,FALSE),属性中转表!$K$2:$P$21,6,0))&amp;IF(VLOOKUP(B1780,属性中转表!A:G,7,FALSE)&gt;=50,VLOOKUP(A1780,英雄数据表!A:K,9,0),IF(VLOOKUP(B1780,属性中转表!A:G,7,FALSE)&gt;=25,VLOOKUP(A1780,英雄数据表!A:K,5,0),""))</f>
        <v>"atk":600,"hp":10000,"undpspro":150,"pvpdpspro":100,"pvpundpspro":100,"speed":10</v>
      </c>
      <c r="J1780" s="20" t="str">
        <f>IF(I1780="","",属性中转表!$I$1&amp;(IF(VLOOKUP(B1780,属性中转表!A:G,7,FALSE)=0,0,VLOOKUP(VLOOKUP(B1780,属性中转表!A:G,7,FALSE),属性中转表!$K$2:$P$21,4,0)))+IFERROR(VLOOKUP(A1780,英雄数据表!A:K,IF(武魂!B1780&gt;=50,10,IF(武魂!B1780&gt;=25,6)),0),0))</f>
        <v>,"dpspro":150</v>
      </c>
      <c r="K1780" s="32" t="str">
        <f t="shared" si="121"/>
        <v>"atk":600,"hp":10000,"undpspro":150,"pvpdpspro":100,"pvpundpspro":100,"speed":10,"dpspro":150</v>
      </c>
      <c r="L1780" s="20" t="str">
        <f>IF(B1780&gt;=50,VLOOKUP(A1780,英雄数据表!A:L,11,FALSE),IF(B1780&gt;=25,VLOOKUP(A1780,英雄数据表!A:L,7,0),""))</f>
        <v>"2104602004"</v>
      </c>
      <c r="M1780" s="20" t="str">
        <f>IFERROR(VLOOKUP(B1780,属性中转表!$K$2:$O$21,5,FALSE),"")</f>
        <v/>
      </c>
      <c r="N1780" s="20" t="str">
        <f>IF(B1780=25,VLOOKUP(A1780,英雄数据表!A:L,8,FALSE),IF(B1780=50,VLOOKUP(A1780,英雄数据表!A:L,12,0),""))</f>
        <v/>
      </c>
    </row>
    <row r="1781" spans="1:14" x14ac:dyDescent="0.3">
      <c r="A1781" s="20">
        <v>21046</v>
      </c>
      <c r="B1781" s="21">
        <f t="shared" si="118"/>
        <v>80</v>
      </c>
      <c r="C1781" s="21">
        <v>5</v>
      </c>
      <c r="D1781" s="21">
        <f>VLOOKUP(A1781,英雄数据表!A:D,4,0)</f>
        <v>2</v>
      </c>
      <c r="E1781" s="20" t="str">
        <f>VLOOKUP(A1781,英雄数据表!A:C,3,0)</f>
        <v>雄狮之牙</v>
      </c>
      <c r="F1781" s="20">
        <f t="shared" si="119"/>
        <v>21046</v>
      </c>
      <c r="G1781" s="20">
        <f t="shared" si="120"/>
        <v>21046</v>
      </c>
      <c r="H1781" s="21" t="str">
        <f>VLOOKUP(B1781,属性中转表!A:F,6,FALSE)</f>
        <v>"hp":345600,"atk":9600</v>
      </c>
      <c r="I1781" s="20" t="str">
        <f>IF(VLOOKUP(B1781,属性中转表!A:G,7,FALSE)=0,"",VLOOKUP(VLOOKUP(B1781,属性中转表!A:G,7,FALSE),属性中转表!$K$2:$P$21,6,0))&amp;IF(VLOOKUP(B1781,属性中转表!A:G,7,FALSE)&gt;=50,VLOOKUP(A1781,英雄数据表!A:K,9,0),IF(VLOOKUP(B1781,属性中转表!A:G,7,FALSE)&gt;=25,VLOOKUP(A1781,英雄数据表!A:K,5,0),""))</f>
        <v>"atk":600,"hp":10000,"undpspro":200,"pvpdpspro":100,"pvpundpspro":100,"speed":10</v>
      </c>
      <c r="J1781" s="20" t="str">
        <f>IF(I1781="","",属性中转表!$I$1&amp;(IF(VLOOKUP(B1781,属性中转表!A:G,7,FALSE)=0,0,VLOOKUP(VLOOKUP(B1781,属性中转表!A:G,7,FALSE),属性中转表!$K$2:$P$21,4,0)))+IFERROR(VLOOKUP(A1781,英雄数据表!A:K,IF(武魂!B1781&gt;=50,10,IF(武魂!B1781&gt;=25,6)),0),0))</f>
        <v>,"dpspro":150</v>
      </c>
      <c r="K1781" s="32" t="str">
        <f t="shared" si="121"/>
        <v>"atk":600,"hp":10000,"undpspro":200,"pvpdpspro":100,"pvpundpspro":100,"speed":10,"dpspro":150</v>
      </c>
      <c r="L1781" s="20" t="str">
        <f>IF(B1781&gt;=50,VLOOKUP(A1781,英雄数据表!A:L,11,FALSE),IF(B1781&gt;=25,VLOOKUP(A1781,英雄数据表!A:L,7,0),""))</f>
        <v>"2104602004"</v>
      </c>
      <c r="M1781" s="20" t="str">
        <f>IFERROR(VLOOKUP(B1781,属性中转表!$K$2:$O$21,5,FALSE),"")</f>
        <v>"undpspro":50</v>
      </c>
      <c r="N1781" s="20" t="str">
        <f>IF(B1781=25,VLOOKUP(A1781,英雄数据表!A:L,8,FALSE),IF(B1781=50,VLOOKUP(A1781,英雄数据表!A:L,12,0),""))</f>
        <v/>
      </c>
    </row>
    <row r="1782" spans="1:14" x14ac:dyDescent="0.3">
      <c r="A1782" s="20">
        <v>21046</v>
      </c>
      <c r="B1782" s="21">
        <f t="shared" si="118"/>
        <v>81</v>
      </c>
      <c r="C1782" s="21">
        <v>5</v>
      </c>
      <c r="D1782" s="21">
        <f>VLOOKUP(A1782,英雄数据表!A:D,4,0)</f>
        <v>2</v>
      </c>
      <c r="E1782" s="20" t="str">
        <f>VLOOKUP(A1782,英雄数据表!A:C,3,0)</f>
        <v>雄狮之牙</v>
      </c>
      <c r="F1782" s="20">
        <f t="shared" si="119"/>
        <v>21046</v>
      </c>
      <c r="G1782" s="20">
        <f t="shared" si="120"/>
        <v>21046</v>
      </c>
      <c r="H1782" s="21" t="str">
        <f>VLOOKUP(B1782,属性中转表!A:F,6,FALSE)</f>
        <v>"hp":351000,"atk":9750</v>
      </c>
      <c r="I1782" s="20" t="str">
        <f>IF(VLOOKUP(B1782,属性中转表!A:G,7,FALSE)=0,"",VLOOKUP(VLOOKUP(B1782,属性中转表!A:G,7,FALSE),属性中转表!$K$2:$P$21,6,0))&amp;IF(VLOOKUP(B1782,属性中转表!A:G,7,FALSE)&gt;=50,VLOOKUP(A1782,英雄数据表!A:K,9,0),IF(VLOOKUP(B1782,属性中转表!A:G,7,FALSE)&gt;=25,VLOOKUP(A1782,英雄数据表!A:K,5,0),""))</f>
        <v>"atk":600,"hp":10000,"undpspro":200,"pvpdpspro":100,"pvpundpspro":100,"speed":10</v>
      </c>
      <c r="J1782" s="20" t="str">
        <f>IF(I1782="","",属性中转表!$I$1&amp;(IF(VLOOKUP(B1782,属性中转表!A:G,7,FALSE)=0,0,VLOOKUP(VLOOKUP(B1782,属性中转表!A:G,7,FALSE),属性中转表!$K$2:$P$21,4,0)))+IFERROR(VLOOKUP(A1782,英雄数据表!A:K,IF(武魂!B1782&gt;=50,10,IF(武魂!B1782&gt;=25,6)),0),0))</f>
        <v>,"dpspro":150</v>
      </c>
      <c r="K1782" s="32" t="str">
        <f t="shared" si="121"/>
        <v>"atk":600,"hp":10000,"undpspro":200,"pvpdpspro":100,"pvpundpspro":100,"speed":10,"dpspro":150</v>
      </c>
      <c r="L1782" s="20" t="str">
        <f>IF(B1782&gt;=50,VLOOKUP(A1782,英雄数据表!A:L,11,FALSE),IF(B1782&gt;=25,VLOOKUP(A1782,英雄数据表!A:L,7,0),""))</f>
        <v>"2104602004"</v>
      </c>
      <c r="M1782" s="20" t="str">
        <f>IFERROR(VLOOKUP(B1782,属性中转表!$K$2:$O$21,5,FALSE),"")</f>
        <v/>
      </c>
      <c r="N1782" s="20" t="str">
        <f>IF(B1782=25,VLOOKUP(A1782,英雄数据表!A:L,8,FALSE),IF(B1782=50,VLOOKUP(A1782,英雄数据表!A:L,12,0),""))</f>
        <v/>
      </c>
    </row>
    <row r="1783" spans="1:14" x14ac:dyDescent="0.3">
      <c r="A1783" s="20">
        <v>21046</v>
      </c>
      <c r="B1783" s="21">
        <f t="shared" si="118"/>
        <v>82</v>
      </c>
      <c r="C1783" s="21">
        <v>5</v>
      </c>
      <c r="D1783" s="21">
        <f>VLOOKUP(A1783,英雄数据表!A:D,4,0)</f>
        <v>2</v>
      </c>
      <c r="E1783" s="20" t="str">
        <f>VLOOKUP(A1783,英雄数据表!A:C,3,0)</f>
        <v>雄狮之牙</v>
      </c>
      <c r="F1783" s="20">
        <f t="shared" si="119"/>
        <v>21046</v>
      </c>
      <c r="G1783" s="20">
        <f t="shared" si="120"/>
        <v>21046</v>
      </c>
      <c r="H1783" s="21" t="str">
        <f>VLOOKUP(B1783,属性中转表!A:F,6,FALSE)</f>
        <v>"hp":356400,"atk":9900</v>
      </c>
      <c r="I1783" s="20" t="str">
        <f>IF(VLOOKUP(B1783,属性中转表!A:G,7,FALSE)=0,"",VLOOKUP(VLOOKUP(B1783,属性中转表!A:G,7,FALSE),属性中转表!$K$2:$P$21,6,0))&amp;IF(VLOOKUP(B1783,属性中转表!A:G,7,FALSE)&gt;=50,VLOOKUP(A1783,英雄数据表!A:K,9,0),IF(VLOOKUP(B1783,属性中转表!A:G,7,FALSE)&gt;=25,VLOOKUP(A1783,英雄数据表!A:K,5,0),""))</f>
        <v>"atk":600,"hp":10000,"undpspro":200,"pvpdpspro":100,"pvpundpspro":100,"speed":10</v>
      </c>
      <c r="J1783" s="20" t="str">
        <f>IF(I1783="","",属性中转表!$I$1&amp;(IF(VLOOKUP(B1783,属性中转表!A:G,7,FALSE)=0,0,VLOOKUP(VLOOKUP(B1783,属性中转表!A:G,7,FALSE),属性中转表!$K$2:$P$21,4,0)))+IFERROR(VLOOKUP(A1783,英雄数据表!A:K,IF(武魂!B1783&gt;=50,10,IF(武魂!B1783&gt;=25,6)),0),0))</f>
        <v>,"dpspro":150</v>
      </c>
      <c r="K1783" s="32" t="str">
        <f t="shared" si="121"/>
        <v>"atk":600,"hp":10000,"undpspro":200,"pvpdpspro":100,"pvpundpspro":100,"speed":10,"dpspro":150</v>
      </c>
      <c r="L1783" s="20" t="str">
        <f>IF(B1783&gt;=50,VLOOKUP(A1783,英雄数据表!A:L,11,FALSE),IF(B1783&gt;=25,VLOOKUP(A1783,英雄数据表!A:L,7,0),""))</f>
        <v>"2104602004"</v>
      </c>
      <c r="M1783" s="20" t="str">
        <f>IFERROR(VLOOKUP(B1783,属性中转表!$K$2:$O$21,5,FALSE),"")</f>
        <v/>
      </c>
      <c r="N1783" s="20" t="str">
        <f>IF(B1783=25,VLOOKUP(A1783,英雄数据表!A:L,8,FALSE),IF(B1783=50,VLOOKUP(A1783,英雄数据表!A:L,12,0),""))</f>
        <v/>
      </c>
    </row>
    <row r="1784" spans="1:14" x14ac:dyDescent="0.3">
      <c r="A1784" s="20">
        <v>21046</v>
      </c>
      <c r="B1784" s="21">
        <f t="shared" si="118"/>
        <v>83</v>
      </c>
      <c r="C1784" s="21">
        <v>5</v>
      </c>
      <c r="D1784" s="21">
        <f>VLOOKUP(A1784,英雄数据表!A:D,4,0)</f>
        <v>2</v>
      </c>
      <c r="E1784" s="20" t="str">
        <f>VLOOKUP(A1784,英雄数据表!A:C,3,0)</f>
        <v>雄狮之牙</v>
      </c>
      <c r="F1784" s="20">
        <f t="shared" si="119"/>
        <v>21046</v>
      </c>
      <c r="G1784" s="20">
        <f t="shared" si="120"/>
        <v>21046</v>
      </c>
      <c r="H1784" s="21" t="str">
        <f>VLOOKUP(B1784,属性中转表!A:F,6,FALSE)</f>
        <v>"hp":361800,"atk":10050</v>
      </c>
      <c r="I1784" s="20" t="str">
        <f>IF(VLOOKUP(B1784,属性中转表!A:G,7,FALSE)=0,"",VLOOKUP(VLOOKUP(B1784,属性中转表!A:G,7,FALSE),属性中转表!$K$2:$P$21,6,0))&amp;IF(VLOOKUP(B1784,属性中转表!A:G,7,FALSE)&gt;=50,VLOOKUP(A1784,英雄数据表!A:K,9,0),IF(VLOOKUP(B1784,属性中转表!A:G,7,FALSE)&gt;=25,VLOOKUP(A1784,英雄数据表!A:K,5,0),""))</f>
        <v>"atk":600,"hp":10000,"undpspro":200,"pvpdpspro":100,"pvpundpspro":100,"speed":10</v>
      </c>
      <c r="J1784" s="20" t="str">
        <f>IF(I1784="","",属性中转表!$I$1&amp;(IF(VLOOKUP(B1784,属性中转表!A:G,7,FALSE)=0,0,VLOOKUP(VLOOKUP(B1784,属性中转表!A:G,7,FALSE),属性中转表!$K$2:$P$21,4,0)))+IFERROR(VLOOKUP(A1784,英雄数据表!A:K,IF(武魂!B1784&gt;=50,10,IF(武魂!B1784&gt;=25,6)),0),0))</f>
        <v>,"dpspro":150</v>
      </c>
      <c r="K1784" s="32" t="str">
        <f t="shared" si="121"/>
        <v>"atk":600,"hp":10000,"undpspro":200,"pvpdpspro":100,"pvpundpspro":100,"speed":10,"dpspro":150</v>
      </c>
      <c r="L1784" s="20" t="str">
        <f>IF(B1784&gt;=50,VLOOKUP(A1784,英雄数据表!A:L,11,FALSE),IF(B1784&gt;=25,VLOOKUP(A1784,英雄数据表!A:L,7,0),""))</f>
        <v>"2104602004"</v>
      </c>
      <c r="M1784" s="20" t="str">
        <f>IFERROR(VLOOKUP(B1784,属性中转表!$K$2:$O$21,5,FALSE),"")</f>
        <v/>
      </c>
      <c r="N1784" s="20" t="str">
        <f>IF(B1784=25,VLOOKUP(A1784,英雄数据表!A:L,8,FALSE),IF(B1784=50,VLOOKUP(A1784,英雄数据表!A:L,12,0),""))</f>
        <v/>
      </c>
    </row>
    <row r="1785" spans="1:14" x14ac:dyDescent="0.3">
      <c r="A1785" s="20">
        <v>21046</v>
      </c>
      <c r="B1785" s="21">
        <f t="shared" si="118"/>
        <v>84</v>
      </c>
      <c r="C1785" s="21">
        <v>5</v>
      </c>
      <c r="D1785" s="21">
        <f>VLOOKUP(A1785,英雄数据表!A:D,4,0)</f>
        <v>2</v>
      </c>
      <c r="E1785" s="20" t="str">
        <f>VLOOKUP(A1785,英雄数据表!A:C,3,0)</f>
        <v>雄狮之牙</v>
      </c>
      <c r="F1785" s="20">
        <f t="shared" si="119"/>
        <v>21046</v>
      </c>
      <c r="G1785" s="20">
        <f t="shared" si="120"/>
        <v>21046</v>
      </c>
      <c r="H1785" s="21" t="str">
        <f>VLOOKUP(B1785,属性中转表!A:F,6,FALSE)</f>
        <v>"hp":367200,"atk":10200</v>
      </c>
      <c r="I1785" s="20" t="str">
        <f>IF(VLOOKUP(B1785,属性中转表!A:G,7,FALSE)=0,"",VLOOKUP(VLOOKUP(B1785,属性中转表!A:G,7,FALSE),属性中转表!$K$2:$P$21,6,0))&amp;IF(VLOOKUP(B1785,属性中转表!A:G,7,FALSE)&gt;=50,VLOOKUP(A1785,英雄数据表!A:K,9,0),IF(VLOOKUP(B1785,属性中转表!A:G,7,FALSE)&gt;=25,VLOOKUP(A1785,英雄数据表!A:K,5,0),""))</f>
        <v>"atk":600,"hp":10000,"undpspro":200,"pvpdpspro":100,"pvpundpspro":100,"speed":10</v>
      </c>
      <c r="J1785" s="20" t="str">
        <f>IF(I1785="","",属性中转表!$I$1&amp;(IF(VLOOKUP(B1785,属性中转表!A:G,7,FALSE)=0,0,VLOOKUP(VLOOKUP(B1785,属性中转表!A:G,7,FALSE),属性中转表!$K$2:$P$21,4,0)))+IFERROR(VLOOKUP(A1785,英雄数据表!A:K,IF(武魂!B1785&gt;=50,10,IF(武魂!B1785&gt;=25,6)),0),0))</f>
        <v>,"dpspro":150</v>
      </c>
      <c r="K1785" s="32" t="str">
        <f t="shared" si="121"/>
        <v>"atk":600,"hp":10000,"undpspro":200,"pvpdpspro":100,"pvpundpspro":100,"speed":10,"dpspro":150</v>
      </c>
      <c r="L1785" s="20" t="str">
        <f>IF(B1785&gt;=50,VLOOKUP(A1785,英雄数据表!A:L,11,FALSE),IF(B1785&gt;=25,VLOOKUP(A1785,英雄数据表!A:L,7,0),""))</f>
        <v>"2104602004"</v>
      </c>
      <c r="M1785" s="20" t="str">
        <f>IFERROR(VLOOKUP(B1785,属性中转表!$K$2:$O$21,5,FALSE),"")</f>
        <v/>
      </c>
      <c r="N1785" s="20" t="str">
        <f>IF(B1785=25,VLOOKUP(A1785,英雄数据表!A:L,8,FALSE),IF(B1785=50,VLOOKUP(A1785,英雄数据表!A:L,12,0),""))</f>
        <v/>
      </c>
    </row>
    <row r="1786" spans="1:14" x14ac:dyDescent="0.3">
      <c r="A1786" s="20">
        <v>21046</v>
      </c>
      <c r="B1786" s="21">
        <f t="shared" si="118"/>
        <v>85</v>
      </c>
      <c r="C1786" s="21">
        <v>5</v>
      </c>
      <c r="D1786" s="21">
        <f>VLOOKUP(A1786,英雄数据表!A:D,4,0)</f>
        <v>2</v>
      </c>
      <c r="E1786" s="20" t="str">
        <f>VLOOKUP(A1786,英雄数据表!A:C,3,0)</f>
        <v>雄狮之牙</v>
      </c>
      <c r="F1786" s="20">
        <f t="shared" si="119"/>
        <v>21046</v>
      </c>
      <c r="G1786" s="20">
        <f t="shared" si="120"/>
        <v>21046</v>
      </c>
      <c r="H1786" s="21" t="str">
        <f>VLOOKUP(B1786,属性中转表!A:F,6,FALSE)</f>
        <v>"hp":372600,"atk":10350</v>
      </c>
      <c r="I1786" s="20" t="str">
        <f>IF(VLOOKUP(B1786,属性中转表!A:G,7,FALSE)=0,"",VLOOKUP(VLOOKUP(B1786,属性中转表!A:G,7,FALSE),属性中转表!$K$2:$P$21,6,0))&amp;IF(VLOOKUP(B1786,属性中转表!A:G,7,FALSE)&gt;=50,VLOOKUP(A1786,英雄数据表!A:K,9,0),IF(VLOOKUP(B1786,属性中转表!A:G,7,FALSE)&gt;=25,VLOOKUP(A1786,英雄数据表!A:K,5,0),""))</f>
        <v>"atk":600,"hp":10000,"undpspro":200,"pvpdpspro":100,"pvpundpspro":100,"speed":10</v>
      </c>
      <c r="J1786" s="20" t="str">
        <f>IF(I1786="","",属性中转表!$I$1&amp;(IF(VLOOKUP(B1786,属性中转表!A:G,7,FALSE)=0,0,VLOOKUP(VLOOKUP(B1786,属性中转表!A:G,7,FALSE),属性中转表!$K$2:$P$21,4,0)))+IFERROR(VLOOKUP(A1786,英雄数据表!A:K,IF(武魂!B1786&gt;=50,10,IF(武魂!B1786&gt;=25,6)),0),0))</f>
        <v>,"dpspro":200</v>
      </c>
      <c r="K1786" s="32" t="str">
        <f t="shared" si="121"/>
        <v>"atk":600,"hp":10000,"undpspro":200,"pvpdpspro":100,"pvpundpspro":100,"speed":10,"dpspro":200</v>
      </c>
      <c r="L1786" s="20" t="str">
        <f>IF(B1786&gt;=50,VLOOKUP(A1786,英雄数据表!A:L,11,FALSE),IF(B1786&gt;=25,VLOOKUP(A1786,英雄数据表!A:L,7,0),""))</f>
        <v>"2104602004"</v>
      </c>
      <c r="M1786" s="20" t="str">
        <f>IFERROR(VLOOKUP(B1786,属性中转表!$K$2:$O$21,5,FALSE),"")</f>
        <v>"dpspro":50</v>
      </c>
      <c r="N1786" s="20" t="str">
        <f>IF(B1786=25,VLOOKUP(A1786,英雄数据表!A:L,8,FALSE),IF(B1786=50,VLOOKUP(A1786,英雄数据表!A:L,12,0),""))</f>
        <v/>
      </c>
    </row>
    <row r="1787" spans="1:14" x14ac:dyDescent="0.3">
      <c r="A1787" s="20">
        <v>21046</v>
      </c>
      <c r="B1787" s="21">
        <f t="shared" si="118"/>
        <v>86</v>
      </c>
      <c r="C1787" s="21">
        <v>5</v>
      </c>
      <c r="D1787" s="21">
        <f>VLOOKUP(A1787,英雄数据表!A:D,4,0)</f>
        <v>2</v>
      </c>
      <c r="E1787" s="20" t="str">
        <f>VLOOKUP(A1787,英雄数据表!A:C,3,0)</f>
        <v>雄狮之牙</v>
      </c>
      <c r="F1787" s="20">
        <f t="shared" si="119"/>
        <v>21046</v>
      </c>
      <c r="G1787" s="20">
        <f t="shared" si="120"/>
        <v>21046</v>
      </c>
      <c r="H1787" s="21" t="str">
        <f>VLOOKUP(B1787,属性中转表!A:F,6,FALSE)</f>
        <v>"hp":378000,"atk":10500</v>
      </c>
      <c r="I1787" s="20" t="str">
        <f>IF(VLOOKUP(B1787,属性中转表!A:G,7,FALSE)=0,"",VLOOKUP(VLOOKUP(B1787,属性中转表!A:G,7,FALSE),属性中转表!$K$2:$P$21,6,0))&amp;IF(VLOOKUP(B1787,属性中转表!A:G,7,FALSE)&gt;=50,VLOOKUP(A1787,英雄数据表!A:K,9,0),IF(VLOOKUP(B1787,属性中转表!A:G,7,FALSE)&gt;=25,VLOOKUP(A1787,英雄数据表!A:K,5,0),""))</f>
        <v>"atk":600,"hp":10000,"undpspro":200,"pvpdpspro":100,"pvpundpspro":100,"speed":10</v>
      </c>
      <c r="J1787" s="20" t="str">
        <f>IF(I1787="","",属性中转表!$I$1&amp;(IF(VLOOKUP(B1787,属性中转表!A:G,7,FALSE)=0,0,VLOOKUP(VLOOKUP(B1787,属性中转表!A:G,7,FALSE),属性中转表!$K$2:$P$21,4,0)))+IFERROR(VLOOKUP(A1787,英雄数据表!A:K,IF(武魂!B1787&gt;=50,10,IF(武魂!B1787&gt;=25,6)),0),0))</f>
        <v>,"dpspro":200</v>
      </c>
      <c r="K1787" s="32" t="str">
        <f t="shared" si="121"/>
        <v>"atk":600,"hp":10000,"undpspro":200,"pvpdpspro":100,"pvpundpspro":100,"speed":10,"dpspro":200</v>
      </c>
      <c r="L1787" s="20" t="str">
        <f>IF(B1787&gt;=50,VLOOKUP(A1787,英雄数据表!A:L,11,FALSE),IF(B1787&gt;=25,VLOOKUP(A1787,英雄数据表!A:L,7,0),""))</f>
        <v>"2104602004"</v>
      </c>
      <c r="M1787" s="20" t="str">
        <f>IFERROR(VLOOKUP(B1787,属性中转表!$K$2:$O$21,5,FALSE),"")</f>
        <v/>
      </c>
      <c r="N1787" s="20" t="str">
        <f>IF(B1787=25,VLOOKUP(A1787,英雄数据表!A:L,8,FALSE),IF(B1787=50,VLOOKUP(A1787,英雄数据表!A:L,12,0),""))</f>
        <v/>
      </c>
    </row>
    <row r="1788" spans="1:14" x14ac:dyDescent="0.3">
      <c r="A1788" s="20">
        <v>21046</v>
      </c>
      <c r="B1788" s="21">
        <f t="shared" si="118"/>
        <v>87</v>
      </c>
      <c r="C1788" s="21">
        <v>5</v>
      </c>
      <c r="D1788" s="21">
        <f>VLOOKUP(A1788,英雄数据表!A:D,4,0)</f>
        <v>2</v>
      </c>
      <c r="E1788" s="20" t="str">
        <f>VLOOKUP(A1788,英雄数据表!A:C,3,0)</f>
        <v>雄狮之牙</v>
      </c>
      <c r="F1788" s="20">
        <f t="shared" si="119"/>
        <v>21046</v>
      </c>
      <c r="G1788" s="20">
        <f t="shared" si="120"/>
        <v>21046</v>
      </c>
      <c r="H1788" s="21" t="str">
        <f>VLOOKUP(B1788,属性中转表!A:F,6,FALSE)</f>
        <v>"hp":383400,"atk":10650</v>
      </c>
      <c r="I1788" s="20" t="str">
        <f>IF(VLOOKUP(B1788,属性中转表!A:G,7,FALSE)=0,"",VLOOKUP(VLOOKUP(B1788,属性中转表!A:G,7,FALSE),属性中转表!$K$2:$P$21,6,0))&amp;IF(VLOOKUP(B1788,属性中转表!A:G,7,FALSE)&gt;=50,VLOOKUP(A1788,英雄数据表!A:K,9,0),IF(VLOOKUP(B1788,属性中转表!A:G,7,FALSE)&gt;=25,VLOOKUP(A1788,英雄数据表!A:K,5,0),""))</f>
        <v>"atk":600,"hp":10000,"undpspro":200,"pvpdpspro":100,"pvpundpspro":100,"speed":10</v>
      </c>
      <c r="J1788" s="20" t="str">
        <f>IF(I1788="","",属性中转表!$I$1&amp;(IF(VLOOKUP(B1788,属性中转表!A:G,7,FALSE)=0,0,VLOOKUP(VLOOKUP(B1788,属性中转表!A:G,7,FALSE),属性中转表!$K$2:$P$21,4,0)))+IFERROR(VLOOKUP(A1788,英雄数据表!A:K,IF(武魂!B1788&gt;=50,10,IF(武魂!B1788&gt;=25,6)),0),0))</f>
        <v>,"dpspro":200</v>
      </c>
      <c r="K1788" s="32" t="str">
        <f t="shared" si="121"/>
        <v>"atk":600,"hp":10000,"undpspro":200,"pvpdpspro":100,"pvpundpspro":100,"speed":10,"dpspro":200</v>
      </c>
      <c r="L1788" s="20" t="str">
        <f>IF(B1788&gt;=50,VLOOKUP(A1788,英雄数据表!A:L,11,FALSE),IF(B1788&gt;=25,VLOOKUP(A1788,英雄数据表!A:L,7,0),""))</f>
        <v>"2104602004"</v>
      </c>
      <c r="M1788" s="20" t="str">
        <f>IFERROR(VLOOKUP(B1788,属性中转表!$K$2:$O$21,5,FALSE),"")</f>
        <v/>
      </c>
      <c r="N1788" s="20" t="str">
        <f>IF(B1788=25,VLOOKUP(A1788,英雄数据表!A:L,8,FALSE),IF(B1788=50,VLOOKUP(A1788,英雄数据表!A:L,12,0),""))</f>
        <v/>
      </c>
    </row>
    <row r="1789" spans="1:14" x14ac:dyDescent="0.3">
      <c r="A1789" s="20">
        <v>21046</v>
      </c>
      <c r="B1789" s="21">
        <f t="shared" si="118"/>
        <v>88</v>
      </c>
      <c r="C1789" s="21">
        <v>5</v>
      </c>
      <c r="D1789" s="21">
        <f>VLOOKUP(A1789,英雄数据表!A:D,4,0)</f>
        <v>2</v>
      </c>
      <c r="E1789" s="20" t="str">
        <f>VLOOKUP(A1789,英雄数据表!A:C,3,0)</f>
        <v>雄狮之牙</v>
      </c>
      <c r="F1789" s="20">
        <f t="shared" si="119"/>
        <v>21046</v>
      </c>
      <c r="G1789" s="20">
        <f t="shared" si="120"/>
        <v>21046</v>
      </c>
      <c r="H1789" s="21" t="str">
        <f>VLOOKUP(B1789,属性中转表!A:F,6,FALSE)</f>
        <v>"hp":388800,"atk":10800</v>
      </c>
      <c r="I1789" s="20" t="str">
        <f>IF(VLOOKUP(B1789,属性中转表!A:G,7,FALSE)=0,"",VLOOKUP(VLOOKUP(B1789,属性中转表!A:G,7,FALSE),属性中转表!$K$2:$P$21,6,0))&amp;IF(VLOOKUP(B1789,属性中转表!A:G,7,FALSE)&gt;=50,VLOOKUP(A1789,英雄数据表!A:K,9,0),IF(VLOOKUP(B1789,属性中转表!A:G,7,FALSE)&gt;=25,VLOOKUP(A1789,英雄数据表!A:K,5,0),""))</f>
        <v>"atk":600,"hp":10000,"undpspro":200,"pvpdpspro":100,"pvpundpspro":100,"speed":10</v>
      </c>
      <c r="J1789" s="20" t="str">
        <f>IF(I1789="","",属性中转表!$I$1&amp;(IF(VLOOKUP(B1789,属性中转表!A:G,7,FALSE)=0,0,VLOOKUP(VLOOKUP(B1789,属性中转表!A:G,7,FALSE),属性中转表!$K$2:$P$21,4,0)))+IFERROR(VLOOKUP(A1789,英雄数据表!A:K,IF(武魂!B1789&gt;=50,10,IF(武魂!B1789&gt;=25,6)),0),0))</f>
        <v>,"dpspro":200</v>
      </c>
      <c r="K1789" s="32" t="str">
        <f t="shared" si="121"/>
        <v>"atk":600,"hp":10000,"undpspro":200,"pvpdpspro":100,"pvpundpspro":100,"speed":10,"dpspro":200</v>
      </c>
      <c r="L1789" s="20" t="str">
        <f>IF(B1789&gt;=50,VLOOKUP(A1789,英雄数据表!A:L,11,FALSE),IF(B1789&gt;=25,VLOOKUP(A1789,英雄数据表!A:L,7,0),""))</f>
        <v>"2104602004"</v>
      </c>
      <c r="M1789" s="20" t="str">
        <f>IFERROR(VLOOKUP(B1789,属性中转表!$K$2:$O$21,5,FALSE),"")</f>
        <v/>
      </c>
      <c r="N1789" s="20" t="str">
        <f>IF(B1789=25,VLOOKUP(A1789,英雄数据表!A:L,8,FALSE),IF(B1789=50,VLOOKUP(A1789,英雄数据表!A:L,12,0),""))</f>
        <v/>
      </c>
    </row>
    <row r="1790" spans="1:14" x14ac:dyDescent="0.3">
      <c r="A1790" s="20">
        <v>21046</v>
      </c>
      <c r="B1790" s="21">
        <f t="shared" si="118"/>
        <v>89</v>
      </c>
      <c r="C1790" s="21">
        <v>5</v>
      </c>
      <c r="D1790" s="21">
        <f>VLOOKUP(A1790,英雄数据表!A:D,4,0)</f>
        <v>2</v>
      </c>
      <c r="E1790" s="20" t="str">
        <f>VLOOKUP(A1790,英雄数据表!A:C,3,0)</f>
        <v>雄狮之牙</v>
      </c>
      <c r="F1790" s="20">
        <f t="shared" si="119"/>
        <v>21046</v>
      </c>
      <c r="G1790" s="20">
        <f t="shared" si="120"/>
        <v>21046</v>
      </c>
      <c r="H1790" s="21" t="str">
        <f>VLOOKUP(B1790,属性中转表!A:F,6,FALSE)</f>
        <v>"hp":394200,"atk":10950</v>
      </c>
      <c r="I1790" s="20" t="str">
        <f>IF(VLOOKUP(B1790,属性中转表!A:G,7,FALSE)=0,"",VLOOKUP(VLOOKUP(B1790,属性中转表!A:G,7,FALSE),属性中转表!$K$2:$P$21,6,0))&amp;IF(VLOOKUP(B1790,属性中转表!A:G,7,FALSE)&gt;=50,VLOOKUP(A1790,英雄数据表!A:K,9,0),IF(VLOOKUP(B1790,属性中转表!A:G,7,FALSE)&gt;=25,VLOOKUP(A1790,英雄数据表!A:K,5,0),""))</f>
        <v>"atk":600,"hp":10000,"undpspro":200,"pvpdpspro":100,"pvpundpspro":100,"speed":10</v>
      </c>
      <c r="J1790" s="20" t="str">
        <f>IF(I1790="","",属性中转表!$I$1&amp;(IF(VLOOKUP(B1790,属性中转表!A:G,7,FALSE)=0,0,VLOOKUP(VLOOKUP(B1790,属性中转表!A:G,7,FALSE),属性中转表!$K$2:$P$21,4,0)))+IFERROR(VLOOKUP(A1790,英雄数据表!A:K,IF(武魂!B1790&gt;=50,10,IF(武魂!B1790&gt;=25,6)),0),0))</f>
        <v>,"dpspro":200</v>
      </c>
      <c r="K1790" s="32" t="str">
        <f t="shared" si="121"/>
        <v>"atk":600,"hp":10000,"undpspro":200,"pvpdpspro":100,"pvpundpspro":100,"speed":10,"dpspro":200</v>
      </c>
      <c r="L1790" s="20" t="str">
        <f>IF(B1790&gt;=50,VLOOKUP(A1790,英雄数据表!A:L,11,FALSE),IF(B1790&gt;=25,VLOOKUP(A1790,英雄数据表!A:L,7,0),""))</f>
        <v>"2104602004"</v>
      </c>
      <c r="M1790" s="20" t="str">
        <f>IFERROR(VLOOKUP(B1790,属性中转表!$K$2:$O$21,5,FALSE),"")</f>
        <v/>
      </c>
      <c r="N1790" s="20" t="str">
        <f>IF(B1790=25,VLOOKUP(A1790,英雄数据表!A:L,8,FALSE),IF(B1790=50,VLOOKUP(A1790,英雄数据表!A:L,12,0),""))</f>
        <v/>
      </c>
    </row>
    <row r="1791" spans="1:14" x14ac:dyDescent="0.3">
      <c r="A1791" s="20">
        <v>21046</v>
      </c>
      <c r="B1791" s="21">
        <f t="shared" si="118"/>
        <v>90</v>
      </c>
      <c r="C1791" s="21">
        <v>5</v>
      </c>
      <c r="D1791" s="21">
        <f>VLOOKUP(A1791,英雄数据表!A:D,4,0)</f>
        <v>2</v>
      </c>
      <c r="E1791" s="20" t="str">
        <f>VLOOKUP(A1791,英雄数据表!A:C,3,0)</f>
        <v>雄狮之牙</v>
      </c>
      <c r="F1791" s="20">
        <f t="shared" si="119"/>
        <v>21046</v>
      </c>
      <c r="G1791" s="20">
        <f t="shared" si="120"/>
        <v>21046</v>
      </c>
      <c r="H1791" s="21" t="str">
        <f>VLOOKUP(B1791,属性中转表!A:F,6,FALSE)</f>
        <v>"hp":399600,"atk":11100</v>
      </c>
      <c r="I1791" s="20" t="str">
        <f>IF(VLOOKUP(B1791,属性中转表!A:G,7,FALSE)=0,"",VLOOKUP(VLOOKUP(B1791,属性中转表!A:G,7,FALSE),属性中转表!$K$2:$P$21,6,0))&amp;IF(VLOOKUP(B1791,属性中转表!A:G,7,FALSE)&gt;=50,VLOOKUP(A1791,英雄数据表!A:K,9,0),IF(VLOOKUP(B1791,属性中转表!A:G,7,FALSE)&gt;=25,VLOOKUP(A1791,英雄数据表!A:K,5,0),""))</f>
        <v>"atk":600,"hp":10000,"undpspro":200,"pvpdpspro":150,"pvpundpspro":100,"speed":10</v>
      </c>
      <c r="J1791" s="20" t="str">
        <f>IF(I1791="","",属性中转表!$I$1&amp;(IF(VLOOKUP(B1791,属性中转表!A:G,7,FALSE)=0,0,VLOOKUP(VLOOKUP(B1791,属性中转表!A:G,7,FALSE),属性中转表!$K$2:$P$21,4,0)))+IFERROR(VLOOKUP(A1791,英雄数据表!A:K,IF(武魂!B1791&gt;=50,10,IF(武魂!B1791&gt;=25,6)),0),0))</f>
        <v>,"dpspro":200</v>
      </c>
      <c r="K1791" s="32" t="str">
        <f t="shared" si="121"/>
        <v>"atk":600,"hp":10000,"undpspro":200,"pvpdpspro":150,"pvpundpspro":100,"speed":10,"dpspro":200</v>
      </c>
      <c r="L1791" s="20" t="str">
        <f>IF(B1791&gt;=50,VLOOKUP(A1791,英雄数据表!A:L,11,FALSE),IF(B1791&gt;=25,VLOOKUP(A1791,英雄数据表!A:L,7,0),""))</f>
        <v>"2104602004"</v>
      </c>
      <c r="M1791" s="20" t="str">
        <f>IFERROR(VLOOKUP(B1791,属性中转表!$K$2:$O$21,5,FALSE),"")</f>
        <v>"pvpdpspro":50</v>
      </c>
      <c r="N1791" s="20" t="str">
        <f>IF(B1791=25,VLOOKUP(A1791,英雄数据表!A:L,8,FALSE),IF(B1791=50,VLOOKUP(A1791,英雄数据表!A:L,12,0),""))</f>
        <v/>
      </c>
    </row>
    <row r="1792" spans="1:14" x14ac:dyDescent="0.3">
      <c r="A1792" s="20">
        <v>21046</v>
      </c>
      <c r="B1792" s="21">
        <f t="shared" si="118"/>
        <v>91</v>
      </c>
      <c r="C1792" s="21">
        <v>5</v>
      </c>
      <c r="D1792" s="21">
        <f>VLOOKUP(A1792,英雄数据表!A:D,4,0)</f>
        <v>2</v>
      </c>
      <c r="E1792" s="20" t="str">
        <f>VLOOKUP(A1792,英雄数据表!A:C,3,0)</f>
        <v>雄狮之牙</v>
      </c>
      <c r="F1792" s="20">
        <f t="shared" si="119"/>
        <v>21046</v>
      </c>
      <c r="G1792" s="20">
        <f t="shared" si="120"/>
        <v>21046</v>
      </c>
      <c r="H1792" s="21" t="str">
        <f>VLOOKUP(B1792,属性中转表!A:F,6,FALSE)</f>
        <v>"hp":405000,"atk":11250</v>
      </c>
      <c r="I1792" s="20" t="str">
        <f>IF(VLOOKUP(B1792,属性中转表!A:G,7,FALSE)=0,"",VLOOKUP(VLOOKUP(B1792,属性中转表!A:G,7,FALSE),属性中转表!$K$2:$P$21,6,0))&amp;IF(VLOOKUP(B1792,属性中转表!A:G,7,FALSE)&gt;=50,VLOOKUP(A1792,英雄数据表!A:K,9,0),IF(VLOOKUP(B1792,属性中转表!A:G,7,FALSE)&gt;=25,VLOOKUP(A1792,英雄数据表!A:K,5,0),""))</f>
        <v>"atk":600,"hp":10000,"undpspro":200,"pvpdpspro":150,"pvpundpspro":100,"speed":10</v>
      </c>
      <c r="J1792" s="20" t="str">
        <f>IF(I1792="","",属性中转表!$I$1&amp;(IF(VLOOKUP(B1792,属性中转表!A:G,7,FALSE)=0,0,VLOOKUP(VLOOKUP(B1792,属性中转表!A:G,7,FALSE),属性中转表!$K$2:$P$21,4,0)))+IFERROR(VLOOKUP(A1792,英雄数据表!A:K,IF(武魂!B1792&gt;=50,10,IF(武魂!B1792&gt;=25,6)),0),0))</f>
        <v>,"dpspro":200</v>
      </c>
      <c r="K1792" s="32" t="str">
        <f t="shared" si="121"/>
        <v>"atk":600,"hp":10000,"undpspro":200,"pvpdpspro":150,"pvpundpspro":100,"speed":10,"dpspro":200</v>
      </c>
      <c r="L1792" s="20" t="str">
        <f>IF(B1792&gt;=50,VLOOKUP(A1792,英雄数据表!A:L,11,FALSE),IF(B1792&gt;=25,VLOOKUP(A1792,英雄数据表!A:L,7,0),""))</f>
        <v>"2104602004"</v>
      </c>
      <c r="M1792" s="20" t="str">
        <f>IFERROR(VLOOKUP(B1792,属性中转表!$K$2:$O$21,5,FALSE),"")</f>
        <v/>
      </c>
      <c r="N1792" s="20" t="str">
        <f>IF(B1792=25,VLOOKUP(A1792,英雄数据表!A:L,8,FALSE),IF(B1792=50,VLOOKUP(A1792,英雄数据表!A:L,12,0),""))</f>
        <v/>
      </c>
    </row>
    <row r="1793" spans="1:14" x14ac:dyDescent="0.3">
      <c r="A1793" s="20">
        <v>21046</v>
      </c>
      <c r="B1793" s="21">
        <f t="shared" si="118"/>
        <v>92</v>
      </c>
      <c r="C1793" s="21">
        <v>5</v>
      </c>
      <c r="D1793" s="21">
        <f>VLOOKUP(A1793,英雄数据表!A:D,4,0)</f>
        <v>2</v>
      </c>
      <c r="E1793" s="20" t="str">
        <f>VLOOKUP(A1793,英雄数据表!A:C,3,0)</f>
        <v>雄狮之牙</v>
      </c>
      <c r="F1793" s="20">
        <f t="shared" si="119"/>
        <v>21046</v>
      </c>
      <c r="G1793" s="20">
        <f t="shared" si="120"/>
        <v>21046</v>
      </c>
      <c r="H1793" s="21" t="str">
        <f>VLOOKUP(B1793,属性中转表!A:F,6,FALSE)</f>
        <v>"hp":410400,"atk":11400</v>
      </c>
      <c r="I1793" s="20" t="str">
        <f>IF(VLOOKUP(B1793,属性中转表!A:G,7,FALSE)=0,"",VLOOKUP(VLOOKUP(B1793,属性中转表!A:G,7,FALSE),属性中转表!$K$2:$P$21,6,0))&amp;IF(VLOOKUP(B1793,属性中转表!A:G,7,FALSE)&gt;=50,VLOOKUP(A1793,英雄数据表!A:K,9,0),IF(VLOOKUP(B1793,属性中转表!A:G,7,FALSE)&gt;=25,VLOOKUP(A1793,英雄数据表!A:K,5,0),""))</f>
        <v>"atk":600,"hp":10000,"undpspro":200,"pvpdpspro":150,"pvpundpspro":100,"speed":10</v>
      </c>
      <c r="J1793" s="20" t="str">
        <f>IF(I1793="","",属性中转表!$I$1&amp;(IF(VLOOKUP(B1793,属性中转表!A:G,7,FALSE)=0,0,VLOOKUP(VLOOKUP(B1793,属性中转表!A:G,7,FALSE),属性中转表!$K$2:$P$21,4,0)))+IFERROR(VLOOKUP(A1793,英雄数据表!A:K,IF(武魂!B1793&gt;=50,10,IF(武魂!B1793&gt;=25,6)),0),0))</f>
        <v>,"dpspro":200</v>
      </c>
      <c r="K1793" s="32" t="str">
        <f t="shared" si="121"/>
        <v>"atk":600,"hp":10000,"undpspro":200,"pvpdpspro":150,"pvpundpspro":100,"speed":10,"dpspro":200</v>
      </c>
      <c r="L1793" s="20" t="str">
        <f>IF(B1793&gt;=50,VLOOKUP(A1793,英雄数据表!A:L,11,FALSE),IF(B1793&gt;=25,VLOOKUP(A1793,英雄数据表!A:L,7,0),""))</f>
        <v>"2104602004"</v>
      </c>
      <c r="M1793" s="20" t="str">
        <f>IFERROR(VLOOKUP(B1793,属性中转表!$K$2:$O$21,5,FALSE),"")</f>
        <v/>
      </c>
      <c r="N1793" s="20" t="str">
        <f>IF(B1793=25,VLOOKUP(A1793,英雄数据表!A:L,8,FALSE),IF(B1793=50,VLOOKUP(A1793,英雄数据表!A:L,12,0),""))</f>
        <v/>
      </c>
    </row>
    <row r="1794" spans="1:14" x14ac:dyDescent="0.3">
      <c r="A1794" s="20">
        <v>21046</v>
      </c>
      <c r="B1794" s="21">
        <f t="shared" si="118"/>
        <v>93</v>
      </c>
      <c r="C1794" s="21">
        <v>5</v>
      </c>
      <c r="D1794" s="21">
        <f>VLOOKUP(A1794,英雄数据表!A:D,4,0)</f>
        <v>2</v>
      </c>
      <c r="E1794" s="20" t="str">
        <f>VLOOKUP(A1794,英雄数据表!A:C,3,0)</f>
        <v>雄狮之牙</v>
      </c>
      <c r="F1794" s="20">
        <f t="shared" si="119"/>
        <v>21046</v>
      </c>
      <c r="G1794" s="20">
        <f t="shared" si="120"/>
        <v>21046</v>
      </c>
      <c r="H1794" s="21" t="str">
        <f>VLOOKUP(B1794,属性中转表!A:F,6,FALSE)</f>
        <v>"hp":415800,"atk":11550</v>
      </c>
      <c r="I1794" s="20" t="str">
        <f>IF(VLOOKUP(B1794,属性中转表!A:G,7,FALSE)=0,"",VLOOKUP(VLOOKUP(B1794,属性中转表!A:G,7,FALSE),属性中转表!$K$2:$P$21,6,0))&amp;IF(VLOOKUP(B1794,属性中转表!A:G,7,FALSE)&gt;=50,VLOOKUP(A1794,英雄数据表!A:K,9,0),IF(VLOOKUP(B1794,属性中转表!A:G,7,FALSE)&gt;=25,VLOOKUP(A1794,英雄数据表!A:K,5,0),""))</f>
        <v>"atk":600,"hp":10000,"undpspro":200,"pvpdpspro":150,"pvpundpspro":100,"speed":10</v>
      </c>
      <c r="J1794" s="20" t="str">
        <f>IF(I1794="","",属性中转表!$I$1&amp;(IF(VLOOKUP(B1794,属性中转表!A:G,7,FALSE)=0,0,VLOOKUP(VLOOKUP(B1794,属性中转表!A:G,7,FALSE),属性中转表!$K$2:$P$21,4,0)))+IFERROR(VLOOKUP(A1794,英雄数据表!A:K,IF(武魂!B1794&gt;=50,10,IF(武魂!B1794&gt;=25,6)),0),0))</f>
        <v>,"dpspro":200</v>
      </c>
      <c r="K1794" s="32" t="str">
        <f t="shared" si="121"/>
        <v>"atk":600,"hp":10000,"undpspro":200,"pvpdpspro":150,"pvpundpspro":100,"speed":10,"dpspro":200</v>
      </c>
      <c r="L1794" s="20" t="str">
        <f>IF(B1794&gt;=50,VLOOKUP(A1794,英雄数据表!A:L,11,FALSE),IF(B1794&gt;=25,VLOOKUP(A1794,英雄数据表!A:L,7,0),""))</f>
        <v>"2104602004"</v>
      </c>
      <c r="M1794" s="20" t="str">
        <f>IFERROR(VLOOKUP(B1794,属性中转表!$K$2:$O$21,5,FALSE),"")</f>
        <v/>
      </c>
      <c r="N1794" s="20" t="str">
        <f>IF(B1794=25,VLOOKUP(A1794,英雄数据表!A:L,8,FALSE),IF(B1794=50,VLOOKUP(A1794,英雄数据表!A:L,12,0),""))</f>
        <v/>
      </c>
    </row>
    <row r="1795" spans="1:14" x14ac:dyDescent="0.3">
      <c r="A1795" s="20">
        <v>21046</v>
      </c>
      <c r="B1795" s="21">
        <f t="shared" si="118"/>
        <v>94</v>
      </c>
      <c r="C1795" s="21">
        <v>5</v>
      </c>
      <c r="D1795" s="21">
        <f>VLOOKUP(A1795,英雄数据表!A:D,4,0)</f>
        <v>2</v>
      </c>
      <c r="E1795" s="20" t="str">
        <f>VLOOKUP(A1795,英雄数据表!A:C,3,0)</f>
        <v>雄狮之牙</v>
      </c>
      <c r="F1795" s="20">
        <f t="shared" si="119"/>
        <v>21046</v>
      </c>
      <c r="G1795" s="20">
        <f t="shared" si="120"/>
        <v>21046</v>
      </c>
      <c r="H1795" s="21" t="str">
        <f>VLOOKUP(B1795,属性中转表!A:F,6,FALSE)</f>
        <v>"hp":421200,"atk":11700</v>
      </c>
      <c r="I1795" s="20" t="str">
        <f>IF(VLOOKUP(B1795,属性中转表!A:G,7,FALSE)=0,"",VLOOKUP(VLOOKUP(B1795,属性中转表!A:G,7,FALSE),属性中转表!$K$2:$P$21,6,0))&amp;IF(VLOOKUP(B1795,属性中转表!A:G,7,FALSE)&gt;=50,VLOOKUP(A1795,英雄数据表!A:K,9,0),IF(VLOOKUP(B1795,属性中转表!A:G,7,FALSE)&gt;=25,VLOOKUP(A1795,英雄数据表!A:K,5,0),""))</f>
        <v>"atk":600,"hp":10000,"undpspro":200,"pvpdpspro":150,"pvpundpspro":100,"speed":10</v>
      </c>
      <c r="J1795" s="20" t="str">
        <f>IF(I1795="","",属性中转表!$I$1&amp;(IF(VLOOKUP(B1795,属性中转表!A:G,7,FALSE)=0,0,VLOOKUP(VLOOKUP(B1795,属性中转表!A:G,7,FALSE),属性中转表!$K$2:$P$21,4,0)))+IFERROR(VLOOKUP(A1795,英雄数据表!A:K,IF(武魂!B1795&gt;=50,10,IF(武魂!B1795&gt;=25,6)),0),0))</f>
        <v>,"dpspro":200</v>
      </c>
      <c r="K1795" s="32" t="str">
        <f t="shared" si="121"/>
        <v>"atk":600,"hp":10000,"undpspro":200,"pvpdpspro":150,"pvpundpspro":100,"speed":10,"dpspro":200</v>
      </c>
      <c r="L1795" s="20" t="str">
        <f>IF(B1795&gt;=50,VLOOKUP(A1795,英雄数据表!A:L,11,FALSE),IF(B1795&gt;=25,VLOOKUP(A1795,英雄数据表!A:L,7,0),""))</f>
        <v>"2104602004"</v>
      </c>
      <c r="M1795" s="20" t="str">
        <f>IFERROR(VLOOKUP(B1795,属性中转表!$K$2:$O$21,5,FALSE),"")</f>
        <v/>
      </c>
      <c r="N1795" s="20" t="str">
        <f>IF(B1795=25,VLOOKUP(A1795,英雄数据表!A:L,8,FALSE),IF(B1795=50,VLOOKUP(A1795,英雄数据表!A:L,12,0),""))</f>
        <v/>
      </c>
    </row>
    <row r="1796" spans="1:14" x14ac:dyDescent="0.3">
      <c r="A1796" s="20">
        <v>21046</v>
      </c>
      <c r="B1796" s="21">
        <f t="shared" si="118"/>
        <v>95</v>
      </c>
      <c r="C1796" s="21">
        <v>5</v>
      </c>
      <c r="D1796" s="21">
        <f>VLOOKUP(A1796,英雄数据表!A:D,4,0)</f>
        <v>2</v>
      </c>
      <c r="E1796" s="20" t="str">
        <f>VLOOKUP(A1796,英雄数据表!A:C,3,0)</f>
        <v>雄狮之牙</v>
      </c>
      <c r="F1796" s="20">
        <f t="shared" si="119"/>
        <v>21046</v>
      </c>
      <c r="G1796" s="20">
        <f t="shared" si="120"/>
        <v>21046</v>
      </c>
      <c r="H1796" s="21" t="str">
        <f>VLOOKUP(B1796,属性中转表!A:F,6,FALSE)</f>
        <v>"hp":426600,"atk":11850</v>
      </c>
      <c r="I1796" s="20" t="str">
        <f>IF(VLOOKUP(B1796,属性中转表!A:G,7,FALSE)=0,"",VLOOKUP(VLOOKUP(B1796,属性中转表!A:G,7,FALSE),属性中转表!$K$2:$P$21,6,0))&amp;IF(VLOOKUP(B1796,属性中转表!A:G,7,FALSE)&gt;=50,VLOOKUP(A1796,英雄数据表!A:K,9,0),IF(VLOOKUP(B1796,属性中转表!A:G,7,FALSE)&gt;=25,VLOOKUP(A1796,英雄数据表!A:K,5,0),""))</f>
        <v>"atk":600,"hp":10000,"undpspro":200,"pvpdpspro":150,"pvpundpspro":150,"speed":10</v>
      </c>
      <c r="J1796" s="20" t="str">
        <f>IF(I1796="","",属性中转表!$I$1&amp;(IF(VLOOKUP(B1796,属性中转表!A:G,7,FALSE)=0,0,VLOOKUP(VLOOKUP(B1796,属性中转表!A:G,7,FALSE),属性中转表!$K$2:$P$21,4,0)))+IFERROR(VLOOKUP(A1796,英雄数据表!A:K,IF(武魂!B1796&gt;=50,10,IF(武魂!B1796&gt;=25,6)),0),0))</f>
        <v>,"dpspro":200</v>
      </c>
      <c r="K1796" s="32" t="str">
        <f t="shared" si="121"/>
        <v>"atk":600,"hp":10000,"undpspro":200,"pvpdpspro":150,"pvpundpspro":150,"speed":10,"dpspro":200</v>
      </c>
      <c r="L1796" s="20" t="str">
        <f>IF(B1796&gt;=50,VLOOKUP(A1796,英雄数据表!A:L,11,FALSE),IF(B1796&gt;=25,VLOOKUP(A1796,英雄数据表!A:L,7,0),""))</f>
        <v>"2104602004"</v>
      </c>
      <c r="M1796" s="20" t="str">
        <f>IFERROR(VLOOKUP(B1796,属性中转表!$K$2:$O$21,5,FALSE),"")</f>
        <v>"pvpundpspro":50</v>
      </c>
      <c r="N1796" s="20" t="str">
        <f>IF(B1796=25,VLOOKUP(A1796,英雄数据表!A:L,8,FALSE),IF(B1796=50,VLOOKUP(A1796,英雄数据表!A:L,12,0),""))</f>
        <v/>
      </c>
    </row>
    <row r="1797" spans="1:14" x14ac:dyDescent="0.3">
      <c r="A1797" s="20">
        <v>21046</v>
      </c>
      <c r="B1797" s="21">
        <f t="shared" si="118"/>
        <v>96</v>
      </c>
      <c r="C1797" s="21">
        <v>5</v>
      </c>
      <c r="D1797" s="21">
        <f>VLOOKUP(A1797,英雄数据表!A:D,4,0)</f>
        <v>2</v>
      </c>
      <c r="E1797" s="20" t="str">
        <f>VLOOKUP(A1797,英雄数据表!A:C,3,0)</f>
        <v>雄狮之牙</v>
      </c>
      <c r="F1797" s="20">
        <f t="shared" si="119"/>
        <v>21046</v>
      </c>
      <c r="G1797" s="20">
        <f t="shared" si="120"/>
        <v>21046</v>
      </c>
      <c r="H1797" s="21" t="str">
        <f>VLOOKUP(B1797,属性中转表!A:F,6,FALSE)</f>
        <v>"hp":432000,"atk":12000</v>
      </c>
      <c r="I1797" s="20" t="str">
        <f>IF(VLOOKUP(B1797,属性中转表!A:G,7,FALSE)=0,"",VLOOKUP(VLOOKUP(B1797,属性中转表!A:G,7,FALSE),属性中转表!$K$2:$P$21,6,0))&amp;IF(VLOOKUP(B1797,属性中转表!A:G,7,FALSE)&gt;=50,VLOOKUP(A1797,英雄数据表!A:K,9,0),IF(VLOOKUP(B1797,属性中转表!A:G,7,FALSE)&gt;=25,VLOOKUP(A1797,英雄数据表!A:K,5,0),""))</f>
        <v>"atk":600,"hp":10000,"undpspro":200,"pvpdpspro":150,"pvpundpspro":150,"speed":10</v>
      </c>
      <c r="J1797" s="20" t="str">
        <f>IF(I1797="","",属性中转表!$I$1&amp;(IF(VLOOKUP(B1797,属性中转表!A:G,7,FALSE)=0,0,VLOOKUP(VLOOKUP(B1797,属性中转表!A:G,7,FALSE),属性中转表!$K$2:$P$21,4,0)))+IFERROR(VLOOKUP(A1797,英雄数据表!A:K,IF(武魂!B1797&gt;=50,10,IF(武魂!B1797&gt;=25,6)),0),0))</f>
        <v>,"dpspro":200</v>
      </c>
      <c r="K1797" s="32" t="str">
        <f t="shared" si="121"/>
        <v>"atk":600,"hp":10000,"undpspro":200,"pvpdpspro":150,"pvpundpspro":150,"speed":10,"dpspro":200</v>
      </c>
      <c r="L1797" s="20" t="str">
        <f>IF(B1797&gt;=50,VLOOKUP(A1797,英雄数据表!A:L,11,FALSE),IF(B1797&gt;=25,VLOOKUP(A1797,英雄数据表!A:L,7,0),""))</f>
        <v>"2104602004"</v>
      </c>
      <c r="M1797" s="20" t="str">
        <f>IFERROR(VLOOKUP(B1797,属性中转表!$K$2:$O$21,5,FALSE),"")</f>
        <v/>
      </c>
      <c r="N1797" s="20" t="str">
        <f>IF(B1797=25,VLOOKUP(A1797,英雄数据表!A:L,8,FALSE),IF(B1797=50,VLOOKUP(A1797,英雄数据表!A:L,12,0),""))</f>
        <v/>
      </c>
    </row>
    <row r="1798" spans="1:14" x14ac:dyDescent="0.3">
      <c r="A1798" s="20">
        <v>21046</v>
      </c>
      <c r="B1798" s="21">
        <f t="shared" si="118"/>
        <v>97</v>
      </c>
      <c r="C1798" s="21">
        <v>5</v>
      </c>
      <c r="D1798" s="21">
        <f>VLOOKUP(A1798,英雄数据表!A:D,4,0)</f>
        <v>2</v>
      </c>
      <c r="E1798" s="20" t="str">
        <f>VLOOKUP(A1798,英雄数据表!A:C,3,0)</f>
        <v>雄狮之牙</v>
      </c>
      <c r="F1798" s="20">
        <f t="shared" si="119"/>
        <v>21046</v>
      </c>
      <c r="G1798" s="20">
        <f t="shared" si="120"/>
        <v>21046</v>
      </c>
      <c r="H1798" s="21" t="str">
        <f>VLOOKUP(B1798,属性中转表!A:F,6,FALSE)</f>
        <v>"hp":437400,"atk":12150</v>
      </c>
      <c r="I1798" s="20" t="str">
        <f>IF(VLOOKUP(B1798,属性中转表!A:G,7,FALSE)=0,"",VLOOKUP(VLOOKUP(B1798,属性中转表!A:G,7,FALSE),属性中转表!$K$2:$P$21,6,0))&amp;IF(VLOOKUP(B1798,属性中转表!A:G,7,FALSE)&gt;=50,VLOOKUP(A1798,英雄数据表!A:K,9,0),IF(VLOOKUP(B1798,属性中转表!A:G,7,FALSE)&gt;=25,VLOOKUP(A1798,英雄数据表!A:K,5,0),""))</f>
        <v>"atk":600,"hp":10000,"undpspro":200,"pvpdpspro":150,"pvpundpspro":150,"speed":10</v>
      </c>
      <c r="J1798" s="20" t="str">
        <f>IF(I1798="","",属性中转表!$I$1&amp;(IF(VLOOKUP(B1798,属性中转表!A:G,7,FALSE)=0,0,VLOOKUP(VLOOKUP(B1798,属性中转表!A:G,7,FALSE),属性中转表!$K$2:$P$21,4,0)))+IFERROR(VLOOKUP(A1798,英雄数据表!A:K,IF(武魂!B1798&gt;=50,10,IF(武魂!B1798&gt;=25,6)),0),0))</f>
        <v>,"dpspro":200</v>
      </c>
      <c r="K1798" s="32" t="str">
        <f t="shared" si="121"/>
        <v>"atk":600,"hp":10000,"undpspro":200,"pvpdpspro":150,"pvpundpspro":150,"speed":10,"dpspro":200</v>
      </c>
      <c r="L1798" s="20" t="str">
        <f>IF(B1798&gt;=50,VLOOKUP(A1798,英雄数据表!A:L,11,FALSE),IF(B1798&gt;=25,VLOOKUP(A1798,英雄数据表!A:L,7,0),""))</f>
        <v>"2104602004"</v>
      </c>
      <c r="M1798" s="20" t="str">
        <f>IFERROR(VLOOKUP(B1798,属性中转表!$K$2:$O$21,5,FALSE),"")</f>
        <v/>
      </c>
      <c r="N1798" s="20" t="str">
        <f>IF(B1798=25,VLOOKUP(A1798,英雄数据表!A:L,8,FALSE),IF(B1798=50,VLOOKUP(A1798,英雄数据表!A:L,12,0),""))</f>
        <v/>
      </c>
    </row>
    <row r="1799" spans="1:14" x14ac:dyDescent="0.3">
      <c r="A1799" s="20">
        <v>21046</v>
      </c>
      <c r="B1799" s="21">
        <f t="shared" si="118"/>
        <v>98</v>
      </c>
      <c r="C1799" s="21">
        <v>5</v>
      </c>
      <c r="D1799" s="21">
        <f>VLOOKUP(A1799,英雄数据表!A:D,4,0)</f>
        <v>2</v>
      </c>
      <c r="E1799" s="20" t="str">
        <f>VLOOKUP(A1799,英雄数据表!A:C,3,0)</f>
        <v>雄狮之牙</v>
      </c>
      <c r="F1799" s="20">
        <f t="shared" si="119"/>
        <v>21046</v>
      </c>
      <c r="G1799" s="20">
        <f t="shared" si="120"/>
        <v>21046</v>
      </c>
      <c r="H1799" s="21" t="str">
        <f>VLOOKUP(B1799,属性中转表!A:F,6,FALSE)</f>
        <v>"hp":442800,"atk":12300</v>
      </c>
      <c r="I1799" s="20" t="str">
        <f>IF(VLOOKUP(B1799,属性中转表!A:G,7,FALSE)=0,"",VLOOKUP(VLOOKUP(B1799,属性中转表!A:G,7,FALSE),属性中转表!$K$2:$P$21,6,0))&amp;IF(VLOOKUP(B1799,属性中转表!A:G,7,FALSE)&gt;=50,VLOOKUP(A1799,英雄数据表!A:K,9,0),IF(VLOOKUP(B1799,属性中转表!A:G,7,FALSE)&gt;=25,VLOOKUP(A1799,英雄数据表!A:K,5,0),""))</f>
        <v>"atk":600,"hp":10000,"undpspro":200,"pvpdpspro":150,"pvpundpspro":150,"speed":10</v>
      </c>
      <c r="J1799" s="20" t="str">
        <f>IF(I1799="","",属性中转表!$I$1&amp;(IF(VLOOKUP(B1799,属性中转表!A:G,7,FALSE)=0,0,VLOOKUP(VLOOKUP(B1799,属性中转表!A:G,7,FALSE),属性中转表!$K$2:$P$21,4,0)))+IFERROR(VLOOKUP(A1799,英雄数据表!A:K,IF(武魂!B1799&gt;=50,10,IF(武魂!B1799&gt;=25,6)),0),0))</f>
        <v>,"dpspro":200</v>
      </c>
      <c r="K1799" s="32" t="str">
        <f t="shared" si="121"/>
        <v>"atk":600,"hp":10000,"undpspro":200,"pvpdpspro":150,"pvpundpspro":150,"speed":10,"dpspro":200</v>
      </c>
      <c r="L1799" s="20" t="str">
        <f>IF(B1799&gt;=50,VLOOKUP(A1799,英雄数据表!A:L,11,FALSE),IF(B1799&gt;=25,VLOOKUP(A1799,英雄数据表!A:L,7,0),""))</f>
        <v>"2104602004"</v>
      </c>
      <c r="M1799" s="20" t="str">
        <f>IFERROR(VLOOKUP(B1799,属性中转表!$K$2:$O$21,5,FALSE),"")</f>
        <v/>
      </c>
      <c r="N1799" s="20" t="str">
        <f>IF(B1799=25,VLOOKUP(A1799,英雄数据表!A:L,8,FALSE),IF(B1799=50,VLOOKUP(A1799,英雄数据表!A:L,12,0),""))</f>
        <v/>
      </c>
    </row>
    <row r="1800" spans="1:14" x14ac:dyDescent="0.3">
      <c r="A1800" s="20">
        <v>21046</v>
      </c>
      <c r="B1800" s="21">
        <f t="shared" si="118"/>
        <v>99</v>
      </c>
      <c r="C1800" s="21">
        <v>5</v>
      </c>
      <c r="D1800" s="21">
        <f>VLOOKUP(A1800,英雄数据表!A:D,4,0)</f>
        <v>2</v>
      </c>
      <c r="E1800" s="20" t="str">
        <f>VLOOKUP(A1800,英雄数据表!A:C,3,0)</f>
        <v>雄狮之牙</v>
      </c>
      <c r="F1800" s="20">
        <f t="shared" si="119"/>
        <v>21046</v>
      </c>
      <c r="G1800" s="20">
        <f t="shared" si="120"/>
        <v>21046</v>
      </c>
      <c r="H1800" s="21" t="str">
        <f>VLOOKUP(B1800,属性中转表!A:F,6,FALSE)</f>
        <v>"hp":448200,"atk":12450</v>
      </c>
      <c r="I1800" s="20" t="str">
        <f>IF(VLOOKUP(B1800,属性中转表!A:G,7,FALSE)=0,"",VLOOKUP(VLOOKUP(B1800,属性中转表!A:G,7,FALSE),属性中转表!$K$2:$P$21,6,0))&amp;IF(VLOOKUP(B1800,属性中转表!A:G,7,FALSE)&gt;=50,VLOOKUP(A1800,英雄数据表!A:K,9,0),IF(VLOOKUP(B1800,属性中转表!A:G,7,FALSE)&gt;=25,VLOOKUP(A1800,英雄数据表!A:K,5,0),""))</f>
        <v>"atk":600,"hp":10000,"undpspro":200,"pvpdpspro":150,"pvpundpspro":150,"speed":10</v>
      </c>
      <c r="J1800" s="20" t="str">
        <f>IF(I1800="","",属性中转表!$I$1&amp;(IF(VLOOKUP(B1800,属性中转表!A:G,7,FALSE)=0,0,VLOOKUP(VLOOKUP(B1800,属性中转表!A:G,7,FALSE),属性中转表!$K$2:$P$21,4,0)))+IFERROR(VLOOKUP(A1800,英雄数据表!A:K,IF(武魂!B1800&gt;=50,10,IF(武魂!B1800&gt;=25,6)),0),0))</f>
        <v>,"dpspro":200</v>
      </c>
      <c r="K1800" s="32" t="str">
        <f t="shared" si="121"/>
        <v>"atk":600,"hp":10000,"undpspro":200,"pvpdpspro":150,"pvpundpspro":150,"speed":10,"dpspro":200</v>
      </c>
      <c r="L1800" s="20" t="str">
        <f>IF(B1800&gt;=50,VLOOKUP(A1800,英雄数据表!A:L,11,FALSE),IF(B1800&gt;=25,VLOOKUP(A1800,英雄数据表!A:L,7,0),""))</f>
        <v>"2104602004"</v>
      </c>
      <c r="M1800" s="20" t="str">
        <f>IFERROR(VLOOKUP(B1800,属性中转表!$K$2:$O$21,5,FALSE),"")</f>
        <v/>
      </c>
      <c r="N1800" s="20" t="str">
        <f>IF(B1800=25,VLOOKUP(A1800,英雄数据表!A:L,8,FALSE),IF(B1800=50,VLOOKUP(A1800,英雄数据表!A:L,12,0),""))</f>
        <v/>
      </c>
    </row>
    <row r="1801" spans="1:14" x14ac:dyDescent="0.3">
      <c r="A1801" s="20">
        <v>21046</v>
      </c>
      <c r="B1801" s="21">
        <f t="shared" si="118"/>
        <v>100</v>
      </c>
      <c r="C1801" s="21">
        <v>5</v>
      </c>
      <c r="D1801" s="21">
        <f>VLOOKUP(A1801,英雄数据表!A:D,4,0)</f>
        <v>2</v>
      </c>
      <c r="E1801" s="20" t="str">
        <f>VLOOKUP(A1801,英雄数据表!A:C,3,0)</f>
        <v>雄狮之牙</v>
      </c>
      <c r="F1801" s="20">
        <f t="shared" si="119"/>
        <v>21046</v>
      </c>
      <c r="G1801" s="20">
        <f t="shared" si="120"/>
        <v>21046</v>
      </c>
      <c r="H1801" s="21" t="str">
        <f>VLOOKUP(B1801,属性中转表!A:F,6,FALSE)</f>
        <v>"hp":453600,"atk":12600</v>
      </c>
      <c r="I1801" s="20" t="str">
        <f>IF(VLOOKUP(B1801,属性中转表!A:G,7,FALSE)=0,"",VLOOKUP(VLOOKUP(B1801,属性中转表!A:G,7,FALSE),属性中转表!$K$2:$P$21,6,0))&amp;IF(VLOOKUP(B1801,属性中转表!A:G,7,FALSE)&gt;=50,VLOOKUP(A1801,英雄数据表!A:K,9,0),IF(VLOOKUP(B1801,属性中转表!A:G,7,FALSE)&gt;=25,VLOOKUP(A1801,英雄数据表!A:K,5,0),""))</f>
        <v>"atk":900,"hp":15000,"undpspro":200,"pvpdpspro":150,"pvpundpspro":150,"speed":20</v>
      </c>
      <c r="J1801" s="20" t="str">
        <f>IF(I1801="","",属性中转表!$I$1&amp;(IF(VLOOKUP(B1801,属性中转表!A:G,7,FALSE)=0,0,VLOOKUP(VLOOKUP(B1801,属性中转表!A:G,7,FALSE),属性中转表!$K$2:$P$21,4,0)))+IFERROR(VLOOKUP(A1801,英雄数据表!A:K,IF(武魂!B1801&gt;=50,10,IF(武魂!B1801&gt;=25,6)),0),0))</f>
        <v>,"dpspro":200</v>
      </c>
      <c r="K1801" s="32" t="str">
        <f t="shared" si="121"/>
        <v>"atk":900,"hp":15000,"undpspro":200,"pvpdpspro":150,"pvpundpspro":150,"speed":20,"dpspro":200</v>
      </c>
      <c r="L1801" s="20" t="str">
        <f>IF(B1801&gt;=50,VLOOKUP(A1801,英雄数据表!A:L,11,FALSE),IF(B1801&gt;=25,VLOOKUP(A1801,英雄数据表!A:L,7,0),""))</f>
        <v>"2104602004"</v>
      </c>
      <c r="M1801" s="20" t="str">
        <f>IFERROR(VLOOKUP(B1801,属性中转表!$K$2:$O$21,5,FALSE),"")</f>
        <v>"speed":10,"atk":300,"hp":5000</v>
      </c>
      <c r="N1801" s="20" t="str">
        <f>IF(B1801=25,VLOOKUP(A1801,英雄数据表!A:L,8,FALSE),IF(B1801=50,VLOOKUP(A1801,英雄数据表!A:L,12,0),""))</f>
        <v/>
      </c>
    </row>
    <row r="1802" spans="1:14" x14ac:dyDescent="0.3">
      <c r="A1802" s="20">
        <v>21056</v>
      </c>
      <c r="B1802" s="21">
        <f t="shared" si="118"/>
        <v>1</v>
      </c>
      <c r="C1802" s="21">
        <v>5</v>
      </c>
      <c r="D1802" s="21">
        <f>VLOOKUP(A1802,英雄数据表!A:D,4,0)</f>
        <v>2</v>
      </c>
      <c r="E1802" s="20" t="str">
        <f>VLOOKUP(A1802,英雄数据表!A:C,3,0)</f>
        <v>真理之拳</v>
      </c>
      <c r="F1802" s="20">
        <f t="shared" si="119"/>
        <v>21056</v>
      </c>
      <c r="G1802" s="20">
        <f t="shared" si="120"/>
        <v>21056</v>
      </c>
      <c r="H1802" s="21" t="str">
        <f>VLOOKUP(B1802,属性中转表!A:F,6,FALSE)</f>
        <v>"hp":5400,"atk":150</v>
      </c>
      <c r="I1802" s="20" t="str">
        <f>IF(VLOOKUP(B1802,属性中转表!A:G,7,FALSE)=0,"",VLOOKUP(VLOOKUP(B1802,属性中转表!A:G,7,FALSE),属性中转表!$K$2:$P$21,6,0))&amp;IF(VLOOKUP(B1802,属性中转表!A:G,7,FALSE)&gt;=50,VLOOKUP(A1802,英雄数据表!A:K,9,0),IF(VLOOKUP(B1802,属性中转表!A:G,7,FALSE)&gt;=25,VLOOKUP(A1802,英雄数据表!A:K,5,0),""))</f>
        <v/>
      </c>
      <c r="J1802" s="20" t="str">
        <f>IF(I1802="","",属性中转表!$I$1&amp;(IF(VLOOKUP(B1802,属性中转表!A:G,7,FALSE)=0,0,VLOOKUP(VLOOKUP(B1802,属性中转表!A:G,7,FALSE),属性中转表!$K$2:$P$21,4,0)))+IFERROR(VLOOKUP(A1802,英雄数据表!A:K,IF(武魂!B1802&gt;=50,10,IF(武魂!B1802&gt;=25,6)),0),0))</f>
        <v/>
      </c>
      <c r="K1802" s="32" t="str">
        <f t="shared" si="121"/>
        <v/>
      </c>
      <c r="L1802" s="20" t="str">
        <f>IF(B1802&gt;=50,VLOOKUP(A1802,英雄数据表!A:L,11,FALSE),IF(B1802&gt;=25,VLOOKUP(A1802,英雄数据表!A:L,7,0),""))</f>
        <v/>
      </c>
      <c r="M1802" s="20" t="str">
        <f>IFERROR(VLOOKUP(B1802,属性中转表!$K$2:$O$21,5,FALSE),"")</f>
        <v/>
      </c>
      <c r="N1802" s="20" t="str">
        <f>IF(B1802=25,VLOOKUP(A1802,英雄数据表!A:L,8,FALSE),IF(B1802=50,VLOOKUP(A1802,英雄数据表!A:L,12,0),""))</f>
        <v/>
      </c>
    </row>
    <row r="1803" spans="1:14" x14ac:dyDescent="0.3">
      <c r="A1803" s="20">
        <v>21056</v>
      </c>
      <c r="B1803" s="21">
        <f t="shared" ref="B1803:B1866" si="122">IF(A1803=A1802,B1802+1,1)</f>
        <v>2</v>
      </c>
      <c r="C1803" s="21">
        <v>5</v>
      </c>
      <c r="D1803" s="21">
        <f>VLOOKUP(A1803,英雄数据表!A:D,4,0)</f>
        <v>2</v>
      </c>
      <c r="E1803" s="20" t="str">
        <f>VLOOKUP(A1803,英雄数据表!A:C,3,0)</f>
        <v>真理之拳</v>
      </c>
      <c r="F1803" s="20">
        <f t="shared" ref="F1803:F1866" si="123">A1803</f>
        <v>21056</v>
      </c>
      <c r="G1803" s="20">
        <f t="shared" ref="G1803:G1866" si="124">A1803</f>
        <v>21056</v>
      </c>
      <c r="H1803" s="21" t="str">
        <f>VLOOKUP(B1803,属性中转表!A:F,6,FALSE)</f>
        <v>"hp":7200,"atk":200</v>
      </c>
      <c r="I1803" s="20" t="str">
        <f>IF(VLOOKUP(B1803,属性中转表!A:G,7,FALSE)=0,"",VLOOKUP(VLOOKUP(B1803,属性中转表!A:G,7,FALSE),属性中转表!$K$2:$P$21,6,0))&amp;IF(VLOOKUP(B1803,属性中转表!A:G,7,FALSE)&gt;=50,VLOOKUP(A1803,英雄数据表!A:K,9,0),IF(VLOOKUP(B1803,属性中转表!A:G,7,FALSE)&gt;=25,VLOOKUP(A1803,英雄数据表!A:K,5,0),""))</f>
        <v/>
      </c>
      <c r="J1803" s="20" t="str">
        <f>IF(I1803="","",属性中转表!$I$1&amp;(IF(VLOOKUP(B1803,属性中转表!A:G,7,FALSE)=0,0,VLOOKUP(VLOOKUP(B1803,属性中转表!A:G,7,FALSE),属性中转表!$K$2:$P$21,4,0)))+IFERROR(VLOOKUP(A1803,英雄数据表!A:K,IF(武魂!B1803&gt;=50,10,IF(武魂!B1803&gt;=25,6)),0),0))</f>
        <v/>
      </c>
      <c r="K1803" s="32" t="str">
        <f t="shared" ref="K1803:K1866" si="125">I1803&amp;J1803</f>
        <v/>
      </c>
      <c r="L1803" s="20" t="str">
        <f>IF(B1803&gt;=50,VLOOKUP(A1803,英雄数据表!A:L,11,FALSE),IF(B1803&gt;=25,VLOOKUP(A1803,英雄数据表!A:L,7,0),""))</f>
        <v/>
      </c>
      <c r="M1803" s="20" t="str">
        <f>IFERROR(VLOOKUP(B1803,属性中转表!$K$2:$O$21,5,FALSE),"")</f>
        <v/>
      </c>
      <c r="N1803" s="20" t="str">
        <f>IF(B1803=25,VLOOKUP(A1803,英雄数据表!A:L,8,FALSE),IF(B1803=50,VLOOKUP(A1803,英雄数据表!A:L,12,0),""))</f>
        <v/>
      </c>
    </row>
    <row r="1804" spans="1:14" x14ac:dyDescent="0.3">
      <c r="A1804" s="20">
        <v>21056</v>
      </c>
      <c r="B1804" s="21">
        <f t="shared" si="122"/>
        <v>3</v>
      </c>
      <c r="C1804" s="21">
        <v>5</v>
      </c>
      <c r="D1804" s="21">
        <f>VLOOKUP(A1804,英雄数据表!A:D,4,0)</f>
        <v>2</v>
      </c>
      <c r="E1804" s="20" t="str">
        <f>VLOOKUP(A1804,英雄数据表!A:C,3,0)</f>
        <v>真理之拳</v>
      </c>
      <c r="F1804" s="20">
        <f t="shared" si="123"/>
        <v>21056</v>
      </c>
      <c r="G1804" s="20">
        <f t="shared" si="124"/>
        <v>21056</v>
      </c>
      <c r="H1804" s="21" t="str">
        <f>VLOOKUP(B1804,属性中转表!A:F,6,FALSE)</f>
        <v>"hp":9000,"atk":250</v>
      </c>
      <c r="I1804" s="20" t="str">
        <f>IF(VLOOKUP(B1804,属性中转表!A:G,7,FALSE)=0,"",VLOOKUP(VLOOKUP(B1804,属性中转表!A:G,7,FALSE),属性中转表!$K$2:$P$21,6,0))&amp;IF(VLOOKUP(B1804,属性中转表!A:G,7,FALSE)&gt;=50,VLOOKUP(A1804,英雄数据表!A:K,9,0),IF(VLOOKUP(B1804,属性中转表!A:G,7,FALSE)&gt;=25,VLOOKUP(A1804,英雄数据表!A:K,5,0),""))</f>
        <v/>
      </c>
      <c r="J1804" s="20" t="str">
        <f>IF(I1804="","",属性中转表!$I$1&amp;(IF(VLOOKUP(B1804,属性中转表!A:G,7,FALSE)=0,0,VLOOKUP(VLOOKUP(B1804,属性中转表!A:G,7,FALSE),属性中转表!$K$2:$P$21,4,0)))+IFERROR(VLOOKUP(A1804,英雄数据表!A:K,IF(武魂!B1804&gt;=50,10,IF(武魂!B1804&gt;=25,6)),0),0))</f>
        <v/>
      </c>
      <c r="K1804" s="32" t="str">
        <f t="shared" si="125"/>
        <v/>
      </c>
      <c r="L1804" s="20" t="str">
        <f>IF(B1804&gt;=50,VLOOKUP(A1804,英雄数据表!A:L,11,FALSE),IF(B1804&gt;=25,VLOOKUP(A1804,英雄数据表!A:L,7,0),""))</f>
        <v/>
      </c>
      <c r="M1804" s="20" t="str">
        <f>IFERROR(VLOOKUP(B1804,属性中转表!$K$2:$O$21,5,FALSE),"")</f>
        <v/>
      </c>
      <c r="N1804" s="20" t="str">
        <f>IF(B1804=25,VLOOKUP(A1804,英雄数据表!A:L,8,FALSE),IF(B1804=50,VLOOKUP(A1804,英雄数据表!A:L,12,0),""))</f>
        <v/>
      </c>
    </row>
    <row r="1805" spans="1:14" x14ac:dyDescent="0.3">
      <c r="A1805" s="20">
        <v>21056</v>
      </c>
      <c r="B1805" s="21">
        <f t="shared" si="122"/>
        <v>4</v>
      </c>
      <c r="C1805" s="21">
        <v>5</v>
      </c>
      <c r="D1805" s="21">
        <f>VLOOKUP(A1805,英雄数据表!A:D,4,0)</f>
        <v>2</v>
      </c>
      <c r="E1805" s="20" t="str">
        <f>VLOOKUP(A1805,英雄数据表!A:C,3,0)</f>
        <v>真理之拳</v>
      </c>
      <c r="F1805" s="20">
        <f t="shared" si="123"/>
        <v>21056</v>
      </c>
      <c r="G1805" s="20">
        <f t="shared" si="124"/>
        <v>21056</v>
      </c>
      <c r="H1805" s="21" t="str">
        <f>VLOOKUP(B1805,属性中转表!A:F,6,FALSE)</f>
        <v>"hp":10800,"atk":300</v>
      </c>
      <c r="I1805" s="20" t="str">
        <f>IF(VLOOKUP(B1805,属性中转表!A:G,7,FALSE)=0,"",VLOOKUP(VLOOKUP(B1805,属性中转表!A:G,7,FALSE),属性中转表!$K$2:$P$21,6,0))&amp;IF(VLOOKUP(B1805,属性中转表!A:G,7,FALSE)&gt;=50,VLOOKUP(A1805,英雄数据表!A:K,9,0),IF(VLOOKUP(B1805,属性中转表!A:G,7,FALSE)&gt;=25,VLOOKUP(A1805,英雄数据表!A:K,5,0),""))</f>
        <v/>
      </c>
      <c r="J1805" s="20" t="str">
        <f>IF(I1805="","",属性中转表!$I$1&amp;(IF(VLOOKUP(B1805,属性中转表!A:G,7,FALSE)=0,0,VLOOKUP(VLOOKUP(B1805,属性中转表!A:G,7,FALSE),属性中转表!$K$2:$P$21,4,0)))+IFERROR(VLOOKUP(A1805,英雄数据表!A:K,IF(武魂!B1805&gt;=50,10,IF(武魂!B1805&gt;=25,6)),0),0))</f>
        <v/>
      </c>
      <c r="K1805" s="32" t="str">
        <f t="shared" si="125"/>
        <v/>
      </c>
      <c r="L1805" s="20" t="str">
        <f>IF(B1805&gt;=50,VLOOKUP(A1805,英雄数据表!A:L,11,FALSE),IF(B1805&gt;=25,VLOOKUP(A1805,英雄数据表!A:L,7,0),""))</f>
        <v/>
      </c>
      <c r="M1805" s="20" t="str">
        <f>IFERROR(VLOOKUP(B1805,属性中转表!$K$2:$O$21,5,FALSE),"")</f>
        <v/>
      </c>
      <c r="N1805" s="20" t="str">
        <f>IF(B1805=25,VLOOKUP(A1805,英雄数据表!A:L,8,FALSE),IF(B1805=50,VLOOKUP(A1805,英雄数据表!A:L,12,0),""))</f>
        <v/>
      </c>
    </row>
    <row r="1806" spans="1:14" x14ac:dyDescent="0.3">
      <c r="A1806" s="20">
        <v>21056</v>
      </c>
      <c r="B1806" s="21">
        <f t="shared" si="122"/>
        <v>5</v>
      </c>
      <c r="C1806" s="21">
        <v>5</v>
      </c>
      <c r="D1806" s="21">
        <f>VLOOKUP(A1806,英雄数据表!A:D,4,0)</f>
        <v>2</v>
      </c>
      <c r="E1806" s="20" t="str">
        <f>VLOOKUP(A1806,英雄数据表!A:C,3,0)</f>
        <v>真理之拳</v>
      </c>
      <c r="F1806" s="20">
        <f t="shared" si="123"/>
        <v>21056</v>
      </c>
      <c r="G1806" s="20">
        <f t="shared" si="124"/>
        <v>21056</v>
      </c>
      <c r="H1806" s="21" t="str">
        <f>VLOOKUP(B1806,属性中转表!A:F,6,FALSE)</f>
        <v>"hp":12600,"atk":350</v>
      </c>
      <c r="I1806" s="20" t="str">
        <f>IF(VLOOKUP(B1806,属性中转表!A:G,7,FALSE)=0,"",VLOOKUP(VLOOKUP(B1806,属性中转表!A:G,7,FALSE),属性中转表!$K$2:$P$21,6,0))&amp;IF(VLOOKUP(B1806,属性中转表!A:G,7,FALSE)&gt;=50,VLOOKUP(A1806,英雄数据表!A:K,9,0),IF(VLOOKUP(B1806,属性中转表!A:G,7,FALSE)&gt;=25,VLOOKUP(A1806,英雄数据表!A:K,5,0),""))</f>
        <v>"atk":300</v>
      </c>
      <c r="J1806" s="20" t="str">
        <f>IF(I1806="","",属性中转表!$I$1&amp;(IF(VLOOKUP(B1806,属性中转表!A:G,7,FALSE)=0,0,VLOOKUP(VLOOKUP(B1806,属性中转表!A:G,7,FALSE),属性中转表!$K$2:$P$21,4,0)))+IFERROR(VLOOKUP(A1806,英雄数据表!A:K,IF(武魂!B1806&gt;=50,10,IF(武魂!B1806&gt;=25,6)),0),0))</f>
        <v>,"dpspro":0</v>
      </c>
      <c r="K1806" s="32" t="str">
        <f t="shared" si="125"/>
        <v>"atk":300,"dpspro":0</v>
      </c>
      <c r="L1806" s="20" t="str">
        <f>IF(B1806&gt;=50,VLOOKUP(A1806,英雄数据表!A:L,11,FALSE),IF(B1806&gt;=25,VLOOKUP(A1806,英雄数据表!A:L,7,0),""))</f>
        <v/>
      </c>
      <c r="M1806" s="20" t="str">
        <f>IFERROR(VLOOKUP(B1806,属性中转表!$K$2:$O$21,5,FALSE),"")</f>
        <v>"atk":300</v>
      </c>
      <c r="N1806" s="20" t="str">
        <f>IF(B1806=25,VLOOKUP(A1806,英雄数据表!A:L,8,FALSE),IF(B1806=50,VLOOKUP(A1806,英雄数据表!A:L,12,0),""))</f>
        <v/>
      </c>
    </row>
    <row r="1807" spans="1:14" x14ac:dyDescent="0.3">
      <c r="A1807" s="20">
        <v>21056</v>
      </c>
      <c r="B1807" s="21">
        <f t="shared" si="122"/>
        <v>6</v>
      </c>
      <c r="C1807" s="21">
        <v>5</v>
      </c>
      <c r="D1807" s="21">
        <f>VLOOKUP(A1807,英雄数据表!A:D,4,0)</f>
        <v>2</v>
      </c>
      <c r="E1807" s="20" t="str">
        <f>VLOOKUP(A1807,英雄数据表!A:C,3,0)</f>
        <v>真理之拳</v>
      </c>
      <c r="F1807" s="20">
        <f t="shared" si="123"/>
        <v>21056</v>
      </c>
      <c r="G1807" s="20">
        <f t="shared" si="124"/>
        <v>21056</v>
      </c>
      <c r="H1807" s="21" t="str">
        <f>VLOOKUP(B1807,属性中转表!A:F,6,FALSE)</f>
        <v>"hp":14400,"atk":400</v>
      </c>
      <c r="I1807" s="20" t="str">
        <f>IF(VLOOKUP(B1807,属性中转表!A:G,7,FALSE)=0,"",VLOOKUP(VLOOKUP(B1807,属性中转表!A:G,7,FALSE),属性中转表!$K$2:$P$21,6,0))&amp;IF(VLOOKUP(B1807,属性中转表!A:G,7,FALSE)&gt;=50,VLOOKUP(A1807,英雄数据表!A:K,9,0),IF(VLOOKUP(B1807,属性中转表!A:G,7,FALSE)&gt;=25,VLOOKUP(A1807,英雄数据表!A:K,5,0),""))</f>
        <v>"atk":300</v>
      </c>
      <c r="J1807" s="20" t="str">
        <f>IF(I1807="","",属性中转表!$I$1&amp;(IF(VLOOKUP(B1807,属性中转表!A:G,7,FALSE)=0,0,VLOOKUP(VLOOKUP(B1807,属性中转表!A:G,7,FALSE),属性中转表!$K$2:$P$21,4,0)))+IFERROR(VLOOKUP(A1807,英雄数据表!A:K,IF(武魂!B1807&gt;=50,10,IF(武魂!B1807&gt;=25,6)),0),0))</f>
        <v>,"dpspro":0</v>
      </c>
      <c r="K1807" s="32" t="str">
        <f t="shared" si="125"/>
        <v>"atk":300,"dpspro":0</v>
      </c>
      <c r="L1807" s="20" t="str">
        <f>IF(B1807&gt;=50,VLOOKUP(A1807,英雄数据表!A:L,11,FALSE),IF(B1807&gt;=25,VLOOKUP(A1807,英雄数据表!A:L,7,0),""))</f>
        <v/>
      </c>
      <c r="M1807" s="20" t="str">
        <f>IFERROR(VLOOKUP(B1807,属性中转表!$K$2:$O$21,5,FALSE),"")</f>
        <v/>
      </c>
      <c r="N1807" s="20" t="str">
        <f>IF(B1807=25,VLOOKUP(A1807,英雄数据表!A:L,8,FALSE),IF(B1807=50,VLOOKUP(A1807,英雄数据表!A:L,12,0),""))</f>
        <v/>
      </c>
    </row>
    <row r="1808" spans="1:14" x14ac:dyDescent="0.3">
      <c r="A1808" s="20">
        <v>21056</v>
      </c>
      <c r="B1808" s="21">
        <f t="shared" si="122"/>
        <v>7</v>
      </c>
      <c r="C1808" s="21">
        <v>5</v>
      </c>
      <c r="D1808" s="21">
        <f>VLOOKUP(A1808,英雄数据表!A:D,4,0)</f>
        <v>2</v>
      </c>
      <c r="E1808" s="20" t="str">
        <f>VLOOKUP(A1808,英雄数据表!A:C,3,0)</f>
        <v>真理之拳</v>
      </c>
      <c r="F1808" s="20">
        <f t="shared" si="123"/>
        <v>21056</v>
      </c>
      <c r="G1808" s="20">
        <f t="shared" si="124"/>
        <v>21056</v>
      </c>
      <c r="H1808" s="21" t="str">
        <f>VLOOKUP(B1808,属性中转表!A:F,6,FALSE)</f>
        <v>"hp":16200,"atk":450</v>
      </c>
      <c r="I1808" s="20" t="str">
        <f>IF(VLOOKUP(B1808,属性中转表!A:G,7,FALSE)=0,"",VLOOKUP(VLOOKUP(B1808,属性中转表!A:G,7,FALSE),属性中转表!$K$2:$P$21,6,0))&amp;IF(VLOOKUP(B1808,属性中转表!A:G,7,FALSE)&gt;=50,VLOOKUP(A1808,英雄数据表!A:K,9,0),IF(VLOOKUP(B1808,属性中转表!A:G,7,FALSE)&gt;=25,VLOOKUP(A1808,英雄数据表!A:K,5,0),""))</f>
        <v>"atk":300</v>
      </c>
      <c r="J1808" s="20" t="str">
        <f>IF(I1808="","",属性中转表!$I$1&amp;(IF(VLOOKUP(B1808,属性中转表!A:G,7,FALSE)=0,0,VLOOKUP(VLOOKUP(B1808,属性中转表!A:G,7,FALSE),属性中转表!$K$2:$P$21,4,0)))+IFERROR(VLOOKUP(A1808,英雄数据表!A:K,IF(武魂!B1808&gt;=50,10,IF(武魂!B1808&gt;=25,6)),0),0))</f>
        <v>,"dpspro":0</v>
      </c>
      <c r="K1808" s="32" t="str">
        <f t="shared" si="125"/>
        <v>"atk":300,"dpspro":0</v>
      </c>
      <c r="L1808" s="20" t="str">
        <f>IF(B1808&gt;=50,VLOOKUP(A1808,英雄数据表!A:L,11,FALSE),IF(B1808&gt;=25,VLOOKUP(A1808,英雄数据表!A:L,7,0),""))</f>
        <v/>
      </c>
      <c r="M1808" s="20" t="str">
        <f>IFERROR(VLOOKUP(B1808,属性中转表!$K$2:$O$21,5,FALSE),"")</f>
        <v/>
      </c>
      <c r="N1808" s="20" t="str">
        <f>IF(B1808=25,VLOOKUP(A1808,英雄数据表!A:L,8,FALSE),IF(B1808=50,VLOOKUP(A1808,英雄数据表!A:L,12,0),""))</f>
        <v/>
      </c>
    </row>
    <row r="1809" spans="1:14" x14ac:dyDescent="0.3">
      <c r="A1809" s="20">
        <v>21056</v>
      </c>
      <c r="B1809" s="21">
        <f t="shared" si="122"/>
        <v>8</v>
      </c>
      <c r="C1809" s="21">
        <v>5</v>
      </c>
      <c r="D1809" s="21">
        <f>VLOOKUP(A1809,英雄数据表!A:D,4,0)</f>
        <v>2</v>
      </c>
      <c r="E1809" s="20" t="str">
        <f>VLOOKUP(A1809,英雄数据表!A:C,3,0)</f>
        <v>真理之拳</v>
      </c>
      <c r="F1809" s="20">
        <f t="shared" si="123"/>
        <v>21056</v>
      </c>
      <c r="G1809" s="20">
        <f t="shared" si="124"/>
        <v>21056</v>
      </c>
      <c r="H1809" s="21" t="str">
        <f>VLOOKUP(B1809,属性中转表!A:F,6,FALSE)</f>
        <v>"hp":18000,"atk":500</v>
      </c>
      <c r="I1809" s="20" t="str">
        <f>IF(VLOOKUP(B1809,属性中转表!A:G,7,FALSE)=0,"",VLOOKUP(VLOOKUP(B1809,属性中转表!A:G,7,FALSE),属性中转表!$K$2:$P$21,6,0))&amp;IF(VLOOKUP(B1809,属性中转表!A:G,7,FALSE)&gt;=50,VLOOKUP(A1809,英雄数据表!A:K,9,0),IF(VLOOKUP(B1809,属性中转表!A:G,7,FALSE)&gt;=25,VLOOKUP(A1809,英雄数据表!A:K,5,0),""))</f>
        <v>"atk":300</v>
      </c>
      <c r="J1809" s="20" t="str">
        <f>IF(I1809="","",属性中转表!$I$1&amp;(IF(VLOOKUP(B1809,属性中转表!A:G,7,FALSE)=0,0,VLOOKUP(VLOOKUP(B1809,属性中转表!A:G,7,FALSE),属性中转表!$K$2:$P$21,4,0)))+IFERROR(VLOOKUP(A1809,英雄数据表!A:K,IF(武魂!B1809&gt;=50,10,IF(武魂!B1809&gt;=25,6)),0),0))</f>
        <v>,"dpspro":0</v>
      </c>
      <c r="K1809" s="32" t="str">
        <f t="shared" si="125"/>
        <v>"atk":300,"dpspro":0</v>
      </c>
      <c r="L1809" s="20" t="str">
        <f>IF(B1809&gt;=50,VLOOKUP(A1809,英雄数据表!A:L,11,FALSE),IF(B1809&gt;=25,VLOOKUP(A1809,英雄数据表!A:L,7,0),""))</f>
        <v/>
      </c>
      <c r="M1809" s="20" t="str">
        <f>IFERROR(VLOOKUP(B1809,属性中转表!$K$2:$O$21,5,FALSE),"")</f>
        <v/>
      </c>
      <c r="N1809" s="20" t="str">
        <f>IF(B1809=25,VLOOKUP(A1809,英雄数据表!A:L,8,FALSE),IF(B1809=50,VLOOKUP(A1809,英雄数据表!A:L,12,0),""))</f>
        <v/>
      </c>
    </row>
    <row r="1810" spans="1:14" x14ac:dyDescent="0.3">
      <c r="A1810" s="20">
        <v>21056</v>
      </c>
      <c r="B1810" s="21">
        <f t="shared" si="122"/>
        <v>9</v>
      </c>
      <c r="C1810" s="21">
        <v>5</v>
      </c>
      <c r="D1810" s="21">
        <f>VLOOKUP(A1810,英雄数据表!A:D,4,0)</f>
        <v>2</v>
      </c>
      <c r="E1810" s="20" t="str">
        <f>VLOOKUP(A1810,英雄数据表!A:C,3,0)</f>
        <v>真理之拳</v>
      </c>
      <c r="F1810" s="20">
        <f t="shared" si="123"/>
        <v>21056</v>
      </c>
      <c r="G1810" s="20">
        <f t="shared" si="124"/>
        <v>21056</v>
      </c>
      <c r="H1810" s="21" t="str">
        <f>VLOOKUP(B1810,属性中转表!A:F,6,FALSE)</f>
        <v>"hp":19800,"atk":550</v>
      </c>
      <c r="I1810" s="20" t="str">
        <f>IF(VLOOKUP(B1810,属性中转表!A:G,7,FALSE)=0,"",VLOOKUP(VLOOKUP(B1810,属性中转表!A:G,7,FALSE),属性中转表!$K$2:$P$21,6,0))&amp;IF(VLOOKUP(B1810,属性中转表!A:G,7,FALSE)&gt;=50,VLOOKUP(A1810,英雄数据表!A:K,9,0),IF(VLOOKUP(B1810,属性中转表!A:G,7,FALSE)&gt;=25,VLOOKUP(A1810,英雄数据表!A:K,5,0),""))</f>
        <v>"atk":300</v>
      </c>
      <c r="J1810" s="20" t="str">
        <f>IF(I1810="","",属性中转表!$I$1&amp;(IF(VLOOKUP(B1810,属性中转表!A:G,7,FALSE)=0,0,VLOOKUP(VLOOKUP(B1810,属性中转表!A:G,7,FALSE),属性中转表!$K$2:$P$21,4,0)))+IFERROR(VLOOKUP(A1810,英雄数据表!A:K,IF(武魂!B1810&gt;=50,10,IF(武魂!B1810&gt;=25,6)),0),0))</f>
        <v>,"dpspro":0</v>
      </c>
      <c r="K1810" s="32" t="str">
        <f t="shared" si="125"/>
        <v>"atk":300,"dpspro":0</v>
      </c>
      <c r="L1810" s="20" t="str">
        <f>IF(B1810&gt;=50,VLOOKUP(A1810,英雄数据表!A:L,11,FALSE),IF(B1810&gt;=25,VLOOKUP(A1810,英雄数据表!A:L,7,0),""))</f>
        <v/>
      </c>
      <c r="M1810" s="20" t="str">
        <f>IFERROR(VLOOKUP(B1810,属性中转表!$K$2:$O$21,5,FALSE),"")</f>
        <v/>
      </c>
      <c r="N1810" s="20" t="str">
        <f>IF(B1810=25,VLOOKUP(A1810,英雄数据表!A:L,8,FALSE),IF(B1810=50,VLOOKUP(A1810,英雄数据表!A:L,12,0),""))</f>
        <v/>
      </c>
    </row>
    <row r="1811" spans="1:14" x14ac:dyDescent="0.3">
      <c r="A1811" s="20">
        <v>21056</v>
      </c>
      <c r="B1811" s="21">
        <f t="shared" si="122"/>
        <v>10</v>
      </c>
      <c r="C1811" s="21">
        <v>5</v>
      </c>
      <c r="D1811" s="21">
        <f>VLOOKUP(A1811,英雄数据表!A:D,4,0)</f>
        <v>2</v>
      </c>
      <c r="E1811" s="20" t="str">
        <f>VLOOKUP(A1811,英雄数据表!A:C,3,0)</f>
        <v>真理之拳</v>
      </c>
      <c r="F1811" s="20">
        <f t="shared" si="123"/>
        <v>21056</v>
      </c>
      <c r="G1811" s="20">
        <f t="shared" si="124"/>
        <v>21056</v>
      </c>
      <c r="H1811" s="21" t="str">
        <f>VLOOKUP(B1811,属性中转表!A:F,6,FALSE)</f>
        <v>"hp":21600,"atk":600</v>
      </c>
      <c r="I1811" s="20" t="str">
        <f>IF(VLOOKUP(B1811,属性中转表!A:G,7,FALSE)=0,"",VLOOKUP(VLOOKUP(B1811,属性中转表!A:G,7,FALSE),属性中转表!$K$2:$P$21,6,0))&amp;IF(VLOOKUP(B1811,属性中转表!A:G,7,FALSE)&gt;=50,VLOOKUP(A1811,英雄数据表!A:K,9,0),IF(VLOOKUP(B1811,属性中转表!A:G,7,FALSE)&gt;=25,VLOOKUP(A1811,英雄数据表!A:K,5,0),""))</f>
        <v>"atk":300,"hp":5000</v>
      </c>
      <c r="J1811" s="20" t="str">
        <f>IF(I1811="","",属性中转表!$I$1&amp;(IF(VLOOKUP(B1811,属性中转表!A:G,7,FALSE)=0,0,VLOOKUP(VLOOKUP(B1811,属性中转表!A:G,7,FALSE),属性中转表!$K$2:$P$21,4,0)))+IFERROR(VLOOKUP(A1811,英雄数据表!A:K,IF(武魂!B1811&gt;=50,10,IF(武魂!B1811&gt;=25,6)),0),0))</f>
        <v>,"dpspro":0</v>
      </c>
      <c r="K1811" s="32" t="str">
        <f t="shared" si="125"/>
        <v>"atk":300,"hp":5000,"dpspro":0</v>
      </c>
      <c r="L1811" s="20" t="str">
        <f>IF(B1811&gt;=50,VLOOKUP(A1811,英雄数据表!A:L,11,FALSE),IF(B1811&gt;=25,VLOOKUP(A1811,英雄数据表!A:L,7,0),""))</f>
        <v/>
      </c>
      <c r="M1811" s="20" t="str">
        <f>IFERROR(VLOOKUP(B1811,属性中转表!$K$2:$O$21,5,FALSE),"")</f>
        <v>"hp":5000</v>
      </c>
      <c r="N1811" s="20" t="str">
        <f>IF(B1811=25,VLOOKUP(A1811,英雄数据表!A:L,8,FALSE),IF(B1811=50,VLOOKUP(A1811,英雄数据表!A:L,12,0),""))</f>
        <v/>
      </c>
    </row>
    <row r="1812" spans="1:14" x14ac:dyDescent="0.3">
      <c r="A1812" s="20">
        <v>21056</v>
      </c>
      <c r="B1812" s="21">
        <f t="shared" si="122"/>
        <v>11</v>
      </c>
      <c r="C1812" s="21">
        <v>5</v>
      </c>
      <c r="D1812" s="21">
        <f>VLOOKUP(A1812,英雄数据表!A:D,4,0)</f>
        <v>2</v>
      </c>
      <c r="E1812" s="20" t="str">
        <f>VLOOKUP(A1812,英雄数据表!A:C,3,0)</f>
        <v>真理之拳</v>
      </c>
      <c r="F1812" s="20">
        <f t="shared" si="123"/>
        <v>21056</v>
      </c>
      <c r="G1812" s="20">
        <f t="shared" si="124"/>
        <v>21056</v>
      </c>
      <c r="H1812" s="21" t="str">
        <f>VLOOKUP(B1812,属性中转表!A:F,6,FALSE)</f>
        <v>"hp":24300,"atk":675</v>
      </c>
      <c r="I1812" s="20" t="str">
        <f>IF(VLOOKUP(B1812,属性中转表!A:G,7,FALSE)=0,"",VLOOKUP(VLOOKUP(B1812,属性中转表!A:G,7,FALSE),属性中转表!$K$2:$P$21,6,0))&amp;IF(VLOOKUP(B1812,属性中转表!A:G,7,FALSE)&gt;=50,VLOOKUP(A1812,英雄数据表!A:K,9,0),IF(VLOOKUP(B1812,属性中转表!A:G,7,FALSE)&gt;=25,VLOOKUP(A1812,英雄数据表!A:K,5,0),""))</f>
        <v>"atk":300,"hp":5000</v>
      </c>
      <c r="J1812" s="20" t="str">
        <f>IF(I1812="","",属性中转表!$I$1&amp;(IF(VLOOKUP(B1812,属性中转表!A:G,7,FALSE)=0,0,VLOOKUP(VLOOKUP(B1812,属性中转表!A:G,7,FALSE),属性中转表!$K$2:$P$21,4,0)))+IFERROR(VLOOKUP(A1812,英雄数据表!A:K,IF(武魂!B1812&gt;=50,10,IF(武魂!B1812&gt;=25,6)),0),0))</f>
        <v>,"dpspro":0</v>
      </c>
      <c r="K1812" s="32" t="str">
        <f t="shared" si="125"/>
        <v>"atk":300,"hp":5000,"dpspro":0</v>
      </c>
      <c r="L1812" s="20" t="str">
        <f>IF(B1812&gt;=50,VLOOKUP(A1812,英雄数据表!A:L,11,FALSE),IF(B1812&gt;=25,VLOOKUP(A1812,英雄数据表!A:L,7,0),""))</f>
        <v/>
      </c>
      <c r="M1812" s="20" t="str">
        <f>IFERROR(VLOOKUP(B1812,属性中转表!$K$2:$O$21,5,FALSE),"")</f>
        <v/>
      </c>
      <c r="N1812" s="20" t="str">
        <f>IF(B1812=25,VLOOKUP(A1812,英雄数据表!A:L,8,FALSE),IF(B1812=50,VLOOKUP(A1812,英雄数据表!A:L,12,0),""))</f>
        <v/>
      </c>
    </row>
    <row r="1813" spans="1:14" x14ac:dyDescent="0.3">
      <c r="A1813" s="20">
        <v>21056</v>
      </c>
      <c r="B1813" s="21">
        <f t="shared" si="122"/>
        <v>12</v>
      </c>
      <c r="C1813" s="21">
        <v>5</v>
      </c>
      <c r="D1813" s="21">
        <f>VLOOKUP(A1813,英雄数据表!A:D,4,0)</f>
        <v>2</v>
      </c>
      <c r="E1813" s="20" t="str">
        <f>VLOOKUP(A1813,英雄数据表!A:C,3,0)</f>
        <v>真理之拳</v>
      </c>
      <c r="F1813" s="20">
        <f t="shared" si="123"/>
        <v>21056</v>
      </c>
      <c r="G1813" s="20">
        <f t="shared" si="124"/>
        <v>21056</v>
      </c>
      <c r="H1813" s="21" t="str">
        <f>VLOOKUP(B1813,属性中转表!A:F,6,FALSE)</f>
        <v>"hp":27000,"atk":750</v>
      </c>
      <c r="I1813" s="20" t="str">
        <f>IF(VLOOKUP(B1813,属性中转表!A:G,7,FALSE)=0,"",VLOOKUP(VLOOKUP(B1813,属性中转表!A:G,7,FALSE),属性中转表!$K$2:$P$21,6,0))&amp;IF(VLOOKUP(B1813,属性中转表!A:G,7,FALSE)&gt;=50,VLOOKUP(A1813,英雄数据表!A:K,9,0),IF(VLOOKUP(B1813,属性中转表!A:G,7,FALSE)&gt;=25,VLOOKUP(A1813,英雄数据表!A:K,5,0),""))</f>
        <v>"atk":300,"hp":5000</v>
      </c>
      <c r="J1813" s="20" t="str">
        <f>IF(I1813="","",属性中转表!$I$1&amp;(IF(VLOOKUP(B1813,属性中转表!A:G,7,FALSE)=0,0,VLOOKUP(VLOOKUP(B1813,属性中转表!A:G,7,FALSE),属性中转表!$K$2:$P$21,4,0)))+IFERROR(VLOOKUP(A1813,英雄数据表!A:K,IF(武魂!B1813&gt;=50,10,IF(武魂!B1813&gt;=25,6)),0),0))</f>
        <v>,"dpspro":0</v>
      </c>
      <c r="K1813" s="32" t="str">
        <f t="shared" si="125"/>
        <v>"atk":300,"hp":5000,"dpspro":0</v>
      </c>
      <c r="L1813" s="20" t="str">
        <f>IF(B1813&gt;=50,VLOOKUP(A1813,英雄数据表!A:L,11,FALSE),IF(B1813&gt;=25,VLOOKUP(A1813,英雄数据表!A:L,7,0),""))</f>
        <v/>
      </c>
      <c r="M1813" s="20" t="str">
        <f>IFERROR(VLOOKUP(B1813,属性中转表!$K$2:$O$21,5,FALSE),"")</f>
        <v/>
      </c>
      <c r="N1813" s="20" t="str">
        <f>IF(B1813=25,VLOOKUP(A1813,英雄数据表!A:L,8,FALSE),IF(B1813=50,VLOOKUP(A1813,英雄数据表!A:L,12,0),""))</f>
        <v/>
      </c>
    </row>
    <row r="1814" spans="1:14" x14ac:dyDescent="0.3">
      <c r="A1814" s="20">
        <v>21056</v>
      </c>
      <c r="B1814" s="21">
        <f t="shared" si="122"/>
        <v>13</v>
      </c>
      <c r="C1814" s="21">
        <v>5</v>
      </c>
      <c r="D1814" s="21">
        <f>VLOOKUP(A1814,英雄数据表!A:D,4,0)</f>
        <v>2</v>
      </c>
      <c r="E1814" s="20" t="str">
        <f>VLOOKUP(A1814,英雄数据表!A:C,3,0)</f>
        <v>真理之拳</v>
      </c>
      <c r="F1814" s="20">
        <f t="shared" si="123"/>
        <v>21056</v>
      </c>
      <c r="G1814" s="20">
        <f t="shared" si="124"/>
        <v>21056</v>
      </c>
      <c r="H1814" s="21" t="str">
        <f>VLOOKUP(B1814,属性中转表!A:F,6,FALSE)</f>
        <v>"hp":29700,"atk":825</v>
      </c>
      <c r="I1814" s="20" t="str">
        <f>IF(VLOOKUP(B1814,属性中转表!A:G,7,FALSE)=0,"",VLOOKUP(VLOOKUP(B1814,属性中转表!A:G,7,FALSE),属性中转表!$K$2:$P$21,6,0))&amp;IF(VLOOKUP(B1814,属性中转表!A:G,7,FALSE)&gt;=50,VLOOKUP(A1814,英雄数据表!A:K,9,0),IF(VLOOKUP(B1814,属性中转表!A:G,7,FALSE)&gt;=25,VLOOKUP(A1814,英雄数据表!A:K,5,0),""))</f>
        <v>"atk":300,"hp":5000</v>
      </c>
      <c r="J1814" s="20" t="str">
        <f>IF(I1814="","",属性中转表!$I$1&amp;(IF(VLOOKUP(B1814,属性中转表!A:G,7,FALSE)=0,0,VLOOKUP(VLOOKUP(B1814,属性中转表!A:G,7,FALSE),属性中转表!$K$2:$P$21,4,0)))+IFERROR(VLOOKUP(A1814,英雄数据表!A:K,IF(武魂!B1814&gt;=50,10,IF(武魂!B1814&gt;=25,6)),0),0))</f>
        <v>,"dpspro":0</v>
      </c>
      <c r="K1814" s="32" t="str">
        <f t="shared" si="125"/>
        <v>"atk":300,"hp":5000,"dpspro":0</v>
      </c>
      <c r="L1814" s="20" t="str">
        <f>IF(B1814&gt;=50,VLOOKUP(A1814,英雄数据表!A:L,11,FALSE),IF(B1814&gt;=25,VLOOKUP(A1814,英雄数据表!A:L,7,0),""))</f>
        <v/>
      </c>
      <c r="M1814" s="20" t="str">
        <f>IFERROR(VLOOKUP(B1814,属性中转表!$K$2:$O$21,5,FALSE),"")</f>
        <v/>
      </c>
      <c r="N1814" s="20" t="str">
        <f>IF(B1814=25,VLOOKUP(A1814,英雄数据表!A:L,8,FALSE),IF(B1814=50,VLOOKUP(A1814,英雄数据表!A:L,12,0),""))</f>
        <v/>
      </c>
    </row>
    <row r="1815" spans="1:14" x14ac:dyDescent="0.3">
      <c r="A1815" s="20">
        <v>21056</v>
      </c>
      <c r="B1815" s="21">
        <f t="shared" si="122"/>
        <v>14</v>
      </c>
      <c r="C1815" s="21">
        <v>5</v>
      </c>
      <c r="D1815" s="21">
        <f>VLOOKUP(A1815,英雄数据表!A:D,4,0)</f>
        <v>2</v>
      </c>
      <c r="E1815" s="20" t="str">
        <f>VLOOKUP(A1815,英雄数据表!A:C,3,0)</f>
        <v>真理之拳</v>
      </c>
      <c r="F1815" s="20">
        <f t="shared" si="123"/>
        <v>21056</v>
      </c>
      <c r="G1815" s="20">
        <f t="shared" si="124"/>
        <v>21056</v>
      </c>
      <c r="H1815" s="21" t="str">
        <f>VLOOKUP(B1815,属性中转表!A:F,6,FALSE)</f>
        <v>"hp":32400,"atk":900</v>
      </c>
      <c r="I1815" s="20" t="str">
        <f>IF(VLOOKUP(B1815,属性中转表!A:G,7,FALSE)=0,"",VLOOKUP(VLOOKUP(B1815,属性中转表!A:G,7,FALSE),属性中转表!$K$2:$P$21,6,0))&amp;IF(VLOOKUP(B1815,属性中转表!A:G,7,FALSE)&gt;=50,VLOOKUP(A1815,英雄数据表!A:K,9,0),IF(VLOOKUP(B1815,属性中转表!A:G,7,FALSE)&gt;=25,VLOOKUP(A1815,英雄数据表!A:K,5,0),""))</f>
        <v>"atk":300,"hp":5000</v>
      </c>
      <c r="J1815" s="20" t="str">
        <f>IF(I1815="","",属性中转表!$I$1&amp;(IF(VLOOKUP(B1815,属性中转表!A:G,7,FALSE)=0,0,VLOOKUP(VLOOKUP(B1815,属性中转表!A:G,7,FALSE),属性中转表!$K$2:$P$21,4,0)))+IFERROR(VLOOKUP(A1815,英雄数据表!A:K,IF(武魂!B1815&gt;=50,10,IF(武魂!B1815&gt;=25,6)),0),0))</f>
        <v>,"dpspro":0</v>
      </c>
      <c r="K1815" s="32" t="str">
        <f t="shared" si="125"/>
        <v>"atk":300,"hp":5000,"dpspro":0</v>
      </c>
      <c r="L1815" s="20" t="str">
        <f>IF(B1815&gt;=50,VLOOKUP(A1815,英雄数据表!A:L,11,FALSE),IF(B1815&gt;=25,VLOOKUP(A1815,英雄数据表!A:L,7,0),""))</f>
        <v/>
      </c>
      <c r="M1815" s="20" t="str">
        <f>IFERROR(VLOOKUP(B1815,属性中转表!$K$2:$O$21,5,FALSE),"")</f>
        <v/>
      </c>
      <c r="N1815" s="20" t="str">
        <f>IF(B1815=25,VLOOKUP(A1815,英雄数据表!A:L,8,FALSE),IF(B1815=50,VLOOKUP(A1815,英雄数据表!A:L,12,0),""))</f>
        <v/>
      </c>
    </row>
    <row r="1816" spans="1:14" x14ac:dyDescent="0.3">
      <c r="A1816" s="20">
        <v>21056</v>
      </c>
      <c r="B1816" s="21">
        <f t="shared" si="122"/>
        <v>15</v>
      </c>
      <c r="C1816" s="21">
        <v>5</v>
      </c>
      <c r="D1816" s="21">
        <f>VLOOKUP(A1816,英雄数据表!A:D,4,0)</f>
        <v>2</v>
      </c>
      <c r="E1816" s="20" t="str">
        <f>VLOOKUP(A1816,英雄数据表!A:C,3,0)</f>
        <v>真理之拳</v>
      </c>
      <c r="F1816" s="20">
        <f t="shared" si="123"/>
        <v>21056</v>
      </c>
      <c r="G1816" s="20">
        <f t="shared" si="124"/>
        <v>21056</v>
      </c>
      <c r="H1816" s="21" t="str">
        <f>VLOOKUP(B1816,属性中转表!A:F,6,FALSE)</f>
        <v>"hp":35100,"atk":975</v>
      </c>
      <c r="I1816" s="20" t="str">
        <f>IF(VLOOKUP(B1816,属性中转表!A:G,7,FALSE)=0,"",VLOOKUP(VLOOKUP(B1816,属性中转表!A:G,7,FALSE),属性中转表!$K$2:$P$21,6,0))&amp;IF(VLOOKUP(B1816,属性中转表!A:G,7,FALSE)&gt;=50,VLOOKUP(A1816,英雄数据表!A:K,9,0),IF(VLOOKUP(B1816,属性中转表!A:G,7,FALSE)&gt;=25,VLOOKUP(A1816,英雄数据表!A:K,5,0),""))</f>
        <v>"atk":300,"hp":5000,"undpspro":50</v>
      </c>
      <c r="J1816" s="20" t="str">
        <f>IF(I1816="","",属性中转表!$I$1&amp;(IF(VLOOKUP(B1816,属性中转表!A:G,7,FALSE)=0,0,VLOOKUP(VLOOKUP(B1816,属性中转表!A:G,7,FALSE),属性中转表!$K$2:$P$21,4,0)))+IFERROR(VLOOKUP(A1816,英雄数据表!A:K,IF(武魂!B1816&gt;=50,10,IF(武魂!B1816&gt;=25,6)),0),0))</f>
        <v>,"dpspro":0</v>
      </c>
      <c r="K1816" s="32" t="str">
        <f t="shared" si="125"/>
        <v>"atk":300,"hp":5000,"undpspro":50,"dpspro":0</v>
      </c>
      <c r="L1816" s="20" t="str">
        <f>IF(B1816&gt;=50,VLOOKUP(A1816,英雄数据表!A:L,11,FALSE),IF(B1816&gt;=25,VLOOKUP(A1816,英雄数据表!A:L,7,0),""))</f>
        <v/>
      </c>
      <c r="M1816" s="20" t="str">
        <f>IFERROR(VLOOKUP(B1816,属性中转表!$K$2:$O$21,5,FALSE),"")</f>
        <v>"undpspro":50</v>
      </c>
      <c r="N1816" s="20" t="str">
        <f>IF(B1816=25,VLOOKUP(A1816,英雄数据表!A:L,8,FALSE),IF(B1816=50,VLOOKUP(A1816,英雄数据表!A:L,12,0),""))</f>
        <v/>
      </c>
    </row>
    <row r="1817" spans="1:14" x14ac:dyDescent="0.3">
      <c r="A1817" s="20">
        <v>21056</v>
      </c>
      <c r="B1817" s="21">
        <f t="shared" si="122"/>
        <v>16</v>
      </c>
      <c r="C1817" s="21">
        <v>5</v>
      </c>
      <c r="D1817" s="21">
        <f>VLOOKUP(A1817,英雄数据表!A:D,4,0)</f>
        <v>2</v>
      </c>
      <c r="E1817" s="20" t="str">
        <f>VLOOKUP(A1817,英雄数据表!A:C,3,0)</f>
        <v>真理之拳</v>
      </c>
      <c r="F1817" s="20">
        <f t="shared" si="123"/>
        <v>21056</v>
      </c>
      <c r="G1817" s="20">
        <f t="shared" si="124"/>
        <v>21056</v>
      </c>
      <c r="H1817" s="21" t="str">
        <f>VLOOKUP(B1817,属性中转表!A:F,6,FALSE)</f>
        <v>"hp":37800,"atk":1050</v>
      </c>
      <c r="I1817" s="20" t="str">
        <f>IF(VLOOKUP(B1817,属性中转表!A:G,7,FALSE)=0,"",VLOOKUP(VLOOKUP(B1817,属性中转表!A:G,7,FALSE),属性中转表!$K$2:$P$21,6,0))&amp;IF(VLOOKUP(B1817,属性中转表!A:G,7,FALSE)&gt;=50,VLOOKUP(A1817,英雄数据表!A:K,9,0),IF(VLOOKUP(B1817,属性中转表!A:G,7,FALSE)&gt;=25,VLOOKUP(A1817,英雄数据表!A:K,5,0),""))</f>
        <v>"atk":300,"hp":5000,"undpspro":50</v>
      </c>
      <c r="J1817" s="20" t="str">
        <f>IF(I1817="","",属性中转表!$I$1&amp;(IF(VLOOKUP(B1817,属性中转表!A:G,7,FALSE)=0,0,VLOOKUP(VLOOKUP(B1817,属性中转表!A:G,7,FALSE),属性中转表!$K$2:$P$21,4,0)))+IFERROR(VLOOKUP(A1817,英雄数据表!A:K,IF(武魂!B1817&gt;=50,10,IF(武魂!B1817&gt;=25,6)),0),0))</f>
        <v>,"dpspro":0</v>
      </c>
      <c r="K1817" s="32" t="str">
        <f t="shared" si="125"/>
        <v>"atk":300,"hp":5000,"undpspro":50,"dpspro":0</v>
      </c>
      <c r="L1817" s="20" t="str">
        <f>IF(B1817&gt;=50,VLOOKUP(A1817,英雄数据表!A:L,11,FALSE),IF(B1817&gt;=25,VLOOKUP(A1817,英雄数据表!A:L,7,0),""))</f>
        <v/>
      </c>
      <c r="M1817" s="20" t="str">
        <f>IFERROR(VLOOKUP(B1817,属性中转表!$K$2:$O$21,5,FALSE),"")</f>
        <v/>
      </c>
      <c r="N1817" s="20" t="str">
        <f>IF(B1817=25,VLOOKUP(A1817,英雄数据表!A:L,8,FALSE),IF(B1817=50,VLOOKUP(A1817,英雄数据表!A:L,12,0),""))</f>
        <v/>
      </c>
    </row>
    <row r="1818" spans="1:14" x14ac:dyDescent="0.3">
      <c r="A1818" s="20">
        <v>21056</v>
      </c>
      <c r="B1818" s="21">
        <f t="shared" si="122"/>
        <v>17</v>
      </c>
      <c r="C1818" s="21">
        <v>5</v>
      </c>
      <c r="D1818" s="21">
        <f>VLOOKUP(A1818,英雄数据表!A:D,4,0)</f>
        <v>2</v>
      </c>
      <c r="E1818" s="20" t="str">
        <f>VLOOKUP(A1818,英雄数据表!A:C,3,0)</f>
        <v>真理之拳</v>
      </c>
      <c r="F1818" s="20">
        <f t="shared" si="123"/>
        <v>21056</v>
      </c>
      <c r="G1818" s="20">
        <f t="shared" si="124"/>
        <v>21056</v>
      </c>
      <c r="H1818" s="21" t="str">
        <f>VLOOKUP(B1818,属性中转表!A:F,6,FALSE)</f>
        <v>"hp":40500,"atk":1125</v>
      </c>
      <c r="I1818" s="20" t="str">
        <f>IF(VLOOKUP(B1818,属性中转表!A:G,7,FALSE)=0,"",VLOOKUP(VLOOKUP(B1818,属性中转表!A:G,7,FALSE),属性中转表!$K$2:$P$21,6,0))&amp;IF(VLOOKUP(B1818,属性中转表!A:G,7,FALSE)&gt;=50,VLOOKUP(A1818,英雄数据表!A:K,9,0),IF(VLOOKUP(B1818,属性中转表!A:G,7,FALSE)&gt;=25,VLOOKUP(A1818,英雄数据表!A:K,5,0),""))</f>
        <v>"atk":300,"hp":5000,"undpspro":50</v>
      </c>
      <c r="J1818" s="20" t="str">
        <f>IF(I1818="","",属性中转表!$I$1&amp;(IF(VLOOKUP(B1818,属性中转表!A:G,7,FALSE)=0,0,VLOOKUP(VLOOKUP(B1818,属性中转表!A:G,7,FALSE),属性中转表!$K$2:$P$21,4,0)))+IFERROR(VLOOKUP(A1818,英雄数据表!A:K,IF(武魂!B1818&gt;=50,10,IF(武魂!B1818&gt;=25,6)),0),0))</f>
        <v>,"dpspro":0</v>
      </c>
      <c r="K1818" s="32" t="str">
        <f t="shared" si="125"/>
        <v>"atk":300,"hp":5000,"undpspro":50,"dpspro":0</v>
      </c>
      <c r="L1818" s="20" t="str">
        <f>IF(B1818&gt;=50,VLOOKUP(A1818,英雄数据表!A:L,11,FALSE),IF(B1818&gt;=25,VLOOKUP(A1818,英雄数据表!A:L,7,0),""))</f>
        <v/>
      </c>
      <c r="M1818" s="20" t="str">
        <f>IFERROR(VLOOKUP(B1818,属性中转表!$K$2:$O$21,5,FALSE),"")</f>
        <v/>
      </c>
      <c r="N1818" s="20" t="str">
        <f>IF(B1818=25,VLOOKUP(A1818,英雄数据表!A:L,8,FALSE),IF(B1818=50,VLOOKUP(A1818,英雄数据表!A:L,12,0),""))</f>
        <v/>
      </c>
    </row>
    <row r="1819" spans="1:14" x14ac:dyDescent="0.3">
      <c r="A1819" s="20">
        <v>21056</v>
      </c>
      <c r="B1819" s="21">
        <f t="shared" si="122"/>
        <v>18</v>
      </c>
      <c r="C1819" s="21">
        <v>5</v>
      </c>
      <c r="D1819" s="21">
        <f>VLOOKUP(A1819,英雄数据表!A:D,4,0)</f>
        <v>2</v>
      </c>
      <c r="E1819" s="20" t="str">
        <f>VLOOKUP(A1819,英雄数据表!A:C,3,0)</f>
        <v>真理之拳</v>
      </c>
      <c r="F1819" s="20">
        <f t="shared" si="123"/>
        <v>21056</v>
      </c>
      <c r="G1819" s="20">
        <f t="shared" si="124"/>
        <v>21056</v>
      </c>
      <c r="H1819" s="21" t="str">
        <f>VLOOKUP(B1819,属性中转表!A:F,6,FALSE)</f>
        <v>"hp":43200,"atk":1200</v>
      </c>
      <c r="I1819" s="20" t="str">
        <f>IF(VLOOKUP(B1819,属性中转表!A:G,7,FALSE)=0,"",VLOOKUP(VLOOKUP(B1819,属性中转表!A:G,7,FALSE),属性中转表!$K$2:$P$21,6,0))&amp;IF(VLOOKUP(B1819,属性中转表!A:G,7,FALSE)&gt;=50,VLOOKUP(A1819,英雄数据表!A:K,9,0),IF(VLOOKUP(B1819,属性中转表!A:G,7,FALSE)&gt;=25,VLOOKUP(A1819,英雄数据表!A:K,5,0),""))</f>
        <v>"atk":300,"hp":5000,"undpspro":50</v>
      </c>
      <c r="J1819" s="20" t="str">
        <f>IF(I1819="","",属性中转表!$I$1&amp;(IF(VLOOKUP(B1819,属性中转表!A:G,7,FALSE)=0,0,VLOOKUP(VLOOKUP(B1819,属性中转表!A:G,7,FALSE),属性中转表!$K$2:$P$21,4,0)))+IFERROR(VLOOKUP(A1819,英雄数据表!A:K,IF(武魂!B1819&gt;=50,10,IF(武魂!B1819&gt;=25,6)),0),0))</f>
        <v>,"dpspro":0</v>
      </c>
      <c r="K1819" s="32" t="str">
        <f t="shared" si="125"/>
        <v>"atk":300,"hp":5000,"undpspro":50,"dpspro":0</v>
      </c>
      <c r="L1819" s="20" t="str">
        <f>IF(B1819&gt;=50,VLOOKUP(A1819,英雄数据表!A:L,11,FALSE),IF(B1819&gt;=25,VLOOKUP(A1819,英雄数据表!A:L,7,0),""))</f>
        <v/>
      </c>
      <c r="M1819" s="20" t="str">
        <f>IFERROR(VLOOKUP(B1819,属性中转表!$K$2:$O$21,5,FALSE),"")</f>
        <v/>
      </c>
      <c r="N1819" s="20" t="str">
        <f>IF(B1819=25,VLOOKUP(A1819,英雄数据表!A:L,8,FALSE),IF(B1819=50,VLOOKUP(A1819,英雄数据表!A:L,12,0),""))</f>
        <v/>
      </c>
    </row>
    <row r="1820" spans="1:14" x14ac:dyDescent="0.3">
      <c r="A1820" s="20">
        <v>21056</v>
      </c>
      <c r="B1820" s="21">
        <f t="shared" si="122"/>
        <v>19</v>
      </c>
      <c r="C1820" s="21">
        <v>5</v>
      </c>
      <c r="D1820" s="21">
        <f>VLOOKUP(A1820,英雄数据表!A:D,4,0)</f>
        <v>2</v>
      </c>
      <c r="E1820" s="20" t="str">
        <f>VLOOKUP(A1820,英雄数据表!A:C,3,0)</f>
        <v>真理之拳</v>
      </c>
      <c r="F1820" s="20">
        <f t="shared" si="123"/>
        <v>21056</v>
      </c>
      <c r="G1820" s="20">
        <f t="shared" si="124"/>
        <v>21056</v>
      </c>
      <c r="H1820" s="21" t="str">
        <f>VLOOKUP(B1820,属性中转表!A:F,6,FALSE)</f>
        <v>"hp":45900,"atk":1275</v>
      </c>
      <c r="I1820" s="20" t="str">
        <f>IF(VLOOKUP(B1820,属性中转表!A:G,7,FALSE)=0,"",VLOOKUP(VLOOKUP(B1820,属性中转表!A:G,7,FALSE),属性中转表!$K$2:$P$21,6,0))&amp;IF(VLOOKUP(B1820,属性中转表!A:G,7,FALSE)&gt;=50,VLOOKUP(A1820,英雄数据表!A:K,9,0),IF(VLOOKUP(B1820,属性中转表!A:G,7,FALSE)&gt;=25,VLOOKUP(A1820,英雄数据表!A:K,5,0),""))</f>
        <v>"atk":300,"hp":5000,"undpspro":50</v>
      </c>
      <c r="J1820" s="20" t="str">
        <f>IF(I1820="","",属性中转表!$I$1&amp;(IF(VLOOKUP(B1820,属性中转表!A:G,7,FALSE)=0,0,VLOOKUP(VLOOKUP(B1820,属性中转表!A:G,7,FALSE),属性中转表!$K$2:$P$21,4,0)))+IFERROR(VLOOKUP(A1820,英雄数据表!A:K,IF(武魂!B1820&gt;=50,10,IF(武魂!B1820&gt;=25,6)),0),0))</f>
        <v>,"dpspro":0</v>
      </c>
      <c r="K1820" s="32" t="str">
        <f t="shared" si="125"/>
        <v>"atk":300,"hp":5000,"undpspro":50,"dpspro":0</v>
      </c>
      <c r="L1820" s="20" t="str">
        <f>IF(B1820&gt;=50,VLOOKUP(A1820,英雄数据表!A:L,11,FALSE),IF(B1820&gt;=25,VLOOKUP(A1820,英雄数据表!A:L,7,0),""))</f>
        <v/>
      </c>
      <c r="M1820" s="20" t="str">
        <f>IFERROR(VLOOKUP(B1820,属性中转表!$K$2:$O$21,5,FALSE),"")</f>
        <v/>
      </c>
      <c r="N1820" s="20" t="str">
        <f>IF(B1820=25,VLOOKUP(A1820,英雄数据表!A:L,8,FALSE),IF(B1820=50,VLOOKUP(A1820,英雄数据表!A:L,12,0),""))</f>
        <v/>
      </c>
    </row>
    <row r="1821" spans="1:14" x14ac:dyDescent="0.3">
      <c r="A1821" s="20">
        <v>21056</v>
      </c>
      <c r="B1821" s="21">
        <f t="shared" si="122"/>
        <v>20</v>
      </c>
      <c r="C1821" s="21">
        <v>5</v>
      </c>
      <c r="D1821" s="21">
        <f>VLOOKUP(A1821,英雄数据表!A:D,4,0)</f>
        <v>2</v>
      </c>
      <c r="E1821" s="20" t="str">
        <f>VLOOKUP(A1821,英雄数据表!A:C,3,0)</f>
        <v>真理之拳</v>
      </c>
      <c r="F1821" s="20">
        <f t="shared" si="123"/>
        <v>21056</v>
      </c>
      <c r="G1821" s="20">
        <f t="shared" si="124"/>
        <v>21056</v>
      </c>
      <c r="H1821" s="21" t="str">
        <f>VLOOKUP(B1821,属性中转表!A:F,6,FALSE)</f>
        <v>"hp":48600,"atk":1350</v>
      </c>
      <c r="I1821" s="20" t="str">
        <f>IF(VLOOKUP(B1821,属性中转表!A:G,7,FALSE)=0,"",VLOOKUP(VLOOKUP(B1821,属性中转表!A:G,7,FALSE),属性中转表!$K$2:$P$21,6,0))&amp;IF(VLOOKUP(B1821,属性中转表!A:G,7,FALSE)&gt;=50,VLOOKUP(A1821,英雄数据表!A:K,9,0),IF(VLOOKUP(B1821,属性中转表!A:G,7,FALSE)&gt;=25,VLOOKUP(A1821,英雄数据表!A:K,5,0),""))</f>
        <v>"atk":300,"hp":5000,"undpspro":50</v>
      </c>
      <c r="J1821" s="20" t="str">
        <f>IF(I1821="","",属性中转表!$I$1&amp;(IF(VLOOKUP(B1821,属性中转表!A:G,7,FALSE)=0,0,VLOOKUP(VLOOKUP(B1821,属性中转表!A:G,7,FALSE),属性中转表!$K$2:$P$21,4,0)))+IFERROR(VLOOKUP(A1821,英雄数据表!A:K,IF(武魂!B1821&gt;=50,10,IF(武魂!B1821&gt;=25,6)),0),0))</f>
        <v>,"dpspro":50</v>
      </c>
      <c r="K1821" s="32" t="str">
        <f t="shared" si="125"/>
        <v>"atk":300,"hp":5000,"undpspro":50,"dpspro":50</v>
      </c>
      <c r="L1821" s="20" t="str">
        <f>IF(B1821&gt;=50,VLOOKUP(A1821,英雄数据表!A:L,11,FALSE),IF(B1821&gt;=25,VLOOKUP(A1821,英雄数据表!A:L,7,0),""))</f>
        <v/>
      </c>
      <c r="M1821" s="20" t="str">
        <f>IFERROR(VLOOKUP(B1821,属性中转表!$K$2:$O$21,5,FALSE),"")</f>
        <v>"dpspro":50</v>
      </c>
      <c r="N1821" s="20" t="str">
        <f>IF(B1821=25,VLOOKUP(A1821,英雄数据表!A:L,8,FALSE),IF(B1821=50,VLOOKUP(A1821,英雄数据表!A:L,12,0),""))</f>
        <v/>
      </c>
    </row>
    <row r="1822" spans="1:14" x14ac:dyDescent="0.3">
      <c r="A1822" s="20">
        <v>21056</v>
      </c>
      <c r="B1822" s="21">
        <f t="shared" si="122"/>
        <v>21</v>
      </c>
      <c r="C1822" s="21">
        <v>5</v>
      </c>
      <c r="D1822" s="21">
        <f>VLOOKUP(A1822,英雄数据表!A:D,4,0)</f>
        <v>2</v>
      </c>
      <c r="E1822" s="20" t="str">
        <f>VLOOKUP(A1822,英雄数据表!A:C,3,0)</f>
        <v>真理之拳</v>
      </c>
      <c r="F1822" s="20">
        <f t="shared" si="123"/>
        <v>21056</v>
      </c>
      <c r="G1822" s="20">
        <f t="shared" si="124"/>
        <v>21056</v>
      </c>
      <c r="H1822" s="21" t="str">
        <f>VLOOKUP(B1822,属性中转表!A:F,6,FALSE)</f>
        <v>"hp":52200,"atk":1450</v>
      </c>
      <c r="I1822" s="20" t="str">
        <f>IF(VLOOKUP(B1822,属性中转表!A:G,7,FALSE)=0,"",VLOOKUP(VLOOKUP(B1822,属性中转表!A:G,7,FALSE),属性中转表!$K$2:$P$21,6,0))&amp;IF(VLOOKUP(B1822,属性中转表!A:G,7,FALSE)&gt;=50,VLOOKUP(A1822,英雄数据表!A:K,9,0),IF(VLOOKUP(B1822,属性中转表!A:G,7,FALSE)&gt;=25,VLOOKUP(A1822,英雄数据表!A:K,5,0),""))</f>
        <v>"atk":300,"hp":5000,"undpspro":50</v>
      </c>
      <c r="J1822" s="20" t="str">
        <f>IF(I1822="","",属性中转表!$I$1&amp;(IF(VLOOKUP(B1822,属性中转表!A:G,7,FALSE)=0,0,VLOOKUP(VLOOKUP(B1822,属性中转表!A:G,7,FALSE),属性中转表!$K$2:$P$21,4,0)))+IFERROR(VLOOKUP(A1822,英雄数据表!A:K,IF(武魂!B1822&gt;=50,10,IF(武魂!B1822&gt;=25,6)),0),0))</f>
        <v>,"dpspro":50</v>
      </c>
      <c r="K1822" s="32" t="str">
        <f t="shared" si="125"/>
        <v>"atk":300,"hp":5000,"undpspro":50,"dpspro":50</v>
      </c>
      <c r="L1822" s="20" t="str">
        <f>IF(B1822&gt;=50,VLOOKUP(A1822,英雄数据表!A:L,11,FALSE),IF(B1822&gt;=25,VLOOKUP(A1822,英雄数据表!A:L,7,0),""))</f>
        <v/>
      </c>
      <c r="M1822" s="20" t="str">
        <f>IFERROR(VLOOKUP(B1822,属性中转表!$K$2:$O$21,5,FALSE),"")</f>
        <v/>
      </c>
      <c r="N1822" s="20" t="str">
        <f>IF(B1822=25,VLOOKUP(A1822,英雄数据表!A:L,8,FALSE),IF(B1822=50,VLOOKUP(A1822,英雄数据表!A:L,12,0),""))</f>
        <v/>
      </c>
    </row>
    <row r="1823" spans="1:14" x14ac:dyDescent="0.3">
      <c r="A1823" s="20">
        <v>21056</v>
      </c>
      <c r="B1823" s="21">
        <f t="shared" si="122"/>
        <v>22</v>
      </c>
      <c r="C1823" s="21">
        <v>5</v>
      </c>
      <c r="D1823" s="21">
        <f>VLOOKUP(A1823,英雄数据表!A:D,4,0)</f>
        <v>2</v>
      </c>
      <c r="E1823" s="20" t="str">
        <f>VLOOKUP(A1823,英雄数据表!A:C,3,0)</f>
        <v>真理之拳</v>
      </c>
      <c r="F1823" s="20">
        <f t="shared" si="123"/>
        <v>21056</v>
      </c>
      <c r="G1823" s="20">
        <f t="shared" si="124"/>
        <v>21056</v>
      </c>
      <c r="H1823" s="21" t="str">
        <f>VLOOKUP(B1823,属性中转表!A:F,6,FALSE)</f>
        <v>"hp":55800,"atk":1550</v>
      </c>
      <c r="I1823" s="20" t="str">
        <f>IF(VLOOKUP(B1823,属性中转表!A:G,7,FALSE)=0,"",VLOOKUP(VLOOKUP(B1823,属性中转表!A:G,7,FALSE),属性中转表!$K$2:$P$21,6,0))&amp;IF(VLOOKUP(B1823,属性中转表!A:G,7,FALSE)&gt;=50,VLOOKUP(A1823,英雄数据表!A:K,9,0),IF(VLOOKUP(B1823,属性中转表!A:G,7,FALSE)&gt;=25,VLOOKUP(A1823,英雄数据表!A:K,5,0),""))</f>
        <v>"atk":300,"hp":5000,"undpspro":50</v>
      </c>
      <c r="J1823" s="20" t="str">
        <f>IF(I1823="","",属性中转表!$I$1&amp;(IF(VLOOKUP(B1823,属性中转表!A:G,7,FALSE)=0,0,VLOOKUP(VLOOKUP(B1823,属性中转表!A:G,7,FALSE),属性中转表!$K$2:$P$21,4,0)))+IFERROR(VLOOKUP(A1823,英雄数据表!A:K,IF(武魂!B1823&gt;=50,10,IF(武魂!B1823&gt;=25,6)),0),0))</f>
        <v>,"dpspro":50</v>
      </c>
      <c r="K1823" s="32" t="str">
        <f t="shared" si="125"/>
        <v>"atk":300,"hp":5000,"undpspro":50,"dpspro":50</v>
      </c>
      <c r="L1823" s="20" t="str">
        <f>IF(B1823&gt;=50,VLOOKUP(A1823,英雄数据表!A:L,11,FALSE),IF(B1823&gt;=25,VLOOKUP(A1823,英雄数据表!A:L,7,0),""))</f>
        <v/>
      </c>
      <c r="M1823" s="20" t="str">
        <f>IFERROR(VLOOKUP(B1823,属性中转表!$K$2:$O$21,5,FALSE),"")</f>
        <v/>
      </c>
      <c r="N1823" s="20" t="str">
        <f>IF(B1823=25,VLOOKUP(A1823,英雄数据表!A:L,8,FALSE),IF(B1823=50,VLOOKUP(A1823,英雄数据表!A:L,12,0),""))</f>
        <v/>
      </c>
    </row>
    <row r="1824" spans="1:14" x14ac:dyDescent="0.3">
      <c r="A1824" s="20">
        <v>21056</v>
      </c>
      <c r="B1824" s="21">
        <f t="shared" si="122"/>
        <v>23</v>
      </c>
      <c r="C1824" s="21">
        <v>5</v>
      </c>
      <c r="D1824" s="21">
        <f>VLOOKUP(A1824,英雄数据表!A:D,4,0)</f>
        <v>2</v>
      </c>
      <c r="E1824" s="20" t="str">
        <f>VLOOKUP(A1824,英雄数据表!A:C,3,0)</f>
        <v>真理之拳</v>
      </c>
      <c r="F1824" s="20">
        <f t="shared" si="123"/>
        <v>21056</v>
      </c>
      <c r="G1824" s="20">
        <f t="shared" si="124"/>
        <v>21056</v>
      </c>
      <c r="H1824" s="21" t="str">
        <f>VLOOKUP(B1824,属性中转表!A:F,6,FALSE)</f>
        <v>"hp":59400,"atk":1650</v>
      </c>
      <c r="I1824" s="20" t="str">
        <f>IF(VLOOKUP(B1824,属性中转表!A:G,7,FALSE)=0,"",VLOOKUP(VLOOKUP(B1824,属性中转表!A:G,7,FALSE),属性中转表!$K$2:$P$21,6,0))&amp;IF(VLOOKUP(B1824,属性中转表!A:G,7,FALSE)&gt;=50,VLOOKUP(A1824,英雄数据表!A:K,9,0),IF(VLOOKUP(B1824,属性中转表!A:G,7,FALSE)&gt;=25,VLOOKUP(A1824,英雄数据表!A:K,5,0),""))</f>
        <v>"atk":300,"hp":5000,"undpspro":50</v>
      </c>
      <c r="J1824" s="20" t="str">
        <f>IF(I1824="","",属性中转表!$I$1&amp;(IF(VLOOKUP(B1824,属性中转表!A:G,7,FALSE)=0,0,VLOOKUP(VLOOKUP(B1824,属性中转表!A:G,7,FALSE),属性中转表!$K$2:$P$21,4,0)))+IFERROR(VLOOKUP(A1824,英雄数据表!A:K,IF(武魂!B1824&gt;=50,10,IF(武魂!B1824&gt;=25,6)),0),0))</f>
        <v>,"dpspro":50</v>
      </c>
      <c r="K1824" s="32" t="str">
        <f t="shared" si="125"/>
        <v>"atk":300,"hp":5000,"undpspro":50,"dpspro":50</v>
      </c>
      <c r="L1824" s="20" t="str">
        <f>IF(B1824&gt;=50,VLOOKUP(A1824,英雄数据表!A:L,11,FALSE),IF(B1824&gt;=25,VLOOKUP(A1824,英雄数据表!A:L,7,0),""))</f>
        <v/>
      </c>
      <c r="M1824" s="20" t="str">
        <f>IFERROR(VLOOKUP(B1824,属性中转表!$K$2:$O$21,5,FALSE),"")</f>
        <v/>
      </c>
      <c r="N1824" s="20" t="str">
        <f>IF(B1824=25,VLOOKUP(A1824,英雄数据表!A:L,8,FALSE),IF(B1824=50,VLOOKUP(A1824,英雄数据表!A:L,12,0),""))</f>
        <v/>
      </c>
    </row>
    <row r="1825" spans="1:14" x14ac:dyDescent="0.3">
      <c r="A1825" s="20">
        <v>21056</v>
      </c>
      <c r="B1825" s="21">
        <f t="shared" si="122"/>
        <v>24</v>
      </c>
      <c r="C1825" s="21">
        <v>5</v>
      </c>
      <c r="D1825" s="21">
        <f>VLOOKUP(A1825,英雄数据表!A:D,4,0)</f>
        <v>2</v>
      </c>
      <c r="E1825" s="20" t="str">
        <f>VLOOKUP(A1825,英雄数据表!A:C,3,0)</f>
        <v>真理之拳</v>
      </c>
      <c r="F1825" s="20">
        <f t="shared" si="123"/>
        <v>21056</v>
      </c>
      <c r="G1825" s="20">
        <f t="shared" si="124"/>
        <v>21056</v>
      </c>
      <c r="H1825" s="21" t="str">
        <f>VLOOKUP(B1825,属性中转表!A:F,6,FALSE)</f>
        <v>"hp":63000,"atk":1750</v>
      </c>
      <c r="I1825" s="20" t="str">
        <f>IF(VLOOKUP(B1825,属性中转表!A:G,7,FALSE)=0,"",VLOOKUP(VLOOKUP(B1825,属性中转表!A:G,7,FALSE),属性中转表!$K$2:$P$21,6,0))&amp;IF(VLOOKUP(B1825,属性中转表!A:G,7,FALSE)&gt;=50,VLOOKUP(A1825,英雄数据表!A:K,9,0),IF(VLOOKUP(B1825,属性中转表!A:G,7,FALSE)&gt;=25,VLOOKUP(A1825,英雄数据表!A:K,5,0),""))</f>
        <v>"atk":300,"hp":5000,"undpspro":50</v>
      </c>
      <c r="J1825" s="20" t="str">
        <f>IF(I1825="","",属性中转表!$I$1&amp;(IF(VLOOKUP(B1825,属性中转表!A:G,7,FALSE)=0,0,VLOOKUP(VLOOKUP(B1825,属性中转表!A:G,7,FALSE),属性中转表!$K$2:$P$21,4,0)))+IFERROR(VLOOKUP(A1825,英雄数据表!A:K,IF(武魂!B1825&gt;=50,10,IF(武魂!B1825&gt;=25,6)),0),0))</f>
        <v>,"dpspro":50</v>
      </c>
      <c r="K1825" s="32" t="str">
        <f t="shared" si="125"/>
        <v>"atk":300,"hp":5000,"undpspro":50,"dpspro":50</v>
      </c>
      <c r="L1825" s="20" t="str">
        <f>IF(B1825&gt;=50,VLOOKUP(A1825,英雄数据表!A:L,11,FALSE),IF(B1825&gt;=25,VLOOKUP(A1825,英雄数据表!A:L,7,0),""))</f>
        <v/>
      </c>
      <c r="M1825" s="20" t="str">
        <f>IFERROR(VLOOKUP(B1825,属性中转表!$K$2:$O$21,5,FALSE),"")</f>
        <v/>
      </c>
      <c r="N1825" s="20" t="str">
        <f>IF(B1825=25,VLOOKUP(A1825,英雄数据表!A:L,8,FALSE),IF(B1825=50,VLOOKUP(A1825,英雄数据表!A:L,12,0),""))</f>
        <v/>
      </c>
    </row>
    <row r="1826" spans="1:14" x14ac:dyDescent="0.3">
      <c r="A1826" s="20">
        <v>21056</v>
      </c>
      <c r="B1826" s="21">
        <f t="shared" si="122"/>
        <v>25</v>
      </c>
      <c r="C1826" s="21">
        <v>5</v>
      </c>
      <c r="D1826" s="21">
        <f>VLOOKUP(A1826,英雄数据表!A:D,4,0)</f>
        <v>2</v>
      </c>
      <c r="E1826" s="20" t="str">
        <f>VLOOKUP(A1826,英雄数据表!A:C,3,0)</f>
        <v>真理之拳</v>
      </c>
      <c r="F1826" s="20">
        <f t="shared" si="123"/>
        <v>21056</v>
      </c>
      <c r="G1826" s="20">
        <f t="shared" si="124"/>
        <v>21056</v>
      </c>
      <c r="H1826" s="21" t="str">
        <f>VLOOKUP(B1826,属性中转表!A:F,6,FALSE)</f>
        <v>"hp":66600,"atk":1850</v>
      </c>
      <c r="I1826" s="20" t="str">
        <f>IF(VLOOKUP(B1826,属性中转表!A:G,7,FALSE)=0,"",VLOOKUP(VLOOKUP(B1826,属性中转表!A:G,7,FALSE),属性中转表!$K$2:$P$21,6,0))&amp;IF(VLOOKUP(B1826,属性中转表!A:G,7,FALSE)&gt;=50,VLOOKUP(A1826,英雄数据表!A:K,9,0),IF(VLOOKUP(B1826,属性中转表!A:G,7,FALSE)&gt;=25,VLOOKUP(A1826,英雄数据表!A:K,5,0),""))</f>
        <v>"atk":300,"hp":5000,"undpspro":50</v>
      </c>
      <c r="J1826" s="20" t="str">
        <f>IF(I1826="","",属性中转表!$I$1&amp;(IF(VLOOKUP(B1826,属性中转表!A:G,7,FALSE)=0,0,VLOOKUP(VLOOKUP(B1826,属性中转表!A:G,7,FALSE),属性中转表!$K$2:$P$21,4,0)))+IFERROR(VLOOKUP(A1826,英雄数据表!A:K,IF(武魂!B1826&gt;=50,10,IF(武魂!B1826&gt;=25,6)),0),0))</f>
        <v>,"dpspro":50</v>
      </c>
      <c r="K1826" s="32" t="str">
        <f t="shared" si="125"/>
        <v>"atk":300,"hp":5000,"undpspro":50,"dpspro":50</v>
      </c>
      <c r="L1826" s="20" t="str">
        <f>IF(B1826&gt;=50,VLOOKUP(A1826,英雄数据表!A:L,11,FALSE),IF(B1826&gt;=25,VLOOKUP(A1826,英雄数据表!A:L,7,0),""))</f>
        <v>"2105601004"</v>
      </c>
      <c r="M1826" s="20" t="str">
        <f>IFERROR(VLOOKUP(B1826,属性中转表!$K$2:$O$21,5,FALSE),"")</f>
        <v/>
      </c>
      <c r="N1826" s="20" t="str">
        <f>IF(B1826=25,VLOOKUP(A1826,英雄数据表!A:L,8,FALSE),IF(B1826=50,VLOOKUP(A1826,英雄数据表!A:L,12,0),""))</f>
        <v>敌方每有一个中燃烧效果的目标将会使得巨岩神使伤害+6%（该效果最多提升24%伤害）</v>
      </c>
    </row>
    <row r="1827" spans="1:14" x14ac:dyDescent="0.3">
      <c r="A1827" s="20">
        <v>21056</v>
      </c>
      <c r="B1827" s="21">
        <f t="shared" si="122"/>
        <v>26</v>
      </c>
      <c r="C1827" s="21">
        <v>5</v>
      </c>
      <c r="D1827" s="21">
        <f>VLOOKUP(A1827,英雄数据表!A:D,4,0)</f>
        <v>2</v>
      </c>
      <c r="E1827" s="20" t="str">
        <f>VLOOKUP(A1827,英雄数据表!A:C,3,0)</f>
        <v>真理之拳</v>
      </c>
      <c r="F1827" s="20">
        <f t="shared" si="123"/>
        <v>21056</v>
      </c>
      <c r="G1827" s="20">
        <f t="shared" si="124"/>
        <v>21056</v>
      </c>
      <c r="H1827" s="21" t="str">
        <f>VLOOKUP(B1827,属性中转表!A:F,6,FALSE)</f>
        <v>"hp":70200,"atk":1950</v>
      </c>
      <c r="I1827" s="20" t="str">
        <f>IF(VLOOKUP(B1827,属性中转表!A:G,7,FALSE)=0,"",VLOOKUP(VLOOKUP(B1827,属性中转表!A:G,7,FALSE),属性中转表!$K$2:$P$21,6,0))&amp;IF(VLOOKUP(B1827,属性中转表!A:G,7,FALSE)&gt;=50,VLOOKUP(A1827,英雄数据表!A:K,9,0),IF(VLOOKUP(B1827,属性中转表!A:G,7,FALSE)&gt;=25,VLOOKUP(A1827,英雄数据表!A:K,5,0),""))</f>
        <v>"atk":300,"hp":5000,"undpspro":50</v>
      </c>
      <c r="J1827" s="20" t="str">
        <f>IF(I1827="","",属性中转表!$I$1&amp;(IF(VLOOKUP(B1827,属性中转表!A:G,7,FALSE)=0,0,VLOOKUP(VLOOKUP(B1827,属性中转表!A:G,7,FALSE),属性中转表!$K$2:$P$21,4,0)))+IFERROR(VLOOKUP(A1827,英雄数据表!A:K,IF(武魂!B1827&gt;=50,10,IF(武魂!B1827&gt;=25,6)),0),0))</f>
        <v>,"dpspro":50</v>
      </c>
      <c r="K1827" s="32" t="str">
        <f t="shared" si="125"/>
        <v>"atk":300,"hp":5000,"undpspro":50,"dpspro":50</v>
      </c>
      <c r="L1827" s="20" t="str">
        <f>IF(B1827&gt;=50,VLOOKUP(A1827,英雄数据表!A:L,11,FALSE),IF(B1827&gt;=25,VLOOKUP(A1827,英雄数据表!A:L,7,0),""))</f>
        <v>"2105601004"</v>
      </c>
      <c r="M1827" s="20" t="str">
        <f>IFERROR(VLOOKUP(B1827,属性中转表!$K$2:$O$21,5,FALSE),"")</f>
        <v/>
      </c>
      <c r="N1827" s="20" t="str">
        <f>IF(B1827=25,VLOOKUP(A1827,英雄数据表!A:L,8,FALSE),IF(B1827=50,VLOOKUP(A1827,英雄数据表!A:L,12,0),""))</f>
        <v/>
      </c>
    </row>
    <row r="1828" spans="1:14" x14ac:dyDescent="0.3">
      <c r="A1828" s="20">
        <v>21056</v>
      </c>
      <c r="B1828" s="21">
        <f t="shared" si="122"/>
        <v>27</v>
      </c>
      <c r="C1828" s="21">
        <v>5</v>
      </c>
      <c r="D1828" s="21">
        <f>VLOOKUP(A1828,英雄数据表!A:D,4,0)</f>
        <v>2</v>
      </c>
      <c r="E1828" s="20" t="str">
        <f>VLOOKUP(A1828,英雄数据表!A:C,3,0)</f>
        <v>真理之拳</v>
      </c>
      <c r="F1828" s="20">
        <f t="shared" si="123"/>
        <v>21056</v>
      </c>
      <c r="G1828" s="20">
        <f t="shared" si="124"/>
        <v>21056</v>
      </c>
      <c r="H1828" s="21" t="str">
        <f>VLOOKUP(B1828,属性中转表!A:F,6,FALSE)</f>
        <v>"hp":73800,"atk":2050</v>
      </c>
      <c r="I1828" s="20" t="str">
        <f>IF(VLOOKUP(B1828,属性中转表!A:G,7,FALSE)=0,"",VLOOKUP(VLOOKUP(B1828,属性中转表!A:G,7,FALSE),属性中转表!$K$2:$P$21,6,0))&amp;IF(VLOOKUP(B1828,属性中转表!A:G,7,FALSE)&gt;=50,VLOOKUP(A1828,英雄数据表!A:K,9,0),IF(VLOOKUP(B1828,属性中转表!A:G,7,FALSE)&gt;=25,VLOOKUP(A1828,英雄数据表!A:K,5,0),""))</f>
        <v>"atk":300,"hp":5000,"undpspro":50</v>
      </c>
      <c r="J1828" s="20" t="str">
        <f>IF(I1828="","",属性中转表!$I$1&amp;(IF(VLOOKUP(B1828,属性中转表!A:G,7,FALSE)=0,0,VLOOKUP(VLOOKUP(B1828,属性中转表!A:G,7,FALSE),属性中转表!$K$2:$P$21,4,0)))+IFERROR(VLOOKUP(A1828,英雄数据表!A:K,IF(武魂!B1828&gt;=50,10,IF(武魂!B1828&gt;=25,6)),0),0))</f>
        <v>,"dpspro":50</v>
      </c>
      <c r="K1828" s="32" t="str">
        <f t="shared" si="125"/>
        <v>"atk":300,"hp":5000,"undpspro":50,"dpspro":50</v>
      </c>
      <c r="L1828" s="20" t="str">
        <f>IF(B1828&gt;=50,VLOOKUP(A1828,英雄数据表!A:L,11,FALSE),IF(B1828&gt;=25,VLOOKUP(A1828,英雄数据表!A:L,7,0),""))</f>
        <v>"2105601004"</v>
      </c>
      <c r="M1828" s="20" t="str">
        <f>IFERROR(VLOOKUP(B1828,属性中转表!$K$2:$O$21,5,FALSE),"")</f>
        <v/>
      </c>
      <c r="N1828" s="20" t="str">
        <f>IF(B1828=25,VLOOKUP(A1828,英雄数据表!A:L,8,FALSE),IF(B1828=50,VLOOKUP(A1828,英雄数据表!A:L,12,0),""))</f>
        <v/>
      </c>
    </row>
    <row r="1829" spans="1:14" x14ac:dyDescent="0.3">
      <c r="A1829" s="20">
        <v>21056</v>
      </c>
      <c r="B1829" s="21">
        <f t="shared" si="122"/>
        <v>28</v>
      </c>
      <c r="C1829" s="21">
        <v>5</v>
      </c>
      <c r="D1829" s="21">
        <f>VLOOKUP(A1829,英雄数据表!A:D,4,0)</f>
        <v>2</v>
      </c>
      <c r="E1829" s="20" t="str">
        <f>VLOOKUP(A1829,英雄数据表!A:C,3,0)</f>
        <v>真理之拳</v>
      </c>
      <c r="F1829" s="20">
        <f t="shared" si="123"/>
        <v>21056</v>
      </c>
      <c r="G1829" s="20">
        <f t="shared" si="124"/>
        <v>21056</v>
      </c>
      <c r="H1829" s="21" t="str">
        <f>VLOOKUP(B1829,属性中转表!A:F,6,FALSE)</f>
        <v>"hp":77400,"atk":2150</v>
      </c>
      <c r="I1829" s="20" t="str">
        <f>IF(VLOOKUP(B1829,属性中转表!A:G,7,FALSE)=0,"",VLOOKUP(VLOOKUP(B1829,属性中转表!A:G,7,FALSE),属性中转表!$K$2:$P$21,6,0))&amp;IF(VLOOKUP(B1829,属性中转表!A:G,7,FALSE)&gt;=50,VLOOKUP(A1829,英雄数据表!A:K,9,0),IF(VLOOKUP(B1829,属性中转表!A:G,7,FALSE)&gt;=25,VLOOKUP(A1829,英雄数据表!A:K,5,0),""))</f>
        <v>"atk":300,"hp":5000,"undpspro":50</v>
      </c>
      <c r="J1829" s="20" t="str">
        <f>IF(I1829="","",属性中转表!$I$1&amp;(IF(VLOOKUP(B1829,属性中转表!A:G,7,FALSE)=0,0,VLOOKUP(VLOOKUP(B1829,属性中转表!A:G,7,FALSE),属性中转表!$K$2:$P$21,4,0)))+IFERROR(VLOOKUP(A1829,英雄数据表!A:K,IF(武魂!B1829&gt;=50,10,IF(武魂!B1829&gt;=25,6)),0),0))</f>
        <v>,"dpspro":50</v>
      </c>
      <c r="K1829" s="32" t="str">
        <f t="shared" si="125"/>
        <v>"atk":300,"hp":5000,"undpspro":50,"dpspro":50</v>
      </c>
      <c r="L1829" s="20" t="str">
        <f>IF(B1829&gt;=50,VLOOKUP(A1829,英雄数据表!A:L,11,FALSE),IF(B1829&gt;=25,VLOOKUP(A1829,英雄数据表!A:L,7,0),""))</f>
        <v>"2105601004"</v>
      </c>
      <c r="M1829" s="20" t="str">
        <f>IFERROR(VLOOKUP(B1829,属性中转表!$K$2:$O$21,5,FALSE),"")</f>
        <v/>
      </c>
      <c r="N1829" s="20" t="str">
        <f>IF(B1829=25,VLOOKUP(A1829,英雄数据表!A:L,8,FALSE),IF(B1829=50,VLOOKUP(A1829,英雄数据表!A:L,12,0),""))</f>
        <v/>
      </c>
    </row>
    <row r="1830" spans="1:14" x14ac:dyDescent="0.3">
      <c r="A1830" s="20">
        <v>21056</v>
      </c>
      <c r="B1830" s="21">
        <f t="shared" si="122"/>
        <v>29</v>
      </c>
      <c r="C1830" s="21">
        <v>5</v>
      </c>
      <c r="D1830" s="21">
        <f>VLOOKUP(A1830,英雄数据表!A:D,4,0)</f>
        <v>2</v>
      </c>
      <c r="E1830" s="20" t="str">
        <f>VLOOKUP(A1830,英雄数据表!A:C,3,0)</f>
        <v>真理之拳</v>
      </c>
      <c r="F1830" s="20">
        <f t="shared" si="123"/>
        <v>21056</v>
      </c>
      <c r="G1830" s="20">
        <f t="shared" si="124"/>
        <v>21056</v>
      </c>
      <c r="H1830" s="21" t="str">
        <f>VLOOKUP(B1830,属性中转表!A:F,6,FALSE)</f>
        <v>"hp":81000,"atk":2250</v>
      </c>
      <c r="I1830" s="20" t="str">
        <f>IF(VLOOKUP(B1830,属性中转表!A:G,7,FALSE)=0,"",VLOOKUP(VLOOKUP(B1830,属性中转表!A:G,7,FALSE),属性中转表!$K$2:$P$21,6,0))&amp;IF(VLOOKUP(B1830,属性中转表!A:G,7,FALSE)&gt;=50,VLOOKUP(A1830,英雄数据表!A:K,9,0),IF(VLOOKUP(B1830,属性中转表!A:G,7,FALSE)&gt;=25,VLOOKUP(A1830,英雄数据表!A:K,5,0),""))</f>
        <v>"atk":300,"hp":5000,"undpspro":50</v>
      </c>
      <c r="J1830" s="20" t="str">
        <f>IF(I1830="","",属性中转表!$I$1&amp;(IF(VLOOKUP(B1830,属性中转表!A:G,7,FALSE)=0,0,VLOOKUP(VLOOKUP(B1830,属性中转表!A:G,7,FALSE),属性中转表!$K$2:$P$21,4,0)))+IFERROR(VLOOKUP(A1830,英雄数据表!A:K,IF(武魂!B1830&gt;=50,10,IF(武魂!B1830&gt;=25,6)),0),0))</f>
        <v>,"dpspro":50</v>
      </c>
      <c r="K1830" s="32" t="str">
        <f t="shared" si="125"/>
        <v>"atk":300,"hp":5000,"undpspro":50,"dpspro":50</v>
      </c>
      <c r="L1830" s="20" t="str">
        <f>IF(B1830&gt;=50,VLOOKUP(A1830,英雄数据表!A:L,11,FALSE),IF(B1830&gt;=25,VLOOKUP(A1830,英雄数据表!A:L,7,0),""))</f>
        <v>"2105601004"</v>
      </c>
      <c r="M1830" s="20" t="str">
        <f>IFERROR(VLOOKUP(B1830,属性中转表!$K$2:$O$21,5,FALSE),"")</f>
        <v/>
      </c>
      <c r="N1830" s="20" t="str">
        <f>IF(B1830=25,VLOOKUP(A1830,英雄数据表!A:L,8,FALSE),IF(B1830=50,VLOOKUP(A1830,英雄数据表!A:L,12,0),""))</f>
        <v/>
      </c>
    </row>
    <row r="1831" spans="1:14" x14ac:dyDescent="0.3">
      <c r="A1831" s="20">
        <v>21056</v>
      </c>
      <c r="B1831" s="21">
        <f t="shared" si="122"/>
        <v>30</v>
      </c>
      <c r="C1831" s="21">
        <v>5</v>
      </c>
      <c r="D1831" s="21">
        <f>VLOOKUP(A1831,英雄数据表!A:D,4,0)</f>
        <v>2</v>
      </c>
      <c r="E1831" s="20" t="str">
        <f>VLOOKUP(A1831,英雄数据表!A:C,3,0)</f>
        <v>真理之拳</v>
      </c>
      <c r="F1831" s="20">
        <f t="shared" si="123"/>
        <v>21056</v>
      </c>
      <c r="G1831" s="20">
        <f t="shared" si="124"/>
        <v>21056</v>
      </c>
      <c r="H1831" s="21" t="str">
        <f>VLOOKUP(B1831,属性中转表!A:F,6,FALSE)</f>
        <v>"hp":84600,"atk":2350</v>
      </c>
      <c r="I1831" s="20" t="str">
        <f>IF(VLOOKUP(B1831,属性中转表!A:G,7,FALSE)=0,"",VLOOKUP(VLOOKUP(B1831,属性中转表!A:G,7,FALSE),属性中转表!$K$2:$P$21,6,0))&amp;IF(VLOOKUP(B1831,属性中转表!A:G,7,FALSE)&gt;=50,VLOOKUP(A1831,英雄数据表!A:K,9,0),IF(VLOOKUP(B1831,属性中转表!A:G,7,FALSE)&gt;=25,VLOOKUP(A1831,英雄数据表!A:K,5,0),""))</f>
        <v>"atk":300,"hp":5000,"undpspro":100</v>
      </c>
      <c r="J1831" s="20" t="str">
        <f>IF(I1831="","",属性中转表!$I$1&amp;(IF(VLOOKUP(B1831,属性中转表!A:G,7,FALSE)=0,0,VLOOKUP(VLOOKUP(B1831,属性中转表!A:G,7,FALSE),属性中转表!$K$2:$P$21,4,0)))+IFERROR(VLOOKUP(A1831,英雄数据表!A:K,IF(武魂!B1831&gt;=50,10,IF(武魂!B1831&gt;=25,6)),0),0))</f>
        <v>,"dpspro":50</v>
      </c>
      <c r="K1831" s="32" t="str">
        <f t="shared" si="125"/>
        <v>"atk":300,"hp":5000,"undpspro":100,"dpspro":50</v>
      </c>
      <c r="L1831" s="20" t="str">
        <f>IF(B1831&gt;=50,VLOOKUP(A1831,英雄数据表!A:L,11,FALSE),IF(B1831&gt;=25,VLOOKUP(A1831,英雄数据表!A:L,7,0),""))</f>
        <v>"2105601004"</v>
      </c>
      <c r="M1831" s="20" t="str">
        <f>IFERROR(VLOOKUP(B1831,属性中转表!$K$2:$O$21,5,FALSE),"")</f>
        <v>"undpspro":50</v>
      </c>
      <c r="N1831" s="20" t="str">
        <f>IF(B1831=25,VLOOKUP(A1831,英雄数据表!A:L,8,FALSE),IF(B1831=50,VLOOKUP(A1831,英雄数据表!A:L,12,0),""))</f>
        <v/>
      </c>
    </row>
    <row r="1832" spans="1:14" x14ac:dyDescent="0.3">
      <c r="A1832" s="20">
        <v>21056</v>
      </c>
      <c r="B1832" s="21">
        <f t="shared" si="122"/>
        <v>31</v>
      </c>
      <c r="C1832" s="21">
        <v>5</v>
      </c>
      <c r="D1832" s="21">
        <f>VLOOKUP(A1832,英雄数据表!A:D,4,0)</f>
        <v>2</v>
      </c>
      <c r="E1832" s="20" t="str">
        <f>VLOOKUP(A1832,英雄数据表!A:C,3,0)</f>
        <v>真理之拳</v>
      </c>
      <c r="F1832" s="20">
        <f t="shared" si="123"/>
        <v>21056</v>
      </c>
      <c r="G1832" s="20">
        <f t="shared" si="124"/>
        <v>21056</v>
      </c>
      <c r="H1832" s="21" t="str">
        <f>VLOOKUP(B1832,属性中转表!A:F,6,FALSE)</f>
        <v>"hp":89100,"atk":2475</v>
      </c>
      <c r="I1832" s="20" t="str">
        <f>IF(VLOOKUP(B1832,属性中转表!A:G,7,FALSE)=0,"",VLOOKUP(VLOOKUP(B1832,属性中转表!A:G,7,FALSE),属性中转表!$K$2:$P$21,6,0))&amp;IF(VLOOKUP(B1832,属性中转表!A:G,7,FALSE)&gt;=50,VLOOKUP(A1832,英雄数据表!A:K,9,0),IF(VLOOKUP(B1832,属性中转表!A:G,7,FALSE)&gt;=25,VLOOKUP(A1832,英雄数据表!A:K,5,0),""))</f>
        <v>"atk":300,"hp":5000,"undpspro":100</v>
      </c>
      <c r="J1832" s="20" t="str">
        <f>IF(I1832="","",属性中转表!$I$1&amp;(IF(VLOOKUP(B1832,属性中转表!A:G,7,FALSE)=0,0,VLOOKUP(VLOOKUP(B1832,属性中转表!A:G,7,FALSE),属性中转表!$K$2:$P$21,4,0)))+IFERROR(VLOOKUP(A1832,英雄数据表!A:K,IF(武魂!B1832&gt;=50,10,IF(武魂!B1832&gt;=25,6)),0),0))</f>
        <v>,"dpspro":50</v>
      </c>
      <c r="K1832" s="32" t="str">
        <f t="shared" si="125"/>
        <v>"atk":300,"hp":5000,"undpspro":100,"dpspro":50</v>
      </c>
      <c r="L1832" s="20" t="str">
        <f>IF(B1832&gt;=50,VLOOKUP(A1832,英雄数据表!A:L,11,FALSE),IF(B1832&gt;=25,VLOOKUP(A1832,英雄数据表!A:L,7,0),""))</f>
        <v>"2105601004"</v>
      </c>
      <c r="M1832" s="20" t="str">
        <f>IFERROR(VLOOKUP(B1832,属性中转表!$K$2:$O$21,5,FALSE),"")</f>
        <v/>
      </c>
      <c r="N1832" s="20" t="str">
        <f>IF(B1832=25,VLOOKUP(A1832,英雄数据表!A:L,8,FALSE),IF(B1832=50,VLOOKUP(A1832,英雄数据表!A:L,12,0),""))</f>
        <v/>
      </c>
    </row>
    <row r="1833" spans="1:14" x14ac:dyDescent="0.3">
      <c r="A1833" s="20">
        <v>21056</v>
      </c>
      <c r="B1833" s="21">
        <f t="shared" si="122"/>
        <v>32</v>
      </c>
      <c r="C1833" s="21">
        <v>5</v>
      </c>
      <c r="D1833" s="21">
        <f>VLOOKUP(A1833,英雄数据表!A:D,4,0)</f>
        <v>2</v>
      </c>
      <c r="E1833" s="20" t="str">
        <f>VLOOKUP(A1833,英雄数据表!A:C,3,0)</f>
        <v>真理之拳</v>
      </c>
      <c r="F1833" s="20">
        <f t="shared" si="123"/>
        <v>21056</v>
      </c>
      <c r="G1833" s="20">
        <f t="shared" si="124"/>
        <v>21056</v>
      </c>
      <c r="H1833" s="21" t="str">
        <f>VLOOKUP(B1833,属性中转表!A:F,6,FALSE)</f>
        <v>"hp":93600,"atk":2600</v>
      </c>
      <c r="I1833" s="20" t="str">
        <f>IF(VLOOKUP(B1833,属性中转表!A:G,7,FALSE)=0,"",VLOOKUP(VLOOKUP(B1833,属性中转表!A:G,7,FALSE),属性中转表!$K$2:$P$21,6,0))&amp;IF(VLOOKUP(B1833,属性中转表!A:G,7,FALSE)&gt;=50,VLOOKUP(A1833,英雄数据表!A:K,9,0),IF(VLOOKUP(B1833,属性中转表!A:G,7,FALSE)&gt;=25,VLOOKUP(A1833,英雄数据表!A:K,5,0),""))</f>
        <v>"atk":300,"hp":5000,"undpspro":100</v>
      </c>
      <c r="J1833" s="20" t="str">
        <f>IF(I1833="","",属性中转表!$I$1&amp;(IF(VLOOKUP(B1833,属性中转表!A:G,7,FALSE)=0,0,VLOOKUP(VLOOKUP(B1833,属性中转表!A:G,7,FALSE),属性中转表!$K$2:$P$21,4,0)))+IFERROR(VLOOKUP(A1833,英雄数据表!A:K,IF(武魂!B1833&gt;=50,10,IF(武魂!B1833&gt;=25,6)),0),0))</f>
        <v>,"dpspro":50</v>
      </c>
      <c r="K1833" s="32" t="str">
        <f t="shared" si="125"/>
        <v>"atk":300,"hp":5000,"undpspro":100,"dpspro":50</v>
      </c>
      <c r="L1833" s="20" t="str">
        <f>IF(B1833&gt;=50,VLOOKUP(A1833,英雄数据表!A:L,11,FALSE),IF(B1833&gt;=25,VLOOKUP(A1833,英雄数据表!A:L,7,0),""))</f>
        <v>"2105601004"</v>
      </c>
      <c r="M1833" s="20" t="str">
        <f>IFERROR(VLOOKUP(B1833,属性中转表!$K$2:$O$21,5,FALSE),"")</f>
        <v/>
      </c>
      <c r="N1833" s="20" t="str">
        <f>IF(B1833=25,VLOOKUP(A1833,英雄数据表!A:L,8,FALSE),IF(B1833=50,VLOOKUP(A1833,英雄数据表!A:L,12,0),""))</f>
        <v/>
      </c>
    </row>
    <row r="1834" spans="1:14" x14ac:dyDescent="0.3">
      <c r="A1834" s="20">
        <v>21056</v>
      </c>
      <c r="B1834" s="21">
        <f t="shared" si="122"/>
        <v>33</v>
      </c>
      <c r="C1834" s="21">
        <v>5</v>
      </c>
      <c r="D1834" s="21">
        <f>VLOOKUP(A1834,英雄数据表!A:D,4,0)</f>
        <v>2</v>
      </c>
      <c r="E1834" s="20" t="str">
        <f>VLOOKUP(A1834,英雄数据表!A:C,3,0)</f>
        <v>真理之拳</v>
      </c>
      <c r="F1834" s="20">
        <f t="shared" si="123"/>
        <v>21056</v>
      </c>
      <c r="G1834" s="20">
        <f t="shared" si="124"/>
        <v>21056</v>
      </c>
      <c r="H1834" s="21" t="str">
        <f>VLOOKUP(B1834,属性中转表!A:F,6,FALSE)</f>
        <v>"hp":98100,"atk":2725</v>
      </c>
      <c r="I1834" s="20" t="str">
        <f>IF(VLOOKUP(B1834,属性中转表!A:G,7,FALSE)=0,"",VLOOKUP(VLOOKUP(B1834,属性中转表!A:G,7,FALSE),属性中转表!$K$2:$P$21,6,0))&amp;IF(VLOOKUP(B1834,属性中转表!A:G,7,FALSE)&gt;=50,VLOOKUP(A1834,英雄数据表!A:K,9,0),IF(VLOOKUP(B1834,属性中转表!A:G,7,FALSE)&gt;=25,VLOOKUP(A1834,英雄数据表!A:K,5,0),""))</f>
        <v>"atk":300,"hp":5000,"undpspro":100</v>
      </c>
      <c r="J1834" s="20" t="str">
        <f>IF(I1834="","",属性中转表!$I$1&amp;(IF(VLOOKUP(B1834,属性中转表!A:G,7,FALSE)=0,0,VLOOKUP(VLOOKUP(B1834,属性中转表!A:G,7,FALSE),属性中转表!$K$2:$P$21,4,0)))+IFERROR(VLOOKUP(A1834,英雄数据表!A:K,IF(武魂!B1834&gt;=50,10,IF(武魂!B1834&gt;=25,6)),0),0))</f>
        <v>,"dpspro":50</v>
      </c>
      <c r="K1834" s="32" t="str">
        <f t="shared" si="125"/>
        <v>"atk":300,"hp":5000,"undpspro":100,"dpspro":50</v>
      </c>
      <c r="L1834" s="20" t="str">
        <f>IF(B1834&gt;=50,VLOOKUP(A1834,英雄数据表!A:L,11,FALSE),IF(B1834&gt;=25,VLOOKUP(A1834,英雄数据表!A:L,7,0),""))</f>
        <v>"2105601004"</v>
      </c>
      <c r="M1834" s="20" t="str">
        <f>IFERROR(VLOOKUP(B1834,属性中转表!$K$2:$O$21,5,FALSE),"")</f>
        <v/>
      </c>
      <c r="N1834" s="20" t="str">
        <f>IF(B1834=25,VLOOKUP(A1834,英雄数据表!A:L,8,FALSE),IF(B1834=50,VLOOKUP(A1834,英雄数据表!A:L,12,0),""))</f>
        <v/>
      </c>
    </row>
    <row r="1835" spans="1:14" x14ac:dyDescent="0.3">
      <c r="A1835" s="20">
        <v>21056</v>
      </c>
      <c r="B1835" s="21">
        <f t="shared" si="122"/>
        <v>34</v>
      </c>
      <c r="C1835" s="21">
        <v>5</v>
      </c>
      <c r="D1835" s="21">
        <f>VLOOKUP(A1835,英雄数据表!A:D,4,0)</f>
        <v>2</v>
      </c>
      <c r="E1835" s="20" t="str">
        <f>VLOOKUP(A1835,英雄数据表!A:C,3,0)</f>
        <v>真理之拳</v>
      </c>
      <c r="F1835" s="20">
        <f t="shared" si="123"/>
        <v>21056</v>
      </c>
      <c r="G1835" s="20">
        <f t="shared" si="124"/>
        <v>21056</v>
      </c>
      <c r="H1835" s="21" t="str">
        <f>VLOOKUP(B1835,属性中转表!A:F,6,FALSE)</f>
        <v>"hp":102600,"atk":2850</v>
      </c>
      <c r="I1835" s="20" t="str">
        <f>IF(VLOOKUP(B1835,属性中转表!A:G,7,FALSE)=0,"",VLOOKUP(VLOOKUP(B1835,属性中转表!A:G,7,FALSE),属性中转表!$K$2:$P$21,6,0))&amp;IF(VLOOKUP(B1835,属性中转表!A:G,7,FALSE)&gt;=50,VLOOKUP(A1835,英雄数据表!A:K,9,0),IF(VLOOKUP(B1835,属性中转表!A:G,7,FALSE)&gt;=25,VLOOKUP(A1835,英雄数据表!A:K,5,0),""))</f>
        <v>"atk":300,"hp":5000,"undpspro":100</v>
      </c>
      <c r="J1835" s="20" t="str">
        <f>IF(I1835="","",属性中转表!$I$1&amp;(IF(VLOOKUP(B1835,属性中转表!A:G,7,FALSE)=0,0,VLOOKUP(VLOOKUP(B1835,属性中转表!A:G,7,FALSE),属性中转表!$K$2:$P$21,4,0)))+IFERROR(VLOOKUP(A1835,英雄数据表!A:K,IF(武魂!B1835&gt;=50,10,IF(武魂!B1835&gt;=25,6)),0),0))</f>
        <v>,"dpspro":50</v>
      </c>
      <c r="K1835" s="32" t="str">
        <f t="shared" si="125"/>
        <v>"atk":300,"hp":5000,"undpspro":100,"dpspro":50</v>
      </c>
      <c r="L1835" s="20" t="str">
        <f>IF(B1835&gt;=50,VLOOKUP(A1835,英雄数据表!A:L,11,FALSE),IF(B1835&gt;=25,VLOOKUP(A1835,英雄数据表!A:L,7,0),""))</f>
        <v>"2105601004"</v>
      </c>
      <c r="M1835" s="20" t="str">
        <f>IFERROR(VLOOKUP(B1835,属性中转表!$K$2:$O$21,5,FALSE),"")</f>
        <v/>
      </c>
      <c r="N1835" s="20" t="str">
        <f>IF(B1835=25,VLOOKUP(A1835,英雄数据表!A:L,8,FALSE),IF(B1835=50,VLOOKUP(A1835,英雄数据表!A:L,12,0),""))</f>
        <v/>
      </c>
    </row>
    <row r="1836" spans="1:14" x14ac:dyDescent="0.3">
      <c r="A1836" s="20">
        <v>21056</v>
      </c>
      <c r="B1836" s="21">
        <f t="shared" si="122"/>
        <v>35</v>
      </c>
      <c r="C1836" s="21">
        <v>5</v>
      </c>
      <c r="D1836" s="21">
        <f>VLOOKUP(A1836,英雄数据表!A:D,4,0)</f>
        <v>2</v>
      </c>
      <c r="E1836" s="20" t="str">
        <f>VLOOKUP(A1836,英雄数据表!A:C,3,0)</f>
        <v>真理之拳</v>
      </c>
      <c r="F1836" s="20">
        <f t="shared" si="123"/>
        <v>21056</v>
      </c>
      <c r="G1836" s="20">
        <f t="shared" si="124"/>
        <v>21056</v>
      </c>
      <c r="H1836" s="21" t="str">
        <f>VLOOKUP(B1836,属性中转表!A:F,6,FALSE)</f>
        <v>"hp":107100,"atk":2975</v>
      </c>
      <c r="I1836" s="20" t="str">
        <f>IF(VLOOKUP(B1836,属性中转表!A:G,7,FALSE)=0,"",VLOOKUP(VLOOKUP(B1836,属性中转表!A:G,7,FALSE),属性中转表!$K$2:$P$21,6,0))&amp;IF(VLOOKUP(B1836,属性中转表!A:G,7,FALSE)&gt;=50,VLOOKUP(A1836,英雄数据表!A:K,9,0),IF(VLOOKUP(B1836,属性中转表!A:G,7,FALSE)&gt;=25,VLOOKUP(A1836,英雄数据表!A:K,5,0),""))</f>
        <v>"atk":300,"hp":5000,"undpspro":100</v>
      </c>
      <c r="J1836" s="20" t="str">
        <f>IF(I1836="","",属性中转表!$I$1&amp;(IF(VLOOKUP(B1836,属性中转表!A:G,7,FALSE)=0,0,VLOOKUP(VLOOKUP(B1836,属性中转表!A:G,7,FALSE),属性中转表!$K$2:$P$21,4,0)))+IFERROR(VLOOKUP(A1836,英雄数据表!A:K,IF(武魂!B1836&gt;=50,10,IF(武魂!B1836&gt;=25,6)),0),0))</f>
        <v>,"dpspro":100</v>
      </c>
      <c r="K1836" s="32" t="str">
        <f t="shared" si="125"/>
        <v>"atk":300,"hp":5000,"undpspro":100,"dpspro":100</v>
      </c>
      <c r="L1836" s="20" t="str">
        <f>IF(B1836&gt;=50,VLOOKUP(A1836,英雄数据表!A:L,11,FALSE),IF(B1836&gt;=25,VLOOKUP(A1836,英雄数据表!A:L,7,0),""))</f>
        <v>"2105601004"</v>
      </c>
      <c r="M1836" s="20" t="str">
        <f>IFERROR(VLOOKUP(B1836,属性中转表!$K$2:$O$21,5,FALSE),"")</f>
        <v>"dpspro":50</v>
      </c>
      <c r="N1836" s="20" t="str">
        <f>IF(B1836=25,VLOOKUP(A1836,英雄数据表!A:L,8,FALSE),IF(B1836=50,VLOOKUP(A1836,英雄数据表!A:L,12,0),""))</f>
        <v/>
      </c>
    </row>
    <row r="1837" spans="1:14" x14ac:dyDescent="0.3">
      <c r="A1837" s="20">
        <v>21056</v>
      </c>
      <c r="B1837" s="21">
        <f t="shared" si="122"/>
        <v>36</v>
      </c>
      <c r="C1837" s="21">
        <v>5</v>
      </c>
      <c r="D1837" s="21">
        <f>VLOOKUP(A1837,英雄数据表!A:D,4,0)</f>
        <v>2</v>
      </c>
      <c r="E1837" s="20" t="str">
        <f>VLOOKUP(A1837,英雄数据表!A:C,3,0)</f>
        <v>真理之拳</v>
      </c>
      <c r="F1837" s="20">
        <f t="shared" si="123"/>
        <v>21056</v>
      </c>
      <c r="G1837" s="20">
        <f t="shared" si="124"/>
        <v>21056</v>
      </c>
      <c r="H1837" s="21" t="str">
        <f>VLOOKUP(B1837,属性中转表!A:F,6,FALSE)</f>
        <v>"hp":111600,"atk":3100</v>
      </c>
      <c r="I1837" s="20" t="str">
        <f>IF(VLOOKUP(B1837,属性中转表!A:G,7,FALSE)=0,"",VLOOKUP(VLOOKUP(B1837,属性中转表!A:G,7,FALSE),属性中转表!$K$2:$P$21,6,0))&amp;IF(VLOOKUP(B1837,属性中转表!A:G,7,FALSE)&gt;=50,VLOOKUP(A1837,英雄数据表!A:K,9,0),IF(VLOOKUP(B1837,属性中转表!A:G,7,FALSE)&gt;=25,VLOOKUP(A1837,英雄数据表!A:K,5,0),""))</f>
        <v>"atk":300,"hp":5000,"undpspro":100</v>
      </c>
      <c r="J1837" s="20" t="str">
        <f>IF(I1837="","",属性中转表!$I$1&amp;(IF(VLOOKUP(B1837,属性中转表!A:G,7,FALSE)=0,0,VLOOKUP(VLOOKUP(B1837,属性中转表!A:G,7,FALSE),属性中转表!$K$2:$P$21,4,0)))+IFERROR(VLOOKUP(A1837,英雄数据表!A:K,IF(武魂!B1837&gt;=50,10,IF(武魂!B1837&gt;=25,6)),0),0))</f>
        <v>,"dpspro":100</v>
      </c>
      <c r="K1837" s="32" t="str">
        <f t="shared" si="125"/>
        <v>"atk":300,"hp":5000,"undpspro":100,"dpspro":100</v>
      </c>
      <c r="L1837" s="20" t="str">
        <f>IF(B1837&gt;=50,VLOOKUP(A1837,英雄数据表!A:L,11,FALSE),IF(B1837&gt;=25,VLOOKUP(A1837,英雄数据表!A:L,7,0),""))</f>
        <v>"2105601004"</v>
      </c>
      <c r="M1837" s="20" t="str">
        <f>IFERROR(VLOOKUP(B1837,属性中转表!$K$2:$O$21,5,FALSE),"")</f>
        <v/>
      </c>
      <c r="N1837" s="20" t="str">
        <f>IF(B1837=25,VLOOKUP(A1837,英雄数据表!A:L,8,FALSE),IF(B1837=50,VLOOKUP(A1837,英雄数据表!A:L,12,0),""))</f>
        <v/>
      </c>
    </row>
    <row r="1838" spans="1:14" x14ac:dyDescent="0.3">
      <c r="A1838" s="20">
        <v>21056</v>
      </c>
      <c r="B1838" s="21">
        <f t="shared" si="122"/>
        <v>37</v>
      </c>
      <c r="C1838" s="21">
        <v>5</v>
      </c>
      <c r="D1838" s="21">
        <f>VLOOKUP(A1838,英雄数据表!A:D,4,0)</f>
        <v>2</v>
      </c>
      <c r="E1838" s="20" t="str">
        <f>VLOOKUP(A1838,英雄数据表!A:C,3,0)</f>
        <v>真理之拳</v>
      </c>
      <c r="F1838" s="20">
        <f t="shared" si="123"/>
        <v>21056</v>
      </c>
      <c r="G1838" s="20">
        <f t="shared" si="124"/>
        <v>21056</v>
      </c>
      <c r="H1838" s="21" t="str">
        <f>VLOOKUP(B1838,属性中转表!A:F,6,FALSE)</f>
        <v>"hp":116100,"atk":3225</v>
      </c>
      <c r="I1838" s="20" t="str">
        <f>IF(VLOOKUP(B1838,属性中转表!A:G,7,FALSE)=0,"",VLOOKUP(VLOOKUP(B1838,属性中转表!A:G,7,FALSE),属性中转表!$K$2:$P$21,6,0))&amp;IF(VLOOKUP(B1838,属性中转表!A:G,7,FALSE)&gt;=50,VLOOKUP(A1838,英雄数据表!A:K,9,0),IF(VLOOKUP(B1838,属性中转表!A:G,7,FALSE)&gt;=25,VLOOKUP(A1838,英雄数据表!A:K,5,0),""))</f>
        <v>"atk":300,"hp":5000,"undpspro":100</v>
      </c>
      <c r="J1838" s="20" t="str">
        <f>IF(I1838="","",属性中转表!$I$1&amp;(IF(VLOOKUP(B1838,属性中转表!A:G,7,FALSE)=0,0,VLOOKUP(VLOOKUP(B1838,属性中转表!A:G,7,FALSE),属性中转表!$K$2:$P$21,4,0)))+IFERROR(VLOOKUP(A1838,英雄数据表!A:K,IF(武魂!B1838&gt;=50,10,IF(武魂!B1838&gt;=25,6)),0),0))</f>
        <v>,"dpspro":100</v>
      </c>
      <c r="K1838" s="32" t="str">
        <f t="shared" si="125"/>
        <v>"atk":300,"hp":5000,"undpspro":100,"dpspro":100</v>
      </c>
      <c r="L1838" s="20" t="str">
        <f>IF(B1838&gt;=50,VLOOKUP(A1838,英雄数据表!A:L,11,FALSE),IF(B1838&gt;=25,VLOOKUP(A1838,英雄数据表!A:L,7,0),""))</f>
        <v>"2105601004"</v>
      </c>
      <c r="M1838" s="20" t="str">
        <f>IFERROR(VLOOKUP(B1838,属性中转表!$K$2:$O$21,5,FALSE),"")</f>
        <v/>
      </c>
      <c r="N1838" s="20" t="str">
        <f>IF(B1838=25,VLOOKUP(A1838,英雄数据表!A:L,8,FALSE),IF(B1838=50,VLOOKUP(A1838,英雄数据表!A:L,12,0),""))</f>
        <v/>
      </c>
    </row>
    <row r="1839" spans="1:14" x14ac:dyDescent="0.3">
      <c r="A1839" s="20">
        <v>21056</v>
      </c>
      <c r="B1839" s="21">
        <f t="shared" si="122"/>
        <v>38</v>
      </c>
      <c r="C1839" s="21">
        <v>5</v>
      </c>
      <c r="D1839" s="21">
        <f>VLOOKUP(A1839,英雄数据表!A:D,4,0)</f>
        <v>2</v>
      </c>
      <c r="E1839" s="20" t="str">
        <f>VLOOKUP(A1839,英雄数据表!A:C,3,0)</f>
        <v>真理之拳</v>
      </c>
      <c r="F1839" s="20">
        <f t="shared" si="123"/>
        <v>21056</v>
      </c>
      <c r="G1839" s="20">
        <f t="shared" si="124"/>
        <v>21056</v>
      </c>
      <c r="H1839" s="21" t="str">
        <f>VLOOKUP(B1839,属性中转表!A:F,6,FALSE)</f>
        <v>"hp":120600,"atk":3350</v>
      </c>
      <c r="I1839" s="20" t="str">
        <f>IF(VLOOKUP(B1839,属性中转表!A:G,7,FALSE)=0,"",VLOOKUP(VLOOKUP(B1839,属性中转表!A:G,7,FALSE),属性中转表!$K$2:$P$21,6,0))&amp;IF(VLOOKUP(B1839,属性中转表!A:G,7,FALSE)&gt;=50,VLOOKUP(A1839,英雄数据表!A:K,9,0),IF(VLOOKUP(B1839,属性中转表!A:G,7,FALSE)&gt;=25,VLOOKUP(A1839,英雄数据表!A:K,5,0),""))</f>
        <v>"atk":300,"hp":5000,"undpspro":100</v>
      </c>
      <c r="J1839" s="20" t="str">
        <f>IF(I1839="","",属性中转表!$I$1&amp;(IF(VLOOKUP(B1839,属性中转表!A:G,7,FALSE)=0,0,VLOOKUP(VLOOKUP(B1839,属性中转表!A:G,7,FALSE),属性中转表!$K$2:$P$21,4,0)))+IFERROR(VLOOKUP(A1839,英雄数据表!A:K,IF(武魂!B1839&gt;=50,10,IF(武魂!B1839&gt;=25,6)),0),0))</f>
        <v>,"dpspro":100</v>
      </c>
      <c r="K1839" s="32" t="str">
        <f t="shared" si="125"/>
        <v>"atk":300,"hp":5000,"undpspro":100,"dpspro":100</v>
      </c>
      <c r="L1839" s="20" t="str">
        <f>IF(B1839&gt;=50,VLOOKUP(A1839,英雄数据表!A:L,11,FALSE),IF(B1839&gt;=25,VLOOKUP(A1839,英雄数据表!A:L,7,0),""))</f>
        <v>"2105601004"</v>
      </c>
      <c r="M1839" s="20" t="str">
        <f>IFERROR(VLOOKUP(B1839,属性中转表!$K$2:$O$21,5,FALSE),"")</f>
        <v/>
      </c>
      <c r="N1839" s="20" t="str">
        <f>IF(B1839=25,VLOOKUP(A1839,英雄数据表!A:L,8,FALSE),IF(B1839=50,VLOOKUP(A1839,英雄数据表!A:L,12,0),""))</f>
        <v/>
      </c>
    </row>
    <row r="1840" spans="1:14" x14ac:dyDescent="0.3">
      <c r="A1840" s="20">
        <v>21056</v>
      </c>
      <c r="B1840" s="21">
        <f t="shared" si="122"/>
        <v>39</v>
      </c>
      <c r="C1840" s="21">
        <v>5</v>
      </c>
      <c r="D1840" s="21">
        <f>VLOOKUP(A1840,英雄数据表!A:D,4,0)</f>
        <v>2</v>
      </c>
      <c r="E1840" s="20" t="str">
        <f>VLOOKUP(A1840,英雄数据表!A:C,3,0)</f>
        <v>真理之拳</v>
      </c>
      <c r="F1840" s="20">
        <f t="shared" si="123"/>
        <v>21056</v>
      </c>
      <c r="G1840" s="20">
        <f t="shared" si="124"/>
        <v>21056</v>
      </c>
      <c r="H1840" s="21" t="str">
        <f>VLOOKUP(B1840,属性中转表!A:F,6,FALSE)</f>
        <v>"hp":125100,"atk":3475</v>
      </c>
      <c r="I1840" s="20" t="str">
        <f>IF(VLOOKUP(B1840,属性中转表!A:G,7,FALSE)=0,"",VLOOKUP(VLOOKUP(B1840,属性中转表!A:G,7,FALSE),属性中转表!$K$2:$P$21,6,0))&amp;IF(VLOOKUP(B1840,属性中转表!A:G,7,FALSE)&gt;=50,VLOOKUP(A1840,英雄数据表!A:K,9,0),IF(VLOOKUP(B1840,属性中转表!A:G,7,FALSE)&gt;=25,VLOOKUP(A1840,英雄数据表!A:K,5,0),""))</f>
        <v>"atk":300,"hp":5000,"undpspro":100</v>
      </c>
      <c r="J1840" s="20" t="str">
        <f>IF(I1840="","",属性中转表!$I$1&amp;(IF(VLOOKUP(B1840,属性中转表!A:G,7,FALSE)=0,0,VLOOKUP(VLOOKUP(B1840,属性中转表!A:G,7,FALSE),属性中转表!$K$2:$P$21,4,0)))+IFERROR(VLOOKUP(A1840,英雄数据表!A:K,IF(武魂!B1840&gt;=50,10,IF(武魂!B1840&gt;=25,6)),0),0))</f>
        <v>,"dpspro":100</v>
      </c>
      <c r="K1840" s="32" t="str">
        <f t="shared" si="125"/>
        <v>"atk":300,"hp":5000,"undpspro":100,"dpspro":100</v>
      </c>
      <c r="L1840" s="20" t="str">
        <f>IF(B1840&gt;=50,VLOOKUP(A1840,英雄数据表!A:L,11,FALSE),IF(B1840&gt;=25,VLOOKUP(A1840,英雄数据表!A:L,7,0),""))</f>
        <v>"2105601004"</v>
      </c>
      <c r="M1840" s="20" t="str">
        <f>IFERROR(VLOOKUP(B1840,属性中转表!$K$2:$O$21,5,FALSE),"")</f>
        <v/>
      </c>
      <c r="N1840" s="20" t="str">
        <f>IF(B1840=25,VLOOKUP(A1840,英雄数据表!A:L,8,FALSE),IF(B1840=50,VLOOKUP(A1840,英雄数据表!A:L,12,0),""))</f>
        <v/>
      </c>
    </row>
    <row r="1841" spans="1:14" x14ac:dyDescent="0.3">
      <c r="A1841" s="20">
        <v>21056</v>
      </c>
      <c r="B1841" s="21">
        <f t="shared" si="122"/>
        <v>40</v>
      </c>
      <c r="C1841" s="21">
        <v>5</v>
      </c>
      <c r="D1841" s="21">
        <f>VLOOKUP(A1841,英雄数据表!A:D,4,0)</f>
        <v>2</v>
      </c>
      <c r="E1841" s="20" t="str">
        <f>VLOOKUP(A1841,英雄数据表!A:C,3,0)</f>
        <v>真理之拳</v>
      </c>
      <c r="F1841" s="20">
        <f t="shared" si="123"/>
        <v>21056</v>
      </c>
      <c r="G1841" s="20">
        <f t="shared" si="124"/>
        <v>21056</v>
      </c>
      <c r="H1841" s="21" t="str">
        <f>VLOOKUP(B1841,属性中转表!A:F,6,FALSE)</f>
        <v>"hp":129600,"atk":3600</v>
      </c>
      <c r="I1841" s="20" t="str">
        <f>IF(VLOOKUP(B1841,属性中转表!A:G,7,FALSE)=0,"",VLOOKUP(VLOOKUP(B1841,属性中转表!A:G,7,FALSE),属性中转表!$K$2:$P$21,6,0))&amp;IF(VLOOKUP(B1841,属性中转表!A:G,7,FALSE)&gt;=50,VLOOKUP(A1841,英雄数据表!A:K,9,0),IF(VLOOKUP(B1841,属性中转表!A:G,7,FALSE)&gt;=25,VLOOKUP(A1841,英雄数据表!A:K,5,0),""))</f>
        <v>"atk":300,"hp":5000,"undpspro":100,"pvpdpspro":50</v>
      </c>
      <c r="J1841" s="20" t="str">
        <f>IF(I1841="","",属性中转表!$I$1&amp;(IF(VLOOKUP(B1841,属性中转表!A:G,7,FALSE)=0,0,VLOOKUP(VLOOKUP(B1841,属性中转表!A:G,7,FALSE),属性中转表!$K$2:$P$21,4,0)))+IFERROR(VLOOKUP(A1841,英雄数据表!A:K,IF(武魂!B1841&gt;=50,10,IF(武魂!B1841&gt;=25,6)),0),0))</f>
        <v>,"dpspro":100</v>
      </c>
      <c r="K1841" s="32" t="str">
        <f t="shared" si="125"/>
        <v>"atk":300,"hp":5000,"undpspro":100,"pvpdpspro":50,"dpspro":100</v>
      </c>
      <c r="L1841" s="20" t="str">
        <f>IF(B1841&gt;=50,VLOOKUP(A1841,英雄数据表!A:L,11,FALSE),IF(B1841&gt;=25,VLOOKUP(A1841,英雄数据表!A:L,7,0),""))</f>
        <v>"2105601004"</v>
      </c>
      <c r="M1841" s="20" t="str">
        <f>IFERROR(VLOOKUP(B1841,属性中转表!$K$2:$O$21,5,FALSE),"")</f>
        <v>"pvpdpspro":50</v>
      </c>
      <c r="N1841" s="20" t="str">
        <f>IF(B1841=25,VLOOKUP(A1841,英雄数据表!A:L,8,FALSE),IF(B1841=50,VLOOKUP(A1841,英雄数据表!A:L,12,0),""))</f>
        <v/>
      </c>
    </row>
    <row r="1842" spans="1:14" x14ac:dyDescent="0.3">
      <c r="A1842" s="20">
        <v>21056</v>
      </c>
      <c r="B1842" s="21">
        <f t="shared" si="122"/>
        <v>41</v>
      </c>
      <c r="C1842" s="21">
        <v>5</v>
      </c>
      <c r="D1842" s="21">
        <f>VLOOKUP(A1842,英雄数据表!A:D,4,0)</f>
        <v>2</v>
      </c>
      <c r="E1842" s="20" t="str">
        <f>VLOOKUP(A1842,英雄数据表!A:C,3,0)</f>
        <v>真理之拳</v>
      </c>
      <c r="F1842" s="20">
        <f t="shared" si="123"/>
        <v>21056</v>
      </c>
      <c r="G1842" s="20">
        <f t="shared" si="124"/>
        <v>21056</v>
      </c>
      <c r="H1842" s="21" t="str">
        <f>VLOOKUP(B1842,属性中转表!A:F,6,FALSE)</f>
        <v>"hp":135000,"atk":3750</v>
      </c>
      <c r="I1842" s="20" t="str">
        <f>IF(VLOOKUP(B1842,属性中转表!A:G,7,FALSE)=0,"",VLOOKUP(VLOOKUP(B1842,属性中转表!A:G,7,FALSE),属性中转表!$K$2:$P$21,6,0))&amp;IF(VLOOKUP(B1842,属性中转表!A:G,7,FALSE)&gt;=50,VLOOKUP(A1842,英雄数据表!A:K,9,0),IF(VLOOKUP(B1842,属性中转表!A:G,7,FALSE)&gt;=25,VLOOKUP(A1842,英雄数据表!A:K,5,0),""))</f>
        <v>"atk":300,"hp":5000,"undpspro":100,"pvpdpspro":50</v>
      </c>
      <c r="J1842" s="20" t="str">
        <f>IF(I1842="","",属性中转表!$I$1&amp;(IF(VLOOKUP(B1842,属性中转表!A:G,7,FALSE)=0,0,VLOOKUP(VLOOKUP(B1842,属性中转表!A:G,7,FALSE),属性中转表!$K$2:$P$21,4,0)))+IFERROR(VLOOKUP(A1842,英雄数据表!A:K,IF(武魂!B1842&gt;=50,10,IF(武魂!B1842&gt;=25,6)),0),0))</f>
        <v>,"dpspro":100</v>
      </c>
      <c r="K1842" s="32" t="str">
        <f t="shared" si="125"/>
        <v>"atk":300,"hp":5000,"undpspro":100,"pvpdpspro":50,"dpspro":100</v>
      </c>
      <c r="L1842" s="20" t="str">
        <f>IF(B1842&gt;=50,VLOOKUP(A1842,英雄数据表!A:L,11,FALSE),IF(B1842&gt;=25,VLOOKUP(A1842,英雄数据表!A:L,7,0),""))</f>
        <v>"2105601004"</v>
      </c>
      <c r="M1842" s="20" t="str">
        <f>IFERROR(VLOOKUP(B1842,属性中转表!$K$2:$O$21,5,FALSE),"")</f>
        <v/>
      </c>
      <c r="N1842" s="20" t="str">
        <f>IF(B1842=25,VLOOKUP(A1842,英雄数据表!A:L,8,FALSE),IF(B1842=50,VLOOKUP(A1842,英雄数据表!A:L,12,0),""))</f>
        <v/>
      </c>
    </row>
    <row r="1843" spans="1:14" x14ac:dyDescent="0.3">
      <c r="A1843" s="20">
        <v>21056</v>
      </c>
      <c r="B1843" s="21">
        <f t="shared" si="122"/>
        <v>42</v>
      </c>
      <c r="C1843" s="21">
        <v>5</v>
      </c>
      <c r="D1843" s="21">
        <f>VLOOKUP(A1843,英雄数据表!A:D,4,0)</f>
        <v>2</v>
      </c>
      <c r="E1843" s="20" t="str">
        <f>VLOOKUP(A1843,英雄数据表!A:C,3,0)</f>
        <v>真理之拳</v>
      </c>
      <c r="F1843" s="20">
        <f t="shared" si="123"/>
        <v>21056</v>
      </c>
      <c r="G1843" s="20">
        <f t="shared" si="124"/>
        <v>21056</v>
      </c>
      <c r="H1843" s="21" t="str">
        <f>VLOOKUP(B1843,属性中转表!A:F,6,FALSE)</f>
        <v>"hp":140400,"atk":3900</v>
      </c>
      <c r="I1843" s="20" t="str">
        <f>IF(VLOOKUP(B1843,属性中转表!A:G,7,FALSE)=0,"",VLOOKUP(VLOOKUP(B1843,属性中转表!A:G,7,FALSE),属性中转表!$K$2:$P$21,6,0))&amp;IF(VLOOKUP(B1843,属性中转表!A:G,7,FALSE)&gt;=50,VLOOKUP(A1843,英雄数据表!A:K,9,0),IF(VLOOKUP(B1843,属性中转表!A:G,7,FALSE)&gt;=25,VLOOKUP(A1843,英雄数据表!A:K,5,0),""))</f>
        <v>"atk":300,"hp":5000,"undpspro":100,"pvpdpspro":50</v>
      </c>
      <c r="J1843" s="20" t="str">
        <f>IF(I1843="","",属性中转表!$I$1&amp;(IF(VLOOKUP(B1843,属性中转表!A:G,7,FALSE)=0,0,VLOOKUP(VLOOKUP(B1843,属性中转表!A:G,7,FALSE),属性中转表!$K$2:$P$21,4,0)))+IFERROR(VLOOKUP(A1843,英雄数据表!A:K,IF(武魂!B1843&gt;=50,10,IF(武魂!B1843&gt;=25,6)),0),0))</f>
        <v>,"dpspro":100</v>
      </c>
      <c r="K1843" s="32" t="str">
        <f t="shared" si="125"/>
        <v>"atk":300,"hp":5000,"undpspro":100,"pvpdpspro":50,"dpspro":100</v>
      </c>
      <c r="L1843" s="20" t="str">
        <f>IF(B1843&gt;=50,VLOOKUP(A1843,英雄数据表!A:L,11,FALSE),IF(B1843&gt;=25,VLOOKUP(A1843,英雄数据表!A:L,7,0),""))</f>
        <v>"2105601004"</v>
      </c>
      <c r="M1843" s="20" t="str">
        <f>IFERROR(VLOOKUP(B1843,属性中转表!$K$2:$O$21,5,FALSE),"")</f>
        <v/>
      </c>
      <c r="N1843" s="20" t="str">
        <f>IF(B1843=25,VLOOKUP(A1843,英雄数据表!A:L,8,FALSE),IF(B1843=50,VLOOKUP(A1843,英雄数据表!A:L,12,0),""))</f>
        <v/>
      </c>
    </row>
    <row r="1844" spans="1:14" x14ac:dyDescent="0.3">
      <c r="A1844" s="20">
        <v>21056</v>
      </c>
      <c r="B1844" s="21">
        <f t="shared" si="122"/>
        <v>43</v>
      </c>
      <c r="C1844" s="21">
        <v>5</v>
      </c>
      <c r="D1844" s="21">
        <f>VLOOKUP(A1844,英雄数据表!A:D,4,0)</f>
        <v>2</v>
      </c>
      <c r="E1844" s="20" t="str">
        <f>VLOOKUP(A1844,英雄数据表!A:C,3,0)</f>
        <v>真理之拳</v>
      </c>
      <c r="F1844" s="20">
        <f t="shared" si="123"/>
        <v>21056</v>
      </c>
      <c r="G1844" s="20">
        <f t="shared" si="124"/>
        <v>21056</v>
      </c>
      <c r="H1844" s="21" t="str">
        <f>VLOOKUP(B1844,属性中转表!A:F,6,FALSE)</f>
        <v>"hp":145800,"atk":4050</v>
      </c>
      <c r="I1844" s="20" t="str">
        <f>IF(VLOOKUP(B1844,属性中转表!A:G,7,FALSE)=0,"",VLOOKUP(VLOOKUP(B1844,属性中转表!A:G,7,FALSE),属性中转表!$K$2:$P$21,6,0))&amp;IF(VLOOKUP(B1844,属性中转表!A:G,7,FALSE)&gt;=50,VLOOKUP(A1844,英雄数据表!A:K,9,0),IF(VLOOKUP(B1844,属性中转表!A:G,7,FALSE)&gt;=25,VLOOKUP(A1844,英雄数据表!A:K,5,0),""))</f>
        <v>"atk":300,"hp":5000,"undpspro":100,"pvpdpspro":50</v>
      </c>
      <c r="J1844" s="20" t="str">
        <f>IF(I1844="","",属性中转表!$I$1&amp;(IF(VLOOKUP(B1844,属性中转表!A:G,7,FALSE)=0,0,VLOOKUP(VLOOKUP(B1844,属性中转表!A:G,7,FALSE),属性中转表!$K$2:$P$21,4,0)))+IFERROR(VLOOKUP(A1844,英雄数据表!A:K,IF(武魂!B1844&gt;=50,10,IF(武魂!B1844&gt;=25,6)),0),0))</f>
        <v>,"dpspro":100</v>
      </c>
      <c r="K1844" s="32" t="str">
        <f t="shared" si="125"/>
        <v>"atk":300,"hp":5000,"undpspro":100,"pvpdpspro":50,"dpspro":100</v>
      </c>
      <c r="L1844" s="20" t="str">
        <f>IF(B1844&gt;=50,VLOOKUP(A1844,英雄数据表!A:L,11,FALSE),IF(B1844&gt;=25,VLOOKUP(A1844,英雄数据表!A:L,7,0),""))</f>
        <v>"2105601004"</v>
      </c>
      <c r="M1844" s="20" t="str">
        <f>IFERROR(VLOOKUP(B1844,属性中转表!$K$2:$O$21,5,FALSE),"")</f>
        <v/>
      </c>
      <c r="N1844" s="20" t="str">
        <f>IF(B1844=25,VLOOKUP(A1844,英雄数据表!A:L,8,FALSE),IF(B1844=50,VLOOKUP(A1844,英雄数据表!A:L,12,0),""))</f>
        <v/>
      </c>
    </row>
    <row r="1845" spans="1:14" x14ac:dyDescent="0.3">
      <c r="A1845" s="20">
        <v>21056</v>
      </c>
      <c r="B1845" s="21">
        <f t="shared" si="122"/>
        <v>44</v>
      </c>
      <c r="C1845" s="21">
        <v>5</v>
      </c>
      <c r="D1845" s="21">
        <f>VLOOKUP(A1845,英雄数据表!A:D,4,0)</f>
        <v>2</v>
      </c>
      <c r="E1845" s="20" t="str">
        <f>VLOOKUP(A1845,英雄数据表!A:C,3,0)</f>
        <v>真理之拳</v>
      </c>
      <c r="F1845" s="20">
        <f t="shared" si="123"/>
        <v>21056</v>
      </c>
      <c r="G1845" s="20">
        <f t="shared" si="124"/>
        <v>21056</v>
      </c>
      <c r="H1845" s="21" t="str">
        <f>VLOOKUP(B1845,属性中转表!A:F,6,FALSE)</f>
        <v>"hp":151200,"atk":4200</v>
      </c>
      <c r="I1845" s="20" t="str">
        <f>IF(VLOOKUP(B1845,属性中转表!A:G,7,FALSE)=0,"",VLOOKUP(VLOOKUP(B1845,属性中转表!A:G,7,FALSE),属性中转表!$K$2:$P$21,6,0))&amp;IF(VLOOKUP(B1845,属性中转表!A:G,7,FALSE)&gt;=50,VLOOKUP(A1845,英雄数据表!A:K,9,0),IF(VLOOKUP(B1845,属性中转表!A:G,7,FALSE)&gt;=25,VLOOKUP(A1845,英雄数据表!A:K,5,0),""))</f>
        <v>"atk":300,"hp":5000,"undpspro":100,"pvpdpspro":50</v>
      </c>
      <c r="J1845" s="20" t="str">
        <f>IF(I1845="","",属性中转表!$I$1&amp;(IF(VLOOKUP(B1845,属性中转表!A:G,7,FALSE)=0,0,VLOOKUP(VLOOKUP(B1845,属性中转表!A:G,7,FALSE),属性中转表!$K$2:$P$21,4,0)))+IFERROR(VLOOKUP(A1845,英雄数据表!A:K,IF(武魂!B1845&gt;=50,10,IF(武魂!B1845&gt;=25,6)),0),0))</f>
        <v>,"dpspro":100</v>
      </c>
      <c r="K1845" s="32" t="str">
        <f t="shared" si="125"/>
        <v>"atk":300,"hp":5000,"undpspro":100,"pvpdpspro":50,"dpspro":100</v>
      </c>
      <c r="L1845" s="20" t="str">
        <f>IF(B1845&gt;=50,VLOOKUP(A1845,英雄数据表!A:L,11,FALSE),IF(B1845&gt;=25,VLOOKUP(A1845,英雄数据表!A:L,7,0),""))</f>
        <v>"2105601004"</v>
      </c>
      <c r="M1845" s="20" t="str">
        <f>IFERROR(VLOOKUP(B1845,属性中转表!$K$2:$O$21,5,FALSE),"")</f>
        <v/>
      </c>
      <c r="N1845" s="20" t="str">
        <f>IF(B1845=25,VLOOKUP(A1845,英雄数据表!A:L,8,FALSE),IF(B1845=50,VLOOKUP(A1845,英雄数据表!A:L,12,0),""))</f>
        <v/>
      </c>
    </row>
    <row r="1846" spans="1:14" x14ac:dyDescent="0.3">
      <c r="A1846" s="20">
        <v>21056</v>
      </c>
      <c r="B1846" s="21">
        <f t="shared" si="122"/>
        <v>45</v>
      </c>
      <c r="C1846" s="21">
        <v>5</v>
      </c>
      <c r="D1846" s="21">
        <f>VLOOKUP(A1846,英雄数据表!A:D,4,0)</f>
        <v>2</v>
      </c>
      <c r="E1846" s="20" t="str">
        <f>VLOOKUP(A1846,英雄数据表!A:C,3,0)</f>
        <v>真理之拳</v>
      </c>
      <c r="F1846" s="20">
        <f t="shared" si="123"/>
        <v>21056</v>
      </c>
      <c r="G1846" s="20">
        <f t="shared" si="124"/>
        <v>21056</v>
      </c>
      <c r="H1846" s="21" t="str">
        <f>VLOOKUP(B1846,属性中转表!A:F,6,FALSE)</f>
        <v>"hp":156600,"atk":4350</v>
      </c>
      <c r="I1846" s="20" t="str">
        <f>IF(VLOOKUP(B1846,属性中转表!A:G,7,FALSE)=0,"",VLOOKUP(VLOOKUP(B1846,属性中转表!A:G,7,FALSE),属性中转表!$K$2:$P$21,6,0))&amp;IF(VLOOKUP(B1846,属性中转表!A:G,7,FALSE)&gt;=50,VLOOKUP(A1846,英雄数据表!A:K,9,0),IF(VLOOKUP(B1846,属性中转表!A:G,7,FALSE)&gt;=25,VLOOKUP(A1846,英雄数据表!A:K,5,0),""))</f>
        <v>"atk":300,"hp":5000,"undpspro":100,"pvpdpspro":50,"pvpundpspro":50</v>
      </c>
      <c r="J1846" s="20" t="str">
        <f>IF(I1846="","",属性中转表!$I$1&amp;(IF(VLOOKUP(B1846,属性中转表!A:G,7,FALSE)=0,0,VLOOKUP(VLOOKUP(B1846,属性中转表!A:G,7,FALSE),属性中转表!$K$2:$P$21,4,0)))+IFERROR(VLOOKUP(A1846,英雄数据表!A:K,IF(武魂!B1846&gt;=50,10,IF(武魂!B1846&gt;=25,6)),0),0))</f>
        <v>,"dpspro":100</v>
      </c>
      <c r="K1846" s="32" t="str">
        <f t="shared" si="125"/>
        <v>"atk":300,"hp":5000,"undpspro":100,"pvpdpspro":50,"pvpundpspro":50,"dpspro":100</v>
      </c>
      <c r="L1846" s="20" t="str">
        <f>IF(B1846&gt;=50,VLOOKUP(A1846,英雄数据表!A:L,11,FALSE),IF(B1846&gt;=25,VLOOKUP(A1846,英雄数据表!A:L,7,0),""))</f>
        <v>"2105601004"</v>
      </c>
      <c r="M1846" s="20" t="str">
        <f>IFERROR(VLOOKUP(B1846,属性中转表!$K$2:$O$21,5,FALSE),"")</f>
        <v>"pvpundpspro":50</v>
      </c>
      <c r="N1846" s="20" t="str">
        <f>IF(B1846=25,VLOOKUP(A1846,英雄数据表!A:L,8,FALSE),IF(B1846=50,VLOOKUP(A1846,英雄数据表!A:L,12,0),""))</f>
        <v/>
      </c>
    </row>
    <row r="1847" spans="1:14" x14ac:dyDescent="0.3">
      <c r="A1847" s="20">
        <v>21056</v>
      </c>
      <c r="B1847" s="21">
        <f t="shared" si="122"/>
        <v>46</v>
      </c>
      <c r="C1847" s="21">
        <v>5</v>
      </c>
      <c r="D1847" s="21">
        <f>VLOOKUP(A1847,英雄数据表!A:D,4,0)</f>
        <v>2</v>
      </c>
      <c r="E1847" s="20" t="str">
        <f>VLOOKUP(A1847,英雄数据表!A:C,3,0)</f>
        <v>真理之拳</v>
      </c>
      <c r="F1847" s="20">
        <f t="shared" si="123"/>
        <v>21056</v>
      </c>
      <c r="G1847" s="20">
        <f t="shared" si="124"/>
        <v>21056</v>
      </c>
      <c r="H1847" s="21" t="str">
        <f>VLOOKUP(B1847,属性中转表!A:F,6,FALSE)</f>
        <v>"hp":162000,"atk":4500</v>
      </c>
      <c r="I1847" s="20" t="str">
        <f>IF(VLOOKUP(B1847,属性中转表!A:G,7,FALSE)=0,"",VLOOKUP(VLOOKUP(B1847,属性中转表!A:G,7,FALSE),属性中转表!$K$2:$P$21,6,0))&amp;IF(VLOOKUP(B1847,属性中转表!A:G,7,FALSE)&gt;=50,VLOOKUP(A1847,英雄数据表!A:K,9,0),IF(VLOOKUP(B1847,属性中转表!A:G,7,FALSE)&gt;=25,VLOOKUP(A1847,英雄数据表!A:K,5,0),""))</f>
        <v>"atk":300,"hp":5000,"undpspro":100,"pvpdpspro":50,"pvpundpspro":50</v>
      </c>
      <c r="J1847" s="20" t="str">
        <f>IF(I1847="","",属性中转表!$I$1&amp;(IF(VLOOKUP(B1847,属性中转表!A:G,7,FALSE)=0,0,VLOOKUP(VLOOKUP(B1847,属性中转表!A:G,7,FALSE),属性中转表!$K$2:$P$21,4,0)))+IFERROR(VLOOKUP(A1847,英雄数据表!A:K,IF(武魂!B1847&gt;=50,10,IF(武魂!B1847&gt;=25,6)),0),0))</f>
        <v>,"dpspro":100</v>
      </c>
      <c r="K1847" s="32" t="str">
        <f t="shared" si="125"/>
        <v>"atk":300,"hp":5000,"undpspro":100,"pvpdpspro":50,"pvpundpspro":50,"dpspro":100</v>
      </c>
      <c r="L1847" s="20" t="str">
        <f>IF(B1847&gt;=50,VLOOKUP(A1847,英雄数据表!A:L,11,FALSE),IF(B1847&gt;=25,VLOOKUP(A1847,英雄数据表!A:L,7,0),""))</f>
        <v>"2105601004"</v>
      </c>
      <c r="M1847" s="20" t="str">
        <f>IFERROR(VLOOKUP(B1847,属性中转表!$K$2:$O$21,5,FALSE),"")</f>
        <v/>
      </c>
      <c r="N1847" s="20" t="str">
        <f>IF(B1847=25,VLOOKUP(A1847,英雄数据表!A:L,8,FALSE),IF(B1847=50,VLOOKUP(A1847,英雄数据表!A:L,12,0),""))</f>
        <v/>
      </c>
    </row>
    <row r="1848" spans="1:14" x14ac:dyDescent="0.3">
      <c r="A1848" s="20">
        <v>21056</v>
      </c>
      <c r="B1848" s="21">
        <f t="shared" si="122"/>
        <v>47</v>
      </c>
      <c r="C1848" s="21">
        <v>5</v>
      </c>
      <c r="D1848" s="21">
        <f>VLOOKUP(A1848,英雄数据表!A:D,4,0)</f>
        <v>2</v>
      </c>
      <c r="E1848" s="20" t="str">
        <f>VLOOKUP(A1848,英雄数据表!A:C,3,0)</f>
        <v>真理之拳</v>
      </c>
      <c r="F1848" s="20">
        <f t="shared" si="123"/>
        <v>21056</v>
      </c>
      <c r="G1848" s="20">
        <f t="shared" si="124"/>
        <v>21056</v>
      </c>
      <c r="H1848" s="21" t="str">
        <f>VLOOKUP(B1848,属性中转表!A:F,6,FALSE)</f>
        <v>"hp":167400,"atk":4650</v>
      </c>
      <c r="I1848" s="20" t="str">
        <f>IF(VLOOKUP(B1848,属性中转表!A:G,7,FALSE)=0,"",VLOOKUP(VLOOKUP(B1848,属性中转表!A:G,7,FALSE),属性中转表!$K$2:$P$21,6,0))&amp;IF(VLOOKUP(B1848,属性中转表!A:G,7,FALSE)&gt;=50,VLOOKUP(A1848,英雄数据表!A:K,9,0),IF(VLOOKUP(B1848,属性中转表!A:G,7,FALSE)&gt;=25,VLOOKUP(A1848,英雄数据表!A:K,5,0),""))</f>
        <v>"atk":300,"hp":5000,"undpspro":100,"pvpdpspro":50,"pvpundpspro":50</v>
      </c>
      <c r="J1848" s="20" t="str">
        <f>IF(I1848="","",属性中转表!$I$1&amp;(IF(VLOOKUP(B1848,属性中转表!A:G,7,FALSE)=0,0,VLOOKUP(VLOOKUP(B1848,属性中转表!A:G,7,FALSE),属性中转表!$K$2:$P$21,4,0)))+IFERROR(VLOOKUP(A1848,英雄数据表!A:K,IF(武魂!B1848&gt;=50,10,IF(武魂!B1848&gt;=25,6)),0),0))</f>
        <v>,"dpspro":100</v>
      </c>
      <c r="K1848" s="32" t="str">
        <f t="shared" si="125"/>
        <v>"atk":300,"hp":5000,"undpspro":100,"pvpdpspro":50,"pvpundpspro":50,"dpspro":100</v>
      </c>
      <c r="L1848" s="20" t="str">
        <f>IF(B1848&gt;=50,VLOOKUP(A1848,英雄数据表!A:L,11,FALSE),IF(B1848&gt;=25,VLOOKUP(A1848,英雄数据表!A:L,7,0),""))</f>
        <v>"2105601004"</v>
      </c>
      <c r="M1848" s="20" t="str">
        <f>IFERROR(VLOOKUP(B1848,属性中转表!$K$2:$O$21,5,FALSE),"")</f>
        <v/>
      </c>
      <c r="N1848" s="20" t="str">
        <f>IF(B1848=25,VLOOKUP(A1848,英雄数据表!A:L,8,FALSE),IF(B1848=50,VLOOKUP(A1848,英雄数据表!A:L,12,0),""))</f>
        <v/>
      </c>
    </row>
    <row r="1849" spans="1:14" x14ac:dyDescent="0.3">
      <c r="A1849" s="20">
        <v>21056</v>
      </c>
      <c r="B1849" s="21">
        <f t="shared" si="122"/>
        <v>48</v>
      </c>
      <c r="C1849" s="21">
        <v>5</v>
      </c>
      <c r="D1849" s="21">
        <f>VLOOKUP(A1849,英雄数据表!A:D,4,0)</f>
        <v>2</v>
      </c>
      <c r="E1849" s="20" t="str">
        <f>VLOOKUP(A1849,英雄数据表!A:C,3,0)</f>
        <v>真理之拳</v>
      </c>
      <c r="F1849" s="20">
        <f t="shared" si="123"/>
        <v>21056</v>
      </c>
      <c r="G1849" s="20">
        <f t="shared" si="124"/>
        <v>21056</v>
      </c>
      <c r="H1849" s="21" t="str">
        <f>VLOOKUP(B1849,属性中转表!A:F,6,FALSE)</f>
        <v>"hp":172800,"atk":4800</v>
      </c>
      <c r="I1849" s="20" t="str">
        <f>IF(VLOOKUP(B1849,属性中转表!A:G,7,FALSE)=0,"",VLOOKUP(VLOOKUP(B1849,属性中转表!A:G,7,FALSE),属性中转表!$K$2:$P$21,6,0))&amp;IF(VLOOKUP(B1849,属性中转表!A:G,7,FALSE)&gt;=50,VLOOKUP(A1849,英雄数据表!A:K,9,0),IF(VLOOKUP(B1849,属性中转表!A:G,7,FALSE)&gt;=25,VLOOKUP(A1849,英雄数据表!A:K,5,0),""))</f>
        <v>"atk":300,"hp":5000,"undpspro":100,"pvpdpspro":50,"pvpundpspro":50</v>
      </c>
      <c r="J1849" s="20" t="str">
        <f>IF(I1849="","",属性中转表!$I$1&amp;(IF(VLOOKUP(B1849,属性中转表!A:G,7,FALSE)=0,0,VLOOKUP(VLOOKUP(B1849,属性中转表!A:G,7,FALSE),属性中转表!$K$2:$P$21,4,0)))+IFERROR(VLOOKUP(A1849,英雄数据表!A:K,IF(武魂!B1849&gt;=50,10,IF(武魂!B1849&gt;=25,6)),0),0))</f>
        <v>,"dpspro":100</v>
      </c>
      <c r="K1849" s="32" t="str">
        <f t="shared" si="125"/>
        <v>"atk":300,"hp":5000,"undpspro":100,"pvpdpspro":50,"pvpundpspro":50,"dpspro":100</v>
      </c>
      <c r="L1849" s="20" t="str">
        <f>IF(B1849&gt;=50,VLOOKUP(A1849,英雄数据表!A:L,11,FALSE),IF(B1849&gt;=25,VLOOKUP(A1849,英雄数据表!A:L,7,0),""))</f>
        <v>"2105601004"</v>
      </c>
      <c r="M1849" s="20" t="str">
        <f>IFERROR(VLOOKUP(B1849,属性中转表!$K$2:$O$21,5,FALSE),"")</f>
        <v/>
      </c>
      <c r="N1849" s="20" t="str">
        <f>IF(B1849=25,VLOOKUP(A1849,英雄数据表!A:L,8,FALSE),IF(B1849=50,VLOOKUP(A1849,英雄数据表!A:L,12,0),""))</f>
        <v/>
      </c>
    </row>
    <row r="1850" spans="1:14" x14ac:dyDescent="0.3">
      <c r="A1850" s="20">
        <v>21056</v>
      </c>
      <c r="B1850" s="21">
        <f t="shared" si="122"/>
        <v>49</v>
      </c>
      <c r="C1850" s="21">
        <v>5</v>
      </c>
      <c r="D1850" s="21">
        <f>VLOOKUP(A1850,英雄数据表!A:D,4,0)</f>
        <v>2</v>
      </c>
      <c r="E1850" s="20" t="str">
        <f>VLOOKUP(A1850,英雄数据表!A:C,3,0)</f>
        <v>真理之拳</v>
      </c>
      <c r="F1850" s="20">
        <f t="shared" si="123"/>
        <v>21056</v>
      </c>
      <c r="G1850" s="20">
        <f t="shared" si="124"/>
        <v>21056</v>
      </c>
      <c r="H1850" s="21" t="str">
        <f>VLOOKUP(B1850,属性中转表!A:F,6,FALSE)</f>
        <v>"hp":178200,"atk":4950</v>
      </c>
      <c r="I1850" s="20" t="str">
        <f>IF(VLOOKUP(B1850,属性中转表!A:G,7,FALSE)=0,"",VLOOKUP(VLOOKUP(B1850,属性中转表!A:G,7,FALSE),属性中转表!$K$2:$P$21,6,0))&amp;IF(VLOOKUP(B1850,属性中转表!A:G,7,FALSE)&gt;=50,VLOOKUP(A1850,英雄数据表!A:K,9,0),IF(VLOOKUP(B1850,属性中转表!A:G,7,FALSE)&gt;=25,VLOOKUP(A1850,英雄数据表!A:K,5,0),""))</f>
        <v>"atk":300,"hp":5000,"undpspro":100,"pvpdpspro":50,"pvpundpspro":50</v>
      </c>
      <c r="J1850" s="20" t="str">
        <f>IF(I1850="","",属性中转表!$I$1&amp;(IF(VLOOKUP(B1850,属性中转表!A:G,7,FALSE)=0,0,VLOOKUP(VLOOKUP(B1850,属性中转表!A:G,7,FALSE),属性中转表!$K$2:$P$21,4,0)))+IFERROR(VLOOKUP(A1850,英雄数据表!A:K,IF(武魂!B1850&gt;=50,10,IF(武魂!B1850&gt;=25,6)),0),0))</f>
        <v>,"dpspro":100</v>
      </c>
      <c r="K1850" s="32" t="str">
        <f t="shared" si="125"/>
        <v>"atk":300,"hp":5000,"undpspro":100,"pvpdpspro":50,"pvpundpspro":50,"dpspro":100</v>
      </c>
      <c r="L1850" s="20" t="str">
        <f>IF(B1850&gt;=50,VLOOKUP(A1850,英雄数据表!A:L,11,FALSE),IF(B1850&gt;=25,VLOOKUP(A1850,英雄数据表!A:L,7,0),""))</f>
        <v>"2105601004"</v>
      </c>
      <c r="M1850" s="20" t="str">
        <f>IFERROR(VLOOKUP(B1850,属性中转表!$K$2:$O$21,5,FALSE),"")</f>
        <v/>
      </c>
      <c r="N1850" s="20" t="str">
        <f>IF(B1850=25,VLOOKUP(A1850,英雄数据表!A:L,8,FALSE),IF(B1850=50,VLOOKUP(A1850,英雄数据表!A:L,12,0),""))</f>
        <v/>
      </c>
    </row>
    <row r="1851" spans="1:14" x14ac:dyDescent="0.3">
      <c r="A1851" s="20">
        <v>21056</v>
      </c>
      <c r="B1851" s="21">
        <f t="shared" si="122"/>
        <v>50</v>
      </c>
      <c r="C1851" s="21">
        <v>5</v>
      </c>
      <c r="D1851" s="21">
        <f>VLOOKUP(A1851,英雄数据表!A:D,4,0)</f>
        <v>2</v>
      </c>
      <c r="E1851" s="20" t="str">
        <f>VLOOKUP(A1851,英雄数据表!A:C,3,0)</f>
        <v>真理之拳</v>
      </c>
      <c r="F1851" s="20">
        <f t="shared" si="123"/>
        <v>21056</v>
      </c>
      <c r="G1851" s="20">
        <f t="shared" si="124"/>
        <v>21056</v>
      </c>
      <c r="H1851" s="21" t="str">
        <f>VLOOKUP(B1851,属性中转表!A:F,6,FALSE)</f>
        <v>"hp":183600,"atk":5100</v>
      </c>
      <c r="I1851" s="20" t="str">
        <f>IF(VLOOKUP(B1851,属性中转表!A:G,7,FALSE)=0,"",VLOOKUP(VLOOKUP(B1851,属性中转表!A:G,7,FALSE),属性中转表!$K$2:$P$21,6,0))&amp;IF(VLOOKUP(B1851,属性中转表!A:G,7,FALSE)&gt;=50,VLOOKUP(A1851,英雄数据表!A:K,9,0),IF(VLOOKUP(B1851,属性中转表!A:G,7,FALSE)&gt;=25,VLOOKUP(A1851,英雄数据表!A:K,5,0),""))</f>
        <v>"atk":300,"hp":5000,"undpspro":100,"pvpdpspro":50,"pvpundpspro":50</v>
      </c>
      <c r="J1851" s="20" t="str">
        <f>IF(I1851="","",属性中转表!$I$1&amp;(IF(VLOOKUP(B1851,属性中转表!A:G,7,FALSE)=0,0,VLOOKUP(VLOOKUP(B1851,属性中转表!A:G,7,FALSE),属性中转表!$K$2:$P$21,4,0)))+IFERROR(VLOOKUP(A1851,英雄数据表!A:K,IF(武魂!B1851&gt;=50,10,IF(武魂!B1851&gt;=25,6)),0),0))</f>
        <v>,"dpspro":100</v>
      </c>
      <c r="K1851" s="32" t="str">
        <f t="shared" si="125"/>
        <v>"atk":300,"hp":5000,"undpspro":100,"pvpdpspro":50,"pvpundpspro":50,"dpspro":100</v>
      </c>
      <c r="L1851" s="20" t="str">
        <f>IF(B1851&gt;=50,VLOOKUP(A1851,英雄数据表!A:L,11,FALSE),IF(B1851&gt;=25,VLOOKUP(A1851,英雄数据表!A:L,7,0),""))</f>
        <v>"2105602004"</v>
      </c>
      <c r="M1851" s="20" t="str">
        <f>IFERROR(VLOOKUP(B1851,属性中转表!$K$2:$O$21,5,FALSE),"")</f>
        <v/>
      </c>
      <c r="N1851" s="20" t="str">
        <f>IF(B1851=25,VLOOKUP(A1851,英雄数据表!A:L,8,FALSE),IF(B1851=50,VLOOKUP(A1851,英雄数据表!A:L,12,0),""))</f>
        <v>敌方每有一个中燃烧效果的目标将会使得巨岩神使伤害+10%（该效果最多提升40%伤害）</v>
      </c>
    </row>
    <row r="1852" spans="1:14" x14ac:dyDescent="0.3">
      <c r="A1852" s="20">
        <v>21056</v>
      </c>
      <c r="B1852" s="21">
        <f t="shared" si="122"/>
        <v>51</v>
      </c>
      <c r="C1852" s="21">
        <v>5</v>
      </c>
      <c r="D1852" s="21">
        <f>VLOOKUP(A1852,英雄数据表!A:D,4,0)</f>
        <v>2</v>
      </c>
      <c r="E1852" s="20" t="str">
        <f>VLOOKUP(A1852,英雄数据表!A:C,3,0)</f>
        <v>真理之拳</v>
      </c>
      <c r="F1852" s="20">
        <f t="shared" si="123"/>
        <v>21056</v>
      </c>
      <c r="G1852" s="20">
        <f t="shared" si="124"/>
        <v>21056</v>
      </c>
      <c r="H1852" s="21" t="str">
        <f>VLOOKUP(B1852,属性中转表!A:F,6,FALSE)</f>
        <v>"hp":189000,"atk":5250</v>
      </c>
      <c r="I1852" s="20" t="str">
        <f>IF(VLOOKUP(B1852,属性中转表!A:G,7,FALSE)=0,"",VLOOKUP(VLOOKUP(B1852,属性中转表!A:G,7,FALSE),属性中转表!$K$2:$P$21,6,0))&amp;IF(VLOOKUP(B1852,属性中转表!A:G,7,FALSE)&gt;=50,VLOOKUP(A1852,英雄数据表!A:K,9,0),IF(VLOOKUP(B1852,属性中转表!A:G,7,FALSE)&gt;=25,VLOOKUP(A1852,英雄数据表!A:K,5,0),""))</f>
        <v>"atk":300,"hp":5000,"undpspro":100,"pvpdpspro":50,"pvpundpspro":50</v>
      </c>
      <c r="J1852" s="20" t="str">
        <f>IF(I1852="","",属性中转表!$I$1&amp;(IF(VLOOKUP(B1852,属性中转表!A:G,7,FALSE)=0,0,VLOOKUP(VLOOKUP(B1852,属性中转表!A:G,7,FALSE),属性中转表!$K$2:$P$21,4,0)))+IFERROR(VLOOKUP(A1852,英雄数据表!A:K,IF(武魂!B1852&gt;=50,10,IF(武魂!B1852&gt;=25,6)),0),0))</f>
        <v>,"dpspro":100</v>
      </c>
      <c r="K1852" s="32" t="str">
        <f t="shared" si="125"/>
        <v>"atk":300,"hp":5000,"undpspro":100,"pvpdpspro":50,"pvpundpspro":50,"dpspro":100</v>
      </c>
      <c r="L1852" s="20" t="str">
        <f>IF(B1852&gt;=50,VLOOKUP(A1852,英雄数据表!A:L,11,FALSE),IF(B1852&gt;=25,VLOOKUP(A1852,英雄数据表!A:L,7,0),""))</f>
        <v>"2105602004"</v>
      </c>
      <c r="M1852" s="20" t="str">
        <f>IFERROR(VLOOKUP(B1852,属性中转表!$K$2:$O$21,5,FALSE),"")</f>
        <v/>
      </c>
      <c r="N1852" s="20" t="str">
        <f>IF(B1852=25,VLOOKUP(A1852,英雄数据表!A:L,8,FALSE),IF(B1852=50,VLOOKUP(A1852,英雄数据表!A:L,12,0),""))</f>
        <v/>
      </c>
    </row>
    <row r="1853" spans="1:14" x14ac:dyDescent="0.3">
      <c r="A1853" s="20">
        <v>21056</v>
      </c>
      <c r="B1853" s="21">
        <f t="shared" si="122"/>
        <v>52</v>
      </c>
      <c r="C1853" s="21">
        <v>5</v>
      </c>
      <c r="D1853" s="21">
        <f>VLOOKUP(A1853,英雄数据表!A:D,4,0)</f>
        <v>2</v>
      </c>
      <c r="E1853" s="20" t="str">
        <f>VLOOKUP(A1853,英雄数据表!A:C,3,0)</f>
        <v>真理之拳</v>
      </c>
      <c r="F1853" s="20">
        <f t="shared" si="123"/>
        <v>21056</v>
      </c>
      <c r="G1853" s="20">
        <f t="shared" si="124"/>
        <v>21056</v>
      </c>
      <c r="H1853" s="21" t="str">
        <f>VLOOKUP(B1853,属性中转表!A:F,6,FALSE)</f>
        <v>"hp":194400,"atk":5400</v>
      </c>
      <c r="I1853" s="20" t="str">
        <f>IF(VLOOKUP(B1853,属性中转表!A:G,7,FALSE)=0,"",VLOOKUP(VLOOKUP(B1853,属性中转表!A:G,7,FALSE),属性中转表!$K$2:$P$21,6,0))&amp;IF(VLOOKUP(B1853,属性中转表!A:G,7,FALSE)&gt;=50,VLOOKUP(A1853,英雄数据表!A:K,9,0),IF(VLOOKUP(B1853,属性中转表!A:G,7,FALSE)&gt;=25,VLOOKUP(A1853,英雄数据表!A:K,5,0),""))</f>
        <v>"atk":300,"hp":5000,"undpspro":100,"pvpdpspro":50,"pvpundpspro":50</v>
      </c>
      <c r="J1853" s="20" t="str">
        <f>IF(I1853="","",属性中转表!$I$1&amp;(IF(VLOOKUP(B1853,属性中转表!A:G,7,FALSE)=0,0,VLOOKUP(VLOOKUP(B1853,属性中转表!A:G,7,FALSE),属性中转表!$K$2:$P$21,4,0)))+IFERROR(VLOOKUP(A1853,英雄数据表!A:K,IF(武魂!B1853&gt;=50,10,IF(武魂!B1853&gt;=25,6)),0),0))</f>
        <v>,"dpspro":100</v>
      </c>
      <c r="K1853" s="32" t="str">
        <f t="shared" si="125"/>
        <v>"atk":300,"hp":5000,"undpspro":100,"pvpdpspro":50,"pvpundpspro":50,"dpspro":100</v>
      </c>
      <c r="L1853" s="20" t="str">
        <f>IF(B1853&gt;=50,VLOOKUP(A1853,英雄数据表!A:L,11,FALSE),IF(B1853&gt;=25,VLOOKUP(A1853,英雄数据表!A:L,7,0),""))</f>
        <v>"2105602004"</v>
      </c>
      <c r="M1853" s="20" t="str">
        <f>IFERROR(VLOOKUP(B1853,属性中转表!$K$2:$O$21,5,FALSE),"")</f>
        <v/>
      </c>
      <c r="N1853" s="20" t="str">
        <f>IF(B1853=25,VLOOKUP(A1853,英雄数据表!A:L,8,FALSE),IF(B1853=50,VLOOKUP(A1853,英雄数据表!A:L,12,0),""))</f>
        <v/>
      </c>
    </row>
    <row r="1854" spans="1:14" x14ac:dyDescent="0.3">
      <c r="A1854" s="20">
        <v>21056</v>
      </c>
      <c r="B1854" s="21">
        <f t="shared" si="122"/>
        <v>53</v>
      </c>
      <c r="C1854" s="21">
        <v>5</v>
      </c>
      <c r="D1854" s="21">
        <f>VLOOKUP(A1854,英雄数据表!A:D,4,0)</f>
        <v>2</v>
      </c>
      <c r="E1854" s="20" t="str">
        <f>VLOOKUP(A1854,英雄数据表!A:C,3,0)</f>
        <v>真理之拳</v>
      </c>
      <c r="F1854" s="20">
        <f t="shared" si="123"/>
        <v>21056</v>
      </c>
      <c r="G1854" s="20">
        <f t="shared" si="124"/>
        <v>21056</v>
      </c>
      <c r="H1854" s="21" t="str">
        <f>VLOOKUP(B1854,属性中转表!A:F,6,FALSE)</f>
        <v>"hp":199800,"atk":5550</v>
      </c>
      <c r="I1854" s="20" t="str">
        <f>IF(VLOOKUP(B1854,属性中转表!A:G,7,FALSE)=0,"",VLOOKUP(VLOOKUP(B1854,属性中转表!A:G,7,FALSE),属性中转表!$K$2:$P$21,6,0))&amp;IF(VLOOKUP(B1854,属性中转表!A:G,7,FALSE)&gt;=50,VLOOKUP(A1854,英雄数据表!A:K,9,0),IF(VLOOKUP(B1854,属性中转表!A:G,7,FALSE)&gt;=25,VLOOKUP(A1854,英雄数据表!A:K,5,0),""))</f>
        <v>"atk":300,"hp":5000,"undpspro":100,"pvpdpspro":50,"pvpundpspro":50</v>
      </c>
      <c r="J1854" s="20" t="str">
        <f>IF(I1854="","",属性中转表!$I$1&amp;(IF(VLOOKUP(B1854,属性中转表!A:G,7,FALSE)=0,0,VLOOKUP(VLOOKUP(B1854,属性中转表!A:G,7,FALSE),属性中转表!$K$2:$P$21,4,0)))+IFERROR(VLOOKUP(A1854,英雄数据表!A:K,IF(武魂!B1854&gt;=50,10,IF(武魂!B1854&gt;=25,6)),0),0))</f>
        <v>,"dpspro":100</v>
      </c>
      <c r="K1854" s="32" t="str">
        <f t="shared" si="125"/>
        <v>"atk":300,"hp":5000,"undpspro":100,"pvpdpspro":50,"pvpundpspro":50,"dpspro":100</v>
      </c>
      <c r="L1854" s="20" t="str">
        <f>IF(B1854&gt;=50,VLOOKUP(A1854,英雄数据表!A:L,11,FALSE),IF(B1854&gt;=25,VLOOKUP(A1854,英雄数据表!A:L,7,0),""))</f>
        <v>"2105602004"</v>
      </c>
      <c r="M1854" s="20" t="str">
        <f>IFERROR(VLOOKUP(B1854,属性中转表!$K$2:$O$21,5,FALSE),"")</f>
        <v/>
      </c>
      <c r="N1854" s="20" t="str">
        <f>IF(B1854=25,VLOOKUP(A1854,英雄数据表!A:L,8,FALSE),IF(B1854=50,VLOOKUP(A1854,英雄数据表!A:L,12,0),""))</f>
        <v/>
      </c>
    </row>
    <row r="1855" spans="1:14" x14ac:dyDescent="0.3">
      <c r="A1855" s="20">
        <v>21056</v>
      </c>
      <c r="B1855" s="21">
        <f t="shared" si="122"/>
        <v>54</v>
      </c>
      <c r="C1855" s="21">
        <v>5</v>
      </c>
      <c r="D1855" s="21">
        <f>VLOOKUP(A1855,英雄数据表!A:D,4,0)</f>
        <v>2</v>
      </c>
      <c r="E1855" s="20" t="str">
        <f>VLOOKUP(A1855,英雄数据表!A:C,3,0)</f>
        <v>真理之拳</v>
      </c>
      <c r="F1855" s="20">
        <f t="shared" si="123"/>
        <v>21056</v>
      </c>
      <c r="G1855" s="20">
        <f t="shared" si="124"/>
        <v>21056</v>
      </c>
      <c r="H1855" s="21" t="str">
        <f>VLOOKUP(B1855,属性中转表!A:F,6,FALSE)</f>
        <v>"hp":205200,"atk":5700</v>
      </c>
      <c r="I1855" s="20" t="str">
        <f>IF(VLOOKUP(B1855,属性中转表!A:G,7,FALSE)=0,"",VLOOKUP(VLOOKUP(B1855,属性中转表!A:G,7,FALSE),属性中转表!$K$2:$P$21,6,0))&amp;IF(VLOOKUP(B1855,属性中转表!A:G,7,FALSE)&gt;=50,VLOOKUP(A1855,英雄数据表!A:K,9,0),IF(VLOOKUP(B1855,属性中转表!A:G,7,FALSE)&gt;=25,VLOOKUP(A1855,英雄数据表!A:K,5,0),""))</f>
        <v>"atk":300,"hp":5000,"undpspro":100,"pvpdpspro":50,"pvpundpspro":50</v>
      </c>
      <c r="J1855" s="20" t="str">
        <f>IF(I1855="","",属性中转表!$I$1&amp;(IF(VLOOKUP(B1855,属性中转表!A:G,7,FALSE)=0,0,VLOOKUP(VLOOKUP(B1855,属性中转表!A:G,7,FALSE),属性中转表!$K$2:$P$21,4,0)))+IFERROR(VLOOKUP(A1855,英雄数据表!A:K,IF(武魂!B1855&gt;=50,10,IF(武魂!B1855&gt;=25,6)),0),0))</f>
        <v>,"dpspro":100</v>
      </c>
      <c r="K1855" s="32" t="str">
        <f t="shared" si="125"/>
        <v>"atk":300,"hp":5000,"undpspro":100,"pvpdpspro":50,"pvpundpspro":50,"dpspro":100</v>
      </c>
      <c r="L1855" s="20" t="str">
        <f>IF(B1855&gt;=50,VLOOKUP(A1855,英雄数据表!A:L,11,FALSE),IF(B1855&gt;=25,VLOOKUP(A1855,英雄数据表!A:L,7,0),""))</f>
        <v>"2105602004"</v>
      </c>
      <c r="M1855" s="20" t="str">
        <f>IFERROR(VLOOKUP(B1855,属性中转表!$K$2:$O$21,5,FALSE),"")</f>
        <v/>
      </c>
      <c r="N1855" s="20" t="str">
        <f>IF(B1855=25,VLOOKUP(A1855,英雄数据表!A:L,8,FALSE),IF(B1855=50,VLOOKUP(A1855,英雄数据表!A:L,12,0),""))</f>
        <v/>
      </c>
    </row>
    <row r="1856" spans="1:14" x14ac:dyDescent="0.3">
      <c r="A1856" s="20">
        <v>21056</v>
      </c>
      <c r="B1856" s="21">
        <f t="shared" si="122"/>
        <v>55</v>
      </c>
      <c r="C1856" s="21">
        <v>5</v>
      </c>
      <c r="D1856" s="21">
        <f>VLOOKUP(A1856,英雄数据表!A:D,4,0)</f>
        <v>2</v>
      </c>
      <c r="E1856" s="20" t="str">
        <f>VLOOKUP(A1856,英雄数据表!A:C,3,0)</f>
        <v>真理之拳</v>
      </c>
      <c r="F1856" s="20">
        <f t="shared" si="123"/>
        <v>21056</v>
      </c>
      <c r="G1856" s="20">
        <f t="shared" si="124"/>
        <v>21056</v>
      </c>
      <c r="H1856" s="21" t="str">
        <f>VLOOKUP(B1856,属性中转表!A:F,6,FALSE)</f>
        <v>"hp":210600,"atk":5850</v>
      </c>
      <c r="I1856" s="20" t="str">
        <f>IF(VLOOKUP(B1856,属性中转表!A:G,7,FALSE)=0,"",VLOOKUP(VLOOKUP(B1856,属性中转表!A:G,7,FALSE),属性中转表!$K$2:$P$21,6,0))&amp;IF(VLOOKUP(B1856,属性中转表!A:G,7,FALSE)&gt;=50,VLOOKUP(A1856,英雄数据表!A:K,9,0),IF(VLOOKUP(B1856,属性中转表!A:G,7,FALSE)&gt;=25,VLOOKUP(A1856,英雄数据表!A:K,5,0),""))</f>
        <v>"atk":300,"hp":5000,"undpspro":150,"pvpdpspro":50,"pvpundpspro":50</v>
      </c>
      <c r="J1856" s="20" t="str">
        <f>IF(I1856="","",属性中转表!$I$1&amp;(IF(VLOOKUP(B1856,属性中转表!A:G,7,FALSE)=0,0,VLOOKUP(VLOOKUP(B1856,属性中转表!A:G,7,FALSE),属性中转表!$K$2:$P$21,4,0)))+IFERROR(VLOOKUP(A1856,英雄数据表!A:K,IF(武魂!B1856&gt;=50,10,IF(武魂!B1856&gt;=25,6)),0),0))</f>
        <v>,"dpspro":100</v>
      </c>
      <c r="K1856" s="32" t="str">
        <f t="shared" si="125"/>
        <v>"atk":300,"hp":5000,"undpspro":150,"pvpdpspro":50,"pvpundpspro":50,"dpspro":100</v>
      </c>
      <c r="L1856" s="20" t="str">
        <f>IF(B1856&gt;=50,VLOOKUP(A1856,英雄数据表!A:L,11,FALSE),IF(B1856&gt;=25,VLOOKUP(A1856,英雄数据表!A:L,7,0),""))</f>
        <v>"2105602004"</v>
      </c>
      <c r="M1856" s="20" t="str">
        <f>IFERROR(VLOOKUP(B1856,属性中转表!$K$2:$O$21,5,FALSE),"")</f>
        <v>"undpspro":50</v>
      </c>
      <c r="N1856" s="20" t="str">
        <f>IF(B1856=25,VLOOKUP(A1856,英雄数据表!A:L,8,FALSE),IF(B1856=50,VLOOKUP(A1856,英雄数据表!A:L,12,0),""))</f>
        <v/>
      </c>
    </row>
    <row r="1857" spans="1:14" x14ac:dyDescent="0.3">
      <c r="A1857" s="20">
        <v>21056</v>
      </c>
      <c r="B1857" s="21">
        <f t="shared" si="122"/>
        <v>56</v>
      </c>
      <c r="C1857" s="21">
        <v>5</v>
      </c>
      <c r="D1857" s="21">
        <f>VLOOKUP(A1857,英雄数据表!A:D,4,0)</f>
        <v>2</v>
      </c>
      <c r="E1857" s="20" t="str">
        <f>VLOOKUP(A1857,英雄数据表!A:C,3,0)</f>
        <v>真理之拳</v>
      </c>
      <c r="F1857" s="20">
        <f t="shared" si="123"/>
        <v>21056</v>
      </c>
      <c r="G1857" s="20">
        <f t="shared" si="124"/>
        <v>21056</v>
      </c>
      <c r="H1857" s="21" t="str">
        <f>VLOOKUP(B1857,属性中转表!A:F,6,FALSE)</f>
        <v>"hp":216000,"atk":6000</v>
      </c>
      <c r="I1857" s="20" t="str">
        <f>IF(VLOOKUP(B1857,属性中转表!A:G,7,FALSE)=0,"",VLOOKUP(VLOOKUP(B1857,属性中转表!A:G,7,FALSE),属性中转表!$K$2:$P$21,6,0))&amp;IF(VLOOKUP(B1857,属性中转表!A:G,7,FALSE)&gt;=50,VLOOKUP(A1857,英雄数据表!A:K,9,0),IF(VLOOKUP(B1857,属性中转表!A:G,7,FALSE)&gt;=25,VLOOKUP(A1857,英雄数据表!A:K,5,0),""))</f>
        <v>"atk":300,"hp":5000,"undpspro":150,"pvpdpspro":50,"pvpundpspro":50</v>
      </c>
      <c r="J1857" s="20" t="str">
        <f>IF(I1857="","",属性中转表!$I$1&amp;(IF(VLOOKUP(B1857,属性中转表!A:G,7,FALSE)=0,0,VLOOKUP(VLOOKUP(B1857,属性中转表!A:G,7,FALSE),属性中转表!$K$2:$P$21,4,0)))+IFERROR(VLOOKUP(A1857,英雄数据表!A:K,IF(武魂!B1857&gt;=50,10,IF(武魂!B1857&gt;=25,6)),0),0))</f>
        <v>,"dpspro":100</v>
      </c>
      <c r="K1857" s="32" t="str">
        <f t="shared" si="125"/>
        <v>"atk":300,"hp":5000,"undpspro":150,"pvpdpspro":50,"pvpundpspro":50,"dpspro":100</v>
      </c>
      <c r="L1857" s="20" t="str">
        <f>IF(B1857&gt;=50,VLOOKUP(A1857,英雄数据表!A:L,11,FALSE),IF(B1857&gt;=25,VLOOKUP(A1857,英雄数据表!A:L,7,0),""))</f>
        <v>"2105602004"</v>
      </c>
      <c r="M1857" s="20" t="str">
        <f>IFERROR(VLOOKUP(B1857,属性中转表!$K$2:$O$21,5,FALSE),"")</f>
        <v/>
      </c>
      <c r="N1857" s="20" t="str">
        <f>IF(B1857=25,VLOOKUP(A1857,英雄数据表!A:L,8,FALSE),IF(B1857=50,VLOOKUP(A1857,英雄数据表!A:L,12,0),""))</f>
        <v/>
      </c>
    </row>
    <row r="1858" spans="1:14" x14ac:dyDescent="0.3">
      <c r="A1858" s="20">
        <v>21056</v>
      </c>
      <c r="B1858" s="21">
        <f t="shared" si="122"/>
        <v>57</v>
      </c>
      <c r="C1858" s="21">
        <v>5</v>
      </c>
      <c r="D1858" s="21">
        <f>VLOOKUP(A1858,英雄数据表!A:D,4,0)</f>
        <v>2</v>
      </c>
      <c r="E1858" s="20" t="str">
        <f>VLOOKUP(A1858,英雄数据表!A:C,3,0)</f>
        <v>真理之拳</v>
      </c>
      <c r="F1858" s="20">
        <f t="shared" si="123"/>
        <v>21056</v>
      </c>
      <c r="G1858" s="20">
        <f t="shared" si="124"/>
        <v>21056</v>
      </c>
      <c r="H1858" s="21" t="str">
        <f>VLOOKUP(B1858,属性中转表!A:F,6,FALSE)</f>
        <v>"hp":221400,"atk":6150</v>
      </c>
      <c r="I1858" s="20" t="str">
        <f>IF(VLOOKUP(B1858,属性中转表!A:G,7,FALSE)=0,"",VLOOKUP(VLOOKUP(B1858,属性中转表!A:G,7,FALSE),属性中转表!$K$2:$P$21,6,0))&amp;IF(VLOOKUP(B1858,属性中转表!A:G,7,FALSE)&gt;=50,VLOOKUP(A1858,英雄数据表!A:K,9,0),IF(VLOOKUP(B1858,属性中转表!A:G,7,FALSE)&gt;=25,VLOOKUP(A1858,英雄数据表!A:K,5,0),""))</f>
        <v>"atk":300,"hp":5000,"undpspro":150,"pvpdpspro":50,"pvpundpspro":50</v>
      </c>
      <c r="J1858" s="20" t="str">
        <f>IF(I1858="","",属性中转表!$I$1&amp;(IF(VLOOKUP(B1858,属性中转表!A:G,7,FALSE)=0,0,VLOOKUP(VLOOKUP(B1858,属性中转表!A:G,7,FALSE),属性中转表!$K$2:$P$21,4,0)))+IFERROR(VLOOKUP(A1858,英雄数据表!A:K,IF(武魂!B1858&gt;=50,10,IF(武魂!B1858&gt;=25,6)),0),0))</f>
        <v>,"dpspro":100</v>
      </c>
      <c r="K1858" s="32" t="str">
        <f t="shared" si="125"/>
        <v>"atk":300,"hp":5000,"undpspro":150,"pvpdpspro":50,"pvpundpspro":50,"dpspro":100</v>
      </c>
      <c r="L1858" s="20" t="str">
        <f>IF(B1858&gt;=50,VLOOKUP(A1858,英雄数据表!A:L,11,FALSE),IF(B1858&gt;=25,VLOOKUP(A1858,英雄数据表!A:L,7,0),""))</f>
        <v>"2105602004"</v>
      </c>
      <c r="M1858" s="20" t="str">
        <f>IFERROR(VLOOKUP(B1858,属性中转表!$K$2:$O$21,5,FALSE),"")</f>
        <v/>
      </c>
      <c r="N1858" s="20" t="str">
        <f>IF(B1858=25,VLOOKUP(A1858,英雄数据表!A:L,8,FALSE),IF(B1858=50,VLOOKUP(A1858,英雄数据表!A:L,12,0),""))</f>
        <v/>
      </c>
    </row>
    <row r="1859" spans="1:14" x14ac:dyDescent="0.3">
      <c r="A1859" s="20">
        <v>21056</v>
      </c>
      <c r="B1859" s="21">
        <f t="shared" si="122"/>
        <v>58</v>
      </c>
      <c r="C1859" s="21">
        <v>5</v>
      </c>
      <c r="D1859" s="21">
        <f>VLOOKUP(A1859,英雄数据表!A:D,4,0)</f>
        <v>2</v>
      </c>
      <c r="E1859" s="20" t="str">
        <f>VLOOKUP(A1859,英雄数据表!A:C,3,0)</f>
        <v>真理之拳</v>
      </c>
      <c r="F1859" s="20">
        <f t="shared" si="123"/>
        <v>21056</v>
      </c>
      <c r="G1859" s="20">
        <f t="shared" si="124"/>
        <v>21056</v>
      </c>
      <c r="H1859" s="21" t="str">
        <f>VLOOKUP(B1859,属性中转表!A:F,6,FALSE)</f>
        <v>"hp":226800,"atk":6300</v>
      </c>
      <c r="I1859" s="20" t="str">
        <f>IF(VLOOKUP(B1859,属性中转表!A:G,7,FALSE)=0,"",VLOOKUP(VLOOKUP(B1859,属性中转表!A:G,7,FALSE),属性中转表!$K$2:$P$21,6,0))&amp;IF(VLOOKUP(B1859,属性中转表!A:G,7,FALSE)&gt;=50,VLOOKUP(A1859,英雄数据表!A:K,9,0),IF(VLOOKUP(B1859,属性中转表!A:G,7,FALSE)&gt;=25,VLOOKUP(A1859,英雄数据表!A:K,5,0),""))</f>
        <v>"atk":300,"hp":5000,"undpspro":150,"pvpdpspro":50,"pvpundpspro":50</v>
      </c>
      <c r="J1859" s="20" t="str">
        <f>IF(I1859="","",属性中转表!$I$1&amp;(IF(VLOOKUP(B1859,属性中转表!A:G,7,FALSE)=0,0,VLOOKUP(VLOOKUP(B1859,属性中转表!A:G,7,FALSE),属性中转表!$K$2:$P$21,4,0)))+IFERROR(VLOOKUP(A1859,英雄数据表!A:K,IF(武魂!B1859&gt;=50,10,IF(武魂!B1859&gt;=25,6)),0),0))</f>
        <v>,"dpspro":100</v>
      </c>
      <c r="K1859" s="32" t="str">
        <f t="shared" si="125"/>
        <v>"atk":300,"hp":5000,"undpspro":150,"pvpdpspro":50,"pvpundpspro":50,"dpspro":100</v>
      </c>
      <c r="L1859" s="20" t="str">
        <f>IF(B1859&gt;=50,VLOOKUP(A1859,英雄数据表!A:L,11,FALSE),IF(B1859&gt;=25,VLOOKUP(A1859,英雄数据表!A:L,7,0),""))</f>
        <v>"2105602004"</v>
      </c>
      <c r="M1859" s="20" t="str">
        <f>IFERROR(VLOOKUP(B1859,属性中转表!$K$2:$O$21,5,FALSE),"")</f>
        <v/>
      </c>
      <c r="N1859" s="20" t="str">
        <f>IF(B1859=25,VLOOKUP(A1859,英雄数据表!A:L,8,FALSE),IF(B1859=50,VLOOKUP(A1859,英雄数据表!A:L,12,0),""))</f>
        <v/>
      </c>
    </row>
    <row r="1860" spans="1:14" x14ac:dyDescent="0.3">
      <c r="A1860" s="20">
        <v>21056</v>
      </c>
      <c r="B1860" s="21">
        <f t="shared" si="122"/>
        <v>59</v>
      </c>
      <c r="C1860" s="21">
        <v>5</v>
      </c>
      <c r="D1860" s="21">
        <f>VLOOKUP(A1860,英雄数据表!A:D,4,0)</f>
        <v>2</v>
      </c>
      <c r="E1860" s="20" t="str">
        <f>VLOOKUP(A1860,英雄数据表!A:C,3,0)</f>
        <v>真理之拳</v>
      </c>
      <c r="F1860" s="20">
        <f t="shared" si="123"/>
        <v>21056</v>
      </c>
      <c r="G1860" s="20">
        <f t="shared" si="124"/>
        <v>21056</v>
      </c>
      <c r="H1860" s="21" t="str">
        <f>VLOOKUP(B1860,属性中转表!A:F,6,FALSE)</f>
        <v>"hp":232200,"atk":6450</v>
      </c>
      <c r="I1860" s="20" t="str">
        <f>IF(VLOOKUP(B1860,属性中转表!A:G,7,FALSE)=0,"",VLOOKUP(VLOOKUP(B1860,属性中转表!A:G,7,FALSE),属性中转表!$K$2:$P$21,6,0))&amp;IF(VLOOKUP(B1860,属性中转表!A:G,7,FALSE)&gt;=50,VLOOKUP(A1860,英雄数据表!A:K,9,0),IF(VLOOKUP(B1860,属性中转表!A:G,7,FALSE)&gt;=25,VLOOKUP(A1860,英雄数据表!A:K,5,0),""))</f>
        <v>"atk":300,"hp":5000,"undpspro":150,"pvpdpspro":50,"pvpundpspro":50</v>
      </c>
      <c r="J1860" s="20" t="str">
        <f>IF(I1860="","",属性中转表!$I$1&amp;(IF(VLOOKUP(B1860,属性中转表!A:G,7,FALSE)=0,0,VLOOKUP(VLOOKUP(B1860,属性中转表!A:G,7,FALSE),属性中转表!$K$2:$P$21,4,0)))+IFERROR(VLOOKUP(A1860,英雄数据表!A:K,IF(武魂!B1860&gt;=50,10,IF(武魂!B1860&gt;=25,6)),0),0))</f>
        <v>,"dpspro":100</v>
      </c>
      <c r="K1860" s="32" t="str">
        <f t="shared" si="125"/>
        <v>"atk":300,"hp":5000,"undpspro":150,"pvpdpspro":50,"pvpundpspro":50,"dpspro":100</v>
      </c>
      <c r="L1860" s="20" t="str">
        <f>IF(B1860&gt;=50,VLOOKUP(A1860,英雄数据表!A:L,11,FALSE),IF(B1860&gt;=25,VLOOKUP(A1860,英雄数据表!A:L,7,0),""))</f>
        <v>"2105602004"</v>
      </c>
      <c r="M1860" s="20" t="str">
        <f>IFERROR(VLOOKUP(B1860,属性中转表!$K$2:$O$21,5,FALSE),"")</f>
        <v/>
      </c>
      <c r="N1860" s="20" t="str">
        <f>IF(B1860=25,VLOOKUP(A1860,英雄数据表!A:L,8,FALSE),IF(B1860=50,VLOOKUP(A1860,英雄数据表!A:L,12,0),""))</f>
        <v/>
      </c>
    </row>
    <row r="1861" spans="1:14" x14ac:dyDescent="0.3">
      <c r="A1861" s="20">
        <v>21056</v>
      </c>
      <c r="B1861" s="21">
        <f t="shared" si="122"/>
        <v>60</v>
      </c>
      <c r="C1861" s="21">
        <v>5</v>
      </c>
      <c r="D1861" s="21">
        <f>VLOOKUP(A1861,英雄数据表!A:D,4,0)</f>
        <v>2</v>
      </c>
      <c r="E1861" s="20" t="str">
        <f>VLOOKUP(A1861,英雄数据表!A:C,3,0)</f>
        <v>真理之拳</v>
      </c>
      <c r="F1861" s="20">
        <f t="shared" si="123"/>
        <v>21056</v>
      </c>
      <c r="G1861" s="20">
        <f t="shared" si="124"/>
        <v>21056</v>
      </c>
      <c r="H1861" s="21" t="str">
        <f>VLOOKUP(B1861,属性中转表!A:F,6,FALSE)</f>
        <v>"hp":237600,"atk":6600</v>
      </c>
      <c r="I1861" s="20" t="str">
        <f>IF(VLOOKUP(B1861,属性中转表!A:G,7,FALSE)=0,"",VLOOKUP(VLOOKUP(B1861,属性中转表!A:G,7,FALSE),属性中转表!$K$2:$P$21,6,0))&amp;IF(VLOOKUP(B1861,属性中转表!A:G,7,FALSE)&gt;=50,VLOOKUP(A1861,英雄数据表!A:K,9,0),IF(VLOOKUP(B1861,属性中转表!A:G,7,FALSE)&gt;=25,VLOOKUP(A1861,英雄数据表!A:K,5,0),""))</f>
        <v>"atk":300,"hp":5000,"undpspro":150,"pvpdpspro":50,"pvpundpspro":50</v>
      </c>
      <c r="J1861" s="20" t="str">
        <f>IF(I1861="","",属性中转表!$I$1&amp;(IF(VLOOKUP(B1861,属性中转表!A:G,7,FALSE)=0,0,VLOOKUP(VLOOKUP(B1861,属性中转表!A:G,7,FALSE),属性中转表!$K$2:$P$21,4,0)))+IFERROR(VLOOKUP(A1861,英雄数据表!A:K,IF(武魂!B1861&gt;=50,10,IF(武魂!B1861&gt;=25,6)),0),0))</f>
        <v>,"dpspro":150</v>
      </c>
      <c r="K1861" s="32" t="str">
        <f t="shared" si="125"/>
        <v>"atk":300,"hp":5000,"undpspro":150,"pvpdpspro":50,"pvpundpspro":50,"dpspro":150</v>
      </c>
      <c r="L1861" s="20" t="str">
        <f>IF(B1861&gt;=50,VLOOKUP(A1861,英雄数据表!A:L,11,FALSE),IF(B1861&gt;=25,VLOOKUP(A1861,英雄数据表!A:L,7,0),""))</f>
        <v>"2105602004"</v>
      </c>
      <c r="M1861" s="20" t="str">
        <f>IFERROR(VLOOKUP(B1861,属性中转表!$K$2:$O$21,5,FALSE),"")</f>
        <v>"dpspro":50</v>
      </c>
      <c r="N1861" s="20" t="str">
        <f>IF(B1861=25,VLOOKUP(A1861,英雄数据表!A:L,8,FALSE),IF(B1861=50,VLOOKUP(A1861,英雄数据表!A:L,12,0),""))</f>
        <v/>
      </c>
    </row>
    <row r="1862" spans="1:14" x14ac:dyDescent="0.3">
      <c r="A1862" s="20">
        <v>21056</v>
      </c>
      <c r="B1862" s="21">
        <f t="shared" si="122"/>
        <v>61</v>
      </c>
      <c r="C1862" s="21">
        <v>5</v>
      </c>
      <c r="D1862" s="21">
        <f>VLOOKUP(A1862,英雄数据表!A:D,4,0)</f>
        <v>2</v>
      </c>
      <c r="E1862" s="20" t="str">
        <f>VLOOKUP(A1862,英雄数据表!A:C,3,0)</f>
        <v>真理之拳</v>
      </c>
      <c r="F1862" s="20">
        <f t="shared" si="123"/>
        <v>21056</v>
      </c>
      <c r="G1862" s="20">
        <f t="shared" si="124"/>
        <v>21056</v>
      </c>
      <c r="H1862" s="21" t="str">
        <f>VLOOKUP(B1862,属性中转表!A:F,6,FALSE)</f>
        <v>"hp":243000,"atk":6750</v>
      </c>
      <c r="I1862" s="20" t="str">
        <f>IF(VLOOKUP(B1862,属性中转表!A:G,7,FALSE)=0,"",VLOOKUP(VLOOKUP(B1862,属性中转表!A:G,7,FALSE),属性中转表!$K$2:$P$21,6,0))&amp;IF(VLOOKUP(B1862,属性中转表!A:G,7,FALSE)&gt;=50,VLOOKUP(A1862,英雄数据表!A:K,9,0),IF(VLOOKUP(B1862,属性中转表!A:G,7,FALSE)&gt;=25,VLOOKUP(A1862,英雄数据表!A:K,5,0),""))</f>
        <v>"atk":300,"hp":5000,"undpspro":150,"pvpdpspro":50,"pvpundpspro":50</v>
      </c>
      <c r="J1862" s="20" t="str">
        <f>IF(I1862="","",属性中转表!$I$1&amp;(IF(VLOOKUP(B1862,属性中转表!A:G,7,FALSE)=0,0,VLOOKUP(VLOOKUP(B1862,属性中转表!A:G,7,FALSE),属性中转表!$K$2:$P$21,4,0)))+IFERROR(VLOOKUP(A1862,英雄数据表!A:K,IF(武魂!B1862&gt;=50,10,IF(武魂!B1862&gt;=25,6)),0),0))</f>
        <v>,"dpspro":150</v>
      </c>
      <c r="K1862" s="32" t="str">
        <f t="shared" si="125"/>
        <v>"atk":300,"hp":5000,"undpspro":150,"pvpdpspro":50,"pvpundpspro":50,"dpspro":150</v>
      </c>
      <c r="L1862" s="20" t="str">
        <f>IF(B1862&gt;=50,VLOOKUP(A1862,英雄数据表!A:L,11,FALSE),IF(B1862&gt;=25,VLOOKUP(A1862,英雄数据表!A:L,7,0),""))</f>
        <v>"2105602004"</v>
      </c>
      <c r="M1862" s="20" t="str">
        <f>IFERROR(VLOOKUP(B1862,属性中转表!$K$2:$O$21,5,FALSE),"")</f>
        <v/>
      </c>
      <c r="N1862" s="20" t="str">
        <f>IF(B1862=25,VLOOKUP(A1862,英雄数据表!A:L,8,FALSE),IF(B1862=50,VLOOKUP(A1862,英雄数据表!A:L,12,0),""))</f>
        <v/>
      </c>
    </row>
    <row r="1863" spans="1:14" x14ac:dyDescent="0.3">
      <c r="A1863" s="20">
        <v>21056</v>
      </c>
      <c r="B1863" s="21">
        <f t="shared" si="122"/>
        <v>62</v>
      </c>
      <c r="C1863" s="21">
        <v>5</v>
      </c>
      <c r="D1863" s="21">
        <f>VLOOKUP(A1863,英雄数据表!A:D,4,0)</f>
        <v>2</v>
      </c>
      <c r="E1863" s="20" t="str">
        <f>VLOOKUP(A1863,英雄数据表!A:C,3,0)</f>
        <v>真理之拳</v>
      </c>
      <c r="F1863" s="20">
        <f t="shared" si="123"/>
        <v>21056</v>
      </c>
      <c r="G1863" s="20">
        <f t="shared" si="124"/>
        <v>21056</v>
      </c>
      <c r="H1863" s="21" t="str">
        <f>VLOOKUP(B1863,属性中转表!A:F,6,FALSE)</f>
        <v>"hp":248400,"atk":6900</v>
      </c>
      <c r="I1863" s="20" t="str">
        <f>IF(VLOOKUP(B1863,属性中转表!A:G,7,FALSE)=0,"",VLOOKUP(VLOOKUP(B1863,属性中转表!A:G,7,FALSE),属性中转表!$K$2:$P$21,6,0))&amp;IF(VLOOKUP(B1863,属性中转表!A:G,7,FALSE)&gt;=50,VLOOKUP(A1863,英雄数据表!A:K,9,0),IF(VLOOKUP(B1863,属性中转表!A:G,7,FALSE)&gt;=25,VLOOKUP(A1863,英雄数据表!A:K,5,0),""))</f>
        <v>"atk":300,"hp":5000,"undpspro":150,"pvpdpspro":50,"pvpundpspro":50</v>
      </c>
      <c r="J1863" s="20" t="str">
        <f>IF(I1863="","",属性中转表!$I$1&amp;(IF(VLOOKUP(B1863,属性中转表!A:G,7,FALSE)=0,0,VLOOKUP(VLOOKUP(B1863,属性中转表!A:G,7,FALSE),属性中转表!$K$2:$P$21,4,0)))+IFERROR(VLOOKUP(A1863,英雄数据表!A:K,IF(武魂!B1863&gt;=50,10,IF(武魂!B1863&gt;=25,6)),0),0))</f>
        <v>,"dpspro":150</v>
      </c>
      <c r="K1863" s="32" t="str">
        <f t="shared" si="125"/>
        <v>"atk":300,"hp":5000,"undpspro":150,"pvpdpspro":50,"pvpundpspro":50,"dpspro":150</v>
      </c>
      <c r="L1863" s="20" t="str">
        <f>IF(B1863&gt;=50,VLOOKUP(A1863,英雄数据表!A:L,11,FALSE),IF(B1863&gt;=25,VLOOKUP(A1863,英雄数据表!A:L,7,0),""))</f>
        <v>"2105602004"</v>
      </c>
      <c r="M1863" s="20" t="str">
        <f>IFERROR(VLOOKUP(B1863,属性中转表!$K$2:$O$21,5,FALSE),"")</f>
        <v/>
      </c>
      <c r="N1863" s="20" t="str">
        <f>IF(B1863=25,VLOOKUP(A1863,英雄数据表!A:L,8,FALSE),IF(B1863=50,VLOOKUP(A1863,英雄数据表!A:L,12,0),""))</f>
        <v/>
      </c>
    </row>
    <row r="1864" spans="1:14" x14ac:dyDescent="0.3">
      <c r="A1864" s="20">
        <v>21056</v>
      </c>
      <c r="B1864" s="21">
        <f t="shared" si="122"/>
        <v>63</v>
      </c>
      <c r="C1864" s="21">
        <v>5</v>
      </c>
      <c r="D1864" s="21">
        <f>VLOOKUP(A1864,英雄数据表!A:D,4,0)</f>
        <v>2</v>
      </c>
      <c r="E1864" s="20" t="str">
        <f>VLOOKUP(A1864,英雄数据表!A:C,3,0)</f>
        <v>真理之拳</v>
      </c>
      <c r="F1864" s="20">
        <f t="shared" si="123"/>
        <v>21056</v>
      </c>
      <c r="G1864" s="20">
        <f t="shared" si="124"/>
        <v>21056</v>
      </c>
      <c r="H1864" s="21" t="str">
        <f>VLOOKUP(B1864,属性中转表!A:F,6,FALSE)</f>
        <v>"hp":253800,"atk":7050</v>
      </c>
      <c r="I1864" s="20" t="str">
        <f>IF(VLOOKUP(B1864,属性中转表!A:G,7,FALSE)=0,"",VLOOKUP(VLOOKUP(B1864,属性中转表!A:G,7,FALSE),属性中转表!$K$2:$P$21,6,0))&amp;IF(VLOOKUP(B1864,属性中转表!A:G,7,FALSE)&gt;=50,VLOOKUP(A1864,英雄数据表!A:K,9,0),IF(VLOOKUP(B1864,属性中转表!A:G,7,FALSE)&gt;=25,VLOOKUP(A1864,英雄数据表!A:K,5,0),""))</f>
        <v>"atk":300,"hp":5000,"undpspro":150,"pvpdpspro":50,"pvpundpspro":50</v>
      </c>
      <c r="J1864" s="20" t="str">
        <f>IF(I1864="","",属性中转表!$I$1&amp;(IF(VLOOKUP(B1864,属性中转表!A:G,7,FALSE)=0,0,VLOOKUP(VLOOKUP(B1864,属性中转表!A:G,7,FALSE),属性中转表!$K$2:$P$21,4,0)))+IFERROR(VLOOKUP(A1864,英雄数据表!A:K,IF(武魂!B1864&gt;=50,10,IF(武魂!B1864&gt;=25,6)),0),0))</f>
        <v>,"dpspro":150</v>
      </c>
      <c r="K1864" s="32" t="str">
        <f t="shared" si="125"/>
        <v>"atk":300,"hp":5000,"undpspro":150,"pvpdpspro":50,"pvpundpspro":50,"dpspro":150</v>
      </c>
      <c r="L1864" s="20" t="str">
        <f>IF(B1864&gt;=50,VLOOKUP(A1864,英雄数据表!A:L,11,FALSE),IF(B1864&gt;=25,VLOOKUP(A1864,英雄数据表!A:L,7,0),""))</f>
        <v>"2105602004"</v>
      </c>
      <c r="M1864" s="20" t="str">
        <f>IFERROR(VLOOKUP(B1864,属性中转表!$K$2:$O$21,5,FALSE),"")</f>
        <v/>
      </c>
      <c r="N1864" s="20" t="str">
        <f>IF(B1864=25,VLOOKUP(A1864,英雄数据表!A:L,8,FALSE),IF(B1864=50,VLOOKUP(A1864,英雄数据表!A:L,12,0),""))</f>
        <v/>
      </c>
    </row>
    <row r="1865" spans="1:14" x14ac:dyDescent="0.3">
      <c r="A1865" s="20">
        <v>21056</v>
      </c>
      <c r="B1865" s="21">
        <f t="shared" si="122"/>
        <v>64</v>
      </c>
      <c r="C1865" s="21">
        <v>5</v>
      </c>
      <c r="D1865" s="21">
        <f>VLOOKUP(A1865,英雄数据表!A:D,4,0)</f>
        <v>2</v>
      </c>
      <c r="E1865" s="20" t="str">
        <f>VLOOKUP(A1865,英雄数据表!A:C,3,0)</f>
        <v>真理之拳</v>
      </c>
      <c r="F1865" s="20">
        <f t="shared" si="123"/>
        <v>21056</v>
      </c>
      <c r="G1865" s="20">
        <f t="shared" si="124"/>
        <v>21056</v>
      </c>
      <c r="H1865" s="21" t="str">
        <f>VLOOKUP(B1865,属性中转表!A:F,6,FALSE)</f>
        <v>"hp":259200,"atk":7200</v>
      </c>
      <c r="I1865" s="20" t="str">
        <f>IF(VLOOKUP(B1865,属性中转表!A:G,7,FALSE)=0,"",VLOOKUP(VLOOKUP(B1865,属性中转表!A:G,7,FALSE),属性中转表!$K$2:$P$21,6,0))&amp;IF(VLOOKUP(B1865,属性中转表!A:G,7,FALSE)&gt;=50,VLOOKUP(A1865,英雄数据表!A:K,9,0),IF(VLOOKUP(B1865,属性中转表!A:G,7,FALSE)&gt;=25,VLOOKUP(A1865,英雄数据表!A:K,5,0),""))</f>
        <v>"atk":300,"hp":5000,"undpspro":150,"pvpdpspro":50,"pvpundpspro":50</v>
      </c>
      <c r="J1865" s="20" t="str">
        <f>IF(I1865="","",属性中转表!$I$1&amp;(IF(VLOOKUP(B1865,属性中转表!A:G,7,FALSE)=0,0,VLOOKUP(VLOOKUP(B1865,属性中转表!A:G,7,FALSE),属性中转表!$K$2:$P$21,4,0)))+IFERROR(VLOOKUP(A1865,英雄数据表!A:K,IF(武魂!B1865&gt;=50,10,IF(武魂!B1865&gt;=25,6)),0),0))</f>
        <v>,"dpspro":150</v>
      </c>
      <c r="K1865" s="32" t="str">
        <f t="shared" si="125"/>
        <v>"atk":300,"hp":5000,"undpspro":150,"pvpdpspro":50,"pvpundpspro":50,"dpspro":150</v>
      </c>
      <c r="L1865" s="20" t="str">
        <f>IF(B1865&gt;=50,VLOOKUP(A1865,英雄数据表!A:L,11,FALSE),IF(B1865&gt;=25,VLOOKUP(A1865,英雄数据表!A:L,7,0),""))</f>
        <v>"2105602004"</v>
      </c>
      <c r="M1865" s="20" t="str">
        <f>IFERROR(VLOOKUP(B1865,属性中转表!$K$2:$O$21,5,FALSE),"")</f>
        <v/>
      </c>
      <c r="N1865" s="20" t="str">
        <f>IF(B1865=25,VLOOKUP(A1865,英雄数据表!A:L,8,FALSE),IF(B1865=50,VLOOKUP(A1865,英雄数据表!A:L,12,0),""))</f>
        <v/>
      </c>
    </row>
    <row r="1866" spans="1:14" x14ac:dyDescent="0.3">
      <c r="A1866" s="20">
        <v>21056</v>
      </c>
      <c r="B1866" s="21">
        <f t="shared" si="122"/>
        <v>65</v>
      </c>
      <c r="C1866" s="21">
        <v>5</v>
      </c>
      <c r="D1866" s="21">
        <f>VLOOKUP(A1866,英雄数据表!A:D,4,0)</f>
        <v>2</v>
      </c>
      <c r="E1866" s="20" t="str">
        <f>VLOOKUP(A1866,英雄数据表!A:C,3,0)</f>
        <v>真理之拳</v>
      </c>
      <c r="F1866" s="20">
        <f t="shared" si="123"/>
        <v>21056</v>
      </c>
      <c r="G1866" s="20">
        <f t="shared" si="124"/>
        <v>21056</v>
      </c>
      <c r="H1866" s="21" t="str">
        <f>VLOOKUP(B1866,属性中转表!A:F,6,FALSE)</f>
        <v>"hp":264600,"atk":7350</v>
      </c>
      <c r="I1866" s="20" t="str">
        <f>IF(VLOOKUP(B1866,属性中转表!A:G,7,FALSE)=0,"",VLOOKUP(VLOOKUP(B1866,属性中转表!A:G,7,FALSE),属性中转表!$K$2:$P$21,6,0))&amp;IF(VLOOKUP(B1866,属性中转表!A:G,7,FALSE)&gt;=50,VLOOKUP(A1866,英雄数据表!A:K,9,0),IF(VLOOKUP(B1866,属性中转表!A:G,7,FALSE)&gt;=25,VLOOKUP(A1866,英雄数据表!A:K,5,0),""))</f>
        <v>"atk":300,"hp":5000,"undpspro":150,"pvpdpspro":100,"pvpundpspro":50</v>
      </c>
      <c r="J1866" s="20" t="str">
        <f>IF(I1866="","",属性中转表!$I$1&amp;(IF(VLOOKUP(B1866,属性中转表!A:G,7,FALSE)=0,0,VLOOKUP(VLOOKUP(B1866,属性中转表!A:G,7,FALSE),属性中转表!$K$2:$P$21,4,0)))+IFERROR(VLOOKUP(A1866,英雄数据表!A:K,IF(武魂!B1866&gt;=50,10,IF(武魂!B1866&gt;=25,6)),0),0))</f>
        <v>,"dpspro":150</v>
      </c>
      <c r="K1866" s="32" t="str">
        <f t="shared" si="125"/>
        <v>"atk":300,"hp":5000,"undpspro":150,"pvpdpspro":100,"pvpundpspro":50,"dpspro":150</v>
      </c>
      <c r="L1866" s="20" t="str">
        <f>IF(B1866&gt;=50,VLOOKUP(A1866,英雄数据表!A:L,11,FALSE),IF(B1866&gt;=25,VLOOKUP(A1866,英雄数据表!A:L,7,0),""))</f>
        <v>"2105602004"</v>
      </c>
      <c r="M1866" s="20" t="str">
        <f>IFERROR(VLOOKUP(B1866,属性中转表!$K$2:$O$21,5,FALSE),"")</f>
        <v>"pvpdpspro":50</v>
      </c>
      <c r="N1866" s="20" t="str">
        <f>IF(B1866=25,VLOOKUP(A1866,英雄数据表!A:L,8,FALSE),IF(B1866=50,VLOOKUP(A1866,英雄数据表!A:L,12,0),""))</f>
        <v/>
      </c>
    </row>
    <row r="1867" spans="1:14" x14ac:dyDescent="0.3">
      <c r="A1867" s="20">
        <v>21056</v>
      </c>
      <c r="B1867" s="21">
        <f t="shared" ref="B1867:B1901" si="126">IF(A1867=A1866,B1866+1,1)</f>
        <v>66</v>
      </c>
      <c r="C1867" s="21">
        <v>5</v>
      </c>
      <c r="D1867" s="21">
        <f>VLOOKUP(A1867,英雄数据表!A:D,4,0)</f>
        <v>2</v>
      </c>
      <c r="E1867" s="20" t="str">
        <f>VLOOKUP(A1867,英雄数据表!A:C,3,0)</f>
        <v>真理之拳</v>
      </c>
      <c r="F1867" s="20">
        <f t="shared" ref="F1867:F1901" si="127">A1867</f>
        <v>21056</v>
      </c>
      <c r="G1867" s="20">
        <f t="shared" ref="G1867:G1901" si="128">A1867</f>
        <v>21056</v>
      </c>
      <c r="H1867" s="21" t="str">
        <f>VLOOKUP(B1867,属性中转表!A:F,6,FALSE)</f>
        <v>"hp":270000,"atk":7500</v>
      </c>
      <c r="I1867" s="20" t="str">
        <f>IF(VLOOKUP(B1867,属性中转表!A:G,7,FALSE)=0,"",VLOOKUP(VLOOKUP(B1867,属性中转表!A:G,7,FALSE),属性中转表!$K$2:$P$21,6,0))&amp;IF(VLOOKUP(B1867,属性中转表!A:G,7,FALSE)&gt;=50,VLOOKUP(A1867,英雄数据表!A:K,9,0),IF(VLOOKUP(B1867,属性中转表!A:G,7,FALSE)&gt;=25,VLOOKUP(A1867,英雄数据表!A:K,5,0),""))</f>
        <v>"atk":300,"hp":5000,"undpspro":150,"pvpdpspro":100,"pvpundpspro":50</v>
      </c>
      <c r="J1867" s="20" t="str">
        <f>IF(I1867="","",属性中转表!$I$1&amp;(IF(VLOOKUP(B1867,属性中转表!A:G,7,FALSE)=0,0,VLOOKUP(VLOOKUP(B1867,属性中转表!A:G,7,FALSE),属性中转表!$K$2:$P$21,4,0)))+IFERROR(VLOOKUP(A1867,英雄数据表!A:K,IF(武魂!B1867&gt;=50,10,IF(武魂!B1867&gt;=25,6)),0),0))</f>
        <v>,"dpspro":150</v>
      </c>
      <c r="K1867" s="32" t="str">
        <f t="shared" ref="K1867:K1901" si="129">I1867&amp;J1867</f>
        <v>"atk":300,"hp":5000,"undpspro":150,"pvpdpspro":100,"pvpundpspro":50,"dpspro":150</v>
      </c>
      <c r="L1867" s="20" t="str">
        <f>IF(B1867&gt;=50,VLOOKUP(A1867,英雄数据表!A:L,11,FALSE),IF(B1867&gt;=25,VLOOKUP(A1867,英雄数据表!A:L,7,0),""))</f>
        <v>"2105602004"</v>
      </c>
      <c r="M1867" s="20" t="str">
        <f>IFERROR(VLOOKUP(B1867,属性中转表!$K$2:$O$21,5,FALSE),"")</f>
        <v/>
      </c>
      <c r="N1867" s="20" t="str">
        <f>IF(B1867=25,VLOOKUP(A1867,英雄数据表!A:L,8,FALSE),IF(B1867=50,VLOOKUP(A1867,英雄数据表!A:L,12,0),""))</f>
        <v/>
      </c>
    </row>
    <row r="1868" spans="1:14" x14ac:dyDescent="0.3">
      <c r="A1868" s="20">
        <v>21056</v>
      </c>
      <c r="B1868" s="21">
        <f t="shared" si="126"/>
        <v>67</v>
      </c>
      <c r="C1868" s="21">
        <v>5</v>
      </c>
      <c r="D1868" s="21">
        <f>VLOOKUP(A1868,英雄数据表!A:D,4,0)</f>
        <v>2</v>
      </c>
      <c r="E1868" s="20" t="str">
        <f>VLOOKUP(A1868,英雄数据表!A:C,3,0)</f>
        <v>真理之拳</v>
      </c>
      <c r="F1868" s="20">
        <f t="shared" si="127"/>
        <v>21056</v>
      </c>
      <c r="G1868" s="20">
        <f t="shared" si="128"/>
        <v>21056</v>
      </c>
      <c r="H1868" s="21" t="str">
        <f>VLOOKUP(B1868,属性中转表!A:F,6,FALSE)</f>
        <v>"hp":275400,"atk":7650</v>
      </c>
      <c r="I1868" s="20" t="str">
        <f>IF(VLOOKUP(B1868,属性中转表!A:G,7,FALSE)=0,"",VLOOKUP(VLOOKUP(B1868,属性中转表!A:G,7,FALSE),属性中转表!$K$2:$P$21,6,0))&amp;IF(VLOOKUP(B1868,属性中转表!A:G,7,FALSE)&gt;=50,VLOOKUP(A1868,英雄数据表!A:K,9,0),IF(VLOOKUP(B1868,属性中转表!A:G,7,FALSE)&gt;=25,VLOOKUP(A1868,英雄数据表!A:K,5,0),""))</f>
        <v>"atk":300,"hp":5000,"undpspro":150,"pvpdpspro":100,"pvpundpspro":50</v>
      </c>
      <c r="J1868" s="20" t="str">
        <f>IF(I1868="","",属性中转表!$I$1&amp;(IF(VLOOKUP(B1868,属性中转表!A:G,7,FALSE)=0,0,VLOOKUP(VLOOKUP(B1868,属性中转表!A:G,7,FALSE),属性中转表!$K$2:$P$21,4,0)))+IFERROR(VLOOKUP(A1868,英雄数据表!A:K,IF(武魂!B1868&gt;=50,10,IF(武魂!B1868&gt;=25,6)),0),0))</f>
        <v>,"dpspro":150</v>
      </c>
      <c r="K1868" s="32" t="str">
        <f t="shared" si="129"/>
        <v>"atk":300,"hp":5000,"undpspro":150,"pvpdpspro":100,"pvpundpspro":50,"dpspro":150</v>
      </c>
      <c r="L1868" s="20" t="str">
        <f>IF(B1868&gt;=50,VLOOKUP(A1868,英雄数据表!A:L,11,FALSE),IF(B1868&gt;=25,VLOOKUP(A1868,英雄数据表!A:L,7,0),""))</f>
        <v>"2105602004"</v>
      </c>
      <c r="M1868" s="20" t="str">
        <f>IFERROR(VLOOKUP(B1868,属性中转表!$K$2:$O$21,5,FALSE),"")</f>
        <v/>
      </c>
      <c r="N1868" s="20" t="str">
        <f>IF(B1868=25,VLOOKUP(A1868,英雄数据表!A:L,8,FALSE),IF(B1868=50,VLOOKUP(A1868,英雄数据表!A:L,12,0),""))</f>
        <v/>
      </c>
    </row>
    <row r="1869" spans="1:14" x14ac:dyDescent="0.3">
      <c r="A1869" s="20">
        <v>21056</v>
      </c>
      <c r="B1869" s="21">
        <f t="shared" si="126"/>
        <v>68</v>
      </c>
      <c r="C1869" s="21">
        <v>5</v>
      </c>
      <c r="D1869" s="21">
        <f>VLOOKUP(A1869,英雄数据表!A:D,4,0)</f>
        <v>2</v>
      </c>
      <c r="E1869" s="20" t="str">
        <f>VLOOKUP(A1869,英雄数据表!A:C,3,0)</f>
        <v>真理之拳</v>
      </c>
      <c r="F1869" s="20">
        <f t="shared" si="127"/>
        <v>21056</v>
      </c>
      <c r="G1869" s="20">
        <f t="shared" si="128"/>
        <v>21056</v>
      </c>
      <c r="H1869" s="21" t="str">
        <f>VLOOKUP(B1869,属性中转表!A:F,6,FALSE)</f>
        <v>"hp":280800,"atk":7800</v>
      </c>
      <c r="I1869" s="20" t="str">
        <f>IF(VLOOKUP(B1869,属性中转表!A:G,7,FALSE)=0,"",VLOOKUP(VLOOKUP(B1869,属性中转表!A:G,7,FALSE),属性中转表!$K$2:$P$21,6,0))&amp;IF(VLOOKUP(B1869,属性中转表!A:G,7,FALSE)&gt;=50,VLOOKUP(A1869,英雄数据表!A:K,9,0),IF(VLOOKUP(B1869,属性中转表!A:G,7,FALSE)&gt;=25,VLOOKUP(A1869,英雄数据表!A:K,5,0),""))</f>
        <v>"atk":300,"hp":5000,"undpspro":150,"pvpdpspro":100,"pvpundpspro":50</v>
      </c>
      <c r="J1869" s="20" t="str">
        <f>IF(I1869="","",属性中转表!$I$1&amp;(IF(VLOOKUP(B1869,属性中转表!A:G,7,FALSE)=0,0,VLOOKUP(VLOOKUP(B1869,属性中转表!A:G,7,FALSE),属性中转表!$K$2:$P$21,4,0)))+IFERROR(VLOOKUP(A1869,英雄数据表!A:K,IF(武魂!B1869&gt;=50,10,IF(武魂!B1869&gt;=25,6)),0),0))</f>
        <v>,"dpspro":150</v>
      </c>
      <c r="K1869" s="32" t="str">
        <f t="shared" si="129"/>
        <v>"atk":300,"hp":5000,"undpspro":150,"pvpdpspro":100,"pvpundpspro":50,"dpspro":150</v>
      </c>
      <c r="L1869" s="20" t="str">
        <f>IF(B1869&gt;=50,VLOOKUP(A1869,英雄数据表!A:L,11,FALSE),IF(B1869&gt;=25,VLOOKUP(A1869,英雄数据表!A:L,7,0),""))</f>
        <v>"2105602004"</v>
      </c>
      <c r="M1869" s="20" t="str">
        <f>IFERROR(VLOOKUP(B1869,属性中转表!$K$2:$O$21,5,FALSE),"")</f>
        <v/>
      </c>
      <c r="N1869" s="20" t="str">
        <f>IF(B1869=25,VLOOKUP(A1869,英雄数据表!A:L,8,FALSE),IF(B1869=50,VLOOKUP(A1869,英雄数据表!A:L,12,0),""))</f>
        <v/>
      </c>
    </row>
    <row r="1870" spans="1:14" x14ac:dyDescent="0.3">
      <c r="A1870" s="20">
        <v>21056</v>
      </c>
      <c r="B1870" s="21">
        <f t="shared" si="126"/>
        <v>69</v>
      </c>
      <c r="C1870" s="21">
        <v>5</v>
      </c>
      <c r="D1870" s="21">
        <f>VLOOKUP(A1870,英雄数据表!A:D,4,0)</f>
        <v>2</v>
      </c>
      <c r="E1870" s="20" t="str">
        <f>VLOOKUP(A1870,英雄数据表!A:C,3,0)</f>
        <v>真理之拳</v>
      </c>
      <c r="F1870" s="20">
        <f t="shared" si="127"/>
        <v>21056</v>
      </c>
      <c r="G1870" s="20">
        <f t="shared" si="128"/>
        <v>21056</v>
      </c>
      <c r="H1870" s="21" t="str">
        <f>VLOOKUP(B1870,属性中转表!A:F,6,FALSE)</f>
        <v>"hp":286200,"atk":7950</v>
      </c>
      <c r="I1870" s="20" t="str">
        <f>IF(VLOOKUP(B1870,属性中转表!A:G,7,FALSE)=0,"",VLOOKUP(VLOOKUP(B1870,属性中转表!A:G,7,FALSE),属性中转表!$K$2:$P$21,6,0))&amp;IF(VLOOKUP(B1870,属性中转表!A:G,7,FALSE)&gt;=50,VLOOKUP(A1870,英雄数据表!A:K,9,0),IF(VLOOKUP(B1870,属性中转表!A:G,7,FALSE)&gt;=25,VLOOKUP(A1870,英雄数据表!A:K,5,0),""))</f>
        <v>"atk":300,"hp":5000,"undpspro":150,"pvpdpspro":100,"pvpundpspro":50</v>
      </c>
      <c r="J1870" s="20" t="str">
        <f>IF(I1870="","",属性中转表!$I$1&amp;(IF(VLOOKUP(B1870,属性中转表!A:G,7,FALSE)=0,0,VLOOKUP(VLOOKUP(B1870,属性中转表!A:G,7,FALSE),属性中转表!$K$2:$P$21,4,0)))+IFERROR(VLOOKUP(A1870,英雄数据表!A:K,IF(武魂!B1870&gt;=50,10,IF(武魂!B1870&gt;=25,6)),0),0))</f>
        <v>,"dpspro":150</v>
      </c>
      <c r="K1870" s="32" t="str">
        <f t="shared" si="129"/>
        <v>"atk":300,"hp":5000,"undpspro":150,"pvpdpspro":100,"pvpundpspro":50,"dpspro":150</v>
      </c>
      <c r="L1870" s="20" t="str">
        <f>IF(B1870&gt;=50,VLOOKUP(A1870,英雄数据表!A:L,11,FALSE),IF(B1870&gt;=25,VLOOKUP(A1870,英雄数据表!A:L,7,0),""))</f>
        <v>"2105602004"</v>
      </c>
      <c r="M1870" s="20" t="str">
        <f>IFERROR(VLOOKUP(B1870,属性中转表!$K$2:$O$21,5,FALSE),"")</f>
        <v/>
      </c>
      <c r="N1870" s="20" t="str">
        <f>IF(B1870=25,VLOOKUP(A1870,英雄数据表!A:L,8,FALSE),IF(B1870=50,VLOOKUP(A1870,英雄数据表!A:L,12,0),""))</f>
        <v/>
      </c>
    </row>
    <row r="1871" spans="1:14" x14ac:dyDescent="0.3">
      <c r="A1871" s="20">
        <v>21056</v>
      </c>
      <c r="B1871" s="21">
        <f t="shared" si="126"/>
        <v>70</v>
      </c>
      <c r="C1871" s="21">
        <v>5</v>
      </c>
      <c r="D1871" s="21">
        <f>VLOOKUP(A1871,英雄数据表!A:D,4,0)</f>
        <v>2</v>
      </c>
      <c r="E1871" s="20" t="str">
        <f>VLOOKUP(A1871,英雄数据表!A:C,3,0)</f>
        <v>真理之拳</v>
      </c>
      <c r="F1871" s="20">
        <f t="shared" si="127"/>
        <v>21056</v>
      </c>
      <c r="G1871" s="20">
        <f t="shared" si="128"/>
        <v>21056</v>
      </c>
      <c r="H1871" s="21" t="str">
        <f>VLOOKUP(B1871,属性中转表!A:F,6,FALSE)</f>
        <v>"hp":291600,"atk":8100</v>
      </c>
      <c r="I1871" s="20" t="str">
        <f>IF(VLOOKUP(B1871,属性中转表!A:G,7,FALSE)=0,"",VLOOKUP(VLOOKUP(B1871,属性中转表!A:G,7,FALSE),属性中转表!$K$2:$P$21,6,0))&amp;IF(VLOOKUP(B1871,属性中转表!A:G,7,FALSE)&gt;=50,VLOOKUP(A1871,英雄数据表!A:K,9,0),IF(VLOOKUP(B1871,属性中转表!A:G,7,FALSE)&gt;=25,VLOOKUP(A1871,英雄数据表!A:K,5,0),""))</f>
        <v>"atk":300,"hp":5000,"undpspro":150,"pvpdpspro":100,"pvpundpspro":100</v>
      </c>
      <c r="J1871" s="20" t="str">
        <f>IF(I1871="","",属性中转表!$I$1&amp;(IF(VLOOKUP(B1871,属性中转表!A:G,7,FALSE)=0,0,VLOOKUP(VLOOKUP(B1871,属性中转表!A:G,7,FALSE),属性中转表!$K$2:$P$21,4,0)))+IFERROR(VLOOKUP(A1871,英雄数据表!A:K,IF(武魂!B1871&gt;=50,10,IF(武魂!B1871&gt;=25,6)),0),0))</f>
        <v>,"dpspro":150</v>
      </c>
      <c r="K1871" s="32" t="str">
        <f t="shared" si="129"/>
        <v>"atk":300,"hp":5000,"undpspro":150,"pvpdpspro":100,"pvpundpspro":100,"dpspro":150</v>
      </c>
      <c r="L1871" s="20" t="str">
        <f>IF(B1871&gt;=50,VLOOKUP(A1871,英雄数据表!A:L,11,FALSE),IF(B1871&gt;=25,VLOOKUP(A1871,英雄数据表!A:L,7,0),""))</f>
        <v>"2105602004"</v>
      </c>
      <c r="M1871" s="20" t="str">
        <f>IFERROR(VLOOKUP(B1871,属性中转表!$K$2:$O$21,5,FALSE),"")</f>
        <v>"pvpundpspro":50</v>
      </c>
      <c r="N1871" s="20" t="str">
        <f>IF(B1871=25,VLOOKUP(A1871,英雄数据表!A:L,8,FALSE),IF(B1871=50,VLOOKUP(A1871,英雄数据表!A:L,12,0),""))</f>
        <v/>
      </c>
    </row>
    <row r="1872" spans="1:14" x14ac:dyDescent="0.3">
      <c r="A1872" s="20">
        <v>21056</v>
      </c>
      <c r="B1872" s="21">
        <f t="shared" si="126"/>
        <v>71</v>
      </c>
      <c r="C1872" s="21">
        <v>5</v>
      </c>
      <c r="D1872" s="21">
        <f>VLOOKUP(A1872,英雄数据表!A:D,4,0)</f>
        <v>2</v>
      </c>
      <c r="E1872" s="20" t="str">
        <f>VLOOKUP(A1872,英雄数据表!A:C,3,0)</f>
        <v>真理之拳</v>
      </c>
      <c r="F1872" s="20">
        <f t="shared" si="127"/>
        <v>21056</v>
      </c>
      <c r="G1872" s="20">
        <f t="shared" si="128"/>
        <v>21056</v>
      </c>
      <c r="H1872" s="21" t="str">
        <f>VLOOKUP(B1872,属性中转表!A:F,6,FALSE)</f>
        <v>"hp":297000,"atk":8250</v>
      </c>
      <c r="I1872" s="20" t="str">
        <f>IF(VLOOKUP(B1872,属性中转表!A:G,7,FALSE)=0,"",VLOOKUP(VLOOKUP(B1872,属性中转表!A:G,7,FALSE),属性中转表!$K$2:$P$21,6,0))&amp;IF(VLOOKUP(B1872,属性中转表!A:G,7,FALSE)&gt;=50,VLOOKUP(A1872,英雄数据表!A:K,9,0),IF(VLOOKUP(B1872,属性中转表!A:G,7,FALSE)&gt;=25,VLOOKUP(A1872,英雄数据表!A:K,5,0),""))</f>
        <v>"atk":300,"hp":5000,"undpspro":150,"pvpdpspro":100,"pvpundpspro":100</v>
      </c>
      <c r="J1872" s="20" t="str">
        <f>IF(I1872="","",属性中转表!$I$1&amp;(IF(VLOOKUP(B1872,属性中转表!A:G,7,FALSE)=0,0,VLOOKUP(VLOOKUP(B1872,属性中转表!A:G,7,FALSE),属性中转表!$K$2:$P$21,4,0)))+IFERROR(VLOOKUP(A1872,英雄数据表!A:K,IF(武魂!B1872&gt;=50,10,IF(武魂!B1872&gt;=25,6)),0),0))</f>
        <v>,"dpspro":150</v>
      </c>
      <c r="K1872" s="32" t="str">
        <f t="shared" si="129"/>
        <v>"atk":300,"hp":5000,"undpspro":150,"pvpdpspro":100,"pvpundpspro":100,"dpspro":150</v>
      </c>
      <c r="L1872" s="20" t="str">
        <f>IF(B1872&gt;=50,VLOOKUP(A1872,英雄数据表!A:L,11,FALSE),IF(B1872&gt;=25,VLOOKUP(A1872,英雄数据表!A:L,7,0),""))</f>
        <v>"2105602004"</v>
      </c>
      <c r="M1872" s="20" t="str">
        <f>IFERROR(VLOOKUP(B1872,属性中转表!$K$2:$O$21,5,FALSE),"")</f>
        <v/>
      </c>
      <c r="N1872" s="20" t="str">
        <f>IF(B1872=25,VLOOKUP(A1872,英雄数据表!A:L,8,FALSE),IF(B1872=50,VLOOKUP(A1872,英雄数据表!A:L,12,0),""))</f>
        <v/>
      </c>
    </row>
    <row r="1873" spans="1:14" x14ac:dyDescent="0.3">
      <c r="A1873" s="20">
        <v>21056</v>
      </c>
      <c r="B1873" s="21">
        <f t="shared" si="126"/>
        <v>72</v>
      </c>
      <c r="C1873" s="21">
        <v>5</v>
      </c>
      <c r="D1873" s="21">
        <f>VLOOKUP(A1873,英雄数据表!A:D,4,0)</f>
        <v>2</v>
      </c>
      <c r="E1873" s="20" t="str">
        <f>VLOOKUP(A1873,英雄数据表!A:C,3,0)</f>
        <v>真理之拳</v>
      </c>
      <c r="F1873" s="20">
        <f t="shared" si="127"/>
        <v>21056</v>
      </c>
      <c r="G1873" s="20">
        <f t="shared" si="128"/>
        <v>21056</v>
      </c>
      <c r="H1873" s="21" t="str">
        <f>VLOOKUP(B1873,属性中转表!A:F,6,FALSE)</f>
        <v>"hp":302400,"atk":8400</v>
      </c>
      <c r="I1873" s="20" t="str">
        <f>IF(VLOOKUP(B1873,属性中转表!A:G,7,FALSE)=0,"",VLOOKUP(VLOOKUP(B1873,属性中转表!A:G,7,FALSE),属性中转表!$K$2:$P$21,6,0))&amp;IF(VLOOKUP(B1873,属性中转表!A:G,7,FALSE)&gt;=50,VLOOKUP(A1873,英雄数据表!A:K,9,0),IF(VLOOKUP(B1873,属性中转表!A:G,7,FALSE)&gt;=25,VLOOKUP(A1873,英雄数据表!A:K,5,0),""))</f>
        <v>"atk":300,"hp":5000,"undpspro":150,"pvpdpspro":100,"pvpundpspro":100</v>
      </c>
      <c r="J1873" s="20" t="str">
        <f>IF(I1873="","",属性中转表!$I$1&amp;(IF(VLOOKUP(B1873,属性中转表!A:G,7,FALSE)=0,0,VLOOKUP(VLOOKUP(B1873,属性中转表!A:G,7,FALSE),属性中转表!$K$2:$P$21,4,0)))+IFERROR(VLOOKUP(A1873,英雄数据表!A:K,IF(武魂!B1873&gt;=50,10,IF(武魂!B1873&gt;=25,6)),0),0))</f>
        <v>,"dpspro":150</v>
      </c>
      <c r="K1873" s="32" t="str">
        <f t="shared" si="129"/>
        <v>"atk":300,"hp":5000,"undpspro":150,"pvpdpspro":100,"pvpundpspro":100,"dpspro":150</v>
      </c>
      <c r="L1873" s="20" t="str">
        <f>IF(B1873&gt;=50,VLOOKUP(A1873,英雄数据表!A:L,11,FALSE),IF(B1873&gt;=25,VLOOKUP(A1873,英雄数据表!A:L,7,0),""))</f>
        <v>"2105602004"</v>
      </c>
      <c r="M1873" s="20" t="str">
        <f>IFERROR(VLOOKUP(B1873,属性中转表!$K$2:$O$21,5,FALSE),"")</f>
        <v/>
      </c>
      <c r="N1873" s="20" t="str">
        <f>IF(B1873=25,VLOOKUP(A1873,英雄数据表!A:L,8,FALSE),IF(B1873=50,VLOOKUP(A1873,英雄数据表!A:L,12,0),""))</f>
        <v/>
      </c>
    </row>
    <row r="1874" spans="1:14" x14ac:dyDescent="0.3">
      <c r="A1874" s="20">
        <v>21056</v>
      </c>
      <c r="B1874" s="21">
        <f t="shared" si="126"/>
        <v>73</v>
      </c>
      <c r="C1874" s="21">
        <v>5</v>
      </c>
      <c r="D1874" s="21">
        <f>VLOOKUP(A1874,英雄数据表!A:D,4,0)</f>
        <v>2</v>
      </c>
      <c r="E1874" s="20" t="str">
        <f>VLOOKUP(A1874,英雄数据表!A:C,3,0)</f>
        <v>真理之拳</v>
      </c>
      <c r="F1874" s="20">
        <f t="shared" si="127"/>
        <v>21056</v>
      </c>
      <c r="G1874" s="20">
        <f t="shared" si="128"/>
        <v>21056</v>
      </c>
      <c r="H1874" s="21" t="str">
        <f>VLOOKUP(B1874,属性中转表!A:F,6,FALSE)</f>
        <v>"hp":307800,"atk":8550</v>
      </c>
      <c r="I1874" s="20" t="str">
        <f>IF(VLOOKUP(B1874,属性中转表!A:G,7,FALSE)=0,"",VLOOKUP(VLOOKUP(B1874,属性中转表!A:G,7,FALSE),属性中转表!$K$2:$P$21,6,0))&amp;IF(VLOOKUP(B1874,属性中转表!A:G,7,FALSE)&gt;=50,VLOOKUP(A1874,英雄数据表!A:K,9,0),IF(VLOOKUP(B1874,属性中转表!A:G,7,FALSE)&gt;=25,VLOOKUP(A1874,英雄数据表!A:K,5,0),""))</f>
        <v>"atk":300,"hp":5000,"undpspro":150,"pvpdpspro":100,"pvpundpspro":100</v>
      </c>
      <c r="J1874" s="20" t="str">
        <f>IF(I1874="","",属性中转表!$I$1&amp;(IF(VLOOKUP(B1874,属性中转表!A:G,7,FALSE)=0,0,VLOOKUP(VLOOKUP(B1874,属性中转表!A:G,7,FALSE),属性中转表!$K$2:$P$21,4,0)))+IFERROR(VLOOKUP(A1874,英雄数据表!A:K,IF(武魂!B1874&gt;=50,10,IF(武魂!B1874&gt;=25,6)),0),0))</f>
        <v>,"dpspro":150</v>
      </c>
      <c r="K1874" s="32" t="str">
        <f t="shared" si="129"/>
        <v>"atk":300,"hp":5000,"undpspro":150,"pvpdpspro":100,"pvpundpspro":100,"dpspro":150</v>
      </c>
      <c r="L1874" s="20" t="str">
        <f>IF(B1874&gt;=50,VLOOKUP(A1874,英雄数据表!A:L,11,FALSE),IF(B1874&gt;=25,VLOOKUP(A1874,英雄数据表!A:L,7,0),""))</f>
        <v>"2105602004"</v>
      </c>
      <c r="M1874" s="20" t="str">
        <f>IFERROR(VLOOKUP(B1874,属性中转表!$K$2:$O$21,5,FALSE),"")</f>
        <v/>
      </c>
      <c r="N1874" s="20" t="str">
        <f>IF(B1874=25,VLOOKUP(A1874,英雄数据表!A:L,8,FALSE),IF(B1874=50,VLOOKUP(A1874,英雄数据表!A:L,12,0),""))</f>
        <v/>
      </c>
    </row>
    <row r="1875" spans="1:14" x14ac:dyDescent="0.3">
      <c r="A1875" s="20">
        <v>21056</v>
      </c>
      <c r="B1875" s="21">
        <f t="shared" si="126"/>
        <v>74</v>
      </c>
      <c r="C1875" s="21">
        <v>5</v>
      </c>
      <c r="D1875" s="21">
        <f>VLOOKUP(A1875,英雄数据表!A:D,4,0)</f>
        <v>2</v>
      </c>
      <c r="E1875" s="20" t="str">
        <f>VLOOKUP(A1875,英雄数据表!A:C,3,0)</f>
        <v>真理之拳</v>
      </c>
      <c r="F1875" s="20">
        <f t="shared" si="127"/>
        <v>21056</v>
      </c>
      <c r="G1875" s="20">
        <f t="shared" si="128"/>
        <v>21056</v>
      </c>
      <c r="H1875" s="21" t="str">
        <f>VLOOKUP(B1875,属性中转表!A:F,6,FALSE)</f>
        <v>"hp":313200,"atk":8700</v>
      </c>
      <c r="I1875" s="20" t="str">
        <f>IF(VLOOKUP(B1875,属性中转表!A:G,7,FALSE)=0,"",VLOOKUP(VLOOKUP(B1875,属性中转表!A:G,7,FALSE),属性中转表!$K$2:$P$21,6,0))&amp;IF(VLOOKUP(B1875,属性中转表!A:G,7,FALSE)&gt;=50,VLOOKUP(A1875,英雄数据表!A:K,9,0),IF(VLOOKUP(B1875,属性中转表!A:G,7,FALSE)&gt;=25,VLOOKUP(A1875,英雄数据表!A:K,5,0),""))</f>
        <v>"atk":300,"hp":5000,"undpspro":150,"pvpdpspro":100,"pvpundpspro":100</v>
      </c>
      <c r="J1875" s="20" t="str">
        <f>IF(I1875="","",属性中转表!$I$1&amp;(IF(VLOOKUP(B1875,属性中转表!A:G,7,FALSE)=0,0,VLOOKUP(VLOOKUP(B1875,属性中转表!A:G,7,FALSE),属性中转表!$K$2:$P$21,4,0)))+IFERROR(VLOOKUP(A1875,英雄数据表!A:K,IF(武魂!B1875&gt;=50,10,IF(武魂!B1875&gt;=25,6)),0),0))</f>
        <v>,"dpspro":150</v>
      </c>
      <c r="K1875" s="32" t="str">
        <f t="shared" si="129"/>
        <v>"atk":300,"hp":5000,"undpspro":150,"pvpdpspro":100,"pvpundpspro":100,"dpspro":150</v>
      </c>
      <c r="L1875" s="20" t="str">
        <f>IF(B1875&gt;=50,VLOOKUP(A1875,英雄数据表!A:L,11,FALSE),IF(B1875&gt;=25,VLOOKUP(A1875,英雄数据表!A:L,7,0),""))</f>
        <v>"2105602004"</v>
      </c>
      <c r="M1875" s="20" t="str">
        <f>IFERROR(VLOOKUP(B1875,属性中转表!$K$2:$O$21,5,FALSE),"")</f>
        <v/>
      </c>
      <c r="N1875" s="20" t="str">
        <f>IF(B1875=25,VLOOKUP(A1875,英雄数据表!A:L,8,FALSE),IF(B1875=50,VLOOKUP(A1875,英雄数据表!A:L,12,0),""))</f>
        <v/>
      </c>
    </row>
    <row r="1876" spans="1:14" x14ac:dyDescent="0.3">
      <c r="A1876" s="20">
        <v>21056</v>
      </c>
      <c r="B1876" s="21">
        <f t="shared" si="126"/>
        <v>75</v>
      </c>
      <c r="C1876" s="21">
        <v>5</v>
      </c>
      <c r="D1876" s="21">
        <f>VLOOKUP(A1876,英雄数据表!A:D,4,0)</f>
        <v>2</v>
      </c>
      <c r="E1876" s="20" t="str">
        <f>VLOOKUP(A1876,英雄数据表!A:C,3,0)</f>
        <v>真理之拳</v>
      </c>
      <c r="F1876" s="20">
        <f t="shared" si="127"/>
        <v>21056</v>
      </c>
      <c r="G1876" s="20">
        <f t="shared" si="128"/>
        <v>21056</v>
      </c>
      <c r="H1876" s="21" t="str">
        <f>VLOOKUP(B1876,属性中转表!A:F,6,FALSE)</f>
        <v>"hp":318600,"atk":8850</v>
      </c>
      <c r="I1876" s="20" t="str">
        <f>IF(VLOOKUP(B1876,属性中转表!A:G,7,FALSE)=0,"",VLOOKUP(VLOOKUP(B1876,属性中转表!A:G,7,FALSE),属性中转表!$K$2:$P$21,6,0))&amp;IF(VLOOKUP(B1876,属性中转表!A:G,7,FALSE)&gt;=50,VLOOKUP(A1876,英雄数据表!A:K,9,0),IF(VLOOKUP(B1876,属性中转表!A:G,7,FALSE)&gt;=25,VLOOKUP(A1876,英雄数据表!A:K,5,0),""))</f>
        <v>"atk":600,"hp":10000,"undpspro":150,"pvpdpspro":100,"pvpundpspro":100,"speed":10</v>
      </c>
      <c r="J1876" s="20" t="str">
        <f>IF(I1876="","",属性中转表!$I$1&amp;(IF(VLOOKUP(B1876,属性中转表!A:G,7,FALSE)=0,0,VLOOKUP(VLOOKUP(B1876,属性中转表!A:G,7,FALSE),属性中转表!$K$2:$P$21,4,0)))+IFERROR(VLOOKUP(A1876,英雄数据表!A:K,IF(武魂!B1876&gt;=50,10,IF(武魂!B1876&gt;=25,6)),0),0))</f>
        <v>,"dpspro":150</v>
      </c>
      <c r="K1876" s="32" t="str">
        <f t="shared" si="129"/>
        <v>"atk":600,"hp":10000,"undpspro":150,"pvpdpspro":100,"pvpundpspro":100,"speed":10,"dpspro":150</v>
      </c>
      <c r="L1876" s="20" t="str">
        <f>IF(B1876&gt;=50,VLOOKUP(A1876,英雄数据表!A:L,11,FALSE),IF(B1876&gt;=25,VLOOKUP(A1876,英雄数据表!A:L,7,0),""))</f>
        <v>"2105602004"</v>
      </c>
      <c r="M1876" s="20" t="str">
        <f>IFERROR(VLOOKUP(B1876,属性中转表!$K$2:$O$21,5,FALSE),"")</f>
        <v>"speed":10,"atk":300,"hp":5000</v>
      </c>
      <c r="N1876" s="20" t="str">
        <f>IF(B1876=25,VLOOKUP(A1876,英雄数据表!A:L,8,FALSE),IF(B1876=50,VLOOKUP(A1876,英雄数据表!A:L,12,0),""))</f>
        <v/>
      </c>
    </row>
    <row r="1877" spans="1:14" x14ac:dyDescent="0.3">
      <c r="A1877" s="20">
        <v>21056</v>
      </c>
      <c r="B1877" s="21">
        <f t="shared" si="126"/>
        <v>76</v>
      </c>
      <c r="C1877" s="21">
        <v>5</v>
      </c>
      <c r="D1877" s="21">
        <f>VLOOKUP(A1877,英雄数据表!A:D,4,0)</f>
        <v>2</v>
      </c>
      <c r="E1877" s="20" t="str">
        <f>VLOOKUP(A1877,英雄数据表!A:C,3,0)</f>
        <v>真理之拳</v>
      </c>
      <c r="F1877" s="20">
        <f t="shared" si="127"/>
        <v>21056</v>
      </c>
      <c r="G1877" s="20">
        <f t="shared" si="128"/>
        <v>21056</v>
      </c>
      <c r="H1877" s="21" t="str">
        <f>VLOOKUP(B1877,属性中转表!A:F,6,FALSE)</f>
        <v>"hp":324000,"atk":9000</v>
      </c>
      <c r="I1877" s="20" t="str">
        <f>IF(VLOOKUP(B1877,属性中转表!A:G,7,FALSE)=0,"",VLOOKUP(VLOOKUP(B1877,属性中转表!A:G,7,FALSE),属性中转表!$K$2:$P$21,6,0))&amp;IF(VLOOKUP(B1877,属性中转表!A:G,7,FALSE)&gt;=50,VLOOKUP(A1877,英雄数据表!A:K,9,0),IF(VLOOKUP(B1877,属性中转表!A:G,7,FALSE)&gt;=25,VLOOKUP(A1877,英雄数据表!A:K,5,0),""))</f>
        <v>"atk":600,"hp":10000,"undpspro":150,"pvpdpspro":100,"pvpundpspro":100,"speed":10</v>
      </c>
      <c r="J1877" s="20" t="str">
        <f>IF(I1877="","",属性中转表!$I$1&amp;(IF(VLOOKUP(B1877,属性中转表!A:G,7,FALSE)=0,0,VLOOKUP(VLOOKUP(B1877,属性中转表!A:G,7,FALSE),属性中转表!$K$2:$P$21,4,0)))+IFERROR(VLOOKUP(A1877,英雄数据表!A:K,IF(武魂!B1877&gt;=50,10,IF(武魂!B1877&gt;=25,6)),0),0))</f>
        <v>,"dpspro":150</v>
      </c>
      <c r="K1877" s="32" t="str">
        <f t="shared" si="129"/>
        <v>"atk":600,"hp":10000,"undpspro":150,"pvpdpspro":100,"pvpundpspro":100,"speed":10,"dpspro":150</v>
      </c>
      <c r="L1877" s="20" t="str">
        <f>IF(B1877&gt;=50,VLOOKUP(A1877,英雄数据表!A:L,11,FALSE),IF(B1877&gt;=25,VLOOKUP(A1877,英雄数据表!A:L,7,0),""))</f>
        <v>"2105602004"</v>
      </c>
      <c r="M1877" s="20" t="str">
        <f>IFERROR(VLOOKUP(B1877,属性中转表!$K$2:$O$21,5,FALSE),"")</f>
        <v/>
      </c>
      <c r="N1877" s="20" t="str">
        <f>IF(B1877=25,VLOOKUP(A1877,英雄数据表!A:L,8,FALSE),IF(B1877=50,VLOOKUP(A1877,英雄数据表!A:L,12,0),""))</f>
        <v/>
      </c>
    </row>
    <row r="1878" spans="1:14" x14ac:dyDescent="0.3">
      <c r="A1878" s="20">
        <v>21056</v>
      </c>
      <c r="B1878" s="21">
        <f t="shared" si="126"/>
        <v>77</v>
      </c>
      <c r="C1878" s="21">
        <v>5</v>
      </c>
      <c r="D1878" s="21">
        <f>VLOOKUP(A1878,英雄数据表!A:D,4,0)</f>
        <v>2</v>
      </c>
      <c r="E1878" s="20" t="str">
        <f>VLOOKUP(A1878,英雄数据表!A:C,3,0)</f>
        <v>真理之拳</v>
      </c>
      <c r="F1878" s="20">
        <f t="shared" si="127"/>
        <v>21056</v>
      </c>
      <c r="G1878" s="20">
        <f t="shared" si="128"/>
        <v>21056</v>
      </c>
      <c r="H1878" s="21" t="str">
        <f>VLOOKUP(B1878,属性中转表!A:F,6,FALSE)</f>
        <v>"hp":329400,"atk":9150</v>
      </c>
      <c r="I1878" s="20" t="str">
        <f>IF(VLOOKUP(B1878,属性中转表!A:G,7,FALSE)=0,"",VLOOKUP(VLOOKUP(B1878,属性中转表!A:G,7,FALSE),属性中转表!$K$2:$P$21,6,0))&amp;IF(VLOOKUP(B1878,属性中转表!A:G,7,FALSE)&gt;=50,VLOOKUP(A1878,英雄数据表!A:K,9,0),IF(VLOOKUP(B1878,属性中转表!A:G,7,FALSE)&gt;=25,VLOOKUP(A1878,英雄数据表!A:K,5,0),""))</f>
        <v>"atk":600,"hp":10000,"undpspro":150,"pvpdpspro":100,"pvpundpspro":100,"speed":10</v>
      </c>
      <c r="J1878" s="20" t="str">
        <f>IF(I1878="","",属性中转表!$I$1&amp;(IF(VLOOKUP(B1878,属性中转表!A:G,7,FALSE)=0,0,VLOOKUP(VLOOKUP(B1878,属性中转表!A:G,7,FALSE),属性中转表!$K$2:$P$21,4,0)))+IFERROR(VLOOKUP(A1878,英雄数据表!A:K,IF(武魂!B1878&gt;=50,10,IF(武魂!B1878&gt;=25,6)),0),0))</f>
        <v>,"dpspro":150</v>
      </c>
      <c r="K1878" s="32" t="str">
        <f t="shared" si="129"/>
        <v>"atk":600,"hp":10000,"undpspro":150,"pvpdpspro":100,"pvpundpspro":100,"speed":10,"dpspro":150</v>
      </c>
      <c r="L1878" s="20" t="str">
        <f>IF(B1878&gt;=50,VLOOKUP(A1878,英雄数据表!A:L,11,FALSE),IF(B1878&gt;=25,VLOOKUP(A1878,英雄数据表!A:L,7,0),""))</f>
        <v>"2105602004"</v>
      </c>
      <c r="M1878" s="20" t="str">
        <f>IFERROR(VLOOKUP(B1878,属性中转表!$K$2:$O$21,5,FALSE),"")</f>
        <v/>
      </c>
      <c r="N1878" s="20" t="str">
        <f>IF(B1878=25,VLOOKUP(A1878,英雄数据表!A:L,8,FALSE),IF(B1878=50,VLOOKUP(A1878,英雄数据表!A:L,12,0),""))</f>
        <v/>
      </c>
    </row>
    <row r="1879" spans="1:14" x14ac:dyDescent="0.3">
      <c r="A1879" s="20">
        <v>21056</v>
      </c>
      <c r="B1879" s="21">
        <f t="shared" si="126"/>
        <v>78</v>
      </c>
      <c r="C1879" s="21">
        <v>5</v>
      </c>
      <c r="D1879" s="21">
        <f>VLOOKUP(A1879,英雄数据表!A:D,4,0)</f>
        <v>2</v>
      </c>
      <c r="E1879" s="20" t="str">
        <f>VLOOKUP(A1879,英雄数据表!A:C,3,0)</f>
        <v>真理之拳</v>
      </c>
      <c r="F1879" s="20">
        <f t="shared" si="127"/>
        <v>21056</v>
      </c>
      <c r="G1879" s="20">
        <f t="shared" si="128"/>
        <v>21056</v>
      </c>
      <c r="H1879" s="21" t="str">
        <f>VLOOKUP(B1879,属性中转表!A:F,6,FALSE)</f>
        <v>"hp":334800,"atk":9300</v>
      </c>
      <c r="I1879" s="20" t="str">
        <f>IF(VLOOKUP(B1879,属性中转表!A:G,7,FALSE)=0,"",VLOOKUP(VLOOKUP(B1879,属性中转表!A:G,7,FALSE),属性中转表!$K$2:$P$21,6,0))&amp;IF(VLOOKUP(B1879,属性中转表!A:G,7,FALSE)&gt;=50,VLOOKUP(A1879,英雄数据表!A:K,9,0),IF(VLOOKUP(B1879,属性中转表!A:G,7,FALSE)&gt;=25,VLOOKUP(A1879,英雄数据表!A:K,5,0),""))</f>
        <v>"atk":600,"hp":10000,"undpspro":150,"pvpdpspro":100,"pvpundpspro":100,"speed":10</v>
      </c>
      <c r="J1879" s="20" t="str">
        <f>IF(I1879="","",属性中转表!$I$1&amp;(IF(VLOOKUP(B1879,属性中转表!A:G,7,FALSE)=0,0,VLOOKUP(VLOOKUP(B1879,属性中转表!A:G,7,FALSE),属性中转表!$K$2:$P$21,4,0)))+IFERROR(VLOOKUP(A1879,英雄数据表!A:K,IF(武魂!B1879&gt;=50,10,IF(武魂!B1879&gt;=25,6)),0),0))</f>
        <v>,"dpspro":150</v>
      </c>
      <c r="K1879" s="32" t="str">
        <f t="shared" si="129"/>
        <v>"atk":600,"hp":10000,"undpspro":150,"pvpdpspro":100,"pvpundpspro":100,"speed":10,"dpspro":150</v>
      </c>
      <c r="L1879" s="20" t="str">
        <f>IF(B1879&gt;=50,VLOOKUP(A1879,英雄数据表!A:L,11,FALSE),IF(B1879&gt;=25,VLOOKUP(A1879,英雄数据表!A:L,7,0),""))</f>
        <v>"2105602004"</v>
      </c>
      <c r="M1879" s="20" t="str">
        <f>IFERROR(VLOOKUP(B1879,属性中转表!$K$2:$O$21,5,FALSE),"")</f>
        <v/>
      </c>
      <c r="N1879" s="20" t="str">
        <f>IF(B1879=25,VLOOKUP(A1879,英雄数据表!A:L,8,FALSE),IF(B1879=50,VLOOKUP(A1879,英雄数据表!A:L,12,0),""))</f>
        <v/>
      </c>
    </row>
    <row r="1880" spans="1:14" x14ac:dyDescent="0.3">
      <c r="A1880" s="20">
        <v>21056</v>
      </c>
      <c r="B1880" s="21">
        <f t="shared" si="126"/>
        <v>79</v>
      </c>
      <c r="C1880" s="21">
        <v>5</v>
      </c>
      <c r="D1880" s="21">
        <f>VLOOKUP(A1880,英雄数据表!A:D,4,0)</f>
        <v>2</v>
      </c>
      <c r="E1880" s="20" t="str">
        <f>VLOOKUP(A1880,英雄数据表!A:C,3,0)</f>
        <v>真理之拳</v>
      </c>
      <c r="F1880" s="20">
        <f t="shared" si="127"/>
        <v>21056</v>
      </c>
      <c r="G1880" s="20">
        <f t="shared" si="128"/>
        <v>21056</v>
      </c>
      <c r="H1880" s="21" t="str">
        <f>VLOOKUP(B1880,属性中转表!A:F,6,FALSE)</f>
        <v>"hp":340200,"atk":9450</v>
      </c>
      <c r="I1880" s="20" t="str">
        <f>IF(VLOOKUP(B1880,属性中转表!A:G,7,FALSE)=0,"",VLOOKUP(VLOOKUP(B1880,属性中转表!A:G,7,FALSE),属性中转表!$K$2:$P$21,6,0))&amp;IF(VLOOKUP(B1880,属性中转表!A:G,7,FALSE)&gt;=50,VLOOKUP(A1880,英雄数据表!A:K,9,0),IF(VLOOKUP(B1880,属性中转表!A:G,7,FALSE)&gt;=25,VLOOKUP(A1880,英雄数据表!A:K,5,0),""))</f>
        <v>"atk":600,"hp":10000,"undpspro":150,"pvpdpspro":100,"pvpundpspro":100,"speed":10</v>
      </c>
      <c r="J1880" s="20" t="str">
        <f>IF(I1880="","",属性中转表!$I$1&amp;(IF(VLOOKUP(B1880,属性中转表!A:G,7,FALSE)=0,0,VLOOKUP(VLOOKUP(B1880,属性中转表!A:G,7,FALSE),属性中转表!$K$2:$P$21,4,0)))+IFERROR(VLOOKUP(A1880,英雄数据表!A:K,IF(武魂!B1880&gt;=50,10,IF(武魂!B1880&gt;=25,6)),0),0))</f>
        <v>,"dpspro":150</v>
      </c>
      <c r="K1880" s="32" t="str">
        <f t="shared" si="129"/>
        <v>"atk":600,"hp":10000,"undpspro":150,"pvpdpspro":100,"pvpundpspro":100,"speed":10,"dpspro":150</v>
      </c>
      <c r="L1880" s="20" t="str">
        <f>IF(B1880&gt;=50,VLOOKUP(A1880,英雄数据表!A:L,11,FALSE),IF(B1880&gt;=25,VLOOKUP(A1880,英雄数据表!A:L,7,0),""))</f>
        <v>"2105602004"</v>
      </c>
      <c r="M1880" s="20" t="str">
        <f>IFERROR(VLOOKUP(B1880,属性中转表!$K$2:$O$21,5,FALSE),"")</f>
        <v/>
      </c>
      <c r="N1880" s="20" t="str">
        <f>IF(B1880=25,VLOOKUP(A1880,英雄数据表!A:L,8,FALSE),IF(B1880=50,VLOOKUP(A1880,英雄数据表!A:L,12,0),""))</f>
        <v/>
      </c>
    </row>
    <row r="1881" spans="1:14" x14ac:dyDescent="0.3">
      <c r="A1881" s="20">
        <v>21056</v>
      </c>
      <c r="B1881" s="21">
        <f t="shared" si="126"/>
        <v>80</v>
      </c>
      <c r="C1881" s="21">
        <v>5</v>
      </c>
      <c r="D1881" s="21">
        <f>VLOOKUP(A1881,英雄数据表!A:D,4,0)</f>
        <v>2</v>
      </c>
      <c r="E1881" s="20" t="str">
        <f>VLOOKUP(A1881,英雄数据表!A:C,3,0)</f>
        <v>真理之拳</v>
      </c>
      <c r="F1881" s="20">
        <f t="shared" si="127"/>
        <v>21056</v>
      </c>
      <c r="G1881" s="20">
        <f t="shared" si="128"/>
        <v>21056</v>
      </c>
      <c r="H1881" s="21" t="str">
        <f>VLOOKUP(B1881,属性中转表!A:F,6,FALSE)</f>
        <v>"hp":345600,"atk":9600</v>
      </c>
      <c r="I1881" s="20" t="str">
        <f>IF(VLOOKUP(B1881,属性中转表!A:G,7,FALSE)=0,"",VLOOKUP(VLOOKUP(B1881,属性中转表!A:G,7,FALSE),属性中转表!$K$2:$P$21,6,0))&amp;IF(VLOOKUP(B1881,属性中转表!A:G,7,FALSE)&gt;=50,VLOOKUP(A1881,英雄数据表!A:K,9,0),IF(VLOOKUP(B1881,属性中转表!A:G,7,FALSE)&gt;=25,VLOOKUP(A1881,英雄数据表!A:K,5,0),""))</f>
        <v>"atk":600,"hp":10000,"undpspro":200,"pvpdpspro":100,"pvpundpspro":100,"speed":10</v>
      </c>
      <c r="J1881" s="20" t="str">
        <f>IF(I1881="","",属性中转表!$I$1&amp;(IF(VLOOKUP(B1881,属性中转表!A:G,7,FALSE)=0,0,VLOOKUP(VLOOKUP(B1881,属性中转表!A:G,7,FALSE),属性中转表!$K$2:$P$21,4,0)))+IFERROR(VLOOKUP(A1881,英雄数据表!A:K,IF(武魂!B1881&gt;=50,10,IF(武魂!B1881&gt;=25,6)),0),0))</f>
        <v>,"dpspro":150</v>
      </c>
      <c r="K1881" s="32" t="str">
        <f t="shared" si="129"/>
        <v>"atk":600,"hp":10000,"undpspro":200,"pvpdpspro":100,"pvpundpspro":100,"speed":10,"dpspro":150</v>
      </c>
      <c r="L1881" s="20" t="str">
        <f>IF(B1881&gt;=50,VLOOKUP(A1881,英雄数据表!A:L,11,FALSE),IF(B1881&gt;=25,VLOOKUP(A1881,英雄数据表!A:L,7,0),""))</f>
        <v>"2105602004"</v>
      </c>
      <c r="M1881" s="20" t="str">
        <f>IFERROR(VLOOKUP(B1881,属性中转表!$K$2:$O$21,5,FALSE),"")</f>
        <v>"undpspro":50</v>
      </c>
      <c r="N1881" s="20" t="str">
        <f>IF(B1881=25,VLOOKUP(A1881,英雄数据表!A:L,8,FALSE),IF(B1881=50,VLOOKUP(A1881,英雄数据表!A:L,12,0),""))</f>
        <v/>
      </c>
    </row>
    <row r="1882" spans="1:14" x14ac:dyDescent="0.3">
      <c r="A1882" s="20">
        <v>21056</v>
      </c>
      <c r="B1882" s="21">
        <f t="shared" si="126"/>
        <v>81</v>
      </c>
      <c r="C1882" s="21">
        <v>5</v>
      </c>
      <c r="D1882" s="21">
        <f>VLOOKUP(A1882,英雄数据表!A:D,4,0)</f>
        <v>2</v>
      </c>
      <c r="E1882" s="20" t="str">
        <f>VLOOKUP(A1882,英雄数据表!A:C,3,0)</f>
        <v>真理之拳</v>
      </c>
      <c r="F1882" s="20">
        <f t="shared" si="127"/>
        <v>21056</v>
      </c>
      <c r="G1882" s="20">
        <f t="shared" si="128"/>
        <v>21056</v>
      </c>
      <c r="H1882" s="21" t="str">
        <f>VLOOKUP(B1882,属性中转表!A:F,6,FALSE)</f>
        <v>"hp":351000,"atk":9750</v>
      </c>
      <c r="I1882" s="20" t="str">
        <f>IF(VLOOKUP(B1882,属性中转表!A:G,7,FALSE)=0,"",VLOOKUP(VLOOKUP(B1882,属性中转表!A:G,7,FALSE),属性中转表!$K$2:$P$21,6,0))&amp;IF(VLOOKUP(B1882,属性中转表!A:G,7,FALSE)&gt;=50,VLOOKUP(A1882,英雄数据表!A:K,9,0),IF(VLOOKUP(B1882,属性中转表!A:G,7,FALSE)&gt;=25,VLOOKUP(A1882,英雄数据表!A:K,5,0),""))</f>
        <v>"atk":600,"hp":10000,"undpspro":200,"pvpdpspro":100,"pvpundpspro":100,"speed":10</v>
      </c>
      <c r="J1882" s="20" t="str">
        <f>IF(I1882="","",属性中转表!$I$1&amp;(IF(VLOOKUP(B1882,属性中转表!A:G,7,FALSE)=0,0,VLOOKUP(VLOOKUP(B1882,属性中转表!A:G,7,FALSE),属性中转表!$K$2:$P$21,4,0)))+IFERROR(VLOOKUP(A1882,英雄数据表!A:K,IF(武魂!B1882&gt;=50,10,IF(武魂!B1882&gt;=25,6)),0),0))</f>
        <v>,"dpspro":150</v>
      </c>
      <c r="K1882" s="32" t="str">
        <f t="shared" si="129"/>
        <v>"atk":600,"hp":10000,"undpspro":200,"pvpdpspro":100,"pvpundpspro":100,"speed":10,"dpspro":150</v>
      </c>
      <c r="L1882" s="20" t="str">
        <f>IF(B1882&gt;=50,VLOOKUP(A1882,英雄数据表!A:L,11,FALSE),IF(B1882&gt;=25,VLOOKUP(A1882,英雄数据表!A:L,7,0),""))</f>
        <v>"2105602004"</v>
      </c>
      <c r="M1882" s="20" t="str">
        <f>IFERROR(VLOOKUP(B1882,属性中转表!$K$2:$O$21,5,FALSE),"")</f>
        <v/>
      </c>
      <c r="N1882" s="20" t="str">
        <f>IF(B1882=25,VLOOKUP(A1882,英雄数据表!A:L,8,FALSE),IF(B1882=50,VLOOKUP(A1882,英雄数据表!A:L,12,0),""))</f>
        <v/>
      </c>
    </row>
    <row r="1883" spans="1:14" x14ac:dyDescent="0.3">
      <c r="A1883" s="20">
        <v>21056</v>
      </c>
      <c r="B1883" s="21">
        <f t="shared" si="126"/>
        <v>82</v>
      </c>
      <c r="C1883" s="21">
        <v>5</v>
      </c>
      <c r="D1883" s="21">
        <f>VLOOKUP(A1883,英雄数据表!A:D,4,0)</f>
        <v>2</v>
      </c>
      <c r="E1883" s="20" t="str">
        <f>VLOOKUP(A1883,英雄数据表!A:C,3,0)</f>
        <v>真理之拳</v>
      </c>
      <c r="F1883" s="20">
        <f t="shared" si="127"/>
        <v>21056</v>
      </c>
      <c r="G1883" s="20">
        <f t="shared" si="128"/>
        <v>21056</v>
      </c>
      <c r="H1883" s="21" t="str">
        <f>VLOOKUP(B1883,属性中转表!A:F,6,FALSE)</f>
        <v>"hp":356400,"atk":9900</v>
      </c>
      <c r="I1883" s="20" t="str">
        <f>IF(VLOOKUP(B1883,属性中转表!A:G,7,FALSE)=0,"",VLOOKUP(VLOOKUP(B1883,属性中转表!A:G,7,FALSE),属性中转表!$K$2:$P$21,6,0))&amp;IF(VLOOKUP(B1883,属性中转表!A:G,7,FALSE)&gt;=50,VLOOKUP(A1883,英雄数据表!A:K,9,0),IF(VLOOKUP(B1883,属性中转表!A:G,7,FALSE)&gt;=25,VLOOKUP(A1883,英雄数据表!A:K,5,0),""))</f>
        <v>"atk":600,"hp":10000,"undpspro":200,"pvpdpspro":100,"pvpundpspro":100,"speed":10</v>
      </c>
      <c r="J1883" s="20" t="str">
        <f>IF(I1883="","",属性中转表!$I$1&amp;(IF(VLOOKUP(B1883,属性中转表!A:G,7,FALSE)=0,0,VLOOKUP(VLOOKUP(B1883,属性中转表!A:G,7,FALSE),属性中转表!$K$2:$P$21,4,0)))+IFERROR(VLOOKUP(A1883,英雄数据表!A:K,IF(武魂!B1883&gt;=50,10,IF(武魂!B1883&gt;=25,6)),0),0))</f>
        <v>,"dpspro":150</v>
      </c>
      <c r="K1883" s="32" t="str">
        <f t="shared" si="129"/>
        <v>"atk":600,"hp":10000,"undpspro":200,"pvpdpspro":100,"pvpundpspro":100,"speed":10,"dpspro":150</v>
      </c>
      <c r="L1883" s="20" t="str">
        <f>IF(B1883&gt;=50,VLOOKUP(A1883,英雄数据表!A:L,11,FALSE),IF(B1883&gt;=25,VLOOKUP(A1883,英雄数据表!A:L,7,0),""))</f>
        <v>"2105602004"</v>
      </c>
      <c r="M1883" s="20" t="str">
        <f>IFERROR(VLOOKUP(B1883,属性中转表!$K$2:$O$21,5,FALSE),"")</f>
        <v/>
      </c>
      <c r="N1883" s="20" t="str">
        <f>IF(B1883=25,VLOOKUP(A1883,英雄数据表!A:L,8,FALSE),IF(B1883=50,VLOOKUP(A1883,英雄数据表!A:L,12,0),""))</f>
        <v/>
      </c>
    </row>
    <row r="1884" spans="1:14" x14ac:dyDescent="0.3">
      <c r="A1884" s="20">
        <v>21056</v>
      </c>
      <c r="B1884" s="21">
        <f t="shared" si="126"/>
        <v>83</v>
      </c>
      <c r="C1884" s="21">
        <v>5</v>
      </c>
      <c r="D1884" s="21">
        <f>VLOOKUP(A1884,英雄数据表!A:D,4,0)</f>
        <v>2</v>
      </c>
      <c r="E1884" s="20" t="str">
        <f>VLOOKUP(A1884,英雄数据表!A:C,3,0)</f>
        <v>真理之拳</v>
      </c>
      <c r="F1884" s="20">
        <f t="shared" si="127"/>
        <v>21056</v>
      </c>
      <c r="G1884" s="20">
        <f t="shared" si="128"/>
        <v>21056</v>
      </c>
      <c r="H1884" s="21" t="str">
        <f>VLOOKUP(B1884,属性中转表!A:F,6,FALSE)</f>
        <v>"hp":361800,"atk":10050</v>
      </c>
      <c r="I1884" s="20" t="str">
        <f>IF(VLOOKUP(B1884,属性中转表!A:G,7,FALSE)=0,"",VLOOKUP(VLOOKUP(B1884,属性中转表!A:G,7,FALSE),属性中转表!$K$2:$P$21,6,0))&amp;IF(VLOOKUP(B1884,属性中转表!A:G,7,FALSE)&gt;=50,VLOOKUP(A1884,英雄数据表!A:K,9,0),IF(VLOOKUP(B1884,属性中转表!A:G,7,FALSE)&gt;=25,VLOOKUP(A1884,英雄数据表!A:K,5,0),""))</f>
        <v>"atk":600,"hp":10000,"undpspro":200,"pvpdpspro":100,"pvpundpspro":100,"speed":10</v>
      </c>
      <c r="J1884" s="20" t="str">
        <f>IF(I1884="","",属性中转表!$I$1&amp;(IF(VLOOKUP(B1884,属性中转表!A:G,7,FALSE)=0,0,VLOOKUP(VLOOKUP(B1884,属性中转表!A:G,7,FALSE),属性中转表!$K$2:$P$21,4,0)))+IFERROR(VLOOKUP(A1884,英雄数据表!A:K,IF(武魂!B1884&gt;=50,10,IF(武魂!B1884&gt;=25,6)),0),0))</f>
        <v>,"dpspro":150</v>
      </c>
      <c r="K1884" s="32" t="str">
        <f t="shared" si="129"/>
        <v>"atk":600,"hp":10000,"undpspro":200,"pvpdpspro":100,"pvpundpspro":100,"speed":10,"dpspro":150</v>
      </c>
      <c r="L1884" s="20" t="str">
        <f>IF(B1884&gt;=50,VLOOKUP(A1884,英雄数据表!A:L,11,FALSE),IF(B1884&gt;=25,VLOOKUP(A1884,英雄数据表!A:L,7,0),""))</f>
        <v>"2105602004"</v>
      </c>
      <c r="M1884" s="20" t="str">
        <f>IFERROR(VLOOKUP(B1884,属性中转表!$K$2:$O$21,5,FALSE),"")</f>
        <v/>
      </c>
      <c r="N1884" s="20" t="str">
        <f>IF(B1884=25,VLOOKUP(A1884,英雄数据表!A:L,8,FALSE),IF(B1884=50,VLOOKUP(A1884,英雄数据表!A:L,12,0),""))</f>
        <v/>
      </c>
    </row>
    <row r="1885" spans="1:14" x14ac:dyDescent="0.3">
      <c r="A1885" s="20">
        <v>21056</v>
      </c>
      <c r="B1885" s="21">
        <f t="shared" si="126"/>
        <v>84</v>
      </c>
      <c r="C1885" s="21">
        <v>5</v>
      </c>
      <c r="D1885" s="21">
        <f>VLOOKUP(A1885,英雄数据表!A:D,4,0)</f>
        <v>2</v>
      </c>
      <c r="E1885" s="20" t="str">
        <f>VLOOKUP(A1885,英雄数据表!A:C,3,0)</f>
        <v>真理之拳</v>
      </c>
      <c r="F1885" s="20">
        <f t="shared" si="127"/>
        <v>21056</v>
      </c>
      <c r="G1885" s="20">
        <f t="shared" si="128"/>
        <v>21056</v>
      </c>
      <c r="H1885" s="21" t="str">
        <f>VLOOKUP(B1885,属性中转表!A:F,6,FALSE)</f>
        <v>"hp":367200,"atk":10200</v>
      </c>
      <c r="I1885" s="20" t="str">
        <f>IF(VLOOKUP(B1885,属性中转表!A:G,7,FALSE)=0,"",VLOOKUP(VLOOKUP(B1885,属性中转表!A:G,7,FALSE),属性中转表!$K$2:$P$21,6,0))&amp;IF(VLOOKUP(B1885,属性中转表!A:G,7,FALSE)&gt;=50,VLOOKUP(A1885,英雄数据表!A:K,9,0),IF(VLOOKUP(B1885,属性中转表!A:G,7,FALSE)&gt;=25,VLOOKUP(A1885,英雄数据表!A:K,5,0),""))</f>
        <v>"atk":600,"hp":10000,"undpspro":200,"pvpdpspro":100,"pvpundpspro":100,"speed":10</v>
      </c>
      <c r="J1885" s="20" t="str">
        <f>IF(I1885="","",属性中转表!$I$1&amp;(IF(VLOOKUP(B1885,属性中转表!A:G,7,FALSE)=0,0,VLOOKUP(VLOOKUP(B1885,属性中转表!A:G,7,FALSE),属性中转表!$K$2:$P$21,4,0)))+IFERROR(VLOOKUP(A1885,英雄数据表!A:K,IF(武魂!B1885&gt;=50,10,IF(武魂!B1885&gt;=25,6)),0),0))</f>
        <v>,"dpspro":150</v>
      </c>
      <c r="K1885" s="32" t="str">
        <f t="shared" si="129"/>
        <v>"atk":600,"hp":10000,"undpspro":200,"pvpdpspro":100,"pvpundpspro":100,"speed":10,"dpspro":150</v>
      </c>
      <c r="L1885" s="20" t="str">
        <f>IF(B1885&gt;=50,VLOOKUP(A1885,英雄数据表!A:L,11,FALSE),IF(B1885&gt;=25,VLOOKUP(A1885,英雄数据表!A:L,7,0),""))</f>
        <v>"2105602004"</v>
      </c>
      <c r="M1885" s="20" t="str">
        <f>IFERROR(VLOOKUP(B1885,属性中转表!$K$2:$O$21,5,FALSE),"")</f>
        <v/>
      </c>
      <c r="N1885" s="20" t="str">
        <f>IF(B1885=25,VLOOKUP(A1885,英雄数据表!A:L,8,FALSE),IF(B1885=50,VLOOKUP(A1885,英雄数据表!A:L,12,0),""))</f>
        <v/>
      </c>
    </row>
    <row r="1886" spans="1:14" x14ac:dyDescent="0.3">
      <c r="A1886" s="20">
        <v>21056</v>
      </c>
      <c r="B1886" s="21">
        <f t="shared" si="126"/>
        <v>85</v>
      </c>
      <c r="C1886" s="21">
        <v>5</v>
      </c>
      <c r="D1886" s="21">
        <f>VLOOKUP(A1886,英雄数据表!A:D,4,0)</f>
        <v>2</v>
      </c>
      <c r="E1886" s="20" t="str">
        <f>VLOOKUP(A1886,英雄数据表!A:C,3,0)</f>
        <v>真理之拳</v>
      </c>
      <c r="F1886" s="20">
        <f t="shared" si="127"/>
        <v>21056</v>
      </c>
      <c r="G1886" s="20">
        <f t="shared" si="128"/>
        <v>21056</v>
      </c>
      <c r="H1886" s="21" t="str">
        <f>VLOOKUP(B1886,属性中转表!A:F,6,FALSE)</f>
        <v>"hp":372600,"atk":10350</v>
      </c>
      <c r="I1886" s="20" t="str">
        <f>IF(VLOOKUP(B1886,属性中转表!A:G,7,FALSE)=0,"",VLOOKUP(VLOOKUP(B1886,属性中转表!A:G,7,FALSE),属性中转表!$K$2:$P$21,6,0))&amp;IF(VLOOKUP(B1886,属性中转表!A:G,7,FALSE)&gt;=50,VLOOKUP(A1886,英雄数据表!A:K,9,0),IF(VLOOKUP(B1886,属性中转表!A:G,7,FALSE)&gt;=25,VLOOKUP(A1886,英雄数据表!A:K,5,0),""))</f>
        <v>"atk":600,"hp":10000,"undpspro":200,"pvpdpspro":100,"pvpundpspro":100,"speed":10</v>
      </c>
      <c r="J1886" s="20" t="str">
        <f>IF(I1886="","",属性中转表!$I$1&amp;(IF(VLOOKUP(B1886,属性中转表!A:G,7,FALSE)=0,0,VLOOKUP(VLOOKUP(B1886,属性中转表!A:G,7,FALSE),属性中转表!$K$2:$P$21,4,0)))+IFERROR(VLOOKUP(A1886,英雄数据表!A:K,IF(武魂!B1886&gt;=50,10,IF(武魂!B1886&gt;=25,6)),0),0))</f>
        <v>,"dpspro":200</v>
      </c>
      <c r="K1886" s="32" t="str">
        <f t="shared" si="129"/>
        <v>"atk":600,"hp":10000,"undpspro":200,"pvpdpspro":100,"pvpundpspro":100,"speed":10,"dpspro":200</v>
      </c>
      <c r="L1886" s="20" t="str">
        <f>IF(B1886&gt;=50,VLOOKUP(A1886,英雄数据表!A:L,11,FALSE),IF(B1886&gt;=25,VLOOKUP(A1886,英雄数据表!A:L,7,0),""))</f>
        <v>"2105602004"</v>
      </c>
      <c r="M1886" s="20" t="str">
        <f>IFERROR(VLOOKUP(B1886,属性中转表!$K$2:$O$21,5,FALSE),"")</f>
        <v>"dpspro":50</v>
      </c>
      <c r="N1886" s="20" t="str">
        <f>IF(B1886=25,VLOOKUP(A1886,英雄数据表!A:L,8,FALSE),IF(B1886=50,VLOOKUP(A1886,英雄数据表!A:L,12,0),""))</f>
        <v/>
      </c>
    </row>
    <row r="1887" spans="1:14" x14ac:dyDescent="0.3">
      <c r="A1887" s="20">
        <v>21056</v>
      </c>
      <c r="B1887" s="21">
        <f t="shared" si="126"/>
        <v>86</v>
      </c>
      <c r="C1887" s="21">
        <v>5</v>
      </c>
      <c r="D1887" s="21">
        <f>VLOOKUP(A1887,英雄数据表!A:D,4,0)</f>
        <v>2</v>
      </c>
      <c r="E1887" s="20" t="str">
        <f>VLOOKUP(A1887,英雄数据表!A:C,3,0)</f>
        <v>真理之拳</v>
      </c>
      <c r="F1887" s="20">
        <f t="shared" si="127"/>
        <v>21056</v>
      </c>
      <c r="G1887" s="20">
        <f t="shared" si="128"/>
        <v>21056</v>
      </c>
      <c r="H1887" s="21" t="str">
        <f>VLOOKUP(B1887,属性中转表!A:F,6,FALSE)</f>
        <v>"hp":378000,"atk":10500</v>
      </c>
      <c r="I1887" s="20" t="str">
        <f>IF(VLOOKUP(B1887,属性中转表!A:G,7,FALSE)=0,"",VLOOKUP(VLOOKUP(B1887,属性中转表!A:G,7,FALSE),属性中转表!$K$2:$P$21,6,0))&amp;IF(VLOOKUP(B1887,属性中转表!A:G,7,FALSE)&gt;=50,VLOOKUP(A1887,英雄数据表!A:K,9,0),IF(VLOOKUP(B1887,属性中转表!A:G,7,FALSE)&gt;=25,VLOOKUP(A1887,英雄数据表!A:K,5,0),""))</f>
        <v>"atk":600,"hp":10000,"undpspro":200,"pvpdpspro":100,"pvpundpspro":100,"speed":10</v>
      </c>
      <c r="J1887" s="20" t="str">
        <f>IF(I1887="","",属性中转表!$I$1&amp;(IF(VLOOKUP(B1887,属性中转表!A:G,7,FALSE)=0,0,VLOOKUP(VLOOKUP(B1887,属性中转表!A:G,7,FALSE),属性中转表!$K$2:$P$21,4,0)))+IFERROR(VLOOKUP(A1887,英雄数据表!A:K,IF(武魂!B1887&gt;=50,10,IF(武魂!B1887&gt;=25,6)),0),0))</f>
        <v>,"dpspro":200</v>
      </c>
      <c r="K1887" s="32" t="str">
        <f t="shared" si="129"/>
        <v>"atk":600,"hp":10000,"undpspro":200,"pvpdpspro":100,"pvpundpspro":100,"speed":10,"dpspro":200</v>
      </c>
      <c r="L1887" s="20" t="str">
        <f>IF(B1887&gt;=50,VLOOKUP(A1887,英雄数据表!A:L,11,FALSE),IF(B1887&gt;=25,VLOOKUP(A1887,英雄数据表!A:L,7,0),""))</f>
        <v>"2105602004"</v>
      </c>
      <c r="M1887" s="20" t="str">
        <f>IFERROR(VLOOKUP(B1887,属性中转表!$K$2:$O$21,5,FALSE),"")</f>
        <v/>
      </c>
      <c r="N1887" s="20" t="str">
        <f>IF(B1887=25,VLOOKUP(A1887,英雄数据表!A:L,8,FALSE),IF(B1887=50,VLOOKUP(A1887,英雄数据表!A:L,12,0),""))</f>
        <v/>
      </c>
    </row>
    <row r="1888" spans="1:14" x14ac:dyDescent="0.3">
      <c r="A1888" s="20">
        <v>21056</v>
      </c>
      <c r="B1888" s="21">
        <f t="shared" si="126"/>
        <v>87</v>
      </c>
      <c r="C1888" s="21">
        <v>5</v>
      </c>
      <c r="D1888" s="21">
        <f>VLOOKUP(A1888,英雄数据表!A:D,4,0)</f>
        <v>2</v>
      </c>
      <c r="E1888" s="20" t="str">
        <f>VLOOKUP(A1888,英雄数据表!A:C,3,0)</f>
        <v>真理之拳</v>
      </c>
      <c r="F1888" s="20">
        <f t="shared" si="127"/>
        <v>21056</v>
      </c>
      <c r="G1888" s="20">
        <f t="shared" si="128"/>
        <v>21056</v>
      </c>
      <c r="H1888" s="21" t="str">
        <f>VLOOKUP(B1888,属性中转表!A:F,6,FALSE)</f>
        <v>"hp":383400,"atk":10650</v>
      </c>
      <c r="I1888" s="20" t="str">
        <f>IF(VLOOKUP(B1888,属性中转表!A:G,7,FALSE)=0,"",VLOOKUP(VLOOKUP(B1888,属性中转表!A:G,7,FALSE),属性中转表!$K$2:$P$21,6,0))&amp;IF(VLOOKUP(B1888,属性中转表!A:G,7,FALSE)&gt;=50,VLOOKUP(A1888,英雄数据表!A:K,9,0),IF(VLOOKUP(B1888,属性中转表!A:G,7,FALSE)&gt;=25,VLOOKUP(A1888,英雄数据表!A:K,5,0),""))</f>
        <v>"atk":600,"hp":10000,"undpspro":200,"pvpdpspro":100,"pvpundpspro":100,"speed":10</v>
      </c>
      <c r="J1888" s="20" t="str">
        <f>IF(I1888="","",属性中转表!$I$1&amp;(IF(VLOOKUP(B1888,属性中转表!A:G,7,FALSE)=0,0,VLOOKUP(VLOOKUP(B1888,属性中转表!A:G,7,FALSE),属性中转表!$K$2:$P$21,4,0)))+IFERROR(VLOOKUP(A1888,英雄数据表!A:K,IF(武魂!B1888&gt;=50,10,IF(武魂!B1888&gt;=25,6)),0),0))</f>
        <v>,"dpspro":200</v>
      </c>
      <c r="K1888" s="32" t="str">
        <f t="shared" si="129"/>
        <v>"atk":600,"hp":10000,"undpspro":200,"pvpdpspro":100,"pvpundpspro":100,"speed":10,"dpspro":200</v>
      </c>
      <c r="L1888" s="20" t="str">
        <f>IF(B1888&gt;=50,VLOOKUP(A1888,英雄数据表!A:L,11,FALSE),IF(B1888&gt;=25,VLOOKUP(A1888,英雄数据表!A:L,7,0),""))</f>
        <v>"2105602004"</v>
      </c>
      <c r="M1888" s="20" t="str">
        <f>IFERROR(VLOOKUP(B1888,属性中转表!$K$2:$O$21,5,FALSE),"")</f>
        <v/>
      </c>
      <c r="N1888" s="20" t="str">
        <f>IF(B1888=25,VLOOKUP(A1888,英雄数据表!A:L,8,FALSE),IF(B1888=50,VLOOKUP(A1888,英雄数据表!A:L,12,0),""))</f>
        <v/>
      </c>
    </row>
    <row r="1889" spans="1:14" x14ac:dyDescent="0.3">
      <c r="A1889" s="20">
        <v>21056</v>
      </c>
      <c r="B1889" s="21">
        <f t="shared" si="126"/>
        <v>88</v>
      </c>
      <c r="C1889" s="21">
        <v>5</v>
      </c>
      <c r="D1889" s="21">
        <f>VLOOKUP(A1889,英雄数据表!A:D,4,0)</f>
        <v>2</v>
      </c>
      <c r="E1889" s="20" t="str">
        <f>VLOOKUP(A1889,英雄数据表!A:C,3,0)</f>
        <v>真理之拳</v>
      </c>
      <c r="F1889" s="20">
        <f t="shared" si="127"/>
        <v>21056</v>
      </c>
      <c r="G1889" s="20">
        <f t="shared" si="128"/>
        <v>21056</v>
      </c>
      <c r="H1889" s="21" t="str">
        <f>VLOOKUP(B1889,属性中转表!A:F,6,FALSE)</f>
        <v>"hp":388800,"atk":10800</v>
      </c>
      <c r="I1889" s="20" t="str">
        <f>IF(VLOOKUP(B1889,属性中转表!A:G,7,FALSE)=0,"",VLOOKUP(VLOOKUP(B1889,属性中转表!A:G,7,FALSE),属性中转表!$K$2:$P$21,6,0))&amp;IF(VLOOKUP(B1889,属性中转表!A:G,7,FALSE)&gt;=50,VLOOKUP(A1889,英雄数据表!A:K,9,0),IF(VLOOKUP(B1889,属性中转表!A:G,7,FALSE)&gt;=25,VLOOKUP(A1889,英雄数据表!A:K,5,0),""))</f>
        <v>"atk":600,"hp":10000,"undpspro":200,"pvpdpspro":100,"pvpundpspro":100,"speed":10</v>
      </c>
      <c r="J1889" s="20" t="str">
        <f>IF(I1889="","",属性中转表!$I$1&amp;(IF(VLOOKUP(B1889,属性中转表!A:G,7,FALSE)=0,0,VLOOKUP(VLOOKUP(B1889,属性中转表!A:G,7,FALSE),属性中转表!$K$2:$P$21,4,0)))+IFERROR(VLOOKUP(A1889,英雄数据表!A:K,IF(武魂!B1889&gt;=50,10,IF(武魂!B1889&gt;=25,6)),0),0))</f>
        <v>,"dpspro":200</v>
      </c>
      <c r="K1889" s="32" t="str">
        <f t="shared" si="129"/>
        <v>"atk":600,"hp":10000,"undpspro":200,"pvpdpspro":100,"pvpundpspro":100,"speed":10,"dpspro":200</v>
      </c>
      <c r="L1889" s="20" t="str">
        <f>IF(B1889&gt;=50,VLOOKUP(A1889,英雄数据表!A:L,11,FALSE),IF(B1889&gt;=25,VLOOKUP(A1889,英雄数据表!A:L,7,0),""))</f>
        <v>"2105602004"</v>
      </c>
      <c r="M1889" s="20" t="str">
        <f>IFERROR(VLOOKUP(B1889,属性中转表!$K$2:$O$21,5,FALSE),"")</f>
        <v/>
      </c>
      <c r="N1889" s="20" t="str">
        <f>IF(B1889=25,VLOOKUP(A1889,英雄数据表!A:L,8,FALSE),IF(B1889=50,VLOOKUP(A1889,英雄数据表!A:L,12,0),""))</f>
        <v/>
      </c>
    </row>
    <row r="1890" spans="1:14" x14ac:dyDescent="0.3">
      <c r="A1890" s="20">
        <v>21056</v>
      </c>
      <c r="B1890" s="21">
        <f t="shared" si="126"/>
        <v>89</v>
      </c>
      <c r="C1890" s="21">
        <v>5</v>
      </c>
      <c r="D1890" s="21">
        <f>VLOOKUP(A1890,英雄数据表!A:D,4,0)</f>
        <v>2</v>
      </c>
      <c r="E1890" s="20" t="str">
        <f>VLOOKUP(A1890,英雄数据表!A:C,3,0)</f>
        <v>真理之拳</v>
      </c>
      <c r="F1890" s="20">
        <f t="shared" si="127"/>
        <v>21056</v>
      </c>
      <c r="G1890" s="20">
        <f t="shared" si="128"/>
        <v>21056</v>
      </c>
      <c r="H1890" s="21" t="str">
        <f>VLOOKUP(B1890,属性中转表!A:F,6,FALSE)</f>
        <v>"hp":394200,"atk":10950</v>
      </c>
      <c r="I1890" s="20" t="str">
        <f>IF(VLOOKUP(B1890,属性中转表!A:G,7,FALSE)=0,"",VLOOKUP(VLOOKUP(B1890,属性中转表!A:G,7,FALSE),属性中转表!$K$2:$P$21,6,0))&amp;IF(VLOOKUP(B1890,属性中转表!A:G,7,FALSE)&gt;=50,VLOOKUP(A1890,英雄数据表!A:K,9,0),IF(VLOOKUP(B1890,属性中转表!A:G,7,FALSE)&gt;=25,VLOOKUP(A1890,英雄数据表!A:K,5,0),""))</f>
        <v>"atk":600,"hp":10000,"undpspro":200,"pvpdpspro":100,"pvpundpspro":100,"speed":10</v>
      </c>
      <c r="J1890" s="20" t="str">
        <f>IF(I1890="","",属性中转表!$I$1&amp;(IF(VLOOKUP(B1890,属性中转表!A:G,7,FALSE)=0,0,VLOOKUP(VLOOKUP(B1890,属性中转表!A:G,7,FALSE),属性中转表!$K$2:$P$21,4,0)))+IFERROR(VLOOKUP(A1890,英雄数据表!A:K,IF(武魂!B1890&gt;=50,10,IF(武魂!B1890&gt;=25,6)),0),0))</f>
        <v>,"dpspro":200</v>
      </c>
      <c r="K1890" s="32" t="str">
        <f t="shared" si="129"/>
        <v>"atk":600,"hp":10000,"undpspro":200,"pvpdpspro":100,"pvpundpspro":100,"speed":10,"dpspro":200</v>
      </c>
      <c r="L1890" s="20" t="str">
        <f>IF(B1890&gt;=50,VLOOKUP(A1890,英雄数据表!A:L,11,FALSE),IF(B1890&gt;=25,VLOOKUP(A1890,英雄数据表!A:L,7,0),""))</f>
        <v>"2105602004"</v>
      </c>
      <c r="M1890" s="20" t="str">
        <f>IFERROR(VLOOKUP(B1890,属性中转表!$K$2:$O$21,5,FALSE),"")</f>
        <v/>
      </c>
      <c r="N1890" s="20" t="str">
        <f>IF(B1890=25,VLOOKUP(A1890,英雄数据表!A:L,8,FALSE),IF(B1890=50,VLOOKUP(A1890,英雄数据表!A:L,12,0),""))</f>
        <v/>
      </c>
    </row>
    <row r="1891" spans="1:14" x14ac:dyDescent="0.3">
      <c r="A1891" s="20">
        <v>21056</v>
      </c>
      <c r="B1891" s="21">
        <f t="shared" si="126"/>
        <v>90</v>
      </c>
      <c r="C1891" s="21">
        <v>5</v>
      </c>
      <c r="D1891" s="21">
        <f>VLOOKUP(A1891,英雄数据表!A:D,4,0)</f>
        <v>2</v>
      </c>
      <c r="E1891" s="20" t="str">
        <f>VLOOKUP(A1891,英雄数据表!A:C,3,0)</f>
        <v>真理之拳</v>
      </c>
      <c r="F1891" s="20">
        <f t="shared" si="127"/>
        <v>21056</v>
      </c>
      <c r="G1891" s="20">
        <f t="shared" si="128"/>
        <v>21056</v>
      </c>
      <c r="H1891" s="21" t="str">
        <f>VLOOKUP(B1891,属性中转表!A:F,6,FALSE)</f>
        <v>"hp":399600,"atk":11100</v>
      </c>
      <c r="I1891" s="20" t="str">
        <f>IF(VLOOKUP(B1891,属性中转表!A:G,7,FALSE)=0,"",VLOOKUP(VLOOKUP(B1891,属性中转表!A:G,7,FALSE),属性中转表!$K$2:$P$21,6,0))&amp;IF(VLOOKUP(B1891,属性中转表!A:G,7,FALSE)&gt;=50,VLOOKUP(A1891,英雄数据表!A:K,9,0),IF(VLOOKUP(B1891,属性中转表!A:G,7,FALSE)&gt;=25,VLOOKUP(A1891,英雄数据表!A:K,5,0),""))</f>
        <v>"atk":600,"hp":10000,"undpspro":200,"pvpdpspro":150,"pvpundpspro":100,"speed":10</v>
      </c>
      <c r="J1891" s="20" t="str">
        <f>IF(I1891="","",属性中转表!$I$1&amp;(IF(VLOOKUP(B1891,属性中转表!A:G,7,FALSE)=0,0,VLOOKUP(VLOOKUP(B1891,属性中转表!A:G,7,FALSE),属性中转表!$K$2:$P$21,4,0)))+IFERROR(VLOOKUP(A1891,英雄数据表!A:K,IF(武魂!B1891&gt;=50,10,IF(武魂!B1891&gt;=25,6)),0),0))</f>
        <v>,"dpspro":200</v>
      </c>
      <c r="K1891" s="32" t="str">
        <f t="shared" si="129"/>
        <v>"atk":600,"hp":10000,"undpspro":200,"pvpdpspro":150,"pvpundpspro":100,"speed":10,"dpspro":200</v>
      </c>
      <c r="L1891" s="20" t="str">
        <f>IF(B1891&gt;=50,VLOOKUP(A1891,英雄数据表!A:L,11,FALSE),IF(B1891&gt;=25,VLOOKUP(A1891,英雄数据表!A:L,7,0),""))</f>
        <v>"2105602004"</v>
      </c>
      <c r="M1891" s="20" t="str">
        <f>IFERROR(VLOOKUP(B1891,属性中转表!$K$2:$O$21,5,FALSE),"")</f>
        <v>"pvpdpspro":50</v>
      </c>
      <c r="N1891" s="20" t="str">
        <f>IF(B1891=25,VLOOKUP(A1891,英雄数据表!A:L,8,FALSE),IF(B1891=50,VLOOKUP(A1891,英雄数据表!A:L,12,0),""))</f>
        <v/>
      </c>
    </row>
    <row r="1892" spans="1:14" x14ac:dyDescent="0.3">
      <c r="A1892" s="20">
        <v>21056</v>
      </c>
      <c r="B1892" s="21">
        <f t="shared" si="126"/>
        <v>91</v>
      </c>
      <c r="C1892" s="21">
        <v>5</v>
      </c>
      <c r="D1892" s="21">
        <f>VLOOKUP(A1892,英雄数据表!A:D,4,0)</f>
        <v>2</v>
      </c>
      <c r="E1892" s="20" t="str">
        <f>VLOOKUP(A1892,英雄数据表!A:C,3,0)</f>
        <v>真理之拳</v>
      </c>
      <c r="F1892" s="20">
        <f t="shared" si="127"/>
        <v>21056</v>
      </c>
      <c r="G1892" s="20">
        <f t="shared" si="128"/>
        <v>21056</v>
      </c>
      <c r="H1892" s="21" t="str">
        <f>VLOOKUP(B1892,属性中转表!A:F,6,FALSE)</f>
        <v>"hp":405000,"atk":11250</v>
      </c>
      <c r="I1892" s="20" t="str">
        <f>IF(VLOOKUP(B1892,属性中转表!A:G,7,FALSE)=0,"",VLOOKUP(VLOOKUP(B1892,属性中转表!A:G,7,FALSE),属性中转表!$K$2:$P$21,6,0))&amp;IF(VLOOKUP(B1892,属性中转表!A:G,7,FALSE)&gt;=50,VLOOKUP(A1892,英雄数据表!A:K,9,0),IF(VLOOKUP(B1892,属性中转表!A:G,7,FALSE)&gt;=25,VLOOKUP(A1892,英雄数据表!A:K,5,0),""))</f>
        <v>"atk":600,"hp":10000,"undpspro":200,"pvpdpspro":150,"pvpundpspro":100,"speed":10</v>
      </c>
      <c r="J1892" s="20" t="str">
        <f>IF(I1892="","",属性中转表!$I$1&amp;(IF(VLOOKUP(B1892,属性中转表!A:G,7,FALSE)=0,0,VLOOKUP(VLOOKUP(B1892,属性中转表!A:G,7,FALSE),属性中转表!$K$2:$P$21,4,0)))+IFERROR(VLOOKUP(A1892,英雄数据表!A:K,IF(武魂!B1892&gt;=50,10,IF(武魂!B1892&gt;=25,6)),0),0))</f>
        <v>,"dpspro":200</v>
      </c>
      <c r="K1892" s="32" t="str">
        <f t="shared" si="129"/>
        <v>"atk":600,"hp":10000,"undpspro":200,"pvpdpspro":150,"pvpundpspro":100,"speed":10,"dpspro":200</v>
      </c>
      <c r="L1892" s="20" t="str">
        <f>IF(B1892&gt;=50,VLOOKUP(A1892,英雄数据表!A:L,11,FALSE),IF(B1892&gt;=25,VLOOKUP(A1892,英雄数据表!A:L,7,0),""))</f>
        <v>"2105602004"</v>
      </c>
      <c r="M1892" s="20" t="str">
        <f>IFERROR(VLOOKUP(B1892,属性中转表!$K$2:$O$21,5,FALSE),"")</f>
        <v/>
      </c>
      <c r="N1892" s="20" t="str">
        <f>IF(B1892=25,VLOOKUP(A1892,英雄数据表!A:L,8,FALSE),IF(B1892=50,VLOOKUP(A1892,英雄数据表!A:L,12,0),""))</f>
        <v/>
      </c>
    </row>
    <row r="1893" spans="1:14" x14ac:dyDescent="0.3">
      <c r="A1893" s="20">
        <v>21056</v>
      </c>
      <c r="B1893" s="21">
        <f t="shared" si="126"/>
        <v>92</v>
      </c>
      <c r="C1893" s="21">
        <v>5</v>
      </c>
      <c r="D1893" s="21">
        <f>VLOOKUP(A1893,英雄数据表!A:D,4,0)</f>
        <v>2</v>
      </c>
      <c r="E1893" s="20" t="str">
        <f>VLOOKUP(A1893,英雄数据表!A:C,3,0)</f>
        <v>真理之拳</v>
      </c>
      <c r="F1893" s="20">
        <f t="shared" si="127"/>
        <v>21056</v>
      </c>
      <c r="G1893" s="20">
        <f t="shared" si="128"/>
        <v>21056</v>
      </c>
      <c r="H1893" s="21" t="str">
        <f>VLOOKUP(B1893,属性中转表!A:F,6,FALSE)</f>
        <v>"hp":410400,"atk":11400</v>
      </c>
      <c r="I1893" s="20" t="str">
        <f>IF(VLOOKUP(B1893,属性中转表!A:G,7,FALSE)=0,"",VLOOKUP(VLOOKUP(B1893,属性中转表!A:G,7,FALSE),属性中转表!$K$2:$P$21,6,0))&amp;IF(VLOOKUP(B1893,属性中转表!A:G,7,FALSE)&gt;=50,VLOOKUP(A1893,英雄数据表!A:K,9,0),IF(VLOOKUP(B1893,属性中转表!A:G,7,FALSE)&gt;=25,VLOOKUP(A1893,英雄数据表!A:K,5,0),""))</f>
        <v>"atk":600,"hp":10000,"undpspro":200,"pvpdpspro":150,"pvpundpspro":100,"speed":10</v>
      </c>
      <c r="J1893" s="20" t="str">
        <f>IF(I1893="","",属性中转表!$I$1&amp;(IF(VLOOKUP(B1893,属性中转表!A:G,7,FALSE)=0,0,VLOOKUP(VLOOKUP(B1893,属性中转表!A:G,7,FALSE),属性中转表!$K$2:$P$21,4,0)))+IFERROR(VLOOKUP(A1893,英雄数据表!A:K,IF(武魂!B1893&gt;=50,10,IF(武魂!B1893&gt;=25,6)),0),0))</f>
        <v>,"dpspro":200</v>
      </c>
      <c r="K1893" s="32" t="str">
        <f t="shared" si="129"/>
        <v>"atk":600,"hp":10000,"undpspro":200,"pvpdpspro":150,"pvpundpspro":100,"speed":10,"dpspro":200</v>
      </c>
      <c r="L1893" s="20" t="str">
        <f>IF(B1893&gt;=50,VLOOKUP(A1893,英雄数据表!A:L,11,FALSE),IF(B1893&gt;=25,VLOOKUP(A1893,英雄数据表!A:L,7,0),""))</f>
        <v>"2105602004"</v>
      </c>
      <c r="M1893" s="20" t="str">
        <f>IFERROR(VLOOKUP(B1893,属性中转表!$K$2:$O$21,5,FALSE),"")</f>
        <v/>
      </c>
      <c r="N1893" s="20" t="str">
        <f>IF(B1893=25,VLOOKUP(A1893,英雄数据表!A:L,8,FALSE),IF(B1893=50,VLOOKUP(A1893,英雄数据表!A:L,12,0),""))</f>
        <v/>
      </c>
    </row>
    <row r="1894" spans="1:14" x14ac:dyDescent="0.3">
      <c r="A1894" s="20">
        <v>21056</v>
      </c>
      <c r="B1894" s="21">
        <f t="shared" si="126"/>
        <v>93</v>
      </c>
      <c r="C1894" s="21">
        <v>5</v>
      </c>
      <c r="D1894" s="21">
        <f>VLOOKUP(A1894,英雄数据表!A:D,4,0)</f>
        <v>2</v>
      </c>
      <c r="E1894" s="20" t="str">
        <f>VLOOKUP(A1894,英雄数据表!A:C,3,0)</f>
        <v>真理之拳</v>
      </c>
      <c r="F1894" s="20">
        <f t="shared" si="127"/>
        <v>21056</v>
      </c>
      <c r="G1894" s="20">
        <f t="shared" si="128"/>
        <v>21056</v>
      </c>
      <c r="H1894" s="21" t="str">
        <f>VLOOKUP(B1894,属性中转表!A:F,6,FALSE)</f>
        <v>"hp":415800,"atk":11550</v>
      </c>
      <c r="I1894" s="20" t="str">
        <f>IF(VLOOKUP(B1894,属性中转表!A:G,7,FALSE)=0,"",VLOOKUP(VLOOKUP(B1894,属性中转表!A:G,7,FALSE),属性中转表!$K$2:$P$21,6,0))&amp;IF(VLOOKUP(B1894,属性中转表!A:G,7,FALSE)&gt;=50,VLOOKUP(A1894,英雄数据表!A:K,9,0),IF(VLOOKUP(B1894,属性中转表!A:G,7,FALSE)&gt;=25,VLOOKUP(A1894,英雄数据表!A:K,5,0),""))</f>
        <v>"atk":600,"hp":10000,"undpspro":200,"pvpdpspro":150,"pvpundpspro":100,"speed":10</v>
      </c>
      <c r="J1894" s="20" t="str">
        <f>IF(I1894="","",属性中转表!$I$1&amp;(IF(VLOOKUP(B1894,属性中转表!A:G,7,FALSE)=0,0,VLOOKUP(VLOOKUP(B1894,属性中转表!A:G,7,FALSE),属性中转表!$K$2:$P$21,4,0)))+IFERROR(VLOOKUP(A1894,英雄数据表!A:K,IF(武魂!B1894&gt;=50,10,IF(武魂!B1894&gt;=25,6)),0),0))</f>
        <v>,"dpspro":200</v>
      </c>
      <c r="K1894" s="32" t="str">
        <f t="shared" si="129"/>
        <v>"atk":600,"hp":10000,"undpspro":200,"pvpdpspro":150,"pvpundpspro":100,"speed":10,"dpspro":200</v>
      </c>
      <c r="L1894" s="20" t="str">
        <f>IF(B1894&gt;=50,VLOOKUP(A1894,英雄数据表!A:L,11,FALSE),IF(B1894&gt;=25,VLOOKUP(A1894,英雄数据表!A:L,7,0),""))</f>
        <v>"2105602004"</v>
      </c>
      <c r="M1894" s="20" t="str">
        <f>IFERROR(VLOOKUP(B1894,属性中转表!$K$2:$O$21,5,FALSE),"")</f>
        <v/>
      </c>
      <c r="N1894" s="20" t="str">
        <f>IF(B1894=25,VLOOKUP(A1894,英雄数据表!A:L,8,FALSE),IF(B1894=50,VLOOKUP(A1894,英雄数据表!A:L,12,0),""))</f>
        <v/>
      </c>
    </row>
    <row r="1895" spans="1:14" x14ac:dyDescent="0.3">
      <c r="A1895" s="20">
        <v>21056</v>
      </c>
      <c r="B1895" s="21">
        <f t="shared" si="126"/>
        <v>94</v>
      </c>
      <c r="C1895" s="21">
        <v>5</v>
      </c>
      <c r="D1895" s="21">
        <f>VLOOKUP(A1895,英雄数据表!A:D,4,0)</f>
        <v>2</v>
      </c>
      <c r="E1895" s="20" t="str">
        <f>VLOOKUP(A1895,英雄数据表!A:C,3,0)</f>
        <v>真理之拳</v>
      </c>
      <c r="F1895" s="20">
        <f t="shared" si="127"/>
        <v>21056</v>
      </c>
      <c r="G1895" s="20">
        <f t="shared" si="128"/>
        <v>21056</v>
      </c>
      <c r="H1895" s="21" t="str">
        <f>VLOOKUP(B1895,属性中转表!A:F,6,FALSE)</f>
        <v>"hp":421200,"atk":11700</v>
      </c>
      <c r="I1895" s="20" t="str">
        <f>IF(VLOOKUP(B1895,属性中转表!A:G,7,FALSE)=0,"",VLOOKUP(VLOOKUP(B1895,属性中转表!A:G,7,FALSE),属性中转表!$K$2:$P$21,6,0))&amp;IF(VLOOKUP(B1895,属性中转表!A:G,7,FALSE)&gt;=50,VLOOKUP(A1895,英雄数据表!A:K,9,0),IF(VLOOKUP(B1895,属性中转表!A:G,7,FALSE)&gt;=25,VLOOKUP(A1895,英雄数据表!A:K,5,0),""))</f>
        <v>"atk":600,"hp":10000,"undpspro":200,"pvpdpspro":150,"pvpundpspro":100,"speed":10</v>
      </c>
      <c r="J1895" s="20" t="str">
        <f>IF(I1895="","",属性中转表!$I$1&amp;(IF(VLOOKUP(B1895,属性中转表!A:G,7,FALSE)=0,0,VLOOKUP(VLOOKUP(B1895,属性中转表!A:G,7,FALSE),属性中转表!$K$2:$P$21,4,0)))+IFERROR(VLOOKUP(A1895,英雄数据表!A:K,IF(武魂!B1895&gt;=50,10,IF(武魂!B1895&gt;=25,6)),0),0))</f>
        <v>,"dpspro":200</v>
      </c>
      <c r="K1895" s="32" t="str">
        <f t="shared" si="129"/>
        <v>"atk":600,"hp":10000,"undpspro":200,"pvpdpspro":150,"pvpundpspro":100,"speed":10,"dpspro":200</v>
      </c>
      <c r="L1895" s="20" t="str">
        <f>IF(B1895&gt;=50,VLOOKUP(A1895,英雄数据表!A:L,11,FALSE),IF(B1895&gt;=25,VLOOKUP(A1895,英雄数据表!A:L,7,0),""))</f>
        <v>"2105602004"</v>
      </c>
      <c r="M1895" s="20" t="str">
        <f>IFERROR(VLOOKUP(B1895,属性中转表!$K$2:$O$21,5,FALSE),"")</f>
        <v/>
      </c>
      <c r="N1895" s="20" t="str">
        <f>IF(B1895=25,VLOOKUP(A1895,英雄数据表!A:L,8,FALSE),IF(B1895=50,VLOOKUP(A1895,英雄数据表!A:L,12,0),""))</f>
        <v/>
      </c>
    </row>
    <row r="1896" spans="1:14" x14ac:dyDescent="0.3">
      <c r="A1896" s="20">
        <v>21056</v>
      </c>
      <c r="B1896" s="21">
        <f t="shared" si="126"/>
        <v>95</v>
      </c>
      <c r="C1896" s="21">
        <v>5</v>
      </c>
      <c r="D1896" s="21">
        <f>VLOOKUP(A1896,英雄数据表!A:D,4,0)</f>
        <v>2</v>
      </c>
      <c r="E1896" s="20" t="str">
        <f>VLOOKUP(A1896,英雄数据表!A:C,3,0)</f>
        <v>真理之拳</v>
      </c>
      <c r="F1896" s="20">
        <f t="shared" si="127"/>
        <v>21056</v>
      </c>
      <c r="G1896" s="20">
        <f t="shared" si="128"/>
        <v>21056</v>
      </c>
      <c r="H1896" s="21" t="str">
        <f>VLOOKUP(B1896,属性中转表!A:F,6,FALSE)</f>
        <v>"hp":426600,"atk":11850</v>
      </c>
      <c r="I1896" s="20" t="str">
        <f>IF(VLOOKUP(B1896,属性中转表!A:G,7,FALSE)=0,"",VLOOKUP(VLOOKUP(B1896,属性中转表!A:G,7,FALSE),属性中转表!$K$2:$P$21,6,0))&amp;IF(VLOOKUP(B1896,属性中转表!A:G,7,FALSE)&gt;=50,VLOOKUP(A1896,英雄数据表!A:K,9,0),IF(VLOOKUP(B1896,属性中转表!A:G,7,FALSE)&gt;=25,VLOOKUP(A1896,英雄数据表!A:K,5,0),""))</f>
        <v>"atk":600,"hp":10000,"undpspro":200,"pvpdpspro":150,"pvpundpspro":150,"speed":10</v>
      </c>
      <c r="J1896" s="20" t="str">
        <f>IF(I1896="","",属性中转表!$I$1&amp;(IF(VLOOKUP(B1896,属性中转表!A:G,7,FALSE)=0,0,VLOOKUP(VLOOKUP(B1896,属性中转表!A:G,7,FALSE),属性中转表!$K$2:$P$21,4,0)))+IFERROR(VLOOKUP(A1896,英雄数据表!A:K,IF(武魂!B1896&gt;=50,10,IF(武魂!B1896&gt;=25,6)),0),0))</f>
        <v>,"dpspro":200</v>
      </c>
      <c r="K1896" s="32" t="str">
        <f t="shared" si="129"/>
        <v>"atk":600,"hp":10000,"undpspro":200,"pvpdpspro":150,"pvpundpspro":150,"speed":10,"dpspro":200</v>
      </c>
      <c r="L1896" s="20" t="str">
        <f>IF(B1896&gt;=50,VLOOKUP(A1896,英雄数据表!A:L,11,FALSE),IF(B1896&gt;=25,VLOOKUP(A1896,英雄数据表!A:L,7,0),""))</f>
        <v>"2105602004"</v>
      </c>
      <c r="M1896" s="20" t="str">
        <f>IFERROR(VLOOKUP(B1896,属性中转表!$K$2:$O$21,5,FALSE),"")</f>
        <v>"pvpundpspro":50</v>
      </c>
      <c r="N1896" s="20" t="str">
        <f>IF(B1896=25,VLOOKUP(A1896,英雄数据表!A:L,8,FALSE),IF(B1896=50,VLOOKUP(A1896,英雄数据表!A:L,12,0),""))</f>
        <v/>
      </c>
    </row>
    <row r="1897" spans="1:14" x14ac:dyDescent="0.3">
      <c r="A1897" s="20">
        <v>21056</v>
      </c>
      <c r="B1897" s="21">
        <f t="shared" si="126"/>
        <v>96</v>
      </c>
      <c r="C1897" s="21">
        <v>5</v>
      </c>
      <c r="D1897" s="21">
        <f>VLOOKUP(A1897,英雄数据表!A:D,4,0)</f>
        <v>2</v>
      </c>
      <c r="E1897" s="20" t="str">
        <f>VLOOKUP(A1897,英雄数据表!A:C,3,0)</f>
        <v>真理之拳</v>
      </c>
      <c r="F1897" s="20">
        <f t="shared" si="127"/>
        <v>21056</v>
      </c>
      <c r="G1897" s="20">
        <f t="shared" si="128"/>
        <v>21056</v>
      </c>
      <c r="H1897" s="21" t="str">
        <f>VLOOKUP(B1897,属性中转表!A:F,6,FALSE)</f>
        <v>"hp":432000,"atk":12000</v>
      </c>
      <c r="I1897" s="20" t="str">
        <f>IF(VLOOKUP(B1897,属性中转表!A:G,7,FALSE)=0,"",VLOOKUP(VLOOKUP(B1897,属性中转表!A:G,7,FALSE),属性中转表!$K$2:$P$21,6,0))&amp;IF(VLOOKUP(B1897,属性中转表!A:G,7,FALSE)&gt;=50,VLOOKUP(A1897,英雄数据表!A:K,9,0),IF(VLOOKUP(B1897,属性中转表!A:G,7,FALSE)&gt;=25,VLOOKUP(A1897,英雄数据表!A:K,5,0),""))</f>
        <v>"atk":600,"hp":10000,"undpspro":200,"pvpdpspro":150,"pvpundpspro":150,"speed":10</v>
      </c>
      <c r="J1897" s="20" t="str">
        <f>IF(I1897="","",属性中转表!$I$1&amp;(IF(VLOOKUP(B1897,属性中转表!A:G,7,FALSE)=0,0,VLOOKUP(VLOOKUP(B1897,属性中转表!A:G,7,FALSE),属性中转表!$K$2:$P$21,4,0)))+IFERROR(VLOOKUP(A1897,英雄数据表!A:K,IF(武魂!B1897&gt;=50,10,IF(武魂!B1897&gt;=25,6)),0),0))</f>
        <v>,"dpspro":200</v>
      </c>
      <c r="K1897" s="32" t="str">
        <f t="shared" si="129"/>
        <v>"atk":600,"hp":10000,"undpspro":200,"pvpdpspro":150,"pvpundpspro":150,"speed":10,"dpspro":200</v>
      </c>
      <c r="L1897" s="20" t="str">
        <f>IF(B1897&gt;=50,VLOOKUP(A1897,英雄数据表!A:L,11,FALSE),IF(B1897&gt;=25,VLOOKUP(A1897,英雄数据表!A:L,7,0),""))</f>
        <v>"2105602004"</v>
      </c>
      <c r="M1897" s="20" t="str">
        <f>IFERROR(VLOOKUP(B1897,属性中转表!$K$2:$O$21,5,FALSE),"")</f>
        <v/>
      </c>
      <c r="N1897" s="20" t="str">
        <f>IF(B1897=25,VLOOKUP(A1897,英雄数据表!A:L,8,FALSE),IF(B1897=50,VLOOKUP(A1897,英雄数据表!A:L,12,0),""))</f>
        <v/>
      </c>
    </row>
    <row r="1898" spans="1:14" x14ac:dyDescent="0.3">
      <c r="A1898" s="20">
        <v>21056</v>
      </c>
      <c r="B1898" s="21">
        <f t="shared" si="126"/>
        <v>97</v>
      </c>
      <c r="C1898" s="21">
        <v>5</v>
      </c>
      <c r="D1898" s="21">
        <f>VLOOKUP(A1898,英雄数据表!A:D,4,0)</f>
        <v>2</v>
      </c>
      <c r="E1898" s="20" t="str">
        <f>VLOOKUP(A1898,英雄数据表!A:C,3,0)</f>
        <v>真理之拳</v>
      </c>
      <c r="F1898" s="20">
        <f t="shared" si="127"/>
        <v>21056</v>
      </c>
      <c r="G1898" s="20">
        <f t="shared" si="128"/>
        <v>21056</v>
      </c>
      <c r="H1898" s="21" t="str">
        <f>VLOOKUP(B1898,属性中转表!A:F,6,FALSE)</f>
        <v>"hp":437400,"atk":12150</v>
      </c>
      <c r="I1898" s="20" t="str">
        <f>IF(VLOOKUP(B1898,属性中转表!A:G,7,FALSE)=0,"",VLOOKUP(VLOOKUP(B1898,属性中转表!A:G,7,FALSE),属性中转表!$K$2:$P$21,6,0))&amp;IF(VLOOKUP(B1898,属性中转表!A:G,7,FALSE)&gt;=50,VLOOKUP(A1898,英雄数据表!A:K,9,0),IF(VLOOKUP(B1898,属性中转表!A:G,7,FALSE)&gt;=25,VLOOKUP(A1898,英雄数据表!A:K,5,0),""))</f>
        <v>"atk":600,"hp":10000,"undpspro":200,"pvpdpspro":150,"pvpundpspro":150,"speed":10</v>
      </c>
      <c r="J1898" s="20" t="str">
        <f>IF(I1898="","",属性中转表!$I$1&amp;(IF(VLOOKUP(B1898,属性中转表!A:G,7,FALSE)=0,0,VLOOKUP(VLOOKUP(B1898,属性中转表!A:G,7,FALSE),属性中转表!$K$2:$P$21,4,0)))+IFERROR(VLOOKUP(A1898,英雄数据表!A:K,IF(武魂!B1898&gt;=50,10,IF(武魂!B1898&gt;=25,6)),0),0))</f>
        <v>,"dpspro":200</v>
      </c>
      <c r="K1898" s="32" t="str">
        <f t="shared" si="129"/>
        <v>"atk":600,"hp":10000,"undpspro":200,"pvpdpspro":150,"pvpundpspro":150,"speed":10,"dpspro":200</v>
      </c>
      <c r="L1898" s="20" t="str">
        <f>IF(B1898&gt;=50,VLOOKUP(A1898,英雄数据表!A:L,11,FALSE),IF(B1898&gt;=25,VLOOKUP(A1898,英雄数据表!A:L,7,0),""))</f>
        <v>"2105602004"</v>
      </c>
      <c r="M1898" s="20" t="str">
        <f>IFERROR(VLOOKUP(B1898,属性中转表!$K$2:$O$21,5,FALSE),"")</f>
        <v/>
      </c>
      <c r="N1898" s="20" t="str">
        <f>IF(B1898=25,VLOOKUP(A1898,英雄数据表!A:L,8,FALSE),IF(B1898=50,VLOOKUP(A1898,英雄数据表!A:L,12,0),""))</f>
        <v/>
      </c>
    </row>
    <row r="1899" spans="1:14" x14ac:dyDescent="0.3">
      <c r="A1899" s="20">
        <v>21056</v>
      </c>
      <c r="B1899" s="21">
        <f t="shared" si="126"/>
        <v>98</v>
      </c>
      <c r="C1899" s="21">
        <v>5</v>
      </c>
      <c r="D1899" s="21">
        <f>VLOOKUP(A1899,英雄数据表!A:D,4,0)</f>
        <v>2</v>
      </c>
      <c r="E1899" s="20" t="str">
        <f>VLOOKUP(A1899,英雄数据表!A:C,3,0)</f>
        <v>真理之拳</v>
      </c>
      <c r="F1899" s="20">
        <f t="shared" si="127"/>
        <v>21056</v>
      </c>
      <c r="G1899" s="20">
        <f t="shared" si="128"/>
        <v>21056</v>
      </c>
      <c r="H1899" s="21" t="str">
        <f>VLOOKUP(B1899,属性中转表!A:F,6,FALSE)</f>
        <v>"hp":442800,"atk":12300</v>
      </c>
      <c r="I1899" s="20" t="str">
        <f>IF(VLOOKUP(B1899,属性中转表!A:G,7,FALSE)=0,"",VLOOKUP(VLOOKUP(B1899,属性中转表!A:G,7,FALSE),属性中转表!$K$2:$P$21,6,0))&amp;IF(VLOOKUP(B1899,属性中转表!A:G,7,FALSE)&gt;=50,VLOOKUP(A1899,英雄数据表!A:K,9,0),IF(VLOOKUP(B1899,属性中转表!A:G,7,FALSE)&gt;=25,VLOOKUP(A1899,英雄数据表!A:K,5,0),""))</f>
        <v>"atk":600,"hp":10000,"undpspro":200,"pvpdpspro":150,"pvpundpspro":150,"speed":10</v>
      </c>
      <c r="J1899" s="20" t="str">
        <f>IF(I1899="","",属性中转表!$I$1&amp;(IF(VLOOKUP(B1899,属性中转表!A:G,7,FALSE)=0,0,VLOOKUP(VLOOKUP(B1899,属性中转表!A:G,7,FALSE),属性中转表!$K$2:$P$21,4,0)))+IFERROR(VLOOKUP(A1899,英雄数据表!A:K,IF(武魂!B1899&gt;=50,10,IF(武魂!B1899&gt;=25,6)),0),0))</f>
        <v>,"dpspro":200</v>
      </c>
      <c r="K1899" s="32" t="str">
        <f t="shared" si="129"/>
        <v>"atk":600,"hp":10000,"undpspro":200,"pvpdpspro":150,"pvpundpspro":150,"speed":10,"dpspro":200</v>
      </c>
      <c r="L1899" s="20" t="str">
        <f>IF(B1899&gt;=50,VLOOKUP(A1899,英雄数据表!A:L,11,FALSE),IF(B1899&gt;=25,VLOOKUP(A1899,英雄数据表!A:L,7,0),""))</f>
        <v>"2105602004"</v>
      </c>
      <c r="M1899" s="20" t="str">
        <f>IFERROR(VLOOKUP(B1899,属性中转表!$K$2:$O$21,5,FALSE),"")</f>
        <v/>
      </c>
      <c r="N1899" s="20" t="str">
        <f>IF(B1899=25,VLOOKUP(A1899,英雄数据表!A:L,8,FALSE),IF(B1899=50,VLOOKUP(A1899,英雄数据表!A:L,12,0),""))</f>
        <v/>
      </c>
    </row>
    <row r="1900" spans="1:14" x14ac:dyDescent="0.3">
      <c r="A1900" s="20">
        <v>21056</v>
      </c>
      <c r="B1900" s="21">
        <f t="shared" si="126"/>
        <v>99</v>
      </c>
      <c r="C1900" s="21">
        <v>5</v>
      </c>
      <c r="D1900" s="21">
        <f>VLOOKUP(A1900,英雄数据表!A:D,4,0)</f>
        <v>2</v>
      </c>
      <c r="E1900" s="20" t="str">
        <f>VLOOKUP(A1900,英雄数据表!A:C,3,0)</f>
        <v>真理之拳</v>
      </c>
      <c r="F1900" s="20">
        <f t="shared" si="127"/>
        <v>21056</v>
      </c>
      <c r="G1900" s="20">
        <f t="shared" si="128"/>
        <v>21056</v>
      </c>
      <c r="H1900" s="21" t="str">
        <f>VLOOKUP(B1900,属性中转表!A:F,6,FALSE)</f>
        <v>"hp":448200,"atk":12450</v>
      </c>
      <c r="I1900" s="20" t="str">
        <f>IF(VLOOKUP(B1900,属性中转表!A:G,7,FALSE)=0,"",VLOOKUP(VLOOKUP(B1900,属性中转表!A:G,7,FALSE),属性中转表!$K$2:$P$21,6,0))&amp;IF(VLOOKUP(B1900,属性中转表!A:G,7,FALSE)&gt;=50,VLOOKUP(A1900,英雄数据表!A:K,9,0),IF(VLOOKUP(B1900,属性中转表!A:G,7,FALSE)&gt;=25,VLOOKUP(A1900,英雄数据表!A:K,5,0),""))</f>
        <v>"atk":600,"hp":10000,"undpspro":200,"pvpdpspro":150,"pvpundpspro":150,"speed":10</v>
      </c>
      <c r="J1900" s="20" t="str">
        <f>IF(I1900="","",属性中转表!$I$1&amp;(IF(VLOOKUP(B1900,属性中转表!A:G,7,FALSE)=0,0,VLOOKUP(VLOOKUP(B1900,属性中转表!A:G,7,FALSE),属性中转表!$K$2:$P$21,4,0)))+IFERROR(VLOOKUP(A1900,英雄数据表!A:K,IF(武魂!B1900&gt;=50,10,IF(武魂!B1900&gt;=25,6)),0),0))</f>
        <v>,"dpspro":200</v>
      </c>
      <c r="K1900" s="32" t="str">
        <f t="shared" si="129"/>
        <v>"atk":600,"hp":10000,"undpspro":200,"pvpdpspro":150,"pvpundpspro":150,"speed":10,"dpspro":200</v>
      </c>
      <c r="L1900" s="20" t="str">
        <f>IF(B1900&gt;=50,VLOOKUP(A1900,英雄数据表!A:L,11,FALSE),IF(B1900&gt;=25,VLOOKUP(A1900,英雄数据表!A:L,7,0),""))</f>
        <v>"2105602004"</v>
      </c>
      <c r="M1900" s="20" t="str">
        <f>IFERROR(VLOOKUP(B1900,属性中转表!$K$2:$O$21,5,FALSE),"")</f>
        <v/>
      </c>
      <c r="N1900" s="20" t="str">
        <f>IF(B1900=25,VLOOKUP(A1900,英雄数据表!A:L,8,FALSE),IF(B1900=50,VLOOKUP(A1900,英雄数据表!A:L,12,0),""))</f>
        <v/>
      </c>
    </row>
    <row r="1901" spans="1:14" x14ac:dyDescent="0.3">
      <c r="A1901" s="20">
        <v>21056</v>
      </c>
      <c r="B1901" s="21">
        <f t="shared" si="126"/>
        <v>100</v>
      </c>
      <c r="C1901" s="21">
        <v>5</v>
      </c>
      <c r="D1901" s="21">
        <f>VLOOKUP(A1901,英雄数据表!A:D,4,0)</f>
        <v>2</v>
      </c>
      <c r="E1901" s="20" t="str">
        <f>VLOOKUP(A1901,英雄数据表!A:C,3,0)</f>
        <v>真理之拳</v>
      </c>
      <c r="F1901" s="20">
        <f t="shared" si="127"/>
        <v>21056</v>
      </c>
      <c r="G1901" s="20">
        <f t="shared" si="128"/>
        <v>21056</v>
      </c>
      <c r="H1901" s="21" t="str">
        <f>VLOOKUP(B1901,属性中转表!A:F,6,FALSE)</f>
        <v>"hp":453600,"atk":12600</v>
      </c>
      <c r="I1901" s="20" t="str">
        <f>IF(VLOOKUP(B1901,属性中转表!A:G,7,FALSE)=0,"",VLOOKUP(VLOOKUP(B1901,属性中转表!A:G,7,FALSE),属性中转表!$K$2:$P$21,6,0))&amp;IF(VLOOKUP(B1901,属性中转表!A:G,7,FALSE)&gt;=50,VLOOKUP(A1901,英雄数据表!A:K,9,0),IF(VLOOKUP(B1901,属性中转表!A:G,7,FALSE)&gt;=25,VLOOKUP(A1901,英雄数据表!A:K,5,0),""))</f>
        <v>"atk":900,"hp":15000,"undpspro":200,"pvpdpspro":150,"pvpundpspro":150,"speed":20</v>
      </c>
      <c r="J1901" s="20" t="str">
        <f>IF(I1901="","",属性中转表!$I$1&amp;(IF(VLOOKUP(B1901,属性中转表!A:G,7,FALSE)=0,0,VLOOKUP(VLOOKUP(B1901,属性中转表!A:G,7,FALSE),属性中转表!$K$2:$P$21,4,0)))+IFERROR(VLOOKUP(A1901,英雄数据表!A:K,IF(武魂!B1901&gt;=50,10,IF(武魂!B1901&gt;=25,6)),0),0))</f>
        <v>,"dpspro":200</v>
      </c>
      <c r="K1901" s="32" t="str">
        <f t="shared" si="129"/>
        <v>"atk":900,"hp":15000,"undpspro":200,"pvpdpspro":150,"pvpundpspro":150,"speed":20,"dpspro":200</v>
      </c>
      <c r="L1901" s="20" t="str">
        <f>IF(B1901&gt;=50,VLOOKUP(A1901,英雄数据表!A:L,11,FALSE),IF(B1901&gt;=25,VLOOKUP(A1901,英雄数据表!A:L,7,0),""))</f>
        <v>"2105602004"</v>
      </c>
      <c r="M1901" s="20" t="str">
        <f>IFERROR(VLOOKUP(B1901,属性中转表!$K$2:$O$21,5,FALSE),"")</f>
        <v>"speed":10,"atk":300,"hp":5000</v>
      </c>
      <c r="N1901" s="20" t="str">
        <f>IF(B1901=25,VLOOKUP(A1901,英雄数据表!A:L,8,FALSE),IF(B1901=50,VLOOKUP(A1901,英雄数据表!A:L,12,0),""))</f>
        <v/>
      </c>
    </row>
    <row r="1902" spans="1:14" x14ac:dyDescent="0.3">
      <c r="A1902" s="20">
        <v>21066</v>
      </c>
      <c r="B1902" s="21">
        <f t="shared" ref="B1902:B1965" si="130">IF(A1902=A1901,B1901+1,1)</f>
        <v>1</v>
      </c>
      <c r="C1902" s="21">
        <v>5</v>
      </c>
      <c r="D1902" s="21">
        <f>VLOOKUP(A1902,英雄数据表!A:D,4,0)</f>
        <v>2</v>
      </c>
      <c r="E1902" s="20" t="str">
        <f>VLOOKUP(A1902,英雄数据表!A:C,3,0)</f>
        <v>奥术之刃</v>
      </c>
      <c r="F1902" s="20">
        <f t="shared" ref="F1902:F1965" si="131">A1902</f>
        <v>21066</v>
      </c>
      <c r="G1902" s="20">
        <f t="shared" ref="G1902:G1965" si="132">A1902</f>
        <v>21066</v>
      </c>
      <c r="H1902" s="21" t="str">
        <f>VLOOKUP(B1902,属性中转表!A:F,6,FALSE)</f>
        <v>"hp":5400,"atk":150</v>
      </c>
      <c r="I1902" s="20" t="str">
        <f>IF(VLOOKUP(B1902,属性中转表!A:G,7,FALSE)=0,"",VLOOKUP(VLOOKUP(B1902,属性中转表!A:G,7,FALSE),属性中转表!$K$2:$P$21,6,0))&amp;IF(VLOOKUP(B1902,属性中转表!A:G,7,FALSE)&gt;=50,VLOOKUP(A1902,英雄数据表!A:K,9,0),IF(VLOOKUP(B1902,属性中转表!A:G,7,FALSE)&gt;=25,VLOOKUP(A1902,英雄数据表!A:K,5,0),""))</f>
        <v/>
      </c>
      <c r="J1902" s="20" t="str">
        <f>IF(I1902="","",属性中转表!$I$1&amp;(IF(VLOOKUP(B1902,属性中转表!A:G,7,FALSE)=0,0,VLOOKUP(VLOOKUP(B1902,属性中转表!A:G,7,FALSE),属性中转表!$K$2:$P$21,4,0)))+IFERROR(VLOOKUP(A1902,英雄数据表!A:K,IF(武魂!B1902&gt;=50,10,IF(武魂!B1902&gt;=25,6)),0),0))</f>
        <v/>
      </c>
      <c r="K1902" s="32" t="str">
        <f t="shared" ref="K1902:K1965" si="133">I1902&amp;J1902</f>
        <v/>
      </c>
      <c r="L1902" s="20" t="str">
        <f>IF(B1902&gt;=50,VLOOKUP(A1902,英雄数据表!A:L,11,FALSE),IF(B1902&gt;=25,VLOOKUP(A1902,英雄数据表!A:L,7,0),""))</f>
        <v/>
      </c>
      <c r="M1902" s="20" t="str">
        <f>IFERROR(VLOOKUP(B1902,属性中转表!$K$2:$O$21,5,FALSE),"")</f>
        <v/>
      </c>
      <c r="N1902" s="20" t="str">
        <f>IF(B1902=25,VLOOKUP(A1902,英雄数据表!A:L,8,FALSE),IF(B1902=50,VLOOKUP(A1902,英雄数据表!A:L,12,0),""))</f>
        <v/>
      </c>
    </row>
    <row r="1903" spans="1:14" x14ac:dyDescent="0.3">
      <c r="A1903" s="20">
        <v>21066</v>
      </c>
      <c r="B1903" s="21">
        <f t="shared" si="130"/>
        <v>2</v>
      </c>
      <c r="C1903" s="21">
        <v>5</v>
      </c>
      <c r="D1903" s="21">
        <f>VLOOKUP(A1903,英雄数据表!A:D,4,0)</f>
        <v>2</v>
      </c>
      <c r="E1903" s="20" t="str">
        <f>VLOOKUP(A1903,英雄数据表!A:C,3,0)</f>
        <v>奥术之刃</v>
      </c>
      <c r="F1903" s="20">
        <f t="shared" si="131"/>
        <v>21066</v>
      </c>
      <c r="G1903" s="20">
        <f t="shared" si="132"/>
        <v>21066</v>
      </c>
      <c r="H1903" s="21" t="str">
        <f>VLOOKUP(B1903,属性中转表!A:F,6,FALSE)</f>
        <v>"hp":7200,"atk":200</v>
      </c>
      <c r="I1903" s="20" t="str">
        <f>IF(VLOOKUP(B1903,属性中转表!A:G,7,FALSE)=0,"",VLOOKUP(VLOOKUP(B1903,属性中转表!A:G,7,FALSE),属性中转表!$K$2:$P$21,6,0))&amp;IF(VLOOKUP(B1903,属性中转表!A:G,7,FALSE)&gt;=50,VLOOKUP(A1903,英雄数据表!A:K,9,0),IF(VLOOKUP(B1903,属性中转表!A:G,7,FALSE)&gt;=25,VLOOKUP(A1903,英雄数据表!A:K,5,0),""))</f>
        <v/>
      </c>
      <c r="J1903" s="20" t="str">
        <f>IF(I1903="","",属性中转表!$I$1&amp;(IF(VLOOKUP(B1903,属性中转表!A:G,7,FALSE)=0,0,VLOOKUP(VLOOKUP(B1903,属性中转表!A:G,7,FALSE),属性中转表!$K$2:$P$21,4,0)))+IFERROR(VLOOKUP(A1903,英雄数据表!A:K,IF(武魂!B1903&gt;=50,10,IF(武魂!B1903&gt;=25,6)),0),0))</f>
        <v/>
      </c>
      <c r="K1903" s="32" t="str">
        <f t="shared" si="133"/>
        <v/>
      </c>
      <c r="L1903" s="20" t="str">
        <f>IF(B1903&gt;=50,VLOOKUP(A1903,英雄数据表!A:L,11,FALSE),IF(B1903&gt;=25,VLOOKUP(A1903,英雄数据表!A:L,7,0),""))</f>
        <v/>
      </c>
      <c r="M1903" s="20" t="str">
        <f>IFERROR(VLOOKUP(B1903,属性中转表!$K$2:$O$21,5,FALSE),"")</f>
        <v/>
      </c>
      <c r="N1903" s="20" t="str">
        <f>IF(B1903=25,VLOOKUP(A1903,英雄数据表!A:L,8,FALSE),IF(B1903=50,VLOOKUP(A1903,英雄数据表!A:L,12,0),""))</f>
        <v/>
      </c>
    </row>
    <row r="1904" spans="1:14" x14ac:dyDescent="0.3">
      <c r="A1904" s="20">
        <v>21066</v>
      </c>
      <c r="B1904" s="21">
        <f t="shared" si="130"/>
        <v>3</v>
      </c>
      <c r="C1904" s="21">
        <v>5</v>
      </c>
      <c r="D1904" s="21">
        <f>VLOOKUP(A1904,英雄数据表!A:D,4,0)</f>
        <v>2</v>
      </c>
      <c r="E1904" s="20" t="str">
        <f>VLOOKUP(A1904,英雄数据表!A:C,3,0)</f>
        <v>奥术之刃</v>
      </c>
      <c r="F1904" s="20">
        <f t="shared" si="131"/>
        <v>21066</v>
      </c>
      <c r="G1904" s="20">
        <f t="shared" si="132"/>
        <v>21066</v>
      </c>
      <c r="H1904" s="21" t="str">
        <f>VLOOKUP(B1904,属性中转表!A:F,6,FALSE)</f>
        <v>"hp":9000,"atk":250</v>
      </c>
      <c r="I1904" s="20" t="str">
        <f>IF(VLOOKUP(B1904,属性中转表!A:G,7,FALSE)=0,"",VLOOKUP(VLOOKUP(B1904,属性中转表!A:G,7,FALSE),属性中转表!$K$2:$P$21,6,0))&amp;IF(VLOOKUP(B1904,属性中转表!A:G,7,FALSE)&gt;=50,VLOOKUP(A1904,英雄数据表!A:K,9,0),IF(VLOOKUP(B1904,属性中转表!A:G,7,FALSE)&gt;=25,VLOOKUP(A1904,英雄数据表!A:K,5,0),""))</f>
        <v/>
      </c>
      <c r="J1904" s="20" t="str">
        <f>IF(I1904="","",属性中转表!$I$1&amp;(IF(VLOOKUP(B1904,属性中转表!A:G,7,FALSE)=0,0,VLOOKUP(VLOOKUP(B1904,属性中转表!A:G,7,FALSE),属性中转表!$K$2:$P$21,4,0)))+IFERROR(VLOOKUP(A1904,英雄数据表!A:K,IF(武魂!B1904&gt;=50,10,IF(武魂!B1904&gt;=25,6)),0),0))</f>
        <v/>
      </c>
      <c r="K1904" s="32" t="str">
        <f t="shared" si="133"/>
        <v/>
      </c>
      <c r="L1904" s="20" t="str">
        <f>IF(B1904&gt;=50,VLOOKUP(A1904,英雄数据表!A:L,11,FALSE),IF(B1904&gt;=25,VLOOKUP(A1904,英雄数据表!A:L,7,0),""))</f>
        <v/>
      </c>
      <c r="M1904" s="20" t="str">
        <f>IFERROR(VLOOKUP(B1904,属性中转表!$K$2:$O$21,5,FALSE),"")</f>
        <v/>
      </c>
      <c r="N1904" s="20" t="str">
        <f>IF(B1904=25,VLOOKUP(A1904,英雄数据表!A:L,8,FALSE),IF(B1904=50,VLOOKUP(A1904,英雄数据表!A:L,12,0),""))</f>
        <v/>
      </c>
    </row>
    <row r="1905" spans="1:14" x14ac:dyDescent="0.3">
      <c r="A1905" s="20">
        <v>21066</v>
      </c>
      <c r="B1905" s="21">
        <f t="shared" si="130"/>
        <v>4</v>
      </c>
      <c r="C1905" s="21">
        <v>5</v>
      </c>
      <c r="D1905" s="21">
        <f>VLOOKUP(A1905,英雄数据表!A:D,4,0)</f>
        <v>2</v>
      </c>
      <c r="E1905" s="20" t="str">
        <f>VLOOKUP(A1905,英雄数据表!A:C,3,0)</f>
        <v>奥术之刃</v>
      </c>
      <c r="F1905" s="20">
        <f t="shared" si="131"/>
        <v>21066</v>
      </c>
      <c r="G1905" s="20">
        <f t="shared" si="132"/>
        <v>21066</v>
      </c>
      <c r="H1905" s="21" t="str">
        <f>VLOOKUP(B1905,属性中转表!A:F,6,FALSE)</f>
        <v>"hp":10800,"atk":300</v>
      </c>
      <c r="I1905" s="20" t="str">
        <f>IF(VLOOKUP(B1905,属性中转表!A:G,7,FALSE)=0,"",VLOOKUP(VLOOKUP(B1905,属性中转表!A:G,7,FALSE),属性中转表!$K$2:$P$21,6,0))&amp;IF(VLOOKUP(B1905,属性中转表!A:G,7,FALSE)&gt;=50,VLOOKUP(A1905,英雄数据表!A:K,9,0),IF(VLOOKUP(B1905,属性中转表!A:G,7,FALSE)&gt;=25,VLOOKUP(A1905,英雄数据表!A:K,5,0),""))</f>
        <v/>
      </c>
      <c r="J1905" s="20" t="str">
        <f>IF(I1905="","",属性中转表!$I$1&amp;(IF(VLOOKUP(B1905,属性中转表!A:G,7,FALSE)=0,0,VLOOKUP(VLOOKUP(B1905,属性中转表!A:G,7,FALSE),属性中转表!$K$2:$P$21,4,0)))+IFERROR(VLOOKUP(A1905,英雄数据表!A:K,IF(武魂!B1905&gt;=50,10,IF(武魂!B1905&gt;=25,6)),0),0))</f>
        <v/>
      </c>
      <c r="K1905" s="32" t="str">
        <f t="shared" si="133"/>
        <v/>
      </c>
      <c r="L1905" s="20" t="str">
        <f>IF(B1905&gt;=50,VLOOKUP(A1905,英雄数据表!A:L,11,FALSE),IF(B1905&gt;=25,VLOOKUP(A1905,英雄数据表!A:L,7,0),""))</f>
        <v/>
      </c>
      <c r="M1905" s="20" t="str">
        <f>IFERROR(VLOOKUP(B1905,属性中转表!$K$2:$O$21,5,FALSE),"")</f>
        <v/>
      </c>
      <c r="N1905" s="20" t="str">
        <f>IF(B1905=25,VLOOKUP(A1905,英雄数据表!A:L,8,FALSE),IF(B1905=50,VLOOKUP(A1905,英雄数据表!A:L,12,0),""))</f>
        <v/>
      </c>
    </row>
    <row r="1906" spans="1:14" x14ac:dyDescent="0.3">
      <c r="A1906" s="20">
        <v>21066</v>
      </c>
      <c r="B1906" s="21">
        <f t="shared" si="130"/>
        <v>5</v>
      </c>
      <c r="C1906" s="21">
        <v>5</v>
      </c>
      <c r="D1906" s="21">
        <f>VLOOKUP(A1906,英雄数据表!A:D,4,0)</f>
        <v>2</v>
      </c>
      <c r="E1906" s="20" t="str">
        <f>VLOOKUP(A1906,英雄数据表!A:C,3,0)</f>
        <v>奥术之刃</v>
      </c>
      <c r="F1906" s="20">
        <f t="shared" si="131"/>
        <v>21066</v>
      </c>
      <c r="G1906" s="20">
        <f t="shared" si="132"/>
        <v>21066</v>
      </c>
      <c r="H1906" s="21" t="str">
        <f>VLOOKUP(B1906,属性中转表!A:F,6,FALSE)</f>
        <v>"hp":12600,"atk":350</v>
      </c>
      <c r="I1906" s="20" t="str">
        <f>IF(VLOOKUP(B1906,属性中转表!A:G,7,FALSE)=0,"",VLOOKUP(VLOOKUP(B1906,属性中转表!A:G,7,FALSE),属性中转表!$K$2:$P$21,6,0))&amp;IF(VLOOKUP(B1906,属性中转表!A:G,7,FALSE)&gt;=50,VLOOKUP(A1906,英雄数据表!A:K,9,0),IF(VLOOKUP(B1906,属性中转表!A:G,7,FALSE)&gt;=25,VLOOKUP(A1906,英雄数据表!A:K,5,0),""))</f>
        <v>"atk":300</v>
      </c>
      <c r="J1906" s="20" t="str">
        <f>IF(I1906="","",属性中转表!$I$1&amp;(IF(VLOOKUP(B1906,属性中转表!A:G,7,FALSE)=0,0,VLOOKUP(VLOOKUP(B1906,属性中转表!A:G,7,FALSE),属性中转表!$K$2:$P$21,4,0)))+IFERROR(VLOOKUP(A1906,英雄数据表!A:K,IF(武魂!B1906&gt;=50,10,IF(武魂!B1906&gt;=25,6)),0),0))</f>
        <v>,"dpspro":0</v>
      </c>
      <c r="K1906" s="32" t="str">
        <f t="shared" si="133"/>
        <v>"atk":300,"dpspro":0</v>
      </c>
      <c r="L1906" s="20" t="str">
        <f>IF(B1906&gt;=50,VLOOKUP(A1906,英雄数据表!A:L,11,FALSE),IF(B1906&gt;=25,VLOOKUP(A1906,英雄数据表!A:L,7,0),""))</f>
        <v/>
      </c>
      <c r="M1906" s="20" t="str">
        <f>IFERROR(VLOOKUP(B1906,属性中转表!$K$2:$O$21,5,FALSE),"")</f>
        <v>"atk":300</v>
      </c>
      <c r="N1906" s="20" t="str">
        <f>IF(B1906=25,VLOOKUP(A1906,英雄数据表!A:L,8,FALSE),IF(B1906=50,VLOOKUP(A1906,英雄数据表!A:L,12,0),""))</f>
        <v/>
      </c>
    </row>
    <row r="1907" spans="1:14" x14ac:dyDescent="0.3">
      <c r="A1907" s="20">
        <v>21066</v>
      </c>
      <c r="B1907" s="21">
        <f t="shared" si="130"/>
        <v>6</v>
      </c>
      <c r="C1907" s="21">
        <v>5</v>
      </c>
      <c r="D1907" s="21">
        <f>VLOOKUP(A1907,英雄数据表!A:D,4,0)</f>
        <v>2</v>
      </c>
      <c r="E1907" s="20" t="str">
        <f>VLOOKUP(A1907,英雄数据表!A:C,3,0)</f>
        <v>奥术之刃</v>
      </c>
      <c r="F1907" s="20">
        <f t="shared" si="131"/>
        <v>21066</v>
      </c>
      <c r="G1907" s="20">
        <f t="shared" si="132"/>
        <v>21066</v>
      </c>
      <c r="H1907" s="21" t="str">
        <f>VLOOKUP(B1907,属性中转表!A:F,6,FALSE)</f>
        <v>"hp":14400,"atk":400</v>
      </c>
      <c r="I1907" s="20" t="str">
        <f>IF(VLOOKUP(B1907,属性中转表!A:G,7,FALSE)=0,"",VLOOKUP(VLOOKUP(B1907,属性中转表!A:G,7,FALSE),属性中转表!$K$2:$P$21,6,0))&amp;IF(VLOOKUP(B1907,属性中转表!A:G,7,FALSE)&gt;=50,VLOOKUP(A1907,英雄数据表!A:K,9,0),IF(VLOOKUP(B1907,属性中转表!A:G,7,FALSE)&gt;=25,VLOOKUP(A1907,英雄数据表!A:K,5,0),""))</f>
        <v>"atk":300</v>
      </c>
      <c r="J1907" s="20" t="str">
        <f>IF(I1907="","",属性中转表!$I$1&amp;(IF(VLOOKUP(B1907,属性中转表!A:G,7,FALSE)=0,0,VLOOKUP(VLOOKUP(B1907,属性中转表!A:G,7,FALSE),属性中转表!$K$2:$P$21,4,0)))+IFERROR(VLOOKUP(A1907,英雄数据表!A:K,IF(武魂!B1907&gt;=50,10,IF(武魂!B1907&gt;=25,6)),0),0))</f>
        <v>,"dpspro":0</v>
      </c>
      <c r="K1907" s="32" t="str">
        <f t="shared" si="133"/>
        <v>"atk":300,"dpspro":0</v>
      </c>
      <c r="L1907" s="20" t="str">
        <f>IF(B1907&gt;=50,VLOOKUP(A1907,英雄数据表!A:L,11,FALSE),IF(B1907&gt;=25,VLOOKUP(A1907,英雄数据表!A:L,7,0),""))</f>
        <v/>
      </c>
      <c r="M1907" s="20" t="str">
        <f>IFERROR(VLOOKUP(B1907,属性中转表!$K$2:$O$21,5,FALSE),"")</f>
        <v/>
      </c>
      <c r="N1907" s="20" t="str">
        <f>IF(B1907=25,VLOOKUP(A1907,英雄数据表!A:L,8,FALSE),IF(B1907=50,VLOOKUP(A1907,英雄数据表!A:L,12,0),""))</f>
        <v/>
      </c>
    </row>
    <row r="1908" spans="1:14" x14ac:dyDescent="0.3">
      <c r="A1908" s="20">
        <v>21066</v>
      </c>
      <c r="B1908" s="21">
        <f t="shared" si="130"/>
        <v>7</v>
      </c>
      <c r="C1908" s="21">
        <v>5</v>
      </c>
      <c r="D1908" s="21">
        <f>VLOOKUP(A1908,英雄数据表!A:D,4,0)</f>
        <v>2</v>
      </c>
      <c r="E1908" s="20" t="str">
        <f>VLOOKUP(A1908,英雄数据表!A:C,3,0)</f>
        <v>奥术之刃</v>
      </c>
      <c r="F1908" s="20">
        <f t="shared" si="131"/>
        <v>21066</v>
      </c>
      <c r="G1908" s="20">
        <f t="shared" si="132"/>
        <v>21066</v>
      </c>
      <c r="H1908" s="21" t="str">
        <f>VLOOKUP(B1908,属性中转表!A:F,6,FALSE)</f>
        <v>"hp":16200,"atk":450</v>
      </c>
      <c r="I1908" s="20" t="str">
        <f>IF(VLOOKUP(B1908,属性中转表!A:G,7,FALSE)=0,"",VLOOKUP(VLOOKUP(B1908,属性中转表!A:G,7,FALSE),属性中转表!$K$2:$P$21,6,0))&amp;IF(VLOOKUP(B1908,属性中转表!A:G,7,FALSE)&gt;=50,VLOOKUP(A1908,英雄数据表!A:K,9,0),IF(VLOOKUP(B1908,属性中转表!A:G,7,FALSE)&gt;=25,VLOOKUP(A1908,英雄数据表!A:K,5,0),""))</f>
        <v>"atk":300</v>
      </c>
      <c r="J1908" s="20" t="str">
        <f>IF(I1908="","",属性中转表!$I$1&amp;(IF(VLOOKUP(B1908,属性中转表!A:G,7,FALSE)=0,0,VLOOKUP(VLOOKUP(B1908,属性中转表!A:G,7,FALSE),属性中转表!$K$2:$P$21,4,0)))+IFERROR(VLOOKUP(A1908,英雄数据表!A:K,IF(武魂!B1908&gt;=50,10,IF(武魂!B1908&gt;=25,6)),0),0))</f>
        <v>,"dpspro":0</v>
      </c>
      <c r="K1908" s="32" t="str">
        <f t="shared" si="133"/>
        <v>"atk":300,"dpspro":0</v>
      </c>
      <c r="L1908" s="20" t="str">
        <f>IF(B1908&gt;=50,VLOOKUP(A1908,英雄数据表!A:L,11,FALSE),IF(B1908&gt;=25,VLOOKUP(A1908,英雄数据表!A:L,7,0),""))</f>
        <v/>
      </c>
      <c r="M1908" s="20" t="str">
        <f>IFERROR(VLOOKUP(B1908,属性中转表!$K$2:$O$21,5,FALSE),"")</f>
        <v/>
      </c>
      <c r="N1908" s="20" t="str">
        <f>IF(B1908=25,VLOOKUP(A1908,英雄数据表!A:L,8,FALSE),IF(B1908=50,VLOOKUP(A1908,英雄数据表!A:L,12,0),""))</f>
        <v/>
      </c>
    </row>
    <row r="1909" spans="1:14" x14ac:dyDescent="0.3">
      <c r="A1909" s="20">
        <v>21066</v>
      </c>
      <c r="B1909" s="21">
        <f t="shared" si="130"/>
        <v>8</v>
      </c>
      <c r="C1909" s="21">
        <v>5</v>
      </c>
      <c r="D1909" s="21">
        <f>VLOOKUP(A1909,英雄数据表!A:D,4,0)</f>
        <v>2</v>
      </c>
      <c r="E1909" s="20" t="str">
        <f>VLOOKUP(A1909,英雄数据表!A:C,3,0)</f>
        <v>奥术之刃</v>
      </c>
      <c r="F1909" s="20">
        <f t="shared" si="131"/>
        <v>21066</v>
      </c>
      <c r="G1909" s="20">
        <f t="shared" si="132"/>
        <v>21066</v>
      </c>
      <c r="H1909" s="21" t="str">
        <f>VLOOKUP(B1909,属性中转表!A:F,6,FALSE)</f>
        <v>"hp":18000,"atk":500</v>
      </c>
      <c r="I1909" s="20" t="str">
        <f>IF(VLOOKUP(B1909,属性中转表!A:G,7,FALSE)=0,"",VLOOKUP(VLOOKUP(B1909,属性中转表!A:G,7,FALSE),属性中转表!$K$2:$P$21,6,0))&amp;IF(VLOOKUP(B1909,属性中转表!A:G,7,FALSE)&gt;=50,VLOOKUP(A1909,英雄数据表!A:K,9,0),IF(VLOOKUP(B1909,属性中转表!A:G,7,FALSE)&gt;=25,VLOOKUP(A1909,英雄数据表!A:K,5,0),""))</f>
        <v>"atk":300</v>
      </c>
      <c r="J1909" s="20" t="str">
        <f>IF(I1909="","",属性中转表!$I$1&amp;(IF(VLOOKUP(B1909,属性中转表!A:G,7,FALSE)=0,0,VLOOKUP(VLOOKUP(B1909,属性中转表!A:G,7,FALSE),属性中转表!$K$2:$P$21,4,0)))+IFERROR(VLOOKUP(A1909,英雄数据表!A:K,IF(武魂!B1909&gt;=50,10,IF(武魂!B1909&gt;=25,6)),0),0))</f>
        <v>,"dpspro":0</v>
      </c>
      <c r="K1909" s="32" t="str">
        <f t="shared" si="133"/>
        <v>"atk":300,"dpspro":0</v>
      </c>
      <c r="L1909" s="20" t="str">
        <f>IF(B1909&gt;=50,VLOOKUP(A1909,英雄数据表!A:L,11,FALSE),IF(B1909&gt;=25,VLOOKUP(A1909,英雄数据表!A:L,7,0),""))</f>
        <v/>
      </c>
      <c r="M1909" s="20" t="str">
        <f>IFERROR(VLOOKUP(B1909,属性中转表!$K$2:$O$21,5,FALSE),"")</f>
        <v/>
      </c>
      <c r="N1909" s="20" t="str">
        <f>IF(B1909=25,VLOOKUP(A1909,英雄数据表!A:L,8,FALSE),IF(B1909=50,VLOOKUP(A1909,英雄数据表!A:L,12,0),""))</f>
        <v/>
      </c>
    </row>
    <row r="1910" spans="1:14" x14ac:dyDescent="0.3">
      <c r="A1910" s="20">
        <v>21066</v>
      </c>
      <c r="B1910" s="21">
        <f t="shared" si="130"/>
        <v>9</v>
      </c>
      <c r="C1910" s="21">
        <v>5</v>
      </c>
      <c r="D1910" s="21">
        <f>VLOOKUP(A1910,英雄数据表!A:D,4,0)</f>
        <v>2</v>
      </c>
      <c r="E1910" s="20" t="str">
        <f>VLOOKUP(A1910,英雄数据表!A:C,3,0)</f>
        <v>奥术之刃</v>
      </c>
      <c r="F1910" s="20">
        <f t="shared" si="131"/>
        <v>21066</v>
      </c>
      <c r="G1910" s="20">
        <f t="shared" si="132"/>
        <v>21066</v>
      </c>
      <c r="H1910" s="21" t="str">
        <f>VLOOKUP(B1910,属性中转表!A:F,6,FALSE)</f>
        <v>"hp":19800,"atk":550</v>
      </c>
      <c r="I1910" s="20" t="str">
        <f>IF(VLOOKUP(B1910,属性中转表!A:G,7,FALSE)=0,"",VLOOKUP(VLOOKUP(B1910,属性中转表!A:G,7,FALSE),属性中转表!$K$2:$P$21,6,0))&amp;IF(VLOOKUP(B1910,属性中转表!A:G,7,FALSE)&gt;=50,VLOOKUP(A1910,英雄数据表!A:K,9,0),IF(VLOOKUP(B1910,属性中转表!A:G,7,FALSE)&gt;=25,VLOOKUP(A1910,英雄数据表!A:K,5,0),""))</f>
        <v>"atk":300</v>
      </c>
      <c r="J1910" s="20" t="str">
        <f>IF(I1910="","",属性中转表!$I$1&amp;(IF(VLOOKUP(B1910,属性中转表!A:G,7,FALSE)=0,0,VLOOKUP(VLOOKUP(B1910,属性中转表!A:G,7,FALSE),属性中转表!$K$2:$P$21,4,0)))+IFERROR(VLOOKUP(A1910,英雄数据表!A:K,IF(武魂!B1910&gt;=50,10,IF(武魂!B1910&gt;=25,6)),0),0))</f>
        <v>,"dpspro":0</v>
      </c>
      <c r="K1910" s="32" t="str">
        <f t="shared" si="133"/>
        <v>"atk":300,"dpspro":0</v>
      </c>
      <c r="L1910" s="20" t="str">
        <f>IF(B1910&gt;=50,VLOOKUP(A1910,英雄数据表!A:L,11,FALSE),IF(B1910&gt;=25,VLOOKUP(A1910,英雄数据表!A:L,7,0),""))</f>
        <v/>
      </c>
      <c r="M1910" s="20" t="str">
        <f>IFERROR(VLOOKUP(B1910,属性中转表!$K$2:$O$21,5,FALSE),"")</f>
        <v/>
      </c>
      <c r="N1910" s="20" t="str">
        <f>IF(B1910=25,VLOOKUP(A1910,英雄数据表!A:L,8,FALSE),IF(B1910=50,VLOOKUP(A1910,英雄数据表!A:L,12,0),""))</f>
        <v/>
      </c>
    </row>
    <row r="1911" spans="1:14" x14ac:dyDescent="0.3">
      <c r="A1911" s="20">
        <v>21066</v>
      </c>
      <c r="B1911" s="21">
        <f t="shared" si="130"/>
        <v>10</v>
      </c>
      <c r="C1911" s="21">
        <v>5</v>
      </c>
      <c r="D1911" s="21">
        <f>VLOOKUP(A1911,英雄数据表!A:D,4,0)</f>
        <v>2</v>
      </c>
      <c r="E1911" s="20" t="str">
        <f>VLOOKUP(A1911,英雄数据表!A:C,3,0)</f>
        <v>奥术之刃</v>
      </c>
      <c r="F1911" s="20">
        <f t="shared" si="131"/>
        <v>21066</v>
      </c>
      <c r="G1911" s="20">
        <f t="shared" si="132"/>
        <v>21066</v>
      </c>
      <c r="H1911" s="21" t="str">
        <f>VLOOKUP(B1911,属性中转表!A:F,6,FALSE)</f>
        <v>"hp":21600,"atk":600</v>
      </c>
      <c r="I1911" s="20" t="str">
        <f>IF(VLOOKUP(B1911,属性中转表!A:G,7,FALSE)=0,"",VLOOKUP(VLOOKUP(B1911,属性中转表!A:G,7,FALSE),属性中转表!$K$2:$P$21,6,0))&amp;IF(VLOOKUP(B1911,属性中转表!A:G,7,FALSE)&gt;=50,VLOOKUP(A1911,英雄数据表!A:K,9,0),IF(VLOOKUP(B1911,属性中转表!A:G,7,FALSE)&gt;=25,VLOOKUP(A1911,英雄数据表!A:K,5,0),""))</f>
        <v>"atk":300,"hp":5000</v>
      </c>
      <c r="J1911" s="20" t="str">
        <f>IF(I1911="","",属性中转表!$I$1&amp;(IF(VLOOKUP(B1911,属性中转表!A:G,7,FALSE)=0,0,VLOOKUP(VLOOKUP(B1911,属性中转表!A:G,7,FALSE),属性中转表!$K$2:$P$21,4,0)))+IFERROR(VLOOKUP(A1911,英雄数据表!A:K,IF(武魂!B1911&gt;=50,10,IF(武魂!B1911&gt;=25,6)),0),0))</f>
        <v>,"dpspro":0</v>
      </c>
      <c r="K1911" s="32" t="str">
        <f t="shared" si="133"/>
        <v>"atk":300,"hp":5000,"dpspro":0</v>
      </c>
      <c r="L1911" s="20" t="str">
        <f>IF(B1911&gt;=50,VLOOKUP(A1911,英雄数据表!A:L,11,FALSE),IF(B1911&gt;=25,VLOOKUP(A1911,英雄数据表!A:L,7,0),""))</f>
        <v/>
      </c>
      <c r="M1911" s="20" t="str">
        <f>IFERROR(VLOOKUP(B1911,属性中转表!$K$2:$O$21,5,FALSE),"")</f>
        <v>"hp":5000</v>
      </c>
      <c r="N1911" s="20" t="str">
        <f>IF(B1911=25,VLOOKUP(A1911,英雄数据表!A:L,8,FALSE),IF(B1911=50,VLOOKUP(A1911,英雄数据表!A:L,12,0),""))</f>
        <v/>
      </c>
    </row>
    <row r="1912" spans="1:14" x14ac:dyDescent="0.3">
      <c r="A1912" s="20">
        <v>21066</v>
      </c>
      <c r="B1912" s="21">
        <f t="shared" si="130"/>
        <v>11</v>
      </c>
      <c r="C1912" s="21">
        <v>5</v>
      </c>
      <c r="D1912" s="21">
        <f>VLOOKUP(A1912,英雄数据表!A:D,4,0)</f>
        <v>2</v>
      </c>
      <c r="E1912" s="20" t="str">
        <f>VLOOKUP(A1912,英雄数据表!A:C,3,0)</f>
        <v>奥术之刃</v>
      </c>
      <c r="F1912" s="20">
        <f t="shared" si="131"/>
        <v>21066</v>
      </c>
      <c r="G1912" s="20">
        <f t="shared" si="132"/>
        <v>21066</v>
      </c>
      <c r="H1912" s="21" t="str">
        <f>VLOOKUP(B1912,属性中转表!A:F,6,FALSE)</f>
        <v>"hp":24300,"atk":675</v>
      </c>
      <c r="I1912" s="20" t="str">
        <f>IF(VLOOKUP(B1912,属性中转表!A:G,7,FALSE)=0,"",VLOOKUP(VLOOKUP(B1912,属性中转表!A:G,7,FALSE),属性中转表!$K$2:$P$21,6,0))&amp;IF(VLOOKUP(B1912,属性中转表!A:G,7,FALSE)&gt;=50,VLOOKUP(A1912,英雄数据表!A:K,9,0),IF(VLOOKUP(B1912,属性中转表!A:G,7,FALSE)&gt;=25,VLOOKUP(A1912,英雄数据表!A:K,5,0),""))</f>
        <v>"atk":300,"hp":5000</v>
      </c>
      <c r="J1912" s="20" t="str">
        <f>IF(I1912="","",属性中转表!$I$1&amp;(IF(VLOOKUP(B1912,属性中转表!A:G,7,FALSE)=0,0,VLOOKUP(VLOOKUP(B1912,属性中转表!A:G,7,FALSE),属性中转表!$K$2:$P$21,4,0)))+IFERROR(VLOOKUP(A1912,英雄数据表!A:K,IF(武魂!B1912&gt;=50,10,IF(武魂!B1912&gt;=25,6)),0),0))</f>
        <v>,"dpspro":0</v>
      </c>
      <c r="K1912" s="32" t="str">
        <f t="shared" si="133"/>
        <v>"atk":300,"hp":5000,"dpspro":0</v>
      </c>
      <c r="L1912" s="20" t="str">
        <f>IF(B1912&gt;=50,VLOOKUP(A1912,英雄数据表!A:L,11,FALSE),IF(B1912&gt;=25,VLOOKUP(A1912,英雄数据表!A:L,7,0),""))</f>
        <v/>
      </c>
      <c r="M1912" s="20" t="str">
        <f>IFERROR(VLOOKUP(B1912,属性中转表!$K$2:$O$21,5,FALSE),"")</f>
        <v/>
      </c>
      <c r="N1912" s="20" t="str">
        <f>IF(B1912=25,VLOOKUP(A1912,英雄数据表!A:L,8,FALSE),IF(B1912=50,VLOOKUP(A1912,英雄数据表!A:L,12,0),""))</f>
        <v/>
      </c>
    </row>
    <row r="1913" spans="1:14" x14ac:dyDescent="0.3">
      <c r="A1913" s="20">
        <v>21066</v>
      </c>
      <c r="B1913" s="21">
        <f t="shared" si="130"/>
        <v>12</v>
      </c>
      <c r="C1913" s="21">
        <v>5</v>
      </c>
      <c r="D1913" s="21">
        <f>VLOOKUP(A1913,英雄数据表!A:D,4,0)</f>
        <v>2</v>
      </c>
      <c r="E1913" s="20" t="str">
        <f>VLOOKUP(A1913,英雄数据表!A:C,3,0)</f>
        <v>奥术之刃</v>
      </c>
      <c r="F1913" s="20">
        <f t="shared" si="131"/>
        <v>21066</v>
      </c>
      <c r="G1913" s="20">
        <f t="shared" si="132"/>
        <v>21066</v>
      </c>
      <c r="H1913" s="21" t="str">
        <f>VLOOKUP(B1913,属性中转表!A:F,6,FALSE)</f>
        <v>"hp":27000,"atk":750</v>
      </c>
      <c r="I1913" s="20" t="str">
        <f>IF(VLOOKUP(B1913,属性中转表!A:G,7,FALSE)=0,"",VLOOKUP(VLOOKUP(B1913,属性中转表!A:G,7,FALSE),属性中转表!$K$2:$P$21,6,0))&amp;IF(VLOOKUP(B1913,属性中转表!A:G,7,FALSE)&gt;=50,VLOOKUP(A1913,英雄数据表!A:K,9,0),IF(VLOOKUP(B1913,属性中转表!A:G,7,FALSE)&gt;=25,VLOOKUP(A1913,英雄数据表!A:K,5,0),""))</f>
        <v>"atk":300,"hp":5000</v>
      </c>
      <c r="J1913" s="20" t="str">
        <f>IF(I1913="","",属性中转表!$I$1&amp;(IF(VLOOKUP(B1913,属性中转表!A:G,7,FALSE)=0,0,VLOOKUP(VLOOKUP(B1913,属性中转表!A:G,7,FALSE),属性中转表!$K$2:$P$21,4,0)))+IFERROR(VLOOKUP(A1913,英雄数据表!A:K,IF(武魂!B1913&gt;=50,10,IF(武魂!B1913&gt;=25,6)),0),0))</f>
        <v>,"dpspro":0</v>
      </c>
      <c r="K1913" s="32" t="str">
        <f t="shared" si="133"/>
        <v>"atk":300,"hp":5000,"dpspro":0</v>
      </c>
      <c r="L1913" s="20" t="str">
        <f>IF(B1913&gt;=50,VLOOKUP(A1913,英雄数据表!A:L,11,FALSE),IF(B1913&gt;=25,VLOOKUP(A1913,英雄数据表!A:L,7,0),""))</f>
        <v/>
      </c>
      <c r="M1913" s="20" t="str">
        <f>IFERROR(VLOOKUP(B1913,属性中转表!$K$2:$O$21,5,FALSE),"")</f>
        <v/>
      </c>
      <c r="N1913" s="20" t="str">
        <f>IF(B1913=25,VLOOKUP(A1913,英雄数据表!A:L,8,FALSE),IF(B1913=50,VLOOKUP(A1913,英雄数据表!A:L,12,0),""))</f>
        <v/>
      </c>
    </row>
    <row r="1914" spans="1:14" x14ac:dyDescent="0.3">
      <c r="A1914" s="20">
        <v>21066</v>
      </c>
      <c r="B1914" s="21">
        <f t="shared" si="130"/>
        <v>13</v>
      </c>
      <c r="C1914" s="21">
        <v>5</v>
      </c>
      <c r="D1914" s="21">
        <f>VLOOKUP(A1914,英雄数据表!A:D,4,0)</f>
        <v>2</v>
      </c>
      <c r="E1914" s="20" t="str">
        <f>VLOOKUP(A1914,英雄数据表!A:C,3,0)</f>
        <v>奥术之刃</v>
      </c>
      <c r="F1914" s="20">
        <f t="shared" si="131"/>
        <v>21066</v>
      </c>
      <c r="G1914" s="20">
        <f t="shared" si="132"/>
        <v>21066</v>
      </c>
      <c r="H1914" s="21" t="str">
        <f>VLOOKUP(B1914,属性中转表!A:F,6,FALSE)</f>
        <v>"hp":29700,"atk":825</v>
      </c>
      <c r="I1914" s="20" t="str">
        <f>IF(VLOOKUP(B1914,属性中转表!A:G,7,FALSE)=0,"",VLOOKUP(VLOOKUP(B1914,属性中转表!A:G,7,FALSE),属性中转表!$K$2:$P$21,6,0))&amp;IF(VLOOKUP(B1914,属性中转表!A:G,7,FALSE)&gt;=50,VLOOKUP(A1914,英雄数据表!A:K,9,0),IF(VLOOKUP(B1914,属性中转表!A:G,7,FALSE)&gt;=25,VLOOKUP(A1914,英雄数据表!A:K,5,0),""))</f>
        <v>"atk":300,"hp":5000</v>
      </c>
      <c r="J1914" s="20" t="str">
        <f>IF(I1914="","",属性中转表!$I$1&amp;(IF(VLOOKUP(B1914,属性中转表!A:G,7,FALSE)=0,0,VLOOKUP(VLOOKUP(B1914,属性中转表!A:G,7,FALSE),属性中转表!$K$2:$P$21,4,0)))+IFERROR(VLOOKUP(A1914,英雄数据表!A:K,IF(武魂!B1914&gt;=50,10,IF(武魂!B1914&gt;=25,6)),0),0))</f>
        <v>,"dpspro":0</v>
      </c>
      <c r="K1914" s="32" t="str">
        <f t="shared" si="133"/>
        <v>"atk":300,"hp":5000,"dpspro":0</v>
      </c>
      <c r="L1914" s="20" t="str">
        <f>IF(B1914&gt;=50,VLOOKUP(A1914,英雄数据表!A:L,11,FALSE),IF(B1914&gt;=25,VLOOKUP(A1914,英雄数据表!A:L,7,0),""))</f>
        <v/>
      </c>
      <c r="M1914" s="20" t="str">
        <f>IFERROR(VLOOKUP(B1914,属性中转表!$K$2:$O$21,5,FALSE),"")</f>
        <v/>
      </c>
      <c r="N1914" s="20" t="str">
        <f>IF(B1914=25,VLOOKUP(A1914,英雄数据表!A:L,8,FALSE),IF(B1914=50,VLOOKUP(A1914,英雄数据表!A:L,12,0),""))</f>
        <v/>
      </c>
    </row>
    <row r="1915" spans="1:14" x14ac:dyDescent="0.3">
      <c r="A1915" s="20">
        <v>21066</v>
      </c>
      <c r="B1915" s="21">
        <f t="shared" si="130"/>
        <v>14</v>
      </c>
      <c r="C1915" s="21">
        <v>5</v>
      </c>
      <c r="D1915" s="21">
        <f>VLOOKUP(A1915,英雄数据表!A:D,4,0)</f>
        <v>2</v>
      </c>
      <c r="E1915" s="20" t="str">
        <f>VLOOKUP(A1915,英雄数据表!A:C,3,0)</f>
        <v>奥术之刃</v>
      </c>
      <c r="F1915" s="20">
        <f t="shared" si="131"/>
        <v>21066</v>
      </c>
      <c r="G1915" s="20">
        <f t="shared" si="132"/>
        <v>21066</v>
      </c>
      <c r="H1915" s="21" t="str">
        <f>VLOOKUP(B1915,属性中转表!A:F,6,FALSE)</f>
        <v>"hp":32400,"atk":900</v>
      </c>
      <c r="I1915" s="20" t="str">
        <f>IF(VLOOKUP(B1915,属性中转表!A:G,7,FALSE)=0,"",VLOOKUP(VLOOKUP(B1915,属性中转表!A:G,7,FALSE),属性中转表!$K$2:$P$21,6,0))&amp;IF(VLOOKUP(B1915,属性中转表!A:G,7,FALSE)&gt;=50,VLOOKUP(A1915,英雄数据表!A:K,9,0),IF(VLOOKUP(B1915,属性中转表!A:G,7,FALSE)&gt;=25,VLOOKUP(A1915,英雄数据表!A:K,5,0),""))</f>
        <v>"atk":300,"hp":5000</v>
      </c>
      <c r="J1915" s="20" t="str">
        <f>IF(I1915="","",属性中转表!$I$1&amp;(IF(VLOOKUP(B1915,属性中转表!A:G,7,FALSE)=0,0,VLOOKUP(VLOOKUP(B1915,属性中转表!A:G,7,FALSE),属性中转表!$K$2:$P$21,4,0)))+IFERROR(VLOOKUP(A1915,英雄数据表!A:K,IF(武魂!B1915&gt;=50,10,IF(武魂!B1915&gt;=25,6)),0),0))</f>
        <v>,"dpspro":0</v>
      </c>
      <c r="K1915" s="32" t="str">
        <f t="shared" si="133"/>
        <v>"atk":300,"hp":5000,"dpspro":0</v>
      </c>
      <c r="L1915" s="20" t="str">
        <f>IF(B1915&gt;=50,VLOOKUP(A1915,英雄数据表!A:L,11,FALSE),IF(B1915&gt;=25,VLOOKUP(A1915,英雄数据表!A:L,7,0),""))</f>
        <v/>
      </c>
      <c r="M1915" s="20" t="str">
        <f>IFERROR(VLOOKUP(B1915,属性中转表!$K$2:$O$21,5,FALSE),"")</f>
        <v/>
      </c>
      <c r="N1915" s="20" t="str">
        <f>IF(B1915=25,VLOOKUP(A1915,英雄数据表!A:L,8,FALSE),IF(B1915=50,VLOOKUP(A1915,英雄数据表!A:L,12,0),""))</f>
        <v/>
      </c>
    </row>
    <row r="1916" spans="1:14" x14ac:dyDescent="0.3">
      <c r="A1916" s="20">
        <v>21066</v>
      </c>
      <c r="B1916" s="21">
        <f t="shared" si="130"/>
        <v>15</v>
      </c>
      <c r="C1916" s="21">
        <v>5</v>
      </c>
      <c r="D1916" s="21">
        <f>VLOOKUP(A1916,英雄数据表!A:D,4,0)</f>
        <v>2</v>
      </c>
      <c r="E1916" s="20" t="str">
        <f>VLOOKUP(A1916,英雄数据表!A:C,3,0)</f>
        <v>奥术之刃</v>
      </c>
      <c r="F1916" s="20">
        <f t="shared" si="131"/>
        <v>21066</v>
      </c>
      <c r="G1916" s="20">
        <f t="shared" si="132"/>
        <v>21066</v>
      </c>
      <c r="H1916" s="21" t="str">
        <f>VLOOKUP(B1916,属性中转表!A:F,6,FALSE)</f>
        <v>"hp":35100,"atk":975</v>
      </c>
      <c r="I1916" s="20" t="str">
        <f>IF(VLOOKUP(B1916,属性中转表!A:G,7,FALSE)=0,"",VLOOKUP(VLOOKUP(B1916,属性中转表!A:G,7,FALSE),属性中转表!$K$2:$P$21,6,0))&amp;IF(VLOOKUP(B1916,属性中转表!A:G,7,FALSE)&gt;=50,VLOOKUP(A1916,英雄数据表!A:K,9,0),IF(VLOOKUP(B1916,属性中转表!A:G,7,FALSE)&gt;=25,VLOOKUP(A1916,英雄数据表!A:K,5,0),""))</f>
        <v>"atk":300,"hp":5000,"undpspro":50</v>
      </c>
      <c r="J1916" s="20" t="str">
        <f>IF(I1916="","",属性中转表!$I$1&amp;(IF(VLOOKUP(B1916,属性中转表!A:G,7,FALSE)=0,0,VLOOKUP(VLOOKUP(B1916,属性中转表!A:G,7,FALSE),属性中转表!$K$2:$P$21,4,0)))+IFERROR(VLOOKUP(A1916,英雄数据表!A:K,IF(武魂!B1916&gt;=50,10,IF(武魂!B1916&gt;=25,6)),0),0))</f>
        <v>,"dpspro":0</v>
      </c>
      <c r="K1916" s="32" t="str">
        <f t="shared" si="133"/>
        <v>"atk":300,"hp":5000,"undpspro":50,"dpspro":0</v>
      </c>
      <c r="L1916" s="20" t="str">
        <f>IF(B1916&gt;=50,VLOOKUP(A1916,英雄数据表!A:L,11,FALSE),IF(B1916&gt;=25,VLOOKUP(A1916,英雄数据表!A:L,7,0),""))</f>
        <v/>
      </c>
      <c r="M1916" s="20" t="str">
        <f>IFERROR(VLOOKUP(B1916,属性中转表!$K$2:$O$21,5,FALSE),"")</f>
        <v>"undpspro":50</v>
      </c>
      <c r="N1916" s="20" t="str">
        <f>IF(B1916=25,VLOOKUP(A1916,英雄数据表!A:L,8,FALSE),IF(B1916=50,VLOOKUP(A1916,英雄数据表!A:L,12,0),""))</f>
        <v/>
      </c>
    </row>
    <row r="1917" spans="1:14" x14ac:dyDescent="0.3">
      <c r="A1917" s="20">
        <v>21066</v>
      </c>
      <c r="B1917" s="21">
        <f t="shared" si="130"/>
        <v>16</v>
      </c>
      <c r="C1917" s="21">
        <v>5</v>
      </c>
      <c r="D1917" s="21">
        <f>VLOOKUP(A1917,英雄数据表!A:D,4,0)</f>
        <v>2</v>
      </c>
      <c r="E1917" s="20" t="str">
        <f>VLOOKUP(A1917,英雄数据表!A:C,3,0)</f>
        <v>奥术之刃</v>
      </c>
      <c r="F1917" s="20">
        <f t="shared" si="131"/>
        <v>21066</v>
      </c>
      <c r="G1917" s="20">
        <f t="shared" si="132"/>
        <v>21066</v>
      </c>
      <c r="H1917" s="21" t="str">
        <f>VLOOKUP(B1917,属性中转表!A:F,6,FALSE)</f>
        <v>"hp":37800,"atk":1050</v>
      </c>
      <c r="I1917" s="20" t="str">
        <f>IF(VLOOKUP(B1917,属性中转表!A:G,7,FALSE)=0,"",VLOOKUP(VLOOKUP(B1917,属性中转表!A:G,7,FALSE),属性中转表!$K$2:$P$21,6,0))&amp;IF(VLOOKUP(B1917,属性中转表!A:G,7,FALSE)&gt;=50,VLOOKUP(A1917,英雄数据表!A:K,9,0),IF(VLOOKUP(B1917,属性中转表!A:G,7,FALSE)&gt;=25,VLOOKUP(A1917,英雄数据表!A:K,5,0),""))</f>
        <v>"atk":300,"hp":5000,"undpspro":50</v>
      </c>
      <c r="J1917" s="20" t="str">
        <f>IF(I1917="","",属性中转表!$I$1&amp;(IF(VLOOKUP(B1917,属性中转表!A:G,7,FALSE)=0,0,VLOOKUP(VLOOKUP(B1917,属性中转表!A:G,7,FALSE),属性中转表!$K$2:$P$21,4,0)))+IFERROR(VLOOKUP(A1917,英雄数据表!A:K,IF(武魂!B1917&gt;=50,10,IF(武魂!B1917&gt;=25,6)),0),0))</f>
        <v>,"dpspro":0</v>
      </c>
      <c r="K1917" s="32" t="str">
        <f t="shared" si="133"/>
        <v>"atk":300,"hp":5000,"undpspro":50,"dpspro":0</v>
      </c>
      <c r="L1917" s="20" t="str">
        <f>IF(B1917&gt;=50,VLOOKUP(A1917,英雄数据表!A:L,11,FALSE),IF(B1917&gt;=25,VLOOKUP(A1917,英雄数据表!A:L,7,0),""))</f>
        <v/>
      </c>
      <c r="M1917" s="20" t="str">
        <f>IFERROR(VLOOKUP(B1917,属性中转表!$K$2:$O$21,5,FALSE),"")</f>
        <v/>
      </c>
      <c r="N1917" s="20" t="str">
        <f>IF(B1917=25,VLOOKUP(A1917,英雄数据表!A:L,8,FALSE),IF(B1917=50,VLOOKUP(A1917,英雄数据表!A:L,12,0),""))</f>
        <v/>
      </c>
    </row>
    <row r="1918" spans="1:14" x14ac:dyDescent="0.3">
      <c r="A1918" s="20">
        <v>21066</v>
      </c>
      <c r="B1918" s="21">
        <f t="shared" si="130"/>
        <v>17</v>
      </c>
      <c r="C1918" s="21">
        <v>5</v>
      </c>
      <c r="D1918" s="21">
        <f>VLOOKUP(A1918,英雄数据表!A:D,4,0)</f>
        <v>2</v>
      </c>
      <c r="E1918" s="20" t="str">
        <f>VLOOKUP(A1918,英雄数据表!A:C,3,0)</f>
        <v>奥术之刃</v>
      </c>
      <c r="F1918" s="20">
        <f t="shared" si="131"/>
        <v>21066</v>
      </c>
      <c r="G1918" s="20">
        <f t="shared" si="132"/>
        <v>21066</v>
      </c>
      <c r="H1918" s="21" t="str">
        <f>VLOOKUP(B1918,属性中转表!A:F,6,FALSE)</f>
        <v>"hp":40500,"atk":1125</v>
      </c>
      <c r="I1918" s="20" t="str">
        <f>IF(VLOOKUP(B1918,属性中转表!A:G,7,FALSE)=0,"",VLOOKUP(VLOOKUP(B1918,属性中转表!A:G,7,FALSE),属性中转表!$K$2:$P$21,6,0))&amp;IF(VLOOKUP(B1918,属性中转表!A:G,7,FALSE)&gt;=50,VLOOKUP(A1918,英雄数据表!A:K,9,0),IF(VLOOKUP(B1918,属性中转表!A:G,7,FALSE)&gt;=25,VLOOKUP(A1918,英雄数据表!A:K,5,0),""))</f>
        <v>"atk":300,"hp":5000,"undpspro":50</v>
      </c>
      <c r="J1918" s="20" t="str">
        <f>IF(I1918="","",属性中转表!$I$1&amp;(IF(VLOOKUP(B1918,属性中转表!A:G,7,FALSE)=0,0,VLOOKUP(VLOOKUP(B1918,属性中转表!A:G,7,FALSE),属性中转表!$K$2:$P$21,4,0)))+IFERROR(VLOOKUP(A1918,英雄数据表!A:K,IF(武魂!B1918&gt;=50,10,IF(武魂!B1918&gt;=25,6)),0),0))</f>
        <v>,"dpspro":0</v>
      </c>
      <c r="K1918" s="32" t="str">
        <f t="shared" si="133"/>
        <v>"atk":300,"hp":5000,"undpspro":50,"dpspro":0</v>
      </c>
      <c r="L1918" s="20" t="str">
        <f>IF(B1918&gt;=50,VLOOKUP(A1918,英雄数据表!A:L,11,FALSE),IF(B1918&gt;=25,VLOOKUP(A1918,英雄数据表!A:L,7,0),""))</f>
        <v/>
      </c>
      <c r="M1918" s="20" t="str">
        <f>IFERROR(VLOOKUP(B1918,属性中转表!$K$2:$O$21,5,FALSE),"")</f>
        <v/>
      </c>
      <c r="N1918" s="20" t="str">
        <f>IF(B1918=25,VLOOKUP(A1918,英雄数据表!A:L,8,FALSE),IF(B1918=50,VLOOKUP(A1918,英雄数据表!A:L,12,0),""))</f>
        <v/>
      </c>
    </row>
    <row r="1919" spans="1:14" x14ac:dyDescent="0.3">
      <c r="A1919" s="20">
        <v>21066</v>
      </c>
      <c r="B1919" s="21">
        <f t="shared" si="130"/>
        <v>18</v>
      </c>
      <c r="C1919" s="21">
        <v>5</v>
      </c>
      <c r="D1919" s="21">
        <f>VLOOKUP(A1919,英雄数据表!A:D,4,0)</f>
        <v>2</v>
      </c>
      <c r="E1919" s="20" t="str">
        <f>VLOOKUP(A1919,英雄数据表!A:C,3,0)</f>
        <v>奥术之刃</v>
      </c>
      <c r="F1919" s="20">
        <f t="shared" si="131"/>
        <v>21066</v>
      </c>
      <c r="G1919" s="20">
        <f t="shared" si="132"/>
        <v>21066</v>
      </c>
      <c r="H1919" s="21" t="str">
        <f>VLOOKUP(B1919,属性中转表!A:F,6,FALSE)</f>
        <v>"hp":43200,"atk":1200</v>
      </c>
      <c r="I1919" s="20" t="str">
        <f>IF(VLOOKUP(B1919,属性中转表!A:G,7,FALSE)=0,"",VLOOKUP(VLOOKUP(B1919,属性中转表!A:G,7,FALSE),属性中转表!$K$2:$P$21,6,0))&amp;IF(VLOOKUP(B1919,属性中转表!A:G,7,FALSE)&gt;=50,VLOOKUP(A1919,英雄数据表!A:K,9,0),IF(VLOOKUP(B1919,属性中转表!A:G,7,FALSE)&gt;=25,VLOOKUP(A1919,英雄数据表!A:K,5,0),""))</f>
        <v>"atk":300,"hp":5000,"undpspro":50</v>
      </c>
      <c r="J1919" s="20" t="str">
        <f>IF(I1919="","",属性中转表!$I$1&amp;(IF(VLOOKUP(B1919,属性中转表!A:G,7,FALSE)=0,0,VLOOKUP(VLOOKUP(B1919,属性中转表!A:G,7,FALSE),属性中转表!$K$2:$P$21,4,0)))+IFERROR(VLOOKUP(A1919,英雄数据表!A:K,IF(武魂!B1919&gt;=50,10,IF(武魂!B1919&gt;=25,6)),0),0))</f>
        <v>,"dpspro":0</v>
      </c>
      <c r="K1919" s="32" t="str">
        <f t="shared" si="133"/>
        <v>"atk":300,"hp":5000,"undpspro":50,"dpspro":0</v>
      </c>
      <c r="L1919" s="20" t="str">
        <f>IF(B1919&gt;=50,VLOOKUP(A1919,英雄数据表!A:L,11,FALSE),IF(B1919&gt;=25,VLOOKUP(A1919,英雄数据表!A:L,7,0),""))</f>
        <v/>
      </c>
      <c r="M1919" s="20" t="str">
        <f>IFERROR(VLOOKUP(B1919,属性中转表!$K$2:$O$21,5,FALSE),"")</f>
        <v/>
      </c>
      <c r="N1919" s="20" t="str">
        <f>IF(B1919=25,VLOOKUP(A1919,英雄数据表!A:L,8,FALSE),IF(B1919=50,VLOOKUP(A1919,英雄数据表!A:L,12,0),""))</f>
        <v/>
      </c>
    </row>
    <row r="1920" spans="1:14" x14ac:dyDescent="0.3">
      <c r="A1920" s="20">
        <v>21066</v>
      </c>
      <c r="B1920" s="21">
        <f t="shared" si="130"/>
        <v>19</v>
      </c>
      <c r="C1920" s="21">
        <v>5</v>
      </c>
      <c r="D1920" s="21">
        <f>VLOOKUP(A1920,英雄数据表!A:D,4,0)</f>
        <v>2</v>
      </c>
      <c r="E1920" s="20" t="str">
        <f>VLOOKUP(A1920,英雄数据表!A:C,3,0)</f>
        <v>奥术之刃</v>
      </c>
      <c r="F1920" s="20">
        <f t="shared" si="131"/>
        <v>21066</v>
      </c>
      <c r="G1920" s="20">
        <f t="shared" si="132"/>
        <v>21066</v>
      </c>
      <c r="H1920" s="21" t="str">
        <f>VLOOKUP(B1920,属性中转表!A:F,6,FALSE)</f>
        <v>"hp":45900,"atk":1275</v>
      </c>
      <c r="I1920" s="20" t="str">
        <f>IF(VLOOKUP(B1920,属性中转表!A:G,7,FALSE)=0,"",VLOOKUP(VLOOKUP(B1920,属性中转表!A:G,7,FALSE),属性中转表!$K$2:$P$21,6,0))&amp;IF(VLOOKUP(B1920,属性中转表!A:G,7,FALSE)&gt;=50,VLOOKUP(A1920,英雄数据表!A:K,9,0),IF(VLOOKUP(B1920,属性中转表!A:G,7,FALSE)&gt;=25,VLOOKUP(A1920,英雄数据表!A:K,5,0),""))</f>
        <v>"atk":300,"hp":5000,"undpspro":50</v>
      </c>
      <c r="J1920" s="20" t="str">
        <f>IF(I1920="","",属性中转表!$I$1&amp;(IF(VLOOKUP(B1920,属性中转表!A:G,7,FALSE)=0,0,VLOOKUP(VLOOKUP(B1920,属性中转表!A:G,7,FALSE),属性中转表!$K$2:$P$21,4,0)))+IFERROR(VLOOKUP(A1920,英雄数据表!A:K,IF(武魂!B1920&gt;=50,10,IF(武魂!B1920&gt;=25,6)),0),0))</f>
        <v>,"dpspro":0</v>
      </c>
      <c r="K1920" s="32" t="str">
        <f t="shared" si="133"/>
        <v>"atk":300,"hp":5000,"undpspro":50,"dpspro":0</v>
      </c>
      <c r="L1920" s="20" t="str">
        <f>IF(B1920&gt;=50,VLOOKUP(A1920,英雄数据表!A:L,11,FALSE),IF(B1920&gt;=25,VLOOKUP(A1920,英雄数据表!A:L,7,0),""))</f>
        <v/>
      </c>
      <c r="M1920" s="20" t="str">
        <f>IFERROR(VLOOKUP(B1920,属性中转表!$K$2:$O$21,5,FALSE),"")</f>
        <v/>
      </c>
      <c r="N1920" s="20" t="str">
        <f>IF(B1920=25,VLOOKUP(A1920,英雄数据表!A:L,8,FALSE),IF(B1920=50,VLOOKUP(A1920,英雄数据表!A:L,12,0),""))</f>
        <v/>
      </c>
    </row>
    <row r="1921" spans="1:14" x14ac:dyDescent="0.3">
      <c r="A1921" s="20">
        <v>21066</v>
      </c>
      <c r="B1921" s="21">
        <f t="shared" si="130"/>
        <v>20</v>
      </c>
      <c r="C1921" s="21">
        <v>5</v>
      </c>
      <c r="D1921" s="21">
        <f>VLOOKUP(A1921,英雄数据表!A:D,4,0)</f>
        <v>2</v>
      </c>
      <c r="E1921" s="20" t="str">
        <f>VLOOKUP(A1921,英雄数据表!A:C,3,0)</f>
        <v>奥术之刃</v>
      </c>
      <c r="F1921" s="20">
        <f t="shared" si="131"/>
        <v>21066</v>
      </c>
      <c r="G1921" s="20">
        <f t="shared" si="132"/>
        <v>21066</v>
      </c>
      <c r="H1921" s="21" t="str">
        <f>VLOOKUP(B1921,属性中转表!A:F,6,FALSE)</f>
        <v>"hp":48600,"atk":1350</v>
      </c>
      <c r="I1921" s="20" t="str">
        <f>IF(VLOOKUP(B1921,属性中转表!A:G,7,FALSE)=0,"",VLOOKUP(VLOOKUP(B1921,属性中转表!A:G,7,FALSE),属性中转表!$K$2:$P$21,6,0))&amp;IF(VLOOKUP(B1921,属性中转表!A:G,7,FALSE)&gt;=50,VLOOKUP(A1921,英雄数据表!A:K,9,0),IF(VLOOKUP(B1921,属性中转表!A:G,7,FALSE)&gt;=25,VLOOKUP(A1921,英雄数据表!A:K,5,0),""))</f>
        <v>"atk":300,"hp":5000,"undpspro":50</v>
      </c>
      <c r="J1921" s="20" t="str">
        <f>IF(I1921="","",属性中转表!$I$1&amp;(IF(VLOOKUP(B1921,属性中转表!A:G,7,FALSE)=0,0,VLOOKUP(VLOOKUP(B1921,属性中转表!A:G,7,FALSE),属性中转表!$K$2:$P$21,4,0)))+IFERROR(VLOOKUP(A1921,英雄数据表!A:K,IF(武魂!B1921&gt;=50,10,IF(武魂!B1921&gt;=25,6)),0),0))</f>
        <v>,"dpspro":50</v>
      </c>
      <c r="K1921" s="32" t="str">
        <f t="shared" si="133"/>
        <v>"atk":300,"hp":5000,"undpspro":50,"dpspro":50</v>
      </c>
      <c r="L1921" s="20" t="str">
        <f>IF(B1921&gt;=50,VLOOKUP(A1921,英雄数据表!A:L,11,FALSE),IF(B1921&gt;=25,VLOOKUP(A1921,英雄数据表!A:L,7,0),""))</f>
        <v/>
      </c>
      <c r="M1921" s="20" t="str">
        <f>IFERROR(VLOOKUP(B1921,属性中转表!$K$2:$O$21,5,FALSE),"")</f>
        <v>"dpspro":50</v>
      </c>
      <c r="N1921" s="20" t="str">
        <f>IF(B1921=25,VLOOKUP(A1921,英雄数据表!A:L,8,FALSE),IF(B1921=50,VLOOKUP(A1921,英雄数据表!A:L,12,0),""))</f>
        <v/>
      </c>
    </row>
    <row r="1922" spans="1:14" x14ac:dyDescent="0.3">
      <c r="A1922" s="20">
        <v>21066</v>
      </c>
      <c r="B1922" s="21">
        <f t="shared" si="130"/>
        <v>21</v>
      </c>
      <c r="C1922" s="21">
        <v>5</v>
      </c>
      <c r="D1922" s="21">
        <f>VLOOKUP(A1922,英雄数据表!A:D,4,0)</f>
        <v>2</v>
      </c>
      <c r="E1922" s="20" t="str">
        <f>VLOOKUP(A1922,英雄数据表!A:C,3,0)</f>
        <v>奥术之刃</v>
      </c>
      <c r="F1922" s="20">
        <f t="shared" si="131"/>
        <v>21066</v>
      </c>
      <c r="G1922" s="20">
        <f t="shared" si="132"/>
        <v>21066</v>
      </c>
      <c r="H1922" s="21" t="str">
        <f>VLOOKUP(B1922,属性中转表!A:F,6,FALSE)</f>
        <v>"hp":52200,"atk":1450</v>
      </c>
      <c r="I1922" s="20" t="str">
        <f>IF(VLOOKUP(B1922,属性中转表!A:G,7,FALSE)=0,"",VLOOKUP(VLOOKUP(B1922,属性中转表!A:G,7,FALSE),属性中转表!$K$2:$P$21,6,0))&amp;IF(VLOOKUP(B1922,属性中转表!A:G,7,FALSE)&gt;=50,VLOOKUP(A1922,英雄数据表!A:K,9,0),IF(VLOOKUP(B1922,属性中转表!A:G,7,FALSE)&gt;=25,VLOOKUP(A1922,英雄数据表!A:K,5,0),""))</f>
        <v>"atk":300,"hp":5000,"undpspro":50</v>
      </c>
      <c r="J1922" s="20" t="str">
        <f>IF(I1922="","",属性中转表!$I$1&amp;(IF(VLOOKUP(B1922,属性中转表!A:G,7,FALSE)=0,0,VLOOKUP(VLOOKUP(B1922,属性中转表!A:G,7,FALSE),属性中转表!$K$2:$P$21,4,0)))+IFERROR(VLOOKUP(A1922,英雄数据表!A:K,IF(武魂!B1922&gt;=50,10,IF(武魂!B1922&gt;=25,6)),0),0))</f>
        <v>,"dpspro":50</v>
      </c>
      <c r="K1922" s="32" t="str">
        <f t="shared" si="133"/>
        <v>"atk":300,"hp":5000,"undpspro":50,"dpspro":50</v>
      </c>
      <c r="L1922" s="20" t="str">
        <f>IF(B1922&gt;=50,VLOOKUP(A1922,英雄数据表!A:L,11,FALSE),IF(B1922&gt;=25,VLOOKUP(A1922,英雄数据表!A:L,7,0),""))</f>
        <v/>
      </c>
      <c r="M1922" s="20" t="str">
        <f>IFERROR(VLOOKUP(B1922,属性中转表!$K$2:$O$21,5,FALSE),"")</f>
        <v/>
      </c>
      <c r="N1922" s="20" t="str">
        <f>IF(B1922=25,VLOOKUP(A1922,英雄数据表!A:L,8,FALSE),IF(B1922=50,VLOOKUP(A1922,英雄数据表!A:L,12,0),""))</f>
        <v/>
      </c>
    </row>
    <row r="1923" spans="1:14" x14ac:dyDescent="0.3">
      <c r="A1923" s="20">
        <v>21066</v>
      </c>
      <c r="B1923" s="21">
        <f t="shared" si="130"/>
        <v>22</v>
      </c>
      <c r="C1923" s="21">
        <v>5</v>
      </c>
      <c r="D1923" s="21">
        <f>VLOOKUP(A1923,英雄数据表!A:D,4,0)</f>
        <v>2</v>
      </c>
      <c r="E1923" s="20" t="str">
        <f>VLOOKUP(A1923,英雄数据表!A:C,3,0)</f>
        <v>奥术之刃</v>
      </c>
      <c r="F1923" s="20">
        <f t="shared" si="131"/>
        <v>21066</v>
      </c>
      <c r="G1923" s="20">
        <f t="shared" si="132"/>
        <v>21066</v>
      </c>
      <c r="H1923" s="21" t="str">
        <f>VLOOKUP(B1923,属性中转表!A:F,6,FALSE)</f>
        <v>"hp":55800,"atk":1550</v>
      </c>
      <c r="I1923" s="20" t="str">
        <f>IF(VLOOKUP(B1923,属性中转表!A:G,7,FALSE)=0,"",VLOOKUP(VLOOKUP(B1923,属性中转表!A:G,7,FALSE),属性中转表!$K$2:$P$21,6,0))&amp;IF(VLOOKUP(B1923,属性中转表!A:G,7,FALSE)&gt;=50,VLOOKUP(A1923,英雄数据表!A:K,9,0),IF(VLOOKUP(B1923,属性中转表!A:G,7,FALSE)&gt;=25,VLOOKUP(A1923,英雄数据表!A:K,5,0),""))</f>
        <v>"atk":300,"hp":5000,"undpspro":50</v>
      </c>
      <c r="J1923" s="20" t="str">
        <f>IF(I1923="","",属性中转表!$I$1&amp;(IF(VLOOKUP(B1923,属性中转表!A:G,7,FALSE)=0,0,VLOOKUP(VLOOKUP(B1923,属性中转表!A:G,7,FALSE),属性中转表!$K$2:$P$21,4,0)))+IFERROR(VLOOKUP(A1923,英雄数据表!A:K,IF(武魂!B1923&gt;=50,10,IF(武魂!B1923&gt;=25,6)),0),0))</f>
        <v>,"dpspro":50</v>
      </c>
      <c r="K1923" s="32" t="str">
        <f t="shared" si="133"/>
        <v>"atk":300,"hp":5000,"undpspro":50,"dpspro":50</v>
      </c>
      <c r="L1923" s="20" t="str">
        <f>IF(B1923&gt;=50,VLOOKUP(A1923,英雄数据表!A:L,11,FALSE),IF(B1923&gt;=25,VLOOKUP(A1923,英雄数据表!A:L,7,0),""))</f>
        <v/>
      </c>
      <c r="M1923" s="20" t="str">
        <f>IFERROR(VLOOKUP(B1923,属性中转表!$K$2:$O$21,5,FALSE),"")</f>
        <v/>
      </c>
      <c r="N1923" s="20" t="str">
        <f>IF(B1923=25,VLOOKUP(A1923,英雄数据表!A:L,8,FALSE),IF(B1923=50,VLOOKUP(A1923,英雄数据表!A:L,12,0),""))</f>
        <v/>
      </c>
    </row>
    <row r="1924" spans="1:14" x14ac:dyDescent="0.3">
      <c r="A1924" s="20">
        <v>21066</v>
      </c>
      <c r="B1924" s="21">
        <f t="shared" si="130"/>
        <v>23</v>
      </c>
      <c r="C1924" s="21">
        <v>5</v>
      </c>
      <c r="D1924" s="21">
        <f>VLOOKUP(A1924,英雄数据表!A:D,4,0)</f>
        <v>2</v>
      </c>
      <c r="E1924" s="20" t="str">
        <f>VLOOKUP(A1924,英雄数据表!A:C,3,0)</f>
        <v>奥术之刃</v>
      </c>
      <c r="F1924" s="20">
        <f t="shared" si="131"/>
        <v>21066</v>
      </c>
      <c r="G1924" s="20">
        <f t="shared" si="132"/>
        <v>21066</v>
      </c>
      <c r="H1924" s="21" t="str">
        <f>VLOOKUP(B1924,属性中转表!A:F,6,FALSE)</f>
        <v>"hp":59400,"atk":1650</v>
      </c>
      <c r="I1924" s="20" t="str">
        <f>IF(VLOOKUP(B1924,属性中转表!A:G,7,FALSE)=0,"",VLOOKUP(VLOOKUP(B1924,属性中转表!A:G,7,FALSE),属性中转表!$K$2:$P$21,6,0))&amp;IF(VLOOKUP(B1924,属性中转表!A:G,7,FALSE)&gt;=50,VLOOKUP(A1924,英雄数据表!A:K,9,0),IF(VLOOKUP(B1924,属性中转表!A:G,7,FALSE)&gt;=25,VLOOKUP(A1924,英雄数据表!A:K,5,0),""))</f>
        <v>"atk":300,"hp":5000,"undpspro":50</v>
      </c>
      <c r="J1924" s="20" t="str">
        <f>IF(I1924="","",属性中转表!$I$1&amp;(IF(VLOOKUP(B1924,属性中转表!A:G,7,FALSE)=0,0,VLOOKUP(VLOOKUP(B1924,属性中转表!A:G,7,FALSE),属性中转表!$K$2:$P$21,4,0)))+IFERROR(VLOOKUP(A1924,英雄数据表!A:K,IF(武魂!B1924&gt;=50,10,IF(武魂!B1924&gt;=25,6)),0),0))</f>
        <v>,"dpspro":50</v>
      </c>
      <c r="K1924" s="32" t="str">
        <f t="shared" si="133"/>
        <v>"atk":300,"hp":5000,"undpspro":50,"dpspro":50</v>
      </c>
      <c r="L1924" s="20" t="str">
        <f>IF(B1924&gt;=50,VLOOKUP(A1924,英雄数据表!A:L,11,FALSE),IF(B1924&gt;=25,VLOOKUP(A1924,英雄数据表!A:L,7,0),""))</f>
        <v/>
      </c>
      <c r="M1924" s="20" t="str">
        <f>IFERROR(VLOOKUP(B1924,属性中转表!$K$2:$O$21,5,FALSE),"")</f>
        <v/>
      </c>
      <c r="N1924" s="20" t="str">
        <f>IF(B1924=25,VLOOKUP(A1924,英雄数据表!A:L,8,FALSE),IF(B1924=50,VLOOKUP(A1924,英雄数据表!A:L,12,0),""))</f>
        <v/>
      </c>
    </row>
    <row r="1925" spans="1:14" x14ac:dyDescent="0.3">
      <c r="A1925" s="20">
        <v>21066</v>
      </c>
      <c r="B1925" s="21">
        <f t="shared" si="130"/>
        <v>24</v>
      </c>
      <c r="C1925" s="21">
        <v>5</v>
      </c>
      <c r="D1925" s="21">
        <f>VLOOKUP(A1925,英雄数据表!A:D,4,0)</f>
        <v>2</v>
      </c>
      <c r="E1925" s="20" t="str">
        <f>VLOOKUP(A1925,英雄数据表!A:C,3,0)</f>
        <v>奥术之刃</v>
      </c>
      <c r="F1925" s="20">
        <f t="shared" si="131"/>
        <v>21066</v>
      </c>
      <c r="G1925" s="20">
        <f t="shared" si="132"/>
        <v>21066</v>
      </c>
      <c r="H1925" s="21" t="str">
        <f>VLOOKUP(B1925,属性中转表!A:F,6,FALSE)</f>
        <v>"hp":63000,"atk":1750</v>
      </c>
      <c r="I1925" s="20" t="str">
        <f>IF(VLOOKUP(B1925,属性中转表!A:G,7,FALSE)=0,"",VLOOKUP(VLOOKUP(B1925,属性中转表!A:G,7,FALSE),属性中转表!$K$2:$P$21,6,0))&amp;IF(VLOOKUP(B1925,属性中转表!A:G,7,FALSE)&gt;=50,VLOOKUP(A1925,英雄数据表!A:K,9,0),IF(VLOOKUP(B1925,属性中转表!A:G,7,FALSE)&gt;=25,VLOOKUP(A1925,英雄数据表!A:K,5,0),""))</f>
        <v>"atk":300,"hp":5000,"undpspro":50</v>
      </c>
      <c r="J1925" s="20" t="str">
        <f>IF(I1925="","",属性中转表!$I$1&amp;(IF(VLOOKUP(B1925,属性中转表!A:G,7,FALSE)=0,0,VLOOKUP(VLOOKUP(B1925,属性中转表!A:G,7,FALSE),属性中转表!$K$2:$P$21,4,0)))+IFERROR(VLOOKUP(A1925,英雄数据表!A:K,IF(武魂!B1925&gt;=50,10,IF(武魂!B1925&gt;=25,6)),0),0))</f>
        <v>,"dpspro":50</v>
      </c>
      <c r="K1925" s="32" t="str">
        <f t="shared" si="133"/>
        <v>"atk":300,"hp":5000,"undpspro":50,"dpspro":50</v>
      </c>
      <c r="L1925" s="20" t="str">
        <f>IF(B1925&gt;=50,VLOOKUP(A1925,英雄数据表!A:L,11,FALSE),IF(B1925&gt;=25,VLOOKUP(A1925,英雄数据表!A:L,7,0),""))</f>
        <v/>
      </c>
      <c r="M1925" s="20" t="str">
        <f>IFERROR(VLOOKUP(B1925,属性中转表!$K$2:$O$21,5,FALSE),"")</f>
        <v/>
      </c>
      <c r="N1925" s="20" t="str">
        <f>IF(B1925=25,VLOOKUP(A1925,英雄数据表!A:L,8,FALSE),IF(B1925=50,VLOOKUP(A1925,英雄数据表!A:L,12,0),""))</f>
        <v/>
      </c>
    </row>
    <row r="1926" spans="1:14" x14ac:dyDescent="0.3">
      <c r="A1926" s="20">
        <v>21066</v>
      </c>
      <c r="B1926" s="21">
        <f t="shared" si="130"/>
        <v>25</v>
      </c>
      <c r="C1926" s="21">
        <v>5</v>
      </c>
      <c r="D1926" s="21">
        <f>VLOOKUP(A1926,英雄数据表!A:D,4,0)</f>
        <v>2</v>
      </c>
      <c r="E1926" s="20" t="str">
        <f>VLOOKUP(A1926,英雄数据表!A:C,3,0)</f>
        <v>奥术之刃</v>
      </c>
      <c r="F1926" s="20">
        <f t="shared" si="131"/>
        <v>21066</v>
      </c>
      <c r="G1926" s="20">
        <f t="shared" si="132"/>
        <v>21066</v>
      </c>
      <c r="H1926" s="21" t="str">
        <f>VLOOKUP(B1926,属性中转表!A:F,6,FALSE)</f>
        <v>"hp":66600,"atk":1850</v>
      </c>
      <c r="I1926" s="20" t="str">
        <f>IF(VLOOKUP(B1926,属性中转表!A:G,7,FALSE)=0,"",VLOOKUP(VLOOKUP(B1926,属性中转表!A:G,7,FALSE),属性中转表!$K$2:$P$21,6,0))&amp;IF(VLOOKUP(B1926,属性中转表!A:G,7,FALSE)&gt;=50,VLOOKUP(A1926,英雄数据表!A:K,9,0),IF(VLOOKUP(B1926,属性中转表!A:G,7,FALSE)&gt;=25,VLOOKUP(A1926,英雄数据表!A:K,5,0),""))</f>
        <v>"atk":300,"hp":5000,"undpspro":50</v>
      </c>
      <c r="J1926" s="20" t="str">
        <f>IF(I1926="","",属性中转表!$I$1&amp;(IF(VLOOKUP(B1926,属性中转表!A:G,7,FALSE)=0,0,VLOOKUP(VLOOKUP(B1926,属性中转表!A:G,7,FALSE),属性中转表!$K$2:$P$21,4,0)))+IFERROR(VLOOKUP(A1926,英雄数据表!A:K,IF(武魂!B1926&gt;=50,10,IF(武魂!B1926&gt;=25,6)),0),0))</f>
        <v>,"dpspro":50</v>
      </c>
      <c r="K1926" s="32" t="str">
        <f t="shared" si="133"/>
        <v>"atk":300,"hp":5000,"undpspro":50,"dpspro":50</v>
      </c>
      <c r="L1926" s="20" t="str">
        <f>IF(B1926&gt;=50,VLOOKUP(A1926,英雄数据表!A:L,11,FALSE),IF(B1926&gt;=25,VLOOKUP(A1926,英雄数据表!A:L,7,0),""))</f>
        <v>"2106601004"</v>
      </c>
      <c r="M1926" s="20" t="str">
        <f>IFERROR(VLOOKUP(B1926,属性中转表!$K$2:$O$21,5,FALSE),"")</f>
        <v/>
      </c>
      <c r="N1926" s="20" t="str">
        <f>IF(B1926=25,VLOOKUP(A1926,英雄数据表!A:L,8,FALSE),IF(B1926=50,VLOOKUP(A1926,英雄数据表!A:L,12,0),""))</f>
        <v>每当被攻击时，恢复自身2.4%生命上限的血量</v>
      </c>
    </row>
    <row r="1927" spans="1:14" x14ac:dyDescent="0.3">
      <c r="A1927" s="20">
        <v>21066</v>
      </c>
      <c r="B1927" s="21">
        <f t="shared" si="130"/>
        <v>26</v>
      </c>
      <c r="C1927" s="21">
        <v>5</v>
      </c>
      <c r="D1927" s="21">
        <f>VLOOKUP(A1927,英雄数据表!A:D,4,0)</f>
        <v>2</v>
      </c>
      <c r="E1927" s="20" t="str">
        <f>VLOOKUP(A1927,英雄数据表!A:C,3,0)</f>
        <v>奥术之刃</v>
      </c>
      <c r="F1927" s="20">
        <f t="shared" si="131"/>
        <v>21066</v>
      </c>
      <c r="G1927" s="20">
        <f t="shared" si="132"/>
        <v>21066</v>
      </c>
      <c r="H1927" s="21" t="str">
        <f>VLOOKUP(B1927,属性中转表!A:F,6,FALSE)</f>
        <v>"hp":70200,"atk":1950</v>
      </c>
      <c r="I1927" s="20" t="str">
        <f>IF(VLOOKUP(B1927,属性中转表!A:G,7,FALSE)=0,"",VLOOKUP(VLOOKUP(B1927,属性中转表!A:G,7,FALSE),属性中转表!$K$2:$P$21,6,0))&amp;IF(VLOOKUP(B1927,属性中转表!A:G,7,FALSE)&gt;=50,VLOOKUP(A1927,英雄数据表!A:K,9,0),IF(VLOOKUP(B1927,属性中转表!A:G,7,FALSE)&gt;=25,VLOOKUP(A1927,英雄数据表!A:K,5,0),""))</f>
        <v>"atk":300,"hp":5000,"undpspro":50</v>
      </c>
      <c r="J1927" s="20" t="str">
        <f>IF(I1927="","",属性中转表!$I$1&amp;(IF(VLOOKUP(B1927,属性中转表!A:G,7,FALSE)=0,0,VLOOKUP(VLOOKUP(B1927,属性中转表!A:G,7,FALSE),属性中转表!$K$2:$P$21,4,0)))+IFERROR(VLOOKUP(A1927,英雄数据表!A:K,IF(武魂!B1927&gt;=50,10,IF(武魂!B1927&gt;=25,6)),0),0))</f>
        <v>,"dpspro":50</v>
      </c>
      <c r="K1927" s="32" t="str">
        <f t="shared" si="133"/>
        <v>"atk":300,"hp":5000,"undpspro":50,"dpspro":50</v>
      </c>
      <c r="L1927" s="20" t="str">
        <f>IF(B1927&gt;=50,VLOOKUP(A1927,英雄数据表!A:L,11,FALSE),IF(B1927&gt;=25,VLOOKUP(A1927,英雄数据表!A:L,7,0),""))</f>
        <v>"2106601004"</v>
      </c>
      <c r="M1927" s="20" t="str">
        <f>IFERROR(VLOOKUP(B1927,属性中转表!$K$2:$O$21,5,FALSE),"")</f>
        <v/>
      </c>
      <c r="N1927" s="20" t="str">
        <f>IF(B1927=25,VLOOKUP(A1927,英雄数据表!A:L,8,FALSE),IF(B1927=50,VLOOKUP(A1927,英雄数据表!A:L,12,0),""))</f>
        <v/>
      </c>
    </row>
    <row r="1928" spans="1:14" x14ac:dyDescent="0.3">
      <c r="A1928" s="20">
        <v>21066</v>
      </c>
      <c r="B1928" s="21">
        <f t="shared" si="130"/>
        <v>27</v>
      </c>
      <c r="C1928" s="21">
        <v>5</v>
      </c>
      <c r="D1928" s="21">
        <f>VLOOKUP(A1928,英雄数据表!A:D,4,0)</f>
        <v>2</v>
      </c>
      <c r="E1928" s="20" t="str">
        <f>VLOOKUP(A1928,英雄数据表!A:C,3,0)</f>
        <v>奥术之刃</v>
      </c>
      <c r="F1928" s="20">
        <f t="shared" si="131"/>
        <v>21066</v>
      </c>
      <c r="G1928" s="20">
        <f t="shared" si="132"/>
        <v>21066</v>
      </c>
      <c r="H1928" s="21" t="str">
        <f>VLOOKUP(B1928,属性中转表!A:F,6,FALSE)</f>
        <v>"hp":73800,"atk":2050</v>
      </c>
      <c r="I1928" s="20" t="str">
        <f>IF(VLOOKUP(B1928,属性中转表!A:G,7,FALSE)=0,"",VLOOKUP(VLOOKUP(B1928,属性中转表!A:G,7,FALSE),属性中转表!$K$2:$P$21,6,0))&amp;IF(VLOOKUP(B1928,属性中转表!A:G,7,FALSE)&gt;=50,VLOOKUP(A1928,英雄数据表!A:K,9,0),IF(VLOOKUP(B1928,属性中转表!A:G,7,FALSE)&gt;=25,VLOOKUP(A1928,英雄数据表!A:K,5,0),""))</f>
        <v>"atk":300,"hp":5000,"undpspro":50</v>
      </c>
      <c r="J1928" s="20" t="str">
        <f>IF(I1928="","",属性中转表!$I$1&amp;(IF(VLOOKUP(B1928,属性中转表!A:G,7,FALSE)=0,0,VLOOKUP(VLOOKUP(B1928,属性中转表!A:G,7,FALSE),属性中转表!$K$2:$P$21,4,0)))+IFERROR(VLOOKUP(A1928,英雄数据表!A:K,IF(武魂!B1928&gt;=50,10,IF(武魂!B1928&gt;=25,6)),0),0))</f>
        <v>,"dpspro":50</v>
      </c>
      <c r="K1928" s="32" t="str">
        <f t="shared" si="133"/>
        <v>"atk":300,"hp":5000,"undpspro":50,"dpspro":50</v>
      </c>
      <c r="L1928" s="20" t="str">
        <f>IF(B1928&gt;=50,VLOOKUP(A1928,英雄数据表!A:L,11,FALSE),IF(B1928&gt;=25,VLOOKUP(A1928,英雄数据表!A:L,7,0),""))</f>
        <v>"2106601004"</v>
      </c>
      <c r="M1928" s="20" t="str">
        <f>IFERROR(VLOOKUP(B1928,属性中转表!$K$2:$O$21,5,FALSE),"")</f>
        <v/>
      </c>
      <c r="N1928" s="20" t="str">
        <f>IF(B1928=25,VLOOKUP(A1928,英雄数据表!A:L,8,FALSE),IF(B1928=50,VLOOKUP(A1928,英雄数据表!A:L,12,0),""))</f>
        <v/>
      </c>
    </row>
    <row r="1929" spans="1:14" x14ac:dyDescent="0.3">
      <c r="A1929" s="20">
        <v>21066</v>
      </c>
      <c r="B1929" s="21">
        <f t="shared" si="130"/>
        <v>28</v>
      </c>
      <c r="C1929" s="21">
        <v>5</v>
      </c>
      <c r="D1929" s="21">
        <f>VLOOKUP(A1929,英雄数据表!A:D,4,0)</f>
        <v>2</v>
      </c>
      <c r="E1929" s="20" t="str">
        <f>VLOOKUP(A1929,英雄数据表!A:C,3,0)</f>
        <v>奥术之刃</v>
      </c>
      <c r="F1929" s="20">
        <f t="shared" si="131"/>
        <v>21066</v>
      </c>
      <c r="G1929" s="20">
        <f t="shared" si="132"/>
        <v>21066</v>
      </c>
      <c r="H1929" s="21" t="str">
        <f>VLOOKUP(B1929,属性中转表!A:F,6,FALSE)</f>
        <v>"hp":77400,"atk":2150</v>
      </c>
      <c r="I1929" s="20" t="str">
        <f>IF(VLOOKUP(B1929,属性中转表!A:G,7,FALSE)=0,"",VLOOKUP(VLOOKUP(B1929,属性中转表!A:G,7,FALSE),属性中转表!$K$2:$P$21,6,0))&amp;IF(VLOOKUP(B1929,属性中转表!A:G,7,FALSE)&gt;=50,VLOOKUP(A1929,英雄数据表!A:K,9,0),IF(VLOOKUP(B1929,属性中转表!A:G,7,FALSE)&gt;=25,VLOOKUP(A1929,英雄数据表!A:K,5,0),""))</f>
        <v>"atk":300,"hp":5000,"undpspro":50</v>
      </c>
      <c r="J1929" s="20" t="str">
        <f>IF(I1929="","",属性中转表!$I$1&amp;(IF(VLOOKUP(B1929,属性中转表!A:G,7,FALSE)=0,0,VLOOKUP(VLOOKUP(B1929,属性中转表!A:G,7,FALSE),属性中转表!$K$2:$P$21,4,0)))+IFERROR(VLOOKUP(A1929,英雄数据表!A:K,IF(武魂!B1929&gt;=50,10,IF(武魂!B1929&gt;=25,6)),0),0))</f>
        <v>,"dpspro":50</v>
      </c>
      <c r="K1929" s="32" t="str">
        <f t="shared" si="133"/>
        <v>"atk":300,"hp":5000,"undpspro":50,"dpspro":50</v>
      </c>
      <c r="L1929" s="20" t="str">
        <f>IF(B1929&gt;=50,VLOOKUP(A1929,英雄数据表!A:L,11,FALSE),IF(B1929&gt;=25,VLOOKUP(A1929,英雄数据表!A:L,7,0),""))</f>
        <v>"2106601004"</v>
      </c>
      <c r="M1929" s="20" t="str">
        <f>IFERROR(VLOOKUP(B1929,属性中转表!$K$2:$O$21,5,FALSE),"")</f>
        <v/>
      </c>
      <c r="N1929" s="20" t="str">
        <f>IF(B1929=25,VLOOKUP(A1929,英雄数据表!A:L,8,FALSE),IF(B1929=50,VLOOKUP(A1929,英雄数据表!A:L,12,0),""))</f>
        <v/>
      </c>
    </row>
    <row r="1930" spans="1:14" x14ac:dyDescent="0.3">
      <c r="A1930" s="20">
        <v>21066</v>
      </c>
      <c r="B1930" s="21">
        <f t="shared" si="130"/>
        <v>29</v>
      </c>
      <c r="C1930" s="21">
        <v>5</v>
      </c>
      <c r="D1930" s="21">
        <f>VLOOKUP(A1930,英雄数据表!A:D,4,0)</f>
        <v>2</v>
      </c>
      <c r="E1930" s="20" t="str">
        <f>VLOOKUP(A1930,英雄数据表!A:C,3,0)</f>
        <v>奥术之刃</v>
      </c>
      <c r="F1930" s="20">
        <f t="shared" si="131"/>
        <v>21066</v>
      </c>
      <c r="G1930" s="20">
        <f t="shared" si="132"/>
        <v>21066</v>
      </c>
      <c r="H1930" s="21" t="str">
        <f>VLOOKUP(B1930,属性中转表!A:F,6,FALSE)</f>
        <v>"hp":81000,"atk":2250</v>
      </c>
      <c r="I1930" s="20" t="str">
        <f>IF(VLOOKUP(B1930,属性中转表!A:G,7,FALSE)=0,"",VLOOKUP(VLOOKUP(B1930,属性中转表!A:G,7,FALSE),属性中转表!$K$2:$P$21,6,0))&amp;IF(VLOOKUP(B1930,属性中转表!A:G,7,FALSE)&gt;=50,VLOOKUP(A1930,英雄数据表!A:K,9,0),IF(VLOOKUP(B1930,属性中转表!A:G,7,FALSE)&gt;=25,VLOOKUP(A1930,英雄数据表!A:K,5,0),""))</f>
        <v>"atk":300,"hp":5000,"undpspro":50</v>
      </c>
      <c r="J1930" s="20" t="str">
        <f>IF(I1930="","",属性中转表!$I$1&amp;(IF(VLOOKUP(B1930,属性中转表!A:G,7,FALSE)=0,0,VLOOKUP(VLOOKUP(B1930,属性中转表!A:G,7,FALSE),属性中转表!$K$2:$P$21,4,0)))+IFERROR(VLOOKUP(A1930,英雄数据表!A:K,IF(武魂!B1930&gt;=50,10,IF(武魂!B1930&gt;=25,6)),0),0))</f>
        <v>,"dpspro":50</v>
      </c>
      <c r="K1930" s="32" t="str">
        <f t="shared" si="133"/>
        <v>"atk":300,"hp":5000,"undpspro":50,"dpspro":50</v>
      </c>
      <c r="L1930" s="20" t="str">
        <f>IF(B1930&gt;=50,VLOOKUP(A1930,英雄数据表!A:L,11,FALSE),IF(B1930&gt;=25,VLOOKUP(A1930,英雄数据表!A:L,7,0),""))</f>
        <v>"2106601004"</v>
      </c>
      <c r="M1930" s="20" t="str">
        <f>IFERROR(VLOOKUP(B1930,属性中转表!$K$2:$O$21,5,FALSE),"")</f>
        <v/>
      </c>
      <c r="N1930" s="20" t="str">
        <f>IF(B1930=25,VLOOKUP(A1930,英雄数据表!A:L,8,FALSE),IF(B1930=50,VLOOKUP(A1930,英雄数据表!A:L,12,0),""))</f>
        <v/>
      </c>
    </row>
    <row r="1931" spans="1:14" x14ac:dyDescent="0.3">
      <c r="A1931" s="20">
        <v>21066</v>
      </c>
      <c r="B1931" s="21">
        <f t="shared" si="130"/>
        <v>30</v>
      </c>
      <c r="C1931" s="21">
        <v>5</v>
      </c>
      <c r="D1931" s="21">
        <f>VLOOKUP(A1931,英雄数据表!A:D,4,0)</f>
        <v>2</v>
      </c>
      <c r="E1931" s="20" t="str">
        <f>VLOOKUP(A1931,英雄数据表!A:C,3,0)</f>
        <v>奥术之刃</v>
      </c>
      <c r="F1931" s="20">
        <f t="shared" si="131"/>
        <v>21066</v>
      </c>
      <c r="G1931" s="20">
        <f t="shared" si="132"/>
        <v>21066</v>
      </c>
      <c r="H1931" s="21" t="str">
        <f>VLOOKUP(B1931,属性中转表!A:F,6,FALSE)</f>
        <v>"hp":84600,"atk":2350</v>
      </c>
      <c r="I1931" s="20" t="str">
        <f>IF(VLOOKUP(B1931,属性中转表!A:G,7,FALSE)=0,"",VLOOKUP(VLOOKUP(B1931,属性中转表!A:G,7,FALSE),属性中转表!$K$2:$P$21,6,0))&amp;IF(VLOOKUP(B1931,属性中转表!A:G,7,FALSE)&gt;=50,VLOOKUP(A1931,英雄数据表!A:K,9,0),IF(VLOOKUP(B1931,属性中转表!A:G,7,FALSE)&gt;=25,VLOOKUP(A1931,英雄数据表!A:K,5,0),""))</f>
        <v>"atk":300,"hp":5000,"undpspro":100</v>
      </c>
      <c r="J1931" s="20" t="str">
        <f>IF(I1931="","",属性中转表!$I$1&amp;(IF(VLOOKUP(B1931,属性中转表!A:G,7,FALSE)=0,0,VLOOKUP(VLOOKUP(B1931,属性中转表!A:G,7,FALSE),属性中转表!$K$2:$P$21,4,0)))+IFERROR(VLOOKUP(A1931,英雄数据表!A:K,IF(武魂!B1931&gt;=50,10,IF(武魂!B1931&gt;=25,6)),0),0))</f>
        <v>,"dpspro":50</v>
      </c>
      <c r="K1931" s="32" t="str">
        <f t="shared" si="133"/>
        <v>"atk":300,"hp":5000,"undpspro":100,"dpspro":50</v>
      </c>
      <c r="L1931" s="20" t="str">
        <f>IF(B1931&gt;=50,VLOOKUP(A1931,英雄数据表!A:L,11,FALSE),IF(B1931&gt;=25,VLOOKUP(A1931,英雄数据表!A:L,7,0),""))</f>
        <v>"2106601004"</v>
      </c>
      <c r="M1931" s="20" t="str">
        <f>IFERROR(VLOOKUP(B1931,属性中转表!$K$2:$O$21,5,FALSE),"")</f>
        <v>"undpspro":50</v>
      </c>
      <c r="N1931" s="20" t="str">
        <f>IF(B1931=25,VLOOKUP(A1931,英雄数据表!A:L,8,FALSE),IF(B1931=50,VLOOKUP(A1931,英雄数据表!A:L,12,0),""))</f>
        <v/>
      </c>
    </row>
    <row r="1932" spans="1:14" x14ac:dyDescent="0.3">
      <c r="A1932" s="20">
        <v>21066</v>
      </c>
      <c r="B1932" s="21">
        <f t="shared" si="130"/>
        <v>31</v>
      </c>
      <c r="C1932" s="21">
        <v>5</v>
      </c>
      <c r="D1932" s="21">
        <f>VLOOKUP(A1932,英雄数据表!A:D,4,0)</f>
        <v>2</v>
      </c>
      <c r="E1932" s="20" t="str">
        <f>VLOOKUP(A1932,英雄数据表!A:C,3,0)</f>
        <v>奥术之刃</v>
      </c>
      <c r="F1932" s="20">
        <f t="shared" si="131"/>
        <v>21066</v>
      </c>
      <c r="G1932" s="20">
        <f t="shared" si="132"/>
        <v>21066</v>
      </c>
      <c r="H1932" s="21" t="str">
        <f>VLOOKUP(B1932,属性中转表!A:F,6,FALSE)</f>
        <v>"hp":89100,"atk":2475</v>
      </c>
      <c r="I1932" s="20" t="str">
        <f>IF(VLOOKUP(B1932,属性中转表!A:G,7,FALSE)=0,"",VLOOKUP(VLOOKUP(B1932,属性中转表!A:G,7,FALSE),属性中转表!$K$2:$P$21,6,0))&amp;IF(VLOOKUP(B1932,属性中转表!A:G,7,FALSE)&gt;=50,VLOOKUP(A1932,英雄数据表!A:K,9,0),IF(VLOOKUP(B1932,属性中转表!A:G,7,FALSE)&gt;=25,VLOOKUP(A1932,英雄数据表!A:K,5,0),""))</f>
        <v>"atk":300,"hp":5000,"undpspro":100</v>
      </c>
      <c r="J1932" s="20" t="str">
        <f>IF(I1932="","",属性中转表!$I$1&amp;(IF(VLOOKUP(B1932,属性中转表!A:G,7,FALSE)=0,0,VLOOKUP(VLOOKUP(B1932,属性中转表!A:G,7,FALSE),属性中转表!$K$2:$P$21,4,0)))+IFERROR(VLOOKUP(A1932,英雄数据表!A:K,IF(武魂!B1932&gt;=50,10,IF(武魂!B1932&gt;=25,6)),0),0))</f>
        <v>,"dpspro":50</v>
      </c>
      <c r="K1932" s="32" t="str">
        <f t="shared" si="133"/>
        <v>"atk":300,"hp":5000,"undpspro":100,"dpspro":50</v>
      </c>
      <c r="L1932" s="20" t="str">
        <f>IF(B1932&gt;=50,VLOOKUP(A1932,英雄数据表!A:L,11,FALSE),IF(B1932&gt;=25,VLOOKUP(A1932,英雄数据表!A:L,7,0),""))</f>
        <v>"2106601004"</v>
      </c>
      <c r="M1932" s="20" t="str">
        <f>IFERROR(VLOOKUP(B1932,属性中转表!$K$2:$O$21,5,FALSE),"")</f>
        <v/>
      </c>
      <c r="N1932" s="20" t="str">
        <f>IF(B1932=25,VLOOKUP(A1932,英雄数据表!A:L,8,FALSE),IF(B1932=50,VLOOKUP(A1932,英雄数据表!A:L,12,0),""))</f>
        <v/>
      </c>
    </row>
    <row r="1933" spans="1:14" x14ac:dyDescent="0.3">
      <c r="A1933" s="20">
        <v>21066</v>
      </c>
      <c r="B1933" s="21">
        <f t="shared" si="130"/>
        <v>32</v>
      </c>
      <c r="C1933" s="21">
        <v>5</v>
      </c>
      <c r="D1933" s="21">
        <f>VLOOKUP(A1933,英雄数据表!A:D,4,0)</f>
        <v>2</v>
      </c>
      <c r="E1933" s="20" t="str">
        <f>VLOOKUP(A1933,英雄数据表!A:C,3,0)</f>
        <v>奥术之刃</v>
      </c>
      <c r="F1933" s="20">
        <f t="shared" si="131"/>
        <v>21066</v>
      </c>
      <c r="G1933" s="20">
        <f t="shared" si="132"/>
        <v>21066</v>
      </c>
      <c r="H1933" s="21" t="str">
        <f>VLOOKUP(B1933,属性中转表!A:F,6,FALSE)</f>
        <v>"hp":93600,"atk":2600</v>
      </c>
      <c r="I1933" s="20" t="str">
        <f>IF(VLOOKUP(B1933,属性中转表!A:G,7,FALSE)=0,"",VLOOKUP(VLOOKUP(B1933,属性中转表!A:G,7,FALSE),属性中转表!$K$2:$P$21,6,0))&amp;IF(VLOOKUP(B1933,属性中转表!A:G,7,FALSE)&gt;=50,VLOOKUP(A1933,英雄数据表!A:K,9,0),IF(VLOOKUP(B1933,属性中转表!A:G,7,FALSE)&gt;=25,VLOOKUP(A1933,英雄数据表!A:K,5,0),""))</f>
        <v>"atk":300,"hp":5000,"undpspro":100</v>
      </c>
      <c r="J1933" s="20" t="str">
        <f>IF(I1933="","",属性中转表!$I$1&amp;(IF(VLOOKUP(B1933,属性中转表!A:G,7,FALSE)=0,0,VLOOKUP(VLOOKUP(B1933,属性中转表!A:G,7,FALSE),属性中转表!$K$2:$P$21,4,0)))+IFERROR(VLOOKUP(A1933,英雄数据表!A:K,IF(武魂!B1933&gt;=50,10,IF(武魂!B1933&gt;=25,6)),0),0))</f>
        <v>,"dpspro":50</v>
      </c>
      <c r="K1933" s="32" t="str">
        <f t="shared" si="133"/>
        <v>"atk":300,"hp":5000,"undpspro":100,"dpspro":50</v>
      </c>
      <c r="L1933" s="20" t="str">
        <f>IF(B1933&gt;=50,VLOOKUP(A1933,英雄数据表!A:L,11,FALSE),IF(B1933&gt;=25,VLOOKUP(A1933,英雄数据表!A:L,7,0),""))</f>
        <v>"2106601004"</v>
      </c>
      <c r="M1933" s="20" t="str">
        <f>IFERROR(VLOOKUP(B1933,属性中转表!$K$2:$O$21,5,FALSE),"")</f>
        <v/>
      </c>
      <c r="N1933" s="20" t="str">
        <f>IF(B1933=25,VLOOKUP(A1933,英雄数据表!A:L,8,FALSE),IF(B1933=50,VLOOKUP(A1933,英雄数据表!A:L,12,0),""))</f>
        <v/>
      </c>
    </row>
    <row r="1934" spans="1:14" x14ac:dyDescent="0.3">
      <c r="A1934" s="20">
        <v>21066</v>
      </c>
      <c r="B1934" s="21">
        <f t="shared" si="130"/>
        <v>33</v>
      </c>
      <c r="C1934" s="21">
        <v>5</v>
      </c>
      <c r="D1934" s="21">
        <f>VLOOKUP(A1934,英雄数据表!A:D,4,0)</f>
        <v>2</v>
      </c>
      <c r="E1934" s="20" t="str">
        <f>VLOOKUP(A1934,英雄数据表!A:C,3,0)</f>
        <v>奥术之刃</v>
      </c>
      <c r="F1934" s="20">
        <f t="shared" si="131"/>
        <v>21066</v>
      </c>
      <c r="G1934" s="20">
        <f t="shared" si="132"/>
        <v>21066</v>
      </c>
      <c r="H1934" s="21" t="str">
        <f>VLOOKUP(B1934,属性中转表!A:F,6,FALSE)</f>
        <v>"hp":98100,"atk":2725</v>
      </c>
      <c r="I1934" s="20" t="str">
        <f>IF(VLOOKUP(B1934,属性中转表!A:G,7,FALSE)=0,"",VLOOKUP(VLOOKUP(B1934,属性中转表!A:G,7,FALSE),属性中转表!$K$2:$P$21,6,0))&amp;IF(VLOOKUP(B1934,属性中转表!A:G,7,FALSE)&gt;=50,VLOOKUP(A1934,英雄数据表!A:K,9,0),IF(VLOOKUP(B1934,属性中转表!A:G,7,FALSE)&gt;=25,VLOOKUP(A1934,英雄数据表!A:K,5,0),""))</f>
        <v>"atk":300,"hp":5000,"undpspro":100</v>
      </c>
      <c r="J1934" s="20" t="str">
        <f>IF(I1934="","",属性中转表!$I$1&amp;(IF(VLOOKUP(B1934,属性中转表!A:G,7,FALSE)=0,0,VLOOKUP(VLOOKUP(B1934,属性中转表!A:G,7,FALSE),属性中转表!$K$2:$P$21,4,0)))+IFERROR(VLOOKUP(A1934,英雄数据表!A:K,IF(武魂!B1934&gt;=50,10,IF(武魂!B1934&gt;=25,6)),0),0))</f>
        <v>,"dpspro":50</v>
      </c>
      <c r="K1934" s="32" t="str">
        <f t="shared" si="133"/>
        <v>"atk":300,"hp":5000,"undpspro":100,"dpspro":50</v>
      </c>
      <c r="L1934" s="20" t="str">
        <f>IF(B1934&gt;=50,VLOOKUP(A1934,英雄数据表!A:L,11,FALSE),IF(B1934&gt;=25,VLOOKUP(A1934,英雄数据表!A:L,7,0),""))</f>
        <v>"2106601004"</v>
      </c>
      <c r="M1934" s="20" t="str">
        <f>IFERROR(VLOOKUP(B1934,属性中转表!$K$2:$O$21,5,FALSE),"")</f>
        <v/>
      </c>
      <c r="N1934" s="20" t="str">
        <f>IF(B1934=25,VLOOKUP(A1934,英雄数据表!A:L,8,FALSE),IF(B1934=50,VLOOKUP(A1934,英雄数据表!A:L,12,0),""))</f>
        <v/>
      </c>
    </row>
    <row r="1935" spans="1:14" x14ac:dyDescent="0.3">
      <c r="A1935" s="20">
        <v>21066</v>
      </c>
      <c r="B1935" s="21">
        <f t="shared" si="130"/>
        <v>34</v>
      </c>
      <c r="C1935" s="21">
        <v>5</v>
      </c>
      <c r="D1935" s="21">
        <f>VLOOKUP(A1935,英雄数据表!A:D,4,0)</f>
        <v>2</v>
      </c>
      <c r="E1935" s="20" t="str">
        <f>VLOOKUP(A1935,英雄数据表!A:C,3,0)</f>
        <v>奥术之刃</v>
      </c>
      <c r="F1935" s="20">
        <f t="shared" si="131"/>
        <v>21066</v>
      </c>
      <c r="G1935" s="20">
        <f t="shared" si="132"/>
        <v>21066</v>
      </c>
      <c r="H1935" s="21" t="str">
        <f>VLOOKUP(B1935,属性中转表!A:F,6,FALSE)</f>
        <v>"hp":102600,"atk":2850</v>
      </c>
      <c r="I1935" s="20" t="str">
        <f>IF(VLOOKUP(B1935,属性中转表!A:G,7,FALSE)=0,"",VLOOKUP(VLOOKUP(B1935,属性中转表!A:G,7,FALSE),属性中转表!$K$2:$P$21,6,0))&amp;IF(VLOOKUP(B1935,属性中转表!A:G,7,FALSE)&gt;=50,VLOOKUP(A1935,英雄数据表!A:K,9,0),IF(VLOOKUP(B1935,属性中转表!A:G,7,FALSE)&gt;=25,VLOOKUP(A1935,英雄数据表!A:K,5,0),""))</f>
        <v>"atk":300,"hp":5000,"undpspro":100</v>
      </c>
      <c r="J1935" s="20" t="str">
        <f>IF(I1935="","",属性中转表!$I$1&amp;(IF(VLOOKUP(B1935,属性中转表!A:G,7,FALSE)=0,0,VLOOKUP(VLOOKUP(B1935,属性中转表!A:G,7,FALSE),属性中转表!$K$2:$P$21,4,0)))+IFERROR(VLOOKUP(A1935,英雄数据表!A:K,IF(武魂!B1935&gt;=50,10,IF(武魂!B1935&gt;=25,6)),0),0))</f>
        <v>,"dpspro":50</v>
      </c>
      <c r="K1935" s="32" t="str">
        <f t="shared" si="133"/>
        <v>"atk":300,"hp":5000,"undpspro":100,"dpspro":50</v>
      </c>
      <c r="L1935" s="20" t="str">
        <f>IF(B1935&gt;=50,VLOOKUP(A1935,英雄数据表!A:L,11,FALSE),IF(B1935&gt;=25,VLOOKUP(A1935,英雄数据表!A:L,7,0),""))</f>
        <v>"2106601004"</v>
      </c>
      <c r="M1935" s="20" t="str">
        <f>IFERROR(VLOOKUP(B1935,属性中转表!$K$2:$O$21,5,FALSE),"")</f>
        <v/>
      </c>
      <c r="N1935" s="20" t="str">
        <f>IF(B1935=25,VLOOKUP(A1935,英雄数据表!A:L,8,FALSE),IF(B1935=50,VLOOKUP(A1935,英雄数据表!A:L,12,0),""))</f>
        <v/>
      </c>
    </row>
    <row r="1936" spans="1:14" x14ac:dyDescent="0.3">
      <c r="A1936" s="20">
        <v>21066</v>
      </c>
      <c r="B1936" s="21">
        <f t="shared" si="130"/>
        <v>35</v>
      </c>
      <c r="C1936" s="21">
        <v>5</v>
      </c>
      <c r="D1936" s="21">
        <f>VLOOKUP(A1936,英雄数据表!A:D,4,0)</f>
        <v>2</v>
      </c>
      <c r="E1936" s="20" t="str">
        <f>VLOOKUP(A1936,英雄数据表!A:C,3,0)</f>
        <v>奥术之刃</v>
      </c>
      <c r="F1936" s="20">
        <f t="shared" si="131"/>
        <v>21066</v>
      </c>
      <c r="G1936" s="20">
        <f t="shared" si="132"/>
        <v>21066</v>
      </c>
      <c r="H1936" s="21" t="str">
        <f>VLOOKUP(B1936,属性中转表!A:F,6,FALSE)</f>
        <v>"hp":107100,"atk":2975</v>
      </c>
      <c r="I1936" s="20" t="str">
        <f>IF(VLOOKUP(B1936,属性中转表!A:G,7,FALSE)=0,"",VLOOKUP(VLOOKUP(B1936,属性中转表!A:G,7,FALSE),属性中转表!$K$2:$P$21,6,0))&amp;IF(VLOOKUP(B1936,属性中转表!A:G,7,FALSE)&gt;=50,VLOOKUP(A1936,英雄数据表!A:K,9,0),IF(VLOOKUP(B1936,属性中转表!A:G,7,FALSE)&gt;=25,VLOOKUP(A1936,英雄数据表!A:K,5,0),""))</f>
        <v>"atk":300,"hp":5000,"undpspro":100</v>
      </c>
      <c r="J1936" s="20" t="str">
        <f>IF(I1936="","",属性中转表!$I$1&amp;(IF(VLOOKUP(B1936,属性中转表!A:G,7,FALSE)=0,0,VLOOKUP(VLOOKUP(B1936,属性中转表!A:G,7,FALSE),属性中转表!$K$2:$P$21,4,0)))+IFERROR(VLOOKUP(A1936,英雄数据表!A:K,IF(武魂!B1936&gt;=50,10,IF(武魂!B1936&gt;=25,6)),0),0))</f>
        <v>,"dpspro":100</v>
      </c>
      <c r="K1936" s="32" t="str">
        <f t="shared" si="133"/>
        <v>"atk":300,"hp":5000,"undpspro":100,"dpspro":100</v>
      </c>
      <c r="L1936" s="20" t="str">
        <f>IF(B1936&gt;=50,VLOOKUP(A1936,英雄数据表!A:L,11,FALSE),IF(B1936&gt;=25,VLOOKUP(A1936,英雄数据表!A:L,7,0),""))</f>
        <v>"2106601004"</v>
      </c>
      <c r="M1936" s="20" t="str">
        <f>IFERROR(VLOOKUP(B1936,属性中转表!$K$2:$O$21,5,FALSE),"")</f>
        <v>"dpspro":50</v>
      </c>
      <c r="N1936" s="20" t="str">
        <f>IF(B1936=25,VLOOKUP(A1936,英雄数据表!A:L,8,FALSE),IF(B1936=50,VLOOKUP(A1936,英雄数据表!A:L,12,0),""))</f>
        <v/>
      </c>
    </row>
    <row r="1937" spans="1:14" x14ac:dyDescent="0.3">
      <c r="A1937" s="20">
        <v>21066</v>
      </c>
      <c r="B1937" s="21">
        <f t="shared" si="130"/>
        <v>36</v>
      </c>
      <c r="C1937" s="21">
        <v>5</v>
      </c>
      <c r="D1937" s="21">
        <f>VLOOKUP(A1937,英雄数据表!A:D,4,0)</f>
        <v>2</v>
      </c>
      <c r="E1937" s="20" t="str">
        <f>VLOOKUP(A1937,英雄数据表!A:C,3,0)</f>
        <v>奥术之刃</v>
      </c>
      <c r="F1937" s="20">
        <f t="shared" si="131"/>
        <v>21066</v>
      </c>
      <c r="G1937" s="20">
        <f t="shared" si="132"/>
        <v>21066</v>
      </c>
      <c r="H1937" s="21" t="str">
        <f>VLOOKUP(B1937,属性中转表!A:F,6,FALSE)</f>
        <v>"hp":111600,"atk":3100</v>
      </c>
      <c r="I1937" s="20" t="str">
        <f>IF(VLOOKUP(B1937,属性中转表!A:G,7,FALSE)=0,"",VLOOKUP(VLOOKUP(B1937,属性中转表!A:G,7,FALSE),属性中转表!$K$2:$P$21,6,0))&amp;IF(VLOOKUP(B1937,属性中转表!A:G,7,FALSE)&gt;=50,VLOOKUP(A1937,英雄数据表!A:K,9,0),IF(VLOOKUP(B1937,属性中转表!A:G,7,FALSE)&gt;=25,VLOOKUP(A1937,英雄数据表!A:K,5,0),""))</f>
        <v>"atk":300,"hp":5000,"undpspro":100</v>
      </c>
      <c r="J1937" s="20" t="str">
        <f>IF(I1937="","",属性中转表!$I$1&amp;(IF(VLOOKUP(B1937,属性中转表!A:G,7,FALSE)=0,0,VLOOKUP(VLOOKUP(B1937,属性中转表!A:G,7,FALSE),属性中转表!$K$2:$P$21,4,0)))+IFERROR(VLOOKUP(A1937,英雄数据表!A:K,IF(武魂!B1937&gt;=50,10,IF(武魂!B1937&gt;=25,6)),0),0))</f>
        <v>,"dpspro":100</v>
      </c>
      <c r="K1937" s="32" t="str">
        <f t="shared" si="133"/>
        <v>"atk":300,"hp":5000,"undpspro":100,"dpspro":100</v>
      </c>
      <c r="L1937" s="20" t="str">
        <f>IF(B1937&gt;=50,VLOOKUP(A1937,英雄数据表!A:L,11,FALSE),IF(B1937&gt;=25,VLOOKUP(A1937,英雄数据表!A:L,7,0),""))</f>
        <v>"2106601004"</v>
      </c>
      <c r="M1937" s="20" t="str">
        <f>IFERROR(VLOOKUP(B1937,属性中转表!$K$2:$O$21,5,FALSE),"")</f>
        <v/>
      </c>
      <c r="N1937" s="20" t="str">
        <f>IF(B1937=25,VLOOKUP(A1937,英雄数据表!A:L,8,FALSE),IF(B1937=50,VLOOKUP(A1937,英雄数据表!A:L,12,0),""))</f>
        <v/>
      </c>
    </row>
    <row r="1938" spans="1:14" x14ac:dyDescent="0.3">
      <c r="A1938" s="20">
        <v>21066</v>
      </c>
      <c r="B1938" s="21">
        <f t="shared" si="130"/>
        <v>37</v>
      </c>
      <c r="C1938" s="21">
        <v>5</v>
      </c>
      <c r="D1938" s="21">
        <f>VLOOKUP(A1938,英雄数据表!A:D,4,0)</f>
        <v>2</v>
      </c>
      <c r="E1938" s="20" t="str">
        <f>VLOOKUP(A1938,英雄数据表!A:C,3,0)</f>
        <v>奥术之刃</v>
      </c>
      <c r="F1938" s="20">
        <f t="shared" si="131"/>
        <v>21066</v>
      </c>
      <c r="G1938" s="20">
        <f t="shared" si="132"/>
        <v>21066</v>
      </c>
      <c r="H1938" s="21" t="str">
        <f>VLOOKUP(B1938,属性中转表!A:F,6,FALSE)</f>
        <v>"hp":116100,"atk":3225</v>
      </c>
      <c r="I1938" s="20" t="str">
        <f>IF(VLOOKUP(B1938,属性中转表!A:G,7,FALSE)=0,"",VLOOKUP(VLOOKUP(B1938,属性中转表!A:G,7,FALSE),属性中转表!$K$2:$P$21,6,0))&amp;IF(VLOOKUP(B1938,属性中转表!A:G,7,FALSE)&gt;=50,VLOOKUP(A1938,英雄数据表!A:K,9,0),IF(VLOOKUP(B1938,属性中转表!A:G,7,FALSE)&gt;=25,VLOOKUP(A1938,英雄数据表!A:K,5,0),""))</f>
        <v>"atk":300,"hp":5000,"undpspro":100</v>
      </c>
      <c r="J1938" s="20" t="str">
        <f>IF(I1938="","",属性中转表!$I$1&amp;(IF(VLOOKUP(B1938,属性中转表!A:G,7,FALSE)=0,0,VLOOKUP(VLOOKUP(B1938,属性中转表!A:G,7,FALSE),属性中转表!$K$2:$P$21,4,0)))+IFERROR(VLOOKUP(A1938,英雄数据表!A:K,IF(武魂!B1938&gt;=50,10,IF(武魂!B1938&gt;=25,6)),0),0))</f>
        <v>,"dpspro":100</v>
      </c>
      <c r="K1938" s="32" t="str">
        <f t="shared" si="133"/>
        <v>"atk":300,"hp":5000,"undpspro":100,"dpspro":100</v>
      </c>
      <c r="L1938" s="20" t="str">
        <f>IF(B1938&gt;=50,VLOOKUP(A1938,英雄数据表!A:L,11,FALSE),IF(B1938&gt;=25,VLOOKUP(A1938,英雄数据表!A:L,7,0),""))</f>
        <v>"2106601004"</v>
      </c>
      <c r="M1938" s="20" t="str">
        <f>IFERROR(VLOOKUP(B1938,属性中转表!$K$2:$O$21,5,FALSE),"")</f>
        <v/>
      </c>
      <c r="N1938" s="20" t="str">
        <f>IF(B1938=25,VLOOKUP(A1938,英雄数据表!A:L,8,FALSE),IF(B1938=50,VLOOKUP(A1938,英雄数据表!A:L,12,0),""))</f>
        <v/>
      </c>
    </row>
    <row r="1939" spans="1:14" x14ac:dyDescent="0.3">
      <c r="A1939" s="20">
        <v>21066</v>
      </c>
      <c r="B1939" s="21">
        <f t="shared" si="130"/>
        <v>38</v>
      </c>
      <c r="C1939" s="21">
        <v>5</v>
      </c>
      <c r="D1939" s="21">
        <f>VLOOKUP(A1939,英雄数据表!A:D,4,0)</f>
        <v>2</v>
      </c>
      <c r="E1939" s="20" t="str">
        <f>VLOOKUP(A1939,英雄数据表!A:C,3,0)</f>
        <v>奥术之刃</v>
      </c>
      <c r="F1939" s="20">
        <f t="shared" si="131"/>
        <v>21066</v>
      </c>
      <c r="G1939" s="20">
        <f t="shared" si="132"/>
        <v>21066</v>
      </c>
      <c r="H1939" s="21" t="str">
        <f>VLOOKUP(B1939,属性中转表!A:F,6,FALSE)</f>
        <v>"hp":120600,"atk":3350</v>
      </c>
      <c r="I1939" s="20" t="str">
        <f>IF(VLOOKUP(B1939,属性中转表!A:G,7,FALSE)=0,"",VLOOKUP(VLOOKUP(B1939,属性中转表!A:G,7,FALSE),属性中转表!$K$2:$P$21,6,0))&amp;IF(VLOOKUP(B1939,属性中转表!A:G,7,FALSE)&gt;=50,VLOOKUP(A1939,英雄数据表!A:K,9,0),IF(VLOOKUP(B1939,属性中转表!A:G,7,FALSE)&gt;=25,VLOOKUP(A1939,英雄数据表!A:K,5,0),""))</f>
        <v>"atk":300,"hp":5000,"undpspro":100</v>
      </c>
      <c r="J1939" s="20" t="str">
        <f>IF(I1939="","",属性中转表!$I$1&amp;(IF(VLOOKUP(B1939,属性中转表!A:G,7,FALSE)=0,0,VLOOKUP(VLOOKUP(B1939,属性中转表!A:G,7,FALSE),属性中转表!$K$2:$P$21,4,0)))+IFERROR(VLOOKUP(A1939,英雄数据表!A:K,IF(武魂!B1939&gt;=50,10,IF(武魂!B1939&gt;=25,6)),0),0))</f>
        <v>,"dpspro":100</v>
      </c>
      <c r="K1939" s="32" t="str">
        <f t="shared" si="133"/>
        <v>"atk":300,"hp":5000,"undpspro":100,"dpspro":100</v>
      </c>
      <c r="L1939" s="20" t="str">
        <f>IF(B1939&gt;=50,VLOOKUP(A1939,英雄数据表!A:L,11,FALSE),IF(B1939&gt;=25,VLOOKUP(A1939,英雄数据表!A:L,7,0),""))</f>
        <v>"2106601004"</v>
      </c>
      <c r="M1939" s="20" t="str">
        <f>IFERROR(VLOOKUP(B1939,属性中转表!$K$2:$O$21,5,FALSE),"")</f>
        <v/>
      </c>
      <c r="N1939" s="20" t="str">
        <f>IF(B1939=25,VLOOKUP(A1939,英雄数据表!A:L,8,FALSE),IF(B1939=50,VLOOKUP(A1939,英雄数据表!A:L,12,0),""))</f>
        <v/>
      </c>
    </row>
    <row r="1940" spans="1:14" x14ac:dyDescent="0.3">
      <c r="A1940" s="20">
        <v>21066</v>
      </c>
      <c r="B1940" s="21">
        <f t="shared" si="130"/>
        <v>39</v>
      </c>
      <c r="C1940" s="21">
        <v>5</v>
      </c>
      <c r="D1940" s="21">
        <f>VLOOKUP(A1940,英雄数据表!A:D,4,0)</f>
        <v>2</v>
      </c>
      <c r="E1940" s="20" t="str">
        <f>VLOOKUP(A1940,英雄数据表!A:C,3,0)</f>
        <v>奥术之刃</v>
      </c>
      <c r="F1940" s="20">
        <f t="shared" si="131"/>
        <v>21066</v>
      </c>
      <c r="G1940" s="20">
        <f t="shared" si="132"/>
        <v>21066</v>
      </c>
      <c r="H1940" s="21" t="str">
        <f>VLOOKUP(B1940,属性中转表!A:F,6,FALSE)</f>
        <v>"hp":125100,"atk":3475</v>
      </c>
      <c r="I1940" s="20" t="str">
        <f>IF(VLOOKUP(B1940,属性中转表!A:G,7,FALSE)=0,"",VLOOKUP(VLOOKUP(B1940,属性中转表!A:G,7,FALSE),属性中转表!$K$2:$P$21,6,0))&amp;IF(VLOOKUP(B1940,属性中转表!A:G,7,FALSE)&gt;=50,VLOOKUP(A1940,英雄数据表!A:K,9,0),IF(VLOOKUP(B1940,属性中转表!A:G,7,FALSE)&gt;=25,VLOOKUP(A1940,英雄数据表!A:K,5,0),""))</f>
        <v>"atk":300,"hp":5000,"undpspro":100</v>
      </c>
      <c r="J1940" s="20" t="str">
        <f>IF(I1940="","",属性中转表!$I$1&amp;(IF(VLOOKUP(B1940,属性中转表!A:G,7,FALSE)=0,0,VLOOKUP(VLOOKUP(B1940,属性中转表!A:G,7,FALSE),属性中转表!$K$2:$P$21,4,0)))+IFERROR(VLOOKUP(A1940,英雄数据表!A:K,IF(武魂!B1940&gt;=50,10,IF(武魂!B1940&gt;=25,6)),0),0))</f>
        <v>,"dpspro":100</v>
      </c>
      <c r="K1940" s="32" t="str">
        <f t="shared" si="133"/>
        <v>"atk":300,"hp":5000,"undpspro":100,"dpspro":100</v>
      </c>
      <c r="L1940" s="20" t="str">
        <f>IF(B1940&gt;=50,VLOOKUP(A1940,英雄数据表!A:L,11,FALSE),IF(B1940&gt;=25,VLOOKUP(A1940,英雄数据表!A:L,7,0),""))</f>
        <v>"2106601004"</v>
      </c>
      <c r="M1940" s="20" t="str">
        <f>IFERROR(VLOOKUP(B1940,属性中转表!$K$2:$O$21,5,FALSE),"")</f>
        <v/>
      </c>
      <c r="N1940" s="20" t="str">
        <f>IF(B1940=25,VLOOKUP(A1940,英雄数据表!A:L,8,FALSE),IF(B1940=50,VLOOKUP(A1940,英雄数据表!A:L,12,0),""))</f>
        <v/>
      </c>
    </row>
    <row r="1941" spans="1:14" x14ac:dyDescent="0.3">
      <c r="A1941" s="20">
        <v>21066</v>
      </c>
      <c r="B1941" s="21">
        <f t="shared" si="130"/>
        <v>40</v>
      </c>
      <c r="C1941" s="21">
        <v>5</v>
      </c>
      <c r="D1941" s="21">
        <f>VLOOKUP(A1941,英雄数据表!A:D,4,0)</f>
        <v>2</v>
      </c>
      <c r="E1941" s="20" t="str">
        <f>VLOOKUP(A1941,英雄数据表!A:C,3,0)</f>
        <v>奥术之刃</v>
      </c>
      <c r="F1941" s="20">
        <f t="shared" si="131"/>
        <v>21066</v>
      </c>
      <c r="G1941" s="20">
        <f t="shared" si="132"/>
        <v>21066</v>
      </c>
      <c r="H1941" s="21" t="str">
        <f>VLOOKUP(B1941,属性中转表!A:F,6,FALSE)</f>
        <v>"hp":129600,"atk":3600</v>
      </c>
      <c r="I1941" s="20" t="str">
        <f>IF(VLOOKUP(B1941,属性中转表!A:G,7,FALSE)=0,"",VLOOKUP(VLOOKUP(B1941,属性中转表!A:G,7,FALSE),属性中转表!$K$2:$P$21,6,0))&amp;IF(VLOOKUP(B1941,属性中转表!A:G,7,FALSE)&gt;=50,VLOOKUP(A1941,英雄数据表!A:K,9,0),IF(VLOOKUP(B1941,属性中转表!A:G,7,FALSE)&gt;=25,VLOOKUP(A1941,英雄数据表!A:K,5,0),""))</f>
        <v>"atk":300,"hp":5000,"undpspro":100,"pvpdpspro":50</v>
      </c>
      <c r="J1941" s="20" t="str">
        <f>IF(I1941="","",属性中转表!$I$1&amp;(IF(VLOOKUP(B1941,属性中转表!A:G,7,FALSE)=0,0,VLOOKUP(VLOOKUP(B1941,属性中转表!A:G,7,FALSE),属性中转表!$K$2:$P$21,4,0)))+IFERROR(VLOOKUP(A1941,英雄数据表!A:K,IF(武魂!B1941&gt;=50,10,IF(武魂!B1941&gt;=25,6)),0),0))</f>
        <v>,"dpspro":100</v>
      </c>
      <c r="K1941" s="32" t="str">
        <f t="shared" si="133"/>
        <v>"atk":300,"hp":5000,"undpspro":100,"pvpdpspro":50,"dpspro":100</v>
      </c>
      <c r="L1941" s="20" t="str">
        <f>IF(B1941&gt;=50,VLOOKUP(A1941,英雄数据表!A:L,11,FALSE),IF(B1941&gt;=25,VLOOKUP(A1941,英雄数据表!A:L,7,0),""))</f>
        <v>"2106601004"</v>
      </c>
      <c r="M1941" s="20" t="str">
        <f>IFERROR(VLOOKUP(B1941,属性中转表!$K$2:$O$21,5,FALSE),"")</f>
        <v>"pvpdpspro":50</v>
      </c>
      <c r="N1941" s="20" t="str">
        <f>IF(B1941=25,VLOOKUP(A1941,英雄数据表!A:L,8,FALSE),IF(B1941=50,VLOOKUP(A1941,英雄数据表!A:L,12,0),""))</f>
        <v/>
      </c>
    </row>
    <row r="1942" spans="1:14" x14ac:dyDescent="0.3">
      <c r="A1942" s="20">
        <v>21066</v>
      </c>
      <c r="B1942" s="21">
        <f t="shared" si="130"/>
        <v>41</v>
      </c>
      <c r="C1942" s="21">
        <v>5</v>
      </c>
      <c r="D1942" s="21">
        <f>VLOOKUP(A1942,英雄数据表!A:D,4,0)</f>
        <v>2</v>
      </c>
      <c r="E1942" s="20" t="str">
        <f>VLOOKUP(A1942,英雄数据表!A:C,3,0)</f>
        <v>奥术之刃</v>
      </c>
      <c r="F1942" s="20">
        <f t="shared" si="131"/>
        <v>21066</v>
      </c>
      <c r="G1942" s="20">
        <f t="shared" si="132"/>
        <v>21066</v>
      </c>
      <c r="H1942" s="21" t="str">
        <f>VLOOKUP(B1942,属性中转表!A:F,6,FALSE)</f>
        <v>"hp":135000,"atk":3750</v>
      </c>
      <c r="I1942" s="20" t="str">
        <f>IF(VLOOKUP(B1942,属性中转表!A:G,7,FALSE)=0,"",VLOOKUP(VLOOKUP(B1942,属性中转表!A:G,7,FALSE),属性中转表!$K$2:$P$21,6,0))&amp;IF(VLOOKUP(B1942,属性中转表!A:G,7,FALSE)&gt;=50,VLOOKUP(A1942,英雄数据表!A:K,9,0),IF(VLOOKUP(B1942,属性中转表!A:G,7,FALSE)&gt;=25,VLOOKUP(A1942,英雄数据表!A:K,5,0),""))</f>
        <v>"atk":300,"hp":5000,"undpspro":100,"pvpdpspro":50</v>
      </c>
      <c r="J1942" s="20" t="str">
        <f>IF(I1942="","",属性中转表!$I$1&amp;(IF(VLOOKUP(B1942,属性中转表!A:G,7,FALSE)=0,0,VLOOKUP(VLOOKUP(B1942,属性中转表!A:G,7,FALSE),属性中转表!$K$2:$P$21,4,0)))+IFERROR(VLOOKUP(A1942,英雄数据表!A:K,IF(武魂!B1942&gt;=50,10,IF(武魂!B1942&gt;=25,6)),0),0))</f>
        <v>,"dpspro":100</v>
      </c>
      <c r="K1942" s="32" t="str">
        <f t="shared" si="133"/>
        <v>"atk":300,"hp":5000,"undpspro":100,"pvpdpspro":50,"dpspro":100</v>
      </c>
      <c r="L1942" s="20" t="str">
        <f>IF(B1942&gt;=50,VLOOKUP(A1942,英雄数据表!A:L,11,FALSE),IF(B1942&gt;=25,VLOOKUP(A1942,英雄数据表!A:L,7,0),""))</f>
        <v>"2106601004"</v>
      </c>
      <c r="M1942" s="20" t="str">
        <f>IFERROR(VLOOKUP(B1942,属性中转表!$K$2:$O$21,5,FALSE),"")</f>
        <v/>
      </c>
      <c r="N1942" s="20" t="str">
        <f>IF(B1942=25,VLOOKUP(A1942,英雄数据表!A:L,8,FALSE),IF(B1942=50,VLOOKUP(A1942,英雄数据表!A:L,12,0),""))</f>
        <v/>
      </c>
    </row>
    <row r="1943" spans="1:14" x14ac:dyDescent="0.3">
      <c r="A1943" s="20">
        <v>21066</v>
      </c>
      <c r="B1943" s="21">
        <f t="shared" si="130"/>
        <v>42</v>
      </c>
      <c r="C1943" s="21">
        <v>5</v>
      </c>
      <c r="D1943" s="21">
        <f>VLOOKUP(A1943,英雄数据表!A:D,4,0)</f>
        <v>2</v>
      </c>
      <c r="E1943" s="20" t="str">
        <f>VLOOKUP(A1943,英雄数据表!A:C,3,0)</f>
        <v>奥术之刃</v>
      </c>
      <c r="F1943" s="20">
        <f t="shared" si="131"/>
        <v>21066</v>
      </c>
      <c r="G1943" s="20">
        <f t="shared" si="132"/>
        <v>21066</v>
      </c>
      <c r="H1943" s="21" t="str">
        <f>VLOOKUP(B1943,属性中转表!A:F,6,FALSE)</f>
        <v>"hp":140400,"atk":3900</v>
      </c>
      <c r="I1943" s="20" t="str">
        <f>IF(VLOOKUP(B1943,属性中转表!A:G,7,FALSE)=0,"",VLOOKUP(VLOOKUP(B1943,属性中转表!A:G,7,FALSE),属性中转表!$K$2:$P$21,6,0))&amp;IF(VLOOKUP(B1943,属性中转表!A:G,7,FALSE)&gt;=50,VLOOKUP(A1943,英雄数据表!A:K,9,0),IF(VLOOKUP(B1943,属性中转表!A:G,7,FALSE)&gt;=25,VLOOKUP(A1943,英雄数据表!A:K,5,0),""))</f>
        <v>"atk":300,"hp":5000,"undpspro":100,"pvpdpspro":50</v>
      </c>
      <c r="J1943" s="20" t="str">
        <f>IF(I1943="","",属性中转表!$I$1&amp;(IF(VLOOKUP(B1943,属性中转表!A:G,7,FALSE)=0,0,VLOOKUP(VLOOKUP(B1943,属性中转表!A:G,7,FALSE),属性中转表!$K$2:$P$21,4,0)))+IFERROR(VLOOKUP(A1943,英雄数据表!A:K,IF(武魂!B1943&gt;=50,10,IF(武魂!B1943&gt;=25,6)),0),0))</f>
        <v>,"dpspro":100</v>
      </c>
      <c r="K1943" s="32" t="str">
        <f t="shared" si="133"/>
        <v>"atk":300,"hp":5000,"undpspro":100,"pvpdpspro":50,"dpspro":100</v>
      </c>
      <c r="L1943" s="20" t="str">
        <f>IF(B1943&gt;=50,VLOOKUP(A1943,英雄数据表!A:L,11,FALSE),IF(B1943&gt;=25,VLOOKUP(A1943,英雄数据表!A:L,7,0),""))</f>
        <v>"2106601004"</v>
      </c>
      <c r="M1943" s="20" t="str">
        <f>IFERROR(VLOOKUP(B1943,属性中转表!$K$2:$O$21,5,FALSE),"")</f>
        <v/>
      </c>
      <c r="N1943" s="20" t="str">
        <f>IF(B1943=25,VLOOKUP(A1943,英雄数据表!A:L,8,FALSE),IF(B1943=50,VLOOKUP(A1943,英雄数据表!A:L,12,0),""))</f>
        <v/>
      </c>
    </row>
    <row r="1944" spans="1:14" x14ac:dyDescent="0.3">
      <c r="A1944" s="20">
        <v>21066</v>
      </c>
      <c r="B1944" s="21">
        <f t="shared" si="130"/>
        <v>43</v>
      </c>
      <c r="C1944" s="21">
        <v>5</v>
      </c>
      <c r="D1944" s="21">
        <f>VLOOKUP(A1944,英雄数据表!A:D,4,0)</f>
        <v>2</v>
      </c>
      <c r="E1944" s="20" t="str">
        <f>VLOOKUP(A1944,英雄数据表!A:C,3,0)</f>
        <v>奥术之刃</v>
      </c>
      <c r="F1944" s="20">
        <f t="shared" si="131"/>
        <v>21066</v>
      </c>
      <c r="G1944" s="20">
        <f t="shared" si="132"/>
        <v>21066</v>
      </c>
      <c r="H1944" s="21" t="str">
        <f>VLOOKUP(B1944,属性中转表!A:F,6,FALSE)</f>
        <v>"hp":145800,"atk":4050</v>
      </c>
      <c r="I1944" s="20" t="str">
        <f>IF(VLOOKUP(B1944,属性中转表!A:G,7,FALSE)=0,"",VLOOKUP(VLOOKUP(B1944,属性中转表!A:G,7,FALSE),属性中转表!$K$2:$P$21,6,0))&amp;IF(VLOOKUP(B1944,属性中转表!A:G,7,FALSE)&gt;=50,VLOOKUP(A1944,英雄数据表!A:K,9,0),IF(VLOOKUP(B1944,属性中转表!A:G,7,FALSE)&gt;=25,VLOOKUP(A1944,英雄数据表!A:K,5,0),""))</f>
        <v>"atk":300,"hp":5000,"undpspro":100,"pvpdpspro":50</v>
      </c>
      <c r="J1944" s="20" t="str">
        <f>IF(I1944="","",属性中转表!$I$1&amp;(IF(VLOOKUP(B1944,属性中转表!A:G,7,FALSE)=0,0,VLOOKUP(VLOOKUP(B1944,属性中转表!A:G,7,FALSE),属性中转表!$K$2:$P$21,4,0)))+IFERROR(VLOOKUP(A1944,英雄数据表!A:K,IF(武魂!B1944&gt;=50,10,IF(武魂!B1944&gt;=25,6)),0),0))</f>
        <v>,"dpspro":100</v>
      </c>
      <c r="K1944" s="32" t="str">
        <f t="shared" si="133"/>
        <v>"atk":300,"hp":5000,"undpspro":100,"pvpdpspro":50,"dpspro":100</v>
      </c>
      <c r="L1944" s="20" t="str">
        <f>IF(B1944&gt;=50,VLOOKUP(A1944,英雄数据表!A:L,11,FALSE),IF(B1944&gt;=25,VLOOKUP(A1944,英雄数据表!A:L,7,0),""))</f>
        <v>"2106601004"</v>
      </c>
      <c r="M1944" s="20" t="str">
        <f>IFERROR(VLOOKUP(B1944,属性中转表!$K$2:$O$21,5,FALSE),"")</f>
        <v/>
      </c>
      <c r="N1944" s="20" t="str">
        <f>IF(B1944=25,VLOOKUP(A1944,英雄数据表!A:L,8,FALSE),IF(B1944=50,VLOOKUP(A1944,英雄数据表!A:L,12,0),""))</f>
        <v/>
      </c>
    </row>
    <row r="1945" spans="1:14" x14ac:dyDescent="0.3">
      <c r="A1945" s="20">
        <v>21066</v>
      </c>
      <c r="B1945" s="21">
        <f t="shared" si="130"/>
        <v>44</v>
      </c>
      <c r="C1945" s="21">
        <v>5</v>
      </c>
      <c r="D1945" s="21">
        <f>VLOOKUP(A1945,英雄数据表!A:D,4,0)</f>
        <v>2</v>
      </c>
      <c r="E1945" s="20" t="str">
        <f>VLOOKUP(A1945,英雄数据表!A:C,3,0)</f>
        <v>奥术之刃</v>
      </c>
      <c r="F1945" s="20">
        <f t="shared" si="131"/>
        <v>21066</v>
      </c>
      <c r="G1945" s="20">
        <f t="shared" si="132"/>
        <v>21066</v>
      </c>
      <c r="H1945" s="21" t="str">
        <f>VLOOKUP(B1945,属性中转表!A:F,6,FALSE)</f>
        <v>"hp":151200,"atk":4200</v>
      </c>
      <c r="I1945" s="20" t="str">
        <f>IF(VLOOKUP(B1945,属性中转表!A:G,7,FALSE)=0,"",VLOOKUP(VLOOKUP(B1945,属性中转表!A:G,7,FALSE),属性中转表!$K$2:$P$21,6,0))&amp;IF(VLOOKUP(B1945,属性中转表!A:G,7,FALSE)&gt;=50,VLOOKUP(A1945,英雄数据表!A:K,9,0),IF(VLOOKUP(B1945,属性中转表!A:G,7,FALSE)&gt;=25,VLOOKUP(A1945,英雄数据表!A:K,5,0),""))</f>
        <v>"atk":300,"hp":5000,"undpspro":100,"pvpdpspro":50</v>
      </c>
      <c r="J1945" s="20" t="str">
        <f>IF(I1945="","",属性中转表!$I$1&amp;(IF(VLOOKUP(B1945,属性中转表!A:G,7,FALSE)=0,0,VLOOKUP(VLOOKUP(B1945,属性中转表!A:G,7,FALSE),属性中转表!$K$2:$P$21,4,0)))+IFERROR(VLOOKUP(A1945,英雄数据表!A:K,IF(武魂!B1945&gt;=50,10,IF(武魂!B1945&gt;=25,6)),0),0))</f>
        <v>,"dpspro":100</v>
      </c>
      <c r="K1945" s="32" t="str">
        <f t="shared" si="133"/>
        <v>"atk":300,"hp":5000,"undpspro":100,"pvpdpspro":50,"dpspro":100</v>
      </c>
      <c r="L1945" s="20" t="str">
        <f>IF(B1945&gt;=50,VLOOKUP(A1945,英雄数据表!A:L,11,FALSE),IF(B1945&gt;=25,VLOOKUP(A1945,英雄数据表!A:L,7,0),""))</f>
        <v>"2106601004"</v>
      </c>
      <c r="M1945" s="20" t="str">
        <f>IFERROR(VLOOKUP(B1945,属性中转表!$K$2:$O$21,5,FALSE),"")</f>
        <v/>
      </c>
      <c r="N1945" s="20" t="str">
        <f>IF(B1945=25,VLOOKUP(A1945,英雄数据表!A:L,8,FALSE),IF(B1945=50,VLOOKUP(A1945,英雄数据表!A:L,12,0),""))</f>
        <v/>
      </c>
    </row>
    <row r="1946" spans="1:14" x14ac:dyDescent="0.3">
      <c r="A1946" s="20">
        <v>21066</v>
      </c>
      <c r="B1946" s="21">
        <f t="shared" si="130"/>
        <v>45</v>
      </c>
      <c r="C1946" s="21">
        <v>5</v>
      </c>
      <c r="D1946" s="21">
        <f>VLOOKUP(A1946,英雄数据表!A:D,4,0)</f>
        <v>2</v>
      </c>
      <c r="E1946" s="20" t="str">
        <f>VLOOKUP(A1946,英雄数据表!A:C,3,0)</f>
        <v>奥术之刃</v>
      </c>
      <c r="F1946" s="20">
        <f t="shared" si="131"/>
        <v>21066</v>
      </c>
      <c r="G1946" s="20">
        <f t="shared" si="132"/>
        <v>21066</v>
      </c>
      <c r="H1946" s="21" t="str">
        <f>VLOOKUP(B1946,属性中转表!A:F,6,FALSE)</f>
        <v>"hp":156600,"atk":4350</v>
      </c>
      <c r="I1946" s="20" t="str">
        <f>IF(VLOOKUP(B1946,属性中转表!A:G,7,FALSE)=0,"",VLOOKUP(VLOOKUP(B1946,属性中转表!A:G,7,FALSE),属性中转表!$K$2:$P$21,6,0))&amp;IF(VLOOKUP(B1946,属性中转表!A:G,7,FALSE)&gt;=50,VLOOKUP(A1946,英雄数据表!A:K,9,0),IF(VLOOKUP(B1946,属性中转表!A:G,7,FALSE)&gt;=25,VLOOKUP(A1946,英雄数据表!A:K,5,0),""))</f>
        <v>"atk":300,"hp":5000,"undpspro":100,"pvpdpspro":50,"pvpundpspro":50</v>
      </c>
      <c r="J1946" s="20" t="str">
        <f>IF(I1946="","",属性中转表!$I$1&amp;(IF(VLOOKUP(B1946,属性中转表!A:G,7,FALSE)=0,0,VLOOKUP(VLOOKUP(B1946,属性中转表!A:G,7,FALSE),属性中转表!$K$2:$P$21,4,0)))+IFERROR(VLOOKUP(A1946,英雄数据表!A:K,IF(武魂!B1946&gt;=50,10,IF(武魂!B1946&gt;=25,6)),0),0))</f>
        <v>,"dpspro":100</v>
      </c>
      <c r="K1946" s="32" t="str">
        <f t="shared" si="133"/>
        <v>"atk":300,"hp":5000,"undpspro":100,"pvpdpspro":50,"pvpundpspro":50,"dpspro":100</v>
      </c>
      <c r="L1946" s="20" t="str">
        <f>IF(B1946&gt;=50,VLOOKUP(A1946,英雄数据表!A:L,11,FALSE),IF(B1946&gt;=25,VLOOKUP(A1946,英雄数据表!A:L,7,0),""))</f>
        <v>"2106601004"</v>
      </c>
      <c r="M1946" s="20" t="str">
        <f>IFERROR(VLOOKUP(B1946,属性中转表!$K$2:$O$21,5,FALSE),"")</f>
        <v>"pvpundpspro":50</v>
      </c>
      <c r="N1946" s="20" t="str">
        <f>IF(B1946=25,VLOOKUP(A1946,英雄数据表!A:L,8,FALSE),IF(B1946=50,VLOOKUP(A1946,英雄数据表!A:L,12,0),""))</f>
        <v/>
      </c>
    </row>
    <row r="1947" spans="1:14" x14ac:dyDescent="0.3">
      <c r="A1947" s="20">
        <v>21066</v>
      </c>
      <c r="B1947" s="21">
        <f t="shared" si="130"/>
        <v>46</v>
      </c>
      <c r="C1947" s="21">
        <v>5</v>
      </c>
      <c r="D1947" s="21">
        <f>VLOOKUP(A1947,英雄数据表!A:D,4,0)</f>
        <v>2</v>
      </c>
      <c r="E1947" s="20" t="str">
        <f>VLOOKUP(A1947,英雄数据表!A:C,3,0)</f>
        <v>奥术之刃</v>
      </c>
      <c r="F1947" s="20">
        <f t="shared" si="131"/>
        <v>21066</v>
      </c>
      <c r="G1947" s="20">
        <f t="shared" si="132"/>
        <v>21066</v>
      </c>
      <c r="H1947" s="21" t="str">
        <f>VLOOKUP(B1947,属性中转表!A:F,6,FALSE)</f>
        <v>"hp":162000,"atk":4500</v>
      </c>
      <c r="I1947" s="20" t="str">
        <f>IF(VLOOKUP(B1947,属性中转表!A:G,7,FALSE)=0,"",VLOOKUP(VLOOKUP(B1947,属性中转表!A:G,7,FALSE),属性中转表!$K$2:$P$21,6,0))&amp;IF(VLOOKUP(B1947,属性中转表!A:G,7,FALSE)&gt;=50,VLOOKUP(A1947,英雄数据表!A:K,9,0),IF(VLOOKUP(B1947,属性中转表!A:G,7,FALSE)&gt;=25,VLOOKUP(A1947,英雄数据表!A:K,5,0),""))</f>
        <v>"atk":300,"hp":5000,"undpspro":100,"pvpdpspro":50,"pvpundpspro":50</v>
      </c>
      <c r="J1947" s="20" t="str">
        <f>IF(I1947="","",属性中转表!$I$1&amp;(IF(VLOOKUP(B1947,属性中转表!A:G,7,FALSE)=0,0,VLOOKUP(VLOOKUP(B1947,属性中转表!A:G,7,FALSE),属性中转表!$K$2:$P$21,4,0)))+IFERROR(VLOOKUP(A1947,英雄数据表!A:K,IF(武魂!B1947&gt;=50,10,IF(武魂!B1947&gt;=25,6)),0),0))</f>
        <v>,"dpspro":100</v>
      </c>
      <c r="K1947" s="32" t="str">
        <f t="shared" si="133"/>
        <v>"atk":300,"hp":5000,"undpspro":100,"pvpdpspro":50,"pvpundpspro":50,"dpspro":100</v>
      </c>
      <c r="L1947" s="20" t="str">
        <f>IF(B1947&gt;=50,VLOOKUP(A1947,英雄数据表!A:L,11,FALSE),IF(B1947&gt;=25,VLOOKUP(A1947,英雄数据表!A:L,7,0),""))</f>
        <v>"2106601004"</v>
      </c>
      <c r="M1947" s="20" t="str">
        <f>IFERROR(VLOOKUP(B1947,属性中转表!$K$2:$O$21,5,FALSE),"")</f>
        <v/>
      </c>
      <c r="N1947" s="20" t="str">
        <f>IF(B1947=25,VLOOKUP(A1947,英雄数据表!A:L,8,FALSE),IF(B1947=50,VLOOKUP(A1947,英雄数据表!A:L,12,0),""))</f>
        <v/>
      </c>
    </row>
    <row r="1948" spans="1:14" x14ac:dyDescent="0.3">
      <c r="A1948" s="20">
        <v>21066</v>
      </c>
      <c r="B1948" s="21">
        <f t="shared" si="130"/>
        <v>47</v>
      </c>
      <c r="C1948" s="21">
        <v>5</v>
      </c>
      <c r="D1948" s="21">
        <f>VLOOKUP(A1948,英雄数据表!A:D,4,0)</f>
        <v>2</v>
      </c>
      <c r="E1948" s="20" t="str">
        <f>VLOOKUP(A1948,英雄数据表!A:C,3,0)</f>
        <v>奥术之刃</v>
      </c>
      <c r="F1948" s="20">
        <f t="shared" si="131"/>
        <v>21066</v>
      </c>
      <c r="G1948" s="20">
        <f t="shared" si="132"/>
        <v>21066</v>
      </c>
      <c r="H1948" s="21" t="str">
        <f>VLOOKUP(B1948,属性中转表!A:F,6,FALSE)</f>
        <v>"hp":167400,"atk":4650</v>
      </c>
      <c r="I1948" s="20" t="str">
        <f>IF(VLOOKUP(B1948,属性中转表!A:G,7,FALSE)=0,"",VLOOKUP(VLOOKUP(B1948,属性中转表!A:G,7,FALSE),属性中转表!$K$2:$P$21,6,0))&amp;IF(VLOOKUP(B1948,属性中转表!A:G,7,FALSE)&gt;=50,VLOOKUP(A1948,英雄数据表!A:K,9,0),IF(VLOOKUP(B1948,属性中转表!A:G,7,FALSE)&gt;=25,VLOOKUP(A1948,英雄数据表!A:K,5,0),""))</f>
        <v>"atk":300,"hp":5000,"undpspro":100,"pvpdpspro":50,"pvpundpspro":50</v>
      </c>
      <c r="J1948" s="20" t="str">
        <f>IF(I1948="","",属性中转表!$I$1&amp;(IF(VLOOKUP(B1948,属性中转表!A:G,7,FALSE)=0,0,VLOOKUP(VLOOKUP(B1948,属性中转表!A:G,7,FALSE),属性中转表!$K$2:$P$21,4,0)))+IFERROR(VLOOKUP(A1948,英雄数据表!A:K,IF(武魂!B1948&gt;=50,10,IF(武魂!B1948&gt;=25,6)),0),0))</f>
        <v>,"dpspro":100</v>
      </c>
      <c r="K1948" s="32" t="str">
        <f t="shared" si="133"/>
        <v>"atk":300,"hp":5000,"undpspro":100,"pvpdpspro":50,"pvpundpspro":50,"dpspro":100</v>
      </c>
      <c r="L1948" s="20" t="str">
        <f>IF(B1948&gt;=50,VLOOKUP(A1948,英雄数据表!A:L,11,FALSE),IF(B1948&gt;=25,VLOOKUP(A1948,英雄数据表!A:L,7,0),""))</f>
        <v>"2106601004"</v>
      </c>
      <c r="M1948" s="20" t="str">
        <f>IFERROR(VLOOKUP(B1948,属性中转表!$K$2:$O$21,5,FALSE),"")</f>
        <v/>
      </c>
      <c r="N1948" s="20" t="str">
        <f>IF(B1948=25,VLOOKUP(A1948,英雄数据表!A:L,8,FALSE),IF(B1948=50,VLOOKUP(A1948,英雄数据表!A:L,12,0),""))</f>
        <v/>
      </c>
    </row>
    <row r="1949" spans="1:14" x14ac:dyDescent="0.3">
      <c r="A1949" s="20">
        <v>21066</v>
      </c>
      <c r="B1949" s="21">
        <f t="shared" si="130"/>
        <v>48</v>
      </c>
      <c r="C1949" s="21">
        <v>5</v>
      </c>
      <c r="D1949" s="21">
        <f>VLOOKUP(A1949,英雄数据表!A:D,4,0)</f>
        <v>2</v>
      </c>
      <c r="E1949" s="20" t="str">
        <f>VLOOKUP(A1949,英雄数据表!A:C,3,0)</f>
        <v>奥术之刃</v>
      </c>
      <c r="F1949" s="20">
        <f t="shared" si="131"/>
        <v>21066</v>
      </c>
      <c r="G1949" s="20">
        <f t="shared" si="132"/>
        <v>21066</v>
      </c>
      <c r="H1949" s="21" t="str">
        <f>VLOOKUP(B1949,属性中转表!A:F,6,FALSE)</f>
        <v>"hp":172800,"atk":4800</v>
      </c>
      <c r="I1949" s="20" t="str">
        <f>IF(VLOOKUP(B1949,属性中转表!A:G,7,FALSE)=0,"",VLOOKUP(VLOOKUP(B1949,属性中转表!A:G,7,FALSE),属性中转表!$K$2:$P$21,6,0))&amp;IF(VLOOKUP(B1949,属性中转表!A:G,7,FALSE)&gt;=50,VLOOKUP(A1949,英雄数据表!A:K,9,0),IF(VLOOKUP(B1949,属性中转表!A:G,7,FALSE)&gt;=25,VLOOKUP(A1949,英雄数据表!A:K,5,0),""))</f>
        <v>"atk":300,"hp":5000,"undpspro":100,"pvpdpspro":50,"pvpundpspro":50</v>
      </c>
      <c r="J1949" s="20" t="str">
        <f>IF(I1949="","",属性中转表!$I$1&amp;(IF(VLOOKUP(B1949,属性中转表!A:G,7,FALSE)=0,0,VLOOKUP(VLOOKUP(B1949,属性中转表!A:G,7,FALSE),属性中转表!$K$2:$P$21,4,0)))+IFERROR(VLOOKUP(A1949,英雄数据表!A:K,IF(武魂!B1949&gt;=50,10,IF(武魂!B1949&gt;=25,6)),0),0))</f>
        <v>,"dpspro":100</v>
      </c>
      <c r="K1949" s="32" t="str">
        <f t="shared" si="133"/>
        <v>"atk":300,"hp":5000,"undpspro":100,"pvpdpspro":50,"pvpundpspro":50,"dpspro":100</v>
      </c>
      <c r="L1949" s="20" t="str">
        <f>IF(B1949&gt;=50,VLOOKUP(A1949,英雄数据表!A:L,11,FALSE),IF(B1949&gt;=25,VLOOKUP(A1949,英雄数据表!A:L,7,0),""))</f>
        <v>"2106601004"</v>
      </c>
      <c r="M1949" s="20" t="str">
        <f>IFERROR(VLOOKUP(B1949,属性中转表!$K$2:$O$21,5,FALSE),"")</f>
        <v/>
      </c>
      <c r="N1949" s="20" t="str">
        <f>IF(B1949=25,VLOOKUP(A1949,英雄数据表!A:L,8,FALSE),IF(B1949=50,VLOOKUP(A1949,英雄数据表!A:L,12,0),""))</f>
        <v/>
      </c>
    </row>
    <row r="1950" spans="1:14" x14ac:dyDescent="0.3">
      <c r="A1950" s="20">
        <v>21066</v>
      </c>
      <c r="B1950" s="21">
        <f t="shared" si="130"/>
        <v>49</v>
      </c>
      <c r="C1950" s="21">
        <v>5</v>
      </c>
      <c r="D1950" s="21">
        <f>VLOOKUP(A1950,英雄数据表!A:D,4,0)</f>
        <v>2</v>
      </c>
      <c r="E1950" s="20" t="str">
        <f>VLOOKUP(A1950,英雄数据表!A:C,3,0)</f>
        <v>奥术之刃</v>
      </c>
      <c r="F1950" s="20">
        <f t="shared" si="131"/>
        <v>21066</v>
      </c>
      <c r="G1950" s="20">
        <f t="shared" si="132"/>
        <v>21066</v>
      </c>
      <c r="H1950" s="21" t="str">
        <f>VLOOKUP(B1950,属性中转表!A:F,6,FALSE)</f>
        <v>"hp":178200,"atk":4950</v>
      </c>
      <c r="I1950" s="20" t="str">
        <f>IF(VLOOKUP(B1950,属性中转表!A:G,7,FALSE)=0,"",VLOOKUP(VLOOKUP(B1950,属性中转表!A:G,7,FALSE),属性中转表!$K$2:$P$21,6,0))&amp;IF(VLOOKUP(B1950,属性中转表!A:G,7,FALSE)&gt;=50,VLOOKUP(A1950,英雄数据表!A:K,9,0),IF(VLOOKUP(B1950,属性中转表!A:G,7,FALSE)&gt;=25,VLOOKUP(A1950,英雄数据表!A:K,5,0),""))</f>
        <v>"atk":300,"hp":5000,"undpspro":100,"pvpdpspro":50,"pvpundpspro":50</v>
      </c>
      <c r="J1950" s="20" t="str">
        <f>IF(I1950="","",属性中转表!$I$1&amp;(IF(VLOOKUP(B1950,属性中转表!A:G,7,FALSE)=0,0,VLOOKUP(VLOOKUP(B1950,属性中转表!A:G,7,FALSE),属性中转表!$K$2:$P$21,4,0)))+IFERROR(VLOOKUP(A1950,英雄数据表!A:K,IF(武魂!B1950&gt;=50,10,IF(武魂!B1950&gt;=25,6)),0),0))</f>
        <v>,"dpspro":100</v>
      </c>
      <c r="K1950" s="32" t="str">
        <f t="shared" si="133"/>
        <v>"atk":300,"hp":5000,"undpspro":100,"pvpdpspro":50,"pvpundpspro":50,"dpspro":100</v>
      </c>
      <c r="L1950" s="20" t="str">
        <f>IF(B1950&gt;=50,VLOOKUP(A1950,英雄数据表!A:L,11,FALSE),IF(B1950&gt;=25,VLOOKUP(A1950,英雄数据表!A:L,7,0),""))</f>
        <v>"2106601004"</v>
      </c>
      <c r="M1950" s="20" t="str">
        <f>IFERROR(VLOOKUP(B1950,属性中转表!$K$2:$O$21,5,FALSE),"")</f>
        <v/>
      </c>
      <c r="N1950" s="20" t="str">
        <f>IF(B1950=25,VLOOKUP(A1950,英雄数据表!A:L,8,FALSE),IF(B1950=50,VLOOKUP(A1950,英雄数据表!A:L,12,0),""))</f>
        <v/>
      </c>
    </row>
    <row r="1951" spans="1:14" x14ac:dyDescent="0.3">
      <c r="A1951" s="20">
        <v>21066</v>
      </c>
      <c r="B1951" s="21">
        <f t="shared" si="130"/>
        <v>50</v>
      </c>
      <c r="C1951" s="21">
        <v>5</v>
      </c>
      <c r="D1951" s="21">
        <f>VLOOKUP(A1951,英雄数据表!A:D,4,0)</f>
        <v>2</v>
      </c>
      <c r="E1951" s="20" t="str">
        <f>VLOOKUP(A1951,英雄数据表!A:C,3,0)</f>
        <v>奥术之刃</v>
      </c>
      <c r="F1951" s="20">
        <f t="shared" si="131"/>
        <v>21066</v>
      </c>
      <c r="G1951" s="20">
        <f t="shared" si="132"/>
        <v>21066</v>
      </c>
      <c r="H1951" s="21" t="str">
        <f>VLOOKUP(B1951,属性中转表!A:F,6,FALSE)</f>
        <v>"hp":183600,"atk":5100</v>
      </c>
      <c r="I1951" s="20" t="str">
        <f>IF(VLOOKUP(B1951,属性中转表!A:G,7,FALSE)=0,"",VLOOKUP(VLOOKUP(B1951,属性中转表!A:G,7,FALSE),属性中转表!$K$2:$P$21,6,0))&amp;IF(VLOOKUP(B1951,属性中转表!A:G,7,FALSE)&gt;=50,VLOOKUP(A1951,英雄数据表!A:K,9,0),IF(VLOOKUP(B1951,属性中转表!A:G,7,FALSE)&gt;=25,VLOOKUP(A1951,英雄数据表!A:K,5,0),""))</f>
        <v>"atk":300,"hp":5000,"undpspro":100,"pvpdpspro":50,"pvpundpspro":50</v>
      </c>
      <c r="J1951" s="20" t="str">
        <f>IF(I1951="","",属性中转表!$I$1&amp;(IF(VLOOKUP(B1951,属性中转表!A:G,7,FALSE)=0,0,VLOOKUP(VLOOKUP(B1951,属性中转表!A:G,7,FALSE),属性中转表!$K$2:$P$21,4,0)))+IFERROR(VLOOKUP(A1951,英雄数据表!A:K,IF(武魂!B1951&gt;=50,10,IF(武魂!B1951&gt;=25,6)),0),0))</f>
        <v>,"dpspro":100</v>
      </c>
      <c r="K1951" s="32" t="str">
        <f t="shared" si="133"/>
        <v>"atk":300,"hp":5000,"undpspro":100,"pvpdpspro":50,"pvpundpspro":50,"dpspro":100</v>
      </c>
      <c r="L1951" s="20" t="str">
        <f>IF(B1951&gt;=50,VLOOKUP(A1951,英雄数据表!A:L,11,FALSE),IF(B1951&gt;=25,VLOOKUP(A1951,英雄数据表!A:L,7,0),""))</f>
        <v>"2106602004"</v>
      </c>
      <c r="M1951" s="20" t="str">
        <f>IFERROR(VLOOKUP(B1951,属性中转表!$K$2:$O$21,5,FALSE),"")</f>
        <v/>
      </c>
      <c r="N1951" s="20" t="str">
        <f>IF(B1951=25,VLOOKUP(A1951,英雄数据表!A:L,8,FALSE),IF(B1951=50,VLOOKUP(A1951,英雄数据表!A:L,12,0),""))</f>
        <v>每当被攻击时，恢复自身4%生命上限的血量</v>
      </c>
    </row>
    <row r="1952" spans="1:14" x14ac:dyDescent="0.3">
      <c r="A1952" s="20">
        <v>21066</v>
      </c>
      <c r="B1952" s="21">
        <f t="shared" si="130"/>
        <v>51</v>
      </c>
      <c r="C1952" s="21">
        <v>5</v>
      </c>
      <c r="D1952" s="21">
        <f>VLOOKUP(A1952,英雄数据表!A:D,4,0)</f>
        <v>2</v>
      </c>
      <c r="E1952" s="20" t="str">
        <f>VLOOKUP(A1952,英雄数据表!A:C,3,0)</f>
        <v>奥术之刃</v>
      </c>
      <c r="F1952" s="20">
        <f t="shared" si="131"/>
        <v>21066</v>
      </c>
      <c r="G1952" s="20">
        <f t="shared" si="132"/>
        <v>21066</v>
      </c>
      <c r="H1952" s="21" t="str">
        <f>VLOOKUP(B1952,属性中转表!A:F,6,FALSE)</f>
        <v>"hp":189000,"atk":5250</v>
      </c>
      <c r="I1952" s="20" t="str">
        <f>IF(VLOOKUP(B1952,属性中转表!A:G,7,FALSE)=0,"",VLOOKUP(VLOOKUP(B1952,属性中转表!A:G,7,FALSE),属性中转表!$K$2:$P$21,6,0))&amp;IF(VLOOKUP(B1952,属性中转表!A:G,7,FALSE)&gt;=50,VLOOKUP(A1952,英雄数据表!A:K,9,0),IF(VLOOKUP(B1952,属性中转表!A:G,7,FALSE)&gt;=25,VLOOKUP(A1952,英雄数据表!A:K,5,0),""))</f>
        <v>"atk":300,"hp":5000,"undpspro":100,"pvpdpspro":50,"pvpundpspro":50</v>
      </c>
      <c r="J1952" s="20" t="str">
        <f>IF(I1952="","",属性中转表!$I$1&amp;(IF(VLOOKUP(B1952,属性中转表!A:G,7,FALSE)=0,0,VLOOKUP(VLOOKUP(B1952,属性中转表!A:G,7,FALSE),属性中转表!$K$2:$P$21,4,0)))+IFERROR(VLOOKUP(A1952,英雄数据表!A:K,IF(武魂!B1952&gt;=50,10,IF(武魂!B1952&gt;=25,6)),0),0))</f>
        <v>,"dpspro":100</v>
      </c>
      <c r="K1952" s="32" t="str">
        <f t="shared" si="133"/>
        <v>"atk":300,"hp":5000,"undpspro":100,"pvpdpspro":50,"pvpundpspro":50,"dpspro":100</v>
      </c>
      <c r="L1952" s="20" t="str">
        <f>IF(B1952&gt;=50,VLOOKUP(A1952,英雄数据表!A:L,11,FALSE),IF(B1952&gt;=25,VLOOKUP(A1952,英雄数据表!A:L,7,0),""))</f>
        <v>"2106602004"</v>
      </c>
      <c r="M1952" s="20" t="str">
        <f>IFERROR(VLOOKUP(B1952,属性中转表!$K$2:$O$21,5,FALSE),"")</f>
        <v/>
      </c>
      <c r="N1952" s="20" t="str">
        <f>IF(B1952=25,VLOOKUP(A1952,英雄数据表!A:L,8,FALSE),IF(B1952=50,VLOOKUP(A1952,英雄数据表!A:L,12,0),""))</f>
        <v/>
      </c>
    </row>
    <row r="1953" spans="1:14" x14ac:dyDescent="0.3">
      <c r="A1953" s="20">
        <v>21066</v>
      </c>
      <c r="B1953" s="21">
        <f t="shared" si="130"/>
        <v>52</v>
      </c>
      <c r="C1953" s="21">
        <v>5</v>
      </c>
      <c r="D1953" s="21">
        <f>VLOOKUP(A1953,英雄数据表!A:D,4,0)</f>
        <v>2</v>
      </c>
      <c r="E1953" s="20" t="str">
        <f>VLOOKUP(A1953,英雄数据表!A:C,3,0)</f>
        <v>奥术之刃</v>
      </c>
      <c r="F1953" s="20">
        <f t="shared" si="131"/>
        <v>21066</v>
      </c>
      <c r="G1953" s="20">
        <f t="shared" si="132"/>
        <v>21066</v>
      </c>
      <c r="H1953" s="21" t="str">
        <f>VLOOKUP(B1953,属性中转表!A:F,6,FALSE)</f>
        <v>"hp":194400,"atk":5400</v>
      </c>
      <c r="I1953" s="20" t="str">
        <f>IF(VLOOKUP(B1953,属性中转表!A:G,7,FALSE)=0,"",VLOOKUP(VLOOKUP(B1953,属性中转表!A:G,7,FALSE),属性中转表!$K$2:$P$21,6,0))&amp;IF(VLOOKUP(B1953,属性中转表!A:G,7,FALSE)&gt;=50,VLOOKUP(A1953,英雄数据表!A:K,9,0),IF(VLOOKUP(B1953,属性中转表!A:G,7,FALSE)&gt;=25,VLOOKUP(A1953,英雄数据表!A:K,5,0),""))</f>
        <v>"atk":300,"hp":5000,"undpspro":100,"pvpdpspro":50,"pvpundpspro":50</v>
      </c>
      <c r="J1953" s="20" t="str">
        <f>IF(I1953="","",属性中转表!$I$1&amp;(IF(VLOOKUP(B1953,属性中转表!A:G,7,FALSE)=0,0,VLOOKUP(VLOOKUP(B1953,属性中转表!A:G,7,FALSE),属性中转表!$K$2:$P$21,4,0)))+IFERROR(VLOOKUP(A1953,英雄数据表!A:K,IF(武魂!B1953&gt;=50,10,IF(武魂!B1953&gt;=25,6)),0),0))</f>
        <v>,"dpspro":100</v>
      </c>
      <c r="K1953" s="32" t="str">
        <f t="shared" si="133"/>
        <v>"atk":300,"hp":5000,"undpspro":100,"pvpdpspro":50,"pvpundpspro":50,"dpspro":100</v>
      </c>
      <c r="L1953" s="20" t="str">
        <f>IF(B1953&gt;=50,VLOOKUP(A1953,英雄数据表!A:L,11,FALSE),IF(B1953&gt;=25,VLOOKUP(A1953,英雄数据表!A:L,7,0),""))</f>
        <v>"2106602004"</v>
      </c>
      <c r="M1953" s="20" t="str">
        <f>IFERROR(VLOOKUP(B1953,属性中转表!$K$2:$O$21,5,FALSE),"")</f>
        <v/>
      </c>
      <c r="N1953" s="20" t="str">
        <f>IF(B1953=25,VLOOKUP(A1953,英雄数据表!A:L,8,FALSE),IF(B1953=50,VLOOKUP(A1953,英雄数据表!A:L,12,0),""))</f>
        <v/>
      </c>
    </row>
    <row r="1954" spans="1:14" x14ac:dyDescent="0.3">
      <c r="A1954" s="20">
        <v>21066</v>
      </c>
      <c r="B1954" s="21">
        <f t="shared" si="130"/>
        <v>53</v>
      </c>
      <c r="C1954" s="21">
        <v>5</v>
      </c>
      <c r="D1954" s="21">
        <f>VLOOKUP(A1954,英雄数据表!A:D,4,0)</f>
        <v>2</v>
      </c>
      <c r="E1954" s="20" t="str">
        <f>VLOOKUP(A1954,英雄数据表!A:C,3,0)</f>
        <v>奥术之刃</v>
      </c>
      <c r="F1954" s="20">
        <f t="shared" si="131"/>
        <v>21066</v>
      </c>
      <c r="G1954" s="20">
        <f t="shared" si="132"/>
        <v>21066</v>
      </c>
      <c r="H1954" s="21" t="str">
        <f>VLOOKUP(B1954,属性中转表!A:F,6,FALSE)</f>
        <v>"hp":199800,"atk":5550</v>
      </c>
      <c r="I1954" s="20" t="str">
        <f>IF(VLOOKUP(B1954,属性中转表!A:G,7,FALSE)=0,"",VLOOKUP(VLOOKUP(B1954,属性中转表!A:G,7,FALSE),属性中转表!$K$2:$P$21,6,0))&amp;IF(VLOOKUP(B1954,属性中转表!A:G,7,FALSE)&gt;=50,VLOOKUP(A1954,英雄数据表!A:K,9,0),IF(VLOOKUP(B1954,属性中转表!A:G,7,FALSE)&gt;=25,VLOOKUP(A1954,英雄数据表!A:K,5,0),""))</f>
        <v>"atk":300,"hp":5000,"undpspro":100,"pvpdpspro":50,"pvpundpspro":50</v>
      </c>
      <c r="J1954" s="20" t="str">
        <f>IF(I1954="","",属性中转表!$I$1&amp;(IF(VLOOKUP(B1954,属性中转表!A:G,7,FALSE)=0,0,VLOOKUP(VLOOKUP(B1954,属性中转表!A:G,7,FALSE),属性中转表!$K$2:$P$21,4,0)))+IFERROR(VLOOKUP(A1954,英雄数据表!A:K,IF(武魂!B1954&gt;=50,10,IF(武魂!B1954&gt;=25,6)),0),0))</f>
        <v>,"dpspro":100</v>
      </c>
      <c r="K1954" s="32" t="str">
        <f t="shared" si="133"/>
        <v>"atk":300,"hp":5000,"undpspro":100,"pvpdpspro":50,"pvpundpspro":50,"dpspro":100</v>
      </c>
      <c r="L1954" s="20" t="str">
        <f>IF(B1954&gt;=50,VLOOKUP(A1954,英雄数据表!A:L,11,FALSE),IF(B1954&gt;=25,VLOOKUP(A1954,英雄数据表!A:L,7,0),""))</f>
        <v>"2106602004"</v>
      </c>
      <c r="M1954" s="20" t="str">
        <f>IFERROR(VLOOKUP(B1954,属性中转表!$K$2:$O$21,5,FALSE),"")</f>
        <v/>
      </c>
      <c r="N1954" s="20" t="str">
        <f>IF(B1954=25,VLOOKUP(A1954,英雄数据表!A:L,8,FALSE),IF(B1954=50,VLOOKUP(A1954,英雄数据表!A:L,12,0),""))</f>
        <v/>
      </c>
    </row>
    <row r="1955" spans="1:14" x14ac:dyDescent="0.3">
      <c r="A1955" s="20">
        <v>21066</v>
      </c>
      <c r="B1955" s="21">
        <f t="shared" si="130"/>
        <v>54</v>
      </c>
      <c r="C1955" s="21">
        <v>5</v>
      </c>
      <c r="D1955" s="21">
        <f>VLOOKUP(A1955,英雄数据表!A:D,4,0)</f>
        <v>2</v>
      </c>
      <c r="E1955" s="20" t="str">
        <f>VLOOKUP(A1955,英雄数据表!A:C,3,0)</f>
        <v>奥术之刃</v>
      </c>
      <c r="F1955" s="20">
        <f t="shared" si="131"/>
        <v>21066</v>
      </c>
      <c r="G1955" s="20">
        <f t="shared" si="132"/>
        <v>21066</v>
      </c>
      <c r="H1955" s="21" t="str">
        <f>VLOOKUP(B1955,属性中转表!A:F,6,FALSE)</f>
        <v>"hp":205200,"atk":5700</v>
      </c>
      <c r="I1955" s="20" t="str">
        <f>IF(VLOOKUP(B1955,属性中转表!A:G,7,FALSE)=0,"",VLOOKUP(VLOOKUP(B1955,属性中转表!A:G,7,FALSE),属性中转表!$K$2:$P$21,6,0))&amp;IF(VLOOKUP(B1955,属性中转表!A:G,7,FALSE)&gt;=50,VLOOKUP(A1955,英雄数据表!A:K,9,0),IF(VLOOKUP(B1955,属性中转表!A:G,7,FALSE)&gt;=25,VLOOKUP(A1955,英雄数据表!A:K,5,0),""))</f>
        <v>"atk":300,"hp":5000,"undpspro":100,"pvpdpspro":50,"pvpundpspro":50</v>
      </c>
      <c r="J1955" s="20" t="str">
        <f>IF(I1955="","",属性中转表!$I$1&amp;(IF(VLOOKUP(B1955,属性中转表!A:G,7,FALSE)=0,0,VLOOKUP(VLOOKUP(B1955,属性中转表!A:G,7,FALSE),属性中转表!$K$2:$P$21,4,0)))+IFERROR(VLOOKUP(A1955,英雄数据表!A:K,IF(武魂!B1955&gt;=50,10,IF(武魂!B1955&gt;=25,6)),0),0))</f>
        <v>,"dpspro":100</v>
      </c>
      <c r="K1955" s="32" t="str">
        <f t="shared" si="133"/>
        <v>"atk":300,"hp":5000,"undpspro":100,"pvpdpspro":50,"pvpundpspro":50,"dpspro":100</v>
      </c>
      <c r="L1955" s="20" t="str">
        <f>IF(B1955&gt;=50,VLOOKUP(A1955,英雄数据表!A:L,11,FALSE),IF(B1955&gt;=25,VLOOKUP(A1955,英雄数据表!A:L,7,0),""))</f>
        <v>"2106602004"</v>
      </c>
      <c r="M1955" s="20" t="str">
        <f>IFERROR(VLOOKUP(B1955,属性中转表!$K$2:$O$21,5,FALSE),"")</f>
        <v/>
      </c>
      <c r="N1955" s="20" t="str">
        <f>IF(B1955=25,VLOOKUP(A1955,英雄数据表!A:L,8,FALSE),IF(B1955=50,VLOOKUP(A1955,英雄数据表!A:L,12,0),""))</f>
        <v/>
      </c>
    </row>
    <row r="1956" spans="1:14" x14ac:dyDescent="0.3">
      <c r="A1956" s="20">
        <v>21066</v>
      </c>
      <c r="B1956" s="21">
        <f t="shared" si="130"/>
        <v>55</v>
      </c>
      <c r="C1956" s="21">
        <v>5</v>
      </c>
      <c r="D1956" s="21">
        <f>VLOOKUP(A1956,英雄数据表!A:D,4,0)</f>
        <v>2</v>
      </c>
      <c r="E1956" s="20" t="str">
        <f>VLOOKUP(A1956,英雄数据表!A:C,3,0)</f>
        <v>奥术之刃</v>
      </c>
      <c r="F1956" s="20">
        <f t="shared" si="131"/>
        <v>21066</v>
      </c>
      <c r="G1956" s="20">
        <f t="shared" si="132"/>
        <v>21066</v>
      </c>
      <c r="H1956" s="21" t="str">
        <f>VLOOKUP(B1956,属性中转表!A:F,6,FALSE)</f>
        <v>"hp":210600,"atk":5850</v>
      </c>
      <c r="I1956" s="20" t="str">
        <f>IF(VLOOKUP(B1956,属性中转表!A:G,7,FALSE)=0,"",VLOOKUP(VLOOKUP(B1956,属性中转表!A:G,7,FALSE),属性中转表!$K$2:$P$21,6,0))&amp;IF(VLOOKUP(B1956,属性中转表!A:G,7,FALSE)&gt;=50,VLOOKUP(A1956,英雄数据表!A:K,9,0),IF(VLOOKUP(B1956,属性中转表!A:G,7,FALSE)&gt;=25,VLOOKUP(A1956,英雄数据表!A:K,5,0),""))</f>
        <v>"atk":300,"hp":5000,"undpspro":150,"pvpdpspro":50,"pvpundpspro":50</v>
      </c>
      <c r="J1956" s="20" t="str">
        <f>IF(I1956="","",属性中转表!$I$1&amp;(IF(VLOOKUP(B1956,属性中转表!A:G,7,FALSE)=0,0,VLOOKUP(VLOOKUP(B1956,属性中转表!A:G,7,FALSE),属性中转表!$K$2:$P$21,4,0)))+IFERROR(VLOOKUP(A1956,英雄数据表!A:K,IF(武魂!B1956&gt;=50,10,IF(武魂!B1956&gt;=25,6)),0),0))</f>
        <v>,"dpspro":100</v>
      </c>
      <c r="K1956" s="32" t="str">
        <f t="shared" si="133"/>
        <v>"atk":300,"hp":5000,"undpspro":150,"pvpdpspro":50,"pvpundpspro":50,"dpspro":100</v>
      </c>
      <c r="L1956" s="20" t="str">
        <f>IF(B1956&gt;=50,VLOOKUP(A1956,英雄数据表!A:L,11,FALSE),IF(B1956&gt;=25,VLOOKUP(A1956,英雄数据表!A:L,7,0),""))</f>
        <v>"2106602004"</v>
      </c>
      <c r="M1956" s="20" t="str">
        <f>IFERROR(VLOOKUP(B1956,属性中转表!$K$2:$O$21,5,FALSE),"")</f>
        <v>"undpspro":50</v>
      </c>
      <c r="N1956" s="20" t="str">
        <f>IF(B1956=25,VLOOKUP(A1956,英雄数据表!A:L,8,FALSE),IF(B1956=50,VLOOKUP(A1956,英雄数据表!A:L,12,0),""))</f>
        <v/>
      </c>
    </row>
    <row r="1957" spans="1:14" x14ac:dyDescent="0.3">
      <c r="A1957" s="20">
        <v>21066</v>
      </c>
      <c r="B1957" s="21">
        <f t="shared" si="130"/>
        <v>56</v>
      </c>
      <c r="C1957" s="21">
        <v>5</v>
      </c>
      <c r="D1957" s="21">
        <f>VLOOKUP(A1957,英雄数据表!A:D,4,0)</f>
        <v>2</v>
      </c>
      <c r="E1957" s="20" t="str">
        <f>VLOOKUP(A1957,英雄数据表!A:C,3,0)</f>
        <v>奥术之刃</v>
      </c>
      <c r="F1957" s="20">
        <f t="shared" si="131"/>
        <v>21066</v>
      </c>
      <c r="G1957" s="20">
        <f t="shared" si="132"/>
        <v>21066</v>
      </c>
      <c r="H1957" s="21" t="str">
        <f>VLOOKUP(B1957,属性中转表!A:F,6,FALSE)</f>
        <v>"hp":216000,"atk":6000</v>
      </c>
      <c r="I1957" s="20" t="str">
        <f>IF(VLOOKUP(B1957,属性中转表!A:G,7,FALSE)=0,"",VLOOKUP(VLOOKUP(B1957,属性中转表!A:G,7,FALSE),属性中转表!$K$2:$P$21,6,0))&amp;IF(VLOOKUP(B1957,属性中转表!A:G,7,FALSE)&gt;=50,VLOOKUP(A1957,英雄数据表!A:K,9,0),IF(VLOOKUP(B1957,属性中转表!A:G,7,FALSE)&gt;=25,VLOOKUP(A1957,英雄数据表!A:K,5,0),""))</f>
        <v>"atk":300,"hp":5000,"undpspro":150,"pvpdpspro":50,"pvpundpspro":50</v>
      </c>
      <c r="J1957" s="20" t="str">
        <f>IF(I1957="","",属性中转表!$I$1&amp;(IF(VLOOKUP(B1957,属性中转表!A:G,7,FALSE)=0,0,VLOOKUP(VLOOKUP(B1957,属性中转表!A:G,7,FALSE),属性中转表!$K$2:$P$21,4,0)))+IFERROR(VLOOKUP(A1957,英雄数据表!A:K,IF(武魂!B1957&gt;=50,10,IF(武魂!B1957&gt;=25,6)),0),0))</f>
        <v>,"dpspro":100</v>
      </c>
      <c r="K1957" s="32" t="str">
        <f t="shared" si="133"/>
        <v>"atk":300,"hp":5000,"undpspro":150,"pvpdpspro":50,"pvpundpspro":50,"dpspro":100</v>
      </c>
      <c r="L1957" s="20" t="str">
        <f>IF(B1957&gt;=50,VLOOKUP(A1957,英雄数据表!A:L,11,FALSE),IF(B1957&gt;=25,VLOOKUP(A1957,英雄数据表!A:L,7,0),""))</f>
        <v>"2106602004"</v>
      </c>
      <c r="M1957" s="20" t="str">
        <f>IFERROR(VLOOKUP(B1957,属性中转表!$K$2:$O$21,5,FALSE),"")</f>
        <v/>
      </c>
      <c r="N1957" s="20" t="str">
        <f>IF(B1957=25,VLOOKUP(A1957,英雄数据表!A:L,8,FALSE),IF(B1957=50,VLOOKUP(A1957,英雄数据表!A:L,12,0),""))</f>
        <v/>
      </c>
    </row>
    <row r="1958" spans="1:14" x14ac:dyDescent="0.3">
      <c r="A1958" s="20">
        <v>21066</v>
      </c>
      <c r="B1958" s="21">
        <f t="shared" si="130"/>
        <v>57</v>
      </c>
      <c r="C1958" s="21">
        <v>5</v>
      </c>
      <c r="D1958" s="21">
        <f>VLOOKUP(A1958,英雄数据表!A:D,4,0)</f>
        <v>2</v>
      </c>
      <c r="E1958" s="20" t="str">
        <f>VLOOKUP(A1958,英雄数据表!A:C,3,0)</f>
        <v>奥术之刃</v>
      </c>
      <c r="F1958" s="20">
        <f t="shared" si="131"/>
        <v>21066</v>
      </c>
      <c r="G1958" s="20">
        <f t="shared" si="132"/>
        <v>21066</v>
      </c>
      <c r="H1958" s="21" t="str">
        <f>VLOOKUP(B1958,属性中转表!A:F,6,FALSE)</f>
        <v>"hp":221400,"atk":6150</v>
      </c>
      <c r="I1958" s="20" t="str">
        <f>IF(VLOOKUP(B1958,属性中转表!A:G,7,FALSE)=0,"",VLOOKUP(VLOOKUP(B1958,属性中转表!A:G,7,FALSE),属性中转表!$K$2:$P$21,6,0))&amp;IF(VLOOKUP(B1958,属性中转表!A:G,7,FALSE)&gt;=50,VLOOKUP(A1958,英雄数据表!A:K,9,0),IF(VLOOKUP(B1958,属性中转表!A:G,7,FALSE)&gt;=25,VLOOKUP(A1958,英雄数据表!A:K,5,0),""))</f>
        <v>"atk":300,"hp":5000,"undpspro":150,"pvpdpspro":50,"pvpundpspro":50</v>
      </c>
      <c r="J1958" s="20" t="str">
        <f>IF(I1958="","",属性中转表!$I$1&amp;(IF(VLOOKUP(B1958,属性中转表!A:G,7,FALSE)=0,0,VLOOKUP(VLOOKUP(B1958,属性中转表!A:G,7,FALSE),属性中转表!$K$2:$P$21,4,0)))+IFERROR(VLOOKUP(A1958,英雄数据表!A:K,IF(武魂!B1958&gt;=50,10,IF(武魂!B1958&gt;=25,6)),0),0))</f>
        <v>,"dpspro":100</v>
      </c>
      <c r="K1958" s="32" t="str">
        <f t="shared" si="133"/>
        <v>"atk":300,"hp":5000,"undpspro":150,"pvpdpspro":50,"pvpundpspro":50,"dpspro":100</v>
      </c>
      <c r="L1958" s="20" t="str">
        <f>IF(B1958&gt;=50,VLOOKUP(A1958,英雄数据表!A:L,11,FALSE),IF(B1958&gt;=25,VLOOKUP(A1958,英雄数据表!A:L,7,0),""))</f>
        <v>"2106602004"</v>
      </c>
      <c r="M1958" s="20" t="str">
        <f>IFERROR(VLOOKUP(B1958,属性中转表!$K$2:$O$21,5,FALSE),"")</f>
        <v/>
      </c>
      <c r="N1958" s="20" t="str">
        <f>IF(B1958=25,VLOOKUP(A1958,英雄数据表!A:L,8,FALSE),IF(B1958=50,VLOOKUP(A1958,英雄数据表!A:L,12,0),""))</f>
        <v/>
      </c>
    </row>
    <row r="1959" spans="1:14" x14ac:dyDescent="0.3">
      <c r="A1959" s="20">
        <v>21066</v>
      </c>
      <c r="B1959" s="21">
        <f t="shared" si="130"/>
        <v>58</v>
      </c>
      <c r="C1959" s="21">
        <v>5</v>
      </c>
      <c r="D1959" s="21">
        <f>VLOOKUP(A1959,英雄数据表!A:D,4,0)</f>
        <v>2</v>
      </c>
      <c r="E1959" s="20" t="str">
        <f>VLOOKUP(A1959,英雄数据表!A:C,3,0)</f>
        <v>奥术之刃</v>
      </c>
      <c r="F1959" s="20">
        <f t="shared" si="131"/>
        <v>21066</v>
      </c>
      <c r="G1959" s="20">
        <f t="shared" si="132"/>
        <v>21066</v>
      </c>
      <c r="H1959" s="21" t="str">
        <f>VLOOKUP(B1959,属性中转表!A:F,6,FALSE)</f>
        <v>"hp":226800,"atk":6300</v>
      </c>
      <c r="I1959" s="20" t="str">
        <f>IF(VLOOKUP(B1959,属性中转表!A:G,7,FALSE)=0,"",VLOOKUP(VLOOKUP(B1959,属性中转表!A:G,7,FALSE),属性中转表!$K$2:$P$21,6,0))&amp;IF(VLOOKUP(B1959,属性中转表!A:G,7,FALSE)&gt;=50,VLOOKUP(A1959,英雄数据表!A:K,9,0),IF(VLOOKUP(B1959,属性中转表!A:G,7,FALSE)&gt;=25,VLOOKUP(A1959,英雄数据表!A:K,5,0),""))</f>
        <v>"atk":300,"hp":5000,"undpspro":150,"pvpdpspro":50,"pvpundpspro":50</v>
      </c>
      <c r="J1959" s="20" t="str">
        <f>IF(I1959="","",属性中转表!$I$1&amp;(IF(VLOOKUP(B1959,属性中转表!A:G,7,FALSE)=0,0,VLOOKUP(VLOOKUP(B1959,属性中转表!A:G,7,FALSE),属性中转表!$K$2:$P$21,4,0)))+IFERROR(VLOOKUP(A1959,英雄数据表!A:K,IF(武魂!B1959&gt;=50,10,IF(武魂!B1959&gt;=25,6)),0),0))</f>
        <v>,"dpspro":100</v>
      </c>
      <c r="K1959" s="32" t="str">
        <f t="shared" si="133"/>
        <v>"atk":300,"hp":5000,"undpspro":150,"pvpdpspro":50,"pvpundpspro":50,"dpspro":100</v>
      </c>
      <c r="L1959" s="20" t="str">
        <f>IF(B1959&gt;=50,VLOOKUP(A1959,英雄数据表!A:L,11,FALSE),IF(B1959&gt;=25,VLOOKUP(A1959,英雄数据表!A:L,7,0),""))</f>
        <v>"2106602004"</v>
      </c>
      <c r="M1959" s="20" t="str">
        <f>IFERROR(VLOOKUP(B1959,属性中转表!$K$2:$O$21,5,FALSE),"")</f>
        <v/>
      </c>
      <c r="N1959" s="20" t="str">
        <f>IF(B1959=25,VLOOKUP(A1959,英雄数据表!A:L,8,FALSE),IF(B1959=50,VLOOKUP(A1959,英雄数据表!A:L,12,0),""))</f>
        <v/>
      </c>
    </row>
    <row r="1960" spans="1:14" x14ac:dyDescent="0.3">
      <c r="A1960" s="20">
        <v>21066</v>
      </c>
      <c r="B1960" s="21">
        <f t="shared" si="130"/>
        <v>59</v>
      </c>
      <c r="C1960" s="21">
        <v>5</v>
      </c>
      <c r="D1960" s="21">
        <f>VLOOKUP(A1960,英雄数据表!A:D,4,0)</f>
        <v>2</v>
      </c>
      <c r="E1960" s="20" t="str">
        <f>VLOOKUP(A1960,英雄数据表!A:C,3,0)</f>
        <v>奥术之刃</v>
      </c>
      <c r="F1960" s="20">
        <f t="shared" si="131"/>
        <v>21066</v>
      </c>
      <c r="G1960" s="20">
        <f t="shared" si="132"/>
        <v>21066</v>
      </c>
      <c r="H1960" s="21" t="str">
        <f>VLOOKUP(B1960,属性中转表!A:F,6,FALSE)</f>
        <v>"hp":232200,"atk":6450</v>
      </c>
      <c r="I1960" s="20" t="str">
        <f>IF(VLOOKUP(B1960,属性中转表!A:G,7,FALSE)=0,"",VLOOKUP(VLOOKUP(B1960,属性中转表!A:G,7,FALSE),属性中转表!$K$2:$P$21,6,0))&amp;IF(VLOOKUP(B1960,属性中转表!A:G,7,FALSE)&gt;=50,VLOOKUP(A1960,英雄数据表!A:K,9,0),IF(VLOOKUP(B1960,属性中转表!A:G,7,FALSE)&gt;=25,VLOOKUP(A1960,英雄数据表!A:K,5,0),""))</f>
        <v>"atk":300,"hp":5000,"undpspro":150,"pvpdpspro":50,"pvpundpspro":50</v>
      </c>
      <c r="J1960" s="20" t="str">
        <f>IF(I1960="","",属性中转表!$I$1&amp;(IF(VLOOKUP(B1960,属性中转表!A:G,7,FALSE)=0,0,VLOOKUP(VLOOKUP(B1960,属性中转表!A:G,7,FALSE),属性中转表!$K$2:$P$21,4,0)))+IFERROR(VLOOKUP(A1960,英雄数据表!A:K,IF(武魂!B1960&gt;=50,10,IF(武魂!B1960&gt;=25,6)),0),0))</f>
        <v>,"dpspro":100</v>
      </c>
      <c r="K1960" s="32" t="str">
        <f t="shared" si="133"/>
        <v>"atk":300,"hp":5000,"undpspro":150,"pvpdpspro":50,"pvpundpspro":50,"dpspro":100</v>
      </c>
      <c r="L1960" s="20" t="str">
        <f>IF(B1960&gt;=50,VLOOKUP(A1960,英雄数据表!A:L,11,FALSE),IF(B1960&gt;=25,VLOOKUP(A1960,英雄数据表!A:L,7,0),""))</f>
        <v>"2106602004"</v>
      </c>
      <c r="M1960" s="20" t="str">
        <f>IFERROR(VLOOKUP(B1960,属性中转表!$K$2:$O$21,5,FALSE),"")</f>
        <v/>
      </c>
      <c r="N1960" s="20" t="str">
        <f>IF(B1960=25,VLOOKUP(A1960,英雄数据表!A:L,8,FALSE),IF(B1960=50,VLOOKUP(A1960,英雄数据表!A:L,12,0),""))</f>
        <v/>
      </c>
    </row>
    <row r="1961" spans="1:14" x14ac:dyDescent="0.3">
      <c r="A1961" s="20">
        <v>21066</v>
      </c>
      <c r="B1961" s="21">
        <f t="shared" si="130"/>
        <v>60</v>
      </c>
      <c r="C1961" s="21">
        <v>5</v>
      </c>
      <c r="D1961" s="21">
        <f>VLOOKUP(A1961,英雄数据表!A:D,4,0)</f>
        <v>2</v>
      </c>
      <c r="E1961" s="20" t="str">
        <f>VLOOKUP(A1961,英雄数据表!A:C,3,0)</f>
        <v>奥术之刃</v>
      </c>
      <c r="F1961" s="20">
        <f t="shared" si="131"/>
        <v>21066</v>
      </c>
      <c r="G1961" s="20">
        <f t="shared" si="132"/>
        <v>21066</v>
      </c>
      <c r="H1961" s="21" t="str">
        <f>VLOOKUP(B1961,属性中转表!A:F,6,FALSE)</f>
        <v>"hp":237600,"atk":6600</v>
      </c>
      <c r="I1961" s="20" t="str">
        <f>IF(VLOOKUP(B1961,属性中转表!A:G,7,FALSE)=0,"",VLOOKUP(VLOOKUP(B1961,属性中转表!A:G,7,FALSE),属性中转表!$K$2:$P$21,6,0))&amp;IF(VLOOKUP(B1961,属性中转表!A:G,7,FALSE)&gt;=50,VLOOKUP(A1961,英雄数据表!A:K,9,0),IF(VLOOKUP(B1961,属性中转表!A:G,7,FALSE)&gt;=25,VLOOKUP(A1961,英雄数据表!A:K,5,0),""))</f>
        <v>"atk":300,"hp":5000,"undpspro":150,"pvpdpspro":50,"pvpundpspro":50</v>
      </c>
      <c r="J1961" s="20" t="str">
        <f>IF(I1961="","",属性中转表!$I$1&amp;(IF(VLOOKUP(B1961,属性中转表!A:G,7,FALSE)=0,0,VLOOKUP(VLOOKUP(B1961,属性中转表!A:G,7,FALSE),属性中转表!$K$2:$P$21,4,0)))+IFERROR(VLOOKUP(A1961,英雄数据表!A:K,IF(武魂!B1961&gt;=50,10,IF(武魂!B1961&gt;=25,6)),0),0))</f>
        <v>,"dpspro":150</v>
      </c>
      <c r="K1961" s="32" t="str">
        <f t="shared" si="133"/>
        <v>"atk":300,"hp":5000,"undpspro":150,"pvpdpspro":50,"pvpundpspro":50,"dpspro":150</v>
      </c>
      <c r="L1961" s="20" t="str">
        <f>IF(B1961&gt;=50,VLOOKUP(A1961,英雄数据表!A:L,11,FALSE),IF(B1961&gt;=25,VLOOKUP(A1961,英雄数据表!A:L,7,0),""))</f>
        <v>"2106602004"</v>
      </c>
      <c r="M1961" s="20" t="str">
        <f>IFERROR(VLOOKUP(B1961,属性中转表!$K$2:$O$21,5,FALSE),"")</f>
        <v>"dpspro":50</v>
      </c>
      <c r="N1961" s="20" t="str">
        <f>IF(B1961=25,VLOOKUP(A1961,英雄数据表!A:L,8,FALSE),IF(B1961=50,VLOOKUP(A1961,英雄数据表!A:L,12,0),""))</f>
        <v/>
      </c>
    </row>
    <row r="1962" spans="1:14" x14ac:dyDescent="0.3">
      <c r="A1962" s="20">
        <v>21066</v>
      </c>
      <c r="B1962" s="21">
        <f t="shared" si="130"/>
        <v>61</v>
      </c>
      <c r="C1962" s="21">
        <v>5</v>
      </c>
      <c r="D1962" s="21">
        <f>VLOOKUP(A1962,英雄数据表!A:D,4,0)</f>
        <v>2</v>
      </c>
      <c r="E1962" s="20" t="str">
        <f>VLOOKUP(A1962,英雄数据表!A:C,3,0)</f>
        <v>奥术之刃</v>
      </c>
      <c r="F1962" s="20">
        <f t="shared" si="131"/>
        <v>21066</v>
      </c>
      <c r="G1962" s="20">
        <f t="shared" si="132"/>
        <v>21066</v>
      </c>
      <c r="H1962" s="21" t="str">
        <f>VLOOKUP(B1962,属性中转表!A:F,6,FALSE)</f>
        <v>"hp":243000,"atk":6750</v>
      </c>
      <c r="I1962" s="20" t="str">
        <f>IF(VLOOKUP(B1962,属性中转表!A:G,7,FALSE)=0,"",VLOOKUP(VLOOKUP(B1962,属性中转表!A:G,7,FALSE),属性中转表!$K$2:$P$21,6,0))&amp;IF(VLOOKUP(B1962,属性中转表!A:G,7,FALSE)&gt;=50,VLOOKUP(A1962,英雄数据表!A:K,9,0),IF(VLOOKUP(B1962,属性中转表!A:G,7,FALSE)&gt;=25,VLOOKUP(A1962,英雄数据表!A:K,5,0),""))</f>
        <v>"atk":300,"hp":5000,"undpspro":150,"pvpdpspro":50,"pvpundpspro":50</v>
      </c>
      <c r="J1962" s="20" t="str">
        <f>IF(I1962="","",属性中转表!$I$1&amp;(IF(VLOOKUP(B1962,属性中转表!A:G,7,FALSE)=0,0,VLOOKUP(VLOOKUP(B1962,属性中转表!A:G,7,FALSE),属性中转表!$K$2:$P$21,4,0)))+IFERROR(VLOOKUP(A1962,英雄数据表!A:K,IF(武魂!B1962&gt;=50,10,IF(武魂!B1962&gt;=25,6)),0),0))</f>
        <v>,"dpspro":150</v>
      </c>
      <c r="K1962" s="32" t="str">
        <f t="shared" si="133"/>
        <v>"atk":300,"hp":5000,"undpspro":150,"pvpdpspro":50,"pvpundpspro":50,"dpspro":150</v>
      </c>
      <c r="L1962" s="20" t="str">
        <f>IF(B1962&gt;=50,VLOOKUP(A1962,英雄数据表!A:L,11,FALSE),IF(B1962&gt;=25,VLOOKUP(A1962,英雄数据表!A:L,7,0),""))</f>
        <v>"2106602004"</v>
      </c>
      <c r="M1962" s="20" t="str">
        <f>IFERROR(VLOOKUP(B1962,属性中转表!$K$2:$O$21,5,FALSE),"")</f>
        <v/>
      </c>
      <c r="N1962" s="20" t="str">
        <f>IF(B1962=25,VLOOKUP(A1962,英雄数据表!A:L,8,FALSE),IF(B1962=50,VLOOKUP(A1962,英雄数据表!A:L,12,0),""))</f>
        <v/>
      </c>
    </row>
    <row r="1963" spans="1:14" x14ac:dyDescent="0.3">
      <c r="A1963" s="20">
        <v>21066</v>
      </c>
      <c r="B1963" s="21">
        <f t="shared" si="130"/>
        <v>62</v>
      </c>
      <c r="C1963" s="21">
        <v>5</v>
      </c>
      <c r="D1963" s="21">
        <f>VLOOKUP(A1963,英雄数据表!A:D,4,0)</f>
        <v>2</v>
      </c>
      <c r="E1963" s="20" t="str">
        <f>VLOOKUP(A1963,英雄数据表!A:C,3,0)</f>
        <v>奥术之刃</v>
      </c>
      <c r="F1963" s="20">
        <f t="shared" si="131"/>
        <v>21066</v>
      </c>
      <c r="G1963" s="20">
        <f t="shared" si="132"/>
        <v>21066</v>
      </c>
      <c r="H1963" s="21" t="str">
        <f>VLOOKUP(B1963,属性中转表!A:F,6,FALSE)</f>
        <v>"hp":248400,"atk":6900</v>
      </c>
      <c r="I1963" s="20" t="str">
        <f>IF(VLOOKUP(B1963,属性中转表!A:G,7,FALSE)=0,"",VLOOKUP(VLOOKUP(B1963,属性中转表!A:G,7,FALSE),属性中转表!$K$2:$P$21,6,0))&amp;IF(VLOOKUP(B1963,属性中转表!A:G,7,FALSE)&gt;=50,VLOOKUP(A1963,英雄数据表!A:K,9,0),IF(VLOOKUP(B1963,属性中转表!A:G,7,FALSE)&gt;=25,VLOOKUP(A1963,英雄数据表!A:K,5,0),""))</f>
        <v>"atk":300,"hp":5000,"undpspro":150,"pvpdpspro":50,"pvpundpspro":50</v>
      </c>
      <c r="J1963" s="20" t="str">
        <f>IF(I1963="","",属性中转表!$I$1&amp;(IF(VLOOKUP(B1963,属性中转表!A:G,7,FALSE)=0,0,VLOOKUP(VLOOKUP(B1963,属性中转表!A:G,7,FALSE),属性中转表!$K$2:$P$21,4,0)))+IFERROR(VLOOKUP(A1963,英雄数据表!A:K,IF(武魂!B1963&gt;=50,10,IF(武魂!B1963&gt;=25,6)),0),0))</f>
        <v>,"dpspro":150</v>
      </c>
      <c r="K1963" s="32" t="str">
        <f t="shared" si="133"/>
        <v>"atk":300,"hp":5000,"undpspro":150,"pvpdpspro":50,"pvpundpspro":50,"dpspro":150</v>
      </c>
      <c r="L1963" s="20" t="str">
        <f>IF(B1963&gt;=50,VLOOKUP(A1963,英雄数据表!A:L,11,FALSE),IF(B1963&gt;=25,VLOOKUP(A1963,英雄数据表!A:L,7,0),""))</f>
        <v>"2106602004"</v>
      </c>
      <c r="M1963" s="20" t="str">
        <f>IFERROR(VLOOKUP(B1963,属性中转表!$K$2:$O$21,5,FALSE),"")</f>
        <v/>
      </c>
      <c r="N1963" s="20" t="str">
        <f>IF(B1963=25,VLOOKUP(A1963,英雄数据表!A:L,8,FALSE),IF(B1963=50,VLOOKUP(A1963,英雄数据表!A:L,12,0),""))</f>
        <v/>
      </c>
    </row>
    <row r="1964" spans="1:14" x14ac:dyDescent="0.3">
      <c r="A1964" s="20">
        <v>21066</v>
      </c>
      <c r="B1964" s="21">
        <f t="shared" si="130"/>
        <v>63</v>
      </c>
      <c r="C1964" s="21">
        <v>5</v>
      </c>
      <c r="D1964" s="21">
        <f>VLOOKUP(A1964,英雄数据表!A:D,4,0)</f>
        <v>2</v>
      </c>
      <c r="E1964" s="20" t="str">
        <f>VLOOKUP(A1964,英雄数据表!A:C,3,0)</f>
        <v>奥术之刃</v>
      </c>
      <c r="F1964" s="20">
        <f t="shared" si="131"/>
        <v>21066</v>
      </c>
      <c r="G1964" s="20">
        <f t="shared" si="132"/>
        <v>21066</v>
      </c>
      <c r="H1964" s="21" t="str">
        <f>VLOOKUP(B1964,属性中转表!A:F,6,FALSE)</f>
        <v>"hp":253800,"atk":7050</v>
      </c>
      <c r="I1964" s="20" t="str">
        <f>IF(VLOOKUP(B1964,属性中转表!A:G,7,FALSE)=0,"",VLOOKUP(VLOOKUP(B1964,属性中转表!A:G,7,FALSE),属性中转表!$K$2:$P$21,6,0))&amp;IF(VLOOKUP(B1964,属性中转表!A:G,7,FALSE)&gt;=50,VLOOKUP(A1964,英雄数据表!A:K,9,0),IF(VLOOKUP(B1964,属性中转表!A:G,7,FALSE)&gt;=25,VLOOKUP(A1964,英雄数据表!A:K,5,0),""))</f>
        <v>"atk":300,"hp":5000,"undpspro":150,"pvpdpspro":50,"pvpundpspro":50</v>
      </c>
      <c r="J1964" s="20" t="str">
        <f>IF(I1964="","",属性中转表!$I$1&amp;(IF(VLOOKUP(B1964,属性中转表!A:G,7,FALSE)=0,0,VLOOKUP(VLOOKUP(B1964,属性中转表!A:G,7,FALSE),属性中转表!$K$2:$P$21,4,0)))+IFERROR(VLOOKUP(A1964,英雄数据表!A:K,IF(武魂!B1964&gt;=50,10,IF(武魂!B1964&gt;=25,6)),0),0))</f>
        <v>,"dpspro":150</v>
      </c>
      <c r="K1964" s="32" t="str">
        <f t="shared" si="133"/>
        <v>"atk":300,"hp":5000,"undpspro":150,"pvpdpspro":50,"pvpundpspro":50,"dpspro":150</v>
      </c>
      <c r="L1964" s="20" t="str">
        <f>IF(B1964&gt;=50,VLOOKUP(A1964,英雄数据表!A:L,11,FALSE),IF(B1964&gt;=25,VLOOKUP(A1964,英雄数据表!A:L,7,0),""))</f>
        <v>"2106602004"</v>
      </c>
      <c r="M1964" s="20" t="str">
        <f>IFERROR(VLOOKUP(B1964,属性中转表!$K$2:$O$21,5,FALSE),"")</f>
        <v/>
      </c>
      <c r="N1964" s="20" t="str">
        <f>IF(B1964=25,VLOOKUP(A1964,英雄数据表!A:L,8,FALSE),IF(B1964=50,VLOOKUP(A1964,英雄数据表!A:L,12,0),""))</f>
        <v/>
      </c>
    </row>
    <row r="1965" spans="1:14" x14ac:dyDescent="0.3">
      <c r="A1965" s="20">
        <v>21066</v>
      </c>
      <c r="B1965" s="21">
        <f t="shared" si="130"/>
        <v>64</v>
      </c>
      <c r="C1965" s="21">
        <v>5</v>
      </c>
      <c r="D1965" s="21">
        <f>VLOOKUP(A1965,英雄数据表!A:D,4,0)</f>
        <v>2</v>
      </c>
      <c r="E1965" s="20" t="str">
        <f>VLOOKUP(A1965,英雄数据表!A:C,3,0)</f>
        <v>奥术之刃</v>
      </c>
      <c r="F1965" s="20">
        <f t="shared" si="131"/>
        <v>21066</v>
      </c>
      <c r="G1965" s="20">
        <f t="shared" si="132"/>
        <v>21066</v>
      </c>
      <c r="H1965" s="21" t="str">
        <f>VLOOKUP(B1965,属性中转表!A:F,6,FALSE)</f>
        <v>"hp":259200,"atk":7200</v>
      </c>
      <c r="I1965" s="20" t="str">
        <f>IF(VLOOKUP(B1965,属性中转表!A:G,7,FALSE)=0,"",VLOOKUP(VLOOKUP(B1965,属性中转表!A:G,7,FALSE),属性中转表!$K$2:$P$21,6,0))&amp;IF(VLOOKUP(B1965,属性中转表!A:G,7,FALSE)&gt;=50,VLOOKUP(A1965,英雄数据表!A:K,9,0),IF(VLOOKUP(B1965,属性中转表!A:G,7,FALSE)&gt;=25,VLOOKUP(A1965,英雄数据表!A:K,5,0),""))</f>
        <v>"atk":300,"hp":5000,"undpspro":150,"pvpdpspro":50,"pvpundpspro":50</v>
      </c>
      <c r="J1965" s="20" t="str">
        <f>IF(I1965="","",属性中转表!$I$1&amp;(IF(VLOOKUP(B1965,属性中转表!A:G,7,FALSE)=0,0,VLOOKUP(VLOOKUP(B1965,属性中转表!A:G,7,FALSE),属性中转表!$K$2:$P$21,4,0)))+IFERROR(VLOOKUP(A1965,英雄数据表!A:K,IF(武魂!B1965&gt;=50,10,IF(武魂!B1965&gt;=25,6)),0),0))</f>
        <v>,"dpspro":150</v>
      </c>
      <c r="K1965" s="32" t="str">
        <f t="shared" si="133"/>
        <v>"atk":300,"hp":5000,"undpspro":150,"pvpdpspro":50,"pvpundpspro":50,"dpspro":150</v>
      </c>
      <c r="L1965" s="20" t="str">
        <f>IF(B1965&gt;=50,VLOOKUP(A1965,英雄数据表!A:L,11,FALSE),IF(B1965&gt;=25,VLOOKUP(A1965,英雄数据表!A:L,7,0),""))</f>
        <v>"2106602004"</v>
      </c>
      <c r="M1965" s="20" t="str">
        <f>IFERROR(VLOOKUP(B1965,属性中转表!$K$2:$O$21,5,FALSE),"")</f>
        <v/>
      </c>
      <c r="N1965" s="20" t="str">
        <f>IF(B1965=25,VLOOKUP(A1965,英雄数据表!A:L,8,FALSE),IF(B1965=50,VLOOKUP(A1965,英雄数据表!A:L,12,0),""))</f>
        <v/>
      </c>
    </row>
    <row r="1966" spans="1:14" x14ac:dyDescent="0.3">
      <c r="A1966" s="20">
        <v>21066</v>
      </c>
      <c r="B1966" s="21">
        <f t="shared" ref="B1966:B2029" si="134">IF(A1966=A1965,B1965+1,1)</f>
        <v>65</v>
      </c>
      <c r="C1966" s="21">
        <v>5</v>
      </c>
      <c r="D1966" s="21">
        <f>VLOOKUP(A1966,英雄数据表!A:D,4,0)</f>
        <v>2</v>
      </c>
      <c r="E1966" s="20" t="str">
        <f>VLOOKUP(A1966,英雄数据表!A:C,3,0)</f>
        <v>奥术之刃</v>
      </c>
      <c r="F1966" s="20">
        <f t="shared" ref="F1966:F2029" si="135">A1966</f>
        <v>21066</v>
      </c>
      <c r="G1966" s="20">
        <f t="shared" ref="G1966:G2029" si="136">A1966</f>
        <v>21066</v>
      </c>
      <c r="H1966" s="21" t="str">
        <f>VLOOKUP(B1966,属性中转表!A:F,6,FALSE)</f>
        <v>"hp":264600,"atk":7350</v>
      </c>
      <c r="I1966" s="20" t="str">
        <f>IF(VLOOKUP(B1966,属性中转表!A:G,7,FALSE)=0,"",VLOOKUP(VLOOKUP(B1966,属性中转表!A:G,7,FALSE),属性中转表!$K$2:$P$21,6,0))&amp;IF(VLOOKUP(B1966,属性中转表!A:G,7,FALSE)&gt;=50,VLOOKUP(A1966,英雄数据表!A:K,9,0),IF(VLOOKUP(B1966,属性中转表!A:G,7,FALSE)&gt;=25,VLOOKUP(A1966,英雄数据表!A:K,5,0),""))</f>
        <v>"atk":300,"hp":5000,"undpspro":150,"pvpdpspro":100,"pvpundpspro":50</v>
      </c>
      <c r="J1966" s="20" t="str">
        <f>IF(I1966="","",属性中转表!$I$1&amp;(IF(VLOOKUP(B1966,属性中转表!A:G,7,FALSE)=0,0,VLOOKUP(VLOOKUP(B1966,属性中转表!A:G,7,FALSE),属性中转表!$K$2:$P$21,4,0)))+IFERROR(VLOOKUP(A1966,英雄数据表!A:K,IF(武魂!B1966&gt;=50,10,IF(武魂!B1966&gt;=25,6)),0),0))</f>
        <v>,"dpspro":150</v>
      </c>
      <c r="K1966" s="32" t="str">
        <f t="shared" ref="K1966:K2029" si="137">I1966&amp;J1966</f>
        <v>"atk":300,"hp":5000,"undpspro":150,"pvpdpspro":100,"pvpundpspro":50,"dpspro":150</v>
      </c>
      <c r="L1966" s="20" t="str">
        <f>IF(B1966&gt;=50,VLOOKUP(A1966,英雄数据表!A:L,11,FALSE),IF(B1966&gt;=25,VLOOKUP(A1966,英雄数据表!A:L,7,0),""))</f>
        <v>"2106602004"</v>
      </c>
      <c r="M1966" s="20" t="str">
        <f>IFERROR(VLOOKUP(B1966,属性中转表!$K$2:$O$21,5,FALSE),"")</f>
        <v>"pvpdpspro":50</v>
      </c>
      <c r="N1966" s="20" t="str">
        <f>IF(B1966=25,VLOOKUP(A1966,英雄数据表!A:L,8,FALSE),IF(B1966=50,VLOOKUP(A1966,英雄数据表!A:L,12,0),""))</f>
        <v/>
      </c>
    </row>
    <row r="1967" spans="1:14" x14ac:dyDescent="0.3">
      <c r="A1967" s="20">
        <v>21066</v>
      </c>
      <c r="B1967" s="21">
        <f t="shared" si="134"/>
        <v>66</v>
      </c>
      <c r="C1967" s="21">
        <v>5</v>
      </c>
      <c r="D1967" s="21">
        <f>VLOOKUP(A1967,英雄数据表!A:D,4,0)</f>
        <v>2</v>
      </c>
      <c r="E1967" s="20" t="str">
        <f>VLOOKUP(A1967,英雄数据表!A:C,3,0)</f>
        <v>奥术之刃</v>
      </c>
      <c r="F1967" s="20">
        <f t="shared" si="135"/>
        <v>21066</v>
      </c>
      <c r="G1967" s="20">
        <f t="shared" si="136"/>
        <v>21066</v>
      </c>
      <c r="H1967" s="21" t="str">
        <f>VLOOKUP(B1967,属性中转表!A:F,6,FALSE)</f>
        <v>"hp":270000,"atk":7500</v>
      </c>
      <c r="I1967" s="20" t="str">
        <f>IF(VLOOKUP(B1967,属性中转表!A:G,7,FALSE)=0,"",VLOOKUP(VLOOKUP(B1967,属性中转表!A:G,7,FALSE),属性中转表!$K$2:$P$21,6,0))&amp;IF(VLOOKUP(B1967,属性中转表!A:G,7,FALSE)&gt;=50,VLOOKUP(A1967,英雄数据表!A:K,9,0),IF(VLOOKUP(B1967,属性中转表!A:G,7,FALSE)&gt;=25,VLOOKUP(A1967,英雄数据表!A:K,5,0),""))</f>
        <v>"atk":300,"hp":5000,"undpspro":150,"pvpdpspro":100,"pvpundpspro":50</v>
      </c>
      <c r="J1967" s="20" t="str">
        <f>IF(I1967="","",属性中转表!$I$1&amp;(IF(VLOOKUP(B1967,属性中转表!A:G,7,FALSE)=0,0,VLOOKUP(VLOOKUP(B1967,属性中转表!A:G,7,FALSE),属性中转表!$K$2:$P$21,4,0)))+IFERROR(VLOOKUP(A1967,英雄数据表!A:K,IF(武魂!B1967&gt;=50,10,IF(武魂!B1967&gt;=25,6)),0),0))</f>
        <v>,"dpspro":150</v>
      </c>
      <c r="K1967" s="32" t="str">
        <f t="shared" si="137"/>
        <v>"atk":300,"hp":5000,"undpspro":150,"pvpdpspro":100,"pvpundpspro":50,"dpspro":150</v>
      </c>
      <c r="L1967" s="20" t="str">
        <f>IF(B1967&gt;=50,VLOOKUP(A1967,英雄数据表!A:L,11,FALSE),IF(B1967&gt;=25,VLOOKUP(A1967,英雄数据表!A:L,7,0),""))</f>
        <v>"2106602004"</v>
      </c>
      <c r="M1967" s="20" t="str">
        <f>IFERROR(VLOOKUP(B1967,属性中转表!$K$2:$O$21,5,FALSE),"")</f>
        <v/>
      </c>
      <c r="N1967" s="20" t="str">
        <f>IF(B1967=25,VLOOKUP(A1967,英雄数据表!A:L,8,FALSE),IF(B1967=50,VLOOKUP(A1967,英雄数据表!A:L,12,0),""))</f>
        <v/>
      </c>
    </row>
    <row r="1968" spans="1:14" x14ac:dyDescent="0.3">
      <c r="A1968" s="20">
        <v>21066</v>
      </c>
      <c r="B1968" s="21">
        <f t="shared" si="134"/>
        <v>67</v>
      </c>
      <c r="C1968" s="21">
        <v>5</v>
      </c>
      <c r="D1968" s="21">
        <f>VLOOKUP(A1968,英雄数据表!A:D,4,0)</f>
        <v>2</v>
      </c>
      <c r="E1968" s="20" t="str">
        <f>VLOOKUP(A1968,英雄数据表!A:C,3,0)</f>
        <v>奥术之刃</v>
      </c>
      <c r="F1968" s="20">
        <f t="shared" si="135"/>
        <v>21066</v>
      </c>
      <c r="G1968" s="20">
        <f t="shared" si="136"/>
        <v>21066</v>
      </c>
      <c r="H1968" s="21" t="str">
        <f>VLOOKUP(B1968,属性中转表!A:F,6,FALSE)</f>
        <v>"hp":275400,"atk":7650</v>
      </c>
      <c r="I1968" s="20" t="str">
        <f>IF(VLOOKUP(B1968,属性中转表!A:G,7,FALSE)=0,"",VLOOKUP(VLOOKUP(B1968,属性中转表!A:G,7,FALSE),属性中转表!$K$2:$P$21,6,0))&amp;IF(VLOOKUP(B1968,属性中转表!A:G,7,FALSE)&gt;=50,VLOOKUP(A1968,英雄数据表!A:K,9,0),IF(VLOOKUP(B1968,属性中转表!A:G,7,FALSE)&gt;=25,VLOOKUP(A1968,英雄数据表!A:K,5,0),""))</f>
        <v>"atk":300,"hp":5000,"undpspro":150,"pvpdpspro":100,"pvpundpspro":50</v>
      </c>
      <c r="J1968" s="20" t="str">
        <f>IF(I1968="","",属性中转表!$I$1&amp;(IF(VLOOKUP(B1968,属性中转表!A:G,7,FALSE)=0,0,VLOOKUP(VLOOKUP(B1968,属性中转表!A:G,7,FALSE),属性中转表!$K$2:$P$21,4,0)))+IFERROR(VLOOKUP(A1968,英雄数据表!A:K,IF(武魂!B1968&gt;=50,10,IF(武魂!B1968&gt;=25,6)),0),0))</f>
        <v>,"dpspro":150</v>
      </c>
      <c r="K1968" s="32" t="str">
        <f t="shared" si="137"/>
        <v>"atk":300,"hp":5000,"undpspro":150,"pvpdpspro":100,"pvpundpspro":50,"dpspro":150</v>
      </c>
      <c r="L1968" s="20" t="str">
        <f>IF(B1968&gt;=50,VLOOKUP(A1968,英雄数据表!A:L,11,FALSE),IF(B1968&gt;=25,VLOOKUP(A1968,英雄数据表!A:L,7,0),""))</f>
        <v>"2106602004"</v>
      </c>
      <c r="M1968" s="20" t="str">
        <f>IFERROR(VLOOKUP(B1968,属性中转表!$K$2:$O$21,5,FALSE),"")</f>
        <v/>
      </c>
      <c r="N1968" s="20" t="str">
        <f>IF(B1968=25,VLOOKUP(A1968,英雄数据表!A:L,8,FALSE),IF(B1968=50,VLOOKUP(A1968,英雄数据表!A:L,12,0),""))</f>
        <v/>
      </c>
    </row>
    <row r="1969" spans="1:14" x14ac:dyDescent="0.3">
      <c r="A1969" s="20">
        <v>21066</v>
      </c>
      <c r="B1969" s="21">
        <f t="shared" si="134"/>
        <v>68</v>
      </c>
      <c r="C1969" s="21">
        <v>5</v>
      </c>
      <c r="D1969" s="21">
        <f>VLOOKUP(A1969,英雄数据表!A:D,4,0)</f>
        <v>2</v>
      </c>
      <c r="E1969" s="20" t="str">
        <f>VLOOKUP(A1969,英雄数据表!A:C,3,0)</f>
        <v>奥术之刃</v>
      </c>
      <c r="F1969" s="20">
        <f t="shared" si="135"/>
        <v>21066</v>
      </c>
      <c r="G1969" s="20">
        <f t="shared" si="136"/>
        <v>21066</v>
      </c>
      <c r="H1969" s="21" t="str">
        <f>VLOOKUP(B1969,属性中转表!A:F,6,FALSE)</f>
        <v>"hp":280800,"atk":7800</v>
      </c>
      <c r="I1969" s="20" t="str">
        <f>IF(VLOOKUP(B1969,属性中转表!A:G,7,FALSE)=0,"",VLOOKUP(VLOOKUP(B1969,属性中转表!A:G,7,FALSE),属性中转表!$K$2:$P$21,6,0))&amp;IF(VLOOKUP(B1969,属性中转表!A:G,7,FALSE)&gt;=50,VLOOKUP(A1969,英雄数据表!A:K,9,0),IF(VLOOKUP(B1969,属性中转表!A:G,7,FALSE)&gt;=25,VLOOKUP(A1969,英雄数据表!A:K,5,0),""))</f>
        <v>"atk":300,"hp":5000,"undpspro":150,"pvpdpspro":100,"pvpundpspro":50</v>
      </c>
      <c r="J1969" s="20" t="str">
        <f>IF(I1969="","",属性中转表!$I$1&amp;(IF(VLOOKUP(B1969,属性中转表!A:G,7,FALSE)=0,0,VLOOKUP(VLOOKUP(B1969,属性中转表!A:G,7,FALSE),属性中转表!$K$2:$P$21,4,0)))+IFERROR(VLOOKUP(A1969,英雄数据表!A:K,IF(武魂!B1969&gt;=50,10,IF(武魂!B1969&gt;=25,6)),0),0))</f>
        <v>,"dpspro":150</v>
      </c>
      <c r="K1969" s="32" t="str">
        <f t="shared" si="137"/>
        <v>"atk":300,"hp":5000,"undpspro":150,"pvpdpspro":100,"pvpundpspro":50,"dpspro":150</v>
      </c>
      <c r="L1969" s="20" t="str">
        <f>IF(B1969&gt;=50,VLOOKUP(A1969,英雄数据表!A:L,11,FALSE),IF(B1969&gt;=25,VLOOKUP(A1969,英雄数据表!A:L,7,0),""))</f>
        <v>"2106602004"</v>
      </c>
      <c r="M1969" s="20" t="str">
        <f>IFERROR(VLOOKUP(B1969,属性中转表!$K$2:$O$21,5,FALSE),"")</f>
        <v/>
      </c>
      <c r="N1969" s="20" t="str">
        <f>IF(B1969=25,VLOOKUP(A1969,英雄数据表!A:L,8,FALSE),IF(B1969=50,VLOOKUP(A1969,英雄数据表!A:L,12,0),""))</f>
        <v/>
      </c>
    </row>
    <row r="1970" spans="1:14" x14ac:dyDescent="0.3">
      <c r="A1970" s="20">
        <v>21066</v>
      </c>
      <c r="B1970" s="21">
        <f t="shared" si="134"/>
        <v>69</v>
      </c>
      <c r="C1970" s="21">
        <v>5</v>
      </c>
      <c r="D1970" s="21">
        <f>VLOOKUP(A1970,英雄数据表!A:D,4,0)</f>
        <v>2</v>
      </c>
      <c r="E1970" s="20" t="str">
        <f>VLOOKUP(A1970,英雄数据表!A:C,3,0)</f>
        <v>奥术之刃</v>
      </c>
      <c r="F1970" s="20">
        <f t="shared" si="135"/>
        <v>21066</v>
      </c>
      <c r="G1970" s="20">
        <f t="shared" si="136"/>
        <v>21066</v>
      </c>
      <c r="H1970" s="21" t="str">
        <f>VLOOKUP(B1970,属性中转表!A:F,6,FALSE)</f>
        <v>"hp":286200,"atk":7950</v>
      </c>
      <c r="I1970" s="20" t="str">
        <f>IF(VLOOKUP(B1970,属性中转表!A:G,7,FALSE)=0,"",VLOOKUP(VLOOKUP(B1970,属性中转表!A:G,7,FALSE),属性中转表!$K$2:$P$21,6,0))&amp;IF(VLOOKUP(B1970,属性中转表!A:G,7,FALSE)&gt;=50,VLOOKUP(A1970,英雄数据表!A:K,9,0),IF(VLOOKUP(B1970,属性中转表!A:G,7,FALSE)&gt;=25,VLOOKUP(A1970,英雄数据表!A:K,5,0),""))</f>
        <v>"atk":300,"hp":5000,"undpspro":150,"pvpdpspro":100,"pvpundpspro":50</v>
      </c>
      <c r="J1970" s="20" t="str">
        <f>IF(I1970="","",属性中转表!$I$1&amp;(IF(VLOOKUP(B1970,属性中转表!A:G,7,FALSE)=0,0,VLOOKUP(VLOOKUP(B1970,属性中转表!A:G,7,FALSE),属性中转表!$K$2:$P$21,4,0)))+IFERROR(VLOOKUP(A1970,英雄数据表!A:K,IF(武魂!B1970&gt;=50,10,IF(武魂!B1970&gt;=25,6)),0),0))</f>
        <v>,"dpspro":150</v>
      </c>
      <c r="K1970" s="32" t="str">
        <f t="shared" si="137"/>
        <v>"atk":300,"hp":5000,"undpspro":150,"pvpdpspro":100,"pvpundpspro":50,"dpspro":150</v>
      </c>
      <c r="L1970" s="20" t="str">
        <f>IF(B1970&gt;=50,VLOOKUP(A1970,英雄数据表!A:L,11,FALSE),IF(B1970&gt;=25,VLOOKUP(A1970,英雄数据表!A:L,7,0),""))</f>
        <v>"2106602004"</v>
      </c>
      <c r="M1970" s="20" t="str">
        <f>IFERROR(VLOOKUP(B1970,属性中转表!$K$2:$O$21,5,FALSE),"")</f>
        <v/>
      </c>
      <c r="N1970" s="20" t="str">
        <f>IF(B1970=25,VLOOKUP(A1970,英雄数据表!A:L,8,FALSE),IF(B1970=50,VLOOKUP(A1970,英雄数据表!A:L,12,0),""))</f>
        <v/>
      </c>
    </row>
    <row r="1971" spans="1:14" x14ac:dyDescent="0.3">
      <c r="A1971" s="20">
        <v>21066</v>
      </c>
      <c r="B1971" s="21">
        <f t="shared" si="134"/>
        <v>70</v>
      </c>
      <c r="C1971" s="21">
        <v>5</v>
      </c>
      <c r="D1971" s="21">
        <f>VLOOKUP(A1971,英雄数据表!A:D,4,0)</f>
        <v>2</v>
      </c>
      <c r="E1971" s="20" t="str">
        <f>VLOOKUP(A1971,英雄数据表!A:C,3,0)</f>
        <v>奥术之刃</v>
      </c>
      <c r="F1971" s="20">
        <f t="shared" si="135"/>
        <v>21066</v>
      </c>
      <c r="G1971" s="20">
        <f t="shared" si="136"/>
        <v>21066</v>
      </c>
      <c r="H1971" s="21" t="str">
        <f>VLOOKUP(B1971,属性中转表!A:F,6,FALSE)</f>
        <v>"hp":291600,"atk":8100</v>
      </c>
      <c r="I1971" s="20" t="str">
        <f>IF(VLOOKUP(B1971,属性中转表!A:G,7,FALSE)=0,"",VLOOKUP(VLOOKUP(B1971,属性中转表!A:G,7,FALSE),属性中转表!$K$2:$P$21,6,0))&amp;IF(VLOOKUP(B1971,属性中转表!A:G,7,FALSE)&gt;=50,VLOOKUP(A1971,英雄数据表!A:K,9,0),IF(VLOOKUP(B1971,属性中转表!A:G,7,FALSE)&gt;=25,VLOOKUP(A1971,英雄数据表!A:K,5,0),""))</f>
        <v>"atk":300,"hp":5000,"undpspro":150,"pvpdpspro":100,"pvpundpspro":100</v>
      </c>
      <c r="J1971" s="20" t="str">
        <f>IF(I1971="","",属性中转表!$I$1&amp;(IF(VLOOKUP(B1971,属性中转表!A:G,7,FALSE)=0,0,VLOOKUP(VLOOKUP(B1971,属性中转表!A:G,7,FALSE),属性中转表!$K$2:$P$21,4,0)))+IFERROR(VLOOKUP(A1971,英雄数据表!A:K,IF(武魂!B1971&gt;=50,10,IF(武魂!B1971&gt;=25,6)),0),0))</f>
        <v>,"dpspro":150</v>
      </c>
      <c r="K1971" s="32" t="str">
        <f t="shared" si="137"/>
        <v>"atk":300,"hp":5000,"undpspro":150,"pvpdpspro":100,"pvpundpspro":100,"dpspro":150</v>
      </c>
      <c r="L1971" s="20" t="str">
        <f>IF(B1971&gt;=50,VLOOKUP(A1971,英雄数据表!A:L,11,FALSE),IF(B1971&gt;=25,VLOOKUP(A1971,英雄数据表!A:L,7,0),""))</f>
        <v>"2106602004"</v>
      </c>
      <c r="M1971" s="20" t="str">
        <f>IFERROR(VLOOKUP(B1971,属性中转表!$K$2:$O$21,5,FALSE),"")</f>
        <v>"pvpundpspro":50</v>
      </c>
      <c r="N1971" s="20" t="str">
        <f>IF(B1971=25,VLOOKUP(A1971,英雄数据表!A:L,8,FALSE),IF(B1971=50,VLOOKUP(A1971,英雄数据表!A:L,12,0),""))</f>
        <v/>
      </c>
    </row>
    <row r="1972" spans="1:14" x14ac:dyDescent="0.3">
      <c r="A1972" s="20">
        <v>21066</v>
      </c>
      <c r="B1972" s="21">
        <f t="shared" si="134"/>
        <v>71</v>
      </c>
      <c r="C1972" s="21">
        <v>5</v>
      </c>
      <c r="D1972" s="21">
        <f>VLOOKUP(A1972,英雄数据表!A:D,4,0)</f>
        <v>2</v>
      </c>
      <c r="E1972" s="20" t="str">
        <f>VLOOKUP(A1972,英雄数据表!A:C,3,0)</f>
        <v>奥术之刃</v>
      </c>
      <c r="F1972" s="20">
        <f t="shared" si="135"/>
        <v>21066</v>
      </c>
      <c r="G1972" s="20">
        <f t="shared" si="136"/>
        <v>21066</v>
      </c>
      <c r="H1972" s="21" t="str">
        <f>VLOOKUP(B1972,属性中转表!A:F,6,FALSE)</f>
        <v>"hp":297000,"atk":8250</v>
      </c>
      <c r="I1972" s="20" t="str">
        <f>IF(VLOOKUP(B1972,属性中转表!A:G,7,FALSE)=0,"",VLOOKUP(VLOOKUP(B1972,属性中转表!A:G,7,FALSE),属性中转表!$K$2:$P$21,6,0))&amp;IF(VLOOKUP(B1972,属性中转表!A:G,7,FALSE)&gt;=50,VLOOKUP(A1972,英雄数据表!A:K,9,0),IF(VLOOKUP(B1972,属性中转表!A:G,7,FALSE)&gt;=25,VLOOKUP(A1972,英雄数据表!A:K,5,0),""))</f>
        <v>"atk":300,"hp":5000,"undpspro":150,"pvpdpspro":100,"pvpundpspro":100</v>
      </c>
      <c r="J1972" s="20" t="str">
        <f>IF(I1972="","",属性中转表!$I$1&amp;(IF(VLOOKUP(B1972,属性中转表!A:G,7,FALSE)=0,0,VLOOKUP(VLOOKUP(B1972,属性中转表!A:G,7,FALSE),属性中转表!$K$2:$P$21,4,0)))+IFERROR(VLOOKUP(A1972,英雄数据表!A:K,IF(武魂!B1972&gt;=50,10,IF(武魂!B1972&gt;=25,6)),0),0))</f>
        <v>,"dpspro":150</v>
      </c>
      <c r="K1972" s="32" t="str">
        <f t="shared" si="137"/>
        <v>"atk":300,"hp":5000,"undpspro":150,"pvpdpspro":100,"pvpundpspro":100,"dpspro":150</v>
      </c>
      <c r="L1972" s="20" t="str">
        <f>IF(B1972&gt;=50,VLOOKUP(A1972,英雄数据表!A:L,11,FALSE),IF(B1972&gt;=25,VLOOKUP(A1972,英雄数据表!A:L,7,0),""))</f>
        <v>"2106602004"</v>
      </c>
      <c r="M1972" s="20" t="str">
        <f>IFERROR(VLOOKUP(B1972,属性中转表!$K$2:$O$21,5,FALSE),"")</f>
        <v/>
      </c>
      <c r="N1972" s="20" t="str">
        <f>IF(B1972=25,VLOOKUP(A1972,英雄数据表!A:L,8,FALSE),IF(B1972=50,VLOOKUP(A1972,英雄数据表!A:L,12,0),""))</f>
        <v/>
      </c>
    </row>
    <row r="1973" spans="1:14" x14ac:dyDescent="0.3">
      <c r="A1973" s="20">
        <v>21066</v>
      </c>
      <c r="B1973" s="21">
        <f t="shared" si="134"/>
        <v>72</v>
      </c>
      <c r="C1973" s="21">
        <v>5</v>
      </c>
      <c r="D1973" s="21">
        <f>VLOOKUP(A1973,英雄数据表!A:D,4,0)</f>
        <v>2</v>
      </c>
      <c r="E1973" s="20" t="str">
        <f>VLOOKUP(A1973,英雄数据表!A:C,3,0)</f>
        <v>奥术之刃</v>
      </c>
      <c r="F1973" s="20">
        <f t="shared" si="135"/>
        <v>21066</v>
      </c>
      <c r="G1973" s="20">
        <f t="shared" si="136"/>
        <v>21066</v>
      </c>
      <c r="H1973" s="21" t="str">
        <f>VLOOKUP(B1973,属性中转表!A:F,6,FALSE)</f>
        <v>"hp":302400,"atk":8400</v>
      </c>
      <c r="I1973" s="20" t="str">
        <f>IF(VLOOKUP(B1973,属性中转表!A:G,7,FALSE)=0,"",VLOOKUP(VLOOKUP(B1973,属性中转表!A:G,7,FALSE),属性中转表!$K$2:$P$21,6,0))&amp;IF(VLOOKUP(B1973,属性中转表!A:G,7,FALSE)&gt;=50,VLOOKUP(A1973,英雄数据表!A:K,9,0),IF(VLOOKUP(B1973,属性中转表!A:G,7,FALSE)&gt;=25,VLOOKUP(A1973,英雄数据表!A:K,5,0),""))</f>
        <v>"atk":300,"hp":5000,"undpspro":150,"pvpdpspro":100,"pvpundpspro":100</v>
      </c>
      <c r="J1973" s="20" t="str">
        <f>IF(I1973="","",属性中转表!$I$1&amp;(IF(VLOOKUP(B1973,属性中转表!A:G,7,FALSE)=0,0,VLOOKUP(VLOOKUP(B1973,属性中转表!A:G,7,FALSE),属性中转表!$K$2:$P$21,4,0)))+IFERROR(VLOOKUP(A1973,英雄数据表!A:K,IF(武魂!B1973&gt;=50,10,IF(武魂!B1973&gt;=25,6)),0),0))</f>
        <v>,"dpspro":150</v>
      </c>
      <c r="K1973" s="32" t="str">
        <f t="shared" si="137"/>
        <v>"atk":300,"hp":5000,"undpspro":150,"pvpdpspro":100,"pvpundpspro":100,"dpspro":150</v>
      </c>
      <c r="L1973" s="20" t="str">
        <f>IF(B1973&gt;=50,VLOOKUP(A1973,英雄数据表!A:L,11,FALSE),IF(B1973&gt;=25,VLOOKUP(A1973,英雄数据表!A:L,7,0),""))</f>
        <v>"2106602004"</v>
      </c>
      <c r="M1973" s="20" t="str">
        <f>IFERROR(VLOOKUP(B1973,属性中转表!$K$2:$O$21,5,FALSE),"")</f>
        <v/>
      </c>
      <c r="N1973" s="20" t="str">
        <f>IF(B1973=25,VLOOKUP(A1973,英雄数据表!A:L,8,FALSE),IF(B1973=50,VLOOKUP(A1973,英雄数据表!A:L,12,0),""))</f>
        <v/>
      </c>
    </row>
    <row r="1974" spans="1:14" x14ac:dyDescent="0.3">
      <c r="A1974" s="20">
        <v>21066</v>
      </c>
      <c r="B1974" s="21">
        <f t="shared" si="134"/>
        <v>73</v>
      </c>
      <c r="C1974" s="21">
        <v>5</v>
      </c>
      <c r="D1974" s="21">
        <f>VLOOKUP(A1974,英雄数据表!A:D,4,0)</f>
        <v>2</v>
      </c>
      <c r="E1974" s="20" t="str">
        <f>VLOOKUP(A1974,英雄数据表!A:C,3,0)</f>
        <v>奥术之刃</v>
      </c>
      <c r="F1974" s="20">
        <f t="shared" si="135"/>
        <v>21066</v>
      </c>
      <c r="G1974" s="20">
        <f t="shared" si="136"/>
        <v>21066</v>
      </c>
      <c r="H1974" s="21" t="str">
        <f>VLOOKUP(B1974,属性中转表!A:F,6,FALSE)</f>
        <v>"hp":307800,"atk":8550</v>
      </c>
      <c r="I1974" s="20" t="str">
        <f>IF(VLOOKUP(B1974,属性中转表!A:G,7,FALSE)=0,"",VLOOKUP(VLOOKUP(B1974,属性中转表!A:G,7,FALSE),属性中转表!$K$2:$P$21,6,0))&amp;IF(VLOOKUP(B1974,属性中转表!A:G,7,FALSE)&gt;=50,VLOOKUP(A1974,英雄数据表!A:K,9,0),IF(VLOOKUP(B1974,属性中转表!A:G,7,FALSE)&gt;=25,VLOOKUP(A1974,英雄数据表!A:K,5,0),""))</f>
        <v>"atk":300,"hp":5000,"undpspro":150,"pvpdpspro":100,"pvpundpspro":100</v>
      </c>
      <c r="J1974" s="20" t="str">
        <f>IF(I1974="","",属性中转表!$I$1&amp;(IF(VLOOKUP(B1974,属性中转表!A:G,7,FALSE)=0,0,VLOOKUP(VLOOKUP(B1974,属性中转表!A:G,7,FALSE),属性中转表!$K$2:$P$21,4,0)))+IFERROR(VLOOKUP(A1974,英雄数据表!A:K,IF(武魂!B1974&gt;=50,10,IF(武魂!B1974&gt;=25,6)),0),0))</f>
        <v>,"dpspro":150</v>
      </c>
      <c r="K1974" s="32" t="str">
        <f t="shared" si="137"/>
        <v>"atk":300,"hp":5000,"undpspro":150,"pvpdpspro":100,"pvpundpspro":100,"dpspro":150</v>
      </c>
      <c r="L1974" s="20" t="str">
        <f>IF(B1974&gt;=50,VLOOKUP(A1974,英雄数据表!A:L,11,FALSE),IF(B1974&gt;=25,VLOOKUP(A1974,英雄数据表!A:L,7,0),""))</f>
        <v>"2106602004"</v>
      </c>
      <c r="M1974" s="20" t="str">
        <f>IFERROR(VLOOKUP(B1974,属性中转表!$K$2:$O$21,5,FALSE),"")</f>
        <v/>
      </c>
      <c r="N1974" s="20" t="str">
        <f>IF(B1974=25,VLOOKUP(A1974,英雄数据表!A:L,8,FALSE),IF(B1974=50,VLOOKUP(A1974,英雄数据表!A:L,12,0),""))</f>
        <v/>
      </c>
    </row>
    <row r="1975" spans="1:14" x14ac:dyDescent="0.3">
      <c r="A1975" s="20">
        <v>21066</v>
      </c>
      <c r="B1975" s="21">
        <f t="shared" si="134"/>
        <v>74</v>
      </c>
      <c r="C1975" s="21">
        <v>5</v>
      </c>
      <c r="D1975" s="21">
        <f>VLOOKUP(A1975,英雄数据表!A:D,4,0)</f>
        <v>2</v>
      </c>
      <c r="E1975" s="20" t="str">
        <f>VLOOKUP(A1975,英雄数据表!A:C,3,0)</f>
        <v>奥术之刃</v>
      </c>
      <c r="F1975" s="20">
        <f t="shared" si="135"/>
        <v>21066</v>
      </c>
      <c r="G1975" s="20">
        <f t="shared" si="136"/>
        <v>21066</v>
      </c>
      <c r="H1975" s="21" t="str">
        <f>VLOOKUP(B1975,属性中转表!A:F,6,FALSE)</f>
        <v>"hp":313200,"atk":8700</v>
      </c>
      <c r="I1975" s="20" t="str">
        <f>IF(VLOOKUP(B1975,属性中转表!A:G,7,FALSE)=0,"",VLOOKUP(VLOOKUP(B1975,属性中转表!A:G,7,FALSE),属性中转表!$K$2:$P$21,6,0))&amp;IF(VLOOKUP(B1975,属性中转表!A:G,7,FALSE)&gt;=50,VLOOKUP(A1975,英雄数据表!A:K,9,0),IF(VLOOKUP(B1975,属性中转表!A:G,7,FALSE)&gt;=25,VLOOKUP(A1975,英雄数据表!A:K,5,0),""))</f>
        <v>"atk":300,"hp":5000,"undpspro":150,"pvpdpspro":100,"pvpundpspro":100</v>
      </c>
      <c r="J1975" s="20" t="str">
        <f>IF(I1975="","",属性中转表!$I$1&amp;(IF(VLOOKUP(B1975,属性中转表!A:G,7,FALSE)=0,0,VLOOKUP(VLOOKUP(B1975,属性中转表!A:G,7,FALSE),属性中转表!$K$2:$P$21,4,0)))+IFERROR(VLOOKUP(A1975,英雄数据表!A:K,IF(武魂!B1975&gt;=50,10,IF(武魂!B1975&gt;=25,6)),0),0))</f>
        <v>,"dpspro":150</v>
      </c>
      <c r="K1975" s="32" t="str">
        <f t="shared" si="137"/>
        <v>"atk":300,"hp":5000,"undpspro":150,"pvpdpspro":100,"pvpundpspro":100,"dpspro":150</v>
      </c>
      <c r="L1975" s="20" t="str">
        <f>IF(B1975&gt;=50,VLOOKUP(A1975,英雄数据表!A:L,11,FALSE),IF(B1975&gt;=25,VLOOKUP(A1975,英雄数据表!A:L,7,0),""))</f>
        <v>"2106602004"</v>
      </c>
      <c r="M1975" s="20" t="str">
        <f>IFERROR(VLOOKUP(B1975,属性中转表!$K$2:$O$21,5,FALSE),"")</f>
        <v/>
      </c>
      <c r="N1975" s="20" t="str">
        <f>IF(B1975=25,VLOOKUP(A1975,英雄数据表!A:L,8,FALSE),IF(B1975=50,VLOOKUP(A1975,英雄数据表!A:L,12,0),""))</f>
        <v/>
      </c>
    </row>
    <row r="1976" spans="1:14" x14ac:dyDescent="0.3">
      <c r="A1976" s="20">
        <v>21066</v>
      </c>
      <c r="B1976" s="21">
        <f t="shared" si="134"/>
        <v>75</v>
      </c>
      <c r="C1976" s="21">
        <v>5</v>
      </c>
      <c r="D1976" s="21">
        <f>VLOOKUP(A1976,英雄数据表!A:D,4,0)</f>
        <v>2</v>
      </c>
      <c r="E1976" s="20" t="str">
        <f>VLOOKUP(A1976,英雄数据表!A:C,3,0)</f>
        <v>奥术之刃</v>
      </c>
      <c r="F1976" s="20">
        <f t="shared" si="135"/>
        <v>21066</v>
      </c>
      <c r="G1976" s="20">
        <f t="shared" si="136"/>
        <v>21066</v>
      </c>
      <c r="H1976" s="21" t="str">
        <f>VLOOKUP(B1976,属性中转表!A:F,6,FALSE)</f>
        <v>"hp":318600,"atk":8850</v>
      </c>
      <c r="I1976" s="20" t="str">
        <f>IF(VLOOKUP(B1976,属性中转表!A:G,7,FALSE)=0,"",VLOOKUP(VLOOKUP(B1976,属性中转表!A:G,7,FALSE),属性中转表!$K$2:$P$21,6,0))&amp;IF(VLOOKUP(B1976,属性中转表!A:G,7,FALSE)&gt;=50,VLOOKUP(A1976,英雄数据表!A:K,9,0),IF(VLOOKUP(B1976,属性中转表!A:G,7,FALSE)&gt;=25,VLOOKUP(A1976,英雄数据表!A:K,5,0),""))</f>
        <v>"atk":600,"hp":10000,"undpspro":150,"pvpdpspro":100,"pvpundpspro":100,"speed":10</v>
      </c>
      <c r="J1976" s="20" t="str">
        <f>IF(I1976="","",属性中转表!$I$1&amp;(IF(VLOOKUP(B1976,属性中转表!A:G,7,FALSE)=0,0,VLOOKUP(VLOOKUP(B1976,属性中转表!A:G,7,FALSE),属性中转表!$K$2:$P$21,4,0)))+IFERROR(VLOOKUP(A1976,英雄数据表!A:K,IF(武魂!B1976&gt;=50,10,IF(武魂!B1976&gt;=25,6)),0),0))</f>
        <v>,"dpspro":150</v>
      </c>
      <c r="K1976" s="32" t="str">
        <f t="shared" si="137"/>
        <v>"atk":600,"hp":10000,"undpspro":150,"pvpdpspro":100,"pvpundpspro":100,"speed":10,"dpspro":150</v>
      </c>
      <c r="L1976" s="20" t="str">
        <f>IF(B1976&gt;=50,VLOOKUP(A1976,英雄数据表!A:L,11,FALSE),IF(B1976&gt;=25,VLOOKUP(A1976,英雄数据表!A:L,7,0),""))</f>
        <v>"2106602004"</v>
      </c>
      <c r="M1976" s="20" t="str">
        <f>IFERROR(VLOOKUP(B1976,属性中转表!$K$2:$O$21,5,FALSE),"")</f>
        <v>"speed":10,"atk":300,"hp":5000</v>
      </c>
      <c r="N1976" s="20" t="str">
        <f>IF(B1976=25,VLOOKUP(A1976,英雄数据表!A:L,8,FALSE),IF(B1976=50,VLOOKUP(A1976,英雄数据表!A:L,12,0),""))</f>
        <v/>
      </c>
    </row>
    <row r="1977" spans="1:14" x14ac:dyDescent="0.3">
      <c r="A1977" s="20">
        <v>21066</v>
      </c>
      <c r="B1977" s="21">
        <f t="shared" si="134"/>
        <v>76</v>
      </c>
      <c r="C1977" s="21">
        <v>5</v>
      </c>
      <c r="D1977" s="21">
        <f>VLOOKUP(A1977,英雄数据表!A:D,4,0)</f>
        <v>2</v>
      </c>
      <c r="E1977" s="20" t="str">
        <f>VLOOKUP(A1977,英雄数据表!A:C,3,0)</f>
        <v>奥术之刃</v>
      </c>
      <c r="F1977" s="20">
        <f t="shared" si="135"/>
        <v>21066</v>
      </c>
      <c r="G1977" s="20">
        <f t="shared" si="136"/>
        <v>21066</v>
      </c>
      <c r="H1977" s="21" t="str">
        <f>VLOOKUP(B1977,属性中转表!A:F,6,FALSE)</f>
        <v>"hp":324000,"atk":9000</v>
      </c>
      <c r="I1977" s="20" t="str">
        <f>IF(VLOOKUP(B1977,属性中转表!A:G,7,FALSE)=0,"",VLOOKUP(VLOOKUP(B1977,属性中转表!A:G,7,FALSE),属性中转表!$K$2:$P$21,6,0))&amp;IF(VLOOKUP(B1977,属性中转表!A:G,7,FALSE)&gt;=50,VLOOKUP(A1977,英雄数据表!A:K,9,0),IF(VLOOKUP(B1977,属性中转表!A:G,7,FALSE)&gt;=25,VLOOKUP(A1977,英雄数据表!A:K,5,0),""))</f>
        <v>"atk":600,"hp":10000,"undpspro":150,"pvpdpspro":100,"pvpundpspro":100,"speed":10</v>
      </c>
      <c r="J1977" s="20" t="str">
        <f>IF(I1977="","",属性中转表!$I$1&amp;(IF(VLOOKUP(B1977,属性中转表!A:G,7,FALSE)=0,0,VLOOKUP(VLOOKUP(B1977,属性中转表!A:G,7,FALSE),属性中转表!$K$2:$P$21,4,0)))+IFERROR(VLOOKUP(A1977,英雄数据表!A:K,IF(武魂!B1977&gt;=50,10,IF(武魂!B1977&gt;=25,6)),0),0))</f>
        <v>,"dpspro":150</v>
      </c>
      <c r="K1977" s="32" t="str">
        <f t="shared" si="137"/>
        <v>"atk":600,"hp":10000,"undpspro":150,"pvpdpspro":100,"pvpundpspro":100,"speed":10,"dpspro":150</v>
      </c>
      <c r="L1977" s="20" t="str">
        <f>IF(B1977&gt;=50,VLOOKUP(A1977,英雄数据表!A:L,11,FALSE),IF(B1977&gt;=25,VLOOKUP(A1977,英雄数据表!A:L,7,0),""))</f>
        <v>"2106602004"</v>
      </c>
      <c r="M1977" s="20" t="str">
        <f>IFERROR(VLOOKUP(B1977,属性中转表!$K$2:$O$21,5,FALSE),"")</f>
        <v/>
      </c>
      <c r="N1977" s="20" t="str">
        <f>IF(B1977=25,VLOOKUP(A1977,英雄数据表!A:L,8,FALSE),IF(B1977=50,VLOOKUP(A1977,英雄数据表!A:L,12,0),""))</f>
        <v/>
      </c>
    </row>
    <row r="1978" spans="1:14" x14ac:dyDescent="0.3">
      <c r="A1978" s="20">
        <v>21066</v>
      </c>
      <c r="B1978" s="21">
        <f t="shared" si="134"/>
        <v>77</v>
      </c>
      <c r="C1978" s="21">
        <v>5</v>
      </c>
      <c r="D1978" s="21">
        <f>VLOOKUP(A1978,英雄数据表!A:D,4,0)</f>
        <v>2</v>
      </c>
      <c r="E1978" s="20" t="str">
        <f>VLOOKUP(A1978,英雄数据表!A:C,3,0)</f>
        <v>奥术之刃</v>
      </c>
      <c r="F1978" s="20">
        <f t="shared" si="135"/>
        <v>21066</v>
      </c>
      <c r="G1978" s="20">
        <f t="shared" si="136"/>
        <v>21066</v>
      </c>
      <c r="H1978" s="21" t="str">
        <f>VLOOKUP(B1978,属性中转表!A:F,6,FALSE)</f>
        <v>"hp":329400,"atk":9150</v>
      </c>
      <c r="I1978" s="20" t="str">
        <f>IF(VLOOKUP(B1978,属性中转表!A:G,7,FALSE)=0,"",VLOOKUP(VLOOKUP(B1978,属性中转表!A:G,7,FALSE),属性中转表!$K$2:$P$21,6,0))&amp;IF(VLOOKUP(B1978,属性中转表!A:G,7,FALSE)&gt;=50,VLOOKUP(A1978,英雄数据表!A:K,9,0),IF(VLOOKUP(B1978,属性中转表!A:G,7,FALSE)&gt;=25,VLOOKUP(A1978,英雄数据表!A:K,5,0),""))</f>
        <v>"atk":600,"hp":10000,"undpspro":150,"pvpdpspro":100,"pvpundpspro":100,"speed":10</v>
      </c>
      <c r="J1978" s="20" t="str">
        <f>IF(I1978="","",属性中转表!$I$1&amp;(IF(VLOOKUP(B1978,属性中转表!A:G,7,FALSE)=0,0,VLOOKUP(VLOOKUP(B1978,属性中转表!A:G,7,FALSE),属性中转表!$K$2:$P$21,4,0)))+IFERROR(VLOOKUP(A1978,英雄数据表!A:K,IF(武魂!B1978&gt;=50,10,IF(武魂!B1978&gt;=25,6)),0),0))</f>
        <v>,"dpspro":150</v>
      </c>
      <c r="K1978" s="32" t="str">
        <f t="shared" si="137"/>
        <v>"atk":600,"hp":10000,"undpspro":150,"pvpdpspro":100,"pvpundpspro":100,"speed":10,"dpspro":150</v>
      </c>
      <c r="L1978" s="20" t="str">
        <f>IF(B1978&gt;=50,VLOOKUP(A1978,英雄数据表!A:L,11,FALSE),IF(B1978&gt;=25,VLOOKUP(A1978,英雄数据表!A:L,7,0),""))</f>
        <v>"2106602004"</v>
      </c>
      <c r="M1978" s="20" t="str">
        <f>IFERROR(VLOOKUP(B1978,属性中转表!$K$2:$O$21,5,FALSE),"")</f>
        <v/>
      </c>
      <c r="N1978" s="20" t="str">
        <f>IF(B1978=25,VLOOKUP(A1978,英雄数据表!A:L,8,FALSE),IF(B1978=50,VLOOKUP(A1978,英雄数据表!A:L,12,0),""))</f>
        <v/>
      </c>
    </row>
    <row r="1979" spans="1:14" x14ac:dyDescent="0.3">
      <c r="A1979" s="20">
        <v>21066</v>
      </c>
      <c r="B1979" s="21">
        <f t="shared" si="134"/>
        <v>78</v>
      </c>
      <c r="C1979" s="21">
        <v>5</v>
      </c>
      <c r="D1979" s="21">
        <f>VLOOKUP(A1979,英雄数据表!A:D,4,0)</f>
        <v>2</v>
      </c>
      <c r="E1979" s="20" t="str">
        <f>VLOOKUP(A1979,英雄数据表!A:C,3,0)</f>
        <v>奥术之刃</v>
      </c>
      <c r="F1979" s="20">
        <f t="shared" si="135"/>
        <v>21066</v>
      </c>
      <c r="G1979" s="20">
        <f t="shared" si="136"/>
        <v>21066</v>
      </c>
      <c r="H1979" s="21" t="str">
        <f>VLOOKUP(B1979,属性中转表!A:F,6,FALSE)</f>
        <v>"hp":334800,"atk":9300</v>
      </c>
      <c r="I1979" s="20" t="str">
        <f>IF(VLOOKUP(B1979,属性中转表!A:G,7,FALSE)=0,"",VLOOKUP(VLOOKUP(B1979,属性中转表!A:G,7,FALSE),属性中转表!$K$2:$P$21,6,0))&amp;IF(VLOOKUP(B1979,属性中转表!A:G,7,FALSE)&gt;=50,VLOOKUP(A1979,英雄数据表!A:K,9,0),IF(VLOOKUP(B1979,属性中转表!A:G,7,FALSE)&gt;=25,VLOOKUP(A1979,英雄数据表!A:K,5,0),""))</f>
        <v>"atk":600,"hp":10000,"undpspro":150,"pvpdpspro":100,"pvpundpspro":100,"speed":10</v>
      </c>
      <c r="J1979" s="20" t="str">
        <f>IF(I1979="","",属性中转表!$I$1&amp;(IF(VLOOKUP(B1979,属性中转表!A:G,7,FALSE)=0,0,VLOOKUP(VLOOKUP(B1979,属性中转表!A:G,7,FALSE),属性中转表!$K$2:$P$21,4,0)))+IFERROR(VLOOKUP(A1979,英雄数据表!A:K,IF(武魂!B1979&gt;=50,10,IF(武魂!B1979&gt;=25,6)),0),0))</f>
        <v>,"dpspro":150</v>
      </c>
      <c r="K1979" s="32" t="str">
        <f t="shared" si="137"/>
        <v>"atk":600,"hp":10000,"undpspro":150,"pvpdpspro":100,"pvpundpspro":100,"speed":10,"dpspro":150</v>
      </c>
      <c r="L1979" s="20" t="str">
        <f>IF(B1979&gt;=50,VLOOKUP(A1979,英雄数据表!A:L,11,FALSE),IF(B1979&gt;=25,VLOOKUP(A1979,英雄数据表!A:L,7,0),""))</f>
        <v>"2106602004"</v>
      </c>
      <c r="M1979" s="20" t="str">
        <f>IFERROR(VLOOKUP(B1979,属性中转表!$K$2:$O$21,5,FALSE),"")</f>
        <v/>
      </c>
      <c r="N1979" s="20" t="str">
        <f>IF(B1979=25,VLOOKUP(A1979,英雄数据表!A:L,8,FALSE),IF(B1979=50,VLOOKUP(A1979,英雄数据表!A:L,12,0),""))</f>
        <v/>
      </c>
    </row>
    <row r="1980" spans="1:14" x14ac:dyDescent="0.3">
      <c r="A1980" s="20">
        <v>21066</v>
      </c>
      <c r="B1980" s="21">
        <f t="shared" si="134"/>
        <v>79</v>
      </c>
      <c r="C1980" s="21">
        <v>5</v>
      </c>
      <c r="D1980" s="21">
        <f>VLOOKUP(A1980,英雄数据表!A:D,4,0)</f>
        <v>2</v>
      </c>
      <c r="E1980" s="20" t="str">
        <f>VLOOKUP(A1980,英雄数据表!A:C,3,0)</f>
        <v>奥术之刃</v>
      </c>
      <c r="F1980" s="20">
        <f t="shared" si="135"/>
        <v>21066</v>
      </c>
      <c r="G1980" s="20">
        <f t="shared" si="136"/>
        <v>21066</v>
      </c>
      <c r="H1980" s="21" t="str">
        <f>VLOOKUP(B1980,属性中转表!A:F,6,FALSE)</f>
        <v>"hp":340200,"atk":9450</v>
      </c>
      <c r="I1980" s="20" t="str">
        <f>IF(VLOOKUP(B1980,属性中转表!A:G,7,FALSE)=0,"",VLOOKUP(VLOOKUP(B1980,属性中转表!A:G,7,FALSE),属性中转表!$K$2:$P$21,6,0))&amp;IF(VLOOKUP(B1980,属性中转表!A:G,7,FALSE)&gt;=50,VLOOKUP(A1980,英雄数据表!A:K,9,0),IF(VLOOKUP(B1980,属性中转表!A:G,7,FALSE)&gt;=25,VLOOKUP(A1980,英雄数据表!A:K,5,0),""))</f>
        <v>"atk":600,"hp":10000,"undpspro":150,"pvpdpspro":100,"pvpundpspro":100,"speed":10</v>
      </c>
      <c r="J1980" s="20" t="str">
        <f>IF(I1980="","",属性中转表!$I$1&amp;(IF(VLOOKUP(B1980,属性中转表!A:G,7,FALSE)=0,0,VLOOKUP(VLOOKUP(B1980,属性中转表!A:G,7,FALSE),属性中转表!$K$2:$P$21,4,0)))+IFERROR(VLOOKUP(A1980,英雄数据表!A:K,IF(武魂!B1980&gt;=50,10,IF(武魂!B1980&gt;=25,6)),0),0))</f>
        <v>,"dpspro":150</v>
      </c>
      <c r="K1980" s="32" t="str">
        <f t="shared" si="137"/>
        <v>"atk":600,"hp":10000,"undpspro":150,"pvpdpspro":100,"pvpundpspro":100,"speed":10,"dpspro":150</v>
      </c>
      <c r="L1980" s="20" t="str">
        <f>IF(B1980&gt;=50,VLOOKUP(A1980,英雄数据表!A:L,11,FALSE),IF(B1980&gt;=25,VLOOKUP(A1980,英雄数据表!A:L,7,0),""))</f>
        <v>"2106602004"</v>
      </c>
      <c r="M1980" s="20" t="str">
        <f>IFERROR(VLOOKUP(B1980,属性中转表!$K$2:$O$21,5,FALSE),"")</f>
        <v/>
      </c>
      <c r="N1980" s="20" t="str">
        <f>IF(B1980=25,VLOOKUP(A1980,英雄数据表!A:L,8,FALSE),IF(B1980=50,VLOOKUP(A1980,英雄数据表!A:L,12,0),""))</f>
        <v/>
      </c>
    </row>
    <row r="1981" spans="1:14" x14ac:dyDescent="0.3">
      <c r="A1981" s="20">
        <v>21066</v>
      </c>
      <c r="B1981" s="21">
        <f t="shared" si="134"/>
        <v>80</v>
      </c>
      <c r="C1981" s="21">
        <v>5</v>
      </c>
      <c r="D1981" s="21">
        <f>VLOOKUP(A1981,英雄数据表!A:D,4,0)</f>
        <v>2</v>
      </c>
      <c r="E1981" s="20" t="str">
        <f>VLOOKUP(A1981,英雄数据表!A:C,3,0)</f>
        <v>奥术之刃</v>
      </c>
      <c r="F1981" s="20">
        <f t="shared" si="135"/>
        <v>21066</v>
      </c>
      <c r="G1981" s="20">
        <f t="shared" si="136"/>
        <v>21066</v>
      </c>
      <c r="H1981" s="21" t="str">
        <f>VLOOKUP(B1981,属性中转表!A:F,6,FALSE)</f>
        <v>"hp":345600,"atk":9600</v>
      </c>
      <c r="I1981" s="20" t="str">
        <f>IF(VLOOKUP(B1981,属性中转表!A:G,7,FALSE)=0,"",VLOOKUP(VLOOKUP(B1981,属性中转表!A:G,7,FALSE),属性中转表!$K$2:$P$21,6,0))&amp;IF(VLOOKUP(B1981,属性中转表!A:G,7,FALSE)&gt;=50,VLOOKUP(A1981,英雄数据表!A:K,9,0),IF(VLOOKUP(B1981,属性中转表!A:G,7,FALSE)&gt;=25,VLOOKUP(A1981,英雄数据表!A:K,5,0),""))</f>
        <v>"atk":600,"hp":10000,"undpspro":200,"pvpdpspro":100,"pvpundpspro":100,"speed":10</v>
      </c>
      <c r="J1981" s="20" t="str">
        <f>IF(I1981="","",属性中转表!$I$1&amp;(IF(VLOOKUP(B1981,属性中转表!A:G,7,FALSE)=0,0,VLOOKUP(VLOOKUP(B1981,属性中转表!A:G,7,FALSE),属性中转表!$K$2:$P$21,4,0)))+IFERROR(VLOOKUP(A1981,英雄数据表!A:K,IF(武魂!B1981&gt;=50,10,IF(武魂!B1981&gt;=25,6)),0),0))</f>
        <v>,"dpspro":150</v>
      </c>
      <c r="K1981" s="32" t="str">
        <f t="shared" si="137"/>
        <v>"atk":600,"hp":10000,"undpspro":200,"pvpdpspro":100,"pvpundpspro":100,"speed":10,"dpspro":150</v>
      </c>
      <c r="L1981" s="20" t="str">
        <f>IF(B1981&gt;=50,VLOOKUP(A1981,英雄数据表!A:L,11,FALSE),IF(B1981&gt;=25,VLOOKUP(A1981,英雄数据表!A:L,7,0),""))</f>
        <v>"2106602004"</v>
      </c>
      <c r="M1981" s="20" t="str">
        <f>IFERROR(VLOOKUP(B1981,属性中转表!$K$2:$O$21,5,FALSE),"")</f>
        <v>"undpspro":50</v>
      </c>
      <c r="N1981" s="20" t="str">
        <f>IF(B1981=25,VLOOKUP(A1981,英雄数据表!A:L,8,FALSE),IF(B1981=50,VLOOKUP(A1981,英雄数据表!A:L,12,0),""))</f>
        <v/>
      </c>
    </row>
    <row r="1982" spans="1:14" x14ac:dyDescent="0.3">
      <c r="A1982" s="20">
        <v>21066</v>
      </c>
      <c r="B1982" s="21">
        <f t="shared" si="134"/>
        <v>81</v>
      </c>
      <c r="C1982" s="21">
        <v>5</v>
      </c>
      <c r="D1982" s="21">
        <f>VLOOKUP(A1982,英雄数据表!A:D,4,0)</f>
        <v>2</v>
      </c>
      <c r="E1982" s="20" t="str">
        <f>VLOOKUP(A1982,英雄数据表!A:C,3,0)</f>
        <v>奥术之刃</v>
      </c>
      <c r="F1982" s="20">
        <f t="shared" si="135"/>
        <v>21066</v>
      </c>
      <c r="G1982" s="20">
        <f t="shared" si="136"/>
        <v>21066</v>
      </c>
      <c r="H1982" s="21" t="str">
        <f>VLOOKUP(B1982,属性中转表!A:F,6,FALSE)</f>
        <v>"hp":351000,"atk":9750</v>
      </c>
      <c r="I1982" s="20" t="str">
        <f>IF(VLOOKUP(B1982,属性中转表!A:G,7,FALSE)=0,"",VLOOKUP(VLOOKUP(B1982,属性中转表!A:G,7,FALSE),属性中转表!$K$2:$P$21,6,0))&amp;IF(VLOOKUP(B1982,属性中转表!A:G,7,FALSE)&gt;=50,VLOOKUP(A1982,英雄数据表!A:K,9,0),IF(VLOOKUP(B1982,属性中转表!A:G,7,FALSE)&gt;=25,VLOOKUP(A1982,英雄数据表!A:K,5,0),""))</f>
        <v>"atk":600,"hp":10000,"undpspro":200,"pvpdpspro":100,"pvpundpspro":100,"speed":10</v>
      </c>
      <c r="J1982" s="20" t="str">
        <f>IF(I1982="","",属性中转表!$I$1&amp;(IF(VLOOKUP(B1982,属性中转表!A:G,7,FALSE)=0,0,VLOOKUP(VLOOKUP(B1982,属性中转表!A:G,7,FALSE),属性中转表!$K$2:$P$21,4,0)))+IFERROR(VLOOKUP(A1982,英雄数据表!A:K,IF(武魂!B1982&gt;=50,10,IF(武魂!B1982&gt;=25,6)),0),0))</f>
        <v>,"dpspro":150</v>
      </c>
      <c r="K1982" s="32" t="str">
        <f t="shared" si="137"/>
        <v>"atk":600,"hp":10000,"undpspro":200,"pvpdpspro":100,"pvpundpspro":100,"speed":10,"dpspro":150</v>
      </c>
      <c r="L1982" s="20" t="str">
        <f>IF(B1982&gt;=50,VLOOKUP(A1982,英雄数据表!A:L,11,FALSE),IF(B1982&gt;=25,VLOOKUP(A1982,英雄数据表!A:L,7,0),""))</f>
        <v>"2106602004"</v>
      </c>
      <c r="M1982" s="20" t="str">
        <f>IFERROR(VLOOKUP(B1982,属性中转表!$K$2:$O$21,5,FALSE),"")</f>
        <v/>
      </c>
      <c r="N1982" s="20" t="str">
        <f>IF(B1982=25,VLOOKUP(A1982,英雄数据表!A:L,8,FALSE),IF(B1982=50,VLOOKUP(A1982,英雄数据表!A:L,12,0),""))</f>
        <v/>
      </c>
    </row>
    <row r="1983" spans="1:14" x14ac:dyDescent="0.3">
      <c r="A1983" s="20">
        <v>21066</v>
      </c>
      <c r="B1983" s="21">
        <f t="shared" si="134"/>
        <v>82</v>
      </c>
      <c r="C1983" s="21">
        <v>5</v>
      </c>
      <c r="D1983" s="21">
        <f>VLOOKUP(A1983,英雄数据表!A:D,4,0)</f>
        <v>2</v>
      </c>
      <c r="E1983" s="20" t="str">
        <f>VLOOKUP(A1983,英雄数据表!A:C,3,0)</f>
        <v>奥术之刃</v>
      </c>
      <c r="F1983" s="20">
        <f t="shared" si="135"/>
        <v>21066</v>
      </c>
      <c r="G1983" s="20">
        <f t="shared" si="136"/>
        <v>21066</v>
      </c>
      <c r="H1983" s="21" t="str">
        <f>VLOOKUP(B1983,属性中转表!A:F,6,FALSE)</f>
        <v>"hp":356400,"atk":9900</v>
      </c>
      <c r="I1983" s="20" t="str">
        <f>IF(VLOOKUP(B1983,属性中转表!A:G,7,FALSE)=0,"",VLOOKUP(VLOOKUP(B1983,属性中转表!A:G,7,FALSE),属性中转表!$K$2:$P$21,6,0))&amp;IF(VLOOKUP(B1983,属性中转表!A:G,7,FALSE)&gt;=50,VLOOKUP(A1983,英雄数据表!A:K,9,0),IF(VLOOKUP(B1983,属性中转表!A:G,7,FALSE)&gt;=25,VLOOKUP(A1983,英雄数据表!A:K,5,0),""))</f>
        <v>"atk":600,"hp":10000,"undpspro":200,"pvpdpspro":100,"pvpundpspro":100,"speed":10</v>
      </c>
      <c r="J1983" s="20" t="str">
        <f>IF(I1983="","",属性中转表!$I$1&amp;(IF(VLOOKUP(B1983,属性中转表!A:G,7,FALSE)=0,0,VLOOKUP(VLOOKUP(B1983,属性中转表!A:G,7,FALSE),属性中转表!$K$2:$P$21,4,0)))+IFERROR(VLOOKUP(A1983,英雄数据表!A:K,IF(武魂!B1983&gt;=50,10,IF(武魂!B1983&gt;=25,6)),0),0))</f>
        <v>,"dpspro":150</v>
      </c>
      <c r="K1983" s="32" t="str">
        <f t="shared" si="137"/>
        <v>"atk":600,"hp":10000,"undpspro":200,"pvpdpspro":100,"pvpundpspro":100,"speed":10,"dpspro":150</v>
      </c>
      <c r="L1983" s="20" t="str">
        <f>IF(B1983&gt;=50,VLOOKUP(A1983,英雄数据表!A:L,11,FALSE),IF(B1983&gt;=25,VLOOKUP(A1983,英雄数据表!A:L,7,0),""))</f>
        <v>"2106602004"</v>
      </c>
      <c r="M1983" s="20" t="str">
        <f>IFERROR(VLOOKUP(B1983,属性中转表!$K$2:$O$21,5,FALSE),"")</f>
        <v/>
      </c>
      <c r="N1983" s="20" t="str">
        <f>IF(B1983=25,VLOOKUP(A1983,英雄数据表!A:L,8,FALSE),IF(B1983=50,VLOOKUP(A1983,英雄数据表!A:L,12,0),""))</f>
        <v/>
      </c>
    </row>
    <row r="1984" spans="1:14" x14ac:dyDescent="0.3">
      <c r="A1984" s="20">
        <v>21066</v>
      </c>
      <c r="B1984" s="21">
        <f t="shared" si="134"/>
        <v>83</v>
      </c>
      <c r="C1984" s="21">
        <v>5</v>
      </c>
      <c r="D1984" s="21">
        <f>VLOOKUP(A1984,英雄数据表!A:D,4,0)</f>
        <v>2</v>
      </c>
      <c r="E1984" s="20" t="str">
        <f>VLOOKUP(A1984,英雄数据表!A:C,3,0)</f>
        <v>奥术之刃</v>
      </c>
      <c r="F1984" s="20">
        <f t="shared" si="135"/>
        <v>21066</v>
      </c>
      <c r="G1984" s="20">
        <f t="shared" si="136"/>
        <v>21066</v>
      </c>
      <c r="H1984" s="21" t="str">
        <f>VLOOKUP(B1984,属性中转表!A:F,6,FALSE)</f>
        <v>"hp":361800,"atk":10050</v>
      </c>
      <c r="I1984" s="20" t="str">
        <f>IF(VLOOKUP(B1984,属性中转表!A:G,7,FALSE)=0,"",VLOOKUP(VLOOKUP(B1984,属性中转表!A:G,7,FALSE),属性中转表!$K$2:$P$21,6,0))&amp;IF(VLOOKUP(B1984,属性中转表!A:G,7,FALSE)&gt;=50,VLOOKUP(A1984,英雄数据表!A:K,9,0),IF(VLOOKUP(B1984,属性中转表!A:G,7,FALSE)&gt;=25,VLOOKUP(A1984,英雄数据表!A:K,5,0),""))</f>
        <v>"atk":600,"hp":10000,"undpspro":200,"pvpdpspro":100,"pvpundpspro":100,"speed":10</v>
      </c>
      <c r="J1984" s="20" t="str">
        <f>IF(I1984="","",属性中转表!$I$1&amp;(IF(VLOOKUP(B1984,属性中转表!A:G,7,FALSE)=0,0,VLOOKUP(VLOOKUP(B1984,属性中转表!A:G,7,FALSE),属性中转表!$K$2:$P$21,4,0)))+IFERROR(VLOOKUP(A1984,英雄数据表!A:K,IF(武魂!B1984&gt;=50,10,IF(武魂!B1984&gt;=25,6)),0),0))</f>
        <v>,"dpspro":150</v>
      </c>
      <c r="K1984" s="32" t="str">
        <f t="shared" si="137"/>
        <v>"atk":600,"hp":10000,"undpspro":200,"pvpdpspro":100,"pvpundpspro":100,"speed":10,"dpspro":150</v>
      </c>
      <c r="L1984" s="20" t="str">
        <f>IF(B1984&gt;=50,VLOOKUP(A1984,英雄数据表!A:L,11,FALSE),IF(B1984&gt;=25,VLOOKUP(A1984,英雄数据表!A:L,7,0),""))</f>
        <v>"2106602004"</v>
      </c>
      <c r="M1984" s="20" t="str">
        <f>IFERROR(VLOOKUP(B1984,属性中转表!$K$2:$O$21,5,FALSE),"")</f>
        <v/>
      </c>
      <c r="N1984" s="20" t="str">
        <f>IF(B1984=25,VLOOKUP(A1984,英雄数据表!A:L,8,FALSE),IF(B1984=50,VLOOKUP(A1984,英雄数据表!A:L,12,0),""))</f>
        <v/>
      </c>
    </row>
    <row r="1985" spans="1:14" x14ac:dyDescent="0.3">
      <c r="A1985" s="20">
        <v>21066</v>
      </c>
      <c r="B1985" s="21">
        <f t="shared" si="134"/>
        <v>84</v>
      </c>
      <c r="C1985" s="21">
        <v>5</v>
      </c>
      <c r="D1985" s="21">
        <f>VLOOKUP(A1985,英雄数据表!A:D,4,0)</f>
        <v>2</v>
      </c>
      <c r="E1985" s="20" t="str">
        <f>VLOOKUP(A1985,英雄数据表!A:C,3,0)</f>
        <v>奥术之刃</v>
      </c>
      <c r="F1985" s="20">
        <f t="shared" si="135"/>
        <v>21066</v>
      </c>
      <c r="G1985" s="20">
        <f t="shared" si="136"/>
        <v>21066</v>
      </c>
      <c r="H1985" s="21" t="str">
        <f>VLOOKUP(B1985,属性中转表!A:F,6,FALSE)</f>
        <v>"hp":367200,"atk":10200</v>
      </c>
      <c r="I1985" s="20" t="str">
        <f>IF(VLOOKUP(B1985,属性中转表!A:G,7,FALSE)=0,"",VLOOKUP(VLOOKUP(B1985,属性中转表!A:G,7,FALSE),属性中转表!$K$2:$P$21,6,0))&amp;IF(VLOOKUP(B1985,属性中转表!A:G,7,FALSE)&gt;=50,VLOOKUP(A1985,英雄数据表!A:K,9,0),IF(VLOOKUP(B1985,属性中转表!A:G,7,FALSE)&gt;=25,VLOOKUP(A1985,英雄数据表!A:K,5,0),""))</f>
        <v>"atk":600,"hp":10000,"undpspro":200,"pvpdpspro":100,"pvpundpspro":100,"speed":10</v>
      </c>
      <c r="J1985" s="20" t="str">
        <f>IF(I1985="","",属性中转表!$I$1&amp;(IF(VLOOKUP(B1985,属性中转表!A:G,7,FALSE)=0,0,VLOOKUP(VLOOKUP(B1985,属性中转表!A:G,7,FALSE),属性中转表!$K$2:$P$21,4,0)))+IFERROR(VLOOKUP(A1985,英雄数据表!A:K,IF(武魂!B1985&gt;=50,10,IF(武魂!B1985&gt;=25,6)),0),0))</f>
        <v>,"dpspro":150</v>
      </c>
      <c r="K1985" s="32" t="str">
        <f t="shared" si="137"/>
        <v>"atk":600,"hp":10000,"undpspro":200,"pvpdpspro":100,"pvpundpspro":100,"speed":10,"dpspro":150</v>
      </c>
      <c r="L1985" s="20" t="str">
        <f>IF(B1985&gt;=50,VLOOKUP(A1985,英雄数据表!A:L,11,FALSE),IF(B1985&gt;=25,VLOOKUP(A1985,英雄数据表!A:L,7,0),""))</f>
        <v>"2106602004"</v>
      </c>
      <c r="M1985" s="20" t="str">
        <f>IFERROR(VLOOKUP(B1985,属性中转表!$K$2:$O$21,5,FALSE),"")</f>
        <v/>
      </c>
      <c r="N1985" s="20" t="str">
        <f>IF(B1985=25,VLOOKUP(A1985,英雄数据表!A:L,8,FALSE),IF(B1985=50,VLOOKUP(A1985,英雄数据表!A:L,12,0),""))</f>
        <v/>
      </c>
    </row>
    <row r="1986" spans="1:14" x14ac:dyDescent="0.3">
      <c r="A1986" s="20">
        <v>21066</v>
      </c>
      <c r="B1986" s="21">
        <f t="shared" si="134"/>
        <v>85</v>
      </c>
      <c r="C1986" s="21">
        <v>5</v>
      </c>
      <c r="D1986" s="21">
        <f>VLOOKUP(A1986,英雄数据表!A:D,4,0)</f>
        <v>2</v>
      </c>
      <c r="E1986" s="20" t="str">
        <f>VLOOKUP(A1986,英雄数据表!A:C,3,0)</f>
        <v>奥术之刃</v>
      </c>
      <c r="F1986" s="20">
        <f t="shared" si="135"/>
        <v>21066</v>
      </c>
      <c r="G1986" s="20">
        <f t="shared" si="136"/>
        <v>21066</v>
      </c>
      <c r="H1986" s="21" t="str">
        <f>VLOOKUP(B1986,属性中转表!A:F,6,FALSE)</f>
        <v>"hp":372600,"atk":10350</v>
      </c>
      <c r="I1986" s="20" t="str">
        <f>IF(VLOOKUP(B1986,属性中转表!A:G,7,FALSE)=0,"",VLOOKUP(VLOOKUP(B1986,属性中转表!A:G,7,FALSE),属性中转表!$K$2:$P$21,6,0))&amp;IF(VLOOKUP(B1986,属性中转表!A:G,7,FALSE)&gt;=50,VLOOKUP(A1986,英雄数据表!A:K,9,0),IF(VLOOKUP(B1986,属性中转表!A:G,7,FALSE)&gt;=25,VLOOKUP(A1986,英雄数据表!A:K,5,0),""))</f>
        <v>"atk":600,"hp":10000,"undpspro":200,"pvpdpspro":100,"pvpundpspro":100,"speed":10</v>
      </c>
      <c r="J1986" s="20" t="str">
        <f>IF(I1986="","",属性中转表!$I$1&amp;(IF(VLOOKUP(B1986,属性中转表!A:G,7,FALSE)=0,0,VLOOKUP(VLOOKUP(B1986,属性中转表!A:G,7,FALSE),属性中转表!$K$2:$P$21,4,0)))+IFERROR(VLOOKUP(A1986,英雄数据表!A:K,IF(武魂!B1986&gt;=50,10,IF(武魂!B1986&gt;=25,6)),0),0))</f>
        <v>,"dpspro":200</v>
      </c>
      <c r="K1986" s="32" t="str">
        <f t="shared" si="137"/>
        <v>"atk":600,"hp":10000,"undpspro":200,"pvpdpspro":100,"pvpundpspro":100,"speed":10,"dpspro":200</v>
      </c>
      <c r="L1986" s="20" t="str">
        <f>IF(B1986&gt;=50,VLOOKUP(A1986,英雄数据表!A:L,11,FALSE),IF(B1986&gt;=25,VLOOKUP(A1986,英雄数据表!A:L,7,0),""))</f>
        <v>"2106602004"</v>
      </c>
      <c r="M1986" s="20" t="str">
        <f>IFERROR(VLOOKUP(B1986,属性中转表!$K$2:$O$21,5,FALSE),"")</f>
        <v>"dpspro":50</v>
      </c>
      <c r="N1986" s="20" t="str">
        <f>IF(B1986=25,VLOOKUP(A1986,英雄数据表!A:L,8,FALSE),IF(B1986=50,VLOOKUP(A1986,英雄数据表!A:L,12,0),""))</f>
        <v/>
      </c>
    </row>
    <row r="1987" spans="1:14" ht="15.75" customHeight="1" x14ac:dyDescent="0.3">
      <c r="A1987" s="20">
        <v>21066</v>
      </c>
      <c r="B1987" s="21">
        <f t="shared" si="134"/>
        <v>86</v>
      </c>
      <c r="C1987" s="21">
        <v>5</v>
      </c>
      <c r="D1987" s="21">
        <f>VLOOKUP(A1987,英雄数据表!A:D,4,0)</f>
        <v>2</v>
      </c>
      <c r="E1987" s="20" t="str">
        <f>VLOOKUP(A1987,英雄数据表!A:C,3,0)</f>
        <v>奥术之刃</v>
      </c>
      <c r="F1987" s="20">
        <f t="shared" si="135"/>
        <v>21066</v>
      </c>
      <c r="G1987" s="20">
        <f t="shared" si="136"/>
        <v>21066</v>
      </c>
      <c r="H1987" s="21" t="str">
        <f>VLOOKUP(B1987,属性中转表!A:F,6,FALSE)</f>
        <v>"hp":378000,"atk":10500</v>
      </c>
      <c r="I1987" s="20" t="str">
        <f>IF(VLOOKUP(B1987,属性中转表!A:G,7,FALSE)=0,"",VLOOKUP(VLOOKUP(B1987,属性中转表!A:G,7,FALSE),属性中转表!$K$2:$P$21,6,0))&amp;IF(VLOOKUP(B1987,属性中转表!A:G,7,FALSE)&gt;=50,VLOOKUP(A1987,英雄数据表!A:K,9,0),IF(VLOOKUP(B1987,属性中转表!A:G,7,FALSE)&gt;=25,VLOOKUP(A1987,英雄数据表!A:K,5,0),""))</f>
        <v>"atk":600,"hp":10000,"undpspro":200,"pvpdpspro":100,"pvpundpspro":100,"speed":10</v>
      </c>
      <c r="J1987" s="20" t="str">
        <f>IF(I1987="","",属性中转表!$I$1&amp;(IF(VLOOKUP(B1987,属性中转表!A:G,7,FALSE)=0,0,VLOOKUP(VLOOKUP(B1987,属性中转表!A:G,7,FALSE),属性中转表!$K$2:$P$21,4,0)))+IFERROR(VLOOKUP(A1987,英雄数据表!A:K,IF(武魂!B1987&gt;=50,10,IF(武魂!B1987&gt;=25,6)),0),0))</f>
        <v>,"dpspro":200</v>
      </c>
      <c r="K1987" s="32" t="str">
        <f t="shared" si="137"/>
        <v>"atk":600,"hp":10000,"undpspro":200,"pvpdpspro":100,"pvpundpspro":100,"speed":10,"dpspro":200</v>
      </c>
      <c r="L1987" s="20" t="str">
        <f>IF(B1987&gt;=50,VLOOKUP(A1987,英雄数据表!A:L,11,FALSE),IF(B1987&gt;=25,VLOOKUP(A1987,英雄数据表!A:L,7,0),""))</f>
        <v>"2106602004"</v>
      </c>
      <c r="M1987" s="20" t="str">
        <f>IFERROR(VLOOKUP(B1987,属性中转表!$K$2:$O$21,5,FALSE),"")</f>
        <v/>
      </c>
      <c r="N1987" s="20" t="str">
        <f>IF(B1987=25,VLOOKUP(A1987,英雄数据表!A:L,8,FALSE),IF(B1987=50,VLOOKUP(A1987,英雄数据表!A:L,12,0),""))</f>
        <v/>
      </c>
    </row>
    <row r="1988" spans="1:14" x14ac:dyDescent="0.3">
      <c r="A1988" s="20">
        <v>21066</v>
      </c>
      <c r="B1988" s="21">
        <f t="shared" si="134"/>
        <v>87</v>
      </c>
      <c r="C1988" s="21">
        <v>5</v>
      </c>
      <c r="D1988" s="21">
        <f>VLOOKUP(A1988,英雄数据表!A:D,4,0)</f>
        <v>2</v>
      </c>
      <c r="E1988" s="20" t="str">
        <f>VLOOKUP(A1988,英雄数据表!A:C,3,0)</f>
        <v>奥术之刃</v>
      </c>
      <c r="F1988" s="20">
        <f t="shared" si="135"/>
        <v>21066</v>
      </c>
      <c r="G1988" s="20">
        <f t="shared" si="136"/>
        <v>21066</v>
      </c>
      <c r="H1988" s="21" t="str">
        <f>VLOOKUP(B1988,属性中转表!A:F,6,FALSE)</f>
        <v>"hp":383400,"atk":10650</v>
      </c>
      <c r="I1988" s="20" t="str">
        <f>IF(VLOOKUP(B1988,属性中转表!A:G,7,FALSE)=0,"",VLOOKUP(VLOOKUP(B1988,属性中转表!A:G,7,FALSE),属性中转表!$K$2:$P$21,6,0))&amp;IF(VLOOKUP(B1988,属性中转表!A:G,7,FALSE)&gt;=50,VLOOKUP(A1988,英雄数据表!A:K,9,0),IF(VLOOKUP(B1988,属性中转表!A:G,7,FALSE)&gt;=25,VLOOKUP(A1988,英雄数据表!A:K,5,0),""))</f>
        <v>"atk":600,"hp":10000,"undpspro":200,"pvpdpspro":100,"pvpundpspro":100,"speed":10</v>
      </c>
      <c r="J1988" s="20" t="str">
        <f>IF(I1988="","",属性中转表!$I$1&amp;(IF(VLOOKUP(B1988,属性中转表!A:G,7,FALSE)=0,0,VLOOKUP(VLOOKUP(B1988,属性中转表!A:G,7,FALSE),属性中转表!$K$2:$P$21,4,0)))+IFERROR(VLOOKUP(A1988,英雄数据表!A:K,IF(武魂!B1988&gt;=50,10,IF(武魂!B1988&gt;=25,6)),0),0))</f>
        <v>,"dpspro":200</v>
      </c>
      <c r="K1988" s="32" t="str">
        <f t="shared" si="137"/>
        <v>"atk":600,"hp":10000,"undpspro":200,"pvpdpspro":100,"pvpundpspro":100,"speed":10,"dpspro":200</v>
      </c>
      <c r="L1988" s="20" t="str">
        <f>IF(B1988&gt;=50,VLOOKUP(A1988,英雄数据表!A:L,11,FALSE),IF(B1988&gt;=25,VLOOKUP(A1988,英雄数据表!A:L,7,0),""))</f>
        <v>"2106602004"</v>
      </c>
      <c r="M1988" s="20" t="str">
        <f>IFERROR(VLOOKUP(B1988,属性中转表!$K$2:$O$21,5,FALSE),"")</f>
        <v/>
      </c>
      <c r="N1988" s="20" t="str">
        <f>IF(B1988=25,VLOOKUP(A1988,英雄数据表!A:L,8,FALSE),IF(B1988=50,VLOOKUP(A1988,英雄数据表!A:L,12,0),""))</f>
        <v/>
      </c>
    </row>
    <row r="1989" spans="1:14" x14ac:dyDescent="0.3">
      <c r="A1989" s="20">
        <v>21066</v>
      </c>
      <c r="B1989" s="21">
        <f t="shared" si="134"/>
        <v>88</v>
      </c>
      <c r="C1989" s="21">
        <v>5</v>
      </c>
      <c r="D1989" s="21">
        <f>VLOOKUP(A1989,英雄数据表!A:D,4,0)</f>
        <v>2</v>
      </c>
      <c r="E1989" s="20" t="str">
        <f>VLOOKUP(A1989,英雄数据表!A:C,3,0)</f>
        <v>奥术之刃</v>
      </c>
      <c r="F1989" s="20">
        <f t="shared" si="135"/>
        <v>21066</v>
      </c>
      <c r="G1989" s="20">
        <f t="shared" si="136"/>
        <v>21066</v>
      </c>
      <c r="H1989" s="21" t="str">
        <f>VLOOKUP(B1989,属性中转表!A:F,6,FALSE)</f>
        <v>"hp":388800,"atk":10800</v>
      </c>
      <c r="I1989" s="20" t="str">
        <f>IF(VLOOKUP(B1989,属性中转表!A:G,7,FALSE)=0,"",VLOOKUP(VLOOKUP(B1989,属性中转表!A:G,7,FALSE),属性中转表!$K$2:$P$21,6,0))&amp;IF(VLOOKUP(B1989,属性中转表!A:G,7,FALSE)&gt;=50,VLOOKUP(A1989,英雄数据表!A:K,9,0),IF(VLOOKUP(B1989,属性中转表!A:G,7,FALSE)&gt;=25,VLOOKUP(A1989,英雄数据表!A:K,5,0),""))</f>
        <v>"atk":600,"hp":10000,"undpspro":200,"pvpdpspro":100,"pvpundpspro":100,"speed":10</v>
      </c>
      <c r="J1989" s="20" t="str">
        <f>IF(I1989="","",属性中转表!$I$1&amp;(IF(VLOOKUP(B1989,属性中转表!A:G,7,FALSE)=0,0,VLOOKUP(VLOOKUP(B1989,属性中转表!A:G,7,FALSE),属性中转表!$K$2:$P$21,4,0)))+IFERROR(VLOOKUP(A1989,英雄数据表!A:K,IF(武魂!B1989&gt;=50,10,IF(武魂!B1989&gt;=25,6)),0),0))</f>
        <v>,"dpspro":200</v>
      </c>
      <c r="K1989" s="32" t="str">
        <f t="shared" si="137"/>
        <v>"atk":600,"hp":10000,"undpspro":200,"pvpdpspro":100,"pvpundpspro":100,"speed":10,"dpspro":200</v>
      </c>
      <c r="L1989" s="20" t="str">
        <f>IF(B1989&gt;=50,VLOOKUP(A1989,英雄数据表!A:L,11,FALSE),IF(B1989&gt;=25,VLOOKUP(A1989,英雄数据表!A:L,7,0),""))</f>
        <v>"2106602004"</v>
      </c>
      <c r="M1989" s="20" t="str">
        <f>IFERROR(VLOOKUP(B1989,属性中转表!$K$2:$O$21,5,FALSE),"")</f>
        <v/>
      </c>
      <c r="N1989" s="20" t="str">
        <f>IF(B1989=25,VLOOKUP(A1989,英雄数据表!A:L,8,FALSE),IF(B1989=50,VLOOKUP(A1989,英雄数据表!A:L,12,0),""))</f>
        <v/>
      </c>
    </row>
    <row r="1990" spans="1:14" x14ac:dyDescent="0.3">
      <c r="A1990" s="20">
        <v>21066</v>
      </c>
      <c r="B1990" s="21">
        <f t="shared" si="134"/>
        <v>89</v>
      </c>
      <c r="C1990" s="21">
        <v>5</v>
      </c>
      <c r="D1990" s="21">
        <f>VLOOKUP(A1990,英雄数据表!A:D,4,0)</f>
        <v>2</v>
      </c>
      <c r="E1990" s="20" t="str">
        <f>VLOOKUP(A1990,英雄数据表!A:C,3,0)</f>
        <v>奥术之刃</v>
      </c>
      <c r="F1990" s="20">
        <f t="shared" si="135"/>
        <v>21066</v>
      </c>
      <c r="G1990" s="20">
        <f t="shared" si="136"/>
        <v>21066</v>
      </c>
      <c r="H1990" s="21" t="str">
        <f>VLOOKUP(B1990,属性中转表!A:F,6,FALSE)</f>
        <v>"hp":394200,"atk":10950</v>
      </c>
      <c r="I1990" s="20" t="str">
        <f>IF(VLOOKUP(B1990,属性中转表!A:G,7,FALSE)=0,"",VLOOKUP(VLOOKUP(B1990,属性中转表!A:G,7,FALSE),属性中转表!$K$2:$P$21,6,0))&amp;IF(VLOOKUP(B1990,属性中转表!A:G,7,FALSE)&gt;=50,VLOOKUP(A1990,英雄数据表!A:K,9,0),IF(VLOOKUP(B1990,属性中转表!A:G,7,FALSE)&gt;=25,VLOOKUP(A1990,英雄数据表!A:K,5,0),""))</f>
        <v>"atk":600,"hp":10000,"undpspro":200,"pvpdpspro":100,"pvpundpspro":100,"speed":10</v>
      </c>
      <c r="J1990" s="20" t="str">
        <f>IF(I1990="","",属性中转表!$I$1&amp;(IF(VLOOKUP(B1990,属性中转表!A:G,7,FALSE)=0,0,VLOOKUP(VLOOKUP(B1990,属性中转表!A:G,7,FALSE),属性中转表!$K$2:$P$21,4,0)))+IFERROR(VLOOKUP(A1990,英雄数据表!A:K,IF(武魂!B1990&gt;=50,10,IF(武魂!B1990&gt;=25,6)),0),0))</f>
        <v>,"dpspro":200</v>
      </c>
      <c r="K1990" s="32" t="str">
        <f t="shared" si="137"/>
        <v>"atk":600,"hp":10000,"undpspro":200,"pvpdpspro":100,"pvpundpspro":100,"speed":10,"dpspro":200</v>
      </c>
      <c r="L1990" s="20" t="str">
        <f>IF(B1990&gt;=50,VLOOKUP(A1990,英雄数据表!A:L,11,FALSE),IF(B1990&gt;=25,VLOOKUP(A1990,英雄数据表!A:L,7,0),""))</f>
        <v>"2106602004"</v>
      </c>
      <c r="M1990" s="20" t="str">
        <f>IFERROR(VLOOKUP(B1990,属性中转表!$K$2:$O$21,5,FALSE),"")</f>
        <v/>
      </c>
      <c r="N1990" s="20" t="str">
        <f>IF(B1990=25,VLOOKUP(A1990,英雄数据表!A:L,8,FALSE),IF(B1990=50,VLOOKUP(A1990,英雄数据表!A:L,12,0),""))</f>
        <v/>
      </c>
    </row>
    <row r="1991" spans="1:14" x14ac:dyDescent="0.3">
      <c r="A1991" s="20">
        <v>21066</v>
      </c>
      <c r="B1991" s="21">
        <f t="shared" si="134"/>
        <v>90</v>
      </c>
      <c r="C1991" s="21">
        <v>5</v>
      </c>
      <c r="D1991" s="21">
        <f>VLOOKUP(A1991,英雄数据表!A:D,4,0)</f>
        <v>2</v>
      </c>
      <c r="E1991" s="20" t="str">
        <f>VLOOKUP(A1991,英雄数据表!A:C,3,0)</f>
        <v>奥术之刃</v>
      </c>
      <c r="F1991" s="20">
        <f t="shared" si="135"/>
        <v>21066</v>
      </c>
      <c r="G1991" s="20">
        <f t="shared" si="136"/>
        <v>21066</v>
      </c>
      <c r="H1991" s="21" t="str">
        <f>VLOOKUP(B1991,属性中转表!A:F,6,FALSE)</f>
        <v>"hp":399600,"atk":11100</v>
      </c>
      <c r="I1991" s="20" t="str">
        <f>IF(VLOOKUP(B1991,属性中转表!A:G,7,FALSE)=0,"",VLOOKUP(VLOOKUP(B1991,属性中转表!A:G,7,FALSE),属性中转表!$K$2:$P$21,6,0))&amp;IF(VLOOKUP(B1991,属性中转表!A:G,7,FALSE)&gt;=50,VLOOKUP(A1991,英雄数据表!A:K,9,0),IF(VLOOKUP(B1991,属性中转表!A:G,7,FALSE)&gt;=25,VLOOKUP(A1991,英雄数据表!A:K,5,0),""))</f>
        <v>"atk":600,"hp":10000,"undpspro":200,"pvpdpspro":150,"pvpundpspro":100,"speed":10</v>
      </c>
      <c r="J1991" s="20" t="str">
        <f>IF(I1991="","",属性中转表!$I$1&amp;(IF(VLOOKUP(B1991,属性中转表!A:G,7,FALSE)=0,0,VLOOKUP(VLOOKUP(B1991,属性中转表!A:G,7,FALSE),属性中转表!$K$2:$P$21,4,0)))+IFERROR(VLOOKUP(A1991,英雄数据表!A:K,IF(武魂!B1991&gt;=50,10,IF(武魂!B1991&gt;=25,6)),0),0))</f>
        <v>,"dpspro":200</v>
      </c>
      <c r="K1991" s="32" t="str">
        <f t="shared" si="137"/>
        <v>"atk":600,"hp":10000,"undpspro":200,"pvpdpspro":150,"pvpundpspro":100,"speed":10,"dpspro":200</v>
      </c>
      <c r="L1991" s="20" t="str">
        <f>IF(B1991&gt;=50,VLOOKUP(A1991,英雄数据表!A:L,11,FALSE),IF(B1991&gt;=25,VLOOKUP(A1991,英雄数据表!A:L,7,0),""))</f>
        <v>"2106602004"</v>
      </c>
      <c r="M1991" s="20" t="str">
        <f>IFERROR(VLOOKUP(B1991,属性中转表!$K$2:$O$21,5,FALSE),"")</f>
        <v>"pvpdpspro":50</v>
      </c>
      <c r="N1991" s="20" t="str">
        <f>IF(B1991=25,VLOOKUP(A1991,英雄数据表!A:L,8,FALSE),IF(B1991=50,VLOOKUP(A1991,英雄数据表!A:L,12,0),""))</f>
        <v/>
      </c>
    </row>
    <row r="1992" spans="1:14" x14ac:dyDescent="0.3">
      <c r="A1992" s="20">
        <v>21066</v>
      </c>
      <c r="B1992" s="21">
        <f t="shared" si="134"/>
        <v>91</v>
      </c>
      <c r="C1992" s="21">
        <v>5</v>
      </c>
      <c r="D1992" s="21">
        <f>VLOOKUP(A1992,英雄数据表!A:D,4,0)</f>
        <v>2</v>
      </c>
      <c r="E1992" s="20" t="str">
        <f>VLOOKUP(A1992,英雄数据表!A:C,3,0)</f>
        <v>奥术之刃</v>
      </c>
      <c r="F1992" s="20">
        <f t="shared" si="135"/>
        <v>21066</v>
      </c>
      <c r="G1992" s="20">
        <f t="shared" si="136"/>
        <v>21066</v>
      </c>
      <c r="H1992" s="21" t="str">
        <f>VLOOKUP(B1992,属性中转表!A:F,6,FALSE)</f>
        <v>"hp":405000,"atk":11250</v>
      </c>
      <c r="I1992" s="20" t="str">
        <f>IF(VLOOKUP(B1992,属性中转表!A:G,7,FALSE)=0,"",VLOOKUP(VLOOKUP(B1992,属性中转表!A:G,7,FALSE),属性中转表!$K$2:$P$21,6,0))&amp;IF(VLOOKUP(B1992,属性中转表!A:G,7,FALSE)&gt;=50,VLOOKUP(A1992,英雄数据表!A:K,9,0),IF(VLOOKUP(B1992,属性中转表!A:G,7,FALSE)&gt;=25,VLOOKUP(A1992,英雄数据表!A:K,5,0),""))</f>
        <v>"atk":600,"hp":10000,"undpspro":200,"pvpdpspro":150,"pvpundpspro":100,"speed":10</v>
      </c>
      <c r="J1992" s="20" t="str">
        <f>IF(I1992="","",属性中转表!$I$1&amp;(IF(VLOOKUP(B1992,属性中转表!A:G,7,FALSE)=0,0,VLOOKUP(VLOOKUP(B1992,属性中转表!A:G,7,FALSE),属性中转表!$K$2:$P$21,4,0)))+IFERROR(VLOOKUP(A1992,英雄数据表!A:K,IF(武魂!B1992&gt;=50,10,IF(武魂!B1992&gt;=25,6)),0),0))</f>
        <v>,"dpspro":200</v>
      </c>
      <c r="K1992" s="32" t="str">
        <f t="shared" si="137"/>
        <v>"atk":600,"hp":10000,"undpspro":200,"pvpdpspro":150,"pvpundpspro":100,"speed":10,"dpspro":200</v>
      </c>
      <c r="L1992" s="20" t="str">
        <f>IF(B1992&gt;=50,VLOOKUP(A1992,英雄数据表!A:L,11,FALSE),IF(B1992&gt;=25,VLOOKUP(A1992,英雄数据表!A:L,7,0),""))</f>
        <v>"2106602004"</v>
      </c>
      <c r="M1992" s="20" t="str">
        <f>IFERROR(VLOOKUP(B1992,属性中转表!$K$2:$O$21,5,FALSE),"")</f>
        <v/>
      </c>
      <c r="N1992" s="20" t="str">
        <f>IF(B1992=25,VLOOKUP(A1992,英雄数据表!A:L,8,FALSE),IF(B1992=50,VLOOKUP(A1992,英雄数据表!A:L,12,0),""))</f>
        <v/>
      </c>
    </row>
    <row r="1993" spans="1:14" x14ac:dyDescent="0.3">
      <c r="A1993" s="20">
        <v>21066</v>
      </c>
      <c r="B1993" s="21">
        <f t="shared" si="134"/>
        <v>92</v>
      </c>
      <c r="C1993" s="21">
        <v>5</v>
      </c>
      <c r="D1993" s="21">
        <f>VLOOKUP(A1993,英雄数据表!A:D,4,0)</f>
        <v>2</v>
      </c>
      <c r="E1993" s="20" t="str">
        <f>VLOOKUP(A1993,英雄数据表!A:C,3,0)</f>
        <v>奥术之刃</v>
      </c>
      <c r="F1993" s="20">
        <f t="shared" si="135"/>
        <v>21066</v>
      </c>
      <c r="G1993" s="20">
        <f t="shared" si="136"/>
        <v>21066</v>
      </c>
      <c r="H1993" s="21" t="str">
        <f>VLOOKUP(B1993,属性中转表!A:F,6,FALSE)</f>
        <v>"hp":410400,"atk":11400</v>
      </c>
      <c r="I1993" s="20" t="str">
        <f>IF(VLOOKUP(B1993,属性中转表!A:G,7,FALSE)=0,"",VLOOKUP(VLOOKUP(B1993,属性中转表!A:G,7,FALSE),属性中转表!$K$2:$P$21,6,0))&amp;IF(VLOOKUP(B1993,属性中转表!A:G,7,FALSE)&gt;=50,VLOOKUP(A1993,英雄数据表!A:K,9,0),IF(VLOOKUP(B1993,属性中转表!A:G,7,FALSE)&gt;=25,VLOOKUP(A1993,英雄数据表!A:K,5,0),""))</f>
        <v>"atk":600,"hp":10000,"undpspro":200,"pvpdpspro":150,"pvpundpspro":100,"speed":10</v>
      </c>
      <c r="J1993" s="20" t="str">
        <f>IF(I1993="","",属性中转表!$I$1&amp;(IF(VLOOKUP(B1993,属性中转表!A:G,7,FALSE)=0,0,VLOOKUP(VLOOKUP(B1993,属性中转表!A:G,7,FALSE),属性中转表!$K$2:$P$21,4,0)))+IFERROR(VLOOKUP(A1993,英雄数据表!A:K,IF(武魂!B1993&gt;=50,10,IF(武魂!B1993&gt;=25,6)),0),0))</f>
        <v>,"dpspro":200</v>
      </c>
      <c r="K1993" s="32" t="str">
        <f t="shared" si="137"/>
        <v>"atk":600,"hp":10000,"undpspro":200,"pvpdpspro":150,"pvpundpspro":100,"speed":10,"dpspro":200</v>
      </c>
      <c r="L1993" s="20" t="str">
        <f>IF(B1993&gt;=50,VLOOKUP(A1993,英雄数据表!A:L,11,FALSE),IF(B1993&gt;=25,VLOOKUP(A1993,英雄数据表!A:L,7,0),""))</f>
        <v>"2106602004"</v>
      </c>
      <c r="M1993" s="20" t="str">
        <f>IFERROR(VLOOKUP(B1993,属性中转表!$K$2:$O$21,5,FALSE),"")</f>
        <v/>
      </c>
      <c r="N1993" s="20" t="str">
        <f>IF(B1993=25,VLOOKUP(A1993,英雄数据表!A:L,8,FALSE),IF(B1993=50,VLOOKUP(A1993,英雄数据表!A:L,12,0),""))</f>
        <v/>
      </c>
    </row>
    <row r="1994" spans="1:14" x14ac:dyDescent="0.3">
      <c r="A1994" s="20">
        <v>21066</v>
      </c>
      <c r="B1994" s="21">
        <f t="shared" si="134"/>
        <v>93</v>
      </c>
      <c r="C1994" s="21">
        <v>5</v>
      </c>
      <c r="D1994" s="21">
        <f>VLOOKUP(A1994,英雄数据表!A:D,4,0)</f>
        <v>2</v>
      </c>
      <c r="E1994" s="20" t="str">
        <f>VLOOKUP(A1994,英雄数据表!A:C,3,0)</f>
        <v>奥术之刃</v>
      </c>
      <c r="F1994" s="20">
        <f t="shared" si="135"/>
        <v>21066</v>
      </c>
      <c r="G1994" s="20">
        <f t="shared" si="136"/>
        <v>21066</v>
      </c>
      <c r="H1994" s="21" t="str">
        <f>VLOOKUP(B1994,属性中转表!A:F,6,FALSE)</f>
        <v>"hp":415800,"atk":11550</v>
      </c>
      <c r="I1994" s="20" t="str">
        <f>IF(VLOOKUP(B1994,属性中转表!A:G,7,FALSE)=0,"",VLOOKUP(VLOOKUP(B1994,属性中转表!A:G,7,FALSE),属性中转表!$K$2:$P$21,6,0))&amp;IF(VLOOKUP(B1994,属性中转表!A:G,7,FALSE)&gt;=50,VLOOKUP(A1994,英雄数据表!A:K,9,0),IF(VLOOKUP(B1994,属性中转表!A:G,7,FALSE)&gt;=25,VLOOKUP(A1994,英雄数据表!A:K,5,0),""))</f>
        <v>"atk":600,"hp":10000,"undpspro":200,"pvpdpspro":150,"pvpundpspro":100,"speed":10</v>
      </c>
      <c r="J1994" s="20" t="str">
        <f>IF(I1994="","",属性中转表!$I$1&amp;(IF(VLOOKUP(B1994,属性中转表!A:G,7,FALSE)=0,0,VLOOKUP(VLOOKUP(B1994,属性中转表!A:G,7,FALSE),属性中转表!$K$2:$P$21,4,0)))+IFERROR(VLOOKUP(A1994,英雄数据表!A:K,IF(武魂!B1994&gt;=50,10,IF(武魂!B1994&gt;=25,6)),0),0))</f>
        <v>,"dpspro":200</v>
      </c>
      <c r="K1994" s="32" t="str">
        <f t="shared" si="137"/>
        <v>"atk":600,"hp":10000,"undpspro":200,"pvpdpspro":150,"pvpundpspro":100,"speed":10,"dpspro":200</v>
      </c>
      <c r="L1994" s="20" t="str">
        <f>IF(B1994&gt;=50,VLOOKUP(A1994,英雄数据表!A:L,11,FALSE),IF(B1994&gt;=25,VLOOKUP(A1994,英雄数据表!A:L,7,0),""))</f>
        <v>"2106602004"</v>
      </c>
      <c r="M1994" s="20" t="str">
        <f>IFERROR(VLOOKUP(B1994,属性中转表!$K$2:$O$21,5,FALSE),"")</f>
        <v/>
      </c>
      <c r="N1994" s="20" t="str">
        <f>IF(B1994=25,VLOOKUP(A1994,英雄数据表!A:L,8,FALSE),IF(B1994=50,VLOOKUP(A1994,英雄数据表!A:L,12,0),""))</f>
        <v/>
      </c>
    </row>
    <row r="1995" spans="1:14" x14ac:dyDescent="0.3">
      <c r="A1995" s="20">
        <v>21066</v>
      </c>
      <c r="B1995" s="21">
        <f t="shared" si="134"/>
        <v>94</v>
      </c>
      <c r="C1995" s="21">
        <v>5</v>
      </c>
      <c r="D1995" s="21">
        <f>VLOOKUP(A1995,英雄数据表!A:D,4,0)</f>
        <v>2</v>
      </c>
      <c r="E1995" s="20" t="str">
        <f>VLOOKUP(A1995,英雄数据表!A:C,3,0)</f>
        <v>奥术之刃</v>
      </c>
      <c r="F1995" s="20">
        <f t="shared" si="135"/>
        <v>21066</v>
      </c>
      <c r="G1995" s="20">
        <f t="shared" si="136"/>
        <v>21066</v>
      </c>
      <c r="H1995" s="21" t="str">
        <f>VLOOKUP(B1995,属性中转表!A:F,6,FALSE)</f>
        <v>"hp":421200,"atk":11700</v>
      </c>
      <c r="I1995" s="20" t="str">
        <f>IF(VLOOKUP(B1995,属性中转表!A:G,7,FALSE)=0,"",VLOOKUP(VLOOKUP(B1995,属性中转表!A:G,7,FALSE),属性中转表!$K$2:$P$21,6,0))&amp;IF(VLOOKUP(B1995,属性中转表!A:G,7,FALSE)&gt;=50,VLOOKUP(A1995,英雄数据表!A:K,9,0),IF(VLOOKUP(B1995,属性中转表!A:G,7,FALSE)&gt;=25,VLOOKUP(A1995,英雄数据表!A:K,5,0),""))</f>
        <v>"atk":600,"hp":10000,"undpspro":200,"pvpdpspro":150,"pvpundpspro":100,"speed":10</v>
      </c>
      <c r="J1995" s="20" t="str">
        <f>IF(I1995="","",属性中转表!$I$1&amp;(IF(VLOOKUP(B1995,属性中转表!A:G,7,FALSE)=0,0,VLOOKUP(VLOOKUP(B1995,属性中转表!A:G,7,FALSE),属性中转表!$K$2:$P$21,4,0)))+IFERROR(VLOOKUP(A1995,英雄数据表!A:K,IF(武魂!B1995&gt;=50,10,IF(武魂!B1995&gt;=25,6)),0),0))</f>
        <v>,"dpspro":200</v>
      </c>
      <c r="K1995" s="32" t="str">
        <f t="shared" si="137"/>
        <v>"atk":600,"hp":10000,"undpspro":200,"pvpdpspro":150,"pvpundpspro":100,"speed":10,"dpspro":200</v>
      </c>
      <c r="L1995" s="20" t="str">
        <f>IF(B1995&gt;=50,VLOOKUP(A1995,英雄数据表!A:L,11,FALSE),IF(B1995&gt;=25,VLOOKUP(A1995,英雄数据表!A:L,7,0),""))</f>
        <v>"2106602004"</v>
      </c>
      <c r="M1995" s="20" t="str">
        <f>IFERROR(VLOOKUP(B1995,属性中转表!$K$2:$O$21,5,FALSE),"")</f>
        <v/>
      </c>
      <c r="N1995" s="20" t="str">
        <f>IF(B1995=25,VLOOKUP(A1995,英雄数据表!A:L,8,FALSE),IF(B1995=50,VLOOKUP(A1995,英雄数据表!A:L,12,0),""))</f>
        <v/>
      </c>
    </row>
    <row r="1996" spans="1:14" x14ac:dyDescent="0.3">
      <c r="A1996" s="20">
        <v>21066</v>
      </c>
      <c r="B1996" s="21">
        <f t="shared" si="134"/>
        <v>95</v>
      </c>
      <c r="C1996" s="21">
        <v>5</v>
      </c>
      <c r="D1996" s="21">
        <f>VLOOKUP(A1996,英雄数据表!A:D,4,0)</f>
        <v>2</v>
      </c>
      <c r="E1996" s="20" t="str">
        <f>VLOOKUP(A1996,英雄数据表!A:C,3,0)</f>
        <v>奥术之刃</v>
      </c>
      <c r="F1996" s="20">
        <f t="shared" si="135"/>
        <v>21066</v>
      </c>
      <c r="G1996" s="20">
        <f t="shared" si="136"/>
        <v>21066</v>
      </c>
      <c r="H1996" s="21" t="str">
        <f>VLOOKUP(B1996,属性中转表!A:F,6,FALSE)</f>
        <v>"hp":426600,"atk":11850</v>
      </c>
      <c r="I1996" s="20" t="str">
        <f>IF(VLOOKUP(B1996,属性中转表!A:G,7,FALSE)=0,"",VLOOKUP(VLOOKUP(B1996,属性中转表!A:G,7,FALSE),属性中转表!$K$2:$P$21,6,0))&amp;IF(VLOOKUP(B1996,属性中转表!A:G,7,FALSE)&gt;=50,VLOOKUP(A1996,英雄数据表!A:K,9,0),IF(VLOOKUP(B1996,属性中转表!A:G,7,FALSE)&gt;=25,VLOOKUP(A1996,英雄数据表!A:K,5,0),""))</f>
        <v>"atk":600,"hp":10000,"undpspro":200,"pvpdpspro":150,"pvpundpspro":150,"speed":10</v>
      </c>
      <c r="J1996" s="20" t="str">
        <f>IF(I1996="","",属性中转表!$I$1&amp;(IF(VLOOKUP(B1996,属性中转表!A:G,7,FALSE)=0,0,VLOOKUP(VLOOKUP(B1996,属性中转表!A:G,7,FALSE),属性中转表!$K$2:$P$21,4,0)))+IFERROR(VLOOKUP(A1996,英雄数据表!A:K,IF(武魂!B1996&gt;=50,10,IF(武魂!B1996&gt;=25,6)),0),0))</f>
        <v>,"dpspro":200</v>
      </c>
      <c r="K1996" s="32" t="str">
        <f t="shared" si="137"/>
        <v>"atk":600,"hp":10000,"undpspro":200,"pvpdpspro":150,"pvpundpspro":150,"speed":10,"dpspro":200</v>
      </c>
      <c r="L1996" s="20" t="str">
        <f>IF(B1996&gt;=50,VLOOKUP(A1996,英雄数据表!A:L,11,FALSE),IF(B1996&gt;=25,VLOOKUP(A1996,英雄数据表!A:L,7,0),""))</f>
        <v>"2106602004"</v>
      </c>
      <c r="M1996" s="20" t="str">
        <f>IFERROR(VLOOKUP(B1996,属性中转表!$K$2:$O$21,5,FALSE),"")</f>
        <v>"pvpundpspro":50</v>
      </c>
      <c r="N1996" s="20" t="str">
        <f>IF(B1996=25,VLOOKUP(A1996,英雄数据表!A:L,8,FALSE),IF(B1996=50,VLOOKUP(A1996,英雄数据表!A:L,12,0),""))</f>
        <v/>
      </c>
    </row>
    <row r="1997" spans="1:14" x14ac:dyDescent="0.3">
      <c r="A1997" s="20">
        <v>21066</v>
      </c>
      <c r="B1997" s="21">
        <f t="shared" si="134"/>
        <v>96</v>
      </c>
      <c r="C1997" s="21">
        <v>5</v>
      </c>
      <c r="D1997" s="21">
        <f>VLOOKUP(A1997,英雄数据表!A:D,4,0)</f>
        <v>2</v>
      </c>
      <c r="E1997" s="20" t="str">
        <f>VLOOKUP(A1997,英雄数据表!A:C,3,0)</f>
        <v>奥术之刃</v>
      </c>
      <c r="F1997" s="20">
        <f t="shared" si="135"/>
        <v>21066</v>
      </c>
      <c r="G1997" s="20">
        <f t="shared" si="136"/>
        <v>21066</v>
      </c>
      <c r="H1997" s="21" t="str">
        <f>VLOOKUP(B1997,属性中转表!A:F,6,FALSE)</f>
        <v>"hp":432000,"atk":12000</v>
      </c>
      <c r="I1997" s="20" t="str">
        <f>IF(VLOOKUP(B1997,属性中转表!A:G,7,FALSE)=0,"",VLOOKUP(VLOOKUP(B1997,属性中转表!A:G,7,FALSE),属性中转表!$K$2:$P$21,6,0))&amp;IF(VLOOKUP(B1997,属性中转表!A:G,7,FALSE)&gt;=50,VLOOKUP(A1997,英雄数据表!A:K,9,0),IF(VLOOKUP(B1997,属性中转表!A:G,7,FALSE)&gt;=25,VLOOKUP(A1997,英雄数据表!A:K,5,0),""))</f>
        <v>"atk":600,"hp":10000,"undpspro":200,"pvpdpspro":150,"pvpundpspro":150,"speed":10</v>
      </c>
      <c r="J1997" s="20" t="str">
        <f>IF(I1997="","",属性中转表!$I$1&amp;(IF(VLOOKUP(B1997,属性中转表!A:G,7,FALSE)=0,0,VLOOKUP(VLOOKUP(B1997,属性中转表!A:G,7,FALSE),属性中转表!$K$2:$P$21,4,0)))+IFERROR(VLOOKUP(A1997,英雄数据表!A:K,IF(武魂!B1997&gt;=50,10,IF(武魂!B1997&gt;=25,6)),0),0))</f>
        <v>,"dpspro":200</v>
      </c>
      <c r="K1997" s="32" t="str">
        <f t="shared" si="137"/>
        <v>"atk":600,"hp":10000,"undpspro":200,"pvpdpspro":150,"pvpundpspro":150,"speed":10,"dpspro":200</v>
      </c>
      <c r="L1997" s="20" t="str">
        <f>IF(B1997&gt;=50,VLOOKUP(A1997,英雄数据表!A:L,11,FALSE),IF(B1997&gt;=25,VLOOKUP(A1997,英雄数据表!A:L,7,0),""))</f>
        <v>"2106602004"</v>
      </c>
      <c r="M1997" s="20" t="str">
        <f>IFERROR(VLOOKUP(B1997,属性中转表!$K$2:$O$21,5,FALSE),"")</f>
        <v/>
      </c>
      <c r="N1997" s="20" t="str">
        <f>IF(B1997=25,VLOOKUP(A1997,英雄数据表!A:L,8,FALSE),IF(B1997=50,VLOOKUP(A1997,英雄数据表!A:L,12,0),""))</f>
        <v/>
      </c>
    </row>
    <row r="1998" spans="1:14" x14ac:dyDescent="0.3">
      <c r="A1998" s="20">
        <v>21066</v>
      </c>
      <c r="B1998" s="21">
        <f t="shared" si="134"/>
        <v>97</v>
      </c>
      <c r="C1998" s="21">
        <v>5</v>
      </c>
      <c r="D1998" s="21">
        <f>VLOOKUP(A1998,英雄数据表!A:D,4,0)</f>
        <v>2</v>
      </c>
      <c r="E1998" s="20" t="str">
        <f>VLOOKUP(A1998,英雄数据表!A:C,3,0)</f>
        <v>奥术之刃</v>
      </c>
      <c r="F1998" s="20">
        <f t="shared" si="135"/>
        <v>21066</v>
      </c>
      <c r="G1998" s="20">
        <f t="shared" si="136"/>
        <v>21066</v>
      </c>
      <c r="H1998" s="21" t="str">
        <f>VLOOKUP(B1998,属性中转表!A:F,6,FALSE)</f>
        <v>"hp":437400,"atk":12150</v>
      </c>
      <c r="I1998" s="20" t="str">
        <f>IF(VLOOKUP(B1998,属性中转表!A:G,7,FALSE)=0,"",VLOOKUP(VLOOKUP(B1998,属性中转表!A:G,7,FALSE),属性中转表!$K$2:$P$21,6,0))&amp;IF(VLOOKUP(B1998,属性中转表!A:G,7,FALSE)&gt;=50,VLOOKUP(A1998,英雄数据表!A:K,9,0),IF(VLOOKUP(B1998,属性中转表!A:G,7,FALSE)&gt;=25,VLOOKUP(A1998,英雄数据表!A:K,5,0),""))</f>
        <v>"atk":600,"hp":10000,"undpspro":200,"pvpdpspro":150,"pvpundpspro":150,"speed":10</v>
      </c>
      <c r="J1998" s="20" t="str">
        <f>IF(I1998="","",属性中转表!$I$1&amp;(IF(VLOOKUP(B1998,属性中转表!A:G,7,FALSE)=0,0,VLOOKUP(VLOOKUP(B1998,属性中转表!A:G,7,FALSE),属性中转表!$K$2:$P$21,4,0)))+IFERROR(VLOOKUP(A1998,英雄数据表!A:K,IF(武魂!B1998&gt;=50,10,IF(武魂!B1998&gt;=25,6)),0),0))</f>
        <v>,"dpspro":200</v>
      </c>
      <c r="K1998" s="32" t="str">
        <f t="shared" si="137"/>
        <v>"atk":600,"hp":10000,"undpspro":200,"pvpdpspro":150,"pvpundpspro":150,"speed":10,"dpspro":200</v>
      </c>
      <c r="L1998" s="20" t="str">
        <f>IF(B1998&gt;=50,VLOOKUP(A1998,英雄数据表!A:L,11,FALSE),IF(B1998&gt;=25,VLOOKUP(A1998,英雄数据表!A:L,7,0),""))</f>
        <v>"2106602004"</v>
      </c>
      <c r="M1998" s="20" t="str">
        <f>IFERROR(VLOOKUP(B1998,属性中转表!$K$2:$O$21,5,FALSE),"")</f>
        <v/>
      </c>
      <c r="N1998" s="20" t="str">
        <f>IF(B1998=25,VLOOKUP(A1998,英雄数据表!A:L,8,FALSE),IF(B1998=50,VLOOKUP(A1998,英雄数据表!A:L,12,0),""))</f>
        <v/>
      </c>
    </row>
    <row r="1999" spans="1:14" x14ac:dyDescent="0.3">
      <c r="A1999" s="20">
        <v>21066</v>
      </c>
      <c r="B1999" s="21">
        <f t="shared" si="134"/>
        <v>98</v>
      </c>
      <c r="C1999" s="21">
        <v>5</v>
      </c>
      <c r="D1999" s="21">
        <f>VLOOKUP(A1999,英雄数据表!A:D,4,0)</f>
        <v>2</v>
      </c>
      <c r="E1999" s="20" t="str">
        <f>VLOOKUP(A1999,英雄数据表!A:C,3,0)</f>
        <v>奥术之刃</v>
      </c>
      <c r="F1999" s="20">
        <f t="shared" si="135"/>
        <v>21066</v>
      </c>
      <c r="G1999" s="20">
        <f t="shared" si="136"/>
        <v>21066</v>
      </c>
      <c r="H1999" s="21" t="str">
        <f>VLOOKUP(B1999,属性中转表!A:F,6,FALSE)</f>
        <v>"hp":442800,"atk":12300</v>
      </c>
      <c r="I1999" s="20" t="str">
        <f>IF(VLOOKUP(B1999,属性中转表!A:G,7,FALSE)=0,"",VLOOKUP(VLOOKUP(B1999,属性中转表!A:G,7,FALSE),属性中转表!$K$2:$P$21,6,0))&amp;IF(VLOOKUP(B1999,属性中转表!A:G,7,FALSE)&gt;=50,VLOOKUP(A1999,英雄数据表!A:K,9,0),IF(VLOOKUP(B1999,属性中转表!A:G,7,FALSE)&gt;=25,VLOOKUP(A1999,英雄数据表!A:K,5,0),""))</f>
        <v>"atk":600,"hp":10000,"undpspro":200,"pvpdpspro":150,"pvpundpspro":150,"speed":10</v>
      </c>
      <c r="J1999" s="20" t="str">
        <f>IF(I1999="","",属性中转表!$I$1&amp;(IF(VLOOKUP(B1999,属性中转表!A:G,7,FALSE)=0,0,VLOOKUP(VLOOKUP(B1999,属性中转表!A:G,7,FALSE),属性中转表!$K$2:$P$21,4,0)))+IFERROR(VLOOKUP(A1999,英雄数据表!A:K,IF(武魂!B1999&gt;=50,10,IF(武魂!B1999&gt;=25,6)),0),0))</f>
        <v>,"dpspro":200</v>
      </c>
      <c r="K1999" s="32" t="str">
        <f t="shared" si="137"/>
        <v>"atk":600,"hp":10000,"undpspro":200,"pvpdpspro":150,"pvpundpspro":150,"speed":10,"dpspro":200</v>
      </c>
      <c r="L1999" s="20" t="str">
        <f>IF(B1999&gt;=50,VLOOKUP(A1999,英雄数据表!A:L,11,FALSE),IF(B1999&gt;=25,VLOOKUP(A1999,英雄数据表!A:L,7,0),""))</f>
        <v>"2106602004"</v>
      </c>
      <c r="M1999" s="20" t="str">
        <f>IFERROR(VLOOKUP(B1999,属性中转表!$K$2:$O$21,5,FALSE),"")</f>
        <v/>
      </c>
      <c r="N1999" s="20" t="str">
        <f>IF(B1999=25,VLOOKUP(A1999,英雄数据表!A:L,8,FALSE),IF(B1999=50,VLOOKUP(A1999,英雄数据表!A:L,12,0),""))</f>
        <v/>
      </c>
    </row>
    <row r="2000" spans="1:14" x14ac:dyDescent="0.3">
      <c r="A2000" s="20">
        <v>21066</v>
      </c>
      <c r="B2000" s="21">
        <f t="shared" si="134"/>
        <v>99</v>
      </c>
      <c r="C2000" s="21">
        <v>5</v>
      </c>
      <c r="D2000" s="21">
        <f>VLOOKUP(A2000,英雄数据表!A:D,4,0)</f>
        <v>2</v>
      </c>
      <c r="E2000" s="20" t="str">
        <f>VLOOKUP(A2000,英雄数据表!A:C,3,0)</f>
        <v>奥术之刃</v>
      </c>
      <c r="F2000" s="20">
        <f t="shared" si="135"/>
        <v>21066</v>
      </c>
      <c r="G2000" s="20">
        <f t="shared" si="136"/>
        <v>21066</v>
      </c>
      <c r="H2000" s="21" t="str">
        <f>VLOOKUP(B2000,属性中转表!A:F,6,FALSE)</f>
        <v>"hp":448200,"atk":12450</v>
      </c>
      <c r="I2000" s="20" t="str">
        <f>IF(VLOOKUP(B2000,属性中转表!A:G,7,FALSE)=0,"",VLOOKUP(VLOOKUP(B2000,属性中转表!A:G,7,FALSE),属性中转表!$K$2:$P$21,6,0))&amp;IF(VLOOKUP(B2000,属性中转表!A:G,7,FALSE)&gt;=50,VLOOKUP(A2000,英雄数据表!A:K,9,0),IF(VLOOKUP(B2000,属性中转表!A:G,7,FALSE)&gt;=25,VLOOKUP(A2000,英雄数据表!A:K,5,0),""))</f>
        <v>"atk":600,"hp":10000,"undpspro":200,"pvpdpspro":150,"pvpundpspro":150,"speed":10</v>
      </c>
      <c r="J2000" s="20" t="str">
        <f>IF(I2000="","",属性中转表!$I$1&amp;(IF(VLOOKUP(B2000,属性中转表!A:G,7,FALSE)=0,0,VLOOKUP(VLOOKUP(B2000,属性中转表!A:G,7,FALSE),属性中转表!$K$2:$P$21,4,0)))+IFERROR(VLOOKUP(A2000,英雄数据表!A:K,IF(武魂!B2000&gt;=50,10,IF(武魂!B2000&gt;=25,6)),0),0))</f>
        <v>,"dpspro":200</v>
      </c>
      <c r="K2000" s="32" t="str">
        <f t="shared" si="137"/>
        <v>"atk":600,"hp":10000,"undpspro":200,"pvpdpspro":150,"pvpundpspro":150,"speed":10,"dpspro":200</v>
      </c>
      <c r="L2000" s="20" t="str">
        <f>IF(B2000&gt;=50,VLOOKUP(A2000,英雄数据表!A:L,11,FALSE),IF(B2000&gt;=25,VLOOKUP(A2000,英雄数据表!A:L,7,0),""))</f>
        <v>"2106602004"</v>
      </c>
      <c r="M2000" s="20" t="str">
        <f>IFERROR(VLOOKUP(B2000,属性中转表!$K$2:$O$21,5,FALSE),"")</f>
        <v/>
      </c>
      <c r="N2000" s="20" t="str">
        <f>IF(B2000=25,VLOOKUP(A2000,英雄数据表!A:L,8,FALSE),IF(B2000=50,VLOOKUP(A2000,英雄数据表!A:L,12,0),""))</f>
        <v/>
      </c>
    </row>
    <row r="2001" spans="1:14" x14ac:dyDescent="0.3">
      <c r="A2001" s="20">
        <v>21066</v>
      </c>
      <c r="B2001" s="21">
        <f t="shared" si="134"/>
        <v>100</v>
      </c>
      <c r="C2001" s="21">
        <v>5</v>
      </c>
      <c r="D2001" s="21">
        <f>VLOOKUP(A2001,英雄数据表!A:D,4,0)</f>
        <v>2</v>
      </c>
      <c r="E2001" s="20" t="str">
        <f>VLOOKUP(A2001,英雄数据表!A:C,3,0)</f>
        <v>奥术之刃</v>
      </c>
      <c r="F2001" s="20">
        <f t="shared" si="135"/>
        <v>21066</v>
      </c>
      <c r="G2001" s="20">
        <f t="shared" si="136"/>
        <v>21066</v>
      </c>
      <c r="H2001" s="21" t="str">
        <f>VLOOKUP(B2001,属性中转表!A:F,6,FALSE)</f>
        <v>"hp":453600,"atk":12600</v>
      </c>
      <c r="I2001" s="20" t="str">
        <f>IF(VLOOKUP(B2001,属性中转表!A:G,7,FALSE)=0,"",VLOOKUP(VLOOKUP(B2001,属性中转表!A:G,7,FALSE),属性中转表!$K$2:$P$21,6,0))&amp;IF(VLOOKUP(B2001,属性中转表!A:G,7,FALSE)&gt;=50,VLOOKUP(A2001,英雄数据表!A:K,9,0),IF(VLOOKUP(B2001,属性中转表!A:G,7,FALSE)&gt;=25,VLOOKUP(A2001,英雄数据表!A:K,5,0),""))</f>
        <v>"atk":900,"hp":15000,"undpspro":200,"pvpdpspro":150,"pvpundpspro":150,"speed":20</v>
      </c>
      <c r="J2001" s="20" t="str">
        <f>IF(I2001="","",属性中转表!$I$1&amp;(IF(VLOOKUP(B2001,属性中转表!A:G,7,FALSE)=0,0,VLOOKUP(VLOOKUP(B2001,属性中转表!A:G,7,FALSE),属性中转表!$K$2:$P$21,4,0)))+IFERROR(VLOOKUP(A2001,英雄数据表!A:K,IF(武魂!B2001&gt;=50,10,IF(武魂!B2001&gt;=25,6)),0),0))</f>
        <v>,"dpspro":200</v>
      </c>
      <c r="K2001" s="32" t="str">
        <f t="shared" si="137"/>
        <v>"atk":900,"hp":15000,"undpspro":200,"pvpdpspro":150,"pvpundpspro":150,"speed":20,"dpspro":200</v>
      </c>
      <c r="L2001" s="20" t="str">
        <f>IF(B2001&gt;=50,VLOOKUP(A2001,英雄数据表!A:L,11,FALSE),IF(B2001&gt;=25,VLOOKUP(A2001,英雄数据表!A:L,7,0),""))</f>
        <v>"2106602004"</v>
      </c>
      <c r="M2001" s="20" t="str">
        <f>IFERROR(VLOOKUP(B2001,属性中转表!$K$2:$O$21,5,FALSE),"")</f>
        <v>"speed":10,"atk":300,"hp":5000</v>
      </c>
      <c r="N2001" s="20" t="str">
        <f>IF(B2001=25,VLOOKUP(A2001,英雄数据表!A:L,8,FALSE),IF(B2001=50,VLOOKUP(A2001,英雄数据表!A:L,12,0),""))</f>
        <v/>
      </c>
    </row>
    <row r="2002" spans="1:14" x14ac:dyDescent="0.3">
      <c r="A2002" s="20">
        <v>22036</v>
      </c>
      <c r="B2002" s="21">
        <f t="shared" si="134"/>
        <v>1</v>
      </c>
      <c r="C2002" s="21">
        <v>5</v>
      </c>
      <c r="D2002" s="21">
        <f>VLOOKUP(A2002,英雄数据表!A:D,4,0)</f>
        <v>2</v>
      </c>
      <c r="E2002" s="20" t="str">
        <f>VLOOKUP(A2002,英雄数据表!A:C,3,0)</f>
        <v>永冻法杖</v>
      </c>
      <c r="F2002" s="20">
        <f t="shared" si="135"/>
        <v>22036</v>
      </c>
      <c r="G2002" s="20">
        <f t="shared" si="136"/>
        <v>22036</v>
      </c>
      <c r="H2002" s="21" t="str">
        <f>VLOOKUP(B2002,属性中转表!A:F,6,FALSE)</f>
        <v>"hp":5400,"atk":150</v>
      </c>
      <c r="I2002" s="20" t="str">
        <f>IF(VLOOKUP(B2002,属性中转表!A:G,7,FALSE)=0,"",VLOOKUP(VLOOKUP(B2002,属性中转表!A:G,7,FALSE),属性中转表!$K$2:$P$21,6,0))&amp;IF(VLOOKUP(B2002,属性中转表!A:G,7,FALSE)&gt;=50,VLOOKUP(A2002,英雄数据表!A:K,9,0),IF(VLOOKUP(B2002,属性中转表!A:G,7,FALSE)&gt;=25,VLOOKUP(A2002,英雄数据表!A:K,5,0),""))</f>
        <v/>
      </c>
      <c r="J2002" s="20" t="str">
        <f>IF(I2002="","",属性中转表!$I$1&amp;(IF(VLOOKUP(B2002,属性中转表!A:G,7,FALSE)=0,0,VLOOKUP(VLOOKUP(B2002,属性中转表!A:G,7,FALSE),属性中转表!$K$2:$P$21,4,0)))+IFERROR(VLOOKUP(A2002,英雄数据表!A:K,IF(武魂!B2002&gt;=50,10,IF(武魂!B2002&gt;=25,6)),0),0))</f>
        <v/>
      </c>
      <c r="K2002" s="32" t="str">
        <f t="shared" si="137"/>
        <v/>
      </c>
      <c r="L2002" s="20" t="str">
        <f>IF(B2002&gt;=50,VLOOKUP(A2002,英雄数据表!A:L,11,FALSE),IF(B2002&gt;=25,VLOOKUP(A2002,英雄数据表!A:L,7,0),""))</f>
        <v/>
      </c>
      <c r="M2002" s="20" t="str">
        <f>IFERROR(VLOOKUP(B2002,属性中转表!$K$2:$O$21,5,FALSE),"")</f>
        <v/>
      </c>
      <c r="N2002" s="20" t="str">
        <f>IF(B2002=25,VLOOKUP(A2002,英雄数据表!A:L,8,FALSE),IF(B2002=50,VLOOKUP(A2002,英雄数据表!A:L,12,0),""))</f>
        <v/>
      </c>
    </row>
    <row r="2003" spans="1:14" x14ac:dyDescent="0.3">
      <c r="A2003" s="20">
        <v>22036</v>
      </c>
      <c r="B2003" s="21">
        <f t="shared" si="134"/>
        <v>2</v>
      </c>
      <c r="C2003" s="21">
        <v>5</v>
      </c>
      <c r="D2003" s="21">
        <f>VLOOKUP(A2003,英雄数据表!A:D,4,0)</f>
        <v>2</v>
      </c>
      <c r="E2003" s="20" t="str">
        <f>VLOOKUP(A2003,英雄数据表!A:C,3,0)</f>
        <v>永冻法杖</v>
      </c>
      <c r="F2003" s="20">
        <f t="shared" si="135"/>
        <v>22036</v>
      </c>
      <c r="G2003" s="20">
        <f t="shared" si="136"/>
        <v>22036</v>
      </c>
      <c r="H2003" s="21" t="str">
        <f>VLOOKUP(B2003,属性中转表!A:F,6,FALSE)</f>
        <v>"hp":7200,"atk":200</v>
      </c>
      <c r="I2003" s="20" t="str">
        <f>IF(VLOOKUP(B2003,属性中转表!A:G,7,FALSE)=0,"",VLOOKUP(VLOOKUP(B2003,属性中转表!A:G,7,FALSE),属性中转表!$K$2:$P$21,6,0))&amp;IF(VLOOKUP(B2003,属性中转表!A:G,7,FALSE)&gt;=50,VLOOKUP(A2003,英雄数据表!A:K,9,0),IF(VLOOKUP(B2003,属性中转表!A:G,7,FALSE)&gt;=25,VLOOKUP(A2003,英雄数据表!A:K,5,0),""))</f>
        <v/>
      </c>
      <c r="J2003" s="20" t="str">
        <f>IF(I2003="","",属性中转表!$I$1&amp;(IF(VLOOKUP(B2003,属性中转表!A:G,7,FALSE)=0,0,VLOOKUP(VLOOKUP(B2003,属性中转表!A:G,7,FALSE),属性中转表!$K$2:$P$21,4,0)))+IFERROR(VLOOKUP(A2003,英雄数据表!A:K,IF(武魂!B2003&gt;=50,10,IF(武魂!B2003&gt;=25,6)),0),0))</f>
        <v/>
      </c>
      <c r="K2003" s="32" t="str">
        <f t="shared" si="137"/>
        <v/>
      </c>
      <c r="L2003" s="20" t="str">
        <f>IF(B2003&gt;=50,VLOOKUP(A2003,英雄数据表!A:L,11,FALSE),IF(B2003&gt;=25,VLOOKUP(A2003,英雄数据表!A:L,7,0),""))</f>
        <v/>
      </c>
      <c r="M2003" s="20" t="str">
        <f>IFERROR(VLOOKUP(B2003,属性中转表!$K$2:$O$21,5,FALSE),"")</f>
        <v/>
      </c>
      <c r="N2003" s="20" t="str">
        <f>IF(B2003=25,VLOOKUP(A2003,英雄数据表!A:L,8,FALSE),IF(B2003=50,VLOOKUP(A2003,英雄数据表!A:L,12,0),""))</f>
        <v/>
      </c>
    </row>
    <row r="2004" spans="1:14" x14ac:dyDescent="0.3">
      <c r="A2004" s="20">
        <v>22036</v>
      </c>
      <c r="B2004" s="21">
        <f t="shared" si="134"/>
        <v>3</v>
      </c>
      <c r="C2004" s="21">
        <v>5</v>
      </c>
      <c r="D2004" s="21">
        <f>VLOOKUP(A2004,英雄数据表!A:D,4,0)</f>
        <v>2</v>
      </c>
      <c r="E2004" s="20" t="str">
        <f>VLOOKUP(A2004,英雄数据表!A:C,3,0)</f>
        <v>永冻法杖</v>
      </c>
      <c r="F2004" s="20">
        <f t="shared" si="135"/>
        <v>22036</v>
      </c>
      <c r="G2004" s="20">
        <f t="shared" si="136"/>
        <v>22036</v>
      </c>
      <c r="H2004" s="21" t="str">
        <f>VLOOKUP(B2004,属性中转表!A:F,6,FALSE)</f>
        <v>"hp":9000,"atk":250</v>
      </c>
      <c r="I2004" s="20" t="str">
        <f>IF(VLOOKUP(B2004,属性中转表!A:G,7,FALSE)=0,"",VLOOKUP(VLOOKUP(B2004,属性中转表!A:G,7,FALSE),属性中转表!$K$2:$P$21,6,0))&amp;IF(VLOOKUP(B2004,属性中转表!A:G,7,FALSE)&gt;=50,VLOOKUP(A2004,英雄数据表!A:K,9,0),IF(VLOOKUP(B2004,属性中转表!A:G,7,FALSE)&gt;=25,VLOOKUP(A2004,英雄数据表!A:K,5,0),""))</f>
        <v/>
      </c>
      <c r="J2004" s="20" t="str">
        <f>IF(I2004="","",属性中转表!$I$1&amp;(IF(VLOOKUP(B2004,属性中转表!A:G,7,FALSE)=0,0,VLOOKUP(VLOOKUP(B2004,属性中转表!A:G,7,FALSE),属性中转表!$K$2:$P$21,4,0)))+IFERROR(VLOOKUP(A2004,英雄数据表!A:K,IF(武魂!B2004&gt;=50,10,IF(武魂!B2004&gt;=25,6)),0),0))</f>
        <v/>
      </c>
      <c r="K2004" s="32" t="str">
        <f t="shared" si="137"/>
        <v/>
      </c>
      <c r="L2004" s="20" t="str">
        <f>IF(B2004&gt;=50,VLOOKUP(A2004,英雄数据表!A:L,11,FALSE),IF(B2004&gt;=25,VLOOKUP(A2004,英雄数据表!A:L,7,0),""))</f>
        <v/>
      </c>
      <c r="M2004" s="20" t="str">
        <f>IFERROR(VLOOKUP(B2004,属性中转表!$K$2:$O$21,5,FALSE),"")</f>
        <v/>
      </c>
      <c r="N2004" s="20" t="str">
        <f>IF(B2004=25,VLOOKUP(A2004,英雄数据表!A:L,8,FALSE),IF(B2004=50,VLOOKUP(A2004,英雄数据表!A:L,12,0),""))</f>
        <v/>
      </c>
    </row>
    <row r="2005" spans="1:14" x14ac:dyDescent="0.3">
      <c r="A2005" s="20">
        <v>22036</v>
      </c>
      <c r="B2005" s="21">
        <f t="shared" si="134"/>
        <v>4</v>
      </c>
      <c r="C2005" s="21">
        <v>5</v>
      </c>
      <c r="D2005" s="21">
        <f>VLOOKUP(A2005,英雄数据表!A:D,4,0)</f>
        <v>2</v>
      </c>
      <c r="E2005" s="20" t="str">
        <f>VLOOKUP(A2005,英雄数据表!A:C,3,0)</f>
        <v>永冻法杖</v>
      </c>
      <c r="F2005" s="20">
        <f t="shared" si="135"/>
        <v>22036</v>
      </c>
      <c r="G2005" s="20">
        <f t="shared" si="136"/>
        <v>22036</v>
      </c>
      <c r="H2005" s="21" t="str">
        <f>VLOOKUP(B2005,属性中转表!A:F,6,FALSE)</f>
        <v>"hp":10800,"atk":300</v>
      </c>
      <c r="I2005" s="20" t="str">
        <f>IF(VLOOKUP(B2005,属性中转表!A:G,7,FALSE)=0,"",VLOOKUP(VLOOKUP(B2005,属性中转表!A:G,7,FALSE),属性中转表!$K$2:$P$21,6,0))&amp;IF(VLOOKUP(B2005,属性中转表!A:G,7,FALSE)&gt;=50,VLOOKUP(A2005,英雄数据表!A:K,9,0),IF(VLOOKUP(B2005,属性中转表!A:G,7,FALSE)&gt;=25,VLOOKUP(A2005,英雄数据表!A:K,5,0),""))</f>
        <v/>
      </c>
      <c r="J2005" s="20" t="str">
        <f>IF(I2005="","",属性中转表!$I$1&amp;(IF(VLOOKUP(B2005,属性中转表!A:G,7,FALSE)=0,0,VLOOKUP(VLOOKUP(B2005,属性中转表!A:G,7,FALSE),属性中转表!$K$2:$P$21,4,0)))+IFERROR(VLOOKUP(A2005,英雄数据表!A:K,IF(武魂!B2005&gt;=50,10,IF(武魂!B2005&gt;=25,6)),0),0))</f>
        <v/>
      </c>
      <c r="K2005" s="32" t="str">
        <f t="shared" si="137"/>
        <v/>
      </c>
      <c r="L2005" s="20" t="str">
        <f>IF(B2005&gt;=50,VLOOKUP(A2005,英雄数据表!A:L,11,FALSE),IF(B2005&gt;=25,VLOOKUP(A2005,英雄数据表!A:L,7,0),""))</f>
        <v/>
      </c>
      <c r="M2005" s="20" t="str">
        <f>IFERROR(VLOOKUP(B2005,属性中转表!$K$2:$O$21,5,FALSE),"")</f>
        <v/>
      </c>
      <c r="N2005" s="20" t="str">
        <f>IF(B2005=25,VLOOKUP(A2005,英雄数据表!A:L,8,FALSE),IF(B2005=50,VLOOKUP(A2005,英雄数据表!A:L,12,0),""))</f>
        <v/>
      </c>
    </row>
    <row r="2006" spans="1:14" x14ac:dyDescent="0.3">
      <c r="A2006" s="20">
        <v>22036</v>
      </c>
      <c r="B2006" s="21">
        <f t="shared" si="134"/>
        <v>5</v>
      </c>
      <c r="C2006" s="21">
        <v>5</v>
      </c>
      <c r="D2006" s="21">
        <f>VLOOKUP(A2006,英雄数据表!A:D,4,0)</f>
        <v>2</v>
      </c>
      <c r="E2006" s="20" t="str">
        <f>VLOOKUP(A2006,英雄数据表!A:C,3,0)</f>
        <v>永冻法杖</v>
      </c>
      <c r="F2006" s="20">
        <f t="shared" si="135"/>
        <v>22036</v>
      </c>
      <c r="G2006" s="20">
        <f t="shared" si="136"/>
        <v>22036</v>
      </c>
      <c r="H2006" s="21" t="str">
        <f>VLOOKUP(B2006,属性中转表!A:F,6,FALSE)</f>
        <v>"hp":12600,"atk":350</v>
      </c>
      <c r="I2006" s="20" t="str">
        <f>IF(VLOOKUP(B2006,属性中转表!A:G,7,FALSE)=0,"",VLOOKUP(VLOOKUP(B2006,属性中转表!A:G,7,FALSE),属性中转表!$K$2:$P$21,6,0))&amp;IF(VLOOKUP(B2006,属性中转表!A:G,7,FALSE)&gt;=50,VLOOKUP(A2006,英雄数据表!A:K,9,0),IF(VLOOKUP(B2006,属性中转表!A:G,7,FALSE)&gt;=25,VLOOKUP(A2006,英雄数据表!A:K,5,0),""))</f>
        <v>"atk":300</v>
      </c>
      <c r="J2006" s="20" t="str">
        <f>IF(I2006="","",属性中转表!$I$1&amp;(IF(VLOOKUP(B2006,属性中转表!A:G,7,FALSE)=0,0,VLOOKUP(VLOOKUP(B2006,属性中转表!A:G,7,FALSE),属性中转表!$K$2:$P$21,4,0)))+IFERROR(VLOOKUP(A2006,英雄数据表!A:K,IF(武魂!B2006&gt;=50,10,IF(武魂!B2006&gt;=25,6)),0),0))</f>
        <v>,"dpspro":0</v>
      </c>
      <c r="K2006" s="32" t="str">
        <f t="shared" si="137"/>
        <v>"atk":300,"dpspro":0</v>
      </c>
      <c r="L2006" s="20" t="str">
        <f>IF(B2006&gt;=50,VLOOKUP(A2006,英雄数据表!A:L,11,FALSE),IF(B2006&gt;=25,VLOOKUP(A2006,英雄数据表!A:L,7,0),""))</f>
        <v/>
      </c>
      <c r="M2006" s="20" t="str">
        <f>IFERROR(VLOOKUP(B2006,属性中转表!$K$2:$O$21,5,FALSE),"")</f>
        <v>"atk":300</v>
      </c>
      <c r="N2006" s="20" t="str">
        <f>IF(B2006=25,VLOOKUP(A2006,英雄数据表!A:L,8,FALSE),IF(B2006=50,VLOOKUP(A2006,英雄数据表!A:L,12,0),""))</f>
        <v/>
      </c>
    </row>
    <row r="2007" spans="1:14" x14ac:dyDescent="0.3">
      <c r="A2007" s="20">
        <v>22036</v>
      </c>
      <c r="B2007" s="21">
        <f t="shared" si="134"/>
        <v>6</v>
      </c>
      <c r="C2007" s="21">
        <v>5</v>
      </c>
      <c r="D2007" s="21">
        <f>VLOOKUP(A2007,英雄数据表!A:D,4,0)</f>
        <v>2</v>
      </c>
      <c r="E2007" s="20" t="str">
        <f>VLOOKUP(A2007,英雄数据表!A:C,3,0)</f>
        <v>永冻法杖</v>
      </c>
      <c r="F2007" s="20">
        <f t="shared" si="135"/>
        <v>22036</v>
      </c>
      <c r="G2007" s="20">
        <f t="shared" si="136"/>
        <v>22036</v>
      </c>
      <c r="H2007" s="21" t="str">
        <f>VLOOKUP(B2007,属性中转表!A:F,6,FALSE)</f>
        <v>"hp":14400,"atk":400</v>
      </c>
      <c r="I2007" s="20" t="str">
        <f>IF(VLOOKUP(B2007,属性中转表!A:G,7,FALSE)=0,"",VLOOKUP(VLOOKUP(B2007,属性中转表!A:G,7,FALSE),属性中转表!$K$2:$P$21,6,0))&amp;IF(VLOOKUP(B2007,属性中转表!A:G,7,FALSE)&gt;=50,VLOOKUP(A2007,英雄数据表!A:K,9,0),IF(VLOOKUP(B2007,属性中转表!A:G,7,FALSE)&gt;=25,VLOOKUP(A2007,英雄数据表!A:K,5,0),""))</f>
        <v>"atk":300</v>
      </c>
      <c r="J2007" s="20" t="str">
        <f>IF(I2007="","",属性中转表!$I$1&amp;(IF(VLOOKUP(B2007,属性中转表!A:G,7,FALSE)=0,0,VLOOKUP(VLOOKUP(B2007,属性中转表!A:G,7,FALSE),属性中转表!$K$2:$P$21,4,0)))+IFERROR(VLOOKUP(A2007,英雄数据表!A:K,IF(武魂!B2007&gt;=50,10,IF(武魂!B2007&gt;=25,6)),0),0))</f>
        <v>,"dpspro":0</v>
      </c>
      <c r="K2007" s="32" t="str">
        <f t="shared" si="137"/>
        <v>"atk":300,"dpspro":0</v>
      </c>
      <c r="L2007" s="20" t="str">
        <f>IF(B2007&gt;=50,VLOOKUP(A2007,英雄数据表!A:L,11,FALSE),IF(B2007&gt;=25,VLOOKUP(A2007,英雄数据表!A:L,7,0),""))</f>
        <v/>
      </c>
      <c r="M2007" s="20" t="str">
        <f>IFERROR(VLOOKUP(B2007,属性中转表!$K$2:$O$21,5,FALSE),"")</f>
        <v/>
      </c>
      <c r="N2007" s="20" t="str">
        <f>IF(B2007=25,VLOOKUP(A2007,英雄数据表!A:L,8,FALSE),IF(B2007=50,VLOOKUP(A2007,英雄数据表!A:L,12,0),""))</f>
        <v/>
      </c>
    </row>
    <row r="2008" spans="1:14" x14ac:dyDescent="0.3">
      <c r="A2008" s="20">
        <v>22036</v>
      </c>
      <c r="B2008" s="21">
        <f t="shared" si="134"/>
        <v>7</v>
      </c>
      <c r="C2008" s="21">
        <v>5</v>
      </c>
      <c r="D2008" s="21">
        <f>VLOOKUP(A2008,英雄数据表!A:D,4,0)</f>
        <v>2</v>
      </c>
      <c r="E2008" s="20" t="str">
        <f>VLOOKUP(A2008,英雄数据表!A:C,3,0)</f>
        <v>永冻法杖</v>
      </c>
      <c r="F2008" s="20">
        <f t="shared" si="135"/>
        <v>22036</v>
      </c>
      <c r="G2008" s="20">
        <f t="shared" si="136"/>
        <v>22036</v>
      </c>
      <c r="H2008" s="21" t="str">
        <f>VLOOKUP(B2008,属性中转表!A:F,6,FALSE)</f>
        <v>"hp":16200,"atk":450</v>
      </c>
      <c r="I2008" s="20" t="str">
        <f>IF(VLOOKUP(B2008,属性中转表!A:G,7,FALSE)=0,"",VLOOKUP(VLOOKUP(B2008,属性中转表!A:G,7,FALSE),属性中转表!$K$2:$P$21,6,0))&amp;IF(VLOOKUP(B2008,属性中转表!A:G,7,FALSE)&gt;=50,VLOOKUP(A2008,英雄数据表!A:K,9,0),IF(VLOOKUP(B2008,属性中转表!A:G,7,FALSE)&gt;=25,VLOOKUP(A2008,英雄数据表!A:K,5,0),""))</f>
        <v>"atk":300</v>
      </c>
      <c r="J2008" s="20" t="str">
        <f>IF(I2008="","",属性中转表!$I$1&amp;(IF(VLOOKUP(B2008,属性中转表!A:G,7,FALSE)=0,0,VLOOKUP(VLOOKUP(B2008,属性中转表!A:G,7,FALSE),属性中转表!$K$2:$P$21,4,0)))+IFERROR(VLOOKUP(A2008,英雄数据表!A:K,IF(武魂!B2008&gt;=50,10,IF(武魂!B2008&gt;=25,6)),0),0))</f>
        <v>,"dpspro":0</v>
      </c>
      <c r="K2008" s="32" t="str">
        <f t="shared" si="137"/>
        <v>"atk":300,"dpspro":0</v>
      </c>
      <c r="L2008" s="20" t="str">
        <f>IF(B2008&gt;=50,VLOOKUP(A2008,英雄数据表!A:L,11,FALSE),IF(B2008&gt;=25,VLOOKUP(A2008,英雄数据表!A:L,7,0),""))</f>
        <v/>
      </c>
      <c r="M2008" s="20" t="str">
        <f>IFERROR(VLOOKUP(B2008,属性中转表!$K$2:$O$21,5,FALSE),"")</f>
        <v/>
      </c>
      <c r="N2008" s="20" t="str">
        <f>IF(B2008=25,VLOOKUP(A2008,英雄数据表!A:L,8,FALSE),IF(B2008=50,VLOOKUP(A2008,英雄数据表!A:L,12,0),""))</f>
        <v/>
      </c>
    </row>
    <row r="2009" spans="1:14" x14ac:dyDescent="0.3">
      <c r="A2009" s="20">
        <v>22036</v>
      </c>
      <c r="B2009" s="21">
        <f t="shared" si="134"/>
        <v>8</v>
      </c>
      <c r="C2009" s="21">
        <v>5</v>
      </c>
      <c r="D2009" s="21">
        <f>VLOOKUP(A2009,英雄数据表!A:D,4,0)</f>
        <v>2</v>
      </c>
      <c r="E2009" s="20" t="str">
        <f>VLOOKUP(A2009,英雄数据表!A:C,3,0)</f>
        <v>永冻法杖</v>
      </c>
      <c r="F2009" s="20">
        <f t="shared" si="135"/>
        <v>22036</v>
      </c>
      <c r="G2009" s="20">
        <f t="shared" si="136"/>
        <v>22036</v>
      </c>
      <c r="H2009" s="21" t="str">
        <f>VLOOKUP(B2009,属性中转表!A:F,6,FALSE)</f>
        <v>"hp":18000,"atk":500</v>
      </c>
      <c r="I2009" s="20" t="str">
        <f>IF(VLOOKUP(B2009,属性中转表!A:G,7,FALSE)=0,"",VLOOKUP(VLOOKUP(B2009,属性中转表!A:G,7,FALSE),属性中转表!$K$2:$P$21,6,0))&amp;IF(VLOOKUP(B2009,属性中转表!A:G,7,FALSE)&gt;=50,VLOOKUP(A2009,英雄数据表!A:K,9,0),IF(VLOOKUP(B2009,属性中转表!A:G,7,FALSE)&gt;=25,VLOOKUP(A2009,英雄数据表!A:K,5,0),""))</f>
        <v>"atk":300</v>
      </c>
      <c r="J2009" s="20" t="str">
        <f>IF(I2009="","",属性中转表!$I$1&amp;(IF(VLOOKUP(B2009,属性中转表!A:G,7,FALSE)=0,0,VLOOKUP(VLOOKUP(B2009,属性中转表!A:G,7,FALSE),属性中转表!$K$2:$P$21,4,0)))+IFERROR(VLOOKUP(A2009,英雄数据表!A:K,IF(武魂!B2009&gt;=50,10,IF(武魂!B2009&gt;=25,6)),0),0))</f>
        <v>,"dpspro":0</v>
      </c>
      <c r="K2009" s="32" t="str">
        <f t="shared" si="137"/>
        <v>"atk":300,"dpspro":0</v>
      </c>
      <c r="L2009" s="20" t="str">
        <f>IF(B2009&gt;=50,VLOOKUP(A2009,英雄数据表!A:L,11,FALSE),IF(B2009&gt;=25,VLOOKUP(A2009,英雄数据表!A:L,7,0),""))</f>
        <v/>
      </c>
      <c r="M2009" s="20" t="str">
        <f>IFERROR(VLOOKUP(B2009,属性中转表!$K$2:$O$21,5,FALSE),"")</f>
        <v/>
      </c>
      <c r="N2009" s="20" t="str">
        <f>IF(B2009=25,VLOOKUP(A2009,英雄数据表!A:L,8,FALSE),IF(B2009=50,VLOOKUP(A2009,英雄数据表!A:L,12,0),""))</f>
        <v/>
      </c>
    </row>
    <row r="2010" spans="1:14" x14ac:dyDescent="0.3">
      <c r="A2010" s="20">
        <v>22036</v>
      </c>
      <c r="B2010" s="21">
        <f t="shared" si="134"/>
        <v>9</v>
      </c>
      <c r="C2010" s="21">
        <v>5</v>
      </c>
      <c r="D2010" s="21">
        <f>VLOOKUP(A2010,英雄数据表!A:D,4,0)</f>
        <v>2</v>
      </c>
      <c r="E2010" s="20" t="str">
        <f>VLOOKUP(A2010,英雄数据表!A:C,3,0)</f>
        <v>永冻法杖</v>
      </c>
      <c r="F2010" s="20">
        <f t="shared" si="135"/>
        <v>22036</v>
      </c>
      <c r="G2010" s="20">
        <f t="shared" si="136"/>
        <v>22036</v>
      </c>
      <c r="H2010" s="21" t="str">
        <f>VLOOKUP(B2010,属性中转表!A:F,6,FALSE)</f>
        <v>"hp":19800,"atk":550</v>
      </c>
      <c r="I2010" s="20" t="str">
        <f>IF(VLOOKUP(B2010,属性中转表!A:G,7,FALSE)=0,"",VLOOKUP(VLOOKUP(B2010,属性中转表!A:G,7,FALSE),属性中转表!$K$2:$P$21,6,0))&amp;IF(VLOOKUP(B2010,属性中转表!A:G,7,FALSE)&gt;=50,VLOOKUP(A2010,英雄数据表!A:K,9,0),IF(VLOOKUP(B2010,属性中转表!A:G,7,FALSE)&gt;=25,VLOOKUP(A2010,英雄数据表!A:K,5,0),""))</f>
        <v>"atk":300</v>
      </c>
      <c r="J2010" s="20" t="str">
        <f>IF(I2010="","",属性中转表!$I$1&amp;(IF(VLOOKUP(B2010,属性中转表!A:G,7,FALSE)=0,0,VLOOKUP(VLOOKUP(B2010,属性中转表!A:G,7,FALSE),属性中转表!$K$2:$P$21,4,0)))+IFERROR(VLOOKUP(A2010,英雄数据表!A:K,IF(武魂!B2010&gt;=50,10,IF(武魂!B2010&gt;=25,6)),0),0))</f>
        <v>,"dpspro":0</v>
      </c>
      <c r="K2010" s="32" t="str">
        <f t="shared" si="137"/>
        <v>"atk":300,"dpspro":0</v>
      </c>
      <c r="L2010" s="20" t="str">
        <f>IF(B2010&gt;=50,VLOOKUP(A2010,英雄数据表!A:L,11,FALSE),IF(B2010&gt;=25,VLOOKUP(A2010,英雄数据表!A:L,7,0),""))</f>
        <v/>
      </c>
      <c r="M2010" s="20" t="str">
        <f>IFERROR(VLOOKUP(B2010,属性中转表!$K$2:$O$21,5,FALSE),"")</f>
        <v/>
      </c>
      <c r="N2010" s="20" t="str">
        <f>IF(B2010=25,VLOOKUP(A2010,英雄数据表!A:L,8,FALSE),IF(B2010=50,VLOOKUP(A2010,英雄数据表!A:L,12,0),""))</f>
        <v/>
      </c>
    </row>
    <row r="2011" spans="1:14" x14ac:dyDescent="0.3">
      <c r="A2011" s="20">
        <v>22036</v>
      </c>
      <c r="B2011" s="21">
        <f t="shared" si="134"/>
        <v>10</v>
      </c>
      <c r="C2011" s="21">
        <v>5</v>
      </c>
      <c r="D2011" s="21">
        <f>VLOOKUP(A2011,英雄数据表!A:D,4,0)</f>
        <v>2</v>
      </c>
      <c r="E2011" s="20" t="str">
        <f>VLOOKUP(A2011,英雄数据表!A:C,3,0)</f>
        <v>永冻法杖</v>
      </c>
      <c r="F2011" s="20">
        <f t="shared" si="135"/>
        <v>22036</v>
      </c>
      <c r="G2011" s="20">
        <f t="shared" si="136"/>
        <v>22036</v>
      </c>
      <c r="H2011" s="21" t="str">
        <f>VLOOKUP(B2011,属性中转表!A:F,6,FALSE)</f>
        <v>"hp":21600,"atk":600</v>
      </c>
      <c r="I2011" s="20" t="str">
        <f>IF(VLOOKUP(B2011,属性中转表!A:G,7,FALSE)=0,"",VLOOKUP(VLOOKUP(B2011,属性中转表!A:G,7,FALSE),属性中转表!$K$2:$P$21,6,0))&amp;IF(VLOOKUP(B2011,属性中转表!A:G,7,FALSE)&gt;=50,VLOOKUP(A2011,英雄数据表!A:K,9,0),IF(VLOOKUP(B2011,属性中转表!A:G,7,FALSE)&gt;=25,VLOOKUP(A2011,英雄数据表!A:K,5,0),""))</f>
        <v>"atk":300,"hp":5000</v>
      </c>
      <c r="J2011" s="20" t="str">
        <f>IF(I2011="","",属性中转表!$I$1&amp;(IF(VLOOKUP(B2011,属性中转表!A:G,7,FALSE)=0,0,VLOOKUP(VLOOKUP(B2011,属性中转表!A:G,7,FALSE),属性中转表!$K$2:$P$21,4,0)))+IFERROR(VLOOKUP(A2011,英雄数据表!A:K,IF(武魂!B2011&gt;=50,10,IF(武魂!B2011&gt;=25,6)),0),0))</f>
        <v>,"dpspro":0</v>
      </c>
      <c r="K2011" s="32" t="str">
        <f t="shared" si="137"/>
        <v>"atk":300,"hp":5000,"dpspro":0</v>
      </c>
      <c r="L2011" s="20" t="str">
        <f>IF(B2011&gt;=50,VLOOKUP(A2011,英雄数据表!A:L,11,FALSE),IF(B2011&gt;=25,VLOOKUP(A2011,英雄数据表!A:L,7,0),""))</f>
        <v/>
      </c>
      <c r="M2011" s="20" t="str">
        <f>IFERROR(VLOOKUP(B2011,属性中转表!$K$2:$O$21,5,FALSE),"")</f>
        <v>"hp":5000</v>
      </c>
      <c r="N2011" s="20" t="str">
        <f>IF(B2011=25,VLOOKUP(A2011,英雄数据表!A:L,8,FALSE),IF(B2011=50,VLOOKUP(A2011,英雄数据表!A:L,12,0),""))</f>
        <v/>
      </c>
    </row>
    <row r="2012" spans="1:14" x14ac:dyDescent="0.3">
      <c r="A2012" s="20">
        <v>22036</v>
      </c>
      <c r="B2012" s="21">
        <f t="shared" si="134"/>
        <v>11</v>
      </c>
      <c r="C2012" s="21">
        <v>5</v>
      </c>
      <c r="D2012" s="21">
        <f>VLOOKUP(A2012,英雄数据表!A:D,4,0)</f>
        <v>2</v>
      </c>
      <c r="E2012" s="20" t="str">
        <f>VLOOKUP(A2012,英雄数据表!A:C,3,0)</f>
        <v>永冻法杖</v>
      </c>
      <c r="F2012" s="20">
        <f t="shared" si="135"/>
        <v>22036</v>
      </c>
      <c r="G2012" s="20">
        <f t="shared" si="136"/>
        <v>22036</v>
      </c>
      <c r="H2012" s="21" t="str">
        <f>VLOOKUP(B2012,属性中转表!A:F,6,FALSE)</f>
        <v>"hp":24300,"atk":675</v>
      </c>
      <c r="I2012" s="20" t="str">
        <f>IF(VLOOKUP(B2012,属性中转表!A:G,7,FALSE)=0,"",VLOOKUP(VLOOKUP(B2012,属性中转表!A:G,7,FALSE),属性中转表!$K$2:$P$21,6,0))&amp;IF(VLOOKUP(B2012,属性中转表!A:G,7,FALSE)&gt;=50,VLOOKUP(A2012,英雄数据表!A:K,9,0),IF(VLOOKUP(B2012,属性中转表!A:G,7,FALSE)&gt;=25,VLOOKUP(A2012,英雄数据表!A:K,5,0),""))</f>
        <v>"atk":300,"hp":5000</v>
      </c>
      <c r="J2012" s="20" t="str">
        <f>IF(I2012="","",属性中转表!$I$1&amp;(IF(VLOOKUP(B2012,属性中转表!A:G,7,FALSE)=0,0,VLOOKUP(VLOOKUP(B2012,属性中转表!A:G,7,FALSE),属性中转表!$K$2:$P$21,4,0)))+IFERROR(VLOOKUP(A2012,英雄数据表!A:K,IF(武魂!B2012&gt;=50,10,IF(武魂!B2012&gt;=25,6)),0),0))</f>
        <v>,"dpspro":0</v>
      </c>
      <c r="K2012" s="32" t="str">
        <f t="shared" si="137"/>
        <v>"atk":300,"hp":5000,"dpspro":0</v>
      </c>
      <c r="L2012" s="20" t="str">
        <f>IF(B2012&gt;=50,VLOOKUP(A2012,英雄数据表!A:L,11,FALSE),IF(B2012&gt;=25,VLOOKUP(A2012,英雄数据表!A:L,7,0),""))</f>
        <v/>
      </c>
      <c r="M2012" s="20" t="str">
        <f>IFERROR(VLOOKUP(B2012,属性中转表!$K$2:$O$21,5,FALSE),"")</f>
        <v/>
      </c>
      <c r="N2012" s="20" t="str">
        <f>IF(B2012=25,VLOOKUP(A2012,英雄数据表!A:L,8,FALSE),IF(B2012=50,VLOOKUP(A2012,英雄数据表!A:L,12,0),""))</f>
        <v/>
      </c>
    </row>
    <row r="2013" spans="1:14" x14ac:dyDescent="0.3">
      <c r="A2013" s="20">
        <v>22036</v>
      </c>
      <c r="B2013" s="21">
        <f t="shared" si="134"/>
        <v>12</v>
      </c>
      <c r="C2013" s="21">
        <v>5</v>
      </c>
      <c r="D2013" s="21">
        <f>VLOOKUP(A2013,英雄数据表!A:D,4,0)</f>
        <v>2</v>
      </c>
      <c r="E2013" s="20" t="str">
        <f>VLOOKUP(A2013,英雄数据表!A:C,3,0)</f>
        <v>永冻法杖</v>
      </c>
      <c r="F2013" s="20">
        <f t="shared" si="135"/>
        <v>22036</v>
      </c>
      <c r="G2013" s="20">
        <f t="shared" si="136"/>
        <v>22036</v>
      </c>
      <c r="H2013" s="21" t="str">
        <f>VLOOKUP(B2013,属性中转表!A:F,6,FALSE)</f>
        <v>"hp":27000,"atk":750</v>
      </c>
      <c r="I2013" s="20" t="str">
        <f>IF(VLOOKUP(B2013,属性中转表!A:G,7,FALSE)=0,"",VLOOKUP(VLOOKUP(B2013,属性中转表!A:G,7,FALSE),属性中转表!$K$2:$P$21,6,0))&amp;IF(VLOOKUP(B2013,属性中转表!A:G,7,FALSE)&gt;=50,VLOOKUP(A2013,英雄数据表!A:K,9,0),IF(VLOOKUP(B2013,属性中转表!A:G,7,FALSE)&gt;=25,VLOOKUP(A2013,英雄数据表!A:K,5,0),""))</f>
        <v>"atk":300,"hp":5000</v>
      </c>
      <c r="J2013" s="20" t="str">
        <f>IF(I2013="","",属性中转表!$I$1&amp;(IF(VLOOKUP(B2013,属性中转表!A:G,7,FALSE)=0,0,VLOOKUP(VLOOKUP(B2013,属性中转表!A:G,7,FALSE),属性中转表!$K$2:$P$21,4,0)))+IFERROR(VLOOKUP(A2013,英雄数据表!A:K,IF(武魂!B2013&gt;=50,10,IF(武魂!B2013&gt;=25,6)),0),0))</f>
        <v>,"dpspro":0</v>
      </c>
      <c r="K2013" s="32" t="str">
        <f t="shared" si="137"/>
        <v>"atk":300,"hp":5000,"dpspro":0</v>
      </c>
      <c r="L2013" s="20" t="str">
        <f>IF(B2013&gt;=50,VLOOKUP(A2013,英雄数据表!A:L,11,FALSE),IF(B2013&gt;=25,VLOOKUP(A2013,英雄数据表!A:L,7,0),""))</f>
        <v/>
      </c>
      <c r="M2013" s="20" t="str">
        <f>IFERROR(VLOOKUP(B2013,属性中转表!$K$2:$O$21,5,FALSE),"")</f>
        <v/>
      </c>
      <c r="N2013" s="20" t="str">
        <f>IF(B2013=25,VLOOKUP(A2013,英雄数据表!A:L,8,FALSE),IF(B2013=50,VLOOKUP(A2013,英雄数据表!A:L,12,0),""))</f>
        <v/>
      </c>
    </row>
    <row r="2014" spans="1:14" x14ac:dyDescent="0.3">
      <c r="A2014" s="20">
        <v>22036</v>
      </c>
      <c r="B2014" s="21">
        <f t="shared" si="134"/>
        <v>13</v>
      </c>
      <c r="C2014" s="21">
        <v>5</v>
      </c>
      <c r="D2014" s="21">
        <f>VLOOKUP(A2014,英雄数据表!A:D,4,0)</f>
        <v>2</v>
      </c>
      <c r="E2014" s="20" t="str">
        <f>VLOOKUP(A2014,英雄数据表!A:C,3,0)</f>
        <v>永冻法杖</v>
      </c>
      <c r="F2014" s="20">
        <f t="shared" si="135"/>
        <v>22036</v>
      </c>
      <c r="G2014" s="20">
        <f t="shared" si="136"/>
        <v>22036</v>
      </c>
      <c r="H2014" s="21" t="str">
        <f>VLOOKUP(B2014,属性中转表!A:F,6,FALSE)</f>
        <v>"hp":29700,"atk":825</v>
      </c>
      <c r="I2014" s="20" t="str">
        <f>IF(VLOOKUP(B2014,属性中转表!A:G,7,FALSE)=0,"",VLOOKUP(VLOOKUP(B2014,属性中转表!A:G,7,FALSE),属性中转表!$K$2:$P$21,6,0))&amp;IF(VLOOKUP(B2014,属性中转表!A:G,7,FALSE)&gt;=50,VLOOKUP(A2014,英雄数据表!A:K,9,0),IF(VLOOKUP(B2014,属性中转表!A:G,7,FALSE)&gt;=25,VLOOKUP(A2014,英雄数据表!A:K,5,0),""))</f>
        <v>"atk":300,"hp":5000</v>
      </c>
      <c r="J2014" s="20" t="str">
        <f>IF(I2014="","",属性中转表!$I$1&amp;(IF(VLOOKUP(B2014,属性中转表!A:G,7,FALSE)=0,0,VLOOKUP(VLOOKUP(B2014,属性中转表!A:G,7,FALSE),属性中转表!$K$2:$P$21,4,0)))+IFERROR(VLOOKUP(A2014,英雄数据表!A:K,IF(武魂!B2014&gt;=50,10,IF(武魂!B2014&gt;=25,6)),0),0))</f>
        <v>,"dpspro":0</v>
      </c>
      <c r="K2014" s="32" t="str">
        <f t="shared" si="137"/>
        <v>"atk":300,"hp":5000,"dpspro":0</v>
      </c>
      <c r="L2014" s="20" t="str">
        <f>IF(B2014&gt;=50,VLOOKUP(A2014,英雄数据表!A:L,11,FALSE),IF(B2014&gt;=25,VLOOKUP(A2014,英雄数据表!A:L,7,0),""))</f>
        <v/>
      </c>
      <c r="M2014" s="20" t="str">
        <f>IFERROR(VLOOKUP(B2014,属性中转表!$K$2:$O$21,5,FALSE),"")</f>
        <v/>
      </c>
      <c r="N2014" s="20" t="str">
        <f>IF(B2014=25,VLOOKUP(A2014,英雄数据表!A:L,8,FALSE),IF(B2014=50,VLOOKUP(A2014,英雄数据表!A:L,12,0),""))</f>
        <v/>
      </c>
    </row>
    <row r="2015" spans="1:14" x14ac:dyDescent="0.3">
      <c r="A2015" s="20">
        <v>22036</v>
      </c>
      <c r="B2015" s="21">
        <f t="shared" si="134"/>
        <v>14</v>
      </c>
      <c r="C2015" s="21">
        <v>5</v>
      </c>
      <c r="D2015" s="21">
        <f>VLOOKUP(A2015,英雄数据表!A:D,4,0)</f>
        <v>2</v>
      </c>
      <c r="E2015" s="20" t="str">
        <f>VLOOKUP(A2015,英雄数据表!A:C,3,0)</f>
        <v>永冻法杖</v>
      </c>
      <c r="F2015" s="20">
        <f t="shared" si="135"/>
        <v>22036</v>
      </c>
      <c r="G2015" s="20">
        <f t="shared" si="136"/>
        <v>22036</v>
      </c>
      <c r="H2015" s="21" t="str">
        <f>VLOOKUP(B2015,属性中转表!A:F,6,FALSE)</f>
        <v>"hp":32400,"atk":900</v>
      </c>
      <c r="I2015" s="20" t="str">
        <f>IF(VLOOKUP(B2015,属性中转表!A:G,7,FALSE)=0,"",VLOOKUP(VLOOKUP(B2015,属性中转表!A:G,7,FALSE),属性中转表!$K$2:$P$21,6,0))&amp;IF(VLOOKUP(B2015,属性中转表!A:G,7,FALSE)&gt;=50,VLOOKUP(A2015,英雄数据表!A:K,9,0),IF(VLOOKUP(B2015,属性中转表!A:G,7,FALSE)&gt;=25,VLOOKUP(A2015,英雄数据表!A:K,5,0),""))</f>
        <v>"atk":300,"hp":5000</v>
      </c>
      <c r="J2015" s="20" t="str">
        <f>IF(I2015="","",属性中转表!$I$1&amp;(IF(VLOOKUP(B2015,属性中转表!A:G,7,FALSE)=0,0,VLOOKUP(VLOOKUP(B2015,属性中转表!A:G,7,FALSE),属性中转表!$K$2:$P$21,4,0)))+IFERROR(VLOOKUP(A2015,英雄数据表!A:K,IF(武魂!B2015&gt;=50,10,IF(武魂!B2015&gt;=25,6)),0),0))</f>
        <v>,"dpspro":0</v>
      </c>
      <c r="K2015" s="32" t="str">
        <f t="shared" si="137"/>
        <v>"atk":300,"hp":5000,"dpspro":0</v>
      </c>
      <c r="L2015" s="20" t="str">
        <f>IF(B2015&gt;=50,VLOOKUP(A2015,英雄数据表!A:L,11,FALSE),IF(B2015&gt;=25,VLOOKUP(A2015,英雄数据表!A:L,7,0),""))</f>
        <v/>
      </c>
      <c r="M2015" s="20" t="str">
        <f>IFERROR(VLOOKUP(B2015,属性中转表!$K$2:$O$21,5,FALSE),"")</f>
        <v/>
      </c>
      <c r="N2015" s="20" t="str">
        <f>IF(B2015=25,VLOOKUP(A2015,英雄数据表!A:L,8,FALSE),IF(B2015=50,VLOOKUP(A2015,英雄数据表!A:L,12,0),""))</f>
        <v/>
      </c>
    </row>
    <row r="2016" spans="1:14" x14ac:dyDescent="0.3">
      <c r="A2016" s="20">
        <v>22036</v>
      </c>
      <c r="B2016" s="21">
        <f t="shared" si="134"/>
        <v>15</v>
      </c>
      <c r="C2016" s="21">
        <v>5</v>
      </c>
      <c r="D2016" s="21">
        <f>VLOOKUP(A2016,英雄数据表!A:D,4,0)</f>
        <v>2</v>
      </c>
      <c r="E2016" s="20" t="str">
        <f>VLOOKUP(A2016,英雄数据表!A:C,3,0)</f>
        <v>永冻法杖</v>
      </c>
      <c r="F2016" s="20">
        <f t="shared" si="135"/>
        <v>22036</v>
      </c>
      <c r="G2016" s="20">
        <f t="shared" si="136"/>
        <v>22036</v>
      </c>
      <c r="H2016" s="21" t="str">
        <f>VLOOKUP(B2016,属性中转表!A:F,6,FALSE)</f>
        <v>"hp":35100,"atk":975</v>
      </c>
      <c r="I2016" s="20" t="str">
        <f>IF(VLOOKUP(B2016,属性中转表!A:G,7,FALSE)=0,"",VLOOKUP(VLOOKUP(B2016,属性中转表!A:G,7,FALSE),属性中转表!$K$2:$P$21,6,0))&amp;IF(VLOOKUP(B2016,属性中转表!A:G,7,FALSE)&gt;=50,VLOOKUP(A2016,英雄数据表!A:K,9,0),IF(VLOOKUP(B2016,属性中转表!A:G,7,FALSE)&gt;=25,VLOOKUP(A2016,英雄数据表!A:K,5,0),""))</f>
        <v>"atk":300,"hp":5000,"undpspro":50</v>
      </c>
      <c r="J2016" s="20" t="str">
        <f>IF(I2016="","",属性中转表!$I$1&amp;(IF(VLOOKUP(B2016,属性中转表!A:G,7,FALSE)=0,0,VLOOKUP(VLOOKUP(B2016,属性中转表!A:G,7,FALSE),属性中转表!$K$2:$P$21,4,0)))+IFERROR(VLOOKUP(A2016,英雄数据表!A:K,IF(武魂!B2016&gt;=50,10,IF(武魂!B2016&gt;=25,6)),0),0))</f>
        <v>,"dpspro":0</v>
      </c>
      <c r="K2016" s="32" t="str">
        <f t="shared" si="137"/>
        <v>"atk":300,"hp":5000,"undpspro":50,"dpspro":0</v>
      </c>
      <c r="L2016" s="20" t="str">
        <f>IF(B2016&gt;=50,VLOOKUP(A2016,英雄数据表!A:L,11,FALSE),IF(B2016&gt;=25,VLOOKUP(A2016,英雄数据表!A:L,7,0),""))</f>
        <v/>
      </c>
      <c r="M2016" s="20" t="str">
        <f>IFERROR(VLOOKUP(B2016,属性中转表!$K$2:$O$21,5,FALSE),"")</f>
        <v>"undpspro":50</v>
      </c>
      <c r="N2016" s="20" t="str">
        <f>IF(B2016=25,VLOOKUP(A2016,英雄数据表!A:L,8,FALSE),IF(B2016=50,VLOOKUP(A2016,英雄数据表!A:L,12,0),""))</f>
        <v/>
      </c>
    </row>
    <row r="2017" spans="1:14" x14ac:dyDescent="0.3">
      <c r="A2017" s="20">
        <v>22036</v>
      </c>
      <c r="B2017" s="21">
        <f t="shared" si="134"/>
        <v>16</v>
      </c>
      <c r="C2017" s="21">
        <v>5</v>
      </c>
      <c r="D2017" s="21">
        <f>VLOOKUP(A2017,英雄数据表!A:D,4,0)</f>
        <v>2</v>
      </c>
      <c r="E2017" s="20" t="str">
        <f>VLOOKUP(A2017,英雄数据表!A:C,3,0)</f>
        <v>永冻法杖</v>
      </c>
      <c r="F2017" s="20">
        <f t="shared" si="135"/>
        <v>22036</v>
      </c>
      <c r="G2017" s="20">
        <f t="shared" si="136"/>
        <v>22036</v>
      </c>
      <c r="H2017" s="21" t="str">
        <f>VLOOKUP(B2017,属性中转表!A:F,6,FALSE)</f>
        <v>"hp":37800,"atk":1050</v>
      </c>
      <c r="I2017" s="20" t="str">
        <f>IF(VLOOKUP(B2017,属性中转表!A:G,7,FALSE)=0,"",VLOOKUP(VLOOKUP(B2017,属性中转表!A:G,7,FALSE),属性中转表!$K$2:$P$21,6,0))&amp;IF(VLOOKUP(B2017,属性中转表!A:G,7,FALSE)&gt;=50,VLOOKUP(A2017,英雄数据表!A:K,9,0),IF(VLOOKUP(B2017,属性中转表!A:G,7,FALSE)&gt;=25,VLOOKUP(A2017,英雄数据表!A:K,5,0),""))</f>
        <v>"atk":300,"hp":5000,"undpspro":50</v>
      </c>
      <c r="J2017" s="20" t="str">
        <f>IF(I2017="","",属性中转表!$I$1&amp;(IF(VLOOKUP(B2017,属性中转表!A:G,7,FALSE)=0,0,VLOOKUP(VLOOKUP(B2017,属性中转表!A:G,7,FALSE),属性中转表!$K$2:$P$21,4,0)))+IFERROR(VLOOKUP(A2017,英雄数据表!A:K,IF(武魂!B2017&gt;=50,10,IF(武魂!B2017&gt;=25,6)),0),0))</f>
        <v>,"dpspro":0</v>
      </c>
      <c r="K2017" s="32" t="str">
        <f t="shared" si="137"/>
        <v>"atk":300,"hp":5000,"undpspro":50,"dpspro":0</v>
      </c>
      <c r="L2017" s="20" t="str">
        <f>IF(B2017&gt;=50,VLOOKUP(A2017,英雄数据表!A:L,11,FALSE),IF(B2017&gt;=25,VLOOKUP(A2017,英雄数据表!A:L,7,0),""))</f>
        <v/>
      </c>
      <c r="M2017" s="20" t="str">
        <f>IFERROR(VLOOKUP(B2017,属性中转表!$K$2:$O$21,5,FALSE),"")</f>
        <v/>
      </c>
      <c r="N2017" s="20" t="str">
        <f>IF(B2017=25,VLOOKUP(A2017,英雄数据表!A:L,8,FALSE),IF(B2017=50,VLOOKUP(A2017,英雄数据表!A:L,12,0),""))</f>
        <v/>
      </c>
    </row>
    <row r="2018" spans="1:14" x14ac:dyDescent="0.3">
      <c r="A2018" s="20">
        <v>22036</v>
      </c>
      <c r="B2018" s="21">
        <f t="shared" si="134"/>
        <v>17</v>
      </c>
      <c r="C2018" s="21">
        <v>5</v>
      </c>
      <c r="D2018" s="21">
        <f>VLOOKUP(A2018,英雄数据表!A:D,4,0)</f>
        <v>2</v>
      </c>
      <c r="E2018" s="20" t="str">
        <f>VLOOKUP(A2018,英雄数据表!A:C,3,0)</f>
        <v>永冻法杖</v>
      </c>
      <c r="F2018" s="20">
        <f t="shared" si="135"/>
        <v>22036</v>
      </c>
      <c r="G2018" s="20">
        <f t="shared" si="136"/>
        <v>22036</v>
      </c>
      <c r="H2018" s="21" t="str">
        <f>VLOOKUP(B2018,属性中转表!A:F,6,FALSE)</f>
        <v>"hp":40500,"atk":1125</v>
      </c>
      <c r="I2018" s="20" t="str">
        <f>IF(VLOOKUP(B2018,属性中转表!A:G,7,FALSE)=0,"",VLOOKUP(VLOOKUP(B2018,属性中转表!A:G,7,FALSE),属性中转表!$K$2:$P$21,6,0))&amp;IF(VLOOKUP(B2018,属性中转表!A:G,7,FALSE)&gt;=50,VLOOKUP(A2018,英雄数据表!A:K,9,0),IF(VLOOKUP(B2018,属性中转表!A:G,7,FALSE)&gt;=25,VLOOKUP(A2018,英雄数据表!A:K,5,0),""))</f>
        <v>"atk":300,"hp":5000,"undpspro":50</v>
      </c>
      <c r="J2018" s="20" t="str">
        <f>IF(I2018="","",属性中转表!$I$1&amp;(IF(VLOOKUP(B2018,属性中转表!A:G,7,FALSE)=0,0,VLOOKUP(VLOOKUP(B2018,属性中转表!A:G,7,FALSE),属性中转表!$K$2:$P$21,4,0)))+IFERROR(VLOOKUP(A2018,英雄数据表!A:K,IF(武魂!B2018&gt;=50,10,IF(武魂!B2018&gt;=25,6)),0),0))</f>
        <v>,"dpspro":0</v>
      </c>
      <c r="K2018" s="32" t="str">
        <f t="shared" si="137"/>
        <v>"atk":300,"hp":5000,"undpspro":50,"dpspro":0</v>
      </c>
      <c r="L2018" s="20" t="str">
        <f>IF(B2018&gt;=50,VLOOKUP(A2018,英雄数据表!A:L,11,FALSE),IF(B2018&gt;=25,VLOOKUP(A2018,英雄数据表!A:L,7,0),""))</f>
        <v/>
      </c>
      <c r="M2018" s="20" t="str">
        <f>IFERROR(VLOOKUP(B2018,属性中转表!$K$2:$O$21,5,FALSE),"")</f>
        <v/>
      </c>
      <c r="N2018" s="20" t="str">
        <f>IF(B2018=25,VLOOKUP(A2018,英雄数据表!A:L,8,FALSE),IF(B2018=50,VLOOKUP(A2018,英雄数据表!A:L,12,0),""))</f>
        <v/>
      </c>
    </row>
    <row r="2019" spans="1:14" x14ac:dyDescent="0.3">
      <c r="A2019" s="20">
        <v>22036</v>
      </c>
      <c r="B2019" s="21">
        <f t="shared" si="134"/>
        <v>18</v>
      </c>
      <c r="C2019" s="21">
        <v>5</v>
      </c>
      <c r="D2019" s="21">
        <f>VLOOKUP(A2019,英雄数据表!A:D,4,0)</f>
        <v>2</v>
      </c>
      <c r="E2019" s="20" t="str">
        <f>VLOOKUP(A2019,英雄数据表!A:C,3,0)</f>
        <v>永冻法杖</v>
      </c>
      <c r="F2019" s="20">
        <f t="shared" si="135"/>
        <v>22036</v>
      </c>
      <c r="G2019" s="20">
        <f t="shared" si="136"/>
        <v>22036</v>
      </c>
      <c r="H2019" s="21" t="str">
        <f>VLOOKUP(B2019,属性中转表!A:F,6,FALSE)</f>
        <v>"hp":43200,"atk":1200</v>
      </c>
      <c r="I2019" s="20" t="str">
        <f>IF(VLOOKUP(B2019,属性中转表!A:G,7,FALSE)=0,"",VLOOKUP(VLOOKUP(B2019,属性中转表!A:G,7,FALSE),属性中转表!$K$2:$P$21,6,0))&amp;IF(VLOOKUP(B2019,属性中转表!A:G,7,FALSE)&gt;=50,VLOOKUP(A2019,英雄数据表!A:K,9,0),IF(VLOOKUP(B2019,属性中转表!A:G,7,FALSE)&gt;=25,VLOOKUP(A2019,英雄数据表!A:K,5,0),""))</f>
        <v>"atk":300,"hp":5000,"undpspro":50</v>
      </c>
      <c r="J2019" s="20" t="str">
        <f>IF(I2019="","",属性中转表!$I$1&amp;(IF(VLOOKUP(B2019,属性中转表!A:G,7,FALSE)=0,0,VLOOKUP(VLOOKUP(B2019,属性中转表!A:G,7,FALSE),属性中转表!$K$2:$P$21,4,0)))+IFERROR(VLOOKUP(A2019,英雄数据表!A:K,IF(武魂!B2019&gt;=50,10,IF(武魂!B2019&gt;=25,6)),0),0))</f>
        <v>,"dpspro":0</v>
      </c>
      <c r="K2019" s="32" t="str">
        <f t="shared" si="137"/>
        <v>"atk":300,"hp":5000,"undpspro":50,"dpspro":0</v>
      </c>
      <c r="L2019" s="20" t="str">
        <f>IF(B2019&gt;=50,VLOOKUP(A2019,英雄数据表!A:L,11,FALSE),IF(B2019&gt;=25,VLOOKUP(A2019,英雄数据表!A:L,7,0),""))</f>
        <v/>
      </c>
      <c r="M2019" s="20" t="str">
        <f>IFERROR(VLOOKUP(B2019,属性中转表!$K$2:$O$21,5,FALSE),"")</f>
        <v/>
      </c>
      <c r="N2019" s="20" t="str">
        <f>IF(B2019=25,VLOOKUP(A2019,英雄数据表!A:L,8,FALSE),IF(B2019=50,VLOOKUP(A2019,英雄数据表!A:L,12,0),""))</f>
        <v/>
      </c>
    </row>
    <row r="2020" spans="1:14" x14ac:dyDescent="0.3">
      <c r="A2020" s="20">
        <v>22036</v>
      </c>
      <c r="B2020" s="21">
        <f t="shared" si="134"/>
        <v>19</v>
      </c>
      <c r="C2020" s="21">
        <v>5</v>
      </c>
      <c r="D2020" s="21">
        <f>VLOOKUP(A2020,英雄数据表!A:D,4,0)</f>
        <v>2</v>
      </c>
      <c r="E2020" s="20" t="str">
        <f>VLOOKUP(A2020,英雄数据表!A:C,3,0)</f>
        <v>永冻法杖</v>
      </c>
      <c r="F2020" s="20">
        <f t="shared" si="135"/>
        <v>22036</v>
      </c>
      <c r="G2020" s="20">
        <f t="shared" si="136"/>
        <v>22036</v>
      </c>
      <c r="H2020" s="21" t="str">
        <f>VLOOKUP(B2020,属性中转表!A:F,6,FALSE)</f>
        <v>"hp":45900,"atk":1275</v>
      </c>
      <c r="I2020" s="20" t="str">
        <f>IF(VLOOKUP(B2020,属性中转表!A:G,7,FALSE)=0,"",VLOOKUP(VLOOKUP(B2020,属性中转表!A:G,7,FALSE),属性中转表!$K$2:$P$21,6,0))&amp;IF(VLOOKUP(B2020,属性中转表!A:G,7,FALSE)&gt;=50,VLOOKUP(A2020,英雄数据表!A:K,9,0),IF(VLOOKUP(B2020,属性中转表!A:G,7,FALSE)&gt;=25,VLOOKUP(A2020,英雄数据表!A:K,5,0),""))</f>
        <v>"atk":300,"hp":5000,"undpspro":50</v>
      </c>
      <c r="J2020" s="20" t="str">
        <f>IF(I2020="","",属性中转表!$I$1&amp;(IF(VLOOKUP(B2020,属性中转表!A:G,7,FALSE)=0,0,VLOOKUP(VLOOKUP(B2020,属性中转表!A:G,7,FALSE),属性中转表!$K$2:$P$21,4,0)))+IFERROR(VLOOKUP(A2020,英雄数据表!A:K,IF(武魂!B2020&gt;=50,10,IF(武魂!B2020&gt;=25,6)),0),0))</f>
        <v>,"dpspro":0</v>
      </c>
      <c r="K2020" s="32" t="str">
        <f t="shared" si="137"/>
        <v>"atk":300,"hp":5000,"undpspro":50,"dpspro":0</v>
      </c>
      <c r="L2020" s="20" t="str">
        <f>IF(B2020&gt;=50,VLOOKUP(A2020,英雄数据表!A:L,11,FALSE),IF(B2020&gt;=25,VLOOKUP(A2020,英雄数据表!A:L,7,0),""))</f>
        <v/>
      </c>
      <c r="M2020" s="20" t="str">
        <f>IFERROR(VLOOKUP(B2020,属性中转表!$K$2:$O$21,5,FALSE),"")</f>
        <v/>
      </c>
      <c r="N2020" s="20" t="str">
        <f>IF(B2020=25,VLOOKUP(A2020,英雄数据表!A:L,8,FALSE),IF(B2020=50,VLOOKUP(A2020,英雄数据表!A:L,12,0),""))</f>
        <v/>
      </c>
    </row>
    <row r="2021" spans="1:14" x14ac:dyDescent="0.3">
      <c r="A2021" s="20">
        <v>22036</v>
      </c>
      <c r="B2021" s="21">
        <f t="shared" si="134"/>
        <v>20</v>
      </c>
      <c r="C2021" s="21">
        <v>5</v>
      </c>
      <c r="D2021" s="21">
        <f>VLOOKUP(A2021,英雄数据表!A:D,4,0)</f>
        <v>2</v>
      </c>
      <c r="E2021" s="20" t="str">
        <f>VLOOKUP(A2021,英雄数据表!A:C,3,0)</f>
        <v>永冻法杖</v>
      </c>
      <c r="F2021" s="20">
        <f t="shared" si="135"/>
        <v>22036</v>
      </c>
      <c r="G2021" s="20">
        <f t="shared" si="136"/>
        <v>22036</v>
      </c>
      <c r="H2021" s="21" t="str">
        <f>VLOOKUP(B2021,属性中转表!A:F,6,FALSE)</f>
        <v>"hp":48600,"atk":1350</v>
      </c>
      <c r="I2021" s="20" t="str">
        <f>IF(VLOOKUP(B2021,属性中转表!A:G,7,FALSE)=0,"",VLOOKUP(VLOOKUP(B2021,属性中转表!A:G,7,FALSE),属性中转表!$K$2:$P$21,6,0))&amp;IF(VLOOKUP(B2021,属性中转表!A:G,7,FALSE)&gt;=50,VLOOKUP(A2021,英雄数据表!A:K,9,0),IF(VLOOKUP(B2021,属性中转表!A:G,7,FALSE)&gt;=25,VLOOKUP(A2021,英雄数据表!A:K,5,0),""))</f>
        <v>"atk":300,"hp":5000,"undpspro":50</v>
      </c>
      <c r="J2021" s="20" t="str">
        <f>IF(I2021="","",属性中转表!$I$1&amp;(IF(VLOOKUP(B2021,属性中转表!A:G,7,FALSE)=0,0,VLOOKUP(VLOOKUP(B2021,属性中转表!A:G,7,FALSE),属性中转表!$K$2:$P$21,4,0)))+IFERROR(VLOOKUP(A2021,英雄数据表!A:K,IF(武魂!B2021&gt;=50,10,IF(武魂!B2021&gt;=25,6)),0),0))</f>
        <v>,"dpspro":50</v>
      </c>
      <c r="K2021" s="32" t="str">
        <f t="shared" si="137"/>
        <v>"atk":300,"hp":5000,"undpspro":50,"dpspro":50</v>
      </c>
      <c r="L2021" s="20" t="str">
        <f>IF(B2021&gt;=50,VLOOKUP(A2021,英雄数据表!A:L,11,FALSE),IF(B2021&gt;=25,VLOOKUP(A2021,英雄数据表!A:L,7,0),""))</f>
        <v/>
      </c>
      <c r="M2021" s="20" t="str">
        <f>IFERROR(VLOOKUP(B2021,属性中转表!$K$2:$O$21,5,FALSE),"")</f>
        <v>"dpspro":50</v>
      </c>
      <c r="N2021" s="20" t="str">
        <f>IF(B2021=25,VLOOKUP(A2021,英雄数据表!A:L,8,FALSE),IF(B2021=50,VLOOKUP(A2021,英雄数据表!A:L,12,0),""))</f>
        <v/>
      </c>
    </row>
    <row r="2022" spans="1:14" x14ac:dyDescent="0.3">
      <c r="A2022" s="20">
        <v>22036</v>
      </c>
      <c r="B2022" s="21">
        <f t="shared" si="134"/>
        <v>21</v>
      </c>
      <c r="C2022" s="21">
        <v>5</v>
      </c>
      <c r="D2022" s="21">
        <f>VLOOKUP(A2022,英雄数据表!A:D,4,0)</f>
        <v>2</v>
      </c>
      <c r="E2022" s="20" t="str">
        <f>VLOOKUP(A2022,英雄数据表!A:C,3,0)</f>
        <v>永冻法杖</v>
      </c>
      <c r="F2022" s="20">
        <f t="shared" si="135"/>
        <v>22036</v>
      </c>
      <c r="G2022" s="20">
        <f t="shared" si="136"/>
        <v>22036</v>
      </c>
      <c r="H2022" s="21" t="str">
        <f>VLOOKUP(B2022,属性中转表!A:F,6,FALSE)</f>
        <v>"hp":52200,"atk":1450</v>
      </c>
      <c r="I2022" s="20" t="str">
        <f>IF(VLOOKUP(B2022,属性中转表!A:G,7,FALSE)=0,"",VLOOKUP(VLOOKUP(B2022,属性中转表!A:G,7,FALSE),属性中转表!$K$2:$P$21,6,0))&amp;IF(VLOOKUP(B2022,属性中转表!A:G,7,FALSE)&gt;=50,VLOOKUP(A2022,英雄数据表!A:K,9,0),IF(VLOOKUP(B2022,属性中转表!A:G,7,FALSE)&gt;=25,VLOOKUP(A2022,英雄数据表!A:K,5,0),""))</f>
        <v>"atk":300,"hp":5000,"undpspro":50</v>
      </c>
      <c r="J2022" s="20" t="str">
        <f>IF(I2022="","",属性中转表!$I$1&amp;(IF(VLOOKUP(B2022,属性中转表!A:G,7,FALSE)=0,0,VLOOKUP(VLOOKUP(B2022,属性中转表!A:G,7,FALSE),属性中转表!$K$2:$P$21,4,0)))+IFERROR(VLOOKUP(A2022,英雄数据表!A:K,IF(武魂!B2022&gt;=50,10,IF(武魂!B2022&gt;=25,6)),0),0))</f>
        <v>,"dpspro":50</v>
      </c>
      <c r="K2022" s="32" t="str">
        <f t="shared" si="137"/>
        <v>"atk":300,"hp":5000,"undpspro":50,"dpspro":50</v>
      </c>
      <c r="L2022" s="20" t="str">
        <f>IF(B2022&gt;=50,VLOOKUP(A2022,英雄数据表!A:L,11,FALSE),IF(B2022&gt;=25,VLOOKUP(A2022,英雄数据表!A:L,7,0),""))</f>
        <v/>
      </c>
      <c r="M2022" s="20" t="str">
        <f>IFERROR(VLOOKUP(B2022,属性中转表!$K$2:$O$21,5,FALSE),"")</f>
        <v/>
      </c>
      <c r="N2022" s="20" t="str">
        <f>IF(B2022=25,VLOOKUP(A2022,英雄数据表!A:L,8,FALSE),IF(B2022=50,VLOOKUP(A2022,英雄数据表!A:L,12,0),""))</f>
        <v/>
      </c>
    </row>
    <row r="2023" spans="1:14" x14ac:dyDescent="0.3">
      <c r="A2023" s="20">
        <v>22036</v>
      </c>
      <c r="B2023" s="21">
        <f t="shared" si="134"/>
        <v>22</v>
      </c>
      <c r="C2023" s="21">
        <v>5</v>
      </c>
      <c r="D2023" s="21">
        <f>VLOOKUP(A2023,英雄数据表!A:D,4,0)</f>
        <v>2</v>
      </c>
      <c r="E2023" s="20" t="str">
        <f>VLOOKUP(A2023,英雄数据表!A:C,3,0)</f>
        <v>永冻法杖</v>
      </c>
      <c r="F2023" s="20">
        <f t="shared" si="135"/>
        <v>22036</v>
      </c>
      <c r="G2023" s="20">
        <f t="shared" si="136"/>
        <v>22036</v>
      </c>
      <c r="H2023" s="21" t="str">
        <f>VLOOKUP(B2023,属性中转表!A:F,6,FALSE)</f>
        <v>"hp":55800,"atk":1550</v>
      </c>
      <c r="I2023" s="20" t="str">
        <f>IF(VLOOKUP(B2023,属性中转表!A:G,7,FALSE)=0,"",VLOOKUP(VLOOKUP(B2023,属性中转表!A:G,7,FALSE),属性中转表!$K$2:$P$21,6,0))&amp;IF(VLOOKUP(B2023,属性中转表!A:G,7,FALSE)&gt;=50,VLOOKUP(A2023,英雄数据表!A:K,9,0),IF(VLOOKUP(B2023,属性中转表!A:G,7,FALSE)&gt;=25,VLOOKUP(A2023,英雄数据表!A:K,5,0),""))</f>
        <v>"atk":300,"hp":5000,"undpspro":50</v>
      </c>
      <c r="J2023" s="20" t="str">
        <f>IF(I2023="","",属性中转表!$I$1&amp;(IF(VLOOKUP(B2023,属性中转表!A:G,7,FALSE)=0,0,VLOOKUP(VLOOKUP(B2023,属性中转表!A:G,7,FALSE),属性中转表!$K$2:$P$21,4,0)))+IFERROR(VLOOKUP(A2023,英雄数据表!A:K,IF(武魂!B2023&gt;=50,10,IF(武魂!B2023&gt;=25,6)),0),0))</f>
        <v>,"dpspro":50</v>
      </c>
      <c r="K2023" s="32" t="str">
        <f t="shared" si="137"/>
        <v>"atk":300,"hp":5000,"undpspro":50,"dpspro":50</v>
      </c>
      <c r="L2023" s="20" t="str">
        <f>IF(B2023&gt;=50,VLOOKUP(A2023,英雄数据表!A:L,11,FALSE),IF(B2023&gt;=25,VLOOKUP(A2023,英雄数据表!A:L,7,0),""))</f>
        <v/>
      </c>
      <c r="M2023" s="20" t="str">
        <f>IFERROR(VLOOKUP(B2023,属性中转表!$K$2:$O$21,5,FALSE),"")</f>
        <v/>
      </c>
      <c r="N2023" s="20" t="str">
        <f>IF(B2023=25,VLOOKUP(A2023,英雄数据表!A:L,8,FALSE),IF(B2023=50,VLOOKUP(A2023,英雄数据表!A:L,12,0),""))</f>
        <v/>
      </c>
    </row>
    <row r="2024" spans="1:14" x14ac:dyDescent="0.3">
      <c r="A2024" s="20">
        <v>22036</v>
      </c>
      <c r="B2024" s="21">
        <f t="shared" si="134"/>
        <v>23</v>
      </c>
      <c r="C2024" s="21">
        <v>5</v>
      </c>
      <c r="D2024" s="21">
        <f>VLOOKUP(A2024,英雄数据表!A:D,4,0)</f>
        <v>2</v>
      </c>
      <c r="E2024" s="20" t="str">
        <f>VLOOKUP(A2024,英雄数据表!A:C,3,0)</f>
        <v>永冻法杖</v>
      </c>
      <c r="F2024" s="20">
        <f t="shared" si="135"/>
        <v>22036</v>
      </c>
      <c r="G2024" s="20">
        <f t="shared" si="136"/>
        <v>22036</v>
      </c>
      <c r="H2024" s="21" t="str">
        <f>VLOOKUP(B2024,属性中转表!A:F,6,FALSE)</f>
        <v>"hp":59400,"atk":1650</v>
      </c>
      <c r="I2024" s="20" t="str">
        <f>IF(VLOOKUP(B2024,属性中转表!A:G,7,FALSE)=0,"",VLOOKUP(VLOOKUP(B2024,属性中转表!A:G,7,FALSE),属性中转表!$K$2:$P$21,6,0))&amp;IF(VLOOKUP(B2024,属性中转表!A:G,7,FALSE)&gt;=50,VLOOKUP(A2024,英雄数据表!A:K,9,0),IF(VLOOKUP(B2024,属性中转表!A:G,7,FALSE)&gt;=25,VLOOKUP(A2024,英雄数据表!A:K,5,0),""))</f>
        <v>"atk":300,"hp":5000,"undpspro":50</v>
      </c>
      <c r="J2024" s="20" t="str">
        <f>IF(I2024="","",属性中转表!$I$1&amp;(IF(VLOOKUP(B2024,属性中转表!A:G,7,FALSE)=0,0,VLOOKUP(VLOOKUP(B2024,属性中转表!A:G,7,FALSE),属性中转表!$K$2:$P$21,4,0)))+IFERROR(VLOOKUP(A2024,英雄数据表!A:K,IF(武魂!B2024&gt;=50,10,IF(武魂!B2024&gt;=25,6)),0),0))</f>
        <v>,"dpspro":50</v>
      </c>
      <c r="K2024" s="32" t="str">
        <f t="shared" si="137"/>
        <v>"atk":300,"hp":5000,"undpspro":50,"dpspro":50</v>
      </c>
      <c r="L2024" s="20" t="str">
        <f>IF(B2024&gt;=50,VLOOKUP(A2024,英雄数据表!A:L,11,FALSE),IF(B2024&gt;=25,VLOOKUP(A2024,英雄数据表!A:L,7,0),""))</f>
        <v/>
      </c>
      <c r="M2024" s="20" t="str">
        <f>IFERROR(VLOOKUP(B2024,属性中转表!$K$2:$O$21,5,FALSE),"")</f>
        <v/>
      </c>
      <c r="N2024" s="20" t="str">
        <f>IF(B2024=25,VLOOKUP(A2024,英雄数据表!A:L,8,FALSE),IF(B2024=50,VLOOKUP(A2024,英雄数据表!A:L,12,0),""))</f>
        <v/>
      </c>
    </row>
    <row r="2025" spans="1:14" x14ac:dyDescent="0.3">
      <c r="A2025" s="20">
        <v>22036</v>
      </c>
      <c r="B2025" s="21">
        <f t="shared" si="134"/>
        <v>24</v>
      </c>
      <c r="C2025" s="21">
        <v>5</v>
      </c>
      <c r="D2025" s="21">
        <f>VLOOKUP(A2025,英雄数据表!A:D,4,0)</f>
        <v>2</v>
      </c>
      <c r="E2025" s="20" t="str">
        <f>VLOOKUP(A2025,英雄数据表!A:C,3,0)</f>
        <v>永冻法杖</v>
      </c>
      <c r="F2025" s="20">
        <f t="shared" si="135"/>
        <v>22036</v>
      </c>
      <c r="G2025" s="20">
        <f t="shared" si="136"/>
        <v>22036</v>
      </c>
      <c r="H2025" s="21" t="str">
        <f>VLOOKUP(B2025,属性中转表!A:F,6,FALSE)</f>
        <v>"hp":63000,"atk":1750</v>
      </c>
      <c r="I2025" s="20" t="str">
        <f>IF(VLOOKUP(B2025,属性中转表!A:G,7,FALSE)=0,"",VLOOKUP(VLOOKUP(B2025,属性中转表!A:G,7,FALSE),属性中转表!$K$2:$P$21,6,0))&amp;IF(VLOOKUP(B2025,属性中转表!A:G,7,FALSE)&gt;=50,VLOOKUP(A2025,英雄数据表!A:K,9,0),IF(VLOOKUP(B2025,属性中转表!A:G,7,FALSE)&gt;=25,VLOOKUP(A2025,英雄数据表!A:K,5,0),""))</f>
        <v>"atk":300,"hp":5000,"undpspro":50</v>
      </c>
      <c r="J2025" s="20" t="str">
        <f>IF(I2025="","",属性中转表!$I$1&amp;(IF(VLOOKUP(B2025,属性中转表!A:G,7,FALSE)=0,0,VLOOKUP(VLOOKUP(B2025,属性中转表!A:G,7,FALSE),属性中转表!$K$2:$P$21,4,0)))+IFERROR(VLOOKUP(A2025,英雄数据表!A:K,IF(武魂!B2025&gt;=50,10,IF(武魂!B2025&gt;=25,6)),0),0))</f>
        <v>,"dpspro":50</v>
      </c>
      <c r="K2025" s="32" t="str">
        <f t="shared" si="137"/>
        <v>"atk":300,"hp":5000,"undpspro":50,"dpspro":50</v>
      </c>
      <c r="L2025" s="20" t="str">
        <f>IF(B2025&gt;=50,VLOOKUP(A2025,英雄数据表!A:L,11,FALSE),IF(B2025&gt;=25,VLOOKUP(A2025,英雄数据表!A:L,7,0),""))</f>
        <v/>
      </c>
      <c r="M2025" s="20" t="str">
        <f>IFERROR(VLOOKUP(B2025,属性中转表!$K$2:$O$21,5,FALSE),"")</f>
        <v/>
      </c>
      <c r="N2025" s="20" t="str">
        <f>IF(B2025=25,VLOOKUP(A2025,英雄数据表!A:L,8,FALSE),IF(B2025=50,VLOOKUP(A2025,英雄数据表!A:L,12,0),""))</f>
        <v/>
      </c>
    </row>
    <row r="2026" spans="1:14" x14ac:dyDescent="0.3">
      <c r="A2026" s="20">
        <v>22036</v>
      </c>
      <c r="B2026" s="21">
        <f t="shared" si="134"/>
        <v>25</v>
      </c>
      <c r="C2026" s="21">
        <v>5</v>
      </c>
      <c r="D2026" s="21">
        <f>VLOOKUP(A2026,英雄数据表!A:D,4,0)</f>
        <v>2</v>
      </c>
      <c r="E2026" s="20" t="str">
        <f>VLOOKUP(A2026,英雄数据表!A:C,3,0)</f>
        <v>永冻法杖</v>
      </c>
      <c r="F2026" s="20">
        <f t="shared" si="135"/>
        <v>22036</v>
      </c>
      <c r="G2026" s="20">
        <f t="shared" si="136"/>
        <v>22036</v>
      </c>
      <c r="H2026" s="21" t="str">
        <f>VLOOKUP(B2026,属性中转表!A:F,6,FALSE)</f>
        <v>"hp":66600,"atk":1850</v>
      </c>
      <c r="I2026" s="20" t="str">
        <f>IF(VLOOKUP(B2026,属性中转表!A:G,7,FALSE)=0,"",VLOOKUP(VLOOKUP(B2026,属性中转表!A:G,7,FALSE),属性中转表!$K$2:$P$21,6,0))&amp;IF(VLOOKUP(B2026,属性中转表!A:G,7,FALSE)&gt;=50,VLOOKUP(A2026,英雄数据表!A:K,9,0),IF(VLOOKUP(B2026,属性中转表!A:G,7,FALSE)&gt;=25,VLOOKUP(A2026,英雄数据表!A:K,5,0),""))</f>
        <v>"atk":300,"hp":5000,"undpspro":50,"atkpro":50</v>
      </c>
      <c r="J2026" s="20" t="str">
        <f>IF(I2026="","",属性中转表!$I$1&amp;(IF(VLOOKUP(B2026,属性中转表!A:G,7,FALSE)=0,0,VLOOKUP(VLOOKUP(B2026,属性中转表!A:G,7,FALSE),属性中转表!$K$2:$P$21,4,0)))+IFERROR(VLOOKUP(A2026,英雄数据表!A:K,IF(武魂!B2026&gt;=50,10,IF(武魂!B2026&gt;=25,6)),0),0))</f>
        <v>,"dpspro":50</v>
      </c>
      <c r="K2026" s="32" t="str">
        <f t="shared" si="137"/>
        <v>"atk":300,"hp":5000,"undpspro":50,"atkpro":50,"dpspro":50</v>
      </c>
      <c r="L2026" s="20" t="str">
        <f>IF(B2026&gt;=50,VLOOKUP(A2026,英雄数据表!A:L,11,FALSE),IF(B2026&gt;=25,VLOOKUP(A2026,英雄数据表!A:L,7,0),""))</f>
        <v>"2203601004"</v>
      </c>
      <c r="M2026" s="20" t="str">
        <f>IFERROR(VLOOKUP(B2026,属性中转表!$K$2:$O$21,5,FALSE),"")</f>
        <v/>
      </c>
      <c r="N2026" s="20" t="str">
        <f>IF(B2026=25,VLOOKUP(A2026,英雄数据表!A:L,8,FALSE),IF(B2026=50,VLOOKUP(A2026,英雄数据表!A:L,12,0),""))</f>
        <v>攻击增加5%，对冰冻目标造成伤害增加18%</v>
      </c>
    </row>
    <row r="2027" spans="1:14" x14ac:dyDescent="0.3">
      <c r="A2027" s="20">
        <v>22036</v>
      </c>
      <c r="B2027" s="21">
        <f t="shared" si="134"/>
        <v>26</v>
      </c>
      <c r="C2027" s="21">
        <v>5</v>
      </c>
      <c r="D2027" s="21">
        <f>VLOOKUP(A2027,英雄数据表!A:D,4,0)</f>
        <v>2</v>
      </c>
      <c r="E2027" s="20" t="str">
        <f>VLOOKUP(A2027,英雄数据表!A:C,3,0)</f>
        <v>永冻法杖</v>
      </c>
      <c r="F2027" s="20">
        <f t="shared" si="135"/>
        <v>22036</v>
      </c>
      <c r="G2027" s="20">
        <f t="shared" si="136"/>
        <v>22036</v>
      </c>
      <c r="H2027" s="21" t="str">
        <f>VLOOKUP(B2027,属性中转表!A:F,6,FALSE)</f>
        <v>"hp":70200,"atk":1950</v>
      </c>
      <c r="I2027" s="20" t="str">
        <f>IF(VLOOKUP(B2027,属性中转表!A:G,7,FALSE)=0,"",VLOOKUP(VLOOKUP(B2027,属性中转表!A:G,7,FALSE),属性中转表!$K$2:$P$21,6,0))&amp;IF(VLOOKUP(B2027,属性中转表!A:G,7,FALSE)&gt;=50,VLOOKUP(A2027,英雄数据表!A:K,9,0),IF(VLOOKUP(B2027,属性中转表!A:G,7,FALSE)&gt;=25,VLOOKUP(A2027,英雄数据表!A:K,5,0),""))</f>
        <v>"atk":300,"hp":5000,"undpspro":50,"atkpro":50</v>
      </c>
      <c r="J2027" s="20" t="str">
        <f>IF(I2027="","",属性中转表!$I$1&amp;(IF(VLOOKUP(B2027,属性中转表!A:G,7,FALSE)=0,0,VLOOKUP(VLOOKUP(B2027,属性中转表!A:G,7,FALSE),属性中转表!$K$2:$P$21,4,0)))+IFERROR(VLOOKUP(A2027,英雄数据表!A:K,IF(武魂!B2027&gt;=50,10,IF(武魂!B2027&gt;=25,6)),0),0))</f>
        <v>,"dpspro":50</v>
      </c>
      <c r="K2027" s="32" t="str">
        <f t="shared" si="137"/>
        <v>"atk":300,"hp":5000,"undpspro":50,"atkpro":50,"dpspro":50</v>
      </c>
      <c r="L2027" s="20" t="str">
        <f>IF(B2027&gt;=50,VLOOKUP(A2027,英雄数据表!A:L,11,FALSE),IF(B2027&gt;=25,VLOOKUP(A2027,英雄数据表!A:L,7,0),""))</f>
        <v>"2203601004"</v>
      </c>
      <c r="M2027" s="20" t="str">
        <f>IFERROR(VLOOKUP(B2027,属性中转表!$K$2:$O$21,5,FALSE),"")</f>
        <v/>
      </c>
      <c r="N2027" s="20" t="str">
        <f>IF(B2027=25,VLOOKUP(A2027,英雄数据表!A:L,8,FALSE),IF(B2027=50,VLOOKUP(A2027,英雄数据表!A:L,12,0),""))</f>
        <v/>
      </c>
    </row>
    <row r="2028" spans="1:14" x14ac:dyDescent="0.3">
      <c r="A2028" s="20">
        <v>22036</v>
      </c>
      <c r="B2028" s="21">
        <f t="shared" si="134"/>
        <v>27</v>
      </c>
      <c r="C2028" s="21">
        <v>5</v>
      </c>
      <c r="D2028" s="21">
        <f>VLOOKUP(A2028,英雄数据表!A:D,4,0)</f>
        <v>2</v>
      </c>
      <c r="E2028" s="20" t="str">
        <f>VLOOKUP(A2028,英雄数据表!A:C,3,0)</f>
        <v>永冻法杖</v>
      </c>
      <c r="F2028" s="20">
        <f t="shared" si="135"/>
        <v>22036</v>
      </c>
      <c r="G2028" s="20">
        <f t="shared" si="136"/>
        <v>22036</v>
      </c>
      <c r="H2028" s="21" t="str">
        <f>VLOOKUP(B2028,属性中转表!A:F,6,FALSE)</f>
        <v>"hp":73800,"atk":2050</v>
      </c>
      <c r="I2028" s="20" t="str">
        <f>IF(VLOOKUP(B2028,属性中转表!A:G,7,FALSE)=0,"",VLOOKUP(VLOOKUP(B2028,属性中转表!A:G,7,FALSE),属性中转表!$K$2:$P$21,6,0))&amp;IF(VLOOKUP(B2028,属性中转表!A:G,7,FALSE)&gt;=50,VLOOKUP(A2028,英雄数据表!A:K,9,0),IF(VLOOKUP(B2028,属性中转表!A:G,7,FALSE)&gt;=25,VLOOKUP(A2028,英雄数据表!A:K,5,0),""))</f>
        <v>"atk":300,"hp":5000,"undpspro":50,"atkpro":50</v>
      </c>
      <c r="J2028" s="20" t="str">
        <f>IF(I2028="","",属性中转表!$I$1&amp;(IF(VLOOKUP(B2028,属性中转表!A:G,7,FALSE)=0,0,VLOOKUP(VLOOKUP(B2028,属性中转表!A:G,7,FALSE),属性中转表!$K$2:$P$21,4,0)))+IFERROR(VLOOKUP(A2028,英雄数据表!A:K,IF(武魂!B2028&gt;=50,10,IF(武魂!B2028&gt;=25,6)),0),0))</f>
        <v>,"dpspro":50</v>
      </c>
      <c r="K2028" s="32" t="str">
        <f t="shared" si="137"/>
        <v>"atk":300,"hp":5000,"undpspro":50,"atkpro":50,"dpspro":50</v>
      </c>
      <c r="L2028" s="20" t="str">
        <f>IF(B2028&gt;=50,VLOOKUP(A2028,英雄数据表!A:L,11,FALSE),IF(B2028&gt;=25,VLOOKUP(A2028,英雄数据表!A:L,7,0),""))</f>
        <v>"2203601004"</v>
      </c>
      <c r="M2028" s="20" t="str">
        <f>IFERROR(VLOOKUP(B2028,属性中转表!$K$2:$O$21,5,FALSE),"")</f>
        <v/>
      </c>
      <c r="N2028" s="20" t="str">
        <f>IF(B2028=25,VLOOKUP(A2028,英雄数据表!A:L,8,FALSE),IF(B2028=50,VLOOKUP(A2028,英雄数据表!A:L,12,0),""))</f>
        <v/>
      </c>
    </row>
    <row r="2029" spans="1:14" x14ac:dyDescent="0.3">
      <c r="A2029" s="20">
        <v>22036</v>
      </c>
      <c r="B2029" s="21">
        <f t="shared" si="134"/>
        <v>28</v>
      </c>
      <c r="C2029" s="21">
        <v>5</v>
      </c>
      <c r="D2029" s="21">
        <f>VLOOKUP(A2029,英雄数据表!A:D,4,0)</f>
        <v>2</v>
      </c>
      <c r="E2029" s="20" t="str">
        <f>VLOOKUP(A2029,英雄数据表!A:C,3,0)</f>
        <v>永冻法杖</v>
      </c>
      <c r="F2029" s="20">
        <f t="shared" si="135"/>
        <v>22036</v>
      </c>
      <c r="G2029" s="20">
        <f t="shared" si="136"/>
        <v>22036</v>
      </c>
      <c r="H2029" s="21" t="str">
        <f>VLOOKUP(B2029,属性中转表!A:F,6,FALSE)</f>
        <v>"hp":77400,"atk":2150</v>
      </c>
      <c r="I2029" s="20" t="str">
        <f>IF(VLOOKUP(B2029,属性中转表!A:G,7,FALSE)=0,"",VLOOKUP(VLOOKUP(B2029,属性中转表!A:G,7,FALSE),属性中转表!$K$2:$P$21,6,0))&amp;IF(VLOOKUP(B2029,属性中转表!A:G,7,FALSE)&gt;=50,VLOOKUP(A2029,英雄数据表!A:K,9,0),IF(VLOOKUP(B2029,属性中转表!A:G,7,FALSE)&gt;=25,VLOOKUP(A2029,英雄数据表!A:K,5,0),""))</f>
        <v>"atk":300,"hp":5000,"undpspro":50,"atkpro":50</v>
      </c>
      <c r="J2029" s="20" t="str">
        <f>IF(I2029="","",属性中转表!$I$1&amp;(IF(VLOOKUP(B2029,属性中转表!A:G,7,FALSE)=0,0,VLOOKUP(VLOOKUP(B2029,属性中转表!A:G,7,FALSE),属性中转表!$K$2:$P$21,4,0)))+IFERROR(VLOOKUP(A2029,英雄数据表!A:K,IF(武魂!B2029&gt;=50,10,IF(武魂!B2029&gt;=25,6)),0),0))</f>
        <v>,"dpspro":50</v>
      </c>
      <c r="K2029" s="32" t="str">
        <f t="shared" si="137"/>
        <v>"atk":300,"hp":5000,"undpspro":50,"atkpro":50,"dpspro":50</v>
      </c>
      <c r="L2029" s="20" t="str">
        <f>IF(B2029&gt;=50,VLOOKUP(A2029,英雄数据表!A:L,11,FALSE),IF(B2029&gt;=25,VLOOKUP(A2029,英雄数据表!A:L,7,0),""))</f>
        <v>"2203601004"</v>
      </c>
      <c r="M2029" s="20" t="str">
        <f>IFERROR(VLOOKUP(B2029,属性中转表!$K$2:$O$21,5,FALSE),"")</f>
        <v/>
      </c>
      <c r="N2029" s="20" t="str">
        <f>IF(B2029=25,VLOOKUP(A2029,英雄数据表!A:L,8,FALSE),IF(B2029=50,VLOOKUP(A2029,英雄数据表!A:L,12,0),""))</f>
        <v/>
      </c>
    </row>
    <row r="2030" spans="1:14" x14ac:dyDescent="0.3">
      <c r="A2030" s="20">
        <v>22036</v>
      </c>
      <c r="B2030" s="21">
        <f t="shared" ref="B2030:B2074" si="138">IF(A2030=A2029,B2029+1,1)</f>
        <v>29</v>
      </c>
      <c r="C2030" s="21">
        <v>5</v>
      </c>
      <c r="D2030" s="21">
        <f>VLOOKUP(A2030,英雄数据表!A:D,4,0)</f>
        <v>2</v>
      </c>
      <c r="E2030" s="20" t="str">
        <f>VLOOKUP(A2030,英雄数据表!A:C,3,0)</f>
        <v>永冻法杖</v>
      </c>
      <c r="F2030" s="20">
        <f t="shared" ref="F2030:F2074" si="139">A2030</f>
        <v>22036</v>
      </c>
      <c r="G2030" s="20">
        <f t="shared" ref="G2030:G2074" si="140">A2030</f>
        <v>22036</v>
      </c>
      <c r="H2030" s="21" t="str">
        <f>VLOOKUP(B2030,属性中转表!A:F,6,FALSE)</f>
        <v>"hp":81000,"atk":2250</v>
      </c>
      <c r="I2030" s="20" t="str">
        <f>IF(VLOOKUP(B2030,属性中转表!A:G,7,FALSE)=0,"",VLOOKUP(VLOOKUP(B2030,属性中转表!A:G,7,FALSE),属性中转表!$K$2:$P$21,6,0))&amp;IF(VLOOKUP(B2030,属性中转表!A:G,7,FALSE)&gt;=50,VLOOKUP(A2030,英雄数据表!A:K,9,0),IF(VLOOKUP(B2030,属性中转表!A:G,7,FALSE)&gt;=25,VLOOKUP(A2030,英雄数据表!A:K,5,0),""))</f>
        <v>"atk":300,"hp":5000,"undpspro":50,"atkpro":50</v>
      </c>
      <c r="J2030" s="20" t="str">
        <f>IF(I2030="","",属性中转表!$I$1&amp;(IF(VLOOKUP(B2030,属性中转表!A:G,7,FALSE)=0,0,VLOOKUP(VLOOKUP(B2030,属性中转表!A:G,7,FALSE),属性中转表!$K$2:$P$21,4,0)))+IFERROR(VLOOKUP(A2030,英雄数据表!A:K,IF(武魂!B2030&gt;=50,10,IF(武魂!B2030&gt;=25,6)),0),0))</f>
        <v>,"dpspro":50</v>
      </c>
      <c r="K2030" s="32" t="str">
        <f t="shared" ref="K2030:K2074" si="141">I2030&amp;J2030</f>
        <v>"atk":300,"hp":5000,"undpspro":50,"atkpro":50,"dpspro":50</v>
      </c>
      <c r="L2030" s="20" t="str">
        <f>IF(B2030&gt;=50,VLOOKUP(A2030,英雄数据表!A:L,11,FALSE),IF(B2030&gt;=25,VLOOKUP(A2030,英雄数据表!A:L,7,0),""))</f>
        <v>"2203601004"</v>
      </c>
      <c r="M2030" s="20" t="str">
        <f>IFERROR(VLOOKUP(B2030,属性中转表!$K$2:$O$21,5,FALSE),"")</f>
        <v/>
      </c>
      <c r="N2030" s="20" t="str">
        <f>IF(B2030=25,VLOOKUP(A2030,英雄数据表!A:L,8,FALSE),IF(B2030=50,VLOOKUP(A2030,英雄数据表!A:L,12,0),""))</f>
        <v/>
      </c>
    </row>
    <row r="2031" spans="1:14" x14ac:dyDescent="0.3">
      <c r="A2031" s="20">
        <v>22036</v>
      </c>
      <c r="B2031" s="21">
        <f t="shared" si="138"/>
        <v>30</v>
      </c>
      <c r="C2031" s="21">
        <v>5</v>
      </c>
      <c r="D2031" s="21">
        <f>VLOOKUP(A2031,英雄数据表!A:D,4,0)</f>
        <v>2</v>
      </c>
      <c r="E2031" s="20" t="str">
        <f>VLOOKUP(A2031,英雄数据表!A:C,3,0)</f>
        <v>永冻法杖</v>
      </c>
      <c r="F2031" s="20">
        <f t="shared" si="139"/>
        <v>22036</v>
      </c>
      <c r="G2031" s="20">
        <f t="shared" si="140"/>
        <v>22036</v>
      </c>
      <c r="H2031" s="21" t="str">
        <f>VLOOKUP(B2031,属性中转表!A:F,6,FALSE)</f>
        <v>"hp":84600,"atk":2350</v>
      </c>
      <c r="I2031" s="20" t="str">
        <f>IF(VLOOKUP(B2031,属性中转表!A:G,7,FALSE)=0,"",VLOOKUP(VLOOKUP(B2031,属性中转表!A:G,7,FALSE),属性中转表!$K$2:$P$21,6,0))&amp;IF(VLOOKUP(B2031,属性中转表!A:G,7,FALSE)&gt;=50,VLOOKUP(A2031,英雄数据表!A:K,9,0),IF(VLOOKUP(B2031,属性中转表!A:G,7,FALSE)&gt;=25,VLOOKUP(A2031,英雄数据表!A:K,5,0),""))</f>
        <v>"atk":300,"hp":5000,"undpspro":100,"atkpro":50</v>
      </c>
      <c r="J2031" s="20" t="str">
        <f>IF(I2031="","",属性中转表!$I$1&amp;(IF(VLOOKUP(B2031,属性中转表!A:G,7,FALSE)=0,0,VLOOKUP(VLOOKUP(B2031,属性中转表!A:G,7,FALSE),属性中转表!$K$2:$P$21,4,0)))+IFERROR(VLOOKUP(A2031,英雄数据表!A:K,IF(武魂!B2031&gt;=50,10,IF(武魂!B2031&gt;=25,6)),0),0))</f>
        <v>,"dpspro":50</v>
      </c>
      <c r="K2031" s="32" t="str">
        <f t="shared" si="141"/>
        <v>"atk":300,"hp":5000,"undpspro":100,"atkpro":50,"dpspro":50</v>
      </c>
      <c r="L2031" s="20" t="str">
        <f>IF(B2031&gt;=50,VLOOKUP(A2031,英雄数据表!A:L,11,FALSE),IF(B2031&gt;=25,VLOOKUP(A2031,英雄数据表!A:L,7,0),""))</f>
        <v>"2203601004"</v>
      </c>
      <c r="M2031" s="20" t="str">
        <f>IFERROR(VLOOKUP(B2031,属性中转表!$K$2:$O$21,5,FALSE),"")</f>
        <v>"undpspro":50</v>
      </c>
      <c r="N2031" s="20" t="str">
        <f>IF(B2031=25,VLOOKUP(A2031,英雄数据表!A:L,8,FALSE),IF(B2031=50,VLOOKUP(A2031,英雄数据表!A:L,12,0),""))</f>
        <v/>
      </c>
    </row>
    <row r="2032" spans="1:14" x14ac:dyDescent="0.3">
      <c r="A2032" s="20">
        <v>22036</v>
      </c>
      <c r="B2032" s="21">
        <f t="shared" si="138"/>
        <v>31</v>
      </c>
      <c r="C2032" s="21">
        <v>5</v>
      </c>
      <c r="D2032" s="21">
        <f>VLOOKUP(A2032,英雄数据表!A:D,4,0)</f>
        <v>2</v>
      </c>
      <c r="E2032" s="20" t="str">
        <f>VLOOKUP(A2032,英雄数据表!A:C,3,0)</f>
        <v>永冻法杖</v>
      </c>
      <c r="F2032" s="20">
        <f t="shared" si="139"/>
        <v>22036</v>
      </c>
      <c r="G2032" s="20">
        <f t="shared" si="140"/>
        <v>22036</v>
      </c>
      <c r="H2032" s="21" t="str">
        <f>VLOOKUP(B2032,属性中转表!A:F,6,FALSE)</f>
        <v>"hp":89100,"atk":2475</v>
      </c>
      <c r="I2032" s="20" t="str">
        <f>IF(VLOOKUP(B2032,属性中转表!A:G,7,FALSE)=0,"",VLOOKUP(VLOOKUP(B2032,属性中转表!A:G,7,FALSE),属性中转表!$K$2:$P$21,6,0))&amp;IF(VLOOKUP(B2032,属性中转表!A:G,7,FALSE)&gt;=50,VLOOKUP(A2032,英雄数据表!A:K,9,0),IF(VLOOKUP(B2032,属性中转表!A:G,7,FALSE)&gt;=25,VLOOKUP(A2032,英雄数据表!A:K,5,0),""))</f>
        <v>"atk":300,"hp":5000,"undpspro":100,"atkpro":50</v>
      </c>
      <c r="J2032" s="20" t="str">
        <f>IF(I2032="","",属性中转表!$I$1&amp;(IF(VLOOKUP(B2032,属性中转表!A:G,7,FALSE)=0,0,VLOOKUP(VLOOKUP(B2032,属性中转表!A:G,7,FALSE),属性中转表!$K$2:$P$21,4,0)))+IFERROR(VLOOKUP(A2032,英雄数据表!A:K,IF(武魂!B2032&gt;=50,10,IF(武魂!B2032&gt;=25,6)),0),0))</f>
        <v>,"dpspro":50</v>
      </c>
      <c r="K2032" s="32" t="str">
        <f t="shared" si="141"/>
        <v>"atk":300,"hp":5000,"undpspro":100,"atkpro":50,"dpspro":50</v>
      </c>
      <c r="L2032" s="20" t="str">
        <f>IF(B2032&gt;=50,VLOOKUP(A2032,英雄数据表!A:L,11,FALSE),IF(B2032&gt;=25,VLOOKUP(A2032,英雄数据表!A:L,7,0),""))</f>
        <v>"2203601004"</v>
      </c>
      <c r="M2032" s="20" t="str">
        <f>IFERROR(VLOOKUP(B2032,属性中转表!$K$2:$O$21,5,FALSE),"")</f>
        <v/>
      </c>
      <c r="N2032" s="20" t="str">
        <f>IF(B2032=25,VLOOKUP(A2032,英雄数据表!A:L,8,FALSE),IF(B2032=50,VLOOKUP(A2032,英雄数据表!A:L,12,0),""))</f>
        <v/>
      </c>
    </row>
    <row r="2033" spans="1:14" x14ac:dyDescent="0.3">
      <c r="A2033" s="20">
        <v>22036</v>
      </c>
      <c r="B2033" s="21">
        <f t="shared" si="138"/>
        <v>32</v>
      </c>
      <c r="C2033" s="21">
        <v>5</v>
      </c>
      <c r="D2033" s="21">
        <f>VLOOKUP(A2033,英雄数据表!A:D,4,0)</f>
        <v>2</v>
      </c>
      <c r="E2033" s="20" t="str">
        <f>VLOOKUP(A2033,英雄数据表!A:C,3,0)</f>
        <v>永冻法杖</v>
      </c>
      <c r="F2033" s="20">
        <f t="shared" si="139"/>
        <v>22036</v>
      </c>
      <c r="G2033" s="20">
        <f t="shared" si="140"/>
        <v>22036</v>
      </c>
      <c r="H2033" s="21" t="str">
        <f>VLOOKUP(B2033,属性中转表!A:F,6,FALSE)</f>
        <v>"hp":93600,"atk":2600</v>
      </c>
      <c r="I2033" s="20" t="str">
        <f>IF(VLOOKUP(B2033,属性中转表!A:G,7,FALSE)=0,"",VLOOKUP(VLOOKUP(B2033,属性中转表!A:G,7,FALSE),属性中转表!$K$2:$P$21,6,0))&amp;IF(VLOOKUP(B2033,属性中转表!A:G,7,FALSE)&gt;=50,VLOOKUP(A2033,英雄数据表!A:K,9,0),IF(VLOOKUP(B2033,属性中转表!A:G,7,FALSE)&gt;=25,VLOOKUP(A2033,英雄数据表!A:K,5,0),""))</f>
        <v>"atk":300,"hp":5000,"undpspro":100,"atkpro":50</v>
      </c>
      <c r="J2033" s="20" t="str">
        <f>IF(I2033="","",属性中转表!$I$1&amp;(IF(VLOOKUP(B2033,属性中转表!A:G,7,FALSE)=0,0,VLOOKUP(VLOOKUP(B2033,属性中转表!A:G,7,FALSE),属性中转表!$K$2:$P$21,4,0)))+IFERROR(VLOOKUP(A2033,英雄数据表!A:K,IF(武魂!B2033&gt;=50,10,IF(武魂!B2033&gt;=25,6)),0),0))</f>
        <v>,"dpspro":50</v>
      </c>
      <c r="K2033" s="32" t="str">
        <f t="shared" si="141"/>
        <v>"atk":300,"hp":5000,"undpspro":100,"atkpro":50,"dpspro":50</v>
      </c>
      <c r="L2033" s="20" t="str">
        <f>IF(B2033&gt;=50,VLOOKUP(A2033,英雄数据表!A:L,11,FALSE),IF(B2033&gt;=25,VLOOKUP(A2033,英雄数据表!A:L,7,0),""))</f>
        <v>"2203601004"</v>
      </c>
      <c r="M2033" s="20" t="str">
        <f>IFERROR(VLOOKUP(B2033,属性中转表!$K$2:$O$21,5,FALSE),"")</f>
        <v/>
      </c>
      <c r="N2033" s="20" t="str">
        <f>IF(B2033=25,VLOOKUP(A2033,英雄数据表!A:L,8,FALSE),IF(B2033=50,VLOOKUP(A2033,英雄数据表!A:L,12,0),""))</f>
        <v/>
      </c>
    </row>
    <row r="2034" spans="1:14" x14ac:dyDescent="0.3">
      <c r="A2034" s="20">
        <v>22036</v>
      </c>
      <c r="B2034" s="21">
        <f t="shared" si="138"/>
        <v>33</v>
      </c>
      <c r="C2034" s="21">
        <v>5</v>
      </c>
      <c r="D2034" s="21">
        <f>VLOOKUP(A2034,英雄数据表!A:D,4,0)</f>
        <v>2</v>
      </c>
      <c r="E2034" s="20" t="str">
        <f>VLOOKUP(A2034,英雄数据表!A:C,3,0)</f>
        <v>永冻法杖</v>
      </c>
      <c r="F2034" s="20">
        <f t="shared" si="139"/>
        <v>22036</v>
      </c>
      <c r="G2034" s="20">
        <f t="shared" si="140"/>
        <v>22036</v>
      </c>
      <c r="H2034" s="21" t="str">
        <f>VLOOKUP(B2034,属性中转表!A:F,6,FALSE)</f>
        <v>"hp":98100,"atk":2725</v>
      </c>
      <c r="I2034" s="20" t="str">
        <f>IF(VLOOKUP(B2034,属性中转表!A:G,7,FALSE)=0,"",VLOOKUP(VLOOKUP(B2034,属性中转表!A:G,7,FALSE),属性中转表!$K$2:$P$21,6,0))&amp;IF(VLOOKUP(B2034,属性中转表!A:G,7,FALSE)&gt;=50,VLOOKUP(A2034,英雄数据表!A:K,9,0),IF(VLOOKUP(B2034,属性中转表!A:G,7,FALSE)&gt;=25,VLOOKUP(A2034,英雄数据表!A:K,5,0),""))</f>
        <v>"atk":300,"hp":5000,"undpspro":100,"atkpro":50</v>
      </c>
      <c r="J2034" s="20" t="str">
        <f>IF(I2034="","",属性中转表!$I$1&amp;(IF(VLOOKUP(B2034,属性中转表!A:G,7,FALSE)=0,0,VLOOKUP(VLOOKUP(B2034,属性中转表!A:G,7,FALSE),属性中转表!$K$2:$P$21,4,0)))+IFERROR(VLOOKUP(A2034,英雄数据表!A:K,IF(武魂!B2034&gt;=50,10,IF(武魂!B2034&gt;=25,6)),0),0))</f>
        <v>,"dpspro":50</v>
      </c>
      <c r="K2034" s="32" t="str">
        <f t="shared" si="141"/>
        <v>"atk":300,"hp":5000,"undpspro":100,"atkpro":50,"dpspro":50</v>
      </c>
      <c r="L2034" s="20" t="str">
        <f>IF(B2034&gt;=50,VLOOKUP(A2034,英雄数据表!A:L,11,FALSE),IF(B2034&gt;=25,VLOOKUP(A2034,英雄数据表!A:L,7,0),""))</f>
        <v>"2203601004"</v>
      </c>
      <c r="M2034" s="20" t="str">
        <f>IFERROR(VLOOKUP(B2034,属性中转表!$K$2:$O$21,5,FALSE),"")</f>
        <v/>
      </c>
      <c r="N2034" s="20" t="str">
        <f>IF(B2034=25,VLOOKUP(A2034,英雄数据表!A:L,8,FALSE),IF(B2034=50,VLOOKUP(A2034,英雄数据表!A:L,12,0),""))</f>
        <v/>
      </c>
    </row>
    <row r="2035" spans="1:14" x14ac:dyDescent="0.3">
      <c r="A2035" s="20">
        <v>22036</v>
      </c>
      <c r="B2035" s="21">
        <f t="shared" si="138"/>
        <v>34</v>
      </c>
      <c r="C2035" s="21">
        <v>5</v>
      </c>
      <c r="D2035" s="21">
        <f>VLOOKUP(A2035,英雄数据表!A:D,4,0)</f>
        <v>2</v>
      </c>
      <c r="E2035" s="20" t="str">
        <f>VLOOKUP(A2035,英雄数据表!A:C,3,0)</f>
        <v>永冻法杖</v>
      </c>
      <c r="F2035" s="20">
        <f t="shared" si="139"/>
        <v>22036</v>
      </c>
      <c r="G2035" s="20">
        <f t="shared" si="140"/>
        <v>22036</v>
      </c>
      <c r="H2035" s="21" t="str">
        <f>VLOOKUP(B2035,属性中转表!A:F,6,FALSE)</f>
        <v>"hp":102600,"atk":2850</v>
      </c>
      <c r="I2035" s="20" t="str">
        <f>IF(VLOOKUP(B2035,属性中转表!A:G,7,FALSE)=0,"",VLOOKUP(VLOOKUP(B2035,属性中转表!A:G,7,FALSE),属性中转表!$K$2:$P$21,6,0))&amp;IF(VLOOKUP(B2035,属性中转表!A:G,7,FALSE)&gt;=50,VLOOKUP(A2035,英雄数据表!A:K,9,0),IF(VLOOKUP(B2035,属性中转表!A:G,7,FALSE)&gt;=25,VLOOKUP(A2035,英雄数据表!A:K,5,0),""))</f>
        <v>"atk":300,"hp":5000,"undpspro":100,"atkpro":50</v>
      </c>
      <c r="J2035" s="20" t="str">
        <f>IF(I2035="","",属性中转表!$I$1&amp;(IF(VLOOKUP(B2035,属性中转表!A:G,7,FALSE)=0,0,VLOOKUP(VLOOKUP(B2035,属性中转表!A:G,7,FALSE),属性中转表!$K$2:$P$21,4,0)))+IFERROR(VLOOKUP(A2035,英雄数据表!A:K,IF(武魂!B2035&gt;=50,10,IF(武魂!B2035&gt;=25,6)),0),0))</f>
        <v>,"dpspro":50</v>
      </c>
      <c r="K2035" s="32" t="str">
        <f t="shared" si="141"/>
        <v>"atk":300,"hp":5000,"undpspro":100,"atkpro":50,"dpspro":50</v>
      </c>
      <c r="L2035" s="20" t="str">
        <f>IF(B2035&gt;=50,VLOOKUP(A2035,英雄数据表!A:L,11,FALSE),IF(B2035&gt;=25,VLOOKUP(A2035,英雄数据表!A:L,7,0),""))</f>
        <v>"2203601004"</v>
      </c>
      <c r="M2035" s="20" t="str">
        <f>IFERROR(VLOOKUP(B2035,属性中转表!$K$2:$O$21,5,FALSE),"")</f>
        <v/>
      </c>
      <c r="N2035" s="20" t="str">
        <f>IF(B2035=25,VLOOKUP(A2035,英雄数据表!A:L,8,FALSE),IF(B2035=50,VLOOKUP(A2035,英雄数据表!A:L,12,0),""))</f>
        <v/>
      </c>
    </row>
    <row r="2036" spans="1:14" x14ac:dyDescent="0.3">
      <c r="A2036" s="20">
        <v>22036</v>
      </c>
      <c r="B2036" s="21">
        <f t="shared" si="138"/>
        <v>35</v>
      </c>
      <c r="C2036" s="21">
        <v>5</v>
      </c>
      <c r="D2036" s="21">
        <f>VLOOKUP(A2036,英雄数据表!A:D,4,0)</f>
        <v>2</v>
      </c>
      <c r="E2036" s="20" t="str">
        <f>VLOOKUP(A2036,英雄数据表!A:C,3,0)</f>
        <v>永冻法杖</v>
      </c>
      <c r="F2036" s="20">
        <f t="shared" si="139"/>
        <v>22036</v>
      </c>
      <c r="G2036" s="20">
        <f t="shared" si="140"/>
        <v>22036</v>
      </c>
      <c r="H2036" s="21" t="str">
        <f>VLOOKUP(B2036,属性中转表!A:F,6,FALSE)</f>
        <v>"hp":107100,"atk":2975</v>
      </c>
      <c r="I2036" s="20" t="str">
        <f>IF(VLOOKUP(B2036,属性中转表!A:G,7,FALSE)=0,"",VLOOKUP(VLOOKUP(B2036,属性中转表!A:G,7,FALSE),属性中转表!$K$2:$P$21,6,0))&amp;IF(VLOOKUP(B2036,属性中转表!A:G,7,FALSE)&gt;=50,VLOOKUP(A2036,英雄数据表!A:K,9,0),IF(VLOOKUP(B2036,属性中转表!A:G,7,FALSE)&gt;=25,VLOOKUP(A2036,英雄数据表!A:K,5,0),""))</f>
        <v>"atk":300,"hp":5000,"undpspro":100,"atkpro":50</v>
      </c>
      <c r="J2036" s="20" t="str">
        <f>IF(I2036="","",属性中转表!$I$1&amp;(IF(VLOOKUP(B2036,属性中转表!A:G,7,FALSE)=0,0,VLOOKUP(VLOOKUP(B2036,属性中转表!A:G,7,FALSE),属性中转表!$K$2:$P$21,4,0)))+IFERROR(VLOOKUP(A2036,英雄数据表!A:K,IF(武魂!B2036&gt;=50,10,IF(武魂!B2036&gt;=25,6)),0),0))</f>
        <v>,"dpspro":100</v>
      </c>
      <c r="K2036" s="32" t="str">
        <f t="shared" si="141"/>
        <v>"atk":300,"hp":5000,"undpspro":100,"atkpro":50,"dpspro":100</v>
      </c>
      <c r="L2036" s="20" t="str">
        <f>IF(B2036&gt;=50,VLOOKUP(A2036,英雄数据表!A:L,11,FALSE),IF(B2036&gt;=25,VLOOKUP(A2036,英雄数据表!A:L,7,0),""))</f>
        <v>"2203601004"</v>
      </c>
      <c r="M2036" s="20" t="str">
        <f>IFERROR(VLOOKUP(B2036,属性中转表!$K$2:$O$21,5,FALSE),"")</f>
        <v>"dpspro":50</v>
      </c>
      <c r="N2036" s="20" t="str">
        <f>IF(B2036=25,VLOOKUP(A2036,英雄数据表!A:L,8,FALSE),IF(B2036=50,VLOOKUP(A2036,英雄数据表!A:L,12,0),""))</f>
        <v/>
      </c>
    </row>
    <row r="2037" spans="1:14" x14ac:dyDescent="0.3">
      <c r="A2037" s="20">
        <v>22036</v>
      </c>
      <c r="B2037" s="21">
        <f t="shared" si="138"/>
        <v>36</v>
      </c>
      <c r="C2037" s="21">
        <v>5</v>
      </c>
      <c r="D2037" s="21">
        <f>VLOOKUP(A2037,英雄数据表!A:D,4,0)</f>
        <v>2</v>
      </c>
      <c r="E2037" s="20" t="str">
        <f>VLOOKUP(A2037,英雄数据表!A:C,3,0)</f>
        <v>永冻法杖</v>
      </c>
      <c r="F2037" s="20">
        <f t="shared" si="139"/>
        <v>22036</v>
      </c>
      <c r="G2037" s="20">
        <f t="shared" si="140"/>
        <v>22036</v>
      </c>
      <c r="H2037" s="21" t="str">
        <f>VLOOKUP(B2037,属性中转表!A:F,6,FALSE)</f>
        <v>"hp":111600,"atk":3100</v>
      </c>
      <c r="I2037" s="20" t="str">
        <f>IF(VLOOKUP(B2037,属性中转表!A:G,7,FALSE)=0,"",VLOOKUP(VLOOKUP(B2037,属性中转表!A:G,7,FALSE),属性中转表!$K$2:$P$21,6,0))&amp;IF(VLOOKUP(B2037,属性中转表!A:G,7,FALSE)&gt;=50,VLOOKUP(A2037,英雄数据表!A:K,9,0),IF(VLOOKUP(B2037,属性中转表!A:G,7,FALSE)&gt;=25,VLOOKUP(A2037,英雄数据表!A:K,5,0),""))</f>
        <v>"atk":300,"hp":5000,"undpspro":100,"atkpro":50</v>
      </c>
      <c r="J2037" s="20" t="str">
        <f>IF(I2037="","",属性中转表!$I$1&amp;(IF(VLOOKUP(B2037,属性中转表!A:G,7,FALSE)=0,0,VLOOKUP(VLOOKUP(B2037,属性中转表!A:G,7,FALSE),属性中转表!$K$2:$P$21,4,0)))+IFERROR(VLOOKUP(A2037,英雄数据表!A:K,IF(武魂!B2037&gt;=50,10,IF(武魂!B2037&gt;=25,6)),0),0))</f>
        <v>,"dpspro":100</v>
      </c>
      <c r="K2037" s="32" t="str">
        <f t="shared" si="141"/>
        <v>"atk":300,"hp":5000,"undpspro":100,"atkpro":50,"dpspro":100</v>
      </c>
      <c r="L2037" s="20" t="str">
        <f>IF(B2037&gt;=50,VLOOKUP(A2037,英雄数据表!A:L,11,FALSE),IF(B2037&gt;=25,VLOOKUP(A2037,英雄数据表!A:L,7,0),""))</f>
        <v>"2203601004"</v>
      </c>
      <c r="M2037" s="20" t="str">
        <f>IFERROR(VLOOKUP(B2037,属性中转表!$K$2:$O$21,5,FALSE),"")</f>
        <v/>
      </c>
      <c r="N2037" s="20" t="str">
        <f>IF(B2037=25,VLOOKUP(A2037,英雄数据表!A:L,8,FALSE),IF(B2037=50,VLOOKUP(A2037,英雄数据表!A:L,12,0),""))</f>
        <v/>
      </c>
    </row>
    <row r="2038" spans="1:14" x14ac:dyDescent="0.3">
      <c r="A2038" s="20">
        <v>22036</v>
      </c>
      <c r="B2038" s="21">
        <f t="shared" si="138"/>
        <v>37</v>
      </c>
      <c r="C2038" s="21">
        <v>5</v>
      </c>
      <c r="D2038" s="21">
        <f>VLOOKUP(A2038,英雄数据表!A:D,4,0)</f>
        <v>2</v>
      </c>
      <c r="E2038" s="20" t="str">
        <f>VLOOKUP(A2038,英雄数据表!A:C,3,0)</f>
        <v>永冻法杖</v>
      </c>
      <c r="F2038" s="20">
        <f t="shared" si="139"/>
        <v>22036</v>
      </c>
      <c r="G2038" s="20">
        <f t="shared" si="140"/>
        <v>22036</v>
      </c>
      <c r="H2038" s="21" t="str">
        <f>VLOOKUP(B2038,属性中转表!A:F,6,FALSE)</f>
        <v>"hp":116100,"atk":3225</v>
      </c>
      <c r="I2038" s="20" t="str">
        <f>IF(VLOOKUP(B2038,属性中转表!A:G,7,FALSE)=0,"",VLOOKUP(VLOOKUP(B2038,属性中转表!A:G,7,FALSE),属性中转表!$K$2:$P$21,6,0))&amp;IF(VLOOKUP(B2038,属性中转表!A:G,7,FALSE)&gt;=50,VLOOKUP(A2038,英雄数据表!A:K,9,0),IF(VLOOKUP(B2038,属性中转表!A:G,7,FALSE)&gt;=25,VLOOKUP(A2038,英雄数据表!A:K,5,0),""))</f>
        <v>"atk":300,"hp":5000,"undpspro":100,"atkpro":50</v>
      </c>
      <c r="J2038" s="20" t="str">
        <f>IF(I2038="","",属性中转表!$I$1&amp;(IF(VLOOKUP(B2038,属性中转表!A:G,7,FALSE)=0,0,VLOOKUP(VLOOKUP(B2038,属性中转表!A:G,7,FALSE),属性中转表!$K$2:$P$21,4,0)))+IFERROR(VLOOKUP(A2038,英雄数据表!A:K,IF(武魂!B2038&gt;=50,10,IF(武魂!B2038&gt;=25,6)),0),0))</f>
        <v>,"dpspro":100</v>
      </c>
      <c r="K2038" s="32" t="str">
        <f t="shared" si="141"/>
        <v>"atk":300,"hp":5000,"undpspro":100,"atkpro":50,"dpspro":100</v>
      </c>
      <c r="L2038" s="20" t="str">
        <f>IF(B2038&gt;=50,VLOOKUP(A2038,英雄数据表!A:L,11,FALSE),IF(B2038&gt;=25,VLOOKUP(A2038,英雄数据表!A:L,7,0),""))</f>
        <v>"2203601004"</v>
      </c>
      <c r="M2038" s="20" t="str">
        <f>IFERROR(VLOOKUP(B2038,属性中转表!$K$2:$O$21,5,FALSE),"")</f>
        <v/>
      </c>
      <c r="N2038" s="20" t="str">
        <f>IF(B2038=25,VLOOKUP(A2038,英雄数据表!A:L,8,FALSE),IF(B2038=50,VLOOKUP(A2038,英雄数据表!A:L,12,0),""))</f>
        <v/>
      </c>
    </row>
    <row r="2039" spans="1:14" x14ac:dyDescent="0.3">
      <c r="A2039" s="20">
        <v>22036</v>
      </c>
      <c r="B2039" s="21">
        <f t="shared" si="138"/>
        <v>38</v>
      </c>
      <c r="C2039" s="21">
        <v>5</v>
      </c>
      <c r="D2039" s="21">
        <f>VLOOKUP(A2039,英雄数据表!A:D,4,0)</f>
        <v>2</v>
      </c>
      <c r="E2039" s="20" t="str">
        <f>VLOOKUP(A2039,英雄数据表!A:C,3,0)</f>
        <v>永冻法杖</v>
      </c>
      <c r="F2039" s="20">
        <f t="shared" si="139"/>
        <v>22036</v>
      </c>
      <c r="G2039" s="20">
        <f t="shared" si="140"/>
        <v>22036</v>
      </c>
      <c r="H2039" s="21" t="str">
        <f>VLOOKUP(B2039,属性中转表!A:F,6,FALSE)</f>
        <v>"hp":120600,"atk":3350</v>
      </c>
      <c r="I2039" s="20" t="str">
        <f>IF(VLOOKUP(B2039,属性中转表!A:G,7,FALSE)=0,"",VLOOKUP(VLOOKUP(B2039,属性中转表!A:G,7,FALSE),属性中转表!$K$2:$P$21,6,0))&amp;IF(VLOOKUP(B2039,属性中转表!A:G,7,FALSE)&gt;=50,VLOOKUP(A2039,英雄数据表!A:K,9,0),IF(VLOOKUP(B2039,属性中转表!A:G,7,FALSE)&gt;=25,VLOOKUP(A2039,英雄数据表!A:K,5,0),""))</f>
        <v>"atk":300,"hp":5000,"undpspro":100,"atkpro":50</v>
      </c>
      <c r="J2039" s="20" t="str">
        <f>IF(I2039="","",属性中转表!$I$1&amp;(IF(VLOOKUP(B2039,属性中转表!A:G,7,FALSE)=0,0,VLOOKUP(VLOOKUP(B2039,属性中转表!A:G,7,FALSE),属性中转表!$K$2:$P$21,4,0)))+IFERROR(VLOOKUP(A2039,英雄数据表!A:K,IF(武魂!B2039&gt;=50,10,IF(武魂!B2039&gt;=25,6)),0),0))</f>
        <v>,"dpspro":100</v>
      </c>
      <c r="K2039" s="32" t="str">
        <f t="shared" si="141"/>
        <v>"atk":300,"hp":5000,"undpspro":100,"atkpro":50,"dpspro":100</v>
      </c>
      <c r="L2039" s="20" t="str">
        <f>IF(B2039&gt;=50,VLOOKUP(A2039,英雄数据表!A:L,11,FALSE),IF(B2039&gt;=25,VLOOKUP(A2039,英雄数据表!A:L,7,0),""))</f>
        <v>"2203601004"</v>
      </c>
      <c r="M2039" s="20" t="str">
        <f>IFERROR(VLOOKUP(B2039,属性中转表!$K$2:$O$21,5,FALSE),"")</f>
        <v/>
      </c>
      <c r="N2039" s="20" t="str">
        <f>IF(B2039=25,VLOOKUP(A2039,英雄数据表!A:L,8,FALSE),IF(B2039=50,VLOOKUP(A2039,英雄数据表!A:L,12,0),""))</f>
        <v/>
      </c>
    </row>
    <row r="2040" spans="1:14" x14ac:dyDescent="0.3">
      <c r="A2040" s="20">
        <v>22036</v>
      </c>
      <c r="B2040" s="21">
        <f t="shared" si="138"/>
        <v>39</v>
      </c>
      <c r="C2040" s="21">
        <v>5</v>
      </c>
      <c r="D2040" s="21">
        <f>VLOOKUP(A2040,英雄数据表!A:D,4,0)</f>
        <v>2</v>
      </c>
      <c r="E2040" s="20" t="str">
        <f>VLOOKUP(A2040,英雄数据表!A:C,3,0)</f>
        <v>永冻法杖</v>
      </c>
      <c r="F2040" s="20">
        <f t="shared" si="139"/>
        <v>22036</v>
      </c>
      <c r="G2040" s="20">
        <f t="shared" si="140"/>
        <v>22036</v>
      </c>
      <c r="H2040" s="21" t="str">
        <f>VLOOKUP(B2040,属性中转表!A:F,6,FALSE)</f>
        <v>"hp":125100,"atk":3475</v>
      </c>
      <c r="I2040" s="20" t="str">
        <f>IF(VLOOKUP(B2040,属性中转表!A:G,7,FALSE)=0,"",VLOOKUP(VLOOKUP(B2040,属性中转表!A:G,7,FALSE),属性中转表!$K$2:$P$21,6,0))&amp;IF(VLOOKUP(B2040,属性中转表!A:G,7,FALSE)&gt;=50,VLOOKUP(A2040,英雄数据表!A:K,9,0),IF(VLOOKUP(B2040,属性中转表!A:G,7,FALSE)&gt;=25,VLOOKUP(A2040,英雄数据表!A:K,5,0),""))</f>
        <v>"atk":300,"hp":5000,"undpspro":100,"atkpro":50</v>
      </c>
      <c r="J2040" s="20" t="str">
        <f>IF(I2040="","",属性中转表!$I$1&amp;(IF(VLOOKUP(B2040,属性中转表!A:G,7,FALSE)=0,0,VLOOKUP(VLOOKUP(B2040,属性中转表!A:G,7,FALSE),属性中转表!$K$2:$P$21,4,0)))+IFERROR(VLOOKUP(A2040,英雄数据表!A:K,IF(武魂!B2040&gt;=50,10,IF(武魂!B2040&gt;=25,6)),0),0))</f>
        <v>,"dpspro":100</v>
      </c>
      <c r="K2040" s="32" t="str">
        <f t="shared" si="141"/>
        <v>"atk":300,"hp":5000,"undpspro":100,"atkpro":50,"dpspro":100</v>
      </c>
      <c r="L2040" s="20" t="str">
        <f>IF(B2040&gt;=50,VLOOKUP(A2040,英雄数据表!A:L,11,FALSE),IF(B2040&gt;=25,VLOOKUP(A2040,英雄数据表!A:L,7,0),""))</f>
        <v>"2203601004"</v>
      </c>
      <c r="M2040" s="20" t="str">
        <f>IFERROR(VLOOKUP(B2040,属性中转表!$K$2:$O$21,5,FALSE),"")</f>
        <v/>
      </c>
      <c r="N2040" s="20" t="str">
        <f>IF(B2040=25,VLOOKUP(A2040,英雄数据表!A:L,8,FALSE),IF(B2040=50,VLOOKUP(A2040,英雄数据表!A:L,12,0),""))</f>
        <v/>
      </c>
    </row>
    <row r="2041" spans="1:14" x14ac:dyDescent="0.3">
      <c r="A2041" s="20">
        <v>22036</v>
      </c>
      <c r="B2041" s="21">
        <f t="shared" si="138"/>
        <v>40</v>
      </c>
      <c r="C2041" s="21">
        <v>5</v>
      </c>
      <c r="D2041" s="21">
        <f>VLOOKUP(A2041,英雄数据表!A:D,4,0)</f>
        <v>2</v>
      </c>
      <c r="E2041" s="20" t="str">
        <f>VLOOKUP(A2041,英雄数据表!A:C,3,0)</f>
        <v>永冻法杖</v>
      </c>
      <c r="F2041" s="20">
        <f t="shared" si="139"/>
        <v>22036</v>
      </c>
      <c r="G2041" s="20">
        <f t="shared" si="140"/>
        <v>22036</v>
      </c>
      <c r="H2041" s="21" t="str">
        <f>VLOOKUP(B2041,属性中转表!A:F,6,FALSE)</f>
        <v>"hp":129600,"atk":3600</v>
      </c>
      <c r="I2041" s="20" t="str">
        <f>IF(VLOOKUP(B2041,属性中转表!A:G,7,FALSE)=0,"",VLOOKUP(VLOOKUP(B2041,属性中转表!A:G,7,FALSE),属性中转表!$K$2:$P$21,6,0))&amp;IF(VLOOKUP(B2041,属性中转表!A:G,7,FALSE)&gt;=50,VLOOKUP(A2041,英雄数据表!A:K,9,0),IF(VLOOKUP(B2041,属性中转表!A:G,7,FALSE)&gt;=25,VLOOKUP(A2041,英雄数据表!A:K,5,0),""))</f>
        <v>"atk":300,"hp":5000,"undpspro":100,"pvpdpspro":50,"atkpro":50</v>
      </c>
      <c r="J2041" s="20" t="str">
        <f>IF(I2041="","",属性中转表!$I$1&amp;(IF(VLOOKUP(B2041,属性中转表!A:G,7,FALSE)=0,0,VLOOKUP(VLOOKUP(B2041,属性中转表!A:G,7,FALSE),属性中转表!$K$2:$P$21,4,0)))+IFERROR(VLOOKUP(A2041,英雄数据表!A:K,IF(武魂!B2041&gt;=50,10,IF(武魂!B2041&gt;=25,6)),0),0))</f>
        <v>,"dpspro":100</v>
      </c>
      <c r="K2041" s="32" t="str">
        <f t="shared" si="141"/>
        <v>"atk":300,"hp":5000,"undpspro":100,"pvpdpspro":50,"atkpro":50,"dpspro":100</v>
      </c>
      <c r="L2041" s="20" t="str">
        <f>IF(B2041&gt;=50,VLOOKUP(A2041,英雄数据表!A:L,11,FALSE),IF(B2041&gt;=25,VLOOKUP(A2041,英雄数据表!A:L,7,0),""))</f>
        <v>"2203601004"</v>
      </c>
      <c r="M2041" s="20" t="str">
        <f>IFERROR(VLOOKUP(B2041,属性中转表!$K$2:$O$21,5,FALSE),"")</f>
        <v>"pvpdpspro":50</v>
      </c>
      <c r="N2041" s="20" t="str">
        <f>IF(B2041=25,VLOOKUP(A2041,英雄数据表!A:L,8,FALSE),IF(B2041=50,VLOOKUP(A2041,英雄数据表!A:L,12,0),""))</f>
        <v/>
      </c>
    </row>
    <row r="2042" spans="1:14" x14ac:dyDescent="0.3">
      <c r="A2042" s="20">
        <v>22036</v>
      </c>
      <c r="B2042" s="21">
        <f t="shared" si="138"/>
        <v>41</v>
      </c>
      <c r="C2042" s="21">
        <v>5</v>
      </c>
      <c r="D2042" s="21">
        <f>VLOOKUP(A2042,英雄数据表!A:D,4,0)</f>
        <v>2</v>
      </c>
      <c r="E2042" s="20" t="str">
        <f>VLOOKUP(A2042,英雄数据表!A:C,3,0)</f>
        <v>永冻法杖</v>
      </c>
      <c r="F2042" s="20">
        <f t="shared" si="139"/>
        <v>22036</v>
      </c>
      <c r="G2042" s="20">
        <f t="shared" si="140"/>
        <v>22036</v>
      </c>
      <c r="H2042" s="21" t="str">
        <f>VLOOKUP(B2042,属性中转表!A:F,6,FALSE)</f>
        <v>"hp":135000,"atk":3750</v>
      </c>
      <c r="I2042" s="20" t="str">
        <f>IF(VLOOKUP(B2042,属性中转表!A:G,7,FALSE)=0,"",VLOOKUP(VLOOKUP(B2042,属性中转表!A:G,7,FALSE),属性中转表!$K$2:$P$21,6,0))&amp;IF(VLOOKUP(B2042,属性中转表!A:G,7,FALSE)&gt;=50,VLOOKUP(A2042,英雄数据表!A:K,9,0),IF(VLOOKUP(B2042,属性中转表!A:G,7,FALSE)&gt;=25,VLOOKUP(A2042,英雄数据表!A:K,5,0),""))</f>
        <v>"atk":300,"hp":5000,"undpspro":100,"pvpdpspro":50,"atkpro":50</v>
      </c>
      <c r="J2042" s="20" t="str">
        <f>IF(I2042="","",属性中转表!$I$1&amp;(IF(VLOOKUP(B2042,属性中转表!A:G,7,FALSE)=0,0,VLOOKUP(VLOOKUP(B2042,属性中转表!A:G,7,FALSE),属性中转表!$K$2:$P$21,4,0)))+IFERROR(VLOOKUP(A2042,英雄数据表!A:K,IF(武魂!B2042&gt;=50,10,IF(武魂!B2042&gt;=25,6)),0),0))</f>
        <v>,"dpspro":100</v>
      </c>
      <c r="K2042" s="32" t="str">
        <f t="shared" si="141"/>
        <v>"atk":300,"hp":5000,"undpspro":100,"pvpdpspro":50,"atkpro":50,"dpspro":100</v>
      </c>
      <c r="L2042" s="20" t="str">
        <f>IF(B2042&gt;=50,VLOOKUP(A2042,英雄数据表!A:L,11,FALSE),IF(B2042&gt;=25,VLOOKUP(A2042,英雄数据表!A:L,7,0),""))</f>
        <v>"2203601004"</v>
      </c>
      <c r="M2042" s="20" t="str">
        <f>IFERROR(VLOOKUP(B2042,属性中转表!$K$2:$O$21,5,FALSE),"")</f>
        <v/>
      </c>
      <c r="N2042" s="20" t="str">
        <f>IF(B2042=25,VLOOKUP(A2042,英雄数据表!A:L,8,FALSE),IF(B2042=50,VLOOKUP(A2042,英雄数据表!A:L,12,0),""))</f>
        <v/>
      </c>
    </row>
    <row r="2043" spans="1:14" x14ac:dyDescent="0.3">
      <c r="A2043" s="20">
        <v>22036</v>
      </c>
      <c r="B2043" s="21">
        <f t="shared" si="138"/>
        <v>42</v>
      </c>
      <c r="C2043" s="21">
        <v>5</v>
      </c>
      <c r="D2043" s="21">
        <f>VLOOKUP(A2043,英雄数据表!A:D,4,0)</f>
        <v>2</v>
      </c>
      <c r="E2043" s="20" t="str">
        <f>VLOOKUP(A2043,英雄数据表!A:C,3,0)</f>
        <v>永冻法杖</v>
      </c>
      <c r="F2043" s="20">
        <f t="shared" si="139"/>
        <v>22036</v>
      </c>
      <c r="G2043" s="20">
        <f t="shared" si="140"/>
        <v>22036</v>
      </c>
      <c r="H2043" s="21" t="str">
        <f>VLOOKUP(B2043,属性中转表!A:F,6,FALSE)</f>
        <v>"hp":140400,"atk":3900</v>
      </c>
      <c r="I2043" s="20" t="str">
        <f>IF(VLOOKUP(B2043,属性中转表!A:G,7,FALSE)=0,"",VLOOKUP(VLOOKUP(B2043,属性中转表!A:G,7,FALSE),属性中转表!$K$2:$P$21,6,0))&amp;IF(VLOOKUP(B2043,属性中转表!A:G,7,FALSE)&gt;=50,VLOOKUP(A2043,英雄数据表!A:K,9,0),IF(VLOOKUP(B2043,属性中转表!A:G,7,FALSE)&gt;=25,VLOOKUP(A2043,英雄数据表!A:K,5,0),""))</f>
        <v>"atk":300,"hp":5000,"undpspro":100,"pvpdpspro":50,"atkpro":50</v>
      </c>
      <c r="J2043" s="20" t="str">
        <f>IF(I2043="","",属性中转表!$I$1&amp;(IF(VLOOKUP(B2043,属性中转表!A:G,7,FALSE)=0,0,VLOOKUP(VLOOKUP(B2043,属性中转表!A:G,7,FALSE),属性中转表!$K$2:$P$21,4,0)))+IFERROR(VLOOKUP(A2043,英雄数据表!A:K,IF(武魂!B2043&gt;=50,10,IF(武魂!B2043&gt;=25,6)),0),0))</f>
        <v>,"dpspro":100</v>
      </c>
      <c r="K2043" s="32" t="str">
        <f t="shared" si="141"/>
        <v>"atk":300,"hp":5000,"undpspro":100,"pvpdpspro":50,"atkpro":50,"dpspro":100</v>
      </c>
      <c r="L2043" s="20" t="str">
        <f>IF(B2043&gt;=50,VLOOKUP(A2043,英雄数据表!A:L,11,FALSE),IF(B2043&gt;=25,VLOOKUP(A2043,英雄数据表!A:L,7,0),""))</f>
        <v>"2203601004"</v>
      </c>
      <c r="M2043" s="20" t="str">
        <f>IFERROR(VLOOKUP(B2043,属性中转表!$K$2:$O$21,5,FALSE),"")</f>
        <v/>
      </c>
      <c r="N2043" s="20" t="str">
        <f>IF(B2043=25,VLOOKUP(A2043,英雄数据表!A:L,8,FALSE),IF(B2043=50,VLOOKUP(A2043,英雄数据表!A:L,12,0),""))</f>
        <v/>
      </c>
    </row>
    <row r="2044" spans="1:14" x14ac:dyDescent="0.3">
      <c r="A2044" s="20">
        <v>22036</v>
      </c>
      <c r="B2044" s="21">
        <f t="shared" si="138"/>
        <v>43</v>
      </c>
      <c r="C2044" s="21">
        <v>5</v>
      </c>
      <c r="D2044" s="21">
        <f>VLOOKUP(A2044,英雄数据表!A:D,4,0)</f>
        <v>2</v>
      </c>
      <c r="E2044" s="20" t="str">
        <f>VLOOKUP(A2044,英雄数据表!A:C,3,0)</f>
        <v>永冻法杖</v>
      </c>
      <c r="F2044" s="20">
        <f t="shared" si="139"/>
        <v>22036</v>
      </c>
      <c r="G2044" s="20">
        <f t="shared" si="140"/>
        <v>22036</v>
      </c>
      <c r="H2044" s="21" t="str">
        <f>VLOOKUP(B2044,属性中转表!A:F,6,FALSE)</f>
        <v>"hp":145800,"atk":4050</v>
      </c>
      <c r="I2044" s="20" t="str">
        <f>IF(VLOOKUP(B2044,属性中转表!A:G,7,FALSE)=0,"",VLOOKUP(VLOOKUP(B2044,属性中转表!A:G,7,FALSE),属性中转表!$K$2:$P$21,6,0))&amp;IF(VLOOKUP(B2044,属性中转表!A:G,7,FALSE)&gt;=50,VLOOKUP(A2044,英雄数据表!A:K,9,0),IF(VLOOKUP(B2044,属性中转表!A:G,7,FALSE)&gt;=25,VLOOKUP(A2044,英雄数据表!A:K,5,0),""))</f>
        <v>"atk":300,"hp":5000,"undpspro":100,"pvpdpspro":50,"atkpro":50</v>
      </c>
      <c r="J2044" s="20" t="str">
        <f>IF(I2044="","",属性中转表!$I$1&amp;(IF(VLOOKUP(B2044,属性中转表!A:G,7,FALSE)=0,0,VLOOKUP(VLOOKUP(B2044,属性中转表!A:G,7,FALSE),属性中转表!$K$2:$P$21,4,0)))+IFERROR(VLOOKUP(A2044,英雄数据表!A:K,IF(武魂!B2044&gt;=50,10,IF(武魂!B2044&gt;=25,6)),0),0))</f>
        <v>,"dpspro":100</v>
      </c>
      <c r="K2044" s="32" t="str">
        <f t="shared" si="141"/>
        <v>"atk":300,"hp":5000,"undpspro":100,"pvpdpspro":50,"atkpro":50,"dpspro":100</v>
      </c>
      <c r="L2044" s="20" t="str">
        <f>IF(B2044&gt;=50,VLOOKUP(A2044,英雄数据表!A:L,11,FALSE),IF(B2044&gt;=25,VLOOKUP(A2044,英雄数据表!A:L,7,0),""))</f>
        <v>"2203601004"</v>
      </c>
      <c r="M2044" s="20" t="str">
        <f>IFERROR(VLOOKUP(B2044,属性中转表!$K$2:$O$21,5,FALSE),"")</f>
        <v/>
      </c>
      <c r="N2044" s="20" t="str">
        <f>IF(B2044=25,VLOOKUP(A2044,英雄数据表!A:L,8,FALSE),IF(B2044=50,VLOOKUP(A2044,英雄数据表!A:L,12,0),""))</f>
        <v/>
      </c>
    </row>
    <row r="2045" spans="1:14" x14ac:dyDescent="0.3">
      <c r="A2045" s="20">
        <v>22036</v>
      </c>
      <c r="B2045" s="21">
        <f t="shared" si="138"/>
        <v>44</v>
      </c>
      <c r="C2045" s="21">
        <v>5</v>
      </c>
      <c r="D2045" s="21">
        <f>VLOOKUP(A2045,英雄数据表!A:D,4,0)</f>
        <v>2</v>
      </c>
      <c r="E2045" s="20" t="str">
        <f>VLOOKUP(A2045,英雄数据表!A:C,3,0)</f>
        <v>永冻法杖</v>
      </c>
      <c r="F2045" s="20">
        <f t="shared" si="139"/>
        <v>22036</v>
      </c>
      <c r="G2045" s="20">
        <f t="shared" si="140"/>
        <v>22036</v>
      </c>
      <c r="H2045" s="21" t="str">
        <f>VLOOKUP(B2045,属性中转表!A:F,6,FALSE)</f>
        <v>"hp":151200,"atk":4200</v>
      </c>
      <c r="I2045" s="20" t="str">
        <f>IF(VLOOKUP(B2045,属性中转表!A:G,7,FALSE)=0,"",VLOOKUP(VLOOKUP(B2045,属性中转表!A:G,7,FALSE),属性中转表!$K$2:$P$21,6,0))&amp;IF(VLOOKUP(B2045,属性中转表!A:G,7,FALSE)&gt;=50,VLOOKUP(A2045,英雄数据表!A:K,9,0),IF(VLOOKUP(B2045,属性中转表!A:G,7,FALSE)&gt;=25,VLOOKUP(A2045,英雄数据表!A:K,5,0),""))</f>
        <v>"atk":300,"hp":5000,"undpspro":100,"pvpdpspro":50,"atkpro":50</v>
      </c>
      <c r="J2045" s="20" t="str">
        <f>IF(I2045="","",属性中转表!$I$1&amp;(IF(VLOOKUP(B2045,属性中转表!A:G,7,FALSE)=0,0,VLOOKUP(VLOOKUP(B2045,属性中转表!A:G,7,FALSE),属性中转表!$K$2:$P$21,4,0)))+IFERROR(VLOOKUP(A2045,英雄数据表!A:K,IF(武魂!B2045&gt;=50,10,IF(武魂!B2045&gt;=25,6)),0),0))</f>
        <v>,"dpspro":100</v>
      </c>
      <c r="K2045" s="32" t="str">
        <f t="shared" si="141"/>
        <v>"atk":300,"hp":5000,"undpspro":100,"pvpdpspro":50,"atkpro":50,"dpspro":100</v>
      </c>
      <c r="L2045" s="20" t="str">
        <f>IF(B2045&gt;=50,VLOOKUP(A2045,英雄数据表!A:L,11,FALSE),IF(B2045&gt;=25,VLOOKUP(A2045,英雄数据表!A:L,7,0),""))</f>
        <v>"2203601004"</v>
      </c>
      <c r="M2045" s="20" t="str">
        <f>IFERROR(VLOOKUP(B2045,属性中转表!$K$2:$O$21,5,FALSE),"")</f>
        <v/>
      </c>
      <c r="N2045" s="20" t="str">
        <f>IF(B2045=25,VLOOKUP(A2045,英雄数据表!A:L,8,FALSE),IF(B2045=50,VLOOKUP(A2045,英雄数据表!A:L,12,0),""))</f>
        <v/>
      </c>
    </row>
    <row r="2046" spans="1:14" x14ac:dyDescent="0.3">
      <c r="A2046" s="20">
        <v>22036</v>
      </c>
      <c r="B2046" s="21">
        <f t="shared" si="138"/>
        <v>45</v>
      </c>
      <c r="C2046" s="21">
        <v>5</v>
      </c>
      <c r="D2046" s="21">
        <f>VLOOKUP(A2046,英雄数据表!A:D,4,0)</f>
        <v>2</v>
      </c>
      <c r="E2046" s="20" t="str">
        <f>VLOOKUP(A2046,英雄数据表!A:C,3,0)</f>
        <v>永冻法杖</v>
      </c>
      <c r="F2046" s="20">
        <f t="shared" si="139"/>
        <v>22036</v>
      </c>
      <c r="G2046" s="20">
        <f t="shared" si="140"/>
        <v>22036</v>
      </c>
      <c r="H2046" s="21" t="str">
        <f>VLOOKUP(B2046,属性中转表!A:F,6,FALSE)</f>
        <v>"hp":156600,"atk":4350</v>
      </c>
      <c r="I2046" s="20" t="str">
        <f>IF(VLOOKUP(B2046,属性中转表!A:G,7,FALSE)=0,"",VLOOKUP(VLOOKUP(B2046,属性中转表!A:G,7,FALSE),属性中转表!$K$2:$P$21,6,0))&amp;IF(VLOOKUP(B2046,属性中转表!A:G,7,FALSE)&gt;=50,VLOOKUP(A2046,英雄数据表!A:K,9,0),IF(VLOOKUP(B2046,属性中转表!A:G,7,FALSE)&gt;=25,VLOOKUP(A2046,英雄数据表!A:K,5,0),""))</f>
        <v>"atk":300,"hp":5000,"undpspro":100,"pvpdpspro":50,"pvpundpspro":50,"atkpro":50</v>
      </c>
      <c r="J2046" s="20" t="str">
        <f>IF(I2046="","",属性中转表!$I$1&amp;(IF(VLOOKUP(B2046,属性中转表!A:G,7,FALSE)=0,0,VLOOKUP(VLOOKUP(B2046,属性中转表!A:G,7,FALSE),属性中转表!$K$2:$P$21,4,0)))+IFERROR(VLOOKUP(A2046,英雄数据表!A:K,IF(武魂!B2046&gt;=50,10,IF(武魂!B2046&gt;=25,6)),0),0))</f>
        <v>,"dpspro":100</v>
      </c>
      <c r="K2046" s="32" t="str">
        <f t="shared" si="141"/>
        <v>"atk":300,"hp":5000,"undpspro":100,"pvpdpspro":50,"pvpundpspro":50,"atkpro":50,"dpspro":100</v>
      </c>
      <c r="L2046" s="20" t="str">
        <f>IF(B2046&gt;=50,VLOOKUP(A2046,英雄数据表!A:L,11,FALSE),IF(B2046&gt;=25,VLOOKUP(A2046,英雄数据表!A:L,7,0),""))</f>
        <v>"2203601004"</v>
      </c>
      <c r="M2046" s="20" t="str">
        <f>IFERROR(VLOOKUP(B2046,属性中转表!$K$2:$O$21,5,FALSE),"")</f>
        <v>"pvpundpspro":50</v>
      </c>
      <c r="N2046" s="20" t="str">
        <f>IF(B2046=25,VLOOKUP(A2046,英雄数据表!A:L,8,FALSE),IF(B2046=50,VLOOKUP(A2046,英雄数据表!A:L,12,0),""))</f>
        <v/>
      </c>
    </row>
    <row r="2047" spans="1:14" x14ac:dyDescent="0.3">
      <c r="A2047" s="20">
        <v>22036</v>
      </c>
      <c r="B2047" s="21">
        <f t="shared" si="138"/>
        <v>46</v>
      </c>
      <c r="C2047" s="21">
        <v>5</v>
      </c>
      <c r="D2047" s="21">
        <f>VLOOKUP(A2047,英雄数据表!A:D,4,0)</f>
        <v>2</v>
      </c>
      <c r="E2047" s="20" t="str">
        <f>VLOOKUP(A2047,英雄数据表!A:C,3,0)</f>
        <v>永冻法杖</v>
      </c>
      <c r="F2047" s="20">
        <f t="shared" si="139"/>
        <v>22036</v>
      </c>
      <c r="G2047" s="20">
        <f t="shared" si="140"/>
        <v>22036</v>
      </c>
      <c r="H2047" s="21" t="str">
        <f>VLOOKUP(B2047,属性中转表!A:F,6,FALSE)</f>
        <v>"hp":162000,"atk":4500</v>
      </c>
      <c r="I2047" s="20" t="str">
        <f>IF(VLOOKUP(B2047,属性中转表!A:G,7,FALSE)=0,"",VLOOKUP(VLOOKUP(B2047,属性中转表!A:G,7,FALSE),属性中转表!$K$2:$P$21,6,0))&amp;IF(VLOOKUP(B2047,属性中转表!A:G,7,FALSE)&gt;=50,VLOOKUP(A2047,英雄数据表!A:K,9,0),IF(VLOOKUP(B2047,属性中转表!A:G,7,FALSE)&gt;=25,VLOOKUP(A2047,英雄数据表!A:K,5,0),""))</f>
        <v>"atk":300,"hp":5000,"undpspro":100,"pvpdpspro":50,"pvpundpspro":50,"atkpro":50</v>
      </c>
      <c r="J2047" s="20" t="str">
        <f>IF(I2047="","",属性中转表!$I$1&amp;(IF(VLOOKUP(B2047,属性中转表!A:G,7,FALSE)=0,0,VLOOKUP(VLOOKUP(B2047,属性中转表!A:G,7,FALSE),属性中转表!$K$2:$P$21,4,0)))+IFERROR(VLOOKUP(A2047,英雄数据表!A:K,IF(武魂!B2047&gt;=50,10,IF(武魂!B2047&gt;=25,6)),0),0))</f>
        <v>,"dpspro":100</v>
      </c>
      <c r="K2047" s="32" t="str">
        <f t="shared" si="141"/>
        <v>"atk":300,"hp":5000,"undpspro":100,"pvpdpspro":50,"pvpundpspro":50,"atkpro":50,"dpspro":100</v>
      </c>
      <c r="L2047" s="20" t="str">
        <f>IF(B2047&gt;=50,VLOOKUP(A2047,英雄数据表!A:L,11,FALSE),IF(B2047&gt;=25,VLOOKUP(A2047,英雄数据表!A:L,7,0),""))</f>
        <v>"2203601004"</v>
      </c>
      <c r="M2047" s="20" t="str">
        <f>IFERROR(VLOOKUP(B2047,属性中转表!$K$2:$O$21,5,FALSE),"")</f>
        <v/>
      </c>
      <c r="N2047" s="20" t="str">
        <f>IF(B2047=25,VLOOKUP(A2047,英雄数据表!A:L,8,FALSE),IF(B2047=50,VLOOKUP(A2047,英雄数据表!A:L,12,0),""))</f>
        <v/>
      </c>
    </row>
    <row r="2048" spans="1:14" x14ac:dyDescent="0.3">
      <c r="A2048" s="20">
        <v>22036</v>
      </c>
      <c r="B2048" s="21">
        <f t="shared" si="138"/>
        <v>47</v>
      </c>
      <c r="C2048" s="21">
        <v>5</v>
      </c>
      <c r="D2048" s="21">
        <f>VLOOKUP(A2048,英雄数据表!A:D,4,0)</f>
        <v>2</v>
      </c>
      <c r="E2048" s="20" t="str">
        <f>VLOOKUP(A2048,英雄数据表!A:C,3,0)</f>
        <v>永冻法杖</v>
      </c>
      <c r="F2048" s="20">
        <f t="shared" si="139"/>
        <v>22036</v>
      </c>
      <c r="G2048" s="20">
        <f t="shared" si="140"/>
        <v>22036</v>
      </c>
      <c r="H2048" s="21" t="str">
        <f>VLOOKUP(B2048,属性中转表!A:F,6,FALSE)</f>
        <v>"hp":167400,"atk":4650</v>
      </c>
      <c r="I2048" s="20" t="str">
        <f>IF(VLOOKUP(B2048,属性中转表!A:G,7,FALSE)=0,"",VLOOKUP(VLOOKUP(B2048,属性中转表!A:G,7,FALSE),属性中转表!$K$2:$P$21,6,0))&amp;IF(VLOOKUP(B2048,属性中转表!A:G,7,FALSE)&gt;=50,VLOOKUP(A2048,英雄数据表!A:K,9,0),IF(VLOOKUP(B2048,属性中转表!A:G,7,FALSE)&gt;=25,VLOOKUP(A2048,英雄数据表!A:K,5,0),""))</f>
        <v>"atk":300,"hp":5000,"undpspro":100,"pvpdpspro":50,"pvpundpspro":50,"atkpro":50</v>
      </c>
      <c r="J2048" s="20" t="str">
        <f>IF(I2048="","",属性中转表!$I$1&amp;(IF(VLOOKUP(B2048,属性中转表!A:G,7,FALSE)=0,0,VLOOKUP(VLOOKUP(B2048,属性中转表!A:G,7,FALSE),属性中转表!$K$2:$P$21,4,0)))+IFERROR(VLOOKUP(A2048,英雄数据表!A:K,IF(武魂!B2048&gt;=50,10,IF(武魂!B2048&gt;=25,6)),0),0))</f>
        <v>,"dpspro":100</v>
      </c>
      <c r="K2048" s="32" t="str">
        <f t="shared" si="141"/>
        <v>"atk":300,"hp":5000,"undpspro":100,"pvpdpspro":50,"pvpundpspro":50,"atkpro":50,"dpspro":100</v>
      </c>
      <c r="L2048" s="20" t="str">
        <f>IF(B2048&gt;=50,VLOOKUP(A2048,英雄数据表!A:L,11,FALSE),IF(B2048&gt;=25,VLOOKUP(A2048,英雄数据表!A:L,7,0),""))</f>
        <v>"2203601004"</v>
      </c>
      <c r="M2048" s="20" t="str">
        <f>IFERROR(VLOOKUP(B2048,属性中转表!$K$2:$O$21,5,FALSE),"")</f>
        <v/>
      </c>
      <c r="N2048" s="20" t="str">
        <f>IF(B2048=25,VLOOKUP(A2048,英雄数据表!A:L,8,FALSE),IF(B2048=50,VLOOKUP(A2048,英雄数据表!A:L,12,0),""))</f>
        <v/>
      </c>
    </row>
    <row r="2049" spans="1:14" x14ac:dyDescent="0.3">
      <c r="A2049" s="20">
        <v>22036</v>
      </c>
      <c r="B2049" s="21">
        <f t="shared" si="138"/>
        <v>48</v>
      </c>
      <c r="C2049" s="21">
        <v>5</v>
      </c>
      <c r="D2049" s="21">
        <f>VLOOKUP(A2049,英雄数据表!A:D,4,0)</f>
        <v>2</v>
      </c>
      <c r="E2049" s="20" t="str">
        <f>VLOOKUP(A2049,英雄数据表!A:C,3,0)</f>
        <v>永冻法杖</v>
      </c>
      <c r="F2049" s="20">
        <f t="shared" si="139"/>
        <v>22036</v>
      </c>
      <c r="G2049" s="20">
        <f t="shared" si="140"/>
        <v>22036</v>
      </c>
      <c r="H2049" s="21" t="str">
        <f>VLOOKUP(B2049,属性中转表!A:F,6,FALSE)</f>
        <v>"hp":172800,"atk":4800</v>
      </c>
      <c r="I2049" s="20" t="str">
        <f>IF(VLOOKUP(B2049,属性中转表!A:G,7,FALSE)=0,"",VLOOKUP(VLOOKUP(B2049,属性中转表!A:G,7,FALSE),属性中转表!$K$2:$P$21,6,0))&amp;IF(VLOOKUP(B2049,属性中转表!A:G,7,FALSE)&gt;=50,VLOOKUP(A2049,英雄数据表!A:K,9,0),IF(VLOOKUP(B2049,属性中转表!A:G,7,FALSE)&gt;=25,VLOOKUP(A2049,英雄数据表!A:K,5,0),""))</f>
        <v>"atk":300,"hp":5000,"undpspro":100,"pvpdpspro":50,"pvpundpspro":50,"atkpro":50</v>
      </c>
      <c r="J2049" s="20" t="str">
        <f>IF(I2049="","",属性中转表!$I$1&amp;(IF(VLOOKUP(B2049,属性中转表!A:G,7,FALSE)=0,0,VLOOKUP(VLOOKUP(B2049,属性中转表!A:G,7,FALSE),属性中转表!$K$2:$P$21,4,0)))+IFERROR(VLOOKUP(A2049,英雄数据表!A:K,IF(武魂!B2049&gt;=50,10,IF(武魂!B2049&gt;=25,6)),0),0))</f>
        <v>,"dpspro":100</v>
      </c>
      <c r="K2049" s="32" t="str">
        <f t="shared" si="141"/>
        <v>"atk":300,"hp":5000,"undpspro":100,"pvpdpspro":50,"pvpundpspro":50,"atkpro":50,"dpspro":100</v>
      </c>
      <c r="L2049" s="20" t="str">
        <f>IF(B2049&gt;=50,VLOOKUP(A2049,英雄数据表!A:L,11,FALSE),IF(B2049&gt;=25,VLOOKUP(A2049,英雄数据表!A:L,7,0),""))</f>
        <v>"2203601004"</v>
      </c>
      <c r="M2049" s="20" t="str">
        <f>IFERROR(VLOOKUP(B2049,属性中转表!$K$2:$O$21,5,FALSE),"")</f>
        <v/>
      </c>
      <c r="N2049" s="20" t="str">
        <f>IF(B2049=25,VLOOKUP(A2049,英雄数据表!A:L,8,FALSE),IF(B2049=50,VLOOKUP(A2049,英雄数据表!A:L,12,0),""))</f>
        <v/>
      </c>
    </row>
    <row r="2050" spans="1:14" x14ac:dyDescent="0.3">
      <c r="A2050" s="20">
        <v>22036</v>
      </c>
      <c r="B2050" s="21">
        <f t="shared" si="138"/>
        <v>49</v>
      </c>
      <c r="C2050" s="21">
        <v>5</v>
      </c>
      <c r="D2050" s="21">
        <f>VLOOKUP(A2050,英雄数据表!A:D,4,0)</f>
        <v>2</v>
      </c>
      <c r="E2050" s="20" t="str">
        <f>VLOOKUP(A2050,英雄数据表!A:C,3,0)</f>
        <v>永冻法杖</v>
      </c>
      <c r="F2050" s="20">
        <f t="shared" si="139"/>
        <v>22036</v>
      </c>
      <c r="G2050" s="20">
        <f t="shared" si="140"/>
        <v>22036</v>
      </c>
      <c r="H2050" s="21" t="str">
        <f>VLOOKUP(B2050,属性中转表!A:F,6,FALSE)</f>
        <v>"hp":178200,"atk":4950</v>
      </c>
      <c r="I2050" s="20" t="str">
        <f>IF(VLOOKUP(B2050,属性中转表!A:G,7,FALSE)=0,"",VLOOKUP(VLOOKUP(B2050,属性中转表!A:G,7,FALSE),属性中转表!$K$2:$P$21,6,0))&amp;IF(VLOOKUP(B2050,属性中转表!A:G,7,FALSE)&gt;=50,VLOOKUP(A2050,英雄数据表!A:K,9,0),IF(VLOOKUP(B2050,属性中转表!A:G,7,FALSE)&gt;=25,VLOOKUP(A2050,英雄数据表!A:K,5,0),""))</f>
        <v>"atk":300,"hp":5000,"undpspro":100,"pvpdpspro":50,"pvpundpspro":50,"atkpro":50</v>
      </c>
      <c r="J2050" s="20" t="str">
        <f>IF(I2050="","",属性中转表!$I$1&amp;(IF(VLOOKUP(B2050,属性中转表!A:G,7,FALSE)=0,0,VLOOKUP(VLOOKUP(B2050,属性中转表!A:G,7,FALSE),属性中转表!$K$2:$P$21,4,0)))+IFERROR(VLOOKUP(A2050,英雄数据表!A:K,IF(武魂!B2050&gt;=50,10,IF(武魂!B2050&gt;=25,6)),0),0))</f>
        <v>,"dpspro":100</v>
      </c>
      <c r="K2050" s="32" t="str">
        <f t="shared" si="141"/>
        <v>"atk":300,"hp":5000,"undpspro":100,"pvpdpspro":50,"pvpundpspro":50,"atkpro":50,"dpspro":100</v>
      </c>
      <c r="L2050" s="20" t="str">
        <f>IF(B2050&gt;=50,VLOOKUP(A2050,英雄数据表!A:L,11,FALSE),IF(B2050&gt;=25,VLOOKUP(A2050,英雄数据表!A:L,7,0),""))</f>
        <v>"2203601004"</v>
      </c>
      <c r="M2050" s="20" t="str">
        <f>IFERROR(VLOOKUP(B2050,属性中转表!$K$2:$O$21,5,FALSE),"")</f>
        <v/>
      </c>
      <c r="N2050" s="20" t="str">
        <f>IF(B2050=25,VLOOKUP(A2050,英雄数据表!A:L,8,FALSE),IF(B2050=50,VLOOKUP(A2050,英雄数据表!A:L,12,0),""))</f>
        <v/>
      </c>
    </row>
    <row r="2051" spans="1:14" x14ac:dyDescent="0.3">
      <c r="A2051" s="20">
        <v>22036</v>
      </c>
      <c r="B2051" s="21">
        <f t="shared" si="138"/>
        <v>50</v>
      </c>
      <c r="C2051" s="21">
        <v>5</v>
      </c>
      <c r="D2051" s="21">
        <f>VLOOKUP(A2051,英雄数据表!A:D,4,0)</f>
        <v>2</v>
      </c>
      <c r="E2051" s="20" t="str">
        <f>VLOOKUP(A2051,英雄数据表!A:C,3,0)</f>
        <v>永冻法杖</v>
      </c>
      <c r="F2051" s="20">
        <f t="shared" si="139"/>
        <v>22036</v>
      </c>
      <c r="G2051" s="20">
        <f t="shared" si="140"/>
        <v>22036</v>
      </c>
      <c r="H2051" s="21" t="str">
        <f>VLOOKUP(B2051,属性中转表!A:F,6,FALSE)</f>
        <v>"hp":183600,"atk":5100</v>
      </c>
      <c r="I2051" s="20" t="str">
        <f>IF(VLOOKUP(B2051,属性中转表!A:G,7,FALSE)=0,"",VLOOKUP(VLOOKUP(B2051,属性中转表!A:G,7,FALSE),属性中转表!$K$2:$P$21,6,0))&amp;IF(VLOOKUP(B2051,属性中转表!A:G,7,FALSE)&gt;=50,VLOOKUP(A2051,英雄数据表!A:K,9,0),IF(VLOOKUP(B2051,属性中转表!A:G,7,FALSE)&gt;=25,VLOOKUP(A2051,英雄数据表!A:K,5,0),""))</f>
        <v>"atk":300,"hp":5000,"undpspro":100,"pvpdpspro":50,"pvpundpspro":50,"atkpro":80</v>
      </c>
      <c r="J2051" s="20" t="str">
        <f>IF(I2051="","",属性中转表!$I$1&amp;(IF(VLOOKUP(B2051,属性中转表!A:G,7,FALSE)=0,0,VLOOKUP(VLOOKUP(B2051,属性中转表!A:G,7,FALSE),属性中转表!$K$2:$P$21,4,0)))+IFERROR(VLOOKUP(A2051,英雄数据表!A:K,IF(武魂!B2051&gt;=50,10,IF(武魂!B2051&gt;=25,6)),0),0))</f>
        <v>,"dpspro":100</v>
      </c>
      <c r="K2051" s="32" t="str">
        <f t="shared" si="141"/>
        <v>"atk":300,"hp":5000,"undpspro":100,"pvpdpspro":50,"pvpundpspro":50,"atkpro":80,"dpspro":100</v>
      </c>
      <c r="L2051" s="20" t="str">
        <f>IF(B2051&gt;=50,VLOOKUP(A2051,英雄数据表!A:L,11,FALSE),IF(B2051&gt;=25,VLOOKUP(A2051,英雄数据表!A:L,7,0),""))</f>
        <v>"2203602004"</v>
      </c>
      <c r="M2051" s="20" t="str">
        <f>IFERROR(VLOOKUP(B2051,属性中转表!$K$2:$O$21,5,FALSE),"")</f>
        <v/>
      </c>
      <c r="N2051" s="20" t="str">
        <f>IF(B2051=25,VLOOKUP(A2051,英雄数据表!A:L,8,FALSE),IF(B2051=50,VLOOKUP(A2051,英雄数据表!A:L,12,0),""))</f>
        <v>攻击增加8%，对冰冻目标造成伤害增加30%</v>
      </c>
    </row>
    <row r="2052" spans="1:14" x14ac:dyDescent="0.3">
      <c r="A2052" s="20">
        <v>22036</v>
      </c>
      <c r="B2052" s="21">
        <f t="shared" si="138"/>
        <v>51</v>
      </c>
      <c r="C2052" s="21">
        <v>5</v>
      </c>
      <c r="D2052" s="21">
        <f>VLOOKUP(A2052,英雄数据表!A:D,4,0)</f>
        <v>2</v>
      </c>
      <c r="E2052" s="20" t="str">
        <f>VLOOKUP(A2052,英雄数据表!A:C,3,0)</f>
        <v>永冻法杖</v>
      </c>
      <c r="F2052" s="20">
        <f t="shared" si="139"/>
        <v>22036</v>
      </c>
      <c r="G2052" s="20">
        <f t="shared" si="140"/>
        <v>22036</v>
      </c>
      <c r="H2052" s="21" t="str">
        <f>VLOOKUP(B2052,属性中转表!A:F,6,FALSE)</f>
        <v>"hp":189000,"atk":5250</v>
      </c>
      <c r="I2052" s="20" t="str">
        <f>IF(VLOOKUP(B2052,属性中转表!A:G,7,FALSE)=0,"",VLOOKUP(VLOOKUP(B2052,属性中转表!A:G,7,FALSE),属性中转表!$K$2:$P$21,6,0))&amp;IF(VLOOKUP(B2052,属性中转表!A:G,7,FALSE)&gt;=50,VLOOKUP(A2052,英雄数据表!A:K,9,0),IF(VLOOKUP(B2052,属性中转表!A:G,7,FALSE)&gt;=25,VLOOKUP(A2052,英雄数据表!A:K,5,0),""))</f>
        <v>"atk":300,"hp":5000,"undpspro":100,"pvpdpspro":50,"pvpundpspro":50,"atkpro":80</v>
      </c>
      <c r="J2052" s="20" t="str">
        <f>IF(I2052="","",属性中转表!$I$1&amp;(IF(VLOOKUP(B2052,属性中转表!A:G,7,FALSE)=0,0,VLOOKUP(VLOOKUP(B2052,属性中转表!A:G,7,FALSE),属性中转表!$K$2:$P$21,4,0)))+IFERROR(VLOOKUP(A2052,英雄数据表!A:K,IF(武魂!B2052&gt;=50,10,IF(武魂!B2052&gt;=25,6)),0),0))</f>
        <v>,"dpspro":100</v>
      </c>
      <c r="K2052" s="32" t="str">
        <f t="shared" si="141"/>
        <v>"atk":300,"hp":5000,"undpspro":100,"pvpdpspro":50,"pvpundpspro":50,"atkpro":80,"dpspro":100</v>
      </c>
      <c r="L2052" s="20" t="str">
        <f>IF(B2052&gt;=50,VLOOKUP(A2052,英雄数据表!A:L,11,FALSE),IF(B2052&gt;=25,VLOOKUP(A2052,英雄数据表!A:L,7,0),""))</f>
        <v>"2203602004"</v>
      </c>
      <c r="M2052" s="20" t="str">
        <f>IFERROR(VLOOKUP(B2052,属性中转表!$K$2:$O$21,5,FALSE),"")</f>
        <v/>
      </c>
      <c r="N2052" s="20" t="str">
        <f>IF(B2052=25,VLOOKUP(A2052,英雄数据表!A:L,8,FALSE),IF(B2052=50,VLOOKUP(A2052,英雄数据表!A:L,12,0),""))</f>
        <v/>
      </c>
    </row>
    <row r="2053" spans="1:14" x14ac:dyDescent="0.3">
      <c r="A2053" s="20">
        <v>22036</v>
      </c>
      <c r="B2053" s="21">
        <f t="shared" si="138"/>
        <v>52</v>
      </c>
      <c r="C2053" s="21">
        <v>5</v>
      </c>
      <c r="D2053" s="21">
        <f>VLOOKUP(A2053,英雄数据表!A:D,4,0)</f>
        <v>2</v>
      </c>
      <c r="E2053" s="20" t="str">
        <f>VLOOKUP(A2053,英雄数据表!A:C,3,0)</f>
        <v>永冻法杖</v>
      </c>
      <c r="F2053" s="20">
        <f t="shared" si="139"/>
        <v>22036</v>
      </c>
      <c r="G2053" s="20">
        <f t="shared" si="140"/>
        <v>22036</v>
      </c>
      <c r="H2053" s="21" t="str">
        <f>VLOOKUP(B2053,属性中转表!A:F,6,FALSE)</f>
        <v>"hp":194400,"atk":5400</v>
      </c>
      <c r="I2053" s="20" t="str">
        <f>IF(VLOOKUP(B2053,属性中转表!A:G,7,FALSE)=0,"",VLOOKUP(VLOOKUP(B2053,属性中转表!A:G,7,FALSE),属性中转表!$K$2:$P$21,6,0))&amp;IF(VLOOKUP(B2053,属性中转表!A:G,7,FALSE)&gt;=50,VLOOKUP(A2053,英雄数据表!A:K,9,0),IF(VLOOKUP(B2053,属性中转表!A:G,7,FALSE)&gt;=25,VLOOKUP(A2053,英雄数据表!A:K,5,0),""))</f>
        <v>"atk":300,"hp":5000,"undpspro":100,"pvpdpspro":50,"pvpundpspro":50,"atkpro":80</v>
      </c>
      <c r="J2053" s="20" t="str">
        <f>IF(I2053="","",属性中转表!$I$1&amp;(IF(VLOOKUP(B2053,属性中转表!A:G,7,FALSE)=0,0,VLOOKUP(VLOOKUP(B2053,属性中转表!A:G,7,FALSE),属性中转表!$K$2:$P$21,4,0)))+IFERROR(VLOOKUP(A2053,英雄数据表!A:K,IF(武魂!B2053&gt;=50,10,IF(武魂!B2053&gt;=25,6)),0),0))</f>
        <v>,"dpspro":100</v>
      </c>
      <c r="K2053" s="32" t="str">
        <f t="shared" si="141"/>
        <v>"atk":300,"hp":5000,"undpspro":100,"pvpdpspro":50,"pvpundpspro":50,"atkpro":80,"dpspro":100</v>
      </c>
      <c r="L2053" s="20" t="str">
        <f>IF(B2053&gt;=50,VLOOKUP(A2053,英雄数据表!A:L,11,FALSE),IF(B2053&gt;=25,VLOOKUP(A2053,英雄数据表!A:L,7,0),""))</f>
        <v>"2203602004"</v>
      </c>
      <c r="M2053" s="20" t="str">
        <f>IFERROR(VLOOKUP(B2053,属性中转表!$K$2:$O$21,5,FALSE),"")</f>
        <v/>
      </c>
      <c r="N2053" s="20" t="str">
        <f>IF(B2053=25,VLOOKUP(A2053,英雄数据表!A:L,8,FALSE),IF(B2053=50,VLOOKUP(A2053,英雄数据表!A:L,12,0),""))</f>
        <v/>
      </c>
    </row>
    <row r="2054" spans="1:14" x14ac:dyDescent="0.3">
      <c r="A2054" s="20">
        <v>22036</v>
      </c>
      <c r="B2054" s="21">
        <f t="shared" si="138"/>
        <v>53</v>
      </c>
      <c r="C2054" s="21">
        <v>5</v>
      </c>
      <c r="D2054" s="21">
        <f>VLOOKUP(A2054,英雄数据表!A:D,4,0)</f>
        <v>2</v>
      </c>
      <c r="E2054" s="20" t="str">
        <f>VLOOKUP(A2054,英雄数据表!A:C,3,0)</f>
        <v>永冻法杖</v>
      </c>
      <c r="F2054" s="20">
        <f t="shared" si="139"/>
        <v>22036</v>
      </c>
      <c r="G2054" s="20">
        <f t="shared" si="140"/>
        <v>22036</v>
      </c>
      <c r="H2054" s="21" t="str">
        <f>VLOOKUP(B2054,属性中转表!A:F,6,FALSE)</f>
        <v>"hp":199800,"atk":5550</v>
      </c>
      <c r="I2054" s="20" t="str">
        <f>IF(VLOOKUP(B2054,属性中转表!A:G,7,FALSE)=0,"",VLOOKUP(VLOOKUP(B2054,属性中转表!A:G,7,FALSE),属性中转表!$K$2:$P$21,6,0))&amp;IF(VLOOKUP(B2054,属性中转表!A:G,7,FALSE)&gt;=50,VLOOKUP(A2054,英雄数据表!A:K,9,0),IF(VLOOKUP(B2054,属性中转表!A:G,7,FALSE)&gt;=25,VLOOKUP(A2054,英雄数据表!A:K,5,0),""))</f>
        <v>"atk":300,"hp":5000,"undpspro":100,"pvpdpspro":50,"pvpundpspro":50,"atkpro":80</v>
      </c>
      <c r="J2054" s="20" t="str">
        <f>IF(I2054="","",属性中转表!$I$1&amp;(IF(VLOOKUP(B2054,属性中转表!A:G,7,FALSE)=0,0,VLOOKUP(VLOOKUP(B2054,属性中转表!A:G,7,FALSE),属性中转表!$K$2:$P$21,4,0)))+IFERROR(VLOOKUP(A2054,英雄数据表!A:K,IF(武魂!B2054&gt;=50,10,IF(武魂!B2054&gt;=25,6)),0),0))</f>
        <v>,"dpspro":100</v>
      </c>
      <c r="K2054" s="32" t="str">
        <f t="shared" si="141"/>
        <v>"atk":300,"hp":5000,"undpspro":100,"pvpdpspro":50,"pvpundpspro":50,"atkpro":80,"dpspro":100</v>
      </c>
      <c r="L2054" s="20" t="str">
        <f>IF(B2054&gt;=50,VLOOKUP(A2054,英雄数据表!A:L,11,FALSE),IF(B2054&gt;=25,VLOOKUP(A2054,英雄数据表!A:L,7,0),""))</f>
        <v>"2203602004"</v>
      </c>
      <c r="M2054" s="20" t="str">
        <f>IFERROR(VLOOKUP(B2054,属性中转表!$K$2:$O$21,5,FALSE),"")</f>
        <v/>
      </c>
      <c r="N2054" s="20" t="str">
        <f>IF(B2054=25,VLOOKUP(A2054,英雄数据表!A:L,8,FALSE),IF(B2054=50,VLOOKUP(A2054,英雄数据表!A:L,12,0),""))</f>
        <v/>
      </c>
    </row>
    <row r="2055" spans="1:14" x14ac:dyDescent="0.3">
      <c r="A2055" s="20">
        <v>22036</v>
      </c>
      <c r="B2055" s="21">
        <f t="shared" si="138"/>
        <v>54</v>
      </c>
      <c r="C2055" s="21">
        <v>5</v>
      </c>
      <c r="D2055" s="21">
        <f>VLOOKUP(A2055,英雄数据表!A:D,4,0)</f>
        <v>2</v>
      </c>
      <c r="E2055" s="20" t="str">
        <f>VLOOKUP(A2055,英雄数据表!A:C,3,0)</f>
        <v>永冻法杖</v>
      </c>
      <c r="F2055" s="20">
        <f t="shared" si="139"/>
        <v>22036</v>
      </c>
      <c r="G2055" s="20">
        <f t="shared" si="140"/>
        <v>22036</v>
      </c>
      <c r="H2055" s="21" t="str">
        <f>VLOOKUP(B2055,属性中转表!A:F,6,FALSE)</f>
        <v>"hp":205200,"atk":5700</v>
      </c>
      <c r="I2055" s="20" t="str">
        <f>IF(VLOOKUP(B2055,属性中转表!A:G,7,FALSE)=0,"",VLOOKUP(VLOOKUP(B2055,属性中转表!A:G,7,FALSE),属性中转表!$K$2:$P$21,6,0))&amp;IF(VLOOKUP(B2055,属性中转表!A:G,7,FALSE)&gt;=50,VLOOKUP(A2055,英雄数据表!A:K,9,0),IF(VLOOKUP(B2055,属性中转表!A:G,7,FALSE)&gt;=25,VLOOKUP(A2055,英雄数据表!A:K,5,0),""))</f>
        <v>"atk":300,"hp":5000,"undpspro":100,"pvpdpspro":50,"pvpundpspro":50,"atkpro":80</v>
      </c>
      <c r="J2055" s="20" t="str">
        <f>IF(I2055="","",属性中转表!$I$1&amp;(IF(VLOOKUP(B2055,属性中转表!A:G,7,FALSE)=0,0,VLOOKUP(VLOOKUP(B2055,属性中转表!A:G,7,FALSE),属性中转表!$K$2:$P$21,4,0)))+IFERROR(VLOOKUP(A2055,英雄数据表!A:K,IF(武魂!B2055&gt;=50,10,IF(武魂!B2055&gt;=25,6)),0),0))</f>
        <v>,"dpspro":100</v>
      </c>
      <c r="K2055" s="32" t="str">
        <f t="shared" si="141"/>
        <v>"atk":300,"hp":5000,"undpspro":100,"pvpdpspro":50,"pvpundpspro":50,"atkpro":80,"dpspro":100</v>
      </c>
      <c r="L2055" s="20" t="str">
        <f>IF(B2055&gt;=50,VLOOKUP(A2055,英雄数据表!A:L,11,FALSE),IF(B2055&gt;=25,VLOOKUP(A2055,英雄数据表!A:L,7,0),""))</f>
        <v>"2203602004"</v>
      </c>
      <c r="M2055" s="20" t="str">
        <f>IFERROR(VLOOKUP(B2055,属性中转表!$K$2:$O$21,5,FALSE),"")</f>
        <v/>
      </c>
      <c r="N2055" s="20" t="str">
        <f>IF(B2055=25,VLOOKUP(A2055,英雄数据表!A:L,8,FALSE),IF(B2055=50,VLOOKUP(A2055,英雄数据表!A:L,12,0),""))</f>
        <v/>
      </c>
    </row>
    <row r="2056" spans="1:14" x14ac:dyDescent="0.3">
      <c r="A2056" s="20">
        <v>22036</v>
      </c>
      <c r="B2056" s="21">
        <f t="shared" si="138"/>
        <v>55</v>
      </c>
      <c r="C2056" s="21">
        <v>5</v>
      </c>
      <c r="D2056" s="21">
        <f>VLOOKUP(A2056,英雄数据表!A:D,4,0)</f>
        <v>2</v>
      </c>
      <c r="E2056" s="20" t="str">
        <f>VLOOKUP(A2056,英雄数据表!A:C,3,0)</f>
        <v>永冻法杖</v>
      </c>
      <c r="F2056" s="20">
        <f t="shared" si="139"/>
        <v>22036</v>
      </c>
      <c r="G2056" s="20">
        <f t="shared" si="140"/>
        <v>22036</v>
      </c>
      <c r="H2056" s="21" t="str">
        <f>VLOOKUP(B2056,属性中转表!A:F,6,FALSE)</f>
        <v>"hp":210600,"atk":5850</v>
      </c>
      <c r="I2056" s="20" t="str">
        <f>IF(VLOOKUP(B2056,属性中转表!A:G,7,FALSE)=0,"",VLOOKUP(VLOOKUP(B2056,属性中转表!A:G,7,FALSE),属性中转表!$K$2:$P$21,6,0))&amp;IF(VLOOKUP(B2056,属性中转表!A:G,7,FALSE)&gt;=50,VLOOKUP(A2056,英雄数据表!A:K,9,0),IF(VLOOKUP(B2056,属性中转表!A:G,7,FALSE)&gt;=25,VLOOKUP(A2056,英雄数据表!A:K,5,0),""))</f>
        <v>"atk":300,"hp":5000,"undpspro":150,"pvpdpspro":50,"pvpundpspro":50,"atkpro":80</v>
      </c>
      <c r="J2056" s="20" t="str">
        <f>IF(I2056="","",属性中转表!$I$1&amp;(IF(VLOOKUP(B2056,属性中转表!A:G,7,FALSE)=0,0,VLOOKUP(VLOOKUP(B2056,属性中转表!A:G,7,FALSE),属性中转表!$K$2:$P$21,4,0)))+IFERROR(VLOOKUP(A2056,英雄数据表!A:K,IF(武魂!B2056&gt;=50,10,IF(武魂!B2056&gt;=25,6)),0),0))</f>
        <v>,"dpspro":100</v>
      </c>
      <c r="K2056" s="32" t="str">
        <f t="shared" si="141"/>
        <v>"atk":300,"hp":5000,"undpspro":150,"pvpdpspro":50,"pvpundpspro":50,"atkpro":80,"dpspro":100</v>
      </c>
      <c r="L2056" s="20" t="str">
        <f>IF(B2056&gt;=50,VLOOKUP(A2056,英雄数据表!A:L,11,FALSE),IF(B2056&gt;=25,VLOOKUP(A2056,英雄数据表!A:L,7,0),""))</f>
        <v>"2203602004"</v>
      </c>
      <c r="M2056" s="20" t="str">
        <f>IFERROR(VLOOKUP(B2056,属性中转表!$K$2:$O$21,5,FALSE),"")</f>
        <v>"undpspro":50</v>
      </c>
      <c r="N2056" s="20" t="str">
        <f>IF(B2056=25,VLOOKUP(A2056,英雄数据表!A:L,8,FALSE),IF(B2056=50,VLOOKUP(A2056,英雄数据表!A:L,12,0),""))</f>
        <v/>
      </c>
    </row>
    <row r="2057" spans="1:14" x14ac:dyDescent="0.3">
      <c r="A2057" s="20">
        <v>22036</v>
      </c>
      <c r="B2057" s="21">
        <f t="shared" si="138"/>
        <v>56</v>
      </c>
      <c r="C2057" s="21">
        <v>5</v>
      </c>
      <c r="D2057" s="21">
        <f>VLOOKUP(A2057,英雄数据表!A:D,4,0)</f>
        <v>2</v>
      </c>
      <c r="E2057" s="20" t="str">
        <f>VLOOKUP(A2057,英雄数据表!A:C,3,0)</f>
        <v>永冻法杖</v>
      </c>
      <c r="F2057" s="20">
        <f t="shared" si="139"/>
        <v>22036</v>
      </c>
      <c r="G2057" s="20">
        <f t="shared" si="140"/>
        <v>22036</v>
      </c>
      <c r="H2057" s="21" t="str">
        <f>VLOOKUP(B2057,属性中转表!A:F,6,FALSE)</f>
        <v>"hp":216000,"atk":6000</v>
      </c>
      <c r="I2057" s="20" t="str">
        <f>IF(VLOOKUP(B2057,属性中转表!A:G,7,FALSE)=0,"",VLOOKUP(VLOOKUP(B2057,属性中转表!A:G,7,FALSE),属性中转表!$K$2:$P$21,6,0))&amp;IF(VLOOKUP(B2057,属性中转表!A:G,7,FALSE)&gt;=50,VLOOKUP(A2057,英雄数据表!A:K,9,0),IF(VLOOKUP(B2057,属性中转表!A:G,7,FALSE)&gt;=25,VLOOKUP(A2057,英雄数据表!A:K,5,0),""))</f>
        <v>"atk":300,"hp":5000,"undpspro":150,"pvpdpspro":50,"pvpundpspro":50,"atkpro":80</v>
      </c>
      <c r="J2057" s="20" t="str">
        <f>IF(I2057="","",属性中转表!$I$1&amp;(IF(VLOOKUP(B2057,属性中转表!A:G,7,FALSE)=0,0,VLOOKUP(VLOOKUP(B2057,属性中转表!A:G,7,FALSE),属性中转表!$K$2:$P$21,4,0)))+IFERROR(VLOOKUP(A2057,英雄数据表!A:K,IF(武魂!B2057&gt;=50,10,IF(武魂!B2057&gt;=25,6)),0),0))</f>
        <v>,"dpspro":100</v>
      </c>
      <c r="K2057" s="32" t="str">
        <f t="shared" si="141"/>
        <v>"atk":300,"hp":5000,"undpspro":150,"pvpdpspro":50,"pvpundpspro":50,"atkpro":80,"dpspro":100</v>
      </c>
      <c r="L2057" s="20" t="str">
        <f>IF(B2057&gt;=50,VLOOKUP(A2057,英雄数据表!A:L,11,FALSE),IF(B2057&gt;=25,VLOOKUP(A2057,英雄数据表!A:L,7,0),""))</f>
        <v>"2203602004"</v>
      </c>
      <c r="M2057" s="20" t="str">
        <f>IFERROR(VLOOKUP(B2057,属性中转表!$K$2:$O$21,5,FALSE),"")</f>
        <v/>
      </c>
      <c r="N2057" s="20" t="str">
        <f>IF(B2057=25,VLOOKUP(A2057,英雄数据表!A:L,8,FALSE),IF(B2057=50,VLOOKUP(A2057,英雄数据表!A:L,12,0),""))</f>
        <v/>
      </c>
    </row>
    <row r="2058" spans="1:14" x14ac:dyDescent="0.3">
      <c r="A2058" s="20">
        <v>22036</v>
      </c>
      <c r="B2058" s="21">
        <f t="shared" si="138"/>
        <v>57</v>
      </c>
      <c r="C2058" s="21">
        <v>5</v>
      </c>
      <c r="D2058" s="21">
        <f>VLOOKUP(A2058,英雄数据表!A:D,4,0)</f>
        <v>2</v>
      </c>
      <c r="E2058" s="20" t="str">
        <f>VLOOKUP(A2058,英雄数据表!A:C,3,0)</f>
        <v>永冻法杖</v>
      </c>
      <c r="F2058" s="20">
        <f t="shared" si="139"/>
        <v>22036</v>
      </c>
      <c r="G2058" s="20">
        <f t="shared" si="140"/>
        <v>22036</v>
      </c>
      <c r="H2058" s="21" t="str">
        <f>VLOOKUP(B2058,属性中转表!A:F,6,FALSE)</f>
        <v>"hp":221400,"atk":6150</v>
      </c>
      <c r="I2058" s="20" t="str">
        <f>IF(VLOOKUP(B2058,属性中转表!A:G,7,FALSE)=0,"",VLOOKUP(VLOOKUP(B2058,属性中转表!A:G,7,FALSE),属性中转表!$K$2:$P$21,6,0))&amp;IF(VLOOKUP(B2058,属性中转表!A:G,7,FALSE)&gt;=50,VLOOKUP(A2058,英雄数据表!A:K,9,0),IF(VLOOKUP(B2058,属性中转表!A:G,7,FALSE)&gt;=25,VLOOKUP(A2058,英雄数据表!A:K,5,0),""))</f>
        <v>"atk":300,"hp":5000,"undpspro":150,"pvpdpspro":50,"pvpundpspro":50,"atkpro":80</v>
      </c>
      <c r="J2058" s="20" t="str">
        <f>IF(I2058="","",属性中转表!$I$1&amp;(IF(VLOOKUP(B2058,属性中转表!A:G,7,FALSE)=0,0,VLOOKUP(VLOOKUP(B2058,属性中转表!A:G,7,FALSE),属性中转表!$K$2:$P$21,4,0)))+IFERROR(VLOOKUP(A2058,英雄数据表!A:K,IF(武魂!B2058&gt;=50,10,IF(武魂!B2058&gt;=25,6)),0),0))</f>
        <v>,"dpspro":100</v>
      </c>
      <c r="K2058" s="32" t="str">
        <f t="shared" si="141"/>
        <v>"atk":300,"hp":5000,"undpspro":150,"pvpdpspro":50,"pvpundpspro":50,"atkpro":80,"dpspro":100</v>
      </c>
      <c r="L2058" s="20" t="str">
        <f>IF(B2058&gt;=50,VLOOKUP(A2058,英雄数据表!A:L,11,FALSE),IF(B2058&gt;=25,VLOOKUP(A2058,英雄数据表!A:L,7,0),""))</f>
        <v>"2203602004"</v>
      </c>
      <c r="M2058" s="20" t="str">
        <f>IFERROR(VLOOKUP(B2058,属性中转表!$K$2:$O$21,5,FALSE),"")</f>
        <v/>
      </c>
      <c r="N2058" s="20" t="str">
        <f>IF(B2058=25,VLOOKUP(A2058,英雄数据表!A:L,8,FALSE),IF(B2058=50,VLOOKUP(A2058,英雄数据表!A:L,12,0),""))</f>
        <v/>
      </c>
    </row>
    <row r="2059" spans="1:14" x14ac:dyDescent="0.3">
      <c r="A2059" s="20">
        <v>22036</v>
      </c>
      <c r="B2059" s="21">
        <f t="shared" si="138"/>
        <v>58</v>
      </c>
      <c r="C2059" s="21">
        <v>5</v>
      </c>
      <c r="D2059" s="21">
        <f>VLOOKUP(A2059,英雄数据表!A:D,4,0)</f>
        <v>2</v>
      </c>
      <c r="E2059" s="20" t="str">
        <f>VLOOKUP(A2059,英雄数据表!A:C,3,0)</f>
        <v>永冻法杖</v>
      </c>
      <c r="F2059" s="20">
        <f t="shared" si="139"/>
        <v>22036</v>
      </c>
      <c r="G2059" s="20">
        <f t="shared" si="140"/>
        <v>22036</v>
      </c>
      <c r="H2059" s="21" t="str">
        <f>VLOOKUP(B2059,属性中转表!A:F,6,FALSE)</f>
        <v>"hp":226800,"atk":6300</v>
      </c>
      <c r="I2059" s="20" t="str">
        <f>IF(VLOOKUP(B2059,属性中转表!A:G,7,FALSE)=0,"",VLOOKUP(VLOOKUP(B2059,属性中转表!A:G,7,FALSE),属性中转表!$K$2:$P$21,6,0))&amp;IF(VLOOKUP(B2059,属性中转表!A:G,7,FALSE)&gt;=50,VLOOKUP(A2059,英雄数据表!A:K,9,0),IF(VLOOKUP(B2059,属性中转表!A:G,7,FALSE)&gt;=25,VLOOKUP(A2059,英雄数据表!A:K,5,0),""))</f>
        <v>"atk":300,"hp":5000,"undpspro":150,"pvpdpspro":50,"pvpundpspro":50,"atkpro":80</v>
      </c>
      <c r="J2059" s="20" t="str">
        <f>IF(I2059="","",属性中转表!$I$1&amp;(IF(VLOOKUP(B2059,属性中转表!A:G,7,FALSE)=0,0,VLOOKUP(VLOOKUP(B2059,属性中转表!A:G,7,FALSE),属性中转表!$K$2:$P$21,4,0)))+IFERROR(VLOOKUP(A2059,英雄数据表!A:K,IF(武魂!B2059&gt;=50,10,IF(武魂!B2059&gt;=25,6)),0),0))</f>
        <v>,"dpspro":100</v>
      </c>
      <c r="K2059" s="32" t="str">
        <f t="shared" si="141"/>
        <v>"atk":300,"hp":5000,"undpspro":150,"pvpdpspro":50,"pvpundpspro":50,"atkpro":80,"dpspro":100</v>
      </c>
      <c r="L2059" s="20" t="str">
        <f>IF(B2059&gt;=50,VLOOKUP(A2059,英雄数据表!A:L,11,FALSE),IF(B2059&gt;=25,VLOOKUP(A2059,英雄数据表!A:L,7,0),""))</f>
        <v>"2203602004"</v>
      </c>
      <c r="M2059" s="20" t="str">
        <f>IFERROR(VLOOKUP(B2059,属性中转表!$K$2:$O$21,5,FALSE),"")</f>
        <v/>
      </c>
      <c r="N2059" s="20" t="str">
        <f>IF(B2059=25,VLOOKUP(A2059,英雄数据表!A:L,8,FALSE),IF(B2059=50,VLOOKUP(A2059,英雄数据表!A:L,12,0),""))</f>
        <v/>
      </c>
    </row>
    <row r="2060" spans="1:14" x14ac:dyDescent="0.3">
      <c r="A2060" s="20">
        <v>22036</v>
      </c>
      <c r="B2060" s="21">
        <f t="shared" si="138"/>
        <v>59</v>
      </c>
      <c r="C2060" s="21">
        <v>5</v>
      </c>
      <c r="D2060" s="21">
        <f>VLOOKUP(A2060,英雄数据表!A:D,4,0)</f>
        <v>2</v>
      </c>
      <c r="E2060" s="20" t="str">
        <f>VLOOKUP(A2060,英雄数据表!A:C,3,0)</f>
        <v>永冻法杖</v>
      </c>
      <c r="F2060" s="20">
        <f t="shared" si="139"/>
        <v>22036</v>
      </c>
      <c r="G2060" s="20">
        <f t="shared" si="140"/>
        <v>22036</v>
      </c>
      <c r="H2060" s="21" t="str">
        <f>VLOOKUP(B2060,属性中转表!A:F,6,FALSE)</f>
        <v>"hp":232200,"atk":6450</v>
      </c>
      <c r="I2060" s="20" t="str">
        <f>IF(VLOOKUP(B2060,属性中转表!A:G,7,FALSE)=0,"",VLOOKUP(VLOOKUP(B2060,属性中转表!A:G,7,FALSE),属性中转表!$K$2:$P$21,6,0))&amp;IF(VLOOKUP(B2060,属性中转表!A:G,7,FALSE)&gt;=50,VLOOKUP(A2060,英雄数据表!A:K,9,0),IF(VLOOKUP(B2060,属性中转表!A:G,7,FALSE)&gt;=25,VLOOKUP(A2060,英雄数据表!A:K,5,0),""))</f>
        <v>"atk":300,"hp":5000,"undpspro":150,"pvpdpspro":50,"pvpundpspro":50,"atkpro":80</v>
      </c>
      <c r="J2060" s="20" t="str">
        <f>IF(I2060="","",属性中转表!$I$1&amp;(IF(VLOOKUP(B2060,属性中转表!A:G,7,FALSE)=0,0,VLOOKUP(VLOOKUP(B2060,属性中转表!A:G,7,FALSE),属性中转表!$K$2:$P$21,4,0)))+IFERROR(VLOOKUP(A2060,英雄数据表!A:K,IF(武魂!B2060&gt;=50,10,IF(武魂!B2060&gt;=25,6)),0),0))</f>
        <v>,"dpspro":100</v>
      </c>
      <c r="K2060" s="32" t="str">
        <f t="shared" si="141"/>
        <v>"atk":300,"hp":5000,"undpspro":150,"pvpdpspro":50,"pvpundpspro":50,"atkpro":80,"dpspro":100</v>
      </c>
      <c r="L2060" s="20" t="str">
        <f>IF(B2060&gt;=50,VLOOKUP(A2060,英雄数据表!A:L,11,FALSE),IF(B2060&gt;=25,VLOOKUP(A2060,英雄数据表!A:L,7,0),""))</f>
        <v>"2203602004"</v>
      </c>
      <c r="M2060" s="20" t="str">
        <f>IFERROR(VLOOKUP(B2060,属性中转表!$K$2:$O$21,5,FALSE),"")</f>
        <v/>
      </c>
      <c r="N2060" s="20" t="str">
        <f>IF(B2060=25,VLOOKUP(A2060,英雄数据表!A:L,8,FALSE),IF(B2060=50,VLOOKUP(A2060,英雄数据表!A:L,12,0),""))</f>
        <v/>
      </c>
    </row>
    <row r="2061" spans="1:14" x14ac:dyDescent="0.3">
      <c r="A2061" s="20">
        <v>22036</v>
      </c>
      <c r="B2061" s="21">
        <f t="shared" si="138"/>
        <v>60</v>
      </c>
      <c r="C2061" s="21">
        <v>5</v>
      </c>
      <c r="D2061" s="21">
        <f>VLOOKUP(A2061,英雄数据表!A:D,4,0)</f>
        <v>2</v>
      </c>
      <c r="E2061" s="20" t="str">
        <f>VLOOKUP(A2061,英雄数据表!A:C,3,0)</f>
        <v>永冻法杖</v>
      </c>
      <c r="F2061" s="20">
        <f t="shared" si="139"/>
        <v>22036</v>
      </c>
      <c r="G2061" s="20">
        <f t="shared" si="140"/>
        <v>22036</v>
      </c>
      <c r="H2061" s="21" t="str">
        <f>VLOOKUP(B2061,属性中转表!A:F,6,FALSE)</f>
        <v>"hp":237600,"atk":6600</v>
      </c>
      <c r="I2061" s="20" t="str">
        <f>IF(VLOOKUP(B2061,属性中转表!A:G,7,FALSE)=0,"",VLOOKUP(VLOOKUP(B2061,属性中转表!A:G,7,FALSE),属性中转表!$K$2:$P$21,6,0))&amp;IF(VLOOKUP(B2061,属性中转表!A:G,7,FALSE)&gt;=50,VLOOKUP(A2061,英雄数据表!A:K,9,0),IF(VLOOKUP(B2061,属性中转表!A:G,7,FALSE)&gt;=25,VLOOKUP(A2061,英雄数据表!A:K,5,0),""))</f>
        <v>"atk":300,"hp":5000,"undpspro":150,"pvpdpspro":50,"pvpundpspro":50,"atkpro":80</v>
      </c>
      <c r="J2061" s="20" t="str">
        <f>IF(I2061="","",属性中转表!$I$1&amp;(IF(VLOOKUP(B2061,属性中转表!A:G,7,FALSE)=0,0,VLOOKUP(VLOOKUP(B2061,属性中转表!A:G,7,FALSE),属性中转表!$K$2:$P$21,4,0)))+IFERROR(VLOOKUP(A2061,英雄数据表!A:K,IF(武魂!B2061&gt;=50,10,IF(武魂!B2061&gt;=25,6)),0),0))</f>
        <v>,"dpspro":150</v>
      </c>
      <c r="K2061" s="32" t="str">
        <f t="shared" si="141"/>
        <v>"atk":300,"hp":5000,"undpspro":150,"pvpdpspro":50,"pvpundpspro":50,"atkpro":80,"dpspro":150</v>
      </c>
      <c r="L2061" s="20" t="str">
        <f>IF(B2061&gt;=50,VLOOKUP(A2061,英雄数据表!A:L,11,FALSE),IF(B2061&gt;=25,VLOOKUP(A2061,英雄数据表!A:L,7,0),""))</f>
        <v>"2203602004"</v>
      </c>
      <c r="M2061" s="20" t="str">
        <f>IFERROR(VLOOKUP(B2061,属性中转表!$K$2:$O$21,5,FALSE),"")</f>
        <v>"dpspro":50</v>
      </c>
      <c r="N2061" s="20" t="str">
        <f>IF(B2061=25,VLOOKUP(A2061,英雄数据表!A:L,8,FALSE),IF(B2061=50,VLOOKUP(A2061,英雄数据表!A:L,12,0),""))</f>
        <v/>
      </c>
    </row>
    <row r="2062" spans="1:14" x14ac:dyDescent="0.3">
      <c r="A2062" s="20">
        <v>22036</v>
      </c>
      <c r="B2062" s="21">
        <f t="shared" si="138"/>
        <v>61</v>
      </c>
      <c r="C2062" s="21">
        <v>5</v>
      </c>
      <c r="D2062" s="21">
        <f>VLOOKUP(A2062,英雄数据表!A:D,4,0)</f>
        <v>2</v>
      </c>
      <c r="E2062" s="20" t="str">
        <f>VLOOKUP(A2062,英雄数据表!A:C,3,0)</f>
        <v>永冻法杖</v>
      </c>
      <c r="F2062" s="20">
        <f t="shared" si="139"/>
        <v>22036</v>
      </c>
      <c r="G2062" s="20">
        <f t="shared" si="140"/>
        <v>22036</v>
      </c>
      <c r="H2062" s="21" t="str">
        <f>VLOOKUP(B2062,属性中转表!A:F,6,FALSE)</f>
        <v>"hp":243000,"atk":6750</v>
      </c>
      <c r="I2062" s="20" t="str">
        <f>IF(VLOOKUP(B2062,属性中转表!A:G,7,FALSE)=0,"",VLOOKUP(VLOOKUP(B2062,属性中转表!A:G,7,FALSE),属性中转表!$K$2:$P$21,6,0))&amp;IF(VLOOKUP(B2062,属性中转表!A:G,7,FALSE)&gt;=50,VLOOKUP(A2062,英雄数据表!A:K,9,0),IF(VLOOKUP(B2062,属性中转表!A:G,7,FALSE)&gt;=25,VLOOKUP(A2062,英雄数据表!A:K,5,0),""))</f>
        <v>"atk":300,"hp":5000,"undpspro":150,"pvpdpspro":50,"pvpundpspro":50,"atkpro":80</v>
      </c>
      <c r="J2062" s="20" t="str">
        <f>IF(I2062="","",属性中转表!$I$1&amp;(IF(VLOOKUP(B2062,属性中转表!A:G,7,FALSE)=0,0,VLOOKUP(VLOOKUP(B2062,属性中转表!A:G,7,FALSE),属性中转表!$K$2:$P$21,4,0)))+IFERROR(VLOOKUP(A2062,英雄数据表!A:K,IF(武魂!B2062&gt;=50,10,IF(武魂!B2062&gt;=25,6)),0),0))</f>
        <v>,"dpspro":150</v>
      </c>
      <c r="K2062" s="32" t="str">
        <f t="shared" si="141"/>
        <v>"atk":300,"hp":5000,"undpspro":150,"pvpdpspro":50,"pvpundpspro":50,"atkpro":80,"dpspro":150</v>
      </c>
      <c r="L2062" s="20" t="str">
        <f>IF(B2062&gt;=50,VLOOKUP(A2062,英雄数据表!A:L,11,FALSE),IF(B2062&gt;=25,VLOOKUP(A2062,英雄数据表!A:L,7,0),""))</f>
        <v>"2203602004"</v>
      </c>
      <c r="M2062" s="20" t="str">
        <f>IFERROR(VLOOKUP(B2062,属性中转表!$K$2:$O$21,5,FALSE),"")</f>
        <v/>
      </c>
      <c r="N2062" s="20" t="str">
        <f>IF(B2062=25,VLOOKUP(A2062,英雄数据表!A:L,8,FALSE),IF(B2062=50,VLOOKUP(A2062,英雄数据表!A:L,12,0),""))</f>
        <v/>
      </c>
    </row>
    <row r="2063" spans="1:14" x14ac:dyDescent="0.3">
      <c r="A2063" s="20">
        <v>22036</v>
      </c>
      <c r="B2063" s="21">
        <f t="shared" si="138"/>
        <v>62</v>
      </c>
      <c r="C2063" s="21">
        <v>5</v>
      </c>
      <c r="D2063" s="21">
        <f>VLOOKUP(A2063,英雄数据表!A:D,4,0)</f>
        <v>2</v>
      </c>
      <c r="E2063" s="20" t="str">
        <f>VLOOKUP(A2063,英雄数据表!A:C,3,0)</f>
        <v>永冻法杖</v>
      </c>
      <c r="F2063" s="20">
        <f t="shared" si="139"/>
        <v>22036</v>
      </c>
      <c r="G2063" s="20">
        <f t="shared" si="140"/>
        <v>22036</v>
      </c>
      <c r="H2063" s="21" t="str">
        <f>VLOOKUP(B2063,属性中转表!A:F,6,FALSE)</f>
        <v>"hp":248400,"atk":6900</v>
      </c>
      <c r="I2063" s="20" t="str">
        <f>IF(VLOOKUP(B2063,属性中转表!A:G,7,FALSE)=0,"",VLOOKUP(VLOOKUP(B2063,属性中转表!A:G,7,FALSE),属性中转表!$K$2:$P$21,6,0))&amp;IF(VLOOKUP(B2063,属性中转表!A:G,7,FALSE)&gt;=50,VLOOKUP(A2063,英雄数据表!A:K,9,0),IF(VLOOKUP(B2063,属性中转表!A:G,7,FALSE)&gt;=25,VLOOKUP(A2063,英雄数据表!A:K,5,0),""))</f>
        <v>"atk":300,"hp":5000,"undpspro":150,"pvpdpspro":50,"pvpundpspro":50,"atkpro":80</v>
      </c>
      <c r="J2063" s="20" t="str">
        <f>IF(I2063="","",属性中转表!$I$1&amp;(IF(VLOOKUP(B2063,属性中转表!A:G,7,FALSE)=0,0,VLOOKUP(VLOOKUP(B2063,属性中转表!A:G,7,FALSE),属性中转表!$K$2:$P$21,4,0)))+IFERROR(VLOOKUP(A2063,英雄数据表!A:K,IF(武魂!B2063&gt;=50,10,IF(武魂!B2063&gt;=25,6)),0),0))</f>
        <v>,"dpspro":150</v>
      </c>
      <c r="K2063" s="32" t="str">
        <f t="shared" si="141"/>
        <v>"atk":300,"hp":5000,"undpspro":150,"pvpdpspro":50,"pvpundpspro":50,"atkpro":80,"dpspro":150</v>
      </c>
      <c r="L2063" s="20" t="str">
        <f>IF(B2063&gt;=50,VLOOKUP(A2063,英雄数据表!A:L,11,FALSE),IF(B2063&gt;=25,VLOOKUP(A2063,英雄数据表!A:L,7,0),""))</f>
        <v>"2203602004"</v>
      </c>
      <c r="M2063" s="20" t="str">
        <f>IFERROR(VLOOKUP(B2063,属性中转表!$K$2:$O$21,5,FALSE),"")</f>
        <v/>
      </c>
      <c r="N2063" s="20" t="str">
        <f>IF(B2063=25,VLOOKUP(A2063,英雄数据表!A:L,8,FALSE),IF(B2063=50,VLOOKUP(A2063,英雄数据表!A:L,12,0),""))</f>
        <v/>
      </c>
    </row>
    <row r="2064" spans="1:14" x14ac:dyDescent="0.3">
      <c r="A2064" s="20">
        <v>22036</v>
      </c>
      <c r="B2064" s="21">
        <f t="shared" si="138"/>
        <v>63</v>
      </c>
      <c r="C2064" s="21">
        <v>5</v>
      </c>
      <c r="D2064" s="21">
        <f>VLOOKUP(A2064,英雄数据表!A:D,4,0)</f>
        <v>2</v>
      </c>
      <c r="E2064" s="20" t="str">
        <f>VLOOKUP(A2064,英雄数据表!A:C,3,0)</f>
        <v>永冻法杖</v>
      </c>
      <c r="F2064" s="20">
        <f t="shared" si="139"/>
        <v>22036</v>
      </c>
      <c r="G2064" s="20">
        <f t="shared" si="140"/>
        <v>22036</v>
      </c>
      <c r="H2064" s="21" t="str">
        <f>VLOOKUP(B2064,属性中转表!A:F,6,FALSE)</f>
        <v>"hp":253800,"atk":7050</v>
      </c>
      <c r="I2064" s="20" t="str">
        <f>IF(VLOOKUP(B2064,属性中转表!A:G,7,FALSE)=0,"",VLOOKUP(VLOOKUP(B2064,属性中转表!A:G,7,FALSE),属性中转表!$K$2:$P$21,6,0))&amp;IF(VLOOKUP(B2064,属性中转表!A:G,7,FALSE)&gt;=50,VLOOKUP(A2064,英雄数据表!A:K,9,0),IF(VLOOKUP(B2064,属性中转表!A:G,7,FALSE)&gt;=25,VLOOKUP(A2064,英雄数据表!A:K,5,0),""))</f>
        <v>"atk":300,"hp":5000,"undpspro":150,"pvpdpspro":50,"pvpundpspro":50,"atkpro":80</v>
      </c>
      <c r="J2064" s="20" t="str">
        <f>IF(I2064="","",属性中转表!$I$1&amp;(IF(VLOOKUP(B2064,属性中转表!A:G,7,FALSE)=0,0,VLOOKUP(VLOOKUP(B2064,属性中转表!A:G,7,FALSE),属性中转表!$K$2:$P$21,4,0)))+IFERROR(VLOOKUP(A2064,英雄数据表!A:K,IF(武魂!B2064&gt;=50,10,IF(武魂!B2064&gt;=25,6)),0),0))</f>
        <v>,"dpspro":150</v>
      </c>
      <c r="K2064" s="32" t="str">
        <f t="shared" si="141"/>
        <v>"atk":300,"hp":5000,"undpspro":150,"pvpdpspro":50,"pvpundpspro":50,"atkpro":80,"dpspro":150</v>
      </c>
      <c r="L2064" s="20" t="str">
        <f>IF(B2064&gt;=50,VLOOKUP(A2064,英雄数据表!A:L,11,FALSE),IF(B2064&gt;=25,VLOOKUP(A2064,英雄数据表!A:L,7,0),""))</f>
        <v>"2203602004"</v>
      </c>
      <c r="M2064" s="20" t="str">
        <f>IFERROR(VLOOKUP(B2064,属性中转表!$K$2:$O$21,5,FALSE),"")</f>
        <v/>
      </c>
      <c r="N2064" s="20" t="str">
        <f>IF(B2064=25,VLOOKUP(A2064,英雄数据表!A:L,8,FALSE),IF(B2064=50,VLOOKUP(A2064,英雄数据表!A:L,12,0),""))</f>
        <v/>
      </c>
    </row>
    <row r="2065" spans="1:14" x14ac:dyDescent="0.3">
      <c r="A2065" s="20">
        <v>22036</v>
      </c>
      <c r="B2065" s="21">
        <f t="shared" si="138"/>
        <v>64</v>
      </c>
      <c r="C2065" s="21">
        <v>5</v>
      </c>
      <c r="D2065" s="21">
        <f>VLOOKUP(A2065,英雄数据表!A:D,4,0)</f>
        <v>2</v>
      </c>
      <c r="E2065" s="20" t="str">
        <f>VLOOKUP(A2065,英雄数据表!A:C,3,0)</f>
        <v>永冻法杖</v>
      </c>
      <c r="F2065" s="20">
        <f t="shared" si="139"/>
        <v>22036</v>
      </c>
      <c r="G2065" s="20">
        <f t="shared" si="140"/>
        <v>22036</v>
      </c>
      <c r="H2065" s="21" t="str">
        <f>VLOOKUP(B2065,属性中转表!A:F,6,FALSE)</f>
        <v>"hp":259200,"atk":7200</v>
      </c>
      <c r="I2065" s="20" t="str">
        <f>IF(VLOOKUP(B2065,属性中转表!A:G,7,FALSE)=0,"",VLOOKUP(VLOOKUP(B2065,属性中转表!A:G,7,FALSE),属性中转表!$K$2:$P$21,6,0))&amp;IF(VLOOKUP(B2065,属性中转表!A:G,7,FALSE)&gt;=50,VLOOKUP(A2065,英雄数据表!A:K,9,0),IF(VLOOKUP(B2065,属性中转表!A:G,7,FALSE)&gt;=25,VLOOKUP(A2065,英雄数据表!A:K,5,0),""))</f>
        <v>"atk":300,"hp":5000,"undpspro":150,"pvpdpspro":50,"pvpundpspro":50,"atkpro":80</v>
      </c>
      <c r="J2065" s="20" t="str">
        <f>IF(I2065="","",属性中转表!$I$1&amp;(IF(VLOOKUP(B2065,属性中转表!A:G,7,FALSE)=0,0,VLOOKUP(VLOOKUP(B2065,属性中转表!A:G,7,FALSE),属性中转表!$K$2:$P$21,4,0)))+IFERROR(VLOOKUP(A2065,英雄数据表!A:K,IF(武魂!B2065&gt;=50,10,IF(武魂!B2065&gt;=25,6)),0),0))</f>
        <v>,"dpspro":150</v>
      </c>
      <c r="K2065" s="32" t="str">
        <f t="shared" si="141"/>
        <v>"atk":300,"hp":5000,"undpspro":150,"pvpdpspro":50,"pvpundpspro":50,"atkpro":80,"dpspro":150</v>
      </c>
      <c r="L2065" s="20" t="str">
        <f>IF(B2065&gt;=50,VLOOKUP(A2065,英雄数据表!A:L,11,FALSE),IF(B2065&gt;=25,VLOOKUP(A2065,英雄数据表!A:L,7,0),""))</f>
        <v>"2203602004"</v>
      </c>
      <c r="M2065" s="20" t="str">
        <f>IFERROR(VLOOKUP(B2065,属性中转表!$K$2:$O$21,5,FALSE),"")</f>
        <v/>
      </c>
      <c r="N2065" s="20" t="str">
        <f>IF(B2065=25,VLOOKUP(A2065,英雄数据表!A:L,8,FALSE),IF(B2065=50,VLOOKUP(A2065,英雄数据表!A:L,12,0),""))</f>
        <v/>
      </c>
    </row>
    <row r="2066" spans="1:14" x14ac:dyDescent="0.3">
      <c r="A2066" s="20">
        <v>22036</v>
      </c>
      <c r="B2066" s="21">
        <f t="shared" si="138"/>
        <v>65</v>
      </c>
      <c r="C2066" s="21">
        <v>5</v>
      </c>
      <c r="D2066" s="21">
        <f>VLOOKUP(A2066,英雄数据表!A:D,4,0)</f>
        <v>2</v>
      </c>
      <c r="E2066" s="20" t="str">
        <f>VLOOKUP(A2066,英雄数据表!A:C,3,0)</f>
        <v>永冻法杖</v>
      </c>
      <c r="F2066" s="20">
        <f t="shared" si="139"/>
        <v>22036</v>
      </c>
      <c r="G2066" s="20">
        <f t="shared" si="140"/>
        <v>22036</v>
      </c>
      <c r="H2066" s="21" t="str">
        <f>VLOOKUP(B2066,属性中转表!A:F,6,FALSE)</f>
        <v>"hp":264600,"atk":7350</v>
      </c>
      <c r="I2066" s="20" t="str">
        <f>IF(VLOOKUP(B2066,属性中转表!A:G,7,FALSE)=0,"",VLOOKUP(VLOOKUP(B2066,属性中转表!A:G,7,FALSE),属性中转表!$K$2:$P$21,6,0))&amp;IF(VLOOKUP(B2066,属性中转表!A:G,7,FALSE)&gt;=50,VLOOKUP(A2066,英雄数据表!A:K,9,0),IF(VLOOKUP(B2066,属性中转表!A:G,7,FALSE)&gt;=25,VLOOKUP(A2066,英雄数据表!A:K,5,0),""))</f>
        <v>"atk":300,"hp":5000,"undpspro":150,"pvpdpspro":100,"pvpundpspro":50,"atkpro":80</v>
      </c>
      <c r="J2066" s="20" t="str">
        <f>IF(I2066="","",属性中转表!$I$1&amp;(IF(VLOOKUP(B2066,属性中转表!A:G,7,FALSE)=0,0,VLOOKUP(VLOOKUP(B2066,属性中转表!A:G,7,FALSE),属性中转表!$K$2:$P$21,4,0)))+IFERROR(VLOOKUP(A2066,英雄数据表!A:K,IF(武魂!B2066&gt;=50,10,IF(武魂!B2066&gt;=25,6)),0),0))</f>
        <v>,"dpspro":150</v>
      </c>
      <c r="K2066" s="32" t="str">
        <f t="shared" si="141"/>
        <v>"atk":300,"hp":5000,"undpspro":150,"pvpdpspro":100,"pvpundpspro":50,"atkpro":80,"dpspro":150</v>
      </c>
      <c r="L2066" s="20" t="str">
        <f>IF(B2066&gt;=50,VLOOKUP(A2066,英雄数据表!A:L,11,FALSE),IF(B2066&gt;=25,VLOOKUP(A2066,英雄数据表!A:L,7,0),""))</f>
        <v>"2203602004"</v>
      </c>
      <c r="M2066" s="20" t="str">
        <f>IFERROR(VLOOKUP(B2066,属性中转表!$K$2:$O$21,5,FALSE),"")</f>
        <v>"pvpdpspro":50</v>
      </c>
      <c r="N2066" s="20" t="str">
        <f>IF(B2066=25,VLOOKUP(A2066,英雄数据表!A:L,8,FALSE),IF(B2066=50,VLOOKUP(A2066,英雄数据表!A:L,12,0),""))</f>
        <v/>
      </c>
    </row>
    <row r="2067" spans="1:14" x14ac:dyDescent="0.3">
      <c r="A2067" s="20">
        <v>22036</v>
      </c>
      <c r="B2067" s="21">
        <f t="shared" si="138"/>
        <v>66</v>
      </c>
      <c r="C2067" s="21">
        <v>5</v>
      </c>
      <c r="D2067" s="21">
        <f>VLOOKUP(A2067,英雄数据表!A:D,4,0)</f>
        <v>2</v>
      </c>
      <c r="E2067" s="20" t="str">
        <f>VLOOKUP(A2067,英雄数据表!A:C,3,0)</f>
        <v>永冻法杖</v>
      </c>
      <c r="F2067" s="20">
        <f t="shared" si="139"/>
        <v>22036</v>
      </c>
      <c r="G2067" s="20">
        <f t="shared" si="140"/>
        <v>22036</v>
      </c>
      <c r="H2067" s="21" t="str">
        <f>VLOOKUP(B2067,属性中转表!A:F,6,FALSE)</f>
        <v>"hp":270000,"atk":7500</v>
      </c>
      <c r="I2067" s="20" t="str">
        <f>IF(VLOOKUP(B2067,属性中转表!A:G,7,FALSE)=0,"",VLOOKUP(VLOOKUP(B2067,属性中转表!A:G,7,FALSE),属性中转表!$K$2:$P$21,6,0))&amp;IF(VLOOKUP(B2067,属性中转表!A:G,7,FALSE)&gt;=50,VLOOKUP(A2067,英雄数据表!A:K,9,0),IF(VLOOKUP(B2067,属性中转表!A:G,7,FALSE)&gt;=25,VLOOKUP(A2067,英雄数据表!A:K,5,0),""))</f>
        <v>"atk":300,"hp":5000,"undpspro":150,"pvpdpspro":100,"pvpundpspro":50,"atkpro":80</v>
      </c>
      <c r="J2067" s="20" t="str">
        <f>IF(I2067="","",属性中转表!$I$1&amp;(IF(VLOOKUP(B2067,属性中转表!A:G,7,FALSE)=0,0,VLOOKUP(VLOOKUP(B2067,属性中转表!A:G,7,FALSE),属性中转表!$K$2:$P$21,4,0)))+IFERROR(VLOOKUP(A2067,英雄数据表!A:K,IF(武魂!B2067&gt;=50,10,IF(武魂!B2067&gt;=25,6)),0),0))</f>
        <v>,"dpspro":150</v>
      </c>
      <c r="K2067" s="32" t="str">
        <f t="shared" si="141"/>
        <v>"atk":300,"hp":5000,"undpspro":150,"pvpdpspro":100,"pvpundpspro":50,"atkpro":80,"dpspro":150</v>
      </c>
      <c r="L2067" s="20" t="str">
        <f>IF(B2067&gt;=50,VLOOKUP(A2067,英雄数据表!A:L,11,FALSE),IF(B2067&gt;=25,VLOOKUP(A2067,英雄数据表!A:L,7,0),""))</f>
        <v>"2203602004"</v>
      </c>
      <c r="M2067" s="20" t="str">
        <f>IFERROR(VLOOKUP(B2067,属性中转表!$K$2:$O$21,5,FALSE),"")</f>
        <v/>
      </c>
      <c r="N2067" s="20" t="str">
        <f>IF(B2067=25,VLOOKUP(A2067,英雄数据表!A:L,8,FALSE),IF(B2067=50,VLOOKUP(A2067,英雄数据表!A:L,12,0),""))</f>
        <v/>
      </c>
    </row>
    <row r="2068" spans="1:14" x14ac:dyDescent="0.3">
      <c r="A2068" s="20">
        <v>22036</v>
      </c>
      <c r="B2068" s="21">
        <f t="shared" si="138"/>
        <v>67</v>
      </c>
      <c r="C2068" s="21">
        <v>5</v>
      </c>
      <c r="D2068" s="21">
        <f>VLOOKUP(A2068,英雄数据表!A:D,4,0)</f>
        <v>2</v>
      </c>
      <c r="E2068" s="20" t="str">
        <f>VLOOKUP(A2068,英雄数据表!A:C,3,0)</f>
        <v>永冻法杖</v>
      </c>
      <c r="F2068" s="20">
        <f t="shared" si="139"/>
        <v>22036</v>
      </c>
      <c r="G2068" s="20">
        <f t="shared" si="140"/>
        <v>22036</v>
      </c>
      <c r="H2068" s="21" t="str">
        <f>VLOOKUP(B2068,属性中转表!A:F,6,FALSE)</f>
        <v>"hp":275400,"atk":7650</v>
      </c>
      <c r="I2068" s="20" t="str">
        <f>IF(VLOOKUP(B2068,属性中转表!A:G,7,FALSE)=0,"",VLOOKUP(VLOOKUP(B2068,属性中转表!A:G,7,FALSE),属性中转表!$K$2:$P$21,6,0))&amp;IF(VLOOKUP(B2068,属性中转表!A:G,7,FALSE)&gt;=50,VLOOKUP(A2068,英雄数据表!A:K,9,0),IF(VLOOKUP(B2068,属性中转表!A:G,7,FALSE)&gt;=25,VLOOKUP(A2068,英雄数据表!A:K,5,0),""))</f>
        <v>"atk":300,"hp":5000,"undpspro":150,"pvpdpspro":100,"pvpundpspro":50,"atkpro":80</v>
      </c>
      <c r="J2068" s="20" t="str">
        <f>IF(I2068="","",属性中转表!$I$1&amp;(IF(VLOOKUP(B2068,属性中转表!A:G,7,FALSE)=0,0,VLOOKUP(VLOOKUP(B2068,属性中转表!A:G,7,FALSE),属性中转表!$K$2:$P$21,4,0)))+IFERROR(VLOOKUP(A2068,英雄数据表!A:K,IF(武魂!B2068&gt;=50,10,IF(武魂!B2068&gt;=25,6)),0),0))</f>
        <v>,"dpspro":150</v>
      </c>
      <c r="K2068" s="32" t="str">
        <f t="shared" si="141"/>
        <v>"atk":300,"hp":5000,"undpspro":150,"pvpdpspro":100,"pvpundpspro":50,"atkpro":80,"dpspro":150</v>
      </c>
      <c r="L2068" s="20" t="str">
        <f>IF(B2068&gt;=50,VLOOKUP(A2068,英雄数据表!A:L,11,FALSE),IF(B2068&gt;=25,VLOOKUP(A2068,英雄数据表!A:L,7,0),""))</f>
        <v>"2203602004"</v>
      </c>
      <c r="M2068" s="20" t="str">
        <f>IFERROR(VLOOKUP(B2068,属性中转表!$K$2:$O$21,5,FALSE),"")</f>
        <v/>
      </c>
      <c r="N2068" s="20" t="str">
        <f>IF(B2068=25,VLOOKUP(A2068,英雄数据表!A:L,8,FALSE),IF(B2068=50,VLOOKUP(A2068,英雄数据表!A:L,12,0),""))</f>
        <v/>
      </c>
    </row>
    <row r="2069" spans="1:14" x14ac:dyDescent="0.3">
      <c r="A2069" s="20">
        <v>22036</v>
      </c>
      <c r="B2069" s="21">
        <f t="shared" si="138"/>
        <v>68</v>
      </c>
      <c r="C2069" s="21">
        <v>5</v>
      </c>
      <c r="D2069" s="21">
        <f>VLOOKUP(A2069,英雄数据表!A:D,4,0)</f>
        <v>2</v>
      </c>
      <c r="E2069" s="20" t="str">
        <f>VLOOKUP(A2069,英雄数据表!A:C,3,0)</f>
        <v>永冻法杖</v>
      </c>
      <c r="F2069" s="20">
        <f t="shared" si="139"/>
        <v>22036</v>
      </c>
      <c r="G2069" s="20">
        <f t="shared" si="140"/>
        <v>22036</v>
      </c>
      <c r="H2069" s="21" t="str">
        <f>VLOOKUP(B2069,属性中转表!A:F,6,FALSE)</f>
        <v>"hp":280800,"atk":7800</v>
      </c>
      <c r="I2069" s="20" t="str">
        <f>IF(VLOOKUP(B2069,属性中转表!A:G,7,FALSE)=0,"",VLOOKUP(VLOOKUP(B2069,属性中转表!A:G,7,FALSE),属性中转表!$K$2:$P$21,6,0))&amp;IF(VLOOKUP(B2069,属性中转表!A:G,7,FALSE)&gt;=50,VLOOKUP(A2069,英雄数据表!A:K,9,0),IF(VLOOKUP(B2069,属性中转表!A:G,7,FALSE)&gt;=25,VLOOKUP(A2069,英雄数据表!A:K,5,0),""))</f>
        <v>"atk":300,"hp":5000,"undpspro":150,"pvpdpspro":100,"pvpundpspro":50,"atkpro":80</v>
      </c>
      <c r="J2069" s="20" t="str">
        <f>IF(I2069="","",属性中转表!$I$1&amp;(IF(VLOOKUP(B2069,属性中转表!A:G,7,FALSE)=0,0,VLOOKUP(VLOOKUP(B2069,属性中转表!A:G,7,FALSE),属性中转表!$K$2:$P$21,4,0)))+IFERROR(VLOOKUP(A2069,英雄数据表!A:K,IF(武魂!B2069&gt;=50,10,IF(武魂!B2069&gt;=25,6)),0),0))</f>
        <v>,"dpspro":150</v>
      </c>
      <c r="K2069" s="32" t="str">
        <f t="shared" si="141"/>
        <v>"atk":300,"hp":5000,"undpspro":150,"pvpdpspro":100,"pvpundpspro":50,"atkpro":80,"dpspro":150</v>
      </c>
      <c r="L2069" s="20" t="str">
        <f>IF(B2069&gt;=50,VLOOKUP(A2069,英雄数据表!A:L,11,FALSE),IF(B2069&gt;=25,VLOOKUP(A2069,英雄数据表!A:L,7,0),""))</f>
        <v>"2203602004"</v>
      </c>
      <c r="M2069" s="20" t="str">
        <f>IFERROR(VLOOKUP(B2069,属性中转表!$K$2:$O$21,5,FALSE),"")</f>
        <v/>
      </c>
      <c r="N2069" s="20" t="str">
        <f>IF(B2069=25,VLOOKUP(A2069,英雄数据表!A:L,8,FALSE),IF(B2069=50,VLOOKUP(A2069,英雄数据表!A:L,12,0),""))</f>
        <v/>
      </c>
    </row>
    <row r="2070" spans="1:14" x14ac:dyDescent="0.3">
      <c r="A2070" s="20">
        <v>22036</v>
      </c>
      <c r="B2070" s="21">
        <f t="shared" si="138"/>
        <v>69</v>
      </c>
      <c r="C2070" s="21">
        <v>5</v>
      </c>
      <c r="D2070" s="21">
        <f>VLOOKUP(A2070,英雄数据表!A:D,4,0)</f>
        <v>2</v>
      </c>
      <c r="E2070" s="20" t="str">
        <f>VLOOKUP(A2070,英雄数据表!A:C,3,0)</f>
        <v>永冻法杖</v>
      </c>
      <c r="F2070" s="20">
        <f t="shared" si="139"/>
        <v>22036</v>
      </c>
      <c r="G2070" s="20">
        <f t="shared" si="140"/>
        <v>22036</v>
      </c>
      <c r="H2070" s="21" t="str">
        <f>VLOOKUP(B2070,属性中转表!A:F,6,FALSE)</f>
        <v>"hp":286200,"atk":7950</v>
      </c>
      <c r="I2070" s="20" t="str">
        <f>IF(VLOOKUP(B2070,属性中转表!A:G,7,FALSE)=0,"",VLOOKUP(VLOOKUP(B2070,属性中转表!A:G,7,FALSE),属性中转表!$K$2:$P$21,6,0))&amp;IF(VLOOKUP(B2070,属性中转表!A:G,7,FALSE)&gt;=50,VLOOKUP(A2070,英雄数据表!A:K,9,0),IF(VLOOKUP(B2070,属性中转表!A:G,7,FALSE)&gt;=25,VLOOKUP(A2070,英雄数据表!A:K,5,0),""))</f>
        <v>"atk":300,"hp":5000,"undpspro":150,"pvpdpspro":100,"pvpundpspro":50,"atkpro":80</v>
      </c>
      <c r="J2070" s="20" t="str">
        <f>IF(I2070="","",属性中转表!$I$1&amp;(IF(VLOOKUP(B2070,属性中转表!A:G,7,FALSE)=0,0,VLOOKUP(VLOOKUP(B2070,属性中转表!A:G,7,FALSE),属性中转表!$K$2:$P$21,4,0)))+IFERROR(VLOOKUP(A2070,英雄数据表!A:K,IF(武魂!B2070&gt;=50,10,IF(武魂!B2070&gt;=25,6)),0),0))</f>
        <v>,"dpspro":150</v>
      </c>
      <c r="K2070" s="32" t="str">
        <f t="shared" si="141"/>
        <v>"atk":300,"hp":5000,"undpspro":150,"pvpdpspro":100,"pvpundpspro":50,"atkpro":80,"dpspro":150</v>
      </c>
      <c r="L2070" s="20" t="str">
        <f>IF(B2070&gt;=50,VLOOKUP(A2070,英雄数据表!A:L,11,FALSE),IF(B2070&gt;=25,VLOOKUP(A2070,英雄数据表!A:L,7,0),""))</f>
        <v>"2203602004"</v>
      </c>
      <c r="M2070" s="20" t="str">
        <f>IFERROR(VLOOKUP(B2070,属性中转表!$K$2:$O$21,5,FALSE),"")</f>
        <v/>
      </c>
      <c r="N2070" s="20" t="str">
        <f>IF(B2070=25,VLOOKUP(A2070,英雄数据表!A:L,8,FALSE),IF(B2070=50,VLOOKUP(A2070,英雄数据表!A:L,12,0),""))</f>
        <v/>
      </c>
    </row>
    <row r="2071" spans="1:14" x14ac:dyDescent="0.3">
      <c r="A2071" s="20">
        <v>22036</v>
      </c>
      <c r="B2071" s="21">
        <f t="shared" si="138"/>
        <v>70</v>
      </c>
      <c r="C2071" s="21">
        <v>5</v>
      </c>
      <c r="D2071" s="21">
        <f>VLOOKUP(A2071,英雄数据表!A:D,4,0)</f>
        <v>2</v>
      </c>
      <c r="E2071" s="20" t="str">
        <f>VLOOKUP(A2071,英雄数据表!A:C,3,0)</f>
        <v>永冻法杖</v>
      </c>
      <c r="F2071" s="20">
        <f t="shared" si="139"/>
        <v>22036</v>
      </c>
      <c r="G2071" s="20">
        <f t="shared" si="140"/>
        <v>22036</v>
      </c>
      <c r="H2071" s="21" t="str">
        <f>VLOOKUP(B2071,属性中转表!A:F,6,FALSE)</f>
        <v>"hp":291600,"atk":8100</v>
      </c>
      <c r="I2071" s="20" t="str">
        <f>IF(VLOOKUP(B2071,属性中转表!A:G,7,FALSE)=0,"",VLOOKUP(VLOOKUP(B2071,属性中转表!A:G,7,FALSE),属性中转表!$K$2:$P$21,6,0))&amp;IF(VLOOKUP(B2071,属性中转表!A:G,7,FALSE)&gt;=50,VLOOKUP(A2071,英雄数据表!A:K,9,0),IF(VLOOKUP(B2071,属性中转表!A:G,7,FALSE)&gt;=25,VLOOKUP(A2071,英雄数据表!A:K,5,0),""))</f>
        <v>"atk":300,"hp":5000,"undpspro":150,"pvpdpspro":100,"pvpundpspro":100,"atkpro":80</v>
      </c>
      <c r="J2071" s="20" t="str">
        <f>IF(I2071="","",属性中转表!$I$1&amp;(IF(VLOOKUP(B2071,属性中转表!A:G,7,FALSE)=0,0,VLOOKUP(VLOOKUP(B2071,属性中转表!A:G,7,FALSE),属性中转表!$K$2:$P$21,4,0)))+IFERROR(VLOOKUP(A2071,英雄数据表!A:K,IF(武魂!B2071&gt;=50,10,IF(武魂!B2071&gt;=25,6)),0),0))</f>
        <v>,"dpspro":150</v>
      </c>
      <c r="K2071" s="32" t="str">
        <f t="shared" si="141"/>
        <v>"atk":300,"hp":5000,"undpspro":150,"pvpdpspro":100,"pvpundpspro":100,"atkpro":80,"dpspro":150</v>
      </c>
      <c r="L2071" s="20" t="str">
        <f>IF(B2071&gt;=50,VLOOKUP(A2071,英雄数据表!A:L,11,FALSE),IF(B2071&gt;=25,VLOOKUP(A2071,英雄数据表!A:L,7,0),""))</f>
        <v>"2203602004"</v>
      </c>
      <c r="M2071" s="20" t="str">
        <f>IFERROR(VLOOKUP(B2071,属性中转表!$K$2:$O$21,5,FALSE),"")</f>
        <v>"pvpundpspro":50</v>
      </c>
      <c r="N2071" s="20" t="str">
        <f>IF(B2071=25,VLOOKUP(A2071,英雄数据表!A:L,8,FALSE),IF(B2071=50,VLOOKUP(A2071,英雄数据表!A:L,12,0),""))</f>
        <v/>
      </c>
    </row>
    <row r="2072" spans="1:14" x14ac:dyDescent="0.3">
      <c r="A2072" s="20">
        <v>22036</v>
      </c>
      <c r="B2072" s="21">
        <f t="shared" si="138"/>
        <v>71</v>
      </c>
      <c r="C2072" s="21">
        <v>5</v>
      </c>
      <c r="D2072" s="21">
        <f>VLOOKUP(A2072,英雄数据表!A:D,4,0)</f>
        <v>2</v>
      </c>
      <c r="E2072" s="20" t="str">
        <f>VLOOKUP(A2072,英雄数据表!A:C,3,0)</f>
        <v>永冻法杖</v>
      </c>
      <c r="F2072" s="20">
        <f t="shared" si="139"/>
        <v>22036</v>
      </c>
      <c r="G2072" s="20">
        <f t="shared" si="140"/>
        <v>22036</v>
      </c>
      <c r="H2072" s="21" t="str">
        <f>VLOOKUP(B2072,属性中转表!A:F,6,FALSE)</f>
        <v>"hp":297000,"atk":8250</v>
      </c>
      <c r="I2072" s="20" t="str">
        <f>IF(VLOOKUP(B2072,属性中转表!A:G,7,FALSE)=0,"",VLOOKUP(VLOOKUP(B2072,属性中转表!A:G,7,FALSE),属性中转表!$K$2:$P$21,6,0))&amp;IF(VLOOKUP(B2072,属性中转表!A:G,7,FALSE)&gt;=50,VLOOKUP(A2072,英雄数据表!A:K,9,0),IF(VLOOKUP(B2072,属性中转表!A:G,7,FALSE)&gt;=25,VLOOKUP(A2072,英雄数据表!A:K,5,0),""))</f>
        <v>"atk":300,"hp":5000,"undpspro":150,"pvpdpspro":100,"pvpundpspro":100,"atkpro":80</v>
      </c>
      <c r="J2072" s="20" t="str">
        <f>IF(I2072="","",属性中转表!$I$1&amp;(IF(VLOOKUP(B2072,属性中转表!A:G,7,FALSE)=0,0,VLOOKUP(VLOOKUP(B2072,属性中转表!A:G,7,FALSE),属性中转表!$K$2:$P$21,4,0)))+IFERROR(VLOOKUP(A2072,英雄数据表!A:K,IF(武魂!B2072&gt;=50,10,IF(武魂!B2072&gt;=25,6)),0),0))</f>
        <v>,"dpspro":150</v>
      </c>
      <c r="K2072" s="32" t="str">
        <f t="shared" si="141"/>
        <v>"atk":300,"hp":5000,"undpspro":150,"pvpdpspro":100,"pvpundpspro":100,"atkpro":80,"dpspro":150</v>
      </c>
      <c r="L2072" s="20" t="str">
        <f>IF(B2072&gt;=50,VLOOKUP(A2072,英雄数据表!A:L,11,FALSE),IF(B2072&gt;=25,VLOOKUP(A2072,英雄数据表!A:L,7,0),""))</f>
        <v>"2203602004"</v>
      </c>
      <c r="M2072" s="20" t="str">
        <f>IFERROR(VLOOKUP(B2072,属性中转表!$K$2:$O$21,5,FALSE),"")</f>
        <v/>
      </c>
      <c r="N2072" s="20" t="str">
        <f>IF(B2072=25,VLOOKUP(A2072,英雄数据表!A:L,8,FALSE),IF(B2072=50,VLOOKUP(A2072,英雄数据表!A:L,12,0),""))</f>
        <v/>
      </c>
    </row>
    <row r="2073" spans="1:14" x14ac:dyDescent="0.3">
      <c r="A2073" s="20">
        <v>22036</v>
      </c>
      <c r="B2073" s="21">
        <f t="shared" si="138"/>
        <v>72</v>
      </c>
      <c r="C2073" s="21">
        <v>5</v>
      </c>
      <c r="D2073" s="21">
        <f>VLOOKUP(A2073,英雄数据表!A:D,4,0)</f>
        <v>2</v>
      </c>
      <c r="E2073" s="20" t="str">
        <f>VLOOKUP(A2073,英雄数据表!A:C,3,0)</f>
        <v>永冻法杖</v>
      </c>
      <c r="F2073" s="20">
        <f t="shared" si="139"/>
        <v>22036</v>
      </c>
      <c r="G2073" s="20">
        <f t="shared" si="140"/>
        <v>22036</v>
      </c>
      <c r="H2073" s="21" t="str">
        <f>VLOOKUP(B2073,属性中转表!A:F,6,FALSE)</f>
        <v>"hp":302400,"atk":8400</v>
      </c>
      <c r="I2073" s="20" t="str">
        <f>IF(VLOOKUP(B2073,属性中转表!A:G,7,FALSE)=0,"",VLOOKUP(VLOOKUP(B2073,属性中转表!A:G,7,FALSE),属性中转表!$K$2:$P$21,6,0))&amp;IF(VLOOKUP(B2073,属性中转表!A:G,7,FALSE)&gt;=50,VLOOKUP(A2073,英雄数据表!A:K,9,0),IF(VLOOKUP(B2073,属性中转表!A:G,7,FALSE)&gt;=25,VLOOKUP(A2073,英雄数据表!A:K,5,0),""))</f>
        <v>"atk":300,"hp":5000,"undpspro":150,"pvpdpspro":100,"pvpundpspro":100,"atkpro":80</v>
      </c>
      <c r="J2073" s="20" t="str">
        <f>IF(I2073="","",属性中转表!$I$1&amp;(IF(VLOOKUP(B2073,属性中转表!A:G,7,FALSE)=0,0,VLOOKUP(VLOOKUP(B2073,属性中转表!A:G,7,FALSE),属性中转表!$K$2:$P$21,4,0)))+IFERROR(VLOOKUP(A2073,英雄数据表!A:K,IF(武魂!B2073&gt;=50,10,IF(武魂!B2073&gt;=25,6)),0),0))</f>
        <v>,"dpspro":150</v>
      </c>
      <c r="K2073" s="32" t="str">
        <f t="shared" si="141"/>
        <v>"atk":300,"hp":5000,"undpspro":150,"pvpdpspro":100,"pvpundpspro":100,"atkpro":80,"dpspro":150</v>
      </c>
      <c r="L2073" s="20" t="str">
        <f>IF(B2073&gt;=50,VLOOKUP(A2073,英雄数据表!A:L,11,FALSE),IF(B2073&gt;=25,VLOOKUP(A2073,英雄数据表!A:L,7,0),""))</f>
        <v>"2203602004"</v>
      </c>
      <c r="M2073" s="20" t="str">
        <f>IFERROR(VLOOKUP(B2073,属性中转表!$K$2:$O$21,5,FALSE),"")</f>
        <v/>
      </c>
      <c r="N2073" s="20" t="str">
        <f>IF(B2073=25,VLOOKUP(A2073,英雄数据表!A:L,8,FALSE),IF(B2073=50,VLOOKUP(A2073,英雄数据表!A:L,12,0),""))</f>
        <v/>
      </c>
    </row>
    <row r="2074" spans="1:14" x14ac:dyDescent="0.3">
      <c r="A2074" s="20">
        <v>22036</v>
      </c>
      <c r="B2074" s="21">
        <f t="shared" si="138"/>
        <v>73</v>
      </c>
      <c r="C2074" s="21">
        <v>5</v>
      </c>
      <c r="D2074" s="21">
        <f>VLOOKUP(A2074,英雄数据表!A:D,4,0)</f>
        <v>2</v>
      </c>
      <c r="E2074" s="20" t="str">
        <f>VLOOKUP(A2074,英雄数据表!A:C,3,0)</f>
        <v>永冻法杖</v>
      </c>
      <c r="F2074" s="20">
        <f t="shared" si="139"/>
        <v>22036</v>
      </c>
      <c r="G2074" s="20">
        <f t="shared" si="140"/>
        <v>22036</v>
      </c>
      <c r="H2074" s="21" t="str">
        <f>VLOOKUP(B2074,属性中转表!A:F,6,FALSE)</f>
        <v>"hp":307800,"atk":8550</v>
      </c>
      <c r="I2074" s="20" t="str">
        <f>IF(VLOOKUP(B2074,属性中转表!A:G,7,FALSE)=0,"",VLOOKUP(VLOOKUP(B2074,属性中转表!A:G,7,FALSE),属性中转表!$K$2:$P$21,6,0))&amp;IF(VLOOKUP(B2074,属性中转表!A:G,7,FALSE)&gt;=50,VLOOKUP(A2074,英雄数据表!A:K,9,0),IF(VLOOKUP(B2074,属性中转表!A:G,7,FALSE)&gt;=25,VLOOKUP(A2074,英雄数据表!A:K,5,0),""))</f>
        <v>"atk":300,"hp":5000,"undpspro":150,"pvpdpspro":100,"pvpundpspro":100,"atkpro":80</v>
      </c>
      <c r="J2074" s="20" t="str">
        <f>IF(I2074="","",属性中转表!$I$1&amp;(IF(VLOOKUP(B2074,属性中转表!A:G,7,FALSE)=0,0,VLOOKUP(VLOOKUP(B2074,属性中转表!A:G,7,FALSE),属性中转表!$K$2:$P$21,4,0)))+IFERROR(VLOOKUP(A2074,英雄数据表!A:K,IF(武魂!B2074&gt;=50,10,IF(武魂!B2074&gt;=25,6)),0),0))</f>
        <v>,"dpspro":150</v>
      </c>
      <c r="K2074" s="32" t="str">
        <f t="shared" si="141"/>
        <v>"atk":300,"hp":5000,"undpspro":150,"pvpdpspro":100,"pvpundpspro":100,"atkpro":80,"dpspro":150</v>
      </c>
      <c r="L2074" s="20" t="str">
        <f>IF(B2074&gt;=50,VLOOKUP(A2074,英雄数据表!A:L,11,FALSE),IF(B2074&gt;=25,VLOOKUP(A2074,英雄数据表!A:L,7,0),""))</f>
        <v>"2203602004"</v>
      </c>
      <c r="M2074" s="20" t="str">
        <f>IFERROR(VLOOKUP(B2074,属性中转表!$K$2:$O$21,5,FALSE),"")</f>
        <v/>
      </c>
      <c r="N2074" s="20" t="str">
        <f>IF(B2074=25,VLOOKUP(A2074,英雄数据表!A:L,8,FALSE),IF(B2074=50,VLOOKUP(A2074,英雄数据表!A:L,12,0),""))</f>
        <v/>
      </c>
    </row>
    <row r="2075" spans="1:14" x14ac:dyDescent="0.3">
      <c r="A2075" s="20">
        <v>22036</v>
      </c>
      <c r="B2075" s="21">
        <f t="shared" ref="B2075:B2094" si="142">IF(A2075=A2074,B2074+1,1)</f>
        <v>74</v>
      </c>
      <c r="C2075" s="21">
        <v>5</v>
      </c>
      <c r="D2075" s="21">
        <f>VLOOKUP(A2075,英雄数据表!A:D,4,0)</f>
        <v>2</v>
      </c>
      <c r="E2075" s="20" t="str">
        <f>VLOOKUP(A2075,英雄数据表!A:C,3,0)</f>
        <v>永冻法杖</v>
      </c>
      <c r="F2075" s="20">
        <f t="shared" ref="F2075:F2094" si="143">A2075</f>
        <v>22036</v>
      </c>
      <c r="G2075" s="20">
        <f t="shared" ref="G2075:G2094" si="144">A2075</f>
        <v>22036</v>
      </c>
      <c r="H2075" s="21" t="str">
        <f>VLOOKUP(B2075,属性中转表!A:F,6,FALSE)</f>
        <v>"hp":313200,"atk":8700</v>
      </c>
      <c r="I2075" s="20" t="str">
        <f>IF(VLOOKUP(B2075,属性中转表!A:G,7,FALSE)=0,"",VLOOKUP(VLOOKUP(B2075,属性中转表!A:G,7,FALSE),属性中转表!$K$2:$P$21,6,0))&amp;IF(VLOOKUP(B2075,属性中转表!A:G,7,FALSE)&gt;=50,VLOOKUP(A2075,英雄数据表!A:K,9,0),IF(VLOOKUP(B2075,属性中转表!A:G,7,FALSE)&gt;=25,VLOOKUP(A2075,英雄数据表!A:K,5,0),""))</f>
        <v>"atk":300,"hp":5000,"undpspro":150,"pvpdpspro":100,"pvpundpspro":100,"atkpro":80</v>
      </c>
      <c r="J2075" s="20" t="str">
        <f>IF(I2075="","",属性中转表!$I$1&amp;(IF(VLOOKUP(B2075,属性中转表!A:G,7,FALSE)=0,0,VLOOKUP(VLOOKUP(B2075,属性中转表!A:G,7,FALSE),属性中转表!$K$2:$P$21,4,0)))+IFERROR(VLOOKUP(A2075,英雄数据表!A:K,IF(武魂!B2075&gt;=50,10,IF(武魂!B2075&gt;=25,6)),0),0))</f>
        <v>,"dpspro":150</v>
      </c>
      <c r="K2075" s="32" t="str">
        <f t="shared" ref="K2075:K2094" si="145">I2075&amp;J2075</f>
        <v>"atk":300,"hp":5000,"undpspro":150,"pvpdpspro":100,"pvpundpspro":100,"atkpro":80,"dpspro":150</v>
      </c>
      <c r="L2075" s="20" t="str">
        <f>IF(B2075&gt;=50,VLOOKUP(A2075,英雄数据表!A:L,11,FALSE),IF(B2075&gt;=25,VLOOKUP(A2075,英雄数据表!A:L,7,0),""))</f>
        <v>"2203602004"</v>
      </c>
      <c r="M2075" s="20" t="str">
        <f>IFERROR(VLOOKUP(B2075,属性中转表!$K$2:$O$21,5,FALSE),"")</f>
        <v/>
      </c>
      <c r="N2075" s="20" t="str">
        <f>IF(B2075=25,VLOOKUP(A2075,英雄数据表!A:L,8,FALSE),IF(B2075=50,VLOOKUP(A2075,英雄数据表!A:L,12,0),""))</f>
        <v/>
      </c>
    </row>
    <row r="2076" spans="1:14" x14ac:dyDescent="0.3">
      <c r="A2076" s="20">
        <v>22036</v>
      </c>
      <c r="B2076" s="21">
        <f t="shared" si="142"/>
        <v>75</v>
      </c>
      <c r="C2076" s="21">
        <v>5</v>
      </c>
      <c r="D2076" s="21">
        <f>VLOOKUP(A2076,英雄数据表!A:D,4,0)</f>
        <v>2</v>
      </c>
      <c r="E2076" s="20" t="str">
        <f>VLOOKUP(A2076,英雄数据表!A:C,3,0)</f>
        <v>永冻法杖</v>
      </c>
      <c r="F2076" s="20">
        <f t="shared" si="143"/>
        <v>22036</v>
      </c>
      <c r="G2076" s="20">
        <f t="shared" si="144"/>
        <v>22036</v>
      </c>
      <c r="H2076" s="21" t="str">
        <f>VLOOKUP(B2076,属性中转表!A:F,6,FALSE)</f>
        <v>"hp":318600,"atk":8850</v>
      </c>
      <c r="I2076" s="20" t="str">
        <f>IF(VLOOKUP(B2076,属性中转表!A:G,7,FALSE)=0,"",VLOOKUP(VLOOKUP(B2076,属性中转表!A:G,7,FALSE),属性中转表!$K$2:$P$21,6,0))&amp;IF(VLOOKUP(B2076,属性中转表!A:G,7,FALSE)&gt;=50,VLOOKUP(A2076,英雄数据表!A:K,9,0),IF(VLOOKUP(B2076,属性中转表!A:G,7,FALSE)&gt;=25,VLOOKUP(A2076,英雄数据表!A:K,5,0),""))</f>
        <v>"atk":600,"hp":10000,"undpspro":150,"pvpdpspro":100,"pvpundpspro":100,"speed":10,"atkpro":80</v>
      </c>
      <c r="J2076" s="20" t="str">
        <f>IF(I2076="","",属性中转表!$I$1&amp;(IF(VLOOKUP(B2076,属性中转表!A:G,7,FALSE)=0,0,VLOOKUP(VLOOKUP(B2076,属性中转表!A:G,7,FALSE),属性中转表!$K$2:$P$21,4,0)))+IFERROR(VLOOKUP(A2076,英雄数据表!A:K,IF(武魂!B2076&gt;=50,10,IF(武魂!B2076&gt;=25,6)),0),0))</f>
        <v>,"dpspro":150</v>
      </c>
      <c r="K2076" s="32" t="str">
        <f t="shared" si="145"/>
        <v>"atk":600,"hp":10000,"undpspro":150,"pvpdpspro":100,"pvpundpspro":100,"speed":10,"atkpro":80,"dpspro":150</v>
      </c>
      <c r="L2076" s="20" t="str">
        <f>IF(B2076&gt;=50,VLOOKUP(A2076,英雄数据表!A:L,11,FALSE),IF(B2076&gt;=25,VLOOKUP(A2076,英雄数据表!A:L,7,0),""))</f>
        <v>"2203602004"</v>
      </c>
      <c r="M2076" s="20" t="str">
        <f>IFERROR(VLOOKUP(B2076,属性中转表!$K$2:$O$21,5,FALSE),"")</f>
        <v>"speed":10,"atk":300,"hp":5000</v>
      </c>
      <c r="N2076" s="20" t="str">
        <f>IF(B2076=25,VLOOKUP(A2076,英雄数据表!A:L,8,FALSE),IF(B2076=50,VLOOKUP(A2076,英雄数据表!A:L,12,0),""))</f>
        <v/>
      </c>
    </row>
    <row r="2077" spans="1:14" x14ac:dyDescent="0.3">
      <c r="A2077" s="20">
        <v>22036</v>
      </c>
      <c r="B2077" s="21">
        <f t="shared" si="142"/>
        <v>76</v>
      </c>
      <c r="C2077" s="21">
        <v>5</v>
      </c>
      <c r="D2077" s="21">
        <f>VLOOKUP(A2077,英雄数据表!A:D,4,0)</f>
        <v>2</v>
      </c>
      <c r="E2077" s="20" t="str">
        <f>VLOOKUP(A2077,英雄数据表!A:C,3,0)</f>
        <v>永冻法杖</v>
      </c>
      <c r="F2077" s="20">
        <f t="shared" si="143"/>
        <v>22036</v>
      </c>
      <c r="G2077" s="20">
        <f t="shared" si="144"/>
        <v>22036</v>
      </c>
      <c r="H2077" s="21" t="str">
        <f>VLOOKUP(B2077,属性中转表!A:F,6,FALSE)</f>
        <v>"hp":324000,"atk":9000</v>
      </c>
      <c r="I2077" s="20" t="str">
        <f>IF(VLOOKUP(B2077,属性中转表!A:G,7,FALSE)=0,"",VLOOKUP(VLOOKUP(B2077,属性中转表!A:G,7,FALSE),属性中转表!$K$2:$P$21,6,0))&amp;IF(VLOOKUP(B2077,属性中转表!A:G,7,FALSE)&gt;=50,VLOOKUP(A2077,英雄数据表!A:K,9,0),IF(VLOOKUP(B2077,属性中转表!A:G,7,FALSE)&gt;=25,VLOOKUP(A2077,英雄数据表!A:K,5,0),""))</f>
        <v>"atk":600,"hp":10000,"undpspro":150,"pvpdpspro":100,"pvpundpspro":100,"speed":10,"atkpro":80</v>
      </c>
      <c r="J2077" s="20" t="str">
        <f>IF(I2077="","",属性中转表!$I$1&amp;(IF(VLOOKUP(B2077,属性中转表!A:G,7,FALSE)=0,0,VLOOKUP(VLOOKUP(B2077,属性中转表!A:G,7,FALSE),属性中转表!$K$2:$P$21,4,0)))+IFERROR(VLOOKUP(A2077,英雄数据表!A:K,IF(武魂!B2077&gt;=50,10,IF(武魂!B2077&gt;=25,6)),0),0))</f>
        <v>,"dpspro":150</v>
      </c>
      <c r="K2077" s="32" t="str">
        <f t="shared" si="145"/>
        <v>"atk":600,"hp":10000,"undpspro":150,"pvpdpspro":100,"pvpundpspro":100,"speed":10,"atkpro":80,"dpspro":150</v>
      </c>
      <c r="L2077" s="20" t="str">
        <f>IF(B2077&gt;=50,VLOOKUP(A2077,英雄数据表!A:L,11,FALSE),IF(B2077&gt;=25,VLOOKUP(A2077,英雄数据表!A:L,7,0),""))</f>
        <v>"2203602004"</v>
      </c>
      <c r="M2077" s="20" t="str">
        <f>IFERROR(VLOOKUP(B2077,属性中转表!$K$2:$O$21,5,FALSE),"")</f>
        <v/>
      </c>
      <c r="N2077" s="20" t="str">
        <f>IF(B2077=25,VLOOKUP(A2077,英雄数据表!A:L,8,FALSE),IF(B2077=50,VLOOKUP(A2077,英雄数据表!A:L,12,0),""))</f>
        <v/>
      </c>
    </row>
    <row r="2078" spans="1:14" x14ac:dyDescent="0.3">
      <c r="A2078" s="20">
        <v>22036</v>
      </c>
      <c r="B2078" s="21">
        <f t="shared" si="142"/>
        <v>77</v>
      </c>
      <c r="C2078" s="21">
        <v>5</v>
      </c>
      <c r="D2078" s="21">
        <f>VLOOKUP(A2078,英雄数据表!A:D,4,0)</f>
        <v>2</v>
      </c>
      <c r="E2078" s="20" t="str">
        <f>VLOOKUP(A2078,英雄数据表!A:C,3,0)</f>
        <v>永冻法杖</v>
      </c>
      <c r="F2078" s="20">
        <f t="shared" si="143"/>
        <v>22036</v>
      </c>
      <c r="G2078" s="20">
        <f t="shared" si="144"/>
        <v>22036</v>
      </c>
      <c r="H2078" s="21" t="str">
        <f>VLOOKUP(B2078,属性中转表!A:F,6,FALSE)</f>
        <v>"hp":329400,"atk":9150</v>
      </c>
      <c r="I2078" s="20" t="str">
        <f>IF(VLOOKUP(B2078,属性中转表!A:G,7,FALSE)=0,"",VLOOKUP(VLOOKUP(B2078,属性中转表!A:G,7,FALSE),属性中转表!$K$2:$P$21,6,0))&amp;IF(VLOOKUP(B2078,属性中转表!A:G,7,FALSE)&gt;=50,VLOOKUP(A2078,英雄数据表!A:K,9,0),IF(VLOOKUP(B2078,属性中转表!A:G,7,FALSE)&gt;=25,VLOOKUP(A2078,英雄数据表!A:K,5,0),""))</f>
        <v>"atk":600,"hp":10000,"undpspro":150,"pvpdpspro":100,"pvpundpspro":100,"speed":10,"atkpro":80</v>
      </c>
      <c r="J2078" s="20" t="str">
        <f>IF(I2078="","",属性中转表!$I$1&amp;(IF(VLOOKUP(B2078,属性中转表!A:G,7,FALSE)=0,0,VLOOKUP(VLOOKUP(B2078,属性中转表!A:G,7,FALSE),属性中转表!$K$2:$P$21,4,0)))+IFERROR(VLOOKUP(A2078,英雄数据表!A:K,IF(武魂!B2078&gt;=50,10,IF(武魂!B2078&gt;=25,6)),0),0))</f>
        <v>,"dpspro":150</v>
      </c>
      <c r="K2078" s="32" t="str">
        <f t="shared" si="145"/>
        <v>"atk":600,"hp":10000,"undpspro":150,"pvpdpspro":100,"pvpundpspro":100,"speed":10,"atkpro":80,"dpspro":150</v>
      </c>
      <c r="L2078" s="20" t="str">
        <f>IF(B2078&gt;=50,VLOOKUP(A2078,英雄数据表!A:L,11,FALSE),IF(B2078&gt;=25,VLOOKUP(A2078,英雄数据表!A:L,7,0),""))</f>
        <v>"2203602004"</v>
      </c>
      <c r="M2078" s="20" t="str">
        <f>IFERROR(VLOOKUP(B2078,属性中转表!$K$2:$O$21,5,FALSE),"")</f>
        <v/>
      </c>
      <c r="N2078" s="20" t="str">
        <f>IF(B2078=25,VLOOKUP(A2078,英雄数据表!A:L,8,FALSE),IF(B2078=50,VLOOKUP(A2078,英雄数据表!A:L,12,0),""))</f>
        <v/>
      </c>
    </row>
    <row r="2079" spans="1:14" x14ac:dyDescent="0.3">
      <c r="A2079" s="20">
        <v>22036</v>
      </c>
      <c r="B2079" s="21">
        <f t="shared" si="142"/>
        <v>78</v>
      </c>
      <c r="C2079" s="21">
        <v>5</v>
      </c>
      <c r="D2079" s="21">
        <f>VLOOKUP(A2079,英雄数据表!A:D,4,0)</f>
        <v>2</v>
      </c>
      <c r="E2079" s="20" t="str">
        <f>VLOOKUP(A2079,英雄数据表!A:C,3,0)</f>
        <v>永冻法杖</v>
      </c>
      <c r="F2079" s="20">
        <f t="shared" si="143"/>
        <v>22036</v>
      </c>
      <c r="G2079" s="20">
        <f t="shared" si="144"/>
        <v>22036</v>
      </c>
      <c r="H2079" s="21" t="str">
        <f>VLOOKUP(B2079,属性中转表!A:F,6,FALSE)</f>
        <v>"hp":334800,"atk":9300</v>
      </c>
      <c r="I2079" s="20" t="str">
        <f>IF(VLOOKUP(B2079,属性中转表!A:G,7,FALSE)=0,"",VLOOKUP(VLOOKUP(B2079,属性中转表!A:G,7,FALSE),属性中转表!$K$2:$P$21,6,0))&amp;IF(VLOOKUP(B2079,属性中转表!A:G,7,FALSE)&gt;=50,VLOOKUP(A2079,英雄数据表!A:K,9,0),IF(VLOOKUP(B2079,属性中转表!A:G,7,FALSE)&gt;=25,VLOOKUP(A2079,英雄数据表!A:K,5,0),""))</f>
        <v>"atk":600,"hp":10000,"undpspro":150,"pvpdpspro":100,"pvpundpspro":100,"speed":10,"atkpro":80</v>
      </c>
      <c r="J2079" s="20" t="str">
        <f>IF(I2079="","",属性中转表!$I$1&amp;(IF(VLOOKUP(B2079,属性中转表!A:G,7,FALSE)=0,0,VLOOKUP(VLOOKUP(B2079,属性中转表!A:G,7,FALSE),属性中转表!$K$2:$P$21,4,0)))+IFERROR(VLOOKUP(A2079,英雄数据表!A:K,IF(武魂!B2079&gt;=50,10,IF(武魂!B2079&gt;=25,6)),0),0))</f>
        <v>,"dpspro":150</v>
      </c>
      <c r="K2079" s="32" t="str">
        <f t="shared" si="145"/>
        <v>"atk":600,"hp":10000,"undpspro":150,"pvpdpspro":100,"pvpundpspro":100,"speed":10,"atkpro":80,"dpspro":150</v>
      </c>
      <c r="L2079" s="20" t="str">
        <f>IF(B2079&gt;=50,VLOOKUP(A2079,英雄数据表!A:L,11,FALSE),IF(B2079&gt;=25,VLOOKUP(A2079,英雄数据表!A:L,7,0),""))</f>
        <v>"2203602004"</v>
      </c>
      <c r="M2079" s="20" t="str">
        <f>IFERROR(VLOOKUP(B2079,属性中转表!$K$2:$O$21,5,FALSE),"")</f>
        <v/>
      </c>
      <c r="N2079" s="20" t="str">
        <f>IF(B2079=25,VLOOKUP(A2079,英雄数据表!A:L,8,FALSE),IF(B2079=50,VLOOKUP(A2079,英雄数据表!A:L,12,0),""))</f>
        <v/>
      </c>
    </row>
    <row r="2080" spans="1:14" x14ac:dyDescent="0.3">
      <c r="A2080" s="20">
        <v>22036</v>
      </c>
      <c r="B2080" s="21">
        <f t="shared" si="142"/>
        <v>79</v>
      </c>
      <c r="C2080" s="21">
        <v>5</v>
      </c>
      <c r="D2080" s="21">
        <f>VLOOKUP(A2080,英雄数据表!A:D,4,0)</f>
        <v>2</v>
      </c>
      <c r="E2080" s="20" t="str">
        <f>VLOOKUP(A2080,英雄数据表!A:C,3,0)</f>
        <v>永冻法杖</v>
      </c>
      <c r="F2080" s="20">
        <f t="shared" si="143"/>
        <v>22036</v>
      </c>
      <c r="G2080" s="20">
        <f t="shared" si="144"/>
        <v>22036</v>
      </c>
      <c r="H2080" s="21" t="str">
        <f>VLOOKUP(B2080,属性中转表!A:F,6,FALSE)</f>
        <v>"hp":340200,"atk":9450</v>
      </c>
      <c r="I2080" s="20" t="str">
        <f>IF(VLOOKUP(B2080,属性中转表!A:G,7,FALSE)=0,"",VLOOKUP(VLOOKUP(B2080,属性中转表!A:G,7,FALSE),属性中转表!$K$2:$P$21,6,0))&amp;IF(VLOOKUP(B2080,属性中转表!A:G,7,FALSE)&gt;=50,VLOOKUP(A2080,英雄数据表!A:K,9,0),IF(VLOOKUP(B2080,属性中转表!A:G,7,FALSE)&gt;=25,VLOOKUP(A2080,英雄数据表!A:K,5,0),""))</f>
        <v>"atk":600,"hp":10000,"undpspro":150,"pvpdpspro":100,"pvpundpspro":100,"speed":10,"atkpro":80</v>
      </c>
      <c r="J2080" s="20" t="str">
        <f>IF(I2080="","",属性中转表!$I$1&amp;(IF(VLOOKUP(B2080,属性中转表!A:G,7,FALSE)=0,0,VLOOKUP(VLOOKUP(B2080,属性中转表!A:G,7,FALSE),属性中转表!$K$2:$P$21,4,0)))+IFERROR(VLOOKUP(A2080,英雄数据表!A:K,IF(武魂!B2080&gt;=50,10,IF(武魂!B2080&gt;=25,6)),0),0))</f>
        <v>,"dpspro":150</v>
      </c>
      <c r="K2080" s="32" t="str">
        <f t="shared" si="145"/>
        <v>"atk":600,"hp":10000,"undpspro":150,"pvpdpspro":100,"pvpundpspro":100,"speed":10,"atkpro":80,"dpspro":150</v>
      </c>
      <c r="L2080" s="20" t="str">
        <f>IF(B2080&gt;=50,VLOOKUP(A2080,英雄数据表!A:L,11,FALSE),IF(B2080&gt;=25,VLOOKUP(A2080,英雄数据表!A:L,7,0),""))</f>
        <v>"2203602004"</v>
      </c>
      <c r="M2080" s="20" t="str">
        <f>IFERROR(VLOOKUP(B2080,属性中转表!$K$2:$O$21,5,FALSE),"")</f>
        <v/>
      </c>
      <c r="N2080" s="20" t="str">
        <f>IF(B2080=25,VLOOKUP(A2080,英雄数据表!A:L,8,FALSE),IF(B2080=50,VLOOKUP(A2080,英雄数据表!A:L,12,0),""))</f>
        <v/>
      </c>
    </row>
    <row r="2081" spans="1:14" x14ac:dyDescent="0.3">
      <c r="A2081" s="20">
        <v>22036</v>
      </c>
      <c r="B2081" s="21">
        <f t="shared" si="142"/>
        <v>80</v>
      </c>
      <c r="C2081" s="21">
        <v>5</v>
      </c>
      <c r="D2081" s="21">
        <f>VLOOKUP(A2081,英雄数据表!A:D,4,0)</f>
        <v>2</v>
      </c>
      <c r="E2081" s="20" t="str">
        <f>VLOOKUP(A2081,英雄数据表!A:C,3,0)</f>
        <v>永冻法杖</v>
      </c>
      <c r="F2081" s="20">
        <f t="shared" si="143"/>
        <v>22036</v>
      </c>
      <c r="G2081" s="20">
        <f t="shared" si="144"/>
        <v>22036</v>
      </c>
      <c r="H2081" s="21" t="str">
        <f>VLOOKUP(B2081,属性中转表!A:F,6,FALSE)</f>
        <v>"hp":345600,"atk":9600</v>
      </c>
      <c r="I2081" s="20" t="str">
        <f>IF(VLOOKUP(B2081,属性中转表!A:G,7,FALSE)=0,"",VLOOKUP(VLOOKUP(B2081,属性中转表!A:G,7,FALSE),属性中转表!$K$2:$P$21,6,0))&amp;IF(VLOOKUP(B2081,属性中转表!A:G,7,FALSE)&gt;=50,VLOOKUP(A2081,英雄数据表!A:K,9,0),IF(VLOOKUP(B2081,属性中转表!A:G,7,FALSE)&gt;=25,VLOOKUP(A2081,英雄数据表!A:K,5,0),""))</f>
        <v>"atk":600,"hp":10000,"undpspro":200,"pvpdpspro":100,"pvpundpspro":100,"speed":10,"atkpro":80</v>
      </c>
      <c r="J2081" s="20" t="str">
        <f>IF(I2081="","",属性中转表!$I$1&amp;(IF(VLOOKUP(B2081,属性中转表!A:G,7,FALSE)=0,0,VLOOKUP(VLOOKUP(B2081,属性中转表!A:G,7,FALSE),属性中转表!$K$2:$P$21,4,0)))+IFERROR(VLOOKUP(A2081,英雄数据表!A:K,IF(武魂!B2081&gt;=50,10,IF(武魂!B2081&gt;=25,6)),0),0))</f>
        <v>,"dpspro":150</v>
      </c>
      <c r="K2081" s="32" t="str">
        <f t="shared" si="145"/>
        <v>"atk":600,"hp":10000,"undpspro":200,"pvpdpspro":100,"pvpundpspro":100,"speed":10,"atkpro":80,"dpspro":150</v>
      </c>
      <c r="L2081" s="20" t="str">
        <f>IF(B2081&gt;=50,VLOOKUP(A2081,英雄数据表!A:L,11,FALSE),IF(B2081&gt;=25,VLOOKUP(A2081,英雄数据表!A:L,7,0),""))</f>
        <v>"2203602004"</v>
      </c>
      <c r="M2081" s="20" t="str">
        <f>IFERROR(VLOOKUP(B2081,属性中转表!$K$2:$O$21,5,FALSE),"")</f>
        <v>"undpspro":50</v>
      </c>
      <c r="N2081" s="20" t="str">
        <f>IF(B2081=25,VLOOKUP(A2081,英雄数据表!A:L,8,FALSE),IF(B2081=50,VLOOKUP(A2081,英雄数据表!A:L,12,0),""))</f>
        <v/>
      </c>
    </row>
    <row r="2082" spans="1:14" x14ac:dyDescent="0.3">
      <c r="A2082" s="20">
        <v>22036</v>
      </c>
      <c r="B2082" s="21">
        <f t="shared" si="142"/>
        <v>81</v>
      </c>
      <c r="C2082" s="21">
        <v>5</v>
      </c>
      <c r="D2082" s="21">
        <f>VLOOKUP(A2082,英雄数据表!A:D,4,0)</f>
        <v>2</v>
      </c>
      <c r="E2082" s="20" t="str">
        <f>VLOOKUP(A2082,英雄数据表!A:C,3,0)</f>
        <v>永冻法杖</v>
      </c>
      <c r="F2082" s="20">
        <f t="shared" si="143"/>
        <v>22036</v>
      </c>
      <c r="G2082" s="20">
        <f t="shared" si="144"/>
        <v>22036</v>
      </c>
      <c r="H2082" s="21" t="str">
        <f>VLOOKUP(B2082,属性中转表!A:F,6,FALSE)</f>
        <v>"hp":351000,"atk":9750</v>
      </c>
      <c r="I2082" s="20" t="str">
        <f>IF(VLOOKUP(B2082,属性中转表!A:G,7,FALSE)=0,"",VLOOKUP(VLOOKUP(B2082,属性中转表!A:G,7,FALSE),属性中转表!$K$2:$P$21,6,0))&amp;IF(VLOOKUP(B2082,属性中转表!A:G,7,FALSE)&gt;=50,VLOOKUP(A2082,英雄数据表!A:K,9,0),IF(VLOOKUP(B2082,属性中转表!A:G,7,FALSE)&gt;=25,VLOOKUP(A2082,英雄数据表!A:K,5,0),""))</f>
        <v>"atk":600,"hp":10000,"undpspro":200,"pvpdpspro":100,"pvpundpspro":100,"speed":10,"atkpro":80</v>
      </c>
      <c r="J2082" s="20" t="str">
        <f>IF(I2082="","",属性中转表!$I$1&amp;(IF(VLOOKUP(B2082,属性中转表!A:G,7,FALSE)=0,0,VLOOKUP(VLOOKUP(B2082,属性中转表!A:G,7,FALSE),属性中转表!$K$2:$P$21,4,0)))+IFERROR(VLOOKUP(A2082,英雄数据表!A:K,IF(武魂!B2082&gt;=50,10,IF(武魂!B2082&gt;=25,6)),0),0))</f>
        <v>,"dpspro":150</v>
      </c>
      <c r="K2082" s="32" t="str">
        <f t="shared" si="145"/>
        <v>"atk":600,"hp":10000,"undpspro":200,"pvpdpspro":100,"pvpundpspro":100,"speed":10,"atkpro":80,"dpspro":150</v>
      </c>
      <c r="L2082" s="20" t="str">
        <f>IF(B2082&gt;=50,VLOOKUP(A2082,英雄数据表!A:L,11,FALSE),IF(B2082&gt;=25,VLOOKUP(A2082,英雄数据表!A:L,7,0),""))</f>
        <v>"2203602004"</v>
      </c>
      <c r="M2082" s="20" t="str">
        <f>IFERROR(VLOOKUP(B2082,属性中转表!$K$2:$O$21,5,FALSE),"")</f>
        <v/>
      </c>
      <c r="N2082" s="20" t="str">
        <f>IF(B2082=25,VLOOKUP(A2082,英雄数据表!A:L,8,FALSE),IF(B2082=50,VLOOKUP(A2082,英雄数据表!A:L,12,0),""))</f>
        <v/>
      </c>
    </row>
    <row r="2083" spans="1:14" x14ac:dyDescent="0.3">
      <c r="A2083" s="20">
        <v>22036</v>
      </c>
      <c r="B2083" s="21">
        <f t="shared" si="142"/>
        <v>82</v>
      </c>
      <c r="C2083" s="21">
        <v>5</v>
      </c>
      <c r="D2083" s="21">
        <f>VLOOKUP(A2083,英雄数据表!A:D,4,0)</f>
        <v>2</v>
      </c>
      <c r="E2083" s="20" t="str">
        <f>VLOOKUP(A2083,英雄数据表!A:C,3,0)</f>
        <v>永冻法杖</v>
      </c>
      <c r="F2083" s="20">
        <f t="shared" si="143"/>
        <v>22036</v>
      </c>
      <c r="G2083" s="20">
        <f t="shared" si="144"/>
        <v>22036</v>
      </c>
      <c r="H2083" s="21" t="str">
        <f>VLOOKUP(B2083,属性中转表!A:F,6,FALSE)</f>
        <v>"hp":356400,"atk":9900</v>
      </c>
      <c r="I2083" s="20" t="str">
        <f>IF(VLOOKUP(B2083,属性中转表!A:G,7,FALSE)=0,"",VLOOKUP(VLOOKUP(B2083,属性中转表!A:G,7,FALSE),属性中转表!$K$2:$P$21,6,0))&amp;IF(VLOOKUP(B2083,属性中转表!A:G,7,FALSE)&gt;=50,VLOOKUP(A2083,英雄数据表!A:K,9,0),IF(VLOOKUP(B2083,属性中转表!A:G,7,FALSE)&gt;=25,VLOOKUP(A2083,英雄数据表!A:K,5,0),""))</f>
        <v>"atk":600,"hp":10000,"undpspro":200,"pvpdpspro":100,"pvpundpspro":100,"speed":10,"atkpro":80</v>
      </c>
      <c r="J2083" s="20" t="str">
        <f>IF(I2083="","",属性中转表!$I$1&amp;(IF(VLOOKUP(B2083,属性中转表!A:G,7,FALSE)=0,0,VLOOKUP(VLOOKUP(B2083,属性中转表!A:G,7,FALSE),属性中转表!$K$2:$P$21,4,0)))+IFERROR(VLOOKUP(A2083,英雄数据表!A:K,IF(武魂!B2083&gt;=50,10,IF(武魂!B2083&gt;=25,6)),0),0))</f>
        <v>,"dpspro":150</v>
      </c>
      <c r="K2083" s="32" t="str">
        <f t="shared" si="145"/>
        <v>"atk":600,"hp":10000,"undpspro":200,"pvpdpspro":100,"pvpundpspro":100,"speed":10,"atkpro":80,"dpspro":150</v>
      </c>
      <c r="L2083" s="20" t="str">
        <f>IF(B2083&gt;=50,VLOOKUP(A2083,英雄数据表!A:L,11,FALSE),IF(B2083&gt;=25,VLOOKUP(A2083,英雄数据表!A:L,7,0),""))</f>
        <v>"2203602004"</v>
      </c>
      <c r="M2083" s="20" t="str">
        <f>IFERROR(VLOOKUP(B2083,属性中转表!$K$2:$O$21,5,FALSE),"")</f>
        <v/>
      </c>
      <c r="N2083" s="20" t="str">
        <f>IF(B2083=25,VLOOKUP(A2083,英雄数据表!A:L,8,FALSE),IF(B2083=50,VLOOKUP(A2083,英雄数据表!A:L,12,0),""))</f>
        <v/>
      </c>
    </row>
    <row r="2084" spans="1:14" x14ac:dyDescent="0.3">
      <c r="A2084" s="20">
        <v>22036</v>
      </c>
      <c r="B2084" s="21">
        <f t="shared" si="142"/>
        <v>83</v>
      </c>
      <c r="C2084" s="21">
        <v>5</v>
      </c>
      <c r="D2084" s="21">
        <f>VLOOKUP(A2084,英雄数据表!A:D,4,0)</f>
        <v>2</v>
      </c>
      <c r="E2084" s="20" t="str">
        <f>VLOOKUP(A2084,英雄数据表!A:C,3,0)</f>
        <v>永冻法杖</v>
      </c>
      <c r="F2084" s="20">
        <f t="shared" si="143"/>
        <v>22036</v>
      </c>
      <c r="G2084" s="20">
        <f t="shared" si="144"/>
        <v>22036</v>
      </c>
      <c r="H2084" s="21" t="str">
        <f>VLOOKUP(B2084,属性中转表!A:F,6,FALSE)</f>
        <v>"hp":361800,"atk":10050</v>
      </c>
      <c r="I2084" s="20" t="str">
        <f>IF(VLOOKUP(B2084,属性中转表!A:G,7,FALSE)=0,"",VLOOKUP(VLOOKUP(B2084,属性中转表!A:G,7,FALSE),属性中转表!$K$2:$P$21,6,0))&amp;IF(VLOOKUP(B2084,属性中转表!A:G,7,FALSE)&gt;=50,VLOOKUP(A2084,英雄数据表!A:K,9,0),IF(VLOOKUP(B2084,属性中转表!A:G,7,FALSE)&gt;=25,VLOOKUP(A2084,英雄数据表!A:K,5,0),""))</f>
        <v>"atk":600,"hp":10000,"undpspro":200,"pvpdpspro":100,"pvpundpspro":100,"speed":10,"atkpro":80</v>
      </c>
      <c r="J2084" s="20" t="str">
        <f>IF(I2084="","",属性中转表!$I$1&amp;(IF(VLOOKUP(B2084,属性中转表!A:G,7,FALSE)=0,0,VLOOKUP(VLOOKUP(B2084,属性中转表!A:G,7,FALSE),属性中转表!$K$2:$P$21,4,0)))+IFERROR(VLOOKUP(A2084,英雄数据表!A:K,IF(武魂!B2084&gt;=50,10,IF(武魂!B2084&gt;=25,6)),0),0))</f>
        <v>,"dpspro":150</v>
      </c>
      <c r="K2084" s="32" t="str">
        <f t="shared" si="145"/>
        <v>"atk":600,"hp":10000,"undpspro":200,"pvpdpspro":100,"pvpundpspro":100,"speed":10,"atkpro":80,"dpspro":150</v>
      </c>
      <c r="L2084" s="20" t="str">
        <f>IF(B2084&gt;=50,VLOOKUP(A2084,英雄数据表!A:L,11,FALSE),IF(B2084&gt;=25,VLOOKUP(A2084,英雄数据表!A:L,7,0),""))</f>
        <v>"2203602004"</v>
      </c>
      <c r="M2084" s="20" t="str">
        <f>IFERROR(VLOOKUP(B2084,属性中转表!$K$2:$O$21,5,FALSE),"")</f>
        <v/>
      </c>
      <c r="N2084" s="20" t="str">
        <f>IF(B2084=25,VLOOKUP(A2084,英雄数据表!A:L,8,FALSE),IF(B2084=50,VLOOKUP(A2084,英雄数据表!A:L,12,0),""))</f>
        <v/>
      </c>
    </row>
    <row r="2085" spans="1:14" x14ac:dyDescent="0.3">
      <c r="A2085" s="20">
        <v>22036</v>
      </c>
      <c r="B2085" s="21">
        <f t="shared" si="142"/>
        <v>84</v>
      </c>
      <c r="C2085" s="21">
        <v>5</v>
      </c>
      <c r="D2085" s="21">
        <f>VLOOKUP(A2085,英雄数据表!A:D,4,0)</f>
        <v>2</v>
      </c>
      <c r="E2085" s="20" t="str">
        <f>VLOOKUP(A2085,英雄数据表!A:C,3,0)</f>
        <v>永冻法杖</v>
      </c>
      <c r="F2085" s="20">
        <f t="shared" si="143"/>
        <v>22036</v>
      </c>
      <c r="G2085" s="20">
        <f t="shared" si="144"/>
        <v>22036</v>
      </c>
      <c r="H2085" s="21" t="str">
        <f>VLOOKUP(B2085,属性中转表!A:F,6,FALSE)</f>
        <v>"hp":367200,"atk":10200</v>
      </c>
      <c r="I2085" s="20" t="str">
        <f>IF(VLOOKUP(B2085,属性中转表!A:G,7,FALSE)=0,"",VLOOKUP(VLOOKUP(B2085,属性中转表!A:G,7,FALSE),属性中转表!$K$2:$P$21,6,0))&amp;IF(VLOOKUP(B2085,属性中转表!A:G,7,FALSE)&gt;=50,VLOOKUP(A2085,英雄数据表!A:K,9,0),IF(VLOOKUP(B2085,属性中转表!A:G,7,FALSE)&gt;=25,VLOOKUP(A2085,英雄数据表!A:K,5,0),""))</f>
        <v>"atk":600,"hp":10000,"undpspro":200,"pvpdpspro":100,"pvpundpspro":100,"speed":10,"atkpro":80</v>
      </c>
      <c r="J2085" s="20" t="str">
        <f>IF(I2085="","",属性中转表!$I$1&amp;(IF(VLOOKUP(B2085,属性中转表!A:G,7,FALSE)=0,0,VLOOKUP(VLOOKUP(B2085,属性中转表!A:G,7,FALSE),属性中转表!$K$2:$P$21,4,0)))+IFERROR(VLOOKUP(A2085,英雄数据表!A:K,IF(武魂!B2085&gt;=50,10,IF(武魂!B2085&gt;=25,6)),0),0))</f>
        <v>,"dpspro":150</v>
      </c>
      <c r="K2085" s="32" t="str">
        <f t="shared" si="145"/>
        <v>"atk":600,"hp":10000,"undpspro":200,"pvpdpspro":100,"pvpundpspro":100,"speed":10,"atkpro":80,"dpspro":150</v>
      </c>
      <c r="L2085" s="20" t="str">
        <f>IF(B2085&gt;=50,VLOOKUP(A2085,英雄数据表!A:L,11,FALSE),IF(B2085&gt;=25,VLOOKUP(A2085,英雄数据表!A:L,7,0),""))</f>
        <v>"2203602004"</v>
      </c>
      <c r="M2085" s="20" t="str">
        <f>IFERROR(VLOOKUP(B2085,属性中转表!$K$2:$O$21,5,FALSE),"")</f>
        <v/>
      </c>
      <c r="N2085" s="20" t="str">
        <f>IF(B2085=25,VLOOKUP(A2085,英雄数据表!A:L,8,FALSE),IF(B2085=50,VLOOKUP(A2085,英雄数据表!A:L,12,0),""))</f>
        <v/>
      </c>
    </row>
    <row r="2086" spans="1:14" x14ac:dyDescent="0.3">
      <c r="A2086" s="20">
        <v>22036</v>
      </c>
      <c r="B2086" s="21">
        <f t="shared" si="142"/>
        <v>85</v>
      </c>
      <c r="C2086" s="21">
        <v>5</v>
      </c>
      <c r="D2086" s="21">
        <f>VLOOKUP(A2086,英雄数据表!A:D,4,0)</f>
        <v>2</v>
      </c>
      <c r="E2086" s="20" t="str">
        <f>VLOOKUP(A2086,英雄数据表!A:C,3,0)</f>
        <v>永冻法杖</v>
      </c>
      <c r="F2086" s="20">
        <f t="shared" si="143"/>
        <v>22036</v>
      </c>
      <c r="G2086" s="20">
        <f t="shared" si="144"/>
        <v>22036</v>
      </c>
      <c r="H2086" s="21" t="str">
        <f>VLOOKUP(B2086,属性中转表!A:F,6,FALSE)</f>
        <v>"hp":372600,"atk":10350</v>
      </c>
      <c r="I2086" s="20" t="str">
        <f>IF(VLOOKUP(B2086,属性中转表!A:G,7,FALSE)=0,"",VLOOKUP(VLOOKUP(B2086,属性中转表!A:G,7,FALSE),属性中转表!$K$2:$P$21,6,0))&amp;IF(VLOOKUP(B2086,属性中转表!A:G,7,FALSE)&gt;=50,VLOOKUP(A2086,英雄数据表!A:K,9,0),IF(VLOOKUP(B2086,属性中转表!A:G,7,FALSE)&gt;=25,VLOOKUP(A2086,英雄数据表!A:K,5,0),""))</f>
        <v>"atk":600,"hp":10000,"undpspro":200,"pvpdpspro":100,"pvpundpspro":100,"speed":10,"atkpro":80</v>
      </c>
      <c r="J2086" s="20" t="str">
        <f>IF(I2086="","",属性中转表!$I$1&amp;(IF(VLOOKUP(B2086,属性中转表!A:G,7,FALSE)=0,0,VLOOKUP(VLOOKUP(B2086,属性中转表!A:G,7,FALSE),属性中转表!$K$2:$P$21,4,0)))+IFERROR(VLOOKUP(A2086,英雄数据表!A:K,IF(武魂!B2086&gt;=50,10,IF(武魂!B2086&gt;=25,6)),0),0))</f>
        <v>,"dpspro":200</v>
      </c>
      <c r="K2086" s="32" t="str">
        <f t="shared" si="145"/>
        <v>"atk":600,"hp":10000,"undpspro":200,"pvpdpspro":100,"pvpundpspro":100,"speed":10,"atkpro":80,"dpspro":200</v>
      </c>
      <c r="L2086" s="20" t="str">
        <f>IF(B2086&gt;=50,VLOOKUP(A2086,英雄数据表!A:L,11,FALSE),IF(B2086&gt;=25,VLOOKUP(A2086,英雄数据表!A:L,7,0),""))</f>
        <v>"2203602004"</v>
      </c>
      <c r="M2086" s="20" t="str">
        <f>IFERROR(VLOOKUP(B2086,属性中转表!$K$2:$O$21,5,FALSE),"")</f>
        <v>"dpspro":50</v>
      </c>
      <c r="N2086" s="20" t="str">
        <f>IF(B2086=25,VLOOKUP(A2086,英雄数据表!A:L,8,FALSE),IF(B2086=50,VLOOKUP(A2086,英雄数据表!A:L,12,0),""))</f>
        <v/>
      </c>
    </row>
    <row r="2087" spans="1:14" x14ac:dyDescent="0.3">
      <c r="A2087" s="20">
        <v>22036</v>
      </c>
      <c r="B2087" s="21">
        <f t="shared" si="142"/>
        <v>86</v>
      </c>
      <c r="C2087" s="21">
        <v>5</v>
      </c>
      <c r="D2087" s="21">
        <f>VLOOKUP(A2087,英雄数据表!A:D,4,0)</f>
        <v>2</v>
      </c>
      <c r="E2087" s="20" t="str">
        <f>VLOOKUP(A2087,英雄数据表!A:C,3,0)</f>
        <v>永冻法杖</v>
      </c>
      <c r="F2087" s="20">
        <f t="shared" si="143"/>
        <v>22036</v>
      </c>
      <c r="G2087" s="20">
        <f t="shared" si="144"/>
        <v>22036</v>
      </c>
      <c r="H2087" s="21" t="str">
        <f>VLOOKUP(B2087,属性中转表!A:F,6,FALSE)</f>
        <v>"hp":378000,"atk":10500</v>
      </c>
      <c r="I2087" s="20" t="str">
        <f>IF(VLOOKUP(B2087,属性中转表!A:G,7,FALSE)=0,"",VLOOKUP(VLOOKUP(B2087,属性中转表!A:G,7,FALSE),属性中转表!$K$2:$P$21,6,0))&amp;IF(VLOOKUP(B2087,属性中转表!A:G,7,FALSE)&gt;=50,VLOOKUP(A2087,英雄数据表!A:K,9,0),IF(VLOOKUP(B2087,属性中转表!A:G,7,FALSE)&gt;=25,VLOOKUP(A2087,英雄数据表!A:K,5,0),""))</f>
        <v>"atk":600,"hp":10000,"undpspro":200,"pvpdpspro":100,"pvpundpspro":100,"speed":10,"atkpro":80</v>
      </c>
      <c r="J2087" s="20" t="str">
        <f>IF(I2087="","",属性中转表!$I$1&amp;(IF(VLOOKUP(B2087,属性中转表!A:G,7,FALSE)=0,0,VLOOKUP(VLOOKUP(B2087,属性中转表!A:G,7,FALSE),属性中转表!$K$2:$P$21,4,0)))+IFERROR(VLOOKUP(A2087,英雄数据表!A:K,IF(武魂!B2087&gt;=50,10,IF(武魂!B2087&gt;=25,6)),0),0))</f>
        <v>,"dpspro":200</v>
      </c>
      <c r="K2087" s="32" t="str">
        <f t="shared" si="145"/>
        <v>"atk":600,"hp":10000,"undpspro":200,"pvpdpspro":100,"pvpundpspro":100,"speed":10,"atkpro":80,"dpspro":200</v>
      </c>
      <c r="L2087" s="20" t="str">
        <f>IF(B2087&gt;=50,VLOOKUP(A2087,英雄数据表!A:L,11,FALSE),IF(B2087&gt;=25,VLOOKUP(A2087,英雄数据表!A:L,7,0),""))</f>
        <v>"2203602004"</v>
      </c>
      <c r="M2087" s="20" t="str">
        <f>IFERROR(VLOOKUP(B2087,属性中转表!$K$2:$O$21,5,FALSE),"")</f>
        <v/>
      </c>
      <c r="N2087" s="20" t="str">
        <f>IF(B2087=25,VLOOKUP(A2087,英雄数据表!A:L,8,FALSE),IF(B2087=50,VLOOKUP(A2087,英雄数据表!A:L,12,0),""))</f>
        <v/>
      </c>
    </row>
    <row r="2088" spans="1:14" x14ac:dyDescent="0.3">
      <c r="A2088" s="20">
        <v>22036</v>
      </c>
      <c r="B2088" s="21">
        <f t="shared" si="142"/>
        <v>87</v>
      </c>
      <c r="C2088" s="21">
        <v>5</v>
      </c>
      <c r="D2088" s="21">
        <f>VLOOKUP(A2088,英雄数据表!A:D,4,0)</f>
        <v>2</v>
      </c>
      <c r="E2088" s="20" t="str">
        <f>VLOOKUP(A2088,英雄数据表!A:C,3,0)</f>
        <v>永冻法杖</v>
      </c>
      <c r="F2088" s="20">
        <f t="shared" si="143"/>
        <v>22036</v>
      </c>
      <c r="G2088" s="20">
        <f t="shared" si="144"/>
        <v>22036</v>
      </c>
      <c r="H2088" s="21" t="str">
        <f>VLOOKUP(B2088,属性中转表!A:F,6,FALSE)</f>
        <v>"hp":383400,"atk":10650</v>
      </c>
      <c r="I2088" s="20" t="str">
        <f>IF(VLOOKUP(B2088,属性中转表!A:G,7,FALSE)=0,"",VLOOKUP(VLOOKUP(B2088,属性中转表!A:G,7,FALSE),属性中转表!$K$2:$P$21,6,0))&amp;IF(VLOOKUP(B2088,属性中转表!A:G,7,FALSE)&gt;=50,VLOOKUP(A2088,英雄数据表!A:K,9,0),IF(VLOOKUP(B2088,属性中转表!A:G,7,FALSE)&gt;=25,VLOOKUP(A2088,英雄数据表!A:K,5,0),""))</f>
        <v>"atk":600,"hp":10000,"undpspro":200,"pvpdpspro":100,"pvpundpspro":100,"speed":10,"atkpro":80</v>
      </c>
      <c r="J2088" s="20" t="str">
        <f>IF(I2088="","",属性中转表!$I$1&amp;(IF(VLOOKUP(B2088,属性中转表!A:G,7,FALSE)=0,0,VLOOKUP(VLOOKUP(B2088,属性中转表!A:G,7,FALSE),属性中转表!$K$2:$P$21,4,0)))+IFERROR(VLOOKUP(A2088,英雄数据表!A:K,IF(武魂!B2088&gt;=50,10,IF(武魂!B2088&gt;=25,6)),0),0))</f>
        <v>,"dpspro":200</v>
      </c>
      <c r="K2088" s="32" t="str">
        <f t="shared" si="145"/>
        <v>"atk":600,"hp":10000,"undpspro":200,"pvpdpspro":100,"pvpundpspro":100,"speed":10,"atkpro":80,"dpspro":200</v>
      </c>
      <c r="L2088" s="20" t="str">
        <f>IF(B2088&gt;=50,VLOOKUP(A2088,英雄数据表!A:L,11,FALSE),IF(B2088&gt;=25,VLOOKUP(A2088,英雄数据表!A:L,7,0),""))</f>
        <v>"2203602004"</v>
      </c>
      <c r="M2088" s="20" t="str">
        <f>IFERROR(VLOOKUP(B2088,属性中转表!$K$2:$O$21,5,FALSE),"")</f>
        <v/>
      </c>
      <c r="N2088" s="20" t="str">
        <f>IF(B2088=25,VLOOKUP(A2088,英雄数据表!A:L,8,FALSE),IF(B2088=50,VLOOKUP(A2088,英雄数据表!A:L,12,0),""))</f>
        <v/>
      </c>
    </row>
    <row r="2089" spans="1:14" x14ac:dyDescent="0.3">
      <c r="A2089" s="20">
        <v>22036</v>
      </c>
      <c r="B2089" s="21">
        <f t="shared" si="142"/>
        <v>88</v>
      </c>
      <c r="C2089" s="21">
        <v>5</v>
      </c>
      <c r="D2089" s="21">
        <f>VLOOKUP(A2089,英雄数据表!A:D,4,0)</f>
        <v>2</v>
      </c>
      <c r="E2089" s="20" t="str">
        <f>VLOOKUP(A2089,英雄数据表!A:C,3,0)</f>
        <v>永冻法杖</v>
      </c>
      <c r="F2089" s="20">
        <f t="shared" si="143"/>
        <v>22036</v>
      </c>
      <c r="G2089" s="20">
        <f t="shared" si="144"/>
        <v>22036</v>
      </c>
      <c r="H2089" s="21" t="str">
        <f>VLOOKUP(B2089,属性中转表!A:F,6,FALSE)</f>
        <v>"hp":388800,"atk":10800</v>
      </c>
      <c r="I2089" s="20" t="str">
        <f>IF(VLOOKUP(B2089,属性中转表!A:G,7,FALSE)=0,"",VLOOKUP(VLOOKUP(B2089,属性中转表!A:G,7,FALSE),属性中转表!$K$2:$P$21,6,0))&amp;IF(VLOOKUP(B2089,属性中转表!A:G,7,FALSE)&gt;=50,VLOOKUP(A2089,英雄数据表!A:K,9,0),IF(VLOOKUP(B2089,属性中转表!A:G,7,FALSE)&gt;=25,VLOOKUP(A2089,英雄数据表!A:K,5,0),""))</f>
        <v>"atk":600,"hp":10000,"undpspro":200,"pvpdpspro":100,"pvpundpspro":100,"speed":10,"atkpro":80</v>
      </c>
      <c r="J2089" s="20" t="str">
        <f>IF(I2089="","",属性中转表!$I$1&amp;(IF(VLOOKUP(B2089,属性中转表!A:G,7,FALSE)=0,0,VLOOKUP(VLOOKUP(B2089,属性中转表!A:G,7,FALSE),属性中转表!$K$2:$P$21,4,0)))+IFERROR(VLOOKUP(A2089,英雄数据表!A:K,IF(武魂!B2089&gt;=50,10,IF(武魂!B2089&gt;=25,6)),0),0))</f>
        <v>,"dpspro":200</v>
      </c>
      <c r="K2089" s="32" t="str">
        <f t="shared" si="145"/>
        <v>"atk":600,"hp":10000,"undpspro":200,"pvpdpspro":100,"pvpundpspro":100,"speed":10,"atkpro":80,"dpspro":200</v>
      </c>
      <c r="L2089" s="20" t="str">
        <f>IF(B2089&gt;=50,VLOOKUP(A2089,英雄数据表!A:L,11,FALSE),IF(B2089&gt;=25,VLOOKUP(A2089,英雄数据表!A:L,7,0),""))</f>
        <v>"2203602004"</v>
      </c>
      <c r="M2089" s="20" t="str">
        <f>IFERROR(VLOOKUP(B2089,属性中转表!$K$2:$O$21,5,FALSE),"")</f>
        <v/>
      </c>
      <c r="N2089" s="20" t="str">
        <f>IF(B2089=25,VLOOKUP(A2089,英雄数据表!A:L,8,FALSE),IF(B2089=50,VLOOKUP(A2089,英雄数据表!A:L,12,0),""))</f>
        <v/>
      </c>
    </row>
    <row r="2090" spans="1:14" x14ac:dyDescent="0.3">
      <c r="A2090" s="20">
        <v>22036</v>
      </c>
      <c r="B2090" s="21">
        <f t="shared" si="142"/>
        <v>89</v>
      </c>
      <c r="C2090" s="21">
        <v>5</v>
      </c>
      <c r="D2090" s="21">
        <f>VLOOKUP(A2090,英雄数据表!A:D,4,0)</f>
        <v>2</v>
      </c>
      <c r="E2090" s="20" t="str">
        <f>VLOOKUP(A2090,英雄数据表!A:C,3,0)</f>
        <v>永冻法杖</v>
      </c>
      <c r="F2090" s="20">
        <f t="shared" si="143"/>
        <v>22036</v>
      </c>
      <c r="G2090" s="20">
        <f t="shared" si="144"/>
        <v>22036</v>
      </c>
      <c r="H2090" s="21" t="str">
        <f>VLOOKUP(B2090,属性中转表!A:F,6,FALSE)</f>
        <v>"hp":394200,"atk":10950</v>
      </c>
      <c r="I2090" s="20" t="str">
        <f>IF(VLOOKUP(B2090,属性中转表!A:G,7,FALSE)=0,"",VLOOKUP(VLOOKUP(B2090,属性中转表!A:G,7,FALSE),属性中转表!$K$2:$P$21,6,0))&amp;IF(VLOOKUP(B2090,属性中转表!A:G,7,FALSE)&gt;=50,VLOOKUP(A2090,英雄数据表!A:K,9,0),IF(VLOOKUP(B2090,属性中转表!A:G,7,FALSE)&gt;=25,VLOOKUP(A2090,英雄数据表!A:K,5,0),""))</f>
        <v>"atk":600,"hp":10000,"undpspro":200,"pvpdpspro":100,"pvpundpspro":100,"speed":10,"atkpro":80</v>
      </c>
      <c r="J2090" s="20" t="str">
        <f>IF(I2090="","",属性中转表!$I$1&amp;(IF(VLOOKUP(B2090,属性中转表!A:G,7,FALSE)=0,0,VLOOKUP(VLOOKUP(B2090,属性中转表!A:G,7,FALSE),属性中转表!$K$2:$P$21,4,0)))+IFERROR(VLOOKUP(A2090,英雄数据表!A:K,IF(武魂!B2090&gt;=50,10,IF(武魂!B2090&gt;=25,6)),0),0))</f>
        <v>,"dpspro":200</v>
      </c>
      <c r="K2090" s="32" t="str">
        <f t="shared" si="145"/>
        <v>"atk":600,"hp":10000,"undpspro":200,"pvpdpspro":100,"pvpundpspro":100,"speed":10,"atkpro":80,"dpspro":200</v>
      </c>
      <c r="L2090" s="20" t="str">
        <f>IF(B2090&gt;=50,VLOOKUP(A2090,英雄数据表!A:L,11,FALSE),IF(B2090&gt;=25,VLOOKUP(A2090,英雄数据表!A:L,7,0),""))</f>
        <v>"2203602004"</v>
      </c>
      <c r="M2090" s="20" t="str">
        <f>IFERROR(VLOOKUP(B2090,属性中转表!$K$2:$O$21,5,FALSE),"")</f>
        <v/>
      </c>
      <c r="N2090" s="20" t="str">
        <f>IF(B2090=25,VLOOKUP(A2090,英雄数据表!A:L,8,FALSE),IF(B2090=50,VLOOKUP(A2090,英雄数据表!A:L,12,0),""))</f>
        <v/>
      </c>
    </row>
    <row r="2091" spans="1:14" x14ac:dyDescent="0.3">
      <c r="A2091" s="20">
        <v>22036</v>
      </c>
      <c r="B2091" s="21">
        <f t="shared" si="142"/>
        <v>90</v>
      </c>
      <c r="C2091" s="21">
        <v>5</v>
      </c>
      <c r="D2091" s="21">
        <f>VLOOKUP(A2091,英雄数据表!A:D,4,0)</f>
        <v>2</v>
      </c>
      <c r="E2091" s="20" t="str">
        <f>VLOOKUP(A2091,英雄数据表!A:C,3,0)</f>
        <v>永冻法杖</v>
      </c>
      <c r="F2091" s="20">
        <f t="shared" si="143"/>
        <v>22036</v>
      </c>
      <c r="G2091" s="20">
        <f t="shared" si="144"/>
        <v>22036</v>
      </c>
      <c r="H2091" s="21" t="str">
        <f>VLOOKUP(B2091,属性中转表!A:F,6,FALSE)</f>
        <v>"hp":399600,"atk":11100</v>
      </c>
      <c r="I2091" s="20" t="str">
        <f>IF(VLOOKUP(B2091,属性中转表!A:G,7,FALSE)=0,"",VLOOKUP(VLOOKUP(B2091,属性中转表!A:G,7,FALSE),属性中转表!$K$2:$P$21,6,0))&amp;IF(VLOOKUP(B2091,属性中转表!A:G,7,FALSE)&gt;=50,VLOOKUP(A2091,英雄数据表!A:K,9,0),IF(VLOOKUP(B2091,属性中转表!A:G,7,FALSE)&gt;=25,VLOOKUP(A2091,英雄数据表!A:K,5,0),""))</f>
        <v>"atk":600,"hp":10000,"undpspro":200,"pvpdpspro":150,"pvpundpspro":100,"speed":10,"atkpro":80</v>
      </c>
      <c r="J2091" s="20" t="str">
        <f>IF(I2091="","",属性中转表!$I$1&amp;(IF(VLOOKUP(B2091,属性中转表!A:G,7,FALSE)=0,0,VLOOKUP(VLOOKUP(B2091,属性中转表!A:G,7,FALSE),属性中转表!$K$2:$P$21,4,0)))+IFERROR(VLOOKUP(A2091,英雄数据表!A:K,IF(武魂!B2091&gt;=50,10,IF(武魂!B2091&gt;=25,6)),0),0))</f>
        <v>,"dpspro":200</v>
      </c>
      <c r="K2091" s="32" t="str">
        <f t="shared" si="145"/>
        <v>"atk":600,"hp":10000,"undpspro":200,"pvpdpspro":150,"pvpundpspro":100,"speed":10,"atkpro":80,"dpspro":200</v>
      </c>
      <c r="L2091" s="20" t="str">
        <f>IF(B2091&gt;=50,VLOOKUP(A2091,英雄数据表!A:L,11,FALSE),IF(B2091&gt;=25,VLOOKUP(A2091,英雄数据表!A:L,7,0),""))</f>
        <v>"2203602004"</v>
      </c>
      <c r="M2091" s="20" t="str">
        <f>IFERROR(VLOOKUP(B2091,属性中转表!$K$2:$O$21,5,FALSE),"")</f>
        <v>"pvpdpspro":50</v>
      </c>
      <c r="N2091" s="20" t="str">
        <f>IF(B2091=25,VLOOKUP(A2091,英雄数据表!A:L,8,FALSE),IF(B2091=50,VLOOKUP(A2091,英雄数据表!A:L,12,0),""))</f>
        <v/>
      </c>
    </row>
    <row r="2092" spans="1:14" x14ac:dyDescent="0.3">
      <c r="A2092" s="20">
        <v>22036</v>
      </c>
      <c r="B2092" s="21">
        <f t="shared" si="142"/>
        <v>91</v>
      </c>
      <c r="C2092" s="21">
        <v>5</v>
      </c>
      <c r="D2092" s="21">
        <f>VLOOKUP(A2092,英雄数据表!A:D,4,0)</f>
        <v>2</v>
      </c>
      <c r="E2092" s="20" t="str">
        <f>VLOOKUP(A2092,英雄数据表!A:C,3,0)</f>
        <v>永冻法杖</v>
      </c>
      <c r="F2092" s="20">
        <f t="shared" si="143"/>
        <v>22036</v>
      </c>
      <c r="G2092" s="20">
        <f t="shared" si="144"/>
        <v>22036</v>
      </c>
      <c r="H2092" s="21" t="str">
        <f>VLOOKUP(B2092,属性中转表!A:F,6,FALSE)</f>
        <v>"hp":405000,"atk":11250</v>
      </c>
      <c r="I2092" s="20" t="str">
        <f>IF(VLOOKUP(B2092,属性中转表!A:G,7,FALSE)=0,"",VLOOKUP(VLOOKUP(B2092,属性中转表!A:G,7,FALSE),属性中转表!$K$2:$P$21,6,0))&amp;IF(VLOOKUP(B2092,属性中转表!A:G,7,FALSE)&gt;=50,VLOOKUP(A2092,英雄数据表!A:K,9,0),IF(VLOOKUP(B2092,属性中转表!A:G,7,FALSE)&gt;=25,VLOOKUP(A2092,英雄数据表!A:K,5,0),""))</f>
        <v>"atk":600,"hp":10000,"undpspro":200,"pvpdpspro":150,"pvpundpspro":100,"speed":10,"atkpro":80</v>
      </c>
      <c r="J2092" s="20" t="str">
        <f>IF(I2092="","",属性中转表!$I$1&amp;(IF(VLOOKUP(B2092,属性中转表!A:G,7,FALSE)=0,0,VLOOKUP(VLOOKUP(B2092,属性中转表!A:G,7,FALSE),属性中转表!$K$2:$P$21,4,0)))+IFERROR(VLOOKUP(A2092,英雄数据表!A:K,IF(武魂!B2092&gt;=50,10,IF(武魂!B2092&gt;=25,6)),0),0))</f>
        <v>,"dpspro":200</v>
      </c>
      <c r="K2092" s="32" t="str">
        <f t="shared" si="145"/>
        <v>"atk":600,"hp":10000,"undpspro":200,"pvpdpspro":150,"pvpundpspro":100,"speed":10,"atkpro":80,"dpspro":200</v>
      </c>
      <c r="L2092" s="20" t="str">
        <f>IF(B2092&gt;=50,VLOOKUP(A2092,英雄数据表!A:L,11,FALSE),IF(B2092&gt;=25,VLOOKUP(A2092,英雄数据表!A:L,7,0),""))</f>
        <v>"2203602004"</v>
      </c>
      <c r="M2092" s="20" t="str">
        <f>IFERROR(VLOOKUP(B2092,属性中转表!$K$2:$O$21,5,FALSE),"")</f>
        <v/>
      </c>
      <c r="N2092" s="20" t="str">
        <f>IF(B2092=25,VLOOKUP(A2092,英雄数据表!A:L,8,FALSE),IF(B2092=50,VLOOKUP(A2092,英雄数据表!A:L,12,0),""))</f>
        <v/>
      </c>
    </row>
    <row r="2093" spans="1:14" x14ac:dyDescent="0.3">
      <c r="A2093" s="20">
        <v>22036</v>
      </c>
      <c r="B2093" s="21">
        <f t="shared" si="142"/>
        <v>92</v>
      </c>
      <c r="C2093" s="21">
        <v>5</v>
      </c>
      <c r="D2093" s="21">
        <f>VLOOKUP(A2093,英雄数据表!A:D,4,0)</f>
        <v>2</v>
      </c>
      <c r="E2093" s="20" t="str">
        <f>VLOOKUP(A2093,英雄数据表!A:C,3,0)</f>
        <v>永冻法杖</v>
      </c>
      <c r="F2093" s="20">
        <f t="shared" si="143"/>
        <v>22036</v>
      </c>
      <c r="G2093" s="20">
        <f t="shared" si="144"/>
        <v>22036</v>
      </c>
      <c r="H2093" s="21" t="str">
        <f>VLOOKUP(B2093,属性中转表!A:F,6,FALSE)</f>
        <v>"hp":410400,"atk":11400</v>
      </c>
      <c r="I2093" s="20" t="str">
        <f>IF(VLOOKUP(B2093,属性中转表!A:G,7,FALSE)=0,"",VLOOKUP(VLOOKUP(B2093,属性中转表!A:G,7,FALSE),属性中转表!$K$2:$P$21,6,0))&amp;IF(VLOOKUP(B2093,属性中转表!A:G,7,FALSE)&gt;=50,VLOOKUP(A2093,英雄数据表!A:K,9,0),IF(VLOOKUP(B2093,属性中转表!A:G,7,FALSE)&gt;=25,VLOOKUP(A2093,英雄数据表!A:K,5,0),""))</f>
        <v>"atk":600,"hp":10000,"undpspro":200,"pvpdpspro":150,"pvpundpspro":100,"speed":10,"atkpro":80</v>
      </c>
      <c r="J2093" s="20" t="str">
        <f>IF(I2093="","",属性中转表!$I$1&amp;(IF(VLOOKUP(B2093,属性中转表!A:G,7,FALSE)=0,0,VLOOKUP(VLOOKUP(B2093,属性中转表!A:G,7,FALSE),属性中转表!$K$2:$P$21,4,0)))+IFERROR(VLOOKUP(A2093,英雄数据表!A:K,IF(武魂!B2093&gt;=50,10,IF(武魂!B2093&gt;=25,6)),0),0))</f>
        <v>,"dpspro":200</v>
      </c>
      <c r="K2093" s="32" t="str">
        <f t="shared" si="145"/>
        <v>"atk":600,"hp":10000,"undpspro":200,"pvpdpspro":150,"pvpundpspro":100,"speed":10,"atkpro":80,"dpspro":200</v>
      </c>
      <c r="L2093" s="20" t="str">
        <f>IF(B2093&gt;=50,VLOOKUP(A2093,英雄数据表!A:L,11,FALSE),IF(B2093&gt;=25,VLOOKUP(A2093,英雄数据表!A:L,7,0),""))</f>
        <v>"2203602004"</v>
      </c>
      <c r="M2093" s="20" t="str">
        <f>IFERROR(VLOOKUP(B2093,属性中转表!$K$2:$O$21,5,FALSE),"")</f>
        <v/>
      </c>
      <c r="N2093" s="20" t="str">
        <f>IF(B2093=25,VLOOKUP(A2093,英雄数据表!A:L,8,FALSE),IF(B2093=50,VLOOKUP(A2093,英雄数据表!A:L,12,0),""))</f>
        <v/>
      </c>
    </row>
    <row r="2094" spans="1:14" x14ac:dyDescent="0.3">
      <c r="A2094" s="20">
        <v>22036</v>
      </c>
      <c r="B2094" s="21">
        <f t="shared" si="142"/>
        <v>93</v>
      </c>
      <c r="C2094" s="21">
        <v>5</v>
      </c>
      <c r="D2094" s="21">
        <f>VLOOKUP(A2094,英雄数据表!A:D,4,0)</f>
        <v>2</v>
      </c>
      <c r="E2094" s="20" t="str">
        <f>VLOOKUP(A2094,英雄数据表!A:C,3,0)</f>
        <v>永冻法杖</v>
      </c>
      <c r="F2094" s="20">
        <f t="shared" si="143"/>
        <v>22036</v>
      </c>
      <c r="G2094" s="20">
        <f t="shared" si="144"/>
        <v>22036</v>
      </c>
      <c r="H2094" s="21" t="str">
        <f>VLOOKUP(B2094,属性中转表!A:F,6,FALSE)</f>
        <v>"hp":415800,"atk":11550</v>
      </c>
      <c r="I2094" s="20" t="str">
        <f>IF(VLOOKUP(B2094,属性中转表!A:G,7,FALSE)=0,"",VLOOKUP(VLOOKUP(B2094,属性中转表!A:G,7,FALSE),属性中转表!$K$2:$P$21,6,0))&amp;IF(VLOOKUP(B2094,属性中转表!A:G,7,FALSE)&gt;=50,VLOOKUP(A2094,英雄数据表!A:K,9,0),IF(VLOOKUP(B2094,属性中转表!A:G,7,FALSE)&gt;=25,VLOOKUP(A2094,英雄数据表!A:K,5,0),""))</f>
        <v>"atk":600,"hp":10000,"undpspro":200,"pvpdpspro":150,"pvpundpspro":100,"speed":10,"atkpro":80</v>
      </c>
      <c r="J2094" s="20" t="str">
        <f>IF(I2094="","",属性中转表!$I$1&amp;(IF(VLOOKUP(B2094,属性中转表!A:G,7,FALSE)=0,0,VLOOKUP(VLOOKUP(B2094,属性中转表!A:G,7,FALSE),属性中转表!$K$2:$P$21,4,0)))+IFERROR(VLOOKUP(A2094,英雄数据表!A:K,IF(武魂!B2094&gt;=50,10,IF(武魂!B2094&gt;=25,6)),0),0))</f>
        <v>,"dpspro":200</v>
      </c>
      <c r="K2094" s="32" t="str">
        <f t="shared" si="145"/>
        <v>"atk":600,"hp":10000,"undpspro":200,"pvpdpspro":150,"pvpundpspro":100,"speed":10,"atkpro":80,"dpspro":200</v>
      </c>
      <c r="L2094" s="20" t="str">
        <f>IF(B2094&gt;=50,VLOOKUP(A2094,英雄数据表!A:L,11,FALSE),IF(B2094&gt;=25,VLOOKUP(A2094,英雄数据表!A:L,7,0),""))</f>
        <v>"2203602004"</v>
      </c>
      <c r="M2094" s="20" t="str">
        <f>IFERROR(VLOOKUP(B2094,属性中转表!$K$2:$O$21,5,FALSE),"")</f>
        <v/>
      </c>
      <c r="N2094" s="20" t="str">
        <f>IF(B2094=25,VLOOKUP(A2094,英雄数据表!A:L,8,FALSE),IF(B2094=50,VLOOKUP(A2094,英雄数据表!A:L,12,0),""))</f>
        <v/>
      </c>
    </row>
    <row r="2095" spans="1:14" x14ac:dyDescent="0.3">
      <c r="A2095" s="20">
        <v>22036</v>
      </c>
      <c r="B2095" s="21">
        <f t="shared" ref="B2095:B2158" si="146">IF(A2095=A2094,B2094+1,1)</f>
        <v>94</v>
      </c>
      <c r="C2095" s="21">
        <v>5</v>
      </c>
      <c r="D2095" s="21">
        <f>VLOOKUP(A2095,英雄数据表!A:D,4,0)</f>
        <v>2</v>
      </c>
      <c r="E2095" s="20" t="str">
        <f>VLOOKUP(A2095,英雄数据表!A:C,3,0)</f>
        <v>永冻法杖</v>
      </c>
      <c r="F2095" s="20">
        <f t="shared" ref="F2095:F2158" si="147">A2095</f>
        <v>22036</v>
      </c>
      <c r="G2095" s="20">
        <f t="shared" ref="G2095:G2158" si="148">A2095</f>
        <v>22036</v>
      </c>
      <c r="H2095" s="21" t="str">
        <f>VLOOKUP(B2095,属性中转表!A:F,6,FALSE)</f>
        <v>"hp":421200,"atk":11700</v>
      </c>
      <c r="I2095" s="20" t="str">
        <f>IF(VLOOKUP(B2095,属性中转表!A:G,7,FALSE)=0,"",VLOOKUP(VLOOKUP(B2095,属性中转表!A:G,7,FALSE),属性中转表!$K$2:$P$21,6,0))&amp;IF(VLOOKUP(B2095,属性中转表!A:G,7,FALSE)&gt;=50,VLOOKUP(A2095,英雄数据表!A:K,9,0),IF(VLOOKUP(B2095,属性中转表!A:G,7,FALSE)&gt;=25,VLOOKUP(A2095,英雄数据表!A:K,5,0),""))</f>
        <v>"atk":600,"hp":10000,"undpspro":200,"pvpdpspro":150,"pvpundpspro":100,"speed":10,"atkpro":80</v>
      </c>
      <c r="J2095" s="20" t="str">
        <f>IF(I2095="","",属性中转表!$I$1&amp;(IF(VLOOKUP(B2095,属性中转表!A:G,7,FALSE)=0,0,VLOOKUP(VLOOKUP(B2095,属性中转表!A:G,7,FALSE),属性中转表!$K$2:$P$21,4,0)))+IFERROR(VLOOKUP(A2095,英雄数据表!A:K,IF(武魂!B2095&gt;=50,10,IF(武魂!B2095&gt;=25,6)),0),0))</f>
        <v>,"dpspro":200</v>
      </c>
      <c r="K2095" s="32" t="str">
        <f t="shared" ref="K2095:K2158" si="149">I2095&amp;J2095</f>
        <v>"atk":600,"hp":10000,"undpspro":200,"pvpdpspro":150,"pvpundpspro":100,"speed":10,"atkpro":80,"dpspro":200</v>
      </c>
      <c r="L2095" s="20" t="str">
        <f>IF(B2095&gt;=50,VLOOKUP(A2095,英雄数据表!A:L,11,FALSE),IF(B2095&gt;=25,VLOOKUP(A2095,英雄数据表!A:L,7,0),""))</f>
        <v>"2203602004"</v>
      </c>
      <c r="M2095" s="20" t="str">
        <f>IFERROR(VLOOKUP(B2095,属性中转表!$K$2:$O$21,5,FALSE),"")</f>
        <v/>
      </c>
      <c r="N2095" s="20" t="str">
        <f>IF(B2095=25,VLOOKUP(A2095,英雄数据表!A:L,8,FALSE),IF(B2095=50,VLOOKUP(A2095,英雄数据表!A:L,12,0),""))</f>
        <v/>
      </c>
    </row>
    <row r="2096" spans="1:14" x14ac:dyDescent="0.3">
      <c r="A2096" s="20">
        <v>22036</v>
      </c>
      <c r="B2096" s="21">
        <f t="shared" si="146"/>
        <v>95</v>
      </c>
      <c r="C2096" s="21">
        <v>5</v>
      </c>
      <c r="D2096" s="21">
        <f>VLOOKUP(A2096,英雄数据表!A:D,4,0)</f>
        <v>2</v>
      </c>
      <c r="E2096" s="20" t="str">
        <f>VLOOKUP(A2096,英雄数据表!A:C,3,0)</f>
        <v>永冻法杖</v>
      </c>
      <c r="F2096" s="20">
        <f t="shared" si="147"/>
        <v>22036</v>
      </c>
      <c r="G2096" s="20">
        <f t="shared" si="148"/>
        <v>22036</v>
      </c>
      <c r="H2096" s="21" t="str">
        <f>VLOOKUP(B2096,属性中转表!A:F,6,FALSE)</f>
        <v>"hp":426600,"atk":11850</v>
      </c>
      <c r="I2096" s="20" t="str">
        <f>IF(VLOOKUP(B2096,属性中转表!A:G,7,FALSE)=0,"",VLOOKUP(VLOOKUP(B2096,属性中转表!A:G,7,FALSE),属性中转表!$K$2:$P$21,6,0))&amp;IF(VLOOKUP(B2096,属性中转表!A:G,7,FALSE)&gt;=50,VLOOKUP(A2096,英雄数据表!A:K,9,0),IF(VLOOKUP(B2096,属性中转表!A:G,7,FALSE)&gt;=25,VLOOKUP(A2096,英雄数据表!A:K,5,0),""))</f>
        <v>"atk":600,"hp":10000,"undpspro":200,"pvpdpspro":150,"pvpundpspro":150,"speed":10,"atkpro":80</v>
      </c>
      <c r="J2096" s="20" t="str">
        <f>IF(I2096="","",属性中转表!$I$1&amp;(IF(VLOOKUP(B2096,属性中转表!A:G,7,FALSE)=0,0,VLOOKUP(VLOOKUP(B2096,属性中转表!A:G,7,FALSE),属性中转表!$K$2:$P$21,4,0)))+IFERROR(VLOOKUP(A2096,英雄数据表!A:K,IF(武魂!B2096&gt;=50,10,IF(武魂!B2096&gt;=25,6)),0),0))</f>
        <v>,"dpspro":200</v>
      </c>
      <c r="K2096" s="32" t="str">
        <f t="shared" si="149"/>
        <v>"atk":600,"hp":10000,"undpspro":200,"pvpdpspro":150,"pvpundpspro":150,"speed":10,"atkpro":80,"dpspro":200</v>
      </c>
      <c r="L2096" s="20" t="str">
        <f>IF(B2096&gt;=50,VLOOKUP(A2096,英雄数据表!A:L,11,FALSE),IF(B2096&gt;=25,VLOOKUP(A2096,英雄数据表!A:L,7,0),""))</f>
        <v>"2203602004"</v>
      </c>
      <c r="M2096" s="20" t="str">
        <f>IFERROR(VLOOKUP(B2096,属性中转表!$K$2:$O$21,5,FALSE),"")</f>
        <v>"pvpundpspro":50</v>
      </c>
      <c r="N2096" s="20" t="str">
        <f>IF(B2096=25,VLOOKUP(A2096,英雄数据表!A:L,8,FALSE),IF(B2096=50,VLOOKUP(A2096,英雄数据表!A:L,12,0),""))</f>
        <v/>
      </c>
    </row>
    <row r="2097" spans="1:14" x14ac:dyDescent="0.3">
      <c r="A2097" s="20">
        <v>22036</v>
      </c>
      <c r="B2097" s="21">
        <f t="shared" si="146"/>
        <v>96</v>
      </c>
      <c r="C2097" s="21">
        <v>5</v>
      </c>
      <c r="D2097" s="21">
        <f>VLOOKUP(A2097,英雄数据表!A:D,4,0)</f>
        <v>2</v>
      </c>
      <c r="E2097" s="20" t="str">
        <f>VLOOKUP(A2097,英雄数据表!A:C,3,0)</f>
        <v>永冻法杖</v>
      </c>
      <c r="F2097" s="20">
        <f t="shared" si="147"/>
        <v>22036</v>
      </c>
      <c r="G2097" s="20">
        <f t="shared" si="148"/>
        <v>22036</v>
      </c>
      <c r="H2097" s="21" t="str">
        <f>VLOOKUP(B2097,属性中转表!A:F,6,FALSE)</f>
        <v>"hp":432000,"atk":12000</v>
      </c>
      <c r="I2097" s="20" t="str">
        <f>IF(VLOOKUP(B2097,属性中转表!A:G,7,FALSE)=0,"",VLOOKUP(VLOOKUP(B2097,属性中转表!A:G,7,FALSE),属性中转表!$K$2:$P$21,6,0))&amp;IF(VLOOKUP(B2097,属性中转表!A:G,7,FALSE)&gt;=50,VLOOKUP(A2097,英雄数据表!A:K,9,0),IF(VLOOKUP(B2097,属性中转表!A:G,7,FALSE)&gt;=25,VLOOKUP(A2097,英雄数据表!A:K,5,0),""))</f>
        <v>"atk":600,"hp":10000,"undpspro":200,"pvpdpspro":150,"pvpundpspro":150,"speed":10,"atkpro":80</v>
      </c>
      <c r="J2097" s="20" t="str">
        <f>IF(I2097="","",属性中转表!$I$1&amp;(IF(VLOOKUP(B2097,属性中转表!A:G,7,FALSE)=0,0,VLOOKUP(VLOOKUP(B2097,属性中转表!A:G,7,FALSE),属性中转表!$K$2:$P$21,4,0)))+IFERROR(VLOOKUP(A2097,英雄数据表!A:K,IF(武魂!B2097&gt;=50,10,IF(武魂!B2097&gt;=25,6)),0),0))</f>
        <v>,"dpspro":200</v>
      </c>
      <c r="K2097" s="32" t="str">
        <f t="shared" si="149"/>
        <v>"atk":600,"hp":10000,"undpspro":200,"pvpdpspro":150,"pvpundpspro":150,"speed":10,"atkpro":80,"dpspro":200</v>
      </c>
      <c r="L2097" s="20" t="str">
        <f>IF(B2097&gt;=50,VLOOKUP(A2097,英雄数据表!A:L,11,FALSE),IF(B2097&gt;=25,VLOOKUP(A2097,英雄数据表!A:L,7,0),""))</f>
        <v>"2203602004"</v>
      </c>
      <c r="M2097" s="20" t="str">
        <f>IFERROR(VLOOKUP(B2097,属性中转表!$K$2:$O$21,5,FALSE),"")</f>
        <v/>
      </c>
      <c r="N2097" s="20" t="str">
        <f>IF(B2097=25,VLOOKUP(A2097,英雄数据表!A:L,8,FALSE),IF(B2097=50,VLOOKUP(A2097,英雄数据表!A:L,12,0),""))</f>
        <v/>
      </c>
    </row>
    <row r="2098" spans="1:14" x14ac:dyDescent="0.3">
      <c r="A2098" s="20">
        <v>22036</v>
      </c>
      <c r="B2098" s="21">
        <f t="shared" si="146"/>
        <v>97</v>
      </c>
      <c r="C2098" s="21">
        <v>5</v>
      </c>
      <c r="D2098" s="21">
        <f>VLOOKUP(A2098,英雄数据表!A:D,4,0)</f>
        <v>2</v>
      </c>
      <c r="E2098" s="20" t="str">
        <f>VLOOKUP(A2098,英雄数据表!A:C,3,0)</f>
        <v>永冻法杖</v>
      </c>
      <c r="F2098" s="20">
        <f t="shared" si="147"/>
        <v>22036</v>
      </c>
      <c r="G2098" s="20">
        <f t="shared" si="148"/>
        <v>22036</v>
      </c>
      <c r="H2098" s="21" t="str">
        <f>VLOOKUP(B2098,属性中转表!A:F,6,FALSE)</f>
        <v>"hp":437400,"atk":12150</v>
      </c>
      <c r="I2098" s="20" t="str">
        <f>IF(VLOOKUP(B2098,属性中转表!A:G,7,FALSE)=0,"",VLOOKUP(VLOOKUP(B2098,属性中转表!A:G,7,FALSE),属性中转表!$K$2:$P$21,6,0))&amp;IF(VLOOKUP(B2098,属性中转表!A:G,7,FALSE)&gt;=50,VLOOKUP(A2098,英雄数据表!A:K,9,0),IF(VLOOKUP(B2098,属性中转表!A:G,7,FALSE)&gt;=25,VLOOKUP(A2098,英雄数据表!A:K,5,0),""))</f>
        <v>"atk":600,"hp":10000,"undpspro":200,"pvpdpspro":150,"pvpundpspro":150,"speed":10,"atkpro":80</v>
      </c>
      <c r="J2098" s="20" t="str">
        <f>IF(I2098="","",属性中转表!$I$1&amp;(IF(VLOOKUP(B2098,属性中转表!A:G,7,FALSE)=0,0,VLOOKUP(VLOOKUP(B2098,属性中转表!A:G,7,FALSE),属性中转表!$K$2:$P$21,4,0)))+IFERROR(VLOOKUP(A2098,英雄数据表!A:K,IF(武魂!B2098&gt;=50,10,IF(武魂!B2098&gt;=25,6)),0),0))</f>
        <v>,"dpspro":200</v>
      </c>
      <c r="K2098" s="32" t="str">
        <f t="shared" si="149"/>
        <v>"atk":600,"hp":10000,"undpspro":200,"pvpdpspro":150,"pvpundpspro":150,"speed":10,"atkpro":80,"dpspro":200</v>
      </c>
      <c r="L2098" s="20" t="str">
        <f>IF(B2098&gt;=50,VLOOKUP(A2098,英雄数据表!A:L,11,FALSE),IF(B2098&gt;=25,VLOOKUP(A2098,英雄数据表!A:L,7,0),""))</f>
        <v>"2203602004"</v>
      </c>
      <c r="M2098" s="20" t="str">
        <f>IFERROR(VLOOKUP(B2098,属性中转表!$K$2:$O$21,5,FALSE),"")</f>
        <v/>
      </c>
      <c r="N2098" s="20" t="str">
        <f>IF(B2098=25,VLOOKUP(A2098,英雄数据表!A:L,8,FALSE),IF(B2098=50,VLOOKUP(A2098,英雄数据表!A:L,12,0),""))</f>
        <v/>
      </c>
    </row>
    <row r="2099" spans="1:14" x14ac:dyDescent="0.3">
      <c r="A2099" s="20">
        <v>22036</v>
      </c>
      <c r="B2099" s="21">
        <f t="shared" si="146"/>
        <v>98</v>
      </c>
      <c r="C2099" s="21">
        <v>5</v>
      </c>
      <c r="D2099" s="21">
        <f>VLOOKUP(A2099,英雄数据表!A:D,4,0)</f>
        <v>2</v>
      </c>
      <c r="E2099" s="20" t="str">
        <f>VLOOKUP(A2099,英雄数据表!A:C,3,0)</f>
        <v>永冻法杖</v>
      </c>
      <c r="F2099" s="20">
        <f t="shared" si="147"/>
        <v>22036</v>
      </c>
      <c r="G2099" s="20">
        <f t="shared" si="148"/>
        <v>22036</v>
      </c>
      <c r="H2099" s="21" t="str">
        <f>VLOOKUP(B2099,属性中转表!A:F,6,FALSE)</f>
        <v>"hp":442800,"atk":12300</v>
      </c>
      <c r="I2099" s="20" t="str">
        <f>IF(VLOOKUP(B2099,属性中转表!A:G,7,FALSE)=0,"",VLOOKUP(VLOOKUP(B2099,属性中转表!A:G,7,FALSE),属性中转表!$K$2:$P$21,6,0))&amp;IF(VLOOKUP(B2099,属性中转表!A:G,7,FALSE)&gt;=50,VLOOKUP(A2099,英雄数据表!A:K,9,0),IF(VLOOKUP(B2099,属性中转表!A:G,7,FALSE)&gt;=25,VLOOKUP(A2099,英雄数据表!A:K,5,0),""))</f>
        <v>"atk":600,"hp":10000,"undpspro":200,"pvpdpspro":150,"pvpundpspro":150,"speed":10,"atkpro":80</v>
      </c>
      <c r="J2099" s="20" t="str">
        <f>IF(I2099="","",属性中转表!$I$1&amp;(IF(VLOOKUP(B2099,属性中转表!A:G,7,FALSE)=0,0,VLOOKUP(VLOOKUP(B2099,属性中转表!A:G,7,FALSE),属性中转表!$K$2:$P$21,4,0)))+IFERROR(VLOOKUP(A2099,英雄数据表!A:K,IF(武魂!B2099&gt;=50,10,IF(武魂!B2099&gt;=25,6)),0),0))</f>
        <v>,"dpspro":200</v>
      </c>
      <c r="K2099" s="32" t="str">
        <f t="shared" si="149"/>
        <v>"atk":600,"hp":10000,"undpspro":200,"pvpdpspro":150,"pvpundpspro":150,"speed":10,"atkpro":80,"dpspro":200</v>
      </c>
      <c r="L2099" s="20" t="str">
        <f>IF(B2099&gt;=50,VLOOKUP(A2099,英雄数据表!A:L,11,FALSE),IF(B2099&gt;=25,VLOOKUP(A2099,英雄数据表!A:L,7,0),""))</f>
        <v>"2203602004"</v>
      </c>
      <c r="M2099" s="20" t="str">
        <f>IFERROR(VLOOKUP(B2099,属性中转表!$K$2:$O$21,5,FALSE),"")</f>
        <v/>
      </c>
      <c r="N2099" s="20" t="str">
        <f>IF(B2099=25,VLOOKUP(A2099,英雄数据表!A:L,8,FALSE),IF(B2099=50,VLOOKUP(A2099,英雄数据表!A:L,12,0),""))</f>
        <v/>
      </c>
    </row>
    <row r="2100" spans="1:14" x14ac:dyDescent="0.3">
      <c r="A2100" s="20">
        <v>22036</v>
      </c>
      <c r="B2100" s="21">
        <f t="shared" si="146"/>
        <v>99</v>
      </c>
      <c r="C2100" s="21">
        <v>5</v>
      </c>
      <c r="D2100" s="21">
        <f>VLOOKUP(A2100,英雄数据表!A:D,4,0)</f>
        <v>2</v>
      </c>
      <c r="E2100" s="20" t="str">
        <f>VLOOKUP(A2100,英雄数据表!A:C,3,0)</f>
        <v>永冻法杖</v>
      </c>
      <c r="F2100" s="20">
        <f t="shared" si="147"/>
        <v>22036</v>
      </c>
      <c r="G2100" s="20">
        <f t="shared" si="148"/>
        <v>22036</v>
      </c>
      <c r="H2100" s="21" t="str">
        <f>VLOOKUP(B2100,属性中转表!A:F,6,FALSE)</f>
        <v>"hp":448200,"atk":12450</v>
      </c>
      <c r="I2100" s="20" t="str">
        <f>IF(VLOOKUP(B2100,属性中转表!A:G,7,FALSE)=0,"",VLOOKUP(VLOOKUP(B2100,属性中转表!A:G,7,FALSE),属性中转表!$K$2:$P$21,6,0))&amp;IF(VLOOKUP(B2100,属性中转表!A:G,7,FALSE)&gt;=50,VLOOKUP(A2100,英雄数据表!A:K,9,0),IF(VLOOKUP(B2100,属性中转表!A:G,7,FALSE)&gt;=25,VLOOKUP(A2100,英雄数据表!A:K,5,0),""))</f>
        <v>"atk":600,"hp":10000,"undpspro":200,"pvpdpspro":150,"pvpundpspro":150,"speed":10,"atkpro":80</v>
      </c>
      <c r="J2100" s="20" t="str">
        <f>IF(I2100="","",属性中转表!$I$1&amp;(IF(VLOOKUP(B2100,属性中转表!A:G,7,FALSE)=0,0,VLOOKUP(VLOOKUP(B2100,属性中转表!A:G,7,FALSE),属性中转表!$K$2:$P$21,4,0)))+IFERROR(VLOOKUP(A2100,英雄数据表!A:K,IF(武魂!B2100&gt;=50,10,IF(武魂!B2100&gt;=25,6)),0),0))</f>
        <v>,"dpspro":200</v>
      </c>
      <c r="K2100" s="32" t="str">
        <f t="shared" si="149"/>
        <v>"atk":600,"hp":10000,"undpspro":200,"pvpdpspro":150,"pvpundpspro":150,"speed":10,"atkpro":80,"dpspro":200</v>
      </c>
      <c r="L2100" s="20" t="str">
        <f>IF(B2100&gt;=50,VLOOKUP(A2100,英雄数据表!A:L,11,FALSE),IF(B2100&gt;=25,VLOOKUP(A2100,英雄数据表!A:L,7,0),""))</f>
        <v>"2203602004"</v>
      </c>
      <c r="M2100" s="20" t="str">
        <f>IFERROR(VLOOKUP(B2100,属性中转表!$K$2:$O$21,5,FALSE),"")</f>
        <v/>
      </c>
      <c r="N2100" s="20" t="str">
        <f>IF(B2100=25,VLOOKUP(A2100,英雄数据表!A:L,8,FALSE),IF(B2100=50,VLOOKUP(A2100,英雄数据表!A:L,12,0),""))</f>
        <v/>
      </c>
    </row>
    <row r="2101" spans="1:14" x14ac:dyDescent="0.3">
      <c r="A2101" s="20">
        <v>22036</v>
      </c>
      <c r="B2101" s="21">
        <f t="shared" si="146"/>
        <v>100</v>
      </c>
      <c r="C2101" s="21">
        <v>5</v>
      </c>
      <c r="D2101" s="21">
        <f>VLOOKUP(A2101,英雄数据表!A:D,4,0)</f>
        <v>2</v>
      </c>
      <c r="E2101" s="20" t="str">
        <f>VLOOKUP(A2101,英雄数据表!A:C,3,0)</f>
        <v>永冻法杖</v>
      </c>
      <c r="F2101" s="20">
        <f t="shared" si="147"/>
        <v>22036</v>
      </c>
      <c r="G2101" s="20">
        <f t="shared" si="148"/>
        <v>22036</v>
      </c>
      <c r="H2101" s="21" t="str">
        <f>VLOOKUP(B2101,属性中转表!A:F,6,FALSE)</f>
        <v>"hp":453600,"atk":12600</v>
      </c>
      <c r="I2101" s="20" t="str">
        <f>IF(VLOOKUP(B2101,属性中转表!A:G,7,FALSE)=0,"",VLOOKUP(VLOOKUP(B2101,属性中转表!A:G,7,FALSE),属性中转表!$K$2:$P$21,6,0))&amp;IF(VLOOKUP(B2101,属性中转表!A:G,7,FALSE)&gt;=50,VLOOKUP(A2101,英雄数据表!A:K,9,0),IF(VLOOKUP(B2101,属性中转表!A:G,7,FALSE)&gt;=25,VLOOKUP(A2101,英雄数据表!A:K,5,0),""))</f>
        <v>"atk":900,"hp":15000,"undpspro":200,"pvpdpspro":150,"pvpundpspro":150,"speed":20,"atkpro":80</v>
      </c>
      <c r="J2101" s="20" t="str">
        <f>IF(I2101="","",属性中转表!$I$1&amp;(IF(VLOOKUP(B2101,属性中转表!A:G,7,FALSE)=0,0,VLOOKUP(VLOOKUP(B2101,属性中转表!A:G,7,FALSE),属性中转表!$K$2:$P$21,4,0)))+IFERROR(VLOOKUP(A2101,英雄数据表!A:K,IF(武魂!B2101&gt;=50,10,IF(武魂!B2101&gt;=25,6)),0),0))</f>
        <v>,"dpspro":200</v>
      </c>
      <c r="K2101" s="32" t="str">
        <f t="shared" si="149"/>
        <v>"atk":900,"hp":15000,"undpspro":200,"pvpdpspro":150,"pvpundpspro":150,"speed":20,"atkpro":80,"dpspro":200</v>
      </c>
      <c r="L2101" s="20" t="str">
        <f>IF(B2101&gt;=50,VLOOKUP(A2101,英雄数据表!A:L,11,FALSE),IF(B2101&gt;=25,VLOOKUP(A2101,英雄数据表!A:L,7,0),""))</f>
        <v>"2203602004"</v>
      </c>
      <c r="M2101" s="20" t="str">
        <f>IFERROR(VLOOKUP(B2101,属性中转表!$K$2:$O$21,5,FALSE),"")</f>
        <v>"speed":10,"atk":300,"hp":5000</v>
      </c>
      <c r="N2101" s="20" t="str">
        <f>IF(B2101=25,VLOOKUP(A2101,英雄数据表!A:L,8,FALSE),IF(B2101=50,VLOOKUP(A2101,英雄数据表!A:L,12,0),""))</f>
        <v/>
      </c>
    </row>
    <row r="2102" spans="1:14" x14ac:dyDescent="0.3">
      <c r="A2102" s="20">
        <v>22046</v>
      </c>
      <c r="B2102" s="21">
        <f t="shared" si="146"/>
        <v>1</v>
      </c>
      <c r="C2102" s="21">
        <v>5</v>
      </c>
      <c r="D2102" s="21">
        <f>VLOOKUP(A2102,英雄数据表!A:D,4,0)</f>
        <v>2</v>
      </c>
      <c r="E2102" s="20" t="str">
        <f>VLOOKUP(A2102,英雄数据表!A:C,3,0)</f>
        <v>真理守护者</v>
      </c>
      <c r="F2102" s="20">
        <f t="shared" si="147"/>
        <v>22046</v>
      </c>
      <c r="G2102" s="20">
        <f t="shared" si="148"/>
        <v>22046</v>
      </c>
      <c r="H2102" s="21" t="str">
        <f>VLOOKUP(B2102,属性中转表!A:F,6,FALSE)</f>
        <v>"hp":5400,"atk":150</v>
      </c>
      <c r="I2102" s="20" t="str">
        <f>IF(VLOOKUP(B2102,属性中转表!A:G,7,FALSE)=0,"",VLOOKUP(VLOOKUP(B2102,属性中转表!A:G,7,FALSE),属性中转表!$K$2:$P$21,6,0))&amp;IF(VLOOKUP(B2102,属性中转表!A:G,7,FALSE)&gt;=50,VLOOKUP(A2102,英雄数据表!A:K,9,0),IF(VLOOKUP(B2102,属性中转表!A:G,7,FALSE)&gt;=25,VLOOKUP(A2102,英雄数据表!A:K,5,0),""))</f>
        <v/>
      </c>
      <c r="J2102" s="20" t="str">
        <f>IF(I2102="","",属性中转表!$I$1&amp;(IF(VLOOKUP(B2102,属性中转表!A:G,7,FALSE)=0,0,VLOOKUP(VLOOKUP(B2102,属性中转表!A:G,7,FALSE),属性中转表!$K$2:$P$21,4,0)))+IFERROR(VLOOKUP(A2102,英雄数据表!A:K,IF(武魂!B2102&gt;=50,10,IF(武魂!B2102&gt;=25,6)),0),0))</f>
        <v/>
      </c>
      <c r="K2102" s="32" t="str">
        <f t="shared" si="149"/>
        <v/>
      </c>
      <c r="L2102" s="20" t="str">
        <f>IF(B2102&gt;=50,VLOOKUP(A2102,英雄数据表!A:L,11,FALSE),IF(B2102&gt;=25,VLOOKUP(A2102,英雄数据表!A:L,7,0),""))</f>
        <v/>
      </c>
      <c r="M2102" s="20" t="str">
        <f>IFERROR(VLOOKUP(B2102,属性中转表!$K$2:$O$21,5,FALSE),"")</f>
        <v/>
      </c>
      <c r="N2102" s="20" t="str">
        <f>IF(B2102=25,VLOOKUP(A2102,英雄数据表!A:L,8,FALSE),IF(B2102=50,VLOOKUP(A2102,英雄数据表!A:L,12,0),""))</f>
        <v/>
      </c>
    </row>
    <row r="2103" spans="1:14" x14ac:dyDescent="0.3">
      <c r="A2103" s="20">
        <v>22046</v>
      </c>
      <c r="B2103" s="21">
        <f t="shared" si="146"/>
        <v>2</v>
      </c>
      <c r="C2103" s="21">
        <v>5</v>
      </c>
      <c r="D2103" s="21">
        <f>VLOOKUP(A2103,英雄数据表!A:D,4,0)</f>
        <v>2</v>
      </c>
      <c r="E2103" s="20" t="str">
        <f>VLOOKUP(A2103,英雄数据表!A:C,3,0)</f>
        <v>真理守护者</v>
      </c>
      <c r="F2103" s="20">
        <f t="shared" si="147"/>
        <v>22046</v>
      </c>
      <c r="G2103" s="20">
        <f t="shared" si="148"/>
        <v>22046</v>
      </c>
      <c r="H2103" s="21" t="str">
        <f>VLOOKUP(B2103,属性中转表!A:F,6,FALSE)</f>
        <v>"hp":7200,"atk":200</v>
      </c>
      <c r="I2103" s="20" t="str">
        <f>IF(VLOOKUP(B2103,属性中转表!A:G,7,FALSE)=0,"",VLOOKUP(VLOOKUP(B2103,属性中转表!A:G,7,FALSE),属性中转表!$K$2:$P$21,6,0))&amp;IF(VLOOKUP(B2103,属性中转表!A:G,7,FALSE)&gt;=50,VLOOKUP(A2103,英雄数据表!A:K,9,0),IF(VLOOKUP(B2103,属性中转表!A:G,7,FALSE)&gt;=25,VLOOKUP(A2103,英雄数据表!A:K,5,0),""))</f>
        <v/>
      </c>
      <c r="J2103" s="20" t="str">
        <f>IF(I2103="","",属性中转表!$I$1&amp;(IF(VLOOKUP(B2103,属性中转表!A:G,7,FALSE)=0,0,VLOOKUP(VLOOKUP(B2103,属性中转表!A:G,7,FALSE),属性中转表!$K$2:$P$21,4,0)))+IFERROR(VLOOKUP(A2103,英雄数据表!A:K,IF(武魂!B2103&gt;=50,10,IF(武魂!B2103&gt;=25,6)),0),0))</f>
        <v/>
      </c>
      <c r="K2103" s="32" t="str">
        <f t="shared" si="149"/>
        <v/>
      </c>
      <c r="L2103" s="20" t="str">
        <f>IF(B2103&gt;=50,VLOOKUP(A2103,英雄数据表!A:L,11,FALSE),IF(B2103&gt;=25,VLOOKUP(A2103,英雄数据表!A:L,7,0),""))</f>
        <v/>
      </c>
      <c r="M2103" s="20" t="str">
        <f>IFERROR(VLOOKUP(B2103,属性中转表!$K$2:$O$21,5,FALSE),"")</f>
        <v/>
      </c>
      <c r="N2103" s="20" t="str">
        <f>IF(B2103=25,VLOOKUP(A2103,英雄数据表!A:L,8,FALSE),IF(B2103=50,VLOOKUP(A2103,英雄数据表!A:L,12,0),""))</f>
        <v/>
      </c>
    </row>
    <row r="2104" spans="1:14" x14ac:dyDescent="0.3">
      <c r="A2104" s="20">
        <v>22046</v>
      </c>
      <c r="B2104" s="21">
        <f t="shared" si="146"/>
        <v>3</v>
      </c>
      <c r="C2104" s="21">
        <v>5</v>
      </c>
      <c r="D2104" s="21">
        <f>VLOOKUP(A2104,英雄数据表!A:D,4,0)</f>
        <v>2</v>
      </c>
      <c r="E2104" s="20" t="str">
        <f>VLOOKUP(A2104,英雄数据表!A:C,3,0)</f>
        <v>真理守护者</v>
      </c>
      <c r="F2104" s="20">
        <f t="shared" si="147"/>
        <v>22046</v>
      </c>
      <c r="G2104" s="20">
        <f t="shared" si="148"/>
        <v>22046</v>
      </c>
      <c r="H2104" s="21" t="str">
        <f>VLOOKUP(B2104,属性中转表!A:F,6,FALSE)</f>
        <v>"hp":9000,"atk":250</v>
      </c>
      <c r="I2104" s="20" t="str">
        <f>IF(VLOOKUP(B2104,属性中转表!A:G,7,FALSE)=0,"",VLOOKUP(VLOOKUP(B2104,属性中转表!A:G,7,FALSE),属性中转表!$K$2:$P$21,6,0))&amp;IF(VLOOKUP(B2104,属性中转表!A:G,7,FALSE)&gt;=50,VLOOKUP(A2104,英雄数据表!A:K,9,0),IF(VLOOKUP(B2104,属性中转表!A:G,7,FALSE)&gt;=25,VLOOKUP(A2104,英雄数据表!A:K,5,0),""))</f>
        <v/>
      </c>
      <c r="J2104" s="20" t="str">
        <f>IF(I2104="","",属性中转表!$I$1&amp;(IF(VLOOKUP(B2104,属性中转表!A:G,7,FALSE)=0,0,VLOOKUP(VLOOKUP(B2104,属性中转表!A:G,7,FALSE),属性中转表!$K$2:$P$21,4,0)))+IFERROR(VLOOKUP(A2104,英雄数据表!A:K,IF(武魂!B2104&gt;=50,10,IF(武魂!B2104&gt;=25,6)),0),0))</f>
        <v/>
      </c>
      <c r="K2104" s="32" t="str">
        <f t="shared" si="149"/>
        <v/>
      </c>
      <c r="L2104" s="20" t="str">
        <f>IF(B2104&gt;=50,VLOOKUP(A2104,英雄数据表!A:L,11,FALSE),IF(B2104&gt;=25,VLOOKUP(A2104,英雄数据表!A:L,7,0),""))</f>
        <v/>
      </c>
      <c r="M2104" s="20" t="str">
        <f>IFERROR(VLOOKUP(B2104,属性中转表!$K$2:$O$21,5,FALSE),"")</f>
        <v/>
      </c>
      <c r="N2104" s="20" t="str">
        <f>IF(B2104=25,VLOOKUP(A2104,英雄数据表!A:L,8,FALSE),IF(B2104=50,VLOOKUP(A2104,英雄数据表!A:L,12,0),""))</f>
        <v/>
      </c>
    </row>
    <row r="2105" spans="1:14" x14ac:dyDescent="0.3">
      <c r="A2105" s="20">
        <v>22046</v>
      </c>
      <c r="B2105" s="21">
        <f t="shared" si="146"/>
        <v>4</v>
      </c>
      <c r="C2105" s="21">
        <v>5</v>
      </c>
      <c r="D2105" s="21">
        <f>VLOOKUP(A2105,英雄数据表!A:D,4,0)</f>
        <v>2</v>
      </c>
      <c r="E2105" s="20" t="str">
        <f>VLOOKUP(A2105,英雄数据表!A:C,3,0)</f>
        <v>真理守护者</v>
      </c>
      <c r="F2105" s="20">
        <f t="shared" si="147"/>
        <v>22046</v>
      </c>
      <c r="G2105" s="20">
        <f t="shared" si="148"/>
        <v>22046</v>
      </c>
      <c r="H2105" s="21" t="str">
        <f>VLOOKUP(B2105,属性中转表!A:F,6,FALSE)</f>
        <v>"hp":10800,"atk":300</v>
      </c>
      <c r="I2105" s="20" t="str">
        <f>IF(VLOOKUP(B2105,属性中转表!A:G,7,FALSE)=0,"",VLOOKUP(VLOOKUP(B2105,属性中转表!A:G,7,FALSE),属性中转表!$K$2:$P$21,6,0))&amp;IF(VLOOKUP(B2105,属性中转表!A:G,7,FALSE)&gt;=50,VLOOKUP(A2105,英雄数据表!A:K,9,0),IF(VLOOKUP(B2105,属性中转表!A:G,7,FALSE)&gt;=25,VLOOKUP(A2105,英雄数据表!A:K,5,0),""))</f>
        <v/>
      </c>
      <c r="J2105" s="20" t="str">
        <f>IF(I2105="","",属性中转表!$I$1&amp;(IF(VLOOKUP(B2105,属性中转表!A:G,7,FALSE)=0,0,VLOOKUP(VLOOKUP(B2105,属性中转表!A:G,7,FALSE),属性中转表!$K$2:$P$21,4,0)))+IFERROR(VLOOKUP(A2105,英雄数据表!A:K,IF(武魂!B2105&gt;=50,10,IF(武魂!B2105&gt;=25,6)),0),0))</f>
        <v/>
      </c>
      <c r="K2105" s="32" t="str">
        <f t="shared" si="149"/>
        <v/>
      </c>
      <c r="L2105" s="20" t="str">
        <f>IF(B2105&gt;=50,VLOOKUP(A2105,英雄数据表!A:L,11,FALSE),IF(B2105&gt;=25,VLOOKUP(A2105,英雄数据表!A:L,7,0),""))</f>
        <v/>
      </c>
      <c r="M2105" s="20" t="str">
        <f>IFERROR(VLOOKUP(B2105,属性中转表!$K$2:$O$21,5,FALSE),"")</f>
        <v/>
      </c>
      <c r="N2105" s="20" t="str">
        <f>IF(B2105=25,VLOOKUP(A2105,英雄数据表!A:L,8,FALSE),IF(B2105=50,VLOOKUP(A2105,英雄数据表!A:L,12,0),""))</f>
        <v/>
      </c>
    </row>
    <row r="2106" spans="1:14" x14ac:dyDescent="0.3">
      <c r="A2106" s="20">
        <v>22046</v>
      </c>
      <c r="B2106" s="21">
        <f t="shared" si="146"/>
        <v>5</v>
      </c>
      <c r="C2106" s="21">
        <v>5</v>
      </c>
      <c r="D2106" s="21">
        <f>VLOOKUP(A2106,英雄数据表!A:D,4,0)</f>
        <v>2</v>
      </c>
      <c r="E2106" s="20" t="str">
        <f>VLOOKUP(A2106,英雄数据表!A:C,3,0)</f>
        <v>真理守护者</v>
      </c>
      <c r="F2106" s="20">
        <f t="shared" si="147"/>
        <v>22046</v>
      </c>
      <c r="G2106" s="20">
        <f t="shared" si="148"/>
        <v>22046</v>
      </c>
      <c r="H2106" s="21" t="str">
        <f>VLOOKUP(B2106,属性中转表!A:F,6,FALSE)</f>
        <v>"hp":12600,"atk":350</v>
      </c>
      <c r="I2106" s="20" t="str">
        <f>IF(VLOOKUP(B2106,属性中转表!A:G,7,FALSE)=0,"",VLOOKUP(VLOOKUP(B2106,属性中转表!A:G,7,FALSE),属性中转表!$K$2:$P$21,6,0))&amp;IF(VLOOKUP(B2106,属性中转表!A:G,7,FALSE)&gt;=50,VLOOKUP(A2106,英雄数据表!A:K,9,0),IF(VLOOKUP(B2106,属性中转表!A:G,7,FALSE)&gt;=25,VLOOKUP(A2106,英雄数据表!A:K,5,0),""))</f>
        <v>"atk":300</v>
      </c>
      <c r="J2106" s="20" t="str">
        <f>IF(I2106="","",属性中转表!$I$1&amp;(IF(VLOOKUP(B2106,属性中转表!A:G,7,FALSE)=0,0,VLOOKUP(VLOOKUP(B2106,属性中转表!A:G,7,FALSE),属性中转表!$K$2:$P$21,4,0)))+IFERROR(VLOOKUP(A2106,英雄数据表!A:K,IF(武魂!B2106&gt;=50,10,IF(武魂!B2106&gt;=25,6)),0),0))</f>
        <v>,"dpspro":0</v>
      </c>
      <c r="K2106" s="32" t="str">
        <f t="shared" si="149"/>
        <v>"atk":300,"dpspro":0</v>
      </c>
      <c r="L2106" s="20" t="str">
        <f>IF(B2106&gt;=50,VLOOKUP(A2106,英雄数据表!A:L,11,FALSE),IF(B2106&gt;=25,VLOOKUP(A2106,英雄数据表!A:L,7,0),""))</f>
        <v/>
      </c>
      <c r="M2106" s="20" t="str">
        <f>IFERROR(VLOOKUP(B2106,属性中转表!$K$2:$O$21,5,FALSE),"")</f>
        <v>"atk":300</v>
      </c>
      <c r="N2106" s="20" t="str">
        <f>IF(B2106=25,VLOOKUP(A2106,英雄数据表!A:L,8,FALSE),IF(B2106=50,VLOOKUP(A2106,英雄数据表!A:L,12,0),""))</f>
        <v/>
      </c>
    </row>
    <row r="2107" spans="1:14" x14ac:dyDescent="0.3">
      <c r="A2107" s="20">
        <v>22046</v>
      </c>
      <c r="B2107" s="21">
        <f t="shared" si="146"/>
        <v>6</v>
      </c>
      <c r="C2107" s="21">
        <v>5</v>
      </c>
      <c r="D2107" s="21">
        <f>VLOOKUP(A2107,英雄数据表!A:D,4,0)</f>
        <v>2</v>
      </c>
      <c r="E2107" s="20" t="str">
        <f>VLOOKUP(A2107,英雄数据表!A:C,3,0)</f>
        <v>真理守护者</v>
      </c>
      <c r="F2107" s="20">
        <f t="shared" si="147"/>
        <v>22046</v>
      </c>
      <c r="G2107" s="20">
        <f t="shared" si="148"/>
        <v>22046</v>
      </c>
      <c r="H2107" s="21" t="str">
        <f>VLOOKUP(B2107,属性中转表!A:F,6,FALSE)</f>
        <v>"hp":14400,"atk":400</v>
      </c>
      <c r="I2107" s="20" t="str">
        <f>IF(VLOOKUP(B2107,属性中转表!A:G,7,FALSE)=0,"",VLOOKUP(VLOOKUP(B2107,属性中转表!A:G,7,FALSE),属性中转表!$K$2:$P$21,6,0))&amp;IF(VLOOKUP(B2107,属性中转表!A:G,7,FALSE)&gt;=50,VLOOKUP(A2107,英雄数据表!A:K,9,0),IF(VLOOKUP(B2107,属性中转表!A:G,7,FALSE)&gt;=25,VLOOKUP(A2107,英雄数据表!A:K,5,0),""))</f>
        <v>"atk":300</v>
      </c>
      <c r="J2107" s="20" t="str">
        <f>IF(I2107="","",属性中转表!$I$1&amp;(IF(VLOOKUP(B2107,属性中转表!A:G,7,FALSE)=0,0,VLOOKUP(VLOOKUP(B2107,属性中转表!A:G,7,FALSE),属性中转表!$K$2:$P$21,4,0)))+IFERROR(VLOOKUP(A2107,英雄数据表!A:K,IF(武魂!B2107&gt;=50,10,IF(武魂!B2107&gt;=25,6)),0),0))</f>
        <v>,"dpspro":0</v>
      </c>
      <c r="K2107" s="32" t="str">
        <f t="shared" si="149"/>
        <v>"atk":300,"dpspro":0</v>
      </c>
      <c r="L2107" s="20" t="str">
        <f>IF(B2107&gt;=50,VLOOKUP(A2107,英雄数据表!A:L,11,FALSE),IF(B2107&gt;=25,VLOOKUP(A2107,英雄数据表!A:L,7,0),""))</f>
        <v/>
      </c>
      <c r="M2107" s="20" t="str">
        <f>IFERROR(VLOOKUP(B2107,属性中转表!$K$2:$O$21,5,FALSE),"")</f>
        <v/>
      </c>
      <c r="N2107" s="20" t="str">
        <f>IF(B2107=25,VLOOKUP(A2107,英雄数据表!A:L,8,FALSE),IF(B2107=50,VLOOKUP(A2107,英雄数据表!A:L,12,0),""))</f>
        <v/>
      </c>
    </row>
    <row r="2108" spans="1:14" x14ac:dyDescent="0.3">
      <c r="A2108" s="20">
        <v>22046</v>
      </c>
      <c r="B2108" s="21">
        <f t="shared" si="146"/>
        <v>7</v>
      </c>
      <c r="C2108" s="21">
        <v>5</v>
      </c>
      <c r="D2108" s="21">
        <f>VLOOKUP(A2108,英雄数据表!A:D,4,0)</f>
        <v>2</v>
      </c>
      <c r="E2108" s="20" t="str">
        <f>VLOOKUP(A2108,英雄数据表!A:C,3,0)</f>
        <v>真理守护者</v>
      </c>
      <c r="F2108" s="20">
        <f t="shared" si="147"/>
        <v>22046</v>
      </c>
      <c r="G2108" s="20">
        <f t="shared" si="148"/>
        <v>22046</v>
      </c>
      <c r="H2108" s="21" t="str">
        <f>VLOOKUP(B2108,属性中转表!A:F,6,FALSE)</f>
        <v>"hp":16200,"atk":450</v>
      </c>
      <c r="I2108" s="20" t="str">
        <f>IF(VLOOKUP(B2108,属性中转表!A:G,7,FALSE)=0,"",VLOOKUP(VLOOKUP(B2108,属性中转表!A:G,7,FALSE),属性中转表!$K$2:$P$21,6,0))&amp;IF(VLOOKUP(B2108,属性中转表!A:G,7,FALSE)&gt;=50,VLOOKUP(A2108,英雄数据表!A:K,9,0),IF(VLOOKUP(B2108,属性中转表!A:G,7,FALSE)&gt;=25,VLOOKUP(A2108,英雄数据表!A:K,5,0),""))</f>
        <v>"atk":300</v>
      </c>
      <c r="J2108" s="20" t="str">
        <f>IF(I2108="","",属性中转表!$I$1&amp;(IF(VLOOKUP(B2108,属性中转表!A:G,7,FALSE)=0,0,VLOOKUP(VLOOKUP(B2108,属性中转表!A:G,7,FALSE),属性中转表!$K$2:$P$21,4,0)))+IFERROR(VLOOKUP(A2108,英雄数据表!A:K,IF(武魂!B2108&gt;=50,10,IF(武魂!B2108&gt;=25,6)),0),0))</f>
        <v>,"dpspro":0</v>
      </c>
      <c r="K2108" s="32" t="str">
        <f t="shared" si="149"/>
        <v>"atk":300,"dpspro":0</v>
      </c>
      <c r="L2108" s="20" t="str">
        <f>IF(B2108&gt;=50,VLOOKUP(A2108,英雄数据表!A:L,11,FALSE),IF(B2108&gt;=25,VLOOKUP(A2108,英雄数据表!A:L,7,0),""))</f>
        <v/>
      </c>
      <c r="M2108" s="20" t="str">
        <f>IFERROR(VLOOKUP(B2108,属性中转表!$K$2:$O$21,5,FALSE),"")</f>
        <v/>
      </c>
      <c r="N2108" s="20" t="str">
        <f>IF(B2108=25,VLOOKUP(A2108,英雄数据表!A:L,8,FALSE),IF(B2108=50,VLOOKUP(A2108,英雄数据表!A:L,12,0),""))</f>
        <v/>
      </c>
    </row>
    <row r="2109" spans="1:14" x14ac:dyDescent="0.3">
      <c r="A2109" s="20">
        <v>22046</v>
      </c>
      <c r="B2109" s="21">
        <f t="shared" si="146"/>
        <v>8</v>
      </c>
      <c r="C2109" s="21">
        <v>5</v>
      </c>
      <c r="D2109" s="21">
        <f>VLOOKUP(A2109,英雄数据表!A:D,4,0)</f>
        <v>2</v>
      </c>
      <c r="E2109" s="20" t="str">
        <f>VLOOKUP(A2109,英雄数据表!A:C,3,0)</f>
        <v>真理守护者</v>
      </c>
      <c r="F2109" s="20">
        <f t="shared" si="147"/>
        <v>22046</v>
      </c>
      <c r="G2109" s="20">
        <f t="shared" si="148"/>
        <v>22046</v>
      </c>
      <c r="H2109" s="21" t="str">
        <f>VLOOKUP(B2109,属性中转表!A:F,6,FALSE)</f>
        <v>"hp":18000,"atk":500</v>
      </c>
      <c r="I2109" s="20" t="str">
        <f>IF(VLOOKUP(B2109,属性中转表!A:G,7,FALSE)=0,"",VLOOKUP(VLOOKUP(B2109,属性中转表!A:G,7,FALSE),属性中转表!$K$2:$P$21,6,0))&amp;IF(VLOOKUP(B2109,属性中转表!A:G,7,FALSE)&gt;=50,VLOOKUP(A2109,英雄数据表!A:K,9,0),IF(VLOOKUP(B2109,属性中转表!A:G,7,FALSE)&gt;=25,VLOOKUP(A2109,英雄数据表!A:K,5,0),""))</f>
        <v>"atk":300</v>
      </c>
      <c r="J2109" s="20" t="str">
        <f>IF(I2109="","",属性中转表!$I$1&amp;(IF(VLOOKUP(B2109,属性中转表!A:G,7,FALSE)=0,0,VLOOKUP(VLOOKUP(B2109,属性中转表!A:G,7,FALSE),属性中转表!$K$2:$P$21,4,0)))+IFERROR(VLOOKUP(A2109,英雄数据表!A:K,IF(武魂!B2109&gt;=50,10,IF(武魂!B2109&gt;=25,6)),0),0))</f>
        <v>,"dpspro":0</v>
      </c>
      <c r="K2109" s="32" t="str">
        <f t="shared" si="149"/>
        <v>"atk":300,"dpspro":0</v>
      </c>
      <c r="L2109" s="20" t="str">
        <f>IF(B2109&gt;=50,VLOOKUP(A2109,英雄数据表!A:L,11,FALSE),IF(B2109&gt;=25,VLOOKUP(A2109,英雄数据表!A:L,7,0),""))</f>
        <v/>
      </c>
      <c r="M2109" s="20" t="str">
        <f>IFERROR(VLOOKUP(B2109,属性中转表!$K$2:$O$21,5,FALSE),"")</f>
        <v/>
      </c>
      <c r="N2109" s="20" t="str">
        <f>IF(B2109=25,VLOOKUP(A2109,英雄数据表!A:L,8,FALSE),IF(B2109=50,VLOOKUP(A2109,英雄数据表!A:L,12,0),""))</f>
        <v/>
      </c>
    </row>
    <row r="2110" spans="1:14" x14ac:dyDescent="0.3">
      <c r="A2110" s="20">
        <v>22046</v>
      </c>
      <c r="B2110" s="21">
        <f t="shared" si="146"/>
        <v>9</v>
      </c>
      <c r="C2110" s="21">
        <v>5</v>
      </c>
      <c r="D2110" s="21">
        <f>VLOOKUP(A2110,英雄数据表!A:D,4,0)</f>
        <v>2</v>
      </c>
      <c r="E2110" s="20" t="str">
        <f>VLOOKUP(A2110,英雄数据表!A:C,3,0)</f>
        <v>真理守护者</v>
      </c>
      <c r="F2110" s="20">
        <f t="shared" si="147"/>
        <v>22046</v>
      </c>
      <c r="G2110" s="20">
        <f t="shared" si="148"/>
        <v>22046</v>
      </c>
      <c r="H2110" s="21" t="str">
        <f>VLOOKUP(B2110,属性中转表!A:F,6,FALSE)</f>
        <v>"hp":19800,"atk":550</v>
      </c>
      <c r="I2110" s="20" t="str">
        <f>IF(VLOOKUP(B2110,属性中转表!A:G,7,FALSE)=0,"",VLOOKUP(VLOOKUP(B2110,属性中转表!A:G,7,FALSE),属性中转表!$K$2:$P$21,6,0))&amp;IF(VLOOKUP(B2110,属性中转表!A:G,7,FALSE)&gt;=50,VLOOKUP(A2110,英雄数据表!A:K,9,0),IF(VLOOKUP(B2110,属性中转表!A:G,7,FALSE)&gt;=25,VLOOKUP(A2110,英雄数据表!A:K,5,0),""))</f>
        <v>"atk":300</v>
      </c>
      <c r="J2110" s="20" t="str">
        <f>IF(I2110="","",属性中转表!$I$1&amp;(IF(VLOOKUP(B2110,属性中转表!A:G,7,FALSE)=0,0,VLOOKUP(VLOOKUP(B2110,属性中转表!A:G,7,FALSE),属性中转表!$K$2:$P$21,4,0)))+IFERROR(VLOOKUP(A2110,英雄数据表!A:K,IF(武魂!B2110&gt;=50,10,IF(武魂!B2110&gt;=25,6)),0),0))</f>
        <v>,"dpspro":0</v>
      </c>
      <c r="K2110" s="32" t="str">
        <f t="shared" si="149"/>
        <v>"atk":300,"dpspro":0</v>
      </c>
      <c r="L2110" s="20" t="str">
        <f>IF(B2110&gt;=50,VLOOKUP(A2110,英雄数据表!A:L,11,FALSE),IF(B2110&gt;=25,VLOOKUP(A2110,英雄数据表!A:L,7,0),""))</f>
        <v/>
      </c>
      <c r="M2110" s="20" t="str">
        <f>IFERROR(VLOOKUP(B2110,属性中转表!$K$2:$O$21,5,FALSE),"")</f>
        <v/>
      </c>
      <c r="N2110" s="20" t="str">
        <f>IF(B2110=25,VLOOKUP(A2110,英雄数据表!A:L,8,FALSE),IF(B2110=50,VLOOKUP(A2110,英雄数据表!A:L,12,0),""))</f>
        <v/>
      </c>
    </row>
    <row r="2111" spans="1:14" x14ac:dyDescent="0.3">
      <c r="A2111" s="20">
        <v>22046</v>
      </c>
      <c r="B2111" s="21">
        <f t="shared" si="146"/>
        <v>10</v>
      </c>
      <c r="C2111" s="21">
        <v>5</v>
      </c>
      <c r="D2111" s="21">
        <f>VLOOKUP(A2111,英雄数据表!A:D,4,0)</f>
        <v>2</v>
      </c>
      <c r="E2111" s="20" t="str">
        <f>VLOOKUP(A2111,英雄数据表!A:C,3,0)</f>
        <v>真理守护者</v>
      </c>
      <c r="F2111" s="20">
        <f t="shared" si="147"/>
        <v>22046</v>
      </c>
      <c r="G2111" s="20">
        <f t="shared" si="148"/>
        <v>22046</v>
      </c>
      <c r="H2111" s="21" t="str">
        <f>VLOOKUP(B2111,属性中转表!A:F,6,FALSE)</f>
        <v>"hp":21600,"atk":600</v>
      </c>
      <c r="I2111" s="20" t="str">
        <f>IF(VLOOKUP(B2111,属性中转表!A:G,7,FALSE)=0,"",VLOOKUP(VLOOKUP(B2111,属性中转表!A:G,7,FALSE),属性中转表!$K$2:$P$21,6,0))&amp;IF(VLOOKUP(B2111,属性中转表!A:G,7,FALSE)&gt;=50,VLOOKUP(A2111,英雄数据表!A:K,9,0),IF(VLOOKUP(B2111,属性中转表!A:G,7,FALSE)&gt;=25,VLOOKUP(A2111,英雄数据表!A:K,5,0),""))</f>
        <v>"atk":300,"hp":5000</v>
      </c>
      <c r="J2111" s="20" t="str">
        <f>IF(I2111="","",属性中转表!$I$1&amp;(IF(VLOOKUP(B2111,属性中转表!A:G,7,FALSE)=0,0,VLOOKUP(VLOOKUP(B2111,属性中转表!A:G,7,FALSE),属性中转表!$K$2:$P$21,4,0)))+IFERROR(VLOOKUP(A2111,英雄数据表!A:K,IF(武魂!B2111&gt;=50,10,IF(武魂!B2111&gt;=25,6)),0),0))</f>
        <v>,"dpspro":0</v>
      </c>
      <c r="K2111" s="32" t="str">
        <f t="shared" si="149"/>
        <v>"atk":300,"hp":5000,"dpspro":0</v>
      </c>
      <c r="L2111" s="20" t="str">
        <f>IF(B2111&gt;=50,VLOOKUP(A2111,英雄数据表!A:L,11,FALSE),IF(B2111&gt;=25,VLOOKUP(A2111,英雄数据表!A:L,7,0),""))</f>
        <v/>
      </c>
      <c r="M2111" s="20" t="str">
        <f>IFERROR(VLOOKUP(B2111,属性中转表!$K$2:$O$21,5,FALSE),"")</f>
        <v>"hp":5000</v>
      </c>
      <c r="N2111" s="20" t="str">
        <f>IF(B2111=25,VLOOKUP(A2111,英雄数据表!A:L,8,FALSE),IF(B2111=50,VLOOKUP(A2111,英雄数据表!A:L,12,0),""))</f>
        <v/>
      </c>
    </row>
    <row r="2112" spans="1:14" x14ac:dyDescent="0.3">
      <c r="A2112" s="20">
        <v>22046</v>
      </c>
      <c r="B2112" s="21">
        <f t="shared" si="146"/>
        <v>11</v>
      </c>
      <c r="C2112" s="21">
        <v>5</v>
      </c>
      <c r="D2112" s="21">
        <f>VLOOKUP(A2112,英雄数据表!A:D,4,0)</f>
        <v>2</v>
      </c>
      <c r="E2112" s="20" t="str">
        <f>VLOOKUP(A2112,英雄数据表!A:C,3,0)</f>
        <v>真理守护者</v>
      </c>
      <c r="F2112" s="20">
        <f t="shared" si="147"/>
        <v>22046</v>
      </c>
      <c r="G2112" s="20">
        <f t="shared" si="148"/>
        <v>22046</v>
      </c>
      <c r="H2112" s="21" t="str">
        <f>VLOOKUP(B2112,属性中转表!A:F,6,FALSE)</f>
        <v>"hp":24300,"atk":675</v>
      </c>
      <c r="I2112" s="20" t="str">
        <f>IF(VLOOKUP(B2112,属性中转表!A:G,7,FALSE)=0,"",VLOOKUP(VLOOKUP(B2112,属性中转表!A:G,7,FALSE),属性中转表!$K$2:$P$21,6,0))&amp;IF(VLOOKUP(B2112,属性中转表!A:G,7,FALSE)&gt;=50,VLOOKUP(A2112,英雄数据表!A:K,9,0),IF(VLOOKUP(B2112,属性中转表!A:G,7,FALSE)&gt;=25,VLOOKUP(A2112,英雄数据表!A:K,5,0),""))</f>
        <v>"atk":300,"hp":5000</v>
      </c>
      <c r="J2112" s="20" t="str">
        <f>IF(I2112="","",属性中转表!$I$1&amp;(IF(VLOOKUP(B2112,属性中转表!A:G,7,FALSE)=0,0,VLOOKUP(VLOOKUP(B2112,属性中转表!A:G,7,FALSE),属性中转表!$K$2:$P$21,4,0)))+IFERROR(VLOOKUP(A2112,英雄数据表!A:K,IF(武魂!B2112&gt;=50,10,IF(武魂!B2112&gt;=25,6)),0),0))</f>
        <v>,"dpspro":0</v>
      </c>
      <c r="K2112" s="32" t="str">
        <f t="shared" si="149"/>
        <v>"atk":300,"hp":5000,"dpspro":0</v>
      </c>
      <c r="L2112" s="20" t="str">
        <f>IF(B2112&gt;=50,VLOOKUP(A2112,英雄数据表!A:L,11,FALSE),IF(B2112&gt;=25,VLOOKUP(A2112,英雄数据表!A:L,7,0),""))</f>
        <v/>
      </c>
      <c r="M2112" s="20" t="str">
        <f>IFERROR(VLOOKUP(B2112,属性中转表!$K$2:$O$21,5,FALSE),"")</f>
        <v/>
      </c>
      <c r="N2112" s="20" t="str">
        <f>IF(B2112=25,VLOOKUP(A2112,英雄数据表!A:L,8,FALSE),IF(B2112=50,VLOOKUP(A2112,英雄数据表!A:L,12,0),""))</f>
        <v/>
      </c>
    </row>
    <row r="2113" spans="1:14" x14ac:dyDescent="0.3">
      <c r="A2113" s="20">
        <v>22046</v>
      </c>
      <c r="B2113" s="21">
        <f t="shared" si="146"/>
        <v>12</v>
      </c>
      <c r="C2113" s="21">
        <v>5</v>
      </c>
      <c r="D2113" s="21">
        <f>VLOOKUP(A2113,英雄数据表!A:D,4,0)</f>
        <v>2</v>
      </c>
      <c r="E2113" s="20" t="str">
        <f>VLOOKUP(A2113,英雄数据表!A:C,3,0)</f>
        <v>真理守护者</v>
      </c>
      <c r="F2113" s="20">
        <f t="shared" si="147"/>
        <v>22046</v>
      </c>
      <c r="G2113" s="20">
        <f t="shared" si="148"/>
        <v>22046</v>
      </c>
      <c r="H2113" s="21" t="str">
        <f>VLOOKUP(B2113,属性中转表!A:F,6,FALSE)</f>
        <v>"hp":27000,"atk":750</v>
      </c>
      <c r="I2113" s="20" t="str">
        <f>IF(VLOOKUP(B2113,属性中转表!A:G,7,FALSE)=0,"",VLOOKUP(VLOOKUP(B2113,属性中转表!A:G,7,FALSE),属性中转表!$K$2:$P$21,6,0))&amp;IF(VLOOKUP(B2113,属性中转表!A:G,7,FALSE)&gt;=50,VLOOKUP(A2113,英雄数据表!A:K,9,0),IF(VLOOKUP(B2113,属性中转表!A:G,7,FALSE)&gt;=25,VLOOKUP(A2113,英雄数据表!A:K,5,0),""))</f>
        <v>"atk":300,"hp":5000</v>
      </c>
      <c r="J2113" s="20" t="str">
        <f>IF(I2113="","",属性中转表!$I$1&amp;(IF(VLOOKUP(B2113,属性中转表!A:G,7,FALSE)=0,0,VLOOKUP(VLOOKUP(B2113,属性中转表!A:G,7,FALSE),属性中转表!$K$2:$P$21,4,0)))+IFERROR(VLOOKUP(A2113,英雄数据表!A:K,IF(武魂!B2113&gt;=50,10,IF(武魂!B2113&gt;=25,6)),0),0))</f>
        <v>,"dpspro":0</v>
      </c>
      <c r="K2113" s="32" t="str">
        <f t="shared" si="149"/>
        <v>"atk":300,"hp":5000,"dpspro":0</v>
      </c>
      <c r="L2113" s="20" t="str">
        <f>IF(B2113&gt;=50,VLOOKUP(A2113,英雄数据表!A:L,11,FALSE),IF(B2113&gt;=25,VLOOKUP(A2113,英雄数据表!A:L,7,0),""))</f>
        <v/>
      </c>
      <c r="M2113" s="20" t="str">
        <f>IFERROR(VLOOKUP(B2113,属性中转表!$K$2:$O$21,5,FALSE),"")</f>
        <v/>
      </c>
      <c r="N2113" s="20" t="str">
        <f>IF(B2113=25,VLOOKUP(A2113,英雄数据表!A:L,8,FALSE),IF(B2113=50,VLOOKUP(A2113,英雄数据表!A:L,12,0),""))</f>
        <v/>
      </c>
    </row>
    <row r="2114" spans="1:14" x14ac:dyDescent="0.3">
      <c r="A2114" s="20">
        <v>22046</v>
      </c>
      <c r="B2114" s="21">
        <f t="shared" si="146"/>
        <v>13</v>
      </c>
      <c r="C2114" s="21">
        <v>5</v>
      </c>
      <c r="D2114" s="21">
        <f>VLOOKUP(A2114,英雄数据表!A:D,4,0)</f>
        <v>2</v>
      </c>
      <c r="E2114" s="20" t="str">
        <f>VLOOKUP(A2114,英雄数据表!A:C,3,0)</f>
        <v>真理守护者</v>
      </c>
      <c r="F2114" s="20">
        <f t="shared" si="147"/>
        <v>22046</v>
      </c>
      <c r="G2114" s="20">
        <f t="shared" si="148"/>
        <v>22046</v>
      </c>
      <c r="H2114" s="21" t="str">
        <f>VLOOKUP(B2114,属性中转表!A:F,6,FALSE)</f>
        <v>"hp":29700,"atk":825</v>
      </c>
      <c r="I2114" s="20" t="str">
        <f>IF(VLOOKUP(B2114,属性中转表!A:G,7,FALSE)=0,"",VLOOKUP(VLOOKUP(B2114,属性中转表!A:G,7,FALSE),属性中转表!$K$2:$P$21,6,0))&amp;IF(VLOOKUP(B2114,属性中转表!A:G,7,FALSE)&gt;=50,VLOOKUP(A2114,英雄数据表!A:K,9,0),IF(VLOOKUP(B2114,属性中转表!A:G,7,FALSE)&gt;=25,VLOOKUP(A2114,英雄数据表!A:K,5,0),""))</f>
        <v>"atk":300,"hp":5000</v>
      </c>
      <c r="J2114" s="20" t="str">
        <f>IF(I2114="","",属性中转表!$I$1&amp;(IF(VLOOKUP(B2114,属性中转表!A:G,7,FALSE)=0,0,VLOOKUP(VLOOKUP(B2114,属性中转表!A:G,7,FALSE),属性中转表!$K$2:$P$21,4,0)))+IFERROR(VLOOKUP(A2114,英雄数据表!A:K,IF(武魂!B2114&gt;=50,10,IF(武魂!B2114&gt;=25,6)),0),0))</f>
        <v>,"dpspro":0</v>
      </c>
      <c r="K2114" s="32" t="str">
        <f t="shared" si="149"/>
        <v>"atk":300,"hp":5000,"dpspro":0</v>
      </c>
      <c r="L2114" s="20" t="str">
        <f>IF(B2114&gt;=50,VLOOKUP(A2114,英雄数据表!A:L,11,FALSE),IF(B2114&gt;=25,VLOOKUP(A2114,英雄数据表!A:L,7,0),""))</f>
        <v/>
      </c>
      <c r="M2114" s="20" t="str">
        <f>IFERROR(VLOOKUP(B2114,属性中转表!$K$2:$O$21,5,FALSE),"")</f>
        <v/>
      </c>
      <c r="N2114" s="20" t="str">
        <f>IF(B2114=25,VLOOKUP(A2114,英雄数据表!A:L,8,FALSE),IF(B2114=50,VLOOKUP(A2114,英雄数据表!A:L,12,0),""))</f>
        <v/>
      </c>
    </row>
    <row r="2115" spans="1:14" x14ac:dyDescent="0.3">
      <c r="A2115" s="20">
        <v>22046</v>
      </c>
      <c r="B2115" s="21">
        <f t="shared" si="146"/>
        <v>14</v>
      </c>
      <c r="C2115" s="21">
        <v>5</v>
      </c>
      <c r="D2115" s="21">
        <f>VLOOKUP(A2115,英雄数据表!A:D,4,0)</f>
        <v>2</v>
      </c>
      <c r="E2115" s="20" t="str">
        <f>VLOOKUP(A2115,英雄数据表!A:C,3,0)</f>
        <v>真理守护者</v>
      </c>
      <c r="F2115" s="20">
        <f t="shared" si="147"/>
        <v>22046</v>
      </c>
      <c r="G2115" s="20">
        <f t="shared" si="148"/>
        <v>22046</v>
      </c>
      <c r="H2115" s="21" t="str">
        <f>VLOOKUP(B2115,属性中转表!A:F,6,FALSE)</f>
        <v>"hp":32400,"atk":900</v>
      </c>
      <c r="I2115" s="20" t="str">
        <f>IF(VLOOKUP(B2115,属性中转表!A:G,7,FALSE)=0,"",VLOOKUP(VLOOKUP(B2115,属性中转表!A:G,7,FALSE),属性中转表!$K$2:$P$21,6,0))&amp;IF(VLOOKUP(B2115,属性中转表!A:G,7,FALSE)&gt;=50,VLOOKUP(A2115,英雄数据表!A:K,9,0),IF(VLOOKUP(B2115,属性中转表!A:G,7,FALSE)&gt;=25,VLOOKUP(A2115,英雄数据表!A:K,5,0),""))</f>
        <v>"atk":300,"hp":5000</v>
      </c>
      <c r="J2115" s="20" t="str">
        <f>IF(I2115="","",属性中转表!$I$1&amp;(IF(VLOOKUP(B2115,属性中转表!A:G,7,FALSE)=0,0,VLOOKUP(VLOOKUP(B2115,属性中转表!A:G,7,FALSE),属性中转表!$K$2:$P$21,4,0)))+IFERROR(VLOOKUP(A2115,英雄数据表!A:K,IF(武魂!B2115&gt;=50,10,IF(武魂!B2115&gt;=25,6)),0),0))</f>
        <v>,"dpspro":0</v>
      </c>
      <c r="K2115" s="32" t="str">
        <f t="shared" si="149"/>
        <v>"atk":300,"hp":5000,"dpspro":0</v>
      </c>
      <c r="L2115" s="20" t="str">
        <f>IF(B2115&gt;=50,VLOOKUP(A2115,英雄数据表!A:L,11,FALSE),IF(B2115&gt;=25,VLOOKUP(A2115,英雄数据表!A:L,7,0),""))</f>
        <v/>
      </c>
      <c r="M2115" s="20" t="str">
        <f>IFERROR(VLOOKUP(B2115,属性中转表!$K$2:$O$21,5,FALSE),"")</f>
        <v/>
      </c>
      <c r="N2115" s="20" t="str">
        <f>IF(B2115=25,VLOOKUP(A2115,英雄数据表!A:L,8,FALSE),IF(B2115=50,VLOOKUP(A2115,英雄数据表!A:L,12,0),""))</f>
        <v/>
      </c>
    </row>
    <row r="2116" spans="1:14" x14ac:dyDescent="0.3">
      <c r="A2116" s="20">
        <v>22046</v>
      </c>
      <c r="B2116" s="21">
        <f t="shared" si="146"/>
        <v>15</v>
      </c>
      <c r="C2116" s="21">
        <v>5</v>
      </c>
      <c r="D2116" s="21">
        <f>VLOOKUP(A2116,英雄数据表!A:D,4,0)</f>
        <v>2</v>
      </c>
      <c r="E2116" s="20" t="str">
        <f>VLOOKUP(A2116,英雄数据表!A:C,3,0)</f>
        <v>真理守护者</v>
      </c>
      <c r="F2116" s="20">
        <f t="shared" si="147"/>
        <v>22046</v>
      </c>
      <c r="G2116" s="20">
        <f t="shared" si="148"/>
        <v>22046</v>
      </c>
      <c r="H2116" s="21" t="str">
        <f>VLOOKUP(B2116,属性中转表!A:F,6,FALSE)</f>
        <v>"hp":35100,"atk":975</v>
      </c>
      <c r="I2116" s="20" t="str">
        <f>IF(VLOOKUP(B2116,属性中转表!A:G,7,FALSE)=0,"",VLOOKUP(VLOOKUP(B2116,属性中转表!A:G,7,FALSE),属性中转表!$K$2:$P$21,6,0))&amp;IF(VLOOKUP(B2116,属性中转表!A:G,7,FALSE)&gt;=50,VLOOKUP(A2116,英雄数据表!A:K,9,0),IF(VLOOKUP(B2116,属性中转表!A:G,7,FALSE)&gt;=25,VLOOKUP(A2116,英雄数据表!A:K,5,0),""))</f>
        <v>"atk":300,"hp":5000,"undpspro":50</v>
      </c>
      <c r="J2116" s="20" t="str">
        <f>IF(I2116="","",属性中转表!$I$1&amp;(IF(VLOOKUP(B2116,属性中转表!A:G,7,FALSE)=0,0,VLOOKUP(VLOOKUP(B2116,属性中转表!A:G,7,FALSE),属性中转表!$K$2:$P$21,4,0)))+IFERROR(VLOOKUP(A2116,英雄数据表!A:K,IF(武魂!B2116&gt;=50,10,IF(武魂!B2116&gt;=25,6)),0),0))</f>
        <v>,"dpspro":0</v>
      </c>
      <c r="K2116" s="32" t="str">
        <f t="shared" si="149"/>
        <v>"atk":300,"hp":5000,"undpspro":50,"dpspro":0</v>
      </c>
      <c r="L2116" s="20" t="str">
        <f>IF(B2116&gt;=50,VLOOKUP(A2116,英雄数据表!A:L,11,FALSE),IF(B2116&gt;=25,VLOOKUP(A2116,英雄数据表!A:L,7,0),""))</f>
        <v/>
      </c>
      <c r="M2116" s="20" t="str">
        <f>IFERROR(VLOOKUP(B2116,属性中转表!$K$2:$O$21,5,FALSE),"")</f>
        <v>"undpspro":50</v>
      </c>
      <c r="N2116" s="20" t="str">
        <f>IF(B2116=25,VLOOKUP(A2116,英雄数据表!A:L,8,FALSE),IF(B2116=50,VLOOKUP(A2116,英雄数据表!A:L,12,0),""))</f>
        <v/>
      </c>
    </row>
    <row r="2117" spans="1:14" x14ac:dyDescent="0.3">
      <c r="A2117" s="20">
        <v>22046</v>
      </c>
      <c r="B2117" s="21">
        <f t="shared" si="146"/>
        <v>16</v>
      </c>
      <c r="C2117" s="21">
        <v>5</v>
      </c>
      <c r="D2117" s="21">
        <f>VLOOKUP(A2117,英雄数据表!A:D,4,0)</f>
        <v>2</v>
      </c>
      <c r="E2117" s="20" t="str">
        <f>VLOOKUP(A2117,英雄数据表!A:C,3,0)</f>
        <v>真理守护者</v>
      </c>
      <c r="F2117" s="20">
        <f t="shared" si="147"/>
        <v>22046</v>
      </c>
      <c r="G2117" s="20">
        <f t="shared" si="148"/>
        <v>22046</v>
      </c>
      <c r="H2117" s="21" t="str">
        <f>VLOOKUP(B2117,属性中转表!A:F,6,FALSE)</f>
        <v>"hp":37800,"atk":1050</v>
      </c>
      <c r="I2117" s="20" t="str">
        <f>IF(VLOOKUP(B2117,属性中转表!A:G,7,FALSE)=0,"",VLOOKUP(VLOOKUP(B2117,属性中转表!A:G,7,FALSE),属性中转表!$K$2:$P$21,6,0))&amp;IF(VLOOKUP(B2117,属性中转表!A:G,7,FALSE)&gt;=50,VLOOKUP(A2117,英雄数据表!A:K,9,0),IF(VLOOKUP(B2117,属性中转表!A:G,7,FALSE)&gt;=25,VLOOKUP(A2117,英雄数据表!A:K,5,0),""))</f>
        <v>"atk":300,"hp":5000,"undpspro":50</v>
      </c>
      <c r="J2117" s="20" t="str">
        <f>IF(I2117="","",属性中转表!$I$1&amp;(IF(VLOOKUP(B2117,属性中转表!A:G,7,FALSE)=0,0,VLOOKUP(VLOOKUP(B2117,属性中转表!A:G,7,FALSE),属性中转表!$K$2:$P$21,4,0)))+IFERROR(VLOOKUP(A2117,英雄数据表!A:K,IF(武魂!B2117&gt;=50,10,IF(武魂!B2117&gt;=25,6)),0),0))</f>
        <v>,"dpspro":0</v>
      </c>
      <c r="K2117" s="32" t="str">
        <f t="shared" si="149"/>
        <v>"atk":300,"hp":5000,"undpspro":50,"dpspro":0</v>
      </c>
      <c r="L2117" s="20" t="str">
        <f>IF(B2117&gt;=50,VLOOKUP(A2117,英雄数据表!A:L,11,FALSE),IF(B2117&gt;=25,VLOOKUP(A2117,英雄数据表!A:L,7,0),""))</f>
        <v/>
      </c>
      <c r="M2117" s="20" t="str">
        <f>IFERROR(VLOOKUP(B2117,属性中转表!$K$2:$O$21,5,FALSE),"")</f>
        <v/>
      </c>
      <c r="N2117" s="20" t="str">
        <f>IF(B2117=25,VLOOKUP(A2117,英雄数据表!A:L,8,FALSE),IF(B2117=50,VLOOKUP(A2117,英雄数据表!A:L,12,0),""))</f>
        <v/>
      </c>
    </row>
    <row r="2118" spans="1:14" x14ac:dyDescent="0.3">
      <c r="A2118" s="20">
        <v>22046</v>
      </c>
      <c r="B2118" s="21">
        <f t="shared" si="146"/>
        <v>17</v>
      </c>
      <c r="C2118" s="21">
        <v>5</v>
      </c>
      <c r="D2118" s="21">
        <f>VLOOKUP(A2118,英雄数据表!A:D,4,0)</f>
        <v>2</v>
      </c>
      <c r="E2118" s="20" t="str">
        <f>VLOOKUP(A2118,英雄数据表!A:C,3,0)</f>
        <v>真理守护者</v>
      </c>
      <c r="F2118" s="20">
        <f t="shared" si="147"/>
        <v>22046</v>
      </c>
      <c r="G2118" s="20">
        <f t="shared" si="148"/>
        <v>22046</v>
      </c>
      <c r="H2118" s="21" t="str">
        <f>VLOOKUP(B2118,属性中转表!A:F,6,FALSE)</f>
        <v>"hp":40500,"atk":1125</v>
      </c>
      <c r="I2118" s="20" t="str">
        <f>IF(VLOOKUP(B2118,属性中转表!A:G,7,FALSE)=0,"",VLOOKUP(VLOOKUP(B2118,属性中转表!A:G,7,FALSE),属性中转表!$K$2:$P$21,6,0))&amp;IF(VLOOKUP(B2118,属性中转表!A:G,7,FALSE)&gt;=50,VLOOKUP(A2118,英雄数据表!A:K,9,0),IF(VLOOKUP(B2118,属性中转表!A:G,7,FALSE)&gt;=25,VLOOKUP(A2118,英雄数据表!A:K,5,0),""))</f>
        <v>"atk":300,"hp":5000,"undpspro":50</v>
      </c>
      <c r="J2118" s="20" t="str">
        <f>IF(I2118="","",属性中转表!$I$1&amp;(IF(VLOOKUP(B2118,属性中转表!A:G,7,FALSE)=0,0,VLOOKUP(VLOOKUP(B2118,属性中转表!A:G,7,FALSE),属性中转表!$K$2:$P$21,4,0)))+IFERROR(VLOOKUP(A2118,英雄数据表!A:K,IF(武魂!B2118&gt;=50,10,IF(武魂!B2118&gt;=25,6)),0),0))</f>
        <v>,"dpspro":0</v>
      </c>
      <c r="K2118" s="32" t="str">
        <f t="shared" si="149"/>
        <v>"atk":300,"hp":5000,"undpspro":50,"dpspro":0</v>
      </c>
      <c r="L2118" s="20" t="str">
        <f>IF(B2118&gt;=50,VLOOKUP(A2118,英雄数据表!A:L,11,FALSE),IF(B2118&gt;=25,VLOOKUP(A2118,英雄数据表!A:L,7,0),""))</f>
        <v/>
      </c>
      <c r="M2118" s="20" t="str">
        <f>IFERROR(VLOOKUP(B2118,属性中转表!$K$2:$O$21,5,FALSE),"")</f>
        <v/>
      </c>
      <c r="N2118" s="20" t="str">
        <f>IF(B2118=25,VLOOKUP(A2118,英雄数据表!A:L,8,FALSE),IF(B2118=50,VLOOKUP(A2118,英雄数据表!A:L,12,0),""))</f>
        <v/>
      </c>
    </row>
    <row r="2119" spans="1:14" x14ac:dyDescent="0.3">
      <c r="A2119" s="20">
        <v>22046</v>
      </c>
      <c r="B2119" s="21">
        <f t="shared" si="146"/>
        <v>18</v>
      </c>
      <c r="C2119" s="21">
        <v>5</v>
      </c>
      <c r="D2119" s="21">
        <f>VLOOKUP(A2119,英雄数据表!A:D,4,0)</f>
        <v>2</v>
      </c>
      <c r="E2119" s="20" t="str">
        <f>VLOOKUP(A2119,英雄数据表!A:C,3,0)</f>
        <v>真理守护者</v>
      </c>
      <c r="F2119" s="20">
        <f t="shared" si="147"/>
        <v>22046</v>
      </c>
      <c r="G2119" s="20">
        <f t="shared" si="148"/>
        <v>22046</v>
      </c>
      <c r="H2119" s="21" t="str">
        <f>VLOOKUP(B2119,属性中转表!A:F,6,FALSE)</f>
        <v>"hp":43200,"atk":1200</v>
      </c>
      <c r="I2119" s="20" t="str">
        <f>IF(VLOOKUP(B2119,属性中转表!A:G,7,FALSE)=0,"",VLOOKUP(VLOOKUP(B2119,属性中转表!A:G,7,FALSE),属性中转表!$K$2:$P$21,6,0))&amp;IF(VLOOKUP(B2119,属性中转表!A:G,7,FALSE)&gt;=50,VLOOKUP(A2119,英雄数据表!A:K,9,0),IF(VLOOKUP(B2119,属性中转表!A:G,7,FALSE)&gt;=25,VLOOKUP(A2119,英雄数据表!A:K,5,0),""))</f>
        <v>"atk":300,"hp":5000,"undpspro":50</v>
      </c>
      <c r="J2119" s="20" t="str">
        <f>IF(I2119="","",属性中转表!$I$1&amp;(IF(VLOOKUP(B2119,属性中转表!A:G,7,FALSE)=0,0,VLOOKUP(VLOOKUP(B2119,属性中转表!A:G,7,FALSE),属性中转表!$K$2:$P$21,4,0)))+IFERROR(VLOOKUP(A2119,英雄数据表!A:K,IF(武魂!B2119&gt;=50,10,IF(武魂!B2119&gt;=25,6)),0),0))</f>
        <v>,"dpspro":0</v>
      </c>
      <c r="K2119" s="32" t="str">
        <f t="shared" si="149"/>
        <v>"atk":300,"hp":5000,"undpspro":50,"dpspro":0</v>
      </c>
      <c r="L2119" s="20" t="str">
        <f>IF(B2119&gt;=50,VLOOKUP(A2119,英雄数据表!A:L,11,FALSE),IF(B2119&gt;=25,VLOOKUP(A2119,英雄数据表!A:L,7,0),""))</f>
        <v/>
      </c>
      <c r="M2119" s="20" t="str">
        <f>IFERROR(VLOOKUP(B2119,属性中转表!$K$2:$O$21,5,FALSE),"")</f>
        <v/>
      </c>
      <c r="N2119" s="20" t="str">
        <f>IF(B2119=25,VLOOKUP(A2119,英雄数据表!A:L,8,FALSE),IF(B2119=50,VLOOKUP(A2119,英雄数据表!A:L,12,0),""))</f>
        <v/>
      </c>
    </row>
    <row r="2120" spans="1:14" x14ac:dyDescent="0.3">
      <c r="A2120" s="20">
        <v>22046</v>
      </c>
      <c r="B2120" s="21">
        <f t="shared" si="146"/>
        <v>19</v>
      </c>
      <c r="C2120" s="21">
        <v>5</v>
      </c>
      <c r="D2120" s="21">
        <f>VLOOKUP(A2120,英雄数据表!A:D,4,0)</f>
        <v>2</v>
      </c>
      <c r="E2120" s="20" t="str">
        <f>VLOOKUP(A2120,英雄数据表!A:C,3,0)</f>
        <v>真理守护者</v>
      </c>
      <c r="F2120" s="20">
        <f t="shared" si="147"/>
        <v>22046</v>
      </c>
      <c r="G2120" s="20">
        <f t="shared" si="148"/>
        <v>22046</v>
      </c>
      <c r="H2120" s="21" t="str">
        <f>VLOOKUP(B2120,属性中转表!A:F,6,FALSE)</f>
        <v>"hp":45900,"atk":1275</v>
      </c>
      <c r="I2120" s="20" t="str">
        <f>IF(VLOOKUP(B2120,属性中转表!A:G,7,FALSE)=0,"",VLOOKUP(VLOOKUP(B2120,属性中转表!A:G,7,FALSE),属性中转表!$K$2:$P$21,6,0))&amp;IF(VLOOKUP(B2120,属性中转表!A:G,7,FALSE)&gt;=50,VLOOKUP(A2120,英雄数据表!A:K,9,0),IF(VLOOKUP(B2120,属性中转表!A:G,7,FALSE)&gt;=25,VLOOKUP(A2120,英雄数据表!A:K,5,0),""))</f>
        <v>"atk":300,"hp":5000,"undpspro":50</v>
      </c>
      <c r="J2120" s="20" t="str">
        <f>IF(I2120="","",属性中转表!$I$1&amp;(IF(VLOOKUP(B2120,属性中转表!A:G,7,FALSE)=0,0,VLOOKUP(VLOOKUP(B2120,属性中转表!A:G,7,FALSE),属性中转表!$K$2:$P$21,4,0)))+IFERROR(VLOOKUP(A2120,英雄数据表!A:K,IF(武魂!B2120&gt;=50,10,IF(武魂!B2120&gt;=25,6)),0),0))</f>
        <v>,"dpspro":0</v>
      </c>
      <c r="K2120" s="32" t="str">
        <f t="shared" si="149"/>
        <v>"atk":300,"hp":5000,"undpspro":50,"dpspro":0</v>
      </c>
      <c r="L2120" s="20" t="str">
        <f>IF(B2120&gt;=50,VLOOKUP(A2120,英雄数据表!A:L,11,FALSE),IF(B2120&gt;=25,VLOOKUP(A2120,英雄数据表!A:L,7,0),""))</f>
        <v/>
      </c>
      <c r="M2120" s="20" t="str">
        <f>IFERROR(VLOOKUP(B2120,属性中转表!$K$2:$O$21,5,FALSE),"")</f>
        <v/>
      </c>
      <c r="N2120" s="20" t="str">
        <f>IF(B2120=25,VLOOKUP(A2120,英雄数据表!A:L,8,FALSE),IF(B2120=50,VLOOKUP(A2120,英雄数据表!A:L,12,0),""))</f>
        <v/>
      </c>
    </row>
    <row r="2121" spans="1:14" x14ac:dyDescent="0.3">
      <c r="A2121" s="20">
        <v>22046</v>
      </c>
      <c r="B2121" s="21">
        <f t="shared" si="146"/>
        <v>20</v>
      </c>
      <c r="C2121" s="21">
        <v>5</v>
      </c>
      <c r="D2121" s="21">
        <f>VLOOKUP(A2121,英雄数据表!A:D,4,0)</f>
        <v>2</v>
      </c>
      <c r="E2121" s="20" t="str">
        <f>VLOOKUP(A2121,英雄数据表!A:C,3,0)</f>
        <v>真理守护者</v>
      </c>
      <c r="F2121" s="20">
        <f t="shared" si="147"/>
        <v>22046</v>
      </c>
      <c r="G2121" s="20">
        <f t="shared" si="148"/>
        <v>22046</v>
      </c>
      <c r="H2121" s="21" t="str">
        <f>VLOOKUP(B2121,属性中转表!A:F,6,FALSE)</f>
        <v>"hp":48600,"atk":1350</v>
      </c>
      <c r="I2121" s="20" t="str">
        <f>IF(VLOOKUP(B2121,属性中转表!A:G,7,FALSE)=0,"",VLOOKUP(VLOOKUP(B2121,属性中转表!A:G,7,FALSE),属性中转表!$K$2:$P$21,6,0))&amp;IF(VLOOKUP(B2121,属性中转表!A:G,7,FALSE)&gt;=50,VLOOKUP(A2121,英雄数据表!A:K,9,0),IF(VLOOKUP(B2121,属性中转表!A:G,7,FALSE)&gt;=25,VLOOKUP(A2121,英雄数据表!A:K,5,0),""))</f>
        <v>"atk":300,"hp":5000,"undpspro":50</v>
      </c>
      <c r="J2121" s="20" t="str">
        <f>IF(I2121="","",属性中转表!$I$1&amp;(IF(VLOOKUP(B2121,属性中转表!A:G,7,FALSE)=0,0,VLOOKUP(VLOOKUP(B2121,属性中转表!A:G,7,FALSE),属性中转表!$K$2:$P$21,4,0)))+IFERROR(VLOOKUP(A2121,英雄数据表!A:K,IF(武魂!B2121&gt;=50,10,IF(武魂!B2121&gt;=25,6)),0),0))</f>
        <v>,"dpspro":50</v>
      </c>
      <c r="K2121" s="32" t="str">
        <f t="shared" si="149"/>
        <v>"atk":300,"hp":5000,"undpspro":50,"dpspro":50</v>
      </c>
      <c r="L2121" s="20" t="str">
        <f>IF(B2121&gt;=50,VLOOKUP(A2121,英雄数据表!A:L,11,FALSE),IF(B2121&gt;=25,VLOOKUP(A2121,英雄数据表!A:L,7,0),""))</f>
        <v/>
      </c>
      <c r="M2121" s="20" t="str">
        <f>IFERROR(VLOOKUP(B2121,属性中转表!$K$2:$O$21,5,FALSE),"")</f>
        <v>"dpspro":50</v>
      </c>
      <c r="N2121" s="20" t="str">
        <f>IF(B2121=25,VLOOKUP(A2121,英雄数据表!A:L,8,FALSE),IF(B2121=50,VLOOKUP(A2121,英雄数据表!A:L,12,0),""))</f>
        <v/>
      </c>
    </row>
    <row r="2122" spans="1:14" x14ac:dyDescent="0.3">
      <c r="A2122" s="20">
        <v>22046</v>
      </c>
      <c r="B2122" s="21">
        <f t="shared" si="146"/>
        <v>21</v>
      </c>
      <c r="C2122" s="21">
        <v>5</v>
      </c>
      <c r="D2122" s="21">
        <f>VLOOKUP(A2122,英雄数据表!A:D,4,0)</f>
        <v>2</v>
      </c>
      <c r="E2122" s="20" t="str">
        <f>VLOOKUP(A2122,英雄数据表!A:C,3,0)</f>
        <v>真理守护者</v>
      </c>
      <c r="F2122" s="20">
        <f t="shared" si="147"/>
        <v>22046</v>
      </c>
      <c r="G2122" s="20">
        <f t="shared" si="148"/>
        <v>22046</v>
      </c>
      <c r="H2122" s="21" t="str">
        <f>VLOOKUP(B2122,属性中转表!A:F,6,FALSE)</f>
        <v>"hp":52200,"atk":1450</v>
      </c>
      <c r="I2122" s="20" t="str">
        <f>IF(VLOOKUP(B2122,属性中转表!A:G,7,FALSE)=0,"",VLOOKUP(VLOOKUP(B2122,属性中转表!A:G,7,FALSE),属性中转表!$K$2:$P$21,6,0))&amp;IF(VLOOKUP(B2122,属性中转表!A:G,7,FALSE)&gt;=50,VLOOKUP(A2122,英雄数据表!A:K,9,0),IF(VLOOKUP(B2122,属性中转表!A:G,7,FALSE)&gt;=25,VLOOKUP(A2122,英雄数据表!A:K,5,0),""))</f>
        <v>"atk":300,"hp":5000,"undpspro":50</v>
      </c>
      <c r="J2122" s="20" t="str">
        <f>IF(I2122="","",属性中转表!$I$1&amp;(IF(VLOOKUP(B2122,属性中转表!A:G,7,FALSE)=0,0,VLOOKUP(VLOOKUP(B2122,属性中转表!A:G,7,FALSE),属性中转表!$K$2:$P$21,4,0)))+IFERROR(VLOOKUP(A2122,英雄数据表!A:K,IF(武魂!B2122&gt;=50,10,IF(武魂!B2122&gt;=25,6)),0),0))</f>
        <v>,"dpspro":50</v>
      </c>
      <c r="K2122" s="32" t="str">
        <f t="shared" si="149"/>
        <v>"atk":300,"hp":5000,"undpspro":50,"dpspro":50</v>
      </c>
      <c r="L2122" s="20" t="str">
        <f>IF(B2122&gt;=50,VLOOKUP(A2122,英雄数据表!A:L,11,FALSE),IF(B2122&gt;=25,VLOOKUP(A2122,英雄数据表!A:L,7,0),""))</f>
        <v/>
      </c>
      <c r="M2122" s="20" t="str">
        <f>IFERROR(VLOOKUP(B2122,属性中转表!$K$2:$O$21,5,FALSE),"")</f>
        <v/>
      </c>
      <c r="N2122" s="20" t="str">
        <f>IF(B2122=25,VLOOKUP(A2122,英雄数据表!A:L,8,FALSE),IF(B2122=50,VLOOKUP(A2122,英雄数据表!A:L,12,0),""))</f>
        <v/>
      </c>
    </row>
    <row r="2123" spans="1:14" x14ac:dyDescent="0.3">
      <c r="A2123" s="20">
        <v>22046</v>
      </c>
      <c r="B2123" s="21">
        <f t="shared" si="146"/>
        <v>22</v>
      </c>
      <c r="C2123" s="21">
        <v>5</v>
      </c>
      <c r="D2123" s="21">
        <f>VLOOKUP(A2123,英雄数据表!A:D,4,0)</f>
        <v>2</v>
      </c>
      <c r="E2123" s="20" t="str">
        <f>VLOOKUP(A2123,英雄数据表!A:C,3,0)</f>
        <v>真理守护者</v>
      </c>
      <c r="F2123" s="20">
        <f t="shared" si="147"/>
        <v>22046</v>
      </c>
      <c r="G2123" s="20">
        <f t="shared" si="148"/>
        <v>22046</v>
      </c>
      <c r="H2123" s="21" t="str">
        <f>VLOOKUP(B2123,属性中转表!A:F,6,FALSE)</f>
        <v>"hp":55800,"atk":1550</v>
      </c>
      <c r="I2123" s="20" t="str">
        <f>IF(VLOOKUP(B2123,属性中转表!A:G,7,FALSE)=0,"",VLOOKUP(VLOOKUP(B2123,属性中转表!A:G,7,FALSE),属性中转表!$K$2:$P$21,6,0))&amp;IF(VLOOKUP(B2123,属性中转表!A:G,7,FALSE)&gt;=50,VLOOKUP(A2123,英雄数据表!A:K,9,0),IF(VLOOKUP(B2123,属性中转表!A:G,7,FALSE)&gt;=25,VLOOKUP(A2123,英雄数据表!A:K,5,0),""))</f>
        <v>"atk":300,"hp":5000,"undpspro":50</v>
      </c>
      <c r="J2123" s="20" t="str">
        <f>IF(I2123="","",属性中转表!$I$1&amp;(IF(VLOOKUP(B2123,属性中转表!A:G,7,FALSE)=0,0,VLOOKUP(VLOOKUP(B2123,属性中转表!A:G,7,FALSE),属性中转表!$K$2:$P$21,4,0)))+IFERROR(VLOOKUP(A2123,英雄数据表!A:K,IF(武魂!B2123&gt;=50,10,IF(武魂!B2123&gt;=25,6)),0),0))</f>
        <v>,"dpspro":50</v>
      </c>
      <c r="K2123" s="32" t="str">
        <f t="shared" si="149"/>
        <v>"atk":300,"hp":5000,"undpspro":50,"dpspro":50</v>
      </c>
      <c r="L2123" s="20" t="str">
        <f>IF(B2123&gt;=50,VLOOKUP(A2123,英雄数据表!A:L,11,FALSE),IF(B2123&gt;=25,VLOOKUP(A2123,英雄数据表!A:L,7,0),""))</f>
        <v/>
      </c>
      <c r="M2123" s="20" t="str">
        <f>IFERROR(VLOOKUP(B2123,属性中转表!$K$2:$O$21,5,FALSE),"")</f>
        <v/>
      </c>
      <c r="N2123" s="20" t="str">
        <f>IF(B2123=25,VLOOKUP(A2123,英雄数据表!A:L,8,FALSE),IF(B2123=50,VLOOKUP(A2123,英雄数据表!A:L,12,0),""))</f>
        <v/>
      </c>
    </row>
    <row r="2124" spans="1:14" x14ac:dyDescent="0.3">
      <c r="A2124" s="20">
        <v>22046</v>
      </c>
      <c r="B2124" s="21">
        <f t="shared" si="146"/>
        <v>23</v>
      </c>
      <c r="C2124" s="21">
        <v>5</v>
      </c>
      <c r="D2124" s="21">
        <f>VLOOKUP(A2124,英雄数据表!A:D,4,0)</f>
        <v>2</v>
      </c>
      <c r="E2124" s="20" t="str">
        <f>VLOOKUP(A2124,英雄数据表!A:C,3,0)</f>
        <v>真理守护者</v>
      </c>
      <c r="F2124" s="20">
        <f t="shared" si="147"/>
        <v>22046</v>
      </c>
      <c r="G2124" s="20">
        <f t="shared" si="148"/>
        <v>22046</v>
      </c>
      <c r="H2124" s="21" t="str">
        <f>VLOOKUP(B2124,属性中转表!A:F,6,FALSE)</f>
        <v>"hp":59400,"atk":1650</v>
      </c>
      <c r="I2124" s="20" t="str">
        <f>IF(VLOOKUP(B2124,属性中转表!A:G,7,FALSE)=0,"",VLOOKUP(VLOOKUP(B2124,属性中转表!A:G,7,FALSE),属性中转表!$K$2:$P$21,6,0))&amp;IF(VLOOKUP(B2124,属性中转表!A:G,7,FALSE)&gt;=50,VLOOKUP(A2124,英雄数据表!A:K,9,0),IF(VLOOKUP(B2124,属性中转表!A:G,7,FALSE)&gt;=25,VLOOKUP(A2124,英雄数据表!A:K,5,0),""))</f>
        <v>"atk":300,"hp":5000,"undpspro":50</v>
      </c>
      <c r="J2124" s="20" t="str">
        <f>IF(I2124="","",属性中转表!$I$1&amp;(IF(VLOOKUP(B2124,属性中转表!A:G,7,FALSE)=0,0,VLOOKUP(VLOOKUP(B2124,属性中转表!A:G,7,FALSE),属性中转表!$K$2:$P$21,4,0)))+IFERROR(VLOOKUP(A2124,英雄数据表!A:K,IF(武魂!B2124&gt;=50,10,IF(武魂!B2124&gt;=25,6)),0),0))</f>
        <v>,"dpspro":50</v>
      </c>
      <c r="K2124" s="32" t="str">
        <f t="shared" si="149"/>
        <v>"atk":300,"hp":5000,"undpspro":50,"dpspro":50</v>
      </c>
      <c r="L2124" s="20" t="str">
        <f>IF(B2124&gt;=50,VLOOKUP(A2124,英雄数据表!A:L,11,FALSE),IF(B2124&gt;=25,VLOOKUP(A2124,英雄数据表!A:L,7,0),""))</f>
        <v/>
      </c>
      <c r="M2124" s="20" t="str">
        <f>IFERROR(VLOOKUP(B2124,属性中转表!$K$2:$O$21,5,FALSE),"")</f>
        <v/>
      </c>
      <c r="N2124" s="20" t="str">
        <f>IF(B2124=25,VLOOKUP(A2124,英雄数据表!A:L,8,FALSE),IF(B2124=50,VLOOKUP(A2124,英雄数据表!A:L,12,0),""))</f>
        <v/>
      </c>
    </row>
    <row r="2125" spans="1:14" x14ac:dyDescent="0.3">
      <c r="A2125" s="20">
        <v>22046</v>
      </c>
      <c r="B2125" s="21">
        <f t="shared" si="146"/>
        <v>24</v>
      </c>
      <c r="C2125" s="21">
        <v>5</v>
      </c>
      <c r="D2125" s="21">
        <f>VLOOKUP(A2125,英雄数据表!A:D,4,0)</f>
        <v>2</v>
      </c>
      <c r="E2125" s="20" t="str">
        <f>VLOOKUP(A2125,英雄数据表!A:C,3,0)</f>
        <v>真理守护者</v>
      </c>
      <c r="F2125" s="20">
        <f t="shared" si="147"/>
        <v>22046</v>
      </c>
      <c r="G2125" s="20">
        <f t="shared" si="148"/>
        <v>22046</v>
      </c>
      <c r="H2125" s="21" t="str">
        <f>VLOOKUP(B2125,属性中转表!A:F,6,FALSE)</f>
        <v>"hp":63000,"atk":1750</v>
      </c>
      <c r="I2125" s="20" t="str">
        <f>IF(VLOOKUP(B2125,属性中转表!A:G,7,FALSE)=0,"",VLOOKUP(VLOOKUP(B2125,属性中转表!A:G,7,FALSE),属性中转表!$K$2:$P$21,6,0))&amp;IF(VLOOKUP(B2125,属性中转表!A:G,7,FALSE)&gt;=50,VLOOKUP(A2125,英雄数据表!A:K,9,0),IF(VLOOKUP(B2125,属性中转表!A:G,7,FALSE)&gt;=25,VLOOKUP(A2125,英雄数据表!A:K,5,0),""))</f>
        <v>"atk":300,"hp":5000,"undpspro":50</v>
      </c>
      <c r="J2125" s="20" t="str">
        <f>IF(I2125="","",属性中转表!$I$1&amp;(IF(VLOOKUP(B2125,属性中转表!A:G,7,FALSE)=0,0,VLOOKUP(VLOOKUP(B2125,属性中转表!A:G,7,FALSE),属性中转表!$K$2:$P$21,4,0)))+IFERROR(VLOOKUP(A2125,英雄数据表!A:K,IF(武魂!B2125&gt;=50,10,IF(武魂!B2125&gt;=25,6)),0),0))</f>
        <v>,"dpspro":50</v>
      </c>
      <c r="K2125" s="32" t="str">
        <f t="shared" si="149"/>
        <v>"atk":300,"hp":5000,"undpspro":50,"dpspro":50</v>
      </c>
      <c r="L2125" s="20" t="str">
        <f>IF(B2125&gt;=50,VLOOKUP(A2125,英雄数据表!A:L,11,FALSE),IF(B2125&gt;=25,VLOOKUP(A2125,英雄数据表!A:L,7,0),""))</f>
        <v/>
      </c>
      <c r="M2125" s="20" t="str">
        <f>IFERROR(VLOOKUP(B2125,属性中转表!$K$2:$O$21,5,FALSE),"")</f>
        <v/>
      </c>
      <c r="N2125" s="20" t="str">
        <f>IF(B2125=25,VLOOKUP(A2125,英雄数据表!A:L,8,FALSE),IF(B2125=50,VLOOKUP(A2125,英雄数据表!A:L,12,0),""))</f>
        <v/>
      </c>
    </row>
    <row r="2126" spans="1:14" x14ac:dyDescent="0.3">
      <c r="A2126" s="20">
        <v>22046</v>
      </c>
      <c r="B2126" s="21">
        <f t="shared" si="146"/>
        <v>25</v>
      </c>
      <c r="C2126" s="21">
        <v>5</v>
      </c>
      <c r="D2126" s="21">
        <f>VLOOKUP(A2126,英雄数据表!A:D,4,0)</f>
        <v>2</v>
      </c>
      <c r="E2126" s="20" t="str">
        <f>VLOOKUP(A2126,英雄数据表!A:C,3,0)</f>
        <v>真理守护者</v>
      </c>
      <c r="F2126" s="20">
        <f t="shared" si="147"/>
        <v>22046</v>
      </c>
      <c r="G2126" s="20">
        <f t="shared" si="148"/>
        <v>22046</v>
      </c>
      <c r="H2126" s="21" t="str">
        <f>VLOOKUP(B2126,属性中转表!A:F,6,FALSE)</f>
        <v>"hp":66600,"atk":1850</v>
      </c>
      <c r="I2126" s="20" t="str">
        <f>IF(VLOOKUP(B2126,属性中转表!A:G,7,FALSE)=0,"",VLOOKUP(VLOOKUP(B2126,属性中转表!A:G,7,FALSE),属性中转表!$K$2:$P$21,6,0))&amp;IF(VLOOKUP(B2126,属性中转表!A:G,7,FALSE)&gt;=50,VLOOKUP(A2126,英雄数据表!A:K,9,0),IF(VLOOKUP(B2126,属性中转表!A:G,7,FALSE)&gt;=25,VLOOKUP(A2126,英雄数据表!A:K,5,0),""))</f>
        <v>"atk":300,"hp":5000,"undpspro":50</v>
      </c>
      <c r="J2126" s="20" t="str">
        <f>IF(I2126="","",属性中转表!$I$1&amp;(IF(VLOOKUP(B2126,属性中转表!A:G,7,FALSE)=0,0,VLOOKUP(VLOOKUP(B2126,属性中转表!A:G,7,FALSE),属性中转表!$K$2:$P$21,4,0)))+IFERROR(VLOOKUP(A2126,英雄数据表!A:K,IF(武魂!B2126&gt;=50,10,IF(武魂!B2126&gt;=25,6)),0),0))</f>
        <v>,"dpspro":50</v>
      </c>
      <c r="K2126" s="32" t="str">
        <f t="shared" si="149"/>
        <v>"atk":300,"hp":5000,"undpspro":50,"dpspro":50</v>
      </c>
      <c r="L2126" s="20" t="str">
        <f>IF(B2126&gt;=50,VLOOKUP(A2126,英雄数据表!A:L,11,FALSE),IF(B2126&gt;=25,VLOOKUP(A2126,英雄数据表!A:L,7,0),""))</f>
        <v>"2204601004"</v>
      </c>
      <c r="M2126" s="20" t="str">
        <f>IFERROR(VLOOKUP(B2126,属性中转表!$K$2:$O$21,5,FALSE),"")</f>
        <v/>
      </c>
      <c r="N2126" s="20" t="str">
        <f>IF(B2126=25,VLOOKUP(A2126,英雄数据表!A:L,8,FALSE),IF(B2126=50,VLOOKUP(A2126,英雄数据表!A:L,12,0),""))</f>
        <v>每回合开始增加4%伤害，持续7回合</v>
      </c>
    </row>
    <row r="2127" spans="1:14" x14ac:dyDescent="0.3">
      <c r="A2127" s="20">
        <v>22046</v>
      </c>
      <c r="B2127" s="21">
        <f t="shared" si="146"/>
        <v>26</v>
      </c>
      <c r="C2127" s="21">
        <v>5</v>
      </c>
      <c r="D2127" s="21">
        <f>VLOOKUP(A2127,英雄数据表!A:D,4,0)</f>
        <v>2</v>
      </c>
      <c r="E2127" s="20" t="str">
        <f>VLOOKUP(A2127,英雄数据表!A:C,3,0)</f>
        <v>真理守护者</v>
      </c>
      <c r="F2127" s="20">
        <f t="shared" si="147"/>
        <v>22046</v>
      </c>
      <c r="G2127" s="20">
        <f t="shared" si="148"/>
        <v>22046</v>
      </c>
      <c r="H2127" s="21" t="str">
        <f>VLOOKUP(B2127,属性中转表!A:F,6,FALSE)</f>
        <v>"hp":70200,"atk":1950</v>
      </c>
      <c r="I2127" s="20" t="str">
        <f>IF(VLOOKUP(B2127,属性中转表!A:G,7,FALSE)=0,"",VLOOKUP(VLOOKUP(B2127,属性中转表!A:G,7,FALSE),属性中转表!$K$2:$P$21,6,0))&amp;IF(VLOOKUP(B2127,属性中转表!A:G,7,FALSE)&gt;=50,VLOOKUP(A2127,英雄数据表!A:K,9,0),IF(VLOOKUP(B2127,属性中转表!A:G,7,FALSE)&gt;=25,VLOOKUP(A2127,英雄数据表!A:K,5,0),""))</f>
        <v>"atk":300,"hp":5000,"undpspro":50</v>
      </c>
      <c r="J2127" s="20" t="str">
        <f>IF(I2127="","",属性中转表!$I$1&amp;(IF(VLOOKUP(B2127,属性中转表!A:G,7,FALSE)=0,0,VLOOKUP(VLOOKUP(B2127,属性中转表!A:G,7,FALSE),属性中转表!$K$2:$P$21,4,0)))+IFERROR(VLOOKUP(A2127,英雄数据表!A:K,IF(武魂!B2127&gt;=50,10,IF(武魂!B2127&gt;=25,6)),0),0))</f>
        <v>,"dpspro":50</v>
      </c>
      <c r="K2127" s="32" t="str">
        <f t="shared" si="149"/>
        <v>"atk":300,"hp":5000,"undpspro":50,"dpspro":50</v>
      </c>
      <c r="L2127" s="20" t="str">
        <f>IF(B2127&gt;=50,VLOOKUP(A2127,英雄数据表!A:L,11,FALSE),IF(B2127&gt;=25,VLOOKUP(A2127,英雄数据表!A:L,7,0),""))</f>
        <v>"2204601004"</v>
      </c>
      <c r="M2127" s="20" t="str">
        <f>IFERROR(VLOOKUP(B2127,属性中转表!$K$2:$O$21,5,FALSE),"")</f>
        <v/>
      </c>
      <c r="N2127" s="20" t="str">
        <f>IF(B2127=25,VLOOKUP(A2127,英雄数据表!A:L,8,FALSE),IF(B2127=50,VLOOKUP(A2127,英雄数据表!A:L,12,0),""))</f>
        <v/>
      </c>
    </row>
    <row r="2128" spans="1:14" x14ac:dyDescent="0.3">
      <c r="A2128" s="20">
        <v>22046</v>
      </c>
      <c r="B2128" s="21">
        <f t="shared" si="146"/>
        <v>27</v>
      </c>
      <c r="C2128" s="21">
        <v>5</v>
      </c>
      <c r="D2128" s="21">
        <f>VLOOKUP(A2128,英雄数据表!A:D,4,0)</f>
        <v>2</v>
      </c>
      <c r="E2128" s="20" t="str">
        <f>VLOOKUP(A2128,英雄数据表!A:C,3,0)</f>
        <v>真理守护者</v>
      </c>
      <c r="F2128" s="20">
        <f t="shared" si="147"/>
        <v>22046</v>
      </c>
      <c r="G2128" s="20">
        <f t="shared" si="148"/>
        <v>22046</v>
      </c>
      <c r="H2128" s="21" t="str">
        <f>VLOOKUP(B2128,属性中转表!A:F,6,FALSE)</f>
        <v>"hp":73800,"atk":2050</v>
      </c>
      <c r="I2128" s="20" t="str">
        <f>IF(VLOOKUP(B2128,属性中转表!A:G,7,FALSE)=0,"",VLOOKUP(VLOOKUP(B2128,属性中转表!A:G,7,FALSE),属性中转表!$K$2:$P$21,6,0))&amp;IF(VLOOKUP(B2128,属性中转表!A:G,7,FALSE)&gt;=50,VLOOKUP(A2128,英雄数据表!A:K,9,0),IF(VLOOKUP(B2128,属性中转表!A:G,7,FALSE)&gt;=25,VLOOKUP(A2128,英雄数据表!A:K,5,0),""))</f>
        <v>"atk":300,"hp":5000,"undpspro":50</v>
      </c>
      <c r="J2128" s="20" t="str">
        <f>IF(I2128="","",属性中转表!$I$1&amp;(IF(VLOOKUP(B2128,属性中转表!A:G,7,FALSE)=0,0,VLOOKUP(VLOOKUP(B2128,属性中转表!A:G,7,FALSE),属性中转表!$K$2:$P$21,4,0)))+IFERROR(VLOOKUP(A2128,英雄数据表!A:K,IF(武魂!B2128&gt;=50,10,IF(武魂!B2128&gt;=25,6)),0),0))</f>
        <v>,"dpspro":50</v>
      </c>
      <c r="K2128" s="32" t="str">
        <f t="shared" si="149"/>
        <v>"atk":300,"hp":5000,"undpspro":50,"dpspro":50</v>
      </c>
      <c r="L2128" s="20" t="str">
        <f>IF(B2128&gt;=50,VLOOKUP(A2128,英雄数据表!A:L,11,FALSE),IF(B2128&gt;=25,VLOOKUP(A2128,英雄数据表!A:L,7,0),""))</f>
        <v>"2204601004"</v>
      </c>
      <c r="M2128" s="20" t="str">
        <f>IFERROR(VLOOKUP(B2128,属性中转表!$K$2:$O$21,5,FALSE),"")</f>
        <v/>
      </c>
      <c r="N2128" s="20" t="str">
        <f>IF(B2128=25,VLOOKUP(A2128,英雄数据表!A:L,8,FALSE),IF(B2128=50,VLOOKUP(A2128,英雄数据表!A:L,12,0),""))</f>
        <v/>
      </c>
    </row>
    <row r="2129" spans="1:14" x14ac:dyDescent="0.3">
      <c r="A2129" s="20">
        <v>22046</v>
      </c>
      <c r="B2129" s="21">
        <f t="shared" si="146"/>
        <v>28</v>
      </c>
      <c r="C2129" s="21">
        <v>5</v>
      </c>
      <c r="D2129" s="21">
        <f>VLOOKUP(A2129,英雄数据表!A:D,4,0)</f>
        <v>2</v>
      </c>
      <c r="E2129" s="20" t="str">
        <f>VLOOKUP(A2129,英雄数据表!A:C,3,0)</f>
        <v>真理守护者</v>
      </c>
      <c r="F2129" s="20">
        <f t="shared" si="147"/>
        <v>22046</v>
      </c>
      <c r="G2129" s="20">
        <f t="shared" si="148"/>
        <v>22046</v>
      </c>
      <c r="H2129" s="21" t="str">
        <f>VLOOKUP(B2129,属性中转表!A:F,6,FALSE)</f>
        <v>"hp":77400,"atk":2150</v>
      </c>
      <c r="I2129" s="20" t="str">
        <f>IF(VLOOKUP(B2129,属性中转表!A:G,7,FALSE)=0,"",VLOOKUP(VLOOKUP(B2129,属性中转表!A:G,7,FALSE),属性中转表!$K$2:$P$21,6,0))&amp;IF(VLOOKUP(B2129,属性中转表!A:G,7,FALSE)&gt;=50,VLOOKUP(A2129,英雄数据表!A:K,9,0),IF(VLOOKUP(B2129,属性中转表!A:G,7,FALSE)&gt;=25,VLOOKUP(A2129,英雄数据表!A:K,5,0),""))</f>
        <v>"atk":300,"hp":5000,"undpspro":50</v>
      </c>
      <c r="J2129" s="20" t="str">
        <f>IF(I2129="","",属性中转表!$I$1&amp;(IF(VLOOKUP(B2129,属性中转表!A:G,7,FALSE)=0,0,VLOOKUP(VLOOKUP(B2129,属性中转表!A:G,7,FALSE),属性中转表!$K$2:$P$21,4,0)))+IFERROR(VLOOKUP(A2129,英雄数据表!A:K,IF(武魂!B2129&gt;=50,10,IF(武魂!B2129&gt;=25,6)),0),0))</f>
        <v>,"dpspro":50</v>
      </c>
      <c r="K2129" s="32" t="str">
        <f t="shared" si="149"/>
        <v>"atk":300,"hp":5000,"undpspro":50,"dpspro":50</v>
      </c>
      <c r="L2129" s="20" t="str">
        <f>IF(B2129&gt;=50,VLOOKUP(A2129,英雄数据表!A:L,11,FALSE),IF(B2129&gt;=25,VLOOKUP(A2129,英雄数据表!A:L,7,0),""))</f>
        <v>"2204601004"</v>
      </c>
      <c r="M2129" s="20" t="str">
        <f>IFERROR(VLOOKUP(B2129,属性中转表!$K$2:$O$21,5,FALSE),"")</f>
        <v/>
      </c>
      <c r="N2129" s="20" t="str">
        <f>IF(B2129=25,VLOOKUP(A2129,英雄数据表!A:L,8,FALSE),IF(B2129=50,VLOOKUP(A2129,英雄数据表!A:L,12,0),""))</f>
        <v/>
      </c>
    </row>
    <row r="2130" spans="1:14" x14ac:dyDescent="0.3">
      <c r="A2130" s="20">
        <v>22046</v>
      </c>
      <c r="B2130" s="21">
        <f t="shared" si="146"/>
        <v>29</v>
      </c>
      <c r="C2130" s="21">
        <v>5</v>
      </c>
      <c r="D2130" s="21">
        <f>VLOOKUP(A2130,英雄数据表!A:D,4,0)</f>
        <v>2</v>
      </c>
      <c r="E2130" s="20" t="str">
        <f>VLOOKUP(A2130,英雄数据表!A:C,3,0)</f>
        <v>真理守护者</v>
      </c>
      <c r="F2130" s="20">
        <f t="shared" si="147"/>
        <v>22046</v>
      </c>
      <c r="G2130" s="20">
        <f t="shared" si="148"/>
        <v>22046</v>
      </c>
      <c r="H2130" s="21" t="str">
        <f>VLOOKUP(B2130,属性中转表!A:F,6,FALSE)</f>
        <v>"hp":81000,"atk":2250</v>
      </c>
      <c r="I2130" s="20" t="str">
        <f>IF(VLOOKUP(B2130,属性中转表!A:G,7,FALSE)=0,"",VLOOKUP(VLOOKUP(B2130,属性中转表!A:G,7,FALSE),属性中转表!$K$2:$P$21,6,0))&amp;IF(VLOOKUP(B2130,属性中转表!A:G,7,FALSE)&gt;=50,VLOOKUP(A2130,英雄数据表!A:K,9,0),IF(VLOOKUP(B2130,属性中转表!A:G,7,FALSE)&gt;=25,VLOOKUP(A2130,英雄数据表!A:K,5,0),""))</f>
        <v>"atk":300,"hp":5000,"undpspro":50</v>
      </c>
      <c r="J2130" s="20" t="str">
        <f>IF(I2130="","",属性中转表!$I$1&amp;(IF(VLOOKUP(B2130,属性中转表!A:G,7,FALSE)=0,0,VLOOKUP(VLOOKUP(B2130,属性中转表!A:G,7,FALSE),属性中转表!$K$2:$P$21,4,0)))+IFERROR(VLOOKUP(A2130,英雄数据表!A:K,IF(武魂!B2130&gt;=50,10,IF(武魂!B2130&gt;=25,6)),0),0))</f>
        <v>,"dpspro":50</v>
      </c>
      <c r="K2130" s="32" t="str">
        <f t="shared" si="149"/>
        <v>"atk":300,"hp":5000,"undpspro":50,"dpspro":50</v>
      </c>
      <c r="L2130" s="20" t="str">
        <f>IF(B2130&gt;=50,VLOOKUP(A2130,英雄数据表!A:L,11,FALSE),IF(B2130&gt;=25,VLOOKUP(A2130,英雄数据表!A:L,7,0),""))</f>
        <v>"2204601004"</v>
      </c>
      <c r="M2130" s="20" t="str">
        <f>IFERROR(VLOOKUP(B2130,属性中转表!$K$2:$O$21,5,FALSE),"")</f>
        <v/>
      </c>
      <c r="N2130" s="20" t="str">
        <f>IF(B2130=25,VLOOKUP(A2130,英雄数据表!A:L,8,FALSE),IF(B2130=50,VLOOKUP(A2130,英雄数据表!A:L,12,0),""))</f>
        <v/>
      </c>
    </row>
    <row r="2131" spans="1:14" x14ac:dyDescent="0.3">
      <c r="A2131" s="20">
        <v>22046</v>
      </c>
      <c r="B2131" s="21">
        <f t="shared" si="146"/>
        <v>30</v>
      </c>
      <c r="C2131" s="21">
        <v>5</v>
      </c>
      <c r="D2131" s="21">
        <f>VLOOKUP(A2131,英雄数据表!A:D,4,0)</f>
        <v>2</v>
      </c>
      <c r="E2131" s="20" t="str">
        <f>VLOOKUP(A2131,英雄数据表!A:C,3,0)</f>
        <v>真理守护者</v>
      </c>
      <c r="F2131" s="20">
        <f t="shared" si="147"/>
        <v>22046</v>
      </c>
      <c r="G2131" s="20">
        <f t="shared" si="148"/>
        <v>22046</v>
      </c>
      <c r="H2131" s="21" t="str">
        <f>VLOOKUP(B2131,属性中转表!A:F,6,FALSE)</f>
        <v>"hp":84600,"atk":2350</v>
      </c>
      <c r="I2131" s="20" t="str">
        <f>IF(VLOOKUP(B2131,属性中转表!A:G,7,FALSE)=0,"",VLOOKUP(VLOOKUP(B2131,属性中转表!A:G,7,FALSE),属性中转表!$K$2:$P$21,6,0))&amp;IF(VLOOKUP(B2131,属性中转表!A:G,7,FALSE)&gt;=50,VLOOKUP(A2131,英雄数据表!A:K,9,0),IF(VLOOKUP(B2131,属性中转表!A:G,7,FALSE)&gt;=25,VLOOKUP(A2131,英雄数据表!A:K,5,0),""))</f>
        <v>"atk":300,"hp":5000,"undpspro":100</v>
      </c>
      <c r="J2131" s="20" t="str">
        <f>IF(I2131="","",属性中转表!$I$1&amp;(IF(VLOOKUP(B2131,属性中转表!A:G,7,FALSE)=0,0,VLOOKUP(VLOOKUP(B2131,属性中转表!A:G,7,FALSE),属性中转表!$K$2:$P$21,4,0)))+IFERROR(VLOOKUP(A2131,英雄数据表!A:K,IF(武魂!B2131&gt;=50,10,IF(武魂!B2131&gt;=25,6)),0),0))</f>
        <v>,"dpspro":50</v>
      </c>
      <c r="K2131" s="32" t="str">
        <f t="shared" si="149"/>
        <v>"atk":300,"hp":5000,"undpspro":100,"dpspro":50</v>
      </c>
      <c r="L2131" s="20" t="str">
        <f>IF(B2131&gt;=50,VLOOKUP(A2131,英雄数据表!A:L,11,FALSE),IF(B2131&gt;=25,VLOOKUP(A2131,英雄数据表!A:L,7,0),""))</f>
        <v>"2204601004"</v>
      </c>
      <c r="M2131" s="20" t="str">
        <f>IFERROR(VLOOKUP(B2131,属性中转表!$K$2:$O$21,5,FALSE),"")</f>
        <v>"undpspro":50</v>
      </c>
      <c r="N2131" s="20" t="str">
        <f>IF(B2131=25,VLOOKUP(A2131,英雄数据表!A:L,8,FALSE),IF(B2131=50,VLOOKUP(A2131,英雄数据表!A:L,12,0),""))</f>
        <v/>
      </c>
    </row>
    <row r="2132" spans="1:14" x14ac:dyDescent="0.3">
      <c r="A2132" s="20">
        <v>22046</v>
      </c>
      <c r="B2132" s="21">
        <f t="shared" si="146"/>
        <v>31</v>
      </c>
      <c r="C2132" s="21">
        <v>5</v>
      </c>
      <c r="D2132" s="21">
        <f>VLOOKUP(A2132,英雄数据表!A:D,4,0)</f>
        <v>2</v>
      </c>
      <c r="E2132" s="20" t="str">
        <f>VLOOKUP(A2132,英雄数据表!A:C,3,0)</f>
        <v>真理守护者</v>
      </c>
      <c r="F2132" s="20">
        <f t="shared" si="147"/>
        <v>22046</v>
      </c>
      <c r="G2132" s="20">
        <f t="shared" si="148"/>
        <v>22046</v>
      </c>
      <c r="H2132" s="21" t="str">
        <f>VLOOKUP(B2132,属性中转表!A:F,6,FALSE)</f>
        <v>"hp":89100,"atk":2475</v>
      </c>
      <c r="I2132" s="20" t="str">
        <f>IF(VLOOKUP(B2132,属性中转表!A:G,7,FALSE)=0,"",VLOOKUP(VLOOKUP(B2132,属性中转表!A:G,7,FALSE),属性中转表!$K$2:$P$21,6,0))&amp;IF(VLOOKUP(B2132,属性中转表!A:G,7,FALSE)&gt;=50,VLOOKUP(A2132,英雄数据表!A:K,9,0),IF(VLOOKUP(B2132,属性中转表!A:G,7,FALSE)&gt;=25,VLOOKUP(A2132,英雄数据表!A:K,5,0),""))</f>
        <v>"atk":300,"hp":5000,"undpspro":100</v>
      </c>
      <c r="J2132" s="20" t="str">
        <f>IF(I2132="","",属性中转表!$I$1&amp;(IF(VLOOKUP(B2132,属性中转表!A:G,7,FALSE)=0,0,VLOOKUP(VLOOKUP(B2132,属性中转表!A:G,7,FALSE),属性中转表!$K$2:$P$21,4,0)))+IFERROR(VLOOKUP(A2132,英雄数据表!A:K,IF(武魂!B2132&gt;=50,10,IF(武魂!B2132&gt;=25,6)),0),0))</f>
        <v>,"dpspro":50</v>
      </c>
      <c r="K2132" s="32" t="str">
        <f t="shared" si="149"/>
        <v>"atk":300,"hp":5000,"undpspro":100,"dpspro":50</v>
      </c>
      <c r="L2132" s="20" t="str">
        <f>IF(B2132&gt;=50,VLOOKUP(A2132,英雄数据表!A:L,11,FALSE),IF(B2132&gt;=25,VLOOKUP(A2132,英雄数据表!A:L,7,0),""))</f>
        <v>"2204601004"</v>
      </c>
      <c r="M2132" s="20" t="str">
        <f>IFERROR(VLOOKUP(B2132,属性中转表!$K$2:$O$21,5,FALSE),"")</f>
        <v/>
      </c>
      <c r="N2132" s="20" t="str">
        <f>IF(B2132=25,VLOOKUP(A2132,英雄数据表!A:L,8,FALSE),IF(B2132=50,VLOOKUP(A2132,英雄数据表!A:L,12,0),""))</f>
        <v/>
      </c>
    </row>
    <row r="2133" spans="1:14" x14ac:dyDescent="0.3">
      <c r="A2133" s="20">
        <v>22046</v>
      </c>
      <c r="B2133" s="21">
        <f t="shared" si="146"/>
        <v>32</v>
      </c>
      <c r="C2133" s="21">
        <v>5</v>
      </c>
      <c r="D2133" s="21">
        <f>VLOOKUP(A2133,英雄数据表!A:D,4,0)</f>
        <v>2</v>
      </c>
      <c r="E2133" s="20" t="str">
        <f>VLOOKUP(A2133,英雄数据表!A:C,3,0)</f>
        <v>真理守护者</v>
      </c>
      <c r="F2133" s="20">
        <f t="shared" si="147"/>
        <v>22046</v>
      </c>
      <c r="G2133" s="20">
        <f t="shared" si="148"/>
        <v>22046</v>
      </c>
      <c r="H2133" s="21" t="str">
        <f>VLOOKUP(B2133,属性中转表!A:F,6,FALSE)</f>
        <v>"hp":93600,"atk":2600</v>
      </c>
      <c r="I2133" s="20" t="str">
        <f>IF(VLOOKUP(B2133,属性中转表!A:G,7,FALSE)=0,"",VLOOKUP(VLOOKUP(B2133,属性中转表!A:G,7,FALSE),属性中转表!$K$2:$P$21,6,0))&amp;IF(VLOOKUP(B2133,属性中转表!A:G,7,FALSE)&gt;=50,VLOOKUP(A2133,英雄数据表!A:K,9,0),IF(VLOOKUP(B2133,属性中转表!A:G,7,FALSE)&gt;=25,VLOOKUP(A2133,英雄数据表!A:K,5,0),""))</f>
        <v>"atk":300,"hp":5000,"undpspro":100</v>
      </c>
      <c r="J2133" s="20" t="str">
        <f>IF(I2133="","",属性中转表!$I$1&amp;(IF(VLOOKUP(B2133,属性中转表!A:G,7,FALSE)=0,0,VLOOKUP(VLOOKUP(B2133,属性中转表!A:G,7,FALSE),属性中转表!$K$2:$P$21,4,0)))+IFERROR(VLOOKUP(A2133,英雄数据表!A:K,IF(武魂!B2133&gt;=50,10,IF(武魂!B2133&gt;=25,6)),0),0))</f>
        <v>,"dpspro":50</v>
      </c>
      <c r="K2133" s="32" t="str">
        <f t="shared" si="149"/>
        <v>"atk":300,"hp":5000,"undpspro":100,"dpspro":50</v>
      </c>
      <c r="L2133" s="20" t="str">
        <f>IF(B2133&gt;=50,VLOOKUP(A2133,英雄数据表!A:L,11,FALSE),IF(B2133&gt;=25,VLOOKUP(A2133,英雄数据表!A:L,7,0),""))</f>
        <v>"2204601004"</v>
      </c>
      <c r="M2133" s="20" t="str">
        <f>IFERROR(VLOOKUP(B2133,属性中转表!$K$2:$O$21,5,FALSE),"")</f>
        <v/>
      </c>
      <c r="N2133" s="20" t="str">
        <f>IF(B2133=25,VLOOKUP(A2133,英雄数据表!A:L,8,FALSE),IF(B2133=50,VLOOKUP(A2133,英雄数据表!A:L,12,0),""))</f>
        <v/>
      </c>
    </row>
    <row r="2134" spans="1:14" x14ac:dyDescent="0.3">
      <c r="A2134" s="20">
        <v>22046</v>
      </c>
      <c r="B2134" s="21">
        <f t="shared" si="146"/>
        <v>33</v>
      </c>
      <c r="C2134" s="21">
        <v>5</v>
      </c>
      <c r="D2134" s="21">
        <f>VLOOKUP(A2134,英雄数据表!A:D,4,0)</f>
        <v>2</v>
      </c>
      <c r="E2134" s="20" t="str">
        <f>VLOOKUP(A2134,英雄数据表!A:C,3,0)</f>
        <v>真理守护者</v>
      </c>
      <c r="F2134" s="20">
        <f t="shared" si="147"/>
        <v>22046</v>
      </c>
      <c r="G2134" s="20">
        <f t="shared" si="148"/>
        <v>22046</v>
      </c>
      <c r="H2134" s="21" t="str">
        <f>VLOOKUP(B2134,属性中转表!A:F,6,FALSE)</f>
        <v>"hp":98100,"atk":2725</v>
      </c>
      <c r="I2134" s="20" t="str">
        <f>IF(VLOOKUP(B2134,属性中转表!A:G,7,FALSE)=0,"",VLOOKUP(VLOOKUP(B2134,属性中转表!A:G,7,FALSE),属性中转表!$K$2:$P$21,6,0))&amp;IF(VLOOKUP(B2134,属性中转表!A:G,7,FALSE)&gt;=50,VLOOKUP(A2134,英雄数据表!A:K,9,0),IF(VLOOKUP(B2134,属性中转表!A:G,7,FALSE)&gt;=25,VLOOKUP(A2134,英雄数据表!A:K,5,0),""))</f>
        <v>"atk":300,"hp":5000,"undpspro":100</v>
      </c>
      <c r="J2134" s="20" t="str">
        <f>IF(I2134="","",属性中转表!$I$1&amp;(IF(VLOOKUP(B2134,属性中转表!A:G,7,FALSE)=0,0,VLOOKUP(VLOOKUP(B2134,属性中转表!A:G,7,FALSE),属性中转表!$K$2:$P$21,4,0)))+IFERROR(VLOOKUP(A2134,英雄数据表!A:K,IF(武魂!B2134&gt;=50,10,IF(武魂!B2134&gt;=25,6)),0),0))</f>
        <v>,"dpspro":50</v>
      </c>
      <c r="K2134" s="32" t="str">
        <f t="shared" si="149"/>
        <v>"atk":300,"hp":5000,"undpspro":100,"dpspro":50</v>
      </c>
      <c r="L2134" s="20" t="str">
        <f>IF(B2134&gt;=50,VLOOKUP(A2134,英雄数据表!A:L,11,FALSE),IF(B2134&gt;=25,VLOOKUP(A2134,英雄数据表!A:L,7,0),""))</f>
        <v>"2204601004"</v>
      </c>
      <c r="M2134" s="20" t="str">
        <f>IFERROR(VLOOKUP(B2134,属性中转表!$K$2:$O$21,5,FALSE),"")</f>
        <v/>
      </c>
      <c r="N2134" s="20" t="str">
        <f>IF(B2134=25,VLOOKUP(A2134,英雄数据表!A:L,8,FALSE),IF(B2134=50,VLOOKUP(A2134,英雄数据表!A:L,12,0),""))</f>
        <v/>
      </c>
    </row>
    <row r="2135" spans="1:14" x14ac:dyDescent="0.3">
      <c r="A2135" s="20">
        <v>22046</v>
      </c>
      <c r="B2135" s="21">
        <f t="shared" si="146"/>
        <v>34</v>
      </c>
      <c r="C2135" s="21">
        <v>5</v>
      </c>
      <c r="D2135" s="21">
        <f>VLOOKUP(A2135,英雄数据表!A:D,4,0)</f>
        <v>2</v>
      </c>
      <c r="E2135" s="20" t="str">
        <f>VLOOKUP(A2135,英雄数据表!A:C,3,0)</f>
        <v>真理守护者</v>
      </c>
      <c r="F2135" s="20">
        <f t="shared" si="147"/>
        <v>22046</v>
      </c>
      <c r="G2135" s="20">
        <f t="shared" si="148"/>
        <v>22046</v>
      </c>
      <c r="H2135" s="21" t="str">
        <f>VLOOKUP(B2135,属性中转表!A:F,6,FALSE)</f>
        <v>"hp":102600,"atk":2850</v>
      </c>
      <c r="I2135" s="20" t="str">
        <f>IF(VLOOKUP(B2135,属性中转表!A:G,7,FALSE)=0,"",VLOOKUP(VLOOKUP(B2135,属性中转表!A:G,7,FALSE),属性中转表!$K$2:$P$21,6,0))&amp;IF(VLOOKUP(B2135,属性中转表!A:G,7,FALSE)&gt;=50,VLOOKUP(A2135,英雄数据表!A:K,9,0),IF(VLOOKUP(B2135,属性中转表!A:G,7,FALSE)&gt;=25,VLOOKUP(A2135,英雄数据表!A:K,5,0),""))</f>
        <v>"atk":300,"hp":5000,"undpspro":100</v>
      </c>
      <c r="J2135" s="20" t="str">
        <f>IF(I2135="","",属性中转表!$I$1&amp;(IF(VLOOKUP(B2135,属性中转表!A:G,7,FALSE)=0,0,VLOOKUP(VLOOKUP(B2135,属性中转表!A:G,7,FALSE),属性中转表!$K$2:$P$21,4,0)))+IFERROR(VLOOKUP(A2135,英雄数据表!A:K,IF(武魂!B2135&gt;=50,10,IF(武魂!B2135&gt;=25,6)),0),0))</f>
        <v>,"dpspro":50</v>
      </c>
      <c r="K2135" s="32" t="str">
        <f t="shared" si="149"/>
        <v>"atk":300,"hp":5000,"undpspro":100,"dpspro":50</v>
      </c>
      <c r="L2135" s="20" t="str">
        <f>IF(B2135&gt;=50,VLOOKUP(A2135,英雄数据表!A:L,11,FALSE),IF(B2135&gt;=25,VLOOKUP(A2135,英雄数据表!A:L,7,0),""))</f>
        <v>"2204601004"</v>
      </c>
      <c r="M2135" s="20" t="str">
        <f>IFERROR(VLOOKUP(B2135,属性中转表!$K$2:$O$21,5,FALSE),"")</f>
        <v/>
      </c>
      <c r="N2135" s="20" t="str">
        <f>IF(B2135=25,VLOOKUP(A2135,英雄数据表!A:L,8,FALSE),IF(B2135=50,VLOOKUP(A2135,英雄数据表!A:L,12,0),""))</f>
        <v/>
      </c>
    </row>
    <row r="2136" spans="1:14" x14ac:dyDescent="0.3">
      <c r="A2136" s="20">
        <v>22046</v>
      </c>
      <c r="B2136" s="21">
        <f t="shared" si="146"/>
        <v>35</v>
      </c>
      <c r="C2136" s="21">
        <v>5</v>
      </c>
      <c r="D2136" s="21">
        <f>VLOOKUP(A2136,英雄数据表!A:D,4,0)</f>
        <v>2</v>
      </c>
      <c r="E2136" s="20" t="str">
        <f>VLOOKUP(A2136,英雄数据表!A:C,3,0)</f>
        <v>真理守护者</v>
      </c>
      <c r="F2136" s="20">
        <f t="shared" si="147"/>
        <v>22046</v>
      </c>
      <c r="G2136" s="20">
        <f t="shared" si="148"/>
        <v>22046</v>
      </c>
      <c r="H2136" s="21" t="str">
        <f>VLOOKUP(B2136,属性中转表!A:F,6,FALSE)</f>
        <v>"hp":107100,"atk":2975</v>
      </c>
      <c r="I2136" s="20" t="str">
        <f>IF(VLOOKUP(B2136,属性中转表!A:G,7,FALSE)=0,"",VLOOKUP(VLOOKUP(B2136,属性中转表!A:G,7,FALSE),属性中转表!$K$2:$P$21,6,0))&amp;IF(VLOOKUP(B2136,属性中转表!A:G,7,FALSE)&gt;=50,VLOOKUP(A2136,英雄数据表!A:K,9,0),IF(VLOOKUP(B2136,属性中转表!A:G,7,FALSE)&gt;=25,VLOOKUP(A2136,英雄数据表!A:K,5,0),""))</f>
        <v>"atk":300,"hp":5000,"undpspro":100</v>
      </c>
      <c r="J2136" s="20" t="str">
        <f>IF(I2136="","",属性中转表!$I$1&amp;(IF(VLOOKUP(B2136,属性中转表!A:G,7,FALSE)=0,0,VLOOKUP(VLOOKUP(B2136,属性中转表!A:G,7,FALSE),属性中转表!$K$2:$P$21,4,0)))+IFERROR(VLOOKUP(A2136,英雄数据表!A:K,IF(武魂!B2136&gt;=50,10,IF(武魂!B2136&gt;=25,6)),0),0))</f>
        <v>,"dpspro":100</v>
      </c>
      <c r="K2136" s="32" t="str">
        <f t="shared" si="149"/>
        <v>"atk":300,"hp":5000,"undpspro":100,"dpspro":100</v>
      </c>
      <c r="L2136" s="20" t="str">
        <f>IF(B2136&gt;=50,VLOOKUP(A2136,英雄数据表!A:L,11,FALSE),IF(B2136&gt;=25,VLOOKUP(A2136,英雄数据表!A:L,7,0),""))</f>
        <v>"2204601004"</v>
      </c>
      <c r="M2136" s="20" t="str">
        <f>IFERROR(VLOOKUP(B2136,属性中转表!$K$2:$O$21,5,FALSE),"")</f>
        <v>"dpspro":50</v>
      </c>
      <c r="N2136" s="20" t="str">
        <f>IF(B2136=25,VLOOKUP(A2136,英雄数据表!A:L,8,FALSE),IF(B2136=50,VLOOKUP(A2136,英雄数据表!A:L,12,0),""))</f>
        <v/>
      </c>
    </row>
    <row r="2137" spans="1:14" x14ac:dyDescent="0.3">
      <c r="A2137" s="20">
        <v>22046</v>
      </c>
      <c r="B2137" s="21">
        <f t="shared" si="146"/>
        <v>36</v>
      </c>
      <c r="C2137" s="21">
        <v>5</v>
      </c>
      <c r="D2137" s="21">
        <f>VLOOKUP(A2137,英雄数据表!A:D,4,0)</f>
        <v>2</v>
      </c>
      <c r="E2137" s="20" t="str">
        <f>VLOOKUP(A2137,英雄数据表!A:C,3,0)</f>
        <v>真理守护者</v>
      </c>
      <c r="F2137" s="20">
        <f t="shared" si="147"/>
        <v>22046</v>
      </c>
      <c r="G2137" s="20">
        <f t="shared" si="148"/>
        <v>22046</v>
      </c>
      <c r="H2137" s="21" t="str">
        <f>VLOOKUP(B2137,属性中转表!A:F,6,FALSE)</f>
        <v>"hp":111600,"atk":3100</v>
      </c>
      <c r="I2137" s="20" t="str">
        <f>IF(VLOOKUP(B2137,属性中转表!A:G,7,FALSE)=0,"",VLOOKUP(VLOOKUP(B2137,属性中转表!A:G,7,FALSE),属性中转表!$K$2:$P$21,6,0))&amp;IF(VLOOKUP(B2137,属性中转表!A:G,7,FALSE)&gt;=50,VLOOKUP(A2137,英雄数据表!A:K,9,0),IF(VLOOKUP(B2137,属性中转表!A:G,7,FALSE)&gt;=25,VLOOKUP(A2137,英雄数据表!A:K,5,0),""))</f>
        <v>"atk":300,"hp":5000,"undpspro":100</v>
      </c>
      <c r="J2137" s="20" t="str">
        <f>IF(I2137="","",属性中转表!$I$1&amp;(IF(VLOOKUP(B2137,属性中转表!A:G,7,FALSE)=0,0,VLOOKUP(VLOOKUP(B2137,属性中转表!A:G,7,FALSE),属性中转表!$K$2:$P$21,4,0)))+IFERROR(VLOOKUP(A2137,英雄数据表!A:K,IF(武魂!B2137&gt;=50,10,IF(武魂!B2137&gt;=25,6)),0),0))</f>
        <v>,"dpspro":100</v>
      </c>
      <c r="K2137" s="32" t="str">
        <f t="shared" si="149"/>
        <v>"atk":300,"hp":5000,"undpspro":100,"dpspro":100</v>
      </c>
      <c r="L2137" s="20" t="str">
        <f>IF(B2137&gt;=50,VLOOKUP(A2137,英雄数据表!A:L,11,FALSE),IF(B2137&gt;=25,VLOOKUP(A2137,英雄数据表!A:L,7,0),""))</f>
        <v>"2204601004"</v>
      </c>
      <c r="M2137" s="20" t="str">
        <f>IFERROR(VLOOKUP(B2137,属性中转表!$K$2:$O$21,5,FALSE),"")</f>
        <v/>
      </c>
      <c r="N2137" s="20" t="str">
        <f>IF(B2137=25,VLOOKUP(A2137,英雄数据表!A:L,8,FALSE),IF(B2137=50,VLOOKUP(A2137,英雄数据表!A:L,12,0),""))</f>
        <v/>
      </c>
    </row>
    <row r="2138" spans="1:14" x14ac:dyDescent="0.3">
      <c r="A2138" s="20">
        <v>22046</v>
      </c>
      <c r="B2138" s="21">
        <f t="shared" si="146"/>
        <v>37</v>
      </c>
      <c r="C2138" s="21">
        <v>5</v>
      </c>
      <c r="D2138" s="21">
        <f>VLOOKUP(A2138,英雄数据表!A:D,4,0)</f>
        <v>2</v>
      </c>
      <c r="E2138" s="20" t="str">
        <f>VLOOKUP(A2138,英雄数据表!A:C,3,0)</f>
        <v>真理守护者</v>
      </c>
      <c r="F2138" s="20">
        <f t="shared" si="147"/>
        <v>22046</v>
      </c>
      <c r="G2138" s="20">
        <f t="shared" si="148"/>
        <v>22046</v>
      </c>
      <c r="H2138" s="21" t="str">
        <f>VLOOKUP(B2138,属性中转表!A:F,6,FALSE)</f>
        <v>"hp":116100,"atk":3225</v>
      </c>
      <c r="I2138" s="20" t="str">
        <f>IF(VLOOKUP(B2138,属性中转表!A:G,7,FALSE)=0,"",VLOOKUP(VLOOKUP(B2138,属性中转表!A:G,7,FALSE),属性中转表!$K$2:$P$21,6,0))&amp;IF(VLOOKUP(B2138,属性中转表!A:G,7,FALSE)&gt;=50,VLOOKUP(A2138,英雄数据表!A:K,9,0),IF(VLOOKUP(B2138,属性中转表!A:G,7,FALSE)&gt;=25,VLOOKUP(A2138,英雄数据表!A:K,5,0),""))</f>
        <v>"atk":300,"hp":5000,"undpspro":100</v>
      </c>
      <c r="J2138" s="20" t="str">
        <f>IF(I2138="","",属性中转表!$I$1&amp;(IF(VLOOKUP(B2138,属性中转表!A:G,7,FALSE)=0,0,VLOOKUP(VLOOKUP(B2138,属性中转表!A:G,7,FALSE),属性中转表!$K$2:$P$21,4,0)))+IFERROR(VLOOKUP(A2138,英雄数据表!A:K,IF(武魂!B2138&gt;=50,10,IF(武魂!B2138&gt;=25,6)),0),0))</f>
        <v>,"dpspro":100</v>
      </c>
      <c r="K2138" s="32" t="str">
        <f t="shared" si="149"/>
        <v>"atk":300,"hp":5000,"undpspro":100,"dpspro":100</v>
      </c>
      <c r="L2138" s="20" t="str">
        <f>IF(B2138&gt;=50,VLOOKUP(A2138,英雄数据表!A:L,11,FALSE),IF(B2138&gt;=25,VLOOKUP(A2138,英雄数据表!A:L,7,0),""))</f>
        <v>"2204601004"</v>
      </c>
      <c r="M2138" s="20" t="str">
        <f>IFERROR(VLOOKUP(B2138,属性中转表!$K$2:$O$21,5,FALSE),"")</f>
        <v/>
      </c>
      <c r="N2138" s="20" t="str">
        <f>IF(B2138=25,VLOOKUP(A2138,英雄数据表!A:L,8,FALSE),IF(B2138=50,VLOOKUP(A2138,英雄数据表!A:L,12,0),""))</f>
        <v/>
      </c>
    </row>
    <row r="2139" spans="1:14" x14ac:dyDescent="0.3">
      <c r="A2139" s="20">
        <v>22046</v>
      </c>
      <c r="B2139" s="21">
        <f t="shared" si="146"/>
        <v>38</v>
      </c>
      <c r="C2139" s="21">
        <v>5</v>
      </c>
      <c r="D2139" s="21">
        <f>VLOOKUP(A2139,英雄数据表!A:D,4,0)</f>
        <v>2</v>
      </c>
      <c r="E2139" s="20" t="str">
        <f>VLOOKUP(A2139,英雄数据表!A:C,3,0)</f>
        <v>真理守护者</v>
      </c>
      <c r="F2139" s="20">
        <f t="shared" si="147"/>
        <v>22046</v>
      </c>
      <c r="G2139" s="20">
        <f t="shared" si="148"/>
        <v>22046</v>
      </c>
      <c r="H2139" s="21" t="str">
        <f>VLOOKUP(B2139,属性中转表!A:F,6,FALSE)</f>
        <v>"hp":120600,"atk":3350</v>
      </c>
      <c r="I2139" s="20" t="str">
        <f>IF(VLOOKUP(B2139,属性中转表!A:G,7,FALSE)=0,"",VLOOKUP(VLOOKUP(B2139,属性中转表!A:G,7,FALSE),属性中转表!$K$2:$P$21,6,0))&amp;IF(VLOOKUP(B2139,属性中转表!A:G,7,FALSE)&gt;=50,VLOOKUP(A2139,英雄数据表!A:K,9,0),IF(VLOOKUP(B2139,属性中转表!A:G,7,FALSE)&gt;=25,VLOOKUP(A2139,英雄数据表!A:K,5,0),""))</f>
        <v>"atk":300,"hp":5000,"undpspro":100</v>
      </c>
      <c r="J2139" s="20" t="str">
        <f>IF(I2139="","",属性中转表!$I$1&amp;(IF(VLOOKUP(B2139,属性中转表!A:G,7,FALSE)=0,0,VLOOKUP(VLOOKUP(B2139,属性中转表!A:G,7,FALSE),属性中转表!$K$2:$P$21,4,0)))+IFERROR(VLOOKUP(A2139,英雄数据表!A:K,IF(武魂!B2139&gt;=50,10,IF(武魂!B2139&gt;=25,6)),0),0))</f>
        <v>,"dpspro":100</v>
      </c>
      <c r="K2139" s="32" t="str">
        <f t="shared" si="149"/>
        <v>"atk":300,"hp":5000,"undpspro":100,"dpspro":100</v>
      </c>
      <c r="L2139" s="20" t="str">
        <f>IF(B2139&gt;=50,VLOOKUP(A2139,英雄数据表!A:L,11,FALSE),IF(B2139&gt;=25,VLOOKUP(A2139,英雄数据表!A:L,7,0),""))</f>
        <v>"2204601004"</v>
      </c>
      <c r="M2139" s="20" t="str">
        <f>IFERROR(VLOOKUP(B2139,属性中转表!$K$2:$O$21,5,FALSE),"")</f>
        <v/>
      </c>
      <c r="N2139" s="20" t="str">
        <f>IF(B2139=25,VLOOKUP(A2139,英雄数据表!A:L,8,FALSE),IF(B2139=50,VLOOKUP(A2139,英雄数据表!A:L,12,0),""))</f>
        <v/>
      </c>
    </row>
    <row r="2140" spans="1:14" x14ac:dyDescent="0.3">
      <c r="A2140" s="20">
        <v>22046</v>
      </c>
      <c r="B2140" s="21">
        <f t="shared" si="146"/>
        <v>39</v>
      </c>
      <c r="C2140" s="21">
        <v>5</v>
      </c>
      <c r="D2140" s="21">
        <f>VLOOKUP(A2140,英雄数据表!A:D,4,0)</f>
        <v>2</v>
      </c>
      <c r="E2140" s="20" t="str">
        <f>VLOOKUP(A2140,英雄数据表!A:C,3,0)</f>
        <v>真理守护者</v>
      </c>
      <c r="F2140" s="20">
        <f t="shared" si="147"/>
        <v>22046</v>
      </c>
      <c r="G2140" s="20">
        <f t="shared" si="148"/>
        <v>22046</v>
      </c>
      <c r="H2140" s="21" t="str">
        <f>VLOOKUP(B2140,属性中转表!A:F,6,FALSE)</f>
        <v>"hp":125100,"atk":3475</v>
      </c>
      <c r="I2140" s="20" t="str">
        <f>IF(VLOOKUP(B2140,属性中转表!A:G,7,FALSE)=0,"",VLOOKUP(VLOOKUP(B2140,属性中转表!A:G,7,FALSE),属性中转表!$K$2:$P$21,6,0))&amp;IF(VLOOKUP(B2140,属性中转表!A:G,7,FALSE)&gt;=50,VLOOKUP(A2140,英雄数据表!A:K,9,0),IF(VLOOKUP(B2140,属性中转表!A:G,7,FALSE)&gt;=25,VLOOKUP(A2140,英雄数据表!A:K,5,0),""))</f>
        <v>"atk":300,"hp":5000,"undpspro":100</v>
      </c>
      <c r="J2140" s="20" t="str">
        <f>IF(I2140="","",属性中转表!$I$1&amp;(IF(VLOOKUP(B2140,属性中转表!A:G,7,FALSE)=0,0,VLOOKUP(VLOOKUP(B2140,属性中转表!A:G,7,FALSE),属性中转表!$K$2:$P$21,4,0)))+IFERROR(VLOOKUP(A2140,英雄数据表!A:K,IF(武魂!B2140&gt;=50,10,IF(武魂!B2140&gt;=25,6)),0),0))</f>
        <v>,"dpspro":100</v>
      </c>
      <c r="K2140" s="32" t="str">
        <f t="shared" si="149"/>
        <v>"atk":300,"hp":5000,"undpspro":100,"dpspro":100</v>
      </c>
      <c r="L2140" s="20" t="str">
        <f>IF(B2140&gt;=50,VLOOKUP(A2140,英雄数据表!A:L,11,FALSE),IF(B2140&gt;=25,VLOOKUP(A2140,英雄数据表!A:L,7,0),""))</f>
        <v>"2204601004"</v>
      </c>
      <c r="M2140" s="20" t="str">
        <f>IFERROR(VLOOKUP(B2140,属性中转表!$K$2:$O$21,5,FALSE),"")</f>
        <v/>
      </c>
      <c r="N2140" s="20" t="str">
        <f>IF(B2140=25,VLOOKUP(A2140,英雄数据表!A:L,8,FALSE),IF(B2140=50,VLOOKUP(A2140,英雄数据表!A:L,12,0),""))</f>
        <v/>
      </c>
    </row>
    <row r="2141" spans="1:14" x14ac:dyDescent="0.3">
      <c r="A2141" s="20">
        <v>22046</v>
      </c>
      <c r="B2141" s="21">
        <f t="shared" si="146"/>
        <v>40</v>
      </c>
      <c r="C2141" s="21">
        <v>5</v>
      </c>
      <c r="D2141" s="21">
        <f>VLOOKUP(A2141,英雄数据表!A:D,4,0)</f>
        <v>2</v>
      </c>
      <c r="E2141" s="20" t="str">
        <f>VLOOKUP(A2141,英雄数据表!A:C,3,0)</f>
        <v>真理守护者</v>
      </c>
      <c r="F2141" s="20">
        <f t="shared" si="147"/>
        <v>22046</v>
      </c>
      <c r="G2141" s="20">
        <f t="shared" si="148"/>
        <v>22046</v>
      </c>
      <c r="H2141" s="21" t="str">
        <f>VLOOKUP(B2141,属性中转表!A:F,6,FALSE)</f>
        <v>"hp":129600,"atk":3600</v>
      </c>
      <c r="I2141" s="20" t="str">
        <f>IF(VLOOKUP(B2141,属性中转表!A:G,7,FALSE)=0,"",VLOOKUP(VLOOKUP(B2141,属性中转表!A:G,7,FALSE),属性中转表!$K$2:$P$21,6,0))&amp;IF(VLOOKUP(B2141,属性中转表!A:G,7,FALSE)&gt;=50,VLOOKUP(A2141,英雄数据表!A:K,9,0),IF(VLOOKUP(B2141,属性中转表!A:G,7,FALSE)&gt;=25,VLOOKUP(A2141,英雄数据表!A:K,5,0),""))</f>
        <v>"atk":300,"hp":5000,"undpspro":100,"pvpdpspro":50</v>
      </c>
      <c r="J2141" s="20" t="str">
        <f>IF(I2141="","",属性中转表!$I$1&amp;(IF(VLOOKUP(B2141,属性中转表!A:G,7,FALSE)=0,0,VLOOKUP(VLOOKUP(B2141,属性中转表!A:G,7,FALSE),属性中转表!$K$2:$P$21,4,0)))+IFERROR(VLOOKUP(A2141,英雄数据表!A:K,IF(武魂!B2141&gt;=50,10,IF(武魂!B2141&gt;=25,6)),0),0))</f>
        <v>,"dpspro":100</v>
      </c>
      <c r="K2141" s="32" t="str">
        <f t="shared" si="149"/>
        <v>"atk":300,"hp":5000,"undpspro":100,"pvpdpspro":50,"dpspro":100</v>
      </c>
      <c r="L2141" s="20" t="str">
        <f>IF(B2141&gt;=50,VLOOKUP(A2141,英雄数据表!A:L,11,FALSE),IF(B2141&gt;=25,VLOOKUP(A2141,英雄数据表!A:L,7,0),""))</f>
        <v>"2204601004"</v>
      </c>
      <c r="M2141" s="20" t="str">
        <f>IFERROR(VLOOKUP(B2141,属性中转表!$K$2:$O$21,5,FALSE),"")</f>
        <v>"pvpdpspro":50</v>
      </c>
      <c r="N2141" s="20" t="str">
        <f>IF(B2141=25,VLOOKUP(A2141,英雄数据表!A:L,8,FALSE),IF(B2141=50,VLOOKUP(A2141,英雄数据表!A:L,12,0),""))</f>
        <v/>
      </c>
    </row>
    <row r="2142" spans="1:14" x14ac:dyDescent="0.3">
      <c r="A2142" s="20">
        <v>22046</v>
      </c>
      <c r="B2142" s="21">
        <f t="shared" si="146"/>
        <v>41</v>
      </c>
      <c r="C2142" s="21">
        <v>5</v>
      </c>
      <c r="D2142" s="21">
        <f>VLOOKUP(A2142,英雄数据表!A:D,4,0)</f>
        <v>2</v>
      </c>
      <c r="E2142" s="20" t="str">
        <f>VLOOKUP(A2142,英雄数据表!A:C,3,0)</f>
        <v>真理守护者</v>
      </c>
      <c r="F2142" s="20">
        <f t="shared" si="147"/>
        <v>22046</v>
      </c>
      <c r="G2142" s="20">
        <f t="shared" si="148"/>
        <v>22046</v>
      </c>
      <c r="H2142" s="21" t="str">
        <f>VLOOKUP(B2142,属性中转表!A:F,6,FALSE)</f>
        <v>"hp":135000,"atk":3750</v>
      </c>
      <c r="I2142" s="20" t="str">
        <f>IF(VLOOKUP(B2142,属性中转表!A:G,7,FALSE)=0,"",VLOOKUP(VLOOKUP(B2142,属性中转表!A:G,7,FALSE),属性中转表!$K$2:$P$21,6,0))&amp;IF(VLOOKUP(B2142,属性中转表!A:G,7,FALSE)&gt;=50,VLOOKUP(A2142,英雄数据表!A:K,9,0),IF(VLOOKUP(B2142,属性中转表!A:G,7,FALSE)&gt;=25,VLOOKUP(A2142,英雄数据表!A:K,5,0),""))</f>
        <v>"atk":300,"hp":5000,"undpspro":100,"pvpdpspro":50</v>
      </c>
      <c r="J2142" s="20" t="str">
        <f>IF(I2142="","",属性中转表!$I$1&amp;(IF(VLOOKUP(B2142,属性中转表!A:G,7,FALSE)=0,0,VLOOKUP(VLOOKUP(B2142,属性中转表!A:G,7,FALSE),属性中转表!$K$2:$P$21,4,0)))+IFERROR(VLOOKUP(A2142,英雄数据表!A:K,IF(武魂!B2142&gt;=50,10,IF(武魂!B2142&gt;=25,6)),0),0))</f>
        <v>,"dpspro":100</v>
      </c>
      <c r="K2142" s="32" t="str">
        <f t="shared" si="149"/>
        <v>"atk":300,"hp":5000,"undpspro":100,"pvpdpspro":50,"dpspro":100</v>
      </c>
      <c r="L2142" s="20" t="str">
        <f>IF(B2142&gt;=50,VLOOKUP(A2142,英雄数据表!A:L,11,FALSE),IF(B2142&gt;=25,VLOOKUP(A2142,英雄数据表!A:L,7,0),""))</f>
        <v>"2204601004"</v>
      </c>
      <c r="M2142" s="20" t="str">
        <f>IFERROR(VLOOKUP(B2142,属性中转表!$K$2:$O$21,5,FALSE),"")</f>
        <v/>
      </c>
      <c r="N2142" s="20" t="str">
        <f>IF(B2142=25,VLOOKUP(A2142,英雄数据表!A:L,8,FALSE),IF(B2142=50,VLOOKUP(A2142,英雄数据表!A:L,12,0),""))</f>
        <v/>
      </c>
    </row>
    <row r="2143" spans="1:14" x14ac:dyDescent="0.3">
      <c r="A2143" s="20">
        <v>22046</v>
      </c>
      <c r="B2143" s="21">
        <f t="shared" si="146"/>
        <v>42</v>
      </c>
      <c r="C2143" s="21">
        <v>5</v>
      </c>
      <c r="D2143" s="21">
        <f>VLOOKUP(A2143,英雄数据表!A:D,4,0)</f>
        <v>2</v>
      </c>
      <c r="E2143" s="20" t="str">
        <f>VLOOKUP(A2143,英雄数据表!A:C,3,0)</f>
        <v>真理守护者</v>
      </c>
      <c r="F2143" s="20">
        <f t="shared" si="147"/>
        <v>22046</v>
      </c>
      <c r="G2143" s="20">
        <f t="shared" si="148"/>
        <v>22046</v>
      </c>
      <c r="H2143" s="21" t="str">
        <f>VLOOKUP(B2143,属性中转表!A:F,6,FALSE)</f>
        <v>"hp":140400,"atk":3900</v>
      </c>
      <c r="I2143" s="20" t="str">
        <f>IF(VLOOKUP(B2143,属性中转表!A:G,7,FALSE)=0,"",VLOOKUP(VLOOKUP(B2143,属性中转表!A:G,7,FALSE),属性中转表!$K$2:$P$21,6,0))&amp;IF(VLOOKUP(B2143,属性中转表!A:G,7,FALSE)&gt;=50,VLOOKUP(A2143,英雄数据表!A:K,9,0),IF(VLOOKUP(B2143,属性中转表!A:G,7,FALSE)&gt;=25,VLOOKUP(A2143,英雄数据表!A:K,5,0),""))</f>
        <v>"atk":300,"hp":5000,"undpspro":100,"pvpdpspro":50</v>
      </c>
      <c r="J2143" s="20" t="str">
        <f>IF(I2143="","",属性中转表!$I$1&amp;(IF(VLOOKUP(B2143,属性中转表!A:G,7,FALSE)=0,0,VLOOKUP(VLOOKUP(B2143,属性中转表!A:G,7,FALSE),属性中转表!$K$2:$P$21,4,0)))+IFERROR(VLOOKUP(A2143,英雄数据表!A:K,IF(武魂!B2143&gt;=50,10,IF(武魂!B2143&gt;=25,6)),0),0))</f>
        <v>,"dpspro":100</v>
      </c>
      <c r="K2143" s="32" t="str">
        <f t="shared" si="149"/>
        <v>"atk":300,"hp":5000,"undpspro":100,"pvpdpspro":50,"dpspro":100</v>
      </c>
      <c r="L2143" s="20" t="str">
        <f>IF(B2143&gt;=50,VLOOKUP(A2143,英雄数据表!A:L,11,FALSE),IF(B2143&gt;=25,VLOOKUP(A2143,英雄数据表!A:L,7,0),""))</f>
        <v>"2204601004"</v>
      </c>
      <c r="M2143" s="20" t="str">
        <f>IFERROR(VLOOKUP(B2143,属性中转表!$K$2:$O$21,5,FALSE),"")</f>
        <v/>
      </c>
      <c r="N2143" s="20" t="str">
        <f>IF(B2143=25,VLOOKUP(A2143,英雄数据表!A:L,8,FALSE),IF(B2143=50,VLOOKUP(A2143,英雄数据表!A:L,12,0),""))</f>
        <v/>
      </c>
    </row>
    <row r="2144" spans="1:14" x14ac:dyDescent="0.3">
      <c r="A2144" s="20">
        <v>22046</v>
      </c>
      <c r="B2144" s="21">
        <f t="shared" si="146"/>
        <v>43</v>
      </c>
      <c r="C2144" s="21">
        <v>5</v>
      </c>
      <c r="D2144" s="21">
        <f>VLOOKUP(A2144,英雄数据表!A:D,4,0)</f>
        <v>2</v>
      </c>
      <c r="E2144" s="20" t="str">
        <f>VLOOKUP(A2144,英雄数据表!A:C,3,0)</f>
        <v>真理守护者</v>
      </c>
      <c r="F2144" s="20">
        <f t="shared" si="147"/>
        <v>22046</v>
      </c>
      <c r="G2144" s="20">
        <f t="shared" si="148"/>
        <v>22046</v>
      </c>
      <c r="H2144" s="21" t="str">
        <f>VLOOKUP(B2144,属性中转表!A:F,6,FALSE)</f>
        <v>"hp":145800,"atk":4050</v>
      </c>
      <c r="I2144" s="20" t="str">
        <f>IF(VLOOKUP(B2144,属性中转表!A:G,7,FALSE)=0,"",VLOOKUP(VLOOKUP(B2144,属性中转表!A:G,7,FALSE),属性中转表!$K$2:$P$21,6,0))&amp;IF(VLOOKUP(B2144,属性中转表!A:G,7,FALSE)&gt;=50,VLOOKUP(A2144,英雄数据表!A:K,9,0),IF(VLOOKUP(B2144,属性中转表!A:G,7,FALSE)&gt;=25,VLOOKUP(A2144,英雄数据表!A:K,5,0),""))</f>
        <v>"atk":300,"hp":5000,"undpspro":100,"pvpdpspro":50</v>
      </c>
      <c r="J2144" s="20" t="str">
        <f>IF(I2144="","",属性中转表!$I$1&amp;(IF(VLOOKUP(B2144,属性中转表!A:G,7,FALSE)=0,0,VLOOKUP(VLOOKUP(B2144,属性中转表!A:G,7,FALSE),属性中转表!$K$2:$P$21,4,0)))+IFERROR(VLOOKUP(A2144,英雄数据表!A:K,IF(武魂!B2144&gt;=50,10,IF(武魂!B2144&gt;=25,6)),0),0))</f>
        <v>,"dpspro":100</v>
      </c>
      <c r="K2144" s="32" t="str">
        <f t="shared" si="149"/>
        <v>"atk":300,"hp":5000,"undpspro":100,"pvpdpspro":50,"dpspro":100</v>
      </c>
      <c r="L2144" s="20" t="str">
        <f>IF(B2144&gt;=50,VLOOKUP(A2144,英雄数据表!A:L,11,FALSE),IF(B2144&gt;=25,VLOOKUP(A2144,英雄数据表!A:L,7,0),""))</f>
        <v>"2204601004"</v>
      </c>
      <c r="M2144" s="20" t="str">
        <f>IFERROR(VLOOKUP(B2144,属性中转表!$K$2:$O$21,5,FALSE),"")</f>
        <v/>
      </c>
      <c r="N2144" s="20" t="str">
        <f>IF(B2144=25,VLOOKUP(A2144,英雄数据表!A:L,8,FALSE),IF(B2144=50,VLOOKUP(A2144,英雄数据表!A:L,12,0),""))</f>
        <v/>
      </c>
    </row>
    <row r="2145" spans="1:14" x14ac:dyDescent="0.3">
      <c r="A2145" s="20">
        <v>22046</v>
      </c>
      <c r="B2145" s="21">
        <f t="shared" si="146"/>
        <v>44</v>
      </c>
      <c r="C2145" s="21">
        <v>5</v>
      </c>
      <c r="D2145" s="21">
        <f>VLOOKUP(A2145,英雄数据表!A:D,4,0)</f>
        <v>2</v>
      </c>
      <c r="E2145" s="20" t="str">
        <f>VLOOKUP(A2145,英雄数据表!A:C,3,0)</f>
        <v>真理守护者</v>
      </c>
      <c r="F2145" s="20">
        <f t="shared" si="147"/>
        <v>22046</v>
      </c>
      <c r="G2145" s="20">
        <f t="shared" si="148"/>
        <v>22046</v>
      </c>
      <c r="H2145" s="21" t="str">
        <f>VLOOKUP(B2145,属性中转表!A:F,6,FALSE)</f>
        <v>"hp":151200,"atk":4200</v>
      </c>
      <c r="I2145" s="20" t="str">
        <f>IF(VLOOKUP(B2145,属性中转表!A:G,7,FALSE)=0,"",VLOOKUP(VLOOKUP(B2145,属性中转表!A:G,7,FALSE),属性中转表!$K$2:$P$21,6,0))&amp;IF(VLOOKUP(B2145,属性中转表!A:G,7,FALSE)&gt;=50,VLOOKUP(A2145,英雄数据表!A:K,9,0),IF(VLOOKUP(B2145,属性中转表!A:G,7,FALSE)&gt;=25,VLOOKUP(A2145,英雄数据表!A:K,5,0),""))</f>
        <v>"atk":300,"hp":5000,"undpspro":100,"pvpdpspro":50</v>
      </c>
      <c r="J2145" s="20" t="str">
        <f>IF(I2145="","",属性中转表!$I$1&amp;(IF(VLOOKUP(B2145,属性中转表!A:G,7,FALSE)=0,0,VLOOKUP(VLOOKUP(B2145,属性中转表!A:G,7,FALSE),属性中转表!$K$2:$P$21,4,0)))+IFERROR(VLOOKUP(A2145,英雄数据表!A:K,IF(武魂!B2145&gt;=50,10,IF(武魂!B2145&gt;=25,6)),0),0))</f>
        <v>,"dpspro":100</v>
      </c>
      <c r="K2145" s="32" t="str">
        <f t="shared" si="149"/>
        <v>"atk":300,"hp":5000,"undpspro":100,"pvpdpspro":50,"dpspro":100</v>
      </c>
      <c r="L2145" s="20" t="str">
        <f>IF(B2145&gt;=50,VLOOKUP(A2145,英雄数据表!A:L,11,FALSE),IF(B2145&gt;=25,VLOOKUP(A2145,英雄数据表!A:L,7,0),""))</f>
        <v>"2204601004"</v>
      </c>
      <c r="M2145" s="20" t="str">
        <f>IFERROR(VLOOKUP(B2145,属性中转表!$K$2:$O$21,5,FALSE),"")</f>
        <v/>
      </c>
      <c r="N2145" s="20" t="str">
        <f>IF(B2145=25,VLOOKUP(A2145,英雄数据表!A:L,8,FALSE),IF(B2145=50,VLOOKUP(A2145,英雄数据表!A:L,12,0),""))</f>
        <v/>
      </c>
    </row>
    <row r="2146" spans="1:14" x14ac:dyDescent="0.3">
      <c r="A2146" s="20">
        <v>22046</v>
      </c>
      <c r="B2146" s="21">
        <f t="shared" si="146"/>
        <v>45</v>
      </c>
      <c r="C2146" s="21">
        <v>5</v>
      </c>
      <c r="D2146" s="21">
        <f>VLOOKUP(A2146,英雄数据表!A:D,4,0)</f>
        <v>2</v>
      </c>
      <c r="E2146" s="20" t="str">
        <f>VLOOKUP(A2146,英雄数据表!A:C,3,0)</f>
        <v>真理守护者</v>
      </c>
      <c r="F2146" s="20">
        <f t="shared" si="147"/>
        <v>22046</v>
      </c>
      <c r="G2146" s="20">
        <f t="shared" si="148"/>
        <v>22046</v>
      </c>
      <c r="H2146" s="21" t="str">
        <f>VLOOKUP(B2146,属性中转表!A:F,6,FALSE)</f>
        <v>"hp":156600,"atk":4350</v>
      </c>
      <c r="I2146" s="20" t="str">
        <f>IF(VLOOKUP(B2146,属性中转表!A:G,7,FALSE)=0,"",VLOOKUP(VLOOKUP(B2146,属性中转表!A:G,7,FALSE),属性中转表!$K$2:$P$21,6,0))&amp;IF(VLOOKUP(B2146,属性中转表!A:G,7,FALSE)&gt;=50,VLOOKUP(A2146,英雄数据表!A:K,9,0),IF(VLOOKUP(B2146,属性中转表!A:G,7,FALSE)&gt;=25,VLOOKUP(A2146,英雄数据表!A:K,5,0),""))</f>
        <v>"atk":300,"hp":5000,"undpspro":100,"pvpdpspro":50,"pvpundpspro":50</v>
      </c>
      <c r="J2146" s="20" t="str">
        <f>IF(I2146="","",属性中转表!$I$1&amp;(IF(VLOOKUP(B2146,属性中转表!A:G,7,FALSE)=0,0,VLOOKUP(VLOOKUP(B2146,属性中转表!A:G,7,FALSE),属性中转表!$K$2:$P$21,4,0)))+IFERROR(VLOOKUP(A2146,英雄数据表!A:K,IF(武魂!B2146&gt;=50,10,IF(武魂!B2146&gt;=25,6)),0),0))</f>
        <v>,"dpspro":100</v>
      </c>
      <c r="K2146" s="32" t="str">
        <f t="shared" si="149"/>
        <v>"atk":300,"hp":5000,"undpspro":100,"pvpdpspro":50,"pvpundpspro":50,"dpspro":100</v>
      </c>
      <c r="L2146" s="20" t="str">
        <f>IF(B2146&gt;=50,VLOOKUP(A2146,英雄数据表!A:L,11,FALSE),IF(B2146&gt;=25,VLOOKUP(A2146,英雄数据表!A:L,7,0),""))</f>
        <v>"2204601004"</v>
      </c>
      <c r="M2146" s="20" t="str">
        <f>IFERROR(VLOOKUP(B2146,属性中转表!$K$2:$O$21,5,FALSE),"")</f>
        <v>"pvpundpspro":50</v>
      </c>
      <c r="N2146" s="20" t="str">
        <f>IF(B2146=25,VLOOKUP(A2146,英雄数据表!A:L,8,FALSE),IF(B2146=50,VLOOKUP(A2146,英雄数据表!A:L,12,0),""))</f>
        <v/>
      </c>
    </row>
    <row r="2147" spans="1:14" x14ac:dyDescent="0.3">
      <c r="A2147" s="20">
        <v>22046</v>
      </c>
      <c r="B2147" s="21">
        <f t="shared" si="146"/>
        <v>46</v>
      </c>
      <c r="C2147" s="21">
        <v>5</v>
      </c>
      <c r="D2147" s="21">
        <f>VLOOKUP(A2147,英雄数据表!A:D,4,0)</f>
        <v>2</v>
      </c>
      <c r="E2147" s="20" t="str">
        <f>VLOOKUP(A2147,英雄数据表!A:C,3,0)</f>
        <v>真理守护者</v>
      </c>
      <c r="F2147" s="20">
        <f t="shared" si="147"/>
        <v>22046</v>
      </c>
      <c r="G2147" s="20">
        <f t="shared" si="148"/>
        <v>22046</v>
      </c>
      <c r="H2147" s="21" t="str">
        <f>VLOOKUP(B2147,属性中转表!A:F,6,FALSE)</f>
        <v>"hp":162000,"atk":4500</v>
      </c>
      <c r="I2147" s="20" t="str">
        <f>IF(VLOOKUP(B2147,属性中转表!A:G,7,FALSE)=0,"",VLOOKUP(VLOOKUP(B2147,属性中转表!A:G,7,FALSE),属性中转表!$K$2:$P$21,6,0))&amp;IF(VLOOKUP(B2147,属性中转表!A:G,7,FALSE)&gt;=50,VLOOKUP(A2147,英雄数据表!A:K,9,0),IF(VLOOKUP(B2147,属性中转表!A:G,7,FALSE)&gt;=25,VLOOKUP(A2147,英雄数据表!A:K,5,0),""))</f>
        <v>"atk":300,"hp":5000,"undpspro":100,"pvpdpspro":50,"pvpundpspro":50</v>
      </c>
      <c r="J2147" s="20" t="str">
        <f>IF(I2147="","",属性中转表!$I$1&amp;(IF(VLOOKUP(B2147,属性中转表!A:G,7,FALSE)=0,0,VLOOKUP(VLOOKUP(B2147,属性中转表!A:G,7,FALSE),属性中转表!$K$2:$P$21,4,0)))+IFERROR(VLOOKUP(A2147,英雄数据表!A:K,IF(武魂!B2147&gt;=50,10,IF(武魂!B2147&gt;=25,6)),0),0))</f>
        <v>,"dpspro":100</v>
      </c>
      <c r="K2147" s="32" t="str">
        <f t="shared" si="149"/>
        <v>"atk":300,"hp":5000,"undpspro":100,"pvpdpspro":50,"pvpundpspro":50,"dpspro":100</v>
      </c>
      <c r="L2147" s="20" t="str">
        <f>IF(B2147&gt;=50,VLOOKUP(A2147,英雄数据表!A:L,11,FALSE),IF(B2147&gt;=25,VLOOKUP(A2147,英雄数据表!A:L,7,0),""))</f>
        <v>"2204601004"</v>
      </c>
      <c r="M2147" s="20" t="str">
        <f>IFERROR(VLOOKUP(B2147,属性中转表!$K$2:$O$21,5,FALSE),"")</f>
        <v/>
      </c>
      <c r="N2147" s="20" t="str">
        <f>IF(B2147=25,VLOOKUP(A2147,英雄数据表!A:L,8,FALSE),IF(B2147=50,VLOOKUP(A2147,英雄数据表!A:L,12,0),""))</f>
        <v/>
      </c>
    </row>
    <row r="2148" spans="1:14" x14ac:dyDescent="0.3">
      <c r="A2148" s="20">
        <v>22046</v>
      </c>
      <c r="B2148" s="21">
        <f t="shared" si="146"/>
        <v>47</v>
      </c>
      <c r="C2148" s="21">
        <v>5</v>
      </c>
      <c r="D2148" s="21">
        <f>VLOOKUP(A2148,英雄数据表!A:D,4,0)</f>
        <v>2</v>
      </c>
      <c r="E2148" s="20" t="str">
        <f>VLOOKUP(A2148,英雄数据表!A:C,3,0)</f>
        <v>真理守护者</v>
      </c>
      <c r="F2148" s="20">
        <f t="shared" si="147"/>
        <v>22046</v>
      </c>
      <c r="G2148" s="20">
        <f t="shared" si="148"/>
        <v>22046</v>
      </c>
      <c r="H2148" s="21" t="str">
        <f>VLOOKUP(B2148,属性中转表!A:F,6,FALSE)</f>
        <v>"hp":167400,"atk":4650</v>
      </c>
      <c r="I2148" s="20" t="str">
        <f>IF(VLOOKUP(B2148,属性中转表!A:G,7,FALSE)=0,"",VLOOKUP(VLOOKUP(B2148,属性中转表!A:G,7,FALSE),属性中转表!$K$2:$P$21,6,0))&amp;IF(VLOOKUP(B2148,属性中转表!A:G,7,FALSE)&gt;=50,VLOOKUP(A2148,英雄数据表!A:K,9,0),IF(VLOOKUP(B2148,属性中转表!A:G,7,FALSE)&gt;=25,VLOOKUP(A2148,英雄数据表!A:K,5,0),""))</f>
        <v>"atk":300,"hp":5000,"undpspro":100,"pvpdpspro":50,"pvpundpspro":50</v>
      </c>
      <c r="J2148" s="20" t="str">
        <f>IF(I2148="","",属性中转表!$I$1&amp;(IF(VLOOKUP(B2148,属性中转表!A:G,7,FALSE)=0,0,VLOOKUP(VLOOKUP(B2148,属性中转表!A:G,7,FALSE),属性中转表!$K$2:$P$21,4,0)))+IFERROR(VLOOKUP(A2148,英雄数据表!A:K,IF(武魂!B2148&gt;=50,10,IF(武魂!B2148&gt;=25,6)),0),0))</f>
        <v>,"dpspro":100</v>
      </c>
      <c r="K2148" s="32" t="str">
        <f t="shared" si="149"/>
        <v>"atk":300,"hp":5000,"undpspro":100,"pvpdpspro":50,"pvpundpspro":50,"dpspro":100</v>
      </c>
      <c r="L2148" s="20" t="str">
        <f>IF(B2148&gt;=50,VLOOKUP(A2148,英雄数据表!A:L,11,FALSE),IF(B2148&gt;=25,VLOOKUP(A2148,英雄数据表!A:L,7,0),""))</f>
        <v>"2204601004"</v>
      </c>
      <c r="M2148" s="20" t="str">
        <f>IFERROR(VLOOKUP(B2148,属性中转表!$K$2:$O$21,5,FALSE),"")</f>
        <v/>
      </c>
      <c r="N2148" s="20" t="str">
        <f>IF(B2148=25,VLOOKUP(A2148,英雄数据表!A:L,8,FALSE),IF(B2148=50,VLOOKUP(A2148,英雄数据表!A:L,12,0),""))</f>
        <v/>
      </c>
    </row>
    <row r="2149" spans="1:14" x14ac:dyDescent="0.3">
      <c r="A2149" s="20">
        <v>22046</v>
      </c>
      <c r="B2149" s="21">
        <f t="shared" si="146"/>
        <v>48</v>
      </c>
      <c r="C2149" s="21">
        <v>5</v>
      </c>
      <c r="D2149" s="21">
        <f>VLOOKUP(A2149,英雄数据表!A:D,4,0)</f>
        <v>2</v>
      </c>
      <c r="E2149" s="20" t="str">
        <f>VLOOKUP(A2149,英雄数据表!A:C,3,0)</f>
        <v>真理守护者</v>
      </c>
      <c r="F2149" s="20">
        <f t="shared" si="147"/>
        <v>22046</v>
      </c>
      <c r="G2149" s="20">
        <f t="shared" si="148"/>
        <v>22046</v>
      </c>
      <c r="H2149" s="21" t="str">
        <f>VLOOKUP(B2149,属性中转表!A:F,6,FALSE)</f>
        <v>"hp":172800,"atk":4800</v>
      </c>
      <c r="I2149" s="20" t="str">
        <f>IF(VLOOKUP(B2149,属性中转表!A:G,7,FALSE)=0,"",VLOOKUP(VLOOKUP(B2149,属性中转表!A:G,7,FALSE),属性中转表!$K$2:$P$21,6,0))&amp;IF(VLOOKUP(B2149,属性中转表!A:G,7,FALSE)&gt;=50,VLOOKUP(A2149,英雄数据表!A:K,9,0),IF(VLOOKUP(B2149,属性中转表!A:G,7,FALSE)&gt;=25,VLOOKUP(A2149,英雄数据表!A:K,5,0),""))</f>
        <v>"atk":300,"hp":5000,"undpspro":100,"pvpdpspro":50,"pvpundpspro":50</v>
      </c>
      <c r="J2149" s="20" t="str">
        <f>IF(I2149="","",属性中转表!$I$1&amp;(IF(VLOOKUP(B2149,属性中转表!A:G,7,FALSE)=0,0,VLOOKUP(VLOOKUP(B2149,属性中转表!A:G,7,FALSE),属性中转表!$K$2:$P$21,4,0)))+IFERROR(VLOOKUP(A2149,英雄数据表!A:K,IF(武魂!B2149&gt;=50,10,IF(武魂!B2149&gt;=25,6)),0),0))</f>
        <v>,"dpspro":100</v>
      </c>
      <c r="K2149" s="32" t="str">
        <f t="shared" si="149"/>
        <v>"atk":300,"hp":5000,"undpspro":100,"pvpdpspro":50,"pvpundpspro":50,"dpspro":100</v>
      </c>
      <c r="L2149" s="20" t="str">
        <f>IF(B2149&gt;=50,VLOOKUP(A2149,英雄数据表!A:L,11,FALSE),IF(B2149&gt;=25,VLOOKUP(A2149,英雄数据表!A:L,7,0),""))</f>
        <v>"2204601004"</v>
      </c>
      <c r="M2149" s="20" t="str">
        <f>IFERROR(VLOOKUP(B2149,属性中转表!$K$2:$O$21,5,FALSE),"")</f>
        <v/>
      </c>
      <c r="N2149" s="20" t="str">
        <f>IF(B2149=25,VLOOKUP(A2149,英雄数据表!A:L,8,FALSE),IF(B2149=50,VLOOKUP(A2149,英雄数据表!A:L,12,0),""))</f>
        <v/>
      </c>
    </row>
    <row r="2150" spans="1:14" x14ac:dyDescent="0.3">
      <c r="A2150" s="20">
        <v>22046</v>
      </c>
      <c r="B2150" s="21">
        <f t="shared" si="146"/>
        <v>49</v>
      </c>
      <c r="C2150" s="21">
        <v>5</v>
      </c>
      <c r="D2150" s="21">
        <f>VLOOKUP(A2150,英雄数据表!A:D,4,0)</f>
        <v>2</v>
      </c>
      <c r="E2150" s="20" t="str">
        <f>VLOOKUP(A2150,英雄数据表!A:C,3,0)</f>
        <v>真理守护者</v>
      </c>
      <c r="F2150" s="20">
        <f t="shared" si="147"/>
        <v>22046</v>
      </c>
      <c r="G2150" s="20">
        <f t="shared" si="148"/>
        <v>22046</v>
      </c>
      <c r="H2150" s="21" t="str">
        <f>VLOOKUP(B2150,属性中转表!A:F,6,FALSE)</f>
        <v>"hp":178200,"atk":4950</v>
      </c>
      <c r="I2150" s="20" t="str">
        <f>IF(VLOOKUP(B2150,属性中转表!A:G,7,FALSE)=0,"",VLOOKUP(VLOOKUP(B2150,属性中转表!A:G,7,FALSE),属性中转表!$K$2:$P$21,6,0))&amp;IF(VLOOKUP(B2150,属性中转表!A:G,7,FALSE)&gt;=50,VLOOKUP(A2150,英雄数据表!A:K,9,0),IF(VLOOKUP(B2150,属性中转表!A:G,7,FALSE)&gt;=25,VLOOKUP(A2150,英雄数据表!A:K,5,0),""))</f>
        <v>"atk":300,"hp":5000,"undpspro":100,"pvpdpspro":50,"pvpundpspro":50</v>
      </c>
      <c r="J2150" s="20" t="str">
        <f>IF(I2150="","",属性中转表!$I$1&amp;(IF(VLOOKUP(B2150,属性中转表!A:G,7,FALSE)=0,0,VLOOKUP(VLOOKUP(B2150,属性中转表!A:G,7,FALSE),属性中转表!$K$2:$P$21,4,0)))+IFERROR(VLOOKUP(A2150,英雄数据表!A:K,IF(武魂!B2150&gt;=50,10,IF(武魂!B2150&gt;=25,6)),0),0))</f>
        <v>,"dpspro":100</v>
      </c>
      <c r="K2150" s="32" t="str">
        <f t="shared" si="149"/>
        <v>"atk":300,"hp":5000,"undpspro":100,"pvpdpspro":50,"pvpundpspro":50,"dpspro":100</v>
      </c>
      <c r="L2150" s="20" t="str">
        <f>IF(B2150&gt;=50,VLOOKUP(A2150,英雄数据表!A:L,11,FALSE),IF(B2150&gt;=25,VLOOKUP(A2150,英雄数据表!A:L,7,0),""))</f>
        <v>"2204601004"</v>
      </c>
      <c r="M2150" s="20" t="str">
        <f>IFERROR(VLOOKUP(B2150,属性中转表!$K$2:$O$21,5,FALSE),"")</f>
        <v/>
      </c>
      <c r="N2150" s="20" t="str">
        <f>IF(B2150=25,VLOOKUP(A2150,英雄数据表!A:L,8,FALSE),IF(B2150=50,VLOOKUP(A2150,英雄数据表!A:L,12,0),""))</f>
        <v/>
      </c>
    </row>
    <row r="2151" spans="1:14" x14ac:dyDescent="0.3">
      <c r="A2151" s="20">
        <v>22046</v>
      </c>
      <c r="B2151" s="21">
        <f t="shared" si="146"/>
        <v>50</v>
      </c>
      <c r="C2151" s="21">
        <v>5</v>
      </c>
      <c r="D2151" s="21">
        <f>VLOOKUP(A2151,英雄数据表!A:D,4,0)</f>
        <v>2</v>
      </c>
      <c r="E2151" s="20" t="str">
        <f>VLOOKUP(A2151,英雄数据表!A:C,3,0)</f>
        <v>真理守护者</v>
      </c>
      <c r="F2151" s="20">
        <f t="shared" si="147"/>
        <v>22046</v>
      </c>
      <c r="G2151" s="20">
        <f t="shared" si="148"/>
        <v>22046</v>
      </c>
      <c r="H2151" s="21" t="str">
        <f>VLOOKUP(B2151,属性中转表!A:F,6,FALSE)</f>
        <v>"hp":183600,"atk":5100</v>
      </c>
      <c r="I2151" s="20" t="str">
        <f>IF(VLOOKUP(B2151,属性中转表!A:G,7,FALSE)=0,"",VLOOKUP(VLOOKUP(B2151,属性中转表!A:G,7,FALSE),属性中转表!$K$2:$P$21,6,0))&amp;IF(VLOOKUP(B2151,属性中转表!A:G,7,FALSE)&gt;=50,VLOOKUP(A2151,英雄数据表!A:K,9,0),IF(VLOOKUP(B2151,属性中转表!A:G,7,FALSE)&gt;=25,VLOOKUP(A2151,英雄数据表!A:K,5,0),""))</f>
        <v>"atk":300,"hp":5000,"undpspro":100,"pvpdpspro":50,"pvpundpspro":50</v>
      </c>
      <c r="J2151" s="20" t="str">
        <f>IF(I2151="","",属性中转表!$I$1&amp;(IF(VLOOKUP(B2151,属性中转表!A:G,7,FALSE)=0,0,VLOOKUP(VLOOKUP(B2151,属性中转表!A:G,7,FALSE),属性中转表!$K$2:$P$21,4,0)))+IFERROR(VLOOKUP(A2151,英雄数据表!A:K,IF(武魂!B2151&gt;=50,10,IF(武魂!B2151&gt;=25,6)),0),0))</f>
        <v>,"dpspro":100</v>
      </c>
      <c r="K2151" s="32" t="str">
        <f t="shared" si="149"/>
        <v>"atk":300,"hp":5000,"undpspro":100,"pvpdpspro":50,"pvpundpspro":50,"dpspro":100</v>
      </c>
      <c r="L2151" s="20" t="str">
        <f>IF(B2151&gt;=50,VLOOKUP(A2151,英雄数据表!A:L,11,FALSE),IF(B2151&gt;=25,VLOOKUP(A2151,英雄数据表!A:L,7,0),""))</f>
        <v>"2204602004"</v>
      </c>
      <c r="M2151" s="20" t="str">
        <f>IFERROR(VLOOKUP(B2151,属性中转表!$K$2:$O$21,5,FALSE),"")</f>
        <v/>
      </c>
      <c r="N2151" s="20" t="str">
        <f>IF(B2151=25,VLOOKUP(A2151,英雄数据表!A:L,8,FALSE),IF(B2151=50,VLOOKUP(A2151,英雄数据表!A:L,12,0),""))</f>
        <v>每回合开始增加7%伤害，持续7回合</v>
      </c>
    </row>
    <row r="2152" spans="1:14" x14ac:dyDescent="0.3">
      <c r="A2152" s="20">
        <v>22046</v>
      </c>
      <c r="B2152" s="21">
        <f t="shared" si="146"/>
        <v>51</v>
      </c>
      <c r="C2152" s="21">
        <v>5</v>
      </c>
      <c r="D2152" s="21">
        <f>VLOOKUP(A2152,英雄数据表!A:D,4,0)</f>
        <v>2</v>
      </c>
      <c r="E2152" s="20" t="str">
        <f>VLOOKUP(A2152,英雄数据表!A:C,3,0)</f>
        <v>真理守护者</v>
      </c>
      <c r="F2152" s="20">
        <f t="shared" si="147"/>
        <v>22046</v>
      </c>
      <c r="G2152" s="20">
        <f t="shared" si="148"/>
        <v>22046</v>
      </c>
      <c r="H2152" s="21" t="str">
        <f>VLOOKUP(B2152,属性中转表!A:F,6,FALSE)</f>
        <v>"hp":189000,"atk":5250</v>
      </c>
      <c r="I2152" s="20" t="str">
        <f>IF(VLOOKUP(B2152,属性中转表!A:G,7,FALSE)=0,"",VLOOKUP(VLOOKUP(B2152,属性中转表!A:G,7,FALSE),属性中转表!$K$2:$P$21,6,0))&amp;IF(VLOOKUP(B2152,属性中转表!A:G,7,FALSE)&gt;=50,VLOOKUP(A2152,英雄数据表!A:K,9,0),IF(VLOOKUP(B2152,属性中转表!A:G,7,FALSE)&gt;=25,VLOOKUP(A2152,英雄数据表!A:K,5,0),""))</f>
        <v>"atk":300,"hp":5000,"undpspro":100,"pvpdpspro":50,"pvpundpspro":50</v>
      </c>
      <c r="J2152" s="20" t="str">
        <f>IF(I2152="","",属性中转表!$I$1&amp;(IF(VLOOKUP(B2152,属性中转表!A:G,7,FALSE)=0,0,VLOOKUP(VLOOKUP(B2152,属性中转表!A:G,7,FALSE),属性中转表!$K$2:$P$21,4,0)))+IFERROR(VLOOKUP(A2152,英雄数据表!A:K,IF(武魂!B2152&gt;=50,10,IF(武魂!B2152&gt;=25,6)),0),0))</f>
        <v>,"dpspro":100</v>
      </c>
      <c r="K2152" s="32" t="str">
        <f t="shared" si="149"/>
        <v>"atk":300,"hp":5000,"undpspro":100,"pvpdpspro":50,"pvpundpspro":50,"dpspro":100</v>
      </c>
      <c r="L2152" s="20" t="str">
        <f>IF(B2152&gt;=50,VLOOKUP(A2152,英雄数据表!A:L,11,FALSE),IF(B2152&gt;=25,VLOOKUP(A2152,英雄数据表!A:L,7,0),""))</f>
        <v>"2204602004"</v>
      </c>
      <c r="M2152" s="20" t="str">
        <f>IFERROR(VLOOKUP(B2152,属性中转表!$K$2:$O$21,5,FALSE),"")</f>
        <v/>
      </c>
      <c r="N2152" s="20" t="str">
        <f>IF(B2152=25,VLOOKUP(A2152,英雄数据表!A:L,8,FALSE),IF(B2152=50,VLOOKUP(A2152,英雄数据表!A:L,12,0),""))</f>
        <v/>
      </c>
    </row>
    <row r="2153" spans="1:14" x14ac:dyDescent="0.3">
      <c r="A2153" s="20">
        <v>22046</v>
      </c>
      <c r="B2153" s="21">
        <f t="shared" si="146"/>
        <v>52</v>
      </c>
      <c r="C2153" s="21">
        <v>5</v>
      </c>
      <c r="D2153" s="21">
        <f>VLOOKUP(A2153,英雄数据表!A:D,4,0)</f>
        <v>2</v>
      </c>
      <c r="E2153" s="20" t="str">
        <f>VLOOKUP(A2153,英雄数据表!A:C,3,0)</f>
        <v>真理守护者</v>
      </c>
      <c r="F2153" s="20">
        <f t="shared" si="147"/>
        <v>22046</v>
      </c>
      <c r="G2153" s="20">
        <f t="shared" si="148"/>
        <v>22046</v>
      </c>
      <c r="H2153" s="21" t="str">
        <f>VLOOKUP(B2153,属性中转表!A:F,6,FALSE)</f>
        <v>"hp":194400,"atk":5400</v>
      </c>
      <c r="I2153" s="20" t="str">
        <f>IF(VLOOKUP(B2153,属性中转表!A:G,7,FALSE)=0,"",VLOOKUP(VLOOKUP(B2153,属性中转表!A:G,7,FALSE),属性中转表!$K$2:$P$21,6,0))&amp;IF(VLOOKUP(B2153,属性中转表!A:G,7,FALSE)&gt;=50,VLOOKUP(A2153,英雄数据表!A:K,9,0),IF(VLOOKUP(B2153,属性中转表!A:G,7,FALSE)&gt;=25,VLOOKUP(A2153,英雄数据表!A:K,5,0),""))</f>
        <v>"atk":300,"hp":5000,"undpspro":100,"pvpdpspro":50,"pvpundpspro":50</v>
      </c>
      <c r="J2153" s="20" t="str">
        <f>IF(I2153="","",属性中转表!$I$1&amp;(IF(VLOOKUP(B2153,属性中转表!A:G,7,FALSE)=0,0,VLOOKUP(VLOOKUP(B2153,属性中转表!A:G,7,FALSE),属性中转表!$K$2:$P$21,4,0)))+IFERROR(VLOOKUP(A2153,英雄数据表!A:K,IF(武魂!B2153&gt;=50,10,IF(武魂!B2153&gt;=25,6)),0),0))</f>
        <v>,"dpspro":100</v>
      </c>
      <c r="K2153" s="32" t="str">
        <f t="shared" si="149"/>
        <v>"atk":300,"hp":5000,"undpspro":100,"pvpdpspro":50,"pvpundpspro":50,"dpspro":100</v>
      </c>
      <c r="L2153" s="20" t="str">
        <f>IF(B2153&gt;=50,VLOOKUP(A2153,英雄数据表!A:L,11,FALSE),IF(B2153&gt;=25,VLOOKUP(A2153,英雄数据表!A:L,7,0),""))</f>
        <v>"2204602004"</v>
      </c>
      <c r="M2153" s="20" t="str">
        <f>IFERROR(VLOOKUP(B2153,属性中转表!$K$2:$O$21,5,FALSE),"")</f>
        <v/>
      </c>
      <c r="N2153" s="20" t="str">
        <f>IF(B2153=25,VLOOKUP(A2153,英雄数据表!A:L,8,FALSE),IF(B2153=50,VLOOKUP(A2153,英雄数据表!A:L,12,0),""))</f>
        <v/>
      </c>
    </row>
    <row r="2154" spans="1:14" x14ac:dyDescent="0.3">
      <c r="A2154" s="20">
        <v>22046</v>
      </c>
      <c r="B2154" s="21">
        <f t="shared" si="146"/>
        <v>53</v>
      </c>
      <c r="C2154" s="21">
        <v>5</v>
      </c>
      <c r="D2154" s="21">
        <f>VLOOKUP(A2154,英雄数据表!A:D,4,0)</f>
        <v>2</v>
      </c>
      <c r="E2154" s="20" t="str">
        <f>VLOOKUP(A2154,英雄数据表!A:C,3,0)</f>
        <v>真理守护者</v>
      </c>
      <c r="F2154" s="20">
        <f t="shared" si="147"/>
        <v>22046</v>
      </c>
      <c r="G2154" s="20">
        <f t="shared" si="148"/>
        <v>22046</v>
      </c>
      <c r="H2154" s="21" t="str">
        <f>VLOOKUP(B2154,属性中转表!A:F,6,FALSE)</f>
        <v>"hp":199800,"atk":5550</v>
      </c>
      <c r="I2154" s="20" t="str">
        <f>IF(VLOOKUP(B2154,属性中转表!A:G,7,FALSE)=0,"",VLOOKUP(VLOOKUP(B2154,属性中转表!A:G,7,FALSE),属性中转表!$K$2:$P$21,6,0))&amp;IF(VLOOKUP(B2154,属性中转表!A:G,7,FALSE)&gt;=50,VLOOKUP(A2154,英雄数据表!A:K,9,0),IF(VLOOKUP(B2154,属性中转表!A:G,7,FALSE)&gt;=25,VLOOKUP(A2154,英雄数据表!A:K,5,0),""))</f>
        <v>"atk":300,"hp":5000,"undpspro":100,"pvpdpspro":50,"pvpundpspro":50</v>
      </c>
      <c r="J2154" s="20" t="str">
        <f>IF(I2154="","",属性中转表!$I$1&amp;(IF(VLOOKUP(B2154,属性中转表!A:G,7,FALSE)=0,0,VLOOKUP(VLOOKUP(B2154,属性中转表!A:G,7,FALSE),属性中转表!$K$2:$P$21,4,0)))+IFERROR(VLOOKUP(A2154,英雄数据表!A:K,IF(武魂!B2154&gt;=50,10,IF(武魂!B2154&gt;=25,6)),0),0))</f>
        <v>,"dpspro":100</v>
      </c>
      <c r="K2154" s="32" t="str">
        <f t="shared" si="149"/>
        <v>"atk":300,"hp":5000,"undpspro":100,"pvpdpspro":50,"pvpundpspro":50,"dpspro":100</v>
      </c>
      <c r="L2154" s="20" t="str">
        <f>IF(B2154&gt;=50,VLOOKUP(A2154,英雄数据表!A:L,11,FALSE),IF(B2154&gt;=25,VLOOKUP(A2154,英雄数据表!A:L,7,0),""))</f>
        <v>"2204602004"</v>
      </c>
      <c r="M2154" s="20" t="str">
        <f>IFERROR(VLOOKUP(B2154,属性中转表!$K$2:$O$21,5,FALSE),"")</f>
        <v/>
      </c>
      <c r="N2154" s="20" t="str">
        <f>IF(B2154=25,VLOOKUP(A2154,英雄数据表!A:L,8,FALSE),IF(B2154=50,VLOOKUP(A2154,英雄数据表!A:L,12,0),""))</f>
        <v/>
      </c>
    </row>
    <row r="2155" spans="1:14" x14ac:dyDescent="0.3">
      <c r="A2155" s="20">
        <v>22046</v>
      </c>
      <c r="B2155" s="21">
        <f t="shared" si="146"/>
        <v>54</v>
      </c>
      <c r="C2155" s="21">
        <v>5</v>
      </c>
      <c r="D2155" s="21">
        <f>VLOOKUP(A2155,英雄数据表!A:D,4,0)</f>
        <v>2</v>
      </c>
      <c r="E2155" s="20" t="str">
        <f>VLOOKUP(A2155,英雄数据表!A:C,3,0)</f>
        <v>真理守护者</v>
      </c>
      <c r="F2155" s="20">
        <f t="shared" si="147"/>
        <v>22046</v>
      </c>
      <c r="G2155" s="20">
        <f t="shared" si="148"/>
        <v>22046</v>
      </c>
      <c r="H2155" s="21" t="str">
        <f>VLOOKUP(B2155,属性中转表!A:F,6,FALSE)</f>
        <v>"hp":205200,"atk":5700</v>
      </c>
      <c r="I2155" s="20" t="str">
        <f>IF(VLOOKUP(B2155,属性中转表!A:G,7,FALSE)=0,"",VLOOKUP(VLOOKUP(B2155,属性中转表!A:G,7,FALSE),属性中转表!$K$2:$P$21,6,0))&amp;IF(VLOOKUP(B2155,属性中转表!A:G,7,FALSE)&gt;=50,VLOOKUP(A2155,英雄数据表!A:K,9,0),IF(VLOOKUP(B2155,属性中转表!A:G,7,FALSE)&gt;=25,VLOOKUP(A2155,英雄数据表!A:K,5,0),""))</f>
        <v>"atk":300,"hp":5000,"undpspro":100,"pvpdpspro":50,"pvpundpspro":50</v>
      </c>
      <c r="J2155" s="20" t="str">
        <f>IF(I2155="","",属性中转表!$I$1&amp;(IF(VLOOKUP(B2155,属性中转表!A:G,7,FALSE)=0,0,VLOOKUP(VLOOKUP(B2155,属性中转表!A:G,7,FALSE),属性中转表!$K$2:$P$21,4,0)))+IFERROR(VLOOKUP(A2155,英雄数据表!A:K,IF(武魂!B2155&gt;=50,10,IF(武魂!B2155&gt;=25,6)),0),0))</f>
        <v>,"dpspro":100</v>
      </c>
      <c r="K2155" s="32" t="str">
        <f t="shared" si="149"/>
        <v>"atk":300,"hp":5000,"undpspro":100,"pvpdpspro":50,"pvpundpspro":50,"dpspro":100</v>
      </c>
      <c r="L2155" s="20" t="str">
        <f>IF(B2155&gt;=50,VLOOKUP(A2155,英雄数据表!A:L,11,FALSE),IF(B2155&gt;=25,VLOOKUP(A2155,英雄数据表!A:L,7,0),""))</f>
        <v>"2204602004"</v>
      </c>
      <c r="M2155" s="20" t="str">
        <f>IFERROR(VLOOKUP(B2155,属性中转表!$K$2:$O$21,5,FALSE),"")</f>
        <v/>
      </c>
      <c r="N2155" s="20" t="str">
        <f>IF(B2155=25,VLOOKUP(A2155,英雄数据表!A:L,8,FALSE),IF(B2155=50,VLOOKUP(A2155,英雄数据表!A:L,12,0),""))</f>
        <v/>
      </c>
    </row>
    <row r="2156" spans="1:14" x14ac:dyDescent="0.3">
      <c r="A2156" s="20">
        <v>22046</v>
      </c>
      <c r="B2156" s="21">
        <f t="shared" si="146"/>
        <v>55</v>
      </c>
      <c r="C2156" s="21">
        <v>5</v>
      </c>
      <c r="D2156" s="21">
        <f>VLOOKUP(A2156,英雄数据表!A:D,4,0)</f>
        <v>2</v>
      </c>
      <c r="E2156" s="20" t="str">
        <f>VLOOKUP(A2156,英雄数据表!A:C,3,0)</f>
        <v>真理守护者</v>
      </c>
      <c r="F2156" s="20">
        <f t="shared" si="147"/>
        <v>22046</v>
      </c>
      <c r="G2156" s="20">
        <f t="shared" si="148"/>
        <v>22046</v>
      </c>
      <c r="H2156" s="21" t="str">
        <f>VLOOKUP(B2156,属性中转表!A:F,6,FALSE)</f>
        <v>"hp":210600,"atk":5850</v>
      </c>
      <c r="I2156" s="20" t="str">
        <f>IF(VLOOKUP(B2156,属性中转表!A:G,7,FALSE)=0,"",VLOOKUP(VLOOKUP(B2156,属性中转表!A:G,7,FALSE),属性中转表!$K$2:$P$21,6,0))&amp;IF(VLOOKUP(B2156,属性中转表!A:G,7,FALSE)&gt;=50,VLOOKUP(A2156,英雄数据表!A:K,9,0),IF(VLOOKUP(B2156,属性中转表!A:G,7,FALSE)&gt;=25,VLOOKUP(A2156,英雄数据表!A:K,5,0),""))</f>
        <v>"atk":300,"hp":5000,"undpspro":150,"pvpdpspro":50,"pvpundpspro":50</v>
      </c>
      <c r="J2156" s="20" t="str">
        <f>IF(I2156="","",属性中转表!$I$1&amp;(IF(VLOOKUP(B2156,属性中转表!A:G,7,FALSE)=0,0,VLOOKUP(VLOOKUP(B2156,属性中转表!A:G,7,FALSE),属性中转表!$K$2:$P$21,4,0)))+IFERROR(VLOOKUP(A2156,英雄数据表!A:K,IF(武魂!B2156&gt;=50,10,IF(武魂!B2156&gt;=25,6)),0),0))</f>
        <v>,"dpspro":100</v>
      </c>
      <c r="K2156" s="32" t="str">
        <f t="shared" si="149"/>
        <v>"atk":300,"hp":5000,"undpspro":150,"pvpdpspro":50,"pvpundpspro":50,"dpspro":100</v>
      </c>
      <c r="L2156" s="20" t="str">
        <f>IF(B2156&gt;=50,VLOOKUP(A2156,英雄数据表!A:L,11,FALSE),IF(B2156&gt;=25,VLOOKUP(A2156,英雄数据表!A:L,7,0),""))</f>
        <v>"2204602004"</v>
      </c>
      <c r="M2156" s="20" t="str">
        <f>IFERROR(VLOOKUP(B2156,属性中转表!$K$2:$O$21,5,FALSE),"")</f>
        <v>"undpspro":50</v>
      </c>
      <c r="N2156" s="20" t="str">
        <f>IF(B2156=25,VLOOKUP(A2156,英雄数据表!A:L,8,FALSE),IF(B2156=50,VLOOKUP(A2156,英雄数据表!A:L,12,0),""))</f>
        <v/>
      </c>
    </row>
    <row r="2157" spans="1:14" x14ac:dyDescent="0.3">
      <c r="A2157" s="20">
        <v>22046</v>
      </c>
      <c r="B2157" s="21">
        <f t="shared" si="146"/>
        <v>56</v>
      </c>
      <c r="C2157" s="21">
        <v>5</v>
      </c>
      <c r="D2157" s="21">
        <f>VLOOKUP(A2157,英雄数据表!A:D,4,0)</f>
        <v>2</v>
      </c>
      <c r="E2157" s="20" t="str">
        <f>VLOOKUP(A2157,英雄数据表!A:C,3,0)</f>
        <v>真理守护者</v>
      </c>
      <c r="F2157" s="20">
        <f t="shared" si="147"/>
        <v>22046</v>
      </c>
      <c r="G2157" s="20">
        <f t="shared" si="148"/>
        <v>22046</v>
      </c>
      <c r="H2157" s="21" t="str">
        <f>VLOOKUP(B2157,属性中转表!A:F,6,FALSE)</f>
        <v>"hp":216000,"atk":6000</v>
      </c>
      <c r="I2157" s="20" t="str">
        <f>IF(VLOOKUP(B2157,属性中转表!A:G,7,FALSE)=0,"",VLOOKUP(VLOOKUP(B2157,属性中转表!A:G,7,FALSE),属性中转表!$K$2:$P$21,6,0))&amp;IF(VLOOKUP(B2157,属性中转表!A:G,7,FALSE)&gt;=50,VLOOKUP(A2157,英雄数据表!A:K,9,0),IF(VLOOKUP(B2157,属性中转表!A:G,7,FALSE)&gt;=25,VLOOKUP(A2157,英雄数据表!A:K,5,0),""))</f>
        <v>"atk":300,"hp":5000,"undpspro":150,"pvpdpspro":50,"pvpundpspro":50</v>
      </c>
      <c r="J2157" s="20" t="str">
        <f>IF(I2157="","",属性中转表!$I$1&amp;(IF(VLOOKUP(B2157,属性中转表!A:G,7,FALSE)=0,0,VLOOKUP(VLOOKUP(B2157,属性中转表!A:G,7,FALSE),属性中转表!$K$2:$P$21,4,0)))+IFERROR(VLOOKUP(A2157,英雄数据表!A:K,IF(武魂!B2157&gt;=50,10,IF(武魂!B2157&gt;=25,6)),0),0))</f>
        <v>,"dpspro":100</v>
      </c>
      <c r="K2157" s="32" t="str">
        <f t="shared" si="149"/>
        <v>"atk":300,"hp":5000,"undpspro":150,"pvpdpspro":50,"pvpundpspro":50,"dpspro":100</v>
      </c>
      <c r="L2157" s="20" t="str">
        <f>IF(B2157&gt;=50,VLOOKUP(A2157,英雄数据表!A:L,11,FALSE),IF(B2157&gt;=25,VLOOKUP(A2157,英雄数据表!A:L,7,0),""))</f>
        <v>"2204602004"</v>
      </c>
      <c r="M2157" s="20" t="str">
        <f>IFERROR(VLOOKUP(B2157,属性中转表!$K$2:$O$21,5,FALSE),"")</f>
        <v/>
      </c>
      <c r="N2157" s="20" t="str">
        <f>IF(B2157=25,VLOOKUP(A2157,英雄数据表!A:L,8,FALSE),IF(B2157=50,VLOOKUP(A2157,英雄数据表!A:L,12,0),""))</f>
        <v/>
      </c>
    </row>
    <row r="2158" spans="1:14" x14ac:dyDescent="0.3">
      <c r="A2158" s="20">
        <v>22046</v>
      </c>
      <c r="B2158" s="21">
        <f t="shared" si="146"/>
        <v>57</v>
      </c>
      <c r="C2158" s="21">
        <v>5</v>
      </c>
      <c r="D2158" s="21">
        <f>VLOOKUP(A2158,英雄数据表!A:D,4,0)</f>
        <v>2</v>
      </c>
      <c r="E2158" s="20" t="str">
        <f>VLOOKUP(A2158,英雄数据表!A:C,3,0)</f>
        <v>真理守护者</v>
      </c>
      <c r="F2158" s="20">
        <f t="shared" si="147"/>
        <v>22046</v>
      </c>
      <c r="G2158" s="20">
        <f t="shared" si="148"/>
        <v>22046</v>
      </c>
      <c r="H2158" s="21" t="str">
        <f>VLOOKUP(B2158,属性中转表!A:F,6,FALSE)</f>
        <v>"hp":221400,"atk":6150</v>
      </c>
      <c r="I2158" s="20" t="str">
        <f>IF(VLOOKUP(B2158,属性中转表!A:G,7,FALSE)=0,"",VLOOKUP(VLOOKUP(B2158,属性中转表!A:G,7,FALSE),属性中转表!$K$2:$P$21,6,0))&amp;IF(VLOOKUP(B2158,属性中转表!A:G,7,FALSE)&gt;=50,VLOOKUP(A2158,英雄数据表!A:K,9,0),IF(VLOOKUP(B2158,属性中转表!A:G,7,FALSE)&gt;=25,VLOOKUP(A2158,英雄数据表!A:K,5,0),""))</f>
        <v>"atk":300,"hp":5000,"undpspro":150,"pvpdpspro":50,"pvpundpspro":50</v>
      </c>
      <c r="J2158" s="20" t="str">
        <f>IF(I2158="","",属性中转表!$I$1&amp;(IF(VLOOKUP(B2158,属性中转表!A:G,7,FALSE)=0,0,VLOOKUP(VLOOKUP(B2158,属性中转表!A:G,7,FALSE),属性中转表!$K$2:$P$21,4,0)))+IFERROR(VLOOKUP(A2158,英雄数据表!A:K,IF(武魂!B2158&gt;=50,10,IF(武魂!B2158&gt;=25,6)),0),0))</f>
        <v>,"dpspro":100</v>
      </c>
      <c r="K2158" s="32" t="str">
        <f t="shared" si="149"/>
        <v>"atk":300,"hp":5000,"undpspro":150,"pvpdpspro":50,"pvpundpspro":50,"dpspro":100</v>
      </c>
      <c r="L2158" s="20" t="str">
        <f>IF(B2158&gt;=50,VLOOKUP(A2158,英雄数据表!A:L,11,FALSE),IF(B2158&gt;=25,VLOOKUP(A2158,英雄数据表!A:L,7,0),""))</f>
        <v>"2204602004"</v>
      </c>
      <c r="M2158" s="20" t="str">
        <f>IFERROR(VLOOKUP(B2158,属性中转表!$K$2:$O$21,5,FALSE),"")</f>
        <v/>
      </c>
      <c r="N2158" s="20" t="str">
        <f>IF(B2158=25,VLOOKUP(A2158,英雄数据表!A:L,8,FALSE),IF(B2158=50,VLOOKUP(A2158,英雄数据表!A:L,12,0),""))</f>
        <v/>
      </c>
    </row>
    <row r="2159" spans="1:14" x14ac:dyDescent="0.3">
      <c r="A2159" s="20">
        <v>22046</v>
      </c>
      <c r="B2159" s="21">
        <f t="shared" ref="B2159:B2222" si="150">IF(A2159=A2158,B2158+1,1)</f>
        <v>58</v>
      </c>
      <c r="C2159" s="21">
        <v>5</v>
      </c>
      <c r="D2159" s="21">
        <f>VLOOKUP(A2159,英雄数据表!A:D,4,0)</f>
        <v>2</v>
      </c>
      <c r="E2159" s="20" t="str">
        <f>VLOOKUP(A2159,英雄数据表!A:C,3,0)</f>
        <v>真理守护者</v>
      </c>
      <c r="F2159" s="20">
        <f t="shared" ref="F2159:F2222" si="151">A2159</f>
        <v>22046</v>
      </c>
      <c r="G2159" s="20">
        <f t="shared" ref="G2159:G2222" si="152">A2159</f>
        <v>22046</v>
      </c>
      <c r="H2159" s="21" t="str">
        <f>VLOOKUP(B2159,属性中转表!A:F,6,FALSE)</f>
        <v>"hp":226800,"atk":6300</v>
      </c>
      <c r="I2159" s="20" t="str">
        <f>IF(VLOOKUP(B2159,属性中转表!A:G,7,FALSE)=0,"",VLOOKUP(VLOOKUP(B2159,属性中转表!A:G,7,FALSE),属性中转表!$K$2:$P$21,6,0))&amp;IF(VLOOKUP(B2159,属性中转表!A:G,7,FALSE)&gt;=50,VLOOKUP(A2159,英雄数据表!A:K,9,0),IF(VLOOKUP(B2159,属性中转表!A:G,7,FALSE)&gt;=25,VLOOKUP(A2159,英雄数据表!A:K,5,0),""))</f>
        <v>"atk":300,"hp":5000,"undpspro":150,"pvpdpspro":50,"pvpundpspro":50</v>
      </c>
      <c r="J2159" s="20" t="str">
        <f>IF(I2159="","",属性中转表!$I$1&amp;(IF(VLOOKUP(B2159,属性中转表!A:G,7,FALSE)=0,0,VLOOKUP(VLOOKUP(B2159,属性中转表!A:G,7,FALSE),属性中转表!$K$2:$P$21,4,0)))+IFERROR(VLOOKUP(A2159,英雄数据表!A:K,IF(武魂!B2159&gt;=50,10,IF(武魂!B2159&gt;=25,6)),0),0))</f>
        <v>,"dpspro":100</v>
      </c>
      <c r="K2159" s="32" t="str">
        <f t="shared" ref="K2159:K2222" si="153">I2159&amp;J2159</f>
        <v>"atk":300,"hp":5000,"undpspro":150,"pvpdpspro":50,"pvpundpspro":50,"dpspro":100</v>
      </c>
      <c r="L2159" s="20" t="str">
        <f>IF(B2159&gt;=50,VLOOKUP(A2159,英雄数据表!A:L,11,FALSE),IF(B2159&gt;=25,VLOOKUP(A2159,英雄数据表!A:L,7,0),""))</f>
        <v>"2204602004"</v>
      </c>
      <c r="M2159" s="20" t="str">
        <f>IFERROR(VLOOKUP(B2159,属性中转表!$K$2:$O$21,5,FALSE),"")</f>
        <v/>
      </c>
      <c r="N2159" s="20" t="str">
        <f>IF(B2159=25,VLOOKUP(A2159,英雄数据表!A:L,8,FALSE),IF(B2159=50,VLOOKUP(A2159,英雄数据表!A:L,12,0),""))</f>
        <v/>
      </c>
    </row>
    <row r="2160" spans="1:14" x14ac:dyDescent="0.3">
      <c r="A2160" s="20">
        <v>22046</v>
      </c>
      <c r="B2160" s="21">
        <f t="shared" si="150"/>
        <v>59</v>
      </c>
      <c r="C2160" s="21">
        <v>5</v>
      </c>
      <c r="D2160" s="21">
        <f>VLOOKUP(A2160,英雄数据表!A:D,4,0)</f>
        <v>2</v>
      </c>
      <c r="E2160" s="20" t="str">
        <f>VLOOKUP(A2160,英雄数据表!A:C,3,0)</f>
        <v>真理守护者</v>
      </c>
      <c r="F2160" s="20">
        <f t="shared" si="151"/>
        <v>22046</v>
      </c>
      <c r="G2160" s="20">
        <f t="shared" si="152"/>
        <v>22046</v>
      </c>
      <c r="H2160" s="21" t="str">
        <f>VLOOKUP(B2160,属性中转表!A:F,6,FALSE)</f>
        <v>"hp":232200,"atk":6450</v>
      </c>
      <c r="I2160" s="20" t="str">
        <f>IF(VLOOKUP(B2160,属性中转表!A:G,7,FALSE)=0,"",VLOOKUP(VLOOKUP(B2160,属性中转表!A:G,7,FALSE),属性中转表!$K$2:$P$21,6,0))&amp;IF(VLOOKUP(B2160,属性中转表!A:G,7,FALSE)&gt;=50,VLOOKUP(A2160,英雄数据表!A:K,9,0),IF(VLOOKUP(B2160,属性中转表!A:G,7,FALSE)&gt;=25,VLOOKUP(A2160,英雄数据表!A:K,5,0),""))</f>
        <v>"atk":300,"hp":5000,"undpspro":150,"pvpdpspro":50,"pvpundpspro":50</v>
      </c>
      <c r="J2160" s="20" t="str">
        <f>IF(I2160="","",属性中转表!$I$1&amp;(IF(VLOOKUP(B2160,属性中转表!A:G,7,FALSE)=0,0,VLOOKUP(VLOOKUP(B2160,属性中转表!A:G,7,FALSE),属性中转表!$K$2:$P$21,4,0)))+IFERROR(VLOOKUP(A2160,英雄数据表!A:K,IF(武魂!B2160&gt;=50,10,IF(武魂!B2160&gt;=25,6)),0),0))</f>
        <v>,"dpspro":100</v>
      </c>
      <c r="K2160" s="32" t="str">
        <f t="shared" si="153"/>
        <v>"atk":300,"hp":5000,"undpspro":150,"pvpdpspro":50,"pvpundpspro":50,"dpspro":100</v>
      </c>
      <c r="L2160" s="20" t="str">
        <f>IF(B2160&gt;=50,VLOOKUP(A2160,英雄数据表!A:L,11,FALSE),IF(B2160&gt;=25,VLOOKUP(A2160,英雄数据表!A:L,7,0),""))</f>
        <v>"2204602004"</v>
      </c>
      <c r="M2160" s="20" t="str">
        <f>IFERROR(VLOOKUP(B2160,属性中转表!$K$2:$O$21,5,FALSE),"")</f>
        <v/>
      </c>
      <c r="N2160" s="20" t="str">
        <f>IF(B2160=25,VLOOKUP(A2160,英雄数据表!A:L,8,FALSE),IF(B2160=50,VLOOKUP(A2160,英雄数据表!A:L,12,0),""))</f>
        <v/>
      </c>
    </row>
    <row r="2161" spans="1:14" x14ac:dyDescent="0.3">
      <c r="A2161" s="20">
        <v>22046</v>
      </c>
      <c r="B2161" s="21">
        <f t="shared" si="150"/>
        <v>60</v>
      </c>
      <c r="C2161" s="21">
        <v>5</v>
      </c>
      <c r="D2161" s="21">
        <f>VLOOKUP(A2161,英雄数据表!A:D,4,0)</f>
        <v>2</v>
      </c>
      <c r="E2161" s="20" t="str">
        <f>VLOOKUP(A2161,英雄数据表!A:C,3,0)</f>
        <v>真理守护者</v>
      </c>
      <c r="F2161" s="20">
        <f t="shared" si="151"/>
        <v>22046</v>
      </c>
      <c r="G2161" s="20">
        <f t="shared" si="152"/>
        <v>22046</v>
      </c>
      <c r="H2161" s="21" t="str">
        <f>VLOOKUP(B2161,属性中转表!A:F,6,FALSE)</f>
        <v>"hp":237600,"atk":6600</v>
      </c>
      <c r="I2161" s="20" t="str">
        <f>IF(VLOOKUP(B2161,属性中转表!A:G,7,FALSE)=0,"",VLOOKUP(VLOOKUP(B2161,属性中转表!A:G,7,FALSE),属性中转表!$K$2:$P$21,6,0))&amp;IF(VLOOKUP(B2161,属性中转表!A:G,7,FALSE)&gt;=50,VLOOKUP(A2161,英雄数据表!A:K,9,0),IF(VLOOKUP(B2161,属性中转表!A:G,7,FALSE)&gt;=25,VLOOKUP(A2161,英雄数据表!A:K,5,0),""))</f>
        <v>"atk":300,"hp":5000,"undpspro":150,"pvpdpspro":50,"pvpundpspro":50</v>
      </c>
      <c r="J2161" s="20" t="str">
        <f>IF(I2161="","",属性中转表!$I$1&amp;(IF(VLOOKUP(B2161,属性中转表!A:G,7,FALSE)=0,0,VLOOKUP(VLOOKUP(B2161,属性中转表!A:G,7,FALSE),属性中转表!$K$2:$P$21,4,0)))+IFERROR(VLOOKUP(A2161,英雄数据表!A:K,IF(武魂!B2161&gt;=50,10,IF(武魂!B2161&gt;=25,6)),0),0))</f>
        <v>,"dpspro":150</v>
      </c>
      <c r="K2161" s="32" t="str">
        <f t="shared" si="153"/>
        <v>"atk":300,"hp":5000,"undpspro":150,"pvpdpspro":50,"pvpundpspro":50,"dpspro":150</v>
      </c>
      <c r="L2161" s="20" t="str">
        <f>IF(B2161&gt;=50,VLOOKUP(A2161,英雄数据表!A:L,11,FALSE),IF(B2161&gt;=25,VLOOKUP(A2161,英雄数据表!A:L,7,0),""))</f>
        <v>"2204602004"</v>
      </c>
      <c r="M2161" s="20" t="str">
        <f>IFERROR(VLOOKUP(B2161,属性中转表!$K$2:$O$21,5,FALSE),"")</f>
        <v>"dpspro":50</v>
      </c>
      <c r="N2161" s="20" t="str">
        <f>IF(B2161=25,VLOOKUP(A2161,英雄数据表!A:L,8,FALSE),IF(B2161=50,VLOOKUP(A2161,英雄数据表!A:L,12,0),""))</f>
        <v/>
      </c>
    </row>
    <row r="2162" spans="1:14" x14ac:dyDescent="0.3">
      <c r="A2162" s="20">
        <v>22046</v>
      </c>
      <c r="B2162" s="21">
        <f t="shared" si="150"/>
        <v>61</v>
      </c>
      <c r="C2162" s="21">
        <v>5</v>
      </c>
      <c r="D2162" s="21">
        <f>VLOOKUP(A2162,英雄数据表!A:D,4,0)</f>
        <v>2</v>
      </c>
      <c r="E2162" s="20" t="str">
        <f>VLOOKUP(A2162,英雄数据表!A:C,3,0)</f>
        <v>真理守护者</v>
      </c>
      <c r="F2162" s="20">
        <f t="shared" si="151"/>
        <v>22046</v>
      </c>
      <c r="G2162" s="20">
        <f t="shared" si="152"/>
        <v>22046</v>
      </c>
      <c r="H2162" s="21" t="str">
        <f>VLOOKUP(B2162,属性中转表!A:F,6,FALSE)</f>
        <v>"hp":243000,"atk":6750</v>
      </c>
      <c r="I2162" s="20" t="str">
        <f>IF(VLOOKUP(B2162,属性中转表!A:G,7,FALSE)=0,"",VLOOKUP(VLOOKUP(B2162,属性中转表!A:G,7,FALSE),属性中转表!$K$2:$P$21,6,0))&amp;IF(VLOOKUP(B2162,属性中转表!A:G,7,FALSE)&gt;=50,VLOOKUP(A2162,英雄数据表!A:K,9,0),IF(VLOOKUP(B2162,属性中转表!A:G,7,FALSE)&gt;=25,VLOOKUP(A2162,英雄数据表!A:K,5,0),""))</f>
        <v>"atk":300,"hp":5000,"undpspro":150,"pvpdpspro":50,"pvpundpspro":50</v>
      </c>
      <c r="J2162" s="20" t="str">
        <f>IF(I2162="","",属性中转表!$I$1&amp;(IF(VLOOKUP(B2162,属性中转表!A:G,7,FALSE)=0,0,VLOOKUP(VLOOKUP(B2162,属性中转表!A:G,7,FALSE),属性中转表!$K$2:$P$21,4,0)))+IFERROR(VLOOKUP(A2162,英雄数据表!A:K,IF(武魂!B2162&gt;=50,10,IF(武魂!B2162&gt;=25,6)),0),0))</f>
        <v>,"dpspro":150</v>
      </c>
      <c r="K2162" s="32" t="str">
        <f t="shared" si="153"/>
        <v>"atk":300,"hp":5000,"undpspro":150,"pvpdpspro":50,"pvpundpspro":50,"dpspro":150</v>
      </c>
      <c r="L2162" s="20" t="str">
        <f>IF(B2162&gt;=50,VLOOKUP(A2162,英雄数据表!A:L,11,FALSE),IF(B2162&gt;=25,VLOOKUP(A2162,英雄数据表!A:L,7,0),""))</f>
        <v>"2204602004"</v>
      </c>
      <c r="M2162" s="20" t="str">
        <f>IFERROR(VLOOKUP(B2162,属性中转表!$K$2:$O$21,5,FALSE),"")</f>
        <v/>
      </c>
      <c r="N2162" s="20" t="str">
        <f>IF(B2162=25,VLOOKUP(A2162,英雄数据表!A:L,8,FALSE),IF(B2162=50,VLOOKUP(A2162,英雄数据表!A:L,12,0),""))</f>
        <v/>
      </c>
    </row>
    <row r="2163" spans="1:14" x14ac:dyDescent="0.3">
      <c r="A2163" s="20">
        <v>22046</v>
      </c>
      <c r="B2163" s="21">
        <f t="shared" si="150"/>
        <v>62</v>
      </c>
      <c r="C2163" s="21">
        <v>5</v>
      </c>
      <c r="D2163" s="21">
        <f>VLOOKUP(A2163,英雄数据表!A:D,4,0)</f>
        <v>2</v>
      </c>
      <c r="E2163" s="20" t="str">
        <f>VLOOKUP(A2163,英雄数据表!A:C,3,0)</f>
        <v>真理守护者</v>
      </c>
      <c r="F2163" s="20">
        <f t="shared" si="151"/>
        <v>22046</v>
      </c>
      <c r="G2163" s="20">
        <f t="shared" si="152"/>
        <v>22046</v>
      </c>
      <c r="H2163" s="21" t="str">
        <f>VLOOKUP(B2163,属性中转表!A:F,6,FALSE)</f>
        <v>"hp":248400,"atk":6900</v>
      </c>
      <c r="I2163" s="20" t="str">
        <f>IF(VLOOKUP(B2163,属性中转表!A:G,7,FALSE)=0,"",VLOOKUP(VLOOKUP(B2163,属性中转表!A:G,7,FALSE),属性中转表!$K$2:$P$21,6,0))&amp;IF(VLOOKUP(B2163,属性中转表!A:G,7,FALSE)&gt;=50,VLOOKUP(A2163,英雄数据表!A:K,9,0),IF(VLOOKUP(B2163,属性中转表!A:G,7,FALSE)&gt;=25,VLOOKUP(A2163,英雄数据表!A:K,5,0),""))</f>
        <v>"atk":300,"hp":5000,"undpspro":150,"pvpdpspro":50,"pvpundpspro":50</v>
      </c>
      <c r="J2163" s="20" t="str">
        <f>IF(I2163="","",属性中转表!$I$1&amp;(IF(VLOOKUP(B2163,属性中转表!A:G,7,FALSE)=0,0,VLOOKUP(VLOOKUP(B2163,属性中转表!A:G,7,FALSE),属性中转表!$K$2:$P$21,4,0)))+IFERROR(VLOOKUP(A2163,英雄数据表!A:K,IF(武魂!B2163&gt;=50,10,IF(武魂!B2163&gt;=25,6)),0),0))</f>
        <v>,"dpspro":150</v>
      </c>
      <c r="K2163" s="32" t="str">
        <f t="shared" si="153"/>
        <v>"atk":300,"hp":5000,"undpspro":150,"pvpdpspro":50,"pvpundpspro":50,"dpspro":150</v>
      </c>
      <c r="L2163" s="20" t="str">
        <f>IF(B2163&gt;=50,VLOOKUP(A2163,英雄数据表!A:L,11,FALSE),IF(B2163&gt;=25,VLOOKUP(A2163,英雄数据表!A:L,7,0),""))</f>
        <v>"2204602004"</v>
      </c>
      <c r="M2163" s="20" t="str">
        <f>IFERROR(VLOOKUP(B2163,属性中转表!$K$2:$O$21,5,FALSE),"")</f>
        <v/>
      </c>
      <c r="N2163" s="20" t="str">
        <f>IF(B2163=25,VLOOKUP(A2163,英雄数据表!A:L,8,FALSE),IF(B2163=50,VLOOKUP(A2163,英雄数据表!A:L,12,0),""))</f>
        <v/>
      </c>
    </row>
    <row r="2164" spans="1:14" x14ac:dyDescent="0.3">
      <c r="A2164" s="20">
        <v>22046</v>
      </c>
      <c r="B2164" s="21">
        <f t="shared" si="150"/>
        <v>63</v>
      </c>
      <c r="C2164" s="21">
        <v>5</v>
      </c>
      <c r="D2164" s="21">
        <f>VLOOKUP(A2164,英雄数据表!A:D,4,0)</f>
        <v>2</v>
      </c>
      <c r="E2164" s="20" t="str">
        <f>VLOOKUP(A2164,英雄数据表!A:C,3,0)</f>
        <v>真理守护者</v>
      </c>
      <c r="F2164" s="20">
        <f t="shared" si="151"/>
        <v>22046</v>
      </c>
      <c r="G2164" s="20">
        <f t="shared" si="152"/>
        <v>22046</v>
      </c>
      <c r="H2164" s="21" t="str">
        <f>VLOOKUP(B2164,属性中转表!A:F,6,FALSE)</f>
        <v>"hp":253800,"atk":7050</v>
      </c>
      <c r="I2164" s="20" t="str">
        <f>IF(VLOOKUP(B2164,属性中转表!A:G,7,FALSE)=0,"",VLOOKUP(VLOOKUP(B2164,属性中转表!A:G,7,FALSE),属性中转表!$K$2:$P$21,6,0))&amp;IF(VLOOKUP(B2164,属性中转表!A:G,7,FALSE)&gt;=50,VLOOKUP(A2164,英雄数据表!A:K,9,0),IF(VLOOKUP(B2164,属性中转表!A:G,7,FALSE)&gt;=25,VLOOKUP(A2164,英雄数据表!A:K,5,0),""))</f>
        <v>"atk":300,"hp":5000,"undpspro":150,"pvpdpspro":50,"pvpundpspro":50</v>
      </c>
      <c r="J2164" s="20" t="str">
        <f>IF(I2164="","",属性中转表!$I$1&amp;(IF(VLOOKUP(B2164,属性中转表!A:G,7,FALSE)=0,0,VLOOKUP(VLOOKUP(B2164,属性中转表!A:G,7,FALSE),属性中转表!$K$2:$P$21,4,0)))+IFERROR(VLOOKUP(A2164,英雄数据表!A:K,IF(武魂!B2164&gt;=50,10,IF(武魂!B2164&gt;=25,6)),0),0))</f>
        <v>,"dpspro":150</v>
      </c>
      <c r="K2164" s="32" t="str">
        <f t="shared" si="153"/>
        <v>"atk":300,"hp":5000,"undpspro":150,"pvpdpspro":50,"pvpundpspro":50,"dpspro":150</v>
      </c>
      <c r="L2164" s="20" t="str">
        <f>IF(B2164&gt;=50,VLOOKUP(A2164,英雄数据表!A:L,11,FALSE),IF(B2164&gt;=25,VLOOKUP(A2164,英雄数据表!A:L,7,0),""))</f>
        <v>"2204602004"</v>
      </c>
      <c r="M2164" s="20" t="str">
        <f>IFERROR(VLOOKUP(B2164,属性中转表!$K$2:$O$21,5,FALSE),"")</f>
        <v/>
      </c>
      <c r="N2164" s="20" t="str">
        <f>IF(B2164=25,VLOOKUP(A2164,英雄数据表!A:L,8,FALSE),IF(B2164=50,VLOOKUP(A2164,英雄数据表!A:L,12,0),""))</f>
        <v/>
      </c>
    </row>
    <row r="2165" spans="1:14" x14ac:dyDescent="0.3">
      <c r="A2165" s="20">
        <v>22046</v>
      </c>
      <c r="B2165" s="21">
        <f t="shared" si="150"/>
        <v>64</v>
      </c>
      <c r="C2165" s="21">
        <v>5</v>
      </c>
      <c r="D2165" s="21">
        <f>VLOOKUP(A2165,英雄数据表!A:D,4,0)</f>
        <v>2</v>
      </c>
      <c r="E2165" s="20" t="str">
        <f>VLOOKUP(A2165,英雄数据表!A:C,3,0)</f>
        <v>真理守护者</v>
      </c>
      <c r="F2165" s="20">
        <f t="shared" si="151"/>
        <v>22046</v>
      </c>
      <c r="G2165" s="20">
        <f t="shared" si="152"/>
        <v>22046</v>
      </c>
      <c r="H2165" s="21" t="str">
        <f>VLOOKUP(B2165,属性中转表!A:F,6,FALSE)</f>
        <v>"hp":259200,"atk":7200</v>
      </c>
      <c r="I2165" s="20" t="str">
        <f>IF(VLOOKUP(B2165,属性中转表!A:G,7,FALSE)=0,"",VLOOKUP(VLOOKUP(B2165,属性中转表!A:G,7,FALSE),属性中转表!$K$2:$P$21,6,0))&amp;IF(VLOOKUP(B2165,属性中转表!A:G,7,FALSE)&gt;=50,VLOOKUP(A2165,英雄数据表!A:K,9,0),IF(VLOOKUP(B2165,属性中转表!A:G,7,FALSE)&gt;=25,VLOOKUP(A2165,英雄数据表!A:K,5,0),""))</f>
        <v>"atk":300,"hp":5000,"undpspro":150,"pvpdpspro":50,"pvpundpspro":50</v>
      </c>
      <c r="J2165" s="20" t="str">
        <f>IF(I2165="","",属性中转表!$I$1&amp;(IF(VLOOKUP(B2165,属性中转表!A:G,7,FALSE)=0,0,VLOOKUP(VLOOKUP(B2165,属性中转表!A:G,7,FALSE),属性中转表!$K$2:$P$21,4,0)))+IFERROR(VLOOKUP(A2165,英雄数据表!A:K,IF(武魂!B2165&gt;=50,10,IF(武魂!B2165&gt;=25,6)),0),0))</f>
        <v>,"dpspro":150</v>
      </c>
      <c r="K2165" s="32" t="str">
        <f t="shared" si="153"/>
        <v>"atk":300,"hp":5000,"undpspro":150,"pvpdpspro":50,"pvpundpspro":50,"dpspro":150</v>
      </c>
      <c r="L2165" s="20" t="str">
        <f>IF(B2165&gt;=50,VLOOKUP(A2165,英雄数据表!A:L,11,FALSE),IF(B2165&gt;=25,VLOOKUP(A2165,英雄数据表!A:L,7,0),""))</f>
        <v>"2204602004"</v>
      </c>
      <c r="M2165" s="20" t="str">
        <f>IFERROR(VLOOKUP(B2165,属性中转表!$K$2:$O$21,5,FALSE),"")</f>
        <v/>
      </c>
      <c r="N2165" s="20" t="str">
        <f>IF(B2165=25,VLOOKUP(A2165,英雄数据表!A:L,8,FALSE),IF(B2165=50,VLOOKUP(A2165,英雄数据表!A:L,12,0),""))</f>
        <v/>
      </c>
    </row>
    <row r="2166" spans="1:14" x14ac:dyDescent="0.3">
      <c r="A2166" s="20">
        <v>22046</v>
      </c>
      <c r="B2166" s="21">
        <f t="shared" si="150"/>
        <v>65</v>
      </c>
      <c r="C2166" s="21">
        <v>5</v>
      </c>
      <c r="D2166" s="21">
        <f>VLOOKUP(A2166,英雄数据表!A:D,4,0)</f>
        <v>2</v>
      </c>
      <c r="E2166" s="20" t="str">
        <f>VLOOKUP(A2166,英雄数据表!A:C,3,0)</f>
        <v>真理守护者</v>
      </c>
      <c r="F2166" s="20">
        <f t="shared" si="151"/>
        <v>22046</v>
      </c>
      <c r="G2166" s="20">
        <f t="shared" si="152"/>
        <v>22046</v>
      </c>
      <c r="H2166" s="21" t="str">
        <f>VLOOKUP(B2166,属性中转表!A:F,6,FALSE)</f>
        <v>"hp":264600,"atk":7350</v>
      </c>
      <c r="I2166" s="20" t="str">
        <f>IF(VLOOKUP(B2166,属性中转表!A:G,7,FALSE)=0,"",VLOOKUP(VLOOKUP(B2166,属性中转表!A:G,7,FALSE),属性中转表!$K$2:$P$21,6,0))&amp;IF(VLOOKUP(B2166,属性中转表!A:G,7,FALSE)&gt;=50,VLOOKUP(A2166,英雄数据表!A:K,9,0),IF(VLOOKUP(B2166,属性中转表!A:G,7,FALSE)&gt;=25,VLOOKUP(A2166,英雄数据表!A:K,5,0),""))</f>
        <v>"atk":300,"hp":5000,"undpspro":150,"pvpdpspro":100,"pvpundpspro":50</v>
      </c>
      <c r="J2166" s="20" t="str">
        <f>IF(I2166="","",属性中转表!$I$1&amp;(IF(VLOOKUP(B2166,属性中转表!A:G,7,FALSE)=0,0,VLOOKUP(VLOOKUP(B2166,属性中转表!A:G,7,FALSE),属性中转表!$K$2:$P$21,4,0)))+IFERROR(VLOOKUP(A2166,英雄数据表!A:K,IF(武魂!B2166&gt;=50,10,IF(武魂!B2166&gt;=25,6)),0),0))</f>
        <v>,"dpspro":150</v>
      </c>
      <c r="K2166" s="32" t="str">
        <f t="shared" si="153"/>
        <v>"atk":300,"hp":5000,"undpspro":150,"pvpdpspro":100,"pvpundpspro":50,"dpspro":150</v>
      </c>
      <c r="L2166" s="20" t="str">
        <f>IF(B2166&gt;=50,VLOOKUP(A2166,英雄数据表!A:L,11,FALSE),IF(B2166&gt;=25,VLOOKUP(A2166,英雄数据表!A:L,7,0),""))</f>
        <v>"2204602004"</v>
      </c>
      <c r="M2166" s="20" t="str">
        <f>IFERROR(VLOOKUP(B2166,属性中转表!$K$2:$O$21,5,FALSE),"")</f>
        <v>"pvpdpspro":50</v>
      </c>
      <c r="N2166" s="20" t="str">
        <f>IF(B2166=25,VLOOKUP(A2166,英雄数据表!A:L,8,FALSE),IF(B2166=50,VLOOKUP(A2166,英雄数据表!A:L,12,0),""))</f>
        <v/>
      </c>
    </row>
    <row r="2167" spans="1:14" x14ac:dyDescent="0.3">
      <c r="A2167" s="20">
        <v>22046</v>
      </c>
      <c r="B2167" s="21">
        <f t="shared" si="150"/>
        <v>66</v>
      </c>
      <c r="C2167" s="21">
        <v>5</v>
      </c>
      <c r="D2167" s="21">
        <f>VLOOKUP(A2167,英雄数据表!A:D,4,0)</f>
        <v>2</v>
      </c>
      <c r="E2167" s="20" t="str">
        <f>VLOOKUP(A2167,英雄数据表!A:C,3,0)</f>
        <v>真理守护者</v>
      </c>
      <c r="F2167" s="20">
        <f t="shared" si="151"/>
        <v>22046</v>
      </c>
      <c r="G2167" s="20">
        <f t="shared" si="152"/>
        <v>22046</v>
      </c>
      <c r="H2167" s="21" t="str">
        <f>VLOOKUP(B2167,属性中转表!A:F,6,FALSE)</f>
        <v>"hp":270000,"atk":7500</v>
      </c>
      <c r="I2167" s="20" t="str">
        <f>IF(VLOOKUP(B2167,属性中转表!A:G,7,FALSE)=0,"",VLOOKUP(VLOOKUP(B2167,属性中转表!A:G,7,FALSE),属性中转表!$K$2:$P$21,6,0))&amp;IF(VLOOKUP(B2167,属性中转表!A:G,7,FALSE)&gt;=50,VLOOKUP(A2167,英雄数据表!A:K,9,0),IF(VLOOKUP(B2167,属性中转表!A:G,7,FALSE)&gt;=25,VLOOKUP(A2167,英雄数据表!A:K,5,0),""))</f>
        <v>"atk":300,"hp":5000,"undpspro":150,"pvpdpspro":100,"pvpundpspro":50</v>
      </c>
      <c r="J2167" s="20" t="str">
        <f>IF(I2167="","",属性中转表!$I$1&amp;(IF(VLOOKUP(B2167,属性中转表!A:G,7,FALSE)=0,0,VLOOKUP(VLOOKUP(B2167,属性中转表!A:G,7,FALSE),属性中转表!$K$2:$P$21,4,0)))+IFERROR(VLOOKUP(A2167,英雄数据表!A:K,IF(武魂!B2167&gt;=50,10,IF(武魂!B2167&gt;=25,6)),0),0))</f>
        <v>,"dpspro":150</v>
      </c>
      <c r="K2167" s="32" t="str">
        <f t="shared" si="153"/>
        <v>"atk":300,"hp":5000,"undpspro":150,"pvpdpspro":100,"pvpundpspro":50,"dpspro":150</v>
      </c>
      <c r="L2167" s="20" t="str">
        <f>IF(B2167&gt;=50,VLOOKUP(A2167,英雄数据表!A:L,11,FALSE),IF(B2167&gt;=25,VLOOKUP(A2167,英雄数据表!A:L,7,0),""))</f>
        <v>"2204602004"</v>
      </c>
      <c r="M2167" s="20" t="str">
        <f>IFERROR(VLOOKUP(B2167,属性中转表!$K$2:$O$21,5,FALSE),"")</f>
        <v/>
      </c>
      <c r="N2167" s="20" t="str">
        <f>IF(B2167=25,VLOOKUP(A2167,英雄数据表!A:L,8,FALSE),IF(B2167=50,VLOOKUP(A2167,英雄数据表!A:L,12,0),""))</f>
        <v/>
      </c>
    </row>
    <row r="2168" spans="1:14" x14ac:dyDescent="0.3">
      <c r="A2168" s="20">
        <v>22046</v>
      </c>
      <c r="B2168" s="21">
        <f t="shared" si="150"/>
        <v>67</v>
      </c>
      <c r="C2168" s="21">
        <v>5</v>
      </c>
      <c r="D2168" s="21">
        <f>VLOOKUP(A2168,英雄数据表!A:D,4,0)</f>
        <v>2</v>
      </c>
      <c r="E2168" s="20" t="str">
        <f>VLOOKUP(A2168,英雄数据表!A:C,3,0)</f>
        <v>真理守护者</v>
      </c>
      <c r="F2168" s="20">
        <f t="shared" si="151"/>
        <v>22046</v>
      </c>
      <c r="G2168" s="20">
        <f t="shared" si="152"/>
        <v>22046</v>
      </c>
      <c r="H2168" s="21" t="str">
        <f>VLOOKUP(B2168,属性中转表!A:F,6,FALSE)</f>
        <v>"hp":275400,"atk":7650</v>
      </c>
      <c r="I2168" s="20" t="str">
        <f>IF(VLOOKUP(B2168,属性中转表!A:G,7,FALSE)=0,"",VLOOKUP(VLOOKUP(B2168,属性中转表!A:G,7,FALSE),属性中转表!$K$2:$P$21,6,0))&amp;IF(VLOOKUP(B2168,属性中转表!A:G,7,FALSE)&gt;=50,VLOOKUP(A2168,英雄数据表!A:K,9,0),IF(VLOOKUP(B2168,属性中转表!A:G,7,FALSE)&gt;=25,VLOOKUP(A2168,英雄数据表!A:K,5,0),""))</f>
        <v>"atk":300,"hp":5000,"undpspro":150,"pvpdpspro":100,"pvpundpspro":50</v>
      </c>
      <c r="J2168" s="20" t="str">
        <f>IF(I2168="","",属性中转表!$I$1&amp;(IF(VLOOKUP(B2168,属性中转表!A:G,7,FALSE)=0,0,VLOOKUP(VLOOKUP(B2168,属性中转表!A:G,7,FALSE),属性中转表!$K$2:$P$21,4,0)))+IFERROR(VLOOKUP(A2168,英雄数据表!A:K,IF(武魂!B2168&gt;=50,10,IF(武魂!B2168&gt;=25,6)),0),0))</f>
        <v>,"dpspro":150</v>
      </c>
      <c r="K2168" s="32" t="str">
        <f t="shared" si="153"/>
        <v>"atk":300,"hp":5000,"undpspro":150,"pvpdpspro":100,"pvpundpspro":50,"dpspro":150</v>
      </c>
      <c r="L2168" s="20" t="str">
        <f>IF(B2168&gt;=50,VLOOKUP(A2168,英雄数据表!A:L,11,FALSE),IF(B2168&gt;=25,VLOOKUP(A2168,英雄数据表!A:L,7,0),""))</f>
        <v>"2204602004"</v>
      </c>
      <c r="M2168" s="20" t="str">
        <f>IFERROR(VLOOKUP(B2168,属性中转表!$K$2:$O$21,5,FALSE),"")</f>
        <v/>
      </c>
      <c r="N2168" s="20" t="str">
        <f>IF(B2168=25,VLOOKUP(A2168,英雄数据表!A:L,8,FALSE),IF(B2168=50,VLOOKUP(A2168,英雄数据表!A:L,12,0),""))</f>
        <v/>
      </c>
    </row>
    <row r="2169" spans="1:14" x14ac:dyDescent="0.3">
      <c r="A2169" s="20">
        <v>22046</v>
      </c>
      <c r="B2169" s="21">
        <f t="shared" si="150"/>
        <v>68</v>
      </c>
      <c r="C2169" s="21">
        <v>5</v>
      </c>
      <c r="D2169" s="21">
        <f>VLOOKUP(A2169,英雄数据表!A:D,4,0)</f>
        <v>2</v>
      </c>
      <c r="E2169" s="20" t="str">
        <f>VLOOKUP(A2169,英雄数据表!A:C,3,0)</f>
        <v>真理守护者</v>
      </c>
      <c r="F2169" s="20">
        <f t="shared" si="151"/>
        <v>22046</v>
      </c>
      <c r="G2169" s="20">
        <f t="shared" si="152"/>
        <v>22046</v>
      </c>
      <c r="H2169" s="21" t="str">
        <f>VLOOKUP(B2169,属性中转表!A:F,6,FALSE)</f>
        <v>"hp":280800,"atk":7800</v>
      </c>
      <c r="I2169" s="20" t="str">
        <f>IF(VLOOKUP(B2169,属性中转表!A:G,7,FALSE)=0,"",VLOOKUP(VLOOKUP(B2169,属性中转表!A:G,7,FALSE),属性中转表!$K$2:$P$21,6,0))&amp;IF(VLOOKUP(B2169,属性中转表!A:G,7,FALSE)&gt;=50,VLOOKUP(A2169,英雄数据表!A:K,9,0),IF(VLOOKUP(B2169,属性中转表!A:G,7,FALSE)&gt;=25,VLOOKUP(A2169,英雄数据表!A:K,5,0),""))</f>
        <v>"atk":300,"hp":5000,"undpspro":150,"pvpdpspro":100,"pvpundpspro":50</v>
      </c>
      <c r="J2169" s="20" t="str">
        <f>IF(I2169="","",属性中转表!$I$1&amp;(IF(VLOOKUP(B2169,属性中转表!A:G,7,FALSE)=0,0,VLOOKUP(VLOOKUP(B2169,属性中转表!A:G,7,FALSE),属性中转表!$K$2:$P$21,4,0)))+IFERROR(VLOOKUP(A2169,英雄数据表!A:K,IF(武魂!B2169&gt;=50,10,IF(武魂!B2169&gt;=25,6)),0),0))</f>
        <v>,"dpspro":150</v>
      </c>
      <c r="K2169" s="32" t="str">
        <f t="shared" si="153"/>
        <v>"atk":300,"hp":5000,"undpspro":150,"pvpdpspro":100,"pvpundpspro":50,"dpspro":150</v>
      </c>
      <c r="L2169" s="20" t="str">
        <f>IF(B2169&gt;=50,VLOOKUP(A2169,英雄数据表!A:L,11,FALSE),IF(B2169&gt;=25,VLOOKUP(A2169,英雄数据表!A:L,7,0),""))</f>
        <v>"2204602004"</v>
      </c>
      <c r="M2169" s="20" t="str">
        <f>IFERROR(VLOOKUP(B2169,属性中转表!$K$2:$O$21,5,FALSE),"")</f>
        <v/>
      </c>
      <c r="N2169" s="20" t="str">
        <f>IF(B2169=25,VLOOKUP(A2169,英雄数据表!A:L,8,FALSE),IF(B2169=50,VLOOKUP(A2169,英雄数据表!A:L,12,0),""))</f>
        <v/>
      </c>
    </row>
    <row r="2170" spans="1:14" x14ac:dyDescent="0.3">
      <c r="A2170" s="20">
        <v>22046</v>
      </c>
      <c r="B2170" s="21">
        <f t="shared" si="150"/>
        <v>69</v>
      </c>
      <c r="C2170" s="21">
        <v>5</v>
      </c>
      <c r="D2170" s="21">
        <f>VLOOKUP(A2170,英雄数据表!A:D,4,0)</f>
        <v>2</v>
      </c>
      <c r="E2170" s="20" t="str">
        <f>VLOOKUP(A2170,英雄数据表!A:C,3,0)</f>
        <v>真理守护者</v>
      </c>
      <c r="F2170" s="20">
        <f t="shared" si="151"/>
        <v>22046</v>
      </c>
      <c r="G2170" s="20">
        <f t="shared" si="152"/>
        <v>22046</v>
      </c>
      <c r="H2170" s="21" t="str">
        <f>VLOOKUP(B2170,属性中转表!A:F,6,FALSE)</f>
        <v>"hp":286200,"atk":7950</v>
      </c>
      <c r="I2170" s="20" t="str">
        <f>IF(VLOOKUP(B2170,属性中转表!A:G,7,FALSE)=0,"",VLOOKUP(VLOOKUP(B2170,属性中转表!A:G,7,FALSE),属性中转表!$K$2:$P$21,6,0))&amp;IF(VLOOKUP(B2170,属性中转表!A:G,7,FALSE)&gt;=50,VLOOKUP(A2170,英雄数据表!A:K,9,0),IF(VLOOKUP(B2170,属性中转表!A:G,7,FALSE)&gt;=25,VLOOKUP(A2170,英雄数据表!A:K,5,0),""))</f>
        <v>"atk":300,"hp":5000,"undpspro":150,"pvpdpspro":100,"pvpundpspro":50</v>
      </c>
      <c r="J2170" s="20" t="str">
        <f>IF(I2170="","",属性中转表!$I$1&amp;(IF(VLOOKUP(B2170,属性中转表!A:G,7,FALSE)=0,0,VLOOKUP(VLOOKUP(B2170,属性中转表!A:G,7,FALSE),属性中转表!$K$2:$P$21,4,0)))+IFERROR(VLOOKUP(A2170,英雄数据表!A:K,IF(武魂!B2170&gt;=50,10,IF(武魂!B2170&gt;=25,6)),0),0))</f>
        <v>,"dpspro":150</v>
      </c>
      <c r="K2170" s="32" t="str">
        <f t="shared" si="153"/>
        <v>"atk":300,"hp":5000,"undpspro":150,"pvpdpspro":100,"pvpundpspro":50,"dpspro":150</v>
      </c>
      <c r="L2170" s="20" t="str">
        <f>IF(B2170&gt;=50,VLOOKUP(A2170,英雄数据表!A:L,11,FALSE),IF(B2170&gt;=25,VLOOKUP(A2170,英雄数据表!A:L,7,0),""))</f>
        <v>"2204602004"</v>
      </c>
      <c r="M2170" s="20" t="str">
        <f>IFERROR(VLOOKUP(B2170,属性中转表!$K$2:$O$21,5,FALSE),"")</f>
        <v/>
      </c>
      <c r="N2170" s="20" t="str">
        <f>IF(B2170=25,VLOOKUP(A2170,英雄数据表!A:L,8,FALSE),IF(B2170=50,VLOOKUP(A2170,英雄数据表!A:L,12,0),""))</f>
        <v/>
      </c>
    </row>
    <row r="2171" spans="1:14" x14ac:dyDescent="0.3">
      <c r="A2171" s="20">
        <v>22046</v>
      </c>
      <c r="B2171" s="21">
        <f t="shared" si="150"/>
        <v>70</v>
      </c>
      <c r="C2171" s="21">
        <v>5</v>
      </c>
      <c r="D2171" s="21">
        <f>VLOOKUP(A2171,英雄数据表!A:D,4,0)</f>
        <v>2</v>
      </c>
      <c r="E2171" s="20" t="str">
        <f>VLOOKUP(A2171,英雄数据表!A:C,3,0)</f>
        <v>真理守护者</v>
      </c>
      <c r="F2171" s="20">
        <f t="shared" si="151"/>
        <v>22046</v>
      </c>
      <c r="G2171" s="20">
        <f t="shared" si="152"/>
        <v>22046</v>
      </c>
      <c r="H2171" s="21" t="str">
        <f>VLOOKUP(B2171,属性中转表!A:F,6,FALSE)</f>
        <v>"hp":291600,"atk":8100</v>
      </c>
      <c r="I2171" s="20" t="str">
        <f>IF(VLOOKUP(B2171,属性中转表!A:G,7,FALSE)=0,"",VLOOKUP(VLOOKUP(B2171,属性中转表!A:G,7,FALSE),属性中转表!$K$2:$P$21,6,0))&amp;IF(VLOOKUP(B2171,属性中转表!A:G,7,FALSE)&gt;=50,VLOOKUP(A2171,英雄数据表!A:K,9,0),IF(VLOOKUP(B2171,属性中转表!A:G,7,FALSE)&gt;=25,VLOOKUP(A2171,英雄数据表!A:K,5,0),""))</f>
        <v>"atk":300,"hp":5000,"undpspro":150,"pvpdpspro":100,"pvpundpspro":100</v>
      </c>
      <c r="J2171" s="20" t="str">
        <f>IF(I2171="","",属性中转表!$I$1&amp;(IF(VLOOKUP(B2171,属性中转表!A:G,7,FALSE)=0,0,VLOOKUP(VLOOKUP(B2171,属性中转表!A:G,7,FALSE),属性中转表!$K$2:$P$21,4,0)))+IFERROR(VLOOKUP(A2171,英雄数据表!A:K,IF(武魂!B2171&gt;=50,10,IF(武魂!B2171&gt;=25,6)),0),0))</f>
        <v>,"dpspro":150</v>
      </c>
      <c r="K2171" s="32" t="str">
        <f t="shared" si="153"/>
        <v>"atk":300,"hp":5000,"undpspro":150,"pvpdpspro":100,"pvpundpspro":100,"dpspro":150</v>
      </c>
      <c r="L2171" s="20" t="str">
        <f>IF(B2171&gt;=50,VLOOKUP(A2171,英雄数据表!A:L,11,FALSE),IF(B2171&gt;=25,VLOOKUP(A2171,英雄数据表!A:L,7,0),""))</f>
        <v>"2204602004"</v>
      </c>
      <c r="M2171" s="20" t="str">
        <f>IFERROR(VLOOKUP(B2171,属性中转表!$K$2:$O$21,5,FALSE),"")</f>
        <v>"pvpundpspro":50</v>
      </c>
      <c r="N2171" s="20" t="str">
        <f>IF(B2171=25,VLOOKUP(A2171,英雄数据表!A:L,8,FALSE),IF(B2171=50,VLOOKUP(A2171,英雄数据表!A:L,12,0),""))</f>
        <v/>
      </c>
    </row>
    <row r="2172" spans="1:14" x14ac:dyDescent="0.3">
      <c r="A2172" s="20">
        <v>22046</v>
      </c>
      <c r="B2172" s="21">
        <f t="shared" si="150"/>
        <v>71</v>
      </c>
      <c r="C2172" s="21">
        <v>5</v>
      </c>
      <c r="D2172" s="21">
        <f>VLOOKUP(A2172,英雄数据表!A:D,4,0)</f>
        <v>2</v>
      </c>
      <c r="E2172" s="20" t="str">
        <f>VLOOKUP(A2172,英雄数据表!A:C,3,0)</f>
        <v>真理守护者</v>
      </c>
      <c r="F2172" s="20">
        <f t="shared" si="151"/>
        <v>22046</v>
      </c>
      <c r="G2172" s="20">
        <f t="shared" si="152"/>
        <v>22046</v>
      </c>
      <c r="H2172" s="21" t="str">
        <f>VLOOKUP(B2172,属性中转表!A:F,6,FALSE)</f>
        <v>"hp":297000,"atk":8250</v>
      </c>
      <c r="I2172" s="20" t="str">
        <f>IF(VLOOKUP(B2172,属性中转表!A:G,7,FALSE)=0,"",VLOOKUP(VLOOKUP(B2172,属性中转表!A:G,7,FALSE),属性中转表!$K$2:$P$21,6,0))&amp;IF(VLOOKUP(B2172,属性中转表!A:G,7,FALSE)&gt;=50,VLOOKUP(A2172,英雄数据表!A:K,9,0),IF(VLOOKUP(B2172,属性中转表!A:G,7,FALSE)&gt;=25,VLOOKUP(A2172,英雄数据表!A:K,5,0),""))</f>
        <v>"atk":300,"hp":5000,"undpspro":150,"pvpdpspro":100,"pvpundpspro":100</v>
      </c>
      <c r="J2172" s="20" t="str">
        <f>IF(I2172="","",属性中转表!$I$1&amp;(IF(VLOOKUP(B2172,属性中转表!A:G,7,FALSE)=0,0,VLOOKUP(VLOOKUP(B2172,属性中转表!A:G,7,FALSE),属性中转表!$K$2:$P$21,4,0)))+IFERROR(VLOOKUP(A2172,英雄数据表!A:K,IF(武魂!B2172&gt;=50,10,IF(武魂!B2172&gt;=25,6)),0),0))</f>
        <v>,"dpspro":150</v>
      </c>
      <c r="K2172" s="32" t="str">
        <f t="shared" si="153"/>
        <v>"atk":300,"hp":5000,"undpspro":150,"pvpdpspro":100,"pvpundpspro":100,"dpspro":150</v>
      </c>
      <c r="L2172" s="20" t="str">
        <f>IF(B2172&gt;=50,VLOOKUP(A2172,英雄数据表!A:L,11,FALSE),IF(B2172&gt;=25,VLOOKUP(A2172,英雄数据表!A:L,7,0),""))</f>
        <v>"2204602004"</v>
      </c>
      <c r="M2172" s="20" t="str">
        <f>IFERROR(VLOOKUP(B2172,属性中转表!$K$2:$O$21,5,FALSE),"")</f>
        <v/>
      </c>
      <c r="N2172" s="20" t="str">
        <f>IF(B2172=25,VLOOKUP(A2172,英雄数据表!A:L,8,FALSE),IF(B2172=50,VLOOKUP(A2172,英雄数据表!A:L,12,0),""))</f>
        <v/>
      </c>
    </row>
    <row r="2173" spans="1:14" x14ac:dyDescent="0.3">
      <c r="A2173" s="20">
        <v>22046</v>
      </c>
      <c r="B2173" s="21">
        <f t="shared" si="150"/>
        <v>72</v>
      </c>
      <c r="C2173" s="21">
        <v>5</v>
      </c>
      <c r="D2173" s="21">
        <f>VLOOKUP(A2173,英雄数据表!A:D,4,0)</f>
        <v>2</v>
      </c>
      <c r="E2173" s="20" t="str">
        <f>VLOOKUP(A2173,英雄数据表!A:C,3,0)</f>
        <v>真理守护者</v>
      </c>
      <c r="F2173" s="20">
        <f t="shared" si="151"/>
        <v>22046</v>
      </c>
      <c r="G2173" s="20">
        <f t="shared" si="152"/>
        <v>22046</v>
      </c>
      <c r="H2173" s="21" t="str">
        <f>VLOOKUP(B2173,属性中转表!A:F,6,FALSE)</f>
        <v>"hp":302400,"atk":8400</v>
      </c>
      <c r="I2173" s="20" t="str">
        <f>IF(VLOOKUP(B2173,属性中转表!A:G,7,FALSE)=0,"",VLOOKUP(VLOOKUP(B2173,属性中转表!A:G,7,FALSE),属性中转表!$K$2:$P$21,6,0))&amp;IF(VLOOKUP(B2173,属性中转表!A:G,7,FALSE)&gt;=50,VLOOKUP(A2173,英雄数据表!A:K,9,0),IF(VLOOKUP(B2173,属性中转表!A:G,7,FALSE)&gt;=25,VLOOKUP(A2173,英雄数据表!A:K,5,0),""))</f>
        <v>"atk":300,"hp":5000,"undpspro":150,"pvpdpspro":100,"pvpundpspro":100</v>
      </c>
      <c r="J2173" s="20" t="str">
        <f>IF(I2173="","",属性中转表!$I$1&amp;(IF(VLOOKUP(B2173,属性中转表!A:G,7,FALSE)=0,0,VLOOKUP(VLOOKUP(B2173,属性中转表!A:G,7,FALSE),属性中转表!$K$2:$P$21,4,0)))+IFERROR(VLOOKUP(A2173,英雄数据表!A:K,IF(武魂!B2173&gt;=50,10,IF(武魂!B2173&gt;=25,6)),0),0))</f>
        <v>,"dpspro":150</v>
      </c>
      <c r="K2173" s="32" t="str">
        <f t="shared" si="153"/>
        <v>"atk":300,"hp":5000,"undpspro":150,"pvpdpspro":100,"pvpundpspro":100,"dpspro":150</v>
      </c>
      <c r="L2173" s="20" t="str">
        <f>IF(B2173&gt;=50,VLOOKUP(A2173,英雄数据表!A:L,11,FALSE),IF(B2173&gt;=25,VLOOKUP(A2173,英雄数据表!A:L,7,0),""))</f>
        <v>"2204602004"</v>
      </c>
      <c r="M2173" s="20" t="str">
        <f>IFERROR(VLOOKUP(B2173,属性中转表!$K$2:$O$21,5,FALSE),"")</f>
        <v/>
      </c>
      <c r="N2173" s="20" t="str">
        <f>IF(B2173=25,VLOOKUP(A2173,英雄数据表!A:L,8,FALSE),IF(B2173=50,VLOOKUP(A2173,英雄数据表!A:L,12,0),""))</f>
        <v/>
      </c>
    </row>
    <row r="2174" spans="1:14" x14ac:dyDescent="0.3">
      <c r="A2174" s="20">
        <v>22046</v>
      </c>
      <c r="B2174" s="21">
        <f t="shared" si="150"/>
        <v>73</v>
      </c>
      <c r="C2174" s="21">
        <v>5</v>
      </c>
      <c r="D2174" s="21">
        <f>VLOOKUP(A2174,英雄数据表!A:D,4,0)</f>
        <v>2</v>
      </c>
      <c r="E2174" s="20" t="str">
        <f>VLOOKUP(A2174,英雄数据表!A:C,3,0)</f>
        <v>真理守护者</v>
      </c>
      <c r="F2174" s="20">
        <f t="shared" si="151"/>
        <v>22046</v>
      </c>
      <c r="G2174" s="20">
        <f t="shared" si="152"/>
        <v>22046</v>
      </c>
      <c r="H2174" s="21" t="str">
        <f>VLOOKUP(B2174,属性中转表!A:F,6,FALSE)</f>
        <v>"hp":307800,"atk":8550</v>
      </c>
      <c r="I2174" s="20" t="str">
        <f>IF(VLOOKUP(B2174,属性中转表!A:G,7,FALSE)=0,"",VLOOKUP(VLOOKUP(B2174,属性中转表!A:G,7,FALSE),属性中转表!$K$2:$P$21,6,0))&amp;IF(VLOOKUP(B2174,属性中转表!A:G,7,FALSE)&gt;=50,VLOOKUP(A2174,英雄数据表!A:K,9,0),IF(VLOOKUP(B2174,属性中转表!A:G,7,FALSE)&gt;=25,VLOOKUP(A2174,英雄数据表!A:K,5,0),""))</f>
        <v>"atk":300,"hp":5000,"undpspro":150,"pvpdpspro":100,"pvpundpspro":100</v>
      </c>
      <c r="J2174" s="20" t="str">
        <f>IF(I2174="","",属性中转表!$I$1&amp;(IF(VLOOKUP(B2174,属性中转表!A:G,7,FALSE)=0,0,VLOOKUP(VLOOKUP(B2174,属性中转表!A:G,7,FALSE),属性中转表!$K$2:$P$21,4,0)))+IFERROR(VLOOKUP(A2174,英雄数据表!A:K,IF(武魂!B2174&gt;=50,10,IF(武魂!B2174&gt;=25,6)),0),0))</f>
        <v>,"dpspro":150</v>
      </c>
      <c r="K2174" s="32" t="str">
        <f t="shared" si="153"/>
        <v>"atk":300,"hp":5000,"undpspro":150,"pvpdpspro":100,"pvpundpspro":100,"dpspro":150</v>
      </c>
      <c r="L2174" s="20" t="str">
        <f>IF(B2174&gt;=50,VLOOKUP(A2174,英雄数据表!A:L,11,FALSE),IF(B2174&gt;=25,VLOOKUP(A2174,英雄数据表!A:L,7,0),""))</f>
        <v>"2204602004"</v>
      </c>
      <c r="M2174" s="20" t="str">
        <f>IFERROR(VLOOKUP(B2174,属性中转表!$K$2:$O$21,5,FALSE),"")</f>
        <v/>
      </c>
      <c r="N2174" s="20" t="str">
        <f>IF(B2174=25,VLOOKUP(A2174,英雄数据表!A:L,8,FALSE),IF(B2174=50,VLOOKUP(A2174,英雄数据表!A:L,12,0),""))</f>
        <v/>
      </c>
    </row>
    <row r="2175" spans="1:14" x14ac:dyDescent="0.3">
      <c r="A2175" s="20">
        <v>22046</v>
      </c>
      <c r="B2175" s="21">
        <f t="shared" si="150"/>
        <v>74</v>
      </c>
      <c r="C2175" s="21">
        <v>5</v>
      </c>
      <c r="D2175" s="21">
        <f>VLOOKUP(A2175,英雄数据表!A:D,4,0)</f>
        <v>2</v>
      </c>
      <c r="E2175" s="20" t="str">
        <f>VLOOKUP(A2175,英雄数据表!A:C,3,0)</f>
        <v>真理守护者</v>
      </c>
      <c r="F2175" s="20">
        <f t="shared" si="151"/>
        <v>22046</v>
      </c>
      <c r="G2175" s="20">
        <f t="shared" si="152"/>
        <v>22046</v>
      </c>
      <c r="H2175" s="21" t="str">
        <f>VLOOKUP(B2175,属性中转表!A:F,6,FALSE)</f>
        <v>"hp":313200,"atk":8700</v>
      </c>
      <c r="I2175" s="20" t="str">
        <f>IF(VLOOKUP(B2175,属性中转表!A:G,7,FALSE)=0,"",VLOOKUP(VLOOKUP(B2175,属性中转表!A:G,7,FALSE),属性中转表!$K$2:$P$21,6,0))&amp;IF(VLOOKUP(B2175,属性中转表!A:G,7,FALSE)&gt;=50,VLOOKUP(A2175,英雄数据表!A:K,9,0),IF(VLOOKUP(B2175,属性中转表!A:G,7,FALSE)&gt;=25,VLOOKUP(A2175,英雄数据表!A:K,5,0),""))</f>
        <v>"atk":300,"hp":5000,"undpspro":150,"pvpdpspro":100,"pvpundpspro":100</v>
      </c>
      <c r="J2175" s="20" t="str">
        <f>IF(I2175="","",属性中转表!$I$1&amp;(IF(VLOOKUP(B2175,属性中转表!A:G,7,FALSE)=0,0,VLOOKUP(VLOOKUP(B2175,属性中转表!A:G,7,FALSE),属性中转表!$K$2:$P$21,4,0)))+IFERROR(VLOOKUP(A2175,英雄数据表!A:K,IF(武魂!B2175&gt;=50,10,IF(武魂!B2175&gt;=25,6)),0),0))</f>
        <v>,"dpspro":150</v>
      </c>
      <c r="K2175" s="32" t="str">
        <f t="shared" si="153"/>
        <v>"atk":300,"hp":5000,"undpspro":150,"pvpdpspro":100,"pvpundpspro":100,"dpspro":150</v>
      </c>
      <c r="L2175" s="20" t="str">
        <f>IF(B2175&gt;=50,VLOOKUP(A2175,英雄数据表!A:L,11,FALSE),IF(B2175&gt;=25,VLOOKUP(A2175,英雄数据表!A:L,7,0),""))</f>
        <v>"2204602004"</v>
      </c>
      <c r="M2175" s="20" t="str">
        <f>IFERROR(VLOOKUP(B2175,属性中转表!$K$2:$O$21,5,FALSE),"")</f>
        <v/>
      </c>
      <c r="N2175" s="20" t="str">
        <f>IF(B2175=25,VLOOKUP(A2175,英雄数据表!A:L,8,FALSE),IF(B2175=50,VLOOKUP(A2175,英雄数据表!A:L,12,0),""))</f>
        <v/>
      </c>
    </row>
    <row r="2176" spans="1:14" x14ac:dyDescent="0.3">
      <c r="A2176" s="20">
        <v>22046</v>
      </c>
      <c r="B2176" s="21">
        <f t="shared" si="150"/>
        <v>75</v>
      </c>
      <c r="C2176" s="21">
        <v>5</v>
      </c>
      <c r="D2176" s="21">
        <f>VLOOKUP(A2176,英雄数据表!A:D,4,0)</f>
        <v>2</v>
      </c>
      <c r="E2176" s="20" t="str">
        <f>VLOOKUP(A2176,英雄数据表!A:C,3,0)</f>
        <v>真理守护者</v>
      </c>
      <c r="F2176" s="20">
        <f t="shared" si="151"/>
        <v>22046</v>
      </c>
      <c r="G2176" s="20">
        <f t="shared" si="152"/>
        <v>22046</v>
      </c>
      <c r="H2176" s="21" t="str">
        <f>VLOOKUP(B2176,属性中转表!A:F,6,FALSE)</f>
        <v>"hp":318600,"atk":8850</v>
      </c>
      <c r="I2176" s="20" t="str">
        <f>IF(VLOOKUP(B2176,属性中转表!A:G,7,FALSE)=0,"",VLOOKUP(VLOOKUP(B2176,属性中转表!A:G,7,FALSE),属性中转表!$K$2:$P$21,6,0))&amp;IF(VLOOKUP(B2176,属性中转表!A:G,7,FALSE)&gt;=50,VLOOKUP(A2176,英雄数据表!A:K,9,0),IF(VLOOKUP(B2176,属性中转表!A:G,7,FALSE)&gt;=25,VLOOKUP(A2176,英雄数据表!A:K,5,0),""))</f>
        <v>"atk":600,"hp":10000,"undpspro":150,"pvpdpspro":100,"pvpundpspro":100,"speed":10</v>
      </c>
      <c r="J2176" s="20" t="str">
        <f>IF(I2176="","",属性中转表!$I$1&amp;(IF(VLOOKUP(B2176,属性中转表!A:G,7,FALSE)=0,0,VLOOKUP(VLOOKUP(B2176,属性中转表!A:G,7,FALSE),属性中转表!$K$2:$P$21,4,0)))+IFERROR(VLOOKUP(A2176,英雄数据表!A:K,IF(武魂!B2176&gt;=50,10,IF(武魂!B2176&gt;=25,6)),0),0))</f>
        <v>,"dpspro":150</v>
      </c>
      <c r="K2176" s="32" t="str">
        <f t="shared" si="153"/>
        <v>"atk":600,"hp":10000,"undpspro":150,"pvpdpspro":100,"pvpundpspro":100,"speed":10,"dpspro":150</v>
      </c>
      <c r="L2176" s="20" t="str">
        <f>IF(B2176&gt;=50,VLOOKUP(A2176,英雄数据表!A:L,11,FALSE),IF(B2176&gt;=25,VLOOKUP(A2176,英雄数据表!A:L,7,0),""))</f>
        <v>"2204602004"</v>
      </c>
      <c r="M2176" s="20" t="str">
        <f>IFERROR(VLOOKUP(B2176,属性中转表!$K$2:$O$21,5,FALSE),"")</f>
        <v>"speed":10,"atk":300,"hp":5000</v>
      </c>
      <c r="N2176" s="20" t="str">
        <f>IF(B2176=25,VLOOKUP(A2176,英雄数据表!A:L,8,FALSE),IF(B2176=50,VLOOKUP(A2176,英雄数据表!A:L,12,0),""))</f>
        <v/>
      </c>
    </row>
    <row r="2177" spans="1:14" x14ac:dyDescent="0.3">
      <c r="A2177" s="20">
        <v>22046</v>
      </c>
      <c r="B2177" s="21">
        <f t="shared" si="150"/>
        <v>76</v>
      </c>
      <c r="C2177" s="21">
        <v>5</v>
      </c>
      <c r="D2177" s="21">
        <f>VLOOKUP(A2177,英雄数据表!A:D,4,0)</f>
        <v>2</v>
      </c>
      <c r="E2177" s="20" t="str">
        <f>VLOOKUP(A2177,英雄数据表!A:C,3,0)</f>
        <v>真理守护者</v>
      </c>
      <c r="F2177" s="20">
        <f t="shared" si="151"/>
        <v>22046</v>
      </c>
      <c r="G2177" s="20">
        <f t="shared" si="152"/>
        <v>22046</v>
      </c>
      <c r="H2177" s="21" t="str">
        <f>VLOOKUP(B2177,属性中转表!A:F,6,FALSE)</f>
        <v>"hp":324000,"atk":9000</v>
      </c>
      <c r="I2177" s="20" t="str">
        <f>IF(VLOOKUP(B2177,属性中转表!A:G,7,FALSE)=0,"",VLOOKUP(VLOOKUP(B2177,属性中转表!A:G,7,FALSE),属性中转表!$K$2:$P$21,6,0))&amp;IF(VLOOKUP(B2177,属性中转表!A:G,7,FALSE)&gt;=50,VLOOKUP(A2177,英雄数据表!A:K,9,0),IF(VLOOKUP(B2177,属性中转表!A:G,7,FALSE)&gt;=25,VLOOKUP(A2177,英雄数据表!A:K,5,0),""))</f>
        <v>"atk":600,"hp":10000,"undpspro":150,"pvpdpspro":100,"pvpundpspro":100,"speed":10</v>
      </c>
      <c r="J2177" s="20" t="str">
        <f>IF(I2177="","",属性中转表!$I$1&amp;(IF(VLOOKUP(B2177,属性中转表!A:G,7,FALSE)=0,0,VLOOKUP(VLOOKUP(B2177,属性中转表!A:G,7,FALSE),属性中转表!$K$2:$P$21,4,0)))+IFERROR(VLOOKUP(A2177,英雄数据表!A:K,IF(武魂!B2177&gt;=50,10,IF(武魂!B2177&gt;=25,6)),0),0))</f>
        <v>,"dpspro":150</v>
      </c>
      <c r="K2177" s="32" t="str">
        <f t="shared" si="153"/>
        <v>"atk":600,"hp":10000,"undpspro":150,"pvpdpspro":100,"pvpundpspro":100,"speed":10,"dpspro":150</v>
      </c>
      <c r="L2177" s="20" t="str">
        <f>IF(B2177&gt;=50,VLOOKUP(A2177,英雄数据表!A:L,11,FALSE),IF(B2177&gt;=25,VLOOKUP(A2177,英雄数据表!A:L,7,0),""))</f>
        <v>"2204602004"</v>
      </c>
      <c r="M2177" s="20" t="str">
        <f>IFERROR(VLOOKUP(B2177,属性中转表!$K$2:$O$21,5,FALSE),"")</f>
        <v/>
      </c>
      <c r="N2177" s="20" t="str">
        <f>IF(B2177=25,VLOOKUP(A2177,英雄数据表!A:L,8,FALSE),IF(B2177=50,VLOOKUP(A2177,英雄数据表!A:L,12,0),""))</f>
        <v/>
      </c>
    </row>
    <row r="2178" spans="1:14" x14ac:dyDescent="0.3">
      <c r="A2178" s="20">
        <v>22046</v>
      </c>
      <c r="B2178" s="21">
        <f t="shared" si="150"/>
        <v>77</v>
      </c>
      <c r="C2178" s="21">
        <v>5</v>
      </c>
      <c r="D2178" s="21">
        <f>VLOOKUP(A2178,英雄数据表!A:D,4,0)</f>
        <v>2</v>
      </c>
      <c r="E2178" s="20" t="str">
        <f>VLOOKUP(A2178,英雄数据表!A:C,3,0)</f>
        <v>真理守护者</v>
      </c>
      <c r="F2178" s="20">
        <f t="shared" si="151"/>
        <v>22046</v>
      </c>
      <c r="G2178" s="20">
        <f t="shared" si="152"/>
        <v>22046</v>
      </c>
      <c r="H2178" s="21" t="str">
        <f>VLOOKUP(B2178,属性中转表!A:F,6,FALSE)</f>
        <v>"hp":329400,"atk":9150</v>
      </c>
      <c r="I2178" s="20" t="str">
        <f>IF(VLOOKUP(B2178,属性中转表!A:G,7,FALSE)=0,"",VLOOKUP(VLOOKUP(B2178,属性中转表!A:G,7,FALSE),属性中转表!$K$2:$P$21,6,0))&amp;IF(VLOOKUP(B2178,属性中转表!A:G,7,FALSE)&gt;=50,VLOOKUP(A2178,英雄数据表!A:K,9,0),IF(VLOOKUP(B2178,属性中转表!A:G,7,FALSE)&gt;=25,VLOOKUP(A2178,英雄数据表!A:K,5,0),""))</f>
        <v>"atk":600,"hp":10000,"undpspro":150,"pvpdpspro":100,"pvpundpspro":100,"speed":10</v>
      </c>
      <c r="J2178" s="20" t="str">
        <f>IF(I2178="","",属性中转表!$I$1&amp;(IF(VLOOKUP(B2178,属性中转表!A:G,7,FALSE)=0,0,VLOOKUP(VLOOKUP(B2178,属性中转表!A:G,7,FALSE),属性中转表!$K$2:$P$21,4,0)))+IFERROR(VLOOKUP(A2178,英雄数据表!A:K,IF(武魂!B2178&gt;=50,10,IF(武魂!B2178&gt;=25,6)),0),0))</f>
        <v>,"dpspro":150</v>
      </c>
      <c r="K2178" s="32" t="str">
        <f t="shared" si="153"/>
        <v>"atk":600,"hp":10000,"undpspro":150,"pvpdpspro":100,"pvpundpspro":100,"speed":10,"dpspro":150</v>
      </c>
      <c r="L2178" s="20" t="str">
        <f>IF(B2178&gt;=50,VLOOKUP(A2178,英雄数据表!A:L,11,FALSE),IF(B2178&gt;=25,VLOOKUP(A2178,英雄数据表!A:L,7,0),""))</f>
        <v>"2204602004"</v>
      </c>
      <c r="M2178" s="20" t="str">
        <f>IFERROR(VLOOKUP(B2178,属性中转表!$K$2:$O$21,5,FALSE),"")</f>
        <v/>
      </c>
      <c r="N2178" s="20" t="str">
        <f>IF(B2178=25,VLOOKUP(A2178,英雄数据表!A:L,8,FALSE),IF(B2178=50,VLOOKUP(A2178,英雄数据表!A:L,12,0),""))</f>
        <v/>
      </c>
    </row>
    <row r="2179" spans="1:14" x14ac:dyDescent="0.3">
      <c r="A2179" s="20">
        <v>22046</v>
      </c>
      <c r="B2179" s="21">
        <f t="shared" si="150"/>
        <v>78</v>
      </c>
      <c r="C2179" s="21">
        <v>5</v>
      </c>
      <c r="D2179" s="21">
        <f>VLOOKUP(A2179,英雄数据表!A:D,4,0)</f>
        <v>2</v>
      </c>
      <c r="E2179" s="20" t="str">
        <f>VLOOKUP(A2179,英雄数据表!A:C,3,0)</f>
        <v>真理守护者</v>
      </c>
      <c r="F2179" s="20">
        <f t="shared" si="151"/>
        <v>22046</v>
      </c>
      <c r="G2179" s="20">
        <f t="shared" si="152"/>
        <v>22046</v>
      </c>
      <c r="H2179" s="21" t="str">
        <f>VLOOKUP(B2179,属性中转表!A:F,6,FALSE)</f>
        <v>"hp":334800,"atk":9300</v>
      </c>
      <c r="I2179" s="20" t="str">
        <f>IF(VLOOKUP(B2179,属性中转表!A:G,7,FALSE)=0,"",VLOOKUP(VLOOKUP(B2179,属性中转表!A:G,7,FALSE),属性中转表!$K$2:$P$21,6,0))&amp;IF(VLOOKUP(B2179,属性中转表!A:G,7,FALSE)&gt;=50,VLOOKUP(A2179,英雄数据表!A:K,9,0),IF(VLOOKUP(B2179,属性中转表!A:G,7,FALSE)&gt;=25,VLOOKUP(A2179,英雄数据表!A:K,5,0),""))</f>
        <v>"atk":600,"hp":10000,"undpspro":150,"pvpdpspro":100,"pvpundpspro":100,"speed":10</v>
      </c>
      <c r="J2179" s="20" t="str">
        <f>IF(I2179="","",属性中转表!$I$1&amp;(IF(VLOOKUP(B2179,属性中转表!A:G,7,FALSE)=0,0,VLOOKUP(VLOOKUP(B2179,属性中转表!A:G,7,FALSE),属性中转表!$K$2:$P$21,4,0)))+IFERROR(VLOOKUP(A2179,英雄数据表!A:K,IF(武魂!B2179&gt;=50,10,IF(武魂!B2179&gt;=25,6)),0),0))</f>
        <v>,"dpspro":150</v>
      </c>
      <c r="K2179" s="32" t="str">
        <f t="shared" si="153"/>
        <v>"atk":600,"hp":10000,"undpspro":150,"pvpdpspro":100,"pvpundpspro":100,"speed":10,"dpspro":150</v>
      </c>
      <c r="L2179" s="20" t="str">
        <f>IF(B2179&gt;=50,VLOOKUP(A2179,英雄数据表!A:L,11,FALSE),IF(B2179&gt;=25,VLOOKUP(A2179,英雄数据表!A:L,7,0),""))</f>
        <v>"2204602004"</v>
      </c>
      <c r="M2179" s="20" t="str">
        <f>IFERROR(VLOOKUP(B2179,属性中转表!$K$2:$O$21,5,FALSE),"")</f>
        <v/>
      </c>
      <c r="N2179" s="20" t="str">
        <f>IF(B2179=25,VLOOKUP(A2179,英雄数据表!A:L,8,FALSE),IF(B2179=50,VLOOKUP(A2179,英雄数据表!A:L,12,0),""))</f>
        <v/>
      </c>
    </row>
    <row r="2180" spans="1:14" x14ac:dyDescent="0.3">
      <c r="A2180" s="20">
        <v>22046</v>
      </c>
      <c r="B2180" s="21">
        <f t="shared" si="150"/>
        <v>79</v>
      </c>
      <c r="C2180" s="21">
        <v>5</v>
      </c>
      <c r="D2180" s="21">
        <f>VLOOKUP(A2180,英雄数据表!A:D,4,0)</f>
        <v>2</v>
      </c>
      <c r="E2180" s="20" t="str">
        <f>VLOOKUP(A2180,英雄数据表!A:C,3,0)</f>
        <v>真理守护者</v>
      </c>
      <c r="F2180" s="20">
        <f t="shared" si="151"/>
        <v>22046</v>
      </c>
      <c r="G2180" s="20">
        <f t="shared" si="152"/>
        <v>22046</v>
      </c>
      <c r="H2180" s="21" t="str">
        <f>VLOOKUP(B2180,属性中转表!A:F,6,FALSE)</f>
        <v>"hp":340200,"atk":9450</v>
      </c>
      <c r="I2180" s="20" t="str">
        <f>IF(VLOOKUP(B2180,属性中转表!A:G,7,FALSE)=0,"",VLOOKUP(VLOOKUP(B2180,属性中转表!A:G,7,FALSE),属性中转表!$K$2:$P$21,6,0))&amp;IF(VLOOKUP(B2180,属性中转表!A:G,7,FALSE)&gt;=50,VLOOKUP(A2180,英雄数据表!A:K,9,0),IF(VLOOKUP(B2180,属性中转表!A:G,7,FALSE)&gt;=25,VLOOKUP(A2180,英雄数据表!A:K,5,0),""))</f>
        <v>"atk":600,"hp":10000,"undpspro":150,"pvpdpspro":100,"pvpundpspro":100,"speed":10</v>
      </c>
      <c r="J2180" s="20" t="str">
        <f>IF(I2180="","",属性中转表!$I$1&amp;(IF(VLOOKUP(B2180,属性中转表!A:G,7,FALSE)=0,0,VLOOKUP(VLOOKUP(B2180,属性中转表!A:G,7,FALSE),属性中转表!$K$2:$P$21,4,0)))+IFERROR(VLOOKUP(A2180,英雄数据表!A:K,IF(武魂!B2180&gt;=50,10,IF(武魂!B2180&gt;=25,6)),0),0))</f>
        <v>,"dpspro":150</v>
      </c>
      <c r="K2180" s="32" t="str">
        <f t="shared" si="153"/>
        <v>"atk":600,"hp":10000,"undpspro":150,"pvpdpspro":100,"pvpundpspro":100,"speed":10,"dpspro":150</v>
      </c>
      <c r="L2180" s="20" t="str">
        <f>IF(B2180&gt;=50,VLOOKUP(A2180,英雄数据表!A:L,11,FALSE),IF(B2180&gt;=25,VLOOKUP(A2180,英雄数据表!A:L,7,0),""))</f>
        <v>"2204602004"</v>
      </c>
      <c r="M2180" s="20" t="str">
        <f>IFERROR(VLOOKUP(B2180,属性中转表!$K$2:$O$21,5,FALSE),"")</f>
        <v/>
      </c>
      <c r="N2180" s="20" t="str">
        <f>IF(B2180=25,VLOOKUP(A2180,英雄数据表!A:L,8,FALSE),IF(B2180=50,VLOOKUP(A2180,英雄数据表!A:L,12,0),""))</f>
        <v/>
      </c>
    </row>
    <row r="2181" spans="1:14" x14ac:dyDescent="0.3">
      <c r="A2181" s="20">
        <v>22046</v>
      </c>
      <c r="B2181" s="21">
        <f t="shared" si="150"/>
        <v>80</v>
      </c>
      <c r="C2181" s="21">
        <v>5</v>
      </c>
      <c r="D2181" s="21">
        <f>VLOOKUP(A2181,英雄数据表!A:D,4,0)</f>
        <v>2</v>
      </c>
      <c r="E2181" s="20" t="str">
        <f>VLOOKUP(A2181,英雄数据表!A:C,3,0)</f>
        <v>真理守护者</v>
      </c>
      <c r="F2181" s="20">
        <f t="shared" si="151"/>
        <v>22046</v>
      </c>
      <c r="G2181" s="20">
        <f t="shared" si="152"/>
        <v>22046</v>
      </c>
      <c r="H2181" s="21" t="str">
        <f>VLOOKUP(B2181,属性中转表!A:F,6,FALSE)</f>
        <v>"hp":345600,"atk":9600</v>
      </c>
      <c r="I2181" s="20" t="str">
        <f>IF(VLOOKUP(B2181,属性中转表!A:G,7,FALSE)=0,"",VLOOKUP(VLOOKUP(B2181,属性中转表!A:G,7,FALSE),属性中转表!$K$2:$P$21,6,0))&amp;IF(VLOOKUP(B2181,属性中转表!A:G,7,FALSE)&gt;=50,VLOOKUP(A2181,英雄数据表!A:K,9,0),IF(VLOOKUP(B2181,属性中转表!A:G,7,FALSE)&gt;=25,VLOOKUP(A2181,英雄数据表!A:K,5,0),""))</f>
        <v>"atk":600,"hp":10000,"undpspro":200,"pvpdpspro":100,"pvpundpspro":100,"speed":10</v>
      </c>
      <c r="J2181" s="20" t="str">
        <f>IF(I2181="","",属性中转表!$I$1&amp;(IF(VLOOKUP(B2181,属性中转表!A:G,7,FALSE)=0,0,VLOOKUP(VLOOKUP(B2181,属性中转表!A:G,7,FALSE),属性中转表!$K$2:$P$21,4,0)))+IFERROR(VLOOKUP(A2181,英雄数据表!A:K,IF(武魂!B2181&gt;=50,10,IF(武魂!B2181&gt;=25,6)),0),0))</f>
        <v>,"dpspro":150</v>
      </c>
      <c r="K2181" s="32" t="str">
        <f t="shared" si="153"/>
        <v>"atk":600,"hp":10000,"undpspro":200,"pvpdpspro":100,"pvpundpspro":100,"speed":10,"dpspro":150</v>
      </c>
      <c r="L2181" s="20" t="str">
        <f>IF(B2181&gt;=50,VLOOKUP(A2181,英雄数据表!A:L,11,FALSE),IF(B2181&gt;=25,VLOOKUP(A2181,英雄数据表!A:L,7,0),""))</f>
        <v>"2204602004"</v>
      </c>
      <c r="M2181" s="20" t="str">
        <f>IFERROR(VLOOKUP(B2181,属性中转表!$K$2:$O$21,5,FALSE),"")</f>
        <v>"undpspro":50</v>
      </c>
      <c r="N2181" s="20" t="str">
        <f>IF(B2181=25,VLOOKUP(A2181,英雄数据表!A:L,8,FALSE),IF(B2181=50,VLOOKUP(A2181,英雄数据表!A:L,12,0),""))</f>
        <v/>
      </c>
    </row>
    <row r="2182" spans="1:14" x14ac:dyDescent="0.3">
      <c r="A2182" s="20">
        <v>22046</v>
      </c>
      <c r="B2182" s="21">
        <f t="shared" si="150"/>
        <v>81</v>
      </c>
      <c r="C2182" s="21">
        <v>5</v>
      </c>
      <c r="D2182" s="21">
        <f>VLOOKUP(A2182,英雄数据表!A:D,4,0)</f>
        <v>2</v>
      </c>
      <c r="E2182" s="20" t="str">
        <f>VLOOKUP(A2182,英雄数据表!A:C,3,0)</f>
        <v>真理守护者</v>
      </c>
      <c r="F2182" s="20">
        <f t="shared" si="151"/>
        <v>22046</v>
      </c>
      <c r="G2182" s="20">
        <f t="shared" si="152"/>
        <v>22046</v>
      </c>
      <c r="H2182" s="21" t="str">
        <f>VLOOKUP(B2182,属性中转表!A:F,6,FALSE)</f>
        <v>"hp":351000,"atk":9750</v>
      </c>
      <c r="I2182" s="20" t="str">
        <f>IF(VLOOKUP(B2182,属性中转表!A:G,7,FALSE)=0,"",VLOOKUP(VLOOKUP(B2182,属性中转表!A:G,7,FALSE),属性中转表!$K$2:$P$21,6,0))&amp;IF(VLOOKUP(B2182,属性中转表!A:G,7,FALSE)&gt;=50,VLOOKUP(A2182,英雄数据表!A:K,9,0),IF(VLOOKUP(B2182,属性中转表!A:G,7,FALSE)&gt;=25,VLOOKUP(A2182,英雄数据表!A:K,5,0),""))</f>
        <v>"atk":600,"hp":10000,"undpspro":200,"pvpdpspro":100,"pvpundpspro":100,"speed":10</v>
      </c>
      <c r="J2182" s="20" t="str">
        <f>IF(I2182="","",属性中转表!$I$1&amp;(IF(VLOOKUP(B2182,属性中转表!A:G,7,FALSE)=0,0,VLOOKUP(VLOOKUP(B2182,属性中转表!A:G,7,FALSE),属性中转表!$K$2:$P$21,4,0)))+IFERROR(VLOOKUP(A2182,英雄数据表!A:K,IF(武魂!B2182&gt;=50,10,IF(武魂!B2182&gt;=25,6)),0),0))</f>
        <v>,"dpspro":150</v>
      </c>
      <c r="K2182" s="32" t="str">
        <f t="shared" si="153"/>
        <v>"atk":600,"hp":10000,"undpspro":200,"pvpdpspro":100,"pvpundpspro":100,"speed":10,"dpspro":150</v>
      </c>
      <c r="L2182" s="20" t="str">
        <f>IF(B2182&gt;=50,VLOOKUP(A2182,英雄数据表!A:L,11,FALSE),IF(B2182&gt;=25,VLOOKUP(A2182,英雄数据表!A:L,7,0),""))</f>
        <v>"2204602004"</v>
      </c>
      <c r="M2182" s="20" t="str">
        <f>IFERROR(VLOOKUP(B2182,属性中转表!$K$2:$O$21,5,FALSE),"")</f>
        <v/>
      </c>
      <c r="N2182" s="20" t="str">
        <f>IF(B2182=25,VLOOKUP(A2182,英雄数据表!A:L,8,FALSE),IF(B2182=50,VLOOKUP(A2182,英雄数据表!A:L,12,0),""))</f>
        <v/>
      </c>
    </row>
    <row r="2183" spans="1:14" x14ac:dyDescent="0.3">
      <c r="A2183" s="20">
        <v>22046</v>
      </c>
      <c r="B2183" s="21">
        <f t="shared" si="150"/>
        <v>82</v>
      </c>
      <c r="C2183" s="21">
        <v>5</v>
      </c>
      <c r="D2183" s="21">
        <f>VLOOKUP(A2183,英雄数据表!A:D,4,0)</f>
        <v>2</v>
      </c>
      <c r="E2183" s="20" t="str">
        <f>VLOOKUP(A2183,英雄数据表!A:C,3,0)</f>
        <v>真理守护者</v>
      </c>
      <c r="F2183" s="20">
        <f t="shared" si="151"/>
        <v>22046</v>
      </c>
      <c r="G2183" s="20">
        <f t="shared" si="152"/>
        <v>22046</v>
      </c>
      <c r="H2183" s="21" t="str">
        <f>VLOOKUP(B2183,属性中转表!A:F,6,FALSE)</f>
        <v>"hp":356400,"atk":9900</v>
      </c>
      <c r="I2183" s="20" t="str">
        <f>IF(VLOOKUP(B2183,属性中转表!A:G,7,FALSE)=0,"",VLOOKUP(VLOOKUP(B2183,属性中转表!A:G,7,FALSE),属性中转表!$K$2:$P$21,6,0))&amp;IF(VLOOKUP(B2183,属性中转表!A:G,7,FALSE)&gt;=50,VLOOKUP(A2183,英雄数据表!A:K,9,0),IF(VLOOKUP(B2183,属性中转表!A:G,7,FALSE)&gt;=25,VLOOKUP(A2183,英雄数据表!A:K,5,0),""))</f>
        <v>"atk":600,"hp":10000,"undpspro":200,"pvpdpspro":100,"pvpundpspro":100,"speed":10</v>
      </c>
      <c r="J2183" s="20" t="str">
        <f>IF(I2183="","",属性中转表!$I$1&amp;(IF(VLOOKUP(B2183,属性中转表!A:G,7,FALSE)=0,0,VLOOKUP(VLOOKUP(B2183,属性中转表!A:G,7,FALSE),属性中转表!$K$2:$P$21,4,0)))+IFERROR(VLOOKUP(A2183,英雄数据表!A:K,IF(武魂!B2183&gt;=50,10,IF(武魂!B2183&gt;=25,6)),0),0))</f>
        <v>,"dpspro":150</v>
      </c>
      <c r="K2183" s="32" t="str">
        <f t="shared" si="153"/>
        <v>"atk":600,"hp":10000,"undpspro":200,"pvpdpspro":100,"pvpundpspro":100,"speed":10,"dpspro":150</v>
      </c>
      <c r="L2183" s="20" t="str">
        <f>IF(B2183&gt;=50,VLOOKUP(A2183,英雄数据表!A:L,11,FALSE),IF(B2183&gt;=25,VLOOKUP(A2183,英雄数据表!A:L,7,0),""))</f>
        <v>"2204602004"</v>
      </c>
      <c r="M2183" s="20" t="str">
        <f>IFERROR(VLOOKUP(B2183,属性中转表!$K$2:$O$21,5,FALSE),"")</f>
        <v/>
      </c>
      <c r="N2183" s="20" t="str">
        <f>IF(B2183=25,VLOOKUP(A2183,英雄数据表!A:L,8,FALSE),IF(B2183=50,VLOOKUP(A2183,英雄数据表!A:L,12,0),""))</f>
        <v/>
      </c>
    </row>
    <row r="2184" spans="1:14" x14ac:dyDescent="0.3">
      <c r="A2184" s="20">
        <v>22046</v>
      </c>
      <c r="B2184" s="21">
        <f t="shared" si="150"/>
        <v>83</v>
      </c>
      <c r="C2184" s="21">
        <v>5</v>
      </c>
      <c r="D2184" s="21">
        <f>VLOOKUP(A2184,英雄数据表!A:D,4,0)</f>
        <v>2</v>
      </c>
      <c r="E2184" s="20" t="str">
        <f>VLOOKUP(A2184,英雄数据表!A:C,3,0)</f>
        <v>真理守护者</v>
      </c>
      <c r="F2184" s="20">
        <f t="shared" si="151"/>
        <v>22046</v>
      </c>
      <c r="G2184" s="20">
        <f t="shared" si="152"/>
        <v>22046</v>
      </c>
      <c r="H2184" s="21" t="str">
        <f>VLOOKUP(B2184,属性中转表!A:F,6,FALSE)</f>
        <v>"hp":361800,"atk":10050</v>
      </c>
      <c r="I2184" s="20" t="str">
        <f>IF(VLOOKUP(B2184,属性中转表!A:G,7,FALSE)=0,"",VLOOKUP(VLOOKUP(B2184,属性中转表!A:G,7,FALSE),属性中转表!$K$2:$P$21,6,0))&amp;IF(VLOOKUP(B2184,属性中转表!A:G,7,FALSE)&gt;=50,VLOOKUP(A2184,英雄数据表!A:K,9,0),IF(VLOOKUP(B2184,属性中转表!A:G,7,FALSE)&gt;=25,VLOOKUP(A2184,英雄数据表!A:K,5,0),""))</f>
        <v>"atk":600,"hp":10000,"undpspro":200,"pvpdpspro":100,"pvpundpspro":100,"speed":10</v>
      </c>
      <c r="J2184" s="20" t="str">
        <f>IF(I2184="","",属性中转表!$I$1&amp;(IF(VLOOKUP(B2184,属性中转表!A:G,7,FALSE)=0,0,VLOOKUP(VLOOKUP(B2184,属性中转表!A:G,7,FALSE),属性中转表!$K$2:$P$21,4,0)))+IFERROR(VLOOKUP(A2184,英雄数据表!A:K,IF(武魂!B2184&gt;=50,10,IF(武魂!B2184&gt;=25,6)),0),0))</f>
        <v>,"dpspro":150</v>
      </c>
      <c r="K2184" s="32" t="str">
        <f t="shared" si="153"/>
        <v>"atk":600,"hp":10000,"undpspro":200,"pvpdpspro":100,"pvpundpspro":100,"speed":10,"dpspro":150</v>
      </c>
      <c r="L2184" s="20" t="str">
        <f>IF(B2184&gt;=50,VLOOKUP(A2184,英雄数据表!A:L,11,FALSE),IF(B2184&gt;=25,VLOOKUP(A2184,英雄数据表!A:L,7,0),""))</f>
        <v>"2204602004"</v>
      </c>
      <c r="M2184" s="20" t="str">
        <f>IFERROR(VLOOKUP(B2184,属性中转表!$K$2:$O$21,5,FALSE),"")</f>
        <v/>
      </c>
      <c r="N2184" s="20" t="str">
        <f>IF(B2184=25,VLOOKUP(A2184,英雄数据表!A:L,8,FALSE),IF(B2184=50,VLOOKUP(A2184,英雄数据表!A:L,12,0),""))</f>
        <v/>
      </c>
    </row>
    <row r="2185" spans="1:14" x14ac:dyDescent="0.3">
      <c r="A2185" s="20">
        <v>22046</v>
      </c>
      <c r="B2185" s="21">
        <f t="shared" si="150"/>
        <v>84</v>
      </c>
      <c r="C2185" s="21">
        <v>5</v>
      </c>
      <c r="D2185" s="21">
        <f>VLOOKUP(A2185,英雄数据表!A:D,4,0)</f>
        <v>2</v>
      </c>
      <c r="E2185" s="20" t="str">
        <f>VLOOKUP(A2185,英雄数据表!A:C,3,0)</f>
        <v>真理守护者</v>
      </c>
      <c r="F2185" s="20">
        <f t="shared" si="151"/>
        <v>22046</v>
      </c>
      <c r="G2185" s="20">
        <f t="shared" si="152"/>
        <v>22046</v>
      </c>
      <c r="H2185" s="21" t="str">
        <f>VLOOKUP(B2185,属性中转表!A:F,6,FALSE)</f>
        <v>"hp":367200,"atk":10200</v>
      </c>
      <c r="I2185" s="20" t="str">
        <f>IF(VLOOKUP(B2185,属性中转表!A:G,7,FALSE)=0,"",VLOOKUP(VLOOKUP(B2185,属性中转表!A:G,7,FALSE),属性中转表!$K$2:$P$21,6,0))&amp;IF(VLOOKUP(B2185,属性中转表!A:G,7,FALSE)&gt;=50,VLOOKUP(A2185,英雄数据表!A:K,9,0),IF(VLOOKUP(B2185,属性中转表!A:G,7,FALSE)&gt;=25,VLOOKUP(A2185,英雄数据表!A:K,5,0),""))</f>
        <v>"atk":600,"hp":10000,"undpspro":200,"pvpdpspro":100,"pvpundpspro":100,"speed":10</v>
      </c>
      <c r="J2185" s="20" t="str">
        <f>IF(I2185="","",属性中转表!$I$1&amp;(IF(VLOOKUP(B2185,属性中转表!A:G,7,FALSE)=0,0,VLOOKUP(VLOOKUP(B2185,属性中转表!A:G,7,FALSE),属性中转表!$K$2:$P$21,4,0)))+IFERROR(VLOOKUP(A2185,英雄数据表!A:K,IF(武魂!B2185&gt;=50,10,IF(武魂!B2185&gt;=25,6)),0),0))</f>
        <v>,"dpspro":150</v>
      </c>
      <c r="K2185" s="32" t="str">
        <f t="shared" si="153"/>
        <v>"atk":600,"hp":10000,"undpspro":200,"pvpdpspro":100,"pvpundpspro":100,"speed":10,"dpspro":150</v>
      </c>
      <c r="L2185" s="20" t="str">
        <f>IF(B2185&gt;=50,VLOOKUP(A2185,英雄数据表!A:L,11,FALSE),IF(B2185&gt;=25,VLOOKUP(A2185,英雄数据表!A:L,7,0),""))</f>
        <v>"2204602004"</v>
      </c>
      <c r="M2185" s="20" t="str">
        <f>IFERROR(VLOOKUP(B2185,属性中转表!$K$2:$O$21,5,FALSE),"")</f>
        <v/>
      </c>
      <c r="N2185" s="20" t="str">
        <f>IF(B2185=25,VLOOKUP(A2185,英雄数据表!A:L,8,FALSE),IF(B2185=50,VLOOKUP(A2185,英雄数据表!A:L,12,0),""))</f>
        <v/>
      </c>
    </row>
    <row r="2186" spans="1:14" x14ac:dyDescent="0.3">
      <c r="A2186" s="20">
        <v>22046</v>
      </c>
      <c r="B2186" s="21">
        <f t="shared" si="150"/>
        <v>85</v>
      </c>
      <c r="C2186" s="21">
        <v>5</v>
      </c>
      <c r="D2186" s="21">
        <f>VLOOKUP(A2186,英雄数据表!A:D,4,0)</f>
        <v>2</v>
      </c>
      <c r="E2186" s="20" t="str">
        <f>VLOOKUP(A2186,英雄数据表!A:C,3,0)</f>
        <v>真理守护者</v>
      </c>
      <c r="F2186" s="20">
        <f t="shared" si="151"/>
        <v>22046</v>
      </c>
      <c r="G2186" s="20">
        <f t="shared" si="152"/>
        <v>22046</v>
      </c>
      <c r="H2186" s="21" t="str">
        <f>VLOOKUP(B2186,属性中转表!A:F,6,FALSE)</f>
        <v>"hp":372600,"atk":10350</v>
      </c>
      <c r="I2186" s="20" t="str">
        <f>IF(VLOOKUP(B2186,属性中转表!A:G,7,FALSE)=0,"",VLOOKUP(VLOOKUP(B2186,属性中转表!A:G,7,FALSE),属性中转表!$K$2:$P$21,6,0))&amp;IF(VLOOKUP(B2186,属性中转表!A:G,7,FALSE)&gt;=50,VLOOKUP(A2186,英雄数据表!A:K,9,0),IF(VLOOKUP(B2186,属性中转表!A:G,7,FALSE)&gt;=25,VLOOKUP(A2186,英雄数据表!A:K,5,0),""))</f>
        <v>"atk":600,"hp":10000,"undpspro":200,"pvpdpspro":100,"pvpundpspro":100,"speed":10</v>
      </c>
      <c r="J2186" s="20" t="str">
        <f>IF(I2186="","",属性中转表!$I$1&amp;(IF(VLOOKUP(B2186,属性中转表!A:G,7,FALSE)=0,0,VLOOKUP(VLOOKUP(B2186,属性中转表!A:G,7,FALSE),属性中转表!$K$2:$P$21,4,0)))+IFERROR(VLOOKUP(A2186,英雄数据表!A:K,IF(武魂!B2186&gt;=50,10,IF(武魂!B2186&gt;=25,6)),0),0))</f>
        <v>,"dpspro":200</v>
      </c>
      <c r="K2186" s="32" t="str">
        <f t="shared" si="153"/>
        <v>"atk":600,"hp":10000,"undpspro":200,"pvpdpspro":100,"pvpundpspro":100,"speed":10,"dpspro":200</v>
      </c>
      <c r="L2186" s="20" t="str">
        <f>IF(B2186&gt;=50,VLOOKUP(A2186,英雄数据表!A:L,11,FALSE),IF(B2186&gt;=25,VLOOKUP(A2186,英雄数据表!A:L,7,0),""))</f>
        <v>"2204602004"</v>
      </c>
      <c r="M2186" s="20" t="str">
        <f>IFERROR(VLOOKUP(B2186,属性中转表!$K$2:$O$21,5,FALSE),"")</f>
        <v>"dpspro":50</v>
      </c>
      <c r="N2186" s="20" t="str">
        <f>IF(B2186=25,VLOOKUP(A2186,英雄数据表!A:L,8,FALSE),IF(B2186=50,VLOOKUP(A2186,英雄数据表!A:L,12,0),""))</f>
        <v/>
      </c>
    </row>
    <row r="2187" spans="1:14" x14ac:dyDescent="0.3">
      <c r="A2187" s="20">
        <v>22046</v>
      </c>
      <c r="B2187" s="21">
        <f t="shared" si="150"/>
        <v>86</v>
      </c>
      <c r="C2187" s="21">
        <v>5</v>
      </c>
      <c r="D2187" s="21">
        <f>VLOOKUP(A2187,英雄数据表!A:D,4,0)</f>
        <v>2</v>
      </c>
      <c r="E2187" s="20" t="str">
        <f>VLOOKUP(A2187,英雄数据表!A:C,3,0)</f>
        <v>真理守护者</v>
      </c>
      <c r="F2187" s="20">
        <f t="shared" si="151"/>
        <v>22046</v>
      </c>
      <c r="G2187" s="20">
        <f t="shared" si="152"/>
        <v>22046</v>
      </c>
      <c r="H2187" s="21" t="str">
        <f>VLOOKUP(B2187,属性中转表!A:F,6,FALSE)</f>
        <v>"hp":378000,"atk":10500</v>
      </c>
      <c r="I2187" s="20" t="str">
        <f>IF(VLOOKUP(B2187,属性中转表!A:G,7,FALSE)=0,"",VLOOKUP(VLOOKUP(B2187,属性中转表!A:G,7,FALSE),属性中转表!$K$2:$P$21,6,0))&amp;IF(VLOOKUP(B2187,属性中转表!A:G,7,FALSE)&gt;=50,VLOOKUP(A2187,英雄数据表!A:K,9,0),IF(VLOOKUP(B2187,属性中转表!A:G,7,FALSE)&gt;=25,VLOOKUP(A2187,英雄数据表!A:K,5,0),""))</f>
        <v>"atk":600,"hp":10000,"undpspro":200,"pvpdpspro":100,"pvpundpspro":100,"speed":10</v>
      </c>
      <c r="J2187" s="20" t="str">
        <f>IF(I2187="","",属性中转表!$I$1&amp;(IF(VLOOKUP(B2187,属性中转表!A:G,7,FALSE)=0,0,VLOOKUP(VLOOKUP(B2187,属性中转表!A:G,7,FALSE),属性中转表!$K$2:$P$21,4,0)))+IFERROR(VLOOKUP(A2187,英雄数据表!A:K,IF(武魂!B2187&gt;=50,10,IF(武魂!B2187&gt;=25,6)),0),0))</f>
        <v>,"dpspro":200</v>
      </c>
      <c r="K2187" s="32" t="str">
        <f t="shared" si="153"/>
        <v>"atk":600,"hp":10000,"undpspro":200,"pvpdpspro":100,"pvpundpspro":100,"speed":10,"dpspro":200</v>
      </c>
      <c r="L2187" s="20" t="str">
        <f>IF(B2187&gt;=50,VLOOKUP(A2187,英雄数据表!A:L,11,FALSE),IF(B2187&gt;=25,VLOOKUP(A2187,英雄数据表!A:L,7,0),""))</f>
        <v>"2204602004"</v>
      </c>
      <c r="M2187" s="20" t="str">
        <f>IFERROR(VLOOKUP(B2187,属性中转表!$K$2:$O$21,5,FALSE),"")</f>
        <v/>
      </c>
      <c r="N2187" s="20" t="str">
        <f>IF(B2187=25,VLOOKUP(A2187,英雄数据表!A:L,8,FALSE),IF(B2187=50,VLOOKUP(A2187,英雄数据表!A:L,12,0),""))</f>
        <v/>
      </c>
    </row>
    <row r="2188" spans="1:14" x14ac:dyDescent="0.3">
      <c r="A2188" s="20">
        <v>22046</v>
      </c>
      <c r="B2188" s="21">
        <f t="shared" si="150"/>
        <v>87</v>
      </c>
      <c r="C2188" s="21">
        <v>5</v>
      </c>
      <c r="D2188" s="21">
        <f>VLOOKUP(A2188,英雄数据表!A:D,4,0)</f>
        <v>2</v>
      </c>
      <c r="E2188" s="20" t="str">
        <f>VLOOKUP(A2188,英雄数据表!A:C,3,0)</f>
        <v>真理守护者</v>
      </c>
      <c r="F2188" s="20">
        <f t="shared" si="151"/>
        <v>22046</v>
      </c>
      <c r="G2188" s="20">
        <f t="shared" si="152"/>
        <v>22046</v>
      </c>
      <c r="H2188" s="21" t="str">
        <f>VLOOKUP(B2188,属性中转表!A:F,6,FALSE)</f>
        <v>"hp":383400,"atk":10650</v>
      </c>
      <c r="I2188" s="20" t="str">
        <f>IF(VLOOKUP(B2188,属性中转表!A:G,7,FALSE)=0,"",VLOOKUP(VLOOKUP(B2188,属性中转表!A:G,7,FALSE),属性中转表!$K$2:$P$21,6,0))&amp;IF(VLOOKUP(B2188,属性中转表!A:G,7,FALSE)&gt;=50,VLOOKUP(A2188,英雄数据表!A:K,9,0),IF(VLOOKUP(B2188,属性中转表!A:G,7,FALSE)&gt;=25,VLOOKUP(A2188,英雄数据表!A:K,5,0),""))</f>
        <v>"atk":600,"hp":10000,"undpspro":200,"pvpdpspro":100,"pvpundpspro":100,"speed":10</v>
      </c>
      <c r="J2188" s="20" t="str">
        <f>IF(I2188="","",属性中转表!$I$1&amp;(IF(VLOOKUP(B2188,属性中转表!A:G,7,FALSE)=0,0,VLOOKUP(VLOOKUP(B2188,属性中转表!A:G,7,FALSE),属性中转表!$K$2:$P$21,4,0)))+IFERROR(VLOOKUP(A2188,英雄数据表!A:K,IF(武魂!B2188&gt;=50,10,IF(武魂!B2188&gt;=25,6)),0),0))</f>
        <v>,"dpspro":200</v>
      </c>
      <c r="K2188" s="32" t="str">
        <f t="shared" si="153"/>
        <v>"atk":600,"hp":10000,"undpspro":200,"pvpdpspro":100,"pvpundpspro":100,"speed":10,"dpspro":200</v>
      </c>
      <c r="L2188" s="20" t="str">
        <f>IF(B2188&gt;=50,VLOOKUP(A2188,英雄数据表!A:L,11,FALSE),IF(B2188&gt;=25,VLOOKUP(A2188,英雄数据表!A:L,7,0),""))</f>
        <v>"2204602004"</v>
      </c>
      <c r="M2188" s="20" t="str">
        <f>IFERROR(VLOOKUP(B2188,属性中转表!$K$2:$O$21,5,FALSE),"")</f>
        <v/>
      </c>
      <c r="N2188" s="20" t="str">
        <f>IF(B2188=25,VLOOKUP(A2188,英雄数据表!A:L,8,FALSE),IF(B2188=50,VLOOKUP(A2188,英雄数据表!A:L,12,0),""))</f>
        <v/>
      </c>
    </row>
    <row r="2189" spans="1:14" x14ac:dyDescent="0.3">
      <c r="A2189" s="20">
        <v>22046</v>
      </c>
      <c r="B2189" s="21">
        <f t="shared" si="150"/>
        <v>88</v>
      </c>
      <c r="C2189" s="21">
        <v>5</v>
      </c>
      <c r="D2189" s="21">
        <f>VLOOKUP(A2189,英雄数据表!A:D,4,0)</f>
        <v>2</v>
      </c>
      <c r="E2189" s="20" t="str">
        <f>VLOOKUP(A2189,英雄数据表!A:C,3,0)</f>
        <v>真理守护者</v>
      </c>
      <c r="F2189" s="20">
        <f t="shared" si="151"/>
        <v>22046</v>
      </c>
      <c r="G2189" s="20">
        <f t="shared" si="152"/>
        <v>22046</v>
      </c>
      <c r="H2189" s="21" t="str">
        <f>VLOOKUP(B2189,属性中转表!A:F,6,FALSE)</f>
        <v>"hp":388800,"atk":10800</v>
      </c>
      <c r="I2189" s="20" t="str">
        <f>IF(VLOOKUP(B2189,属性中转表!A:G,7,FALSE)=0,"",VLOOKUP(VLOOKUP(B2189,属性中转表!A:G,7,FALSE),属性中转表!$K$2:$P$21,6,0))&amp;IF(VLOOKUP(B2189,属性中转表!A:G,7,FALSE)&gt;=50,VLOOKUP(A2189,英雄数据表!A:K,9,0),IF(VLOOKUP(B2189,属性中转表!A:G,7,FALSE)&gt;=25,VLOOKUP(A2189,英雄数据表!A:K,5,0),""))</f>
        <v>"atk":600,"hp":10000,"undpspro":200,"pvpdpspro":100,"pvpundpspro":100,"speed":10</v>
      </c>
      <c r="J2189" s="20" t="str">
        <f>IF(I2189="","",属性中转表!$I$1&amp;(IF(VLOOKUP(B2189,属性中转表!A:G,7,FALSE)=0,0,VLOOKUP(VLOOKUP(B2189,属性中转表!A:G,7,FALSE),属性中转表!$K$2:$P$21,4,0)))+IFERROR(VLOOKUP(A2189,英雄数据表!A:K,IF(武魂!B2189&gt;=50,10,IF(武魂!B2189&gt;=25,6)),0),0))</f>
        <v>,"dpspro":200</v>
      </c>
      <c r="K2189" s="32" t="str">
        <f t="shared" si="153"/>
        <v>"atk":600,"hp":10000,"undpspro":200,"pvpdpspro":100,"pvpundpspro":100,"speed":10,"dpspro":200</v>
      </c>
      <c r="L2189" s="20" t="str">
        <f>IF(B2189&gt;=50,VLOOKUP(A2189,英雄数据表!A:L,11,FALSE),IF(B2189&gt;=25,VLOOKUP(A2189,英雄数据表!A:L,7,0),""))</f>
        <v>"2204602004"</v>
      </c>
      <c r="M2189" s="20" t="str">
        <f>IFERROR(VLOOKUP(B2189,属性中转表!$K$2:$O$21,5,FALSE),"")</f>
        <v/>
      </c>
      <c r="N2189" s="20" t="str">
        <f>IF(B2189=25,VLOOKUP(A2189,英雄数据表!A:L,8,FALSE),IF(B2189=50,VLOOKUP(A2189,英雄数据表!A:L,12,0),""))</f>
        <v/>
      </c>
    </row>
    <row r="2190" spans="1:14" x14ac:dyDescent="0.3">
      <c r="A2190" s="20">
        <v>22046</v>
      </c>
      <c r="B2190" s="21">
        <f t="shared" si="150"/>
        <v>89</v>
      </c>
      <c r="C2190" s="21">
        <v>5</v>
      </c>
      <c r="D2190" s="21">
        <f>VLOOKUP(A2190,英雄数据表!A:D,4,0)</f>
        <v>2</v>
      </c>
      <c r="E2190" s="20" t="str">
        <f>VLOOKUP(A2190,英雄数据表!A:C,3,0)</f>
        <v>真理守护者</v>
      </c>
      <c r="F2190" s="20">
        <f t="shared" si="151"/>
        <v>22046</v>
      </c>
      <c r="G2190" s="20">
        <f t="shared" si="152"/>
        <v>22046</v>
      </c>
      <c r="H2190" s="21" t="str">
        <f>VLOOKUP(B2190,属性中转表!A:F,6,FALSE)</f>
        <v>"hp":394200,"atk":10950</v>
      </c>
      <c r="I2190" s="20" t="str">
        <f>IF(VLOOKUP(B2190,属性中转表!A:G,7,FALSE)=0,"",VLOOKUP(VLOOKUP(B2190,属性中转表!A:G,7,FALSE),属性中转表!$K$2:$P$21,6,0))&amp;IF(VLOOKUP(B2190,属性中转表!A:G,7,FALSE)&gt;=50,VLOOKUP(A2190,英雄数据表!A:K,9,0),IF(VLOOKUP(B2190,属性中转表!A:G,7,FALSE)&gt;=25,VLOOKUP(A2190,英雄数据表!A:K,5,0),""))</f>
        <v>"atk":600,"hp":10000,"undpspro":200,"pvpdpspro":100,"pvpundpspro":100,"speed":10</v>
      </c>
      <c r="J2190" s="20" t="str">
        <f>IF(I2190="","",属性中转表!$I$1&amp;(IF(VLOOKUP(B2190,属性中转表!A:G,7,FALSE)=0,0,VLOOKUP(VLOOKUP(B2190,属性中转表!A:G,7,FALSE),属性中转表!$K$2:$P$21,4,0)))+IFERROR(VLOOKUP(A2190,英雄数据表!A:K,IF(武魂!B2190&gt;=50,10,IF(武魂!B2190&gt;=25,6)),0),0))</f>
        <v>,"dpspro":200</v>
      </c>
      <c r="K2190" s="32" t="str">
        <f t="shared" si="153"/>
        <v>"atk":600,"hp":10000,"undpspro":200,"pvpdpspro":100,"pvpundpspro":100,"speed":10,"dpspro":200</v>
      </c>
      <c r="L2190" s="20" t="str">
        <f>IF(B2190&gt;=50,VLOOKUP(A2190,英雄数据表!A:L,11,FALSE),IF(B2190&gt;=25,VLOOKUP(A2190,英雄数据表!A:L,7,0),""))</f>
        <v>"2204602004"</v>
      </c>
      <c r="M2190" s="20" t="str">
        <f>IFERROR(VLOOKUP(B2190,属性中转表!$K$2:$O$21,5,FALSE),"")</f>
        <v/>
      </c>
      <c r="N2190" s="20" t="str">
        <f>IF(B2190=25,VLOOKUP(A2190,英雄数据表!A:L,8,FALSE),IF(B2190=50,VLOOKUP(A2190,英雄数据表!A:L,12,0),""))</f>
        <v/>
      </c>
    </row>
    <row r="2191" spans="1:14" x14ac:dyDescent="0.3">
      <c r="A2191" s="20">
        <v>22046</v>
      </c>
      <c r="B2191" s="21">
        <f t="shared" si="150"/>
        <v>90</v>
      </c>
      <c r="C2191" s="21">
        <v>5</v>
      </c>
      <c r="D2191" s="21">
        <f>VLOOKUP(A2191,英雄数据表!A:D,4,0)</f>
        <v>2</v>
      </c>
      <c r="E2191" s="20" t="str">
        <f>VLOOKUP(A2191,英雄数据表!A:C,3,0)</f>
        <v>真理守护者</v>
      </c>
      <c r="F2191" s="20">
        <f t="shared" si="151"/>
        <v>22046</v>
      </c>
      <c r="G2191" s="20">
        <f t="shared" si="152"/>
        <v>22046</v>
      </c>
      <c r="H2191" s="21" t="str">
        <f>VLOOKUP(B2191,属性中转表!A:F,6,FALSE)</f>
        <v>"hp":399600,"atk":11100</v>
      </c>
      <c r="I2191" s="20" t="str">
        <f>IF(VLOOKUP(B2191,属性中转表!A:G,7,FALSE)=0,"",VLOOKUP(VLOOKUP(B2191,属性中转表!A:G,7,FALSE),属性中转表!$K$2:$P$21,6,0))&amp;IF(VLOOKUP(B2191,属性中转表!A:G,7,FALSE)&gt;=50,VLOOKUP(A2191,英雄数据表!A:K,9,0),IF(VLOOKUP(B2191,属性中转表!A:G,7,FALSE)&gt;=25,VLOOKUP(A2191,英雄数据表!A:K,5,0),""))</f>
        <v>"atk":600,"hp":10000,"undpspro":200,"pvpdpspro":150,"pvpundpspro":100,"speed":10</v>
      </c>
      <c r="J2191" s="20" t="str">
        <f>IF(I2191="","",属性中转表!$I$1&amp;(IF(VLOOKUP(B2191,属性中转表!A:G,7,FALSE)=0,0,VLOOKUP(VLOOKUP(B2191,属性中转表!A:G,7,FALSE),属性中转表!$K$2:$P$21,4,0)))+IFERROR(VLOOKUP(A2191,英雄数据表!A:K,IF(武魂!B2191&gt;=50,10,IF(武魂!B2191&gt;=25,6)),0),0))</f>
        <v>,"dpspro":200</v>
      </c>
      <c r="K2191" s="32" t="str">
        <f t="shared" si="153"/>
        <v>"atk":600,"hp":10000,"undpspro":200,"pvpdpspro":150,"pvpundpspro":100,"speed":10,"dpspro":200</v>
      </c>
      <c r="L2191" s="20" t="str">
        <f>IF(B2191&gt;=50,VLOOKUP(A2191,英雄数据表!A:L,11,FALSE),IF(B2191&gt;=25,VLOOKUP(A2191,英雄数据表!A:L,7,0),""))</f>
        <v>"2204602004"</v>
      </c>
      <c r="M2191" s="20" t="str">
        <f>IFERROR(VLOOKUP(B2191,属性中转表!$K$2:$O$21,5,FALSE),"")</f>
        <v>"pvpdpspro":50</v>
      </c>
      <c r="N2191" s="20" t="str">
        <f>IF(B2191=25,VLOOKUP(A2191,英雄数据表!A:L,8,FALSE),IF(B2191=50,VLOOKUP(A2191,英雄数据表!A:L,12,0),""))</f>
        <v/>
      </c>
    </row>
    <row r="2192" spans="1:14" x14ac:dyDescent="0.3">
      <c r="A2192" s="20">
        <v>22046</v>
      </c>
      <c r="B2192" s="21">
        <f t="shared" si="150"/>
        <v>91</v>
      </c>
      <c r="C2192" s="21">
        <v>5</v>
      </c>
      <c r="D2192" s="21">
        <f>VLOOKUP(A2192,英雄数据表!A:D,4,0)</f>
        <v>2</v>
      </c>
      <c r="E2192" s="20" t="str">
        <f>VLOOKUP(A2192,英雄数据表!A:C,3,0)</f>
        <v>真理守护者</v>
      </c>
      <c r="F2192" s="20">
        <f t="shared" si="151"/>
        <v>22046</v>
      </c>
      <c r="G2192" s="20">
        <f t="shared" si="152"/>
        <v>22046</v>
      </c>
      <c r="H2192" s="21" t="str">
        <f>VLOOKUP(B2192,属性中转表!A:F,6,FALSE)</f>
        <v>"hp":405000,"atk":11250</v>
      </c>
      <c r="I2192" s="20" t="str">
        <f>IF(VLOOKUP(B2192,属性中转表!A:G,7,FALSE)=0,"",VLOOKUP(VLOOKUP(B2192,属性中转表!A:G,7,FALSE),属性中转表!$K$2:$P$21,6,0))&amp;IF(VLOOKUP(B2192,属性中转表!A:G,7,FALSE)&gt;=50,VLOOKUP(A2192,英雄数据表!A:K,9,0),IF(VLOOKUP(B2192,属性中转表!A:G,7,FALSE)&gt;=25,VLOOKUP(A2192,英雄数据表!A:K,5,0),""))</f>
        <v>"atk":600,"hp":10000,"undpspro":200,"pvpdpspro":150,"pvpundpspro":100,"speed":10</v>
      </c>
      <c r="J2192" s="20" t="str">
        <f>IF(I2192="","",属性中转表!$I$1&amp;(IF(VLOOKUP(B2192,属性中转表!A:G,7,FALSE)=0,0,VLOOKUP(VLOOKUP(B2192,属性中转表!A:G,7,FALSE),属性中转表!$K$2:$P$21,4,0)))+IFERROR(VLOOKUP(A2192,英雄数据表!A:K,IF(武魂!B2192&gt;=50,10,IF(武魂!B2192&gt;=25,6)),0),0))</f>
        <v>,"dpspro":200</v>
      </c>
      <c r="K2192" s="32" t="str">
        <f t="shared" si="153"/>
        <v>"atk":600,"hp":10000,"undpspro":200,"pvpdpspro":150,"pvpundpspro":100,"speed":10,"dpspro":200</v>
      </c>
      <c r="L2192" s="20" t="str">
        <f>IF(B2192&gt;=50,VLOOKUP(A2192,英雄数据表!A:L,11,FALSE),IF(B2192&gt;=25,VLOOKUP(A2192,英雄数据表!A:L,7,0),""))</f>
        <v>"2204602004"</v>
      </c>
      <c r="M2192" s="20" t="str">
        <f>IFERROR(VLOOKUP(B2192,属性中转表!$K$2:$O$21,5,FALSE),"")</f>
        <v/>
      </c>
      <c r="N2192" s="20" t="str">
        <f>IF(B2192=25,VLOOKUP(A2192,英雄数据表!A:L,8,FALSE),IF(B2192=50,VLOOKUP(A2192,英雄数据表!A:L,12,0),""))</f>
        <v/>
      </c>
    </row>
    <row r="2193" spans="1:14" x14ac:dyDescent="0.3">
      <c r="A2193" s="20">
        <v>22046</v>
      </c>
      <c r="B2193" s="21">
        <f t="shared" si="150"/>
        <v>92</v>
      </c>
      <c r="C2193" s="21">
        <v>5</v>
      </c>
      <c r="D2193" s="21">
        <f>VLOOKUP(A2193,英雄数据表!A:D,4,0)</f>
        <v>2</v>
      </c>
      <c r="E2193" s="20" t="str">
        <f>VLOOKUP(A2193,英雄数据表!A:C,3,0)</f>
        <v>真理守护者</v>
      </c>
      <c r="F2193" s="20">
        <f t="shared" si="151"/>
        <v>22046</v>
      </c>
      <c r="G2193" s="20">
        <f t="shared" si="152"/>
        <v>22046</v>
      </c>
      <c r="H2193" s="21" t="str">
        <f>VLOOKUP(B2193,属性中转表!A:F,6,FALSE)</f>
        <v>"hp":410400,"atk":11400</v>
      </c>
      <c r="I2193" s="20" t="str">
        <f>IF(VLOOKUP(B2193,属性中转表!A:G,7,FALSE)=0,"",VLOOKUP(VLOOKUP(B2193,属性中转表!A:G,7,FALSE),属性中转表!$K$2:$P$21,6,0))&amp;IF(VLOOKUP(B2193,属性中转表!A:G,7,FALSE)&gt;=50,VLOOKUP(A2193,英雄数据表!A:K,9,0),IF(VLOOKUP(B2193,属性中转表!A:G,7,FALSE)&gt;=25,VLOOKUP(A2193,英雄数据表!A:K,5,0),""))</f>
        <v>"atk":600,"hp":10000,"undpspro":200,"pvpdpspro":150,"pvpundpspro":100,"speed":10</v>
      </c>
      <c r="J2193" s="20" t="str">
        <f>IF(I2193="","",属性中转表!$I$1&amp;(IF(VLOOKUP(B2193,属性中转表!A:G,7,FALSE)=0,0,VLOOKUP(VLOOKUP(B2193,属性中转表!A:G,7,FALSE),属性中转表!$K$2:$P$21,4,0)))+IFERROR(VLOOKUP(A2193,英雄数据表!A:K,IF(武魂!B2193&gt;=50,10,IF(武魂!B2193&gt;=25,6)),0),0))</f>
        <v>,"dpspro":200</v>
      </c>
      <c r="K2193" s="32" t="str">
        <f t="shared" si="153"/>
        <v>"atk":600,"hp":10000,"undpspro":200,"pvpdpspro":150,"pvpundpspro":100,"speed":10,"dpspro":200</v>
      </c>
      <c r="L2193" s="20" t="str">
        <f>IF(B2193&gt;=50,VLOOKUP(A2193,英雄数据表!A:L,11,FALSE),IF(B2193&gt;=25,VLOOKUP(A2193,英雄数据表!A:L,7,0),""))</f>
        <v>"2204602004"</v>
      </c>
      <c r="M2193" s="20" t="str">
        <f>IFERROR(VLOOKUP(B2193,属性中转表!$K$2:$O$21,5,FALSE),"")</f>
        <v/>
      </c>
      <c r="N2193" s="20" t="str">
        <f>IF(B2193=25,VLOOKUP(A2193,英雄数据表!A:L,8,FALSE),IF(B2193=50,VLOOKUP(A2193,英雄数据表!A:L,12,0),""))</f>
        <v/>
      </c>
    </row>
    <row r="2194" spans="1:14" x14ac:dyDescent="0.3">
      <c r="A2194" s="20">
        <v>22046</v>
      </c>
      <c r="B2194" s="21">
        <f t="shared" si="150"/>
        <v>93</v>
      </c>
      <c r="C2194" s="21">
        <v>5</v>
      </c>
      <c r="D2194" s="21">
        <f>VLOOKUP(A2194,英雄数据表!A:D,4,0)</f>
        <v>2</v>
      </c>
      <c r="E2194" s="20" t="str">
        <f>VLOOKUP(A2194,英雄数据表!A:C,3,0)</f>
        <v>真理守护者</v>
      </c>
      <c r="F2194" s="20">
        <f t="shared" si="151"/>
        <v>22046</v>
      </c>
      <c r="G2194" s="20">
        <f t="shared" si="152"/>
        <v>22046</v>
      </c>
      <c r="H2194" s="21" t="str">
        <f>VLOOKUP(B2194,属性中转表!A:F,6,FALSE)</f>
        <v>"hp":415800,"atk":11550</v>
      </c>
      <c r="I2194" s="20" t="str">
        <f>IF(VLOOKUP(B2194,属性中转表!A:G,7,FALSE)=0,"",VLOOKUP(VLOOKUP(B2194,属性中转表!A:G,7,FALSE),属性中转表!$K$2:$P$21,6,0))&amp;IF(VLOOKUP(B2194,属性中转表!A:G,7,FALSE)&gt;=50,VLOOKUP(A2194,英雄数据表!A:K,9,0),IF(VLOOKUP(B2194,属性中转表!A:G,7,FALSE)&gt;=25,VLOOKUP(A2194,英雄数据表!A:K,5,0),""))</f>
        <v>"atk":600,"hp":10000,"undpspro":200,"pvpdpspro":150,"pvpundpspro":100,"speed":10</v>
      </c>
      <c r="J2194" s="20" t="str">
        <f>IF(I2194="","",属性中转表!$I$1&amp;(IF(VLOOKUP(B2194,属性中转表!A:G,7,FALSE)=0,0,VLOOKUP(VLOOKUP(B2194,属性中转表!A:G,7,FALSE),属性中转表!$K$2:$P$21,4,0)))+IFERROR(VLOOKUP(A2194,英雄数据表!A:K,IF(武魂!B2194&gt;=50,10,IF(武魂!B2194&gt;=25,6)),0),0))</f>
        <v>,"dpspro":200</v>
      </c>
      <c r="K2194" s="32" t="str">
        <f t="shared" si="153"/>
        <v>"atk":600,"hp":10000,"undpspro":200,"pvpdpspro":150,"pvpundpspro":100,"speed":10,"dpspro":200</v>
      </c>
      <c r="L2194" s="20" t="str">
        <f>IF(B2194&gt;=50,VLOOKUP(A2194,英雄数据表!A:L,11,FALSE),IF(B2194&gt;=25,VLOOKUP(A2194,英雄数据表!A:L,7,0),""))</f>
        <v>"2204602004"</v>
      </c>
      <c r="M2194" s="20" t="str">
        <f>IFERROR(VLOOKUP(B2194,属性中转表!$K$2:$O$21,5,FALSE),"")</f>
        <v/>
      </c>
      <c r="N2194" s="20" t="str">
        <f>IF(B2194=25,VLOOKUP(A2194,英雄数据表!A:L,8,FALSE),IF(B2194=50,VLOOKUP(A2194,英雄数据表!A:L,12,0),""))</f>
        <v/>
      </c>
    </row>
    <row r="2195" spans="1:14" x14ac:dyDescent="0.3">
      <c r="A2195" s="20">
        <v>22046</v>
      </c>
      <c r="B2195" s="21">
        <f t="shared" si="150"/>
        <v>94</v>
      </c>
      <c r="C2195" s="21">
        <v>5</v>
      </c>
      <c r="D2195" s="21">
        <f>VLOOKUP(A2195,英雄数据表!A:D,4,0)</f>
        <v>2</v>
      </c>
      <c r="E2195" s="20" t="str">
        <f>VLOOKUP(A2195,英雄数据表!A:C,3,0)</f>
        <v>真理守护者</v>
      </c>
      <c r="F2195" s="20">
        <f t="shared" si="151"/>
        <v>22046</v>
      </c>
      <c r="G2195" s="20">
        <f t="shared" si="152"/>
        <v>22046</v>
      </c>
      <c r="H2195" s="21" t="str">
        <f>VLOOKUP(B2195,属性中转表!A:F,6,FALSE)</f>
        <v>"hp":421200,"atk":11700</v>
      </c>
      <c r="I2195" s="20" t="str">
        <f>IF(VLOOKUP(B2195,属性中转表!A:G,7,FALSE)=0,"",VLOOKUP(VLOOKUP(B2195,属性中转表!A:G,7,FALSE),属性中转表!$K$2:$P$21,6,0))&amp;IF(VLOOKUP(B2195,属性中转表!A:G,7,FALSE)&gt;=50,VLOOKUP(A2195,英雄数据表!A:K,9,0),IF(VLOOKUP(B2195,属性中转表!A:G,7,FALSE)&gt;=25,VLOOKUP(A2195,英雄数据表!A:K,5,0),""))</f>
        <v>"atk":600,"hp":10000,"undpspro":200,"pvpdpspro":150,"pvpundpspro":100,"speed":10</v>
      </c>
      <c r="J2195" s="20" t="str">
        <f>IF(I2195="","",属性中转表!$I$1&amp;(IF(VLOOKUP(B2195,属性中转表!A:G,7,FALSE)=0,0,VLOOKUP(VLOOKUP(B2195,属性中转表!A:G,7,FALSE),属性中转表!$K$2:$P$21,4,0)))+IFERROR(VLOOKUP(A2195,英雄数据表!A:K,IF(武魂!B2195&gt;=50,10,IF(武魂!B2195&gt;=25,6)),0),0))</f>
        <v>,"dpspro":200</v>
      </c>
      <c r="K2195" s="32" t="str">
        <f t="shared" si="153"/>
        <v>"atk":600,"hp":10000,"undpspro":200,"pvpdpspro":150,"pvpundpspro":100,"speed":10,"dpspro":200</v>
      </c>
      <c r="L2195" s="20" t="str">
        <f>IF(B2195&gt;=50,VLOOKUP(A2195,英雄数据表!A:L,11,FALSE),IF(B2195&gt;=25,VLOOKUP(A2195,英雄数据表!A:L,7,0),""))</f>
        <v>"2204602004"</v>
      </c>
      <c r="M2195" s="20" t="str">
        <f>IFERROR(VLOOKUP(B2195,属性中转表!$K$2:$O$21,5,FALSE),"")</f>
        <v/>
      </c>
      <c r="N2195" s="20" t="str">
        <f>IF(B2195=25,VLOOKUP(A2195,英雄数据表!A:L,8,FALSE),IF(B2195=50,VLOOKUP(A2195,英雄数据表!A:L,12,0),""))</f>
        <v/>
      </c>
    </row>
    <row r="2196" spans="1:14" x14ac:dyDescent="0.3">
      <c r="A2196" s="20">
        <v>22046</v>
      </c>
      <c r="B2196" s="21">
        <f t="shared" si="150"/>
        <v>95</v>
      </c>
      <c r="C2196" s="21">
        <v>5</v>
      </c>
      <c r="D2196" s="21">
        <f>VLOOKUP(A2196,英雄数据表!A:D,4,0)</f>
        <v>2</v>
      </c>
      <c r="E2196" s="20" t="str">
        <f>VLOOKUP(A2196,英雄数据表!A:C,3,0)</f>
        <v>真理守护者</v>
      </c>
      <c r="F2196" s="20">
        <f t="shared" si="151"/>
        <v>22046</v>
      </c>
      <c r="G2196" s="20">
        <f t="shared" si="152"/>
        <v>22046</v>
      </c>
      <c r="H2196" s="21" t="str">
        <f>VLOOKUP(B2196,属性中转表!A:F,6,FALSE)</f>
        <v>"hp":426600,"atk":11850</v>
      </c>
      <c r="I2196" s="20" t="str">
        <f>IF(VLOOKUP(B2196,属性中转表!A:G,7,FALSE)=0,"",VLOOKUP(VLOOKUP(B2196,属性中转表!A:G,7,FALSE),属性中转表!$K$2:$P$21,6,0))&amp;IF(VLOOKUP(B2196,属性中转表!A:G,7,FALSE)&gt;=50,VLOOKUP(A2196,英雄数据表!A:K,9,0),IF(VLOOKUP(B2196,属性中转表!A:G,7,FALSE)&gt;=25,VLOOKUP(A2196,英雄数据表!A:K,5,0),""))</f>
        <v>"atk":600,"hp":10000,"undpspro":200,"pvpdpspro":150,"pvpundpspro":150,"speed":10</v>
      </c>
      <c r="J2196" s="20" t="str">
        <f>IF(I2196="","",属性中转表!$I$1&amp;(IF(VLOOKUP(B2196,属性中转表!A:G,7,FALSE)=0,0,VLOOKUP(VLOOKUP(B2196,属性中转表!A:G,7,FALSE),属性中转表!$K$2:$P$21,4,0)))+IFERROR(VLOOKUP(A2196,英雄数据表!A:K,IF(武魂!B2196&gt;=50,10,IF(武魂!B2196&gt;=25,6)),0),0))</f>
        <v>,"dpspro":200</v>
      </c>
      <c r="K2196" s="32" t="str">
        <f t="shared" si="153"/>
        <v>"atk":600,"hp":10000,"undpspro":200,"pvpdpspro":150,"pvpundpspro":150,"speed":10,"dpspro":200</v>
      </c>
      <c r="L2196" s="20" t="str">
        <f>IF(B2196&gt;=50,VLOOKUP(A2196,英雄数据表!A:L,11,FALSE),IF(B2196&gt;=25,VLOOKUP(A2196,英雄数据表!A:L,7,0),""))</f>
        <v>"2204602004"</v>
      </c>
      <c r="M2196" s="20" t="str">
        <f>IFERROR(VLOOKUP(B2196,属性中转表!$K$2:$O$21,5,FALSE),"")</f>
        <v>"pvpundpspro":50</v>
      </c>
      <c r="N2196" s="20" t="str">
        <f>IF(B2196=25,VLOOKUP(A2196,英雄数据表!A:L,8,FALSE),IF(B2196=50,VLOOKUP(A2196,英雄数据表!A:L,12,0),""))</f>
        <v/>
      </c>
    </row>
    <row r="2197" spans="1:14" x14ac:dyDescent="0.3">
      <c r="A2197" s="20">
        <v>22046</v>
      </c>
      <c r="B2197" s="21">
        <f t="shared" si="150"/>
        <v>96</v>
      </c>
      <c r="C2197" s="21">
        <v>5</v>
      </c>
      <c r="D2197" s="21">
        <f>VLOOKUP(A2197,英雄数据表!A:D,4,0)</f>
        <v>2</v>
      </c>
      <c r="E2197" s="20" t="str">
        <f>VLOOKUP(A2197,英雄数据表!A:C,3,0)</f>
        <v>真理守护者</v>
      </c>
      <c r="F2197" s="20">
        <f t="shared" si="151"/>
        <v>22046</v>
      </c>
      <c r="G2197" s="20">
        <f t="shared" si="152"/>
        <v>22046</v>
      </c>
      <c r="H2197" s="21" t="str">
        <f>VLOOKUP(B2197,属性中转表!A:F,6,FALSE)</f>
        <v>"hp":432000,"atk":12000</v>
      </c>
      <c r="I2197" s="20" t="str">
        <f>IF(VLOOKUP(B2197,属性中转表!A:G,7,FALSE)=0,"",VLOOKUP(VLOOKUP(B2197,属性中转表!A:G,7,FALSE),属性中转表!$K$2:$P$21,6,0))&amp;IF(VLOOKUP(B2197,属性中转表!A:G,7,FALSE)&gt;=50,VLOOKUP(A2197,英雄数据表!A:K,9,0),IF(VLOOKUP(B2197,属性中转表!A:G,7,FALSE)&gt;=25,VLOOKUP(A2197,英雄数据表!A:K,5,0),""))</f>
        <v>"atk":600,"hp":10000,"undpspro":200,"pvpdpspro":150,"pvpundpspro":150,"speed":10</v>
      </c>
      <c r="J2197" s="20" t="str">
        <f>IF(I2197="","",属性中转表!$I$1&amp;(IF(VLOOKUP(B2197,属性中转表!A:G,7,FALSE)=0,0,VLOOKUP(VLOOKUP(B2197,属性中转表!A:G,7,FALSE),属性中转表!$K$2:$P$21,4,0)))+IFERROR(VLOOKUP(A2197,英雄数据表!A:K,IF(武魂!B2197&gt;=50,10,IF(武魂!B2197&gt;=25,6)),0),0))</f>
        <v>,"dpspro":200</v>
      </c>
      <c r="K2197" s="32" t="str">
        <f t="shared" si="153"/>
        <v>"atk":600,"hp":10000,"undpspro":200,"pvpdpspro":150,"pvpundpspro":150,"speed":10,"dpspro":200</v>
      </c>
      <c r="L2197" s="20" t="str">
        <f>IF(B2197&gt;=50,VLOOKUP(A2197,英雄数据表!A:L,11,FALSE),IF(B2197&gt;=25,VLOOKUP(A2197,英雄数据表!A:L,7,0),""))</f>
        <v>"2204602004"</v>
      </c>
      <c r="M2197" s="20" t="str">
        <f>IFERROR(VLOOKUP(B2197,属性中转表!$K$2:$O$21,5,FALSE),"")</f>
        <v/>
      </c>
      <c r="N2197" s="20" t="str">
        <f>IF(B2197=25,VLOOKUP(A2197,英雄数据表!A:L,8,FALSE),IF(B2197=50,VLOOKUP(A2197,英雄数据表!A:L,12,0),""))</f>
        <v/>
      </c>
    </row>
    <row r="2198" spans="1:14" x14ac:dyDescent="0.3">
      <c r="A2198" s="20">
        <v>22046</v>
      </c>
      <c r="B2198" s="21">
        <f t="shared" si="150"/>
        <v>97</v>
      </c>
      <c r="C2198" s="21">
        <v>5</v>
      </c>
      <c r="D2198" s="21">
        <f>VLOOKUP(A2198,英雄数据表!A:D,4,0)</f>
        <v>2</v>
      </c>
      <c r="E2198" s="20" t="str">
        <f>VLOOKUP(A2198,英雄数据表!A:C,3,0)</f>
        <v>真理守护者</v>
      </c>
      <c r="F2198" s="20">
        <f t="shared" si="151"/>
        <v>22046</v>
      </c>
      <c r="G2198" s="20">
        <f t="shared" si="152"/>
        <v>22046</v>
      </c>
      <c r="H2198" s="21" t="str">
        <f>VLOOKUP(B2198,属性中转表!A:F,6,FALSE)</f>
        <v>"hp":437400,"atk":12150</v>
      </c>
      <c r="I2198" s="20" t="str">
        <f>IF(VLOOKUP(B2198,属性中转表!A:G,7,FALSE)=0,"",VLOOKUP(VLOOKUP(B2198,属性中转表!A:G,7,FALSE),属性中转表!$K$2:$P$21,6,0))&amp;IF(VLOOKUP(B2198,属性中转表!A:G,7,FALSE)&gt;=50,VLOOKUP(A2198,英雄数据表!A:K,9,0),IF(VLOOKUP(B2198,属性中转表!A:G,7,FALSE)&gt;=25,VLOOKUP(A2198,英雄数据表!A:K,5,0),""))</f>
        <v>"atk":600,"hp":10000,"undpspro":200,"pvpdpspro":150,"pvpundpspro":150,"speed":10</v>
      </c>
      <c r="J2198" s="20" t="str">
        <f>IF(I2198="","",属性中转表!$I$1&amp;(IF(VLOOKUP(B2198,属性中转表!A:G,7,FALSE)=0,0,VLOOKUP(VLOOKUP(B2198,属性中转表!A:G,7,FALSE),属性中转表!$K$2:$P$21,4,0)))+IFERROR(VLOOKUP(A2198,英雄数据表!A:K,IF(武魂!B2198&gt;=50,10,IF(武魂!B2198&gt;=25,6)),0),0))</f>
        <v>,"dpspro":200</v>
      </c>
      <c r="K2198" s="32" t="str">
        <f t="shared" si="153"/>
        <v>"atk":600,"hp":10000,"undpspro":200,"pvpdpspro":150,"pvpundpspro":150,"speed":10,"dpspro":200</v>
      </c>
      <c r="L2198" s="20" t="str">
        <f>IF(B2198&gt;=50,VLOOKUP(A2198,英雄数据表!A:L,11,FALSE),IF(B2198&gt;=25,VLOOKUP(A2198,英雄数据表!A:L,7,0),""))</f>
        <v>"2204602004"</v>
      </c>
      <c r="M2198" s="20" t="str">
        <f>IFERROR(VLOOKUP(B2198,属性中转表!$K$2:$O$21,5,FALSE),"")</f>
        <v/>
      </c>
      <c r="N2198" s="20" t="str">
        <f>IF(B2198=25,VLOOKUP(A2198,英雄数据表!A:L,8,FALSE),IF(B2198=50,VLOOKUP(A2198,英雄数据表!A:L,12,0),""))</f>
        <v/>
      </c>
    </row>
    <row r="2199" spans="1:14" x14ac:dyDescent="0.3">
      <c r="A2199" s="20">
        <v>22046</v>
      </c>
      <c r="B2199" s="21">
        <f t="shared" si="150"/>
        <v>98</v>
      </c>
      <c r="C2199" s="21">
        <v>5</v>
      </c>
      <c r="D2199" s="21">
        <f>VLOOKUP(A2199,英雄数据表!A:D,4,0)</f>
        <v>2</v>
      </c>
      <c r="E2199" s="20" t="str">
        <f>VLOOKUP(A2199,英雄数据表!A:C,3,0)</f>
        <v>真理守护者</v>
      </c>
      <c r="F2199" s="20">
        <f t="shared" si="151"/>
        <v>22046</v>
      </c>
      <c r="G2199" s="20">
        <f t="shared" si="152"/>
        <v>22046</v>
      </c>
      <c r="H2199" s="21" t="str">
        <f>VLOOKUP(B2199,属性中转表!A:F,6,FALSE)</f>
        <v>"hp":442800,"atk":12300</v>
      </c>
      <c r="I2199" s="20" t="str">
        <f>IF(VLOOKUP(B2199,属性中转表!A:G,7,FALSE)=0,"",VLOOKUP(VLOOKUP(B2199,属性中转表!A:G,7,FALSE),属性中转表!$K$2:$P$21,6,0))&amp;IF(VLOOKUP(B2199,属性中转表!A:G,7,FALSE)&gt;=50,VLOOKUP(A2199,英雄数据表!A:K,9,0),IF(VLOOKUP(B2199,属性中转表!A:G,7,FALSE)&gt;=25,VLOOKUP(A2199,英雄数据表!A:K,5,0),""))</f>
        <v>"atk":600,"hp":10000,"undpspro":200,"pvpdpspro":150,"pvpundpspro":150,"speed":10</v>
      </c>
      <c r="J2199" s="20" t="str">
        <f>IF(I2199="","",属性中转表!$I$1&amp;(IF(VLOOKUP(B2199,属性中转表!A:G,7,FALSE)=0,0,VLOOKUP(VLOOKUP(B2199,属性中转表!A:G,7,FALSE),属性中转表!$K$2:$P$21,4,0)))+IFERROR(VLOOKUP(A2199,英雄数据表!A:K,IF(武魂!B2199&gt;=50,10,IF(武魂!B2199&gt;=25,6)),0),0))</f>
        <v>,"dpspro":200</v>
      </c>
      <c r="K2199" s="32" t="str">
        <f t="shared" si="153"/>
        <v>"atk":600,"hp":10000,"undpspro":200,"pvpdpspro":150,"pvpundpspro":150,"speed":10,"dpspro":200</v>
      </c>
      <c r="L2199" s="20" t="str">
        <f>IF(B2199&gt;=50,VLOOKUP(A2199,英雄数据表!A:L,11,FALSE),IF(B2199&gt;=25,VLOOKUP(A2199,英雄数据表!A:L,7,0),""))</f>
        <v>"2204602004"</v>
      </c>
      <c r="M2199" s="20" t="str">
        <f>IFERROR(VLOOKUP(B2199,属性中转表!$K$2:$O$21,5,FALSE),"")</f>
        <v/>
      </c>
      <c r="N2199" s="20" t="str">
        <f>IF(B2199=25,VLOOKUP(A2199,英雄数据表!A:L,8,FALSE),IF(B2199=50,VLOOKUP(A2199,英雄数据表!A:L,12,0),""))</f>
        <v/>
      </c>
    </row>
    <row r="2200" spans="1:14" x14ac:dyDescent="0.3">
      <c r="A2200" s="20">
        <v>22046</v>
      </c>
      <c r="B2200" s="21">
        <f t="shared" si="150"/>
        <v>99</v>
      </c>
      <c r="C2200" s="21">
        <v>5</v>
      </c>
      <c r="D2200" s="21">
        <f>VLOOKUP(A2200,英雄数据表!A:D,4,0)</f>
        <v>2</v>
      </c>
      <c r="E2200" s="20" t="str">
        <f>VLOOKUP(A2200,英雄数据表!A:C,3,0)</f>
        <v>真理守护者</v>
      </c>
      <c r="F2200" s="20">
        <f t="shared" si="151"/>
        <v>22046</v>
      </c>
      <c r="G2200" s="20">
        <f t="shared" si="152"/>
        <v>22046</v>
      </c>
      <c r="H2200" s="21" t="str">
        <f>VLOOKUP(B2200,属性中转表!A:F,6,FALSE)</f>
        <v>"hp":448200,"atk":12450</v>
      </c>
      <c r="I2200" s="20" t="str">
        <f>IF(VLOOKUP(B2200,属性中转表!A:G,7,FALSE)=0,"",VLOOKUP(VLOOKUP(B2200,属性中转表!A:G,7,FALSE),属性中转表!$K$2:$P$21,6,0))&amp;IF(VLOOKUP(B2200,属性中转表!A:G,7,FALSE)&gt;=50,VLOOKUP(A2200,英雄数据表!A:K,9,0),IF(VLOOKUP(B2200,属性中转表!A:G,7,FALSE)&gt;=25,VLOOKUP(A2200,英雄数据表!A:K,5,0),""))</f>
        <v>"atk":600,"hp":10000,"undpspro":200,"pvpdpspro":150,"pvpundpspro":150,"speed":10</v>
      </c>
      <c r="J2200" s="20" t="str">
        <f>IF(I2200="","",属性中转表!$I$1&amp;(IF(VLOOKUP(B2200,属性中转表!A:G,7,FALSE)=0,0,VLOOKUP(VLOOKUP(B2200,属性中转表!A:G,7,FALSE),属性中转表!$K$2:$P$21,4,0)))+IFERROR(VLOOKUP(A2200,英雄数据表!A:K,IF(武魂!B2200&gt;=50,10,IF(武魂!B2200&gt;=25,6)),0),0))</f>
        <v>,"dpspro":200</v>
      </c>
      <c r="K2200" s="32" t="str">
        <f t="shared" si="153"/>
        <v>"atk":600,"hp":10000,"undpspro":200,"pvpdpspro":150,"pvpundpspro":150,"speed":10,"dpspro":200</v>
      </c>
      <c r="L2200" s="20" t="str">
        <f>IF(B2200&gt;=50,VLOOKUP(A2200,英雄数据表!A:L,11,FALSE),IF(B2200&gt;=25,VLOOKUP(A2200,英雄数据表!A:L,7,0),""))</f>
        <v>"2204602004"</v>
      </c>
      <c r="M2200" s="20" t="str">
        <f>IFERROR(VLOOKUP(B2200,属性中转表!$K$2:$O$21,5,FALSE),"")</f>
        <v/>
      </c>
      <c r="N2200" s="20" t="str">
        <f>IF(B2200=25,VLOOKUP(A2200,英雄数据表!A:L,8,FALSE),IF(B2200=50,VLOOKUP(A2200,英雄数据表!A:L,12,0),""))</f>
        <v/>
      </c>
    </row>
    <row r="2201" spans="1:14" x14ac:dyDescent="0.3">
      <c r="A2201" s="20">
        <v>22046</v>
      </c>
      <c r="B2201" s="21">
        <f t="shared" si="150"/>
        <v>100</v>
      </c>
      <c r="C2201" s="21">
        <v>5</v>
      </c>
      <c r="D2201" s="21">
        <f>VLOOKUP(A2201,英雄数据表!A:D,4,0)</f>
        <v>2</v>
      </c>
      <c r="E2201" s="20" t="str">
        <f>VLOOKUP(A2201,英雄数据表!A:C,3,0)</f>
        <v>真理守护者</v>
      </c>
      <c r="F2201" s="20">
        <f t="shared" si="151"/>
        <v>22046</v>
      </c>
      <c r="G2201" s="20">
        <f t="shared" si="152"/>
        <v>22046</v>
      </c>
      <c r="H2201" s="21" t="str">
        <f>VLOOKUP(B2201,属性中转表!A:F,6,FALSE)</f>
        <v>"hp":453600,"atk":12600</v>
      </c>
      <c r="I2201" s="20" t="str">
        <f>IF(VLOOKUP(B2201,属性中转表!A:G,7,FALSE)=0,"",VLOOKUP(VLOOKUP(B2201,属性中转表!A:G,7,FALSE),属性中转表!$K$2:$P$21,6,0))&amp;IF(VLOOKUP(B2201,属性中转表!A:G,7,FALSE)&gt;=50,VLOOKUP(A2201,英雄数据表!A:K,9,0),IF(VLOOKUP(B2201,属性中转表!A:G,7,FALSE)&gt;=25,VLOOKUP(A2201,英雄数据表!A:K,5,0),""))</f>
        <v>"atk":900,"hp":15000,"undpspro":200,"pvpdpspro":150,"pvpundpspro":150,"speed":20</v>
      </c>
      <c r="J2201" s="20" t="str">
        <f>IF(I2201="","",属性中转表!$I$1&amp;(IF(VLOOKUP(B2201,属性中转表!A:G,7,FALSE)=0,0,VLOOKUP(VLOOKUP(B2201,属性中转表!A:G,7,FALSE),属性中转表!$K$2:$P$21,4,0)))+IFERROR(VLOOKUP(A2201,英雄数据表!A:K,IF(武魂!B2201&gt;=50,10,IF(武魂!B2201&gt;=25,6)),0),0))</f>
        <v>,"dpspro":200</v>
      </c>
      <c r="K2201" s="32" t="str">
        <f t="shared" si="153"/>
        <v>"atk":900,"hp":15000,"undpspro":200,"pvpdpspro":150,"pvpundpspro":150,"speed":20,"dpspro":200</v>
      </c>
      <c r="L2201" s="20" t="str">
        <f>IF(B2201&gt;=50,VLOOKUP(A2201,英雄数据表!A:L,11,FALSE),IF(B2201&gt;=25,VLOOKUP(A2201,英雄数据表!A:L,7,0),""))</f>
        <v>"2204602004"</v>
      </c>
      <c r="M2201" s="20" t="str">
        <f>IFERROR(VLOOKUP(B2201,属性中转表!$K$2:$O$21,5,FALSE),"")</f>
        <v>"speed":10,"atk":300,"hp":5000</v>
      </c>
      <c r="N2201" s="20" t="str">
        <f>IF(B2201=25,VLOOKUP(A2201,英雄数据表!A:L,8,FALSE),IF(B2201=50,VLOOKUP(A2201,英雄数据表!A:L,12,0),""))</f>
        <v/>
      </c>
    </row>
    <row r="2202" spans="1:14" x14ac:dyDescent="0.3">
      <c r="A2202" s="20">
        <v>22056</v>
      </c>
      <c r="B2202" s="21">
        <f t="shared" si="150"/>
        <v>1</v>
      </c>
      <c r="C2202" s="21">
        <v>5</v>
      </c>
      <c r="D2202" s="21">
        <f>VLOOKUP(A2202,英雄数据表!A:D,4,0)</f>
        <v>2</v>
      </c>
      <c r="E2202" s="20" t="str">
        <f>VLOOKUP(A2202,英雄数据表!A:C,3,0)</f>
        <v>巨龙之心</v>
      </c>
      <c r="F2202" s="20">
        <f t="shared" si="151"/>
        <v>22056</v>
      </c>
      <c r="G2202" s="20">
        <f t="shared" si="152"/>
        <v>22056</v>
      </c>
      <c r="H2202" s="21" t="str">
        <f>VLOOKUP(B2202,属性中转表!A:F,6,FALSE)</f>
        <v>"hp":5400,"atk":150</v>
      </c>
      <c r="I2202" s="20" t="str">
        <f>IF(VLOOKUP(B2202,属性中转表!A:G,7,FALSE)=0,"",VLOOKUP(VLOOKUP(B2202,属性中转表!A:G,7,FALSE),属性中转表!$K$2:$P$21,6,0))&amp;IF(VLOOKUP(B2202,属性中转表!A:G,7,FALSE)&gt;=50,VLOOKUP(A2202,英雄数据表!A:K,9,0),IF(VLOOKUP(B2202,属性中转表!A:G,7,FALSE)&gt;=25,VLOOKUP(A2202,英雄数据表!A:K,5,0),""))</f>
        <v/>
      </c>
      <c r="J2202" s="20" t="str">
        <f>IF(I2202="","",属性中转表!$I$1&amp;(IF(VLOOKUP(B2202,属性中转表!A:G,7,FALSE)=0,0,VLOOKUP(VLOOKUP(B2202,属性中转表!A:G,7,FALSE),属性中转表!$K$2:$P$21,4,0)))+IFERROR(VLOOKUP(A2202,英雄数据表!A:K,IF(武魂!B2202&gt;=50,10,IF(武魂!B2202&gt;=25,6)),0),0))</f>
        <v/>
      </c>
      <c r="K2202" s="32" t="str">
        <f t="shared" si="153"/>
        <v/>
      </c>
      <c r="L2202" s="20" t="str">
        <f>IF(B2202&gt;=50,VLOOKUP(A2202,英雄数据表!A:L,11,FALSE),IF(B2202&gt;=25,VLOOKUP(A2202,英雄数据表!A:L,7,0),""))</f>
        <v/>
      </c>
      <c r="M2202" s="20" t="str">
        <f>IFERROR(VLOOKUP(B2202,属性中转表!$K$2:$O$21,5,FALSE),"")</f>
        <v/>
      </c>
      <c r="N2202" s="20" t="str">
        <f>IF(B2202=25,VLOOKUP(A2202,英雄数据表!A:L,8,FALSE),IF(B2202=50,VLOOKUP(A2202,英雄数据表!A:L,12,0),""))</f>
        <v/>
      </c>
    </row>
    <row r="2203" spans="1:14" x14ac:dyDescent="0.3">
      <c r="A2203" s="20">
        <v>22056</v>
      </c>
      <c r="B2203" s="21">
        <f t="shared" si="150"/>
        <v>2</v>
      </c>
      <c r="C2203" s="21">
        <v>5</v>
      </c>
      <c r="D2203" s="21">
        <f>VLOOKUP(A2203,英雄数据表!A:D,4,0)</f>
        <v>2</v>
      </c>
      <c r="E2203" s="20" t="str">
        <f>VLOOKUP(A2203,英雄数据表!A:C,3,0)</f>
        <v>巨龙之心</v>
      </c>
      <c r="F2203" s="20">
        <f t="shared" si="151"/>
        <v>22056</v>
      </c>
      <c r="G2203" s="20">
        <f t="shared" si="152"/>
        <v>22056</v>
      </c>
      <c r="H2203" s="21" t="str">
        <f>VLOOKUP(B2203,属性中转表!A:F,6,FALSE)</f>
        <v>"hp":7200,"atk":200</v>
      </c>
      <c r="I2203" s="20" t="str">
        <f>IF(VLOOKUP(B2203,属性中转表!A:G,7,FALSE)=0,"",VLOOKUP(VLOOKUP(B2203,属性中转表!A:G,7,FALSE),属性中转表!$K$2:$P$21,6,0))&amp;IF(VLOOKUP(B2203,属性中转表!A:G,7,FALSE)&gt;=50,VLOOKUP(A2203,英雄数据表!A:K,9,0),IF(VLOOKUP(B2203,属性中转表!A:G,7,FALSE)&gt;=25,VLOOKUP(A2203,英雄数据表!A:K,5,0),""))</f>
        <v/>
      </c>
      <c r="J2203" s="20" t="str">
        <f>IF(I2203="","",属性中转表!$I$1&amp;(IF(VLOOKUP(B2203,属性中转表!A:G,7,FALSE)=0,0,VLOOKUP(VLOOKUP(B2203,属性中转表!A:G,7,FALSE),属性中转表!$K$2:$P$21,4,0)))+IFERROR(VLOOKUP(A2203,英雄数据表!A:K,IF(武魂!B2203&gt;=50,10,IF(武魂!B2203&gt;=25,6)),0),0))</f>
        <v/>
      </c>
      <c r="K2203" s="32" t="str">
        <f t="shared" si="153"/>
        <v/>
      </c>
      <c r="L2203" s="20" t="str">
        <f>IF(B2203&gt;=50,VLOOKUP(A2203,英雄数据表!A:L,11,FALSE),IF(B2203&gt;=25,VLOOKUP(A2203,英雄数据表!A:L,7,0),""))</f>
        <v/>
      </c>
      <c r="M2203" s="20" t="str">
        <f>IFERROR(VLOOKUP(B2203,属性中转表!$K$2:$O$21,5,FALSE),"")</f>
        <v/>
      </c>
      <c r="N2203" s="20" t="str">
        <f>IF(B2203=25,VLOOKUP(A2203,英雄数据表!A:L,8,FALSE),IF(B2203=50,VLOOKUP(A2203,英雄数据表!A:L,12,0),""))</f>
        <v/>
      </c>
    </row>
    <row r="2204" spans="1:14" x14ac:dyDescent="0.3">
      <c r="A2204" s="20">
        <v>22056</v>
      </c>
      <c r="B2204" s="21">
        <f t="shared" si="150"/>
        <v>3</v>
      </c>
      <c r="C2204" s="21">
        <v>5</v>
      </c>
      <c r="D2204" s="21">
        <f>VLOOKUP(A2204,英雄数据表!A:D,4,0)</f>
        <v>2</v>
      </c>
      <c r="E2204" s="20" t="str">
        <f>VLOOKUP(A2204,英雄数据表!A:C,3,0)</f>
        <v>巨龙之心</v>
      </c>
      <c r="F2204" s="20">
        <f t="shared" si="151"/>
        <v>22056</v>
      </c>
      <c r="G2204" s="20">
        <f t="shared" si="152"/>
        <v>22056</v>
      </c>
      <c r="H2204" s="21" t="str">
        <f>VLOOKUP(B2204,属性中转表!A:F,6,FALSE)</f>
        <v>"hp":9000,"atk":250</v>
      </c>
      <c r="I2204" s="20" t="str">
        <f>IF(VLOOKUP(B2204,属性中转表!A:G,7,FALSE)=0,"",VLOOKUP(VLOOKUP(B2204,属性中转表!A:G,7,FALSE),属性中转表!$K$2:$P$21,6,0))&amp;IF(VLOOKUP(B2204,属性中转表!A:G,7,FALSE)&gt;=50,VLOOKUP(A2204,英雄数据表!A:K,9,0),IF(VLOOKUP(B2204,属性中转表!A:G,7,FALSE)&gt;=25,VLOOKUP(A2204,英雄数据表!A:K,5,0),""))</f>
        <v/>
      </c>
      <c r="J2204" s="20" t="str">
        <f>IF(I2204="","",属性中转表!$I$1&amp;(IF(VLOOKUP(B2204,属性中转表!A:G,7,FALSE)=0,0,VLOOKUP(VLOOKUP(B2204,属性中转表!A:G,7,FALSE),属性中转表!$K$2:$P$21,4,0)))+IFERROR(VLOOKUP(A2204,英雄数据表!A:K,IF(武魂!B2204&gt;=50,10,IF(武魂!B2204&gt;=25,6)),0),0))</f>
        <v/>
      </c>
      <c r="K2204" s="32" t="str">
        <f t="shared" si="153"/>
        <v/>
      </c>
      <c r="L2204" s="20" t="str">
        <f>IF(B2204&gt;=50,VLOOKUP(A2204,英雄数据表!A:L,11,FALSE),IF(B2204&gt;=25,VLOOKUP(A2204,英雄数据表!A:L,7,0),""))</f>
        <v/>
      </c>
      <c r="M2204" s="20" t="str">
        <f>IFERROR(VLOOKUP(B2204,属性中转表!$K$2:$O$21,5,FALSE),"")</f>
        <v/>
      </c>
      <c r="N2204" s="20" t="str">
        <f>IF(B2204=25,VLOOKUP(A2204,英雄数据表!A:L,8,FALSE),IF(B2204=50,VLOOKUP(A2204,英雄数据表!A:L,12,0),""))</f>
        <v/>
      </c>
    </row>
    <row r="2205" spans="1:14" x14ac:dyDescent="0.3">
      <c r="A2205" s="20">
        <v>22056</v>
      </c>
      <c r="B2205" s="21">
        <f t="shared" si="150"/>
        <v>4</v>
      </c>
      <c r="C2205" s="21">
        <v>5</v>
      </c>
      <c r="D2205" s="21">
        <f>VLOOKUP(A2205,英雄数据表!A:D,4,0)</f>
        <v>2</v>
      </c>
      <c r="E2205" s="20" t="str">
        <f>VLOOKUP(A2205,英雄数据表!A:C,3,0)</f>
        <v>巨龙之心</v>
      </c>
      <c r="F2205" s="20">
        <f t="shared" si="151"/>
        <v>22056</v>
      </c>
      <c r="G2205" s="20">
        <f t="shared" si="152"/>
        <v>22056</v>
      </c>
      <c r="H2205" s="21" t="str">
        <f>VLOOKUP(B2205,属性中转表!A:F,6,FALSE)</f>
        <v>"hp":10800,"atk":300</v>
      </c>
      <c r="I2205" s="20" t="str">
        <f>IF(VLOOKUP(B2205,属性中转表!A:G,7,FALSE)=0,"",VLOOKUP(VLOOKUP(B2205,属性中转表!A:G,7,FALSE),属性中转表!$K$2:$P$21,6,0))&amp;IF(VLOOKUP(B2205,属性中转表!A:G,7,FALSE)&gt;=50,VLOOKUP(A2205,英雄数据表!A:K,9,0),IF(VLOOKUP(B2205,属性中转表!A:G,7,FALSE)&gt;=25,VLOOKUP(A2205,英雄数据表!A:K,5,0),""))</f>
        <v/>
      </c>
      <c r="J2205" s="20" t="str">
        <f>IF(I2205="","",属性中转表!$I$1&amp;(IF(VLOOKUP(B2205,属性中转表!A:G,7,FALSE)=0,0,VLOOKUP(VLOOKUP(B2205,属性中转表!A:G,7,FALSE),属性中转表!$K$2:$P$21,4,0)))+IFERROR(VLOOKUP(A2205,英雄数据表!A:K,IF(武魂!B2205&gt;=50,10,IF(武魂!B2205&gt;=25,6)),0),0))</f>
        <v/>
      </c>
      <c r="K2205" s="32" t="str">
        <f t="shared" si="153"/>
        <v/>
      </c>
      <c r="L2205" s="20" t="str">
        <f>IF(B2205&gt;=50,VLOOKUP(A2205,英雄数据表!A:L,11,FALSE),IF(B2205&gt;=25,VLOOKUP(A2205,英雄数据表!A:L,7,0),""))</f>
        <v/>
      </c>
      <c r="M2205" s="20" t="str">
        <f>IFERROR(VLOOKUP(B2205,属性中转表!$K$2:$O$21,5,FALSE),"")</f>
        <v/>
      </c>
      <c r="N2205" s="20" t="str">
        <f>IF(B2205=25,VLOOKUP(A2205,英雄数据表!A:L,8,FALSE),IF(B2205=50,VLOOKUP(A2205,英雄数据表!A:L,12,0),""))</f>
        <v/>
      </c>
    </row>
    <row r="2206" spans="1:14" x14ac:dyDescent="0.3">
      <c r="A2206" s="20">
        <v>22056</v>
      </c>
      <c r="B2206" s="21">
        <f t="shared" si="150"/>
        <v>5</v>
      </c>
      <c r="C2206" s="21">
        <v>5</v>
      </c>
      <c r="D2206" s="21">
        <f>VLOOKUP(A2206,英雄数据表!A:D,4,0)</f>
        <v>2</v>
      </c>
      <c r="E2206" s="20" t="str">
        <f>VLOOKUP(A2206,英雄数据表!A:C,3,0)</f>
        <v>巨龙之心</v>
      </c>
      <c r="F2206" s="20">
        <f t="shared" si="151"/>
        <v>22056</v>
      </c>
      <c r="G2206" s="20">
        <f t="shared" si="152"/>
        <v>22056</v>
      </c>
      <c r="H2206" s="21" t="str">
        <f>VLOOKUP(B2206,属性中转表!A:F,6,FALSE)</f>
        <v>"hp":12600,"atk":350</v>
      </c>
      <c r="I2206" s="20" t="str">
        <f>IF(VLOOKUP(B2206,属性中转表!A:G,7,FALSE)=0,"",VLOOKUP(VLOOKUP(B2206,属性中转表!A:G,7,FALSE),属性中转表!$K$2:$P$21,6,0))&amp;IF(VLOOKUP(B2206,属性中转表!A:G,7,FALSE)&gt;=50,VLOOKUP(A2206,英雄数据表!A:K,9,0),IF(VLOOKUP(B2206,属性中转表!A:G,7,FALSE)&gt;=25,VLOOKUP(A2206,英雄数据表!A:K,5,0),""))</f>
        <v>"atk":300</v>
      </c>
      <c r="J2206" s="20" t="str">
        <f>IF(I2206="","",属性中转表!$I$1&amp;(IF(VLOOKUP(B2206,属性中转表!A:G,7,FALSE)=0,0,VLOOKUP(VLOOKUP(B2206,属性中转表!A:G,7,FALSE),属性中转表!$K$2:$P$21,4,0)))+IFERROR(VLOOKUP(A2206,英雄数据表!A:K,IF(武魂!B2206&gt;=50,10,IF(武魂!B2206&gt;=25,6)),0),0))</f>
        <v>,"dpspro":0</v>
      </c>
      <c r="K2206" s="32" t="str">
        <f t="shared" si="153"/>
        <v>"atk":300,"dpspro":0</v>
      </c>
      <c r="L2206" s="20" t="str">
        <f>IF(B2206&gt;=50,VLOOKUP(A2206,英雄数据表!A:L,11,FALSE),IF(B2206&gt;=25,VLOOKUP(A2206,英雄数据表!A:L,7,0),""))</f>
        <v/>
      </c>
      <c r="M2206" s="20" t="str">
        <f>IFERROR(VLOOKUP(B2206,属性中转表!$K$2:$O$21,5,FALSE),"")</f>
        <v>"atk":300</v>
      </c>
      <c r="N2206" s="20" t="str">
        <f>IF(B2206=25,VLOOKUP(A2206,英雄数据表!A:L,8,FALSE),IF(B2206=50,VLOOKUP(A2206,英雄数据表!A:L,12,0),""))</f>
        <v/>
      </c>
    </row>
    <row r="2207" spans="1:14" x14ac:dyDescent="0.3">
      <c r="A2207" s="20">
        <v>22056</v>
      </c>
      <c r="B2207" s="21">
        <f t="shared" si="150"/>
        <v>6</v>
      </c>
      <c r="C2207" s="21">
        <v>5</v>
      </c>
      <c r="D2207" s="21">
        <f>VLOOKUP(A2207,英雄数据表!A:D,4,0)</f>
        <v>2</v>
      </c>
      <c r="E2207" s="20" t="str">
        <f>VLOOKUP(A2207,英雄数据表!A:C,3,0)</f>
        <v>巨龙之心</v>
      </c>
      <c r="F2207" s="20">
        <f t="shared" si="151"/>
        <v>22056</v>
      </c>
      <c r="G2207" s="20">
        <f t="shared" si="152"/>
        <v>22056</v>
      </c>
      <c r="H2207" s="21" t="str">
        <f>VLOOKUP(B2207,属性中转表!A:F,6,FALSE)</f>
        <v>"hp":14400,"atk":400</v>
      </c>
      <c r="I2207" s="20" t="str">
        <f>IF(VLOOKUP(B2207,属性中转表!A:G,7,FALSE)=0,"",VLOOKUP(VLOOKUP(B2207,属性中转表!A:G,7,FALSE),属性中转表!$K$2:$P$21,6,0))&amp;IF(VLOOKUP(B2207,属性中转表!A:G,7,FALSE)&gt;=50,VLOOKUP(A2207,英雄数据表!A:K,9,0),IF(VLOOKUP(B2207,属性中转表!A:G,7,FALSE)&gt;=25,VLOOKUP(A2207,英雄数据表!A:K,5,0),""))</f>
        <v>"atk":300</v>
      </c>
      <c r="J2207" s="20" t="str">
        <f>IF(I2207="","",属性中转表!$I$1&amp;(IF(VLOOKUP(B2207,属性中转表!A:G,7,FALSE)=0,0,VLOOKUP(VLOOKUP(B2207,属性中转表!A:G,7,FALSE),属性中转表!$K$2:$P$21,4,0)))+IFERROR(VLOOKUP(A2207,英雄数据表!A:K,IF(武魂!B2207&gt;=50,10,IF(武魂!B2207&gt;=25,6)),0),0))</f>
        <v>,"dpspro":0</v>
      </c>
      <c r="K2207" s="32" t="str">
        <f t="shared" si="153"/>
        <v>"atk":300,"dpspro":0</v>
      </c>
      <c r="L2207" s="20" t="str">
        <f>IF(B2207&gt;=50,VLOOKUP(A2207,英雄数据表!A:L,11,FALSE),IF(B2207&gt;=25,VLOOKUP(A2207,英雄数据表!A:L,7,0),""))</f>
        <v/>
      </c>
      <c r="M2207" s="20" t="str">
        <f>IFERROR(VLOOKUP(B2207,属性中转表!$K$2:$O$21,5,FALSE),"")</f>
        <v/>
      </c>
      <c r="N2207" s="20" t="str">
        <f>IF(B2207=25,VLOOKUP(A2207,英雄数据表!A:L,8,FALSE),IF(B2207=50,VLOOKUP(A2207,英雄数据表!A:L,12,0),""))</f>
        <v/>
      </c>
    </row>
    <row r="2208" spans="1:14" x14ac:dyDescent="0.3">
      <c r="A2208" s="20">
        <v>22056</v>
      </c>
      <c r="B2208" s="21">
        <f t="shared" si="150"/>
        <v>7</v>
      </c>
      <c r="C2208" s="21">
        <v>5</v>
      </c>
      <c r="D2208" s="21">
        <f>VLOOKUP(A2208,英雄数据表!A:D,4,0)</f>
        <v>2</v>
      </c>
      <c r="E2208" s="20" t="str">
        <f>VLOOKUP(A2208,英雄数据表!A:C,3,0)</f>
        <v>巨龙之心</v>
      </c>
      <c r="F2208" s="20">
        <f t="shared" si="151"/>
        <v>22056</v>
      </c>
      <c r="G2208" s="20">
        <f t="shared" si="152"/>
        <v>22056</v>
      </c>
      <c r="H2208" s="21" t="str">
        <f>VLOOKUP(B2208,属性中转表!A:F,6,FALSE)</f>
        <v>"hp":16200,"atk":450</v>
      </c>
      <c r="I2208" s="20" t="str">
        <f>IF(VLOOKUP(B2208,属性中转表!A:G,7,FALSE)=0,"",VLOOKUP(VLOOKUP(B2208,属性中转表!A:G,7,FALSE),属性中转表!$K$2:$P$21,6,0))&amp;IF(VLOOKUP(B2208,属性中转表!A:G,7,FALSE)&gt;=50,VLOOKUP(A2208,英雄数据表!A:K,9,0),IF(VLOOKUP(B2208,属性中转表!A:G,7,FALSE)&gt;=25,VLOOKUP(A2208,英雄数据表!A:K,5,0),""))</f>
        <v>"atk":300</v>
      </c>
      <c r="J2208" s="20" t="str">
        <f>IF(I2208="","",属性中转表!$I$1&amp;(IF(VLOOKUP(B2208,属性中转表!A:G,7,FALSE)=0,0,VLOOKUP(VLOOKUP(B2208,属性中转表!A:G,7,FALSE),属性中转表!$K$2:$P$21,4,0)))+IFERROR(VLOOKUP(A2208,英雄数据表!A:K,IF(武魂!B2208&gt;=50,10,IF(武魂!B2208&gt;=25,6)),0),0))</f>
        <v>,"dpspro":0</v>
      </c>
      <c r="K2208" s="32" t="str">
        <f t="shared" si="153"/>
        <v>"atk":300,"dpspro":0</v>
      </c>
      <c r="L2208" s="20" t="str">
        <f>IF(B2208&gt;=50,VLOOKUP(A2208,英雄数据表!A:L,11,FALSE),IF(B2208&gt;=25,VLOOKUP(A2208,英雄数据表!A:L,7,0),""))</f>
        <v/>
      </c>
      <c r="M2208" s="20" t="str">
        <f>IFERROR(VLOOKUP(B2208,属性中转表!$K$2:$O$21,5,FALSE),"")</f>
        <v/>
      </c>
      <c r="N2208" s="20" t="str">
        <f>IF(B2208=25,VLOOKUP(A2208,英雄数据表!A:L,8,FALSE),IF(B2208=50,VLOOKUP(A2208,英雄数据表!A:L,12,0),""))</f>
        <v/>
      </c>
    </row>
    <row r="2209" spans="1:14" x14ac:dyDescent="0.3">
      <c r="A2209" s="20">
        <v>22056</v>
      </c>
      <c r="B2209" s="21">
        <f t="shared" si="150"/>
        <v>8</v>
      </c>
      <c r="C2209" s="21">
        <v>5</v>
      </c>
      <c r="D2209" s="21">
        <f>VLOOKUP(A2209,英雄数据表!A:D,4,0)</f>
        <v>2</v>
      </c>
      <c r="E2209" s="20" t="str">
        <f>VLOOKUP(A2209,英雄数据表!A:C,3,0)</f>
        <v>巨龙之心</v>
      </c>
      <c r="F2209" s="20">
        <f t="shared" si="151"/>
        <v>22056</v>
      </c>
      <c r="G2209" s="20">
        <f t="shared" si="152"/>
        <v>22056</v>
      </c>
      <c r="H2209" s="21" t="str">
        <f>VLOOKUP(B2209,属性中转表!A:F,6,FALSE)</f>
        <v>"hp":18000,"atk":500</v>
      </c>
      <c r="I2209" s="20" t="str">
        <f>IF(VLOOKUP(B2209,属性中转表!A:G,7,FALSE)=0,"",VLOOKUP(VLOOKUP(B2209,属性中转表!A:G,7,FALSE),属性中转表!$K$2:$P$21,6,0))&amp;IF(VLOOKUP(B2209,属性中转表!A:G,7,FALSE)&gt;=50,VLOOKUP(A2209,英雄数据表!A:K,9,0),IF(VLOOKUP(B2209,属性中转表!A:G,7,FALSE)&gt;=25,VLOOKUP(A2209,英雄数据表!A:K,5,0),""))</f>
        <v>"atk":300</v>
      </c>
      <c r="J2209" s="20" t="str">
        <f>IF(I2209="","",属性中转表!$I$1&amp;(IF(VLOOKUP(B2209,属性中转表!A:G,7,FALSE)=0,0,VLOOKUP(VLOOKUP(B2209,属性中转表!A:G,7,FALSE),属性中转表!$K$2:$P$21,4,0)))+IFERROR(VLOOKUP(A2209,英雄数据表!A:K,IF(武魂!B2209&gt;=50,10,IF(武魂!B2209&gt;=25,6)),0),0))</f>
        <v>,"dpspro":0</v>
      </c>
      <c r="K2209" s="32" t="str">
        <f t="shared" si="153"/>
        <v>"atk":300,"dpspro":0</v>
      </c>
      <c r="L2209" s="20" t="str">
        <f>IF(B2209&gt;=50,VLOOKUP(A2209,英雄数据表!A:L,11,FALSE),IF(B2209&gt;=25,VLOOKUP(A2209,英雄数据表!A:L,7,0),""))</f>
        <v/>
      </c>
      <c r="M2209" s="20" t="str">
        <f>IFERROR(VLOOKUP(B2209,属性中转表!$K$2:$O$21,5,FALSE),"")</f>
        <v/>
      </c>
      <c r="N2209" s="20" t="str">
        <f>IF(B2209=25,VLOOKUP(A2209,英雄数据表!A:L,8,FALSE),IF(B2209=50,VLOOKUP(A2209,英雄数据表!A:L,12,0),""))</f>
        <v/>
      </c>
    </row>
    <row r="2210" spans="1:14" x14ac:dyDescent="0.3">
      <c r="A2210" s="20">
        <v>22056</v>
      </c>
      <c r="B2210" s="21">
        <f t="shared" si="150"/>
        <v>9</v>
      </c>
      <c r="C2210" s="21">
        <v>5</v>
      </c>
      <c r="D2210" s="21">
        <f>VLOOKUP(A2210,英雄数据表!A:D,4,0)</f>
        <v>2</v>
      </c>
      <c r="E2210" s="20" t="str">
        <f>VLOOKUP(A2210,英雄数据表!A:C,3,0)</f>
        <v>巨龙之心</v>
      </c>
      <c r="F2210" s="20">
        <f t="shared" si="151"/>
        <v>22056</v>
      </c>
      <c r="G2210" s="20">
        <f t="shared" si="152"/>
        <v>22056</v>
      </c>
      <c r="H2210" s="21" t="str">
        <f>VLOOKUP(B2210,属性中转表!A:F,6,FALSE)</f>
        <v>"hp":19800,"atk":550</v>
      </c>
      <c r="I2210" s="20" t="str">
        <f>IF(VLOOKUP(B2210,属性中转表!A:G,7,FALSE)=0,"",VLOOKUP(VLOOKUP(B2210,属性中转表!A:G,7,FALSE),属性中转表!$K$2:$P$21,6,0))&amp;IF(VLOOKUP(B2210,属性中转表!A:G,7,FALSE)&gt;=50,VLOOKUP(A2210,英雄数据表!A:K,9,0),IF(VLOOKUP(B2210,属性中转表!A:G,7,FALSE)&gt;=25,VLOOKUP(A2210,英雄数据表!A:K,5,0),""))</f>
        <v>"atk":300</v>
      </c>
      <c r="J2210" s="20" t="str">
        <f>IF(I2210="","",属性中转表!$I$1&amp;(IF(VLOOKUP(B2210,属性中转表!A:G,7,FALSE)=0,0,VLOOKUP(VLOOKUP(B2210,属性中转表!A:G,7,FALSE),属性中转表!$K$2:$P$21,4,0)))+IFERROR(VLOOKUP(A2210,英雄数据表!A:K,IF(武魂!B2210&gt;=50,10,IF(武魂!B2210&gt;=25,6)),0),0))</f>
        <v>,"dpspro":0</v>
      </c>
      <c r="K2210" s="32" t="str">
        <f t="shared" si="153"/>
        <v>"atk":300,"dpspro":0</v>
      </c>
      <c r="L2210" s="20" t="str">
        <f>IF(B2210&gt;=50,VLOOKUP(A2210,英雄数据表!A:L,11,FALSE),IF(B2210&gt;=25,VLOOKUP(A2210,英雄数据表!A:L,7,0),""))</f>
        <v/>
      </c>
      <c r="M2210" s="20" t="str">
        <f>IFERROR(VLOOKUP(B2210,属性中转表!$K$2:$O$21,5,FALSE),"")</f>
        <v/>
      </c>
      <c r="N2210" s="20" t="str">
        <f>IF(B2210=25,VLOOKUP(A2210,英雄数据表!A:L,8,FALSE),IF(B2210=50,VLOOKUP(A2210,英雄数据表!A:L,12,0),""))</f>
        <v/>
      </c>
    </row>
    <row r="2211" spans="1:14" x14ac:dyDescent="0.3">
      <c r="A2211" s="20">
        <v>22056</v>
      </c>
      <c r="B2211" s="21">
        <f t="shared" si="150"/>
        <v>10</v>
      </c>
      <c r="C2211" s="21">
        <v>5</v>
      </c>
      <c r="D2211" s="21">
        <f>VLOOKUP(A2211,英雄数据表!A:D,4,0)</f>
        <v>2</v>
      </c>
      <c r="E2211" s="20" t="str">
        <f>VLOOKUP(A2211,英雄数据表!A:C,3,0)</f>
        <v>巨龙之心</v>
      </c>
      <c r="F2211" s="20">
        <f t="shared" si="151"/>
        <v>22056</v>
      </c>
      <c r="G2211" s="20">
        <f t="shared" si="152"/>
        <v>22056</v>
      </c>
      <c r="H2211" s="21" t="str">
        <f>VLOOKUP(B2211,属性中转表!A:F,6,FALSE)</f>
        <v>"hp":21600,"atk":600</v>
      </c>
      <c r="I2211" s="20" t="str">
        <f>IF(VLOOKUP(B2211,属性中转表!A:G,7,FALSE)=0,"",VLOOKUP(VLOOKUP(B2211,属性中转表!A:G,7,FALSE),属性中转表!$K$2:$P$21,6,0))&amp;IF(VLOOKUP(B2211,属性中转表!A:G,7,FALSE)&gt;=50,VLOOKUP(A2211,英雄数据表!A:K,9,0),IF(VLOOKUP(B2211,属性中转表!A:G,7,FALSE)&gt;=25,VLOOKUP(A2211,英雄数据表!A:K,5,0),""))</f>
        <v>"atk":300,"hp":5000</v>
      </c>
      <c r="J2211" s="20" t="str">
        <f>IF(I2211="","",属性中转表!$I$1&amp;(IF(VLOOKUP(B2211,属性中转表!A:G,7,FALSE)=0,0,VLOOKUP(VLOOKUP(B2211,属性中转表!A:G,7,FALSE),属性中转表!$K$2:$P$21,4,0)))+IFERROR(VLOOKUP(A2211,英雄数据表!A:K,IF(武魂!B2211&gt;=50,10,IF(武魂!B2211&gt;=25,6)),0),0))</f>
        <v>,"dpspro":0</v>
      </c>
      <c r="K2211" s="32" t="str">
        <f t="shared" si="153"/>
        <v>"atk":300,"hp":5000,"dpspro":0</v>
      </c>
      <c r="L2211" s="20" t="str">
        <f>IF(B2211&gt;=50,VLOOKUP(A2211,英雄数据表!A:L,11,FALSE),IF(B2211&gt;=25,VLOOKUP(A2211,英雄数据表!A:L,7,0),""))</f>
        <v/>
      </c>
      <c r="M2211" s="20" t="str">
        <f>IFERROR(VLOOKUP(B2211,属性中转表!$K$2:$O$21,5,FALSE),"")</f>
        <v>"hp":5000</v>
      </c>
      <c r="N2211" s="20" t="str">
        <f>IF(B2211=25,VLOOKUP(A2211,英雄数据表!A:L,8,FALSE),IF(B2211=50,VLOOKUP(A2211,英雄数据表!A:L,12,0),""))</f>
        <v/>
      </c>
    </row>
    <row r="2212" spans="1:14" x14ac:dyDescent="0.3">
      <c r="A2212" s="20">
        <v>22056</v>
      </c>
      <c r="B2212" s="21">
        <f t="shared" si="150"/>
        <v>11</v>
      </c>
      <c r="C2212" s="21">
        <v>5</v>
      </c>
      <c r="D2212" s="21">
        <f>VLOOKUP(A2212,英雄数据表!A:D,4,0)</f>
        <v>2</v>
      </c>
      <c r="E2212" s="20" t="str">
        <f>VLOOKUP(A2212,英雄数据表!A:C,3,0)</f>
        <v>巨龙之心</v>
      </c>
      <c r="F2212" s="20">
        <f t="shared" si="151"/>
        <v>22056</v>
      </c>
      <c r="G2212" s="20">
        <f t="shared" si="152"/>
        <v>22056</v>
      </c>
      <c r="H2212" s="21" t="str">
        <f>VLOOKUP(B2212,属性中转表!A:F,6,FALSE)</f>
        <v>"hp":24300,"atk":675</v>
      </c>
      <c r="I2212" s="20" t="str">
        <f>IF(VLOOKUP(B2212,属性中转表!A:G,7,FALSE)=0,"",VLOOKUP(VLOOKUP(B2212,属性中转表!A:G,7,FALSE),属性中转表!$K$2:$P$21,6,0))&amp;IF(VLOOKUP(B2212,属性中转表!A:G,7,FALSE)&gt;=50,VLOOKUP(A2212,英雄数据表!A:K,9,0),IF(VLOOKUP(B2212,属性中转表!A:G,7,FALSE)&gt;=25,VLOOKUP(A2212,英雄数据表!A:K,5,0),""))</f>
        <v>"atk":300,"hp":5000</v>
      </c>
      <c r="J2212" s="20" t="str">
        <f>IF(I2212="","",属性中转表!$I$1&amp;(IF(VLOOKUP(B2212,属性中转表!A:G,7,FALSE)=0,0,VLOOKUP(VLOOKUP(B2212,属性中转表!A:G,7,FALSE),属性中转表!$K$2:$P$21,4,0)))+IFERROR(VLOOKUP(A2212,英雄数据表!A:K,IF(武魂!B2212&gt;=50,10,IF(武魂!B2212&gt;=25,6)),0),0))</f>
        <v>,"dpspro":0</v>
      </c>
      <c r="K2212" s="32" t="str">
        <f t="shared" si="153"/>
        <v>"atk":300,"hp":5000,"dpspro":0</v>
      </c>
      <c r="L2212" s="20" t="str">
        <f>IF(B2212&gt;=50,VLOOKUP(A2212,英雄数据表!A:L,11,FALSE),IF(B2212&gt;=25,VLOOKUP(A2212,英雄数据表!A:L,7,0),""))</f>
        <v/>
      </c>
      <c r="M2212" s="20" t="str">
        <f>IFERROR(VLOOKUP(B2212,属性中转表!$K$2:$O$21,5,FALSE),"")</f>
        <v/>
      </c>
      <c r="N2212" s="20" t="str">
        <f>IF(B2212=25,VLOOKUP(A2212,英雄数据表!A:L,8,FALSE),IF(B2212=50,VLOOKUP(A2212,英雄数据表!A:L,12,0),""))</f>
        <v/>
      </c>
    </row>
    <row r="2213" spans="1:14" x14ac:dyDescent="0.3">
      <c r="A2213" s="20">
        <v>22056</v>
      </c>
      <c r="B2213" s="21">
        <f t="shared" si="150"/>
        <v>12</v>
      </c>
      <c r="C2213" s="21">
        <v>5</v>
      </c>
      <c r="D2213" s="21">
        <f>VLOOKUP(A2213,英雄数据表!A:D,4,0)</f>
        <v>2</v>
      </c>
      <c r="E2213" s="20" t="str">
        <f>VLOOKUP(A2213,英雄数据表!A:C,3,0)</f>
        <v>巨龙之心</v>
      </c>
      <c r="F2213" s="20">
        <f t="shared" si="151"/>
        <v>22056</v>
      </c>
      <c r="G2213" s="20">
        <f t="shared" si="152"/>
        <v>22056</v>
      </c>
      <c r="H2213" s="21" t="str">
        <f>VLOOKUP(B2213,属性中转表!A:F,6,FALSE)</f>
        <v>"hp":27000,"atk":750</v>
      </c>
      <c r="I2213" s="20" t="str">
        <f>IF(VLOOKUP(B2213,属性中转表!A:G,7,FALSE)=0,"",VLOOKUP(VLOOKUP(B2213,属性中转表!A:G,7,FALSE),属性中转表!$K$2:$P$21,6,0))&amp;IF(VLOOKUP(B2213,属性中转表!A:G,7,FALSE)&gt;=50,VLOOKUP(A2213,英雄数据表!A:K,9,0),IF(VLOOKUP(B2213,属性中转表!A:G,7,FALSE)&gt;=25,VLOOKUP(A2213,英雄数据表!A:K,5,0),""))</f>
        <v>"atk":300,"hp":5000</v>
      </c>
      <c r="J2213" s="20" t="str">
        <f>IF(I2213="","",属性中转表!$I$1&amp;(IF(VLOOKUP(B2213,属性中转表!A:G,7,FALSE)=0,0,VLOOKUP(VLOOKUP(B2213,属性中转表!A:G,7,FALSE),属性中转表!$K$2:$P$21,4,0)))+IFERROR(VLOOKUP(A2213,英雄数据表!A:K,IF(武魂!B2213&gt;=50,10,IF(武魂!B2213&gt;=25,6)),0),0))</f>
        <v>,"dpspro":0</v>
      </c>
      <c r="K2213" s="32" t="str">
        <f t="shared" si="153"/>
        <v>"atk":300,"hp":5000,"dpspro":0</v>
      </c>
      <c r="L2213" s="20" t="str">
        <f>IF(B2213&gt;=50,VLOOKUP(A2213,英雄数据表!A:L,11,FALSE),IF(B2213&gt;=25,VLOOKUP(A2213,英雄数据表!A:L,7,0),""))</f>
        <v/>
      </c>
      <c r="M2213" s="20" t="str">
        <f>IFERROR(VLOOKUP(B2213,属性中转表!$K$2:$O$21,5,FALSE),"")</f>
        <v/>
      </c>
      <c r="N2213" s="20" t="str">
        <f>IF(B2213=25,VLOOKUP(A2213,英雄数据表!A:L,8,FALSE),IF(B2213=50,VLOOKUP(A2213,英雄数据表!A:L,12,0),""))</f>
        <v/>
      </c>
    </row>
    <row r="2214" spans="1:14" x14ac:dyDescent="0.3">
      <c r="A2214" s="20">
        <v>22056</v>
      </c>
      <c r="B2214" s="21">
        <f t="shared" si="150"/>
        <v>13</v>
      </c>
      <c r="C2214" s="21">
        <v>5</v>
      </c>
      <c r="D2214" s="21">
        <f>VLOOKUP(A2214,英雄数据表!A:D,4,0)</f>
        <v>2</v>
      </c>
      <c r="E2214" s="20" t="str">
        <f>VLOOKUP(A2214,英雄数据表!A:C,3,0)</f>
        <v>巨龙之心</v>
      </c>
      <c r="F2214" s="20">
        <f t="shared" si="151"/>
        <v>22056</v>
      </c>
      <c r="G2214" s="20">
        <f t="shared" si="152"/>
        <v>22056</v>
      </c>
      <c r="H2214" s="21" t="str">
        <f>VLOOKUP(B2214,属性中转表!A:F,6,FALSE)</f>
        <v>"hp":29700,"atk":825</v>
      </c>
      <c r="I2214" s="20" t="str">
        <f>IF(VLOOKUP(B2214,属性中转表!A:G,7,FALSE)=0,"",VLOOKUP(VLOOKUP(B2214,属性中转表!A:G,7,FALSE),属性中转表!$K$2:$P$21,6,0))&amp;IF(VLOOKUP(B2214,属性中转表!A:G,7,FALSE)&gt;=50,VLOOKUP(A2214,英雄数据表!A:K,9,0),IF(VLOOKUP(B2214,属性中转表!A:G,7,FALSE)&gt;=25,VLOOKUP(A2214,英雄数据表!A:K,5,0),""))</f>
        <v>"atk":300,"hp":5000</v>
      </c>
      <c r="J2214" s="20" t="str">
        <f>IF(I2214="","",属性中转表!$I$1&amp;(IF(VLOOKUP(B2214,属性中转表!A:G,7,FALSE)=0,0,VLOOKUP(VLOOKUP(B2214,属性中转表!A:G,7,FALSE),属性中转表!$K$2:$P$21,4,0)))+IFERROR(VLOOKUP(A2214,英雄数据表!A:K,IF(武魂!B2214&gt;=50,10,IF(武魂!B2214&gt;=25,6)),0),0))</f>
        <v>,"dpspro":0</v>
      </c>
      <c r="K2214" s="32" t="str">
        <f t="shared" si="153"/>
        <v>"atk":300,"hp":5000,"dpspro":0</v>
      </c>
      <c r="L2214" s="20" t="str">
        <f>IF(B2214&gt;=50,VLOOKUP(A2214,英雄数据表!A:L,11,FALSE),IF(B2214&gt;=25,VLOOKUP(A2214,英雄数据表!A:L,7,0),""))</f>
        <v/>
      </c>
      <c r="M2214" s="20" t="str">
        <f>IFERROR(VLOOKUP(B2214,属性中转表!$K$2:$O$21,5,FALSE),"")</f>
        <v/>
      </c>
      <c r="N2214" s="20" t="str">
        <f>IF(B2214=25,VLOOKUP(A2214,英雄数据表!A:L,8,FALSE),IF(B2214=50,VLOOKUP(A2214,英雄数据表!A:L,12,0),""))</f>
        <v/>
      </c>
    </row>
    <row r="2215" spans="1:14" x14ac:dyDescent="0.3">
      <c r="A2215" s="20">
        <v>22056</v>
      </c>
      <c r="B2215" s="21">
        <f t="shared" si="150"/>
        <v>14</v>
      </c>
      <c r="C2215" s="21">
        <v>5</v>
      </c>
      <c r="D2215" s="21">
        <f>VLOOKUP(A2215,英雄数据表!A:D,4,0)</f>
        <v>2</v>
      </c>
      <c r="E2215" s="20" t="str">
        <f>VLOOKUP(A2215,英雄数据表!A:C,3,0)</f>
        <v>巨龙之心</v>
      </c>
      <c r="F2215" s="20">
        <f t="shared" si="151"/>
        <v>22056</v>
      </c>
      <c r="G2215" s="20">
        <f t="shared" si="152"/>
        <v>22056</v>
      </c>
      <c r="H2215" s="21" t="str">
        <f>VLOOKUP(B2215,属性中转表!A:F,6,FALSE)</f>
        <v>"hp":32400,"atk":900</v>
      </c>
      <c r="I2215" s="20" t="str">
        <f>IF(VLOOKUP(B2215,属性中转表!A:G,7,FALSE)=0,"",VLOOKUP(VLOOKUP(B2215,属性中转表!A:G,7,FALSE),属性中转表!$K$2:$P$21,6,0))&amp;IF(VLOOKUP(B2215,属性中转表!A:G,7,FALSE)&gt;=50,VLOOKUP(A2215,英雄数据表!A:K,9,0),IF(VLOOKUP(B2215,属性中转表!A:G,7,FALSE)&gt;=25,VLOOKUP(A2215,英雄数据表!A:K,5,0),""))</f>
        <v>"atk":300,"hp":5000</v>
      </c>
      <c r="J2215" s="20" t="str">
        <f>IF(I2215="","",属性中转表!$I$1&amp;(IF(VLOOKUP(B2215,属性中转表!A:G,7,FALSE)=0,0,VLOOKUP(VLOOKUP(B2215,属性中转表!A:G,7,FALSE),属性中转表!$K$2:$P$21,4,0)))+IFERROR(VLOOKUP(A2215,英雄数据表!A:K,IF(武魂!B2215&gt;=50,10,IF(武魂!B2215&gt;=25,6)),0),0))</f>
        <v>,"dpspro":0</v>
      </c>
      <c r="K2215" s="32" t="str">
        <f t="shared" si="153"/>
        <v>"atk":300,"hp":5000,"dpspro":0</v>
      </c>
      <c r="L2215" s="20" t="str">
        <f>IF(B2215&gt;=50,VLOOKUP(A2215,英雄数据表!A:L,11,FALSE),IF(B2215&gt;=25,VLOOKUP(A2215,英雄数据表!A:L,7,0),""))</f>
        <v/>
      </c>
      <c r="M2215" s="20" t="str">
        <f>IFERROR(VLOOKUP(B2215,属性中转表!$K$2:$O$21,5,FALSE),"")</f>
        <v/>
      </c>
      <c r="N2215" s="20" t="str">
        <f>IF(B2215=25,VLOOKUP(A2215,英雄数据表!A:L,8,FALSE),IF(B2215=50,VLOOKUP(A2215,英雄数据表!A:L,12,0),""))</f>
        <v/>
      </c>
    </row>
    <row r="2216" spans="1:14" x14ac:dyDescent="0.3">
      <c r="A2216" s="20">
        <v>22056</v>
      </c>
      <c r="B2216" s="21">
        <f t="shared" si="150"/>
        <v>15</v>
      </c>
      <c r="C2216" s="21">
        <v>5</v>
      </c>
      <c r="D2216" s="21">
        <f>VLOOKUP(A2216,英雄数据表!A:D,4,0)</f>
        <v>2</v>
      </c>
      <c r="E2216" s="20" t="str">
        <f>VLOOKUP(A2216,英雄数据表!A:C,3,0)</f>
        <v>巨龙之心</v>
      </c>
      <c r="F2216" s="20">
        <f t="shared" si="151"/>
        <v>22056</v>
      </c>
      <c r="G2216" s="20">
        <f t="shared" si="152"/>
        <v>22056</v>
      </c>
      <c r="H2216" s="21" t="str">
        <f>VLOOKUP(B2216,属性中转表!A:F,6,FALSE)</f>
        <v>"hp":35100,"atk":975</v>
      </c>
      <c r="I2216" s="20" t="str">
        <f>IF(VLOOKUP(B2216,属性中转表!A:G,7,FALSE)=0,"",VLOOKUP(VLOOKUP(B2216,属性中转表!A:G,7,FALSE),属性中转表!$K$2:$P$21,6,0))&amp;IF(VLOOKUP(B2216,属性中转表!A:G,7,FALSE)&gt;=50,VLOOKUP(A2216,英雄数据表!A:K,9,0),IF(VLOOKUP(B2216,属性中转表!A:G,7,FALSE)&gt;=25,VLOOKUP(A2216,英雄数据表!A:K,5,0),""))</f>
        <v>"atk":300,"hp":5000,"undpspro":50</v>
      </c>
      <c r="J2216" s="20" t="str">
        <f>IF(I2216="","",属性中转表!$I$1&amp;(IF(VLOOKUP(B2216,属性中转表!A:G,7,FALSE)=0,0,VLOOKUP(VLOOKUP(B2216,属性中转表!A:G,7,FALSE),属性中转表!$K$2:$P$21,4,0)))+IFERROR(VLOOKUP(A2216,英雄数据表!A:K,IF(武魂!B2216&gt;=50,10,IF(武魂!B2216&gt;=25,6)),0),0))</f>
        <v>,"dpspro":0</v>
      </c>
      <c r="K2216" s="32" t="str">
        <f t="shared" si="153"/>
        <v>"atk":300,"hp":5000,"undpspro":50,"dpspro":0</v>
      </c>
      <c r="L2216" s="20" t="str">
        <f>IF(B2216&gt;=50,VLOOKUP(A2216,英雄数据表!A:L,11,FALSE),IF(B2216&gt;=25,VLOOKUP(A2216,英雄数据表!A:L,7,0),""))</f>
        <v/>
      </c>
      <c r="M2216" s="20" t="str">
        <f>IFERROR(VLOOKUP(B2216,属性中转表!$K$2:$O$21,5,FALSE),"")</f>
        <v>"undpspro":50</v>
      </c>
      <c r="N2216" s="20" t="str">
        <f>IF(B2216=25,VLOOKUP(A2216,英雄数据表!A:L,8,FALSE),IF(B2216=50,VLOOKUP(A2216,英雄数据表!A:L,12,0),""))</f>
        <v/>
      </c>
    </row>
    <row r="2217" spans="1:14" x14ac:dyDescent="0.3">
      <c r="A2217" s="20">
        <v>22056</v>
      </c>
      <c r="B2217" s="21">
        <f t="shared" si="150"/>
        <v>16</v>
      </c>
      <c r="C2217" s="21">
        <v>5</v>
      </c>
      <c r="D2217" s="21">
        <f>VLOOKUP(A2217,英雄数据表!A:D,4,0)</f>
        <v>2</v>
      </c>
      <c r="E2217" s="20" t="str">
        <f>VLOOKUP(A2217,英雄数据表!A:C,3,0)</f>
        <v>巨龙之心</v>
      </c>
      <c r="F2217" s="20">
        <f t="shared" si="151"/>
        <v>22056</v>
      </c>
      <c r="G2217" s="20">
        <f t="shared" si="152"/>
        <v>22056</v>
      </c>
      <c r="H2217" s="21" t="str">
        <f>VLOOKUP(B2217,属性中转表!A:F,6,FALSE)</f>
        <v>"hp":37800,"atk":1050</v>
      </c>
      <c r="I2217" s="20" t="str">
        <f>IF(VLOOKUP(B2217,属性中转表!A:G,7,FALSE)=0,"",VLOOKUP(VLOOKUP(B2217,属性中转表!A:G,7,FALSE),属性中转表!$K$2:$P$21,6,0))&amp;IF(VLOOKUP(B2217,属性中转表!A:G,7,FALSE)&gt;=50,VLOOKUP(A2217,英雄数据表!A:K,9,0),IF(VLOOKUP(B2217,属性中转表!A:G,7,FALSE)&gt;=25,VLOOKUP(A2217,英雄数据表!A:K,5,0),""))</f>
        <v>"atk":300,"hp":5000,"undpspro":50</v>
      </c>
      <c r="J2217" s="20" t="str">
        <f>IF(I2217="","",属性中转表!$I$1&amp;(IF(VLOOKUP(B2217,属性中转表!A:G,7,FALSE)=0,0,VLOOKUP(VLOOKUP(B2217,属性中转表!A:G,7,FALSE),属性中转表!$K$2:$P$21,4,0)))+IFERROR(VLOOKUP(A2217,英雄数据表!A:K,IF(武魂!B2217&gt;=50,10,IF(武魂!B2217&gt;=25,6)),0),0))</f>
        <v>,"dpspro":0</v>
      </c>
      <c r="K2217" s="32" t="str">
        <f t="shared" si="153"/>
        <v>"atk":300,"hp":5000,"undpspro":50,"dpspro":0</v>
      </c>
      <c r="L2217" s="20" t="str">
        <f>IF(B2217&gt;=50,VLOOKUP(A2217,英雄数据表!A:L,11,FALSE),IF(B2217&gt;=25,VLOOKUP(A2217,英雄数据表!A:L,7,0),""))</f>
        <v/>
      </c>
      <c r="M2217" s="20" t="str">
        <f>IFERROR(VLOOKUP(B2217,属性中转表!$K$2:$O$21,5,FALSE),"")</f>
        <v/>
      </c>
      <c r="N2217" s="20" t="str">
        <f>IF(B2217=25,VLOOKUP(A2217,英雄数据表!A:L,8,FALSE),IF(B2217=50,VLOOKUP(A2217,英雄数据表!A:L,12,0),""))</f>
        <v/>
      </c>
    </row>
    <row r="2218" spans="1:14" x14ac:dyDescent="0.3">
      <c r="A2218" s="20">
        <v>22056</v>
      </c>
      <c r="B2218" s="21">
        <f t="shared" si="150"/>
        <v>17</v>
      </c>
      <c r="C2218" s="21">
        <v>5</v>
      </c>
      <c r="D2218" s="21">
        <f>VLOOKUP(A2218,英雄数据表!A:D,4,0)</f>
        <v>2</v>
      </c>
      <c r="E2218" s="20" t="str">
        <f>VLOOKUP(A2218,英雄数据表!A:C,3,0)</f>
        <v>巨龙之心</v>
      </c>
      <c r="F2218" s="20">
        <f t="shared" si="151"/>
        <v>22056</v>
      </c>
      <c r="G2218" s="20">
        <f t="shared" si="152"/>
        <v>22056</v>
      </c>
      <c r="H2218" s="21" t="str">
        <f>VLOOKUP(B2218,属性中转表!A:F,6,FALSE)</f>
        <v>"hp":40500,"atk":1125</v>
      </c>
      <c r="I2218" s="20" t="str">
        <f>IF(VLOOKUP(B2218,属性中转表!A:G,7,FALSE)=0,"",VLOOKUP(VLOOKUP(B2218,属性中转表!A:G,7,FALSE),属性中转表!$K$2:$P$21,6,0))&amp;IF(VLOOKUP(B2218,属性中转表!A:G,7,FALSE)&gt;=50,VLOOKUP(A2218,英雄数据表!A:K,9,0),IF(VLOOKUP(B2218,属性中转表!A:G,7,FALSE)&gt;=25,VLOOKUP(A2218,英雄数据表!A:K,5,0),""))</f>
        <v>"atk":300,"hp":5000,"undpspro":50</v>
      </c>
      <c r="J2218" s="20" t="str">
        <f>IF(I2218="","",属性中转表!$I$1&amp;(IF(VLOOKUP(B2218,属性中转表!A:G,7,FALSE)=0,0,VLOOKUP(VLOOKUP(B2218,属性中转表!A:G,7,FALSE),属性中转表!$K$2:$P$21,4,0)))+IFERROR(VLOOKUP(A2218,英雄数据表!A:K,IF(武魂!B2218&gt;=50,10,IF(武魂!B2218&gt;=25,6)),0),0))</f>
        <v>,"dpspro":0</v>
      </c>
      <c r="K2218" s="32" t="str">
        <f t="shared" si="153"/>
        <v>"atk":300,"hp":5000,"undpspro":50,"dpspro":0</v>
      </c>
      <c r="L2218" s="20" t="str">
        <f>IF(B2218&gt;=50,VLOOKUP(A2218,英雄数据表!A:L,11,FALSE),IF(B2218&gt;=25,VLOOKUP(A2218,英雄数据表!A:L,7,0),""))</f>
        <v/>
      </c>
      <c r="M2218" s="20" t="str">
        <f>IFERROR(VLOOKUP(B2218,属性中转表!$K$2:$O$21,5,FALSE),"")</f>
        <v/>
      </c>
      <c r="N2218" s="20" t="str">
        <f>IF(B2218=25,VLOOKUP(A2218,英雄数据表!A:L,8,FALSE),IF(B2218=50,VLOOKUP(A2218,英雄数据表!A:L,12,0),""))</f>
        <v/>
      </c>
    </row>
    <row r="2219" spans="1:14" x14ac:dyDescent="0.3">
      <c r="A2219" s="20">
        <v>22056</v>
      </c>
      <c r="B2219" s="21">
        <f t="shared" si="150"/>
        <v>18</v>
      </c>
      <c r="C2219" s="21">
        <v>5</v>
      </c>
      <c r="D2219" s="21">
        <f>VLOOKUP(A2219,英雄数据表!A:D,4,0)</f>
        <v>2</v>
      </c>
      <c r="E2219" s="20" t="str">
        <f>VLOOKUP(A2219,英雄数据表!A:C,3,0)</f>
        <v>巨龙之心</v>
      </c>
      <c r="F2219" s="20">
        <f t="shared" si="151"/>
        <v>22056</v>
      </c>
      <c r="G2219" s="20">
        <f t="shared" si="152"/>
        <v>22056</v>
      </c>
      <c r="H2219" s="21" t="str">
        <f>VLOOKUP(B2219,属性中转表!A:F,6,FALSE)</f>
        <v>"hp":43200,"atk":1200</v>
      </c>
      <c r="I2219" s="20" t="str">
        <f>IF(VLOOKUP(B2219,属性中转表!A:G,7,FALSE)=0,"",VLOOKUP(VLOOKUP(B2219,属性中转表!A:G,7,FALSE),属性中转表!$K$2:$P$21,6,0))&amp;IF(VLOOKUP(B2219,属性中转表!A:G,7,FALSE)&gt;=50,VLOOKUP(A2219,英雄数据表!A:K,9,0),IF(VLOOKUP(B2219,属性中转表!A:G,7,FALSE)&gt;=25,VLOOKUP(A2219,英雄数据表!A:K,5,0),""))</f>
        <v>"atk":300,"hp":5000,"undpspro":50</v>
      </c>
      <c r="J2219" s="20" t="str">
        <f>IF(I2219="","",属性中转表!$I$1&amp;(IF(VLOOKUP(B2219,属性中转表!A:G,7,FALSE)=0,0,VLOOKUP(VLOOKUP(B2219,属性中转表!A:G,7,FALSE),属性中转表!$K$2:$P$21,4,0)))+IFERROR(VLOOKUP(A2219,英雄数据表!A:K,IF(武魂!B2219&gt;=50,10,IF(武魂!B2219&gt;=25,6)),0),0))</f>
        <v>,"dpspro":0</v>
      </c>
      <c r="K2219" s="32" t="str">
        <f t="shared" si="153"/>
        <v>"atk":300,"hp":5000,"undpspro":50,"dpspro":0</v>
      </c>
      <c r="L2219" s="20" t="str">
        <f>IF(B2219&gt;=50,VLOOKUP(A2219,英雄数据表!A:L,11,FALSE),IF(B2219&gt;=25,VLOOKUP(A2219,英雄数据表!A:L,7,0),""))</f>
        <v/>
      </c>
      <c r="M2219" s="20" t="str">
        <f>IFERROR(VLOOKUP(B2219,属性中转表!$K$2:$O$21,5,FALSE),"")</f>
        <v/>
      </c>
      <c r="N2219" s="20" t="str">
        <f>IF(B2219=25,VLOOKUP(A2219,英雄数据表!A:L,8,FALSE),IF(B2219=50,VLOOKUP(A2219,英雄数据表!A:L,12,0),""))</f>
        <v/>
      </c>
    </row>
    <row r="2220" spans="1:14" x14ac:dyDescent="0.3">
      <c r="A2220" s="20">
        <v>22056</v>
      </c>
      <c r="B2220" s="21">
        <f t="shared" si="150"/>
        <v>19</v>
      </c>
      <c r="C2220" s="21">
        <v>5</v>
      </c>
      <c r="D2220" s="21">
        <f>VLOOKUP(A2220,英雄数据表!A:D,4,0)</f>
        <v>2</v>
      </c>
      <c r="E2220" s="20" t="str">
        <f>VLOOKUP(A2220,英雄数据表!A:C,3,0)</f>
        <v>巨龙之心</v>
      </c>
      <c r="F2220" s="20">
        <f t="shared" si="151"/>
        <v>22056</v>
      </c>
      <c r="G2220" s="20">
        <f t="shared" si="152"/>
        <v>22056</v>
      </c>
      <c r="H2220" s="21" t="str">
        <f>VLOOKUP(B2220,属性中转表!A:F,6,FALSE)</f>
        <v>"hp":45900,"atk":1275</v>
      </c>
      <c r="I2220" s="20" t="str">
        <f>IF(VLOOKUP(B2220,属性中转表!A:G,7,FALSE)=0,"",VLOOKUP(VLOOKUP(B2220,属性中转表!A:G,7,FALSE),属性中转表!$K$2:$P$21,6,0))&amp;IF(VLOOKUP(B2220,属性中转表!A:G,7,FALSE)&gt;=50,VLOOKUP(A2220,英雄数据表!A:K,9,0),IF(VLOOKUP(B2220,属性中转表!A:G,7,FALSE)&gt;=25,VLOOKUP(A2220,英雄数据表!A:K,5,0),""))</f>
        <v>"atk":300,"hp":5000,"undpspro":50</v>
      </c>
      <c r="J2220" s="20" t="str">
        <f>IF(I2220="","",属性中转表!$I$1&amp;(IF(VLOOKUP(B2220,属性中转表!A:G,7,FALSE)=0,0,VLOOKUP(VLOOKUP(B2220,属性中转表!A:G,7,FALSE),属性中转表!$K$2:$P$21,4,0)))+IFERROR(VLOOKUP(A2220,英雄数据表!A:K,IF(武魂!B2220&gt;=50,10,IF(武魂!B2220&gt;=25,6)),0),0))</f>
        <v>,"dpspro":0</v>
      </c>
      <c r="K2220" s="32" t="str">
        <f t="shared" si="153"/>
        <v>"atk":300,"hp":5000,"undpspro":50,"dpspro":0</v>
      </c>
      <c r="L2220" s="20" t="str">
        <f>IF(B2220&gt;=50,VLOOKUP(A2220,英雄数据表!A:L,11,FALSE),IF(B2220&gt;=25,VLOOKUP(A2220,英雄数据表!A:L,7,0),""))</f>
        <v/>
      </c>
      <c r="M2220" s="20" t="str">
        <f>IFERROR(VLOOKUP(B2220,属性中转表!$K$2:$O$21,5,FALSE),"")</f>
        <v/>
      </c>
      <c r="N2220" s="20" t="str">
        <f>IF(B2220=25,VLOOKUP(A2220,英雄数据表!A:L,8,FALSE),IF(B2220=50,VLOOKUP(A2220,英雄数据表!A:L,12,0),""))</f>
        <v/>
      </c>
    </row>
    <row r="2221" spans="1:14" x14ac:dyDescent="0.3">
      <c r="A2221" s="20">
        <v>22056</v>
      </c>
      <c r="B2221" s="21">
        <f t="shared" si="150"/>
        <v>20</v>
      </c>
      <c r="C2221" s="21">
        <v>5</v>
      </c>
      <c r="D2221" s="21">
        <f>VLOOKUP(A2221,英雄数据表!A:D,4,0)</f>
        <v>2</v>
      </c>
      <c r="E2221" s="20" t="str">
        <f>VLOOKUP(A2221,英雄数据表!A:C,3,0)</f>
        <v>巨龙之心</v>
      </c>
      <c r="F2221" s="20">
        <f t="shared" si="151"/>
        <v>22056</v>
      </c>
      <c r="G2221" s="20">
        <f t="shared" si="152"/>
        <v>22056</v>
      </c>
      <c r="H2221" s="21" t="str">
        <f>VLOOKUP(B2221,属性中转表!A:F,6,FALSE)</f>
        <v>"hp":48600,"atk":1350</v>
      </c>
      <c r="I2221" s="20" t="str">
        <f>IF(VLOOKUP(B2221,属性中转表!A:G,7,FALSE)=0,"",VLOOKUP(VLOOKUP(B2221,属性中转表!A:G,7,FALSE),属性中转表!$K$2:$P$21,6,0))&amp;IF(VLOOKUP(B2221,属性中转表!A:G,7,FALSE)&gt;=50,VLOOKUP(A2221,英雄数据表!A:K,9,0),IF(VLOOKUP(B2221,属性中转表!A:G,7,FALSE)&gt;=25,VLOOKUP(A2221,英雄数据表!A:K,5,0),""))</f>
        <v>"atk":300,"hp":5000,"undpspro":50</v>
      </c>
      <c r="J2221" s="20" t="str">
        <f>IF(I2221="","",属性中转表!$I$1&amp;(IF(VLOOKUP(B2221,属性中转表!A:G,7,FALSE)=0,0,VLOOKUP(VLOOKUP(B2221,属性中转表!A:G,7,FALSE),属性中转表!$K$2:$P$21,4,0)))+IFERROR(VLOOKUP(A2221,英雄数据表!A:K,IF(武魂!B2221&gt;=50,10,IF(武魂!B2221&gt;=25,6)),0),0))</f>
        <v>,"dpspro":50</v>
      </c>
      <c r="K2221" s="32" t="str">
        <f t="shared" si="153"/>
        <v>"atk":300,"hp":5000,"undpspro":50,"dpspro":50</v>
      </c>
      <c r="L2221" s="20" t="str">
        <f>IF(B2221&gt;=50,VLOOKUP(A2221,英雄数据表!A:L,11,FALSE),IF(B2221&gt;=25,VLOOKUP(A2221,英雄数据表!A:L,7,0),""))</f>
        <v/>
      </c>
      <c r="M2221" s="20" t="str">
        <f>IFERROR(VLOOKUP(B2221,属性中转表!$K$2:$O$21,5,FALSE),"")</f>
        <v>"dpspro":50</v>
      </c>
      <c r="N2221" s="20" t="str">
        <f>IF(B2221=25,VLOOKUP(A2221,英雄数据表!A:L,8,FALSE),IF(B2221=50,VLOOKUP(A2221,英雄数据表!A:L,12,0),""))</f>
        <v/>
      </c>
    </row>
    <row r="2222" spans="1:14" x14ac:dyDescent="0.3">
      <c r="A2222" s="20">
        <v>22056</v>
      </c>
      <c r="B2222" s="21">
        <f t="shared" si="150"/>
        <v>21</v>
      </c>
      <c r="C2222" s="21">
        <v>5</v>
      </c>
      <c r="D2222" s="21">
        <f>VLOOKUP(A2222,英雄数据表!A:D,4,0)</f>
        <v>2</v>
      </c>
      <c r="E2222" s="20" t="str">
        <f>VLOOKUP(A2222,英雄数据表!A:C,3,0)</f>
        <v>巨龙之心</v>
      </c>
      <c r="F2222" s="20">
        <f t="shared" si="151"/>
        <v>22056</v>
      </c>
      <c r="G2222" s="20">
        <f t="shared" si="152"/>
        <v>22056</v>
      </c>
      <c r="H2222" s="21" t="str">
        <f>VLOOKUP(B2222,属性中转表!A:F,6,FALSE)</f>
        <v>"hp":52200,"atk":1450</v>
      </c>
      <c r="I2222" s="20" t="str">
        <f>IF(VLOOKUP(B2222,属性中转表!A:G,7,FALSE)=0,"",VLOOKUP(VLOOKUP(B2222,属性中转表!A:G,7,FALSE),属性中转表!$K$2:$P$21,6,0))&amp;IF(VLOOKUP(B2222,属性中转表!A:G,7,FALSE)&gt;=50,VLOOKUP(A2222,英雄数据表!A:K,9,0),IF(VLOOKUP(B2222,属性中转表!A:G,7,FALSE)&gt;=25,VLOOKUP(A2222,英雄数据表!A:K,5,0),""))</f>
        <v>"atk":300,"hp":5000,"undpspro":50</v>
      </c>
      <c r="J2222" s="20" t="str">
        <f>IF(I2222="","",属性中转表!$I$1&amp;(IF(VLOOKUP(B2222,属性中转表!A:G,7,FALSE)=0,0,VLOOKUP(VLOOKUP(B2222,属性中转表!A:G,7,FALSE),属性中转表!$K$2:$P$21,4,0)))+IFERROR(VLOOKUP(A2222,英雄数据表!A:K,IF(武魂!B2222&gt;=50,10,IF(武魂!B2222&gt;=25,6)),0),0))</f>
        <v>,"dpspro":50</v>
      </c>
      <c r="K2222" s="32" t="str">
        <f t="shared" si="153"/>
        <v>"atk":300,"hp":5000,"undpspro":50,"dpspro":50</v>
      </c>
      <c r="L2222" s="20" t="str">
        <f>IF(B2222&gt;=50,VLOOKUP(A2222,英雄数据表!A:L,11,FALSE),IF(B2222&gt;=25,VLOOKUP(A2222,英雄数据表!A:L,7,0),""))</f>
        <v/>
      </c>
      <c r="M2222" s="20" t="str">
        <f>IFERROR(VLOOKUP(B2222,属性中转表!$K$2:$O$21,5,FALSE),"")</f>
        <v/>
      </c>
      <c r="N2222" s="20" t="str">
        <f>IF(B2222=25,VLOOKUP(A2222,英雄数据表!A:L,8,FALSE),IF(B2222=50,VLOOKUP(A2222,英雄数据表!A:L,12,0),""))</f>
        <v/>
      </c>
    </row>
    <row r="2223" spans="1:14" x14ac:dyDescent="0.3">
      <c r="A2223" s="20">
        <v>22056</v>
      </c>
      <c r="B2223" s="21">
        <f t="shared" ref="B2223:B2286" si="154">IF(A2223=A2222,B2222+1,1)</f>
        <v>22</v>
      </c>
      <c r="C2223" s="21">
        <v>5</v>
      </c>
      <c r="D2223" s="21">
        <f>VLOOKUP(A2223,英雄数据表!A:D,4,0)</f>
        <v>2</v>
      </c>
      <c r="E2223" s="20" t="str">
        <f>VLOOKUP(A2223,英雄数据表!A:C,3,0)</f>
        <v>巨龙之心</v>
      </c>
      <c r="F2223" s="20">
        <f t="shared" ref="F2223:F2286" si="155">A2223</f>
        <v>22056</v>
      </c>
      <c r="G2223" s="20">
        <f t="shared" ref="G2223:G2286" si="156">A2223</f>
        <v>22056</v>
      </c>
      <c r="H2223" s="21" t="str">
        <f>VLOOKUP(B2223,属性中转表!A:F,6,FALSE)</f>
        <v>"hp":55800,"atk":1550</v>
      </c>
      <c r="I2223" s="20" t="str">
        <f>IF(VLOOKUP(B2223,属性中转表!A:G,7,FALSE)=0,"",VLOOKUP(VLOOKUP(B2223,属性中转表!A:G,7,FALSE),属性中转表!$K$2:$P$21,6,0))&amp;IF(VLOOKUP(B2223,属性中转表!A:G,7,FALSE)&gt;=50,VLOOKUP(A2223,英雄数据表!A:K,9,0),IF(VLOOKUP(B2223,属性中转表!A:G,7,FALSE)&gt;=25,VLOOKUP(A2223,英雄数据表!A:K,5,0),""))</f>
        <v>"atk":300,"hp":5000,"undpspro":50</v>
      </c>
      <c r="J2223" s="20" t="str">
        <f>IF(I2223="","",属性中转表!$I$1&amp;(IF(VLOOKUP(B2223,属性中转表!A:G,7,FALSE)=0,0,VLOOKUP(VLOOKUP(B2223,属性中转表!A:G,7,FALSE),属性中转表!$K$2:$P$21,4,0)))+IFERROR(VLOOKUP(A2223,英雄数据表!A:K,IF(武魂!B2223&gt;=50,10,IF(武魂!B2223&gt;=25,6)),0),0))</f>
        <v>,"dpspro":50</v>
      </c>
      <c r="K2223" s="32" t="str">
        <f t="shared" ref="K2223:K2286" si="157">I2223&amp;J2223</f>
        <v>"atk":300,"hp":5000,"undpspro":50,"dpspro":50</v>
      </c>
      <c r="L2223" s="20" t="str">
        <f>IF(B2223&gt;=50,VLOOKUP(A2223,英雄数据表!A:L,11,FALSE),IF(B2223&gt;=25,VLOOKUP(A2223,英雄数据表!A:L,7,0),""))</f>
        <v/>
      </c>
      <c r="M2223" s="20" t="str">
        <f>IFERROR(VLOOKUP(B2223,属性中转表!$K$2:$O$21,5,FALSE),"")</f>
        <v/>
      </c>
      <c r="N2223" s="20" t="str">
        <f>IF(B2223=25,VLOOKUP(A2223,英雄数据表!A:L,8,FALSE),IF(B2223=50,VLOOKUP(A2223,英雄数据表!A:L,12,0),""))</f>
        <v/>
      </c>
    </row>
    <row r="2224" spans="1:14" x14ac:dyDescent="0.3">
      <c r="A2224" s="20">
        <v>22056</v>
      </c>
      <c r="B2224" s="21">
        <f t="shared" si="154"/>
        <v>23</v>
      </c>
      <c r="C2224" s="21">
        <v>5</v>
      </c>
      <c r="D2224" s="21">
        <f>VLOOKUP(A2224,英雄数据表!A:D,4,0)</f>
        <v>2</v>
      </c>
      <c r="E2224" s="20" t="str">
        <f>VLOOKUP(A2224,英雄数据表!A:C,3,0)</f>
        <v>巨龙之心</v>
      </c>
      <c r="F2224" s="20">
        <f t="shared" si="155"/>
        <v>22056</v>
      </c>
      <c r="G2224" s="20">
        <f t="shared" si="156"/>
        <v>22056</v>
      </c>
      <c r="H2224" s="21" t="str">
        <f>VLOOKUP(B2224,属性中转表!A:F,6,FALSE)</f>
        <v>"hp":59400,"atk":1650</v>
      </c>
      <c r="I2224" s="20" t="str">
        <f>IF(VLOOKUP(B2224,属性中转表!A:G,7,FALSE)=0,"",VLOOKUP(VLOOKUP(B2224,属性中转表!A:G,7,FALSE),属性中转表!$K$2:$P$21,6,0))&amp;IF(VLOOKUP(B2224,属性中转表!A:G,7,FALSE)&gt;=50,VLOOKUP(A2224,英雄数据表!A:K,9,0),IF(VLOOKUP(B2224,属性中转表!A:G,7,FALSE)&gt;=25,VLOOKUP(A2224,英雄数据表!A:K,5,0),""))</f>
        <v>"atk":300,"hp":5000,"undpspro":50</v>
      </c>
      <c r="J2224" s="20" t="str">
        <f>IF(I2224="","",属性中转表!$I$1&amp;(IF(VLOOKUP(B2224,属性中转表!A:G,7,FALSE)=0,0,VLOOKUP(VLOOKUP(B2224,属性中转表!A:G,7,FALSE),属性中转表!$K$2:$P$21,4,0)))+IFERROR(VLOOKUP(A2224,英雄数据表!A:K,IF(武魂!B2224&gt;=50,10,IF(武魂!B2224&gt;=25,6)),0),0))</f>
        <v>,"dpspro":50</v>
      </c>
      <c r="K2224" s="32" t="str">
        <f t="shared" si="157"/>
        <v>"atk":300,"hp":5000,"undpspro":50,"dpspro":50</v>
      </c>
      <c r="L2224" s="20" t="str">
        <f>IF(B2224&gt;=50,VLOOKUP(A2224,英雄数据表!A:L,11,FALSE),IF(B2224&gt;=25,VLOOKUP(A2224,英雄数据表!A:L,7,0),""))</f>
        <v/>
      </c>
      <c r="M2224" s="20" t="str">
        <f>IFERROR(VLOOKUP(B2224,属性中转表!$K$2:$O$21,5,FALSE),"")</f>
        <v/>
      </c>
      <c r="N2224" s="20" t="str">
        <f>IF(B2224=25,VLOOKUP(A2224,英雄数据表!A:L,8,FALSE),IF(B2224=50,VLOOKUP(A2224,英雄数据表!A:L,12,0),""))</f>
        <v/>
      </c>
    </row>
    <row r="2225" spans="1:14" x14ac:dyDescent="0.3">
      <c r="A2225" s="20">
        <v>22056</v>
      </c>
      <c r="B2225" s="21">
        <f t="shared" si="154"/>
        <v>24</v>
      </c>
      <c r="C2225" s="21">
        <v>5</v>
      </c>
      <c r="D2225" s="21">
        <f>VLOOKUP(A2225,英雄数据表!A:D,4,0)</f>
        <v>2</v>
      </c>
      <c r="E2225" s="20" t="str">
        <f>VLOOKUP(A2225,英雄数据表!A:C,3,0)</f>
        <v>巨龙之心</v>
      </c>
      <c r="F2225" s="20">
        <f t="shared" si="155"/>
        <v>22056</v>
      </c>
      <c r="G2225" s="20">
        <f t="shared" si="156"/>
        <v>22056</v>
      </c>
      <c r="H2225" s="21" t="str">
        <f>VLOOKUP(B2225,属性中转表!A:F,6,FALSE)</f>
        <v>"hp":63000,"atk":1750</v>
      </c>
      <c r="I2225" s="20" t="str">
        <f>IF(VLOOKUP(B2225,属性中转表!A:G,7,FALSE)=0,"",VLOOKUP(VLOOKUP(B2225,属性中转表!A:G,7,FALSE),属性中转表!$K$2:$P$21,6,0))&amp;IF(VLOOKUP(B2225,属性中转表!A:G,7,FALSE)&gt;=50,VLOOKUP(A2225,英雄数据表!A:K,9,0),IF(VLOOKUP(B2225,属性中转表!A:G,7,FALSE)&gt;=25,VLOOKUP(A2225,英雄数据表!A:K,5,0),""))</f>
        <v>"atk":300,"hp":5000,"undpspro":50</v>
      </c>
      <c r="J2225" s="20" t="str">
        <f>IF(I2225="","",属性中转表!$I$1&amp;(IF(VLOOKUP(B2225,属性中转表!A:G,7,FALSE)=0,0,VLOOKUP(VLOOKUP(B2225,属性中转表!A:G,7,FALSE),属性中转表!$K$2:$P$21,4,0)))+IFERROR(VLOOKUP(A2225,英雄数据表!A:K,IF(武魂!B2225&gt;=50,10,IF(武魂!B2225&gt;=25,6)),0),0))</f>
        <v>,"dpspro":50</v>
      </c>
      <c r="K2225" s="32" t="str">
        <f t="shared" si="157"/>
        <v>"atk":300,"hp":5000,"undpspro":50,"dpspro":50</v>
      </c>
      <c r="L2225" s="20" t="str">
        <f>IF(B2225&gt;=50,VLOOKUP(A2225,英雄数据表!A:L,11,FALSE),IF(B2225&gt;=25,VLOOKUP(A2225,英雄数据表!A:L,7,0),""))</f>
        <v/>
      </c>
      <c r="M2225" s="20" t="str">
        <f>IFERROR(VLOOKUP(B2225,属性中转表!$K$2:$O$21,5,FALSE),"")</f>
        <v/>
      </c>
      <c r="N2225" s="20" t="str">
        <f>IF(B2225=25,VLOOKUP(A2225,英雄数据表!A:L,8,FALSE),IF(B2225=50,VLOOKUP(A2225,英雄数据表!A:L,12,0),""))</f>
        <v/>
      </c>
    </row>
    <row r="2226" spans="1:14" x14ac:dyDescent="0.3">
      <c r="A2226" s="20">
        <v>22056</v>
      </c>
      <c r="B2226" s="21">
        <f t="shared" si="154"/>
        <v>25</v>
      </c>
      <c r="C2226" s="21">
        <v>5</v>
      </c>
      <c r="D2226" s="21">
        <f>VLOOKUP(A2226,英雄数据表!A:D,4,0)</f>
        <v>2</v>
      </c>
      <c r="E2226" s="20" t="str">
        <f>VLOOKUP(A2226,英雄数据表!A:C,3,0)</f>
        <v>巨龙之心</v>
      </c>
      <c r="F2226" s="20">
        <f t="shared" si="155"/>
        <v>22056</v>
      </c>
      <c r="G2226" s="20">
        <f t="shared" si="156"/>
        <v>22056</v>
      </c>
      <c r="H2226" s="21" t="str">
        <f>VLOOKUP(B2226,属性中转表!A:F,6,FALSE)</f>
        <v>"hp":66600,"atk":1850</v>
      </c>
      <c r="I2226" s="20" t="str">
        <f>IF(VLOOKUP(B2226,属性中转表!A:G,7,FALSE)=0,"",VLOOKUP(VLOOKUP(B2226,属性中转表!A:G,7,FALSE),属性中转表!$K$2:$P$21,6,0))&amp;IF(VLOOKUP(B2226,属性中转表!A:G,7,FALSE)&gt;=50,VLOOKUP(A2226,英雄数据表!A:K,9,0),IF(VLOOKUP(B2226,属性中转表!A:G,7,FALSE)&gt;=25,VLOOKUP(A2226,英雄数据表!A:K,5,0),""))</f>
        <v>"atk":300,"hp":5000,"undpspro":50,"miankongpro":60</v>
      </c>
      <c r="J2226" s="20" t="str">
        <f>IF(I2226="","",属性中转表!$I$1&amp;(IF(VLOOKUP(B2226,属性中转表!A:G,7,FALSE)=0,0,VLOOKUP(VLOOKUP(B2226,属性中转表!A:G,7,FALSE),属性中转表!$K$2:$P$21,4,0)))+IFERROR(VLOOKUP(A2226,英雄数据表!A:K,IF(武魂!B2226&gt;=50,10,IF(武魂!B2226&gt;=25,6)),0),0))</f>
        <v>,"dpspro":50</v>
      </c>
      <c r="K2226" s="32" t="str">
        <f t="shared" si="157"/>
        <v>"atk":300,"hp":5000,"undpspro":50,"miankongpro":60,"dpspro":50</v>
      </c>
      <c r="L2226" s="20" t="str">
        <f>IF(B2226&gt;=50,VLOOKUP(A2226,英雄数据表!A:L,11,FALSE),IF(B2226&gt;=25,VLOOKUP(A2226,英雄数据表!A:L,7,0),""))</f>
        <v>"2205601004"</v>
      </c>
      <c r="M2226" s="20" t="str">
        <f>IFERROR(VLOOKUP(B2226,属性中转表!$K$2:$O$21,5,FALSE),"")</f>
        <v/>
      </c>
      <c r="N2226" s="20" t="str">
        <f>IF(B2226=25,VLOOKUP(A2226,英雄数据表!A:L,8,FALSE),IF(B2226=50,VLOOKUP(A2226,英雄数据表!A:L,12,0),""))</f>
        <v>免控增加6%，敌方每有一个存活英雄，技能伤害提升6%</v>
      </c>
    </row>
    <row r="2227" spans="1:14" x14ac:dyDescent="0.3">
      <c r="A2227" s="20">
        <v>22056</v>
      </c>
      <c r="B2227" s="21">
        <f t="shared" si="154"/>
        <v>26</v>
      </c>
      <c r="C2227" s="21">
        <v>5</v>
      </c>
      <c r="D2227" s="21">
        <f>VLOOKUP(A2227,英雄数据表!A:D,4,0)</f>
        <v>2</v>
      </c>
      <c r="E2227" s="20" t="str">
        <f>VLOOKUP(A2227,英雄数据表!A:C,3,0)</f>
        <v>巨龙之心</v>
      </c>
      <c r="F2227" s="20">
        <f t="shared" si="155"/>
        <v>22056</v>
      </c>
      <c r="G2227" s="20">
        <f t="shared" si="156"/>
        <v>22056</v>
      </c>
      <c r="H2227" s="21" t="str">
        <f>VLOOKUP(B2227,属性中转表!A:F,6,FALSE)</f>
        <v>"hp":70200,"atk":1950</v>
      </c>
      <c r="I2227" s="20" t="str">
        <f>IF(VLOOKUP(B2227,属性中转表!A:G,7,FALSE)=0,"",VLOOKUP(VLOOKUP(B2227,属性中转表!A:G,7,FALSE),属性中转表!$K$2:$P$21,6,0))&amp;IF(VLOOKUP(B2227,属性中转表!A:G,7,FALSE)&gt;=50,VLOOKUP(A2227,英雄数据表!A:K,9,0),IF(VLOOKUP(B2227,属性中转表!A:G,7,FALSE)&gt;=25,VLOOKUP(A2227,英雄数据表!A:K,5,0),""))</f>
        <v>"atk":300,"hp":5000,"undpspro":50,"miankongpro":60</v>
      </c>
      <c r="J2227" s="20" t="str">
        <f>IF(I2227="","",属性中转表!$I$1&amp;(IF(VLOOKUP(B2227,属性中转表!A:G,7,FALSE)=0,0,VLOOKUP(VLOOKUP(B2227,属性中转表!A:G,7,FALSE),属性中转表!$K$2:$P$21,4,0)))+IFERROR(VLOOKUP(A2227,英雄数据表!A:K,IF(武魂!B2227&gt;=50,10,IF(武魂!B2227&gt;=25,6)),0),0))</f>
        <v>,"dpspro":50</v>
      </c>
      <c r="K2227" s="32" t="str">
        <f t="shared" si="157"/>
        <v>"atk":300,"hp":5000,"undpspro":50,"miankongpro":60,"dpspro":50</v>
      </c>
      <c r="L2227" s="20" t="str">
        <f>IF(B2227&gt;=50,VLOOKUP(A2227,英雄数据表!A:L,11,FALSE),IF(B2227&gt;=25,VLOOKUP(A2227,英雄数据表!A:L,7,0),""))</f>
        <v>"2205601004"</v>
      </c>
      <c r="M2227" s="20" t="str">
        <f>IFERROR(VLOOKUP(B2227,属性中转表!$K$2:$O$21,5,FALSE),"")</f>
        <v/>
      </c>
      <c r="N2227" s="20" t="str">
        <f>IF(B2227=25,VLOOKUP(A2227,英雄数据表!A:L,8,FALSE),IF(B2227=50,VLOOKUP(A2227,英雄数据表!A:L,12,0),""))</f>
        <v/>
      </c>
    </row>
    <row r="2228" spans="1:14" x14ac:dyDescent="0.3">
      <c r="A2228" s="20">
        <v>22056</v>
      </c>
      <c r="B2228" s="21">
        <f t="shared" si="154"/>
        <v>27</v>
      </c>
      <c r="C2228" s="21">
        <v>5</v>
      </c>
      <c r="D2228" s="21">
        <f>VLOOKUP(A2228,英雄数据表!A:D,4,0)</f>
        <v>2</v>
      </c>
      <c r="E2228" s="20" t="str">
        <f>VLOOKUP(A2228,英雄数据表!A:C,3,0)</f>
        <v>巨龙之心</v>
      </c>
      <c r="F2228" s="20">
        <f t="shared" si="155"/>
        <v>22056</v>
      </c>
      <c r="G2228" s="20">
        <f t="shared" si="156"/>
        <v>22056</v>
      </c>
      <c r="H2228" s="21" t="str">
        <f>VLOOKUP(B2228,属性中转表!A:F,6,FALSE)</f>
        <v>"hp":73800,"atk":2050</v>
      </c>
      <c r="I2228" s="20" t="str">
        <f>IF(VLOOKUP(B2228,属性中转表!A:G,7,FALSE)=0,"",VLOOKUP(VLOOKUP(B2228,属性中转表!A:G,7,FALSE),属性中转表!$K$2:$P$21,6,0))&amp;IF(VLOOKUP(B2228,属性中转表!A:G,7,FALSE)&gt;=50,VLOOKUP(A2228,英雄数据表!A:K,9,0),IF(VLOOKUP(B2228,属性中转表!A:G,7,FALSE)&gt;=25,VLOOKUP(A2228,英雄数据表!A:K,5,0),""))</f>
        <v>"atk":300,"hp":5000,"undpspro":50,"miankongpro":60</v>
      </c>
      <c r="J2228" s="20" t="str">
        <f>IF(I2228="","",属性中转表!$I$1&amp;(IF(VLOOKUP(B2228,属性中转表!A:G,7,FALSE)=0,0,VLOOKUP(VLOOKUP(B2228,属性中转表!A:G,7,FALSE),属性中转表!$K$2:$P$21,4,0)))+IFERROR(VLOOKUP(A2228,英雄数据表!A:K,IF(武魂!B2228&gt;=50,10,IF(武魂!B2228&gt;=25,6)),0),0))</f>
        <v>,"dpspro":50</v>
      </c>
      <c r="K2228" s="32" t="str">
        <f t="shared" si="157"/>
        <v>"atk":300,"hp":5000,"undpspro":50,"miankongpro":60,"dpspro":50</v>
      </c>
      <c r="L2228" s="20" t="str">
        <f>IF(B2228&gt;=50,VLOOKUP(A2228,英雄数据表!A:L,11,FALSE),IF(B2228&gt;=25,VLOOKUP(A2228,英雄数据表!A:L,7,0),""))</f>
        <v>"2205601004"</v>
      </c>
      <c r="M2228" s="20" t="str">
        <f>IFERROR(VLOOKUP(B2228,属性中转表!$K$2:$O$21,5,FALSE),"")</f>
        <v/>
      </c>
      <c r="N2228" s="20" t="str">
        <f>IF(B2228=25,VLOOKUP(A2228,英雄数据表!A:L,8,FALSE),IF(B2228=50,VLOOKUP(A2228,英雄数据表!A:L,12,0),""))</f>
        <v/>
      </c>
    </row>
    <row r="2229" spans="1:14" x14ac:dyDescent="0.3">
      <c r="A2229" s="20">
        <v>22056</v>
      </c>
      <c r="B2229" s="21">
        <f t="shared" si="154"/>
        <v>28</v>
      </c>
      <c r="C2229" s="21">
        <v>5</v>
      </c>
      <c r="D2229" s="21">
        <f>VLOOKUP(A2229,英雄数据表!A:D,4,0)</f>
        <v>2</v>
      </c>
      <c r="E2229" s="20" t="str">
        <f>VLOOKUP(A2229,英雄数据表!A:C,3,0)</f>
        <v>巨龙之心</v>
      </c>
      <c r="F2229" s="20">
        <f t="shared" si="155"/>
        <v>22056</v>
      </c>
      <c r="G2229" s="20">
        <f t="shared" si="156"/>
        <v>22056</v>
      </c>
      <c r="H2229" s="21" t="str">
        <f>VLOOKUP(B2229,属性中转表!A:F,6,FALSE)</f>
        <v>"hp":77400,"atk":2150</v>
      </c>
      <c r="I2229" s="20" t="str">
        <f>IF(VLOOKUP(B2229,属性中转表!A:G,7,FALSE)=0,"",VLOOKUP(VLOOKUP(B2229,属性中转表!A:G,7,FALSE),属性中转表!$K$2:$P$21,6,0))&amp;IF(VLOOKUP(B2229,属性中转表!A:G,7,FALSE)&gt;=50,VLOOKUP(A2229,英雄数据表!A:K,9,0),IF(VLOOKUP(B2229,属性中转表!A:G,7,FALSE)&gt;=25,VLOOKUP(A2229,英雄数据表!A:K,5,0),""))</f>
        <v>"atk":300,"hp":5000,"undpspro":50,"miankongpro":60</v>
      </c>
      <c r="J2229" s="20" t="str">
        <f>IF(I2229="","",属性中转表!$I$1&amp;(IF(VLOOKUP(B2229,属性中转表!A:G,7,FALSE)=0,0,VLOOKUP(VLOOKUP(B2229,属性中转表!A:G,7,FALSE),属性中转表!$K$2:$P$21,4,0)))+IFERROR(VLOOKUP(A2229,英雄数据表!A:K,IF(武魂!B2229&gt;=50,10,IF(武魂!B2229&gt;=25,6)),0),0))</f>
        <v>,"dpspro":50</v>
      </c>
      <c r="K2229" s="32" t="str">
        <f t="shared" si="157"/>
        <v>"atk":300,"hp":5000,"undpspro":50,"miankongpro":60,"dpspro":50</v>
      </c>
      <c r="L2229" s="20" t="str">
        <f>IF(B2229&gt;=50,VLOOKUP(A2229,英雄数据表!A:L,11,FALSE),IF(B2229&gt;=25,VLOOKUP(A2229,英雄数据表!A:L,7,0),""))</f>
        <v>"2205601004"</v>
      </c>
      <c r="M2229" s="20" t="str">
        <f>IFERROR(VLOOKUP(B2229,属性中转表!$K$2:$O$21,5,FALSE),"")</f>
        <v/>
      </c>
      <c r="N2229" s="20" t="str">
        <f>IF(B2229=25,VLOOKUP(A2229,英雄数据表!A:L,8,FALSE),IF(B2229=50,VLOOKUP(A2229,英雄数据表!A:L,12,0),""))</f>
        <v/>
      </c>
    </row>
    <row r="2230" spans="1:14" x14ac:dyDescent="0.3">
      <c r="A2230" s="20">
        <v>22056</v>
      </c>
      <c r="B2230" s="21">
        <f t="shared" si="154"/>
        <v>29</v>
      </c>
      <c r="C2230" s="21">
        <v>5</v>
      </c>
      <c r="D2230" s="21">
        <f>VLOOKUP(A2230,英雄数据表!A:D,4,0)</f>
        <v>2</v>
      </c>
      <c r="E2230" s="20" t="str">
        <f>VLOOKUP(A2230,英雄数据表!A:C,3,0)</f>
        <v>巨龙之心</v>
      </c>
      <c r="F2230" s="20">
        <f t="shared" si="155"/>
        <v>22056</v>
      </c>
      <c r="G2230" s="20">
        <f t="shared" si="156"/>
        <v>22056</v>
      </c>
      <c r="H2230" s="21" t="str">
        <f>VLOOKUP(B2230,属性中转表!A:F,6,FALSE)</f>
        <v>"hp":81000,"atk":2250</v>
      </c>
      <c r="I2230" s="20" t="str">
        <f>IF(VLOOKUP(B2230,属性中转表!A:G,7,FALSE)=0,"",VLOOKUP(VLOOKUP(B2230,属性中转表!A:G,7,FALSE),属性中转表!$K$2:$P$21,6,0))&amp;IF(VLOOKUP(B2230,属性中转表!A:G,7,FALSE)&gt;=50,VLOOKUP(A2230,英雄数据表!A:K,9,0),IF(VLOOKUP(B2230,属性中转表!A:G,7,FALSE)&gt;=25,VLOOKUP(A2230,英雄数据表!A:K,5,0),""))</f>
        <v>"atk":300,"hp":5000,"undpspro":50,"miankongpro":60</v>
      </c>
      <c r="J2230" s="20" t="str">
        <f>IF(I2230="","",属性中转表!$I$1&amp;(IF(VLOOKUP(B2230,属性中转表!A:G,7,FALSE)=0,0,VLOOKUP(VLOOKUP(B2230,属性中转表!A:G,7,FALSE),属性中转表!$K$2:$P$21,4,0)))+IFERROR(VLOOKUP(A2230,英雄数据表!A:K,IF(武魂!B2230&gt;=50,10,IF(武魂!B2230&gt;=25,6)),0),0))</f>
        <v>,"dpspro":50</v>
      </c>
      <c r="K2230" s="32" t="str">
        <f t="shared" si="157"/>
        <v>"atk":300,"hp":5000,"undpspro":50,"miankongpro":60,"dpspro":50</v>
      </c>
      <c r="L2230" s="20" t="str">
        <f>IF(B2230&gt;=50,VLOOKUP(A2230,英雄数据表!A:L,11,FALSE),IF(B2230&gt;=25,VLOOKUP(A2230,英雄数据表!A:L,7,0),""))</f>
        <v>"2205601004"</v>
      </c>
      <c r="M2230" s="20" t="str">
        <f>IFERROR(VLOOKUP(B2230,属性中转表!$K$2:$O$21,5,FALSE),"")</f>
        <v/>
      </c>
      <c r="N2230" s="20" t="str">
        <f>IF(B2230=25,VLOOKUP(A2230,英雄数据表!A:L,8,FALSE),IF(B2230=50,VLOOKUP(A2230,英雄数据表!A:L,12,0),""))</f>
        <v/>
      </c>
    </row>
    <row r="2231" spans="1:14" x14ac:dyDescent="0.3">
      <c r="A2231" s="20">
        <v>22056</v>
      </c>
      <c r="B2231" s="21">
        <f t="shared" si="154"/>
        <v>30</v>
      </c>
      <c r="C2231" s="21">
        <v>5</v>
      </c>
      <c r="D2231" s="21">
        <f>VLOOKUP(A2231,英雄数据表!A:D,4,0)</f>
        <v>2</v>
      </c>
      <c r="E2231" s="20" t="str">
        <f>VLOOKUP(A2231,英雄数据表!A:C,3,0)</f>
        <v>巨龙之心</v>
      </c>
      <c r="F2231" s="20">
        <f t="shared" si="155"/>
        <v>22056</v>
      </c>
      <c r="G2231" s="20">
        <f t="shared" si="156"/>
        <v>22056</v>
      </c>
      <c r="H2231" s="21" t="str">
        <f>VLOOKUP(B2231,属性中转表!A:F,6,FALSE)</f>
        <v>"hp":84600,"atk":2350</v>
      </c>
      <c r="I2231" s="20" t="str">
        <f>IF(VLOOKUP(B2231,属性中转表!A:G,7,FALSE)=0,"",VLOOKUP(VLOOKUP(B2231,属性中转表!A:G,7,FALSE),属性中转表!$K$2:$P$21,6,0))&amp;IF(VLOOKUP(B2231,属性中转表!A:G,7,FALSE)&gt;=50,VLOOKUP(A2231,英雄数据表!A:K,9,0),IF(VLOOKUP(B2231,属性中转表!A:G,7,FALSE)&gt;=25,VLOOKUP(A2231,英雄数据表!A:K,5,0),""))</f>
        <v>"atk":300,"hp":5000,"undpspro":100,"miankongpro":60</v>
      </c>
      <c r="J2231" s="20" t="str">
        <f>IF(I2231="","",属性中转表!$I$1&amp;(IF(VLOOKUP(B2231,属性中转表!A:G,7,FALSE)=0,0,VLOOKUP(VLOOKUP(B2231,属性中转表!A:G,7,FALSE),属性中转表!$K$2:$P$21,4,0)))+IFERROR(VLOOKUP(A2231,英雄数据表!A:K,IF(武魂!B2231&gt;=50,10,IF(武魂!B2231&gt;=25,6)),0),0))</f>
        <v>,"dpspro":50</v>
      </c>
      <c r="K2231" s="32" t="str">
        <f t="shared" si="157"/>
        <v>"atk":300,"hp":5000,"undpspro":100,"miankongpro":60,"dpspro":50</v>
      </c>
      <c r="L2231" s="20" t="str">
        <f>IF(B2231&gt;=50,VLOOKUP(A2231,英雄数据表!A:L,11,FALSE),IF(B2231&gt;=25,VLOOKUP(A2231,英雄数据表!A:L,7,0),""))</f>
        <v>"2205601004"</v>
      </c>
      <c r="M2231" s="20" t="str">
        <f>IFERROR(VLOOKUP(B2231,属性中转表!$K$2:$O$21,5,FALSE),"")</f>
        <v>"undpspro":50</v>
      </c>
      <c r="N2231" s="20" t="str">
        <f>IF(B2231=25,VLOOKUP(A2231,英雄数据表!A:L,8,FALSE),IF(B2231=50,VLOOKUP(A2231,英雄数据表!A:L,12,0),""))</f>
        <v/>
      </c>
    </row>
    <row r="2232" spans="1:14" x14ac:dyDescent="0.3">
      <c r="A2232" s="20">
        <v>22056</v>
      </c>
      <c r="B2232" s="21">
        <f t="shared" si="154"/>
        <v>31</v>
      </c>
      <c r="C2232" s="21">
        <v>5</v>
      </c>
      <c r="D2232" s="21">
        <f>VLOOKUP(A2232,英雄数据表!A:D,4,0)</f>
        <v>2</v>
      </c>
      <c r="E2232" s="20" t="str">
        <f>VLOOKUP(A2232,英雄数据表!A:C,3,0)</f>
        <v>巨龙之心</v>
      </c>
      <c r="F2232" s="20">
        <f t="shared" si="155"/>
        <v>22056</v>
      </c>
      <c r="G2232" s="20">
        <f t="shared" si="156"/>
        <v>22056</v>
      </c>
      <c r="H2232" s="21" t="str">
        <f>VLOOKUP(B2232,属性中转表!A:F,6,FALSE)</f>
        <v>"hp":89100,"atk":2475</v>
      </c>
      <c r="I2232" s="20" t="str">
        <f>IF(VLOOKUP(B2232,属性中转表!A:G,7,FALSE)=0,"",VLOOKUP(VLOOKUP(B2232,属性中转表!A:G,7,FALSE),属性中转表!$K$2:$P$21,6,0))&amp;IF(VLOOKUP(B2232,属性中转表!A:G,7,FALSE)&gt;=50,VLOOKUP(A2232,英雄数据表!A:K,9,0),IF(VLOOKUP(B2232,属性中转表!A:G,7,FALSE)&gt;=25,VLOOKUP(A2232,英雄数据表!A:K,5,0),""))</f>
        <v>"atk":300,"hp":5000,"undpspro":100,"miankongpro":60</v>
      </c>
      <c r="J2232" s="20" t="str">
        <f>IF(I2232="","",属性中转表!$I$1&amp;(IF(VLOOKUP(B2232,属性中转表!A:G,7,FALSE)=0,0,VLOOKUP(VLOOKUP(B2232,属性中转表!A:G,7,FALSE),属性中转表!$K$2:$P$21,4,0)))+IFERROR(VLOOKUP(A2232,英雄数据表!A:K,IF(武魂!B2232&gt;=50,10,IF(武魂!B2232&gt;=25,6)),0),0))</f>
        <v>,"dpspro":50</v>
      </c>
      <c r="K2232" s="32" t="str">
        <f t="shared" si="157"/>
        <v>"atk":300,"hp":5000,"undpspro":100,"miankongpro":60,"dpspro":50</v>
      </c>
      <c r="L2232" s="20" t="str">
        <f>IF(B2232&gt;=50,VLOOKUP(A2232,英雄数据表!A:L,11,FALSE),IF(B2232&gt;=25,VLOOKUP(A2232,英雄数据表!A:L,7,0),""))</f>
        <v>"2205601004"</v>
      </c>
      <c r="M2232" s="20" t="str">
        <f>IFERROR(VLOOKUP(B2232,属性中转表!$K$2:$O$21,5,FALSE),"")</f>
        <v/>
      </c>
      <c r="N2232" s="20" t="str">
        <f>IF(B2232=25,VLOOKUP(A2232,英雄数据表!A:L,8,FALSE),IF(B2232=50,VLOOKUP(A2232,英雄数据表!A:L,12,0),""))</f>
        <v/>
      </c>
    </row>
    <row r="2233" spans="1:14" x14ac:dyDescent="0.3">
      <c r="A2233" s="20">
        <v>22056</v>
      </c>
      <c r="B2233" s="21">
        <f t="shared" si="154"/>
        <v>32</v>
      </c>
      <c r="C2233" s="21">
        <v>5</v>
      </c>
      <c r="D2233" s="21">
        <f>VLOOKUP(A2233,英雄数据表!A:D,4,0)</f>
        <v>2</v>
      </c>
      <c r="E2233" s="20" t="str">
        <f>VLOOKUP(A2233,英雄数据表!A:C,3,0)</f>
        <v>巨龙之心</v>
      </c>
      <c r="F2233" s="20">
        <f t="shared" si="155"/>
        <v>22056</v>
      </c>
      <c r="G2233" s="20">
        <f t="shared" si="156"/>
        <v>22056</v>
      </c>
      <c r="H2233" s="21" t="str">
        <f>VLOOKUP(B2233,属性中转表!A:F,6,FALSE)</f>
        <v>"hp":93600,"atk":2600</v>
      </c>
      <c r="I2233" s="20" t="str">
        <f>IF(VLOOKUP(B2233,属性中转表!A:G,7,FALSE)=0,"",VLOOKUP(VLOOKUP(B2233,属性中转表!A:G,7,FALSE),属性中转表!$K$2:$P$21,6,0))&amp;IF(VLOOKUP(B2233,属性中转表!A:G,7,FALSE)&gt;=50,VLOOKUP(A2233,英雄数据表!A:K,9,0),IF(VLOOKUP(B2233,属性中转表!A:G,7,FALSE)&gt;=25,VLOOKUP(A2233,英雄数据表!A:K,5,0),""))</f>
        <v>"atk":300,"hp":5000,"undpspro":100,"miankongpro":60</v>
      </c>
      <c r="J2233" s="20" t="str">
        <f>IF(I2233="","",属性中转表!$I$1&amp;(IF(VLOOKUP(B2233,属性中转表!A:G,7,FALSE)=0,0,VLOOKUP(VLOOKUP(B2233,属性中转表!A:G,7,FALSE),属性中转表!$K$2:$P$21,4,0)))+IFERROR(VLOOKUP(A2233,英雄数据表!A:K,IF(武魂!B2233&gt;=50,10,IF(武魂!B2233&gt;=25,6)),0),0))</f>
        <v>,"dpspro":50</v>
      </c>
      <c r="K2233" s="32" t="str">
        <f t="shared" si="157"/>
        <v>"atk":300,"hp":5000,"undpspro":100,"miankongpro":60,"dpspro":50</v>
      </c>
      <c r="L2233" s="20" t="str">
        <f>IF(B2233&gt;=50,VLOOKUP(A2233,英雄数据表!A:L,11,FALSE),IF(B2233&gt;=25,VLOOKUP(A2233,英雄数据表!A:L,7,0),""))</f>
        <v>"2205601004"</v>
      </c>
      <c r="M2233" s="20" t="str">
        <f>IFERROR(VLOOKUP(B2233,属性中转表!$K$2:$O$21,5,FALSE),"")</f>
        <v/>
      </c>
      <c r="N2233" s="20" t="str">
        <f>IF(B2233=25,VLOOKUP(A2233,英雄数据表!A:L,8,FALSE),IF(B2233=50,VLOOKUP(A2233,英雄数据表!A:L,12,0),""))</f>
        <v/>
      </c>
    </row>
    <row r="2234" spans="1:14" x14ac:dyDescent="0.3">
      <c r="A2234" s="20">
        <v>22056</v>
      </c>
      <c r="B2234" s="21">
        <f t="shared" si="154"/>
        <v>33</v>
      </c>
      <c r="C2234" s="21">
        <v>5</v>
      </c>
      <c r="D2234" s="21">
        <f>VLOOKUP(A2234,英雄数据表!A:D,4,0)</f>
        <v>2</v>
      </c>
      <c r="E2234" s="20" t="str">
        <f>VLOOKUP(A2234,英雄数据表!A:C,3,0)</f>
        <v>巨龙之心</v>
      </c>
      <c r="F2234" s="20">
        <f t="shared" si="155"/>
        <v>22056</v>
      </c>
      <c r="G2234" s="20">
        <f t="shared" si="156"/>
        <v>22056</v>
      </c>
      <c r="H2234" s="21" t="str">
        <f>VLOOKUP(B2234,属性中转表!A:F,6,FALSE)</f>
        <v>"hp":98100,"atk":2725</v>
      </c>
      <c r="I2234" s="20" t="str">
        <f>IF(VLOOKUP(B2234,属性中转表!A:G,7,FALSE)=0,"",VLOOKUP(VLOOKUP(B2234,属性中转表!A:G,7,FALSE),属性中转表!$K$2:$P$21,6,0))&amp;IF(VLOOKUP(B2234,属性中转表!A:G,7,FALSE)&gt;=50,VLOOKUP(A2234,英雄数据表!A:K,9,0),IF(VLOOKUP(B2234,属性中转表!A:G,7,FALSE)&gt;=25,VLOOKUP(A2234,英雄数据表!A:K,5,0),""))</f>
        <v>"atk":300,"hp":5000,"undpspro":100,"miankongpro":60</v>
      </c>
      <c r="J2234" s="20" t="str">
        <f>IF(I2234="","",属性中转表!$I$1&amp;(IF(VLOOKUP(B2234,属性中转表!A:G,7,FALSE)=0,0,VLOOKUP(VLOOKUP(B2234,属性中转表!A:G,7,FALSE),属性中转表!$K$2:$P$21,4,0)))+IFERROR(VLOOKUP(A2234,英雄数据表!A:K,IF(武魂!B2234&gt;=50,10,IF(武魂!B2234&gt;=25,6)),0),0))</f>
        <v>,"dpspro":50</v>
      </c>
      <c r="K2234" s="32" t="str">
        <f t="shared" si="157"/>
        <v>"atk":300,"hp":5000,"undpspro":100,"miankongpro":60,"dpspro":50</v>
      </c>
      <c r="L2234" s="20" t="str">
        <f>IF(B2234&gt;=50,VLOOKUP(A2234,英雄数据表!A:L,11,FALSE),IF(B2234&gt;=25,VLOOKUP(A2234,英雄数据表!A:L,7,0),""))</f>
        <v>"2205601004"</v>
      </c>
      <c r="M2234" s="20" t="str">
        <f>IFERROR(VLOOKUP(B2234,属性中转表!$K$2:$O$21,5,FALSE),"")</f>
        <v/>
      </c>
      <c r="N2234" s="20" t="str">
        <f>IF(B2234=25,VLOOKUP(A2234,英雄数据表!A:L,8,FALSE),IF(B2234=50,VLOOKUP(A2234,英雄数据表!A:L,12,0),""))</f>
        <v/>
      </c>
    </row>
    <row r="2235" spans="1:14" x14ac:dyDescent="0.3">
      <c r="A2235" s="20">
        <v>22056</v>
      </c>
      <c r="B2235" s="21">
        <f t="shared" si="154"/>
        <v>34</v>
      </c>
      <c r="C2235" s="21">
        <v>5</v>
      </c>
      <c r="D2235" s="21">
        <f>VLOOKUP(A2235,英雄数据表!A:D,4,0)</f>
        <v>2</v>
      </c>
      <c r="E2235" s="20" t="str">
        <f>VLOOKUP(A2235,英雄数据表!A:C,3,0)</f>
        <v>巨龙之心</v>
      </c>
      <c r="F2235" s="20">
        <f t="shared" si="155"/>
        <v>22056</v>
      </c>
      <c r="G2235" s="20">
        <f t="shared" si="156"/>
        <v>22056</v>
      </c>
      <c r="H2235" s="21" t="str">
        <f>VLOOKUP(B2235,属性中转表!A:F,6,FALSE)</f>
        <v>"hp":102600,"atk":2850</v>
      </c>
      <c r="I2235" s="20" t="str">
        <f>IF(VLOOKUP(B2235,属性中转表!A:G,7,FALSE)=0,"",VLOOKUP(VLOOKUP(B2235,属性中转表!A:G,7,FALSE),属性中转表!$K$2:$P$21,6,0))&amp;IF(VLOOKUP(B2235,属性中转表!A:G,7,FALSE)&gt;=50,VLOOKUP(A2235,英雄数据表!A:K,9,0),IF(VLOOKUP(B2235,属性中转表!A:G,7,FALSE)&gt;=25,VLOOKUP(A2235,英雄数据表!A:K,5,0),""))</f>
        <v>"atk":300,"hp":5000,"undpspro":100,"miankongpro":60</v>
      </c>
      <c r="J2235" s="20" t="str">
        <f>IF(I2235="","",属性中转表!$I$1&amp;(IF(VLOOKUP(B2235,属性中转表!A:G,7,FALSE)=0,0,VLOOKUP(VLOOKUP(B2235,属性中转表!A:G,7,FALSE),属性中转表!$K$2:$P$21,4,0)))+IFERROR(VLOOKUP(A2235,英雄数据表!A:K,IF(武魂!B2235&gt;=50,10,IF(武魂!B2235&gt;=25,6)),0),0))</f>
        <v>,"dpspro":50</v>
      </c>
      <c r="K2235" s="32" t="str">
        <f t="shared" si="157"/>
        <v>"atk":300,"hp":5000,"undpspro":100,"miankongpro":60,"dpspro":50</v>
      </c>
      <c r="L2235" s="20" t="str">
        <f>IF(B2235&gt;=50,VLOOKUP(A2235,英雄数据表!A:L,11,FALSE),IF(B2235&gt;=25,VLOOKUP(A2235,英雄数据表!A:L,7,0),""))</f>
        <v>"2205601004"</v>
      </c>
      <c r="M2235" s="20" t="str">
        <f>IFERROR(VLOOKUP(B2235,属性中转表!$K$2:$O$21,5,FALSE),"")</f>
        <v/>
      </c>
      <c r="N2235" s="20" t="str">
        <f>IF(B2235=25,VLOOKUP(A2235,英雄数据表!A:L,8,FALSE),IF(B2235=50,VLOOKUP(A2235,英雄数据表!A:L,12,0),""))</f>
        <v/>
      </c>
    </row>
    <row r="2236" spans="1:14" x14ac:dyDescent="0.3">
      <c r="A2236" s="20">
        <v>22056</v>
      </c>
      <c r="B2236" s="21">
        <f t="shared" si="154"/>
        <v>35</v>
      </c>
      <c r="C2236" s="21">
        <v>5</v>
      </c>
      <c r="D2236" s="21">
        <f>VLOOKUP(A2236,英雄数据表!A:D,4,0)</f>
        <v>2</v>
      </c>
      <c r="E2236" s="20" t="str">
        <f>VLOOKUP(A2236,英雄数据表!A:C,3,0)</f>
        <v>巨龙之心</v>
      </c>
      <c r="F2236" s="20">
        <f t="shared" si="155"/>
        <v>22056</v>
      </c>
      <c r="G2236" s="20">
        <f t="shared" si="156"/>
        <v>22056</v>
      </c>
      <c r="H2236" s="21" t="str">
        <f>VLOOKUP(B2236,属性中转表!A:F,6,FALSE)</f>
        <v>"hp":107100,"atk":2975</v>
      </c>
      <c r="I2236" s="20" t="str">
        <f>IF(VLOOKUP(B2236,属性中转表!A:G,7,FALSE)=0,"",VLOOKUP(VLOOKUP(B2236,属性中转表!A:G,7,FALSE),属性中转表!$K$2:$P$21,6,0))&amp;IF(VLOOKUP(B2236,属性中转表!A:G,7,FALSE)&gt;=50,VLOOKUP(A2236,英雄数据表!A:K,9,0),IF(VLOOKUP(B2236,属性中转表!A:G,7,FALSE)&gt;=25,VLOOKUP(A2236,英雄数据表!A:K,5,0),""))</f>
        <v>"atk":300,"hp":5000,"undpspro":100,"miankongpro":60</v>
      </c>
      <c r="J2236" s="20" t="str">
        <f>IF(I2236="","",属性中转表!$I$1&amp;(IF(VLOOKUP(B2236,属性中转表!A:G,7,FALSE)=0,0,VLOOKUP(VLOOKUP(B2236,属性中转表!A:G,7,FALSE),属性中转表!$K$2:$P$21,4,0)))+IFERROR(VLOOKUP(A2236,英雄数据表!A:K,IF(武魂!B2236&gt;=50,10,IF(武魂!B2236&gt;=25,6)),0),0))</f>
        <v>,"dpspro":100</v>
      </c>
      <c r="K2236" s="32" t="str">
        <f t="shared" si="157"/>
        <v>"atk":300,"hp":5000,"undpspro":100,"miankongpro":60,"dpspro":100</v>
      </c>
      <c r="L2236" s="20" t="str">
        <f>IF(B2236&gt;=50,VLOOKUP(A2236,英雄数据表!A:L,11,FALSE),IF(B2236&gt;=25,VLOOKUP(A2236,英雄数据表!A:L,7,0),""))</f>
        <v>"2205601004"</v>
      </c>
      <c r="M2236" s="20" t="str">
        <f>IFERROR(VLOOKUP(B2236,属性中转表!$K$2:$O$21,5,FALSE),"")</f>
        <v>"dpspro":50</v>
      </c>
      <c r="N2236" s="20" t="str">
        <f>IF(B2236=25,VLOOKUP(A2236,英雄数据表!A:L,8,FALSE),IF(B2236=50,VLOOKUP(A2236,英雄数据表!A:L,12,0),""))</f>
        <v/>
      </c>
    </row>
    <row r="2237" spans="1:14" x14ac:dyDescent="0.3">
      <c r="A2237" s="20">
        <v>22056</v>
      </c>
      <c r="B2237" s="21">
        <f t="shared" si="154"/>
        <v>36</v>
      </c>
      <c r="C2237" s="21">
        <v>5</v>
      </c>
      <c r="D2237" s="21">
        <f>VLOOKUP(A2237,英雄数据表!A:D,4,0)</f>
        <v>2</v>
      </c>
      <c r="E2237" s="20" t="str">
        <f>VLOOKUP(A2237,英雄数据表!A:C,3,0)</f>
        <v>巨龙之心</v>
      </c>
      <c r="F2237" s="20">
        <f t="shared" si="155"/>
        <v>22056</v>
      </c>
      <c r="G2237" s="20">
        <f t="shared" si="156"/>
        <v>22056</v>
      </c>
      <c r="H2237" s="21" t="str">
        <f>VLOOKUP(B2237,属性中转表!A:F,6,FALSE)</f>
        <v>"hp":111600,"atk":3100</v>
      </c>
      <c r="I2237" s="20" t="str">
        <f>IF(VLOOKUP(B2237,属性中转表!A:G,7,FALSE)=0,"",VLOOKUP(VLOOKUP(B2237,属性中转表!A:G,7,FALSE),属性中转表!$K$2:$P$21,6,0))&amp;IF(VLOOKUP(B2237,属性中转表!A:G,7,FALSE)&gt;=50,VLOOKUP(A2237,英雄数据表!A:K,9,0),IF(VLOOKUP(B2237,属性中转表!A:G,7,FALSE)&gt;=25,VLOOKUP(A2237,英雄数据表!A:K,5,0),""))</f>
        <v>"atk":300,"hp":5000,"undpspro":100,"miankongpro":60</v>
      </c>
      <c r="J2237" s="20" t="str">
        <f>IF(I2237="","",属性中转表!$I$1&amp;(IF(VLOOKUP(B2237,属性中转表!A:G,7,FALSE)=0,0,VLOOKUP(VLOOKUP(B2237,属性中转表!A:G,7,FALSE),属性中转表!$K$2:$P$21,4,0)))+IFERROR(VLOOKUP(A2237,英雄数据表!A:K,IF(武魂!B2237&gt;=50,10,IF(武魂!B2237&gt;=25,6)),0),0))</f>
        <v>,"dpspro":100</v>
      </c>
      <c r="K2237" s="32" t="str">
        <f t="shared" si="157"/>
        <v>"atk":300,"hp":5000,"undpspro":100,"miankongpro":60,"dpspro":100</v>
      </c>
      <c r="L2237" s="20" t="str">
        <f>IF(B2237&gt;=50,VLOOKUP(A2237,英雄数据表!A:L,11,FALSE),IF(B2237&gt;=25,VLOOKUP(A2237,英雄数据表!A:L,7,0),""))</f>
        <v>"2205601004"</v>
      </c>
      <c r="M2237" s="20" t="str">
        <f>IFERROR(VLOOKUP(B2237,属性中转表!$K$2:$O$21,5,FALSE),"")</f>
        <v/>
      </c>
      <c r="N2237" s="20" t="str">
        <f>IF(B2237=25,VLOOKUP(A2237,英雄数据表!A:L,8,FALSE),IF(B2237=50,VLOOKUP(A2237,英雄数据表!A:L,12,0),""))</f>
        <v/>
      </c>
    </row>
    <row r="2238" spans="1:14" x14ac:dyDescent="0.3">
      <c r="A2238" s="20">
        <v>22056</v>
      </c>
      <c r="B2238" s="21">
        <f t="shared" si="154"/>
        <v>37</v>
      </c>
      <c r="C2238" s="21">
        <v>5</v>
      </c>
      <c r="D2238" s="21">
        <f>VLOOKUP(A2238,英雄数据表!A:D,4,0)</f>
        <v>2</v>
      </c>
      <c r="E2238" s="20" t="str">
        <f>VLOOKUP(A2238,英雄数据表!A:C,3,0)</f>
        <v>巨龙之心</v>
      </c>
      <c r="F2238" s="20">
        <f t="shared" si="155"/>
        <v>22056</v>
      </c>
      <c r="G2238" s="20">
        <f t="shared" si="156"/>
        <v>22056</v>
      </c>
      <c r="H2238" s="21" t="str">
        <f>VLOOKUP(B2238,属性中转表!A:F,6,FALSE)</f>
        <v>"hp":116100,"atk":3225</v>
      </c>
      <c r="I2238" s="20" t="str">
        <f>IF(VLOOKUP(B2238,属性中转表!A:G,7,FALSE)=0,"",VLOOKUP(VLOOKUP(B2238,属性中转表!A:G,7,FALSE),属性中转表!$K$2:$P$21,6,0))&amp;IF(VLOOKUP(B2238,属性中转表!A:G,7,FALSE)&gt;=50,VLOOKUP(A2238,英雄数据表!A:K,9,0),IF(VLOOKUP(B2238,属性中转表!A:G,7,FALSE)&gt;=25,VLOOKUP(A2238,英雄数据表!A:K,5,0),""))</f>
        <v>"atk":300,"hp":5000,"undpspro":100,"miankongpro":60</v>
      </c>
      <c r="J2238" s="20" t="str">
        <f>IF(I2238="","",属性中转表!$I$1&amp;(IF(VLOOKUP(B2238,属性中转表!A:G,7,FALSE)=0,0,VLOOKUP(VLOOKUP(B2238,属性中转表!A:G,7,FALSE),属性中转表!$K$2:$P$21,4,0)))+IFERROR(VLOOKUP(A2238,英雄数据表!A:K,IF(武魂!B2238&gt;=50,10,IF(武魂!B2238&gt;=25,6)),0),0))</f>
        <v>,"dpspro":100</v>
      </c>
      <c r="K2238" s="32" t="str">
        <f t="shared" si="157"/>
        <v>"atk":300,"hp":5000,"undpspro":100,"miankongpro":60,"dpspro":100</v>
      </c>
      <c r="L2238" s="20" t="str">
        <f>IF(B2238&gt;=50,VLOOKUP(A2238,英雄数据表!A:L,11,FALSE),IF(B2238&gt;=25,VLOOKUP(A2238,英雄数据表!A:L,7,0),""))</f>
        <v>"2205601004"</v>
      </c>
      <c r="M2238" s="20" t="str">
        <f>IFERROR(VLOOKUP(B2238,属性中转表!$K$2:$O$21,5,FALSE),"")</f>
        <v/>
      </c>
      <c r="N2238" s="20" t="str">
        <f>IF(B2238=25,VLOOKUP(A2238,英雄数据表!A:L,8,FALSE),IF(B2238=50,VLOOKUP(A2238,英雄数据表!A:L,12,0),""))</f>
        <v/>
      </c>
    </row>
    <row r="2239" spans="1:14" x14ac:dyDescent="0.3">
      <c r="A2239" s="20">
        <v>22056</v>
      </c>
      <c r="B2239" s="21">
        <f t="shared" si="154"/>
        <v>38</v>
      </c>
      <c r="C2239" s="21">
        <v>5</v>
      </c>
      <c r="D2239" s="21">
        <f>VLOOKUP(A2239,英雄数据表!A:D,4,0)</f>
        <v>2</v>
      </c>
      <c r="E2239" s="20" t="str">
        <f>VLOOKUP(A2239,英雄数据表!A:C,3,0)</f>
        <v>巨龙之心</v>
      </c>
      <c r="F2239" s="20">
        <f t="shared" si="155"/>
        <v>22056</v>
      </c>
      <c r="G2239" s="20">
        <f t="shared" si="156"/>
        <v>22056</v>
      </c>
      <c r="H2239" s="21" t="str">
        <f>VLOOKUP(B2239,属性中转表!A:F,6,FALSE)</f>
        <v>"hp":120600,"atk":3350</v>
      </c>
      <c r="I2239" s="20" t="str">
        <f>IF(VLOOKUP(B2239,属性中转表!A:G,7,FALSE)=0,"",VLOOKUP(VLOOKUP(B2239,属性中转表!A:G,7,FALSE),属性中转表!$K$2:$P$21,6,0))&amp;IF(VLOOKUP(B2239,属性中转表!A:G,7,FALSE)&gt;=50,VLOOKUP(A2239,英雄数据表!A:K,9,0),IF(VLOOKUP(B2239,属性中转表!A:G,7,FALSE)&gt;=25,VLOOKUP(A2239,英雄数据表!A:K,5,0),""))</f>
        <v>"atk":300,"hp":5000,"undpspro":100,"miankongpro":60</v>
      </c>
      <c r="J2239" s="20" t="str">
        <f>IF(I2239="","",属性中转表!$I$1&amp;(IF(VLOOKUP(B2239,属性中转表!A:G,7,FALSE)=0,0,VLOOKUP(VLOOKUP(B2239,属性中转表!A:G,7,FALSE),属性中转表!$K$2:$P$21,4,0)))+IFERROR(VLOOKUP(A2239,英雄数据表!A:K,IF(武魂!B2239&gt;=50,10,IF(武魂!B2239&gt;=25,6)),0),0))</f>
        <v>,"dpspro":100</v>
      </c>
      <c r="K2239" s="32" t="str">
        <f t="shared" si="157"/>
        <v>"atk":300,"hp":5000,"undpspro":100,"miankongpro":60,"dpspro":100</v>
      </c>
      <c r="L2239" s="20" t="str">
        <f>IF(B2239&gt;=50,VLOOKUP(A2239,英雄数据表!A:L,11,FALSE),IF(B2239&gt;=25,VLOOKUP(A2239,英雄数据表!A:L,7,0),""))</f>
        <v>"2205601004"</v>
      </c>
      <c r="M2239" s="20" t="str">
        <f>IFERROR(VLOOKUP(B2239,属性中转表!$K$2:$O$21,5,FALSE),"")</f>
        <v/>
      </c>
      <c r="N2239" s="20" t="str">
        <f>IF(B2239=25,VLOOKUP(A2239,英雄数据表!A:L,8,FALSE),IF(B2239=50,VLOOKUP(A2239,英雄数据表!A:L,12,0),""))</f>
        <v/>
      </c>
    </row>
    <row r="2240" spans="1:14" x14ac:dyDescent="0.3">
      <c r="A2240" s="20">
        <v>22056</v>
      </c>
      <c r="B2240" s="21">
        <f t="shared" si="154"/>
        <v>39</v>
      </c>
      <c r="C2240" s="21">
        <v>5</v>
      </c>
      <c r="D2240" s="21">
        <f>VLOOKUP(A2240,英雄数据表!A:D,4,0)</f>
        <v>2</v>
      </c>
      <c r="E2240" s="20" t="str">
        <f>VLOOKUP(A2240,英雄数据表!A:C,3,0)</f>
        <v>巨龙之心</v>
      </c>
      <c r="F2240" s="20">
        <f t="shared" si="155"/>
        <v>22056</v>
      </c>
      <c r="G2240" s="20">
        <f t="shared" si="156"/>
        <v>22056</v>
      </c>
      <c r="H2240" s="21" t="str">
        <f>VLOOKUP(B2240,属性中转表!A:F,6,FALSE)</f>
        <v>"hp":125100,"atk":3475</v>
      </c>
      <c r="I2240" s="20" t="str">
        <f>IF(VLOOKUP(B2240,属性中转表!A:G,7,FALSE)=0,"",VLOOKUP(VLOOKUP(B2240,属性中转表!A:G,7,FALSE),属性中转表!$K$2:$P$21,6,0))&amp;IF(VLOOKUP(B2240,属性中转表!A:G,7,FALSE)&gt;=50,VLOOKUP(A2240,英雄数据表!A:K,9,0),IF(VLOOKUP(B2240,属性中转表!A:G,7,FALSE)&gt;=25,VLOOKUP(A2240,英雄数据表!A:K,5,0),""))</f>
        <v>"atk":300,"hp":5000,"undpspro":100,"miankongpro":60</v>
      </c>
      <c r="J2240" s="20" t="str">
        <f>IF(I2240="","",属性中转表!$I$1&amp;(IF(VLOOKUP(B2240,属性中转表!A:G,7,FALSE)=0,0,VLOOKUP(VLOOKUP(B2240,属性中转表!A:G,7,FALSE),属性中转表!$K$2:$P$21,4,0)))+IFERROR(VLOOKUP(A2240,英雄数据表!A:K,IF(武魂!B2240&gt;=50,10,IF(武魂!B2240&gt;=25,6)),0),0))</f>
        <v>,"dpspro":100</v>
      </c>
      <c r="K2240" s="32" t="str">
        <f t="shared" si="157"/>
        <v>"atk":300,"hp":5000,"undpspro":100,"miankongpro":60,"dpspro":100</v>
      </c>
      <c r="L2240" s="20" t="str">
        <f>IF(B2240&gt;=50,VLOOKUP(A2240,英雄数据表!A:L,11,FALSE),IF(B2240&gt;=25,VLOOKUP(A2240,英雄数据表!A:L,7,0),""))</f>
        <v>"2205601004"</v>
      </c>
      <c r="M2240" s="20" t="str">
        <f>IFERROR(VLOOKUP(B2240,属性中转表!$K$2:$O$21,5,FALSE),"")</f>
        <v/>
      </c>
      <c r="N2240" s="20" t="str">
        <f>IF(B2240=25,VLOOKUP(A2240,英雄数据表!A:L,8,FALSE),IF(B2240=50,VLOOKUP(A2240,英雄数据表!A:L,12,0),""))</f>
        <v/>
      </c>
    </row>
    <row r="2241" spans="1:14" x14ac:dyDescent="0.3">
      <c r="A2241" s="20">
        <v>22056</v>
      </c>
      <c r="B2241" s="21">
        <f t="shared" si="154"/>
        <v>40</v>
      </c>
      <c r="C2241" s="21">
        <v>5</v>
      </c>
      <c r="D2241" s="21">
        <f>VLOOKUP(A2241,英雄数据表!A:D,4,0)</f>
        <v>2</v>
      </c>
      <c r="E2241" s="20" t="str">
        <f>VLOOKUP(A2241,英雄数据表!A:C,3,0)</f>
        <v>巨龙之心</v>
      </c>
      <c r="F2241" s="20">
        <f t="shared" si="155"/>
        <v>22056</v>
      </c>
      <c r="G2241" s="20">
        <f t="shared" si="156"/>
        <v>22056</v>
      </c>
      <c r="H2241" s="21" t="str">
        <f>VLOOKUP(B2241,属性中转表!A:F,6,FALSE)</f>
        <v>"hp":129600,"atk":3600</v>
      </c>
      <c r="I2241" s="20" t="str">
        <f>IF(VLOOKUP(B2241,属性中转表!A:G,7,FALSE)=0,"",VLOOKUP(VLOOKUP(B2241,属性中转表!A:G,7,FALSE),属性中转表!$K$2:$P$21,6,0))&amp;IF(VLOOKUP(B2241,属性中转表!A:G,7,FALSE)&gt;=50,VLOOKUP(A2241,英雄数据表!A:K,9,0),IF(VLOOKUP(B2241,属性中转表!A:G,7,FALSE)&gt;=25,VLOOKUP(A2241,英雄数据表!A:K,5,0),""))</f>
        <v>"atk":300,"hp":5000,"undpspro":100,"pvpdpspro":50,"miankongpro":60</v>
      </c>
      <c r="J2241" s="20" t="str">
        <f>IF(I2241="","",属性中转表!$I$1&amp;(IF(VLOOKUP(B2241,属性中转表!A:G,7,FALSE)=0,0,VLOOKUP(VLOOKUP(B2241,属性中转表!A:G,7,FALSE),属性中转表!$K$2:$P$21,4,0)))+IFERROR(VLOOKUP(A2241,英雄数据表!A:K,IF(武魂!B2241&gt;=50,10,IF(武魂!B2241&gt;=25,6)),0),0))</f>
        <v>,"dpspro":100</v>
      </c>
      <c r="K2241" s="32" t="str">
        <f t="shared" si="157"/>
        <v>"atk":300,"hp":5000,"undpspro":100,"pvpdpspro":50,"miankongpro":60,"dpspro":100</v>
      </c>
      <c r="L2241" s="20" t="str">
        <f>IF(B2241&gt;=50,VLOOKUP(A2241,英雄数据表!A:L,11,FALSE),IF(B2241&gt;=25,VLOOKUP(A2241,英雄数据表!A:L,7,0),""))</f>
        <v>"2205601004"</v>
      </c>
      <c r="M2241" s="20" t="str">
        <f>IFERROR(VLOOKUP(B2241,属性中转表!$K$2:$O$21,5,FALSE),"")</f>
        <v>"pvpdpspro":50</v>
      </c>
      <c r="N2241" s="20" t="str">
        <f>IF(B2241=25,VLOOKUP(A2241,英雄数据表!A:L,8,FALSE),IF(B2241=50,VLOOKUP(A2241,英雄数据表!A:L,12,0),""))</f>
        <v/>
      </c>
    </row>
    <row r="2242" spans="1:14" x14ac:dyDescent="0.3">
      <c r="A2242" s="20">
        <v>22056</v>
      </c>
      <c r="B2242" s="21">
        <f t="shared" si="154"/>
        <v>41</v>
      </c>
      <c r="C2242" s="21">
        <v>5</v>
      </c>
      <c r="D2242" s="21">
        <f>VLOOKUP(A2242,英雄数据表!A:D,4,0)</f>
        <v>2</v>
      </c>
      <c r="E2242" s="20" t="str">
        <f>VLOOKUP(A2242,英雄数据表!A:C,3,0)</f>
        <v>巨龙之心</v>
      </c>
      <c r="F2242" s="20">
        <f t="shared" si="155"/>
        <v>22056</v>
      </c>
      <c r="G2242" s="20">
        <f t="shared" si="156"/>
        <v>22056</v>
      </c>
      <c r="H2242" s="21" t="str">
        <f>VLOOKUP(B2242,属性中转表!A:F,6,FALSE)</f>
        <v>"hp":135000,"atk":3750</v>
      </c>
      <c r="I2242" s="20" t="str">
        <f>IF(VLOOKUP(B2242,属性中转表!A:G,7,FALSE)=0,"",VLOOKUP(VLOOKUP(B2242,属性中转表!A:G,7,FALSE),属性中转表!$K$2:$P$21,6,0))&amp;IF(VLOOKUP(B2242,属性中转表!A:G,7,FALSE)&gt;=50,VLOOKUP(A2242,英雄数据表!A:K,9,0),IF(VLOOKUP(B2242,属性中转表!A:G,7,FALSE)&gt;=25,VLOOKUP(A2242,英雄数据表!A:K,5,0),""))</f>
        <v>"atk":300,"hp":5000,"undpspro":100,"pvpdpspro":50,"miankongpro":60</v>
      </c>
      <c r="J2242" s="20" t="str">
        <f>IF(I2242="","",属性中转表!$I$1&amp;(IF(VLOOKUP(B2242,属性中转表!A:G,7,FALSE)=0,0,VLOOKUP(VLOOKUP(B2242,属性中转表!A:G,7,FALSE),属性中转表!$K$2:$P$21,4,0)))+IFERROR(VLOOKUP(A2242,英雄数据表!A:K,IF(武魂!B2242&gt;=50,10,IF(武魂!B2242&gt;=25,6)),0),0))</f>
        <v>,"dpspro":100</v>
      </c>
      <c r="K2242" s="32" t="str">
        <f t="shared" si="157"/>
        <v>"atk":300,"hp":5000,"undpspro":100,"pvpdpspro":50,"miankongpro":60,"dpspro":100</v>
      </c>
      <c r="L2242" s="20" t="str">
        <f>IF(B2242&gt;=50,VLOOKUP(A2242,英雄数据表!A:L,11,FALSE),IF(B2242&gt;=25,VLOOKUP(A2242,英雄数据表!A:L,7,0),""))</f>
        <v>"2205601004"</v>
      </c>
      <c r="M2242" s="20" t="str">
        <f>IFERROR(VLOOKUP(B2242,属性中转表!$K$2:$O$21,5,FALSE),"")</f>
        <v/>
      </c>
      <c r="N2242" s="20" t="str">
        <f>IF(B2242=25,VLOOKUP(A2242,英雄数据表!A:L,8,FALSE),IF(B2242=50,VLOOKUP(A2242,英雄数据表!A:L,12,0),""))</f>
        <v/>
      </c>
    </row>
    <row r="2243" spans="1:14" x14ac:dyDescent="0.3">
      <c r="A2243" s="20">
        <v>22056</v>
      </c>
      <c r="B2243" s="21">
        <f t="shared" si="154"/>
        <v>42</v>
      </c>
      <c r="C2243" s="21">
        <v>5</v>
      </c>
      <c r="D2243" s="21">
        <f>VLOOKUP(A2243,英雄数据表!A:D,4,0)</f>
        <v>2</v>
      </c>
      <c r="E2243" s="20" t="str">
        <f>VLOOKUP(A2243,英雄数据表!A:C,3,0)</f>
        <v>巨龙之心</v>
      </c>
      <c r="F2243" s="20">
        <f t="shared" si="155"/>
        <v>22056</v>
      </c>
      <c r="G2243" s="20">
        <f t="shared" si="156"/>
        <v>22056</v>
      </c>
      <c r="H2243" s="21" t="str">
        <f>VLOOKUP(B2243,属性中转表!A:F,6,FALSE)</f>
        <v>"hp":140400,"atk":3900</v>
      </c>
      <c r="I2243" s="20" t="str">
        <f>IF(VLOOKUP(B2243,属性中转表!A:G,7,FALSE)=0,"",VLOOKUP(VLOOKUP(B2243,属性中转表!A:G,7,FALSE),属性中转表!$K$2:$P$21,6,0))&amp;IF(VLOOKUP(B2243,属性中转表!A:G,7,FALSE)&gt;=50,VLOOKUP(A2243,英雄数据表!A:K,9,0),IF(VLOOKUP(B2243,属性中转表!A:G,7,FALSE)&gt;=25,VLOOKUP(A2243,英雄数据表!A:K,5,0),""))</f>
        <v>"atk":300,"hp":5000,"undpspro":100,"pvpdpspro":50,"miankongpro":60</v>
      </c>
      <c r="J2243" s="20" t="str">
        <f>IF(I2243="","",属性中转表!$I$1&amp;(IF(VLOOKUP(B2243,属性中转表!A:G,7,FALSE)=0,0,VLOOKUP(VLOOKUP(B2243,属性中转表!A:G,7,FALSE),属性中转表!$K$2:$P$21,4,0)))+IFERROR(VLOOKUP(A2243,英雄数据表!A:K,IF(武魂!B2243&gt;=50,10,IF(武魂!B2243&gt;=25,6)),0),0))</f>
        <v>,"dpspro":100</v>
      </c>
      <c r="K2243" s="32" t="str">
        <f t="shared" si="157"/>
        <v>"atk":300,"hp":5000,"undpspro":100,"pvpdpspro":50,"miankongpro":60,"dpspro":100</v>
      </c>
      <c r="L2243" s="20" t="str">
        <f>IF(B2243&gt;=50,VLOOKUP(A2243,英雄数据表!A:L,11,FALSE),IF(B2243&gt;=25,VLOOKUP(A2243,英雄数据表!A:L,7,0),""))</f>
        <v>"2205601004"</v>
      </c>
      <c r="M2243" s="20" t="str">
        <f>IFERROR(VLOOKUP(B2243,属性中转表!$K$2:$O$21,5,FALSE),"")</f>
        <v/>
      </c>
      <c r="N2243" s="20" t="str">
        <f>IF(B2243=25,VLOOKUP(A2243,英雄数据表!A:L,8,FALSE),IF(B2243=50,VLOOKUP(A2243,英雄数据表!A:L,12,0),""))</f>
        <v/>
      </c>
    </row>
    <row r="2244" spans="1:14" x14ac:dyDescent="0.3">
      <c r="A2244" s="20">
        <v>22056</v>
      </c>
      <c r="B2244" s="21">
        <f t="shared" si="154"/>
        <v>43</v>
      </c>
      <c r="C2244" s="21">
        <v>5</v>
      </c>
      <c r="D2244" s="21">
        <f>VLOOKUP(A2244,英雄数据表!A:D,4,0)</f>
        <v>2</v>
      </c>
      <c r="E2244" s="20" t="str">
        <f>VLOOKUP(A2244,英雄数据表!A:C,3,0)</f>
        <v>巨龙之心</v>
      </c>
      <c r="F2244" s="20">
        <f t="shared" si="155"/>
        <v>22056</v>
      </c>
      <c r="G2244" s="20">
        <f t="shared" si="156"/>
        <v>22056</v>
      </c>
      <c r="H2244" s="21" t="str">
        <f>VLOOKUP(B2244,属性中转表!A:F,6,FALSE)</f>
        <v>"hp":145800,"atk":4050</v>
      </c>
      <c r="I2244" s="20" t="str">
        <f>IF(VLOOKUP(B2244,属性中转表!A:G,7,FALSE)=0,"",VLOOKUP(VLOOKUP(B2244,属性中转表!A:G,7,FALSE),属性中转表!$K$2:$P$21,6,0))&amp;IF(VLOOKUP(B2244,属性中转表!A:G,7,FALSE)&gt;=50,VLOOKUP(A2244,英雄数据表!A:K,9,0),IF(VLOOKUP(B2244,属性中转表!A:G,7,FALSE)&gt;=25,VLOOKUP(A2244,英雄数据表!A:K,5,0),""))</f>
        <v>"atk":300,"hp":5000,"undpspro":100,"pvpdpspro":50,"miankongpro":60</v>
      </c>
      <c r="J2244" s="20" t="str">
        <f>IF(I2244="","",属性中转表!$I$1&amp;(IF(VLOOKUP(B2244,属性中转表!A:G,7,FALSE)=0,0,VLOOKUP(VLOOKUP(B2244,属性中转表!A:G,7,FALSE),属性中转表!$K$2:$P$21,4,0)))+IFERROR(VLOOKUP(A2244,英雄数据表!A:K,IF(武魂!B2244&gt;=50,10,IF(武魂!B2244&gt;=25,6)),0),0))</f>
        <v>,"dpspro":100</v>
      </c>
      <c r="K2244" s="32" t="str">
        <f t="shared" si="157"/>
        <v>"atk":300,"hp":5000,"undpspro":100,"pvpdpspro":50,"miankongpro":60,"dpspro":100</v>
      </c>
      <c r="L2244" s="20" t="str">
        <f>IF(B2244&gt;=50,VLOOKUP(A2244,英雄数据表!A:L,11,FALSE),IF(B2244&gt;=25,VLOOKUP(A2244,英雄数据表!A:L,7,0),""))</f>
        <v>"2205601004"</v>
      </c>
      <c r="M2244" s="20" t="str">
        <f>IFERROR(VLOOKUP(B2244,属性中转表!$K$2:$O$21,5,FALSE),"")</f>
        <v/>
      </c>
      <c r="N2244" s="20" t="str">
        <f>IF(B2244=25,VLOOKUP(A2244,英雄数据表!A:L,8,FALSE),IF(B2244=50,VLOOKUP(A2244,英雄数据表!A:L,12,0),""))</f>
        <v/>
      </c>
    </row>
    <row r="2245" spans="1:14" x14ac:dyDescent="0.3">
      <c r="A2245" s="20">
        <v>22056</v>
      </c>
      <c r="B2245" s="21">
        <f t="shared" si="154"/>
        <v>44</v>
      </c>
      <c r="C2245" s="21">
        <v>5</v>
      </c>
      <c r="D2245" s="21">
        <f>VLOOKUP(A2245,英雄数据表!A:D,4,0)</f>
        <v>2</v>
      </c>
      <c r="E2245" s="20" t="str">
        <f>VLOOKUP(A2245,英雄数据表!A:C,3,0)</f>
        <v>巨龙之心</v>
      </c>
      <c r="F2245" s="20">
        <f t="shared" si="155"/>
        <v>22056</v>
      </c>
      <c r="G2245" s="20">
        <f t="shared" si="156"/>
        <v>22056</v>
      </c>
      <c r="H2245" s="21" t="str">
        <f>VLOOKUP(B2245,属性中转表!A:F,6,FALSE)</f>
        <v>"hp":151200,"atk":4200</v>
      </c>
      <c r="I2245" s="20" t="str">
        <f>IF(VLOOKUP(B2245,属性中转表!A:G,7,FALSE)=0,"",VLOOKUP(VLOOKUP(B2245,属性中转表!A:G,7,FALSE),属性中转表!$K$2:$P$21,6,0))&amp;IF(VLOOKUP(B2245,属性中转表!A:G,7,FALSE)&gt;=50,VLOOKUP(A2245,英雄数据表!A:K,9,0),IF(VLOOKUP(B2245,属性中转表!A:G,7,FALSE)&gt;=25,VLOOKUP(A2245,英雄数据表!A:K,5,0),""))</f>
        <v>"atk":300,"hp":5000,"undpspro":100,"pvpdpspro":50,"miankongpro":60</v>
      </c>
      <c r="J2245" s="20" t="str">
        <f>IF(I2245="","",属性中转表!$I$1&amp;(IF(VLOOKUP(B2245,属性中转表!A:G,7,FALSE)=0,0,VLOOKUP(VLOOKUP(B2245,属性中转表!A:G,7,FALSE),属性中转表!$K$2:$P$21,4,0)))+IFERROR(VLOOKUP(A2245,英雄数据表!A:K,IF(武魂!B2245&gt;=50,10,IF(武魂!B2245&gt;=25,6)),0),0))</f>
        <v>,"dpspro":100</v>
      </c>
      <c r="K2245" s="32" t="str">
        <f t="shared" si="157"/>
        <v>"atk":300,"hp":5000,"undpspro":100,"pvpdpspro":50,"miankongpro":60,"dpspro":100</v>
      </c>
      <c r="L2245" s="20" t="str">
        <f>IF(B2245&gt;=50,VLOOKUP(A2245,英雄数据表!A:L,11,FALSE),IF(B2245&gt;=25,VLOOKUP(A2245,英雄数据表!A:L,7,0),""))</f>
        <v>"2205601004"</v>
      </c>
      <c r="M2245" s="20" t="str">
        <f>IFERROR(VLOOKUP(B2245,属性中转表!$K$2:$O$21,5,FALSE),"")</f>
        <v/>
      </c>
      <c r="N2245" s="20" t="str">
        <f>IF(B2245=25,VLOOKUP(A2245,英雄数据表!A:L,8,FALSE),IF(B2245=50,VLOOKUP(A2245,英雄数据表!A:L,12,0),""))</f>
        <v/>
      </c>
    </row>
    <row r="2246" spans="1:14" x14ac:dyDescent="0.3">
      <c r="A2246" s="20">
        <v>22056</v>
      </c>
      <c r="B2246" s="21">
        <f t="shared" si="154"/>
        <v>45</v>
      </c>
      <c r="C2246" s="21">
        <v>5</v>
      </c>
      <c r="D2246" s="21">
        <f>VLOOKUP(A2246,英雄数据表!A:D,4,0)</f>
        <v>2</v>
      </c>
      <c r="E2246" s="20" t="str">
        <f>VLOOKUP(A2246,英雄数据表!A:C,3,0)</f>
        <v>巨龙之心</v>
      </c>
      <c r="F2246" s="20">
        <f t="shared" si="155"/>
        <v>22056</v>
      </c>
      <c r="G2246" s="20">
        <f t="shared" si="156"/>
        <v>22056</v>
      </c>
      <c r="H2246" s="21" t="str">
        <f>VLOOKUP(B2246,属性中转表!A:F,6,FALSE)</f>
        <v>"hp":156600,"atk":4350</v>
      </c>
      <c r="I2246" s="20" t="str">
        <f>IF(VLOOKUP(B2246,属性中转表!A:G,7,FALSE)=0,"",VLOOKUP(VLOOKUP(B2246,属性中转表!A:G,7,FALSE),属性中转表!$K$2:$P$21,6,0))&amp;IF(VLOOKUP(B2246,属性中转表!A:G,7,FALSE)&gt;=50,VLOOKUP(A2246,英雄数据表!A:K,9,0),IF(VLOOKUP(B2246,属性中转表!A:G,7,FALSE)&gt;=25,VLOOKUP(A2246,英雄数据表!A:K,5,0),""))</f>
        <v>"atk":300,"hp":5000,"undpspro":100,"pvpdpspro":50,"pvpundpspro":50,"miankongpro":60</v>
      </c>
      <c r="J2246" s="20" t="str">
        <f>IF(I2246="","",属性中转表!$I$1&amp;(IF(VLOOKUP(B2246,属性中转表!A:G,7,FALSE)=0,0,VLOOKUP(VLOOKUP(B2246,属性中转表!A:G,7,FALSE),属性中转表!$K$2:$P$21,4,0)))+IFERROR(VLOOKUP(A2246,英雄数据表!A:K,IF(武魂!B2246&gt;=50,10,IF(武魂!B2246&gt;=25,6)),0),0))</f>
        <v>,"dpspro":100</v>
      </c>
      <c r="K2246" s="32" t="str">
        <f t="shared" si="157"/>
        <v>"atk":300,"hp":5000,"undpspro":100,"pvpdpspro":50,"pvpundpspro":50,"miankongpro":60,"dpspro":100</v>
      </c>
      <c r="L2246" s="20" t="str">
        <f>IF(B2246&gt;=50,VLOOKUP(A2246,英雄数据表!A:L,11,FALSE),IF(B2246&gt;=25,VLOOKUP(A2246,英雄数据表!A:L,7,0),""))</f>
        <v>"2205601004"</v>
      </c>
      <c r="M2246" s="20" t="str">
        <f>IFERROR(VLOOKUP(B2246,属性中转表!$K$2:$O$21,5,FALSE),"")</f>
        <v>"pvpundpspro":50</v>
      </c>
      <c r="N2246" s="20" t="str">
        <f>IF(B2246=25,VLOOKUP(A2246,英雄数据表!A:L,8,FALSE),IF(B2246=50,VLOOKUP(A2246,英雄数据表!A:L,12,0),""))</f>
        <v/>
      </c>
    </row>
    <row r="2247" spans="1:14" x14ac:dyDescent="0.3">
      <c r="A2247" s="20">
        <v>22056</v>
      </c>
      <c r="B2247" s="21">
        <f t="shared" si="154"/>
        <v>46</v>
      </c>
      <c r="C2247" s="21">
        <v>5</v>
      </c>
      <c r="D2247" s="21">
        <f>VLOOKUP(A2247,英雄数据表!A:D,4,0)</f>
        <v>2</v>
      </c>
      <c r="E2247" s="20" t="str">
        <f>VLOOKUP(A2247,英雄数据表!A:C,3,0)</f>
        <v>巨龙之心</v>
      </c>
      <c r="F2247" s="20">
        <f t="shared" si="155"/>
        <v>22056</v>
      </c>
      <c r="G2247" s="20">
        <f t="shared" si="156"/>
        <v>22056</v>
      </c>
      <c r="H2247" s="21" t="str">
        <f>VLOOKUP(B2247,属性中转表!A:F,6,FALSE)</f>
        <v>"hp":162000,"atk":4500</v>
      </c>
      <c r="I2247" s="20" t="str">
        <f>IF(VLOOKUP(B2247,属性中转表!A:G,7,FALSE)=0,"",VLOOKUP(VLOOKUP(B2247,属性中转表!A:G,7,FALSE),属性中转表!$K$2:$P$21,6,0))&amp;IF(VLOOKUP(B2247,属性中转表!A:G,7,FALSE)&gt;=50,VLOOKUP(A2247,英雄数据表!A:K,9,0),IF(VLOOKUP(B2247,属性中转表!A:G,7,FALSE)&gt;=25,VLOOKUP(A2247,英雄数据表!A:K,5,0),""))</f>
        <v>"atk":300,"hp":5000,"undpspro":100,"pvpdpspro":50,"pvpundpspro":50,"miankongpro":60</v>
      </c>
      <c r="J2247" s="20" t="str">
        <f>IF(I2247="","",属性中转表!$I$1&amp;(IF(VLOOKUP(B2247,属性中转表!A:G,7,FALSE)=0,0,VLOOKUP(VLOOKUP(B2247,属性中转表!A:G,7,FALSE),属性中转表!$K$2:$P$21,4,0)))+IFERROR(VLOOKUP(A2247,英雄数据表!A:K,IF(武魂!B2247&gt;=50,10,IF(武魂!B2247&gt;=25,6)),0),0))</f>
        <v>,"dpspro":100</v>
      </c>
      <c r="K2247" s="32" t="str">
        <f t="shared" si="157"/>
        <v>"atk":300,"hp":5000,"undpspro":100,"pvpdpspro":50,"pvpundpspro":50,"miankongpro":60,"dpspro":100</v>
      </c>
      <c r="L2247" s="20" t="str">
        <f>IF(B2247&gt;=50,VLOOKUP(A2247,英雄数据表!A:L,11,FALSE),IF(B2247&gt;=25,VLOOKUP(A2247,英雄数据表!A:L,7,0),""))</f>
        <v>"2205601004"</v>
      </c>
      <c r="M2247" s="20" t="str">
        <f>IFERROR(VLOOKUP(B2247,属性中转表!$K$2:$O$21,5,FALSE),"")</f>
        <v/>
      </c>
      <c r="N2247" s="20" t="str">
        <f>IF(B2247=25,VLOOKUP(A2247,英雄数据表!A:L,8,FALSE),IF(B2247=50,VLOOKUP(A2247,英雄数据表!A:L,12,0),""))</f>
        <v/>
      </c>
    </row>
    <row r="2248" spans="1:14" x14ac:dyDescent="0.3">
      <c r="A2248" s="20">
        <v>22056</v>
      </c>
      <c r="B2248" s="21">
        <f t="shared" si="154"/>
        <v>47</v>
      </c>
      <c r="C2248" s="21">
        <v>5</v>
      </c>
      <c r="D2248" s="21">
        <f>VLOOKUP(A2248,英雄数据表!A:D,4,0)</f>
        <v>2</v>
      </c>
      <c r="E2248" s="20" t="str">
        <f>VLOOKUP(A2248,英雄数据表!A:C,3,0)</f>
        <v>巨龙之心</v>
      </c>
      <c r="F2248" s="20">
        <f t="shared" si="155"/>
        <v>22056</v>
      </c>
      <c r="G2248" s="20">
        <f t="shared" si="156"/>
        <v>22056</v>
      </c>
      <c r="H2248" s="21" t="str">
        <f>VLOOKUP(B2248,属性中转表!A:F,6,FALSE)</f>
        <v>"hp":167400,"atk":4650</v>
      </c>
      <c r="I2248" s="20" t="str">
        <f>IF(VLOOKUP(B2248,属性中转表!A:G,7,FALSE)=0,"",VLOOKUP(VLOOKUP(B2248,属性中转表!A:G,7,FALSE),属性中转表!$K$2:$P$21,6,0))&amp;IF(VLOOKUP(B2248,属性中转表!A:G,7,FALSE)&gt;=50,VLOOKUP(A2248,英雄数据表!A:K,9,0),IF(VLOOKUP(B2248,属性中转表!A:G,7,FALSE)&gt;=25,VLOOKUP(A2248,英雄数据表!A:K,5,0),""))</f>
        <v>"atk":300,"hp":5000,"undpspro":100,"pvpdpspro":50,"pvpundpspro":50,"miankongpro":60</v>
      </c>
      <c r="J2248" s="20" t="str">
        <f>IF(I2248="","",属性中转表!$I$1&amp;(IF(VLOOKUP(B2248,属性中转表!A:G,7,FALSE)=0,0,VLOOKUP(VLOOKUP(B2248,属性中转表!A:G,7,FALSE),属性中转表!$K$2:$P$21,4,0)))+IFERROR(VLOOKUP(A2248,英雄数据表!A:K,IF(武魂!B2248&gt;=50,10,IF(武魂!B2248&gt;=25,6)),0),0))</f>
        <v>,"dpspro":100</v>
      </c>
      <c r="K2248" s="32" t="str">
        <f t="shared" si="157"/>
        <v>"atk":300,"hp":5000,"undpspro":100,"pvpdpspro":50,"pvpundpspro":50,"miankongpro":60,"dpspro":100</v>
      </c>
      <c r="L2248" s="20" t="str">
        <f>IF(B2248&gt;=50,VLOOKUP(A2248,英雄数据表!A:L,11,FALSE),IF(B2248&gt;=25,VLOOKUP(A2248,英雄数据表!A:L,7,0),""))</f>
        <v>"2205601004"</v>
      </c>
      <c r="M2248" s="20" t="str">
        <f>IFERROR(VLOOKUP(B2248,属性中转表!$K$2:$O$21,5,FALSE),"")</f>
        <v/>
      </c>
      <c r="N2248" s="20" t="str">
        <f>IF(B2248=25,VLOOKUP(A2248,英雄数据表!A:L,8,FALSE),IF(B2248=50,VLOOKUP(A2248,英雄数据表!A:L,12,0),""))</f>
        <v/>
      </c>
    </row>
    <row r="2249" spans="1:14" x14ac:dyDescent="0.3">
      <c r="A2249" s="20">
        <v>22056</v>
      </c>
      <c r="B2249" s="21">
        <f t="shared" si="154"/>
        <v>48</v>
      </c>
      <c r="C2249" s="21">
        <v>5</v>
      </c>
      <c r="D2249" s="21">
        <f>VLOOKUP(A2249,英雄数据表!A:D,4,0)</f>
        <v>2</v>
      </c>
      <c r="E2249" s="20" t="str">
        <f>VLOOKUP(A2249,英雄数据表!A:C,3,0)</f>
        <v>巨龙之心</v>
      </c>
      <c r="F2249" s="20">
        <f t="shared" si="155"/>
        <v>22056</v>
      </c>
      <c r="G2249" s="20">
        <f t="shared" si="156"/>
        <v>22056</v>
      </c>
      <c r="H2249" s="21" t="str">
        <f>VLOOKUP(B2249,属性中转表!A:F,6,FALSE)</f>
        <v>"hp":172800,"atk":4800</v>
      </c>
      <c r="I2249" s="20" t="str">
        <f>IF(VLOOKUP(B2249,属性中转表!A:G,7,FALSE)=0,"",VLOOKUP(VLOOKUP(B2249,属性中转表!A:G,7,FALSE),属性中转表!$K$2:$P$21,6,0))&amp;IF(VLOOKUP(B2249,属性中转表!A:G,7,FALSE)&gt;=50,VLOOKUP(A2249,英雄数据表!A:K,9,0),IF(VLOOKUP(B2249,属性中转表!A:G,7,FALSE)&gt;=25,VLOOKUP(A2249,英雄数据表!A:K,5,0),""))</f>
        <v>"atk":300,"hp":5000,"undpspro":100,"pvpdpspro":50,"pvpundpspro":50,"miankongpro":60</v>
      </c>
      <c r="J2249" s="20" t="str">
        <f>IF(I2249="","",属性中转表!$I$1&amp;(IF(VLOOKUP(B2249,属性中转表!A:G,7,FALSE)=0,0,VLOOKUP(VLOOKUP(B2249,属性中转表!A:G,7,FALSE),属性中转表!$K$2:$P$21,4,0)))+IFERROR(VLOOKUP(A2249,英雄数据表!A:K,IF(武魂!B2249&gt;=50,10,IF(武魂!B2249&gt;=25,6)),0),0))</f>
        <v>,"dpspro":100</v>
      </c>
      <c r="K2249" s="32" t="str">
        <f t="shared" si="157"/>
        <v>"atk":300,"hp":5000,"undpspro":100,"pvpdpspro":50,"pvpundpspro":50,"miankongpro":60,"dpspro":100</v>
      </c>
      <c r="L2249" s="20" t="str">
        <f>IF(B2249&gt;=50,VLOOKUP(A2249,英雄数据表!A:L,11,FALSE),IF(B2249&gt;=25,VLOOKUP(A2249,英雄数据表!A:L,7,0),""))</f>
        <v>"2205601004"</v>
      </c>
      <c r="M2249" s="20" t="str">
        <f>IFERROR(VLOOKUP(B2249,属性中转表!$K$2:$O$21,5,FALSE),"")</f>
        <v/>
      </c>
      <c r="N2249" s="20" t="str">
        <f>IF(B2249=25,VLOOKUP(A2249,英雄数据表!A:L,8,FALSE),IF(B2249=50,VLOOKUP(A2249,英雄数据表!A:L,12,0),""))</f>
        <v/>
      </c>
    </row>
    <row r="2250" spans="1:14" x14ac:dyDescent="0.3">
      <c r="A2250" s="20">
        <v>22056</v>
      </c>
      <c r="B2250" s="21">
        <f t="shared" si="154"/>
        <v>49</v>
      </c>
      <c r="C2250" s="21">
        <v>5</v>
      </c>
      <c r="D2250" s="21">
        <f>VLOOKUP(A2250,英雄数据表!A:D,4,0)</f>
        <v>2</v>
      </c>
      <c r="E2250" s="20" t="str">
        <f>VLOOKUP(A2250,英雄数据表!A:C,3,0)</f>
        <v>巨龙之心</v>
      </c>
      <c r="F2250" s="20">
        <f t="shared" si="155"/>
        <v>22056</v>
      </c>
      <c r="G2250" s="20">
        <f t="shared" si="156"/>
        <v>22056</v>
      </c>
      <c r="H2250" s="21" t="str">
        <f>VLOOKUP(B2250,属性中转表!A:F,6,FALSE)</f>
        <v>"hp":178200,"atk":4950</v>
      </c>
      <c r="I2250" s="20" t="str">
        <f>IF(VLOOKUP(B2250,属性中转表!A:G,7,FALSE)=0,"",VLOOKUP(VLOOKUP(B2250,属性中转表!A:G,7,FALSE),属性中转表!$K$2:$P$21,6,0))&amp;IF(VLOOKUP(B2250,属性中转表!A:G,7,FALSE)&gt;=50,VLOOKUP(A2250,英雄数据表!A:K,9,0),IF(VLOOKUP(B2250,属性中转表!A:G,7,FALSE)&gt;=25,VLOOKUP(A2250,英雄数据表!A:K,5,0),""))</f>
        <v>"atk":300,"hp":5000,"undpspro":100,"pvpdpspro":50,"pvpundpspro":50,"miankongpro":60</v>
      </c>
      <c r="J2250" s="20" t="str">
        <f>IF(I2250="","",属性中转表!$I$1&amp;(IF(VLOOKUP(B2250,属性中转表!A:G,7,FALSE)=0,0,VLOOKUP(VLOOKUP(B2250,属性中转表!A:G,7,FALSE),属性中转表!$K$2:$P$21,4,0)))+IFERROR(VLOOKUP(A2250,英雄数据表!A:K,IF(武魂!B2250&gt;=50,10,IF(武魂!B2250&gt;=25,6)),0),0))</f>
        <v>,"dpspro":100</v>
      </c>
      <c r="K2250" s="32" t="str">
        <f t="shared" si="157"/>
        <v>"atk":300,"hp":5000,"undpspro":100,"pvpdpspro":50,"pvpundpspro":50,"miankongpro":60,"dpspro":100</v>
      </c>
      <c r="L2250" s="20" t="str">
        <f>IF(B2250&gt;=50,VLOOKUP(A2250,英雄数据表!A:L,11,FALSE),IF(B2250&gt;=25,VLOOKUP(A2250,英雄数据表!A:L,7,0),""))</f>
        <v>"2205601004"</v>
      </c>
      <c r="M2250" s="20" t="str">
        <f>IFERROR(VLOOKUP(B2250,属性中转表!$K$2:$O$21,5,FALSE),"")</f>
        <v/>
      </c>
      <c r="N2250" s="20" t="str">
        <f>IF(B2250=25,VLOOKUP(A2250,英雄数据表!A:L,8,FALSE),IF(B2250=50,VLOOKUP(A2250,英雄数据表!A:L,12,0),""))</f>
        <v/>
      </c>
    </row>
    <row r="2251" spans="1:14" x14ac:dyDescent="0.3">
      <c r="A2251" s="20">
        <v>22056</v>
      </c>
      <c r="B2251" s="21">
        <f t="shared" si="154"/>
        <v>50</v>
      </c>
      <c r="C2251" s="21">
        <v>5</v>
      </c>
      <c r="D2251" s="21">
        <f>VLOOKUP(A2251,英雄数据表!A:D,4,0)</f>
        <v>2</v>
      </c>
      <c r="E2251" s="20" t="str">
        <f>VLOOKUP(A2251,英雄数据表!A:C,3,0)</f>
        <v>巨龙之心</v>
      </c>
      <c r="F2251" s="20">
        <f t="shared" si="155"/>
        <v>22056</v>
      </c>
      <c r="G2251" s="20">
        <f t="shared" si="156"/>
        <v>22056</v>
      </c>
      <c r="H2251" s="21" t="str">
        <f>VLOOKUP(B2251,属性中转表!A:F,6,FALSE)</f>
        <v>"hp":183600,"atk":5100</v>
      </c>
      <c r="I2251" s="20" t="str">
        <f>IF(VLOOKUP(B2251,属性中转表!A:G,7,FALSE)=0,"",VLOOKUP(VLOOKUP(B2251,属性中转表!A:G,7,FALSE),属性中转表!$K$2:$P$21,6,0))&amp;IF(VLOOKUP(B2251,属性中转表!A:G,7,FALSE)&gt;=50,VLOOKUP(A2251,英雄数据表!A:K,9,0),IF(VLOOKUP(B2251,属性中转表!A:G,7,FALSE)&gt;=25,VLOOKUP(A2251,英雄数据表!A:K,5,0),""))</f>
        <v>"atk":300,"hp":5000,"undpspro":100,"pvpdpspro":50,"pvpundpspro":50,"miankongpro":100</v>
      </c>
      <c r="J2251" s="20" t="str">
        <f>IF(I2251="","",属性中转表!$I$1&amp;(IF(VLOOKUP(B2251,属性中转表!A:G,7,FALSE)=0,0,VLOOKUP(VLOOKUP(B2251,属性中转表!A:G,7,FALSE),属性中转表!$K$2:$P$21,4,0)))+IFERROR(VLOOKUP(A2251,英雄数据表!A:K,IF(武魂!B2251&gt;=50,10,IF(武魂!B2251&gt;=25,6)),0),0))</f>
        <v>,"dpspro":100</v>
      </c>
      <c r="K2251" s="32" t="str">
        <f t="shared" si="157"/>
        <v>"atk":300,"hp":5000,"undpspro":100,"pvpdpspro":50,"pvpundpspro":50,"miankongpro":100,"dpspro":100</v>
      </c>
      <c r="L2251" s="20" t="str">
        <f>IF(B2251&gt;=50,VLOOKUP(A2251,英雄数据表!A:L,11,FALSE),IF(B2251&gt;=25,VLOOKUP(A2251,英雄数据表!A:L,7,0),""))</f>
        <v>"2205602004"</v>
      </c>
      <c r="M2251" s="20" t="str">
        <f>IFERROR(VLOOKUP(B2251,属性中转表!$K$2:$O$21,5,FALSE),"")</f>
        <v/>
      </c>
      <c r="N2251" s="20" t="str">
        <f>IF(B2251=25,VLOOKUP(A2251,英雄数据表!A:L,8,FALSE),IF(B2251=50,VLOOKUP(A2251,英雄数据表!A:L,12,0),""))</f>
        <v>免控增加10%，敌方每有一个存活英雄，技能伤害提升10%</v>
      </c>
    </row>
    <row r="2252" spans="1:14" x14ac:dyDescent="0.3">
      <c r="A2252" s="20">
        <v>22056</v>
      </c>
      <c r="B2252" s="21">
        <f t="shared" si="154"/>
        <v>51</v>
      </c>
      <c r="C2252" s="21">
        <v>5</v>
      </c>
      <c r="D2252" s="21">
        <f>VLOOKUP(A2252,英雄数据表!A:D,4,0)</f>
        <v>2</v>
      </c>
      <c r="E2252" s="20" t="str">
        <f>VLOOKUP(A2252,英雄数据表!A:C,3,0)</f>
        <v>巨龙之心</v>
      </c>
      <c r="F2252" s="20">
        <f t="shared" si="155"/>
        <v>22056</v>
      </c>
      <c r="G2252" s="20">
        <f t="shared" si="156"/>
        <v>22056</v>
      </c>
      <c r="H2252" s="21" t="str">
        <f>VLOOKUP(B2252,属性中转表!A:F,6,FALSE)</f>
        <v>"hp":189000,"atk":5250</v>
      </c>
      <c r="I2252" s="20" t="str">
        <f>IF(VLOOKUP(B2252,属性中转表!A:G,7,FALSE)=0,"",VLOOKUP(VLOOKUP(B2252,属性中转表!A:G,7,FALSE),属性中转表!$K$2:$P$21,6,0))&amp;IF(VLOOKUP(B2252,属性中转表!A:G,7,FALSE)&gt;=50,VLOOKUP(A2252,英雄数据表!A:K,9,0),IF(VLOOKUP(B2252,属性中转表!A:G,7,FALSE)&gt;=25,VLOOKUP(A2252,英雄数据表!A:K,5,0),""))</f>
        <v>"atk":300,"hp":5000,"undpspro":100,"pvpdpspro":50,"pvpundpspro":50,"miankongpro":100</v>
      </c>
      <c r="J2252" s="20" t="str">
        <f>IF(I2252="","",属性中转表!$I$1&amp;(IF(VLOOKUP(B2252,属性中转表!A:G,7,FALSE)=0,0,VLOOKUP(VLOOKUP(B2252,属性中转表!A:G,7,FALSE),属性中转表!$K$2:$P$21,4,0)))+IFERROR(VLOOKUP(A2252,英雄数据表!A:K,IF(武魂!B2252&gt;=50,10,IF(武魂!B2252&gt;=25,6)),0),0))</f>
        <v>,"dpspro":100</v>
      </c>
      <c r="K2252" s="32" t="str">
        <f t="shared" si="157"/>
        <v>"atk":300,"hp":5000,"undpspro":100,"pvpdpspro":50,"pvpundpspro":50,"miankongpro":100,"dpspro":100</v>
      </c>
      <c r="L2252" s="20" t="str">
        <f>IF(B2252&gt;=50,VLOOKUP(A2252,英雄数据表!A:L,11,FALSE),IF(B2252&gt;=25,VLOOKUP(A2252,英雄数据表!A:L,7,0),""))</f>
        <v>"2205602004"</v>
      </c>
      <c r="M2252" s="20" t="str">
        <f>IFERROR(VLOOKUP(B2252,属性中转表!$K$2:$O$21,5,FALSE),"")</f>
        <v/>
      </c>
      <c r="N2252" s="20" t="str">
        <f>IF(B2252=25,VLOOKUP(A2252,英雄数据表!A:L,8,FALSE),IF(B2252=50,VLOOKUP(A2252,英雄数据表!A:L,12,0),""))</f>
        <v/>
      </c>
    </row>
    <row r="2253" spans="1:14" x14ac:dyDescent="0.3">
      <c r="A2253" s="20">
        <v>22056</v>
      </c>
      <c r="B2253" s="21">
        <f t="shared" si="154"/>
        <v>52</v>
      </c>
      <c r="C2253" s="21">
        <v>5</v>
      </c>
      <c r="D2253" s="21">
        <f>VLOOKUP(A2253,英雄数据表!A:D,4,0)</f>
        <v>2</v>
      </c>
      <c r="E2253" s="20" t="str">
        <f>VLOOKUP(A2253,英雄数据表!A:C,3,0)</f>
        <v>巨龙之心</v>
      </c>
      <c r="F2253" s="20">
        <f t="shared" si="155"/>
        <v>22056</v>
      </c>
      <c r="G2253" s="20">
        <f t="shared" si="156"/>
        <v>22056</v>
      </c>
      <c r="H2253" s="21" t="str">
        <f>VLOOKUP(B2253,属性中转表!A:F,6,FALSE)</f>
        <v>"hp":194400,"atk":5400</v>
      </c>
      <c r="I2253" s="20" t="str">
        <f>IF(VLOOKUP(B2253,属性中转表!A:G,7,FALSE)=0,"",VLOOKUP(VLOOKUP(B2253,属性中转表!A:G,7,FALSE),属性中转表!$K$2:$P$21,6,0))&amp;IF(VLOOKUP(B2253,属性中转表!A:G,7,FALSE)&gt;=50,VLOOKUP(A2253,英雄数据表!A:K,9,0),IF(VLOOKUP(B2253,属性中转表!A:G,7,FALSE)&gt;=25,VLOOKUP(A2253,英雄数据表!A:K,5,0),""))</f>
        <v>"atk":300,"hp":5000,"undpspro":100,"pvpdpspro":50,"pvpundpspro":50,"miankongpro":100</v>
      </c>
      <c r="J2253" s="20" t="str">
        <f>IF(I2253="","",属性中转表!$I$1&amp;(IF(VLOOKUP(B2253,属性中转表!A:G,7,FALSE)=0,0,VLOOKUP(VLOOKUP(B2253,属性中转表!A:G,7,FALSE),属性中转表!$K$2:$P$21,4,0)))+IFERROR(VLOOKUP(A2253,英雄数据表!A:K,IF(武魂!B2253&gt;=50,10,IF(武魂!B2253&gt;=25,6)),0),0))</f>
        <v>,"dpspro":100</v>
      </c>
      <c r="K2253" s="32" t="str">
        <f t="shared" si="157"/>
        <v>"atk":300,"hp":5000,"undpspro":100,"pvpdpspro":50,"pvpundpspro":50,"miankongpro":100,"dpspro":100</v>
      </c>
      <c r="L2253" s="20" t="str">
        <f>IF(B2253&gt;=50,VLOOKUP(A2253,英雄数据表!A:L,11,FALSE),IF(B2253&gt;=25,VLOOKUP(A2253,英雄数据表!A:L,7,0),""))</f>
        <v>"2205602004"</v>
      </c>
      <c r="M2253" s="20" t="str">
        <f>IFERROR(VLOOKUP(B2253,属性中转表!$K$2:$O$21,5,FALSE),"")</f>
        <v/>
      </c>
      <c r="N2253" s="20" t="str">
        <f>IF(B2253=25,VLOOKUP(A2253,英雄数据表!A:L,8,FALSE),IF(B2253=50,VLOOKUP(A2253,英雄数据表!A:L,12,0),""))</f>
        <v/>
      </c>
    </row>
    <row r="2254" spans="1:14" x14ac:dyDescent="0.3">
      <c r="A2254" s="20">
        <v>22056</v>
      </c>
      <c r="B2254" s="21">
        <f t="shared" si="154"/>
        <v>53</v>
      </c>
      <c r="C2254" s="21">
        <v>5</v>
      </c>
      <c r="D2254" s="21">
        <f>VLOOKUP(A2254,英雄数据表!A:D,4,0)</f>
        <v>2</v>
      </c>
      <c r="E2254" s="20" t="str">
        <f>VLOOKUP(A2254,英雄数据表!A:C,3,0)</f>
        <v>巨龙之心</v>
      </c>
      <c r="F2254" s="20">
        <f t="shared" si="155"/>
        <v>22056</v>
      </c>
      <c r="G2254" s="20">
        <f t="shared" si="156"/>
        <v>22056</v>
      </c>
      <c r="H2254" s="21" t="str">
        <f>VLOOKUP(B2254,属性中转表!A:F,6,FALSE)</f>
        <v>"hp":199800,"atk":5550</v>
      </c>
      <c r="I2254" s="20" t="str">
        <f>IF(VLOOKUP(B2254,属性中转表!A:G,7,FALSE)=0,"",VLOOKUP(VLOOKUP(B2254,属性中转表!A:G,7,FALSE),属性中转表!$K$2:$P$21,6,0))&amp;IF(VLOOKUP(B2254,属性中转表!A:G,7,FALSE)&gt;=50,VLOOKUP(A2254,英雄数据表!A:K,9,0),IF(VLOOKUP(B2254,属性中转表!A:G,7,FALSE)&gt;=25,VLOOKUP(A2254,英雄数据表!A:K,5,0),""))</f>
        <v>"atk":300,"hp":5000,"undpspro":100,"pvpdpspro":50,"pvpundpspro":50,"miankongpro":100</v>
      </c>
      <c r="J2254" s="20" t="str">
        <f>IF(I2254="","",属性中转表!$I$1&amp;(IF(VLOOKUP(B2254,属性中转表!A:G,7,FALSE)=0,0,VLOOKUP(VLOOKUP(B2254,属性中转表!A:G,7,FALSE),属性中转表!$K$2:$P$21,4,0)))+IFERROR(VLOOKUP(A2254,英雄数据表!A:K,IF(武魂!B2254&gt;=50,10,IF(武魂!B2254&gt;=25,6)),0),0))</f>
        <v>,"dpspro":100</v>
      </c>
      <c r="K2254" s="32" t="str">
        <f t="shared" si="157"/>
        <v>"atk":300,"hp":5000,"undpspro":100,"pvpdpspro":50,"pvpundpspro":50,"miankongpro":100,"dpspro":100</v>
      </c>
      <c r="L2254" s="20" t="str">
        <f>IF(B2254&gt;=50,VLOOKUP(A2254,英雄数据表!A:L,11,FALSE),IF(B2254&gt;=25,VLOOKUP(A2254,英雄数据表!A:L,7,0),""))</f>
        <v>"2205602004"</v>
      </c>
      <c r="M2254" s="20" t="str">
        <f>IFERROR(VLOOKUP(B2254,属性中转表!$K$2:$O$21,5,FALSE),"")</f>
        <v/>
      </c>
      <c r="N2254" s="20" t="str">
        <f>IF(B2254=25,VLOOKUP(A2254,英雄数据表!A:L,8,FALSE),IF(B2254=50,VLOOKUP(A2254,英雄数据表!A:L,12,0),""))</f>
        <v/>
      </c>
    </row>
    <row r="2255" spans="1:14" x14ac:dyDescent="0.3">
      <c r="A2255" s="20">
        <v>22056</v>
      </c>
      <c r="B2255" s="21">
        <f t="shared" si="154"/>
        <v>54</v>
      </c>
      <c r="C2255" s="21">
        <v>5</v>
      </c>
      <c r="D2255" s="21">
        <f>VLOOKUP(A2255,英雄数据表!A:D,4,0)</f>
        <v>2</v>
      </c>
      <c r="E2255" s="20" t="str">
        <f>VLOOKUP(A2255,英雄数据表!A:C,3,0)</f>
        <v>巨龙之心</v>
      </c>
      <c r="F2255" s="20">
        <f t="shared" si="155"/>
        <v>22056</v>
      </c>
      <c r="G2255" s="20">
        <f t="shared" si="156"/>
        <v>22056</v>
      </c>
      <c r="H2255" s="21" t="str">
        <f>VLOOKUP(B2255,属性中转表!A:F,6,FALSE)</f>
        <v>"hp":205200,"atk":5700</v>
      </c>
      <c r="I2255" s="20" t="str">
        <f>IF(VLOOKUP(B2255,属性中转表!A:G,7,FALSE)=0,"",VLOOKUP(VLOOKUP(B2255,属性中转表!A:G,7,FALSE),属性中转表!$K$2:$P$21,6,0))&amp;IF(VLOOKUP(B2255,属性中转表!A:G,7,FALSE)&gt;=50,VLOOKUP(A2255,英雄数据表!A:K,9,0),IF(VLOOKUP(B2255,属性中转表!A:G,7,FALSE)&gt;=25,VLOOKUP(A2255,英雄数据表!A:K,5,0),""))</f>
        <v>"atk":300,"hp":5000,"undpspro":100,"pvpdpspro":50,"pvpundpspro":50,"miankongpro":100</v>
      </c>
      <c r="J2255" s="20" t="str">
        <f>IF(I2255="","",属性中转表!$I$1&amp;(IF(VLOOKUP(B2255,属性中转表!A:G,7,FALSE)=0,0,VLOOKUP(VLOOKUP(B2255,属性中转表!A:G,7,FALSE),属性中转表!$K$2:$P$21,4,0)))+IFERROR(VLOOKUP(A2255,英雄数据表!A:K,IF(武魂!B2255&gt;=50,10,IF(武魂!B2255&gt;=25,6)),0),0))</f>
        <v>,"dpspro":100</v>
      </c>
      <c r="K2255" s="32" t="str">
        <f t="shared" si="157"/>
        <v>"atk":300,"hp":5000,"undpspro":100,"pvpdpspro":50,"pvpundpspro":50,"miankongpro":100,"dpspro":100</v>
      </c>
      <c r="L2255" s="20" t="str">
        <f>IF(B2255&gt;=50,VLOOKUP(A2255,英雄数据表!A:L,11,FALSE),IF(B2255&gt;=25,VLOOKUP(A2255,英雄数据表!A:L,7,0),""))</f>
        <v>"2205602004"</v>
      </c>
      <c r="M2255" s="20" t="str">
        <f>IFERROR(VLOOKUP(B2255,属性中转表!$K$2:$O$21,5,FALSE),"")</f>
        <v/>
      </c>
      <c r="N2255" s="20" t="str">
        <f>IF(B2255=25,VLOOKUP(A2255,英雄数据表!A:L,8,FALSE),IF(B2255=50,VLOOKUP(A2255,英雄数据表!A:L,12,0),""))</f>
        <v/>
      </c>
    </row>
    <row r="2256" spans="1:14" x14ac:dyDescent="0.3">
      <c r="A2256" s="20">
        <v>22056</v>
      </c>
      <c r="B2256" s="21">
        <f t="shared" si="154"/>
        <v>55</v>
      </c>
      <c r="C2256" s="21">
        <v>5</v>
      </c>
      <c r="D2256" s="21">
        <f>VLOOKUP(A2256,英雄数据表!A:D,4,0)</f>
        <v>2</v>
      </c>
      <c r="E2256" s="20" t="str">
        <f>VLOOKUP(A2256,英雄数据表!A:C,3,0)</f>
        <v>巨龙之心</v>
      </c>
      <c r="F2256" s="20">
        <f t="shared" si="155"/>
        <v>22056</v>
      </c>
      <c r="G2256" s="20">
        <f t="shared" si="156"/>
        <v>22056</v>
      </c>
      <c r="H2256" s="21" t="str">
        <f>VLOOKUP(B2256,属性中转表!A:F,6,FALSE)</f>
        <v>"hp":210600,"atk":5850</v>
      </c>
      <c r="I2256" s="20" t="str">
        <f>IF(VLOOKUP(B2256,属性中转表!A:G,7,FALSE)=0,"",VLOOKUP(VLOOKUP(B2256,属性中转表!A:G,7,FALSE),属性中转表!$K$2:$P$21,6,0))&amp;IF(VLOOKUP(B2256,属性中转表!A:G,7,FALSE)&gt;=50,VLOOKUP(A2256,英雄数据表!A:K,9,0),IF(VLOOKUP(B2256,属性中转表!A:G,7,FALSE)&gt;=25,VLOOKUP(A2256,英雄数据表!A:K,5,0),""))</f>
        <v>"atk":300,"hp":5000,"undpspro":150,"pvpdpspro":50,"pvpundpspro":50,"miankongpro":100</v>
      </c>
      <c r="J2256" s="20" t="str">
        <f>IF(I2256="","",属性中转表!$I$1&amp;(IF(VLOOKUP(B2256,属性中转表!A:G,7,FALSE)=0,0,VLOOKUP(VLOOKUP(B2256,属性中转表!A:G,7,FALSE),属性中转表!$K$2:$P$21,4,0)))+IFERROR(VLOOKUP(A2256,英雄数据表!A:K,IF(武魂!B2256&gt;=50,10,IF(武魂!B2256&gt;=25,6)),0),0))</f>
        <v>,"dpspro":100</v>
      </c>
      <c r="K2256" s="32" t="str">
        <f t="shared" si="157"/>
        <v>"atk":300,"hp":5000,"undpspro":150,"pvpdpspro":50,"pvpundpspro":50,"miankongpro":100,"dpspro":100</v>
      </c>
      <c r="L2256" s="20" t="str">
        <f>IF(B2256&gt;=50,VLOOKUP(A2256,英雄数据表!A:L,11,FALSE),IF(B2256&gt;=25,VLOOKUP(A2256,英雄数据表!A:L,7,0),""))</f>
        <v>"2205602004"</v>
      </c>
      <c r="M2256" s="20" t="str">
        <f>IFERROR(VLOOKUP(B2256,属性中转表!$K$2:$O$21,5,FALSE),"")</f>
        <v>"undpspro":50</v>
      </c>
      <c r="N2256" s="20" t="str">
        <f>IF(B2256=25,VLOOKUP(A2256,英雄数据表!A:L,8,FALSE),IF(B2256=50,VLOOKUP(A2256,英雄数据表!A:L,12,0),""))</f>
        <v/>
      </c>
    </row>
    <row r="2257" spans="1:14" x14ac:dyDescent="0.3">
      <c r="A2257" s="20">
        <v>22056</v>
      </c>
      <c r="B2257" s="21">
        <f t="shared" si="154"/>
        <v>56</v>
      </c>
      <c r="C2257" s="21">
        <v>5</v>
      </c>
      <c r="D2257" s="21">
        <f>VLOOKUP(A2257,英雄数据表!A:D,4,0)</f>
        <v>2</v>
      </c>
      <c r="E2257" s="20" t="str">
        <f>VLOOKUP(A2257,英雄数据表!A:C,3,0)</f>
        <v>巨龙之心</v>
      </c>
      <c r="F2257" s="20">
        <f t="shared" si="155"/>
        <v>22056</v>
      </c>
      <c r="G2257" s="20">
        <f t="shared" si="156"/>
        <v>22056</v>
      </c>
      <c r="H2257" s="21" t="str">
        <f>VLOOKUP(B2257,属性中转表!A:F,6,FALSE)</f>
        <v>"hp":216000,"atk":6000</v>
      </c>
      <c r="I2257" s="20" t="str">
        <f>IF(VLOOKUP(B2257,属性中转表!A:G,7,FALSE)=0,"",VLOOKUP(VLOOKUP(B2257,属性中转表!A:G,7,FALSE),属性中转表!$K$2:$P$21,6,0))&amp;IF(VLOOKUP(B2257,属性中转表!A:G,7,FALSE)&gt;=50,VLOOKUP(A2257,英雄数据表!A:K,9,0),IF(VLOOKUP(B2257,属性中转表!A:G,7,FALSE)&gt;=25,VLOOKUP(A2257,英雄数据表!A:K,5,0),""))</f>
        <v>"atk":300,"hp":5000,"undpspro":150,"pvpdpspro":50,"pvpundpspro":50,"miankongpro":100</v>
      </c>
      <c r="J2257" s="20" t="str">
        <f>IF(I2257="","",属性中转表!$I$1&amp;(IF(VLOOKUP(B2257,属性中转表!A:G,7,FALSE)=0,0,VLOOKUP(VLOOKUP(B2257,属性中转表!A:G,7,FALSE),属性中转表!$K$2:$P$21,4,0)))+IFERROR(VLOOKUP(A2257,英雄数据表!A:K,IF(武魂!B2257&gt;=50,10,IF(武魂!B2257&gt;=25,6)),0),0))</f>
        <v>,"dpspro":100</v>
      </c>
      <c r="K2257" s="32" t="str">
        <f t="shared" si="157"/>
        <v>"atk":300,"hp":5000,"undpspro":150,"pvpdpspro":50,"pvpundpspro":50,"miankongpro":100,"dpspro":100</v>
      </c>
      <c r="L2257" s="20" t="str">
        <f>IF(B2257&gt;=50,VLOOKUP(A2257,英雄数据表!A:L,11,FALSE),IF(B2257&gt;=25,VLOOKUP(A2257,英雄数据表!A:L,7,0),""))</f>
        <v>"2205602004"</v>
      </c>
      <c r="M2257" s="20" t="str">
        <f>IFERROR(VLOOKUP(B2257,属性中转表!$K$2:$O$21,5,FALSE),"")</f>
        <v/>
      </c>
      <c r="N2257" s="20" t="str">
        <f>IF(B2257=25,VLOOKUP(A2257,英雄数据表!A:L,8,FALSE),IF(B2257=50,VLOOKUP(A2257,英雄数据表!A:L,12,0),""))</f>
        <v/>
      </c>
    </row>
    <row r="2258" spans="1:14" x14ac:dyDescent="0.3">
      <c r="A2258" s="20">
        <v>22056</v>
      </c>
      <c r="B2258" s="21">
        <f t="shared" si="154"/>
        <v>57</v>
      </c>
      <c r="C2258" s="21">
        <v>5</v>
      </c>
      <c r="D2258" s="21">
        <f>VLOOKUP(A2258,英雄数据表!A:D,4,0)</f>
        <v>2</v>
      </c>
      <c r="E2258" s="20" t="str">
        <f>VLOOKUP(A2258,英雄数据表!A:C,3,0)</f>
        <v>巨龙之心</v>
      </c>
      <c r="F2258" s="20">
        <f t="shared" si="155"/>
        <v>22056</v>
      </c>
      <c r="G2258" s="20">
        <f t="shared" si="156"/>
        <v>22056</v>
      </c>
      <c r="H2258" s="21" t="str">
        <f>VLOOKUP(B2258,属性中转表!A:F,6,FALSE)</f>
        <v>"hp":221400,"atk":6150</v>
      </c>
      <c r="I2258" s="20" t="str">
        <f>IF(VLOOKUP(B2258,属性中转表!A:G,7,FALSE)=0,"",VLOOKUP(VLOOKUP(B2258,属性中转表!A:G,7,FALSE),属性中转表!$K$2:$P$21,6,0))&amp;IF(VLOOKUP(B2258,属性中转表!A:G,7,FALSE)&gt;=50,VLOOKUP(A2258,英雄数据表!A:K,9,0),IF(VLOOKUP(B2258,属性中转表!A:G,7,FALSE)&gt;=25,VLOOKUP(A2258,英雄数据表!A:K,5,0),""))</f>
        <v>"atk":300,"hp":5000,"undpspro":150,"pvpdpspro":50,"pvpundpspro":50,"miankongpro":100</v>
      </c>
      <c r="J2258" s="20" t="str">
        <f>IF(I2258="","",属性中转表!$I$1&amp;(IF(VLOOKUP(B2258,属性中转表!A:G,7,FALSE)=0,0,VLOOKUP(VLOOKUP(B2258,属性中转表!A:G,7,FALSE),属性中转表!$K$2:$P$21,4,0)))+IFERROR(VLOOKUP(A2258,英雄数据表!A:K,IF(武魂!B2258&gt;=50,10,IF(武魂!B2258&gt;=25,6)),0),0))</f>
        <v>,"dpspro":100</v>
      </c>
      <c r="K2258" s="32" t="str">
        <f t="shared" si="157"/>
        <v>"atk":300,"hp":5000,"undpspro":150,"pvpdpspro":50,"pvpundpspro":50,"miankongpro":100,"dpspro":100</v>
      </c>
      <c r="L2258" s="20" t="str">
        <f>IF(B2258&gt;=50,VLOOKUP(A2258,英雄数据表!A:L,11,FALSE),IF(B2258&gt;=25,VLOOKUP(A2258,英雄数据表!A:L,7,0),""))</f>
        <v>"2205602004"</v>
      </c>
      <c r="M2258" s="20" t="str">
        <f>IFERROR(VLOOKUP(B2258,属性中转表!$K$2:$O$21,5,FALSE),"")</f>
        <v/>
      </c>
      <c r="N2258" s="20" t="str">
        <f>IF(B2258=25,VLOOKUP(A2258,英雄数据表!A:L,8,FALSE),IF(B2258=50,VLOOKUP(A2258,英雄数据表!A:L,12,0),""))</f>
        <v/>
      </c>
    </row>
    <row r="2259" spans="1:14" x14ac:dyDescent="0.3">
      <c r="A2259" s="20">
        <v>22056</v>
      </c>
      <c r="B2259" s="21">
        <f t="shared" si="154"/>
        <v>58</v>
      </c>
      <c r="C2259" s="21">
        <v>5</v>
      </c>
      <c r="D2259" s="21">
        <f>VLOOKUP(A2259,英雄数据表!A:D,4,0)</f>
        <v>2</v>
      </c>
      <c r="E2259" s="20" t="str">
        <f>VLOOKUP(A2259,英雄数据表!A:C,3,0)</f>
        <v>巨龙之心</v>
      </c>
      <c r="F2259" s="20">
        <f t="shared" si="155"/>
        <v>22056</v>
      </c>
      <c r="G2259" s="20">
        <f t="shared" si="156"/>
        <v>22056</v>
      </c>
      <c r="H2259" s="21" t="str">
        <f>VLOOKUP(B2259,属性中转表!A:F,6,FALSE)</f>
        <v>"hp":226800,"atk":6300</v>
      </c>
      <c r="I2259" s="20" t="str">
        <f>IF(VLOOKUP(B2259,属性中转表!A:G,7,FALSE)=0,"",VLOOKUP(VLOOKUP(B2259,属性中转表!A:G,7,FALSE),属性中转表!$K$2:$P$21,6,0))&amp;IF(VLOOKUP(B2259,属性中转表!A:G,7,FALSE)&gt;=50,VLOOKUP(A2259,英雄数据表!A:K,9,0),IF(VLOOKUP(B2259,属性中转表!A:G,7,FALSE)&gt;=25,VLOOKUP(A2259,英雄数据表!A:K,5,0),""))</f>
        <v>"atk":300,"hp":5000,"undpspro":150,"pvpdpspro":50,"pvpundpspro":50,"miankongpro":100</v>
      </c>
      <c r="J2259" s="20" t="str">
        <f>IF(I2259="","",属性中转表!$I$1&amp;(IF(VLOOKUP(B2259,属性中转表!A:G,7,FALSE)=0,0,VLOOKUP(VLOOKUP(B2259,属性中转表!A:G,7,FALSE),属性中转表!$K$2:$P$21,4,0)))+IFERROR(VLOOKUP(A2259,英雄数据表!A:K,IF(武魂!B2259&gt;=50,10,IF(武魂!B2259&gt;=25,6)),0),0))</f>
        <v>,"dpspro":100</v>
      </c>
      <c r="K2259" s="32" t="str">
        <f t="shared" si="157"/>
        <v>"atk":300,"hp":5000,"undpspro":150,"pvpdpspro":50,"pvpundpspro":50,"miankongpro":100,"dpspro":100</v>
      </c>
      <c r="L2259" s="20" t="str">
        <f>IF(B2259&gt;=50,VLOOKUP(A2259,英雄数据表!A:L,11,FALSE),IF(B2259&gt;=25,VLOOKUP(A2259,英雄数据表!A:L,7,0),""))</f>
        <v>"2205602004"</v>
      </c>
      <c r="M2259" s="20" t="str">
        <f>IFERROR(VLOOKUP(B2259,属性中转表!$K$2:$O$21,5,FALSE),"")</f>
        <v/>
      </c>
      <c r="N2259" s="20" t="str">
        <f>IF(B2259=25,VLOOKUP(A2259,英雄数据表!A:L,8,FALSE),IF(B2259=50,VLOOKUP(A2259,英雄数据表!A:L,12,0),""))</f>
        <v/>
      </c>
    </row>
    <row r="2260" spans="1:14" x14ac:dyDescent="0.3">
      <c r="A2260" s="20">
        <v>22056</v>
      </c>
      <c r="B2260" s="21">
        <f t="shared" si="154"/>
        <v>59</v>
      </c>
      <c r="C2260" s="21">
        <v>5</v>
      </c>
      <c r="D2260" s="21">
        <f>VLOOKUP(A2260,英雄数据表!A:D,4,0)</f>
        <v>2</v>
      </c>
      <c r="E2260" s="20" t="str">
        <f>VLOOKUP(A2260,英雄数据表!A:C,3,0)</f>
        <v>巨龙之心</v>
      </c>
      <c r="F2260" s="20">
        <f t="shared" si="155"/>
        <v>22056</v>
      </c>
      <c r="G2260" s="20">
        <f t="shared" si="156"/>
        <v>22056</v>
      </c>
      <c r="H2260" s="21" t="str">
        <f>VLOOKUP(B2260,属性中转表!A:F,6,FALSE)</f>
        <v>"hp":232200,"atk":6450</v>
      </c>
      <c r="I2260" s="20" t="str">
        <f>IF(VLOOKUP(B2260,属性中转表!A:G,7,FALSE)=0,"",VLOOKUP(VLOOKUP(B2260,属性中转表!A:G,7,FALSE),属性中转表!$K$2:$P$21,6,0))&amp;IF(VLOOKUP(B2260,属性中转表!A:G,7,FALSE)&gt;=50,VLOOKUP(A2260,英雄数据表!A:K,9,0),IF(VLOOKUP(B2260,属性中转表!A:G,7,FALSE)&gt;=25,VLOOKUP(A2260,英雄数据表!A:K,5,0),""))</f>
        <v>"atk":300,"hp":5000,"undpspro":150,"pvpdpspro":50,"pvpundpspro":50,"miankongpro":100</v>
      </c>
      <c r="J2260" s="20" t="str">
        <f>IF(I2260="","",属性中转表!$I$1&amp;(IF(VLOOKUP(B2260,属性中转表!A:G,7,FALSE)=0,0,VLOOKUP(VLOOKUP(B2260,属性中转表!A:G,7,FALSE),属性中转表!$K$2:$P$21,4,0)))+IFERROR(VLOOKUP(A2260,英雄数据表!A:K,IF(武魂!B2260&gt;=50,10,IF(武魂!B2260&gt;=25,6)),0),0))</f>
        <v>,"dpspro":100</v>
      </c>
      <c r="K2260" s="32" t="str">
        <f t="shared" si="157"/>
        <v>"atk":300,"hp":5000,"undpspro":150,"pvpdpspro":50,"pvpundpspro":50,"miankongpro":100,"dpspro":100</v>
      </c>
      <c r="L2260" s="20" t="str">
        <f>IF(B2260&gt;=50,VLOOKUP(A2260,英雄数据表!A:L,11,FALSE),IF(B2260&gt;=25,VLOOKUP(A2260,英雄数据表!A:L,7,0),""))</f>
        <v>"2205602004"</v>
      </c>
      <c r="M2260" s="20" t="str">
        <f>IFERROR(VLOOKUP(B2260,属性中转表!$K$2:$O$21,5,FALSE),"")</f>
        <v/>
      </c>
      <c r="N2260" s="20" t="str">
        <f>IF(B2260=25,VLOOKUP(A2260,英雄数据表!A:L,8,FALSE),IF(B2260=50,VLOOKUP(A2260,英雄数据表!A:L,12,0),""))</f>
        <v/>
      </c>
    </row>
    <row r="2261" spans="1:14" x14ac:dyDescent="0.3">
      <c r="A2261" s="20">
        <v>22056</v>
      </c>
      <c r="B2261" s="21">
        <f t="shared" si="154"/>
        <v>60</v>
      </c>
      <c r="C2261" s="21">
        <v>5</v>
      </c>
      <c r="D2261" s="21">
        <f>VLOOKUP(A2261,英雄数据表!A:D,4,0)</f>
        <v>2</v>
      </c>
      <c r="E2261" s="20" t="str">
        <f>VLOOKUP(A2261,英雄数据表!A:C,3,0)</f>
        <v>巨龙之心</v>
      </c>
      <c r="F2261" s="20">
        <f t="shared" si="155"/>
        <v>22056</v>
      </c>
      <c r="G2261" s="20">
        <f t="shared" si="156"/>
        <v>22056</v>
      </c>
      <c r="H2261" s="21" t="str">
        <f>VLOOKUP(B2261,属性中转表!A:F,6,FALSE)</f>
        <v>"hp":237600,"atk":6600</v>
      </c>
      <c r="I2261" s="20" t="str">
        <f>IF(VLOOKUP(B2261,属性中转表!A:G,7,FALSE)=0,"",VLOOKUP(VLOOKUP(B2261,属性中转表!A:G,7,FALSE),属性中转表!$K$2:$P$21,6,0))&amp;IF(VLOOKUP(B2261,属性中转表!A:G,7,FALSE)&gt;=50,VLOOKUP(A2261,英雄数据表!A:K,9,0),IF(VLOOKUP(B2261,属性中转表!A:G,7,FALSE)&gt;=25,VLOOKUP(A2261,英雄数据表!A:K,5,0),""))</f>
        <v>"atk":300,"hp":5000,"undpspro":150,"pvpdpspro":50,"pvpundpspro":50,"miankongpro":100</v>
      </c>
      <c r="J2261" s="20" t="str">
        <f>IF(I2261="","",属性中转表!$I$1&amp;(IF(VLOOKUP(B2261,属性中转表!A:G,7,FALSE)=0,0,VLOOKUP(VLOOKUP(B2261,属性中转表!A:G,7,FALSE),属性中转表!$K$2:$P$21,4,0)))+IFERROR(VLOOKUP(A2261,英雄数据表!A:K,IF(武魂!B2261&gt;=50,10,IF(武魂!B2261&gt;=25,6)),0),0))</f>
        <v>,"dpspro":150</v>
      </c>
      <c r="K2261" s="32" t="str">
        <f t="shared" si="157"/>
        <v>"atk":300,"hp":5000,"undpspro":150,"pvpdpspro":50,"pvpundpspro":50,"miankongpro":100,"dpspro":150</v>
      </c>
      <c r="L2261" s="20" t="str">
        <f>IF(B2261&gt;=50,VLOOKUP(A2261,英雄数据表!A:L,11,FALSE),IF(B2261&gt;=25,VLOOKUP(A2261,英雄数据表!A:L,7,0),""))</f>
        <v>"2205602004"</v>
      </c>
      <c r="M2261" s="20" t="str">
        <f>IFERROR(VLOOKUP(B2261,属性中转表!$K$2:$O$21,5,FALSE),"")</f>
        <v>"dpspro":50</v>
      </c>
      <c r="N2261" s="20" t="str">
        <f>IF(B2261=25,VLOOKUP(A2261,英雄数据表!A:L,8,FALSE),IF(B2261=50,VLOOKUP(A2261,英雄数据表!A:L,12,0),""))</f>
        <v/>
      </c>
    </row>
    <row r="2262" spans="1:14" x14ac:dyDescent="0.3">
      <c r="A2262" s="20">
        <v>22056</v>
      </c>
      <c r="B2262" s="21">
        <f t="shared" si="154"/>
        <v>61</v>
      </c>
      <c r="C2262" s="21">
        <v>5</v>
      </c>
      <c r="D2262" s="21">
        <f>VLOOKUP(A2262,英雄数据表!A:D,4,0)</f>
        <v>2</v>
      </c>
      <c r="E2262" s="20" t="str">
        <f>VLOOKUP(A2262,英雄数据表!A:C,3,0)</f>
        <v>巨龙之心</v>
      </c>
      <c r="F2262" s="20">
        <f t="shared" si="155"/>
        <v>22056</v>
      </c>
      <c r="G2262" s="20">
        <f t="shared" si="156"/>
        <v>22056</v>
      </c>
      <c r="H2262" s="21" t="str">
        <f>VLOOKUP(B2262,属性中转表!A:F,6,FALSE)</f>
        <v>"hp":243000,"atk":6750</v>
      </c>
      <c r="I2262" s="20" t="str">
        <f>IF(VLOOKUP(B2262,属性中转表!A:G,7,FALSE)=0,"",VLOOKUP(VLOOKUP(B2262,属性中转表!A:G,7,FALSE),属性中转表!$K$2:$P$21,6,0))&amp;IF(VLOOKUP(B2262,属性中转表!A:G,7,FALSE)&gt;=50,VLOOKUP(A2262,英雄数据表!A:K,9,0),IF(VLOOKUP(B2262,属性中转表!A:G,7,FALSE)&gt;=25,VLOOKUP(A2262,英雄数据表!A:K,5,0),""))</f>
        <v>"atk":300,"hp":5000,"undpspro":150,"pvpdpspro":50,"pvpundpspro":50,"miankongpro":100</v>
      </c>
      <c r="J2262" s="20" t="str">
        <f>IF(I2262="","",属性中转表!$I$1&amp;(IF(VLOOKUP(B2262,属性中转表!A:G,7,FALSE)=0,0,VLOOKUP(VLOOKUP(B2262,属性中转表!A:G,7,FALSE),属性中转表!$K$2:$P$21,4,0)))+IFERROR(VLOOKUP(A2262,英雄数据表!A:K,IF(武魂!B2262&gt;=50,10,IF(武魂!B2262&gt;=25,6)),0),0))</f>
        <v>,"dpspro":150</v>
      </c>
      <c r="K2262" s="32" t="str">
        <f t="shared" si="157"/>
        <v>"atk":300,"hp":5000,"undpspro":150,"pvpdpspro":50,"pvpundpspro":50,"miankongpro":100,"dpspro":150</v>
      </c>
      <c r="L2262" s="20" t="str">
        <f>IF(B2262&gt;=50,VLOOKUP(A2262,英雄数据表!A:L,11,FALSE),IF(B2262&gt;=25,VLOOKUP(A2262,英雄数据表!A:L,7,0),""))</f>
        <v>"2205602004"</v>
      </c>
      <c r="M2262" s="20" t="str">
        <f>IFERROR(VLOOKUP(B2262,属性中转表!$K$2:$O$21,5,FALSE),"")</f>
        <v/>
      </c>
      <c r="N2262" s="20" t="str">
        <f>IF(B2262=25,VLOOKUP(A2262,英雄数据表!A:L,8,FALSE),IF(B2262=50,VLOOKUP(A2262,英雄数据表!A:L,12,0),""))</f>
        <v/>
      </c>
    </row>
    <row r="2263" spans="1:14" x14ac:dyDescent="0.3">
      <c r="A2263" s="20">
        <v>22056</v>
      </c>
      <c r="B2263" s="21">
        <f t="shared" si="154"/>
        <v>62</v>
      </c>
      <c r="C2263" s="21">
        <v>5</v>
      </c>
      <c r="D2263" s="21">
        <f>VLOOKUP(A2263,英雄数据表!A:D,4,0)</f>
        <v>2</v>
      </c>
      <c r="E2263" s="20" t="str">
        <f>VLOOKUP(A2263,英雄数据表!A:C,3,0)</f>
        <v>巨龙之心</v>
      </c>
      <c r="F2263" s="20">
        <f t="shared" si="155"/>
        <v>22056</v>
      </c>
      <c r="G2263" s="20">
        <f t="shared" si="156"/>
        <v>22056</v>
      </c>
      <c r="H2263" s="21" t="str">
        <f>VLOOKUP(B2263,属性中转表!A:F,6,FALSE)</f>
        <v>"hp":248400,"atk":6900</v>
      </c>
      <c r="I2263" s="20" t="str">
        <f>IF(VLOOKUP(B2263,属性中转表!A:G,7,FALSE)=0,"",VLOOKUP(VLOOKUP(B2263,属性中转表!A:G,7,FALSE),属性中转表!$K$2:$P$21,6,0))&amp;IF(VLOOKUP(B2263,属性中转表!A:G,7,FALSE)&gt;=50,VLOOKUP(A2263,英雄数据表!A:K,9,0),IF(VLOOKUP(B2263,属性中转表!A:G,7,FALSE)&gt;=25,VLOOKUP(A2263,英雄数据表!A:K,5,0),""))</f>
        <v>"atk":300,"hp":5000,"undpspro":150,"pvpdpspro":50,"pvpundpspro":50,"miankongpro":100</v>
      </c>
      <c r="J2263" s="20" t="str">
        <f>IF(I2263="","",属性中转表!$I$1&amp;(IF(VLOOKUP(B2263,属性中转表!A:G,7,FALSE)=0,0,VLOOKUP(VLOOKUP(B2263,属性中转表!A:G,7,FALSE),属性中转表!$K$2:$P$21,4,0)))+IFERROR(VLOOKUP(A2263,英雄数据表!A:K,IF(武魂!B2263&gt;=50,10,IF(武魂!B2263&gt;=25,6)),0),0))</f>
        <v>,"dpspro":150</v>
      </c>
      <c r="K2263" s="32" t="str">
        <f t="shared" si="157"/>
        <v>"atk":300,"hp":5000,"undpspro":150,"pvpdpspro":50,"pvpundpspro":50,"miankongpro":100,"dpspro":150</v>
      </c>
      <c r="L2263" s="20" t="str">
        <f>IF(B2263&gt;=50,VLOOKUP(A2263,英雄数据表!A:L,11,FALSE),IF(B2263&gt;=25,VLOOKUP(A2263,英雄数据表!A:L,7,0),""))</f>
        <v>"2205602004"</v>
      </c>
      <c r="M2263" s="20" t="str">
        <f>IFERROR(VLOOKUP(B2263,属性中转表!$K$2:$O$21,5,FALSE),"")</f>
        <v/>
      </c>
      <c r="N2263" s="20" t="str">
        <f>IF(B2263=25,VLOOKUP(A2263,英雄数据表!A:L,8,FALSE),IF(B2263=50,VLOOKUP(A2263,英雄数据表!A:L,12,0),""))</f>
        <v/>
      </c>
    </row>
    <row r="2264" spans="1:14" x14ac:dyDescent="0.3">
      <c r="A2264" s="20">
        <v>22056</v>
      </c>
      <c r="B2264" s="21">
        <f t="shared" si="154"/>
        <v>63</v>
      </c>
      <c r="C2264" s="21">
        <v>5</v>
      </c>
      <c r="D2264" s="21">
        <f>VLOOKUP(A2264,英雄数据表!A:D,4,0)</f>
        <v>2</v>
      </c>
      <c r="E2264" s="20" t="str">
        <f>VLOOKUP(A2264,英雄数据表!A:C,3,0)</f>
        <v>巨龙之心</v>
      </c>
      <c r="F2264" s="20">
        <f t="shared" si="155"/>
        <v>22056</v>
      </c>
      <c r="G2264" s="20">
        <f t="shared" si="156"/>
        <v>22056</v>
      </c>
      <c r="H2264" s="21" t="str">
        <f>VLOOKUP(B2264,属性中转表!A:F,6,FALSE)</f>
        <v>"hp":253800,"atk":7050</v>
      </c>
      <c r="I2264" s="20" t="str">
        <f>IF(VLOOKUP(B2264,属性中转表!A:G,7,FALSE)=0,"",VLOOKUP(VLOOKUP(B2264,属性中转表!A:G,7,FALSE),属性中转表!$K$2:$P$21,6,0))&amp;IF(VLOOKUP(B2264,属性中转表!A:G,7,FALSE)&gt;=50,VLOOKUP(A2264,英雄数据表!A:K,9,0),IF(VLOOKUP(B2264,属性中转表!A:G,7,FALSE)&gt;=25,VLOOKUP(A2264,英雄数据表!A:K,5,0),""))</f>
        <v>"atk":300,"hp":5000,"undpspro":150,"pvpdpspro":50,"pvpundpspro":50,"miankongpro":100</v>
      </c>
      <c r="J2264" s="20" t="str">
        <f>IF(I2264="","",属性中转表!$I$1&amp;(IF(VLOOKUP(B2264,属性中转表!A:G,7,FALSE)=0,0,VLOOKUP(VLOOKUP(B2264,属性中转表!A:G,7,FALSE),属性中转表!$K$2:$P$21,4,0)))+IFERROR(VLOOKUP(A2264,英雄数据表!A:K,IF(武魂!B2264&gt;=50,10,IF(武魂!B2264&gt;=25,6)),0),0))</f>
        <v>,"dpspro":150</v>
      </c>
      <c r="K2264" s="32" t="str">
        <f t="shared" si="157"/>
        <v>"atk":300,"hp":5000,"undpspro":150,"pvpdpspro":50,"pvpundpspro":50,"miankongpro":100,"dpspro":150</v>
      </c>
      <c r="L2264" s="20" t="str">
        <f>IF(B2264&gt;=50,VLOOKUP(A2264,英雄数据表!A:L,11,FALSE),IF(B2264&gt;=25,VLOOKUP(A2264,英雄数据表!A:L,7,0),""))</f>
        <v>"2205602004"</v>
      </c>
      <c r="M2264" s="20" t="str">
        <f>IFERROR(VLOOKUP(B2264,属性中转表!$K$2:$O$21,5,FALSE),"")</f>
        <v/>
      </c>
      <c r="N2264" s="20" t="str">
        <f>IF(B2264=25,VLOOKUP(A2264,英雄数据表!A:L,8,FALSE),IF(B2264=50,VLOOKUP(A2264,英雄数据表!A:L,12,0),""))</f>
        <v/>
      </c>
    </row>
    <row r="2265" spans="1:14" x14ac:dyDescent="0.3">
      <c r="A2265" s="20">
        <v>22056</v>
      </c>
      <c r="B2265" s="21">
        <f t="shared" si="154"/>
        <v>64</v>
      </c>
      <c r="C2265" s="21">
        <v>5</v>
      </c>
      <c r="D2265" s="21">
        <f>VLOOKUP(A2265,英雄数据表!A:D,4,0)</f>
        <v>2</v>
      </c>
      <c r="E2265" s="20" t="str">
        <f>VLOOKUP(A2265,英雄数据表!A:C,3,0)</f>
        <v>巨龙之心</v>
      </c>
      <c r="F2265" s="20">
        <f t="shared" si="155"/>
        <v>22056</v>
      </c>
      <c r="G2265" s="20">
        <f t="shared" si="156"/>
        <v>22056</v>
      </c>
      <c r="H2265" s="21" t="str">
        <f>VLOOKUP(B2265,属性中转表!A:F,6,FALSE)</f>
        <v>"hp":259200,"atk":7200</v>
      </c>
      <c r="I2265" s="20" t="str">
        <f>IF(VLOOKUP(B2265,属性中转表!A:G,7,FALSE)=0,"",VLOOKUP(VLOOKUP(B2265,属性中转表!A:G,7,FALSE),属性中转表!$K$2:$P$21,6,0))&amp;IF(VLOOKUP(B2265,属性中转表!A:G,7,FALSE)&gt;=50,VLOOKUP(A2265,英雄数据表!A:K,9,0),IF(VLOOKUP(B2265,属性中转表!A:G,7,FALSE)&gt;=25,VLOOKUP(A2265,英雄数据表!A:K,5,0),""))</f>
        <v>"atk":300,"hp":5000,"undpspro":150,"pvpdpspro":50,"pvpundpspro":50,"miankongpro":100</v>
      </c>
      <c r="J2265" s="20" t="str">
        <f>IF(I2265="","",属性中转表!$I$1&amp;(IF(VLOOKUP(B2265,属性中转表!A:G,7,FALSE)=0,0,VLOOKUP(VLOOKUP(B2265,属性中转表!A:G,7,FALSE),属性中转表!$K$2:$P$21,4,0)))+IFERROR(VLOOKUP(A2265,英雄数据表!A:K,IF(武魂!B2265&gt;=50,10,IF(武魂!B2265&gt;=25,6)),0),0))</f>
        <v>,"dpspro":150</v>
      </c>
      <c r="K2265" s="32" t="str">
        <f t="shared" si="157"/>
        <v>"atk":300,"hp":5000,"undpspro":150,"pvpdpspro":50,"pvpundpspro":50,"miankongpro":100,"dpspro":150</v>
      </c>
      <c r="L2265" s="20" t="str">
        <f>IF(B2265&gt;=50,VLOOKUP(A2265,英雄数据表!A:L,11,FALSE),IF(B2265&gt;=25,VLOOKUP(A2265,英雄数据表!A:L,7,0),""))</f>
        <v>"2205602004"</v>
      </c>
      <c r="M2265" s="20" t="str">
        <f>IFERROR(VLOOKUP(B2265,属性中转表!$K$2:$O$21,5,FALSE),"")</f>
        <v/>
      </c>
      <c r="N2265" s="20" t="str">
        <f>IF(B2265=25,VLOOKUP(A2265,英雄数据表!A:L,8,FALSE),IF(B2265=50,VLOOKUP(A2265,英雄数据表!A:L,12,0),""))</f>
        <v/>
      </c>
    </row>
    <row r="2266" spans="1:14" x14ac:dyDescent="0.3">
      <c r="A2266" s="20">
        <v>22056</v>
      </c>
      <c r="B2266" s="21">
        <f t="shared" si="154"/>
        <v>65</v>
      </c>
      <c r="C2266" s="21">
        <v>5</v>
      </c>
      <c r="D2266" s="21">
        <f>VLOOKUP(A2266,英雄数据表!A:D,4,0)</f>
        <v>2</v>
      </c>
      <c r="E2266" s="20" t="str">
        <f>VLOOKUP(A2266,英雄数据表!A:C,3,0)</f>
        <v>巨龙之心</v>
      </c>
      <c r="F2266" s="20">
        <f t="shared" si="155"/>
        <v>22056</v>
      </c>
      <c r="G2266" s="20">
        <f t="shared" si="156"/>
        <v>22056</v>
      </c>
      <c r="H2266" s="21" t="str">
        <f>VLOOKUP(B2266,属性中转表!A:F,6,FALSE)</f>
        <v>"hp":264600,"atk":7350</v>
      </c>
      <c r="I2266" s="20" t="str">
        <f>IF(VLOOKUP(B2266,属性中转表!A:G,7,FALSE)=0,"",VLOOKUP(VLOOKUP(B2266,属性中转表!A:G,7,FALSE),属性中转表!$K$2:$P$21,6,0))&amp;IF(VLOOKUP(B2266,属性中转表!A:G,7,FALSE)&gt;=50,VLOOKUP(A2266,英雄数据表!A:K,9,0),IF(VLOOKUP(B2266,属性中转表!A:G,7,FALSE)&gt;=25,VLOOKUP(A2266,英雄数据表!A:K,5,0),""))</f>
        <v>"atk":300,"hp":5000,"undpspro":150,"pvpdpspro":100,"pvpundpspro":50,"miankongpro":100</v>
      </c>
      <c r="J2266" s="20" t="str">
        <f>IF(I2266="","",属性中转表!$I$1&amp;(IF(VLOOKUP(B2266,属性中转表!A:G,7,FALSE)=0,0,VLOOKUP(VLOOKUP(B2266,属性中转表!A:G,7,FALSE),属性中转表!$K$2:$P$21,4,0)))+IFERROR(VLOOKUP(A2266,英雄数据表!A:K,IF(武魂!B2266&gt;=50,10,IF(武魂!B2266&gt;=25,6)),0),0))</f>
        <v>,"dpspro":150</v>
      </c>
      <c r="K2266" s="32" t="str">
        <f t="shared" si="157"/>
        <v>"atk":300,"hp":5000,"undpspro":150,"pvpdpspro":100,"pvpundpspro":50,"miankongpro":100,"dpspro":150</v>
      </c>
      <c r="L2266" s="20" t="str">
        <f>IF(B2266&gt;=50,VLOOKUP(A2266,英雄数据表!A:L,11,FALSE),IF(B2266&gt;=25,VLOOKUP(A2266,英雄数据表!A:L,7,0),""))</f>
        <v>"2205602004"</v>
      </c>
      <c r="M2266" s="20" t="str">
        <f>IFERROR(VLOOKUP(B2266,属性中转表!$K$2:$O$21,5,FALSE),"")</f>
        <v>"pvpdpspro":50</v>
      </c>
      <c r="N2266" s="20" t="str">
        <f>IF(B2266=25,VLOOKUP(A2266,英雄数据表!A:L,8,FALSE),IF(B2266=50,VLOOKUP(A2266,英雄数据表!A:L,12,0),""))</f>
        <v/>
      </c>
    </row>
    <row r="2267" spans="1:14" x14ac:dyDescent="0.3">
      <c r="A2267" s="20">
        <v>22056</v>
      </c>
      <c r="B2267" s="21">
        <f t="shared" si="154"/>
        <v>66</v>
      </c>
      <c r="C2267" s="21">
        <v>5</v>
      </c>
      <c r="D2267" s="21">
        <f>VLOOKUP(A2267,英雄数据表!A:D,4,0)</f>
        <v>2</v>
      </c>
      <c r="E2267" s="20" t="str">
        <f>VLOOKUP(A2267,英雄数据表!A:C,3,0)</f>
        <v>巨龙之心</v>
      </c>
      <c r="F2267" s="20">
        <f t="shared" si="155"/>
        <v>22056</v>
      </c>
      <c r="G2267" s="20">
        <f t="shared" si="156"/>
        <v>22056</v>
      </c>
      <c r="H2267" s="21" t="str">
        <f>VLOOKUP(B2267,属性中转表!A:F,6,FALSE)</f>
        <v>"hp":270000,"atk":7500</v>
      </c>
      <c r="I2267" s="20" t="str">
        <f>IF(VLOOKUP(B2267,属性中转表!A:G,7,FALSE)=0,"",VLOOKUP(VLOOKUP(B2267,属性中转表!A:G,7,FALSE),属性中转表!$K$2:$P$21,6,0))&amp;IF(VLOOKUP(B2267,属性中转表!A:G,7,FALSE)&gt;=50,VLOOKUP(A2267,英雄数据表!A:K,9,0),IF(VLOOKUP(B2267,属性中转表!A:G,7,FALSE)&gt;=25,VLOOKUP(A2267,英雄数据表!A:K,5,0),""))</f>
        <v>"atk":300,"hp":5000,"undpspro":150,"pvpdpspro":100,"pvpundpspro":50,"miankongpro":100</v>
      </c>
      <c r="J2267" s="20" t="str">
        <f>IF(I2267="","",属性中转表!$I$1&amp;(IF(VLOOKUP(B2267,属性中转表!A:G,7,FALSE)=0,0,VLOOKUP(VLOOKUP(B2267,属性中转表!A:G,7,FALSE),属性中转表!$K$2:$P$21,4,0)))+IFERROR(VLOOKUP(A2267,英雄数据表!A:K,IF(武魂!B2267&gt;=50,10,IF(武魂!B2267&gt;=25,6)),0),0))</f>
        <v>,"dpspro":150</v>
      </c>
      <c r="K2267" s="32" t="str">
        <f t="shared" si="157"/>
        <v>"atk":300,"hp":5000,"undpspro":150,"pvpdpspro":100,"pvpundpspro":50,"miankongpro":100,"dpspro":150</v>
      </c>
      <c r="L2267" s="20" t="str">
        <f>IF(B2267&gt;=50,VLOOKUP(A2267,英雄数据表!A:L,11,FALSE),IF(B2267&gt;=25,VLOOKUP(A2267,英雄数据表!A:L,7,0),""))</f>
        <v>"2205602004"</v>
      </c>
      <c r="M2267" s="20" t="str">
        <f>IFERROR(VLOOKUP(B2267,属性中转表!$K$2:$O$21,5,FALSE),"")</f>
        <v/>
      </c>
      <c r="N2267" s="20" t="str">
        <f>IF(B2267=25,VLOOKUP(A2267,英雄数据表!A:L,8,FALSE),IF(B2267=50,VLOOKUP(A2267,英雄数据表!A:L,12,0),""))</f>
        <v/>
      </c>
    </row>
    <row r="2268" spans="1:14" x14ac:dyDescent="0.3">
      <c r="A2268" s="20">
        <v>22056</v>
      </c>
      <c r="B2268" s="21">
        <f t="shared" si="154"/>
        <v>67</v>
      </c>
      <c r="C2268" s="21">
        <v>5</v>
      </c>
      <c r="D2268" s="21">
        <f>VLOOKUP(A2268,英雄数据表!A:D,4,0)</f>
        <v>2</v>
      </c>
      <c r="E2268" s="20" t="str">
        <f>VLOOKUP(A2268,英雄数据表!A:C,3,0)</f>
        <v>巨龙之心</v>
      </c>
      <c r="F2268" s="20">
        <f t="shared" si="155"/>
        <v>22056</v>
      </c>
      <c r="G2268" s="20">
        <f t="shared" si="156"/>
        <v>22056</v>
      </c>
      <c r="H2268" s="21" t="str">
        <f>VLOOKUP(B2268,属性中转表!A:F,6,FALSE)</f>
        <v>"hp":275400,"atk":7650</v>
      </c>
      <c r="I2268" s="20" t="str">
        <f>IF(VLOOKUP(B2268,属性中转表!A:G,7,FALSE)=0,"",VLOOKUP(VLOOKUP(B2268,属性中转表!A:G,7,FALSE),属性中转表!$K$2:$P$21,6,0))&amp;IF(VLOOKUP(B2268,属性中转表!A:G,7,FALSE)&gt;=50,VLOOKUP(A2268,英雄数据表!A:K,9,0),IF(VLOOKUP(B2268,属性中转表!A:G,7,FALSE)&gt;=25,VLOOKUP(A2268,英雄数据表!A:K,5,0),""))</f>
        <v>"atk":300,"hp":5000,"undpspro":150,"pvpdpspro":100,"pvpundpspro":50,"miankongpro":100</v>
      </c>
      <c r="J2268" s="20" t="str">
        <f>IF(I2268="","",属性中转表!$I$1&amp;(IF(VLOOKUP(B2268,属性中转表!A:G,7,FALSE)=0,0,VLOOKUP(VLOOKUP(B2268,属性中转表!A:G,7,FALSE),属性中转表!$K$2:$P$21,4,0)))+IFERROR(VLOOKUP(A2268,英雄数据表!A:K,IF(武魂!B2268&gt;=50,10,IF(武魂!B2268&gt;=25,6)),0),0))</f>
        <v>,"dpspro":150</v>
      </c>
      <c r="K2268" s="32" t="str">
        <f t="shared" si="157"/>
        <v>"atk":300,"hp":5000,"undpspro":150,"pvpdpspro":100,"pvpundpspro":50,"miankongpro":100,"dpspro":150</v>
      </c>
      <c r="L2268" s="20" t="str">
        <f>IF(B2268&gt;=50,VLOOKUP(A2268,英雄数据表!A:L,11,FALSE),IF(B2268&gt;=25,VLOOKUP(A2268,英雄数据表!A:L,7,0),""))</f>
        <v>"2205602004"</v>
      </c>
      <c r="M2268" s="20" t="str">
        <f>IFERROR(VLOOKUP(B2268,属性中转表!$K$2:$O$21,5,FALSE),"")</f>
        <v/>
      </c>
      <c r="N2268" s="20" t="str">
        <f>IF(B2268=25,VLOOKUP(A2268,英雄数据表!A:L,8,FALSE),IF(B2268=50,VLOOKUP(A2268,英雄数据表!A:L,12,0),""))</f>
        <v/>
      </c>
    </row>
    <row r="2269" spans="1:14" x14ac:dyDescent="0.3">
      <c r="A2269" s="20">
        <v>22056</v>
      </c>
      <c r="B2269" s="21">
        <f t="shared" si="154"/>
        <v>68</v>
      </c>
      <c r="C2269" s="21">
        <v>5</v>
      </c>
      <c r="D2269" s="21">
        <f>VLOOKUP(A2269,英雄数据表!A:D,4,0)</f>
        <v>2</v>
      </c>
      <c r="E2269" s="20" t="str">
        <f>VLOOKUP(A2269,英雄数据表!A:C,3,0)</f>
        <v>巨龙之心</v>
      </c>
      <c r="F2269" s="20">
        <f t="shared" si="155"/>
        <v>22056</v>
      </c>
      <c r="G2269" s="20">
        <f t="shared" si="156"/>
        <v>22056</v>
      </c>
      <c r="H2269" s="21" t="str">
        <f>VLOOKUP(B2269,属性中转表!A:F,6,FALSE)</f>
        <v>"hp":280800,"atk":7800</v>
      </c>
      <c r="I2269" s="20" t="str">
        <f>IF(VLOOKUP(B2269,属性中转表!A:G,7,FALSE)=0,"",VLOOKUP(VLOOKUP(B2269,属性中转表!A:G,7,FALSE),属性中转表!$K$2:$P$21,6,0))&amp;IF(VLOOKUP(B2269,属性中转表!A:G,7,FALSE)&gt;=50,VLOOKUP(A2269,英雄数据表!A:K,9,0),IF(VLOOKUP(B2269,属性中转表!A:G,7,FALSE)&gt;=25,VLOOKUP(A2269,英雄数据表!A:K,5,0),""))</f>
        <v>"atk":300,"hp":5000,"undpspro":150,"pvpdpspro":100,"pvpundpspro":50,"miankongpro":100</v>
      </c>
      <c r="J2269" s="20" t="str">
        <f>IF(I2269="","",属性中转表!$I$1&amp;(IF(VLOOKUP(B2269,属性中转表!A:G,7,FALSE)=0,0,VLOOKUP(VLOOKUP(B2269,属性中转表!A:G,7,FALSE),属性中转表!$K$2:$P$21,4,0)))+IFERROR(VLOOKUP(A2269,英雄数据表!A:K,IF(武魂!B2269&gt;=50,10,IF(武魂!B2269&gt;=25,6)),0),0))</f>
        <v>,"dpspro":150</v>
      </c>
      <c r="K2269" s="32" t="str">
        <f t="shared" si="157"/>
        <v>"atk":300,"hp":5000,"undpspro":150,"pvpdpspro":100,"pvpundpspro":50,"miankongpro":100,"dpspro":150</v>
      </c>
      <c r="L2269" s="20" t="str">
        <f>IF(B2269&gt;=50,VLOOKUP(A2269,英雄数据表!A:L,11,FALSE),IF(B2269&gt;=25,VLOOKUP(A2269,英雄数据表!A:L,7,0),""))</f>
        <v>"2205602004"</v>
      </c>
      <c r="M2269" s="20" t="str">
        <f>IFERROR(VLOOKUP(B2269,属性中转表!$K$2:$O$21,5,FALSE),"")</f>
        <v/>
      </c>
      <c r="N2269" s="20" t="str">
        <f>IF(B2269=25,VLOOKUP(A2269,英雄数据表!A:L,8,FALSE),IF(B2269=50,VLOOKUP(A2269,英雄数据表!A:L,12,0),""))</f>
        <v/>
      </c>
    </row>
    <row r="2270" spans="1:14" x14ac:dyDescent="0.3">
      <c r="A2270" s="20">
        <v>22056</v>
      </c>
      <c r="B2270" s="21">
        <f t="shared" si="154"/>
        <v>69</v>
      </c>
      <c r="C2270" s="21">
        <v>5</v>
      </c>
      <c r="D2270" s="21">
        <f>VLOOKUP(A2270,英雄数据表!A:D,4,0)</f>
        <v>2</v>
      </c>
      <c r="E2270" s="20" t="str">
        <f>VLOOKUP(A2270,英雄数据表!A:C,3,0)</f>
        <v>巨龙之心</v>
      </c>
      <c r="F2270" s="20">
        <f t="shared" si="155"/>
        <v>22056</v>
      </c>
      <c r="G2270" s="20">
        <f t="shared" si="156"/>
        <v>22056</v>
      </c>
      <c r="H2270" s="21" t="str">
        <f>VLOOKUP(B2270,属性中转表!A:F,6,FALSE)</f>
        <v>"hp":286200,"atk":7950</v>
      </c>
      <c r="I2270" s="20" t="str">
        <f>IF(VLOOKUP(B2270,属性中转表!A:G,7,FALSE)=0,"",VLOOKUP(VLOOKUP(B2270,属性中转表!A:G,7,FALSE),属性中转表!$K$2:$P$21,6,0))&amp;IF(VLOOKUP(B2270,属性中转表!A:G,7,FALSE)&gt;=50,VLOOKUP(A2270,英雄数据表!A:K,9,0),IF(VLOOKUP(B2270,属性中转表!A:G,7,FALSE)&gt;=25,VLOOKUP(A2270,英雄数据表!A:K,5,0),""))</f>
        <v>"atk":300,"hp":5000,"undpspro":150,"pvpdpspro":100,"pvpundpspro":50,"miankongpro":100</v>
      </c>
      <c r="J2270" s="20" t="str">
        <f>IF(I2270="","",属性中转表!$I$1&amp;(IF(VLOOKUP(B2270,属性中转表!A:G,7,FALSE)=0,0,VLOOKUP(VLOOKUP(B2270,属性中转表!A:G,7,FALSE),属性中转表!$K$2:$P$21,4,0)))+IFERROR(VLOOKUP(A2270,英雄数据表!A:K,IF(武魂!B2270&gt;=50,10,IF(武魂!B2270&gt;=25,6)),0),0))</f>
        <v>,"dpspro":150</v>
      </c>
      <c r="K2270" s="32" t="str">
        <f t="shared" si="157"/>
        <v>"atk":300,"hp":5000,"undpspro":150,"pvpdpspro":100,"pvpundpspro":50,"miankongpro":100,"dpspro":150</v>
      </c>
      <c r="L2270" s="20" t="str">
        <f>IF(B2270&gt;=50,VLOOKUP(A2270,英雄数据表!A:L,11,FALSE),IF(B2270&gt;=25,VLOOKUP(A2270,英雄数据表!A:L,7,0),""))</f>
        <v>"2205602004"</v>
      </c>
      <c r="M2270" s="20" t="str">
        <f>IFERROR(VLOOKUP(B2270,属性中转表!$K$2:$O$21,5,FALSE),"")</f>
        <v/>
      </c>
      <c r="N2270" s="20" t="str">
        <f>IF(B2270=25,VLOOKUP(A2270,英雄数据表!A:L,8,FALSE),IF(B2270=50,VLOOKUP(A2270,英雄数据表!A:L,12,0),""))</f>
        <v/>
      </c>
    </row>
    <row r="2271" spans="1:14" x14ac:dyDescent="0.3">
      <c r="A2271" s="20">
        <v>22056</v>
      </c>
      <c r="B2271" s="21">
        <f t="shared" si="154"/>
        <v>70</v>
      </c>
      <c r="C2271" s="21">
        <v>5</v>
      </c>
      <c r="D2271" s="21">
        <f>VLOOKUP(A2271,英雄数据表!A:D,4,0)</f>
        <v>2</v>
      </c>
      <c r="E2271" s="20" t="str">
        <f>VLOOKUP(A2271,英雄数据表!A:C,3,0)</f>
        <v>巨龙之心</v>
      </c>
      <c r="F2271" s="20">
        <f t="shared" si="155"/>
        <v>22056</v>
      </c>
      <c r="G2271" s="20">
        <f t="shared" si="156"/>
        <v>22056</v>
      </c>
      <c r="H2271" s="21" t="str">
        <f>VLOOKUP(B2271,属性中转表!A:F,6,FALSE)</f>
        <v>"hp":291600,"atk":8100</v>
      </c>
      <c r="I2271" s="20" t="str">
        <f>IF(VLOOKUP(B2271,属性中转表!A:G,7,FALSE)=0,"",VLOOKUP(VLOOKUP(B2271,属性中转表!A:G,7,FALSE),属性中转表!$K$2:$P$21,6,0))&amp;IF(VLOOKUP(B2271,属性中转表!A:G,7,FALSE)&gt;=50,VLOOKUP(A2271,英雄数据表!A:K,9,0),IF(VLOOKUP(B2271,属性中转表!A:G,7,FALSE)&gt;=25,VLOOKUP(A2271,英雄数据表!A:K,5,0),""))</f>
        <v>"atk":300,"hp":5000,"undpspro":150,"pvpdpspro":100,"pvpundpspro":100,"miankongpro":100</v>
      </c>
      <c r="J2271" s="20" t="str">
        <f>IF(I2271="","",属性中转表!$I$1&amp;(IF(VLOOKUP(B2271,属性中转表!A:G,7,FALSE)=0,0,VLOOKUP(VLOOKUP(B2271,属性中转表!A:G,7,FALSE),属性中转表!$K$2:$P$21,4,0)))+IFERROR(VLOOKUP(A2271,英雄数据表!A:K,IF(武魂!B2271&gt;=50,10,IF(武魂!B2271&gt;=25,6)),0),0))</f>
        <v>,"dpspro":150</v>
      </c>
      <c r="K2271" s="32" t="str">
        <f t="shared" si="157"/>
        <v>"atk":300,"hp":5000,"undpspro":150,"pvpdpspro":100,"pvpundpspro":100,"miankongpro":100,"dpspro":150</v>
      </c>
      <c r="L2271" s="20" t="str">
        <f>IF(B2271&gt;=50,VLOOKUP(A2271,英雄数据表!A:L,11,FALSE),IF(B2271&gt;=25,VLOOKUP(A2271,英雄数据表!A:L,7,0),""))</f>
        <v>"2205602004"</v>
      </c>
      <c r="M2271" s="20" t="str">
        <f>IFERROR(VLOOKUP(B2271,属性中转表!$K$2:$O$21,5,FALSE),"")</f>
        <v>"pvpundpspro":50</v>
      </c>
      <c r="N2271" s="20" t="str">
        <f>IF(B2271=25,VLOOKUP(A2271,英雄数据表!A:L,8,FALSE),IF(B2271=50,VLOOKUP(A2271,英雄数据表!A:L,12,0),""))</f>
        <v/>
      </c>
    </row>
    <row r="2272" spans="1:14" x14ac:dyDescent="0.3">
      <c r="A2272" s="20">
        <v>22056</v>
      </c>
      <c r="B2272" s="21">
        <f t="shared" si="154"/>
        <v>71</v>
      </c>
      <c r="C2272" s="21">
        <v>5</v>
      </c>
      <c r="D2272" s="21">
        <f>VLOOKUP(A2272,英雄数据表!A:D,4,0)</f>
        <v>2</v>
      </c>
      <c r="E2272" s="20" t="str">
        <f>VLOOKUP(A2272,英雄数据表!A:C,3,0)</f>
        <v>巨龙之心</v>
      </c>
      <c r="F2272" s="20">
        <f t="shared" si="155"/>
        <v>22056</v>
      </c>
      <c r="G2272" s="20">
        <f t="shared" si="156"/>
        <v>22056</v>
      </c>
      <c r="H2272" s="21" t="str">
        <f>VLOOKUP(B2272,属性中转表!A:F,6,FALSE)</f>
        <v>"hp":297000,"atk":8250</v>
      </c>
      <c r="I2272" s="20" t="str">
        <f>IF(VLOOKUP(B2272,属性中转表!A:G,7,FALSE)=0,"",VLOOKUP(VLOOKUP(B2272,属性中转表!A:G,7,FALSE),属性中转表!$K$2:$P$21,6,0))&amp;IF(VLOOKUP(B2272,属性中转表!A:G,7,FALSE)&gt;=50,VLOOKUP(A2272,英雄数据表!A:K,9,0),IF(VLOOKUP(B2272,属性中转表!A:G,7,FALSE)&gt;=25,VLOOKUP(A2272,英雄数据表!A:K,5,0),""))</f>
        <v>"atk":300,"hp":5000,"undpspro":150,"pvpdpspro":100,"pvpundpspro":100,"miankongpro":100</v>
      </c>
      <c r="J2272" s="20" t="str">
        <f>IF(I2272="","",属性中转表!$I$1&amp;(IF(VLOOKUP(B2272,属性中转表!A:G,7,FALSE)=0,0,VLOOKUP(VLOOKUP(B2272,属性中转表!A:G,7,FALSE),属性中转表!$K$2:$P$21,4,0)))+IFERROR(VLOOKUP(A2272,英雄数据表!A:K,IF(武魂!B2272&gt;=50,10,IF(武魂!B2272&gt;=25,6)),0),0))</f>
        <v>,"dpspro":150</v>
      </c>
      <c r="K2272" s="32" t="str">
        <f t="shared" si="157"/>
        <v>"atk":300,"hp":5000,"undpspro":150,"pvpdpspro":100,"pvpundpspro":100,"miankongpro":100,"dpspro":150</v>
      </c>
      <c r="L2272" s="20" t="str">
        <f>IF(B2272&gt;=50,VLOOKUP(A2272,英雄数据表!A:L,11,FALSE),IF(B2272&gt;=25,VLOOKUP(A2272,英雄数据表!A:L,7,0),""))</f>
        <v>"2205602004"</v>
      </c>
      <c r="M2272" s="20" t="str">
        <f>IFERROR(VLOOKUP(B2272,属性中转表!$K$2:$O$21,5,FALSE),"")</f>
        <v/>
      </c>
      <c r="N2272" s="20" t="str">
        <f>IF(B2272=25,VLOOKUP(A2272,英雄数据表!A:L,8,FALSE),IF(B2272=50,VLOOKUP(A2272,英雄数据表!A:L,12,0),""))</f>
        <v/>
      </c>
    </row>
    <row r="2273" spans="1:14" x14ac:dyDescent="0.3">
      <c r="A2273" s="20">
        <v>22056</v>
      </c>
      <c r="B2273" s="21">
        <f t="shared" si="154"/>
        <v>72</v>
      </c>
      <c r="C2273" s="21">
        <v>5</v>
      </c>
      <c r="D2273" s="21">
        <f>VLOOKUP(A2273,英雄数据表!A:D,4,0)</f>
        <v>2</v>
      </c>
      <c r="E2273" s="20" t="str">
        <f>VLOOKUP(A2273,英雄数据表!A:C,3,0)</f>
        <v>巨龙之心</v>
      </c>
      <c r="F2273" s="20">
        <f t="shared" si="155"/>
        <v>22056</v>
      </c>
      <c r="G2273" s="20">
        <f t="shared" si="156"/>
        <v>22056</v>
      </c>
      <c r="H2273" s="21" t="str">
        <f>VLOOKUP(B2273,属性中转表!A:F,6,FALSE)</f>
        <v>"hp":302400,"atk":8400</v>
      </c>
      <c r="I2273" s="20" t="str">
        <f>IF(VLOOKUP(B2273,属性中转表!A:G,7,FALSE)=0,"",VLOOKUP(VLOOKUP(B2273,属性中转表!A:G,7,FALSE),属性中转表!$K$2:$P$21,6,0))&amp;IF(VLOOKUP(B2273,属性中转表!A:G,7,FALSE)&gt;=50,VLOOKUP(A2273,英雄数据表!A:K,9,0),IF(VLOOKUP(B2273,属性中转表!A:G,7,FALSE)&gt;=25,VLOOKUP(A2273,英雄数据表!A:K,5,0),""))</f>
        <v>"atk":300,"hp":5000,"undpspro":150,"pvpdpspro":100,"pvpundpspro":100,"miankongpro":100</v>
      </c>
      <c r="J2273" s="20" t="str">
        <f>IF(I2273="","",属性中转表!$I$1&amp;(IF(VLOOKUP(B2273,属性中转表!A:G,7,FALSE)=0,0,VLOOKUP(VLOOKUP(B2273,属性中转表!A:G,7,FALSE),属性中转表!$K$2:$P$21,4,0)))+IFERROR(VLOOKUP(A2273,英雄数据表!A:K,IF(武魂!B2273&gt;=50,10,IF(武魂!B2273&gt;=25,6)),0),0))</f>
        <v>,"dpspro":150</v>
      </c>
      <c r="K2273" s="32" t="str">
        <f t="shared" si="157"/>
        <v>"atk":300,"hp":5000,"undpspro":150,"pvpdpspro":100,"pvpundpspro":100,"miankongpro":100,"dpspro":150</v>
      </c>
      <c r="L2273" s="20" t="str">
        <f>IF(B2273&gt;=50,VLOOKUP(A2273,英雄数据表!A:L,11,FALSE),IF(B2273&gt;=25,VLOOKUP(A2273,英雄数据表!A:L,7,0),""))</f>
        <v>"2205602004"</v>
      </c>
      <c r="M2273" s="20" t="str">
        <f>IFERROR(VLOOKUP(B2273,属性中转表!$K$2:$O$21,5,FALSE),"")</f>
        <v/>
      </c>
      <c r="N2273" s="20" t="str">
        <f>IF(B2273=25,VLOOKUP(A2273,英雄数据表!A:L,8,FALSE),IF(B2273=50,VLOOKUP(A2273,英雄数据表!A:L,12,0),""))</f>
        <v/>
      </c>
    </row>
    <row r="2274" spans="1:14" x14ac:dyDescent="0.3">
      <c r="A2274" s="20">
        <v>22056</v>
      </c>
      <c r="B2274" s="21">
        <f t="shared" si="154"/>
        <v>73</v>
      </c>
      <c r="C2274" s="21">
        <v>5</v>
      </c>
      <c r="D2274" s="21">
        <f>VLOOKUP(A2274,英雄数据表!A:D,4,0)</f>
        <v>2</v>
      </c>
      <c r="E2274" s="20" t="str">
        <f>VLOOKUP(A2274,英雄数据表!A:C,3,0)</f>
        <v>巨龙之心</v>
      </c>
      <c r="F2274" s="20">
        <f t="shared" si="155"/>
        <v>22056</v>
      </c>
      <c r="G2274" s="20">
        <f t="shared" si="156"/>
        <v>22056</v>
      </c>
      <c r="H2274" s="21" t="str">
        <f>VLOOKUP(B2274,属性中转表!A:F,6,FALSE)</f>
        <v>"hp":307800,"atk":8550</v>
      </c>
      <c r="I2274" s="20" t="str">
        <f>IF(VLOOKUP(B2274,属性中转表!A:G,7,FALSE)=0,"",VLOOKUP(VLOOKUP(B2274,属性中转表!A:G,7,FALSE),属性中转表!$K$2:$P$21,6,0))&amp;IF(VLOOKUP(B2274,属性中转表!A:G,7,FALSE)&gt;=50,VLOOKUP(A2274,英雄数据表!A:K,9,0),IF(VLOOKUP(B2274,属性中转表!A:G,7,FALSE)&gt;=25,VLOOKUP(A2274,英雄数据表!A:K,5,0),""))</f>
        <v>"atk":300,"hp":5000,"undpspro":150,"pvpdpspro":100,"pvpundpspro":100,"miankongpro":100</v>
      </c>
      <c r="J2274" s="20" t="str">
        <f>IF(I2274="","",属性中转表!$I$1&amp;(IF(VLOOKUP(B2274,属性中转表!A:G,7,FALSE)=0,0,VLOOKUP(VLOOKUP(B2274,属性中转表!A:G,7,FALSE),属性中转表!$K$2:$P$21,4,0)))+IFERROR(VLOOKUP(A2274,英雄数据表!A:K,IF(武魂!B2274&gt;=50,10,IF(武魂!B2274&gt;=25,6)),0),0))</f>
        <v>,"dpspro":150</v>
      </c>
      <c r="K2274" s="32" t="str">
        <f t="shared" si="157"/>
        <v>"atk":300,"hp":5000,"undpspro":150,"pvpdpspro":100,"pvpundpspro":100,"miankongpro":100,"dpspro":150</v>
      </c>
      <c r="L2274" s="20" t="str">
        <f>IF(B2274&gt;=50,VLOOKUP(A2274,英雄数据表!A:L,11,FALSE),IF(B2274&gt;=25,VLOOKUP(A2274,英雄数据表!A:L,7,0),""))</f>
        <v>"2205602004"</v>
      </c>
      <c r="M2274" s="20" t="str">
        <f>IFERROR(VLOOKUP(B2274,属性中转表!$K$2:$O$21,5,FALSE),"")</f>
        <v/>
      </c>
      <c r="N2274" s="20" t="str">
        <f>IF(B2274=25,VLOOKUP(A2274,英雄数据表!A:L,8,FALSE),IF(B2274=50,VLOOKUP(A2274,英雄数据表!A:L,12,0),""))</f>
        <v/>
      </c>
    </row>
    <row r="2275" spans="1:14" x14ac:dyDescent="0.3">
      <c r="A2275" s="20">
        <v>22056</v>
      </c>
      <c r="B2275" s="21">
        <f t="shared" si="154"/>
        <v>74</v>
      </c>
      <c r="C2275" s="21">
        <v>5</v>
      </c>
      <c r="D2275" s="21">
        <f>VLOOKUP(A2275,英雄数据表!A:D,4,0)</f>
        <v>2</v>
      </c>
      <c r="E2275" s="20" t="str">
        <f>VLOOKUP(A2275,英雄数据表!A:C,3,0)</f>
        <v>巨龙之心</v>
      </c>
      <c r="F2275" s="20">
        <f t="shared" si="155"/>
        <v>22056</v>
      </c>
      <c r="G2275" s="20">
        <f t="shared" si="156"/>
        <v>22056</v>
      </c>
      <c r="H2275" s="21" t="str">
        <f>VLOOKUP(B2275,属性中转表!A:F,6,FALSE)</f>
        <v>"hp":313200,"atk":8700</v>
      </c>
      <c r="I2275" s="20" t="str">
        <f>IF(VLOOKUP(B2275,属性中转表!A:G,7,FALSE)=0,"",VLOOKUP(VLOOKUP(B2275,属性中转表!A:G,7,FALSE),属性中转表!$K$2:$P$21,6,0))&amp;IF(VLOOKUP(B2275,属性中转表!A:G,7,FALSE)&gt;=50,VLOOKUP(A2275,英雄数据表!A:K,9,0),IF(VLOOKUP(B2275,属性中转表!A:G,7,FALSE)&gt;=25,VLOOKUP(A2275,英雄数据表!A:K,5,0),""))</f>
        <v>"atk":300,"hp":5000,"undpspro":150,"pvpdpspro":100,"pvpundpspro":100,"miankongpro":100</v>
      </c>
      <c r="J2275" s="20" t="str">
        <f>IF(I2275="","",属性中转表!$I$1&amp;(IF(VLOOKUP(B2275,属性中转表!A:G,7,FALSE)=0,0,VLOOKUP(VLOOKUP(B2275,属性中转表!A:G,7,FALSE),属性中转表!$K$2:$P$21,4,0)))+IFERROR(VLOOKUP(A2275,英雄数据表!A:K,IF(武魂!B2275&gt;=50,10,IF(武魂!B2275&gt;=25,6)),0),0))</f>
        <v>,"dpspro":150</v>
      </c>
      <c r="K2275" s="32" t="str">
        <f t="shared" si="157"/>
        <v>"atk":300,"hp":5000,"undpspro":150,"pvpdpspro":100,"pvpundpspro":100,"miankongpro":100,"dpspro":150</v>
      </c>
      <c r="L2275" s="20" t="str">
        <f>IF(B2275&gt;=50,VLOOKUP(A2275,英雄数据表!A:L,11,FALSE),IF(B2275&gt;=25,VLOOKUP(A2275,英雄数据表!A:L,7,0),""))</f>
        <v>"2205602004"</v>
      </c>
      <c r="M2275" s="20" t="str">
        <f>IFERROR(VLOOKUP(B2275,属性中转表!$K$2:$O$21,5,FALSE),"")</f>
        <v/>
      </c>
      <c r="N2275" s="20" t="str">
        <f>IF(B2275=25,VLOOKUP(A2275,英雄数据表!A:L,8,FALSE),IF(B2275=50,VLOOKUP(A2275,英雄数据表!A:L,12,0),""))</f>
        <v/>
      </c>
    </row>
    <row r="2276" spans="1:14" x14ac:dyDescent="0.3">
      <c r="A2276" s="20">
        <v>22056</v>
      </c>
      <c r="B2276" s="21">
        <f t="shared" si="154"/>
        <v>75</v>
      </c>
      <c r="C2276" s="21">
        <v>5</v>
      </c>
      <c r="D2276" s="21">
        <f>VLOOKUP(A2276,英雄数据表!A:D,4,0)</f>
        <v>2</v>
      </c>
      <c r="E2276" s="20" t="str">
        <f>VLOOKUP(A2276,英雄数据表!A:C,3,0)</f>
        <v>巨龙之心</v>
      </c>
      <c r="F2276" s="20">
        <f t="shared" si="155"/>
        <v>22056</v>
      </c>
      <c r="G2276" s="20">
        <f t="shared" si="156"/>
        <v>22056</v>
      </c>
      <c r="H2276" s="21" t="str">
        <f>VLOOKUP(B2276,属性中转表!A:F,6,FALSE)</f>
        <v>"hp":318600,"atk":8850</v>
      </c>
      <c r="I2276" s="20" t="str">
        <f>IF(VLOOKUP(B2276,属性中转表!A:G,7,FALSE)=0,"",VLOOKUP(VLOOKUP(B2276,属性中转表!A:G,7,FALSE),属性中转表!$K$2:$P$21,6,0))&amp;IF(VLOOKUP(B2276,属性中转表!A:G,7,FALSE)&gt;=50,VLOOKUP(A2276,英雄数据表!A:K,9,0),IF(VLOOKUP(B2276,属性中转表!A:G,7,FALSE)&gt;=25,VLOOKUP(A2276,英雄数据表!A:K,5,0),""))</f>
        <v>"atk":600,"hp":10000,"undpspro":150,"pvpdpspro":100,"pvpundpspro":100,"speed":10,"miankongpro":100</v>
      </c>
      <c r="J2276" s="20" t="str">
        <f>IF(I2276="","",属性中转表!$I$1&amp;(IF(VLOOKUP(B2276,属性中转表!A:G,7,FALSE)=0,0,VLOOKUP(VLOOKUP(B2276,属性中转表!A:G,7,FALSE),属性中转表!$K$2:$P$21,4,0)))+IFERROR(VLOOKUP(A2276,英雄数据表!A:K,IF(武魂!B2276&gt;=50,10,IF(武魂!B2276&gt;=25,6)),0),0))</f>
        <v>,"dpspro":150</v>
      </c>
      <c r="K2276" s="32" t="str">
        <f t="shared" si="157"/>
        <v>"atk":600,"hp":10000,"undpspro":150,"pvpdpspro":100,"pvpundpspro":100,"speed":10,"miankongpro":100,"dpspro":150</v>
      </c>
      <c r="L2276" s="20" t="str">
        <f>IF(B2276&gt;=50,VLOOKUP(A2276,英雄数据表!A:L,11,FALSE),IF(B2276&gt;=25,VLOOKUP(A2276,英雄数据表!A:L,7,0),""))</f>
        <v>"2205602004"</v>
      </c>
      <c r="M2276" s="20" t="str">
        <f>IFERROR(VLOOKUP(B2276,属性中转表!$K$2:$O$21,5,FALSE),"")</f>
        <v>"speed":10,"atk":300,"hp":5000</v>
      </c>
      <c r="N2276" s="20" t="str">
        <f>IF(B2276=25,VLOOKUP(A2276,英雄数据表!A:L,8,FALSE),IF(B2276=50,VLOOKUP(A2276,英雄数据表!A:L,12,0),""))</f>
        <v/>
      </c>
    </row>
    <row r="2277" spans="1:14" x14ac:dyDescent="0.3">
      <c r="A2277" s="20">
        <v>22056</v>
      </c>
      <c r="B2277" s="21">
        <f t="shared" si="154"/>
        <v>76</v>
      </c>
      <c r="C2277" s="21">
        <v>5</v>
      </c>
      <c r="D2277" s="21">
        <f>VLOOKUP(A2277,英雄数据表!A:D,4,0)</f>
        <v>2</v>
      </c>
      <c r="E2277" s="20" t="str">
        <f>VLOOKUP(A2277,英雄数据表!A:C,3,0)</f>
        <v>巨龙之心</v>
      </c>
      <c r="F2277" s="20">
        <f t="shared" si="155"/>
        <v>22056</v>
      </c>
      <c r="G2277" s="20">
        <f t="shared" si="156"/>
        <v>22056</v>
      </c>
      <c r="H2277" s="21" t="str">
        <f>VLOOKUP(B2277,属性中转表!A:F,6,FALSE)</f>
        <v>"hp":324000,"atk":9000</v>
      </c>
      <c r="I2277" s="20" t="str">
        <f>IF(VLOOKUP(B2277,属性中转表!A:G,7,FALSE)=0,"",VLOOKUP(VLOOKUP(B2277,属性中转表!A:G,7,FALSE),属性中转表!$K$2:$P$21,6,0))&amp;IF(VLOOKUP(B2277,属性中转表!A:G,7,FALSE)&gt;=50,VLOOKUP(A2277,英雄数据表!A:K,9,0),IF(VLOOKUP(B2277,属性中转表!A:G,7,FALSE)&gt;=25,VLOOKUP(A2277,英雄数据表!A:K,5,0),""))</f>
        <v>"atk":600,"hp":10000,"undpspro":150,"pvpdpspro":100,"pvpundpspro":100,"speed":10,"miankongpro":100</v>
      </c>
      <c r="J2277" s="20" t="str">
        <f>IF(I2277="","",属性中转表!$I$1&amp;(IF(VLOOKUP(B2277,属性中转表!A:G,7,FALSE)=0,0,VLOOKUP(VLOOKUP(B2277,属性中转表!A:G,7,FALSE),属性中转表!$K$2:$P$21,4,0)))+IFERROR(VLOOKUP(A2277,英雄数据表!A:K,IF(武魂!B2277&gt;=50,10,IF(武魂!B2277&gt;=25,6)),0),0))</f>
        <v>,"dpspro":150</v>
      </c>
      <c r="K2277" s="32" t="str">
        <f t="shared" si="157"/>
        <v>"atk":600,"hp":10000,"undpspro":150,"pvpdpspro":100,"pvpundpspro":100,"speed":10,"miankongpro":100,"dpspro":150</v>
      </c>
      <c r="L2277" s="20" t="str">
        <f>IF(B2277&gt;=50,VLOOKUP(A2277,英雄数据表!A:L,11,FALSE),IF(B2277&gt;=25,VLOOKUP(A2277,英雄数据表!A:L,7,0),""))</f>
        <v>"2205602004"</v>
      </c>
      <c r="M2277" s="20" t="str">
        <f>IFERROR(VLOOKUP(B2277,属性中转表!$K$2:$O$21,5,FALSE),"")</f>
        <v/>
      </c>
      <c r="N2277" s="20" t="str">
        <f>IF(B2277=25,VLOOKUP(A2277,英雄数据表!A:L,8,FALSE),IF(B2277=50,VLOOKUP(A2277,英雄数据表!A:L,12,0),""))</f>
        <v/>
      </c>
    </row>
    <row r="2278" spans="1:14" x14ac:dyDescent="0.3">
      <c r="A2278" s="20">
        <v>22056</v>
      </c>
      <c r="B2278" s="21">
        <f t="shared" si="154"/>
        <v>77</v>
      </c>
      <c r="C2278" s="21">
        <v>5</v>
      </c>
      <c r="D2278" s="21">
        <f>VLOOKUP(A2278,英雄数据表!A:D,4,0)</f>
        <v>2</v>
      </c>
      <c r="E2278" s="20" t="str">
        <f>VLOOKUP(A2278,英雄数据表!A:C,3,0)</f>
        <v>巨龙之心</v>
      </c>
      <c r="F2278" s="20">
        <f t="shared" si="155"/>
        <v>22056</v>
      </c>
      <c r="G2278" s="20">
        <f t="shared" si="156"/>
        <v>22056</v>
      </c>
      <c r="H2278" s="21" t="str">
        <f>VLOOKUP(B2278,属性中转表!A:F,6,FALSE)</f>
        <v>"hp":329400,"atk":9150</v>
      </c>
      <c r="I2278" s="20" t="str">
        <f>IF(VLOOKUP(B2278,属性中转表!A:G,7,FALSE)=0,"",VLOOKUP(VLOOKUP(B2278,属性中转表!A:G,7,FALSE),属性中转表!$K$2:$P$21,6,0))&amp;IF(VLOOKUP(B2278,属性中转表!A:G,7,FALSE)&gt;=50,VLOOKUP(A2278,英雄数据表!A:K,9,0),IF(VLOOKUP(B2278,属性中转表!A:G,7,FALSE)&gt;=25,VLOOKUP(A2278,英雄数据表!A:K,5,0),""))</f>
        <v>"atk":600,"hp":10000,"undpspro":150,"pvpdpspro":100,"pvpundpspro":100,"speed":10,"miankongpro":100</v>
      </c>
      <c r="J2278" s="20" t="str">
        <f>IF(I2278="","",属性中转表!$I$1&amp;(IF(VLOOKUP(B2278,属性中转表!A:G,7,FALSE)=0,0,VLOOKUP(VLOOKUP(B2278,属性中转表!A:G,7,FALSE),属性中转表!$K$2:$P$21,4,0)))+IFERROR(VLOOKUP(A2278,英雄数据表!A:K,IF(武魂!B2278&gt;=50,10,IF(武魂!B2278&gt;=25,6)),0),0))</f>
        <v>,"dpspro":150</v>
      </c>
      <c r="K2278" s="32" t="str">
        <f t="shared" si="157"/>
        <v>"atk":600,"hp":10000,"undpspro":150,"pvpdpspro":100,"pvpundpspro":100,"speed":10,"miankongpro":100,"dpspro":150</v>
      </c>
      <c r="L2278" s="20" t="str">
        <f>IF(B2278&gt;=50,VLOOKUP(A2278,英雄数据表!A:L,11,FALSE),IF(B2278&gt;=25,VLOOKUP(A2278,英雄数据表!A:L,7,0),""))</f>
        <v>"2205602004"</v>
      </c>
      <c r="M2278" s="20" t="str">
        <f>IFERROR(VLOOKUP(B2278,属性中转表!$K$2:$O$21,5,FALSE),"")</f>
        <v/>
      </c>
      <c r="N2278" s="20" t="str">
        <f>IF(B2278=25,VLOOKUP(A2278,英雄数据表!A:L,8,FALSE),IF(B2278=50,VLOOKUP(A2278,英雄数据表!A:L,12,0),""))</f>
        <v/>
      </c>
    </row>
    <row r="2279" spans="1:14" x14ac:dyDescent="0.3">
      <c r="A2279" s="20">
        <v>22056</v>
      </c>
      <c r="B2279" s="21">
        <f t="shared" si="154"/>
        <v>78</v>
      </c>
      <c r="C2279" s="21">
        <v>5</v>
      </c>
      <c r="D2279" s="21">
        <f>VLOOKUP(A2279,英雄数据表!A:D,4,0)</f>
        <v>2</v>
      </c>
      <c r="E2279" s="20" t="str">
        <f>VLOOKUP(A2279,英雄数据表!A:C,3,0)</f>
        <v>巨龙之心</v>
      </c>
      <c r="F2279" s="20">
        <f t="shared" si="155"/>
        <v>22056</v>
      </c>
      <c r="G2279" s="20">
        <f t="shared" si="156"/>
        <v>22056</v>
      </c>
      <c r="H2279" s="21" t="str">
        <f>VLOOKUP(B2279,属性中转表!A:F,6,FALSE)</f>
        <v>"hp":334800,"atk":9300</v>
      </c>
      <c r="I2279" s="20" t="str">
        <f>IF(VLOOKUP(B2279,属性中转表!A:G,7,FALSE)=0,"",VLOOKUP(VLOOKUP(B2279,属性中转表!A:G,7,FALSE),属性中转表!$K$2:$P$21,6,0))&amp;IF(VLOOKUP(B2279,属性中转表!A:G,7,FALSE)&gt;=50,VLOOKUP(A2279,英雄数据表!A:K,9,0),IF(VLOOKUP(B2279,属性中转表!A:G,7,FALSE)&gt;=25,VLOOKUP(A2279,英雄数据表!A:K,5,0),""))</f>
        <v>"atk":600,"hp":10000,"undpspro":150,"pvpdpspro":100,"pvpundpspro":100,"speed":10,"miankongpro":100</v>
      </c>
      <c r="J2279" s="20" t="str">
        <f>IF(I2279="","",属性中转表!$I$1&amp;(IF(VLOOKUP(B2279,属性中转表!A:G,7,FALSE)=0,0,VLOOKUP(VLOOKUP(B2279,属性中转表!A:G,7,FALSE),属性中转表!$K$2:$P$21,4,0)))+IFERROR(VLOOKUP(A2279,英雄数据表!A:K,IF(武魂!B2279&gt;=50,10,IF(武魂!B2279&gt;=25,6)),0),0))</f>
        <v>,"dpspro":150</v>
      </c>
      <c r="K2279" s="32" t="str">
        <f t="shared" si="157"/>
        <v>"atk":600,"hp":10000,"undpspro":150,"pvpdpspro":100,"pvpundpspro":100,"speed":10,"miankongpro":100,"dpspro":150</v>
      </c>
      <c r="L2279" s="20" t="str">
        <f>IF(B2279&gt;=50,VLOOKUP(A2279,英雄数据表!A:L,11,FALSE),IF(B2279&gt;=25,VLOOKUP(A2279,英雄数据表!A:L,7,0),""))</f>
        <v>"2205602004"</v>
      </c>
      <c r="M2279" s="20" t="str">
        <f>IFERROR(VLOOKUP(B2279,属性中转表!$K$2:$O$21,5,FALSE),"")</f>
        <v/>
      </c>
      <c r="N2279" s="20" t="str">
        <f>IF(B2279=25,VLOOKUP(A2279,英雄数据表!A:L,8,FALSE),IF(B2279=50,VLOOKUP(A2279,英雄数据表!A:L,12,0),""))</f>
        <v/>
      </c>
    </row>
    <row r="2280" spans="1:14" x14ac:dyDescent="0.3">
      <c r="A2280" s="20">
        <v>22056</v>
      </c>
      <c r="B2280" s="21">
        <f t="shared" si="154"/>
        <v>79</v>
      </c>
      <c r="C2280" s="21">
        <v>5</v>
      </c>
      <c r="D2280" s="21">
        <f>VLOOKUP(A2280,英雄数据表!A:D,4,0)</f>
        <v>2</v>
      </c>
      <c r="E2280" s="20" t="str">
        <f>VLOOKUP(A2280,英雄数据表!A:C,3,0)</f>
        <v>巨龙之心</v>
      </c>
      <c r="F2280" s="20">
        <f t="shared" si="155"/>
        <v>22056</v>
      </c>
      <c r="G2280" s="20">
        <f t="shared" si="156"/>
        <v>22056</v>
      </c>
      <c r="H2280" s="21" t="str">
        <f>VLOOKUP(B2280,属性中转表!A:F,6,FALSE)</f>
        <v>"hp":340200,"atk":9450</v>
      </c>
      <c r="I2280" s="20" t="str">
        <f>IF(VLOOKUP(B2280,属性中转表!A:G,7,FALSE)=0,"",VLOOKUP(VLOOKUP(B2280,属性中转表!A:G,7,FALSE),属性中转表!$K$2:$P$21,6,0))&amp;IF(VLOOKUP(B2280,属性中转表!A:G,7,FALSE)&gt;=50,VLOOKUP(A2280,英雄数据表!A:K,9,0),IF(VLOOKUP(B2280,属性中转表!A:G,7,FALSE)&gt;=25,VLOOKUP(A2280,英雄数据表!A:K,5,0),""))</f>
        <v>"atk":600,"hp":10000,"undpspro":150,"pvpdpspro":100,"pvpundpspro":100,"speed":10,"miankongpro":100</v>
      </c>
      <c r="J2280" s="20" t="str">
        <f>IF(I2280="","",属性中转表!$I$1&amp;(IF(VLOOKUP(B2280,属性中转表!A:G,7,FALSE)=0,0,VLOOKUP(VLOOKUP(B2280,属性中转表!A:G,7,FALSE),属性中转表!$K$2:$P$21,4,0)))+IFERROR(VLOOKUP(A2280,英雄数据表!A:K,IF(武魂!B2280&gt;=50,10,IF(武魂!B2280&gt;=25,6)),0),0))</f>
        <v>,"dpspro":150</v>
      </c>
      <c r="K2280" s="32" t="str">
        <f t="shared" si="157"/>
        <v>"atk":600,"hp":10000,"undpspro":150,"pvpdpspro":100,"pvpundpspro":100,"speed":10,"miankongpro":100,"dpspro":150</v>
      </c>
      <c r="L2280" s="20" t="str">
        <f>IF(B2280&gt;=50,VLOOKUP(A2280,英雄数据表!A:L,11,FALSE),IF(B2280&gt;=25,VLOOKUP(A2280,英雄数据表!A:L,7,0),""))</f>
        <v>"2205602004"</v>
      </c>
      <c r="M2280" s="20" t="str">
        <f>IFERROR(VLOOKUP(B2280,属性中转表!$K$2:$O$21,5,FALSE),"")</f>
        <v/>
      </c>
      <c r="N2280" s="20" t="str">
        <f>IF(B2280=25,VLOOKUP(A2280,英雄数据表!A:L,8,FALSE),IF(B2280=50,VLOOKUP(A2280,英雄数据表!A:L,12,0),""))</f>
        <v/>
      </c>
    </row>
    <row r="2281" spans="1:14" x14ac:dyDescent="0.3">
      <c r="A2281" s="20">
        <v>22056</v>
      </c>
      <c r="B2281" s="21">
        <f t="shared" si="154"/>
        <v>80</v>
      </c>
      <c r="C2281" s="21">
        <v>5</v>
      </c>
      <c r="D2281" s="21">
        <f>VLOOKUP(A2281,英雄数据表!A:D,4,0)</f>
        <v>2</v>
      </c>
      <c r="E2281" s="20" t="str">
        <f>VLOOKUP(A2281,英雄数据表!A:C,3,0)</f>
        <v>巨龙之心</v>
      </c>
      <c r="F2281" s="20">
        <f t="shared" si="155"/>
        <v>22056</v>
      </c>
      <c r="G2281" s="20">
        <f t="shared" si="156"/>
        <v>22056</v>
      </c>
      <c r="H2281" s="21" t="str">
        <f>VLOOKUP(B2281,属性中转表!A:F,6,FALSE)</f>
        <v>"hp":345600,"atk":9600</v>
      </c>
      <c r="I2281" s="20" t="str">
        <f>IF(VLOOKUP(B2281,属性中转表!A:G,7,FALSE)=0,"",VLOOKUP(VLOOKUP(B2281,属性中转表!A:G,7,FALSE),属性中转表!$K$2:$P$21,6,0))&amp;IF(VLOOKUP(B2281,属性中转表!A:G,7,FALSE)&gt;=50,VLOOKUP(A2281,英雄数据表!A:K,9,0),IF(VLOOKUP(B2281,属性中转表!A:G,7,FALSE)&gt;=25,VLOOKUP(A2281,英雄数据表!A:K,5,0),""))</f>
        <v>"atk":600,"hp":10000,"undpspro":200,"pvpdpspro":100,"pvpundpspro":100,"speed":10,"miankongpro":100</v>
      </c>
      <c r="J2281" s="20" t="str">
        <f>IF(I2281="","",属性中转表!$I$1&amp;(IF(VLOOKUP(B2281,属性中转表!A:G,7,FALSE)=0,0,VLOOKUP(VLOOKUP(B2281,属性中转表!A:G,7,FALSE),属性中转表!$K$2:$P$21,4,0)))+IFERROR(VLOOKUP(A2281,英雄数据表!A:K,IF(武魂!B2281&gt;=50,10,IF(武魂!B2281&gt;=25,6)),0),0))</f>
        <v>,"dpspro":150</v>
      </c>
      <c r="K2281" s="32" t="str">
        <f t="shared" si="157"/>
        <v>"atk":600,"hp":10000,"undpspro":200,"pvpdpspro":100,"pvpundpspro":100,"speed":10,"miankongpro":100,"dpspro":150</v>
      </c>
      <c r="L2281" s="20" t="str">
        <f>IF(B2281&gt;=50,VLOOKUP(A2281,英雄数据表!A:L,11,FALSE),IF(B2281&gt;=25,VLOOKUP(A2281,英雄数据表!A:L,7,0),""))</f>
        <v>"2205602004"</v>
      </c>
      <c r="M2281" s="20" t="str">
        <f>IFERROR(VLOOKUP(B2281,属性中转表!$K$2:$O$21,5,FALSE),"")</f>
        <v>"undpspro":50</v>
      </c>
      <c r="N2281" s="20" t="str">
        <f>IF(B2281=25,VLOOKUP(A2281,英雄数据表!A:L,8,FALSE),IF(B2281=50,VLOOKUP(A2281,英雄数据表!A:L,12,0),""))</f>
        <v/>
      </c>
    </row>
    <row r="2282" spans="1:14" x14ac:dyDescent="0.3">
      <c r="A2282" s="20">
        <v>22056</v>
      </c>
      <c r="B2282" s="21">
        <f t="shared" si="154"/>
        <v>81</v>
      </c>
      <c r="C2282" s="21">
        <v>5</v>
      </c>
      <c r="D2282" s="21">
        <f>VLOOKUP(A2282,英雄数据表!A:D,4,0)</f>
        <v>2</v>
      </c>
      <c r="E2282" s="20" t="str">
        <f>VLOOKUP(A2282,英雄数据表!A:C,3,0)</f>
        <v>巨龙之心</v>
      </c>
      <c r="F2282" s="20">
        <f t="shared" si="155"/>
        <v>22056</v>
      </c>
      <c r="G2282" s="20">
        <f t="shared" si="156"/>
        <v>22056</v>
      </c>
      <c r="H2282" s="21" t="str">
        <f>VLOOKUP(B2282,属性中转表!A:F,6,FALSE)</f>
        <v>"hp":351000,"atk":9750</v>
      </c>
      <c r="I2282" s="20" t="str">
        <f>IF(VLOOKUP(B2282,属性中转表!A:G,7,FALSE)=0,"",VLOOKUP(VLOOKUP(B2282,属性中转表!A:G,7,FALSE),属性中转表!$K$2:$P$21,6,0))&amp;IF(VLOOKUP(B2282,属性中转表!A:G,7,FALSE)&gt;=50,VLOOKUP(A2282,英雄数据表!A:K,9,0),IF(VLOOKUP(B2282,属性中转表!A:G,7,FALSE)&gt;=25,VLOOKUP(A2282,英雄数据表!A:K,5,0),""))</f>
        <v>"atk":600,"hp":10000,"undpspro":200,"pvpdpspro":100,"pvpundpspro":100,"speed":10,"miankongpro":100</v>
      </c>
      <c r="J2282" s="20" t="str">
        <f>IF(I2282="","",属性中转表!$I$1&amp;(IF(VLOOKUP(B2282,属性中转表!A:G,7,FALSE)=0,0,VLOOKUP(VLOOKUP(B2282,属性中转表!A:G,7,FALSE),属性中转表!$K$2:$P$21,4,0)))+IFERROR(VLOOKUP(A2282,英雄数据表!A:K,IF(武魂!B2282&gt;=50,10,IF(武魂!B2282&gt;=25,6)),0),0))</f>
        <v>,"dpspro":150</v>
      </c>
      <c r="K2282" s="32" t="str">
        <f t="shared" si="157"/>
        <v>"atk":600,"hp":10000,"undpspro":200,"pvpdpspro":100,"pvpundpspro":100,"speed":10,"miankongpro":100,"dpspro":150</v>
      </c>
      <c r="L2282" s="20" t="str">
        <f>IF(B2282&gt;=50,VLOOKUP(A2282,英雄数据表!A:L,11,FALSE),IF(B2282&gt;=25,VLOOKUP(A2282,英雄数据表!A:L,7,0),""))</f>
        <v>"2205602004"</v>
      </c>
      <c r="M2282" s="20" t="str">
        <f>IFERROR(VLOOKUP(B2282,属性中转表!$K$2:$O$21,5,FALSE),"")</f>
        <v/>
      </c>
      <c r="N2282" s="20" t="str">
        <f>IF(B2282=25,VLOOKUP(A2282,英雄数据表!A:L,8,FALSE),IF(B2282=50,VLOOKUP(A2282,英雄数据表!A:L,12,0),""))</f>
        <v/>
      </c>
    </row>
    <row r="2283" spans="1:14" x14ac:dyDescent="0.3">
      <c r="A2283" s="20">
        <v>22056</v>
      </c>
      <c r="B2283" s="21">
        <f t="shared" si="154"/>
        <v>82</v>
      </c>
      <c r="C2283" s="21">
        <v>5</v>
      </c>
      <c r="D2283" s="21">
        <f>VLOOKUP(A2283,英雄数据表!A:D,4,0)</f>
        <v>2</v>
      </c>
      <c r="E2283" s="20" t="str">
        <f>VLOOKUP(A2283,英雄数据表!A:C,3,0)</f>
        <v>巨龙之心</v>
      </c>
      <c r="F2283" s="20">
        <f t="shared" si="155"/>
        <v>22056</v>
      </c>
      <c r="G2283" s="20">
        <f t="shared" si="156"/>
        <v>22056</v>
      </c>
      <c r="H2283" s="21" t="str">
        <f>VLOOKUP(B2283,属性中转表!A:F,6,FALSE)</f>
        <v>"hp":356400,"atk":9900</v>
      </c>
      <c r="I2283" s="20" t="str">
        <f>IF(VLOOKUP(B2283,属性中转表!A:G,7,FALSE)=0,"",VLOOKUP(VLOOKUP(B2283,属性中转表!A:G,7,FALSE),属性中转表!$K$2:$P$21,6,0))&amp;IF(VLOOKUP(B2283,属性中转表!A:G,7,FALSE)&gt;=50,VLOOKUP(A2283,英雄数据表!A:K,9,0),IF(VLOOKUP(B2283,属性中转表!A:G,7,FALSE)&gt;=25,VLOOKUP(A2283,英雄数据表!A:K,5,0),""))</f>
        <v>"atk":600,"hp":10000,"undpspro":200,"pvpdpspro":100,"pvpundpspro":100,"speed":10,"miankongpro":100</v>
      </c>
      <c r="J2283" s="20" t="str">
        <f>IF(I2283="","",属性中转表!$I$1&amp;(IF(VLOOKUP(B2283,属性中转表!A:G,7,FALSE)=0,0,VLOOKUP(VLOOKUP(B2283,属性中转表!A:G,7,FALSE),属性中转表!$K$2:$P$21,4,0)))+IFERROR(VLOOKUP(A2283,英雄数据表!A:K,IF(武魂!B2283&gt;=50,10,IF(武魂!B2283&gt;=25,6)),0),0))</f>
        <v>,"dpspro":150</v>
      </c>
      <c r="K2283" s="32" t="str">
        <f t="shared" si="157"/>
        <v>"atk":600,"hp":10000,"undpspro":200,"pvpdpspro":100,"pvpundpspro":100,"speed":10,"miankongpro":100,"dpspro":150</v>
      </c>
      <c r="L2283" s="20" t="str">
        <f>IF(B2283&gt;=50,VLOOKUP(A2283,英雄数据表!A:L,11,FALSE),IF(B2283&gt;=25,VLOOKUP(A2283,英雄数据表!A:L,7,0),""))</f>
        <v>"2205602004"</v>
      </c>
      <c r="M2283" s="20" t="str">
        <f>IFERROR(VLOOKUP(B2283,属性中转表!$K$2:$O$21,5,FALSE),"")</f>
        <v/>
      </c>
      <c r="N2283" s="20" t="str">
        <f>IF(B2283=25,VLOOKUP(A2283,英雄数据表!A:L,8,FALSE),IF(B2283=50,VLOOKUP(A2283,英雄数据表!A:L,12,0),""))</f>
        <v/>
      </c>
    </row>
    <row r="2284" spans="1:14" x14ac:dyDescent="0.3">
      <c r="A2284" s="20">
        <v>22056</v>
      </c>
      <c r="B2284" s="21">
        <f t="shared" si="154"/>
        <v>83</v>
      </c>
      <c r="C2284" s="21">
        <v>5</v>
      </c>
      <c r="D2284" s="21">
        <f>VLOOKUP(A2284,英雄数据表!A:D,4,0)</f>
        <v>2</v>
      </c>
      <c r="E2284" s="20" t="str">
        <f>VLOOKUP(A2284,英雄数据表!A:C,3,0)</f>
        <v>巨龙之心</v>
      </c>
      <c r="F2284" s="20">
        <f t="shared" si="155"/>
        <v>22056</v>
      </c>
      <c r="G2284" s="20">
        <f t="shared" si="156"/>
        <v>22056</v>
      </c>
      <c r="H2284" s="21" t="str">
        <f>VLOOKUP(B2284,属性中转表!A:F,6,FALSE)</f>
        <v>"hp":361800,"atk":10050</v>
      </c>
      <c r="I2284" s="20" t="str">
        <f>IF(VLOOKUP(B2284,属性中转表!A:G,7,FALSE)=0,"",VLOOKUP(VLOOKUP(B2284,属性中转表!A:G,7,FALSE),属性中转表!$K$2:$P$21,6,0))&amp;IF(VLOOKUP(B2284,属性中转表!A:G,7,FALSE)&gt;=50,VLOOKUP(A2284,英雄数据表!A:K,9,0),IF(VLOOKUP(B2284,属性中转表!A:G,7,FALSE)&gt;=25,VLOOKUP(A2284,英雄数据表!A:K,5,0),""))</f>
        <v>"atk":600,"hp":10000,"undpspro":200,"pvpdpspro":100,"pvpundpspro":100,"speed":10,"miankongpro":100</v>
      </c>
      <c r="J2284" s="20" t="str">
        <f>IF(I2284="","",属性中转表!$I$1&amp;(IF(VLOOKUP(B2284,属性中转表!A:G,7,FALSE)=0,0,VLOOKUP(VLOOKUP(B2284,属性中转表!A:G,7,FALSE),属性中转表!$K$2:$P$21,4,0)))+IFERROR(VLOOKUP(A2284,英雄数据表!A:K,IF(武魂!B2284&gt;=50,10,IF(武魂!B2284&gt;=25,6)),0),0))</f>
        <v>,"dpspro":150</v>
      </c>
      <c r="K2284" s="32" t="str">
        <f t="shared" si="157"/>
        <v>"atk":600,"hp":10000,"undpspro":200,"pvpdpspro":100,"pvpundpspro":100,"speed":10,"miankongpro":100,"dpspro":150</v>
      </c>
      <c r="L2284" s="20" t="str">
        <f>IF(B2284&gt;=50,VLOOKUP(A2284,英雄数据表!A:L,11,FALSE),IF(B2284&gt;=25,VLOOKUP(A2284,英雄数据表!A:L,7,0),""))</f>
        <v>"2205602004"</v>
      </c>
      <c r="M2284" s="20" t="str">
        <f>IFERROR(VLOOKUP(B2284,属性中转表!$K$2:$O$21,5,FALSE),"")</f>
        <v/>
      </c>
      <c r="N2284" s="20" t="str">
        <f>IF(B2284=25,VLOOKUP(A2284,英雄数据表!A:L,8,FALSE),IF(B2284=50,VLOOKUP(A2284,英雄数据表!A:L,12,0),""))</f>
        <v/>
      </c>
    </row>
    <row r="2285" spans="1:14" x14ac:dyDescent="0.3">
      <c r="A2285" s="20">
        <v>22056</v>
      </c>
      <c r="B2285" s="21">
        <f t="shared" si="154"/>
        <v>84</v>
      </c>
      <c r="C2285" s="21">
        <v>5</v>
      </c>
      <c r="D2285" s="21">
        <f>VLOOKUP(A2285,英雄数据表!A:D,4,0)</f>
        <v>2</v>
      </c>
      <c r="E2285" s="20" t="str">
        <f>VLOOKUP(A2285,英雄数据表!A:C,3,0)</f>
        <v>巨龙之心</v>
      </c>
      <c r="F2285" s="20">
        <f t="shared" si="155"/>
        <v>22056</v>
      </c>
      <c r="G2285" s="20">
        <f t="shared" si="156"/>
        <v>22056</v>
      </c>
      <c r="H2285" s="21" t="str">
        <f>VLOOKUP(B2285,属性中转表!A:F,6,FALSE)</f>
        <v>"hp":367200,"atk":10200</v>
      </c>
      <c r="I2285" s="20" t="str">
        <f>IF(VLOOKUP(B2285,属性中转表!A:G,7,FALSE)=0,"",VLOOKUP(VLOOKUP(B2285,属性中转表!A:G,7,FALSE),属性中转表!$K$2:$P$21,6,0))&amp;IF(VLOOKUP(B2285,属性中转表!A:G,7,FALSE)&gt;=50,VLOOKUP(A2285,英雄数据表!A:K,9,0),IF(VLOOKUP(B2285,属性中转表!A:G,7,FALSE)&gt;=25,VLOOKUP(A2285,英雄数据表!A:K,5,0),""))</f>
        <v>"atk":600,"hp":10000,"undpspro":200,"pvpdpspro":100,"pvpundpspro":100,"speed":10,"miankongpro":100</v>
      </c>
      <c r="J2285" s="20" t="str">
        <f>IF(I2285="","",属性中转表!$I$1&amp;(IF(VLOOKUP(B2285,属性中转表!A:G,7,FALSE)=0,0,VLOOKUP(VLOOKUP(B2285,属性中转表!A:G,7,FALSE),属性中转表!$K$2:$P$21,4,0)))+IFERROR(VLOOKUP(A2285,英雄数据表!A:K,IF(武魂!B2285&gt;=50,10,IF(武魂!B2285&gt;=25,6)),0),0))</f>
        <v>,"dpspro":150</v>
      </c>
      <c r="K2285" s="32" t="str">
        <f t="shared" si="157"/>
        <v>"atk":600,"hp":10000,"undpspro":200,"pvpdpspro":100,"pvpundpspro":100,"speed":10,"miankongpro":100,"dpspro":150</v>
      </c>
      <c r="L2285" s="20" t="str">
        <f>IF(B2285&gt;=50,VLOOKUP(A2285,英雄数据表!A:L,11,FALSE),IF(B2285&gt;=25,VLOOKUP(A2285,英雄数据表!A:L,7,0),""))</f>
        <v>"2205602004"</v>
      </c>
      <c r="M2285" s="20" t="str">
        <f>IFERROR(VLOOKUP(B2285,属性中转表!$K$2:$O$21,5,FALSE),"")</f>
        <v/>
      </c>
      <c r="N2285" s="20" t="str">
        <f>IF(B2285=25,VLOOKUP(A2285,英雄数据表!A:L,8,FALSE),IF(B2285=50,VLOOKUP(A2285,英雄数据表!A:L,12,0),""))</f>
        <v/>
      </c>
    </row>
    <row r="2286" spans="1:14" x14ac:dyDescent="0.3">
      <c r="A2286" s="20">
        <v>22056</v>
      </c>
      <c r="B2286" s="21">
        <f t="shared" si="154"/>
        <v>85</v>
      </c>
      <c r="C2286" s="21">
        <v>5</v>
      </c>
      <c r="D2286" s="21">
        <f>VLOOKUP(A2286,英雄数据表!A:D,4,0)</f>
        <v>2</v>
      </c>
      <c r="E2286" s="20" t="str">
        <f>VLOOKUP(A2286,英雄数据表!A:C,3,0)</f>
        <v>巨龙之心</v>
      </c>
      <c r="F2286" s="20">
        <f t="shared" si="155"/>
        <v>22056</v>
      </c>
      <c r="G2286" s="20">
        <f t="shared" si="156"/>
        <v>22056</v>
      </c>
      <c r="H2286" s="21" t="str">
        <f>VLOOKUP(B2286,属性中转表!A:F,6,FALSE)</f>
        <v>"hp":372600,"atk":10350</v>
      </c>
      <c r="I2286" s="20" t="str">
        <f>IF(VLOOKUP(B2286,属性中转表!A:G,7,FALSE)=0,"",VLOOKUP(VLOOKUP(B2286,属性中转表!A:G,7,FALSE),属性中转表!$K$2:$P$21,6,0))&amp;IF(VLOOKUP(B2286,属性中转表!A:G,7,FALSE)&gt;=50,VLOOKUP(A2286,英雄数据表!A:K,9,0),IF(VLOOKUP(B2286,属性中转表!A:G,7,FALSE)&gt;=25,VLOOKUP(A2286,英雄数据表!A:K,5,0),""))</f>
        <v>"atk":600,"hp":10000,"undpspro":200,"pvpdpspro":100,"pvpundpspro":100,"speed":10,"miankongpro":100</v>
      </c>
      <c r="J2286" s="20" t="str">
        <f>IF(I2286="","",属性中转表!$I$1&amp;(IF(VLOOKUP(B2286,属性中转表!A:G,7,FALSE)=0,0,VLOOKUP(VLOOKUP(B2286,属性中转表!A:G,7,FALSE),属性中转表!$K$2:$P$21,4,0)))+IFERROR(VLOOKUP(A2286,英雄数据表!A:K,IF(武魂!B2286&gt;=50,10,IF(武魂!B2286&gt;=25,6)),0),0))</f>
        <v>,"dpspro":200</v>
      </c>
      <c r="K2286" s="32" t="str">
        <f t="shared" si="157"/>
        <v>"atk":600,"hp":10000,"undpspro":200,"pvpdpspro":100,"pvpundpspro":100,"speed":10,"miankongpro":100,"dpspro":200</v>
      </c>
      <c r="L2286" s="20" t="str">
        <f>IF(B2286&gt;=50,VLOOKUP(A2286,英雄数据表!A:L,11,FALSE),IF(B2286&gt;=25,VLOOKUP(A2286,英雄数据表!A:L,7,0),""))</f>
        <v>"2205602004"</v>
      </c>
      <c r="M2286" s="20" t="str">
        <f>IFERROR(VLOOKUP(B2286,属性中转表!$K$2:$O$21,5,FALSE),"")</f>
        <v>"dpspro":50</v>
      </c>
      <c r="N2286" s="20" t="str">
        <f>IF(B2286=25,VLOOKUP(A2286,英雄数据表!A:L,8,FALSE),IF(B2286=50,VLOOKUP(A2286,英雄数据表!A:L,12,0),""))</f>
        <v/>
      </c>
    </row>
    <row r="2287" spans="1:14" x14ac:dyDescent="0.3">
      <c r="A2287" s="20">
        <v>22056</v>
      </c>
      <c r="B2287" s="21">
        <f t="shared" ref="B2287:B2350" si="158">IF(A2287=A2286,B2286+1,1)</f>
        <v>86</v>
      </c>
      <c r="C2287" s="21">
        <v>5</v>
      </c>
      <c r="D2287" s="21">
        <f>VLOOKUP(A2287,英雄数据表!A:D,4,0)</f>
        <v>2</v>
      </c>
      <c r="E2287" s="20" t="str">
        <f>VLOOKUP(A2287,英雄数据表!A:C,3,0)</f>
        <v>巨龙之心</v>
      </c>
      <c r="F2287" s="20">
        <f t="shared" ref="F2287:F2350" si="159">A2287</f>
        <v>22056</v>
      </c>
      <c r="G2287" s="20">
        <f t="shared" ref="G2287:G2350" si="160">A2287</f>
        <v>22056</v>
      </c>
      <c r="H2287" s="21" t="str">
        <f>VLOOKUP(B2287,属性中转表!A:F,6,FALSE)</f>
        <v>"hp":378000,"atk":10500</v>
      </c>
      <c r="I2287" s="20" t="str">
        <f>IF(VLOOKUP(B2287,属性中转表!A:G,7,FALSE)=0,"",VLOOKUP(VLOOKUP(B2287,属性中转表!A:G,7,FALSE),属性中转表!$K$2:$P$21,6,0))&amp;IF(VLOOKUP(B2287,属性中转表!A:G,7,FALSE)&gt;=50,VLOOKUP(A2287,英雄数据表!A:K,9,0),IF(VLOOKUP(B2287,属性中转表!A:G,7,FALSE)&gt;=25,VLOOKUP(A2287,英雄数据表!A:K,5,0),""))</f>
        <v>"atk":600,"hp":10000,"undpspro":200,"pvpdpspro":100,"pvpundpspro":100,"speed":10,"miankongpro":100</v>
      </c>
      <c r="J2287" s="20" t="str">
        <f>IF(I2287="","",属性中转表!$I$1&amp;(IF(VLOOKUP(B2287,属性中转表!A:G,7,FALSE)=0,0,VLOOKUP(VLOOKUP(B2287,属性中转表!A:G,7,FALSE),属性中转表!$K$2:$P$21,4,0)))+IFERROR(VLOOKUP(A2287,英雄数据表!A:K,IF(武魂!B2287&gt;=50,10,IF(武魂!B2287&gt;=25,6)),0),0))</f>
        <v>,"dpspro":200</v>
      </c>
      <c r="K2287" s="32" t="str">
        <f t="shared" ref="K2287:K2350" si="161">I2287&amp;J2287</f>
        <v>"atk":600,"hp":10000,"undpspro":200,"pvpdpspro":100,"pvpundpspro":100,"speed":10,"miankongpro":100,"dpspro":200</v>
      </c>
      <c r="L2287" s="20" t="str">
        <f>IF(B2287&gt;=50,VLOOKUP(A2287,英雄数据表!A:L,11,FALSE),IF(B2287&gt;=25,VLOOKUP(A2287,英雄数据表!A:L,7,0),""))</f>
        <v>"2205602004"</v>
      </c>
      <c r="M2287" s="20" t="str">
        <f>IFERROR(VLOOKUP(B2287,属性中转表!$K$2:$O$21,5,FALSE),"")</f>
        <v/>
      </c>
      <c r="N2287" s="20" t="str">
        <f>IF(B2287=25,VLOOKUP(A2287,英雄数据表!A:L,8,FALSE),IF(B2287=50,VLOOKUP(A2287,英雄数据表!A:L,12,0),""))</f>
        <v/>
      </c>
    </row>
    <row r="2288" spans="1:14" x14ac:dyDescent="0.3">
      <c r="A2288" s="20">
        <v>22056</v>
      </c>
      <c r="B2288" s="21">
        <f t="shared" si="158"/>
        <v>87</v>
      </c>
      <c r="C2288" s="21">
        <v>5</v>
      </c>
      <c r="D2288" s="21">
        <f>VLOOKUP(A2288,英雄数据表!A:D,4,0)</f>
        <v>2</v>
      </c>
      <c r="E2288" s="20" t="str">
        <f>VLOOKUP(A2288,英雄数据表!A:C,3,0)</f>
        <v>巨龙之心</v>
      </c>
      <c r="F2288" s="20">
        <f t="shared" si="159"/>
        <v>22056</v>
      </c>
      <c r="G2288" s="20">
        <f t="shared" si="160"/>
        <v>22056</v>
      </c>
      <c r="H2288" s="21" t="str">
        <f>VLOOKUP(B2288,属性中转表!A:F,6,FALSE)</f>
        <v>"hp":383400,"atk":10650</v>
      </c>
      <c r="I2288" s="20" t="str">
        <f>IF(VLOOKUP(B2288,属性中转表!A:G,7,FALSE)=0,"",VLOOKUP(VLOOKUP(B2288,属性中转表!A:G,7,FALSE),属性中转表!$K$2:$P$21,6,0))&amp;IF(VLOOKUP(B2288,属性中转表!A:G,7,FALSE)&gt;=50,VLOOKUP(A2288,英雄数据表!A:K,9,0),IF(VLOOKUP(B2288,属性中转表!A:G,7,FALSE)&gt;=25,VLOOKUP(A2288,英雄数据表!A:K,5,0),""))</f>
        <v>"atk":600,"hp":10000,"undpspro":200,"pvpdpspro":100,"pvpundpspro":100,"speed":10,"miankongpro":100</v>
      </c>
      <c r="J2288" s="20" t="str">
        <f>IF(I2288="","",属性中转表!$I$1&amp;(IF(VLOOKUP(B2288,属性中转表!A:G,7,FALSE)=0,0,VLOOKUP(VLOOKUP(B2288,属性中转表!A:G,7,FALSE),属性中转表!$K$2:$P$21,4,0)))+IFERROR(VLOOKUP(A2288,英雄数据表!A:K,IF(武魂!B2288&gt;=50,10,IF(武魂!B2288&gt;=25,6)),0),0))</f>
        <v>,"dpspro":200</v>
      </c>
      <c r="K2288" s="32" t="str">
        <f t="shared" si="161"/>
        <v>"atk":600,"hp":10000,"undpspro":200,"pvpdpspro":100,"pvpundpspro":100,"speed":10,"miankongpro":100,"dpspro":200</v>
      </c>
      <c r="L2288" s="20" t="str">
        <f>IF(B2288&gt;=50,VLOOKUP(A2288,英雄数据表!A:L,11,FALSE),IF(B2288&gt;=25,VLOOKUP(A2288,英雄数据表!A:L,7,0),""))</f>
        <v>"2205602004"</v>
      </c>
      <c r="M2288" s="20" t="str">
        <f>IFERROR(VLOOKUP(B2288,属性中转表!$K$2:$O$21,5,FALSE),"")</f>
        <v/>
      </c>
      <c r="N2288" s="20" t="str">
        <f>IF(B2288=25,VLOOKUP(A2288,英雄数据表!A:L,8,FALSE),IF(B2288=50,VLOOKUP(A2288,英雄数据表!A:L,12,0),""))</f>
        <v/>
      </c>
    </row>
    <row r="2289" spans="1:14" x14ac:dyDescent="0.3">
      <c r="A2289" s="20">
        <v>22056</v>
      </c>
      <c r="B2289" s="21">
        <f t="shared" si="158"/>
        <v>88</v>
      </c>
      <c r="C2289" s="21">
        <v>5</v>
      </c>
      <c r="D2289" s="21">
        <f>VLOOKUP(A2289,英雄数据表!A:D,4,0)</f>
        <v>2</v>
      </c>
      <c r="E2289" s="20" t="str">
        <f>VLOOKUP(A2289,英雄数据表!A:C,3,0)</f>
        <v>巨龙之心</v>
      </c>
      <c r="F2289" s="20">
        <f t="shared" si="159"/>
        <v>22056</v>
      </c>
      <c r="G2289" s="20">
        <f t="shared" si="160"/>
        <v>22056</v>
      </c>
      <c r="H2289" s="21" t="str">
        <f>VLOOKUP(B2289,属性中转表!A:F,6,FALSE)</f>
        <v>"hp":388800,"atk":10800</v>
      </c>
      <c r="I2289" s="20" t="str">
        <f>IF(VLOOKUP(B2289,属性中转表!A:G,7,FALSE)=0,"",VLOOKUP(VLOOKUP(B2289,属性中转表!A:G,7,FALSE),属性中转表!$K$2:$P$21,6,0))&amp;IF(VLOOKUP(B2289,属性中转表!A:G,7,FALSE)&gt;=50,VLOOKUP(A2289,英雄数据表!A:K,9,0),IF(VLOOKUP(B2289,属性中转表!A:G,7,FALSE)&gt;=25,VLOOKUP(A2289,英雄数据表!A:K,5,0),""))</f>
        <v>"atk":600,"hp":10000,"undpspro":200,"pvpdpspro":100,"pvpundpspro":100,"speed":10,"miankongpro":100</v>
      </c>
      <c r="J2289" s="20" t="str">
        <f>IF(I2289="","",属性中转表!$I$1&amp;(IF(VLOOKUP(B2289,属性中转表!A:G,7,FALSE)=0,0,VLOOKUP(VLOOKUP(B2289,属性中转表!A:G,7,FALSE),属性中转表!$K$2:$P$21,4,0)))+IFERROR(VLOOKUP(A2289,英雄数据表!A:K,IF(武魂!B2289&gt;=50,10,IF(武魂!B2289&gt;=25,6)),0),0))</f>
        <v>,"dpspro":200</v>
      </c>
      <c r="K2289" s="32" t="str">
        <f t="shared" si="161"/>
        <v>"atk":600,"hp":10000,"undpspro":200,"pvpdpspro":100,"pvpundpspro":100,"speed":10,"miankongpro":100,"dpspro":200</v>
      </c>
      <c r="L2289" s="20" t="str">
        <f>IF(B2289&gt;=50,VLOOKUP(A2289,英雄数据表!A:L,11,FALSE),IF(B2289&gt;=25,VLOOKUP(A2289,英雄数据表!A:L,7,0),""))</f>
        <v>"2205602004"</v>
      </c>
      <c r="M2289" s="20" t="str">
        <f>IFERROR(VLOOKUP(B2289,属性中转表!$K$2:$O$21,5,FALSE),"")</f>
        <v/>
      </c>
      <c r="N2289" s="20" t="str">
        <f>IF(B2289=25,VLOOKUP(A2289,英雄数据表!A:L,8,FALSE),IF(B2289=50,VLOOKUP(A2289,英雄数据表!A:L,12,0),""))</f>
        <v/>
      </c>
    </row>
    <row r="2290" spans="1:14" x14ac:dyDescent="0.3">
      <c r="A2290" s="20">
        <v>22056</v>
      </c>
      <c r="B2290" s="21">
        <f t="shared" si="158"/>
        <v>89</v>
      </c>
      <c r="C2290" s="21">
        <v>5</v>
      </c>
      <c r="D2290" s="21">
        <f>VLOOKUP(A2290,英雄数据表!A:D,4,0)</f>
        <v>2</v>
      </c>
      <c r="E2290" s="20" t="str">
        <f>VLOOKUP(A2290,英雄数据表!A:C,3,0)</f>
        <v>巨龙之心</v>
      </c>
      <c r="F2290" s="20">
        <f t="shared" si="159"/>
        <v>22056</v>
      </c>
      <c r="G2290" s="20">
        <f t="shared" si="160"/>
        <v>22056</v>
      </c>
      <c r="H2290" s="21" t="str">
        <f>VLOOKUP(B2290,属性中转表!A:F,6,FALSE)</f>
        <v>"hp":394200,"atk":10950</v>
      </c>
      <c r="I2290" s="20" t="str">
        <f>IF(VLOOKUP(B2290,属性中转表!A:G,7,FALSE)=0,"",VLOOKUP(VLOOKUP(B2290,属性中转表!A:G,7,FALSE),属性中转表!$K$2:$P$21,6,0))&amp;IF(VLOOKUP(B2290,属性中转表!A:G,7,FALSE)&gt;=50,VLOOKUP(A2290,英雄数据表!A:K,9,0),IF(VLOOKUP(B2290,属性中转表!A:G,7,FALSE)&gt;=25,VLOOKUP(A2290,英雄数据表!A:K,5,0),""))</f>
        <v>"atk":600,"hp":10000,"undpspro":200,"pvpdpspro":100,"pvpundpspro":100,"speed":10,"miankongpro":100</v>
      </c>
      <c r="J2290" s="20" t="str">
        <f>IF(I2290="","",属性中转表!$I$1&amp;(IF(VLOOKUP(B2290,属性中转表!A:G,7,FALSE)=0,0,VLOOKUP(VLOOKUP(B2290,属性中转表!A:G,7,FALSE),属性中转表!$K$2:$P$21,4,0)))+IFERROR(VLOOKUP(A2290,英雄数据表!A:K,IF(武魂!B2290&gt;=50,10,IF(武魂!B2290&gt;=25,6)),0),0))</f>
        <v>,"dpspro":200</v>
      </c>
      <c r="K2290" s="32" t="str">
        <f t="shared" si="161"/>
        <v>"atk":600,"hp":10000,"undpspro":200,"pvpdpspro":100,"pvpundpspro":100,"speed":10,"miankongpro":100,"dpspro":200</v>
      </c>
      <c r="L2290" s="20" t="str">
        <f>IF(B2290&gt;=50,VLOOKUP(A2290,英雄数据表!A:L,11,FALSE),IF(B2290&gt;=25,VLOOKUP(A2290,英雄数据表!A:L,7,0),""))</f>
        <v>"2205602004"</v>
      </c>
      <c r="M2290" s="20" t="str">
        <f>IFERROR(VLOOKUP(B2290,属性中转表!$K$2:$O$21,5,FALSE),"")</f>
        <v/>
      </c>
      <c r="N2290" s="20" t="str">
        <f>IF(B2290=25,VLOOKUP(A2290,英雄数据表!A:L,8,FALSE),IF(B2290=50,VLOOKUP(A2290,英雄数据表!A:L,12,0),""))</f>
        <v/>
      </c>
    </row>
    <row r="2291" spans="1:14" x14ac:dyDescent="0.3">
      <c r="A2291" s="20">
        <v>22056</v>
      </c>
      <c r="B2291" s="21">
        <f t="shared" si="158"/>
        <v>90</v>
      </c>
      <c r="C2291" s="21">
        <v>5</v>
      </c>
      <c r="D2291" s="21">
        <f>VLOOKUP(A2291,英雄数据表!A:D,4,0)</f>
        <v>2</v>
      </c>
      <c r="E2291" s="20" t="str">
        <f>VLOOKUP(A2291,英雄数据表!A:C,3,0)</f>
        <v>巨龙之心</v>
      </c>
      <c r="F2291" s="20">
        <f t="shared" si="159"/>
        <v>22056</v>
      </c>
      <c r="G2291" s="20">
        <f t="shared" si="160"/>
        <v>22056</v>
      </c>
      <c r="H2291" s="21" t="str">
        <f>VLOOKUP(B2291,属性中转表!A:F,6,FALSE)</f>
        <v>"hp":399600,"atk":11100</v>
      </c>
      <c r="I2291" s="20" t="str">
        <f>IF(VLOOKUP(B2291,属性中转表!A:G,7,FALSE)=0,"",VLOOKUP(VLOOKUP(B2291,属性中转表!A:G,7,FALSE),属性中转表!$K$2:$P$21,6,0))&amp;IF(VLOOKUP(B2291,属性中转表!A:G,7,FALSE)&gt;=50,VLOOKUP(A2291,英雄数据表!A:K,9,0),IF(VLOOKUP(B2291,属性中转表!A:G,7,FALSE)&gt;=25,VLOOKUP(A2291,英雄数据表!A:K,5,0),""))</f>
        <v>"atk":600,"hp":10000,"undpspro":200,"pvpdpspro":150,"pvpundpspro":100,"speed":10,"miankongpro":100</v>
      </c>
      <c r="J2291" s="20" t="str">
        <f>IF(I2291="","",属性中转表!$I$1&amp;(IF(VLOOKUP(B2291,属性中转表!A:G,7,FALSE)=0,0,VLOOKUP(VLOOKUP(B2291,属性中转表!A:G,7,FALSE),属性中转表!$K$2:$P$21,4,0)))+IFERROR(VLOOKUP(A2291,英雄数据表!A:K,IF(武魂!B2291&gt;=50,10,IF(武魂!B2291&gt;=25,6)),0),0))</f>
        <v>,"dpspro":200</v>
      </c>
      <c r="K2291" s="32" t="str">
        <f t="shared" si="161"/>
        <v>"atk":600,"hp":10000,"undpspro":200,"pvpdpspro":150,"pvpundpspro":100,"speed":10,"miankongpro":100,"dpspro":200</v>
      </c>
      <c r="L2291" s="20" t="str">
        <f>IF(B2291&gt;=50,VLOOKUP(A2291,英雄数据表!A:L,11,FALSE),IF(B2291&gt;=25,VLOOKUP(A2291,英雄数据表!A:L,7,0),""))</f>
        <v>"2205602004"</v>
      </c>
      <c r="M2291" s="20" t="str">
        <f>IFERROR(VLOOKUP(B2291,属性中转表!$K$2:$O$21,5,FALSE),"")</f>
        <v>"pvpdpspro":50</v>
      </c>
      <c r="N2291" s="20" t="str">
        <f>IF(B2291=25,VLOOKUP(A2291,英雄数据表!A:L,8,FALSE),IF(B2291=50,VLOOKUP(A2291,英雄数据表!A:L,12,0),""))</f>
        <v/>
      </c>
    </row>
    <row r="2292" spans="1:14" x14ac:dyDescent="0.3">
      <c r="A2292" s="20">
        <v>22056</v>
      </c>
      <c r="B2292" s="21">
        <f t="shared" si="158"/>
        <v>91</v>
      </c>
      <c r="C2292" s="21">
        <v>5</v>
      </c>
      <c r="D2292" s="21">
        <f>VLOOKUP(A2292,英雄数据表!A:D,4,0)</f>
        <v>2</v>
      </c>
      <c r="E2292" s="20" t="str">
        <f>VLOOKUP(A2292,英雄数据表!A:C,3,0)</f>
        <v>巨龙之心</v>
      </c>
      <c r="F2292" s="20">
        <f t="shared" si="159"/>
        <v>22056</v>
      </c>
      <c r="G2292" s="20">
        <f t="shared" si="160"/>
        <v>22056</v>
      </c>
      <c r="H2292" s="21" t="str">
        <f>VLOOKUP(B2292,属性中转表!A:F,6,FALSE)</f>
        <v>"hp":405000,"atk":11250</v>
      </c>
      <c r="I2292" s="20" t="str">
        <f>IF(VLOOKUP(B2292,属性中转表!A:G,7,FALSE)=0,"",VLOOKUP(VLOOKUP(B2292,属性中转表!A:G,7,FALSE),属性中转表!$K$2:$P$21,6,0))&amp;IF(VLOOKUP(B2292,属性中转表!A:G,7,FALSE)&gt;=50,VLOOKUP(A2292,英雄数据表!A:K,9,0),IF(VLOOKUP(B2292,属性中转表!A:G,7,FALSE)&gt;=25,VLOOKUP(A2292,英雄数据表!A:K,5,0),""))</f>
        <v>"atk":600,"hp":10000,"undpspro":200,"pvpdpspro":150,"pvpundpspro":100,"speed":10,"miankongpro":100</v>
      </c>
      <c r="J2292" s="20" t="str">
        <f>IF(I2292="","",属性中转表!$I$1&amp;(IF(VLOOKUP(B2292,属性中转表!A:G,7,FALSE)=0,0,VLOOKUP(VLOOKUP(B2292,属性中转表!A:G,7,FALSE),属性中转表!$K$2:$P$21,4,0)))+IFERROR(VLOOKUP(A2292,英雄数据表!A:K,IF(武魂!B2292&gt;=50,10,IF(武魂!B2292&gt;=25,6)),0),0))</f>
        <v>,"dpspro":200</v>
      </c>
      <c r="K2292" s="32" t="str">
        <f t="shared" si="161"/>
        <v>"atk":600,"hp":10000,"undpspro":200,"pvpdpspro":150,"pvpundpspro":100,"speed":10,"miankongpro":100,"dpspro":200</v>
      </c>
      <c r="L2292" s="20" t="str">
        <f>IF(B2292&gt;=50,VLOOKUP(A2292,英雄数据表!A:L,11,FALSE),IF(B2292&gt;=25,VLOOKUP(A2292,英雄数据表!A:L,7,0),""))</f>
        <v>"2205602004"</v>
      </c>
      <c r="M2292" s="20" t="str">
        <f>IFERROR(VLOOKUP(B2292,属性中转表!$K$2:$O$21,5,FALSE),"")</f>
        <v/>
      </c>
      <c r="N2292" s="20" t="str">
        <f>IF(B2292=25,VLOOKUP(A2292,英雄数据表!A:L,8,FALSE),IF(B2292=50,VLOOKUP(A2292,英雄数据表!A:L,12,0),""))</f>
        <v/>
      </c>
    </row>
    <row r="2293" spans="1:14" x14ac:dyDescent="0.3">
      <c r="A2293" s="20">
        <v>22056</v>
      </c>
      <c r="B2293" s="21">
        <f t="shared" si="158"/>
        <v>92</v>
      </c>
      <c r="C2293" s="21">
        <v>5</v>
      </c>
      <c r="D2293" s="21">
        <f>VLOOKUP(A2293,英雄数据表!A:D,4,0)</f>
        <v>2</v>
      </c>
      <c r="E2293" s="20" t="str">
        <f>VLOOKUP(A2293,英雄数据表!A:C,3,0)</f>
        <v>巨龙之心</v>
      </c>
      <c r="F2293" s="20">
        <f t="shared" si="159"/>
        <v>22056</v>
      </c>
      <c r="G2293" s="20">
        <f t="shared" si="160"/>
        <v>22056</v>
      </c>
      <c r="H2293" s="21" t="str">
        <f>VLOOKUP(B2293,属性中转表!A:F,6,FALSE)</f>
        <v>"hp":410400,"atk":11400</v>
      </c>
      <c r="I2293" s="20" t="str">
        <f>IF(VLOOKUP(B2293,属性中转表!A:G,7,FALSE)=0,"",VLOOKUP(VLOOKUP(B2293,属性中转表!A:G,7,FALSE),属性中转表!$K$2:$P$21,6,0))&amp;IF(VLOOKUP(B2293,属性中转表!A:G,7,FALSE)&gt;=50,VLOOKUP(A2293,英雄数据表!A:K,9,0),IF(VLOOKUP(B2293,属性中转表!A:G,7,FALSE)&gt;=25,VLOOKUP(A2293,英雄数据表!A:K,5,0),""))</f>
        <v>"atk":600,"hp":10000,"undpspro":200,"pvpdpspro":150,"pvpundpspro":100,"speed":10,"miankongpro":100</v>
      </c>
      <c r="J2293" s="20" t="str">
        <f>IF(I2293="","",属性中转表!$I$1&amp;(IF(VLOOKUP(B2293,属性中转表!A:G,7,FALSE)=0,0,VLOOKUP(VLOOKUP(B2293,属性中转表!A:G,7,FALSE),属性中转表!$K$2:$P$21,4,0)))+IFERROR(VLOOKUP(A2293,英雄数据表!A:K,IF(武魂!B2293&gt;=50,10,IF(武魂!B2293&gt;=25,6)),0),0))</f>
        <v>,"dpspro":200</v>
      </c>
      <c r="K2293" s="32" t="str">
        <f t="shared" si="161"/>
        <v>"atk":600,"hp":10000,"undpspro":200,"pvpdpspro":150,"pvpundpspro":100,"speed":10,"miankongpro":100,"dpspro":200</v>
      </c>
      <c r="L2293" s="20" t="str">
        <f>IF(B2293&gt;=50,VLOOKUP(A2293,英雄数据表!A:L,11,FALSE),IF(B2293&gt;=25,VLOOKUP(A2293,英雄数据表!A:L,7,0),""))</f>
        <v>"2205602004"</v>
      </c>
      <c r="M2293" s="20" t="str">
        <f>IFERROR(VLOOKUP(B2293,属性中转表!$K$2:$O$21,5,FALSE),"")</f>
        <v/>
      </c>
      <c r="N2293" s="20" t="str">
        <f>IF(B2293=25,VLOOKUP(A2293,英雄数据表!A:L,8,FALSE),IF(B2293=50,VLOOKUP(A2293,英雄数据表!A:L,12,0),""))</f>
        <v/>
      </c>
    </row>
    <row r="2294" spans="1:14" x14ac:dyDescent="0.3">
      <c r="A2294" s="20">
        <v>22056</v>
      </c>
      <c r="B2294" s="21">
        <f t="shared" si="158"/>
        <v>93</v>
      </c>
      <c r="C2294" s="21">
        <v>5</v>
      </c>
      <c r="D2294" s="21">
        <f>VLOOKUP(A2294,英雄数据表!A:D,4,0)</f>
        <v>2</v>
      </c>
      <c r="E2294" s="20" t="str">
        <f>VLOOKUP(A2294,英雄数据表!A:C,3,0)</f>
        <v>巨龙之心</v>
      </c>
      <c r="F2294" s="20">
        <f t="shared" si="159"/>
        <v>22056</v>
      </c>
      <c r="G2294" s="20">
        <f t="shared" si="160"/>
        <v>22056</v>
      </c>
      <c r="H2294" s="21" t="str">
        <f>VLOOKUP(B2294,属性中转表!A:F,6,FALSE)</f>
        <v>"hp":415800,"atk":11550</v>
      </c>
      <c r="I2294" s="20" t="str">
        <f>IF(VLOOKUP(B2294,属性中转表!A:G,7,FALSE)=0,"",VLOOKUP(VLOOKUP(B2294,属性中转表!A:G,7,FALSE),属性中转表!$K$2:$P$21,6,0))&amp;IF(VLOOKUP(B2294,属性中转表!A:G,7,FALSE)&gt;=50,VLOOKUP(A2294,英雄数据表!A:K,9,0),IF(VLOOKUP(B2294,属性中转表!A:G,7,FALSE)&gt;=25,VLOOKUP(A2294,英雄数据表!A:K,5,0),""))</f>
        <v>"atk":600,"hp":10000,"undpspro":200,"pvpdpspro":150,"pvpundpspro":100,"speed":10,"miankongpro":100</v>
      </c>
      <c r="J2294" s="20" t="str">
        <f>IF(I2294="","",属性中转表!$I$1&amp;(IF(VLOOKUP(B2294,属性中转表!A:G,7,FALSE)=0,0,VLOOKUP(VLOOKUP(B2294,属性中转表!A:G,7,FALSE),属性中转表!$K$2:$P$21,4,0)))+IFERROR(VLOOKUP(A2294,英雄数据表!A:K,IF(武魂!B2294&gt;=50,10,IF(武魂!B2294&gt;=25,6)),0),0))</f>
        <v>,"dpspro":200</v>
      </c>
      <c r="K2294" s="32" t="str">
        <f t="shared" si="161"/>
        <v>"atk":600,"hp":10000,"undpspro":200,"pvpdpspro":150,"pvpundpspro":100,"speed":10,"miankongpro":100,"dpspro":200</v>
      </c>
      <c r="L2294" s="20" t="str">
        <f>IF(B2294&gt;=50,VLOOKUP(A2294,英雄数据表!A:L,11,FALSE),IF(B2294&gt;=25,VLOOKUP(A2294,英雄数据表!A:L,7,0),""))</f>
        <v>"2205602004"</v>
      </c>
      <c r="M2294" s="20" t="str">
        <f>IFERROR(VLOOKUP(B2294,属性中转表!$K$2:$O$21,5,FALSE),"")</f>
        <v/>
      </c>
      <c r="N2294" s="20" t="str">
        <f>IF(B2294=25,VLOOKUP(A2294,英雄数据表!A:L,8,FALSE),IF(B2294=50,VLOOKUP(A2294,英雄数据表!A:L,12,0),""))</f>
        <v/>
      </c>
    </row>
    <row r="2295" spans="1:14" x14ac:dyDescent="0.3">
      <c r="A2295" s="20">
        <v>22056</v>
      </c>
      <c r="B2295" s="21">
        <f t="shared" si="158"/>
        <v>94</v>
      </c>
      <c r="C2295" s="21">
        <v>5</v>
      </c>
      <c r="D2295" s="21">
        <f>VLOOKUP(A2295,英雄数据表!A:D,4,0)</f>
        <v>2</v>
      </c>
      <c r="E2295" s="20" t="str">
        <f>VLOOKUP(A2295,英雄数据表!A:C,3,0)</f>
        <v>巨龙之心</v>
      </c>
      <c r="F2295" s="20">
        <f t="shared" si="159"/>
        <v>22056</v>
      </c>
      <c r="G2295" s="20">
        <f t="shared" si="160"/>
        <v>22056</v>
      </c>
      <c r="H2295" s="21" t="str">
        <f>VLOOKUP(B2295,属性中转表!A:F,6,FALSE)</f>
        <v>"hp":421200,"atk":11700</v>
      </c>
      <c r="I2295" s="20" t="str">
        <f>IF(VLOOKUP(B2295,属性中转表!A:G,7,FALSE)=0,"",VLOOKUP(VLOOKUP(B2295,属性中转表!A:G,7,FALSE),属性中转表!$K$2:$P$21,6,0))&amp;IF(VLOOKUP(B2295,属性中转表!A:G,7,FALSE)&gt;=50,VLOOKUP(A2295,英雄数据表!A:K,9,0),IF(VLOOKUP(B2295,属性中转表!A:G,7,FALSE)&gt;=25,VLOOKUP(A2295,英雄数据表!A:K,5,0),""))</f>
        <v>"atk":600,"hp":10000,"undpspro":200,"pvpdpspro":150,"pvpundpspro":100,"speed":10,"miankongpro":100</v>
      </c>
      <c r="J2295" s="20" t="str">
        <f>IF(I2295="","",属性中转表!$I$1&amp;(IF(VLOOKUP(B2295,属性中转表!A:G,7,FALSE)=0,0,VLOOKUP(VLOOKUP(B2295,属性中转表!A:G,7,FALSE),属性中转表!$K$2:$P$21,4,0)))+IFERROR(VLOOKUP(A2295,英雄数据表!A:K,IF(武魂!B2295&gt;=50,10,IF(武魂!B2295&gt;=25,6)),0),0))</f>
        <v>,"dpspro":200</v>
      </c>
      <c r="K2295" s="32" t="str">
        <f t="shared" si="161"/>
        <v>"atk":600,"hp":10000,"undpspro":200,"pvpdpspro":150,"pvpundpspro":100,"speed":10,"miankongpro":100,"dpspro":200</v>
      </c>
      <c r="L2295" s="20" t="str">
        <f>IF(B2295&gt;=50,VLOOKUP(A2295,英雄数据表!A:L,11,FALSE),IF(B2295&gt;=25,VLOOKUP(A2295,英雄数据表!A:L,7,0),""))</f>
        <v>"2205602004"</v>
      </c>
      <c r="M2295" s="20" t="str">
        <f>IFERROR(VLOOKUP(B2295,属性中转表!$K$2:$O$21,5,FALSE),"")</f>
        <v/>
      </c>
      <c r="N2295" s="20" t="str">
        <f>IF(B2295=25,VLOOKUP(A2295,英雄数据表!A:L,8,FALSE),IF(B2295=50,VLOOKUP(A2295,英雄数据表!A:L,12,0),""))</f>
        <v/>
      </c>
    </row>
    <row r="2296" spans="1:14" x14ac:dyDescent="0.3">
      <c r="A2296" s="20">
        <v>22056</v>
      </c>
      <c r="B2296" s="21">
        <f t="shared" si="158"/>
        <v>95</v>
      </c>
      <c r="C2296" s="21">
        <v>5</v>
      </c>
      <c r="D2296" s="21">
        <f>VLOOKUP(A2296,英雄数据表!A:D,4,0)</f>
        <v>2</v>
      </c>
      <c r="E2296" s="20" t="str">
        <f>VLOOKUP(A2296,英雄数据表!A:C,3,0)</f>
        <v>巨龙之心</v>
      </c>
      <c r="F2296" s="20">
        <f t="shared" si="159"/>
        <v>22056</v>
      </c>
      <c r="G2296" s="20">
        <f t="shared" si="160"/>
        <v>22056</v>
      </c>
      <c r="H2296" s="21" t="str">
        <f>VLOOKUP(B2296,属性中转表!A:F,6,FALSE)</f>
        <v>"hp":426600,"atk":11850</v>
      </c>
      <c r="I2296" s="20" t="str">
        <f>IF(VLOOKUP(B2296,属性中转表!A:G,7,FALSE)=0,"",VLOOKUP(VLOOKUP(B2296,属性中转表!A:G,7,FALSE),属性中转表!$K$2:$P$21,6,0))&amp;IF(VLOOKUP(B2296,属性中转表!A:G,7,FALSE)&gt;=50,VLOOKUP(A2296,英雄数据表!A:K,9,0),IF(VLOOKUP(B2296,属性中转表!A:G,7,FALSE)&gt;=25,VLOOKUP(A2296,英雄数据表!A:K,5,0),""))</f>
        <v>"atk":600,"hp":10000,"undpspro":200,"pvpdpspro":150,"pvpundpspro":150,"speed":10,"miankongpro":100</v>
      </c>
      <c r="J2296" s="20" t="str">
        <f>IF(I2296="","",属性中转表!$I$1&amp;(IF(VLOOKUP(B2296,属性中转表!A:G,7,FALSE)=0,0,VLOOKUP(VLOOKUP(B2296,属性中转表!A:G,7,FALSE),属性中转表!$K$2:$P$21,4,0)))+IFERROR(VLOOKUP(A2296,英雄数据表!A:K,IF(武魂!B2296&gt;=50,10,IF(武魂!B2296&gt;=25,6)),0),0))</f>
        <v>,"dpspro":200</v>
      </c>
      <c r="K2296" s="32" t="str">
        <f t="shared" si="161"/>
        <v>"atk":600,"hp":10000,"undpspro":200,"pvpdpspro":150,"pvpundpspro":150,"speed":10,"miankongpro":100,"dpspro":200</v>
      </c>
      <c r="L2296" s="20" t="str">
        <f>IF(B2296&gt;=50,VLOOKUP(A2296,英雄数据表!A:L,11,FALSE),IF(B2296&gt;=25,VLOOKUP(A2296,英雄数据表!A:L,7,0),""))</f>
        <v>"2205602004"</v>
      </c>
      <c r="M2296" s="20" t="str">
        <f>IFERROR(VLOOKUP(B2296,属性中转表!$K$2:$O$21,5,FALSE),"")</f>
        <v>"pvpundpspro":50</v>
      </c>
      <c r="N2296" s="20" t="str">
        <f>IF(B2296=25,VLOOKUP(A2296,英雄数据表!A:L,8,FALSE),IF(B2296=50,VLOOKUP(A2296,英雄数据表!A:L,12,0),""))</f>
        <v/>
      </c>
    </row>
    <row r="2297" spans="1:14" x14ac:dyDescent="0.3">
      <c r="A2297" s="20">
        <v>22056</v>
      </c>
      <c r="B2297" s="21">
        <f t="shared" si="158"/>
        <v>96</v>
      </c>
      <c r="C2297" s="21">
        <v>5</v>
      </c>
      <c r="D2297" s="21">
        <f>VLOOKUP(A2297,英雄数据表!A:D,4,0)</f>
        <v>2</v>
      </c>
      <c r="E2297" s="20" t="str">
        <f>VLOOKUP(A2297,英雄数据表!A:C,3,0)</f>
        <v>巨龙之心</v>
      </c>
      <c r="F2297" s="20">
        <f t="shared" si="159"/>
        <v>22056</v>
      </c>
      <c r="G2297" s="20">
        <f t="shared" si="160"/>
        <v>22056</v>
      </c>
      <c r="H2297" s="21" t="str">
        <f>VLOOKUP(B2297,属性中转表!A:F,6,FALSE)</f>
        <v>"hp":432000,"atk":12000</v>
      </c>
      <c r="I2297" s="20" t="str">
        <f>IF(VLOOKUP(B2297,属性中转表!A:G,7,FALSE)=0,"",VLOOKUP(VLOOKUP(B2297,属性中转表!A:G,7,FALSE),属性中转表!$K$2:$P$21,6,0))&amp;IF(VLOOKUP(B2297,属性中转表!A:G,7,FALSE)&gt;=50,VLOOKUP(A2297,英雄数据表!A:K,9,0),IF(VLOOKUP(B2297,属性中转表!A:G,7,FALSE)&gt;=25,VLOOKUP(A2297,英雄数据表!A:K,5,0),""))</f>
        <v>"atk":600,"hp":10000,"undpspro":200,"pvpdpspro":150,"pvpundpspro":150,"speed":10,"miankongpro":100</v>
      </c>
      <c r="J2297" s="20" t="str">
        <f>IF(I2297="","",属性中转表!$I$1&amp;(IF(VLOOKUP(B2297,属性中转表!A:G,7,FALSE)=0,0,VLOOKUP(VLOOKUP(B2297,属性中转表!A:G,7,FALSE),属性中转表!$K$2:$P$21,4,0)))+IFERROR(VLOOKUP(A2297,英雄数据表!A:K,IF(武魂!B2297&gt;=50,10,IF(武魂!B2297&gt;=25,6)),0),0))</f>
        <v>,"dpspro":200</v>
      </c>
      <c r="K2297" s="32" t="str">
        <f t="shared" si="161"/>
        <v>"atk":600,"hp":10000,"undpspro":200,"pvpdpspro":150,"pvpundpspro":150,"speed":10,"miankongpro":100,"dpspro":200</v>
      </c>
      <c r="L2297" s="20" t="str">
        <f>IF(B2297&gt;=50,VLOOKUP(A2297,英雄数据表!A:L,11,FALSE),IF(B2297&gt;=25,VLOOKUP(A2297,英雄数据表!A:L,7,0),""))</f>
        <v>"2205602004"</v>
      </c>
      <c r="M2297" s="20" t="str">
        <f>IFERROR(VLOOKUP(B2297,属性中转表!$K$2:$O$21,5,FALSE),"")</f>
        <v/>
      </c>
      <c r="N2297" s="20" t="str">
        <f>IF(B2297=25,VLOOKUP(A2297,英雄数据表!A:L,8,FALSE),IF(B2297=50,VLOOKUP(A2297,英雄数据表!A:L,12,0),""))</f>
        <v/>
      </c>
    </row>
    <row r="2298" spans="1:14" x14ac:dyDescent="0.3">
      <c r="A2298" s="20">
        <v>22056</v>
      </c>
      <c r="B2298" s="21">
        <f t="shared" si="158"/>
        <v>97</v>
      </c>
      <c r="C2298" s="21">
        <v>5</v>
      </c>
      <c r="D2298" s="21">
        <f>VLOOKUP(A2298,英雄数据表!A:D,4,0)</f>
        <v>2</v>
      </c>
      <c r="E2298" s="20" t="str">
        <f>VLOOKUP(A2298,英雄数据表!A:C,3,0)</f>
        <v>巨龙之心</v>
      </c>
      <c r="F2298" s="20">
        <f t="shared" si="159"/>
        <v>22056</v>
      </c>
      <c r="G2298" s="20">
        <f t="shared" si="160"/>
        <v>22056</v>
      </c>
      <c r="H2298" s="21" t="str">
        <f>VLOOKUP(B2298,属性中转表!A:F,6,FALSE)</f>
        <v>"hp":437400,"atk":12150</v>
      </c>
      <c r="I2298" s="20" t="str">
        <f>IF(VLOOKUP(B2298,属性中转表!A:G,7,FALSE)=0,"",VLOOKUP(VLOOKUP(B2298,属性中转表!A:G,7,FALSE),属性中转表!$K$2:$P$21,6,0))&amp;IF(VLOOKUP(B2298,属性中转表!A:G,7,FALSE)&gt;=50,VLOOKUP(A2298,英雄数据表!A:K,9,0),IF(VLOOKUP(B2298,属性中转表!A:G,7,FALSE)&gt;=25,VLOOKUP(A2298,英雄数据表!A:K,5,0),""))</f>
        <v>"atk":600,"hp":10000,"undpspro":200,"pvpdpspro":150,"pvpundpspro":150,"speed":10,"miankongpro":100</v>
      </c>
      <c r="J2298" s="20" t="str">
        <f>IF(I2298="","",属性中转表!$I$1&amp;(IF(VLOOKUP(B2298,属性中转表!A:G,7,FALSE)=0,0,VLOOKUP(VLOOKUP(B2298,属性中转表!A:G,7,FALSE),属性中转表!$K$2:$P$21,4,0)))+IFERROR(VLOOKUP(A2298,英雄数据表!A:K,IF(武魂!B2298&gt;=50,10,IF(武魂!B2298&gt;=25,6)),0),0))</f>
        <v>,"dpspro":200</v>
      </c>
      <c r="K2298" s="32" t="str">
        <f t="shared" si="161"/>
        <v>"atk":600,"hp":10000,"undpspro":200,"pvpdpspro":150,"pvpundpspro":150,"speed":10,"miankongpro":100,"dpspro":200</v>
      </c>
      <c r="L2298" s="20" t="str">
        <f>IF(B2298&gt;=50,VLOOKUP(A2298,英雄数据表!A:L,11,FALSE),IF(B2298&gt;=25,VLOOKUP(A2298,英雄数据表!A:L,7,0),""))</f>
        <v>"2205602004"</v>
      </c>
      <c r="M2298" s="20" t="str">
        <f>IFERROR(VLOOKUP(B2298,属性中转表!$K$2:$O$21,5,FALSE),"")</f>
        <v/>
      </c>
      <c r="N2298" s="20" t="str">
        <f>IF(B2298=25,VLOOKUP(A2298,英雄数据表!A:L,8,FALSE),IF(B2298=50,VLOOKUP(A2298,英雄数据表!A:L,12,0),""))</f>
        <v/>
      </c>
    </row>
    <row r="2299" spans="1:14" x14ac:dyDescent="0.3">
      <c r="A2299" s="20">
        <v>22056</v>
      </c>
      <c r="B2299" s="21">
        <f t="shared" si="158"/>
        <v>98</v>
      </c>
      <c r="C2299" s="21">
        <v>5</v>
      </c>
      <c r="D2299" s="21">
        <f>VLOOKUP(A2299,英雄数据表!A:D,4,0)</f>
        <v>2</v>
      </c>
      <c r="E2299" s="20" t="str">
        <f>VLOOKUP(A2299,英雄数据表!A:C,3,0)</f>
        <v>巨龙之心</v>
      </c>
      <c r="F2299" s="20">
        <f t="shared" si="159"/>
        <v>22056</v>
      </c>
      <c r="G2299" s="20">
        <f t="shared" si="160"/>
        <v>22056</v>
      </c>
      <c r="H2299" s="21" t="str">
        <f>VLOOKUP(B2299,属性中转表!A:F,6,FALSE)</f>
        <v>"hp":442800,"atk":12300</v>
      </c>
      <c r="I2299" s="20" t="str">
        <f>IF(VLOOKUP(B2299,属性中转表!A:G,7,FALSE)=0,"",VLOOKUP(VLOOKUP(B2299,属性中转表!A:G,7,FALSE),属性中转表!$K$2:$P$21,6,0))&amp;IF(VLOOKUP(B2299,属性中转表!A:G,7,FALSE)&gt;=50,VLOOKUP(A2299,英雄数据表!A:K,9,0),IF(VLOOKUP(B2299,属性中转表!A:G,7,FALSE)&gt;=25,VLOOKUP(A2299,英雄数据表!A:K,5,0),""))</f>
        <v>"atk":600,"hp":10000,"undpspro":200,"pvpdpspro":150,"pvpundpspro":150,"speed":10,"miankongpro":100</v>
      </c>
      <c r="J2299" s="20" t="str">
        <f>IF(I2299="","",属性中转表!$I$1&amp;(IF(VLOOKUP(B2299,属性中转表!A:G,7,FALSE)=0,0,VLOOKUP(VLOOKUP(B2299,属性中转表!A:G,7,FALSE),属性中转表!$K$2:$P$21,4,0)))+IFERROR(VLOOKUP(A2299,英雄数据表!A:K,IF(武魂!B2299&gt;=50,10,IF(武魂!B2299&gt;=25,6)),0),0))</f>
        <v>,"dpspro":200</v>
      </c>
      <c r="K2299" s="32" t="str">
        <f t="shared" si="161"/>
        <v>"atk":600,"hp":10000,"undpspro":200,"pvpdpspro":150,"pvpundpspro":150,"speed":10,"miankongpro":100,"dpspro":200</v>
      </c>
      <c r="L2299" s="20" t="str">
        <f>IF(B2299&gt;=50,VLOOKUP(A2299,英雄数据表!A:L,11,FALSE),IF(B2299&gt;=25,VLOOKUP(A2299,英雄数据表!A:L,7,0),""))</f>
        <v>"2205602004"</v>
      </c>
      <c r="M2299" s="20" t="str">
        <f>IFERROR(VLOOKUP(B2299,属性中转表!$K$2:$O$21,5,FALSE),"")</f>
        <v/>
      </c>
      <c r="N2299" s="20" t="str">
        <f>IF(B2299=25,VLOOKUP(A2299,英雄数据表!A:L,8,FALSE),IF(B2299=50,VLOOKUP(A2299,英雄数据表!A:L,12,0),""))</f>
        <v/>
      </c>
    </row>
    <row r="2300" spans="1:14" x14ac:dyDescent="0.3">
      <c r="A2300" s="20">
        <v>22056</v>
      </c>
      <c r="B2300" s="21">
        <f t="shared" si="158"/>
        <v>99</v>
      </c>
      <c r="C2300" s="21">
        <v>5</v>
      </c>
      <c r="D2300" s="21">
        <f>VLOOKUP(A2300,英雄数据表!A:D,4,0)</f>
        <v>2</v>
      </c>
      <c r="E2300" s="20" t="str">
        <f>VLOOKUP(A2300,英雄数据表!A:C,3,0)</f>
        <v>巨龙之心</v>
      </c>
      <c r="F2300" s="20">
        <f t="shared" si="159"/>
        <v>22056</v>
      </c>
      <c r="G2300" s="20">
        <f t="shared" si="160"/>
        <v>22056</v>
      </c>
      <c r="H2300" s="21" t="str">
        <f>VLOOKUP(B2300,属性中转表!A:F,6,FALSE)</f>
        <v>"hp":448200,"atk":12450</v>
      </c>
      <c r="I2300" s="20" t="str">
        <f>IF(VLOOKUP(B2300,属性中转表!A:G,7,FALSE)=0,"",VLOOKUP(VLOOKUP(B2300,属性中转表!A:G,7,FALSE),属性中转表!$K$2:$P$21,6,0))&amp;IF(VLOOKUP(B2300,属性中转表!A:G,7,FALSE)&gt;=50,VLOOKUP(A2300,英雄数据表!A:K,9,0),IF(VLOOKUP(B2300,属性中转表!A:G,7,FALSE)&gt;=25,VLOOKUP(A2300,英雄数据表!A:K,5,0),""))</f>
        <v>"atk":600,"hp":10000,"undpspro":200,"pvpdpspro":150,"pvpundpspro":150,"speed":10,"miankongpro":100</v>
      </c>
      <c r="J2300" s="20" t="str">
        <f>IF(I2300="","",属性中转表!$I$1&amp;(IF(VLOOKUP(B2300,属性中转表!A:G,7,FALSE)=0,0,VLOOKUP(VLOOKUP(B2300,属性中转表!A:G,7,FALSE),属性中转表!$K$2:$P$21,4,0)))+IFERROR(VLOOKUP(A2300,英雄数据表!A:K,IF(武魂!B2300&gt;=50,10,IF(武魂!B2300&gt;=25,6)),0),0))</f>
        <v>,"dpspro":200</v>
      </c>
      <c r="K2300" s="32" t="str">
        <f t="shared" si="161"/>
        <v>"atk":600,"hp":10000,"undpspro":200,"pvpdpspro":150,"pvpundpspro":150,"speed":10,"miankongpro":100,"dpspro":200</v>
      </c>
      <c r="L2300" s="20" t="str">
        <f>IF(B2300&gt;=50,VLOOKUP(A2300,英雄数据表!A:L,11,FALSE),IF(B2300&gt;=25,VLOOKUP(A2300,英雄数据表!A:L,7,0),""))</f>
        <v>"2205602004"</v>
      </c>
      <c r="M2300" s="20" t="str">
        <f>IFERROR(VLOOKUP(B2300,属性中转表!$K$2:$O$21,5,FALSE),"")</f>
        <v/>
      </c>
      <c r="N2300" s="20" t="str">
        <f>IF(B2300=25,VLOOKUP(A2300,英雄数据表!A:L,8,FALSE),IF(B2300=50,VLOOKUP(A2300,英雄数据表!A:L,12,0),""))</f>
        <v/>
      </c>
    </row>
    <row r="2301" spans="1:14" x14ac:dyDescent="0.3">
      <c r="A2301" s="20">
        <v>22056</v>
      </c>
      <c r="B2301" s="21">
        <f t="shared" si="158"/>
        <v>100</v>
      </c>
      <c r="C2301" s="21">
        <v>5</v>
      </c>
      <c r="D2301" s="21">
        <f>VLOOKUP(A2301,英雄数据表!A:D,4,0)</f>
        <v>2</v>
      </c>
      <c r="E2301" s="20" t="str">
        <f>VLOOKUP(A2301,英雄数据表!A:C,3,0)</f>
        <v>巨龙之心</v>
      </c>
      <c r="F2301" s="20">
        <f t="shared" si="159"/>
        <v>22056</v>
      </c>
      <c r="G2301" s="20">
        <f t="shared" si="160"/>
        <v>22056</v>
      </c>
      <c r="H2301" s="21" t="str">
        <f>VLOOKUP(B2301,属性中转表!A:F,6,FALSE)</f>
        <v>"hp":453600,"atk":12600</v>
      </c>
      <c r="I2301" s="20" t="str">
        <f>IF(VLOOKUP(B2301,属性中转表!A:G,7,FALSE)=0,"",VLOOKUP(VLOOKUP(B2301,属性中转表!A:G,7,FALSE),属性中转表!$K$2:$P$21,6,0))&amp;IF(VLOOKUP(B2301,属性中转表!A:G,7,FALSE)&gt;=50,VLOOKUP(A2301,英雄数据表!A:K,9,0),IF(VLOOKUP(B2301,属性中转表!A:G,7,FALSE)&gt;=25,VLOOKUP(A2301,英雄数据表!A:K,5,0),""))</f>
        <v>"atk":900,"hp":15000,"undpspro":200,"pvpdpspro":150,"pvpundpspro":150,"speed":20,"miankongpro":100</v>
      </c>
      <c r="J2301" s="20" t="str">
        <f>IF(I2301="","",属性中转表!$I$1&amp;(IF(VLOOKUP(B2301,属性中转表!A:G,7,FALSE)=0,0,VLOOKUP(VLOOKUP(B2301,属性中转表!A:G,7,FALSE),属性中转表!$K$2:$P$21,4,0)))+IFERROR(VLOOKUP(A2301,英雄数据表!A:K,IF(武魂!B2301&gt;=50,10,IF(武魂!B2301&gt;=25,6)),0),0))</f>
        <v>,"dpspro":200</v>
      </c>
      <c r="K2301" s="32" t="str">
        <f t="shared" si="161"/>
        <v>"atk":900,"hp":15000,"undpspro":200,"pvpdpspro":150,"pvpundpspro":150,"speed":20,"miankongpro":100,"dpspro":200</v>
      </c>
      <c r="L2301" s="20" t="str">
        <f>IF(B2301&gt;=50,VLOOKUP(A2301,英雄数据表!A:L,11,FALSE),IF(B2301&gt;=25,VLOOKUP(A2301,英雄数据表!A:L,7,0),""))</f>
        <v>"2205602004"</v>
      </c>
      <c r="M2301" s="20" t="str">
        <f>IFERROR(VLOOKUP(B2301,属性中转表!$K$2:$O$21,5,FALSE),"")</f>
        <v>"speed":10,"atk":300,"hp":5000</v>
      </c>
      <c r="N2301" s="20" t="str">
        <f>IF(B2301=25,VLOOKUP(A2301,英雄数据表!A:L,8,FALSE),IF(B2301=50,VLOOKUP(A2301,英雄数据表!A:L,12,0),""))</f>
        <v/>
      </c>
    </row>
    <row r="2302" spans="1:14" x14ac:dyDescent="0.3">
      <c r="A2302" s="20">
        <v>22066</v>
      </c>
      <c r="B2302" s="21">
        <f t="shared" si="158"/>
        <v>1</v>
      </c>
      <c r="C2302" s="21">
        <v>5</v>
      </c>
      <c r="D2302" s="21">
        <f>VLOOKUP(A2302,英雄数据表!A:D,4,0)</f>
        <v>2</v>
      </c>
      <c r="E2302" s="20" t="str">
        <f>VLOOKUP(A2302,英雄数据表!A:C,3,0)</f>
        <v>烈焰王冠</v>
      </c>
      <c r="F2302" s="20">
        <f t="shared" si="159"/>
        <v>22066</v>
      </c>
      <c r="G2302" s="20">
        <f t="shared" si="160"/>
        <v>22066</v>
      </c>
      <c r="H2302" s="21" t="str">
        <f>VLOOKUP(B2302,属性中转表!A:F,6,FALSE)</f>
        <v>"hp":5400,"atk":150</v>
      </c>
      <c r="I2302" s="20" t="str">
        <f>IF(VLOOKUP(B2302,属性中转表!A:G,7,FALSE)=0,"",VLOOKUP(VLOOKUP(B2302,属性中转表!A:G,7,FALSE),属性中转表!$K$2:$P$21,6,0))&amp;IF(VLOOKUP(B2302,属性中转表!A:G,7,FALSE)&gt;=50,VLOOKUP(A2302,英雄数据表!A:K,9,0),IF(VLOOKUP(B2302,属性中转表!A:G,7,FALSE)&gt;=25,VLOOKUP(A2302,英雄数据表!A:K,5,0),""))</f>
        <v/>
      </c>
      <c r="J2302" s="20" t="str">
        <f>IF(I2302="","",属性中转表!$I$1&amp;(IF(VLOOKUP(B2302,属性中转表!A:G,7,FALSE)=0,0,VLOOKUP(VLOOKUP(B2302,属性中转表!A:G,7,FALSE),属性中转表!$K$2:$P$21,4,0)))+IFERROR(VLOOKUP(A2302,英雄数据表!A:K,IF(武魂!B2302&gt;=50,10,IF(武魂!B2302&gt;=25,6)),0),0))</f>
        <v/>
      </c>
      <c r="K2302" s="32" t="str">
        <f t="shared" si="161"/>
        <v/>
      </c>
      <c r="L2302" s="20" t="str">
        <f>IF(B2302&gt;=50,VLOOKUP(A2302,英雄数据表!A:L,11,FALSE),IF(B2302&gt;=25,VLOOKUP(A2302,英雄数据表!A:L,7,0),""))</f>
        <v/>
      </c>
      <c r="M2302" s="20" t="str">
        <f>IFERROR(VLOOKUP(B2302,属性中转表!$K$2:$O$21,5,FALSE),"")</f>
        <v/>
      </c>
      <c r="N2302" s="20" t="str">
        <f>IF(B2302=25,VLOOKUP(A2302,英雄数据表!A:L,8,FALSE),IF(B2302=50,VLOOKUP(A2302,英雄数据表!A:L,12,0),""))</f>
        <v/>
      </c>
    </row>
    <row r="2303" spans="1:14" x14ac:dyDescent="0.3">
      <c r="A2303" s="20">
        <v>22066</v>
      </c>
      <c r="B2303" s="21">
        <f t="shared" si="158"/>
        <v>2</v>
      </c>
      <c r="C2303" s="21">
        <v>5</v>
      </c>
      <c r="D2303" s="21">
        <f>VLOOKUP(A2303,英雄数据表!A:D,4,0)</f>
        <v>2</v>
      </c>
      <c r="E2303" s="20" t="str">
        <f>VLOOKUP(A2303,英雄数据表!A:C,3,0)</f>
        <v>烈焰王冠</v>
      </c>
      <c r="F2303" s="20">
        <f t="shared" si="159"/>
        <v>22066</v>
      </c>
      <c r="G2303" s="20">
        <f t="shared" si="160"/>
        <v>22066</v>
      </c>
      <c r="H2303" s="21" t="str">
        <f>VLOOKUP(B2303,属性中转表!A:F,6,FALSE)</f>
        <v>"hp":7200,"atk":200</v>
      </c>
      <c r="I2303" s="20" t="str">
        <f>IF(VLOOKUP(B2303,属性中转表!A:G,7,FALSE)=0,"",VLOOKUP(VLOOKUP(B2303,属性中转表!A:G,7,FALSE),属性中转表!$K$2:$P$21,6,0))&amp;IF(VLOOKUP(B2303,属性中转表!A:G,7,FALSE)&gt;=50,VLOOKUP(A2303,英雄数据表!A:K,9,0),IF(VLOOKUP(B2303,属性中转表!A:G,7,FALSE)&gt;=25,VLOOKUP(A2303,英雄数据表!A:K,5,0),""))</f>
        <v/>
      </c>
      <c r="J2303" s="20" t="str">
        <f>IF(I2303="","",属性中转表!$I$1&amp;(IF(VLOOKUP(B2303,属性中转表!A:G,7,FALSE)=0,0,VLOOKUP(VLOOKUP(B2303,属性中转表!A:G,7,FALSE),属性中转表!$K$2:$P$21,4,0)))+IFERROR(VLOOKUP(A2303,英雄数据表!A:K,IF(武魂!B2303&gt;=50,10,IF(武魂!B2303&gt;=25,6)),0),0))</f>
        <v/>
      </c>
      <c r="K2303" s="32" t="str">
        <f t="shared" si="161"/>
        <v/>
      </c>
      <c r="L2303" s="20" t="str">
        <f>IF(B2303&gt;=50,VLOOKUP(A2303,英雄数据表!A:L,11,FALSE),IF(B2303&gt;=25,VLOOKUP(A2303,英雄数据表!A:L,7,0),""))</f>
        <v/>
      </c>
      <c r="M2303" s="20" t="str">
        <f>IFERROR(VLOOKUP(B2303,属性中转表!$K$2:$O$21,5,FALSE),"")</f>
        <v/>
      </c>
      <c r="N2303" s="20" t="str">
        <f>IF(B2303=25,VLOOKUP(A2303,英雄数据表!A:L,8,FALSE),IF(B2303=50,VLOOKUP(A2303,英雄数据表!A:L,12,0),""))</f>
        <v/>
      </c>
    </row>
    <row r="2304" spans="1:14" x14ac:dyDescent="0.3">
      <c r="A2304" s="20">
        <v>22066</v>
      </c>
      <c r="B2304" s="21">
        <f t="shared" si="158"/>
        <v>3</v>
      </c>
      <c r="C2304" s="21">
        <v>5</v>
      </c>
      <c r="D2304" s="21">
        <f>VLOOKUP(A2304,英雄数据表!A:D,4,0)</f>
        <v>2</v>
      </c>
      <c r="E2304" s="20" t="str">
        <f>VLOOKUP(A2304,英雄数据表!A:C,3,0)</f>
        <v>烈焰王冠</v>
      </c>
      <c r="F2304" s="20">
        <f t="shared" si="159"/>
        <v>22066</v>
      </c>
      <c r="G2304" s="20">
        <f t="shared" si="160"/>
        <v>22066</v>
      </c>
      <c r="H2304" s="21" t="str">
        <f>VLOOKUP(B2304,属性中转表!A:F,6,FALSE)</f>
        <v>"hp":9000,"atk":250</v>
      </c>
      <c r="I2304" s="20" t="str">
        <f>IF(VLOOKUP(B2304,属性中转表!A:G,7,FALSE)=0,"",VLOOKUP(VLOOKUP(B2304,属性中转表!A:G,7,FALSE),属性中转表!$K$2:$P$21,6,0))&amp;IF(VLOOKUP(B2304,属性中转表!A:G,7,FALSE)&gt;=50,VLOOKUP(A2304,英雄数据表!A:K,9,0),IF(VLOOKUP(B2304,属性中转表!A:G,7,FALSE)&gt;=25,VLOOKUP(A2304,英雄数据表!A:K,5,0),""))</f>
        <v/>
      </c>
      <c r="J2304" s="20" t="str">
        <f>IF(I2304="","",属性中转表!$I$1&amp;(IF(VLOOKUP(B2304,属性中转表!A:G,7,FALSE)=0,0,VLOOKUP(VLOOKUP(B2304,属性中转表!A:G,7,FALSE),属性中转表!$K$2:$P$21,4,0)))+IFERROR(VLOOKUP(A2304,英雄数据表!A:K,IF(武魂!B2304&gt;=50,10,IF(武魂!B2304&gt;=25,6)),0),0))</f>
        <v/>
      </c>
      <c r="K2304" s="32" t="str">
        <f t="shared" si="161"/>
        <v/>
      </c>
      <c r="L2304" s="20" t="str">
        <f>IF(B2304&gt;=50,VLOOKUP(A2304,英雄数据表!A:L,11,FALSE),IF(B2304&gt;=25,VLOOKUP(A2304,英雄数据表!A:L,7,0),""))</f>
        <v/>
      </c>
      <c r="M2304" s="20" t="str">
        <f>IFERROR(VLOOKUP(B2304,属性中转表!$K$2:$O$21,5,FALSE),"")</f>
        <v/>
      </c>
      <c r="N2304" s="20" t="str">
        <f>IF(B2304=25,VLOOKUP(A2304,英雄数据表!A:L,8,FALSE),IF(B2304=50,VLOOKUP(A2304,英雄数据表!A:L,12,0),""))</f>
        <v/>
      </c>
    </row>
    <row r="2305" spans="1:14" x14ac:dyDescent="0.3">
      <c r="A2305" s="20">
        <v>22066</v>
      </c>
      <c r="B2305" s="21">
        <f t="shared" si="158"/>
        <v>4</v>
      </c>
      <c r="C2305" s="21">
        <v>5</v>
      </c>
      <c r="D2305" s="21">
        <f>VLOOKUP(A2305,英雄数据表!A:D,4,0)</f>
        <v>2</v>
      </c>
      <c r="E2305" s="20" t="str">
        <f>VLOOKUP(A2305,英雄数据表!A:C,3,0)</f>
        <v>烈焰王冠</v>
      </c>
      <c r="F2305" s="20">
        <f t="shared" si="159"/>
        <v>22066</v>
      </c>
      <c r="G2305" s="20">
        <f t="shared" si="160"/>
        <v>22066</v>
      </c>
      <c r="H2305" s="21" t="str">
        <f>VLOOKUP(B2305,属性中转表!A:F,6,FALSE)</f>
        <v>"hp":10800,"atk":300</v>
      </c>
      <c r="I2305" s="20" t="str">
        <f>IF(VLOOKUP(B2305,属性中转表!A:G,7,FALSE)=0,"",VLOOKUP(VLOOKUP(B2305,属性中转表!A:G,7,FALSE),属性中转表!$K$2:$P$21,6,0))&amp;IF(VLOOKUP(B2305,属性中转表!A:G,7,FALSE)&gt;=50,VLOOKUP(A2305,英雄数据表!A:K,9,0),IF(VLOOKUP(B2305,属性中转表!A:G,7,FALSE)&gt;=25,VLOOKUP(A2305,英雄数据表!A:K,5,0),""))</f>
        <v/>
      </c>
      <c r="J2305" s="20" t="str">
        <f>IF(I2305="","",属性中转表!$I$1&amp;(IF(VLOOKUP(B2305,属性中转表!A:G,7,FALSE)=0,0,VLOOKUP(VLOOKUP(B2305,属性中转表!A:G,7,FALSE),属性中转表!$K$2:$P$21,4,0)))+IFERROR(VLOOKUP(A2305,英雄数据表!A:K,IF(武魂!B2305&gt;=50,10,IF(武魂!B2305&gt;=25,6)),0),0))</f>
        <v/>
      </c>
      <c r="K2305" s="32" t="str">
        <f t="shared" si="161"/>
        <v/>
      </c>
      <c r="L2305" s="20" t="str">
        <f>IF(B2305&gt;=50,VLOOKUP(A2305,英雄数据表!A:L,11,FALSE),IF(B2305&gt;=25,VLOOKUP(A2305,英雄数据表!A:L,7,0),""))</f>
        <v/>
      </c>
      <c r="M2305" s="20" t="str">
        <f>IFERROR(VLOOKUP(B2305,属性中转表!$K$2:$O$21,5,FALSE),"")</f>
        <v/>
      </c>
      <c r="N2305" s="20" t="str">
        <f>IF(B2305=25,VLOOKUP(A2305,英雄数据表!A:L,8,FALSE),IF(B2305=50,VLOOKUP(A2305,英雄数据表!A:L,12,0),""))</f>
        <v/>
      </c>
    </row>
    <row r="2306" spans="1:14" x14ac:dyDescent="0.3">
      <c r="A2306" s="20">
        <v>22066</v>
      </c>
      <c r="B2306" s="21">
        <f t="shared" si="158"/>
        <v>5</v>
      </c>
      <c r="C2306" s="21">
        <v>5</v>
      </c>
      <c r="D2306" s="21">
        <f>VLOOKUP(A2306,英雄数据表!A:D,4,0)</f>
        <v>2</v>
      </c>
      <c r="E2306" s="20" t="str">
        <f>VLOOKUP(A2306,英雄数据表!A:C,3,0)</f>
        <v>烈焰王冠</v>
      </c>
      <c r="F2306" s="20">
        <f t="shared" si="159"/>
        <v>22066</v>
      </c>
      <c r="G2306" s="20">
        <f t="shared" si="160"/>
        <v>22066</v>
      </c>
      <c r="H2306" s="21" t="str">
        <f>VLOOKUP(B2306,属性中转表!A:F,6,FALSE)</f>
        <v>"hp":12600,"atk":350</v>
      </c>
      <c r="I2306" s="20" t="str">
        <f>IF(VLOOKUP(B2306,属性中转表!A:G,7,FALSE)=0,"",VLOOKUP(VLOOKUP(B2306,属性中转表!A:G,7,FALSE),属性中转表!$K$2:$P$21,6,0))&amp;IF(VLOOKUP(B2306,属性中转表!A:G,7,FALSE)&gt;=50,VLOOKUP(A2306,英雄数据表!A:K,9,0),IF(VLOOKUP(B2306,属性中转表!A:G,7,FALSE)&gt;=25,VLOOKUP(A2306,英雄数据表!A:K,5,0),""))</f>
        <v>"atk":300</v>
      </c>
      <c r="J2306" s="20" t="str">
        <f>IF(I2306="","",属性中转表!$I$1&amp;(IF(VLOOKUP(B2306,属性中转表!A:G,7,FALSE)=0,0,VLOOKUP(VLOOKUP(B2306,属性中转表!A:G,7,FALSE),属性中转表!$K$2:$P$21,4,0)))+IFERROR(VLOOKUP(A2306,英雄数据表!A:K,IF(武魂!B2306&gt;=50,10,IF(武魂!B2306&gt;=25,6)),0),0))</f>
        <v>,"dpspro":0</v>
      </c>
      <c r="K2306" s="32" t="str">
        <f t="shared" si="161"/>
        <v>"atk":300,"dpspro":0</v>
      </c>
      <c r="L2306" s="20" t="str">
        <f>IF(B2306&gt;=50,VLOOKUP(A2306,英雄数据表!A:L,11,FALSE),IF(B2306&gt;=25,VLOOKUP(A2306,英雄数据表!A:L,7,0),""))</f>
        <v/>
      </c>
      <c r="M2306" s="20" t="str">
        <f>IFERROR(VLOOKUP(B2306,属性中转表!$K$2:$O$21,5,FALSE),"")</f>
        <v>"atk":300</v>
      </c>
      <c r="N2306" s="20" t="str">
        <f>IF(B2306=25,VLOOKUP(A2306,英雄数据表!A:L,8,FALSE),IF(B2306=50,VLOOKUP(A2306,英雄数据表!A:L,12,0),""))</f>
        <v/>
      </c>
    </row>
    <row r="2307" spans="1:14" x14ac:dyDescent="0.3">
      <c r="A2307" s="20">
        <v>22066</v>
      </c>
      <c r="B2307" s="21">
        <f t="shared" si="158"/>
        <v>6</v>
      </c>
      <c r="C2307" s="21">
        <v>5</v>
      </c>
      <c r="D2307" s="21">
        <f>VLOOKUP(A2307,英雄数据表!A:D,4,0)</f>
        <v>2</v>
      </c>
      <c r="E2307" s="20" t="str">
        <f>VLOOKUP(A2307,英雄数据表!A:C,3,0)</f>
        <v>烈焰王冠</v>
      </c>
      <c r="F2307" s="20">
        <f t="shared" si="159"/>
        <v>22066</v>
      </c>
      <c r="G2307" s="20">
        <f t="shared" si="160"/>
        <v>22066</v>
      </c>
      <c r="H2307" s="21" t="str">
        <f>VLOOKUP(B2307,属性中转表!A:F,6,FALSE)</f>
        <v>"hp":14400,"atk":400</v>
      </c>
      <c r="I2307" s="20" t="str">
        <f>IF(VLOOKUP(B2307,属性中转表!A:G,7,FALSE)=0,"",VLOOKUP(VLOOKUP(B2307,属性中转表!A:G,7,FALSE),属性中转表!$K$2:$P$21,6,0))&amp;IF(VLOOKUP(B2307,属性中转表!A:G,7,FALSE)&gt;=50,VLOOKUP(A2307,英雄数据表!A:K,9,0),IF(VLOOKUP(B2307,属性中转表!A:G,7,FALSE)&gt;=25,VLOOKUP(A2307,英雄数据表!A:K,5,0),""))</f>
        <v>"atk":300</v>
      </c>
      <c r="J2307" s="20" t="str">
        <f>IF(I2307="","",属性中转表!$I$1&amp;(IF(VLOOKUP(B2307,属性中转表!A:G,7,FALSE)=0,0,VLOOKUP(VLOOKUP(B2307,属性中转表!A:G,7,FALSE),属性中转表!$K$2:$P$21,4,0)))+IFERROR(VLOOKUP(A2307,英雄数据表!A:K,IF(武魂!B2307&gt;=50,10,IF(武魂!B2307&gt;=25,6)),0),0))</f>
        <v>,"dpspro":0</v>
      </c>
      <c r="K2307" s="32" t="str">
        <f t="shared" si="161"/>
        <v>"atk":300,"dpspro":0</v>
      </c>
      <c r="L2307" s="20" t="str">
        <f>IF(B2307&gt;=50,VLOOKUP(A2307,英雄数据表!A:L,11,FALSE),IF(B2307&gt;=25,VLOOKUP(A2307,英雄数据表!A:L,7,0),""))</f>
        <v/>
      </c>
      <c r="M2307" s="20" t="str">
        <f>IFERROR(VLOOKUP(B2307,属性中转表!$K$2:$O$21,5,FALSE),"")</f>
        <v/>
      </c>
      <c r="N2307" s="20" t="str">
        <f>IF(B2307=25,VLOOKUP(A2307,英雄数据表!A:L,8,FALSE),IF(B2307=50,VLOOKUP(A2307,英雄数据表!A:L,12,0),""))</f>
        <v/>
      </c>
    </row>
    <row r="2308" spans="1:14" x14ac:dyDescent="0.3">
      <c r="A2308" s="20">
        <v>22066</v>
      </c>
      <c r="B2308" s="21">
        <f t="shared" si="158"/>
        <v>7</v>
      </c>
      <c r="C2308" s="21">
        <v>5</v>
      </c>
      <c r="D2308" s="21">
        <f>VLOOKUP(A2308,英雄数据表!A:D,4,0)</f>
        <v>2</v>
      </c>
      <c r="E2308" s="20" t="str">
        <f>VLOOKUP(A2308,英雄数据表!A:C,3,0)</f>
        <v>烈焰王冠</v>
      </c>
      <c r="F2308" s="20">
        <f t="shared" si="159"/>
        <v>22066</v>
      </c>
      <c r="G2308" s="20">
        <f t="shared" si="160"/>
        <v>22066</v>
      </c>
      <c r="H2308" s="21" t="str">
        <f>VLOOKUP(B2308,属性中转表!A:F,6,FALSE)</f>
        <v>"hp":16200,"atk":450</v>
      </c>
      <c r="I2308" s="20" t="str">
        <f>IF(VLOOKUP(B2308,属性中转表!A:G,7,FALSE)=0,"",VLOOKUP(VLOOKUP(B2308,属性中转表!A:G,7,FALSE),属性中转表!$K$2:$P$21,6,0))&amp;IF(VLOOKUP(B2308,属性中转表!A:G,7,FALSE)&gt;=50,VLOOKUP(A2308,英雄数据表!A:K,9,0),IF(VLOOKUP(B2308,属性中转表!A:G,7,FALSE)&gt;=25,VLOOKUP(A2308,英雄数据表!A:K,5,0),""))</f>
        <v>"atk":300</v>
      </c>
      <c r="J2308" s="20" t="str">
        <f>IF(I2308="","",属性中转表!$I$1&amp;(IF(VLOOKUP(B2308,属性中转表!A:G,7,FALSE)=0,0,VLOOKUP(VLOOKUP(B2308,属性中转表!A:G,7,FALSE),属性中转表!$K$2:$P$21,4,0)))+IFERROR(VLOOKUP(A2308,英雄数据表!A:K,IF(武魂!B2308&gt;=50,10,IF(武魂!B2308&gt;=25,6)),0),0))</f>
        <v>,"dpspro":0</v>
      </c>
      <c r="K2308" s="32" t="str">
        <f t="shared" si="161"/>
        <v>"atk":300,"dpspro":0</v>
      </c>
      <c r="L2308" s="20" t="str">
        <f>IF(B2308&gt;=50,VLOOKUP(A2308,英雄数据表!A:L,11,FALSE),IF(B2308&gt;=25,VLOOKUP(A2308,英雄数据表!A:L,7,0),""))</f>
        <v/>
      </c>
      <c r="M2308" s="20" t="str">
        <f>IFERROR(VLOOKUP(B2308,属性中转表!$K$2:$O$21,5,FALSE),"")</f>
        <v/>
      </c>
      <c r="N2308" s="20" t="str">
        <f>IF(B2308=25,VLOOKUP(A2308,英雄数据表!A:L,8,FALSE),IF(B2308=50,VLOOKUP(A2308,英雄数据表!A:L,12,0),""))</f>
        <v/>
      </c>
    </row>
    <row r="2309" spans="1:14" x14ac:dyDescent="0.3">
      <c r="A2309" s="20">
        <v>22066</v>
      </c>
      <c r="B2309" s="21">
        <f t="shared" si="158"/>
        <v>8</v>
      </c>
      <c r="C2309" s="21">
        <v>5</v>
      </c>
      <c r="D2309" s="21">
        <f>VLOOKUP(A2309,英雄数据表!A:D,4,0)</f>
        <v>2</v>
      </c>
      <c r="E2309" s="20" t="str">
        <f>VLOOKUP(A2309,英雄数据表!A:C,3,0)</f>
        <v>烈焰王冠</v>
      </c>
      <c r="F2309" s="20">
        <f t="shared" si="159"/>
        <v>22066</v>
      </c>
      <c r="G2309" s="20">
        <f t="shared" si="160"/>
        <v>22066</v>
      </c>
      <c r="H2309" s="21" t="str">
        <f>VLOOKUP(B2309,属性中转表!A:F,6,FALSE)</f>
        <v>"hp":18000,"atk":500</v>
      </c>
      <c r="I2309" s="20" t="str">
        <f>IF(VLOOKUP(B2309,属性中转表!A:G,7,FALSE)=0,"",VLOOKUP(VLOOKUP(B2309,属性中转表!A:G,7,FALSE),属性中转表!$K$2:$P$21,6,0))&amp;IF(VLOOKUP(B2309,属性中转表!A:G,7,FALSE)&gt;=50,VLOOKUP(A2309,英雄数据表!A:K,9,0),IF(VLOOKUP(B2309,属性中转表!A:G,7,FALSE)&gt;=25,VLOOKUP(A2309,英雄数据表!A:K,5,0),""))</f>
        <v>"atk":300</v>
      </c>
      <c r="J2309" s="20" t="str">
        <f>IF(I2309="","",属性中转表!$I$1&amp;(IF(VLOOKUP(B2309,属性中转表!A:G,7,FALSE)=0,0,VLOOKUP(VLOOKUP(B2309,属性中转表!A:G,7,FALSE),属性中转表!$K$2:$P$21,4,0)))+IFERROR(VLOOKUP(A2309,英雄数据表!A:K,IF(武魂!B2309&gt;=50,10,IF(武魂!B2309&gt;=25,6)),0),0))</f>
        <v>,"dpspro":0</v>
      </c>
      <c r="K2309" s="32" t="str">
        <f t="shared" si="161"/>
        <v>"atk":300,"dpspro":0</v>
      </c>
      <c r="L2309" s="20" t="str">
        <f>IF(B2309&gt;=50,VLOOKUP(A2309,英雄数据表!A:L,11,FALSE),IF(B2309&gt;=25,VLOOKUP(A2309,英雄数据表!A:L,7,0),""))</f>
        <v/>
      </c>
      <c r="M2309" s="20" t="str">
        <f>IFERROR(VLOOKUP(B2309,属性中转表!$K$2:$O$21,5,FALSE),"")</f>
        <v/>
      </c>
      <c r="N2309" s="20" t="str">
        <f>IF(B2309=25,VLOOKUP(A2309,英雄数据表!A:L,8,FALSE),IF(B2309=50,VLOOKUP(A2309,英雄数据表!A:L,12,0),""))</f>
        <v/>
      </c>
    </row>
    <row r="2310" spans="1:14" x14ac:dyDescent="0.3">
      <c r="A2310" s="20">
        <v>22066</v>
      </c>
      <c r="B2310" s="21">
        <f t="shared" si="158"/>
        <v>9</v>
      </c>
      <c r="C2310" s="21">
        <v>5</v>
      </c>
      <c r="D2310" s="21">
        <f>VLOOKUP(A2310,英雄数据表!A:D,4,0)</f>
        <v>2</v>
      </c>
      <c r="E2310" s="20" t="str">
        <f>VLOOKUP(A2310,英雄数据表!A:C,3,0)</f>
        <v>烈焰王冠</v>
      </c>
      <c r="F2310" s="20">
        <f t="shared" si="159"/>
        <v>22066</v>
      </c>
      <c r="G2310" s="20">
        <f t="shared" si="160"/>
        <v>22066</v>
      </c>
      <c r="H2310" s="21" t="str">
        <f>VLOOKUP(B2310,属性中转表!A:F,6,FALSE)</f>
        <v>"hp":19800,"atk":550</v>
      </c>
      <c r="I2310" s="20" t="str">
        <f>IF(VLOOKUP(B2310,属性中转表!A:G,7,FALSE)=0,"",VLOOKUP(VLOOKUP(B2310,属性中转表!A:G,7,FALSE),属性中转表!$K$2:$P$21,6,0))&amp;IF(VLOOKUP(B2310,属性中转表!A:G,7,FALSE)&gt;=50,VLOOKUP(A2310,英雄数据表!A:K,9,0),IF(VLOOKUP(B2310,属性中转表!A:G,7,FALSE)&gt;=25,VLOOKUP(A2310,英雄数据表!A:K,5,0),""))</f>
        <v>"atk":300</v>
      </c>
      <c r="J2310" s="20" t="str">
        <f>IF(I2310="","",属性中转表!$I$1&amp;(IF(VLOOKUP(B2310,属性中转表!A:G,7,FALSE)=0,0,VLOOKUP(VLOOKUP(B2310,属性中转表!A:G,7,FALSE),属性中转表!$K$2:$P$21,4,0)))+IFERROR(VLOOKUP(A2310,英雄数据表!A:K,IF(武魂!B2310&gt;=50,10,IF(武魂!B2310&gt;=25,6)),0),0))</f>
        <v>,"dpspro":0</v>
      </c>
      <c r="K2310" s="32" t="str">
        <f t="shared" si="161"/>
        <v>"atk":300,"dpspro":0</v>
      </c>
      <c r="L2310" s="20" t="str">
        <f>IF(B2310&gt;=50,VLOOKUP(A2310,英雄数据表!A:L,11,FALSE),IF(B2310&gt;=25,VLOOKUP(A2310,英雄数据表!A:L,7,0),""))</f>
        <v/>
      </c>
      <c r="M2310" s="20" t="str">
        <f>IFERROR(VLOOKUP(B2310,属性中转表!$K$2:$O$21,5,FALSE),"")</f>
        <v/>
      </c>
      <c r="N2310" s="20" t="str">
        <f>IF(B2310=25,VLOOKUP(A2310,英雄数据表!A:L,8,FALSE),IF(B2310=50,VLOOKUP(A2310,英雄数据表!A:L,12,0),""))</f>
        <v/>
      </c>
    </row>
    <row r="2311" spans="1:14" x14ac:dyDescent="0.3">
      <c r="A2311" s="20">
        <v>22066</v>
      </c>
      <c r="B2311" s="21">
        <f t="shared" si="158"/>
        <v>10</v>
      </c>
      <c r="C2311" s="21">
        <v>5</v>
      </c>
      <c r="D2311" s="21">
        <f>VLOOKUP(A2311,英雄数据表!A:D,4,0)</f>
        <v>2</v>
      </c>
      <c r="E2311" s="20" t="str">
        <f>VLOOKUP(A2311,英雄数据表!A:C,3,0)</f>
        <v>烈焰王冠</v>
      </c>
      <c r="F2311" s="20">
        <f t="shared" si="159"/>
        <v>22066</v>
      </c>
      <c r="G2311" s="20">
        <f t="shared" si="160"/>
        <v>22066</v>
      </c>
      <c r="H2311" s="21" t="str">
        <f>VLOOKUP(B2311,属性中转表!A:F,6,FALSE)</f>
        <v>"hp":21600,"atk":600</v>
      </c>
      <c r="I2311" s="20" t="str">
        <f>IF(VLOOKUP(B2311,属性中转表!A:G,7,FALSE)=0,"",VLOOKUP(VLOOKUP(B2311,属性中转表!A:G,7,FALSE),属性中转表!$K$2:$P$21,6,0))&amp;IF(VLOOKUP(B2311,属性中转表!A:G,7,FALSE)&gt;=50,VLOOKUP(A2311,英雄数据表!A:K,9,0),IF(VLOOKUP(B2311,属性中转表!A:G,7,FALSE)&gt;=25,VLOOKUP(A2311,英雄数据表!A:K,5,0),""))</f>
        <v>"atk":300,"hp":5000</v>
      </c>
      <c r="J2311" s="20" t="str">
        <f>IF(I2311="","",属性中转表!$I$1&amp;(IF(VLOOKUP(B2311,属性中转表!A:G,7,FALSE)=0,0,VLOOKUP(VLOOKUP(B2311,属性中转表!A:G,7,FALSE),属性中转表!$K$2:$P$21,4,0)))+IFERROR(VLOOKUP(A2311,英雄数据表!A:K,IF(武魂!B2311&gt;=50,10,IF(武魂!B2311&gt;=25,6)),0),0))</f>
        <v>,"dpspro":0</v>
      </c>
      <c r="K2311" s="32" t="str">
        <f t="shared" si="161"/>
        <v>"atk":300,"hp":5000,"dpspro":0</v>
      </c>
      <c r="L2311" s="20" t="str">
        <f>IF(B2311&gt;=50,VLOOKUP(A2311,英雄数据表!A:L,11,FALSE),IF(B2311&gt;=25,VLOOKUP(A2311,英雄数据表!A:L,7,0),""))</f>
        <v/>
      </c>
      <c r="M2311" s="20" t="str">
        <f>IFERROR(VLOOKUP(B2311,属性中转表!$K$2:$O$21,5,FALSE),"")</f>
        <v>"hp":5000</v>
      </c>
      <c r="N2311" s="20" t="str">
        <f>IF(B2311=25,VLOOKUP(A2311,英雄数据表!A:L,8,FALSE),IF(B2311=50,VLOOKUP(A2311,英雄数据表!A:L,12,0),""))</f>
        <v/>
      </c>
    </row>
    <row r="2312" spans="1:14" x14ac:dyDescent="0.3">
      <c r="A2312" s="20">
        <v>22066</v>
      </c>
      <c r="B2312" s="21">
        <f t="shared" si="158"/>
        <v>11</v>
      </c>
      <c r="C2312" s="21">
        <v>5</v>
      </c>
      <c r="D2312" s="21">
        <f>VLOOKUP(A2312,英雄数据表!A:D,4,0)</f>
        <v>2</v>
      </c>
      <c r="E2312" s="20" t="str">
        <f>VLOOKUP(A2312,英雄数据表!A:C,3,0)</f>
        <v>烈焰王冠</v>
      </c>
      <c r="F2312" s="20">
        <f t="shared" si="159"/>
        <v>22066</v>
      </c>
      <c r="G2312" s="20">
        <f t="shared" si="160"/>
        <v>22066</v>
      </c>
      <c r="H2312" s="21" t="str">
        <f>VLOOKUP(B2312,属性中转表!A:F,6,FALSE)</f>
        <v>"hp":24300,"atk":675</v>
      </c>
      <c r="I2312" s="20" t="str">
        <f>IF(VLOOKUP(B2312,属性中转表!A:G,7,FALSE)=0,"",VLOOKUP(VLOOKUP(B2312,属性中转表!A:G,7,FALSE),属性中转表!$K$2:$P$21,6,0))&amp;IF(VLOOKUP(B2312,属性中转表!A:G,7,FALSE)&gt;=50,VLOOKUP(A2312,英雄数据表!A:K,9,0),IF(VLOOKUP(B2312,属性中转表!A:G,7,FALSE)&gt;=25,VLOOKUP(A2312,英雄数据表!A:K,5,0),""))</f>
        <v>"atk":300,"hp":5000</v>
      </c>
      <c r="J2312" s="20" t="str">
        <f>IF(I2312="","",属性中转表!$I$1&amp;(IF(VLOOKUP(B2312,属性中转表!A:G,7,FALSE)=0,0,VLOOKUP(VLOOKUP(B2312,属性中转表!A:G,7,FALSE),属性中转表!$K$2:$P$21,4,0)))+IFERROR(VLOOKUP(A2312,英雄数据表!A:K,IF(武魂!B2312&gt;=50,10,IF(武魂!B2312&gt;=25,6)),0),0))</f>
        <v>,"dpspro":0</v>
      </c>
      <c r="K2312" s="32" t="str">
        <f t="shared" si="161"/>
        <v>"atk":300,"hp":5000,"dpspro":0</v>
      </c>
      <c r="L2312" s="20" t="str">
        <f>IF(B2312&gt;=50,VLOOKUP(A2312,英雄数据表!A:L,11,FALSE),IF(B2312&gt;=25,VLOOKUP(A2312,英雄数据表!A:L,7,0),""))</f>
        <v/>
      </c>
      <c r="M2312" s="20" t="str">
        <f>IFERROR(VLOOKUP(B2312,属性中转表!$K$2:$O$21,5,FALSE),"")</f>
        <v/>
      </c>
      <c r="N2312" s="20" t="str">
        <f>IF(B2312=25,VLOOKUP(A2312,英雄数据表!A:L,8,FALSE),IF(B2312=50,VLOOKUP(A2312,英雄数据表!A:L,12,0),""))</f>
        <v/>
      </c>
    </row>
    <row r="2313" spans="1:14" x14ac:dyDescent="0.3">
      <c r="A2313" s="20">
        <v>22066</v>
      </c>
      <c r="B2313" s="21">
        <f t="shared" si="158"/>
        <v>12</v>
      </c>
      <c r="C2313" s="21">
        <v>5</v>
      </c>
      <c r="D2313" s="21">
        <f>VLOOKUP(A2313,英雄数据表!A:D,4,0)</f>
        <v>2</v>
      </c>
      <c r="E2313" s="20" t="str">
        <f>VLOOKUP(A2313,英雄数据表!A:C,3,0)</f>
        <v>烈焰王冠</v>
      </c>
      <c r="F2313" s="20">
        <f t="shared" si="159"/>
        <v>22066</v>
      </c>
      <c r="G2313" s="20">
        <f t="shared" si="160"/>
        <v>22066</v>
      </c>
      <c r="H2313" s="21" t="str">
        <f>VLOOKUP(B2313,属性中转表!A:F,6,FALSE)</f>
        <v>"hp":27000,"atk":750</v>
      </c>
      <c r="I2313" s="20" t="str">
        <f>IF(VLOOKUP(B2313,属性中转表!A:G,7,FALSE)=0,"",VLOOKUP(VLOOKUP(B2313,属性中转表!A:G,7,FALSE),属性中转表!$K$2:$P$21,6,0))&amp;IF(VLOOKUP(B2313,属性中转表!A:G,7,FALSE)&gt;=50,VLOOKUP(A2313,英雄数据表!A:K,9,0),IF(VLOOKUP(B2313,属性中转表!A:G,7,FALSE)&gt;=25,VLOOKUP(A2313,英雄数据表!A:K,5,0),""))</f>
        <v>"atk":300,"hp":5000</v>
      </c>
      <c r="J2313" s="20" t="str">
        <f>IF(I2313="","",属性中转表!$I$1&amp;(IF(VLOOKUP(B2313,属性中转表!A:G,7,FALSE)=0,0,VLOOKUP(VLOOKUP(B2313,属性中转表!A:G,7,FALSE),属性中转表!$K$2:$P$21,4,0)))+IFERROR(VLOOKUP(A2313,英雄数据表!A:K,IF(武魂!B2313&gt;=50,10,IF(武魂!B2313&gt;=25,6)),0),0))</f>
        <v>,"dpspro":0</v>
      </c>
      <c r="K2313" s="32" t="str">
        <f t="shared" si="161"/>
        <v>"atk":300,"hp":5000,"dpspro":0</v>
      </c>
      <c r="L2313" s="20" t="str">
        <f>IF(B2313&gt;=50,VLOOKUP(A2313,英雄数据表!A:L,11,FALSE),IF(B2313&gt;=25,VLOOKUP(A2313,英雄数据表!A:L,7,0),""))</f>
        <v/>
      </c>
      <c r="M2313" s="20" t="str">
        <f>IFERROR(VLOOKUP(B2313,属性中转表!$K$2:$O$21,5,FALSE),"")</f>
        <v/>
      </c>
      <c r="N2313" s="20" t="str">
        <f>IF(B2313=25,VLOOKUP(A2313,英雄数据表!A:L,8,FALSE),IF(B2313=50,VLOOKUP(A2313,英雄数据表!A:L,12,0),""))</f>
        <v/>
      </c>
    </row>
    <row r="2314" spans="1:14" x14ac:dyDescent="0.3">
      <c r="A2314" s="20">
        <v>22066</v>
      </c>
      <c r="B2314" s="21">
        <f t="shared" si="158"/>
        <v>13</v>
      </c>
      <c r="C2314" s="21">
        <v>5</v>
      </c>
      <c r="D2314" s="21">
        <f>VLOOKUP(A2314,英雄数据表!A:D,4,0)</f>
        <v>2</v>
      </c>
      <c r="E2314" s="20" t="str">
        <f>VLOOKUP(A2314,英雄数据表!A:C,3,0)</f>
        <v>烈焰王冠</v>
      </c>
      <c r="F2314" s="20">
        <f t="shared" si="159"/>
        <v>22066</v>
      </c>
      <c r="G2314" s="20">
        <f t="shared" si="160"/>
        <v>22066</v>
      </c>
      <c r="H2314" s="21" t="str">
        <f>VLOOKUP(B2314,属性中转表!A:F,6,FALSE)</f>
        <v>"hp":29700,"atk":825</v>
      </c>
      <c r="I2314" s="20" t="str">
        <f>IF(VLOOKUP(B2314,属性中转表!A:G,7,FALSE)=0,"",VLOOKUP(VLOOKUP(B2314,属性中转表!A:G,7,FALSE),属性中转表!$K$2:$P$21,6,0))&amp;IF(VLOOKUP(B2314,属性中转表!A:G,7,FALSE)&gt;=50,VLOOKUP(A2314,英雄数据表!A:K,9,0),IF(VLOOKUP(B2314,属性中转表!A:G,7,FALSE)&gt;=25,VLOOKUP(A2314,英雄数据表!A:K,5,0),""))</f>
        <v>"atk":300,"hp":5000</v>
      </c>
      <c r="J2314" s="20" t="str">
        <f>IF(I2314="","",属性中转表!$I$1&amp;(IF(VLOOKUP(B2314,属性中转表!A:G,7,FALSE)=0,0,VLOOKUP(VLOOKUP(B2314,属性中转表!A:G,7,FALSE),属性中转表!$K$2:$P$21,4,0)))+IFERROR(VLOOKUP(A2314,英雄数据表!A:K,IF(武魂!B2314&gt;=50,10,IF(武魂!B2314&gt;=25,6)),0),0))</f>
        <v>,"dpspro":0</v>
      </c>
      <c r="K2314" s="32" t="str">
        <f t="shared" si="161"/>
        <v>"atk":300,"hp":5000,"dpspro":0</v>
      </c>
      <c r="L2314" s="20" t="str">
        <f>IF(B2314&gt;=50,VLOOKUP(A2314,英雄数据表!A:L,11,FALSE),IF(B2314&gt;=25,VLOOKUP(A2314,英雄数据表!A:L,7,0),""))</f>
        <v/>
      </c>
      <c r="M2314" s="20" t="str">
        <f>IFERROR(VLOOKUP(B2314,属性中转表!$K$2:$O$21,5,FALSE),"")</f>
        <v/>
      </c>
      <c r="N2314" s="20" t="str">
        <f>IF(B2314=25,VLOOKUP(A2314,英雄数据表!A:L,8,FALSE),IF(B2314=50,VLOOKUP(A2314,英雄数据表!A:L,12,0),""))</f>
        <v/>
      </c>
    </row>
    <row r="2315" spans="1:14" x14ac:dyDescent="0.3">
      <c r="A2315" s="20">
        <v>22066</v>
      </c>
      <c r="B2315" s="21">
        <f t="shared" si="158"/>
        <v>14</v>
      </c>
      <c r="C2315" s="21">
        <v>5</v>
      </c>
      <c r="D2315" s="21">
        <f>VLOOKUP(A2315,英雄数据表!A:D,4,0)</f>
        <v>2</v>
      </c>
      <c r="E2315" s="20" t="str">
        <f>VLOOKUP(A2315,英雄数据表!A:C,3,0)</f>
        <v>烈焰王冠</v>
      </c>
      <c r="F2315" s="20">
        <f t="shared" si="159"/>
        <v>22066</v>
      </c>
      <c r="G2315" s="20">
        <f t="shared" si="160"/>
        <v>22066</v>
      </c>
      <c r="H2315" s="21" t="str">
        <f>VLOOKUP(B2315,属性中转表!A:F,6,FALSE)</f>
        <v>"hp":32400,"atk":900</v>
      </c>
      <c r="I2315" s="20" t="str">
        <f>IF(VLOOKUP(B2315,属性中转表!A:G,7,FALSE)=0,"",VLOOKUP(VLOOKUP(B2315,属性中转表!A:G,7,FALSE),属性中转表!$K$2:$P$21,6,0))&amp;IF(VLOOKUP(B2315,属性中转表!A:G,7,FALSE)&gt;=50,VLOOKUP(A2315,英雄数据表!A:K,9,0),IF(VLOOKUP(B2315,属性中转表!A:G,7,FALSE)&gt;=25,VLOOKUP(A2315,英雄数据表!A:K,5,0),""))</f>
        <v>"atk":300,"hp":5000</v>
      </c>
      <c r="J2315" s="20" t="str">
        <f>IF(I2315="","",属性中转表!$I$1&amp;(IF(VLOOKUP(B2315,属性中转表!A:G,7,FALSE)=0,0,VLOOKUP(VLOOKUP(B2315,属性中转表!A:G,7,FALSE),属性中转表!$K$2:$P$21,4,0)))+IFERROR(VLOOKUP(A2315,英雄数据表!A:K,IF(武魂!B2315&gt;=50,10,IF(武魂!B2315&gt;=25,6)),0),0))</f>
        <v>,"dpspro":0</v>
      </c>
      <c r="K2315" s="32" t="str">
        <f t="shared" si="161"/>
        <v>"atk":300,"hp":5000,"dpspro":0</v>
      </c>
      <c r="L2315" s="20" t="str">
        <f>IF(B2315&gt;=50,VLOOKUP(A2315,英雄数据表!A:L,11,FALSE),IF(B2315&gt;=25,VLOOKUP(A2315,英雄数据表!A:L,7,0),""))</f>
        <v/>
      </c>
      <c r="M2315" s="20" t="str">
        <f>IFERROR(VLOOKUP(B2315,属性中转表!$K$2:$O$21,5,FALSE),"")</f>
        <v/>
      </c>
      <c r="N2315" s="20" t="str">
        <f>IF(B2315=25,VLOOKUP(A2315,英雄数据表!A:L,8,FALSE),IF(B2315=50,VLOOKUP(A2315,英雄数据表!A:L,12,0),""))</f>
        <v/>
      </c>
    </row>
    <row r="2316" spans="1:14" x14ac:dyDescent="0.3">
      <c r="A2316" s="20">
        <v>22066</v>
      </c>
      <c r="B2316" s="21">
        <f t="shared" si="158"/>
        <v>15</v>
      </c>
      <c r="C2316" s="21">
        <v>5</v>
      </c>
      <c r="D2316" s="21">
        <f>VLOOKUP(A2316,英雄数据表!A:D,4,0)</f>
        <v>2</v>
      </c>
      <c r="E2316" s="20" t="str">
        <f>VLOOKUP(A2316,英雄数据表!A:C,3,0)</f>
        <v>烈焰王冠</v>
      </c>
      <c r="F2316" s="20">
        <f t="shared" si="159"/>
        <v>22066</v>
      </c>
      <c r="G2316" s="20">
        <f t="shared" si="160"/>
        <v>22066</v>
      </c>
      <c r="H2316" s="21" t="str">
        <f>VLOOKUP(B2316,属性中转表!A:F,6,FALSE)</f>
        <v>"hp":35100,"atk":975</v>
      </c>
      <c r="I2316" s="20" t="str">
        <f>IF(VLOOKUP(B2316,属性中转表!A:G,7,FALSE)=0,"",VLOOKUP(VLOOKUP(B2316,属性中转表!A:G,7,FALSE),属性中转表!$K$2:$P$21,6,0))&amp;IF(VLOOKUP(B2316,属性中转表!A:G,7,FALSE)&gt;=50,VLOOKUP(A2316,英雄数据表!A:K,9,0),IF(VLOOKUP(B2316,属性中转表!A:G,7,FALSE)&gt;=25,VLOOKUP(A2316,英雄数据表!A:K,5,0),""))</f>
        <v>"atk":300,"hp":5000,"undpspro":50</v>
      </c>
      <c r="J2316" s="20" t="str">
        <f>IF(I2316="","",属性中转表!$I$1&amp;(IF(VLOOKUP(B2316,属性中转表!A:G,7,FALSE)=0,0,VLOOKUP(VLOOKUP(B2316,属性中转表!A:G,7,FALSE),属性中转表!$K$2:$P$21,4,0)))+IFERROR(VLOOKUP(A2316,英雄数据表!A:K,IF(武魂!B2316&gt;=50,10,IF(武魂!B2316&gt;=25,6)),0),0))</f>
        <v>,"dpspro":0</v>
      </c>
      <c r="K2316" s="32" t="str">
        <f t="shared" si="161"/>
        <v>"atk":300,"hp":5000,"undpspro":50,"dpspro":0</v>
      </c>
      <c r="L2316" s="20" t="str">
        <f>IF(B2316&gt;=50,VLOOKUP(A2316,英雄数据表!A:L,11,FALSE),IF(B2316&gt;=25,VLOOKUP(A2316,英雄数据表!A:L,7,0),""))</f>
        <v/>
      </c>
      <c r="M2316" s="20" t="str">
        <f>IFERROR(VLOOKUP(B2316,属性中转表!$K$2:$O$21,5,FALSE),"")</f>
        <v>"undpspro":50</v>
      </c>
      <c r="N2316" s="20" t="str">
        <f>IF(B2316=25,VLOOKUP(A2316,英雄数据表!A:L,8,FALSE),IF(B2316=50,VLOOKUP(A2316,英雄数据表!A:L,12,0),""))</f>
        <v/>
      </c>
    </row>
    <row r="2317" spans="1:14" x14ac:dyDescent="0.3">
      <c r="A2317" s="20">
        <v>22066</v>
      </c>
      <c r="B2317" s="21">
        <f t="shared" si="158"/>
        <v>16</v>
      </c>
      <c r="C2317" s="21">
        <v>5</v>
      </c>
      <c r="D2317" s="21">
        <f>VLOOKUP(A2317,英雄数据表!A:D,4,0)</f>
        <v>2</v>
      </c>
      <c r="E2317" s="20" t="str">
        <f>VLOOKUP(A2317,英雄数据表!A:C,3,0)</f>
        <v>烈焰王冠</v>
      </c>
      <c r="F2317" s="20">
        <f t="shared" si="159"/>
        <v>22066</v>
      </c>
      <c r="G2317" s="20">
        <f t="shared" si="160"/>
        <v>22066</v>
      </c>
      <c r="H2317" s="21" t="str">
        <f>VLOOKUP(B2317,属性中转表!A:F,6,FALSE)</f>
        <v>"hp":37800,"atk":1050</v>
      </c>
      <c r="I2317" s="20" t="str">
        <f>IF(VLOOKUP(B2317,属性中转表!A:G,7,FALSE)=0,"",VLOOKUP(VLOOKUP(B2317,属性中转表!A:G,7,FALSE),属性中转表!$K$2:$P$21,6,0))&amp;IF(VLOOKUP(B2317,属性中转表!A:G,7,FALSE)&gt;=50,VLOOKUP(A2317,英雄数据表!A:K,9,0),IF(VLOOKUP(B2317,属性中转表!A:G,7,FALSE)&gt;=25,VLOOKUP(A2317,英雄数据表!A:K,5,0),""))</f>
        <v>"atk":300,"hp":5000,"undpspro":50</v>
      </c>
      <c r="J2317" s="20" t="str">
        <f>IF(I2317="","",属性中转表!$I$1&amp;(IF(VLOOKUP(B2317,属性中转表!A:G,7,FALSE)=0,0,VLOOKUP(VLOOKUP(B2317,属性中转表!A:G,7,FALSE),属性中转表!$K$2:$P$21,4,0)))+IFERROR(VLOOKUP(A2317,英雄数据表!A:K,IF(武魂!B2317&gt;=50,10,IF(武魂!B2317&gt;=25,6)),0),0))</f>
        <v>,"dpspro":0</v>
      </c>
      <c r="K2317" s="32" t="str">
        <f t="shared" si="161"/>
        <v>"atk":300,"hp":5000,"undpspro":50,"dpspro":0</v>
      </c>
      <c r="L2317" s="20" t="str">
        <f>IF(B2317&gt;=50,VLOOKUP(A2317,英雄数据表!A:L,11,FALSE),IF(B2317&gt;=25,VLOOKUP(A2317,英雄数据表!A:L,7,0),""))</f>
        <v/>
      </c>
      <c r="M2317" s="20" t="str">
        <f>IFERROR(VLOOKUP(B2317,属性中转表!$K$2:$O$21,5,FALSE),"")</f>
        <v/>
      </c>
      <c r="N2317" s="20" t="str">
        <f>IF(B2317=25,VLOOKUP(A2317,英雄数据表!A:L,8,FALSE),IF(B2317=50,VLOOKUP(A2317,英雄数据表!A:L,12,0),""))</f>
        <v/>
      </c>
    </row>
    <row r="2318" spans="1:14" x14ac:dyDescent="0.3">
      <c r="A2318" s="20">
        <v>22066</v>
      </c>
      <c r="B2318" s="21">
        <f t="shared" si="158"/>
        <v>17</v>
      </c>
      <c r="C2318" s="21">
        <v>5</v>
      </c>
      <c r="D2318" s="21">
        <f>VLOOKUP(A2318,英雄数据表!A:D,4,0)</f>
        <v>2</v>
      </c>
      <c r="E2318" s="20" t="str">
        <f>VLOOKUP(A2318,英雄数据表!A:C,3,0)</f>
        <v>烈焰王冠</v>
      </c>
      <c r="F2318" s="20">
        <f t="shared" si="159"/>
        <v>22066</v>
      </c>
      <c r="G2318" s="20">
        <f t="shared" si="160"/>
        <v>22066</v>
      </c>
      <c r="H2318" s="21" t="str">
        <f>VLOOKUP(B2318,属性中转表!A:F,6,FALSE)</f>
        <v>"hp":40500,"atk":1125</v>
      </c>
      <c r="I2318" s="20" t="str">
        <f>IF(VLOOKUP(B2318,属性中转表!A:G,7,FALSE)=0,"",VLOOKUP(VLOOKUP(B2318,属性中转表!A:G,7,FALSE),属性中转表!$K$2:$P$21,6,0))&amp;IF(VLOOKUP(B2318,属性中转表!A:G,7,FALSE)&gt;=50,VLOOKUP(A2318,英雄数据表!A:K,9,0),IF(VLOOKUP(B2318,属性中转表!A:G,7,FALSE)&gt;=25,VLOOKUP(A2318,英雄数据表!A:K,5,0),""))</f>
        <v>"atk":300,"hp":5000,"undpspro":50</v>
      </c>
      <c r="J2318" s="20" t="str">
        <f>IF(I2318="","",属性中转表!$I$1&amp;(IF(VLOOKUP(B2318,属性中转表!A:G,7,FALSE)=0,0,VLOOKUP(VLOOKUP(B2318,属性中转表!A:G,7,FALSE),属性中转表!$K$2:$P$21,4,0)))+IFERROR(VLOOKUP(A2318,英雄数据表!A:K,IF(武魂!B2318&gt;=50,10,IF(武魂!B2318&gt;=25,6)),0),0))</f>
        <v>,"dpspro":0</v>
      </c>
      <c r="K2318" s="32" t="str">
        <f t="shared" si="161"/>
        <v>"atk":300,"hp":5000,"undpspro":50,"dpspro":0</v>
      </c>
      <c r="L2318" s="20" t="str">
        <f>IF(B2318&gt;=50,VLOOKUP(A2318,英雄数据表!A:L,11,FALSE),IF(B2318&gt;=25,VLOOKUP(A2318,英雄数据表!A:L,7,0),""))</f>
        <v/>
      </c>
      <c r="M2318" s="20" t="str">
        <f>IFERROR(VLOOKUP(B2318,属性中转表!$K$2:$O$21,5,FALSE),"")</f>
        <v/>
      </c>
      <c r="N2318" s="20" t="str">
        <f>IF(B2318=25,VLOOKUP(A2318,英雄数据表!A:L,8,FALSE),IF(B2318=50,VLOOKUP(A2318,英雄数据表!A:L,12,0),""))</f>
        <v/>
      </c>
    </row>
    <row r="2319" spans="1:14" x14ac:dyDescent="0.3">
      <c r="A2319" s="20">
        <v>22066</v>
      </c>
      <c r="B2319" s="21">
        <f t="shared" si="158"/>
        <v>18</v>
      </c>
      <c r="C2319" s="21">
        <v>5</v>
      </c>
      <c r="D2319" s="21">
        <f>VLOOKUP(A2319,英雄数据表!A:D,4,0)</f>
        <v>2</v>
      </c>
      <c r="E2319" s="20" t="str">
        <f>VLOOKUP(A2319,英雄数据表!A:C,3,0)</f>
        <v>烈焰王冠</v>
      </c>
      <c r="F2319" s="20">
        <f t="shared" si="159"/>
        <v>22066</v>
      </c>
      <c r="G2319" s="20">
        <f t="shared" si="160"/>
        <v>22066</v>
      </c>
      <c r="H2319" s="21" t="str">
        <f>VLOOKUP(B2319,属性中转表!A:F,6,FALSE)</f>
        <v>"hp":43200,"atk":1200</v>
      </c>
      <c r="I2319" s="20" t="str">
        <f>IF(VLOOKUP(B2319,属性中转表!A:G,7,FALSE)=0,"",VLOOKUP(VLOOKUP(B2319,属性中转表!A:G,7,FALSE),属性中转表!$K$2:$P$21,6,0))&amp;IF(VLOOKUP(B2319,属性中转表!A:G,7,FALSE)&gt;=50,VLOOKUP(A2319,英雄数据表!A:K,9,0),IF(VLOOKUP(B2319,属性中转表!A:G,7,FALSE)&gt;=25,VLOOKUP(A2319,英雄数据表!A:K,5,0),""))</f>
        <v>"atk":300,"hp":5000,"undpspro":50</v>
      </c>
      <c r="J2319" s="20" t="str">
        <f>IF(I2319="","",属性中转表!$I$1&amp;(IF(VLOOKUP(B2319,属性中转表!A:G,7,FALSE)=0,0,VLOOKUP(VLOOKUP(B2319,属性中转表!A:G,7,FALSE),属性中转表!$K$2:$P$21,4,0)))+IFERROR(VLOOKUP(A2319,英雄数据表!A:K,IF(武魂!B2319&gt;=50,10,IF(武魂!B2319&gt;=25,6)),0),0))</f>
        <v>,"dpspro":0</v>
      </c>
      <c r="K2319" s="32" t="str">
        <f t="shared" si="161"/>
        <v>"atk":300,"hp":5000,"undpspro":50,"dpspro":0</v>
      </c>
      <c r="L2319" s="20" t="str">
        <f>IF(B2319&gt;=50,VLOOKUP(A2319,英雄数据表!A:L,11,FALSE),IF(B2319&gt;=25,VLOOKUP(A2319,英雄数据表!A:L,7,0),""))</f>
        <v/>
      </c>
      <c r="M2319" s="20" t="str">
        <f>IFERROR(VLOOKUP(B2319,属性中转表!$K$2:$O$21,5,FALSE),"")</f>
        <v/>
      </c>
      <c r="N2319" s="20" t="str">
        <f>IF(B2319=25,VLOOKUP(A2319,英雄数据表!A:L,8,FALSE),IF(B2319=50,VLOOKUP(A2319,英雄数据表!A:L,12,0),""))</f>
        <v/>
      </c>
    </row>
    <row r="2320" spans="1:14" x14ac:dyDescent="0.3">
      <c r="A2320" s="20">
        <v>22066</v>
      </c>
      <c r="B2320" s="21">
        <f t="shared" si="158"/>
        <v>19</v>
      </c>
      <c r="C2320" s="21">
        <v>5</v>
      </c>
      <c r="D2320" s="21">
        <f>VLOOKUP(A2320,英雄数据表!A:D,4,0)</f>
        <v>2</v>
      </c>
      <c r="E2320" s="20" t="str">
        <f>VLOOKUP(A2320,英雄数据表!A:C,3,0)</f>
        <v>烈焰王冠</v>
      </c>
      <c r="F2320" s="20">
        <f t="shared" si="159"/>
        <v>22066</v>
      </c>
      <c r="G2320" s="20">
        <f t="shared" si="160"/>
        <v>22066</v>
      </c>
      <c r="H2320" s="21" t="str">
        <f>VLOOKUP(B2320,属性中转表!A:F,6,FALSE)</f>
        <v>"hp":45900,"atk":1275</v>
      </c>
      <c r="I2320" s="20" t="str">
        <f>IF(VLOOKUP(B2320,属性中转表!A:G,7,FALSE)=0,"",VLOOKUP(VLOOKUP(B2320,属性中转表!A:G,7,FALSE),属性中转表!$K$2:$P$21,6,0))&amp;IF(VLOOKUP(B2320,属性中转表!A:G,7,FALSE)&gt;=50,VLOOKUP(A2320,英雄数据表!A:K,9,0),IF(VLOOKUP(B2320,属性中转表!A:G,7,FALSE)&gt;=25,VLOOKUP(A2320,英雄数据表!A:K,5,0),""))</f>
        <v>"atk":300,"hp":5000,"undpspro":50</v>
      </c>
      <c r="J2320" s="20" t="str">
        <f>IF(I2320="","",属性中转表!$I$1&amp;(IF(VLOOKUP(B2320,属性中转表!A:G,7,FALSE)=0,0,VLOOKUP(VLOOKUP(B2320,属性中转表!A:G,7,FALSE),属性中转表!$K$2:$P$21,4,0)))+IFERROR(VLOOKUP(A2320,英雄数据表!A:K,IF(武魂!B2320&gt;=50,10,IF(武魂!B2320&gt;=25,6)),0),0))</f>
        <v>,"dpspro":0</v>
      </c>
      <c r="K2320" s="32" t="str">
        <f t="shared" si="161"/>
        <v>"atk":300,"hp":5000,"undpspro":50,"dpspro":0</v>
      </c>
      <c r="L2320" s="20" t="str">
        <f>IF(B2320&gt;=50,VLOOKUP(A2320,英雄数据表!A:L,11,FALSE),IF(B2320&gt;=25,VLOOKUP(A2320,英雄数据表!A:L,7,0),""))</f>
        <v/>
      </c>
      <c r="M2320" s="20" t="str">
        <f>IFERROR(VLOOKUP(B2320,属性中转表!$K$2:$O$21,5,FALSE),"")</f>
        <v/>
      </c>
      <c r="N2320" s="20" t="str">
        <f>IF(B2320=25,VLOOKUP(A2320,英雄数据表!A:L,8,FALSE),IF(B2320=50,VLOOKUP(A2320,英雄数据表!A:L,12,0),""))</f>
        <v/>
      </c>
    </row>
    <row r="2321" spans="1:14" x14ac:dyDescent="0.3">
      <c r="A2321" s="20">
        <v>22066</v>
      </c>
      <c r="B2321" s="21">
        <f t="shared" si="158"/>
        <v>20</v>
      </c>
      <c r="C2321" s="21">
        <v>5</v>
      </c>
      <c r="D2321" s="21">
        <f>VLOOKUP(A2321,英雄数据表!A:D,4,0)</f>
        <v>2</v>
      </c>
      <c r="E2321" s="20" t="str">
        <f>VLOOKUP(A2321,英雄数据表!A:C,3,0)</f>
        <v>烈焰王冠</v>
      </c>
      <c r="F2321" s="20">
        <f t="shared" si="159"/>
        <v>22066</v>
      </c>
      <c r="G2321" s="20">
        <f t="shared" si="160"/>
        <v>22066</v>
      </c>
      <c r="H2321" s="21" t="str">
        <f>VLOOKUP(B2321,属性中转表!A:F,6,FALSE)</f>
        <v>"hp":48600,"atk":1350</v>
      </c>
      <c r="I2321" s="20" t="str">
        <f>IF(VLOOKUP(B2321,属性中转表!A:G,7,FALSE)=0,"",VLOOKUP(VLOOKUP(B2321,属性中转表!A:G,7,FALSE),属性中转表!$K$2:$P$21,6,0))&amp;IF(VLOOKUP(B2321,属性中转表!A:G,7,FALSE)&gt;=50,VLOOKUP(A2321,英雄数据表!A:K,9,0),IF(VLOOKUP(B2321,属性中转表!A:G,7,FALSE)&gt;=25,VLOOKUP(A2321,英雄数据表!A:K,5,0),""))</f>
        <v>"atk":300,"hp":5000,"undpspro":50</v>
      </c>
      <c r="J2321" s="20" t="str">
        <f>IF(I2321="","",属性中转表!$I$1&amp;(IF(VLOOKUP(B2321,属性中转表!A:G,7,FALSE)=0,0,VLOOKUP(VLOOKUP(B2321,属性中转表!A:G,7,FALSE),属性中转表!$K$2:$P$21,4,0)))+IFERROR(VLOOKUP(A2321,英雄数据表!A:K,IF(武魂!B2321&gt;=50,10,IF(武魂!B2321&gt;=25,6)),0),0))</f>
        <v>,"dpspro":50</v>
      </c>
      <c r="K2321" s="32" t="str">
        <f t="shared" si="161"/>
        <v>"atk":300,"hp":5000,"undpspro":50,"dpspro":50</v>
      </c>
      <c r="L2321" s="20" t="str">
        <f>IF(B2321&gt;=50,VLOOKUP(A2321,英雄数据表!A:L,11,FALSE),IF(B2321&gt;=25,VLOOKUP(A2321,英雄数据表!A:L,7,0),""))</f>
        <v/>
      </c>
      <c r="M2321" s="20" t="str">
        <f>IFERROR(VLOOKUP(B2321,属性中转表!$K$2:$O$21,5,FALSE),"")</f>
        <v>"dpspro":50</v>
      </c>
      <c r="N2321" s="20" t="str">
        <f>IF(B2321=25,VLOOKUP(A2321,英雄数据表!A:L,8,FALSE),IF(B2321=50,VLOOKUP(A2321,英雄数据表!A:L,12,0),""))</f>
        <v/>
      </c>
    </row>
    <row r="2322" spans="1:14" x14ac:dyDescent="0.3">
      <c r="A2322" s="20">
        <v>22066</v>
      </c>
      <c r="B2322" s="21">
        <f t="shared" si="158"/>
        <v>21</v>
      </c>
      <c r="C2322" s="21">
        <v>5</v>
      </c>
      <c r="D2322" s="21">
        <f>VLOOKUP(A2322,英雄数据表!A:D,4,0)</f>
        <v>2</v>
      </c>
      <c r="E2322" s="20" t="str">
        <f>VLOOKUP(A2322,英雄数据表!A:C,3,0)</f>
        <v>烈焰王冠</v>
      </c>
      <c r="F2322" s="20">
        <f t="shared" si="159"/>
        <v>22066</v>
      </c>
      <c r="G2322" s="20">
        <f t="shared" si="160"/>
        <v>22066</v>
      </c>
      <c r="H2322" s="21" t="str">
        <f>VLOOKUP(B2322,属性中转表!A:F,6,FALSE)</f>
        <v>"hp":52200,"atk":1450</v>
      </c>
      <c r="I2322" s="20" t="str">
        <f>IF(VLOOKUP(B2322,属性中转表!A:G,7,FALSE)=0,"",VLOOKUP(VLOOKUP(B2322,属性中转表!A:G,7,FALSE),属性中转表!$K$2:$P$21,6,0))&amp;IF(VLOOKUP(B2322,属性中转表!A:G,7,FALSE)&gt;=50,VLOOKUP(A2322,英雄数据表!A:K,9,0),IF(VLOOKUP(B2322,属性中转表!A:G,7,FALSE)&gt;=25,VLOOKUP(A2322,英雄数据表!A:K,5,0),""))</f>
        <v>"atk":300,"hp":5000,"undpspro":50</v>
      </c>
      <c r="J2322" s="20" t="str">
        <f>IF(I2322="","",属性中转表!$I$1&amp;(IF(VLOOKUP(B2322,属性中转表!A:G,7,FALSE)=0,0,VLOOKUP(VLOOKUP(B2322,属性中转表!A:G,7,FALSE),属性中转表!$K$2:$P$21,4,0)))+IFERROR(VLOOKUP(A2322,英雄数据表!A:K,IF(武魂!B2322&gt;=50,10,IF(武魂!B2322&gt;=25,6)),0),0))</f>
        <v>,"dpspro":50</v>
      </c>
      <c r="K2322" s="32" t="str">
        <f t="shared" si="161"/>
        <v>"atk":300,"hp":5000,"undpspro":50,"dpspro":50</v>
      </c>
      <c r="L2322" s="20" t="str">
        <f>IF(B2322&gt;=50,VLOOKUP(A2322,英雄数据表!A:L,11,FALSE),IF(B2322&gt;=25,VLOOKUP(A2322,英雄数据表!A:L,7,0),""))</f>
        <v/>
      </c>
      <c r="M2322" s="20" t="str">
        <f>IFERROR(VLOOKUP(B2322,属性中转表!$K$2:$O$21,5,FALSE),"")</f>
        <v/>
      </c>
      <c r="N2322" s="20" t="str">
        <f>IF(B2322=25,VLOOKUP(A2322,英雄数据表!A:L,8,FALSE),IF(B2322=50,VLOOKUP(A2322,英雄数据表!A:L,12,0),""))</f>
        <v/>
      </c>
    </row>
    <row r="2323" spans="1:14" x14ac:dyDescent="0.3">
      <c r="A2323" s="20">
        <v>22066</v>
      </c>
      <c r="B2323" s="21">
        <f t="shared" si="158"/>
        <v>22</v>
      </c>
      <c r="C2323" s="21">
        <v>5</v>
      </c>
      <c r="D2323" s="21">
        <f>VLOOKUP(A2323,英雄数据表!A:D,4,0)</f>
        <v>2</v>
      </c>
      <c r="E2323" s="20" t="str">
        <f>VLOOKUP(A2323,英雄数据表!A:C,3,0)</f>
        <v>烈焰王冠</v>
      </c>
      <c r="F2323" s="20">
        <f t="shared" si="159"/>
        <v>22066</v>
      </c>
      <c r="G2323" s="20">
        <f t="shared" si="160"/>
        <v>22066</v>
      </c>
      <c r="H2323" s="21" t="str">
        <f>VLOOKUP(B2323,属性中转表!A:F,6,FALSE)</f>
        <v>"hp":55800,"atk":1550</v>
      </c>
      <c r="I2323" s="20" t="str">
        <f>IF(VLOOKUP(B2323,属性中转表!A:G,7,FALSE)=0,"",VLOOKUP(VLOOKUP(B2323,属性中转表!A:G,7,FALSE),属性中转表!$K$2:$P$21,6,0))&amp;IF(VLOOKUP(B2323,属性中转表!A:G,7,FALSE)&gt;=50,VLOOKUP(A2323,英雄数据表!A:K,9,0),IF(VLOOKUP(B2323,属性中转表!A:G,7,FALSE)&gt;=25,VLOOKUP(A2323,英雄数据表!A:K,5,0),""))</f>
        <v>"atk":300,"hp":5000,"undpspro":50</v>
      </c>
      <c r="J2323" s="20" t="str">
        <f>IF(I2323="","",属性中转表!$I$1&amp;(IF(VLOOKUP(B2323,属性中转表!A:G,7,FALSE)=0,0,VLOOKUP(VLOOKUP(B2323,属性中转表!A:G,7,FALSE),属性中转表!$K$2:$P$21,4,0)))+IFERROR(VLOOKUP(A2323,英雄数据表!A:K,IF(武魂!B2323&gt;=50,10,IF(武魂!B2323&gt;=25,6)),0),0))</f>
        <v>,"dpspro":50</v>
      </c>
      <c r="K2323" s="32" t="str">
        <f t="shared" si="161"/>
        <v>"atk":300,"hp":5000,"undpspro":50,"dpspro":50</v>
      </c>
      <c r="L2323" s="20" t="str">
        <f>IF(B2323&gt;=50,VLOOKUP(A2323,英雄数据表!A:L,11,FALSE),IF(B2323&gt;=25,VLOOKUP(A2323,英雄数据表!A:L,7,0),""))</f>
        <v/>
      </c>
      <c r="M2323" s="20" t="str">
        <f>IFERROR(VLOOKUP(B2323,属性中转表!$K$2:$O$21,5,FALSE),"")</f>
        <v/>
      </c>
      <c r="N2323" s="20" t="str">
        <f>IF(B2323=25,VLOOKUP(A2323,英雄数据表!A:L,8,FALSE),IF(B2323=50,VLOOKUP(A2323,英雄数据表!A:L,12,0),""))</f>
        <v/>
      </c>
    </row>
    <row r="2324" spans="1:14" x14ac:dyDescent="0.3">
      <c r="A2324" s="20">
        <v>22066</v>
      </c>
      <c r="B2324" s="21">
        <f t="shared" si="158"/>
        <v>23</v>
      </c>
      <c r="C2324" s="21">
        <v>5</v>
      </c>
      <c r="D2324" s="21">
        <f>VLOOKUP(A2324,英雄数据表!A:D,4,0)</f>
        <v>2</v>
      </c>
      <c r="E2324" s="20" t="str">
        <f>VLOOKUP(A2324,英雄数据表!A:C,3,0)</f>
        <v>烈焰王冠</v>
      </c>
      <c r="F2324" s="20">
        <f t="shared" si="159"/>
        <v>22066</v>
      </c>
      <c r="G2324" s="20">
        <f t="shared" si="160"/>
        <v>22066</v>
      </c>
      <c r="H2324" s="21" t="str">
        <f>VLOOKUP(B2324,属性中转表!A:F,6,FALSE)</f>
        <v>"hp":59400,"atk":1650</v>
      </c>
      <c r="I2324" s="20" t="str">
        <f>IF(VLOOKUP(B2324,属性中转表!A:G,7,FALSE)=0,"",VLOOKUP(VLOOKUP(B2324,属性中转表!A:G,7,FALSE),属性中转表!$K$2:$P$21,6,0))&amp;IF(VLOOKUP(B2324,属性中转表!A:G,7,FALSE)&gt;=50,VLOOKUP(A2324,英雄数据表!A:K,9,0),IF(VLOOKUP(B2324,属性中转表!A:G,7,FALSE)&gt;=25,VLOOKUP(A2324,英雄数据表!A:K,5,0),""))</f>
        <v>"atk":300,"hp":5000,"undpspro":50</v>
      </c>
      <c r="J2324" s="20" t="str">
        <f>IF(I2324="","",属性中转表!$I$1&amp;(IF(VLOOKUP(B2324,属性中转表!A:G,7,FALSE)=0,0,VLOOKUP(VLOOKUP(B2324,属性中转表!A:G,7,FALSE),属性中转表!$K$2:$P$21,4,0)))+IFERROR(VLOOKUP(A2324,英雄数据表!A:K,IF(武魂!B2324&gt;=50,10,IF(武魂!B2324&gt;=25,6)),0),0))</f>
        <v>,"dpspro":50</v>
      </c>
      <c r="K2324" s="32" t="str">
        <f t="shared" si="161"/>
        <v>"atk":300,"hp":5000,"undpspro":50,"dpspro":50</v>
      </c>
      <c r="L2324" s="20" t="str">
        <f>IF(B2324&gt;=50,VLOOKUP(A2324,英雄数据表!A:L,11,FALSE),IF(B2324&gt;=25,VLOOKUP(A2324,英雄数据表!A:L,7,0),""))</f>
        <v/>
      </c>
      <c r="M2324" s="20" t="str">
        <f>IFERROR(VLOOKUP(B2324,属性中转表!$K$2:$O$21,5,FALSE),"")</f>
        <v/>
      </c>
      <c r="N2324" s="20" t="str">
        <f>IF(B2324=25,VLOOKUP(A2324,英雄数据表!A:L,8,FALSE),IF(B2324=50,VLOOKUP(A2324,英雄数据表!A:L,12,0),""))</f>
        <v/>
      </c>
    </row>
    <row r="2325" spans="1:14" x14ac:dyDescent="0.3">
      <c r="A2325" s="20">
        <v>22066</v>
      </c>
      <c r="B2325" s="21">
        <f t="shared" si="158"/>
        <v>24</v>
      </c>
      <c r="C2325" s="21">
        <v>5</v>
      </c>
      <c r="D2325" s="21">
        <f>VLOOKUP(A2325,英雄数据表!A:D,4,0)</f>
        <v>2</v>
      </c>
      <c r="E2325" s="20" t="str">
        <f>VLOOKUP(A2325,英雄数据表!A:C,3,0)</f>
        <v>烈焰王冠</v>
      </c>
      <c r="F2325" s="20">
        <f t="shared" si="159"/>
        <v>22066</v>
      </c>
      <c r="G2325" s="20">
        <f t="shared" si="160"/>
        <v>22066</v>
      </c>
      <c r="H2325" s="21" t="str">
        <f>VLOOKUP(B2325,属性中转表!A:F,6,FALSE)</f>
        <v>"hp":63000,"atk":1750</v>
      </c>
      <c r="I2325" s="20" t="str">
        <f>IF(VLOOKUP(B2325,属性中转表!A:G,7,FALSE)=0,"",VLOOKUP(VLOOKUP(B2325,属性中转表!A:G,7,FALSE),属性中转表!$K$2:$P$21,6,0))&amp;IF(VLOOKUP(B2325,属性中转表!A:G,7,FALSE)&gt;=50,VLOOKUP(A2325,英雄数据表!A:K,9,0),IF(VLOOKUP(B2325,属性中转表!A:G,7,FALSE)&gt;=25,VLOOKUP(A2325,英雄数据表!A:K,5,0),""))</f>
        <v>"atk":300,"hp":5000,"undpspro":50</v>
      </c>
      <c r="J2325" s="20" t="str">
        <f>IF(I2325="","",属性中转表!$I$1&amp;(IF(VLOOKUP(B2325,属性中转表!A:G,7,FALSE)=0,0,VLOOKUP(VLOOKUP(B2325,属性中转表!A:G,7,FALSE),属性中转表!$K$2:$P$21,4,0)))+IFERROR(VLOOKUP(A2325,英雄数据表!A:K,IF(武魂!B2325&gt;=50,10,IF(武魂!B2325&gt;=25,6)),0),0))</f>
        <v>,"dpspro":50</v>
      </c>
      <c r="K2325" s="32" t="str">
        <f t="shared" si="161"/>
        <v>"atk":300,"hp":5000,"undpspro":50,"dpspro":50</v>
      </c>
      <c r="L2325" s="20" t="str">
        <f>IF(B2325&gt;=50,VLOOKUP(A2325,英雄数据表!A:L,11,FALSE),IF(B2325&gt;=25,VLOOKUP(A2325,英雄数据表!A:L,7,0),""))</f>
        <v/>
      </c>
      <c r="M2325" s="20" t="str">
        <f>IFERROR(VLOOKUP(B2325,属性中转表!$K$2:$O$21,5,FALSE),"")</f>
        <v/>
      </c>
      <c r="N2325" s="20" t="str">
        <f>IF(B2325=25,VLOOKUP(A2325,英雄数据表!A:L,8,FALSE),IF(B2325=50,VLOOKUP(A2325,英雄数据表!A:L,12,0),""))</f>
        <v/>
      </c>
    </row>
    <row r="2326" spans="1:14" x14ac:dyDescent="0.3">
      <c r="A2326" s="20">
        <v>22066</v>
      </c>
      <c r="B2326" s="21">
        <f t="shared" si="158"/>
        <v>25</v>
      </c>
      <c r="C2326" s="21">
        <v>5</v>
      </c>
      <c r="D2326" s="21">
        <f>VLOOKUP(A2326,英雄数据表!A:D,4,0)</f>
        <v>2</v>
      </c>
      <c r="E2326" s="20" t="str">
        <f>VLOOKUP(A2326,英雄数据表!A:C,3,0)</f>
        <v>烈焰王冠</v>
      </c>
      <c r="F2326" s="20">
        <f t="shared" si="159"/>
        <v>22066</v>
      </c>
      <c r="G2326" s="20">
        <f t="shared" si="160"/>
        <v>22066</v>
      </c>
      <c r="H2326" s="21" t="str">
        <f>VLOOKUP(B2326,属性中转表!A:F,6,FALSE)</f>
        <v>"hp":66600,"atk":1850</v>
      </c>
      <c r="I2326" s="20" t="str">
        <f>IF(VLOOKUP(B2326,属性中转表!A:G,7,FALSE)=0,"",VLOOKUP(VLOOKUP(B2326,属性中转表!A:G,7,FALSE),属性中转表!$K$2:$P$21,6,0))&amp;IF(VLOOKUP(B2326,属性中转表!A:G,7,FALSE)&gt;=50,VLOOKUP(A2326,英雄数据表!A:K,9,0),IF(VLOOKUP(B2326,属性中转表!A:G,7,FALSE)&gt;=25,VLOOKUP(A2326,英雄数据表!A:K,5,0),""))</f>
        <v>"atk":300,"hp":5000,"undpspro":50</v>
      </c>
      <c r="J2326" s="20" t="str">
        <f>IF(I2326="","",属性中转表!$I$1&amp;(IF(VLOOKUP(B2326,属性中转表!A:G,7,FALSE)=0,0,VLOOKUP(VLOOKUP(B2326,属性中转表!A:G,7,FALSE),属性中转表!$K$2:$P$21,4,0)))+IFERROR(VLOOKUP(A2326,英雄数据表!A:K,IF(武魂!B2326&gt;=50,10,IF(武魂!B2326&gt;=25,6)),0),0))</f>
        <v>,"dpspro":50</v>
      </c>
      <c r="K2326" s="32" t="str">
        <f t="shared" si="161"/>
        <v>"atk":300,"hp":5000,"undpspro":50,"dpspro":50</v>
      </c>
      <c r="L2326" s="20" t="str">
        <f>IF(B2326&gt;=50,VLOOKUP(A2326,英雄数据表!A:L,11,FALSE),IF(B2326&gt;=25,VLOOKUP(A2326,英雄数据表!A:L,7,0),""))</f>
        <v>"2206601004"</v>
      </c>
      <c r="M2326" s="20" t="str">
        <f>IFERROR(VLOOKUP(B2326,属性中转表!$K$2:$O$21,5,FALSE),"")</f>
        <v/>
      </c>
      <c r="N2326" s="20" t="str">
        <f>IF(B2326=25,VLOOKUP(A2326,英雄数据表!A:L,8,FALSE),IF(B2326=50,VLOOKUP(A2326,英雄数据表!A:L,12,0),""))</f>
        <v>自身死亡时，火焰将永远灼烧敌人，对全体敌人造成18%攻击燃烧伤害，直到目标死亡</v>
      </c>
    </row>
    <row r="2327" spans="1:14" x14ac:dyDescent="0.3">
      <c r="A2327" s="20">
        <v>22066</v>
      </c>
      <c r="B2327" s="21">
        <f t="shared" si="158"/>
        <v>26</v>
      </c>
      <c r="C2327" s="21">
        <v>5</v>
      </c>
      <c r="D2327" s="21">
        <f>VLOOKUP(A2327,英雄数据表!A:D,4,0)</f>
        <v>2</v>
      </c>
      <c r="E2327" s="20" t="str">
        <f>VLOOKUP(A2327,英雄数据表!A:C,3,0)</f>
        <v>烈焰王冠</v>
      </c>
      <c r="F2327" s="20">
        <f t="shared" si="159"/>
        <v>22066</v>
      </c>
      <c r="G2327" s="20">
        <f t="shared" si="160"/>
        <v>22066</v>
      </c>
      <c r="H2327" s="21" t="str">
        <f>VLOOKUP(B2327,属性中转表!A:F,6,FALSE)</f>
        <v>"hp":70200,"atk":1950</v>
      </c>
      <c r="I2327" s="20" t="str">
        <f>IF(VLOOKUP(B2327,属性中转表!A:G,7,FALSE)=0,"",VLOOKUP(VLOOKUP(B2327,属性中转表!A:G,7,FALSE),属性中转表!$K$2:$P$21,6,0))&amp;IF(VLOOKUP(B2327,属性中转表!A:G,7,FALSE)&gt;=50,VLOOKUP(A2327,英雄数据表!A:K,9,0),IF(VLOOKUP(B2327,属性中转表!A:G,7,FALSE)&gt;=25,VLOOKUP(A2327,英雄数据表!A:K,5,0),""))</f>
        <v>"atk":300,"hp":5000,"undpspro":50</v>
      </c>
      <c r="J2327" s="20" t="str">
        <f>IF(I2327="","",属性中转表!$I$1&amp;(IF(VLOOKUP(B2327,属性中转表!A:G,7,FALSE)=0,0,VLOOKUP(VLOOKUP(B2327,属性中转表!A:G,7,FALSE),属性中转表!$K$2:$P$21,4,0)))+IFERROR(VLOOKUP(A2327,英雄数据表!A:K,IF(武魂!B2327&gt;=50,10,IF(武魂!B2327&gt;=25,6)),0),0))</f>
        <v>,"dpspro":50</v>
      </c>
      <c r="K2327" s="32" t="str">
        <f t="shared" si="161"/>
        <v>"atk":300,"hp":5000,"undpspro":50,"dpspro":50</v>
      </c>
      <c r="L2327" s="20" t="str">
        <f>IF(B2327&gt;=50,VLOOKUP(A2327,英雄数据表!A:L,11,FALSE),IF(B2327&gt;=25,VLOOKUP(A2327,英雄数据表!A:L,7,0),""))</f>
        <v>"2206601004"</v>
      </c>
      <c r="M2327" s="20" t="str">
        <f>IFERROR(VLOOKUP(B2327,属性中转表!$K$2:$O$21,5,FALSE),"")</f>
        <v/>
      </c>
      <c r="N2327" s="20" t="str">
        <f>IF(B2327=25,VLOOKUP(A2327,英雄数据表!A:L,8,FALSE),IF(B2327=50,VLOOKUP(A2327,英雄数据表!A:L,12,0),""))</f>
        <v/>
      </c>
    </row>
    <row r="2328" spans="1:14" x14ac:dyDescent="0.3">
      <c r="A2328" s="20">
        <v>22066</v>
      </c>
      <c r="B2328" s="21">
        <f t="shared" si="158"/>
        <v>27</v>
      </c>
      <c r="C2328" s="21">
        <v>5</v>
      </c>
      <c r="D2328" s="21">
        <f>VLOOKUP(A2328,英雄数据表!A:D,4,0)</f>
        <v>2</v>
      </c>
      <c r="E2328" s="20" t="str">
        <f>VLOOKUP(A2328,英雄数据表!A:C,3,0)</f>
        <v>烈焰王冠</v>
      </c>
      <c r="F2328" s="20">
        <f t="shared" si="159"/>
        <v>22066</v>
      </c>
      <c r="G2328" s="20">
        <f t="shared" si="160"/>
        <v>22066</v>
      </c>
      <c r="H2328" s="21" t="str">
        <f>VLOOKUP(B2328,属性中转表!A:F,6,FALSE)</f>
        <v>"hp":73800,"atk":2050</v>
      </c>
      <c r="I2328" s="20" t="str">
        <f>IF(VLOOKUP(B2328,属性中转表!A:G,7,FALSE)=0,"",VLOOKUP(VLOOKUP(B2328,属性中转表!A:G,7,FALSE),属性中转表!$K$2:$P$21,6,0))&amp;IF(VLOOKUP(B2328,属性中转表!A:G,7,FALSE)&gt;=50,VLOOKUP(A2328,英雄数据表!A:K,9,0),IF(VLOOKUP(B2328,属性中转表!A:G,7,FALSE)&gt;=25,VLOOKUP(A2328,英雄数据表!A:K,5,0),""))</f>
        <v>"atk":300,"hp":5000,"undpspro":50</v>
      </c>
      <c r="J2328" s="20" t="str">
        <f>IF(I2328="","",属性中转表!$I$1&amp;(IF(VLOOKUP(B2328,属性中转表!A:G,7,FALSE)=0,0,VLOOKUP(VLOOKUP(B2328,属性中转表!A:G,7,FALSE),属性中转表!$K$2:$P$21,4,0)))+IFERROR(VLOOKUP(A2328,英雄数据表!A:K,IF(武魂!B2328&gt;=50,10,IF(武魂!B2328&gt;=25,6)),0),0))</f>
        <v>,"dpspro":50</v>
      </c>
      <c r="K2328" s="32" t="str">
        <f t="shared" si="161"/>
        <v>"atk":300,"hp":5000,"undpspro":50,"dpspro":50</v>
      </c>
      <c r="L2328" s="20" t="str">
        <f>IF(B2328&gt;=50,VLOOKUP(A2328,英雄数据表!A:L,11,FALSE),IF(B2328&gt;=25,VLOOKUP(A2328,英雄数据表!A:L,7,0),""))</f>
        <v>"2206601004"</v>
      </c>
      <c r="M2328" s="20" t="str">
        <f>IFERROR(VLOOKUP(B2328,属性中转表!$K$2:$O$21,5,FALSE),"")</f>
        <v/>
      </c>
      <c r="N2328" s="20" t="str">
        <f>IF(B2328=25,VLOOKUP(A2328,英雄数据表!A:L,8,FALSE),IF(B2328=50,VLOOKUP(A2328,英雄数据表!A:L,12,0),""))</f>
        <v/>
      </c>
    </row>
    <row r="2329" spans="1:14" x14ac:dyDescent="0.3">
      <c r="A2329" s="20">
        <v>22066</v>
      </c>
      <c r="B2329" s="21">
        <f t="shared" si="158"/>
        <v>28</v>
      </c>
      <c r="C2329" s="21">
        <v>5</v>
      </c>
      <c r="D2329" s="21">
        <f>VLOOKUP(A2329,英雄数据表!A:D,4,0)</f>
        <v>2</v>
      </c>
      <c r="E2329" s="20" t="str">
        <f>VLOOKUP(A2329,英雄数据表!A:C,3,0)</f>
        <v>烈焰王冠</v>
      </c>
      <c r="F2329" s="20">
        <f t="shared" si="159"/>
        <v>22066</v>
      </c>
      <c r="G2329" s="20">
        <f t="shared" si="160"/>
        <v>22066</v>
      </c>
      <c r="H2329" s="21" t="str">
        <f>VLOOKUP(B2329,属性中转表!A:F,6,FALSE)</f>
        <v>"hp":77400,"atk":2150</v>
      </c>
      <c r="I2329" s="20" t="str">
        <f>IF(VLOOKUP(B2329,属性中转表!A:G,7,FALSE)=0,"",VLOOKUP(VLOOKUP(B2329,属性中转表!A:G,7,FALSE),属性中转表!$K$2:$P$21,6,0))&amp;IF(VLOOKUP(B2329,属性中转表!A:G,7,FALSE)&gt;=50,VLOOKUP(A2329,英雄数据表!A:K,9,0),IF(VLOOKUP(B2329,属性中转表!A:G,7,FALSE)&gt;=25,VLOOKUP(A2329,英雄数据表!A:K,5,0),""))</f>
        <v>"atk":300,"hp":5000,"undpspro":50</v>
      </c>
      <c r="J2329" s="20" t="str">
        <f>IF(I2329="","",属性中转表!$I$1&amp;(IF(VLOOKUP(B2329,属性中转表!A:G,7,FALSE)=0,0,VLOOKUP(VLOOKUP(B2329,属性中转表!A:G,7,FALSE),属性中转表!$K$2:$P$21,4,0)))+IFERROR(VLOOKUP(A2329,英雄数据表!A:K,IF(武魂!B2329&gt;=50,10,IF(武魂!B2329&gt;=25,6)),0),0))</f>
        <v>,"dpspro":50</v>
      </c>
      <c r="K2329" s="32" t="str">
        <f t="shared" si="161"/>
        <v>"atk":300,"hp":5000,"undpspro":50,"dpspro":50</v>
      </c>
      <c r="L2329" s="20" t="str">
        <f>IF(B2329&gt;=50,VLOOKUP(A2329,英雄数据表!A:L,11,FALSE),IF(B2329&gt;=25,VLOOKUP(A2329,英雄数据表!A:L,7,0),""))</f>
        <v>"2206601004"</v>
      </c>
      <c r="M2329" s="20" t="str">
        <f>IFERROR(VLOOKUP(B2329,属性中转表!$K$2:$O$21,5,FALSE),"")</f>
        <v/>
      </c>
      <c r="N2329" s="20" t="str">
        <f>IF(B2329=25,VLOOKUP(A2329,英雄数据表!A:L,8,FALSE),IF(B2329=50,VLOOKUP(A2329,英雄数据表!A:L,12,0),""))</f>
        <v/>
      </c>
    </row>
    <row r="2330" spans="1:14" x14ac:dyDescent="0.3">
      <c r="A2330" s="20">
        <v>22066</v>
      </c>
      <c r="B2330" s="21">
        <f t="shared" si="158"/>
        <v>29</v>
      </c>
      <c r="C2330" s="21">
        <v>5</v>
      </c>
      <c r="D2330" s="21">
        <f>VLOOKUP(A2330,英雄数据表!A:D,4,0)</f>
        <v>2</v>
      </c>
      <c r="E2330" s="20" t="str">
        <f>VLOOKUP(A2330,英雄数据表!A:C,3,0)</f>
        <v>烈焰王冠</v>
      </c>
      <c r="F2330" s="20">
        <f t="shared" si="159"/>
        <v>22066</v>
      </c>
      <c r="G2330" s="20">
        <f t="shared" si="160"/>
        <v>22066</v>
      </c>
      <c r="H2330" s="21" t="str">
        <f>VLOOKUP(B2330,属性中转表!A:F,6,FALSE)</f>
        <v>"hp":81000,"atk":2250</v>
      </c>
      <c r="I2330" s="20" t="str">
        <f>IF(VLOOKUP(B2330,属性中转表!A:G,7,FALSE)=0,"",VLOOKUP(VLOOKUP(B2330,属性中转表!A:G,7,FALSE),属性中转表!$K$2:$P$21,6,0))&amp;IF(VLOOKUP(B2330,属性中转表!A:G,7,FALSE)&gt;=50,VLOOKUP(A2330,英雄数据表!A:K,9,0),IF(VLOOKUP(B2330,属性中转表!A:G,7,FALSE)&gt;=25,VLOOKUP(A2330,英雄数据表!A:K,5,0),""))</f>
        <v>"atk":300,"hp":5000,"undpspro":50</v>
      </c>
      <c r="J2330" s="20" t="str">
        <f>IF(I2330="","",属性中转表!$I$1&amp;(IF(VLOOKUP(B2330,属性中转表!A:G,7,FALSE)=0,0,VLOOKUP(VLOOKUP(B2330,属性中转表!A:G,7,FALSE),属性中转表!$K$2:$P$21,4,0)))+IFERROR(VLOOKUP(A2330,英雄数据表!A:K,IF(武魂!B2330&gt;=50,10,IF(武魂!B2330&gt;=25,6)),0),0))</f>
        <v>,"dpspro":50</v>
      </c>
      <c r="K2330" s="32" t="str">
        <f t="shared" si="161"/>
        <v>"atk":300,"hp":5000,"undpspro":50,"dpspro":50</v>
      </c>
      <c r="L2330" s="20" t="str">
        <f>IF(B2330&gt;=50,VLOOKUP(A2330,英雄数据表!A:L,11,FALSE),IF(B2330&gt;=25,VLOOKUP(A2330,英雄数据表!A:L,7,0),""))</f>
        <v>"2206601004"</v>
      </c>
      <c r="M2330" s="20" t="str">
        <f>IFERROR(VLOOKUP(B2330,属性中转表!$K$2:$O$21,5,FALSE),"")</f>
        <v/>
      </c>
      <c r="N2330" s="20" t="str">
        <f>IF(B2330=25,VLOOKUP(A2330,英雄数据表!A:L,8,FALSE),IF(B2330=50,VLOOKUP(A2330,英雄数据表!A:L,12,0),""))</f>
        <v/>
      </c>
    </row>
    <row r="2331" spans="1:14" x14ac:dyDescent="0.3">
      <c r="A2331" s="20">
        <v>22066</v>
      </c>
      <c r="B2331" s="21">
        <f t="shared" si="158"/>
        <v>30</v>
      </c>
      <c r="C2331" s="21">
        <v>5</v>
      </c>
      <c r="D2331" s="21">
        <f>VLOOKUP(A2331,英雄数据表!A:D,4,0)</f>
        <v>2</v>
      </c>
      <c r="E2331" s="20" t="str">
        <f>VLOOKUP(A2331,英雄数据表!A:C,3,0)</f>
        <v>烈焰王冠</v>
      </c>
      <c r="F2331" s="20">
        <f t="shared" si="159"/>
        <v>22066</v>
      </c>
      <c r="G2331" s="20">
        <f t="shared" si="160"/>
        <v>22066</v>
      </c>
      <c r="H2331" s="21" t="str">
        <f>VLOOKUP(B2331,属性中转表!A:F,6,FALSE)</f>
        <v>"hp":84600,"atk":2350</v>
      </c>
      <c r="I2331" s="20" t="str">
        <f>IF(VLOOKUP(B2331,属性中转表!A:G,7,FALSE)=0,"",VLOOKUP(VLOOKUP(B2331,属性中转表!A:G,7,FALSE),属性中转表!$K$2:$P$21,6,0))&amp;IF(VLOOKUP(B2331,属性中转表!A:G,7,FALSE)&gt;=50,VLOOKUP(A2331,英雄数据表!A:K,9,0),IF(VLOOKUP(B2331,属性中转表!A:G,7,FALSE)&gt;=25,VLOOKUP(A2331,英雄数据表!A:K,5,0),""))</f>
        <v>"atk":300,"hp":5000,"undpspro":100</v>
      </c>
      <c r="J2331" s="20" t="str">
        <f>IF(I2331="","",属性中转表!$I$1&amp;(IF(VLOOKUP(B2331,属性中转表!A:G,7,FALSE)=0,0,VLOOKUP(VLOOKUP(B2331,属性中转表!A:G,7,FALSE),属性中转表!$K$2:$P$21,4,0)))+IFERROR(VLOOKUP(A2331,英雄数据表!A:K,IF(武魂!B2331&gt;=50,10,IF(武魂!B2331&gt;=25,6)),0),0))</f>
        <v>,"dpspro":50</v>
      </c>
      <c r="K2331" s="32" t="str">
        <f t="shared" si="161"/>
        <v>"atk":300,"hp":5000,"undpspro":100,"dpspro":50</v>
      </c>
      <c r="L2331" s="20" t="str">
        <f>IF(B2331&gt;=50,VLOOKUP(A2331,英雄数据表!A:L,11,FALSE),IF(B2331&gt;=25,VLOOKUP(A2331,英雄数据表!A:L,7,0),""))</f>
        <v>"2206601004"</v>
      </c>
      <c r="M2331" s="20" t="str">
        <f>IFERROR(VLOOKUP(B2331,属性中转表!$K$2:$O$21,5,FALSE),"")</f>
        <v>"undpspro":50</v>
      </c>
      <c r="N2331" s="20" t="str">
        <f>IF(B2331=25,VLOOKUP(A2331,英雄数据表!A:L,8,FALSE),IF(B2331=50,VLOOKUP(A2331,英雄数据表!A:L,12,0),""))</f>
        <v/>
      </c>
    </row>
    <row r="2332" spans="1:14" x14ac:dyDescent="0.3">
      <c r="A2332" s="20">
        <v>22066</v>
      </c>
      <c r="B2332" s="21">
        <f t="shared" si="158"/>
        <v>31</v>
      </c>
      <c r="C2332" s="21">
        <v>5</v>
      </c>
      <c r="D2332" s="21">
        <f>VLOOKUP(A2332,英雄数据表!A:D,4,0)</f>
        <v>2</v>
      </c>
      <c r="E2332" s="20" t="str">
        <f>VLOOKUP(A2332,英雄数据表!A:C,3,0)</f>
        <v>烈焰王冠</v>
      </c>
      <c r="F2332" s="20">
        <f t="shared" si="159"/>
        <v>22066</v>
      </c>
      <c r="G2332" s="20">
        <f t="shared" si="160"/>
        <v>22066</v>
      </c>
      <c r="H2332" s="21" t="str">
        <f>VLOOKUP(B2332,属性中转表!A:F,6,FALSE)</f>
        <v>"hp":89100,"atk":2475</v>
      </c>
      <c r="I2332" s="20" t="str">
        <f>IF(VLOOKUP(B2332,属性中转表!A:G,7,FALSE)=0,"",VLOOKUP(VLOOKUP(B2332,属性中转表!A:G,7,FALSE),属性中转表!$K$2:$P$21,6,0))&amp;IF(VLOOKUP(B2332,属性中转表!A:G,7,FALSE)&gt;=50,VLOOKUP(A2332,英雄数据表!A:K,9,0),IF(VLOOKUP(B2332,属性中转表!A:G,7,FALSE)&gt;=25,VLOOKUP(A2332,英雄数据表!A:K,5,0),""))</f>
        <v>"atk":300,"hp":5000,"undpspro":100</v>
      </c>
      <c r="J2332" s="20" t="str">
        <f>IF(I2332="","",属性中转表!$I$1&amp;(IF(VLOOKUP(B2332,属性中转表!A:G,7,FALSE)=0,0,VLOOKUP(VLOOKUP(B2332,属性中转表!A:G,7,FALSE),属性中转表!$K$2:$P$21,4,0)))+IFERROR(VLOOKUP(A2332,英雄数据表!A:K,IF(武魂!B2332&gt;=50,10,IF(武魂!B2332&gt;=25,6)),0),0))</f>
        <v>,"dpspro":50</v>
      </c>
      <c r="K2332" s="32" t="str">
        <f t="shared" si="161"/>
        <v>"atk":300,"hp":5000,"undpspro":100,"dpspro":50</v>
      </c>
      <c r="L2332" s="20" t="str">
        <f>IF(B2332&gt;=50,VLOOKUP(A2332,英雄数据表!A:L,11,FALSE),IF(B2332&gt;=25,VLOOKUP(A2332,英雄数据表!A:L,7,0),""))</f>
        <v>"2206601004"</v>
      </c>
      <c r="M2332" s="20" t="str">
        <f>IFERROR(VLOOKUP(B2332,属性中转表!$K$2:$O$21,5,FALSE),"")</f>
        <v/>
      </c>
      <c r="N2332" s="20" t="str">
        <f>IF(B2332=25,VLOOKUP(A2332,英雄数据表!A:L,8,FALSE),IF(B2332=50,VLOOKUP(A2332,英雄数据表!A:L,12,0),""))</f>
        <v/>
      </c>
    </row>
    <row r="2333" spans="1:14" x14ac:dyDescent="0.3">
      <c r="A2333" s="20">
        <v>22066</v>
      </c>
      <c r="B2333" s="21">
        <f t="shared" si="158"/>
        <v>32</v>
      </c>
      <c r="C2333" s="21">
        <v>5</v>
      </c>
      <c r="D2333" s="21">
        <f>VLOOKUP(A2333,英雄数据表!A:D,4,0)</f>
        <v>2</v>
      </c>
      <c r="E2333" s="20" t="str">
        <f>VLOOKUP(A2333,英雄数据表!A:C,3,0)</f>
        <v>烈焰王冠</v>
      </c>
      <c r="F2333" s="20">
        <f t="shared" si="159"/>
        <v>22066</v>
      </c>
      <c r="G2333" s="20">
        <f t="shared" si="160"/>
        <v>22066</v>
      </c>
      <c r="H2333" s="21" t="str">
        <f>VLOOKUP(B2333,属性中转表!A:F,6,FALSE)</f>
        <v>"hp":93600,"atk":2600</v>
      </c>
      <c r="I2333" s="20" t="str">
        <f>IF(VLOOKUP(B2333,属性中转表!A:G,7,FALSE)=0,"",VLOOKUP(VLOOKUP(B2333,属性中转表!A:G,7,FALSE),属性中转表!$K$2:$P$21,6,0))&amp;IF(VLOOKUP(B2333,属性中转表!A:G,7,FALSE)&gt;=50,VLOOKUP(A2333,英雄数据表!A:K,9,0),IF(VLOOKUP(B2333,属性中转表!A:G,7,FALSE)&gt;=25,VLOOKUP(A2333,英雄数据表!A:K,5,0),""))</f>
        <v>"atk":300,"hp":5000,"undpspro":100</v>
      </c>
      <c r="J2333" s="20" t="str">
        <f>IF(I2333="","",属性中转表!$I$1&amp;(IF(VLOOKUP(B2333,属性中转表!A:G,7,FALSE)=0,0,VLOOKUP(VLOOKUP(B2333,属性中转表!A:G,7,FALSE),属性中转表!$K$2:$P$21,4,0)))+IFERROR(VLOOKUP(A2333,英雄数据表!A:K,IF(武魂!B2333&gt;=50,10,IF(武魂!B2333&gt;=25,6)),0),0))</f>
        <v>,"dpspro":50</v>
      </c>
      <c r="K2333" s="32" t="str">
        <f t="shared" si="161"/>
        <v>"atk":300,"hp":5000,"undpspro":100,"dpspro":50</v>
      </c>
      <c r="L2333" s="20" t="str">
        <f>IF(B2333&gt;=50,VLOOKUP(A2333,英雄数据表!A:L,11,FALSE),IF(B2333&gt;=25,VLOOKUP(A2333,英雄数据表!A:L,7,0),""))</f>
        <v>"2206601004"</v>
      </c>
      <c r="M2333" s="20" t="str">
        <f>IFERROR(VLOOKUP(B2333,属性中转表!$K$2:$O$21,5,FALSE),"")</f>
        <v/>
      </c>
      <c r="N2333" s="20" t="str">
        <f>IF(B2333=25,VLOOKUP(A2333,英雄数据表!A:L,8,FALSE),IF(B2333=50,VLOOKUP(A2333,英雄数据表!A:L,12,0),""))</f>
        <v/>
      </c>
    </row>
    <row r="2334" spans="1:14" x14ac:dyDescent="0.3">
      <c r="A2334" s="20">
        <v>22066</v>
      </c>
      <c r="B2334" s="21">
        <f t="shared" si="158"/>
        <v>33</v>
      </c>
      <c r="C2334" s="21">
        <v>5</v>
      </c>
      <c r="D2334" s="21">
        <f>VLOOKUP(A2334,英雄数据表!A:D,4,0)</f>
        <v>2</v>
      </c>
      <c r="E2334" s="20" t="str">
        <f>VLOOKUP(A2334,英雄数据表!A:C,3,0)</f>
        <v>烈焰王冠</v>
      </c>
      <c r="F2334" s="20">
        <f t="shared" si="159"/>
        <v>22066</v>
      </c>
      <c r="G2334" s="20">
        <f t="shared" si="160"/>
        <v>22066</v>
      </c>
      <c r="H2334" s="21" t="str">
        <f>VLOOKUP(B2334,属性中转表!A:F,6,FALSE)</f>
        <v>"hp":98100,"atk":2725</v>
      </c>
      <c r="I2334" s="20" t="str">
        <f>IF(VLOOKUP(B2334,属性中转表!A:G,7,FALSE)=0,"",VLOOKUP(VLOOKUP(B2334,属性中转表!A:G,7,FALSE),属性中转表!$K$2:$P$21,6,0))&amp;IF(VLOOKUP(B2334,属性中转表!A:G,7,FALSE)&gt;=50,VLOOKUP(A2334,英雄数据表!A:K,9,0),IF(VLOOKUP(B2334,属性中转表!A:G,7,FALSE)&gt;=25,VLOOKUP(A2334,英雄数据表!A:K,5,0),""))</f>
        <v>"atk":300,"hp":5000,"undpspro":100</v>
      </c>
      <c r="J2334" s="20" t="str">
        <f>IF(I2334="","",属性中转表!$I$1&amp;(IF(VLOOKUP(B2334,属性中转表!A:G,7,FALSE)=0,0,VLOOKUP(VLOOKUP(B2334,属性中转表!A:G,7,FALSE),属性中转表!$K$2:$P$21,4,0)))+IFERROR(VLOOKUP(A2334,英雄数据表!A:K,IF(武魂!B2334&gt;=50,10,IF(武魂!B2334&gt;=25,6)),0),0))</f>
        <v>,"dpspro":50</v>
      </c>
      <c r="K2334" s="32" t="str">
        <f t="shared" si="161"/>
        <v>"atk":300,"hp":5000,"undpspro":100,"dpspro":50</v>
      </c>
      <c r="L2334" s="20" t="str">
        <f>IF(B2334&gt;=50,VLOOKUP(A2334,英雄数据表!A:L,11,FALSE),IF(B2334&gt;=25,VLOOKUP(A2334,英雄数据表!A:L,7,0),""))</f>
        <v>"2206601004"</v>
      </c>
      <c r="M2334" s="20" t="str">
        <f>IFERROR(VLOOKUP(B2334,属性中转表!$K$2:$O$21,5,FALSE),"")</f>
        <v/>
      </c>
      <c r="N2334" s="20" t="str">
        <f>IF(B2334=25,VLOOKUP(A2334,英雄数据表!A:L,8,FALSE),IF(B2334=50,VLOOKUP(A2334,英雄数据表!A:L,12,0),""))</f>
        <v/>
      </c>
    </row>
    <row r="2335" spans="1:14" x14ac:dyDescent="0.3">
      <c r="A2335" s="20">
        <v>22066</v>
      </c>
      <c r="B2335" s="21">
        <f t="shared" si="158"/>
        <v>34</v>
      </c>
      <c r="C2335" s="21">
        <v>5</v>
      </c>
      <c r="D2335" s="21">
        <f>VLOOKUP(A2335,英雄数据表!A:D,4,0)</f>
        <v>2</v>
      </c>
      <c r="E2335" s="20" t="str">
        <f>VLOOKUP(A2335,英雄数据表!A:C,3,0)</f>
        <v>烈焰王冠</v>
      </c>
      <c r="F2335" s="20">
        <f t="shared" si="159"/>
        <v>22066</v>
      </c>
      <c r="G2335" s="20">
        <f t="shared" si="160"/>
        <v>22066</v>
      </c>
      <c r="H2335" s="21" t="str">
        <f>VLOOKUP(B2335,属性中转表!A:F,6,FALSE)</f>
        <v>"hp":102600,"atk":2850</v>
      </c>
      <c r="I2335" s="20" t="str">
        <f>IF(VLOOKUP(B2335,属性中转表!A:G,7,FALSE)=0,"",VLOOKUP(VLOOKUP(B2335,属性中转表!A:G,7,FALSE),属性中转表!$K$2:$P$21,6,0))&amp;IF(VLOOKUP(B2335,属性中转表!A:G,7,FALSE)&gt;=50,VLOOKUP(A2335,英雄数据表!A:K,9,0),IF(VLOOKUP(B2335,属性中转表!A:G,7,FALSE)&gt;=25,VLOOKUP(A2335,英雄数据表!A:K,5,0),""))</f>
        <v>"atk":300,"hp":5000,"undpspro":100</v>
      </c>
      <c r="J2335" s="20" t="str">
        <f>IF(I2335="","",属性中转表!$I$1&amp;(IF(VLOOKUP(B2335,属性中转表!A:G,7,FALSE)=0,0,VLOOKUP(VLOOKUP(B2335,属性中转表!A:G,7,FALSE),属性中转表!$K$2:$P$21,4,0)))+IFERROR(VLOOKUP(A2335,英雄数据表!A:K,IF(武魂!B2335&gt;=50,10,IF(武魂!B2335&gt;=25,6)),0),0))</f>
        <v>,"dpspro":50</v>
      </c>
      <c r="K2335" s="32" t="str">
        <f t="shared" si="161"/>
        <v>"atk":300,"hp":5000,"undpspro":100,"dpspro":50</v>
      </c>
      <c r="L2335" s="20" t="str">
        <f>IF(B2335&gt;=50,VLOOKUP(A2335,英雄数据表!A:L,11,FALSE),IF(B2335&gt;=25,VLOOKUP(A2335,英雄数据表!A:L,7,0),""))</f>
        <v>"2206601004"</v>
      </c>
      <c r="M2335" s="20" t="str">
        <f>IFERROR(VLOOKUP(B2335,属性中转表!$K$2:$O$21,5,FALSE),"")</f>
        <v/>
      </c>
      <c r="N2335" s="20" t="str">
        <f>IF(B2335=25,VLOOKUP(A2335,英雄数据表!A:L,8,FALSE),IF(B2335=50,VLOOKUP(A2335,英雄数据表!A:L,12,0),""))</f>
        <v/>
      </c>
    </row>
    <row r="2336" spans="1:14" x14ac:dyDescent="0.3">
      <c r="A2336" s="20">
        <v>22066</v>
      </c>
      <c r="B2336" s="21">
        <f t="shared" si="158"/>
        <v>35</v>
      </c>
      <c r="C2336" s="21">
        <v>5</v>
      </c>
      <c r="D2336" s="21">
        <f>VLOOKUP(A2336,英雄数据表!A:D,4,0)</f>
        <v>2</v>
      </c>
      <c r="E2336" s="20" t="str">
        <f>VLOOKUP(A2336,英雄数据表!A:C,3,0)</f>
        <v>烈焰王冠</v>
      </c>
      <c r="F2336" s="20">
        <f t="shared" si="159"/>
        <v>22066</v>
      </c>
      <c r="G2336" s="20">
        <f t="shared" si="160"/>
        <v>22066</v>
      </c>
      <c r="H2336" s="21" t="str">
        <f>VLOOKUP(B2336,属性中转表!A:F,6,FALSE)</f>
        <v>"hp":107100,"atk":2975</v>
      </c>
      <c r="I2336" s="20" t="str">
        <f>IF(VLOOKUP(B2336,属性中转表!A:G,7,FALSE)=0,"",VLOOKUP(VLOOKUP(B2336,属性中转表!A:G,7,FALSE),属性中转表!$K$2:$P$21,6,0))&amp;IF(VLOOKUP(B2336,属性中转表!A:G,7,FALSE)&gt;=50,VLOOKUP(A2336,英雄数据表!A:K,9,0),IF(VLOOKUP(B2336,属性中转表!A:G,7,FALSE)&gt;=25,VLOOKUP(A2336,英雄数据表!A:K,5,0),""))</f>
        <v>"atk":300,"hp":5000,"undpspro":100</v>
      </c>
      <c r="J2336" s="20" t="str">
        <f>IF(I2336="","",属性中转表!$I$1&amp;(IF(VLOOKUP(B2336,属性中转表!A:G,7,FALSE)=0,0,VLOOKUP(VLOOKUP(B2336,属性中转表!A:G,7,FALSE),属性中转表!$K$2:$P$21,4,0)))+IFERROR(VLOOKUP(A2336,英雄数据表!A:K,IF(武魂!B2336&gt;=50,10,IF(武魂!B2336&gt;=25,6)),0),0))</f>
        <v>,"dpspro":100</v>
      </c>
      <c r="K2336" s="32" t="str">
        <f t="shared" si="161"/>
        <v>"atk":300,"hp":5000,"undpspro":100,"dpspro":100</v>
      </c>
      <c r="L2336" s="20" t="str">
        <f>IF(B2336&gt;=50,VLOOKUP(A2336,英雄数据表!A:L,11,FALSE),IF(B2336&gt;=25,VLOOKUP(A2336,英雄数据表!A:L,7,0),""))</f>
        <v>"2206601004"</v>
      </c>
      <c r="M2336" s="20" t="str">
        <f>IFERROR(VLOOKUP(B2336,属性中转表!$K$2:$O$21,5,FALSE),"")</f>
        <v>"dpspro":50</v>
      </c>
      <c r="N2336" s="20" t="str">
        <f>IF(B2336=25,VLOOKUP(A2336,英雄数据表!A:L,8,FALSE),IF(B2336=50,VLOOKUP(A2336,英雄数据表!A:L,12,0),""))</f>
        <v/>
      </c>
    </row>
    <row r="2337" spans="1:14" x14ac:dyDescent="0.3">
      <c r="A2337" s="20">
        <v>22066</v>
      </c>
      <c r="B2337" s="21">
        <f t="shared" si="158"/>
        <v>36</v>
      </c>
      <c r="C2337" s="21">
        <v>5</v>
      </c>
      <c r="D2337" s="21">
        <f>VLOOKUP(A2337,英雄数据表!A:D,4,0)</f>
        <v>2</v>
      </c>
      <c r="E2337" s="20" t="str">
        <f>VLOOKUP(A2337,英雄数据表!A:C,3,0)</f>
        <v>烈焰王冠</v>
      </c>
      <c r="F2337" s="20">
        <f t="shared" si="159"/>
        <v>22066</v>
      </c>
      <c r="G2337" s="20">
        <f t="shared" si="160"/>
        <v>22066</v>
      </c>
      <c r="H2337" s="21" t="str">
        <f>VLOOKUP(B2337,属性中转表!A:F,6,FALSE)</f>
        <v>"hp":111600,"atk":3100</v>
      </c>
      <c r="I2337" s="20" t="str">
        <f>IF(VLOOKUP(B2337,属性中转表!A:G,7,FALSE)=0,"",VLOOKUP(VLOOKUP(B2337,属性中转表!A:G,7,FALSE),属性中转表!$K$2:$P$21,6,0))&amp;IF(VLOOKUP(B2337,属性中转表!A:G,7,FALSE)&gt;=50,VLOOKUP(A2337,英雄数据表!A:K,9,0),IF(VLOOKUP(B2337,属性中转表!A:G,7,FALSE)&gt;=25,VLOOKUP(A2337,英雄数据表!A:K,5,0),""))</f>
        <v>"atk":300,"hp":5000,"undpspro":100</v>
      </c>
      <c r="J2337" s="20" t="str">
        <f>IF(I2337="","",属性中转表!$I$1&amp;(IF(VLOOKUP(B2337,属性中转表!A:G,7,FALSE)=0,0,VLOOKUP(VLOOKUP(B2337,属性中转表!A:G,7,FALSE),属性中转表!$K$2:$P$21,4,0)))+IFERROR(VLOOKUP(A2337,英雄数据表!A:K,IF(武魂!B2337&gt;=50,10,IF(武魂!B2337&gt;=25,6)),0),0))</f>
        <v>,"dpspro":100</v>
      </c>
      <c r="K2337" s="32" t="str">
        <f t="shared" si="161"/>
        <v>"atk":300,"hp":5000,"undpspro":100,"dpspro":100</v>
      </c>
      <c r="L2337" s="20" t="str">
        <f>IF(B2337&gt;=50,VLOOKUP(A2337,英雄数据表!A:L,11,FALSE),IF(B2337&gt;=25,VLOOKUP(A2337,英雄数据表!A:L,7,0),""))</f>
        <v>"2206601004"</v>
      </c>
      <c r="M2337" s="20" t="str">
        <f>IFERROR(VLOOKUP(B2337,属性中转表!$K$2:$O$21,5,FALSE),"")</f>
        <v/>
      </c>
      <c r="N2337" s="20" t="str">
        <f>IF(B2337=25,VLOOKUP(A2337,英雄数据表!A:L,8,FALSE),IF(B2337=50,VLOOKUP(A2337,英雄数据表!A:L,12,0),""))</f>
        <v/>
      </c>
    </row>
    <row r="2338" spans="1:14" x14ac:dyDescent="0.3">
      <c r="A2338" s="20">
        <v>22066</v>
      </c>
      <c r="B2338" s="21">
        <f t="shared" si="158"/>
        <v>37</v>
      </c>
      <c r="C2338" s="21">
        <v>5</v>
      </c>
      <c r="D2338" s="21">
        <f>VLOOKUP(A2338,英雄数据表!A:D,4,0)</f>
        <v>2</v>
      </c>
      <c r="E2338" s="20" t="str">
        <f>VLOOKUP(A2338,英雄数据表!A:C,3,0)</f>
        <v>烈焰王冠</v>
      </c>
      <c r="F2338" s="20">
        <f t="shared" si="159"/>
        <v>22066</v>
      </c>
      <c r="G2338" s="20">
        <f t="shared" si="160"/>
        <v>22066</v>
      </c>
      <c r="H2338" s="21" t="str">
        <f>VLOOKUP(B2338,属性中转表!A:F,6,FALSE)</f>
        <v>"hp":116100,"atk":3225</v>
      </c>
      <c r="I2338" s="20" t="str">
        <f>IF(VLOOKUP(B2338,属性中转表!A:G,7,FALSE)=0,"",VLOOKUP(VLOOKUP(B2338,属性中转表!A:G,7,FALSE),属性中转表!$K$2:$P$21,6,0))&amp;IF(VLOOKUP(B2338,属性中转表!A:G,7,FALSE)&gt;=50,VLOOKUP(A2338,英雄数据表!A:K,9,0),IF(VLOOKUP(B2338,属性中转表!A:G,7,FALSE)&gt;=25,VLOOKUP(A2338,英雄数据表!A:K,5,0),""))</f>
        <v>"atk":300,"hp":5000,"undpspro":100</v>
      </c>
      <c r="J2338" s="20" t="str">
        <f>IF(I2338="","",属性中转表!$I$1&amp;(IF(VLOOKUP(B2338,属性中转表!A:G,7,FALSE)=0,0,VLOOKUP(VLOOKUP(B2338,属性中转表!A:G,7,FALSE),属性中转表!$K$2:$P$21,4,0)))+IFERROR(VLOOKUP(A2338,英雄数据表!A:K,IF(武魂!B2338&gt;=50,10,IF(武魂!B2338&gt;=25,6)),0),0))</f>
        <v>,"dpspro":100</v>
      </c>
      <c r="K2338" s="32" t="str">
        <f t="shared" si="161"/>
        <v>"atk":300,"hp":5000,"undpspro":100,"dpspro":100</v>
      </c>
      <c r="L2338" s="20" t="str">
        <f>IF(B2338&gt;=50,VLOOKUP(A2338,英雄数据表!A:L,11,FALSE),IF(B2338&gt;=25,VLOOKUP(A2338,英雄数据表!A:L,7,0),""))</f>
        <v>"2206601004"</v>
      </c>
      <c r="M2338" s="20" t="str">
        <f>IFERROR(VLOOKUP(B2338,属性中转表!$K$2:$O$21,5,FALSE),"")</f>
        <v/>
      </c>
      <c r="N2338" s="20" t="str">
        <f>IF(B2338=25,VLOOKUP(A2338,英雄数据表!A:L,8,FALSE),IF(B2338=50,VLOOKUP(A2338,英雄数据表!A:L,12,0),""))</f>
        <v/>
      </c>
    </row>
    <row r="2339" spans="1:14" x14ac:dyDescent="0.3">
      <c r="A2339" s="20">
        <v>22066</v>
      </c>
      <c r="B2339" s="21">
        <f t="shared" si="158"/>
        <v>38</v>
      </c>
      <c r="C2339" s="21">
        <v>5</v>
      </c>
      <c r="D2339" s="21">
        <f>VLOOKUP(A2339,英雄数据表!A:D,4,0)</f>
        <v>2</v>
      </c>
      <c r="E2339" s="20" t="str">
        <f>VLOOKUP(A2339,英雄数据表!A:C,3,0)</f>
        <v>烈焰王冠</v>
      </c>
      <c r="F2339" s="20">
        <f t="shared" si="159"/>
        <v>22066</v>
      </c>
      <c r="G2339" s="20">
        <f t="shared" si="160"/>
        <v>22066</v>
      </c>
      <c r="H2339" s="21" t="str">
        <f>VLOOKUP(B2339,属性中转表!A:F,6,FALSE)</f>
        <v>"hp":120600,"atk":3350</v>
      </c>
      <c r="I2339" s="20" t="str">
        <f>IF(VLOOKUP(B2339,属性中转表!A:G,7,FALSE)=0,"",VLOOKUP(VLOOKUP(B2339,属性中转表!A:G,7,FALSE),属性中转表!$K$2:$P$21,6,0))&amp;IF(VLOOKUP(B2339,属性中转表!A:G,7,FALSE)&gt;=50,VLOOKUP(A2339,英雄数据表!A:K,9,0),IF(VLOOKUP(B2339,属性中转表!A:G,7,FALSE)&gt;=25,VLOOKUP(A2339,英雄数据表!A:K,5,0),""))</f>
        <v>"atk":300,"hp":5000,"undpspro":100</v>
      </c>
      <c r="J2339" s="20" t="str">
        <f>IF(I2339="","",属性中转表!$I$1&amp;(IF(VLOOKUP(B2339,属性中转表!A:G,7,FALSE)=0,0,VLOOKUP(VLOOKUP(B2339,属性中转表!A:G,7,FALSE),属性中转表!$K$2:$P$21,4,0)))+IFERROR(VLOOKUP(A2339,英雄数据表!A:K,IF(武魂!B2339&gt;=50,10,IF(武魂!B2339&gt;=25,6)),0),0))</f>
        <v>,"dpspro":100</v>
      </c>
      <c r="K2339" s="32" t="str">
        <f t="shared" si="161"/>
        <v>"atk":300,"hp":5000,"undpspro":100,"dpspro":100</v>
      </c>
      <c r="L2339" s="20" t="str">
        <f>IF(B2339&gt;=50,VLOOKUP(A2339,英雄数据表!A:L,11,FALSE),IF(B2339&gt;=25,VLOOKUP(A2339,英雄数据表!A:L,7,0),""))</f>
        <v>"2206601004"</v>
      </c>
      <c r="M2339" s="20" t="str">
        <f>IFERROR(VLOOKUP(B2339,属性中转表!$K$2:$O$21,5,FALSE),"")</f>
        <v/>
      </c>
      <c r="N2339" s="20" t="str">
        <f>IF(B2339=25,VLOOKUP(A2339,英雄数据表!A:L,8,FALSE),IF(B2339=50,VLOOKUP(A2339,英雄数据表!A:L,12,0),""))</f>
        <v/>
      </c>
    </row>
    <row r="2340" spans="1:14" x14ac:dyDescent="0.3">
      <c r="A2340" s="20">
        <v>22066</v>
      </c>
      <c r="B2340" s="21">
        <f t="shared" si="158"/>
        <v>39</v>
      </c>
      <c r="C2340" s="21">
        <v>5</v>
      </c>
      <c r="D2340" s="21">
        <f>VLOOKUP(A2340,英雄数据表!A:D,4,0)</f>
        <v>2</v>
      </c>
      <c r="E2340" s="20" t="str">
        <f>VLOOKUP(A2340,英雄数据表!A:C,3,0)</f>
        <v>烈焰王冠</v>
      </c>
      <c r="F2340" s="20">
        <f t="shared" si="159"/>
        <v>22066</v>
      </c>
      <c r="G2340" s="20">
        <f t="shared" si="160"/>
        <v>22066</v>
      </c>
      <c r="H2340" s="21" t="str">
        <f>VLOOKUP(B2340,属性中转表!A:F,6,FALSE)</f>
        <v>"hp":125100,"atk":3475</v>
      </c>
      <c r="I2340" s="20" t="str">
        <f>IF(VLOOKUP(B2340,属性中转表!A:G,7,FALSE)=0,"",VLOOKUP(VLOOKUP(B2340,属性中转表!A:G,7,FALSE),属性中转表!$K$2:$P$21,6,0))&amp;IF(VLOOKUP(B2340,属性中转表!A:G,7,FALSE)&gt;=50,VLOOKUP(A2340,英雄数据表!A:K,9,0),IF(VLOOKUP(B2340,属性中转表!A:G,7,FALSE)&gt;=25,VLOOKUP(A2340,英雄数据表!A:K,5,0),""))</f>
        <v>"atk":300,"hp":5000,"undpspro":100</v>
      </c>
      <c r="J2340" s="20" t="str">
        <f>IF(I2340="","",属性中转表!$I$1&amp;(IF(VLOOKUP(B2340,属性中转表!A:G,7,FALSE)=0,0,VLOOKUP(VLOOKUP(B2340,属性中转表!A:G,7,FALSE),属性中转表!$K$2:$P$21,4,0)))+IFERROR(VLOOKUP(A2340,英雄数据表!A:K,IF(武魂!B2340&gt;=50,10,IF(武魂!B2340&gt;=25,6)),0),0))</f>
        <v>,"dpspro":100</v>
      </c>
      <c r="K2340" s="32" t="str">
        <f t="shared" si="161"/>
        <v>"atk":300,"hp":5000,"undpspro":100,"dpspro":100</v>
      </c>
      <c r="L2340" s="20" t="str">
        <f>IF(B2340&gt;=50,VLOOKUP(A2340,英雄数据表!A:L,11,FALSE),IF(B2340&gt;=25,VLOOKUP(A2340,英雄数据表!A:L,7,0),""))</f>
        <v>"2206601004"</v>
      </c>
      <c r="M2340" s="20" t="str">
        <f>IFERROR(VLOOKUP(B2340,属性中转表!$K$2:$O$21,5,FALSE),"")</f>
        <v/>
      </c>
      <c r="N2340" s="20" t="str">
        <f>IF(B2340=25,VLOOKUP(A2340,英雄数据表!A:L,8,FALSE),IF(B2340=50,VLOOKUP(A2340,英雄数据表!A:L,12,0),""))</f>
        <v/>
      </c>
    </row>
    <row r="2341" spans="1:14" x14ac:dyDescent="0.3">
      <c r="A2341" s="20">
        <v>22066</v>
      </c>
      <c r="B2341" s="21">
        <f t="shared" si="158"/>
        <v>40</v>
      </c>
      <c r="C2341" s="21">
        <v>5</v>
      </c>
      <c r="D2341" s="21">
        <f>VLOOKUP(A2341,英雄数据表!A:D,4,0)</f>
        <v>2</v>
      </c>
      <c r="E2341" s="20" t="str">
        <f>VLOOKUP(A2341,英雄数据表!A:C,3,0)</f>
        <v>烈焰王冠</v>
      </c>
      <c r="F2341" s="20">
        <f t="shared" si="159"/>
        <v>22066</v>
      </c>
      <c r="G2341" s="20">
        <f t="shared" si="160"/>
        <v>22066</v>
      </c>
      <c r="H2341" s="21" t="str">
        <f>VLOOKUP(B2341,属性中转表!A:F,6,FALSE)</f>
        <v>"hp":129600,"atk":3600</v>
      </c>
      <c r="I2341" s="20" t="str">
        <f>IF(VLOOKUP(B2341,属性中转表!A:G,7,FALSE)=0,"",VLOOKUP(VLOOKUP(B2341,属性中转表!A:G,7,FALSE),属性中转表!$K$2:$P$21,6,0))&amp;IF(VLOOKUP(B2341,属性中转表!A:G,7,FALSE)&gt;=50,VLOOKUP(A2341,英雄数据表!A:K,9,0),IF(VLOOKUP(B2341,属性中转表!A:G,7,FALSE)&gt;=25,VLOOKUP(A2341,英雄数据表!A:K,5,0),""))</f>
        <v>"atk":300,"hp":5000,"undpspro":100,"pvpdpspro":50</v>
      </c>
      <c r="J2341" s="20" t="str">
        <f>IF(I2341="","",属性中转表!$I$1&amp;(IF(VLOOKUP(B2341,属性中转表!A:G,7,FALSE)=0,0,VLOOKUP(VLOOKUP(B2341,属性中转表!A:G,7,FALSE),属性中转表!$K$2:$P$21,4,0)))+IFERROR(VLOOKUP(A2341,英雄数据表!A:K,IF(武魂!B2341&gt;=50,10,IF(武魂!B2341&gt;=25,6)),0),0))</f>
        <v>,"dpspro":100</v>
      </c>
      <c r="K2341" s="32" t="str">
        <f t="shared" si="161"/>
        <v>"atk":300,"hp":5000,"undpspro":100,"pvpdpspro":50,"dpspro":100</v>
      </c>
      <c r="L2341" s="20" t="str">
        <f>IF(B2341&gt;=50,VLOOKUP(A2341,英雄数据表!A:L,11,FALSE),IF(B2341&gt;=25,VLOOKUP(A2341,英雄数据表!A:L,7,0),""))</f>
        <v>"2206601004"</v>
      </c>
      <c r="M2341" s="20" t="str">
        <f>IFERROR(VLOOKUP(B2341,属性中转表!$K$2:$O$21,5,FALSE),"")</f>
        <v>"pvpdpspro":50</v>
      </c>
      <c r="N2341" s="20" t="str">
        <f>IF(B2341=25,VLOOKUP(A2341,英雄数据表!A:L,8,FALSE),IF(B2341=50,VLOOKUP(A2341,英雄数据表!A:L,12,0),""))</f>
        <v/>
      </c>
    </row>
    <row r="2342" spans="1:14" x14ac:dyDescent="0.3">
      <c r="A2342" s="20">
        <v>22066</v>
      </c>
      <c r="B2342" s="21">
        <f t="shared" si="158"/>
        <v>41</v>
      </c>
      <c r="C2342" s="21">
        <v>5</v>
      </c>
      <c r="D2342" s="21">
        <f>VLOOKUP(A2342,英雄数据表!A:D,4,0)</f>
        <v>2</v>
      </c>
      <c r="E2342" s="20" t="str">
        <f>VLOOKUP(A2342,英雄数据表!A:C,3,0)</f>
        <v>烈焰王冠</v>
      </c>
      <c r="F2342" s="20">
        <f t="shared" si="159"/>
        <v>22066</v>
      </c>
      <c r="G2342" s="20">
        <f t="shared" si="160"/>
        <v>22066</v>
      </c>
      <c r="H2342" s="21" t="str">
        <f>VLOOKUP(B2342,属性中转表!A:F,6,FALSE)</f>
        <v>"hp":135000,"atk":3750</v>
      </c>
      <c r="I2342" s="20" t="str">
        <f>IF(VLOOKUP(B2342,属性中转表!A:G,7,FALSE)=0,"",VLOOKUP(VLOOKUP(B2342,属性中转表!A:G,7,FALSE),属性中转表!$K$2:$P$21,6,0))&amp;IF(VLOOKUP(B2342,属性中转表!A:G,7,FALSE)&gt;=50,VLOOKUP(A2342,英雄数据表!A:K,9,0),IF(VLOOKUP(B2342,属性中转表!A:G,7,FALSE)&gt;=25,VLOOKUP(A2342,英雄数据表!A:K,5,0),""))</f>
        <v>"atk":300,"hp":5000,"undpspro":100,"pvpdpspro":50</v>
      </c>
      <c r="J2342" s="20" t="str">
        <f>IF(I2342="","",属性中转表!$I$1&amp;(IF(VLOOKUP(B2342,属性中转表!A:G,7,FALSE)=0,0,VLOOKUP(VLOOKUP(B2342,属性中转表!A:G,7,FALSE),属性中转表!$K$2:$P$21,4,0)))+IFERROR(VLOOKUP(A2342,英雄数据表!A:K,IF(武魂!B2342&gt;=50,10,IF(武魂!B2342&gt;=25,6)),0),0))</f>
        <v>,"dpspro":100</v>
      </c>
      <c r="K2342" s="32" t="str">
        <f t="shared" si="161"/>
        <v>"atk":300,"hp":5000,"undpspro":100,"pvpdpspro":50,"dpspro":100</v>
      </c>
      <c r="L2342" s="20" t="str">
        <f>IF(B2342&gt;=50,VLOOKUP(A2342,英雄数据表!A:L,11,FALSE),IF(B2342&gt;=25,VLOOKUP(A2342,英雄数据表!A:L,7,0),""))</f>
        <v>"2206601004"</v>
      </c>
      <c r="M2342" s="20" t="str">
        <f>IFERROR(VLOOKUP(B2342,属性中转表!$K$2:$O$21,5,FALSE),"")</f>
        <v/>
      </c>
      <c r="N2342" s="20" t="str">
        <f>IF(B2342=25,VLOOKUP(A2342,英雄数据表!A:L,8,FALSE),IF(B2342=50,VLOOKUP(A2342,英雄数据表!A:L,12,0),""))</f>
        <v/>
      </c>
    </row>
    <row r="2343" spans="1:14" x14ac:dyDescent="0.3">
      <c r="A2343" s="20">
        <v>22066</v>
      </c>
      <c r="B2343" s="21">
        <f t="shared" si="158"/>
        <v>42</v>
      </c>
      <c r="C2343" s="21">
        <v>5</v>
      </c>
      <c r="D2343" s="21">
        <f>VLOOKUP(A2343,英雄数据表!A:D,4,0)</f>
        <v>2</v>
      </c>
      <c r="E2343" s="20" t="str">
        <f>VLOOKUP(A2343,英雄数据表!A:C,3,0)</f>
        <v>烈焰王冠</v>
      </c>
      <c r="F2343" s="20">
        <f t="shared" si="159"/>
        <v>22066</v>
      </c>
      <c r="G2343" s="20">
        <f t="shared" si="160"/>
        <v>22066</v>
      </c>
      <c r="H2343" s="21" t="str">
        <f>VLOOKUP(B2343,属性中转表!A:F,6,FALSE)</f>
        <v>"hp":140400,"atk":3900</v>
      </c>
      <c r="I2343" s="20" t="str">
        <f>IF(VLOOKUP(B2343,属性中转表!A:G,7,FALSE)=0,"",VLOOKUP(VLOOKUP(B2343,属性中转表!A:G,7,FALSE),属性中转表!$K$2:$P$21,6,0))&amp;IF(VLOOKUP(B2343,属性中转表!A:G,7,FALSE)&gt;=50,VLOOKUP(A2343,英雄数据表!A:K,9,0),IF(VLOOKUP(B2343,属性中转表!A:G,7,FALSE)&gt;=25,VLOOKUP(A2343,英雄数据表!A:K,5,0),""))</f>
        <v>"atk":300,"hp":5000,"undpspro":100,"pvpdpspro":50</v>
      </c>
      <c r="J2343" s="20" t="str">
        <f>IF(I2343="","",属性中转表!$I$1&amp;(IF(VLOOKUP(B2343,属性中转表!A:G,7,FALSE)=0,0,VLOOKUP(VLOOKUP(B2343,属性中转表!A:G,7,FALSE),属性中转表!$K$2:$P$21,4,0)))+IFERROR(VLOOKUP(A2343,英雄数据表!A:K,IF(武魂!B2343&gt;=50,10,IF(武魂!B2343&gt;=25,6)),0),0))</f>
        <v>,"dpspro":100</v>
      </c>
      <c r="K2343" s="32" t="str">
        <f t="shared" si="161"/>
        <v>"atk":300,"hp":5000,"undpspro":100,"pvpdpspro":50,"dpspro":100</v>
      </c>
      <c r="L2343" s="20" t="str">
        <f>IF(B2343&gt;=50,VLOOKUP(A2343,英雄数据表!A:L,11,FALSE),IF(B2343&gt;=25,VLOOKUP(A2343,英雄数据表!A:L,7,0),""))</f>
        <v>"2206601004"</v>
      </c>
      <c r="M2343" s="20" t="str">
        <f>IFERROR(VLOOKUP(B2343,属性中转表!$K$2:$O$21,5,FALSE),"")</f>
        <v/>
      </c>
      <c r="N2343" s="20" t="str">
        <f>IF(B2343=25,VLOOKUP(A2343,英雄数据表!A:L,8,FALSE),IF(B2343=50,VLOOKUP(A2343,英雄数据表!A:L,12,0),""))</f>
        <v/>
      </c>
    </row>
    <row r="2344" spans="1:14" x14ac:dyDescent="0.3">
      <c r="A2344" s="20">
        <v>22066</v>
      </c>
      <c r="B2344" s="21">
        <f t="shared" si="158"/>
        <v>43</v>
      </c>
      <c r="C2344" s="21">
        <v>5</v>
      </c>
      <c r="D2344" s="21">
        <f>VLOOKUP(A2344,英雄数据表!A:D,4,0)</f>
        <v>2</v>
      </c>
      <c r="E2344" s="20" t="str">
        <f>VLOOKUP(A2344,英雄数据表!A:C,3,0)</f>
        <v>烈焰王冠</v>
      </c>
      <c r="F2344" s="20">
        <f t="shared" si="159"/>
        <v>22066</v>
      </c>
      <c r="G2344" s="20">
        <f t="shared" si="160"/>
        <v>22066</v>
      </c>
      <c r="H2344" s="21" t="str">
        <f>VLOOKUP(B2344,属性中转表!A:F,6,FALSE)</f>
        <v>"hp":145800,"atk":4050</v>
      </c>
      <c r="I2344" s="20" t="str">
        <f>IF(VLOOKUP(B2344,属性中转表!A:G,7,FALSE)=0,"",VLOOKUP(VLOOKUP(B2344,属性中转表!A:G,7,FALSE),属性中转表!$K$2:$P$21,6,0))&amp;IF(VLOOKUP(B2344,属性中转表!A:G,7,FALSE)&gt;=50,VLOOKUP(A2344,英雄数据表!A:K,9,0),IF(VLOOKUP(B2344,属性中转表!A:G,7,FALSE)&gt;=25,VLOOKUP(A2344,英雄数据表!A:K,5,0),""))</f>
        <v>"atk":300,"hp":5000,"undpspro":100,"pvpdpspro":50</v>
      </c>
      <c r="J2344" s="20" t="str">
        <f>IF(I2344="","",属性中转表!$I$1&amp;(IF(VLOOKUP(B2344,属性中转表!A:G,7,FALSE)=0,0,VLOOKUP(VLOOKUP(B2344,属性中转表!A:G,7,FALSE),属性中转表!$K$2:$P$21,4,0)))+IFERROR(VLOOKUP(A2344,英雄数据表!A:K,IF(武魂!B2344&gt;=50,10,IF(武魂!B2344&gt;=25,6)),0),0))</f>
        <v>,"dpspro":100</v>
      </c>
      <c r="K2344" s="32" t="str">
        <f t="shared" si="161"/>
        <v>"atk":300,"hp":5000,"undpspro":100,"pvpdpspro":50,"dpspro":100</v>
      </c>
      <c r="L2344" s="20" t="str">
        <f>IF(B2344&gt;=50,VLOOKUP(A2344,英雄数据表!A:L,11,FALSE),IF(B2344&gt;=25,VLOOKUP(A2344,英雄数据表!A:L,7,0),""))</f>
        <v>"2206601004"</v>
      </c>
      <c r="M2344" s="20" t="str">
        <f>IFERROR(VLOOKUP(B2344,属性中转表!$K$2:$O$21,5,FALSE),"")</f>
        <v/>
      </c>
      <c r="N2344" s="20" t="str">
        <f>IF(B2344=25,VLOOKUP(A2344,英雄数据表!A:L,8,FALSE),IF(B2344=50,VLOOKUP(A2344,英雄数据表!A:L,12,0),""))</f>
        <v/>
      </c>
    </row>
    <row r="2345" spans="1:14" x14ac:dyDescent="0.3">
      <c r="A2345" s="20">
        <v>22066</v>
      </c>
      <c r="B2345" s="21">
        <f t="shared" si="158"/>
        <v>44</v>
      </c>
      <c r="C2345" s="21">
        <v>5</v>
      </c>
      <c r="D2345" s="21">
        <f>VLOOKUP(A2345,英雄数据表!A:D,4,0)</f>
        <v>2</v>
      </c>
      <c r="E2345" s="20" t="str">
        <f>VLOOKUP(A2345,英雄数据表!A:C,3,0)</f>
        <v>烈焰王冠</v>
      </c>
      <c r="F2345" s="20">
        <f t="shared" si="159"/>
        <v>22066</v>
      </c>
      <c r="G2345" s="20">
        <f t="shared" si="160"/>
        <v>22066</v>
      </c>
      <c r="H2345" s="21" t="str">
        <f>VLOOKUP(B2345,属性中转表!A:F,6,FALSE)</f>
        <v>"hp":151200,"atk":4200</v>
      </c>
      <c r="I2345" s="20" t="str">
        <f>IF(VLOOKUP(B2345,属性中转表!A:G,7,FALSE)=0,"",VLOOKUP(VLOOKUP(B2345,属性中转表!A:G,7,FALSE),属性中转表!$K$2:$P$21,6,0))&amp;IF(VLOOKUP(B2345,属性中转表!A:G,7,FALSE)&gt;=50,VLOOKUP(A2345,英雄数据表!A:K,9,0),IF(VLOOKUP(B2345,属性中转表!A:G,7,FALSE)&gt;=25,VLOOKUP(A2345,英雄数据表!A:K,5,0),""))</f>
        <v>"atk":300,"hp":5000,"undpspro":100,"pvpdpspro":50</v>
      </c>
      <c r="J2345" s="20" t="str">
        <f>IF(I2345="","",属性中转表!$I$1&amp;(IF(VLOOKUP(B2345,属性中转表!A:G,7,FALSE)=0,0,VLOOKUP(VLOOKUP(B2345,属性中转表!A:G,7,FALSE),属性中转表!$K$2:$P$21,4,0)))+IFERROR(VLOOKUP(A2345,英雄数据表!A:K,IF(武魂!B2345&gt;=50,10,IF(武魂!B2345&gt;=25,6)),0),0))</f>
        <v>,"dpspro":100</v>
      </c>
      <c r="K2345" s="32" t="str">
        <f t="shared" si="161"/>
        <v>"atk":300,"hp":5000,"undpspro":100,"pvpdpspro":50,"dpspro":100</v>
      </c>
      <c r="L2345" s="20" t="str">
        <f>IF(B2345&gt;=50,VLOOKUP(A2345,英雄数据表!A:L,11,FALSE),IF(B2345&gt;=25,VLOOKUP(A2345,英雄数据表!A:L,7,0),""))</f>
        <v>"2206601004"</v>
      </c>
      <c r="M2345" s="20" t="str">
        <f>IFERROR(VLOOKUP(B2345,属性中转表!$K$2:$O$21,5,FALSE),"")</f>
        <v/>
      </c>
      <c r="N2345" s="20" t="str">
        <f>IF(B2345=25,VLOOKUP(A2345,英雄数据表!A:L,8,FALSE),IF(B2345=50,VLOOKUP(A2345,英雄数据表!A:L,12,0),""))</f>
        <v/>
      </c>
    </row>
    <row r="2346" spans="1:14" x14ac:dyDescent="0.3">
      <c r="A2346" s="20">
        <v>22066</v>
      </c>
      <c r="B2346" s="21">
        <f t="shared" si="158"/>
        <v>45</v>
      </c>
      <c r="C2346" s="21">
        <v>5</v>
      </c>
      <c r="D2346" s="21">
        <f>VLOOKUP(A2346,英雄数据表!A:D,4,0)</f>
        <v>2</v>
      </c>
      <c r="E2346" s="20" t="str">
        <f>VLOOKUP(A2346,英雄数据表!A:C,3,0)</f>
        <v>烈焰王冠</v>
      </c>
      <c r="F2346" s="20">
        <f t="shared" si="159"/>
        <v>22066</v>
      </c>
      <c r="G2346" s="20">
        <f t="shared" si="160"/>
        <v>22066</v>
      </c>
      <c r="H2346" s="21" t="str">
        <f>VLOOKUP(B2346,属性中转表!A:F,6,FALSE)</f>
        <v>"hp":156600,"atk":4350</v>
      </c>
      <c r="I2346" s="20" t="str">
        <f>IF(VLOOKUP(B2346,属性中转表!A:G,7,FALSE)=0,"",VLOOKUP(VLOOKUP(B2346,属性中转表!A:G,7,FALSE),属性中转表!$K$2:$P$21,6,0))&amp;IF(VLOOKUP(B2346,属性中转表!A:G,7,FALSE)&gt;=50,VLOOKUP(A2346,英雄数据表!A:K,9,0),IF(VLOOKUP(B2346,属性中转表!A:G,7,FALSE)&gt;=25,VLOOKUP(A2346,英雄数据表!A:K,5,0),""))</f>
        <v>"atk":300,"hp":5000,"undpspro":100,"pvpdpspro":50,"pvpundpspro":50</v>
      </c>
      <c r="J2346" s="20" t="str">
        <f>IF(I2346="","",属性中转表!$I$1&amp;(IF(VLOOKUP(B2346,属性中转表!A:G,7,FALSE)=0,0,VLOOKUP(VLOOKUP(B2346,属性中转表!A:G,7,FALSE),属性中转表!$K$2:$P$21,4,0)))+IFERROR(VLOOKUP(A2346,英雄数据表!A:K,IF(武魂!B2346&gt;=50,10,IF(武魂!B2346&gt;=25,6)),0),0))</f>
        <v>,"dpspro":100</v>
      </c>
      <c r="K2346" s="32" t="str">
        <f t="shared" si="161"/>
        <v>"atk":300,"hp":5000,"undpspro":100,"pvpdpspro":50,"pvpundpspro":50,"dpspro":100</v>
      </c>
      <c r="L2346" s="20" t="str">
        <f>IF(B2346&gt;=50,VLOOKUP(A2346,英雄数据表!A:L,11,FALSE),IF(B2346&gt;=25,VLOOKUP(A2346,英雄数据表!A:L,7,0),""))</f>
        <v>"2206601004"</v>
      </c>
      <c r="M2346" s="20" t="str">
        <f>IFERROR(VLOOKUP(B2346,属性中转表!$K$2:$O$21,5,FALSE),"")</f>
        <v>"pvpundpspro":50</v>
      </c>
      <c r="N2346" s="20" t="str">
        <f>IF(B2346=25,VLOOKUP(A2346,英雄数据表!A:L,8,FALSE),IF(B2346=50,VLOOKUP(A2346,英雄数据表!A:L,12,0),""))</f>
        <v/>
      </c>
    </row>
    <row r="2347" spans="1:14" x14ac:dyDescent="0.3">
      <c r="A2347" s="20">
        <v>22066</v>
      </c>
      <c r="B2347" s="21">
        <f t="shared" si="158"/>
        <v>46</v>
      </c>
      <c r="C2347" s="21">
        <v>5</v>
      </c>
      <c r="D2347" s="21">
        <f>VLOOKUP(A2347,英雄数据表!A:D,4,0)</f>
        <v>2</v>
      </c>
      <c r="E2347" s="20" t="str">
        <f>VLOOKUP(A2347,英雄数据表!A:C,3,0)</f>
        <v>烈焰王冠</v>
      </c>
      <c r="F2347" s="20">
        <f t="shared" si="159"/>
        <v>22066</v>
      </c>
      <c r="G2347" s="20">
        <f t="shared" si="160"/>
        <v>22066</v>
      </c>
      <c r="H2347" s="21" t="str">
        <f>VLOOKUP(B2347,属性中转表!A:F,6,FALSE)</f>
        <v>"hp":162000,"atk":4500</v>
      </c>
      <c r="I2347" s="20" t="str">
        <f>IF(VLOOKUP(B2347,属性中转表!A:G,7,FALSE)=0,"",VLOOKUP(VLOOKUP(B2347,属性中转表!A:G,7,FALSE),属性中转表!$K$2:$P$21,6,0))&amp;IF(VLOOKUP(B2347,属性中转表!A:G,7,FALSE)&gt;=50,VLOOKUP(A2347,英雄数据表!A:K,9,0),IF(VLOOKUP(B2347,属性中转表!A:G,7,FALSE)&gt;=25,VLOOKUP(A2347,英雄数据表!A:K,5,0),""))</f>
        <v>"atk":300,"hp":5000,"undpspro":100,"pvpdpspro":50,"pvpundpspro":50</v>
      </c>
      <c r="J2347" s="20" t="str">
        <f>IF(I2347="","",属性中转表!$I$1&amp;(IF(VLOOKUP(B2347,属性中转表!A:G,7,FALSE)=0,0,VLOOKUP(VLOOKUP(B2347,属性中转表!A:G,7,FALSE),属性中转表!$K$2:$P$21,4,0)))+IFERROR(VLOOKUP(A2347,英雄数据表!A:K,IF(武魂!B2347&gt;=50,10,IF(武魂!B2347&gt;=25,6)),0),0))</f>
        <v>,"dpspro":100</v>
      </c>
      <c r="K2347" s="32" t="str">
        <f t="shared" si="161"/>
        <v>"atk":300,"hp":5000,"undpspro":100,"pvpdpspro":50,"pvpundpspro":50,"dpspro":100</v>
      </c>
      <c r="L2347" s="20" t="str">
        <f>IF(B2347&gt;=50,VLOOKUP(A2347,英雄数据表!A:L,11,FALSE),IF(B2347&gt;=25,VLOOKUP(A2347,英雄数据表!A:L,7,0),""))</f>
        <v>"2206601004"</v>
      </c>
      <c r="M2347" s="20" t="str">
        <f>IFERROR(VLOOKUP(B2347,属性中转表!$K$2:$O$21,5,FALSE),"")</f>
        <v/>
      </c>
      <c r="N2347" s="20" t="str">
        <f>IF(B2347=25,VLOOKUP(A2347,英雄数据表!A:L,8,FALSE),IF(B2347=50,VLOOKUP(A2347,英雄数据表!A:L,12,0),""))</f>
        <v/>
      </c>
    </row>
    <row r="2348" spans="1:14" x14ac:dyDescent="0.3">
      <c r="A2348" s="20">
        <v>22066</v>
      </c>
      <c r="B2348" s="21">
        <f t="shared" si="158"/>
        <v>47</v>
      </c>
      <c r="C2348" s="21">
        <v>5</v>
      </c>
      <c r="D2348" s="21">
        <f>VLOOKUP(A2348,英雄数据表!A:D,4,0)</f>
        <v>2</v>
      </c>
      <c r="E2348" s="20" t="str">
        <f>VLOOKUP(A2348,英雄数据表!A:C,3,0)</f>
        <v>烈焰王冠</v>
      </c>
      <c r="F2348" s="20">
        <f t="shared" si="159"/>
        <v>22066</v>
      </c>
      <c r="G2348" s="20">
        <f t="shared" si="160"/>
        <v>22066</v>
      </c>
      <c r="H2348" s="21" t="str">
        <f>VLOOKUP(B2348,属性中转表!A:F,6,FALSE)</f>
        <v>"hp":167400,"atk":4650</v>
      </c>
      <c r="I2348" s="20" t="str">
        <f>IF(VLOOKUP(B2348,属性中转表!A:G,7,FALSE)=0,"",VLOOKUP(VLOOKUP(B2348,属性中转表!A:G,7,FALSE),属性中转表!$K$2:$P$21,6,0))&amp;IF(VLOOKUP(B2348,属性中转表!A:G,7,FALSE)&gt;=50,VLOOKUP(A2348,英雄数据表!A:K,9,0),IF(VLOOKUP(B2348,属性中转表!A:G,7,FALSE)&gt;=25,VLOOKUP(A2348,英雄数据表!A:K,5,0),""))</f>
        <v>"atk":300,"hp":5000,"undpspro":100,"pvpdpspro":50,"pvpundpspro":50</v>
      </c>
      <c r="J2348" s="20" t="str">
        <f>IF(I2348="","",属性中转表!$I$1&amp;(IF(VLOOKUP(B2348,属性中转表!A:G,7,FALSE)=0,0,VLOOKUP(VLOOKUP(B2348,属性中转表!A:G,7,FALSE),属性中转表!$K$2:$P$21,4,0)))+IFERROR(VLOOKUP(A2348,英雄数据表!A:K,IF(武魂!B2348&gt;=50,10,IF(武魂!B2348&gt;=25,6)),0),0))</f>
        <v>,"dpspro":100</v>
      </c>
      <c r="K2348" s="32" t="str">
        <f t="shared" si="161"/>
        <v>"atk":300,"hp":5000,"undpspro":100,"pvpdpspro":50,"pvpundpspro":50,"dpspro":100</v>
      </c>
      <c r="L2348" s="20" t="str">
        <f>IF(B2348&gt;=50,VLOOKUP(A2348,英雄数据表!A:L,11,FALSE),IF(B2348&gt;=25,VLOOKUP(A2348,英雄数据表!A:L,7,0),""))</f>
        <v>"2206601004"</v>
      </c>
      <c r="M2348" s="20" t="str">
        <f>IFERROR(VLOOKUP(B2348,属性中转表!$K$2:$O$21,5,FALSE),"")</f>
        <v/>
      </c>
      <c r="N2348" s="20" t="str">
        <f>IF(B2348=25,VLOOKUP(A2348,英雄数据表!A:L,8,FALSE),IF(B2348=50,VLOOKUP(A2348,英雄数据表!A:L,12,0),""))</f>
        <v/>
      </c>
    </row>
    <row r="2349" spans="1:14" x14ac:dyDescent="0.3">
      <c r="A2349" s="20">
        <v>22066</v>
      </c>
      <c r="B2349" s="21">
        <f t="shared" si="158"/>
        <v>48</v>
      </c>
      <c r="C2349" s="21">
        <v>5</v>
      </c>
      <c r="D2349" s="21">
        <f>VLOOKUP(A2349,英雄数据表!A:D,4,0)</f>
        <v>2</v>
      </c>
      <c r="E2349" s="20" t="str">
        <f>VLOOKUP(A2349,英雄数据表!A:C,3,0)</f>
        <v>烈焰王冠</v>
      </c>
      <c r="F2349" s="20">
        <f t="shared" si="159"/>
        <v>22066</v>
      </c>
      <c r="G2349" s="20">
        <f t="shared" si="160"/>
        <v>22066</v>
      </c>
      <c r="H2349" s="21" t="str">
        <f>VLOOKUP(B2349,属性中转表!A:F,6,FALSE)</f>
        <v>"hp":172800,"atk":4800</v>
      </c>
      <c r="I2349" s="20" t="str">
        <f>IF(VLOOKUP(B2349,属性中转表!A:G,7,FALSE)=0,"",VLOOKUP(VLOOKUP(B2349,属性中转表!A:G,7,FALSE),属性中转表!$K$2:$P$21,6,0))&amp;IF(VLOOKUP(B2349,属性中转表!A:G,7,FALSE)&gt;=50,VLOOKUP(A2349,英雄数据表!A:K,9,0),IF(VLOOKUP(B2349,属性中转表!A:G,7,FALSE)&gt;=25,VLOOKUP(A2349,英雄数据表!A:K,5,0),""))</f>
        <v>"atk":300,"hp":5000,"undpspro":100,"pvpdpspro":50,"pvpundpspro":50</v>
      </c>
      <c r="J2349" s="20" t="str">
        <f>IF(I2349="","",属性中转表!$I$1&amp;(IF(VLOOKUP(B2349,属性中转表!A:G,7,FALSE)=0,0,VLOOKUP(VLOOKUP(B2349,属性中转表!A:G,7,FALSE),属性中转表!$K$2:$P$21,4,0)))+IFERROR(VLOOKUP(A2349,英雄数据表!A:K,IF(武魂!B2349&gt;=50,10,IF(武魂!B2349&gt;=25,6)),0),0))</f>
        <v>,"dpspro":100</v>
      </c>
      <c r="K2349" s="32" t="str">
        <f t="shared" si="161"/>
        <v>"atk":300,"hp":5000,"undpspro":100,"pvpdpspro":50,"pvpundpspro":50,"dpspro":100</v>
      </c>
      <c r="L2349" s="20" t="str">
        <f>IF(B2349&gt;=50,VLOOKUP(A2349,英雄数据表!A:L,11,FALSE),IF(B2349&gt;=25,VLOOKUP(A2349,英雄数据表!A:L,7,0),""))</f>
        <v>"2206601004"</v>
      </c>
      <c r="M2349" s="20" t="str">
        <f>IFERROR(VLOOKUP(B2349,属性中转表!$K$2:$O$21,5,FALSE),"")</f>
        <v/>
      </c>
      <c r="N2349" s="20" t="str">
        <f>IF(B2349=25,VLOOKUP(A2349,英雄数据表!A:L,8,FALSE),IF(B2349=50,VLOOKUP(A2349,英雄数据表!A:L,12,0),""))</f>
        <v/>
      </c>
    </row>
    <row r="2350" spans="1:14" x14ac:dyDescent="0.3">
      <c r="A2350" s="20">
        <v>22066</v>
      </c>
      <c r="B2350" s="21">
        <f t="shared" si="158"/>
        <v>49</v>
      </c>
      <c r="C2350" s="21">
        <v>5</v>
      </c>
      <c r="D2350" s="21">
        <f>VLOOKUP(A2350,英雄数据表!A:D,4,0)</f>
        <v>2</v>
      </c>
      <c r="E2350" s="20" t="str">
        <f>VLOOKUP(A2350,英雄数据表!A:C,3,0)</f>
        <v>烈焰王冠</v>
      </c>
      <c r="F2350" s="20">
        <f t="shared" si="159"/>
        <v>22066</v>
      </c>
      <c r="G2350" s="20">
        <f t="shared" si="160"/>
        <v>22066</v>
      </c>
      <c r="H2350" s="21" t="str">
        <f>VLOOKUP(B2350,属性中转表!A:F,6,FALSE)</f>
        <v>"hp":178200,"atk":4950</v>
      </c>
      <c r="I2350" s="20" t="str">
        <f>IF(VLOOKUP(B2350,属性中转表!A:G,7,FALSE)=0,"",VLOOKUP(VLOOKUP(B2350,属性中转表!A:G,7,FALSE),属性中转表!$K$2:$P$21,6,0))&amp;IF(VLOOKUP(B2350,属性中转表!A:G,7,FALSE)&gt;=50,VLOOKUP(A2350,英雄数据表!A:K,9,0),IF(VLOOKUP(B2350,属性中转表!A:G,7,FALSE)&gt;=25,VLOOKUP(A2350,英雄数据表!A:K,5,0),""))</f>
        <v>"atk":300,"hp":5000,"undpspro":100,"pvpdpspro":50,"pvpundpspro":50</v>
      </c>
      <c r="J2350" s="20" t="str">
        <f>IF(I2350="","",属性中转表!$I$1&amp;(IF(VLOOKUP(B2350,属性中转表!A:G,7,FALSE)=0,0,VLOOKUP(VLOOKUP(B2350,属性中转表!A:G,7,FALSE),属性中转表!$K$2:$P$21,4,0)))+IFERROR(VLOOKUP(A2350,英雄数据表!A:K,IF(武魂!B2350&gt;=50,10,IF(武魂!B2350&gt;=25,6)),0),0))</f>
        <v>,"dpspro":100</v>
      </c>
      <c r="K2350" s="32" t="str">
        <f t="shared" si="161"/>
        <v>"atk":300,"hp":5000,"undpspro":100,"pvpdpspro":50,"pvpundpspro":50,"dpspro":100</v>
      </c>
      <c r="L2350" s="20" t="str">
        <f>IF(B2350&gt;=50,VLOOKUP(A2350,英雄数据表!A:L,11,FALSE),IF(B2350&gt;=25,VLOOKUP(A2350,英雄数据表!A:L,7,0),""))</f>
        <v>"2206601004"</v>
      </c>
      <c r="M2350" s="20" t="str">
        <f>IFERROR(VLOOKUP(B2350,属性中转表!$K$2:$O$21,5,FALSE),"")</f>
        <v/>
      </c>
      <c r="N2350" s="20" t="str">
        <f>IF(B2350=25,VLOOKUP(A2350,英雄数据表!A:L,8,FALSE),IF(B2350=50,VLOOKUP(A2350,英雄数据表!A:L,12,0),""))</f>
        <v/>
      </c>
    </row>
    <row r="2351" spans="1:14" x14ac:dyDescent="0.3">
      <c r="A2351" s="20">
        <v>22066</v>
      </c>
      <c r="B2351" s="21">
        <f t="shared" ref="B2351:B2414" si="162">IF(A2351=A2350,B2350+1,1)</f>
        <v>50</v>
      </c>
      <c r="C2351" s="21">
        <v>5</v>
      </c>
      <c r="D2351" s="21">
        <f>VLOOKUP(A2351,英雄数据表!A:D,4,0)</f>
        <v>2</v>
      </c>
      <c r="E2351" s="20" t="str">
        <f>VLOOKUP(A2351,英雄数据表!A:C,3,0)</f>
        <v>烈焰王冠</v>
      </c>
      <c r="F2351" s="20">
        <f t="shared" ref="F2351:F2414" si="163">A2351</f>
        <v>22066</v>
      </c>
      <c r="G2351" s="20">
        <f t="shared" ref="G2351:G2414" si="164">A2351</f>
        <v>22066</v>
      </c>
      <c r="H2351" s="21" t="str">
        <f>VLOOKUP(B2351,属性中转表!A:F,6,FALSE)</f>
        <v>"hp":183600,"atk":5100</v>
      </c>
      <c r="I2351" s="20" t="str">
        <f>IF(VLOOKUP(B2351,属性中转表!A:G,7,FALSE)=0,"",VLOOKUP(VLOOKUP(B2351,属性中转表!A:G,7,FALSE),属性中转表!$K$2:$P$21,6,0))&amp;IF(VLOOKUP(B2351,属性中转表!A:G,7,FALSE)&gt;=50,VLOOKUP(A2351,英雄数据表!A:K,9,0),IF(VLOOKUP(B2351,属性中转表!A:G,7,FALSE)&gt;=25,VLOOKUP(A2351,英雄数据表!A:K,5,0),""))</f>
        <v>"atk":300,"hp":5000,"undpspro":100,"pvpdpspro":50,"pvpundpspro":50</v>
      </c>
      <c r="J2351" s="20" t="str">
        <f>IF(I2351="","",属性中转表!$I$1&amp;(IF(VLOOKUP(B2351,属性中转表!A:G,7,FALSE)=0,0,VLOOKUP(VLOOKUP(B2351,属性中转表!A:G,7,FALSE),属性中转表!$K$2:$P$21,4,0)))+IFERROR(VLOOKUP(A2351,英雄数据表!A:K,IF(武魂!B2351&gt;=50,10,IF(武魂!B2351&gt;=25,6)),0),0))</f>
        <v>,"dpspro":100</v>
      </c>
      <c r="K2351" s="32" t="str">
        <f t="shared" ref="K2351:K2414" si="165">I2351&amp;J2351</f>
        <v>"atk":300,"hp":5000,"undpspro":100,"pvpdpspro":50,"pvpundpspro":50,"dpspro":100</v>
      </c>
      <c r="L2351" s="20" t="str">
        <f>IF(B2351&gt;=50,VLOOKUP(A2351,英雄数据表!A:L,11,FALSE),IF(B2351&gt;=25,VLOOKUP(A2351,英雄数据表!A:L,7,0),""))</f>
        <v>"2206602004"</v>
      </c>
      <c r="M2351" s="20" t="str">
        <f>IFERROR(VLOOKUP(B2351,属性中转表!$K$2:$O$21,5,FALSE),"")</f>
        <v/>
      </c>
      <c r="N2351" s="20" t="str">
        <f>IF(B2351=25,VLOOKUP(A2351,英雄数据表!A:L,8,FALSE),IF(B2351=50,VLOOKUP(A2351,英雄数据表!A:L,12,0),""))</f>
        <v>自身死亡时，火焰将永远灼烧敌人，对全体敌人造成30%攻击燃烧伤害，直到目标死亡</v>
      </c>
    </row>
    <row r="2352" spans="1:14" x14ac:dyDescent="0.3">
      <c r="A2352" s="20">
        <v>22066</v>
      </c>
      <c r="B2352" s="21">
        <f t="shared" si="162"/>
        <v>51</v>
      </c>
      <c r="C2352" s="21">
        <v>5</v>
      </c>
      <c r="D2352" s="21">
        <f>VLOOKUP(A2352,英雄数据表!A:D,4,0)</f>
        <v>2</v>
      </c>
      <c r="E2352" s="20" t="str">
        <f>VLOOKUP(A2352,英雄数据表!A:C,3,0)</f>
        <v>烈焰王冠</v>
      </c>
      <c r="F2352" s="20">
        <f t="shared" si="163"/>
        <v>22066</v>
      </c>
      <c r="G2352" s="20">
        <f t="shared" si="164"/>
        <v>22066</v>
      </c>
      <c r="H2352" s="21" t="str">
        <f>VLOOKUP(B2352,属性中转表!A:F,6,FALSE)</f>
        <v>"hp":189000,"atk":5250</v>
      </c>
      <c r="I2352" s="20" t="str">
        <f>IF(VLOOKUP(B2352,属性中转表!A:G,7,FALSE)=0,"",VLOOKUP(VLOOKUP(B2352,属性中转表!A:G,7,FALSE),属性中转表!$K$2:$P$21,6,0))&amp;IF(VLOOKUP(B2352,属性中转表!A:G,7,FALSE)&gt;=50,VLOOKUP(A2352,英雄数据表!A:K,9,0),IF(VLOOKUP(B2352,属性中转表!A:G,7,FALSE)&gt;=25,VLOOKUP(A2352,英雄数据表!A:K,5,0),""))</f>
        <v>"atk":300,"hp":5000,"undpspro":100,"pvpdpspro":50,"pvpundpspro":50</v>
      </c>
      <c r="J2352" s="20" t="str">
        <f>IF(I2352="","",属性中转表!$I$1&amp;(IF(VLOOKUP(B2352,属性中转表!A:G,7,FALSE)=0,0,VLOOKUP(VLOOKUP(B2352,属性中转表!A:G,7,FALSE),属性中转表!$K$2:$P$21,4,0)))+IFERROR(VLOOKUP(A2352,英雄数据表!A:K,IF(武魂!B2352&gt;=50,10,IF(武魂!B2352&gt;=25,6)),0),0))</f>
        <v>,"dpspro":100</v>
      </c>
      <c r="K2352" s="32" t="str">
        <f t="shared" si="165"/>
        <v>"atk":300,"hp":5000,"undpspro":100,"pvpdpspro":50,"pvpundpspro":50,"dpspro":100</v>
      </c>
      <c r="L2352" s="20" t="str">
        <f>IF(B2352&gt;=50,VLOOKUP(A2352,英雄数据表!A:L,11,FALSE),IF(B2352&gt;=25,VLOOKUP(A2352,英雄数据表!A:L,7,0),""))</f>
        <v>"2206602004"</v>
      </c>
      <c r="M2352" s="20" t="str">
        <f>IFERROR(VLOOKUP(B2352,属性中转表!$K$2:$O$21,5,FALSE),"")</f>
        <v/>
      </c>
      <c r="N2352" s="20" t="str">
        <f>IF(B2352=25,VLOOKUP(A2352,英雄数据表!A:L,8,FALSE),IF(B2352=50,VLOOKUP(A2352,英雄数据表!A:L,12,0),""))</f>
        <v/>
      </c>
    </row>
    <row r="2353" spans="1:14" x14ac:dyDescent="0.3">
      <c r="A2353" s="20">
        <v>22066</v>
      </c>
      <c r="B2353" s="21">
        <f t="shared" si="162"/>
        <v>52</v>
      </c>
      <c r="C2353" s="21">
        <v>5</v>
      </c>
      <c r="D2353" s="21">
        <f>VLOOKUP(A2353,英雄数据表!A:D,4,0)</f>
        <v>2</v>
      </c>
      <c r="E2353" s="20" t="str">
        <f>VLOOKUP(A2353,英雄数据表!A:C,3,0)</f>
        <v>烈焰王冠</v>
      </c>
      <c r="F2353" s="20">
        <f t="shared" si="163"/>
        <v>22066</v>
      </c>
      <c r="G2353" s="20">
        <f t="shared" si="164"/>
        <v>22066</v>
      </c>
      <c r="H2353" s="21" t="str">
        <f>VLOOKUP(B2353,属性中转表!A:F,6,FALSE)</f>
        <v>"hp":194400,"atk":5400</v>
      </c>
      <c r="I2353" s="20" t="str">
        <f>IF(VLOOKUP(B2353,属性中转表!A:G,7,FALSE)=0,"",VLOOKUP(VLOOKUP(B2353,属性中转表!A:G,7,FALSE),属性中转表!$K$2:$P$21,6,0))&amp;IF(VLOOKUP(B2353,属性中转表!A:G,7,FALSE)&gt;=50,VLOOKUP(A2353,英雄数据表!A:K,9,0),IF(VLOOKUP(B2353,属性中转表!A:G,7,FALSE)&gt;=25,VLOOKUP(A2353,英雄数据表!A:K,5,0),""))</f>
        <v>"atk":300,"hp":5000,"undpspro":100,"pvpdpspro":50,"pvpundpspro":50</v>
      </c>
      <c r="J2353" s="20" t="str">
        <f>IF(I2353="","",属性中转表!$I$1&amp;(IF(VLOOKUP(B2353,属性中转表!A:G,7,FALSE)=0,0,VLOOKUP(VLOOKUP(B2353,属性中转表!A:G,7,FALSE),属性中转表!$K$2:$P$21,4,0)))+IFERROR(VLOOKUP(A2353,英雄数据表!A:K,IF(武魂!B2353&gt;=50,10,IF(武魂!B2353&gt;=25,6)),0),0))</f>
        <v>,"dpspro":100</v>
      </c>
      <c r="K2353" s="32" t="str">
        <f t="shared" si="165"/>
        <v>"atk":300,"hp":5000,"undpspro":100,"pvpdpspro":50,"pvpundpspro":50,"dpspro":100</v>
      </c>
      <c r="L2353" s="20" t="str">
        <f>IF(B2353&gt;=50,VLOOKUP(A2353,英雄数据表!A:L,11,FALSE),IF(B2353&gt;=25,VLOOKUP(A2353,英雄数据表!A:L,7,0),""))</f>
        <v>"2206602004"</v>
      </c>
      <c r="M2353" s="20" t="str">
        <f>IFERROR(VLOOKUP(B2353,属性中转表!$K$2:$O$21,5,FALSE),"")</f>
        <v/>
      </c>
      <c r="N2353" s="20" t="str">
        <f>IF(B2353=25,VLOOKUP(A2353,英雄数据表!A:L,8,FALSE),IF(B2353=50,VLOOKUP(A2353,英雄数据表!A:L,12,0),""))</f>
        <v/>
      </c>
    </row>
    <row r="2354" spans="1:14" x14ac:dyDescent="0.3">
      <c r="A2354" s="20">
        <v>22066</v>
      </c>
      <c r="B2354" s="21">
        <f t="shared" si="162"/>
        <v>53</v>
      </c>
      <c r="C2354" s="21">
        <v>5</v>
      </c>
      <c r="D2354" s="21">
        <f>VLOOKUP(A2354,英雄数据表!A:D,4,0)</f>
        <v>2</v>
      </c>
      <c r="E2354" s="20" t="str">
        <f>VLOOKUP(A2354,英雄数据表!A:C,3,0)</f>
        <v>烈焰王冠</v>
      </c>
      <c r="F2354" s="20">
        <f t="shared" si="163"/>
        <v>22066</v>
      </c>
      <c r="G2354" s="20">
        <f t="shared" si="164"/>
        <v>22066</v>
      </c>
      <c r="H2354" s="21" t="str">
        <f>VLOOKUP(B2354,属性中转表!A:F,6,FALSE)</f>
        <v>"hp":199800,"atk":5550</v>
      </c>
      <c r="I2354" s="20" t="str">
        <f>IF(VLOOKUP(B2354,属性中转表!A:G,7,FALSE)=0,"",VLOOKUP(VLOOKUP(B2354,属性中转表!A:G,7,FALSE),属性中转表!$K$2:$P$21,6,0))&amp;IF(VLOOKUP(B2354,属性中转表!A:G,7,FALSE)&gt;=50,VLOOKUP(A2354,英雄数据表!A:K,9,0),IF(VLOOKUP(B2354,属性中转表!A:G,7,FALSE)&gt;=25,VLOOKUP(A2354,英雄数据表!A:K,5,0),""))</f>
        <v>"atk":300,"hp":5000,"undpspro":100,"pvpdpspro":50,"pvpundpspro":50</v>
      </c>
      <c r="J2354" s="20" t="str">
        <f>IF(I2354="","",属性中转表!$I$1&amp;(IF(VLOOKUP(B2354,属性中转表!A:G,7,FALSE)=0,0,VLOOKUP(VLOOKUP(B2354,属性中转表!A:G,7,FALSE),属性中转表!$K$2:$P$21,4,0)))+IFERROR(VLOOKUP(A2354,英雄数据表!A:K,IF(武魂!B2354&gt;=50,10,IF(武魂!B2354&gt;=25,6)),0),0))</f>
        <v>,"dpspro":100</v>
      </c>
      <c r="K2354" s="32" t="str">
        <f t="shared" si="165"/>
        <v>"atk":300,"hp":5000,"undpspro":100,"pvpdpspro":50,"pvpundpspro":50,"dpspro":100</v>
      </c>
      <c r="L2354" s="20" t="str">
        <f>IF(B2354&gt;=50,VLOOKUP(A2354,英雄数据表!A:L,11,FALSE),IF(B2354&gt;=25,VLOOKUP(A2354,英雄数据表!A:L,7,0),""))</f>
        <v>"2206602004"</v>
      </c>
      <c r="M2354" s="20" t="str">
        <f>IFERROR(VLOOKUP(B2354,属性中转表!$K$2:$O$21,5,FALSE),"")</f>
        <v/>
      </c>
      <c r="N2354" s="20" t="str">
        <f>IF(B2354=25,VLOOKUP(A2354,英雄数据表!A:L,8,FALSE),IF(B2354=50,VLOOKUP(A2354,英雄数据表!A:L,12,0),""))</f>
        <v/>
      </c>
    </row>
    <row r="2355" spans="1:14" x14ac:dyDescent="0.3">
      <c r="A2355" s="20">
        <v>22066</v>
      </c>
      <c r="B2355" s="21">
        <f t="shared" si="162"/>
        <v>54</v>
      </c>
      <c r="C2355" s="21">
        <v>5</v>
      </c>
      <c r="D2355" s="21">
        <f>VLOOKUP(A2355,英雄数据表!A:D,4,0)</f>
        <v>2</v>
      </c>
      <c r="E2355" s="20" t="str">
        <f>VLOOKUP(A2355,英雄数据表!A:C,3,0)</f>
        <v>烈焰王冠</v>
      </c>
      <c r="F2355" s="20">
        <f t="shared" si="163"/>
        <v>22066</v>
      </c>
      <c r="G2355" s="20">
        <f t="shared" si="164"/>
        <v>22066</v>
      </c>
      <c r="H2355" s="21" t="str">
        <f>VLOOKUP(B2355,属性中转表!A:F,6,FALSE)</f>
        <v>"hp":205200,"atk":5700</v>
      </c>
      <c r="I2355" s="20" t="str">
        <f>IF(VLOOKUP(B2355,属性中转表!A:G,7,FALSE)=0,"",VLOOKUP(VLOOKUP(B2355,属性中转表!A:G,7,FALSE),属性中转表!$K$2:$P$21,6,0))&amp;IF(VLOOKUP(B2355,属性中转表!A:G,7,FALSE)&gt;=50,VLOOKUP(A2355,英雄数据表!A:K,9,0),IF(VLOOKUP(B2355,属性中转表!A:G,7,FALSE)&gt;=25,VLOOKUP(A2355,英雄数据表!A:K,5,0),""))</f>
        <v>"atk":300,"hp":5000,"undpspro":100,"pvpdpspro":50,"pvpundpspro":50</v>
      </c>
      <c r="J2355" s="20" t="str">
        <f>IF(I2355="","",属性中转表!$I$1&amp;(IF(VLOOKUP(B2355,属性中转表!A:G,7,FALSE)=0,0,VLOOKUP(VLOOKUP(B2355,属性中转表!A:G,7,FALSE),属性中转表!$K$2:$P$21,4,0)))+IFERROR(VLOOKUP(A2355,英雄数据表!A:K,IF(武魂!B2355&gt;=50,10,IF(武魂!B2355&gt;=25,6)),0),0))</f>
        <v>,"dpspro":100</v>
      </c>
      <c r="K2355" s="32" t="str">
        <f t="shared" si="165"/>
        <v>"atk":300,"hp":5000,"undpspro":100,"pvpdpspro":50,"pvpundpspro":50,"dpspro":100</v>
      </c>
      <c r="L2355" s="20" t="str">
        <f>IF(B2355&gt;=50,VLOOKUP(A2355,英雄数据表!A:L,11,FALSE),IF(B2355&gt;=25,VLOOKUP(A2355,英雄数据表!A:L,7,0),""))</f>
        <v>"2206602004"</v>
      </c>
      <c r="M2355" s="20" t="str">
        <f>IFERROR(VLOOKUP(B2355,属性中转表!$K$2:$O$21,5,FALSE),"")</f>
        <v/>
      </c>
      <c r="N2355" s="20" t="str">
        <f>IF(B2355=25,VLOOKUP(A2355,英雄数据表!A:L,8,FALSE),IF(B2355=50,VLOOKUP(A2355,英雄数据表!A:L,12,0),""))</f>
        <v/>
      </c>
    </row>
    <row r="2356" spans="1:14" x14ac:dyDescent="0.3">
      <c r="A2356" s="20">
        <v>22066</v>
      </c>
      <c r="B2356" s="21">
        <f t="shared" si="162"/>
        <v>55</v>
      </c>
      <c r="C2356" s="21">
        <v>5</v>
      </c>
      <c r="D2356" s="21">
        <f>VLOOKUP(A2356,英雄数据表!A:D,4,0)</f>
        <v>2</v>
      </c>
      <c r="E2356" s="20" t="str">
        <f>VLOOKUP(A2356,英雄数据表!A:C,3,0)</f>
        <v>烈焰王冠</v>
      </c>
      <c r="F2356" s="20">
        <f t="shared" si="163"/>
        <v>22066</v>
      </c>
      <c r="G2356" s="20">
        <f t="shared" si="164"/>
        <v>22066</v>
      </c>
      <c r="H2356" s="21" t="str">
        <f>VLOOKUP(B2356,属性中转表!A:F,6,FALSE)</f>
        <v>"hp":210600,"atk":5850</v>
      </c>
      <c r="I2356" s="20" t="str">
        <f>IF(VLOOKUP(B2356,属性中转表!A:G,7,FALSE)=0,"",VLOOKUP(VLOOKUP(B2356,属性中转表!A:G,7,FALSE),属性中转表!$K$2:$P$21,6,0))&amp;IF(VLOOKUP(B2356,属性中转表!A:G,7,FALSE)&gt;=50,VLOOKUP(A2356,英雄数据表!A:K,9,0),IF(VLOOKUP(B2356,属性中转表!A:G,7,FALSE)&gt;=25,VLOOKUP(A2356,英雄数据表!A:K,5,0),""))</f>
        <v>"atk":300,"hp":5000,"undpspro":150,"pvpdpspro":50,"pvpundpspro":50</v>
      </c>
      <c r="J2356" s="20" t="str">
        <f>IF(I2356="","",属性中转表!$I$1&amp;(IF(VLOOKUP(B2356,属性中转表!A:G,7,FALSE)=0,0,VLOOKUP(VLOOKUP(B2356,属性中转表!A:G,7,FALSE),属性中转表!$K$2:$P$21,4,0)))+IFERROR(VLOOKUP(A2356,英雄数据表!A:K,IF(武魂!B2356&gt;=50,10,IF(武魂!B2356&gt;=25,6)),0),0))</f>
        <v>,"dpspro":100</v>
      </c>
      <c r="K2356" s="32" t="str">
        <f t="shared" si="165"/>
        <v>"atk":300,"hp":5000,"undpspro":150,"pvpdpspro":50,"pvpundpspro":50,"dpspro":100</v>
      </c>
      <c r="L2356" s="20" t="str">
        <f>IF(B2356&gt;=50,VLOOKUP(A2356,英雄数据表!A:L,11,FALSE),IF(B2356&gt;=25,VLOOKUP(A2356,英雄数据表!A:L,7,0),""))</f>
        <v>"2206602004"</v>
      </c>
      <c r="M2356" s="20" t="str">
        <f>IFERROR(VLOOKUP(B2356,属性中转表!$K$2:$O$21,5,FALSE),"")</f>
        <v>"undpspro":50</v>
      </c>
      <c r="N2356" s="20" t="str">
        <f>IF(B2356=25,VLOOKUP(A2356,英雄数据表!A:L,8,FALSE),IF(B2356=50,VLOOKUP(A2356,英雄数据表!A:L,12,0),""))</f>
        <v/>
      </c>
    </row>
    <row r="2357" spans="1:14" x14ac:dyDescent="0.3">
      <c r="A2357" s="20">
        <v>22066</v>
      </c>
      <c r="B2357" s="21">
        <f t="shared" si="162"/>
        <v>56</v>
      </c>
      <c r="C2357" s="21">
        <v>5</v>
      </c>
      <c r="D2357" s="21">
        <f>VLOOKUP(A2357,英雄数据表!A:D,4,0)</f>
        <v>2</v>
      </c>
      <c r="E2357" s="20" t="str">
        <f>VLOOKUP(A2357,英雄数据表!A:C,3,0)</f>
        <v>烈焰王冠</v>
      </c>
      <c r="F2357" s="20">
        <f t="shared" si="163"/>
        <v>22066</v>
      </c>
      <c r="G2357" s="20">
        <f t="shared" si="164"/>
        <v>22066</v>
      </c>
      <c r="H2357" s="21" t="str">
        <f>VLOOKUP(B2357,属性中转表!A:F,6,FALSE)</f>
        <v>"hp":216000,"atk":6000</v>
      </c>
      <c r="I2357" s="20" t="str">
        <f>IF(VLOOKUP(B2357,属性中转表!A:G,7,FALSE)=0,"",VLOOKUP(VLOOKUP(B2357,属性中转表!A:G,7,FALSE),属性中转表!$K$2:$P$21,6,0))&amp;IF(VLOOKUP(B2357,属性中转表!A:G,7,FALSE)&gt;=50,VLOOKUP(A2357,英雄数据表!A:K,9,0),IF(VLOOKUP(B2357,属性中转表!A:G,7,FALSE)&gt;=25,VLOOKUP(A2357,英雄数据表!A:K,5,0),""))</f>
        <v>"atk":300,"hp":5000,"undpspro":150,"pvpdpspro":50,"pvpundpspro":50</v>
      </c>
      <c r="J2357" s="20" t="str">
        <f>IF(I2357="","",属性中转表!$I$1&amp;(IF(VLOOKUP(B2357,属性中转表!A:G,7,FALSE)=0,0,VLOOKUP(VLOOKUP(B2357,属性中转表!A:G,7,FALSE),属性中转表!$K$2:$P$21,4,0)))+IFERROR(VLOOKUP(A2357,英雄数据表!A:K,IF(武魂!B2357&gt;=50,10,IF(武魂!B2357&gt;=25,6)),0),0))</f>
        <v>,"dpspro":100</v>
      </c>
      <c r="K2357" s="32" t="str">
        <f t="shared" si="165"/>
        <v>"atk":300,"hp":5000,"undpspro":150,"pvpdpspro":50,"pvpundpspro":50,"dpspro":100</v>
      </c>
      <c r="L2357" s="20" t="str">
        <f>IF(B2357&gt;=50,VLOOKUP(A2357,英雄数据表!A:L,11,FALSE),IF(B2357&gt;=25,VLOOKUP(A2357,英雄数据表!A:L,7,0),""))</f>
        <v>"2206602004"</v>
      </c>
      <c r="M2357" s="20" t="str">
        <f>IFERROR(VLOOKUP(B2357,属性中转表!$K$2:$O$21,5,FALSE),"")</f>
        <v/>
      </c>
      <c r="N2357" s="20" t="str">
        <f>IF(B2357=25,VLOOKUP(A2357,英雄数据表!A:L,8,FALSE),IF(B2357=50,VLOOKUP(A2357,英雄数据表!A:L,12,0),""))</f>
        <v/>
      </c>
    </row>
    <row r="2358" spans="1:14" x14ac:dyDescent="0.3">
      <c r="A2358" s="20">
        <v>22066</v>
      </c>
      <c r="B2358" s="21">
        <f t="shared" si="162"/>
        <v>57</v>
      </c>
      <c r="C2358" s="21">
        <v>5</v>
      </c>
      <c r="D2358" s="21">
        <f>VLOOKUP(A2358,英雄数据表!A:D,4,0)</f>
        <v>2</v>
      </c>
      <c r="E2358" s="20" t="str">
        <f>VLOOKUP(A2358,英雄数据表!A:C,3,0)</f>
        <v>烈焰王冠</v>
      </c>
      <c r="F2358" s="20">
        <f t="shared" si="163"/>
        <v>22066</v>
      </c>
      <c r="G2358" s="20">
        <f t="shared" si="164"/>
        <v>22066</v>
      </c>
      <c r="H2358" s="21" t="str">
        <f>VLOOKUP(B2358,属性中转表!A:F,6,FALSE)</f>
        <v>"hp":221400,"atk":6150</v>
      </c>
      <c r="I2358" s="20" t="str">
        <f>IF(VLOOKUP(B2358,属性中转表!A:G,7,FALSE)=0,"",VLOOKUP(VLOOKUP(B2358,属性中转表!A:G,7,FALSE),属性中转表!$K$2:$P$21,6,0))&amp;IF(VLOOKUP(B2358,属性中转表!A:G,7,FALSE)&gt;=50,VLOOKUP(A2358,英雄数据表!A:K,9,0),IF(VLOOKUP(B2358,属性中转表!A:G,7,FALSE)&gt;=25,VLOOKUP(A2358,英雄数据表!A:K,5,0),""))</f>
        <v>"atk":300,"hp":5000,"undpspro":150,"pvpdpspro":50,"pvpundpspro":50</v>
      </c>
      <c r="J2358" s="20" t="str">
        <f>IF(I2358="","",属性中转表!$I$1&amp;(IF(VLOOKUP(B2358,属性中转表!A:G,7,FALSE)=0,0,VLOOKUP(VLOOKUP(B2358,属性中转表!A:G,7,FALSE),属性中转表!$K$2:$P$21,4,0)))+IFERROR(VLOOKUP(A2358,英雄数据表!A:K,IF(武魂!B2358&gt;=50,10,IF(武魂!B2358&gt;=25,6)),0),0))</f>
        <v>,"dpspro":100</v>
      </c>
      <c r="K2358" s="32" t="str">
        <f t="shared" si="165"/>
        <v>"atk":300,"hp":5000,"undpspro":150,"pvpdpspro":50,"pvpundpspro":50,"dpspro":100</v>
      </c>
      <c r="L2358" s="20" t="str">
        <f>IF(B2358&gt;=50,VLOOKUP(A2358,英雄数据表!A:L,11,FALSE),IF(B2358&gt;=25,VLOOKUP(A2358,英雄数据表!A:L,7,0),""))</f>
        <v>"2206602004"</v>
      </c>
      <c r="M2358" s="20" t="str">
        <f>IFERROR(VLOOKUP(B2358,属性中转表!$K$2:$O$21,5,FALSE),"")</f>
        <v/>
      </c>
      <c r="N2358" s="20" t="str">
        <f>IF(B2358=25,VLOOKUP(A2358,英雄数据表!A:L,8,FALSE),IF(B2358=50,VLOOKUP(A2358,英雄数据表!A:L,12,0),""))</f>
        <v/>
      </c>
    </row>
    <row r="2359" spans="1:14" x14ac:dyDescent="0.3">
      <c r="A2359" s="20">
        <v>22066</v>
      </c>
      <c r="B2359" s="21">
        <f t="shared" si="162"/>
        <v>58</v>
      </c>
      <c r="C2359" s="21">
        <v>5</v>
      </c>
      <c r="D2359" s="21">
        <f>VLOOKUP(A2359,英雄数据表!A:D,4,0)</f>
        <v>2</v>
      </c>
      <c r="E2359" s="20" t="str">
        <f>VLOOKUP(A2359,英雄数据表!A:C,3,0)</f>
        <v>烈焰王冠</v>
      </c>
      <c r="F2359" s="20">
        <f t="shared" si="163"/>
        <v>22066</v>
      </c>
      <c r="G2359" s="20">
        <f t="shared" si="164"/>
        <v>22066</v>
      </c>
      <c r="H2359" s="21" t="str">
        <f>VLOOKUP(B2359,属性中转表!A:F,6,FALSE)</f>
        <v>"hp":226800,"atk":6300</v>
      </c>
      <c r="I2359" s="20" t="str">
        <f>IF(VLOOKUP(B2359,属性中转表!A:G,7,FALSE)=0,"",VLOOKUP(VLOOKUP(B2359,属性中转表!A:G,7,FALSE),属性中转表!$K$2:$P$21,6,0))&amp;IF(VLOOKUP(B2359,属性中转表!A:G,7,FALSE)&gt;=50,VLOOKUP(A2359,英雄数据表!A:K,9,0),IF(VLOOKUP(B2359,属性中转表!A:G,7,FALSE)&gt;=25,VLOOKUP(A2359,英雄数据表!A:K,5,0),""))</f>
        <v>"atk":300,"hp":5000,"undpspro":150,"pvpdpspro":50,"pvpundpspro":50</v>
      </c>
      <c r="J2359" s="20" t="str">
        <f>IF(I2359="","",属性中转表!$I$1&amp;(IF(VLOOKUP(B2359,属性中转表!A:G,7,FALSE)=0,0,VLOOKUP(VLOOKUP(B2359,属性中转表!A:G,7,FALSE),属性中转表!$K$2:$P$21,4,0)))+IFERROR(VLOOKUP(A2359,英雄数据表!A:K,IF(武魂!B2359&gt;=50,10,IF(武魂!B2359&gt;=25,6)),0),0))</f>
        <v>,"dpspro":100</v>
      </c>
      <c r="K2359" s="32" t="str">
        <f t="shared" si="165"/>
        <v>"atk":300,"hp":5000,"undpspro":150,"pvpdpspro":50,"pvpundpspro":50,"dpspro":100</v>
      </c>
      <c r="L2359" s="20" t="str">
        <f>IF(B2359&gt;=50,VLOOKUP(A2359,英雄数据表!A:L,11,FALSE),IF(B2359&gt;=25,VLOOKUP(A2359,英雄数据表!A:L,7,0),""))</f>
        <v>"2206602004"</v>
      </c>
      <c r="M2359" s="20" t="str">
        <f>IFERROR(VLOOKUP(B2359,属性中转表!$K$2:$O$21,5,FALSE),"")</f>
        <v/>
      </c>
      <c r="N2359" s="20" t="str">
        <f>IF(B2359=25,VLOOKUP(A2359,英雄数据表!A:L,8,FALSE),IF(B2359=50,VLOOKUP(A2359,英雄数据表!A:L,12,0),""))</f>
        <v/>
      </c>
    </row>
    <row r="2360" spans="1:14" x14ac:dyDescent="0.3">
      <c r="A2360" s="20">
        <v>22066</v>
      </c>
      <c r="B2360" s="21">
        <f t="shared" si="162"/>
        <v>59</v>
      </c>
      <c r="C2360" s="21">
        <v>5</v>
      </c>
      <c r="D2360" s="21">
        <f>VLOOKUP(A2360,英雄数据表!A:D,4,0)</f>
        <v>2</v>
      </c>
      <c r="E2360" s="20" t="str">
        <f>VLOOKUP(A2360,英雄数据表!A:C,3,0)</f>
        <v>烈焰王冠</v>
      </c>
      <c r="F2360" s="20">
        <f t="shared" si="163"/>
        <v>22066</v>
      </c>
      <c r="G2360" s="20">
        <f t="shared" si="164"/>
        <v>22066</v>
      </c>
      <c r="H2360" s="21" t="str">
        <f>VLOOKUP(B2360,属性中转表!A:F,6,FALSE)</f>
        <v>"hp":232200,"atk":6450</v>
      </c>
      <c r="I2360" s="20" t="str">
        <f>IF(VLOOKUP(B2360,属性中转表!A:G,7,FALSE)=0,"",VLOOKUP(VLOOKUP(B2360,属性中转表!A:G,7,FALSE),属性中转表!$K$2:$P$21,6,0))&amp;IF(VLOOKUP(B2360,属性中转表!A:G,7,FALSE)&gt;=50,VLOOKUP(A2360,英雄数据表!A:K,9,0),IF(VLOOKUP(B2360,属性中转表!A:G,7,FALSE)&gt;=25,VLOOKUP(A2360,英雄数据表!A:K,5,0),""))</f>
        <v>"atk":300,"hp":5000,"undpspro":150,"pvpdpspro":50,"pvpundpspro":50</v>
      </c>
      <c r="J2360" s="20" t="str">
        <f>IF(I2360="","",属性中转表!$I$1&amp;(IF(VLOOKUP(B2360,属性中转表!A:G,7,FALSE)=0,0,VLOOKUP(VLOOKUP(B2360,属性中转表!A:G,7,FALSE),属性中转表!$K$2:$P$21,4,0)))+IFERROR(VLOOKUP(A2360,英雄数据表!A:K,IF(武魂!B2360&gt;=50,10,IF(武魂!B2360&gt;=25,6)),0),0))</f>
        <v>,"dpspro":100</v>
      </c>
      <c r="K2360" s="32" t="str">
        <f t="shared" si="165"/>
        <v>"atk":300,"hp":5000,"undpspro":150,"pvpdpspro":50,"pvpundpspro":50,"dpspro":100</v>
      </c>
      <c r="L2360" s="20" t="str">
        <f>IF(B2360&gt;=50,VLOOKUP(A2360,英雄数据表!A:L,11,FALSE),IF(B2360&gt;=25,VLOOKUP(A2360,英雄数据表!A:L,7,0),""))</f>
        <v>"2206602004"</v>
      </c>
      <c r="M2360" s="20" t="str">
        <f>IFERROR(VLOOKUP(B2360,属性中转表!$K$2:$O$21,5,FALSE),"")</f>
        <v/>
      </c>
      <c r="N2360" s="20" t="str">
        <f>IF(B2360=25,VLOOKUP(A2360,英雄数据表!A:L,8,FALSE),IF(B2360=50,VLOOKUP(A2360,英雄数据表!A:L,12,0),""))</f>
        <v/>
      </c>
    </row>
    <row r="2361" spans="1:14" x14ac:dyDescent="0.3">
      <c r="A2361" s="20">
        <v>22066</v>
      </c>
      <c r="B2361" s="21">
        <f t="shared" si="162"/>
        <v>60</v>
      </c>
      <c r="C2361" s="21">
        <v>5</v>
      </c>
      <c r="D2361" s="21">
        <f>VLOOKUP(A2361,英雄数据表!A:D,4,0)</f>
        <v>2</v>
      </c>
      <c r="E2361" s="20" t="str">
        <f>VLOOKUP(A2361,英雄数据表!A:C,3,0)</f>
        <v>烈焰王冠</v>
      </c>
      <c r="F2361" s="20">
        <f t="shared" si="163"/>
        <v>22066</v>
      </c>
      <c r="G2361" s="20">
        <f t="shared" si="164"/>
        <v>22066</v>
      </c>
      <c r="H2361" s="21" t="str">
        <f>VLOOKUP(B2361,属性中转表!A:F,6,FALSE)</f>
        <v>"hp":237600,"atk":6600</v>
      </c>
      <c r="I2361" s="20" t="str">
        <f>IF(VLOOKUP(B2361,属性中转表!A:G,7,FALSE)=0,"",VLOOKUP(VLOOKUP(B2361,属性中转表!A:G,7,FALSE),属性中转表!$K$2:$P$21,6,0))&amp;IF(VLOOKUP(B2361,属性中转表!A:G,7,FALSE)&gt;=50,VLOOKUP(A2361,英雄数据表!A:K,9,0),IF(VLOOKUP(B2361,属性中转表!A:G,7,FALSE)&gt;=25,VLOOKUP(A2361,英雄数据表!A:K,5,0),""))</f>
        <v>"atk":300,"hp":5000,"undpspro":150,"pvpdpspro":50,"pvpundpspro":50</v>
      </c>
      <c r="J2361" s="20" t="str">
        <f>IF(I2361="","",属性中转表!$I$1&amp;(IF(VLOOKUP(B2361,属性中转表!A:G,7,FALSE)=0,0,VLOOKUP(VLOOKUP(B2361,属性中转表!A:G,7,FALSE),属性中转表!$K$2:$P$21,4,0)))+IFERROR(VLOOKUP(A2361,英雄数据表!A:K,IF(武魂!B2361&gt;=50,10,IF(武魂!B2361&gt;=25,6)),0),0))</f>
        <v>,"dpspro":150</v>
      </c>
      <c r="K2361" s="32" t="str">
        <f t="shared" si="165"/>
        <v>"atk":300,"hp":5000,"undpspro":150,"pvpdpspro":50,"pvpundpspro":50,"dpspro":150</v>
      </c>
      <c r="L2361" s="20" t="str">
        <f>IF(B2361&gt;=50,VLOOKUP(A2361,英雄数据表!A:L,11,FALSE),IF(B2361&gt;=25,VLOOKUP(A2361,英雄数据表!A:L,7,0),""))</f>
        <v>"2206602004"</v>
      </c>
      <c r="M2361" s="20" t="str">
        <f>IFERROR(VLOOKUP(B2361,属性中转表!$K$2:$O$21,5,FALSE),"")</f>
        <v>"dpspro":50</v>
      </c>
      <c r="N2361" s="20" t="str">
        <f>IF(B2361=25,VLOOKUP(A2361,英雄数据表!A:L,8,FALSE),IF(B2361=50,VLOOKUP(A2361,英雄数据表!A:L,12,0),""))</f>
        <v/>
      </c>
    </row>
    <row r="2362" spans="1:14" x14ac:dyDescent="0.3">
      <c r="A2362" s="20">
        <v>22066</v>
      </c>
      <c r="B2362" s="21">
        <f t="shared" si="162"/>
        <v>61</v>
      </c>
      <c r="C2362" s="21">
        <v>5</v>
      </c>
      <c r="D2362" s="21">
        <f>VLOOKUP(A2362,英雄数据表!A:D,4,0)</f>
        <v>2</v>
      </c>
      <c r="E2362" s="20" t="str">
        <f>VLOOKUP(A2362,英雄数据表!A:C,3,0)</f>
        <v>烈焰王冠</v>
      </c>
      <c r="F2362" s="20">
        <f t="shared" si="163"/>
        <v>22066</v>
      </c>
      <c r="G2362" s="20">
        <f t="shared" si="164"/>
        <v>22066</v>
      </c>
      <c r="H2362" s="21" t="str">
        <f>VLOOKUP(B2362,属性中转表!A:F,6,FALSE)</f>
        <v>"hp":243000,"atk":6750</v>
      </c>
      <c r="I2362" s="20" t="str">
        <f>IF(VLOOKUP(B2362,属性中转表!A:G,7,FALSE)=0,"",VLOOKUP(VLOOKUP(B2362,属性中转表!A:G,7,FALSE),属性中转表!$K$2:$P$21,6,0))&amp;IF(VLOOKUP(B2362,属性中转表!A:G,7,FALSE)&gt;=50,VLOOKUP(A2362,英雄数据表!A:K,9,0),IF(VLOOKUP(B2362,属性中转表!A:G,7,FALSE)&gt;=25,VLOOKUP(A2362,英雄数据表!A:K,5,0),""))</f>
        <v>"atk":300,"hp":5000,"undpspro":150,"pvpdpspro":50,"pvpundpspro":50</v>
      </c>
      <c r="J2362" s="20" t="str">
        <f>IF(I2362="","",属性中转表!$I$1&amp;(IF(VLOOKUP(B2362,属性中转表!A:G,7,FALSE)=0,0,VLOOKUP(VLOOKUP(B2362,属性中转表!A:G,7,FALSE),属性中转表!$K$2:$P$21,4,0)))+IFERROR(VLOOKUP(A2362,英雄数据表!A:K,IF(武魂!B2362&gt;=50,10,IF(武魂!B2362&gt;=25,6)),0),0))</f>
        <v>,"dpspro":150</v>
      </c>
      <c r="K2362" s="32" t="str">
        <f t="shared" si="165"/>
        <v>"atk":300,"hp":5000,"undpspro":150,"pvpdpspro":50,"pvpundpspro":50,"dpspro":150</v>
      </c>
      <c r="L2362" s="20" t="str">
        <f>IF(B2362&gt;=50,VLOOKUP(A2362,英雄数据表!A:L,11,FALSE),IF(B2362&gt;=25,VLOOKUP(A2362,英雄数据表!A:L,7,0),""))</f>
        <v>"2206602004"</v>
      </c>
      <c r="M2362" s="20" t="str">
        <f>IFERROR(VLOOKUP(B2362,属性中转表!$K$2:$O$21,5,FALSE),"")</f>
        <v/>
      </c>
      <c r="N2362" s="20" t="str">
        <f>IF(B2362=25,VLOOKUP(A2362,英雄数据表!A:L,8,FALSE),IF(B2362=50,VLOOKUP(A2362,英雄数据表!A:L,12,0),""))</f>
        <v/>
      </c>
    </row>
    <row r="2363" spans="1:14" x14ac:dyDescent="0.3">
      <c r="A2363" s="20">
        <v>22066</v>
      </c>
      <c r="B2363" s="21">
        <f t="shared" si="162"/>
        <v>62</v>
      </c>
      <c r="C2363" s="21">
        <v>5</v>
      </c>
      <c r="D2363" s="21">
        <f>VLOOKUP(A2363,英雄数据表!A:D,4,0)</f>
        <v>2</v>
      </c>
      <c r="E2363" s="20" t="str">
        <f>VLOOKUP(A2363,英雄数据表!A:C,3,0)</f>
        <v>烈焰王冠</v>
      </c>
      <c r="F2363" s="20">
        <f t="shared" si="163"/>
        <v>22066</v>
      </c>
      <c r="G2363" s="20">
        <f t="shared" si="164"/>
        <v>22066</v>
      </c>
      <c r="H2363" s="21" t="str">
        <f>VLOOKUP(B2363,属性中转表!A:F,6,FALSE)</f>
        <v>"hp":248400,"atk":6900</v>
      </c>
      <c r="I2363" s="20" t="str">
        <f>IF(VLOOKUP(B2363,属性中转表!A:G,7,FALSE)=0,"",VLOOKUP(VLOOKUP(B2363,属性中转表!A:G,7,FALSE),属性中转表!$K$2:$P$21,6,0))&amp;IF(VLOOKUP(B2363,属性中转表!A:G,7,FALSE)&gt;=50,VLOOKUP(A2363,英雄数据表!A:K,9,0),IF(VLOOKUP(B2363,属性中转表!A:G,7,FALSE)&gt;=25,VLOOKUP(A2363,英雄数据表!A:K,5,0),""))</f>
        <v>"atk":300,"hp":5000,"undpspro":150,"pvpdpspro":50,"pvpundpspro":50</v>
      </c>
      <c r="J2363" s="20" t="str">
        <f>IF(I2363="","",属性中转表!$I$1&amp;(IF(VLOOKUP(B2363,属性中转表!A:G,7,FALSE)=0,0,VLOOKUP(VLOOKUP(B2363,属性中转表!A:G,7,FALSE),属性中转表!$K$2:$P$21,4,0)))+IFERROR(VLOOKUP(A2363,英雄数据表!A:K,IF(武魂!B2363&gt;=50,10,IF(武魂!B2363&gt;=25,6)),0),0))</f>
        <v>,"dpspro":150</v>
      </c>
      <c r="K2363" s="32" t="str">
        <f t="shared" si="165"/>
        <v>"atk":300,"hp":5000,"undpspro":150,"pvpdpspro":50,"pvpundpspro":50,"dpspro":150</v>
      </c>
      <c r="L2363" s="20" t="str">
        <f>IF(B2363&gt;=50,VLOOKUP(A2363,英雄数据表!A:L,11,FALSE),IF(B2363&gt;=25,VLOOKUP(A2363,英雄数据表!A:L,7,0),""))</f>
        <v>"2206602004"</v>
      </c>
      <c r="M2363" s="20" t="str">
        <f>IFERROR(VLOOKUP(B2363,属性中转表!$K$2:$O$21,5,FALSE),"")</f>
        <v/>
      </c>
      <c r="N2363" s="20" t="str">
        <f>IF(B2363=25,VLOOKUP(A2363,英雄数据表!A:L,8,FALSE),IF(B2363=50,VLOOKUP(A2363,英雄数据表!A:L,12,0),""))</f>
        <v/>
      </c>
    </row>
    <row r="2364" spans="1:14" x14ac:dyDescent="0.3">
      <c r="A2364" s="20">
        <v>22066</v>
      </c>
      <c r="B2364" s="21">
        <f t="shared" si="162"/>
        <v>63</v>
      </c>
      <c r="C2364" s="21">
        <v>5</v>
      </c>
      <c r="D2364" s="21">
        <f>VLOOKUP(A2364,英雄数据表!A:D,4,0)</f>
        <v>2</v>
      </c>
      <c r="E2364" s="20" t="str">
        <f>VLOOKUP(A2364,英雄数据表!A:C,3,0)</f>
        <v>烈焰王冠</v>
      </c>
      <c r="F2364" s="20">
        <f t="shared" si="163"/>
        <v>22066</v>
      </c>
      <c r="G2364" s="20">
        <f t="shared" si="164"/>
        <v>22066</v>
      </c>
      <c r="H2364" s="21" t="str">
        <f>VLOOKUP(B2364,属性中转表!A:F,6,FALSE)</f>
        <v>"hp":253800,"atk":7050</v>
      </c>
      <c r="I2364" s="20" t="str">
        <f>IF(VLOOKUP(B2364,属性中转表!A:G,7,FALSE)=0,"",VLOOKUP(VLOOKUP(B2364,属性中转表!A:G,7,FALSE),属性中转表!$K$2:$P$21,6,0))&amp;IF(VLOOKUP(B2364,属性中转表!A:G,7,FALSE)&gt;=50,VLOOKUP(A2364,英雄数据表!A:K,9,0),IF(VLOOKUP(B2364,属性中转表!A:G,7,FALSE)&gt;=25,VLOOKUP(A2364,英雄数据表!A:K,5,0),""))</f>
        <v>"atk":300,"hp":5000,"undpspro":150,"pvpdpspro":50,"pvpundpspro":50</v>
      </c>
      <c r="J2364" s="20" t="str">
        <f>IF(I2364="","",属性中转表!$I$1&amp;(IF(VLOOKUP(B2364,属性中转表!A:G,7,FALSE)=0,0,VLOOKUP(VLOOKUP(B2364,属性中转表!A:G,7,FALSE),属性中转表!$K$2:$P$21,4,0)))+IFERROR(VLOOKUP(A2364,英雄数据表!A:K,IF(武魂!B2364&gt;=50,10,IF(武魂!B2364&gt;=25,6)),0),0))</f>
        <v>,"dpspro":150</v>
      </c>
      <c r="K2364" s="32" t="str">
        <f t="shared" si="165"/>
        <v>"atk":300,"hp":5000,"undpspro":150,"pvpdpspro":50,"pvpundpspro":50,"dpspro":150</v>
      </c>
      <c r="L2364" s="20" t="str">
        <f>IF(B2364&gt;=50,VLOOKUP(A2364,英雄数据表!A:L,11,FALSE),IF(B2364&gt;=25,VLOOKUP(A2364,英雄数据表!A:L,7,0),""))</f>
        <v>"2206602004"</v>
      </c>
      <c r="M2364" s="20" t="str">
        <f>IFERROR(VLOOKUP(B2364,属性中转表!$K$2:$O$21,5,FALSE),"")</f>
        <v/>
      </c>
      <c r="N2364" s="20" t="str">
        <f>IF(B2364=25,VLOOKUP(A2364,英雄数据表!A:L,8,FALSE),IF(B2364=50,VLOOKUP(A2364,英雄数据表!A:L,12,0),""))</f>
        <v/>
      </c>
    </row>
    <row r="2365" spans="1:14" x14ac:dyDescent="0.3">
      <c r="A2365" s="20">
        <v>22066</v>
      </c>
      <c r="B2365" s="21">
        <f t="shared" si="162"/>
        <v>64</v>
      </c>
      <c r="C2365" s="21">
        <v>5</v>
      </c>
      <c r="D2365" s="21">
        <f>VLOOKUP(A2365,英雄数据表!A:D,4,0)</f>
        <v>2</v>
      </c>
      <c r="E2365" s="20" t="str">
        <f>VLOOKUP(A2365,英雄数据表!A:C,3,0)</f>
        <v>烈焰王冠</v>
      </c>
      <c r="F2365" s="20">
        <f t="shared" si="163"/>
        <v>22066</v>
      </c>
      <c r="G2365" s="20">
        <f t="shared" si="164"/>
        <v>22066</v>
      </c>
      <c r="H2365" s="21" t="str">
        <f>VLOOKUP(B2365,属性中转表!A:F,6,FALSE)</f>
        <v>"hp":259200,"atk":7200</v>
      </c>
      <c r="I2365" s="20" t="str">
        <f>IF(VLOOKUP(B2365,属性中转表!A:G,7,FALSE)=0,"",VLOOKUP(VLOOKUP(B2365,属性中转表!A:G,7,FALSE),属性中转表!$K$2:$P$21,6,0))&amp;IF(VLOOKUP(B2365,属性中转表!A:G,7,FALSE)&gt;=50,VLOOKUP(A2365,英雄数据表!A:K,9,0),IF(VLOOKUP(B2365,属性中转表!A:G,7,FALSE)&gt;=25,VLOOKUP(A2365,英雄数据表!A:K,5,0),""))</f>
        <v>"atk":300,"hp":5000,"undpspro":150,"pvpdpspro":50,"pvpundpspro":50</v>
      </c>
      <c r="J2365" s="20" t="str">
        <f>IF(I2365="","",属性中转表!$I$1&amp;(IF(VLOOKUP(B2365,属性中转表!A:G,7,FALSE)=0,0,VLOOKUP(VLOOKUP(B2365,属性中转表!A:G,7,FALSE),属性中转表!$K$2:$P$21,4,0)))+IFERROR(VLOOKUP(A2365,英雄数据表!A:K,IF(武魂!B2365&gt;=50,10,IF(武魂!B2365&gt;=25,6)),0),0))</f>
        <v>,"dpspro":150</v>
      </c>
      <c r="K2365" s="32" t="str">
        <f t="shared" si="165"/>
        <v>"atk":300,"hp":5000,"undpspro":150,"pvpdpspro":50,"pvpundpspro":50,"dpspro":150</v>
      </c>
      <c r="L2365" s="20" t="str">
        <f>IF(B2365&gt;=50,VLOOKUP(A2365,英雄数据表!A:L,11,FALSE),IF(B2365&gt;=25,VLOOKUP(A2365,英雄数据表!A:L,7,0),""))</f>
        <v>"2206602004"</v>
      </c>
      <c r="M2365" s="20" t="str">
        <f>IFERROR(VLOOKUP(B2365,属性中转表!$K$2:$O$21,5,FALSE),"")</f>
        <v/>
      </c>
      <c r="N2365" s="20" t="str">
        <f>IF(B2365=25,VLOOKUP(A2365,英雄数据表!A:L,8,FALSE),IF(B2365=50,VLOOKUP(A2365,英雄数据表!A:L,12,0),""))</f>
        <v/>
      </c>
    </row>
    <row r="2366" spans="1:14" x14ac:dyDescent="0.3">
      <c r="A2366" s="20">
        <v>22066</v>
      </c>
      <c r="B2366" s="21">
        <f t="shared" si="162"/>
        <v>65</v>
      </c>
      <c r="C2366" s="21">
        <v>5</v>
      </c>
      <c r="D2366" s="21">
        <f>VLOOKUP(A2366,英雄数据表!A:D,4,0)</f>
        <v>2</v>
      </c>
      <c r="E2366" s="20" t="str">
        <f>VLOOKUP(A2366,英雄数据表!A:C,3,0)</f>
        <v>烈焰王冠</v>
      </c>
      <c r="F2366" s="20">
        <f t="shared" si="163"/>
        <v>22066</v>
      </c>
      <c r="G2366" s="20">
        <f t="shared" si="164"/>
        <v>22066</v>
      </c>
      <c r="H2366" s="21" t="str">
        <f>VLOOKUP(B2366,属性中转表!A:F,6,FALSE)</f>
        <v>"hp":264600,"atk":7350</v>
      </c>
      <c r="I2366" s="20" t="str">
        <f>IF(VLOOKUP(B2366,属性中转表!A:G,7,FALSE)=0,"",VLOOKUP(VLOOKUP(B2366,属性中转表!A:G,7,FALSE),属性中转表!$K$2:$P$21,6,0))&amp;IF(VLOOKUP(B2366,属性中转表!A:G,7,FALSE)&gt;=50,VLOOKUP(A2366,英雄数据表!A:K,9,0),IF(VLOOKUP(B2366,属性中转表!A:G,7,FALSE)&gt;=25,VLOOKUP(A2366,英雄数据表!A:K,5,0),""))</f>
        <v>"atk":300,"hp":5000,"undpspro":150,"pvpdpspro":100,"pvpundpspro":50</v>
      </c>
      <c r="J2366" s="20" t="str">
        <f>IF(I2366="","",属性中转表!$I$1&amp;(IF(VLOOKUP(B2366,属性中转表!A:G,7,FALSE)=0,0,VLOOKUP(VLOOKUP(B2366,属性中转表!A:G,7,FALSE),属性中转表!$K$2:$P$21,4,0)))+IFERROR(VLOOKUP(A2366,英雄数据表!A:K,IF(武魂!B2366&gt;=50,10,IF(武魂!B2366&gt;=25,6)),0),0))</f>
        <v>,"dpspro":150</v>
      </c>
      <c r="K2366" s="32" t="str">
        <f t="shared" si="165"/>
        <v>"atk":300,"hp":5000,"undpspro":150,"pvpdpspro":100,"pvpundpspro":50,"dpspro":150</v>
      </c>
      <c r="L2366" s="20" t="str">
        <f>IF(B2366&gt;=50,VLOOKUP(A2366,英雄数据表!A:L,11,FALSE),IF(B2366&gt;=25,VLOOKUP(A2366,英雄数据表!A:L,7,0),""))</f>
        <v>"2206602004"</v>
      </c>
      <c r="M2366" s="20" t="str">
        <f>IFERROR(VLOOKUP(B2366,属性中转表!$K$2:$O$21,5,FALSE),"")</f>
        <v>"pvpdpspro":50</v>
      </c>
      <c r="N2366" s="20" t="str">
        <f>IF(B2366=25,VLOOKUP(A2366,英雄数据表!A:L,8,FALSE),IF(B2366=50,VLOOKUP(A2366,英雄数据表!A:L,12,0),""))</f>
        <v/>
      </c>
    </row>
    <row r="2367" spans="1:14" x14ac:dyDescent="0.3">
      <c r="A2367" s="20">
        <v>22066</v>
      </c>
      <c r="B2367" s="21">
        <f t="shared" si="162"/>
        <v>66</v>
      </c>
      <c r="C2367" s="21">
        <v>5</v>
      </c>
      <c r="D2367" s="21">
        <f>VLOOKUP(A2367,英雄数据表!A:D,4,0)</f>
        <v>2</v>
      </c>
      <c r="E2367" s="20" t="str">
        <f>VLOOKUP(A2367,英雄数据表!A:C,3,0)</f>
        <v>烈焰王冠</v>
      </c>
      <c r="F2367" s="20">
        <f t="shared" si="163"/>
        <v>22066</v>
      </c>
      <c r="G2367" s="20">
        <f t="shared" si="164"/>
        <v>22066</v>
      </c>
      <c r="H2367" s="21" t="str">
        <f>VLOOKUP(B2367,属性中转表!A:F,6,FALSE)</f>
        <v>"hp":270000,"atk":7500</v>
      </c>
      <c r="I2367" s="20" t="str">
        <f>IF(VLOOKUP(B2367,属性中转表!A:G,7,FALSE)=0,"",VLOOKUP(VLOOKUP(B2367,属性中转表!A:G,7,FALSE),属性中转表!$K$2:$P$21,6,0))&amp;IF(VLOOKUP(B2367,属性中转表!A:G,7,FALSE)&gt;=50,VLOOKUP(A2367,英雄数据表!A:K,9,0),IF(VLOOKUP(B2367,属性中转表!A:G,7,FALSE)&gt;=25,VLOOKUP(A2367,英雄数据表!A:K,5,0),""))</f>
        <v>"atk":300,"hp":5000,"undpspro":150,"pvpdpspro":100,"pvpundpspro":50</v>
      </c>
      <c r="J2367" s="20" t="str">
        <f>IF(I2367="","",属性中转表!$I$1&amp;(IF(VLOOKUP(B2367,属性中转表!A:G,7,FALSE)=0,0,VLOOKUP(VLOOKUP(B2367,属性中转表!A:G,7,FALSE),属性中转表!$K$2:$P$21,4,0)))+IFERROR(VLOOKUP(A2367,英雄数据表!A:K,IF(武魂!B2367&gt;=50,10,IF(武魂!B2367&gt;=25,6)),0),0))</f>
        <v>,"dpspro":150</v>
      </c>
      <c r="K2367" s="32" t="str">
        <f t="shared" si="165"/>
        <v>"atk":300,"hp":5000,"undpspro":150,"pvpdpspro":100,"pvpundpspro":50,"dpspro":150</v>
      </c>
      <c r="L2367" s="20" t="str">
        <f>IF(B2367&gt;=50,VLOOKUP(A2367,英雄数据表!A:L,11,FALSE),IF(B2367&gt;=25,VLOOKUP(A2367,英雄数据表!A:L,7,0),""))</f>
        <v>"2206602004"</v>
      </c>
      <c r="M2367" s="20" t="str">
        <f>IFERROR(VLOOKUP(B2367,属性中转表!$K$2:$O$21,5,FALSE),"")</f>
        <v/>
      </c>
      <c r="N2367" s="20" t="str">
        <f>IF(B2367=25,VLOOKUP(A2367,英雄数据表!A:L,8,FALSE),IF(B2367=50,VLOOKUP(A2367,英雄数据表!A:L,12,0),""))</f>
        <v/>
      </c>
    </row>
    <row r="2368" spans="1:14" x14ac:dyDescent="0.3">
      <c r="A2368" s="20">
        <v>22066</v>
      </c>
      <c r="B2368" s="21">
        <f t="shared" si="162"/>
        <v>67</v>
      </c>
      <c r="C2368" s="21">
        <v>5</v>
      </c>
      <c r="D2368" s="21">
        <f>VLOOKUP(A2368,英雄数据表!A:D,4,0)</f>
        <v>2</v>
      </c>
      <c r="E2368" s="20" t="str">
        <f>VLOOKUP(A2368,英雄数据表!A:C,3,0)</f>
        <v>烈焰王冠</v>
      </c>
      <c r="F2368" s="20">
        <f t="shared" si="163"/>
        <v>22066</v>
      </c>
      <c r="G2368" s="20">
        <f t="shared" si="164"/>
        <v>22066</v>
      </c>
      <c r="H2368" s="21" t="str">
        <f>VLOOKUP(B2368,属性中转表!A:F,6,FALSE)</f>
        <v>"hp":275400,"atk":7650</v>
      </c>
      <c r="I2368" s="20" t="str">
        <f>IF(VLOOKUP(B2368,属性中转表!A:G,7,FALSE)=0,"",VLOOKUP(VLOOKUP(B2368,属性中转表!A:G,7,FALSE),属性中转表!$K$2:$P$21,6,0))&amp;IF(VLOOKUP(B2368,属性中转表!A:G,7,FALSE)&gt;=50,VLOOKUP(A2368,英雄数据表!A:K,9,0),IF(VLOOKUP(B2368,属性中转表!A:G,7,FALSE)&gt;=25,VLOOKUP(A2368,英雄数据表!A:K,5,0),""))</f>
        <v>"atk":300,"hp":5000,"undpspro":150,"pvpdpspro":100,"pvpundpspro":50</v>
      </c>
      <c r="J2368" s="20" t="str">
        <f>IF(I2368="","",属性中转表!$I$1&amp;(IF(VLOOKUP(B2368,属性中转表!A:G,7,FALSE)=0,0,VLOOKUP(VLOOKUP(B2368,属性中转表!A:G,7,FALSE),属性中转表!$K$2:$P$21,4,0)))+IFERROR(VLOOKUP(A2368,英雄数据表!A:K,IF(武魂!B2368&gt;=50,10,IF(武魂!B2368&gt;=25,6)),0),0))</f>
        <v>,"dpspro":150</v>
      </c>
      <c r="K2368" s="32" t="str">
        <f t="shared" si="165"/>
        <v>"atk":300,"hp":5000,"undpspro":150,"pvpdpspro":100,"pvpundpspro":50,"dpspro":150</v>
      </c>
      <c r="L2368" s="20" t="str">
        <f>IF(B2368&gt;=50,VLOOKUP(A2368,英雄数据表!A:L,11,FALSE),IF(B2368&gt;=25,VLOOKUP(A2368,英雄数据表!A:L,7,0),""))</f>
        <v>"2206602004"</v>
      </c>
      <c r="M2368" s="20" t="str">
        <f>IFERROR(VLOOKUP(B2368,属性中转表!$K$2:$O$21,5,FALSE),"")</f>
        <v/>
      </c>
      <c r="N2368" s="20" t="str">
        <f>IF(B2368=25,VLOOKUP(A2368,英雄数据表!A:L,8,FALSE),IF(B2368=50,VLOOKUP(A2368,英雄数据表!A:L,12,0),""))</f>
        <v/>
      </c>
    </row>
    <row r="2369" spans="1:14" x14ac:dyDescent="0.3">
      <c r="A2369" s="20">
        <v>22066</v>
      </c>
      <c r="B2369" s="21">
        <f t="shared" si="162"/>
        <v>68</v>
      </c>
      <c r="C2369" s="21">
        <v>5</v>
      </c>
      <c r="D2369" s="21">
        <f>VLOOKUP(A2369,英雄数据表!A:D,4,0)</f>
        <v>2</v>
      </c>
      <c r="E2369" s="20" t="str">
        <f>VLOOKUP(A2369,英雄数据表!A:C,3,0)</f>
        <v>烈焰王冠</v>
      </c>
      <c r="F2369" s="20">
        <f t="shared" si="163"/>
        <v>22066</v>
      </c>
      <c r="G2369" s="20">
        <f t="shared" si="164"/>
        <v>22066</v>
      </c>
      <c r="H2369" s="21" t="str">
        <f>VLOOKUP(B2369,属性中转表!A:F,6,FALSE)</f>
        <v>"hp":280800,"atk":7800</v>
      </c>
      <c r="I2369" s="20" t="str">
        <f>IF(VLOOKUP(B2369,属性中转表!A:G,7,FALSE)=0,"",VLOOKUP(VLOOKUP(B2369,属性中转表!A:G,7,FALSE),属性中转表!$K$2:$P$21,6,0))&amp;IF(VLOOKUP(B2369,属性中转表!A:G,7,FALSE)&gt;=50,VLOOKUP(A2369,英雄数据表!A:K,9,0),IF(VLOOKUP(B2369,属性中转表!A:G,7,FALSE)&gt;=25,VLOOKUP(A2369,英雄数据表!A:K,5,0),""))</f>
        <v>"atk":300,"hp":5000,"undpspro":150,"pvpdpspro":100,"pvpundpspro":50</v>
      </c>
      <c r="J2369" s="20" t="str">
        <f>IF(I2369="","",属性中转表!$I$1&amp;(IF(VLOOKUP(B2369,属性中转表!A:G,7,FALSE)=0,0,VLOOKUP(VLOOKUP(B2369,属性中转表!A:G,7,FALSE),属性中转表!$K$2:$P$21,4,0)))+IFERROR(VLOOKUP(A2369,英雄数据表!A:K,IF(武魂!B2369&gt;=50,10,IF(武魂!B2369&gt;=25,6)),0),0))</f>
        <v>,"dpspro":150</v>
      </c>
      <c r="K2369" s="32" t="str">
        <f t="shared" si="165"/>
        <v>"atk":300,"hp":5000,"undpspro":150,"pvpdpspro":100,"pvpundpspro":50,"dpspro":150</v>
      </c>
      <c r="L2369" s="20" t="str">
        <f>IF(B2369&gt;=50,VLOOKUP(A2369,英雄数据表!A:L,11,FALSE),IF(B2369&gt;=25,VLOOKUP(A2369,英雄数据表!A:L,7,0),""))</f>
        <v>"2206602004"</v>
      </c>
      <c r="M2369" s="20" t="str">
        <f>IFERROR(VLOOKUP(B2369,属性中转表!$K$2:$O$21,5,FALSE),"")</f>
        <v/>
      </c>
      <c r="N2369" s="20" t="str">
        <f>IF(B2369=25,VLOOKUP(A2369,英雄数据表!A:L,8,FALSE),IF(B2369=50,VLOOKUP(A2369,英雄数据表!A:L,12,0),""))</f>
        <v/>
      </c>
    </row>
    <row r="2370" spans="1:14" x14ac:dyDescent="0.3">
      <c r="A2370" s="20">
        <v>22066</v>
      </c>
      <c r="B2370" s="21">
        <f t="shared" si="162"/>
        <v>69</v>
      </c>
      <c r="C2370" s="21">
        <v>5</v>
      </c>
      <c r="D2370" s="21">
        <f>VLOOKUP(A2370,英雄数据表!A:D,4,0)</f>
        <v>2</v>
      </c>
      <c r="E2370" s="20" t="str">
        <f>VLOOKUP(A2370,英雄数据表!A:C,3,0)</f>
        <v>烈焰王冠</v>
      </c>
      <c r="F2370" s="20">
        <f t="shared" si="163"/>
        <v>22066</v>
      </c>
      <c r="G2370" s="20">
        <f t="shared" si="164"/>
        <v>22066</v>
      </c>
      <c r="H2370" s="21" t="str">
        <f>VLOOKUP(B2370,属性中转表!A:F,6,FALSE)</f>
        <v>"hp":286200,"atk":7950</v>
      </c>
      <c r="I2370" s="20" t="str">
        <f>IF(VLOOKUP(B2370,属性中转表!A:G,7,FALSE)=0,"",VLOOKUP(VLOOKUP(B2370,属性中转表!A:G,7,FALSE),属性中转表!$K$2:$P$21,6,0))&amp;IF(VLOOKUP(B2370,属性中转表!A:G,7,FALSE)&gt;=50,VLOOKUP(A2370,英雄数据表!A:K,9,0),IF(VLOOKUP(B2370,属性中转表!A:G,7,FALSE)&gt;=25,VLOOKUP(A2370,英雄数据表!A:K,5,0),""))</f>
        <v>"atk":300,"hp":5000,"undpspro":150,"pvpdpspro":100,"pvpundpspro":50</v>
      </c>
      <c r="J2370" s="20" t="str">
        <f>IF(I2370="","",属性中转表!$I$1&amp;(IF(VLOOKUP(B2370,属性中转表!A:G,7,FALSE)=0,0,VLOOKUP(VLOOKUP(B2370,属性中转表!A:G,7,FALSE),属性中转表!$K$2:$P$21,4,0)))+IFERROR(VLOOKUP(A2370,英雄数据表!A:K,IF(武魂!B2370&gt;=50,10,IF(武魂!B2370&gt;=25,6)),0),0))</f>
        <v>,"dpspro":150</v>
      </c>
      <c r="K2370" s="32" t="str">
        <f t="shared" si="165"/>
        <v>"atk":300,"hp":5000,"undpspro":150,"pvpdpspro":100,"pvpundpspro":50,"dpspro":150</v>
      </c>
      <c r="L2370" s="20" t="str">
        <f>IF(B2370&gt;=50,VLOOKUP(A2370,英雄数据表!A:L,11,FALSE),IF(B2370&gt;=25,VLOOKUP(A2370,英雄数据表!A:L,7,0),""))</f>
        <v>"2206602004"</v>
      </c>
      <c r="M2370" s="20" t="str">
        <f>IFERROR(VLOOKUP(B2370,属性中转表!$K$2:$O$21,5,FALSE),"")</f>
        <v/>
      </c>
      <c r="N2370" s="20" t="str">
        <f>IF(B2370=25,VLOOKUP(A2370,英雄数据表!A:L,8,FALSE),IF(B2370=50,VLOOKUP(A2370,英雄数据表!A:L,12,0),""))</f>
        <v/>
      </c>
    </row>
    <row r="2371" spans="1:14" x14ac:dyDescent="0.3">
      <c r="A2371" s="20">
        <v>22066</v>
      </c>
      <c r="B2371" s="21">
        <f t="shared" si="162"/>
        <v>70</v>
      </c>
      <c r="C2371" s="21">
        <v>5</v>
      </c>
      <c r="D2371" s="21">
        <f>VLOOKUP(A2371,英雄数据表!A:D,4,0)</f>
        <v>2</v>
      </c>
      <c r="E2371" s="20" t="str">
        <f>VLOOKUP(A2371,英雄数据表!A:C,3,0)</f>
        <v>烈焰王冠</v>
      </c>
      <c r="F2371" s="20">
        <f t="shared" si="163"/>
        <v>22066</v>
      </c>
      <c r="G2371" s="20">
        <f t="shared" si="164"/>
        <v>22066</v>
      </c>
      <c r="H2371" s="21" t="str">
        <f>VLOOKUP(B2371,属性中转表!A:F,6,FALSE)</f>
        <v>"hp":291600,"atk":8100</v>
      </c>
      <c r="I2371" s="20" t="str">
        <f>IF(VLOOKUP(B2371,属性中转表!A:G,7,FALSE)=0,"",VLOOKUP(VLOOKUP(B2371,属性中转表!A:G,7,FALSE),属性中转表!$K$2:$P$21,6,0))&amp;IF(VLOOKUP(B2371,属性中转表!A:G,7,FALSE)&gt;=50,VLOOKUP(A2371,英雄数据表!A:K,9,0),IF(VLOOKUP(B2371,属性中转表!A:G,7,FALSE)&gt;=25,VLOOKUP(A2371,英雄数据表!A:K,5,0),""))</f>
        <v>"atk":300,"hp":5000,"undpspro":150,"pvpdpspro":100,"pvpundpspro":100</v>
      </c>
      <c r="J2371" s="20" t="str">
        <f>IF(I2371="","",属性中转表!$I$1&amp;(IF(VLOOKUP(B2371,属性中转表!A:G,7,FALSE)=0,0,VLOOKUP(VLOOKUP(B2371,属性中转表!A:G,7,FALSE),属性中转表!$K$2:$P$21,4,0)))+IFERROR(VLOOKUP(A2371,英雄数据表!A:K,IF(武魂!B2371&gt;=50,10,IF(武魂!B2371&gt;=25,6)),0),0))</f>
        <v>,"dpspro":150</v>
      </c>
      <c r="K2371" s="32" t="str">
        <f t="shared" si="165"/>
        <v>"atk":300,"hp":5000,"undpspro":150,"pvpdpspro":100,"pvpundpspro":100,"dpspro":150</v>
      </c>
      <c r="L2371" s="20" t="str">
        <f>IF(B2371&gt;=50,VLOOKUP(A2371,英雄数据表!A:L,11,FALSE),IF(B2371&gt;=25,VLOOKUP(A2371,英雄数据表!A:L,7,0),""))</f>
        <v>"2206602004"</v>
      </c>
      <c r="M2371" s="20" t="str">
        <f>IFERROR(VLOOKUP(B2371,属性中转表!$K$2:$O$21,5,FALSE),"")</f>
        <v>"pvpundpspro":50</v>
      </c>
      <c r="N2371" s="20" t="str">
        <f>IF(B2371=25,VLOOKUP(A2371,英雄数据表!A:L,8,FALSE),IF(B2371=50,VLOOKUP(A2371,英雄数据表!A:L,12,0),""))</f>
        <v/>
      </c>
    </row>
    <row r="2372" spans="1:14" x14ac:dyDescent="0.3">
      <c r="A2372" s="20">
        <v>22066</v>
      </c>
      <c r="B2372" s="21">
        <f t="shared" si="162"/>
        <v>71</v>
      </c>
      <c r="C2372" s="21">
        <v>5</v>
      </c>
      <c r="D2372" s="21">
        <f>VLOOKUP(A2372,英雄数据表!A:D,4,0)</f>
        <v>2</v>
      </c>
      <c r="E2372" s="20" t="str">
        <f>VLOOKUP(A2372,英雄数据表!A:C,3,0)</f>
        <v>烈焰王冠</v>
      </c>
      <c r="F2372" s="20">
        <f t="shared" si="163"/>
        <v>22066</v>
      </c>
      <c r="G2372" s="20">
        <f t="shared" si="164"/>
        <v>22066</v>
      </c>
      <c r="H2372" s="21" t="str">
        <f>VLOOKUP(B2372,属性中转表!A:F,6,FALSE)</f>
        <v>"hp":297000,"atk":8250</v>
      </c>
      <c r="I2372" s="20" t="str">
        <f>IF(VLOOKUP(B2372,属性中转表!A:G,7,FALSE)=0,"",VLOOKUP(VLOOKUP(B2372,属性中转表!A:G,7,FALSE),属性中转表!$K$2:$P$21,6,0))&amp;IF(VLOOKUP(B2372,属性中转表!A:G,7,FALSE)&gt;=50,VLOOKUP(A2372,英雄数据表!A:K,9,0),IF(VLOOKUP(B2372,属性中转表!A:G,7,FALSE)&gt;=25,VLOOKUP(A2372,英雄数据表!A:K,5,0),""))</f>
        <v>"atk":300,"hp":5000,"undpspro":150,"pvpdpspro":100,"pvpundpspro":100</v>
      </c>
      <c r="J2372" s="20" t="str">
        <f>IF(I2372="","",属性中转表!$I$1&amp;(IF(VLOOKUP(B2372,属性中转表!A:G,7,FALSE)=0,0,VLOOKUP(VLOOKUP(B2372,属性中转表!A:G,7,FALSE),属性中转表!$K$2:$P$21,4,0)))+IFERROR(VLOOKUP(A2372,英雄数据表!A:K,IF(武魂!B2372&gt;=50,10,IF(武魂!B2372&gt;=25,6)),0),0))</f>
        <v>,"dpspro":150</v>
      </c>
      <c r="K2372" s="32" t="str">
        <f t="shared" si="165"/>
        <v>"atk":300,"hp":5000,"undpspro":150,"pvpdpspro":100,"pvpundpspro":100,"dpspro":150</v>
      </c>
      <c r="L2372" s="20" t="str">
        <f>IF(B2372&gt;=50,VLOOKUP(A2372,英雄数据表!A:L,11,FALSE),IF(B2372&gt;=25,VLOOKUP(A2372,英雄数据表!A:L,7,0),""))</f>
        <v>"2206602004"</v>
      </c>
      <c r="M2372" s="20" t="str">
        <f>IFERROR(VLOOKUP(B2372,属性中转表!$K$2:$O$21,5,FALSE),"")</f>
        <v/>
      </c>
      <c r="N2372" s="20" t="str">
        <f>IF(B2372=25,VLOOKUP(A2372,英雄数据表!A:L,8,FALSE),IF(B2372=50,VLOOKUP(A2372,英雄数据表!A:L,12,0),""))</f>
        <v/>
      </c>
    </row>
    <row r="2373" spans="1:14" x14ac:dyDescent="0.3">
      <c r="A2373" s="20">
        <v>22066</v>
      </c>
      <c r="B2373" s="21">
        <f t="shared" si="162"/>
        <v>72</v>
      </c>
      <c r="C2373" s="21">
        <v>5</v>
      </c>
      <c r="D2373" s="21">
        <f>VLOOKUP(A2373,英雄数据表!A:D,4,0)</f>
        <v>2</v>
      </c>
      <c r="E2373" s="20" t="str">
        <f>VLOOKUP(A2373,英雄数据表!A:C,3,0)</f>
        <v>烈焰王冠</v>
      </c>
      <c r="F2373" s="20">
        <f t="shared" si="163"/>
        <v>22066</v>
      </c>
      <c r="G2373" s="20">
        <f t="shared" si="164"/>
        <v>22066</v>
      </c>
      <c r="H2373" s="21" t="str">
        <f>VLOOKUP(B2373,属性中转表!A:F,6,FALSE)</f>
        <v>"hp":302400,"atk":8400</v>
      </c>
      <c r="I2373" s="20" t="str">
        <f>IF(VLOOKUP(B2373,属性中转表!A:G,7,FALSE)=0,"",VLOOKUP(VLOOKUP(B2373,属性中转表!A:G,7,FALSE),属性中转表!$K$2:$P$21,6,0))&amp;IF(VLOOKUP(B2373,属性中转表!A:G,7,FALSE)&gt;=50,VLOOKUP(A2373,英雄数据表!A:K,9,0),IF(VLOOKUP(B2373,属性中转表!A:G,7,FALSE)&gt;=25,VLOOKUP(A2373,英雄数据表!A:K,5,0),""))</f>
        <v>"atk":300,"hp":5000,"undpspro":150,"pvpdpspro":100,"pvpundpspro":100</v>
      </c>
      <c r="J2373" s="20" t="str">
        <f>IF(I2373="","",属性中转表!$I$1&amp;(IF(VLOOKUP(B2373,属性中转表!A:G,7,FALSE)=0,0,VLOOKUP(VLOOKUP(B2373,属性中转表!A:G,7,FALSE),属性中转表!$K$2:$P$21,4,0)))+IFERROR(VLOOKUP(A2373,英雄数据表!A:K,IF(武魂!B2373&gt;=50,10,IF(武魂!B2373&gt;=25,6)),0),0))</f>
        <v>,"dpspro":150</v>
      </c>
      <c r="K2373" s="32" t="str">
        <f t="shared" si="165"/>
        <v>"atk":300,"hp":5000,"undpspro":150,"pvpdpspro":100,"pvpundpspro":100,"dpspro":150</v>
      </c>
      <c r="L2373" s="20" t="str">
        <f>IF(B2373&gt;=50,VLOOKUP(A2373,英雄数据表!A:L,11,FALSE),IF(B2373&gt;=25,VLOOKUP(A2373,英雄数据表!A:L,7,0),""))</f>
        <v>"2206602004"</v>
      </c>
      <c r="M2373" s="20" t="str">
        <f>IFERROR(VLOOKUP(B2373,属性中转表!$K$2:$O$21,5,FALSE),"")</f>
        <v/>
      </c>
      <c r="N2373" s="20" t="str">
        <f>IF(B2373=25,VLOOKUP(A2373,英雄数据表!A:L,8,FALSE),IF(B2373=50,VLOOKUP(A2373,英雄数据表!A:L,12,0),""))</f>
        <v/>
      </c>
    </row>
    <row r="2374" spans="1:14" x14ac:dyDescent="0.3">
      <c r="A2374" s="20">
        <v>22066</v>
      </c>
      <c r="B2374" s="21">
        <f t="shared" si="162"/>
        <v>73</v>
      </c>
      <c r="C2374" s="21">
        <v>5</v>
      </c>
      <c r="D2374" s="21">
        <f>VLOOKUP(A2374,英雄数据表!A:D,4,0)</f>
        <v>2</v>
      </c>
      <c r="E2374" s="20" t="str">
        <f>VLOOKUP(A2374,英雄数据表!A:C,3,0)</f>
        <v>烈焰王冠</v>
      </c>
      <c r="F2374" s="20">
        <f t="shared" si="163"/>
        <v>22066</v>
      </c>
      <c r="G2374" s="20">
        <f t="shared" si="164"/>
        <v>22066</v>
      </c>
      <c r="H2374" s="21" t="str">
        <f>VLOOKUP(B2374,属性中转表!A:F,6,FALSE)</f>
        <v>"hp":307800,"atk":8550</v>
      </c>
      <c r="I2374" s="20" t="str">
        <f>IF(VLOOKUP(B2374,属性中转表!A:G,7,FALSE)=0,"",VLOOKUP(VLOOKUP(B2374,属性中转表!A:G,7,FALSE),属性中转表!$K$2:$P$21,6,0))&amp;IF(VLOOKUP(B2374,属性中转表!A:G,7,FALSE)&gt;=50,VLOOKUP(A2374,英雄数据表!A:K,9,0),IF(VLOOKUP(B2374,属性中转表!A:G,7,FALSE)&gt;=25,VLOOKUP(A2374,英雄数据表!A:K,5,0),""))</f>
        <v>"atk":300,"hp":5000,"undpspro":150,"pvpdpspro":100,"pvpundpspro":100</v>
      </c>
      <c r="J2374" s="20" t="str">
        <f>IF(I2374="","",属性中转表!$I$1&amp;(IF(VLOOKUP(B2374,属性中转表!A:G,7,FALSE)=0,0,VLOOKUP(VLOOKUP(B2374,属性中转表!A:G,7,FALSE),属性中转表!$K$2:$P$21,4,0)))+IFERROR(VLOOKUP(A2374,英雄数据表!A:K,IF(武魂!B2374&gt;=50,10,IF(武魂!B2374&gt;=25,6)),0),0))</f>
        <v>,"dpspro":150</v>
      </c>
      <c r="K2374" s="32" t="str">
        <f t="shared" si="165"/>
        <v>"atk":300,"hp":5000,"undpspro":150,"pvpdpspro":100,"pvpundpspro":100,"dpspro":150</v>
      </c>
      <c r="L2374" s="20" t="str">
        <f>IF(B2374&gt;=50,VLOOKUP(A2374,英雄数据表!A:L,11,FALSE),IF(B2374&gt;=25,VLOOKUP(A2374,英雄数据表!A:L,7,0),""))</f>
        <v>"2206602004"</v>
      </c>
      <c r="M2374" s="20" t="str">
        <f>IFERROR(VLOOKUP(B2374,属性中转表!$K$2:$O$21,5,FALSE),"")</f>
        <v/>
      </c>
      <c r="N2374" s="20" t="str">
        <f>IF(B2374=25,VLOOKUP(A2374,英雄数据表!A:L,8,FALSE),IF(B2374=50,VLOOKUP(A2374,英雄数据表!A:L,12,0),""))</f>
        <v/>
      </c>
    </row>
    <row r="2375" spans="1:14" x14ac:dyDescent="0.3">
      <c r="A2375" s="20">
        <v>22066</v>
      </c>
      <c r="B2375" s="21">
        <f t="shared" si="162"/>
        <v>74</v>
      </c>
      <c r="C2375" s="21">
        <v>5</v>
      </c>
      <c r="D2375" s="21">
        <f>VLOOKUP(A2375,英雄数据表!A:D,4,0)</f>
        <v>2</v>
      </c>
      <c r="E2375" s="20" t="str">
        <f>VLOOKUP(A2375,英雄数据表!A:C,3,0)</f>
        <v>烈焰王冠</v>
      </c>
      <c r="F2375" s="20">
        <f t="shared" si="163"/>
        <v>22066</v>
      </c>
      <c r="G2375" s="20">
        <f t="shared" si="164"/>
        <v>22066</v>
      </c>
      <c r="H2375" s="21" t="str">
        <f>VLOOKUP(B2375,属性中转表!A:F,6,FALSE)</f>
        <v>"hp":313200,"atk":8700</v>
      </c>
      <c r="I2375" s="20" t="str">
        <f>IF(VLOOKUP(B2375,属性中转表!A:G,7,FALSE)=0,"",VLOOKUP(VLOOKUP(B2375,属性中转表!A:G,7,FALSE),属性中转表!$K$2:$P$21,6,0))&amp;IF(VLOOKUP(B2375,属性中转表!A:G,7,FALSE)&gt;=50,VLOOKUP(A2375,英雄数据表!A:K,9,0),IF(VLOOKUP(B2375,属性中转表!A:G,7,FALSE)&gt;=25,VLOOKUP(A2375,英雄数据表!A:K,5,0),""))</f>
        <v>"atk":300,"hp":5000,"undpspro":150,"pvpdpspro":100,"pvpundpspro":100</v>
      </c>
      <c r="J2375" s="20" t="str">
        <f>IF(I2375="","",属性中转表!$I$1&amp;(IF(VLOOKUP(B2375,属性中转表!A:G,7,FALSE)=0,0,VLOOKUP(VLOOKUP(B2375,属性中转表!A:G,7,FALSE),属性中转表!$K$2:$P$21,4,0)))+IFERROR(VLOOKUP(A2375,英雄数据表!A:K,IF(武魂!B2375&gt;=50,10,IF(武魂!B2375&gt;=25,6)),0),0))</f>
        <v>,"dpspro":150</v>
      </c>
      <c r="K2375" s="32" t="str">
        <f t="shared" si="165"/>
        <v>"atk":300,"hp":5000,"undpspro":150,"pvpdpspro":100,"pvpundpspro":100,"dpspro":150</v>
      </c>
      <c r="L2375" s="20" t="str">
        <f>IF(B2375&gt;=50,VLOOKUP(A2375,英雄数据表!A:L,11,FALSE),IF(B2375&gt;=25,VLOOKUP(A2375,英雄数据表!A:L,7,0),""))</f>
        <v>"2206602004"</v>
      </c>
      <c r="M2375" s="20" t="str">
        <f>IFERROR(VLOOKUP(B2375,属性中转表!$K$2:$O$21,5,FALSE),"")</f>
        <v/>
      </c>
      <c r="N2375" s="20" t="str">
        <f>IF(B2375=25,VLOOKUP(A2375,英雄数据表!A:L,8,FALSE),IF(B2375=50,VLOOKUP(A2375,英雄数据表!A:L,12,0),""))</f>
        <v/>
      </c>
    </row>
    <row r="2376" spans="1:14" x14ac:dyDescent="0.3">
      <c r="A2376" s="20">
        <v>22066</v>
      </c>
      <c r="B2376" s="21">
        <f t="shared" si="162"/>
        <v>75</v>
      </c>
      <c r="C2376" s="21">
        <v>5</v>
      </c>
      <c r="D2376" s="21">
        <f>VLOOKUP(A2376,英雄数据表!A:D,4,0)</f>
        <v>2</v>
      </c>
      <c r="E2376" s="20" t="str">
        <f>VLOOKUP(A2376,英雄数据表!A:C,3,0)</f>
        <v>烈焰王冠</v>
      </c>
      <c r="F2376" s="20">
        <f t="shared" si="163"/>
        <v>22066</v>
      </c>
      <c r="G2376" s="20">
        <f t="shared" si="164"/>
        <v>22066</v>
      </c>
      <c r="H2376" s="21" t="str">
        <f>VLOOKUP(B2376,属性中转表!A:F,6,FALSE)</f>
        <v>"hp":318600,"atk":8850</v>
      </c>
      <c r="I2376" s="20" t="str">
        <f>IF(VLOOKUP(B2376,属性中转表!A:G,7,FALSE)=0,"",VLOOKUP(VLOOKUP(B2376,属性中转表!A:G,7,FALSE),属性中转表!$K$2:$P$21,6,0))&amp;IF(VLOOKUP(B2376,属性中转表!A:G,7,FALSE)&gt;=50,VLOOKUP(A2376,英雄数据表!A:K,9,0),IF(VLOOKUP(B2376,属性中转表!A:G,7,FALSE)&gt;=25,VLOOKUP(A2376,英雄数据表!A:K,5,0),""))</f>
        <v>"atk":600,"hp":10000,"undpspro":150,"pvpdpspro":100,"pvpundpspro":100,"speed":10</v>
      </c>
      <c r="J2376" s="20" t="str">
        <f>IF(I2376="","",属性中转表!$I$1&amp;(IF(VLOOKUP(B2376,属性中转表!A:G,7,FALSE)=0,0,VLOOKUP(VLOOKUP(B2376,属性中转表!A:G,7,FALSE),属性中转表!$K$2:$P$21,4,0)))+IFERROR(VLOOKUP(A2376,英雄数据表!A:K,IF(武魂!B2376&gt;=50,10,IF(武魂!B2376&gt;=25,6)),0),0))</f>
        <v>,"dpspro":150</v>
      </c>
      <c r="K2376" s="32" t="str">
        <f t="shared" si="165"/>
        <v>"atk":600,"hp":10000,"undpspro":150,"pvpdpspro":100,"pvpundpspro":100,"speed":10,"dpspro":150</v>
      </c>
      <c r="L2376" s="20" t="str">
        <f>IF(B2376&gt;=50,VLOOKUP(A2376,英雄数据表!A:L,11,FALSE),IF(B2376&gt;=25,VLOOKUP(A2376,英雄数据表!A:L,7,0),""))</f>
        <v>"2206602004"</v>
      </c>
      <c r="M2376" s="20" t="str">
        <f>IFERROR(VLOOKUP(B2376,属性中转表!$K$2:$O$21,5,FALSE),"")</f>
        <v>"speed":10,"atk":300,"hp":5000</v>
      </c>
      <c r="N2376" s="20" t="str">
        <f>IF(B2376=25,VLOOKUP(A2376,英雄数据表!A:L,8,FALSE),IF(B2376=50,VLOOKUP(A2376,英雄数据表!A:L,12,0),""))</f>
        <v/>
      </c>
    </row>
    <row r="2377" spans="1:14" x14ac:dyDescent="0.3">
      <c r="A2377" s="20">
        <v>22066</v>
      </c>
      <c r="B2377" s="21">
        <f t="shared" si="162"/>
        <v>76</v>
      </c>
      <c r="C2377" s="21">
        <v>5</v>
      </c>
      <c r="D2377" s="21">
        <f>VLOOKUP(A2377,英雄数据表!A:D,4,0)</f>
        <v>2</v>
      </c>
      <c r="E2377" s="20" t="str">
        <f>VLOOKUP(A2377,英雄数据表!A:C,3,0)</f>
        <v>烈焰王冠</v>
      </c>
      <c r="F2377" s="20">
        <f t="shared" si="163"/>
        <v>22066</v>
      </c>
      <c r="G2377" s="20">
        <f t="shared" si="164"/>
        <v>22066</v>
      </c>
      <c r="H2377" s="21" t="str">
        <f>VLOOKUP(B2377,属性中转表!A:F,6,FALSE)</f>
        <v>"hp":324000,"atk":9000</v>
      </c>
      <c r="I2377" s="20" t="str">
        <f>IF(VLOOKUP(B2377,属性中转表!A:G,7,FALSE)=0,"",VLOOKUP(VLOOKUP(B2377,属性中转表!A:G,7,FALSE),属性中转表!$K$2:$P$21,6,0))&amp;IF(VLOOKUP(B2377,属性中转表!A:G,7,FALSE)&gt;=50,VLOOKUP(A2377,英雄数据表!A:K,9,0),IF(VLOOKUP(B2377,属性中转表!A:G,7,FALSE)&gt;=25,VLOOKUP(A2377,英雄数据表!A:K,5,0),""))</f>
        <v>"atk":600,"hp":10000,"undpspro":150,"pvpdpspro":100,"pvpundpspro":100,"speed":10</v>
      </c>
      <c r="J2377" s="20" t="str">
        <f>IF(I2377="","",属性中转表!$I$1&amp;(IF(VLOOKUP(B2377,属性中转表!A:G,7,FALSE)=0,0,VLOOKUP(VLOOKUP(B2377,属性中转表!A:G,7,FALSE),属性中转表!$K$2:$P$21,4,0)))+IFERROR(VLOOKUP(A2377,英雄数据表!A:K,IF(武魂!B2377&gt;=50,10,IF(武魂!B2377&gt;=25,6)),0),0))</f>
        <v>,"dpspro":150</v>
      </c>
      <c r="K2377" s="32" t="str">
        <f t="shared" si="165"/>
        <v>"atk":600,"hp":10000,"undpspro":150,"pvpdpspro":100,"pvpundpspro":100,"speed":10,"dpspro":150</v>
      </c>
      <c r="L2377" s="20" t="str">
        <f>IF(B2377&gt;=50,VLOOKUP(A2377,英雄数据表!A:L,11,FALSE),IF(B2377&gt;=25,VLOOKUP(A2377,英雄数据表!A:L,7,0),""))</f>
        <v>"2206602004"</v>
      </c>
      <c r="M2377" s="20" t="str">
        <f>IFERROR(VLOOKUP(B2377,属性中转表!$K$2:$O$21,5,FALSE),"")</f>
        <v/>
      </c>
      <c r="N2377" s="20" t="str">
        <f>IF(B2377=25,VLOOKUP(A2377,英雄数据表!A:L,8,FALSE),IF(B2377=50,VLOOKUP(A2377,英雄数据表!A:L,12,0),""))</f>
        <v/>
      </c>
    </row>
    <row r="2378" spans="1:14" x14ac:dyDescent="0.3">
      <c r="A2378" s="20">
        <v>22066</v>
      </c>
      <c r="B2378" s="21">
        <f t="shared" si="162"/>
        <v>77</v>
      </c>
      <c r="C2378" s="21">
        <v>5</v>
      </c>
      <c r="D2378" s="21">
        <f>VLOOKUP(A2378,英雄数据表!A:D,4,0)</f>
        <v>2</v>
      </c>
      <c r="E2378" s="20" t="str">
        <f>VLOOKUP(A2378,英雄数据表!A:C,3,0)</f>
        <v>烈焰王冠</v>
      </c>
      <c r="F2378" s="20">
        <f t="shared" si="163"/>
        <v>22066</v>
      </c>
      <c r="G2378" s="20">
        <f t="shared" si="164"/>
        <v>22066</v>
      </c>
      <c r="H2378" s="21" t="str">
        <f>VLOOKUP(B2378,属性中转表!A:F,6,FALSE)</f>
        <v>"hp":329400,"atk":9150</v>
      </c>
      <c r="I2378" s="20" t="str">
        <f>IF(VLOOKUP(B2378,属性中转表!A:G,7,FALSE)=0,"",VLOOKUP(VLOOKUP(B2378,属性中转表!A:G,7,FALSE),属性中转表!$K$2:$P$21,6,0))&amp;IF(VLOOKUP(B2378,属性中转表!A:G,7,FALSE)&gt;=50,VLOOKUP(A2378,英雄数据表!A:K,9,0),IF(VLOOKUP(B2378,属性中转表!A:G,7,FALSE)&gt;=25,VLOOKUP(A2378,英雄数据表!A:K,5,0),""))</f>
        <v>"atk":600,"hp":10000,"undpspro":150,"pvpdpspro":100,"pvpundpspro":100,"speed":10</v>
      </c>
      <c r="J2378" s="20" t="str">
        <f>IF(I2378="","",属性中转表!$I$1&amp;(IF(VLOOKUP(B2378,属性中转表!A:G,7,FALSE)=0,0,VLOOKUP(VLOOKUP(B2378,属性中转表!A:G,7,FALSE),属性中转表!$K$2:$P$21,4,0)))+IFERROR(VLOOKUP(A2378,英雄数据表!A:K,IF(武魂!B2378&gt;=50,10,IF(武魂!B2378&gt;=25,6)),0),0))</f>
        <v>,"dpspro":150</v>
      </c>
      <c r="K2378" s="32" t="str">
        <f t="shared" si="165"/>
        <v>"atk":600,"hp":10000,"undpspro":150,"pvpdpspro":100,"pvpundpspro":100,"speed":10,"dpspro":150</v>
      </c>
      <c r="L2378" s="20" t="str">
        <f>IF(B2378&gt;=50,VLOOKUP(A2378,英雄数据表!A:L,11,FALSE),IF(B2378&gt;=25,VLOOKUP(A2378,英雄数据表!A:L,7,0),""))</f>
        <v>"2206602004"</v>
      </c>
      <c r="M2378" s="20" t="str">
        <f>IFERROR(VLOOKUP(B2378,属性中转表!$K$2:$O$21,5,FALSE),"")</f>
        <v/>
      </c>
      <c r="N2378" s="20" t="str">
        <f>IF(B2378=25,VLOOKUP(A2378,英雄数据表!A:L,8,FALSE),IF(B2378=50,VLOOKUP(A2378,英雄数据表!A:L,12,0),""))</f>
        <v/>
      </c>
    </row>
    <row r="2379" spans="1:14" x14ac:dyDescent="0.3">
      <c r="A2379" s="20">
        <v>22066</v>
      </c>
      <c r="B2379" s="21">
        <f t="shared" si="162"/>
        <v>78</v>
      </c>
      <c r="C2379" s="21">
        <v>5</v>
      </c>
      <c r="D2379" s="21">
        <f>VLOOKUP(A2379,英雄数据表!A:D,4,0)</f>
        <v>2</v>
      </c>
      <c r="E2379" s="20" t="str">
        <f>VLOOKUP(A2379,英雄数据表!A:C,3,0)</f>
        <v>烈焰王冠</v>
      </c>
      <c r="F2379" s="20">
        <f t="shared" si="163"/>
        <v>22066</v>
      </c>
      <c r="G2379" s="20">
        <f t="shared" si="164"/>
        <v>22066</v>
      </c>
      <c r="H2379" s="21" t="str">
        <f>VLOOKUP(B2379,属性中转表!A:F,6,FALSE)</f>
        <v>"hp":334800,"atk":9300</v>
      </c>
      <c r="I2379" s="20" t="str">
        <f>IF(VLOOKUP(B2379,属性中转表!A:G,7,FALSE)=0,"",VLOOKUP(VLOOKUP(B2379,属性中转表!A:G,7,FALSE),属性中转表!$K$2:$P$21,6,0))&amp;IF(VLOOKUP(B2379,属性中转表!A:G,7,FALSE)&gt;=50,VLOOKUP(A2379,英雄数据表!A:K,9,0),IF(VLOOKUP(B2379,属性中转表!A:G,7,FALSE)&gt;=25,VLOOKUP(A2379,英雄数据表!A:K,5,0),""))</f>
        <v>"atk":600,"hp":10000,"undpspro":150,"pvpdpspro":100,"pvpundpspro":100,"speed":10</v>
      </c>
      <c r="J2379" s="20" t="str">
        <f>IF(I2379="","",属性中转表!$I$1&amp;(IF(VLOOKUP(B2379,属性中转表!A:G,7,FALSE)=0,0,VLOOKUP(VLOOKUP(B2379,属性中转表!A:G,7,FALSE),属性中转表!$K$2:$P$21,4,0)))+IFERROR(VLOOKUP(A2379,英雄数据表!A:K,IF(武魂!B2379&gt;=50,10,IF(武魂!B2379&gt;=25,6)),0),0))</f>
        <v>,"dpspro":150</v>
      </c>
      <c r="K2379" s="32" t="str">
        <f t="shared" si="165"/>
        <v>"atk":600,"hp":10000,"undpspro":150,"pvpdpspro":100,"pvpundpspro":100,"speed":10,"dpspro":150</v>
      </c>
      <c r="L2379" s="20" t="str">
        <f>IF(B2379&gt;=50,VLOOKUP(A2379,英雄数据表!A:L,11,FALSE),IF(B2379&gt;=25,VLOOKUP(A2379,英雄数据表!A:L,7,0),""))</f>
        <v>"2206602004"</v>
      </c>
      <c r="M2379" s="20" t="str">
        <f>IFERROR(VLOOKUP(B2379,属性中转表!$K$2:$O$21,5,FALSE),"")</f>
        <v/>
      </c>
      <c r="N2379" s="20" t="str">
        <f>IF(B2379=25,VLOOKUP(A2379,英雄数据表!A:L,8,FALSE),IF(B2379=50,VLOOKUP(A2379,英雄数据表!A:L,12,0),""))</f>
        <v/>
      </c>
    </row>
    <row r="2380" spans="1:14" x14ac:dyDescent="0.3">
      <c r="A2380" s="20">
        <v>22066</v>
      </c>
      <c r="B2380" s="21">
        <f t="shared" si="162"/>
        <v>79</v>
      </c>
      <c r="C2380" s="21">
        <v>5</v>
      </c>
      <c r="D2380" s="21">
        <f>VLOOKUP(A2380,英雄数据表!A:D,4,0)</f>
        <v>2</v>
      </c>
      <c r="E2380" s="20" t="str">
        <f>VLOOKUP(A2380,英雄数据表!A:C,3,0)</f>
        <v>烈焰王冠</v>
      </c>
      <c r="F2380" s="20">
        <f t="shared" si="163"/>
        <v>22066</v>
      </c>
      <c r="G2380" s="20">
        <f t="shared" si="164"/>
        <v>22066</v>
      </c>
      <c r="H2380" s="21" t="str">
        <f>VLOOKUP(B2380,属性中转表!A:F,6,FALSE)</f>
        <v>"hp":340200,"atk":9450</v>
      </c>
      <c r="I2380" s="20" t="str">
        <f>IF(VLOOKUP(B2380,属性中转表!A:G,7,FALSE)=0,"",VLOOKUP(VLOOKUP(B2380,属性中转表!A:G,7,FALSE),属性中转表!$K$2:$P$21,6,0))&amp;IF(VLOOKUP(B2380,属性中转表!A:G,7,FALSE)&gt;=50,VLOOKUP(A2380,英雄数据表!A:K,9,0),IF(VLOOKUP(B2380,属性中转表!A:G,7,FALSE)&gt;=25,VLOOKUP(A2380,英雄数据表!A:K,5,0),""))</f>
        <v>"atk":600,"hp":10000,"undpspro":150,"pvpdpspro":100,"pvpundpspro":100,"speed":10</v>
      </c>
      <c r="J2380" s="20" t="str">
        <f>IF(I2380="","",属性中转表!$I$1&amp;(IF(VLOOKUP(B2380,属性中转表!A:G,7,FALSE)=0,0,VLOOKUP(VLOOKUP(B2380,属性中转表!A:G,7,FALSE),属性中转表!$K$2:$P$21,4,0)))+IFERROR(VLOOKUP(A2380,英雄数据表!A:K,IF(武魂!B2380&gt;=50,10,IF(武魂!B2380&gt;=25,6)),0),0))</f>
        <v>,"dpspro":150</v>
      </c>
      <c r="K2380" s="32" t="str">
        <f t="shared" si="165"/>
        <v>"atk":600,"hp":10000,"undpspro":150,"pvpdpspro":100,"pvpundpspro":100,"speed":10,"dpspro":150</v>
      </c>
      <c r="L2380" s="20" t="str">
        <f>IF(B2380&gt;=50,VLOOKUP(A2380,英雄数据表!A:L,11,FALSE),IF(B2380&gt;=25,VLOOKUP(A2380,英雄数据表!A:L,7,0),""))</f>
        <v>"2206602004"</v>
      </c>
      <c r="M2380" s="20" t="str">
        <f>IFERROR(VLOOKUP(B2380,属性中转表!$K$2:$O$21,5,FALSE),"")</f>
        <v/>
      </c>
      <c r="N2380" s="20" t="str">
        <f>IF(B2380=25,VLOOKUP(A2380,英雄数据表!A:L,8,FALSE),IF(B2380=50,VLOOKUP(A2380,英雄数据表!A:L,12,0),""))</f>
        <v/>
      </c>
    </row>
    <row r="2381" spans="1:14" x14ac:dyDescent="0.3">
      <c r="A2381" s="20">
        <v>22066</v>
      </c>
      <c r="B2381" s="21">
        <f t="shared" si="162"/>
        <v>80</v>
      </c>
      <c r="C2381" s="21">
        <v>5</v>
      </c>
      <c r="D2381" s="21">
        <f>VLOOKUP(A2381,英雄数据表!A:D,4,0)</f>
        <v>2</v>
      </c>
      <c r="E2381" s="20" t="str">
        <f>VLOOKUP(A2381,英雄数据表!A:C,3,0)</f>
        <v>烈焰王冠</v>
      </c>
      <c r="F2381" s="20">
        <f t="shared" si="163"/>
        <v>22066</v>
      </c>
      <c r="G2381" s="20">
        <f t="shared" si="164"/>
        <v>22066</v>
      </c>
      <c r="H2381" s="21" t="str">
        <f>VLOOKUP(B2381,属性中转表!A:F,6,FALSE)</f>
        <v>"hp":345600,"atk":9600</v>
      </c>
      <c r="I2381" s="20" t="str">
        <f>IF(VLOOKUP(B2381,属性中转表!A:G,7,FALSE)=0,"",VLOOKUP(VLOOKUP(B2381,属性中转表!A:G,7,FALSE),属性中转表!$K$2:$P$21,6,0))&amp;IF(VLOOKUP(B2381,属性中转表!A:G,7,FALSE)&gt;=50,VLOOKUP(A2381,英雄数据表!A:K,9,0),IF(VLOOKUP(B2381,属性中转表!A:G,7,FALSE)&gt;=25,VLOOKUP(A2381,英雄数据表!A:K,5,0),""))</f>
        <v>"atk":600,"hp":10000,"undpspro":200,"pvpdpspro":100,"pvpundpspro":100,"speed":10</v>
      </c>
      <c r="J2381" s="20" t="str">
        <f>IF(I2381="","",属性中转表!$I$1&amp;(IF(VLOOKUP(B2381,属性中转表!A:G,7,FALSE)=0,0,VLOOKUP(VLOOKUP(B2381,属性中转表!A:G,7,FALSE),属性中转表!$K$2:$P$21,4,0)))+IFERROR(VLOOKUP(A2381,英雄数据表!A:K,IF(武魂!B2381&gt;=50,10,IF(武魂!B2381&gt;=25,6)),0),0))</f>
        <v>,"dpspro":150</v>
      </c>
      <c r="K2381" s="32" t="str">
        <f t="shared" si="165"/>
        <v>"atk":600,"hp":10000,"undpspro":200,"pvpdpspro":100,"pvpundpspro":100,"speed":10,"dpspro":150</v>
      </c>
      <c r="L2381" s="20" t="str">
        <f>IF(B2381&gt;=50,VLOOKUP(A2381,英雄数据表!A:L,11,FALSE),IF(B2381&gt;=25,VLOOKUP(A2381,英雄数据表!A:L,7,0),""))</f>
        <v>"2206602004"</v>
      </c>
      <c r="M2381" s="20" t="str">
        <f>IFERROR(VLOOKUP(B2381,属性中转表!$K$2:$O$21,5,FALSE),"")</f>
        <v>"undpspro":50</v>
      </c>
      <c r="N2381" s="20" t="str">
        <f>IF(B2381=25,VLOOKUP(A2381,英雄数据表!A:L,8,FALSE),IF(B2381=50,VLOOKUP(A2381,英雄数据表!A:L,12,0),""))</f>
        <v/>
      </c>
    </row>
    <row r="2382" spans="1:14" x14ac:dyDescent="0.3">
      <c r="A2382" s="20">
        <v>22066</v>
      </c>
      <c r="B2382" s="21">
        <f t="shared" si="162"/>
        <v>81</v>
      </c>
      <c r="C2382" s="21">
        <v>5</v>
      </c>
      <c r="D2382" s="21">
        <f>VLOOKUP(A2382,英雄数据表!A:D,4,0)</f>
        <v>2</v>
      </c>
      <c r="E2382" s="20" t="str">
        <f>VLOOKUP(A2382,英雄数据表!A:C,3,0)</f>
        <v>烈焰王冠</v>
      </c>
      <c r="F2382" s="20">
        <f t="shared" si="163"/>
        <v>22066</v>
      </c>
      <c r="G2382" s="20">
        <f t="shared" si="164"/>
        <v>22066</v>
      </c>
      <c r="H2382" s="21" t="str">
        <f>VLOOKUP(B2382,属性中转表!A:F,6,FALSE)</f>
        <v>"hp":351000,"atk":9750</v>
      </c>
      <c r="I2382" s="20" t="str">
        <f>IF(VLOOKUP(B2382,属性中转表!A:G,7,FALSE)=0,"",VLOOKUP(VLOOKUP(B2382,属性中转表!A:G,7,FALSE),属性中转表!$K$2:$P$21,6,0))&amp;IF(VLOOKUP(B2382,属性中转表!A:G,7,FALSE)&gt;=50,VLOOKUP(A2382,英雄数据表!A:K,9,0),IF(VLOOKUP(B2382,属性中转表!A:G,7,FALSE)&gt;=25,VLOOKUP(A2382,英雄数据表!A:K,5,0),""))</f>
        <v>"atk":600,"hp":10000,"undpspro":200,"pvpdpspro":100,"pvpundpspro":100,"speed":10</v>
      </c>
      <c r="J2382" s="20" t="str">
        <f>IF(I2382="","",属性中转表!$I$1&amp;(IF(VLOOKUP(B2382,属性中转表!A:G,7,FALSE)=0,0,VLOOKUP(VLOOKUP(B2382,属性中转表!A:G,7,FALSE),属性中转表!$K$2:$P$21,4,0)))+IFERROR(VLOOKUP(A2382,英雄数据表!A:K,IF(武魂!B2382&gt;=50,10,IF(武魂!B2382&gt;=25,6)),0),0))</f>
        <v>,"dpspro":150</v>
      </c>
      <c r="K2382" s="32" t="str">
        <f t="shared" si="165"/>
        <v>"atk":600,"hp":10000,"undpspro":200,"pvpdpspro":100,"pvpundpspro":100,"speed":10,"dpspro":150</v>
      </c>
      <c r="L2382" s="20" t="str">
        <f>IF(B2382&gt;=50,VLOOKUP(A2382,英雄数据表!A:L,11,FALSE),IF(B2382&gt;=25,VLOOKUP(A2382,英雄数据表!A:L,7,0),""))</f>
        <v>"2206602004"</v>
      </c>
      <c r="M2382" s="20" t="str">
        <f>IFERROR(VLOOKUP(B2382,属性中转表!$K$2:$O$21,5,FALSE),"")</f>
        <v/>
      </c>
      <c r="N2382" s="20" t="str">
        <f>IF(B2382=25,VLOOKUP(A2382,英雄数据表!A:L,8,FALSE),IF(B2382=50,VLOOKUP(A2382,英雄数据表!A:L,12,0),""))</f>
        <v/>
      </c>
    </row>
    <row r="2383" spans="1:14" x14ac:dyDescent="0.3">
      <c r="A2383" s="20">
        <v>22066</v>
      </c>
      <c r="B2383" s="21">
        <f t="shared" si="162"/>
        <v>82</v>
      </c>
      <c r="C2383" s="21">
        <v>5</v>
      </c>
      <c r="D2383" s="21">
        <f>VLOOKUP(A2383,英雄数据表!A:D,4,0)</f>
        <v>2</v>
      </c>
      <c r="E2383" s="20" t="str">
        <f>VLOOKUP(A2383,英雄数据表!A:C,3,0)</f>
        <v>烈焰王冠</v>
      </c>
      <c r="F2383" s="20">
        <f t="shared" si="163"/>
        <v>22066</v>
      </c>
      <c r="G2383" s="20">
        <f t="shared" si="164"/>
        <v>22066</v>
      </c>
      <c r="H2383" s="21" t="str">
        <f>VLOOKUP(B2383,属性中转表!A:F,6,FALSE)</f>
        <v>"hp":356400,"atk":9900</v>
      </c>
      <c r="I2383" s="20" t="str">
        <f>IF(VLOOKUP(B2383,属性中转表!A:G,7,FALSE)=0,"",VLOOKUP(VLOOKUP(B2383,属性中转表!A:G,7,FALSE),属性中转表!$K$2:$P$21,6,0))&amp;IF(VLOOKUP(B2383,属性中转表!A:G,7,FALSE)&gt;=50,VLOOKUP(A2383,英雄数据表!A:K,9,0),IF(VLOOKUP(B2383,属性中转表!A:G,7,FALSE)&gt;=25,VLOOKUP(A2383,英雄数据表!A:K,5,0),""))</f>
        <v>"atk":600,"hp":10000,"undpspro":200,"pvpdpspro":100,"pvpundpspro":100,"speed":10</v>
      </c>
      <c r="J2383" s="20" t="str">
        <f>IF(I2383="","",属性中转表!$I$1&amp;(IF(VLOOKUP(B2383,属性中转表!A:G,7,FALSE)=0,0,VLOOKUP(VLOOKUP(B2383,属性中转表!A:G,7,FALSE),属性中转表!$K$2:$P$21,4,0)))+IFERROR(VLOOKUP(A2383,英雄数据表!A:K,IF(武魂!B2383&gt;=50,10,IF(武魂!B2383&gt;=25,6)),0),0))</f>
        <v>,"dpspro":150</v>
      </c>
      <c r="K2383" s="32" t="str">
        <f t="shared" si="165"/>
        <v>"atk":600,"hp":10000,"undpspro":200,"pvpdpspro":100,"pvpundpspro":100,"speed":10,"dpspro":150</v>
      </c>
      <c r="L2383" s="20" t="str">
        <f>IF(B2383&gt;=50,VLOOKUP(A2383,英雄数据表!A:L,11,FALSE),IF(B2383&gt;=25,VLOOKUP(A2383,英雄数据表!A:L,7,0),""))</f>
        <v>"2206602004"</v>
      </c>
      <c r="M2383" s="20" t="str">
        <f>IFERROR(VLOOKUP(B2383,属性中转表!$K$2:$O$21,5,FALSE),"")</f>
        <v/>
      </c>
      <c r="N2383" s="20" t="str">
        <f>IF(B2383=25,VLOOKUP(A2383,英雄数据表!A:L,8,FALSE),IF(B2383=50,VLOOKUP(A2383,英雄数据表!A:L,12,0),""))</f>
        <v/>
      </c>
    </row>
    <row r="2384" spans="1:14" x14ac:dyDescent="0.3">
      <c r="A2384" s="20">
        <v>22066</v>
      </c>
      <c r="B2384" s="21">
        <f t="shared" si="162"/>
        <v>83</v>
      </c>
      <c r="C2384" s="21">
        <v>5</v>
      </c>
      <c r="D2384" s="21">
        <f>VLOOKUP(A2384,英雄数据表!A:D,4,0)</f>
        <v>2</v>
      </c>
      <c r="E2384" s="20" t="str">
        <f>VLOOKUP(A2384,英雄数据表!A:C,3,0)</f>
        <v>烈焰王冠</v>
      </c>
      <c r="F2384" s="20">
        <f t="shared" si="163"/>
        <v>22066</v>
      </c>
      <c r="G2384" s="20">
        <f t="shared" si="164"/>
        <v>22066</v>
      </c>
      <c r="H2384" s="21" t="str">
        <f>VLOOKUP(B2384,属性中转表!A:F,6,FALSE)</f>
        <v>"hp":361800,"atk":10050</v>
      </c>
      <c r="I2384" s="20" t="str">
        <f>IF(VLOOKUP(B2384,属性中转表!A:G,7,FALSE)=0,"",VLOOKUP(VLOOKUP(B2384,属性中转表!A:G,7,FALSE),属性中转表!$K$2:$P$21,6,0))&amp;IF(VLOOKUP(B2384,属性中转表!A:G,7,FALSE)&gt;=50,VLOOKUP(A2384,英雄数据表!A:K,9,0),IF(VLOOKUP(B2384,属性中转表!A:G,7,FALSE)&gt;=25,VLOOKUP(A2384,英雄数据表!A:K,5,0),""))</f>
        <v>"atk":600,"hp":10000,"undpspro":200,"pvpdpspro":100,"pvpundpspro":100,"speed":10</v>
      </c>
      <c r="J2384" s="20" t="str">
        <f>IF(I2384="","",属性中转表!$I$1&amp;(IF(VLOOKUP(B2384,属性中转表!A:G,7,FALSE)=0,0,VLOOKUP(VLOOKUP(B2384,属性中转表!A:G,7,FALSE),属性中转表!$K$2:$P$21,4,0)))+IFERROR(VLOOKUP(A2384,英雄数据表!A:K,IF(武魂!B2384&gt;=50,10,IF(武魂!B2384&gt;=25,6)),0),0))</f>
        <v>,"dpspro":150</v>
      </c>
      <c r="K2384" s="32" t="str">
        <f t="shared" si="165"/>
        <v>"atk":600,"hp":10000,"undpspro":200,"pvpdpspro":100,"pvpundpspro":100,"speed":10,"dpspro":150</v>
      </c>
      <c r="L2384" s="20" t="str">
        <f>IF(B2384&gt;=50,VLOOKUP(A2384,英雄数据表!A:L,11,FALSE),IF(B2384&gt;=25,VLOOKUP(A2384,英雄数据表!A:L,7,0),""))</f>
        <v>"2206602004"</v>
      </c>
      <c r="M2384" s="20" t="str">
        <f>IFERROR(VLOOKUP(B2384,属性中转表!$K$2:$O$21,5,FALSE),"")</f>
        <v/>
      </c>
      <c r="N2384" s="20" t="str">
        <f>IF(B2384=25,VLOOKUP(A2384,英雄数据表!A:L,8,FALSE),IF(B2384=50,VLOOKUP(A2384,英雄数据表!A:L,12,0),""))</f>
        <v/>
      </c>
    </row>
    <row r="2385" spans="1:14" x14ac:dyDescent="0.3">
      <c r="A2385" s="20">
        <v>22066</v>
      </c>
      <c r="B2385" s="21">
        <f t="shared" si="162"/>
        <v>84</v>
      </c>
      <c r="C2385" s="21">
        <v>5</v>
      </c>
      <c r="D2385" s="21">
        <f>VLOOKUP(A2385,英雄数据表!A:D,4,0)</f>
        <v>2</v>
      </c>
      <c r="E2385" s="20" t="str">
        <f>VLOOKUP(A2385,英雄数据表!A:C,3,0)</f>
        <v>烈焰王冠</v>
      </c>
      <c r="F2385" s="20">
        <f t="shared" si="163"/>
        <v>22066</v>
      </c>
      <c r="G2385" s="20">
        <f t="shared" si="164"/>
        <v>22066</v>
      </c>
      <c r="H2385" s="21" t="str">
        <f>VLOOKUP(B2385,属性中转表!A:F,6,FALSE)</f>
        <v>"hp":367200,"atk":10200</v>
      </c>
      <c r="I2385" s="20" t="str">
        <f>IF(VLOOKUP(B2385,属性中转表!A:G,7,FALSE)=0,"",VLOOKUP(VLOOKUP(B2385,属性中转表!A:G,7,FALSE),属性中转表!$K$2:$P$21,6,0))&amp;IF(VLOOKUP(B2385,属性中转表!A:G,7,FALSE)&gt;=50,VLOOKUP(A2385,英雄数据表!A:K,9,0),IF(VLOOKUP(B2385,属性中转表!A:G,7,FALSE)&gt;=25,VLOOKUP(A2385,英雄数据表!A:K,5,0),""))</f>
        <v>"atk":600,"hp":10000,"undpspro":200,"pvpdpspro":100,"pvpundpspro":100,"speed":10</v>
      </c>
      <c r="J2385" s="20" t="str">
        <f>IF(I2385="","",属性中转表!$I$1&amp;(IF(VLOOKUP(B2385,属性中转表!A:G,7,FALSE)=0,0,VLOOKUP(VLOOKUP(B2385,属性中转表!A:G,7,FALSE),属性中转表!$K$2:$P$21,4,0)))+IFERROR(VLOOKUP(A2385,英雄数据表!A:K,IF(武魂!B2385&gt;=50,10,IF(武魂!B2385&gt;=25,6)),0),0))</f>
        <v>,"dpspro":150</v>
      </c>
      <c r="K2385" s="32" t="str">
        <f t="shared" si="165"/>
        <v>"atk":600,"hp":10000,"undpspro":200,"pvpdpspro":100,"pvpundpspro":100,"speed":10,"dpspro":150</v>
      </c>
      <c r="L2385" s="20" t="str">
        <f>IF(B2385&gt;=50,VLOOKUP(A2385,英雄数据表!A:L,11,FALSE),IF(B2385&gt;=25,VLOOKUP(A2385,英雄数据表!A:L,7,0),""))</f>
        <v>"2206602004"</v>
      </c>
      <c r="M2385" s="20" t="str">
        <f>IFERROR(VLOOKUP(B2385,属性中转表!$K$2:$O$21,5,FALSE),"")</f>
        <v/>
      </c>
      <c r="N2385" s="20" t="str">
        <f>IF(B2385=25,VLOOKUP(A2385,英雄数据表!A:L,8,FALSE),IF(B2385=50,VLOOKUP(A2385,英雄数据表!A:L,12,0),""))</f>
        <v/>
      </c>
    </row>
    <row r="2386" spans="1:14" x14ac:dyDescent="0.3">
      <c r="A2386" s="20">
        <v>22066</v>
      </c>
      <c r="B2386" s="21">
        <f t="shared" si="162"/>
        <v>85</v>
      </c>
      <c r="C2386" s="21">
        <v>5</v>
      </c>
      <c r="D2386" s="21">
        <f>VLOOKUP(A2386,英雄数据表!A:D,4,0)</f>
        <v>2</v>
      </c>
      <c r="E2386" s="20" t="str">
        <f>VLOOKUP(A2386,英雄数据表!A:C,3,0)</f>
        <v>烈焰王冠</v>
      </c>
      <c r="F2386" s="20">
        <f t="shared" si="163"/>
        <v>22066</v>
      </c>
      <c r="G2386" s="20">
        <f t="shared" si="164"/>
        <v>22066</v>
      </c>
      <c r="H2386" s="21" t="str">
        <f>VLOOKUP(B2386,属性中转表!A:F,6,FALSE)</f>
        <v>"hp":372600,"atk":10350</v>
      </c>
      <c r="I2386" s="20" t="str">
        <f>IF(VLOOKUP(B2386,属性中转表!A:G,7,FALSE)=0,"",VLOOKUP(VLOOKUP(B2386,属性中转表!A:G,7,FALSE),属性中转表!$K$2:$P$21,6,0))&amp;IF(VLOOKUP(B2386,属性中转表!A:G,7,FALSE)&gt;=50,VLOOKUP(A2386,英雄数据表!A:K,9,0),IF(VLOOKUP(B2386,属性中转表!A:G,7,FALSE)&gt;=25,VLOOKUP(A2386,英雄数据表!A:K,5,0),""))</f>
        <v>"atk":600,"hp":10000,"undpspro":200,"pvpdpspro":100,"pvpundpspro":100,"speed":10</v>
      </c>
      <c r="J2386" s="20" t="str">
        <f>IF(I2386="","",属性中转表!$I$1&amp;(IF(VLOOKUP(B2386,属性中转表!A:G,7,FALSE)=0,0,VLOOKUP(VLOOKUP(B2386,属性中转表!A:G,7,FALSE),属性中转表!$K$2:$P$21,4,0)))+IFERROR(VLOOKUP(A2386,英雄数据表!A:K,IF(武魂!B2386&gt;=50,10,IF(武魂!B2386&gt;=25,6)),0),0))</f>
        <v>,"dpspro":200</v>
      </c>
      <c r="K2386" s="32" t="str">
        <f t="shared" si="165"/>
        <v>"atk":600,"hp":10000,"undpspro":200,"pvpdpspro":100,"pvpundpspro":100,"speed":10,"dpspro":200</v>
      </c>
      <c r="L2386" s="20" t="str">
        <f>IF(B2386&gt;=50,VLOOKUP(A2386,英雄数据表!A:L,11,FALSE),IF(B2386&gt;=25,VLOOKUP(A2386,英雄数据表!A:L,7,0),""))</f>
        <v>"2206602004"</v>
      </c>
      <c r="M2386" s="20" t="str">
        <f>IFERROR(VLOOKUP(B2386,属性中转表!$K$2:$O$21,5,FALSE),"")</f>
        <v>"dpspro":50</v>
      </c>
      <c r="N2386" s="20" t="str">
        <f>IF(B2386=25,VLOOKUP(A2386,英雄数据表!A:L,8,FALSE),IF(B2386=50,VLOOKUP(A2386,英雄数据表!A:L,12,0),""))</f>
        <v/>
      </c>
    </row>
    <row r="2387" spans="1:14" x14ac:dyDescent="0.3">
      <c r="A2387" s="20">
        <v>22066</v>
      </c>
      <c r="B2387" s="21">
        <f t="shared" si="162"/>
        <v>86</v>
      </c>
      <c r="C2387" s="21">
        <v>5</v>
      </c>
      <c r="D2387" s="21">
        <f>VLOOKUP(A2387,英雄数据表!A:D,4,0)</f>
        <v>2</v>
      </c>
      <c r="E2387" s="20" t="str">
        <f>VLOOKUP(A2387,英雄数据表!A:C,3,0)</f>
        <v>烈焰王冠</v>
      </c>
      <c r="F2387" s="20">
        <f t="shared" si="163"/>
        <v>22066</v>
      </c>
      <c r="G2387" s="20">
        <f t="shared" si="164"/>
        <v>22066</v>
      </c>
      <c r="H2387" s="21" t="str">
        <f>VLOOKUP(B2387,属性中转表!A:F,6,FALSE)</f>
        <v>"hp":378000,"atk":10500</v>
      </c>
      <c r="I2387" s="20" t="str">
        <f>IF(VLOOKUP(B2387,属性中转表!A:G,7,FALSE)=0,"",VLOOKUP(VLOOKUP(B2387,属性中转表!A:G,7,FALSE),属性中转表!$K$2:$P$21,6,0))&amp;IF(VLOOKUP(B2387,属性中转表!A:G,7,FALSE)&gt;=50,VLOOKUP(A2387,英雄数据表!A:K,9,0),IF(VLOOKUP(B2387,属性中转表!A:G,7,FALSE)&gt;=25,VLOOKUP(A2387,英雄数据表!A:K,5,0),""))</f>
        <v>"atk":600,"hp":10000,"undpspro":200,"pvpdpspro":100,"pvpundpspro":100,"speed":10</v>
      </c>
      <c r="J2387" s="20" t="str">
        <f>IF(I2387="","",属性中转表!$I$1&amp;(IF(VLOOKUP(B2387,属性中转表!A:G,7,FALSE)=0,0,VLOOKUP(VLOOKUP(B2387,属性中转表!A:G,7,FALSE),属性中转表!$K$2:$P$21,4,0)))+IFERROR(VLOOKUP(A2387,英雄数据表!A:K,IF(武魂!B2387&gt;=50,10,IF(武魂!B2387&gt;=25,6)),0),0))</f>
        <v>,"dpspro":200</v>
      </c>
      <c r="K2387" s="32" t="str">
        <f t="shared" si="165"/>
        <v>"atk":600,"hp":10000,"undpspro":200,"pvpdpspro":100,"pvpundpspro":100,"speed":10,"dpspro":200</v>
      </c>
      <c r="L2387" s="20" t="str">
        <f>IF(B2387&gt;=50,VLOOKUP(A2387,英雄数据表!A:L,11,FALSE),IF(B2387&gt;=25,VLOOKUP(A2387,英雄数据表!A:L,7,0),""))</f>
        <v>"2206602004"</v>
      </c>
      <c r="M2387" s="20" t="str">
        <f>IFERROR(VLOOKUP(B2387,属性中转表!$K$2:$O$21,5,FALSE),"")</f>
        <v/>
      </c>
      <c r="N2387" s="20" t="str">
        <f>IF(B2387=25,VLOOKUP(A2387,英雄数据表!A:L,8,FALSE),IF(B2387=50,VLOOKUP(A2387,英雄数据表!A:L,12,0),""))</f>
        <v/>
      </c>
    </row>
    <row r="2388" spans="1:14" x14ac:dyDescent="0.3">
      <c r="A2388" s="20">
        <v>22066</v>
      </c>
      <c r="B2388" s="21">
        <f t="shared" si="162"/>
        <v>87</v>
      </c>
      <c r="C2388" s="21">
        <v>5</v>
      </c>
      <c r="D2388" s="21">
        <f>VLOOKUP(A2388,英雄数据表!A:D,4,0)</f>
        <v>2</v>
      </c>
      <c r="E2388" s="20" t="str">
        <f>VLOOKUP(A2388,英雄数据表!A:C,3,0)</f>
        <v>烈焰王冠</v>
      </c>
      <c r="F2388" s="20">
        <f t="shared" si="163"/>
        <v>22066</v>
      </c>
      <c r="G2388" s="20">
        <f t="shared" si="164"/>
        <v>22066</v>
      </c>
      <c r="H2388" s="21" t="str">
        <f>VLOOKUP(B2388,属性中转表!A:F,6,FALSE)</f>
        <v>"hp":383400,"atk":10650</v>
      </c>
      <c r="I2388" s="20" t="str">
        <f>IF(VLOOKUP(B2388,属性中转表!A:G,7,FALSE)=0,"",VLOOKUP(VLOOKUP(B2388,属性中转表!A:G,7,FALSE),属性中转表!$K$2:$P$21,6,0))&amp;IF(VLOOKUP(B2388,属性中转表!A:G,7,FALSE)&gt;=50,VLOOKUP(A2388,英雄数据表!A:K,9,0),IF(VLOOKUP(B2388,属性中转表!A:G,7,FALSE)&gt;=25,VLOOKUP(A2388,英雄数据表!A:K,5,0),""))</f>
        <v>"atk":600,"hp":10000,"undpspro":200,"pvpdpspro":100,"pvpundpspro":100,"speed":10</v>
      </c>
      <c r="J2388" s="20" t="str">
        <f>IF(I2388="","",属性中转表!$I$1&amp;(IF(VLOOKUP(B2388,属性中转表!A:G,7,FALSE)=0,0,VLOOKUP(VLOOKUP(B2388,属性中转表!A:G,7,FALSE),属性中转表!$K$2:$P$21,4,0)))+IFERROR(VLOOKUP(A2388,英雄数据表!A:K,IF(武魂!B2388&gt;=50,10,IF(武魂!B2388&gt;=25,6)),0),0))</f>
        <v>,"dpspro":200</v>
      </c>
      <c r="K2388" s="32" t="str">
        <f t="shared" si="165"/>
        <v>"atk":600,"hp":10000,"undpspro":200,"pvpdpspro":100,"pvpundpspro":100,"speed":10,"dpspro":200</v>
      </c>
      <c r="L2388" s="20" t="str">
        <f>IF(B2388&gt;=50,VLOOKUP(A2388,英雄数据表!A:L,11,FALSE),IF(B2388&gt;=25,VLOOKUP(A2388,英雄数据表!A:L,7,0),""))</f>
        <v>"2206602004"</v>
      </c>
      <c r="M2388" s="20" t="str">
        <f>IFERROR(VLOOKUP(B2388,属性中转表!$K$2:$O$21,5,FALSE),"")</f>
        <v/>
      </c>
      <c r="N2388" s="20" t="str">
        <f>IF(B2388=25,VLOOKUP(A2388,英雄数据表!A:L,8,FALSE),IF(B2388=50,VLOOKUP(A2388,英雄数据表!A:L,12,0),""))</f>
        <v/>
      </c>
    </row>
    <row r="2389" spans="1:14" x14ac:dyDescent="0.3">
      <c r="A2389" s="20">
        <v>22066</v>
      </c>
      <c r="B2389" s="21">
        <f t="shared" si="162"/>
        <v>88</v>
      </c>
      <c r="C2389" s="21">
        <v>5</v>
      </c>
      <c r="D2389" s="21">
        <f>VLOOKUP(A2389,英雄数据表!A:D,4,0)</f>
        <v>2</v>
      </c>
      <c r="E2389" s="20" t="str">
        <f>VLOOKUP(A2389,英雄数据表!A:C,3,0)</f>
        <v>烈焰王冠</v>
      </c>
      <c r="F2389" s="20">
        <f t="shared" si="163"/>
        <v>22066</v>
      </c>
      <c r="G2389" s="20">
        <f t="shared" si="164"/>
        <v>22066</v>
      </c>
      <c r="H2389" s="21" t="str">
        <f>VLOOKUP(B2389,属性中转表!A:F,6,FALSE)</f>
        <v>"hp":388800,"atk":10800</v>
      </c>
      <c r="I2389" s="20" t="str">
        <f>IF(VLOOKUP(B2389,属性中转表!A:G,7,FALSE)=0,"",VLOOKUP(VLOOKUP(B2389,属性中转表!A:G,7,FALSE),属性中转表!$K$2:$P$21,6,0))&amp;IF(VLOOKUP(B2389,属性中转表!A:G,7,FALSE)&gt;=50,VLOOKUP(A2389,英雄数据表!A:K,9,0),IF(VLOOKUP(B2389,属性中转表!A:G,7,FALSE)&gt;=25,VLOOKUP(A2389,英雄数据表!A:K,5,0),""))</f>
        <v>"atk":600,"hp":10000,"undpspro":200,"pvpdpspro":100,"pvpundpspro":100,"speed":10</v>
      </c>
      <c r="J2389" s="20" t="str">
        <f>IF(I2389="","",属性中转表!$I$1&amp;(IF(VLOOKUP(B2389,属性中转表!A:G,7,FALSE)=0,0,VLOOKUP(VLOOKUP(B2389,属性中转表!A:G,7,FALSE),属性中转表!$K$2:$P$21,4,0)))+IFERROR(VLOOKUP(A2389,英雄数据表!A:K,IF(武魂!B2389&gt;=50,10,IF(武魂!B2389&gt;=25,6)),0),0))</f>
        <v>,"dpspro":200</v>
      </c>
      <c r="K2389" s="32" t="str">
        <f t="shared" si="165"/>
        <v>"atk":600,"hp":10000,"undpspro":200,"pvpdpspro":100,"pvpundpspro":100,"speed":10,"dpspro":200</v>
      </c>
      <c r="L2389" s="20" t="str">
        <f>IF(B2389&gt;=50,VLOOKUP(A2389,英雄数据表!A:L,11,FALSE),IF(B2389&gt;=25,VLOOKUP(A2389,英雄数据表!A:L,7,0),""))</f>
        <v>"2206602004"</v>
      </c>
      <c r="M2389" s="20" t="str">
        <f>IFERROR(VLOOKUP(B2389,属性中转表!$K$2:$O$21,5,FALSE),"")</f>
        <v/>
      </c>
      <c r="N2389" s="20" t="str">
        <f>IF(B2389=25,VLOOKUP(A2389,英雄数据表!A:L,8,FALSE),IF(B2389=50,VLOOKUP(A2389,英雄数据表!A:L,12,0),""))</f>
        <v/>
      </c>
    </row>
    <row r="2390" spans="1:14" x14ac:dyDescent="0.3">
      <c r="A2390" s="20">
        <v>22066</v>
      </c>
      <c r="B2390" s="21">
        <f t="shared" si="162"/>
        <v>89</v>
      </c>
      <c r="C2390" s="21">
        <v>5</v>
      </c>
      <c r="D2390" s="21">
        <f>VLOOKUP(A2390,英雄数据表!A:D,4,0)</f>
        <v>2</v>
      </c>
      <c r="E2390" s="20" t="str">
        <f>VLOOKUP(A2390,英雄数据表!A:C,3,0)</f>
        <v>烈焰王冠</v>
      </c>
      <c r="F2390" s="20">
        <f t="shared" si="163"/>
        <v>22066</v>
      </c>
      <c r="G2390" s="20">
        <f t="shared" si="164"/>
        <v>22066</v>
      </c>
      <c r="H2390" s="21" t="str">
        <f>VLOOKUP(B2390,属性中转表!A:F,6,FALSE)</f>
        <v>"hp":394200,"atk":10950</v>
      </c>
      <c r="I2390" s="20" t="str">
        <f>IF(VLOOKUP(B2390,属性中转表!A:G,7,FALSE)=0,"",VLOOKUP(VLOOKUP(B2390,属性中转表!A:G,7,FALSE),属性中转表!$K$2:$P$21,6,0))&amp;IF(VLOOKUP(B2390,属性中转表!A:G,7,FALSE)&gt;=50,VLOOKUP(A2390,英雄数据表!A:K,9,0),IF(VLOOKUP(B2390,属性中转表!A:G,7,FALSE)&gt;=25,VLOOKUP(A2390,英雄数据表!A:K,5,0),""))</f>
        <v>"atk":600,"hp":10000,"undpspro":200,"pvpdpspro":100,"pvpundpspro":100,"speed":10</v>
      </c>
      <c r="J2390" s="20" t="str">
        <f>IF(I2390="","",属性中转表!$I$1&amp;(IF(VLOOKUP(B2390,属性中转表!A:G,7,FALSE)=0,0,VLOOKUP(VLOOKUP(B2390,属性中转表!A:G,7,FALSE),属性中转表!$K$2:$P$21,4,0)))+IFERROR(VLOOKUP(A2390,英雄数据表!A:K,IF(武魂!B2390&gt;=50,10,IF(武魂!B2390&gt;=25,6)),0),0))</f>
        <v>,"dpspro":200</v>
      </c>
      <c r="K2390" s="32" t="str">
        <f t="shared" si="165"/>
        <v>"atk":600,"hp":10000,"undpspro":200,"pvpdpspro":100,"pvpundpspro":100,"speed":10,"dpspro":200</v>
      </c>
      <c r="L2390" s="20" t="str">
        <f>IF(B2390&gt;=50,VLOOKUP(A2390,英雄数据表!A:L,11,FALSE),IF(B2390&gt;=25,VLOOKUP(A2390,英雄数据表!A:L,7,0),""))</f>
        <v>"2206602004"</v>
      </c>
      <c r="M2390" s="20" t="str">
        <f>IFERROR(VLOOKUP(B2390,属性中转表!$K$2:$O$21,5,FALSE),"")</f>
        <v/>
      </c>
      <c r="N2390" s="20" t="str">
        <f>IF(B2390=25,VLOOKUP(A2390,英雄数据表!A:L,8,FALSE),IF(B2390=50,VLOOKUP(A2390,英雄数据表!A:L,12,0),""))</f>
        <v/>
      </c>
    </row>
    <row r="2391" spans="1:14" x14ac:dyDescent="0.3">
      <c r="A2391" s="20">
        <v>22066</v>
      </c>
      <c r="B2391" s="21">
        <f t="shared" si="162"/>
        <v>90</v>
      </c>
      <c r="C2391" s="21">
        <v>5</v>
      </c>
      <c r="D2391" s="21">
        <f>VLOOKUP(A2391,英雄数据表!A:D,4,0)</f>
        <v>2</v>
      </c>
      <c r="E2391" s="20" t="str">
        <f>VLOOKUP(A2391,英雄数据表!A:C,3,0)</f>
        <v>烈焰王冠</v>
      </c>
      <c r="F2391" s="20">
        <f t="shared" si="163"/>
        <v>22066</v>
      </c>
      <c r="G2391" s="20">
        <f t="shared" si="164"/>
        <v>22066</v>
      </c>
      <c r="H2391" s="21" t="str">
        <f>VLOOKUP(B2391,属性中转表!A:F,6,FALSE)</f>
        <v>"hp":399600,"atk":11100</v>
      </c>
      <c r="I2391" s="20" t="str">
        <f>IF(VLOOKUP(B2391,属性中转表!A:G,7,FALSE)=0,"",VLOOKUP(VLOOKUP(B2391,属性中转表!A:G,7,FALSE),属性中转表!$K$2:$P$21,6,0))&amp;IF(VLOOKUP(B2391,属性中转表!A:G,7,FALSE)&gt;=50,VLOOKUP(A2391,英雄数据表!A:K,9,0),IF(VLOOKUP(B2391,属性中转表!A:G,7,FALSE)&gt;=25,VLOOKUP(A2391,英雄数据表!A:K,5,0),""))</f>
        <v>"atk":600,"hp":10000,"undpspro":200,"pvpdpspro":150,"pvpundpspro":100,"speed":10</v>
      </c>
      <c r="J2391" s="20" t="str">
        <f>IF(I2391="","",属性中转表!$I$1&amp;(IF(VLOOKUP(B2391,属性中转表!A:G,7,FALSE)=0,0,VLOOKUP(VLOOKUP(B2391,属性中转表!A:G,7,FALSE),属性中转表!$K$2:$P$21,4,0)))+IFERROR(VLOOKUP(A2391,英雄数据表!A:K,IF(武魂!B2391&gt;=50,10,IF(武魂!B2391&gt;=25,6)),0),0))</f>
        <v>,"dpspro":200</v>
      </c>
      <c r="K2391" s="32" t="str">
        <f t="shared" si="165"/>
        <v>"atk":600,"hp":10000,"undpspro":200,"pvpdpspro":150,"pvpundpspro":100,"speed":10,"dpspro":200</v>
      </c>
      <c r="L2391" s="20" t="str">
        <f>IF(B2391&gt;=50,VLOOKUP(A2391,英雄数据表!A:L,11,FALSE),IF(B2391&gt;=25,VLOOKUP(A2391,英雄数据表!A:L,7,0),""))</f>
        <v>"2206602004"</v>
      </c>
      <c r="M2391" s="20" t="str">
        <f>IFERROR(VLOOKUP(B2391,属性中转表!$K$2:$O$21,5,FALSE),"")</f>
        <v>"pvpdpspro":50</v>
      </c>
      <c r="N2391" s="20" t="str">
        <f>IF(B2391=25,VLOOKUP(A2391,英雄数据表!A:L,8,FALSE),IF(B2391=50,VLOOKUP(A2391,英雄数据表!A:L,12,0),""))</f>
        <v/>
      </c>
    </row>
    <row r="2392" spans="1:14" x14ac:dyDescent="0.3">
      <c r="A2392" s="20">
        <v>22066</v>
      </c>
      <c r="B2392" s="21">
        <f t="shared" si="162"/>
        <v>91</v>
      </c>
      <c r="C2392" s="21">
        <v>5</v>
      </c>
      <c r="D2392" s="21">
        <f>VLOOKUP(A2392,英雄数据表!A:D,4,0)</f>
        <v>2</v>
      </c>
      <c r="E2392" s="20" t="str">
        <f>VLOOKUP(A2392,英雄数据表!A:C,3,0)</f>
        <v>烈焰王冠</v>
      </c>
      <c r="F2392" s="20">
        <f t="shared" si="163"/>
        <v>22066</v>
      </c>
      <c r="G2392" s="20">
        <f t="shared" si="164"/>
        <v>22066</v>
      </c>
      <c r="H2392" s="21" t="str">
        <f>VLOOKUP(B2392,属性中转表!A:F,6,FALSE)</f>
        <v>"hp":405000,"atk":11250</v>
      </c>
      <c r="I2392" s="20" t="str">
        <f>IF(VLOOKUP(B2392,属性中转表!A:G,7,FALSE)=0,"",VLOOKUP(VLOOKUP(B2392,属性中转表!A:G,7,FALSE),属性中转表!$K$2:$P$21,6,0))&amp;IF(VLOOKUP(B2392,属性中转表!A:G,7,FALSE)&gt;=50,VLOOKUP(A2392,英雄数据表!A:K,9,0),IF(VLOOKUP(B2392,属性中转表!A:G,7,FALSE)&gt;=25,VLOOKUP(A2392,英雄数据表!A:K,5,0),""))</f>
        <v>"atk":600,"hp":10000,"undpspro":200,"pvpdpspro":150,"pvpundpspro":100,"speed":10</v>
      </c>
      <c r="J2392" s="20" t="str">
        <f>IF(I2392="","",属性中转表!$I$1&amp;(IF(VLOOKUP(B2392,属性中转表!A:G,7,FALSE)=0,0,VLOOKUP(VLOOKUP(B2392,属性中转表!A:G,7,FALSE),属性中转表!$K$2:$P$21,4,0)))+IFERROR(VLOOKUP(A2392,英雄数据表!A:K,IF(武魂!B2392&gt;=50,10,IF(武魂!B2392&gt;=25,6)),0),0))</f>
        <v>,"dpspro":200</v>
      </c>
      <c r="K2392" s="32" t="str">
        <f t="shared" si="165"/>
        <v>"atk":600,"hp":10000,"undpspro":200,"pvpdpspro":150,"pvpundpspro":100,"speed":10,"dpspro":200</v>
      </c>
      <c r="L2392" s="20" t="str">
        <f>IF(B2392&gt;=50,VLOOKUP(A2392,英雄数据表!A:L,11,FALSE),IF(B2392&gt;=25,VLOOKUP(A2392,英雄数据表!A:L,7,0),""))</f>
        <v>"2206602004"</v>
      </c>
      <c r="M2392" s="20" t="str">
        <f>IFERROR(VLOOKUP(B2392,属性中转表!$K$2:$O$21,5,FALSE),"")</f>
        <v/>
      </c>
      <c r="N2392" s="20" t="str">
        <f>IF(B2392=25,VLOOKUP(A2392,英雄数据表!A:L,8,FALSE),IF(B2392=50,VLOOKUP(A2392,英雄数据表!A:L,12,0),""))</f>
        <v/>
      </c>
    </row>
    <row r="2393" spans="1:14" x14ac:dyDescent="0.3">
      <c r="A2393" s="20">
        <v>22066</v>
      </c>
      <c r="B2393" s="21">
        <f t="shared" si="162"/>
        <v>92</v>
      </c>
      <c r="C2393" s="21">
        <v>5</v>
      </c>
      <c r="D2393" s="21">
        <f>VLOOKUP(A2393,英雄数据表!A:D,4,0)</f>
        <v>2</v>
      </c>
      <c r="E2393" s="20" t="str">
        <f>VLOOKUP(A2393,英雄数据表!A:C,3,0)</f>
        <v>烈焰王冠</v>
      </c>
      <c r="F2393" s="20">
        <f t="shared" si="163"/>
        <v>22066</v>
      </c>
      <c r="G2393" s="20">
        <f t="shared" si="164"/>
        <v>22066</v>
      </c>
      <c r="H2393" s="21" t="str">
        <f>VLOOKUP(B2393,属性中转表!A:F,6,FALSE)</f>
        <v>"hp":410400,"atk":11400</v>
      </c>
      <c r="I2393" s="20" t="str">
        <f>IF(VLOOKUP(B2393,属性中转表!A:G,7,FALSE)=0,"",VLOOKUP(VLOOKUP(B2393,属性中转表!A:G,7,FALSE),属性中转表!$K$2:$P$21,6,0))&amp;IF(VLOOKUP(B2393,属性中转表!A:G,7,FALSE)&gt;=50,VLOOKUP(A2393,英雄数据表!A:K,9,0),IF(VLOOKUP(B2393,属性中转表!A:G,7,FALSE)&gt;=25,VLOOKUP(A2393,英雄数据表!A:K,5,0),""))</f>
        <v>"atk":600,"hp":10000,"undpspro":200,"pvpdpspro":150,"pvpundpspro":100,"speed":10</v>
      </c>
      <c r="J2393" s="20" t="str">
        <f>IF(I2393="","",属性中转表!$I$1&amp;(IF(VLOOKUP(B2393,属性中转表!A:G,7,FALSE)=0,0,VLOOKUP(VLOOKUP(B2393,属性中转表!A:G,7,FALSE),属性中转表!$K$2:$P$21,4,0)))+IFERROR(VLOOKUP(A2393,英雄数据表!A:K,IF(武魂!B2393&gt;=50,10,IF(武魂!B2393&gt;=25,6)),0),0))</f>
        <v>,"dpspro":200</v>
      </c>
      <c r="K2393" s="32" t="str">
        <f t="shared" si="165"/>
        <v>"atk":600,"hp":10000,"undpspro":200,"pvpdpspro":150,"pvpundpspro":100,"speed":10,"dpspro":200</v>
      </c>
      <c r="L2393" s="20" t="str">
        <f>IF(B2393&gt;=50,VLOOKUP(A2393,英雄数据表!A:L,11,FALSE),IF(B2393&gt;=25,VLOOKUP(A2393,英雄数据表!A:L,7,0),""))</f>
        <v>"2206602004"</v>
      </c>
      <c r="M2393" s="20" t="str">
        <f>IFERROR(VLOOKUP(B2393,属性中转表!$K$2:$O$21,5,FALSE),"")</f>
        <v/>
      </c>
      <c r="N2393" s="20" t="str">
        <f>IF(B2393=25,VLOOKUP(A2393,英雄数据表!A:L,8,FALSE),IF(B2393=50,VLOOKUP(A2393,英雄数据表!A:L,12,0),""))</f>
        <v/>
      </c>
    </row>
    <row r="2394" spans="1:14" x14ac:dyDescent="0.3">
      <c r="A2394" s="20">
        <v>22066</v>
      </c>
      <c r="B2394" s="21">
        <f t="shared" si="162"/>
        <v>93</v>
      </c>
      <c r="C2394" s="21">
        <v>5</v>
      </c>
      <c r="D2394" s="21">
        <f>VLOOKUP(A2394,英雄数据表!A:D,4,0)</f>
        <v>2</v>
      </c>
      <c r="E2394" s="20" t="str">
        <f>VLOOKUP(A2394,英雄数据表!A:C,3,0)</f>
        <v>烈焰王冠</v>
      </c>
      <c r="F2394" s="20">
        <f t="shared" si="163"/>
        <v>22066</v>
      </c>
      <c r="G2394" s="20">
        <f t="shared" si="164"/>
        <v>22066</v>
      </c>
      <c r="H2394" s="21" t="str">
        <f>VLOOKUP(B2394,属性中转表!A:F,6,FALSE)</f>
        <v>"hp":415800,"atk":11550</v>
      </c>
      <c r="I2394" s="20" t="str">
        <f>IF(VLOOKUP(B2394,属性中转表!A:G,7,FALSE)=0,"",VLOOKUP(VLOOKUP(B2394,属性中转表!A:G,7,FALSE),属性中转表!$K$2:$P$21,6,0))&amp;IF(VLOOKUP(B2394,属性中转表!A:G,7,FALSE)&gt;=50,VLOOKUP(A2394,英雄数据表!A:K,9,0),IF(VLOOKUP(B2394,属性中转表!A:G,7,FALSE)&gt;=25,VLOOKUP(A2394,英雄数据表!A:K,5,0),""))</f>
        <v>"atk":600,"hp":10000,"undpspro":200,"pvpdpspro":150,"pvpundpspro":100,"speed":10</v>
      </c>
      <c r="J2394" s="20" t="str">
        <f>IF(I2394="","",属性中转表!$I$1&amp;(IF(VLOOKUP(B2394,属性中转表!A:G,7,FALSE)=0,0,VLOOKUP(VLOOKUP(B2394,属性中转表!A:G,7,FALSE),属性中转表!$K$2:$P$21,4,0)))+IFERROR(VLOOKUP(A2394,英雄数据表!A:K,IF(武魂!B2394&gt;=50,10,IF(武魂!B2394&gt;=25,6)),0),0))</f>
        <v>,"dpspro":200</v>
      </c>
      <c r="K2394" s="32" t="str">
        <f t="shared" si="165"/>
        <v>"atk":600,"hp":10000,"undpspro":200,"pvpdpspro":150,"pvpundpspro":100,"speed":10,"dpspro":200</v>
      </c>
      <c r="L2394" s="20" t="str">
        <f>IF(B2394&gt;=50,VLOOKUP(A2394,英雄数据表!A:L,11,FALSE),IF(B2394&gt;=25,VLOOKUP(A2394,英雄数据表!A:L,7,0),""))</f>
        <v>"2206602004"</v>
      </c>
      <c r="M2394" s="20" t="str">
        <f>IFERROR(VLOOKUP(B2394,属性中转表!$K$2:$O$21,5,FALSE),"")</f>
        <v/>
      </c>
      <c r="N2394" s="20" t="str">
        <f>IF(B2394=25,VLOOKUP(A2394,英雄数据表!A:L,8,FALSE),IF(B2394=50,VLOOKUP(A2394,英雄数据表!A:L,12,0),""))</f>
        <v/>
      </c>
    </row>
    <row r="2395" spans="1:14" x14ac:dyDescent="0.3">
      <c r="A2395" s="20">
        <v>22066</v>
      </c>
      <c r="B2395" s="21">
        <f t="shared" si="162"/>
        <v>94</v>
      </c>
      <c r="C2395" s="21">
        <v>5</v>
      </c>
      <c r="D2395" s="21">
        <f>VLOOKUP(A2395,英雄数据表!A:D,4,0)</f>
        <v>2</v>
      </c>
      <c r="E2395" s="20" t="str">
        <f>VLOOKUP(A2395,英雄数据表!A:C,3,0)</f>
        <v>烈焰王冠</v>
      </c>
      <c r="F2395" s="20">
        <f t="shared" si="163"/>
        <v>22066</v>
      </c>
      <c r="G2395" s="20">
        <f t="shared" si="164"/>
        <v>22066</v>
      </c>
      <c r="H2395" s="21" t="str">
        <f>VLOOKUP(B2395,属性中转表!A:F,6,FALSE)</f>
        <v>"hp":421200,"atk":11700</v>
      </c>
      <c r="I2395" s="20" t="str">
        <f>IF(VLOOKUP(B2395,属性中转表!A:G,7,FALSE)=0,"",VLOOKUP(VLOOKUP(B2395,属性中转表!A:G,7,FALSE),属性中转表!$K$2:$P$21,6,0))&amp;IF(VLOOKUP(B2395,属性中转表!A:G,7,FALSE)&gt;=50,VLOOKUP(A2395,英雄数据表!A:K,9,0),IF(VLOOKUP(B2395,属性中转表!A:G,7,FALSE)&gt;=25,VLOOKUP(A2395,英雄数据表!A:K,5,0),""))</f>
        <v>"atk":600,"hp":10000,"undpspro":200,"pvpdpspro":150,"pvpundpspro":100,"speed":10</v>
      </c>
      <c r="J2395" s="20" t="str">
        <f>IF(I2395="","",属性中转表!$I$1&amp;(IF(VLOOKUP(B2395,属性中转表!A:G,7,FALSE)=0,0,VLOOKUP(VLOOKUP(B2395,属性中转表!A:G,7,FALSE),属性中转表!$K$2:$P$21,4,0)))+IFERROR(VLOOKUP(A2395,英雄数据表!A:K,IF(武魂!B2395&gt;=50,10,IF(武魂!B2395&gt;=25,6)),0),0))</f>
        <v>,"dpspro":200</v>
      </c>
      <c r="K2395" s="32" t="str">
        <f t="shared" si="165"/>
        <v>"atk":600,"hp":10000,"undpspro":200,"pvpdpspro":150,"pvpundpspro":100,"speed":10,"dpspro":200</v>
      </c>
      <c r="L2395" s="20" t="str">
        <f>IF(B2395&gt;=50,VLOOKUP(A2395,英雄数据表!A:L,11,FALSE),IF(B2395&gt;=25,VLOOKUP(A2395,英雄数据表!A:L,7,0),""))</f>
        <v>"2206602004"</v>
      </c>
      <c r="M2395" s="20" t="str">
        <f>IFERROR(VLOOKUP(B2395,属性中转表!$K$2:$O$21,5,FALSE),"")</f>
        <v/>
      </c>
      <c r="N2395" s="20" t="str">
        <f>IF(B2395=25,VLOOKUP(A2395,英雄数据表!A:L,8,FALSE),IF(B2395=50,VLOOKUP(A2395,英雄数据表!A:L,12,0),""))</f>
        <v/>
      </c>
    </row>
    <row r="2396" spans="1:14" x14ac:dyDescent="0.3">
      <c r="A2396" s="20">
        <v>22066</v>
      </c>
      <c r="B2396" s="21">
        <f t="shared" si="162"/>
        <v>95</v>
      </c>
      <c r="C2396" s="21">
        <v>5</v>
      </c>
      <c r="D2396" s="21">
        <f>VLOOKUP(A2396,英雄数据表!A:D,4,0)</f>
        <v>2</v>
      </c>
      <c r="E2396" s="20" t="str">
        <f>VLOOKUP(A2396,英雄数据表!A:C,3,0)</f>
        <v>烈焰王冠</v>
      </c>
      <c r="F2396" s="20">
        <f t="shared" si="163"/>
        <v>22066</v>
      </c>
      <c r="G2396" s="20">
        <f t="shared" si="164"/>
        <v>22066</v>
      </c>
      <c r="H2396" s="21" t="str">
        <f>VLOOKUP(B2396,属性中转表!A:F,6,FALSE)</f>
        <v>"hp":426600,"atk":11850</v>
      </c>
      <c r="I2396" s="20" t="str">
        <f>IF(VLOOKUP(B2396,属性中转表!A:G,7,FALSE)=0,"",VLOOKUP(VLOOKUP(B2396,属性中转表!A:G,7,FALSE),属性中转表!$K$2:$P$21,6,0))&amp;IF(VLOOKUP(B2396,属性中转表!A:G,7,FALSE)&gt;=50,VLOOKUP(A2396,英雄数据表!A:K,9,0),IF(VLOOKUP(B2396,属性中转表!A:G,7,FALSE)&gt;=25,VLOOKUP(A2396,英雄数据表!A:K,5,0),""))</f>
        <v>"atk":600,"hp":10000,"undpspro":200,"pvpdpspro":150,"pvpundpspro":150,"speed":10</v>
      </c>
      <c r="J2396" s="20" t="str">
        <f>IF(I2396="","",属性中转表!$I$1&amp;(IF(VLOOKUP(B2396,属性中转表!A:G,7,FALSE)=0,0,VLOOKUP(VLOOKUP(B2396,属性中转表!A:G,7,FALSE),属性中转表!$K$2:$P$21,4,0)))+IFERROR(VLOOKUP(A2396,英雄数据表!A:K,IF(武魂!B2396&gt;=50,10,IF(武魂!B2396&gt;=25,6)),0),0))</f>
        <v>,"dpspro":200</v>
      </c>
      <c r="K2396" s="32" t="str">
        <f t="shared" si="165"/>
        <v>"atk":600,"hp":10000,"undpspro":200,"pvpdpspro":150,"pvpundpspro":150,"speed":10,"dpspro":200</v>
      </c>
      <c r="L2396" s="20" t="str">
        <f>IF(B2396&gt;=50,VLOOKUP(A2396,英雄数据表!A:L,11,FALSE),IF(B2396&gt;=25,VLOOKUP(A2396,英雄数据表!A:L,7,0),""))</f>
        <v>"2206602004"</v>
      </c>
      <c r="M2396" s="20" t="str">
        <f>IFERROR(VLOOKUP(B2396,属性中转表!$K$2:$O$21,5,FALSE),"")</f>
        <v>"pvpundpspro":50</v>
      </c>
      <c r="N2396" s="20" t="str">
        <f>IF(B2396=25,VLOOKUP(A2396,英雄数据表!A:L,8,FALSE),IF(B2396=50,VLOOKUP(A2396,英雄数据表!A:L,12,0),""))</f>
        <v/>
      </c>
    </row>
    <row r="2397" spans="1:14" x14ac:dyDescent="0.3">
      <c r="A2397" s="20">
        <v>22066</v>
      </c>
      <c r="B2397" s="21">
        <f t="shared" si="162"/>
        <v>96</v>
      </c>
      <c r="C2397" s="21">
        <v>5</v>
      </c>
      <c r="D2397" s="21">
        <f>VLOOKUP(A2397,英雄数据表!A:D,4,0)</f>
        <v>2</v>
      </c>
      <c r="E2397" s="20" t="str">
        <f>VLOOKUP(A2397,英雄数据表!A:C,3,0)</f>
        <v>烈焰王冠</v>
      </c>
      <c r="F2397" s="20">
        <f t="shared" si="163"/>
        <v>22066</v>
      </c>
      <c r="G2397" s="20">
        <f t="shared" si="164"/>
        <v>22066</v>
      </c>
      <c r="H2397" s="21" t="str">
        <f>VLOOKUP(B2397,属性中转表!A:F,6,FALSE)</f>
        <v>"hp":432000,"atk":12000</v>
      </c>
      <c r="I2397" s="20" t="str">
        <f>IF(VLOOKUP(B2397,属性中转表!A:G,7,FALSE)=0,"",VLOOKUP(VLOOKUP(B2397,属性中转表!A:G,7,FALSE),属性中转表!$K$2:$P$21,6,0))&amp;IF(VLOOKUP(B2397,属性中转表!A:G,7,FALSE)&gt;=50,VLOOKUP(A2397,英雄数据表!A:K,9,0),IF(VLOOKUP(B2397,属性中转表!A:G,7,FALSE)&gt;=25,VLOOKUP(A2397,英雄数据表!A:K,5,0),""))</f>
        <v>"atk":600,"hp":10000,"undpspro":200,"pvpdpspro":150,"pvpundpspro":150,"speed":10</v>
      </c>
      <c r="J2397" s="20" t="str">
        <f>IF(I2397="","",属性中转表!$I$1&amp;(IF(VLOOKUP(B2397,属性中转表!A:G,7,FALSE)=0,0,VLOOKUP(VLOOKUP(B2397,属性中转表!A:G,7,FALSE),属性中转表!$K$2:$P$21,4,0)))+IFERROR(VLOOKUP(A2397,英雄数据表!A:K,IF(武魂!B2397&gt;=50,10,IF(武魂!B2397&gt;=25,6)),0),0))</f>
        <v>,"dpspro":200</v>
      </c>
      <c r="K2397" s="32" t="str">
        <f t="shared" si="165"/>
        <v>"atk":600,"hp":10000,"undpspro":200,"pvpdpspro":150,"pvpundpspro":150,"speed":10,"dpspro":200</v>
      </c>
      <c r="L2397" s="20" t="str">
        <f>IF(B2397&gt;=50,VLOOKUP(A2397,英雄数据表!A:L,11,FALSE),IF(B2397&gt;=25,VLOOKUP(A2397,英雄数据表!A:L,7,0),""))</f>
        <v>"2206602004"</v>
      </c>
      <c r="M2397" s="20" t="str">
        <f>IFERROR(VLOOKUP(B2397,属性中转表!$K$2:$O$21,5,FALSE),"")</f>
        <v/>
      </c>
      <c r="N2397" s="20" t="str">
        <f>IF(B2397=25,VLOOKUP(A2397,英雄数据表!A:L,8,FALSE),IF(B2397=50,VLOOKUP(A2397,英雄数据表!A:L,12,0),""))</f>
        <v/>
      </c>
    </row>
    <row r="2398" spans="1:14" x14ac:dyDescent="0.3">
      <c r="A2398" s="20">
        <v>22066</v>
      </c>
      <c r="B2398" s="21">
        <f t="shared" si="162"/>
        <v>97</v>
      </c>
      <c r="C2398" s="21">
        <v>5</v>
      </c>
      <c r="D2398" s="21">
        <f>VLOOKUP(A2398,英雄数据表!A:D,4,0)</f>
        <v>2</v>
      </c>
      <c r="E2398" s="20" t="str">
        <f>VLOOKUP(A2398,英雄数据表!A:C,3,0)</f>
        <v>烈焰王冠</v>
      </c>
      <c r="F2398" s="20">
        <f t="shared" si="163"/>
        <v>22066</v>
      </c>
      <c r="G2398" s="20">
        <f t="shared" si="164"/>
        <v>22066</v>
      </c>
      <c r="H2398" s="21" t="str">
        <f>VLOOKUP(B2398,属性中转表!A:F,6,FALSE)</f>
        <v>"hp":437400,"atk":12150</v>
      </c>
      <c r="I2398" s="20" t="str">
        <f>IF(VLOOKUP(B2398,属性中转表!A:G,7,FALSE)=0,"",VLOOKUP(VLOOKUP(B2398,属性中转表!A:G,7,FALSE),属性中转表!$K$2:$P$21,6,0))&amp;IF(VLOOKUP(B2398,属性中转表!A:G,7,FALSE)&gt;=50,VLOOKUP(A2398,英雄数据表!A:K,9,0),IF(VLOOKUP(B2398,属性中转表!A:G,7,FALSE)&gt;=25,VLOOKUP(A2398,英雄数据表!A:K,5,0),""))</f>
        <v>"atk":600,"hp":10000,"undpspro":200,"pvpdpspro":150,"pvpundpspro":150,"speed":10</v>
      </c>
      <c r="J2398" s="20" t="str">
        <f>IF(I2398="","",属性中转表!$I$1&amp;(IF(VLOOKUP(B2398,属性中转表!A:G,7,FALSE)=0,0,VLOOKUP(VLOOKUP(B2398,属性中转表!A:G,7,FALSE),属性中转表!$K$2:$P$21,4,0)))+IFERROR(VLOOKUP(A2398,英雄数据表!A:K,IF(武魂!B2398&gt;=50,10,IF(武魂!B2398&gt;=25,6)),0),0))</f>
        <v>,"dpspro":200</v>
      </c>
      <c r="K2398" s="32" t="str">
        <f t="shared" si="165"/>
        <v>"atk":600,"hp":10000,"undpspro":200,"pvpdpspro":150,"pvpundpspro":150,"speed":10,"dpspro":200</v>
      </c>
      <c r="L2398" s="20" t="str">
        <f>IF(B2398&gt;=50,VLOOKUP(A2398,英雄数据表!A:L,11,FALSE),IF(B2398&gt;=25,VLOOKUP(A2398,英雄数据表!A:L,7,0),""))</f>
        <v>"2206602004"</v>
      </c>
      <c r="M2398" s="20" t="str">
        <f>IFERROR(VLOOKUP(B2398,属性中转表!$K$2:$O$21,5,FALSE),"")</f>
        <v/>
      </c>
      <c r="N2398" s="20" t="str">
        <f>IF(B2398=25,VLOOKUP(A2398,英雄数据表!A:L,8,FALSE),IF(B2398=50,VLOOKUP(A2398,英雄数据表!A:L,12,0),""))</f>
        <v/>
      </c>
    </row>
    <row r="2399" spans="1:14" x14ac:dyDescent="0.3">
      <c r="A2399" s="20">
        <v>22066</v>
      </c>
      <c r="B2399" s="21">
        <f t="shared" si="162"/>
        <v>98</v>
      </c>
      <c r="C2399" s="21">
        <v>5</v>
      </c>
      <c r="D2399" s="21">
        <f>VLOOKUP(A2399,英雄数据表!A:D,4,0)</f>
        <v>2</v>
      </c>
      <c r="E2399" s="20" t="str">
        <f>VLOOKUP(A2399,英雄数据表!A:C,3,0)</f>
        <v>烈焰王冠</v>
      </c>
      <c r="F2399" s="20">
        <f t="shared" si="163"/>
        <v>22066</v>
      </c>
      <c r="G2399" s="20">
        <f t="shared" si="164"/>
        <v>22066</v>
      </c>
      <c r="H2399" s="21" t="str">
        <f>VLOOKUP(B2399,属性中转表!A:F,6,FALSE)</f>
        <v>"hp":442800,"atk":12300</v>
      </c>
      <c r="I2399" s="20" t="str">
        <f>IF(VLOOKUP(B2399,属性中转表!A:G,7,FALSE)=0,"",VLOOKUP(VLOOKUP(B2399,属性中转表!A:G,7,FALSE),属性中转表!$K$2:$P$21,6,0))&amp;IF(VLOOKUP(B2399,属性中转表!A:G,7,FALSE)&gt;=50,VLOOKUP(A2399,英雄数据表!A:K,9,0),IF(VLOOKUP(B2399,属性中转表!A:G,7,FALSE)&gt;=25,VLOOKUP(A2399,英雄数据表!A:K,5,0),""))</f>
        <v>"atk":600,"hp":10000,"undpspro":200,"pvpdpspro":150,"pvpundpspro":150,"speed":10</v>
      </c>
      <c r="J2399" s="20" t="str">
        <f>IF(I2399="","",属性中转表!$I$1&amp;(IF(VLOOKUP(B2399,属性中转表!A:G,7,FALSE)=0,0,VLOOKUP(VLOOKUP(B2399,属性中转表!A:G,7,FALSE),属性中转表!$K$2:$P$21,4,0)))+IFERROR(VLOOKUP(A2399,英雄数据表!A:K,IF(武魂!B2399&gt;=50,10,IF(武魂!B2399&gt;=25,6)),0),0))</f>
        <v>,"dpspro":200</v>
      </c>
      <c r="K2399" s="32" t="str">
        <f t="shared" si="165"/>
        <v>"atk":600,"hp":10000,"undpspro":200,"pvpdpspro":150,"pvpundpspro":150,"speed":10,"dpspro":200</v>
      </c>
      <c r="L2399" s="20" t="str">
        <f>IF(B2399&gt;=50,VLOOKUP(A2399,英雄数据表!A:L,11,FALSE),IF(B2399&gt;=25,VLOOKUP(A2399,英雄数据表!A:L,7,0),""))</f>
        <v>"2206602004"</v>
      </c>
      <c r="M2399" s="20" t="str">
        <f>IFERROR(VLOOKUP(B2399,属性中转表!$K$2:$O$21,5,FALSE),"")</f>
        <v/>
      </c>
      <c r="N2399" s="20" t="str">
        <f>IF(B2399=25,VLOOKUP(A2399,英雄数据表!A:L,8,FALSE),IF(B2399=50,VLOOKUP(A2399,英雄数据表!A:L,12,0),""))</f>
        <v/>
      </c>
    </row>
    <row r="2400" spans="1:14" x14ac:dyDescent="0.3">
      <c r="A2400" s="20">
        <v>22066</v>
      </c>
      <c r="B2400" s="21">
        <f t="shared" si="162"/>
        <v>99</v>
      </c>
      <c r="C2400" s="21">
        <v>5</v>
      </c>
      <c r="D2400" s="21">
        <f>VLOOKUP(A2400,英雄数据表!A:D,4,0)</f>
        <v>2</v>
      </c>
      <c r="E2400" s="20" t="str">
        <f>VLOOKUP(A2400,英雄数据表!A:C,3,0)</f>
        <v>烈焰王冠</v>
      </c>
      <c r="F2400" s="20">
        <f t="shared" si="163"/>
        <v>22066</v>
      </c>
      <c r="G2400" s="20">
        <f t="shared" si="164"/>
        <v>22066</v>
      </c>
      <c r="H2400" s="21" t="str">
        <f>VLOOKUP(B2400,属性中转表!A:F,6,FALSE)</f>
        <v>"hp":448200,"atk":12450</v>
      </c>
      <c r="I2400" s="20" t="str">
        <f>IF(VLOOKUP(B2400,属性中转表!A:G,7,FALSE)=0,"",VLOOKUP(VLOOKUP(B2400,属性中转表!A:G,7,FALSE),属性中转表!$K$2:$P$21,6,0))&amp;IF(VLOOKUP(B2400,属性中转表!A:G,7,FALSE)&gt;=50,VLOOKUP(A2400,英雄数据表!A:K,9,0),IF(VLOOKUP(B2400,属性中转表!A:G,7,FALSE)&gt;=25,VLOOKUP(A2400,英雄数据表!A:K,5,0),""))</f>
        <v>"atk":600,"hp":10000,"undpspro":200,"pvpdpspro":150,"pvpundpspro":150,"speed":10</v>
      </c>
      <c r="J2400" s="20" t="str">
        <f>IF(I2400="","",属性中转表!$I$1&amp;(IF(VLOOKUP(B2400,属性中转表!A:G,7,FALSE)=0,0,VLOOKUP(VLOOKUP(B2400,属性中转表!A:G,7,FALSE),属性中转表!$K$2:$P$21,4,0)))+IFERROR(VLOOKUP(A2400,英雄数据表!A:K,IF(武魂!B2400&gt;=50,10,IF(武魂!B2400&gt;=25,6)),0),0))</f>
        <v>,"dpspro":200</v>
      </c>
      <c r="K2400" s="32" t="str">
        <f t="shared" si="165"/>
        <v>"atk":600,"hp":10000,"undpspro":200,"pvpdpspro":150,"pvpundpspro":150,"speed":10,"dpspro":200</v>
      </c>
      <c r="L2400" s="20" t="str">
        <f>IF(B2400&gt;=50,VLOOKUP(A2400,英雄数据表!A:L,11,FALSE),IF(B2400&gt;=25,VLOOKUP(A2400,英雄数据表!A:L,7,0),""))</f>
        <v>"2206602004"</v>
      </c>
      <c r="M2400" s="20" t="str">
        <f>IFERROR(VLOOKUP(B2400,属性中转表!$K$2:$O$21,5,FALSE),"")</f>
        <v/>
      </c>
      <c r="N2400" s="20" t="str">
        <f>IF(B2400=25,VLOOKUP(A2400,英雄数据表!A:L,8,FALSE),IF(B2400=50,VLOOKUP(A2400,英雄数据表!A:L,12,0),""))</f>
        <v/>
      </c>
    </row>
    <row r="2401" spans="1:14" x14ac:dyDescent="0.3">
      <c r="A2401" s="20">
        <v>22066</v>
      </c>
      <c r="B2401" s="21">
        <f t="shared" si="162"/>
        <v>100</v>
      </c>
      <c r="C2401" s="21">
        <v>5</v>
      </c>
      <c r="D2401" s="21">
        <f>VLOOKUP(A2401,英雄数据表!A:D,4,0)</f>
        <v>2</v>
      </c>
      <c r="E2401" s="20" t="str">
        <f>VLOOKUP(A2401,英雄数据表!A:C,3,0)</f>
        <v>烈焰王冠</v>
      </c>
      <c r="F2401" s="20">
        <f t="shared" si="163"/>
        <v>22066</v>
      </c>
      <c r="G2401" s="20">
        <f t="shared" si="164"/>
        <v>22066</v>
      </c>
      <c r="H2401" s="21" t="str">
        <f>VLOOKUP(B2401,属性中转表!A:F,6,FALSE)</f>
        <v>"hp":453600,"atk":12600</v>
      </c>
      <c r="I2401" s="20" t="str">
        <f>IF(VLOOKUP(B2401,属性中转表!A:G,7,FALSE)=0,"",VLOOKUP(VLOOKUP(B2401,属性中转表!A:G,7,FALSE),属性中转表!$K$2:$P$21,6,0))&amp;IF(VLOOKUP(B2401,属性中转表!A:G,7,FALSE)&gt;=50,VLOOKUP(A2401,英雄数据表!A:K,9,0),IF(VLOOKUP(B2401,属性中转表!A:G,7,FALSE)&gt;=25,VLOOKUP(A2401,英雄数据表!A:K,5,0),""))</f>
        <v>"atk":900,"hp":15000,"undpspro":200,"pvpdpspro":150,"pvpundpspro":150,"speed":20</v>
      </c>
      <c r="J2401" s="20" t="str">
        <f>IF(I2401="","",属性中转表!$I$1&amp;(IF(VLOOKUP(B2401,属性中转表!A:G,7,FALSE)=0,0,VLOOKUP(VLOOKUP(B2401,属性中转表!A:G,7,FALSE),属性中转表!$K$2:$P$21,4,0)))+IFERROR(VLOOKUP(A2401,英雄数据表!A:K,IF(武魂!B2401&gt;=50,10,IF(武魂!B2401&gt;=25,6)),0),0))</f>
        <v>,"dpspro":200</v>
      </c>
      <c r="K2401" s="32" t="str">
        <f t="shared" si="165"/>
        <v>"atk":900,"hp":15000,"undpspro":200,"pvpdpspro":150,"pvpundpspro":150,"speed":20,"dpspro":200</v>
      </c>
      <c r="L2401" s="20" t="str">
        <f>IF(B2401&gt;=50,VLOOKUP(A2401,英雄数据表!A:L,11,FALSE),IF(B2401&gt;=25,VLOOKUP(A2401,英雄数据表!A:L,7,0),""))</f>
        <v>"2206602004"</v>
      </c>
      <c r="M2401" s="20" t="str">
        <f>IFERROR(VLOOKUP(B2401,属性中转表!$K$2:$O$21,5,FALSE),"")</f>
        <v>"speed":10,"atk":300,"hp":5000</v>
      </c>
      <c r="N2401" s="20" t="str">
        <f>IF(B2401=25,VLOOKUP(A2401,英雄数据表!A:L,8,FALSE),IF(B2401=50,VLOOKUP(A2401,英雄数据表!A:L,12,0),""))</f>
        <v/>
      </c>
    </row>
    <row r="2402" spans="1:14" x14ac:dyDescent="0.3">
      <c r="A2402" s="20">
        <v>22076</v>
      </c>
      <c r="B2402" s="21">
        <f t="shared" si="162"/>
        <v>1</v>
      </c>
      <c r="C2402" s="21">
        <v>5</v>
      </c>
      <c r="D2402" s="21">
        <f>VLOOKUP(A2402,英雄数据表!A:D,4,0)</f>
        <v>2</v>
      </c>
      <c r="E2402" s="20" t="str">
        <f>VLOOKUP(A2402,英雄数据表!A:C,3,0)</f>
        <v>狱雷头盔</v>
      </c>
      <c r="F2402" s="20">
        <f t="shared" si="163"/>
        <v>22076</v>
      </c>
      <c r="G2402" s="20">
        <f t="shared" si="164"/>
        <v>22076</v>
      </c>
      <c r="H2402" s="21" t="str">
        <f>VLOOKUP(B2402,属性中转表!A:F,6,FALSE)</f>
        <v>"hp":5400,"atk":150</v>
      </c>
      <c r="I2402" s="20" t="str">
        <f>IF(VLOOKUP(B2402,属性中转表!A:G,7,FALSE)=0,"",VLOOKUP(VLOOKUP(B2402,属性中转表!A:G,7,FALSE),属性中转表!$K$2:$P$21,6,0))&amp;IF(VLOOKUP(B2402,属性中转表!A:G,7,FALSE)&gt;=50,VLOOKUP(A2402,英雄数据表!A:K,9,0),IF(VLOOKUP(B2402,属性中转表!A:G,7,FALSE)&gt;=25,VLOOKUP(A2402,英雄数据表!A:K,5,0),""))</f>
        <v/>
      </c>
      <c r="J2402" s="20" t="str">
        <f>IF(I2402="","",属性中转表!$I$1&amp;(IF(VLOOKUP(B2402,属性中转表!A:G,7,FALSE)=0,0,VLOOKUP(VLOOKUP(B2402,属性中转表!A:G,7,FALSE),属性中转表!$K$2:$P$21,4,0)))+IFERROR(VLOOKUP(A2402,英雄数据表!A:K,IF(武魂!B2402&gt;=50,10,IF(武魂!B2402&gt;=25,6)),0),0))</f>
        <v/>
      </c>
      <c r="K2402" s="32" t="str">
        <f t="shared" si="165"/>
        <v/>
      </c>
      <c r="L2402" s="20" t="str">
        <f>IF(B2402&gt;=50,VLOOKUP(A2402,英雄数据表!A:L,11,FALSE),IF(B2402&gt;=25,VLOOKUP(A2402,英雄数据表!A:L,7,0),""))</f>
        <v/>
      </c>
      <c r="M2402" s="20" t="str">
        <f>IFERROR(VLOOKUP(B2402,属性中转表!$K$2:$O$21,5,FALSE),"")</f>
        <v/>
      </c>
      <c r="N2402" s="20" t="str">
        <f>IF(B2402=25,VLOOKUP(A2402,英雄数据表!A:L,8,FALSE),IF(B2402=50,VLOOKUP(A2402,英雄数据表!A:L,12,0),""))</f>
        <v/>
      </c>
    </row>
    <row r="2403" spans="1:14" x14ac:dyDescent="0.3">
      <c r="A2403" s="20">
        <v>22076</v>
      </c>
      <c r="B2403" s="21">
        <f t="shared" si="162"/>
        <v>2</v>
      </c>
      <c r="C2403" s="21">
        <v>5</v>
      </c>
      <c r="D2403" s="21">
        <f>VLOOKUP(A2403,英雄数据表!A:D,4,0)</f>
        <v>2</v>
      </c>
      <c r="E2403" s="20" t="str">
        <f>VLOOKUP(A2403,英雄数据表!A:C,3,0)</f>
        <v>狱雷头盔</v>
      </c>
      <c r="F2403" s="20">
        <f t="shared" si="163"/>
        <v>22076</v>
      </c>
      <c r="G2403" s="20">
        <f t="shared" si="164"/>
        <v>22076</v>
      </c>
      <c r="H2403" s="21" t="str">
        <f>VLOOKUP(B2403,属性中转表!A:F,6,FALSE)</f>
        <v>"hp":7200,"atk":200</v>
      </c>
      <c r="I2403" s="20" t="str">
        <f>IF(VLOOKUP(B2403,属性中转表!A:G,7,FALSE)=0,"",VLOOKUP(VLOOKUP(B2403,属性中转表!A:G,7,FALSE),属性中转表!$K$2:$P$21,6,0))&amp;IF(VLOOKUP(B2403,属性中转表!A:G,7,FALSE)&gt;=50,VLOOKUP(A2403,英雄数据表!A:K,9,0),IF(VLOOKUP(B2403,属性中转表!A:G,7,FALSE)&gt;=25,VLOOKUP(A2403,英雄数据表!A:K,5,0),""))</f>
        <v/>
      </c>
      <c r="J2403" s="20" t="str">
        <f>IF(I2403="","",属性中转表!$I$1&amp;(IF(VLOOKUP(B2403,属性中转表!A:G,7,FALSE)=0,0,VLOOKUP(VLOOKUP(B2403,属性中转表!A:G,7,FALSE),属性中转表!$K$2:$P$21,4,0)))+IFERROR(VLOOKUP(A2403,英雄数据表!A:K,IF(武魂!B2403&gt;=50,10,IF(武魂!B2403&gt;=25,6)),0),0))</f>
        <v/>
      </c>
      <c r="K2403" s="32" t="str">
        <f t="shared" si="165"/>
        <v/>
      </c>
      <c r="L2403" s="20" t="str">
        <f>IF(B2403&gt;=50,VLOOKUP(A2403,英雄数据表!A:L,11,FALSE),IF(B2403&gt;=25,VLOOKUP(A2403,英雄数据表!A:L,7,0),""))</f>
        <v/>
      </c>
      <c r="M2403" s="20" t="str">
        <f>IFERROR(VLOOKUP(B2403,属性中转表!$K$2:$O$21,5,FALSE),"")</f>
        <v/>
      </c>
      <c r="N2403" s="20" t="str">
        <f>IF(B2403=25,VLOOKUP(A2403,英雄数据表!A:L,8,FALSE),IF(B2403=50,VLOOKUP(A2403,英雄数据表!A:L,12,0),""))</f>
        <v/>
      </c>
    </row>
    <row r="2404" spans="1:14" x14ac:dyDescent="0.3">
      <c r="A2404" s="20">
        <v>22076</v>
      </c>
      <c r="B2404" s="21">
        <f t="shared" si="162"/>
        <v>3</v>
      </c>
      <c r="C2404" s="21">
        <v>5</v>
      </c>
      <c r="D2404" s="21">
        <f>VLOOKUP(A2404,英雄数据表!A:D,4,0)</f>
        <v>2</v>
      </c>
      <c r="E2404" s="20" t="str">
        <f>VLOOKUP(A2404,英雄数据表!A:C,3,0)</f>
        <v>狱雷头盔</v>
      </c>
      <c r="F2404" s="20">
        <f t="shared" si="163"/>
        <v>22076</v>
      </c>
      <c r="G2404" s="20">
        <f t="shared" si="164"/>
        <v>22076</v>
      </c>
      <c r="H2404" s="21" t="str">
        <f>VLOOKUP(B2404,属性中转表!A:F,6,FALSE)</f>
        <v>"hp":9000,"atk":250</v>
      </c>
      <c r="I2404" s="20" t="str">
        <f>IF(VLOOKUP(B2404,属性中转表!A:G,7,FALSE)=0,"",VLOOKUP(VLOOKUP(B2404,属性中转表!A:G,7,FALSE),属性中转表!$K$2:$P$21,6,0))&amp;IF(VLOOKUP(B2404,属性中转表!A:G,7,FALSE)&gt;=50,VLOOKUP(A2404,英雄数据表!A:K,9,0),IF(VLOOKUP(B2404,属性中转表!A:G,7,FALSE)&gt;=25,VLOOKUP(A2404,英雄数据表!A:K,5,0),""))</f>
        <v/>
      </c>
      <c r="J2404" s="20" t="str">
        <f>IF(I2404="","",属性中转表!$I$1&amp;(IF(VLOOKUP(B2404,属性中转表!A:G,7,FALSE)=0,0,VLOOKUP(VLOOKUP(B2404,属性中转表!A:G,7,FALSE),属性中转表!$K$2:$P$21,4,0)))+IFERROR(VLOOKUP(A2404,英雄数据表!A:K,IF(武魂!B2404&gt;=50,10,IF(武魂!B2404&gt;=25,6)),0),0))</f>
        <v/>
      </c>
      <c r="K2404" s="32" t="str">
        <f t="shared" si="165"/>
        <v/>
      </c>
      <c r="L2404" s="20" t="str">
        <f>IF(B2404&gt;=50,VLOOKUP(A2404,英雄数据表!A:L,11,FALSE),IF(B2404&gt;=25,VLOOKUP(A2404,英雄数据表!A:L,7,0),""))</f>
        <v/>
      </c>
      <c r="M2404" s="20" t="str">
        <f>IFERROR(VLOOKUP(B2404,属性中转表!$K$2:$O$21,5,FALSE),"")</f>
        <v/>
      </c>
      <c r="N2404" s="20" t="str">
        <f>IF(B2404=25,VLOOKUP(A2404,英雄数据表!A:L,8,FALSE),IF(B2404=50,VLOOKUP(A2404,英雄数据表!A:L,12,0),""))</f>
        <v/>
      </c>
    </row>
    <row r="2405" spans="1:14" x14ac:dyDescent="0.3">
      <c r="A2405" s="20">
        <v>22076</v>
      </c>
      <c r="B2405" s="21">
        <f t="shared" si="162"/>
        <v>4</v>
      </c>
      <c r="C2405" s="21">
        <v>5</v>
      </c>
      <c r="D2405" s="21">
        <f>VLOOKUP(A2405,英雄数据表!A:D,4,0)</f>
        <v>2</v>
      </c>
      <c r="E2405" s="20" t="str">
        <f>VLOOKUP(A2405,英雄数据表!A:C,3,0)</f>
        <v>狱雷头盔</v>
      </c>
      <c r="F2405" s="20">
        <f t="shared" si="163"/>
        <v>22076</v>
      </c>
      <c r="G2405" s="20">
        <f t="shared" si="164"/>
        <v>22076</v>
      </c>
      <c r="H2405" s="21" t="str">
        <f>VLOOKUP(B2405,属性中转表!A:F,6,FALSE)</f>
        <v>"hp":10800,"atk":300</v>
      </c>
      <c r="I2405" s="20" t="str">
        <f>IF(VLOOKUP(B2405,属性中转表!A:G,7,FALSE)=0,"",VLOOKUP(VLOOKUP(B2405,属性中转表!A:G,7,FALSE),属性中转表!$K$2:$P$21,6,0))&amp;IF(VLOOKUP(B2405,属性中转表!A:G,7,FALSE)&gt;=50,VLOOKUP(A2405,英雄数据表!A:K,9,0),IF(VLOOKUP(B2405,属性中转表!A:G,7,FALSE)&gt;=25,VLOOKUP(A2405,英雄数据表!A:K,5,0),""))</f>
        <v/>
      </c>
      <c r="J2405" s="20" t="str">
        <f>IF(I2405="","",属性中转表!$I$1&amp;(IF(VLOOKUP(B2405,属性中转表!A:G,7,FALSE)=0,0,VLOOKUP(VLOOKUP(B2405,属性中转表!A:G,7,FALSE),属性中转表!$K$2:$P$21,4,0)))+IFERROR(VLOOKUP(A2405,英雄数据表!A:K,IF(武魂!B2405&gt;=50,10,IF(武魂!B2405&gt;=25,6)),0),0))</f>
        <v/>
      </c>
      <c r="K2405" s="32" t="str">
        <f t="shared" si="165"/>
        <v/>
      </c>
      <c r="L2405" s="20" t="str">
        <f>IF(B2405&gt;=50,VLOOKUP(A2405,英雄数据表!A:L,11,FALSE),IF(B2405&gt;=25,VLOOKUP(A2405,英雄数据表!A:L,7,0),""))</f>
        <v/>
      </c>
      <c r="M2405" s="20" t="str">
        <f>IFERROR(VLOOKUP(B2405,属性中转表!$K$2:$O$21,5,FALSE),"")</f>
        <v/>
      </c>
      <c r="N2405" s="20" t="str">
        <f>IF(B2405=25,VLOOKUP(A2405,英雄数据表!A:L,8,FALSE),IF(B2405=50,VLOOKUP(A2405,英雄数据表!A:L,12,0),""))</f>
        <v/>
      </c>
    </row>
    <row r="2406" spans="1:14" x14ac:dyDescent="0.3">
      <c r="A2406" s="20">
        <v>22076</v>
      </c>
      <c r="B2406" s="21">
        <f t="shared" si="162"/>
        <v>5</v>
      </c>
      <c r="C2406" s="21">
        <v>5</v>
      </c>
      <c r="D2406" s="21">
        <f>VLOOKUP(A2406,英雄数据表!A:D,4,0)</f>
        <v>2</v>
      </c>
      <c r="E2406" s="20" t="str">
        <f>VLOOKUP(A2406,英雄数据表!A:C,3,0)</f>
        <v>狱雷头盔</v>
      </c>
      <c r="F2406" s="20">
        <f t="shared" si="163"/>
        <v>22076</v>
      </c>
      <c r="G2406" s="20">
        <f t="shared" si="164"/>
        <v>22076</v>
      </c>
      <c r="H2406" s="21" t="str">
        <f>VLOOKUP(B2406,属性中转表!A:F,6,FALSE)</f>
        <v>"hp":12600,"atk":350</v>
      </c>
      <c r="I2406" s="20" t="str">
        <f>IF(VLOOKUP(B2406,属性中转表!A:G,7,FALSE)=0,"",VLOOKUP(VLOOKUP(B2406,属性中转表!A:G,7,FALSE),属性中转表!$K$2:$P$21,6,0))&amp;IF(VLOOKUP(B2406,属性中转表!A:G,7,FALSE)&gt;=50,VLOOKUP(A2406,英雄数据表!A:K,9,0),IF(VLOOKUP(B2406,属性中转表!A:G,7,FALSE)&gt;=25,VLOOKUP(A2406,英雄数据表!A:K,5,0),""))</f>
        <v>"atk":300</v>
      </c>
      <c r="J2406" s="20" t="str">
        <f>IF(I2406="","",属性中转表!$I$1&amp;(IF(VLOOKUP(B2406,属性中转表!A:G,7,FALSE)=0,0,VLOOKUP(VLOOKUP(B2406,属性中转表!A:G,7,FALSE),属性中转表!$K$2:$P$21,4,0)))+IFERROR(VLOOKUP(A2406,英雄数据表!A:K,IF(武魂!B2406&gt;=50,10,IF(武魂!B2406&gt;=25,6)),0),0))</f>
        <v>,"dpspro":0</v>
      </c>
      <c r="K2406" s="32" t="str">
        <f t="shared" si="165"/>
        <v>"atk":300,"dpspro":0</v>
      </c>
      <c r="L2406" s="20" t="str">
        <f>IF(B2406&gt;=50,VLOOKUP(A2406,英雄数据表!A:L,11,FALSE),IF(B2406&gt;=25,VLOOKUP(A2406,英雄数据表!A:L,7,0),""))</f>
        <v/>
      </c>
      <c r="M2406" s="20" t="str">
        <f>IFERROR(VLOOKUP(B2406,属性中转表!$K$2:$O$21,5,FALSE),"")</f>
        <v>"atk":300</v>
      </c>
      <c r="N2406" s="20" t="str">
        <f>IF(B2406=25,VLOOKUP(A2406,英雄数据表!A:L,8,FALSE),IF(B2406=50,VLOOKUP(A2406,英雄数据表!A:L,12,0),""))</f>
        <v/>
      </c>
    </row>
    <row r="2407" spans="1:14" x14ac:dyDescent="0.3">
      <c r="A2407" s="20">
        <v>22076</v>
      </c>
      <c r="B2407" s="21">
        <f t="shared" si="162"/>
        <v>6</v>
      </c>
      <c r="C2407" s="21">
        <v>5</v>
      </c>
      <c r="D2407" s="21">
        <f>VLOOKUP(A2407,英雄数据表!A:D,4,0)</f>
        <v>2</v>
      </c>
      <c r="E2407" s="20" t="str">
        <f>VLOOKUP(A2407,英雄数据表!A:C,3,0)</f>
        <v>狱雷头盔</v>
      </c>
      <c r="F2407" s="20">
        <f t="shared" si="163"/>
        <v>22076</v>
      </c>
      <c r="G2407" s="20">
        <f t="shared" si="164"/>
        <v>22076</v>
      </c>
      <c r="H2407" s="21" t="str">
        <f>VLOOKUP(B2407,属性中转表!A:F,6,FALSE)</f>
        <v>"hp":14400,"atk":400</v>
      </c>
      <c r="I2407" s="20" t="str">
        <f>IF(VLOOKUP(B2407,属性中转表!A:G,7,FALSE)=0,"",VLOOKUP(VLOOKUP(B2407,属性中转表!A:G,7,FALSE),属性中转表!$K$2:$P$21,6,0))&amp;IF(VLOOKUP(B2407,属性中转表!A:G,7,FALSE)&gt;=50,VLOOKUP(A2407,英雄数据表!A:K,9,0),IF(VLOOKUP(B2407,属性中转表!A:G,7,FALSE)&gt;=25,VLOOKUP(A2407,英雄数据表!A:K,5,0),""))</f>
        <v>"atk":300</v>
      </c>
      <c r="J2407" s="20" t="str">
        <f>IF(I2407="","",属性中转表!$I$1&amp;(IF(VLOOKUP(B2407,属性中转表!A:G,7,FALSE)=0,0,VLOOKUP(VLOOKUP(B2407,属性中转表!A:G,7,FALSE),属性中转表!$K$2:$P$21,4,0)))+IFERROR(VLOOKUP(A2407,英雄数据表!A:K,IF(武魂!B2407&gt;=50,10,IF(武魂!B2407&gt;=25,6)),0),0))</f>
        <v>,"dpspro":0</v>
      </c>
      <c r="K2407" s="32" t="str">
        <f t="shared" si="165"/>
        <v>"atk":300,"dpspro":0</v>
      </c>
      <c r="L2407" s="20" t="str">
        <f>IF(B2407&gt;=50,VLOOKUP(A2407,英雄数据表!A:L,11,FALSE),IF(B2407&gt;=25,VLOOKUP(A2407,英雄数据表!A:L,7,0),""))</f>
        <v/>
      </c>
      <c r="M2407" s="20" t="str">
        <f>IFERROR(VLOOKUP(B2407,属性中转表!$K$2:$O$21,5,FALSE),"")</f>
        <v/>
      </c>
      <c r="N2407" s="20" t="str">
        <f>IF(B2407=25,VLOOKUP(A2407,英雄数据表!A:L,8,FALSE),IF(B2407=50,VLOOKUP(A2407,英雄数据表!A:L,12,0),""))</f>
        <v/>
      </c>
    </row>
    <row r="2408" spans="1:14" x14ac:dyDescent="0.3">
      <c r="A2408" s="20">
        <v>22076</v>
      </c>
      <c r="B2408" s="21">
        <f t="shared" si="162"/>
        <v>7</v>
      </c>
      <c r="C2408" s="21">
        <v>5</v>
      </c>
      <c r="D2408" s="21">
        <f>VLOOKUP(A2408,英雄数据表!A:D,4,0)</f>
        <v>2</v>
      </c>
      <c r="E2408" s="20" t="str">
        <f>VLOOKUP(A2408,英雄数据表!A:C,3,0)</f>
        <v>狱雷头盔</v>
      </c>
      <c r="F2408" s="20">
        <f t="shared" si="163"/>
        <v>22076</v>
      </c>
      <c r="G2408" s="20">
        <f t="shared" si="164"/>
        <v>22076</v>
      </c>
      <c r="H2408" s="21" t="str">
        <f>VLOOKUP(B2408,属性中转表!A:F,6,FALSE)</f>
        <v>"hp":16200,"atk":450</v>
      </c>
      <c r="I2408" s="20" t="str">
        <f>IF(VLOOKUP(B2408,属性中转表!A:G,7,FALSE)=0,"",VLOOKUP(VLOOKUP(B2408,属性中转表!A:G,7,FALSE),属性中转表!$K$2:$P$21,6,0))&amp;IF(VLOOKUP(B2408,属性中转表!A:G,7,FALSE)&gt;=50,VLOOKUP(A2408,英雄数据表!A:K,9,0),IF(VLOOKUP(B2408,属性中转表!A:G,7,FALSE)&gt;=25,VLOOKUP(A2408,英雄数据表!A:K,5,0),""))</f>
        <v>"atk":300</v>
      </c>
      <c r="J2408" s="20" t="str">
        <f>IF(I2408="","",属性中转表!$I$1&amp;(IF(VLOOKUP(B2408,属性中转表!A:G,7,FALSE)=0,0,VLOOKUP(VLOOKUP(B2408,属性中转表!A:G,7,FALSE),属性中转表!$K$2:$P$21,4,0)))+IFERROR(VLOOKUP(A2408,英雄数据表!A:K,IF(武魂!B2408&gt;=50,10,IF(武魂!B2408&gt;=25,6)),0),0))</f>
        <v>,"dpspro":0</v>
      </c>
      <c r="K2408" s="32" t="str">
        <f t="shared" si="165"/>
        <v>"atk":300,"dpspro":0</v>
      </c>
      <c r="L2408" s="20" t="str">
        <f>IF(B2408&gt;=50,VLOOKUP(A2408,英雄数据表!A:L,11,FALSE),IF(B2408&gt;=25,VLOOKUP(A2408,英雄数据表!A:L,7,0),""))</f>
        <v/>
      </c>
      <c r="M2408" s="20" t="str">
        <f>IFERROR(VLOOKUP(B2408,属性中转表!$K$2:$O$21,5,FALSE),"")</f>
        <v/>
      </c>
      <c r="N2408" s="20" t="str">
        <f>IF(B2408=25,VLOOKUP(A2408,英雄数据表!A:L,8,FALSE),IF(B2408=50,VLOOKUP(A2408,英雄数据表!A:L,12,0),""))</f>
        <v/>
      </c>
    </row>
    <row r="2409" spans="1:14" x14ac:dyDescent="0.3">
      <c r="A2409" s="20">
        <v>22076</v>
      </c>
      <c r="B2409" s="21">
        <f t="shared" si="162"/>
        <v>8</v>
      </c>
      <c r="C2409" s="21">
        <v>5</v>
      </c>
      <c r="D2409" s="21">
        <f>VLOOKUP(A2409,英雄数据表!A:D,4,0)</f>
        <v>2</v>
      </c>
      <c r="E2409" s="20" t="str">
        <f>VLOOKUP(A2409,英雄数据表!A:C,3,0)</f>
        <v>狱雷头盔</v>
      </c>
      <c r="F2409" s="20">
        <f t="shared" si="163"/>
        <v>22076</v>
      </c>
      <c r="G2409" s="20">
        <f t="shared" si="164"/>
        <v>22076</v>
      </c>
      <c r="H2409" s="21" t="str">
        <f>VLOOKUP(B2409,属性中转表!A:F,6,FALSE)</f>
        <v>"hp":18000,"atk":500</v>
      </c>
      <c r="I2409" s="20" t="str">
        <f>IF(VLOOKUP(B2409,属性中转表!A:G,7,FALSE)=0,"",VLOOKUP(VLOOKUP(B2409,属性中转表!A:G,7,FALSE),属性中转表!$K$2:$P$21,6,0))&amp;IF(VLOOKUP(B2409,属性中转表!A:G,7,FALSE)&gt;=50,VLOOKUP(A2409,英雄数据表!A:K,9,0),IF(VLOOKUP(B2409,属性中转表!A:G,7,FALSE)&gt;=25,VLOOKUP(A2409,英雄数据表!A:K,5,0),""))</f>
        <v>"atk":300</v>
      </c>
      <c r="J2409" s="20" t="str">
        <f>IF(I2409="","",属性中转表!$I$1&amp;(IF(VLOOKUP(B2409,属性中转表!A:G,7,FALSE)=0,0,VLOOKUP(VLOOKUP(B2409,属性中转表!A:G,7,FALSE),属性中转表!$K$2:$P$21,4,0)))+IFERROR(VLOOKUP(A2409,英雄数据表!A:K,IF(武魂!B2409&gt;=50,10,IF(武魂!B2409&gt;=25,6)),0),0))</f>
        <v>,"dpspro":0</v>
      </c>
      <c r="K2409" s="32" t="str">
        <f t="shared" si="165"/>
        <v>"atk":300,"dpspro":0</v>
      </c>
      <c r="L2409" s="20" t="str">
        <f>IF(B2409&gt;=50,VLOOKUP(A2409,英雄数据表!A:L,11,FALSE),IF(B2409&gt;=25,VLOOKUP(A2409,英雄数据表!A:L,7,0),""))</f>
        <v/>
      </c>
      <c r="M2409" s="20" t="str">
        <f>IFERROR(VLOOKUP(B2409,属性中转表!$K$2:$O$21,5,FALSE),"")</f>
        <v/>
      </c>
      <c r="N2409" s="20" t="str">
        <f>IF(B2409=25,VLOOKUP(A2409,英雄数据表!A:L,8,FALSE),IF(B2409=50,VLOOKUP(A2409,英雄数据表!A:L,12,0),""))</f>
        <v/>
      </c>
    </row>
    <row r="2410" spans="1:14" x14ac:dyDescent="0.3">
      <c r="A2410" s="20">
        <v>22076</v>
      </c>
      <c r="B2410" s="21">
        <f t="shared" si="162"/>
        <v>9</v>
      </c>
      <c r="C2410" s="21">
        <v>5</v>
      </c>
      <c r="D2410" s="21">
        <f>VLOOKUP(A2410,英雄数据表!A:D,4,0)</f>
        <v>2</v>
      </c>
      <c r="E2410" s="20" t="str">
        <f>VLOOKUP(A2410,英雄数据表!A:C,3,0)</f>
        <v>狱雷头盔</v>
      </c>
      <c r="F2410" s="20">
        <f t="shared" si="163"/>
        <v>22076</v>
      </c>
      <c r="G2410" s="20">
        <f t="shared" si="164"/>
        <v>22076</v>
      </c>
      <c r="H2410" s="21" t="str">
        <f>VLOOKUP(B2410,属性中转表!A:F,6,FALSE)</f>
        <v>"hp":19800,"atk":550</v>
      </c>
      <c r="I2410" s="20" t="str">
        <f>IF(VLOOKUP(B2410,属性中转表!A:G,7,FALSE)=0,"",VLOOKUP(VLOOKUP(B2410,属性中转表!A:G,7,FALSE),属性中转表!$K$2:$P$21,6,0))&amp;IF(VLOOKUP(B2410,属性中转表!A:G,7,FALSE)&gt;=50,VLOOKUP(A2410,英雄数据表!A:K,9,0),IF(VLOOKUP(B2410,属性中转表!A:G,7,FALSE)&gt;=25,VLOOKUP(A2410,英雄数据表!A:K,5,0),""))</f>
        <v>"atk":300</v>
      </c>
      <c r="J2410" s="20" t="str">
        <f>IF(I2410="","",属性中转表!$I$1&amp;(IF(VLOOKUP(B2410,属性中转表!A:G,7,FALSE)=0,0,VLOOKUP(VLOOKUP(B2410,属性中转表!A:G,7,FALSE),属性中转表!$K$2:$P$21,4,0)))+IFERROR(VLOOKUP(A2410,英雄数据表!A:K,IF(武魂!B2410&gt;=50,10,IF(武魂!B2410&gt;=25,6)),0),0))</f>
        <v>,"dpspro":0</v>
      </c>
      <c r="K2410" s="32" t="str">
        <f t="shared" si="165"/>
        <v>"atk":300,"dpspro":0</v>
      </c>
      <c r="L2410" s="20" t="str">
        <f>IF(B2410&gt;=50,VLOOKUP(A2410,英雄数据表!A:L,11,FALSE),IF(B2410&gt;=25,VLOOKUP(A2410,英雄数据表!A:L,7,0),""))</f>
        <v/>
      </c>
      <c r="M2410" s="20" t="str">
        <f>IFERROR(VLOOKUP(B2410,属性中转表!$K$2:$O$21,5,FALSE),"")</f>
        <v/>
      </c>
      <c r="N2410" s="20" t="str">
        <f>IF(B2410=25,VLOOKUP(A2410,英雄数据表!A:L,8,FALSE),IF(B2410=50,VLOOKUP(A2410,英雄数据表!A:L,12,0),""))</f>
        <v/>
      </c>
    </row>
    <row r="2411" spans="1:14" x14ac:dyDescent="0.3">
      <c r="A2411" s="20">
        <v>22076</v>
      </c>
      <c r="B2411" s="21">
        <f t="shared" si="162"/>
        <v>10</v>
      </c>
      <c r="C2411" s="21">
        <v>5</v>
      </c>
      <c r="D2411" s="21">
        <f>VLOOKUP(A2411,英雄数据表!A:D,4,0)</f>
        <v>2</v>
      </c>
      <c r="E2411" s="20" t="str">
        <f>VLOOKUP(A2411,英雄数据表!A:C,3,0)</f>
        <v>狱雷头盔</v>
      </c>
      <c r="F2411" s="20">
        <f t="shared" si="163"/>
        <v>22076</v>
      </c>
      <c r="G2411" s="20">
        <f t="shared" si="164"/>
        <v>22076</v>
      </c>
      <c r="H2411" s="21" t="str">
        <f>VLOOKUP(B2411,属性中转表!A:F,6,FALSE)</f>
        <v>"hp":21600,"atk":600</v>
      </c>
      <c r="I2411" s="20" t="str">
        <f>IF(VLOOKUP(B2411,属性中转表!A:G,7,FALSE)=0,"",VLOOKUP(VLOOKUP(B2411,属性中转表!A:G,7,FALSE),属性中转表!$K$2:$P$21,6,0))&amp;IF(VLOOKUP(B2411,属性中转表!A:G,7,FALSE)&gt;=50,VLOOKUP(A2411,英雄数据表!A:K,9,0),IF(VLOOKUP(B2411,属性中转表!A:G,7,FALSE)&gt;=25,VLOOKUP(A2411,英雄数据表!A:K,5,0),""))</f>
        <v>"atk":300,"hp":5000</v>
      </c>
      <c r="J2411" s="20" t="str">
        <f>IF(I2411="","",属性中转表!$I$1&amp;(IF(VLOOKUP(B2411,属性中转表!A:G,7,FALSE)=0,0,VLOOKUP(VLOOKUP(B2411,属性中转表!A:G,7,FALSE),属性中转表!$K$2:$P$21,4,0)))+IFERROR(VLOOKUP(A2411,英雄数据表!A:K,IF(武魂!B2411&gt;=50,10,IF(武魂!B2411&gt;=25,6)),0),0))</f>
        <v>,"dpspro":0</v>
      </c>
      <c r="K2411" s="32" t="str">
        <f t="shared" si="165"/>
        <v>"atk":300,"hp":5000,"dpspro":0</v>
      </c>
      <c r="L2411" s="20" t="str">
        <f>IF(B2411&gt;=50,VLOOKUP(A2411,英雄数据表!A:L,11,FALSE),IF(B2411&gt;=25,VLOOKUP(A2411,英雄数据表!A:L,7,0),""))</f>
        <v/>
      </c>
      <c r="M2411" s="20" t="str">
        <f>IFERROR(VLOOKUP(B2411,属性中转表!$K$2:$O$21,5,FALSE),"")</f>
        <v>"hp":5000</v>
      </c>
      <c r="N2411" s="20" t="str">
        <f>IF(B2411=25,VLOOKUP(A2411,英雄数据表!A:L,8,FALSE),IF(B2411=50,VLOOKUP(A2411,英雄数据表!A:L,12,0),""))</f>
        <v/>
      </c>
    </row>
    <row r="2412" spans="1:14" x14ac:dyDescent="0.3">
      <c r="A2412" s="20">
        <v>22076</v>
      </c>
      <c r="B2412" s="21">
        <f t="shared" si="162"/>
        <v>11</v>
      </c>
      <c r="C2412" s="21">
        <v>5</v>
      </c>
      <c r="D2412" s="21">
        <f>VLOOKUP(A2412,英雄数据表!A:D,4,0)</f>
        <v>2</v>
      </c>
      <c r="E2412" s="20" t="str">
        <f>VLOOKUP(A2412,英雄数据表!A:C,3,0)</f>
        <v>狱雷头盔</v>
      </c>
      <c r="F2412" s="20">
        <f t="shared" si="163"/>
        <v>22076</v>
      </c>
      <c r="G2412" s="20">
        <f t="shared" si="164"/>
        <v>22076</v>
      </c>
      <c r="H2412" s="21" t="str">
        <f>VLOOKUP(B2412,属性中转表!A:F,6,FALSE)</f>
        <v>"hp":24300,"atk":675</v>
      </c>
      <c r="I2412" s="20" t="str">
        <f>IF(VLOOKUP(B2412,属性中转表!A:G,7,FALSE)=0,"",VLOOKUP(VLOOKUP(B2412,属性中转表!A:G,7,FALSE),属性中转表!$K$2:$P$21,6,0))&amp;IF(VLOOKUP(B2412,属性中转表!A:G,7,FALSE)&gt;=50,VLOOKUP(A2412,英雄数据表!A:K,9,0),IF(VLOOKUP(B2412,属性中转表!A:G,7,FALSE)&gt;=25,VLOOKUP(A2412,英雄数据表!A:K,5,0),""))</f>
        <v>"atk":300,"hp":5000</v>
      </c>
      <c r="J2412" s="20" t="str">
        <f>IF(I2412="","",属性中转表!$I$1&amp;(IF(VLOOKUP(B2412,属性中转表!A:G,7,FALSE)=0,0,VLOOKUP(VLOOKUP(B2412,属性中转表!A:G,7,FALSE),属性中转表!$K$2:$P$21,4,0)))+IFERROR(VLOOKUP(A2412,英雄数据表!A:K,IF(武魂!B2412&gt;=50,10,IF(武魂!B2412&gt;=25,6)),0),0))</f>
        <v>,"dpspro":0</v>
      </c>
      <c r="K2412" s="32" t="str">
        <f t="shared" si="165"/>
        <v>"atk":300,"hp":5000,"dpspro":0</v>
      </c>
      <c r="L2412" s="20" t="str">
        <f>IF(B2412&gt;=50,VLOOKUP(A2412,英雄数据表!A:L,11,FALSE),IF(B2412&gt;=25,VLOOKUP(A2412,英雄数据表!A:L,7,0),""))</f>
        <v/>
      </c>
      <c r="M2412" s="20" t="str">
        <f>IFERROR(VLOOKUP(B2412,属性中转表!$K$2:$O$21,5,FALSE),"")</f>
        <v/>
      </c>
      <c r="N2412" s="20" t="str">
        <f>IF(B2412=25,VLOOKUP(A2412,英雄数据表!A:L,8,FALSE),IF(B2412=50,VLOOKUP(A2412,英雄数据表!A:L,12,0),""))</f>
        <v/>
      </c>
    </row>
    <row r="2413" spans="1:14" x14ac:dyDescent="0.3">
      <c r="A2413" s="20">
        <v>22076</v>
      </c>
      <c r="B2413" s="21">
        <f t="shared" si="162"/>
        <v>12</v>
      </c>
      <c r="C2413" s="21">
        <v>5</v>
      </c>
      <c r="D2413" s="21">
        <f>VLOOKUP(A2413,英雄数据表!A:D,4,0)</f>
        <v>2</v>
      </c>
      <c r="E2413" s="20" t="str">
        <f>VLOOKUP(A2413,英雄数据表!A:C,3,0)</f>
        <v>狱雷头盔</v>
      </c>
      <c r="F2413" s="20">
        <f t="shared" si="163"/>
        <v>22076</v>
      </c>
      <c r="G2413" s="20">
        <f t="shared" si="164"/>
        <v>22076</v>
      </c>
      <c r="H2413" s="21" t="str">
        <f>VLOOKUP(B2413,属性中转表!A:F,6,FALSE)</f>
        <v>"hp":27000,"atk":750</v>
      </c>
      <c r="I2413" s="20" t="str">
        <f>IF(VLOOKUP(B2413,属性中转表!A:G,7,FALSE)=0,"",VLOOKUP(VLOOKUP(B2413,属性中转表!A:G,7,FALSE),属性中转表!$K$2:$P$21,6,0))&amp;IF(VLOOKUP(B2413,属性中转表!A:G,7,FALSE)&gt;=50,VLOOKUP(A2413,英雄数据表!A:K,9,0),IF(VLOOKUP(B2413,属性中转表!A:G,7,FALSE)&gt;=25,VLOOKUP(A2413,英雄数据表!A:K,5,0),""))</f>
        <v>"atk":300,"hp":5000</v>
      </c>
      <c r="J2413" s="20" t="str">
        <f>IF(I2413="","",属性中转表!$I$1&amp;(IF(VLOOKUP(B2413,属性中转表!A:G,7,FALSE)=0,0,VLOOKUP(VLOOKUP(B2413,属性中转表!A:G,7,FALSE),属性中转表!$K$2:$P$21,4,0)))+IFERROR(VLOOKUP(A2413,英雄数据表!A:K,IF(武魂!B2413&gt;=50,10,IF(武魂!B2413&gt;=25,6)),0),0))</f>
        <v>,"dpspro":0</v>
      </c>
      <c r="K2413" s="32" t="str">
        <f t="shared" si="165"/>
        <v>"atk":300,"hp":5000,"dpspro":0</v>
      </c>
      <c r="L2413" s="20" t="str">
        <f>IF(B2413&gt;=50,VLOOKUP(A2413,英雄数据表!A:L,11,FALSE),IF(B2413&gt;=25,VLOOKUP(A2413,英雄数据表!A:L,7,0),""))</f>
        <v/>
      </c>
      <c r="M2413" s="20" t="str">
        <f>IFERROR(VLOOKUP(B2413,属性中转表!$K$2:$O$21,5,FALSE),"")</f>
        <v/>
      </c>
      <c r="N2413" s="20" t="str">
        <f>IF(B2413=25,VLOOKUP(A2413,英雄数据表!A:L,8,FALSE),IF(B2413=50,VLOOKUP(A2413,英雄数据表!A:L,12,0),""))</f>
        <v/>
      </c>
    </row>
    <row r="2414" spans="1:14" x14ac:dyDescent="0.3">
      <c r="A2414" s="20">
        <v>22076</v>
      </c>
      <c r="B2414" s="21">
        <f t="shared" si="162"/>
        <v>13</v>
      </c>
      <c r="C2414" s="21">
        <v>5</v>
      </c>
      <c r="D2414" s="21">
        <f>VLOOKUP(A2414,英雄数据表!A:D,4,0)</f>
        <v>2</v>
      </c>
      <c r="E2414" s="20" t="str">
        <f>VLOOKUP(A2414,英雄数据表!A:C,3,0)</f>
        <v>狱雷头盔</v>
      </c>
      <c r="F2414" s="20">
        <f t="shared" si="163"/>
        <v>22076</v>
      </c>
      <c r="G2414" s="20">
        <f t="shared" si="164"/>
        <v>22076</v>
      </c>
      <c r="H2414" s="21" t="str">
        <f>VLOOKUP(B2414,属性中转表!A:F,6,FALSE)</f>
        <v>"hp":29700,"atk":825</v>
      </c>
      <c r="I2414" s="20" t="str">
        <f>IF(VLOOKUP(B2414,属性中转表!A:G,7,FALSE)=0,"",VLOOKUP(VLOOKUP(B2414,属性中转表!A:G,7,FALSE),属性中转表!$K$2:$P$21,6,0))&amp;IF(VLOOKUP(B2414,属性中转表!A:G,7,FALSE)&gt;=50,VLOOKUP(A2414,英雄数据表!A:K,9,0),IF(VLOOKUP(B2414,属性中转表!A:G,7,FALSE)&gt;=25,VLOOKUP(A2414,英雄数据表!A:K,5,0),""))</f>
        <v>"atk":300,"hp":5000</v>
      </c>
      <c r="J2414" s="20" t="str">
        <f>IF(I2414="","",属性中转表!$I$1&amp;(IF(VLOOKUP(B2414,属性中转表!A:G,7,FALSE)=0,0,VLOOKUP(VLOOKUP(B2414,属性中转表!A:G,7,FALSE),属性中转表!$K$2:$P$21,4,0)))+IFERROR(VLOOKUP(A2414,英雄数据表!A:K,IF(武魂!B2414&gt;=50,10,IF(武魂!B2414&gt;=25,6)),0),0))</f>
        <v>,"dpspro":0</v>
      </c>
      <c r="K2414" s="32" t="str">
        <f t="shared" si="165"/>
        <v>"atk":300,"hp":5000,"dpspro":0</v>
      </c>
      <c r="L2414" s="20" t="str">
        <f>IF(B2414&gt;=50,VLOOKUP(A2414,英雄数据表!A:L,11,FALSE),IF(B2414&gt;=25,VLOOKUP(A2414,英雄数据表!A:L,7,0),""))</f>
        <v/>
      </c>
      <c r="M2414" s="20" t="str">
        <f>IFERROR(VLOOKUP(B2414,属性中转表!$K$2:$O$21,5,FALSE),"")</f>
        <v/>
      </c>
      <c r="N2414" s="20" t="str">
        <f>IF(B2414=25,VLOOKUP(A2414,英雄数据表!A:L,8,FALSE),IF(B2414=50,VLOOKUP(A2414,英雄数据表!A:L,12,0),""))</f>
        <v/>
      </c>
    </row>
    <row r="2415" spans="1:14" x14ac:dyDescent="0.3">
      <c r="A2415" s="20">
        <v>22076</v>
      </c>
      <c r="B2415" s="21">
        <f t="shared" ref="B2415:B2478" si="166">IF(A2415=A2414,B2414+1,1)</f>
        <v>14</v>
      </c>
      <c r="C2415" s="21">
        <v>5</v>
      </c>
      <c r="D2415" s="21">
        <f>VLOOKUP(A2415,英雄数据表!A:D,4,0)</f>
        <v>2</v>
      </c>
      <c r="E2415" s="20" t="str">
        <f>VLOOKUP(A2415,英雄数据表!A:C,3,0)</f>
        <v>狱雷头盔</v>
      </c>
      <c r="F2415" s="20">
        <f t="shared" ref="F2415:F2478" si="167">A2415</f>
        <v>22076</v>
      </c>
      <c r="G2415" s="20">
        <f t="shared" ref="G2415:G2478" si="168">A2415</f>
        <v>22076</v>
      </c>
      <c r="H2415" s="21" t="str">
        <f>VLOOKUP(B2415,属性中转表!A:F,6,FALSE)</f>
        <v>"hp":32400,"atk":900</v>
      </c>
      <c r="I2415" s="20" t="str">
        <f>IF(VLOOKUP(B2415,属性中转表!A:G,7,FALSE)=0,"",VLOOKUP(VLOOKUP(B2415,属性中转表!A:G,7,FALSE),属性中转表!$K$2:$P$21,6,0))&amp;IF(VLOOKUP(B2415,属性中转表!A:G,7,FALSE)&gt;=50,VLOOKUP(A2415,英雄数据表!A:K,9,0),IF(VLOOKUP(B2415,属性中转表!A:G,7,FALSE)&gt;=25,VLOOKUP(A2415,英雄数据表!A:K,5,0),""))</f>
        <v>"atk":300,"hp":5000</v>
      </c>
      <c r="J2415" s="20" t="str">
        <f>IF(I2415="","",属性中转表!$I$1&amp;(IF(VLOOKUP(B2415,属性中转表!A:G,7,FALSE)=0,0,VLOOKUP(VLOOKUP(B2415,属性中转表!A:G,7,FALSE),属性中转表!$K$2:$P$21,4,0)))+IFERROR(VLOOKUP(A2415,英雄数据表!A:K,IF(武魂!B2415&gt;=50,10,IF(武魂!B2415&gt;=25,6)),0),0))</f>
        <v>,"dpspro":0</v>
      </c>
      <c r="K2415" s="32" t="str">
        <f t="shared" ref="K2415:K2478" si="169">I2415&amp;J2415</f>
        <v>"atk":300,"hp":5000,"dpspro":0</v>
      </c>
      <c r="L2415" s="20" t="str">
        <f>IF(B2415&gt;=50,VLOOKUP(A2415,英雄数据表!A:L,11,FALSE),IF(B2415&gt;=25,VLOOKUP(A2415,英雄数据表!A:L,7,0),""))</f>
        <v/>
      </c>
      <c r="M2415" s="20" t="str">
        <f>IFERROR(VLOOKUP(B2415,属性中转表!$K$2:$O$21,5,FALSE),"")</f>
        <v/>
      </c>
      <c r="N2415" s="20" t="str">
        <f>IF(B2415=25,VLOOKUP(A2415,英雄数据表!A:L,8,FALSE),IF(B2415=50,VLOOKUP(A2415,英雄数据表!A:L,12,0),""))</f>
        <v/>
      </c>
    </row>
    <row r="2416" spans="1:14" x14ac:dyDescent="0.3">
      <c r="A2416" s="20">
        <v>22076</v>
      </c>
      <c r="B2416" s="21">
        <f t="shared" si="166"/>
        <v>15</v>
      </c>
      <c r="C2416" s="21">
        <v>5</v>
      </c>
      <c r="D2416" s="21">
        <f>VLOOKUP(A2416,英雄数据表!A:D,4,0)</f>
        <v>2</v>
      </c>
      <c r="E2416" s="20" t="str">
        <f>VLOOKUP(A2416,英雄数据表!A:C,3,0)</f>
        <v>狱雷头盔</v>
      </c>
      <c r="F2416" s="20">
        <f t="shared" si="167"/>
        <v>22076</v>
      </c>
      <c r="G2416" s="20">
        <f t="shared" si="168"/>
        <v>22076</v>
      </c>
      <c r="H2416" s="21" t="str">
        <f>VLOOKUP(B2416,属性中转表!A:F,6,FALSE)</f>
        <v>"hp":35100,"atk":975</v>
      </c>
      <c r="I2416" s="20" t="str">
        <f>IF(VLOOKUP(B2416,属性中转表!A:G,7,FALSE)=0,"",VLOOKUP(VLOOKUP(B2416,属性中转表!A:G,7,FALSE),属性中转表!$K$2:$P$21,6,0))&amp;IF(VLOOKUP(B2416,属性中转表!A:G,7,FALSE)&gt;=50,VLOOKUP(A2416,英雄数据表!A:K,9,0),IF(VLOOKUP(B2416,属性中转表!A:G,7,FALSE)&gt;=25,VLOOKUP(A2416,英雄数据表!A:K,5,0),""))</f>
        <v>"atk":300,"hp":5000,"undpspro":50</v>
      </c>
      <c r="J2416" s="20" t="str">
        <f>IF(I2416="","",属性中转表!$I$1&amp;(IF(VLOOKUP(B2416,属性中转表!A:G,7,FALSE)=0,0,VLOOKUP(VLOOKUP(B2416,属性中转表!A:G,7,FALSE),属性中转表!$K$2:$P$21,4,0)))+IFERROR(VLOOKUP(A2416,英雄数据表!A:K,IF(武魂!B2416&gt;=50,10,IF(武魂!B2416&gt;=25,6)),0),0))</f>
        <v>,"dpspro":0</v>
      </c>
      <c r="K2416" s="32" t="str">
        <f t="shared" si="169"/>
        <v>"atk":300,"hp":5000,"undpspro":50,"dpspro":0</v>
      </c>
      <c r="L2416" s="20" t="str">
        <f>IF(B2416&gt;=50,VLOOKUP(A2416,英雄数据表!A:L,11,FALSE),IF(B2416&gt;=25,VLOOKUP(A2416,英雄数据表!A:L,7,0),""))</f>
        <v/>
      </c>
      <c r="M2416" s="20" t="str">
        <f>IFERROR(VLOOKUP(B2416,属性中转表!$K$2:$O$21,5,FALSE),"")</f>
        <v>"undpspro":50</v>
      </c>
      <c r="N2416" s="20" t="str">
        <f>IF(B2416=25,VLOOKUP(A2416,英雄数据表!A:L,8,FALSE),IF(B2416=50,VLOOKUP(A2416,英雄数据表!A:L,12,0),""))</f>
        <v/>
      </c>
    </row>
    <row r="2417" spans="1:14" x14ac:dyDescent="0.3">
      <c r="A2417" s="20">
        <v>22076</v>
      </c>
      <c r="B2417" s="21">
        <f t="shared" si="166"/>
        <v>16</v>
      </c>
      <c r="C2417" s="21">
        <v>5</v>
      </c>
      <c r="D2417" s="21">
        <f>VLOOKUP(A2417,英雄数据表!A:D,4,0)</f>
        <v>2</v>
      </c>
      <c r="E2417" s="20" t="str">
        <f>VLOOKUP(A2417,英雄数据表!A:C,3,0)</f>
        <v>狱雷头盔</v>
      </c>
      <c r="F2417" s="20">
        <f t="shared" si="167"/>
        <v>22076</v>
      </c>
      <c r="G2417" s="20">
        <f t="shared" si="168"/>
        <v>22076</v>
      </c>
      <c r="H2417" s="21" t="str">
        <f>VLOOKUP(B2417,属性中转表!A:F,6,FALSE)</f>
        <v>"hp":37800,"atk":1050</v>
      </c>
      <c r="I2417" s="20" t="str">
        <f>IF(VLOOKUP(B2417,属性中转表!A:G,7,FALSE)=0,"",VLOOKUP(VLOOKUP(B2417,属性中转表!A:G,7,FALSE),属性中转表!$K$2:$P$21,6,0))&amp;IF(VLOOKUP(B2417,属性中转表!A:G,7,FALSE)&gt;=50,VLOOKUP(A2417,英雄数据表!A:K,9,0),IF(VLOOKUP(B2417,属性中转表!A:G,7,FALSE)&gt;=25,VLOOKUP(A2417,英雄数据表!A:K,5,0),""))</f>
        <v>"atk":300,"hp":5000,"undpspro":50</v>
      </c>
      <c r="J2417" s="20" t="str">
        <f>IF(I2417="","",属性中转表!$I$1&amp;(IF(VLOOKUP(B2417,属性中转表!A:G,7,FALSE)=0,0,VLOOKUP(VLOOKUP(B2417,属性中转表!A:G,7,FALSE),属性中转表!$K$2:$P$21,4,0)))+IFERROR(VLOOKUP(A2417,英雄数据表!A:K,IF(武魂!B2417&gt;=50,10,IF(武魂!B2417&gt;=25,6)),0),0))</f>
        <v>,"dpspro":0</v>
      </c>
      <c r="K2417" s="32" t="str">
        <f t="shared" si="169"/>
        <v>"atk":300,"hp":5000,"undpspro":50,"dpspro":0</v>
      </c>
      <c r="L2417" s="20" t="str">
        <f>IF(B2417&gt;=50,VLOOKUP(A2417,英雄数据表!A:L,11,FALSE),IF(B2417&gt;=25,VLOOKUP(A2417,英雄数据表!A:L,7,0),""))</f>
        <v/>
      </c>
      <c r="M2417" s="20" t="str">
        <f>IFERROR(VLOOKUP(B2417,属性中转表!$K$2:$O$21,5,FALSE),"")</f>
        <v/>
      </c>
      <c r="N2417" s="20" t="str">
        <f>IF(B2417=25,VLOOKUP(A2417,英雄数据表!A:L,8,FALSE),IF(B2417=50,VLOOKUP(A2417,英雄数据表!A:L,12,0),""))</f>
        <v/>
      </c>
    </row>
    <row r="2418" spans="1:14" x14ac:dyDescent="0.3">
      <c r="A2418" s="20">
        <v>22076</v>
      </c>
      <c r="B2418" s="21">
        <f t="shared" si="166"/>
        <v>17</v>
      </c>
      <c r="C2418" s="21">
        <v>5</v>
      </c>
      <c r="D2418" s="21">
        <f>VLOOKUP(A2418,英雄数据表!A:D,4,0)</f>
        <v>2</v>
      </c>
      <c r="E2418" s="20" t="str">
        <f>VLOOKUP(A2418,英雄数据表!A:C,3,0)</f>
        <v>狱雷头盔</v>
      </c>
      <c r="F2418" s="20">
        <f t="shared" si="167"/>
        <v>22076</v>
      </c>
      <c r="G2418" s="20">
        <f t="shared" si="168"/>
        <v>22076</v>
      </c>
      <c r="H2418" s="21" t="str">
        <f>VLOOKUP(B2418,属性中转表!A:F,6,FALSE)</f>
        <v>"hp":40500,"atk":1125</v>
      </c>
      <c r="I2418" s="20" t="str">
        <f>IF(VLOOKUP(B2418,属性中转表!A:G,7,FALSE)=0,"",VLOOKUP(VLOOKUP(B2418,属性中转表!A:G,7,FALSE),属性中转表!$K$2:$P$21,6,0))&amp;IF(VLOOKUP(B2418,属性中转表!A:G,7,FALSE)&gt;=50,VLOOKUP(A2418,英雄数据表!A:K,9,0),IF(VLOOKUP(B2418,属性中转表!A:G,7,FALSE)&gt;=25,VLOOKUP(A2418,英雄数据表!A:K,5,0),""))</f>
        <v>"atk":300,"hp":5000,"undpspro":50</v>
      </c>
      <c r="J2418" s="20" t="str">
        <f>IF(I2418="","",属性中转表!$I$1&amp;(IF(VLOOKUP(B2418,属性中转表!A:G,7,FALSE)=0,0,VLOOKUP(VLOOKUP(B2418,属性中转表!A:G,7,FALSE),属性中转表!$K$2:$P$21,4,0)))+IFERROR(VLOOKUP(A2418,英雄数据表!A:K,IF(武魂!B2418&gt;=50,10,IF(武魂!B2418&gt;=25,6)),0),0))</f>
        <v>,"dpspro":0</v>
      </c>
      <c r="K2418" s="32" t="str">
        <f t="shared" si="169"/>
        <v>"atk":300,"hp":5000,"undpspro":50,"dpspro":0</v>
      </c>
      <c r="L2418" s="20" t="str">
        <f>IF(B2418&gt;=50,VLOOKUP(A2418,英雄数据表!A:L,11,FALSE),IF(B2418&gt;=25,VLOOKUP(A2418,英雄数据表!A:L,7,0),""))</f>
        <v/>
      </c>
      <c r="M2418" s="20" t="str">
        <f>IFERROR(VLOOKUP(B2418,属性中转表!$K$2:$O$21,5,FALSE),"")</f>
        <v/>
      </c>
      <c r="N2418" s="20" t="str">
        <f>IF(B2418=25,VLOOKUP(A2418,英雄数据表!A:L,8,FALSE),IF(B2418=50,VLOOKUP(A2418,英雄数据表!A:L,12,0),""))</f>
        <v/>
      </c>
    </row>
    <row r="2419" spans="1:14" x14ac:dyDescent="0.3">
      <c r="A2419" s="20">
        <v>22076</v>
      </c>
      <c r="B2419" s="21">
        <f t="shared" si="166"/>
        <v>18</v>
      </c>
      <c r="C2419" s="21">
        <v>5</v>
      </c>
      <c r="D2419" s="21">
        <f>VLOOKUP(A2419,英雄数据表!A:D,4,0)</f>
        <v>2</v>
      </c>
      <c r="E2419" s="20" t="str">
        <f>VLOOKUP(A2419,英雄数据表!A:C,3,0)</f>
        <v>狱雷头盔</v>
      </c>
      <c r="F2419" s="20">
        <f t="shared" si="167"/>
        <v>22076</v>
      </c>
      <c r="G2419" s="20">
        <f t="shared" si="168"/>
        <v>22076</v>
      </c>
      <c r="H2419" s="21" t="str">
        <f>VLOOKUP(B2419,属性中转表!A:F,6,FALSE)</f>
        <v>"hp":43200,"atk":1200</v>
      </c>
      <c r="I2419" s="20" t="str">
        <f>IF(VLOOKUP(B2419,属性中转表!A:G,7,FALSE)=0,"",VLOOKUP(VLOOKUP(B2419,属性中转表!A:G,7,FALSE),属性中转表!$K$2:$P$21,6,0))&amp;IF(VLOOKUP(B2419,属性中转表!A:G,7,FALSE)&gt;=50,VLOOKUP(A2419,英雄数据表!A:K,9,0),IF(VLOOKUP(B2419,属性中转表!A:G,7,FALSE)&gt;=25,VLOOKUP(A2419,英雄数据表!A:K,5,0),""))</f>
        <v>"atk":300,"hp":5000,"undpspro":50</v>
      </c>
      <c r="J2419" s="20" t="str">
        <f>IF(I2419="","",属性中转表!$I$1&amp;(IF(VLOOKUP(B2419,属性中转表!A:G,7,FALSE)=0,0,VLOOKUP(VLOOKUP(B2419,属性中转表!A:G,7,FALSE),属性中转表!$K$2:$P$21,4,0)))+IFERROR(VLOOKUP(A2419,英雄数据表!A:K,IF(武魂!B2419&gt;=50,10,IF(武魂!B2419&gt;=25,6)),0),0))</f>
        <v>,"dpspro":0</v>
      </c>
      <c r="K2419" s="32" t="str">
        <f t="shared" si="169"/>
        <v>"atk":300,"hp":5000,"undpspro":50,"dpspro":0</v>
      </c>
      <c r="L2419" s="20" t="str">
        <f>IF(B2419&gt;=50,VLOOKUP(A2419,英雄数据表!A:L,11,FALSE),IF(B2419&gt;=25,VLOOKUP(A2419,英雄数据表!A:L,7,0),""))</f>
        <v/>
      </c>
      <c r="M2419" s="20" t="str">
        <f>IFERROR(VLOOKUP(B2419,属性中转表!$K$2:$O$21,5,FALSE),"")</f>
        <v/>
      </c>
      <c r="N2419" s="20" t="str">
        <f>IF(B2419=25,VLOOKUP(A2419,英雄数据表!A:L,8,FALSE),IF(B2419=50,VLOOKUP(A2419,英雄数据表!A:L,12,0),""))</f>
        <v/>
      </c>
    </row>
    <row r="2420" spans="1:14" x14ac:dyDescent="0.3">
      <c r="A2420" s="20">
        <v>22076</v>
      </c>
      <c r="B2420" s="21">
        <f t="shared" si="166"/>
        <v>19</v>
      </c>
      <c r="C2420" s="21">
        <v>5</v>
      </c>
      <c r="D2420" s="21">
        <f>VLOOKUP(A2420,英雄数据表!A:D,4,0)</f>
        <v>2</v>
      </c>
      <c r="E2420" s="20" t="str">
        <f>VLOOKUP(A2420,英雄数据表!A:C,3,0)</f>
        <v>狱雷头盔</v>
      </c>
      <c r="F2420" s="20">
        <f t="shared" si="167"/>
        <v>22076</v>
      </c>
      <c r="G2420" s="20">
        <f t="shared" si="168"/>
        <v>22076</v>
      </c>
      <c r="H2420" s="21" t="str">
        <f>VLOOKUP(B2420,属性中转表!A:F,6,FALSE)</f>
        <v>"hp":45900,"atk":1275</v>
      </c>
      <c r="I2420" s="20" t="str">
        <f>IF(VLOOKUP(B2420,属性中转表!A:G,7,FALSE)=0,"",VLOOKUP(VLOOKUP(B2420,属性中转表!A:G,7,FALSE),属性中转表!$K$2:$P$21,6,0))&amp;IF(VLOOKUP(B2420,属性中转表!A:G,7,FALSE)&gt;=50,VLOOKUP(A2420,英雄数据表!A:K,9,0),IF(VLOOKUP(B2420,属性中转表!A:G,7,FALSE)&gt;=25,VLOOKUP(A2420,英雄数据表!A:K,5,0),""))</f>
        <v>"atk":300,"hp":5000,"undpspro":50</v>
      </c>
      <c r="J2420" s="20" t="str">
        <f>IF(I2420="","",属性中转表!$I$1&amp;(IF(VLOOKUP(B2420,属性中转表!A:G,7,FALSE)=0,0,VLOOKUP(VLOOKUP(B2420,属性中转表!A:G,7,FALSE),属性中转表!$K$2:$P$21,4,0)))+IFERROR(VLOOKUP(A2420,英雄数据表!A:K,IF(武魂!B2420&gt;=50,10,IF(武魂!B2420&gt;=25,6)),0),0))</f>
        <v>,"dpspro":0</v>
      </c>
      <c r="K2420" s="32" t="str">
        <f t="shared" si="169"/>
        <v>"atk":300,"hp":5000,"undpspro":50,"dpspro":0</v>
      </c>
      <c r="L2420" s="20" t="str">
        <f>IF(B2420&gt;=50,VLOOKUP(A2420,英雄数据表!A:L,11,FALSE),IF(B2420&gt;=25,VLOOKUP(A2420,英雄数据表!A:L,7,0),""))</f>
        <v/>
      </c>
      <c r="M2420" s="20" t="str">
        <f>IFERROR(VLOOKUP(B2420,属性中转表!$K$2:$O$21,5,FALSE),"")</f>
        <v/>
      </c>
      <c r="N2420" s="20" t="str">
        <f>IF(B2420=25,VLOOKUP(A2420,英雄数据表!A:L,8,FALSE),IF(B2420=50,VLOOKUP(A2420,英雄数据表!A:L,12,0),""))</f>
        <v/>
      </c>
    </row>
    <row r="2421" spans="1:14" x14ac:dyDescent="0.3">
      <c r="A2421" s="20">
        <v>22076</v>
      </c>
      <c r="B2421" s="21">
        <f t="shared" si="166"/>
        <v>20</v>
      </c>
      <c r="C2421" s="21">
        <v>5</v>
      </c>
      <c r="D2421" s="21">
        <f>VLOOKUP(A2421,英雄数据表!A:D,4,0)</f>
        <v>2</v>
      </c>
      <c r="E2421" s="20" t="str">
        <f>VLOOKUP(A2421,英雄数据表!A:C,3,0)</f>
        <v>狱雷头盔</v>
      </c>
      <c r="F2421" s="20">
        <f t="shared" si="167"/>
        <v>22076</v>
      </c>
      <c r="G2421" s="20">
        <f t="shared" si="168"/>
        <v>22076</v>
      </c>
      <c r="H2421" s="21" t="str">
        <f>VLOOKUP(B2421,属性中转表!A:F,6,FALSE)</f>
        <v>"hp":48600,"atk":1350</v>
      </c>
      <c r="I2421" s="20" t="str">
        <f>IF(VLOOKUP(B2421,属性中转表!A:G,7,FALSE)=0,"",VLOOKUP(VLOOKUP(B2421,属性中转表!A:G,7,FALSE),属性中转表!$K$2:$P$21,6,0))&amp;IF(VLOOKUP(B2421,属性中转表!A:G,7,FALSE)&gt;=50,VLOOKUP(A2421,英雄数据表!A:K,9,0),IF(VLOOKUP(B2421,属性中转表!A:G,7,FALSE)&gt;=25,VLOOKUP(A2421,英雄数据表!A:K,5,0),""))</f>
        <v>"atk":300,"hp":5000,"undpspro":50</v>
      </c>
      <c r="J2421" s="20" t="str">
        <f>IF(I2421="","",属性中转表!$I$1&amp;(IF(VLOOKUP(B2421,属性中转表!A:G,7,FALSE)=0,0,VLOOKUP(VLOOKUP(B2421,属性中转表!A:G,7,FALSE),属性中转表!$K$2:$P$21,4,0)))+IFERROR(VLOOKUP(A2421,英雄数据表!A:K,IF(武魂!B2421&gt;=50,10,IF(武魂!B2421&gt;=25,6)),0),0))</f>
        <v>,"dpspro":50</v>
      </c>
      <c r="K2421" s="32" t="str">
        <f t="shared" si="169"/>
        <v>"atk":300,"hp":5000,"undpspro":50,"dpspro":50</v>
      </c>
      <c r="L2421" s="20" t="str">
        <f>IF(B2421&gt;=50,VLOOKUP(A2421,英雄数据表!A:L,11,FALSE),IF(B2421&gt;=25,VLOOKUP(A2421,英雄数据表!A:L,7,0),""))</f>
        <v/>
      </c>
      <c r="M2421" s="20" t="str">
        <f>IFERROR(VLOOKUP(B2421,属性中转表!$K$2:$O$21,5,FALSE),"")</f>
        <v>"dpspro":50</v>
      </c>
      <c r="N2421" s="20" t="str">
        <f>IF(B2421=25,VLOOKUP(A2421,英雄数据表!A:L,8,FALSE),IF(B2421=50,VLOOKUP(A2421,英雄数据表!A:L,12,0),""))</f>
        <v/>
      </c>
    </row>
    <row r="2422" spans="1:14" x14ac:dyDescent="0.3">
      <c r="A2422" s="20">
        <v>22076</v>
      </c>
      <c r="B2422" s="21">
        <f t="shared" si="166"/>
        <v>21</v>
      </c>
      <c r="C2422" s="21">
        <v>5</v>
      </c>
      <c r="D2422" s="21">
        <f>VLOOKUP(A2422,英雄数据表!A:D,4,0)</f>
        <v>2</v>
      </c>
      <c r="E2422" s="20" t="str">
        <f>VLOOKUP(A2422,英雄数据表!A:C,3,0)</f>
        <v>狱雷头盔</v>
      </c>
      <c r="F2422" s="20">
        <f t="shared" si="167"/>
        <v>22076</v>
      </c>
      <c r="G2422" s="20">
        <f t="shared" si="168"/>
        <v>22076</v>
      </c>
      <c r="H2422" s="21" t="str">
        <f>VLOOKUP(B2422,属性中转表!A:F,6,FALSE)</f>
        <v>"hp":52200,"atk":1450</v>
      </c>
      <c r="I2422" s="20" t="str">
        <f>IF(VLOOKUP(B2422,属性中转表!A:G,7,FALSE)=0,"",VLOOKUP(VLOOKUP(B2422,属性中转表!A:G,7,FALSE),属性中转表!$K$2:$P$21,6,0))&amp;IF(VLOOKUP(B2422,属性中转表!A:G,7,FALSE)&gt;=50,VLOOKUP(A2422,英雄数据表!A:K,9,0),IF(VLOOKUP(B2422,属性中转表!A:G,7,FALSE)&gt;=25,VLOOKUP(A2422,英雄数据表!A:K,5,0),""))</f>
        <v>"atk":300,"hp":5000,"undpspro":50</v>
      </c>
      <c r="J2422" s="20" t="str">
        <f>IF(I2422="","",属性中转表!$I$1&amp;(IF(VLOOKUP(B2422,属性中转表!A:G,7,FALSE)=0,0,VLOOKUP(VLOOKUP(B2422,属性中转表!A:G,7,FALSE),属性中转表!$K$2:$P$21,4,0)))+IFERROR(VLOOKUP(A2422,英雄数据表!A:K,IF(武魂!B2422&gt;=50,10,IF(武魂!B2422&gt;=25,6)),0),0))</f>
        <v>,"dpspro":50</v>
      </c>
      <c r="K2422" s="32" t="str">
        <f t="shared" si="169"/>
        <v>"atk":300,"hp":5000,"undpspro":50,"dpspro":50</v>
      </c>
      <c r="L2422" s="20" t="str">
        <f>IF(B2422&gt;=50,VLOOKUP(A2422,英雄数据表!A:L,11,FALSE),IF(B2422&gt;=25,VLOOKUP(A2422,英雄数据表!A:L,7,0),""))</f>
        <v/>
      </c>
      <c r="M2422" s="20" t="str">
        <f>IFERROR(VLOOKUP(B2422,属性中转表!$K$2:$O$21,5,FALSE),"")</f>
        <v/>
      </c>
      <c r="N2422" s="20" t="str">
        <f>IF(B2422=25,VLOOKUP(A2422,英雄数据表!A:L,8,FALSE),IF(B2422=50,VLOOKUP(A2422,英雄数据表!A:L,12,0),""))</f>
        <v/>
      </c>
    </row>
    <row r="2423" spans="1:14" x14ac:dyDescent="0.3">
      <c r="A2423" s="20">
        <v>22076</v>
      </c>
      <c r="B2423" s="21">
        <f t="shared" si="166"/>
        <v>22</v>
      </c>
      <c r="C2423" s="21">
        <v>5</v>
      </c>
      <c r="D2423" s="21">
        <f>VLOOKUP(A2423,英雄数据表!A:D,4,0)</f>
        <v>2</v>
      </c>
      <c r="E2423" s="20" t="str">
        <f>VLOOKUP(A2423,英雄数据表!A:C,3,0)</f>
        <v>狱雷头盔</v>
      </c>
      <c r="F2423" s="20">
        <f t="shared" si="167"/>
        <v>22076</v>
      </c>
      <c r="G2423" s="20">
        <f t="shared" si="168"/>
        <v>22076</v>
      </c>
      <c r="H2423" s="21" t="str">
        <f>VLOOKUP(B2423,属性中转表!A:F,6,FALSE)</f>
        <v>"hp":55800,"atk":1550</v>
      </c>
      <c r="I2423" s="20" t="str">
        <f>IF(VLOOKUP(B2423,属性中转表!A:G,7,FALSE)=0,"",VLOOKUP(VLOOKUP(B2423,属性中转表!A:G,7,FALSE),属性中转表!$K$2:$P$21,6,0))&amp;IF(VLOOKUP(B2423,属性中转表!A:G,7,FALSE)&gt;=50,VLOOKUP(A2423,英雄数据表!A:K,9,0),IF(VLOOKUP(B2423,属性中转表!A:G,7,FALSE)&gt;=25,VLOOKUP(A2423,英雄数据表!A:K,5,0),""))</f>
        <v>"atk":300,"hp":5000,"undpspro":50</v>
      </c>
      <c r="J2423" s="20" t="str">
        <f>IF(I2423="","",属性中转表!$I$1&amp;(IF(VLOOKUP(B2423,属性中转表!A:G,7,FALSE)=0,0,VLOOKUP(VLOOKUP(B2423,属性中转表!A:G,7,FALSE),属性中转表!$K$2:$P$21,4,0)))+IFERROR(VLOOKUP(A2423,英雄数据表!A:K,IF(武魂!B2423&gt;=50,10,IF(武魂!B2423&gt;=25,6)),0),0))</f>
        <v>,"dpspro":50</v>
      </c>
      <c r="K2423" s="32" t="str">
        <f t="shared" si="169"/>
        <v>"atk":300,"hp":5000,"undpspro":50,"dpspro":50</v>
      </c>
      <c r="L2423" s="20" t="str">
        <f>IF(B2423&gt;=50,VLOOKUP(A2423,英雄数据表!A:L,11,FALSE),IF(B2423&gt;=25,VLOOKUP(A2423,英雄数据表!A:L,7,0),""))</f>
        <v/>
      </c>
      <c r="M2423" s="20" t="str">
        <f>IFERROR(VLOOKUP(B2423,属性中转表!$K$2:$O$21,5,FALSE),"")</f>
        <v/>
      </c>
      <c r="N2423" s="20" t="str">
        <f>IF(B2423=25,VLOOKUP(A2423,英雄数据表!A:L,8,FALSE),IF(B2423=50,VLOOKUP(A2423,英雄数据表!A:L,12,0),""))</f>
        <v/>
      </c>
    </row>
    <row r="2424" spans="1:14" x14ac:dyDescent="0.3">
      <c r="A2424" s="20">
        <v>22076</v>
      </c>
      <c r="B2424" s="21">
        <f t="shared" si="166"/>
        <v>23</v>
      </c>
      <c r="C2424" s="21">
        <v>5</v>
      </c>
      <c r="D2424" s="21">
        <f>VLOOKUP(A2424,英雄数据表!A:D,4,0)</f>
        <v>2</v>
      </c>
      <c r="E2424" s="20" t="str">
        <f>VLOOKUP(A2424,英雄数据表!A:C,3,0)</f>
        <v>狱雷头盔</v>
      </c>
      <c r="F2424" s="20">
        <f t="shared" si="167"/>
        <v>22076</v>
      </c>
      <c r="G2424" s="20">
        <f t="shared" si="168"/>
        <v>22076</v>
      </c>
      <c r="H2424" s="21" t="str">
        <f>VLOOKUP(B2424,属性中转表!A:F,6,FALSE)</f>
        <v>"hp":59400,"atk":1650</v>
      </c>
      <c r="I2424" s="20" t="str">
        <f>IF(VLOOKUP(B2424,属性中转表!A:G,7,FALSE)=0,"",VLOOKUP(VLOOKUP(B2424,属性中转表!A:G,7,FALSE),属性中转表!$K$2:$P$21,6,0))&amp;IF(VLOOKUP(B2424,属性中转表!A:G,7,FALSE)&gt;=50,VLOOKUP(A2424,英雄数据表!A:K,9,0),IF(VLOOKUP(B2424,属性中转表!A:G,7,FALSE)&gt;=25,VLOOKUP(A2424,英雄数据表!A:K,5,0),""))</f>
        <v>"atk":300,"hp":5000,"undpspro":50</v>
      </c>
      <c r="J2424" s="20" t="str">
        <f>IF(I2424="","",属性中转表!$I$1&amp;(IF(VLOOKUP(B2424,属性中转表!A:G,7,FALSE)=0,0,VLOOKUP(VLOOKUP(B2424,属性中转表!A:G,7,FALSE),属性中转表!$K$2:$P$21,4,0)))+IFERROR(VLOOKUP(A2424,英雄数据表!A:K,IF(武魂!B2424&gt;=50,10,IF(武魂!B2424&gt;=25,6)),0),0))</f>
        <v>,"dpspro":50</v>
      </c>
      <c r="K2424" s="32" t="str">
        <f t="shared" si="169"/>
        <v>"atk":300,"hp":5000,"undpspro":50,"dpspro":50</v>
      </c>
      <c r="L2424" s="20" t="str">
        <f>IF(B2424&gt;=50,VLOOKUP(A2424,英雄数据表!A:L,11,FALSE),IF(B2424&gt;=25,VLOOKUP(A2424,英雄数据表!A:L,7,0),""))</f>
        <v/>
      </c>
      <c r="M2424" s="20" t="str">
        <f>IFERROR(VLOOKUP(B2424,属性中转表!$K$2:$O$21,5,FALSE),"")</f>
        <v/>
      </c>
      <c r="N2424" s="20" t="str">
        <f>IF(B2424=25,VLOOKUP(A2424,英雄数据表!A:L,8,FALSE),IF(B2424=50,VLOOKUP(A2424,英雄数据表!A:L,12,0),""))</f>
        <v/>
      </c>
    </row>
    <row r="2425" spans="1:14" x14ac:dyDescent="0.3">
      <c r="A2425" s="20">
        <v>22076</v>
      </c>
      <c r="B2425" s="21">
        <f t="shared" si="166"/>
        <v>24</v>
      </c>
      <c r="C2425" s="21">
        <v>5</v>
      </c>
      <c r="D2425" s="21">
        <f>VLOOKUP(A2425,英雄数据表!A:D,4,0)</f>
        <v>2</v>
      </c>
      <c r="E2425" s="20" t="str">
        <f>VLOOKUP(A2425,英雄数据表!A:C,3,0)</f>
        <v>狱雷头盔</v>
      </c>
      <c r="F2425" s="20">
        <f t="shared" si="167"/>
        <v>22076</v>
      </c>
      <c r="G2425" s="20">
        <f t="shared" si="168"/>
        <v>22076</v>
      </c>
      <c r="H2425" s="21" t="str">
        <f>VLOOKUP(B2425,属性中转表!A:F,6,FALSE)</f>
        <v>"hp":63000,"atk":1750</v>
      </c>
      <c r="I2425" s="20" t="str">
        <f>IF(VLOOKUP(B2425,属性中转表!A:G,7,FALSE)=0,"",VLOOKUP(VLOOKUP(B2425,属性中转表!A:G,7,FALSE),属性中转表!$K$2:$P$21,6,0))&amp;IF(VLOOKUP(B2425,属性中转表!A:G,7,FALSE)&gt;=50,VLOOKUP(A2425,英雄数据表!A:K,9,0),IF(VLOOKUP(B2425,属性中转表!A:G,7,FALSE)&gt;=25,VLOOKUP(A2425,英雄数据表!A:K,5,0),""))</f>
        <v>"atk":300,"hp":5000,"undpspro":50</v>
      </c>
      <c r="J2425" s="20" t="str">
        <f>IF(I2425="","",属性中转表!$I$1&amp;(IF(VLOOKUP(B2425,属性中转表!A:G,7,FALSE)=0,0,VLOOKUP(VLOOKUP(B2425,属性中转表!A:G,7,FALSE),属性中转表!$K$2:$P$21,4,0)))+IFERROR(VLOOKUP(A2425,英雄数据表!A:K,IF(武魂!B2425&gt;=50,10,IF(武魂!B2425&gt;=25,6)),0),0))</f>
        <v>,"dpspro":50</v>
      </c>
      <c r="K2425" s="32" t="str">
        <f t="shared" si="169"/>
        <v>"atk":300,"hp":5000,"undpspro":50,"dpspro":50</v>
      </c>
      <c r="L2425" s="20" t="str">
        <f>IF(B2425&gt;=50,VLOOKUP(A2425,英雄数据表!A:L,11,FALSE),IF(B2425&gt;=25,VLOOKUP(A2425,英雄数据表!A:L,7,0),""))</f>
        <v/>
      </c>
      <c r="M2425" s="20" t="str">
        <f>IFERROR(VLOOKUP(B2425,属性中转表!$K$2:$O$21,5,FALSE),"")</f>
        <v/>
      </c>
      <c r="N2425" s="20" t="str">
        <f>IF(B2425=25,VLOOKUP(A2425,英雄数据表!A:L,8,FALSE),IF(B2425=50,VLOOKUP(A2425,英雄数据表!A:L,12,0),""))</f>
        <v/>
      </c>
    </row>
    <row r="2426" spans="1:14" x14ac:dyDescent="0.3">
      <c r="A2426" s="20">
        <v>22076</v>
      </c>
      <c r="B2426" s="21">
        <f t="shared" si="166"/>
        <v>25</v>
      </c>
      <c r="C2426" s="21">
        <v>5</v>
      </c>
      <c r="D2426" s="21">
        <f>VLOOKUP(A2426,英雄数据表!A:D,4,0)</f>
        <v>2</v>
      </c>
      <c r="E2426" s="20" t="str">
        <f>VLOOKUP(A2426,英雄数据表!A:C,3,0)</f>
        <v>狱雷头盔</v>
      </c>
      <c r="F2426" s="20">
        <f t="shared" si="167"/>
        <v>22076</v>
      </c>
      <c r="G2426" s="20">
        <f t="shared" si="168"/>
        <v>22076</v>
      </c>
      <c r="H2426" s="21" t="str">
        <f>VLOOKUP(B2426,属性中转表!A:F,6,FALSE)</f>
        <v>"hp":66600,"atk":1850</v>
      </c>
      <c r="I2426" s="20" t="str">
        <f>IF(VLOOKUP(B2426,属性中转表!A:G,7,FALSE)=0,"",VLOOKUP(VLOOKUP(B2426,属性中转表!A:G,7,FALSE),属性中转表!$K$2:$P$21,6,0))&amp;IF(VLOOKUP(B2426,属性中转表!A:G,7,FALSE)&gt;=50,VLOOKUP(A2426,英雄数据表!A:K,9,0),IF(VLOOKUP(B2426,属性中转表!A:G,7,FALSE)&gt;=25,VLOOKUP(A2426,英雄数据表!A:K,5,0),""))</f>
        <v>"atk":300,"hp":5000,"undpspro":50</v>
      </c>
      <c r="J2426" s="20" t="str">
        <f>IF(I2426="","",属性中转表!$I$1&amp;(IF(VLOOKUP(B2426,属性中转表!A:G,7,FALSE)=0,0,VLOOKUP(VLOOKUP(B2426,属性中转表!A:G,7,FALSE),属性中转表!$K$2:$P$21,4,0)))+IFERROR(VLOOKUP(A2426,英雄数据表!A:K,IF(武魂!B2426&gt;=50,10,IF(武魂!B2426&gt;=25,6)),0),0))</f>
        <v>,"dpspro":50</v>
      </c>
      <c r="K2426" s="32" t="str">
        <f t="shared" si="169"/>
        <v>"atk":300,"hp":5000,"undpspro":50,"dpspro":50</v>
      </c>
      <c r="L2426" s="20" t="str">
        <f>IF(B2426&gt;=50,VLOOKUP(A2426,英雄数据表!A:L,11,FALSE),IF(B2426&gt;=25,VLOOKUP(A2426,英雄数据表!A:L,7,0),""))</f>
        <v>"2207601004"</v>
      </c>
      <c r="M2426" s="20" t="str">
        <f>IFERROR(VLOOKUP(B2426,属性中转表!$K$2:$O$21,5,FALSE),"")</f>
        <v/>
      </c>
      <c r="N2426" s="20" t="str">
        <f>IF(B2426=25,VLOOKUP(A2426,英雄数据表!A:L,8,FALSE),IF(B2426=50,VLOOKUP(A2426,英雄数据表!A:L,12,0),""))</f>
        <v>狂雷囚徒将深度眩晕已经被眩晕的目标，其普攻攻击的目标如果已经被眩晕，则有30%概率眩晕目标2回合</v>
      </c>
    </row>
    <row r="2427" spans="1:14" x14ac:dyDescent="0.3">
      <c r="A2427" s="20">
        <v>22076</v>
      </c>
      <c r="B2427" s="21">
        <f t="shared" si="166"/>
        <v>26</v>
      </c>
      <c r="C2427" s="21">
        <v>5</v>
      </c>
      <c r="D2427" s="21">
        <f>VLOOKUP(A2427,英雄数据表!A:D,4,0)</f>
        <v>2</v>
      </c>
      <c r="E2427" s="20" t="str">
        <f>VLOOKUP(A2427,英雄数据表!A:C,3,0)</f>
        <v>狱雷头盔</v>
      </c>
      <c r="F2427" s="20">
        <f t="shared" si="167"/>
        <v>22076</v>
      </c>
      <c r="G2427" s="20">
        <f t="shared" si="168"/>
        <v>22076</v>
      </c>
      <c r="H2427" s="21" t="str">
        <f>VLOOKUP(B2427,属性中转表!A:F,6,FALSE)</f>
        <v>"hp":70200,"atk":1950</v>
      </c>
      <c r="I2427" s="20" t="str">
        <f>IF(VLOOKUP(B2427,属性中转表!A:G,7,FALSE)=0,"",VLOOKUP(VLOOKUP(B2427,属性中转表!A:G,7,FALSE),属性中转表!$K$2:$P$21,6,0))&amp;IF(VLOOKUP(B2427,属性中转表!A:G,7,FALSE)&gt;=50,VLOOKUP(A2427,英雄数据表!A:K,9,0),IF(VLOOKUP(B2427,属性中转表!A:G,7,FALSE)&gt;=25,VLOOKUP(A2427,英雄数据表!A:K,5,0),""))</f>
        <v>"atk":300,"hp":5000,"undpspro":50</v>
      </c>
      <c r="J2427" s="20" t="str">
        <f>IF(I2427="","",属性中转表!$I$1&amp;(IF(VLOOKUP(B2427,属性中转表!A:G,7,FALSE)=0,0,VLOOKUP(VLOOKUP(B2427,属性中转表!A:G,7,FALSE),属性中转表!$K$2:$P$21,4,0)))+IFERROR(VLOOKUP(A2427,英雄数据表!A:K,IF(武魂!B2427&gt;=50,10,IF(武魂!B2427&gt;=25,6)),0),0))</f>
        <v>,"dpspro":50</v>
      </c>
      <c r="K2427" s="32" t="str">
        <f t="shared" si="169"/>
        <v>"atk":300,"hp":5000,"undpspro":50,"dpspro":50</v>
      </c>
      <c r="L2427" s="20" t="str">
        <f>IF(B2427&gt;=50,VLOOKUP(A2427,英雄数据表!A:L,11,FALSE),IF(B2427&gt;=25,VLOOKUP(A2427,英雄数据表!A:L,7,0),""))</f>
        <v>"2207601004"</v>
      </c>
      <c r="M2427" s="20" t="str">
        <f>IFERROR(VLOOKUP(B2427,属性中转表!$K$2:$O$21,5,FALSE),"")</f>
        <v/>
      </c>
      <c r="N2427" s="20" t="str">
        <f>IF(B2427=25,VLOOKUP(A2427,英雄数据表!A:L,8,FALSE),IF(B2427=50,VLOOKUP(A2427,英雄数据表!A:L,12,0),""))</f>
        <v/>
      </c>
    </row>
    <row r="2428" spans="1:14" x14ac:dyDescent="0.3">
      <c r="A2428" s="20">
        <v>22076</v>
      </c>
      <c r="B2428" s="21">
        <f t="shared" si="166"/>
        <v>27</v>
      </c>
      <c r="C2428" s="21">
        <v>5</v>
      </c>
      <c r="D2428" s="21">
        <f>VLOOKUP(A2428,英雄数据表!A:D,4,0)</f>
        <v>2</v>
      </c>
      <c r="E2428" s="20" t="str">
        <f>VLOOKUP(A2428,英雄数据表!A:C,3,0)</f>
        <v>狱雷头盔</v>
      </c>
      <c r="F2428" s="20">
        <f t="shared" si="167"/>
        <v>22076</v>
      </c>
      <c r="G2428" s="20">
        <f t="shared" si="168"/>
        <v>22076</v>
      </c>
      <c r="H2428" s="21" t="str">
        <f>VLOOKUP(B2428,属性中转表!A:F,6,FALSE)</f>
        <v>"hp":73800,"atk":2050</v>
      </c>
      <c r="I2428" s="20" t="str">
        <f>IF(VLOOKUP(B2428,属性中转表!A:G,7,FALSE)=0,"",VLOOKUP(VLOOKUP(B2428,属性中转表!A:G,7,FALSE),属性中转表!$K$2:$P$21,6,0))&amp;IF(VLOOKUP(B2428,属性中转表!A:G,7,FALSE)&gt;=50,VLOOKUP(A2428,英雄数据表!A:K,9,0),IF(VLOOKUP(B2428,属性中转表!A:G,7,FALSE)&gt;=25,VLOOKUP(A2428,英雄数据表!A:K,5,0),""))</f>
        <v>"atk":300,"hp":5000,"undpspro":50</v>
      </c>
      <c r="J2428" s="20" t="str">
        <f>IF(I2428="","",属性中转表!$I$1&amp;(IF(VLOOKUP(B2428,属性中转表!A:G,7,FALSE)=0,0,VLOOKUP(VLOOKUP(B2428,属性中转表!A:G,7,FALSE),属性中转表!$K$2:$P$21,4,0)))+IFERROR(VLOOKUP(A2428,英雄数据表!A:K,IF(武魂!B2428&gt;=50,10,IF(武魂!B2428&gt;=25,6)),0),0))</f>
        <v>,"dpspro":50</v>
      </c>
      <c r="K2428" s="32" t="str">
        <f t="shared" si="169"/>
        <v>"atk":300,"hp":5000,"undpspro":50,"dpspro":50</v>
      </c>
      <c r="L2428" s="20" t="str">
        <f>IF(B2428&gt;=50,VLOOKUP(A2428,英雄数据表!A:L,11,FALSE),IF(B2428&gt;=25,VLOOKUP(A2428,英雄数据表!A:L,7,0),""))</f>
        <v>"2207601004"</v>
      </c>
      <c r="M2428" s="20" t="str">
        <f>IFERROR(VLOOKUP(B2428,属性中转表!$K$2:$O$21,5,FALSE),"")</f>
        <v/>
      </c>
      <c r="N2428" s="20" t="str">
        <f>IF(B2428=25,VLOOKUP(A2428,英雄数据表!A:L,8,FALSE),IF(B2428=50,VLOOKUP(A2428,英雄数据表!A:L,12,0),""))</f>
        <v/>
      </c>
    </row>
    <row r="2429" spans="1:14" x14ac:dyDescent="0.3">
      <c r="A2429" s="20">
        <v>22076</v>
      </c>
      <c r="B2429" s="21">
        <f t="shared" si="166"/>
        <v>28</v>
      </c>
      <c r="C2429" s="21">
        <v>5</v>
      </c>
      <c r="D2429" s="21">
        <f>VLOOKUP(A2429,英雄数据表!A:D,4,0)</f>
        <v>2</v>
      </c>
      <c r="E2429" s="20" t="str">
        <f>VLOOKUP(A2429,英雄数据表!A:C,3,0)</f>
        <v>狱雷头盔</v>
      </c>
      <c r="F2429" s="20">
        <f t="shared" si="167"/>
        <v>22076</v>
      </c>
      <c r="G2429" s="20">
        <f t="shared" si="168"/>
        <v>22076</v>
      </c>
      <c r="H2429" s="21" t="str">
        <f>VLOOKUP(B2429,属性中转表!A:F,6,FALSE)</f>
        <v>"hp":77400,"atk":2150</v>
      </c>
      <c r="I2429" s="20" t="str">
        <f>IF(VLOOKUP(B2429,属性中转表!A:G,7,FALSE)=0,"",VLOOKUP(VLOOKUP(B2429,属性中转表!A:G,7,FALSE),属性中转表!$K$2:$P$21,6,0))&amp;IF(VLOOKUP(B2429,属性中转表!A:G,7,FALSE)&gt;=50,VLOOKUP(A2429,英雄数据表!A:K,9,0),IF(VLOOKUP(B2429,属性中转表!A:G,7,FALSE)&gt;=25,VLOOKUP(A2429,英雄数据表!A:K,5,0),""))</f>
        <v>"atk":300,"hp":5000,"undpspro":50</v>
      </c>
      <c r="J2429" s="20" t="str">
        <f>IF(I2429="","",属性中转表!$I$1&amp;(IF(VLOOKUP(B2429,属性中转表!A:G,7,FALSE)=0,0,VLOOKUP(VLOOKUP(B2429,属性中转表!A:G,7,FALSE),属性中转表!$K$2:$P$21,4,0)))+IFERROR(VLOOKUP(A2429,英雄数据表!A:K,IF(武魂!B2429&gt;=50,10,IF(武魂!B2429&gt;=25,6)),0),0))</f>
        <v>,"dpspro":50</v>
      </c>
      <c r="K2429" s="32" t="str">
        <f t="shared" si="169"/>
        <v>"atk":300,"hp":5000,"undpspro":50,"dpspro":50</v>
      </c>
      <c r="L2429" s="20" t="str">
        <f>IF(B2429&gt;=50,VLOOKUP(A2429,英雄数据表!A:L,11,FALSE),IF(B2429&gt;=25,VLOOKUP(A2429,英雄数据表!A:L,7,0),""))</f>
        <v>"2207601004"</v>
      </c>
      <c r="M2429" s="20" t="str">
        <f>IFERROR(VLOOKUP(B2429,属性中转表!$K$2:$O$21,5,FALSE),"")</f>
        <v/>
      </c>
      <c r="N2429" s="20" t="str">
        <f>IF(B2429=25,VLOOKUP(A2429,英雄数据表!A:L,8,FALSE),IF(B2429=50,VLOOKUP(A2429,英雄数据表!A:L,12,0),""))</f>
        <v/>
      </c>
    </row>
    <row r="2430" spans="1:14" x14ac:dyDescent="0.3">
      <c r="A2430" s="20">
        <v>22076</v>
      </c>
      <c r="B2430" s="21">
        <f t="shared" si="166"/>
        <v>29</v>
      </c>
      <c r="C2430" s="21">
        <v>5</v>
      </c>
      <c r="D2430" s="21">
        <f>VLOOKUP(A2430,英雄数据表!A:D,4,0)</f>
        <v>2</v>
      </c>
      <c r="E2430" s="20" t="str">
        <f>VLOOKUP(A2430,英雄数据表!A:C,3,0)</f>
        <v>狱雷头盔</v>
      </c>
      <c r="F2430" s="20">
        <f t="shared" si="167"/>
        <v>22076</v>
      </c>
      <c r="G2430" s="20">
        <f t="shared" si="168"/>
        <v>22076</v>
      </c>
      <c r="H2430" s="21" t="str">
        <f>VLOOKUP(B2430,属性中转表!A:F,6,FALSE)</f>
        <v>"hp":81000,"atk":2250</v>
      </c>
      <c r="I2430" s="20" t="str">
        <f>IF(VLOOKUP(B2430,属性中转表!A:G,7,FALSE)=0,"",VLOOKUP(VLOOKUP(B2430,属性中转表!A:G,7,FALSE),属性中转表!$K$2:$P$21,6,0))&amp;IF(VLOOKUP(B2430,属性中转表!A:G,7,FALSE)&gt;=50,VLOOKUP(A2430,英雄数据表!A:K,9,0),IF(VLOOKUP(B2430,属性中转表!A:G,7,FALSE)&gt;=25,VLOOKUP(A2430,英雄数据表!A:K,5,0),""))</f>
        <v>"atk":300,"hp":5000,"undpspro":50</v>
      </c>
      <c r="J2430" s="20" t="str">
        <f>IF(I2430="","",属性中转表!$I$1&amp;(IF(VLOOKUP(B2430,属性中转表!A:G,7,FALSE)=0,0,VLOOKUP(VLOOKUP(B2430,属性中转表!A:G,7,FALSE),属性中转表!$K$2:$P$21,4,0)))+IFERROR(VLOOKUP(A2430,英雄数据表!A:K,IF(武魂!B2430&gt;=50,10,IF(武魂!B2430&gt;=25,6)),0),0))</f>
        <v>,"dpspro":50</v>
      </c>
      <c r="K2430" s="32" t="str">
        <f t="shared" si="169"/>
        <v>"atk":300,"hp":5000,"undpspro":50,"dpspro":50</v>
      </c>
      <c r="L2430" s="20" t="str">
        <f>IF(B2430&gt;=50,VLOOKUP(A2430,英雄数据表!A:L,11,FALSE),IF(B2430&gt;=25,VLOOKUP(A2430,英雄数据表!A:L,7,0),""))</f>
        <v>"2207601004"</v>
      </c>
      <c r="M2430" s="20" t="str">
        <f>IFERROR(VLOOKUP(B2430,属性中转表!$K$2:$O$21,5,FALSE),"")</f>
        <v/>
      </c>
      <c r="N2430" s="20" t="str">
        <f>IF(B2430=25,VLOOKUP(A2430,英雄数据表!A:L,8,FALSE),IF(B2430=50,VLOOKUP(A2430,英雄数据表!A:L,12,0),""))</f>
        <v/>
      </c>
    </row>
    <row r="2431" spans="1:14" x14ac:dyDescent="0.3">
      <c r="A2431" s="20">
        <v>22076</v>
      </c>
      <c r="B2431" s="21">
        <f t="shared" si="166"/>
        <v>30</v>
      </c>
      <c r="C2431" s="21">
        <v>5</v>
      </c>
      <c r="D2431" s="21">
        <f>VLOOKUP(A2431,英雄数据表!A:D,4,0)</f>
        <v>2</v>
      </c>
      <c r="E2431" s="20" t="str">
        <f>VLOOKUP(A2431,英雄数据表!A:C,3,0)</f>
        <v>狱雷头盔</v>
      </c>
      <c r="F2431" s="20">
        <f t="shared" si="167"/>
        <v>22076</v>
      </c>
      <c r="G2431" s="20">
        <f t="shared" si="168"/>
        <v>22076</v>
      </c>
      <c r="H2431" s="21" t="str">
        <f>VLOOKUP(B2431,属性中转表!A:F,6,FALSE)</f>
        <v>"hp":84600,"atk":2350</v>
      </c>
      <c r="I2431" s="20" t="str">
        <f>IF(VLOOKUP(B2431,属性中转表!A:G,7,FALSE)=0,"",VLOOKUP(VLOOKUP(B2431,属性中转表!A:G,7,FALSE),属性中转表!$K$2:$P$21,6,0))&amp;IF(VLOOKUP(B2431,属性中转表!A:G,7,FALSE)&gt;=50,VLOOKUP(A2431,英雄数据表!A:K,9,0),IF(VLOOKUP(B2431,属性中转表!A:G,7,FALSE)&gt;=25,VLOOKUP(A2431,英雄数据表!A:K,5,0),""))</f>
        <v>"atk":300,"hp":5000,"undpspro":100</v>
      </c>
      <c r="J2431" s="20" t="str">
        <f>IF(I2431="","",属性中转表!$I$1&amp;(IF(VLOOKUP(B2431,属性中转表!A:G,7,FALSE)=0,0,VLOOKUP(VLOOKUP(B2431,属性中转表!A:G,7,FALSE),属性中转表!$K$2:$P$21,4,0)))+IFERROR(VLOOKUP(A2431,英雄数据表!A:K,IF(武魂!B2431&gt;=50,10,IF(武魂!B2431&gt;=25,6)),0),0))</f>
        <v>,"dpspro":50</v>
      </c>
      <c r="K2431" s="32" t="str">
        <f t="shared" si="169"/>
        <v>"atk":300,"hp":5000,"undpspro":100,"dpspro":50</v>
      </c>
      <c r="L2431" s="20" t="str">
        <f>IF(B2431&gt;=50,VLOOKUP(A2431,英雄数据表!A:L,11,FALSE),IF(B2431&gt;=25,VLOOKUP(A2431,英雄数据表!A:L,7,0),""))</f>
        <v>"2207601004"</v>
      </c>
      <c r="M2431" s="20" t="str">
        <f>IFERROR(VLOOKUP(B2431,属性中转表!$K$2:$O$21,5,FALSE),"")</f>
        <v>"undpspro":50</v>
      </c>
      <c r="N2431" s="20" t="str">
        <f>IF(B2431=25,VLOOKUP(A2431,英雄数据表!A:L,8,FALSE),IF(B2431=50,VLOOKUP(A2431,英雄数据表!A:L,12,0),""))</f>
        <v/>
      </c>
    </row>
    <row r="2432" spans="1:14" x14ac:dyDescent="0.3">
      <c r="A2432" s="20">
        <v>22076</v>
      </c>
      <c r="B2432" s="21">
        <f t="shared" si="166"/>
        <v>31</v>
      </c>
      <c r="C2432" s="21">
        <v>5</v>
      </c>
      <c r="D2432" s="21">
        <f>VLOOKUP(A2432,英雄数据表!A:D,4,0)</f>
        <v>2</v>
      </c>
      <c r="E2432" s="20" t="str">
        <f>VLOOKUP(A2432,英雄数据表!A:C,3,0)</f>
        <v>狱雷头盔</v>
      </c>
      <c r="F2432" s="20">
        <f t="shared" si="167"/>
        <v>22076</v>
      </c>
      <c r="G2432" s="20">
        <f t="shared" si="168"/>
        <v>22076</v>
      </c>
      <c r="H2432" s="21" t="str">
        <f>VLOOKUP(B2432,属性中转表!A:F,6,FALSE)</f>
        <v>"hp":89100,"atk":2475</v>
      </c>
      <c r="I2432" s="20" t="str">
        <f>IF(VLOOKUP(B2432,属性中转表!A:G,7,FALSE)=0,"",VLOOKUP(VLOOKUP(B2432,属性中转表!A:G,7,FALSE),属性中转表!$K$2:$P$21,6,0))&amp;IF(VLOOKUP(B2432,属性中转表!A:G,7,FALSE)&gt;=50,VLOOKUP(A2432,英雄数据表!A:K,9,0),IF(VLOOKUP(B2432,属性中转表!A:G,7,FALSE)&gt;=25,VLOOKUP(A2432,英雄数据表!A:K,5,0),""))</f>
        <v>"atk":300,"hp":5000,"undpspro":100</v>
      </c>
      <c r="J2432" s="20" t="str">
        <f>IF(I2432="","",属性中转表!$I$1&amp;(IF(VLOOKUP(B2432,属性中转表!A:G,7,FALSE)=0,0,VLOOKUP(VLOOKUP(B2432,属性中转表!A:G,7,FALSE),属性中转表!$K$2:$P$21,4,0)))+IFERROR(VLOOKUP(A2432,英雄数据表!A:K,IF(武魂!B2432&gt;=50,10,IF(武魂!B2432&gt;=25,6)),0),0))</f>
        <v>,"dpspro":50</v>
      </c>
      <c r="K2432" s="32" t="str">
        <f t="shared" si="169"/>
        <v>"atk":300,"hp":5000,"undpspro":100,"dpspro":50</v>
      </c>
      <c r="L2432" s="20" t="str">
        <f>IF(B2432&gt;=50,VLOOKUP(A2432,英雄数据表!A:L,11,FALSE),IF(B2432&gt;=25,VLOOKUP(A2432,英雄数据表!A:L,7,0),""))</f>
        <v>"2207601004"</v>
      </c>
      <c r="M2432" s="20" t="str">
        <f>IFERROR(VLOOKUP(B2432,属性中转表!$K$2:$O$21,5,FALSE),"")</f>
        <v/>
      </c>
      <c r="N2432" s="20" t="str">
        <f>IF(B2432=25,VLOOKUP(A2432,英雄数据表!A:L,8,FALSE),IF(B2432=50,VLOOKUP(A2432,英雄数据表!A:L,12,0),""))</f>
        <v/>
      </c>
    </row>
    <row r="2433" spans="1:14" x14ac:dyDescent="0.3">
      <c r="A2433" s="20">
        <v>22076</v>
      </c>
      <c r="B2433" s="21">
        <f t="shared" si="166"/>
        <v>32</v>
      </c>
      <c r="C2433" s="21">
        <v>5</v>
      </c>
      <c r="D2433" s="21">
        <f>VLOOKUP(A2433,英雄数据表!A:D,4,0)</f>
        <v>2</v>
      </c>
      <c r="E2433" s="20" t="str">
        <f>VLOOKUP(A2433,英雄数据表!A:C,3,0)</f>
        <v>狱雷头盔</v>
      </c>
      <c r="F2433" s="20">
        <f t="shared" si="167"/>
        <v>22076</v>
      </c>
      <c r="G2433" s="20">
        <f t="shared" si="168"/>
        <v>22076</v>
      </c>
      <c r="H2433" s="21" t="str">
        <f>VLOOKUP(B2433,属性中转表!A:F,6,FALSE)</f>
        <v>"hp":93600,"atk":2600</v>
      </c>
      <c r="I2433" s="20" t="str">
        <f>IF(VLOOKUP(B2433,属性中转表!A:G,7,FALSE)=0,"",VLOOKUP(VLOOKUP(B2433,属性中转表!A:G,7,FALSE),属性中转表!$K$2:$P$21,6,0))&amp;IF(VLOOKUP(B2433,属性中转表!A:G,7,FALSE)&gt;=50,VLOOKUP(A2433,英雄数据表!A:K,9,0),IF(VLOOKUP(B2433,属性中转表!A:G,7,FALSE)&gt;=25,VLOOKUP(A2433,英雄数据表!A:K,5,0),""))</f>
        <v>"atk":300,"hp":5000,"undpspro":100</v>
      </c>
      <c r="J2433" s="20" t="str">
        <f>IF(I2433="","",属性中转表!$I$1&amp;(IF(VLOOKUP(B2433,属性中转表!A:G,7,FALSE)=0,0,VLOOKUP(VLOOKUP(B2433,属性中转表!A:G,7,FALSE),属性中转表!$K$2:$P$21,4,0)))+IFERROR(VLOOKUP(A2433,英雄数据表!A:K,IF(武魂!B2433&gt;=50,10,IF(武魂!B2433&gt;=25,6)),0),0))</f>
        <v>,"dpspro":50</v>
      </c>
      <c r="K2433" s="32" t="str">
        <f t="shared" si="169"/>
        <v>"atk":300,"hp":5000,"undpspro":100,"dpspro":50</v>
      </c>
      <c r="L2433" s="20" t="str">
        <f>IF(B2433&gt;=50,VLOOKUP(A2433,英雄数据表!A:L,11,FALSE),IF(B2433&gt;=25,VLOOKUP(A2433,英雄数据表!A:L,7,0),""))</f>
        <v>"2207601004"</v>
      </c>
      <c r="M2433" s="20" t="str">
        <f>IFERROR(VLOOKUP(B2433,属性中转表!$K$2:$O$21,5,FALSE),"")</f>
        <v/>
      </c>
      <c r="N2433" s="20" t="str">
        <f>IF(B2433=25,VLOOKUP(A2433,英雄数据表!A:L,8,FALSE),IF(B2433=50,VLOOKUP(A2433,英雄数据表!A:L,12,0),""))</f>
        <v/>
      </c>
    </row>
    <row r="2434" spans="1:14" x14ac:dyDescent="0.3">
      <c r="A2434" s="20">
        <v>22076</v>
      </c>
      <c r="B2434" s="21">
        <f t="shared" si="166"/>
        <v>33</v>
      </c>
      <c r="C2434" s="21">
        <v>5</v>
      </c>
      <c r="D2434" s="21">
        <f>VLOOKUP(A2434,英雄数据表!A:D,4,0)</f>
        <v>2</v>
      </c>
      <c r="E2434" s="20" t="str">
        <f>VLOOKUP(A2434,英雄数据表!A:C,3,0)</f>
        <v>狱雷头盔</v>
      </c>
      <c r="F2434" s="20">
        <f t="shared" si="167"/>
        <v>22076</v>
      </c>
      <c r="G2434" s="20">
        <f t="shared" si="168"/>
        <v>22076</v>
      </c>
      <c r="H2434" s="21" t="str">
        <f>VLOOKUP(B2434,属性中转表!A:F,6,FALSE)</f>
        <v>"hp":98100,"atk":2725</v>
      </c>
      <c r="I2434" s="20" t="str">
        <f>IF(VLOOKUP(B2434,属性中转表!A:G,7,FALSE)=0,"",VLOOKUP(VLOOKUP(B2434,属性中转表!A:G,7,FALSE),属性中转表!$K$2:$P$21,6,0))&amp;IF(VLOOKUP(B2434,属性中转表!A:G,7,FALSE)&gt;=50,VLOOKUP(A2434,英雄数据表!A:K,9,0),IF(VLOOKUP(B2434,属性中转表!A:G,7,FALSE)&gt;=25,VLOOKUP(A2434,英雄数据表!A:K,5,0),""))</f>
        <v>"atk":300,"hp":5000,"undpspro":100</v>
      </c>
      <c r="J2434" s="20" t="str">
        <f>IF(I2434="","",属性中转表!$I$1&amp;(IF(VLOOKUP(B2434,属性中转表!A:G,7,FALSE)=0,0,VLOOKUP(VLOOKUP(B2434,属性中转表!A:G,7,FALSE),属性中转表!$K$2:$P$21,4,0)))+IFERROR(VLOOKUP(A2434,英雄数据表!A:K,IF(武魂!B2434&gt;=50,10,IF(武魂!B2434&gt;=25,6)),0),0))</f>
        <v>,"dpspro":50</v>
      </c>
      <c r="K2434" s="32" t="str">
        <f t="shared" si="169"/>
        <v>"atk":300,"hp":5000,"undpspro":100,"dpspro":50</v>
      </c>
      <c r="L2434" s="20" t="str">
        <f>IF(B2434&gt;=50,VLOOKUP(A2434,英雄数据表!A:L,11,FALSE),IF(B2434&gt;=25,VLOOKUP(A2434,英雄数据表!A:L,7,0),""))</f>
        <v>"2207601004"</v>
      </c>
      <c r="M2434" s="20" t="str">
        <f>IFERROR(VLOOKUP(B2434,属性中转表!$K$2:$O$21,5,FALSE),"")</f>
        <v/>
      </c>
      <c r="N2434" s="20" t="str">
        <f>IF(B2434=25,VLOOKUP(A2434,英雄数据表!A:L,8,FALSE),IF(B2434=50,VLOOKUP(A2434,英雄数据表!A:L,12,0),""))</f>
        <v/>
      </c>
    </row>
    <row r="2435" spans="1:14" x14ac:dyDescent="0.3">
      <c r="A2435" s="20">
        <v>22076</v>
      </c>
      <c r="B2435" s="21">
        <f t="shared" si="166"/>
        <v>34</v>
      </c>
      <c r="C2435" s="21">
        <v>5</v>
      </c>
      <c r="D2435" s="21">
        <f>VLOOKUP(A2435,英雄数据表!A:D,4,0)</f>
        <v>2</v>
      </c>
      <c r="E2435" s="20" t="str">
        <f>VLOOKUP(A2435,英雄数据表!A:C,3,0)</f>
        <v>狱雷头盔</v>
      </c>
      <c r="F2435" s="20">
        <f t="shared" si="167"/>
        <v>22076</v>
      </c>
      <c r="G2435" s="20">
        <f t="shared" si="168"/>
        <v>22076</v>
      </c>
      <c r="H2435" s="21" t="str">
        <f>VLOOKUP(B2435,属性中转表!A:F,6,FALSE)</f>
        <v>"hp":102600,"atk":2850</v>
      </c>
      <c r="I2435" s="20" t="str">
        <f>IF(VLOOKUP(B2435,属性中转表!A:G,7,FALSE)=0,"",VLOOKUP(VLOOKUP(B2435,属性中转表!A:G,7,FALSE),属性中转表!$K$2:$P$21,6,0))&amp;IF(VLOOKUP(B2435,属性中转表!A:G,7,FALSE)&gt;=50,VLOOKUP(A2435,英雄数据表!A:K,9,0),IF(VLOOKUP(B2435,属性中转表!A:G,7,FALSE)&gt;=25,VLOOKUP(A2435,英雄数据表!A:K,5,0),""))</f>
        <v>"atk":300,"hp":5000,"undpspro":100</v>
      </c>
      <c r="J2435" s="20" t="str">
        <f>IF(I2435="","",属性中转表!$I$1&amp;(IF(VLOOKUP(B2435,属性中转表!A:G,7,FALSE)=0,0,VLOOKUP(VLOOKUP(B2435,属性中转表!A:G,7,FALSE),属性中转表!$K$2:$P$21,4,0)))+IFERROR(VLOOKUP(A2435,英雄数据表!A:K,IF(武魂!B2435&gt;=50,10,IF(武魂!B2435&gt;=25,6)),0),0))</f>
        <v>,"dpspro":50</v>
      </c>
      <c r="K2435" s="32" t="str">
        <f t="shared" si="169"/>
        <v>"atk":300,"hp":5000,"undpspro":100,"dpspro":50</v>
      </c>
      <c r="L2435" s="20" t="str">
        <f>IF(B2435&gt;=50,VLOOKUP(A2435,英雄数据表!A:L,11,FALSE),IF(B2435&gt;=25,VLOOKUP(A2435,英雄数据表!A:L,7,0),""))</f>
        <v>"2207601004"</v>
      </c>
      <c r="M2435" s="20" t="str">
        <f>IFERROR(VLOOKUP(B2435,属性中转表!$K$2:$O$21,5,FALSE),"")</f>
        <v/>
      </c>
      <c r="N2435" s="20" t="str">
        <f>IF(B2435=25,VLOOKUP(A2435,英雄数据表!A:L,8,FALSE),IF(B2435=50,VLOOKUP(A2435,英雄数据表!A:L,12,0),""))</f>
        <v/>
      </c>
    </row>
    <row r="2436" spans="1:14" x14ac:dyDescent="0.3">
      <c r="A2436" s="20">
        <v>22076</v>
      </c>
      <c r="B2436" s="21">
        <f t="shared" si="166"/>
        <v>35</v>
      </c>
      <c r="C2436" s="21">
        <v>5</v>
      </c>
      <c r="D2436" s="21">
        <f>VLOOKUP(A2436,英雄数据表!A:D,4,0)</f>
        <v>2</v>
      </c>
      <c r="E2436" s="20" t="str">
        <f>VLOOKUP(A2436,英雄数据表!A:C,3,0)</f>
        <v>狱雷头盔</v>
      </c>
      <c r="F2436" s="20">
        <f t="shared" si="167"/>
        <v>22076</v>
      </c>
      <c r="G2436" s="20">
        <f t="shared" si="168"/>
        <v>22076</v>
      </c>
      <c r="H2436" s="21" t="str">
        <f>VLOOKUP(B2436,属性中转表!A:F,6,FALSE)</f>
        <v>"hp":107100,"atk":2975</v>
      </c>
      <c r="I2436" s="20" t="str">
        <f>IF(VLOOKUP(B2436,属性中转表!A:G,7,FALSE)=0,"",VLOOKUP(VLOOKUP(B2436,属性中转表!A:G,7,FALSE),属性中转表!$K$2:$P$21,6,0))&amp;IF(VLOOKUP(B2436,属性中转表!A:G,7,FALSE)&gt;=50,VLOOKUP(A2436,英雄数据表!A:K,9,0),IF(VLOOKUP(B2436,属性中转表!A:G,7,FALSE)&gt;=25,VLOOKUP(A2436,英雄数据表!A:K,5,0),""))</f>
        <v>"atk":300,"hp":5000,"undpspro":100</v>
      </c>
      <c r="J2436" s="20" t="str">
        <f>IF(I2436="","",属性中转表!$I$1&amp;(IF(VLOOKUP(B2436,属性中转表!A:G,7,FALSE)=0,0,VLOOKUP(VLOOKUP(B2436,属性中转表!A:G,7,FALSE),属性中转表!$K$2:$P$21,4,0)))+IFERROR(VLOOKUP(A2436,英雄数据表!A:K,IF(武魂!B2436&gt;=50,10,IF(武魂!B2436&gt;=25,6)),0),0))</f>
        <v>,"dpspro":100</v>
      </c>
      <c r="K2436" s="32" t="str">
        <f t="shared" si="169"/>
        <v>"atk":300,"hp":5000,"undpspro":100,"dpspro":100</v>
      </c>
      <c r="L2436" s="20" t="str">
        <f>IF(B2436&gt;=50,VLOOKUP(A2436,英雄数据表!A:L,11,FALSE),IF(B2436&gt;=25,VLOOKUP(A2436,英雄数据表!A:L,7,0),""))</f>
        <v>"2207601004"</v>
      </c>
      <c r="M2436" s="20" t="str">
        <f>IFERROR(VLOOKUP(B2436,属性中转表!$K$2:$O$21,5,FALSE),"")</f>
        <v>"dpspro":50</v>
      </c>
      <c r="N2436" s="20" t="str">
        <f>IF(B2436=25,VLOOKUP(A2436,英雄数据表!A:L,8,FALSE),IF(B2436=50,VLOOKUP(A2436,英雄数据表!A:L,12,0),""))</f>
        <v/>
      </c>
    </row>
    <row r="2437" spans="1:14" x14ac:dyDescent="0.3">
      <c r="A2437" s="20">
        <v>22076</v>
      </c>
      <c r="B2437" s="21">
        <f t="shared" si="166"/>
        <v>36</v>
      </c>
      <c r="C2437" s="21">
        <v>5</v>
      </c>
      <c r="D2437" s="21">
        <f>VLOOKUP(A2437,英雄数据表!A:D,4,0)</f>
        <v>2</v>
      </c>
      <c r="E2437" s="20" t="str">
        <f>VLOOKUP(A2437,英雄数据表!A:C,3,0)</f>
        <v>狱雷头盔</v>
      </c>
      <c r="F2437" s="20">
        <f t="shared" si="167"/>
        <v>22076</v>
      </c>
      <c r="G2437" s="20">
        <f t="shared" si="168"/>
        <v>22076</v>
      </c>
      <c r="H2437" s="21" t="str">
        <f>VLOOKUP(B2437,属性中转表!A:F,6,FALSE)</f>
        <v>"hp":111600,"atk":3100</v>
      </c>
      <c r="I2437" s="20" t="str">
        <f>IF(VLOOKUP(B2437,属性中转表!A:G,7,FALSE)=0,"",VLOOKUP(VLOOKUP(B2437,属性中转表!A:G,7,FALSE),属性中转表!$K$2:$P$21,6,0))&amp;IF(VLOOKUP(B2437,属性中转表!A:G,7,FALSE)&gt;=50,VLOOKUP(A2437,英雄数据表!A:K,9,0),IF(VLOOKUP(B2437,属性中转表!A:G,7,FALSE)&gt;=25,VLOOKUP(A2437,英雄数据表!A:K,5,0),""))</f>
        <v>"atk":300,"hp":5000,"undpspro":100</v>
      </c>
      <c r="J2437" s="20" t="str">
        <f>IF(I2437="","",属性中转表!$I$1&amp;(IF(VLOOKUP(B2437,属性中转表!A:G,7,FALSE)=0,0,VLOOKUP(VLOOKUP(B2437,属性中转表!A:G,7,FALSE),属性中转表!$K$2:$P$21,4,0)))+IFERROR(VLOOKUP(A2437,英雄数据表!A:K,IF(武魂!B2437&gt;=50,10,IF(武魂!B2437&gt;=25,6)),0),0))</f>
        <v>,"dpspro":100</v>
      </c>
      <c r="K2437" s="32" t="str">
        <f t="shared" si="169"/>
        <v>"atk":300,"hp":5000,"undpspro":100,"dpspro":100</v>
      </c>
      <c r="L2437" s="20" t="str">
        <f>IF(B2437&gt;=50,VLOOKUP(A2437,英雄数据表!A:L,11,FALSE),IF(B2437&gt;=25,VLOOKUP(A2437,英雄数据表!A:L,7,0),""))</f>
        <v>"2207601004"</v>
      </c>
      <c r="M2437" s="20" t="str">
        <f>IFERROR(VLOOKUP(B2437,属性中转表!$K$2:$O$21,5,FALSE),"")</f>
        <v/>
      </c>
      <c r="N2437" s="20" t="str">
        <f>IF(B2437=25,VLOOKUP(A2437,英雄数据表!A:L,8,FALSE),IF(B2437=50,VLOOKUP(A2437,英雄数据表!A:L,12,0),""))</f>
        <v/>
      </c>
    </row>
    <row r="2438" spans="1:14" x14ac:dyDescent="0.3">
      <c r="A2438" s="20">
        <v>22076</v>
      </c>
      <c r="B2438" s="21">
        <f t="shared" si="166"/>
        <v>37</v>
      </c>
      <c r="C2438" s="21">
        <v>5</v>
      </c>
      <c r="D2438" s="21">
        <f>VLOOKUP(A2438,英雄数据表!A:D,4,0)</f>
        <v>2</v>
      </c>
      <c r="E2438" s="20" t="str">
        <f>VLOOKUP(A2438,英雄数据表!A:C,3,0)</f>
        <v>狱雷头盔</v>
      </c>
      <c r="F2438" s="20">
        <f t="shared" si="167"/>
        <v>22076</v>
      </c>
      <c r="G2438" s="20">
        <f t="shared" si="168"/>
        <v>22076</v>
      </c>
      <c r="H2438" s="21" t="str">
        <f>VLOOKUP(B2438,属性中转表!A:F,6,FALSE)</f>
        <v>"hp":116100,"atk":3225</v>
      </c>
      <c r="I2438" s="20" t="str">
        <f>IF(VLOOKUP(B2438,属性中转表!A:G,7,FALSE)=0,"",VLOOKUP(VLOOKUP(B2438,属性中转表!A:G,7,FALSE),属性中转表!$K$2:$P$21,6,0))&amp;IF(VLOOKUP(B2438,属性中转表!A:G,7,FALSE)&gt;=50,VLOOKUP(A2438,英雄数据表!A:K,9,0),IF(VLOOKUP(B2438,属性中转表!A:G,7,FALSE)&gt;=25,VLOOKUP(A2438,英雄数据表!A:K,5,0),""))</f>
        <v>"atk":300,"hp":5000,"undpspro":100</v>
      </c>
      <c r="J2438" s="20" t="str">
        <f>IF(I2438="","",属性中转表!$I$1&amp;(IF(VLOOKUP(B2438,属性中转表!A:G,7,FALSE)=0,0,VLOOKUP(VLOOKUP(B2438,属性中转表!A:G,7,FALSE),属性中转表!$K$2:$P$21,4,0)))+IFERROR(VLOOKUP(A2438,英雄数据表!A:K,IF(武魂!B2438&gt;=50,10,IF(武魂!B2438&gt;=25,6)),0),0))</f>
        <v>,"dpspro":100</v>
      </c>
      <c r="K2438" s="32" t="str">
        <f t="shared" si="169"/>
        <v>"atk":300,"hp":5000,"undpspro":100,"dpspro":100</v>
      </c>
      <c r="L2438" s="20" t="str">
        <f>IF(B2438&gt;=50,VLOOKUP(A2438,英雄数据表!A:L,11,FALSE),IF(B2438&gt;=25,VLOOKUP(A2438,英雄数据表!A:L,7,0),""))</f>
        <v>"2207601004"</v>
      </c>
      <c r="M2438" s="20" t="str">
        <f>IFERROR(VLOOKUP(B2438,属性中转表!$K$2:$O$21,5,FALSE),"")</f>
        <v/>
      </c>
      <c r="N2438" s="20" t="str">
        <f>IF(B2438=25,VLOOKUP(A2438,英雄数据表!A:L,8,FALSE),IF(B2438=50,VLOOKUP(A2438,英雄数据表!A:L,12,0),""))</f>
        <v/>
      </c>
    </row>
    <row r="2439" spans="1:14" x14ac:dyDescent="0.3">
      <c r="A2439" s="20">
        <v>22076</v>
      </c>
      <c r="B2439" s="21">
        <f t="shared" si="166"/>
        <v>38</v>
      </c>
      <c r="C2439" s="21">
        <v>5</v>
      </c>
      <c r="D2439" s="21">
        <f>VLOOKUP(A2439,英雄数据表!A:D,4,0)</f>
        <v>2</v>
      </c>
      <c r="E2439" s="20" t="str">
        <f>VLOOKUP(A2439,英雄数据表!A:C,3,0)</f>
        <v>狱雷头盔</v>
      </c>
      <c r="F2439" s="20">
        <f t="shared" si="167"/>
        <v>22076</v>
      </c>
      <c r="G2439" s="20">
        <f t="shared" si="168"/>
        <v>22076</v>
      </c>
      <c r="H2439" s="21" t="str">
        <f>VLOOKUP(B2439,属性中转表!A:F,6,FALSE)</f>
        <v>"hp":120600,"atk":3350</v>
      </c>
      <c r="I2439" s="20" t="str">
        <f>IF(VLOOKUP(B2439,属性中转表!A:G,7,FALSE)=0,"",VLOOKUP(VLOOKUP(B2439,属性中转表!A:G,7,FALSE),属性中转表!$K$2:$P$21,6,0))&amp;IF(VLOOKUP(B2439,属性中转表!A:G,7,FALSE)&gt;=50,VLOOKUP(A2439,英雄数据表!A:K,9,0),IF(VLOOKUP(B2439,属性中转表!A:G,7,FALSE)&gt;=25,VLOOKUP(A2439,英雄数据表!A:K,5,0),""))</f>
        <v>"atk":300,"hp":5000,"undpspro":100</v>
      </c>
      <c r="J2439" s="20" t="str">
        <f>IF(I2439="","",属性中转表!$I$1&amp;(IF(VLOOKUP(B2439,属性中转表!A:G,7,FALSE)=0,0,VLOOKUP(VLOOKUP(B2439,属性中转表!A:G,7,FALSE),属性中转表!$K$2:$P$21,4,0)))+IFERROR(VLOOKUP(A2439,英雄数据表!A:K,IF(武魂!B2439&gt;=50,10,IF(武魂!B2439&gt;=25,6)),0),0))</f>
        <v>,"dpspro":100</v>
      </c>
      <c r="K2439" s="32" t="str">
        <f t="shared" si="169"/>
        <v>"atk":300,"hp":5000,"undpspro":100,"dpspro":100</v>
      </c>
      <c r="L2439" s="20" t="str">
        <f>IF(B2439&gt;=50,VLOOKUP(A2439,英雄数据表!A:L,11,FALSE),IF(B2439&gt;=25,VLOOKUP(A2439,英雄数据表!A:L,7,0),""))</f>
        <v>"2207601004"</v>
      </c>
      <c r="M2439" s="20" t="str">
        <f>IFERROR(VLOOKUP(B2439,属性中转表!$K$2:$O$21,5,FALSE),"")</f>
        <v/>
      </c>
      <c r="N2439" s="20" t="str">
        <f>IF(B2439=25,VLOOKUP(A2439,英雄数据表!A:L,8,FALSE),IF(B2439=50,VLOOKUP(A2439,英雄数据表!A:L,12,0),""))</f>
        <v/>
      </c>
    </row>
    <row r="2440" spans="1:14" x14ac:dyDescent="0.3">
      <c r="A2440" s="20">
        <v>22076</v>
      </c>
      <c r="B2440" s="21">
        <f t="shared" si="166"/>
        <v>39</v>
      </c>
      <c r="C2440" s="21">
        <v>5</v>
      </c>
      <c r="D2440" s="21">
        <f>VLOOKUP(A2440,英雄数据表!A:D,4,0)</f>
        <v>2</v>
      </c>
      <c r="E2440" s="20" t="str">
        <f>VLOOKUP(A2440,英雄数据表!A:C,3,0)</f>
        <v>狱雷头盔</v>
      </c>
      <c r="F2440" s="20">
        <f t="shared" si="167"/>
        <v>22076</v>
      </c>
      <c r="G2440" s="20">
        <f t="shared" si="168"/>
        <v>22076</v>
      </c>
      <c r="H2440" s="21" t="str">
        <f>VLOOKUP(B2440,属性中转表!A:F,6,FALSE)</f>
        <v>"hp":125100,"atk":3475</v>
      </c>
      <c r="I2440" s="20" t="str">
        <f>IF(VLOOKUP(B2440,属性中转表!A:G,7,FALSE)=0,"",VLOOKUP(VLOOKUP(B2440,属性中转表!A:G,7,FALSE),属性中转表!$K$2:$P$21,6,0))&amp;IF(VLOOKUP(B2440,属性中转表!A:G,7,FALSE)&gt;=50,VLOOKUP(A2440,英雄数据表!A:K,9,0),IF(VLOOKUP(B2440,属性中转表!A:G,7,FALSE)&gt;=25,VLOOKUP(A2440,英雄数据表!A:K,5,0),""))</f>
        <v>"atk":300,"hp":5000,"undpspro":100</v>
      </c>
      <c r="J2440" s="20" t="str">
        <f>IF(I2440="","",属性中转表!$I$1&amp;(IF(VLOOKUP(B2440,属性中转表!A:G,7,FALSE)=0,0,VLOOKUP(VLOOKUP(B2440,属性中转表!A:G,7,FALSE),属性中转表!$K$2:$P$21,4,0)))+IFERROR(VLOOKUP(A2440,英雄数据表!A:K,IF(武魂!B2440&gt;=50,10,IF(武魂!B2440&gt;=25,6)),0),0))</f>
        <v>,"dpspro":100</v>
      </c>
      <c r="K2440" s="32" t="str">
        <f t="shared" si="169"/>
        <v>"atk":300,"hp":5000,"undpspro":100,"dpspro":100</v>
      </c>
      <c r="L2440" s="20" t="str">
        <f>IF(B2440&gt;=50,VLOOKUP(A2440,英雄数据表!A:L,11,FALSE),IF(B2440&gt;=25,VLOOKUP(A2440,英雄数据表!A:L,7,0),""))</f>
        <v>"2207601004"</v>
      </c>
      <c r="M2440" s="20" t="str">
        <f>IFERROR(VLOOKUP(B2440,属性中转表!$K$2:$O$21,5,FALSE),"")</f>
        <v/>
      </c>
      <c r="N2440" s="20" t="str">
        <f>IF(B2440=25,VLOOKUP(A2440,英雄数据表!A:L,8,FALSE),IF(B2440=50,VLOOKUP(A2440,英雄数据表!A:L,12,0),""))</f>
        <v/>
      </c>
    </row>
    <row r="2441" spans="1:14" x14ac:dyDescent="0.3">
      <c r="A2441" s="20">
        <v>22076</v>
      </c>
      <c r="B2441" s="21">
        <f t="shared" si="166"/>
        <v>40</v>
      </c>
      <c r="C2441" s="21">
        <v>5</v>
      </c>
      <c r="D2441" s="21">
        <f>VLOOKUP(A2441,英雄数据表!A:D,4,0)</f>
        <v>2</v>
      </c>
      <c r="E2441" s="20" t="str">
        <f>VLOOKUP(A2441,英雄数据表!A:C,3,0)</f>
        <v>狱雷头盔</v>
      </c>
      <c r="F2441" s="20">
        <f t="shared" si="167"/>
        <v>22076</v>
      </c>
      <c r="G2441" s="20">
        <f t="shared" si="168"/>
        <v>22076</v>
      </c>
      <c r="H2441" s="21" t="str">
        <f>VLOOKUP(B2441,属性中转表!A:F,6,FALSE)</f>
        <v>"hp":129600,"atk":3600</v>
      </c>
      <c r="I2441" s="20" t="str">
        <f>IF(VLOOKUP(B2441,属性中转表!A:G,7,FALSE)=0,"",VLOOKUP(VLOOKUP(B2441,属性中转表!A:G,7,FALSE),属性中转表!$K$2:$P$21,6,0))&amp;IF(VLOOKUP(B2441,属性中转表!A:G,7,FALSE)&gt;=50,VLOOKUP(A2441,英雄数据表!A:K,9,0),IF(VLOOKUP(B2441,属性中转表!A:G,7,FALSE)&gt;=25,VLOOKUP(A2441,英雄数据表!A:K,5,0),""))</f>
        <v>"atk":300,"hp":5000,"undpspro":100,"pvpdpspro":50</v>
      </c>
      <c r="J2441" s="20" t="str">
        <f>IF(I2441="","",属性中转表!$I$1&amp;(IF(VLOOKUP(B2441,属性中转表!A:G,7,FALSE)=0,0,VLOOKUP(VLOOKUP(B2441,属性中转表!A:G,7,FALSE),属性中转表!$K$2:$P$21,4,0)))+IFERROR(VLOOKUP(A2441,英雄数据表!A:K,IF(武魂!B2441&gt;=50,10,IF(武魂!B2441&gt;=25,6)),0),0))</f>
        <v>,"dpspro":100</v>
      </c>
      <c r="K2441" s="32" t="str">
        <f t="shared" si="169"/>
        <v>"atk":300,"hp":5000,"undpspro":100,"pvpdpspro":50,"dpspro":100</v>
      </c>
      <c r="L2441" s="20" t="str">
        <f>IF(B2441&gt;=50,VLOOKUP(A2441,英雄数据表!A:L,11,FALSE),IF(B2441&gt;=25,VLOOKUP(A2441,英雄数据表!A:L,7,0),""))</f>
        <v>"2207601004"</v>
      </c>
      <c r="M2441" s="20" t="str">
        <f>IFERROR(VLOOKUP(B2441,属性中转表!$K$2:$O$21,5,FALSE),"")</f>
        <v>"pvpdpspro":50</v>
      </c>
      <c r="N2441" s="20" t="str">
        <f>IF(B2441=25,VLOOKUP(A2441,英雄数据表!A:L,8,FALSE),IF(B2441=50,VLOOKUP(A2441,英雄数据表!A:L,12,0),""))</f>
        <v/>
      </c>
    </row>
    <row r="2442" spans="1:14" x14ac:dyDescent="0.3">
      <c r="A2442" s="20">
        <v>22076</v>
      </c>
      <c r="B2442" s="21">
        <f t="shared" si="166"/>
        <v>41</v>
      </c>
      <c r="C2442" s="21">
        <v>5</v>
      </c>
      <c r="D2442" s="21">
        <f>VLOOKUP(A2442,英雄数据表!A:D,4,0)</f>
        <v>2</v>
      </c>
      <c r="E2442" s="20" t="str">
        <f>VLOOKUP(A2442,英雄数据表!A:C,3,0)</f>
        <v>狱雷头盔</v>
      </c>
      <c r="F2442" s="20">
        <f t="shared" si="167"/>
        <v>22076</v>
      </c>
      <c r="G2442" s="20">
        <f t="shared" si="168"/>
        <v>22076</v>
      </c>
      <c r="H2442" s="21" t="str">
        <f>VLOOKUP(B2442,属性中转表!A:F,6,FALSE)</f>
        <v>"hp":135000,"atk":3750</v>
      </c>
      <c r="I2442" s="20" t="str">
        <f>IF(VLOOKUP(B2442,属性中转表!A:G,7,FALSE)=0,"",VLOOKUP(VLOOKUP(B2442,属性中转表!A:G,7,FALSE),属性中转表!$K$2:$P$21,6,0))&amp;IF(VLOOKUP(B2442,属性中转表!A:G,7,FALSE)&gt;=50,VLOOKUP(A2442,英雄数据表!A:K,9,0),IF(VLOOKUP(B2442,属性中转表!A:G,7,FALSE)&gt;=25,VLOOKUP(A2442,英雄数据表!A:K,5,0),""))</f>
        <v>"atk":300,"hp":5000,"undpspro":100,"pvpdpspro":50</v>
      </c>
      <c r="J2442" s="20" t="str">
        <f>IF(I2442="","",属性中转表!$I$1&amp;(IF(VLOOKUP(B2442,属性中转表!A:G,7,FALSE)=0,0,VLOOKUP(VLOOKUP(B2442,属性中转表!A:G,7,FALSE),属性中转表!$K$2:$P$21,4,0)))+IFERROR(VLOOKUP(A2442,英雄数据表!A:K,IF(武魂!B2442&gt;=50,10,IF(武魂!B2442&gt;=25,6)),0),0))</f>
        <v>,"dpspro":100</v>
      </c>
      <c r="K2442" s="32" t="str">
        <f t="shared" si="169"/>
        <v>"atk":300,"hp":5000,"undpspro":100,"pvpdpspro":50,"dpspro":100</v>
      </c>
      <c r="L2442" s="20" t="str">
        <f>IF(B2442&gt;=50,VLOOKUP(A2442,英雄数据表!A:L,11,FALSE),IF(B2442&gt;=25,VLOOKUP(A2442,英雄数据表!A:L,7,0),""))</f>
        <v>"2207601004"</v>
      </c>
      <c r="M2442" s="20" t="str">
        <f>IFERROR(VLOOKUP(B2442,属性中转表!$K$2:$O$21,5,FALSE),"")</f>
        <v/>
      </c>
      <c r="N2442" s="20" t="str">
        <f>IF(B2442=25,VLOOKUP(A2442,英雄数据表!A:L,8,FALSE),IF(B2442=50,VLOOKUP(A2442,英雄数据表!A:L,12,0),""))</f>
        <v/>
      </c>
    </row>
    <row r="2443" spans="1:14" x14ac:dyDescent="0.3">
      <c r="A2443" s="20">
        <v>22076</v>
      </c>
      <c r="B2443" s="21">
        <f t="shared" si="166"/>
        <v>42</v>
      </c>
      <c r="C2443" s="21">
        <v>5</v>
      </c>
      <c r="D2443" s="21">
        <f>VLOOKUP(A2443,英雄数据表!A:D,4,0)</f>
        <v>2</v>
      </c>
      <c r="E2443" s="20" t="str">
        <f>VLOOKUP(A2443,英雄数据表!A:C,3,0)</f>
        <v>狱雷头盔</v>
      </c>
      <c r="F2443" s="20">
        <f t="shared" si="167"/>
        <v>22076</v>
      </c>
      <c r="G2443" s="20">
        <f t="shared" si="168"/>
        <v>22076</v>
      </c>
      <c r="H2443" s="21" t="str">
        <f>VLOOKUP(B2443,属性中转表!A:F,6,FALSE)</f>
        <v>"hp":140400,"atk":3900</v>
      </c>
      <c r="I2443" s="20" t="str">
        <f>IF(VLOOKUP(B2443,属性中转表!A:G,7,FALSE)=0,"",VLOOKUP(VLOOKUP(B2443,属性中转表!A:G,7,FALSE),属性中转表!$K$2:$P$21,6,0))&amp;IF(VLOOKUP(B2443,属性中转表!A:G,7,FALSE)&gt;=50,VLOOKUP(A2443,英雄数据表!A:K,9,0),IF(VLOOKUP(B2443,属性中转表!A:G,7,FALSE)&gt;=25,VLOOKUP(A2443,英雄数据表!A:K,5,0),""))</f>
        <v>"atk":300,"hp":5000,"undpspro":100,"pvpdpspro":50</v>
      </c>
      <c r="J2443" s="20" t="str">
        <f>IF(I2443="","",属性中转表!$I$1&amp;(IF(VLOOKUP(B2443,属性中转表!A:G,7,FALSE)=0,0,VLOOKUP(VLOOKUP(B2443,属性中转表!A:G,7,FALSE),属性中转表!$K$2:$P$21,4,0)))+IFERROR(VLOOKUP(A2443,英雄数据表!A:K,IF(武魂!B2443&gt;=50,10,IF(武魂!B2443&gt;=25,6)),0),0))</f>
        <v>,"dpspro":100</v>
      </c>
      <c r="K2443" s="32" t="str">
        <f t="shared" si="169"/>
        <v>"atk":300,"hp":5000,"undpspro":100,"pvpdpspro":50,"dpspro":100</v>
      </c>
      <c r="L2443" s="20" t="str">
        <f>IF(B2443&gt;=50,VLOOKUP(A2443,英雄数据表!A:L,11,FALSE),IF(B2443&gt;=25,VLOOKUP(A2443,英雄数据表!A:L,7,0),""))</f>
        <v>"2207601004"</v>
      </c>
      <c r="M2443" s="20" t="str">
        <f>IFERROR(VLOOKUP(B2443,属性中转表!$K$2:$O$21,5,FALSE),"")</f>
        <v/>
      </c>
      <c r="N2443" s="20" t="str">
        <f>IF(B2443=25,VLOOKUP(A2443,英雄数据表!A:L,8,FALSE),IF(B2443=50,VLOOKUP(A2443,英雄数据表!A:L,12,0),""))</f>
        <v/>
      </c>
    </row>
    <row r="2444" spans="1:14" x14ac:dyDescent="0.3">
      <c r="A2444" s="20">
        <v>22076</v>
      </c>
      <c r="B2444" s="21">
        <f t="shared" si="166"/>
        <v>43</v>
      </c>
      <c r="C2444" s="21">
        <v>5</v>
      </c>
      <c r="D2444" s="21">
        <f>VLOOKUP(A2444,英雄数据表!A:D,4,0)</f>
        <v>2</v>
      </c>
      <c r="E2444" s="20" t="str">
        <f>VLOOKUP(A2444,英雄数据表!A:C,3,0)</f>
        <v>狱雷头盔</v>
      </c>
      <c r="F2444" s="20">
        <f t="shared" si="167"/>
        <v>22076</v>
      </c>
      <c r="G2444" s="20">
        <f t="shared" si="168"/>
        <v>22076</v>
      </c>
      <c r="H2444" s="21" t="str">
        <f>VLOOKUP(B2444,属性中转表!A:F,6,FALSE)</f>
        <v>"hp":145800,"atk":4050</v>
      </c>
      <c r="I2444" s="20" t="str">
        <f>IF(VLOOKUP(B2444,属性中转表!A:G,7,FALSE)=0,"",VLOOKUP(VLOOKUP(B2444,属性中转表!A:G,7,FALSE),属性中转表!$K$2:$P$21,6,0))&amp;IF(VLOOKUP(B2444,属性中转表!A:G,7,FALSE)&gt;=50,VLOOKUP(A2444,英雄数据表!A:K,9,0),IF(VLOOKUP(B2444,属性中转表!A:G,7,FALSE)&gt;=25,VLOOKUP(A2444,英雄数据表!A:K,5,0),""))</f>
        <v>"atk":300,"hp":5000,"undpspro":100,"pvpdpspro":50</v>
      </c>
      <c r="J2444" s="20" t="str">
        <f>IF(I2444="","",属性中转表!$I$1&amp;(IF(VLOOKUP(B2444,属性中转表!A:G,7,FALSE)=0,0,VLOOKUP(VLOOKUP(B2444,属性中转表!A:G,7,FALSE),属性中转表!$K$2:$P$21,4,0)))+IFERROR(VLOOKUP(A2444,英雄数据表!A:K,IF(武魂!B2444&gt;=50,10,IF(武魂!B2444&gt;=25,6)),0),0))</f>
        <v>,"dpspro":100</v>
      </c>
      <c r="K2444" s="32" t="str">
        <f t="shared" si="169"/>
        <v>"atk":300,"hp":5000,"undpspro":100,"pvpdpspro":50,"dpspro":100</v>
      </c>
      <c r="L2444" s="20" t="str">
        <f>IF(B2444&gt;=50,VLOOKUP(A2444,英雄数据表!A:L,11,FALSE),IF(B2444&gt;=25,VLOOKUP(A2444,英雄数据表!A:L,7,0),""))</f>
        <v>"2207601004"</v>
      </c>
      <c r="M2444" s="20" t="str">
        <f>IFERROR(VLOOKUP(B2444,属性中转表!$K$2:$O$21,5,FALSE),"")</f>
        <v/>
      </c>
      <c r="N2444" s="20" t="str">
        <f>IF(B2444=25,VLOOKUP(A2444,英雄数据表!A:L,8,FALSE),IF(B2444=50,VLOOKUP(A2444,英雄数据表!A:L,12,0),""))</f>
        <v/>
      </c>
    </row>
    <row r="2445" spans="1:14" x14ac:dyDescent="0.3">
      <c r="A2445" s="20">
        <v>22076</v>
      </c>
      <c r="B2445" s="21">
        <f t="shared" si="166"/>
        <v>44</v>
      </c>
      <c r="C2445" s="21">
        <v>5</v>
      </c>
      <c r="D2445" s="21">
        <f>VLOOKUP(A2445,英雄数据表!A:D,4,0)</f>
        <v>2</v>
      </c>
      <c r="E2445" s="20" t="str">
        <f>VLOOKUP(A2445,英雄数据表!A:C,3,0)</f>
        <v>狱雷头盔</v>
      </c>
      <c r="F2445" s="20">
        <f t="shared" si="167"/>
        <v>22076</v>
      </c>
      <c r="G2445" s="20">
        <f t="shared" si="168"/>
        <v>22076</v>
      </c>
      <c r="H2445" s="21" t="str">
        <f>VLOOKUP(B2445,属性中转表!A:F,6,FALSE)</f>
        <v>"hp":151200,"atk":4200</v>
      </c>
      <c r="I2445" s="20" t="str">
        <f>IF(VLOOKUP(B2445,属性中转表!A:G,7,FALSE)=0,"",VLOOKUP(VLOOKUP(B2445,属性中转表!A:G,7,FALSE),属性中转表!$K$2:$P$21,6,0))&amp;IF(VLOOKUP(B2445,属性中转表!A:G,7,FALSE)&gt;=50,VLOOKUP(A2445,英雄数据表!A:K,9,0),IF(VLOOKUP(B2445,属性中转表!A:G,7,FALSE)&gt;=25,VLOOKUP(A2445,英雄数据表!A:K,5,0),""))</f>
        <v>"atk":300,"hp":5000,"undpspro":100,"pvpdpspro":50</v>
      </c>
      <c r="J2445" s="20" t="str">
        <f>IF(I2445="","",属性中转表!$I$1&amp;(IF(VLOOKUP(B2445,属性中转表!A:G,7,FALSE)=0,0,VLOOKUP(VLOOKUP(B2445,属性中转表!A:G,7,FALSE),属性中转表!$K$2:$P$21,4,0)))+IFERROR(VLOOKUP(A2445,英雄数据表!A:K,IF(武魂!B2445&gt;=50,10,IF(武魂!B2445&gt;=25,6)),0),0))</f>
        <v>,"dpspro":100</v>
      </c>
      <c r="K2445" s="32" t="str">
        <f t="shared" si="169"/>
        <v>"atk":300,"hp":5000,"undpspro":100,"pvpdpspro":50,"dpspro":100</v>
      </c>
      <c r="L2445" s="20" t="str">
        <f>IF(B2445&gt;=50,VLOOKUP(A2445,英雄数据表!A:L,11,FALSE),IF(B2445&gt;=25,VLOOKUP(A2445,英雄数据表!A:L,7,0),""))</f>
        <v>"2207601004"</v>
      </c>
      <c r="M2445" s="20" t="str">
        <f>IFERROR(VLOOKUP(B2445,属性中转表!$K$2:$O$21,5,FALSE),"")</f>
        <v/>
      </c>
      <c r="N2445" s="20" t="str">
        <f>IF(B2445=25,VLOOKUP(A2445,英雄数据表!A:L,8,FALSE),IF(B2445=50,VLOOKUP(A2445,英雄数据表!A:L,12,0),""))</f>
        <v/>
      </c>
    </row>
    <row r="2446" spans="1:14" x14ac:dyDescent="0.3">
      <c r="A2446" s="20">
        <v>22076</v>
      </c>
      <c r="B2446" s="21">
        <f t="shared" si="166"/>
        <v>45</v>
      </c>
      <c r="C2446" s="21">
        <v>5</v>
      </c>
      <c r="D2446" s="21">
        <f>VLOOKUP(A2446,英雄数据表!A:D,4,0)</f>
        <v>2</v>
      </c>
      <c r="E2446" s="20" t="str">
        <f>VLOOKUP(A2446,英雄数据表!A:C,3,0)</f>
        <v>狱雷头盔</v>
      </c>
      <c r="F2446" s="20">
        <f t="shared" si="167"/>
        <v>22076</v>
      </c>
      <c r="G2446" s="20">
        <f t="shared" si="168"/>
        <v>22076</v>
      </c>
      <c r="H2446" s="21" t="str">
        <f>VLOOKUP(B2446,属性中转表!A:F,6,FALSE)</f>
        <v>"hp":156600,"atk":4350</v>
      </c>
      <c r="I2446" s="20" t="str">
        <f>IF(VLOOKUP(B2446,属性中转表!A:G,7,FALSE)=0,"",VLOOKUP(VLOOKUP(B2446,属性中转表!A:G,7,FALSE),属性中转表!$K$2:$P$21,6,0))&amp;IF(VLOOKUP(B2446,属性中转表!A:G,7,FALSE)&gt;=50,VLOOKUP(A2446,英雄数据表!A:K,9,0),IF(VLOOKUP(B2446,属性中转表!A:G,7,FALSE)&gt;=25,VLOOKUP(A2446,英雄数据表!A:K,5,0),""))</f>
        <v>"atk":300,"hp":5000,"undpspro":100,"pvpdpspro":50,"pvpundpspro":50</v>
      </c>
      <c r="J2446" s="20" t="str">
        <f>IF(I2446="","",属性中转表!$I$1&amp;(IF(VLOOKUP(B2446,属性中转表!A:G,7,FALSE)=0,0,VLOOKUP(VLOOKUP(B2446,属性中转表!A:G,7,FALSE),属性中转表!$K$2:$P$21,4,0)))+IFERROR(VLOOKUP(A2446,英雄数据表!A:K,IF(武魂!B2446&gt;=50,10,IF(武魂!B2446&gt;=25,6)),0),0))</f>
        <v>,"dpspro":100</v>
      </c>
      <c r="K2446" s="32" t="str">
        <f t="shared" si="169"/>
        <v>"atk":300,"hp":5000,"undpspro":100,"pvpdpspro":50,"pvpundpspro":50,"dpspro":100</v>
      </c>
      <c r="L2446" s="20" t="str">
        <f>IF(B2446&gt;=50,VLOOKUP(A2446,英雄数据表!A:L,11,FALSE),IF(B2446&gt;=25,VLOOKUP(A2446,英雄数据表!A:L,7,0),""))</f>
        <v>"2207601004"</v>
      </c>
      <c r="M2446" s="20" t="str">
        <f>IFERROR(VLOOKUP(B2446,属性中转表!$K$2:$O$21,5,FALSE),"")</f>
        <v>"pvpundpspro":50</v>
      </c>
      <c r="N2446" s="20" t="str">
        <f>IF(B2446=25,VLOOKUP(A2446,英雄数据表!A:L,8,FALSE),IF(B2446=50,VLOOKUP(A2446,英雄数据表!A:L,12,0),""))</f>
        <v/>
      </c>
    </row>
    <row r="2447" spans="1:14" x14ac:dyDescent="0.3">
      <c r="A2447" s="20">
        <v>22076</v>
      </c>
      <c r="B2447" s="21">
        <f t="shared" si="166"/>
        <v>46</v>
      </c>
      <c r="C2447" s="21">
        <v>5</v>
      </c>
      <c r="D2447" s="21">
        <f>VLOOKUP(A2447,英雄数据表!A:D,4,0)</f>
        <v>2</v>
      </c>
      <c r="E2447" s="20" t="str">
        <f>VLOOKUP(A2447,英雄数据表!A:C,3,0)</f>
        <v>狱雷头盔</v>
      </c>
      <c r="F2447" s="20">
        <f t="shared" si="167"/>
        <v>22076</v>
      </c>
      <c r="G2447" s="20">
        <f t="shared" si="168"/>
        <v>22076</v>
      </c>
      <c r="H2447" s="21" t="str">
        <f>VLOOKUP(B2447,属性中转表!A:F,6,FALSE)</f>
        <v>"hp":162000,"atk":4500</v>
      </c>
      <c r="I2447" s="20" t="str">
        <f>IF(VLOOKUP(B2447,属性中转表!A:G,7,FALSE)=0,"",VLOOKUP(VLOOKUP(B2447,属性中转表!A:G,7,FALSE),属性中转表!$K$2:$P$21,6,0))&amp;IF(VLOOKUP(B2447,属性中转表!A:G,7,FALSE)&gt;=50,VLOOKUP(A2447,英雄数据表!A:K,9,0),IF(VLOOKUP(B2447,属性中转表!A:G,7,FALSE)&gt;=25,VLOOKUP(A2447,英雄数据表!A:K,5,0),""))</f>
        <v>"atk":300,"hp":5000,"undpspro":100,"pvpdpspro":50,"pvpundpspro":50</v>
      </c>
      <c r="J2447" s="20" t="str">
        <f>IF(I2447="","",属性中转表!$I$1&amp;(IF(VLOOKUP(B2447,属性中转表!A:G,7,FALSE)=0,0,VLOOKUP(VLOOKUP(B2447,属性中转表!A:G,7,FALSE),属性中转表!$K$2:$P$21,4,0)))+IFERROR(VLOOKUP(A2447,英雄数据表!A:K,IF(武魂!B2447&gt;=50,10,IF(武魂!B2447&gt;=25,6)),0),0))</f>
        <v>,"dpspro":100</v>
      </c>
      <c r="K2447" s="32" t="str">
        <f t="shared" si="169"/>
        <v>"atk":300,"hp":5000,"undpspro":100,"pvpdpspro":50,"pvpundpspro":50,"dpspro":100</v>
      </c>
      <c r="L2447" s="20" t="str">
        <f>IF(B2447&gt;=50,VLOOKUP(A2447,英雄数据表!A:L,11,FALSE),IF(B2447&gt;=25,VLOOKUP(A2447,英雄数据表!A:L,7,0),""))</f>
        <v>"2207601004"</v>
      </c>
      <c r="M2447" s="20" t="str">
        <f>IFERROR(VLOOKUP(B2447,属性中转表!$K$2:$O$21,5,FALSE),"")</f>
        <v/>
      </c>
      <c r="N2447" s="20" t="str">
        <f>IF(B2447=25,VLOOKUP(A2447,英雄数据表!A:L,8,FALSE),IF(B2447=50,VLOOKUP(A2447,英雄数据表!A:L,12,0),""))</f>
        <v/>
      </c>
    </row>
    <row r="2448" spans="1:14" x14ac:dyDescent="0.3">
      <c r="A2448" s="20">
        <v>22076</v>
      </c>
      <c r="B2448" s="21">
        <f t="shared" si="166"/>
        <v>47</v>
      </c>
      <c r="C2448" s="21">
        <v>5</v>
      </c>
      <c r="D2448" s="21">
        <f>VLOOKUP(A2448,英雄数据表!A:D,4,0)</f>
        <v>2</v>
      </c>
      <c r="E2448" s="20" t="str">
        <f>VLOOKUP(A2448,英雄数据表!A:C,3,0)</f>
        <v>狱雷头盔</v>
      </c>
      <c r="F2448" s="20">
        <f t="shared" si="167"/>
        <v>22076</v>
      </c>
      <c r="G2448" s="20">
        <f t="shared" si="168"/>
        <v>22076</v>
      </c>
      <c r="H2448" s="21" t="str">
        <f>VLOOKUP(B2448,属性中转表!A:F,6,FALSE)</f>
        <v>"hp":167400,"atk":4650</v>
      </c>
      <c r="I2448" s="20" t="str">
        <f>IF(VLOOKUP(B2448,属性中转表!A:G,7,FALSE)=0,"",VLOOKUP(VLOOKUP(B2448,属性中转表!A:G,7,FALSE),属性中转表!$K$2:$P$21,6,0))&amp;IF(VLOOKUP(B2448,属性中转表!A:G,7,FALSE)&gt;=50,VLOOKUP(A2448,英雄数据表!A:K,9,0),IF(VLOOKUP(B2448,属性中转表!A:G,7,FALSE)&gt;=25,VLOOKUP(A2448,英雄数据表!A:K,5,0),""))</f>
        <v>"atk":300,"hp":5000,"undpspro":100,"pvpdpspro":50,"pvpundpspro":50</v>
      </c>
      <c r="J2448" s="20" t="str">
        <f>IF(I2448="","",属性中转表!$I$1&amp;(IF(VLOOKUP(B2448,属性中转表!A:G,7,FALSE)=0,0,VLOOKUP(VLOOKUP(B2448,属性中转表!A:G,7,FALSE),属性中转表!$K$2:$P$21,4,0)))+IFERROR(VLOOKUP(A2448,英雄数据表!A:K,IF(武魂!B2448&gt;=50,10,IF(武魂!B2448&gt;=25,6)),0),0))</f>
        <v>,"dpspro":100</v>
      </c>
      <c r="K2448" s="32" t="str">
        <f t="shared" si="169"/>
        <v>"atk":300,"hp":5000,"undpspro":100,"pvpdpspro":50,"pvpundpspro":50,"dpspro":100</v>
      </c>
      <c r="L2448" s="20" t="str">
        <f>IF(B2448&gt;=50,VLOOKUP(A2448,英雄数据表!A:L,11,FALSE),IF(B2448&gt;=25,VLOOKUP(A2448,英雄数据表!A:L,7,0),""))</f>
        <v>"2207601004"</v>
      </c>
      <c r="M2448" s="20" t="str">
        <f>IFERROR(VLOOKUP(B2448,属性中转表!$K$2:$O$21,5,FALSE),"")</f>
        <v/>
      </c>
      <c r="N2448" s="20" t="str">
        <f>IF(B2448=25,VLOOKUP(A2448,英雄数据表!A:L,8,FALSE),IF(B2448=50,VLOOKUP(A2448,英雄数据表!A:L,12,0),""))</f>
        <v/>
      </c>
    </row>
    <row r="2449" spans="1:14" x14ac:dyDescent="0.3">
      <c r="A2449" s="20">
        <v>22076</v>
      </c>
      <c r="B2449" s="21">
        <f t="shared" si="166"/>
        <v>48</v>
      </c>
      <c r="C2449" s="21">
        <v>5</v>
      </c>
      <c r="D2449" s="21">
        <f>VLOOKUP(A2449,英雄数据表!A:D,4,0)</f>
        <v>2</v>
      </c>
      <c r="E2449" s="20" t="str">
        <f>VLOOKUP(A2449,英雄数据表!A:C,3,0)</f>
        <v>狱雷头盔</v>
      </c>
      <c r="F2449" s="20">
        <f t="shared" si="167"/>
        <v>22076</v>
      </c>
      <c r="G2449" s="20">
        <f t="shared" si="168"/>
        <v>22076</v>
      </c>
      <c r="H2449" s="21" t="str">
        <f>VLOOKUP(B2449,属性中转表!A:F,6,FALSE)</f>
        <v>"hp":172800,"atk":4800</v>
      </c>
      <c r="I2449" s="20" t="str">
        <f>IF(VLOOKUP(B2449,属性中转表!A:G,7,FALSE)=0,"",VLOOKUP(VLOOKUP(B2449,属性中转表!A:G,7,FALSE),属性中转表!$K$2:$P$21,6,0))&amp;IF(VLOOKUP(B2449,属性中转表!A:G,7,FALSE)&gt;=50,VLOOKUP(A2449,英雄数据表!A:K,9,0),IF(VLOOKUP(B2449,属性中转表!A:G,7,FALSE)&gt;=25,VLOOKUP(A2449,英雄数据表!A:K,5,0),""))</f>
        <v>"atk":300,"hp":5000,"undpspro":100,"pvpdpspro":50,"pvpundpspro":50</v>
      </c>
      <c r="J2449" s="20" t="str">
        <f>IF(I2449="","",属性中转表!$I$1&amp;(IF(VLOOKUP(B2449,属性中转表!A:G,7,FALSE)=0,0,VLOOKUP(VLOOKUP(B2449,属性中转表!A:G,7,FALSE),属性中转表!$K$2:$P$21,4,0)))+IFERROR(VLOOKUP(A2449,英雄数据表!A:K,IF(武魂!B2449&gt;=50,10,IF(武魂!B2449&gt;=25,6)),0),0))</f>
        <v>,"dpspro":100</v>
      </c>
      <c r="K2449" s="32" t="str">
        <f t="shared" si="169"/>
        <v>"atk":300,"hp":5000,"undpspro":100,"pvpdpspro":50,"pvpundpspro":50,"dpspro":100</v>
      </c>
      <c r="L2449" s="20" t="str">
        <f>IF(B2449&gt;=50,VLOOKUP(A2449,英雄数据表!A:L,11,FALSE),IF(B2449&gt;=25,VLOOKUP(A2449,英雄数据表!A:L,7,0),""))</f>
        <v>"2207601004"</v>
      </c>
      <c r="M2449" s="20" t="str">
        <f>IFERROR(VLOOKUP(B2449,属性中转表!$K$2:$O$21,5,FALSE),"")</f>
        <v/>
      </c>
      <c r="N2449" s="20" t="str">
        <f>IF(B2449=25,VLOOKUP(A2449,英雄数据表!A:L,8,FALSE),IF(B2449=50,VLOOKUP(A2449,英雄数据表!A:L,12,0),""))</f>
        <v/>
      </c>
    </row>
    <row r="2450" spans="1:14" x14ac:dyDescent="0.3">
      <c r="A2450" s="20">
        <v>22076</v>
      </c>
      <c r="B2450" s="21">
        <f t="shared" si="166"/>
        <v>49</v>
      </c>
      <c r="C2450" s="21">
        <v>5</v>
      </c>
      <c r="D2450" s="21">
        <f>VLOOKUP(A2450,英雄数据表!A:D,4,0)</f>
        <v>2</v>
      </c>
      <c r="E2450" s="20" t="str">
        <f>VLOOKUP(A2450,英雄数据表!A:C,3,0)</f>
        <v>狱雷头盔</v>
      </c>
      <c r="F2450" s="20">
        <f t="shared" si="167"/>
        <v>22076</v>
      </c>
      <c r="G2450" s="20">
        <f t="shared" si="168"/>
        <v>22076</v>
      </c>
      <c r="H2450" s="21" t="str">
        <f>VLOOKUP(B2450,属性中转表!A:F,6,FALSE)</f>
        <v>"hp":178200,"atk":4950</v>
      </c>
      <c r="I2450" s="20" t="str">
        <f>IF(VLOOKUP(B2450,属性中转表!A:G,7,FALSE)=0,"",VLOOKUP(VLOOKUP(B2450,属性中转表!A:G,7,FALSE),属性中转表!$K$2:$P$21,6,0))&amp;IF(VLOOKUP(B2450,属性中转表!A:G,7,FALSE)&gt;=50,VLOOKUP(A2450,英雄数据表!A:K,9,0),IF(VLOOKUP(B2450,属性中转表!A:G,7,FALSE)&gt;=25,VLOOKUP(A2450,英雄数据表!A:K,5,0),""))</f>
        <v>"atk":300,"hp":5000,"undpspro":100,"pvpdpspro":50,"pvpundpspro":50</v>
      </c>
      <c r="J2450" s="20" t="str">
        <f>IF(I2450="","",属性中转表!$I$1&amp;(IF(VLOOKUP(B2450,属性中转表!A:G,7,FALSE)=0,0,VLOOKUP(VLOOKUP(B2450,属性中转表!A:G,7,FALSE),属性中转表!$K$2:$P$21,4,0)))+IFERROR(VLOOKUP(A2450,英雄数据表!A:K,IF(武魂!B2450&gt;=50,10,IF(武魂!B2450&gt;=25,6)),0),0))</f>
        <v>,"dpspro":100</v>
      </c>
      <c r="K2450" s="32" t="str">
        <f t="shared" si="169"/>
        <v>"atk":300,"hp":5000,"undpspro":100,"pvpdpspro":50,"pvpundpspro":50,"dpspro":100</v>
      </c>
      <c r="L2450" s="20" t="str">
        <f>IF(B2450&gt;=50,VLOOKUP(A2450,英雄数据表!A:L,11,FALSE),IF(B2450&gt;=25,VLOOKUP(A2450,英雄数据表!A:L,7,0),""))</f>
        <v>"2207601004"</v>
      </c>
      <c r="M2450" s="20" t="str">
        <f>IFERROR(VLOOKUP(B2450,属性中转表!$K$2:$O$21,5,FALSE),"")</f>
        <v/>
      </c>
      <c r="N2450" s="20" t="str">
        <f>IF(B2450=25,VLOOKUP(A2450,英雄数据表!A:L,8,FALSE),IF(B2450=50,VLOOKUP(A2450,英雄数据表!A:L,12,0),""))</f>
        <v/>
      </c>
    </row>
    <row r="2451" spans="1:14" x14ac:dyDescent="0.3">
      <c r="A2451" s="20">
        <v>22076</v>
      </c>
      <c r="B2451" s="21">
        <f t="shared" si="166"/>
        <v>50</v>
      </c>
      <c r="C2451" s="21">
        <v>5</v>
      </c>
      <c r="D2451" s="21">
        <f>VLOOKUP(A2451,英雄数据表!A:D,4,0)</f>
        <v>2</v>
      </c>
      <c r="E2451" s="20" t="str">
        <f>VLOOKUP(A2451,英雄数据表!A:C,3,0)</f>
        <v>狱雷头盔</v>
      </c>
      <c r="F2451" s="20">
        <f t="shared" si="167"/>
        <v>22076</v>
      </c>
      <c r="G2451" s="20">
        <f t="shared" si="168"/>
        <v>22076</v>
      </c>
      <c r="H2451" s="21" t="str">
        <f>VLOOKUP(B2451,属性中转表!A:F,6,FALSE)</f>
        <v>"hp":183600,"atk":5100</v>
      </c>
      <c r="I2451" s="20" t="str">
        <f>IF(VLOOKUP(B2451,属性中转表!A:G,7,FALSE)=0,"",VLOOKUP(VLOOKUP(B2451,属性中转表!A:G,7,FALSE),属性中转表!$K$2:$P$21,6,0))&amp;IF(VLOOKUP(B2451,属性中转表!A:G,7,FALSE)&gt;=50,VLOOKUP(A2451,英雄数据表!A:K,9,0),IF(VLOOKUP(B2451,属性中转表!A:G,7,FALSE)&gt;=25,VLOOKUP(A2451,英雄数据表!A:K,5,0),""))</f>
        <v>"atk":300,"hp":5000,"undpspro":100,"pvpdpspro":50,"pvpundpspro":50</v>
      </c>
      <c r="J2451" s="20" t="str">
        <f>IF(I2451="","",属性中转表!$I$1&amp;(IF(VLOOKUP(B2451,属性中转表!A:G,7,FALSE)=0,0,VLOOKUP(VLOOKUP(B2451,属性中转表!A:G,7,FALSE),属性中转表!$K$2:$P$21,4,0)))+IFERROR(VLOOKUP(A2451,英雄数据表!A:K,IF(武魂!B2451&gt;=50,10,IF(武魂!B2451&gt;=25,6)),0),0))</f>
        <v>,"dpspro":100</v>
      </c>
      <c r="K2451" s="32" t="str">
        <f t="shared" si="169"/>
        <v>"atk":300,"hp":5000,"undpspro":100,"pvpdpspro":50,"pvpundpspro":50,"dpspro":100</v>
      </c>
      <c r="L2451" s="20" t="str">
        <f>IF(B2451&gt;=50,VLOOKUP(A2451,英雄数据表!A:L,11,FALSE),IF(B2451&gt;=25,VLOOKUP(A2451,英雄数据表!A:L,7,0),""))</f>
        <v>"2207602004"</v>
      </c>
      <c r="M2451" s="20" t="str">
        <f>IFERROR(VLOOKUP(B2451,属性中转表!$K$2:$O$21,5,FALSE),"")</f>
        <v/>
      </c>
      <c r="N2451" s="20" t="str">
        <f>IF(B2451=25,VLOOKUP(A2451,英雄数据表!A:L,8,FALSE),IF(B2451=50,VLOOKUP(A2451,英雄数据表!A:L,12,0),""))</f>
        <v>狂雷囚徒将深度眩晕已经被眩晕的目标，其普攻攻击的目标如果已经被眩晕，则将50%眩晕目标2回合</v>
      </c>
    </row>
    <row r="2452" spans="1:14" x14ac:dyDescent="0.3">
      <c r="A2452" s="20">
        <v>22076</v>
      </c>
      <c r="B2452" s="21">
        <f t="shared" si="166"/>
        <v>51</v>
      </c>
      <c r="C2452" s="21">
        <v>5</v>
      </c>
      <c r="D2452" s="21">
        <f>VLOOKUP(A2452,英雄数据表!A:D,4,0)</f>
        <v>2</v>
      </c>
      <c r="E2452" s="20" t="str">
        <f>VLOOKUP(A2452,英雄数据表!A:C,3,0)</f>
        <v>狱雷头盔</v>
      </c>
      <c r="F2452" s="20">
        <f t="shared" si="167"/>
        <v>22076</v>
      </c>
      <c r="G2452" s="20">
        <f t="shared" si="168"/>
        <v>22076</v>
      </c>
      <c r="H2452" s="21" t="str">
        <f>VLOOKUP(B2452,属性中转表!A:F,6,FALSE)</f>
        <v>"hp":189000,"atk":5250</v>
      </c>
      <c r="I2452" s="20" t="str">
        <f>IF(VLOOKUP(B2452,属性中转表!A:G,7,FALSE)=0,"",VLOOKUP(VLOOKUP(B2452,属性中转表!A:G,7,FALSE),属性中转表!$K$2:$P$21,6,0))&amp;IF(VLOOKUP(B2452,属性中转表!A:G,7,FALSE)&gt;=50,VLOOKUP(A2452,英雄数据表!A:K,9,0),IF(VLOOKUP(B2452,属性中转表!A:G,7,FALSE)&gt;=25,VLOOKUP(A2452,英雄数据表!A:K,5,0),""))</f>
        <v>"atk":300,"hp":5000,"undpspro":100,"pvpdpspro":50,"pvpundpspro":50</v>
      </c>
      <c r="J2452" s="20" t="str">
        <f>IF(I2452="","",属性中转表!$I$1&amp;(IF(VLOOKUP(B2452,属性中转表!A:G,7,FALSE)=0,0,VLOOKUP(VLOOKUP(B2452,属性中转表!A:G,7,FALSE),属性中转表!$K$2:$P$21,4,0)))+IFERROR(VLOOKUP(A2452,英雄数据表!A:K,IF(武魂!B2452&gt;=50,10,IF(武魂!B2452&gt;=25,6)),0),0))</f>
        <v>,"dpspro":100</v>
      </c>
      <c r="K2452" s="32" t="str">
        <f t="shared" si="169"/>
        <v>"atk":300,"hp":5000,"undpspro":100,"pvpdpspro":50,"pvpundpspro":50,"dpspro":100</v>
      </c>
      <c r="L2452" s="20" t="str">
        <f>IF(B2452&gt;=50,VLOOKUP(A2452,英雄数据表!A:L,11,FALSE),IF(B2452&gt;=25,VLOOKUP(A2452,英雄数据表!A:L,7,0),""))</f>
        <v>"2207602004"</v>
      </c>
      <c r="M2452" s="20" t="str">
        <f>IFERROR(VLOOKUP(B2452,属性中转表!$K$2:$O$21,5,FALSE),"")</f>
        <v/>
      </c>
      <c r="N2452" s="20" t="str">
        <f>IF(B2452=25,VLOOKUP(A2452,英雄数据表!A:L,8,FALSE),IF(B2452=50,VLOOKUP(A2452,英雄数据表!A:L,12,0),""))</f>
        <v/>
      </c>
    </row>
    <row r="2453" spans="1:14" x14ac:dyDescent="0.3">
      <c r="A2453" s="20">
        <v>22076</v>
      </c>
      <c r="B2453" s="21">
        <f t="shared" si="166"/>
        <v>52</v>
      </c>
      <c r="C2453" s="21">
        <v>5</v>
      </c>
      <c r="D2453" s="21">
        <f>VLOOKUP(A2453,英雄数据表!A:D,4,0)</f>
        <v>2</v>
      </c>
      <c r="E2453" s="20" t="str">
        <f>VLOOKUP(A2453,英雄数据表!A:C,3,0)</f>
        <v>狱雷头盔</v>
      </c>
      <c r="F2453" s="20">
        <f t="shared" si="167"/>
        <v>22076</v>
      </c>
      <c r="G2453" s="20">
        <f t="shared" si="168"/>
        <v>22076</v>
      </c>
      <c r="H2453" s="21" t="str">
        <f>VLOOKUP(B2453,属性中转表!A:F,6,FALSE)</f>
        <v>"hp":194400,"atk":5400</v>
      </c>
      <c r="I2453" s="20" t="str">
        <f>IF(VLOOKUP(B2453,属性中转表!A:G,7,FALSE)=0,"",VLOOKUP(VLOOKUP(B2453,属性中转表!A:G,7,FALSE),属性中转表!$K$2:$P$21,6,0))&amp;IF(VLOOKUP(B2453,属性中转表!A:G,7,FALSE)&gt;=50,VLOOKUP(A2453,英雄数据表!A:K,9,0),IF(VLOOKUP(B2453,属性中转表!A:G,7,FALSE)&gt;=25,VLOOKUP(A2453,英雄数据表!A:K,5,0),""))</f>
        <v>"atk":300,"hp":5000,"undpspro":100,"pvpdpspro":50,"pvpundpspro":50</v>
      </c>
      <c r="J2453" s="20" t="str">
        <f>IF(I2453="","",属性中转表!$I$1&amp;(IF(VLOOKUP(B2453,属性中转表!A:G,7,FALSE)=0,0,VLOOKUP(VLOOKUP(B2453,属性中转表!A:G,7,FALSE),属性中转表!$K$2:$P$21,4,0)))+IFERROR(VLOOKUP(A2453,英雄数据表!A:K,IF(武魂!B2453&gt;=50,10,IF(武魂!B2453&gt;=25,6)),0),0))</f>
        <v>,"dpspro":100</v>
      </c>
      <c r="K2453" s="32" t="str">
        <f t="shared" si="169"/>
        <v>"atk":300,"hp":5000,"undpspro":100,"pvpdpspro":50,"pvpundpspro":50,"dpspro":100</v>
      </c>
      <c r="L2453" s="20" t="str">
        <f>IF(B2453&gt;=50,VLOOKUP(A2453,英雄数据表!A:L,11,FALSE),IF(B2453&gt;=25,VLOOKUP(A2453,英雄数据表!A:L,7,0),""))</f>
        <v>"2207602004"</v>
      </c>
      <c r="M2453" s="20" t="str">
        <f>IFERROR(VLOOKUP(B2453,属性中转表!$K$2:$O$21,5,FALSE),"")</f>
        <v/>
      </c>
      <c r="N2453" s="20" t="str">
        <f>IF(B2453=25,VLOOKUP(A2453,英雄数据表!A:L,8,FALSE),IF(B2453=50,VLOOKUP(A2453,英雄数据表!A:L,12,0),""))</f>
        <v/>
      </c>
    </row>
    <row r="2454" spans="1:14" x14ac:dyDescent="0.3">
      <c r="A2454" s="20">
        <v>22076</v>
      </c>
      <c r="B2454" s="21">
        <f t="shared" si="166"/>
        <v>53</v>
      </c>
      <c r="C2454" s="21">
        <v>5</v>
      </c>
      <c r="D2454" s="21">
        <f>VLOOKUP(A2454,英雄数据表!A:D,4,0)</f>
        <v>2</v>
      </c>
      <c r="E2454" s="20" t="str">
        <f>VLOOKUP(A2454,英雄数据表!A:C,3,0)</f>
        <v>狱雷头盔</v>
      </c>
      <c r="F2454" s="20">
        <f t="shared" si="167"/>
        <v>22076</v>
      </c>
      <c r="G2454" s="20">
        <f t="shared" si="168"/>
        <v>22076</v>
      </c>
      <c r="H2454" s="21" t="str">
        <f>VLOOKUP(B2454,属性中转表!A:F,6,FALSE)</f>
        <v>"hp":199800,"atk":5550</v>
      </c>
      <c r="I2454" s="20" t="str">
        <f>IF(VLOOKUP(B2454,属性中转表!A:G,7,FALSE)=0,"",VLOOKUP(VLOOKUP(B2454,属性中转表!A:G,7,FALSE),属性中转表!$K$2:$P$21,6,0))&amp;IF(VLOOKUP(B2454,属性中转表!A:G,7,FALSE)&gt;=50,VLOOKUP(A2454,英雄数据表!A:K,9,0),IF(VLOOKUP(B2454,属性中转表!A:G,7,FALSE)&gt;=25,VLOOKUP(A2454,英雄数据表!A:K,5,0),""))</f>
        <v>"atk":300,"hp":5000,"undpspro":100,"pvpdpspro":50,"pvpundpspro":50</v>
      </c>
      <c r="J2454" s="20" t="str">
        <f>IF(I2454="","",属性中转表!$I$1&amp;(IF(VLOOKUP(B2454,属性中转表!A:G,7,FALSE)=0,0,VLOOKUP(VLOOKUP(B2454,属性中转表!A:G,7,FALSE),属性中转表!$K$2:$P$21,4,0)))+IFERROR(VLOOKUP(A2454,英雄数据表!A:K,IF(武魂!B2454&gt;=50,10,IF(武魂!B2454&gt;=25,6)),0),0))</f>
        <v>,"dpspro":100</v>
      </c>
      <c r="K2454" s="32" t="str">
        <f t="shared" si="169"/>
        <v>"atk":300,"hp":5000,"undpspro":100,"pvpdpspro":50,"pvpundpspro":50,"dpspro":100</v>
      </c>
      <c r="L2454" s="20" t="str">
        <f>IF(B2454&gt;=50,VLOOKUP(A2454,英雄数据表!A:L,11,FALSE),IF(B2454&gt;=25,VLOOKUP(A2454,英雄数据表!A:L,7,0),""))</f>
        <v>"2207602004"</v>
      </c>
      <c r="M2454" s="20" t="str">
        <f>IFERROR(VLOOKUP(B2454,属性中转表!$K$2:$O$21,5,FALSE),"")</f>
        <v/>
      </c>
      <c r="N2454" s="20" t="str">
        <f>IF(B2454=25,VLOOKUP(A2454,英雄数据表!A:L,8,FALSE),IF(B2454=50,VLOOKUP(A2454,英雄数据表!A:L,12,0),""))</f>
        <v/>
      </c>
    </row>
    <row r="2455" spans="1:14" x14ac:dyDescent="0.3">
      <c r="A2455" s="20">
        <v>22076</v>
      </c>
      <c r="B2455" s="21">
        <f t="shared" si="166"/>
        <v>54</v>
      </c>
      <c r="C2455" s="21">
        <v>5</v>
      </c>
      <c r="D2455" s="21">
        <f>VLOOKUP(A2455,英雄数据表!A:D,4,0)</f>
        <v>2</v>
      </c>
      <c r="E2455" s="20" t="str">
        <f>VLOOKUP(A2455,英雄数据表!A:C,3,0)</f>
        <v>狱雷头盔</v>
      </c>
      <c r="F2455" s="20">
        <f t="shared" si="167"/>
        <v>22076</v>
      </c>
      <c r="G2455" s="20">
        <f t="shared" si="168"/>
        <v>22076</v>
      </c>
      <c r="H2455" s="21" t="str">
        <f>VLOOKUP(B2455,属性中转表!A:F,6,FALSE)</f>
        <v>"hp":205200,"atk":5700</v>
      </c>
      <c r="I2455" s="20" t="str">
        <f>IF(VLOOKUP(B2455,属性中转表!A:G,7,FALSE)=0,"",VLOOKUP(VLOOKUP(B2455,属性中转表!A:G,7,FALSE),属性中转表!$K$2:$P$21,6,0))&amp;IF(VLOOKUP(B2455,属性中转表!A:G,7,FALSE)&gt;=50,VLOOKUP(A2455,英雄数据表!A:K,9,0),IF(VLOOKUP(B2455,属性中转表!A:G,7,FALSE)&gt;=25,VLOOKUP(A2455,英雄数据表!A:K,5,0),""))</f>
        <v>"atk":300,"hp":5000,"undpspro":100,"pvpdpspro":50,"pvpundpspro":50</v>
      </c>
      <c r="J2455" s="20" t="str">
        <f>IF(I2455="","",属性中转表!$I$1&amp;(IF(VLOOKUP(B2455,属性中转表!A:G,7,FALSE)=0,0,VLOOKUP(VLOOKUP(B2455,属性中转表!A:G,7,FALSE),属性中转表!$K$2:$P$21,4,0)))+IFERROR(VLOOKUP(A2455,英雄数据表!A:K,IF(武魂!B2455&gt;=50,10,IF(武魂!B2455&gt;=25,6)),0),0))</f>
        <v>,"dpspro":100</v>
      </c>
      <c r="K2455" s="32" t="str">
        <f t="shared" si="169"/>
        <v>"atk":300,"hp":5000,"undpspro":100,"pvpdpspro":50,"pvpundpspro":50,"dpspro":100</v>
      </c>
      <c r="L2455" s="20" t="str">
        <f>IF(B2455&gt;=50,VLOOKUP(A2455,英雄数据表!A:L,11,FALSE),IF(B2455&gt;=25,VLOOKUP(A2455,英雄数据表!A:L,7,0),""))</f>
        <v>"2207602004"</v>
      </c>
      <c r="M2455" s="20" t="str">
        <f>IFERROR(VLOOKUP(B2455,属性中转表!$K$2:$O$21,5,FALSE),"")</f>
        <v/>
      </c>
      <c r="N2455" s="20" t="str">
        <f>IF(B2455=25,VLOOKUP(A2455,英雄数据表!A:L,8,FALSE),IF(B2455=50,VLOOKUP(A2455,英雄数据表!A:L,12,0),""))</f>
        <v/>
      </c>
    </row>
    <row r="2456" spans="1:14" x14ac:dyDescent="0.3">
      <c r="A2456" s="20">
        <v>22076</v>
      </c>
      <c r="B2456" s="21">
        <f t="shared" si="166"/>
        <v>55</v>
      </c>
      <c r="C2456" s="21">
        <v>5</v>
      </c>
      <c r="D2456" s="21">
        <f>VLOOKUP(A2456,英雄数据表!A:D,4,0)</f>
        <v>2</v>
      </c>
      <c r="E2456" s="20" t="str">
        <f>VLOOKUP(A2456,英雄数据表!A:C,3,0)</f>
        <v>狱雷头盔</v>
      </c>
      <c r="F2456" s="20">
        <f t="shared" si="167"/>
        <v>22076</v>
      </c>
      <c r="G2456" s="20">
        <f t="shared" si="168"/>
        <v>22076</v>
      </c>
      <c r="H2456" s="21" t="str">
        <f>VLOOKUP(B2456,属性中转表!A:F,6,FALSE)</f>
        <v>"hp":210600,"atk":5850</v>
      </c>
      <c r="I2456" s="20" t="str">
        <f>IF(VLOOKUP(B2456,属性中转表!A:G,7,FALSE)=0,"",VLOOKUP(VLOOKUP(B2456,属性中转表!A:G,7,FALSE),属性中转表!$K$2:$P$21,6,0))&amp;IF(VLOOKUP(B2456,属性中转表!A:G,7,FALSE)&gt;=50,VLOOKUP(A2456,英雄数据表!A:K,9,0),IF(VLOOKUP(B2456,属性中转表!A:G,7,FALSE)&gt;=25,VLOOKUP(A2456,英雄数据表!A:K,5,0),""))</f>
        <v>"atk":300,"hp":5000,"undpspro":150,"pvpdpspro":50,"pvpundpspro":50</v>
      </c>
      <c r="J2456" s="20" t="str">
        <f>IF(I2456="","",属性中转表!$I$1&amp;(IF(VLOOKUP(B2456,属性中转表!A:G,7,FALSE)=0,0,VLOOKUP(VLOOKUP(B2456,属性中转表!A:G,7,FALSE),属性中转表!$K$2:$P$21,4,0)))+IFERROR(VLOOKUP(A2456,英雄数据表!A:K,IF(武魂!B2456&gt;=50,10,IF(武魂!B2456&gt;=25,6)),0),0))</f>
        <v>,"dpspro":100</v>
      </c>
      <c r="K2456" s="32" t="str">
        <f t="shared" si="169"/>
        <v>"atk":300,"hp":5000,"undpspro":150,"pvpdpspro":50,"pvpundpspro":50,"dpspro":100</v>
      </c>
      <c r="L2456" s="20" t="str">
        <f>IF(B2456&gt;=50,VLOOKUP(A2456,英雄数据表!A:L,11,FALSE),IF(B2456&gt;=25,VLOOKUP(A2456,英雄数据表!A:L,7,0),""))</f>
        <v>"2207602004"</v>
      </c>
      <c r="M2456" s="20" t="str">
        <f>IFERROR(VLOOKUP(B2456,属性中转表!$K$2:$O$21,5,FALSE),"")</f>
        <v>"undpspro":50</v>
      </c>
      <c r="N2456" s="20" t="str">
        <f>IF(B2456=25,VLOOKUP(A2456,英雄数据表!A:L,8,FALSE),IF(B2456=50,VLOOKUP(A2456,英雄数据表!A:L,12,0),""))</f>
        <v/>
      </c>
    </row>
    <row r="2457" spans="1:14" x14ac:dyDescent="0.3">
      <c r="A2457" s="20">
        <v>22076</v>
      </c>
      <c r="B2457" s="21">
        <f t="shared" si="166"/>
        <v>56</v>
      </c>
      <c r="C2457" s="21">
        <v>5</v>
      </c>
      <c r="D2457" s="21">
        <f>VLOOKUP(A2457,英雄数据表!A:D,4,0)</f>
        <v>2</v>
      </c>
      <c r="E2457" s="20" t="str">
        <f>VLOOKUP(A2457,英雄数据表!A:C,3,0)</f>
        <v>狱雷头盔</v>
      </c>
      <c r="F2457" s="20">
        <f t="shared" si="167"/>
        <v>22076</v>
      </c>
      <c r="G2457" s="20">
        <f t="shared" si="168"/>
        <v>22076</v>
      </c>
      <c r="H2457" s="21" t="str">
        <f>VLOOKUP(B2457,属性中转表!A:F,6,FALSE)</f>
        <v>"hp":216000,"atk":6000</v>
      </c>
      <c r="I2457" s="20" t="str">
        <f>IF(VLOOKUP(B2457,属性中转表!A:G,7,FALSE)=0,"",VLOOKUP(VLOOKUP(B2457,属性中转表!A:G,7,FALSE),属性中转表!$K$2:$P$21,6,0))&amp;IF(VLOOKUP(B2457,属性中转表!A:G,7,FALSE)&gt;=50,VLOOKUP(A2457,英雄数据表!A:K,9,0),IF(VLOOKUP(B2457,属性中转表!A:G,7,FALSE)&gt;=25,VLOOKUP(A2457,英雄数据表!A:K,5,0),""))</f>
        <v>"atk":300,"hp":5000,"undpspro":150,"pvpdpspro":50,"pvpundpspro":50</v>
      </c>
      <c r="J2457" s="20" t="str">
        <f>IF(I2457="","",属性中转表!$I$1&amp;(IF(VLOOKUP(B2457,属性中转表!A:G,7,FALSE)=0,0,VLOOKUP(VLOOKUP(B2457,属性中转表!A:G,7,FALSE),属性中转表!$K$2:$P$21,4,0)))+IFERROR(VLOOKUP(A2457,英雄数据表!A:K,IF(武魂!B2457&gt;=50,10,IF(武魂!B2457&gt;=25,6)),0),0))</f>
        <v>,"dpspro":100</v>
      </c>
      <c r="K2457" s="32" t="str">
        <f t="shared" si="169"/>
        <v>"atk":300,"hp":5000,"undpspro":150,"pvpdpspro":50,"pvpundpspro":50,"dpspro":100</v>
      </c>
      <c r="L2457" s="20" t="str">
        <f>IF(B2457&gt;=50,VLOOKUP(A2457,英雄数据表!A:L,11,FALSE),IF(B2457&gt;=25,VLOOKUP(A2457,英雄数据表!A:L,7,0),""))</f>
        <v>"2207602004"</v>
      </c>
      <c r="M2457" s="20" t="str">
        <f>IFERROR(VLOOKUP(B2457,属性中转表!$K$2:$O$21,5,FALSE),"")</f>
        <v/>
      </c>
      <c r="N2457" s="20" t="str">
        <f>IF(B2457=25,VLOOKUP(A2457,英雄数据表!A:L,8,FALSE),IF(B2457=50,VLOOKUP(A2457,英雄数据表!A:L,12,0),""))</f>
        <v/>
      </c>
    </row>
    <row r="2458" spans="1:14" x14ac:dyDescent="0.3">
      <c r="A2458" s="20">
        <v>22076</v>
      </c>
      <c r="B2458" s="21">
        <f t="shared" si="166"/>
        <v>57</v>
      </c>
      <c r="C2458" s="21">
        <v>5</v>
      </c>
      <c r="D2458" s="21">
        <f>VLOOKUP(A2458,英雄数据表!A:D,4,0)</f>
        <v>2</v>
      </c>
      <c r="E2458" s="20" t="str">
        <f>VLOOKUP(A2458,英雄数据表!A:C,3,0)</f>
        <v>狱雷头盔</v>
      </c>
      <c r="F2458" s="20">
        <f t="shared" si="167"/>
        <v>22076</v>
      </c>
      <c r="G2458" s="20">
        <f t="shared" si="168"/>
        <v>22076</v>
      </c>
      <c r="H2458" s="21" t="str">
        <f>VLOOKUP(B2458,属性中转表!A:F,6,FALSE)</f>
        <v>"hp":221400,"atk":6150</v>
      </c>
      <c r="I2458" s="20" t="str">
        <f>IF(VLOOKUP(B2458,属性中转表!A:G,7,FALSE)=0,"",VLOOKUP(VLOOKUP(B2458,属性中转表!A:G,7,FALSE),属性中转表!$K$2:$P$21,6,0))&amp;IF(VLOOKUP(B2458,属性中转表!A:G,7,FALSE)&gt;=50,VLOOKUP(A2458,英雄数据表!A:K,9,0),IF(VLOOKUP(B2458,属性中转表!A:G,7,FALSE)&gt;=25,VLOOKUP(A2458,英雄数据表!A:K,5,0),""))</f>
        <v>"atk":300,"hp":5000,"undpspro":150,"pvpdpspro":50,"pvpundpspro":50</v>
      </c>
      <c r="J2458" s="20" t="str">
        <f>IF(I2458="","",属性中转表!$I$1&amp;(IF(VLOOKUP(B2458,属性中转表!A:G,7,FALSE)=0,0,VLOOKUP(VLOOKUP(B2458,属性中转表!A:G,7,FALSE),属性中转表!$K$2:$P$21,4,0)))+IFERROR(VLOOKUP(A2458,英雄数据表!A:K,IF(武魂!B2458&gt;=50,10,IF(武魂!B2458&gt;=25,6)),0),0))</f>
        <v>,"dpspro":100</v>
      </c>
      <c r="K2458" s="32" t="str">
        <f t="shared" si="169"/>
        <v>"atk":300,"hp":5000,"undpspro":150,"pvpdpspro":50,"pvpundpspro":50,"dpspro":100</v>
      </c>
      <c r="L2458" s="20" t="str">
        <f>IF(B2458&gt;=50,VLOOKUP(A2458,英雄数据表!A:L,11,FALSE),IF(B2458&gt;=25,VLOOKUP(A2458,英雄数据表!A:L,7,0),""))</f>
        <v>"2207602004"</v>
      </c>
      <c r="M2458" s="20" t="str">
        <f>IFERROR(VLOOKUP(B2458,属性中转表!$K$2:$O$21,5,FALSE),"")</f>
        <v/>
      </c>
      <c r="N2458" s="20" t="str">
        <f>IF(B2458=25,VLOOKUP(A2458,英雄数据表!A:L,8,FALSE),IF(B2458=50,VLOOKUP(A2458,英雄数据表!A:L,12,0),""))</f>
        <v/>
      </c>
    </row>
    <row r="2459" spans="1:14" x14ac:dyDescent="0.3">
      <c r="A2459" s="20">
        <v>22076</v>
      </c>
      <c r="B2459" s="21">
        <f t="shared" si="166"/>
        <v>58</v>
      </c>
      <c r="C2459" s="21">
        <v>5</v>
      </c>
      <c r="D2459" s="21">
        <f>VLOOKUP(A2459,英雄数据表!A:D,4,0)</f>
        <v>2</v>
      </c>
      <c r="E2459" s="20" t="str">
        <f>VLOOKUP(A2459,英雄数据表!A:C,3,0)</f>
        <v>狱雷头盔</v>
      </c>
      <c r="F2459" s="20">
        <f t="shared" si="167"/>
        <v>22076</v>
      </c>
      <c r="G2459" s="20">
        <f t="shared" si="168"/>
        <v>22076</v>
      </c>
      <c r="H2459" s="21" t="str">
        <f>VLOOKUP(B2459,属性中转表!A:F,6,FALSE)</f>
        <v>"hp":226800,"atk":6300</v>
      </c>
      <c r="I2459" s="20" t="str">
        <f>IF(VLOOKUP(B2459,属性中转表!A:G,7,FALSE)=0,"",VLOOKUP(VLOOKUP(B2459,属性中转表!A:G,7,FALSE),属性中转表!$K$2:$P$21,6,0))&amp;IF(VLOOKUP(B2459,属性中转表!A:G,7,FALSE)&gt;=50,VLOOKUP(A2459,英雄数据表!A:K,9,0),IF(VLOOKUP(B2459,属性中转表!A:G,7,FALSE)&gt;=25,VLOOKUP(A2459,英雄数据表!A:K,5,0),""))</f>
        <v>"atk":300,"hp":5000,"undpspro":150,"pvpdpspro":50,"pvpundpspro":50</v>
      </c>
      <c r="J2459" s="20" t="str">
        <f>IF(I2459="","",属性中转表!$I$1&amp;(IF(VLOOKUP(B2459,属性中转表!A:G,7,FALSE)=0,0,VLOOKUP(VLOOKUP(B2459,属性中转表!A:G,7,FALSE),属性中转表!$K$2:$P$21,4,0)))+IFERROR(VLOOKUP(A2459,英雄数据表!A:K,IF(武魂!B2459&gt;=50,10,IF(武魂!B2459&gt;=25,6)),0),0))</f>
        <v>,"dpspro":100</v>
      </c>
      <c r="K2459" s="32" t="str">
        <f t="shared" si="169"/>
        <v>"atk":300,"hp":5000,"undpspro":150,"pvpdpspro":50,"pvpundpspro":50,"dpspro":100</v>
      </c>
      <c r="L2459" s="20" t="str">
        <f>IF(B2459&gt;=50,VLOOKUP(A2459,英雄数据表!A:L,11,FALSE),IF(B2459&gt;=25,VLOOKUP(A2459,英雄数据表!A:L,7,0),""))</f>
        <v>"2207602004"</v>
      </c>
      <c r="M2459" s="20" t="str">
        <f>IFERROR(VLOOKUP(B2459,属性中转表!$K$2:$O$21,5,FALSE),"")</f>
        <v/>
      </c>
      <c r="N2459" s="20" t="str">
        <f>IF(B2459=25,VLOOKUP(A2459,英雄数据表!A:L,8,FALSE),IF(B2459=50,VLOOKUP(A2459,英雄数据表!A:L,12,0),""))</f>
        <v/>
      </c>
    </row>
    <row r="2460" spans="1:14" x14ac:dyDescent="0.3">
      <c r="A2460" s="20">
        <v>22076</v>
      </c>
      <c r="B2460" s="21">
        <f t="shared" si="166"/>
        <v>59</v>
      </c>
      <c r="C2460" s="21">
        <v>5</v>
      </c>
      <c r="D2460" s="21">
        <f>VLOOKUP(A2460,英雄数据表!A:D,4,0)</f>
        <v>2</v>
      </c>
      <c r="E2460" s="20" t="str">
        <f>VLOOKUP(A2460,英雄数据表!A:C,3,0)</f>
        <v>狱雷头盔</v>
      </c>
      <c r="F2460" s="20">
        <f t="shared" si="167"/>
        <v>22076</v>
      </c>
      <c r="G2460" s="20">
        <f t="shared" si="168"/>
        <v>22076</v>
      </c>
      <c r="H2460" s="21" t="str">
        <f>VLOOKUP(B2460,属性中转表!A:F,6,FALSE)</f>
        <v>"hp":232200,"atk":6450</v>
      </c>
      <c r="I2460" s="20" t="str">
        <f>IF(VLOOKUP(B2460,属性中转表!A:G,7,FALSE)=0,"",VLOOKUP(VLOOKUP(B2460,属性中转表!A:G,7,FALSE),属性中转表!$K$2:$P$21,6,0))&amp;IF(VLOOKUP(B2460,属性中转表!A:G,7,FALSE)&gt;=50,VLOOKUP(A2460,英雄数据表!A:K,9,0),IF(VLOOKUP(B2460,属性中转表!A:G,7,FALSE)&gt;=25,VLOOKUP(A2460,英雄数据表!A:K,5,0),""))</f>
        <v>"atk":300,"hp":5000,"undpspro":150,"pvpdpspro":50,"pvpundpspro":50</v>
      </c>
      <c r="J2460" s="20" t="str">
        <f>IF(I2460="","",属性中转表!$I$1&amp;(IF(VLOOKUP(B2460,属性中转表!A:G,7,FALSE)=0,0,VLOOKUP(VLOOKUP(B2460,属性中转表!A:G,7,FALSE),属性中转表!$K$2:$P$21,4,0)))+IFERROR(VLOOKUP(A2460,英雄数据表!A:K,IF(武魂!B2460&gt;=50,10,IF(武魂!B2460&gt;=25,6)),0),0))</f>
        <v>,"dpspro":100</v>
      </c>
      <c r="K2460" s="32" t="str">
        <f t="shared" si="169"/>
        <v>"atk":300,"hp":5000,"undpspro":150,"pvpdpspro":50,"pvpundpspro":50,"dpspro":100</v>
      </c>
      <c r="L2460" s="20" t="str">
        <f>IF(B2460&gt;=50,VLOOKUP(A2460,英雄数据表!A:L,11,FALSE),IF(B2460&gt;=25,VLOOKUP(A2460,英雄数据表!A:L,7,0),""))</f>
        <v>"2207602004"</v>
      </c>
      <c r="M2460" s="20" t="str">
        <f>IFERROR(VLOOKUP(B2460,属性中转表!$K$2:$O$21,5,FALSE),"")</f>
        <v/>
      </c>
      <c r="N2460" s="20" t="str">
        <f>IF(B2460=25,VLOOKUP(A2460,英雄数据表!A:L,8,FALSE),IF(B2460=50,VLOOKUP(A2460,英雄数据表!A:L,12,0),""))</f>
        <v/>
      </c>
    </row>
    <row r="2461" spans="1:14" x14ac:dyDescent="0.3">
      <c r="A2461" s="20">
        <v>22076</v>
      </c>
      <c r="B2461" s="21">
        <f t="shared" si="166"/>
        <v>60</v>
      </c>
      <c r="C2461" s="21">
        <v>5</v>
      </c>
      <c r="D2461" s="21">
        <f>VLOOKUP(A2461,英雄数据表!A:D,4,0)</f>
        <v>2</v>
      </c>
      <c r="E2461" s="20" t="str">
        <f>VLOOKUP(A2461,英雄数据表!A:C,3,0)</f>
        <v>狱雷头盔</v>
      </c>
      <c r="F2461" s="20">
        <f t="shared" si="167"/>
        <v>22076</v>
      </c>
      <c r="G2461" s="20">
        <f t="shared" si="168"/>
        <v>22076</v>
      </c>
      <c r="H2461" s="21" t="str">
        <f>VLOOKUP(B2461,属性中转表!A:F,6,FALSE)</f>
        <v>"hp":237600,"atk":6600</v>
      </c>
      <c r="I2461" s="20" t="str">
        <f>IF(VLOOKUP(B2461,属性中转表!A:G,7,FALSE)=0,"",VLOOKUP(VLOOKUP(B2461,属性中转表!A:G,7,FALSE),属性中转表!$K$2:$P$21,6,0))&amp;IF(VLOOKUP(B2461,属性中转表!A:G,7,FALSE)&gt;=50,VLOOKUP(A2461,英雄数据表!A:K,9,0),IF(VLOOKUP(B2461,属性中转表!A:G,7,FALSE)&gt;=25,VLOOKUP(A2461,英雄数据表!A:K,5,0),""))</f>
        <v>"atk":300,"hp":5000,"undpspro":150,"pvpdpspro":50,"pvpundpspro":50</v>
      </c>
      <c r="J2461" s="20" t="str">
        <f>IF(I2461="","",属性中转表!$I$1&amp;(IF(VLOOKUP(B2461,属性中转表!A:G,7,FALSE)=0,0,VLOOKUP(VLOOKUP(B2461,属性中转表!A:G,7,FALSE),属性中转表!$K$2:$P$21,4,0)))+IFERROR(VLOOKUP(A2461,英雄数据表!A:K,IF(武魂!B2461&gt;=50,10,IF(武魂!B2461&gt;=25,6)),0),0))</f>
        <v>,"dpspro":150</v>
      </c>
      <c r="K2461" s="32" t="str">
        <f t="shared" si="169"/>
        <v>"atk":300,"hp":5000,"undpspro":150,"pvpdpspro":50,"pvpundpspro":50,"dpspro":150</v>
      </c>
      <c r="L2461" s="20" t="str">
        <f>IF(B2461&gt;=50,VLOOKUP(A2461,英雄数据表!A:L,11,FALSE),IF(B2461&gt;=25,VLOOKUP(A2461,英雄数据表!A:L,7,0),""))</f>
        <v>"2207602004"</v>
      </c>
      <c r="M2461" s="20" t="str">
        <f>IFERROR(VLOOKUP(B2461,属性中转表!$K$2:$O$21,5,FALSE),"")</f>
        <v>"dpspro":50</v>
      </c>
      <c r="N2461" s="20" t="str">
        <f>IF(B2461=25,VLOOKUP(A2461,英雄数据表!A:L,8,FALSE),IF(B2461=50,VLOOKUP(A2461,英雄数据表!A:L,12,0),""))</f>
        <v/>
      </c>
    </row>
    <row r="2462" spans="1:14" x14ac:dyDescent="0.3">
      <c r="A2462" s="20">
        <v>22076</v>
      </c>
      <c r="B2462" s="21">
        <f t="shared" si="166"/>
        <v>61</v>
      </c>
      <c r="C2462" s="21">
        <v>5</v>
      </c>
      <c r="D2462" s="21">
        <f>VLOOKUP(A2462,英雄数据表!A:D,4,0)</f>
        <v>2</v>
      </c>
      <c r="E2462" s="20" t="str">
        <f>VLOOKUP(A2462,英雄数据表!A:C,3,0)</f>
        <v>狱雷头盔</v>
      </c>
      <c r="F2462" s="20">
        <f t="shared" si="167"/>
        <v>22076</v>
      </c>
      <c r="G2462" s="20">
        <f t="shared" si="168"/>
        <v>22076</v>
      </c>
      <c r="H2462" s="21" t="str">
        <f>VLOOKUP(B2462,属性中转表!A:F,6,FALSE)</f>
        <v>"hp":243000,"atk":6750</v>
      </c>
      <c r="I2462" s="20" t="str">
        <f>IF(VLOOKUP(B2462,属性中转表!A:G,7,FALSE)=0,"",VLOOKUP(VLOOKUP(B2462,属性中转表!A:G,7,FALSE),属性中转表!$K$2:$P$21,6,0))&amp;IF(VLOOKUP(B2462,属性中转表!A:G,7,FALSE)&gt;=50,VLOOKUP(A2462,英雄数据表!A:K,9,0),IF(VLOOKUP(B2462,属性中转表!A:G,7,FALSE)&gt;=25,VLOOKUP(A2462,英雄数据表!A:K,5,0),""))</f>
        <v>"atk":300,"hp":5000,"undpspro":150,"pvpdpspro":50,"pvpundpspro":50</v>
      </c>
      <c r="J2462" s="20" t="str">
        <f>IF(I2462="","",属性中转表!$I$1&amp;(IF(VLOOKUP(B2462,属性中转表!A:G,7,FALSE)=0,0,VLOOKUP(VLOOKUP(B2462,属性中转表!A:G,7,FALSE),属性中转表!$K$2:$P$21,4,0)))+IFERROR(VLOOKUP(A2462,英雄数据表!A:K,IF(武魂!B2462&gt;=50,10,IF(武魂!B2462&gt;=25,6)),0),0))</f>
        <v>,"dpspro":150</v>
      </c>
      <c r="K2462" s="32" t="str">
        <f t="shared" si="169"/>
        <v>"atk":300,"hp":5000,"undpspro":150,"pvpdpspro":50,"pvpundpspro":50,"dpspro":150</v>
      </c>
      <c r="L2462" s="20" t="str">
        <f>IF(B2462&gt;=50,VLOOKUP(A2462,英雄数据表!A:L,11,FALSE),IF(B2462&gt;=25,VLOOKUP(A2462,英雄数据表!A:L,7,0),""))</f>
        <v>"2207602004"</v>
      </c>
      <c r="M2462" s="20" t="str">
        <f>IFERROR(VLOOKUP(B2462,属性中转表!$K$2:$O$21,5,FALSE),"")</f>
        <v/>
      </c>
      <c r="N2462" s="20" t="str">
        <f>IF(B2462=25,VLOOKUP(A2462,英雄数据表!A:L,8,FALSE),IF(B2462=50,VLOOKUP(A2462,英雄数据表!A:L,12,0),""))</f>
        <v/>
      </c>
    </row>
    <row r="2463" spans="1:14" x14ac:dyDescent="0.3">
      <c r="A2463" s="20">
        <v>22076</v>
      </c>
      <c r="B2463" s="21">
        <f t="shared" si="166"/>
        <v>62</v>
      </c>
      <c r="C2463" s="21">
        <v>5</v>
      </c>
      <c r="D2463" s="21">
        <f>VLOOKUP(A2463,英雄数据表!A:D,4,0)</f>
        <v>2</v>
      </c>
      <c r="E2463" s="20" t="str">
        <f>VLOOKUP(A2463,英雄数据表!A:C,3,0)</f>
        <v>狱雷头盔</v>
      </c>
      <c r="F2463" s="20">
        <f t="shared" si="167"/>
        <v>22076</v>
      </c>
      <c r="G2463" s="20">
        <f t="shared" si="168"/>
        <v>22076</v>
      </c>
      <c r="H2463" s="21" t="str">
        <f>VLOOKUP(B2463,属性中转表!A:F,6,FALSE)</f>
        <v>"hp":248400,"atk":6900</v>
      </c>
      <c r="I2463" s="20" t="str">
        <f>IF(VLOOKUP(B2463,属性中转表!A:G,7,FALSE)=0,"",VLOOKUP(VLOOKUP(B2463,属性中转表!A:G,7,FALSE),属性中转表!$K$2:$P$21,6,0))&amp;IF(VLOOKUP(B2463,属性中转表!A:G,7,FALSE)&gt;=50,VLOOKUP(A2463,英雄数据表!A:K,9,0),IF(VLOOKUP(B2463,属性中转表!A:G,7,FALSE)&gt;=25,VLOOKUP(A2463,英雄数据表!A:K,5,0),""))</f>
        <v>"atk":300,"hp":5000,"undpspro":150,"pvpdpspro":50,"pvpundpspro":50</v>
      </c>
      <c r="J2463" s="20" t="str">
        <f>IF(I2463="","",属性中转表!$I$1&amp;(IF(VLOOKUP(B2463,属性中转表!A:G,7,FALSE)=0,0,VLOOKUP(VLOOKUP(B2463,属性中转表!A:G,7,FALSE),属性中转表!$K$2:$P$21,4,0)))+IFERROR(VLOOKUP(A2463,英雄数据表!A:K,IF(武魂!B2463&gt;=50,10,IF(武魂!B2463&gt;=25,6)),0),0))</f>
        <v>,"dpspro":150</v>
      </c>
      <c r="K2463" s="32" t="str">
        <f t="shared" si="169"/>
        <v>"atk":300,"hp":5000,"undpspro":150,"pvpdpspro":50,"pvpundpspro":50,"dpspro":150</v>
      </c>
      <c r="L2463" s="20" t="str">
        <f>IF(B2463&gt;=50,VLOOKUP(A2463,英雄数据表!A:L,11,FALSE),IF(B2463&gt;=25,VLOOKUP(A2463,英雄数据表!A:L,7,0),""))</f>
        <v>"2207602004"</v>
      </c>
      <c r="M2463" s="20" t="str">
        <f>IFERROR(VLOOKUP(B2463,属性中转表!$K$2:$O$21,5,FALSE),"")</f>
        <v/>
      </c>
      <c r="N2463" s="20" t="str">
        <f>IF(B2463=25,VLOOKUP(A2463,英雄数据表!A:L,8,FALSE),IF(B2463=50,VLOOKUP(A2463,英雄数据表!A:L,12,0),""))</f>
        <v/>
      </c>
    </row>
    <row r="2464" spans="1:14" x14ac:dyDescent="0.3">
      <c r="A2464" s="20">
        <v>22076</v>
      </c>
      <c r="B2464" s="21">
        <f t="shared" si="166"/>
        <v>63</v>
      </c>
      <c r="C2464" s="21">
        <v>5</v>
      </c>
      <c r="D2464" s="21">
        <f>VLOOKUP(A2464,英雄数据表!A:D,4,0)</f>
        <v>2</v>
      </c>
      <c r="E2464" s="20" t="str">
        <f>VLOOKUP(A2464,英雄数据表!A:C,3,0)</f>
        <v>狱雷头盔</v>
      </c>
      <c r="F2464" s="20">
        <f t="shared" si="167"/>
        <v>22076</v>
      </c>
      <c r="G2464" s="20">
        <f t="shared" si="168"/>
        <v>22076</v>
      </c>
      <c r="H2464" s="21" t="str">
        <f>VLOOKUP(B2464,属性中转表!A:F,6,FALSE)</f>
        <v>"hp":253800,"atk":7050</v>
      </c>
      <c r="I2464" s="20" t="str">
        <f>IF(VLOOKUP(B2464,属性中转表!A:G,7,FALSE)=0,"",VLOOKUP(VLOOKUP(B2464,属性中转表!A:G,7,FALSE),属性中转表!$K$2:$P$21,6,0))&amp;IF(VLOOKUP(B2464,属性中转表!A:G,7,FALSE)&gt;=50,VLOOKUP(A2464,英雄数据表!A:K,9,0),IF(VLOOKUP(B2464,属性中转表!A:G,7,FALSE)&gt;=25,VLOOKUP(A2464,英雄数据表!A:K,5,0),""))</f>
        <v>"atk":300,"hp":5000,"undpspro":150,"pvpdpspro":50,"pvpundpspro":50</v>
      </c>
      <c r="J2464" s="20" t="str">
        <f>IF(I2464="","",属性中转表!$I$1&amp;(IF(VLOOKUP(B2464,属性中转表!A:G,7,FALSE)=0,0,VLOOKUP(VLOOKUP(B2464,属性中转表!A:G,7,FALSE),属性中转表!$K$2:$P$21,4,0)))+IFERROR(VLOOKUP(A2464,英雄数据表!A:K,IF(武魂!B2464&gt;=50,10,IF(武魂!B2464&gt;=25,6)),0),0))</f>
        <v>,"dpspro":150</v>
      </c>
      <c r="K2464" s="32" t="str">
        <f t="shared" si="169"/>
        <v>"atk":300,"hp":5000,"undpspro":150,"pvpdpspro":50,"pvpundpspro":50,"dpspro":150</v>
      </c>
      <c r="L2464" s="20" t="str">
        <f>IF(B2464&gt;=50,VLOOKUP(A2464,英雄数据表!A:L,11,FALSE),IF(B2464&gt;=25,VLOOKUP(A2464,英雄数据表!A:L,7,0),""))</f>
        <v>"2207602004"</v>
      </c>
      <c r="M2464" s="20" t="str">
        <f>IFERROR(VLOOKUP(B2464,属性中转表!$K$2:$O$21,5,FALSE),"")</f>
        <v/>
      </c>
      <c r="N2464" s="20" t="str">
        <f>IF(B2464=25,VLOOKUP(A2464,英雄数据表!A:L,8,FALSE),IF(B2464=50,VLOOKUP(A2464,英雄数据表!A:L,12,0),""))</f>
        <v/>
      </c>
    </row>
    <row r="2465" spans="1:14" x14ac:dyDescent="0.3">
      <c r="A2465" s="20">
        <v>22076</v>
      </c>
      <c r="B2465" s="21">
        <f t="shared" si="166"/>
        <v>64</v>
      </c>
      <c r="C2465" s="21">
        <v>5</v>
      </c>
      <c r="D2465" s="21">
        <f>VLOOKUP(A2465,英雄数据表!A:D,4,0)</f>
        <v>2</v>
      </c>
      <c r="E2465" s="20" t="str">
        <f>VLOOKUP(A2465,英雄数据表!A:C,3,0)</f>
        <v>狱雷头盔</v>
      </c>
      <c r="F2465" s="20">
        <f t="shared" si="167"/>
        <v>22076</v>
      </c>
      <c r="G2465" s="20">
        <f t="shared" si="168"/>
        <v>22076</v>
      </c>
      <c r="H2465" s="21" t="str">
        <f>VLOOKUP(B2465,属性中转表!A:F,6,FALSE)</f>
        <v>"hp":259200,"atk":7200</v>
      </c>
      <c r="I2465" s="20" t="str">
        <f>IF(VLOOKUP(B2465,属性中转表!A:G,7,FALSE)=0,"",VLOOKUP(VLOOKUP(B2465,属性中转表!A:G,7,FALSE),属性中转表!$K$2:$P$21,6,0))&amp;IF(VLOOKUP(B2465,属性中转表!A:G,7,FALSE)&gt;=50,VLOOKUP(A2465,英雄数据表!A:K,9,0),IF(VLOOKUP(B2465,属性中转表!A:G,7,FALSE)&gt;=25,VLOOKUP(A2465,英雄数据表!A:K,5,0),""))</f>
        <v>"atk":300,"hp":5000,"undpspro":150,"pvpdpspro":50,"pvpundpspro":50</v>
      </c>
      <c r="J2465" s="20" t="str">
        <f>IF(I2465="","",属性中转表!$I$1&amp;(IF(VLOOKUP(B2465,属性中转表!A:G,7,FALSE)=0,0,VLOOKUP(VLOOKUP(B2465,属性中转表!A:G,7,FALSE),属性中转表!$K$2:$P$21,4,0)))+IFERROR(VLOOKUP(A2465,英雄数据表!A:K,IF(武魂!B2465&gt;=50,10,IF(武魂!B2465&gt;=25,6)),0),0))</f>
        <v>,"dpspro":150</v>
      </c>
      <c r="K2465" s="32" t="str">
        <f t="shared" si="169"/>
        <v>"atk":300,"hp":5000,"undpspro":150,"pvpdpspro":50,"pvpundpspro":50,"dpspro":150</v>
      </c>
      <c r="L2465" s="20" t="str">
        <f>IF(B2465&gt;=50,VLOOKUP(A2465,英雄数据表!A:L,11,FALSE),IF(B2465&gt;=25,VLOOKUP(A2465,英雄数据表!A:L,7,0),""))</f>
        <v>"2207602004"</v>
      </c>
      <c r="M2465" s="20" t="str">
        <f>IFERROR(VLOOKUP(B2465,属性中转表!$K$2:$O$21,5,FALSE),"")</f>
        <v/>
      </c>
      <c r="N2465" s="20" t="str">
        <f>IF(B2465=25,VLOOKUP(A2465,英雄数据表!A:L,8,FALSE),IF(B2465=50,VLOOKUP(A2465,英雄数据表!A:L,12,0),""))</f>
        <v/>
      </c>
    </row>
    <row r="2466" spans="1:14" x14ac:dyDescent="0.3">
      <c r="A2466" s="20">
        <v>22076</v>
      </c>
      <c r="B2466" s="21">
        <f t="shared" si="166"/>
        <v>65</v>
      </c>
      <c r="C2466" s="21">
        <v>5</v>
      </c>
      <c r="D2466" s="21">
        <f>VLOOKUP(A2466,英雄数据表!A:D,4,0)</f>
        <v>2</v>
      </c>
      <c r="E2466" s="20" t="str">
        <f>VLOOKUP(A2466,英雄数据表!A:C,3,0)</f>
        <v>狱雷头盔</v>
      </c>
      <c r="F2466" s="20">
        <f t="shared" si="167"/>
        <v>22076</v>
      </c>
      <c r="G2466" s="20">
        <f t="shared" si="168"/>
        <v>22076</v>
      </c>
      <c r="H2466" s="21" t="str">
        <f>VLOOKUP(B2466,属性中转表!A:F,6,FALSE)</f>
        <v>"hp":264600,"atk":7350</v>
      </c>
      <c r="I2466" s="20" t="str">
        <f>IF(VLOOKUP(B2466,属性中转表!A:G,7,FALSE)=0,"",VLOOKUP(VLOOKUP(B2466,属性中转表!A:G,7,FALSE),属性中转表!$K$2:$P$21,6,0))&amp;IF(VLOOKUP(B2466,属性中转表!A:G,7,FALSE)&gt;=50,VLOOKUP(A2466,英雄数据表!A:K,9,0),IF(VLOOKUP(B2466,属性中转表!A:G,7,FALSE)&gt;=25,VLOOKUP(A2466,英雄数据表!A:K,5,0),""))</f>
        <v>"atk":300,"hp":5000,"undpspro":150,"pvpdpspro":100,"pvpundpspro":50</v>
      </c>
      <c r="J2466" s="20" t="str">
        <f>IF(I2466="","",属性中转表!$I$1&amp;(IF(VLOOKUP(B2466,属性中转表!A:G,7,FALSE)=0,0,VLOOKUP(VLOOKUP(B2466,属性中转表!A:G,7,FALSE),属性中转表!$K$2:$P$21,4,0)))+IFERROR(VLOOKUP(A2466,英雄数据表!A:K,IF(武魂!B2466&gt;=50,10,IF(武魂!B2466&gt;=25,6)),0),0))</f>
        <v>,"dpspro":150</v>
      </c>
      <c r="K2466" s="32" t="str">
        <f t="shared" si="169"/>
        <v>"atk":300,"hp":5000,"undpspro":150,"pvpdpspro":100,"pvpundpspro":50,"dpspro":150</v>
      </c>
      <c r="L2466" s="20" t="str">
        <f>IF(B2466&gt;=50,VLOOKUP(A2466,英雄数据表!A:L,11,FALSE),IF(B2466&gt;=25,VLOOKUP(A2466,英雄数据表!A:L,7,0),""))</f>
        <v>"2207602004"</v>
      </c>
      <c r="M2466" s="20" t="str">
        <f>IFERROR(VLOOKUP(B2466,属性中转表!$K$2:$O$21,5,FALSE),"")</f>
        <v>"pvpdpspro":50</v>
      </c>
      <c r="N2466" s="20" t="str">
        <f>IF(B2466=25,VLOOKUP(A2466,英雄数据表!A:L,8,FALSE),IF(B2466=50,VLOOKUP(A2466,英雄数据表!A:L,12,0),""))</f>
        <v/>
      </c>
    </row>
    <row r="2467" spans="1:14" x14ac:dyDescent="0.3">
      <c r="A2467" s="20">
        <v>22076</v>
      </c>
      <c r="B2467" s="21">
        <f t="shared" si="166"/>
        <v>66</v>
      </c>
      <c r="C2467" s="21">
        <v>5</v>
      </c>
      <c r="D2467" s="21">
        <f>VLOOKUP(A2467,英雄数据表!A:D,4,0)</f>
        <v>2</v>
      </c>
      <c r="E2467" s="20" t="str">
        <f>VLOOKUP(A2467,英雄数据表!A:C,3,0)</f>
        <v>狱雷头盔</v>
      </c>
      <c r="F2467" s="20">
        <f t="shared" si="167"/>
        <v>22076</v>
      </c>
      <c r="G2467" s="20">
        <f t="shared" si="168"/>
        <v>22076</v>
      </c>
      <c r="H2467" s="21" t="str">
        <f>VLOOKUP(B2467,属性中转表!A:F,6,FALSE)</f>
        <v>"hp":270000,"atk":7500</v>
      </c>
      <c r="I2467" s="20" t="str">
        <f>IF(VLOOKUP(B2467,属性中转表!A:G,7,FALSE)=0,"",VLOOKUP(VLOOKUP(B2467,属性中转表!A:G,7,FALSE),属性中转表!$K$2:$P$21,6,0))&amp;IF(VLOOKUP(B2467,属性中转表!A:G,7,FALSE)&gt;=50,VLOOKUP(A2467,英雄数据表!A:K,9,0),IF(VLOOKUP(B2467,属性中转表!A:G,7,FALSE)&gt;=25,VLOOKUP(A2467,英雄数据表!A:K,5,0),""))</f>
        <v>"atk":300,"hp":5000,"undpspro":150,"pvpdpspro":100,"pvpundpspro":50</v>
      </c>
      <c r="J2467" s="20" t="str">
        <f>IF(I2467="","",属性中转表!$I$1&amp;(IF(VLOOKUP(B2467,属性中转表!A:G,7,FALSE)=0,0,VLOOKUP(VLOOKUP(B2467,属性中转表!A:G,7,FALSE),属性中转表!$K$2:$P$21,4,0)))+IFERROR(VLOOKUP(A2467,英雄数据表!A:K,IF(武魂!B2467&gt;=50,10,IF(武魂!B2467&gt;=25,6)),0),0))</f>
        <v>,"dpspro":150</v>
      </c>
      <c r="K2467" s="32" t="str">
        <f t="shared" si="169"/>
        <v>"atk":300,"hp":5000,"undpspro":150,"pvpdpspro":100,"pvpundpspro":50,"dpspro":150</v>
      </c>
      <c r="L2467" s="20" t="str">
        <f>IF(B2467&gt;=50,VLOOKUP(A2467,英雄数据表!A:L,11,FALSE),IF(B2467&gt;=25,VLOOKUP(A2467,英雄数据表!A:L,7,0),""))</f>
        <v>"2207602004"</v>
      </c>
      <c r="M2467" s="20" t="str">
        <f>IFERROR(VLOOKUP(B2467,属性中转表!$K$2:$O$21,5,FALSE),"")</f>
        <v/>
      </c>
      <c r="N2467" s="20" t="str">
        <f>IF(B2467=25,VLOOKUP(A2467,英雄数据表!A:L,8,FALSE),IF(B2467=50,VLOOKUP(A2467,英雄数据表!A:L,12,0),""))</f>
        <v/>
      </c>
    </row>
    <row r="2468" spans="1:14" x14ac:dyDescent="0.3">
      <c r="A2468" s="20">
        <v>22076</v>
      </c>
      <c r="B2468" s="21">
        <f t="shared" si="166"/>
        <v>67</v>
      </c>
      <c r="C2468" s="21">
        <v>5</v>
      </c>
      <c r="D2468" s="21">
        <f>VLOOKUP(A2468,英雄数据表!A:D,4,0)</f>
        <v>2</v>
      </c>
      <c r="E2468" s="20" t="str">
        <f>VLOOKUP(A2468,英雄数据表!A:C,3,0)</f>
        <v>狱雷头盔</v>
      </c>
      <c r="F2468" s="20">
        <f t="shared" si="167"/>
        <v>22076</v>
      </c>
      <c r="G2468" s="20">
        <f t="shared" si="168"/>
        <v>22076</v>
      </c>
      <c r="H2468" s="21" t="str">
        <f>VLOOKUP(B2468,属性中转表!A:F,6,FALSE)</f>
        <v>"hp":275400,"atk":7650</v>
      </c>
      <c r="I2468" s="20" t="str">
        <f>IF(VLOOKUP(B2468,属性中转表!A:G,7,FALSE)=0,"",VLOOKUP(VLOOKUP(B2468,属性中转表!A:G,7,FALSE),属性中转表!$K$2:$P$21,6,0))&amp;IF(VLOOKUP(B2468,属性中转表!A:G,7,FALSE)&gt;=50,VLOOKUP(A2468,英雄数据表!A:K,9,0),IF(VLOOKUP(B2468,属性中转表!A:G,7,FALSE)&gt;=25,VLOOKUP(A2468,英雄数据表!A:K,5,0),""))</f>
        <v>"atk":300,"hp":5000,"undpspro":150,"pvpdpspro":100,"pvpundpspro":50</v>
      </c>
      <c r="J2468" s="20" t="str">
        <f>IF(I2468="","",属性中转表!$I$1&amp;(IF(VLOOKUP(B2468,属性中转表!A:G,7,FALSE)=0,0,VLOOKUP(VLOOKUP(B2468,属性中转表!A:G,7,FALSE),属性中转表!$K$2:$P$21,4,0)))+IFERROR(VLOOKUP(A2468,英雄数据表!A:K,IF(武魂!B2468&gt;=50,10,IF(武魂!B2468&gt;=25,6)),0),0))</f>
        <v>,"dpspro":150</v>
      </c>
      <c r="K2468" s="32" t="str">
        <f t="shared" si="169"/>
        <v>"atk":300,"hp":5000,"undpspro":150,"pvpdpspro":100,"pvpundpspro":50,"dpspro":150</v>
      </c>
      <c r="L2468" s="20" t="str">
        <f>IF(B2468&gt;=50,VLOOKUP(A2468,英雄数据表!A:L,11,FALSE),IF(B2468&gt;=25,VLOOKUP(A2468,英雄数据表!A:L,7,0),""))</f>
        <v>"2207602004"</v>
      </c>
      <c r="M2468" s="20" t="str">
        <f>IFERROR(VLOOKUP(B2468,属性中转表!$K$2:$O$21,5,FALSE),"")</f>
        <v/>
      </c>
      <c r="N2468" s="20" t="str">
        <f>IF(B2468=25,VLOOKUP(A2468,英雄数据表!A:L,8,FALSE),IF(B2468=50,VLOOKUP(A2468,英雄数据表!A:L,12,0),""))</f>
        <v/>
      </c>
    </row>
    <row r="2469" spans="1:14" x14ac:dyDescent="0.3">
      <c r="A2469" s="20">
        <v>22076</v>
      </c>
      <c r="B2469" s="21">
        <f t="shared" si="166"/>
        <v>68</v>
      </c>
      <c r="C2469" s="21">
        <v>5</v>
      </c>
      <c r="D2469" s="21">
        <f>VLOOKUP(A2469,英雄数据表!A:D,4,0)</f>
        <v>2</v>
      </c>
      <c r="E2469" s="20" t="str">
        <f>VLOOKUP(A2469,英雄数据表!A:C,3,0)</f>
        <v>狱雷头盔</v>
      </c>
      <c r="F2469" s="20">
        <f t="shared" si="167"/>
        <v>22076</v>
      </c>
      <c r="G2469" s="20">
        <f t="shared" si="168"/>
        <v>22076</v>
      </c>
      <c r="H2469" s="21" t="str">
        <f>VLOOKUP(B2469,属性中转表!A:F,6,FALSE)</f>
        <v>"hp":280800,"atk":7800</v>
      </c>
      <c r="I2469" s="20" t="str">
        <f>IF(VLOOKUP(B2469,属性中转表!A:G,7,FALSE)=0,"",VLOOKUP(VLOOKUP(B2469,属性中转表!A:G,7,FALSE),属性中转表!$K$2:$P$21,6,0))&amp;IF(VLOOKUP(B2469,属性中转表!A:G,7,FALSE)&gt;=50,VLOOKUP(A2469,英雄数据表!A:K,9,0),IF(VLOOKUP(B2469,属性中转表!A:G,7,FALSE)&gt;=25,VLOOKUP(A2469,英雄数据表!A:K,5,0),""))</f>
        <v>"atk":300,"hp":5000,"undpspro":150,"pvpdpspro":100,"pvpundpspro":50</v>
      </c>
      <c r="J2469" s="20" t="str">
        <f>IF(I2469="","",属性中转表!$I$1&amp;(IF(VLOOKUP(B2469,属性中转表!A:G,7,FALSE)=0,0,VLOOKUP(VLOOKUP(B2469,属性中转表!A:G,7,FALSE),属性中转表!$K$2:$P$21,4,0)))+IFERROR(VLOOKUP(A2469,英雄数据表!A:K,IF(武魂!B2469&gt;=50,10,IF(武魂!B2469&gt;=25,6)),0),0))</f>
        <v>,"dpspro":150</v>
      </c>
      <c r="K2469" s="32" t="str">
        <f t="shared" si="169"/>
        <v>"atk":300,"hp":5000,"undpspro":150,"pvpdpspro":100,"pvpundpspro":50,"dpspro":150</v>
      </c>
      <c r="L2469" s="20" t="str">
        <f>IF(B2469&gt;=50,VLOOKUP(A2469,英雄数据表!A:L,11,FALSE),IF(B2469&gt;=25,VLOOKUP(A2469,英雄数据表!A:L,7,0),""))</f>
        <v>"2207602004"</v>
      </c>
      <c r="M2469" s="20" t="str">
        <f>IFERROR(VLOOKUP(B2469,属性中转表!$K$2:$O$21,5,FALSE),"")</f>
        <v/>
      </c>
      <c r="N2469" s="20" t="str">
        <f>IF(B2469=25,VLOOKUP(A2469,英雄数据表!A:L,8,FALSE),IF(B2469=50,VLOOKUP(A2469,英雄数据表!A:L,12,0),""))</f>
        <v/>
      </c>
    </row>
    <row r="2470" spans="1:14" x14ac:dyDescent="0.3">
      <c r="A2470" s="20">
        <v>22076</v>
      </c>
      <c r="B2470" s="21">
        <f t="shared" si="166"/>
        <v>69</v>
      </c>
      <c r="C2470" s="21">
        <v>5</v>
      </c>
      <c r="D2470" s="21">
        <f>VLOOKUP(A2470,英雄数据表!A:D,4,0)</f>
        <v>2</v>
      </c>
      <c r="E2470" s="20" t="str">
        <f>VLOOKUP(A2470,英雄数据表!A:C,3,0)</f>
        <v>狱雷头盔</v>
      </c>
      <c r="F2470" s="20">
        <f t="shared" si="167"/>
        <v>22076</v>
      </c>
      <c r="G2470" s="20">
        <f t="shared" si="168"/>
        <v>22076</v>
      </c>
      <c r="H2470" s="21" t="str">
        <f>VLOOKUP(B2470,属性中转表!A:F,6,FALSE)</f>
        <v>"hp":286200,"atk":7950</v>
      </c>
      <c r="I2470" s="20" t="str">
        <f>IF(VLOOKUP(B2470,属性中转表!A:G,7,FALSE)=0,"",VLOOKUP(VLOOKUP(B2470,属性中转表!A:G,7,FALSE),属性中转表!$K$2:$P$21,6,0))&amp;IF(VLOOKUP(B2470,属性中转表!A:G,7,FALSE)&gt;=50,VLOOKUP(A2470,英雄数据表!A:K,9,0),IF(VLOOKUP(B2470,属性中转表!A:G,7,FALSE)&gt;=25,VLOOKUP(A2470,英雄数据表!A:K,5,0),""))</f>
        <v>"atk":300,"hp":5000,"undpspro":150,"pvpdpspro":100,"pvpundpspro":50</v>
      </c>
      <c r="J2470" s="20" t="str">
        <f>IF(I2470="","",属性中转表!$I$1&amp;(IF(VLOOKUP(B2470,属性中转表!A:G,7,FALSE)=0,0,VLOOKUP(VLOOKUP(B2470,属性中转表!A:G,7,FALSE),属性中转表!$K$2:$P$21,4,0)))+IFERROR(VLOOKUP(A2470,英雄数据表!A:K,IF(武魂!B2470&gt;=50,10,IF(武魂!B2470&gt;=25,6)),0),0))</f>
        <v>,"dpspro":150</v>
      </c>
      <c r="K2470" s="32" t="str">
        <f t="shared" si="169"/>
        <v>"atk":300,"hp":5000,"undpspro":150,"pvpdpspro":100,"pvpundpspro":50,"dpspro":150</v>
      </c>
      <c r="L2470" s="20" t="str">
        <f>IF(B2470&gt;=50,VLOOKUP(A2470,英雄数据表!A:L,11,FALSE),IF(B2470&gt;=25,VLOOKUP(A2470,英雄数据表!A:L,7,0),""))</f>
        <v>"2207602004"</v>
      </c>
      <c r="M2470" s="20" t="str">
        <f>IFERROR(VLOOKUP(B2470,属性中转表!$K$2:$O$21,5,FALSE),"")</f>
        <v/>
      </c>
      <c r="N2470" s="20" t="str">
        <f>IF(B2470=25,VLOOKUP(A2470,英雄数据表!A:L,8,FALSE),IF(B2470=50,VLOOKUP(A2470,英雄数据表!A:L,12,0),""))</f>
        <v/>
      </c>
    </row>
    <row r="2471" spans="1:14" x14ac:dyDescent="0.3">
      <c r="A2471" s="20">
        <v>22076</v>
      </c>
      <c r="B2471" s="21">
        <f t="shared" si="166"/>
        <v>70</v>
      </c>
      <c r="C2471" s="21">
        <v>5</v>
      </c>
      <c r="D2471" s="21">
        <f>VLOOKUP(A2471,英雄数据表!A:D,4,0)</f>
        <v>2</v>
      </c>
      <c r="E2471" s="20" t="str">
        <f>VLOOKUP(A2471,英雄数据表!A:C,3,0)</f>
        <v>狱雷头盔</v>
      </c>
      <c r="F2471" s="20">
        <f t="shared" si="167"/>
        <v>22076</v>
      </c>
      <c r="G2471" s="20">
        <f t="shared" si="168"/>
        <v>22076</v>
      </c>
      <c r="H2471" s="21" t="str">
        <f>VLOOKUP(B2471,属性中转表!A:F,6,FALSE)</f>
        <v>"hp":291600,"atk":8100</v>
      </c>
      <c r="I2471" s="20" t="str">
        <f>IF(VLOOKUP(B2471,属性中转表!A:G,7,FALSE)=0,"",VLOOKUP(VLOOKUP(B2471,属性中转表!A:G,7,FALSE),属性中转表!$K$2:$P$21,6,0))&amp;IF(VLOOKUP(B2471,属性中转表!A:G,7,FALSE)&gt;=50,VLOOKUP(A2471,英雄数据表!A:K,9,0),IF(VLOOKUP(B2471,属性中转表!A:G,7,FALSE)&gt;=25,VLOOKUP(A2471,英雄数据表!A:K,5,0),""))</f>
        <v>"atk":300,"hp":5000,"undpspro":150,"pvpdpspro":100,"pvpundpspro":100</v>
      </c>
      <c r="J2471" s="20" t="str">
        <f>IF(I2471="","",属性中转表!$I$1&amp;(IF(VLOOKUP(B2471,属性中转表!A:G,7,FALSE)=0,0,VLOOKUP(VLOOKUP(B2471,属性中转表!A:G,7,FALSE),属性中转表!$K$2:$P$21,4,0)))+IFERROR(VLOOKUP(A2471,英雄数据表!A:K,IF(武魂!B2471&gt;=50,10,IF(武魂!B2471&gt;=25,6)),0),0))</f>
        <v>,"dpspro":150</v>
      </c>
      <c r="K2471" s="32" t="str">
        <f t="shared" si="169"/>
        <v>"atk":300,"hp":5000,"undpspro":150,"pvpdpspro":100,"pvpundpspro":100,"dpspro":150</v>
      </c>
      <c r="L2471" s="20" t="str">
        <f>IF(B2471&gt;=50,VLOOKUP(A2471,英雄数据表!A:L,11,FALSE),IF(B2471&gt;=25,VLOOKUP(A2471,英雄数据表!A:L,7,0),""))</f>
        <v>"2207602004"</v>
      </c>
      <c r="M2471" s="20" t="str">
        <f>IFERROR(VLOOKUP(B2471,属性中转表!$K$2:$O$21,5,FALSE),"")</f>
        <v>"pvpundpspro":50</v>
      </c>
      <c r="N2471" s="20" t="str">
        <f>IF(B2471=25,VLOOKUP(A2471,英雄数据表!A:L,8,FALSE),IF(B2471=50,VLOOKUP(A2471,英雄数据表!A:L,12,0),""))</f>
        <v/>
      </c>
    </row>
    <row r="2472" spans="1:14" x14ac:dyDescent="0.3">
      <c r="A2472" s="20">
        <v>22076</v>
      </c>
      <c r="B2472" s="21">
        <f t="shared" si="166"/>
        <v>71</v>
      </c>
      <c r="C2472" s="21">
        <v>5</v>
      </c>
      <c r="D2472" s="21">
        <f>VLOOKUP(A2472,英雄数据表!A:D,4,0)</f>
        <v>2</v>
      </c>
      <c r="E2472" s="20" t="str">
        <f>VLOOKUP(A2472,英雄数据表!A:C,3,0)</f>
        <v>狱雷头盔</v>
      </c>
      <c r="F2472" s="20">
        <f t="shared" si="167"/>
        <v>22076</v>
      </c>
      <c r="G2472" s="20">
        <f t="shared" si="168"/>
        <v>22076</v>
      </c>
      <c r="H2472" s="21" t="str">
        <f>VLOOKUP(B2472,属性中转表!A:F,6,FALSE)</f>
        <v>"hp":297000,"atk":8250</v>
      </c>
      <c r="I2472" s="20" t="str">
        <f>IF(VLOOKUP(B2472,属性中转表!A:G,7,FALSE)=0,"",VLOOKUP(VLOOKUP(B2472,属性中转表!A:G,7,FALSE),属性中转表!$K$2:$P$21,6,0))&amp;IF(VLOOKUP(B2472,属性中转表!A:G,7,FALSE)&gt;=50,VLOOKUP(A2472,英雄数据表!A:K,9,0),IF(VLOOKUP(B2472,属性中转表!A:G,7,FALSE)&gt;=25,VLOOKUP(A2472,英雄数据表!A:K,5,0),""))</f>
        <v>"atk":300,"hp":5000,"undpspro":150,"pvpdpspro":100,"pvpundpspro":100</v>
      </c>
      <c r="J2472" s="20" t="str">
        <f>IF(I2472="","",属性中转表!$I$1&amp;(IF(VLOOKUP(B2472,属性中转表!A:G,7,FALSE)=0,0,VLOOKUP(VLOOKUP(B2472,属性中转表!A:G,7,FALSE),属性中转表!$K$2:$P$21,4,0)))+IFERROR(VLOOKUP(A2472,英雄数据表!A:K,IF(武魂!B2472&gt;=50,10,IF(武魂!B2472&gt;=25,6)),0),0))</f>
        <v>,"dpspro":150</v>
      </c>
      <c r="K2472" s="32" t="str">
        <f t="shared" si="169"/>
        <v>"atk":300,"hp":5000,"undpspro":150,"pvpdpspro":100,"pvpundpspro":100,"dpspro":150</v>
      </c>
      <c r="L2472" s="20" t="str">
        <f>IF(B2472&gt;=50,VLOOKUP(A2472,英雄数据表!A:L,11,FALSE),IF(B2472&gt;=25,VLOOKUP(A2472,英雄数据表!A:L,7,0),""))</f>
        <v>"2207602004"</v>
      </c>
      <c r="M2472" s="20" t="str">
        <f>IFERROR(VLOOKUP(B2472,属性中转表!$K$2:$O$21,5,FALSE),"")</f>
        <v/>
      </c>
      <c r="N2472" s="20" t="str">
        <f>IF(B2472=25,VLOOKUP(A2472,英雄数据表!A:L,8,FALSE),IF(B2472=50,VLOOKUP(A2472,英雄数据表!A:L,12,0),""))</f>
        <v/>
      </c>
    </row>
    <row r="2473" spans="1:14" x14ac:dyDescent="0.3">
      <c r="A2473" s="20">
        <v>22076</v>
      </c>
      <c r="B2473" s="21">
        <f t="shared" si="166"/>
        <v>72</v>
      </c>
      <c r="C2473" s="21">
        <v>5</v>
      </c>
      <c r="D2473" s="21">
        <f>VLOOKUP(A2473,英雄数据表!A:D,4,0)</f>
        <v>2</v>
      </c>
      <c r="E2473" s="20" t="str">
        <f>VLOOKUP(A2473,英雄数据表!A:C,3,0)</f>
        <v>狱雷头盔</v>
      </c>
      <c r="F2473" s="20">
        <f t="shared" si="167"/>
        <v>22076</v>
      </c>
      <c r="G2473" s="20">
        <f t="shared" si="168"/>
        <v>22076</v>
      </c>
      <c r="H2473" s="21" t="str">
        <f>VLOOKUP(B2473,属性中转表!A:F,6,FALSE)</f>
        <v>"hp":302400,"atk":8400</v>
      </c>
      <c r="I2473" s="20" t="str">
        <f>IF(VLOOKUP(B2473,属性中转表!A:G,7,FALSE)=0,"",VLOOKUP(VLOOKUP(B2473,属性中转表!A:G,7,FALSE),属性中转表!$K$2:$P$21,6,0))&amp;IF(VLOOKUP(B2473,属性中转表!A:G,7,FALSE)&gt;=50,VLOOKUP(A2473,英雄数据表!A:K,9,0),IF(VLOOKUP(B2473,属性中转表!A:G,7,FALSE)&gt;=25,VLOOKUP(A2473,英雄数据表!A:K,5,0),""))</f>
        <v>"atk":300,"hp":5000,"undpspro":150,"pvpdpspro":100,"pvpundpspro":100</v>
      </c>
      <c r="J2473" s="20" t="str">
        <f>IF(I2473="","",属性中转表!$I$1&amp;(IF(VLOOKUP(B2473,属性中转表!A:G,7,FALSE)=0,0,VLOOKUP(VLOOKUP(B2473,属性中转表!A:G,7,FALSE),属性中转表!$K$2:$P$21,4,0)))+IFERROR(VLOOKUP(A2473,英雄数据表!A:K,IF(武魂!B2473&gt;=50,10,IF(武魂!B2473&gt;=25,6)),0),0))</f>
        <v>,"dpspro":150</v>
      </c>
      <c r="K2473" s="32" t="str">
        <f t="shared" si="169"/>
        <v>"atk":300,"hp":5000,"undpspro":150,"pvpdpspro":100,"pvpundpspro":100,"dpspro":150</v>
      </c>
      <c r="L2473" s="20" t="str">
        <f>IF(B2473&gt;=50,VLOOKUP(A2473,英雄数据表!A:L,11,FALSE),IF(B2473&gt;=25,VLOOKUP(A2473,英雄数据表!A:L,7,0),""))</f>
        <v>"2207602004"</v>
      </c>
      <c r="M2473" s="20" t="str">
        <f>IFERROR(VLOOKUP(B2473,属性中转表!$K$2:$O$21,5,FALSE),"")</f>
        <v/>
      </c>
      <c r="N2473" s="20" t="str">
        <f>IF(B2473=25,VLOOKUP(A2473,英雄数据表!A:L,8,FALSE),IF(B2473=50,VLOOKUP(A2473,英雄数据表!A:L,12,0),""))</f>
        <v/>
      </c>
    </row>
    <row r="2474" spans="1:14" x14ac:dyDescent="0.3">
      <c r="A2474" s="20">
        <v>22076</v>
      </c>
      <c r="B2474" s="21">
        <f t="shared" si="166"/>
        <v>73</v>
      </c>
      <c r="C2474" s="21">
        <v>5</v>
      </c>
      <c r="D2474" s="21">
        <f>VLOOKUP(A2474,英雄数据表!A:D,4,0)</f>
        <v>2</v>
      </c>
      <c r="E2474" s="20" t="str">
        <f>VLOOKUP(A2474,英雄数据表!A:C,3,0)</f>
        <v>狱雷头盔</v>
      </c>
      <c r="F2474" s="20">
        <f t="shared" si="167"/>
        <v>22076</v>
      </c>
      <c r="G2474" s="20">
        <f t="shared" si="168"/>
        <v>22076</v>
      </c>
      <c r="H2474" s="21" t="str">
        <f>VLOOKUP(B2474,属性中转表!A:F,6,FALSE)</f>
        <v>"hp":307800,"atk":8550</v>
      </c>
      <c r="I2474" s="20" t="str">
        <f>IF(VLOOKUP(B2474,属性中转表!A:G,7,FALSE)=0,"",VLOOKUP(VLOOKUP(B2474,属性中转表!A:G,7,FALSE),属性中转表!$K$2:$P$21,6,0))&amp;IF(VLOOKUP(B2474,属性中转表!A:G,7,FALSE)&gt;=50,VLOOKUP(A2474,英雄数据表!A:K,9,0),IF(VLOOKUP(B2474,属性中转表!A:G,7,FALSE)&gt;=25,VLOOKUP(A2474,英雄数据表!A:K,5,0),""))</f>
        <v>"atk":300,"hp":5000,"undpspro":150,"pvpdpspro":100,"pvpundpspro":100</v>
      </c>
      <c r="J2474" s="20" t="str">
        <f>IF(I2474="","",属性中转表!$I$1&amp;(IF(VLOOKUP(B2474,属性中转表!A:G,7,FALSE)=0,0,VLOOKUP(VLOOKUP(B2474,属性中转表!A:G,7,FALSE),属性中转表!$K$2:$P$21,4,0)))+IFERROR(VLOOKUP(A2474,英雄数据表!A:K,IF(武魂!B2474&gt;=50,10,IF(武魂!B2474&gt;=25,6)),0),0))</f>
        <v>,"dpspro":150</v>
      </c>
      <c r="K2474" s="32" t="str">
        <f t="shared" si="169"/>
        <v>"atk":300,"hp":5000,"undpspro":150,"pvpdpspro":100,"pvpundpspro":100,"dpspro":150</v>
      </c>
      <c r="L2474" s="20" t="str">
        <f>IF(B2474&gt;=50,VLOOKUP(A2474,英雄数据表!A:L,11,FALSE),IF(B2474&gt;=25,VLOOKUP(A2474,英雄数据表!A:L,7,0),""))</f>
        <v>"2207602004"</v>
      </c>
      <c r="M2474" s="20" t="str">
        <f>IFERROR(VLOOKUP(B2474,属性中转表!$K$2:$O$21,5,FALSE),"")</f>
        <v/>
      </c>
      <c r="N2474" s="20" t="str">
        <f>IF(B2474=25,VLOOKUP(A2474,英雄数据表!A:L,8,FALSE),IF(B2474=50,VLOOKUP(A2474,英雄数据表!A:L,12,0),""))</f>
        <v/>
      </c>
    </row>
    <row r="2475" spans="1:14" x14ac:dyDescent="0.3">
      <c r="A2475" s="20">
        <v>22076</v>
      </c>
      <c r="B2475" s="21">
        <f t="shared" si="166"/>
        <v>74</v>
      </c>
      <c r="C2475" s="21">
        <v>5</v>
      </c>
      <c r="D2475" s="21">
        <f>VLOOKUP(A2475,英雄数据表!A:D,4,0)</f>
        <v>2</v>
      </c>
      <c r="E2475" s="20" t="str">
        <f>VLOOKUP(A2475,英雄数据表!A:C,3,0)</f>
        <v>狱雷头盔</v>
      </c>
      <c r="F2475" s="20">
        <f t="shared" si="167"/>
        <v>22076</v>
      </c>
      <c r="G2475" s="20">
        <f t="shared" si="168"/>
        <v>22076</v>
      </c>
      <c r="H2475" s="21" t="str">
        <f>VLOOKUP(B2475,属性中转表!A:F,6,FALSE)</f>
        <v>"hp":313200,"atk":8700</v>
      </c>
      <c r="I2475" s="20" t="str">
        <f>IF(VLOOKUP(B2475,属性中转表!A:G,7,FALSE)=0,"",VLOOKUP(VLOOKUP(B2475,属性中转表!A:G,7,FALSE),属性中转表!$K$2:$P$21,6,0))&amp;IF(VLOOKUP(B2475,属性中转表!A:G,7,FALSE)&gt;=50,VLOOKUP(A2475,英雄数据表!A:K,9,0),IF(VLOOKUP(B2475,属性中转表!A:G,7,FALSE)&gt;=25,VLOOKUP(A2475,英雄数据表!A:K,5,0),""))</f>
        <v>"atk":300,"hp":5000,"undpspro":150,"pvpdpspro":100,"pvpundpspro":100</v>
      </c>
      <c r="J2475" s="20" t="str">
        <f>IF(I2475="","",属性中转表!$I$1&amp;(IF(VLOOKUP(B2475,属性中转表!A:G,7,FALSE)=0,0,VLOOKUP(VLOOKUP(B2475,属性中转表!A:G,7,FALSE),属性中转表!$K$2:$P$21,4,0)))+IFERROR(VLOOKUP(A2475,英雄数据表!A:K,IF(武魂!B2475&gt;=50,10,IF(武魂!B2475&gt;=25,6)),0),0))</f>
        <v>,"dpspro":150</v>
      </c>
      <c r="K2475" s="32" t="str">
        <f t="shared" si="169"/>
        <v>"atk":300,"hp":5000,"undpspro":150,"pvpdpspro":100,"pvpundpspro":100,"dpspro":150</v>
      </c>
      <c r="L2475" s="20" t="str">
        <f>IF(B2475&gt;=50,VLOOKUP(A2475,英雄数据表!A:L,11,FALSE),IF(B2475&gt;=25,VLOOKUP(A2475,英雄数据表!A:L,7,0),""))</f>
        <v>"2207602004"</v>
      </c>
      <c r="M2475" s="20" t="str">
        <f>IFERROR(VLOOKUP(B2475,属性中转表!$K$2:$O$21,5,FALSE),"")</f>
        <v/>
      </c>
      <c r="N2475" s="20" t="str">
        <f>IF(B2475=25,VLOOKUP(A2475,英雄数据表!A:L,8,FALSE),IF(B2475=50,VLOOKUP(A2475,英雄数据表!A:L,12,0),""))</f>
        <v/>
      </c>
    </row>
    <row r="2476" spans="1:14" x14ac:dyDescent="0.3">
      <c r="A2476" s="20">
        <v>22076</v>
      </c>
      <c r="B2476" s="21">
        <f t="shared" si="166"/>
        <v>75</v>
      </c>
      <c r="C2476" s="21">
        <v>5</v>
      </c>
      <c r="D2476" s="21">
        <f>VLOOKUP(A2476,英雄数据表!A:D,4,0)</f>
        <v>2</v>
      </c>
      <c r="E2476" s="20" t="str">
        <f>VLOOKUP(A2476,英雄数据表!A:C,3,0)</f>
        <v>狱雷头盔</v>
      </c>
      <c r="F2476" s="20">
        <f t="shared" si="167"/>
        <v>22076</v>
      </c>
      <c r="G2476" s="20">
        <f t="shared" si="168"/>
        <v>22076</v>
      </c>
      <c r="H2476" s="21" t="str">
        <f>VLOOKUP(B2476,属性中转表!A:F,6,FALSE)</f>
        <v>"hp":318600,"atk":8850</v>
      </c>
      <c r="I2476" s="20" t="str">
        <f>IF(VLOOKUP(B2476,属性中转表!A:G,7,FALSE)=0,"",VLOOKUP(VLOOKUP(B2476,属性中转表!A:G,7,FALSE),属性中转表!$K$2:$P$21,6,0))&amp;IF(VLOOKUP(B2476,属性中转表!A:G,7,FALSE)&gt;=50,VLOOKUP(A2476,英雄数据表!A:K,9,0),IF(VLOOKUP(B2476,属性中转表!A:G,7,FALSE)&gt;=25,VLOOKUP(A2476,英雄数据表!A:K,5,0),""))</f>
        <v>"atk":600,"hp":10000,"undpspro":150,"pvpdpspro":100,"pvpundpspro":100,"speed":10</v>
      </c>
      <c r="J2476" s="20" t="str">
        <f>IF(I2476="","",属性中转表!$I$1&amp;(IF(VLOOKUP(B2476,属性中转表!A:G,7,FALSE)=0,0,VLOOKUP(VLOOKUP(B2476,属性中转表!A:G,7,FALSE),属性中转表!$K$2:$P$21,4,0)))+IFERROR(VLOOKUP(A2476,英雄数据表!A:K,IF(武魂!B2476&gt;=50,10,IF(武魂!B2476&gt;=25,6)),0),0))</f>
        <v>,"dpspro":150</v>
      </c>
      <c r="K2476" s="32" t="str">
        <f t="shared" si="169"/>
        <v>"atk":600,"hp":10000,"undpspro":150,"pvpdpspro":100,"pvpundpspro":100,"speed":10,"dpspro":150</v>
      </c>
      <c r="L2476" s="20" t="str">
        <f>IF(B2476&gt;=50,VLOOKUP(A2476,英雄数据表!A:L,11,FALSE),IF(B2476&gt;=25,VLOOKUP(A2476,英雄数据表!A:L,7,0),""))</f>
        <v>"2207602004"</v>
      </c>
      <c r="M2476" s="20" t="str">
        <f>IFERROR(VLOOKUP(B2476,属性中转表!$K$2:$O$21,5,FALSE),"")</f>
        <v>"speed":10,"atk":300,"hp":5000</v>
      </c>
      <c r="N2476" s="20" t="str">
        <f>IF(B2476=25,VLOOKUP(A2476,英雄数据表!A:L,8,FALSE),IF(B2476=50,VLOOKUP(A2476,英雄数据表!A:L,12,0),""))</f>
        <v/>
      </c>
    </row>
    <row r="2477" spans="1:14" x14ac:dyDescent="0.3">
      <c r="A2477" s="20">
        <v>22076</v>
      </c>
      <c r="B2477" s="21">
        <f t="shared" si="166"/>
        <v>76</v>
      </c>
      <c r="C2477" s="21">
        <v>5</v>
      </c>
      <c r="D2477" s="21">
        <f>VLOOKUP(A2477,英雄数据表!A:D,4,0)</f>
        <v>2</v>
      </c>
      <c r="E2477" s="20" t="str">
        <f>VLOOKUP(A2477,英雄数据表!A:C,3,0)</f>
        <v>狱雷头盔</v>
      </c>
      <c r="F2477" s="20">
        <f t="shared" si="167"/>
        <v>22076</v>
      </c>
      <c r="G2477" s="20">
        <f t="shared" si="168"/>
        <v>22076</v>
      </c>
      <c r="H2477" s="21" t="str">
        <f>VLOOKUP(B2477,属性中转表!A:F,6,FALSE)</f>
        <v>"hp":324000,"atk":9000</v>
      </c>
      <c r="I2477" s="20" t="str">
        <f>IF(VLOOKUP(B2477,属性中转表!A:G,7,FALSE)=0,"",VLOOKUP(VLOOKUP(B2477,属性中转表!A:G,7,FALSE),属性中转表!$K$2:$P$21,6,0))&amp;IF(VLOOKUP(B2477,属性中转表!A:G,7,FALSE)&gt;=50,VLOOKUP(A2477,英雄数据表!A:K,9,0),IF(VLOOKUP(B2477,属性中转表!A:G,7,FALSE)&gt;=25,VLOOKUP(A2477,英雄数据表!A:K,5,0),""))</f>
        <v>"atk":600,"hp":10000,"undpspro":150,"pvpdpspro":100,"pvpundpspro":100,"speed":10</v>
      </c>
      <c r="J2477" s="20" t="str">
        <f>IF(I2477="","",属性中转表!$I$1&amp;(IF(VLOOKUP(B2477,属性中转表!A:G,7,FALSE)=0,0,VLOOKUP(VLOOKUP(B2477,属性中转表!A:G,7,FALSE),属性中转表!$K$2:$P$21,4,0)))+IFERROR(VLOOKUP(A2477,英雄数据表!A:K,IF(武魂!B2477&gt;=50,10,IF(武魂!B2477&gt;=25,6)),0),0))</f>
        <v>,"dpspro":150</v>
      </c>
      <c r="K2477" s="32" t="str">
        <f t="shared" si="169"/>
        <v>"atk":600,"hp":10000,"undpspro":150,"pvpdpspro":100,"pvpundpspro":100,"speed":10,"dpspro":150</v>
      </c>
      <c r="L2477" s="20" t="str">
        <f>IF(B2477&gt;=50,VLOOKUP(A2477,英雄数据表!A:L,11,FALSE),IF(B2477&gt;=25,VLOOKUP(A2477,英雄数据表!A:L,7,0),""))</f>
        <v>"2207602004"</v>
      </c>
      <c r="M2477" s="20" t="str">
        <f>IFERROR(VLOOKUP(B2477,属性中转表!$K$2:$O$21,5,FALSE),"")</f>
        <v/>
      </c>
      <c r="N2477" s="20" t="str">
        <f>IF(B2477=25,VLOOKUP(A2477,英雄数据表!A:L,8,FALSE),IF(B2477=50,VLOOKUP(A2477,英雄数据表!A:L,12,0),""))</f>
        <v/>
      </c>
    </row>
    <row r="2478" spans="1:14" x14ac:dyDescent="0.3">
      <c r="A2478" s="20">
        <v>22076</v>
      </c>
      <c r="B2478" s="21">
        <f t="shared" si="166"/>
        <v>77</v>
      </c>
      <c r="C2478" s="21">
        <v>5</v>
      </c>
      <c r="D2478" s="21">
        <f>VLOOKUP(A2478,英雄数据表!A:D,4,0)</f>
        <v>2</v>
      </c>
      <c r="E2478" s="20" t="str">
        <f>VLOOKUP(A2478,英雄数据表!A:C,3,0)</f>
        <v>狱雷头盔</v>
      </c>
      <c r="F2478" s="20">
        <f t="shared" si="167"/>
        <v>22076</v>
      </c>
      <c r="G2478" s="20">
        <f t="shared" si="168"/>
        <v>22076</v>
      </c>
      <c r="H2478" s="21" t="str">
        <f>VLOOKUP(B2478,属性中转表!A:F,6,FALSE)</f>
        <v>"hp":329400,"atk":9150</v>
      </c>
      <c r="I2478" s="20" t="str">
        <f>IF(VLOOKUP(B2478,属性中转表!A:G,7,FALSE)=0,"",VLOOKUP(VLOOKUP(B2478,属性中转表!A:G,7,FALSE),属性中转表!$K$2:$P$21,6,0))&amp;IF(VLOOKUP(B2478,属性中转表!A:G,7,FALSE)&gt;=50,VLOOKUP(A2478,英雄数据表!A:K,9,0),IF(VLOOKUP(B2478,属性中转表!A:G,7,FALSE)&gt;=25,VLOOKUP(A2478,英雄数据表!A:K,5,0),""))</f>
        <v>"atk":600,"hp":10000,"undpspro":150,"pvpdpspro":100,"pvpundpspro":100,"speed":10</v>
      </c>
      <c r="J2478" s="20" t="str">
        <f>IF(I2478="","",属性中转表!$I$1&amp;(IF(VLOOKUP(B2478,属性中转表!A:G,7,FALSE)=0,0,VLOOKUP(VLOOKUP(B2478,属性中转表!A:G,7,FALSE),属性中转表!$K$2:$P$21,4,0)))+IFERROR(VLOOKUP(A2478,英雄数据表!A:K,IF(武魂!B2478&gt;=50,10,IF(武魂!B2478&gt;=25,6)),0),0))</f>
        <v>,"dpspro":150</v>
      </c>
      <c r="K2478" s="32" t="str">
        <f t="shared" si="169"/>
        <v>"atk":600,"hp":10000,"undpspro":150,"pvpdpspro":100,"pvpundpspro":100,"speed":10,"dpspro":150</v>
      </c>
      <c r="L2478" s="20" t="str">
        <f>IF(B2478&gt;=50,VLOOKUP(A2478,英雄数据表!A:L,11,FALSE),IF(B2478&gt;=25,VLOOKUP(A2478,英雄数据表!A:L,7,0),""))</f>
        <v>"2207602004"</v>
      </c>
      <c r="M2478" s="20" t="str">
        <f>IFERROR(VLOOKUP(B2478,属性中转表!$K$2:$O$21,5,FALSE),"")</f>
        <v/>
      </c>
      <c r="N2478" s="20" t="str">
        <f>IF(B2478=25,VLOOKUP(A2478,英雄数据表!A:L,8,FALSE),IF(B2478=50,VLOOKUP(A2478,英雄数据表!A:L,12,0),""))</f>
        <v/>
      </c>
    </row>
    <row r="2479" spans="1:14" x14ac:dyDescent="0.3">
      <c r="A2479" s="20">
        <v>22076</v>
      </c>
      <c r="B2479" s="21">
        <f t="shared" ref="B2479:B2642" si="170">IF(A2479=A2478,B2478+1,1)</f>
        <v>78</v>
      </c>
      <c r="C2479" s="21">
        <v>5</v>
      </c>
      <c r="D2479" s="21">
        <f>VLOOKUP(A2479,英雄数据表!A:D,4,0)</f>
        <v>2</v>
      </c>
      <c r="E2479" s="20" t="str">
        <f>VLOOKUP(A2479,英雄数据表!A:C,3,0)</f>
        <v>狱雷头盔</v>
      </c>
      <c r="F2479" s="20">
        <f t="shared" ref="F2479:F2642" si="171">A2479</f>
        <v>22076</v>
      </c>
      <c r="G2479" s="20">
        <f t="shared" ref="G2479:G2642" si="172">A2479</f>
        <v>22076</v>
      </c>
      <c r="H2479" s="21" t="str">
        <f>VLOOKUP(B2479,属性中转表!A:F,6,FALSE)</f>
        <v>"hp":334800,"atk":9300</v>
      </c>
      <c r="I2479" s="20" t="str">
        <f>IF(VLOOKUP(B2479,属性中转表!A:G,7,FALSE)=0,"",VLOOKUP(VLOOKUP(B2479,属性中转表!A:G,7,FALSE),属性中转表!$K$2:$P$21,6,0))&amp;IF(VLOOKUP(B2479,属性中转表!A:G,7,FALSE)&gt;=50,VLOOKUP(A2479,英雄数据表!A:K,9,0),IF(VLOOKUP(B2479,属性中转表!A:G,7,FALSE)&gt;=25,VLOOKUP(A2479,英雄数据表!A:K,5,0),""))</f>
        <v>"atk":600,"hp":10000,"undpspro":150,"pvpdpspro":100,"pvpundpspro":100,"speed":10</v>
      </c>
      <c r="J2479" s="20" t="str">
        <f>IF(I2479="","",属性中转表!$I$1&amp;(IF(VLOOKUP(B2479,属性中转表!A:G,7,FALSE)=0,0,VLOOKUP(VLOOKUP(B2479,属性中转表!A:G,7,FALSE),属性中转表!$K$2:$P$21,4,0)))+IFERROR(VLOOKUP(A2479,英雄数据表!A:K,IF(武魂!B2479&gt;=50,10,IF(武魂!B2479&gt;=25,6)),0),0))</f>
        <v>,"dpspro":150</v>
      </c>
      <c r="K2479" s="32" t="str">
        <f t="shared" ref="K2479:K2642" si="173">I2479&amp;J2479</f>
        <v>"atk":600,"hp":10000,"undpspro":150,"pvpdpspro":100,"pvpundpspro":100,"speed":10,"dpspro":150</v>
      </c>
      <c r="L2479" s="20" t="str">
        <f>IF(B2479&gt;=50,VLOOKUP(A2479,英雄数据表!A:L,11,FALSE),IF(B2479&gt;=25,VLOOKUP(A2479,英雄数据表!A:L,7,0),""))</f>
        <v>"2207602004"</v>
      </c>
      <c r="M2479" s="20" t="str">
        <f>IFERROR(VLOOKUP(B2479,属性中转表!$K$2:$O$21,5,FALSE),"")</f>
        <v/>
      </c>
      <c r="N2479" s="20" t="str">
        <f>IF(B2479=25,VLOOKUP(A2479,英雄数据表!A:L,8,FALSE),IF(B2479=50,VLOOKUP(A2479,英雄数据表!A:L,12,0),""))</f>
        <v/>
      </c>
    </row>
    <row r="2480" spans="1:14" x14ac:dyDescent="0.3">
      <c r="A2480" s="20">
        <v>22076</v>
      </c>
      <c r="B2480" s="21">
        <f t="shared" si="170"/>
        <v>79</v>
      </c>
      <c r="C2480" s="21">
        <v>5</v>
      </c>
      <c r="D2480" s="21">
        <f>VLOOKUP(A2480,英雄数据表!A:D,4,0)</f>
        <v>2</v>
      </c>
      <c r="E2480" s="20" t="str">
        <f>VLOOKUP(A2480,英雄数据表!A:C,3,0)</f>
        <v>狱雷头盔</v>
      </c>
      <c r="F2480" s="20">
        <f t="shared" si="171"/>
        <v>22076</v>
      </c>
      <c r="G2480" s="20">
        <f t="shared" si="172"/>
        <v>22076</v>
      </c>
      <c r="H2480" s="21" t="str">
        <f>VLOOKUP(B2480,属性中转表!A:F,6,FALSE)</f>
        <v>"hp":340200,"atk":9450</v>
      </c>
      <c r="I2480" s="20" t="str">
        <f>IF(VLOOKUP(B2480,属性中转表!A:G,7,FALSE)=0,"",VLOOKUP(VLOOKUP(B2480,属性中转表!A:G,7,FALSE),属性中转表!$K$2:$P$21,6,0))&amp;IF(VLOOKUP(B2480,属性中转表!A:G,7,FALSE)&gt;=50,VLOOKUP(A2480,英雄数据表!A:K,9,0),IF(VLOOKUP(B2480,属性中转表!A:G,7,FALSE)&gt;=25,VLOOKUP(A2480,英雄数据表!A:K,5,0),""))</f>
        <v>"atk":600,"hp":10000,"undpspro":150,"pvpdpspro":100,"pvpundpspro":100,"speed":10</v>
      </c>
      <c r="J2480" s="20" t="str">
        <f>IF(I2480="","",属性中转表!$I$1&amp;(IF(VLOOKUP(B2480,属性中转表!A:G,7,FALSE)=0,0,VLOOKUP(VLOOKUP(B2480,属性中转表!A:G,7,FALSE),属性中转表!$K$2:$P$21,4,0)))+IFERROR(VLOOKUP(A2480,英雄数据表!A:K,IF(武魂!B2480&gt;=50,10,IF(武魂!B2480&gt;=25,6)),0),0))</f>
        <v>,"dpspro":150</v>
      </c>
      <c r="K2480" s="32" t="str">
        <f t="shared" si="173"/>
        <v>"atk":600,"hp":10000,"undpspro":150,"pvpdpspro":100,"pvpundpspro":100,"speed":10,"dpspro":150</v>
      </c>
      <c r="L2480" s="20" t="str">
        <f>IF(B2480&gt;=50,VLOOKUP(A2480,英雄数据表!A:L,11,FALSE),IF(B2480&gt;=25,VLOOKUP(A2480,英雄数据表!A:L,7,0),""))</f>
        <v>"2207602004"</v>
      </c>
      <c r="M2480" s="20" t="str">
        <f>IFERROR(VLOOKUP(B2480,属性中转表!$K$2:$O$21,5,FALSE),"")</f>
        <v/>
      </c>
      <c r="N2480" s="20" t="str">
        <f>IF(B2480=25,VLOOKUP(A2480,英雄数据表!A:L,8,FALSE),IF(B2480=50,VLOOKUP(A2480,英雄数据表!A:L,12,0),""))</f>
        <v/>
      </c>
    </row>
    <row r="2481" spans="1:14" x14ac:dyDescent="0.3">
      <c r="A2481" s="20">
        <v>22076</v>
      </c>
      <c r="B2481" s="21">
        <f t="shared" si="170"/>
        <v>80</v>
      </c>
      <c r="C2481" s="21">
        <v>5</v>
      </c>
      <c r="D2481" s="21">
        <f>VLOOKUP(A2481,英雄数据表!A:D,4,0)</f>
        <v>2</v>
      </c>
      <c r="E2481" s="20" t="str">
        <f>VLOOKUP(A2481,英雄数据表!A:C,3,0)</f>
        <v>狱雷头盔</v>
      </c>
      <c r="F2481" s="20">
        <f t="shared" si="171"/>
        <v>22076</v>
      </c>
      <c r="G2481" s="20">
        <f t="shared" si="172"/>
        <v>22076</v>
      </c>
      <c r="H2481" s="21" t="str">
        <f>VLOOKUP(B2481,属性中转表!A:F,6,FALSE)</f>
        <v>"hp":345600,"atk":9600</v>
      </c>
      <c r="I2481" s="20" t="str">
        <f>IF(VLOOKUP(B2481,属性中转表!A:G,7,FALSE)=0,"",VLOOKUP(VLOOKUP(B2481,属性中转表!A:G,7,FALSE),属性中转表!$K$2:$P$21,6,0))&amp;IF(VLOOKUP(B2481,属性中转表!A:G,7,FALSE)&gt;=50,VLOOKUP(A2481,英雄数据表!A:K,9,0),IF(VLOOKUP(B2481,属性中转表!A:G,7,FALSE)&gt;=25,VLOOKUP(A2481,英雄数据表!A:K,5,0),""))</f>
        <v>"atk":600,"hp":10000,"undpspro":200,"pvpdpspro":100,"pvpundpspro":100,"speed":10</v>
      </c>
      <c r="J2481" s="20" t="str">
        <f>IF(I2481="","",属性中转表!$I$1&amp;(IF(VLOOKUP(B2481,属性中转表!A:G,7,FALSE)=0,0,VLOOKUP(VLOOKUP(B2481,属性中转表!A:G,7,FALSE),属性中转表!$K$2:$P$21,4,0)))+IFERROR(VLOOKUP(A2481,英雄数据表!A:K,IF(武魂!B2481&gt;=50,10,IF(武魂!B2481&gt;=25,6)),0),0))</f>
        <v>,"dpspro":150</v>
      </c>
      <c r="K2481" s="32" t="str">
        <f t="shared" si="173"/>
        <v>"atk":600,"hp":10000,"undpspro":200,"pvpdpspro":100,"pvpundpspro":100,"speed":10,"dpspro":150</v>
      </c>
      <c r="L2481" s="20" t="str">
        <f>IF(B2481&gt;=50,VLOOKUP(A2481,英雄数据表!A:L,11,FALSE),IF(B2481&gt;=25,VLOOKUP(A2481,英雄数据表!A:L,7,0),""))</f>
        <v>"2207602004"</v>
      </c>
      <c r="M2481" s="20" t="str">
        <f>IFERROR(VLOOKUP(B2481,属性中转表!$K$2:$O$21,5,FALSE),"")</f>
        <v>"undpspro":50</v>
      </c>
      <c r="N2481" s="20" t="str">
        <f>IF(B2481=25,VLOOKUP(A2481,英雄数据表!A:L,8,FALSE),IF(B2481=50,VLOOKUP(A2481,英雄数据表!A:L,12,0),""))</f>
        <v/>
      </c>
    </row>
    <row r="2482" spans="1:14" x14ac:dyDescent="0.3">
      <c r="A2482" s="20">
        <v>22076</v>
      </c>
      <c r="B2482" s="21">
        <f t="shared" si="170"/>
        <v>81</v>
      </c>
      <c r="C2482" s="21">
        <v>5</v>
      </c>
      <c r="D2482" s="21">
        <f>VLOOKUP(A2482,英雄数据表!A:D,4,0)</f>
        <v>2</v>
      </c>
      <c r="E2482" s="20" t="str">
        <f>VLOOKUP(A2482,英雄数据表!A:C,3,0)</f>
        <v>狱雷头盔</v>
      </c>
      <c r="F2482" s="20">
        <f t="shared" si="171"/>
        <v>22076</v>
      </c>
      <c r="G2482" s="20">
        <f t="shared" si="172"/>
        <v>22076</v>
      </c>
      <c r="H2482" s="21" t="str">
        <f>VLOOKUP(B2482,属性中转表!A:F,6,FALSE)</f>
        <v>"hp":351000,"atk":9750</v>
      </c>
      <c r="I2482" s="20" t="str">
        <f>IF(VLOOKUP(B2482,属性中转表!A:G,7,FALSE)=0,"",VLOOKUP(VLOOKUP(B2482,属性中转表!A:G,7,FALSE),属性中转表!$K$2:$P$21,6,0))&amp;IF(VLOOKUP(B2482,属性中转表!A:G,7,FALSE)&gt;=50,VLOOKUP(A2482,英雄数据表!A:K,9,0),IF(VLOOKUP(B2482,属性中转表!A:G,7,FALSE)&gt;=25,VLOOKUP(A2482,英雄数据表!A:K,5,0),""))</f>
        <v>"atk":600,"hp":10000,"undpspro":200,"pvpdpspro":100,"pvpundpspro":100,"speed":10</v>
      </c>
      <c r="J2482" s="20" t="str">
        <f>IF(I2482="","",属性中转表!$I$1&amp;(IF(VLOOKUP(B2482,属性中转表!A:G,7,FALSE)=0,0,VLOOKUP(VLOOKUP(B2482,属性中转表!A:G,7,FALSE),属性中转表!$K$2:$P$21,4,0)))+IFERROR(VLOOKUP(A2482,英雄数据表!A:K,IF(武魂!B2482&gt;=50,10,IF(武魂!B2482&gt;=25,6)),0),0))</f>
        <v>,"dpspro":150</v>
      </c>
      <c r="K2482" s="32" t="str">
        <f t="shared" si="173"/>
        <v>"atk":600,"hp":10000,"undpspro":200,"pvpdpspro":100,"pvpundpspro":100,"speed":10,"dpspro":150</v>
      </c>
      <c r="L2482" s="20" t="str">
        <f>IF(B2482&gt;=50,VLOOKUP(A2482,英雄数据表!A:L,11,FALSE),IF(B2482&gt;=25,VLOOKUP(A2482,英雄数据表!A:L,7,0),""))</f>
        <v>"2207602004"</v>
      </c>
      <c r="M2482" s="20" t="str">
        <f>IFERROR(VLOOKUP(B2482,属性中转表!$K$2:$O$21,5,FALSE),"")</f>
        <v/>
      </c>
      <c r="N2482" s="20" t="str">
        <f>IF(B2482=25,VLOOKUP(A2482,英雄数据表!A:L,8,FALSE),IF(B2482=50,VLOOKUP(A2482,英雄数据表!A:L,12,0),""))</f>
        <v/>
      </c>
    </row>
    <row r="2483" spans="1:14" x14ac:dyDescent="0.3">
      <c r="A2483" s="20">
        <v>22076</v>
      </c>
      <c r="B2483" s="21">
        <f t="shared" si="170"/>
        <v>82</v>
      </c>
      <c r="C2483" s="21">
        <v>5</v>
      </c>
      <c r="D2483" s="21">
        <f>VLOOKUP(A2483,英雄数据表!A:D,4,0)</f>
        <v>2</v>
      </c>
      <c r="E2483" s="20" t="str">
        <f>VLOOKUP(A2483,英雄数据表!A:C,3,0)</f>
        <v>狱雷头盔</v>
      </c>
      <c r="F2483" s="20">
        <f t="shared" si="171"/>
        <v>22076</v>
      </c>
      <c r="G2483" s="20">
        <f t="shared" si="172"/>
        <v>22076</v>
      </c>
      <c r="H2483" s="21" t="str">
        <f>VLOOKUP(B2483,属性中转表!A:F,6,FALSE)</f>
        <v>"hp":356400,"atk":9900</v>
      </c>
      <c r="I2483" s="20" t="str">
        <f>IF(VLOOKUP(B2483,属性中转表!A:G,7,FALSE)=0,"",VLOOKUP(VLOOKUP(B2483,属性中转表!A:G,7,FALSE),属性中转表!$K$2:$P$21,6,0))&amp;IF(VLOOKUP(B2483,属性中转表!A:G,7,FALSE)&gt;=50,VLOOKUP(A2483,英雄数据表!A:K,9,0),IF(VLOOKUP(B2483,属性中转表!A:G,7,FALSE)&gt;=25,VLOOKUP(A2483,英雄数据表!A:K,5,0),""))</f>
        <v>"atk":600,"hp":10000,"undpspro":200,"pvpdpspro":100,"pvpundpspro":100,"speed":10</v>
      </c>
      <c r="J2483" s="20" t="str">
        <f>IF(I2483="","",属性中转表!$I$1&amp;(IF(VLOOKUP(B2483,属性中转表!A:G,7,FALSE)=0,0,VLOOKUP(VLOOKUP(B2483,属性中转表!A:G,7,FALSE),属性中转表!$K$2:$P$21,4,0)))+IFERROR(VLOOKUP(A2483,英雄数据表!A:K,IF(武魂!B2483&gt;=50,10,IF(武魂!B2483&gt;=25,6)),0),0))</f>
        <v>,"dpspro":150</v>
      </c>
      <c r="K2483" s="32" t="str">
        <f t="shared" si="173"/>
        <v>"atk":600,"hp":10000,"undpspro":200,"pvpdpspro":100,"pvpundpspro":100,"speed":10,"dpspro":150</v>
      </c>
      <c r="L2483" s="20" t="str">
        <f>IF(B2483&gt;=50,VLOOKUP(A2483,英雄数据表!A:L,11,FALSE),IF(B2483&gt;=25,VLOOKUP(A2483,英雄数据表!A:L,7,0),""))</f>
        <v>"2207602004"</v>
      </c>
      <c r="M2483" s="20" t="str">
        <f>IFERROR(VLOOKUP(B2483,属性中转表!$K$2:$O$21,5,FALSE),"")</f>
        <v/>
      </c>
      <c r="N2483" s="20" t="str">
        <f>IF(B2483=25,VLOOKUP(A2483,英雄数据表!A:L,8,FALSE),IF(B2483=50,VLOOKUP(A2483,英雄数据表!A:L,12,0),""))</f>
        <v/>
      </c>
    </row>
    <row r="2484" spans="1:14" x14ac:dyDescent="0.3">
      <c r="A2484" s="20">
        <v>22076</v>
      </c>
      <c r="B2484" s="21">
        <f t="shared" si="170"/>
        <v>83</v>
      </c>
      <c r="C2484" s="21">
        <v>5</v>
      </c>
      <c r="D2484" s="21">
        <f>VLOOKUP(A2484,英雄数据表!A:D,4,0)</f>
        <v>2</v>
      </c>
      <c r="E2484" s="20" t="str">
        <f>VLOOKUP(A2484,英雄数据表!A:C,3,0)</f>
        <v>狱雷头盔</v>
      </c>
      <c r="F2484" s="20">
        <f t="shared" si="171"/>
        <v>22076</v>
      </c>
      <c r="G2484" s="20">
        <f t="shared" si="172"/>
        <v>22076</v>
      </c>
      <c r="H2484" s="21" t="str">
        <f>VLOOKUP(B2484,属性中转表!A:F,6,FALSE)</f>
        <v>"hp":361800,"atk":10050</v>
      </c>
      <c r="I2484" s="20" t="str">
        <f>IF(VLOOKUP(B2484,属性中转表!A:G,7,FALSE)=0,"",VLOOKUP(VLOOKUP(B2484,属性中转表!A:G,7,FALSE),属性中转表!$K$2:$P$21,6,0))&amp;IF(VLOOKUP(B2484,属性中转表!A:G,7,FALSE)&gt;=50,VLOOKUP(A2484,英雄数据表!A:K,9,0),IF(VLOOKUP(B2484,属性中转表!A:G,7,FALSE)&gt;=25,VLOOKUP(A2484,英雄数据表!A:K,5,0),""))</f>
        <v>"atk":600,"hp":10000,"undpspro":200,"pvpdpspro":100,"pvpundpspro":100,"speed":10</v>
      </c>
      <c r="J2484" s="20" t="str">
        <f>IF(I2484="","",属性中转表!$I$1&amp;(IF(VLOOKUP(B2484,属性中转表!A:G,7,FALSE)=0,0,VLOOKUP(VLOOKUP(B2484,属性中转表!A:G,7,FALSE),属性中转表!$K$2:$P$21,4,0)))+IFERROR(VLOOKUP(A2484,英雄数据表!A:K,IF(武魂!B2484&gt;=50,10,IF(武魂!B2484&gt;=25,6)),0),0))</f>
        <v>,"dpspro":150</v>
      </c>
      <c r="K2484" s="32" t="str">
        <f t="shared" si="173"/>
        <v>"atk":600,"hp":10000,"undpspro":200,"pvpdpspro":100,"pvpundpspro":100,"speed":10,"dpspro":150</v>
      </c>
      <c r="L2484" s="20" t="str">
        <f>IF(B2484&gt;=50,VLOOKUP(A2484,英雄数据表!A:L,11,FALSE),IF(B2484&gt;=25,VLOOKUP(A2484,英雄数据表!A:L,7,0),""))</f>
        <v>"2207602004"</v>
      </c>
      <c r="M2484" s="20" t="str">
        <f>IFERROR(VLOOKUP(B2484,属性中转表!$K$2:$O$21,5,FALSE),"")</f>
        <v/>
      </c>
      <c r="N2484" s="20" t="str">
        <f>IF(B2484=25,VLOOKUP(A2484,英雄数据表!A:L,8,FALSE),IF(B2484=50,VLOOKUP(A2484,英雄数据表!A:L,12,0),""))</f>
        <v/>
      </c>
    </row>
    <row r="2485" spans="1:14" x14ac:dyDescent="0.3">
      <c r="A2485" s="20">
        <v>22076</v>
      </c>
      <c r="B2485" s="21">
        <f t="shared" si="170"/>
        <v>84</v>
      </c>
      <c r="C2485" s="21">
        <v>5</v>
      </c>
      <c r="D2485" s="21">
        <f>VLOOKUP(A2485,英雄数据表!A:D,4,0)</f>
        <v>2</v>
      </c>
      <c r="E2485" s="20" t="str">
        <f>VLOOKUP(A2485,英雄数据表!A:C,3,0)</f>
        <v>狱雷头盔</v>
      </c>
      <c r="F2485" s="20">
        <f t="shared" si="171"/>
        <v>22076</v>
      </c>
      <c r="G2485" s="20">
        <f t="shared" si="172"/>
        <v>22076</v>
      </c>
      <c r="H2485" s="21" t="str">
        <f>VLOOKUP(B2485,属性中转表!A:F,6,FALSE)</f>
        <v>"hp":367200,"atk":10200</v>
      </c>
      <c r="I2485" s="20" t="str">
        <f>IF(VLOOKUP(B2485,属性中转表!A:G,7,FALSE)=0,"",VLOOKUP(VLOOKUP(B2485,属性中转表!A:G,7,FALSE),属性中转表!$K$2:$P$21,6,0))&amp;IF(VLOOKUP(B2485,属性中转表!A:G,7,FALSE)&gt;=50,VLOOKUP(A2485,英雄数据表!A:K,9,0),IF(VLOOKUP(B2485,属性中转表!A:G,7,FALSE)&gt;=25,VLOOKUP(A2485,英雄数据表!A:K,5,0),""))</f>
        <v>"atk":600,"hp":10000,"undpspro":200,"pvpdpspro":100,"pvpundpspro":100,"speed":10</v>
      </c>
      <c r="J2485" s="20" t="str">
        <f>IF(I2485="","",属性中转表!$I$1&amp;(IF(VLOOKUP(B2485,属性中转表!A:G,7,FALSE)=0,0,VLOOKUP(VLOOKUP(B2485,属性中转表!A:G,7,FALSE),属性中转表!$K$2:$P$21,4,0)))+IFERROR(VLOOKUP(A2485,英雄数据表!A:K,IF(武魂!B2485&gt;=50,10,IF(武魂!B2485&gt;=25,6)),0),0))</f>
        <v>,"dpspro":150</v>
      </c>
      <c r="K2485" s="32" t="str">
        <f t="shared" si="173"/>
        <v>"atk":600,"hp":10000,"undpspro":200,"pvpdpspro":100,"pvpundpspro":100,"speed":10,"dpspro":150</v>
      </c>
      <c r="L2485" s="20" t="str">
        <f>IF(B2485&gt;=50,VLOOKUP(A2485,英雄数据表!A:L,11,FALSE),IF(B2485&gt;=25,VLOOKUP(A2485,英雄数据表!A:L,7,0),""))</f>
        <v>"2207602004"</v>
      </c>
      <c r="M2485" s="20" t="str">
        <f>IFERROR(VLOOKUP(B2485,属性中转表!$K$2:$O$21,5,FALSE),"")</f>
        <v/>
      </c>
      <c r="N2485" s="20" t="str">
        <f>IF(B2485=25,VLOOKUP(A2485,英雄数据表!A:L,8,FALSE),IF(B2485=50,VLOOKUP(A2485,英雄数据表!A:L,12,0),""))</f>
        <v/>
      </c>
    </row>
    <row r="2486" spans="1:14" x14ac:dyDescent="0.3">
      <c r="A2486" s="20">
        <v>22076</v>
      </c>
      <c r="B2486" s="21">
        <f t="shared" si="170"/>
        <v>85</v>
      </c>
      <c r="C2486" s="21">
        <v>5</v>
      </c>
      <c r="D2486" s="21">
        <f>VLOOKUP(A2486,英雄数据表!A:D,4,0)</f>
        <v>2</v>
      </c>
      <c r="E2486" s="20" t="str">
        <f>VLOOKUP(A2486,英雄数据表!A:C,3,0)</f>
        <v>狱雷头盔</v>
      </c>
      <c r="F2486" s="20">
        <f t="shared" si="171"/>
        <v>22076</v>
      </c>
      <c r="G2486" s="20">
        <f t="shared" si="172"/>
        <v>22076</v>
      </c>
      <c r="H2486" s="21" t="str">
        <f>VLOOKUP(B2486,属性中转表!A:F,6,FALSE)</f>
        <v>"hp":372600,"atk":10350</v>
      </c>
      <c r="I2486" s="20" t="str">
        <f>IF(VLOOKUP(B2486,属性中转表!A:G,7,FALSE)=0,"",VLOOKUP(VLOOKUP(B2486,属性中转表!A:G,7,FALSE),属性中转表!$K$2:$P$21,6,0))&amp;IF(VLOOKUP(B2486,属性中转表!A:G,7,FALSE)&gt;=50,VLOOKUP(A2486,英雄数据表!A:K,9,0),IF(VLOOKUP(B2486,属性中转表!A:G,7,FALSE)&gt;=25,VLOOKUP(A2486,英雄数据表!A:K,5,0),""))</f>
        <v>"atk":600,"hp":10000,"undpspro":200,"pvpdpspro":100,"pvpundpspro":100,"speed":10</v>
      </c>
      <c r="J2486" s="20" t="str">
        <f>IF(I2486="","",属性中转表!$I$1&amp;(IF(VLOOKUP(B2486,属性中转表!A:G,7,FALSE)=0,0,VLOOKUP(VLOOKUP(B2486,属性中转表!A:G,7,FALSE),属性中转表!$K$2:$P$21,4,0)))+IFERROR(VLOOKUP(A2486,英雄数据表!A:K,IF(武魂!B2486&gt;=50,10,IF(武魂!B2486&gt;=25,6)),0),0))</f>
        <v>,"dpspro":200</v>
      </c>
      <c r="K2486" s="32" t="str">
        <f t="shared" si="173"/>
        <v>"atk":600,"hp":10000,"undpspro":200,"pvpdpspro":100,"pvpundpspro":100,"speed":10,"dpspro":200</v>
      </c>
      <c r="L2486" s="20" t="str">
        <f>IF(B2486&gt;=50,VLOOKUP(A2486,英雄数据表!A:L,11,FALSE),IF(B2486&gt;=25,VLOOKUP(A2486,英雄数据表!A:L,7,0),""))</f>
        <v>"2207602004"</v>
      </c>
      <c r="M2486" s="20" t="str">
        <f>IFERROR(VLOOKUP(B2486,属性中转表!$K$2:$O$21,5,FALSE),"")</f>
        <v>"dpspro":50</v>
      </c>
      <c r="N2486" s="20" t="str">
        <f>IF(B2486=25,VLOOKUP(A2486,英雄数据表!A:L,8,FALSE),IF(B2486=50,VLOOKUP(A2486,英雄数据表!A:L,12,0),""))</f>
        <v/>
      </c>
    </row>
    <row r="2487" spans="1:14" x14ac:dyDescent="0.3">
      <c r="A2487" s="20">
        <v>22076</v>
      </c>
      <c r="B2487" s="21">
        <f t="shared" si="170"/>
        <v>86</v>
      </c>
      <c r="C2487" s="21">
        <v>5</v>
      </c>
      <c r="D2487" s="21">
        <f>VLOOKUP(A2487,英雄数据表!A:D,4,0)</f>
        <v>2</v>
      </c>
      <c r="E2487" s="20" t="str">
        <f>VLOOKUP(A2487,英雄数据表!A:C,3,0)</f>
        <v>狱雷头盔</v>
      </c>
      <c r="F2487" s="20">
        <f t="shared" si="171"/>
        <v>22076</v>
      </c>
      <c r="G2487" s="20">
        <f t="shared" si="172"/>
        <v>22076</v>
      </c>
      <c r="H2487" s="21" t="str">
        <f>VLOOKUP(B2487,属性中转表!A:F,6,FALSE)</f>
        <v>"hp":378000,"atk":10500</v>
      </c>
      <c r="I2487" s="20" t="str">
        <f>IF(VLOOKUP(B2487,属性中转表!A:G,7,FALSE)=0,"",VLOOKUP(VLOOKUP(B2487,属性中转表!A:G,7,FALSE),属性中转表!$K$2:$P$21,6,0))&amp;IF(VLOOKUP(B2487,属性中转表!A:G,7,FALSE)&gt;=50,VLOOKUP(A2487,英雄数据表!A:K,9,0),IF(VLOOKUP(B2487,属性中转表!A:G,7,FALSE)&gt;=25,VLOOKUP(A2487,英雄数据表!A:K,5,0),""))</f>
        <v>"atk":600,"hp":10000,"undpspro":200,"pvpdpspro":100,"pvpundpspro":100,"speed":10</v>
      </c>
      <c r="J2487" s="20" t="str">
        <f>IF(I2487="","",属性中转表!$I$1&amp;(IF(VLOOKUP(B2487,属性中转表!A:G,7,FALSE)=0,0,VLOOKUP(VLOOKUP(B2487,属性中转表!A:G,7,FALSE),属性中转表!$K$2:$P$21,4,0)))+IFERROR(VLOOKUP(A2487,英雄数据表!A:K,IF(武魂!B2487&gt;=50,10,IF(武魂!B2487&gt;=25,6)),0),0))</f>
        <v>,"dpspro":200</v>
      </c>
      <c r="K2487" s="32" t="str">
        <f t="shared" si="173"/>
        <v>"atk":600,"hp":10000,"undpspro":200,"pvpdpspro":100,"pvpundpspro":100,"speed":10,"dpspro":200</v>
      </c>
      <c r="L2487" s="20" t="str">
        <f>IF(B2487&gt;=50,VLOOKUP(A2487,英雄数据表!A:L,11,FALSE),IF(B2487&gt;=25,VLOOKUP(A2487,英雄数据表!A:L,7,0),""))</f>
        <v>"2207602004"</v>
      </c>
      <c r="M2487" s="20" t="str">
        <f>IFERROR(VLOOKUP(B2487,属性中转表!$K$2:$O$21,5,FALSE),"")</f>
        <v/>
      </c>
      <c r="N2487" s="20" t="str">
        <f>IF(B2487=25,VLOOKUP(A2487,英雄数据表!A:L,8,FALSE),IF(B2487=50,VLOOKUP(A2487,英雄数据表!A:L,12,0),""))</f>
        <v/>
      </c>
    </row>
    <row r="2488" spans="1:14" x14ac:dyDescent="0.3">
      <c r="A2488" s="20">
        <v>22076</v>
      </c>
      <c r="B2488" s="21">
        <f t="shared" si="170"/>
        <v>87</v>
      </c>
      <c r="C2488" s="21">
        <v>5</v>
      </c>
      <c r="D2488" s="21">
        <f>VLOOKUP(A2488,英雄数据表!A:D,4,0)</f>
        <v>2</v>
      </c>
      <c r="E2488" s="20" t="str">
        <f>VLOOKUP(A2488,英雄数据表!A:C,3,0)</f>
        <v>狱雷头盔</v>
      </c>
      <c r="F2488" s="20">
        <f t="shared" si="171"/>
        <v>22076</v>
      </c>
      <c r="G2488" s="20">
        <f t="shared" si="172"/>
        <v>22076</v>
      </c>
      <c r="H2488" s="21" t="str">
        <f>VLOOKUP(B2488,属性中转表!A:F,6,FALSE)</f>
        <v>"hp":383400,"atk":10650</v>
      </c>
      <c r="I2488" s="20" t="str">
        <f>IF(VLOOKUP(B2488,属性中转表!A:G,7,FALSE)=0,"",VLOOKUP(VLOOKUP(B2488,属性中转表!A:G,7,FALSE),属性中转表!$K$2:$P$21,6,0))&amp;IF(VLOOKUP(B2488,属性中转表!A:G,7,FALSE)&gt;=50,VLOOKUP(A2488,英雄数据表!A:K,9,0),IF(VLOOKUP(B2488,属性中转表!A:G,7,FALSE)&gt;=25,VLOOKUP(A2488,英雄数据表!A:K,5,0),""))</f>
        <v>"atk":600,"hp":10000,"undpspro":200,"pvpdpspro":100,"pvpundpspro":100,"speed":10</v>
      </c>
      <c r="J2488" s="20" t="str">
        <f>IF(I2488="","",属性中转表!$I$1&amp;(IF(VLOOKUP(B2488,属性中转表!A:G,7,FALSE)=0,0,VLOOKUP(VLOOKUP(B2488,属性中转表!A:G,7,FALSE),属性中转表!$K$2:$P$21,4,0)))+IFERROR(VLOOKUP(A2488,英雄数据表!A:K,IF(武魂!B2488&gt;=50,10,IF(武魂!B2488&gt;=25,6)),0),0))</f>
        <v>,"dpspro":200</v>
      </c>
      <c r="K2488" s="32" t="str">
        <f t="shared" si="173"/>
        <v>"atk":600,"hp":10000,"undpspro":200,"pvpdpspro":100,"pvpundpspro":100,"speed":10,"dpspro":200</v>
      </c>
      <c r="L2488" s="20" t="str">
        <f>IF(B2488&gt;=50,VLOOKUP(A2488,英雄数据表!A:L,11,FALSE),IF(B2488&gt;=25,VLOOKUP(A2488,英雄数据表!A:L,7,0),""))</f>
        <v>"2207602004"</v>
      </c>
      <c r="M2488" s="20" t="str">
        <f>IFERROR(VLOOKUP(B2488,属性中转表!$K$2:$O$21,5,FALSE),"")</f>
        <v/>
      </c>
      <c r="N2488" s="20" t="str">
        <f>IF(B2488=25,VLOOKUP(A2488,英雄数据表!A:L,8,FALSE),IF(B2488=50,VLOOKUP(A2488,英雄数据表!A:L,12,0),""))</f>
        <v/>
      </c>
    </row>
    <row r="2489" spans="1:14" x14ac:dyDescent="0.3">
      <c r="A2489" s="20">
        <v>22076</v>
      </c>
      <c r="B2489" s="21">
        <f t="shared" si="170"/>
        <v>88</v>
      </c>
      <c r="C2489" s="21">
        <v>5</v>
      </c>
      <c r="D2489" s="21">
        <f>VLOOKUP(A2489,英雄数据表!A:D,4,0)</f>
        <v>2</v>
      </c>
      <c r="E2489" s="20" t="str">
        <f>VLOOKUP(A2489,英雄数据表!A:C,3,0)</f>
        <v>狱雷头盔</v>
      </c>
      <c r="F2489" s="20">
        <f t="shared" si="171"/>
        <v>22076</v>
      </c>
      <c r="G2489" s="20">
        <f t="shared" si="172"/>
        <v>22076</v>
      </c>
      <c r="H2489" s="21" t="str">
        <f>VLOOKUP(B2489,属性中转表!A:F,6,FALSE)</f>
        <v>"hp":388800,"atk":10800</v>
      </c>
      <c r="I2489" s="20" t="str">
        <f>IF(VLOOKUP(B2489,属性中转表!A:G,7,FALSE)=0,"",VLOOKUP(VLOOKUP(B2489,属性中转表!A:G,7,FALSE),属性中转表!$K$2:$P$21,6,0))&amp;IF(VLOOKUP(B2489,属性中转表!A:G,7,FALSE)&gt;=50,VLOOKUP(A2489,英雄数据表!A:K,9,0),IF(VLOOKUP(B2489,属性中转表!A:G,7,FALSE)&gt;=25,VLOOKUP(A2489,英雄数据表!A:K,5,0),""))</f>
        <v>"atk":600,"hp":10000,"undpspro":200,"pvpdpspro":100,"pvpundpspro":100,"speed":10</v>
      </c>
      <c r="J2489" s="20" t="str">
        <f>IF(I2489="","",属性中转表!$I$1&amp;(IF(VLOOKUP(B2489,属性中转表!A:G,7,FALSE)=0,0,VLOOKUP(VLOOKUP(B2489,属性中转表!A:G,7,FALSE),属性中转表!$K$2:$P$21,4,0)))+IFERROR(VLOOKUP(A2489,英雄数据表!A:K,IF(武魂!B2489&gt;=50,10,IF(武魂!B2489&gt;=25,6)),0),0))</f>
        <v>,"dpspro":200</v>
      </c>
      <c r="K2489" s="32" t="str">
        <f t="shared" si="173"/>
        <v>"atk":600,"hp":10000,"undpspro":200,"pvpdpspro":100,"pvpundpspro":100,"speed":10,"dpspro":200</v>
      </c>
      <c r="L2489" s="20" t="str">
        <f>IF(B2489&gt;=50,VLOOKUP(A2489,英雄数据表!A:L,11,FALSE),IF(B2489&gt;=25,VLOOKUP(A2489,英雄数据表!A:L,7,0),""))</f>
        <v>"2207602004"</v>
      </c>
      <c r="M2489" s="20" t="str">
        <f>IFERROR(VLOOKUP(B2489,属性中转表!$K$2:$O$21,5,FALSE),"")</f>
        <v/>
      </c>
      <c r="N2489" s="20" t="str">
        <f>IF(B2489=25,VLOOKUP(A2489,英雄数据表!A:L,8,FALSE),IF(B2489=50,VLOOKUP(A2489,英雄数据表!A:L,12,0),""))</f>
        <v/>
      </c>
    </row>
    <row r="2490" spans="1:14" x14ac:dyDescent="0.3">
      <c r="A2490" s="20">
        <v>22076</v>
      </c>
      <c r="B2490" s="21">
        <f t="shared" si="170"/>
        <v>89</v>
      </c>
      <c r="C2490" s="21">
        <v>5</v>
      </c>
      <c r="D2490" s="21">
        <f>VLOOKUP(A2490,英雄数据表!A:D,4,0)</f>
        <v>2</v>
      </c>
      <c r="E2490" s="20" t="str">
        <f>VLOOKUP(A2490,英雄数据表!A:C,3,0)</f>
        <v>狱雷头盔</v>
      </c>
      <c r="F2490" s="20">
        <f t="shared" si="171"/>
        <v>22076</v>
      </c>
      <c r="G2490" s="20">
        <f t="shared" si="172"/>
        <v>22076</v>
      </c>
      <c r="H2490" s="21" t="str">
        <f>VLOOKUP(B2490,属性中转表!A:F,6,FALSE)</f>
        <v>"hp":394200,"atk":10950</v>
      </c>
      <c r="I2490" s="20" t="str">
        <f>IF(VLOOKUP(B2490,属性中转表!A:G,7,FALSE)=0,"",VLOOKUP(VLOOKUP(B2490,属性中转表!A:G,7,FALSE),属性中转表!$K$2:$P$21,6,0))&amp;IF(VLOOKUP(B2490,属性中转表!A:G,7,FALSE)&gt;=50,VLOOKUP(A2490,英雄数据表!A:K,9,0),IF(VLOOKUP(B2490,属性中转表!A:G,7,FALSE)&gt;=25,VLOOKUP(A2490,英雄数据表!A:K,5,0),""))</f>
        <v>"atk":600,"hp":10000,"undpspro":200,"pvpdpspro":100,"pvpundpspro":100,"speed":10</v>
      </c>
      <c r="J2490" s="20" t="str">
        <f>IF(I2490="","",属性中转表!$I$1&amp;(IF(VLOOKUP(B2490,属性中转表!A:G,7,FALSE)=0,0,VLOOKUP(VLOOKUP(B2490,属性中转表!A:G,7,FALSE),属性中转表!$K$2:$P$21,4,0)))+IFERROR(VLOOKUP(A2490,英雄数据表!A:K,IF(武魂!B2490&gt;=50,10,IF(武魂!B2490&gt;=25,6)),0),0))</f>
        <v>,"dpspro":200</v>
      </c>
      <c r="K2490" s="32" t="str">
        <f t="shared" si="173"/>
        <v>"atk":600,"hp":10000,"undpspro":200,"pvpdpspro":100,"pvpundpspro":100,"speed":10,"dpspro":200</v>
      </c>
      <c r="L2490" s="20" t="str">
        <f>IF(B2490&gt;=50,VLOOKUP(A2490,英雄数据表!A:L,11,FALSE),IF(B2490&gt;=25,VLOOKUP(A2490,英雄数据表!A:L,7,0),""))</f>
        <v>"2207602004"</v>
      </c>
      <c r="M2490" s="20" t="str">
        <f>IFERROR(VLOOKUP(B2490,属性中转表!$K$2:$O$21,5,FALSE),"")</f>
        <v/>
      </c>
      <c r="N2490" s="20" t="str">
        <f>IF(B2490=25,VLOOKUP(A2490,英雄数据表!A:L,8,FALSE),IF(B2490=50,VLOOKUP(A2490,英雄数据表!A:L,12,0),""))</f>
        <v/>
      </c>
    </row>
    <row r="2491" spans="1:14" x14ac:dyDescent="0.3">
      <c r="A2491" s="20">
        <v>22076</v>
      </c>
      <c r="B2491" s="21">
        <f t="shared" si="170"/>
        <v>90</v>
      </c>
      <c r="C2491" s="21">
        <v>5</v>
      </c>
      <c r="D2491" s="21">
        <f>VLOOKUP(A2491,英雄数据表!A:D,4,0)</f>
        <v>2</v>
      </c>
      <c r="E2491" s="20" t="str">
        <f>VLOOKUP(A2491,英雄数据表!A:C,3,0)</f>
        <v>狱雷头盔</v>
      </c>
      <c r="F2491" s="20">
        <f t="shared" si="171"/>
        <v>22076</v>
      </c>
      <c r="G2491" s="20">
        <f t="shared" si="172"/>
        <v>22076</v>
      </c>
      <c r="H2491" s="21" t="str">
        <f>VLOOKUP(B2491,属性中转表!A:F,6,FALSE)</f>
        <v>"hp":399600,"atk":11100</v>
      </c>
      <c r="I2491" s="20" t="str">
        <f>IF(VLOOKUP(B2491,属性中转表!A:G,7,FALSE)=0,"",VLOOKUP(VLOOKUP(B2491,属性中转表!A:G,7,FALSE),属性中转表!$K$2:$P$21,6,0))&amp;IF(VLOOKUP(B2491,属性中转表!A:G,7,FALSE)&gt;=50,VLOOKUP(A2491,英雄数据表!A:K,9,0),IF(VLOOKUP(B2491,属性中转表!A:G,7,FALSE)&gt;=25,VLOOKUP(A2491,英雄数据表!A:K,5,0),""))</f>
        <v>"atk":600,"hp":10000,"undpspro":200,"pvpdpspro":150,"pvpundpspro":100,"speed":10</v>
      </c>
      <c r="J2491" s="20" t="str">
        <f>IF(I2491="","",属性中转表!$I$1&amp;(IF(VLOOKUP(B2491,属性中转表!A:G,7,FALSE)=0,0,VLOOKUP(VLOOKUP(B2491,属性中转表!A:G,7,FALSE),属性中转表!$K$2:$P$21,4,0)))+IFERROR(VLOOKUP(A2491,英雄数据表!A:K,IF(武魂!B2491&gt;=50,10,IF(武魂!B2491&gt;=25,6)),0),0))</f>
        <v>,"dpspro":200</v>
      </c>
      <c r="K2491" s="32" t="str">
        <f t="shared" si="173"/>
        <v>"atk":600,"hp":10000,"undpspro":200,"pvpdpspro":150,"pvpundpspro":100,"speed":10,"dpspro":200</v>
      </c>
      <c r="L2491" s="20" t="str">
        <f>IF(B2491&gt;=50,VLOOKUP(A2491,英雄数据表!A:L,11,FALSE),IF(B2491&gt;=25,VLOOKUP(A2491,英雄数据表!A:L,7,0),""))</f>
        <v>"2207602004"</v>
      </c>
      <c r="M2491" s="20" t="str">
        <f>IFERROR(VLOOKUP(B2491,属性中转表!$K$2:$O$21,5,FALSE),"")</f>
        <v>"pvpdpspro":50</v>
      </c>
      <c r="N2491" s="20" t="str">
        <f>IF(B2491=25,VLOOKUP(A2491,英雄数据表!A:L,8,FALSE),IF(B2491=50,VLOOKUP(A2491,英雄数据表!A:L,12,0),""))</f>
        <v/>
      </c>
    </row>
    <row r="2492" spans="1:14" x14ac:dyDescent="0.3">
      <c r="A2492" s="20">
        <v>22076</v>
      </c>
      <c r="B2492" s="21">
        <f t="shared" si="170"/>
        <v>91</v>
      </c>
      <c r="C2492" s="21">
        <v>5</v>
      </c>
      <c r="D2492" s="21">
        <f>VLOOKUP(A2492,英雄数据表!A:D,4,0)</f>
        <v>2</v>
      </c>
      <c r="E2492" s="20" t="str">
        <f>VLOOKUP(A2492,英雄数据表!A:C,3,0)</f>
        <v>狱雷头盔</v>
      </c>
      <c r="F2492" s="20">
        <f t="shared" si="171"/>
        <v>22076</v>
      </c>
      <c r="G2492" s="20">
        <f t="shared" si="172"/>
        <v>22076</v>
      </c>
      <c r="H2492" s="21" t="str">
        <f>VLOOKUP(B2492,属性中转表!A:F,6,FALSE)</f>
        <v>"hp":405000,"atk":11250</v>
      </c>
      <c r="I2492" s="20" t="str">
        <f>IF(VLOOKUP(B2492,属性中转表!A:G,7,FALSE)=0,"",VLOOKUP(VLOOKUP(B2492,属性中转表!A:G,7,FALSE),属性中转表!$K$2:$P$21,6,0))&amp;IF(VLOOKUP(B2492,属性中转表!A:G,7,FALSE)&gt;=50,VLOOKUP(A2492,英雄数据表!A:K,9,0),IF(VLOOKUP(B2492,属性中转表!A:G,7,FALSE)&gt;=25,VLOOKUP(A2492,英雄数据表!A:K,5,0),""))</f>
        <v>"atk":600,"hp":10000,"undpspro":200,"pvpdpspro":150,"pvpundpspro":100,"speed":10</v>
      </c>
      <c r="J2492" s="20" t="str">
        <f>IF(I2492="","",属性中转表!$I$1&amp;(IF(VLOOKUP(B2492,属性中转表!A:G,7,FALSE)=0,0,VLOOKUP(VLOOKUP(B2492,属性中转表!A:G,7,FALSE),属性中转表!$K$2:$P$21,4,0)))+IFERROR(VLOOKUP(A2492,英雄数据表!A:K,IF(武魂!B2492&gt;=50,10,IF(武魂!B2492&gt;=25,6)),0),0))</f>
        <v>,"dpspro":200</v>
      </c>
      <c r="K2492" s="32" t="str">
        <f t="shared" si="173"/>
        <v>"atk":600,"hp":10000,"undpspro":200,"pvpdpspro":150,"pvpundpspro":100,"speed":10,"dpspro":200</v>
      </c>
      <c r="L2492" s="20" t="str">
        <f>IF(B2492&gt;=50,VLOOKUP(A2492,英雄数据表!A:L,11,FALSE),IF(B2492&gt;=25,VLOOKUP(A2492,英雄数据表!A:L,7,0),""))</f>
        <v>"2207602004"</v>
      </c>
      <c r="M2492" s="20" t="str">
        <f>IFERROR(VLOOKUP(B2492,属性中转表!$K$2:$O$21,5,FALSE),"")</f>
        <v/>
      </c>
      <c r="N2492" s="20" t="str">
        <f>IF(B2492=25,VLOOKUP(A2492,英雄数据表!A:L,8,FALSE),IF(B2492=50,VLOOKUP(A2492,英雄数据表!A:L,12,0),""))</f>
        <v/>
      </c>
    </row>
    <row r="2493" spans="1:14" x14ac:dyDescent="0.3">
      <c r="A2493" s="20">
        <v>22076</v>
      </c>
      <c r="B2493" s="21">
        <f t="shared" si="170"/>
        <v>92</v>
      </c>
      <c r="C2493" s="21">
        <v>5</v>
      </c>
      <c r="D2493" s="21">
        <f>VLOOKUP(A2493,英雄数据表!A:D,4,0)</f>
        <v>2</v>
      </c>
      <c r="E2493" s="20" t="str">
        <f>VLOOKUP(A2493,英雄数据表!A:C,3,0)</f>
        <v>狱雷头盔</v>
      </c>
      <c r="F2493" s="20">
        <f t="shared" si="171"/>
        <v>22076</v>
      </c>
      <c r="G2493" s="20">
        <f t="shared" si="172"/>
        <v>22076</v>
      </c>
      <c r="H2493" s="21" t="str">
        <f>VLOOKUP(B2493,属性中转表!A:F,6,FALSE)</f>
        <v>"hp":410400,"atk":11400</v>
      </c>
      <c r="I2493" s="20" t="str">
        <f>IF(VLOOKUP(B2493,属性中转表!A:G,7,FALSE)=0,"",VLOOKUP(VLOOKUP(B2493,属性中转表!A:G,7,FALSE),属性中转表!$K$2:$P$21,6,0))&amp;IF(VLOOKUP(B2493,属性中转表!A:G,7,FALSE)&gt;=50,VLOOKUP(A2493,英雄数据表!A:K,9,0),IF(VLOOKUP(B2493,属性中转表!A:G,7,FALSE)&gt;=25,VLOOKUP(A2493,英雄数据表!A:K,5,0),""))</f>
        <v>"atk":600,"hp":10000,"undpspro":200,"pvpdpspro":150,"pvpundpspro":100,"speed":10</v>
      </c>
      <c r="J2493" s="20" t="str">
        <f>IF(I2493="","",属性中转表!$I$1&amp;(IF(VLOOKUP(B2493,属性中转表!A:G,7,FALSE)=0,0,VLOOKUP(VLOOKUP(B2493,属性中转表!A:G,7,FALSE),属性中转表!$K$2:$P$21,4,0)))+IFERROR(VLOOKUP(A2493,英雄数据表!A:K,IF(武魂!B2493&gt;=50,10,IF(武魂!B2493&gt;=25,6)),0),0))</f>
        <v>,"dpspro":200</v>
      </c>
      <c r="K2493" s="32" t="str">
        <f t="shared" si="173"/>
        <v>"atk":600,"hp":10000,"undpspro":200,"pvpdpspro":150,"pvpundpspro":100,"speed":10,"dpspro":200</v>
      </c>
      <c r="L2493" s="20" t="str">
        <f>IF(B2493&gt;=50,VLOOKUP(A2493,英雄数据表!A:L,11,FALSE),IF(B2493&gt;=25,VLOOKUP(A2493,英雄数据表!A:L,7,0),""))</f>
        <v>"2207602004"</v>
      </c>
      <c r="M2493" s="20" t="str">
        <f>IFERROR(VLOOKUP(B2493,属性中转表!$K$2:$O$21,5,FALSE),"")</f>
        <v/>
      </c>
      <c r="N2493" s="20" t="str">
        <f>IF(B2493=25,VLOOKUP(A2493,英雄数据表!A:L,8,FALSE),IF(B2493=50,VLOOKUP(A2493,英雄数据表!A:L,12,0),""))</f>
        <v/>
      </c>
    </row>
    <row r="2494" spans="1:14" x14ac:dyDescent="0.3">
      <c r="A2494" s="20">
        <v>22076</v>
      </c>
      <c r="B2494" s="21">
        <f t="shared" si="170"/>
        <v>93</v>
      </c>
      <c r="C2494" s="21">
        <v>5</v>
      </c>
      <c r="D2494" s="21">
        <f>VLOOKUP(A2494,英雄数据表!A:D,4,0)</f>
        <v>2</v>
      </c>
      <c r="E2494" s="20" t="str">
        <f>VLOOKUP(A2494,英雄数据表!A:C,3,0)</f>
        <v>狱雷头盔</v>
      </c>
      <c r="F2494" s="20">
        <f t="shared" si="171"/>
        <v>22076</v>
      </c>
      <c r="G2494" s="20">
        <f t="shared" si="172"/>
        <v>22076</v>
      </c>
      <c r="H2494" s="21" t="str">
        <f>VLOOKUP(B2494,属性中转表!A:F,6,FALSE)</f>
        <v>"hp":415800,"atk":11550</v>
      </c>
      <c r="I2494" s="20" t="str">
        <f>IF(VLOOKUP(B2494,属性中转表!A:G,7,FALSE)=0,"",VLOOKUP(VLOOKUP(B2494,属性中转表!A:G,7,FALSE),属性中转表!$K$2:$P$21,6,0))&amp;IF(VLOOKUP(B2494,属性中转表!A:G,7,FALSE)&gt;=50,VLOOKUP(A2494,英雄数据表!A:K,9,0),IF(VLOOKUP(B2494,属性中转表!A:G,7,FALSE)&gt;=25,VLOOKUP(A2494,英雄数据表!A:K,5,0),""))</f>
        <v>"atk":600,"hp":10000,"undpspro":200,"pvpdpspro":150,"pvpundpspro":100,"speed":10</v>
      </c>
      <c r="J2494" s="20" t="str">
        <f>IF(I2494="","",属性中转表!$I$1&amp;(IF(VLOOKUP(B2494,属性中转表!A:G,7,FALSE)=0,0,VLOOKUP(VLOOKUP(B2494,属性中转表!A:G,7,FALSE),属性中转表!$K$2:$P$21,4,0)))+IFERROR(VLOOKUP(A2494,英雄数据表!A:K,IF(武魂!B2494&gt;=50,10,IF(武魂!B2494&gt;=25,6)),0),0))</f>
        <v>,"dpspro":200</v>
      </c>
      <c r="K2494" s="32" t="str">
        <f t="shared" si="173"/>
        <v>"atk":600,"hp":10000,"undpspro":200,"pvpdpspro":150,"pvpundpspro":100,"speed":10,"dpspro":200</v>
      </c>
      <c r="L2494" s="20" t="str">
        <f>IF(B2494&gt;=50,VLOOKUP(A2494,英雄数据表!A:L,11,FALSE),IF(B2494&gt;=25,VLOOKUP(A2494,英雄数据表!A:L,7,0),""))</f>
        <v>"2207602004"</v>
      </c>
      <c r="M2494" s="20" t="str">
        <f>IFERROR(VLOOKUP(B2494,属性中转表!$K$2:$O$21,5,FALSE),"")</f>
        <v/>
      </c>
      <c r="N2494" s="20" t="str">
        <f>IF(B2494=25,VLOOKUP(A2494,英雄数据表!A:L,8,FALSE),IF(B2494=50,VLOOKUP(A2494,英雄数据表!A:L,12,0),""))</f>
        <v/>
      </c>
    </row>
    <row r="2495" spans="1:14" x14ac:dyDescent="0.3">
      <c r="A2495" s="20">
        <v>22076</v>
      </c>
      <c r="B2495" s="21">
        <f t="shared" si="170"/>
        <v>94</v>
      </c>
      <c r="C2495" s="21">
        <v>5</v>
      </c>
      <c r="D2495" s="21">
        <f>VLOOKUP(A2495,英雄数据表!A:D,4,0)</f>
        <v>2</v>
      </c>
      <c r="E2495" s="20" t="str">
        <f>VLOOKUP(A2495,英雄数据表!A:C,3,0)</f>
        <v>狱雷头盔</v>
      </c>
      <c r="F2495" s="20">
        <f t="shared" si="171"/>
        <v>22076</v>
      </c>
      <c r="G2495" s="20">
        <f t="shared" si="172"/>
        <v>22076</v>
      </c>
      <c r="H2495" s="21" t="str">
        <f>VLOOKUP(B2495,属性中转表!A:F,6,FALSE)</f>
        <v>"hp":421200,"atk":11700</v>
      </c>
      <c r="I2495" s="20" t="str">
        <f>IF(VLOOKUP(B2495,属性中转表!A:G,7,FALSE)=0,"",VLOOKUP(VLOOKUP(B2495,属性中转表!A:G,7,FALSE),属性中转表!$K$2:$P$21,6,0))&amp;IF(VLOOKUP(B2495,属性中转表!A:G,7,FALSE)&gt;=50,VLOOKUP(A2495,英雄数据表!A:K,9,0),IF(VLOOKUP(B2495,属性中转表!A:G,7,FALSE)&gt;=25,VLOOKUP(A2495,英雄数据表!A:K,5,0),""))</f>
        <v>"atk":600,"hp":10000,"undpspro":200,"pvpdpspro":150,"pvpundpspro":100,"speed":10</v>
      </c>
      <c r="J2495" s="20" t="str">
        <f>IF(I2495="","",属性中转表!$I$1&amp;(IF(VLOOKUP(B2495,属性中转表!A:G,7,FALSE)=0,0,VLOOKUP(VLOOKUP(B2495,属性中转表!A:G,7,FALSE),属性中转表!$K$2:$P$21,4,0)))+IFERROR(VLOOKUP(A2495,英雄数据表!A:K,IF(武魂!B2495&gt;=50,10,IF(武魂!B2495&gt;=25,6)),0),0))</f>
        <v>,"dpspro":200</v>
      </c>
      <c r="K2495" s="32" t="str">
        <f t="shared" si="173"/>
        <v>"atk":600,"hp":10000,"undpspro":200,"pvpdpspro":150,"pvpundpspro":100,"speed":10,"dpspro":200</v>
      </c>
      <c r="L2495" s="20" t="str">
        <f>IF(B2495&gt;=50,VLOOKUP(A2495,英雄数据表!A:L,11,FALSE),IF(B2495&gt;=25,VLOOKUP(A2495,英雄数据表!A:L,7,0),""))</f>
        <v>"2207602004"</v>
      </c>
      <c r="M2495" s="20" t="str">
        <f>IFERROR(VLOOKUP(B2495,属性中转表!$K$2:$O$21,5,FALSE),"")</f>
        <v/>
      </c>
      <c r="N2495" s="20" t="str">
        <f>IF(B2495=25,VLOOKUP(A2495,英雄数据表!A:L,8,FALSE),IF(B2495=50,VLOOKUP(A2495,英雄数据表!A:L,12,0),""))</f>
        <v/>
      </c>
    </row>
    <row r="2496" spans="1:14" x14ac:dyDescent="0.3">
      <c r="A2496" s="20">
        <v>22076</v>
      </c>
      <c r="B2496" s="21">
        <f t="shared" si="170"/>
        <v>95</v>
      </c>
      <c r="C2496" s="21">
        <v>5</v>
      </c>
      <c r="D2496" s="21">
        <f>VLOOKUP(A2496,英雄数据表!A:D,4,0)</f>
        <v>2</v>
      </c>
      <c r="E2496" s="20" t="str">
        <f>VLOOKUP(A2496,英雄数据表!A:C,3,0)</f>
        <v>狱雷头盔</v>
      </c>
      <c r="F2496" s="20">
        <f t="shared" si="171"/>
        <v>22076</v>
      </c>
      <c r="G2496" s="20">
        <f t="shared" si="172"/>
        <v>22076</v>
      </c>
      <c r="H2496" s="21" t="str">
        <f>VLOOKUP(B2496,属性中转表!A:F,6,FALSE)</f>
        <v>"hp":426600,"atk":11850</v>
      </c>
      <c r="I2496" s="20" t="str">
        <f>IF(VLOOKUP(B2496,属性中转表!A:G,7,FALSE)=0,"",VLOOKUP(VLOOKUP(B2496,属性中转表!A:G,7,FALSE),属性中转表!$K$2:$P$21,6,0))&amp;IF(VLOOKUP(B2496,属性中转表!A:G,7,FALSE)&gt;=50,VLOOKUP(A2496,英雄数据表!A:K,9,0),IF(VLOOKUP(B2496,属性中转表!A:G,7,FALSE)&gt;=25,VLOOKUP(A2496,英雄数据表!A:K,5,0),""))</f>
        <v>"atk":600,"hp":10000,"undpspro":200,"pvpdpspro":150,"pvpundpspro":150,"speed":10</v>
      </c>
      <c r="J2496" s="20" t="str">
        <f>IF(I2496="","",属性中转表!$I$1&amp;(IF(VLOOKUP(B2496,属性中转表!A:G,7,FALSE)=0,0,VLOOKUP(VLOOKUP(B2496,属性中转表!A:G,7,FALSE),属性中转表!$K$2:$P$21,4,0)))+IFERROR(VLOOKUP(A2496,英雄数据表!A:K,IF(武魂!B2496&gt;=50,10,IF(武魂!B2496&gt;=25,6)),0),0))</f>
        <v>,"dpspro":200</v>
      </c>
      <c r="K2496" s="32" t="str">
        <f t="shared" si="173"/>
        <v>"atk":600,"hp":10000,"undpspro":200,"pvpdpspro":150,"pvpundpspro":150,"speed":10,"dpspro":200</v>
      </c>
      <c r="L2496" s="20" t="str">
        <f>IF(B2496&gt;=50,VLOOKUP(A2496,英雄数据表!A:L,11,FALSE),IF(B2496&gt;=25,VLOOKUP(A2496,英雄数据表!A:L,7,0),""))</f>
        <v>"2207602004"</v>
      </c>
      <c r="M2496" s="20" t="str">
        <f>IFERROR(VLOOKUP(B2496,属性中转表!$K$2:$O$21,5,FALSE),"")</f>
        <v>"pvpundpspro":50</v>
      </c>
      <c r="N2496" s="20" t="str">
        <f>IF(B2496=25,VLOOKUP(A2496,英雄数据表!A:L,8,FALSE),IF(B2496=50,VLOOKUP(A2496,英雄数据表!A:L,12,0),""))</f>
        <v/>
      </c>
    </row>
    <row r="2497" spans="1:14" x14ac:dyDescent="0.3">
      <c r="A2497" s="20">
        <v>22076</v>
      </c>
      <c r="B2497" s="21">
        <f t="shared" si="170"/>
        <v>96</v>
      </c>
      <c r="C2497" s="21">
        <v>5</v>
      </c>
      <c r="D2497" s="21">
        <f>VLOOKUP(A2497,英雄数据表!A:D,4,0)</f>
        <v>2</v>
      </c>
      <c r="E2497" s="20" t="str">
        <f>VLOOKUP(A2497,英雄数据表!A:C,3,0)</f>
        <v>狱雷头盔</v>
      </c>
      <c r="F2497" s="20">
        <f t="shared" si="171"/>
        <v>22076</v>
      </c>
      <c r="G2497" s="20">
        <f t="shared" si="172"/>
        <v>22076</v>
      </c>
      <c r="H2497" s="21" t="str">
        <f>VLOOKUP(B2497,属性中转表!A:F,6,FALSE)</f>
        <v>"hp":432000,"atk":12000</v>
      </c>
      <c r="I2497" s="20" t="str">
        <f>IF(VLOOKUP(B2497,属性中转表!A:G,7,FALSE)=0,"",VLOOKUP(VLOOKUP(B2497,属性中转表!A:G,7,FALSE),属性中转表!$K$2:$P$21,6,0))&amp;IF(VLOOKUP(B2497,属性中转表!A:G,7,FALSE)&gt;=50,VLOOKUP(A2497,英雄数据表!A:K,9,0),IF(VLOOKUP(B2497,属性中转表!A:G,7,FALSE)&gt;=25,VLOOKUP(A2497,英雄数据表!A:K,5,0),""))</f>
        <v>"atk":600,"hp":10000,"undpspro":200,"pvpdpspro":150,"pvpundpspro":150,"speed":10</v>
      </c>
      <c r="J2497" s="20" t="str">
        <f>IF(I2497="","",属性中转表!$I$1&amp;(IF(VLOOKUP(B2497,属性中转表!A:G,7,FALSE)=0,0,VLOOKUP(VLOOKUP(B2497,属性中转表!A:G,7,FALSE),属性中转表!$K$2:$P$21,4,0)))+IFERROR(VLOOKUP(A2497,英雄数据表!A:K,IF(武魂!B2497&gt;=50,10,IF(武魂!B2497&gt;=25,6)),0),0))</f>
        <v>,"dpspro":200</v>
      </c>
      <c r="K2497" s="32" t="str">
        <f t="shared" si="173"/>
        <v>"atk":600,"hp":10000,"undpspro":200,"pvpdpspro":150,"pvpundpspro":150,"speed":10,"dpspro":200</v>
      </c>
      <c r="L2497" s="20" t="str">
        <f>IF(B2497&gt;=50,VLOOKUP(A2497,英雄数据表!A:L,11,FALSE),IF(B2497&gt;=25,VLOOKUP(A2497,英雄数据表!A:L,7,0),""))</f>
        <v>"2207602004"</v>
      </c>
      <c r="M2497" s="20" t="str">
        <f>IFERROR(VLOOKUP(B2497,属性中转表!$K$2:$O$21,5,FALSE),"")</f>
        <v/>
      </c>
      <c r="N2497" s="20" t="str">
        <f>IF(B2497=25,VLOOKUP(A2497,英雄数据表!A:L,8,FALSE),IF(B2497=50,VLOOKUP(A2497,英雄数据表!A:L,12,0),""))</f>
        <v/>
      </c>
    </row>
    <row r="2498" spans="1:14" x14ac:dyDescent="0.3">
      <c r="A2498" s="20">
        <v>22076</v>
      </c>
      <c r="B2498" s="21">
        <f t="shared" si="170"/>
        <v>97</v>
      </c>
      <c r="C2498" s="21">
        <v>5</v>
      </c>
      <c r="D2498" s="21">
        <f>VLOOKUP(A2498,英雄数据表!A:D,4,0)</f>
        <v>2</v>
      </c>
      <c r="E2498" s="20" t="str">
        <f>VLOOKUP(A2498,英雄数据表!A:C,3,0)</f>
        <v>狱雷头盔</v>
      </c>
      <c r="F2498" s="20">
        <f t="shared" si="171"/>
        <v>22076</v>
      </c>
      <c r="G2498" s="20">
        <f t="shared" si="172"/>
        <v>22076</v>
      </c>
      <c r="H2498" s="21" t="str">
        <f>VLOOKUP(B2498,属性中转表!A:F,6,FALSE)</f>
        <v>"hp":437400,"atk":12150</v>
      </c>
      <c r="I2498" s="20" t="str">
        <f>IF(VLOOKUP(B2498,属性中转表!A:G,7,FALSE)=0,"",VLOOKUP(VLOOKUP(B2498,属性中转表!A:G,7,FALSE),属性中转表!$K$2:$P$21,6,0))&amp;IF(VLOOKUP(B2498,属性中转表!A:G,7,FALSE)&gt;=50,VLOOKUP(A2498,英雄数据表!A:K,9,0),IF(VLOOKUP(B2498,属性中转表!A:G,7,FALSE)&gt;=25,VLOOKUP(A2498,英雄数据表!A:K,5,0),""))</f>
        <v>"atk":600,"hp":10000,"undpspro":200,"pvpdpspro":150,"pvpundpspro":150,"speed":10</v>
      </c>
      <c r="J2498" s="20" t="str">
        <f>IF(I2498="","",属性中转表!$I$1&amp;(IF(VLOOKUP(B2498,属性中转表!A:G,7,FALSE)=0,0,VLOOKUP(VLOOKUP(B2498,属性中转表!A:G,7,FALSE),属性中转表!$K$2:$P$21,4,0)))+IFERROR(VLOOKUP(A2498,英雄数据表!A:K,IF(武魂!B2498&gt;=50,10,IF(武魂!B2498&gt;=25,6)),0),0))</f>
        <v>,"dpspro":200</v>
      </c>
      <c r="K2498" s="32" t="str">
        <f t="shared" si="173"/>
        <v>"atk":600,"hp":10000,"undpspro":200,"pvpdpspro":150,"pvpundpspro":150,"speed":10,"dpspro":200</v>
      </c>
      <c r="L2498" s="20" t="str">
        <f>IF(B2498&gt;=50,VLOOKUP(A2498,英雄数据表!A:L,11,FALSE),IF(B2498&gt;=25,VLOOKUP(A2498,英雄数据表!A:L,7,0),""))</f>
        <v>"2207602004"</v>
      </c>
      <c r="M2498" s="20" t="str">
        <f>IFERROR(VLOOKUP(B2498,属性中转表!$K$2:$O$21,5,FALSE),"")</f>
        <v/>
      </c>
      <c r="N2498" s="20" t="str">
        <f>IF(B2498=25,VLOOKUP(A2498,英雄数据表!A:L,8,FALSE),IF(B2498=50,VLOOKUP(A2498,英雄数据表!A:L,12,0),""))</f>
        <v/>
      </c>
    </row>
    <row r="2499" spans="1:14" x14ac:dyDescent="0.3">
      <c r="A2499" s="20">
        <v>22076</v>
      </c>
      <c r="B2499" s="21">
        <f t="shared" si="170"/>
        <v>98</v>
      </c>
      <c r="C2499" s="21">
        <v>5</v>
      </c>
      <c r="D2499" s="21">
        <f>VLOOKUP(A2499,英雄数据表!A:D,4,0)</f>
        <v>2</v>
      </c>
      <c r="E2499" s="20" t="str">
        <f>VLOOKUP(A2499,英雄数据表!A:C,3,0)</f>
        <v>狱雷头盔</v>
      </c>
      <c r="F2499" s="20">
        <f t="shared" si="171"/>
        <v>22076</v>
      </c>
      <c r="G2499" s="20">
        <f t="shared" si="172"/>
        <v>22076</v>
      </c>
      <c r="H2499" s="21" t="str">
        <f>VLOOKUP(B2499,属性中转表!A:F,6,FALSE)</f>
        <v>"hp":442800,"atk":12300</v>
      </c>
      <c r="I2499" s="20" t="str">
        <f>IF(VLOOKUP(B2499,属性中转表!A:G,7,FALSE)=0,"",VLOOKUP(VLOOKUP(B2499,属性中转表!A:G,7,FALSE),属性中转表!$K$2:$P$21,6,0))&amp;IF(VLOOKUP(B2499,属性中转表!A:G,7,FALSE)&gt;=50,VLOOKUP(A2499,英雄数据表!A:K,9,0),IF(VLOOKUP(B2499,属性中转表!A:G,7,FALSE)&gt;=25,VLOOKUP(A2499,英雄数据表!A:K,5,0),""))</f>
        <v>"atk":600,"hp":10000,"undpspro":200,"pvpdpspro":150,"pvpundpspro":150,"speed":10</v>
      </c>
      <c r="J2499" s="20" t="str">
        <f>IF(I2499="","",属性中转表!$I$1&amp;(IF(VLOOKUP(B2499,属性中转表!A:G,7,FALSE)=0,0,VLOOKUP(VLOOKUP(B2499,属性中转表!A:G,7,FALSE),属性中转表!$K$2:$P$21,4,0)))+IFERROR(VLOOKUP(A2499,英雄数据表!A:K,IF(武魂!B2499&gt;=50,10,IF(武魂!B2499&gt;=25,6)),0),0))</f>
        <v>,"dpspro":200</v>
      </c>
      <c r="K2499" s="32" t="str">
        <f t="shared" si="173"/>
        <v>"atk":600,"hp":10000,"undpspro":200,"pvpdpspro":150,"pvpundpspro":150,"speed":10,"dpspro":200</v>
      </c>
      <c r="L2499" s="20" t="str">
        <f>IF(B2499&gt;=50,VLOOKUP(A2499,英雄数据表!A:L,11,FALSE),IF(B2499&gt;=25,VLOOKUP(A2499,英雄数据表!A:L,7,0),""))</f>
        <v>"2207602004"</v>
      </c>
      <c r="M2499" s="20" t="str">
        <f>IFERROR(VLOOKUP(B2499,属性中转表!$K$2:$O$21,5,FALSE),"")</f>
        <v/>
      </c>
      <c r="N2499" s="20" t="str">
        <f>IF(B2499=25,VLOOKUP(A2499,英雄数据表!A:L,8,FALSE),IF(B2499=50,VLOOKUP(A2499,英雄数据表!A:L,12,0),""))</f>
        <v/>
      </c>
    </row>
    <row r="2500" spans="1:14" x14ac:dyDescent="0.3">
      <c r="A2500" s="20">
        <v>22076</v>
      </c>
      <c r="B2500" s="21">
        <f t="shared" si="170"/>
        <v>99</v>
      </c>
      <c r="C2500" s="21">
        <v>5</v>
      </c>
      <c r="D2500" s="21">
        <f>VLOOKUP(A2500,英雄数据表!A:D,4,0)</f>
        <v>2</v>
      </c>
      <c r="E2500" s="20" t="str">
        <f>VLOOKUP(A2500,英雄数据表!A:C,3,0)</f>
        <v>狱雷头盔</v>
      </c>
      <c r="F2500" s="20">
        <f t="shared" si="171"/>
        <v>22076</v>
      </c>
      <c r="G2500" s="20">
        <f t="shared" si="172"/>
        <v>22076</v>
      </c>
      <c r="H2500" s="21" t="str">
        <f>VLOOKUP(B2500,属性中转表!A:F,6,FALSE)</f>
        <v>"hp":448200,"atk":12450</v>
      </c>
      <c r="I2500" s="20" t="str">
        <f>IF(VLOOKUP(B2500,属性中转表!A:G,7,FALSE)=0,"",VLOOKUP(VLOOKUP(B2500,属性中转表!A:G,7,FALSE),属性中转表!$K$2:$P$21,6,0))&amp;IF(VLOOKUP(B2500,属性中转表!A:G,7,FALSE)&gt;=50,VLOOKUP(A2500,英雄数据表!A:K,9,0),IF(VLOOKUP(B2500,属性中转表!A:G,7,FALSE)&gt;=25,VLOOKUP(A2500,英雄数据表!A:K,5,0),""))</f>
        <v>"atk":600,"hp":10000,"undpspro":200,"pvpdpspro":150,"pvpundpspro":150,"speed":10</v>
      </c>
      <c r="J2500" s="20" t="str">
        <f>IF(I2500="","",属性中转表!$I$1&amp;(IF(VLOOKUP(B2500,属性中转表!A:G,7,FALSE)=0,0,VLOOKUP(VLOOKUP(B2500,属性中转表!A:G,7,FALSE),属性中转表!$K$2:$P$21,4,0)))+IFERROR(VLOOKUP(A2500,英雄数据表!A:K,IF(武魂!B2500&gt;=50,10,IF(武魂!B2500&gt;=25,6)),0),0))</f>
        <v>,"dpspro":200</v>
      </c>
      <c r="K2500" s="32" t="str">
        <f t="shared" si="173"/>
        <v>"atk":600,"hp":10000,"undpspro":200,"pvpdpspro":150,"pvpundpspro":150,"speed":10,"dpspro":200</v>
      </c>
      <c r="L2500" s="20" t="str">
        <f>IF(B2500&gt;=50,VLOOKUP(A2500,英雄数据表!A:L,11,FALSE),IF(B2500&gt;=25,VLOOKUP(A2500,英雄数据表!A:L,7,0),""))</f>
        <v>"2207602004"</v>
      </c>
      <c r="M2500" s="20" t="str">
        <f>IFERROR(VLOOKUP(B2500,属性中转表!$K$2:$O$21,5,FALSE),"")</f>
        <v/>
      </c>
      <c r="N2500" s="20" t="str">
        <f>IF(B2500=25,VLOOKUP(A2500,英雄数据表!A:L,8,FALSE),IF(B2500=50,VLOOKUP(A2500,英雄数据表!A:L,12,0),""))</f>
        <v/>
      </c>
    </row>
    <row r="2501" spans="1:14" x14ac:dyDescent="0.3">
      <c r="A2501" s="20">
        <v>22076</v>
      </c>
      <c r="B2501" s="21">
        <f t="shared" si="170"/>
        <v>100</v>
      </c>
      <c r="C2501" s="21">
        <v>5</v>
      </c>
      <c r="D2501" s="21">
        <f>VLOOKUP(A2501,英雄数据表!A:D,4,0)</f>
        <v>2</v>
      </c>
      <c r="E2501" s="20" t="str">
        <f>VLOOKUP(A2501,英雄数据表!A:C,3,0)</f>
        <v>狱雷头盔</v>
      </c>
      <c r="F2501" s="20">
        <f t="shared" si="171"/>
        <v>22076</v>
      </c>
      <c r="G2501" s="20">
        <f t="shared" si="172"/>
        <v>22076</v>
      </c>
      <c r="H2501" s="21" t="str">
        <f>VLOOKUP(B2501,属性中转表!A:F,6,FALSE)</f>
        <v>"hp":453600,"atk":12600</v>
      </c>
      <c r="I2501" s="20" t="str">
        <f>IF(VLOOKUP(B2501,属性中转表!A:G,7,FALSE)=0,"",VLOOKUP(VLOOKUP(B2501,属性中转表!A:G,7,FALSE),属性中转表!$K$2:$P$21,6,0))&amp;IF(VLOOKUP(B2501,属性中转表!A:G,7,FALSE)&gt;=50,VLOOKUP(A2501,英雄数据表!A:K,9,0),IF(VLOOKUP(B2501,属性中转表!A:G,7,FALSE)&gt;=25,VLOOKUP(A2501,英雄数据表!A:K,5,0),""))</f>
        <v>"atk":900,"hp":15000,"undpspro":200,"pvpdpspro":150,"pvpundpspro":150,"speed":20</v>
      </c>
      <c r="J2501" s="20" t="str">
        <f>IF(I2501="","",属性中转表!$I$1&amp;(IF(VLOOKUP(B2501,属性中转表!A:G,7,FALSE)=0,0,VLOOKUP(VLOOKUP(B2501,属性中转表!A:G,7,FALSE),属性中转表!$K$2:$P$21,4,0)))+IFERROR(VLOOKUP(A2501,英雄数据表!A:K,IF(武魂!B2501&gt;=50,10,IF(武魂!B2501&gt;=25,6)),0),0))</f>
        <v>,"dpspro":200</v>
      </c>
      <c r="K2501" s="32" t="str">
        <f t="shared" si="173"/>
        <v>"atk":900,"hp":15000,"undpspro":200,"pvpdpspro":150,"pvpundpspro":150,"speed":20,"dpspro":200</v>
      </c>
      <c r="L2501" s="20" t="str">
        <f>IF(B2501&gt;=50,VLOOKUP(A2501,英雄数据表!A:L,11,FALSE),IF(B2501&gt;=25,VLOOKUP(A2501,英雄数据表!A:L,7,0),""))</f>
        <v>"2207602004"</v>
      </c>
      <c r="M2501" s="20" t="str">
        <f>IFERROR(VLOOKUP(B2501,属性中转表!$K$2:$O$21,5,FALSE),"")</f>
        <v>"speed":10,"atk":300,"hp":5000</v>
      </c>
      <c r="N2501" s="20" t="str">
        <f>IF(B2501=25,VLOOKUP(A2501,英雄数据表!A:L,8,FALSE),IF(B2501=50,VLOOKUP(A2501,英雄数据表!A:L,12,0),""))</f>
        <v/>
      </c>
    </row>
    <row r="2502" spans="1:14" x14ac:dyDescent="0.3">
      <c r="A2502" s="20">
        <v>22086</v>
      </c>
      <c r="B2502" s="21">
        <v>1</v>
      </c>
      <c r="C2502" s="21">
        <v>5</v>
      </c>
      <c r="D2502" s="21">
        <v>2</v>
      </c>
      <c r="E2502" s="20" t="str">
        <f>VLOOKUP(A2502,英雄数据表!A:C,3,0)</f>
        <v>秘法之杖</v>
      </c>
      <c r="F2502" s="20">
        <v>22086</v>
      </c>
      <c r="G2502" s="20">
        <v>22086</v>
      </c>
      <c r="H2502" s="21" t="s">
        <v>609</v>
      </c>
      <c r="I2502" s="20" t="s">
        <v>542</v>
      </c>
      <c r="J2502" s="20" t="s">
        <v>542</v>
      </c>
      <c r="K2502" s="32" t="s">
        <v>542</v>
      </c>
      <c r="L2502" s="20" t="s">
        <v>542</v>
      </c>
      <c r="M2502" s="20" t="s">
        <v>542</v>
      </c>
      <c r="N2502" s="20" t="str">
        <f>IF(B2502=25,VLOOKUP(A2502,英雄数据表!A:L,8,FALSE),IF(B2502=50,VLOOKUP(A2502,英雄数据表!A:L,12,0),""))</f>
        <v/>
      </c>
    </row>
    <row r="2503" spans="1:14" x14ac:dyDescent="0.3">
      <c r="A2503" s="20">
        <v>22086</v>
      </c>
      <c r="B2503" s="21">
        <v>2</v>
      </c>
      <c r="C2503" s="21">
        <v>5</v>
      </c>
      <c r="D2503" s="21">
        <v>2</v>
      </c>
      <c r="E2503" s="20" t="str">
        <f>VLOOKUP(A2503,英雄数据表!A:C,3,0)</f>
        <v>秘法之杖</v>
      </c>
      <c r="F2503" s="20">
        <v>22086</v>
      </c>
      <c r="G2503" s="20">
        <v>22086</v>
      </c>
      <c r="H2503" s="21" t="s">
        <v>610</v>
      </c>
      <c r="I2503" s="20" t="s">
        <v>542</v>
      </c>
      <c r="J2503" s="20" t="s">
        <v>542</v>
      </c>
      <c r="K2503" s="32" t="s">
        <v>542</v>
      </c>
      <c r="L2503" s="20" t="s">
        <v>542</v>
      </c>
      <c r="M2503" s="20" t="s">
        <v>542</v>
      </c>
      <c r="N2503" s="20" t="str">
        <f>IF(B2503=25,VLOOKUP(A2503,英雄数据表!A:L,8,FALSE),IF(B2503=50,VLOOKUP(A2503,英雄数据表!A:L,12,0),""))</f>
        <v/>
      </c>
    </row>
    <row r="2504" spans="1:14" x14ac:dyDescent="0.3">
      <c r="A2504" s="20">
        <v>22086</v>
      </c>
      <c r="B2504" s="21">
        <v>3</v>
      </c>
      <c r="C2504" s="21">
        <v>5</v>
      </c>
      <c r="D2504" s="21">
        <v>2</v>
      </c>
      <c r="E2504" s="20" t="str">
        <f>VLOOKUP(A2504,英雄数据表!A:C,3,0)</f>
        <v>秘法之杖</v>
      </c>
      <c r="F2504" s="20">
        <v>22086</v>
      </c>
      <c r="G2504" s="20">
        <v>22086</v>
      </c>
      <c r="H2504" s="21" t="s">
        <v>611</v>
      </c>
      <c r="I2504" s="20" t="s">
        <v>542</v>
      </c>
      <c r="J2504" s="20" t="s">
        <v>542</v>
      </c>
      <c r="K2504" s="32" t="s">
        <v>542</v>
      </c>
      <c r="L2504" s="20" t="s">
        <v>542</v>
      </c>
      <c r="M2504" s="20" t="s">
        <v>542</v>
      </c>
      <c r="N2504" s="20" t="str">
        <f>IF(B2504=25,VLOOKUP(A2504,英雄数据表!A:L,8,FALSE),IF(B2504=50,VLOOKUP(A2504,英雄数据表!A:L,12,0),""))</f>
        <v/>
      </c>
    </row>
    <row r="2505" spans="1:14" x14ac:dyDescent="0.3">
      <c r="A2505" s="20">
        <v>22086</v>
      </c>
      <c r="B2505" s="21">
        <v>4</v>
      </c>
      <c r="C2505" s="21">
        <v>5</v>
      </c>
      <c r="D2505" s="21">
        <v>2</v>
      </c>
      <c r="E2505" s="20" t="str">
        <f>VLOOKUP(A2505,英雄数据表!A:C,3,0)</f>
        <v>秘法之杖</v>
      </c>
      <c r="F2505" s="20">
        <v>22086</v>
      </c>
      <c r="G2505" s="20">
        <v>22086</v>
      </c>
      <c r="H2505" s="21" t="s">
        <v>612</v>
      </c>
      <c r="I2505" s="20" t="s">
        <v>542</v>
      </c>
      <c r="J2505" s="20" t="s">
        <v>542</v>
      </c>
      <c r="K2505" s="32" t="s">
        <v>542</v>
      </c>
      <c r="L2505" s="20" t="s">
        <v>542</v>
      </c>
      <c r="M2505" s="20" t="s">
        <v>542</v>
      </c>
      <c r="N2505" s="20" t="str">
        <f>IF(B2505=25,VLOOKUP(A2505,英雄数据表!A:L,8,FALSE),IF(B2505=50,VLOOKUP(A2505,英雄数据表!A:L,12,0),""))</f>
        <v/>
      </c>
    </row>
    <row r="2506" spans="1:14" x14ac:dyDescent="0.3">
      <c r="A2506" s="20">
        <v>22086</v>
      </c>
      <c r="B2506" s="21">
        <v>5</v>
      </c>
      <c r="C2506" s="21">
        <v>5</v>
      </c>
      <c r="D2506" s="21">
        <v>2</v>
      </c>
      <c r="E2506" s="20" t="str">
        <f>VLOOKUP(A2506,英雄数据表!A:C,3,0)</f>
        <v>秘法之杖</v>
      </c>
      <c r="F2506" s="20">
        <v>22086</v>
      </c>
      <c r="G2506" s="20">
        <v>22086</v>
      </c>
      <c r="H2506" s="21" t="s">
        <v>613</v>
      </c>
      <c r="I2506" s="20" t="s">
        <v>20</v>
      </c>
      <c r="J2506" s="20" t="s">
        <v>614</v>
      </c>
      <c r="K2506" s="32" t="s">
        <v>615</v>
      </c>
      <c r="L2506" s="20" t="s">
        <v>542</v>
      </c>
      <c r="M2506" s="20" t="s">
        <v>20</v>
      </c>
      <c r="N2506" s="20" t="str">
        <f>IF(B2506=25,VLOOKUP(A2506,英雄数据表!A:L,8,FALSE),IF(B2506=50,VLOOKUP(A2506,英雄数据表!A:L,12,0),""))</f>
        <v/>
      </c>
    </row>
    <row r="2507" spans="1:14" x14ac:dyDescent="0.3">
      <c r="A2507" s="20">
        <v>22086</v>
      </c>
      <c r="B2507" s="21">
        <v>6</v>
      </c>
      <c r="C2507" s="21">
        <v>5</v>
      </c>
      <c r="D2507" s="21">
        <v>2</v>
      </c>
      <c r="E2507" s="20" t="str">
        <f>VLOOKUP(A2507,英雄数据表!A:C,3,0)</f>
        <v>秘法之杖</v>
      </c>
      <c r="F2507" s="20">
        <v>22086</v>
      </c>
      <c r="G2507" s="20">
        <v>22086</v>
      </c>
      <c r="H2507" s="21" t="s">
        <v>616</v>
      </c>
      <c r="I2507" s="20" t="s">
        <v>20</v>
      </c>
      <c r="J2507" s="20" t="s">
        <v>614</v>
      </c>
      <c r="K2507" s="32" t="s">
        <v>615</v>
      </c>
      <c r="L2507" s="20" t="s">
        <v>542</v>
      </c>
      <c r="M2507" s="20" t="s">
        <v>542</v>
      </c>
      <c r="N2507" s="20" t="str">
        <f>IF(B2507=25,VLOOKUP(A2507,英雄数据表!A:L,8,FALSE),IF(B2507=50,VLOOKUP(A2507,英雄数据表!A:L,12,0),""))</f>
        <v/>
      </c>
    </row>
    <row r="2508" spans="1:14" x14ac:dyDescent="0.3">
      <c r="A2508" s="20">
        <v>22086</v>
      </c>
      <c r="B2508" s="21">
        <v>7</v>
      </c>
      <c r="C2508" s="21">
        <v>5</v>
      </c>
      <c r="D2508" s="21">
        <v>2</v>
      </c>
      <c r="E2508" s="20" t="str">
        <f>VLOOKUP(A2508,英雄数据表!A:C,3,0)</f>
        <v>秘法之杖</v>
      </c>
      <c r="F2508" s="20">
        <v>22086</v>
      </c>
      <c r="G2508" s="20">
        <v>22086</v>
      </c>
      <c r="H2508" s="21" t="s">
        <v>617</v>
      </c>
      <c r="I2508" s="20" t="s">
        <v>20</v>
      </c>
      <c r="J2508" s="20" t="s">
        <v>614</v>
      </c>
      <c r="K2508" s="32" t="s">
        <v>615</v>
      </c>
      <c r="L2508" s="20" t="s">
        <v>542</v>
      </c>
      <c r="M2508" s="20" t="s">
        <v>542</v>
      </c>
      <c r="N2508" s="20" t="str">
        <f>IF(B2508=25,VLOOKUP(A2508,英雄数据表!A:L,8,FALSE),IF(B2508=50,VLOOKUP(A2508,英雄数据表!A:L,12,0),""))</f>
        <v/>
      </c>
    </row>
    <row r="2509" spans="1:14" x14ac:dyDescent="0.3">
      <c r="A2509" s="20">
        <v>22086</v>
      </c>
      <c r="B2509" s="21">
        <v>8</v>
      </c>
      <c r="C2509" s="21">
        <v>5</v>
      </c>
      <c r="D2509" s="21">
        <v>2</v>
      </c>
      <c r="E2509" s="20" t="str">
        <f>VLOOKUP(A2509,英雄数据表!A:C,3,0)</f>
        <v>秘法之杖</v>
      </c>
      <c r="F2509" s="20">
        <v>22086</v>
      </c>
      <c r="G2509" s="20">
        <v>22086</v>
      </c>
      <c r="H2509" s="21" t="s">
        <v>618</v>
      </c>
      <c r="I2509" s="20" t="s">
        <v>20</v>
      </c>
      <c r="J2509" s="20" t="s">
        <v>614</v>
      </c>
      <c r="K2509" s="32" t="s">
        <v>615</v>
      </c>
      <c r="L2509" s="20" t="s">
        <v>542</v>
      </c>
      <c r="M2509" s="20" t="s">
        <v>542</v>
      </c>
      <c r="N2509" s="20" t="str">
        <f>IF(B2509=25,VLOOKUP(A2509,英雄数据表!A:L,8,FALSE),IF(B2509=50,VLOOKUP(A2509,英雄数据表!A:L,12,0),""))</f>
        <v/>
      </c>
    </row>
    <row r="2510" spans="1:14" x14ac:dyDescent="0.3">
      <c r="A2510" s="20">
        <v>22086</v>
      </c>
      <c r="B2510" s="21">
        <v>9</v>
      </c>
      <c r="C2510" s="21">
        <v>5</v>
      </c>
      <c r="D2510" s="21">
        <v>2</v>
      </c>
      <c r="E2510" s="20" t="str">
        <f>VLOOKUP(A2510,英雄数据表!A:C,3,0)</f>
        <v>秘法之杖</v>
      </c>
      <c r="F2510" s="20">
        <v>22086</v>
      </c>
      <c r="G2510" s="20">
        <v>22086</v>
      </c>
      <c r="H2510" s="21" t="s">
        <v>619</v>
      </c>
      <c r="I2510" s="20" t="s">
        <v>20</v>
      </c>
      <c r="J2510" s="20" t="s">
        <v>614</v>
      </c>
      <c r="K2510" s="32" t="s">
        <v>615</v>
      </c>
      <c r="L2510" s="20" t="s">
        <v>542</v>
      </c>
      <c r="M2510" s="20" t="s">
        <v>542</v>
      </c>
      <c r="N2510" s="20" t="str">
        <f>IF(B2510=25,VLOOKUP(A2510,英雄数据表!A:L,8,FALSE),IF(B2510=50,VLOOKUP(A2510,英雄数据表!A:L,12,0),""))</f>
        <v/>
      </c>
    </row>
    <row r="2511" spans="1:14" x14ac:dyDescent="0.3">
      <c r="A2511" s="20">
        <v>22086</v>
      </c>
      <c r="B2511" s="21">
        <v>10</v>
      </c>
      <c r="C2511" s="21">
        <v>5</v>
      </c>
      <c r="D2511" s="21">
        <v>2</v>
      </c>
      <c r="E2511" s="20" t="str">
        <f>VLOOKUP(A2511,英雄数据表!A:C,3,0)</f>
        <v>秘法之杖</v>
      </c>
      <c r="F2511" s="20">
        <v>22086</v>
      </c>
      <c r="G2511" s="20">
        <v>22086</v>
      </c>
      <c r="H2511" s="21" t="s">
        <v>620</v>
      </c>
      <c r="I2511" s="20" t="s">
        <v>23</v>
      </c>
      <c r="J2511" s="20" t="s">
        <v>614</v>
      </c>
      <c r="K2511" s="32" t="s">
        <v>621</v>
      </c>
      <c r="L2511" s="20" t="s">
        <v>542</v>
      </c>
      <c r="M2511" s="20" t="s">
        <v>22</v>
      </c>
      <c r="N2511" s="20" t="str">
        <f>IF(B2511=25,VLOOKUP(A2511,英雄数据表!A:L,8,FALSE),IF(B2511=50,VLOOKUP(A2511,英雄数据表!A:L,12,0),""))</f>
        <v/>
      </c>
    </row>
    <row r="2512" spans="1:14" x14ac:dyDescent="0.3">
      <c r="A2512" s="20">
        <v>22086</v>
      </c>
      <c r="B2512" s="21">
        <v>11</v>
      </c>
      <c r="C2512" s="21">
        <v>5</v>
      </c>
      <c r="D2512" s="21">
        <v>2</v>
      </c>
      <c r="E2512" s="20" t="str">
        <f>VLOOKUP(A2512,英雄数据表!A:C,3,0)</f>
        <v>秘法之杖</v>
      </c>
      <c r="F2512" s="20">
        <v>22086</v>
      </c>
      <c r="G2512" s="20">
        <v>22086</v>
      </c>
      <c r="H2512" s="21" t="s">
        <v>622</v>
      </c>
      <c r="I2512" s="20" t="s">
        <v>23</v>
      </c>
      <c r="J2512" s="20" t="s">
        <v>614</v>
      </c>
      <c r="K2512" s="32" t="s">
        <v>621</v>
      </c>
      <c r="L2512" s="20" t="s">
        <v>542</v>
      </c>
      <c r="M2512" s="20" t="s">
        <v>542</v>
      </c>
      <c r="N2512" s="20" t="str">
        <f>IF(B2512=25,VLOOKUP(A2512,英雄数据表!A:L,8,FALSE),IF(B2512=50,VLOOKUP(A2512,英雄数据表!A:L,12,0),""))</f>
        <v/>
      </c>
    </row>
    <row r="2513" spans="1:14" x14ac:dyDescent="0.3">
      <c r="A2513" s="20">
        <v>22086</v>
      </c>
      <c r="B2513" s="21">
        <v>12</v>
      </c>
      <c r="C2513" s="21">
        <v>5</v>
      </c>
      <c r="D2513" s="21">
        <v>2</v>
      </c>
      <c r="E2513" s="20" t="str">
        <f>VLOOKUP(A2513,英雄数据表!A:C,3,0)</f>
        <v>秘法之杖</v>
      </c>
      <c r="F2513" s="20">
        <v>22086</v>
      </c>
      <c r="G2513" s="20">
        <v>22086</v>
      </c>
      <c r="H2513" s="21" t="s">
        <v>623</v>
      </c>
      <c r="I2513" s="20" t="s">
        <v>23</v>
      </c>
      <c r="J2513" s="20" t="s">
        <v>614</v>
      </c>
      <c r="K2513" s="32" t="s">
        <v>621</v>
      </c>
      <c r="L2513" s="20" t="s">
        <v>542</v>
      </c>
      <c r="M2513" s="20" t="s">
        <v>542</v>
      </c>
      <c r="N2513" s="20" t="str">
        <f>IF(B2513=25,VLOOKUP(A2513,英雄数据表!A:L,8,FALSE),IF(B2513=50,VLOOKUP(A2513,英雄数据表!A:L,12,0),""))</f>
        <v/>
      </c>
    </row>
    <row r="2514" spans="1:14" x14ac:dyDescent="0.3">
      <c r="A2514" s="20">
        <v>22086</v>
      </c>
      <c r="B2514" s="21">
        <v>13</v>
      </c>
      <c r="C2514" s="21">
        <v>5</v>
      </c>
      <c r="D2514" s="21">
        <v>2</v>
      </c>
      <c r="E2514" s="20" t="str">
        <f>VLOOKUP(A2514,英雄数据表!A:C,3,0)</f>
        <v>秘法之杖</v>
      </c>
      <c r="F2514" s="20">
        <v>22086</v>
      </c>
      <c r="G2514" s="20">
        <v>22086</v>
      </c>
      <c r="H2514" s="21" t="s">
        <v>624</v>
      </c>
      <c r="I2514" s="20" t="s">
        <v>23</v>
      </c>
      <c r="J2514" s="20" t="s">
        <v>614</v>
      </c>
      <c r="K2514" s="32" t="s">
        <v>621</v>
      </c>
      <c r="L2514" s="20" t="s">
        <v>542</v>
      </c>
      <c r="M2514" s="20" t="s">
        <v>542</v>
      </c>
      <c r="N2514" s="20" t="str">
        <f>IF(B2514=25,VLOOKUP(A2514,英雄数据表!A:L,8,FALSE),IF(B2514=50,VLOOKUP(A2514,英雄数据表!A:L,12,0),""))</f>
        <v/>
      </c>
    </row>
    <row r="2515" spans="1:14" x14ac:dyDescent="0.3">
      <c r="A2515" s="20">
        <v>22086</v>
      </c>
      <c r="B2515" s="21">
        <v>14</v>
      </c>
      <c r="C2515" s="21">
        <v>5</v>
      </c>
      <c r="D2515" s="21">
        <v>2</v>
      </c>
      <c r="E2515" s="20" t="str">
        <f>VLOOKUP(A2515,英雄数据表!A:C,3,0)</f>
        <v>秘法之杖</v>
      </c>
      <c r="F2515" s="20">
        <v>22086</v>
      </c>
      <c r="G2515" s="20">
        <v>22086</v>
      </c>
      <c r="H2515" s="21" t="s">
        <v>625</v>
      </c>
      <c r="I2515" s="20" t="s">
        <v>23</v>
      </c>
      <c r="J2515" s="20" t="s">
        <v>614</v>
      </c>
      <c r="K2515" s="32" t="s">
        <v>621</v>
      </c>
      <c r="L2515" s="20" t="s">
        <v>542</v>
      </c>
      <c r="M2515" s="20" t="s">
        <v>542</v>
      </c>
      <c r="N2515" s="20" t="str">
        <f>IF(B2515=25,VLOOKUP(A2515,英雄数据表!A:L,8,FALSE),IF(B2515=50,VLOOKUP(A2515,英雄数据表!A:L,12,0),""))</f>
        <v/>
      </c>
    </row>
    <row r="2516" spans="1:14" x14ac:dyDescent="0.3">
      <c r="A2516" s="20">
        <v>22086</v>
      </c>
      <c r="B2516" s="21">
        <v>15</v>
      </c>
      <c r="C2516" s="21">
        <v>5</v>
      </c>
      <c r="D2516" s="21">
        <v>2</v>
      </c>
      <c r="E2516" s="20" t="str">
        <f>VLOOKUP(A2516,英雄数据表!A:C,3,0)</f>
        <v>秘法之杖</v>
      </c>
      <c r="F2516" s="20">
        <v>22086</v>
      </c>
      <c r="G2516" s="20">
        <v>22086</v>
      </c>
      <c r="H2516" s="21" t="s">
        <v>626</v>
      </c>
      <c r="I2516" s="20" t="s">
        <v>26</v>
      </c>
      <c r="J2516" s="20" t="s">
        <v>614</v>
      </c>
      <c r="K2516" s="32" t="s">
        <v>627</v>
      </c>
      <c r="L2516" s="20" t="s">
        <v>542</v>
      </c>
      <c r="M2516" s="20" t="s">
        <v>25</v>
      </c>
      <c r="N2516" s="20" t="str">
        <f>IF(B2516=25,VLOOKUP(A2516,英雄数据表!A:L,8,FALSE),IF(B2516=50,VLOOKUP(A2516,英雄数据表!A:L,12,0),""))</f>
        <v/>
      </c>
    </row>
    <row r="2517" spans="1:14" x14ac:dyDescent="0.3">
      <c r="A2517" s="20">
        <v>22086</v>
      </c>
      <c r="B2517" s="21">
        <v>16</v>
      </c>
      <c r="C2517" s="21">
        <v>5</v>
      </c>
      <c r="D2517" s="21">
        <v>2</v>
      </c>
      <c r="E2517" s="20" t="str">
        <f>VLOOKUP(A2517,英雄数据表!A:C,3,0)</f>
        <v>秘法之杖</v>
      </c>
      <c r="F2517" s="20">
        <v>22086</v>
      </c>
      <c r="G2517" s="20">
        <v>22086</v>
      </c>
      <c r="H2517" s="21" t="s">
        <v>628</v>
      </c>
      <c r="I2517" s="20" t="s">
        <v>26</v>
      </c>
      <c r="J2517" s="20" t="s">
        <v>614</v>
      </c>
      <c r="K2517" s="32" t="s">
        <v>627</v>
      </c>
      <c r="L2517" s="20" t="s">
        <v>542</v>
      </c>
      <c r="M2517" s="20" t="s">
        <v>542</v>
      </c>
      <c r="N2517" s="20" t="str">
        <f>IF(B2517=25,VLOOKUP(A2517,英雄数据表!A:L,8,FALSE),IF(B2517=50,VLOOKUP(A2517,英雄数据表!A:L,12,0),""))</f>
        <v/>
      </c>
    </row>
    <row r="2518" spans="1:14" x14ac:dyDescent="0.3">
      <c r="A2518" s="20">
        <v>22086</v>
      </c>
      <c r="B2518" s="21">
        <v>17</v>
      </c>
      <c r="C2518" s="21">
        <v>5</v>
      </c>
      <c r="D2518" s="21">
        <v>2</v>
      </c>
      <c r="E2518" s="20" t="str">
        <f>VLOOKUP(A2518,英雄数据表!A:C,3,0)</f>
        <v>秘法之杖</v>
      </c>
      <c r="F2518" s="20">
        <v>22086</v>
      </c>
      <c r="G2518" s="20">
        <v>22086</v>
      </c>
      <c r="H2518" s="21" t="s">
        <v>629</v>
      </c>
      <c r="I2518" s="20" t="s">
        <v>26</v>
      </c>
      <c r="J2518" s="20" t="s">
        <v>614</v>
      </c>
      <c r="K2518" s="32" t="s">
        <v>627</v>
      </c>
      <c r="L2518" s="20" t="s">
        <v>542</v>
      </c>
      <c r="M2518" s="20" t="s">
        <v>542</v>
      </c>
      <c r="N2518" s="20" t="str">
        <f>IF(B2518=25,VLOOKUP(A2518,英雄数据表!A:L,8,FALSE),IF(B2518=50,VLOOKUP(A2518,英雄数据表!A:L,12,0),""))</f>
        <v/>
      </c>
    </row>
    <row r="2519" spans="1:14" x14ac:dyDescent="0.3">
      <c r="A2519" s="20">
        <v>22086</v>
      </c>
      <c r="B2519" s="21">
        <v>18</v>
      </c>
      <c r="C2519" s="21">
        <v>5</v>
      </c>
      <c r="D2519" s="21">
        <v>2</v>
      </c>
      <c r="E2519" s="20" t="str">
        <f>VLOOKUP(A2519,英雄数据表!A:C,3,0)</f>
        <v>秘法之杖</v>
      </c>
      <c r="F2519" s="20">
        <v>22086</v>
      </c>
      <c r="G2519" s="20">
        <v>22086</v>
      </c>
      <c r="H2519" s="21" t="s">
        <v>630</v>
      </c>
      <c r="I2519" s="20" t="s">
        <v>26</v>
      </c>
      <c r="J2519" s="20" t="s">
        <v>614</v>
      </c>
      <c r="K2519" s="32" t="s">
        <v>627</v>
      </c>
      <c r="L2519" s="20" t="s">
        <v>542</v>
      </c>
      <c r="M2519" s="20" t="s">
        <v>542</v>
      </c>
      <c r="N2519" s="20" t="str">
        <f>IF(B2519=25,VLOOKUP(A2519,英雄数据表!A:L,8,FALSE),IF(B2519=50,VLOOKUP(A2519,英雄数据表!A:L,12,0),""))</f>
        <v/>
      </c>
    </row>
    <row r="2520" spans="1:14" x14ac:dyDescent="0.3">
      <c r="A2520" s="20">
        <v>22086</v>
      </c>
      <c r="B2520" s="21">
        <v>19</v>
      </c>
      <c r="C2520" s="21">
        <v>5</v>
      </c>
      <c r="D2520" s="21">
        <v>2</v>
      </c>
      <c r="E2520" s="20" t="str">
        <f>VLOOKUP(A2520,英雄数据表!A:C,3,0)</f>
        <v>秘法之杖</v>
      </c>
      <c r="F2520" s="20">
        <v>22086</v>
      </c>
      <c r="G2520" s="20">
        <v>22086</v>
      </c>
      <c r="H2520" s="21" t="s">
        <v>631</v>
      </c>
      <c r="I2520" s="20" t="s">
        <v>26</v>
      </c>
      <c r="J2520" s="20" t="s">
        <v>614</v>
      </c>
      <c r="K2520" s="32" t="s">
        <v>627</v>
      </c>
      <c r="L2520" s="20" t="s">
        <v>542</v>
      </c>
      <c r="M2520" s="20" t="s">
        <v>542</v>
      </c>
      <c r="N2520" s="20" t="str">
        <f>IF(B2520=25,VLOOKUP(A2520,英雄数据表!A:L,8,FALSE),IF(B2520=50,VLOOKUP(A2520,英雄数据表!A:L,12,0),""))</f>
        <v/>
      </c>
    </row>
    <row r="2521" spans="1:14" x14ac:dyDescent="0.3">
      <c r="A2521" s="20">
        <v>22086</v>
      </c>
      <c r="B2521" s="21">
        <v>20</v>
      </c>
      <c r="C2521" s="21">
        <v>5</v>
      </c>
      <c r="D2521" s="21">
        <v>2</v>
      </c>
      <c r="E2521" s="20" t="str">
        <f>VLOOKUP(A2521,英雄数据表!A:C,3,0)</f>
        <v>秘法之杖</v>
      </c>
      <c r="F2521" s="20">
        <v>22086</v>
      </c>
      <c r="G2521" s="20">
        <v>22086</v>
      </c>
      <c r="H2521" s="21" t="s">
        <v>632</v>
      </c>
      <c r="I2521" s="20" t="s">
        <v>26</v>
      </c>
      <c r="J2521" s="20" t="s">
        <v>633</v>
      </c>
      <c r="K2521" s="32" t="s">
        <v>634</v>
      </c>
      <c r="L2521" s="20" t="s">
        <v>542</v>
      </c>
      <c r="M2521" s="20" t="s">
        <v>28</v>
      </c>
      <c r="N2521" s="20" t="str">
        <f>IF(B2521=25,VLOOKUP(A2521,英雄数据表!A:L,8,FALSE),IF(B2521=50,VLOOKUP(A2521,英雄数据表!A:L,12,0),""))</f>
        <v/>
      </c>
    </row>
    <row r="2522" spans="1:14" x14ac:dyDescent="0.3">
      <c r="A2522" s="20">
        <v>22086</v>
      </c>
      <c r="B2522" s="21">
        <v>21</v>
      </c>
      <c r="C2522" s="21">
        <v>5</v>
      </c>
      <c r="D2522" s="21">
        <v>2</v>
      </c>
      <c r="E2522" s="20" t="str">
        <f>VLOOKUP(A2522,英雄数据表!A:C,3,0)</f>
        <v>秘法之杖</v>
      </c>
      <c r="F2522" s="20">
        <v>22086</v>
      </c>
      <c r="G2522" s="20">
        <v>22086</v>
      </c>
      <c r="H2522" s="21" t="s">
        <v>635</v>
      </c>
      <c r="I2522" s="20" t="s">
        <v>26</v>
      </c>
      <c r="J2522" s="20" t="s">
        <v>633</v>
      </c>
      <c r="K2522" s="32" t="s">
        <v>634</v>
      </c>
      <c r="L2522" s="20" t="s">
        <v>542</v>
      </c>
      <c r="M2522" s="20" t="s">
        <v>542</v>
      </c>
      <c r="N2522" s="20" t="str">
        <f>IF(B2522=25,VLOOKUP(A2522,英雄数据表!A:L,8,FALSE),IF(B2522=50,VLOOKUP(A2522,英雄数据表!A:L,12,0),""))</f>
        <v/>
      </c>
    </row>
    <row r="2523" spans="1:14" x14ac:dyDescent="0.3">
      <c r="A2523" s="20">
        <v>22086</v>
      </c>
      <c r="B2523" s="21">
        <v>22</v>
      </c>
      <c r="C2523" s="21">
        <v>5</v>
      </c>
      <c r="D2523" s="21">
        <v>2</v>
      </c>
      <c r="E2523" s="20" t="str">
        <f>VLOOKUP(A2523,英雄数据表!A:C,3,0)</f>
        <v>秘法之杖</v>
      </c>
      <c r="F2523" s="20">
        <v>22086</v>
      </c>
      <c r="G2523" s="20">
        <v>22086</v>
      </c>
      <c r="H2523" s="21" t="s">
        <v>636</v>
      </c>
      <c r="I2523" s="20" t="s">
        <v>26</v>
      </c>
      <c r="J2523" s="20" t="s">
        <v>633</v>
      </c>
      <c r="K2523" s="32" t="s">
        <v>634</v>
      </c>
      <c r="L2523" s="20" t="s">
        <v>542</v>
      </c>
      <c r="M2523" s="20" t="s">
        <v>542</v>
      </c>
      <c r="N2523" s="20" t="str">
        <f>IF(B2523=25,VLOOKUP(A2523,英雄数据表!A:L,8,FALSE),IF(B2523=50,VLOOKUP(A2523,英雄数据表!A:L,12,0),""))</f>
        <v/>
      </c>
    </row>
    <row r="2524" spans="1:14" x14ac:dyDescent="0.3">
      <c r="A2524" s="20">
        <v>22086</v>
      </c>
      <c r="B2524" s="21">
        <v>23</v>
      </c>
      <c r="C2524" s="21">
        <v>5</v>
      </c>
      <c r="D2524" s="21">
        <v>2</v>
      </c>
      <c r="E2524" s="20" t="str">
        <f>VLOOKUP(A2524,英雄数据表!A:C,3,0)</f>
        <v>秘法之杖</v>
      </c>
      <c r="F2524" s="20">
        <v>22086</v>
      </c>
      <c r="G2524" s="20">
        <v>22086</v>
      </c>
      <c r="H2524" s="21" t="s">
        <v>637</v>
      </c>
      <c r="I2524" s="20" t="s">
        <v>26</v>
      </c>
      <c r="J2524" s="20" t="s">
        <v>633</v>
      </c>
      <c r="K2524" s="32" t="s">
        <v>634</v>
      </c>
      <c r="L2524" s="20" t="s">
        <v>542</v>
      </c>
      <c r="M2524" s="20" t="s">
        <v>542</v>
      </c>
      <c r="N2524" s="20" t="str">
        <f>IF(B2524=25,VLOOKUP(A2524,英雄数据表!A:L,8,FALSE),IF(B2524=50,VLOOKUP(A2524,英雄数据表!A:L,12,0),""))</f>
        <v/>
      </c>
    </row>
    <row r="2525" spans="1:14" x14ac:dyDescent="0.3">
      <c r="A2525" s="20">
        <v>22086</v>
      </c>
      <c r="B2525" s="21">
        <v>24</v>
      </c>
      <c r="C2525" s="21">
        <v>5</v>
      </c>
      <c r="D2525" s="21">
        <v>2</v>
      </c>
      <c r="E2525" s="20" t="str">
        <f>VLOOKUP(A2525,英雄数据表!A:C,3,0)</f>
        <v>秘法之杖</v>
      </c>
      <c r="F2525" s="20">
        <v>22086</v>
      </c>
      <c r="G2525" s="20">
        <v>22086</v>
      </c>
      <c r="H2525" s="21" t="s">
        <v>638</v>
      </c>
      <c r="I2525" s="20" t="s">
        <v>26</v>
      </c>
      <c r="J2525" s="20" t="s">
        <v>633</v>
      </c>
      <c r="K2525" s="32" t="s">
        <v>634</v>
      </c>
      <c r="L2525" s="20" t="s">
        <v>542</v>
      </c>
      <c r="M2525" s="20" t="s">
        <v>542</v>
      </c>
      <c r="N2525" s="20" t="str">
        <f>IF(B2525=25,VLOOKUP(A2525,英雄数据表!A:L,8,FALSE),IF(B2525=50,VLOOKUP(A2525,英雄数据表!A:L,12,0),""))</f>
        <v/>
      </c>
    </row>
    <row r="2526" spans="1:14" x14ac:dyDescent="0.3">
      <c r="A2526" s="20">
        <v>22086</v>
      </c>
      <c r="B2526" s="21">
        <v>25</v>
      </c>
      <c r="C2526" s="21">
        <v>5</v>
      </c>
      <c r="D2526" s="21">
        <v>2</v>
      </c>
      <c r="E2526" s="20" t="str">
        <f>VLOOKUP(A2526,英雄数据表!A:C,3,0)</f>
        <v>秘法之杖</v>
      </c>
      <c r="F2526" s="20">
        <v>22086</v>
      </c>
      <c r="G2526" s="20">
        <v>22086</v>
      </c>
      <c r="H2526" s="21" t="s">
        <v>639</v>
      </c>
      <c r="I2526" s="20" t="s">
        <v>26</v>
      </c>
      <c r="J2526" s="20" t="s">
        <v>633</v>
      </c>
      <c r="K2526" s="32" t="s">
        <v>634</v>
      </c>
      <c r="M2526" s="20" t="s">
        <v>542</v>
      </c>
      <c r="N2526" s="20" t="str">
        <f>IF(B2526=25,VLOOKUP(A2526,英雄数据表!A:L,8,FALSE),IF(B2526=50,VLOOKUP(A2526,英雄数据表!A:L,12,0),""))</f>
        <v>回合结束时，获得1层攻守转换</v>
      </c>
    </row>
    <row r="2527" spans="1:14" x14ac:dyDescent="0.3">
      <c r="A2527" s="20">
        <v>22086</v>
      </c>
      <c r="B2527" s="21">
        <v>26</v>
      </c>
      <c r="C2527" s="21">
        <v>5</v>
      </c>
      <c r="D2527" s="21">
        <v>2</v>
      </c>
      <c r="E2527" s="20" t="str">
        <f>VLOOKUP(A2527,英雄数据表!A:C,3,0)</f>
        <v>秘法之杖</v>
      </c>
      <c r="F2527" s="20">
        <v>22086</v>
      </c>
      <c r="G2527" s="20">
        <v>22086</v>
      </c>
      <c r="H2527" s="21" t="s">
        <v>640</v>
      </c>
      <c r="I2527" s="20" t="s">
        <v>26</v>
      </c>
      <c r="J2527" s="20" t="s">
        <v>633</v>
      </c>
      <c r="K2527" s="32" t="s">
        <v>634</v>
      </c>
      <c r="M2527" s="20" t="s">
        <v>542</v>
      </c>
      <c r="N2527" s="20" t="str">
        <f>IF(B2527=25,VLOOKUP(A2527,英雄数据表!A:L,8,FALSE),IF(B2527=50,VLOOKUP(A2527,英雄数据表!A:L,12,0),""))</f>
        <v/>
      </c>
    </row>
    <row r="2528" spans="1:14" x14ac:dyDescent="0.3">
      <c r="A2528" s="20">
        <v>22086</v>
      </c>
      <c r="B2528" s="21">
        <v>27</v>
      </c>
      <c r="C2528" s="21">
        <v>5</v>
      </c>
      <c r="D2528" s="21">
        <v>2</v>
      </c>
      <c r="E2528" s="20" t="str">
        <f>VLOOKUP(A2528,英雄数据表!A:C,3,0)</f>
        <v>秘法之杖</v>
      </c>
      <c r="F2528" s="20">
        <v>22086</v>
      </c>
      <c r="G2528" s="20">
        <v>22086</v>
      </c>
      <c r="H2528" s="21" t="s">
        <v>641</v>
      </c>
      <c r="I2528" s="20" t="s">
        <v>26</v>
      </c>
      <c r="J2528" s="20" t="s">
        <v>633</v>
      </c>
      <c r="K2528" s="32" t="s">
        <v>634</v>
      </c>
      <c r="M2528" s="20" t="s">
        <v>542</v>
      </c>
      <c r="N2528" s="20" t="str">
        <f>IF(B2528=25,VLOOKUP(A2528,英雄数据表!A:L,8,FALSE),IF(B2528=50,VLOOKUP(A2528,英雄数据表!A:L,12,0),""))</f>
        <v/>
      </c>
    </row>
    <row r="2529" spans="1:14" x14ac:dyDescent="0.3">
      <c r="A2529" s="20">
        <v>22086</v>
      </c>
      <c r="B2529" s="21">
        <v>28</v>
      </c>
      <c r="C2529" s="21">
        <v>5</v>
      </c>
      <c r="D2529" s="21">
        <v>2</v>
      </c>
      <c r="E2529" s="20" t="str">
        <f>VLOOKUP(A2529,英雄数据表!A:C,3,0)</f>
        <v>秘法之杖</v>
      </c>
      <c r="F2529" s="20">
        <v>22086</v>
      </c>
      <c r="G2529" s="20">
        <v>22086</v>
      </c>
      <c r="H2529" s="21" t="s">
        <v>642</v>
      </c>
      <c r="I2529" s="20" t="s">
        <v>26</v>
      </c>
      <c r="J2529" s="20" t="s">
        <v>633</v>
      </c>
      <c r="K2529" s="32" t="s">
        <v>634</v>
      </c>
      <c r="M2529" s="20" t="s">
        <v>542</v>
      </c>
      <c r="N2529" s="20" t="str">
        <f>IF(B2529=25,VLOOKUP(A2529,英雄数据表!A:L,8,FALSE),IF(B2529=50,VLOOKUP(A2529,英雄数据表!A:L,12,0),""))</f>
        <v/>
      </c>
    </row>
    <row r="2530" spans="1:14" x14ac:dyDescent="0.3">
      <c r="A2530" s="20">
        <v>22086</v>
      </c>
      <c r="B2530" s="21">
        <v>29</v>
      </c>
      <c r="C2530" s="21">
        <v>5</v>
      </c>
      <c r="D2530" s="21">
        <v>2</v>
      </c>
      <c r="E2530" s="20" t="str">
        <f>VLOOKUP(A2530,英雄数据表!A:C,3,0)</f>
        <v>秘法之杖</v>
      </c>
      <c r="F2530" s="20">
        <v>22086</v>
      </c>
      <c r="G2530" s="20">
        <v>22086</v>
      </c>
      <c r="H2530" s="21" t="s">
        <v>643</v>
      </c>
      <c r="I2530" s="20" t="s">
        <v>26</v>
      </c>
      <c r="J2530" s="20" t="s">
        <v>633</v>
      </c>
      <c r="K2530" s="32" t="s">
        <v>634</v>
      </c>
      <c r="M2530" s="20" t="s">
        <v>542</v>
      </c>
      <c r="N2530" s="20" t="str">
        <f>IF(B2530=25,VLOOKUP(A2530,英雄数据表!A:L,8,FALSE),IF(B2530=50,VLOOKUP(A2530,英雄数据表!A:L,12,0),""))</f>
        <v/>
      </c>
    </row>
    <row r="2531" spans="1:14" x14ac:dyDescent="0.3">
      <c r="A2531" s="20">
        <v>22086</v>
      </c>
      <c r="B2531" s="21">
        <v>30</v>
      </c>
      <c r="C2531" s="21">
        <v>5</v>
      </c>
      <c r="D2531" s="21">
        <v>2</v>
      </c>
      <c r="E2531" s="20" t="str">
        <f>VLOOKUP(A2531,英雄数据表!A:C,3,0)</f>
        <v>秘法之杖</v>
      </c>
      <c r="F2531" s="20">
        <v>22086</v>
      </c>
      <c r="G2531" s="20">
        <v>22086</v>
      </c>
      <c r="H2531" s="21" t="s">
        <v>644</v>
      </c>
      <c r="I2531" s="20" t="s">
        <v>434</v>
      </c>
      <c r="J2531" s="20" t="s">
        <v>633</v>
      </c>
      <c r="K2531" s="32" t="s">
        <v>645</v>
      </c>
      <c r="M2531" s="20" t="s">
        <v>25</v>
      </c>
      <c r="N2531" s="20" t="str">
        <f>IF(B2531=25,VLOOKUP(A2531,英雄数据表!A:L,8,FALSE),IF(B2531=50,VLOOKUP(A2531,英雄数据表!A:L,12,0),""))</f>
        <v/>
      </c>
    </row>
    <row r="2532" spans="1:14" x14ac:dyDescent="0.3">
      <c r="A2532" s="20">
        <v>22086</v>
      </c>
      <c r="B2532" s="21">
        <v>31</v>
      </c>
      <c r="C2532" s="21">
        <v>5</v>
      </c>
      <c r="D2532" s="21">
        <v>2</v>
      </c>
      <c r="E2532" s="20" t="str">
        <f>VLOOKUP(A2532,英雄数据表!A:C,3,0)</f>
        <v>秘法之杖</v>
      </c>
      <c r="F2532" s="20">
        <v>22086</v>
      </c>
      <c r="G2532" s="20">
        <v>22086</v>
      </c>
      <c r="H2532" s="21" t="s">
        <v>646</v>
      </c>
      <c r="I2532" s="20" t="s">
        <v>434</v>
      </c>
      <c r="J2532" s="20" t="s">
        <v>633</v>
      </c>
      <c r="K2532" s="32" t="s">
        <v>645</v>
      </c>
      <c r="M2532" s="20" t="s">
        <v>542</v>
      </c>
      <c r="N2532" s="20" t="str">
        <f>IF(B2532=25,VLOOKUP(A2532,英雄数据表!A:L,8,FALSE),IF(B2532=50,VLOOKUP(A2532,英雄数据表!A:L,12,0),""))</f>
        <v/>
      </c>
    </row>
    <row r="2533" spans="1:14" x14ac:dyDescent="0.3">
      <c r="A2533" s="20">
        <v>22086</v>
      </c>
      <c r="B2533" s="21">
        <v>32</v>
      </c>
      <c r="C2533" s="21">
        <v>5</v>
      </c>
      <c r="D2533" s="21">
        <v>2</v>
      </c>
      <c r="E2533" s="20" t="str">
        <f>VLOOKUP(A2533,英雄数据表!A:C,3,0)</f>
        <v>秘法之杖</v>
      </c>
      <c r="F2533" s="20">
        <v>22086</v>
      </c>
      <c r="G2533" s="20">
        <v>22086</v>
      </c>
      <c r="H2533" s="21" t="s">
        <v>647</v>
      </c>
      <c r="I2533" s="20" t="s">
        <v>434</v>
      </c>
      <c r="J2533" s="20" t="s">
        <v>633</v>
      </c>
      <c r="K2533" s="32" t="s">
        <v>645</v>
      </c>
      <c r="M2533" s="20" t="s">
        <v>542</v>
      </c>
      <c r="N2533" s="20" t="str">
        <f>IF(B2533=25,VLOOKUP(A2533,英雄数据表!A:L,8,FALSE),IF(B2533=50,VLOOKUP(A2533,英雄数据表!A:L,12,0),""))</f>
        <v/>
      </c>
    </row>
    <row r="2534" spans="1:14" x14ac:dyDescent="0.3">
      <c r="A2534" s="20">
        <v>22086</v>
      </c>
      <c r="B2534" s="21">
        <v>33</v>
      </c>
      <c r="C2534" s="21">
        <v>5</v>
      </c>
      <c r="D2534" s="21">
        <v>2</v>
      </c>
      <c r="E2534" s="20" t="str">
        <f>VLOOKUP(A2534,英雄数据表!A:C,3,0)</f>
        <v>秘法之杖</v>
      </c>
      <c r="F2534" s="20">
        <v>22086</v>
      </c>
      <c r="G2534" s="20">
        <v>22086</v>
      </c>
      <c r="H2534" s="21" t="s">
        <v>648</v>
      </c>
      <c r="I2534" s="20" t="s">
        <v>434</v>
      </c>
      <c r="J2534" s="20" t="s">
        <v>633</v>
      </c>
      <c r="K2534" s="32" t="s">
        <v>645</v>
      </c>
      <c r="M2534" s="20" t="s">
        <v>542</v>
      </c>
      <c r="N2534" s="20" t="str">
        <f>IF(B2534=25,VLOOKUP(A2534,英雄数据表!A:L,8,FALSE),IF(B2534=50,VLOOKUP(A2534,英雄数据表!A:L,12,0),""))</f>
        <v/>
      </c>
    </row>
    <row r="2535" spans="1:14" x14ac:dyDescent="0.3">
      <c r="A2535" s="20">
        <v>22086</v>
      </c>
      <c r="B2535" s="21">
        <v>34</v>
      </c>
      <c r="C2535" s="21">
        <v>5</v>
      </c>
      <c r="D2535" s="21">
        <v>2</v>
      </c>
      <c r="E2535" s="20" t="str">
        <f>VLOOKUP(A2535,英雄数据表!A:C,3,0)</f>
        <v>秘法之杖</v>
      </c>
      <c r="F2535" s="20">
        <v>22086</v>
      </c>
      <c r="G2535" s="20">
        <v>22086</v>
      </c>
      <c r="H2535" s="21" t="s">
        <v>649</v>
      </c>
      <c r="I2535" s="20" t="s">
        <v>434</v>
      </c>
      <c r="J2535" s="20" t="s">
        <v>633</v>
      </c>
      <c r="K2535" s="32" t="s">
        <v>645</v>
      </c>
      <c r="M2535" s="20" t="s">
        <v>542</v>
      </c>
      <c r="N2535" s="20" t="str">
        <f>IF(B2535=25,VLOOKUP(A2535,英雄数据表!A:L,8,FALSE),IF(B2535=50,VLOOKUP(A2535,英雄数据表!A:L,12,0),""))</f>
        <v/>
      </c>
    </row>
    <row r="2536" spans="1:14" x14ac:dyDescent="0.3">
      <c r="A2536" s="20">
        <v>22086</v>
      </c>
      <c r="B2536" s="21">
        <v>35</v>
      </c>
      <c r="C2536" s="21">
        <v>5</v>
      </c>
      <c r="D2536" s="21">
        <v>2</v>
      </c>
      <c r="E2536" s="20" t="str">
        <f>VLOOKUP(A2536,英雄数据表!A:C,3,0)</f>
        <v>秘法之杖</v>
      </c>
      <c r="F2536" s="20">
        <v>22086</v>
      </c>
      <c r="G2536" s="20">
        <v>22086</v>
      </c>
      <c r="H2536" s="21" t="s">
        <v>650</v>
      </c>
      <c r="I2536" s="20" t="s">
        <v>434</v>
      </c>
      <c r="J2536" s="20" t="s">
        <v>651</v>
      </c>
      <c r="K2536" s="32" t="s">
        <v>652</v>
      </c>
      <c r="M2536" s="20" t="s">
        <v>28</v>
      </c>
      <c r="N2536" s="20" t="str">
        <f>IF(B2536=25,VLOOKUP(A2536,英雄数据表!A:L,8,FALSE),IF(B2536=50,VLOOKUP(A2536,英雄数据表!A:L,12,0),""))</f>
        <v/>
      </c>
    </row>
    <row r="2537" spans="1:14" x14ac:dyDescent="0.3">
      <c r="A2537" s="20">
        <v>22086</v>
      </c>
      <c r="B2537" s="21">
        <v>36</v>
      </c>
      <c r="C2537" s="21">
        <v>5</v>
      </c>
      <c r="D2537" s="21">
        <v>2</v>
      </c>
      <c r="E2537" s="20" t="str">
        <f>VLOOKUP(A2537,英雄数据表!A:C,3,0)</f>
        <v>秘法之杖</v>
      </c>
      <c r="F2537" s="20">
        <v>22086</v>
      </c>
      <c r="G2537" s="20">
        <v>22086</v>
      </c>
      <c r="H2537" s="21" t="s">
        <v>653</v>
      </c>
      <c r="I2537" s="20" t="s">
        <v>434</v>
      </c>
      <c r="J2537" s="20" t="s">
        <v>651</v>
      </c>
      <c r="K2537" s="32" t="s">
        <v>652</v>
      </c>
      <c r="M2537" s="20" t="s">
        <v>542</v>
      </c>
      <c r="N2537" s="20" t="str">
        <f>IF(B2537=25,VLOOKUP(A2537,英雄数据表!A:L,8,FALSE),IF(B2537=50,VLOOKUP(A2537,英雄数据表!A:L,12,0),""))</f>
        <v/>
      </c>
    </row>
    <row r="2538" spans="1:14" x14ac:dyDescent="0.3">
      <c r="A2538" s="20">
        <v>22086</v>
      </c>
      <c r="B2538" s="21">
        <v>37</v>
      </c>
      <c r="C2538" s="21">
        <v>5</v>
      </c>
      <c r="D2538" s="21">
        <v>2</v>
      </c>
      <c r="E2538" s="20" t="str">
        <f>VLOOKUP(A2538,英雄数据表!A:C,3,0)</f>
        <v>秘法之杖</v>
      </c>
      <c r="F2538" s="20">
        <v>22086</v>
      </c>
      <c r="G2538" s="20">
        <v>22086</v>
      </c>
      <c r="H2538" s="21" t="s">
        <v>654</v>
      </c>
      <c r="I2538" s="20" t="s">
        <v>434</v>
      </c>
      <c r="J2538" s="20" t="s">
        <v>651</v>
      </c>
      <c r="K2538" s="32" t="s">
        <v>652</v>
      </c>
      <c r="M2538" s="20" t="s">
        <v>542</v>
      </c>
      <c r="N2538" s="20" t="str">
        <f>IF(B2538=25,VLOOKUP(A2538,英雄数据表!A:L,8,FALSE),IF(B2538=50,VLOOKUP(A2538,英雄数据表!A:L,12,0),""))</f>
        <v/>
      </c>
    </row>
    <row r="2539" spans="1:14" x14ac:dyDescent="0.3">
      <c r="A2539" s="20">
        <v>22086</v>
      </c>
      <c r="B2539" s="21">
        <v>38</v>
      </c>
      <c r="C2539" s="21">
        <v>5</v>
      </c>
      <c r="D2539" s="21">
        <v>2</v>
      </c>
      <c r="E2539" s="20" t="str">
        <f>VLOOKUP(A2539,英雄数据表!A:C,3,0)</f>
        <v>秘法之杖</v>
      </c>
      <c r="F2539" s="20">
        <v>22086</v>
      </c>
      <c r="G2539" s="20">
        <v>22086</v>
      </c>
      <c r="H2539" s="21" t="s">
        <v>655</v>
      </c>
      <c r="I2539" s="20" t="s">
        <v>434</v>
      </c>
      <c r="J2539" s="20" t="s">
        <v>651</v>
      </c>
      <c r="K2539" s="32" t="s">
        <v>652</v>
      </c>
      <c r="M2539" s="20" t="s">
        <v>542</v>
      </c>
      <c r="N2539" s="20" t="str">
        <f>IF(B2539=25,VLOOKUP(A2539,英雄数据表!A:L,8,FALSE),IF(B2539=50,VLOOKUP(A2539,英雄数据表!A:L,12,0),""))</f>
        <v/>
      </c>
    </row>
    <row r="2540" spans="1:14" x14ac:dyDescent="0.3">
      <c r="A2540" s="20">
        <v>22086</v>
      </c>
      <c r="B2540" s="21">
        <v>39</v>
      </c>
      <c r="C2540" s="21">
        <v>5</v>
      </c>
      <c r="D2540" s="21">
        <v>2</v>
      </c>
      <c r="E2540" s="20" t="str">
        <f>VLOOKUP(A2540,英雄数据表!A:C,3,0)</f>
        <v>秘法之杖</v>
      </c>
      <c r="F2540" s="20">
        <v>22086</v>
      </c>
      <c r="G2540" s="20">
        <v>22086</v>
      </c>
      <c r="H2540" s="21" t="s">
        <v>656</v>
      </c>
      <c r="I2540" s="20" t="s">
        <v>434</v>
      </c>
      <c r="J2540" s="20" t="s">
        <v>651</v>
      </c>
      <c r="K2540" s="32" t="s">
        <v>652</v>
      </c>
      <c r="M2540" s="20" t="s">
        <v>542</v>
      </c>
      <c r="N2540" s="20" t="str">
        <f>IF(B2540=25,VLOOKUP(A2540,英雄数据表!A:L,8,FALSE),IF(B2540=50,VLOOKUP(A2540,英雄数据表!A:L,12,0),""))</f>
        <v/>
      </c>
    </row>
    <row r="2541" spans="1:14" x14ac:dyDescent="0.3">
      <c r="A2541" s="20">
        <v>22086</v>
      </c>
      <c r="B2541" s="21">
        <v>40</v>
      </c>
      <c r="C2541" s="21">
        <v>5</v>
      </c>
      <c r="D2541" s="21">
        <v>2</v>
      </c>
      <c r="E2541" s="20" t="str">
        <f>VLOOKUP(A2541,英雄数据表!A:C,3,0)</f>
        <v>秘法之杖</v>
      </c>
      <c r="F2541" s="20">
        <v>22086</v>
      </c>
      <c r="G2541" s="20">
        <v>22086</v>
      </c>
      <c r="H2541" s="21" t="s">
        <v>657</v>
      </c>
      <c r="I2541" s="20" t="s">
        <v>435</v>
      </c>
      <c r="J2541" s="20" t="s">
        <v>651</v>
      </c>
      <c r="K2541" s="32" t="s">
        <v>658</v>
      </c>
      <c r="M2541" s="20" t="s">
        <v>31</v>
      </c>
      <c r="N2541" s="20" t="str">
        <f>IF(B2541=25,VLOOKUP(A2541,英雄数据表!A:L,8,FALSE),IF(B2541=50,VLOOKUP(A2541,英雄数据表!A:L,12,0),""))</f>
        <v/>
      </c>
    </row>
    <row r="2542" spans="1:14" x14ac:dyDescent="0.3">
      <c r="A2542" s="20">
        <v>22086</v>
      </c>
      <c r="B2542" s="21">
        <v>41</v>
      </c>
      <c r="C2542" s="21">
        <v>5</v>
      </c>
      <c r="D2542" s="21">
        <v>2</v>
      </c>
      <c r="E2542" s="20" t="str">
        <f>VLOOKUP(A2542,英雄数据表!A:C,3,0)</f>
        <v>秘法之杖</v>
      </c>
      <c r="F2542" s="20">
        <v>22086</v>
      </c>
      <c r="G2542" s="20">
        <v>22086</v>
      </c>
      <c r="H2542" s="21" t="s">
        <v>659</v>
      </c>
      <c r="I2542" s="20" t="s">
        <v>435</v>
      </c>
      <c r="J2542" s="20" t="s">
        <v>651</v>
      </c>
      <c r="K2542" s="32" t="s">
        <v>658</v>
      </c>
      <c r="M2542" s="20" t="s">
        <v>542</v>
      </c>
      <c r="N2542" s="20" t="str">
        <f>IF(B2542=25,VLOOKUP(A2542,英雄数据表!A:L,8,FALSE),IF(B2542=50,VLOOKUP(A2542,英雄数据表!A:L,12,0),""))</f>
        <v/>
      </c>
    </row>
    <row r="2543" spans="1:14" x14ac:dyDescent="0.3">
      <c r="A2543" s="20">
        <v>22086</v>
      </c>
      <c r="B2543" s="21">
        <v>42</v>
      </c>
      <c r="C2543" s="21">
        <v>5</v>
      </c>
      <c r="D2543" s="21">
        <v>2</v>
      </c>
      <c r="E2543" s="20" t="str">
        <f>VLOOKUP(A2543,英雄数据表!A:C,3,0)</f>
        <v>秘法之杖</v>
      </c>
      <c r="F2543" s="20">
        <v>22086</v>
      </c>
      <c r="G2543" s="20">
        <v>22086</v>
      </c>
      <c r="H2543" s="21" t="s">
        <v>660</v>
      </c>
      <c r="I2543" s="20" t="s">
        <v>435</v>
      </c>
      <c r="J2543" s="20" t="s">
        <v>651</v>
      </c>
      <c r="K2543" s="32" t="s">
        <v>658</v>
      </c>
      <c r="M2543" s="20" t="s">
        <v>542</v>
      </c>
      <c r="N2543" s="20" t="str">
        <f>IF(B2543=25,VLOOKUP(A2543,英雄数据表!A:L,8,FALSE),IF(B2543=50,VLOOKUP(A2543,英雄数据表!A:L,12,0),""))</f>
        <v/>
      </c>
    </row>
    <row r="2544" spans="1:14" x14ac:dyDescent="0.3">
      <c r="A2544" s="20">
        <v>22086</v>
      </c>
      <c r="B2544" s="21">
        <v>43</v>
      </c>
      <c r="C2544" s="21">
        <v>5</v>
      </c>
      <c r="D2544" s="21">
        <v>2</v>
      </c>
      <c r="E2544" s="20" t="str">
        <f>VLOOKUP(A2544,英雄数据表!A:C,3,0)</f>
        <v>秘法之杖</v>
      </c>
      <c r="F2544" s="20">
        <v>22086</v>
      </c>
      <c r="G2544" s="20">
        <v>22086</v>
      </c>
      <c r="H2544" s="21" t="s">
        <v>661</v>
      </c>
      <c r="I2544" s="20" t="s">
        <v>435</v>
      </c>
      <c r="J2544" s="20" t="s">
        <v>651</v>
      </c>
      <c r="K2544" s="32" t="s">
        <v>658</v>
      </c>
      <c r="M2544" s="20" t="s">
        <v>542</v>
      </c>
      <c r="N2544" s="20" t="str">
        <f>IF(B2544=25,VLOOKUP(A2544,英雄数据表!A:L,8,FALSE),IF(B2544=50,VLOOKUP(A2544,英雄数据表!A:L,12,0),""))</f>
        <v/>
      </c>
    </row>
    <row r="2545" spans="1:14" x14ac:dyDescent="0.3">
      <c r="A2545" s="20">
        <v>22086</v>
      </c>
      <c r="B2545" s="21">
        <v>44</v>
      </c>
      <c r="C2545" s="21">
        <v>5</v>
      </c>
      <c r="D2545" s="21">
        <v>2</v>
      </c>
      <c r="E2545" s="20" t="str">
        <f>VLOOKUP(A2545,英雄数据表!A:C,3,0)</f>
        <v>秘法之杖</v>
      </c>
      <c r="F2545" s="20">
        <v>22086</v>
      </c>
      <c r="G2545" s="20">
        <v>22086</v>
      </c>
      <c r="H2545" s="21" t="s">
        <v>662</v>
      </c>
      <c r="I2545" s="20" t="s">
        <v>435</v>
      </c>
      <c r="J2545" s="20" t="s">
        <v>651</v>
      </c>
      <c r="K2545" s="32" t="s">
        <v>658</v>
      </c>
      <c r="M2545" s="20" t="s">
        <v>542</v>
      </c>
      <c r="N2545" s="20" t="str">
        <f>IF(B2545=25,VLOOKUP(A2545,英雄数据表!A:L,8,FALSE),IF(B2545=50,VLOOKUP(A2545,英雄数据表!A:L,12,0),""))</f>
        <v/>
      </c>
    </row>
    <row r="2546" spans="1:14" x14ac:dyDescent="0.3">
      <c r="A2546" s="20">
        <v>22086</v>
      </c>
      <c r="B2546" s="21">
        <v>45</v>
      </c>
      <c r="C2546" s="21">
        <v>5</v>
      </c>
      <c r="D2546" s="21">
        <v>2</v>
      </c>
      <c r="E2546" s="20" t="str">
        <f>VLOOKUP(A2546,英雄数据表!A:C,3,0)</f>
        <v>秘法之杖</v>
      </c>
      <c r="F2546" s="20">
        <v>22086</v>
      </c>
      <c r="G2546" s="20">
        <v>22086</v>
      </c>
      <c r="H2546" s="21" t="s">
        <v>663</v>
      </c>
      <c r="I2546" s="20" t="s">
        <v>436</v>
      </c>
      <c r="J2546" s="20" t="s">
        <v>651</v>
      </c>
      <c r="K2546" s="32" t="s">
        <v>664</v>
      </c>
      <c r="M2546" s="20" t="s">
        <v>33</v>
      </c>
      <c r="N2546" s="20" t="str">
        <f>IF(B2546=25,VLOOKUP(A2546,英雄数据表!A:L,8,FALSE),IF(B2546=50,VLOOKUP(A2546,英雄数据表!A:L,12,0),""))</f>
        <v/>
      </c>
    </row>
    <row r="2547" spans="1:14" x14ac:dyDescent="0.3">
      <c r="A2547" s="20">
        <v>22086</v>
      </c>
      <c r="B2547" s="21">
        <v>46</v>
      </c>
      <c r="C2547" s="21">
        <v>5</v>
      </c>
      <c r="D2547" s="21">
        <v>2</v>
      </c>
      <c r="E2547" s="20" t="str">
        <f>VLOOKUP(A2547,英雄数据表!A:C,3,0)</f>
        <v>秘法之杖</v>
      </c>
      <c r="F2547" s="20">
        <v>22086</v>
      </c>
      <c r="G2547" s="20">
        <v>22086</v>
      </c>
      <c r="H2547" s="21" t="s">
        <v>665</v>
      </c>
      <c r="I2547" s="20" t="s">
        <v>436</v>
      </c>
      <c r="J2547" s="20" t="s">
        <v>651</v>
      </c>
      <c r="K2547" s="32" t="s">
        <v>664</v>
      </c>
      <c r="M2547" s="20" t="s">
        <v>542</v>
      </c>
      <c r="N2547" s="20" t="str">
        <f>IF(B2547=25,VLOOKUP(A2547,英雄数据表!A:L,8,FALSE),IF(B2547=50,VLOOKUP(A2547,英雄数据表!A:L,12,0),""))</f>
        <v/>
      </c>
    </row>
    <row r="2548" spans="1:14" x14ac:dyDescent="0.3">
      <c r="A2548" s="20">
        <v>22086</v>
      </c>
      <c r="B2548" s="21">
        <v>47</v>
      </c>
      <c r="C2548" s="21">
        <v>5</v>
      </c>
      <c r="D2548" s="21">
        <v>2</v>
      </c>
      <c r="E2548" s="20" t="str">
        <f>VLOOKUP(A2548,英雄数据表!A:C,3,0)</f>
        <v>秘法之杖</v>
      </c>
      <c r="F2548" s="20">
        <v>22086</v>
      </c>
      <c r="G2548" s="20">
        <v>22086</v>
      </c>
      <c r="H2548" s="21" t="s">
        <v>666</v>
      </c>
      <c r="I2548" s="20" t="s">
        <v>436</v>
      </c>
      <c r="J2548" s="20" t="s">
        <v>651</v>
      </c>
      <c r="K2548" s="32" t="s">
        <v>664</v>
      </c>
      <c r="M2548" s="20" t="s">
        <v>542</v>
      </c>
      <c r="N2548" s="20" t="str">
        <f>IF(B2548=25,VLOOKUP(A2548,英雄数据表!A:L,8,FALSE),IF(B2548=50,VLOOKUP(A2548,英雄数据表!A:L,12,0),""))</f>
        <v/>
      </c>
    </row>
    <row r="2549" spans="1:14" x14ac:dyDescent="0.3">
      <c r="A2549" s="20">
        <v>22086</v>
      </c>
      <c r="B2549" s="21">
        <v>48</v>
      </c>
      <c r="C2549" s="21">
        <v>5</v>
      </c>
      <c r="D2549" s="21">
        <v>2</v>
      </c>
      <c r="E2549" s="20" t="str">
        <f>VLOOKUP(A2549,英雄数据表!A:C,3,0)</f>
        <v>秘法之杖</v>
      </c>
      <c r="F2549" s="20">
        <v>22086</v>
      </c>
      <c r="G2549" s="20">
        <v>22086</v>
      </c>
      <c r="H2549" s="21" t="s">
        <v>667</v>
      </c>
      <c r="I2549" s="20" t="s">
        <v>436</v>
      </c>
      <c r="J2549" s="20" t="s">
        <v>651</v>
      </c>
      <c r="K2549" s="32" t="s">
        <v>664</v>
      </c>
      <c r="M2549" s="20" t="s">
        <v>542</v>
      </c>
      <c r="N2549" s="20" t="str">
        <f>IF(B2549=25,VLOOKUP(A2549,英雄数据表!A:L,8,FALSE),IF(B2549=50,VLOOKUP(A2549,英雄数据表!A:L,12,0),""))</f>
        <v/>
      </c>
    </row>
    <row r="2550" spans="1:14" x14ac:dyDescent="0.3">
      <c r="A2550" s="20">
        <v>22086</v>
      </c>
      <c r="B2550" s="21">
        <v>49</v>
      </c>
      <c r="C2550" s="21">
        <v>5</v>
      </c>
      <c r="D2550" s="21">
        <v>2</v>
      </c>
      <c r="E2550" s="20" t="str">
        <f>VLOOKUP(A2550,英雄数据表!A:C,3,0)</f>
        <v>秘法之杖</v>
      </c>
      <c r="F2550" s="20">
        <v>22086</v>
      </c>
      <c r="G2550" s="20">
        <v>22086</v>
      </c>
      <c r="H2550" s="21" t="s">
        <v>668</v>
      </c>
      <c r="I2550" s="20" t="s">
        <v>436</v>
      </c>
      <c r="J2550" s="20" t="s">
        <v>651</v>
      </c>
      <c r="K2550" s="32" t="s">
        <v>664</v>
      </c>
      <c r="M2550" s="20" t="s">
        <v>542</v>
      </c>
      <c r="N2550" s="20" t="str">
        <f>IF(B2550=25,VLOOKUP(A2550,英雄数据表!A:L,8,FALSE),IF(B2550=50,VLOOKUP(A2550,英雄数据表!A:L,12,0),""))</f>
        <v/>
      </c>
    </row>
    <row r="2551" spans="1:14" x14ac:dyDescent="0.3">
      <c r="A2551" s="20">
        <v>22086</v>
      </c>
      <c r="B2551" s="21">
        <v>50</v>
      </c>
      <c r="C2551" s="21">
        <v>5</v>
      </c>
      <c r="D2551" s="21">
        <v>2</v>
      </c>
      <c r="E2551" s="20" t="str">
        <f>VLOOKUP(A2551,英雄数据表!A:C,3,0)</f>
        <v>秘法之杖</v>
      </c>
      <c r="F2551" s="20">
        <v>22086</v>
      </c>
      <c r="G2551" s="20">
        <v>22086</v>
      </c>
      <c r="H2551" s="21" t="s">
        <v>669</v>
      </c>
      <c r="I2551" s="20" t="s">
        <v>436</v>
      </c>
      <c r="J2551" s="20" t="s">
        <v>651</v>
      </c>
      <c r="K2551" s="32" t="s">
        <v>664</v>
      </c>
      <c r="M2551" s="20" t="s">
        <v>542</v>
      </c>
      <c r="N2551" s="20" t="str">
        <f>IF(B2551=25,VLOOKUP(A2551,英雄数据表!A:L,8,FALSE),IF(B2551=50,VLOOKUP(A2551,英雄数据表!A:L,12,0),""))</f>
        <v>回合结束时，获得1层攻守转换，有50%概率获得额外1层攻守互换，</v>
      </c>
    </row>
    <row r="2552" spans="1:14" x14ac:dyDescent="0.3">
      <c r="A2552" s="20">
        <v>22086</v>
      </c>
      <c r="B2552" s="21">
        <v>51</v>
      </c>
      <c r="C2552" s="21">
        <v>5</v>
      </c>
      <c r="D2552" s="21">
        <v>2</v>
      </c>
      <c r="E2552" s="20" t="str">
        <f>VLOOKUP(A2552,英雄数据表!A:C,3,0)</f>
        <v>秘法之杖</v>
      </c>
      <c r="F2552" s="20">
        <v>22086</v>
      </c>
      <c r="G2552" s="20">
        <v>22086</v>
      </c>
      <c r="H2552" s="21" t="s">
        <v>670</v>
      </c>
      <c r="I2552" s="20" t="s">
        <v>436</v>
      </c>
      <c r="J2552" s="20" t="s">
        <v>651</v>
      </c>
      <c r="K2552" s="32" t="s">
        <v>664</v>
      </c>
      <c r="M2552" s="20" t="s">
        <v>542</v>
      </c>
      <c r="N2552" s="20" t="str">
        <f>IF(B2552=25,VLOOKUP(A2552,英雄数据表!A:L,8,FALSE),IF(B2552=50,VLOOKUP(A2552,英雄数据表!A:L,12,0),""))</f>
        <v/>
      </c>
    </row>
    <row r="2553" spans="1:14" x14ac:dyDescent="0.3">
      <c r="A2553" s="20">
        <v>22086</v>
      </c>
      <c r="B2553" s="21">
        <v>52</v>
      </c>
      <c r="C2553" s="21">
        <v>5</v>
      </c>
      <c r="D2553" s="21">
        <v>2</v>
      </c>
      <c r="E2553" s="20" t="str">
        <f>VLOOKUP(A2553,英雄数据表!A:C,3,0)</f>
        <v>秘法之杖</v>
      </c>
      <c r="F2553" s="20">
        <v>22086</v>
      </c>
      <c r="G2553" s="20">
        <v>22086</v>
      </c>
      <c r="H2553" s="21" t="s">
        <v>671</v>
      </c>
      <c r="I2553" s="20" t="s">
        <v>436</v>
      </c>
      <c r="J2553" s="20" t="s">
        <v>651</v>
      </c>
      <c r="K2553" s="32" t="s">
        <v>664</v>
      </c>
      <c r="M2553" s="20" t="s">
        <v>542</v>
      </c>
      <c r="N2553" s="20" t="str">
        <f>IF(B2553=25,VLOOKUP(A2553,英雄数据表!A:L,8,FALSE),IF(B2553=50,VLOOKUP(A2553,英雄数据表!A:L,12,0),""))</f>
        <v/>
      </c>
    </row>
    <row r="2554" spans="1:14" x14ac:dyDescent="0.3">
      <c r="A2554" s="20">
        <v>22086</v>
      </c>
      <c r="B2554" s="21">
        <v>53</v>
      </c>
      <c r="C2554" s="21">
        <v>5</v>
      </c>
      <c r="D2554" s="21">
        <v>2</v>
      </c>
      <c r="E2554" s="20" t="str">
        <f>VLOOKUP(A2554,英雄数据表!A:C,3,0)</f>
        <v>秘法之杖</v>
      </c>
      <c r="F2554" s="20">
        <v>22086</v>
      </c>
      <c r="G2554" s="20">
        <v>22086</v>
      </c>
      <c r="H2554" s="21" t="s">
        <v>672</v>
      </c>
      <c r="I2554" s="20" t="s">
        <v>436</v>
      </c>
      <c r="J2554" s="20" t="s">
        <v>651</v>
      </c>
      <c r="K2554" s="32" t="s">
        <v>664</v>
      </c>
      <c r="M2554" s="20" t="s">
        <v>542</v>
      </c>
      <c r="N2554" s="20" t="str">
        <f>IF(B2554=25,VLOOKUP(A2554,英雄数据表!A:L,8,FALSE),IF(B2554=50,VLOOKUP(A2554,英雄数据表!A:L,12,0),""))</f>
        <v/>
      </c>
    </row>
    <row r="2555" spans="1:14" x14ac:dyDescent="0.3">
      <c r="A2555" s="20">
        <v>22086</v>
      </c>
      <c r="B2555" s="21">
        <v>54</v>
      </c>
      <c r="C2555" s="21">
        <v>5</v>
      </c>
      <c r="D2555" s="21">
        <v>2</v>
      </c>
      <c r="E2555" s="20" t="str">
        <f>VLOOKUP(A2555,英雄数据表!A:C,3,0)</f>
        <v>秘法之杖</v>
      </c>
      <c r="F2555" s="20">
        <v>22086</v>
      </c>
      <c r="G2555" s="20">
        <v>22086</v>
      </c>
      <c r="H2555" s="21" t="s">
        <v>673</v>
      </c>
      <c r="I2555" s="20" t="s">
        <v>436</v>
      </c>
      <c r="J2555" s="20" t="s">
        <v>651</v>
      </c>
      <c r="K2555" s="32" t="s">
        <v>664</v>
      </c>
      <c r="M2555" s="20" t="s">
        <v>542</v>
      </c>
      <c r="N2555" s="20" t="str">
        <f>IF(B2555=25,VLOOKUP(A2555,英雄数据表!A:L,8,FALSE),IF(B2555=50,VLOOKUP(A2555,英雄数据表!A:L,12,0),""))</f>
        <v/>
      </c>
    </row>
    <row r="2556" spans="1:14" x14ac:dyDescent="0.3">
      <c r="A2556" s="20">
        <v>22086</v>
      </c>
      <c r="B2556" s="21">
        <v>55</v>
      </c>
      <c r="C2556" s="21">
        <v>5</v>
      </c>
      <c r="D2556" s="21">
        <v>2</v>
      </c>
      <c r="E2556" s="20" t="str">
        <f>VLOOKUP(A2556,英雄数据表!A:C,3,0)</f>
        <v>秘法之杖</v>
      </c>
      <c r="F2556" s="20">
        <v>22086</v>
      </c>
      <c r="G2556" s="20">
        <v>22086</v>
      </c>
      <c r="H2556" s="21" t="s">
        <v>674</v>
      </c>
      <c r="I2556" s="20" t="s">
        <v>437</v>
      </c>
      <c r="J2556" s="20" t="s">
        <v>651</v>
      </c>
      <c r="K2556" s="32" t="s">
        <v>675</v>
      </c>
      <c r="M2556" s="20" t="s">
        <v>25</v>
      </c>
      <c r="N2556" s="20" t="str">
        <f>IF(B2556=25,VLOOKUP(A2556,英雄数据表!A:L,8,FALSE),IF(B2556=50,VLOOKUP(A2556,英雄数据表!A:L,12,0),""))</f>
        <v/>
      </c>
    </row>
    <row r="2557" spans="1:14" x14ac:dyDescent="0.3">
      <c r="A2557" s="20">
        <v>22086</v>
      </c>
      <c r="B2557" s="21">
        <v>56</v>
      </c>
      <c r="C2557" s="21">
        <v>5</v>
      </c>
      <c r="D2557" s="21">
        <v>2</v>
      </c>
      <c r="E2557" s="20" t="str">
        <f>VLOOKUP(A2557,英雄数据表!A:C,3,0)</f>
        <v>秘法之杖</v>
      </c>
      <c r="F2557" s="20">
        <v>22086</v>
      </c>
      <c r="G2557" s="20">
        <v>22086</v>
      </c>
      <c r="H2557" s="21" t="s">
        <v>676</v>
      </c>
      <c r="I2557" s="20" t="s">
        <v>437</v>
      </c>
      <c r="J2557" s="20" t="s">
        <v>651</v>
      </c>
      <c r="K2557" s="32" t="s">
        <v>675</v>
      </c>
      <c r="M2557" s="20" t="s">
        <v>542</v>
      </c>
      <c r="N2557" s="20" t="str">
        <f>IF(B2557=25,VLOOKUP(A2557,英雄数据表!A:L,8,FALSE),IF(B2557=50,VLOOKUP(A2557,英雄数据表!A:L,12,0),""))</f>
        <v/>
      </c>
    </row>
    <row r="2558" spans="1:14" x14ac:dyDescent="0.3">
      <c r="A2558" s="20">
        <v>22086</v>
      </c>
      <c r="B2558" s="21">
        <v>57</v>
      </c>
      <c r="C2558" s="21">
        <v>5</v>
      </c>
      <c r="D2558" s="21">
        <v>2</v>
      </c>
      <c r="E2558" s="20" t="str">
        <f>VLOOKUP(A2558,英雄数据表!A:C,3,0)</f>
        <v>秘法之杖</v>
      </c>
      <c r="F2558" s="20">
        <v>22086</v>
      </c>
      <c r="G2558" s="20">
        <v>22086</v>
      </c>
      <c r="H2558" s="21" t="s">
        <v>677</v>
      </c>
      <c r="I2558" s="20" t="s">
        <v>437</v>
      </c>
      <c r="J2558" s="20" t="s">
        <v>651</v>
      </c>
      <c r="K2558" s="32" t="s">
        <v>675</v>
      </c>
      <c r="M2558" s="20" t="s">
        <v>542</v>
      </c>
      <c r="N2558" s="20" t="str">
        <f>IF(B2558=25,VLOOKUP(A2558,英雄数据表!A:L,8,FALSE),IF(B2558=50,VLOOKUP(A2558,英雄数据表!A:L,12,0),""))</f>
        <v/>
      </c>
    </row>
    <row r="2559" spans="1:14" x14ac:dyDescent="0.3">
      <c r="A2559" s="20">
        <v>22086</v>
      </c>
      <c r="B2559" s="21">
        <v>58</v>
      </c>
      <c r="C2559" s="21">
        <v>5</v>
      </c>
      <c r="D2559" s="21">
        <v>2</v>
      </c>
      <c r="E2559" s="20" t="str">
        <f>VLOOKUP(A2559,英雄数据表!A:C,3,0)</f>
        <v>秘法之杖</v>
      </c>
      <c r="F2559" s="20">
        <v>22086</v>
      </c>
      <c r="G2559" s="20">
        <v>22086</v>
      </c>
      <c r="H2559" s="21" t="s">
        <v>678</v>
      </c>
      <c r="I2559" s="20" t="s">
        <v>437</v>
      </c>
      <c r="J2559" s="20" t="s">
        <v>651</v>
      </c>
      <c r="K2559" s="32" t="s">
        <v>675</v>
      </c>
      <c r="M2559" s="20" t="s">
        <v>542</v>
      </c>
      <c r="N2559" s="20" t="str">
        <f>IF(B2559=25,VLOOKUP(A2559,英雄数据表!A:L,8,FALSE),IF(B2559=50,VLOOKUP(A2559,英雄数据表!A:L,12,0),""))</f>
        <v/>
      </c>
    </row>
    <row r="2560" spans="1:14" x14ac:dyDescent="0.3">
      <c r="A2560" s="20">
        <v>22086</v>
      </c>
      <c r="B2560" s="21">
        <v>59</v>
      </c>
      <c r="C2560" s="21">
        <v>5</v>
      </c>
      <c r="D2560" s="21">
        <v>2</v>
      </c>
      <c r="E2560" s="20" t="str">
        <f>VLOOKUP(A2560,英雄数据表!A:C,3,0)</f>
        <v>秘法之杖</v>
      </c>
      <c r="F2560" s="20">
        <v>22086</v>
      </c>
      <c r="G2560" s="20">
        <v>22086</v>
      </c>
      <c r="H2560" s="21" t="s">
        <v>679</v>
      </c>
      <c r="I2560" s="20" t="s">
        <v>437</v>
      </c>
      <c r="J2560" s="20" t="s">
        <v>651</v>
      </c>
      <c r="K2560" s="32" t="s">
        <v>675</v>
      </c>
      <c r="M2560" s="20" t="s">
        <v>542</v>
      </c>
      <c r="N2560" s="20" t="str">
        <f>IF(B2560=25,VLOOKUP(A2560,英雄数据表!A:L,8,FALSE),IF(B2560=50,VLOOKUP(A2560,英雄数据表!A:L,12,0),""))</f>
        <v/>
      </c>
    </row>
    <row r="2561" spans="1:14" x14ac:dyDescent="0.3">
      <c r="A2561" s="20">
        <v>22086</v>
      </c>
      <c r="B2561" s="21">
        <v>60</v>
      </c>
      <c r="C2561" s="21">
        <v>5</v>
      </c>
      <c r="D2561" s="21">
        <v>2</v>
      </c>
      <c r="E2561" s="20" t="str">
        <f>VLOOKUP(A2561,英雄数据表!A:C,3,0)</f>
        <v>秘法之杖</v>
      </c>
      <c r="F2561" s="20">
        <v>22086</v>
      </c>
      <c r="G2561" s="20">
        <v>22086</v>
      </c>
      <c r="H2561" s="21" t="s">
        <v>680</v>
      </c>
      <c r="I2561" s="20" t="s">
        <v>437</v>
      </c>
      <c r="J2561" s="20" t="s">
        <v>681</v>
      </c>
      <c r="K2561" s="32" t="s">
        <v>682</v>
      </c>
      <c r="M2561" s="20" t="s">
        <v>28</v>
      </c>
      <c r="N2561" s="20" t="str">
        <f>IF(B2561=25,VLOOKUP(A2561,英雄数据表!A:L,8,FALSE),IF(B2561=50,VLOOKUP(A2561,英雄数据表!A:L,12,0),""))</f>
        <v/>
      </c>
    </row>
    <row r="2562" spans="1:14" x14ac:dyDescent="0.3">
      <c r="A2562" s="20">
        <v>22086</v>
      </c>
      <c r="B2562" s="21">
        <v>61</v>
      </c>
      <c r="C2562" s="21">
        <v>5</v>
      </c>
      <c r="D2562" s="21">
        <v>2</v>
      </c>
      <c r="E2562" s="20" t="str">
        <f>VLOOKUP(A2562,英雄数据表!A:C,3,0)</f>
        <v>秘法之杖</v>
      </c>
      <c r="F2562" s="20">
        <v>22086</v>
      </c>
      <c r="G2562" s="20">
        <v>22086</v>
      </c>
      <c r="H2562" s="21" t="s">
        <v>683</v>
      </c>
      <c r="I2562" s="20" t="s">
        <v>437</v>
      </c>
      <c r="J2562" s="20" t="s">
        <v>681</v>
      </c>
      <c r="K2562" s="32" t="s">
        <v>682</v>
      </c>
      <c r="M2562" s="20" t="s">
        <v>542</v>
      </c>
      <c r="N2562" s="20" t="str">
        <f>IF(B2562=25,VLOOKUP(A2562,英雄数据表!A:L,8,FALSE),IF(B2562=50,VLOOKUP(A2562,英雄数据表!A:L,12,0),""))</f>
        <v/>
      </c>
    </row>
    <row r="2563" spans="1:14" x14ac:dyDescent="0.3">
      <c r="A2563" s="20">
        <v>22086</v>
      </c>
      <c r="B2563" s="21">
        <v>62</v>
      </c>
      <c r="C2563" s="21">
        <v>5</v>
      </c>
      <c r="D2563" s="21">
        <v>2</v>
      </c>
      <c r="E2563" s="20" t="str">
        <f>VLOOKUP(A2563,英雄数据表!A:C,3,0)</f>
        <v>秘法之杖</v>
      </c>
      <c r="F2563" s="20">
        <v>22086</v>
      </c>
      <c r="G2563" s="20">
        <v>22086</v>
      </c>
      <c r="H2563" s="21" t="s">
        <v>684</v>
      </c>
      <c r="I2563" s="20" t="s">
        <v>437</v>
      </c>
      <c r="J2563" s="20" t="s">
        <v>681</v>
      </c>
      <c r="K2563" s="32" t="s">
        <v>682</v>
      </c>
      <c r="M2563" s="20" t="s">
        <v>542</v>
      </c>
      <c r="N2563" s="20" t="str">
        <f>IF(B2563=25,VLOOKUP(A2563,英雄数据表!A:L,8,FALSE),IF(B2563=50,VLOOKUP(A2563,英雄数据表!A:L,12,0),""))</f>
        <v/>
      </c>
    </row>
    <row r="2564" spans="1:14" x14ac:dyDescent="0.3">
      <c r="A2564" s="20">
        <v>22086</v>
      </c>
      <c r="B2564" s="21">
        <v>63</v>
      </c>
      <c r="C2564" s="21">
        <v>5</v>
      </c>
      <c r="D2564" s="21">
        <v>2</v>
      </c>
      <c r="E2564" s="20" t="str">
        <f>VLOOKUP(A2564,英雄数据表!A:C,3,0)</f>
        <v>秘法之杖</v>
      </c>
      <c r="F2564" s="20">
        <v>22086</v>
      </c>
      <c r="G2564" s="20">
        <v>22086</v>
      </c>
      <c r="H2564" s="21" t="s">
        <v>685</v>
      </c>
      <c r="I2564" s="20" t="s">
        <v>437</v>
      </c>
      <c r="J2564" s="20" t="s">
        <v>681</v>
      </c>
      <c r="K2564" s="32" t="s">
        <v>682</v>
      </c>
      <c r="M2564" s="20" t="s">
        <v>542</v>
      </c>
      <c r="N2564" s="20" t="str">
        <f>IF(B2564=25,VLOOKUP(A2564,英雄数据表!A:L,8,FALSE),IF(B2564=50,VLOOKUP(A2564,英雄数据表!A:L,12,0),""))</f>
        <v/>
      </c>
    </row>
    <row r="2565" spans="1:14" x14ac:dyDescent="0.3">
      <c r="A2565" s="20">
        <v>22086</v>
      </c>
      <c r="B2565" s="21">
        <v>64</v>
      </c>
      <c r="C2565" s="21">
        <v>5</v>
      </c>
      <c r="D2565" s="21">
        <v>2</v>
      </c>
      <c r="E2565" s="20" t="str">
        <f>VLOOKUP(A2565,英雄数据表!A:C,3,0)</f>
        <v>秘法之杖</v>
      </c>
      <c r="F2565" s="20">
        <v>22086</v>
      </c>
      <c r="G2565" s="20">
        <v>22086</v>
      </c>
      <c r="H2565" s="21" t="s">
        <v>686</v>
      </c>
      <c r="I2565" s="20" t="s">
        <v>437</v>
      </c>
      <c r="J2565" s="20" t="s">
        <v>681</v>
      </c>
      <c r="K2565" s="32" t="s">
        <v>682</v>
      </c>
      <c r="M2565" s="20" t="s">
        <v>542</v>
      </c>
      <c r="N2565" s="20" t="str">
        <f>IF(B2565=25,VLOOKUP(A2565,英雄数据表!A:L,8,FALSE),IF(B2565=50,VLOOKUP(A2565,英雄数据表!A:L,12,0),""))</f>
        <v/>
      </c>
    </row>
    <row r="2566" spans="1:14" x14ac:dyDescent="0.3">
      <c r="A2566" s="20">
        <v>22086</v>
      </c>
      <c r="B2566" s="21">
        <v>65</v>
      </c>
      <c r="C2566" s="21">
        <v>5</v>
      </c>
      <c r="D2566" s="21">
        <v>2</v>
      </c>
      <c r="E2566" s="20" t="str">
        <f>VLOOKUP(A2566,英雄数据表!A:C,3,0)</f>
        <v>秘法之杖</v>
      </c>
      <c r="F2566" s="20">
        <v>22086</v>
      </c>
      <c r="G2566" s="20">
        <v>22086</v>
      </c>
      <c r="H2566" s="21" t="s">
        <v>687</v>
      </c>
      <c r="I2566" s="20" t="s">
        <v>438</v>
      </c>
      <c r="J2566" s="20" t="s">
        <v>681</v>
      </c>
      <c r="K2566" s="32" t="s">
        <v>688</v>
      </c>
      <c r="M2566" s="20" t="s">
        <v>31</v>
      </c>
      <c r="N2566" s="20" t="str">
        <f>IF(B2566=25,VLOOKUP(A2566,英雄数据表!A:L,8,FALSE),IF(B2566=50,VLOOKUP(A2566,英雄数据表!A:L,12,0),""))</f>
        <v/>
      </c>
    </row>
    <row r="2567" spans="1:14" x14ac:dyDescent="0.3">
      <c r="A2567" s="20">
        <v>22086</v>
      </c>
      <c r="B2567" s="21">
        <v>66</v>
      </c>
      <c r="C2567" s="21">
        <v>5</v>
      </c>
      <c r="D2567" s="21">
        <v>2</v>
      </c>
      <c r="E2567" s="20" t="str">
        <f>VLOOKUP(A2567,英雄数据表!A:C,3,0)</f>
        <v>秘法之杖</v>
      </c>
      <c r="F2567" s="20">
        <v>22086</v>
      </c>
      <c r="G2567" s="20">
        <v>22086</v>
      </c>
      <c r="H2567" s="21" t="s">
        <v>689</v>
      </c>
      <c r="I2567" s="20" t="s">
        <v>438</v>
      </c>
      <c r="J2567" s="20" t="s">
        <v>681</v>
      </c>
      <c r="K2567" s="32" t="s">
        <v>688</v>
      </c>
      <c r="M2567" s="20" t="s">
        <v>542</v>
      </c>
      <c r="N2567" s="20" t="str">
        <f>IF(B2567=25,VLOOKUP(A2567,英雄数据表!A:L,8,FALSE),IF(B2567=50,VLOOKUP(A2567,英雄数据表!A:L,12,0),""))</f>
        <v/>
      </c>
    </row>
    <row r="2568" spans="1:14" x14ac:dyDescent="0.3">
      <c r="A2568" s="20">
        <v>22086</v>
      </c>
      <c r="B2568" s="21">
        <v>67</v>
      </c>
      <c r="C2568" s="21">
        <v>5</v>
      </c>
      <c r="D2568" s="21">
        <v>2</v>
      </c>
      <c r="E2568" s="20" t="str">
        <f>VLOOKUP(A2568,英雄数据表!A:C,3,0)</f>
        <v>秘法之杖</v>
      </c>
      <c r="F2568" s="20">
        <v>22086</v>
      </c>
      <c r="G2568" s="20">
        <v>22086</v>
      </c>
      <c r="H2568" s="21" t="s">
        <v>690</v>
      </c>
      <c r="I2568" s="20" t="s">
        <v>438</v>
      </c>
      <c r="J2568" s="20" t="s">
        <v>681</v>
      </c>
      <c r="K2568" s="32" t="s">
        <v>688</v>
      </c>
      <c r="M2568" s="20" t="s">
        <v>542</v>
      </c>
      <c r="N2568" s="20" t="str">
        <f>IF(B2568=25,VLOOKUP(A2568,英雄数据表!A:L,8,FALSE),IF(B2568=50,VLOOKUP(A2568,英雄数据表!A:L,12,0),""))</f>
        <v/>
      </c>
    </row>
    <row r="2569" spans="1:14" x14ac:dyDescent="0.3">
      <c r="A2569" s="20">
        <v>22086</v>
      </c>
      <c r="B2569" s="21">
        <v>68</v>
      </c>
      <c r="C2569" s="21">
        <v>5</v>
      </c>
      <c r="D2569" s="21">
        <v>2</v>
      </c>
      <c r="E2569" s="20" t="str">
        <f>VLOOKUP(A2569,英雄数据表!A:C,3,0)</f>
        <v>秘法之杖</v>
      </c>
      <c r="F2569" s="20">
        <v>22086</v>
      </c>
      <c r="G2569" s="20">
        <v>22086</v>
      </c>
      <c r="H2569" s="21" t="s">
        <v>691</v>
      </c>
      <c r="I2569" s="20" t="s">
        <v>438</v>
      </c>
      <c r="J2569" s="20" t="s">
        <v>681</v>
      </c>
      <c r="K2569" s="32" t="s">
        <v>688</v>
      </c>
      <c r="M2569" s="20" t="s">
        <v>542</v>
      </c>
      <c r="N2569" s="20" t="str">
        <f>IF(B2569=25,VLOOKUP(A2569,英雄数据表!A:L,8,FALSE),IF(B2569=50,VLOOKUP(A2569,英雄数据表!A:L,12,0),""))</f>
        <v/>
      </c>
    </row>
    <row r="2570" spans="1:14" x14ac:dyDescent="0.3">
      <c r="A2570" s="20">
        <v>22086</v>
      </c>
      <c r="B2570" s="21">
        <v>69</v>
      </c>
      <c r="C2570" s="21">
        <v>5</v>
      </c>
      <c r="D2570" s="21">
        <v>2</v>
      </c>
      <c r="E2570" s="20" t="str">
        <f>VLOOKUP(A2570,英雄数据表!A:C,3,0)</f>
        <v>秘法之杖</v>
      </c>
      <c r="F2570" s="20">
        <v>22086</v>
      </c>
      <c r="G2570" s="20">
        <v>22086</v>
      </c>
      <c r="H2570" s="21" t="s">
        <v>692</v>
      </c>
      <c r="I2570" s="20" t="s">
        <v>438</v>
      </c>
      <c r="J2570" s="20" t="s">
        <v>681</v>
      </c>
      <c r="K2570" s="32" t="s">
        <v>688</v>
      </c>
      <c r="M2570" s="20" t="s">
        <v>542</v>
      </c>
      <c r="N2570" s="20" t="str">
        <f>IF(B2570=25,VLOOKUP(A2570,英雄数据表!A:L,8,FALSE),IF(B2570=50,VLOOKUP(A2570,英雄数据表!A:L,12,0),""))</f>
        <v/>
      </c>
    </row>
    <row r="2571" spans="1:14" x14ac:dyDescent="0.3">
      <c r="A2571" s="20">
        <v>22086</v>
      </c>
      <c r="B2571" s="21">
        <v>70</v>
      </c>
      <c r="C2571" s="21">
        <v>5</v>
      </c>
      <c r="D2571" s="21">
        <v>2</v>
      </c>
      <c r="E2571" s="20" t="str">
        <f>VLOOKUP(A2571,英雄数据表!A:C,3,0)</f>
        <v>秘法之杖</v>
      </c>
      <c r="F2571" s="20">
        <v>22086</v>
      </c>
      <c r="G2571" s="20">
        <v>22086</v>
      </c>
      <c r="H2571" s="21" t="s">
        <v>693</v>
      </c>
      <c r="I2571" s="20" t="s">
        <v>439</v>
      </c>
      <c r="J2571" s="20" t="s">
        <v>681</v>
      </c>
      <c r="K2571" s="32" t="s">
        <v>694</v>
      </c>
      <c r="M2571" s="20" t="s">
        <v>33</v>
      </c>
      <c r="N2571" s="20" t="str">
        <f>IF(B2571=25,VLOOKUP(A2571,英雄数据表!A:L,8,FALSE),IF(B2571=50,VLOOKUP(A2571,英雄数据表!A:L,12,0),""))</f>
        <v/>
      </c>
    </row>
    <row r="2572" spans="1:14" x14ac:dyDescent="0.3">
      <c r="A2572" s="20">
        <v>22086</v>
      </c>
      <c r="B2572" s="21">
        <v>71</v>
      </c>
      <c r="C2572" s="21">
        <v>5</v>
      </c>
      <c r="D2572" s="21">
        <v>2</v>
      </c>
      <c r="E2572" s="20" t="str">
        <f>VLOOKUP(A2572,英雄数据表!A:C,3,0)</f>
        <v>秘法之杖</v>
      </c>
      <c r="F2572" s="20">
        <v>22086</v>
      </c>
      <c r="G2572" s="20">
        <v>22086</v>
      </c>
      <c r="H2572" s="21" t="s">
        <v>695</v>
      </c>
      <c r="I2572" s="20" t="s">
        <v>439</v>
      </c>
      <c r="J2572" s="20" t="s">
        <v>681</v>
      </c>
      <c r="K2572" s="32" t="s">
        <v>694</v>
      </c>
      <c r="M2572" s="20" t="s">
        <v>542</v>
      </c>
      <c r="N2572" s="20" t="str">
        <f>IF(B2572=25,VLOOKUP(A2572,英雄数据表!A:L,8,FALSE),IF(B2572=50,VLOOKUP(A2572,英雄数据表!A:L,12,0),""))</f>
        <v/>
      </c>
    </row>
    <row r="2573" spans="1:14" x14ac:dyDescent="0.3">
      <c r="A2573" s="20">
        <v>22086</v>
      </c>
      <c r="B2573" s="21">
        <v>72</v>
      </c>
      <c r="C2573" s="21">
        <v>5</v>
      </c>
      <c r="D2573" s="21">
        <v>2</v>
      </c>
      <c r="E2573" s="20" t="str">
        <f>VLOOKUP(A2573,英雄数据表!A:C,3,0)</f>
        <v>秘法之杖</v>
      </c>
      <c r="F2573" s="20">
        <v>22086</v>
      </c>
      <c r="G2573" s="20">
        <v>22086</v>
      </c>
      <c r="H2573" s="21" t="s">
        <v>696</v>
      </c>
      <c r="I2573" s="20" t="s">
        <v>439</v>
      </c>
      <c r="J2573" s="20" t="s">
        <v>681</v>
      </c>
      <c r="K2573" s="32" t="s">
        <v>694</v>
      </c>
      <c r="M2573" s="20" t="s">
        <v>542</v>
      </c>
      <c r="N2573" s="20" t="str">
        <f>IF(B2573=25,VLOOKUP(A2573,英雄数据表!A:L,8,FALSE),IF(B2573=50,VLOOKUP(A2573,英雄数据表!A:L,12,0),""))</f>
        <v/>
      </c>
    </row>
    <row r="2574" spans="1:14" x14ac:dyDescent="0.3">
      <c r="A2574" s="20">
        <v>22086</v>
      </c>
      <c r="B2574" s="21">
        <v>73</v>
      </c>
      <c r="C2574" s="21">
        <v>5</v>
      </c>
      <c r="D2574" s="21">
        <v>2</v>
      </c>
      <c r="E2574" s="20" t="str">
        <f>VLOOKUP(A2574,英雄数据表!A:C,3,0)</f>
        <v>秘法之杖</v>
      </c>
      <c r="F2574" s="20">
        <v>22086</v>
      </c>
      <c r="G2574" s="20">
        <v>22086</v>
      </c>
      <c r="H2574" s="21" t="s">
        <v>697</v>
      </c>
      <c r="I2574" s="20" t="s">
        <v>439</v>
      </c>
      <c r="J2574" s="20" t="s">
        <v>681</v>
      </c>
      <c r="K2574" s="32" t="s">
        <v>694</v>
      </c>
      <c r="M2574" s="20" t="s">
        <v>542</v>
      </c>
      <c r="N2574" s="20" t="str">
        <f>IF(B2574=25,VLOOKUP(A2574,英雄数据表!A:L,8,FALSE),IF(B2574=50,VLOOKUP(A2574,英雄数据表!A:L,12,0),""))</f>
        <v/>
      </c>
    </row>
    <row r="2575" spans="1:14" x14ac:dyDescent="0.3">
      <c r="A2575" s="20">
        <v>22086</v>
      </c>
      <c r="B2575" s="21">
        <v>74</v>
      </c>
      <c r="C2575" s="21">
        <v>5</v>
      </c>
      <c r="D2575" s="21">
        <v>2</v>
      </c>
      <c r="E2575" s="20" t="str">
        <f>VLOOKUP(A2575,英雄数据表!A:C,3,0)</f>
        <v>秘法之杖</v>
      </c>
      <c r="F2575" s="20">
        <v>22086</v>
      </c>
      <c r="G2575" s="20">
        <v>22086</v>
      </c>
      <c r="H2575" s="21" t="s">
        <v>698</v>
      </c>
      <c r="I2575" s="20" t="s">
        <v>439</v>
      </c>
      <c r="J2575" s="20" t="s">
        <v>681</v>
      </c>
      <c r="K2575" s="32" t="s">
        <v>694</v>
      </c>
      <c r="M2575" s="20" t="s">
        <v>542</v>
      </c>
      <c r="N2575" s="20" t="str">
        <f>IF(B2575=25,VLOOKUP(A2575,英雄数据表!A:L,8,FALSE),IF(B2575=50,VLOOKUP(A2575,英雄数据表!A:L,12,0),""))</f>
        <v/>
      </c>
    </row>
    <row r="2576" spans="1:14" x14ac:dyDescent="0.3">
      <c r="A2576" s="20">
        <v>22086</v>
      </c>
      <c r="B2576" s="21">
        <v>75</v>
      </c>
      <c r="C2576" s="21">
        <v>5</v>
      </c>
      <c r="D2576" s="21">
        <v>2</v>
      </c>
      <c r="E2576" s="20" t="str">
        <f>VLOOKUP(A2576,英雄数据表!A:C,3,0)</f>
        <v>秘法之杖</v>
      </c>
      <c r="F2576" s="20">
        <v>22086</v>
      </c>
      <c r="G2576" s="20">
        <v>22086</v>
      </c>
      <c r="H2576" s="21" t="s">
        <v>699</v>
      </c>
      <c r="I2576" s="20" t="s">
        <v>440</v>
      </c>
      <c r="J2576" s="20" t="s">
        <v>681</v>
      </c>
      <c r="K2576" s="32" t="s">
        <v>700</v>
      </c>
      <c r="M2576" s="20" t="s">
        <v>36</v>
      </c>
      <c r="N2576" s="20" t="str">
        <f>IF(B2576=25,VLOOKUP(A2576,英雄数据表!A:L,8,FALSE),IF(B2576=50,VLOOKUP(A2576,英雄数据表!A:L,12,0),""))</f>
        <v/>
      </c>
    </row>
    <row r="2577" spans="1:14" x14ac:dyDescent="0.3">
      <c r="A2577" s="20">
        <v>22086</v>
      </c>
      <c r="B2577" s="21">
        <v>76</v>
      </c>
      <c r="C2577" s="21">
        <v>5</v>
      </c>
      <c r="D2577" s="21">
        <v>2</v>
      </c>
      <c r="E2577" s="20" t="str">
        <f>VLOOKUP(A2577,英雄数据表!A:C,3,0)</f>
        <v>秘法之杖</v>
      </c>
      <c r="F2577" s="20">
        <v>22086</v>
      </c>
      <c r="G2577" s="20">
        <v>22086</v>
      </c>
      <c r="H2577" s="21" t="s">
        <v>701</v>
      </c>
      <c r="I2577" s="20" t="s">
        <v>440</v>
      </c>
      <c r="J2577" s="20" t="s">
        <v>681</v>
      </c>
      <c r="K2577" s="32" t="s">
        <v>700</v>
      </c>
      <c r="M2577" s="20" t="s">
        <v>542</v>
      </c>
      <c r="N2577" s="20" t="str">
        <f>IF(B2577=25,VLOOKUP(A2577,英雄数据表!A:L,8,FALSE),IF(B2577=50,VLOOKUP(A2577,英雄数据表!A:L,12,0),""))</f>
        <v/>
      </c>
    </row>
    <row r="2578" spans="1:14" x14ac:dyDescent="0.3">
      <c r="A2578" s="20">
        <v>22086</v>
      </c>
      <c r="B2578" s="21">
        <v>77</v>
      </c>
      <c r="C2578" s="21">
        <v>5</v>
      </c>
      <c r="D2578" s="21">
        <v>2</v>
      </c>
      <c r="E2578" s="20" t="str">
        <f>VLOOKUP(A2578,英雄数据表!A:C,3,0)</f>
        <v>秘法之杖</v>
      </c>
      <c r="F2578" s="20">
        <v>22086</v>
      </c>
      <c r="G2578" s="20">
        <v>22086</v>
      </c>
      <c r="H2578" s="21" t="s">
        <v>702</v>
      </c>
      <c r="I2578" s="20" t="s">
        <v>440</v>
      </c>
      <c r="J2578" s="20" t="s">
        <v>681</v>
      </c>
      <c r="K2578" s="32" t="s">
        <v>700</v>
      </c>
      <c r="M2578" s="20" t="s">
        <v>542</v>
      </c>
      <c r="N2578" s="20" t="str">
        <f>IF(B2578=25,VLOOKUP(A2578,英雄数据表!A:L,8,FALSE),IF(B2578=50,VLOOKUP(A2578,英雄数据表!A:L,12,0),""))</f>
        <v/>
      </c>
    </row>
    <row r="2579" spans="1:14" x14ac:dyDescent="0.3">
      <c r="A2579" s="20">
        <v>22086</v>
      </c>
      <c r="B2579" s="21">
        <v>78</v>
      </c>
      <c r="C2579" s="21">
        <v>5</v>
      </c>
      <c r="D2579" s="21">
        <v>2</v>
      </c>
      <c r="E2579" s="20" t="str">
        <f>VLOOKUP(A2579,英雄数据表!A:C,3,0)</f>
        <v>秘法之杖</v>
      </c>
      <c r="F2579" s="20">
        <v>22086</v>
      </c>
      <c r="G2579" s="20">
        <v>22086</v>
      </c>
      <c r="H2579" s="21" t="s">
        <v>703</v>
      </c>
      <c r="I2579" s="20" t="s">
        <v>440</v>
      </c>
      <c r="J2579" s="20" t="s">
        <v>681</v>
      </c>
      <c r="K2579" s="32" t="s">
        <v>700</v>
      </c>
      <c r="M2579" s="20" t="s">
        <v>542</v>
      </c>
      <c r="N2579" s="20" t="str">
        <f>IF(B2579=25,VLOOKUP(A2579,英雄数据表!A:L,8,FALSE),IF(B2579=50,VLOOKUP(A2579,英雄数据表!A:L,12,0),""))</f>
        <v/>
      </c>
    </row>
    <row r="2580" spans="1:14" x14ac:dyDescent="0.3">
      <c r="A2580" s="20">
        <v>22086</v>
      </c>
      <c r="B2580" s="21">
        <v>79</v>
      </c>
      <c r="C2580" s="21">
        <v>5</v>
      </c>
      <c r="D2580" s="21">
        <v>2</v>
      </c>
      <c r="E2580" s="20" t="str">
        <f>VLOOKUP(A2580,英雄数据表!A:C,3,0)</f>
        <v>秘法之杖</v>
      </c>
      <c r="F2580" s="20">
        <v>22086</v>
      </c>
      <c r="G2580" s="20">
        <v>22086</v>
      </c>
      <c r="H2580" s="21" t="s">
        <v>704</v>
      </c>
      <c r="I2580" s="20" t="s">
        <v>440</v>
      </c>
      <c r="J2580" s="20" t="s">
        <v>681</v>
      </c>
      <c r="K2580" s="32" t="s">
        <v>700</v>
      </c>
      <c r="M2580" s="20" t="s">
        <v>542</v>
      </c>
      <c r="N2580" s="20" t="str">
        <f>IF(B2580=25,VLOOKUP(A2580,英雄数据表!A:L,8,FALSE),IF(B2580=50,VLOOKUP(A2580,英雄数据表!A:L,12,0),""))</f>
        <v/>
      </c>
    </row>
    <row r="2581" spans="1:14" x14ac:dyDescent="0.3">
      <c r="A2581" s="20">
        <v>22086</v>
      </c>
      <c r="B2581" s="21">
        <v>80</v>
      </c>
      <c r="C2581" s="21">
        <v>5</v>
      </c>
      <c r="D2581" s="21">
        <v>2</v>
      </c>
      <c r="E2581" s="20" t="str">
        <f>VLOOKUP(A2581,英雄数据表!A:C,3,0)</f>
        <v>秘法之杖</v>
      </c>
      <c r="F2581" s="20">
        <v>22086</v>
      </c>
      <c r="G2581" s="20">
        <v>22086</v>
      </c>
      <c r="H2581" s="21" t="s">
        <v>705</v>
      </c>
      <c r="I2581" s="20" t="s">
        <v>441</v>
      </c>
      <c r="J2581" s="20" t="s">
        <v>681</v>
      </c>
      <c r="K2581" s="32" t="s">
        <v>706</v>
      </c>
      <c r="M2581" s="20" t="s">
        <v>25</v>
      </c>
      <c r="N2581" s="20" t="str">
        <f>IF(B2581=25,VLOOKUP(A2581,英雄数据表!A:L,8,FALSE),IF(B2581=50,VLOOKUP(A2581,英雄数据表!A:L,12,0),""))</f>
        <v/>
      </c>
    </row>
    <row r="2582" spans="1:14" x14ac:dyDescent="0.3">
      <c r="A2582" s="20">
        <v>22086</v>
      </c>
      <c r="B2582" s="21">
        <v>81</v>
      </c>
      <c r="C2582" s="21">
        <v>5</v>
      </c>
      <c r="D2582" s="21">
        <v>2</v>
      </c>
      <c r="E2582" s="20" t="str">
        <f>VLOOKUP(A2582,英雄数据表!A:C,3,0)</f>
        <v>秘法之杖</v>
      </c>
      <c r="F2582" s="20">
        <v>22086</v>
      </c>
      <c r="G2582" s="20">
        <v>22086</v>
      </c>
      <c r="H2582" s="21" t="s">
        <v>707</v>
      </c>
      <c r="I2582" s="20" t="s">
        <v>441</v>
      </c>
      <c r="J2582" s="20" t="s">
        <v>681</v>
      </c>
      <c r="K2582" s="32" t="s">
        <v>706</v>
      </c>
      <c r="M2582" s="20" t="s">
        <v>542</v>
      </c>
      <c r="N2582" s="20" t="str">
        <f>IF(B2582=25,VLOOKUP(A2582,英雄数据表!A:L,8,FALSE),IF(B2582=50,VLOOKUP(A2582,英雄数据表!A:L,12,0),""))</f>
        <v/>
      </c>
    </row>
    <row r="2583" spans="1:14" x14ac:dyDescent="0.3">
      <c r="A2583" s="20">
        <v>22086</v>
      </c>
      <c r="B2583" s="21">
        <v>82</v>
      </c>
      <c r="C2583" s="21">
        <v>5</v>
      </c>
      <c r="D2583" s="21">
        <v>2</v>
      </c>
      <c r="E2583" s="20" t="str">
        <f>VLOOKUP(A2583,英雄数据表!A:C,3,0)</f>
        <v>秘法之杖</v>
      </c>
      <c r="F2583" s="20">
        <v>22086</v>
      </c>
      <c r="G2583" s="20">
        <v>22086</v>
      </c>
      <c r="H2583" s="21" t="s">
        <v>708</v>
      </c>
      <c r="I2583" s="20" t="s">
        <v>441</v>
      </c>
      <c r="J2583" s="20" t="s">
        <v>681</v>
      </c>
      <c r="K2583" s="32" t="s">
        <v>706</v>
      </c>
      <c r="M2583" s="20" t="s">
        <v>542</v>
      </c>
      <c r="N2583" s="20" t="str">
        <f>IF(B2583=25,VLOOKUP(A2583,英雄数据表!A:L,8,FALSE),IF(B2583=50,VLOOKUP(A2583,英雄数据表!A:L,12,0),""))</f>
        <v/>
      </c>
    </row>
    <row r="2584" spans="1:14" x14ac:dyDescent="0.3">
      <c r="A2584" s="20">
        <v>22086</v>
      </c>
      <c r="B2584" s="21">
        <v>83</v>
      </c>
      <c r="C2584" s="21">
        <v>5</v>
      </c>
      <c r="D2584" s="21">
        <v>2</v>
      </c>
      <c r="E2584" s="20" t="str">
        <f>VLOOKUP(A2584,英雄数据表!A:C,3,0)</f>
        <v>秘法之杖</v>
      </c>
      <c r="F2584" s="20">
        <v>22086</v>
      </c>
      <c r="G2584" s="20">
        <v>22086</v>
      </c>
      <c r="H2584" s="21" t="s">
        <v>709</v>
      </c>
      <c r="I2584" s="20" t="s">
        <v>441</v>
      </c>
      <c r="J2584" s="20" t="s">
        <v>681</v>
      </c>
      <c r="K2584" s="32" t="s">
        <v>706</v>
      </c>
      <c r="M2584" s="20" t="s">
        <v>542</v>
      </c>
      <c r="N2584" s="20" t="str">
        <f>IF(B2584=25,VLOOKUP(A2584,英雄数据表!A:L,8,FALSE),IF(B2584=50,VLOOKUP(A2584,英雄数据表!A:L,12,0),""))</f>
        <v/>
      </c>
    </row>
    <row r="2585" spans="1:14" x14ac:dyDescent="0.3">
      <c r="A2585" s="20">
        <v>22086</v>
      </c>
      <c r="B2585" s="21">
        <v>84</v>
      </c>
      <c r="C2585" s="21">
        <v>5</v>
      </c>
      <c r="D2585" s="21">
        <v>2</v>
      </c>
      <c r="E2585" s="20" t="str">
        <f>VLOOKUP(A2585,英雄数据表!A:C,3,0)</f>
        <v>秘法之杖</v>
      </c>
      <c r="F2585" s="20">
        <v>22086</v>
      </c>
      <c r="G2585" s="20">
        <v>22086</v>
      </c>
      <c r="H2585" s="21" t="s">
        <v>710</v>
      </c>
      <c r="I2585" s="20" t="s">
        <v>441</v>
      </c>
      <c r="J2585" s="20" t="s">
        <v>681</v>
      </c>
      <c r="K2585" s="32" t="s">
        <v>706</v>
      </c>
      <c r="M2585" s="20" t="s">
        <v>542</v>
      </c>
      <c r="N2585" s="20" t="str">
        <f>IF(B2585=25,VLOOKUP(A2585,英雄数据表!A:L,8,FALSE),IF(B2585=50,VLOOKUP(A2585,英雄数据表!A:L,12,0),""))</f>
        <v/>
      </c>
    </row>
    <row r="2586" spans="1:14" x14ac:dyDescent="0.3">
      <c r="A2586" s="20">
        <v>22086</v>
      </c>
      <c r="B2586" s="21">
        <v>85</v>
      </c>
      <c r="C2586" s="21">
        <v>5</v>
      </c>
      <c r="D2586" s="21">
        <v>2</v>
      </c>
      <c r="E2586" s="20" t="str">
        <f>VLOOKUP(A2586,英雄数据表!A:C,3,0)</f>
        <v>秘法之杖</v>
      </c>
      <c r="F2586" s="20">
        <v>22086</v>
      </c>
      <c r="G2586" s="20">
        <v>22086</v>
      </c>
      <c r="H2586" s="21" t="s">
        <v>711</v>
      </c>
      <c r="I2586" s="20" t="s">
        <v>441</v>
      </c>
      <c r="J2586" s="20" t="s">
        <v>712</v>
      </c>
      <c r="K2586" s="32" t="s">
        <v>713</v>
      </c>
      <c r="M2586" s="20" t="s">
        <v>28</v>
      </c>
      <c r="N2586" s="20" t="str">
        <f>IF(B2586=25,VLOOKUP(A2586,英雄数据表!A:L,8,FALSE),IF(B2586=50,VLOOKUP(A2586,英雄数据表!A:L,12,0),""))</f>
        <v/>
      </c>
    </row>
    <row r="2587" spans="1:14" x14ac:dyDescent="0.3">
      <c r="A2587" s="20">
        <v>22086</v>
      </c>
      <c r="B2587" s="21">
        <v>86</v>
      </c>
      <c r="C2587" s="21">
        <v>5</v>
      </c>
      <c r="D2587" s="21">
        <v>2</v>
      </c>
      <c r="E2587" s="20" t="str">
        <f>VLOOKUP(A2587,英雄数据表!A:C,3,0)</f>
        <v>秘法之杖</v>
      </c>
      <c r="F2587" s="20">
        <v>22086</v>
      </c>
      <c r="G2587" s="20">
        <v>22086</v>
      </c>
      <c r="H2587" s="21" t="s">
        <v>714</v>
      </c>
      <c r="I2587" s="20" t="s">
        <v>441</v>
      </c>
      <c r="J2587" s="20" t="s">
        <v>712</v>
      </c>
      <c r="K2587" s="32" t="s">
        <v>713</v>
      </c>
      <c r="M2587" s="20" t="s">
        <v>542</v>
      </c>
      <c r="N2587" s="20" t="str">
        <f>IF(B2587=25,VLOOKUP(A2587,英雄数据表!A:L,8,FALSE),IF(B2587=50,VLOOKUP(A2587,英雄数据表!A:L,12,0),""))</f>
        <v/>
      </c>
    </row>
    <row r="2588" spans="1:14" x14ac:dyDescent="0.3">
      <c r="A2588" s="20">
        <v>22086</v>
      </c>
      <c r="B2588" s="21">
        <v>87</v>
      </c>
      <c r="C2588" s="21">
        <v>5</v>
      </c>
      <c r="D2588" s="21">
        <v>2</v>
      </c>
      <c r="E2588" s="20" t="str">
        <f>VLOOKUP(A2588,英雄数据表!A:C,3,0)</f>
        <v>秘法之杖</v>
      </c>
      <c r="F2588" s="20">
        <v>22086</v>
      </c>
      <c r="G2588" s="20">
        <v>22086</v>
      </c>
      <c r="H2588" s="21" t="s">
        <v>715</v>
      </c>
      <c r="I2588" s="20" t="s">
        <v>441</v>
      </c>
      <c r="J2588" s="20" t="s">
        <v>712</v>
      </c>
      <c r="K2588" s="32" t="s">
        <v>713</v>
      </c>
      <c r="M2588" s="20" t="s">
        <v>542</v>
      </c>
      <c r="N2588" s="20" t="str">
        <f>IF(B2588=25,VLOOKUP(A2588,英雄数据表!A:L,8,FALSE),IF(B2588=50,VLOOKUP(A2588,英雄数据表!A:L,12,0),""))</f>
        <v/>
      </c>
    </row>
    <row r="2589" spans="1:14" x14ac:dyDescent="0.3">
      <c r="A2589" s="20">
        <v>22086</v>
      </c>
      <c r="B2589" s="21">
        <v>88</v>
      </c>
      <c r="C2589" s="21">
        <v>5</v>
      </c>
      <c r="D2589" s="21">
        <v>2</v>
      </c>
      <c r="E2589" s="20" t="str">
        <f>VLOOKUP(A2589,英雄数据表!A:C,3,0)</f>
        <v>秘法之杖</v>
      </c>
      <c r="F2589" s="20">
        <v>22086</v>
      </c>
      <c r="G2589" s="20">
        <v>22086</v>
      </c>
      <c r="H2589" s="21" t="s">
        <v>716</v>
      </c>
      <c r="I2589" s="20" t="s">
        <v>441</v>
      </c>
      <c r="J2589" s="20" t="s">
        <v>712</v>
      </c>
      <c r="K2589" s="32" t="s">
        <v>713</v>
      </c>
      <c r="M2589" s="20" t="s">
        <v>542</v>
      </c>
      <c r="N2589" s="20" t="str">
        <f>IF(B2589=25,VLOOKUP(A2589,英雄数据表!A:L,8,FALSE),IF(B2589=50,VLOOKUP(A2589,英雄数据表!A:L,12,0),""))</f>
        <v/>
      </c>
    </row>
    <row r="2590" spans="1:14" x14ac:dyDescent="0.3">
      <c r="A2590" s="20">
        <v>22086</v>
      </c>
      <c r="B2590" s="21">
        <v>89</v>
      </c>
      <c r="C2590" s="21">
        <v>5</v>
      </c>
      <c r="D2590" s="21">
        <v>2</v>
      </c>
      <c r="E2590" s="20" t="str">
        <f>VLOOKUP(A2590,英雄数据表!A:C,3,0)</f>
        <v>秘法之杖</v>
      </c>
      <c r="F2590" s="20">
        <v>22086</v>
      </c>
      <c r="G2590" s="20">
        <v>22086</v>
      </c>
      <c r="H2590" s="21" t="s">
        <v>717</v>
      </c>
      <c r="I2590" s="20" t="s">
        <v>441</v>
      </c>
      <c r="J2590" s="20" t="s">
        <v>712</v>
      </c>
      <c r="K2590" s="32" t="s">
        <v>713</v>
      </c>
      <c r="M2590" s="20" t="s">
        <v>542</v>
      </c>
      <c r="N2590" s="20" t="str">
        <f>IF(B2590=25,VLOOKUP(A2590,英雄数据表!A:L,8,FALSE),IF(B2590=50,VLOOKUP(A2590,英雄数据表!A:L,12,0),""))</f>
        <v/>
      </c>
    </row>
    <row r="2591" spans="1:14" x14ac:dyDescent="0.3">
      <c r="A2591" s="20">
        <v>22086</v>
      </c>
      <c r="B2591" s="21">
        <v>90</v>
      </c>
      <c r="C2591" s="21">
        <v>5</v>
      </c>
      <c r="D2591" s="21">
        <v>2</v>
      </c>
      <c r="E2591" s="20" t="str">
        <f>VLOOKUP(A2591,英雄数据表!A:C,3,0)</f>
        <v>秘法之杖</v>
      </c>
      <c r="F2591" s="20">
        <v>22086</v>
      </c>
      <c r="G2591" s="20">
        <v>22086</v>
      </c>
      <c r="H2591" s="21" t="s">
        <v>718</v>
      </c>
      <c r="I2591" s="20" t="s">
        <v>442</v>
      </c>
      <c r="J2591" s="20" t="s">
        <v>712</v>
      </c>
      <c r="K2591" s="32" t="s">
        <v>719</v>
      </c>
      <c r="M2591" s="20" t="s">
        <v>31</v>
      </c>
      <c r="N2591" s="20" t="str">
        <f>IF(B2591=25,VLOOKUP(A2591,英雄数据表!A:L,8,FALSE),IF(B2591=50,VLOOKUP(A2591,英雄数据表!A:L,12,0),""))</f>
        <v/>
      </c>
    </row>
    <row r="2592" spans="1:14" x14ac:dyDescent="0.3">
      <c r="A2592" s="20">
        <v>22086</v>
      </c>
      <c r="B2592" s="21">
        <v>91</v>
      </c>
      <c r="C2592" s="21">
        <v>5</v>
      </c>
      <c r="D2592" s="21">
        <v>2</v>
      </c>
      <c r="E2592" s="20" t="str">
        <f>VLOOKUP(A2592,英雄数据表!A:C,3,0)</f>
        <v>秘法之杖</v>
      </c>
      <c r="F2592" s="20">
        <v>22086</v>
      </c>
      <c r="G2592" s="20">
        <v>22086</v>
      </c>
      <c r="H2592" s="21" t="s">
        <v>720</v>
      </c>
      <c r="I2592" s="20" t="s">
        <v>442</v>
      </c>
      <c r="J2592" s="20" t="s">
        <v>712</v>
      </c>
      <c r="K2592" s="32" t="s">
        <v>719</v>
      </c>
      <c r="M2592" s="20" t="s">
        <v>542</v>
      </c>
      <c r="N2592" s="20" t="str">
        <f>IF(B2592=25,VLOOKUP(A2592,英雄数据表!A:L,8,FALSE),IF(B2592=50,VLOOKUP(A2592,英雄数据表!A:L,12,0),""))</f>
        <v/>
      </c>
    </row>
    <row r="2593" spans="1:14" x14ac:dyDescent="0.3">
      <c r="A2593" s="20">
        <v>22086</v>
      </c>
      <c r="B2593" s="21">
        <v>92</v>
      </c>
      <c r="C2593" s="21">
        <v>5</v>
      </c>
      <c r="D2593" s="21">
        <v>2</v>
      </c>
      <c r="E2593" s="20" t="str">
        <f>VLOOKUP(A2593,英雄数据表!A:C,3,0)</f>
        <v>秘法之杖</v>
      </c>
      <c r="F2593" s="20">
        <v>22086</v>
      </c>
      <c r="G2593" s="20">
        <v>22086</v>
      </c>
      <c r="H2593" s="21" t="s">
        <v>721</v>
      </c>
      <c r="I2593" s="20" t="s">
        <v>442</v>
      </c>
      <c r="J2593" s="20" t="s">
        <v>712</v>
      </c>
      <c r="K2593" s="32" t="s">
        <v>719</v>
      </c>
      <c r="M2593" s="20" t="s">
        <v>542</v>
      </c>
      <c r="N2593" s="20" t="str">
        <f>IF(B2593=25,VLOOKUP(A2593,英雄数据表!A:L,8,FALSE),IF(B2593=50,VLOOKUP(A2593,英雄数据表!A:L,12,0),""))</f>
        <v/>
      </c>
    </row>
    <row r="2594" spans="1:14" x14ac:dyDescent="0.3">
      <c r="A2594" s="20">
        <v>22086</v>
      </c>
      <c r="B2594" s="21">
        <v>93</v>
      </c>
      <c r="C2594" s="21">
        <v>5</v>
      </c>
      <c r="D2594" s="21">
        <v>2</v>
      </c>
      <c r="E2594" s="20" t="str">
        <f>VLOOKUP(A2594,英雄数据表!A:C,3,0)</f>
        <v>秘法之杖</v>
      </c>
      <c r="F2594" s="20">
        <v>22086</v>
      </c>
      <c r="G2594" s="20">
        <v>22086</v>
      </c>
      <c r="H2594" s="21" t="s">
        <v>722</v>
      </c>
      <c r="I2594" s="20" t="s">
        <v>442</v>
      </c>
      <c r="J2594" s="20" t="s">
        <v>712</v>
      </c>
      <c r="K2594" s="32" t="s">
        <v>719</v>
      </c>
      <c r="M2594" s="20" t="s">
        <v>542</v>
      </c>
      <c r="N2594" s="20" t="str">
        <f>IF(B2594=25,VLOOKUP(A2594,英雄数据表!A:L,8,FALSE),IF(B2594=50,VLOOKUP(A2594,英雄数据表!A:L,12,0),""))</f>
        <v/>
      </c>
    </row>
    <row r="2595" spans="1:14" x14ac:dyDescent="0.3">
      <c r="A2595" s="20">
        <v>22086</v>
      </c>
      <c r="B2595" s="21">
        <v>94</v>
      </c>
      <c r="C2595" s="21">
        <v>5</v>
      </c>
      <c r="D2595" s="21">
        <v>2</v>
      </c>
      <c r="E2595" s="20" t="str">
        <f>VLOOKUP(A2595,英雄数据表!A:C,3,0)</f>
        <v>秘法之杖</v>
      </c>
      <c r="F2595" s="20">
        <v>22086</v>
      </c>
      <c r="G2595" s="20">
        <v>22086</v>
      </c>
      <c r="H2595" s="21" t="s">
        <v>723</v>
      </c>
      <c r="I2595" s="20" t="s">
        <v>442</v>
      </c>
      <c r="J2595" s="20" t="s">
        <v>712</v>
      </c>
      <c r="K2595" s="32" t="s">
        <v>719</v>
      </c>
      <c r="M2595" s="20" t="s">
        <v>542</v>
      </c>
      <c r="N2595" s="20" t="str">
        <f>IF(B2595=25,VLOOKUP(A2595,英雄数据表!A:L,8,FALSE),IF(B2595=50,VLOOKUP(A2595,英雄数据表!A:L,12,0),""))</f>
        <v/>
      </c>
    </row>
    <row r="2596" spans="1:14" x14ac:dyDescent="0.3">
      <c r="A2596" s="20">
        <v>22086</v>
      </c>
      <c r="B2596" s="21">
        <v>95</v>
      </c>
      <c r="C2596" s="21">
        <v>5</v>
      </c>
      <c r="D2596" s="21">
        <v>2</v>
      </c>
      <c r="E2596" s="20" t="str">
        <f>VLOOKUP(A2596,英雄数据表!A:C,3,0)</f>
        <v>秘法之杖</v>
      </c>
      <c r="F2596" s="20">
        <v>22086</v>
      </c>
      <c r="G2596" s="20">
        <v>22086</v>
      </c>
      <c r="H2596" s="21" t="s">
        <v>724</v>
      </c>
      <c r="I2596" s="20" t="s">
        <v>443</v>
      </c>
      <c r="J2596" s="20" t="s">
        <v>712</v>
      </c>
      <c r="K2596" s="32" t="s">
        <v>725</v>
      </c>
      <c r="M2596" s="20" t="s">
        <v>33</v>
      </c>
      <c r="N2596" s="20" t="str">
        <f>IF(B2596=25,VLOOKUP(A2596,英雄数据表!A:L,8,FALSE),IF(B2596=50,VLOOKUP(A2596,英雄数据表!A:L,12,0),""))</f>
        <v/>
      </c>
    </row>
    <row r="2597" spans="1:14" x14ac:dyDescent="0.3">
      <c r="A2597" s="20">
        <v>22086</v>
      </c>
      <c r="B2597" s="21">
        <v>96</v>
      </c>
      <c r="C2597" s="21">
        <v>5</v>
      </c>
      <c r="D2597" s="21">
        <v>2</v>
      </c>
      <c r="E2597" s="20" t="str">
        <f>VLOOKUP(A2597,英雄数据表!A:C,3,0)</f>
        <v>秘法之杖</v>
      </c>
      <c r="F2597" s="20">
        <v>22086</v>
      </c>
      <c r="G2597" s="20">
        <v>22086</v>
      </c>
      <c r="H2597" s="21" t="s">
        <v>726</v>
      </c>
      <c r="I2597" s="20" t="s">
        <v>443</v>
      </c>
      <c r="J2597" s="20" t="s">
        <v>712</v>
      </c>
      <c r="K2597" s="32" t="s">
        <v>725</v>
      </c>
      <c r="M2597" s="20" t="s">
        <v>542</v>
      </c>
      <c r="N2597" s="20" t="str">
        <f>IF(B2597=25,VLOOKUP(A2597,英雄数据表!A:L,8,FALSE),IF(B2597=50,VLOOKUP(A2597,英雄数据表!A:L,12,0),""))</f>
        <v/>
      </c>
    </row>
    <row r="2598" spans="1:14" x14ac:dyDescent="0.3">
      <c r="A2598" s="20">
        <v>22086</v>
      </c>
      <c r="B2598" s="21">
        <v>97</v>
      </c>
      <c r="C2598" s="21">
        <v>5</v>
      </c>
      <c r="D2598" s="21">
        <v>2</v>
      </c>
      <c r="E2598" s="20" t="str">
        <f>VLOOKUP(A2598,英雄数据表!A:C,3,0)</f>
        <v>秘法之杖</v>
      </c>
      <c r="F2598" s="20">
        <v>22086</v>
      </c>
      <c r="G2598" s="20">
        <v>22086</v>
      </c>
      <c r="H2598" s="21" t="s">
        <v>727</v>
      </c>
      <c r="I2598" s="20" t="s">
        <v>443</v>
      </c>
      <c r="J2598" s="20" t="s">
        <v>712</v>
      </c>
      <c r="K2598" s="32" t="s">
        <v>725</v>
      </c>
      <c r="M2598" s="20" t="s">
        <v>542</v>
      </c>
      <c r="N2598" s="20" t="str">
        <f>IF(B2598=25,VLOOKUP(A2598,英雄数据表!A:L,8,FALSE),IF(B2598=50,VLOOKUP(A2598,英雄数据表!A:L,12,0),""))</f>
        <v/>
      </c>
    </row>
    <row r="2599" spans="1:14" x14ac:dyDescent="0.3">
      <c r="A2599" s="20">
        <v>22086</v>
      </c>
      <c r="B2599" s="21">
        <v>98</v>
      </c>
      <c r="C2599" s="21">
        <v>5</v>
      </c>
      <c r="D2599" s="21">
        <v>2</v>
      </c>
      <c r="E2599" s="20" t="str">
        <f>VLOOKUP(A2599,英雄数据表!A:C,3,0)</f>
        <v>秘法之杖</v>
      </c>
      <c r="F2599" s="20">
        <v>22086</v>
      </c>
      <c r="G2599" s="20">
        <v>22086</v>
      </c>
      <c r="H2599" s="21" t="s">
        <v>728</v>
      </c>
      <c r="I2599" s="20" t="s">
        <v>443</v>
      </c>
      <c r="J2599" s="20" t="s">
        <v>712</v>
      </c>
      <c r="K2599" s="32" t="s">
        <v>725</v>
      </c>
      <c r="M2599" s="20" t="s">
        <v>542</v>
      </c>
      <c r="N2599" s="20" t="str">
        <f>IF(B2599=25,VLOOKUP(A2599,英雄数据表!A:L,8,FALSE),IF(B2599=50,VLOOKUP(A2599,英雄数据表!A:L,12,0),""))</f>
        <v/>
      </c>
    </row>
    <row r="2600" spans="1:14" x14ac:dyDescent="0.3">
      <c r="A2600" s="20">
        <v>22086</v>
      </c>
      <c r="B2600" s="21">
        <v>99</v>
      </c>
      <c r="C2600" s="21">
        <v>5</v>
      </c>
      <c r="D2600" s="21">
        <v>2</v>
      </c>
      <c r="E2600" s="20" t="str">
        <f>VLOOKUP(A2600,英雄数据表!A:C,3,0)</f>
        <v>秘法之杖</v>
      </c>
      <c r="F2600" s="20">
        <v>22086</v>
      </c>
      <c r="G2600" s="20">
        <v>22086</v>
      </c>
      <c r="H2600" s="21" t="s">
        <v>729</v>
      </c>
      <c r="I2600" s="20" t="s">
        <v>443</v>
      </c>
      <c r="J2600" s="20" t="s">
        <v>712</v>
      </c>
      <c r="K2600" s="32" t="s">
        <v>725</v>
      </c>
      <c r="M2600" s="20" t="s">
        <v>542</v>
      </c>
      <c r="N2600" s="20" t="str">
        <f>IF(B2600=25,VLOOKUP(A2600,英雄数据表!A:L,8,FALSE),IF(B2600=50,VLOOKUP(A2600,英雄数据表!A:L,12,0),""))</f>
        <v/>
      </c>
    </row>
    <row r="2601" spans="1:14" x14ac:dyDescent="0.3">
      <c r="A2601" s="20">
        <v>22086</v>
      </c>
      <c r="B2601" s="21">
        <v>100</v>
      </c>
      <c r="C2601" s="21">
        <v>5</v>
      </c>
      <c r="D2601" s="21">
        <v>2</v>
      </c>
      <c r="E2601" s="20" t="str">
        <f>VLOOKUP(A2601,英雄数据表!A:C,3,0)</f>
        <v>秘法之杖</v>
      </c>
      <c r="F2601" s="20">
        <v>22086</v>
      </c>
      <c r="G2601" s="20">
        <v>22086</v>
      </c>
      <c r="H2601" s="21" t="s">
        <v>730</v>
      </c>
      <c r="I2601" s="20" t="s">
        <v>444</v>
      </c>
      <c r="J2601" s="20" t="s">
        <v>712</v>
      </c>
      <c r="K2601" s="32" t="s">
        <v>731</v>
      </c>
      <c r="M2601" s="20" t="s">
        <v>36</v>
      </c>
      <c r="N2601" s="20" t="str">
        <f>IF(B2601=25,VLOOKUP(A2601,英雄数据表!A:L,8,FALSE),IF(B2601=50,VLOOKUP(A2601,英雄数据表!A:L,12,0),""))</f>
        <v/>
      </c>
    </row>
    <row r="2602" spans="1:14" x14ac:dyDescent="0.3">
      <c r="A2602" s="20">
        <v>23036</v>
      </c>
      <c r="B2602" s="21">
        <f>IF(A2602=A2501,B2501+1,1)</f>
        <v>1</v>
      </c>
      <c r="C2602" s="21">
        <v>5</v>
      </c>
      <c r="D2602" s="21">
        <f>VLOOKUP(A2602,英雄数据表!A:D,4,0)</f>
        <v>2</v>
      </c>
      <c r="E2602" s="20" t="str">
        <f>VLOOKUP(A2602,英雄数据表!A:C,3,0)</f>
        <v>潮汐三棱刺</v>
      </c>
      <c r="F2602" s="20">
        <f t="shared" si="171"/>
        <v>23036</v>
      </c>
      <c r="G2602" s="20">
        <f t="shared" si="172"/>
        <v>23036</v>
      </c>
      <c r="H2602" s="21" t="str">
        <f>VLOOKUP(B2602,属性中转表!A:F,6,FALSE)</f>
        <v>"hp":5400,"atk":150</v>
      </c>
      <c r="I2602" s="20" t="str">
        <f>IF(VLOOKUP(B2602,属性中转表!A:G,7,FALSE)=0,"",VLOOKUP(VLOOKUP(B2602,属性中转表!A:G,7,FALSE),属性中转表!$K$2:$P$21,6,0))&amp;IF(VLOOKUP(B2602,属性中转表!A:G,7,FALSE)&gt;=50,VLOOKUP(A2602,英雄数据表!A:K,9,0),IF(VLOOKUP(B2602,属性中转表!A:G,7,FALSE)&gt;=25,VLOOKUP(A2602,英雄数据表!A:K,5,0),""))</f>
        <v/>
      </c>
      <c r="J2602" s="20" t="str">
        <f>IF(I2602="","",属性中转表!$I$1&amp;(IF(VLOOKUP(B2602,属性中转表!A:G,7,FALSE)=0,0,VLOOKUP(VLOOKUP(B2602,属性中转表!A:G,7,FALSE),属性中转表!$K$2:$P$21,4,0)))+IFERROR(VLOOKUP(A2602,英雄数据表!A:K,IF(武魂!B2602&gt;=50,10,IF(武魂!B2602&gt;=25,6)),0),0))</f>
        <v/>
      </c>
      <c r="K2602" s="32" t="str">
        <f t="shared" si="173"/>
        <v/>
      </c>
      <c r="L2602" s="20" t="str">
        <f>IF(B2602&gt;=50,VLOOKUP(A2602,英雄数据表!A:L,11,FALSE),IF(B2602&gt;=25,VLOOKUP(A2602,英雄数据表!A:L,7,0),""))</f>
        <v/>
      </c>
      <c r="M2602" s="20" t="str">
        <f>IFERROR(VLOOKUP(B2602,属性中转表!$K$2:$O$21,5,FALSE),"")</f>
        <v/>
      </c>
      <c r="N2602" s="20" t="str">
        <f>IF(B2602=25,VLOOKUP(A2602,英雄数据表!A:L,8,FALSE),IF(B2602=50,VLOOKUP(A2602,英雄数据表!A:L,12,0),""))</f>
        <v/>
      </c>
    </row>
    <row r="2603" spans="1:14" x14ac:dyDescent="0.3">
      <c r="A2603" s="20">
        <v>23036</v>
      </c>
      <c r="B2603" s="21">
        <f t="shared" si="170"/>
        <v>2</v>
      </c>
      <c r="C2603" s="21">
        <v>5</v>
      </c>
      <c r="D2603" s="21">
        <f>VLOOKUP(A2603,英雄数据表!A:D,4,0)</f>
        <v>2</v>
      </c>
      <c r="E2603" s="20" t="str">
        <f>VLOOKUP(A2603,英雄数据表!A:C,3,0)</f>
        <v>潮汐三棱刺</v>
      </c>
      <c r="F2603" s="20">
        <f t="shared" si="171"/>
        <v>23036</v>
      </c>
      <c r="G2603" s="20">
        <f t="shared" si="172"/>
        <v>23036</v>
      </c>
      <c r="H2603" s="21" t="str">
        <f>VLOOKUP(B2603,属性中转表!A:F,6,FALSE)</f>
        <v>"hp":7200,"atk":200</v>
      </c>
      <c r="I2603" s="20" t="str">
        <f>IF(VLOOKUP(B2603,属性中转表!A:G,7,FALSE)=0,"",VLOOKUP(VLOOKUP(B2603,属性中转表!A:G,7,FALSE),属性中转表!$K$2:$P$21,6,0))&amp;IF(VLOOKUP(B2603,属性中转表!A:G,7,FALSE)&gt;=50,VLOOKUP(A2603,英雄数据表!A:K,9,0),IF(VLOOKUP(B2603,属性中转表!A:G,7,FALSE)&gt;=25,VLOOKUP(A2603,英雄数据表!A:K,5,0),""))</f>
        <v/>
      </c>
      <c r="J2603" s="20" t="str">
        <f>IF(I2603="","",属性中转表!$I$1&amp;(IF(VLOOKUP(B2603,属性中转表!A:G,7,FALSE)=0,0,VLOOKUP(VLOOKUP(B2603,属性中转表!A:G,7,FALSE),属性中转表!$K$2:$P$21,4,0)))+IFERROR(VLOOKUP(A2603,英雄数据表!A:K,IF(武魂!B2603&gt;=50,10,IF(武魂!B2603&gt;=25,6)),0),0))</f>
        <v/>
      </c>
      <c r="K2603" s="32" t="str">
        <f t="shared" si="173"/>
        <v/>
      </c>
      <c r="L2603" s="20" t="str">
        <f>IF(B2603&gt;=50,VLOOKUP(A2603,英雄数据表!A:L,11,FALSE),IF(B2603&gt;=25,VLOOKUP(A2603,英雄数据表!A:L,7,0),""))</f>
        <v/>
      </c>
      <c r="M2603" s="20" t="str">
        <f>IFERROR(VLOOKUP(B2603,属性中转表!$K$2:$O$21,5,FALSE),"")</f>
        <v/>
      </c>
      <c r="N2603" s="20" t="str">
        <f>IF(B2603=25,VLOOKUP(A2603,英雄数据表!A:L,8,FALSE),IF(B2603=50,VLOOKUP(A2603,英雄数据表!A:L,12,0),""))</f>
        <v/>
      </c>
    </row>
    <row r="2604" spans="1:14" x14ac:dyDescent="0.3">
      <c r="A2604" s="20">
        <v>23036</v>
      </c>
      <c r="B2604" s="21">
        <f t="shared" si="170"/>
        <v>3</v>
      </c>
      <c r="C2604" s="21">
        <v>5</v>
      </c>
      <c r="D2604" s="21">
        <f>VLOOKUP(A2604,英雄数据表!A:D,4,0)</f>
        <v>2</v>
      </c>
      <c r="E2604" s="20" t="str">
        <f>VLOOKUP(A2604,英雄数据表!A:C,3,0)</f>
        <v>潮汐三棱刺</v>
      </c>
      <c r="F2604" s="20">
        <f t="shared" si="171"/>
        <v>23036</v>
      </c>
      <c r="G2604" s="20">
        <f t="shared" si="172"/>
        <v>23036</v>
      </c>
      <c r="H2604" s="21" t="str">
        <f>VLOOKUP(B2604,属性中转表!A:F,6,FALSE)</f>
        <v>"hp":9000,"atk":250</v>
      </c>
      <c r="I2604" s="20" t="str">
        <f>IF(VLOOKUP(B2604,属性中转表!A:G,7,FALSE)=0,"",VLOOKUP(VLOOKUP(B2604,属性中转表!A:G,7,FALSE),属性中转表!$K$2:$P$21,6,0))&amp;IF(VLOOKUP(B2604,属性中转表!A:G,7,FALSE)&gt;=50,VLOOKUP(A2604,英雄数据表!A:K,9,0),IF(VLOOKUP(B2604,属性中转表!A:G,7,FALSE)&gt;=25,VLOOKUP(A2604,英雄数据表!A:K,5,0),""))</f>
        <v/>
      </c>
      <c r="J2604" s="20" t="str">
        <f>IF(I2604="","",属性中转表!$I$1&amp;(IF(VLOOKUP(B2604,属性中转表!A:G,7,FALSE)=0,0,VLOOKUP(VLOOKUP(B2604,属性中转表!A:G,7,FALSE),属性中转表!$K$2:$P$21,4,0)))+IFERROR(VLOOKUP(A2604,英雄数据表!A:K,IF(武魂!B2604&gt;=50,10,IF(武魂!B2604&gt;=25,6)),0),0))</f>
        <v/>
      </c>
      <c r="K2604" s="32" t="str">
        <f t="shared" si="173"/>
        <v/>
      </c>
      <c r="L2604" s="20" t="str">
        <f>IF(B2604&gt;=50,VLOOKUP(A2604,英雄数据表!A:L,11,FALSE),IF(B2604&gt;=25,VLOOKUP(A2604,英雄数据表!A:L,7,0),""))</f>
        <v/>
      </c>
      <c r="M2604" s="20" t="str">
        <f>IFERROR(VLOOKUP(B2604,属性中转表!$K$2:$O$21,5,FALSE),"")</f>
        <v/>
      </c>
      <c r="N2604" s="20" t="str">
        <f>IF(B2604=25,VLOOKUP(A2604,英雄数据表!A:L,8,FALSE),IF(B2604=50,VLOOKUP(A2604,英雄数据表!A:L,12,0),""))</f>
        <v/>
      </c>
    </row>
    <row r="2605" spans="1:14" x14ac:dyDescent="0.3">
      <c r="A2605" s="20">
        <v>23036</v>
      </c>
      <c r="B2605" s="21">
        <f t="shared" si="170"/>
        <v>4</v>
      </c>
      <c r="C2605" s="21">
        <v>5</v>
      </c>
      <c r="D2605" s="21">
        <f>VLOOKUP(A2605,英雄数据表!A:D,4,0)</f>
        <v>2</v>
      </c>
      <c r="E2605" s="20" t="str">
        <f>VLOOKUP(A2605,英雄数据表!A:C,3,0)</f>
        <v>潮汐三棱刺</v>
      </c>
      <c r="F2605" s="20">
        <f t="shared" si="171"/>
        <v>23036</v>
      </c>
      <c r="G2605" s="20">
        <f t="shared" si="172"/>
        <v>23036</v>
      </c>
      <c r="H2605" s="21" t="str">
        <f>VLOOKUP(B2605,属性中转表!A:F,6,FALSE)</f>
        <v>"hp":10800,"atk":300</v>
      </c>
      <c r="I2605" s="20" t="str">
        <f>IF(VLOOKUP(B2605,属性中转表!A:G,7,FALSE)=0,"",VLOOKUP(VLOOKUP(B2605,属性中转表!A:G,7,FALSE),属性中转表!$K$2:$P$21,6,0))&amp;IF(VLOOKUP(B2605,属性中转表!A:G,7,FALSE)&gt;=50,VLOOKUP(A2605,英雄数据表!A:K,9,0),IF(VLOOKUP(B2605,属性中转表!A:G,7,FALSE)&gt;=25,VLOOKUP(A2605,英雄数据表!A:K,5,0),""))</f>
        <v/>
      </c>
      <c r="J2605" s="20" t="str">
        <f>IF(I2605="","",属性中转表!$I$1&amp;(IF(VLOOKUP(B2605,属性中转表!A:G,7,FALSE)=0,0,VLOOKUP(VLOOKUP(B2605,属性中转表!A:G,7,FALSE),属性中转表!$K$2:$P$21,4,0)))+IFERROR(VLOOKUP(A2605,英雄数据表!A:K,IF(武魂!B2605&gt;=50,10,IF(武魂!B2605&gt;=25,6)),0),0))</f>
        <v/>
      </c>
      <c r="K2605" s="32" t="str">
        <f t="shared" si="173"/>
        <v/>
      </c>
      <c r="L2605" s="20" t="str">
        <f>IF(B2605&gt;=50,VLOOKUP(A2605,英雄数据表!A:L,11,FALSE),IF(B2605&gt;=25,VLOOKUP(A2605,英雄数据表!A:L,7,0),""))</f>
        <v/>
      </c>
      <c r="M2605" s="20" t="str">
        <f>IFERROR(VLOOKUP(B2605,属性中转表!$K$2:$O$21,5,FALSE),"")</f>
        <v/>
      </c>
      <c r="N2605" s="20" t="str">
        <f>IF(B2605=25,VLOOKUP(A2605,英雄数据表!A:L,8,FALSE),IF(B2605=50,VLOOKUP(A2605,英雄数据表!A:L,12,0),""))</f>
        <v/>
      </c>
    </row>
    <row r="2606" spans="1:14" x14ac:dyDescent="0.3">
      <c r="A2606" s="20">
        <v>23036</v>
      </c>
      <c r="B2606" s="21">
        <f t="shared" si="170"/>
        <v>5</v>
      </c>
      <c r="C2606" s="21">
        <v>5</v>
      </c>
      <c r="D2606" s="21">
        <f>VLOOKUP(A2606,英雄数据表!A:D,4,0)</f>
        <v>2</v>
      </c>
      <c r="E2606" s="20" t="str">
        <f>VLOOKUP(A2606,英雄数据表!A:C,3,0)</f>
        <v>潮汐三棱刺</v>
      </c>
      <c r="F2606" s="20">
        <f t="shared" si="171"/>
        <v>23036</v>
      </c>
      <c r="G2606" s="20">
        <f t="shared" si="172"/>
        <v>23036</v>
      </c>
      <c r="H2606" s="21" t="str">
        <f>VLOOKUP(B2606,属性中转表!A:F,6,FALSE)</f>
        <v>"hp":12600,"atk":350</v>
      </c>
      <c r="I2606" s="20" t="str">
        <f>IF(VLOOKUP(B2606,属性中转表!A:G,7,FALSE)=0,"",VLOOKUP(VLOOKUP(B2606,属性中转表!A:G,7,FALSE),属性中转表!$K$2:$P$21,6,0))&amp;IF(VLOOKUP(B2606,属性中转表!A:G,7,FALSE)&gt;=50,VLOOKUP(A2606,英雄数据表!A:K,9,0),IF(VLOOKUP(B2606,属性中转表!A:G,7,FALSE)&gt;=25,VLOOKUP(A2606,英雄数据表!A:K,5,0),""))</f>
        <v>"atk":300</v>
      </c>
      <c r="J2606" s="20" t="str">
        <f>IF(I2606="","",属性中转表!$I$1&amp;(IF(VLOOKUP(B2606,属性中转表!A:G,7,FALSE)=0,0,VLOOKUP(VLOOKUP(B2606,属性中转表!A:G,7,FALSE),属性中转表!$K$2:$P$21,4,0)))+IFERROR(VLOOKUP(A2606,英雄数据表!A:K,IF(武魂!B2606&gt;=50,10,IF(武魂!B2606&gt;=25,6)),0),0))</f>
        <v>,"dpspro":0</v>
      </c>
      <c r="K2606" s="32" t="str">
        <f t="shared" si="173"/>
        <v>"atk":300,"dpspro":0</v>
      </c>
      <c r="L2606" s="20" t="str">
        <f>IF(B2606&gt;=50,VLOOKUP(A2606,英雄数据表!A:L,11,FALSE),IF(B2606&gt;=25,VLOOKUP(A2606,英雄数据表!A:L,7,0),""))</f>
        <v/>
      </c>
      <c r="M2606" s="20" t="str">
        <f>IFERROR(VLOOKUP(B2606,属性中转表!$K$2:$O$21,5,FALSE),"")</f>
        <v>"atk":300</v>
      </c>
      <c r="N2606" s="20" t="str">
        <f>IF(B2606=25,VLOOKUP(A2606,英雄数据表!A:L,8,FALSE),IF(B2606=50,VLOOKUP(A2606,英雄数据表!A:L,12,0),""))</f>
        <v/>
      </c>
    </row>
    <row r="2607" spans="1:14" x14ac:dyDescent="0.3">
      <c r="A2607" s="20">
        <v>23036</v>
      </c>
      <c r="B2607" s="21">
        <f t="shared" si="170"/>
        <v>6</v>
      </c>
      <c r="C2607" s="21">
        <v>5</v>
      </c>
      <c r="D2607" s="21">
        <f>VLOOKUP(A2607,英雄数据表!A:D,4,0)</f>
        <v>2</v>
      </c>
      <c r="E2607" s="20" t="str">
        <f>VLOOKUP(A2607,英雄数据表!A:C,3,0)</f>
        <v>潮汐三棱刺</v>
      </c>
      <c r="F2607" s="20">
        <f t="shared" si="171"/>
        <v>23036</v>
      </c>
      <c r="G2607" s="20">
        <f t="shared" si="172"/>
        <v>23036</v>
      </c>
      <c r="H2607" s="21" t="str">
        <f>VLOOKUP(B2607,属性中转表!A:F,6,FALSE)</f>
        <v>"hp":14400,"atk":400</v>
      </c>
      <c r="I2607" s="20" t="str">
        <f>IF(VLOOKUP(B2607,属性中转表!A:G,7,FALSE)=0,"",VLOOKUP(VLOOKUP(B2607,属性中转表!A:G,7,FALSE),属性中转表!$K$2:$P$21,6,0))&amp;IF(VLOOKUP(B2607,属性中转表!A:G,7,FALSE)&gt;=50,VLOOKUP(A2607,英雄数据表!A:K,9,0),IF(VLOOKUP(B2607,属性中转表!A:G,7,FALSE)&gt;=25,VLOOKUP(A2607,英雄数据表!A:K,5,0),""))</f>
        <v>"atk":300</v>
      </c>
      <c r="J2607" s="20" t="str">
        <f>IF(I2607="","",属性中转表!$I$1&amp;(IF(VLOOKUP(B2607,属性中转表!A:G,7,FALSE)=0,0,VLOOKUP(VLOOKUP(B2607,属性中转表!A:G,7,FALSE),属性中转表!$K$2:$P$21,4,0)))+IFERROR(VLOOKUP(A2607,英雄数据表!A:K,IF(武魂!B2607&gt;=50,10,IF(武魂!B2607&gt;=25,6)),0),0))</f>
        <v>,"dpspro":0</v>
      </c>
      <c r="K2607" s="32" t="str">
        <f t="shared" si="173"/>
        <v>"atk":300,"dpspro":0</v>
      </c>
      <c r="L2607" s="20" t="str">
        <f>IF(B2607&gt;=50,VLOOKUP(A2607,英雄数据表!A:L,11,FALSE),IF(B2607&gt;=25,VLOOKUP(A2607,英雄数据表!A:L,7,0),""))</f>
        <v/>
      </c>
      <c r="M2607" s="20" t="str">
        <f>IFERROR(VLOOKUP(B2607,属性中转表!$K$2:$O$21,5,FALSE),"")</f>
        <v/>
      </c>
      <c r="N2607" s="20" t="str">
        <f>IF(B2607=25,VLOOKUP(A2607,英雄数据表!A:L,8,FALSE),IF(B2607=50,VLOOKUP(A2607,英雄数据表!A:L,12,0),""))</f>
        <v/>
      </c>
    </row>
    <row r="2608" spans="1:14" x14ac:dyDescent="0.3">
      <c r="A2608" s="20">
        <v>23036</v>
      </c>
      <c r="B2608" s="21">
        <f t="shared" si="170"/>
        <v>7</v>
      </c>
      <c r="C2608" s="21">
        <v>5</v>
      </c>
      <c r="D2608" s="21">
        <f>VLOOKUP(A2608,英雄数据表!A:D,4,0)</f>
        <v>2</v>
      </c>
      <c r="E2608" s="20" t="str">
        <f>VLOOKUP(A2608,英雄数据表!A:C,3,0)</f>
        <v>潮汐三棱刺</v>
      </c>
      <c r="F2608" s="20">
        <f t="shared" si="171"/>
        <v>23036</v>
      </c>
      <c r="G2608" s="20">
        <f t="shared" si="172"/>
        <v>23036</v>
      </c>
      <c r="H2608" s="21" t="str">
        <f>VLOOKUP(B2608,属性中转表!A:F,6,FALSE)</f>
        <v>"hp":16200,"atk":450</v>
      </c>
      <c r="I2608" s="20" t="str">
        <f>IF(VLOOKUP(B2608,属性中转表!A:G,7,FALSE)=0,"",VLOOKUP(VLOOKUP(B2608,属性中转表!A:G,7,FALSE),属性中转表!$K$2:$P$21,6,0))&amp;IF(VLOOKUP(B2608,属性中转表!A:G,7,FALSE)&gt;=50,VLOOKUP(A2608,英雄数据表!A:K,9,0),IF(VLOOKUP(B2608,属性中转表!A:G,7,FALSE)&gt;=25,VLOOKUP(A2608,英雄数据表!A:K,5,0),""))</f>
        <v>"atk":300</v>
      </c>
      <c r="J2608" s="20" t="str">
        <f>IF(I2608="","",属性中转表!$I$1&amp;(IF(VLOOKUP(B2608,属性中转表!A:G,7,FALSE)=0,0,VLOOKUP(VLOOKUP(B2608,属性中转表!A:G,7,FALSE),属性中转表!$K$2:$P$21,4,0)))+IFERROR(VLOOKUP(A2608,英雄数据表!A:K,IF(武魂!B2608&gt;=50,10,IF(武魂!B2608&gt;=25,6)),0),0))</f>
        <v>,"dpspro":0</v>
      </c>
      <c r="K2608" s="32" t="str">
        <f t="shared" si="173"/>
        <v>"atk":300,"dpspro":0</v>
      </c>
      <c r="L2608" s="20" t="str">
        <f>IF(B2608&gt;=50,VLOOKUP(A2608,英雄数据表!A:L,11,FALSE),IF(B2608&gt;=25,VLOOKUP(A2608,英雄数据表!A:L,7,0),""))</f>
        <v/>
      </c>
      <c r="M2608" s="20" t="str">
        <f>IFERROR(VLOOKUP(B2608,属性中转表!$K$2:$O$21,5,FALSE),"")</f>
        <v/>
      </c>
      <c r="N2608" s="20" t="str">
        <f>IF(B2608=25,VLOOKUP(A2608,英雄数据表!A:L,8,FALSE),IF(B2608=50,VLOOKUP(A2608,英雄数据表!A:L,12,0),""))</f>
        <v/>
      </c>
    </row>
    <row r="2609" spans="1:14" x14ac:dyDescent="0.3">
      <c r="A2609" s="20">
        <v>23036</v>
      </c>
      <c r="B2609" s="21">
        <f t="shared" si="170"/>
        <v>8</v>
      </c>
      <c r="C2609" s="21">
        <v>5</v>
      </c>
      <c r="D2609" s="21">
        <f>VLOOKUP(A2609,英雄数据表!A:D,4,0)</f>
        <v>2</v>
      </c>
      <c r="E2609" s="20" t="str">
        <f>VLOOKUP(A2609,英雄数据表!A:C,3,0)</f>
        <v>潮汐三棱刺</v>
      </c>
      <c r="F2609" s="20">
        <f t="shared" si="171"/>
        <v>23036</v>
      </c>
      <c r="G2609" s="20">
        <f t="shared" si="172"/>
        <v>23036</v>
      </c>
      <c r="H2609" s="21" t="str">
        <f>VLOOKUP(B2609,属性中转表!A:F,6,FALSE)</f>
        <v>"hp":18000,"atk":500</v>
      </c>
      <c r="I2609" s="20" t="str">
        <f>IF(VLOOKUP(B2609,属性中转表!A:G,7,FALSE)=0,"",VLOOKUP(VLOOKUP(B2609,属性中转表!A:G,7,FALSE),属性中转表!$K$2:$P$21,6,0))&amp;IF(VLOOKUP(B2609,属性中转表!A:G,7,FALSE)&gt;=50,VLOOKUP(A2609,英雄数据表!A:K,9,0),IF(VLOOKUP(B2609,属性中转表!A:G,7,FALSE)&gt;=25,VLOOKUP(A2609,英雄数据表!A:K,5,0),""))</f>
        <v>"atk":300</v>
      </c>
      <c r="J2609" s="20" t="str">
        <f>IF(I2609="","",属性中转表!$I$1&amp;(IF(VLOOKUP(B2609,属性中转表!A:G,7,FALSE)=0,0,VLOOKUP(VLOOKUP(B2609,属性中转表!A:G,7,FALSE),属性中转表!$K$2:$P$21,4,0)))+IFERROR(VLOOKUP(A2609,英雄数据表!A:K,IF(武魂!B2609&gt;=50,10,IF(武魂!B2609&gt;=25,6)),0),0))</f>
        <v>,"dpspro":0</v>
      </c>
      <c r="K2609" s="32" t="str">
        <f t="shared" si="173"/>
        <v>"atk":300,"dpspro":0</v>
      </c>
      <c r="L2609" s="20" t="str">
        <f>IF(B2609&gt;=50,VLOOKUP(A2609,英雄数据表!A:L,11,FALSE),IF(B2609&gt;=25,VLOOKUP(A2609,英雄数据表!A:L,7,0),""))</f>
        <v/>
      </c>
      <c r="M2609" s="20" t="str">
        <f>IFERROR(VLOOKUP(B2609,属性中转表!$K$2:$O$21,5,FALSE),"")</f>
        <v/>
      </c>
      <c r="N2609" s="20" t="str">
        <f>IF(B2609=25,VLOOKUP(A2609,英雄数据表!A:L,8,FALSE),IF(B2609=50,VLOOKUP(A2609,英雄数据表!A:L,12,0),""))</f>
        <v/>
      </c>
    </row>
    <row r="2610" spans="1:14" x14ac:dyDescent="0.3">
      <c r="A2610" s="20">
        <v>23036</v>
      </c>
      <c r="B2610" s="21">
        <f t="shared" si="170"/>
        <v>9</v>
      </c>
      <c r="C2610" s="21">
        <v>5</v>
      </c>
      <c r="D2610" s="21">
        <f>VLOOKUP(A2610,英雄数据表!A:D,4,0)</f>
        <v>2</v>
      </c>
      <c r="E2610" s="20" t="str">
        <f>VLOOKUP(A2610,英雄数据表!A:C,3,0)</f>
        <v>潮汐三棱刺</v>
      </c>
      <c r="F2610" s="20">
        <f t="shared" si="171"/>
        <v>23036</v>
      </c>
      <c r="G2610" s="20">
        <f t="shared" si="172"/>
        <v>23036</v>
      </c>
      <c r="H2610" s="21" t="str">
        <f>VLOOKUP(B2610,属性中转表!A:F,6,FALSE)</f>
        <v>"hp":19800,"atk":550</v>
      </c>
      <c r="I2610" s="20" t="str">
        <f>IF(VLOOKUP(B2610,属性中转表!A:G,7,FALSE)=0,"",VLOOKUP(VLOOKUP(B2610,属性中转表!A:G,7,FALSE),属性中转表!$K$2:$P$21,6,0))&amp;IF(VLOOKUP(B2610,属性中转表!A:G,7,FALSE)&gt;=50,VLOOKUP(A2610,英雄数据表!A:K,9,0),IF(VLOOKUP(B2610,属性中转表!A:G,7,FALSE)&gt;=25,VLOOKUP(A2610,英雄数据表!A:K,5,0),""))</f>
        <v>"atk":300</v>
      </c>
      <c r="J2610" s="20" t="str">
        <f>IF(I2610="","",属性中转表!$I$1&amp;(IF(VLOOKUP(B2610,属性中转表!A:G,7,FALSE)=0,0,VLOOKUP(VLOOKUP(B2610,属性中转表!A:G,7,FALSE),属性中转表!$K$2:$P$21,4,0)))+IFERROR(VLOOKUP(A2610,英雄数据表!A:K,IF(武魂!B2610&gt;=50,10,IF(武魂!B2610&gt;=25,6)),0),0))</f>
        <v>,"dpspro":0</v>
      </c>
      <c r="K2610" s="32" t="str">
        <f t="shared" si="173"/>
        <v>"atk":300,"dpspro":0</v>
      </c>
      <c r="L2610" s="20" t="str">
        <f>IF(B2610&gt;=50,VLOOKUP(A2610,英雄数据表!A:L,11,FALSE),IF(B2610&gt;=25,VLOOKUP(A2610,英雄数据表!A:L,7,0),""))</f>
        <v/>
      </c>
      <c r="M2610" s="20" t="str">
        <f>IFERROR(VLOOKUP(B2610,属性中转表!$K$2:$O$21,5,FALSE),"")</f>
        <v/>
      </c>
      <c r="N2610" s="20" t="str">
        <f>IF(B2610=25,VLOOKUP(A2610,英雄数据表!A:L,8,FALSE),IF(B2610=50,VLOOKUP(A2610,英雄数据表!A:L,12,0),""))</f>
        <v/>
      </c>
    </row>
    <row r="2611" spans="1:14" x14ac:dyDescent="0.3">
      <c r="A2611" s="20">
        <v>23036</v>
      </c>
      <c r="B2611" s="21">
        <f t="shared" si="170"/>
        <v>10</v>
      </c>
      <c r="C2611" s="21">
        <v>5</v>
      </c>
      <c r="D2611" s="21">
        <f>VLOOKUP(A2611,英雄数据表!A:D,4,0)</f>
        <v>2</v>
      </c>
      <c r="E2611" s="20" t="str">
        <f>VLOOKUP(A2611,英雄数据表!A:C,3,0)</f>
        <v>潮汐三棱刺</v>
      </c>
      <c r="F2611" s="20">
        <f t="shared" si="171"/>
        <v>23036</v>
      </c>
      <c r="G2611" s="20">
        <f t="shared" si="172"/>
        <v>23036</v>
      </c>
      <c r="H2611" s="21" t="str">
        <f>VLOOKUP(B2611,属性中转表!A:F,6,FALSE)</f>
        <v>"hp":21600,"atk":600</v>
      </c>
      <c r="I2611" s="20" t="str">
        <f>IF(VLOOKUP(B2611,属性中转表!A:G,7,FALSE)=0,"",VLOOKUP(VLOOKUP(B2611,属性中转表!A:G,7,FALSE),属性中转表!$K$2:$P$21,6,0))&amp;IF(VLOOKUP(B2611,属性中转表!A:G,7,FALSE)&gt;=50,VLOOKUP(A2611,英雄数据表!A:K,9,0),IF(VLOOKUP(B2611,属性中转表!A:G,7,FALSE)&gt;=25,VLOOKUP(A2611,英雄数据表!A:K,5,0),""))</f>
        <v>"atk":300,"hp":5000</v>
      </c>
      <c r="J2611" s="20" t="str">
        <f>IF(I2611="","",属性中转表!$I$1&amp;(IF(VLOOKUP(B2611,属性中转表!A:G,7,FALSE)=0,0,VLOOKUP(VLOOKUP(B2611,属性中转表!A:G,7,FALSE),属性中转表!$K$2:$P$21,4,0)))+IFERROR(VLOOKUP(A2611,英雄数据表!A:K,IF(武魂!B2611&gt;=50,10,IF(武魂!B2611&gt;=25,6)),0),0))</f>
        <v>,"dpspro":0</v>
      </c>
      <c r="K2611" s="32" t="str">
        <f t="shared" si="173"/>
        <v>"atk":300,"hp":5000,"dpspro":0</v>
      </c>
      <c r="L2611" s="20" t="str">
        <f>IF(B2611&gt;=50,VLOOKUP(A2611,英雄数据表!A:L,11,FALSE),IF(B2611&gt;=25,VLOOKUP(A2611,英雄数据表!A:L,7,0),""))</f>
        <v/>
      </c>
      <c r="M2611" s="20" t="str">
        <f>IFERROR(VLOOKUP(B2611,属性中转表!$K$2:$O$21,5,FALSE),"")</f>
        <v>"hp":5000</v>
      </c>
      <c r="N2611" s="20" t="str">
        <f>IF(B2611=25,VLOOKUP(A2611,英雄数据表!A:L,8,FALSE),IF(B2611=50,VLOOKUP(A2611,英雄数据表!A:L,12,0),""))</f>
        <v/>
      </c>
    </row>
    <row r="2612" spans="1:14" x14ac:dyDescent="0.3">
      <c r="A2612" s="20">
        <v>23036</v>
      </c>
      <c r="B2612" s="21">
        <f t="shared" si="170"/>
        <v>11</v>
      </c>
      <c r="C2612" s="21">
        <v>5</v>
      </c>
      <c r="D2612" s="21">
        <f>VLOOKUP(A2612,英雄数据表!A:D,4,0)</f>
        <v>2</v>
      </c>
      <c r="E2612" s="20" t="str">
        <f>VLOOKUP(A2612,英雄数据表!A:C,3,0)</f>
        <v>潮汐三棱刺</v>
      </c>
      <c r="F2612" s="20">
        <f t="shared" si="171"/>
        <v>23036</v>
      </c>
      <c r="G2612" s="20">
        <f t="shared" si="172"/>
        <v>23036</v>
      </c>
      <c r="H2612" s="21" t="str">
        <f>VLOOKUP(B2612,属性中转表!A:F,6,FALSE)</f>
        <v>"hp":24300,"atk":675</v>
      </c>
      <c r="I2612" s="20" t="str">
        <f>IF(VLOOKUP(B2612,属性中转表!A:G,7,FALSE)=0,"",VLOOKUP(VLOOKUP(B2612,属性中转表!A:G,7,FALSE),属性中转表!$K$2:$P$21,6,0))&amp;IF(VLOOKUP(B2612,属性中转表!A:G,7,FALSE)&gt;=50,VLOOKUP(A2612,英雄数据表!A:K,9,0),IF(VLOOKUP(B2612,属性中转表!A:G,7,FALSE)&gt;=25,VLOOKUP(A2612,英雄数据表!A:K,5,0),""))</f>
        <v>"atk":300,"hp":5000</v>
      </c>
      <c r="J2612" s="20" t="str">
        <f>IF(I2612="","",属性中转表!$I$1&amp;(IF(VLOOKUP(B2612,属性中转表!A:G,7,FALSE)=0,0,VLOOKUP(VLOOKUP(B2612,属性中转表!A:G,7,FALSE),属性中转表!$K$2:$P$21,4,0)))+IFERROR(VLOOKUP(A2612,英雄数据表!A:K,IF(武魂!B2612&gt;=50,10,IF(武魂!B2612&gt;=25,6)),0),0))</f>
        <v>,"dpspro":0</v>
      </c>
      <c r="K2612" s="32" t="str">
        <f t="shared" si="173"/>
        <v>"atk":300,"hp":5000,"dpspro":0</v>
      </c>
      <c r="L2612" s="20" t="str">
        <f>IF(B2612&gt;=50,VLOOKUP(A2612,英雄数据表!A:L,11,FALSE),IF(B2612&gt;=25,VLOOKUP(A2612,英雄数据表!A:L,7,0),""))</f>
        <v/>
      </c>
      <c r="M2612" s="20" t="str">
        <f>IFERROR(VLOOKUP(B2612,属性中转表!$K$2:$O$21,5,FALSE),"")</f>
        <v/>
      </c>
      <c r="N2612" s="20" t="str">
        <f>IF(B2612=25,VLOOKUP(A2612,英雄数据表!A:L,8,FALSE),IF(B2612=50,VLOOKUP(A2612,英雄数据表!A:L,12,0),""))</f>
        <v/>
      </c>
    </row>
    <row r="2613" spans="1:14" x14ac:dyDescent="0.3">
      <c r="A2613" s="20">
        <v>23036</v>
      </c>
      <c r="B2613" s="21">
        <f t="shared" si="170"/>
        <v>12</v>
      </c>
      <c r="C2613" s="21">
        <v>5</v>
      </c>
      <c r="D2613" s="21">
        <f>VLOOKUP(A2613,英雄数据表!A:D,4,0)</f>
        <v>2</v>
      </c>
      <c r="E2613" s="20" t="str">
        <f>VLOOKUP(A2613,英雄数据表!A:C,3,0)</f>
        <v>潮汐三棱刺</v>
      </c>
      <c r="F2613" s="20">
        <f t="shared" si="171"/>
        <v>23036</v>
      </c>
      <c r="G2613" s="20">
        <f t="shared" si="172"/>
        <v>23036</v>
      </c>
      <c r="H2613" s="21" t="str">
        <f>VLOOKUP(B2613,属性中转表!A:F,6,FALSE)</f>
        <v>"hp":27000,"atk":750</v>
      </c>
      <c r="I2613" s="20" t="str">
        <f>IF(VLOOKUP(B2613,属性中转表!A:G,7,FALSE)=0,"",VLOOKUP(VLOOKUP(B2613,属性中转表!A:G,7,FALSE),属性中转表!$K$2:$P$21,6,0))&amp;IF(VLOOKUP(B2613,属性中转表!A:G,7,FALSE)&gt;=50,VLOOKUP(A2613,英雄数据表!A:K,9,0),IF(VLOOKUP(B2613,属性中转表!A:G,7,FALSE)&gt;=25,VLOOKUP(A2613,英雄数据表!A:K,5,0),""))</f>
        <v>"atk":300,"hp":5000</v>
      </c>
      <c r="J2613" s="20" t="str">
        <f>IF(I2613="","",属性中转表!$I$1&amp;(IF(VLOOKUP(B2613,属性中转表!A:G,7,FALSE)=0,0,VLOOKUP(VLOOKUP(B2613,属性中转表!A:G,7,FALSE),属性中转表!$K$2:$P$21,4,0)))+IFERROR(VLOOKUP(A2613,英雄数据表!A:K,IF(武魂!B2613&gt;=50,10,IF(武魂!B2613&gt;=25,6)),0),0))</f>
        <v>,"dpspro":0</v>
      </c>
      <c r="K2613" s="32" t="str">
        <f t="shared" si="173"/>
        <v>"atk":300,"hp":5000,"dpspro":0</v>
      </c>
      <c r="L2613" s="20" t="str">
        <f>IF(B2613&gt;=50,VLOOKUP(A2613,英雄数据表!A:L,11,FALSE),IF(B2613&gt;=25,VLOOKUP(A2613,英雄数据表!A:L,7,0),""))</f>
        <v/>
      </c>
      <c r="M2613" s="20" t="str">
        <f>IFERROR(VLOOKUP(B2613,属性中转表!$K$2:$O$21,5,FALSE),"")</f>
        <v/>
      </c>
      <c r="N2613" s="20" t="str">
        <f>IF(B2613=25,VLOOKUP(A2613,英雄数据表!A:L,8,FALSE),IF(B2613=50,VLOOKUP(A2613,英雄数据表!A:L,12,0),""))</f>
        <v/>
      </c>
    </row>
    <row r="2614" spans="1:14" x14ac:dyDescent="0.3">
      <c r="A2614" s="20">
        <v>23036</v>
      </c>
      <c r="B2614" s="21">
        <f t="shared" si="170"/>
        <v>13</v>
      </c>
      <c r="C2614" s="21">
        <v>5</v>
      </c>
      <c r="D2614" s="21">
        <f>VLOOKUP(A2614,英雄数据表!A:D,4,0)</f>
        <v>2</v>
      </c>
      <c r="E2614" s="20" t="str">
        <f>VLOOKUP(A2614,英雄数据表!A:C,3,0)</f>
        <v>潮汐三棱刺</v>
      </c>
      <c r="F2614" s="20">
        <f t="shared" si="171"/>
        <v>23036</v>
      </c>
      <c r="G2614" s="20">
        <f t="shared" si="172"/>
        <v>23036</v>
      </c>
      <c r="H2614" s="21" t="str">
        <f>VLOOKUP(B2614,属性中转表!A:F,6,FALSE)</f>
        <v>"hp":29700,"atk":825</v>
      </c>
      <c r="I2614" s="20" t="str">
        <f>IF(VLOOKUP(B2614,属性中转表!A:G,7,FALSE)=0,"",VLOOKUP(VLOOKUP(B2614,属性中转表!A:G,7,FALSE),属性中转表!$K$2:$P$21,6,0))&amp;IF(VLOOKUP(B2614,属性中转表!A:G,7,FALSE)&gt;=50,VLOOKUP(A2614,英雄数据表!A:K,9,0),IF(VLOOKUP(B2614,属性中转表!A:G,7,FALSE)&gt;=25,VLOOKUP(A2614,英雄数据表!A:K,5,0),""))</f>
        <v>"atk":300,"hp":5000</v>
      </c>
      <c r="J2614" s="20" t="str">
        <f>IF(I2614="","",属性中转表!$I$1&amp;(IF(VLOOKUP(B2614,属性中转表!A:G,7,FALSE)=0,0,VLOOKUP(VLOOKUP(B2614,属性中转表!A:G,7,FALSE),属性中转表!$K$2:$P$21,4,0)))+IFERROR(VLOOKUP(A2614,英雄数据表!A:K,IF(武魂!B2614&gt;=50,10,IF(武魂!B2614&gt;=25,6)),0),0))</f>
        <v>,"dpspro":0</v>
      </c>
      <c r="K2614" s="32" t="str">
        <f t="shared" si="173"/>
        <v>"atk":300,"hp":5000,"dpspro":0</v>
      </c>
      <c r="L2614" s="20" t="str">
        <f>IF(B2614&gt;=50,VLOOKUP(A2614,英雄数据表!A:L,11,FALSE),IF(B2614&gt;=25,VLOOKUP(A2614,英雄数据表!A:L,7,0),""))</f>
        <v/>
      </c>
      <c r="M2614" s="20" t="str">
        <f>IFERROR(VLOOKUP(B2614,属性中转表!$K$2:$O$21,5,FALSE),"")</f>
        <v/>
      </c>
      <c r="N2614" s="20" t="str">
        <f>IF(B2614=25,VLOOKUP(A2614,英雄数据表!A:L,8,FALSE),IF(B2614=50,VLOOKUP(A2614,英雄数据表!A:L,12,0),""))</f>
        <v/>
      </c>
    </row>
    <row r="2615" spans="1:14" x14ac:dyDescent="0.3">
      <c r="A2615" s="20">
        <v>23036</v>
      </c>
      <c r="B2615" s="21">
        <f t="shared" si="170"/>
        <v>14</v>
      </c>
      <c r="C2615" s="21">
        <v>5</v>
      </c>
      <c r="D2615" s="21">
        <f>VLOOKUP(A2615,英雄数据表!A:D,4,0)</f>
        <v>2</v>
      </c>
      <c r="E2615" s="20" t="str">
        <f>VLOOKUP(A2615,英雄数据表!A:C,3,0)</f>
        <v>潮汐三棱刺</v>
      </c>
      <c r="F2615" s="20">
        <f t="shared" si="171"/>
        <v>23036</v>
      </c>
      <c r="G2615" s="20">
        <f t="shared" si="172"/>
        <v>23036</v>
      </c>
      <c r="H2615" s="21" t="str">
        <f>VLOOKUP(B2615,属性中转表!A:F,6,FALSE)</f>
        <v>"hp":32400,"atk":900</v>
      </c>
      <c r="I2615" s="20" t="str">
        <f>IF(VLOOKUP(B2615,属性中转表!A:G,7,FALSE)=0,"",VLOOKUP(VLOOKUP(B2615,属性中转表!A:G,7,FALSE),属性中转表!$K$2:$P$21,6,0))&amp;IF(VLOOKUP(B2615,属性中转表!A:G,7,FALSE)&gt;=50,VLOOKUP(A2615,英雄数据表!A:K,9,0),IF(VLOOKUP(B2615,属性中转表!A:G,7,FALSE)&gt;=25,VLOOKUP(A2615,英雄数据表!A:K,5,0),""))</f>
        <v>"atk":300,"hp":5000</v>
      </c>
      <c r="J2615" s="20" t="str">
        <f>IF(I2615="","",属性中转表!$I$1&amp;(IF(VLOOKUP(B2615,属性中转表!A:G,7,FALSE)=0,0,VLOOKUP(VLOOKUP(B2615,属性中转表!A:G,7,FALSE),属性中转表!$K$2:$P$21,4,0)))+IFERROR(VLOOKUP(A2615,英雄数据表!A:K,IF(武魂!B2615&gt;=50,10,IF(武魂!B2615&gt;=25,6)),0),0))</f>
        <v>,"dpspro":0</v>
      </c>
      <c r="K2615" s="32" t="str">
        <f t="shared" si="173"/>
        <v>"atk":300,"hp":5000,"dpspro":0</v>
      </c>
      <c r="L2615" s="20" t="str">
        <f>IF(B2615&gt;=50,VLOOKUP(A2615,英雄数据表!A:L,11,FALSE),IF(B2615&gt;=25,VLOOKUP(A2615,英雄数据表!A:L,7,0),""))</f>
        <v/>
      </c>
      <c r="M2615" s="20" t="str">
        <f>IFERROR(VLOOKUP(B2615,属性中转表!$K$2:$O$21,5,FALSE),"")</f>
        <v/>
      </c>
      <c r="N2615" s="20" t="str">
        <f>IF(B2615=25,VLOOKUP(A2615,英雄数据表!A:L,8,FALSE),IF(B2615=50,VLOOKUP(A2615,英雄数据表!A:L,12,0),""))</f>
        <v/>
      </c>
    </row>
    <row r="2616" spans="1:14" x14ac:dyDescent="0.3">
      <c r="A2616" s="20">
        <v>23036</v>
      </c>
      <c r="B2616" s="21">
        <f t="shared" si="170"/>
        <v>15</v>
      </c>
      <c r="C2616" s="21">
        <v>5</v>
      </c>
      <c r="D2616" s="21">
        <f>VLOOKUP(A2616,英雄数据表!A:D,4,0)</f>
        <v>2</v>
      </c>
      <c r="E2616" s="20" t="str">
        <f>VLOOKUP(A2616,英雄数据表!A:C,3,0)</f>
        <v>潮汐三棱刺</v>
      </c>
      <c r="F2616" s="20">
        <f t="shared" si="171"/>
        <v>23036</v>
      </c>
      <c r="G2616" s="20">
        <f t="shared" si="172"/>
        <v>23036</v>
      </c>
      <c r="H2616" s="21" t="str">
        <f>VLOOKUP(B2616,属性中转表!A:F,6,FALSE)</f>
        <v>"hp":35100,"atk":975</v>
      </c>
      <c r="I2616" s="20" t="str">
        <f>IF(VLOOKUP(B2616,属性中转表!A:G,7,FALSE)=0,"",VLOOKUP(VLOOKUP(B2616,属性中转表!A:G,7,FALSE),属性中转表!$K$2:$P$21,6,0))&amp;IF(VLOOKUP(B2616,属性中转表!A:G,7,FALSE)&gt;=50,VLOOKUP(A2616,英雄数据表!A:K,9,0),IF(VLOOKUP(B2616,属性中转表!A:G,7,FALSE)&gt;=25,VLOOKUP(A2616,英雄数据表!A:K,5,0),""))</f>
        <v>"atk":300,"hp":5000,"undpspro":50</v>
      </c>
      <c r="J2616" s="20" t="str">
        <f>IF(I2616="","",属性中转表!$I$1&amp;(IF(VLOOKUP(B2616,属性中转表!A:G,7,FALSE)=0,0,VLOOKUP(VLOOKUP(B2616,属性中转表!A:G,7,FALSE),属性中转表!$K$2:$P$21,4,0)))+IFERROR(VLOOKUP(A2616,英雄数据表!A:K,IF(武魂!B2616&gt;=50,10,IF(武魂!B2616&gt;=25,6)),0),0))</f>
        <v>,"dpspro":0</v>
      </c>
      <c r="K2616" s="32" t="str">
        <f t="shared" si="173"/>
        <v>"atk":300,"hp":5000,"undpspro":50,"dpspro":0</v>
      </c>
      <c r="L2616" s="20" t="str">
        <f>IF(B2616&gt;=50,VLOOKUP(A2616,英雄数据表!A:L,11,FALSE),IF(B2616&gt;=25,VLOOKUP(A2616,英雄数据表!A:L,7,0),""))</f>
        <v/>
      </c>
      <c r="M2616" s="20" t="str">
        <f>IFERROR(VLOOKUP(B2616,属性中转表!$K$2:$O$21,5,FALSE),"")</f>
        <v>"undpspro":50</v>
      </c>
      <c r="N2616" s="20" t="str">
        <f>IF(B2616=25,VLOOKUP(A2616,英雄数据表!A:L,8,FALSE),IF(B2616=50,VLOOKUP(A2616,英雄数据表!A:L,12,0),""))</f>
        <v/>
      </c>
    </row>
    <row r="2617" spans="1:14" x14ac:dyDescent="0.3">
      <c r="A2617" s="20">
        <v>23036</v>
      </c>
      <c r="B2617" s="21">
        <f t="shared" si="170"/>
        <v>16</v>
      </c>
      <c r="C2617" s="21">
        <v>5</v>
      </c>
      <c r="D2617" s="21">
        <f>VLOOKUP(A2617,英雄数据表!A:D,4,0)</f>
        <v>2</v>
      </c>
      <c r="E2617" s="20" t="str">
        <f>VLOOKUP(A2617,英雄数据表!A:C,3,0)</f>
        <v>潮汐三棱刺</v>
      </c>
      <c r="F2617" s="20">
        <f t="shared" si="171"/>
        <v>23036</v>
      </c>
      <c r="G2617" s="20">
        <f t="shared" si="172"/>
        <v>23036</v>
      </c>
      <c r="H2617" s="21" t="str">
        <f>VLOOKUP(B2617,属性中转表!A:F,6,FALSE)</f>
        <v>"hp":37800,"atk":1050</v>
      </c>
      <c r="I2617" s="20" t="str">
        <f>IF(VLOOKUP(B2617,属性中转表!A:G,7,FALSE)=0,"",VLOOKUP(VLOOKUP(B2617,属性中转表!A:G,7,FALSE),属性中转表!$K$2:$P$21,6,0))&amp;IF(VLOOKUP(B2617,属性中转表!A:G,7,FALSE)&gt;=50,VLOOKUP(A2617,英雄数据表!A:K,9,0),IF(VLOOKUP(B2617,属性中转表!A:G,7,FALSE)&gt;=25,VLOOKUP(A2617,英雄数据表!A:K,5,0),""))</f>
        <v>"atk":300,"hp":5000,"undpspro":50</v>
      </c>
      <c r="J2617" s="20" t="str">
        <f>IF(I2617="","",属性中转表!$I$1&amp;(IF(VLOOKUP(B2617,属性中转表!A:G,7,FALSE)=0,0,VLOOKUP(VLOOKUP(B2617,属性中转表!A:G,7,FALSE),属性中转表!$K$2:$P$21,4,0)))+IFERROR(VLOOKUP(A2617,英雄数据表!A:K,IF(武魂!B2617&gt;=50,10,IF(武魂!B2617&gt;=25,6)),0),0))</f>
        <v>,"dpspro":0</v>
      </c>
      <c r="K2617" s="32" t="str">
        <f t="shared" si="173"/>
        <v>"atk":300,"hp":5000,"undpspro":50,"dpspro":0</v>
      </c>
      <c r="L2617" s="20" t="str">
        <f>IF(B2617&gt;=50,VLOOKUP(A2617,英雄数据表!A:L,11,FALSE),IF(B2617&gt;=25,VLOOKUP(A2617,英雄数据表!A:L,7,0),""))</f>
        <v/>
      </c>
      <c r="M2617" s="20" t="str">
        <f>IFERROR(VLOOKUP(B2617,属性中转表!$K$2:$O$21,5,FALSE),"")</f>
        <v/>
      </c>
      <c r="N2617" s="20" t="str">
        <f>IF(B2617=25,VLOOKUP(A2617,英雄数据表!A:L,8,FALSE),IF(B2617=50,VLOOKUP(A2617,英雄数据表!A:L,12,0),""))</f>
        <v/>
      </c>
    </row>
    <row r="2618" spans="1:14" x14ac:dyDescent="0.3">
      <c r="A2618" s="20">
        <v>23036</v>
      </c>
      <c r="B2618" s="21">
        <f t="shared" si="170"/>
        <v>17</v>
      </c>
      <c r="C2618" s="21">
        <v>5</v>
      </c>
      <c r="D2618" s="21">
        <f>VLOOKUP(A2618,英雄数据表!A:D,4,0)</f>
        <v>2</v>
      </c>
      <c r="E2618" s="20" t="str">
        <f>VLOOKUP(A2618,英雄数据表!A:C,3,0)</f>
        <v>潮汐三棱刺</v>
      </c>
      <c r="F2618" s="20">
        <f t="shared" si="171"/>
        <v>23036</v>
      </c>
      <c r="G2618" s="20">
        <f t="shared" si="172"/>
        <v>23036</v>
      </c>
      <c r="H2618" s="21" t="str">
        <f>VLOOKUP(B2618,属性中转表!A:F,6,FALSE)</f>
        <v>"hp":40500,"atk":1125</v>
      </c>
      <c r="I2618" s="20" t="str">
        <f>IF(VLOOKUP(B2618,属性中转表!A:G,7,FALSE)=0,"",VLOOKUP(VLOOKUP(B2618,属性中转表!A:G,7,FALSE),属性中转表!$K$2:$P$21,6,0))&amp;IF(VLOOKUP(B2618,属性中转表!A:G,7,FALSE)&gt;=50,VLOOKUP(A2618,英雄数据表!A:K,9,0),IF(VLOOKUP(B2618,属性中转表!A:G,7,FALSE)&gt;=25,VLOOKUP(A2618,英雄数据表!A:K,5,0),""))</f>
        <v>"atk":300,"hp":5000,"undpspro":50</v>
      </c>
      <c r="J2618" s="20" t="str">
        <f>IF(I2618="","",属性中转表!$I$1&amp;(IF(VLOOKUP(B2618,属性中转表!A:G,7,FALSE)=0,0,VLOOKUP(VLOOKUP(B2618,属性中转表!A:G,7,FALSE),属性中转表!$K$2:$P$21,4,0)))+IFERROR(VLOOKUP(A2618,英雄数据表!A:K,IF(武魂!B2618&gt;=50,10,IF(武魂!B2618&gt;=25,6)),0),0))</f>
        <v>,"dpspro":0</v>
      </c>
      <c r="K2618" s="32" t="str">
        <f t="shared" si="173"/>
        <v>"atk":300,"hp":5000,"undpspro":50,"dpspro":0</v>
      </c>
      <c r="L2618" s="20" t="str">
        <f>IF(B2618&gt;=50,VLOOKUP(A2618,英雄数据表!A:L,11,FALSE),IF(B2618&gt;=25,VLOOKUP(A2618,英雄数据表!A:L,7,0),""))</f>
        <v/>
      </c>
      <c r="M2618" s="20" t="str">
        <f>IFERROR(VLOOKUP(B2618,属性中转表!$K$2:$O$21,5,FALSE),"")</f>
        <v/>
      </c>
      <c r="N2618" s="20" t="str">
        <f>IF(B2618=25,VLOOKUP(A2618,英雄数据表!A:L,8,FALSE),IF(B2618=50,VLOOKUP(A2618,英雄数据表!A:L,12,0),""))</f>
        <v/>
      </c>
    </row>
    <row r="2619" spans="1:14" x14ac:dyDescent="0.3">
      <c r="A2619" s="20">
        <v>23036</v>
      </c>
      <c r="B2619" s="21">
        <f t="shared" si="170"/>
        <v>18</v>
      </c>
      <c r="C2619" s="21">
        <v>5</v>
      </c>
      <c r="D2619" s="21">
        <f>VLOOKUP(A2619,英雄数据表!A:D,4,0)</f>
        <v>2</v>
      </c>
      <c r="E2619" s="20" t="str">
        <f>VLOOKUP(A2619,英雄数据表!A:C,3,0)</f>
        <v>潮汐三棱刺</v>
      </c>
      <c r="F2619" s="20">
        <f t="shared" si="171"/>
        <v>23036</v>
      </c>
      <c r="G2619" s="20">
        <f t="shared" si="172"/>
        <v>23036</v>
      </c>
      <c r="H2619" s="21" t="str">
        <f>VLOOKUP(B2619,属性中转表!A:F,6,FALSE)</f>
        <v>"hp":43200,"atk":1200</v>
      </c>
      <c r="I2619" s="20" t="str">
        <f>IF(VLOOKUP(B2619,属性中转表!A:G,7,FALSE)=0,"",VLOOKUP(VLOOKUP(B2619,属性中转表!A:G,7,FALSE),属性中转表!$K$2:$P$21,6,0))&amp;IF(VLOOKUP(B2619,属性中转表!A:G,7,FALSE)&gt;=50,VLOOKUP(A2619,英雄数据表!A:K,9,0),IF(VLOOKUP(B2619,属性中转表!A:G,7,FALSE)&gt;=25,VLOOKUP(A2619,英雄数据表!A:K,5,0),""))</f>
        <v>"atk":300,"hp":5000,"undpspro":50</v>
      </c>
      <c r="J2619" s="20" t="str">
        <f>IF(I2619="","",属性中转表!$I$1&amp;(IF(VLOOKUP(B2619,属性中转表!A:G,7,FALSE)=0,0,VLOOKUP(VLOOKUP(B2619,属性中转表!A:G,7,FALSE),属性中转表!$K$2:$P$21,4,0)))+IFERROR(VLOOKUP(A2619,英雄数据表!A:K,IF(武魂!B2619&gt;=50,10,IF(武魂!B2619&gt;=25,6)),0),0))</f>
        <v>,"dpspro":0</v>
      </c>
      <c r="K2619" s="32" t="str">
        <f t="shared" si="173"/>
        <v>"atk":300,"hp":5000,"undpspro":50,"dpspro":0</v>
      </c>
      <c r="L2619" s="20" t="str">
        <f>IF(B2619&gt;=50,VLOOKUP(A2619,英雄数据表!A:L,11,FALSE),IF(B2619&gt;=25,VLOOKUP(A2619,英雄数据表!A:L,7,0),""))</f>
        <v/>
      </c>
      <c r="M2619" s="20" t="str">
        <f>IFERROR(VLOOKUP(B2619,属性中转表!$K$2:$O$21,5,FALSE),"")</f>
        <v/>
      </c>
      <c r="N2619" s="20" t="str">
        <f>IF(B2619=25,VLOOKUP(A2619,英雄数据表!A:L,8,FALSE),IF(B2619=50,VLOOKUP(A2619,英雄数据表!A:L,12,0),""))</f>
        <v/>
      </c>
    </row>
    <row r="2620" spans="1:14" x14ac:dyDescent="0.3">
      <c r="A2620" s="20">
        <v>23036</v>
      </c>
      <c r="B2620" s="21">
        <f t="shared" si="170"/>
        <v>19</v>
      </c>
      <c r="C2620" s="21">
        <v>5</v>
      </c>
      <c r="D2620" s="21">
        <f>VLOOKUP(A2620,英雄数据表!A:D,4,0)</f>
        <v>2</v>
      </c>
      <c r="E2620" s="20" t="str">
        <f>VLOOKUP(A2620,英雄数据表!A:C,3,0)</f>
        <v>潮汐三棱刺</v>
      </c>
      <c r="F2620" s="20">
        <f t="shared" si="171"/>
        <v>23036</v>
      </c>
      <c r="G2620" s="20">
        <f t="shared" si="172"/>
        <v>23036</v>
      </c>
      <c r="H2620" s="21" t="str">
        <f>VLOOKUP(B2620,属性中转表!A:F,6,FALSE)</f>
        <v>"hp":45900,"atk":1275</v>
      </c>
      <c r="I2620" s="20" t="str">
        <f>IF(VLOOKUP(B2620,属性中转表!A:G,7,FALSE)=0,"",VLOOKUP(VLOOKUP(B2620,属性中转表!A:G,7,FALSE),属性中转表!$K$2:$P$21,6,0))&amp;IF(VLOOKUP(B2620,属性中转表!A:G,7,FALSE)&gt;=50,VLOOKUP(A2620,英雄数据表!A:K,9,0),IF(VLOOKUP(B2620,属性中转表!A:G,7,FALSE)&gt;=25,VLOOKUP(A2620,英雄数据表!A:K,5,0),""))</f>
        <v>"atk":300,"hp":5000,"undpspro":50</v>
      </c>
      <c r="J2620" s="20" t="str">
        <f>IF(I2620="","",属性中转表!$I$1&amp;(IF(VLOOKUP(B2620,属性中转表!A:G,7,FALSE)=0,0,VLOOKUP(VLOOKUP(B2620,属性中转表!A:G,7,FALSE),属性中转表!$K$2:$P$21,4,0)))+IFERROR(VLOOKUP(A2620,英雄数据表!A:K,IF(武魂!B2620&gt;=50,10,IF(武魂!B2620&gt;=25,6)),0),0))</f>
        <v>,"dpspro":0</v>
      </c>
      <c r="K2620" s="32" t="str">
        <f t="shared" si="173"/>
        <v>"atk":300,"hp":5000,"undpspro":50,"dpspro":0</v>
      </c>
      <c r="L2620" s="20" t="str">
        <f>IF(B2620&gt;=50,VLOOKUP(A2620,英雄数据表!A:L,11,FALSE),IF(B2620&gt;=25,VLOOKUP(A2620,英雄数据表!A:L,7,0),""))</f>
        <v/>
      </c>
      <c r="M2620" s="20" t="str">
        <f>IFERROR(VLOOKUP(B2620,属性中转表!$K$2:$O$21,5,FALSE),"")</f>
        <v/>
      </c>
      <c r="N2620" s="20" t="str">
        <f>IF(B2620=25,VLOOKUP(A2620,英雄数据表!A:L,8,FALSE),IF(B2620=50,VLOOKUP(A2620,英雄数据表!A:L,12,0),""))</f>
        <v/>
      </c>
    </row>
    <row r="2621" spans="1:14" x14ac:dyDescent="0.3">
      <c r="A2621" s="20">
        <v>23036</v>
      </c>
      <c r="B2621" s="21">
        <f t="shared" si="170"/>
        <v>20</v>
      </c>
      <c r="C2621" s="21">
        <v>5</v>
      </c>
      <c r="D2621" s="21">
        <f>VLOOKUP(A2621,英雄数据表!A:D,4,0)</f>
        <v>2</v>
      </c>
      <c r="E2621" s="20" t="str">
        <f>VLOOKUP(A2621,英雄数据表!A:C,3,0)</f>
        <v>潮汐三棱刺</v>
      </c>
      <c r="F2621" s="20">
        <f t="shared" si="171"/>
        <v>23036</v>
      </c>
      <c r="G2621" s="20">
        <f t="shared" si="172"/>
        <v>23036</v>
      </c>
      <c r="H2621" s="21" t="str">
        <f>VLOOKUP(B2621,属性中转表!A:F,6,FALSE)</f>
        <v>"hp":48600,"atk":1350</v>
      </c>
      <c r="I2621" s="20" t="str">
        <f>IF(VLOOKUP(B2621,属性中转表!A:G,7,FALSE)=0,"",VLOOKUP(VLOOKUP(B2621,属性中转表!A:G,7,FALSE),属性中转表!$K$2:$P$21,6,0))&amp;IF(VLOOKUP(B2621,属性中转表!A:G,7,FALSE)&gt;=50,VLOOKUP(A2621,英雄数据表!A:K,9,0),IF(VLOOKUP(B2621,属性中转表!A:G,7,FALSE)&gt;=25,VLOOKUP(A2621,英雄数据表!A:K,5,0),""))</f>
        <v>"atk":300,"hp":5000,"undpspro":50</v>
      </c>
      <c r="J2621" s="20" t="str">
        <f>IF(I2621="","",属性中转表!$I$1&amp;(IF(VLOOKUP(B2621,属性中转表!A:G,7,FALSE)=0,0,VLOOKUP(VLOOKUP(B2621,属性中转表!A:G,7,FALSE),属性中转表!$K$2:$P$21,4,0)))+IFERROR(VLOOKUP(A2621,英雄数据表!A:K,IF(武魂!B2621&gt;=50,10,IF(武魂!B2621&gt;=25,6)),0),0))</f>
        <v>,"dpspro":50</v>
      </c>
      <c r="K2621" s="32" t="str">
        <f t="shared" si="173"/>
        <v>"atk":300,"hp":5000,"undpspro":50,"dpspro":50</v>
      </c>
      <c r="L2621" s="20" t="str">
        <f>IF(B2621&gt;=50,VLOOKUP(A2621,英雄数据表!A:L,11,FALSE),IF(B2621&gt;=25,VLOOKUP(A2621,英雄数据表!A:L,7,0),""))</f>
        <v/>
      </c>
      <c r="M2621" s="20" t="str">
        <f>IFERROR(VLOOKUP(B2621,属性中转表!$K$2:$O$21,5,FALSE),"")</f>
        <v>"dpspro":50</v>
      </c>
      <c r="N2621" s="20" t="str">
        <f>IF(B2621=25,VLOOKUP(A2621,英雄数据表!A:L,8,FALSE),IF(B2621=50,VLOOKUP(A2621,英雄数据表!A:L,12,0),""))</f>
        <v/>
      </c>
    </row>
    <row r="2622" spans="1:14" x14ac:dyDescent="0.3">
      <c r="A2622" s="20">
        <v>23036</v>
      </c>
      <c r="B2622" s="21">
        <f t="shared" si="170"/>
        <v>21</v>
      </c>
      <c r="C2622" s="21">
        <v>5</v>
      </c>
      <c r="D2622" s="21">
        <f>VLOOKUP(A2622,英雄数据表!A:D,4,0)</f>
        <v>2</v>
      </c>
      <c r="E2622" s="20" t="str">
        <f>VLOOKUP(A2622,英雄数据表!A:C,3,0)</f>
        <v>潮汐三棱刺</v>
      </c>
      <c r="F2622" s="20">
        <f t="shared" si="171"/>
        <v>23036</v>
      </c>
      <c r="G2622" s="20">
        <f t="shared" si="172"/>
        <v>23036</v>
      </c>
      <c r="H2622" s="21" t="str">
        <f>VLOOKUP(B2622,属性中转表!A:F,6,FALSE)</f>
        <v>"hp":52200,"atk":1450</v>
      </c>
      <c r="I2622" s="20" t="str">
        <f>IF(VLOOKUP(B2622,属性中转表!A:G,7,FALSE)=0,"",VLOOKUP(VLOOKUP(B2622,属性中转表!A:G,7,FALSE),属性中转表!$K$2:$P$21,6,0))&amp;IF(VLOOKUP(B2622,属性中转表!A:G,7,FALSE)&gt;=50,VLOOKUP(A2622,英雄数据表!A:K,9,0),IF(VLOOKUP(B2622,属性中转表!A:G,7,FALSE)&gt;=25,VLOOKUP(A2622,英雄数据表!A:K,5,0),""))</f>
        <v>"atk":300,"hp":5000,"undpspro":50</v>
      </c>
      <c r="J2622" s="20" t="str">
        <f>IF(I2622="","",属性中转表!$I$1&amp;(IF(VLOOKUP(B2622,属性中转表!A:G,7,FALSE)=0,0,VLOOKUP(VLOOKUP(B2622,属性中转表!A:G,7,FALSE),属性中转表!$K$2:$P$21,4,0)))+IFERROR(VLOOKUP(A2622,英雄数据表!A:K,IF(武魂!B2622&gt;=50,10,IF(武魂!B2622&gt;=25,6)),0),0))</f>
        <v>,"dpspro":50</v>
      </c>
      <c r="K2622" s="32" t="str">
        <f t="shared" si="173"/>
        <v>"atk":300,"hp":5000,"undpspro":50,"dpspro":50</v>
      </c>
      <c r="L2622" s="20" t="str">
        <f>IF(B2622&gt;=50,VLOOKUP(A2622,英雄数据表!A:L,11,FALSE),IF(B2622&gt;=25,VLOOKUP(A2622,英雄数据表!A:L,7,0),""))</f>
        <v/>
      </c>
      <c r="M2622" s="20" t="str">
        <f>IFERROR(VLOOKUP(B2622,属性中转表!$K$2:$O$21,5,FALSE),"")</f>
        <v/>
      </c>
      <c r="N2622" s="20" t="str">
        <f>IF(B2622=25,VLOOKUP(A2622,英雄数据表!A:L,8,FALSE),IF(B2622=50,VLOOKUP(A2622,英雄数据表!A:L,12,0),""))</f>
        <v/>
      </c>
    </row>
    <row r="2623" spans="1:14" x14ac:dyDescent="0.3">
      <c r="A2623" s="20">
        <v>23036</v>
      </c>
      <c r="B2623" s="21">
        <f t="shared" si="170"/>
        <v>22</v>
      </c>
      <c r="C2623" s="21">
        <v>5</v>
      </c>
      <c r="D2623" s="21">
        <f>VLOOKUP(A2623,英雄数据表!A:D,4,0)</f>
        <v>2</v>
      </c>
      <c r="E2623" s="20" t="str">
        <f>VLOOKUP(A2623,英雄数据表!A:C,3,0)</f>
        <v>潮汐三棱刺</v>
      </c>
      <c r="F2623" s="20">
        <f t="shared" si="171"/>
        <v>23036</v>
      </c>
      <c r="G2623" s="20">
        <f t="shared" si="172"/>
        <v>23036</v>
      </c>
      <c r="H2623" s="21" t="str">
        <f>VLOOKUP(B2623,属性中转表!A:F,6,FALSE)</f>
        <v>"hp":55800,"atk":1550</v>
      </c>
      <c r="I2623" s="20" t="str">
        <f>IF(VLOOKUP(B2623,属性中转表!A:G,7,FALSE)=0,"",VLOOKUP(VLOOKUP(B2623,属性中转表!A:G,7,FALSE),属性中转表!$K$2:$P$21,6,0))&amp;IF(VLOOKUP(B2623,属性中转表!A:G,7,FALSE)&gt;=50,VLOOKUP(A2623,英雄数据表!A:K,9,0),IF(VLOOKUP(B2623,属性中转表!A:G,7,FALSE)&gt;=25,VLOOKUP(A2623,英雄数据表!A:K,5,0),""))</f>
        <v>"atk":300,"hp":5000,"undpspro":50</v>
      </c>
      <c r="J2623" s="20" t="str">
        <f>IF(I2623="","",属性中转表!$I$1&amp;(IF(VLOOKUP(B2623,属性中转表!A:G,7,FALSE)=0,0,VLOOKUP(VLOOKUP(B2623,属性中转表!A:G,7,FALSE),属性中转表!$K$2:$P$21,4,0)))+IFERROR(VLOOKUP(A2623,英雄数据表!A:K,IF(武魂!B2623&gt;=50,10,IF(武魂!B2623&gt;=25,6)),0),0))</f>
        <v>,"dpspro":50</v>
      </c>
      <c r="K2623" s="32" t="str">
        <f t="shared" si="173"/>
        <v>"atk":300,"hp":5000,"undpspro":50,"dpspro":50</v>
      </c>
      <c r="L2623" s="20" t="str">
        <f>IF(B2623&gt;=50,VLOOKUP(A2623,英雄数据表!A:L,11,FALSE),IF(B2623&gt;=25,VLOOKUP(A2623,英雄数据表!A:L,7,0),""))</f>
        <v/>
      </c>
      <c r="M2623" s="20" t="str">
        <f>IFERROR(VLOOKUP(B2623,属性中转表!$K$2:$O$21,5,FALSE),"")</f>
        <v/>
      </c>
      <c r="N2623" s="20" t="str">
        <f>IF(B2623=25,VLOOKUP(A2623,英雄数据表!A:L,8,FALSE),IF(B2623=50,VLOOKUP(A2623,英雄数据表!A:L,12,0),""))</f>
        <v/>
      </c>
    </row>
    <row r="2624" spans="1:14" x14ac:dyDescent="0.3">
      <c r="A2624" s="20">
        <v>23036</v>
      </c>
      <c r="B2624" s="21">
        <f t="shared" si="170"/>
        <v>23</v>
      </c>
      <c r="C2624" s="21">
        <v>5</v>
      </c>
      <c r="D2624" s="21">
        <f>VLOOKUP(A2624,英雄数据表!A:D,4,0)</f>
        <v>2</v>
      </c>
      <c r="E2624" s="20" t="str">
        <f>VLOOKUP(A2624,英雄数据表!A:C,3,0)</f>
        <v>潮汐三棱刺</v>
      </c>
      <c r="F2624" s="20">
        <f t="shared" si="171"/>
        <v>23036</v>
      </c>
      <c r="G2624" s="20">
        <f t="shared" si="172"/>
        <v>23036</v>
      </c>
      <c r="H2624" s="21" t="str">
        <f>VLOOKUP(B2624,属性中转表!A:F,6,FALSE)</f>
        <v>"hp":59400,"atk":1650</v>
      </c>
      <c r="I2624" s="20" t="str">
        <f>IF(VLOOKUP(B2624,属性中转表!A:G,7,FALSE)=0,"",VLOOKUP(VLOOKUP(B2624,属性中转表!A:G,7,FALSE),属性中转表!$K$2:$P$21,6,0))&amp;IF(VLOOKUP(B2624,属性中转表!A:G,7,FALSE)&gt;=50,VLOOKUP(A2624,英雄数据表!A:K,9,0),IF(VLOOKUP(B2624,属性中转表!A:G,7,FALSE)&gt;=25,VLOOKUP(A2624,英雄数据表!A:K,5,0),""))</f>
        <v>"atk":300,"hp":5000,"undpspro":50</v>
      </c>
      <c r="J2624" s="20" t="str">
        <f>IF(I2624="","",属性中转表!$I$1&amp;(IF(VLOOKUP(B2624,属性中转表!A:G,7,FALSE)=0,0,VLOOKUP(VLOOKUP(B2624,属性中转表!A:G,7,FALSE),属性中转表!$K$2:$P$21,4,0)))+IFERROR(VLOOKUP(A2624,英雄数据表!A:K,IF(武魂!B2624&gt;=50,10,IF(武魂!B2624&gt;=25,6)),0),0))</f>
        <v>,"dpspro":50</v>
      </c>
      <c r="K2624" s="32" t="str">
        <f t="shared" si="173"/>
        <v>"atk":300,"hp":5000,"undpspro":50,"dpspro":50</v>
      </c>
      <c r="L2624" s="20" t="str">
        <f>IF(B2624&gt;=50,VLOOKUP(A2624,英雄数据表!A:L,11,FALSE),IF(B2624&gt;=25,VLOOKUP(A2624,英雄数据表!A:L,7,0),""))</f>
        <v/>
      </c>
      <c r="M2624" s="20" t="str">
        <f>IFERROR(VLOOKUP(B2624,属性中转表!$K$2:$O$21,5,FALSE),"")</f>
        <v/>
      </c>
      <c r="N2624" s="20" t="str">
        <f>IF(B2624=25,VLOOKUP(A2624,英雄数据表!A:L,8,FALSE),IF(B2624=50,VLOOKUP(A2624,英雄数据表!A:L,12,0),""))</f>
        <v/>
      </c>
    </row>
    <row r="2625" spans="1:14" x14ac:dyDescent="0.3">
      <c r="A2625" s="20">
        <v>23036</v>
      </c>
      <c r="B2625" s="21">
        <f t="shared" si="170"/>
        <v>24</v>
      </c>
      <c r="C2625" s="21">
        <v>5</v>
      </c>
      <c r="D2625" s="21">
        <f>VLOOKUP(A2625,英雄数据表!A:D,4,0)</f>
        <v>2</v>
      </c>
      <c r="E2625" s="20" t="str">
        <f>VLOOKUP(A2625,英雄数据表!A:C,3,0)</f>
        <v>潮汐三棱刺</v>
      </c>
      <c r="F2625" s="20">
        <f t="shared" si="171"/>
        <v>23036</v>
      </c>
      <c r="G2625" s="20">
        <f t="shared" si="172"/>
        <v>23036</v>
      </c>
      <c r="H2625" s="21" t="str">
        <f>VLOOKUP(B2625,属性中转表!A:F,6,FALSE)</f>
        <v>"hp":63000,"atk":1750</v>
      </c>
      <c r="I2625" s="20" t="str">
        <f>IF(VLOOKUP(B2625,属性中转表!A:G,7,FALSE)=0,"",VLOOKUP(VLOOKUP(B2625,属性中转表!A:G,7,FALSE),属性中转表!$K$2:$P$21,6,0))&amp;IF(VLOOKUP(B2625,属性中转表!A:G,7,FALSE)&gt;=50,VLOOKUP(A2625,英雄数据表!A:K,9,0),IF(VLOOKUP(B2625,属性中转表!A:G,7,FALSE)&gt;=25,VLOOKUP(A2625,英雄数据表!A:K,5,0),""))</f>
        <v>"atk":300,"hp":5000,"undpspro":50</v>
      </c>
      <c r="J2625" s="20" t="str">
        <f>IF(I2625="","",属性中转表!$I$1&amp;(IF(VLOOKUP(B2625,属性中转表!A:G,7,FALSE)=0,0,VLOOKUP(VLOOKUP(B2625,属性中转表!A:G,7,FALSE),属性中转表!$K$2:$P$21,4,0)))+IFERROR(VLOOKUP(A2625,英雄数据表!A:K,IF(武魂!B2625&gt;=50,10,IF(武魂!B2625&gt;=25,6)),0),0))</f>
        <v>,"dpspro":50</v>
      </c>
      <c r="K2625" s="32" t="str">
        <f t="shared" si="173"/>
        <v>"atk":300,"hp":5000,"undpspro":50,"dpspro":50</v>
      </c>
      <c r="L2625" s="20" t="str">
        <f>IF(B2625&gt;=50,VLOOKUP(A2625,英雄数据表!A:L,11,FALSE),IF(B2625&gt;=25,VLOOKUP(A2625,英雄数据表!A:L,7,0),""))</f>
        <v/>
      </c>
      <c r="M2625" s="20" t="str">
        <f>IFERROR(VLOOKUP(B2625,属性中转表!$K$2:$O$21,5,FALSE),"")</f>
        <v/>
      </c>
      <c r="N2625" s="20" t="str">
        <f>IF(B2625=25,VLOOKUP(A2625,英雄数据表!A:L,8,FALSE),IF(B2625=50,VLOOKUP(A2625,英雄数据表!A:L,12,0),""))</f>
        <v/>
      </c>
    </row>
    <row r="2626" spans="1:14" x14ac:dyDescent="0.3">
      <c r="A2626" s="20">
        <v>23036</v>
      </c>
      <c r="B2626" s="21">
        <f t="shared" si="170"/>
        <v>25</v>
      </c>
      <c r="C2626" s="21">
        <v>5</v>
      </c>
      <c r="D2626" s="21">
        <f>VLOOKUP(A2626,英雄数据表!A:D,4,0)</f>
        <v>2</v>
      </c>
      <c r="E2626" s="20" t="str">
        <f>VLOOKUP(A2626,英雄数据表!A:C,3,0)</f>
        <v>潮汐三棱刺</v>
      </c>
      <c r="F2626" s="20">
        <f t="shared" si="171"/>
        <v>23036</v>
      </c>
      <c r="G2626" s="20">
        <f t="shared" si="172"/>
        <v>23036</v>
      </c>
      <c r="H2626" s="21" t="str">
        <f>VLOOKUP(B2626,属性中转表!A:F,6,FALSE)</f>
        <v>"hp":66600,"atk":1850</v>
      </c>
      <c r="I2626" s="20" t="str">
        <f>IF(VLOOKUP(B2626,属性中转表!A:G,7,FALSE)=0,"",VLOOKUP(VLOOKUP(B2626,属性中转表!A:G,7,FALSE),属性中转表!$K$2:$P$21,6,0))&amp;IF(VLOOKUP(B2626,属性中转表!A:G,7,FALSE)&gt;=50,VLOOKUP(A2626,英雄数据表!A:K,9,0),IF(VLOOKUP(B2626,属性中转表!A:G,7,FALSE)&gt;=25,VLOOKUP(A2626,英雄数据表!A:K,5,0),""))</f>
        <v>"atk":300,"hp":5000,"undpspro":50</v>
      </c>
      <c r="J2626" s="20" t="str">
        <f>IF(I2626="","",属性中转表!$I$1&amp;(IF(VLOOKUP(B2626,属性中转表!A:G,7,FALSE)=0,0,VLOOKUP(VLOOKUP(B2626,属性中转表!A:G,7,FALSE),属性中转表!$K$2:$P$21,4,0)))+IFERROR(VLOOKUP(A2626,英雄数据表!A:K,IF(武魂!B2626&gt;=50,10,IF(武魂!B2626&gt;=25,6)),0),0))</f>
        <v>,"dpspro":50</v>
      </c>
      <c r="K2626" s="32" t="str">
        <f t="shared" si="173"/>
        <v>"atk":300,"hp":5000,"undpspro":50,"dpspro":50</v>
      </c>
      <c r="L2626" s="20" t="str">
        <f>IF(B2626&gt;=50,VLOOKUP(A2626,英雄数据表!A:L,11,FALSE),IF(B2626&gt;=25,VLOOKUP(A2626,英雄数据表!A:L,7,0),""))</f>
        <v>"2303601004"</v>
      </c>
      <c r="M2626" s="20" t="str">
        <f>IFERROR(VLOOKUP(B2626,属性中转表!$K$2:$O$21,5,FALSE),"")</f>
        <v/>
      </c>
      <c r="N2626" s="20" t="str">
        <f>IF(B2626=25,VLOOKUP(A2626,英雄数据表!A:L,8,FALSE),IF(B2626=50,VLOOKUP(A2626,英雄数据表!A:L,12,0),""))</f>
        <v>释放怒气技能时，将立刻恢复全体友军48%攻击的血量</v>
      </c>
    </row>
    <row r="2627" spans="1:14" x14ac:dyDescent="0.3">
      <c r="A2627" s="20">
        <v>23036</v>
      </c>
      <c r="B2627" s="21">
        <f t="shared" si="170"/>
        <v>26</v>
      </c>
      <c r="C2627" s="21">
        <v>5</v>
      </c>
      <c r="D2627" s="21">
        <f>VLOOKUP(A2627,英雄数据表!A:D,4,0)</f>
        <v>2</v>
      </c>
      <c r="E2627" s="20" t="str">
        <f>VLOOKUP(A2627,英雄数据表!A:C,3,0)</f>
        <v>潮汐三棱刺</v>
      </c>
      <c r="F2627" s="20">
        <f t="shared" si="171"/>
        <v>23036</v>
      </c>
      <c r="G2627" s="20">
        <f t="shared" si="172"/>
        <v>23036</v>
      </c>
      <c r="H2627" s="21" t="str">
        <f>VLOOKUP(B2627,属性中转表!A:F,6,FALSE)</f>
        <v>"hp":70200,"atk":1950</v>
      </c>
      <c r="I2627" s="20" t="str">
        <f>IF(VLOOKUP(B2627,属性中转表!A:G,7,FALSE)=0,"",VLOOKUP(VLOOKUP(B2627,属性中转表!A:G,7,FALSE),属性中转表!$K$2:$P$21,6,0))&amp;IF(VLOOKUP(B2627,属性中转表!A:G,7,FALSE)&gt;=50,VLOOKUP(A2627,英雄数据表!A:K,9,0),IF(VLOOKUP(B2627,属性中转表!A:G,7,FALSE)&gt;=25,VLOOKUP(A2627,英雄数据表!A:K,5,0),""))</f>
        <v>"atk":300,"hp":5000,"undpspro":50</v>
      </c>
      <c r="J2627" s="20" t="str">
        <f>IF(I2627="","",属性中转表!$I$1&amp;(IF(VLOOKUP(B2627,属性中转表!A:G,7,FALSE)=0,0,VLOOKUP(VLOOKUP(B2627,属性中转表!A:G,7,FALSE),属性中转表!$K$2:$P$21,4,0)))+IFERROR(VLOOKUP(A2627,英雄数据表!A:K,IF(武魂!B2627&gt;=50,10,IF(武魂!B2627&gt;=25,6)),0),0))</f>
        <v>,"dpspro":50</v>
      </c>
      <c r="K2627" s="32" t="str">
        <f t="shared" si="173"/>
        <v>"atk":300,"hp":5000,"undpspro":50,"dpspro":50</v>
      </c>
      <c r="L2627" s="20" t="str">
        <f>IF(B2627&gt;=50,VLOOKUP(A2627,英雄数据表!A:L,11,FALSE),IF(B2627&gt;=25,VLOOKUP(A2627,英雄数据表!A:L,7,0),""))</f>
        <v>"2303601004"</v>
      </c>
      <c r="M2627" s="20" t="str">
        <f>IFERROR(VLOOKUP(B2627,属性中转表!$K$2:$O$21,5,FALSE),"")</f>
        <v/>
      </c>
      <c r="N2627" s="20" t="str">
        <f>IF(B2627=25,VLOOKUP(A2627,英雄数据表!A:L,8,FALSE),IF(B2627=50,VLOOKUP(A2627,英雄数据表!A:L,12,0),""))</f>
        <v/>
      </c>
    </row>
    <row r="2628" spans="1:14" x14ac:dyDescent="0.3">
      <c r="A2628" s="20">
        <v>23036</v>
      </c>
      <c r="B2628" s="21">
        <f t="shared" si="170"/>
        <v>27</v>
      </c>
      <c r="C2628" s="21">
        <v>5</v>
      </c>
      <c r="D2628" s="21">
        <f>VLOOKUP(A2628,英雄数据表!A:D,4,0)</f>
        <v>2</v>
      </c>
      <c r="E2628" s="20" t="str">
        <f>VLOOKUP(A2628,英雄数据表!A:C,3,0)</f>
        <v>潮汐三棱刺</v>
      </c>
      <c r="F2628" s="20">
        <f t="shared" si="171"/>
        <v>23036</v>
      </c>
      <c r="G2628" s="20">
        <f t="shared" si="172"/>
        <v>23036</v>
      </c>
      <c r="H2628" s="21" t="str">
        <f>VLOOKUP(B2628,属性中转表!A:F,6,FALSE)</f>
        <v>"hp":73800,"atk":2050</v>
      </c>
      <c r="I2628" s="20" t="str">
        <f>IF(VLOOKUP(B2628,属性中转表!A:G,7,FALSE)=0,"",VLOOKUP(VLOOKUP(B2628,属性中转表!A:G,7,FALSE),属性中转表!$K$2:$P$21,6,0))&amp;IF(VLOOKUP(B2628,属性中转表!A:G,7,FALSE)&gt;=50,VLOOKUP(A2628,英雄数据表!A:K,9,0),IF(VLOOKUP(B2628,属性中转表!A:G,7,FALSE)&gt;=25,VLOOKUP(A2628,英雄数据表!A:K,5,0),""))</f>
        <v>"atk":300,"hp":5000,"undpspro":50</v>
      </c>
      <c r="J2628" s="20" t="str">
        <f>IF(I2628="","",属性中转表!$I$1&amp;(IF(VLOOKUP(B2628,属性中转表!A:G,7,FALSE)=0,0,VLOOKUP(VLOOKUP(B2628,属性中转表!A:G,7,FALSE),属性中转表!$K$2:$P$21,4,0)))+IFERROR(VLOOKUP(A2628,英雄数据表!A:K,IF(武魂!B2628&gt;=50,10,IF(武魂!B2628&gt;=25,6)),0),0))</f>
        <v>,"dpspro":50</v>
      </c>
      <c r="K2628" s="32" t="str">
        <f t="shared" si="173"/>
        <v>"atk":300,"hp":5000,"undpspro":50,"dpspro":50</v>
      </c>
      <c r="L2628" s="20" t="str">
        <f>IF(B2628&gt;=50,VLOOKUP(A2628,英雄数据表!A:L,11,FALSE),IF(B2628&gt;=25,VLOOKUP(A2628,英雄数据表!A:L,7,0),""))</f>
        <v>"2303601004"</v>
      </c>
      <c r="M2628" s="20" t="str">
        <f>IFERROR(VLOOKUP(B2628,属性中转表!$K$2:$O$21,5,FALSE),"")</f>
        <v/>
      </c>
      <c r="N2628" s="20" t="str">
        <f>IF(B2628=25,VLOOKUP(A2628,英雄数据表!A:L,8,FALSE),IF(B2628=50,VLOOKUP(A2628,英雄数据表!A:L,12,0),""))</f>
        <v/>
      </c>
    </row>
    <row r="2629" spans="1:14" x14ac:dyDescent="0.3">
      <c r="A2629" s="20">
        <v>23036</v>
      </c>
      <c r="B2629" s="21">
        <f t="shared" si="170"/>
        <v>28</v>
      </c>
      <c r="C2629" s="21">
        <v>5</v>
      </c>
      <c r="D2629" s="21">
        <f>VLOOKUP(A2629,英雄数据表!A:D,4,0)</f>
        <v>2</v>
      </c>
      <c r="E2629" s="20" t="str">
        <f>VLOOKUP(A2629,英雄数据表!A:C,3,0)</f>
        <v>潮汐三棱刺</v>
      </c>
      <c r="F2629" s="20">
        <f t="shared" si="171"/>
        <v>23036</v>
      </c>
      <c r="G2629" s="20">
        <f t="shared" si="172"/>
        <v>23036</v>
      </c>
      <c r="H2629" s="21" t="str">
        <f>VLOOKUP(B2629,属性中转表!A:F,6,FALSE)</f>
        <v>"hp":77400,"atk":2150</v>
      </c>
      <c r="I2629" s="20" t="str">
        <f>IF(VLOOKUP(B2629,属性中转表!A:G,7,FALSE)=0,"",VLOOKUP(VLOOKUP(B2629,属性中转表!A:G,7,FALSE),属性中转表!$K$2:$P$21,6,0))&amp;IF(VLOOKUP(B2629,属性中转表!A:G,7,FALSE)&gt;=50,VLOOKUP(A2629,英雄数据表!A:K,9,0),IF(VLOOKUP(B2629,属性中转表!A:G,7,FALSE)&gt;=25,VLOOKUP(A2629,英雄数据表!A:K,5,0),""))</f>
        <v>"atk":300,"hp":5000,"undpspro":50</v>
      </c>
      <c r="J2629" s="20" t="str">
        <f>IF(I2629="","",属性中转表!$I$1&amp;(IF(VLOOKUP(B2629,属性中转表!A:G,7,FALSE)=0,0,VLOOKUP(VLOOKUP(B2629,属性中转表!A:G,7,FALSE),属性中转表!$K$2:$P$21,4,0)))+IFERROR(VLOOKUP(A2629,英雄数据表!A:K,IF(武魂!B2629&gt;=50,10,IF(武魂!B2629&gt;=25,6)),0),0))</f>
        <v>,"dpspro":50</v>
      </c>
      <c r="K2629" s="32" t="str">
        <f t="shared" si="173"/>
        <v>"atk":300,"hp":5000,"undpspro":50,"dpspro":50</v>
      </c>
      <c r="L2629" s="20" t="str">
        <f>IF(B2629&gt;=50,VLOOKUP(A2629,英雄数据表!A:L,11,FALSE),IF(B2629&gt;=25,VLOOKUP(A2629,英雄数据表!A:L,7,0),""))</f>
        <v>"2303601004"</v>
      </c>
      <c r="M2629" s="20" t="str">
        <f>IFERROR(VLOOKUP(B2629,属性中转表!$K$2:$O$21,5,FALSE),"")</f>
        <v/>
      </c>
      <c r="N2629" s="20" t="str">
        <f>IF(B2629=25,VLOOKUP(A2629,英雄数据表!A:L,8,FALSE),IF(B2629=50,VLOOKUP(A2629,英雄数据表!A:L,12,0),""))</f>
        <v/>
      </c>
    </row>
    <row r="2630" spans="1:14" x14ac:dyDescent="0.3">
      <c r="A2630" s="20">
        <v>23036</v>
      </c>
      <c r="B2630" s="21">
        <f t="shared" si="170"/>
        <v>29</v>
      </c>
      <c r="C2630" s="21">
        <v>5</v>
      </c>
      <c r="D2630" s="21">
        <f>VLOOKUP(A2630,英雄数据表!A:D,4,0)</f>
        <v>2</v>
      </c>
      <c r="E2630" s="20" t="str">
        <f>VLOOKUP(A2630,英雄数据表!A:C,3,0)</f>
        <v>潮汐三棱刺</v>
      </c>
      <c r="F2630" s="20">
        <f t="shared" si="171"/>
        <v>23036</v>
      </c>
      <c r="G2630" s="20">
        <f t="shared" si="172"/>
        <v>23036</v>
      </c>
      <c r="H2630" s="21" t="str">
        <f>VLOOKUP(B2630,属性中转表!A:F,6,FALSE)</f>
        <v>"hp":81000,"atk":2250</v>
      </c>
      <c r="I2630" s="20" t="str">
        <f>IF(VLOOKUP(B2630,属性中转表!A:G,7,FALSE)=0,"",VLOOKUP(VLOOKUP(B2630,属性中转表!A:G,7,FALSE),属性中转表!$K$2:$P$21,6,0))&amp;IF(VLOOKUP(B2630,属性中转表!A:G,7,FALSE)&gt;=50,VLOOKUP(A2630,英雄数据表!A:K,9,0),IF(VLOOKUP(B2630,属性中转表!A:G,7,FALSE)&gt;=25,VLOOKUP(A2630,英雄数据表!A:K,5,0),""))</f>
        <v>"atk":300,"hp":5000,"undpspro":50</v>
      </c>
      <c r="J2630" s="20" t="str">
        <f>IF(I2630="","",属性中转表!$I$1&amp;(IF(VLOOKUP(B2630,属性中转表!A:G,7,FALSE)=0,0,VLOOKUP(VLOOKUP(B2630,属性中转表!A:G,7,FALSE),属性中转表!$K$2:$P$21,4,0)))+IFERROR(VLOOKUP(A2630,英雄数据表!A:K,IF(武魂!B2630&gt;=50,10,IF(武魂!B2630&gt;=25,6)),0),0))</f>
        <v>,"dpspro":50</v>
      </c>
      <c r="K2630" s="32" t="str">
        <f t="shared" si="173"/>
        <v>"atk":300,"hp":5000,"undpspro":50,"dpspro":50</v>
      </c>
      <c r="L2630" s="20" t="str">
        <f>IF(B2630&gt;=50,VLOOKUP(A2630,英雄数据表!A:L,11,FALSE),IF(B2630&gt;=25,VLOOKUP(A2630,英雄数据表!A:L,7,0),""))</f>
        <v>"2303601004"</v>
      </c>
      <c r="M2630" s="20" t="str">
        <f>IFERROR(VLOOKUP(B2630,属性中转表!$K$2:$O$21,5,FALSE),"")</f>
        <v/>
      </c>
      <c r="N2630" s="20" t="str">
        <f>IF(B2630=25,VLOOKUP(A2630,英雄数据表!A:L,8,FALSE),IF(B2630=50,VLOOKUP(A2630,英雄数据表!A:L,12,0),""))</f>
        <v/>
      </c>
    </row>
    <row r="2631" spans="1:14" x14ac:dyDescent="0.3">
      <c r="A2631" s="20">
        <v>23036</v>
      </c>
      <c r="B2631" s="21">
        <f t="shared" si="170"/>
        <v>30</v>
      </c>
      <c r="C2631" s="21">
        <v>5</v>
      </c>
      <c r="D2631" s="21">
        <f>VLOOKUP(A2631,英雄数据表!A:D,4,0)</f>
        <v>2</v>
      </c>
      <c r="E2631" s="20" t="str">
        <f>VLOOKUP(A2631,英雄数据表!A:C,3,0)</f>
        <v>潮汐三棱刺</v>
      </c>
      <c r="F2631" s="20">
        <f t="shared" si="171"/>
        <v>23036</v>
      </c>
      <c r="G2631" s="20">
        <f t="shared" si="172"/>
        <v>23036</v>
      </c>
      <c r="H2631" s="21" t="str">
        <f>VLOOKUP(B2631,属性中转表!A:F,6,FALSE)</f>
        <v>"hp":84600,"atk":2350</v>
      </c>
      <c r="I2631" s="20" t="str">
        <f>IF(VLOOKUP(B2631,属性中转表!A:G,7,FALSE)=0,"",VLOOKUP(VLOOKUP(B2631,属性中转表!A:G,7,FALSE),属性中转表!$K$2:$P$21,6,0))&amp;IF(VLOOKUP(B2631,属性中转表!A:G,7,FALSE)&gt;=50,VLOOKUP(A2631,英雄数据表!A:K,9,0),IF(VLOOKUP(B2631,属性中转表!A:G,7,FALSE)&gt;=25,VLOOKUP(A2631,英雄数据表!A:K,5,0),""))</f>
        <v>"atk":300,"hp":5000,"undpspro":100</v>
      </c>
      <c r="J2631" s="20" t="str">
        <f>IF(I2631="","",属性中转表!$I$1&amp;(IF(VLOOKUP(B2631,属性中转表!A:G,7,FALSE)=0,0,VLOOKUP(VLOOKUP(B2631,属性中转表!A:G,7,FALSE),属性中转表!$K$2:$P$21,4,0)))+IFERROR(VLOOKUP(A2631,英雄数据表!A:K,IF(武魂!B2631&gt;=50,10,IF(武魂!B2631&gt;=25,6)),0),0))</f>
        <v>,"dpspro":50</v>
      </c>
      <c r="K2631" s="32" t="str">
        <f t="shared" si="173"/>
        <v>"atk":300,"hp":5000,"undpspro":100,"dpspro":50</v>
      </c>
      <c r="L2631" s="20" t="str">
        <f>IF(B2631&gt;=50,VLOOKUP(A2631,英雄数据表!A:L,11,FALSE),IF(B2631&gt;=25,VLOOKUP(A2631,英雄数据表!A:L,7,0),""))</f>
        <v>"2303601004"</v>
      </c>
      <c r="M2631" s="20" t="str">
        <f>IFERROR(VLOOKUP(B2631,属性中转表!$K$2:$O$21,5,FALSE),"")</f>
        <v>"undpspro":50</v>
      </c>
      <c r="N2631" s="20" t="str">
        <f>IF(B2631=25,VLOOKUP(A2631,英雄数据表!A:L,8,FALSE),IF(B2631=50,VLOOKUP(A2631,英雄数据表!A:L,12,0),""))</f>
        <v/>
      </c>
    </row>
    <row r="2632" spans="1:14" x14ac:dyDescent="0.3">
      <c r="A2632" s="20">
        <v>23036</v>
      </c>
      <c r="B2632" s="21">
        <f t="shared" si="170"/>
        <v>31</v>
      </c>
      <c r="C2632" s="21">
        <v>5</v>
      </c>
      <c r="D2632" s="21">
        <f>VLOOKUP(A2632,英雄数据表!A:D,4,0)</f>
        <v>2</v>
      </c>
      <c r="E2632" s="20" t="str">
        <f>VLOOKUP(A2632,英雄数据表!A:C,3,0)</f>
        <v>潮汐三棱刺</v>
      </c>
      <c r="F2632" s="20">
        <f t="shared" si="171"/>
        <v>23036</v>
      </c>
      <c r="G2632" s="20">
        <f t="shared" si="172"/>
        <v>23036</v>
      </c>
      <c r="H2632" s="21" t="str">
        <f>VLOOKUP(B2632,属性中转表!A:F,6,FALSE)</f>
        <v>"hp":89100,"atk":2475</v>
      </c>
      <c r="I2632" s="20" t="str">
        <f>IF(VLOOKUP(B2632,属性中转表!A:G,7,FALSE)=0,"",VLOOKUP(VLOOKUP(B2632,属性中转表!A:G,7,FALSE),属性中转表!$K$2:$P$21,6,0))&amp;IF(VLOOKUP(B2632,属性中转表!A:G,7,FALSE)&gt;=50,VLOOKUP(A2632,英雄数据表!A:K,9,0),IF(VLOOKUP(B2632,属性中转表!A:G,7,FALSE)&gt;=25,VLOOKUP(A2632,英雄数据表!A:K,5,0),""))</f>
        <v>"atk":300,"hp":5000,"undpspro":100</v>
      </c>
      <c r="J2632" s="20" t="str">
        <f>IF(I2632="","",属性中转表!$I$1&amp;(IF(VLOOKUP(B2632,属性中转表!A:G,7,FALSE)=0,0,VLOOKUP(VLOOKUP(B2632,属性中转表!A:G,7,FALSE),属性中转表!$K$2:$P$21,4,0)))+IFERROR(VLOOKUP(A2632,英雄数据表!A:K,IF(武魂!B2632&gt;=50,10,IF(武魂!B2632&gt;=25,6)),0),0))</f>
        <v>,"dpspro":50</v>
      </c>
      <c r="K2632" s="32" t="str">
        <f t="shared" si="173"/>
        <v>"atk":300,"hp":5000,"undpspro":100,"dpspro":50</v>
      </c>
      <c r="L2632" s="20" t="str">
        <f>IF(B2632&gt;=50,VLOOKUP(A2632,英雄数据表!A:L,11,FALSE),IF(B2632&gt;=25,VLOOKUP(A2632,英雄数据表!A:L,7,0),""))</f>
        <v>"2303601004"</v>
      </c>
      <c r="M2632" s="20" t="str">
        <f>IFERROR(VLOOKUP(B2632,属性中转表!$K$2:$O$21,5,FALSE),"")</f>
        <v/>
      </c>
      <c r="N2632" s="20" t="str">
        <f>IF(B2632=25,VLOOKUP(A2632,英雄数据表!A:L,8,FALSE),IF(B2632=50,VLOOKUP(A2632,英雄数据表!A:L,12,0),""))</f>
        <v/>
      </c>
    </row>
    <row r="2633" spans="1:14" x14ac:dyDescent="0.3">
      <c r="A2633" s="20">
        <v>23036</v>
      </c>
      <c r="B2633" s="21">
        <f t="shared" si="170"/>
        <v>32</v>
      </c>
      <c r="C2633" s="21">
        <v>5</v>
      </c>
      <c r="D2633" s="21">
        <f>VLOOKUP(A2633,英雄数据表!A:D,4,0)</f>
        <v>2</v>
      </c>
      <c r="E2633" s="20" t="str">
        <f>VLOOKUP(A2633,英雄数据表!A:C,3,0)</f>
        <v>潮汐三棱刺</v>
      </c>
      <c r="F2633" s="20">
        <f t="shared" si="171"/>
        <v>23036</v>
      </c>
      <c r="G2633" s="20">
        <f t="shared" si="172"/>
        <v>23036</v>
      </c>
      <c r="H2633" s="21" t="str">
        <f>VLOOKUP(B2633,属性中转表!A:F,6,FALSE)</f>
        <v>"hp":93600,"atk":2600</v>
      </c>
      <c r="I2633" s="20" t="str">
        <f>IF(VLOOKUP(B2633,属性中转表!A:G,7,FALSE)=0,"",VLOOKUP(VLOOKUP(B2633,属性中转表!A:G,7,FALSE),属性中转表!$K$2:$P$21,6,0))&amp;IF(VLOOKUP(B2633,属性中转表!A:G,7,FALSE)&gt;=50,VLOOKUP(A2633,英雄数据表!A:K,9,0),IF(VLOOKUP(B2633,属性中转表!A:G,7,FALSE)&gt;=25,VLOOKUP(A2633,英雄数据表!A:K,5,0),""))</f>
        <v>"atk":300,"hp":5000,"undpspro":100</v>
      </c>
      <c r="J2633" s="20" t="str">
        <f>IF(I2633="","",属性中转表!$I$1&amp;(IF(VLOOKUP(B2633,属性中转表!A:G,7,FALSE)=0,0,VLOOKUP(VLOOKUP(B2633,属性中转表!A:G,7,FALSE),属性中转表!$K$2:$P$21,4,0)))+IFERROR(VLOOKUP(A2633,英雄数据表!A:K,IF(武魂!B2633&gt;=50,10,IF(武魂!B2633&gt;=25,6)),0),0))</f>
        <v>,"dpspro":50</v>
      </c>
      <c r="K2633" s="32" t="str">
        <f t="shared" si="173"/>
        <v>"atk":300,"hp":5000,"undpspro":100,"dpspro":50</v>
      </c>
      <c r="L2633" s="20" t="str">
        <f>IF(B2633&gt;=50,VLOOKUP(A2633,英雄数据表!A:L,11,FALSE),IF(B2633&gt;=25,VLOOKUP(A2633,英雄数据表!A:L,7,0),""))</f>
        <v>"2303601004"</v>
      </c>
      <c r="M2633" s="20" t="str">
        <f>IFERROR(VLOOKUP(B2633,属性中转表!$K$2:$O$21,5,FALSE),"")</f>
        <v/>
      </c>
      <c r="N2633" s="20" t="str">
        <f>IF(B2633=25,VLOOKUP(A2633,英雄数据表!A:L,8,FALSE),IF(B2633=50,VLOOKUP(A2633,英雄数据表!A:L,12,0),""))</f>
        <v/>
      </c>
    </row>
    <row r="2634" spans="1:14" x14ac:dyDescent="0.3">
      <c r="A2634" s="20">
        <v>23036</v>
      </c>
      <c r="B2634" s="21">
        <f t="shared" si="170"/>
        <v>33</v>
      </c>
      <c r="C2634" s="21">
        <v>5</v>
      </c>
      <c r="D2634" s="21">
        <f>VLOOKUP(A2634,英雄数据表!A:D,4,0)</f>
        <v>2</v>
      </c>
      <c r="E2634" s="20" t="str">
        <f>VLOOKUP(A2634,英雄数据表!A:C,3,0)</f>
        <v>潮汐三棱刺</v>
      </c>
      <c r="F2634" s="20">
        <f t="shared" si="171"/>
        <v>23036</v>
      </c>
      <c r="G2634" s="20">
        <f t="shared" si="172"/>
        <v>23036</v>
      </c>
      <c r="H2634" s="21" t="str">
        <f>VLOOKUP(B2634,属性中转表!A:F,6,FALSE)</f>
        <v>"hp":98100,"atk":2725</v>
      </c>
      <c r="I2634" s="20" t="str">
        <f>IF(VLOOKUP(B2634,属性中转表!A:G,7,FALSE)=0,"",VLOOKUP(VLOOKUP(B2634,属性中转表!A:G,7,FALSE),属性中转表!$K$2:$P$21,6,0))&amp;IF(VLOOKUP(B2634,属性中转表!A:G,7,FALSE)&gt;=50,VLOOKUP(A2634,英雄数据表!A:K,9,0),IF(VLOOKUP(B2634,属性中转表!A:G,7,FALSE)&gt;=25,VLOOKUP(A2634,英雄数据表!A:K,5,0),""))</f>
        <v>"atk":300,"hp":5000,"undpspro":100</v>
      </c>
      <c r="J2634" s="20" t="str">
        <f>IF(I2634="","",属性中转表!$I$1&amp;(IF(VLOOKUP(B2634,属性中转表!A:G,7,FALSE)=0,0,VLOOKUP(VLOOKUP(B2634,属性中转表!A:G,7,FALSE),属性中转表!$K$2:$P$21,4,0)))+IFERROR(VLOOKUP(A2634,英雄数据表!A:K,IF(武魂!B2634&gt;=50,10,IF(武魂!B2634&gt;=25,6)),0),0))</f>
        <v>,"dpspro":50</v>
      </c>
      <c r="K2634" s="32" t="str">
        <f t="shared" si="173"/>
        <v>"atk":300,"hp":5000,"undpspro":100,"dpspro":50</v>
      </c>
      <c r="L2634" s="20" t="str">
        <f>IF(B2634&gt;=50,VLOOKUP(A2634,英雄数据表!A:L,11,FALSE),IF(B2634&gt;=25,VLOOKUP(A2634,英雄数据表!A:L,7,0),""))</f>
        <v>"2303601004"</v>
      </c>
      <c r="M2634" s="20" t="str">
        <f>IFERROR(VLOOKUP(B2634,属性中转表!$K$2:$O$21,5,FALSE),"")</f>
        <v/>
      </c>
      <c r="N2634" s="20" t="str">
        <f>IF(B2634=25,VLOOKUP(A2634,英雄数据表!A:L,8,FALSE),IF(B2634=50,VLOOKUP(A2634,英雄数据表!A:L,12,0),""))</f>
        <v/>
      </c>
    </row>
    <row r="2635" spans="1:14" x14ac:dyDescent="0.3">
      <c r="A2635" s="20">
        <v>23036</v>
      </c>
      <c r="B2635" s="21">
        <f t="shared" si="170"/>
        <v>34</v>
      </c>
      <c r="C2635" s="21">
        <v>5</v>
      </c>
      <c r="D2635" s="21">
        <f>VLOOKUP(A2635,英雄数据表!A:D,4,0)</f>
        <v>2</v>
      </c>
      <c r="E2635" s="20" t="str">
        <f>VLOOKUP(A2635,英雄数据表!A:C,3,0)</f>
        <v>潮汐三棱刺</v>
      </c>
      <c r="F2635" s="20">
        <f t="shared" si="171"/>
        <v>23036</v>
      </c>
      <c r="G2635" s="20">
        <f t="shared" si="172"/>
        <v>23036</v>
      </c>
      <c r="H2635" s="21" t="str">
        <f>VLOOKUP(B2635,属性中转表!A:F,6,FALSE)</f>
        <v>"hp":102600,"atk":2850</v>
      </c>
      <c r="I2635" s="20" t="str">
        <f>IF(VLOOKUP(B2635,属性中转表!A:G,7,FALSE)=0,"",VLOOKUP(VLOOKUP(B2635,属性中转表!A:G,7,FALSE),属性中转表!$K$2:$P$21,6,0))&amp;IF(VLOOKUP(B2635,属性中转表!A:G,7,FALSE)&gt;=50,VLOOKUP(A2635,英雄数据表!A:K,9,0),IF(VLOOKUP(B2635,属性中转表!A:G,7,FALSE)&gt;=25,VLOOKUP(A2635,英雄数据表!A:K,5,0),""))</f>
        <v>"atk":300,"hp":5000,"undpspro":100</v>
      </c>
      <c r="J2635" s="20" t="str">
        <f>IF(I2635="","",属性中转表!$I$1&amp;(IF(VLOOKUP(B2635,属性中转表!A:G,7,FALSE)=0,0,VLOOKUP(VLOOKUP(B2635,属性中转表!A:G,7,FALSE),属性中转表!$K$2:$P$21,4,0)))+IFERROR(VLOOKUP(A2635,英雄数据表!A:K,IF(武魂!B2635&gt;=50,10,IF(武魂!B2635&gt;=25,6)),0),0))</f>
        <v>,"dpspro":50</v>
      </c>
      <c r="K2635" s="32" t="str">
        <f t="shared" si="173"/>
        <v>"atk":300,"hp":5000,"undpspro":100,"dpspro":50</v>
      </c>
      <c r="L2635" s="20" t="str">
        <f>IF(B2635&gt;=50,VLOOKUP(A2635,英雄数据表!A:L,11,FALSE),IF(B2635&gt;=25,VLOOKUP(A2635,英雄数据表!A:L,7,0),""))</f>
        <v>"2303601004"</v>
      </c>
      <c r="M2635" s="20" t="str">
        <f>IFERROR(VLOOKUP(B2635,属性中转表!$K$2:$O$21,5,FALSE),"")</f>
        <v/>
      </c>
      <c r="N2635" s="20" t="str">
        <f>IF(B2635=25,VLOOKUP(A2635,英雄数据表!A:L,8,FALSE),IF(B2635=50,VLOOKUP(A2635,英雄数据表!A:L,12,0),""))</f>
        <v/>
      </c>
    </row>
    <row r="2636" spans="1:14" x14ac:dyDescent="0.3">
      <c r="A2636" s="20">
        <v>23036</v>
      </c>
      <c r="B2636" s="21">
        <f t="shared" si="170"/>
        <v>35</v>
      </c>
      <c r="C2636" s="21">
        <v>5</v>
      </c>
      <c r="D2636" s="21">
        <f>VLOOKUP(A2636,英雄数据表!A:D,4,0)</f>
        <v>2</v>
      </c>
      <c r="E2636" s="20" t="str">
        <f>VLOOKUP(A2636,英雄数据表!A:C,3,0)</f>
        <v>潮汐三棱刺</v>
      </c>
      <c r="F2636" s="20">
        <f t="shared" si="171"/>
        <v>23036</v>
      </c>
      <c r="G2636" s="20">
        <f t="shared" si="172"/>
        <v>23036</v>
      </c>
      <c r="H2636" s="21" t="str">
        <f>VLOOKUP(B2636,属性中转表!A:F,6,FALSE)</f>
        <v>"hp":107100,"atk":2975</v>
      </c>
      <c r="I2636" s="20" t="str">
        <f>IF(VLOOKUP(B2636,属性中转表!A:G,7,FALSE)=0,"",VLOOKUP(VLOOKUP(B2636,属性中转表!A:G,7,FALSE),属性中转表!$K$2:$P$21,6,0))&amp;IF(VLOOKUP(B2636,属性中转表!A:G,7,FALSE)&gt;=50,VLOOKUP(A2636,英雄数据表!A:K,9,0),IF(VLOOKUP(B2636,属性中转表!A:G,7,FALSE)&gt;=25,VLOOKUP(A2636,英雄数据表!A:K,5,0),""))</f>
        <v>"atk":300,"hp":5000,"undpspro":100</v>
      </c>
      <c r="J2636" s="20" t="str">
        <f>IF(I2636="","",属性中转表!$I$1&amp;(IF(VLOOKUP(B2636,属性中转表!A:G,7,FALSE)=0,0,VLOOKUP(VLOOKUP(B2636,属性中转表!A:G,7,FALSE),属性中转表!$K$2:$P$21,4,0)))+IFERROR(VLOOKUP(A2636,英雄数据表!A:K,IF(武魂!B2636&gt;=50,10,IF(武魂!B2636&gt;=25,6)),0),0))</f>
        <v>,"dpspro":100</v>
      </c>
      <c r="K2636" s="32" t="str">
        <f t="shared" si="173"/>
        <v>"atk":300,"hp":5000,"undpspro":100,"dpspro":100</v>
      </c>
      <c r="L2636" s="20" t="str">
        <f>IF(B2636&gt;=50,VLOOKUP(A2636,英雄数据表!A:L,11,FALSE),IF(B2636&gt;=25,VLOOKUP(A2636,英雄数据表!A:L,7,0),""))</f>
        <v>"2303601004"</v>
      </c>
      <c r="M2636" s="20" t="str">
        <f>IFERROR(VLOOKUP(B2636,属性中转表!$K$2:$O$21,5,FALSE),"")</f>
        <v>"dpspro":50</v>
      </c>
      <c r="N2636" s="20" t="str">
        <f>IF(B2636=25,VLOOKUP(A2636,英雄数据表!A:L,8,FALSE),IF(B2636=50,VLOOKUP(A2636,英雄数据表!A:L,12,0),""))</f>
        <v/>
      </c>
    </row>
    <row r="2637" spans="1:14" x14ac:dyDescent="0.3">
      <c r="A2637" s="20">
        <v>23036</v>
      </c>
      <c r="B2637" s="21">
        <f t="shared" si="170"/>
        <v>36</v>
      </c>
      <c r="C2637" s="21">
        <v>5</v>
      </c>
      <c r="D2637" s="21">
        <f>VLOOKUP(A2637,英雄数据表!A:D,4,0)</f>
        <v>2</v>
      </c>
      <c r="E2637" s="20" t="str">
        <f>VLOOKUP(A2637,英雄数据表!A:C,3,0)</f>
        <v>潮汐三棱刺</v>
      </c>
      <c r="F2637" s="20">
        <f t="shared" si="171"/>
        <v>23036</v>
      </c>
      <c r="G2637" s="20">
        <f t="shared" si="172"/>
        <v>23036</v>
      </c>
      <c r="H2637" s="21" t="str">
        <f>VLOOKUP(B2637,属性中转表!A:F,6,FALSE)</f>
        <v>"hp":111600,"atk":3100</v>
      </c>
      <c r="I2637" s="20" t="str">
        <f>IF(VLOOKUP(B2637,属性中转表!A:G,7,FALSE)=0,"",VLOOKUP(VLOOKUP(B2637,属性中转表!A:G,7,FALSE),属性中转表!$K$2:$P$21,6,0))&amp;IF(VLOOKUP(B2637,属性中转表!A:G,7,FALSE)&gt;=50,VLOOKUP(A2637,英雄数据表!A:K,9,0),IF(VLOOKUP(B2637,属性中转表!A:G,7,FALSE)&gt;=25,VLOOKUP(A2637,英雄数据表!A:K,5,0),""))</f>
        <v>"atk":300,"hp":5000,"undpspro":100</v>
      </c>
      <c r="J2637" s="20" t="str">
        <f>IF(I2637="","",属性中转表!$I$1&amp;(IF(VLOOKUP(B2637,属性中转表!A:G,7,FALSE)=0,0,VLOOKUP(VLOOKUP(B2637,属性中转表!A:G,7,FALSE),属性中转表!$K$2:$P$21,4,0)))+IFERROR(VLOOKUP(A2637,英雄数据表!A:K,IF(武魂!B2637&gt;=50,10,IF(武魂!B2637&gt;=25,6)),0),0))</f>
        <v>,"dpspro":100</v>
      </c>
      <c r="K2637" s="32" t="str">
        <f t="shared" si="173"/>
        <v>"atk":300,"hp":5000,"undpspro":100,"dpspro":100</v>
      </c>
      <c r="L2637" s="20" t="str">
        <f>IF(B2637&gt;=50,VLOOKUP(A2637,英雄数据表!A:L,11,FALSE),IF(B2637&gt;=25,VLOOKUP(A2637,英雄数据表!A:L,7,0),""))</f>
        <v>"2303601004"</v>
      </c>
      <c r="M2637" s="20" t="str">
        <f>IFERROR(VLOOKUP(B2637,属性中转表!$K$2:$O$21,5,FALSE),"")</f>
        <v/>
      </c>
      <c r="N2637" s="20" t="str">
        <f>IF(B2637=25,VLOOKUP(A2637,英雄数据表!A:L,8,FALSE),IF(B2637=50,VLOOKUP(A2637,英雄数据表!A:L,12,0),""))</f>
        <v/>
      </c>
    </row>
    <row r="2638" spans="1:14" x14ac:dyDescent="0.3">
      <c r="A2638" s="20">
        <v>23036</v>
      </c>
      <c r="B2638" s="21">
        <f t="shared" si="170"/>
        <v>37</v>
      </c>
      <c r="C2638" s="21">
        <v>5</v>
      </c>
      <c r="D2638" s="21">
        <f>VLOOKUP(A2638,英雄数据表!A:D,4,0)</f>
        <v>2</v>
      </c>
      <c r="E2638" s="20" t="str">
        <f>VLOOKUP(A2638,英雄数据表!A:C,3,0)</f>
        <v>潮汐三棱刺</v>
      </c>
      <c r="F2638" s="20">
        <f t="shared" si="171"/>
        <v>23036</v>
      </c>
      <c r="G2638" s="20">
        <f t="shared" si="172"/>
        <v>23036</v>
      </c>
      <c r="H2638" s="21" t="str">
        <f>VLOOKUP(B2638,属性中转表!A:F,6,FALSE)</f>
        <v>"hp":116100,"atk":3225</v>
      </c>
      <c r="I2638" s="20" t="str">
        <f>IF(VLOOKUP(B2638,属性中转表!A:G,7,FALSE)=0,"",VLOOKUP(VLOOKUP(B2638,属性中转表!A:G,7,FALSE),属性中转表!$K$2:$P$21,6,0))&amp;IF(VLOOKUP(B2638,属性中转表!A:G,7,FALSE)&gt;=50,VLOOKUP(A2638,英雄数据表!A:K,9,0),IF(VLOOKUP(B2638,属性中转表!A:G,7,FALSE)&gt;=25,VLOOKUP(A2638,英雄数据表!A:K,5,0),""))</f>
        <v>"atk":300,"hp":5000,"undpspro":100</v>
      </c>
      <c r="J2638" s="20" t="str">
        <f>IF(I2638="","",属性中转表!$I$1&amp;(IF(VLOOKUP(B2638,属性中转表!A:G,7,FALSE)=0,0,VLOOKUP(VLOOKUP(B2638,属性中转表!A:G,7,FALSE),属性中转表!$K$2:$P$21,4,0)))+IFERROR(VLOOKUP(A2638,英雄数据表!A:K,IF(武魂!B2638&gt;=50,10,IF(武魂!B2638&gt;=25,6)),0),0))</f>
        <v>,"dpspro":100</v>
      </c>
      <c r="K2638" s="32" t="str">
        <f t="shared" si="173"/>
        <v>"atk":300,"hp":5000,"undpspro":100,"dpspro":100</v>
      </c>
      <c r="L2638" s="20" t="str">
        <f>IF(B2638&gt;=50,VLOOKUP(A2638,英雄数据表!A:L,11,FALSE),IF(B2638&gt;=25,VLOOKUP(A2638,英雄数据表!A:L,7,0),""))</f>
        <v>"2303601004"</v>
      </c>
      <c r="M2638" s="20" t="str">
        <f>IFERROR(VLOOKUP(B2638,属性中转表!$K$2:$O$21,5,FALSE),"")</f>
        <v/>
      </c>
      <c r="N2638" s="20" t="str">
        <f>IF(B2638=25,VLOOKUP(A2638,英雄数据表!A:L,8,FALSE),IF(B2638=50,VLOOKUP(A2638,英雄数据表!A:L,12,0),""))</f>
        <v/>
      </c>
    </row>
    <row r="2639" spans="1:14" x14ac:dyDescent="0.3">
      <c r="A2639" s="20">
        <v>23036</v>
      </c>
      <c r="B2639" s="21">
        <f t="shared" si="170"/>
        <v>38</v>
      </c>
      <c r="C2639" s="21">
        <v>5</v>
      </c>
      <c r="D2639" s="21">
        <f>VLOOKUP(A2639,英雄数据表!A:D,4,0)</f>
        <v>2</v>
      </c>
      <c r="E2639" s="20" t="str">
        <f>VLOOKUP(A2639,英雄数据表!A:C,3,0)</f>
        <v>潮汐三棱刺</v>
      </c>
      <c r="F2639" s="20">
        <f t="shared" si="171"/>
        <v>23036</v>
      </c>
      <c r="G2639" s="20">
        <f t="shared" si="172"/>
        <v>23036</v>
      </c>
      <c r="H2639" s="21" t="str">
        <f>VLOOKUP(B2639,属性中转表!A:F,6,FALSE)</f>
        <v>"hp":120600,"atk":3350</v>
      </c>
      <c r="I2639" s="20" t="str">
        <f>IF(VLOOKUP(B2639,属性中转表!A:G,7,FALSE)=0,"",VLOOKUP(VLOOKUP(B2639,属性中转表!A:G,7,FALSE),属性中转表!$K$2:$P$21,6,0))&amp;IF(VLOOKUP(B2639,属性中转表!A:G,7,FALSE)&gt;=50,VLOOKUP(A2639,英雄数据表!A:K,9,0),IF(VLOOKUP(B2639,属性中转表!A:G,7,FALSE)&gt;=25,VLOOKUP(A2639,英雄数据表!A:K,5,0),""))</f>
        <v>"atk":300,"hp":5000,"undpspro":100</v>
      </c>
      <c r="J2639" s="20" t="str">
        <f>IF(I2639="","",属性中转表!$I$1&amp;(IF(VLOOKUP(B2639,属性中转表!A:G,7,FALSE)=0,0,VLOOKUP(VLOOKUP(B2639,属性中转表!A:G,7,FALSE),属性中转表!$K$2:$P$21,4,0)))+IFERROR(VLOOKUP(A2639,英雄数据表!A:K,IF(武魂!B2639&gt;=50,10,IF(武魂!B2639&gt;=25,6)),0),0))</f>
        <v>,"dpspro":100</v>
      </c>
      <c r="K2639" s="32" t="str">
        <f t="shared" si="173"/>
        <v>"atk":300,"hp":5000,"undpspro":100,"dpspro":100</v>
      </c>
      <c r="L2639" s="20" t="str">
        <f>IF(B2639&gt;=50,VLOOKUP(A2639,英雄数据表!A:L,11,FALSE),IF(B2639&gt;=25,VLOOKUP(A2639,英雄数据表!A:L,7,0),""))</f>
        <v>"2303601004"</v>
      </c>
      <c r="M2639" s="20" t="str">
        <f>IFERROR(VLOOKUP(B2639,属性中转表!$K$2:$O$21,5,FALSE),"")</f>
        <v/>
      </c>
      <c r="N2639" s="20" t="str">
        <f>IF(B2639=25,VLOOKUP(A2639,英雄数据表!A:L,8,FALSE),IF(B2639=50,VLOOKUP(A2639,英雄数据表!A:L,12,0),""))</f>
        <v/>
      </c>
    </row>
    <row r="2640" spans="1:14" x14ac:dyDescent="0.3">
      <c r="A2640" s="20">
        <v>23036</v>
      </c>
      <c r="B2640" s="21">
        <f t="shared" si="170"/>
        <v>39</v>
      </c>
      <c r="C2640" s="21">
        <v>5</v>
      </c>
      <c r="D2640" s="21">
        <f>VLOOKUP(A2640,英雄数据表!A:D,4,0)</f>
        <v>2</v>
      </c>
      <c r="E2640" s="20" t="str">
        <f>VLOOKUP(A2640,英雄数据表!A:C,3,0)</f>
        <v>潮汐三棱刺</v>
      </c>
      <c r="F2640" s="20">
        <f t="shared" si="171"/>
        <v>23036</v>
      </c>
      <c r="G2640" s="20">
        <f t="shared" si="172"/>
        <v>23036</v>
      </c>
      <c r="H2640" s="21" t="str">
        <f>VLOOKUP(B2640,属性中转表!A:F,6,FALSE)</f>
        <v>"hp":125100,"atk":3475</v>
      </c>
      <c r="I2640" s="20" t="str">
        <f>IF(VLOOKUP(B2640,属性中转表!A:G,7,FALSE)=0,"",VLOOKUP(VLOOKUP(B2640,属性中转表!A:G,7,FALSE),属性中转表!$K$2:$P$21,6,0))&amp;IF(VLOOKUP(B2640,属性中转表!A:G,7,FALSE)&gt;=50,VLOOKUP(A2640,英雄数据表!A:K,9,0),IF(VLOOKUP(B2640,属性中转表!A:G,7,FALSE)&gt;=25,VLOOKUP(A2640,英雄数据表!A:K,5,0),""))</f>
        <v>"atk":300,"hp":5000,"undpspro":100</v>
      </c>
      <c r="J2640" s="20" t="str">
        <f>IF(I2640="","",属性中转表!$I$1&amp;(IF(VLOOKUP(B2640,属性中转表!A:G,7,FALSE)=0,0,VLOOKUP(VLOOKUP(B2640,属性中转表!A:G,7,FALSE),属性中转表!$K$2:$P$21,4,0)))+IFERROR(VLOOKUP(A2640,英雄数据表!A:K,IF(武魂!B2640&gt;=50,10,IF(武魂!B2640&gt;=25,6)),0),0))</f>
        <v>,"dpspro":100</v>
      </c>
      <c r="K2640" s="32" t="str">
        <f t="shared" si="173"/>
        <v>"atk":300,"hp":5000,"undpspro":100,"dpspro":100</v>
      </c>
      <c r="L2640" s="20" t="str">
        <f>IF(B2640&gt;=50,VLOOKUP(A2640,英雄数据表!A:L,11,FALSE),IF(B2640&gt;=25,VLOOKUP(A2640,英雄数据表!A:L,7,0),""))</f>
        <v>"2303601004"</v>
      </c>
      <c r="M2640" s="20" t="str">
        <f>IFERROR(VLOOKUP(B2640,属性中转表!$K$2:$O$21,5,FALSE),"")</f>
        <v/>
      </c>
      <c r="N2640" s="20" t="str">
        <f>IF(B2640=25,VLOOKUP(A2640,英雄数据表!A:L,8,FALSE),IF(B2640=50,VLOOKUP(A2640,英雄数据表!A:L,12,0),""))</f>
        <v/>
      </c>
    </row>
    <row r="2641" spans="1:14" x14ac:dyDescent="0.3">
      <c r="A2641" s="20">
        <v>23036</v>
      </c>
      <c r="B2641" s="21">
        <f t="shared" si="170"/>
        <v>40</v>
      </c>
      <c r="C2641" s="21">
        <v>5</v>
      </c>
      <c r="D2641" s="21">
        <f>VLOOKUP(A2641,英雄数据表!A:D,4,0)</f>
        <v>2</v>
      </c>
      <c r="E2641" s="20" t="str">
        <f>VLOOKUP(A2641,英雄数据表!A:C,3,0)</f>
        <v>潮汐三棱刺</v>
      </c>
      <c r="F2641" s="20">
        <f t="shared" si="171"/>
        <v>23036</v>
      </c>
      <c r="G2641" s="20">
        <f t="shared" si="172"/>
        <v>23036</v>
      </c>
      <c r="H2641" s="21" t="str">
        <f>VLOOKUP(B2641,属性中转表!A:F,6,FALSE)</f>
        <v>"hp":129600,"atk":3600</v>
      </c>
      <c r="I2641" s="20" t="str">
        <f>IF(VLOOKUP(B2641,属性中转表!A:G,7,FALSE)=0,"",VLOOKUP(VLOOKUP(B2641,属性中转表!A:G,7,FALSE),属性中转表!$K$2:$P$21,6,0))&amp;IF(VLOOKUP(B2641,属性中转表!A:G,7,FALSE)&gt;=50,VLOOKUP(A2641,英雄数据表!A:K,9,0),IF(VLOOKUP(B2641,属性中转表!A:G,7,FALSE)&gt;=25,VLOOKUP(A2641,英雄数据表!A:K,5,0),""))</f>
        <v>"atk":300,"hp":5000,"undpspro":100,"pvpdpspro":50</v>
      </c>
      <c r="J2641" s="20" t="str">
        <f>IF(I2641="","",属性中转表!$I$1&amp;(IF(VLOOKUP(B2641,属性中转表!A:G,7,FALSE)=0,0,VLOOKUP(VLOOKUP(B2641,属性中转表!A:G,7,FALSE),属性中转表!$K$2:$P$21,4,0)))+IFERROR(VLOOKUP(A2641,英雄数据表!A:K,IF(武魂!B2641&gt;=50,10,IF(武魂!B2641&gt;=25,6)),0),0))</f>
        <v>,"dpspro":100</v>
      </c>
      <c r="K2641" s="32" t="str">
        <f t="shared" si="173"/>
        <v>"atk":300,"hp":5000,"undpspro":100,"pvpdpspro":50,"dpspro":100</v>
      </c>
      <c r="L2641" s="20" t="str">
        <f>IF(B2641&gt;=50,VLOOKUP(A2641,英雄数据表!A:L,11,FALSE),IF(B2641&gt;=25,VLOOKUP(A2641,英雄数据表!A:L,7,0),""))</f>
        <v>"2303601004"</v>
      </c>
      <c r="M2641" s="20" t="str">
        <f>IFERROR(VLOOKUP(B2641,属性中转表!$K$2:$O$21,5,FALSE),"")</f>
        <v>"pvpdpspro":50</v>
      </c>
      <c r="N2641" s="20" t="str">
        <f>IF(B2641=25,VLOOKUP(A2641,英雄数据表!A:L,8,FALSE),IF(B2641=50,VLOOKUP(A2641,英雄数据表!A:L,12,0),""))</f>
        <v/>
      </c>
    </row>
    <row r="2642" spans="1:14" x14ac:dyDescent="0.3">
      <c r="A2642" s="20">
        <v>23036</v>
      </c>
      <c r="B2642" s="21">
        <f t="shared" si="170"/>
        <v>41</v>
      </c>
      <c r="C2642" s="21">
        <v>5</v>
      </c>
      <c r="D2642" s="21">
        <f>VLOOKUP(A2642,英雄数据表!A:D,4,0)</f>
        <v>2</v>
      </c>
      <c r="E2642" s="20" t="str">
        <f>VLOOKUP(A2642,英雄数据表!A:C,3,0)</f>
        <v>潮汐三棱刺</v>
      </c>
      <c r="F2642" s="20">
        <f t="shared" si="171"/>
        <v>23036</v>
      </c>
      <c r="G2642" s="20">
        <f t="shared" si="172"/>
        <v>23036</v>
      </c>
      <c r="H2642" s="21" t="str">
        <f>VLOOKUP(B2642,属性中转表!A:F,6,FALSE)</f>
        <v>"hp":135000,"atk":3750</v>
      </c>
      <c r="I2642" s="20" t="str">
        <f>IF(VLOOKUP(B2642,属性中转表!A:G,7,FALSE)=0,"",VLOOKUP(VLOOKUP(B2642,属性中转表!A:G,7,FALSE),属性中转表!$K$2:$P$21,6,0))&amp;IF(VLOOKUP(B2642,属性中转表!A:G,7,FALSE)&gt;=50,VLOOKUP(A2642,英雄数据表!A:K,9,0),IF(VLOOKUP(B2642,属性中转表!A:G,7,FALSE)&gt;=25,VLOOKUP(A2642,英雄数据表!A:K,5,0),""))</f>
        <v>"atk":300,"hp":5000,"undpspro":100,"pvpdpspro":50</v>
      </c>
      <c r="J2642" s="20" t="str">
        <f>IF(I2642="","",属性中转表!$I$1&amp;(IF(VLOOKUP(B2642,属性中转表!A:G,7,FALSE)=0,0,VLOOKUP(VLOOKUP(B2642,属性中转表!A:G,7,FALSE),属性中转表!$K$2:$P$21,4,0)))+IFERROR(VLOOKUP(A2642,英雄数据表!A:K,IF(武魂!B2642&gt;=50,10,IF(武魂!B2642&gt;=25,6)),0),0))</f>
        <v>,"dpspro":100</v>
      </c>
      <c r="K2642" s="32" t="str">
        <f t="shared" si="173"/>
        <v>"atk":300,"hp":5000,"undpspro":100,"pvpdpspro":50,"dpspro":100</v>
      </c>
      <c r="L2642" s="20" t="str">
        <f>IF(B2642&gt;=50,VLOOKUP(A2642,英雄数据表!A:L,11,FALSE),IF(B2642&gt;=25,VLOOKUP(A2642,英雄数据表!A:L,7,0),""))</f>
        <v>"2303601004"</v>
      </c>
      <c r="M2642" s="20" t="str">
        <f>IFERROR(VLOOKUP(B2642,属性中转表!$K$2:$O$21,5,FALSE),"")</f>
        <v/>
      </c>
      <c r="N2642" s="20" t="str">
        <f>IF(B2642=25,VLOOKUP(A2642,英雄数据表!A:L,8,FALSE),IF(B2642=50,VLOOKUP(A2642,英雄数据表!A:L,12,0),""))</f>
        <v/>
      </c>
    </row>
    <row r="2643" spans="1:14" x14ac:dyDescent="0.3">
      <c r="A2643" s="20">
        <v>23036</v>
      </c>
      <c r="B2643" s="21">
        <f t="shared" ref="B2643:B2701" si="174">IF(A2643=A2642,B2642+1,1)</f>
        <v>42</v>
      </c>
      <c r="C2643" s="21">
        <v>5</v>
      </c>
      <c r="D2643" s="21">
        <f>VLOOKUP(A2643,英雄数据表!A:D,4,0)</f>
        <v>2</v>
      </c>
      <c r="E2643" s="20" t="str">
        <f>VLOOKUP(A2643,英雄数据表!A:C,3,0)</f>
        <v>潮汐三棱刺</v>
      </c>
      <c r="F2643" s="20">
        <f t="shared" ref="F2643:F2701" si="175">A2643</f>
        <v>23036</v>
      </c>
      <c r="G2643" s="20">
        <f t="shared" ref="G2643:G2701" si="176">A2643</f>
        <v>23036</v>
      </c>
      <c r="H2643" s="21" t="str">
        <f>VLOOKUP(B2643,属性中转表!A:F,6,FALSE)</f>
        <v>"hp":140400,"atk":3900</v>
      </c>
      <c r="I2643" s="20" t="str">
        <f>IF(VLOOKUP(B2643,属性中转表!A:G,7,FALSE)=0,"",VLOOKUP(VLOOKUP(B2643,属性中转表!A:G,7,FALSE),属性中转表!$K$2:$P$21,6,0))&amp;IF(VLOOKUP(B2643,属性中转表!A:G,7,FALSE)&gt;=50,VLOOKUP(A2643,英雄数据表!A:K,9,0),IF(VLOOKUP(B2643,属性中转表!A:G,7,FALSE)&gt;=25,VLOOKUP(A2643,英雄数据表!A:K,5,0),""))</f>
        <v>"atk":300,"hp":5000,"undpspro":100,"pvpdpspro":50</v>
      </c>
      <c r="J2643" s="20" t="str">
        <f>IF(I2643="","",属性中转表!$I$1&amp;(IF(VLOOKUP(B2643,属性中转表!A:G,7,FALSE)=0,0,VLOOKUP(VLOOKUP(B2643,属性中转表!A:G,7,FALSE),属性中转表!$K$2:$P$21,4,0)))+IFERROR(VLOOKUP(A2643,英雄数据表!A:K,IF(武魂!B2643&gt;=50,10,IF(武魂!B2643&gt;=25,6)),0),0))</f>
        <v>,"dpspro":100</v>
      </c>
      <c r="K2643" s="32" t="str">
        <f t="shared" ref="K2643:K2706" si="177">I2643&amp;J2643</f>
        <v>"atk":300,"hp":5000,"undpspro":100,"pvpdpspro":50,"dpspro":100</v>
      </c>
      <c r="L2643" s="20" t="str">
        <f>IF(B2643&gt;=50,VLOOKUP(A2643,英雄数据表!A:L,11,FALSE),IF(B2643&gt;=25,VLOOKUP(A2643,英雄数据表!A:L,7,0),""))</f>
        <v>"2303601004"</v>
      </c>
      <c r="M2643" s="20" t="str">
        <f>IFERROR(VLOOKUP(B2643,属性中转表!$K$2:$O$21,5,FALSE),"")</f>
        <v/>
      </c>
      <c r="N2643" s="20" t="str">
        <f>IF(B2643=25,VLOOKUP(A2643,英雄数据表!A:L,8,FALSE),IF(B2643=50,VLOOKUP(A2643,英雄数据表!A:L,12,0),""))</f>
        <v/>
      </c>
    </row>
    <row r="2644" spans="1:14" x14ac:dyDescent="0.3">
      <c r="A2644" s="20">
        <v>23036</v>
      </c>
      <c r="B2644" s="21">
        <f t="shared" si="174"/>
        <v>43</v>
      </c>
      <c r="C2644" s="21">
        <v>5</v>
      </c>
      <c r="D2644" s="21">
        <f>VLOOKUP(A2644,英雄数据表!A:D,4,0)</f>
        <v>2</v>
      </c>
      <c r="E2644" s="20" t="str">
        <f>VLOOKUP(A2644,英雄数据表!A:C,3,0)</f>
        <v>潮汐三棱刺</v>
      </c>
      <c r="F2644" s="20">
        <f t="shared" si="175"/>
        <v>23036</v>
      </c>
      <c r="G2644" s="20">
        <f t="shared" si="176"/>
        <v>23036</v>
      </c>
      <c r="H2644" s="21" t="str">
        <f>VLOOKUP(B2644,属性中转表!A:F,6,FALSE)</f>
        <v>"hp":145800,"atk":4050</v>
      </c>
      <c r="I2644" s="20" t="str">
        <f>IF(VLOOKUP(B2644,属性中转表!A:G,7,FALSE)=0,"",VLOOKUP(VLOOKUP(B2644,属性中转表!A:G,7,FALSE),属性中转表!$K$2:$P$21,6,0))&amp;IF(VLOOKUP(B2644,属性中转表!A:G,7,FALSE)&gt;=50,VLOOKUP(A2644,英雄数据表!A:K,9,0),IF(VLOOKUP(B2644,属性中转表!A:G,7,FALSE)&gt;=25,VLOOKUP(A2644,英雄数据表!A:K,5,0),""))</f>
        <v>"atk":300,"hp":5000,"undpspro":100,"pvpdpspro":50</v>
      </c>
      <c r="J2644" s="20" t="str">
        <f>IF(I2644="","",属性中转表!$I$1&amp;(IF(VLOOKUP(B2644,属性中转表!A:G,7,FALSE)=0,0,VLOOKUP(VLOOKUP(B2644,属性中转表!A:G,7,FALSE),属性中转表!$K$2:$P$21,4,0)))+IFERROR(VLOOKUP(A2644,英雄数据表!A:K,IF(武魂!B2644&gt;=50,10,IF(武魂!B2644&gt;=25,6)),0),0))</f>
        <v>,"dpspro":100</v>
      </c>
      <c r="K2644" s="32" t="str">
        <f t="shared" si="177"/>
        <v>"atk":300,"hp":5000,"undpspro":100,"pvpdpspro":50,"dpspro":100</v>
      </c>
      <c r="L2644" s="20" t="str">
        <f>IF(B2644&gt;=50,VLOOKUP(A2644,英雄数据表!A:L,11,FALSE),IF(B2644&gt;=25,VLOOKUP(A2644,英雄数据表!A:L,7,0),""))</f>
        <v>"2303601004"</v>
      </c>
      <c r="M2644" s="20" t="str">
        <f>IFERROR(VLOOKUP(B2644,属性中转表!$K$2:$O$21,5,FALSE),"")</f>
        <v/>
      </c>
      <c r="N2644" s="20" t="str">
        <f>IF(B2644=25,VLOOKUP(A2644,英雄数据表!A:L,8,FALSE),IF(B2644=50,VLOOKUP(A2644,英雄数据表!A:L,12,0),""))</f>
        <v/>
      </c>
    </row>
    <row r="2645" spans="1:14" x14ac:dyDescent="0.3">
      <c r="A2645" s="20">
        <v>23036</v>
      </c>
      <c r="B2645" s="21">
        <f t="shared" si="174"/>
        <v>44</v>
      </c>
      <c r="C2645" s="21">
        <v>5</v>
      </c>
      <c r="D2645" s="21">
        <f>VLOOKUP(A2645,英雄数据表!A:D,4,0)</f>
        <v>2</v>
      </c>
      <c r="E2645" s="20" t="str">
        <f>VLOOKUP(A2645,英雄数据表!A:C,3,0)</f>
        <v>潮汐三棱刺</v>
      </c>
      <c r="F2645" s="20">
        <f t="shared" si="175"/>
        <v>23036</v>
      </c>
      <c r="G2645" s="20">
        <f t="shared" si="176"/>
        <v>23036</v>
      </c>
      <c r="H2645" s="21" t="str">
        <f>VLOOKUP(B2645,属性中转表!A:F,6,FALSE)</f>
        <v>"hp":151200,"atk":4200</v>
      </c>
      <c r="I2645" s="20" t="str">
        <f>IF(VLOOKUP(B2645,属性中转表!A:G,7,FALSE)=0,"",VLOOKUP(VLOOKUP(B2645,属性中转表!A:G,7,FALSE),属性中转表!$K$2:$P$21,6,0))&amp;IF(VLOOKUP(B2645,属性中转表!A:G,7,FALSE)&gt;=50,VLOOKUP(A2645,英雄数据表!A:K,9,0),IF(VLOOKUP(B2645,属性中转表!A:G,7,FALSE)&gt;=25,VLOOKUP(A2645,英雄数据表!A:K,5,0),""))</f>
        <v>"atk":300,"hp":5000,"undpspro":100,"pvpdpspro":50</v>
      </c>
      <c r="J2645" s="20" t="str">
        <f>IF(I2645="","",属性中转表!$I$1&amp;(IF(VLOOKUP(B2645,属性中转表!A:G,7,FALSE)=0,0,VLOOKUP(VLOOKUP(B2645,属性中转表!A:G,7,FALSE),属性中转表!$K$2:$P$21,4,0)))+IFERROR(VLOOKUP(A2645,英雄数据表!A:K,IF(武魂!B2645&gt;=50,10,IF(武魂!B2645&gt;=25,6)),0),0))</f>
        <v>,"dpspro":100</v>
      </c>
      <c r="K2645" s="32" t="str">
        <f t="shared" si="177"/>
        <v>"atk":300,"hp":5000,"undpspro":100,"pvpdpspro":50,"dpspro":100</v>
      </c>
      <c r="L2645" s="20" t="str">
        <f>IF(B2645&gt;=50,VLOOKUP(A2645,英雄数据表!A:L,11,FALSE),IF(B2645&gt;=25,VLOOKUP(A2645,英雄数据表!A:L,7,0),""))</f>
        <v>"2303601004"</v>
      </c>
      <c r="M2645" s="20" t="str">
        <f>IFERROR(VLOOKUP(B2645,属性中转表!$K$2:$O$21,5,FALSE),"")</f>
        <v/>
      </c>
      <c r="N2645" s="20" t="str">
        <f>IF(B2645=25,VLOOKUP(A2645,英雄数据表!A:L,8,FALSE),IF(B2645=50,VLOOKUP(A2645,英雄数据表!A:L,12,0),""))</f>
        <v/>
      </c>
    </row>
    <row r="2646" spans="1:14" x14ac:dyDescent="0.3">
      <c r="A2646" s="20">
        <v>23036</v>
      </c>
      <c r="B2646" s="21">
        <f t="shared" si="174"/>
        <v>45</v>
      </c>
      <c r="C2646" s="21">
        <v>5</v>
      </c>
      <c r="D2646" s="21">
        <f>VLOOKUP(A2646,英雄数据表!A:D,4,0)</f>
        <v>2</v>
      </c>
      <c r="E2646" s="20" t="str">
        <f>VLOOKUP(A2646,英雄数据表!A:C,3,0)</f>
        <v>潮汐三棱刺</v>
      </c>
      <c r="F2646" s="20">
        <f t="shared" si="175"/>
        <v>23036</v>
      </c>
      <c r="G2646" s="20">
        <f t="shared" si="176"/>
        <v>23036</v>
      </c>
      <c r="H2646" s="21" t="str">
        <f>VLOOKUP(B2646,属性中转表!A:F,6,FALSE)</f>
        <v>"hp":156600,"atk":4350</v>
      </c>
      <c r="I2646" s="20" t="str">
        <f>IF(VLOOKUP(B2646,属性中转表!A:G,7,FALSE)=0,"",VLOOKUP(VLOOKUP(B2646,属性中转表!A:G,7,FALSE),属性中转表!$K$2:$P$21,6,0))&amp;IF(VLOOKUP(B2646,属性中转表!A:G,7,FALSE)&gt;=50,VLOOKUP(A2646,英雄数据表!A:K,9,0),IF(VLOOKUP(B2646,属性中转表!A:G,7,FALSE)&gt;=25,VLOOKUP(A2646,英雄数据表!A:K,5,0),""))</f>
        <v>"atk":300,"hp":5000,"undpspro":100,"pvpdpspro":50,"pvpundpspro":50</v>
      </c>
      <c r="J2646" s="20" t="str">
        <f>IF(I2646="","",属性中转表!$I$1&amp;(IF(VLOOKUP(B2646,属性中转表!A:G,7,FALSE)=0,0,VLOOKUP(VLOOKUP(B2646,属性中转表!A:G,7,FALSE),属性中转表!$K$2:$P$21,4,0)))+IFERROR(VLOOKUP(A2646,英雄数据表!A:K,IF(武魂!B2646&gt;=50,10,IF(武魂!B2646&gt;=25,6)),0),0))</f>
        <v>,"dpspro":100</v>
      </c>
      <c r="K2646" s="32" t="str">
        <f t="shared" si="177"/>
        <v>"atk":300,"hp":5000,"undpspro":100,"pvpdpspro":50,"pvpundpspro":50,"dpspro":100</v>
      </c>
      <c r="L2646" s="20" t="str">
        <f>IF(B2646&gt;=50,VLOOKUP(A2646,英雄数据表!A:L,11,FALSE),IF(B2646&gt;=25,VLOOKUP(A2646,英雄数据表!A:L,7,0),""))</f>
        <v>"2303601004"</v>
      </c>
      <c r="M2646" s="20" t="str">
        <f>IFERROR(VLOOKUP(B2646,属性中转表!$K$2:$O$21,5,FALSE),"")</f>
        <v>"pvpundpspro":50</v>
      </c>
      <c r="N2646" s="20" t="str">
        <f>IF(B2646=25,VLOOKUP(A2646,英雄数据表!A:L,8,FALSE),IF(B2646=50,VLOOKUP(A2646,英雄数据表!A:L,12,0),""))</f>
        <v/>
      </c>
    </row>
    <row r="2647" spans="1:14" x14ac:dyDescent="0.3">
      <c r="A2647" s="20">
        <v>23036</v>
      </c>
      <c r="B2647" s="21">
        <f t="shared" si="174"/>
        <v>46</v>
      </c>
      <c r="C2647" s="21">
        <v>5</v>
      </c>
      <c r="D2647" s="21">
        <f>VLOOKUP(A2647,英雄数据表!A:D,4,0)</f>
        <v>2</v>
      </c>
      <c r="E2647" s="20" t="str">
        <f>VLOOKUP(A2647,英雄数据表!A:C,3,0)</f>
        <v>潮汐三棱刺</v>
      </c>
      <c r="F2647" s="20">
        <f t="shared" si="175"/>
        <v>23036</v>
      </c>
      <c r="G2647" s="20">
        <f t="shared" si="176"/>
        <v>23036</v>
      </c>
      <c r="H2647" s="21" t="str">
        <f>VLOOKUP(B2647,属性中转表!A:F,6,FALSE)</f>
        <v>"hp":162000,"atk":4500</v>
      </c>
      <c r="I2647" s="20" t="str">
        <f>IF(VLOOKUP(B2647,属性中转表!A:G,7,FALSE)=0,"",VLOOKUP(VLOOKUP(B2647,属性中转表!A:G,7,FALSE),属性中转表!$K$2:$P$21,6,0))&amp;IF(VLOOKUP(B2647,属性中转表!A:G,7,FALSE)&gt;=50,VLOOKUP(A2647,英雄数据表!A:K,9,0),IF(VLOOKUP(B2647,属性中转表!A:G,7,FALSE)&gt;=25,VLOOKUP(A2647,英雄数据表!A:K,5,0),""))</f>
        <v>"atk":300,"hp":5000,"undpspro":100,"pvpdpspro":50,"pvpundpspro":50</v>
      </c>
      <c r="J2647" s="20" t="str">
        <f>IF(I2647="","",属性中转表!$I$1&amp;(IF(VLOOKUP(B2647,属性中转表!A:G,7,FALSE)=0,0,VLOOKUP(VLOOKUP(B2647,属性中转表!A:G,7,FALSE),属性中转表!$K$2:$P$21,4,0)))+IFERROR(VLOOKUP(A2647,英雄数据表!A:K,IF(武魂!B2647&gt;=50,10,IF(武魂!B2647&gt;=25,6)),0),0))</f>
        <v>,"dpspro":100</v>
      </c>
      <c r="K2647" s="32" t="str">
        <f t="shared" si="177"/>
        <v>"atk":300,"hp":5000,"undpspro":100,"pvpdpspro":50,"pvpundpspro":50,"dpspro":100</v>
      </c>
      <c r="L2647" s="20" t="str">
        <f>IF(B2647&gt;=50,VLOOKUP(A2647,英雄数据表!A:L,11,FALSE),IF(B2647&gt;=25,VLOOKUP(A2647,英雄数据表!A:L,7,0),""))</f>
        <v>"2303601004"</v>
      </c>
      <c r="M2647" s="20" t="str">
        <f>IFERROR(VLOOKUP(B2647,属性中转表!$K$2:$O$21,5,FALSE),"")</f>
        <v/>
      </c>
      <c r="N2647" s="20" t="str">
        <f>IF(B2647=25,VLOOKUP(A2647,英雄数据表!A:L,8,FALSE),IF(B2647=50,VLOOKUP(A2647,英雄数据表!A:L,12,0),""))</f>
        <v/>
      </c>
    </row>
    <row r="2648" spans="1:14" x14ac:dyDescent="0.3">
      <c r="A2648" s="20">
        <v>23036</v>
      </c>
      <c r="B2648" s="21">
        <f t="shared" si="174"/>
        <v>47</v>
      </c>
      <c r="C2648" s="21">
        <v>5</v>
      </c>
      <c r="D2648" s="21">
        <f>VLOOKUP(A2648,英雄数据表!A:D,4,0)</f>
        <v>2</v>
      </c>
      <c r="E2648" s="20" t="str">
        <f>VLOOKUP(A2648,英雄数据表!A:C,3,0)</f>
        <v>潮汐三棱刺</v>
      </c>
      <c r="F2648" s="20">
        <f t="shared" si="175"/>
        <v>23036</v>
      </c>
      <c r="G2648" s="20">
        <f t="shared" si="176"/>
        <v>23036</v>
      </c>
      <c r="H2648" s="21" t="str">
        <f>VLOOKUP(B2648,属性中转表!A:F,6,FALSE)</f>
        <v>"hp":167400,"atk":4650</v>
      </c>
      <c r="I2648" s="20" t="str">
        <f>IF(VLOOKUP(B2648,属性中转表!A:G,7,FALSE)=0,"",VLOOKUP(VLOOKUP(B2648,属性中转表!A:G,7,FALSE),属性中转表!$K$2:$P$21,6,0))&amp;IF(VLOOKUP(B2648,属性中转表!A:G,7,FALSE)&gt;=50,VLOOKUP(A2648,英雄数据表!A:K,9,0),IF(VLOOKUP(B2648,属性中转表!A:G,7,FALSE)&gt;=25,VLOOKUP(A2648,英雄数据表!A:K,5,0),""))</f>
        <v>"atk":300,"hp":5000,"undpspro":100,"pvpdpspro":50,"pvpundpspro":50</v>
      </c>
      <c r="J2648" s="20" t="str">
        <f>IF(I2648="","",属性中转表!$I$1&amp;(IF(VLOOKUP(B2648,属性中转表!A:G,7,FALSE)=0,0,VLOOKUP(VLOOKUP(B2648,属性中转表!A:G,7,FALSE),属性中转表!$K$2:$P$21,4,0)))+IFERROR(VLOOKUP(A2648,英雄数据表!A:K,IF(武魂!B2648&gt;=50,10,IF(武魂!B2648&gt;=25,6)),0),0))</f>
        <v>,"dpspro":100</v>
      </c>
      <c r="K2648" s="32" t="str">
        <f t="shared" si="177"/>
        <v>"atk":300,"hp":5000,"undpspro":100,"pvpdpspro":50,"pvpundpspro":50,"dpspro":100</v>
      </c>
      <c r="L2648" s="20" t="str">
        <f>IF(B2648&gt;=50,VLOOKUP(A2648,英雄数据表!A:L,11,FALSE),IF(B2648&gt;=25,VLOOKUP(A2648,英雄数据表!A:L,7,0),""))</f>
        <v>"2303601004"</v>
      </c>
      <c r="M2648" s="20" t="str">
        <f>IFERROR(VLOOKUP(B2648,属性中转表!$K$2:$O$21,5,FALSE),"")</f>
        <v/>
      </c>
      <c r="N2648" s="20" t="str">
        <f>IF(B2648=25,VLOOKUP(A2648,英雄数据表!A:L,8,FALSE),IF(B2648=50,VLOOKUP(A2648,英雄数据表!A:L,12,0),""))</f>
        <v/>
      </c>
    </row>
    <row r="2649" spans="1:14" x14ac:dyDescent="0.3">
      <c r="A2649" s="20">
        <v>23036</v>
      </c>
      <c r="B2649" s="21">
        <f t="shared" si="174"/>
        <v>48</v>
      </c>
      <c r="C2649" s="21">
        <v>5</v>
      </c>
      <c r="D2649" s="21">
        <f>VLOOKUP(A2649,英雄数据表!A:D,4,0)</f>
        <v>2</v>
      </c>
      <c r="E2649" s="20" t="str">
        <f>VLOOKUP(A2649,英雄数据表!A:C,3,0)</f>
        <v>潮汐三棱刺</v>
      </c>
      <c r="F2649" s="20">
        <f t="shared" si="175"/>
        <v>23036</v>
      </c>
      <c r="G2649" s="20">
        <f t="shared" si="176"/>
        <v>23036</v>
      </c>
      <c r="H2649" s="21" t="str">
        <f>VLOOKUP(B2649,属性中转表!A:F,6,FALSE)</f>
        <v>"hp":172800,"atk":4800</v>
      </c>
      <c r="I2649" s="20" t="str">
        <f>IF(VLOOKUP(B2649,属性中转表!A:G,7,FALSE)=0,"",VLOOKUP(VLOOKUP(B2649,属性中转表!A:G,7,FALSE),属性中转表!$K$2:$P$21,6,0))&amp;IF(VLOOKUP(B2649,属性中转表!A:G,7,FALSE)&gt;=50,VLOOKUP(A2649,英雄数据表!A:K,9,0),IF(VLOOKUP(B2649,属性中转表!A:G,7,FALSE)&gt;=25,VLOOKUP(A2649,英雄数据表!A:K,5,0),""))</f>
        <v>"atk":300,"hp":5000,"undpspro":100,"pvpdpspro":50,"pvpundpspro":50</v>
      </c>
      <c r="J2649" s="20" t="str">
        <f>IF(I2649="","",属性中转表!$I$1&amp;(IF(VLOOKUP(B2649,属性中转表!A:G,7,FALSE)=0,0,VLOOKUP(VLOOKUP(B2649,属性中转表!A:G,7,FALSE),属性中转表!$K$2:$P$21,4,0)))+IFERROR(VLOOKUP(A2649,英雄数据表!A:K,IF(武魂!B2649&gt;=50,10,IF(武魂!B2649&gt;=25,6)),0),0))</f>
        <v>,"dpspro":100</v>
      </c>
      <c r="K2649" s="32" t="str">
        <f t="shared" si="177"/>
        <v>"atk":300,"hp":5000,"undpspro":100,"pvpdpspro":50,"pvpundpspro":50,"dpspro":100</v>
      </c>
      <c r="L2649" s="20" t="str">
        <f>IF(B2649&gt;=50,VLOOKUP(A2649,英雄数据表!A:L,11,FALSE),IF(B2649&gt;=25,VLOOKUP(A2649,英雄数据表!A:L,7,0),""))</f>
        <v>"2303601004"</v>
      </c>
      <c r="M2649" s="20" t="str">
        <f>IFERROR(VLOOKUP(B2649,属性中转表!$K$2:$O$21,5,FALSE),"")</f>
        <v/>
      </c>
      <c r="N2649" s="20" t="str">
        <f>IF(B2649=25,VLOOKUP(A2649,英雄数据表!A:L,8,FALSE),IF(B2649=50,VLOOKUP(A2649,英雄数据表!A:L,12,0),""))</f>
        <v/>
      </c>
    </row>
    <row r="2650" spans="1:14" x14ac:dyDescent="0.3">
      <c r="A2650" s="20">
        <v>23036</v>
      </c>
      <c r="B2650" s="21">
        <f t="shared" si="174"/>
        <v>49</v>
      </c>
      <c r="C2650" s="21">
        <v>5</v>
      </c>
      <c r="D2650" s="21">
        <f>VLOOKUP(A2650,英雄数据表!A:D,4,0)</f>
        <v>2</v>
      </c>
      <c r="E2650" s="20" t="str">
        <f>VLOOKUP(A2650,英雄数据表!A:C,3,0)</f>
        <v>潮汐三棱刺</v>
      </c>
      <c r="F2650" s="20">
        <f t="shared" si="175"/>
        <v>23036</v>
      </c>
      <c r="G2650" s="20">
        <f t="shared" si="176"/>
        <v>23036</v>
      </c>
      <c r="H2650" s="21" t="str">
        <f>VLOOKUP(B2650,属性中转表!A:F,6,FALSE)</f>
        <v>"hp":178200,"atk":4950</v>
      </c>
      <c r="I2650" s="20" t="str">
        <f>IF(VLOOKUP(B2650,属性中转表!A:G,7,FALSE)=0,"",VLOOKUP(VLOOKUP(B2650,属性中转表!A:G,7,FALSE),属性中转表!$K$2:$P$21,6,0))&amp;IF(VLOOKUP(B2650,属性中转表!A:G,7,FALSE)&gt;=50,VLOOKUP(A2650,英雄数据表!A:K,9,0),IF(VLOOKUP(B2650,属性中转表!A:G,7,FALSE)&gt;=25,VLOOKUP(A2650,英雄数据表!A:K,5,0),""))</f>
        <v>"atk":300,"hp":5000,"undpspro":100,"pvpdpspro":50,"pvpundpspro":50</v>
      </c>
      <c r="J2650" s="20" t="str">
        <f>IF(I2650="","",属性中转表!$I$1&amp;(IF(VLOOKUP(B2650,属性中转表!A:G,7,FALSE)=0,0,VLOOKUP(VLOOKUP(B2650,属性中转表!A:G,7,FALSE),属性中转表!$K$2:$P$21,4,0)))+IFERROR(VLOOKUP(A2650,英雄数据表!A:K,IF(武魂!B2650&gt;=50,10,IF(武魂!B2650&gt;=25,6)),0),0))</f>
        <v>,"dpspro":100</v>
      </c>
      <c r="K2650" s="32" t="str">
        <f t="shared" si="177"/>
        <v>"atk":300,"hp":5000,"undpspro":100,"pvpdpspro":50,"pvpundpspro":50,"dpspro":100</v>
      </c>
      <c r="L2650" s="20" t="str">
        <f>IF(B2650&gt;=50,VLOOKUP(A2650,英雄数据表!A:L,11,FALSE),IF(B2650&gt;=25,VLOOKUP(A2650,英雄数据表!A:L,7,0),""))</f>
        <v>"2303601004"</v>
      </c>
      <c r="M2650" s="20" t="str">
        <f>IFERROR(VLOOKUP(B2650,属性中转表!$K$2:$O$21,5,FALSE),"")</f>
        <v/>
      </c>
      <c r="N2650" s="20" t="str">
        <f>IF(B2650=25,VLOOKUP(A2650,英雄数据表!A:L,8,FALSE),IF(B2650=50,VLOOKUP(A2650,英雄数据表!A:L,12,0),""))</f>
        <v/>
      </c>
    </row>
    <row r="2651" spans="1:14" x14ac:dyDescent="0.3">
      <c r="A2651" s="20">
        <v>23036</v>
      </c>
      <c r="B2651" s="21">
        <f t="shared" si="174"/>
        <v>50</v>
      </c>
      <c r="C2651" s="21">
        <v>5</v>
      </c>
      <c r="D2651" s="21">
        <f>VLOOKUP(A2651,英雄数据表!A:D,4,0)</f>
        <v>2</v>
      </c>
      <c r="E2651" s="20" t="str">
        <f>VLOOKUP(A2651,英雄数据表!A:C,3,0)</f>
        <v>潮汐三棱刺</v>
      </c>
      <c r="F2651" s="20">
        <f t="shared" si="175"/>
        <v>23036</v>
      </c>
      <c r="G2651" s="20">
        <f t="shared" si="176"/>
        <v>23036</v>
      </c>
      <c r="H2651" s="21" t="str">
        <f>VLOOKUP(B2651,属性中转表!A:F,6,FALSE)</f>
        <v>"hp":183600,"atk":5100</v>
      </c>
      <c r="I2651" s="20" t="str">
        <f>IF(VLOOKUP(B2651,属性中转表!A:G,7,FALSE)=0,"",VLOOKUP(VLOOKUP(B2651,属性中转表!A:G,7,FALSE),属性中转表!$K$2:$P$21,6,0))&amp;IF(VLOOKUP(B2651,属性中转表!A:G,7,FALSE)&gt;=50,VLOOKUP(A2651,英雄数据表!A:K,9,0),IF(VLOOKUP(B2651,属性中转表!A:G,7,FALSE)&gt;=25,VLOOKUP(A2651,英雄数据表!A:K,5,0),""))</f>
        <v>"atk":300,"hp":5000,"undpspro":100,"pvpdpspro":50,"pvpundpspro":50</v>
      </c>
      <c r="J2651" s="20" t="str">
        <f>IF(I2651="","",属性中转表!$I$1&amp;(IF(VLOOKUP(B2651,属性中转表!A:G,7,FALSE)=0,0,VLOOKUP(VLOOKUP(B2651,属性中转表!A:G,7,FALSE),属性中转表!$K$2:$P$21,4,0)))+IFERROR(VLOOKUP(A2651,英雄数据表!A:K,IF(武魂!B2651&gt;=50,10,IF(武魂!B2651&gt;=25,6)),0),0))</f>
        <v>,"dpspro":100</v>
      </c>
      <c r="K2651" s="32" t="str">
        <f t="shared" si="177"/>
        <v>"atk":300,"hp":5000,"undpspro":100,"pvpdpspro":50,"pvpundpspro":50,"dpspro":100</v>
      </c>
      <c r="L2651" s="20" t="str">
        <f>IF(B2651&gt;=50,VLOOKUP(A2651,英雄数据表!A:L,11,FALSE),IF(B2651&gt;=25,VLOOKUP(A2651,英雄数据表!A:L,7,0),""))</f>
        <v>"2303602004"</v>
      </c>
      <c r="M2651" s="20" t="str">
        <f>IFERROR(VLOOKUP(B2651,属性中转表!$K$2:$O$21,5,FALSE),"")</f>
        <v/>
      </c>
      <c r="N2651" s="20" t="str">
        <f>IF(B2651=25,VLOOKUP(A2651,英雄数据表!A:L,8,FALSE),IF(B2651=50,VLOOKUP(A2651,英雄数据表!A:L,12,0),""))</f>
        <v>释放怒气技能时，将立刻恢复全体友军80%攻击的血量</v>
      </c>
    </row>
    <row r="2652" spans="1:14" x14ac:dyDescent="0.3">
      <c r="A2652" s="20">
        <v>23036</v>
      </c>
      <c r="B2652" s="21">
        <f t="shared" si="174"/>
        <v>51</v>
      </c>
      <c r="C2652" s="21">
        <v>5</v>
      </c>
      <c r="D2652" s="21">
        <f>VLOOKUP(A2652,英雄数据表!A:D,4,0)</f>
        <v>2</v>
      </c>
      <c r="E2652" s="20" t="str">
        <f>VLOOKUP(A2652,英雄数据表!A:C,3,0)</f>
        <v>潮汐三棱刺</v>
      </c>
      <c r="F2652" s="20">
        <f t="shared" si="175"/>
        <v>23036</v>
      </c>
      <c r="G2652" s="20">
        <f t="shared" si="176"/>
        <v>23036</v>
      </c>
      <c r="H2652" s="21" t="str">
        <f>VLOOKUP(B2652,属性中转表!A:F,6,FALSE)</f>
        <v>"hp":189000,"atk":5250</v>
      </c>
      <c r="I2652" s="20" t="str">
        <f>IF(VLOOKUP(B2652,属性中转表!A:G,7,FALSE)=0,"",VLOOKUP(VLOOKUP(B2652,属性中转表!A:G,7,FALSE),属性中转表!$K$2:$P$21,6,0))&amp;IF(VLOOKUP(B2652,属性中转表!A:G,7,FALSE)&gt;=50,VLOOKUP(A2652,英雄数据表!A:K,9,0),IF(VLOOKUP(B2652,属性中转表!A:G,7,FALSE)&gt;=25,VLOOKUP(A2652,英雄数据表!A:K,5,0),""))</f>
        <v>"atk":300,"hp":5000,"undpspro":100,"pvpdpspro":50,"pvpundpspro":50</v>
      </c>
      <c r="J2652" s="20" t="str">
        <f>IF(I2652="","",属性中转表!$I$1&amp;(IF(VLOOKUP(B2652,属性中转表!A:G,7,FALSE)=0,0,VLOOKUP(VLOOKUP(B2652,属性中转表!A:G,7,FALSE),属性中转表!$K$2:$P$21,4,0)))+IFERROR(VLOOKUP(A2652,英雄数据表!A:K,IF(武魂!B2652&gt;=50,10,IF(武魂!B2652&gt;=25,6)),0),0))</f>
        <v>,"dpspro":100</v>
      </c>
      <c r="K2652" s="32" t="str">
        <f t="shared" si="177"/>
        <v>"atk":300,"hp":5000,"undpspro":100,"pvpdpspro":50,"pvpundpspro":50,"dpspro":100</v>
      </c>
      <c r="L2652" s="20" t="str">
        <f>IF(B2652&gt;=50,VLOOKUP(A2652,英雄数据表!A:L,11,FALSE),IF(B2652&gt;=25,VLOOKUP(A2652,英雄数据表!A:L,7,0),""))</f>
        <v>"2303602004"</v>
      </c>
      <c r="M2652" s="20" t="str">
        <f>IFERROR(VLOOKUP(B2652,属性中转表!$K$2:$O$21,5,FALSE),"")</f>
        <v/>
      </c>
      <c r="N2652" s="20" t="str">
        <f>IF(B2652=25,VLOOKUP(A2652,英雄数据表!A:L,8,FALSE),IF(B2652=50,VLOOKUP(A2652,英雄数据表!A:L,12,0),""))</f>
        <v/>
      </c>
    </row>
    <row r="2653" spans="1:14" x14ac:dyDescent="0.3">
      <c r="A2653" s="20">
        <v>23036</v>
      </c>
      <c r="B2653" s="21">
        <f t="shared" si="174"/>
        <v>52</v>
      </c>
      <c r="C2653" s="21">
        <v>5</v>
      </c>
      <c r="D2653" s="21">
        <f>VLOOKUP(A2653,英雄数据表!A:D,4,0)</f>
        <v>2</v>
      </c>
      <c r="E2653" s="20" t="str">
        <f>VLOOKUP(A2653,英雄数据表!A:C,3,0)</f>
        <v>潮汐三棱刺</v>
      </c>
      <c r="F2653" s="20">
        <f t="shared" si="175"/>
        <v>23036</v>
      </c>
      <c r="G2653" s="20">
        <f t="shared" si="176"/>
        <v>23036</v>
      </c>
      <c r="H2653" s="21" t="str">
        <f>VLOOKUP(B2653,属性中转表!A:F,6,FALSE)</f>
        <v>"hp":194400,"atk":5400</v>
      </c>
      <c r="I2653" s="20" t="str">
        <f>IF(VLOOKUP(B2653,属性中转表!A:G,7,FALSE)=0,"",VLOOKUP(VLOOKUP(B2653,属性中转表!A:G,7,FALSE),属性中转表!$K$2:$P$21,6,0))&amp;IF(VLOOKUP(B2653,属性中转表!A:G,7,FALSE)&gt;=50,VLOOKUP(A2653,英雄数据表!A:K,9,0),IF(VLOOKUP(B2653,属性中转表!A:G,7,FALSE)&gt;=25,VLOOKUP(A2653,英雄数据表!A:K,5,0),""))</f>
        <v>"atk":300,"hp":5000,"undpspro":100,"pvpdpspro":50,"pvpundpspro":50</v>
      </c>
      <c r="J2653" s="20" t="str">
        <f>IF(I2653="","",属性中转表!$I$1&amp;(IF(VLOOKUP(B2653,属性中转表!A:G,7,FALSE)=0,0,VLOOKUP(VLOOKUP(B2653,属性中转表!A:G,7,FALSE),属性中转表!$K$2:$P$21,4,0)))+IFERROR(VLOOKUP(A2653,英雄数据表!A:K,IF(武魂!B2653&gt;=50,10,IF(武魂!B2653&gt;=25,6)),0),0))</f>
        <v>,"dpspro":100</v>
      </c>
      <c r="K2653" s="32" t="str">
        <f t="shared" si="177"/>
        <v>"atk":300,"hp":5000,"undpspro":100,"pvpdpspro":50,"pvpundpspro":50,"dpspro":100</v>
      </c>
      <c r="L2653" s="20" t="str">
        <f>IF(B2653&gt;=50,VLOOKUP(A2653,英雄数据表!A:L,11,FALSE),IF(B2653&gt;=25,VLOOKUP(A2653,英雄数据表!A:L,7,0),""))</f>
        <v>"2303602004"</v>
      </c>
      <c r="M2653" s="20" t="str">
        <f>IFERROR(VLOOKUP(B2653,属性中转表!$K$2:$O$21,5,FALSE),"")</f>
        <v/>
      </c>
      <c r="N2653" s="20" t="str">
        <f>IF(B2653=25,VLOOKUP(A2653,英雄数据表!A:L,8,FALSE),IF(B2653=50,VLOOKUP(A2653,英雄数据表!A:L,12,0),""))</f>
        <v/>
      </c>
    </row>
    <row r="2654" spans="1:14" x14ac:dyDescent="0.3">
      <c r="A2654" s="20">
        <v>23036</v>
      </c>
      <c r="B2654" s="21">
        <f t="shared" si="174"/>
        <v>53</v>
      </c>
      <c r="C2654" s="21">
        <v>5</v>
      </c>
      <c r="D2654" s="21">
        <f>VLOOKUP(A2654,英雄数据表!A:D,4,0)</f>
        <v>2</v>
      </c>
      <c r="E2654" s="20" t="str">
        <f>VLOOKUP(A2654,英雄数据表!A:C,3,0)</f>
        <v>潮汐三棱刺</v>
      </c>
      <c r="F2654" s="20">
        <f t="shared" si="175"/>
        <v>23036</v>
      </c>
      <c r="G2654" s="20">
        <f t="shared" si="176"/>
        <v>23036</v>
      </c>
      <c r="H2654" s="21" t="str">
        <f>VLOOKUP(B2654,属性中转表!A:F,6,FALSE)</f>
        <v>"hp":199800,"atk":5550</v>
      </c>
      <c r="I2654" s="20" t="str">
        <f>IF(VLOOKUP(B2654,属性中转表!A:G,7,FALSE)=0,"",VLOOKUP(VLOOKUP(B2654,属性中转表!A:G,7,FALSE),属性中转表!$K$2:$P$21,6,0))&amp;IF(VLOOKUP(B2654,属性中转表!A:G,7,FALSE)&gt;=50,VLOOKUP(A2654,英雄数据表!A:K,9,0),IF(VLOOKUP(B2654,属性中转表!A:G,7,FALSE)&gt;=25,VLOOKUP(A2654,英雄数据表!A:K,5,0),""))</f>
        <v>"atk":300,"hp":5000,"undpspro":100,"pvpdpspro":50,"pvpundpspro":50</v>
      </c>
      <c r="J2654" s="20" t="str">
        <f>IF(I2654="","",属性中转表!$I$1&amp;(IF(VLOOKUP(B2654,属性中转表!A:G,7,FALSE)=0,0,VLOOKUP(VLOOKUP(B2654,属性中转表!A:G,7,FALSE),属性中转表!$K$2:$P$21,4,0)))+IFERROR(VLOOKUP(A2654,英雄数据表!A:K,IF(武魂!B2654&gt;=50,10,IF(武魂!B2654&gt;=25,6)),0),0))</f>
        <v>,"dpspro":100</v>
      </c>
      <c r="K2654" s="32" t="str">
        <f t="shared" si="177"/>
        <v>"atk":300,"hp":5000,"undpspro":100,"pvpdpspro":50,"pvpundpspro":50,"dpspro":100</v>
      </c>
      <c r="L2654" s="20" t="str">
        <f>IF(B2654&gt;=50,VLOOKUP(A2654,英雄数据表!A:L,11,FALSE),IF(B2654&gt;=25,VLOOKUP(A2654,英雄数据表!A:L,7,0),""))</f>
        <v>"2303602004"</v>
      </c>
      <c r="M2654" s="20" t="str">
        <f>IFERROR(VLOOKUP(B2654,属性中转表!$K$2:$O$21,5,FALSE),"")</f>
        <v/>
      </c>
      <c r="N2654" s="20" t="str">
        <f>IF(B2654=25,VLOOKUP(A2654,英雄数据表!A:L,8,FALSE),IF(B2654=50,VLOOKUP(A2654,英雄数据表!A:L,12,0),""))</f>
        <v/>
      </c>
    </row>
    <row r="2655" spans="1:14" x14ac:dyDescent="0.3">
      <c r="A2655" s="20">
        <v>23036</v>
      </c>
      <c r="B2655" s="21">
        <f t="shared" si="174"/>
        <v>54</v>
      </c>
      <c r="C2655" s="21">
        <v>5</v>
      </c>
      <c r="D2655" s="21">
        <f>VLOOKUP(A2655,英雄数据表!A:D,4,0)</f>
        <v>2</v>
      </c>
      <c r="E2655" s="20" t="str">
        <f>VLOOKUP(A2655,英雄数据表!A:C,3,0)</f>
        <v>潮汐三棱刺</v>
      </c>
      <c r="F2655" s="20">
        <f t="shared" si="175"/>
        <v>23036</v>
      </c>
      <c r="G2655" s="20">
        <f t="shared" si="176"/>
        <v>23036</v>
      </c>
      <c r="H2655" s="21" t="str">
        <f>VLOOKUP(B2655,属性中转表!A:F,6,FALSE)</f>
        <v>"hp":205200,"atk":5700</v>
      </c>
      <c r="I2655" s="20" t="str">
        <f>IF(VLOOKUP(B2655,属性中转表!A:G,7,FALSE)=0,"",VLOOKUP(VLOOKUP(B2655,属性中转表!A:G,7,FALSE),属性中转表!$K$2:$P$21,6,0))&amp;IF(VLOOKUP(B2655,属性中转表!A:G,7,FALSE)&gt;=50,VLOOKUP(A2655,英雄数据表!A:K,9,0),IF(VLOOKUP(B2655,属性中转表!A:G,7,FALSE)&gt;=25,VLOOKUP(A2655,英雄数据表!A:K,5,0),""))</f>
        <v>"atk":300,"hp":5000,"undpspro":100,"pvpdpspro":50,"pvpundpspro":50</v>
      </c>
      <c r="J2655" s="20" t="str">
        <f>IF(I2655="","",属性中转表!$I$1&amp;(IF(VLOOKUP(B2655,属性中转表!A:G,7,FALSE)=0,0,VLOOKUP(VLOOKUP(B2655,属性中转表!A:G,7,FALSE),属性中转表!$K$2:$P$21,4,0)))+IFERROR(VLOOKUP(A2655,英雄数据表!A:K,IF(武魂!B2655&gt;=50,10,IF(武魂!B2655&gt;=25,6)),0),0))</f>
        <v>,"dpspro":100</v>
      </c>
      <c r="K2655" s="32" t="str">
        <f t="shared" si="177"/>
        <v>"atk":300,"hp":5000,"undpspro":100,"pvpdpspro":50,"pvpundpspro":50,"dpspro":100</v>
      </c>
      <c r="L2655" s="20" t="str">
        <f>IF(B2655&gt;=50,VLOOKUP(A2655,英雄数据表!A:L,11,FALSE),IF(B2655&gt;=25,VLOOKUP(A2655,英雄数据表!A:L,7,0),""))</f>
        <v>"2303602004"</v>
      </c>
      <c r="M2655" s="20" t="str">
        <f>IFERROR(VLOOKUP(B2655,属性中转表!$K$2:$O$21,5,FALSE),"")</f>
        <v/>
      </c>
      <c r="N2655" s="20" t="str">
        <f>IF(B2655=25,VLOOKUP(A2655,英雄数据表!A:L,8,FALSE),IF(B2655=50,VLOOKUP(A2655,英雄数据表!A:L,12,0),""))</f>
        <v/>
      </c>
    </row>
    <row r="2656" spans="1:14" x14ac:dyDescent="0.3">
      <c r="A2656" s="20">
        <v>23036</v>
      </c>
      <c r="B2656" s="21">
        <f t="shared" si="174"/>
        <v>55</v>
      </c>
      <c r="C2656" s="21">
        <v>5</v>
      </c>
      <c r="D2656" s="21">
        <f>VLOOKUP(A2656,英雄数据表!A:D,4,0)</f>
        <v>2</v>
      </c>
      <c r="E2656" s="20" t="str">
        <f>VLOOKUP(A2656,英雄数据表!A:C,3,0)</f>
        <v>潮汐三棱刺</v>
      </c>
      <c r="F2656" s="20">
        <f t="shared" si="175"/>
        <v>23036</v>
      </c>
      <c r="G2656" s="20">
        <f t="shared" si="176"/>
        <v>23036</v>
      </c>
      <c r="H2656" s="21" t="str">
        <f>VLOOKUP(B2656,属性中转表!A:F,6,FALSE)</f>
        <v>"hp":210600,"atk":5850</v>
      </c>
      <c r="I2656" s="20" t="str">
        <f>IF(VLOOKUP(B2656,属性中转表!A:G,7,FALSE)=0,"",VLOOKUP(VLOOKUP(B2656,属性中转表!A:G,7,FALSE),属性中转表!$K$2:$P$21,6,0))&amp;IF(VLOOKUP(B2656,属性中转表!A:G,7,FALSE)&gt;=50,VLOOKUP(A2656,英雄数据表!A:K,9,0),IF(VLOOKUP(B2656,属性中转表!A:G,7,FALSE)&gt;=25,VLOOKUP(A2656,英雄数据表!A:K,5,0),""))</f>
        <v>"atk":300,"hp":5000,"undpspro":150,"pvpdpspro":50,"pvpundpspro":50</v>
      </c>
      <c r="J2656" s="20" t="str">
        <f>IF(I2656="","",属性中转表!$I$1&amp;(IF(VLOOKUP(B2656,属性中转表!A:G,7,FALSE)=0,0,VLOOKUP(VLOOKUP(B2656,属性中转表!A:G,7,FALSE),属性中转表!$K$2:$P$21,4,0)))+IFERROR(VLOOKUP(A2656,英雄数据表!A:K,IF(武魂!B2656&gt;=50,10,IF(武魂!B2656&gt;=25,6)),0),0))</f>
        <v>,"dpspro":100</v>
      </c>
      <c r="K2656" s="32" t="str">
        <f t="shared" si="177"/>
        <v>"atk":300,"hp":5000,"undpspro":150,"pvpdpspro":50,"pvpundpspro":50,"dpspro":100</v>
      </c>
      <c r="L2656" s="20" t="str">
        <f>IF(B2656&gt;=50,VLOOKUP(A2656,英雄数据表!A:L,11,FALSE),IF(B2656&gt;=25,VLOOKUP(A2656,英雄数据表!A:L,7,0),""))</f>
        <v>"2303602004"</v>
      </c>
      <c r="M2656" s="20" t="str">
        <f>IFERROR(VLOOKUP(B2656,属性中转表!$K$2:$O$21,5,FALSE),"")</f>
        <v>"undpspro":50</v>
      </c>
      <c r="N2656" s="20" t="str">
        <f>IF(B2656=25,VLOOKUP(A2656,英雄数据表!A:L,8,FALSE),IF(B2656=50,VLOOKUP(A2656,英雄数据表!A:L,12,0),""))</f>
        <v/>
      </c>
    </row>
    <row r="2657" spans="1:14" x14ac:dyDescent="0.3">
      <c r="A2657" s="20">
        <v>23036</v>
      </c>
      <c r="B2657" s="21">
        <f t="shared" si="174"/>
        <v>56</v>
      </c>
      <c r="C2657" s="21">
        <v>5</v>
      </c>
      <c r="D2657" s="21">
        <f>VLOOKUP(A2657,英雄数据表!A:D,4,0)</f>
        <v>2</v>
      </c>
      <c r="E2657" s="20" t="str">
        <f>VLOOKUP(A2657,英雄数据表!A:C,3,0)</f>
        <v>潮汐三棱刺</v>
      </c>
      <c r="F2657" s="20">
        <f t="shared" si="175"/>
        <v>23036</v>
      </c>
      <c r="G2657" s="20">
        <f t="shared" si="176"/>
        <v>23036</v>
      </c>
      <c r="H2657" s="21" t="str">
        <f>VLOOKUP(B2657,属性中转表!A:F,6,FALSE)</f>
        <v>"hp":216000,"atk":6000</v>
      </c>
      <c r="I2657" s="20" t="str">
        <f>IF(VLOOKUP(B2657,属性中转表!A:G,7,FALSE)=0,"",VLOOKUP(VLOOKUP(B2657,属性中转表!A:G,7,FALSE),属性中转表!$K$2:$P$21,6,0))&amp;IF(VLOOKUP(B2657,属性中转表!A:G,7,FALSE)&gt;=50,VLOOKUP(A2657,英雄数据表!A:K,9,0),IF(VLOOKUP(B2657,属性中转表!A:G,7,FALSE)&gt;=25,VLOOKUP(A2657,英雄数据表!A:K,5,0),""))</f>
        <v>"atk":300,"hp":5000,"undpspro":150,"pvpdpspro":50,"pvpundpspro":50</v>
      </c>
      <c r="J2657" s="20" t="str">
        <f>IF(I2657="","",属性中转表!$I$1&amp;(IF(VLOOKUP(B2657,属性中转表!A:G,7,FALSE)=0,0,VLOOKUP(VLOOKUP(B2657,属性中转表!A:G,7,FALSE),属性中转表!$K$2:$P$21,4,0)))+IFERROR(VLOOKUP(A2657,英雄数据表!A:K,IF(武魂!B2657&gt;=50,10,IF(武魂!B2657&gt;=25,6)),0),0))</f>
        <v>,"dpspro":100</v>
      </c>
      <c r="K2657" s="32" t="str">
        <f t="shared" si="177"/>
        <v>"atk":300,"hp":5000,"undpspro":150,"pvpdpspro":50,"pvpundpspro":50,"dpspro":100</v>
      </c>
      <c r="L2657" s="20" t="str">
        <f>IF(B2657&gt;=50,VLOOKUP(A2657,英雄数据表!A:L,11,FALSE),IF(B2657&gt;=25,VLOOKUP(A2657,英雄数据表!A:L,7,0),""))</f>
        <v>"2303602004"</v>
      </c>
      <c r="M2657" s="20" t="str">
        <f>IFERROR(VLOOKUP(B2657,属性中转表!$K$2:$O$21,5,FALSE),"")</f>
        <v/>
      </c>
      <c r="N2657" s="20" t="str">
        <f>IF(B2657=25,VLOOKUP(A2657,英雄数据表!A:L,8,FALSE),IF(B2657=50,VLOOKUP(A2657,英雄数据表!A:L,12,0),""))</f>
        <v/>
      </c>
    </row>
    <row r="2658" spans="1:14" x14ac:dyDescent="0.3">
      <c r="A2658" s="20">
        <v>23036</v>
      </c>
      <c r="B2658" s="21">
        <f t="shared" si="174"/>
        <v>57</v>
      </c>
      <c r="C2658" s="21">
        <v>5</v>
      </c>
      <c r="D2658" s="21">
        <f>VLOOKUP(A2658,英雄数据表!A:D,4,0)</f>
        <v>2</v>
      </c>
      <c r="E2658" s="20" t="str">
        <f>VLOOKUP(A2658,英雄数据表!A:C,3,0)</f>
        <v>潮汐三棱刺</v>
      </c>
      <c r="F2658" s="20">
        <f t="shared" si="175"/>
        <v>23036</v>
      </c>
      <c r="G2658" s="20">
        <f t="shared" si="176"/>
        <v>23036</v>
      </c>
      <c r="H2658" s="21" t="str">
        <f>VLOOKUP(B2658,属性中转表!A:F,6,FALSE)</f>
        <v>"hp":221400,"atk":6150</v>
      </c>
      <c r="I2658" s="20" t="str">
        <f>IF(VLOOKUP(B2658,属性中转表!A:G,7,FALSE)=0,"",VLOOKUP(VLOOKUP(B2658,属性中转表!A:G,7,FALSE),属性中转表!$K$2:$P$21,6,0))&amp;IF(VLOOKUP(B2658,属性中转表!A:G,7,FALSE)&gt;=50,VLOOKUP(A2658,英雄数据表!A:K,9,0),IF(VLOOKUP(B2658,属性中转表!A:G,7,FALSE)&gt;=25,VLOOKUP(A2658,英雄数据表!A:K,5,0),""))</f>
        <v>"atk":300,"hp":5000,"undpspro":150,"pvpdpspro":50,"pvpundpspro":50</v>
      </c>
      <c r="J2658" s="20" t="str">
        <f>IF(I2658="","",属性中转表!$I$1&amp;(IF(VLOOKUP(B2658,属性中转表!A:G,7,FALSE)=0,0,VLOOKUP(VLOOKUP(B2658,属性中转表!A:G,7,FALSE),属性中转表!$K$2:$P$21,4,0)))+IFERROR(VLOOKUP(A2658,英雄数据表!A:K,IF(武魂!B2658&gt;=50,10,IF(武魂!B2658&gt;=25,6)),0),0))</f>
        <v>,"dpspro":100</v>
      </c>
      <c r="K2658" s="32" t="str">
        <f t="shared" si="177"/>
        <v>"atk":300,"hp":5000,"undpspro":150,"pvpdpspro":50,"pvpundpspro":50,"dpspro":100</v>
      </c>
      <c r="L2658" s="20" t="str">
        <f>IF(B2658&gt;=50,VLOOKUP(A2658,英雄数据表!A:L,11,FALSE),IF(B2658&gt;=25,VLOOKUP(A2658,英雄数据表!A:L,7,0),""))</f>
        <v>"2303602004"</v>
      </c>
      <c r="M2658" s="20" t="str">
        <f>IFERROR(VLOOKUP(B2658,属性中转表!$K$2:$O$21,5,FALSE),"")</f>
        <v/>
      </c>
      <c r="N2658" s="20" t="str">
        <f>IF(B2658=25,VLOOKUP(A2658,英雄数据表!A:L,8,FALSE),IF(B2658=50,VLOOKUP(A2658,英雄数据表!A:L,12,0),""))</f>
        <v/>
      </c>
    </row>
    <row r="2659" spans="1:14" x14ac:dyDescent="0.3">
      <c r="A2659" s="20">
        <v>23036</v>
      </c>
      <c r="B2659" s="21">
        <f t="shared" si="174"/>
        <v>58</v>
      </c>
      <c r="C2659" s="21">
        <v>5</v>
      </c>
      <c r="D2659" s="21">
        <f>VLOOKUP(A2659,英雄数据表!A:D,4,0)</f>
        <v>2</v>
      </c>
      <c r="E2659" s="20" t="str">
        <f>VLOOKUP(A2659,英雄数据表!A:C,3,0)</f>
        <v>潮汐三棱刺</v>
      </c>
      <c r="F2659" s="20">
        <f t="shared" si="175"/>
        <v>23036</v>
      </c>
      <c r="G2659" s="20">
        <f t="shared" si="176"/>
        <v>23036</v>
      </c>
      <c r="H2659" s="21" t="str">
        <f>VLOOKUP(B2659,属性中转表!A:F,6,FALSE)</f>
        <v>"hp":226800,"atk":6300</v>
      </c>
      <c r="I2659" s="20" t="str">
        <f>IF(VLOOKUP(B2659,属性中转表!A:G,7,FALSE)=0,"",VLOOKUP(VLOOKUP(B2659,属性中转表!A:G,7,FALSE),属性中转表!$K$2:$P$21,6,0))&amp;IF(VLOOKUP(B2659,属性中转表!A:G,7,FALSE)&gt;=50,VLOOKUP(A2659,英雄数据表!A:K,9,0),IF(VLOOKUP(B2659,属性中转表!A:G,7,FALSE)&gt;=25,VLOOKUP(A2659,英雄数据表!A:K,5,0),""))</f>
        <v>"atk":300,"hp":5000,"undpspro":150,"pvpdpspro":50,"pvpundpspro":50</v>
      </c>
      <c r="J2659" s="20" t="str">
        <f>IF(I2659="","",属性中转表!$I$1&amp;(IF(VLOOKUP(B2659,属性中转表!A:G,7,FALSE)=0,0,VLOOKUP(VLOOKUP(B2659,属性中转表!A:G,7,FALSE),属性中转表!$K$2:$P$21,4,0)))+IFERROR(VLOOKUP(A2659,英雄数据表!A:K,IF(武魂!B2659&gt;=50,10,IF(武魂!B2659&gt;=25,6)),0),0))</f>
        <v>,"dpspro":100</v>
      </c>
      <c r="K2659" s="32" t="str">
        <f t="shared" si="177"/>
        <v>"atk":300,"hp":5000,"undpspro":150,"pvpdpspro":50,"pvpundpspro":50,"dpspro":100</v>
      </c>
      <c r="L2659" s="20" t="str">
        <f>IF(B2659&gt;=50,VLOOKUP(A2659,英雄数据表!A:L,11,FALSE),IF(B2659&gt;=25,VLOOKUP(A2659,英雄数据表!A:L,7,0),""))</f>
        <v>"2303602004"</v>
      </c>
      <c r="M2659" s="20" t="str">
        <f>IFERROR(VLOOKUP(B2659,属性中转表!$K$2:$O$21,5,FALSE),"")</f>
        <v/>
      </c>
      <c r="N2659" s="20" t="str">
        <f>IF(B2659=25,VLOOKUP(A2659,英雄数据表!A:L,8,FALSE),IF(B2659=50,VLOOKUP(A2659,英雄数据表!A:L,12,0),""))</f>
        <v/>
      </c>
    </row>
    <row r="2660" spans="1:14" x14ac:dyDescent="0.3">
      <c r="A2660" s="20">
        <v>23036</v>
      </c>
      <c r="B2660" s="21">
        <f t="shared" si="174"/>
        <v>59</v>
      </c>
      <c r="C2660" s="21">
        <v>5</v>
      </c>
      <c r="D2660" s="21">
        <f>VLOOKUP(A2660,英雄数据表!A:D,4,0)</f>
        <v>2</v>
      </c>
      <c r="E2660" s="20" t="str">
        <f>VLOOKUP(A2660,英雄数据表!A:C,3,0)</f>
        <v>潮汐三棱刺</v>
      </c>
      <c r="F2660" s="20">
        <f t="shared" si="175"/>
        <v>23036</v>
      </c>
      <c r="G2660" s="20">
        <f t="shared" si="176"/>
        <v>23036</v>
      </c>
      <c r="H2660" s="21" t="str">
        <f>VLOOKUP(B2660,属性中转表!A:F,6,FALSE)</f>
        <v>"hp":232200,"atk":6450</v>
      </c>
      <c r="I2660" s="20" t="str">
        <f>IF(VLOOKUP(B2660,属性中转表!A:G,7,FALSE)=0,"",VLOOKUP(VLOOKUP(B2660,属性中转表!A:G,7,FALSE),属性中转表!$K$2:$P$21,6,0))&amp;IF(VLOOKUP(B2660,属性中转表!A:G,7,FALSE)&gt;=50,VLOOKUP(A2660,英雄数据表!A:K,9,0),IF(VLOOKUP(B2660,属性中转表!A:G,7,FALSE)&gt;=25,VLOOKUP(A2660,英雄数据表!A:K,5,0),""))</f>
        <v>"atk":300,"hp":5000,"undpspro":150,"pvpdpspro":50,"pvpundpspro":50</v>
      </c>
      <c r="J2660" s="20" t="str">
        <f>IF(I2660="","",属性中转表!$I$1&amp;(IF(VLOOKUP(B2660,属性中转表!A:G,7,FALSE)=0,0,VLOOKUP(VLOOKUP(B2660,属性中转表!A:G,7,FALSE),属性中转表!$K$2:$P$21,4,0)))+IFERROR(VLOOKUP(A2660,英雄数据表!A:K,IF(武魂!B2660&gt;=50,10,IF(武魂!B2660&gt;=25,6)),0),0))</f>
        <v>,"dpspro":100</v>
      </c>
      <c r="K2660" s="32" t="str">
        <f t="shared" si="177"/>
        <v>"atk":300,"hp":5000,"undpspro":150,"pvpdpspro":50,"pvpundpspro":50,"dpspro":100</v>
      </c>
      <c r="L2660" s="20" t="str">
        <f>IF(B2660&gt;=50,VLOOKUP(A2660,英雄数据表!A:L,11,FALSE),IF(B2660&gt;=25,VLOOKUP(A2660,英雄数据表!A:L,7,0),""))</f>
        <v>"2303602004"</v>
      </c>
      <c r="M2660" s="20" t="str">
        <f>IFERROR(VLOOKUP(B2660,属性中转表!$K$2:$O$21,5,FALSE),"")</f>
        <v/>
      </c>
      <c r="N2660" s="20" t="str">
        <f>IF(B2660=25,VLOOKUP(A2660,英雄数据表!A:L,8,FALSE),IF(B2660=50,VLOOKUP(A2660,英雄数据表!A:L,12,0),""))</f>
        <v/>
      </c>
    </row>
    <row r="2661" spans="1:14" x14ac:dyDescent="0.3">
      <c r="A2661" s="20">
        <v>23036</v>
      </c>
      <c r="B2661" s="21">
        <f t="shared" si="174"/>
        <v>60</v>
      </c>
      <c r="C2661" s="21">
        <v>5</v>
      </c>
      <c r="D2661" s="21">
        <f>VLOOKUP(A2661,英雄数据表!A:D,4,0)</f>
        <v>2</v>
      </c>
      <c r="E2661" s="20" t="str">
        <f>VLOOKUP(A2661,英雄数据表!A:C,3,0)</f>
        <v>潮汐三棱刺</v>
      </c>
      <c r="F2661" s="20">
        <f t="shared" si="175"/>
        <v>23036</v>
      </c>
      <c r="G2661" s="20">
        <f t="shared" si="176"/>
        <v>23036</v>
      </c>
      <c r="H2661" s="21" t="str">
        <f>VLOOKUP(B2661,属性中转表!A:F,6,FALSE)</f>
        <v>"hp":237600,"atk":6600</v>
      </c>
      <c r="I2661" s="20" t="str">
        <f>IF(VLOOKUP(B2661,属性中转表!A:G,7,FALSE)=0,"",VLOOKUP(VLOOKUP(B2661,属性中转表!A:G,7,FALSE),属性中转表!$K$2:$P$21,6,0))&amp;IF(VLOOKUP(B2661,属性中转表!A:G,7,FALSE)&gt;=50,VLOOKUP(A2661,英雄数据表!A:K,9,0),IF(VLOOKUP(B2661,属性中转表!A:G,7,FALSE)&gt;=25,VLOOKUP(A2661,英雄数据表!A:K,5,0),""))</f>
        <v>"atk":300,"hp":5000,"undpspro":150,"pvpdpspro":50,"pvpundpspro":50</v>
      </c>
      <c r="J2661" s="20" t="str">
        <f>IF(I2661="","",属性中转表!$I$1&amp;(IF(VLOOKUP(B2661,属性中转表!A:G,7,FALSE)=0,0,VLOOKUP(VLOOKUP(B2661,属性中转表!A:G,7,FALSE),属性中转表!$K$2:$P$21,4,0)))+IFERROR(VLOOKUP(A2661,英雄数据表!A:K,IF(武魂!B2661&gt;=50,10,IF(武魂!B2661&gt;=25,6)),0),0))</f>
        <v>,"dpspro":150</v>
      </c>
      <c r="K2661" s="32" t="str">
        <f t="shared" si="177"/>
        <v>"atk":300,"hp":5000,"undpspro":150,"pvpdpspro":50,"pvpundpspro":50,"dpspro":150</v>
      </c>
      <c r="L2661" s="20" t="str">
        <f>IF(B2661&gt;=50,VLOOKUP(A2661,英雄数据表!A:L,11,FALSE),IF(B2661&gt;=25,VLOOKUP(A2661,英雄数据表!A:L,7,0),""))</f>
        <v>"2303602004"</v>
      </c>
      <c r="M2661" s="20" t="str">
        <f>IFERROR(VLOOKUP(B2661,属性中转表!$K$2:$O$21,5,FALSE),"")</f>
        <v>"dpspro":50</v>
      </c>
      <c r="N2661" s="20" t="str">
        <f>IF(B2661=25,VLOOKUP(A2661,英雄数据表!A:L,8,FALSE),IF(B2661=50,VLOOKUP(A2661,英雄数据表!A:L,12,0),""))</f>
        <v/>
      </c>
    </row>
    <row r="2662" spans="1:14" x14ac:dyDescent="0.3">
      <c r="A2662" s="20">
        <v>23036</v>
      </c>
      <c r="B2662" s="21">
        <f t="shared" si="174"/>
        <v>61</v>
      </c>
      <c r="C2662" s="21">
        <v>5</v>
      </c>
      <c r="D2662" s="21">
        <f>VLOOKUP(A2662,英雄数据表!A:D,4,0)</f>
        <v>2</v>
      </c>
      <c r="E2662" s="20" t="str">
        <f>VLOOKUP(A2662,英雄数据表!A:C,3,0)</f>
        <v>潮汐三棱刺</v>
      </c>
      <c r="F2662" s="20">
        <f t="shared" si="175"/>
        <v>23036</v>
      </c>
      <c r="G2662" s="20">
        <f t="shared" si="176"/>
        <v>23036</v>
      </c>
      <c r="H2662" s="21" t="str">
        <f>VLOOKUP(B2662,属性中转表!A:F,6,FALSE)</f>
        <v>"hp":243000,"atk":6750</v>
      </c>
      <c r="I2662" s="20" t="str">
        <f>IF(VLOOKUP(B2662,属性中转表!A:G,7,FALSE)=0,"",VLOOKUP(VLOOKUP(B2662,属性中转表!A:G,7,FALSE),属性中转表!$K$2:$P$21,6,0))&amp;IF(VLOOKUP(B2662,属性中转表!A:G,7,FALSE)&gt;=50,VLOOKUP(A2662,英雄数据表!A:K,9,0),IF(VLOOKUP(B2662,属性中转表!A:G,7,FALSE)&gt;=25,VLOOKUP(A2662,英雄数据表!A:K,5,0),""))</f>
        <v>"atk":300,"hp":5000,"undpspro":150,"pvpdpspro":50,"pvpundpspro":50</v>
      </c>
      <c r="J2662" s="20" t="str">
        <f>IF(I2662="","",属性中转表!$I$1&amp;(IF(VLOOKUP(B2662,属性中转表!A:G,7,FALSE)=0,0,VLOOKUP(VLOOKUP(B2662,属性中转表!A:G,7,FALSE),属性中转表!$K$2:$P$21,4,0)))+IFERROR(VLOOKUP(A2662,英雄数据表!A:K,IF(武魂!B2662&gt;=50,10,IF(武魂!B2662&gt;=25,6)),0),0))</f>
        <v>,"dpspro":150</v>
      </c>
      <c r="K2662" s="32" t="str">
        <f t="shared" si="177"/>
        <v>"atk":300,"hp":5000,"undpspro":150,"pvpdpspro":50,"pvpundpspro":50,"dpspro":150</v>
      </c>
      <c r="L2662" s="20" t="str">
        <f>IF(B2662&gt;=50,VLOOKUP(A2662,英雄数据表!A:L,11,FALSE),IF(B2662&gt;=25,VLOOKUP(A2662,英雄数据表!A:L,7,0),""))</f>
        <v>"2303602004"</v>
      </c>
      <c r="M2662" s="20" t="str">
        <f>IFERROR(VLOOKUP(B2662,属性中转表!$K$2:$O$21,5,FALSE),"")</f>
        <v/>
      </c>
      <c r="N2662" s="20" t="str">
        <f>IF(B2662=25,VLOOKUP(A2662,英雄数据表!A:L,8,FALSE),IF(B2662=50,VLOOKUP(A2662,英雄数据表!A:L,12,0),""))</f>
        <v/>
      </c>
    </row>
    <row r="2663" spans="1:14" x14ac:dyDescent="0.3">
      <c r="A2663" s="20">
        <v>23036</v>
      </c>
      <c r="B2663" s="21">
        <f t="shared" si="174"/>
        <v>62</v>
      </c>
      <c r="C2663" s="21">
        <v>5</v>
      </c>
      <c r="D2663" s="21">
        <f>VLOOKUP(A2663,英雄数据表!A:D,4,0)</f>
        <v>2</v>
      </c>
      <c r="E2663" s="20" t="str">
        <f>VLOOKUP(A2663,英雄数据表!A:C,3,0)</f>
        <v>潮汐三棱刺</v>
      </c>
      <c r="F2663" s="20">
        <f t="shared" si="175"/>
        <v>23036</v>
      </c>
      <c r="G2663" s="20">
        <f t="shared" si="176"/>
        <v>23036</v>
      </c>
      <c r="H2663" s="21" t="str">
        <f>VLOOKUP(B2663,属性中转表!A:F,6,FALSE)</f>
        <v>"hp":248400,"atk":6900</v>
      </c>
      <c r="I2663" s="20" t="str">
        <f>IF(VLOOKUP(B2663,属性中转表!A:G,7,FALSE)=0,"",VLOOKUP(VLOOKUP(B2663,属性中转表!A:G,7,FALSE),属性中转表!$K$2:$P$21,6,0))&amp;IF(VLOOKUP(B2663,属性中转表!A:G,7,FALSE)&gt;=50,VLOOKUP(A2663,英雄数据表!A:K,9,0),IF(VLOOKUP(B2663,属性中转表!A:G,7,FALSE)&gt;=25,VLOOKUP(A2663,英雄数据表!A:K,5,0),""))</f>
        <v>"atk":300,"hp":5000,"undpspro":150,"pvpdpspro":50,"pvpundpspro":50</v>
      </c>
      <c r="J2663" s="20" t="str">
        <f>IF(I2663="","",属性中转表!$I$1&amp;(IF(VLOOKUP(B2663,属性中转表!A:G,7,FALSE)=0,0,VLOOKUP(VLOOKUP(B2663,属性中转表!A:G,7,FALSE),属性中转表!$K$2:$P$21,4,0)))+IFERROR(VLOOKUP(A2663,英雄数据表!A:K,IF(武魂!B2663&gt;=50,10,IF(武魂!B2663&gt;=25,6)),0),0))</f>
        <v>,"dpspro":150</v>
      </c>
      <c r="K2663" s="32" t="str">
        <f t="shared" si="177"/>
        <v>"atk":300,"hp":5000,"undpspro":150,"pvpdpspro":50,"pvpundpspro":50,"dpspro":150</v>
      </c>
      <c r="L2663" s="20" t="str">
        <f>IF(B2663&gt;=50,VLOOKUP(A2663,英雄数据表!A:L,11,FALSE),IF(B2663&gt;=25,VLOOKUP(A2663,英雄数据表!A:L,7,0),""))</f>
        <v>"2303602004"</v>
      </c>
      <c r="M2663" s="20" t="str">
        <f>IFERROR(VLOOKUP(B2663,属性中转表!$K$2:$O$21,5,FALSE),"")</f>
        <v/>
      </c>
      <c r="N2663" s="20" t="str">
        <f>IF(B2663=25,VLOOKUP(A2663,英雄数据表!A:L,8,FALSE),IF(B2663=50,VLOOKUP(A2663,英雄数据表!A:L,12,0),""))</f>
        <v/>
      </c>
    </row>
    <row r="2664" spans="1:14" x14ac:dyDescent="0.3">
      <c r="A2664" s="20">
        <v>23036</v>
      </c>
      <c r="B2664" s="21">
        <f t="shared" si="174"/>
        <v>63</v>
      </c>
      <c r="C2664" s="21">
        <v>5</v>
      </c>
      <c r="D2664" s="21">
        <f>VLOOKUP(A2664,英雄数据表!A:D,4,0)</f>
        <v>2</v>
      </c>
      <c r="E2664" s="20" t="str">
        <f>VLOOKUP(A2664,英雄数据表!A:C,3,0)</f>
        <v>潮汐三棱刺</v>
      </c>
      <c r="F2664" s="20">
        <f t="shared" si="175"/>
        <v>23036</v>
      </c>
      <c r="G2664" s="20">
        <f t="shared" si="176"/>
        <v>23036</v>
      </c>
      <c r="H2664" s="21" t="str">
        <f>VLOOKUP(B2664,属性中转表!A:F,6,FALSE)</f>
        <v>"hp":253800,"atk":7050</v>
      </c>
      <c r="I2664" s="20" t="str">
        <f>IF(VLOOKUP(B2664,属性中转表!A:G,7,FALSE)=0,"",VLOOKUP(VLOOKUP(B2664,属性中转表!A:G,7,FALSE),属性中转表!$K$2:$P$21,6,0))&amp;IF(VLOOKUP(B2664,属性中转表!A:G,7,FALSE)&gt;=50,VLOOKUP(A2664,英雄数据表!A:K,9,0),IF(VLOOKUP(B2664,属性中转表!A:G,7,FALSE)&gt;=25,VLOOKUP(A2664,英雄数据表!A:K,5,0),""))</f>
        <v>"atk":300,"hp":5000,"undpspro":150,"pvpdpspro":50,"pvpundpspro":50</v>
      </c>
      <c r="J2664" s="20" t="str">
        <f>IF(I2664="","",属性中转表!$I$1&amp;(IF(VLOOKUP(B2664,属性中转表!A:G,7,FALSE)=0,0,VLOOKUP(VLOOKUP(B2664,属性中转表!A:G,7,FALSE),属性中转表!$K$2:$P$21,4,0)))+IFERROR(VLOOKUP(A2664,英雄数据表!A:K,IF(武魂!B2664&gt;=50,10,IF(武魂!B2664&gt;=25,6)),0),0))</f>
        <v>,"dpspro":150</v>
      </c>
      <c r="K2664" s="32" t="str">
        <f t="shared" si="177"/>
        <v>"atk":300,"hp":5000,"undpspro":150,"pvpdpspro":50,"pvpundpspro":50,"dpspro":150</v>
      </c>
      <c r="L2664" s="20" t="str">
        <f>IF(B2664&gt;=50,VLOOKUP(A2664,英雄数据表!A:L,11,FALSE),IF(B2664&gt;=25,VLOOKUP(A2664,英雄数据表!A:L,7,0),""))</f>
        <v>"2303602004"</v>
      </c>
      <c r="M2664" s="20" t="str">
        <f>IFERROR(VLOOKUP(B2664,属性中转表!$K$2:$O$21,5,FALSE),"")</f>
        <v/>
      </c>
      <c r="N2664" s="20" t="str">
        <f>IF(B2664=25,VLOOKUP(A2664,英雄数据表!A:L,8,FALSE),IF(B2664=50,VLOOKUP(A2664,英雄数据表!A:L,12,0),""))</f>
        <v/>
      </c>
    </row>
    <row r="2665" spans="1:14" x14ac:dyDescent="0.3">
      <c r="A2665" s="20">
        <v>23036</v>
      </c>
      <c r="B2665" s="21">
        <f t="shared" si="174"/>
        <v>64</v>
      </c>
      <c r="C2665" s="21">
        <v>5</v>
      </c>
      <c r="D2665" s="21">
        <f>VLOOKUP(A2665,英雄数据表!A:D,4,0)</f>
        <v>2</v>
      </c>
      <c r="E2665" s="20" t="str">
        <f>VLOOKUP(A2665,英雄数据表!A:C,3,0)</f>
        <v>潮汐三棱刺</v>
      </c>
      <c r="F2665" s="20">
        <f t="shared" si="175"/>
        <v>23036</v>
      </c>
      <c r="G2665" s="20">
        <f t="shared" si="176"/>
        <v>23036</v>
      </c>
      <c r="H2665" s="21" t="str">
        <f>VLOOKUP(B2665,属性中转表!A:F,6,FALSE)</f>
        <v>"hp":259200,"atk":7200</v>
      </c>
      <c r="I2665" s="20" t="str">
        <f>IF(VLOOKUP(B2665,属性中转表!A:G,7,FALSE)=0,"",VLOOKUP(VLOOKUP(B2665,属性中转表!A:G,7,FALSE),属性中转表!$K$2:$P$21,6,0))&amp;IF(VLOOKUP(B2665,属性中转表!A:G,7,FALSE)&gt;=50,VLOOKUP(A2665,英雄数据表!A:K,9,0),IF(VLOOKUP(B2665,属性中转表!A:G,7,FALSE)&gt;=25,VLOOKUP(A2665,英雄数据表!A:K,5,0),""))</f>
        <v>"atk":300,"hp":5000,"undpspro":150,"pvpdpspro":50,"pvpundpspro":50</v>
      </c>
      <c r="J2665" s="20" t="str">
        <f>IF(I2665="","",属性中转表!$I$1&amp;(IF(VLOOKUP(B2665,属性中转表!A:G,7,FALSE)=0,0,VLOOKUP(VLOOKUP(B2665,属性中转表!A:G,7,FALSE),属性中转表!$K$2:$P$21,4,0)))+IFERROR(VLOOKUP(A2665,英雄数据表!A:K,IF(武魂!B2665&gt;=50,10,IF(武魂!B2665&gt;=25,6)),0),0))</f>
        <v>,"dpspro":150</v>
      </c>
      <c r="K2665" s="32" t="str">
        <f t="shared" si="177"/>
        <v>"atk":300,"hp":5000,"undpspro":150,"pvpdpspro":50,"pvpundpspro":50,"dpspro":150</v>
      </c>
      <c r="L2665" s="20" t="str">
        <f>IF(B2665&gt;=50,VLOOKUP(A2665,英雄数据表!A:L,11,FALSE),IF(B2665&gt;=25,VLOOKUP(A2665,英雄数据表!A:L,7,0),""))</f>
        <v>"2303602004"</v>
      </c>
      <c r="M2665" s="20" t="str">
        <f>IFERROR(VLOOKUP(B2665,属性中转表!$K$2:$O$21,5,FALSE),"")</f>
        <v/>
      </c>
      <c r="N2665" s="20" t="str">
        <f>IF(B2665=25,VLOOKUP(A2665,英雄数据表!A:L,8,FALSE),IF(B2665=50,VLOOKUP(A2665,英雄数据表!A:L,12,0),""))</f>
        <v/>
      </c>
    </row>
    <row r="2666" spans="1:14" x14ac:dyDescent="0.3">
      <c r="A2666" s="20">
        <v>23036</v>
      </c>
      <c r="B2666" s="21">
        <f t="shared" si="174"/>
        <v>65</v>
      </c>
      <c r="C2666" s="21">
        <v>5</v>
      </c>
      <c r="D2666" s="21">
        <f>VLOOKUP(A2666,英雄数据表!A:D,4,0)</f>
        <v>2</v>
      </c>
      <c r="E2666" s="20" t="str">
        <f>VLOOKUP(A2666,英雄数据表!A:C,3,0)</f>
        <v>潮汐三棱刺</v>
      </c>
      <c r="F2666" s="20">
        <f t="shared" si="175"/>
        <v>23036</v>
      </c>
      <c r="G2666" s="20">
        <f t="shared" si="176"/>
        <v>23036</v>
      </c>
      <c r="H2666" s="21" t="str">
        <f>VLOOKUP(B2666,属性中转表!A:F,6,FALSE)</f>
        <v>"hp":264600,"atk":7350</v>
      </c>
      <c r="I2666" s="20" t="str">
        <f>IF(VLOOKUP(B2666,属性中转表!A:G,7,FALSE)=0,"",VLOOKUP(VLOOKUP(B2666,属性中转表!A:G,7,FALSE),属性中转表!$K$2:$P$21,6,0))&amp;IF(VLOOKUP(B2666,属性中转表!A:G,7,FALSE)&gt;=50,VLOOKUP(A2666,英雄数据表!A:K,9,0),IF(VLOOKUP(B2666,属性中转表!A:G,7,FALSE)&gt;=25,VLOOKUP(A2666,英雄数据表!A:K,5,0),""))</f>
        <v>"atk":300,"hp":5000,"undpspro":150,"pvpdpspro":100,"pvpundpspro":50</v>
      </c>
      <c r="J2666" s="20" t="str">
        <f>IF(I2666="","",属性中转表!$I$1&amp;(IF(VLOOKUP(B2666,属性中转表!A:G,7,FALSE)=0,0,VLOOKUP(VLOOKUP(B2666,属性中转表!A:G,7,FALSE),属性中转表!$K$2:$P$21,4,0)))+IFERROR(VLOOKUP(A2666,英雄数据表!A:K,IF(武魂!B2666&gt;=50,10,IF(武魂!B2666&gt;=25,6)),0),0))</f>
        <v>,"dpspro":150</v>
      </c>
      <c r="K2666" s="32" t="str">
        <f t="shared" si="177"/>
        <v>"atk":300,"hp":5000,"undpspro":150,"pvpdpspro":100,"pvpundpspro":50,"dpspro":150</v>
      </c>
      <c r="L2666" s="20" t="str">
        <f>IF(B2666&gt;=50,VLOOKUP(A2666,英雄数据表!A:L,11,FALSE),IF(B2666&gt;=25,VLOOKUP(A2666,英雄数据表!A:L,7,0),""))</f>
        <v>"2303602004"</v>
      </c>
      <c r="M2666" s="20" t="str">
        <f>IFERROR(VLOOKUP(B2666,属性中转表!$K$2:$O$21,5,FALSE),"")</f>
        <v>"pvpdpspro":50</v>
      </c>
      <c r="N2666" s="20" t="str">
        <f>IF(B2666=25,VLOOKUP(A2666,英雄数据表!A:L,8,FALSE),IF(B2666=50,VLOOKUP(A2666,英雄数据表!A:L,12,0),""))</f>
        <v/>
      </c>
    </row>
    <row r="2667" spans="1:14" x14ac:dyDescent="0.3">
      <c r="A2667" s="20">
        <v>23036</v>
      </c>
      <c r="B2667" s="21">
        <f t="shared" si="174"/>
        <v>66</v>
      </c>
      <c r="C2667" s="21">
        <v>5</v>
      </c>
      <c r="D2667" s="21">
        <f>VLOOKUP(A2667,英雄数据表!A:D,4,0)</f>
        <v>2</v>
      </c>
      <c r="E2667" s="20" t="str">
        <f>VLOOKUP(A2667,英雄数据表!A:C,3,0)</f>
        <v>潮汐三棱刺</v>
      </c>
      <c r="F2667" s="20">
        <f t="shared" si="175"/>
        <v>23036</v>
      </c>
      <c r="G2667" s="20">
        <f t="shared" si="176"/>
        <v>23036</v>
      </c>
      <c r="H2667" s="21" t="str">
        <f>VLOOKUP(B2667,属性中转表!A:F,6,FALSE)</f>
        <v>"hp":270000,"atk":7500</v>
      </c>
      <c r="I2667" s="20" t="str">
        <f>IF(VLOOKUP(B2667,属性中转表!A:G,7,FALSE)=0,"",VLOOKUP(VLOOKUP(B2667,属性中转表!A:G,7,FALSE),属性中转表!$K$2:$P$21,6,0))&amp;IF(VLOOKUP(B2667,属性中转表!A:G,7,FALSE)&gt;=50,VLOOKUP(A2667,英雄数据表!A:K,9,0),IF(VLOOKUP(B2667,属性中转表!A:G,7,FALSE)&gt;=25,VLOOKUP(A2667,英雄数据表!A:K,5,0),""))</f>
        <v>"atk":300,"hp":5000,"undpspro":150,"pvpdpspro":100,"pvpundpspro":50</v>
      </c>
      <c r="J2667" s="20" t="str">
        <f>IF(I2667="","",属性中转表!$I$1&amp;(IF(VLOOKUP(B2667,属性中转表!A:G,7,FALSE)=0,0,VLOOKUP(VLOOKUP(B2667,属性中转表!A:G,7,FALSE),属性中转表!$K$2:$P$21,4,0)))+IFERROR(VLOOKUP(A2667,英雄数据表!A:K,IF(武魂!B2667&gt;=50,10,IF(武魂!B2667&gt;=25,6)),0),0))</f>
        <v>,"dpspro":150</v>
      </c>
      <c r="K2667" s="32" t="str">
        <f t="shared" si="177"/>
        <v>"atk":300,"hp":5000,"undpspro":150,"pvpdpspro":100,"pvpundpspro":50,"dpspro":150</v>
      </c>
      <c r="L2667" s="20" t="str">
        <f>IF(B2667&gt;=50,VLOOKUP(A2667,英雄数据表!A:L,11,FALSE),IF(B2667&gt;=25,VLOOKUP(A2667,英雄数据表!A:L,7,0),""))</f>
        <v>"2303602004"</v>
      </c>
      <c r="M2667" s="20" t="str">
        <f>IFERROR(VLOOKUP(B2667,属性中转表!$K$2:$O$21,5,FALSE),"")</f>
        <v/>
      </c>
      <c r="N2667" s="20" t="str">
        <f>IF(B2667=25,VLOOKUP(A2667,英雄数据表!A:L,8,FALSE),IF(B2667=50,VLOOKUP(A2667,英雄数据表!A:L,12,0),""))</f>
        <v/>
      </c>
    </row>
    <row r="2668" spans="1:14" x14ac:dyDescent="0.3">
      <c r="A2668" s="20">
        <v>23036</v>
      </c>
      <c r="B2668" s="21">
        <f t="shared" si="174"/>
        <v>67</v>
      </c>
      <c r="C2668" s="21">
        <v>5</v>
      </c>
      <c r="D2668" s="21">
        <f>VLOOKUP(A2668,英雄数据表!A:D,4,0)</f>
        <v>2</v>
      </c>
      <c r="E2668" s="20" t="str">
        <f>VLOOKUP(A2668,英雄数据表!A:C,3,0)</f>
        <v>潮汐三棱刺</v>
      </c>
      <c r="F2668" s="20">
        <f t="shared" si="175"/>
        <v>23036</v>
      </c>
      <c r="G2668" s="20">
        <f t="shared" si="176"/>
        <v>23036</v>
      </c>
      <c r="H2668" s="21" t="str">
        <f>VLOOKUP(B2668,属性中转表!A:F,6,FALSE)</f>
        <v>"hp":275400,"atk":7650</v>
      </c>
      <c r="I2668" s="20" t="str">
        <f>IF(VLOOKUP(B2668,属性中转表!A:G,7,FALSE)=0,"",VLOOKUP(VLOOKUP(B2668,属性中转表!A:G,7,FALSE),属性中转表!$K$2:$P$21,6,0))&amp;IF(VLOOKUP(B2668,属性中转表!A:G,7,FALSE)&gt;=50,VLOOKUP(A2668,英雄数据表!A:K,9,0),IF(VLOOKUP(B2668,属性中转表!A:G,7,FALSE)&gt;=25,VLOOKUP(A2668,英雄数据表!A:K,5,0),""))</f>
        <v>"atk":300,"hp":5000,"undpspro":150,"pvpdpspro":100,"pvpundpspro":50</v>
      </c>
      <c r="J2668" s="20" t="str">
        <f>IF(I2668="","",属性中转表!$I$1&amp;(IF(VLOOKUP(B2668,属性中转表!A:G,7,FALSE)=0,0,VLOOKUP(VLOOKUP(B2668,属性中转表!A:G,7,FALSE),属性中转表!$K$2:$P$21,4,0)))+IFERROR(VLOOKUP(A2668,英雄数据表!A:K,IF(武魂!B2668&gt;=50,10,IF(武魂!B2668&gt;=25,6)),0),0))</f>
        <v>,"dpspro":150</v>
      </c>
      <c r="K2668" s="32" t="str">
        <f t="shared" si="177"/>
        <v>"atk":300,"hp":5000,"undpspro":150,"pvpdpspro":100,"pvpundpspro":50,"dpspro":150</v>
      </c>
      <c r="L2668" s="20" t="str">
        <f>IF(B2668&gt;=50,VLOOKUP(A2668,英雄数据表!A:L,11,FALSE),IF(B2668&gt;=25,VLOOKUP(A2668,英雄数据表!A:L,7,0),""))</f>
        <v>"2303602004"</v>
      </c>
      <c r="M2668" s="20" t="str">
        <f>IFERROR(VLOOKUP(B2668,属性中转表!$K$2:$O$21,5,FALSE),"")</f>
        <v/>
      </c>
      <c r="N2668" s="20" t="str">
        <f>IF(B2668=25,VLOOKUP(A2668,英雄数据表!A:L,8,FALSE),IF(B2668=50,VLOOKUP(A2668,英雄数据表!A:L,12,0),""))</f>
        <v/>
      </c>
    </row>
    <row r="2669" spans="1:14" x14ac:dyDescent="0.3">
      <c r="A2669" s="20">
        <v>23036</v>
      </c>
      <c r="B2669" s="21">
        <f t="shared" si="174"/>
        <v>68</v>
      </c>
      <c r="C2669" s="21">
        <v>5</v>
      </c>
      <c r="D2669" s="21">
        <f>VLOOKUP(A2669,英雄数据表!A:D,4,0)</f>
        <v>2</v>
      </c>
      <c r="E2669" s="20" t="str">
        <f>VLOOKUP(A2669,英雄数据表!A:C,3,0)</f>
        <v>潮汐三棱刺</v>
      </c>
      <c r="F2669" s="20">
        <f t="shared" si="175"/>
        <v>23036</v>
      </c>
      <c r="G2669" s="20">
        <f t="shared" si="176"/>
        <v>23036</v>
      </c>
      <c r="H2669" s="21" t="str">
        <f>VLOOKUP(B2669,属性中转表!A:F,6,FALSE)</f>
        <v>"hp":280800,"atk":7800</v>
      </c>
      <c r="I2669" s="20" t="str">
        <f>IF(VLOOKUP(B2669,属性中转表!A:G,7,FALSE)=0,"",VLOOKUP(VLOOKUP(B2669,属性中转表!A:G,7,FALSE),属性中转表!$K$2:$P$21,6,0))&amp;IF(VLOOKUP(B2669,属性中转表!A:G,7,FALSE)&gt;=50,VLOOKUP(A2669,英雄数据表!A:K,9,0),IF(VLOOKUP(B2669,属性中转表!A:G,7,FALSE)&gt;=25,VLOOKUP(A2669,英雄数据表!A:K,5,0),""))</f>
        <v>"atk":300,"hp":5000,"undpspro":150,"pvpdpspro":100,"pvpundpspro":50</v>
      </c>
      <c r="J2669" s="20" t="str">
        <f>IF(I2669="","",属性中转表!$I$1&amp;(IF(VLOOKUP(B2669,属性中转表!A:G,7,FALSE)=0,0,VLOOKUP(VLOOKUP(B2669,属性中转表!A:G,7,FALSE),属性中转表!$K$2:$P$21,4,0)))+IFERROR(VLOOKUP(A2669,英雄数据表!A:K,IF(武魂!B2669&gt;=50,10,IF(武魂!B2669&gt;=25,6)),0),0))</f>
        <v>,"dpspro":150</v>
      </c>
      <c r="K2669" s="32" t="str">
        <f t="shared" si="177"/>
        <v>"atk":300,"hp":5000,"undpspro":150,"pvpdpspro":100,"pvpundpspro":50,"dpspro":150</v>
      </c>
      <c r="L2669" s="20" t="str">
        <f>IF(B2669&gt;=50,VLOOKUP(A2669,英雄数据表!A:L,11,FALSE),IF(B2669&gt;=25,VLOOKUP(A2669,英雄数据表!A:L,7,0),""))</f>
        <v>"2303602004"</v>
      </c>
      <c r="M2669" s="20" t="str">
        <f>IFERROR(VLOOKUP(B2669,属性中转表!$K$2:$O$21,5,FALSE),"")</f>
        <v/>
      </c>
      <c r="N2669" s="20" t="str">
        <f>IF(B2669=25,VLOOKUP(A2669,英雄数据表!A:L,8,FALSE),IF(B2669=50,VLOOKUP(A2669,英雄数据表!A:L,12,0),""))</f>
        <v/>
      </c>
    </row>
    <row r="2670" spans="1:14" x14ac:dyDescent="0.3">
      <c r="A2670" s="20">
        <v>23036</v>
      </c>
      <c r="B2670" s="21">
        <f t="shared" si="174"/>
        <v>69</v>
      </c>
      <c r="C2670" s="21">
        <v>5</v>
      </c>
      <c r="D2670" s="21">
        <f>VLOOKUP(A2670,英雄数据表!A:D,4,0)</f>
        <v>2</v>
      </c>
      <c r="E2670" s="20" t="str">
        <f>VLOOKUP(A2670,英雄数据表!A:C,3,0)</f>
        <v>潮汐三棱刺</v>
      </c>
      <c r="F2670" s="20">
        <f t="shared" si="175"/>
        <v>23036</v>
      </c>
      <c r="G2670" s="20">
        <f t="shared" si="176"/>
        <v>23036</v>
      </c>
      <c r="H2670" s="21" t="str">
        <f>VLOOKUP(B2670,属性中转表!A:F,6,FALSE)</f>
        <v>"hp":286200,"atk":7950</v>
      </c>
      <c r="I2670" s="20" t="str">
        <f>IF(VLOOKUP(B2670,属性中转表!A:G,7,FALSE)=0,"",VLOOKUP(VLOOKUP(B2670,属性中转表!A:G,7,FALSE),属性中转表!$K$2:$P$21,6,0))&amp;IF(VLOOKUP(B2670,属性中转表!A:G,7,FALSE)&gt;=50,VLOOKUP(A2670,英雄数据表!A:K,9,0),IF(VLOOKUP(B2670,属性中转表!A:G,7,FALSE)&gt;=25,VLOOKUP(A2670,英雄数据表!A:K,5,0),""))</f>
        <v>"atk":300,"hp":5000,"undpspro":150,"pvpdpspro":100,"pvpundpspro":50</v>
      </c>
      <c r="J2670" s="20" t="str">
        <f>IF(I2670="","",属性中转表!$I$1&amp;(IF(VLOOKUP(B2670,属性中转表!A:G,7,FALSE)=0,0,VLOOKUP(VLOOKUP(B2670,属性中转表!A:G,7,FALSE),属性中转表!$K$2:$P$21,4,0)))+IFERROR(VLOOKUP(A2670,英雄数据表!A:K,IF(武魂!B2670&gt;=50,10,IF(武魂!B2670&gt;=25,6)),0),0))</f>
        <v>,"dpspro":150</v>
      </c>
      <c r="K2670" s="32" t="str">
        <f t="shared" si="177"/>
        <v>"atk":300,"hp":5000,"undpspro":150,"pvpdpspro":100,"pvpundpspro":50,"dpspro":150</v>
      </c>
      <c r="L2670" s="20" t="str">
        <f>IF(B2670&gt;=50,VLOOKUP(A2670,英雄数据表!A:L,11,FALSE),IF(B2670&gt;=25,VLOOKUP(A2670,英雄数据表!A:L,7,0),""))</f>
        <v>"2303602004"</v>
      </c>
      <c r="M2670" s="20" t="str">
        <f>IFERROR(VLOOKUP(B2670,属性中转表!$K$2:$O$21,5,FALSE),"")</f>
        <v/>
      </c>
      <c r="N2670" s="20" t="str">
        <f>IF(B2670=25,VLOOKUP(A2670,英雄数据表!A:L,8,FALSE),IF(B2670=50,VLOOKUP(A2670,英雄数据表!A:L,12,0),""))</f>
        <v/>
      </c>
    </row>
    <row r="2671" spans="1:14" x14ac:dyDescent="0.3">
      <c r="A2671" s="20">
        <v>23036</v>
      </c>
      <c r="B2671" s="21">
        <f t="shared" si="174"/>
        <v>70</v>
      </c>
      <c r="C2671" s="21">
        <v>5</v>
      </c>
      <c r="D2671" s="21">
        <f>VLOOKUP(A2671,英雄数据表!A:D,4,0)</f>
        <v>2</v>
      </c>
      <c r="E2671" s="20" t="str">
        <f>VLOOKUP(A2671,英雄数据表!A:C,3,0)</f>
        <v>潮汐三棱刺</v>
      </c>
      <c r="F2671" s="20">
        <f t="shared" si="175"/>
        <v>23036</v>
      </c>
      <c r="G2671" s="20">
        <f t="shared" si="176"/>
        <v>23036</v>
      </c>
      <c r="H2671" s="21" t="str">
        <f>VLOOKUP(B2671,属性中转表!A:F,6,FALSE)</f>
        <v>"hp":291600,"atk":8100</v>
      </c>
      <c r="I2671" s="20" t="str">
        <f>IF(VLOOKUP(B2671,属性中转表!A:G,7,FALSE)=0,"",VLOOKUP(VLOOKUP(B2671,属性中转表!A:G,7,FALSE),属性中转表!$K$2:$P$21,6,0))&amp;IF(VLOOKUP(B2671,属性中转表!A:G,7,FALSE)&gt;=50,VLOOKUP(A2671,英雄数据表!A:K,9,0),IF(VLOOKUP(B2671,属性中转表!A:G,7,FALSE)&gt;=25,VLOOKUP(A2671,英雄数据表!A:K,5,0),""))</f>
        <v>"atk":300,"hp":5000,"undpspro":150,"pvpdpspro":100,"pvpundpspro":100</v>
      </c>
      <c r="J2671" s="20" t="str">
        <f>IF(I2671="","",属性中转表!$I$1&amp;(IF(VLOOKUP(B2671,属性中转表!A:G,7,FALSE)=0,0,VLOOKUP(VLOOKUP(B2671,属性中转表!A:G,7,FALSE),属性中转表!$K$2:$P$21,4,0)))+IFERROR(VLOOKUP(A2671,英雄数据表!A:K,IF(武魂!B2671&gt;=50,10,IF(武魂!B2671&gt;=25,6)),0),0))</f>
        <v>,"dpspro":150</v>
      </c>
      <c r="K2671" s="32" t="str">
        <f t="shared" si="177"/>
        <v>"atk":300,"hp":5000,"undpspro":150,"pvpdpspro":100,"pvpundpspro":100,"dpspro":150</v>
      </c>
      <c r="L2671" s="20" t="str">
        <f>IF(B2671&gt;=50,VLOOKUP(A2671,英雄数据表!A:L,11,FALSE),IF(B2671&gt;=25,VLOOKUP(A2671,英雄数据表!A:L,7,0),""))</f>
        <v>"2303602004"</v>
      </c>
      <c r="M2671" s="20" t="str">
        <f>IFERROR(VLOOKUP(B2671,属性中转表!$K$2:$O$21,5,FALSE),"")</f>
        <v>"pvpundpspro":50</v>
      </c>
      <c r="N2671" s="20" t="str">
        <f>IF(B2671=25,VLOOKUP(A2671,英雄数据表!A:L,8,FALSE),IF(B2671=50,VLOOKUP(A2671,英雄数据表!A:L,12,0),""))</f>
        <v/>
      </c>
    </row>
    <row r="2672" spans="1:14" x14ac:dyDescent="0.3">
      <c r="A2672" s="20">
        <v>23036</v>
      </c>
      <c r="B2672" s="21">
        <f t="shared" si="174"/>
        <v>71</v>
      </c>
      <c r="C2672" s="21">
        <v>5</v>
      </c>
      <c r="D2672" s="21">
        <f>VLOOKUP(A2672,英雄数据表!A:D,4,0)</f>
        <v>2</v>
      </c>
      <c r="E2672" s="20" t="str">
        <f>VLOOKUP(A2672,英雄数据表!A:C,3,0)</f>
        <v>潮汐三棱刺</v>
      </c>
      <c r="F2672" s="20">
        <f t="shared" si="175"/>
        <v>23036</v>
      </c>
      <c r="G2672" s="20">
        <f t="shared" si="176"/>
        <v>23036</v>
      </c>
      <c r="H2672" s="21" t="str">
        <f>VLOOKUP(B2672,属性中转表!A:F,6,FALSE)</f>
        <v>"hp":297000,"atk":8250</v>
      </c>
      <c r="I2672" s="20" t="str">
        <f>IF(VLOOKUP(B2672,属性中转表!A:G,7,FALSE)=0,"",VLOOKUP(VLOOKUP(B2672,属性中转表!A:G,7,FALSE),属性中转表!$K$2:$P$21,6,0))&amp;IF(VLOOKUP(B2672,属性中转表!A:G,7,FALSE)&gt;=50,VLOOKUP(A2672,英雄数据表!A:K,9,0),IF(VLOOKUP(B2672,属性中转表!A:G,7,FALSE)&gt;=25,VLOOKUP(A2672,英雄数据表!A:K,5,0),""))</f>
        <v>"atk":300,"hp":5000,"undpspro":150,"pvpdpspro":100,"pvpundpspro":100</v>
      </c>
      <c r="J2672" s="20" t="str">
        <f>IF(I2672="","",属性中转表!$I$1&amp;(IF(VLOOKUP(B2672,属性中转表!A:G,7,FALSE)=0,0,VLOOKUP(VLOOKUP(B2672,属性中转表!A:G,7,FALSE),属性中转表!$K$2:$P$21,4,0)))+IFERROR(VLOOKUP(A2672,英雄数据表!A:K,IF(武魂!B2672&gt;=50,10,IF(武魂!B2672&gt;=25,6)),0),0))</f>
        <v>,"dpspro":150</v>
      </c>
      <c r="K2672" s="32" t="str">
        <f t="shared" si="177"/>
        <v>"atk":300,"hp":5000,"undpspro":150,"pvpdpspro":100,"pvpundpspro":100,"dpspro":150</v>
      </c>
      <c r="L2672" s="20" t="str">
        <f>IF(B2672&gt;=50,VLOOKUP(A2672,英雄数据表!A:L,11,FALSE),IF(B2672&gt;=25,VLOOKUP(A2672,英雄数据表!A:L,7,0),""))</f>
        <v>"2303602004"</v>
      </c>
      <c r="M2672" s="20" t="str">
        <f>IFERROR(VLOOKUP(B2672,属性中转表!$K$2:$O$21,5,FALSE),"")</f>
        <v/>
      </c>
      <c r="N2672" s="20" t="str">
        <f>IF(B2672=25,VLOOKUP(A2672,英雄数据表!A:L,8,FALSE),IF(B2672=50,VLOOKUP(A2672,英雄数据表!A:L,12,0),""))</f>
        <v/>
      </c>
    </row>
    <row r="2673" spans="1:14" x14ac:dyDescent="0.3">
      <c r="A2673" s="20">
        <v>23036</v>
      </c>
      <c r="B2673" s="21">
        <f t="shared" si="174"/>
        <v>72</v>
      </c>
      <c r="C2673" s="21">
        <v>5</v>
      </c>
      <c r="D2673" s="21">
        <f>VLOOKUP(A2673,英雄数据表!A:D,4,0)</f>
        <v>2</v>
      </c>
      <c r="E2673" s="20" t="str">
        <f>VLOOKUP(A2673,英雄数据表!A:C,3,0)</f>
        <v>潮汐三棱刺</v>
      </c>
      <c r="F2673" s="20">
        <f t="shared" si="175"/>
        <v>23036</v>
      </c>
      <c r="G2673" s="20">
        <f t="shared" si="176"/>
        <v>23036</v>
      </c>
      <c r="H2673" s="21" t="str">
        <f>VLOOKUP(B2673,属性中转表!A:F,6,FALSE)</f>
        <v>"hp":302400,"atk":8400</v>
      </c>
      <c r="I2673" s="20" t="str">
        <f>IF(VLOOKUP(B2673,属性中转表!A:G,7,FALSE)=0,"",VLOOKUP(VLOOKUP(B2673,属性中转表!A:G,7,FALSE),属性中转表!$K$2:$P$21,6,0))&amp;IF(VLOOKUP(B2673,属性中转表!A:G,7,FALSE)&gt;=50,VLOOKUP(A2673,英雄数据表!A:K,9,0),IF(VLOOKUP(B2673,属性中转表!A:G,7,FALSE)&gt;=25,VLOOKUP(A2673,英雄数据表!A:K,5,0),""))</f>
        <v>"atk":300,"hp":5000,"undpspro":150,"pvpdpspro":100,"pvpundpspro":100</v>
      </c>
      <c r="J2673" s="20" t="str">
        <f>IF(I2673="","",属性中转表!$I$1&amp;(IF(VLOOKUP(B2673,属性中转表!A:G,7,FALSE)=0,0,VLOOKUP(VLOOKUP(B2673,属性中转表!A:G,7,FALSE),属性中转表!$K$2:$P$21,4,0)))+IFERROR(VLOOKUP(A2673,英雄数据表!A:K,IF(武魂!B2673&gt;=50,10,IF(武魂!B2673&gt;=25,6)),0),0))</f>
        <v>,"dpspro":150</v>
      </c>
      <c r="K2673" s="32" t="str">
        <f t="shared" si="177"/>
        <v>"atk":300,"hp":5000,"undpspro":150,"pvpdpspro":100,"pvpundpspro":100,"dpspro":150</v>
      </c>
      <c r="L2673" s="20" t="str">
        <f>IF(B2673&gt;=50,VLOOKUP(A2673,英雄数据表!A:L,11,FALSE),IF(B2673&gt;=25,VLOOKUP(A2673,英雄数据表!A:L,7,0),""))</f>
        <v>"2303602004"</v>
      </c>
      <c r="M2673" s="20" t="str">
        <f>IFERROR(VLOOKUP(B2673,属性中转表!$K$2:$O$21,5,FALSE),"")</f>
        <v/>
      </c>
      <c r="N2673" s="20" t="str">
        <f>IF(B2673=25,VLOOKUP(A2673,英雄数据表!A:L,8,FALSE),IF(B2673=50,VLOOKUP(A2673,英雄数据表!A:L,12,0),""))</f>
        <v/>
      </c>
    </row>
    <row r="2674" spans="1:14" x14ac:dyDescent="0.3">
      <c r="A2674" s="20">
        <v>23036</v>
      </c>
      <c r="B2674" s="21">
        <f t="shared" si="174"/>
        <v>73</v>
      </c>
      <c r="C2674" s="21">
        <v>5</v>
      </c>
      <c r="D2674" s="21">
        <f>VLOOKUP(A2674,英雄数据表!A:D,4,0)</f>
        <v>2</v>
      </c>
      <c r="E2674" s="20" t="str">
        <f>VLOOKUP(A2674,英雄数据表!A:C,3,0)</f>
        <v>潮汐三棱刺</v>
      </c>
      <c r="F2674" s="20">
        <f t="shared" si="175"/>
        <v>23036</v>
      </c>
      <c r="G2674" s="20">
        <f t="shared" si="176"/>
        <v>23036</v>
      </c>
      <c r="H2674" s="21" t="str">
        <f>VLOOKUP(B2674,属性中转表!A:F,6,FALSE)</f>
        <v>"hp":307800,"atk":8550</v>
      </c>
      <c r="I2674" s="20" t="str">
        <f>IF(VLOOKUP(B2674,属性中转表!A:G,7,FALSE)=0,"",VLOOKUP(VLOOKUP(B2674,属性中转表!A:G,7,FALSE),属性中转表!$K$2:$P$21,6,0))&amp;IF(VLOOKUP(B2674,属性中转表!A:G,7,FALSE)&gt;=50,VLOOKUP(A2674,英雄数据表!A:K,9,0),IF(VLOOKUP(B2674,属性中转表!A:G,7,FALSE)&gt;=25,VLOOKUP(A2674,英雄数据表!A:K,5,0),""))</f>
        <v>"atk":300,"hp":5000,"undpspro":150,"pvpdpspro":100,"pvpundpspro":100</v>
      </c>
      <c r="J2674" s="20" t="str">
        <f>IF(I2674="","",属性中转表!$I$1&amp;(IF(VLOOKUP(B2674,属性中转表!A:G,7,FALSE)=0,0,VLOOKUP(VLOOKUP(B2674,属性中转表!A:G,7,FALSE),属性中转表!$K$2:$P$21,4,0)))+IFERROR(VLOOKUP(A2674,英雄数据表!A:K,IF(武魂!B2674&gt;=50,10,IF(武魂!B2674&gt;=25,6)),0),0))</f>
        <v>,"dpspro":150</v>
      </c>
      <c r="K2674" s="32" t="str">
        <f t="shared" si="177"/>
        <v>"atk":300,"hp":5000,"undpspro":150,"pvpdpspro":100,"pvpundpspro":100,"dpspro":150</v>
      </c>
      <c r="L2674" s="20" t="str">
        <f>IF(B2674&gt;=50,VLOOKUP(A2674,英雄数据表!A:L,11,FALSE),IF(B2674&gt;=25,VLOOKUP(A2674,英雄数据表!A:L,7,0),""))</f>
        <v>"2303602004"</v>
      </c>
      <c r="M2674" s="20" t="str">
        <f>IFERROR(VLOOKUP(B2674,属性中转表!$K$2:$O$21,5,FALSE),"")</f>
        <v/>
      </c>
      <c r="N2674" s="20" t="str">
        <f>IF(B2674=25,VLOOKUP(A2674,英雄数据表!A:L,8,FALSE),IF(B2674=50,VLOOKUP(A2674,英雄数据表!A:L,12,0),""))</f>
        <v/>
      </c>
    </row>
    <row r="2675" spans="1:14" x14ac:dyDescent="0.3">
      <c r="A2675" s="20">
        <v>23036</v>
      </c>
      <c r="B2675" s="21">
        <f t="shared" si="174"/>
        <v>74</v>
      </c>
      <c r="C2675" s="21">
        <v>5</v>
      </c>
      <c r="D2675" s="21">
        <f>VLOOKUP(A2675,英雄数据表!A:D,4,0)</f>
        <v>2</v>
      </c>
      <c r="E2675" s="20" t="str">
        <f>VLOOKUP(A2675,英雄数据表!A:C,3,0)</f>
        <v>潮汐三棱刺</v>
      </c>
      <c r="F2675" s="20">
        <f t="shared" si="175"/>
        <v>23036</v>
      </c>
      <c r="G2675" s="20">
        <f t="shared" si="176"/>
        <v>23036</v>
      </c>
      <c r="H2675" s="21" t="str">
        <f>VLOOKUP(B2675,属性中转表!A:F,6,FALSE)</f>
        <v>"hp":313200,"atk":8700</v>
      </c>
      <c r="I2675" s="20" t="str">
        <f>IF(VLOOKUP(B2675,属性中转表!A:G,7,FALSE)=0,"",VLOOKUP(VLOOKUP(B2675,属性中转表!A:G,7,FALSE),属性中转表!$K$2:$P$21,6,0))&amp;IF(VLOOKUP(B2675,属性中转表!A:G,7,FALSE)&gt;=50,VLOOKUP(A2675,英雄数据表!A:K,9,0),IF(VLOOKUP(B2675,属性中转表!A:G,7,FALSE)&gt;=25,VLOOKUP(A2675,英雄数据表!A:K,5,0),""))</f>
        <v>"atk":300,"hp":5000,"undpspro":150,"pvpdpspro":100,"pvpundpspro":100</v>
      </c>
      <c r="J2675" s="20" t="str">
        <f>IF(I2675="","",属性中转表!$I$1&amp;(IF(VLOOKUP(B2675,属性中转表!A:G,7,FALSE)=0,0,VLOOKUP(VLOOKUP(B2675,属性中转表!A:G,7,FALSE),属性中转表!$K$2:$P$21,4,0)))+IFERROR(VLOOKUP(A2675,英雄数据表!A:K,IF(武魂!B2675&gt;=50,10,IF(武魂!B2675&gt;=25,6)),0),0))</f>
        <v>,"dpspro":150</v>
      </c>
      <c r="K2675" s="32" t="str">
        <f t="shared" si="177"/>
        <v>"atk":300,"hp":5000,"undpspro":150,"pvpdpspro":100,"pvpundpspro":100,"dpspro":150</v>
      </c>
      <c r="L2675" s="20" t="str">
        <f>IF(B2675&gt;=50,VLOOKUP(A2675,英雄数据表!A:L,11,FALSE),IF(B2675&gt;=25,VLOOKUP(A2675,英雄数据表!A:L,7,0),""))</f>
        <v>"2303602004"</v>
      </c>
      <c r="M2675" s="20" t="str">
        <f>IFERROR(VLOOKUP(B2675,属性中转表!$K$2:$O$21,5,FALSE),"")</f>
        <v/>
      </c>
      <c r="N2675" s="20" t="str">
        <f>IF(B2675=25,VLOOKUP(A2675,英雄数据表!A:L,8,FALSE),IF(B2675=50,VLOOKUP(A2675,英雄数据表!A:L,12,0),""))</f>
        <v/>
      </c>
    </row>
    <row r="2676" spans="1:14" x14ac:dyDescent="0.3">
      <c r="A2676" s="20">
        <v>23036</v>
      </c>
      <c r="B2676" s="21">
        <f t="shared" si="174"/>
        <v>75</v>
      </c>
      <c r="C2676" s="21">
        <v>5</v>
      </c>
      <c r="D2676" s="21">
        <f>VLOOKUP(A2676,英雄数据表!A:D,4,0)</f>
        <v>2</v>
      </c>
      <c r="E2676" s="20" t="str">
        <f>VLOOKUP(A2676,英雄数据表!A:C,3,0)</f>
        <v>潮汐三棱刺</v>
      </c>
      <c r="F2676" s="20">
        <f t="shared" si="175"/>
        <v>23036</v>
      </c>
      <c r="G2676" s="20">
        <f t="shared" si="176"/>
        <v>23036</v>
      </c>
      <c r="H2676" s="21" t="str">
        <f>VLOOKUP(B2676,属性中转表!A:F,6,FALSE)</f>
        <v>"hp":318600,"atk":8850</v>
      </c>
      <c r="I2676" s="20" t="str">
        <f>IF(VLOOKUP(B2676,属性中转表!A:G,7,FALSE)=0,"",VLOOKUP(VLOOKUP(B2676,属性中转表!A:G,7,FALSE),属性中转表!$K$2:$P$21,6,0))&amp;IF(VLOOKUP(B2676,属性中转表!A:G,7,FALSE)&gt;=50,VLOOKUP(A2676,英雄数据表!A:K,9,0),IF(VLOOKUP(B2676,属性中转表!A:G,7,FALSE)&gt;=25,VLOOKUP(A2676,英雄数据表!A:K,5,0),""))</f>
        <v>"atk":600,"hp":10000,"undpspro":150,"pvpdpspro":100,"pvpundpspro":100,"speed":10</v>
      </c>
      <c r="J2676" s="20" t="str">
        <f>IF(I2676="","",属性中转表!$I$1&amp;(IF(VLOOKUP(B2676,属性中转表!A:G,7,FALSE)=0,0,VLOOKUP(VLOOKUP(B2676,属性中转表!A:G,7,FALSE),属性中转表!$K$2:$P$21,4,0)))+IFERROR(VLOOKUP(A2676,英雄数据表!A:K,IF(武魂!B2676&gt;=50,10,IF(武魂!B2676&gt;=25,6)),0),0))</f>
        <v>,"dpspro":150</v>
      </c>
      <c r="K2676" s="32" t="str">
        <f t="shared" si="177"/>
        <v>"atk":600,"hp":10000,"undpspro":150,"pvpdpspro":100,"pvpundpspro":100,"speed":10,"dpspro":150</v>
      </c>
      <c r="L2676" s="20" t="str">
        <f>IF(B2676&gt;=50,VLOOKUP(A2676,英雄数据表!A:L,11,FALSE),IF(B2676&gt;=25,VLOOKUP(A2676,英雄数据表!A:L,7,0),""))</f>
        <v>"2303602004"</v>
      </c>
      <c r="M2676" s="20" t="str">
        <f>IFERROR(VLOOKUP(B2676,属性中转表!$K$2:$O$21,5,FALSE),"")</f>
        <v>"speed":10,"atk":300,"hp":5000</v>
      </c>
      <c r="N2676" s="20" t="str">
        <f>IF(B2676=25,VLOOKUP(A2676,英雄数据表!A:L,8,FALSE),IF(B2676=50,VLOOKUP(A2676,英雄数据表!A:L,12,0),""))</f>
        <v/>
      </c>
    </row>
    <row r="2677" spans="1:14" x14ac:dyDescent="0.3">
      <c r="A2677" s="20">
        <v>23036</v>
      </c>
      <c r="B2677" s="21">
        <f t="shared" si="174"/>
        <v>76</v>
      </c>
      <c r="C2677" s="21">
        <v>5</v>
      </c>
      <c r="D2677" s="21">
        <f>VLOOKUP(A2677,英雄数据表!A:D,4,0)</f>
        <v>2</v>
      </c>
      <c r="E2677" s="20" t="str">
        <f>VLOOKUP(A2677,英雄数据表!A:C,3,0)</f>
        <v>潮汐三棱刺</v>
      </c>
      <c r="F2677" s="20">
        <f t="shared" si="175"/>
        <v>23036</v>
      </c>
      <c r="G2677" s="20">
        <f t="shared" si="176"/>
        <v>23036</v>
      </c>
      <c r="H2677" s="21" t="str">
        <f>VLOOKUP(B2677,属性中转表!A:F,6,FALSE)</f>
        <v>"hp":324000,"atk":9000</v>
      </c>
      <c r="I2677" s="20" t="str">
        <f>IF(VLOOKUP(B2677,属性中转表!A:G,7,FALSE)=0,"",VLOOKUP(VLOOKUP(B2677,属性中转表!A:G,7,FALSE),属性中转表!$K$2:$P$21,6,0))&amp;IF(VLOOKUP(B2677,属性中转表!A:G,7,FALSE)&gt;=50,VLOOKUP(A2677,英雄数据表!A:K,9,0),IF(VLOOKUP(B2677,属性中转表!A:G,7,FALSE)&gt;=25,VLOOKUP(A2677,英雄数据表!A:K,5,0),""))</f>
        <v>"atk":600,"hp":10000,"undpspro":150,"pvpdpspro":100,"pvpundpspro":100,"speed":10</v>
      </c>
      <c r="J2677" s="20" t="str">
        <f>IF(I2677="","",属性中转表!$I$1&amp;(IF(VLOOKUP(B2677,属性中转表!A:G,7,FALSE)=0,0,VLOOKUP(VLOOKUP(B2677,属性中转表!A:G,7,FALSE),属性中转表!$K$2:$P$21,4,0)))+IFERROR(VLOOKUP(A2677,英雄数据表!A:K,IF(武魂!B2677&gt;=50,10,IF(武魂!B2677&gt;=25,6)),0),0))</f>
        <v>,"dpspro":150</v>
      </c>
      <c r="K2677" s="32" t="str">
        <f t="shared" si="177"/>
        <v>"atk":600,"hp":10000,"undpspro":150,"pvpdpspro":100,"pvpundpspro":100,"speed":10,"dpspro":150</v>
      </c>
      <c r="L2677" s="20" t="str">
        <f>IF(B2677&gt;=50,VLOOKUP(A2677,英雄数据表!A:L,11,FALSE),IF(B2677&gt;=25,VLOOKUP(A2677,英雄数据表!A:L,7,0),""))</f>
        <v>"2303602004"</v>
      </c>
      <c r="M2677" s="20" t="str">
        <f>IFERROR(VLOOKUP(B2677,属性中转表!$K$2:$O$21,5,FALSE),"")</f>
        <v/>
      </c>
      <c r="N2677" s="20" t="str">
        <f>IF(B2677=25,VLOOKUP(A2677,英雄数据表!A:L,8,FALSE),IF(B2677=50,VLOOKUP(A2677,英雄数据表!A:L,12,0),""))</f>
        <v/>
      </c>
    </row>
    <row r="2678" spans="1:14" x14ac:dyDescent="0.3">
      <c r="A2678" s="20">
        <v>23036</v>
      </c>
      <c r="B2678" s="21">
        <f t="shared" si="174"/>
        <v>77</v>
      </c>
      <c r="C2678" s="21">
        <v>5</v>
      </c>
      <c r="D2678" s="21">
        <f>VLOOKUP(A2678,英雄数据表!A:D,4,0)</f>
        <v>2</v>
      </c>
      <c r="E2678" s="20" t="str">
        <f>VLOOKUP(A2678,英雄数据表!A:C,3,0)</f>
        <v>潮汐三棱刺</v>
      </c>
      <c r="F2678" s="20">
        <f t="shared" si="175"/>
        <v>23036</v>
      </c>
      <c r="G2678" s="20">
        <f t="shared" si="176"/>
        <v>23036</v>
      </c>
      <c r="H2678" s="21" t="str">
        <f>VLOOKUP(B2678,属性中转表!A:F,6,FALSE)</f>
        <v>"hp":329400,"atk":9150</v>
      </c>
      <c r="I2678" s="20" t="str">
        <f>IF(VLOOKUP(B2678,属性中转表!A:G,7,FALSE)=0,"",VLOOKUP(VLOOKUP(B2678,属性中转表!A:G,7,FALSE),属性中转表!$K$2:$P$21,6,0))&amp;IF(VLOOKUP(B2678,属性中转表!A:G,7,FALSE)&gt;=50,VLOOKUP(A2678,英雄数据表!A:K,9,0),IF(VLOOKUP(B2678,属性中转表!A:G,7,FALSE)&gt;=25,VLOOKUP(A2678,英雄数据表!A:K,5,0),""))</f>
        <v>"atk":600,"hp":10000,"undpspro":150,"pvpdpspro":100,"pvpundpspro":100,"speed":10</v>
      </c>
      <c r="J2678" s="20" t="str">
        <f>IF(I2678="","",属性中转表!$I$1&amp;(IF(VLOOKUP(B2678,属性中转表!A:G,7,FALSE)=0,0,VLOOKUP(VLOOKUP(B2678,属性中转表!A:G,7,FALSE),属性中转表!$K$2:$P$21,4,0)))+IFERROR(VLOOKUP(A2678,英雄数据表!A:K,IF(武魂!B2678&gt;=50,10,IF(武魂!B2678&gt;=25,6)),0),0))</f>
        <v>,"dpspro":150</v>
      </c>
      <c r="K2678" s="32" t="str">
        <f t="shared" si="177"/>
        <v>"atk":600,"hp":10000,"undpspro":150,"pvpdpspro":100,"pvpundpspro":100,"speed":10,"dpspro":150</v>
      </c>
      <c r="L2678" s="20" t="str">
        <f>IF(B2678&gt;=50,VLOOKUP(A2678,英雄数据表!A:L,11,FALSE),IF(B2678&gt;=25,VLOOKUP(A2678,英雄数据表!A:L,7,0),""))</f>
        <v>"2303602004"</v>
      </c>
      <c r="M2678" s="20" t="str">
        <f>IFERROR(VLOOKUP(B2678,属性中转表!$K$2:$O$21,5,FALSE),"")</f>
        <v/>
      </c>
      <c r="N2678" s="20" t="str">
        <f>IF(B2678=25,VLOOKUP(A2678,英雄数据表!A:L,8,FALSE),IF(B2678=50,VLOOKUP(A2678,英雄数据表!A:L,12,0),""))</f>
        <v/>
      </c>
    </row>
    <row r="2679" spans="1:14" x14ac:dyDescent="0.3">
      <c r="A2679" s="20">
        <v>23036</v>
      </c>
      <c r="B2679" s="21">
        <f t="shared" si="174"/>
        <v>78</v>
      </c>
      <c r="C2679" s="21">
        <v>5</v>
      </c>
      <c r="D2679" s="21">
        <f>VLOOKUP(A2679,英雄数据表!A:D,4,0)</f>
        <v>2</v>
      </c>
      <c r="E2679" s="20" t="str">
        <f>VLOOKUP(A2679,英雄数据表!A:C,3,0)</f>
        <v>潮汐三棱刺</v>
      </c>
      <c r="F2679" s="20">
        <f t="shared" si="175"/>
        <v>23036</v>
      </c>
      <c r="G2679" s="20">
        <f t="shared" si="176"/>
        <v>23036</v>
      </c>
      <c r="H2679" s="21" t="str">
        <f>VLOOKUP(B2679,属性中转表!A:F,6,FALSE)</f>
        <v>"hp":334800,"atk":9300</v>
      </c>
      <c r="I2679" s="20" t="str">
        <f>IF(VLOOKUP(B2679,属性中转表!A:G,7,FALSE)=0,"",VLOOKUP(VLOOKUP(B2679,属性中转表!A:G,7,FALSE),属性中转表!$K$2:$P$21,6,0))&amp;IF(VLOOKUP(B2679,属性中转表!A:G,7,FALSE)&gt;=50,VLOOKUP(A2679,英雄数据表!A:K,9,0),IF(VLOOKUP(B2679,属性中转表!A:G,7,FALSE)&gt;=25,VLOOKUP(A2679,英雄数据表!A:K,5,0),""))</f>
        <v>"atk":600,"hp":10000,"undpspro":150,"pvpdpspro":100,"pvpundpspro":100,"speed":10</v>
      </c>
      <c r="J2679" s="20" t="str">
        <f>IF(I2679="","",属性中转表!$I$1&amp;(IF(VLOOKUP(B2679,属性中转表!A:G,7,FALSE)=0,0,VLOOKUP(VLOOKUP(B2679,属性中转表!A:G,7,FALSE),属性中转表!$K$2:$P$21,4,0)))+IFERROR(VLOOKUP(A2679,英雄数据表!A:K,IF(武魂!B2679&gt;=50,10,IF(武魂!B2679&gt;=25,6)),0),0))</f>
        <v>,"dpspro":150</v>
      </c>
      <c r="K2679" s="32" t="str">
        <f t="shared" si="177"/>
        <v>"atk":600,"hp":10000,"undpspro":150,"pvpdpspro":100,"pvpundpspro":100,"speed":10,"dpspro":150</v>
      </c>
      <c r="L2679" s="20" t="str">
        <f>IF(B2679&gt;=50,VLOOKUP(A2679,英雄数据表!A:L,11,FALSE),IF(B2679&gt;=25,VLOOKUP(A2679,英雄数据表!A:L,7,0),""))</f>
        <v>"2303602004"</v>
      </c>
      <c r="M2679" s="20" t="str">
        <f>IFERROR(VLOOKUP(B2679,属性中转表!$K$2:$O$21,5,FALSE),"")</f>
        <v/>
      </c>
      <c r="N2679" s="20" t="str">
        <f>IF(B2679=25,VLOOKUP(A2679,英雄数据表!A:L,8,FALSE),IF(B2679=50,VLOOKUP(A2679,英雄数据表!A:L,12,0),""))</f>
        <v/>
      </c>
    </row>
    <row r="2680" spans="1:14" x14ac:dyDescent="0.3">
      <c r="A2680" s="20">
        <v>23036</v>
      </c>
      <c r="B2680" s="21">
        <f t="shared" si="174"/>
        <v>79</v>
      </c>
      <c r="C2680" s="21">
        <v>5</v>
      </c>
      <c r="D2680" s="21">
        <f>VLOOKUP(A2680,英雄数据表!A:D,4,0)</f>
        <v>2</v>
      </c>
      <c r="E2680" s="20" t="str">
        <f>VLOOKUP(A2680,英雄数据表!A:C,3,0)</f>
        <v>潮汐三棱刺</v>
      </c>
      <c r="F2680" s="20">
        <f t="shared" si="175"/>
        <v>23036</v>
      </c>
      <c r="G2680" s="20">
        <f t="shared" si="176"/>
        <v>23036</v>
      </c>
      <c r="H2680" s="21" t="str">
        <f>VLOOKUP(B2680,属性中转表!A:F,6,FALSE)</f>
        <v>"hp":340200,"atk":9450</v>
      </c>
      <c r="I2680" s="20" t="str">
        <f>IF(VLOOKUP(B2680,属性中转表!A:G,7,FALSE)=0,"",VLOOKUP(VLOOKUP(B2680,属性中转表!A:G,7,FALSE),属性中转表!$K$2:$P$21,6,0))&amp;IF(VLOOKUP(B2680,属性中转表!A:G,7,FALSE)&gt;=50,VLOOKUP(A2680,英雄数据表!A:K,9,0),IF(VLOOKUP(B2680,属性中转表!A:G,7,FALSE)&gt;=25,VLOOKUP(A2680,英雄数据表!A:K,5,0),""))</f>
        <v>"atk":600,"hp":10000,"undpspro":150,"pvpdpspro":100,"pvpundpspro":100,"speed":10</v>
      </c>
      <c r="J2680" s="20" t="str">
        <f>IF(I2680="","",属性中转表!$I$1&amp;(IF(VLOOKUP(B2680,属性中转表!A:G,7,FALSE)=0,0,VLOOKUP(VLOOKUP(B2680,属性中转表!A:G,7,FALSE),属性中转表!$K$2:$P$21,4,0)))+IFERROR(VLOOKUP(A2680,英雄数据表!A:K,IF(武魂!B2680&gt;=50,10,IF(武魂!B2680&gt;=25,6)),0),0))</f>
        <v>,"dpspro":150</v>
      </c>
      <c r="K2680" s="32" t="str">
        <f t="shared" si="177"/>
        <v>"atk":600,"hp":10000,"undpspro":150,"pvpdpspro":100,"pvpundpspro":100,"speed":10,"dpspro":150</v>
      </c>
      <c r="L2680" s="20" t="str">
        <f>IF(B2680&gt;=50,VLOOKUP(A2680,英雄数据表!A:L,11,FALSE),IF(B2680&gt;=25,VLOOKUP(A2680,英雄数据表!A:L,7,0),""))</f>
        <v>"2303602004"</v>
      </c>
      <c r="M2680" s="20" t="str">
        <f>IFERROR(VLOOKUP(B2680,属性中转表!$K$2:$O$21,5,FALSE),"")</f>
        <v/>
      </c>
      <c r="N2680" s="20" t="str">
        <f>IF(B2680=25,VLOOKUP(A2680,英雄数据表!A:L,8,FALSE),IF(B2680=50,VLOOKUP(A2680,英雄数据表!A:L,12,0),""))</f>
        <v/>
      </c>
    </row>
    <row r="2681" spans="1:14" x14ac:dyDescent="0.3">
      <c r="A2681" s="20">
        <v>23036</v>
      </c>
      <c r="B2681" s="21">
        <f t="shared" si="174"/>
        <v>80</v>
      </c>
      <c r="C2681" s="21">
        <v>5</v>
      </c>
      <c r="D2681" s="21">
        <f>VLOOKUP(A2681,英雄数据表!A:D,4,0)</f>
        <v>2</v>
      </c>
      <c r="E2681" s="20" t="str">
        <f>VLOOKUP(A2681,英雄数据表!A:C,3,0)</f>
        <v>潮汐三棱刺</v>
      </c>
      <c r="F2681" s="20">
        <f t="shared" si="175"/>
        <v>23036</v>
      </c>
      <c r="G2681" s="20">
        <f t="shared" si="176"/>
        <v>23036</v>
      </c>
      <c r="H2681" s="21" t="str">
        <f>VLOOKUP(B2681,属性中转表!A:F,6,FALSE)</f>
        <v>"hp":345600,"atk":9600</v>
      </c>
      <c r="I2681" s="20" t="str">
        <f>IF(VLOOKUP(B2681,属性中转表!A:G,7,FALSE)=0,"",VLOOKUP(VLOOKUP(B2681,属性中转表!A:G,7,FALSE),属性中转表!$K$2:$P$21,6,0))&amp;IF(VLOOKUP(B2681,属性中转表!A:G,7,FALSE)&gt;=50,VLOOKUP(A2681,英雄数据表!A:K,9,0),IF(VLOOKUP(B2681,属性中转表!A:G,7,FALSE)&gt;=25,VLOOKUP(A2681,英雄数据表!A:K,5,0),""))</f>
        <v>"atk":600,"hp":10000,"undpspro":200,"pvpdpspro":100,"pvpundpspro":100,"speed":10</v>
      </c>
      <c r="J2681" s="20" t="str">
        <f>IF(I2681="","",属性中转表!$I$1&amp;(IF(VLOOKUP(B2681,属性中转表!A:G,7,FALSE)=0,0,VLOOKUP(VLOOKUP(B2681,属性中转表!A:G,7,FALSE),属性中转表!$K$2:$P$21,4,0)))+IFERROR(VLOOKUP(A2681,英雄数据表!A:K,IF(武魂!B2681&gt;=50,10,IF(武魂!B2681&gt;=25,6)),0),0))</f>
        <v>,"dpspro":150</v>
      </c>
      <c r="K2681" s="32" t="str">
        <f t="shared" si="177"/>
        <v>"atk":600,"hp":10000,"undpspro":200,"pvpdpspro":100,"pvpundpspro":100,"speed":10,"dpspro":150</v>
      </c>
      <c r="L2681" s="20" t="str">
        <f>IF(B2681&gt;=50,VLOOKUP(A2681,英雄数据表!A:L,11,FALSE),IF(B2681&gt;=25,VLOOKUP(A2681,英雄数据表!A:L,7,0),""))</f>
        <v>"2303602004"</v>
      </c>
      <c r="M2681" s="20" t="str">
        <f>IFERROR(VLOOKUP(B2681,属性中转表!$K$2:$O$21,5,FALSE),"")</f>
        <v>"undpspro":50</v>
      </c>
      <c r="N2681" s="20" t="str">
        <f>IF(B2681=25,VLOOKUP(A2681,英雄数据表!A:L,8,FALSE),IF(B2681=50,VLOOKUP(A2681,英雄数据表!A:L,12,0),""))</f>
        <v/>
      </c>
    </row>
    <row r="2682" spans="1:14" x14ac:dyDescent="0.3">
      <c r="A2682" s="20">
        <v>23036</v>
      </c>
      <c r="B2682" s="21">
        <f t="shared" si="174"/>
        <v>81</v>
      </c>
      <c r="C2682" s="21">
        <v>5</v>
      </c>
      <c r="D2682" s="21">
        <f>VLOOKUP(A2682,英雄数据表!A:D,4,0)</f>
        <v>2</v>
      </c>
      <c r="E2682" s="20" t="str">
        <f>VLOOKUP(A2682,英雄数据表!A:C,3,0)</f>
        <v>潮汐三棱刺</v>
      </c>
      <c r="F2682" s="20">
        <f t="shared" si="175"/>
        <v>23036</v>
      </c>
      <c r="G2682" s="20">
        <f t="shared" si="176"/>
        <v>23036</v>
      </c>
      <c r="H2682" s="21" t="str">
        <f>VLOOKUP(B2682,属性中转表!A:F,6,FALSE)</f>
        <v>"hp":351000,"atk":9750</v>
      </c>
      <c r="I2682" s="20" t="str">
        <f>IF(VLOOKUP(B2682,属性中转表!A:G,7,FALSE)=0,"",VLOOKUP(VLOOKUP(B2682,属性中转表!A:G,7,FALSE),属性中转表!$K$2:$P$21,6,0))&amp;IF(VLOOKUP(B2682,属性中转表!A:G,7,FALSE)&gt;=50,VLOOKUP(A2682,英雄数据表!A:K,9,0),IF(VLOOKUP(B2682,属性中转表!A:G,7,FALSE)&gt;=25,VLOOKUP(A2682,英雄数据表!A:K,5,0),""))</f>
        <v>"atk":600,"hp":10000,"undpspro":200,"pvpdpspro":100,"pvpundpspro":100,"speed":10</v>
      </c>
      <c r="J2682" s="20" t="str">
        <f>IF(I2682="","",属性中转表!$I$1&amp;(IF(VLOOKUP(B2682,属性中转表!A:G,7,FALSE)=0,0,VLOOKUP(VLOOKUP(B2682,属性中转表!A:G,7,FALSE),属性中转表!$K$2:$P$21,4,0)))+IFERROR(VLOOKUP(A2682,英雄数据表!A:K,IF(武魂!B2682&gt;=50,10,IF(武魂!B2682&gt;=25,6)),0),0))</f>
        <v>,"dpspro":150</v>
      </c>
      <c r="K2682" s="32" t="str">
        <f t="shared" si="177"/>
        <v>"atk":600,"hp":10000,"undpspro":200,"pvpdpspro":100,"pvpundpspro":100,"speed":10,"dpspro":150</v>
      </c>
      <c r="L2682" s="20" t="str">
        <f>IF(B2682&gt;=50,VLOOKUP(A2682,英雄数据表!A:L,11,FALSE),IF(B2682&gt;=25,VLOOKUP(A2682,英雄数据表!A:L,7,0),""))</f>
        <v>"2303602004"</v>
      </c>
      <c r="M2682" s="20" t="str">
        <f>IFERROR(VLOOKUP(B2682,属性中转表!$K$2:$O$21,5,FALSE),"")</f>
        <v/>
      </c>
      <c r="N2682" s="20" t="str">
        <f>IF(B2682=25,VLOOKUP(A2682,英雄数据表!A:L,8,FALSE),IF(B2682=50,VLOOKUP(A2682,英雄数据表!A:L,12,0),""))</f>
        <v/>
      </c>
    </row>
    <row r="2683" spans="1:14" x14ac:dyDescent="0.3">
      <c r="A2683" s="20">
        <v>23036</v>
      </c>
      <c r="B2683" s="21">
        <f t="shared" si="174"/>
        <v>82</v>
      </c>
      <c r="C2683" s="21">
        <v>5</v>
      </c>
      <c r="D2683" s="21">
        <f>VLOOKUP(A2683,英雄数据表!A:D,4,0)</f>
        <v>2</v>
      </c>
      <c r="E2683" s="20" t="str">
        <f>VLOOKUP(A2683,英雄数据表!A:C,3,0)</f>
        <v>潮汐三棱刺</v>
      </c>
      <c r="F2683" s="20">
        <f t="shared" si="175"/>
        <v>23036</v>
      </c>
      <c r="G2683" s="20">
        <f t="shared" si="176"/>
        <v>23036</v>
      </c>
      <c r="H2683" s="21" t="str">
        <f>VLOOKUP(B2683,属性中转表!A:F,6,FALSE)</f>
        <v>"hp":356400,"atk":9900</v>
      </c>
      <c r="I2683" s="20" t="str">
        <f>IF(VLOOKUP(B2683,属性中转表!A:G,7,FALSE)=0,"",VLOOKUP(VLOOKUP(B2683,属性中转表!A:G,7,FALSE),属性中转表!$K$2:$P$21,6,0))&amp;IF(VLOOKUP(B2683,属性中转表!A:G,7,FALSE)&gt;=50,VLOOKUP(A2683,英雄数据表!A:K,9,0),IF(VLOOKUP(B2683,属性中转表!A:G,7,FALSE)&gt;=25,VLOOKUP(A2683,英雄数据表!A:K,5,0),""))</f>
        <v>"atk":600,"hp":10000,"undpspro":200,"pvpdpspro":100,"pvpundpspro":100,"speed":10</v>
      </c>
      <c r="J2683" s="20" t="str">
        <f>IF(I2683="","",属性中转表!$I$1&amp;(IF(VLOOKUP(B2683,属性中转表!A:G,7,FALSE)=0,0,VLOOKUP(VLOOKUP(B2683,属性中转表!A:G,7,FALSE),属性中转表!$K$2:$P$21,4,0)))+IFERROR(VLOOKUP(A2683,英雄数据表!A:K,IF(武魂!B2683&gt;=50,10,IF(武魂!B2683&gt;=25,6)),0),0))</f>
        <v>,"dpspro":150</v>
      </c>
      <c r="K2683" s="32" t="str">
        <f t="shared" si="177"/>
        <v>"atk":600,"hp":10000,"undpspro":200,"pvpdpspro":100,"pvpundpspro":100,"speed":10,"dpspro":150</v>
      </c>
      <c r="L2683" s="20" t="str">
        <f>IF(B2683&gt;=50,VLOOKUP(A2683,英雄数据表!A:L,11,FALSE),IF(B2683&gt;=25,VLOOKUP(A2683,英雄数据表!A:L,7,0),""))</f>
        <v>"2303602004"</v>
      </c>
      <c r="M2683" s="20" t="str">
        <f>IFERROR(VLOOKUP(B2683,属性中转表!$K$2:$O$21,5,FALSE),"")</f>
        <v/>
      </c>
      <c r="N2683" s="20" t="str">
        <f>IF(B2683=25,VLOOKUP(A2683,英雄数据表!A:L,8,FALSE),IF(B2683=50,VLOOKUP(A2683,英雄数据表!A:L,12,0),""))</f>
        <v/>
      </c>
    </row>
    <row r="2684" spans="1:14" x14ac:dyDescent="0.3">
      <c r="A2684" s="20">
        <v>23036</v>
      </c>
      <c r="B2684" s="21">
        <f t="shared" si="174"/>
        <v>83</v>
      </c>
      <c r="C2684" s="21">
        <v>5</v>
      </c>
      <c r="D2684" s="21">
        <f>VLOOKUP(A2684,英雄数据表!A:D,4,0)</f>
        <v>2</v>
      </c>
      <c r="E2684" s="20" t="str">
        <f>VLOOKUP(A2684,英雄数据表!A:C,3,0)</f>
        <v>潮汐三棱刺</v>
      </c>
      <c r="F2684" s="20">
        <f t="shared" si="175"/>
        <v>23036</v>
      </c>
      <c r="G2684" s="20">
        <f t="shared" si="176"/>
        <v>23036</v>
      </c>
      <c r="H2684" s="21" t="str">
        <f>VLOOKUP(B2684,属性中转表!A:F,6,FALSE)</f>
        <v>"hp":361800,"atk":10050</v>
      </c>
      <c r="I2684" s="20" t="str">
        <f>IF(VLOOKUP(B2684,属性中转表!A:G,7,FALSE)=0,"",VLOOKUP(VLOOKUP(B2684,属性中转表!A:G,7,FALSE),属性中转表!$K$2:$P$21,6,0))&amp;IF(VLOOKUP(B2684,属性中转表!A:G,7,FALSE)&gt;=50,VLOOKUP(A2684,英雄数据表!A:K,9,0),IF(VLOOKUP(B2684,属性中转表!A:G,7,FALSE)&gt;=25,VLOOKUP(A2684,英雄数据表!A:K,5,0),""))</f>
        <v>"atk":600,"hp":10000,"undpspro":200,"pvpdpspro":100,"pvpundpspro":100,"speed":10</v>
      </c>
      <c r="J2684" s="20" t="str">
        <f>IF(I2684="","",属性中转表!$I$1&amp;(IF(VLOOKUP(B2684,属性中转表!A:G,7,FALSE)=0,0,VLOOKUP(VLOOKUP(B2684,属性中转表!A:G,7,FALSE),属性中转表!$K$2:$P$21,4,0)))+IFERROR(VLOOKUP(A2684,英雄数据表!A:K,IF(武魂!B2684&gt;=50,10,IF(武魂!B2684&gt;=25,6)),0),0))</f>
        <v>,"dpspro":150</v>
      </c>
      <c r="K2684" s="32" t="str">
        <f t="shared" si="177"/>
        <v>"atk":600,"hp":10000,"undpspro":200,"pvpdpspro":100,"pvpundpspro":100,"speed":10,"dpspro":150</v>
      </c>
      <c r="L2684" s="20" t="str">
        <f>IF(B2684&gt;=50,VLOOKUP(A2684,英雄数据表!A:L,11,FALSE),IF(B2684&gt;=25,VLOOKUP(A2684,英雄数据表!A:L,7,0),""))</f>
        <v>"2303602004"</v>
      </c>
      <c r="M2684" s="20" t="str">
        <f>IFERROR(VLOOKUP(B2684,属性中转表!$K$2:$O$21,5,FALSE),"")</f>
        <v/>
      </c>
      <c r="N2684" s="20" t="str">
        <f>IF(B2684=25,VLOOKUP(A2684,英雄数据表!A:L,8,FALSE),IF(B2684=50,VLOOKUP(A2684,英雄数据表!A:L,12,0),""))</f>
        <v/>
      </c>
    </row>
    <row r="2685" spans="1:14" x14ac:dyDescent="0.3">
      <c r="A2685" s="20">
        <v>23036</v>
      </c>
      <c r="B2685" s="21">
        <f t="shared" si="174"/>
        <v>84</v>
      </c>
      <c r="C2685" s="21">
        <v>5</v>
      </c>
      <c r="D2685" s="21">
        <f>VLOOKUP(A2685,英雄数据表!A:D,4,0)</f>
        <v>2</v>
      </c>
      <c r="E2685" s="20" t="str">
        <f>VLOOKUP(A2685,英雄数据表!A:C,3,0)</f>
        <v>潮汐三棱刺</v>
      </c>
      <c r="F2685" s="20">
        <f t="shared" si="175"/>
        <v>23036</v>
      </c>
      <c r="G2685" s="20">
        <f t="shared" si="176"/>
        <v>23036</v>
      </c>
      <c r="H2685" s="21" t="str">
        <f>VLOOKUP(B2685,属性中转表!A:F,6,FALSE)</f>
        <v>"hp":367200,"atk":10200</v>
      </c>
      <c r="I2685" s="20" t="str">
        <f>IF(VLOOKUP(B2685,属性中转表!A:G,7,FALSE)=0,"",VLOOKUP(VLOOKUP(B2685,属性中转表!A:G,7,FALSE),属性中转表!$K$2:$P$21,6,0))&amp;IF(VLOOKUP(B2685,属性中转表!A:G,7,FALSE)&gt;=50,VLOOKUP(A2685,英雄数据表!A:K,9,0),IF(VLOOKUP(B2685,属性中转表!A:G,7,FALSE)&gt;=25,VLOOKUP(A2685,英雄数据表!A:K,5,0),""))</f>
        <v>"atk":600,"hp":10000,"undpspro":200,"pvpdpspro":100,"pvpundpspro":100,"speed":10</v>
      </c>
      <c r="J2685" s="20" t="str">
        <f>IF(I2685="","",属性中转表!$I$1&amp;(IF(VLOOKUP(B2685,属性中转表!A:G,7,FALSE)=0,0,VLOOKUP(VLOOKUP(B2685,属性中转表!A:G,7,FALSE),属性中转表!$K$2:$P$21,4,0)))+IFERROR(VLOOKUP(A2685,英雄数据表!A:K,IF(武魂!B2685&gt;=50,10,IF(武魂!B2685&gt;=25,6)),0),0))</f>
        <v>,"dpspro":150</v>
      </c>
      <c r="K2685" s="32" t="str">
        <f t="shared" si="177"/>
        <v>"atk":600,"hp":10000,"undpspro":200,"pvpdpspro":100,"pvpundpspro":100,"speed":10,"dpspro":150</v>
      </c>
      <c r="L2685" s="20" t="str">
        <f>IF(B2685&gt;=50,VLOOKUP(A2685,英雄数据表!A:L,11,FALSE),IF(B2685&gt;=25,VLOOKUP(A2685,英雄数据表!A:L,7,0),""))</f>
        <v>"2303602004"</v>
      </c>
      <c r="M2685" s="20" t="str">
        <f>IFERROR(VLOOKUP(B2685,属性中转表!$K$2:$O$21,5,FALSE),"")</f>
        <v/>
      </c>
      <c r="N2685" s="20" t="str">
        <f>IF(B2685=25,VLOOKUP(A2685,英雄数据表!A:L,8,FALSE),IF(B2685=50,VLOOKUP(A2685,英雄数据表!A:L,12,0),""))</f>
        <v/>
      </c>
    </row>
    <row r="2686" spans="1:14" x14ac:dyDescent="0.3">
      <c r="A2686" s="20">
        <v>23036</v>
      </c>
      <c r="B2686" s="21">
        <f t="shared" si="174"/>
        <v>85</v>
      </c>
      <c r="C2686" s="21">
        <v>5</v>
      </c>
      <c r="D2686" s="21">
        <f>VLOOKUP(A2686,英雄数据表!A:D,4,0)</f>
        <v>2</v>
      </c>
      <c r="E2686" s="20" t="str">
        <f>VLOOKUP(A2686,英雄数据表!A:C,3,0)</f>
        <v>潮汐三棱刺</v>
      </c>
      <c r="F2686" s="20">
        <f t="shared" si="175"/>
        <v>23036</v>
      </c>
      <c r="G2686" s="20">
        <f t="shared" si="176"/>
        <v>23036</v>
      </c>
      <c r="H2686" s="21" t="str">
        <f>VLOOKUP(B2686,属性中转表!A:F,6,FALSE)</f>
        <v>"hp":372600,"atk":10350</v>
      </c>
      <c r="I2686" s="20" t="str">
        <f>IF(VLOOKUP(B2686,属性中转表!A:G,7,FALSE)=0,"",VLOOKUP(VLOOKUP(B2686,属性中转表!A:G,7,FALSE),属性中转表!$K$2:$P$21,6,0))&amp;IF(VLOOKUP(B2686,属性中转表!A:G,7,FALSE)&gt;=50,VLOOKUP(A2686,英雄数据表!A:K,9,0),IF(VLOOKUP(B2686,属性中转表!A:G,7,FALSE)&gt;=25,VLOOKUP(A2686,英雄数据表!A:K,5,0),""))</f>
        <v>"atk":600,"hp":10000,"undpspro":200,"pvpdpspro":100,"pvpundpspro":100,"speed":10</v>
      </c>
      <c r="J2686" s="20" t="str">
        <f>IF(I2686="","",属性中转表!$I$1&amp;(IF(VLOOKUP(B2686,属性中转表!A:G,7,FALSE)=0,0,VLOOKUP(VLOOKUP(B2686,属性中转表!A:G,7,FALSE),属性中转表!$K$2:$P$21,4,0)))+IFERROR(VLOOKUP(A2686,英雄数据表!A:K,IF(武魂!B2686&gt;=50,10,IF(武魂!B2686&gt;=25,6)),0),0))</f>
        <v>,"dpspro":200</v>
      </c>
      <c r="K2686" s="32" t="str">
        <f t="shared" si="177"/>
        <v>"atk":600,"hp":10000,"undpspro":200,"pvpdpspro":100,"pvpundpspro":100,"speed":10,"dpspro":200</v>
      </c>
      <c r="L2686" s="20" t="str">
        <f>IF(B2686&gt;=50,VLOOKUP(A2686,英雄数据表!A:L,11,FALSE),IF(B2686&gt;=25,VLOOKUP(A2686,英雄数据表!A:L,7,0),""))</f>
        <v>"2303602004"</v>
      </c>
      <c r="M2686" s="20" t="str">
        <f>IFERROR(VLOOKUP(B2686,属性中转表!$K$2:$O$21,5,FALSE),"")</f>
        <v>"dpspro":50</v>
      </c>
      <c r="N2686" s="20" t="str">
        <f>IF(B2686=25,VLOOKUP(A2686,英雄数据表!A:L,8,FALSE),IF(B2686=50,VLOOKUP(A2686,英雄数据表!A:L,12,0),""))</f>
        <v/>
      </c>
    </row>
    <row r="2687" spans="1:14" x14ac:dyDescent="0.3">
      <c r="A2687" s="20">
        <v>23036</v>
      </c>
      <c r="B2687" s="21">
        <f t="shared" si="174"/>
        <v>86</v>
      </c>
      <c r="C2687" s="21">
        <v>5</v>
      </c>
      <c r="D2687" s="21">
        <f>VLOOKUP(A2687,英雄数据表!A:D,4,0)</f>
        <v>2</v>
      </c>
      <c r="E2687" s="20" t="str">
        <f>VLOOKUP(A2687,英雄数据表!A:C,3,0)</f>
        <v>潮汐三棱刺</v>
      </c>
      <c r="F2687" s="20">
        <f t="shared" si="175"/>
        <v>23036</v>
      </c>
      <c r="G2687" s="20">
        <f t="shared" si="176"/>
        <v>23036</v>
      </c>
      <c r="H2687" s="21" t="str">
        <f>VLOOKUP(B2687,属性中转表!A:F,6,FALSE)</f>
        <v>"hp":378000,"atk":10500</v>
      </c>
      <c r="I2687" s="20" t="str">
        <f>IF(VLOOKUP(B2687,属性中转表!A:G,7,FALSE)=0,"",VLOOKUP(VLOOKUP(B2687,属性中转表!A:G,7,FALSE),属性中转表!$K$2:$P$21,6,0))&amp;IF(VLOOKUP(B2687,属性中转表!A:G,7,FALSE)&gt;=50,VLOOKUP(A2687,英雄数据表!A:K,9,0),IF(VLOOKUP(B2687,属性中转表!A:G,7,FALSE)&gt;=25,VLOOKUP(A2687,英雄数据表!A:K,5,0),""))</f>
        <v>"atk":600,"hp":10000,"undpspro":200,"pvpdpspro":100,"pvpundpspro":100,"speed":10</v>
      </c>
      <c r="J2687" s="20" t="str">
        <f>IF(I2687="","",属性中转表!$I$1&amp;(IF(VLOOKUP(B2687,属性中转表!A:G,7,FALSE)=0,0,VLOOKUP(VLOOKUP(B2687,属性中转表!A:G,7,FALSE),属性中转表!$K$2:$P$21,4,0)))+IFERROR(VLOOKUP(A2687,英雄数据表!A:K,IF(武魂!B2687&gt;=50,10,IF(武魂!B2687&gt;=25,6)),0),0))</f>
        <v>,"dpspro":200</v>
      </c>
      <c r="K2687" s="32" t="str">
        <f t="shared" si="177"/>
        <v>"atk":600,"hp":10000,"undpspro":200,"pvpdpspro":100,"pvpundpspro":100,"speed":10,"dpspro":200</v>
      </c>
      <c r="L2687" s="20" t="str">
        <f>IF(B2687&gt;=50,VLOOKUP(A2687,英雄数据表!A:L,11,FALSE),IF(B2687&gt;=25,VLOOKUP(A2687,英雄数据表!A:L,7,0),""))</f>
        <v>"2303602004"</v>
      </c>
      <c r="M2687" s="20" t="str">
        <f>IFERROR(VLOOKUP(B2687,属性中转表!$K$2:$O$21,5,FALSE),"")</f>
        <v/>
      </c>
      <c r="N2687" s="20" t="str">
        <f>IF(B2687=25,VLOOKUP(A2687,英雄数据表!A:L,8,FALSE),IF(B2687=50,VLOOKUP(A2687,英雄数据表!A:L,12,0),""))</f>
        <v/>
      </c>
    </row>
    <row r="2688" spans="1:14" x14ac:dyDescent="0.3">
      <c r="A2688" s="20">
        <v>23036</v>
      </c>
      <c r="B2688" s="21">
        <f t="shared" si="174"/>
        <v>87</v>
      </c>
      <c r="C2688" s="21">
        <v>5</v>
      </c>
      <c r="D2688" s="21">
        <f>VLOOKUP(A2688,英雄数据表!A:D,4,0)</f>
        <v>2</v>
      </c>
      <c r="E2688" s="20" t="str">
        <f>VLOOKUP(A2688,英雄数据表!A:C,3,0)</f>
        <v>潮汐三棱刺</v>
      </c>
      <c r="F2688" s="20">
        <f t="shared" si="175"/>
        <v>23036</v>
      </c>
      <c r="G2688" s="20">
        <f t="shared" si="176"/>
        <v>23036</v>
      </c>
      <c r="H2688" s="21" t="str">
        <f>VLOOKUP(B2688,属性中转表!A:F,6,FALSE)</f>
        <v>"hp":383400,"atk":10650</v>
      </c>
      <c r="I2688" s="20" t="str">
        <f>IF(VLOOKUP(B2688,属性中转表!A:G,7,FALSE)=0,"",VLOOKUP(VLOOKUP(B2688,属性中转表!A:G,7,FALSE),属性中转表!$K$2:$P$21,6,0))&amp;IF(VLOOKUP(B2688,属性中转表!A:G,7,FALSE)&gt;=50,VLOOKUP(A2688,英雄数据表!A:K,9,0),IF(VLOOKUP(B2688,属性中转表!A:G,7,FALSE)&gt;=25,VLOOKUP(A2688,英雄数据表!A:K,5,0),""))</f>
        <v>"atk":600,"hp":10000,"undpspro":200,"pvpdpspro":100,"pvpundpspro":100,"speed":10</v>
      </c>
      <c r="J2688" s="20" t="str">
        <f>IF(I2688="","",属性中转表!$I$1&amp;(IF(VLOOKUP(B2688,属性中转表!A:G,7,FALSE)=0,0,VLOOKUP(VLOOKUP(B2688,属性中转表!A:G,7,FALSE),属性中转表!$K$2:$P$21,4,0)))+IFERROR(VLOOKUP(A2688,英雄数据表!A:K,IF(武魂!B2688&gt;=50,10,IF(武魂!B2688&gt;=25,6)),0),0))</f>
        <v>,"dpspro":200</v>
      </c>
      <c r="K2688" s="32" t="str">
        <f t="shared" si="177"/>
        <v>"atk":600,"hp":10000,"undpspro":200,"pvpdpspro":100,"pvpundpspro":100,"speed":10,"dpspro":200</v>
      </c>
      <c r="L2688" s="20" t="str">
        <f>IF(B2688&gt;=50,VLOOKUP(A2688,英雄数据表!A:L,11,FALSE),IF(B2688&gt;=25,VLOOKUP(A2688,英雄数据表!A:L,7,0),""))</f>
        <v>"2303602004"</v>
      </c>
      <c r="M2688" s="20" t="str">
        <f>IFERROR(VLOOKUP(B2688,属性中转表!$K$2:$O$21,5,FALSE),"")</f>
        <v/>
      </c>
      <c r="N2688" s="20" t="str">
        <f>IF(B2688=25,VLOOKUP(A2688,英雄数据表!A:L,8,FALSE),IF(B2688=50,VLOOKUP(A2688,英雄数据表!A:L,12,0),""))</f>
        <v/>
      </c>
    </row>
    <row r="2689" spans="1:14" x14ac:dyDescent="0.3">
      <c r="A2689" s="20">
        <v>23036</v>
      </c>
      <c r="B2689" s="21">
        <f t="shared" si="174"/>
        <v>88</v>
      </c>
      <c r="C2689" s="21">
        <v>5</v>
      </c>
      <c r="D2689" s="21">
        <f>VLOOKUP(A2689,英雄数据表!A:D,4,0)</f>
        <v>2</v>
      </c>
      <c r="E2689" s="20" t="str">
        <f>VLOOKUP(A2689,英雄数据表!A:C,3,0)</f>
        <v>潮汐三棱刺</v>
      </c>
      <c r="F2689" s="20">
        <f t="shared" si="175"/>
        <v>23036</v>
      </c>
      <c r="G2689" s="20">
        <f t="shared" si="176"/>
        <v>23036</v>
      </c>
      <c r="H2689" s="21" t="str">
        <f>VLOOKUP(B2689,属性中转表!A:F,6,FALSE)</f>
        <v>"hp":388800,"atk":10800</v>
      </c>
      <c r="I2689" s="20" t="str">
        <f>IF(VLOOKUP(B2689,属性中转表!A:G,7,FALSE)=0,"",VLOOKUP(VLOOKUP(B2689,属性中转表!A:G,7,FALSE),属性中转表!$K$2:$P$21,6,0))&amp;IF(VLOOKUP(B2689,属性中转表!A:G,7,FALSE)&gt;=50,VLOOKUP(A2689,英雄数据表!A:K,9,0),IF(VLOOKUP(B2689,属性中转表!A:G,7,FALSE)&gt;=25,VLOOKUP(A2689,英雄数据表!A:K,5,0),""))</f>
        <v>"atk":600,"hp":10000,"undpspro":200,"pvpdpspro":100,"pvpundpspro":100,"speed":10</v>
      </c>
      <c r="J2689" s="20" t="str">
        <f>IF(I2689="","",属性中转表!$I$1&amp;(IF(VLOOKUP(B2689,属性中转表!A:G,7,FALSE)=0,0,VLOOKUP(VLOOKUP(B2689,属性中转表!A:G,7,FALSE),属性中转表!$K$2:$P$21,4,0)))+IFERROR(VLOOKUP(A2689,英雄数据表!A:K,IF(武魂!B2689&gt;=50,10,IF(武魂!B2689&gt;=25,6)),0),0))</f>
        <v>,"dpspro":200</v>
      </c>
      <c r="K2689" s="32" t="str">
        <f t="shared" si="177"/>
        <v>"atk":600,"hp":10000,"undpspro":200,"pvpdpspro":100,"pvpundpspro":100,"speed":10,"dpspro":200</v>
      </c>
      <c r="L2689" s="20" t="str">
        <f>IF(B2689&gt;=50,VLOOKUP(A2689,英雄数据表!A:L,11,FALSE),IF(B2689&gt;=25,VLOOKUP(A2689,英雄数据表!A:L,7,0),""))</f>
        <v>"2303602004"</v>
      </c>
      <c r="M2689" s="20" t="str">
        <f>IFERROR(VLOOKUP(B2689,属性中转表!$K$2:$O$21,5,FALSE),"")</f>
        <v/>
      </c>
      <c r="N2689" s="20" t="str">
        <f>IF(B2689=25,VLOOKUP(A2689,英雄数据表!A:L,8,FALSE),IF(B2689=50,VLOOKUP(A2689,英雄数据表!A:L,12,0),""))</f>
        <v/>
      </c>
    </row>
    <row r="2690" spans="1:14" x14ac:dyDescent="0.3">
      <c r="A2690" s="20">
        <v>23036</v>
      </c>
      <c r="B2690" s="21">
        <f t="shared" si="174"/>
        <v>89</v>
      </c>
      <c r="C2690" s="21">
        <v>5</v>
      </c>
      <c r="D2690" s="21">
        <f>VLOOKUP(A2690,英雄数据表!A:D,4,0)</f>
        <v>2</v>
      </c>
      <c r="E2690" s="20" t="str">
        <f>VLOOKUP(A2690,英雄数据表!A:C,3,0)</f>
        <v>潮汐三棱刺</v>
      </c>
      <c r="F2690" s="20">
        <f t="shared" si="175"/>
        <v>23036</v>
      </c>
      <c r="G2690" s="20">
        <f t="shared" si="176"/>
        <v>23036</v>
      </c>
      <c r="H2690" s="21" t="str">
        <f>VLOOKUP(B2690,属性中转表!A:F,6,FALSE)</f>
        <v>"hp":394200,"atk":10950</v>
      </c>
      <c r="I2690" s="20" t="str">
        <f>IF(VLOOKUP(B2690,属性中转表!A:G,7,FALSE)=0,"",VLOOKUP(VLOOKUP(B2690,属性中转表!A:G,7,FALSE),属性中转表!$K$2:$P$21,6,0))&amp;IF(VLOOKUP(B2690,属性中转表!A:G,7,FALSE)&gt;=50,VLOOKUP(A2690,英雄数据表!A:K,9,0),IF(VLOOKUP(B2690,属性中转表!A:G,7,FALSE)&gt;=25,VLOOKUP(A2690,英雄数据表!A:K,5,0),""))</f>
        <v>"atk":600,"hp":10000,"undpspro":200,"pvpdpspro":100,"pvpundpspro":100,"speed":10</v>
      </c>
      <c r="J2690" s="20" t="str">
        <f>IF(I2690="","",属性中转表!$I$1&amp;(IF(VLOOKUP(B2690,属性中转表!A:G,7,FALSE)=0,0,VLOOKUP(VLOOKUP(B2690,属性中转表!A:G,7,FALSE),属性中转表!$K$2:$P$21,4,0)))+IFERROR(VLOOKUP(A2690,英雄数据表!A:K,IF(武魂!B2690&gt;=50,10,IF(武魂!B2690&gt;=25,6)),0),0))</f>
        <v>,"dpspro":200</v>
      </c>
      <c r="K2690" s="32" t="str">
        <f t="shared" si="177"/>
        <v>"atk":600,"hp":10000,"undpspro":200,"pvpdpspro":100,"pvpundpspro":100,"speed":10,"dpspro":200</v>
      </c>
      <c r="L2690" s="20" t="str">
        <f>IF(B2690&gt;=50,VLOOKUP(A2690,英雄数据表!A:L,11,FALSE),IF(B2690&gt;=25,VLOOKUP(A2690,英雄数据表!A:L,7,0),""))</f>
        <v>"2303602004"</v>
      </c>
      <c r="M2690" s="20" t="str">
        <f>IFERROR(VLOOKUP(B2690,属性中转表!$K$2:$O$21,5,FALSE),"")</f>
        <v/>
      </c>
      <c r="N2690" s="20" t="str">
        <f>IF(B2690=25,VLOOKUP(A2690,英雄数据表!A:L,8,FALSE),IF(B2690=50,VLOOKUP(A2690,英雄数据表!A:L,12,0),""))</f>
        <v/>
      </c>
    </row>
    <row r="2691" spans="1:14" x14ac:dyDescent="0.3">
      <c r="A2691" s="20">
        <v>23036</v>
      </c>
      <c r="B2691" s="21">
        <f t="shared" si="174"/>
        <v>90</v>
      </c>
      <c r="C2691" s="21">
        <v>5</v>
      </c>
      <c r="D2691" s="21">
        <f>VLOOKUP(A2691,英雄数据表!A:D,4,0)</f>
        <v>2</v>
      </c>
      <c r="E2691" s="20" t="str">
        <f>VLOOKUP(A2691,英雄数据表!A:C,3,0)</f>
        <v>潮汐三棱刺</v>
      </c>
      <c r="F2691" s="20">
        <f t="shared" si="175"/>
        <v>23036</v>
      </c>
      <c r="G2691" s="20">
        <f t="shared" si="176"/>
        <v>23036</v>
      </c>
      <c r="H2691" s="21" t="str">
        <f>VLOOKUP(B2691,属性中转表!A:F,6,FALSE)</f>
        <v>"hp":399600,"atk":11100</v>
      </c>
      <c r="I2691" s="20" t="str">
        <f>IF(VLOOKUP(B2691,属性中转表!A:G,7,FALSE)=0,"",VLOOKUP(VLOOKUP(B2691,属性中转表!A:G,7,FALSE),属性中转表!$K$2:$P$21,6,0))&amp;IF(VLOOKUP(B2691,属性中转表!A:G,7,FALSE)&gt;=50,VLOOKUP(A2691,英雄数据表!A:K,9,0),IF(VLOOKUP(B2691,属性中转表!A:G,7,FALSE)&gt;=25,VLOOKUP(A2691,英雄数据表!A:K,5,0),""))</f>
        <v>"atk":600,"hp":10000,"undpspro":200,"pvpdpspro":150,"pvpundpspro":100,"speed":10</v>
      </c>
      <c r="J2691" s="20" t="str">
        <f>IF(I2691="","",属性中转表!$I$1&amp;(IF(VLOOKUP(B2691,属性中转表!A:G,7,FALSE)=0,0,VLOOKUP(VLOOKUP(B2691,属性中转表!A:G,7,FALSE),属性中转表!$K$2:$P$21,4,0)))+IFERROR(VLOOKUP(A2691,英雄数据表!A:K,IF(武魂!B2691&gt;=50,10,IF(武魂!B2691&gt;=25,6)),0),0))</f>
        <v>,"dpspro":200</v>
      </c>
      <c r="K2691" s="32" t="str">
        <f t="shared" si="177"/>
        <v>"atk":600,"hp":10000,"undpspro":200,"pvpdpspro":150,"pvpundpspro":100,"speed":10,"dpspro":200</v>
      </c>
      <c r="L2691" s="20" t="str">
        <f>IF(B2691&gt;=50,VLOOKUP(A2691,英雄数据表!A:L,11,FALSE),IF(B2691&gt;=25,VLOOKUP(A2691,英雄数据表!A:L,7,0),""))</f>
        <v>"2303602004"</v>
      </c>
      <c r="M2691" s="20" t="str">
        <f>IFERROR(VLOOKUP(B2691,属性中转表!$K$2:$O$21,5,FALSE),"")</f>
        <v>"pvpdpspro":50</v>
      </c>
      <c r="N2691" s="20" t="str">
        <f>IF(B2691=25,VLOOKUP(A2691,英雄数据表!A:L,8,FALSE),IF(B2691=50,VLOOKUP(A2691,英雄数据表!A:L,12,0),""))</f>
        <v/>
      </c>
    </row>
    <row r="2692" spans="1:14" x14ac:dyDescent="0.3">
      <c r="A2692" s="20">
        <v>23036</v>
      </c>
      <c r="B2692" s="21">
        <f t="shared" si="174"/>
        <v>91</v>
      </c>
      <c r="C2692" s="21">
        <v>5</v>
      </c>
      <c r="D2692" s="21">
        <f>VLOOKUP(A2692,英雄数据表!A:D,4,0)</f>
        <v>2</v>
      </c>
      <c r="E2692" s="20" t="str">
        <f>VLOOKUP(A2692,英雄数据表!A:C,3,0)</f>
        <v>潮汐三棱刺</v>
      </c>
      <c r="F2692" s="20">
        <f t="shared" si="175"/>
        <v>23036</v>
      </c>
      <c r="G2692" s="20">
        <f t="shared" si="176"/>
        <v>23036</v>
      </c>
      <c r="H2692" s="21" t="str">
        <f>VLOOKUP(B2692,属性中转表!A:F,6,FALSE)</f>
        <v>"hp":405000,"atk":11250</v>
      </c>
      <c r="I2692" s="20" t="str">
        <f>IF(VLOOKUP(B2692,属性中转表!A:G,7,FALSE)=0,"",VLOOKUP(VLOOKUP(B2692,属性中转表!A:G,7,FALSE),属性中转表!$K$2:$P$21,6,0))&amp;IF(VLOOKUP(B2692,属性中转表!A:G,7,FALSE)&gt;=50,VLOOKUP(A2692,英雄数据表!A:K,9,0),IF(VLOOKUP(B2692,属性中转表!A:G,7,FALSE)&gt;=25,VLOOKUP(A2692,英雄数据表!A:K,5,0),""))</f>
        <v>"atk":600,"hp":10000,"undpspro":200,"pvpdpspro":150,"pvpundpspro":100,"speed":10</v>
      </c>
      <c r="J2692" s="20" t="str">
        <f>IF(I2692="","",属性中转表!$I$1&amp;(IF(VLOOKUP(B2692,属性中转表!A:G,7,FALSE)=0,0,VLOOKUP(VLOOKUP(B2692,属性中转表!A:G,7,FALSE),属性中转表!$K$2:$P$21,4,0)))+IFERROR(VLOOKUP(A2692,英雄数据表!A:K,IF(武魂!B2692&gt;=50,10,IF(武魂!B2692&gt;=25,6)),0),0))</f>
        <v>,"dpspro":200</v>
      </c>
      <c r="K2692" s="32" t="str">
        <f t="shared" si="177"/>
        <v>"atk":600,"hp":10000,"undpspro":200,"pvpdpspro":150,"pvpundpspro":100,"speed":10,"dpspro":200</v>
      </c>
      <c r="L2692" s="20" t="str">
        <f>IF(B2692&gt;=50,VLOOKUP(A2692,英雄数据表!A:L,11,FALSE),IF(B2692&gt;=25,VLOOKUP(A2692,英雄数据表!A:L,7,0),""))</f>
        <v>"2303602004"</v>
      </c>
      <c r="M2692" s="20" t="str">
        <f>IFERROR(VLOOKUP(B2692,属性中转表!$K$2:$O$21,5,FALSE),"")</f>
        <v/>
      </c>
      <c r="N2692" s="20" t="str">
        <f>IF(B2692=25,VLOOKUP(A2692,英雄数据表!A:L,8,FALSE),IF(B2692=50,VLOOKUP(A2692,英雄数据表!A:L,12,0),""))</f>
        <v/>
      </c>
    </row>
    <row r="2693" spans="1:14" x14ac:dyDescent="0.3">
      <c r="A2693" s="20">
        <v>23036</v>
      </c>
      <c r="B2693" s="21">
        <f t="shared" si="174"/>
        <v>92</v>
      </c>
      <c r="C2693" s="21">
        <v>5</v>
      </c>
      <c r="D2693" s="21">
        <f>VLOOKUP(A2693,英雄数据表!A:D,4,0)</f>
        <v>2</v>
      </c>
      <c r="E2693" s="20" t="str">
        <f>VLOOKUP(A2693,英雄数据表!A:C,3,0)</f>
        <v>潮汐三棱刺</v>
      </c>
      <c r="F2693" s="20">
        <f t="shared" si="175"/>
        <v>23036</v>
      </c>
      <c r="G2693" s="20">
        <f t="shared" si="176"/>
        <v>23036</v>
      </c>
      <c r="H2693" s="21" t="str">
        <f>VLOOKUP(B2693,属性中转表!A:F,6,FALSE)</f>
        <v>"hp":410400,"atk":11400</v>
      </c>
      <c r="I2693" s="20" t="str">
        <f>IF(VLOOKUP(B2693,属性中转表!A:G,7,FALSE)=0,"",VLOOKUP(VLOOKUP(B2693,属性中转表!A:G,7,FALSE),属性中转表!$K$2:$P$21,6,0))&amp;IF(VLOOKUP(B2693,属性中转表!A:G,7,FALSE)&gt;=50,VLOOKUP(A2693,英雄数据表!A:K,9,0),IF(VLOOKUP(B2693,属性中转表!A:G,7,FALSE)&gt;=25,VLOOKUP(A2693,英雄数据表!A:K,5,0),""))</f>
        <v>"atk":600,"hp":10000,"undpspro":200,"pvpdpspro":150,"pvpundpspro":100,"speed":10</v>
      </c>
      <c r="J2693" s="20" t="str">
        <f>IF(I2693="","",属性中转表!$I$1&amp;(IF(VLOOKUP(B2693,属性中转表!A:G,7,FALSE)=0,0,VLOOKUP(VLOOKUP(B2693,属性中转表!A:G,7,FALSE),属性中转表!$K$2:$P$21,4,0)))+IFERROR(VLOOKUP(A2693,英雄数据表!A:K,IF(武魂!B2693&gt;=50,10,IF(武魂!B2693&gt;=25,6)),0),0))</f>
        <v>,"dpspro":200</v>
      </c>
      <c r="K2693" s="32" t="str">
        <f t="shared" si="177"/>
        <v>"atk":600,"hp":10000,"undpspro":200,"pvpdpspro":150,"pvpundpspro":100,"speed":10,"dpspro":200</v>
      </c>
      <c r="L2693" s="20" t="str">
        <f>IF(B2693&gt;=50,VLOOKUP(A2693,英雄数据表!A:L,11,FALSE),IF(B2693&gt;=25,VLOOKUP(A2693,英雄数据表!A:L,7,0),""))</f>
        <v>"2303602004"</v>
      </c>
      <c r="M2693" s="20" t="str">
        <f>IFERROR(VLOOKUP(B2693,属性中转表!$K$2:$O$21,5,FALSE),"")</f>
        <v/>
      </c>
      <c r="N2693" s="20" t="str">
        <f>IF(B2693=25,VLOOKUP(A2693,英雄数据表!A:L,8,FALSE),IF(B2693=50,VLOOKUP(A2693,英雄数据表!A:L,12,0),""))</f>
        <v/>
      </c>
    </row>
    <row r="2694" spans="1:14" x14ac:dyDescent="0.3">
      <c r="A2694" s="20">
        <v>23036</v>
      </c>
      <c r="B2694" s="21">
        <f t="shared" si="174"/>
        <v>93</v>
      </c>
      <c r="C2694" s="21">
        <v>5</v>
      </c>
      <c r="D2694" s="21">
        <f>VLOOKUP(A2694,英雄数据表!A:D,4,0)</f>
        <v>2</v>
      </c>
      <c r="E2694" s="20" t="str">
        <f>VLOOKUP(A2694,英雄数据表!A:C,3,0)</f>
        <v>潮汐三棱刺</v>
      </c>
      <c r="F2694" s="20">
        <f t="shared" si="175"/>
        <v>23036</v>
      </c>
      <c r="G2694" s="20">
        <f t="shared" si="176"/>
        <v>23036</v>
      </c>
      <c r="H2694" s="21" t="str">
        <f>VLOOKUP(B2694,属性中转表!A:F,6,FALSE)</f>
        <v>"hp":415800,"atk":11550</v>
      </c>
      <c r="I2694" s="20" t="str">
        <f>IF(VLOOKUP(B2694,属性中转表!A:G,7,FALSE)=0,"",VLOOKUP(VLOOKUP(B2694,属性中转表!A:G,7,FALSE),属性中转表!$K$2:$P$21,6,0))&amp;IF(VLOOKUP(B2694,属性中转表!A:G,7,FALSE)&gt;=50,VLOOKUP(A2694,英雄数据表!A:K,9,0),IF(VLOOKUP(B2694,属性中转表!A:G,7,FALSE)&gt;=25,VLOOKUP(A2694,英雄数据表!A:K,5,0),""))</f>
        <v>"atk":600,"hp":10000,"undpspro":200,"pvpdpspro":150,"pvpundpspro":100,"speed":10</v>
      </c>
      <c r="J2694" s="20" t="str">
        <f>IF(I2694="","",属性中转表!$I$1&amp;(IF(VLOOKUP(B2694,属性中转表!A:G,7,FALSE)=0,0,VLOOKUP(VLOOKUP(B2694,属性中转表!A:G,7,FALSE),属性中转表!$K$2:$P$21,4,0)))+IFERROR(VLOOKUP(A2694,英雄数据表!A:K,IF(武魂!B2694&gt;=50,10,IF(武魂!B2694&gt;=25,6)),0),0))</f>
        <v>,"dpspro":200</v>
      </c>
      <c r="K2694" s="32" t="str">
        <f t="shared" si="177"/>
        <v>"atk":600,"hp":10000,"undpspro":200,"pvpdpspro":150,"pvpundpspro":100,"speed":10,"dpspro":200</v>
      </c>
      <c r="L2694" s="20" t="str">
        <f>IF(B2694&gt;=50,VLOOKUP(A2694,英雄数据表!A:L,11,FALSE),IF(B2694&gt;=25,VLOOKUP(A2694,英雄数据表!A:L,7,0),""))</f>
        <v>"2303602004"</v>
      </c>
      <c r="M2694" s="20" t="str">
        <f>IFERROR(VLOOKUP(B2694,属性中转表!$K$2:$O$21,5,FALSE),"")</f>
        <v/>
      </c>
      <c r="N2694" s="20" t="str">
        <f>IF(B2694=25,VLOOKUP(A2694,英雄数据表!A:L,8,FALSE),IF(B2694=50,VLOOKUP(A2694,英雄数据表!A:L,12,0),""))</f>
        <v/>
      </c>
    </row>
    <row r="2695" spans="1:14" x14ac:dyDescent="0.3">
      <c r="A2695" s="20">
        <v>23036</v>
      </c>
      <c r="B2695" s="21">
        <f t="shared" si="174"/>
        <v>94</v>
      </c>
      <c r="C2695" s="21">
        <v>5</v>
      </c>
      <c r="D2695" s="21">
        <f>VLOOKUP(A2695,英雄数据表!A:D,4,0)</f>
        <v>2</v>
      </c>
      <c r="E2695" s="20" t="str">
        <f>VLOOKUP(A2695,英雄数据表!A:C,3,0)</f>
        <v>潮汐三棱刺</v>
      </c>
      <c r="F2695" s="20">
        <f t="shared" si="175"/>
        <v>23036</v>
      </c>
      <c r="G2695" s="20">
        <f t="shared" si="176"/>
        <v>23036</v>
      </c>
      <c r="H2695" s="21" t="str">
        <f>VLOOKUP(B2695,属性中转表!A:F,6,FALSE)</f>
        <v>"hp":421200,"atk":11700</v>
      </c>
      <c r="I2695" s="20" t="str">
        <f>IF(VLOOKUP(B2695,属性中转表!A:G,7,FALSE)=0,"",VLOOKUP(VLOOKUP(B2695,属性中转表!A:G,7,FALSE),属性中转表!$K$2:$P$21,6,0))&amp;IF(VLOOKUP(B2695,属性中转表!A:G,7,FALSE)&gt;=50,VLOOKUP(A2695,英雄数据表!A:K,9,0),IF(VLOOKUP(B2695,属性中转表!A:G,7,FALSE)&gt;=25,VLOOKUP(A2695,英雄数据表!A:K,5,0),""))</f>
        <v>"atk":600,"hp":10000,"undpspro":200,"pvpdpspro":150,"pvpundpspro":100,"speed":10</v>
      </c>
      <c r="J2695" s="20" t="str">
        <f>IF(I2695="","",属性中转表!$I$1&amp;(IF(VLOOKUP(B2695,属性中转表!A:G,7,FALSE)=0,0,VLOOKUP(VLOOKUP(B2695,属性中转表!A:G,7,FALSE),属性中转表!$K$2:$P$21,4,0)))+IFERROR(VLOOKUP(A2695,英雄数据表!A:K,IF(武魂!B2695&gt;=50,10,IF(武魂!B2695&gt;=25,6)),0),0))</f>
        <v>,"dpspro":200</v>
      </c>
      <c r="K2695" s="32" t="str">
        <f t="shared" si="177"/>
        <v>"atk":600,"hp":10000,"undpspro":200,"pvpdpspro":150,"pvpundpspro":100,"speed":10,"dpspro":200</v>
      </c>
      <c r="L2695" s="20" t="str">
        <f>IF(B2695&gt;=50,VLOOKUP(A2695,英雄数据表!A:L,11,FALSE),IF(B2695&gt;=25,VLOOKUP(A2695,英雄数据表!A:L,7,0),""))</f>
        <v>"2303602004"</v>
      </c>
      <c r="M2695" s="20" t="str">
        <f>IFERROR(VLOOKUP(B2695,属性中转表!$K$2:$O$21,5,FALSE),"")</f>
        <v/>
      </c>
      <c r="N2695" s="20" t="str">
        <f>IF(B2695=25,VLOOKUP(A2695,英雄数据表!A:L,8,FALSE),IF(B2695=50,VLOOKUP(A2695,英雄数据表!A:L,12,0),""))</f>
        <v/>
      </c>
    </row>
    <row r="2696" spans="1:14" x14ac:dyDescent="0.3">
      <c r="A2696" s="20">
        <v>23036</v>
      </c>
      <c r="B2696" s="21">
        <f t="shared" si="174"/>
        <v>95</v>
      </c>
      <c r="C2696" s="21">
        <v>5</v>
      </c>
      <c r="D2696" s="21">
        <f>VLOOKUP(A2696,英雄数据表!A:D,4,0)</f>
        <v>2</v>
      </c>
      <c r="E2696" s="20" t="str">
        <f>VLOOKUP(A2696,英雄数据表!A:C,3,0)</f>
        <v>潮汐三棱刺</v>
      </c>
      <c r="F2696" s="20">
        <f t="shared" si="175"/>
        <v>23036</v>
      </c>
      <c r="G2696" s="20">
        <f t="shared" si="176"/>
        <v>23036</v>
      </c>
      <c r="H2696" s="21" t="str">
        <f>VLOOKUP(B2696,属性中转表!A:F,6,FALSE)</f>
        <v>"hp":426600,"atk":11850</v>
      </c>
      <c r="I2696" s="20" t="str">
        <f>IF(VLOOKUP(B2696,属性中转表!A:G,7,FALSE)=0,"",VLOOKUP(VLOOKUP(B2696,属性中转表!A:G,7,FALSE),属性中转表!$K$2:$P$21,6,0))&amp;IF(VLOOKUP(B2696,属性中转表!A:G,7,FALSE)&gt;=50,VLOOKUP(A2696,英雄数据表!A:K,9,0),IF(VLOOKUP(B2696,属性中转表!A:G,7,FALSE)&gt;=25,VLOOKUP(A2696,英雄数据表!A:K,5,0),""))</f>
        <v>"atk":600,"hp":10000,"undpspro":200,"pvpdpspro":150,"pvpundpspro":150,"speed":10</v>
      </c>
      <c r="J2696" s="20" t="str">
        <f>IF(I2696="","",属性中转表!$I$1&amp;(IF(VLOOKUP(B2696,属性中转表!A:G,7,FALSE)=0,0,VLOOKUP(VLOOKUP(B2696,属性中转表!A:G,7,FALSE),属性中转表!$K$2:$P$21,4,0)))+IFERROR(VLOOKUP(A2696,英雄数据表!A:K,IF(武魂!B2696&gt;=50,10,IF(武魂!B2696&gt;=25,6)),0),0))</f>
        <v>,"dpspro":200</v>
      </c>
      <c r="K2696" s="32" t="str">
        <f t="shared" si="177"/>
        <v>"atk":600,"hp":10000,"undpspro":200,"pvpdpspro":150,"pvpundpspro":150,"speed":10,"dpspro":200</v>
      </c>
      <c r="L2696" s="20" t="str">
        <f>IF(B2696&gt;=50,VLOOKUP(A2696,英雄数据表!A:L,11,FALSE),IF(B2696&gt;=25,VLOOKUP(A2696,英雄数据表!A:L,7,0),""))</f>
        <v>"2303602004"</v>
      </c>
      <c r="M2696" s="20" t="str">
        <f>IFERROR(VLOOKUP(B2696,属性中转表!$K$2:$O$21,5,FALSE),"")</f>
        <v>"pvpundpspro":50</v>
      </c>
      <c r="N2696" s="20" t="str">
        <f>IF(B2696=25,VLOOKUP(A2696,英雄数据表!A:L,8,FALSE),IF(B2696=50,VLOOKUP(A2696,英雄数据表!A:L,12,0),""))</f>
        <v/>
      </c>
    </row>
    <row r="2697" spans="1:14" x14ac:dyDescent="0.3">
      <c r="A2697" s="20">
        <v>23036</v>
      </c>
      <c r="B2697" s="21">
        <f t="shared" si="174"/>
        <v>96</v>
      </c>
      <c r="C2697" s="21">
        <v>5</v>
      </c>
      <c r="D2697" s="21">
        <f>VLOOKUP(A2697,英雄数据表!A:D,4,0)</f>
        <v>2</v>
      </c>
      <c r="E2697" s="20" t="str">
        <f>VLOOKUP(A2697,英雄数据表!A:C,3,0)</f>
        <v>潮汐三棱刺</v>
      </c>
      <c r="F2697" s="20">
        <f t="shared" si="175"/>
        <v>23036</v>
      </c>
      <c r="G2697" s="20">
        <f t="shared" si="176"/>
        <v>23036</v>
      </c>
      <c r="H2697" s="21" t="str">
        <f>VLOOKUP(B2697,属性中转表!A:F,6,FALSE)</f>
        <v>"hp":432000,"atk":12000</v>
      </c>
      <c r="I2697" s="20" t="str">
        <f>IF(VLOOKUP(B2697,属性中转表!A:G,7,FALSE)=0,"",VLOOKUP(VLOOKUP(B2697,属性中转表!A:G,7,FALSE),属性中转表!$K$2:$P$21,6,0))&amp;IF(VLOOKUP(B2697,属性中转表!A:G,7,FALSE)&gt;=50,VLOOKUP(A2697,英雄数据表!A:K,9,0),IF(VLOOKUP(B2697,属性中转表!A:G,7,FALSE)&gt;=25,VLOOKUP(A2697,英雄数据表!A:K,5,0),""))</f>
        <v>"atk":600,"hp":10000,"undpspro":200,"pvpdpspro":150,"pvpundpspro":150,"speed":10</v>
      </c>
      <c r="J2697" s="20" t="str">
        <f>IF(I2697="","",属性中转表!$I$1&amp;(IF(VLOOKUP(B2697,属性中转表!A:G,7,FALSE)=0,0,VLOOKUP(VLOOKUP(B2697,属性中转表!A:G,7,FALSE),属性中转表!$K$2:$P$21,4,0)))+IFERROR(VLOOKUP(A2697,英雄数据表!A:K,IF(武魂!B2697&gt;=50,10,IF(武魂!B2697&gt;=25,6)),0),0))</f>
        <v>,"dpspro":200</v>
      </c>
      <c r="K2697" s="32" t="str">
        <f t="shared" si="177"/>
        <v>"atk":600,"hp":10000,"undpspro":200,"pvpdpspro":150,"pvpundpspro":150,"speed":10,"dpspro":200</v>
      </c>
      <c r="L2697" s="20" t="str">
        <f>IF(B2697&gt;=50,VLOOKUP(A2697,英雄数据表!A:L,11,FALSE),IF(B2697&gt;=25,VLOOKUP(A2697,英雄数据表!A:L,7,0),""))</f>
        <v>"2303602004"</v>
      </c>
      <c r="M2697" s="20" t="str">
        <f>IFERROR(VLOOKUP(B2697,属性中转表!$K$2:$O$21,5,FALSE),"")</f>
        <v/>
      </c>
      <c r="N2697" s="20" t="str">
        <f>IF(B2697=25,VLOOKUP(A2697,英雄数据表!A:L,8,FALSE),IF(B2697=50,VLOOKUP(A2697,英雄数据表!A:L,12,0),""))</f>
        <v/>
      </c>
    </row>
    <row r="2698" spans="1:14" x14ac:dyDescent="0.3">
      <c r="A2698" s="20">
        <v>23036</v>
      </c>
      <c r="B2698" s="21">
        <f t="shared" si="174"/>
        <v>97</v>
      </c>
      <c r="C2698" s="21">
        <v>5</v>
      </c>
      <c r="D2698" s="21">
        <f>VLOOKUP(A2698,英雄数据表!A:D,4,0)</f>
        <v>2</v>
      </c>
      <c r="E2698" s="20" t="str">
        <f>VLOOKUP(A2698,英雄数据表!A:C,3,0)</f>
        <v>潮汐三棱刺</v>
      </c>
      <c r="F2698" s="20">
        <f t="shared" si="175"/>
        <v>23036</v>
      </c>
      <c r="G2698" s="20">
        <f t="shared" si="176"/>
        <v>23036</v>
      </c>
      <c r="H2698" s="21" t="str">
        <f>VLOOKUP(B2698,属性中转表!A:F,6,FALSE)</f>
        <v>"hp":437400,"atk":12150</v>
      </c>
      <c r="I2698" s="20" t="str">
        <f>IF(VLOOKUP(B2698,属性中转表!A:G,7,FALSE)=0,"",VLOOKUP(VLOOKUP(B2698,属性中转表!A:G,7,FALSE),属性中转表!$K$2:$P$21,6,0))&amp;IF(VLOOKUP(B2698,属性中转表!A:G,7,FALSE)&gt;=50,VLOOKUP(A2698,英雄数据表!A:K,9,0),IF(VLOOKUP(B2698,属性中转表!A:G,7,FALSE)&gt;=25,VLOOKUP(A2698,英雄数据表!A:K,5,0),""))</f>
        <v>"atk":600,"hp":10000,"undpspro":200,"pvpdpspro":150,"pvpundpspro":150,"speed":10</v>
      </c>
      <c r="J2698" s="20" t="str">
        <f>IF(I2698="","",属性中转表!$I$1&amp;(IF(VLOOKUP(B2698,属性中转表!A:G,7,FALSE)=0,0,VLOOKUP(VLOOKUP(B2698,属性中转表!A:G,7,FALSE),属性中转表!$K$2:$P$21,4,0)))+IFERROR(VLOOKUP(A2698,英雄数据表!A:K,IF(武魂!B2698&gt;=50,10,IF(武魂!B2698&gt;=25,6)),0),0))</f>
        <v>,"dpspro":200</v>
      </c>
      <c r="K2698" s="32" t="str">
        <f t="shared" si="177"/>
        <v>"atk":600,"hp":10000,"undpspro":200,"pvpdpspro":150,"pvpundpspro":150,"speed":10,"dpspro":200</v>
      </c>
      <c r="L2698" s="20" t="str">
        <f>IF(B2698&gt;=50,VLOOKUP(A2698,英雄数据表!A:L,11,FALSE),IF(B2698&gt;=25,VLOOKUP(A2698,英雄数据表!A:L,7,0),""))</f>
        <v>"2303602004"</v>
      </c>
      <c r="M2698" s="20" t="str">
        <f>IFERROR(VLOOKUP(B2698,属性中转表!$K$2:$O$21,5,FALSE),"")</f>
        <v/>
      </c>
      <c r="N2698" s="20" t="str">
        <f>IF(B2698=25,VLOOKUP(A2698,英雄数据表!A:L,8,FALSE),IF(B2698=50,VLOOKUP(A2698,英雄数据表!A:L,12,0),""))</f>
        <v/>
      </c>
    </row>
    <row r="2699" spans="1:14" x14ac:dyDescent="0.3">
      <c r="A2699" s="20">
        <v>23036</v>
      </c>
      <c r="B2699" s="21">
        <f t="shared" si="174"/>
        <v>98</v>
      </c>
      <c r="C2699" s="21">
        <v>5</v>
      </c>
      <c r="D2699" s="21">
        <f>VLOOKUP(A2699,英雄数据表!A:D,4,0)</f>
        <v>2</v>
      </c>
      <c r="E2699" s="20" t="str">
        <f>VLOOKUP(A2699,英雄数据表!A:C,3,0)</f>
        <v>潮汐三棱刺</v>
      </c>
      <c r="F2699" s="20">
        <f t="shared" si="175"/>
        <v>23036</v>
      </c>
      <c r="G2699" s="20">
        <f t="shared" si="176"/>
        <v>23036</v>
      </c>
      <c r="H2699" s="21" t="str">
        <f>VLOOKUP(B2699,属性中转表!A:F,6,FALSE)</f>
        <v>"hp":442800,"atk":12300</v>
      </c>
      <c r="I2699" s="20" t="str">
        <f>IF(VLOOKUP(B2699,属性中转表!A:G,7,FALSE)=0,"",VLOOKUP(VLOOKUP(B2699,属性中转表!A:G,7,FALSE),属性中转表!$K$2:$P$21,6,0))&amp;IF(VLOOKUP(B2699,属性中转表!A:G,7,FALSE)&gt;=50,VLOOKUP(A2699,英雄数据表!A:K,9,0),IF(VLOOKUP(B2699,属性中转表!A:G,7,FALSE)&gt;=25,VLOOKUP(A2699,英雄数据表!A:K,5,0),""))</f>
        <v>"atk":600,"hp":10000,"undpspro":200,"pvpdpspro":150,"pvpundpspro":150,"speed":10</v>
      </c>
      <c r="J2699" s="20" t="str">
        <f>IF(I2699="","",属性中转表!$I$1&amp;(IF(VLOOKUP(B2699,属性中转表!A:G,7,FALSE)=0,0,VLOOKUP(VLOOKUP(B2699,属性中转表!A:G,7,FALSE),属性中转表!$K$2:$P$21,4,0)))+IFERROR(VLOOKUP(A2699,英雄数据表!A:K,IF(武魂!B2699&gt;=50,10,IF(武魂!B2699&gt;=25,6)),0),0))</f>
        <v>,"dpspro":200</v>
      </c>
      <c r="K2699" s="32" t="str">
        <f t="shared" si="177"/>
        <v>"atk":600,"hp":10000,"undpspro":200,"pvpdpspro":150,"pvpundpspro":150,"speed":10,"dpspro":200</v>
      </c>
      <c r="L2699" s="20" t="str">
        <f>IF(B2699&gt;=50,VLOOKUP(A2699,英雄数据表!A:L,11,FALSE),IF(B2699&gt;=25,VLOOKUP(A2699,英雄数据表!A:L,7,0),""))</f>
        <v>"2303602004"</v>
      </c>
      <c r="M2699" s="20" t="str">
        <f>IFERROR(VLOOKUP(B2699,属性中转表!$K$2:$O$21,5,FALSE),"")</f>
        <v/>
      </c>
      <c r="N2699" s="20" t="str">
        <f>IF(B2699=25,VLOOKUP(A2699,英雄数据表!A:L,8,FALSE),IF(B2699=50,VLOOKUP(A2699,英雄数据表!A:L,12,0),""))</f>
        <v/>
      </c>
    </row>
    <row r="2700" spans="1:14" x14ac:dyDescent="0.3">
      <c r="A2700" s="20">
        <v>23036</v>
      </c>
      <c r="B2700" s="21">
        <f t="shared" si="174"/>
        <v>99</v>
      </c>
      <c r="C2700" s="21">
        <v>5</v>
      </c>
      <c r="D2700" s="21">
        <f>VLOOKUP(A2700,英雄数据表!A:D,4,0)</f>
        <v>2</v>
      </c>
      <c r="E2700" s="20" t="str">
        <f>VLOOKUP(A2700,英雄数据表!A:C,3,0)</f>
        <v>潮汐三棱刺</v>
      </c>
      <c r="F2700" s="20">
        <f t="shared" si="175"/>
        <v>23036</v>
      </c>
      <c r="G2700" s="20">
        <f t="shared" si="176"/>
        <v>23036</v>
      </c>
      <c r="H2700" s="21" t="str">
        <f>VLOOKUP(B2700,属性中转表!A:F,6,FALSE)</f>
        <v>"hp":448200,"atk":12450</v>
      </c>
      <c r="I2700" s="20" t="str">
        <f>IF(VLOOKUP(B2700,属性中转表!A:G,7,FALSE)=0,"",VLOOKUP(VLOOKUP(B2700,属性中转表!A:G,7,FALSE),属性中转表!$K$2:$P$21,6,0))&amp;IF(VLOOKUP(B2700,属性中转表!A:G,7,FALSE)&gt;=50,VLOOKUP(A2700,英雄数据表!A:K,9,0),IF(VLOOKUP(B2700,属性中转表!A:G,7,FALSE)&gt;=25,VLOOKUP(A2700,英雄数据表!A:K,5,0),""))</f>
        <v>"atk":600,"hp":10000,"undpspro":200,"pvpdpspro":150,"pvpundpspro":150,"speed":10</v>
      </c>
      <c r="J2700" s="20" t="str">
        <f>IF(I2700="","",属性中转表!$I$1&amp;(IF(VLOOKUP(B2700,属性中转表!A:G,7,FALSE)=0,0,VLOOKUP(VLOOKUP(B2700,属性中转表!A:G,7,FALSE),属性中转表!$K$2:$P$21,4,0)))+IFERROR(VLOOKUP(A2700,英雄数据表!A:K,IF(武魂!B2700&gt;=50,10,IF(武魂!B2700&gt;=25,6)),0),0))</f>
        <v>,"dpspro":200</v>
      </c>
      <c r="K2700" s="32" t="str">
        <f t="shared" si="177"/>
        <v>"atk":600,"hp":10000,"undpspro":200,"pvpdpspro":150,"pvpundpspro":150,"speed":10,"dpspro":200</v>
      </c>
      <c r="L2700" s="20" t="str">
        <f>IF(B2700&gt;=50,VLOOKUP(A2700,英雄数据表!A:L,11,FALSE),IF(B2700&gt;=25,VLOOKUP(A2700,英雄数据表!A:L,7,0),""))</f>
        <v>"2303602004"</v>
      </c>
      <c r="M2700" s="20" t="str">
        <f>IFERROR(VLOOKUP(B2700,属性中转表!$K$2:$O$21,5,FALSE),"")</f>
        <v/>
      </c>
      <c r="N2700" s="20" t="str">
        <f>IF(B2700=25,VLOOKUP(A2700,英雄数据表!A:L,8,FALSE),IF(B2700=50,VLOOKUP(A2700,英雄数据表!A:L,12,0),""))</f>
        <v/>
      </c>
    </row>
    <row r="2701" spans="1:14" x14ac:dyDescent="0.3">
      <c r="A2701" s="20">
        <v>23036</v>
      </c>
      <c r="B2701" s="21">
        <f t="shared" si="174"/>
        <v>100</v>
      </c>
      <c r="C2701" s="21">
        <v>5</v>
      </c>
      <c r="D2701" s="21">
        <f>VLOOKUP(A2701,英雄数据表!A:D,4,0)</f>
        <v>2</v>
      </c>
      <c r="E2701" s="20" t="str">
        <f>VLOOKUP(A2701,英雄数据表!A:C,3,0)</f>
        <v>潮汐三棱刺</v>
      </c>
      <c r="F2701" s="20">
        <f t="shared" si="175"/>
        <v>23036</v>
      </c>
      <c r="G2701" s="20">
        <f t="shared" si="176"/>
        <v>23036</v>
      </c>
      <c r="H2701" s="21" t="str">
        <f>VLOOKUP(B2701,属性中转表!A:F,6,FALSE)</f>
        <v>"hp":453600,"atk":12600</v>
      </c>
      <c r="I2701" s="20" t="str">
        <f>IF(VLOOKUP(B2701,属性中转表!A:G,7,FALSE)=0,"",VLOOKUP(VLOOKUP(B2701,属性中转表!A:G,7,FALSE),属性中转表!$K$2:$P$21,6,0))&amp;IF(VLOOKUP(B2701,属性中转表!A:G,7,FALSE)&gt;=50,VLOOKUP(A2701,英雄数据表!A:K,9,0),IF(VLOOKUP(B2701,属性中转表!A:G,7,FALSE)&gt;=25,VLOOKUP(A2701,英雄数据表!A:K,5,0),""))</f>
        <v>"atk":900,"hp":15000,"undpspro":200,"pvpdpspro":150,"pvpundpspro":150,"speed":20</v>
      </c>
      <c r="J2701" s="20" t="str">
        <f>IF(I2701="","",属性中转表!$I$1&amp;(IF(VLOOKUP(B2701,属性中转表!A:G,7,FALSE)=0,0,VLOOKUP(VLOOKUP(B2701,属性中转表!A:G,7,FALSE),属性中转表!$K$2:$P$21,4,0)))+IFERROR(VLOOKUP(A2701,英雄数据表!A:K,IF(武魂!B2701&gt;=50,10,IF(武魂!B2701&gt;=25,6)),0),0))</f>
        <v>,"dpspro":200</v>
      </c>
      <c r="K2701" s="32" t="str">
        <f t="shared" si="177"/>
        <v>"atk":900,"hp":15000,"undpspro":200,"pvpdpspro":150,"pvpundpspro":150,"speed":20,"dpspro":200</v>
      </c>
      <c r="L2701" s="20" t="str">
        <f>IF(B2701&gt;=50,VLOOKUP(A2701,英雄数据表!A:L,11,FALSE),IF(B2701&gt;=25,VLOOKUP(A2701,英雄数据表!A:L,7,0),""))</f>
        <v>"2303602004"</v>
      </c>
      <c r="M2701" s="20" t="str">
        <f>IFERROR(VLOOKUP(B2701,属性中转表!$K$2:$O$21,5,FALSE),"")</f>
        <v>"speed":10,"atk":300,"hp":5000</v>
      </c>
      <c r="N2701" s="20" t="str">
        <f>IF(B2701=25,VLOOKUP(A2701,英雄数据表!A:L,8,FALSE),IF(B2701=50,VLOOKUP(A2701,英雄数据表!A:L,12,0),""))</f>
        <v/>
      </c>
    </row>
    <row r="2702" spans="1:14" x14ac:dyDescent="0.3">
      <c r="A2702" s="20">
        <v>24026</v>
      </c>
      <c r="B2702" s="21">
        <f t="shared" ref="B2702:B2733" si="178">IF(A2702=A2701,B2701+1,1)</f>
        <v>1</v>
      </c>
      <c r="C2702" s="21">
        <v>5</v>
      </c>
      <c r="D2702" s="21">
        <f>VLOOKUP(A2702,英雄数据表!A:D,4,0)</f>
        <v>2</v>
      </c>
      <c r="E2702" s="20" t="str">
        <f>VLOOKUP(A2702,英雄数据表!A:C,3,0)</f>
        <v>虚空贵冠</v>
      </c>
      <c r="F2702" s="20">
        <f t="shared" ref="F2702:F2733" si="179">A2702</f>
        <v>24026</v>
      </c>
      <c r="G2702" s="20">
        <f t="shared" ref="G2702:G2733" si="180">A2702</f>
        <v>24026</v>
      </c>
      <c r="H2702" s="21" t="str">
        <f>VLOOKUP(B2702,属性中转表!A:F,6,FALSE)</f>
        <v>"hp":5400,"atk":150</v>
      </c>
      <c r="I2702" s="20" t="str">
        <f>IF(VLOOKUP(B2702,属性中转表!A:G,7,FALSE)=0,"",VLOOKUP(VLOOKUP(B2702,属性中转表!A:G,7,FALSE),属性中转表!$K$2:$P$21,6,0))&amp;IF(VLOOKUP(B2702,属性中转表!A:G,7,FALSE)&gt;=50,VLOOKUP(A2702,英雄数据表!A:K,9,0),IF(VLOOKUP(B2702,属性中转表!A:G,7,FALSE)&gt;=25,VLOOKUP(A2702,英雄数据表!A:K,5,0),""))</f>
        <v/>
      </c>
      <c r="J2702" s="20" t="str">
        <f>IF(I2702="","",属性中转表!$I$1&amp;(IF(VLOOKUP(B2702,属性中转表!A:G,7,FALSE)=0,0,VLOOKUP(VLOOKUP(B2702,属性中转表!A:G,7,FALSE),属性中转表!$K$2:$P$21,4,0)))+IFERROR(VLOOKUP(A2702,英雄数据表!A:K,IF(武魂!B2702&gt;=50,10,IF(武魂!B2702&gt;=25,6)),0),0))</f>
        <v/>
      </c>
      <c r="K2702" s="32" t="str">
        <f t="shared" si="177"/>
        <v/>
      </c>
      <c r="L2702" s="20" t="str">
        <f>IF(B2702&gt;=50,VLOOKUP(A2702,英雄数据表!A:L,11,FALSE),IF(B2702&gt;=25,VLOOKUP(A2702,英雄数据表!A:L,7,0),""))</f>
        <v/>
      </c>
      <c r="M2702" s="20" t="str">
        <f>IFERROR(VLOOKUP(B2702,属性中转表!$K$2:$O$21,5,FALSE),"")</f>
        <v/>
      </c>
      <c r="N2702" s="20" t="str">
        <f>IF(B2702=25,VLOOKUP(A2702,英雄数据表!A:L,8,FALSE),IF(B2702=50,VLOOKUP(A2702,英雄数据表!A:L,12,0),""))</f>
        <v/>
      </c>
    </row>
    <row r="2703" spans="1:14" x14ac:dyDescent="0.3">
      <c r="A2703" s="20">
        <v>24026</v>
      </c>
      <c r="B2703" s="21">
        <f t="shared" si="178"/>
        <v>2</v>
      </c>
      <c r="C2703" s="21">
        <v>5</v>
      </c>
      <c r="D2703" s="21">
        <f>VLOOKUP(A2703,英雄数据表!A:D,4,0)</f>
        <v>2</v>
      </c>
      <c r="E2703" s="20" t="str">
        <f>VLOOKUP(A2703,英雄数据表!A:C,3,0)</f>
        <v>虚空贵冠</v>
      </c>
      <c r="F2703" s="20">
        <f t="shared" si="179"/>
        <v>24026</v>
      </c>
      <c r="G2703" s="20">
        <f t="shared" si="180"/>
        <v>24026</v>
      </c>
      <c r="H2703" s="21" t="str">
        <f>VLOOKUP(B2703,属性中转表!A:F,6,FALSE)</f>
        <v>"hp":7200,"atk":200</v>
      </c>
      <c r="I2703" s="20" t="str">
        <f>IF(VLOOKUP(B2703,属性中转表!A:G,7,FALSE)=0,"",VLOOKUP(VLOOKUP(B2703,属性中转表!A:G,7,FALSE),属性中转表!$K$2:$P$21,6,0))&amp;IF(VLOOKUP(B2703,属性中转表!A:G,7,FALSE)&gt;=50,VLOOKUP(A2703,英雄数据表!A:K,9,0),IF(VLOOKUP(B2703,属性中转表!A:G,7,FALSE)&gt;=25,VLOOKUP(A2703,英雄数据表!A:K,5,0),""))</f>
        <v/>
      </c>
      <c r="J2703" s="20" t="str">
        <f>IF(I2703="","",属性中转表!$I$1&amp;(IF(VLOOKUP(B2703,属性中转表!A:G,7,FALSE)=0,0,VLOOKUP(VLOOKUP(B2703,属性中转表!A:G,7,FALSE),属性中转表!$K$2:$P$21,4,0)))+IFERROR(VLOOKUP(A2703,英雄数据表!A:K,IF(武魂!B2703&gt;=50,10,IF(武魂!B2703&gt;=25,6)),0),0))</f>
        <v/>
      </c>
      <c r="K2703" s="32" t="str">
        <f t="shared" si="177"/>
        <v/>
      </c>
      <c r="L2703" s="20" t="str">
        <f>IF(B2703&gt;=50,VLOOKUP(A2703,英雄数据表!A:L,11,FALSE),IF(B2703&gt;=25,VLOOKUP(A2703,英雄数据表!A:L,7,0),""))</f>
        <v/>
      </c>
      <c r="M2703" s="20" t="str">
        <f>IFERROR(VLOOKUP(B2703,属性中转表!$K$2:$O$21,5,FALSE),"")</f>
        <v/>
      </c>
      <c r="N2703" s="20" t="str">
        <f>IF(B2703=25,VLOOKUP(A2703,英雄数据表!A:L,8,FALSE),IF(B2703=50,VLOOKUP(A2703,英雄数据表!A:L,12,0),""))</f>
        <v/>
      </c>
    </row>
    <row r="2704" spans="1:14" x14ac:dyDescent="0.3">
      <c r="A2704" s="20">
        <v>24026</v>
      </c>
      <c r="B2704" s="21">
        <f t="shared" si="178"/>
        <v>3</v>
      </c>
      <c r="C2704" s="21">
        <v>5</v>
      </c>
      <c r="D2704" s="21">
        <f>VLOOKUP(A2704,英雄数据表!A:D,4,0)</f>
        <v>2</v>
      </c>
      <c r="E2704" s="20" t="str">
        <f>VLOOKUP(A2704,英雄数据表!A:C,3,0)</f>
        <v>虚空贵冠</v>
      </c>
      <c r="F2704" s="20">
        <f t="shared" si="179"/>
        <v>24026</v>
      </c>
      <c r="G2704" s="20">
        <f t="shared" si="180"/>
        <v>24026</v>
      </c>
      <c r="H2704" s="21" t="str">
        <f>VLOOKUP(B2704,属性中转表!A:F,6,FALSE)</f>
        <v>"hp":9000,"atk":250</v>
      </c>
      <c r="I2704" s="20" t="str">
        <f>IF(VLOOKUP(B2704,属性中转表!A:G,7,FALSE)=0,"",VLOOKUP(VLOOKUP(B2704,属性中转表!A:G,7,FALSE),属性中转表!$K$2:$P$21,6,0))&amp;IF(VLOOKUP(B2704,属性中转表!A:G,7,FALSE)&gt;=50,VLOOKUP(A2704,英雄数据表!A:K,9,0),IF(VLOOKUP(B2704,属性中转表!A:G,7,FALSE)&gt;=25,VLOOKUP(A2704,英雄数据表!A:K,5,0),""))</f>
        <v/>
      </c>
      <c r="J2704" s="20" t="str">
        <f>IF(I2704="","",属性中转表!$I$1&amp;(IF(VLOOKUP(B2704,属性中转表!A:G,7,FALSE)=0,0,VLOOKUP(VLOOKUP(B2704,属性中转表!A:G,7,FALSE),属性中转表!$K$2:$P$21,4,0)))+IFERROR(VLOOKUP(A2704,英雄数据表!A:K,IF(武魂!B2704&gt;=50,10,IF(武魂!B2704&gt;=25,6)),0),0))</f>
        <v/>
      </c>
      <c r="K2704" s="32" t="str">
        <f t="shared" si="177"/>
        <v/>
      </c>
      <c r="L2704" s="20" t="str">
        <f>IF(B2704&gt;=50,VLOOKUP(A2704,英雄数据表!A:L,11,FALSE),IF(B2704&gt;=25,VLOOKUP(A2704,英雄数据表!A:L,7,0),""))</f>
        <v/>
      </c>
      <c r="M2704" s="20" t="str">
        <f>IFERROR(VLOOKUP(B2704,属性中转表!$K$2:$O$21,5,FALSE),"")</f>
        <v/>
      </c>
      <c r="N2704" s="20" t="str">
        <f>IF(B2704=25,VLOOKUP(A2704,英雄数据表!A:L,8,FALSE),IF(B2704=50,VLOOKUP(A2704,英雄数据表!A:L,12,0),""))</f>
        <v/>
      </c>
    </row>
    <row r="2705" spans="1:14" x14ac:dyDescent="0.3">
      <c r="A2705" s="20">
        <v>24026</v>
      </c>
      <c r="B2705" s="21">
        <f t="shared" si="178"/>
        <v>4</v>
      </c>
      <c r="C2705" s="21">
        <v>5</v>
      </c>
      <c r="D2705" s="21">
        <f>VLOOKUP(A2705,英雄数据表!A:D,4,0)</f>
        <v>2</v>
      </c>
      <c r="E2705" s="20" t="str">
        <f>VLOOKUP(A2705,英雄数据表!A:C,3,0)</f>
        <v>虚空贵冠</v>
      </c>
      <c r="F2705" s="20">
        <f t="shared" si="179"/>
        <v>24026</v>
      </c>
      <c r="G2705" s="20">
        <f t="shared" si="180"/>
        <v>24026</v>
      </c>
      <c r="H2705" s="21" t="str">
        <f>VLOOKUP(B2705,属性中转表!A:F,6,FALSE)</f>
        <v>"hp":10800,"atk":300</v>
      </c>
      <c r="I2705" s="20" t="str">
        <f>IF(VLOOKUP(B2705,属性中转表!A:G,7,FALSE)=0,"",VLOOKUP(VLOOKUP(B2705,属性中转表!A:G,7,FALSE),属性中转表!$K$2:$P$21,6,0))&amp;IF(VLOOKUP(B2705,属性中转表!A:G,7,FALSE)&gt;=50,VLOOKUP(A2705,英雄数据表!A:K,9,0),IF(VLOOKUP(B2705,属性中转表!A:G,7,FALSE)&gt;=25,VLOOKUP(A2705,英雄数据表!A:K,5,0),""))</f>
        <v/>
      </c>
      <c r="J2705" s="20" t="str">
        <f>IF(I2705="","",属性中转表!$I$1&amp;(IF(VLOOKUP(B2705,属性中转表!A:G,7,FALSE)=0,0,VLOOKUP(VLOOKUP(B2705,属性中转表!A:G,7,FALSE),属性中转表!$K$2:$P$21,4,0)))+IFERROR(VLOOKUP(A2705,英雄数据表!A:K,IF(武魂!B2705&gt;=50,10,IF(武魂!B2705&gt;=25,6)),0),0))</f>
        <v/>
      </c>
      <c r="K2705" s="32" t="str">
        <f t="shared" si="177"/>
        <v/>
      </c>
      <c r="L2705" s="20" t="str">
        <f>IF(B2705&gt;=50,VLOOKUP(A2705,英雄数据表!A:L,11,FALSE),IF(B2705&gt;=25,VLOOKUP(A2705,英雄数据表!A:L,7,0),""))</f>
        <v/>
      </c>
      <c r="M2705" s="20" t="str">
        <f>IFERROR(VLOOKUP(B2705,属性中转表!$K$2:$O$21,5,FALSE),"")</f>
        <v/>
      </c>
      <c r="N2705" s="20" t="str">
        <f>IF(B2705=25,VLOOKUP(A2705,英雄数据表!A:L,8,FALSE),IF(B2705=50,VLOOKUP(A2705,英雄数据表!A:L,12,0),""))</f>
        <v/>
      </c>
    </row>
    <row r="2706" spans="1:14" x14ac:dyDescent="0.3">
      <c r="A2706" s="20">
        <v>24026</v>
      </c>
      <c r="B2706" s="21">
        <f t="shared" si="178"/>
        <v>5</v>
      </c>
      <c r="C2706" s="21">
        <v>5</v>
      </c>
      <c r="D2706" s="21">
        <f>VLOOKUP(A2706,英雄数据表!A:D,4,0)</f>
        <v>2</v>
      </c>
      <c r="E2706" s="20" t="str">
        <f>VLOOKUP(A2706,英雄数据表!A:C,3,0)</f>
        <v>虚空贵冠</v>
      </c>
      <c r="F2706" s="20">
        <f t="shared" si="179"/>
        <v>24026</v>
      </c>
      <c r="G2706" s="20">
        <f t="shared" si="180"/>
        <v>24026</v>
      </c>
      <c r="H2706" s="21" t="str">
        <f>VLOOKUP(B2706,属性中转表!A:F,6,FALSE)</f>
        <v>"hp":12600,"atk":350</v>
      </c>
      <c r="I2706" s="20" t="str">
        <f>IF(VLOOKUP(B2706,属性中转表!A:G,7,FALSE)=0,"",VLOOKUP(VLOOKUP(B2706,属性中转表!A:G,7,FALSE),属性中转表!$K$2:$P$21,6,0))&amp;IF(VLOOKUP(B2706,属性中转表!A:G,7,FALSE)&gt;=50,VLOOKUP(A2706,英雄数据表!A:K,9,0),IF(VLOOKUP(B2706,属性中转表!A:G,7,FALSE)&gt;=25,VLOOKUP(A2706,英雄数据表!A:K,5,0),""))</f>
        <v>"atk":300</v>
      </c>
      <c r="J2706" s="20" t="str">
        <f>IF(I2706="","",属性中转表!$I$1&amp;(IF(VLOOKUP(B2706,属性中转表!A:G,7,FALSE)=0,0,VLOOKUP(VLOOKUP(B2706,属性中转表!A:G,7,FALSE),属性中转表!$K$2:$P$21,4,0)))+IFERROR(VLOOKUP(A2706,英雄数据表!A:K,IF(武魂!B2706&gt;=50,10,IF(武魂!B2706&gt;=25,6)),0),0))</f>
        <v>,"dpspro":0</v>
      </c>
      <c r="K2706" s="32" t="str">
        <f t="shared" si="177"/>
        <v>"atk":300,"dpspro":0</v>
      </c>
      <c r="L2706" s="20" t="str">
        <f>IF(B2706&gt;=50,VLOOKUP(A2706,英雄数据表!A:L,11,FALSE),IF(B2706&gt;=25,VLOOKUP(A2706,英雄数据表!A:L,7,0),""))</f>
        <v/>
      </c>
      <c r="M2706" s="20" t="str">
        <f>IFERROR(VLOOKUP(B2706,属性中转表!$K$2:$O$21,5,FALSE),"")</f>
        <v>"atk":300</v>
      </c>
      <c r="N2706" s="20" t="str">
        <f>IF(B2706=25,VLOOKUP(A2706,英雄数据表!A:L,8,FALSE),IF(B2706=50,VLOOKUP(A2706,英雄数据表!A:L,12,0),""))</f>
        <v/>
      </c>
    </row>
    <row r="2707" spans="1:14" x14ac:dyDescent="0.3">
      <c r="A2707" s="20">
        <v>24026</v>
      </c>
      <c r="B2707" s="21">
        <f t="shared" si="178"/>
        <v>6</v>
      </c>
      <c r="C2707" s="21">
        <v>5</v>
      </c>
      <c r="D2707" s="21">
        <f>VLOOKUP(A2707,英雄数据表!A:D,4,0)</f>
        <v>2</v>
      </c>
      <c r="E2707" s="20" t="str">
        <f>VLOOKUP(A2707,英雄数据表!A:C,3,0)</f>
        <v>虚空贵冠</v>
      </c>
      <c r="F2707" s="20">
        <f t="shared" si="179"/>
        <v>24026</v>
      </c>
      <c r="G2707" s="20">
        <f t="shared" si="180"/>
        <v>24026</v>
      </c>
      <c r="H2707" s="21" t="str">
        <f>VLOOKUP(B2707,属性中转表!A:F,6,FALSE)</f>
        <v>"hp":14400,"atk":400</v>
      </c>
      <c r="I2707" s="20" t="str">
        <f>IF(VLOOKUP(B2707,属性中转表!A:G,7,FALSE)=0,"",VLOOKUP(VLOOKUP(B2707,属性中转表!A:G,7,FALSE),属性中转表!$K$2:$P$21,6,0))&amp;IF(VLOOKUP(B2707,属性中转表!A:G,7,FALSE)&gt;=50,VLOOKUP(A2707,英雄数据表!A:K,9,0),IF(VLOOKUP(B2707,属性中转表!A:G,7,FALSE)&gt;=25,VLOOKUP(A2707,英雄数据表!A:K,5,0),""))</f>
        <v>"atk":300</v>
      </c>
      <c r="J2707" s="20" t="str">
        <f>IF(I2707="","",属性中转表!$I$1&amp;(IF(VLOOKUP(B2707,属性中转表!A:G,7,FALSE)=0,0,VLOOKUP(VLOOKUP(B2707,属性中转表!A:G,7,FALSE),属性中转表!$K$2:$P$21,4,0)))+IFERROR(VLOOKUP(A2707,英雄数据表!A:K,IF(武魂!B2707&gt;=50,10,IF(武魂!B2707&gt;=25,6)),0),0))</f>
        <v>,"dpspro":0</v>
      </c>
      <c r="K2707" s="32" t="str">
        <f t="shared" ref="K2707:K2770" si="181">I2707&amp;J2707</f>
        <v>"atk":300,"dpspro":0</v>
      </c>
      <c r="L2707" s="20" t="str">
        <f>IF(B2707&gt;=50,VLOOKUP(A2707,英雄数据表!A:L,11,FALSE),IF(B2707&gt;=25,VLOOKUP(A2707,英雄数据表!A:L,7,0),""))</f>
        <v/>
      </c>
      <c r="M2707" s="20" t="str">
        <f>IFERROR(VLOOKUP(B2707,属性中转表!$K$2:$O$21,5,FALSE),"")</f>
        <v/>
      </c>
      <c r="N2707" s="20" t="str">
        <f>IF(B2707=25,VLOOKUP(A2707,英雄数据表!A:L,8,FALSE),IF(B2707=50,VLOOKUP(A2707,英雄数据表!A:L,12,0),""))</f>
        <v/>
      </c>
    </row>
    <row r="2708" spans="1:14" x14ac:dyDescent="0.3">
      <c r="A2708" s="20">
        <v>24026</v>
      </c>
      <c r="B2708" s="21">
        <f t="shared" si="178"/>
        <v>7</v>
      </c>
      <c r="C2708" s="21">
        <v>5</v>
      </c>
      <c r="D2708" s="21">
        <f>VLOOKUP(A2708,英雄数据表!A:D,4,0)</f>
        <v>2</v>
      </c>
      <c r="E2708" s="20" t="str">
        <f>VLOOKUP(A2708,英雄数据表!A:C,3,0)</f>
        <v>虚空贵冠</v>
      </c>
      <c r="F2708" s="20">
        <f t="shared" si="179"/>
        <v>24026</v>
      </c>
      <c r="G2708" s="20">
        <f t="shared" si="180"/>
        <v>24026</v>
      </c>
      <c r="H2708" s="21" t="str">
        <f>VLOOKUP(B2708,属性中转表!A:F,6,FALSE)</f>
        <v>"hp":16200,"atk":450</v>
      </c>
      <c r="I2708" s="20" t="str">
        <f>IF(VLOOKUP(B2708,属性中转表!A:G,7,FALSE)=0,"",VLOOKUP(VLOOKUP(B2708,属性中转表!A:G,7,FALSE),属性中转表!$K$2:$P$21,6,0))&amp;IF(VLOOKUP(B2708,属性中转表!A:G,7,FALSE)&gt;=50,VLOOKUP(A2708,英雄数据表!A:K,9,0),IF(VLOOKUP(B2708,属性中转表!A:G,7,FALSE)&gt;=25,VLOOKUP(A2708,英雄数据表!A:K,5,0),""))</f>
        <v>"atk":300</v>
      </c>
      <c r="J2708" s="20" t="str">
        <f>IF(I2708="","",属性中转表!$I$1&amp;(IF(VLOOKUP(B2708,属性中转表!A:G,7,FALSE)=0,0,VLOOKUP(VLOOKUP(B2708,属性中转表!A:G,7,FALSE),属性中转表!$K$2:$P$21,4,0)))+IFERROR(VLOOKUP(A2708,英雄数据表!A:K,IF(武魂!B2708&gt;=50,10,IF(武魂!B2708&gt;=25,6)),0),0))</f>
        <v>,"dpspro":0</v>
      </c>
      <c r="K2708" s="32" t="str">
        <f t="shared" si="181"/>
        <v>"atk":300,"dpspro":0</v>
      </c>
      <c r="L2708" s="20" t="str">
        <f>IF(B2708&gt;=50,VLOOKUP(A2708,英雄数据表!A:L,11,FALSE),IF(B2708&gt;=25,VLOOKUP(A2708,英雄数据表!A:L,7,0),""))</f>
        <v/>
      </c>
      <c r="M2708" s="20" t="str">
        <f>IFERROR(VLOOKUP(B2708,属性中转表!$K$2:$O$21,5,FALSE),"")</f>
        <v/>
      </c>
      <c r="N2708" s="20" t="str">
        <f>IF(B2708=25,VLOOKUP(A2708,英雄数据表!A:L,8,FALSE),IF(B2708=50,VLOOKUP(A2708,英雄数据表!A:L,12,0),""))</f>
        <v/>
      </c>
    </row>
    <row r="2709" spans="1:14" x14ac:dyDescent="0.3">
      <c r="A2709" s="20">
        <v>24026</v>
      </c>
      <c r="B2709" s="21">
        <f t="shared" si="178"/>
        <v>8</v>
      </c>
      <c r="C2709" s="21">
        <v>5</v>
      </c>
      <c r="D2709" s="21">
        <f>VLOOKUP(A2709,英雄数据表!A:D,4,0)</f>
        <v>2</v>
      </c>
      <c r="E2709" s="20" t="str">
        <f>VLOOKUP(A2709,英雄数据表!A:C,3,0)</f>
        <v>虚空贵冠</v>
      </c>
      <c r="F2709" s="20">
        <f t="shared" si="179"/>
        <v>24026</v>
      </c>
      <c r="G2709" s="20">
        <f t="shared" si="180"/>
        <v>24026</v>
      </c>
      <c r="H2709" s="21" t="str">
        <f>VLOOKUP(B2709,属性中转表!A:F,6,FALSE)</f>
        <v>"hp":18000,"atk":500</v>
      </c>
      <c r="I2709" s="20" t="str">
        <f>IF(VLOOKUP(B2709,属性中转表!A:G,7,FALSE)=0,"",VLOOKUP(VLOOKUP(B2709,属性中转表!A:G,7,FALSE),属性中转表!$K$2:$P$21,6,0))&amp;IF(VLOOKUP(B2709,属性中转表!A:G,7,FALSE)&gt;=50,VLOOKUP(A2709,英雄数据表!A:K,9,0),IF(VLOOKUP(B2709,属性中转表!A:G,7,FALSE)&gt;=25,VLOOKUP(A2709,英雄数据表!A:K,5,0),""))</f>
        <v>"atk":300</v>
      </c>
      <c r="J2709" s="20" t="str">
        <f>IF(I2709="","",属性中转表!$I$1&amp;(IF(VLOOKUP(B2709,属性中转表!A:G,7,FALSE)=0,0,VLOOKUP(VLOOKUP(B2709,属性中转表!A:G,7,FALSE),属性中转表!$K$2:$P$21,4,0)))+IFERROR(VLOOKUP(A2709,英雄数据表!A:K,IF(武魂!B2709&gt;=50,10,IF(武魂!B2709&gt;=25,6)),0),0))</f>
        <v>,"dpspro":0</v>
      </c>
      <c r="K2709" s="32" t="str">
        <f t="shared" si="181"/>
        <v>"atk":300,"dpspro":0</v>
      </c>
      <c r="L2709" s="20" t="str">
        <f>IF(B2709&gt;=50,VLOOKUP(A2709,英雄数据表!A:L,11,FALSE),IF(B2709&gt;=25,VLOOKUP(A2709,英雄数据表!A:L,7,0),""))</f>
        <v/>
      </c>
      <c r="M2709" s="20" t="str">
        <f>IFERROR(VLOOKUP(B2709,属性中转表!$K$2:$O$21,5,FALSE),"")</f>
        <v/>
      </c>
      <c r="N2709" s="20" t="str">
        <f>IF(B2709=25,VLOOKUP(A2709,英雄数据表!A:L,8,FALSE),IF(B2709=50,VLOOKUP(A2709,英雄数据表!A:L,12,0),""))</f>
        <v/>
      </c>
    </row>
    <row r="2710" spans="1:14" x14ac:dyDescent="0.3">
      <c r="A2710" s="20">
        <v>24026</v>
      </c>
      <c r="B2710" s="21">
        <f t="shared" si="178"/>
        <v>9</v>
      </c>
      <c r="C2710" s="21">
        <v>5</v>
      </c>
      <c r="D2710" s="21">
        <f>VLOOKUP(A2710,英雄数据表!A:D,4,0)</f>
        <v>2</v>
      </c>
      <c r="E2710" s="20" t="str">
        <f>VLOOKUP(A2710,英雄数据表!A:C,3,0)</f>
        <v>虚空贵冠</v>
      </c>
      <c r="F2710" s="20">
        <f t="shared" si="179"/>
        <v>24026</v>
      </c>
      <c r="G2710" s="20">
        <f t="shared" si="180"/>
        <v>24026</v>
      </c>
      <c r="H2710" s="21" t="str">
        <f>VLOOKUP(B2710,属性中转表!A:F,6,FALSE)</f>
        <v>"hp":19800,"atk":550</v>
      </c>
      <c r="I2710" s="20" t="str">
        <f>IF(VLOOKUP(B2710,属性中转表!A:G,7,FALSE)=0,"",VLOOKUP(VLOOKUP(B2710,属性中转表!A:G,7,FALSE),属性中转表!$K$2:$P$21,6,0))&amp;IF(VLOOKUP(B2710,属性中转表!A:G,7,FALSE)&gt;=50,VLOOKUP(A2710,英雄数据表!A:K,9,0),IF(VLOOKUP(B2710,属性中转表!A:G,7,FALSE)&gt;=25,VLOOKUP(A2710,英雄数据表!A:K,5,0),""))</f>
        <v>"atk":300</v>
      </c>
      <c r="J2710" s="20" t="str">
        <f>IF(I2710="","",属性中转表!$I$1&amp;(IF(VLOOKUP(B2710,属性中转表!A:G,7,FALSE)=0,0,VLOOKUP(VLOOKUP(B2710,属性中转表!A:G,7,FALSE),属性中转表!$K$2:$P$21,4,0)))+IFERROR(VLOOKUP(A2710,英雄数据表!A:K,IF(武魂!B2710&gt;=50,10,IF(武魂!B2710&gt;=25,6)),0),0))</f>
        <v>,"dpspro":0</v>
      </c>
      <c r="K2710" s="32" t="str">
        <f t="shared" si="181"/>
        <v>"atk":300,"dpspro":0</v>
      </c>
      <c r="L2710" s="20" t="str">
        <f>IF(B2710&gt;=50,VLOOKUP(A2710,英雄数据表!A:L,11,FALSE),IF(B2710&gt;=25,VLOOKUP(A2710,英雄数据表!A:L,7,0),""))</f>
        <v/>
      </c>
      <c r="M2710" s="20" t="str">
        <f>IFERROR(VLOOKUP(B2710,属性中转表!$K$2:$O$21,5,FALSE),"")</f>
        <v/>
      </c>
      <c r="N2710" s="20" t="str">
        <f>IF(B2710=25,VLOOKUP(A2710,英雄数据表!A:L,8,FALSE),IF(B2710=50,VLOOKUP(A2710,英雄数据表!A:L,12,0),""))</f>
        <v/>
      </c>
    </row>
    <row r="2711" spans="1:14" x14ac:dyDescent="0.3">
      <c r="A2711" s="20">
        <v>24026</v>
      </c>
      <c r="B2711" s="21">
        <f t="shared" si="178"/>
        <v>10</v>
      </c>
      <c r="C2711" s="21">
        <v>5</v>
      </c>
      <c r="D2711" s="21">
        <f>VLOOKUP(A2711,英雄数据表!A:D,4,0)</f>
        <v>2</v>
      </c>
      <c r="E2711" s="20" t="str">
        <f>VLOOKUP(A2711,英雄数据表!A:C,3,0)</f>
        <v>虚空贵冠</v>
      </c>
      <c r="F2711" s="20">
        <f t="shared" si="179"/>
        <v>24026</v>
      </c>
      <c r="G2711" s="20">
        <f t="shared" si="180"/>
        <v>24026</v>
      </c>
      <c r="H2711" s="21" t="str">
        <f>VLOOKUP(B2711,属性中转表!A:F,6,FALSE)</f>
        <v>"hp":21600,"atk":600</v>
      </c>
      <c r="I2711" s="20" t="str">
        <f>IF(VLOOKUP(B2711,属性中转表!A:G,7,FALSE)=0,"",VLOOKUP(VLOOKUP(B2711,属性中转表!A:G,7,FALSE),属性中转表!$K$2:$P$21,6,0))&amp;IF(VLOOKUP(B2711,属性中转表!A:G,7,FALSE)&gt;=50,VLOOKUP(A2711,英雄数据表!A:K,9,0),IF(VLOOKUP(B2711,属性中转表!A:G,7,FALSE)&gt;=25,VLOOKUP(A2711,英雄数据表!A:K,5,0),""))</f>
        <v>"atk":300,"hp":5000</v>
      </c>
      <c r="J2711" s="20" t="str">
        <f>IF(I2711="","",属性中转表!$I$1&amp;(IF(VLOOKUP(B2711,属性中转表!A:G,7,FALSE)=0,0,VLOOKUP(VLOOKUP(B2711,属性中转表!A:G,7,FALSE),属性中转表!$K$2:$P$21,4,0)))+IFERROR(VLOOKUP(A2711,英雄数据表!A:K,IF(武魂!B2711&gt;=50,10,IF(武魂!B2711&gt;=25,6)),0),0))</f>
        <v>,"dpspro":0</v>
      </c>
      <c r="K2711" s="32" t="str">
        <f t="shared" si="181"/>
        <v>"atk":300,"hp":5000,"dpspro":0</v>
      </c>
      <c r="L2711" s="20" t="str">
        <f>IF(B2711&gt;=50,VLOOKUP(A2711,英雄数据表!A:L,11,FALSE),IF(B2711&gt;=25,VLOOKUP(A2711,英雄数据表!A:L,7,0),""))</f>
        <v/>
      </c>
      <c r="M2711" s="20" t="str">
        <f>IFERROR(VLOOKUP(B2711,属性中转表!$K$2:$O$21,5,FALSE),"")</f>
        <v>"hp":5000</v>
      </c>
      <c r="N2711" s="20" t="str">
        <f>IF(B2711=25,VLOOKUP(A2711,英雄数据表!A:L,8,FALSE),IF(B2711=50,VLOOKUP(A2711,英雄数据表!A:L,12,0),""))</f>
        <v/>
      </c>
    </row>
    <row r="2712" spans="1:14" x14ac:dyDescent="0.3">
      <c r="A2712" s="20">
        <v>24026</v>
      </c>
      <c r="B2712" s="21">
        <f t="shared" si="178"/>
        <v>11</v>
      </c>
      <c r="C2712" s="21">
        <v>5</v>
      </c>
      <c r="D2712" s="21">
        <f>VLOOKUP(A2712,英雄数据表!A:D,4,0)</f>
        <v>2</v>
      </c>
      <c r="E2712" s="20" t="str">
        <f>VLOOKUP(A2712,英雄数据表!A:C,3,0)</f>
        <v>虚空贵冠</v>
      </c>
      <c r="F2712" s="20">
        <f t="shared" si="179"/>
        <v>24026</v>
      </c>
      <c r="G2712" s="20">
        <f t="shared" si="180"/>
        <v>24026</v>
      </c>
      <c r="H2712" s="21" t="str">
        <f>VLOOKUP(B2712,属性中转表!A:F,6,FALSE)</f>
        <v>"hp":24300,"atk":675</v>
      </c>
      <c r="I2712" s="20" t="str">
        <f>IF(VLOOKUP(B2712,属性中转表!A:G,7,FALSE)=0,"",VLOOKUP(VLOOKUP(B2712,属性中转表!A:G,7,FALSE),属性中转表!$K$2:$P$21,6,0))&amp;IF(VLOOKUP(B2712,属性中转表!A:G,7,FALSE)&gt;=50,VLOOKUP(A2712,英雄数据表!A:K,9,0),IF(VLOOKUP(B2712,属性中转表!A:G,7,FALSE)&gt;=25,VLOOKUP(A2712,英雄数据表!A:K,5,0),""))</f>
        <v>"atk":300,"hp":5000</v>
      </c>
      <c r="J2712" s="20" t="str">
        <f>IF(I2712="","",属性中转表!$I$1&amp;(IF(VLOOKUP(B2712,属性中转表!A:G,7,FALSE)=0,0,VLOOKUP(VLOOKUP(B2712,属性中转表!A:G,7,FALSE),属性中转表!$K$2:$P$21,4,0)))+IFERROR(VLOOKUP(A2712,英雄数据表!A:K,IF(武魂!B2712&gt;=50,10,IF(武魂!B2712&gt;=25,6)),0),0))</f>
        <v>,"dpspro":0</v>
      </c>
      <c r="K2712" s="32" t="str">
        <f t="shared" si="181"/>
        <v>"atk":300,"hp":5000,"dpspro":0</v>
      </c>
      <c r="L2712" s="20" t="str">
        <f>IF(B2712&gt;=50,VLOOKUP(A2712,英雄数据表!A:L,11,FALSE),IF(B2712&gt;=25,VLOOKUP(A2712,英雄数据表!A:L,7,0),""))</f>
        <v/>
      </c>
      <c r="M2712" s="20" t="str">
        <f>IFERROR(VLOOKUP(B2712,属性中转表!$K$2:$O$21,5,FALSE),"")</f>
        <v/>
      </c>
      <c r="N2712" s="20" t="str">
        <f>IF(B2712=25,VLOOKUP(A2712,英雄数据表!A:L,8,FALSE),IF(B2712=50,VLOOKUP(A2712,英雄数据表!A:L,12,0),""))</f>
        <v/>
      </c>
    </row>
    <row r="2713" spans="1:14" x14ac:dyDescent="0.3">
      <c r="A2713" s="20">
        <v>24026</v>
      </c>
      <c r="B2713" s="21">
        <f t="shared" si="178"/>
        <v>12</v>
      </c>
      <c r="C2713" s="21">
        <v>5</v>
      </c>
      <c r="D2713" s="21">
        <f>VLOOKUP(A2713,英雄数据表!A:D,4,0)</f>
        <v>2</v>
      </c>
      <c r="E2713" s="20" t="str">
        <f>VLOOKUP(A2713,英雄数据表!A:C,3,0)</f>
        <v>虚空贵冠</v>
      </c>
      <c r="F2713" s="20">
        <f t="shared" si="179"/>
        <v>24026</v>
      </c>
      <c r="G2713" s="20">
        <f t="shared" si="180"/>
        <v>24026</v>
      </c>
      <c r="H2713" s="21" t="str">
        <f>VLOOKUP(B2713,属性中转表!A:F,6,FALSE)</f>
        <v>"hp":27000,"atk":750</v>
      </c>
      <c r="I2713" s="20" t="str">
        <f>IF(VLOOKUP(B2713,属性中转表!A:G,7,FALSE)=0,"",VLOOKUP(VLOOKUP(B2713,属性中转表!A:G,7,FALSE),属性中转表!$K$2:$P$21,6,0))&amp;IF(VLOOKUP(B2713,属性中转表!A:G,7,FALSE)&gt;=50,VLOOKUP(A2713,英雄数据表!A:K,9,0),IF(VLOOKUP(B2713,属性中转表!A:G,7,FALSE)&gt;=25,VLOOKUP(A2713,英雄数据表!A:K,5,0),""))</f>
        <v>"atk":300,"hp":5000</v>
      </c>
      <c r="J2713" s="20" t="str">
        <f>IF(I2713="","",属性中转表!$I$1&amp;(IF(VLOOKUP(B2713,属性中转表!A:G,7,FALSE)=0,0,VLOOKUP(VLOOKUP(B2713,属性中转表!A:G,7,FALSE),属性中转表!$K$2:$P$21,4,0)))+IFERROR(VLOOKUP(A2713,英雄数据表!A:K,IF(武魂!B2713&gt;=50,10,IF(武魂!B2713&gt;=25,6)),0),0))</f>
        <v>,"dpspro":0</v>
      </c>
      <c r="K2713" s="32" t="str">
        <f t="shared" si="181"/>
        <v>"atk":300,"hp":5000,"dpspro":0</v>
      </c>
      <c r="L2713" s="20" t="str">
        <f>IF(B2713&gt;=50,VLOOKUP(A2713,英雄数据表!A:L,11,FALSE),IF(B2713&gt;=25,VLOOKUP(A2713,英雄数据表!A:L,7,0),""))</f>
        <v/>
      </c>
      <c r="M2713" s="20" t="str">
        <f>IFERROR(VLOOKUP(B2713,属性中转表!$K$2:$O$21,5,FALSE),"")</f>
        <v/>
      </c>
      <c r="N2713" s="20" t="str">
        <f>IF(B2713=25,VLOOKUP(A2713,英雄数据表!A:L,8,FALSE),IF(B2713=50,VLOOKUP(A2713,英雄数据表!A:L,12,0),""))</f>
        <v/>
      </c>
    </row>
    <row r="2714" spans="1:14" x14ac:dyDescent="0.3">
      <c r="A2714" s="20">
        <v>24026</v>
      </c>
      <c r="B2714" s="21">
        <f t="shared" si="178"/>
        <v>13</v>
      </c>
      <c r="C2714" s="21">
        <v>5</v>
      </c>
      <c r="D2714" s="21">
        <f>VLOOKUP(A2714,英雄数据表!A:D,4,0)</f>
        <v>2</v>
      </c>
      <c r="E2714" s="20" t="str">
        <f>VLOOKUP(A2714,英雄数据表!A:C,3,0)</f>
        <v>虚空贵冠</v>
      </c>
      <c r="F2714" s="20">
        <f t="shared" si="179"/>
        <v>24026</v>
      </c>
      <c r="G2714" s="20">
        <f t="shared" si="180"/>
        <v>24026</v>
      </c>
      <c r="H2714" s="21" t="str">
        <f>VLOOKUP(B2714,属性中转表!A:F,6,FALSE)</f>
        <v>"hp":29700,"atk":825</v>
      </c>
      <c r="I2714" s="20" t="str">
        <f>IF(VLOOKUP(B2714,属性中转表!A:G,7,FALSE)=0,"",VLOOKUP(VLOOKUP(B2714,属性中转表!A:G,7,FALSE),属性中转表!$K$2:$P$21,6,0))&amp;IF(VLOOKUP(B2714,属性中转表!A:G,7,FALSE)&gt;=50,VLOOKUP(A2714,英雄数据表!A:K,9,0),IF(VLOOKUP(B2714,属性中转表!A:G,7,FALSE)&gt;=25,VLOOKUP(A2714,英雄数据表!A:K,5,0),""))</f>
        <v>"atk":300,"hp":5000</v>
      </c>
      <c r="J2714" s="20" t="str">
        <f>IF(I2714="","",属性中转表!$I$1&amp;(IF(VLOOKUP(B2714,属性中转表!A:G,7,FALSE)=0,0,VLOOKUP(VLOOKUP(B2714,属性中转表!A:G,7,FALSE),属性中转表!$K$2:$P$21,4,0)))+IFERROR(VLOOKUP(A2714,英雄数据表!A:K,IF(武魂!B2714&gt;=50,10,IF(武魂!B2714&gt;=25,6)),0),0))</f>
        <v>,"dpspro":0</v>
      </c>
      <c r="K2714" s="32" t="str">
        <f t="shared" si="181"/>
        <v>"atk":300,"hp":5000,"dpspro":0</v>
      </c>
      <c r="L2714" s="20" t="str">
        <f>IF(B2714&gt;=50,VLOOKUP(A2714,英雄数据表!A:L,11,FALSE),IF(B2714&gt;=25,VLOOKUP(A2714,英雄数据表!A:L,7,0),""))</f>
        <v/>
      </c>
      <c r="M2714" s="20" t="str">
        <f>IFERROR(VLOOKUP(B2714,属性中转表!$K$2:$O$21,5,FALSE),"")</f>
        <v/>
      </c>
      <c r="N2714" s="20" t="str">
        <f>IF(B2714=25,VLOOKUP(A2714,英雄数据表!A:L,8,FALSE),IF(B2714=50,VLOOKUP(A2714,英雄数据表!A:L,12,0),""))</f>
        <v/>
      </c>
    </row>
    <row r="2715" spans="1:14" x14ac:dyDescent="0.3">
      <c r="A2715" s="20">
        <v>24026</v>
      </c>
      <c r="B2715" s="21">
        <f t="shared" si="178"/>
        <v>14</v>
      </c>
      <c r="C2715" s="21">
        <v>5</v>
      </c>
      <c r="D2715" s="21">
        <f>VLOOKUP(A2715,英雄数据表!A:D,4,0)</f>
        <v>2</v>
      </c>
      <c r="E2715" s="20" t="str">
        <f>VLOOKUP(A2715,英雄数据表!A:C,3,0)</f>
        <v>虚空贵冠</v>
      </c>
      <c r="F2715" s="20">
        <f t="shared" si="179"/>
        <v>24026</v>
      </c>
      <c r="G2715" s="20">
        <f t="shared" si="180"/>
        <v>24026</v>
      </c>
      <c r="H2715" s="21" t="str">
        <f>VLOOKUP(B2715,属性中转表!A:F,6,FALSE)</f>
        <v>"hp":32400,"atk":900</v>
      </c>
      <c r="I2715" s="20" t="str">
        <f>IF(VLOOKUP(B2715,属性中转表!A:G,7,FALSE)=0,"",VLOOKUP(VLOOKUP(B2715,属性中转表!A:G,7,FALSE),属性中转表!$K$2:$P$21,6,0))&amp;IF(VLOOKUP(B2715,属性中转表!A:G,7,FALSE)&gt;=50,VLOOKUP(A2715,英雄数据表!A:K,9,0),IF(VLOOKUP(B2715,属性中转表!A:G,7,FALSE)&gt;=25,VLOOKUP(A2715,英雄数据表!A:K,5,0),""))</f>
        <v>"atk":300,"hp":5000</v>
      </c>
      <c r="J2715" s="20" t="str">
        <f>IF(I2715="","",属性中转表!$I$1&amp;(IF(VLOOKUP(B2715,属性中转表!A:G,7,FALSE)=0,0,VLOOKUP(VLOOKUP(B2715,属性中转表!A:G,7,FALSE),属性中转表!$K$2:$P$21,4,0)))+IFERROR(VLOOKUP(A2715,英雄数据表!A:K,IF(武魂!B2715&gt;=50,10,IF(武魂!B2715&gt;=25,6)),0),0))</f>
        <v>,"dpspro":0</v>
      </c>
      <c r="K2715" s="32" t="str">
        <f t="shared" si="181"/>
        <v>"atk":300,"hp":5000,"dpspro":0</v>
      </c>
      <c r="L2715" s="20" t="str">
        <f>IF(B2715&gt;=50,VLOOKUP(A2715,英雄数据表!A:L,11,FALSE),IF(B2715&gt;=25,VLOOKUP(A2715,英雄数据表!A:L,7,0),""))</f>
        <v/>
      </c>
      <c r="M2715" s="20" t="str">
        <f>IFERROR(VLOOKUP(B2715,属性中转表!$K$2:$O$21,5,FALSE),"")</f>
        <v/>
      </c>
      <c r="N2715" s="20" t="str">
        <f>IF(B2715=25,VLOOKUP(A2715,英雄数据表!A:L,8,FALSE),IF(B2715=50,VLOOKUP(A2715,英雄数据表!A:L,12,0),""))</f>
        <v/>
      </c>
    </row>
    <row r="2716" spans="1:14" x14ac:dyDescent="0.3">
      <c r="A2716" s="20">
        <v>24026</v>
      </c>
      <c r="B2716" s="21">
        <f t="shared" si="178"/>
        <v>15</v>
      </c>
      <c r="C2716" s="21">
        <v>5</v>
      </c>
      <c r="D2716" s="21">
        <f>VLOOKUP(A2716,英雄数据表!A:D,4,0)</f>
        <v>2</v>
      </c>
      <c r="E2716" s="20" t="str">
        <f>VLOOKUP(A2716,英雄数据表!A:C,3,0)</f>
        <v>虚空贵冠</v>
      </c>
      <c r="F2716" s="20">
        <f t="shared" si="179"/>
        <v>24026</v>
      </c>
      <c r="G2716" s="20">
        <f t="shared" si="180"/>
        <v>24026</v>
      </c>
      <c r="H2716" s="21" t="str">
        <f>VLOOKUP(B2716,属性中转表!A:F,6,FALSE)</f>
        <v>"hp":35100,"atk":975</v>
      </c>
      <c r="I2716" s="20" t="str">
        <f>IF(VLOOKUP(B2716,属性中转表!A:G,7,FALSE)=0,"",VLOOKUP(VLOOKUP(B2716,属性中转表!A:G,7,FALSE),属性中转表!$K$2:$P$21,6,0))&amp;IF(VLOOKUP(B2716,属性中转表!A:G,7,FALSE)&gt;=50,VLOOKUP(A2716,英雄数据表!A:K,9,0),IF(VLOOKUP(B2716,属性中转表!A:G,7,FALSE)&gt;=25,VLOOKUP(A2716,英雄数据表!A:K,5,0),""))</f>
        <v>"atk":300,"hp":5000,"undpspro":50</v>
      </c>
      <c r="J2716" s="20" t="str">
        <f>IF(I2716="","",属性中转表!$I$1&amp;(IF(VLOOKUP(B2716,属性中转表!A:G,7,FALSE)=0,0,VLOOKUP(VLOOKUP(B2716,属性中转表!A:G,7,FALSE),属性中转表!$K$2:$P$21,4,0)))+IFERROR(VLOOKUP(A2716,英雄数据表!A:K,IF(武魂!B2716&gt;=50,10,IF(武魂!B2716&gt;=25,6)),0),0))</f>
        <v>,"dpspro":0</v>
      </c>
      <c r="K2716" s="32" t="str">
        <f t="shared" si="181"/>
        <v>"atk":300,"hp":5000,"undpspro":50,"dpspro":0</v>
      </c>
      <c r="L2716" s="20" t="str">
        <f>IF(B2716&gt;=50,VLOOKUP(A2716,英雄数据表!A:L,11,FALSE),IF(B2716&gt;=25,VLOOKUP(A2716,英雄数据表!A:L,7,0),""))</f>
        <v/>
      </c>
      <c r="M2716" s="20" t="str">
        <f>IFERROR(VLOOKUP(B2716,属性中转表!$K$2:$O$21,5,FALSE),"")</f>
        <v>"undpspro":50</v>
      </c>
      <c r="N2716" s="20" t="str">
        <f>IF(B2716=25,VLOOKUP(A2716,英雄数据表!A:L,8,FALSE),IF(B2716=50,VLOOKUP(A2716,英雄数据表!A:L,12,0),""))</f>
        <v/>
      </c>
    </row>
    <row r="2717" spans="1:14" x14ac:dyDescent="0.3">
      <c r="A2717" s="20">
        <v>24026</v>
      </c>
      <c r="B2717" s="21">
        <f t="shared" si="178"/>
        <v>16</v>
      </c>
      <c r="C2717" s="21">
        <v>5</v>
      </c>
      <c r="D2717" s="21">
        <f>VLOOKUP(A2717,英雄数据表!A:D,4,0)</f>
        <v>2</v>
      </c>
      <c r="E2717" s="20" t="str">
        <f>VLOOKUP(A2717,英雄数据表!A:C,3,0)</f>
        <v>虚空贵冠</v>
      </c>
      <c r="F2717" s="20">
        <f t="shared" si="179"/>
        <v>24026</v>
      </c>
      <c r="G2717" s="20">
        <f t="shared" si="180"/>
        <v>24026</v>
      </c>
      <c r="H2717" s="21" t="str">
        <f>VLOOKUP(B2717,属性中转表!A:F,6,FALSE)</f>
        <v>"hp":37800,"atk":1050</v>
      </c>
      <c r="I2717" s="20" t="str">
        <f>IF(VLOOKUP(B2717,属性中转表!A:G,7,FALSE)=0,"",VLOOKUP(VLOOKUP(B2717,属性中转表!A:G,7,FALSE),属性中转表!$K$2:$P$21,6,0))&amp;IF(VLOOKUP(B2717,属性中转表!A:G,7,FALSE)&gt;=50,VLOOKUP(A2717,英雄数据表!A:K,9,0),IF(VLOOKUP(B2717,属性中转表!A:G,7,FALSE)&gt;=25,VLOOKUP(A2717,英雄数据表!A:K,5,0),""))</f>
        <v>"atk":300,"hp":5000,"undpspro":50</v>
      </c>
      <c r="J2717" s="20" t="str">
        <f>IF(I2717="","",属性中转表!$I$1&amp;(IF(VLOOKUP(B2717,属性中转表!A:G,7,FALSE)=0,0,VLOOKUP(VLOOKUP(B2717,属性中转表!A:G,7,FALSE),属性中转表!$K$2:$P$21,4,0)))+IFERROR(VLOOKUP(A2717,英雄数据表!A:K,IF(武魂!B2717&gt;=50,10,IF(武魂!B2717&gt;=25,6)),0),0))</f>
        <v>,"dpspro":0</v>
      </c>
      <c r="K2717" s="32" t="str">
        <f t="shared" si="181"/>
        <v>"atk":300,"hp":5000,"undpspro":50,"dpspro":0</v>
      </c>
      <c r="L2717" s="20" t="str">
        <f>IF(B2717&gt;=50,VLOOKUP(A2717,英雄数据表!A:L,11,FALSE),IF(B2717&gt;=25,VLOOKUP(A2717,英雄数据表!A:L,7,0),""))</f>
        <v/>
      </c>
      <c r="M2717" s="20" t="str">
        <f>IFERROR(VLOOKUP(B2717,属性中转表!$K$2:$O$21,5,FALSE),"")</f>
        <v/>
      </c>
      <c r="N2717" s="20" t="str">
        <f>IF(B2717=25,VLOOKUP(A2717,英雄数据表!A:L,8,FALSE),IF(B2717=50,VLOOKUP(A2717,英雄数据表!A:L,12,0),""))</f>
        <v/>
      </c>
    </row>
    <row r="2718" spans="1:14" x14ac:dyDescent="0.3">
      <c r="A2718" s="20">
        <v>24026</v>
      </c>
      <c r="B2718" s="21">
        <f t="shared" si="178"/>
        <v>17</v>
      </c>
      <c r="C2718" s="21">
        <v>5</v>
      </c>
      <c r="D2718" s="21">
        <f>VLOOKUP(A2718,英雄数据表!A:D,4,0)</f>
        <v>2</v>
      </c>
      <c r="E2718" s="20" t="str">
        <f>VLOOKUP(A2718,英雄数据表!A:C,3,0)</f>
        <v>虚空贵冠</v>
      </c>
      <c r="F2718" s="20">
        <f t="shared" si="179"/>
        <v>24026</v>
      </c>
      <c r="G2718" s="20">
        <f t="shared" si="180"/>
        <v>24026</v>
      </c>
      <c r="H2718" s="21" t="str">
        <f>VLOOKUP(B2718,属性中转表!A:F,6,FALSE)</f>
        <v>"hp":40500,"atk":1125</v>
      </c>
      <c r="I2718" s="20" t="str">
        <f>IF(VLOOKUP(B2718,属性中转表!A:G,7,FALSE)=0,"",VLOOKUP(VLOOKUP(B2718,属性中转表!A:G,7,FALSE),属性中转表!$K$2:$P$21,6,0))&amp;IF(VLOOKUP(B2718,属性中转表!A:G,7,FALSE)&gt;=50,VLOOKUP(A2718,英雄数据表!A:K,9,0),IF(VLOOKUP(B2718,属性中转表!A:G,7,FALSE)&gt;=25,VLOOKUP(A2718,英雄数据表!A:K,5,0),""))</f>
        <v>"atk":300,"hp":5000,"undpspro":50</v>
      </c>
      <c r="J2718" s="20" t="str">
        <f>IF(I2718="","",属性中转表!$I$1&amp;(IF(VLOOKUP(B2718,属性中转表!A:G,7,FALSE)=0,0,VLOOKUP(VLOOKUP(B2718,属性中转表!A:G,7,FALSE),属性中转表!$K$2:$P$21,4,0)))+IFERROR(VLOOKUP(A2718,英雄数据表!A:K,IF(武魂!B2718&gt;=50,10,IF(武魂!B2718&gt;=25,6)),0),0))</f>
        <v>,"dpspro":0</v>
      </c>
      <c r="K2718" s="32" t="str">
        <f t="shared" si="181"/>
        <v>"atk":300,"hp":5000,"undpspro":50,"dpspro":0</v>
      </c>
      <c r="L2718" s="20" t="str">
        <f>IF(B2718&gt;=50,VLOOKUP(A2718,英雄数据表!A:L,11,FALSE),IF(B2718&gt;=25,VLOOKUP(A2718,英雄数据表!A:L,7,0),""))</f>
        <v/>
      </c>
      <c r="M2718" s="20" t="str">
        <f>IFERROR(VLOOKUP(B2718,属性中转表!$K$2:$O$21,5,FALSE),"")</f>
        <v/>
      </c>
      <c r="N2718" s="20" t="str">
        <f>IF(B2718=25,VLOOKUP(A2718,英雄数据表!A:L,8,FALSE),IF(B2718=50,VLOOKUP(A2718,英雄数据表!A:L,12,0),""))</f>
        <v/>
      </c>
    </row>
    <row r="2719" spans="1:14" x14ac:dyDescent="0.3">
      <c r="A2719" s="20">
        <v>24026</v>
      </c>
      <c r="B2719" s="21">
        <f t="shared" si="178"/>
        <v>18</v>
      </c>
      <c r="C2719" s="21">
        <v>5</v>
      </c>
      <c r="D2719" s="21">
        <f>VLOOKUP(A2719,英雄数据表!A:D,4,0)</f>
        <v>2</v>
      </c>
      <c r="E2719" s="20" t="str">
        <f>VLOOKUP(A2719,英雄数据表!A:C,3,0)</f>
        <v>虚空贵冠</v>
      </c>
      <c r="F2719" s="20">
        <f t="shared" si="179"/>
        <v>24026</v>
      </c>
      <c r="G2719" s="20">
        <f t="shared" si="180"/>
        <v>24026</v>
      </c>
      <c r="H2719" s="21" t="str">
        <f>VLOOKUP(B2719,属性中转表!A:F,6,FALSE)</f>
        <v>"hp":43200,"atk":1200</v>
      </c>
      <c r="I2719" s="20" t="str">
        <f>IF(VLOOKUP(B2719,属性中转表!A:G,7,FALSE)=0,"",VLOOKUP(VLOOKUP(B2719,属性中转表!A:G,7,FALSE),属性中转表!$K$2:$P$21,6,0))&amp;IF(VLOOKUP(B2719,属性中转表!A:G,7,FALSE)&gt;=50,VLOOKUP(A2719,英雄数据表!A:K,9,0),IF(VLOOKUP(B2719,属性中转表!A:G,7,FALSE)&gt;=25,VLOOKUP(A2719,英雄数据表!A:K,5,0),""))</f>
        <v>"atk":300,"hp":5000,"undpspro":50</v>
      </c>
      <c r="J2719" s="20" t="str">
        <f>IF(I2719="","",属性中转表!$I$1&amp;(IF(VLOOKUP(B2719,属性中转表!A:G,7,FALSE)=0,0,VLOOKUP(VLOOKUP(B2719,属性中转表!A:G,7,FALSE),属性中转表!$K$2:$P$21,4,0)))+IFERROR(VLOOKUP(A2719,英雄数据表!A:K,IF(武魂!B2719&gt;=50,10,IF(武魂!B2719&gt;=25,6)),0),0))</f>
        <v>,"dpspro":0</v>
      </c>
      <c r="K2719" s="32" t="str">
        <f t="shared" si="181"/>
        <v>"atk":300,"hp":5000,"undpspro":50,"dpspro":0</v>
      </c>
      <c r="L2719" s="20" t="str">
        <f>IF(B2719&gt;=50,VLOOKUP(A2719,英雄数据表!A:L,11,FALSE),IF(B2719&gt;=25,VLOOKUP(A2719,英雄数据表!A:L,7,0),""))</f>
        <v/>
      </c>
      <c r="M2719" s="20" t="str">
        <f>IFERROR(VLOOKUP(B2719,属性中转表!$K$2:$O$21,5,FALSE),"")</f>
        <v/>
      </c>
      <c r="N2719" s="20" t="str">
        <f>IF(B2719=25,VLOOKUP(A2719,英雄数据表!A:L,8,FALSE),IF(B2719=50,VLOOKUP(A2719,英雄数据表!A:L,12,0),""))</f>
        <v/>
      </c>
    </row>
    <row r="2720" spans="1:14" x14ac:dyDescent="0.3">
      <c r="A2720" s="20">
        <v>24026</v>
      </c>
      <c r="B2720" s="21">
        <f t="shared" si="178"/>
        <v>19</v>
      </c>
      <c r="C2720" s="21">
        <v>5</v>
      </c>
      <c r="D2720" s="21">
        <f>VLOOKUP(A2720,英雄数据表!A:D,4,0)</f>
        <v>2</v>
      </c>
      <c r="E2720" s="20" t="str">
        <f>VLOOKUP(A2720,英雄数据表!A:C,3,0)</f>
        <v>虚空贵冠</v>
      </c>
      <c r="F2720" s="20">
        <f t="shared" si="179"/>
        <v>24026</v>
      </c>
      <c r="G2720" s="20">
        <f t="shared" si="180"/>
        <v>24026</v>
      </c>
      <c r="H2720" s="21" t="str">
        <f>VLOOKUP(B2720,属性中转表!A:F,6,FALSE)</f>
        <v>"hp":45900,"atk":1275</v>
      </c>
      <c r="I2720" s="20" t="str">
        <f>IF(VLOOKUP(B2720,属性中转表!A:G,7,FALSE)=0,"",VLOOKUP(VLOOKUP(B2720,属性中转表!A:G,7,FALSE),属性中转表!$K$2:$P$21,6,0))&amp;IF(VLOOKUP(B2720,属性中转表!A:G,7,FALSE)&gt;=50,VLOOKUP(A2720,英雄数据表!A:K,9,0),IF(VLOOKUP(B2720,属性中转表!A:G,7,FALSE)&gt;=25,VLOOKUP(A2720,英雄数据表!A:K,5,0),""))</f>
        <v>"atk":300,"hp":5000,"undpspro":50</v>
      </c>
      <c r="J2720" s="20" t="str">
        <f>IF(I2720="","",属性中转表!$I$1&amp;(IF(VLOOKUP(B2720,属性中转表!A:G,7,FALSE)=0,0,VLOOKUP(VLOOKUP(B2720,属性中转表!A:G,7,FALSE),属性中转表!$K$2:$P$21,4,0)))+IFERROR(VLOOKUP(A2720,英雄数据表!A:K,IF(武魂!B2720&gt;=50,10,IF(武魂!B2720&gt;=25,6)),0),0))</f>
        <v>,"dpspro":0</v>
      </c>
      <c r="K2720" s="32" t="str">
        <f t="shared" si="181"/>
        <v>"atk":300,"hp":5000,"undpspro":50,"dpspro":0</v>
      </c>
      <c r="L2720" s="20" t="str">
        <f>IF(B2720&gt;=50,VLOOKUP(A2720,英雄数据表!A:L,11,FALSE),IF(B2720&gt;=25,VLOOKUP(A2720,英雄数据表!A:L,7,0),""))</f>
        <v/>
      </c>
      <c r="M2720" s="20" t="str">
        <f>IFERROR(VLOOKUP(B2720,属性中转表!$K$2:$O$21,5,FALSE),"")</f>
        <v/>
      </c>
      <c r="N2720" s="20" t="str">
        <f>IF(B2720=25,VLOOKUP(A2720,英雄数据表!A:L,8,FALSE),IF(B2720=50,VLOOKUP(A2720,英雄数据表!A:L,12,0),""))</f>
        <v/>
      </c>
    </row>
    <row r="2721" spans="1:14" x14ac:dyDescent="0.3">
      <c r="A2721" s="20">
        <v>24026</v>
      </c>
      <c r="B2721" s="21">
        <f t="shared" si="178"/>
        <v>20</v>
      </c>
      <c r="C2721" s="21">
        <v>5</v>
      </c>
      <c r="D2721" s="21">
        <f>VLOOKUP(A2721,英雄数据表!A:D,4,0)</f>
        <v>2</v>
      </c>
      <c r="E2721" s="20" t="str">
        <f>VLOOKUP(A2721,英雄数据表!A:C,3,0)</f>
        <v>虚空贵冠</v>
      </c>
      <c r="F2721" s="20">
        <f t="shared" si="179"/>
        <v>24026</v>
      </c>
      <c r="G2721" s="20">
        <f t="shared" si="180"/>
        <v>24026</v>
      </c>
      <c r="H2721" s="21" t="str">
        <f>VLOOKUP(B2721,属性中转表!A:F,6,FALSE)</f>
        <v>"hp":48600,"atk":1350</v>
      </c>
      <c r="I2721" s="20" t="str">
        <f>IF(VLOOKUP(B2721,属性中转表!A:G,7,FALSE)=0,"",VLOOKUP(VLOOKUP(B2721,属性中转表!A:G,7,FALSE),属性中转表!$K$2:$P$21,6,0))&amp;IF(VLOOKUP(B2721,属性中转表!A:G,7,FALSE)&gt;=50,VLOOKUP(A2721,英雄数据表!A:K,9,0),IF(VLOOKUP(B2721,属性中转表!A:G,7,FALSE)&gt;=25,VLOOKUP(A2721,英雄数据表!A:K,5,0),""))</f>
        <v>"atk":300,"hp":5000,"undpspro":50</v>
      </c>
      <c r="J2721" s="20" t="str">
        <f>IF(I2721="","",属性中转表!$I$1&amp;(IF(VLOOKUP(B2721,属性中转表!A:G,7,FALSE)=0,0,VLOOKUP(VLOOKUP(B2721,属性中转表!A:G,7,FALSE),属性中转表!$K$2:$P$21,4,0)))+IFERROR(VLOOKUP(A2721,英雄数据表!A:K,IF(武魂!B2721&gt;=50,10,IF(武魂!B2721&gt;=25,6)),0),0))</f>
        <v>,"dpspro":50</v>
      </c>
      <c r="K2721" s="32" t="str">
        <f t="shared" si="181"/>
        <v>"atk":300,"hp":5000,"undpspro":50,"dpspro":50</v>
      </c>
      <c r="L2721" s="20" t="str">
        <f>IF(B2721&gt;=50,VLOOKUP(A2721,英雄数据表!A:L,11,FALSE),IF(B2721&gt;=25,VLOOKUP(A2721,英雄数据表!A:L,7,0),""))</f>
        <v/>
      </c>
      <c r="M2721" s="20" t="str">
        <f>IFERROR(VLOOKUP(B2721,属性中转表!$K$2:$O$21,5,FALSE),"")</f>
        <v>"dpspro":50</v>
      </c>
      <c r="N2721" s="20" t="str">
        <f>IF(B2721=25,VLOOKUP(A2721,英雄数据表!A:L,8,FALSE),IF(B2721=50,VLOOKUP(A2721,英雄数据表!A:L,12,0),""))</f>
        <v/>
      </c>
    </row>
    <row r="2722" spans="1:14" x14ac:dyDescent="0.3">
      <c r="A2722" s="20">
        <v>24026</v>
      </c>
      <c r="B2722" s="21">
        <f t="shared" si="178"/>
        <v>21</v>
      </c>
      <c r="C2722" s="21">
        <v>5</v>
      </c>
      <c r="D2722" s="21">
        <f>VLOOKUP(A2722,英雄数据表!A:D,4,0)</f>
        <v>2</v>
      </c>
      <c r="E2722" s="20" t="str">
        <f>VLOOKUP(A2722,英雄数据表!A:C,3,0)</f>
        <v>虚空贵冠</v>
      </c>
      <c r="F2722" s="20">
        <f t="shared" si="179"/>
        <v>24026</v>
      </c>
      <c r="G2722" s="20">
        <f t="shared" si="180"/>
        <v>24026</v>
      </c>
      <c r="H2722" s="21" t="str">
        <f>VLOOKUP(B2722,属性中转表!A:F,6,FALSE)</f>
        <v>"hp":52200,"atk":1450</v>
      </c>
      <c r="I2722" s="20" t="str">
        <f>IF(VLOOKUP(B2722,属性中转表!A:G,7,FALSE)=0,"",VLOOKUP(VLOOKUP(B2722,属性中转表!A:G,7,FALSE),属性中转表!$K$2:$P$21,6,0))&amp;IF(VLOOKUP(B2722,属性中转表!A:G,7,FALSE)&gt;=50,VLOOKUP(A2722,英雄数据表!A:K,9,0),IF(VLOOKUP(B2722,属性中转表!A:G,7,FALSE)&gt;=25,VLOOKUP(A2722,英雄数据表!A:K,5,0),""))</f>
        <v>"atk":300,"hp":5000,"undpspro":50</v>
      </c>
      <c r="J2722" s="20" t="str">
        <f>IF(I2722="","",属性中转表!$I$1&amp;(IF(VLOOKUP(B2722,属性中转表!A:G,7,FALSE)=0,0,VLOOKUP(VLOOKUP(B2722,属性中转表!A:G,7,FALSE),属性中转表!$K$2:$P$21,4,0)))+IFERROR(VLOOKUP(A2722,英雄数据表!A:K,IF(武魂!B2722&gt;=50,10,IF(武魂!B2722&gt;=25,6)),0),0))</f>
        <v>,"dpspro":50</v>
      </c>
      <c r="K2722" s="32" t="str">
        <f t="shared" si="181"/>
        <v>"atk":300,"hp":5000,"undpspro":50,"dpspro":50</v>
      </c>
      <c r="L2722" s="20" t="str">
        <f>IF(B2722&gt;=50,VLOOKUP(A2722,英雄数据表!A:L,11,FALSE),IF(B2722&gt;=25,VLOOKUP(A2722,英雄数据表!A:L,7,0),""))</f>
        <v/>
      </c>
      <c r="M2722" s="20" t="str">
        <f>IFERROR(VLOOKUP(B2722,属性中转表!$K$2:$O$21,5,FALSE),"")</f>
        <v/>
      </c>
      <c r="N2722" s="20" t="str">
        <f>IF(B2722=25,VLOOKUP(A2722,英雄数据表!A:L,8,FALSE),IF(B2722=50,VLOOKUP(A2722,英雄数据表!A:L,12,0),""))</f>
        <v/>
      </c>
    </row>
    <row r="2723" spans="1:14" x14ac:dyDescent="0.3">
      <c r="A2723" s="20">
        <v>24026</v>
      </c>
      <c r="B2723" s="21">
        <f t="shared" si="178"/>
        <v>22</v>
      </c>
      <c r="C2723" s="21">
        <v>5</v>
      </c>
      <c r="D2723" s="21">
        <f>VLOOKUP(A2723,英雄数据表!A:D,4,0)</f>
        <v>2</v>
      </c>
      <c r="E2723" s="20" t="str">
        <f>VLOOKUP(A2723,英雄数据表!A:C,3,0)</f>
        <v>虚空贵冠</v>
      </c>
      <c r="F2723" s="20">
        <f t="shared" si="179"/>
        <v>24026</v>
      </c>
      <c r="G2723" s="20">
        <f t="shared" si="180"/>
        <v>24026</v>
      </c>
      <c r="H2723" s="21" t="str">
        <f>VLOOKUP(B2723,属性中转表!A:F,6,FALSE)</f>
        <v>"hp":55800,"atk":1550</v>
      </c>
      <c r="I2723" s="20" t="str">
        <f>IF(VLOOKUP(B2723,属性中转表!A:G,7,FALSE)=0,"",VLOOKUP(VLOOKUP(B2723,属性中转表!A:G,7,FALSE),属性中转表!$K$2:$P$21,6,0))&amp;IF(VLOOKUP(B2723,属性中转表!A:G,7,FALSE)&gt;=50,VLOOKUP(A2723,英雄数据表!A:K,9,0),IF(VLOOKUP(B2723,属性中转表!A:G,7,FALSE)&gt;=25,VLOOKUP(A2723,英雄数据表!A:K,5,0),""))</f>
        <v>"atk":300,"hp":5000,"undpspro":50</v>
      </c>
      <c r="J2723" s="20" t="str">
        <f>IF(I2723="","",属性中转表!$I$1&amp;(IF(VLOOKUP(B2723,属性中转表!A:G,7,FALSE)=0,0,VLOOKUP(VLOOKUP(B2723,属性中转表!A:G,7,FALSE),属性中转表!$K$2:$P$21,4,0)))+IFERROR(VLOOKUP(A2723,英雄数据表!A:K,IF(武魂!B2723&gt;=50,10,IF(武魂!B2723&gt;=25,6)),0),0))</f>
        <v>,"dpspro":50</v>
      </c>
      <c r="K2723" s="32" t="str">
        <f t="shared" si="181"/>
        <v>"atk":300,"hp":5000,"undpspro":50,"dpspro":50</v>
      </c>
      <c r="L2723" s="20" t="str">
        <f>IF(B2723&gt;=50,VLOOKUP(A2723,英雄数据表!A:L,11,FALSE),IF(B2723&gt;=25,VLOOKUP(A2723,英雄数据表!A:L,7,0),""))</f>
        <v/>
      </c>
      <c r="M2723" s="20" t="str">
        <f>IFERROR(VLOOKUP(B2723,属性中转表!$K$2:$O$21,5,FALSE),"")</f>
        <v/>
      </c>
      <c r="N2723" s="20" t="str">
        <f>IF(B2723=25,VLOOKUP(A2723,英雄数据表!A:L,8,FALSE),IF(B2723=50,VLOOKUP(A2723,英雄数据表!A:L,12,0),""))</f>
        <v/>
      </c>
    </row>
    <row r="2724" spans="1:14" x14ac:dyDescent="0.3">
      <c r="A2724" s="20">
        <v>24026</v>
      </c>
      <c r="B2724" s="21">
        <f t="shared" si="178"/>
        <v>23</v>
      </c>
      <c r="C2724" s="21">
        <v>5</v>
      </c>
      <c r="D2724" s="21">
        <f>VLOOKUP(A2724,英雄数据表!A:D,4,0)</f>
        <v>2</v>
      </c>
      <c r="E2724" s="20" t="str">
        <f>VLOOKUP(A2724,英雄数据表!A:C,3,0)</f>
        <v>虚空贵冠</v>
      </c>
      <c r="F2724" s="20">
        <f t="shared" si="179"/>
        <v>24026</v>
      </c>
      <c r="G2724" s="20">
        <f t="shared" si="180"/>
        <v>24026</v>
      </c>
      <c r="H2724" s="21" t="str">
        <f>VLOOKUP(B2724,属性中转表!A:F,6,FALSE)</f>
        <v>"hp":59400,"atk":1650</v>
      </c>
      <c r="I2724" s="20" t="str">
        <f>IF(VLOOKUP(B2724,属性中转表!A:G,7,FALSE)=0,"",VLOOKUP(VLOOKUP(B2724,属性中转表!A:G,7,FALSE),属性中转表!$K$2:$P$21,6,0))&amp;IF(VLOOKUP(B2724,属性中转表!A:G,7,FALSE)&gt;=50,VLOOKUP(A2724,英雄数据表!A:K,9,0),IF(VLOOKUP(B2724,属性中转表!A:G,7,FALSE)&gt;=25,VLOOKUP(A2724,英雄数据表!A:K,5,0),""))</f>
        <v>"atk":300,"hp":5000,"undpspro":50</v>
      </c>
      <c r="J2724" s="20" t="str">
        <f>IF(I2724="","",属性中转表!$I$1&amp;(IF(VLOOKUP(B2724,属性中转表!A:G,7,FALSE)=0,0,VLOOKUP(VLOOKUP(B2724,属性中转表!A:G,7,FALSE),属性中转表!$K$2:$P$21,4,0)))+IFERROR(VLOOKUP(A2724,英雄数据表!A:K,IF(武魂!B2724&gt;=50,10,IF(武魂!B2724&gt;=25,6)),0),0))</f>
        <v>,"dpspro":50</v>
      </c>
      <c r="K2724" s="32" t="str">
        <f t="shared" si="181"/>
        <v>"atk":300,"hp":5000,"undpspro":50,"dpspro":50</v>
      </c>
      <c r="L2724" s="20" t="str">
        <f>IF(B2724&gt;=50,VLOOKUP(A2724,英雄数据表!A:L,11,FALSE),IF(B2724&gt;=25,VLOOKUP(A2724,英雄数据表!A:L,7,0),""))</f>
        <v/>
      </c>
      <c r="M2724" s="20" t="str">
        <f>IFERROR(VLOOKUP(B2724,属性中转表!$K$2:$O$21,5,FALSE),"")</f>
        <v/>
      </c>
      <c r="N2724" s="20" t="str">
        <f>IF(B2724=25,VLOOKUP(A2724,英雄数据表!A:L,8,FALSE),IF(B2724=50,VLOOKUP(A2724,英雄数据表!A:L,12,0),""))</f>
        <v/>
      </c>
    </row>
    <row r="2725" spans="1:14" x14ac:dyDescent="0.3">
      <c r="A2725" s="20">
        <v>24026</v>
      </c>
      <c r="B2725" s="21">
        <f t="shared" si="178"/>
        <v>24</v>
      </c>
      <c r="C2725" s="21">
        <v>5</v>
      </c>
      <c r="D2725" s="21">
        <f>VLOOKUP(A2725,英雄数据表!A:D,4,0)</f>
        <v>2</v>
      </c>
      <c r="E2725" s="20" t="str">
        <f>VLOOKUP(A2725,英雄数据表!A:C,3,0)</f>
        <v>虚空贵冠</v>
      </c>
      <c r="F2725" s="20">
        <f t="shared" si="179"/>
        <v>24026</v>
      </c>
      <c r="G2725" s="20">
        <f t="shared" si="180"/>
        <v>24026</v>
      </c>
      <c r="H2725" s="21" t="str">
        <f>VLOOKUP(B2725,属性中转表!A:F,6,FALSE)</f>
        <v>"hp":63000,"atk":1750</v>
      </c>
      <c r="I2725" s="20" t="str">
        <f>IF(VLOOKUP(B2725,属性中转表!A:G,7,FALSE)=0,"",VLOOKUP(VLOOKUP(B2725,属性中转表!A:G,7,FALSE),属性中转表!$K$2:$P$21,6,0))&amp;IF(VLOOKUP(B2725,属性中转表!A:G,7,FALSE)&gt;=50,VLOOKUP(A2725,英雄数据表!A:K,9,0),IF(VLOOKUP(B2725,属性中转表!A:G,7,FALSE)&gt;=25,VLOOKUP(A2725,英雄数据表!A:K,5,0),""))</f>
        <v>"atk":300,"hp":5000,"undpspro":50</v>
      </c>
      <c r="J2725" s="20" t="str">
        <f>IF(I2725="","",属性中转表!$I$1&amp;(IF(VLOOKUP(B2725,属性中转表!A:G,7,FALSE)=0,0,VLOOKUP(VLOOKUP(B2725,属性中转表!A:G,7,FALSE),属性中转表!$K$2:$P$21,4,0)))+IFERROR(VLOOKUP(A2725,英雄数据表!A:K,IF(武魂!B2725&gt;=50,10,IF(武魂!B2725&gt;=25,6)),0),0))</f>
        <v>,"dpspro":50</v>
      </c>
      <c r="K2725" s="32" t="str">
        <f t="shared" si="181"/>
        <v>"atk":300,"hp":5000,"undpspro":50,"dpspro":50</v>
      </c>
      <c r="L2725" s="20" t="str">
        <f>IF(B2725&gt;=50,VLOOKUP(A2725,英雄数据表!A:L,11,FALSE),IF(B2725&gt;=25,VLOOKUP(A2725,英雄数据表!A:L,7,0),""))</f>
        <v/>
      </c>
      <c r="M2725" s="20" t="str">
        <f>IFERROR(VLOOKUP(B2725,属性中转表!$K$2:$O$21,5,FALSE),"")</f>
        <v/>
      </c>
      <c r="N2725" s="20" t="str">
        <f>IF(B2725=25,VLOOKUP(A2725,英雄数据表!A:L,8,FALSE),IF(B2725=50,VLOOKUP(A2725,英雄数据表!A:L,12,0),""))</f>
        <v/>
      </c>
    </row>
    <row r="2726" spans="1:14" x14ac:dyDescent="0.3">
      <c r="A2726" s="20">
        <v>24026</v>
      </c>
      <c r="B2726" s="21">
        <f t="shared" si="178"/>
        <v>25</v>
      </c>
      <c r="C2726" s="21">
        <v>5</v>
      </c>
      <c r="D2726" s="21">
        <f>VLOOKUP(A2726,英雄数据表!A:D,4,0)</f>
        <v>2</v>
      </c>
      <c r="E2726" s="20" t="str">
        <f>VLOOKUP(A2726,英雄数据表!A:C,3,0)</f>
        <v>虚空贵冠</v>
      </c>
      <c r="F2726" s="20">
        <f t="shared" si="179"/>
        <v>24026</v>
      </c>
      <c r="G2726" s="20">
        <f t="shared" si="180"/>
        <v>24026</v>
      </c>
      <c r="H2726" s="21" t="str">
        <f>VLOOKUP(B2726,属性中转表!A:F,6,FALSE)</f>
        <v>"hp":66600,"atk":1850</v>
      </c>
      <c r="I2726" s="20" t="str">
        <f>IF(VLOOKUP(B2726,属性中转表!A:G,7,FALSE)=0,"",VLOOKUP(VLOOKUP(B2726,属性中转表!A:G,7,FALSE),属性中转表!$K$2:$P$21,6,0))&amp;IF(VLOOKUP(B2726,属性中转表!A:G,7,FALSE)&gt;=50,VLOOKUP(A2726,英雄数据表!A:K,9,0),IF(VLOOKUP(B2726,属性中转表!A:G,7,FALSE)&gt;=25,VLOOKUP(A2726,英雄数据表!A:K,5,0),""))</f>
        <v>"atk":300,"hp":5000,"undpspro":50</v>
      </c>
      <c r="J2726" s="20" t="str">
        <f>IF(I2726="","",属性中转表!$I$1&amp;(IF(VLOOKUP(B2726,属性中转表!A:G,7,FALSE)=0,0,VLOOKUP(VLOOKUP(B2726,属性中转表!A:G,7,FALSE),属性中转表!$K$2:$P$21,4,0)))+IFERROR(VLOOKUP(A2726,英雄数据表!A:K,IF(武魂!B2726&gt;=50,10,IF(武魂!B2726&gt;=25,6)),0),0))</f>
        <v>,"dpspro":50</v>
      </c>
      <c r="K2726" s="32" t="str">
        <f t="shared" si="181"/>
        <v>"atk":300,"hp":5000,"undpspro":50,"dpspro":50</v>
      </c>
      <c r="L2726" s="20" t="str">
        <f>IF(B2726&gt;=50,VLOOKUP(A2726,英雄数据表!A:L,11,FALSE),IF(B2726&gt;=25,VLOOKUP(A2726,英雄数据表!A:L,7,0),""))</f>
        <v>"2402601004"</v>
      </c>
      <c r="M2726" s="20" t="str">
        <f>IFERROR(VLOOKUP(B2726,属性中转表!$K$2:$O$21,5,FALSE),"")</f>
        <v/>
      </c>
      <c r="N2726" s="20" t="str">
        <f>IF(B2726=25,VLOOKUP(A2726,英雄数据表!A:L,8,FALSE),IF(B2726=50,VLOOKUP(A2726,英雄数据表!A:L,12,0),""))</f>
        <v>战斗开始时每有一名己方奥术英雄，自己本场战斗伤害增加3%（最高增加18%）</v>
      </c>
    </row>
    <row r="2727" spans="1:14" x14ac:dyDescent="0.3">
      <c r="A2727" s="20">
        <v>24026</v>
      </c>
      <c r="B2727" s="21">
        <f t="shared" si="178"/>
        <v>26</v>
      </c>
      <c r="C2727" s="21">
        <v>5</v>
      </c>
      <c r="D2727" s="21">
        <f>VLOOKUP(A2727,英雄数据表!A:D,4,0)</f>
        <v>2</v>
      </c>
      <c r="E2727" s="20" t="str">
        <f>VLOOKUP(A2727,英雄数据表!A:C,3,0)</f>
        <v>虚空贵冠</v>
      </c>
      <c r="F2727" s="20">
        <f t="shared" si="179"/>
        <v>24026</v>
      </c>
      <c r="G2727" s="20">
        <f t="shared" si="180"/>
        <v>24026</v>
      </c>
      <c r="H2727" s="21" t="str">
        <f>VLOOKUP(B2727,属性中转表!A:F,6,FALSE)</f>
        <v>"hp":70200,"atk":1950</v>
      </c>
      <c r="I2727" s="20" t="str">
        <f>IF(VLOOKUP(B2727,属性中转表!A:G,7,FALSE)=0,"",VLOOKUP(VLOOKUP(B2727,属性中转表!A:G,7,FALSE),属性中转表!$K$2:$P$21,6,0))&amp;IF(VLOOKUP(B2727,属性中转表!A:G,7,FALSE)&gt;=50,VLOOKUP(A2727,英雄数据表!A:K,9,0),IF(VLOOKUP(B2727,属性中转表!A:G,7,FALSE)&gt;=25,VLOOKUP(A2727,英雄数据表!A:K,5,0),""))</f>
        <v>"atk":300,"hp":5000,"undpspro":50</v>
      </c>
      <c r="J2727" s="20" t="str">
        <f>IF(I2727="","",属性中转表!$I$1&amp;(IF(VLOOKUP(B2727,属性中转表!A:G,7,FALSE)=0,0,VLOOKUP(VLOOKUP(B2727,属性中转表!A:G,7,FALSE),属性中转表!$K$2:$P$21,4,0)))+IFERROR(VLOOKUP(A2727,英雄数据表!A:K,IF(武魂!B2727&gt;=50,10,IF(武魂!B2727&gt;=25,6)),0),0))</f>
        <v>,"dpspro":50</v>
      </c>
      <c r="K2727" s="32" t="str">
        <f t="shared" si="181"/>
        <v>"atk":300,"hp":5000,"undpspro":50,"dpspro":50</v>
      </c>
      <c r="L2727" s="20" t="str">
        <f>IF(B2727&gt;=50,VLOOKUP(A2727,英雄数据表!A:L,11,FALSE),IF(B2727&gt;=25,VLOOKUP(A2727,英雄数据表!A:L,7,0),""))</f>
        <v>"2402601004"</v>
      </c>
      <c r="M2727" s="20" t="str">
        <f>IFERROR(VLOOKUP(B2727,属性中转表!$K$2:$O$21,5,FALSE),"")</f>
        <v/>
      </c>
      <c r="N2727" s="20" t="str">
        <f>IF(B2727=25,VLOOKUP(A2727,英雄数据表!A:L,8,FALSE),IF(B2727=50,VLOOKUP(A2727,英雄数据表!A:L,12,0),""))</f>
        <v/>
      </c>
    </row>
    <row r="2728" spans="1:14" x14ac:dyDescent="0.3">
      <c r="A2728" s="20">
        <v>24026</v>
      </c>
      <c r="B2728" s="21">
        <f t="shared" si="178"/>
        <v>27</v>
      </c>
      <c r="C2728" s="21">
        <v>5</v>
      </c>
      <c r="D2728" s="21">
        <f>VLOOKUP(A2728,英雄数据表!A:D,4,0)</f>
        <v>2</v>
      </c>
      <c r="E2728" s="20" t="str">
        <f>VLOOKUP(A2728,英雄数据表!A:C,3,0)</f>
        <v>虚空贵冠</v>
      </c>
      <c r="F2728" s="20">
        <f t="shared" si="179"/>
        <v>24026</v>
      </c>
      <c r="G2728" s="20">
        <f t="shared" si="180"/>
        <v>24026</v>
      </c>
      <c r="H2728" s="21" t="str">
        <f>VLOOKUP(B2728,属性中转表!A:F,6,FALSE)</f>
        <v>"hp":73800,"atk":2050</v>
      </c>
      <c r="I2728" s="20" t="str">
        <f>IF(VLOOKUP(B2728,属性中转表!A:G,7,FALSE)=0,"",VLOOKUP(VLOOKUP(B2728,属性中转表!A:G,7,FALSE),属性中转表!$K$2:$P$21,6,0))&amp;IF(VLOOKUP(B2728,属性中转表!A:G,7,FALSE)&gt;=50,VLOOKUP(A2728,英雄数据表!A:K,9,0),IF(VLOOKUP(B2728,属性中转表!A:G,7,FALSE)&gt;=25,VLOOKUP(A2728,英雄数据表!A:K,5,0),""))</f>
        <v>"atk":300,"hp":5000,"undpspro":50</v>
      </c>
      <c r="J2728" s="20" t="str">
        <f>IF(I2728="","",属性中转表!$I$1&amp;(IF(VLOOKUP(B2728,属性中转表!A:G,7,FALSE)=0,0,VLOOKUP(VLOOKUP(B2728,属性中转表!A:G,7,FALSE),属性中转表!$K$2:$P$21,4,0)))+IFERROR(VLOOKUP(A2728,英雄数据表!A:K,IF(武魂!B2728&gt;=50,10,IF(武魂!B2728&gt;=25,6)),0),0))</f>
        <v>,"dpspro":50</v>
      </c>
      <c r="K2728" s="32" t="str">
        <f t="shared" si="181"/>
        <v>"atk":300,"hp":5000,"undpspro":50,"dpspro":50</v>
      </c>
      <c r="L2728" s="20" t="str">
        <f>IF(B2728&gt;=50,VLOOKUP(A2728,英雄数据表!A:L,11,FALSE),IF(B2728&gt;=25,VLOOKUP(A2728,英雄数据表!A:L,7,0),""))</f>
        <v>"2402601004"</v>
      </c>
      <c r="M2728" s="20" t="str">
        <f>IFERROR(VLOOKUP(B2728,属性中转表!$K$2:$O$21,5,FALSE),"")</f>
        <v/>
      </c>
      <c r="N2728" s="20" t="str">
        <f>IF(B2728=25,VLOOKUP(A2728,英雄数据表!A:L,8,FALSE),IF(B2728=50,VLOOKUP(A2728,英雄数据表!A:L,12,0),""))</f>
        <v/>
      </c>
    </row>
    <row r="2729" spans="1:14" x14ac:dyDescent="0.3">
      <c r="A2729" s="20">
        <v>24026</v>
      </c>
      <c r="B2729" s="21">
        <f t="shared" si="178"/>
        <v>28</v>
      </c>
      <c r="C2729" s="21">
        <v>5</v>
      </c>
      <c r="D2729" s="21">
        <f>VLOOKUP(A2729,英雄数据表!A:D,4,0)</f>
        <v>2</v>
      </c>
      <c r="E2729" s="20" t="str">
        <f>VLOOKUP(A2729,英雄数据表!A:C,3,0)</f>
        <v>虚空贵冠</v>
      </c>
      <c r="F2729" s="20">
        <f t="shared" si="179"/>
        <v>24026</v>
      </c>
      <c r="G2729" s="20">
        <f t="shared" si="180"/>
        <v>24026</v>
      </c>
      <c r="H2729" s="21" t="str">
        <f>VLOOKUP(B2729,属性中转表!A:F,6,FALSE)</f>
        <v>"hp":77400,"atk":2150</v>
      </c>
      <c r="I2729" s="20" t="str">
        <f>IF(VLOOKUP(B2729,属性中转表!A:G,7,FALSE)=0,"",VLOOKUP(VLOOKUP(B2729,属性中转表!A:G,7,FALSE),属性中转表!$K$2:$P$21,6,0))&amp;IF(VLOOKUP(B2729,属性中转表!A:G,7,FALSE)&gt;=50,VLOOKUP(A2729,英雄数据表!A:K,9,0),IF(VLOOKUP(B2729,属性中转表!A:G,7,FALSE)&gt;=25,VLOOKUP(A2729,英雄数据表!A:K,5,0),""))</f>
        <v>"atk":300,"hp":5000,"undpspro":50</v>
      </c>
      <c r="J2729" s="20" t="str">
        <f>IF(I2729="","",属性中转表!$I$1&amp;(IF(VLOOKUP(B2729,属性中转表!A:G,7,FALSE)=0,0,VLOOKUP(VLOOKUP(B2729,属性中转表!A:G,7,FALSE),属性中转表!$K$2:$P$21,4,0)))+IFERROR(VLOOKUP(A2729,英雄数据表!A:K,IF(武魂!B2729&gt;=50,10,IF(武魂!B2729&gt;=25,6)),0),0))</f>
        <v>,"dpspro":50</v>
      </c>
      <c r="K2729" s="32" t="str">
        <f t="shared" si="181"/>
        <v>"atk":300,"hp":5000,"undpspro":50,"dpspro":50</v>
      </c>
      <c r="L2729" s="20" t="str">
        <f>IF(B2729&gt;=50,VLOOKUP(A2729,英雄数据表!A:L,11,FALSE),IF(B2729&gt;=25,VLOOKUP(A2729,英雄数据表!A:L,7,0),""))</f>
        <v>"2402601004"</v>
      </c>
      <c r="M2729" s="20" t="str">
        <f>IFERROR(VLOOKUP(B2729,属性中转表!$K$2:$O$21,5,FALSE),"")</f>
        <v/>
      </c>
      <c r="N2729" s="20" t="str">
        <f>IF(B2729=25,VLOOKUP(A2729,英雄数据表!A:L,8,FALSE),IF(B2729=50,VLOOKUP(A2729,英雄数据表!A:L,12,0),""))</f>
        <v/>
      </c>
    </row>
    <row r="2730" spans="1:14" x14ac:dyDescent="0.3">
      <c r="A2730" s="20">
        <v>24026</v>
      </c>
      <c r="B2730" s="21">
        <f t="shared" si="178"/>
        <v>29</v>
      </c>
      <c r="C2730" s="21">
        <v>5</v>
      </c>
      <c r="D2730" s="21">
        <f>VLOOKUP(A2730,英雄数据表!A:D,4,0)</f>
        <v>2</v>
      </c>
      <c r="E2730" s="20" t="str">
        <f>VLOOKUP(A2730,英雄数据表!A:C,3,0)</f>
        <v>虚空贵冠</v>
      </c>
      <c r="F2730" s="20">
        <f t="shared" si="179"/>
        <v>24026</v>
      </c>
      <c r="G2730" s="20">
        <f t="shared" si="180"/>
        <v>24026</v>
      </c>
      <c r="H2730" s="21" t="str">
        <f>VLOOKUP(B2730,属性中转表!A:F,6,FALSE)</f>
        <v>"hp":81000,"atk":2250</v>
      </c>
      <c r="I2730" s="20" t="str">
        <f>IF(VLOOKUP(B2730,属性中转表!A:G,7,FALSE)=0,"",VLOOKUP(VLOOKUP(B2730,属性中转表!A:G,7,FALSE),属性中转表!$K$2:$P$21,6,0))&amp;IF(VLOOKUP(B2730,属性中转表!A:G,7,FALSE)&gt;=50,VLOOKUP(A2730,英雄数据表!A:K,9,0),IF(VLOOKUP(B2730,属性中转表!A:G,7,FALSE)&gt;=25,VLOOKUP(A2730,英雄数据表!A:K,5,0),""))</f>
        <v>"atk":300,"hp":5000,"undpspro":50</v>
      </c>
      <c r="J2730" s="20" t="str">
        <f>IF(I2730="","",属性中转表!$I$1&amp;(IF(VLOOKUP(B2730,属性中转表!A:G,7,FALSE)=0,0,VLOOKUP(VLOOKUP(B2730,属性中转表!A:G,7,FALSE),属性中转表!$K$2:$P$21,4,0)))+IFERROR(VLOOKUP(A2730,英雄数据表!A:K,IF(武魂!B2730&gt;=50,10,IF(武魂!B2730&gt;=25,6)),0),0))</f>
        <v>,"dpspro":50</v>
      </c>
      <c r="K2730" s="32" t="str">
        <f t="shared" si="181"/>
        <v>"atk":300,"hp":5000,"undpspro":50,"dpspro":50</v>
      </c>
      <c r="L2730" s="20" t="str">
        <f>IF(B2730&gt;=50,VLOOKUP(A2730,英雄数据表!A:L,11,FALSE),IF(B2730&gt;=25,VLOOKUP(A2730,英雄数据表!A:L,7,0),""))</f>
        <v>"2402601004"</v>
      </c>
      <c r="M2730" s="20" t="str">
        <f>IFERROR(VLOOKUP(B2730,属性中转表!$K$2:$O$21,5,FALSE),"")</f>
        <v/>
      </c>
      <c r="N2730" s="20" t="str">
        <f>IF(B2730=25,VLOOKUP(A2730,英雄数据表!A:L,8,FALSE),IF(B2730=50,VLOOKUP(A2730,英雄数据表!A:L,12,0),""))</f>
        <v/>
      </c>
    </row>
    <row r="2731" spans="1:14" x14ac:dyDescent="0.3">
      <c r="A2731" s="20">
        <v>24026</v>
      </c>
      <c r="B2731" s="21">
        <f t="shared" si="178"/>
        <v>30</v>
      </c>
      <c r="C2731" s="21">
        <v>5</v>
      </c>
      <c r="D2731" s="21">
        <f>VLOOKUP(A2731,英雄数据表!A:D,4,0)</f>
        <v>2</v>
      </c>
      <c r="E2731" s="20" t="str">
        <f>VLOOKUP(A2731,英雄数据表!A:C,3,0)</f>
        <v>虚空贵冠</v>
      </c>
      <c r="F2731" s="20">
        <f t="shared" si="179"/>
        <v>24026</v>
      </c>
      <c r="G2731" s="20">
        <f t="shared" si="180"/>
        <v>24026</v>
      </c>
      <c r="H2731" s="21" t="str">
        <f>VLOOKUP(B2731,属性中转表!A:F,6,FALSE)</f>
        <v>"hp":84600,"atk":2350</v>
      </c>
      <c r="I2731" s="20" t="str">
        <f>IF(VLOOKUP(B2731,属性中转表!A:G,7,FALSE)=0,"",VLOOKUP(VLOOKUP(B2731,属性中转表!A:G,7,FALSE),属性中转表!$K$2:$P$21,6,0))&amp;IF(VLOOKUP(B2731,属性中转表!A:G,7,FALSE)&gt;=50,VLOOKUP(A2731,英雄数据表!A:K,9,0),IF(VLOOKUP(B2731,属性中转表!A:G,7,FALSE)&gt;=25,VLOOKUP(A2731,英雄数据表!A:K,5,0),""))</f>
        <v>"atk":300,"hp":5000,"undpspro":100</v>
      </c>
      <c r="J2731" s="20" t="str">
        <f>IF(I2731="","",属性中转表!$I$1&amp;(IF(VLOOKUP(B2731,属性中转表!A:G,7,FALSE)=0,0,VLOOKUP(VLOOKUP(B2731,属性中转表!A:G,7,FALSE),属性中转表!$K$2:$P$21,4,0)))+IFERROR(VLOOKUP(A2731,英雄数据表!A:K,IF(武魂!B2731&gt;=50,10,IF(武魂!B2731&gt;=25,6)),0),0))</f>
        <v>,"dpspro":50</v>
      </c>
      <c r="K2731" s="32" t="str">
        <f t="shared" si="181"/>
        <v>"atk":300,"hp":5000,"undpspro":100,"dpspro":50</v>
      </c>
      <c r="L2731" s="20" t="str">
        <f>IF(B2731&gt;=50,VLOOKUP(A2731,英雄数据表!A:L,11,FALSE),IF(B2731&gt;=25,VLOOKUP(A2731,英雄数据表!A:L,7,0),""))</f>
        <v>"2402601004"</v>
      </c>
      <c r="M2731" s="20" t="str">
        <f>IFERROR(VLOOKUP(B2731,属性中转表!$K$2:$O$21,5,FALSE),"")</f>
        <v>"undpspro":50</v>
      </c>
      <c r="N2731" s="20" t="str">
        <f>IF(B2731=25,VLOOKUP(A2731,英雄数据表!A:L,8,FALSE),IF(B2731=50,VLOOKUP(A2731,英雄数据表!A:L,12,0),""))</f>
        <v/>
      </c>
    </row>
    <row r="2732" spans="1:14" x14ac:dyDescent="0.3">
      <c r="A2732" s="20">
        <v>24026</v>
      </c>
      <c r="B2732" s="21">
        <f t="shared" si="178"/>
        <v>31</v>
      </c>
      <c r="C2732" s="21">
        <v>5</v>
      </c>
      <c r="D2732" s="21">
        <f>VLOOKUP(A2732,英雄数据表!A:D,4,0)</f>
        <v>2</v>
      </c>
      <c r="E2732" s="20" t="str">
        <f>VLOOKUP(A2732,英雄数据表!A:C,3,0)</f>
        <v>虚空贵冠</v>
      </c>
      <c r="F2732" s="20">
        <f t="shared" si="179"/>
        <v>24026</v>
      </c>
      <c r="G2732" s="20">
        <f t="shared" si="180"/>
        <v>24026</v>
      </c>
      <c r="H2732" s="21" t="str">
        <f>VLOOKUP(B2732,属性中转表!A:F,6,FALSE)</f>
        <v>"hp":89100,"atk":2475</v>
      </c>
      <c r="I2732" s="20" t="str">
        <f>IF(VLOOKUP(B2732,属性中转表!A:G,7,FALSE)=0,"",VLOOKUP(VLOOKUP(B2732,属性中转表!A:G,7,FALSE),属性中转表!$K$2:$P$21,6,0))&amp;IF(VLOOKUP(B2732,属性中转表!A:G,7,FALSE)&gt;=50,VLOOKUP(A2732,英雄数据表!A:K,9,0),IF(VLOOKUP(B2732,属性中转表!A:G,7,FALSE)&gt;=25,VLOOKUP(A2732,英雄数据表!A:K,5,0),""))</f>
        <v>"atk":300,"hp":5000,"undpspro":100</v>
      </c>
      <c r="J2732" s="20" t="str">
        <f>IF(I2732="","",属性中转表!$I$1&amp;(IF(VLOOKUP(B2732,属性中转表!A:G,7,FALSE)=0,0,VLOOKUP(VLOOKUP(B2732,属性中转表!A:G,7,FALSE),属性中转表!$K$2:$P$21,4,0)))+IFERROR(VLOOKUP(A2732,英雄数据表!A:K,IF(武魂!B2732&gt;=50,10,IF(武魂!B2732&gt;=25,6)),0),0))</f>
        <v>,"dpspro":50</v>
      </c>
      <c r="K2732" s="32" t="str">
        <f t="shared" si="181"/>
        <v>"atk":300,"hp":5000,"undpspro":100,"dpspro":50</v>
      </c>
      <c r="L2732" s="20" t="str">
        <f>IF(B2732&gt;=50,VLOOKUP(A2732,英雄数据表!A:L,11,FALSE),IF(B2732&gt;=25,VLOOKUP(A2732,英雄数据表!A:L,7,0),""))</f>
        <v>"2402601004"</v>
      </c>
      <c r="M2732" s="20" t="str">
        <f>IFERROR(VLOOKUP(B2732,属性中转表!$K$2:$O$21,5,FALSE),"")</f>
        <v/>
      </c>
      <c r="N2732" s="20" t="str">
        <f>IF(B2732=25,VLOOKUP(A2732,英雄数据表!A:L,8,FALSE),IF(B2732=50,VLOOKUP(A2732,英雄数据表!A:L,12,0),""))</f>
        <v/>
      </c>
    </row>
    <row r="2733" spans="1:14" x14ac:dyDescent="0.3">
      <c r="A2733" s="20">
        <v>24026</v>
      </c>
      <c r="B2733" s="21">
        <f t="shared" si="178"/>
        <v>32</v>
      </c>
      <c r="C2733" s="21">
        <v>5</v>
      </c>
      <c r="D2733" s="21">
        <f>VLOOKUP(A2733,英雄数据表!A:D,4,0)</f>
        <v>2</v>
      </c>
      <c r="E2733" s="20" t="str">
        <f>VLOOKUP(A2733,英雄数据表!A:C,3,0)</f>
        <v>虚空贵冠</v>
      </c>
      <c r="F2733" s="20">
        <f t="shared" si="179"/>
        <v>24026</v>
      </c>
      <c r="G2733" s="20">
        <f t="shared" si="180"/>
        <v>24026</v>
      </c>
      <c r="H2733" s="21" t="str">
        <f>VLOOKUP(B2733,属性中转表!A:F,6,FALSE)</f>
        <v>"hp":93600,"atk":2600</v>
      </c>
      <c r="I2733" s="20" t="str">
        <f>IF(VLOOKUP(B2733,属性中转表!A:G,7,FALSE)=0,"",VLOOKUP(VLOOKUP(B2733,属性中转表!A:G,7,FALSE),属性中转表!$K$2:$P$21,6,0))&amp;IF(VLOOKUP(B2733,属性中转表!A:G,7,FALSE)&gt;=50,VLOOKUP(A2733,英雄数据表!A:K,9,0),IF(VLOOKUP(B2733,属性中转表!A:G,7,FALSE)&gt;=25,VLOOKUP(A2733,英雄数据表!A:K,5,0),""))</f>
        <v>"atk":300,"hp":5000,"undpspro":100</v>
      </c>
      <c r="J2733" s="20" t="str">
        <f>IF(I2733="","",属性中转表!$I$1&amp;(IF(VLOOKUP(B2733,属性中转表!A:G,7,FALSE)=0,0,VLOOKUP(VLOOKUP(B2733,属性中转表!A:G,7,FALSE),属性中转表!$K$2:$P$21,4,0)))+IFERROR(VLOOKUP(A2733,英雄数据表!A:K,IF(武魂!B2733&gt;=50,10,IF(武魂!B2733&gt;=25,6)),0),0))</f>
        <v>,"dpspro":50</v>
      </c>
      <c r="K2733" s="32" t="str">
        <f t="shared" si="181"/>
        <v>"atk":300,"hp":5000,"undpspro":100,"dpspro":50</v>
      </c>
      <c r="L2733" s="20" t="str">
        <f>IF(B2733&gt;=50,VLOOKUP(A2733,英雄数据表!A:L,11,FALSE),IF(B2733&gt;=25,VLOOKUP(A2733,英雄数据表!A:L,7,0),""))</f>
        <v>"2402601004"</v>
      </c>
      <c r="M2733" s="20" t="str">
        <f>IFERROR(VLOOKUP(B2733,属性中转表!$K$2:$O$21,5,FALSE),"")</f>
        <v/>
      </c>
      <c r="N2733" s="20" t="str">
        <f>IF(B2733=25,VLOOKUP(A2733,英雄数据表!A:L,8,FALSE),IF(B2733=50,VLOOKUP(A2733,英雄数据表!A:L,12,0),""))</f>
        <v/>
      </c>
    </row>
    <row r="2734" spans="1:14" x14ac:dyDescent="0.3">
      <c r="A2734" s="20">
        <v>24026</v>
      </c>
      <c r="B2734" s="21">
        <f t="shared" ref="B2734:B2765" si="182">IF(A2734=A2733,B2733+1,1)</f>
        <v>33</v>
      </c>
      <c r="C2734" s="21">
        <v>5</v>
      </c>
      <c r="D2734" s="21">
        <f>VLOOKUP(A2734,英雄数据表!A:D,4,0)</f>
        <v>2</v>
      </c>
      <c r="E2734" s="20" t="str">
        <f>VLOOKUP(A2734,英雄数据表!A:C,3,0)</f>
        <v>虚空贵冠</v>
      </c>
      <c r="F2734" s="20">
        <f t="shared" ref="F2734:F2765" si="183">A2734</f>
        <v>24026</v>
      </c>
      <c r="G2734" s="20">
        <f t="shared" ref="G2734:G2765" si="184">A2734</f>
        <v>24026</v>
      </c>
      <c r="H2734" s="21" t="str">
        <f>VLOOKUP(B2734,属性中转表!A:F,6,FALSE)</f>
        <v>"hp":98100,"atk":2725</v>
      </c>
      <c r="I2734" s="20" t="str">
        <f>IF(VLOOKUP(B2734,属性中转表!A:G,7,FALSE)=0,"",VLOOKUP(VLOOKUP(B2734,属性中转表!A:G,7,FALSE),属性中转表!$K$2:$P$21,6,0))&amp;IF(VLOOKUP(B2734,属性中转表!A:G,7,FALSE)&gt;=50,VLOOKUP(A2734,英雄数据表!A:K,9,0),IF(VLOOKUP(B2734,属性中转表!A:G,7,FALSE)&gt;=25,VLOOKUP(A2734,英雄数据表!A:K,5,0),""))</f>
        <v>"atk":300,"hp":5000,"undpspro":100</v>
      </c>
      <c r="J2734" s="20" t="str">
        <f>IF(I2734="","",属性中转表!$I$1&amp;(IF(VLOOKUP(B2734,属性中转表!A:G,7,FALSE)=0,0,VLOOKUP(VLOOKUP(B2734,属性中转表!A:G,7,FALSE),属性中转表!$K$2:$P$21,4,0)))+IFERROR(VLOOKUP(A2734,英雄数据表!A:K,IF(武魂!B2734&gt;=50,10,IF(武魂!B2734&gt;=25,6)),0),0))</f>
        <v>,"dpspro":50</v>
      </c>
      <c r="K2734" s="32" t="str">
        <f t="shared" si="181"/>
        <v>"atk":300,"hp":5000,"undpspro":100,"dpspro":50</v>
      </c>
      <c r="L2734" s="20" t="str">
        <f>IF(B2734&gt;=50,VLOOKUP(A2734,英雄数据表!A:L,11,FALSE),IF(B2734&gt;=25,VLOOKUP(A2734,英雄数据表!A:L,7,0),""))</f>
        <v>"2402601004"</v>
      </c>
      <c r="M2734" s="20" t="str">
        <f>IFERROR(VLOOKUP(B2734,属性中转表!$K$2:$O$21,5,FALSE),"")</f>
        <v/>
      </c>
      <c r="N2734" s="20" t="str">
        <f>IF(B2734=25,VLOOKUP(A2734,英雄数据表!A:L,8,FALSE),IF(B2734=50,VLOOKUP(A2734,英雄数据表!A:L,12,0),""))</f>
        <v/>
      </c>
    </row>
    <row r="2735" spans="1:14" x14ac:dyDescent="0.3">
      <c r="A2735" s="20">
        <v>24026</v>
      </c>
      <c r="B2735" s="21">
        <f t="shared" si="182"/>
        <v>34</v>
      </c>
      <c r="C2735" s="21">
        <v>5</v>
      </c>
      <c r="D2735" s="21">
        <f>VLOOKUP(A2735,英雄数据表!A:D,4,0)</f>
        <v>2</v>
      </c>
      <c r="E2735" s="20" t="str">
        <f>VLOOKUP(A2735,英雄数据表!A:C,3,0)</f>
        <v>虚空贵冠</v>
      </c>
      <c r="F2735" s="20">
        <f t="shared" si="183"/>
        <v>24026</v>
      </c>
      <c r="G2735" s="20">
        <f t="shared" si="184"/>
        <v>24026</v>
      </c>
      <c r="H2735" s="21" t="str">
        <f>VLOOKUP(B2735,属性中转表!A:F,6,FALSE)</f>
        <v>"hp":102600,"atk":2850</v>
      </c>
      <c r="I2735" s="20" t="str">
        <f>IF(VLOOKUP(B2735,属性中转表!A:G,7,FALSE)=0,"",VLOOKUP(VLOOKUP(B2735,属性中转表!A:G,7,FALSE),属性中转表!$K$2:$P$21,6,0))&amp;IF(VLOOKUP(B2735,属性中转表!A:G,7,FALSE)&gt;=50,VLOOKUP(A2735,英雄数据表!A:K,9,0),IF(VLOOKUP(B2735,属性中转表!A:G,7,FALSE)&gt;=25,VLOOKUP(A2735,英雄数据表!A:K,5,0),""))</f>
        <v>"atk":300,"hp":5000,"undpspro":100</v>
      </c>
      <c r="J2735" s="20" t="str">
        <f>IF(I2735="","",属性中转表!$I$1&amp;(IF(VLOOKUP(B2735,属性中转表!A:G,7,FALSE)=0,0,VLOOKUP(VLOOKUP(B2735,属性中转表!A:G,7,FALSE),属性中转表!$K$2:$P$21,4,0)))+IFERROR(VLOOKUP(A2735,英雄数据表!A:K,IF(武魂!B2735&gt;=50,10,IF(武魂!B2735&gt;=25,6)),0),0))</f>
        <v>,"dpspro":50</v>
      </c>
      <c r="K2735" s="32" t="str">
        <f t="shared" si="181"/>
        <v>"atk":300,"hp":5000,"undpspro":100,"dpspro":50</v>
      </c>
      <c r="L2735" s="20" t="str">
        <f>IF(B2735&gt;=50,VLOOKUP(A2735,英雄数据表!A:L,11,FALSE),IF(B2735&gt;=25,VLOOKUP(A2735,英雄数据表!A:L,7,0),""))</f>
        <v>"2402601004"</v>
      </c>
      <c r="M2735" s="20" t="str">
        <f>IFERROR(VLOOKUP(B2735,属性中转表!$K$2:$O$21,5,FALSE),"")</f>
        <v/>
      </c>
      <c r="N2735" s="20" t="str">
        <f>IF(B2735=25,VLOOKUP(A2735,英雄数据表!A:L,8,FALSE),IF(B2735=50,VLOOKUP(A2735,英雄数据表!A:L,12,0),""))</f>
        <v/>
      </c>
    </row>
    <row r="2736" spans="1:14" x14ac:dyDescent="0.3">
      <c r="A2736" s="20">
        <v>24026</v>
      </c>
      <c r="B2736" s="21">
        <f t="shared" si="182"/>
        <v>35</v>
      </c>
      <c r="C2736" s="21">
        <v>5</v>
      </c>
      <c r="D2736" s="21">
        <f>VLOOKUP(A2736,英雄数据表!A:D,4,0)</f>
        <v>2</v>
      </c>
      <c r="E2736" s="20" t="str">
        <f>VLOOKUP(A2736,英雄数据表!A:C,3,0)</f>
        <v>虚空贵冠</v>
      </c>
      <c r="F2736" s="20">
        <f t="shared" si="183"/>
        <v>24026</v>
      </c>
      <c r="G2736" s="20">
        <f t="shared" si="184"/>
        <v>24026</v>
      </c>
      <c r="H2736" s="21" t="str">
        <f>VLOOKUP(B2736,属性中转表!A:F,6,FALSE)</f>
        <v>"hp":107100,"atk":2975</v>
      </c>
      <c r="I2736" s="20" t="str">
        <f>IF(VLOOKUP(B2736,属性中转表!A:G,7,FALSE)=0,"",VLOOKUP(VLOOKUP(B2736,属性中转表!A:G,7,FALSE),属性中转表!$K$2:$P$21,6,0))&amp;IF(VLOOKUP(B2736,属性中转表!A:G,7,FALSE)&gt;=50,VLOOKUP(A2736,英雄数据表!A:K,9,0),IF(VLOOKUP(B2736,属性中转表!A:G,7,FALSE)&gt;=25,VLOOKUP(A2736,英雄数据表!A:K,5,0),""))</f>
        <v>"atk":300,"hp":5000,"undpspro":100</v>
      </c>
      <c r="J2736" s="20" t="str">
        <f>IF(I2736="","",属性中转表!$I$1&amp;(IF(VLOOKUP(B2736,属性中转表!A:G,7,FALSE)=0,0,VLOOKUP(VLOOKUP(B2736,属性中转表!A:G,7,FALSE),属性中转表!$K$2:$P$21,4,0)))+IFERROR(VLOOKUP(A2736,英雄数据表!A:K,IF(武魂!B2736&gt;=50,10,IF(武魂!B2736&gt;=25,6)),0),0))</f>
        <v>,"dpspro":100</v>
      </c>
      <c r="K2736" s="32" t="str">
        <f t="shared" si="181"/>
        <v>"atk":300,"hp":5000,"undpspro":100,"dpspro":100</v>
      </c>
      <c r="L2736" s="20" t="str">
        <f>IF(B2736&gt;=50,VLOOKUP(A2736,英雄数据表!A:L,11,FALSE),IF(B2736&gt;=25,VLOOKUP(A2736,英雄数据表!A:L,7,0),""))</f>
        <v>"2402601004"</v>
      </c>
      <c r="M2736" s="20" t="str">
        <f>IFERROR(VLOOKUP(B2736,属性中转表!$K$2:$O$21,5,FALSE),"")</f>
        <v>"dpspro":50</v>
      </c>
      <c r="N2736" s="20" t="str">
        <f>IF(B2736=25,VLOOKUP(A2736,英雄数据表!A:L,8,FALSE),IF(B2736=50,VLOOKUP(A2736,英雄数据表!A:L,12,0),""))</f>
        <v/>
      </c>
    </row>
    <row r="2737" spans="1:14" x14ac:dyDescent="0.3">
      <c r="A2737" s="20">
        <v>24026</v>
      </c>
      <c r="B2737" s="21">
        <f t="shared" si="182"/>
        <v>36</v>
      </c>
      <c r="C2737" s="21">
        <v>5</v>
      </c>
      <c r="D2737" s="21">
        <f>VLOOKUP(A2737,英雄数据表!A:D,4,0)</f>
        <v>2</v>
      </c>
      <c r="E2737" s="20" t="str">
        <f>VLOOKUP(A2737,英雄数据表!A:C,3,0)</f>
        <v>虚空贵冠</v>
      </c>
      <c r="F2737" s="20">
        <f t="shared" si="183"/>
        <v>24026</v>
      </c>
      <c r="G2737" s="20">
        <f t="shared" si="184"/>
        <v>24026</v>
      </c>
      <c r="H2737" s="21" t="str">
        <f>VLOOKUP(B2737,属性中转表!A:F,6,FALSE)</f>
        <v>"hp":111600,"atk":3100</v>
      </c>
      <c r="I2737" s="20" t="str">
        <f>IF(VLOOKUP(B2737,属性中转表!A:G,7,FALSE)=0,"",VLOOKUP(VLOOKUP(B2737,属性中转表!A:G,7,FALSE),属性中转表!$K$2:$P$21,6,0))&amp;IF(VLOOKUP(B2737,属性中转表!A:G,7,FALSE)&gt;=50,VLOOKUP(A2737,英雄数据表!A:K,9,0),IF(VLOOKUP(B2737,属性中转表!A:G,7,FALSE)&gt;=25,VLOOKUP(A2737,英雄数据表!A:K,5,0),""))</f>
        <v>"atk":300,"hp":5000,"undpspro":100</v>
      </c>
      <c r="J2737" s="20" t="str">
        <f>IF(I2737="","",属性中转表!$I$1&amp;(IF(VLOOKUP(B2737,属性中转表!A:G,7,FALSE)=0,0,VLOOKUP(VLOOKUP(B2737,属性中转表!A:G,7,FALSE),属性中转表!$K$2:$P$21,4,0)))+IFERROR(VLOOKUP(A2737,英雄数据表!A:K,IF(武魂!B2737&gt;=50,10,IF(武魂!B2737&gt;=25,6)),0),0))</f>
        <v>,"dpspro":100</v>
      </c>
      <c r="K2737" s="32" t="str">
        <f t="shared" si="181"/>
        <v>"atk":300,"hp":5000,"undpspro":100,"dpspro":100</v>
      </c>
      <c r="L2737" s="20" t="str">
        <f>IF(B2737&gt;=50,VLOOKUP(A2737,英雄数据表!A:L,11,FALSE),IF(B2737&gt;=25,VLOOKUP(A2737,英雄数据表!A:L,7,0),""))</f>
        <v>"2402601004"</v>
      </c>
      <c r="M2737" s="20" t="str">
        <f>IFERROR(VLOOKUP(B2737,属性中转表!$K$2:$O$21,5,FALSE),"")</f>
        <v/>
      </c>
      <c r="N2737" s="20" t="str">
        <f>IF(B2737=25,VLOOKUP(A2737,英雄数据表!A:L,8,FALSE),IF(B2737=50,VLOOKUP(A2737,英雄数据表!A:L,12,0),""))</f>
        <v/>
      </c>
    </row>
    <row r="2738" spans="1:14" x14ac:dyDescent="0.3">
      <c r="A2738" s="20">
        <v>24026</v>
      </c>
      <c r="B2738" s="21">
        <f t="shared" si="182"/>
        <v>37</v>
      </c>
      <c r="C2738" s="21">
        <v>5</v>
      </c>
      <c r="D2738" s="21">
        <f>VLOOKUP(A2738,英雄数据表!A:D,4,0)</f>
        <v>2</v>
      </c>
      <c r="E2738" s="20" t="str">
        <f>VLOOKUP(A2738,英雄数据表!A:C,3,0)</f>
        <v>虚空贵冠</v>
      </c>
      <c r="F2738" s="20">
        <f t="shared" si="183"/>
        <v>24026</v>
      </c>
      <c r="G2738" s="20">
        <f t="shared" si="184"/>
        <v>24026</v>
      </c>
      <c r="H2738" s="21" t="str">
        <f>VLOOKUP(B2738,属性中转表!A:F,6,FALSE)</f>
        <v>"hp":116100,"atk":3225</v>
      </c>
      <c r="I2738" s="20" t="str">
        <f>IF(VLOOKUP(B2738,属性中转表!A:G,7,FALSE)=0,"",VLOOKUP(VLOOKUP(B2738,属性中转表!A:G,7,FALSE),属性中转表!$K$2:$P$21,6,0))&amp;IF(VLOOKUP(B2738,属性中转表!A:G,7,FALSE)&gt;=50,VLOOKUP(A2738,英雄数据表!A:K,9,0),IF(VLOOKUP(B2738,属性中转表!A:G,7,FALSE)&gt;=25,VLOOKUP(A2738,英雄数据表!A:K,5,0),""))</f>
        <v>"atk":300,"hp":5000,"undpspro":100</v>
      </c>
      <c r="J2738" s="20" t="str">
        <f>IF(I2738="","",属性中转表!$I$1&amp;(IF(VLOOKUP(B2738,属性中转表!A:G,7,FALSE)=0,0,VLOOKUP(VLOOKUP(B2738,属性中转表!A:G,7,FALSE),属性中转表!$K$2:$P$21,4,0)))+IFERROR(VLOOKUP(A2738,英雄数据表!A:K,IF(武魂!B2738&gt;=50,10,IF(武魂!B2738&gt;=25,6)),0),0))</f>
        <v>,"dpspro":100</v>
      </c>
      <c r="K2738" s="32" t="str">
        <f t="shared" si="181"/>
        <v>"atk":300,"hp":5000,"undpspro":100,"dpspro":100</v>
      </c>
      <c r="L2738" s="20" t="str">
        <f>IF(B2738&gt;=50,VLOOKUP(A2738,英雄数据表!A:L,11,FALSE),IF(B2738&gt;=25,VLOOKUP(A2738,英雄数据表!A:L,7,0),""))</f>
        <v>"2402601004"</v>
      </c>
      <c r="M2738" s="20" t="str">
        <f>IFERROR(VLOOKUP(B2738,属性中转表!$K$2:$O$21,5,FALSE),"")</f>
        <v/>
      </c>
      <c r="N2738" s="20" t="str">
        <f>IF(B2738=25,VLOOKUP(A2738,英雄数据表!A:L,8,FALSE),IF(B2738=50,VLOOKUP(A2738,英雄数据表!A:L,12,0),""))</f>
        <v/>
      </c>
    </row>
    <row r="2739" spans="1:14" x14ac:dyDescent="0.3">
      <c r="A2739" s="20">
        <v>24026</v>
      </c>
      <c r="B2739" s="21">
        <f t="shared" si="182"/>
        <v>38</v>
      </c>
      <c r="C2739" s="21">
        <v>5</v>
      </c>
      <c r="D2739" s="21">
        <f>VLOOKUP(A2739,英雄数据表!A:D,4,0)</f>
        <v>2</v>
      </c>
      <c r="E2739" s="20" t="str">
        <f>VLOOKUP(A2739,英雄数据表!A:C,3,0)</f>
        <v>虚空贵冠</v>
      </c>
      <c r="F2739" s="20">
        <f t="shared" si="183"/>
        <v>24026</v>
      </c>
      <c r="G2739" s="20">
        <f t="shared" si="184"/>
        <v>24026</v>
      </c>
      <c r="H2739" s="21" t="str">
        <f>VLOOKUP(B2739,属性中转表!A:F,6,FALSE)</f>
        <v>"hp":120600,"atk":3350</v>
      </c>
      <c r="I2739" s="20" t="str">
        <f>IF(VLOOKUP(B2739,属性中转表!A:G,7,FALSE)=0,"",VLOOKUP(VLOOKUP(B2739,属性中转表!A:G,7,FALSE),属性中转表!$K$2:$P$21,6,0))&amp;IF(VLOOKUP(B2739,属性中转表!A:G,7,FALSE)&gt;=50,VLOOKUP(A2739,英雄数据表!A:K,9,0),IF(VLOOKUP(B2739,属性中转表!A:G,7,FALSE)&gt;=25,VLOOKUP(A2739,英雄数据表!A:K,5,0),""))</f>
        <v>"atk":300,"hp":5000,"undpspro":100</v>
      </c>
      <c r="J2739" s="20" t="str">
        <f>IF(I2739="","",属性中转表!$I$1&amp;(IF(VLOOKUP(B2739,属性中转表!A:G,7,FALSE)=0,0,VLOOKUP(VLOOKUP(B2739,属性中转表!A:G,7,FALSE),属性中转表!$K$2:$P$21,4,0)))+IFERROR(VLOOKUP(A2739,英雄数据表!A:K,IF(武魂!B2739&gt;=50,10,IF(武魂!B2739&gt;=25,6)),0),0))</f>
        <v>,"dpspro":100</v>
      </c>
      <c r="K2739" s="32" t="str">
        <f t="shared" si="181"/>
        <v>"atk":300,"hp":5000,"undpspro":100,"dpspro":100</v>
      </c>
      <c r="L2739" s="20" t="str">
        <f>IF(B2739&gt;=50,VLOOKUP(A2739,英雄数据表!A:L,11,FALSE),IF(B2739&gt;=25,VLOOKUP(A2739,英雄数据表!A:L,7,0),""))</f>
        <v>"2402601004"</v>
      </c>
      <c r="M2739" s="20" t="str">
        <f>IFERROR(VLOOKUP(B2739,属性中转表!$K$2:$O$21,5,FALSE),"")</f>
        <v/>
      </c>
      <c r="N2739" s="20" t="str">
        <f>IF(B2739=25,VLOOKUP(A2739,英雄数据表!A:L,8,FALSE),IF(B2739=50,VLOOKUP(A2739,英雄数据表!A:L,12,0),""))</f>
        <v/>
      </c>
    </row>
    <row r="2740" spans="1:14" x14ac:dyDescent="0.3">
      <c r="A2740" s="20">
        <v>24026</v>
      </c>
      <c r="B2740" s="21">
        <f t="shared" si="182"/>
        <v>39</v>
      </c>
      <c r="C2740" s="21">
        <v>5</v>
      </c>
      <c r="D2740" s="21">
        <f>VLOOKUP(A2740,英雄数据表!A:D,4,0)</f>
        <v>2</v>
      </c>
      <c r="E2740" s="20" t="str">
        <f>VLOOKUP(A2740,英雄数据表!A:C,3,0)</f>
        <v>虚空贵冠</v>
      </c>
      <c r="F2740" s="20">
        <f t="shared" si="183"/>
        <v>24026</v>
      </c>
      <c r="G2740" s="20">
        <f t="shared" si="184"/>
        <v>24026</v>
      </c>
      <c r="H2740" s="21" t="str">
        <f>VLOOKUP(B2740,属性中转表!A:F,6,FALSE)</f>
        <v>"hp":125100,"atk":3475</v>
      </c>
      <c r="I2740" s="20" t="str">
        <f>IF(VLOOKUP(B2740,属性中转表!A:G,7,FALSE)=0,"",VLOOKUP(VLOOKUP(B2740,属性中转表!A:G,7,FALSE),属性中转表!$K$2:$P$21,6,0))&amp;IF(VLOOKUP(B2740,属性中转表!A:G,7,FALSE)&gt;=50,VLOOKUP(A2740,英雄数据表!A:K,9,0),IF(VLOOKUP(B2740,属性中转表!A:G,7,FALSE)&gt;=25,VLOOKUP(A2740,英雄数据表!A:K,5,0),""))</f>
        <v>"atk":300,"hp":5000,"undpspro":100</v>
      </c>
      <c r="J2740" s="20" t="str">
        <f>IF(I2740="","",属性中转表!$I$1&amp;(IF(VLOOKUP(B2740,属性中转表!A:G,7,FALSE)=0,0,VLOOKUP(VLOOKUP(B2740,属性中转表!A:G,7,FALSE),属性中转表!$K$2:$P$21,4,0)))+IFERROR(VLOOKUP(A2740,英雄数据表!A:K,IF(武魂!B2740&gt;=50,10,IF(武魂!B2740&gt;=25,6)),0),0))</f>
        <v>,"dpspro":100</v>
      </c>
      <c r="K2740" s="32" t="str">
        <f t="shared" si="181"/>
        <v>"atk":300,"hp":5000,"undpspro":100,"dpspro":100</v>
      </c>
      <c r="L2740" s="20" t="str">
        <f>IF(B2740&gt;=50,VLOOKUP(A2740,英雄数据表!A:L,11,FALSE),IF(B2740&gt;=25,VLOOKUP(A2740,英雄数据表!A:L,7,0),""))</f>
        <v>"2402601004"</v>
      </c>
      <c r="M2740" s="20" t="str">
        <f>IFERROR(VLOOKUP(B2740,属性中转表!$K$2:$O$21,5,FALSE),"")</f>
        <v/>
      </c>
      <c r="N2740" s="20" t="str">
        <f>IF(B2740=25,VLOOKUP(A2740,英雄数据表!A:L,8,FALSE),IF(B2740=50,VLOOKUP(A2740,英雄数据表!A:L,12,0),""))</f>
        <v/>
      </c>
    </row>
    <row r="2741" spans="1:14" x14ac:dyDescent="0.3">
      <c r="A2741" s="20">
        <v>24026</v>
      </c>
      <c r="B2741" s="21">
        <f t="shared" si="182"/>
        <v>40</v>
      </c>
      <c r="C2741" s="21">
        <v>5</v>
      </c>
      <c r="D2741" s="21">
        <f>VLOOKUP(A2741,英雄数据表!A:D,4,0)</f>
        <v>2</v>
      </c>
      <c r="E2741" s="20" t="str">
        <f>VLOOKUP(A2741,英雄数据表!A:C,3,0)</f>
        <v>虚空贵冠</v>
      </c>
      <c r="F2741" s="20">
        <f t="shared" si="183"/>
        <v>24026</v>
      </c>
      <c r="G2741" s="20">
        <f t="shared" si="184"/>
        <v>24026</v>
      </c>
      <c r="H2741" s="21" t="str">
        <f>VLOOKUP(B2741,属性中转表!A:F,6,FALSE)</f>
        <v>"hp":129600,"atk":3600</v>
      </c>
      <c r="I2741" s="20" t="str">
        <f>IF(VLOOKUP(B2741,属性中转表!A:G,7,FALSE)=0,"",VLOOKUP(VLOOKUP(B2741,属性中转表!A:G,7,FALSE),属性中转表!$K$2:$P$21,6,0))&amp;IF(VLOOKUP(B2741,属性中转表!A:G,7,FALSE)&gt;=50,VLOOKUP(A2741,英雄数据表!A:K,9,0),IF(VLOOKUP(B2741,属性中转表!A:G,7,FALSE)&gt;=25,VLOOKUP(A2741,英雄数据表!A:K,5,0),""))</f>
        <v>"atk":300,"hp":5000,"undpspro":100,"pvpdpspro":50</v>
      </c>
      <c r="J2741" s="20" t="str">
        <f>IF(I2741="","",属性中转表!$I$1&amp;(IF(VLOOKUP(B2741,属性中转表!A:G,7,FALSE)=0,0,VLOOKUP(VLOOKUP(B2741,属性中转表!A:G,7,FALSE),属性中转表!$K$2:$P$21,4,0)))+IFERROR(VLOOKUP(A2741,英雄数据表!A:K,IF(武魂!B2741&gt;=50,10,IF(武魂!B2741&gt;=25,6)),0),0))</f>
        <v>,"dpspro":100</v>
      </c>
      <c r="K2741" s="32" t="str">
        <f t="shared" si="181"/>
        <v>"atk":300,"hp":5000,"undpspro":100,"pvpdpspro":50,"dpspro":100</v>
      </c>
      <c r="L2741" s="20" t="str">
        <f>IF(B2741&gt;=50,VLOOKUP(A2741,英雄数据表!A:L,11,FALSE),IF(B2741&gt;=25,VLOOKUP(A2741,英雄数据表!A:L,7,0),""))</f>
        <v>"2402601004"</v>
      </c>
      <c r="M2741" s="20" t="str">
        <f>IFERROR(VLOOKUP(B2741,属性中转表!$K$2:$O$21,5,FALSE),"")</f>
        <v>"pvpdpspro":50</v>
      </c>
      <c r="N2741" s="20" t="str">
        <f>IF(B2741=25,VLOOKUP(A2741,英雄数据表!A:L,8,FALSE),IF(B2741=50,VLOOKUP(A2741,英雄数据表!A:L,12,0),""))</f>
        <v/>
      </c>
    </row>
    <row r="2742" spans="1:14" x14ac:dyDescent="0.3">
      <c r="A2742" s="20">
        <v>24026</v>
      </c>
      <c r="B2742" s="21">
        <f t="shared" si="182"/>
        <v>41</v>
      </c>
      <c r="C2742" s="21">
        <v>5</v>
      </c>
      <c r="D2742" s="21">
        <f>VLOOKUP(A2742,英雄数据表!A:D,4,0)</f>
        <v>2</v>
      </c>
      <c r="E2742" s="20" t="str">
        <f>VLOOKUP(A2742,英雄数据表!A:C,3,0)</f>
        <v>虚空贵冠</v>
      </c>
      <c r="F2742" s="20">
        <f t="shared" si="183"/>
        <v>24026</v>
      </c>
      <c r="G2742" s="20">
        <f t="shared" si="184"/>
        <v>24026</v>
      </c>
      <c r="H2742" s="21" t="str">
        <f>VLOOKUP(B2742,属性中转表!A:F,6,FALSE)</f>
        <v>"hp":135000,"atk":3750</v>
      </c>
      <c r="I2742" s="20" t="str">
        <f>IF(VLOOKUP(B2742,属性中转表!A:G,7,FALSE)=0,"",VLOOKUP(VLOOKUP(B2742,属性中转表!A:G,7,FALSE),属性中转表!$K$2:$P$21,6,0))&amp;IF(VLOOKUP(B2742,属性中转表!A:G,7,FALSE)&gt;=50,VLOOKUP(A2742,英雄数据表!A:K,9,0),IF(VLOOKUP(B2742,属性中转表!A:G,7,FALSE)&gt;=25,VLOOKUP(A2742,英雄数据表!A:K,5,0),""))</f>
        <v>"atk":300,"hp":5000,"undpspro":100,"pvpdpspro":50</v>
      </c>
      <c r="J2742" s="20" t="str">
        <f>IF(I2742="","",属性中转表!$I$1&amp;(IF(VLOOKUP(B2742,属性中转表!A:G,7,FALSE)=0,0,VLOOKUP(VLOOKUP(B2742,属性中转表!A:G,7,FALSE),属性中转表!$K$2:$P$21,4,0)))+IFERROR(VLOOKUP(A2742,英雄数据表!A:K,IF(武魂!B2742&gt;=50,10,IF(武魂!B2742&gt;=25,6)),0),0))</f>
        <v>,"dpspro":100</v>
      </c>
      <c r="K2742" s="32" t="str">
        <f t="shared" si="181"/>
        <v>"atk":300,"hp":5000,"undpspro":100,"pvpdpspro":50,"dpspro":100</v>
      </c>
      <c r="L2742" s="20" t="str">
        <f>IF(B2742&gt;=50,VLOOKUP(A2742,英雄数据表!A:L,11,FALSE),IF(B2742&gt;=25,VLOOKUP(A2742,英雄数据表!A:L,7,0),""))</f>
        <v>"2402601004"</v>
      </c>
      <c r="M2742" s="20" t="str">
        <f>IFERROR(VLOOKUP(B2742,属性中转表!$K$2:$O$21,5,FALSE),"")</f>
        <v/>
      </c>
      <c r="N2742" s="20" t="str">
        <f>IF(B2742=25,VLOOKUP(A2742,英雄数据表!A:L,8,FALSE),IF(B2742=50,VLOOKUP(A2742,英雄数据表!A:L,12,0),""))</f>
        <v/>
      </c>
    </row>
    <row r="2743" spans="1:14" x14ac:dyDescent="0.3">
      <c r="A2743" s="20">
        <v>24026</v>
      </c>
      <c r="B2743" s="21">
        <f t="shared" si="182"/>
        <v>42</v>
      </c>
      <c r="C2743" s="21">
        <v>5</v>
      </c>
      <c r="D2743" s="21">
        <f>VLOOKUP(A2743,英雄数据表!A:D,4,0)</f>
        <v>2</v>
      </c>
      <c r="E2743" s="20" t="str">
        <f>VLOOKUP(A2743,英雄数据表!A:C,3,0)</f>
        <v>虚空贵冠</v>
      </c>
      <c r="F2743" s="20">
        <f t="shared" si="183"/>
        <v>24026</v>
      </c>
      <c r="G2743" s="20">
        <f t="shared" si="184"/>
        <v>24026</v>
      </c>
      <c r="H2743" s="21" t="str">
        <f>VLOOKUP(B2743,属性中转表!A:F,6,FALSE)</f>
        <v>"hp":140400,"atk":3900</v>
      </c>
      <c r="I2743" s="20" t="str">
        <f>IF(VLOOKUP(B2743,属性中转表!A:G,7,FALSE)=0,"",VLOOKUP(VLOOKUP(B2743,属性中转表!A:G,7,FALSE),属性中转表!$K$2:$P$21,6,0))&amp;IF(VLOOKUP(B2743,属性中转表!A:G,7,FALSE)&gt;=50,VLOOKUP(A2743,英雄数据表!A:K,9,0),IF(VLOOKUP(B2743,属性中转表!A:G,7,FALSE)&gt;=25,VLOOKUP(A2743,英雄数据表!A:K,5,0),""))</f>
        <v>"atk":300,"hp":5000,"undpspro":100,"pvpdpspro":50</v>
      </c>
      <c r="J2743" s="20" t="str">
        <f>IF(I2743="","",属性中转表!$I$1&amp;(IF(VLOOKUP(B2743,属性中转表!A:G,7,FALSE)=0,0,VLOOKUP(VLOOKUP(B2743,属性中转表!A:G,7,FALSE),属性中转表!$K$2:$P$21,4,0)))+IFERROR(VLOOKUP(A2743,英雄数据表!A:K,IF(武魂!B2743&gt;=50,10,IF(武魂!B2743&gt;=25,6)),0),0))</f>
        <v>,"dpspro":100</v>
      </c>
      <c r="K2743" s="32" t="str">
        <f t="shared" si="181"/>
        <v>"atk":300,"hp":5000,"undpspro":100,"pvpdpspro":50,"dpspro":100</v>
      </c>
      <c r="L2743" s="20" t="str">
        <f>IF(B2743&gt;=50,VLOOKUP(A2743,英雄数据表!A:L,11,FALSE),IF(B2743&gt;=25,VLOOKUP(A2743,英雄数据表!A:L,7,0),""))</f>
        <v>"2402601004"</v>
      </c>
      <c r="M2743" s="20" t="str">
        <f>IFERROR(VLOOKUP(B2743,属性中转表!$K$2:$O$21,5,FALSE),"")</f>
        <v/>
      </c>
      <c r="N2743" s="20" t="str">
        <f>IF(B2743=25,VLOOKUP(A2743,英雄数据表!A:L,8,FALSE),IF(B2743=50,VLOOKUP(A2743,英雄数据表!A:L,12,0),""))</f>
        <v/>
      </c>
    </row>
    <row r="2744" spans="1:14" x14ac:dyDescent="0.3">
      <c r="A2744" s="20">
        <v>24026</v>
      </c>
      <c r="B2744" s="21">
        <f t="shared" si="182"/>
        <v>43</v>
      </c>
      <c r="C2744" s="21">
        <v>5</v>
      </c>
      <c r="D2744" s="21">
        <f>VLOOKUP(A2744,英雄数据表!A:D,4,0)</f>
        <v>2</v>
      </c>
      <c r="E2744" s="20" t="str">
        <f>VLOOKUP(A2744,英雄数据表!A:C,3,0)</f>
        <v>虚空贵冠</v>
      </c>
      <c r="F2744" s="20">
        <f t="shared" si="183"/>
        <v>24026</v>
      </c>
      <c r="G2744" s="20">
        <f t="shared" si="184"/>
        <v>24026</v>
      </c>
      <c r="H2744" s="21" t="str">
        <f>VLOOKUP(B2744,属性中转表!A:F,6,FALSE)</f>
        <v>"hp":145800,"atk":4050</v>
      </c>
      <c r="I2744" s="20" t="str">
        <f>IF(VLOOKUP(B2744,属性中转表!A:G,7,FALSE)=0,"",VLOOKUP(VLOOKUP(B2744,属性中转表!A:G,7,FALSE),属性中转表!$K$2:$P$21,6,0))&amp;IF(VLOOKUP(B2744,属性中转表!A:G,7,FALSE)&gt;=50,VLOOKUP(A2744,英雄数据表!A:K,9,0),IF(VLOOKUP(B2744,属性中转表!A:G,7,FALSE)&gt;=25,VLOOKUP(A2744,英雄数据表!A:K,5,0),""))</f>
        <v>"atk":300,"hp":5000,"undpspro":100,"pvpdpspro":50</v>
      </c>
      <c r="J2744" s="20" t="str">
        <f>IF(I2744="","",属性中转表!$I$1&amp;(IF(VLOOKUP(B2744,属性中转表!A:G,7,FALSE)=0,0,VLOOKUP(VLOOKUP(B2744,属性中转表!A:G,7,FALSE),属性中转表!$K$2:$P$21,4,0)))+IFERROR(VLOOKUP(A2744,英雄数据表!A:K,IF(武魂!B2744&gt;=50,10,IF(武魂!B2744&gt;=25,6)),0),0))</f>
        <v>,"dpspro":100</v>
      </c>
      <c r="K2744" s="32" t="str">
        <f t="shared" si="181"/>
        <v>"atk":300,"hp":5000,"undpspro":100,"pvpdpspro":50,"dpspro":100</v>
      </c>
      <c r="L2744" s="20" t="str">
        <f>IF(B2744&gt;=50,VLOOKUP(A2744,英雄数据表!A:L,11,FALSE),IF(B2744&gt;=25,VLOOKUP(A2744,英雄数据表!A:L,7,0),""))</f>
        <v>"2402601004"</v>
      </c>
      <c r="M2744" s="20" t="str">
        <f>IFERROR(VLOOKUP(B2744,属性中转表!$K$2:$O$21,5,FALSE),"")</f>
        <v/>
      </c>
      <c r="N2744" s="20" t="str">
        <f>IF(B2744=25,VLOOKUP(A2744,英雄数据表!A:L,8,FALSE),IF(B2744=50,VLOOKUP(A2744,英雄数据表!A:L,12,0),""))</f>
        <v/>
      </c>
    </row>
    <row r="2745" spans="1:14" x14ac:dyDescent="0.3">
      <c r="A2745" s="20">
        <v>24026</v>
      </c>
      <c r="B2745" s="21">
        <f t="shared" si="182"/>
        <v>44</v>
      </c>
      <c r="C2745" s="21">
        <v>5</v>
      </c>
      <c r="D2745" s="21">
        <f>VLOOKUP(A2745,英雄数据表!A:D,4,0)</f>
        <v>2</v>
      </c>
      <c r="E2745" s="20" t="str">
        <f>VLOOKUP(A2745,英雄数据表!A:C,3,0)</f>
        <v>虚空贵冠</v>
      </c>
      <c r="F2745" s="20">
        <f t="shared" si="183"/>
        <v>24026</v>
      </c>
      <c r="G2745" s="20">
        <f t="shared" si="184"/>
        <v>24026</v>
      </c>
      <c r="H2745" s="21" t="str">
        <f>VLOOKUP(B2745,属性中转表!A:F,6,FALSE)</f>
        <v>"hp":151200,"atk":4200</v>
      </c>
      <c r="I2745" s="20" t="str">
        <f>IF(VLOOKUP(B2745,属性中转表!A:G,7,FALSE)=0,"",VLOOKUP(VLOOKUP(B2745,属性中转表!A:G,7,FALSE),属性中转表!$K$2:$P$21,6,0))&amp;IF(VLOOKUP(B2745,属性中转表!A:G,7,FALSE)&gt;=50,VLOOKUP(A2745,英雄数据表!A:K,9,0),IF(VLOOKUP(B2745,属性中转表!A:G,7,FALSE)&gt;=25,VLOOKUP(A2745,英雄数据表!A:K,5,0),""))</f>
        <v>"atk":300,"hp":5000,"undpspro":100,"pvpdpspro":50</v>
      </c>
      <c r="J2745" s="20" t="str">
        <f>IF(I2745="","",属性中转表!$I$1&amp;(IF(VLOOKUP(B2745,属性中转表!A:G,7,FALSE)=0,0,VLOOKUP(VLOOKUP(B2745,属性中转表!A:G,7,FALSE),属性中转表!$K$2:$P$21,4,0)))+IFERROR(VLOOKUP(A2745,英雄数据表!A:K,IF(武魂!B2745&gt;=50,10,IF(武魂!B2745&gt;=25,6)),0),0))</f>
        <v>,"dpspro":100</v>
      </c>
      <c r="K2745" s="32" t="str">
        <f t="shared" si="181"/>
        <v>"atk":300,"hp":5000,"undpspro":100,"pvpdpspro":50,"dpspro":100</v>
      </c>
      <c r="L2745" s="20" t="str">
        <f>IF(B2745&gt;=50,VLOOKUP(A2745,英雄数据表!A:L,11,FALSE),IF(B2745&gt;=25,VLOOKUP(A2745,英雄数据表!A:L,7,0),""))</f>
        <v>"2402601004"</v>
      </c>
      <c r="M2745" s="20" t="str">
        <f>IFERROR(VLOOKUP(B2745,属性中转表!$K$2:$O$21,5,FALSE),"")</f>
        <v/>
      </c>
      <c r="N2745" s="20" t="str">
        <f>IF(B2745=25,VLOOKUP(A2745,英雄数据表!A:L,8,FALSE),IF(B2745=50,VLOOKUP(A2745,英雄数据表!A:L,12,0),""))</f>
        <v/>
      </c>
    </row>
    <row r="2746" spans="1:14" x14ac:dyDescent="0.3">
      <c r="A2746" s="20">
        <v>24026</v>
      </c>
      <c r="B2746" s="21">
        <f t="shared" si="182"/>
        <v>45</v>
      </c>
      <c r="C2746" s="21">
        <v>5</v>
      </c>
      <c r="D2746" s="21">
        <f>VLOOKUP(A2746,英雄数据表!A:D,4,0)</f>
        <v>2</v>
      </c>
      <c r="E2746" s="20" t="str">
        <f>VLOOKUP(A2746,英雄数据表!A:C,3,0)</f>
        <v>虚空贵冠</v>
      </c>
      <c r="F2746" s="20">
        <f t="shared" si="183"/>
        <v>24026</v>
      </c>
      <c r="G2746" s="20">
        <f t="shared" si="184"/>
        <v>24026</v>
      </c>
      <c r="H2746" s="21" t="str">
        <f>VLOOKUP(B2746,属性中转表!A:F,6,FALSE)</f>
        <v>"hp":156600,"atk":4350</v>
      </c>
      <c r="I2746" s="20" t="str">
        <f>IF(VLOOKUP(B2746,属性中转表!A:G,7,FALSE)=0,"",VLOOKUP(VLOOKUP(B2746,属性中转表!A:G,7,FALSE),属性中转表!$K$2:$P$21,6,0))&amp;IF(VLOOKUP(B2746,属性中转表!A:G,7,FALSE)&gt;=50,VLOOKUP(A2746,英雄数据表!A:K,9,0),IF(VLOOKUP(B2746,属性中转表!A:G,7,FALSE)&gt;=25,VLOOKUP(A2746,英雄数据表!A:K,5,0),""))</f>
        <v>"atk":300,"hp":5000,"undpspro":100,"pvpdpspro":50,"pvpundpspro":50</v>
      </c>
      <c r="J2746" s="20" t="str">
        <f>IF(I2746="","",属性中转表!$I$1&amp;(IF(VLOOKUP(B2746,属性中转表!A:G,7,FALSE)=0,0,VLOOKUP(VLOOKUP(B2746,属性中转表!A:G,7,FALSE),属性中转表!$K$2:$P$21,4,0)))+IFERROR(VLOOKUP(A2746,英雄数据表!A:K,IF(武魂!B2746&gt;=50,10,IF(武魂!B2746&gt;=25,6)),0),0))</f>
        <v>,"dpspro":100</v>
      </c>
      <c r="K2746" s="32" t="str">
        <f t="shared" si="181"/>
        <v>"atk":300,"hp":5000,"undpspro":100,"pvpdpspro":50,"pvpundpspro":50,"dpspro":100</v>
      </c>
      <c r="L2746" s="20" t="str">
        <f>IF(B2746&gt;=50,VLOOKUP(A2746,英雄数据表!A:L,11,FALSE),IF(B2746&gt;=25,VLOOKUP(A2746,英雄数据表!A:L,7,0),""))</f>
        <v>"2402601004"</v>
      </c>
      <c r="M2746" s="20" t="str">
        <f>IFERROR(VLOOKUP(B2746,属性中转表!$K$2:$O$21,5,FALSE),"")</f>
        <v>"pvpundpspro":50</v>
      </c>
      <c r="N2746" s="20" t="str">
        <f>IF(B2746=25,VLOOKUP(A2746,英雄数据表!A:L,8,FALSE),IF(B2746=50,VLOOKUP(A2746,英雄数据表!A:L,12,0),""))</f>
        <v/>
      </c>
    </row>
    <row r="2747" spans="1:14" x14ac:dyDescent="0.3">
      <c r="A2747" s="20">
        <v>24026</v>
      </c>
      <c r="B2747" s="21">
        <f t="shared" si="182"/>
        <v>46</v>
      </c>
      <c r="C2747" s="21">
        <v>5</v>
      </c>
      <c r="D2747" s="21">
        <f>VLOOKUP(A2747,英雄数据表!A:D,4,0)</f>
        <v>2</v>
      </c>
      <c r="E2747" s="20" t="str">
        <f>VLOOKUP(A2747,英雄数据表!A:C,3,0)</f>
        <v>虚空贵冠</v>
      </c>
      <c r="F2747" s="20">
        <f t="shared" si="183"/>
        <v>24026</v>
      </c>
      <c r="G2747" s="20">
        <f t="shared" si="184"/>
        <v>24026</v>
      </c>
      <c r="H2747" s="21" t="str">
        <f>VLOOKUP(B2747,属性中转表!A:F,6,FALSE)</f>
        <v>"hp":162000,"atk":4500</v>
      </c>
      <c r="I2747" s="20" t="str">
        <f>IF(VLOOKUP(B2747,属性中转表!A:G,7,FALSE)=0,"",VLOOKUP(VLOOKUP(B2747,属性中转表!A:G,7,FALSE),属性中转表!$K$2:$P$21,6,0))&amp;IF(VLOOKUP(B2747,属性中转表!A:G,7,FALSE)&gt;=50,VLOOKUP(A2747,英雄数据表!A:K,9,0),IF(VLOOKUP(B2747,属性中转表!A:G,7,FALSE)&gt;=25,VLOOKUP(A2747,英雄数据表!A:K,5,0),""))</f>
        <v>"atk":300,"hp":5000,"undpspro":100,"pvpdpspro":50,"pvpundpspro":50</v>
      </c>
      <c r="J2747" s="20" t="str">
        <f>IF(I2747="","",属性中转表!$I$1&amp;(IF(VLOOKUP(B2747,属性中转表!A:G,7,FALSE)=0,0,VLOOKUP(VLOOKUP(B2747,属性中转表!A:G,7,FALSE),属性中转表!$K$2:$P$21,4,0)))+IFERROR(VLOOKUP(A2747,英雄数据表!A:K,IF(武魂!B2747&gt;=50,10,IF(武魂!B2747&gt;=25,6)),0),0))</f>
        <v>,"dpspro":100</v>
      </c>
      <c r="K2747" s="32" t="str">
        <f t="shared" si="181"/>
        <v>"atk":300,"hp":5000,"undpspro":100,"pvpdpspro":50,"pvpundpspro":50,"dpspro":100</v>
      </c>
      <c r="L2747" s="20" t="str">
        <f>IF(B2747&gt;=50,VLOOKUP(A2747,英雄数据表!A:L,11,FALSE),IF(B2747&gt;=25,VLOOKUP(A2747,英雄数据表!A:L,7,0),""))</f>
        <v>"2402601004"</v>
      </c>
      <c r="M2747" s="20" t="str">
        <f>IFERROR(VLOOKUP(B2747,属性中转表!$K$2:$O$21,5,FALSE),"")</f>
        <v/>
      </c>
      <c r="N2747" s="20" t="str">
        <f>IF(B2747=25,VLOOKUP(A2747,英雄数据表!A:L,8,FALSE),IF(B2747=50,VLOOKUP(A2747,英雄数据表!A:L,12,0),""))</f>
        <v/>
      </c>
    </row>
    <row r="2748" spans="1:14" x14ac:dyDescent="0.3">
      <c r="A2748" s="20">
        <v>24026</v>
      </c>
      <c r="B2748" s="21">
        <f t="shared" si="182"/>
        <v>47</v>
      </c>
      <c r="C2748" s="21">
        <v>5</v>
      </c>
      <c r="D2748" s="21">
        <f>VLOOKUP(A2748,英雄数据表!A:D,4,0)</f>
        <v>2</v>
      </c>
      <c r="E2748" s="20" t="str">
        <f>VLOOKUP(A2748,英雄数据表!A:C,3,0)</f>
        <v>虚空贵冠</v>
      </c>
      <c r="F2748" s="20">
        <f t="shared" si="183"/>
        <v>24026</v>
      </c>
      <c r="G2748" s="20">
        <f t="shared" si="184"/>
        <v>24026</v>
      </c>
      <c r="H2748" s="21" t="str">
        <f>VLOOKUP(B2748,属性中转表!A:F,6,FALSE)</f>
        <v>"hp":167400,"atk":4650</v>
      </c>
      <c r="I2748" s="20" t="str">
        <f>IF(VLOOKUP(B2748,属性中转表!A:G,7,FALSE)=0,"",VLOOKUP(VLOOKUP(B2748,属性中转表!A:G,7,FALSE),属性中转表!$K$2:$P$21,6,0))&amp;IF(VLOOKUP(B2748,属性中转表!A:G,7,FALSE)&gt;=50,VLOOKUP(A2748,英雄数据表!A:K,9,0),IF(VLOOKUP(B2748,属性中转表!A:G,7,FALSE)&gt;=25,VLOOKUP(A2748,英雄数据表!A:K,5,0),""))</f>
        <v>"atk":300,"hp":5000,"undpspro":100,"pvpdpspro":50,"pvpundpspro":50</v>
      </c>
      <c r="J2748" s="20" t="str">
        <f>IF(I2748="","",属性中转表!$I$1&amp;(IF(VLOOKUP(B2748,属性中转表!A:G,7,FALSE)=0,0,VLOOKUP(VLOOKUP(B2748,属性中转表!A:G,7,FALSE),属性中转表!$K$2:$P$21,4,0)))+IFERROR(VLOOKUP(A2748,英雄数据表!A:K,IF(武魂!B2748&gt;=50,10,IF(武魂!B2748&gt;=25,6)),0),0))</f>
        <v>,"dpspro":100</v>
      </c>
      <c r="K2748" s="32" t="str">
        <f t="shared" si="181"/>
        <v>"atk":300,"hp":5000,"undpspro":100,"pvpdpspro":50,"pvpundpspro":50,"dpspro":100</v>
      </c>
      <c r="L2748" s="20" t="str">
        <f>IF(B2748&gt;=50,VLOOKUP(A2748,英雄数据表!A:L,11,FALSE),IF(B2748&gt;=25,VLOOKUP(A2748,英雄数据表!A:L,7,0),""))</f>
        <v>"2402601004"</v>
      </c>
      <c r="M2748" s="20" t="str">
        <f>IFERROR(VLOOKUP(B2748,属性中转表!$K$2:$O$21,5,FALSE),"")</f>
        <v/>
      </c>
      <c r="N2748" s="20" t="str">
        <f>IF(B2748=25,VLOOKUP(A2748,英雄数据表!A:L,8,FALSE),IF(B2748=50,VLOOKUP(A2748,英雄数据表!A:L,12,0),""))</f>
        <v/>
      </c>
    </row>
    <row r="2749" spans="1:14" x14ac:dyDescent="0.3">
      <c r="A2749" s="20">
        <v>24026</v>
      </c>
      <c r="B2749" s="21">
        <f t="shared" si="182"/>
        <v>48</v>
      </c>
      <c r="C2749" s="21">
        <v>5</v>
      </c>
      <c r="D2749" s="21">
        <f>VLOOKUP(A2749,英雄数据表!A:D,4,0)</f>
        <v>2</v>
      </c>
      <c r="E2749" s="20" t="str">
        <f>VLOOKUP(A2749,英雄数据表!A:C,3,0)</f>
        <v>虚空贵冠</v>
      </c>
      <c r="F2749" s="20">
        <f t="shared" si="183"/>
        <v>24026</v>
      </c>
      <c r="G2749" s="20">
        <f t="shared" si="184"/>
        <v>24026</v>
      </c>
      <c r="H2749" s="21" t="str">
        <f>VLOOKUP(B2749,属性中转表!A:F,6,FALSE)</f>
        <v>"hp":172800,"atk":4800</v>
      </c>
      <c r="I2749" s="20" t="str">
        <f>IF(VLOOKUP(B2749,属性中转表!A:G,7,FALSE)=0,"",VLOOKUP(VLOOKUP(B2749,属性中转表!A:G,7,FALSE),属性中转表!$K$2:$P$21,6,0))&amp;IF(VLOOKUP(B2749,属性中转表!A:G,7,FALSE)&gt;=50,VLOOKUP(A2749,英雄数据表!A:K,9,0),IF(VLOOKUP(B2749,属性中转表!A:G,7,FALSE)&gt;=25,VLOOKUP(A2749,英雄数据表!A:K,5,0),""))</f>
        <v>"atk":300,"hp":5000,"undpspro":100,"pvpdpspro":50,"pvpundpspro":50</v>
      </c>
      <c r="J2749" s="20" t="str">
        <f>IF(I2749="","",属性中转表!$I$1&amp;(IF(VLOOKUP(B2749,属性中转表!A:G,7,FALSE)=0,0,VLOOKUP(VLOOKUP(B2749,属性中转表!A:G,7,FALSE),属性中转表!$K$2:$P$21,4,0)))+IFERROR(VLOOKUP(A2749,英雄数据表!A:K,IF(武魂!B2749&gt;=50,10,IF(武魂!B2749&gt;=25,6)),0),0))</f>
        <v>,"dpspro":100</v>
      </c>
      <c r="K2749" s="32" t="str">
        <f t="shared" si="181"/>
        <v>"atk":300,"hp":5000,"undpspro":100,"pvpdpspro":50,"pvpundpspro":50,"dpspro":100</v>
      </c>
      <c r="L2749" s="20" t="str">
        <f>IF(B2749&gt;=50,VLOOKUP(A2749,英雄数据表!A:L,11,FALSE),IF(B2749&gt;=25,VLOOKUP(A2749,英雄数据表!A:L,7,0),""))</f>
        <v>"2402601004"</v>
      </c>
      <c r="M2749" s="20" t="str">
        <f>IFERROR(VLOOKUP(B2749,属性中转表!$K$2:$O$21,5,FALSE),"")</f>
        <v/>
      </c>
      <c r="N2749" s="20" t="str">
        <f>IF(B2749=25,VLOOKUP(A2749,英雄数据表!A:L,8,FALSE),IF(B2749=50,VLOOKUP(A2749,英雄数据表!A:L,12,0),""))</f>
        <v/>
      </c>
    </row>
    <row r="2750" spans="1:14" x14ac:dyDescent="0.3">
      <c r="A2750" s="20">
        <v>24026</v>
      </c>
      <c r="B2750" s="21">
        <f t="shared" si="182"/>
        <v>49</v>
      </c>
      <c r="C2750" s="21">
        <v>5</v>
      </c>
      <c r="D2750" s="21">
        <f>VLOOKUP(A2750,英雄数据表!A:D,4,0)</f>
        <v>2</v>
      </c>
      <c r="E2750" s="20" t="str">
        <f>VLOOKUP(A2750,英雄数据表!A:C,3,0)</f>
        <v>虚空贵冠</v>
      </c>
      <c r="F2750" s="20">
        <f t="shared" si="183"/>
        <v>24026</v>
      </c>
      <c r="G2750" s="20">
        <f t="shared" si="184"/>
        <v>24026</v>
      </c>
      <c r="H2750" s="21" t="str">
        <f>VLOOKUP(B2750,属性中转表!A:F,6,FALSE)</f>
        <v>"hp":178200,"atk":4950</v>
      </c>
      <c r="I2750" s="20" t="str">
        <f>IF(VLOOKUP(B2750,属性中转表!A:G,7,FALSE)=0,"",VLOOKUP(VLOOKUP(B2750,属性中转表!A:G,7,FALSE),属性中转表!$K$2:$P$21,6,0))&amp;IF(VLOOKUP(B2750,属性中转表!A:G,7,FALSE)&gt;=50,VLOOKUP(A2750,英雄数据表!A:K,9,0),IF(VLOOKUP(B2750,属性中转表!A:G,7,FALSE)&gt;=25,VLOOKUP(A2750,英雄数据表!A:K,5,0),""))</f>
        <v>"atk":300,"hp":5000,"undpspro":100,"pvpdpspro":50,"pvpundpspro":50</v>
      </c>
      <c r="J2750" s="20" t="str">
        <f>IF(I2750="","",属性中转表!$I$1&amp;(IF(VLOOKUP(B2750,属性中转表!A:G,7,FALSE)=0,0,VLOOKUP(VLOOKUP(B2750,属性中转表!A:G,7,FALSE),属性中转表!$K$2:$P$21,4,0)))+IFERROR(VLOOKUP(A2750,英雄数据表!A:K,IF(武魂!B2750&gt;=50,10,IF(武魂!B2750&gt;=25,6)),0),0))</f>
        <v>,"dpspro":100</v>
      </c>
      <c r="K2750" s="32" t="str">
        <f t="shared" si="181"/>
        <v>"atk":300,"hp":5000,"undpspro":100,"pvpdpspro":50,"pvpundpspro":50,"dpspro":100</v>
      </c>
      <c r="L2750" s="20" t="str">
        <f>IF(B2750&gt;=50,VLOOKUP(A2750,英雄数据表!A:L,11,FALSE),IF(B2750&gt;=25,VLOOKUP(A2750,英雄数据表!A:L,7,0),""))</f>
        <v>"2402601004"</v>
      </c>
      <c r="M2750" s="20" t="str">
        <f>IFERROR(VLOOKUP(B2750,属性中转表!$K$2:$O$21,5,FALSE),"")</f>
        <v/>
      </c>
      <c r="N2750" s="20" t="str">
        <f>IF(B2750=25,VLOOKUP(A2750,英雄数据表!A:L,8,FALSE),IF(B2750=50,VLOOKUP(A2750,英雄数据表!A:L,12,0),""))</f>
        <v/>
      </c>
    </row>
    <row r="2751" spans="1:14" x14ac:dyDescent="0.3">
      <c r="A2751" s="20">
        <v>24026</v>
      </c>
      <c r="B2751" s="21">
        <f t="shared" si="182"/>
        <v>50</v>
      </c>
      <c r="C2751" s="21">
        <v>5</v>
      </c>
      <c r="D2751" s="21">
        <f>VLOOKUP(A2751,英雄数据表!A:D,4,0)</f>
        <v>2</v>
      </c>
      <c r="E2751" s="20" t="str">
        <f>VLOOKUP(A2751,英雄数据表!A:C,3,0)</f>
        <v>虚空贵冠</v>
      </c>
      <c r="F2751" s="20">
        <f t="shared" si="183"/>
        <v>24026</v>
      </c>
      <c r="G2751" s="20">
        <f t="shared" si="184"/>
        <v>24026</v>
      </c>
      <c r="H2751" s="21" t="str">
        <f>VLOOKUP(B2751,属性中转表!A:F,6,FALSE)</f>
        <v>"hp":183600,"atk":5100</v>
      </c>
      <c r="I2751" s="20" t="str">
        <f>IF(VLOOKUP(B2751,属性中转表!A:G,7,FALSE)=0,"",VLOOKUP(VLOOKUP(B2751,属性中转表!A:G,7,FALSE),属性中转表!$K$2:$P$21,6,0))&amp;IF(VLOOKUP(B2751,属性中转表!A:G,7,FALSE)&gt;=50,VLOOKUP(A2751,英雄数据表!A:K,9,0),IF(VLOOKUP(B2751,属性中转表!A:G,7,FALSE)&gt;=25,VLOOKUP(A2751,英雄数据表!A:K,5,0),""))</f>
        <v>"atk":300,"hp":5000,"undpspro":100,"pvpdpspro":50,"pvpundpspro":50</v>
      </c>
      <c r="J2751" s="20" t="str">
        <f>IF(I2751="","",属性中转表!$I$1&amp;(IF(VLOOKUP(B2751,属性中转表!A:G,7,FALSE)=0,0,VLOOKUP(VLOOKUP(B2751,属性中转表!A:G,7,FALSE),属性中转表!$K$2:$P$21,4,0)))+IFERROR(VLOOKUP(A2751,英雄数据表!A:K,IF(武魂!B2751&gt;=50,10,IF(武魂!B2751&gt;=25,6)),0),0))</f>
        <v>,"dpspro":100</v>
      </c>
      <c r="K2751" s="32" t="str">
        <f t="shared" si="181"/>
        <v>"atk":300,"hp":5000,"undpspro":100,"pvpdpspro":50,"pvpundpspro":50,"dpspro":100</v>
      </c>
      <c r="L2751" s="20" t="str">
        <f>IF(B2751&gt;=50,VLOOKUP(A2751,英雄数据表!A:L,11,FALSE),IF(B2751&gt;=25,VLOOKUP(A2751,英雄数据表!A:L,7,0),""))</f>
        <v>"2402602004"</v>
      </c>
      <c r="M2751" s="20" t="str">
        <f>IFERROR(VLOOKUP(B2751,属性中转表!$K$2:$O$21,5,FALSE),"")</f>
        <v/>
      </c>
      <c r="N2751" s="20" t="str">
        <f>IF(B2751=25,VLOOKUP(A2751,英雄数据表!A:L,8,FALSE),IF(B2751=50,VLOOKUP(A2751,英雄数据表!A:L,12,0),""))</f>
        <v>战斗开始时每有一名己方奥术英雄，自己本场战斗伤害增加5%（最高增加30%）</v>
      </c>
    </row>
    <row r="2752" spans="1:14" x14ac:dyDescent="0.3">
      <c r="A2752" s="20">
        <v>24026</v>
      </c>
      <c r="B2752" s="21">
        <f t="shared" si="182"/>
        <v>51</v>
      </c>
      <c r="C2752" s="21">
        <v>5</v>
      </c>
      <c r="D2752" s="21">
        <f>VLOOKUP(A2752,英雄数据表!A:D,4,0)</f>
        <v>2</v>
      </c>
      <c r="E2752" s="20" t="str">
        <f>VLOOKUP(A2752,英雄数据表!A:C,3,0)</f>
        <v>虚空贵冠</v>
      </c>
      <c r="F2752" s="20">
        <f t="shared" si="183"/>
        <v>24026</v>
      </c>
      <c r="G2752" s="20">
        <f t="shared" si="184"/>
        <v>24026</v>
      </c>
      <c r="H2752" s="21" t="str">
        <f>VLOOKUP(B2752,属性中转表!A:F,6,FALSE)</f>
        <v>"hp":189000,"atk":5250</v>
      </c>
      <c r="I2752" s="20" t="str">
        <f>IF(VLOOKUP(B2752,属性中转表!A:G,7,FALSE)=0,"",VLOOKUP(VLOOKUP(B2752,属性中转表!A:G,7,FALSE),属性中转表!$K$2:$P$21,6,0))&amp;IF(VLOOKUP(B2752,属性中转表!A:G,7,FALSE)&gt;=50,VLOOKUP(A2752,英雄数据表!A:K,9,0),IF(VLOOKUP(B2752,属性中转表!A:G,7,FALSE)&gt;=25,VLOOKUP(A2752,英雄数据表!A:K,5,0),""))</f>
        <v>"atk":300,"hp":5000,"undpspro":100,"pvpdpspro":50,"pvpundpspro":50</v>
      </c>
      <c r="J2752" s="20" t="str">
        <f>IF(I2752="","",属性中转表!$I$1&amp;(IF(VLOOKUP(B2752,属性中转表!A:G,7,FALSE)=0,0,VLOOKUP(VLOOKUP(B2752,属性中转表!A:G,7,FALSE),属性中转表!$K$2:$P$21,4,0)))+IFERROR(VLOOKUP(A2752,英雄数据表!A:K,IF(武魂!B2752&gt;=50,10,IF(武魂!B2752&gt;=25,6)),0),0))</f>
        <v>,"dpspro":100</v>
      </c>
      <c r="K2752" s="32" t="str">
        <f t="shared" si="181"/>
        <v>"atk":300,"hp":5000,"undpspro":100,"pvpdpspro":50,"pvpundpspro":50,"dpspro":100</v>
      </c>
      <c r="L2752" s="20" t="str">
        <f>IF(B2752&gt;=50,VLOOKUP(A2752,英雄数据表!A:L,11,FALSE),IF(B2752&gt;=25,VLOOKUP(A2752,英雄数据表!A:L,7,0),""))</f>
        <v>"2402602004"</v>
      </c>
      <c r="M2752" s="20" t="str">
        <f>IFERROR(VLOOKUP(B2752,属性中转表!$K$2:$O$21,5,FALSE),"")</f>
        <v/>
      </c>
      <c r="N2752" s="20" t="str">
        <f>IF(B2752=25,VLOOKUP(A2752,英雄数据表!A:L,8,FALSE),IF(B2752=50,VLOOKUP(A2752,英雄数据表!A:L,12,0),""))</f>
        <v/>
      </c>
    </row>
    <row r="2753" spans="1:14" x14ac:dyDescent="0.3">
      <c r="A2753" s="20">
        <v>24026</v>
      </c>
      <c r="B2753" s="21">
        <f t="shared" si="182"/>
        <v>52</v>
      </c>
      <c r="C2753" s="21">
        <v>5</v>
      </c>
      <c r="D2753" s="21">
        <f>VLOOKUP(A2753,英雄数据表!A:D,4,0)</f>
        <v>2</v>
      </c>
      <c r="E2753" s="20" t="str">
        <f>VLOOKUP(A2753,英雄数据表!A:C,3,0)</f>
        <v>虚空贵冠</v>
      </c>
      <c r="F2753" s="20">
        <f t="shared" si="183"/>
        <v>24026</v>
      </c>
      <c r="G2753" s="20">
        <f t="shared" si="184"/>
        <v>24026</v>
      </c>
      <c r="H2753" s="21" t="str">
        <f>VLOOKUP(B2753,属性中转表!A:F,6,FALSE)</f>
        <v>"hp":194400,"atk":5400</v>
      </c>
      <c r="I2753" s="20" t="str">
        <f>IF(VLOOKUP(B2753,属性中转表!A:G,7,FALSE)=0,"",VLOOKUP(VLOOKUP(B2753,属性中转表!A:G,7,FALSE),属性中转表!$K$2:$P$21,6,0))&amp;IF(VLOOKUP(B2753,属性中转表!A:G,7,FALSE)&gt;=50,VLOOKUP(A2753,英雄数据表!A:K,9,0),IF(VLOOKUP(B2753,属性中转表!A:G,7,FALSE)&gt;=25,VLOOKUP(A2753,英雄数据表!A:K,5,0),""))</f>
        <v>"atk":300,"hp":5000,"undpspro":100,"pvpdpspro":50,"pvpundpspro":50</v>
      </c>
      <c r="J2753" s="20" t="str">
        <f>IF(I2753="","",属性中转表!$I$1&amp;(IF(VLOOKUP(B2753,属性中转表!A:G,7,FALSE)=0,0,VLOOKUP(VLOOKUP(B2753,属性中转表!A:G,7,FALSE),属性中转表!$K$2:$P$21,4,0)))+IFERROR(VLOOKUP(A2753,英雄数据表!A:K,IF(武魂!B2753&gt;=50,10,IF(武魂!B2753&gt;=25,6)),0),0))</f>
        <v>,"dpspro":100</v>
      </c>
      <c r="K2753" s="32" t="str">
        <f t="shared" si="181"/>
        <v>"atk":300,"hp":5000,"undpspro":100,"pvpdpspro":50,"pvpundpspro":50,"dpspro":100</v>
      </c>
      <c r="L2753" s="20" t="str">
        <f>IF(B2753&gt;=50,VLOOKUP(A2753,英雄数据表!A:L,11,FALSE),IF(B2753&gt;=25,VLOOKUP(A2753,英雄数据表!A:L,7,0),""))</f>
        <v>"2402602004"</v>
      </c>
      <c r="M2753" s="20" t="str">
        <f>IFERROR(VLOOKUP(B2753,属性中转表!$K$2:$O$21,5,FALSE),"")</f>
        <v/>
      </c>
      <c r="N2753" s="20" t="str">
        <f>IF(B2753=25,VLOOKUP(A2753,英雄数据表!A:L,8,FALSE),IF(B2753=50,VLOOKUP(A2753,英雄数据表!A:L,12,0),""))</f>
        <v/>
      </c>
    </row>
    <row r="2754" spans="1:14" x14ac:dyDescent="0.3">
      <c r="A2754" s="20">
        <v>24026</v>
      </c>
      <c r="B2754" s="21">
        <f t="shared" si="182"/>
        <v>53</v>
      </c>
      <c r="C2754" s="21">
        <v>5</v>
      </c>
      <c r="D2754" s="21">
        <f>VLOOKUP(A2754,英雄数据表!A:D,4,0)</f>
        <v>2</v>
      </c>
      <c r="E2754" s="20" t="str">
        <f>VLOOKUP(A2754,英雄数据表!A:C,3,0)</f>
        <v>虚空贵冠</v>
      </c>
      <c r="F2754" s="20">
        <f t="shared" si="183"/>
        <v>24026</v>
      </c>
      <c r="G2754" s="20">
        <f t="shared" si="184"/>
        <v>24026</v>
      </c>
      <c r="H2754" s="21" t="str">
        <f>VLOOKUP(B2754,属性中转表!A:F,6,FALSE)</f>
        <v>"hp":199800,"atk":5550</v>
      </c>
      <c r="I2754" s="20" t="str">
        <f>IF(VLOOKUP(B2754,属性中转表!A:G,7,FALSE)=0,"",VLOOKUP(VLOOKUP(B2754,属性中转表!A:G,7,FALSE),属性中转表!$K$2:$P$21,6,0))&amp;IF(VLOOKUP(B2754,属性中转表!A:G,7,FALSE)&gt;=50,VLOOKUP(A2754,英雄数据表!A:K,9,0),IF(VLOOKUP(B2754,属性中转表!A:G,7,FALSE)&gt;=25,VLOOKUP(A2754,英雄数据表!A:K,5,0),""))</f>
        <v>"atk":300,"hp":5000,"undpspro":100,"pvpdpspro":50,"pvpundpspro":50</v>
      </c>
      <c r="J2754" s="20" t="str">
        <f>IF(I2754="","",属性中转表!$I$1&amp;(IF(VLOOKUP(B2754,属性中转表!A:G,7,FALSE)=0,0,VLOOKUP(VLOOKUP(B2754,属性中转表!A:G,7,FALSE),属性中转表!$K$2:$P$21,4,0)))+IFERROR(VLOOKUP(A2754,英雄数据表!A:K,IF(武魂!B2754&gt;=50,10,IF(武魂!B2754&gt;=25,6)),0),0))</f>
        <v>,"dpspro":100</v>
      </c>
      <c r="K2754" s="32" t="str">
        <f t="shared" si="181"/>
        <v>"atk":300,"hp":5000,"undpspro":100,"pvpdpspro":50,"pvpundpspro":50,"dpspro":100</v>
      </c>
      <c r="L2754" s="20" t="str">
        <f>IF(B2754&gt;=50,VLOOKUP(A2754,英雄数据表!A:L,11,FALSE),IF(B2754&gt;=25,VLOOKUP(A2754,英雄数据表!A:L,7,0),""))</f>
        <v>"2402602004"</v>
      </c>
      <c r="M2754" s="20" t="str">
        <f>IFERROR(VLOOKUP(B2754,属性中转表!$K$2:$O$21,5,FALSE),"")</f>
        <v/>
      </c>
      <c r="N2754" s="20" t="str">
        <f>IF(B2754=25,VLOOKUP(A2754,英雄数据表!A:L,8,FALSE),IF(B2754=50,VLOOKUP(A2754,英雄数据表!A:L,12,0),""))</f>
        <v/>
      </c>
    </row>
    <row r="2755" spans="1:14" x14ac:dyDescent="0.3">
      <c r="A2755" s="20">
        <v>24026</v>
      </c>
      <c r="B2755" s="21">
        <f t="shared" si="182"/>
        <v>54</v>
      </c>
      <c r="C2755" s="21">
        <v>5</v>
      </c>
      <c r="D2755" s="21">
        <f>VLOOKUP(A2755,英雄数据表!A:D,4,0)</f>
        <v>2</v>
      </c>
      <c r="E2755" s="20" t="str">
        <f>VLOOKUP(A2755,英雄数据表!A:C,3,0)</f>
        <v>虚空贵冠</v>
      </c>
      <c r="F2755" s="20">
        <f t="shared" si="183"/>
        <v>24026</v>
      </c>
      <c r="G2755" s="20">
        <f t="shared" si="184"/>
        <v>24026</v>
      </c>
      <c r="H2755" s="21" t="str">
        <f>VLOOKUP(B2755,属性中转表!A:F,6,FALSE)</f>
        <v>"hp":205200,"atk":5700</v>
      </c>
      <c r="I2755" s="20" t="str">
        <f>IF(VLOOKUP(B2755,属性中转表!A:G,7,FALSE)=0,"",VLOOKUP(VLOOKUP(B2755,属性中转表!A:G,7,FALSE),属性中转表!$K$2:$P$21,6,0))&amp;IF(VLOOKUP(B2755,属性中转表!A:G,7,FALSE)&gt;=50,VLOOKUP(A2755,英雄数据表!A:K,9,0),IF(VLOOKUP(B2755,属性中转表!A:G,7,FALSE)&gt;=25,VLOOKUP(A2755,英雄数据表!A:K,5,0),""))</f>
        <v>"atk":300,"hp":5000,"undpspro":100,"pvpdpspro":50,"pvpundpspro":50</v>
      </c>
      <c r="J2755" s="20" t="str">
        <f>IF(I2755="","",属性中转表!$I$1&amp;(IF(VLOOKUP(B2755,属性中转表!A:G,7,FALSE)=0,0,VLOOKUP(VLOOKUP(B2755,属性中转表!A:G,7,FALSE),属性中转表!$K$2:$P$21,4,0)))+IFERROR(VLOOKUP(A2755,英雄数据表!A:K,IF(武魂!B2755&gt;=50,10,IF(武魂!B2755&gt;=25,6)),0),0))</f>
        <v>,"dpspro":100</v>
      </c>
      <c r="K2755" s="32" t="str">
        <f t="shared" si="181"/>
        <v>"atk":300,"hp":5000,"undpspro":100,"pvpdpspro":50,"pvpundpspro":50,"dpspro":100</v>
      </c>
      <c r="L2755" s="20" t="str">
        <f>IF(B2755&gt;=50,VLOOKUP(A2755,英雄数据表!A:L,11,FALSE),IF(B2755&gt;=25,VLOOKUP(A2755,英雄数据表!A:L,7,0),""))</f>
        <v>"2402602004"</v>
      </c>
      <c r="M2755" s="20" t="str">
        <f>IFERROR(VLOOKUP(B2755,属性中转表!$K$2:$O$21,5,FALSE),"")</f>
        <v/>
      </c>
      <c r="N2755" s="20" t="str">
        <f>IF(B2755=25,VLOOKUP(A2755,英雄数据表!A:L,8,FALSE),IF(B2755=50,VLOOKUP(A2755,英雄数据表!A:L,12,0),""))</f>
        <v/>
      </c>
    </row>
    <row r="2756" spans="1:14" x14ac:dyDescent="0.3">
      <c r="A2756" s="20">
        <v>24026</v>
      </c>
      <c r="B2756" s="21">
        <f t="shared" si="182"/>
        <v>55</v>
      </c>
      <c r="C2756" s="21">
        <v>5</v>
      </c>
      <c r="D2756" s="21">
        <f>VLOOKUP(A2756,英雄数据表!A:D,4,0)</f>
        <v>2</v>
      </c>
      <c r="E2756" s="20" t="str">
        <f>VLOOKUP(A2756,英雄数据表!A:C,3,0)</f>
        <v>虚空贵冠</v>
      </c>
      <c r="F2756" s="20">
        <f t="shared" si="183"/>
        <v>24026</v>
      </c>
      <c r="G2756" s="20">
        <f t="shared" si="184"/>
        <v>24026</v>
      </c>
      <c r="H2756" s="21" t="str">
        <f>VLOOKUP(B2756,属性中转表!A:F,6,FALSE)</f>
        <v>"hp":210600,"atk":5850</v>
      </c>
      <c r="I2756" s="20" t="str">
        <f>IF(VLOOKUP(B2756,属性中转表!A:G,7,FALSE)=0,"",VLOOKUP(VLOOKUP(B2756,属性中转表!A:G,7,FALSE),属性中转表!$K$2:$P$21,6,0))&amp;IF(VLOOKUP(B2756,属性中转表!A:G,7,FALSE)&gt;=50,VLOOKUP(A2756,英雄数据表!A:K,9,0),IF(VLOOKUP(B2756,属性中转表!A:G,7,FALSE)&gt;=25,VLOOKUP(A2756,英雄数据表!A:K,5,0),""))</f>
        <v>"atk":300,"hp":5000,"undpspro":150,"pvpdpspro":50,"pvpundpspro":50</v>
      </c>
      <c r="J2756" s="20" t="str">
        <f>IF(I2756="","",属性中转表!$I$1&amp;(IF(VLOOKUP(B2756,属性中转表!A:G,7,FALSE)=0,0,VLOOKUP(VLOOKUP(B2756,属性中转表!A:G,7,FALSE),属性中转表!$K$2:$P$21,4,0)))+IFERROR(VLOOKUP(A2756,英雄数据表!A:K,IF(武魂!B2756&gt;=50,10,IF(武魂!B2756&gt;=25,6)),0),0))</f>
        <v>,"dpspro":100</v>
      </c>
      <c r="K2756" s="32" t="str">
        <f t="shared" si="181"/>
        <v>"atk":300,"hp":5000,"undpspro":150,"pvpdpspro":50,"pvpundpspro":50,"dpspro":100</v>
      </c>
      <c r="L2756" s="20" t="str">
        <f>IF(B2756&gt;=50,VLOOKUP(A2756,英雄数据表!A:L,11,FALSE),IF(B2756&gt;=25,VLOOKUP(A2756,英雄数据表!A:L,7,0),""))</f>
        <v>"2402602004"</v>
      </c>
      <c r="M2756" s="20" t="str">
        <f>IFERROR(VLOOKUP(B2756,属性中转表!$K$2:$O$21,5,FALSE),"")</f>
        <v>"undpspro":50</v>
      </c>
      <c r="N2756" s="20" t="str">
        <f>IF(B2756=25,VLOOKUP(A2756,英雄数据表!A:L,8,FALSE),IF(B2756=50,VLOOKUP(A2756,英雄数据表!A:L,12,0),""))</f>
        <v/>
      </c>
    </row>
    <row r="2757" spans="1:14" x14ac:dyDescent="0.3">
      <c r="A2757" s="20">
        <v>24026</v>
      </c>
      <c r="B2757" s="21">
        <f t="shared" si="182"/>
        <v>56</v>
      </c>
      <c r="C2757" s="21">
        <v>5</v>
      </c>
      <c r="D2757" s="21">
        <f>VLOOKUP(A2757,英雄数据表!A:D,4,0)</f>
        <v>2</v>
      </c>
      <c r="E2757" s="20" t="str">
        <f>VLOOKUP(A2757,英雄数据表!A:C,3,0)</f>
        <v>虚空贵冠</v>
      </c>
      <c r="F2757" s="20">
        <f t="shared" si="183"/>
        <v>24026</v>
      </c>
      <c r="G2757" s="20">
        <f t="shared" si="184"/>
        <v>24026</v>
      </c>
      <c r="H2757" s="21" t="str">
        <f>VLOOKUP(B2757,属性中转表!A:F,6,FALSE)</f>
        <v>"hp":216000,"atk":6000</v>
      </c>
      <c r="I2757" s="20" t="str">
        <f>IF(VLOOKUP(B2757,属性中转表!A:G,7,FALSE)=0,"",VLOOKUP(VLOOKUP(B2757,属性中转表!A:G,7,FALSE),属性中转表!$K$2:$P$21,6,0))&amp;IF(VLOOKUP(B2757,属性中转表!A:G,7,FALSE)&gt;=50,VLOOKUP(A2757,英雄数据表!A:K,9,0),IF(VLOOKUP(B2757,属性中转表!A:G,7,FALSE)&gt;=25,VLOOKUP(A2757,英雄数据表!A:K,5,0),""))</f>
        <v>"atk":300,"hp":5000,"undpspro":150,"pvpdpspro":50,"pvpundpspro":50</v>
      </c>
      <c r="J2757" s="20" t="str">
        <f>IF(I2757="","",属性中转表!$I$1&amp;(IF(VLOOKUP(B2757,属性中转表!A:G,7,FALSE)=0,0,VLOOKUP(VLOOKUP(B2757,属性中转表!A:G,7,FALSE),属性中转表!$K$2:$P$21,4,0)))+IFERROR(VLOOKUP(A2757,英雄数据表!A:K,IF(武魂!B2757&gt;=50,10,IF(武魂!B2757&gt;=25,6)),0),0))</f>
        <v>,"dpspro":100</v>
      </c>
      <c r="K2757" s="32" t="str">
        <f t="shared" si="181"/>
        <v>"atk":300,"hp":5000,"undpspro":150,"pvpdpspro":50,"pvpundpspro":50,"dpspro":100</v>
      </c>
      <c r="L2757" s="20" t="str">
        <f>IF(B2757&gt;=50,VLOOKUP(A2757,英雄数据表!A:L,11,FALSE),IF(B2757&gt;=25,VLOOKUP(A2757,英雄数据表!A:L,7,0),""))</f>
        <v>"2402602004"</v>
      </c>
      <c r="M2757" s="20" t="str">
        <f>IFERROR(VLOOKUP(B2757,属性中转表!$K$2:$O$21,5,FALSE),"")</f>
        <v/>
      </c>
      <c r="N2757" s="20" t="str">
        <f>IF(B2757=25,VLOOKUP(A2757,英雄数据表!A:L,8,FALSE),IF(B2757=50,VLOOKUP(A2757,英雄数据表!A:L,12,0),""))</f>
        <v/>
      </c>
    </row>
    <row r="2758" spans="1:14" x14ac:dyDescent="0.3">
      <c r="A2758" s="20">
        <v>24026</v>
      </c>
      <c r="B2758" s="21">
        <f t="shared" si="182"/>
        <v>57</v>
      </c>
      <c r="C2758" s="21">
        <v>5</v>
      </c>
      <c r="D2758" s="21">
        <f>VLOOKUP(A2758,英雄数据表!A:D,4,0)</f>
        <v>2</v>
      </c>
      <c r="E2758" s="20" t="str">
        <f>VLOOKUP(A2758,英雄数据表!A:C,3,0)</f>
        <v>虚空贵冠</v>
      </c>
      <c r="F2758" s="20">
        <f t="shared" si="183"/>
        <v>24026</v>
      </c>
      <c r="G2758" s="20">
        <f t="shared" si="184"/>
        <v>24026</v>
      </c>
      <c r="H2758" s="21" t="str">
        <f>VLOOKUP(B2758,属性中转表!A:F,6,FALSE)</f>
        <v>"hp":221400,"atk":6150</v>
      </c>
      <c r="I2758" s="20" t="str">
        <f>IF(VLOOKUP(B2758,属性中转表!A:G,7,FALSE)=0,"",VLOOKUP(VLOOKUP(B2758,属性中转表!A:G,7,FALSE),属性中转表!$K$2:$P$21,6,0))&amp;IF(VLOOKUP(B2758,属性中转表!A:G,7,FALSE)&gt;=50,VLOOKUP(A2758,英雄数据表!A:K,9,0),IF(VLOOKUP(B2758,属性中转表!A:G,7,FALSE)&gt;=25,VLOOKUP(A2758,英雄数据表!A:K,5,0),""))</f>
        <v>"atk":300,"hp":5000,"undpspro":150,"pvpdpspro":50,"pvpundpspro":50</v>
      </c>
      <c r="J2758" s="20" t="str">
        <f>IF(I2758="","",属性中转表!$I$1&amp;(IF(VLOOKUP(B2758,属性中转表!A:G,7,FALSE)=0,0,VLOOKUP(VLOOKUP(B2758,属性中转表!A:G,7,FALSE),属性中转表!$K$2:$P$21,4,0)))+IFERROR(VLOOKUP(A2758,英雄数据表!A:K,IF(武魂!B2758&gt;=50,10,IF(武魂!B2758&gt;=25,6)),0),0))</f>
        <v>,"dpspro":100</v>
      </c>
      <c r="K2758" s="32" t="str">
        <f t="shared" si="181"/>
        <v>"atk":300,"hp":5000,"undpspro":150,"pvpdpspro":50,"pvpundpspro":50,"dpspro":100</v>
      </c>
      <c r="L2758" s="20" t="str">
        <f>IF(B2758&gt;=50,VLOOKUP(A2758,英雄数据表!A:L,11,FALSE),IF(B2758&gt;=25,VLOOKUP(A2758,英雄数据表!A:L,7,0),""))</f>
        <v>"2402602004"</v>
      </c>
      <c r="M2758" s="20" t="str">
        <f>IFERROR(VLOOKUP(B2758,属性中转表!$K$2:$O$21,5,FALSE),"")</f>
        <v/>
      </c>
      <c r="N2758" s="20" t="str">
        <f>IF(B2758=25,VLOOKUP(A2758,英雄数据表!A:L,8,FALSE),IF(B2758=50,VLOOKUP(A2758,英雄数据表!A:L,12,0),""))</f>
        <v/>
      </c>
    </row>
    <row r="2759" spans="1:14" x14ac:dyDescent="0.3">
      <c r="A2759" s="20">
        <v>24026</v>
      </c>
      <c r="B2759" s="21">
        <f t="shared" si="182"/>
        <v>58</v>
      </c>
      <c r="C2759" s="21">
        <v>5</v>
      </c>
      <c r="D2759" s="21">
        <f>VLOOKUP(A2759,英雄数据表!A:D,4,0)</f>
        <v>2</v>
      </c>
      <c r="E2759" s="20" t="str">
        <f>VLOOKUP(A2759,英雄数据表!A:C,3,0)</f>
        <v>虚空贵冠</v>
      </c>
      <c r="F2759" s="20">
        <f t="shared" si="183"/>
        <v>24026</v>
      </c>
      <c r="G2759" s="20">
        <f t="shared" si="184"/>
        <v>24026</v>
      </c>
      <c r="H2759" s="21" t="str">
        <f>VLOOKUP(B2759,属性中转表!A:F,6,FALSE)</f>
        <v>"hp":226800,"atk":6300</v>
      </c>
      <c r="I2759" s="20" t="str">
        <f>IF(VLOOKUP(B2759,属性中转表!A:G,7,FALSE)=0,"",VLOOKUP(VLOOKUP(B2759,属性中转表!A:G,7,FALSE),属性中转表!$K$2:$P$21,6,0))&amp;IF(VLOOKUP(B2759,属性中转表!A:G,7,FALSE)&gt;=50,VLOOKUP(A2759,英雄数据表!A:K,9,0),IF(VLOOKUP(B2759,属性中转表!A:G,7,FALSE)&gt;=25,VLOOKUP(A2759,英雄数据表!A:K,5,0),""))</f>
        <v>"atk":300,"hp":5000,"undpspro":150,"pvpdpspro":50,"pvpundpspro":50</v>
      </c>
      <c r="J2759" s="20" t="str">
        <f>IF(I2759="","",属性中转表!$I$1&amp;(IF(VLOOKUP(B2759,属性中转表!A:G,7,FALSE)=0,0,VLOOKUP(VLOOKUP(B2759,属性中转表!A:G,7,FALSE),属性中转表!$K$2:$P$21,4,0)))+IFERROR(VLOOKUP(A2759,英雄数据表!A:K,IF(武魂!B2759&gt;=50,10,IF(武魂!B2759&gt;=25,6)),0),0))</f>
        <v>,"dpspro":100</v>
      </c>
      <c r="K2759" s="32" t="str">
        <f t="shared" si="181"/>
        <v>"atk":300,"hp":5000,"undpspro":150,"pvpdpspro":50,"pvpundpspro":50,"dpspro":100</v>
      </c>
      <c r="L2759" s="20" t="str">
        <f>IF(B2759&gt;=50,VLOOKUP(A2759,英雄数据表!A:L,11,FALSE),IF(B2759&gt;=25,VLOOKUP(A2759,英雄数据表!A:L,7,0),""))</f>
        <v>"2402602004"</v>
      </c>
      <c r="M2759" s="20" t="str">
        <f>IFERROR(VLOOKUP(B2759,属性中转表!$K$2:$O$21,5,FALSE),"")</f>
        <v/>
      </c>
      <c r="N2759" s="20" t="str">
        <f>IF(B2759=25,VLOOKUP(A2759,英雄数据表!A:L,8,FALSE),IF(B2759=50,VLOOKUP(A2759,英雄数据表!A:L,12,0),""))</f>
        <v/>
      </c>
    </row>
    <row r="2760" spans="1:14" x14ac:dyDescent="0.3">
      <c r="A2760" s="20">
        <v>24026</v>
      </c>
      <c r="B2760" s="21">
        <f t="shared" si="182"/>
        <v>59</v>
      </c>
      <c r="C2760" s="21">
        <v>5</v>
      </c>
      <c r="D2760" s="21">
        <f>VLOOKUP(A2760,英雄数据表!A:D,4,0)</f>
        <v>2</v>
      </c>
      <c r="E2760" s="20" t="str">
        <f>VLOOKUP(A2760,英雄数据表!A:C,3,0)</f>
        <v>虚空贵冠</v>
      </c>
      <c r="F2760" s="20">
        <f t="shared" si="183"/>
        <v>24026</v>
      </c>
      <c r="G2760" s="20">
        <f t="shared" si="184"/>
        <v>24026</v>
      </c>
      <c r="H2760" s="21" t="str">
        <f>VLOOKUP(B2760,属性中转表!A:F,6,FALSE)</f>
        <v>"hp":232200,"atk":6450</v>
      </c>
      <c r="I2760" s="20" t="str">
        <f>IF(VLOOKUP(B2760,属性中转表!A:G,7,FALSE)=0,"",VLOOKUP(VLOOKUP(B2760,属性中转表!A:G,7,FALSE),属性中转表!$K$2:$P$21,6,0))&amp;IF(VLOOKUP(B2760,属性中转表!A:G,7,FALSE)&gt;=50,VLOOKUP(A2760,英雄数据表!A:K,9,0),IF(VLOOKUP(B2760,属性中转表!A:G,7,FALSE)&gt;=25,VLOOKUP(A2760,英雄数据表!A:K,5,0),""))</f>
        <v>"atk":300,"hp":5000,"undpspro":150,"pvpdpspro":50,"pvpundpspro":50</v>
      </c>
      <c r="J2760" s="20" t="str">
        <f>IF(I2760="","",属性中转表!$I$1&amp;(IF(VLOOKUP(B2760,属性中转表!A:G,7,FALSE)=0,0,VLOOKUP(VLOOKUP(B2760,属性中转表!A:G,7,FALSE),属性中转表!$K$2:$P$21,4,0)))+IFERROR(VLOOKUP(A2760,英雄数据表!A:K,IF(武魂!B2760&gt;=50,10,IF(武魂!B2760&gt;=25,6)),0),0))</f>
        <v>,"dpspro":100</v>
      </c>
      <c r="K2760" s="32" t="str">
        <f t="shared" si="181"/>
        <v>"atk":300,"hp":5000,"undpspro":150,"pvpdpspro":50,"pvpundpspro":50,"dpspro":100</v>
      </c>
      <c r="L2760" s="20" t="str">
        <f>IF(B2760&gt;=50,VLOOKUP(A2760,英雄数据表!A:L,11,FALSE),IF(B2760&gt;=25,VLOOKUP(A2760,英雄数据表!A:L,7,0),""))</f>
        <v>"2402602004"</v>
      </c>
      <c r="M2760" s="20" t="str">
        <f>IFERROR(VLOOKUP(B2760,属性中转表!$K$2:$O$21,5,FALSE),"")</f>
        <v/>
      </c>
      <c r="N2760" s="20" t="str">
        <f>IF(B2760=25,VLOOKUP(A2760,英雄数据表!A:L,8,FALSE),IF(B2760=50,VLOOKUP(A2760,英雄数据表!A:L,12,0),""))</f>
        <v/>
      </c>
    </row>
    <row r="2761" spans="1:14" x14ac:dyDescent="0.3">
      <c r="A2761" s="20">
        <v>24026</v>
      </c>
      <c r="B2761" s="21">
        <f t="shared" si="182"/>
        <v>60</v>
      </c>
      <c r="C2761" s="21">
        <v>5</v>
      </c>
      <c r="D2761" s="21">
        <f>VLOOKUP(A2761,英雄数据表!A:D,4,0)</f>
        <v>2</v>
      </c>
      <c r="E2761" s="20" t="str">
        <f>VLOOKUP(A2761,英雄数据表!A:C,3,0)</f>
        <v>虚空贵冠</v>
      </c>
      <c r="F2761" s="20">
        <f t="shared" si="183"/>
        <v>24026</v>
      </c>
      <c r="G2761" s="20">
        <f t="shared" si="184"/>
        <v>24026</v>
      </c>
      <c r="H2761" s="21" t="str">
        <f>VLOOKUP(B2761,属性中转表!A:F,6,FALSE)</f>
        <v>"hp":237600,"atk":6600</v>
      </c>
      <c r="I2761" s="20" t="str">
        <f>IF(VLOOKUP(B2761,属性中转表!A:G,7,FALSE)=0,"",VLOOKUP(VLOOKUP(B2761,属性中转表!A:G,7,FALSE),属性中转表!$K$2:$P$21,6,0))&amp;IF(VLOOKUP(B2761,属性中转表!A:G,7,FALSE)&gt;=50,VLOOKUP(A2761,英雄数据表!A:K,9,0),IF(VLOOKUP(B2761,属性中转表!A:G,7,FALSE)&gt;=25,VLOOKUP(A2761,英雄数据表!A:K,5,0),""))</f>
        <v>"atk":300,"hp":5000,"undpspro":150,"pvpdpspro":50,"pvpundpspro":50</v>
      </c>
      <c r="J2761" s="20" t="str">
        <f>IF(I2761="","",属性中转表!$I$1&amp;(IF(VLOOKUP(B2761,属性中转表!A:G,7,FALSE)=0,0,VLOOKUP(VLOOKUP(B2761,属性中转表!A:G,7,FALSE),属性中转表!$K$2:$P$21,4,0)))+IFERROR(VLOOKUP(A2761,英雄数据表!A:K,IF(武魂!B2761&gt;=50,10,IF(武魂!B2761&gt;=25,6)),0),0))</f>
        <v>,"dpspro":150</v>
      </c>
      <c r="K2761" s="32" t="str">
        <f t="shared" si="181"/>
        <v>"atk":300,"hp":5000,"undpspro":150,"pvpdpspro":50,"pvpundpspro":50,"dpspro":150</v>
      </c>
      <c r="L2761" s="20" t="str">
        <f>IF(B2761&gt;=50,VLOOKUP(A2761,英雄数据表!A:L,11,FALSE),IF(B2761&gt;=25,VLOOKUP(A2761,英雄数据表!A:L,7,0),""))</f>
        <v>"2402602004"</v>
      </c>
      <c r="M2761" s="20" t="str">
        <f>IFERROR(VLOOKUP(B2761,属性中转表!$K$2:$O$21,5,FALSE),"")</f>
        <v>"dpspro":50</v>
      </c>
      <c r="N2761" s="20" t="str">
        <f>IF(B2761=25,VLOOKUP(A2761,英雄数据表!A:L,8,FALSE),IF(B2761=50,VLOOKUP(A2761,英雄数据表!A:L,12,0),""))</f>
        <v/>
      </c>
    </row>
    <row r="2762" spans="1:14" x14ac:dyDescent="0.3">
      <c r="A2762" s="20">
        <v>24026</v>
      </c>
      <c r="B2762" s="21">
        <f t="shared" si="182"/>
        <v>61</v>
      </c>
      <c r="C2762" s="21">
        <v>5</v>
      </c>
      <c r="D2762" s="21">
        <f>VLOOKUP(A2762,英雄数据表!A:D,4,0)</f>
        <v>2</v>
      </c>
      <c r="E2762" s="20" t="str">
        <f>VLOOKUP(A2762,英雄数据表!A:C,3,0)</f>
        <v>虚空贵冠</v>
      </c>
      <c r="F2762" s="20">
        <f t="shared" si="183"/>
        <v>24026</v>
      </c>
      <c r="G2762" s="20">
        <f t="shared" si="184"/>
        <v>24026</v>
      </c>
      <c r="H2762" s="21" t="str">
        <f>VLOOKUP(B2762,属性中转表!A:F,6,FALSE)</f>
        <v>"hp":243000,"atk":6750</v>
      </c>
      <c r="I2762" s="20" t="str">
        <f>IF(VLOOKUP(B2762,属性中转表!A:G,7,FALSE)=0,"",VLOOKUP(VLOOKUP(B2762,属性中转表!A:G,7,FALSE),属性中转表!$K$2:$P$21,6,0))&amp;IF(VLOOKUP(B2762,属性中转表!A:G,7,FALSE)&gt;=50,VLOOKUP(A2762,英雄数据表!A:K,9,0),IF(VLOOKUP(B2762,属性中转表!A:G,7,FALSE)&gt;=25,VLOOKUP(A2762,英雄数据表!A:K,5,0),""))</f>
        <v>"atk":300,"hp":5000,"undpspro":150,"pvpdpspro":50,"pvpundpspro":50</v>
      </c>
      <c r="J2762" s="20" t="str">
        <f>IF(I2762="","",属性中转表!$I$1&amp;(IF(VLOOKUP(B2762,属性中转表!A:G,7,FALSE)=0,0,VLOOKUP(VLOOKUP(B2762,属性中转表!A:G,7,FALSE),属性中转表!$K$2:$P$21,4,0)))+IFERROR(VLOOKUP(A2762,英雄数据表!A:K,IF(武魂!B2762&gt;=50,10,IF(武魂!B2762&gt;=25,6)),0),0))</f>
        <v>,"dpspro":150</v>
      </c>
      <c r="K2762" s="32" t="str">
        <f t="shared" si="181"/>
        <v>"atk":300,"hp":5000,"undpspro":150,"pvpdpspro":50,"pvpundpspro":50,"dpspro":150</v>
      </c>
      <c r="L2762" s="20" t="str">
        <f>IF(B2762&gt;=50,VLOOKUP(A2762,英雄数据表!A:L,11,FALSE),IF(B2762&gt;=25,VLOOKUP(A2762,英雄数据表!A:L,7,0),""))</f>
        <v>"2402602004"</v>
      </c>
      <c r="M2762" s="20" t="str">
        <f>IFERROR(VLOOKUP(B2762,属性中转表!$K$2:$O$21,5,FALSE),"")</f>
        <v/>
      </c>
      <c r="N2762" s="20" t="str">
        <f>IF(B2762=25,VLOOKUP(A2762,英雄数据表!A:L,8,FALSE),IF(B2762=50,VLOOKUP(A2762,英雄数据表!A:L,12,0),""))</f>
        <v/>
      </c>
    </row>
    <row r="2763" spans="1:14" x14ac:dyDescent="0.3">
      <c r="A2763" s="20">
        <v>24026</v>
      </c>
      <c r="B2763" s="21">
        <f t="shared" si="182"/>
        <v>62</v>
      </c>
      <c r="C2763" s="21">
        <v>5</v>
      </c>
      <c r="D2763" s="21">
        <f>VLOOKUP(A2763,英雄数据表!A:D,4,0)</f>
        <v>2</v>
      </c>
      <c r="E2763" s="20" t="str">
        <f>VLOOKUP(A2763,英雄数据表!A:C,3,0)</f>
        <v>虚空贵冠</v>
      </c>
      <c r="F2763" s="20">
        <f t="shared" si="183"/>
        <v>24026</v>
      </c>
      <c r="G2763" s="20">
        <f t="shared" si="184"/>
        <v>24026</v>
      </c>
      <c r="H2763" s="21" t="str">
        <f>VLOOKUP(B2763,属性中转表!A:F,6,FALSE)</f>
        <v>"hp":248400,"atk":6900</v>
      </c>
      <c r="I2763" s="20" t="str">
        <f>IF(VLOOKUP(B2763,属性中转表!A:G,7,FALSE)=0,"",VLOOKUP(VLOOKUP(B2763,属性中转表!A:G,7,FALSE),属性中转表!$K$2:$P$21,6,0))&amp;IF(VLOOKUP(B2763,属性中转表!A:G,7,FALSE)&gt;=50,VLOOKUP(A2763,英雄数据表!A:K,9,0),IF(VLOOKUP(B2763,属性中转表!A:G,7,FALSE)&gt;=25,VLOOKUP(A2763,英雄数据表!A:K,5,0),""))</f>
        <v>"atk":300,"hp":5000,"undpspro":150,"pvpdpspro":50,"pvpundpspro":50</v>
      </c>
      <c r="J2763" s="20" t="str">
        <f>IF(I2763="","",属性中转表!$I$1&amp;(IF(VLOOKUP(B2763,属性中转表!A:G,7,FALSE)=0,0,VLOOKUP(VLOOKUP(B2763,属性中转表!A:G,7,FALSE),属性中转表!$K$2:$P$21,4,0)))+IFERROR(VLOOKUP(A2763,英雄数据表!A:K,IF(武魂!B2763&gt;=50,10,IF(武魂!B2763&gt;=25,6)),0),0))</f>
        <v>,"dpspro":150</v>
      </c>
      <c r="K2763" s="32" t="str">
        <f t="shared" si="181"/>
        <v>"atk":300,"hp":5000,"undpspro":150,"pvpdpspro":50,"pvpundpspro":50,"dpspro":150</v>
      </c>
      <c r="L2763" s="20" t="str">
        <f>IF(B2763&gt;=50,VLOOKUP(A2763,英雄数据表!A:L,11,FALSE),IF(B2763&gt;=25,VLOOKUP(A2763,英雄数据表!A:L,7,0),""))</f>
        <v>"2402602004"</v>
      </c>
      <c r="M2763" s="20" t="str">
        <f>IFERROR(VLOOKUP(B2763,属性中转表!$K$2:$O$21,5,FALSE),"")</f>
        <v/>
      </c>
      <c r="N2763" s="20" t="str">
        <f>IF(B2763=25,VLOOKUP(A2763,英雄数据表!A:L,8,FALSE),IF(B2763=50,VLOOKUP(A2763,英雄数据表!A:L,12,0),""))</f>
        <v/>
      </c>
    </row>
    <row r="2764" spans="1:14" x14ac:dyDescent="0.3">
      <c r="A2764" s="20">
        <v>24026</v>
      </c>
      <c r="B2764" s="21">
        <f t="shared" si="182"/>
        <v>63</v>
      </c>
      <c r="C2764" s="21">
        <v>5</v>
      </c>
      <c r="D2764" s="21">
        <f>VLOOKUP(A2764,英雄数据表!A:D,4,0)</f>
        <v>2</v>
      </c>
      <c r="E2764" s="20" t="str">
        <f>VLOOKUP(A2764,英雄数据表!A:C,3,0)</f>
        <v>虚空贵冠</v>
      </c>
      <c r="F2764" s="20">
        <f t="shared" si="183"/>
        <v>24026</v>
      </c>
      <c r="G2764" s="20">
        <f t="shared" si="184"/>
        <v>24026</v>
      </c>
      <c r="H2764" s="21" t="str">
        <f>VLOOKUP(B2764,属性中转表!A:F,6,FALSE)</f>
        <v>"hp":253800,"atk":7050</v>
      </c>
      <c r="I2764" s="20" t="str">
        <f>IF(VLOOKUP(B2764,属性中转表!A:G,7,FALSE)=0,"",VLOOKUP(VLOOKUP(B2764,属性中转表!A:G,7,FALSE),属性中转表!$K$2:$P$21,6,0))&amp;IF(VLOOKUP(B2764,属性中转表!A:G,7,FALSE)&gt;=50,VLOOKUP(A2764,英雄数据表!A:K,9,0),IF(VLOOKUP(B2764,属性中转表!A:G,7,FALSE)&gt;=25,VLOOKUP(A2764,英雄数据表!A:K,5,0),""))</f>
        <v>"atk":300,"hp":5000,"undpspro":150,"pvpdpspro":50,"pvpundpspro":50</v>
      </c>
      <c r="J2764" s="20" t="str">
        <f>IF(I2764="","",属性中转表!$I$1&amp;(IF(VLOOKUP(B2764,属性中转表!A:G,7,FALSE)=0,0,VLOOKUP(VLOOKUP(B2764,属性中转表!A:G,7,FALSE),属性中转表!$K$2:$P$21,4,0)))+IFERROR(VLOOKUP(A2764,英雄数据表!A:K,IF(武魂!B2764&gt;=50,10,IF(武魂!B2764&gt;=25,6)),0),0))</f>
        <v>,"dpspro":150</v>
      </c>
      <c r="K2764" s="32" t="str">
        <f t="shared" si="181"/>
        <v>"atk":300,"hp":5000,"undpspro":150,"pvpdpspro":50,"pvpundpspro":50,"dpspro":150</v>
      </c>
      <c r="L2764" s="20" t="str">
        <f>IF(B2764&gt;=50,VLOOKUP(A2764,英雄数据表!A:L,11,FALSE),IF(B2764&gt;=25,VLOOKUP(A2764,英雄数据表!A:L,7,0),""))</f>
        <v>"2402602004"</v>
      </c>
      <c r="M2764" s="20" t="str">
        <f>IFERROR(VLOOKUP(B2764,属性中转表!$K$2:$O$21,5,FALSE),"")</f>
        <v/>
      </c>
      <c r="N2764" s="20" t="str">
        <f>IF(B2764=25,VLOOKUP(A2764,英雄数据表!A:L,8,FALSE),IF(B2764=50,VLOOKUP(A2764,英雄数据表!A:L,12,0),""))</f>
        <v/>
      </c>
    </row>
    <row r="2765" spans="1:14" x14ac:dyDescent="0.3">
      <c r="A2765" s="20">
        <v>24026</v>
      </c>
      <c r="B2765" s="21">
        <f t="shared" si="182"/>
        <v>64</v>
      </c>
      <c r="C2765" s="21">
        <v>5</v>
      </c>
      <c r="D2765" s="21">
        <f>VLOOKUP(A2765,英雄数据表!A:D,4,0)</f>
        <v>2</v>
      </c>
      <c r="E2765" s="20" t="str">
        <f>VLOOKUP(A2765,英雄数据表!A:C,3,0)</f>
        <v>虚空贵冠</v>
      </c>
      <c r="F2765" s="20">
        <f t="shared" si="183"/>
        <v>24026</v>
      </c>
      <c r="G2765" s="20">
        <f t="shared" si="184"/>
        <v>24026</v>
      </c>
      <c r="H2765" s="21" t="str">
        <f>VLOOKUP(B2765,属性中转表!A:F,6,FALSE)</f>
        <v>"hp":259200,"atk":7200</v>
      </c>
      <c r="I2765" s="20" t="str">
        <f>IF(VLOOKUP(B2765,属性中转表!A:G,7,FALSE)=0,"",VLOOKUP(VLOOKUP(B2765,属性中转表!A:G,7,FALSE),属性中转表!$K$2:$P$21,6,0))&amp;IF(VLOOKUP(B2765,属性中转表!A:G,7,FALSE)&gt;=50,VLOOKUP(A2765,英雄数据表!A:K,9,0),IF(VLOOKUP(B2765,属性中转表!A:G,7,FALSE)&gt;=25,VLOOKUP(A2765,英雄数据表!A:K,5,0),""))</f>
        <v>"atk":300,"hp":5000,"undpspro":150,"pvpdpspro":50,"pvpundpspro":50</v>
      </c>
      <c r="J2765" s="20" t="str">
        <f>IF(I2765="","",属性中转表!$I$1&amp;(IF(VLOOKUP(B2765,属性中转表!A:G,7,FALSE)=0,0,VLOOKUP(VLOOKUP(B2765,属性中转表!A:G,7,FALSE),属性中转表!$K$2:$P$21,4,0)))+IFERROR(VLOOKUP(A2765,英雄数据表!A:K,IF(武魂!B2765&gt;=50,10,IF(武魂!B2765&gt;=25,6)),0),0))</f>
        <v>,"dpspro":150</v>
      </c>
      <c r="K2765" s="32" t="str">
        <f t="shared" si="181"/>
        <v>"atk":300,"hp":5000,"undpspro":150,"pvpdpspro":50,"pvpundpspro":50,"dpspro":150</v>
      </c>
      <c r="L2765" s="20" t="str">
        <f>IF(B2765&gt;=50,VLOOKUP(A2765,英雄数据表!A:L,11,FALSE),IF(B2765&gt;=25,VLOOKUP(A2765,英雄数据表!A:L,7,0),""))</f>
        <v>"2402602004"</v>
      </c>
      <c r="M2765" s="20" t="str">
        <f>IFERROR(VLOOKUP(B2765,属性中转表!$K$2:$O$21,5,FALSE),"")</f>
        <v/>
      </c>
      <c r="N2765" s="20" t="str">
        <f>IF(B2765=25,VLOOKUP(A2765,英雄数据表!A:L,8,FALSE),IF(B2765=50,VLOOKUP(A2765,英雄数据表!A:L,12,0),""))</f>
        <v/>
      </c>
    </row>
    <row r="2766" spans="1:14" x14ac:dyDescent="0.3">
      <c r="A2766" s="20">
        <v>24026</v>
      </c>
      <c r="B2766" s="21">
        <f t="shared" ref="B2766:B2801" si="185">IF(A2766=A2765,B2765+1,1)</f>
        <v>65</v>
      </c>
      <c r="C2766" s="21">
        <v>5</v>
      </c>
      <c r="D2766" s="21">
        <f>VLOOKUP(A2766,英雄数据表!A:D,4,0)</f>
        <v>2</v>
      </c>
      <c r="E2766" s="20" t="str">
        <f>VLOOKUP(A2766,英雄数据表!A:C,3,0)</f>
        <v>虚空贵冠</v>
      </c>
      <c r="F2766" s="20">
        <f t="shared" ref="F2766:F2797" si="186">A2766</f>
        <v>24026</v>
      </c>
      <c r="G2766" s="20">
        <f t="shared" ref="G2766:G2797" si="187">A2766</f>
        <v>24026</v>
      </c>
      <c r="H2766" s="21" t="str">
        <f>VLOOKUP(B2766,属性中转表!A:F,6,FALSE)</f>
        <v>"hp":264600,"atk":7350</v>
      </c>
      <c r="I2766" s="20" t="str">
        <f>IF(VLOOKUP(B2766,属性中转表!A:G,7,FALSE)=0,"",VLOOKUP(VLOOKUP(B2766,属性中转表!A:G,7,FALSE),属性中转表!$K$2:$P$21,6,0))&amp;IF(VLOOKUP(B2766,属性中转表!A:G,7,FALSE)&gt;=50,VLOOKUP(A2766,英雄数据表!A:K,9,0),IF(VLOOKUP(B2766,属性中转表!A:G,7,FALSE)&gt;=25,VLOOKUP(A2766,英雄数据表!A:K,5,0),""))</f>
        <v>"atk":300,"hp":5000,"undpspro":150,"pvpdpspro":100,"pvpundpspro":50</v>
      </c>
      <c r="J2766" s="20" t="str">
        <f>IF(I2766="","",属性中转表!$I$1&amp;(IF(VLOOKUP(B2766,属性中转表!A:G,7,FALSE)=0,0,VLOOKUP(VLOOKUP(B2766,属性中转表!A:G,7,FALSE),属性中转表!$K$2:$P$21,4,0)))+IFERROR(VLOOKUP(A2766,英雄数据表!A:K,IF(武魂!B2766&gt;=50,10,IF(武魂!B2766&gt;=25,6)),0),0))</f>
        <v>,"dpspro":150</v>
      </c>
      <c r="K2766" s="32" t="str">
        <f t="shared" si="181"/>
        <v>"atk":300,"hp":5000,"undpspro":150,"pvpdpspro":100,"pvpundpspro":50,"dpspro":150</v>
      </c>
      <c r="L2766" s="20" t="str">
        <f>IF(B2766&gt;=50,VLOOKUP(A2766,英雄数据表!A:L,11,FALSE),IF(B2766&gt;=25,VLOOKUP(A2766,英雄数据表!A:L,7,0),""))</f>
        <v>"2402602004"</v>
      </c>
      <c r="M2766" s="20" t="str">
        <f>IFERROR(VLOOKUP(B2766,属性中转表!$K$2:$O$21,5,FALSE),"")</f>
        <v>"pvpdpspro":50</v>
      </c>
      <c r="N2766" s="20" t="str">
        <f>IF(B2766=25,VLOOKUP(A2766,英雄数据表!A:L,8,FALSE),IF(B2766=50,VLOOKUP(A2766,英雄数据表!A:L,12,0),""))</f>
        <v/>
      </c>
    </row>
    <row r="2767" spans="1:14" x14ac:dyDescent="0.3">
      <c r="A2767" s="20">
        <v>24026</v>
      </c>
      <c r="B2767" s="21">
        <f t="shared" si="185"/>
        <v>66</v>
      </c>
      <c r="C2767" s="21">
        <v>5</v>
      </c>
      <c r="D2767" s="21">
        <f>VLOOKUP(A2767,英雄数据表!A:D,4,0)</f>
        <v>2</v>
      </c>
      <c r="E2767" s="20" t="str">
        <f>VLOOKUP(A2767,英雄数据表!A:C,3,0)</f>
        <v>虚空贵冠</v>
      </c>
      <c r="F2767" s="20">
        <f t="shared" si="186"/>
        <v>24026</v>
      </c>
      <c r="G2767" s="20">
        <f t="shared" si="187"/>
        <v>24026</v>
      </c>
      <c r="H2767" s="21" t="str">
        <f>VLOOKUP(B2767,属性中转表!A:F,6,FALSE)</f>
        <v>"hp":270000,"atk":7500</v>
      </c>
      <c r="I2767" s="20" t="str">
        <f>IF(VLOOKUP(B2767,属性中转表!A:G,7,FALSE)=0,"",VLOOKUP(VLOOKUP(B2767,属性中转表!A:G,7,FALSE),属性中转表!$K$2:$P$21,6,0))&amp;IF(VLOOKUP(B2767,属性中转表!A:G,7,FALSE)&gt;=50,VLOOKUP(A2767,英雄数据表!A:K,9,0),IF(VLOOKUP(B2767,属性中转表!A:G,7,FALSE)&gt;=25,VLOOKUP(A2767,英雄数据表!A:K,5,0),""))</f>
        <v>"atk":300,"hp":5000,"undpspro":150,"pvpdpspro":100,"pvpundpspro":50</v>
      </c>
      <c r="J2767" s="20" t="str">
        <f>IF(I2767="","",属性中转表!$I$1&amp;(IF(VLOOKUP(B2767,属性中转表!A:G,7,FALSE)=0,0,VLOOKUP(VLOOKUP(B2767,属性中转表!A:G,7,FALSE),属性中转表!$K$2:$P$21,4,0)))+IFERROR(VLOOKUP(A2767,英雄数据表!A:K,IF(武魂!B2767&gt;=50,10,IF(武魂!B2767&gt;=25,6)),0),0))</f>
        <v>,"dpspro":150</v>
      </c>
      <c r="K2767" s="32" t="str">
        <f t="shared" si="181"/>
        <v>"atk":300,"hp":5000,"undpspro":150,"pvpdpspro":100,"pvpundpspro":50,"dpspro":150</v>
      </c>
      <c r="L2767" s="20" t="str">
        <f>IF(B2767&gt;=50,VLOOKUP(A2767,英雄数据表!A:L,11,FALSE),IF(B2767&gt;=25,VLOOKUP(A2767,英雄数据表!A:L,7,0),""))</f>
        <v>"2402602004"</v>
      </c>
      <c r="M2767" s="20" t="str">
        <f>IFERROR(VLOOKUP(B2767,属性中转表!$K$2:$O$21,5,FALSE),"")</f>
        <v/>
      </c>
      <c r="N2767" s="20" t="str">
        <f>IF(B2767=25,VLOOKUP(A2767,英雄数据表!A:L,8,FALSE),IF(B2767=50,VLOOKUP(A2767,英雄数据表!A:L,12,0),""))</f>
        <v/>
      </c>
    </row>
    <row r="2768" spans="1:14" x14ac:dyDescent="0.3">
      <c r="A2768" s="20">
        <v>24026</v>
      </c>
      <c r="B2768" s="21">
        <f t="shared" si="185"/>
        <v>67</v>
      </c>
      <c r="C2768" s="21">
        <v>5</v>
      </c>
      <c r="D2768" s="21">
        <f>VLOOKUP(A2768,英雄数据表!A:D,4,0)</f>
        <v>2</v>
      </c>
      <c r="E2768" s="20" t="str">
        <f>VLOOKUP(A2768,英雄数据表!A:C,3,0)</f>
        <v>虚空贵冠</v>
      </c>
      <c r="F2768" s="20">
        <f t="shared" si="186"/>
        <v>24026</v>
      </c>
      <c r="G2768" s="20">
        <f t="shared" si="187"/>
        <v>24026</v>
      </c>
      <c r="H2768" s="21" t="str">
        <f>VLOOKUP(B2768,属性中转表!A:F,6,FALSE)</f>
        <v>"hp":275400,"atk":7650</v>
      </c>
      <c r="I2768" s="20" t="str">
        <f>IF(VLOOKUP(B2768,属性中转表!A:G,7,FALSE)=0,"",VLOOKUP(VLOOKUP(B2768,属性中转表!A:G,7,FALSE),属性中转表!$K$2:$P$21,6,0))&amp;IF(VLOOKUP(B2768,属性中转表!A:G,7,FALSE)&gt;=50,VLOOKUP(A2768,英雄数据表!A:K,9,0),IF(VLOOKUP(B2768,属性中转表!A:G,7,FALSE)&gt;=25,VLOOKUP(A2768,英雄数据表!A:K,5,0),""))</f>
        <v>"atk":300,"hp":5000,"undpspro":150,"pvpdpspro":100,"pvpundpspro":50</v>
      </c>
      <c r="J2768" s="20" t="str">
        <f>IF(I2768="","",属性中转表!$I$1&amp;(IF(VLOOKUP(B2768,属性中转表!A:G,7,FALSE)=0,0,VLOOKUP(VLOOKUP(B2768,属性中转表!A:G,7,FALSE),属性中转表!$K$2:$P$21,4,0)))+IFERROR(VLOOKUP(A2768,英雄数据表!A:K,IF(武魂!B2768&gt;=50,10,IF(武魂!B2768&gt;=25,6)),0),0))</f>
        <v>,"dpspro":150</v>
      </c>
      <c r="K2768" s="32" t="str">
        <f t="shared" si="181"/>
        <v>"atk":300,"hp":5000,"undpspro":150,"pvpdpspro":100,"pvpundpspro":50,"dpspro":150</v>
      </c>
      <c r="L2768" s="20" t="str">
        <f>IF(B2768&gt;=50,VLOOKUP(A2768,英雄数据表!A:L,11,FALSE),IF(B2768&gt;=25,VLOOKUP(A2768,英雄数据表!A:L,7,0),""))</f>
        <v>"2402602004"</v>
      </c>
      <c r="M2768" s="20" t="str">
        <f>IFERROR(VLOOKUP(B2768,属性中转表!$K$2:$O$21,5,FALSE),"")</f>
        <v/>
      </c>
      <c r="N2768" s="20" t="str">
        <f>IF(B2768=25,VLOOKUP(A2768,英雄数据表!A:L,8,FALSE),IF(B2768=50,VLOOKUP(A2768,英雄数据表!A:L,12,0),""))</f>
        <v/>
      </c>
    </row>
    <row r="2769" spans="1:14" x14ac:dyDescent="0.3">
      <c r="A2769" s="20">
        <v>24026</v>
      </c>
      <c r="B2769" s="21">
        <f t="shared" si="185"/>
        <v>68</v>
      </c>
      <c r="C2769" s="21">
        <v>5</v>
      </c>
      <c r="D2769" s="21">
        <f>VLOOKUP(A2769,英雄数据表!A:D,4,0)</f>
        <v>2</v>
      </c>
      <c r="E2769" s="20" t="str">
        <f>VLOOKUP(A2769,英雄数据表!A:C,3,0)</f>
        <v>虚空贵冠</v>
      </c>
      <c r="F2769" s="20">
        <f t="shared" si="186"/>
        <v>24026</v>
      </c>
      <c r="G2769" s="20">
        <f t="shared" si="187"/>
        <v>24026</v>
      </c>
      <c r="H2769" s="21" t="str">
        <f>VLOOKUP(B2769,属性中转表!A:F,6,FALSE)</f>
        <v>"hp":280800,"atk":7800</v>
      </c>
      <c r="I2769" s="20" t="str">
        <f>IF(VLOOKUP(B2769,属性中转表!A:G,7,FALSE)=0,"",VLOOKUP(VLOOKUP(B2769,属性中转表!A:G,7,FALSE),属性中转表!$K$2:$P$21,6,0))&amp;IF(VLOOKUP(B2769,属性中转表!A:G,7,FALSE)&gt;=50,VLOOKUP(A2769,英雄数据表!A:K,9,0),IF(VLOOKUP(B2769,属性中转表!A:G,7,FALSE)&gt;=25,VLOOKUP(A2769,英雄数据表!A:K,5,0),""))</f>
        <v>"atk":300,"hp":5000,"undpspro":150,"pvpdpspro":100,"pvpundpspro":50</v>
      </c>
      <c r="J2769" s="20" t="str">
        <f>IF(I2769="","",属性中转表!$I$1&amp;(IF(VLOOKUP(B2769,属性中转表!A:G,7,FALSE)=0,0,VLOOKUP(VLOOKUP(B2769,属性中转表!A:G,7,FALSE),属性中转表!$K$2:$P$21,4,0)))+IFERROR(VLOOKUP(A2769,英雄数据表!A:K,IF(武魂!B2769&gt;=50,10,IF(武魂!B2769&gt;=25,6)),0),0))</f>
        <v>,"dpspro":150</v>
      </c>
      <c r="K2769" s="32" t="str">
        <f t="shared" si="181"/>
        <v>"atk":300,"hp":5000,"undpspro":150,"pvpdpspro":100,"pvpundpspro":50,"dpspro":150</v>
      </c>
      <c r="L2769" s="20" t="str">
        <f>IF(B2769&gt;=50,VLOOKUP(A2769,英雄数据表!A:L,11,FALSE),IF(B2769&gt;=25,VLOOKUP(A2769,英雄数据表!A:L,7,0),""))</f>
        <v>"2402602004"</v>
      </c>
      <c r="M2769" s="20" t="str">
        <f>IFERROR(VLOOKUP(B2769,属性中转表!$K$2:$O$21,5,FALSE),"")</f>
        <v/>
      </c>
      <c r="N2769" s="20" t="str">
        <f>IF(B2769=25,VLOOKUP(A2769,英雄数据表!A:L,8,FALSE),IF(B2769=50,VLOOKUP(A2769,英雄数据表!A:L,12,0),""))</f>
        <v/>
      </c>
    </row>
    <row r="2770" spans="1:14" x14ac:dyDescent="0.3">
      <c r="A2770" s="20">
        <v>24026</v>
      </c>
      <c r="B2770" s="21">
        <f t="shared" si="185"/>
        <v>69</v>
      </c>
      <c r="C2770" s="21">
        <v>5</v>
      </c>
      <c r="D2770" s="21">
        <f>VLOOKUP(A2770,英雄数据表!A:D,4,0)</f>
        <v>2</v>
      </c>
      <c r="E2770" s="20" t="str">
        <f>VLOOKUP(A2770,英雄数据表!A:C,3,0)</f>
        <v>虚空贵冠</v>
      </c>
      <c r="F2770" s="20">
        <f t="shared" si="186"/>
        <v>24026</v>
      </c>
      <c r="G2770" s="20">
        <f t="shared" si="187"/>
        <v>24026</v>
      </c>
      <c r="H2770" s="21" t="str">
        <f>VLOOKUP(B2770,属性中转表!A:F,6,FALSE)</f>
        <v>"hp":286200,"atk":7950</v>
      </c>
      <c r="I2770" s="20" t="str">
        <f>IF(VLOOKUP(B2770,属性中转表!A:G,7,FALSE)=0,"",VLOOKUP(VLOOKUP(B2770,属性中转表!A:G,7,FALSE),属性中转表!$K$2:$P$21,6,0))&amp;IF(VLOOKUP(B2770,属性中转表!A:G,7,FALSE)&gt;=50,VLOOKUP(A2770,英雄数据表!A:K,9,0),IF(VLOOKUP(B2770,属性中转表!A:G,7,FALSE)&gt;=25,VLOOKUP(A2770,英雄数据表!A:K,5,0),""))</f>
        <v>"atk":300,"hp":5000,"undpspro":150,"pvpdpspro":100,"pvpundpspro":50</v>
      </c>
      <c r="J2770" s="20" t="str">
        <f>IF(I2770="","",属性中转表!$I$1&amp;(IF(VLOOKUP(B2770,属性中转表!A:G,7,FALSE)=0,0,VLOOKUP(VLOOKUP(B2770,属性中转表!A:G,7,FALSE),属性中转表!$K$2:$P$21,4,0)))+IFERROR(VLOOKUP(A2770,英雄数据表!A:K,IF(武魂!B2770&gt;=50,10,IF(武魂!B2770&gt;=25,6)),0),0))</f>
        <v>,"dpspro":150</v>
      </c>
      <c r="K2770" s="32" t="str">
        <f t="shared" si="181"/>
        <v>"atk":300,"hp":5000,"undpspro":150,"pvpdpspro":100,"pvpundpspro":50,"dpspro":150</v>
      </c>
      <c r="L2770" s="20" t="str">
        <f>IF(B2770&gt;=50,VLOOKUP(A2770,英雄数据表!A:L,11,FALSE),IF(B2770&gt;=25,VLOOKUP(A2770,英雄数据表!A:L,7,0),""))</f>
        <v>"2402602004"</v>
      </c>
      <c r="M2770" s="20" t="str">
        <f>IFERROR(VLOOKUP(B2770,属性中转表!$K$2:$O$21,5,FALSE),"")</f>
        <v/>
      </c>
      <c r="N2770" s="20" t="str">
        <f>IF(B2770=25,VLOOKUP(A2770,英雄数据表!A:L,8,FALSE),IF(B2770=50,VLOOKUP(A2770,英雄数据表!A:L,12,0),""))</f>
        <v/>
      </c>
    </row>
    <row r="2771" spans="1:14" x14ac:dyDescent="0.3">
      <c r="A2771" s="20">
        <v>24026</v>
      </c>
      <c r="B2771" s="21">
        <f t="shared" si="185"/>
        <v>70</v>
      </c>
      <c r="C2771" s="21">
        <v>5</v>
      </c>
      <c r="D2771" s="21">
        <f>VLOOKUP(A2771,英雄数据表!A:D,4,0)</f>
        <v>2</v>
      </c>
      <c r="E2771" s="20" t="str">
        <f>VLOOKUP(A2771,英雄数据表!A:C,3,0)</f>
        <v>虚空贵冠</v>
      </c>
      <c r="F2771" s="20">
        <f t="shared" si="186"/>
        <v>24026</v>
      </c>
      <c r="G2771" s="20">
        <f t="shared" si="187"/>
        <v>24026</v>
      </c>
      <c r="H2771" s="21" t="str">
        <f>VLOOKUP(B2771,属性中转表!A:F,6,FALSE)</f>
        <v>"hp":291600,"atk":8100</v>
      </c>
      <c r="I2771" s="20" t="str">
        <f>IF(VLOOKUP(B2771,属性中转表!A:G,7,FALSE)=0,"",VLOOKUP(VLOOKUP(B2771,属性中转表!A:G,7,FALSE),属性中转表!$K$2:$P$21,6,0))&amp;IF(VLOOKUP(B2771,属性中转表!A:G,7,FALSE)&gt;=50,VLOOKUP(A2771,英雄数据表!A:K,9,0),IF(VLOOKUP(B2771,属性中转表!A:G,7,FALSE)&gt;=25,VLOOKUP(A2771,英雄数据表!A:K,5,0),""))</f>
        <v>"atk":300,"hp":5000,"undpspro":150,"pvpdpspro":100,"pvpundpspro":100</v>
      </c>
      <c r="J2771" s="20" t="str">
        <f>IF(I2771="","",属性中转表!$I$1&amp;(IF(VLOOKUP(B2771,属性中转表!A:G,7,FALSE)=0,0,VLOOKUP(VLOOKUP(B2771,属性中转表!A:G,7,FALSE),属性中转表!$K$2:$P$21,4,0)))+IFERROR(VLOOKUP(A2771,英雄数据表!A:K,IF(武魂!B2771&gt;=50,10,IF(武魂!B2771&gt;=25,6)),0),0))</f>
        <v>,"dpspro":150</v>
      </c>
      <c r="K2771" s="32" t="str">
        <f t="shared" ref="K2771:K2834" si="188">I2771&amp;J2771</f>
        <v>"atk":300,"hp":5000,"undpspro":150,"pvpdpspro":100,"pvpundpspro":100,"dpspro":150</v>
      </c>
      <c r="L2771" s="20" t="str">
        <f>IF(B2771&gt;=50,VLOOKUP(A2771,英雄数据表!A:L,11,FALSE),IF(B2771&gt;=25,VLOOKUP(A2771,英雄数据表!A:L,7,0),""))</f>
        <v>"2402602004"</v>
      </c>
      <c r="M2771" s="20" t="str">
        <f>IFERROR(VLOOKUP(B2771,属性中转表!$K$2:$O$21,5,FALSE),"")</f>
        <v>"pvpundpspro":50</v>
      </c>
      <c r="N2771" s="20" t="str">
        <f>IF(B2771=25,VLOOKUP(A2771,英雄数据表!A:L,8,FALSE),IF(B2771=50,VLOOKUP(A2771,英雄数据表!A:L,12,0),""))</f>
        <v/>
      </c>
    </row>
    <row r="2772" spans="1:14" x14ac:dyDescent="0.3">
      <c r="A2772" s="20">
        <v>24026</v>
      </c>
      <c r="B2772" s="21">
        <f t="shared" si="185"/>
        <v>71</v>
      </c>
      <c r="C2772" s="21">
        <v>5</v>
      </c>
      <c r="D2772" s="21">
        <f>VLOOKUP(A2772,英雄数据表!A:D,4,0)</f>
        <v>2</v>
      </c>
      <c r="E2772" s="20" t="str">
        <f>VLOOKUP(A2772,英雄数据表!A:C,3,0)</f>
        <v>虚空贵冠</v>
      </c>
      <c r="F2772" s="20">
        <f t="shared" si="186"/>
        <v>24026</v>
      </c>
      <c r="G2772" s="20">
        <f t="shared" si="187"/>
        <v>24026</v>
      </c>
      <c r="H2772" s="21" t="str">
        <f>VLOOKUP(B2772,属性中转表!A:F,6,FALSE)</f>
        <v>"hp":297000,"atk":8250</v>
      </c>
      <c r="I2772" s="20" t="str">
        <f>IF(VLOOKUP(B2772,属性中转表!A:G,7,FALSE)=0,"",VLOOKUP(VLOOKUP(B2772,属性中转表!A:G,7,FALSE),属性中转表!$K$2:$P$21,6,0))&amp;IF(VLOOKUP(B2772,属性中转表!A:G,7,FALSE)&gt;=50,VLOOKUP(A2772,英雄数据表!A:K,9,0),IF(VLOOKUP(B2772,属性中转表!A:G,7,FALSE)&gt;=25,VLOOKUP(A2772,英雄数据表!A:K,5,0),""))</f>
        <v>"atk":300,"hp":5000,"undpspro":150,"pvpdpspro":100,"pvpundpspro":100</v>
      </c>
      <c r="J2772" s="20" t="str">
        <f>IF(I2772="","",属性中转表!$I$1&amp;(IF(VLOOKUP(B2772,属性中转表!A:G,7,FALSE)=0,0,VLOOKUP(VLOOKUP(B2772,属性中转表!A:G,7,FALSE),属性中转表!$K$2:$P$21,4,0)))+IFERROR(VLOOKUP(A2772,英雄数据表!A:K,IF(武魂!B2772&gt;=50,10,IF(武魂!B2772&gt;=25,6)),0),0))</f>
        <v>,"dpspro":150</v>
      </c>
      <c r="K2772" s="32" t="str">
        <f t="shared" si="188"/>
        <v>"atk":300,"hp":5000,"undpspro":150,"pvpdpspro":100,"pvpundpspro":100,"dpspro":150</v>
      </c>
      <c r="L2772" s="20" t="str">
        <f>IF(B2772&gt;=50,VLOOKUP(A2772,英雄数据表!A:L,11,FALSE),IF(B2772&gt;=25,VLOOKUP(A2772,英雄数据表!A:L,7,0),""))</f>
        <v>"2402602004"</v>
      </c>
      <c r="M2772" s="20" t="str">
        <f>IFERROR(VLOOKUP(B2772,属性中转表!$K$2:$O$21,5,FALSE),"")</f>
        <v/>
      </c>
      <c r="N2772" s="20" t="str">
        <f>IF(B2772=25,VLOOKUP(A2772,英雄数据表!A:L,8,FALSE),IF(B2772=50,VLOOKUP(A2772,英雄数据表!A:L,12,0),""))</f>
        <v/>
      </c>
    </row>
    <row r="2773" spans="1:14" x14ac:dyDescent="0.3">
      <c r="A2773" s="20">
        <v>24026</v>
      </c>
      <c r="B2773" s="21">
        <f t="shared" si="185"/>
        <v>72</v>
      </c>
      <c r="C2773" s="21">
        <v>5</v>
      </c>
      <c r="D2773" s="21">
        <f>VLOOKUP(A2773,英雄数据表!A:D,4,0)</f>
        <v>2</v>
      </c>
      <c r="E2773" s="20" t="str">
        <f>VLOOKUP(A2773,英雄数据表!A:C,3,0)</f>
        <v>虚空贵冠</v>
      </c>
      <c r="F2773" s="20">
        <f t="shared" si="186"/>
        <v>24026</v>
      </c>
      <c r="G2773" s="20">
        <f t="shared" si="187"/>
        <v>24026</v>
      </c>
      <c r="H2773" s="21" t="str">
        <f>VLOOKUP(B2773,属性中转表!A:F,6,FALSE)</f>
        <v>"hp":302400,"atk":8400</v>
      </c>
      <c r="I2773" s="20" t="str">
        <f>IF(VLOOKUP(B2773,属性中转表!A:G,7,FALSE)=0,"",VLOOKUP(VLOOKUP(B2773,属性中转表!A:G,7,FALSE),属性中转表!$K$2:$P$21,6,0))&amp;IF(VLOOKUP(B2773,属性中转表!A:G,7,FALSE)&gt;=50,VLOOKUP(A2773,英雄数据表!A:K,9,0),IF(VLOOKUP(B2773,属性中转表!A:G,7,FALSE)&gt;=25,VLOOKUP(A2773,英雄数据表!A:K,5,0),""))</f>
        <v>"atk":300,"hp":5000,"undpspro":150,"pvpdpspro":100,"pvpundpspro":100</v>
      </c>
      <c r="J2773" s="20" t="str">
        <f>IF(I2773="","",属性中转表!$I$1&amp;(IF(VLOOKUP(B2773,属性中转表!A:G,7,FALSE)=0,0,VLOOKUP(VLOOKUP(B2773,属性中转表!A:G,7,FALSE),属性中转表!$K$2:$P$21,4,0)))+IFERROR(VLOOKUP(A2773,英雄数据表!A:K,IF(武魂!B2773&gt;=50,10,IF(武魂!B2773&gt;=25,6)),0),0))</f>
        <v>,"dpspro":150</v>
      </c>
      <c r="K2773" s="32" t="str">
        <f t="shared" si="188"/>
        <v>"atk":300,"hp":5000,"undpspro":150,"pvpdpspro":100,"pvpundpspro":100,"dpspro":150</v>
      </c>
      <c r="L2773" s="20" t="str">
        <f>IF(B2773&gt;=50,VLOOKUP(A2773,英雄数据表!A:L,11,FALSE),IF(B2773&gt;=25,VLOOKUP(A2773,英雄数据表!A:L,7,0),""))</f>
        <v>"2402602004"</v>
      </c>
      <c r="M2773" s="20" t="str">
        <f>IFERROR(VLOOKUP(B2773,属性中转表!$K$2:$O$21,5,FALSE),"")</f>
        <v/>
      </c>
      <c r="N2773" s="20" t="str">
        <f>IF(B2773=25,VLOOKUP(A2773,英雄数据表!A:L,8,FALSE),IF(B2773=50,VLOOKUP(A2773,英雄数据表!A:L,12,0),""))</f>
        <v/>
      </c>
    </row>
    <row r="2774" spans="1:14" x14ac:dyDescent="0.3">
      <c r="A2774" s="20">
        <v>24026</v>
      </c>
      <c r="B2774" s="21">
        <f t="shared" si="185"/>
        <v>73</v>
      </c>
      <c r="C2774" s="21">
        <v>5</v>
      </c>
      <c r="D2774" s="21">
        <f>VLOOKUP(A2774,英雄数据表!A:D,4,0)</f>
        <v>2</v>
      </c>
      <c r="E2774" s="20" t="str">
        <f>VLOOKUP(A2774,英雄数据表!A:C,3,0)</f>
        <v>虚空贵冠</v>
      </c>
      <c r="F2774" s="20">
        <f t="shared" si="186"/>
        <v>24026</v>
      </c>
      <c r="G2774" s="20">
        <f t="shared" si="187"/>
        <v>24026</v>
      </c>
      <c r="H2774" s="21" t="str">
        <f>VLOOKUP(B2774,属性中转表!A:F,6,FALSE)</f>
        <v>"hp":307800,"atk":8550</v>
      </c>
      <c r="I2774" s="20" t="str">
        <f>IF(VLOOKUP(B2774,属性中转表!A:G,7,FALSE)=0,"",VLOOKUP(VLOOKUP(B2774,属性中转表!A:G,7,FALSE),属性中转表!$K$2:$P$21,6,0))&amp;IF(VLOOKUP(B2774,属性中转表!A:G,7,FALSE)&gt;=50,VLOOKUP(A2774,英雄数据表!A:K,9,0),IF(VLOOKUP(B2774,属性中转表!A:G,7,FALSE)&gt;=25,VLOOKUP(A2774,英雄数据表!A:K,5,0),""))</f>
        <v>"atk":300,"hp":5000,"undpspro":150,"pvpdpspro":100,"pvpundpspro":100</v>
      </c>
      <c r="J2774" s="20" t="str">
        <f>IF(I2774="","",属性中转表!$I$1&amp;(IF(VLOOKUP(B2774,属性中转表!A:G,7,FALSE)=0,0,VLOOKUP(VLOOKUP(B2774,属性中转表!A:G,7,FALSE),属性中转表!$K$2:$P$21,4,0)))+IFERROR(VLOOKUP(A2774,英雄数据表!A:K,IF(武魂!B2774&gt;=50,10,IF(武魂!B2774&gt;=25,6)),0),0))</f>
        <v>,"dpspro":150</v>
      </c>
      <c r="K2774" s="32" t="str">
        <f t="shared" si="188"/>
        <v>"atk":300,"hp":5000,"undpspro":150,"pvpdpspro":100,"pvpundpspro":100,"dpspro":150</v>
      </c>
      <c r="L2774" s="20" t="str">
        <f>IF(B2774&gt;=50,VLOOKUP(A2774,英雄数据表!A:L,11,FALSE),IF(B2774&gt;=25,VLOOKUP(A2774,英雄数据表!A:L,7,0),""))</f>
        <v>"2402602004"</v>
      </c>
      <c r="M2774" s="20" t="str">
        <f>IFERROR(VLOOKUP(B2774,属性中转表!$K$2:$O$21,5,FALSE),"")</f>
        <v/>
      </c>
      <c r="N2774" s="20" t="str">
        <f>IF(B2774=25,VLOOKUP(A2774,英雄数据表!A:L,8,FALSE),IF(B2774=50,VLOOKUP(A2774,英雄数据表!A:L,12,0),""))</f>
        <v/>
      </c>
    </row>
    <row r="2775" spans="1:14" x14ac:dyDescent="0.3">
      <c r="A2775" s="20">
        <v>24026</v>
      </c>
      <c r="B2775" s="21">
        <f t="shared" si="185"/>
        <v>74</v>
      </c>
      <c r="C2775" s="21">
        <v>5</v>
      </c>
      <c r="D2775" s="21">
        <f>VLOOKUP(A2775,英雄数据表!A:D,4,0)</f>
        <v>2</v>
      </c>
      <c r="E2775" s="20" t="str">
        <f>VLOOKUP(A2775,英雄数据表!A:C,3,0)</f>
        <v>虚空贵冠</v>
      </c>
      <c r="F2775" s="20">
        <f t="shared" si="186"/>
        <v>24026</v>
      </c>
      <c r="G2775" s="20">
        <f t="shared" si="187"/>
        <v>24026</v>
      </c>
      <c r="H2775" s="21" t="str">
        <f>VLOOKUP(B2775,属性中转表!A:F,6,FALSE)</f>
        <v>"hp":313200,"atk":8700</v>
      </c>
      <c r="I2775" s="20" t="str">
        <f>IF(VLOOKUP(B2775,属性中转表!A:G,7,FALSE)=0,"",VLOOKUP(VLOOKUP(B2775,属性中转表!A:G,7,FALSE),属性中转表!$K$2:$P$21,6,0))&amp;IF(VLOOKUP(B2775,属性中转表!A:G,7,FALSE)&gt;=50,VLOOKUP(A2775,英雄数据表!A:K,9,0),IF(VLOOKUP(B2775,属性中转表!A:G,7,FALSE)&gt;=25,VLOOKUP(A2775,英雄数据表!A:K,5,0),""))</f>
        <v>"atk":300,"hp":5000,"undpspro":150,"pvpdpspro":100,"pvpundpspro":100</v>
      </c>
      <c r="J2775" s="20" t="str">
        <f>IF(I2775="","",属性中转表!$I$1&amp;(IF(VLOOKUP(B2775,属性中转表!A:G,7,FALSE)=0,0,VLOOKUP(VLOOKUP(B2775,属性中转表!A:G,7,FALSE),属性中转表!$K$2:$P$21,4,0)))+IFERROR(VLOOKUP(A2775,英雄数据表!A:K,IF(武魂!B2775&gt;=50,10,IF(武魂!B2775&gt;=25,6)),0),0))</f>
        <v>,"dpspro":150</v>
      </c>
      <c r="K2775" s="32" t="str">
        <f t="shared" si="188"/>
        <v>"atk":300,"hp":5000,"undpspro":150,"pvpdpspro":100,"pvpundpspro":100,"dpspro":150</v>
      </c>
      <c r="L2775" s="20" t="str">
        <f>IF(B2775&gt;=50,VLOOKUP(A2775,英雄数据表!A:L,11,FALSE),IF(B2775&gt;=25,VLOOKUP(A2775,英雄数据表!A:L,7,0),""))</f>
        <v>"2402602004"</v>
      </c>
      <c r="M2775" s="20" t="str">
        <f>IFERROR(VLOOKUP(B2775,属性中转表!$K$2:$O$21,5,FALSE),"")</f>
        <v/>
      </c>
      <c r="N2775" s="20" t="str">
        <f>IF(B2775=25,VLOOKUP(A2775,英雄数据表!A:L,8,FALSE),IF(B2775=50,VLOOKUP(A2775,英雄数据表!A:L,12,0),""))</f>
        <v/>
      </c>
    </row>
    <row r="2776" spans="1:14" x14ac:dyDescent="0.3">
      <c r="A2776" s="20">
        <v>24026</v>
      </c>
      <c r="B2776" s="21">
        <f t="shared" si="185"/>
        <v>75</v>
      </c>
      <c r="C2776" s="21">
        <v>5</v>
      </c>
      <c r="D2776" s="21">
        <f>VLOOKUP(A2776,英雄数据表!A:D,4,0)</f>
        <v>2</v>
      </c>
      <c r="E2776" s="20" t="str">
        <f>VLOOKUP(A2776,英雄数据表!A:C,3,0)</f>
        <v>虚空贵冠</v>
      </c>
      <c r="F2776" s="20">
        <f t="shared" si="186"/>
        <v>24026</v>
      </c>
      <c r="G2776" s="20">
        <f t="shared" si="187"/>
        <v>24026</v>
      </c>
      <c r="H2776" s="21" t="str">
        <f>VLOOKUP(B2776,属性中转表!A:F,6,FALSE)</f>
        <v>"hp":318600,"atk":8850</v>
      </c>
      <c r="I2776" s="20" t="str">
        <f>IF(VLOOKUP(B2776,属性中转表!A:G,7,FALSE)=0,"",VLOOKUP(VLOOKUP(B2776,属性中转表!A:G,7,FALSE),属性中转表!$K$2:$P$21,6,0))&amp;IF(VLOOKUP(B2776,属性中转表!A:G,7,FALSE)&gt;=50,VLOOKUP(A2776,英雄数据表!A:K,9,0),IF(VLOOKUP(B2776,属性中转表!A:G,7,FALSE)&gt;=25,VLOOKUP(A2776,英雄数据表!A:K,5,0),""))</f>
        <v>"atk":600,"hp":10000,"undpspro":150,"pvpdpspro":100,"pvpundpspro":100,"speed":10</v>
      </c>
      <c r="J2776" s="20" t="str">
        <f>IF(I2776="","",属性中转表!$I$1&amp;(IF(VLOOKUP(B2776,属性中转表!A:G,7,FALSE)=0,0,VLOOKUP(VLOOKUP(B2776,属性中转表!A:G,7,FALSE),属性中转表!$K$2:$P$21,4,0)))+IFERROR(VLOOKUP(A2776,英雄数据表!A:K,IF(武魂!B2776&gt;=50,10,IF(武魂!B2776&gt;=25,6)),0),0))</f>
        <v>,"dpspro":150</v>
      </c>
      <c r="K2776" s="32" t="str">
        <f t="shared" si="188"/>
        <v>"atk":600,"hp":10000,"undpspro":150,"pvpdpspro":100,"pvpundpspro":100,"speed":10,"dpspro":150</v>
      </c>
      <c r="L2776" s="20" t="str">
        <f>IF(B2776&gt;=50,VLOOKUP(A2776,英雄数据表!A:L,11,FALSE),IF(B2776&gt;=25,VLOOKUP(A2776,英雄数据表!A:L,7,0),""))</f>
        <v>"2402602004"</v>
      </c>
      <c r="M2776" s="20" t="str">
        <f>IFERROR(VLOOKUP(B2776,属性中转表!$K$2:$O$21,5,FALSE),"")</f>
        <v>"speed":10,"atk":300,"hp":5000</v>
      </c>
      <c r="N2776" s="20" t="str">
        <f>IF(B2776=25,VLOOKUP(A2776,英雄数据表!A:L,8,FALSE),IF(B2776=50,VLOOKUP(A2776,英雄数据表!A:L,12,0),""))</f>
        <v/>
      </c>
    </row>
    <row r="2777" spans="1:14" x14ac:dyDescent="0.3">
      <c r="A2777" s="20">
        <v>24026</v>
      </c>
      <c r="B2777" s="21">
        <f t="shared" si="185"/>
        <v>76</v>
      </c>
      <c r="C2777" s="21">
        <v>5</v>
      </c>
      <c r="D2777" s="21">
        <f>VLOOKUP(A2777,英雄数据表!A:D,4,0)</f>
        <v>2</v>
      </c>
      <c r="E2777" s="20" t="str">
        <f>VLOOKUP(A2777,英雄数据表!A:C,3,0)</f>
        <v>虚空贵冠</v>
      </c>
      <c r="F2777" s="20">
        <f t="shared" si="186"/>
        <v>24026</v>
      </c>
      <c r="G2777" s="20">
        <f t="shared" si="187"/>
        <v>24026</v>
      </c>
      <c r="H2777" s="21" t="str">
        <f>VLOOKUP(B2777,属性中转表!A:F,6,FALSE)</f>
        <v>"hp":324000,"atk":9000</v>
      </c>
      <c r="I2777" s="20" t="str">
        <f>IF(VLOOKUP(B2777,属性中转表!A:G,7,FALSE)=0,"",VLOOKUP(VLOOKUP(B2777,属性中转表!A:G,7,FALSE),属性中转表!$K$2:$P$21,6,0))&amp;IF(VLOOKUP(B2777,属性中转表!A:G,7,FALSE)&gt;=50,VLOOKUP(A2777,英雄数据表!A:K,9,0),IF(VLOOKUP(B2777,属性中转表!A:G,7,FALSE)&gt;=25,VLOOKUP(A2777,英雄数据表!A:K,5,0),""))</f>
        <v>"atk":600,"hp":10000,"undpspro":150,"pvpdpspro":100,"pvpundpspro":100,"speed":10</v>
      </c>
      <c r="J2777" s="20" t="str">
        <f>IF(I2777="","",属性中转表!$I$1&amp;(IF(VLOOKUP(B2777,属性中转表!A:G,7,FALSE)=0,0,VLOOKUP(VLOOKUP(B2777,属性中转表!A:G,7,FALSE),属性中转表!$K$2:$P$21,4,0)))+IFERROR(VLOOKUP(A2777,英雄数据表!A:K,IF(武魂!B2777&gt;=50,10,IF(武魂!B2777&gt;=25,6)),0),0))</f>
        <v>,"dpspro":150</v>
      </c>
      <c r="K2777" s="32" t="str">
        <f t="shared" si="188"/>
        <v>"atk":600,"hp":10000,"undpspro":150,"pvpdpspro":100,"pvpundpspro":100,"speed":10,"dpspro":150</v>
      </c>
      <c r="L2777" s="20" t="str">
        <f>IF(B2777&gt;=50,VLOOKUP(A2777,英雄数据表!A:L,11,FALSE),IF(B2777&gt;=25,VLOOKUP(A2777,英雄数据表!A:L,7,0),""))</f>
        <v>"2402602004"</v>
      </c>
      <c r="M2777" s="20" t="str">
        <f>IFERROR(VLOOKUP(B2777,属性中转表!$K$2:$O$21,5,FALSE),"")</f>
        <v/>
      </c>
      <c r="N2777" s="20" t="str">
        <f>IF(B2777=25,VLOOKUP(A2777,英雄数据表!A:L,8,FALSE),IF(B2777=50,VLOOKUP(A2777,英雄数据表!A:L,12,0),""))</f>
        <v/>
      </c>
    </row>
    <row r="2778" spans="1:14" x14ac:dyDescent="0.3">
      <c r="A2778" s="20">
        <v>24026</v>
      </c>
      <c r="B2778" s="21">
        <f t="shared" si="185"/>
        <v>77</v>
      </c>
      <c r="C2778" s="21">
        <v>5</v>
      </c>
      <c r="D2778" s="21">
        <f>VLOOKUP(A2778,英雄数据表!A:D,4,0)</f>
        <v>2</v>
      </c>
      <c r="E2778" s="20" t="str">
        <f>VLOOKUP(A2778,英雄数据表!A:C,3,0)</f>
        <v>虚空贵冠</v>
      </c>
      <c r="F2778" s="20">
        <f t="shared" si="186"/>
        <v>24026</v>
      </c>
      <c r="G2778" s="20">
        <f t="shared" si="187"/>
        <v>24026</v>
      </c>
      <c r="H2778" s="21" t="str">
        <f>VLOOKUP(B2778,属性中转表!A:F,6,FALSE)</f>
        <v>"hp":329400,"atk":9150</v>
      </c>
      <c r="I2778" s="20" t="str">
        <f>IF(VLOOKUP(B2778,属性中转表!A:G,7,FALSE)=0,"",VLOOKUP(VLOOKUP(B2778,属性中转表!A:G,7,FALSE),属性中转表!$K$2:$P$21,6,0))&amp;IF(VLOOKUP(B2778,属性中转表!A:G,7,FALSE)&gt;=50,VLOOKUP(A2778,英雄数据表!A:K,9,0),IF(VLOOKUP(B2778,属性中转表!A:G,7,FALSE)&gt;=25,VLOOKUP(A2778,英雄数据表!A:K,5,0),""))</f>
        <v>"atk":600,"hp":10000,"undpspro":150,"pvpdpspro":100,"pvpundpspro":100,"speed":10</v>
      </c>
      <c r="J2778" s="20" t="str">
        <f>IF(I2778="","",属性中转表!$I$1&amp;(IF(VLOOKUP(B2778,属性中转表!A:G,7,FALSE)=0,0,VLOOKUP(VLOOKUP(B2778,属性中转表!A:G,7,FALSE),属性中转表!$K$2:$P$21,4,0)))+IFERROR(VLOOKUP(A2778,英雄数据表!A:K,IF(武魂!B2778&gt;=50,10,IF(武魂!B2778&gt;=25,6)),0),0))</f>
        <v>,"dpspro":150</v>
      </c>
      <c r="K2778" s="32" t="str">
        <f t="shared" si="188"/>
        <v>"atk":600,"hp":10000,"undpspro":150,"pvpdpspro":100,"pvpundpspro":100,"speed":10,"dpspro":150</v>
      </c>
      <c r="L2778" s="20" t="str">
        <f>IF(B2778&gt;=50,VLOOKUP(A2778,英雄数据表!A:L,11,FALSE),IF(B2778&gt;=25,VLOOKUP(A2778,英雄数据表!A:L,7,0),""))</f>
        <v>"2402602004"</v>
      </c>
      <c r="M2778" s="20" t="str">
        <f>IFERROR(VLOOKUP(B2778,属性中转表!$K$2:$O$21,5,FALSE),"")</f>
        <v/>
      </c>
      <c r="N2778" s="20" t="str">
        <f>IF(B2778=25,VLOOKUP(A2778,英雄数据表!A:L,8,FALSE),IF(B2778=50,VLOOKUP(A2778,英雄数据表!A:L,12,0),""))</f>
        <v/>
      </c>
    </row>
    <row r="2779" spans="1:14" x14ac:dyDescent="0.3">
      <c r="A2779" s="20">
        <v>24026</v>
      </c>
      <c r="B2779" s="21">
        <f t="shared" si="185"/>
        <v>78</v>
      </c>
      <c r="C2779" s="21">
        <v>5</v>
      </c>
      <c r="D2779" s="21">
        <f>VLOOKUP(A2779,英雄数据表!A:D,4,0)</f>
        <v>2</v>
      </c>
      <c r="E2779" s="20" t="str">
        <f>VLOOKUP(A2779,英雄数据表!A:C,3,0)</f>
        <v>虚空贵冠</v>
      </c>
      <c r="F2779" s="20">
        <f t="shared" si="186"/>
        <v>24026</v>
      </c>
      <c r="G2779" s="20">
        <f t="shared" si="187"/>
        <v>24026</v>
      </c>
      <c r="H2779" s="21" t="str">
        <f>VLOOKUP(B2779,属性中转表!A:F,6,FALSE)</f>
        <v>"hp":334800,"atk":9300</v>
      </c>
      <c r="I2779" s="20" t="str">
        <f>IF(VLOOKUP(B2779,属性中转表!A:G,7,FALSE)=0,"",VLOOKUP(VLOOKUP(B2779,属性中转表!A:G,7,FALSE),属性中转表!$K$2:$P$21,6,0))&amp;IF(VLOOKUP(B2779,属性中转表!A:G,7,FALSE)&gt;=50,VLOOKUP(A2779,英雄数据表!A:K,9,0),IF(VLOOKUP(B2779,属性中转表!A:G,7,FALSE)&gt;=25,VLOOKUP(A2779,英雄数据表!A:K,5,0),""))</f>
        <v>"atk":600,"hp":10000,"undpspro":150,"pvpdpspro":100,"pvpundpspro":100,"speed":10</v>
      </c>
      <c r="J2779" s="20" t="str">
        <f>IF(I2779="","",属性中转表!$I$1&amp;(IF(VLOOKUP(B2779,属性中转表!A:G,7,FALSE)=0,0,VLOOKUP(VLOOKUP(B2779,属性中转表!A:G,7,FALSE),属性中转表!$K$2:$P$21,4,0)))+IFERROR(VLOOKUP(A2779,英雄数据表!A:K,IF(武魂!B2779&gt;=50,10,IF(武魂!B2779&gt;=25,6)),0),0))</f>
        <v>,"dpspro":150</v>
      </c>
      <c r="K2779" s="32" t="str">
        <f t="shared" si="188"/>
        <v>"atk":600,"hp":10000,"undpspro":150,"pvpdpspro":100,"pvpundpspro":100,"speed":10,"dpspro":150</v>
      </c>
      <c r="L2779" s="20" t="str">
        <f>IF(B2779&gt;=50,VLOOKUP(A2779,英雄数据表!A:L,11,FALSE),IF(B2779&gt;=25,VLOOKUP(A2779,英雄数据表!A:L,7,0),""))</f>
        <v>"2402602004"</v>
      </c>
      <c r="M2779" s="20" t="str">
        <f>IFERROR(VLOOKUP(B2779,属性中转表!$K$2:$O$21,5,FALSE),"")</f>
        <v/>
      </c>
      <c r="N2779" s="20" t="str">
        <f>IF(B2779=25,VLOOKUP(A2779,英雄数据表!A:L,8,FALSE),IF(B2779=50,VLOOKUP(A2779,英雄数据表!A:L,12,0),""))</f>
        <v/>
      </c>
    </row>
    <row r="2780" spans="1:14" x14ac:dyDescent="0.3">
      <c r="A2780" s="20">
        <v>24026</v>
      </c>
      <c r="B2780" s="21">
        <f t="shared" si="185"/>
        <v>79</v>
      </c>
      <c r="C2780" s="21">
        <v>5</v>
      </c>
      <c r="D2780" s="21">
        <f>VLOOKUP(A2780,英雄数据表!A:D,4,0)</f>
        <v>2</v>
      </c>
      <c r="E2780" s="20" t="str">
        <f>VLOOKUP(A2780,英雄数据表!A:C,3,0)</f>
        <v>虚空贵冠</v>
      </c>
      <c r="F2780" s="20">
        <f t="shared" si="186"/>
        <v>24026</v>
      </c>
      <c r="G2780" s="20">
        <f t="shared" si="187"/>
        <v>24026</v>
      </c>
      <c r="H2780" s="21" t="str">
        <f>VLOOKUP(B2780,属性中转表!A:F,6,FALSE)</f>
        <v>"hp":340200,"atk":9450</v>
      </c>
      <c r="I2780" s="20" t="str">
        <f>IF(VLOOKUP(B2780,属性中转表!A:G,7,FALSE)=0,"",VLOOKUP(VLOOKUP(B2780,属性中转表!A:G,7,FALSE),属性中转表!$K$2:$P$21,6,0))&amp;IF(VLOOKUP(B2780,属性中转表!A:G,7,FALSE)&gt;=50,VLOOKUP(A2780,英雄数据表!A:K,9,0),IF(VLOOKUP(B2780,属性中转表!A:G,7,FALSE)&gt;=25,VLOOKUP(A2780,英雄数据表!A:K,5,0),""))</f>
        <v>"atk":600,"hp":10000,"undpspro":150,"pvpdpspro":100,"pvpundpspro":100,"speed":10</v>
      </c>
      <c r="J2780" s="20" t="str">
        <f>IF(I2780="","",属性中转表!$I$1&amp;(IF(VLOOKUP(B2780,属性中转表!A:G,7,FALSE)=0,0,VLOOKUP(VLOOKUP(B2780,属性中转表!A:G,7,FALSE),属性中转表!$K$2:$P$21,4,0)))+IFERROR(VLOOKUP(A2780,英雄数据表!A:K,IF(武魂!B2780&gt;=50,10,IF(武魂!B2780&gt;=25,6)),0),0))</f>
        <v>,"dpspro":150</v>
      </c>
      <c r="K2780" s="32" t="str">
        <f t="shared" si="188"/>
        <v>"atk":600,"hp":10000,"undpspro":150,"pvpdpspro":100,"pvpundpspro":100,"speed":10,"dpspro":150</v>
      </c>
      <c r="L2780" s="20" t="str">
        <f>IF(B2780&gt;=50,VLOOKUP(A2780,英雄数据表!A:L,11,FALSE),IF(B2780&gt;=25,VLOOKUP(A2780,英雄数据表!A:L,7,0),""))</f>
        <v>"2402602004"</v>
      </c>
      <c r="M2780" s="20" t="str">
        <f>IFERROR(VLOOKUP(B2780,属性中转表!$K$2:$O$21,5,FALSE),"")</f>
        <v/>
      </c>
      <c r="N2780" s="20" t="str">
        <f>IF(B2780=25,VLOOKUP(A2780,英雄数据表!A:L,8,FALSE),IF(B2780=50,VLOOKUP(A2780,英雄数据表!A:L,12,0),""))</f>
        <v/>
      </c>
    </row>
    <row r="2781" spans="1:14" x14ac:dyDescent="0.3">
      <c r="A2781" s="20">
        <v>24026</v>
      </c>
      <c r="B2781" s="21">
        <f t="shared" si="185"/>
        <v>80</v>
      </c>
      <c r="C2781" s="21">
        <v>5</v>
      </c>
      <c r="D2781" s="21">
        <f>VLOOKUP(A2781,英雄数据表!A:D,4,0)</f>
        <v>2</v>
      </c>
      <c r="E2781" s="20" t="str">
        <f>VLOOKUP(A2781,英雄数据表!A:C,3,0)</f>
        <v>虚空贵冠</v>
      </c>
      <c r="F2781" s="20">
        <f t="shared" si="186"/>
        <v>24026</v>
      </c>
      <c r="G2781" s="20">
        <f t="shared" si="187"/>
        <v>24026</v>
      </c>
      <c r="H2781" s="21" t="str">
        <f>VLOOKUP(B2781,属性中转表!A:F,6,FALSE)</f>
        <v>"hp":345600,"atk":9600</v>
      </c>
      <c r="I2781" s="20" t="str">
        <f>IF(VLOOKUP(B2781,属性中转表!A:G,7,FALSE)=0,"",VLOOKUP(VLOOKUP(B2781,属性中转表!A:G,7,FALSE),属性中转表!$K$2:$P$21,6,0))&amp;IF(VLOOKUP(B2781,属性中转表!A:G,7,FALSE)&gt;=50,VLOOKUP(A2781,英雄数据表!A:K,9,0),IF(VLOOKUP(B2781,属性中转表!A:G,7,FALSE)&gt;=25,VLOOKUP(A2781,英雄数据表!A:K,5,0),""))</f>
        <v>"atk":600,"hp":10000,"undpspro":200,"pvpdpspro":100,"pvpundpspro":100,"speed":10</v>
      </c>
      <c r="J2781" s="20" t="str">
        <f>IF(I2781="","",属性中转表!$I$1&amp;(IF(VLOOKUP(B2781,属性中转表!A:G,7,FALSE)=0,0,VLOOKUP(VLOOKUP(B2781,属性中转表!A:G,7,FALSE),属性中转表!$K$2:$P$21,4,0)))+IFERROR(VLOOKUP(A2781,英雄数据表!A:K,IF(武魂!B2781&gt;=50,10,IF(武魂!B2781&gt;=25,6)),0),0))</f>
        <v>,"dpspro":150</v>
      </c>
      <c r="K2781" s="32" t="str">
        <f t="shared" si="188"/>
        <v>"atk":600,"hp":10000,"undpspro":200,"pvpdpspro":100,"pvpundpspro":100,"speed":10,"dpspro":150</v>
      </c>
      <c r="L2781" s="20" t="str">
        <f>IF(B2781&gt;=50,VLOOKUP(A2781,英雄数据表!A:L,11,FALSE),IF(B2781&gt;=25,VLOOKUP(A2781,英雄数据表!A:L,7,0),""))</f>
        <v>"2402602004"</v>
      </c>
      <c r="M2781" s="20" t="str">
        <f>IFERROR(VLOOKUP(B2781,属性中转表!$K$2:$O$21,5,FALSE),"")</f>
        <v>"undpspro":50</v>
      </c>
      <c r="N2781" s="20" t="str">
        <f>IF(B2781=25,VLOOKUP(A2781,英雄数据表!A:L,8,FALSE),IF(B2781=50,VLOOKUP(A2781,英雄数据表!A:L,12,0),""))</f>
        <v/>
      </c>
    </row>
    <row r="2782" spans="1:14" x14ac:dyDescent="0.3">
      <c r="A2782" s="20">
        <v>24026</v>
      </c>
      <c r="B2782" s="21">
        <f t="shared" si="185"/>
        <v>81</v>
      </c>
      <c r="C2782" s="21">
        <v>5</v>
      </c>
      <c r="D2782" s="21">
        <f>VLOOKUP(A2782,英雄数据表!A:D,4,0)</f>
        <v>2</v>
      </c>
      <c r="E2782" s="20" t="str">
        <f>VLOOKUP(A2782,英雄数据表!A:C,3,0)</f>
        <v>虚空贵冠</v>
      </c>
      <c r="F2782" s="20">
        <f t="shared" si="186"/>
        <v>24026</v>
      </c>
      <c r="G2782" s="20">
        <f t="shared" si="187"/>
        <v>24026</v>
      </c>
      <c r="H2782" s="21" t="str">
        <f>VLOOKUP(B2782,属性中转表!A:F,6,FALSE)</f>
        <v>"hp":351000,"atk":9750</v>
      </c>
      <c r="I2782" s="20" t="str">
        <f>IF(VLOOKUP(B2782,属性中转表!A:G,7,FALSE)=0,"",VLOOKUP(VLOOKUP(B2782,属性中转表!A:G,7,FALSE),属性中转表!$K$2:$P$21,6,0))&amp;IF(VLOOKUP(B2782,属性中转表!A:G,7,FALSE)&gt;=50,VLOOKUP(A2782,英雄数据表!A:K,9,0),IF(VLOOKUP(B2782,属性中转表!A:G,7,FALSE)&gt;=25,VLOOKUP(A2782,英雄数据表!A:K,5,0),""))</f>
        <v>"atk":600,"hp":10000,"undpspro":200,"pvpdpspro":100,"pvpundpspro":100,"speed":10</v>
      </c>
      <c r="J2782" s="20" t="str">
        <f>IF(I2782="","",属性中转表!$I$1&amp;(IF(VLOOKUP(B2782,属性中转表!A:G,7,FALSE)=0,0,VLOOKUP(VLOOKUP(B2782,属性中转表!A:G,7,FALSE),属性中转表!$K$2:$P$21,4,0)))+IFERROR(VLOOKUP(A2782,英雄数据表!A:K,IF(武魂!B2782&gt;=50,10,IF(武魂!B2782&gt;=25,6)),0),0))</f>
        <v>,"dpspro":150</v>
      </c>
      <c r="K2782" s="32" t="str">
        <f t="shared" si="188"/>
        <v>"atk":600,"hp":10000,"undpspro":200,"pvpdpspro":100,"pvpundpspro":100,"speed":10,"dpspro":150</v>
      </c>
      <c r="L2782" s="20" t="str">
        <f>IF(B2782&gt;=50,VLOOKUP(A2782,英雄数据表!A:L,11,FALSE),IF(B2782&gt;=25,VLOOKUP(A2782,英雄数据表!A:L,7,0),""))</f>
        <v>"2402602004"</v>
      </c>
      <c r="M2782" s="20" t="str">
        <f>IFERROR(VLOOKUP(B2782,属性中转表!$K$2:$O$21,5,FALSE),"")</f>
        <v/>
      </c>
      <c r="N2782" s="20" t="str">
        <f>IF(B2782=25,VLOOKUP(A2782,英雄数据表!A:L,8,FALSE),IF(B2782=50,VLOOKUP(A2782,英雄数据表!A:L,12,0),""))</f>
        <v/>
      </c>
    </row>
    <row r="2783" spans="1:14" x14ac:dyDescent="0.3">
      <c r="A2783" s="20">
        <v>24026</v>
      </c>
      <c r="B2783" s="21">
        <f t="shared" si="185"/>
        <v>82</v>
      </c>
      <c r="C2783" s="21">
        <v>5</v>
      </c>
      <c r="D2783" s="21">
        <f>VLOOKUP(A2783,英雄数据表!A:D,4,0)</f>
        <v>2</v>
      </c>
      <c r="E2783" s="20" t="str">
        <f>VLOOKUP(A2783,英雄数据表!A:C,3,0)</f>
        <v>虚空贵冠</v>
      </c>
      <c r="F2783" s="20">
        <f t="shared" si="186"/>
        <v>24026</v>
      </c>
      <c r="G2783" s="20">
        <f t="shared" si="187"/>
        <v>24026</v>
      </c>
      <c r="H2783" s="21" t="str">
        <f>VLOOKUP(B2783,属性中转表!A:F,6,FALSE)</f>
        <v>"hp":356400,"atk":9900</v>
      </c>
      <c r="I2783" s="20" t="str">
        <f>IF(VLOOKUP(B2783,属性中转表!A:G,7,FALSE)=0,"",VLOOKUP(VLOOKUP(B2783,属性中转表!A:G,7,FALSE),属性中转表!$K$2:$P$21,6,0))&amp;IF(VLOOKUP(B2783,属性中转表!A:G,7,FALSE)&gt;=50,VLOOKUP(A2783,英雄数据表!A:K,9,0),IF(VLOOKUP(B2783,属性中转表!A:G,7,FALSE)&gt;=25,VLOOKUP(A2783,英雄数据表!A:K,5,0),""))</f>
        <v>"atk":600,"hp":10000,"undpspro":200,"pvpdpspro":100,"pvpundpspro":100,"speed":10</v>
      </c>
      <c r="J2783" s="20" t="str">
        <f>IF(I2783="","",属性中转表!$I$1&amp;(IF(VLOOKUP(B2783,属性中转表!A:G,7,FALSE)=0,0,VLOOKUP(VLOOKUP(B2783,属性中转表!A:G,7,FALSE),属性中转表!$K$2:$P$21,4,0)))+IFERROR(VLOOKUP(A2783,英雄数据表!A:K,IF(武魂!B2783&gt;=50,10,IF(武魂!B2783&gt;=25,6)),0),0))</f>
        <v>,"dpspro":150</v>
      </c>
      <c r="K2783" s="32" t="str">
        <f t="shared" si="188"/>
        <v>"atk":600,"hp":10000,"undpspro":200,"pvpdpspro":100,"pvpundpspro":100,"speed":10,"dpspro":150</v>
      </c>
      <c r="L2783" s="20" t="str">
        <f>IF(B2783&gt;=50,VLOOKUP(A2783,英雄数据表!A:L,11,FALSE),IF(B2783&gt;=25,VLOOKUP(A2783,英雄数据表!A:L,7,0),""))</f>
        <v>"2402602004"</v>
      </c>
      <c r="M2783" s="20" t="str">
        <f>IFERROR(VLOOKUP(B2783,属性中转表!$K$2:$O$21,5,FALSE),"")</f>
        <v/>
      </c>
      <c r="N2783" s="20" t="str">
        <f>IF(B2783=25,VLOOKUP(A2783,英雄数据表!A:L,8,FALSE),IF(B2783=50,VLOOKUP(A2783,英雄数据表!A:L,12,0),""))</f>
        <v/>
      </c>
    </row>
    <row r="2784" spans="1:14" x14ac:dyDescent="0.3">
      <c r="A2784" s="20">
        <v>24026</v>
      </c>
      <c r="B2784" s="21">
        <f t="shared" si="185"/>
        <v>83</v>
      </c>
      <c r="C2784" s="21">
        <v>5</v>
      </c>
      <c r="D2784" s="21">
        <f>VLOOKUP(A2784,英雄数据表!A:D,4,0)</f>
        <v>2</v>
      </c>
      <c r="E2784" s="20" t="str">
        <f>VLOOKUP(A2784,英雄数据表!A:C,3,0)</f>
        <v>虚空贵冠</v>
      </c>
      <c r="F2784" s="20">
        <f t="shared" si="186"/>
        <v>24026</v>
      </c>
      <c r="G2784" s="20">
        <f t="shared" si="187"/>
        <v>24026</v>
      </c>
      <c r="H2784" s="21" t="str">
        <f>VLOOKUP(B2784,属性中转表!A:F,6,FALSE)</f>
        <v>"hp":361800,"atk":10050</v>
      </c>
      <c r="I2784" s="20" t="str">
        <f>IF(VLOOKUP(B2784,属性中转表!A:G,7,FALSE)=0,"",VLOOKUP(VLOOKUP(B2784,属性中转表!A:G,7,FALSE),属性中转表!$K$2:$P$21,6,0))&amp;IF(VLOOKUP(B2784,属性中转表!A:G,7,FALSE)&gt;=50,VLOOKUP(A2784,英雄数据表!A:K,9,0),IF(VLOOKUP(B2784,属性中转表!A:G,7,FALSE)&gt;=25,VLOOKUP(A2784,英雄数据表!A:K,5,0),""))</f>
        <v>"atk":600,"hp":10000,"undpspro":200,"pvpdpspro":100,"pvpundpspro":100,"speed":10</v>
      </c>
      <c r="J2784" s="20" t="str">
        <f>IF(I2784="","",属性中转表!$I$1&amp;(IF(VLOOKUP(B2784,属性中转表!A:G,7,FALSE)=0,0,VLOOKUP(VLOOKUP(B2784,属性中转表!A:G,7,FALSE),属性中转表!$K$2:$P$21,4,0)))+IFERROR(VLOOKUP(A2784,英雄数据表!A:K,IF(武魂!B2784&gt;=50,10,IF(武魂!B2784&gt;=25,6)),0),0))</f>
        <v>,"dpspro":150</v>
      </c>
      <c r="K2784" s="32" t="str">
        <f t="shared" si="188"/>
        <v>"atk":600,"hp":10000,"undpspro":200,"pvpdpspro":100,"pvpundpspro":100,"speed":10,"dpspro":150</v>
      </c>
      <c r="L2784" s="20" t="str">
        <f>IF(B2784&gt;=50,VLOOKUP(A2784,英雄数据表!A:L,11,FALSE),IF(B2784&gt;=25,VLOOKUP(A2784,英雄数据表!A:L,7,0),""))</f>
        <v>"2402602004"</v>
      </c>
      <c r="M2784" s="20" t="str">
        <f>IFERROR(VLOOKUP(B2784,属性中转表!$K$2:$O$21,5,FALSE),"")</f>
        <v/>
      </c>
      <c r="N2784" s="20" t="str">
        <f>IF(B2784=25,VLOOKUP(A2784,英雄数据表!A:L,8,FALSE),IF(B2784=50,VLOOKUP(A2784,英雄数据表!A:L,12,0),""))</f>
        <v/>
      </c>
    </row>
    <row r="2785" spans="1:14" x14ac:dyDescent="0.3">
      <c r="A2785" s="20">
        <v>24026</v>
      </c>
      <c r="B2785" s="21">
        <f t="shared" si="185"/>
        <v>84</v>
      </c>
      <c r="C2785" s="21">
        <v>5</v>
      </c>
      <c r="D2785" s="21">
        <f>VLOOKUP(A2785,英雄数据表!A:D,4,0)</f>
        <v>2</v>
      </c>
      <c r="E2785" s="20" t="str">
        <f>VLOOKUP(A2785,英雄数据表!A:C,3,0)</f>
        <v>虚空贵冠</v>
      </c>
      <c r="F2785" s="20">
        <f t="shared" si="186"/>
        <v>24026</v>
      </c>
      <c r="G2785" s="20">
        <f t="shared" si="187"/>
        <v>24026</v>
      </c>
      <c r="H2785" s="21" t="str">
        <f>VLOOKUP(B2785,属性中转表!A:F,6,FALSE)</f>
        <v>"hp":367200,"atk":10200</v>
      </c>
      <c r="I2785" s="20" t="str">
        <f>IF(VLOOKUP(B2785,属性中转表!A:G,7,FALSE)=0,"",VLOOKUP(VLOOKUP(B2785,属性中转表!A:G,7,FALSE),属性中转表!$K$2:$P$21,6,0))&amp;IF(VLOOKUP(B2785,属性中转表!A:G,7,FALSE)&gt;=50,VLOOKUP(A2785,英雄数据表!A:K,9,0),IF(VLOOKUP(B2785,属性中转表!A:G,7,FALSE)&gt;=25,VLOOKUP(A2785,英雄数据表!A:K,5,0),""))</f>
        <v>"atk":600,"hp":10000,"undpspro":200,"pvpdpspro":100,"pvpundpspro":100,"speed":10</v>
      </c>
      <c r="J2785" s="20" t="str">
        <f>IF(I2785="","",属性中转表!$I$1&amp;(IF(VLOOKUP(B2785,属性中转表!A:G,7,FALSE)=0,0,VLOOKUP(VLOOKUP(B2785,属性中转表!A:G,7,FALSE),属性中转表!$K$2:$P$21,4,0)))+IFERROR(VLOOKUP(A2785,英雄数据表!A:K,IF(武魂!B2785&gt;=50,10,IF(武魂!B2785&gt;=25,6)),0),0))</f>
        <v>,"dpspro":150</v>
      </c>
      <c r="K2785" s="32" t="str">
        <f t="shared" si="188"/>
        <v>"atk":600,"hp":10000,"undpspro":200,"pvpdpspro":100,"pvpundpspro":100,"speed":10,"dpspro":150</v>
      </c>
      <c r="L2785" s="20" t="str">
        <f>IF(B2785&gt;=50,VLOOKUP(A2785,英雄数据表!A:L,11,FALSE),IF(B2785&gt;=25,VLOOKUP(A2785,英雄数据表!A:L,7,0),""))</f>
        <v>"2402602004"</v>
      </c>
      <c r="M2785" s="20" t="str">
        <f>IFERROR(VLOOKUP(B2785,属性中转表!$K$2:$O$21,5,FALSE),"")</f>
        <v/>
      </c>
      <c r="N2785" s="20" t="str">
        <f>IF(B2785=25,VLOOKUP(A2785,英雄数据表!A:L,8,FALSE),IF(B2785=50,VLOOKUP(A2785,英雄数据表!A:L,12,0),""))</f>
        <v/>
      </c>
    </row>
    <row r="2786" spans="1:14" x14ac:dyDescent="0.3">
      <c r="A2786" s="20">
        <v>24026</v>
      </c>
      <c r="B2786" s="21">
        <f t="shared" si="185"/>
        <v>85</v>
      </c>
      <c r="C2786" s="21">
        <v>5</v>
      </c>
      <c r="D2786" s="21">
        <f>VLOOKUP(A2786,英雄数据表!A:D,4,0)</f>
        <v>2</v>
      </c>
      <c r="E2786" s="20" t="str">
        <f>VLOOKUP(A2786,英雄数据表!A:C,3,0)</f>
        <v>虚空贵冠</v>
      </c>
      <c r="F2786" s="20">
        <f t="shared" si="186"/>
        <v>24026</v>
      </c>
      <c r="G2786" s="20">
        <f t="shared" si="187"/>
        <v>24026</v>
      </c>
      <c r="H2786" s="21" t="str">
        <f>VLOOKUP(B2786,属性中转表!A:F,6,FALSE)</f>
        <v>"hp":372600,"atk":10350</v>
      </c>
      <c r="I2786" s="20" t="str">
        <f>IF(VLOOKUP(B2786,属性中转表!A:G,7,FALSE)=0,"",VLOOKUP(VLOOKUP(B2786,属性中转表!A:G,7,FALSE),属性中转表!$K$2:$P$21,6,0))&amp;IF(VLOOKUP(B2786,属性中转表!A:G,7,FALSE)&gt;=50,VLOOKUP(A2786,英雄数据表!A:K,9,0),IF(VLOOKUP(B2786,属性中转表!A:G,7,FALSE)&gt;=25,VLOOKUP(A2786,英雄数据表!A:K,5,0),""))</f>
        <v>"atk":600,"hp":10000,"undpspro":200,"pvpdpspro":100,"pvpundpspro":100,"speed":10</v>
      </c>
      <c r="J2786" s="20" t="str">
        <f>IF(I2786="","",属性中转表!$I$1&amp;(IF(VLOOKUP(B2786,属性中转表!A:G,7,FALSE)=0,0,VLOOKUP(VLOOKUP(B2786,属性中转表!A:G,7,FALSE),属性中转表!$K$2:$P$21,4,0)))+IFERROR(VLOOKUP(A2786,英雄数据表!A:K,IF(武魂!B2786&gt;=50,10,IF(武魂!B2786&gt;=25,6)),0),0))</f>
        <v>,"dpspro":200</v>
      </c>
      <c r="K2786" s="32" t="str">
        <f t="shared" si="188"/>
        <v>"atk":600,"hp":10000,"undpspro":200,"pvpdpspro":100,"pvpundpspro":100,"speed":10,"dpspro":200</v>
      </c>
      <c r="L2786" s="20" t="str">
        <f>IF(B2786&gt;=50,VLOOKUP(A2786,英雄数据表!A:L,11,FALSE),IF(B2786&gt;=25,VLOOKUP(A2786,英雄数据表!A:L,7,0),""))</f>
        <v>"2402602004"</v>
      </c>
      <c r="M2786" s="20" t="str">
        <f>IFERROR(VLOOKUP(B2786,属性中转表!$K$2:$O$21,5,FALSE),"")</f>
        <v>"dpspro":50</v>
      </c>
      <c r="N2786" s="20" t="str">
        <f>IF(B2786=25,VLOOKUP(A2786,英雄数据表!A:L,8,FALSE),IF(B2786=50,VLOOKUP(A2786,英雄数据表!A:L,12,0),""))</f>
        <v/>
      </c>
    </row>
    <row r="2787" spans="1:14" x14ac:dyDescent="0.3">
      <c r="A2787" s="20">
        <v>24026</v>
      </c>
      <c r="B2787" s="21">
        <f t="shared" si="185"/>
        <v>86</v>
      </c>
      <c r="C2787" s="21">
        <v>5</v>
      </c>
      <c r="D2787" s="21">
        <f>VLOOKUP(A2787,英雄数据表!A:D,4,0)</f>
        <v>2</v>
      </c>
      <c r="E2787" s="20" t="str">
        <f>VLOOKUP(A2787,英雄数据表!A:C,3,0)</f>
        <v>虚空贵冠</v>
      </c>
      <c r="F2787" s="20">
        <f t="shared" si="186"/>
        <v>24026</v>
      </c>
      <c r="G2787" s="20">
        <f t="shared" si="187"/>
        <v>24026</v>
      </c>
      <c r="H2787" s="21" t="str">
        <f>VLOOKUP(B2787,属性中转表!A:F,6,FALSE)</f>
        <v>"hp":378000,"atk":10500</v>
      </c>
      <c r="I2787" s="20" t="str">
        <f>IF(VLOOKUP(B2787,属性中转表!A:G,7,FALSE)=0,"",VLOOKUP(VLOOKUP(B2787,属性中转表!A:G,7,FALSE),属性中转表!$K$2:$P$21,6,0))&amp;IF(VLOOKUP(B2787,属性中转表!A:G,7,FALSE)&gt;=50,VLOOKUP(A2787,英雄数据表!A:K,9,0),IF(VLOOKUP(B2787,属性中转表!A:G,7,FALSE)&gt;=25,VLOOKUP(A2787,英雄数据表!A:K,5,0),""))</f>
        <v>"atk":600,"hp":10000,"undpspro":200,"pvpdpspro":100,"pvpundpspro":100,"speed":10</v>
      </c>
      <c r="J2787" s="20" t="str">
        <f>IF(I2787="","",属性中转表!$I$1&amp;(IF(VLOOKUP(B2787,属性中转表!A:G,7,FALSE)=0,0,VLOOKUP(VLOOKUP(B2787,属性中转表!A:G,7,FALSE),属性中转表!$K$2:$P$21,4,0)))+IFERROR(VLOOKUP(A2787,英雄数据表!A:K,IF(武魂!B2787&gt;=50,10,IF(武魂!B2787&gt;=25,6)),0),0))</f>
        <v>,"dpspro":200</v>
      </c>
      <c r="K2787" s="32" t="str">
        <f t="shared" si="188"/>
        <v>"atk":600,"hp":10000,"undpspro":200,"pvpdpspro":100,"pvpundpspro":100,"speed":10,"dpspro":200</v>
      </c>
      <c r="L2787" s="20" t="str">
        <f>IF(B2787&gt;=50,VLOOKUP(A2787,英雄数据表!A:L,11,FALSE),IF(B2787&gt;=25,VLOOKUP(A2787,英雄数据表!A:L,7,0),""))</f>
        <v>"2402602004"</v>
      </c>
      <c r="M2787" s="20" t="str">
        <f>IFERROR(VLOOKUP(B2787,属性中转表!$K$2:$O$21,5,FALSE),"")</f>
        <v/>
      </c>
      <c r="N2787" s="20" t="str">
        <f>IF(B2787=25,VLOOKUP(A2787,英雄数据表!A:L,8,FALSE),IF(B2787=50,VLOOKUP(A2787,英雄数据表!A:L,12,0),""))</f>
        <v/>
      </c>
    </row>
    <row r="2788" spans="1:14" x14ac:dyDescent="0.3">
      <c r="A2788" s="20">
        <v>24026</v>
      </c>
      <c r="B2788" s="21">
        <f t="shared" si="185"/>
        <v>87</v>
      </c>
      <c r="C2788" s="21">
        <v>5</v>
      </c>
      <c r="D2788" s="21">
        <f>VLOOKUP(A2788,英雄数据表!A:D,4,0)</f>
        <v>2</v>
      </c>
      <c r="E2788" s="20" t="str">
        <f>VLOOKUP(A2788,英雄数据表!A:C,3,0)</f>
        <v>虚空贵冠</v>
      </c>
      <c r="F2788" s="20">
        <f t="shared" si="186"/>
        <v>24026</v>
      </c>
      <c r="G2788" s="20">
        <f t="shared" si="187"/>
        <v>24026</v>
      </c>
      <c r="H2788" s="21" t="str">
        <f>VLOOKUP(B2788,属性中转表!A:F,6,FALSE)</f>
        <v>"hp":383400,"atk":10650</v>
      </c>
      <c r="I2788" s="20" t="str">
        <f>IF(VLOOKUP(B2788,属性中转表!A:G,7,FALSE)=0,"",VLOOKUP(VLOOKUP(B2788,属性中转表!A:G,7,FALSE),属性中转表!$K$2:$P$21,6,0))&amp;IF(VLOOKUP(B2788,属性中转表!A:G,7,FALSE)&gt;=50,VLOOKUP(A2788,英雄数据表!A:K,9,0),IF(VLOOKUP(B2788,属性中转表!A:G,7,FALSE)&gt;=25,VLOOKUP(A2788,英雄数据表!A:K,5,0),""))</f>
        <v>"atk":600,"hp":10000,"undpspro":200,"pvpdpspro":100,"pvpundpspro":100,"speed":10</v>
      </c>
      <c r="J2788" s="20" t="str">
        <f>IF(I2788="","",属性中转表!$I$1&amp;(IF(VLOOKUP(B2788,属性中转表!A:G,7,FALSE)=0,0,VLOOKUP(VLOOKUP(B2788,属性中转表!A:G,7,FALSE),属性中转表!$K$2:$P$21,4,0)))+IFERROR(VLOOKUP(A2788,英雄数据表!A:K,IF(武魂!B2788&gt;=50,10,IF(武魂!B2788&gt;=25,6)),0),0))</f>
        <v>,"dpspro":200</v>
      </c>
      <c r="K2788" s="32" t="str">
        <f t="shared" si="188"/>
        <v>"atk":600,"hp":10000,"undpspro":200,"pvpdpspro":100,"pvpundpspro":100,"speed":10,"dpspro":200</v>
      </c>
      <c r="L2788" s="20" t="str">
        <f>IF(B2788&gt;=50,VLOOKUP(A2788,英雄数据表!A:L,11,FALSE),IF(B2788&gt;=25,VLOOKUP(A2788,英雄数据表!A:L,7,0),""))</f>
        <v>"2402602004"</v>
      </c>
      <c r="M2788" s="20" t="str">
        <f>IFERROR(VLOOKUP(B2788,属性中转表!$K$2:$O$21,5,FALSE),"")</f>
        <v/>
      </c>
      <c r="N2788" s="20" t="str">
        <f>IF(B2788=25,VLOOKUP(A2788,英雄数据表!A:L,8,FALSE),IF(B2788=50,VLOOKUP(A2788,英雄数据表!A:L,12,0),""))</f>
        <v/>
      </c>
    </row>
    <row r="2789" spans="1:14" x14ac:dyDescent="0.3">
      <c r="A2789" s="20">
        <v>24026</v>
      </c>
      <c r="B2789" s="21">
        <f t="shared" si="185"/>
        <v>88</v>
      </c>
      <c r="C2789" s="21">
        <v>5</v>
      </c>
      <c r="D2789" s="21">
        <f>VLOOKUP(A2789,英雄数据表!A:D,4,0)</f>
        <v>2</v>
      </c>
      <c r="E2789" s="20" t="str">
        <f>VLOOKUP(A2789,英雄数据表!A:C,3,0)</f>
        <v>虚空贵冠</v>
      </c>
      <c r="F2789" s="20">
        <f t="shared" si="186"/>
        <v>24026</v>
      </c>
      <c r="G2789" s="20">
        <f t="shared" si="187"/>
        <v>24026</v>
      </c>
      <c r="H2789" s="21" t="str">
        <f>VLOOKUP(B2789,属性中转表!A:F,6,FALSE)</f>
        <v>"hp":388800,"atk":10800</v>
      </c>
      <c r="I2789" s="20" t="str">
        <f>IF(VLOOKUP(B2789,属性中转表!A:G,7,FALSE)=0,"",VLOOKUP(VLOOKUP(B2789,属性中转表!A:G,7,FALSE),属性中转表!$K$2:$P$21,6,0))&amp;IF(VLOOKUP(B2789,属性中转表!A:G,7,FALSE)&gt;=50,VLOOKUP(A2789,英雄数据表!A:K,9,0),IF(VLOOKUP(B2789,属性中转表!A:G,7,FALSE)&gt;=25,VLOOKUP(A2789,英雄数据表!A:K,5,0),""))</f>
        <v>"atk":600,"hp":10000,"undpspro":200,"pvpdpspro":100,"pvpundpspro":100,"speed":10</v>
      </c>
      <c r="J2789" s="20" t="str">
        <f>IF(I2789="","",属性中转表!$I$1&amp;(IF(VLOOKUP(B2789,属性中转表!A:G,7,FALSE)=0,0,VLOOKUP(VLOOKUP(B2789,属性中转表!A:G,7,FALSE),属性中转表!$K$2:$P$21,4,0)))+IFERROR(VLOOKUP(A2789,英雄数据表!A:K,IF(武魂!B2789&gt;=50,10,IF(武魂!B2789&gt;=25,6)),0),0))</f>
        <v>,"dpspro":200</v>
      </c>
      <c r="K2789" s="32" t="str">
        <f t="shared" si="188"/>
        <v>"atk":600,"hp":10000,"undpspro":200,"pvpdpspro":100,"pvpundpspro":100,"speed":10,"dpspro":200</v>
      </c>
      <c r="L2789" s="20" t="str">
        <f>IF(B2789&gt;=50,VLOOKUP(A2789,英雄数据表!A:L,11,FALSE),IF(B2789&gt;=25,VLOOKUP(A2789,英雄数据表!A:L,7,0),""))</f>
        <v>"2402602004"</v>
      </c>
      <c r="M2789" s="20" t="str">
        <f>IFERROR(VLOOKUP(B2789,属性中转表!$K$2:$O$21,5,FALSE),"")</f>
        <v/>
      </c>
      <c r="N2789" s="20" t="str">
        <f>IF(B2789=25,VLOOKUP(A2789,英雄数据表!A:L,8,FALSE),IF(B2789=50,VLOOKUP(A2789,英雄数据表!A:L,12,0),""))</f>
        <v/>
      </c>
    </row>
    <row r="2790" spans="1:14" x14ac:dyDescent="0.3">
      <c r="A2790" s="20">
        <v>24026</v>
      </c>
      <c r="B2790" s="21">
        <f t="shared" si="185"/>
        <v>89</v>
      </c>
      <c r="C2790" s="21">
        <v>5</v>
      </c>
      <c r="D2790" s="21">
        <f>VLOOKUP(A2790,英雄数据表!A:D,4,0)</f>
        <v>2</v>
      </c>
      <c r="E2790" s="20" t="str">
        <f>VLOOKUP(A2790,英雄数据表!A:C,3,0)</f>
        <v>虚空贵冠</v>
      </c>
      <c r="F2790" s="20">
        <f t="shared" si="186"/>
        <v>24026</v>
      </c>
      <c r="G2790" s="20">
        <f t="shared" si="187"/>
        <v>24026</v>
      </c>
      <c r="H2790" s="21" t="str">
        <f>VLOOKUP(B2790,属性中转表!A:F,6,FALSE)</f>
        <v>"hp":394200,"atk":10950</v>
      </c>
      <c r="I2790" s="20" t="str">
        <f>IF(VLOOKUP(B2790,属性中转表!A:G,7,FALSE)=0,"",VLOOKUP(VLOOKUP(B2790,属性中转表!A:G,7,FALSE),属性中转表!$K$2:$P$21,6,0))&amp;IF(VLOOKUP(B2790,属性中转表!A:G,7,FALSE)&gt;=50,VLOOKUP(A2790,英雄数据表!A:K,9,0),IF(VLOOKUP(B2790,属性中转表!A:G,7,FALSE)&gt;=25,VLOOKUP(A2790,英雄数据表!A:K,5,0),""))</f>
        <v>"atk":600,"hp":10000,"undpspro":200,"pvpdpspro":100,"pvpundpspro":100,"speed":10</v>
      </c>
      <c r="J2790" s="20" t="str">
        <f>IF(I2790="","",属性中转表!$I$1&amp;(IF(VLOOKUP(B2790,属性中转表!A:G,7,FALSE)=0,0,VLOOKUP(VLOOKUP(B2790,属性中转表!A:G,7,FALSE),属性中转表!$K$2:$P$21,4,0)))+IFERROR(VLOOKUP(A2790,英雄数据表!A:K,IF(武魂!B2790&gt;=50,10,IF(武魂!B2790&gt;=25,6)),0),0))</f>
        <v>,"dpspro":200</v>
      </c>
      <c r="K2790" s="32" t="str">
        <f t="shared" si="188"/>
        <v>"atk":600,"hp":10000,"undpspro":200,"pvpdpspro":100,"pvpundpspro":100,"speed":10,"dpspro":200</v>
      </c>
      <c r="L2790" s="20" t="str">
        <f>IF(B2790&gt;=50,VLOOKUP(A2790,英雄数据表!A:L,11,FALSE),IF(B2790&gt;=25,VLOOKUP(A2790,英雄数据表!A:L,7,0),""))</f>
        <v>"2402602004"</v>
      </c>
      <c r="M2790" s="20" t="str">
        <f>IFERROR(VLOOKUP(B2790,属性中转表!$K$2:$O$21,5,FALSE),"")</f>
        <v/>
      </c>
      <c r="N2790" s="20" t="str">
        <f>IF(B2790=25,VLOOKUP(A2790,英雄数据表!A:L,8,FALSE),IF(B2790=50,VLOOKUP(A2790,英雄数据表!A:L,12,0),""))</f>
        <v/>
      </c>
    </row>
    <row r="2791" spans="1:14" x14ac:dyDescent="0.3">
      <c r="A2791" s="20">
        <v>24026</v>
      </c>
      <c r="B2791" s="21">
        <f t="shared" si="185"/>
        <v>90</v>
      </c>
      <c r="C2791" s="21">
        <v>5</v>
      </c>
      <c r="D2791" s="21">
        <f>VLOOKUP(A2791,英雄数据表!A:D,4,0)</f>
        <v>2</v>
      </c>
      <c r="E2791" s="20" t="str">
        <f>VLOOKUP(A2791,英雄数据表!A:C,3,0)</f>
        <v>虚空贵冠</v>
      </c>
      <c r="F2791" s="20">
        <f t="shared" si="186"/>
        <v>24026</v>
      </c>
      <c r="G2791" s="20">
        <f t="shared" si="187"/>
        <v>24026</v>
      </c>
      <c r="H2791" s="21" t="str">
        <f>VLOOKUP(B2791,属性中转表!A:F,6,FALSE)</f>
        <v>"hp":399600,"atk":11100</v>
      </c>
      <c r="I2791" s="20" t="str">
        <f>IF(VLOOKUP(B2791,属性中转表!A:G,7,FALSE)=0,"",VLOOKUP(VLOOKUP(B2791,属性中转表!A:G,7,FALSE),属性中转表!$K$2:$P$21,6,0))&amp;IF(VLOOKUP(B2791,属性中转表!A:G,7,FALSE)&gt;=50,VLOOKUP(A2791,英雄数据表!A:K,9,0),IF(VLOOKUP(B2791,属性中转表!A:G,7,FALSE)&gt;=25,VLOOKUP(A2791,英雄数据表!A:K,5,0),""))</f>
        <v>"atk":600,"hp":10000,"undpspro":200,"pvpdpspro":150,"pvpundpspro":100,"speed":10</v>
      </c>
      <c r="J2791" s="20" t="str">
        <f>IF(I2791="","",属性中转表!$I$1&amp;(IF(VLOOKUP(B2791,属性中转表!A:G,7,FALSE)=0,0,VLOOKUP(VLOOKUP(B2791,属性中转表!A:G,7,FALSE),属性中转表!$K$2:$P$21,4,0)))+IFERROR(VLOOKUP(A2791,英雄数据表!A:K,IF(武魂!B2791&gt;=50,10,IF(武魂!B2791&gt;=25,6)),0),0))</f>
        <v>,"dpspro":200</v>
      </c>
      <c r="K2791" s="32" t="str">
        <f t="shared" si="188"/>
        <v>"atk":600,"hp":10000,"undpspro":200,"pvpdpspro":150,"pvpundpspro":100,"speed":10,"dpspro":200</v>
      </c>
      <c r="L2791" s="20" t="str">
        <f>IF(B2791&gt;=50,VLOOKUP(A2791,英雄数据表!A:L,11,FALSE),IF(B2791&gt;=25,VLOOKUP(A2791,英雄数据表!A:L,7,0),""))</f>
        <v>"2402602004"</v>
      </c>
      <c r="M2791" s="20" t="str">
        <f>IFERROR(VLOOKUP(B2791,属性中转表!$K$2:$O$21,5,FALSE),"")</f>
        <v>"pvpdpspro":50</v>
      </c>
      <c r="N2791" s="20" t="str">
        <f>IF(B2791=25,VLOOKUP(A2791,英雄数据表!A:L,8,FALSE),IF(B2791=50,VLOOKUP(A2791,英雄数据表!A:L,12,0),""))</f>
        <v/>
      </c>
    </row>
    <row r="2792" spans="1:14" x14ac:dyDescent="0.3">
      <c r="A2792" s="20">
        <v>24026</v>
      </c>
      <c r="B2792" s="21">
        <f t="shared" si="185"/>
        <v>91</v>
      </c>
      <c r="C2792" s="21">
        <v>5</v>
      </c>
      <c r="D2792" s="21">
        <f>VLOOKUP(A2792,英雄数据表!A:D,4,0)</f>
        <v>2</v>
      </c>
      <c r="E2792" s="20" t="str">
        <f>VLOOKUP(A2792,英雄数据表!A:C,3,0)</f>
        <v>虚空贵冠</v>
      </c>
      <c r="F2792" s="20">
        <f t="shared" si="186"/>
        <v>24026</v>
      </c>
      <c r="G2792" s="20">
        <f t="shared" si="187"/>
        <v>24026</v>
      </c>
      <c r="H2792" s="21" t="str">
        <f>VLOOKUP(B2792,属性中转表!A:F,6,FALSE)</f>
        <v>"hp":405000,"atk":11250</v>
      </c>
      <c r="I2792" s="20" t="str">
        <f>IF(VLOOKUP(B2792,属性中转表!A:G,7,FALSE)=0,"",VLOOKUP(VLOOKUP(B2792,属性中转表!A:G,7,FALSE),属性中转表!$K$2:$P$21,6,0))&amp;IF(VLOOKUP(B2792,属性中转表!A:G,7,FALSE)&gt;=50,VLOOKUP(A2792,英雄数据表!A:K,9,0),IF(VLOOKUP(B2792,属性中转表!A:G,7,FALSE)&gt;=25,VLOOKUP(A2792,英雄数据表!A:K,5,0),""))</f>
        <v>"atk":600,"hp":10000,"undpspro":200,"pvpdpspro":150,"pvpundpspro":100,"speed":10</v>
      </c>
      <c r="J2792" s="20" t="str">
        <f>IF(I2792="","",属性中转表!$I$1&amp;(IF(VLOOKUP(B2792,属性中转表!A:G,7,FALSE)=0,0,VLOOKUP(VLOOKUP(B2792,属性中转表!A:G,7,FALSE),属性中转表!$K$2:$P$21,4,0)))+IFERROR(VLOOKUP(A2792,英雄数据表!A:K,IF(武魂!B2792&gt;=50,10,IF(武魂!B2792&gt;=25,6)),0),0))</f>
        <v>,"dpspro":200</v>
      </c>
      <c r="K2792" s="32" t="str">
        <f t="shared" si="188"/>
        <v>"atk":600,"hp":10000,"undpspro":200,"pvpdpspro":150,"pvpundpspro":100,"speed":10,"dpspro":200</v>
      </c>
      <c r="L2792" s="20" t="str">
        <f>IF(B2792&gt;=50,VLOOKUP(A2792,英雄数据表!A:L,11,FALSE),IF(B2792&gt;=25,VLOOKUP(A2792,英雄数据表!A:L,7,0),""))</f>
        <v>"2402602004"</v>
      </c>
      <c r="M2792" s="20" t="str">
        <f>IFERROR(VLOOKUP(B2792,属性中转表!$K$2:$O$21,5,FALSE),"")</f>
        <v/>
      </c>
      <c r="N2792" s="20" t="str">
        <f>IF(B2792=25,VLOOKUP(A2792,英雄数据表!A:L,8,FALSE),IF(B2792=50,VLOOKUP(A2792,英雄数据表!A:L,12,0),""))</f>
        <v/>
      </c>
    </row>
    <row r="2793" spans="1:14" x14ac:dyDescent="0.3">
      <c r="A2793" s="20">
        <v>24026</v>
      </c>
      <c r="B2793" s="21">
        <f t="shared" si="185"/>
        <v>92</v>
      </c>
      <c r="C2793" s="21">
        <v>5</v>
      </c>
      <c r="D2793" s="21">
        <f>VLOOKUP(A2793,英雄数据表!A:D,4,0)</f>
        <v>2</v>
      </c>
      <c r="E2793" s="20" t="str">
        <f>VLOOKUP(A2793,英雄数据表!A:C,3,0)</f>
        <v>虚空贵冠</v>
      </c>
      <c r="F2793" s="20">
        <f t="shared" si="186"/>
        <v>24026</v>
      </c>
      <c r="G2793" s="20">
        <f t="shared" si="187"/>
        <v>24026</v>
      </c>
      <c r="H2793" s="21" t="str">
        <f>VLOOKUP(B2793,属性中转表!A:F,6,FALSE)</f>
        <v>"hp":410400,"atk":11400</v>
      </c>
      <c r="I2793" s="20" t="str">
        <f>IF(VLOOKUP(B2793,属性中转表!A:G,7,FALSE)=0,"",VLOOKUP(VLOOKUP(B2793,属性中转表!A:G,7,FALSE),属性中转表!$K$2:$P$21,6,0))&amp;IF(VLOOKUP(B2793,属性中转表!A:G,7,FALSE)&gt;=50,VLOOKUP(A2793,英雄数据表!A:K,9,0),IF(VLOOKUP(B2793,属性中转表!A:G,7,FALSE)&gt;=25,VLOOKUP(A2793,英雄数据表!A:K,5,0),""))</f>
        <v>"atk":600,"hp":10000,"undpspro":200,"pvpdpspro":150,"pvpundpspro":100,"speed":10</v>
      </c>
      <c r="J2793" s="20" t="str">
        <f>IF(I2793="","",属性中转表!$I$1&amp;(IF(VLOOKUP(B2793,属性中转表!A:G,7,FALSE)=0,0,VLOOKUP(VLOOKUP(B2793,属性中转表!A:G,7,FALSE),属性中转表!$K$2:$P$21,4,0)))+IFERROR(VLOOKUP(A2793,英雄数据表!A:K,IF(武魂!B2793&gt;=50,10,IF(武魂!B2793&gt;=25,6)),0),0))</f>
        <v>,"dpspro":200</v>
      </c>
      <c r="K2793" s="32" t="str">
        <f t="shared" si="188"/>
        <v>"atk":600,"hp":10000,"undpspro":200,"pvpdpspro":150,"pvpundpspro":100,"speed":10,"dpspro":200</v>
      </c>
      <c r="L2793" s="20" t="str">
        <f>IF(B2793&gt;=50,VLOOKUP(A2793,英雄数据表!A:L,11,FALSE),IF(B2793&gt;=25,VLOOKUP(A2793,英雄数据表!A:L,7,0),""))</f>
        <v>"2402602004"</v>
      </c>
      <c r="M2793" s="20" t="str">
        <f>IFERROR(VLOOKUP(B2793,属性中转表!$K$2:$O$21,5,FALSE),"")</f>
        <v/>
      </c>
      <c r="N2793" s="20" t="str">
        <f>IF(B2793=25,VLOOKUP(A2793,英雄数据表!A:L,8,FALSE),IF(B2793=50,VLOOKUP(A2793,英雄数据表!A:L,12,0),""))</f>
        <v/>
      </c>
    </row>
    <row r="2794" spans="1:14" x14ac:dyDescent="0.3">
      <c r="A2794" s="20">
        <v>24026</v>
      </c>
      <c r="B2794" s="21">
        <f t="shared" si="185"/>
        <v>93</v>
      </c>
      <c r="C2794" s="21">
        <v>5</v>
      </c>
      <c r="D2794" s="21">
        <f>VLOOKUP(A2794,英雄数据表!A:D,4,0)</f>
        <v>2</v>
      </c>
      <c r="E2794" s="20" t="str">
        <f>VLOOKUP(A2794,英雄数据表!A:C,3,0)</f>
        <v>虚空贵冠</v>
      </c>
      <c r="F2794" s="20">
        <f t="shared" si="186"/>
        <v>24026</v>
      </c>
      <c r="G2794" s="20">
        <f t="shared" si="187"/>
        <v>24026</v>
      </c>
      <c r="H2794" s="21" t="str">
        <f>VLOOKUP(B2794,属性中转表!A:F,6,FALSE)</f>
        <v>"hp":415800,"atk":11550</v>
      </c>
      <c r="I2794" s="20" t="str">
        <f>IF(VLOOKUP(B2794,属性中转表!A:G,7,FALSE)=0,"",VLOOKUP(VLOOKUP(B2794,属性中转表!A:G,7,FALSE),属性中转表!$K$2:$P$21,6,0))&amp;IF(VLOOKUP(B2794,属性中转表!A:G,7,FALSE)&gt;=50,VLOOKUP(A2794,英雄数据表!A:K,9,0),IF(VLOOKUP(B2794,属性中转表!A:G,7,FALSE)&gt;=25,VLOOKUP(A2794,英雄数据表!A:K,5,0),""))</f>
        <v>"atk":600,"hp":10000,"undpspro":200,"pvpdpspro":150,"pvpundpspro":100,"speed":10</v>
      </c>
      <c r="J2794" s="20" t="str">
        <f>IF(I2794="","",属性中转表!$I$1&amp;(IF(VLOOKUP(B2794,属性中转表!A:G,7,FALSE)=0,0,VLOOKUP(VLOOKUP(B2794,属性中转表!A:G,7,FALSE),属性中转表!$K$2:$P$21,4,0)))+IFERROR(VLOOKUP(A2794,英雄数据表!A:K,IF(武魂!B2794&gt;=50,10,IF(武魂!B2794&gt;=25,6)),0),0))</f>
        <v>,"dpspro":200</v>
      </c>
      <c r="K2794" s="32" t="str">
        <f t="shared" si="188"/>
        <v>"atk":600,"hp":10000,"undpspro":200,"pvpdpspro":150,"pvpundpspro":100,"speed":10,"dpspro":200</v>
      </c>
      <c r="L2794" s="20" t="str">
        <f>IF(B2794&gt;=50,VLOOKUP(A2794,英雄数据表!A:L,11,FALSE),IF(B2794&gt;=25,VLOOKUP(A2794,英雄数据表!A:L,7,0),""))</f>
        <v>"2402602004"</v>
      </c>
      <c r="M2794" s="20" t="str">
        <f>IFERROR(VLOOKUP(B2794,属性中转表!$K$2:$O$21,5,FALSE),"")</f>
        <v/>
      </c>
      <c r="N2794" s="20" t="str">
        <f>IF(B2794=25,VLOOKUP(A2794,英雄数据表!A:L,8,FALSE),IF(B2794=50,VLOOKUP(A2794,英雄数据表!A:L,12,0),""))</f>
        <v/>
      </c>
    </row>
    <row r="2795" spans="1:14" x14ac:dyDescent="0.3">
      <c r="A2795" s="20">
        <v>24026</v>
      </c>
      <c r="B2795" s="21">
        <f t="shared" si="185"/>
        <v>94</v>
      </c>
      <c r="C2795" s="21">
        <v>5</v>
      </c>
      <c r="D2795" s="21">
        <f>VLOOKUP(A2795,英雄数据表!A:D,4,0)</f>
        <v>2</v>
      </c>
      <c r="E2795" s="20" t="str">
        <f>VLOOKUP(A2795,英雄数据表!A:C,3,0)</f>
        <v>虚空贵冠</v>
      </c>
      <c r="F2795" s="20">
        <f t="shared" si="186"/>
        <v>24026</v>
      </c>
      <c r="G2795" s="20">
        <f t="shared" si="187"/>
        <v>24026</v>
      </c>
      <c r="H2795" s="21" t="str">
        <f>VLOOKUP(B2795,属性中转表!A:F,6,FALSE)</f>
        <v>"hp":421200,"atk":11700</v>
      </c>
      <c r="I2795" s="20" t="str">
        <f>IF(VLOOKUP(B2795,属性中转表!A:G,7,FALSE)=0,"",VLOOKUP(VLOOKUP(B2795,属性中转表!A:G,7,FALSE),属性中转表!$K$2:$P$21,6,0))&amp;IF(VLOOKUP(B2795,属性中转表!A:G,7,FALSE)&gt;=50,VLOOKUP(A2795,英雄数据表!A:K,9,0),IF(VLOOKUP(B2795,属性中转表!A:G,7,FALSE)&gt;=25,VLOOKUP(A2795,英雄数据表!A:K,5,0),""))</f>
        <v>"atk":600,"hp":10000,"undpspro":200,"pvpdpspro":150,"pvpundpspro":100,"speed":10</v>
      </c>
      <c r="J2795" s="20" t="str">
        <f>IF(I2795="","",属性中转表!$I$1&amp;(IF(VLOOKUP(B2795,属性中转表!A:G,7,FALSE)=0,0,VLOOKUP(VLOOKUP(B2795,属性中转表!A:G,7,FALSE),属性中转表!$K$2:$P$21,4,0)))+IFERROR(VLOOKUP(A2795,英雄数据表!A:K,IF(武魂!B2795&gt;=50,10,IF(武魂!B2795&gt;=25,6)),0),0))</f>
        <v>,"dpspro":200</v>
      </c>
      <c r="K2795" s="32" t="str">
        <f t="shared" si="188"/>
        <v>"atk":600,"hp":10000,"undpspro":200,"pvpdpspro":150,"pvpundpspro":100,"speed":10,"dpspro":200</v>
      </c>
      <c r="L2795" s="20" t="str">
        <f>IF(B2795&gt;=50,VLOOKUP(A2795,英雄数据表!A:L,11,FALSE),IF(B2795&gt;=25,VLOOKUP(A2795,英雄数据表!A:L,7,0),""))</f>
        <v>"2402602004"</v>
      </c>
      <c r="M2795" s="20" t="str">
        <f>IFERROR(VLOOKUP(B2795,属性中转表!$K$2:$O$21,5,FALSE),"")</f>
        <v/>
      </c>
      <c r="N2795" s="20" t="str">
        <f>IF(B2795=25,VLOOKUP(A2795,英雄数据表!A:L,8,FALSE),IF(B2795=50,VLOOKUP(A2795,英雄数据表!A:L,12,0),""))</f>
        <v/>
      </c>
    </row>
    <row r="2796" spans="1:14" x14ac:dyDescent="0.3">
      <c r="A2796" s="20">
        <v>24026</v>
      </c>
      <c r="B2796" s="21">
        <f t="shared" si="185"/>
        <v>95</v>
      </c>
      <c r="C2796" s="21">
        <v>5</v>
      </c>
      <c r="D2796" s="21">
        <f>VLOOKUP(A2796,英雄数据表!A:D,4,0)</f>
        <v>2</v>
      </c>
      <c r="E2796" s="20" t="str">
        <f>VLOOKUP(A2796,英雄数据表!A:C,3,0)</f>
        <v>虚空贵冠</v>
      </c>
      <c r="F2796" s="20">
        <f t="shared" si="186"/>
        <v>24026</v>
      </c>
      <c r="G2796" s="20">
        <f t="shared" si="187"/>
        <v>24026</v>
      </c>
      <c r="H2796" s="21" t="str">
        <f>VLOOKUP(B2796,属性中转表!A:F,6,FALSE)</f>
        <v>"hp":426600,"atk":11850</v>
      </c>
      <c r="I2796" s="20" t="str">
        <f>IF(VLOOKUP(B2796,属性中转表!A:G,7,FALSE)=0,"",VLOOKUP(VLOOKUP(B2796,属性中转表!A:G,7,FALSE),属性中转表!$K$2:$P$21,6,0))&amp;IF(VLOOKUP(B2796,属性中转表!A:G,7,FALSE)&gt;=50,VLOOKUP(A2796,英雄数据表!A:K,9,0),IF(VLOOKUP(B2796,属性中转表!A:G,7,FALSE)&gt;=25,VLOOKUP(A2796,英雄数据表!A:K,5,0),""))</f>
        <v>"atk":600,"hp":10000,"undpspro":200,"pvpdpspro":150,"pvpundpspro":150,"speed":10</v>
      </c>
      <c r="J2796" s="20" t="str">
        <f>IF(I2796="","",属性中转表!$I$1&amp;(IF(VLOOKUP(B2796,属性中转表!A:G,7,FALSE)=0,0,VLOOKUP(VLOOKUP(B2796,属性中转表!A:G,7,FALSE),属性中转表!$K$2:$P$21,4,0)))+IFERROR(VLOOKUP(A2796,英雄数据表!A:K,IF(武魂!B2796&gt;=50,10,IF(武魂!B2796&gt;=25,6)),0),0))</f>
        <v>,"dpspro":200</v>
      </c>
      <c r="K2796" s="32" t="str">
        <f t="shared" si="188"/>
        <v>"atk":600,"hp":10000,"undpspro":200,"pvpdpspro":150,"pvpundpspro":150,"speed":10,"dpspro":200</v>
      </c>
      <c r="L2796" s="20" t="str">
        <f>IF(B2796&gt;=50,VLOOKUP(A2796,英雄数据表!A:L,11,FALSE),IF(B2796&gt;=25,VLOOKUP(A2796,英雄数据表!A:L,7,0),""))</f>
        <v>"2402602004"</v>
      </c>
      <c r="M2796" s="20" t="str">
        <f>IFERROR(VLOOKUP(B2796,属性中转表!$K$2:$O$21,5,FALSE),"")</f>
        <v>"pvpundpspro":50</v>
      </c>
      <c r="N2796" s="20" t="str">
        <f>IF(B2796=25,VLOOKUP(A2796,英雄数据表!A:L,8,FALSE),IF(B2796=50,VLOOKUP(A2796,英雄数据表!A:L,12,0),""))</f>
        <v/>
      </c>
    </row>
    <row r="2797" spans="1:14" x14ac:dyDescent="0.3">
      <c r="A2797" s="20">
        <v>24026</v>
      </c>
      <c r="B2797" s="21">
        <f t="shared" si="185"/>
        <v>96</v>
      </c>
      <c r="C2797" s="21">
        <v>5</v>
      </c>
      <c r="D2797" s="21">
        <f>VLOOKUP(A2797,英雄数据表!A:D,4,0)</f>
        <v>2</v>
      </c>
      <c r="E2797" s="20" t="str">
        <f>VLOOKUP(A2797,英雄数据表!A:C,3,0)</f>
        <v>虚空贵冠</v>
      </c>
      <c r="F2797" s="20">
        <f t="shared" si="186"/>
        <v>24026</v>
      </c>
      <c r="G2797" s="20">
        <f t="shared" si="187"/>
        <v>24026</v>
      </c>
      <c r="H2797" s="21" t="str">
        <f>VLOOKUP(B2797,属性中转表!A:F,6,FALSE)</f>
        <v>"hp":432000,"atk":12000</v>
      </c>
      <c r="I2797" s="20" t="str">
        <f>IF(VLOOKUP(B2797,属性中转表!A:G,7,FALSE)=0,"",VLOOKUP(VLOOKUP(B2797,属性中转表!A:G,7,FALSE),属性中转表!$K$2:$P$21,6,0))&amp;IF(VLOOKUP(B2797,属性中转表!A:G,7,FALSE)&gt;=50,VLOOKUP(A2797,英雄数据表!A:K,9,0),IF(VLOOKUP(B2797,属性中转表!A:G,7,FALSE)&gt;=25,VLOOKUP(A2797,英雄数据表!A:K,5,0),""))</f>
        <v>"atk":600,"hp":10000,"undpspro":200,"pvpdpspro":150,"pvpundpspro":150,"speed":10</v>
      </c>
      <c r="J2797" s="20" t="str">
        <f>IF(I2797="","",属性中转表!$I$1&amp;(IF(VLOOKUP(B2797,属性中转表!A:G,7,FALSE)=0,0,VLOOKUP(VLOOKUP(B2797,属性中转表!A:G,7,FALSE),属性中转表!$K$2:$P$21,4,0)))+IFERROR(VLOOKUP(A2797,英雄数据表!A:K,IF(武魂!B2797&gt;=50,10,IF(武魂!B2797&gt;=25,6)),0),0))</f>
        <v>,"dpspro":200</v>
      </c>
      <c r="K2797" s="32" t="str">
        <f t="shared" si="188"/>
        <v>"atk":600,"hp":10000,"undpspro":200,"pvpdpspro":150,"pvpundpspro":150,"speed":10,"dpspro":200</v>
      </c>
      <c r="L2797" s="20" t="str">
        <f>IF(B2797&gt;=50,VLOOKUP(A2797,英雄数据表!A:L,11,FALSE),IF(B2797&gt;=25,VLOOKUP(A2797,英雄数据表!A:L,7,0),""))</f>
        <v>"2402602004"</v>
      </c>
      <c r="M2797" s="20" t="str">
        <f>IFERROR(VLOOKUP(B2797,属性中转表!$K$2:$O$21,5,FALSE),"")</f>
        <v/>
      </c>
      <c r="N2797" s="20" t="str">
        <f>IF(B2797=25,VLOOKUP(A2797,英雄数据表!A:L,8,FALSE),IF(B2797=50,VLOOKUP(A2797,英雄数据表!A:L,12,0),""))</f>
        <v/>
      </c>
    </row>
    <row r="2798" spans="1:14" x14ac:dyDescent="0.3">
      <c r="A2798" s="20">
        <v>24026</v>
      </c>
      <c r="B2798" s="21">
        <f t="shared" si="185"/>
        <v>97</v>
      </c>
      <c r="C2798" s="21">
        <v>5</v>
      </c>
      <c r="D2798" s="21">
        <f>VLOOKUP(A2798,英雄数据表!A:D,4,0)</f>
        <v>2</v>
      </c>
      <c r="E2798" s="20" t="str">
        <f>VLOOKUP(A2798,英雄数据表!A:C,3,0)</f>
        <v>虚空贵冠</v>
      </c>
      <c r="F2798" s="20">
        <f t="shared" ref="F2798:F2806" si="189">A2798</f>
        <v>24026</v>
      </c>
      <c r="G2798" s="20">
        <f t="shared" ref="G2798:G2806" si="190">A2798</f>
        <v>24026</v>
      </c>
      <c r="H2798" s="21" t="str">
        <f>VLOOKUP(B2798,属性中转表!A:F,6,FALSE)</f>
        <v>"hp":437400,"atk":12150</v>
      </c>
      <c r="I2798" s="20" t="str">
        <f>IF(VLOOKUP(B2798,属性中转表!A:G,7,FALSE)=0,"",VLOOKUP(VLOOKUP(B2798,属性中转表!A:G,7,FALSE),属性中转表!$K$2:$P$21,6,0))&amp;IF(VLOOKUP(B2798,属性中转表!A:G,7,FALSE)&gt;=50,VLOOKUP(A2798,英雄数据表!A:K,9,0),IF(VLOOKUP(B2798,属性中转表!A:G,7,FALSE)&gt;=25,VLOOKUP(A2798,英雄数据表!A:K,5,0),""))</f>
        <v>"atk":600,"hp":10000,"undpspro":200,"pvpdpspro":150,"pvpundpspro":150,"speed":10</v>
      </c>
      <c r="J2798" s="20" t="str">
        <f>IF(I2798="","",属性中转表!$I$1&amp;(IF(VLOOKUP(B2798,属性中转表!A:G,7,FALSE)=0,0,VLOOKUP(VLOOKUP(B2798,属性中转表!A:G,7,FALSE),属性中转表!$K$2:$P$21,4,0)))+IFERROR(VLOOKUP(A2798,英雄数据表!A:K,IF(武魂!B2798&gt;=50,10,IF(武魂!B2798&gt;=25,6)),0),0))</f>
        <v>,"dpspro":200</v>
      </c>
      <c r="K2798" s="32" t="str">
        <f t="shared" si="188"/>
        <v>"atk":600,"hp":10000,"undpspro":200,"pvpdpspro":150,"pvpundpspro":150,"speed":10,"dpspro":200</v>
      </c>
      <c r="L2798" s="20" t="str">
        <f>IF(B2798&gt;=50,VLOOKUP(A2798,英雄数据表!A:L,11,FALSE),IF(B2798&gt;=25,VLOOKUP(A2798,英雄数据表!A:L,7,0),""))</f>
        <v>"2402602004"</v>
      </c>
      <c r="M2798" s="20" t="str">
        <f>IFERROR(VLOOKUP(B2798,属性中转表!$K$2:$O$21,5,FALSE),"")</f>
        <v/>
      </c>
      <c r="N2798" s="20" t="str">
        <f>IF(B2798=25,VLOOKUP(A2798,英雄数据表!A:L,8,FALSE),IF(B2798=50,VLOOKUP(A2798,英雄数据表!A:L,12,0),""))</f>
        <v/>
      </c>
    </row>
    <row r="2799" spans="1:14" x14ac:dyDescent="0.3">
      <c r="A2799" s="20">
        <v>24026</v>
      </c>
      <c r="B2799" s="21">
        <f t="shared" si="185"/>
        <v>98</v>
      </c>
      <c r="C2799" s="21">
        <v>5</v>
      </c>
      <c r="D2799" s="21">
        <f>VLOOKUP(A2799,英雄数据表!A:D,4,0)</f>
        <v>2</v>
      </c>
      <c r="E2799" s="20" t="str">
        <f>VLOOKUP(A2799,英雄数据表!A:C,3,0)</f>
        <v>虚空贵冠</v>
      </c>
      <c r="F2799" s="20">
        <f t="shared" si="189"/>
        <v>24026</v>
      </c>
      <c r="G2799" s="20">
        <f t="shared" si="190"/>
        <v>24026</v>
      </c>
      <c r="H2799" s="21" t="str">
        <f>VLOOKUP(B2799,属性中转表!A:F,6,FALSE)</f>
        <v>"hp":442800,"atk":12300</v>
      </c>
      <c r="I2799" s="20" t="str">
        <f>IF(VLOOKUP(B2799,属性中转表!A:G,7,FALSE)=0,"",VLOOKUP(VLOOKUP(B2799,属性中转表!A:G,7,FALSE),属性中转表!$K$2:$P$21,6,0))&amp;IF(VLOOKUP(B2799,属性中转表!A:G,7,FALSE)&gt;=50,VLOOKUP(A2799,英雄数据表!A:K,9,0),IF(VLOOKUP(B2799,属性中转表!A:G,7,FALSE)&gt;=25,VLOOKUP(A2799,英雄数据表!A:K,5,0),""))</f>
        <v>"atk":600,"hp":10000,"undpspro":200,"pvpdpspro":150,"pvpundpspro":150,"speed":10</v>
      </c>
      <c r="J2799" s="20" t="str">
        <f>IF(I2799="","",属性中转表!$I$1&amp;(IF(VLOOKUP(B2799,属性中转表!A:G,7,FALSE)=0,0,VLOOKUP(VLOOKUP(B2799,属性中转表!A:G,7,FALSE),属性中转表!$K$2:$P$21,4,0)))+IFERROR(VLOOKUP(A2799,英雄数据表!A:K,IF(武魂!B2799&gt;=50,10,IF(武魂!B2799&gt;=25,6)),0),0))</f>
        <v>,"dpspro":200</v>
      </c>
      <c r="K2799" s="32" t="str">
        <f t="shared" si="188"/>
        <v>"atk":600,"hp":10000,"undpspro":200,"pvpdpspro":150,"pvpundpspro":150,"speed":10,"dpspro":200</v>
      </c>
      <c r="L2799" s="20" t="str">
        <f>IF(B2799&gt;=50,VLOOKUP(A2799,英雄数据表!A:L,11,FALSE),IF(B2799&gt;=25,VLOOKUP(A2799,英雄数据表!A:L,7,0),""))</f>
        <v>"2402602004"</v>
      </c>
      <c r="M2799" s="20" t="str">
        <f>IFERROR(VLOOKUP(B2799,属性中转表!$K$2:$O$21,5,FALSE),"")</f>
        <v/>
      </c>
      <c r="N2799" s="20" t="str">
        <f>IF(B2799=25,VLOOKUP(A2799,英雄数据表!A:L,8,FALSE),IF(B2799=50,VLOOKUP(A2799,英雄数据表!A:L,12,0),""))</f>
        <v/>
      </c>
    </row>
    <row r="2800" spans="1:14" x14ac:dyDescent="0.3">
      <c r="A2800" s="20">
        <v>24026</v>
      </c>
      <c r="B2800" s="21">
        <f t="shared" si="185"/>
        <v>99</v>
      </c>
      <c r="C2800" s="21">
        <v>5</v>
      </c>
      <c r="D2800" s="21">
        <f>VLOOKUP(A2800,英雄数据表!A:D,4,0)</f>
        <v>2</v>
      </c>
      <c r="E2800" s="20" t="str">
        <f>VLOOKUP(A2800,英雄数据表!A:C,3,0)</f>
        <v>虚空贵冠</v>
      </c>
      <c r="F2800" s="20">
        <f t="shared" si="189"/>
        <v>24026</v>
      </c>
      <c r="G2800" s="20">
        <f t="shared" si="190"/>
        <v>24026</v>
      </c>
      <c r="H2800" s="21" t="str">
        <f>VLOOKUP(B2800,属性中转表!A:F,6,FALSE)</f>
        <v>"hp":448200,"atk":12450</v>
      </c>
      <c r="I2800" s="20" t="str">
        <f>IF(VLOOKUP(B2800,属性中转表!A:G,7,FALSE)=0,"",VLOOKUP(VLOOKUP(B2800,属性中转表!A:G,7,FALSE),属性中转表!$K$2:$P$21,6,0))&amp;IF(VLOOKUP(B2800,属性中转表!A:G,7,FALSE)&gt;=50,VLOOKUP(A2800,英雄数据表!A:K,9,0),IF(VLOOKUP(B2800,属性中转表!A:G,7,FALSE)&gt;=25,VLOOKUP(A2800,英雄数据表!A:K,5,0),""))</f>
        <v>"atk":600,"hp":10000,"undpspro":200,"pvpdpspro":150,"pvpundpspro":150,"speed":10</v>
      </c>
      <c r="J2800" s="20" t="str">
        <f>IF(I2800="","",属性中转表!$I$1&amp;(IF(VLOOKUP(B2800,属性中转表!A:G,7,FALSE)=0,0,VLOOKUP(VLOOKUP(B2800,属性中转表!A:G,7,FALSE),属性中转表!$K$2:$P$21,4,0)))+IFERROR(VLOOKUP(A2800,英雄数据表!A:K,IF(武魂!B2800&gt;=50,10,IF(武魂!B2800&gt;=25,6)),0),0))</f>
        <v>,"dpspro":200</v>
      </c>
      <c r="K2800" s="32" t="str">
        <f t="shared" si="188"/>
        <v>"atk":600,"hp":10000,"undpspro":200,"pvpdpspro":150,"pvpundpspro":150,"speed":10,"dpspro":200</v>
      </c>
      <c r="L2800" s="20" t="str">
        <f>IF(B2800&gt;=50,VLOOKUP(A2800,英雄数据表!A:L,11,FALSE),IF(B2800&gt;=25,VLOOKUP(A2800,英雄数据表!A:L,7,0),""))</f>
        <v>"2402602004"</v>
      </c>
      <c r="M2800" s="20" t="str">
        <f>IFERROR(VLOOKUP(B2800,属性中转表!$K$2:$O$21,5,FALSE),"")</f>
        <v/>
      </c>
      <c r="N2800" s="20" t="str">
        <f>IF(B2800=25,VLOOKUP(A2800,英雄数据表!A:L,8,FALSE),IF(B2800=50,VLOOKUP(A2800,英雄数据表!A:L,12,0),""))</f>
        <v/>
      </c>
    </row>
    <row r="2801" spans="1:14" x14ac:dyDescent="0.3">
      <c r="A2801" s="20">
        <v>24026</v>
      </c>
      <c r="B2801" s="21">
        <f t="shared" si="185"/>
        <v>100</v>
      </c>
      <c r="C2801" s="21">
        <v>5</v>
      </c>
      <c r="D2801" s="21">
        <f>VLOOKUP(A2801,英雄数据表!A:D,4,0)</f>
        <v>2</v>
      </c>
      <c r="E2801" s="20" t="str">
        <f>VLOOKUP(A2801,英雄数据表!A:C,3,0)</f>
        <v>虚空贵冠</v>
      </c>
      <c r="F2801" s="20">
        <f t="shared" si="189"/>
        <v>24026</v>
      </c>
      <c r="G2801" s="20">
        <f t="shared" si="190"/>
        <v>24026</v>
      </c>
      <c r="H2801" s="21" t="str">
        <f>VLOOKUP(B2801,属性中转表!A:F,6,FALSE)</f>
        <v>"hp":453600,"atk":12600</v>
      </c>
      <c r="I2801" s="20" t="str">
        <f>IF(VLOOKUP(B2801,属性中转表!A:G,7,FALSE)=0,"",VLOOKUP(VLOOKUP(B2801,属性中转表!A:G,7,FALSE),属性中转表!$K$2:$P$21,6,0))&amp;IF(VLOOKUP(B2801,属性中转表!A:G,7,FALSE)&gt;=50,VLOOKUP(A2801,英雄数据表!A:K,9,0),IF(VLOOKUP(B2801,属性中转表!A:G,7,FALSE)&gt;=25,VLOOKUP(A2801,英雄数据表!A:K,5,0),""))</f>
        <v>"atk":900,"hp":15000,"undpspro":200,"pvpdpspro":150,"pvpundpspro":150,"speed":20</v>
      </c>
      <c r="J2801" s="20" t="str">
        <f>IF(I2801="","",属性中转表!$I$1&amp;(IF(VLOOKUP(B2801,属性中转表!A:G,7,FALSE)=0,0,VLOOKUP(VLOOKUP(B2801,属性中转表!A:G,7,FALSE),属性中转表!$K$2:$P$21,4,0)))+IFERROR(VLOOKUP(A2801,英雄数据表!A:K,IF(武魂!B2801&gt;=50,10,IF(武魂!B2801&gt;=25,6)),0),0))</f>
        <v>,"dpspro":200</v>
      </c>
      <c r="K2801" s="32" t="str">
        <f t="shared" si="188"/>
        <v>"atk":900,"hp":15000,"undpspro":200,"pvpdpspro":150,"pvpundpspro":150,"speed":20,"dpspro":200</v>
      </c>
      <c r="L2801" s="20" t="str">
        <f>IF(B2801&gt;=50,VLOOKUP(A2801,英雄数据表!A:L,11,FALSE),IF(B2801&gt;=25,VLOOKUP(A2801,英雄数据表!A:L,7,0),""))</f>
        <v>"2402602004"</v>
      </c>
      <c r="M2801" s="20" t="str">
        <f>IFERROR(VLOOKUP(B2801,属性中转表!$K$2:$O$21,5,FALSE),"")</f>
        <v>"speed":10,"atk":300,"hp":5000</v>
      </c>
      <c r="N2801" s="20" t="str">
        <f>IF(B2801=25,VLOOKUP(A2801,英雄数据表!A:L,8,FALSE),IF(B2801=50,VLOOKUP(A2801,英雄数据表!A:L,12,0),""))</f>
        <v/>
      </c>
    </row>
    <row r="2802" spans="1:14" x14ac:dyDescent="0.3">
      <c r="A2802" s="20">
        <v>24036</v>
      </c>
      <c r="B2802" s="21">
        <f>IF(A2802=A2701,B2701+1,1)</f>
        <v>1</v>
      </c>
      <c r="C2802" s="21">
        <v>5</v>
      </c>
      <c r="D2802" s="21">
        <f>VLOOKUP(A2802,英雄数据表!A:D,4,0)</f>
        <v>2</v>
      </c>
      <c r="E2802" s="20" t="str">
        <f>VLOOKUP(A2802,英雄数据表!A:C,3,0)</f>
        <v>虚灵利爪</v>
      </c>
      <c r="F2802" s="20">
        <f t="shared" si="189"/>
        <v>24036</v>
      </c>
      <c r="G2802" s="20">
        <f t="shared" si="190"/>
        <v>24036</v>
      </c>
      <c r="H2802" s="21" t="str">
        <f>VLOOKUP(B2802,属性中转表!A:F,6,FALSE)</f>
        <v>"hp":5400,"atk":150</v>
      </c>
      <c r="I2802" s="20" t="str">
        <f>IF(VLOOKUP(B2802,属性中转表!A:G,7,FALSE)=0,"",VLOOKUP(VLOOKUP(B2802,属性中转表!A:G,7,FALSE),属性中转表!$K$2:$P$21,6,0))&amp;IF(VLOOKUP(B2802,属性中转表!A:G,7,FALSE)&gt;=50,VLOOKUP(A2802,英雄数据表!A:K,9,0),IF(VLOOKUP(B2802,属性中转表!A:G,7,FALSE)&gt;=25,VLOOKUP(A2802,英雄数据表!A:K,5,0),""))</f>
        <v/>
      </c>
      <c r="J2802" s="20" t="str">
        <f>IF(I2802="","",属性中转表!$I$1&amp;(IF(VLOOKUP(B2802,属性中转表!A:G,7,FALSE)=0,0,VLOOKUP(VLOOKUP(B2802,属性中转表!A:G,7,FALSE),属性中转表!$K$2:$P$21,4,0)))+IFERROR(VLOOKUP(A2802,英雄数据表!A:K,IF(武魂!B2802&gt;=50,10,IF(武魂!B2802&gt;=25,6)),0),0))</f>
        <v/>
      </c>
      <c r="K2802" s="32" t="str">
        <f t="shared" si="188"/>
        <v/>
      </c>
      <c r="L2802" s="20" t="str">
        <f>IF(B2802&gt;=50,VLOOKUP(A2802,英雄数据表!A:L,11,FALSE),IF(B2802&gt;=25,VLOOKUP(A2802,英雄数据表!A:L,7,0),""))</f>
        <v/>
      </c>
      <c r="M2802" s="20" t="str">
        <f>IFERROR(VLOOKUP(B2802,属性中转表!$K$2:$O$21,5,FALSE),"")</f>
        <v/>
      </c>
      <c r="N2802" s="20" t="str">
        <f>IF(B2802=25,VLOOKUP(A2802,英雄数据表!A:L,8,FALSE),IF(B2802=50,VLOOKUP(A2802,英雄数据表!A:L,12,0),""))</f>
        <v/>
      </c>
    </row>
    <row r="2803" spans="1:14" x14ac:dyDescent="0.3">
      <c r="A2803" s="20">
        <v>24036</v>
      </c>
      <c r="B2803" s="21">
        <f>IF(A2803=A2802,B2802+1,1)</f>
        <v>2</v>
      </c>
      <c r="C2803" s="21">
        <v>5</v>
      </c>
      <c r="D2803" s="21">
        <f>VLOOKUP(A2803,英雄数据表!A:D,4,0)</f>
        <v>2</v>
      </c>
      <c r="E2803" s="20" t="str">
        <f>VLOOKUP(A2803,英雄数据表!A:C,3,0)</f>
        <v>虚灵利爪</v>
      </c>
      <c r="F2803" s="20">
        <f t="shared" si="189"/>
        <v>24036</v>
      </c>
      <c r="G2803" s="20">
        <f t="shared" si="190"/>
        <v>24036</v>
      </c>
      <c r="H2803" s="21" t="str">
        <f>VLOOKUP(B2803,属性中转表!A:F,6,FALSE)</f>
        <v>"hp":7200,"atk":200</v>
      </c>
      <c r="I2803" s="20" t="str">
        <f>IF(VLOOKUP(B2803,属性中转表!A:G,7,FALSE)=0,"",VLOOKUP(VLOOKUP(B2803,属性中转表!A:G,7,FALSE),属性中转表!$K$2:$P$21,6,0))&amp;IF(VLOOKUP(B2803,属性中转表!A:G,7,FALSE)&gt;=50,VLOOKUP(A2803,英雄数据表!A:K,9,0),IF(VLOOKUP(B2803,属性中转表!A:G,7,FALSE)&gt;=25,VLOOKUP(A2803,英雄数据表!A:K,5,0),""))</f>
        <v/>
      </c>
      <c r="J2803" s="20" t="str">
        <f>IF(I2803="","",属性中转表!$I$1&amp;(IF(VLOOKUP(B2803,属性中转表!A:G,7,FALSE)=0,0,VLOOKUP(VLOOKUP(B2803,属性中转表!A:G,7,FALSE),属性中转表!$K$2:$P$21,4,0)))+IFERROR(VLOOKUP(A2803,英雄数据表!A:K,IF(武魂!B2803&gt;=50,10,IF(武魂!B2803&gt;=25,6)),0),0))</f>
        <v/>
      </c>
      <c r="K2803" s="32" t="str">
        <f t="shared" si="188"/>
        <v/>
      </c>
      <c r="L2803" s="20" t="str">
        <f>IF(B2803&gt;=50,VLOOKUP(A2803,英雄数据表!A:L,11,FALSE),IF(B2803&gt;=25,VLOOKUP(A2803,英雄数据表!A:L,7,0),""))</f>
        <v/>
      </c>
      <c r="M2803" s="20" t="str">
        <f>IFERROR(VLOOKUP(B2803,属性中转表!$K$2:$O$21,5,FALSE),"")</f>
        <v/>
      </c>
      <c r="N2803" s="20" t="str">
        <f>IF(B2803=25,VLOOKUP(A2803,英雄数据表!A:L,8,FALSE),IF(B2803=50,VLOOKUP(A2803,英雄数据表!A:L,12,0),""))</f>
        <v/>
      </c>
    </row>
    <row r="2804" spans="1:14" x14ac:dyDescent="0.3">
      <c r="A2804" s="20">
        <v>24036</v>
      </c>
      <c r="B2804" s="21">
        <f>IF(A2804=A2803,B2803+1,1)</f>
        <v>3</v>
      </c>
      <c r="C2804" s="21">
        <v>5</v>
      </c>
      <c r="D2804" s="21">
        <f>VLOOKUP(A2804,英雄数据表!A:D,4,0)</f>
        <v>2</v>
      </c>
      <c r="E2804" s="20" t="str">
        <f>VLOOKUP(A2804,英雄数据表!A:C,3,0)</f>
        <v>虚灵利爪</v>
      </c>
      <c r="F2804" s="20">
        <f t="shared" si="189"/>
        <v>24036</v>
      </c>
      <c r="G2804" s="20">
        <f t="shared" si="190"/>
        <v>24036</v>
      </c>
      <c r="H2804" s="21" t="str">
        <f>VLOOKUP(B2804,属性中转表!A:F,6,FALSE)</f>
        <v>"hp":9000,"atk":250</v>
      </c>
      <c r="I2804" s="20" t="str">
        <f>IF(VLOOKUP(B2804,属性中转表!A:G,7,FALSE)=0,"",VLOOKUP(VLOOKUP(B2804,属性中转表!A:G,7,FALSE),属性中转表!$K$2:$P$21,6,0))&amp;IF(VLOOKUP(B2804,属性中转表!A:G,7,FALSE)&gt;=50,VLOOKUP(A2804,英雄数据表!A:K,9,0),IF(VLOOKUP(B2804,属性中转表!A:G,7,FALSE)&gt;=25,VLOOKUP(A2804,英雄数据表!A:K,5,0),""))</f>
        <v/>
      </c>
      <c r="J2804" s="20" t="str">
        <f>IF(I2804="","",属性中转表!$I$1&amp;(IF(VLOOKUP(B2804,属性中转表!A:G,7,FALSE)=0,0,VLOOKUP(VLOOKUP(B2804,属性中转表!A:G,7,FALSE),属性中转表!$K$2:$P$21,4,0)))+IFERROR(VLOOKUP(A2804,英雄数据表!A:K,IF(武魂!B2804&gt;=50,10,IF(武魂!B2804&gt;=25,6)),0),0))</f>
        <v/>
      </c>
      <c r="K2804" s="32" t="str">
        <f t="shared" si="188"/>
        <v/>
      </c>
      <c r="L2804" s="20" t="str">
        <f>IF(B2804&gt;=50,VLOOKUP(A2804,英雄数据表!A:L,11,FALSE),IF(B2804&gt;=25,VLOOKUP(A2804,英雄数据表!A:L,7,0),""))</f>
        <v/>
      </c>
      <c r="M2804" s="20" t="str">
        <f>IFERROR(VLOOKUP(B2804,属性中转表!$K$2:$O$21,5,FALSE),"")</f>
        <v/>
      </c>
      <c r="N2804" s="20" t="str">
        <f>IF(B2804=25,VLOOKUP(A2804,英雄数据表!A:L,8,FALSE),IF(B2804=50,VLOOKUP(A2804,英雄数据表!A:L,12,0),""))</f>
        <v/>
      </c>
    </row>
    <row r="2805" spans="1:14" x14ac:dyDescent="0.3">
      <c r="A2805" s="20">
        <v>24036</v>
      </c>
      <c r="B2805" s="21">
        <f>IF(A2805=A2804,B2804+1,1)</f>
        <v>4</v>
      </c>
      <c r="C2805" s="21">
        <v>5</v>
      </c>
      <c r="D2805" s="21">
        <f>VLOOKUP(A2805,英雄数据表!A:D,4,0)</f>
        <v>2</v>
      </c>
      <c r="E2805" s="20" t="str">
        <f>VLOOKUP(A2805,英雄数据表!A:C,3,0)</f>
        <v>虚灵利爪</v>
      </c>
      <c r="F2805" s="20">
        <f t="shared" si="189"/>
        <v>24036</v>
      </c>
      <c r="G2805" s="20">
        <f t="shared" si="190"/>
        <v>24036</v>
      </c>
      <c r="H2805" s="21" t="str">
        <f>VLOOKUP(B2805,属性中转表!A:F,6,FALSE)</f>
        <v>"hp":10800,"atk":300</v>
      </c>
      <c r="I2805" s="20" t="str">
        <f>IF(VLOOKUP(B2805,属性中转表!A:G,7,FALSE)=0,"",VLOOKUP(VLOOKUP(B2805,属性中转表!A:G,7,FALSE),属性中转表!$K$2:$P$21,6,0))&amp;IF(VLOOKUP(B2805,属性中转表!A:G,7,FALSE)&gt;=50,VLOOKUP(A2805,英雄数据表!A:K,9,0),IF(VLOOKUP(B2805,属性中转表!A:G,7,FALSE)&gt;=25,VLOOKUP(A2805,英雄数据表!A:K,5,0),""))</f>
        <v/>
      </c>
      <c r="J2805" s="20" t="str">
        <f>IF(I2805="","",属性中转表!$I$1&amp;(IF(VLOOKUP(B2805,属性中转表!A:G,7,FALSE)=0,0,VLOOKUP(VLOOKUP(B2805,属性中转表!A:G,7,FALSE),属性中转表!$K$2:$P$21,4,0)))+IFERROR(VLOOKUP(A2805,英雄数据表!A:K,IF(武魂!B2805&gt;=50,10,IF(武魂!B2805&gt;=25,6)),0),0))</f>
        <v/>
      </c>
      <c r="K2805" s="32" t="str">
        <f t="shared" si="188"/>
        <v/>
      </c>
      <c r="L2805" s="20" t="str">
        <f>IF(B2805&gt;=50,VLOOKUP(A2805,英雄数据表!A:L,11,FALSE),IF(B2805&gt;=25,VLOOKUP(A2805,英雄数据表!A:L,7,0),""))</f>
        <v/>
      </c>
      <c r="M2805" s="20" t="str">
        <f>IFERROR(VLOOKUP(B2805,属性中转表!$K$2:$O$21,5,FALSE),"")</f>
        <v/>
      </c>
      <c r="N2805" s="20" t="str">
        <f>IF(B2805=25,VLOOKUP(A2805,英雄数据表!A:L,8,FALSE),IF(B2805=50,VLOOKUP(A2805,英雄数据表!A:L,12,0),""))</f>
        <v/>
      </c>
    </row>
    <row r="2806" spans="1:14" x14ac:dyDescent="0.3">
      <c r="A2806" s="20">
        <v>24036</v>
      </c>
      <c r="B2806" s="21">
        <f>IF(A2806=A2805,B2805+1,1)</f>
        <v>5</v>
      </c>
      <c r="C2806" s="21">
        <v>5</v>
      </c>
      <c r="D2806" s="21">
        <f>VLOOKUP(A2806,英雄数据表!A:D,4,0)</f>
        <v>2</v>
      </c>
      <c r="E2806" s="20" t="str">
        <f>VLOOKUP(A2806,英雄数据表!A:C,3,0)</f>
        <v>虚灵利爪</v>
      </c>
      <c r="F2806" s="20">
        <f t="shared" si="189"/>
        <v>24036</v>
      </c>
      <c r="G2806" s="20">
        <f t="shared" si="190"/>
        <v>24036</v>
      </c>
      <c r="H2806" s="21" t="str">
        <f>VLOOKUP(B2806,属性中转表!A:F,6,FALSE)</f>
        <v>"hp":12600,"atk":350</v>
      </c>
      <c r="I2806" s="20" t="str">
        <f>IF(VLOOKUP(B2806,属性中转表!A:G,7,FALSE)=0,"",VLOOKUP(VLOOKUP(B2806,属性中转表!A:G,7,FALSE),属性中转表!$K$2:$P$21,6,0))&amp;IF(VLOOKUP(B2806,属性中转表!A:G,7,FALSE)&gt;=50,VLOOKUP(A2806,英雄数据表!A:K,9,0),IF(VLOOKUP(B2806,属性中转表!A:G,7,FALSE)&gt;=25,VLOOKUP(A2806,英雄数据表!A:K,5,0),""))</f>
        <v>"atk":300</v>
      </c>
      <c r="J2806" s="20" t="str">
        <f>IF(I2806="","",属性中转表!$I$1&amp;(IF(VLOOKUP(B2806,属性中转表!A:G,7,FALSE)=0,0,VLOOKUP(VLOOKUP(B2806,属性中转表!A:G,7,FALSE),属性中转表!$K$2:$P$21,4,0)))+IFERROR(VLOOKUP(A2806,英雄数据表!A:K,IF(武魂!B2806&gt;=50,10,IF(武魂!B2806&gt;=25,6)),0),0))</f>
        <v>,"dpspro":0</v>
      </c>
      <c r="K2806" s="32" t="str">
        <f t="shared" si="188"/>
        <v>"atk":300,"dpspro":0</v>
      </c>
      <c r="L2806" s="20" t="str">
        <f>IF(B2806&gt;=50,VLOOKUP(A2806,英雄数据表!A:L,11,FALSE),IF(B2806&gt;=25,VLOOKUP(A2806,英雄数据表!A:L,7,0),""))</f>
        <v/>
      </c>
      <c r="M2806" s="20" t="str">
        <f>IFERROR(VLOOKUP(B2806,属性中转表!$K$2:$O$21,5,FALSE),"")</f>
        <v>"atk":300</v>
      </c>
      <c r="N2806" s="20" t="str">
        <f>IF(B2806=25,VLOOKUP(A2806,英雄数据表!A:L,8,FALSE),IF(B2806=50,VLOOKUP(A2806,英雄数据表!A:L,12,0),""))</f>
        <v/>
      </c>
    </row>
    <row r="2807" spans="1:14" x14ac:dyDescent="0.3">
      <c r="A2807" s="20">
        <v>24036</v>
      </c>
      <c r="B2807" s="21">
        <f t="shared" ref="B2807:B2870" si="191">IF(A2807=A2806,B2806+1,1)</f>
        <v>6</v>
      </c>
      <c r="C2807" s="21">
        <v>5</v>
      </c>
      <c r="D2807" s="21">
        <f>VLOOKUP(A2807,英雄数据表!A:D,4,0)</f>
        <v>2</v>
      </c>
      <c r="E2807" s="20" t="str">
        <f>VLOOKUP(A2807,英雄数据表!A:C,3,0)</f>
        <v>虚灵利爪</v>
      </c>
      <c r="F2807" s="20">
        <f t="shared" ref="F2807:F2870" si="192">A2807</f>
        <v>24036</v>
      </c>
      <c r="G2807" s="20">
        <f t="shared" ref="G2807:G2870" si="193">A2807</f>
        <v>24036</v>
      </c>
      <c r="H2807" s="21" t="str">
        <f>VLOOKUP(B2807,属性中转表!A:F,6,FALSE)</f>
        <v>"hp":14400,"atk":400</v>
      </c>
      <c r="I2807" s="20" t="str">
        <f>IF(VLOOKUP(B2807,属性中转表!A:G,7,FALSE)=0,"",VLOOKUP(VLOOKUP(B2807,属性中转表!A:G,7,FALSE),属性中转表!$K$2:$P$21,6,0))&amp;IF(VLOOKUP(B2807,属性中转表!A:G,7,FALSE)&gt;=50,VLOOKUP(A2807,英雄数据表!A:K,9,0),IF(VLOOKUP(B2807,属性中转表!A:G,7,FALSE)&gt;=25,VLOOKUP(A2807,英雄数据表!A:K,5,0),""))</f>
        <v>"atk":300</v>
      </c>
      <c r="J2807" s="20" t="str">
        <f>IF(I2807="","",属性中转表!$I$1&amp;(IF(VLOOKUP(B2807,属性中转表!A:G,7,FALSE)=0,0,VLOOKUP(VLOOKUP(B2807,属性中转表!A:G,7,FALSE),属性中转表!$K$2:$P$21,4,0)))+IFERROR(VLOOKUP(A2807,英雄数据表!A:K,IF(武魂!B2807&gt;=50,10,IF(武魂!B2807&gt;=25,6)),0),0))</f>
        <v>,"dpspro":0</v>
      </c>
      <c r="K2807" s="32" t="str">
        <f t="shared" si="188"/>
        <v>"atk":300,"dpspro":0</v>
      </c>
      <c r="L2807" s="20" t="str">
        <f>IF(B2807&gt;=50,VLOOKUP(A2807,英雄数据表!A:L,11,FALSE),IF(B2807&gt;=25,VLOOKUP(A2807,英雄数据表!A:L,7,0),""))</f>
        <v/>
      </c>
      <c r="M2807" s="20" t="str">
        <f>IFERROR(VLOOKUP(B2807,属性中转表!$K$2:$O$21,5,FALSE),"")</f>
        <v/>
      </c>
      <c r="N2807" s="20" t="str">
        <f>IF(B2807=25,VLOOKUP(A2807,英雄数据表!A:L,8,FALSE),IF(B2807=50,VLOOKUP(A2807,英雄数据表!A:L,12,0),""))</f>
        <v/>
      </c>
    </row>
    <row r="2808" spans="1:14" x14ac:dyDescent="0.3">
      <c r="A2808" s="20">
        <v>24036</v>
      </c>
      <c r="B2808" s="21">
        <f t="shared" si="191"/>
        <v>7</v>
      </c>
      <c r="C2808" s="21">
        <v>5</v>
      </c>
      <c r="D2808" s="21">
        <f>VLOOKUP(A2808,英雄数据表!A:D,4,0)</f>
        <v>2</v>
      </c>
      <c r="E2808" s="20" t="str">
        <f>VLOOKUP(A2808,英雄数据表!A:C,3,0)</f>
        <v>虚灵利爪</v>
      </c>
      <c r="F2808" s="20">
        <f t="shared" si="192"/>
        <v>24036</v>
      </c>
      <c r="G2808" s="20">
        <f t="shared" si="193"/>
        <v>24036</v>
      </c>
      <c r="H2808" s="21" t="str">
        <f>VLOOKUP(B2808,属性中转表!A:F,6,FALSE)</f>
        <v>"hp":16200,"atk":450</v>
      </c>
      <c r="I2808" s="20" t="str">
        <f>IF(VLOOKUP(B2808,属性中转表!A:G,7,FALSE)=0,"",VLOOKUP(VLOOKUP(B2808,属性中转表!A:G,7,FALSE),属性中转表!$K$2:$P$21,6,0))&amp;IF(VLOOKUP(B2808,属性中转表!A:G,7,FALSE)&gt;=50,VLOOKUP(A2808,英雄数据表!A:K,9,0),IF(VLOOKUP(B2808,属性中转表!A:G,7,FALSE)&gt;=25,VLOOKUP(A2808,英雄数据表!A:K,5,0),""))</f>
        <v>"atk":300</v>
      </c>
      <c r="J2808" s="20" t="str">
        <f>IF(I2808="","",属性中转表!$I$1&amp;(IF(VLOOKUP(B2808,属性中转表!A:G,7,FALSE)=0,0,VLOOKUP(VLOOKUP(B2808,属性中转表!A:G,7,FALSE),属性中转表!$K$2:$P$21,4,0)))+IFERROR(VLOOKUP(A2808,英雄数据表!A:K,IF(武魂!B2808&gt;=50,10,IF(武魂!B2808&gt;=25,6)),0),0))</f>
        <v>,"dpspro":0</v>
      </c>
      <c r="K2808" s="32" t="str">
        <f t="shared" si="188"/>
        <v>"atk":300,"dpspro":0</v>
      </c>
      <c r="L2808" s="20" t="str">
        <f>IF(B2808&gt;=50,VLOOKUP(A2808,英雄数据表!A:L,11,FALSE),IF(B2808&gt;=25,VLOOKUP(A2808,英雄数据表!A:L,7,0),""))</f>
        <v/>
      </c>
      <c r="M2808" s="20" t="str">
        <f>IFERROR(VLOOKUP(B2808,属性中转表!$K$2:$O$21,5,FALSE),"")</f>
        <v/>
      </c>
      <c r="N2808" s="20" t="str">
        <f>IF(B2808=25,VLOOKUP(A2808,英雄数据表!A:L,8,FALSE),IF(B2808=50,VLOOKUP(A2808,英雄数据表!A:L,12,0),""))</f>
        <v/>
      </c>
    </row>
    <row r="2809" spans="1:14" x14ac:dyDescent="0.3">
      <c r="A2809" s="20">
        <v>24036</v>
      </c>
      <c r="B2809" s="21">
        <f t="shared" si="191"/>
        <v>8</v>
      </c>
      <c r="C2809" s="21">
        <v>5</v>
      </c>
      <c r="D2809" s="21">
        <f>VLOOKUP(A2809,英雄数据表!A:D,4,0)</f>
        <v>2</v>
      </c>
      <c r="E2809" s="20" t="str">
        <f>VLOOKUP(A2809,英雄数据表!A:C,3,0)</f>
        <v>虚灵利爪</v>
      </c>
      <c r="F2809" s="20">
        <f t="shared" si="192"/>
        <v>24036</v>
      </c>
      <c r="G2809" s="20">
        <f t="shared" si="193"/>
        <v>24036</v>
      </c>
      <c r="H2809" s="21" t="str">
        <f>VLOOKUP(B2809,属性中转表!A:F,6,FALSE)</f>
        <v>"hp":18000,"atk":500</v>
      </c>
      <c r="I2809" s="20" t="str">
        <f>IF(VLOOKUP(B2809,属性中转表!A:G,7,FALSE)=0,"",VLOOKUP(VLOOKUP(B2809,属性中转表!A:G,7,FALSE),属性中转表!$K$2:$P$21,6,0))&amp;IF(VLOOKUP(B2809,属性中转表!A:G,7,FALSE)&gt;=50,VLOOKUP(A2809,英雄数据表!A:K,9,0),IF(VLOOKUP(B2809,属性中转表!A:G,7,FALSE)&gt;=25,VLOOKUP(A2809,英雄数据表!A:K,5,0),""))</f>
        <v>"atk":300</v>
      </c>
      <c r="J2809" s="20" t="str">
        <f>IF(I2809="","",属性中转表!$I$1&amp;(IF(VLOOKUP(B2809,属性中转表!A:G,7,FALSE)=0,0,VLOOKUP(VLOOKUP(B2809,属性中转表!A:G,7,FALSE),属性中转表!$K$2:$P$21,4,0)))+IFERROR(VLOOKUP(A2809,英雄数据表!A:K,IF(武魂!B2809&gt;=50,10,IF(武魂!B2809&gt;=25,6)),0),0))</f>
        <v>,"dpspro":0</v>
      </c>
      <c r="K2809" s="32" t="str">
        <f t="shared" si="188"/>
        <v>"atk":300,"dpspro":0</v>
      </c>
      <c r="L2809" s="20" t="str">
        <f>IF(B2809&gt;=50,VLOOKUP(A2809,英雄数据表!A:L,11,FALSE),IF(B2809&gt;=25,VLOOKUP(A2809,英雄数据表!A:L,7,0),""))</f>
        <v/>
      </c>
      <c r="M2809" s="20" t="str">
        <f>IFERROR(VLOOKUP(B2809,属性中转表!$K$2:$O$21,5,FALSE),"")</f>
        <v/>
      </c>
      <c r="N2809" s="20" t="str">
        <f>IF(B2809=25,VLOOKUP(A2809,英雄数据表!A:L,8,FALSE),IF(B2809=50,VLOOKUP(A2809,英雄数据表!A:L,12,0),""))</f>
        <v/>
      </c>
    </row>
    <row r="2810" spans="1:14" x14ac:dyDescent="0.3">
      <c r="A2810" s="20">
        <v>24036</v>
      </c>
      <c r="B2810" s="21">
        <f t="shared" si="191"/>
        <v>9</v>
      </c>
      <c r="C2810" s="21">
        <v>5</v>
      </c>
      <c r="D2810" s="21">
        <f>VLOOKUP(A2810,英雄数据表!A:D,4,0)</f>
        <v>2</v>
      </c>
      <c r="E2810" s="20" t="str">
        <f>VLOOKUP(A2810,英雄数据表!A:C,3,0)</f>
        <v>虚灵利爪</v>
      </c>
      <c r="F2810" s="20">
        <f t="shared" si="192"/>
        <v>24036</v>
      </c>
      <c r="G2810" s="20">
        <f t="shared" si="193"/>
        <v>24036</v>
      </c>
      <c r="H2810" s="21" t="str">
        <f>VLOOKUP(B2810,属性中转表!A:F,6,FALSE)</f>
        <v>"hp":19800,"atk":550</v>
      </c>
      <c r="I2810" s="20" t="str">
        <f>IF(VLOOKUP(B2810,属性中转表!A:G,7,FALSE)=0,"",VLOOKUP(VLOOKUP(B2810,属性中转表!A:G,7,FALSE),属性中转表!$K$2:$P$21,6,0))&amp;IF(VLOOKUP(B2810,属性中转表!A:G,7,FALSE)&gt;=50,VLOOKUP(A2810,英雄数据表!A:K,9,0),IF(VLOOKUP(B2810,属性中转表!A:G,7,FALSE)&gt;=25,VLOOKUP(A2810,英雄数据表!A:K,5,0),""))</f>
        <v>"atk":300</v>
      </c>
      <c r="J2810" s="20" t="str">
        <f>IF(I2810="","",属性中转表!$I$1&amp;(IF(VLOOKUP(B2810,属性中转表!A:G,7,FALSE)=0,0,VLOOKUP(VLOOKUP(B2810,属性中转表!A:G,7,FALSE),属性中转表!$K$2:$P$21,4,0)))+IFERROR(VLOOKUP(A2810,英雄数据表!A:K,IF(武魂!B2810&gt;=50,10,IF(武魂!B2810&gt;=25,6)),0),0))</f>
        <v>,"dpspro":0</v>
      </c>
      <c r="K2810" s="32" t="str">
        <f t="shared" si="188"/>
        <v>"atk":300,"dpspro":0</v>
      </c>
      <c r="L2810" s="20" t="str">
        <f>IF(B2810&gt;=50,VLOOKUP(A2810,英雄数据表!A:L,11,FALSE),IF(B2810&gt;=25,VLOOKUP(A2810,英雄数据表!A:L,7,0),""))</f>
        <v/>
      </c>
      <c r="M2810" s="20" t="str">
        <f>IFERROR(VLOOKUP(B2810,属性中转表!$K$2:$O$21,5,FALSE),"")</f>
        <v/>
      </c>
      <c r="N2810" s="20" t="str">
        <f>IF(B2810=25,VLOOKUP(A2810,英雄数据表!A:L,8,FALSE),IF(B2810=50,VLOOKUP(A2810,英雄数据表!A:L,12,0),""))</f>
        <v/>
      </c>
    </row>
    <row r="2811" spans="1:14" x14ac:dyDescent="0.3">
      <c r="A2811" s="20">
        <v>24036</v>
      </c>
      <c r="B2811" s="21">
        <f t="shared" si="191"/>
        <v>10</v>
      </c>
      <c r="C2811" s="21">
        <v>5</v>
      </c>
      <c r="D2811" s="21">
        <f>VLOOKUP(A2811,英雄数据表!A:D,4,0)</f>
        <v>2</v>
      </c>
      <c r="E2811" s="20" t="str">
        <f>VLOOKUP(A2811,英雄数据表!A:C,3,0)</f>
        <v>虚灵利爪</v>
      </c>
      <c r="F2811" s="20">
        <f t="shared" si="192"/>
        <v>24036</v>
      </c>
      <c r="G2811" s="20">
        <f t="shared" si="193"/>
        <v>24036</v>
      </c>
      <c r="H2811" s="21" t="str">
        <f>VLOOKUP(B2811,属性中转表!A:F,6,FALSE)</f>
        <v>"hp":21600,"atk":600</v>
      </c>
      <c r="I2811" s="20" t="str">
        <f>IF(VLOOKUP(B2811,属性中转表!A:G,7,FALSE)=0,"",VLOOKUP(VLOOKUP(B2811,属性中转表!A:G,7,FALSE),属性中转表!$K$2:$P$21,6,0))&amp;IF(VLOOKUP(B2811,属性中转表!A:G,7,FALSE)&gt;=50,VLOOKUP(A2811,英雄数据表!A:K,9,0),IF(VLOOKUP(B2811,属性中转表!A:G,7,FALSE)&gt;=25,VLOOKUP(A2811,英雄数据表!A:K,5,0),""))</f>
        <v>"atk":300,"hp":5000</v>
      </c>
      <c r="J2811" s="20" t="str">
        <f>IF(I2811="","",属性中转表!$I$1&amp;(IF(VLOOKUP(B2811,属性中转表!A:G,7,FALSE)=0,0,VLOOKUP(VLOOKUP(B2811,属性中转表!A:G,7,FALSE),属性中转表!$K$2:$P$21,4,0)))+IFERROR(VLOOKUP(A2811,英雄数据表!A:K,IF(武魂!B2811&gt;=50,10,IF(武魂!B2811&gt;=25,6)),0),0))</f>
        <v>,"dpspro":0</v>
      </c>
      <c r="K2811" s="32" t="str">
        <f t="shared" si="188"/>
        <v>"atk":300,"hp":5000,"dpspro":0</v>
      </c>
      <c r="L2811" s="20" t="str">
        <f>IF(B2811&gt;=50,VLOOKUP(A2811,英雄数据表!A:L,11,FALSE),IF(B2811&gt;=25,VLOOKUP(A2811,英雄数据表!A:L,7,0),""))</f>
        <v/>
      </c>
      <c r="M2811" s="20" t="str">
        <f>IFERROR(VLOOKUP(B2811,属性中转表!$K$2:$O$21,5,FALSE),"")</f>
        <v>"hp":5000</v>
      </c>
      <c r="N2811" s="20" t="str">
        <f>IF(B2811=25,VLOOKUP(A2811,英雄数据表!A:L,8,FALSE),IF(B2811=50,VLOOKUP(A2811,英雄数据表!A:L,12,0),""))</f>
        <v/>
      </c>
    </row>
    <row r="2812" spans="1:14" x14ac:dyDescent="0.3">
      <c r="A2812" s="20">
        <v>24036</v>
      </c>
      <c r="B2812" s="21">
        <f t="shared" si="191"/>
        <v>11</v>
      </c>
      <c r="C2812" s="21">
        <v>5</v>
      </c>
      <c r="D2812" s="21">
        <f>VLOOKUP(A2812,英雄数据表!A:D,4,0)</f>
        <v>2</v>
      </c>
      <c r="E2812" s="20" t="str">
        <f>VLOOKUP(A2812,英雄数据表!A:C,3,0)</f>
        <v>虚灵利爪</v>
      </c>
      <c r="F2812" s="20">
        <f t="shared" si="192"/>
        <v>24036</v>
      </c>
      <c r="G2812" s="20">
        <f t="shared" si="193"/>
        <v>24036</v>
      </c>
      <c r="H2812" s="21" t="str">
        <f>VLOOKUP(B2812,属性中转表!A:F,6,FALSE)</f>
        <v>"hp":24300,"atk":675</v>
      </c>
      <c r="I2812" s="20" t="str">
        <f>IF(VLOOKUP(B2812,属性中转表!A:G,7,FALSE)=0,"",VLOOKUP(VLOOKUP(B2812,属性中转表!A:G,7,FALSE),属性中转表!$K$2:$P$21,6,0))&amp;IF(VLOOKUP(B2812,属性中转表!A:G,7,FALSE)&gt;=50,VLOOKUP(A2812,英雄数据表!A:K,9,0),IF(VLOOKUP(B2812,属性中转表!A:G,7,FALSE)&gt;=25,VLOOKUP(A2812,英雄数据表!A:K,5,0),""))</f>
        <v>"atk":300,"hp":5000</v>
      </c>
      <c r="J2812" s="20" t="str">
        <f>IF(I2812="","",属性中转表!$I$1&amp;(IF(VLOOKUP(B2812,属性中转表!A:G,7,FALSE)=0,0,VLOOKUP(VLOOKUP(B2812,属性中转表!A:G,7,FALSE),属性中转表!$K$2:$P$21,4,0)))+IFERROR(VLOOKUP(A2812,英雄数据表!A:K,IF(武魂!B2812&gt;=50,10,IF(武魂!B2812&gt;=25,6)),0),0))</f>
        <v>,"dpspro":0</v>
      </c>
      <c r="K2812" s="32" t="str">
        <f t="shared" si="188"/>
        <v>"atk":300,"hp":5000,"dpspro":0</v>
      </c>
      <c r="L2812" s="20" t="str">
        <f>IF(B2812&gt;=50,VLOOKUP(A2812,英雄数据表!A:L,11,FALSE),IF(B2812&gt;=25,VLOOKUP(A2812,英雄数据表!A:L,7,0),""))</f>
        <v/>
      </c>
      <c r="M2812" s="20" t="str">
        <f>IFERROR(VLOOKUP(B2812,属性中转表!$K$2:$O$21,5,FALSE),"")</f>
        <v/>
      </c>
      <c r="N2812" s="20" t="str">
        <f>IF(B2812=25,VLOOKUP(A2812,英雄数据表!A:L,8,FALSE),IF(B2812=50,VLOOKUP(A2812,英雄数据表!A:L,12,0),""))</f>
        <v/>
      </c>
    </row>
    <row r="2813" spans="1:14" x14ac:dyDescent="0.3">
      <c r="A2813" s="20">
        <v>24036</v>
      </c>
      <c r="B2813" s="21">
        <f t="shared" si="191"/>
        <v>12</v>
      </c>
      <c r="C2813" s="21">
        <v>5</v>
      </c>
      <c r="D2813" s="21">
        <f>VLOOKUP(A2813,英雄数据表!A:D,4,0)</f>
        <v>2</v>
      </c>
      <c r="E2813" s="20" t="str">
        <f>VLOOKUP(A2813,英雄数据表!A:C,3,0)</f>
        <v>虚灵利爪</v>
      </c>
      <c r="F2813" s="20">
        <f t="shared" si="192"/>
        <v>24036</v>
      </c>
      <c r="G2813" s="20">
        <f t="shared" si="193"/>
        <v>24036</v>
      </c>
      <c r="H2813" s="21" t="str">
        <f>VLOOKUP(B2813,属性中转表!A:F,6,FALSE)</f>
        <v>"hp":27000,"atk":750</v>
      </c>
      <c r="I2813" s="20" t="str">
        <f>IF(VLOOKUP(B2813,属性中转表!A:G,7,FALSE)=0,"",VLOOKUP(VLOOKUP(B2813,属性中转表!A:G,7,FALSE),属性中转表!$K$2:$P$21,6,0))&amp;IF(VLOOKUP(B2813,属性中转表!A:G,7,FALSE)&gt;=50,VLOOKUP(A2813,英雄数据表!A:K,9,0),IF(VLOOKUP(B2813,属性中转表!A:G,7,FALSE)&gt;=25,VLOOKUP(A2813,英雄数据表!A:K,5,0),""))</f>
        <v>"atk":300,"hp":5000</v>
      </c>
      <c r="J2813" s="20" t="str">
        <f>IF(I2813="","",属性中转表!$I$1&amp;(IF(VLOOKUP(B2813,属性中转表!A:G,7,FALSE)=0,0,VLOOKUP(VLOOKUP(B2813,属性中转表!A:G,7,FALSE),属性中转表!$K$2:$P$21,4,0)))+IFERROR(VLOOKUP(A2813,英雄数据表!A:K,IF(武魂!B2813&gt;=50,10,IF(武魂!B2813&gt;=25,6)),0),0))</f>
        <v>,"dpspro":0</v>
      </c>
      <c r="K2813" s="32" t="str">
        <f t="shared" si="188"/>
        <v>"atk":300,"hp":5000,"dpspro":0</v>
      </c>
      <c r="L2813" s="20" t="str">
        <f>IF(B2813&gt;=50,VLOOKUP(A2813,英雄数据表!A:L,11,FALSE),IF(B2813&gt;=25,VLOOKUP(A2813,英雄数据表!A:L,7,0),""))</f>
        <v/>
      </c>
      <c r="M2813" s="20" t="str">
        <f>IFERROR(VLOOKUP(B2813,属性中转表!$K$2:$O$21,5,FALSE),"")</f>
        <v/>
      </c>
      <c r="N2813" s="20" t="str">
        <f>IF(B2813=25,VLOOKUP(A2813,英雄数据表!A:L,8,FALSE),IF(B2813=50,VLOOKUP(A2813,英雄数据表!A:L,12,0),""))</f>
        <v/>
      </c>
    </row>
    <row r="2814" spans="1:14" x14ac:dyDescent="0.3">
      <c r="A2814" s="20">
        <v>24036</v>
      </c>
      <c r="B2814" s="21">
        <f t="shared" si="191"/>
        <v>13</v>
      </c>
      <c r="C2814" s="21">
        <v>5</v>
      </c>
      <c r="D2814" s="21">
        <f>VLOOKUP(A2814,英雄数据表!A:D,4,0)</f>
        <v>2</v>
      </c>
      <c r="E2814" s="20" t="str">
        <f>VLOOKUP(A2814,英雄数据表!A:C,3,0)</f>
        <v>虚灵利爪</v>
      </c>
      <c r="F2814" s="20">
        <f t="shared" si="192"/>
        <v>24036</v>
      </c>
      <c r="G2814" s="20">
        <f t="shared" si="193"/>
        <v>24036</v>
      </c>
      <c r="H2814" s="21" t="str">
        <f>VLOOKUP(B2814,属性中转表!A:F,6,FALSE)</f>
        <v>"hp":29700,"atk":825</v>
      </c>
      <c r="I2814" s="20" t="str">
        <f>IF(VLOOKUP(B2814,属性中转表!A:G,7,FALSE)=0,"",VLOOKUP(VLOOKUP(B2814,属性中转表!A:G,7,FALSE),属性中转表!$K$2:$P$21,6,0))&amp;IF(VLOOKUP(B2814,属性中转表!A:G,7,FALSE)&gt;=50,VLOOKUP(A2814,英雄数据表!A:K,9,0),IF(VLOOKUP(B2814,属性中转表!A:G,7,FALSE)&gt;=25,VLOOKUP(A2814,英雄数据表!A:K,5,0),""))</f>
        <v>"atk":300,"hp":5000</v>
      </c>
      <c r="J2814" s="20" t="str">
        <f>IF(I2814="","",属性中转表!$I$1&amp;(IF(VLOOKUP(B2814,属性中转表!A:G,7,FALSE)=0,0,VLOOKUP(VLOOKUP(B2814,属性中转表!A:G,7,FALSE),属性中转表!$K$2:$P$21,4,0)))+IFERROR(VLOOKUP(A2814,英雄数据表!A:K,IF(武魂!B2814&gt;=50,10,IF(武魂!B2814&gt;=25,6)),0),0))</f>
        <v>,"dpspro":0</v>
      </c>
      <c r="K2814" s="32" t="str">
        <f t="shared" si="188"/>
        <v>"atk":300,"hp":5000,"dpspro":0</v>
      </c>
      <c r="L2814" s="20" t="str">
        <f>IF(B2814&gt;=50,VLOOKUP(A2814,英雄数据表!A:L,11,FALSE),IF(B2814&gt;=25,VLOOKUP(A2814,英雄数据表!A:L,7,0),""))</f>
        <v/>
      </c>
      <c r="M2814" s="20" t="str">
        <f>IFERROR(VLOOKUP(B2814,属性中转表!$K$2:$O$21,5,FALSE),"")</f>
        <v/>
      </c>
      <c r="N2814" s="20" t="str">
        <f>IF(B2814=25,VLOOKUP(A2814,英雄数据表!A:L,8,FALSE),IF(B2814=50,VLOOKUP(A2814,英雄数据表!A:L,12,0),""))</f>
        <v/>
      </c>
    </row>
    <row r="2815" spans="1:14" x14ac:dyDescent="0.3">
      <c r="A2815" s="20">
        <v>24036</v>
      </c>
      <c r="B2815" s="21">
        <f t="shared" si="191"/>
        <v>14</v>
      </c>
      <c r="C2815" s="21">
        <v>5</v>
      </c>
      <c r="D2815" s="21">
        <f>VLOOKUP(A2815,英雄数据表!A:D,4,0)</f>
        <v>2</v>
      </c>
      <c r="E2815" s="20" t="str">
        <f>VLOOKUP(A2815,英雄数据表!A:C,3,0)</f>
        <v>虚灵利爪</v>
      </c>
      <c r="F2815" s="20">
        <f t="shared" si="192"/>
        <v>24036</v>
      </c>
      <c r="G2815" s="20">
        <f t="shared" si="193"/>
        <v>24036</v>
      </c>
      <c r="H2815" s="21" t="str">
        <f>VLOOKUP(B2815,属性中转表!A:F,6,FALSE)</f>
        <v>"hp":32400,"atk":900</v>
      </c>
      <c r="I2815" s="20" t="str">
        <f>IF(VLOOKUP(B2815,属性中转表!A:G,7,FALSE)=0,"",VLOOKUP(VLOOKUP(B2815,属性中转表!A:G,7,FALSE),属性中转表!$K$2:$P$21,6,0))&amp;IF(VLOOKUP(B2815,属性中转表!A:G,7,FALSE)&gt;=50,VLOOKUP(A2815,英雄数据表!A:K,9,0),IF(VLOOKUP(B2815,属性中转表!A:G,7,FALSE)&gt;=25,VLOOKUP(A2815,英雄数据表!A:K,5,0),""))</f>
        <v>"atk":300,"hp":5000</v>
      </c>
      <c r="J2815" s="20" t="str">
        <f>IF(I2815="","",属性中转表!$I$1&amp;(IF(VLOOKUP(B2815,属性中转表!A:G,7,FALSE)=0,0,VLOOKUP(VLOOKUP(B2815,属性中转表!A:G,7,FALSE),属性中转表!$K$2:$P$21,4,0)))+IFERROR(VLOOKUP(A2815,英雄数据表!A:K,IF(武魂!B2815&gt;=50,10,IF(武魂!B2815&gt;=25,6)),0),0))</f>
        <v>,"dpspro":0</v>
      </c>
      <c r="K2815" s="32" t="str">
        <f t="shared" si="188"/>
        <v>"atk":300,"hp":5000,"dpspro":0</v>
      </c>
      <c r="L2815" s="20" t="str">
        <f>IF(B2815&gt;=50,VLOOKUP(A2815,英雄数据表!A:L,11,FALSE),IF(B2815&gt;=25,VLOOKUP(A2815,英雄数据表!A:L,7,0),""))</f>
        <v/>
      </c>
      <c r="M2815" s="20" t="str">
        <f>IFERROR(VLOOKUP(B2815,属性中转表!$K$2:$O$21,5,FALSE),"")</f>
        <v/>
      </c>
      <c r="N2815" s="20" t="str">
        <f>IF(B2815=25,VLOOKUP(A2815,英雄数据表!A:L,8,FALSE),IF(B2815=50,VLOOKUP(A2815,英雄数据表!A:L,12,0),""))</f>
        <v/>
      </c>
    </row>
    <row r="2816" spans="1:14" x14ac:dyDescent="0.3">
      <c r="A2816" s="20">
        <v>24036</v>
      </c>
      <c r="B2816" s="21">
        <f t="shared" si="191"/>
        <v>15</v>
      </c>
      <c r="C2816" s="21">
        <v>5</v>
      </c>
      <c r="D2816" s="21">
        <f>VLOOKUP(A2816,英雄数据表!A:D,4,0)</f>
        <v>2</v>
      </c>
      <c r="E2816" s="20" t="str">
        <f>VLOOKUP(A2816,英雄数据表!A:C,3,0)</f>
        <v>虚灵利爪</v>
      </c>
      <c r="F2816" s="20">
        <f t="shared" si="192"/>
        <v>24036</v>
      </c>
      <c r="G2816" s="20">
        <f t="shared" si="193"/>
        <v>24036</v>
      </c>
      <c r="H2816" s="21" t="str">
        <f>VLOOKUP(B2816,属性中转表!A:F,6,FALSE)</f>
        <v>"hp":35100,"atk":975</v>
      </c>
      <c r="I2816" s="20" t="str">
        <f>IF(VLOOKUP(B2816,属性中转表!A:G,7,FALSE)=0,"",VLOOKUP(VLOOKUP(B2816,属性中转表!A:G,7,FALSE),属性中转表!$K$2:$P$21,6,0))&amp;IF(VLOOKUP(B2816,属性中转表!A:G,7,FALSE)&gt;=50,VLOOKUP(A2816,英雄数据表!A:K,9,0),IF(VLOOKUP(B2816,属性中转表!A:G,7,FALSE)&gt;=25,VLOOKUP(A2816,英雄数据表!A:K,5,0),""))</f>
        <v>"atk":300,"hp":5000,"undpspro":50</v>
      </c>
      <c r="J2816" s="20" t="str">
        <f>IF(I2816="","",属性中转表!$I$1&amp;(IF(VLOOKUP(B2816,属性中转表!A:G,7,FALSE)=0,0,VLOOKUP(VLOOKUP(B2816,属性中转表!A:G,7,FALSE),属性中转表!$K$2:$P$21,4,0)))+IFERROR(VLOOKUP(A2816,英雄数据表!A:K,IF(武魂!B2816&gt;=50,10,IF(武魂!B2816&gt;=25,6)),0),0))</f>
        <v>,"dpspro":0</v>
      </c>
      <c r="K2816" s="32" t="str">
        <f t="shared" si="188"/>
        <v>"atk":300,"hp":5000,"undpspro":50,"dpspro":0</v>
      </c>
      <c r="L2816" s="20" t="str">
        <f>IF(B2816&gt;=50,VLOOKUP(A2816,英雄数据表!A:L,11,FALSE),IF(B2816&gt;=25,VLOOKUP(A2816,英雄数据表!A:L,7,0),""))</f>
        <v/>
      </c>
      <c r="M2816" s="20" t="str">
        <f>IFERROR(VLOOKUP(B2816,属性中转表!$K$2:$O$21,5,FALSE),"")</f>
        <v>"undpspro":50</v>
      </c>
      <c r="N2816" s="20" t="str">
        <f>IF(B2816=25,VLOOKUP(A2816,英雄数据表!A:L,8,FALSE),IF(B2816=50,VLOOKUP(A2816,英雄数据表!A:L,12,0),""))</f>
        <v/>
      </c>
    </row>
    <row r="2817" spans="1:14" x14ac:dyDescent="0.3">
      <c r="A2817" s="20">
        <v>24036</v>
      </c>
      <c r="B2817" s="21">
        <f t="shared" si="191"/>
        <v>16</v>
      </c>
      <c r="C2817" s="21">
        <v>5</v>
      </c>
      <c r="D2817" s="21">
        <f>VLOOKUP(A2817,英雄数据表!A:D,4,0)</f>
        <v>2</v>
      </c>
      <c r="E2817" s="20" t="str">
        <f>VLOOKUP(A2817,英雄数据表!A:C,3,0)</f>
        <v>虚灵利爪</v>
      </c>
      <c r="F2817" s="20">
        <f t="shared" si="192"/>
        <v>24036</v>
      </c>
      <c r="G2817" s="20">
        <f t="shared" si="193"/>
        <v>24036</v>
      </c>
      <c r="H2817" s="21" t="str">
        <f>VLOOKUP(B2817,属性中转表!A:F,6,FALSE)</f>
        <v>"hp":37800,"atk":1050</v>
      </c>
      <c r="I2817" s="20" t="str">
        <f>IF(VLOOKUP(B2817,属性中转表!A:G,7,FALSE)=0,"",VLOOKUP(VLOOKUP(B2817,属性中转表!A:G,7,FALSE),属性中转表!$K$2:$P$21,6,0))&amp;IF(VLOOKUP(B2817,属性中转表!A:G,7,FALSE)&gt;=50,VLOOKUP(A2817,英雄数据表!A:K,9,0),IF(VLOOKUP(B2817,属性中转表!A:G,7,FALSE)&gt;=25,VLOOKUP(A2817,英雄数据表!A:K,5,0),""))</f>
        <v>"atk":300,"hp":5000,"undpspro":50</v>
      </c>
      <c r="J2817" s="20" t="str">
        <f>IF(I2817="","",属性中转表!$I$1&amp;(IF(VLOOKUP(B2817,属性中转表!A:G,7,FALSE)=0,0,VLOOKUP(VLOOKUP(B2817,属性中转表!A:G,7,FALSE),属性中转表!$K$2:$P$21,4,0)))+IFERROR(VLOOKUP(A2817,英雄数据表!A:K,IF(武魂!B2817&gt;=50,10,IF(武魂!B2817&gt;=25,6)),0),0))</f>
        <v>,"dpspro":0</v>
      </c>
      <c r="K2817" s="32" t="str">
        <f t="shared" si="188"/>
        <v>"atk":300,"hp":5000,"undpspro":50,"dpspro":0</v>
      </c>
      <c r="L2817" s="20" t="str">
        <f>IF(B2817&gt;=50,VLOOKUP(A2817,英雄数据表!A:L,11,FALSE),IF(B2817&gt;=25,VLOOKUP(A2817,英雄数据表!A:L,7,0),""))</f>
        <v/>
      </c>
      <c r="M2817" s="20" t="str">
        <f>IFERROR(VLOOKUP(B2817,属性中转表!$K$2:$O$21,5,FALSE),"")</f>
        <v/>
      </c>
      <c r="N2817" s="20" t="str">
        <f>IF(B2817=25,VLOOKUP(A2817,英雄数据表!A:L,8,FALSE),IF(B2817=50,VLOOKUP(A2817,英雄数据表!A:L,12,0),""))</f>
        <v/>
      </c>
    </row>
    <row r="2818" spans="1:14" x14ac:dyDescent="0.3">
      <c r="A2818" s="20">
        <v>24036</v>
      </c>
      <c r="B2818" s="21">
        <f t="shared" si="191"/>
        <v>17</v>
      </c>
      <c r="C2818" s="21">
        <v>5</v>
      </c>
      <c r="D2818" s="21">
        <f>VLOOKUP(A2818,英雄数据表!A:D,4,0)</f>
        <v>2</v>
      </c>
      <c r="E2818" s="20" t="str">
        <f>VLOOKUP(A2818,英雄数据表!A:C,3,0)</f>
        <v>虚灵利爪</v>
      </c>
      <c r="F2818" s="20">
        <f t="shared" si="192"/>
        <v>24036</v>
      </c>
      <c r="G2818" s="20">
        <f t="shared" si="193"/>
        <v>24036</v>
      </c>
      <c r="H2818" s="21" t="str">
        <f>VLOOKUP(B2818,属性中转表!A:F,6,FALSE)</f>
        <v>"hp":40500,"atk":1125</v>
      </c>
      <c r="I2818" s="20" t="str">
        <f>IF(VLOOKUP(B2818,属性中转表!A:G,7,FALSE)=0,"",VLOOKUP(VLOOKUP(B2818,属性中转表!A:G,7,FALSE),属性中转表!$K$2:$P$21,6,0))&amp;IF(VLOOKUP(B2818,属性中转表!A:G,7,FALSE)&gt;=50,VLOOKUP(A2818,英雄数据表!A:K,9,0),IF(VLOOKUP(B2818,属性中转表!A:G,7,FALSE)&gt;=25,VLOOKUP(A2818,英雄数据表!A:K,5,0),""))</f>
        <v>"atk":300,"hp":5000,"undpspro":50</v>
      </c>
      <c r="J2818" s="20" t="str">
        <f>IF(I2818="","",属性中转表!$I$1&amp;(IF(VLOOKUP(B2818,属性中转表!A:G,7,FALSE)=0,0,VLOOKUP(VLOOKUP(B2818,属性中转表!A:G,7,FALSE),属性中转表!$K$2:$P$21,4,0)))+IFERROR(VLOOKUP(A2818,英雄数据表!A:K,IF(武魂!B2818&gt;=50,10,IF(武魂!B2818&gt;=25,6)),0),0))</f>
        <v>,"dpspro":0</v>
      </c>
      <c r="K2818" s="32" t="str">
        <f t="shared" si="188"/>
        <v>"atk":300,"hp":5000,"undpspro":50,"dpspro":0</v>
      </c>
      <c r="L2818" s="20" t="str">
        <f>IF(B2818&gt;=50,VLOOKUP(A2818,英雄数据表!A:L,11,FALSE),IF(B2818&gt;=25,VLOOKUP(A2818,英雄数据表!A:L,7,0),""))</f>
        <v/>
      </c>
      <c r="M2818" s="20" t="str">
        <f>IFERROR(VLOOKUP(B2818,属性中转表!$K$2:$O$21,5,FALSE),"")</f>
        <v/>
      </c>
      <c r="N2818" s="20" t="str">
        <f>IF(B2818=25,VLOOKUP(A2818,英雄数据表!A:L,8,FALSE),IF(B2818=50,VLOOKUP(A2818,英雄数据表!A:L,12,0),""))</f>
        <v/>
      </c>
    </row>
    <row r="2819" spans="1:14" x14ac:dyDescent="0.3">
      <c r="A2819" s="20">
        <v>24036</v>
      </c>
      <c r="B2819" s="21">
        <f t="shared" si="191"/>
        <v>18</v>
      </c>
      <c r="C2819" s="21">
        <v>5</v>
      </c>
      <c r="D2819" s="21">
        <f>VLOOKUP(A2819,英雄数据表!A:D,4,0)</f>
        <v>2</v>
      </c>
      <c r="E2819" s="20" t="str">
        <f>VLOOKUP(A2819,英雄数据表!A:C,3,0)</f>
        <v>虚灵利爪</v>
      </c>
      <c r="F2819" s="20">
        <f t="shared" si="192"/>
        <v>24036</v>
      </c>
      <c r="G2819" s="20">
        <f t="shared" si="193"/>
        <v>24036</v>
      </c>
      <c r="H2819" s="21" t="str">
        <f>VLOOKUP(B2819,属性中转表!A:F,6,FALSE)</f>
        <v>"hp":43200,"atk":1200</v>
      </c>
      <c r="I2819" s="20" t="str">
        <f>IF(VLOOKUP(B2819,属性中转表!A:G,7,FALSE)=0,"",VLOOKUP(VLOOKUP(B2819,属性中转表!A:G,7,FALSE),属性中转表!$K$2:$P$21,6,0))&amp;IF(VLOOKUP(B2819,属性中转表!A:G,7,FALSE)&gt;=50,VLOOKUP(A2819,英雄数据表!A:K,9,0),IF(VLOOKUP(B2819,属性中转表!A:G,7,FALSE)&gt;=25,VLOOKUP(A2819,英雄数据表!A:K,5,0),""))</f>
        <v>"atk":300,"hp":5000,"undpspro":50</v>
      </c>
      <c r="J2819" s="20" t="str">
        <f>IF(I2819="","",属性中转表!$I$1&amp;(IF(VLOOKUP(B2819,属性中转表!A:G,7,FALSE)=0,0,VLOOKUP(VLOOKUP(B2819,属性中转表!A:G,7,FALSE),属性中转表!$K$2:$P$21,4,0)))+IFERROR(VLOOKUP(A2819,英雄数据表!A:K,IF(武魂!B2819&gt;=50,10,IF(武魂!B2819&gt;=25,6)),0),0))</f>
        <v>,"dpspro":0</v>
      </c>
      <c r="K2819" s="32" t="str">
        <f t="shared" si="188"/>
        <v>"atk":300,"hp":5000,"undpspro":50,"dpspro":0</v>
      </c>
      <c r="L2819" s="20" t="str">
        <f>IF(B2819&gt;=50,VLOOKUP(A2819,英雄数据表!A:L,11,FALSE),IF(B2819&gt;=25,VLOOKUP(A2819,英雄数据表!A:L,7,0),""))</f>
        <v/>
      </c>
      <c r="M2819" s="20" t="str">
        <f>IFERROR(VLOOKUP(B2819,属性中转表!$K$2:$O$21,5,FALSE),"")</f>
        <v/>
      </c>
      <c r="N2819" s="20" t="str">
        <f>IF(B2819=25,VLOOKUP(A2819,英雄数据表!A:L,8,FALSE),IF(B2819=50,VLOOKUP(A2819,英雄数据表!A:L,12,0),""))</f>
        <v/>
      </c>
    </row>
    <row r="2820" spans="1:14" x14ac:dyDescent="0.3">
      <c r="A2820" s="20">
        <v>24036</v>
      </c>
      <c r="B2820" s="21">
        <f t="shared" si="191"/>
        <v>19</v>
      </c>
      <c r="C2820" s="21">
        <v>5</v>
      </c>
      <c r="D2820" s="21">
        <f>VLOOKUP(A2820,英雄数据表!A:D,4,0)</f>
        <v>2</v>
      </c>
      <c r="E2820" s="20" t="str">
        <f>VLOOKUP(A2820,英雄数据表!A:C,3,0)</f>
        <v>虚灵利爪</v>
      </c>
      <c r="F2820" s="20">
        <f t="shared" si="192"/>
        <v>24036</v>
      </c>
      <c r="G2820" s="20">
        <f t="shared" si="193"/>
        <v>24036</v>
      </c>
      <c r="H2820" s="21" t="str">
        <f>VLOOKUP(B2820,属性中转表!A:F,6,FALSE)</f>
        <v>"hp":45900,"atk":1275</v>
      </c>
      <c r="I2820" s="20" t="str">
        <f>IF(VLOOKUP(B2820,属性中转表!A:G,7,FALSE)=0,"",VLOOKUP(VLOOKUP(B2820,属性中转表!A:G,7,FALSE),属性中转表!$K$2:$P$21,6,0))&amp;IF(VLOOKUP(B2820,属性中转表!A:G,7,FALSE)&gt;=50,VLOOKUP(A2820,英雄数据表!A:K,9,0),IF(VLOOKUP(B2820,属性中转表!A:G,7,FALSE)&gt;=25,VLOOKUP(A2820,英雄数据表!A:K,5,0),""))</f>
        <v>"atk":300,"hp":5000,"undpspro":50</v>
      </c>
      <c r="J2820" s="20" t="str">
        <f>IF(I2820="","",属性中转表!$I$1&amp;(IF(VLOOKUP(B2820,属性中转表!A:G,7,FALSE)=0,0,VLOOKUP(VLOOKUP(B2820,属性中转表!A:G,7,FALSE),属性中转表!$K$2:$P$21,4,0)))+IFERROR(VLOOKUP(A2820,英雄数据表!A:K,IF(武魂!B2820&gt;=50,10,IF(武魂!B2820&gt;=25,6)),0),0))</f>
        <v>,"dpspro":0</v>
      </c>
      <c r="K2820" s="32" t="str">
        <f t="shared" si="188"/>
        <v>"atk":300,"hp":5000,"undpspro":50,"dpspro":0</v>
      </c>
      <c r="L2820" s="20" t="str">
        <f>IF(B2820&gt;=50,VLOOKUP(A2820,英雄数据表!A:L,11,FALSE),IF(B2820&gt;=25,VLOOKUP(A2820,英雄数据表!A:L,7,0),""))</f>
        <v/>
      </c>
      <c r="M2820" s="20" t="str">
        <f>IFERROR(VLOOKUP(B2820,属性中转表!$K$2:$O$21,5,FALSE),"")</f>
        <v/>
      </c>
      <c r="N2820" s="20" t="str">
        <f>IF(B2820=25,VLOOKUP(A2820,英雄数据表!A:L,8,FALSE),IF(B2820=50,VLOOKUP(A2820,英雄数据表!A:L,12,0),""))</f>
        <v/>
      </c>
    </row>
    <row r="2821" spans="1:14" x14ac:dyDescent="0.3">
      <c r="A2821" s="20">
        <v>24036</v>
      </c>
      <c r="B2821" s="21">
        <f t="shared" si="191"/>
        <v>20</v>
      </c>
      <c r="C2821" s="21">
        <v>5</v>
      </c>
      <c r="D2821" s="21">
        <f>VLOOKUP(A2821,英雄数据表!A:D,4,0)</f>
        <v>2</v>
      </c>
      <c r="E2821" s="20" t="str">
        <f>VLOOKUP(A2821,英雄数据表!A:C,3,0)</f>
        <v>虚灵利爪</v>
      </c>
      <c r="F2821" s="20">
        <f t="shared" si="192"/>
        <v>24036</v>
      </c>
      <c r="G2821" s="20">
        <f t="shared" si="193"/>
        <v>24036</v>
      </c>
      <c r="H2821" s="21" t="str">
        <f>VLOOKUP(B2821,属性中转表!A:F,6,FALSE)</f>
        <v>"hp":48600,"atk":1350</v>
      </c>
      <c r="I2821" s="20" t="str">
        <f>IF(VLOOKUP(B2821,属性中转表!A:G,7,FALSE)=0,"",VLOOKUP(VLOOKUP(B2821,属性中转表!A:G,7,FALSE),属性中转表!$K$2:$P$21,6,0))&amp;IF(VLOOKUP(B2821,属性中转表!A:G,7,FALSE)&gt;=50,VLOOKUP(A2821,英雄数据表!A:K,9,0),IF(VLOOKUP(B2821,属性中转表!A:G,7,FALSE)&gt;=25,VLOOKUP(A2821,英雄数据表!A:K,5,0),""))</f>
        <v>"atk":300,"hp":5000,"undpspro":50</v>
      </c>
      <c r="J2821" s="20" t="str">
        <f>IF(I2821="","",属性中转表!$I$1&amp;(IF(VLOOKUP(B2821,属性中转表!A:G,7,FALSE)=0,0,VLOOKUP(VLOOKUP(B2821,属性中转表!A:G,7,FALSE),属性中转表!$K$2:$P$21,4,0)))+IFERROR(VLOOKUP(A2821,英雄数据表!A:K,IF(武魂!B2821&gt;=50,10,IF(武魂!B2821&gt;=25,6)),0),0))</f>
        <v>,"dpspro":50</v>
      </c>
      <c r="K2821" s="32" t="str">
        <f t="shared" si="188"/>
        <v>"atk":300,"hp":5000,"undpspro":50,"dpspro":50</v>
      </c>
      <c r="L2821" s="20" t="str">
        <f>IF(B2821&gt;=50,VLOOKUP(A2821,英雄数据表!A:L,11,FALSE),IF(B2821&gt;=25,VLOOKUP(A2821,英雄数据表!A:L,7,0),""))</f>
        <v/>
      </c>
      <c r="M2821" s="20" t="str">
        <f>IFERROR(VLOOKUP(B2821,属性中转表!$K$2:$O$21,5,FALSE),"")</f>
        <v>"dpspro":50</v>
      </c>
      <c r="N2821" s="20" t="str">
        <f>IF(B2821=25,VLOOKUP(A2821,英雄数据表!A:L,8,FALSE),IF(B2821=50,VLOOKUP(A2821,英雄数据表!A:L,12,0),""))</f>
        <v/>
      </c>
    </row>
    <row r="2822" spans="1:14" x14ac:dyDescent="0.3">
      <c r="A2822" s="20">
        <v>24036</v>
      </c>
      <c r="B2822" s="21">
        <f t="shared" si="191"/>
        <v>21</v>
      </c>
      <c r="C2822" s="21">
        <v>5</v>
      </c>
      <c r="D2822" s="21">
        <f>VLOOKUP(A2822,英雄数据表!A:D,4,0)</f>
        <v>2</v>
      </c>
      <c r="E2822" s="20" t="str">
        <f>VLOOKUP(A2822,英雄数据表!A:C,3,0)</f>
        <v>虚灵利爪</v>
      </c>
      <c r="F2822" s="20">
        <f t="shared" si="192"/>
        <v>24036</v>
      </c>
      <c r="G2822" s="20">
        <f t="shared" si="193"/>
        <v>24036</v>
      </c>
      <c r="H2822" s="21" t="str">
        <f>VLOOKUP(B2822,属性中转表!A:F,6,FALSE)</f>
        <v>"hp":52200,"atk":1450</v>
      </c>
      <c r="I2822" s="20" t="str">
        <f>IF(VLOOKUP(B2822,属性中转表!A:G,7,FALSE)=0,"",VLOOKUP(VLOOKUP(B2822,属性中转表!A:G,7,FALSE),属性中转表!$K$2:$P$21,6,0))&amp;IF(VLOOKUP(B2822,属性中转表!A:G,7,FALSE)&gt;=50,VLOOKUP(A2822,英雄数据表!A:K,9,0),IF(VLOOKUP(B2822,属性中转表!A:G,7,FALSE)&gt;=25,VLOOKUP(A2822,英雄数据表!A:K,5,0),""))</f>
        <v>"atk":300,"hp":5000,"undpspro":50</v>
      </c>
      <c r="J2822" s="20" t="str">
        <f>IF(I2822="","",属性中转表!$I$1&amp;(IF(VLOOKUP(B2822,属性中转表!A:G,7,FALSE)=0,0,VLOOKUP(VLOOKUP(B2822,属性中转表!A:G,7,FALSE),属性中转表!$K$2:$P$21,4,0)))+IFERROR(VLOOKUP(A2822,英雄数据表!A:K,IF(武魂!B2822&gt;=50,10,IF(武魂!B2822&gt;=25,6)),0),0))</f>
        <v>,"dpspro":50</v>
      </c>
      <c r="K2822" s="32" t="str">
        <f t="shared" si="188"/>
        <v>"atk":300,"hp":5000,"undpspro":50,"dpspro":50</v>
      </c>
      <c r="L2822" s="20" t="str">
        <f>IF(B2822&gt;=50,VLOOKUP(A2822,英雄数据表!A:L,11,FALSE),IF(B2822&gt;=25,VLOOKUP(A2822,英雄数据表!A:L,7,0),""))</f>
        <v/>
      </c>
      <c r="M2822" s="20" t="str">
        <f>IFERROR(VLOOKUP(B2822,属性中转表!$K$2:$O$21,5,FALSE),"")</f>
        <v/>
      </c>
      <c r="N2822" s="20" t="str">
        <f>IF(B2822=25,VLOOKUP(A2822,英雄数据表!A:L,8,FALSE),IF(B2822=50,VLOOKUP(A2822,英雄数据表!A:L,12,0),""))</f>
        <v/>
      </c>
    </row>
    <row r="2823" spans="1:14" x14ac:dyDescent="0.3">
      <c r="A2823" s="20">
        <v>24036</v>
      </c>
      <c r="B2823" s="21">
        <f t="shared" si="191"/>
        <v>22</v>
      </c>
      <c r="C2823" s="21">
        <v>5</v>
      </c>
      <c r="D2823" s="21">
        <f>VLOOKUP(A2823,英雄数据表!A:D,4,0)</f>
        <v>2</v>
      </c>
      <c r="E2823" s="20" t="str">
        <f>VLOOKUP(A2823,英雄数据表!A:C,3,0)</f>
        <v>虚灵利爪</v>
      </c>
      <c r="F2823" s="20">
        <f t="shared" si="192"/>
        <v>24036</v>
      </c>
      <c r="G2823" s="20">
        <f t="shared" si="193"/>
        <v>24036</v>
      </c>
      <c r="H2823" s="21" t="str">
        <f>VLOOKUP(B2823,属性中转表!A:F,6,FALSE)</f>
        <v>"hp":55800,"atk":1550</v>
      </c>
      <c r="I2823" s="20" t="str">
        <f>IF(VLOOKUP(B2823,属性中转表!A:G,7,FALSE)=0,"",VLOOKUP(VLOOKUP(B2823,属性中转表!A:G,7,FALSE),属性中转表!$K$2:$P$21,6,0))&amp;IF(VLOOKUP(B2823,属性中转表!A:G,7,FALSE)&gt;=50,VLOOKUP(A2823,英雄数据表!A:K,9,0),IF(VLOOKUP(B2823,属性中转表!A:G,7,FALSE)&gt;=25,VLOOKUP(A2823,英雄数据表!A:K,5,0),""))</f>
        <v>"atk":300,"hp":5000,"undpspro":50</v>
      </c>
      <c r="J2823" s="20" t="str">
        <f>IF(I2823="","",属性中转表!$I$1&amp;(IF(VLOOKUP(B2823,属性中转表!A:G,7,FALSE)=0,0,VLOOKUP(VLOOKUP(B2823,属性中转表!A:G,7,FALSE),属性中转表!$K$2:$P$21,4,0)))+IFERROR(VLOOKUP(A2823,英雄数据表!A:K,IF(武魂!B2823&gt;=50,10,IF(武魂!B2823&gt;=25,6)),0),0))</f>
        <v>,"dpspro":50</v>
      </c>
      <c r="K2823" s="32" t="str">
        <f t="shared" si="188"/>
        <v>"atk":300,"hp":5000,"undpspro":50,"dpspro":50</v>
      </c>
      <c r="L2823" s="20" t="str">
        <f>IF(B2823&gt;=50,VLOOKUP(A2823,英雄数据表!A:L,11,FALSE),IF(B2823&gt;=25,VLOOKUP(A2823,英雄数据表!A:L,7,0),""))</f>
        <v/>
      </c>
      <c r="M2823" s="20" t="str">
        <f>IFERROR(VLOOKUP(B2823,属性中转表!$K$2:$O$21,5,FALSE),"")</f>
        <v/>
      </c>
      <c r="N2823" s="20" t="str">
        <f>IF(B2823=25,VLOOKUP(A2823,英雄数据表!A:L,8,FALSE),IF(B2823=50,VLOOKUP(A2823,英雄数据表!A:L,12,0),""))</f>
        <v/>
      </c>
    </row>
    <row r="2824" spans="1:14" x14ac:dyDescent="0.3">
      <c r="A2824" s="20">
        <v>24036</v>
      </c>
      <c r="B2824" s="21">
        <f t="shared" si="191"/>
        <v>23</v>
      </c>
      <c r="C2824" s="21">
        <v>5</v>
      </c>
      <c r="D2824" s="21">
        <f>VLOOKUP(A2824,英雄数据表!A:D,4,0)</f>
        <v>2</v>
      </c>
      <c r="E2824" s="20" t="str">
        <f>VLOOKUP(A2824,英雄数据表!A:C,3,0)</f>
        <v>虚灵利爪</v>
      </c>
      <c r="F2824" s="20">
        <f t="shared" si="192"/>
        <v>24036</v>
      </c>
      <c r="G2824" s="20">
        <f t="shared" si="193"/>
        <v>24036</v>
      </c>
      <c r="H2824" s="21" t="str">
        <f>VLOOKUP(B2824,属性中转表!A:F,6,FALSE)</f>
        <v>"hp":59400,"atk":1650</v>
      </c>
      <c r="I2824" s="20" t="str">
        <f>IF(VLOOKUP(B2824,属性中转表!A:G,7,FALSE)=0,"",VLOOKUP(VLOOKUP(B2824,属性中转表!A:G,7,FALSE),属性中转表!$K$2:$P$21,6,0))&amp;IF(VLOOKUP(B2824,属性中转表!A:G,7,FALSE)&gt;=50,VLOOKUP(A2824,英雄数据表!A:K,9,0),IF(VLOOKUP(B2824,属性中转表!A:G,7,FALSE)&gt;=25,VLOOKUP(A2824,英雄数据表!A:K,5,0),""))</f>
        <v>"atk":300,"hp":5000,"undpspro":50</v>
      </c>
      <c r="J2824" s="20" t="str">
        <f>IF(I2824="","",属性中转表!$I$1&amp;(IF(VLOOKUP(B2824,属性中转表!A:G,7,FALSE)=0,0,VLOOKUP(VLOOKUP(B2824,属性中转表!A:G,7,FALSE),属性中转表!$K$2:$P$21,4,0)))+IFERROR(VLOOKUP(A2824,英雄数据表!A:K,IF(武魂!B2824&gt;=50,10,IF(武魂!B2824&gt;=25,6)),0),0))</f>
        <v>,"dpspro":50</v>
      </c>
      <c r="K2824" s="32" t="str">
        <f t="shared" si="188"/>
        <v>"atk":300,"hp":5000,"undpspro":50,"dpspro":50</v>
      </c>
      <c r="L2824" s="20" t="str">
        <f>IF(B2824&gt;=50,VLOOKUP(A2824,英雄数据表!A:L,11,FALSE),IF(B2824&gt;=25,VLOOKUP(A2824,英雄数据表!A:L,7,0),""))</f>
        <v/>
      </c>
      <c r="M2824" s="20" t="str">
        <f>IFERROR(VLOOKUP(B2824,属性中转表!$K$2:$O$21,5,FALSE),"")</f>
        <v/>
      </c>
      <c r="N2824" s="20" t="str">
        <f>IF(B2824=25,VLOOKUP(A2824,英雄数据表!A:L,8,FALSE),IF(B2824=50,VLOOKUP(A2824,英雄数据表!A:L,12,0),""))</f>
        <v/>
      </c>
    </row>
    <row r="2825" spans="1:14" x14ac:dyDescent="0.3">
      <c r="A2825" s="20">
        <v>24036</v>
      </c>
      <c r="B2825" s="21">
        <f t="shared" si="191"/>
        <v>24</v>
      </c>
      <c r="C2825" s="21">
        <v>5</v>
      </c>
      <c r="D2825" s="21">
        <f>VLOOKUP(A2825,英雄数据表!A:D,4,0)</f>
        <v>2</v>
      </c>
      <c r="E2825" s="20" t="str">
        <f>VLOOKUP(A2825,英雄数据表!A:C,3,0)</f>
        <v>虚灵利爪</v>
      </c>
      <c r="F2825" s="20">
        <f t="shared" si="192"/>
        <v>24036</v>
      </c>
      <c r="G2825" s="20">
        <f t="shared" si="193"/>
        <v>24036</v>
      </c>
      <c r="H2825" s="21" t="str">
        <f>VLOOKUP(B2825,属性中转表!A:F,6,FALSE)</f>
        <v>"hp":63000,"atk":1750</v>
      </c>
      <c r="I2825" s="20" t="str">
        <f>IF(VLOOKUP(B2825,属性中转表!A:G,7,FALSE)=0,"",VLOOKUP(VLOOKUP(B2825,属性中转表!A:G,7,FALSE),属性中转表!$K$2:$P$21,6,0))&amp;IF(VLOOKUP(B2825,属性中转表!A:G,7,FALSE)&gt;=50,VLOOKUP(A2825,英雄数据表!A:K,9,0),IF(VLOOKUP(B2825,属性中转表!A:G,7,FALSE)&gt;=25,VLOOKUP(A2825,英雄数据表!A:K,5,0),""))</f>
        <v>"atk":300,"hp":5000,"undpspro":50</v>
      </c>
      <c r="J2825" s="20" t="str">
        <f>IF(I2825="","",属性中转表!$I$1&amp;(IF(VLOOKUP(B2825,属性中转表!A:G,7,FALSE)=0,0,VLOOKUP(VLOOKUP(B2825,属性中转表!A:G,7,FALSE),属性中转表!$K$2:$P$21,4,0)))+IFERROR(VLOOKUP(A2825,英雄数据表!A:K,IF(武魂!B2825&gt;=50,10,IF(武魂!B2825&gt;=25,6)),0),0))</f>
        <v>,"dpspro":50</v>
      </c>
      <c r="K2825" s="32" t="str">
        <f t="shared" si="188"/>
        <v>"atk":300,"hp":5000,"undpspro":50,"dpspro":50</v>
      </c>
      <c r="L2825" s="20" t="str">
        <f>IF(B2825&gt;=50,VLOOKUP(A2825,英雄数据表!A:L,11,FALSE),IF(B2825&gt;=25,VLOOKUP(A2825,英雄数据表!A:L,7,0),""))</f>
        <v/>
      </c>
      <c r="M2825" s="20" t="str">
        <f>IFERROR(VLOOKUP(B2825,属性中转表!$K$2:$O$21,5,FALSE),"")</f>
        <v/>
      </c>
      <c r="N2825" s="20" t="str">
        <f>IF(B2825=25,VLOOKUP(A2825,英雄数据表!A:L,8,FALSE),IF(B2825=50,VLOOKUP(A2825,英雄数据表!A:L,12,0),""))</f>
        <v/>
      </c>
    </row>
    <row r="2826" spans="1:14" x14ac:dyDescent="0.3">
      <c r="A2826" s="20">
        <v>24036</v>
      </c>
      <c r="B2826" s="21">
        <f t="shared" si="191"/>
        <v>25</v>
      </c>
      <c r="C2826" s="21">
        <v>5</v>
      </c>
      <c r="D2826" s="21">
        <f>VLOOKUP(A2826,英雄数据表!A:D,4,0)</f>
        <v>2</v>
      </c>
      <c r="E2826" s="20" t="str">
        <f>VLOOKUP(A2826,英雄数据表!A:C,3,0)</f>
        <v>虚灵利爪</v>
      </c>
      <c r="F2826" s="20">
        <f t="shared" si="192"/>
        <v>24036</v>
      </c>
      <c r="G2826" s="20">
        <f t="shared" si="193"/>
        <v>24036</v>
      </c>
      <c r="H2826" s="21" t="str">
        <f>VLOOKUP(B2826,属性中转表!A:F,6,FALSE)</f>
        <v>"hp":66600,"atk":1850</v>
      </c>
      <c r="I2826" s="20" t="str">
        <f>IF(VLOOKUP(B2826,属性中转表!A:G,7,FALSE)=0,"",VLOOKUP(VLOOKUP(B2826,属性中转表!A:G,7,FALSE),属性中转表!$K$2:$P$21,6,0))&amp;IF(VLOOKUP(B2826,属性中转表!A:G,7,FALSE)&gt;=50,VLOOKUP(A2826,英雄数据表!A:K,9,0),IF(VLOOKUP(B2826,属性中转表!A:G,7,FALSE)&gt;=25,VLOOKUP(A2826,英雄数据表!A:K,5,0),""))</f>
        <v>"atk":300,"hp":5000,"undpspro":50,"atkpro":60</v>
      </c>
      <c r="J2826" s="20" t="str">
        <f>IF(I2826="","",属性中转表!$I$1&amp;(IF(VLOOKUP(B2826,属性中转表!A:G,7,FALSE)=0,0,VLOOKUP(VLOOKUP(B2826,属性中转表!A:G,7,FALSE),属性中转表!$K$2:$P$21,4,0)))+IFERROR(VLOOKUP(A2826,英雄数据表!A:K,IF(武魂!B2826&gt;=50,10,IF(武魂!B2826&gt;=25,6)),0),0))</f>
        <v>,"dpspro":50</v>
      </c>
      <c r="K2826" s="32" t="str">
        <f t="shared" si="188"/>
        <v>"atk":300,"hp":5000,"undpspro":50,"atkpro":60,"dpspro":50</v>
      </c>
      <c r="L2826" s="20" t="str">
        <f>IF(B2826&gt;=50,VLOOKUP(A2826,英雄数据表!A:L,11,FALSE),IF(B2826&gt;=25,VLOOKUP(A2826,英雄数据表!A:L,7,0),""))</f>
        <v>"2403601004"</v>
      </c>
      <c r="M2826" s="20" t="str">
        <f>IFERROR(VLOOKUP(B2826,属性中转表!$K$2:$O$21,5,FALSE),"")</f>
        <v/>
      </c>
      <c r="N2826" s="20" t="str">
        <f>IF(B2826=25,VLOOKUP(A2826,英雄数据表!A:L,8,FALSE),IF(B2826=50,VLOOKUP(A2826,英雄数据表!A:L,12,0),""))</f>
        <v>攻击增加6%，对流血目标造成的伤害增加15%</v>
      </c>
    </row>
    <row r="2827" spans="1:14" x14ac:dyDescent="0.3">
      <c r="A2827" s="20">
        <v>24036</v>
      </c>
      <c r="B2827" s="21">
        <f t="shared" si="191"/>
        <v>26</v>
      </c>
      <c r="C2827" s="21">
        <v>5</v>
      </c>
      <c r="D2827" s="21">
        <f>VLOOKUP(A2827,英雄数据表!A:D,4,0)</f>
        <v>2</v>
      </c>
      <c r="E2827" s="20" t="str">
        <f>VLOOKUP(A2827,英雄数据表!A:C,3,0)</f>
        <v>虚灵利爪</v>
      </c>
      <c r="F2827" s="20">
        <f t="shared" si="192"/>
        <v>24036</v>
      </c>
      <c r="G2827" s="20">
        <f t="shared" si="193"/>
        <v>24036</v>
      </c>
      <c r="H2827" s="21" t="str">
        <f>VLOOKUP(B2827,属性中转表!A:F,6,FALSE)</f>
        <v>"hp":70200,"atk":1950</v>
      </c>
      <c r="I2827" s="20" t="str">
        <f>IF(VLOOKUP(B2827,属性中转表!A:G,7,FALSE)=0,"",VLOOKUP(VLOOKUP(B2827,属性中转表!A:G,7,FALSE),属性中转表!$K$2:$P$21,6,0))&amp;IF(VLOOKUP(B2827,属性中转表!A:G,7,FALSE)&gt;=50,VLOOKUP(A2827,英雄数据表!A:K,9,0),IF(VLOOKUP(B2827,属性中转表!A:G,7,FALSE)&gt;=25,VLOOKUP(A2827,英雄数据表!A:K,5,0),""))</f>
        <v>"atk":300,"hp":5000,"undpspro":50,"atkpro":60</v>
      </c>
      <c r="J2827" s="20" t="str">
        <f>IF(I2827="","",属性中转表!$I$1&amp;(IF(VLOOKUP(B2827,属性中转表!A:G,7,FALSE)=0,0,VLOOKUP(VLOOKUP(B2827,属性中转表!A:G,7,FALSE),属性中转表!$K$2:$P$21,4,0)))+IFERROR(VLOOKUP(A2827,英雄数据表!A:K,IF(武魂!B2827&gt;=50,10,IF(武魂!B2827&gt;=25,6)),0),0))</f>
        <v>,"dpspro":50</v>
      </c>
      <c r="K2827" s="32" t="str">
        <f t="shared" si="188"/>
        <v>"atk":300,"hp":5000,"undpspro":50,"atkpro":60,"dpspro":50</v>
      </c>
      <c r="L2827" s="20" t="str">
        <f>IF(B2827&gt;=50,VLOOKUP(A2827,英雄数据表!A:L,11,FALSE),IF(B2827&gt;=25,VLOOKUP(A2827,英雄数据表!A:L,7,0),""))</f>
        <v>"2403601004"</v>
      </c>
      <c r="M2827" s="20" t="str">
        <f>IFERROR(VLOOKUP(B2827,属性中转表!$K$2:$O$21,5,FALSE),"")</f>
        <v/>
      </c>
      <c r="N2827" s="20" t="str">
        <f>IF(B2827=25,VLOOKUP(A2827,英雄数据表!A:L,8,FALSE),IF(B2827=50,VLOOKUP(A2827,英雄数据表!A:L,12,0),""))</f>
        <v/>
      </c>
    </row>
    <row r="2828" spans="1:14" x14ac:dyDescent="0.3">
      <c r="A2828" s="20">
        <v>24036</v>
      </c>
      <c r="B2828" s="21">
        <f t="shared" si="191"/>
        <v>27</v>
      </c>
      <c r="C2828" s="21">
        <v>5</v>
      </c>
      <c r="D2828" s="21">
        <f>VLOOKUP(A2828,英雄数据表!A:D,4,0)</f>
        <v>2</v>
      </c>
      <c r="E2828" s="20" t="str">
        <f>VLOOKUP(A2828,英雄数据表!A:C,3,0)</f>
        <v>虚灵利爪</v>
      </c>
      <c r="F2828" s="20">
        <f t="shared" si="192"/>
        <v>24036</v>
      </c>
      <c r="G2828" s="20">
        <f t="shared" si="193"/>
        <v>24036</v>
      </c>
      <c r="H2828" s="21" t="str">
        <f>VLOOKUP(B2828,属性中转表!A:F,6,FALSE)</f>
        <v>"hp":73800,"atk":2050</v>
      </c>
      <c r="I2828" s="20" t="str">
        <f>IF(VLOOKUP(B2828,属性中转表!A:G,7,FALSE)=0,"",VLOOKUP(VLOOKUP(B2828,属性中转表!A:G,7,FALSE),属性中转表!$K$2:$P$21,6,0))&amp;IF(VLOOKUP(B2828,属性中转表!A:G,7,FALSE)&gt;=50,VLOOKUP(A2828,英雄数据表!A:K,9,0),IF(VLOOKUP(B2828,属性中转表!A:G,7,FALSE)&gt;=25,VLOOKUP(A2828,英雄数据表!A:K,5,0),""))</f>
        <v>"atk":300,"hp":5000,"undpspro":50,"atkpro":60</v>
      </c>
      <c r="J2828" s="20" t="str">
        <f>IF(I2828="","",属性中转表!$I$1&amp;(IF(VLOOKUP(B2828,属性中转表!A:G,7,FALSE)=0,0,VLOOKUP(VLOOKUP(B2828,属性中转表!A:G,7,FALSE),属性中转表!$K$2:$P$21,4,0)))+IFERROR(VLOOKUP(A2828,英雄数据表!A:K,IF(武魂!B2828&gt;=50,10,IF(武魂!B2828&gt;=25,6)),0),0))</f>
        <v>,"dpspro":50</v>
      </c>
      <c r="K2828" s="32" t="str">
        <f t="shared" si="188"/>
        <v>"atk":300,"hp":5000,"undpspro":50,"atkpro":60,"dpspro":50</v>
      </c>
      <c r="L2828" s="20" t="str">
        <f>IF(B2828&gt;=50,VLOOKUP(A2828,英雄数据表!A:L,11,FALSE),IF(B2828&gt;=25,VLOOKUP(A2828,英雄数据表!A:L,7,0),""))</f>
        <v>"2403601004"</v>
      </c>
      <c r="M2828" s="20" t="str">
        <f>IFERROR(VLOOKUP(B2828,属性中转表!$K$2:$O$21,5,FALSE),"")</f>
        <v/>
      </c>
      <c r="N2828" s="20" t="str">
        <f>IF(B2828=25,VLOOKUP(A2828,英雄数据表!A:L,8,FALSE),IF(B2828=50,VLOOKUP(A2828,英雄数据表!A:L,12,0),""))</f>
        <v/>
      </c>
    </row>
    <row r="2829" spans="1:14" x14ac:dyDescent="0.3">
      <c r="A2829" s="20">
        <v>24036</v>
      </c>
      <c r="B2829" s="21">
        <f t="shared" si="191"/>
        <v>28</v>
      </c>
      <c r="C2829" s="21">
        <v>5</v>
      </c>
      <c r="D2829" s="21">
        <f>VLOOKUP(A2829,英雄数据表!A:D,4,0)</f>
        <v>2</v>
      </c>
      <c r="E2829" s="20" t="str">
        <f>VLOOKUP(A2829,英雄数据表!A:C,3,0)</f>
        <v>虚灵利爪</v>
      </c>
      <c r="F2829" s="20">
        <f t="shared" si="192"/>
        <v>24036</v>
      </c>
      <c r="G2829" s="20">
        <f t="shared" si="193"/>
        <v>24036</v>
      </c>
      <c r="H2829" s="21" t="str">
        <f>VLOOKUP(B2829,属性中转表!A:F,6,FALSE)</f>
        <v>"hp":77400,"atk":2150</v>
      </c>
      <c r="I2829" s="20" t="str">
        <f>IF(VLOOKUP(B2829,属性中转表!A:G,7,FALSE)=0,"",VLOOKUP(VLOOKUP(B2829,属性中转表!A:G,7,FALSE),属性中转表!$K$2:$P$21,6,0))&amp;IF(VLOOKUP(B2829,属性中转表!A:G,7,FALSE)&gt;=50,VLOOKUP(A2829,英雄数据表!A:K,9,0),IF(VLOOKUP(B2829,属性中转表!A:G,7,FALSE)&gt;=25,VLOOKUP(A2829,英雄数据表!A:K,5,0),""))</f>
        <v>"atk":300,"hp":5000,"undpspro":50,"atkpro":60</v>
      </c>
      <c r="J2829" s="20" t="str">
        <f>IF(I2829="","",属性中转表!$I$1&amp;(IF(VLOOKUP(B2829,属性中转表!A:G,7,FALSE)=0,0,VLOOKUP(VLOOKUP(B2829,属性中转表!A:G,7,FALSE),属性中转表!$K$2:$P$21,4,0)))+IFERROR(VLOOKUP(A2829,英雄数据表!A:K,IF(武魂!B2829&gt;=50,10,IF(武魂!B2829&gt;=25,6)),0),0))</f>
        <v>,"dpspro":50</v>
      </c>
      <c r="K2829" s="32" t="str">
        <f t="shared" si="188"/>
        <v>"atk":300,"hp":5000,"undpspro":50,"atkpro":60,"dpspro":50</v>
      </c>
      <c r="L2829" s="20" t="str">
        <f>IF(B2829&gt;=50,VLOOKUP(A2829,英雄数据表!A:L,11,FALSE),IF(B2829&gt;=25,VLOOKUP(A2829,英雄数据表!A:L,7,0),""))</f>
        <v>"2403601004"</v>
      </c>
      <c r="M2829" s="20" t="str">
        <f>IFERROR(VLOOKUP(B2829,属性中转表!$K$2:$O$21,5,FALSE),"")</f>
        <v/>
      </c>
      <c r="N2829" s="20" t="str">
        <f>IF(B2829=25,VLOOKUP(A2829,英雄数据表!A:L,8,FALSE),IF(B2829=50,VLOOKUP(A2829,英雄数据表!A:L,12,0),""))</f>
        <v/>
      </c>
    </row>
    <row r="2830" spans="1:14" x14ac:dyDescent="0.3">
      <c r="A2830" s="20">
        <v>24036</v>
      </c>
      <c r="B2830" s="21">
        <f t="shared" si="191"/>
        <v>29</v>
      </c>
      <c r="C2830" s="21">
        <v>5</v>
      </c>
      <c r="D2830" s="21">
        <f>VLOOKUP(A2830,英雄数据表!A:D,4,0)</f>
        <v>2</v>
      </c>
      <c r="E2830" s="20" t="str">
        <f>VLOOKUP(A2830,英雄数据表!A:C,3,0)</f>
        <v>虚灵利爪</v>
      </c>
      <c r="F2830" s="20">
        <f t="shared" si="192"/>
        <v>24036</v>
      </c>
      <c r="G2830" s="20">
        <f t="shared" si="193"/>
        <v>24036</v>
      </c>
      <c r="H2830" s="21" t="str">
        <f>VLOOKUP(B2830,属性中转表!A:F,6,FALSE)</f>
        <v>"hp":81000,"atk":2250</v>
      </c>
      <c r="I2830" s="20" t="str">
        <f>IF(VLOOKUP(B2830,属性中转表!A:G,7,FALSE)=0,"",VLOOKUP(VLOOKUP(B2830,属性中转表!A:G,7,FALSE),属性中转表!$K$2:$P$21,6,0))&amp;IF(VLOOKUP(B2830,属性中转表!A:G,7,FALSE)&gt;=50,VLOOKUP(A2830,英雄数据表!A:K,9,0),IF(VLOOKUP(B2830,属性中转表!A:G,7,FALSE)&gt;=25,VLOOKUP(A2830,英雄数据表!A:K,5,0),""))</f>
        <v>"atk":300,"hp":5000,"undpspro":50,"atkpro":60</v>
      </c>
      <c r="J2830" s="20" t="str">
        <f>IF(I2830="","",属性中转表!$I$1&amp;(IF(VLOOKUP(B2830,属性中转表!A:G,7,FALSE)=0,0,VLOOKUP(VLOOKUP(B2830,属性中转表!A:G,7,FALSE),属性中转表!$K$2:$P$21,4,0)))+IFERROR(VLOOKUP(A2830,英雄数据表!A:K,IF(武魂!B2830&gt;=50,10,IF(武魂!B2830&gt;=25,6)),0),0))</f>
        <v>,"dpspro":50</v>
      </c>
      <c r="K2830" s="32" t="str">
        <f t="shared" si="188"/>
        <v>"atk":300,"hp":5000,"undpspro":50,"atkpro":60,"dpspro":50</v>
      </c>
      <c r="L2830" s="20" t="str">
        <f>IF(B2830&gt;=50,VLOOKUP(A2830,英雄数据表!A:L,11,FALSE),IF(B2830&gt;=25,VLOOKUP(A2830,英雄数据表!A:L,7,0),""))</f>
        <v>"2403601004"</v>
      </c>
      <c r="M2830" s="20" t="str">
        <f>IFERROR(VLOOKUP(B2830,属性中转表!$K$2:$O$21,5,FALSE),"")</f>
        <v/>
      </c>
      <c r="N2830" s="20" t="str">
        <f>IF(B2830=25,VLOOKUP(A2830,英雄数据表!A:L,8,FALSE),IF(B2830=50,VLOOKUP(A2830,英雄数据表!A:L,12,0),""))</f>
        <v/>
      </c>
    </row>
    <row r="2831" spans="1:14" x14ac:dyDescent="0.3">
      <c r="A2831" s="20">
        <v>24036</v>
      </c>
      <c r="B2831" s="21">
        <f t="shared" si="191"/>
        <v>30</v>
      </c>
      <c r="C2831" s="21">
        <v>5</v>
      </c>
      <c r="D2831" s="21">
        <f>VLOOKUP(A2831,英雄数据表!A:D,4,0)</f>
        <v>2</v>
      </c>
      <c r="E2831" s="20" t="str">
        <f>VLOOKUP(A2831,英雄数据表!A:C,3,0)</f>
        <v>虚灵利爪</v>
      </c>
      <c r="F2831" s="20">
        <f t="shared" si="192"/>
        <v>24036</v>
      </c>
      <c r="G2831" s="20">
        <f t="shared" si="193"/>
        <v>24036</v>
      </c>
      <c r="H2831" s="21" t="str">
        <f>VLOOKUP(B2831,属性中转表!A:F,6,FALSE)</f>
        <v>"hp":84600,"atk":2350</v>
      </c>
      <c r="I2831" s="20" t="str">
        <f>IF(VLOOKUP(B2831,属性中转表!A:G,7,FALSE)=0,"",VLOOKUP(VLOOKUP(B2831,属性中转表!A:G,7,FALSE),属性中转表!$K$2:$P$21,6,0))&amp;IF(VLOOKUP(B2831,属性中转表!A:G,7,FALSE)&gt;=50,VLOOKUP(A2831,英雄数据表!A:K,9,0),IF(VLOOKUP(B2831,属性中转表!A:G,7,FALSE)&gt;=25,VLOOKUP(A2831,英雄数据表!A:K,5,0),""))</f>
        <v>"atk":300,"hp":5000,"undpspro":100,"atkpro":60</v>
      </c>
      <c r="J2831" s="20" t="str">
        <f>IF(I2831="","",属性中转表!$I$1&amp;(IF(VLOOKUP(B2831,属性中转表!A:G,7,FALSE)=0,0,VLOOKUP(VLOOKUP(B2831,属性中转表!A:G,7,FALSE),属性中转表!$K$2:$P$21,4,0)))+IFERROR(VLOOKUP(A2831,英雄数据表!A:K,IF(武魂!B2831&gt;=50,10,IF(武魂!B2831&gt;=25,6)),0),0))</f>
        <v>,"dpspro":50</v>
      </c>
      <c r="K2831" s="32" t="str">
        <f t="shared" si="188"/>
        <v>"atk":300,"hp":5000,"undpspro":100,"atkpro":60,"dpspro":50</v>
      </c>
      <c r="L2831" s="20" t="str">
        <f>IF(B2831&gt;=50,VLOOKUP(A2831,英雄数据表!A:L,11,FALSE),IF(B2831&gt;=25,VLOOKUP(A2831,英雄数据表!A:L,7,0),""))</f>
        <v>"2403601004"</v>
      </c>
      <c r="M2831" s="20" t="str">
        <f>IFERROR(VLOOKUP(B2831,属性中转表!$K$2:$O$21,5,FALSE),"")</f>
        <v>"undpspro":50</v>
      </c>
      <c r="N2831" s="20" t="str">
        <f>IF(B2831=25,VLOOKUP(A2831,英雄数据表!A:L,8,FALSE),IF(B2831=50,VLOOKUP(A2831,英雄数据表!A:L,12,0),""))</f>
        <v/>
      </c>
    </row>
    <row r="2832" spans="1:14" x14ac:dyDescent="0.3">
      <c r="A2832" s="20">
        <v>24036</v>
      </c>
      <c r="B2832" s="21">
        <f t="shared" si="191"/>
        <v>31</v>
      </c>
      <c r="C2832" s="21">
        <v>5</v>
      </c>
      <c r="D2832" s="21">
        <f>VLOOKUP(A2832,英雄数据表!A:D,4,0)</f>
        <v>2</v>
      </c>
      <c r="E2832" s="20" t="str">
        <f>VLOOKUP(A2832,英雄数据表!A:C,3,0)</f>
        <v>虚灵利爪</v>
      </c>
      <c r="F2832" s="20">
        <f t="shared" si="192"/>
        <v>24036</v>
      </c>
      <c r="G2832" s="20">
        <f t="shared" si="193"/>
        <v>24036</v>
      </c>
      <c r="H2832" s="21" t="str">
        <f>VLOOKUP(B2832,属性中转表!A:F,6,FALSE)</f>
        <v>"hp":89100,"atk":2475</v>
      </c>
      <c r="I2832" s="20" t="str">
        <f>IF(VLOOKUP(B2832,属性中转表!A:G,7,FALSE)=0,"",VLOOKUP(VLOOKUP(B2832,属性中转表!A:G,7,FALSE),属性中转表!$K$2:$P$21,6,0))&amp;IF(VLOOKUP(B2832,属性中转表!A:G,7,FALSE)&gt;=50,VLOOKUP(A2832,英雄数据表!A:K,9,0),IF(VLOOKUP(B2832,属性中转表!A:G,7,FALSE)&gt;=25,VLOOKUP(A2832,英雄数据表!A:K,5,0),""))</f>
        <v>"atk":300,"hp":5000,"undpspro":100,"atkpro":60</v>
      </c>
      <c r="J2832" s="20" t="str">
        <f>IF(I2832="","",属性中转表!$I$1&amp;(IF(VLOOKUP(B2832,属性中转表!A:G,7,FALSE)=0,0,VLOOKUP(VLOOKUP(B2832,属性中转表!A:G,7,FALSE),属性中转表!$K$2:$P$21,4,0)))+IFERROR(VLOOKUP(A2832,英雄数据表!A:K,IF(武魂!B2832&gt;=50,10,IF(武魂!B2832&gt;=25,6)),0),0))</f>
        <v>,"dpspro":50</v>
      </c>
      <c r="K2832" s="32" t="str">
        <f t="shared" si="188"/>
        <v>"atk":300,"hp":5000,"undpspro":100,"atkpro":60,"dpspro":50</v>
      </c>
      <c r="L2832" s="20" t="str">
        <f>IF(B2832&gt;=50,VLOOKUP(A2832,英雄数据表!A:L,11,FALSE),IF(B2832&gt;=25,VLOOKUP(A2832,英雄数据表!A:L,7,0),""))</f>
        <v>"2403601004"</v>
      </c>
      <c r="M2832" s="20" t="str">
        <f>IFERROR(VLOOKUP(B2832,属性中转表!$K$2:$O$21,5,FALSE),"")</f>
        <v/>
      </c>
      <c r="N2832" s="20" t="str">
        <f>IF(B2832=25,VLOOKUP(A2832,英雄数据表!A:L,8,FALSE),IF(B2832=50,VLOOKUP(A2832,英雄数据表!A:L,12,0),""))</f>
        <v/>
      </c>
    </row>
    <row r="2833" spans="1:14" x14ac:dyDescent="0.3">
      <c r="A2833" s="20">
        <v>24036</v>
      </c>
      <c r="B2833" s="21">
        <f t="shared" si="191"/>
        <v>32</v>
      </c>
      <c r="C2833" s="21">
        <v>5</v>
      </c>
      <c r="D2833" s="21">
        <f>VLOOKUP(A2833,英雄数据表!A:D,4,0)</f>
        <v>2</v>
      </c>
      <c r="E2833" s="20" t="str">
        <f>VLOOKUP(A2833,英雄数据表!A:C,3,0)</f>
        <v>虚灵利爪</v>
      </c>
      <c r="F2833" s="20">
        <f t="shared" si="192"/>
        <v>24036</v>
      </c>
      <c r="G2833" s="20">
        <f t="shared" si="193"/>
        <v>24036</v>
      </c>
      <c r="H2833" s="21" t="str">
        <f>VLOOKUP(B2833,属性中转表!A:F,6,FALSE)</f>
        <v>"hp":93600,"atk":2600</v>
      </c>
      <c r="I2833" s="20" t="str">
        <f>IF(VLOOKUP(B2833,属性中转表!A:G,7,FALSE)=0,"",VLOOKUP(VLOOKUP(B2833,属性中转表!A:G,7,FALSE),属性中转表!$K$2:$P$21,6,0))&amp;IF(VLOOKUP(B2833,属性中转表!A:G,7,FALSE)&gt;=50,VLOOKUP(A2833,英雄数据表!A:K,9,0),IF(VLOOKUP(B2833,属性中转表!A:G,7,FALSE)&gt;=25,VLOOKUP(A2833,英雄数据表!A:K,5,0),""))</f>
        <v>"atk":300,"hp":5000,"undpspro":100,"atkpro":60</v>
      </c>
      <c r="J2833" s="20" t="str">
        <f>IF(I2833="","",属性中转表!$I$1&amp;(IF(VLOOKUP(B2833,属性中转表!A:G,7,FALSE)=0,0,VLOOKUP(VLOOKUP(B2833,属性中转表!A:G,7,FALSE),属性中转表!$K$2:$P$21,4,0)))+IFERROR(VLOOKUP(A2833,英雄数据表!A:K,IF(武魂!B2833&gt;=50,10,IF(武魂!B2833&gt;=25,6)),0),0))</f>
        <v>,"dpspro":50</v>
      </c>
      <c r="K2833" s="32" t="str">
        <f t="shared" si="188"/>
        <v>"atk":300,"hp":5000,"undpspro":100,"atkpro":60,"dpspro":50</v>
      </c>
      <c r="L2833" s="20" t="str">
        <f>IF(B2833&gt;=50,VLOOKUP(A2833,英雄数据表!A:L,11,FALSE),IF(B2833&gt;=25,VLOOKUP(A2833,英雄数据表!A:L,7,0),""))</f>
        <v>"2403601004"</v>
      </c>
      <c r="M2833" s="20" t="str">
        <f>IFERROR(VLOOKUP(B2833,属性中转表!$K$2:$O$21,5,FALSE),"")</f>
        <v/>
      </c>
      <c r="N2833" s="20" t="str">
        <f>IF(B2833=25,VLOOKUP(A2833,英雄数据表!A:L,8,FALSE),IF(B2833=50,VLOOKUP(A2833,英雄数据表!A:L,12,0),""))</f>
        <v/>
      </c>
    </row>
    <row r="2834" spans="1:14" x14ac:dyDescent="0.3">
      <c r="A2834" s="20">
        <v>24036</v>
      </c>
      <c r="B2834" s="21">
        <f t="shared" si="191"/>
        <v>33</v>
      </c>
      <c r="C2834" s="21">
        <v>5</v>
      </c>
      <c r="D2834" s="21">
        <f>VLOOKUP(A2834,英雄数据表!A:D,4,0)</f>
        <v>2</v>
      </c>
      <c r="E2834" s="20" t="str">
        <f>VLOOKUP(A2834,英雄数据表!A:C,3,0)</f>
        <v>虚灵利爪</v>
      </c>
      <c r="F2834" s="20">
        <f t="shared" si="192"/>
        <v>24036</v>
      </c>
      <c r="G2834" s="20">
        <f t="shared" si="193"/>
        <v>24036</v>
      </c>
      <c r="H2834" s="21" t="str">
        <f>VLOOKUP(B2834,属性中转表!A:F,6,FALSE)</f>
        <v>"hp":98100,"atk":2725</v>
      </c>
      <c r="I2834" s="20" t="str">
        <f>IF(VLOOKUP(B2834,属性中转表!A:G,7,FALSE)=0,"",VLOOKUP(VLOOKUP(B2834,属性中转表!A:G,7,FALSE),属性中转表!$K$2:$P$21,6,0))&amp;IF(VLOOKUP(B2834,属性中转表!A:G,7,FALSE)&gt;=50,VLOOKUP(A2834,英雄数据表!A:K,9,0),IF(VLOOKUP(B2834,属性中转表!A:G,7,FALSE)&gt;=25,VLOOKUP(A2834,英雄数据表!A:K,5,0),""))</f>
        <v>"atk":300,"hp":5000,"undpspro":100,"atkpro":60</v>
      </c>
      <c r="J2834" s="20" t="str">
        <f>IF(I2834="","",属性中转表!$I$1&amp;(IF(VLOOKUP(B2834,属性中转表!A:G,7,FALSE)=0,0,VLOOKUP(VLOOKUP(B2834,属性中转表!A:G,7,FALSE),属性中转表!$K$2:$P$21,4,0)))+IFERROR(VLOOKUP(A2834,英雄数据表!A:K,IF(武魂!B2834&gt;=50,10,IF(武魂!B2834&gt;=25,6)),0),0))</f>
        <v>,"dpspro":50</v>
      </c>
      <c r="K2834" s="32" t="str">
        <f t="shared" si="188"/>
        <v>"atk":300,"hp":5000,"undpspro":100,"atkpro":60,"dpspro":50</v>
      </c>
      <c r="L2834" s="20" t="str">
        <f>IF(B2834&gt;=50,VLOOKUP(A2834,英雄数据表!A:L,11,FALSE),IF(B2834&gt;=25,VLOOKUP(A2834,英雄数据表!A:L,7,0),""))</f>
        <v>"2403601004"</v>
      </c>
      <c r="M2834" s="20" t="str">
        <f>IFERROR(VLOOKUP(B2834,属性中转表!$K$2:$O$21,5,FALSE),"")</f>
        <v/>
      </c>
      <c r="N2834" s="20" t="str">
        <f>IF(B2834=25,VLOOKUP(A2834,英雄数据表!A:L,8,FALSE),IF(B2834=50,VLOOKUP(A2834,英雄数据表!A:L,12,0),""))</f>
        <v/>
      </c>
    </row>
    <row r="2835" spans="1:14" x14ac:dyDescent="0.3">
      <c r="A2835" s="20">
        <v>24036</v>
      </c>
      <c r="B2835" s="21">
        <f t="shared" si="191"/>
        <v>34</v>
      </c>
      <c r="C2835" s="21">
        <v>5</v>
      </c>
      <c r="D2835" s="21">
        <f>VLOOKUP(A2835,英雄数据表!A:D,4,0)</f>
        <v>2</v>
      </c>
      <c r="E2835" s="20" t="str">
        <f>VLOOKUP(A2835,英雄数据表!A:C,3,0)</f>
        <v>虚灵利爪</v>
      </c>
      <c r="F2835" s="20">
        <f t="shared" si="192"/>
        <v>24036</v>
      </c>
      <c r="G2835" s="20">
        <f t="shared" si="193"/>
        <v>24036</v>
      </c>
      <c r="H2835" s="21" t="str">
        <f>VLOOKUP(B2835,属性中转表!A:F,6,FALSE)</f>
        <v>"hp":102600,"atk":2850</v>
      </c>
      <c r="I2835" s="20" t="str">
        <f>IF(VLOOKUP(B2835,属性中转表!A:G,7,FALSE)=0,"",VLOOKUP(VLOOKUP(B2835,属性中转表!A:G,7,FALSE),属性中转表!$K$2:$P$21,6,0))&amp;IF(VLOOKUP(B2835,属性中转表!A:G,7,FALSE)&gt;=50,VLOOKUP(A2835,英雄数据表!A:K,9,0),IF(VLOOKUP(B2835,属性中转表!A:G,7,FALSE)&gt;=25,VLOOKUP(A2835,英雄数据表!A:K,5,0),""))</f>
        <v>"atk":300,"hp":5000,"undpspro":100,"atkpro":60</v>
      </c>
      <c r="J2835" s="20" t="str">
        <f>IF(I2835="","",属性中转表!$I$1&amp;(IF(VLOOKUP(B2835,属性中转表!A:G,7,FALSE)=0,0,VLOOKUP(VLOOKUP(B2835,属性中转表!A:G,7,FALSE),属性中转表!$K$2:$P$21,4,0)))+IFERROR(VLOOKUP(A2835,英雄数据表!A:K,IF(武魂!B2835&gt;=50,10,IF(武魂!B2835&gt;=25,6)),0),0))</f>
        <v>,"dpspro":50</v>
      </c>
      <c r="K2835" s="32" t="str">
        <f t="shared" ref="K2835:K2898" si="194">I2835&amp;J2835</f>
        <v>"atk":300,"hp":5000,"undpspro":100,"atkpro":60,"dpspro":50</v>
      </c>
      <c r="L2835" s="20" t="str">
        <f>IF(B2835&gt;=50,VLOOKUP(A2835,英雄数据表!A:L,11,FALSE),IF(B2835&gt;=25,VLOOKUP(A2835,英雄数据表!A:L,7,0),""))</f>
        <v>"2403601004"</v>
      </c>
      <c r="M2835" s="20" t="str">
        <f>IFERROR(VLOOKUP(B2835,属性中转表!$K$2:$O$21,5,FALSE),"")</f>
        <v/>
      </c>
      <c r="N2835" s="20" t="str">
        <f>IF(B2835=25,VLOOKUP(A2835,英雄数据表!A:L,8,FALSE),IF(B2835=50,VLOOKUP(A2835,英雄数据表!A:L,12,0),""))</f>
        <v/>
      </c>
    </row>
    <row r="2836" spans="1:14" x14ac:dyDescent="0.3">
      <c r="A2836" s="20">
        <v>24036</v>
      </c>
      <c r="B2836" s="21">
        <f t="shared" si="191"/>
        <v>35</v>
      </c>
      <c r="C2836" s="21">
        <v>5</v>
      </c>
      <c r="D2836" s="21">
        <f>VLOOKUP(A2836,英雄数据表!A:D,4,0)</f>
        <v>2</v>
      </c>
      <c r="E2836" s="20" t="str">
        <f>VLOOKUP(A2836,英雄数据表!A:C,3,0)</f>
        <v>虚灵利爪</v>
      </c>
      <c r="F2836" s="20">
        <f t="shared" si="192"/>
        <v>24036</v>
      </c>
      <c r="G2836" s="20">
        <f t="shared" si="193"/>
        <v>24036</v>
      </c>
      <c r="H2836" s="21" t="str">
        <f>VLOOKUP(B2836,属性中转表!A:F,6,FALSE)</f>
        <v>"hp":107100,"atk":2975</v>
      </c>
      <c r="I2836" s="20" t="str">
        <f>IF(VLOOKUP(B2836,属性中转表!A:G,7,FALSE)=0,"",VLOOKUP(VLOOKUP(B2836,属性中转表!A:G,7,FALSE),属性中转表!$K$2:$P$21,6,0))&amp;IF(VLOOKUP(B2836,属性中转表!A:G,7,FALSE)&gt;=50,VLOOKUP(A2836,英雄数据表!A:K,9,0),IF(VLOOKUP(B2836,属性中转表!A:G,7,FALSE)&gt;=25,VLOOKUP(A2836,英雄数据表!A:K,5,0),""))</f>
        <v>"atk":300,"hp":5000,"undpspro":100,"atkpro":60</v>
      </c>
      <c r="J2836" s="20" t="str">
        <f>IF(I2836="","",属性中转表!$I$1&amp;(IF(VLOOKUP(B2836,属性中转表!A:G,7,FALSE)=0,0,VLOOKUP(VLOOKUP(B2836,属性中转表!A:G,7,FALSE),属性中转表!$K$2:$P$21,4,0)))+IFERROR(VLOOKUP(A2836,英雄数据表!A:K,IF(武魂!B2836&gt;=50,10,IF(武魂!B2836&gt;=25,6)),0),0))</f>
        <v>,"dpspro":100</v>
      </c>
      <c r="K2836" s="32" t="str">
        <f t="shared" si="194"/>
        <v>"atk":300,"hp":5000,"undpspro":100,"atkpro":60,"dpspro":100</v>
      </c>
      <c r="L2836" s="20" t="str">
        <f>IF(B2836&gt;=50,VLOOKUP(A2836,英雄数据表!A:L,11,FALSE),IF(B2836&gt;=25,VLOOKUP(A2836,英雄数据表!A:L,7,0),""))</f>
        <v>"2403601004"</v>
      </c>
      <c r="M2836" s="20" t="str">
        <f>IFERROR(VLOOKUP(B2836,属性中转表!$K$2:$O$21,5,FALSE),"")</f>
        <v>"dpspro":50</v>
      </c>
      <c r="N2836" s="20" t="str">
        <f>IF(B2836=25,VLOOKUP(A2836,英雄数据表!A:L,8,FALSE),IF(B2836=50,VLOOKUP(A2836,英雄数据表!A:L,12,0),""))</f>
        <v/>
      </c>
    </row>
    <row r="2837" spans="1:14" x14ac:dyDescent="0.3">
      <c r="A2837" s="20">
        <v>24036</v>
      </c>
      <c r="B2837" s="21">
        <f t="shared" si="191"/>
        <v>36</v>
      </c>
      <c r="C2837" s="21">
        <v>5</v>
      </c>
      <c r="D2837" s="21">
        <f>VLOOKUP(A2837,英雄数据表!A:D,4,0)</f>
        <v>2</v>
      </c>
      <c r="E2837" s="20" t="str">
        <f>VLOOKUP(A2837,英雄数据表!A:C,3,0)</f>
        <v>虚灵利爪</v>
      </c>
      <c r="F2837" s="20">
        <f t="shared" si="192"/>
        <v>24036</v>
      </c>
      <c r="G2837" s="20">
        <f t="shared" si="193"/>
        <v>24036</v>
      </c>
      <c r="H2837" s="21" t="str">
        <f>VLOOKUP(B2837,属性中转表!A:F,6,FALSE)</f>
        <v>"hp":111600,"atk":3100</v>
      </c>
      <c r="I2837" s="20" t="str">
        <f>IF(VLOOKUP(B2837,属性中转表!A:G,7,FALSE)=0,"",VLOOKUP(VLOOKUP(B2837,属性中转表!A:G,7,FALSE),属性中转表!$K$2:$P$21,6,0))&amp;IF(VLOOKUP(B2837,属性中转表!A:G,7,FALSE)&gt;=50,VLOOKUP(A2837,英雄数据表!A:K,9,0),IF(VLOOKUP(B2837,属性中转表!A:G,7,FALSE)&gt;=25,VLOOKUP(A2837,英雄数据表!A:K,5,0),""))</f>
        <v>"atk":300,"hp":5000,"undpspro":100,"atkpro":60</v>
      </c>
      <c r="J2837" s="20" t="str">
        <f>IF(I2837="","",属性中转表!$I$1&amp;(IF(VLOOKUP(B2837,属性中转表!A:G,7,FALSE)=0,0,VLOOKUP(VLOOKUP(B2837,属性中转表!A:G,7,FALSE),属性中转表!$K$2:$P$21,4,0)))+IFERROR(VLOOKUP(A2837,英雄数据表!A:K,IF(武魂!B2837&gt;=50,10,IF(武魂!B2837&gt;=25,6)),0),0))</f>
        <v>,"dpspro":100</v>
      </c>
      <c r="K2837" s="32" t="str">
        <f t="shared" si="194"/>
        <v>"atk":300,"hp":5000,"undpspro":100,"atkpro":60,"dpspro":100</v>
      </c>
      <c r="L2837" s="20" t="str">
        <f>IF(B2837&gt;=50,VLOOKUP(A2837,英雄数据表!A:L,11,FALSE),IF(B2837&gt;=25,VLOOKUP(A2837,英雄数据表!A:L,7,0),""))</f>
        <v>"2403601004"</v>
      </c>
      <c r="M2837" s="20" t="str">
        <f>IFERROR(VLOOKUP(B2837,属性中转表!$K$2:$O$21,5,FALSE),"")</f>
        <v/>
      </c>
      <c r="N2837" s="20" t="str">
        <f>IF(B2837=25,VLOOKUP(A2837,英雄数据表!A:L,8,FALSE),IF(B2837=50,VLOOKUP(A2837,英雄数据表!A:L,12,0),""))</f>
        <v/>
      </c>
    </row>
    <row r="2838" spans="1:14" x14ac:dyDescent="0.3">
      <c r="A2838" s="20">
        <v>24036</v>
      </c>
      <c r="B2838" s="21">
        <f t="shared" si="191"/>
        <v>37</v>
      </c>
      <c r="C2838" s="21">
        <v>5</v>
      </c>
      <c r="D2838" s="21">
        <f>VLOOKUP(A2838,英雄数据表!A:D,4,0)</f>
        <v>2</v>
      </c>
      <c r="E2838" s="20" t="str">
        <f>VLOOKUP(A2838,英雄数据表!A:C,3,0)</f>
        <v>虚灵利爪</v>
      </c>
      <c r="F2838" s="20">
        <f t="shared" si="192"/>
        <v>24036</v>
      </c>
      <c r="G2838" s="20">
        <f t="shared" si="193"/>
        <v>24036</v>
      </c>
      <c r="H2838" s="21" t="str">
        <f>VLOOKUP(B2838,属性中转表!A:F,6,FALSE)</f>
        <v>"hp":116100,"atk":3225</v>
      </c>
      <c r="I2838" s="20" t="str">
        <f>IF(VLOOKUP(B2838,属性中转表!A:G,7,FALSE)=0,"",VLOOKUP(VLOOKUP(B2838,属性中转表!A:G,7,FALSE),属性中转表!$K$2:$P$21,6,0))&amp;IF(VLOOKUP(B2838,属性中转表!A:G,7,FALSE)&gt;=50,VLOOKUP(A2838,英雄数据表!A:K,9,0),IF(VLOOKUP(B2838,属性中转表!A:G,7,FALSE)&gt;=25,VLOOKUP(A2838,英雄数据表!A:K,5,0),""))</f>
        <v>"atk":300,"hp":5000,"undpspro":100,"atkpro":60</v>
      </c>
      <c r="J2838" s="20" t="str">
        <f>IF(I2838="","",属性中转表!$I$1&amp;(IF(VLOOKUP(B2838,属性中转表!A:G,7,FALSE)=0,0,VLOOKUP(VLOOKUP(B2838,属性中转表!A:G,7,FALSE),属性中转表!$K$2:$P$21,4,0)))+IFERROR(VLOOKUP(A2838,英雄数据表!A:K,IF(武魂!B2838&gt;=50,10,IF(武魂!B2838&gt;=25,6)),0),0))</f>
        <v>,"dpspro":100</v>
      </c>
      <c r="K2838" s="32" t="str">
        <f t="shared" si="194"/>
        <v>"atk":300,"hp":5000,"undpspro":100,"atkpro":60,"dpspro":100</v>
      </c>
      <c r="L2838" s="20" t="str">
        <f>IF(B2838&gt;=50,VLOOKUP(A2838,英雄数据表!A:L,11,FALSE),IF(B2838&gt;=25,VLOOKUP(A2838,英雄数据表!A:L,7,0),""))</f>
        <v>"2403601004"</v>
      </c>
      <c r="M2838" s="20" t="str">
        <f>IFERROR(VLOOKUP(B2838,属性中转表!$K$2:$O$21,5,FALSE),"")</f>
        <v/>
      </c>
      <c r="N2838" s="20" t="str">
        <f>IF(B2838=25,VLOOKUP(A2838,英雄数据表!A:L,8,FALSE),IF(B2838=50,VLOOKUP(A2838,英雄数据表!A:L,12,0),""))</f>
        <v/>
      </c>
    </row>
    <row r="2839" spans="1:14" x14ac:dyDescent="0.3">
      <c r="A2839" s="20">
        <v>24036</v>
      </c>
      <c r="B2839" s="21">
        <f t="shared" si="191"/>
        <v>38</v>
      </c>
      <c r="C2839" s="21">
        <v>5</v>
      </c>
      <c r="D2839" s="21">
        <f>VLOOKUP(A2839,英雄数据表!A:D,4,0)</f>
        <v>2</v>
      </c>
      <c r="E2839" s="20" t="str">
        <f>VLOOKUP(A2839,英雄数据表!A:C,3,0)</f>
        <v>虚灵利爪</v>
      </c>
      <c r="F2839" s="20">
        <f t="shared" si="192"/>
        <v>24036</v>
      </c>
      <c r="G2839" s="20">
        <f t="shared" si="193"/>
        <v>24036</v>
      </c>
      <c r="H2839" s="21" t="str">
        <f>VLOOKUP(B2839,属性中转表!A:F,6,FALSE)</f>
        <v>"hp":120600,"atk":3350</v>
      </c>
      <c r="I2839" s="20" t="str">
        <f>IF(VLOOKUP(B2839,属性中转表!A:G,7,FALSE)=0,"",VLOOKUP(VLOOKUP(B2839,属性中转表!A:G,7,FALSE),属性中转表!$K$2:$P$21,6,0))&amp;IF(VLOOKUP(B2839,属性中转表!A:G,7,FALSE)&gt;=50,VLOOKUP(A2839,英雄数据表!A:K,9,0),IF(VLOOKUP(B2839,属性中转表!A:G,7,FALSE)&gt;=25,VLOOKUP(A2839,英雄数据表!A:K,5,0),""))</f>
        <v>"atk":300,"hp":5000,"undpspro":100,"atkpro":60</v>
      </c>
      <c r="J2839" s="20" t="str">
        <f>IF(I2839="","",属性中转表!$I$1&amp;(IF(VLOOKUP(B2839,属性中转表!A:G,7,FALSE)=0,0,VLOOKUP(VLOOKUP(B2839,属性中转表!A:G,7,FALSE),属性中转表!$K$2:$P$21,4,0)))+IFERROR(VLOOKUP(A2839,英雄数据表!A:K,IF(武魂!B2839&gt;=50,10,IF(武魂!B2839&gt;=25,6)),0),0))</f>
        <v>,"dpspro":100</v>
      </c>
      <c r="K2839" s="32" t="str">
        <f t="shared" si="194"/>
        <v>"atk":300,"hp":5000,"undpspro":100,"atkpro":60,"dpspro":100</v>
      </c>
      <c r="L2839" s="20" t="str">
        <f>IF(B2839&gt;=50,VLOOKUP(A2839,英雄数据表!A:L,11,FALSE),IF(B2839&gt;=25,VLOOKUP(A2839,英雄数据表!A:L,7,0),""))</f>
        <v>"2403601004"</v>
      </c>
      <c r="M2839" s="20" t="str">
        <f>IFERROR(VLOOKUP(B2839,属性中转表!$K$2:$O$21,5,FALSE),"")</f>
        <v/>
      </c>
      <c r="N2839" s="20" t="str">
        <f>IF(B2839=25,VLOOKUP(A2839,英雄数据表!A:L,8,FALSE),IF(B2839=50,VLOOKUP(A2839,英雄数据表!A:L,12,0),""))</f>
        <v/>
      </c>
    </row>
    <row r="2840" spans="1:14" x14ac:dyDescent="0.3">
      <c r="A2840" s="20">
        <v>24036</v>
      </c>
      <c r="B2840" s="21">
        <f t="shared" si="191"/>
        <v>39</v>
      </c>
      <c r="C2840" s="21">
        <v>5</v>
      </c>
      <c r="D2840" s="21">
        <f>VLOOKUP(A2840,英雄数据表!A:D,4,0)</f>
        <v>2</v>
      </c>
      <c r="E2840" s="20" t="str">
        <f>VLOOKUP(A2840,英雄数据表!A:C,3,0)</f>
        <v>虚灵利爪</v>
      </c>
      <c r="F2840" s="20">
        <f t="shared" si="192"/>
        <v>24036</v>
      </c>
      <c r="G2840" s="20">
        <f t="shared" si="193"/>
        <v>24036</v>
      </c>
      <c r="H2840" s="21" t="str">
        <f>VLOOKUP(B2840,属性中转表!A:F,6,FALSE)</f>
        <v>"hp":125100,"atk":3475</v>
      </c>
      <c r="I2840" s="20" t="str">
        <f>IF(VLOOKUP(B2840,属性中转表!A:G,7,FALSE)=0,"",VLOOKUP(VLOOKUP(B2840,属性中转表!A:G,7,FALSE),属性中转表!$K$2:$P$21,6,0))&amp;IF(VLOOKUP(B2840,属性中转表!A:G,7,FALSE)&gt;=50,VLOOKUP(A2840,英雄数据表!A:K,9,0),IF(VLOOKUP(B2840,属性中转表!A:G,7,FALSE)&gt;=25,VLOOKUP(A2840,英雄数据表!A:K,5,0),""))</f>
        <v>"atk":300,"hp":5000,"undpspro":100,"atkpro":60</v>
      </c>
      <c r="J2840" s="20" t="str">
        <f>IF(I2840="","",属性中转表!$I$1&amp;(IF(VLOOKUP(B2840,属性中转表!A:G,7,FALSE)=0,0,VLOOKUP(VLOOKUP(B2840,属性中转表!A:G,7,FALSE),属性中转表!$K$2:$P$21,4,0)))+IFERROR(VLOOKUP(A2840,英雄数据表!A:K,IF(武魂!B2840&gt;=50,10,IF(武魂!B2840&gt;=25,6)),0),0))</f>
        <v>,"dpspro":100</v>
      </c>
      <c r="K2840" s="32" t="str">
        <f t="shared" si="194"/>
        <v>"atk":300,"hp":5000,"undpspro":100,"atkpro":60,"dpspro":100</v>
      </c>
      <c r="L2840" s="20" t="str">
        <f>IF(B2840&gt;=50,VLOOKUP(A2840,英雄数据表!A:L,11,FALSE),IF(B2840&gt;=25,VLOOKUP(A2840,英雄数据表!A:L,7,0),""))</f>
        <v>"2403601004"</v>
      </c>
      <c r="M2840" s="20" t="str">
        <f>IFERROR(VLOOKUP(B2840,属性中转表!$K$2:$O$21,5,FALSE),"")</f>
        <v/>
      </c>
      <c r="N2840" s="20" t="str">
        <f>IF(B2840=25,VLOOKUP(A2840,英雄数据表!A:L,8,FALSE),IF(B2840=50,VLOOKUP(A2840,英雄数据表!A:L,12,0),""))</f>
        <v/>
      </c>
    </row>
    <row r="2841" spans="1:14" x14ac:dyDescent="0.3">
      <c r="A2841" s="20">
        <v>24036</v>
      </c>
      <c r="B2841" s="21">
        <f t="shared" si="191"/>
        <v>40</v>
      </c>
      <c r="C2841" s="21">
        <v>5</v>
      </c>
      <c r="D2841" s="21">
        <f>VLOOKUP(A2841,英雄数据表!A:D,4,0)</f>
        <v>2</v>
      </c>
      <c r="E2841" s="20" t="str">
        <f>VLOOKUP(A2841,英雄数据表!A:C,3,0)</f>
        <v>虚灵利爪</v>
      </c>
      <c r="F2841" s="20">
        <f t="shared" si="192"/>
        <v>24036</v>
      </c>
      <c r="G2841" s="20">
        <f t="shared" si="193"/>
        <v>24036</v>
      </c>
      <c r="H2841" s="21" t="str">
        <f>VLOOKUP(B2841,属性中转表!A:F,6,FALSE)</f>
        <v>"hp":129600,"atk":3600</v>
      </c>
      <c r="I2841" s="20" t="str">
        <f>IF(VLOOKUP(B2841,属性中转表!A:G,7,FALSE)=0,"",VLOOKUP(VLOOKUP(B2841,属性中转表!A:G,7,FALSE),属性中转表!$K$2:$P$21,6,0))&amp;IF(VLOOKUP(B2841,属性中转表!A:G,7,FALSE)&gt;=50,VLOOKUP(A2841,英雄数据表!A:K,9,0),IF(VLOOKUP(B2841,属性中转表!A:G,7,FALSE)&gt;=25,VLOOKUP(A2841,英雄数据表!A:K,5,0),""))</f>
        <v>"atk":300,"hp":5000,"undpspro":100,"pvpdpspro":50,"atkpro":60</v>
      </c>
      <c r="J2841" s="20" t="str">
        <f>IF(I2841="","",属性中转表!$I$1&amp;(IF(VLOOKUP(B2841,属性中转表!A:G,7,FALSE)=0,0,VLOOKUP(VLOOKUP(B2841,属性中转表!A:G,7,FALSE),属性中转表!$K$2:$P$21,4,0)))+IFERROR(VLOOKUP(A2841,英雄数据表!A:K,IF(武魂!B2841&gt;=50,10,IF(武魂!B2841&gt;=25,6)),0),0))</f>
        <v>,"dpspro":100</v>
      </c>
      <c r="K2841" s="32" t="str">
        <f t="shared" si="194"/>
        <v>"atk":300,"hp":5000,"undpspro":100,"pvpdpspro":50,"atkpro":60,"dpspro":100</v>
      </c>
      <c r="L2841" s="20" t="str">
        <f>IF(B2841&gt;=50,VLOOKUP(A2841,英雄数据表!A:L,11,FALSE),IF(B2841&gt;=25,VLOOKUP(A2841,英雄数据表!A:L,7,0),""))</f>
        <v>"2403601004"</v>
      </c>
      <c r="M2841" s="20" t="str">
        <f>IFERROR(VLOOKUP(B2841,属性中转表!$K$2:$O$21,5,FALSE),"")</f>
        <v>"pvpdpspro":50</v>
      </c>
      <c r="N2841" s="20" t="str">
        <f>IF(B2841=25,VLOOKUP(A2841,英雄数据表!A:L,8,FALSE),IF(B2841=50,VLOOKUP(A2841,英雄数据表!A:L,12,0),""))</f>
        <v/>
      </c>
    </row>
    <row r="2842" spans="1:14" x14ac:dyDescent="0.3">
      <c r="A2842" s="20">
        <v>24036</v>
      </c>
      <c r="B2842" s="21">
        <f t="shared" si="191"/>
        <v>41</v>
      </c>
      <c r="C2842" s="21">
        <v>5</v>
      </c>
      <c r="D2842" s="21">
        <f>VLOOKUP(A2842,英雄数据表!A:D,4,0)</f>
        <v>2</v>
      </c>
      <c r="E2842" s="20" t="str">
        <f>VLOOKUP(A2842,英雄数据表!A:C,3,0)</f>
        <v>虚灵利爪</v>
      </c>
      <c r="F2842" s="20">
        <f t="shared" si="192"/>
        <v>24036</v>
      </c>
      <c r="G2842" s="20">
        <f t="shared" si="193"/>
        <v>24036</v>
      </c>
      <c r="H2842" s="21" t="str">
        <f>VLOOKUP(B2842,属性中转表!A:F,6,FALSE)</f>
        <v>"hp":135000,"atk":3750</v>
      </c>
      <c r="I2842" s="20" t="str">
        <f>IF(VLOOKUP(B2842,属性中转表!A:G,7,FALSE)=0,"",VLOOKUP(VLOOKUP(B2842,属性中转表!A:G,7,FALSE),属性中转表!$K$2:$P$21,6,0))&amp;IF(VLOOKUP(B2842,属性中转表!A:G,7,FALSE)&gt;=50,VLOOKUP(A2842,英雄数据表!A:K,9,0),IF(VLOOKUP(B2842,属性中转表!A:G,7,FALSE)&gt;=25,VLOOKUP(A2842,英雄数据表!A:K,5,0),""))</f>
        <v>"atk":300,"hp":5000,"undpspro":100,"pvpdpspro":50,"atkpro":60</v>
      </c>
      <c r="J2842" s="20" t="str">
        <f>IF(I2842="","",属性中转表!$I$1&amp;(IF(VLOOKUP(B2842,属性中转表!A:G,7,FALSE)=0,0,VLOOKUP(VLOOKUP(B2842,属性中转表!A:G,7,FALSE),属性中转表!$K$2:$P$21,4,0)))+IFERROR(VLOOKUP(A2842,英雄数据表!A:K,IF(武魂!B2842&gt;=50,10,IF(武魂!B2842&gt;=25,6)),0),0))</f>
        <v>,"dpspro":100</v>
      </c>
      <c r="K2842" s="32" t="str">
        <f t="shared" si="194"/>
        <v>"atk":300,"hp":5000,"undpspro":100,"pvpdpspro":50,"atkpro":60,"dpspro":100</v>
      </c>
      <c r="L2842" s="20" t="str">
        <f>IF(B2842&gt;=50,VLOOKUP(A2842,英雄数据表!A:L,11,FALSE),IF(B2842&gt;=25,VLOOKUP(A2842,英雄数据表!A:L,7,0),""))</f>
        <v>"2403601004"</v>
      </c>
      <c r="M2842" s="20" t="str">
        <f>IFERROR(VLOOKUP(B2842,属性中转表!$K$2:$O$21,5,FALSE),"")</f>
        <v/>
      </c>
      <c r="N2842" s="20" t="str">
        <f>IF(B2842=25,VLOOKUP(A2842,英雄数据表!A:L,8,FALSE),IF(B2842=50,VLOOKUP(A2842,英雄数据表!A:L,12,0),""))</f>
        <v/>
      </c>
    </row>
    <row r="2843" spans="1:14" x14ac:dyDescent="0.3">
      <c r="A2843" s="20">
        <v>24036</v>
      </c>
      <c r="B2843" s="21">
        <f t="shared" si="191"/>
        <v>42</v>
      </c>
      <c r="C2843" s="21">
        <v>5</v>
      </c>
      <c r="D2843" s="21">
        <f>VLOOKUP(A2843,英雄数据表!A:D,4,0)</f>
        <v>2</v>
      </c>
      <c r="E2843" s="20" t="str">
        <f>VLOOKUP(A2843,英雄数据表!A:C,3,0)</f>
        <v>虚灵利爪</v>
      </c>
      <c r="F2843" s="20">
        <f t="shared" si="192"/>
        <v>24036</v>
      </c>
      <c r="G2843" s="20">
        <f t="shared" si="193"/>
        <v>24036</v>
      </c>
      <c r="H2843" s="21" t="str">
        <f>VLOOKUP(B2843,属性中转表!A:F,6,FALSE)</f>
        <v>"hp":140400,"atk":3900</v>
      </c>
      <c r="I2843" s="20" t="str">
        <f>IF(VLOOKUP(B2843,属性中转表!A:G,7,FALSE)=0,"",VLOOKUP(VLOOKUP(B2843,属性中转表!A:G,7,FALSE),属性中转表!$K$2:$P$21,6,0))&amp;IF(VLOOKUP(B2843,属性中转表!A:G,7,FALSE)&gt;=50,VLOOKUP(A2843,英雄数据表!A:K,9,0),IF(VLOOKUP(B2843,属性中转表!A:G,7,FALSE)&gt;=25,VLOOKUP(A2843,英雄数据表!A:K,5,0),""))</f>
        <v>"atk":300,"hp":5000,"undpspro":100,"pvpdpspro":50,"atkpro":60</v>
      </c>
      <c r="J2843" s="20" t="str">
        <f>IF(I2843="","",属性中转表!$I$1&amp;(IF(VLOOKUP(B2843,属性中转表!A:G,7,FALSE)=0,0,VLOOKUP(VLOOKUP(B2843,属性中转表!A:G,7,FALSE),属性中转表!$K$2:$P$21,4,0)))+IFERROR(VLOOKUP(A2843,英雄数据表!A:K,IF(武魂!B2843&gt;=50,10,IF(武魂!B2843&gt;=25,6)),0),0))</f>
        <v>,"dpspro":100</v>
      </c>
      <c r="K2843" s="32" t="str">
        <f t="shared" si="194"/>
        <v>"atk":300,"hp":5000,"undpspro":100,"pvpdpspro":50,"atkpro":60,"dpspro":100</v>
      </c>
      <c r="L2843" s="20" t="str">
        <f>IF(B2843&gt;=50,VLOOKUP(A2843,英雄数据表!A:L,11,FALSE),IF(B2843&gt;=25,VLOOKUP(A2843,英雄数据表!A:L,7,0),""))</f>
        <v>"2403601004"</v>
      </c>
      <c r="M2843" s="20" t="str">
        <f>IFERROR(VLOOKUP(B2843,属性中转表!$K$2:$O$21,5,FALSE),"")</f>
        <v/>
      </c>
      <c r="N2843" s="20" t="str">
        <f>IF(B2843=25,VLOOKUP(A2843,英雄数据表!A:L,8,FALSE),IF(B2843=50,VLOOKUP(A2843,英雄数据表!A:L,12,0),""))</f>
        <v/>
      </c>
    </row>
    <row r="2844" spans="1:14" x14ac:dyDescent="0.3">
      <c r="A2844" s="20">
        <v>24036</v>
      </c>
      <c r="B2844" s="21">
        <f t="shared" si="191"/>
        <v>43</v>
      </c>
      <c r="C2844" s="21">
        <v>5</v>
      </c>
      <c r="D2844" s="21">
        <f>VLOOKUP(A2844,英雄数据表!A:D,4,0)</f>
        <v>2</v>
      </c>
      <c r="E2844" s="20" t="str">
        <f>VLOOKUP(A2844,英雄数据表!A:C,3,0)</f>
        <v>虚灵利爪</v>
      </c>
      <c r="F2844" s="20">
        <f t="shared" si="192"/>
        <v>24036</v>
      </c>
      <c r="G2844" s="20">
        <f t="shared" si="193"/>
        <v>24036</v>
      </c>
      <c r="H2844" s="21" t="str">
        <f>VLOOKUP(B2844,属性中转表!A:F,6,FALSE)</f>
        <v>"hp":145800,"atk":4050</v>
      </c>
      <c r="I2844" s="20" t="str">
        <f>IF(VLOOKUP(B2844,属性中转表!A:G,7,FALSE)=0,"",VLOOKUP(VLOOKUP(B2844,属性中转表!A:G,7,FALSE),属性中转表!$K$2:$P$21,6,0))&amp;IF(VLOOKUP(B2844,属性中转表!A:G,7,FALSE)&gt;=50,VLOOKUP(A2844,英雄数据表!A:K,9,0),IF(VLOOKUP(B2844,属性中转表!A:G,7,FALSE)&gt;=25,VLOOKUP(A2844,英雄数据表!A:K,5,0),""))</f>
        <v>"atk":300,"hp":5000,"undpspro":100,"pvpdpspro":50,"atkpro":60</v>
      </c>
      <c r="J2844" s="20" t="str">
        <f>IF(I2844="","",属性中转表!$I$1&amp;(IF(VLOOKUP(B2844,属性中转表!A:G,7,FALSE)=0,0,VLOOKUP(VLOOKUP(B2844,属性中转表!A:G,7,FALSE),属性中转表!$K$2:$P$21,4,0)))+IFERROR(VLOOKUP(A2844,英雄数据表!A:K,IF(武魂!B2844&gt;=50,10,IF(武魂!B2844&gt;=25,6)),0),0))</f>
        <v>,"dpspro":100</v>
      </c>
      <c r="K2844" s="32" t="str">
        <f t="shared" si="194"/>
        <v>"atk":300,"hp":5000,"undpspro":100,"pvpdpspro":50,"atkpro":60,"dpspro":100</v>
      </c>
      <c r="L2844" s="20" t="str">
        <f>IF(B2844&gt;=50,VLOOKUP(A2844,英雄数据表!A:L,11,FALSE),IF(B2844&gt;=25,VLOOKUP(A2844,英雄数据表!A:L,7,0),""))</f>
        <v>"2403601004"</v>
      </c>
      <c r="M2844" s="20" t="str">
        <f>IFERROR(VLOOKUP(B2844,属性中转表!$K$2:$O$21,5,FALSE),"")</f>
        <v/>
      </c>
      <c r="N2844" s="20" t="str">
        <f>IF(B2844=25,VLOOKUP(A2844,英雄数据表!A:L,8,FALSE),IF(B2844=50,VLOOKUP(A2844,英雄数据表!A:L,12,0),""))</f>
        <v/>
      </c>
    </row>
    <row r="2845" spans="1:14" x14ac:dyDescent="0.3">
      <c r="A2845" s="20">
        <v>24036</v>
      </c>
      <c r="B2845" s="21">
        <f t="shared" si="191"/>
        <v>44</v>
      </c>
      <c r="C2845" s="21">
        <v>5</v>
      </c>
      <c r="D2845" s="21">
        <f>VLOOKUP(A2845,英雄数据表!A:D,4,0)</f>
        <v>2</v>
      </c>
      <c r="E2845" s="20" t="str">
        <f>VLOOKUP(A2845,英雄数据表!A:C,3,0)</f>
        <v>虚灵利爪</v>
      </c>
      <c r="F2845" s="20">
        <f t="shared" si="192"/>
        <v>24036</v>
      </c>
      <c r="G2845" s="20">
        <f t="shared" si="193"/>
        <v>24036</v>
      </c>
      <c r="H2845" s="21" t="str">
        <f>VLOOKUP(B2845,属性中转表!A:F,6,FALSE)</f>
        <v>"hp":151200,"atk":4200</v>
      </c>
      <c r="I2845" s="20" t="str">
        <f>IF(VLOOKUP(B2845,属性中转表!A:G,7,FALSE)=0,"",VLOOKUP(VLOOKUP(B2845,属性中转表!A:G,7,FALSE),属性中转表!$K$2:$P$21,6,0))&amp;IF(VLOOKUP(B2845,属性中转表!A:G,7,FALSE)&gt;=50,VLOOKUP(A2845,英雄数据表!A:K,9,0),IF(VLOOKUP(B2845,属性中转表!A:G,7,FALSE)&gt;=25,VLOOKUP(A2845,英雄数据表!A:K,5,0),""))</f>
        <v>"atk":300,"hp":5000,"undpspro":100,"pvpdpspro":50,"atkpro":60</v>
      </c>
      <c r="J2845" s="20" t="str">
        <f>IF(I2845="","",属性中转表!$I$1&amp;(IF(VLOOKUP(B2845,属性中转表!A:G,7,FALSE)=0,0,VLOOKUP(VLOOKUP(B2845,属性中转表!A:G,7,FALSE),属性中转表!$K$2:$P$21,4,0)))+IFERROR(VLOOKUP(A2845,英雄数据表!A:K,IF(武魂!B2845&gt;=50,10,IF(武魂!B2845&gt;=25,6)),0),0))</f>
        <v>,"dpspro":100</v>
      </c>
      <c r="K2845" s="32" t="str">
        <f t="shared" si="194"/>
        <v>"atk":300,"hp":5000,"undpspro":100,"pvpdpspro":50,"atkpro":60,"dpspro":100</v>
      </c>
      <c r="L2845" s="20" t="str">
        <f>IF(B2845&gt;=50,VLOOKUP(A2845,英雄数据表!A:L,11,FALSE),IF(B2845&gt;=25,VLOOKUP(A2845,英雄数据表!A:L,7,0),""))</f>
        <v>"2403601004"</v>
      </c>
      <c r="M2845" s="20" t="str">
        <f>IFERROR(VLOOKUP(B2845,属性中转表!$K$2:$O$21,5,FALSE),"")</f>
        <v/>
      </c>
      <c r="N2845" s="20" t="str">
        <f>IF(B2845=25,VLOOKUP(A2845,英雄数据表!A:L,8,FALSE),IF(B2845=50,VLOOKUP(A2845,英雄数据表!A:L,12,0),""))</f>
        <v/>
      </c>
    </row>
    <row r="2846" spans="1:14" x14ac:dyDescent="0.3">
      <c r="A2846" s="20">
        <v>24036</v>
      </c>
      <c r="B2846" s="21">
        <f t="shared" si="191"/>
        <v>45</v>
      </c>
      <c r="C2846" s="21">
        <v>5</v>
      </c>
      <c r="D2846" s="21">
        <f>VLOOKUP(A2846,英雄数据表!A:D,4,0)</f>
        <v>2</v>
      </c>
      <c r="E2846" s="20" t="str">
        <f>VLOOKUP(A2846,英雄数据表!A:C,3,0)</f>
        <v>虚灵利爪</v>
      </c>
      <c r="F2846" s="20">
        <f t="shared" si="192"/>
        <v>24036</v>
      </c>
      <c r="G2846" s="20">
        <f t="shared" si="193"/>
        <v>24036</v>
      </c>
      <c r="H2846" s="21" t="str">
        <f>VLOOKUP(B2846,属性中转表!A:F,6,FALSE)</f>
        <v>"hp":156600,"atk":4350</v>
      </c>
      <c r="I2846" s="20" t="str">
        <f>IF(VLOOKUP(B2846,属性中转表!A:G,7,FALSE)=0,"",VLOOKUP(VLOOKUP(B2846,属性中转表!A:G,7,FALSE),属性中转表!$K$2:$P$21,6,0))&amp;IF(VLOOKUP(B2846,属性中转表!A:G,7,FALSE)&gt;=50,VLOOKUP(A2846,英雄数据表!A:K,9,0),IF(VLOOKUP(B2846,属性中转表!A:G,7,FALSE)&gt;=25,VLOOKUP(A2846,英雄数据表!A:K,5,0),""))</f>
        <v>"atk":300,"hp":5000,"undpspro":100,"pvpdpspro":50,"pvpundpspro":50,"atkpro":60</v>
      </c>
      <c r="J2846" s="20" t="str">
        <f>IF(I2846="","",属性中转表!$I$1&amp;(IF(VLOOKUP(B2846,属性中转表!A:G,7,FALSE)=0,0,VLOOKUP(VLOOKUP(B2846,属性中转表!A:G,7,FALSE),属性中转表!$K$2:$P$21,4,0)))+IFERROR(VLOOKUP(A2846,英雄数据表!A:K,IF(武魂!B2846&gt;=50,10,IF(武魂!B2846&gt;=25,6)),0),0))</f>
        <v>,"dpspro":100</v>
      </c>
      <c r="K2846" s="32" t="str">
        <f t="shared" si="194"/>
        <v>"atk":300,"hp":5000,"undpspro":100,"pvpdpspro":50,"pvpundpspro":50,"atkpro":60,"dpspro":100</v>
      </c>
      <c r="L2846" s="20" t="str">
        <f>IF(B2846&gt;=50,VLOOKUP(A2846,英雄数据表!A:L,11,FALSE),IF(B2846&gt;=25,VLOOKUP(A2846,英雄数据表!A:L,7,0),""))</f>
        <v>"2403601004"</v>
      </c>
      <c r="M2846" s="20" t="str">
        <f>IFERROR(VLOOKUP(B2846,属性中转表!$K$2:$O$21,5,FALSE),"")</f>
        <v>"pvpundpspro":50</v>
      </c>
      <c r="N2846" s="20" t="str">
        <f>IF(B2846=25,VLOOKUP(A2846,英雄数据表!A:L,8,FALSE),IF(B2846=50,VLOOKUP(A2846,英雄数据表!A:L,12,0),""))</f>
        <v/>
      </c>
    </row>
    <row r="2847" spans="1:14" x14ac:dyDescent="0.3">
      <c r="A2847" s="20">
        <v>24036</v>
      </c>
      <c r="B2847" s="21">
        <f t="shared" si="191"/>
        <v>46</v>
      </c>
      <c r="C2847" s="21">
        <v>5</v>
      </c>
      <c r="D2847" s="21">
        <f>VLOOKUP(A2847,英雄数据表!A:D,4,0)</f>
        <v>2</v>
      </c>
      <c r="E2847" s="20" t="str">
        <f>VLOOKUP(A2847,英雄数据表!A:C,3,0)</f>
        <v>虚灵利爪</v>
      </c>
      <c r="F2847" s="20">
        <f t="shared" si="192"/>
        <v>24036</v>
      </c>
      <c r="G2847" s="20">
        <f t="shared" si="193"/>
        <v>24036</v>
      </c>
      <c r="H2847" s="21" t="str">
        <f>VLOOKUP(B2847,属性中转表!A:F,6,FALSE)</f>
        <v>"hp":162000,"atk":4500</v>
      </c>
      <c r="I2847" s="20" t="str">
        <f>IF(VLOOKUP(B2847,属性中转表!A:G,7,FALSE)=0,"",VLOOKUP(VLOOKUP(B2847,属性中转表!A:G,7,FALSE),属性中转表!$K$2:$P$21,6,0))&amp;IF(VLOOKUP(B2847,属性中转表!A:G,7,FALSE)&gt;=50,VLOOKUP(A2847,英雄数据表!A:K,9,0),IF(VLOOKUP(B2847,属性中转表!A:G,7,FALSE)&gt;=25,VLOOKUP(A2847,英雄数据表!A:K,5,0),""))</f>
        <v>"atk":300,"hp":5000,"undpspro":100,"pvpdpspro":50,"pvpundpspro":50,"atkpro":60</v>
      </c>
      <c r="J2847" s="20" t="str">
        <f>IF(I2847="","",属性中转表!$I$1&amp;(IF(VLOOKUP(B2847,属性中转表!A:G,7,FALSE)=0,0,VLOOKUP(VLOOKUP(B2847,属性中转表!A:G,7,FALSE),属性中转表!$K$2:$P$21,4,0)))+IFERROR(VLOOKUP(A2847,英雄数据表!A:K,IF(武魂!B2847&gt;=50,10,IF(武魂!B2847&gt;=25,6)),0),0))</f>
        <v>,"dpspro":100</v>
      </c>
      <c r="K2847" s="32" t="str">
        <f t="shared" si="194"/>
        <v>"atk":300,"hp":5000,"undpspro":100,"pvpdpspro":50,"pvpundpspro":50,"atkpro":60,"dpspro":100</v>
      </c>
      <c r="L2847" s="20" t="str">
        <f>IF(B2847&gt;=50,VLOOKUP(A2847,英雄数据表!A:L,11,FALSE),IF(B2847&gt;=25,VLOOKUP(A2847,英雄数据表!A:L,7,0),""))</f>
        <v>"2403601004"</v>
      </c>
      <c r="M2847" s="20" t="str">
        <f>IFERROR(VLOOKUP(B2847,属性中转表!$K$2:$O$21,5,FALSE),"")</f>
        <v/>
      </c>
      <c r="N2847" s="20" t="str">
        <f>IF(B2847=25,VLOOKUP(A2847,英雄数据表!A:L,8,FALSE),IF(B2847=50,VLOOKUP(A2847,英雄数据表!A:L,12,0),""))</f>
        <v/>
      </c>
    </row>
    <row r="2848" spans="1:14" x14ac:dyDescent="0.3">
      <c r="A2848" s="20">
        <v>24036</v>
      </c>
      <c r="B2848" s="21">
        <f t="shared" si="191"/>
        <v>47</v>
      </c>
      <c r="C2848" s="21">
        <v>5</v>
      </c>
      <c r="D2848" s="21">
        <f>VLOOKUP(A2848,英雄数据表!A:D,4,0)</f>
        <v>2</v>
      </c>
      <c r="E2848" s="20" t="str">
        <f>VLOOKUP(A2848,英雄数据表!A:C,3,0)</f>
        <v>虚灵利爪</v>
      </c>
      <c r="F2848" s="20">
        <f t="shared" si="192"/>
        <v>24036</v>
      </c>
      <c r="G2848" s="20">
        <f t="shared" si="193"/>
        <v>24036</v>
      </c>
      <c r="H2848" s="21" t="str">
        <f>VLOOKUP(B2848,属性中转表!A:F,6,FALSE)</f>
        <v>"hp":167400,"atk":4650</v>
      </c>
      <c r="I2848" s="20" t="str">
        <f>IF(VLOOKUP(B2848,属性中转表!A:G,7,FALSE)=0,"",VLOOKUP(VLOOKUP(B2848,属性中转表!A:G,7,FALSE),属性中转表!$K$2:$P$21,6,0))&amp;IF(VLOOKUP(B2848,属性中转表!A:G,7,FALSE)&gt;=50,VLOOKUP(A2848,英雄数据表!A:K,9,0),IF(VLOOKUP(B2848,属性中转表!A:G,7,FALSE)&gt;=25,VLOOKUP(A2848,英雄数据表!A:K,5,0),""))</f>
        <v>"atk":300,"hp":5000,"undpspro":100,"pvpdpspro":50,"pvpundpspro":50,"atkpro":60</v>
      </c>
      <c r="J2848" s="20" t="str">
        <f>IF(I2848="","",属性中转表!$I$1&amp;(IF(VLOOKUP(B2848,属性中转表!A:G,7,FALSE)=0,0,VLOOKUP(VLOOKUP(B2848,属性中转表!A:G,7,FALSE),属性中转表!$K$2:$P$21,4,0)))+IFERROR(VLOOKUP(A2848,英雄数据表!A:K,IF(武魂!B2848&gt;=50,10,IF(武魂!B2848&gt;=25,6)),0),0))</f>
        <v>,"dpspro":100</v>
      </c>
      <c r="K2848" s="32" t="str">
        <f t="shared" si="194"/>
        <v>"atk":300,"hp":5000,"undpspro":100,"pvpdpspro":50,"pvpundpspro":50,"atkpro":60,"dpspro":100</v>
      </c>
      <c r="L2848" s="20" t="str">
        <f>IF(B2848&gt;=50,VLOOKUP(A2848,英雄数据表!A:L,11,FALSE),IF(B2848&gt;=25,VLOOKUP(A2848,英雄数据表!A:L,7,0),""))</f>
        <v>"2403601004"</v>
      </c>
      <c r="M2848" s="20" t="str">
        <f>IFERROR(VLOOKUP(B2848,属性中转表!$K$2:$O$21,5,FALSE),"")</f>
        <v/>
      </c>
      <c r="N2848" s="20" t="str">
        <f>IF(B2848=25,VLOOKUP(A2848,英雄数据表!A:L,8,FALSE),IF(B2848=50,VLOOKUP(A2848,英雄数据表!A:L,12,0),""))</f>
        <v/>
      </c>
    </row>
    <row r="2849" spans="1:14" x14ac:dyDescent="0.3">
      <c r="A2849" s="20">
        <v>24036</v>
      </c>
      <c r="B2849" s="21">
        <f t="shared" si="191"/>
        <v>48</v>
      </c>
      <c r="C2849" s="21">
        <v>5</v>
      </c>
      <c r="D2849" s="21">
        <f>VLOOKUP(A2849,英雄数据表!A:D,4,0)</f>
        <v>2</v>
      </c>
      <c r="E2849" s="20" t="str">
        <f>VLOOKUP(A2849,英雄数据表!A:C,3,0)</f>
        <v>虚灵利爪</v>
      </c>
      <c r="F2849" s="20">
        <f t="shared" si="192"/>
        <v>24036</v>
      </c>
      <c r="G2849" s="20">
        <f t="shared" si="193"/>
        <v>24036</v>
      </c>
      <c r="H2849" s="21" t="str">
        <f>VLOOKUP(B2849,属性中转表!A:F,6,FALSE)</f>
        <v>"hp":172800,"atk":4800</v>
      </c>
      <c r="I2849" s="20" t="str">
        <f>IF(VLOOKUP(B2849,属性中转表!A:G,7,FALSE)=0,"",VLOOKUP(VLOOKUP(B2849,属性中转表!A:G,7,FALSE),属性中转表!$K$2:$P$21,6,0))&amp;IF(VLOOKUP(B2849,属性中转表!A:G,7,FALSE)&gt;=50,VLOOKUP(A2849,英雄数据表!A:K,9,0),IF(VLOOKUP(B2849,属性中转表!A:G,7,FALSE)&gt;=25,VLOOKUP(A2849,英雄数据表!A:K,5,0),""))</f>
        <v>"atk":300,"hp":5000,"undpspro":100,"pvpdpspro":50,"pvpundpspro":50,"atkpro":60</v>
      </c>
      <c r="J2849" s="20" t="str">
        <f>IF(I2849="","",属性中转表!$I$1&amp;(IF(VLOOKUP(B2849,属性中转表!A:G,7,FALSE)=0,0,VLOOKUP(VLOOKUP(B2849,属性中转表!A:G,7,FALSE),属性中转表!$K$2:$P$21,4,0)))+IFERROR(VLOOKUP(A2849,英雄数据表!A:K,IF(武魂!B2849&gt;=50,10,IF(武魂!B2849&gt;=25,6)),0),0))</f>
        <v>,"dpspro":100</v>
      </c>
      <c r="K2849" s="32" t="str">
        <f t="shared" si="194"/>
        <v>"atk":300,"hp":5000,"undpspro":100,"pvpdpspro":50,"pvpundpspro":50,"atkpro":60,"dpspro":100</v>
      </c>
      <c r="L2849" s="20" t="str">
        <f>IF(B2849&gt;=50,VLOOKUP(A2849,英雄数据表!A:L,11,FALSE),IF(B2849&gt;=25,VLOOKUP(A2849,英雄数据表!A:L,7,0),""))</f>
        <v>"2403601004"</v>
      </c>
      <c r="M2849" s="20" t="str">
        <f>IFERROR(VLOOKUP(B2849,属性中转表!$K$2:$O$21,5,FALSE),"")</f>
        <v/>
      </c>
      <c r="N2849" s="20" t="str">
        <f>IF(B2849=25,VLOOKUP(A2849,英雄数据表!A:L,8,FALSE),IF(B2849=50,VLOOKUP(A2849,英雄数据表!A:L,12,0),""))</f>
        <v/>
      </c>
    </row>
    <row r="2850" spans="1:14" x14ac:dyDescent="0.3">
      <c r="A2850" s="20">
        <v>24036</v>
      </c>
      <c r="B2850" s="21">
        <f t="shared" si="191"/>
        <v>49</v>
      </c>
      <c r="C2850" s="21">
        <v>5</v>
      </c>
      <c r="D2850" s="21">
        <f>VLOOKUP(A2850,英雄数据表!A:D,4,0)</f>
        <v>2</v>
      </c>
      <c r="E2850" s="20" t="str">
        <f>VLOOKUP(A2850,英雄数据表!A:C,3,0)</f>
        <v>虚灵利爪</v>
      </c>
      <c r="F2850" s="20">
        <f t="shared" si="192"/>
        <v>24036</v>
      </c>
      <c r="G2850" s="20">
        <f t="shared" si="193"/>
        <v>24036</v>
      </c>
      <c r="H2850" s="21" t="str">
        <f>VLOOKUP(B2850,属性中转表!A:F,6,FALSE)</f>
        <v>"hp":178200,"atk":4950</v>
      </c>
      <c r="I2850" s="20" t="str">
        <f>IF(VLOOKUP(B2850,属性中转表!A:G,7,FALSE)=0,"",VLOOKUP(VLOOKUP(B2850,属性中转表!A:G,7,FALSE),属性中转表!$K$2:$P$21,6,0))&amp;IF(VLOOKUP(B2850,属性中转表!A:G,7,FALSE)&gt;=50,VLOOKUP(A2850,英雄数据表!A:K,9,0),IF(VLOOKUP(B2850,属性中转表!A:G,7,FALSE)&gt;=25,VLOOKUP(A2850,英雄数据表!A:K,5,0),""))</f>
        <v>"atk":300,"hp":5000,"undpspro":100,"pvpdpspro":50,"pvpundpspro":50,"atkpro":60</v>
      </c>
      <c r="J2850" s="20" t="str">
        <f>IF(I2850="","",属性中转表!$I$1&amp;(IF(VLOOKUP(B2850,属性中转表!A:G,7,FALSE)=0,0,VLOOKUP(VLOOKUP(B2850,属性中转表!A:G,7,FALSE),属性中转表!$K$2:$P$21,4,0)))+IFERROR(VLOOKUP(A2850,英雄数据表!A:K,IF(武魂!B2850&gt;=50,10,IF(武魂!B2850&gt;=25,6)),0),0))</f>
        <v>,"dpspro":100</v>
      </c>
      <c r="K2850" s="32" t="str">
        <f t="shared" si="194"/>
        <v>"atk":300,"hp":5000,"undpspro":100,"pvpdpspro":50,"pvpundpspro":50,"atkpro":60,"dpspro":100</v>
      </c>
      <c r="L2850" s="20" t="str">
        <f>IF(B2850&gt;=50,VLOOKUP(A2850,英雄数据表!A:L,11,FALSE),IF(B2850&gt;=25,VLOOKUP(A2850,英雄数据表!A:L,7,0),""))</f>
        <v>"2403601004"</v>
      </c>
      <c r="M2850" s="20" t="str">
        <f>IFERROR(VLOOKUP(B2850,属性中转表!$K$2:$O$21,5,FALSE),"")</f>
        <v/>
      </c>
      <c r="N2850" s="20" t="str">
        <f>IF(B2850=25,VLOOKUP(A2850,英雄数据表!A:L,8,FALSE),IF(B2850=50,VLOOKUP(A2850,英雄数据表!A:L,12,0),""))</f>
        <v/>
      </c>
    </row>
    <row r="2851" spans="1:14" x14ac:dyDescent="0.3">
      <c r="A2851" s="20">
        <v>24036</v>
      </c>
      <c r="B2851" s="21">
        <f t="shared" si="191"/>
        <v>50</v>
      </c>
      <c r="C2851" s="21">
        <v>5</v>
      </c>
      <c r="D2851" s="21">
        <f>VLOOKUP(A2851,英雄数据表!A:D,4,0)</f>
        <v>2</v>
      </c>
      <c r="E2851" s="20" t="str">
        <f>VLOOKUP(A2851,英雄数据表!A:C,3,0)</f>
        <v>虚灵利爪</v>
      </c>
      <c r="F2851" s="20">
        <f t="shared" si="192"/>
        <v>24036</v>
      </c>
      <c r="G2851" s="20">
        <f t="shared" si="193"/>
        <v>24036</v>
      </c>
      <c r="H2851" s="21" t="str">
        <f>VLOOKUP(B2851,属性中转表!A:F,6,FALSE)</f>
        <v>"hp":183600,"atk":5100</v>
      </c>
      <c r="I2851" s="20" t="str">
        <f>IF(VLOOKUP(B2851,属性中转表!A:G,7,FALSE)=0,"",VLOOKUP(VLOOKUP(B2851,属性中转表!A:G,7,FALSE),属性中转表!$K$2:$P$21,6,0))&amp;IF(VLOOKUP(B2851,属性中转表!A:G,7,FALSE)&gt;=50,VLOOKUP(A2851,英雄数据表!A:K,9,0),IF(VLOOKUP(B2851,属性中转表!A:G,7,FALSE)&gt;=25,VLOOKUP(A2851,英雄数据表!A:K,5,0),""))</f>
        <v>"atk":300,"hp":5000,"undpspro":100,"pvpdpspro":50,"pvpundpspro":50,"atkpro":100</v>
      </c>
      <c r="J2851" s="20" t="str">
        <f>IF(I2851="","",属性中转表!$I$1&amp;(IF(VLOOKUP(B2851,属性中转表!A:G,7,FALSE)=0,0,VLOOKUP(VLOOKUP(B2851,属性中转表!A:G,7,FALSE),属性中转表!$K$2:$P$21,4,0)))+IFERROR(VLOOKUP(A2851,英雄数据表!A:K,IF(武魂!B2851&gt;=50,10,IF(武魂!B2851&gt;=25,6)),0),0))</f>
        <v>,"dpspro":100</v>
      </c>
      <c r="K2851" s="32" t="str">
        <f t="shared" si="194"/>
        <v>"atk":300,"hp":5000,"undpspro":100,"pvpdpspro":50,"pvpundpspro":50,"atkpro":100,"dpspro":100</v>
      </c>
      <c r="L2851" s="20" t="str">
        <f>IF(B2851&gt;=50,VLOOKUP(A2851,英雄数据表!A:L,11,FALSE),IF(B2851&gt;=25,VLOOKUP(A2851,英雄数据表!A:L,7,0),""))</f>
        <v>"2403602004"</v>
      </c>
      <c r="M2851" s="20" t="str">
        <f>IFERROR(VLOOKUP(B2851,属性中转表!$K$2:$O$21,5,FALSE),"")</f>
        <v/>
      </c>
      <c r="N2851" s="20" t="str">
        <f>IF(B2851=25,VLOOKUP(A2851,英雄数据表!A:L,8,FALSE),IF(B2851=50,VLOOKUP(A2851,英雄数据表!A:L,12,0),""))</f>
        <v>攻击增加10%，对流血目标造成的伤害增加25%</v>
      </c>
    </row>
    <row r="2852" spans="1:14" x14ac:dyDescent="0.3">
      <c r="A2852" s="20">
        <v>24036</v>
      </c>
      <c r="B2852" s="21">
        <f t="shared" si="191"/>
        <v>51</v>
      </c>
      <c r="C2852" s="21">
        <v>5</v>
      </c>
      <c r="D2852" s="21">
        <f>VLOOKUP(A2852,英雄数据表!A:D,4,0)</f>
        <v>2</v>
      </c>
      <c r="E2852" s="20" t="str">
        <f>VLOOKUP(A2852,英雄数据表!A:C,3,0)</f>
        <v>虚灵利爪</v>
      </c>
      <c r="F2852" s="20">
        <f t="shared" si="192"/>
        <v>24036</v>
      </c>
      <c r="G2852" s="20">
        <f t="shared" si="193"/>
        <v>24036</v>
      </c>
      <c r="H2852" s="21" t="str">
        <f>VLOOKUP(B2852,属性中转表!A:F,6,FALSE)</f>
        <v>"hp":189000,"atk":5250</v>
      </c>
      <c r="I2852" s="20" t="str">
        <f>IF(VLOOKUP(B2852,属性中转表!A:G,7,FALSE)=0,"",VLOOKUP(VLOOKUP(B2852,属性中转表!A:G,7,FALSE),属性中转表!$K$2:$P$21,6,0))&amp;IF(VLOOKUP(B2852,属性中转表!A:G,7,FALSE)&gt;=50,VLOOKUP(A2852,英雄数据表!A:K,9,0),IF(VLOOKUP(B2852,属性中转表!A:G,7,FALSE)&gt;=25,VLOOKUP(A2852,英雄数据表!A:K,5,0),""))</f>
        <v>"atk":300,"hp":5000,"undpspro":100,"pvpdpspro":50,"pvpundpspro":50,"atkpro":100</v>
      </c>
      <c r="J2852" s="20" t="str">
        <f>IF(I2852="","",属性中转表!$I$1&amp;(IF(VLOOKUP(B2852,属性中转表!A:G,7,FALSE)=0,0,VLOOKUP(VLOOKUP(B2852,属性中转表!A:G,7,FALSE),属性中转表!$K$2:$P$21,4,0)))+IFERROR(VLOOKUP(A2852,英雄数据表!A:K,IF(武魂!B2852&gt;=50,10,IF(武魂!B2852&gt;=25,6)),0),0))</f>
        <v>,"dpspro":100</v>
      </c>
      <c r="K2852" s="32" t="str">
        <f t="shared" si="194"/>
        <v>"atk":300,"hp":5000,"undpspro":100,"pvpdpspro":50,"pvpundpspro":50,"atkpro":100,"dpspro":100</v>
      </c>
      <c r="L2852" s="20" t="str">
        <f>IF(B2852&gt;=50,VLOOKUP(A2852,英雄数据表!A:L,11,FALSE),IF(B2852&gt;=25,VLOOKUP(A2852,英雄数据表!A:L,7,0),""))</f>
        <v>"2403602004"</v>
      </c>
      <c r="M2852" s="20" t="str">
        <f>IFERROR(VLOOKUP(B2852,属性中转表!$K$2:$O$21,5,FALSE),"")</f>
        <v/>
      </c>
      <c r="N2852" s="20" t="str">
        <f>IF(B2852=25,VLOOKUP(A2852,英雄数据表!A:L,8,FALSE),IF(B2852=50,VLOOKUP(A2852,英雄数据表!A:L,12,0),""))</f>
        <v/>
      </c>
    </row>
    <row r="2853" spans="1:14" x14ac:dyDescent="0.3">
      <c r="A2853" s="20">
        <v>24036</v>
      </c>
      <c r="B2853" s="21">
        <f t="shared" si="191"/>
        <v>52</v>
      </c>
      <c r="C2853" s="21">
        <v>5</v>
      </c>
      <c r="D2853" s="21">
        <f>VLOOKUP(A2853,英雄数据表!A:D,4,0)</f>
        <v>2</v>
      </c>
      <c r="E2853" s="20" t="str">
        <f>VLOOKUP(A2853,英雄数据表!A:C,3,0)</f>
        <v>虚灵利爪</v>
      </c>
      <c r="F2853" s="20">
        <f t="shared" si="192"/>
        <v>24036</v>
      </c>
      <c r="G2853" s="20">
        <f t="shared" si="193"/>
        <v>24036</v>
      </c>
      <c r="H2853" s="21" t="str">
        <f>VLOOKUP(B2853,属性中转表!A:F,6,FALSE)</f>
        <v>"hp":194400,"atk":5400</v>
      </c>
      <c r="I2853" s="20" t="str">
        <f>IF(VLOOKUP(B2853,属性中转表!A:G,7,FALSE)=0,"",VLOOKUP(VLOOKUP(B2853,属性中转表!A:G,7,FALSE),属性中转表!$K$2:$P$21,6,0))&amp;IF(VLOOKUP(B2853,属性中转表!A:G,7,FALSE)&gt;=50,VLOOKUP(A2853,英雄数据表!A:K,9,0),IF(VLOOKUP(B2853,属性中转表!A:G,7,FALSE)&gt;=25,VLOOKUP(A2853,英雄数据表!A:K,5,0),""))</f>
        <v>"atk":300,"hp":5000,"undpspro":100,"pvpdpspro":50,"pvpundpspro":50,"atkpro":100</v>
      </c>
      <c r="J2853" s="20" t="str">
        <f>IF(I2853="","",属性中转表!$I$1&amp;(IF(VLOOKUP(B2853,属性中转表!A:G,7,FALSE)=0,0,VLOOKUP(VLOOKUP(B2853,属性中转表!A:G,7,FALSE),属性中转表!$K$2:$P$21,4,0)))+IFERROR(VLOOKUP(A2853,英雄数据表!A:K,IF(武魂!B2853&gt;=50,10,IF(武魂!B2853&gt;=25,6)),0),0))</f>
        <v>,"dpspro":100</v>
      </c>
      <c r="K2853" s="32" t="str">
        <f t="shared" si="194"/>
        <v>"atk":300,"hp":5000,"undpspro":100,"pvpdpspro":50,"pvpundpspro":50,"atkpro":100,"dpspro":100</v>
      </c>
      <c r="L2853" s="20" t="str">
        <f>IF(B2853&gt;=50,VLOOKUP(A2853,英雄数据表!A:L,11,FALSE),IF(B2853&gt;=25,VLOOKUP(A2853,英雄数据表!A:L,7,0),""))</f>
        <v>"2403602004"</v>
      </c>
      <c r="M2853" s="20" t="str">
        <f>IFERROR(VLOOKUP(B2853,属性中转表!$K$2:$O$21,5,FALSE),"")</f>
        <v/>
      </c>
      <c r="N2853" s="20" t="str">
        <f>IF(B2853=25,VLOOKUP(A2853,英雄数据表!A:L,8,FALSE),IF(B2853=50,VLOOKUP(A2853,英雄数据表!A:L,12,0),""))</f>
        <v/>
      </c>
    </row>
    <row r="2854" spans="1:14" x14ac:dyDescent="0.3">
      <c r="A2854" s="20">
        <v>24036</v>
      </c>
      <c r="B2854" s="21">
        <f t="shared" si="191"/>
        <v>53</v>
      </c>
      <c r="C2854" s="21">
        <v>5</v>
      </c>
      <c r="D2854" s="21">
        <f>VLOOKUP(A2854,英雄数据表!A:D,4,0)</f>
        <v>2</v>
      </c>
      <c r="E2854" s="20" t="str">
        <f>VLOOKUP(A2854,英雄数据表!A:C,3,0)</f>
        <v>虚灵利爪</v>
      </c>
      <c r="F2854" s="20">
        <f t="shared" si="192"/>
        <v>24036</v>
      </c>
      <c r="G2854" s="20">
        <f t="shared" si="193"/>
        <v>24036</v>
      </c>
      <c r="H2854" s="21" t="str">
        <f>VLOOKUP(B2854,属性中转表!A:F,6,FALSE)</f>
        <v>"hp":199800,"atk":5550</v>
      </c>
      <c r="I2854" s="20" t="str">
        <f>IF(VLOOKUP(B2854,属性中转表!A:G,7,FALSE)=0,"",VLOOKUP(VLOOKUP(B2854,属性中转表!A:G,7,FALSE),属性中转表!$K$2:$P$21,6,0))&amp;IF(VLOOKUP(B2854,属性中转表!A:G,7,FALSE)&gt;=50,VLOOKUP(A2854,英雄数据表!A:K,9,0),IF(VLOOKUP(B2854,属性中转表!A:G,7,FALSE)&gt;=25,VLOOKUP(A2854,英雄数据表!A:K,5,0),""))</f>
        <v>"atk":300,"hp":5000,"undpspro":100,"pvpdpspro":50,"pvpundpspro":50,"atkpro":100</v>
      </c>
      <c r="J2854" s="20" t="str">
        <f>IF(I2854="","",属性中转表!$I$1&amp;(IF(VLOOKUP(B2854,属性中转表!A:G,7,FALSE)=0,0,VLOOKUP(VLOOKUP(B2854,属性中转表!A:G,7,FALSE),属性中转表!$K$2:$P$21,4,0)))+IFERROR(VLOOKUP(A2854,英雄数据表!A:K,IF(武魂!B2854&gt;=50,10,IF(武魂!B2854&gt;=25,6)),0),0))</f>
        <v>,"dpspro":100</v>
      </c>
      <c r="K2854" s="32" t="str">
        <f t="shared" si="194"/>
        <v>"atk":300,"hp":5000,"undpspro":100,"pvpdpspro":50,"pvpundpspro":50,"atkpro":100,"dpspro":100</v>
      </c>
      <c r="L2854" s="20" t="str">
        <f>IF(B2854&gt;=50,VLOOKUP(A2854,英雄数据表!A:L,11,FALSE),IF(B2854&gt;=25,VLOOKUP(A2854,英雄数据表!A:L,7,0),""))</f>
        <v>"2403602004"</v>
      </c>
      <c r="M2854" s="20" t="str">
        <f>IFERROR(VLOOKUP(B2854,属性中转表!$K$2:$O$21,5,FALSE),"")</f>
        <v/>
      </c>
      <c r="N2854" s="20" t="str">
        <f>IF(B2854=25,VLOOKUP(A2854,英雄数据表!A:L,8,FALSE),IF(B2854=50,VLOOKUP(A2854,英雄数据表!A:L,12,0),""))</f>
        <v/>
      </c>
    </row>
    <row r="2855" spans="1:14" x14ac:dyDescent="0.3">
      <c r="A2855" s="20">
        <v>24036</v>
      </c>
      <c r="B2855" s="21">
        <f t="shared" si="191"/>
        <v>54</v>
      </c>
      <c r="C2855" s="21">
        <v>5</v>
      </c>
      <c r="D2855" s="21">
        <f>VLOOKUP(A2855,英雄数据表!A:D,4,0)</f>
        <v>2</v>
      </c>
      <c r="E2855" s="20" t="str">
        <f>VLOOKUP(A2855,英雄数据表!A:C,3,0)</f>
        <v>虚灵利爪</v>
      </c>
      <c r="F2855" s="20">
        <f t="shared" si="192"/>
        <v>24036</v>
      </c>
      <c r="G2855" s="20">
        <f t="shared" si="193"/>
        <v>24036</v>
      </c>
      <c r="H2855" s="21" t="str">
        <f>VLOOKUP(B2855,属性中转表!A:F,6,FALSE)</f>
        <v>"hp":205200,"atk":5700</v>
      </c>
      <c r="I2855" s="20" t="str">
        <f>IF(VLOOKUP(B2855,属性中转表!A:G,7,FALSE)=0,"",VLOOKUP(VLOOKUP(B2855,属性中转表!A:G,7,FALSE),属性中转表!$K$2:$P$21,6,0))&amp;IF(VLOOKUP(B2855,属性中转表!A:G,7,FALSE)&gt;=50,VLOOKUP(A2855,英雄数据表!A:K,9,0),IF(VLOOKUP(B2855,属性中转表!A:G,7,FALSE)&gt;=25,VLOOKUP(A2855,英雄数据表!A:K,5,0),""))</f>
        <v>"atk":300,"hp":5000,"undpspro":100,"pvpdpspro":50,"pvpundpspro":50,"atkpro":100</v>
      </c>
      <c r="J2855" s="20" t="str">
        <f>IF(I2855="","",属性中转表!$I$1&amp;(IF(VLOOKUP(B2855,属性中转表!A:G,7,FALSE)=0,0,VLOOKUP(VLOOKUP(B2855,属性中转表!A:G,7,FALSE),属性中转表!$K$2:$P$21,4,0)))+IFERROR(VLOOKUP(A2855,英雄数据表!A:K,IF(武魂!B2855&gt;=50,10,IF(武魂!B2855&gt;=25,6)),0),0))</f>
        <v>,"dpspro":100</v>
      </c>
      <c r="K2855" s="32" t="str">
        <f t="shared" si="194"/>
        <v>"atk":300,"hp":5000,"undpspro":100,"pvpdpspro":50,"pvpundpspro":50,"atkpro":100,"dpspro":100</v>
      </c>
      <c r="L2855" s="20" t="str">
        <f>IF(B2855&gt;=50,VLOOKUP(A2855,英雄数据表!A:L,11,FALSE),IF(B2855&gt;=25,VLOOKUP(A2855,英雄数据表!A:L,7,0),""))</f>
        <v>"2403602004"</v>
      </c>
      <c r="M2855" s="20" t="str">
        <f>IFERROR(VLOOKUP(B2855,属性中转表!$K$2:$O$21,5,FALSE),"")</f>
        <v/>
      </c>
      <c r="N2855" s="20" t="str">
        <f>IF(B2855=25,VLOOKUP(A2855,英雄数据表!A:L,8,FALSE),IF(B2855=50,VLOOKUP(A2855,英雄数据表!A:L,12,0),""))</f>
        <v/>
      </c>
    </row>
    <row r="2856" spans="1:14" x14ac:dyDescent="0.3">
      <c r="A2856" s="20">
        <v>24036</v>
      </c>
      <c r="B2856" s="21">
        <f t="shared" si="191"/>
        <v>55</v>
      </c>
      <c r="C2856" s="21">
        <v>5</v>
      </c>
      <c r="D2856" s="21">
        <f>VLOOKUP(A2856,英雄数据表!A:D,4,0)</f>
        <v>2</v>
      </c>
      <c r="E2856" s="20" t="str">
        <f>VLOOKUP(A2856,英雄数据表!A:C,3,0)</f>
        <v>虚灵利爪</v>
      </c>
      <c r="F2856" s="20">
        <f t="shared" si="192"/>
        <v>24036</v>
      </c>
      <c r="G2856" s="20">
        <f t="shared" si="193"/>
        <v>24036</v>
      </c>
      <c r="H2856" s="21" t="str">
        <f>VLOOKUP(B2856,属性中转表!A:F,6,FALSE)</f>
        <v>"hp":210600,"atk":5850</v>
      </c>
      <c r="I2856" s="20" t="str">
        <f>IF(VLOOKUP(B2856,属性中转表!A:G,7,FALSE)=0,"",VLOOKUP(VLOOKUP(B2856,属性中转表!A:G,7,FALSE),属性中转表!$K$2:$P$21,6,0))&amp;IF(VLOOKUP(B2856,属性中转表!A:G,7,FALSE)&gt;=50,VLOOKUP(A2856,英雄数据表!A:K,9,0),IF(VLOOKUP(B2856,属性中转表!A:G,7,FALSE)&gt;=25,VLOOKUP(A2856,英雄数据表!A:K,5,0),""))</f>
        <v>"atk":300,"hp":5000,"undpspro":150,"pvpdpspro":50,"pvpundpspro":50,"atkpro":100</v>
      </c>
      <c r="J2856" s="20" t="str">
        <f>IF(I2856="","",属性中转表!$I$1&amp;(IF(VLOOKUP(B2856,属性中转表!A:G,7,FALSE)=0,0,VLOOKUP(VLOOKUP(B2856,属性中转表!A:G,7,FALSE),属性中转表!$K$2:$P$21,4,0)))+IFERROR(VLOOKUP(A2856,英雄数据表!A:K,IF(武魂!B2856&gt;=50,10,IF(武魂!B2856&gt;=25,6)),0),0))</f>
        <v>,"dpspro":100</v>
      </c>
      <c r="K2856" s="32" t="str">
        <f t="shared" si="194"/>
        <v>"atk":300,"hp":5000,"undpspro":150,"pvpdpspro":50,"pvpundpspro":50,"atkpro":100,"dpspro":100</v>
      </c>
      <c r="L2856" s="20" t="str">
        <f>IF(B2856&gt;=50,VLOOKUP(A2856,英雄数据表!A:L,11,FALSE),IF(B2856&gt;=25,VLOOKUP(A2856,英雄数据表!A:L,7,0),""))</f>
        <v>"2403602004"</v>
      </c>
      <c r="M2856" s="20" t="str">
        <f>IFERROR(VLOOKUP(B2856,属性中转表!$K$2:$O$21,5,FALSE),"")</f>
        <v>"undpspro":50</v>
      </c>
      <c r="N2856" s="20" t="str">
        <f>IF(B2856=25,VLOOKUP(A2856,英雄数据表!A:L,8,FALSE),IF(B2856=50,VLOOKUP(A2856,英雄数据表!A:L,12,0),""))</f>
        <v/>
      </c>
    </row>
    <row r="2857" spans="1:14" x14ac:dyDescent="0.3">
      <c r="A2857" s="20">
        <v>24036</v>
      </c>
      <c r="B2857" s="21">
        <f t="shared" si="191"/>
        <v>56</v>
      </c>
      <c r="C2857" s="21">
        <v>5</v>
      </c>
      <c r="D2857" s="21">
        <f>VLOOKUP(A2857,英雄数据表!A:D,4,0)</f>
        <v>2</v>
      </c>
      <c r="E2857" s="20" t="str">
        <f>VLOOKUP(A2857,英雄数据表!A:C,3,0)</f>
        <v>虚灵利爪</v>
      </c>
      <c r="F2857" s="20">
        <f t="shared" si="192"/>
        <v>24036</v>
      </c>
      <c r="G2857" s="20">
        <f t="shared" si="193"/>
        <v>24036</v>
      </c>
      <c r="H2857" s="21" t="str">
        <f>VLOOKUP(B2857,属性中转表!A:F,6,FALSE)</f>
        <v>"hp":216000,"atk":6000</v>
      </c>
      <c r="I2857" s="20" t="str">
        <f>IF(VLOOKUP(B2857,属性中转表!A:G,7,FALSE)=0,"",VLOOKUP(VLOOKUP(B2857,属性中转表!A:G,7,FALSE),属性中转表!$K$2:$P$21,6,0))&amp;IF(VLOOKUP(B2857,属性中转表!A:G,7,FALSE)&gt;=50,VLOOKUP(A2857,英雄数据表!A:K,9,0),IF(VLOOKUP(B2857,属性中转表!A:G,7,FALSE)&gt;=25,VLOOKUP(A2857,英雄数据表!A:K,5,0),""))</f>
        <v>"atk":300,"hp":5000,"undpspro":150,"pvpdpspro":50,"pvpundpspro":50,"atkpro":100</v>
      </c>
      <c r="J2857" s="20" t="str">
        <f>IF(I2857="","",属性中转表!$I$1&amp;(IF(VLOOKUP(B2857,属性中转表!A:G,7,FALSE)=0,0,VLOOKUP(VLOOKUP(B2857,属性中转表!A:G,7,FALSE),属性中转表!$K$2:$P$21,4,0)))+IFERROR(VLOOKUP(A2857,英雄数据表!A:K,IF(武魂!B2857&gt;=50,10,IF(武魂!B2857&gt;=25,6)),0),0))</f>
        <v>,"dpspro":100</v>
      </c>
      <c r="K2857" s="32" t="str">
        <f t="shared" si="194"/>
        <v>"atk":300,"hp":5000,"undpspro":150,"pvpdpspro":50,"pvpundpspro":50,"atkpro":100,"dpspro":100</v>
      </c>
      <c r="L2857" s="20" t="str">
        <f>IF(B2857&gt;=50,VLOOKUP(A2857,英雄数据表!A:L,11,FALSE),IF(B2857&gt;=25,VLOOKUP(A2857,英雄数据表!A:L,7,0),""))</f>
        <v>"2403602004"</v>
      </c>
      <c r="M2857" s="20" t="str">
        <f>IFERROR(VLOOKUP(B2857,属性中转表!$K$2:$O$21,5,FALSE),"")</f>
        <v/>
      </c>
      <c r="N2857" s="20" t="str">
        <f>IF(B2857=25,VLOOKUP(A2857,英雄数据表!A:L,8,FALSE),IF(B2857=50,VLOOKUP(A2857,英雄数据表!A:L,12,0),""))</f>
        <v/>
      </c>
    </row>
    <row r="2858" spans="1:14" x14ac:dyDescent="0.3">
      <c r="A2858" s="20">
        <v>24036</v>
      </c>
      <c r="B2858" s="21">
        <f t="shared" si="191"/>
        <v>57</v>
      </c>
      <c r="C2858" s="21">
        <v>5</v>
      </c>
      <c r="D2858" s="21">
        <f>VLOOKUP(A2858,英雄数据表!A:D,4,0)</f>
        <v>2</v>
      </c>
      <c r="E2858" s="20" t="str">
        <f>VLOOKUP(A2858,英雄数据表!A:C,3,0)</f>
        <v>虚灵利爪</v>
      </c>
      <c r="F2858" s="20">
        <f t="shared" si="192"/>
        <v>24036</v>
      </c>
      <c r="G2858" s="20">
        <f t="shared" si="193"/>
        <v>24036</v>
      </c>
      <c r="H2858" s="21" t="str">
        <f>VLOOKUP(B2858,属性中转表!A:F,6,FALSE)</f>
        <v>"hp":221400,"atk":6150</v>
      </c>
      <c r="I2858" s="20" t="str">
        <f>IF(VLOOKUP(B2858,属性中转表!A:G,7,FALSE)=0,"",VLOOKUP(VLOOKUP(B2858,属性中转表!A:G,7,FALSE),属性中转表!$K$2:$P$21,6,0))&amp;IF(VLOOKUP(B2858,属性中转表!A:G,7,FALSE)&gt;=50,VLOOKUP(A2858,英雄数据表!A:K,9,0),IF(VLOOKUP(B2858,属性中转表!A:G,7,FALSE)&gt;=25,VLOOKUP(A2858,英雄数据表!A:K,5,0),""))</f>
        <v>"atk":300,"hp":5000,"undpspro":150,"pvpdpspro":50,"pvpundpspro":50,"atkpro":100</v>
      </c>
      <c r="J2858" s="20" t="str">
        <f>IF(I2858="","",属性中转表!$I$1&amp;(IF(VLOOKUP(B2858,属性中转表!A:G,7,FALSE)=0,0,VLOOKUP(VLOOKUP(B2858,属性中转表!A:G,7,FALSE),属性中转表!$K$2:$P$21,4,0)))+IFERROR(VLOOKUP(A2858,英雄数据表!A:K,IF(武魂!B2858&gt;=50,10,IF(武魂!B2858&gt;=25,6)),0),0))</f>
        <v>,"dpspro":100</v>
      </c>
      <c r="K2858" s="32" t="str">
        <f t="shared" si="194"/>
        <v>"atk":300,"hp":5000,"undpspro":150,"pvpdpspro":50,"pvpundpspro":50,"atkpro":100,"dpspro":100</v>
      </c>
      <c r="L2858" s="20" t="str">
        <f>IF(B2858&gt;=50,VLOOKUP(A2858,英雄数据表!A:L,11,FALSE),IF(B2858&gt;=25,VLOOKUP(A2858,英雄数据表!A:L,7,0),""))</f>
        <v>"2403602004"</v>
      </c>
      <c r="M2858" s="20" t="str">
        <f>IFERROR(VLOOKUP(B2858,属性中转表!$K$2:$O$21,5,FALSE),"")</f>
        <v/>
      </c>
      <c r="N2858" s="20" t="str">
        <f>IF(B2858=25,VLOOKUP(A2858,英雄数据表!A:L,8,FALSE),IF(B2858=50,VLOOKUP(A2858,英雄数据表!A:L,12,0),""))</f>
        <v/>
      </c>
    </row>
    <row r="2859" spans="1:14" x14ac:dyDescent="0.3">
      <c r="A2859" s="20">
        <v>24036</v>
      </c>
      <c r="B2859" s="21">
        <f t="shared" si="191"/>
        <v>58</v>
      </c>
      <c r="C2859" s="21">
        <v>5</v>
      </c>
      <c r="D2859" s="21">
        <f>VLOOKUP(A2859,英雄数据表!A:D,4,0)</f>
        <v>2</v>
      </c>
      <c r="E2859" s="20" t="str">
        <f>VLOOKUP(A2859,英雄数据表!A:C,3,0)</f>
        <v>虚灵利爪</v>
      </c>
      <c r="F2859" s="20">
        <f t="shared" si="192"/>
        <v>24036</v>
      </c>
      <c r="G2859" s="20">
        <f t="shared" si="193"/>
        <v>24036</v>
      </c>
      <c r="H2859" s="21" t="str">
        <f>VLOOKUP(B2859,属性中转表!A:F,6,FALSE)</f>
        <v>"hp":226800,"atk":6300</v>
      </c>
      <c r="I2859" s="20" t="str">
        <f>IF(VLOOKUP(B2859,属性中转表!A:G,7,FALSE)=0,"",VLOOKUP(VLOOKUP(B2859,属性中转表!A:G,7,FALSE),属性中转表!$K$2:$P$21,6,0))&amp;IF(VLOOKUP(B2859,属性中转表!A:G,7,FALSE)&gt;=50,VLOOKUP(A2859,英雄数据表!A:K,9,0),IF(VLOOKUP(B2859,属性中转表!A:G,7,FALSE)&gt;=25,VLOOKUP(A2859,英雄数据表!A:K,5,0),""))</f>
        <v>"atk":300,"hp":5000,"undpspro":150,"pvpdpspro":50,"pvpundpspro":50,"atkpro":100</v>
      </c>
      <c r="J2859" s="20" t="str">
        <f>IF(I2859="","",属性中转表!$I$1&amp;(IF(VLOOKUP(B2859,属性中转表!A:G,7,FALSE)=0,0,VLOOKUP(VLOOKUP(B2859,属性中转表!A:G,7,FALSE),属性中转表!$K$2:$P$21,4,0)))+IFERROR(VLOOKUP(A2859,英雄数据表!A:K,IF(武魂!B2859&gt;=50,10,IF(武魂!B2859&gt;=25,6)),0),0))</f>
        <v>,"dpspro":100</v>
      </c>
      <c r="K2859" s="32" t="str">
        <f t="shared" si="194"/>
        <v>"atk":300,"hp":5000,"undpspro":150,"pvpdpspro":50,"pvpundpspro":50,"atkpro":100,"dpspro":100</v>
      </c>
      <c r="L2859" s="20" t="str">
        <f>IF(B2859&gt;=50,VLOOKUP(A2859,英雄数据表!A:L,11,FALSE),IF(B2859&gt;=25,VLOOKUP(A2859,英雄数据表!A:L,7,0),""))</f>
        <v>"2403602004"</v>
      </c>
      <c r="M2859" s="20" t="str">
        <f>IFERROR(VLOOKUP(B2859,属性中转表!$K$2:$O$21,5,FALSE),"")</f>
        <v/>
      </c>
      <c r="N2859" s="20" t="str">
        <f>IF(B2859=25,VLOOKUP(A2859,英雄数据表!A:L,8,FALSE),IF(B2859=50,VLOOKUP(A2859,英雄数据表!A:L,12,0),""))</f>
        <v/>
      </c>
    </row>
    <row r="2860" spans="1:14" x14ac:dyDescent="0.3">
      <c r="A2860" s="20">
        <v>24036</v>
      </c>
      <c r="B2860" s="21">
        <f t="shared" si="191"/>
        <v>59</v>
      </c>
      <c r="C2860" s="21">
        <v>5</v>
      </c>
      <c r="D2860" s="21">
        <f>VLOOKUP(A2860,英雄数据表!A:D,4,0)</f>
        <v>2</v>
      </c>
      <c r="E2860" s="20" t="str">
        <f>VLOOKUP(A2860,英雄数据表!A:C,3,0)</f>
        <v>虚灵利爪</v>
      </c>
      <c r="F2860" s="20">
        <f t="shared" si="192"/>
        <v>24036</v>
      </c>
      <c r="G2860" s="20">
        <f t="shared" si="193"/>
        <v>24036</v>
      </c>
      <c r="H2860" s="21" t="str">
        <f>VLOOKUP(B2860,属性中转表!A:F,6,FALSE)</f>
        <v>"hp":232200,"atk":6450</v>
      </c>
      <c r="I2860" s="20" t="str">
        <f>IF(VLOOKUP(B2860,属性中转表!A:G,7,FALSE)=0,"",VLOOKUP(VLOOKUP(B2860,属性中转表!A:G,7,FALSE),属性中转表!$K$2:$P$21,6,0))&amp;IF(VLOOKUP(B2860,属性中转表!A:G,7,FALSE)&gt;=50,VLOOKUP(A2860,英雄数据表!A:K,9,0),IF(VLOOKUP(B2860,属性中转表!A:G,7,FALSE)&gt;=25,VLOOKUP(A2860,英雄数据表!A:K,5,0),""))</f>
        <v>"atk":300,"hp":5000,"undpspro":150,"pvpdpspro":50,"pvpundpspro":50,"atkpro":100</v>
      </c>
      <c r="J2860" s="20" t="str">
        <f>IF(I2860="","",属性中转表!$I$1&amp;(IF(VLOOKUP(B2860,属性中转表!A:G,7,FALSE)=0,0,VLOOKUP(VLOOKUP(B2860,属性中转表!A:G,7,FALSE),属性中转表!$K$2:$P$21,4,0)))+IFERROR(VLOOKUP(A2860,英雄数据表!A:K,IF(武魂!B2860&gt;=50,10,IF(武魂!B2860&gt;=25,6)),0),0))</f>
        <v>,"dpspro":100</v>
      </c>
      <c r="K2860" s="32" t="str">
        <f t="shared" si="194"/>
        <v>"atk":300,"hp":5000,"undpspro":150,"pvpdpspro":50,"pvpundpspro":50,"atkpro":100,"dpspro":100</v>
      </c>
      <c r="L2860" s="20" t="str">
        <f>IF(B2860&gt;=50,VLOOKUP(A2860,英雄数据表!A:L,11,FALSE),IF(B2860&gt;=25,VLOOKUP(A2860,英雄数据表!A:L,7,0),""))</f>
        <v>"2403602004"</v>
      </c>
      <c r="M2860" s="20" t="str">
        <f>IFERROR(VLOOKUP(B2860,属性中转表!$K$2:$O$21,5,FALSE),"")</f>
        <v/>
      </c>
      <c r="N2860" s="20" t="str">
        <f>IF(B2860=25,VLOOKUP(A2860,英雄数据表!A:L,8,FALSE),IF(B2860=50,VLOOKUP(A2860,英雄数据表!A:L,12,0),""))</f>
        <v/>
      </c>
    </row>
    <row r="2861" spans="1:14" x14ac:dyDescent="0.3">
      <c r="A2861" s="20">
        <v>24036</v>
      </c>
      <c r="B2861" s="21">
        <f t="shared" si="191"/>
        <v>60</v>
      </c>
      <c r="C2861" s="21">
        <v>5</v>
      </c>
      <c r="D2861" s="21">
        <f>VLOOKUP(A2861,英雄数据表!A:D,4,0)</f>
        <v>2</v>
      </c>
      <c r="E2861" s="20" t="str">
        <f>VLOOKUP(A2861,英雄数据表!A:C,3,0)</f>
        <v>虚灵利爪</v>
      </c>
      <c r="F2861" s="20">
        <f t="shared" si="192"/>
        <v>24036</v>
      </c>
      <c r="G2861" s="20">
        <f t="shared" si="193"/>
        <v>24036</v>
      </c>
      <c r="H2861" s="21" t="str">
        <f>VLOOKUP(B2861,属性中转表!A:F,6,FALSE)</f>
        <v>"hp":237600,"atk":6600</v>
      </c>
      <c r="I2861" s="20" t="str">
        <f>IF(VLOOKUP(B2861,属性中转表!A:G,7,FALSE)=0,"",VLOOKUP(VLOOKUP(B2861,属性中转表!A:G,7,FALSE),属性中转表!$K$2:$P$21,6,0))&amp;IF(VLOOKUP(B2861,属性中转表!A:G,7,FALSE)&gt;=50,VLOOKUP(A2861,英雄数据表!A:K,9,0),IF(VLOOKUP(B2861,属性中转表!A:G,7,FALSE)&gt;=25,VLOOKUP(A2861,英雄数据表!A:K,5,0),""))</f>
        <v>"atk":300,"hp":5000,"undpspro":150,"pvpdpspro":50,"pvpundpspro":50,"atkpro":100</v>
      </c>
      <c r="J2861" s="20" t="str">
        <f>IF(I2861="","",属性中转表!$I$1&amp;(IF(VLOOKUP(B2861,属性中转表!A:G,7,FALSE)=0,0,VLOOKUP(VLOOKUP(B2861,属性中转表!A:G,7,FALSE),属性中转表!$K$2:$P$21,4,0)))+IFERROR(VLOOKUP(A2861,英雄数据表!A:K,IF(武魂!B2861&gt;=50,10,IF(武魂!B2861&gt;=25,6)),0),0))</f>
        <v>,"dpspro":150</v>
      </c>
      <c r="K2861" s="32" t="str">
        <f t="shared" si="194"/>
        <v>"atk":300,"hp":5000,"undpspro":150,"pvpdpspro":50,"pvpundpspro":50,"atkpro":100,"dpspro":150</v>
      </c>
      <c r="L2861" s="20" t="str">
        <f>IF(B2861&gt;=50,VLOOKUP(A2861,英雄数据表!A:L,11,FALSE),IF(B2861&gt;=25,VLOOKUP(A2861,英雄数据表!A:L,7,0),""))</f>
        <v>"2403602004"</v>
      </c>
      <c r="M2861" s="20" t="str">
        <f>IFERROR(VLOOKUP(B2861,属性中转表!$K$2:$O$21,5,FALSE),"")</f>
        <v>"dpspro":50</v>
      </c>
      <c r="N2861" s="20" t="str">
        <f>IF(B2861=25,VLOOKUP(A2861,英雄数据表!A:L,8,FALSE),IF(B2861=50,VLOOKUP(A2861,英雄数据表!A:L,12,0),""))</f>
        <v/>
      </c>
    </row>
    <row r="2862" spans="1:14" x14ac:dyDescent="0.3">
      <c r="A2862" s="20">
        <v>24036</v>
      </c>
      <c r="B2862" s="21">
        <f t="shared" si="191"/>
        <v>61</v>
      </c>
      <c r="C2862" s="21">
        <v>5</v>
      </c>
      <c r="D2862" s="21">
        <f>VLOOKUP(A2862,英雄数据表!A:D,4,0)</f>
        <v>2</v>
      </c>
      <c r="E2862" s="20" t="str">
        <f>VLOOKUP(A2862,英雄数据表!A:C,3,0)</f>
        <v>虚灵利爪</v>
      </c>
      <c r="F2862" s="20">
        <f t="shared" si="192"/>
        <v>24036</v>
      </c>
      <c r="G2862" s="20">
        <f t="shared" si="193"/>
        <v>24036</v>
      </c>
      <c r="H2862" s="21" t="str">
        <f>VLOOKUP(B2862,属性中转表!A:F,6,FALSE)</f>
        <v>"hp":243000,"atk":6750</v>
      </c>
      <c r="I2862" s="20" t="str">
        <f>IF(VLOOKUP(B2862,属性中转表!A:G,7,FALSE)=0,"",VLOOKUP(VLOOKUP(B2862,属性中转表!A:G,7,FALSE),属性中转表!$K$2:$P$21,6,0))&amp;IF(VLOOKUP(B2862,属性中转表!A:G,7,FALSE)&gt;=50,VLOOKUP(A2862,英雄数据表!A:K,9,0),IF(VLOOKUP(B2862,属性中转表!A:G,7,FALSE)&gt;=25,VLOOKUP(A2862,英雄数据表!A:K,5,0),""))</f>
        <v>"atk":300,"hp":5000,"undpspro":150,"pvpdpspro":50,"pvpundpspro":50,"atkpro":100</v>
      </c>
      <c r="J2862" s="20" t="str">
        <f>IF(I2862="","",属性中转表!$I$1&amp;(IF(VLOOKUP(B2862,属性中转表!A:G,7,FALSE)=0,0,VLOOKUP(VLOOKUP(B2862,属性中转表!A:G,7,FALSE),属性中转表!$K$2:$P$21,4,0)))+IFERROR(VLOOKUP(A2862,英雄数据表!A:K,IF(武魂!B2862&gt;=50,10,IF(武魂!B2862&gt;=25,6)),0),0))</f>
        <v>,"dpspro":150</v>
      </c>
      <c r="K2862" s="32" t="str">
        <f t="shared" si="194"/>
        <v>"atk":300,"hp":5000,"undpspro":150,"pvpdpspro":50,"pvpundpspro":50,"atkpro":100,"dpspro":150</v>
      </c>
      <c r="L2862" s="20" t="str">
        <f>IF(B2862&gt;=50,VLOOKUP(A2862,英雄数据表!A:L,11,FALSE),IF(B2862&gt;=25,VLOOKUP(A2862,英雄数据表!A:L,7,0),""))</f>
        <v>"2403602004"</v>
      </c>
      <c r="M2862" s="20" t="str">
        <f>IFERROR(VLOOKUP(B2862,属性中转表!$K$2:$O$21,5,FALSE),"")</f>
        <v/>
      </c>
      <c r="N2862" s="20" t="str">
        <f>IF(B2862=25,VLOOKUP(A2862,英雄数据表!A:L,8,FALSE),IF(B2862=50,VLOOKUP(A2862,英雄数据表!A:L,12,0),""))</f>
        <v/>
      </c>
    </row>
    <row r="2863" spans="1:14" x14ac:dyDescent="0.3">
      <c r="A2863" s="20">
        <v>24036</v>
      </c>
      <c r="B2863" s="21">
        <f t="shared" si="191"/>
        <v>62</v>
      </c>
      <c r="C2863" s="21">
        <v>5</v>
      </c>
      <c r="D2863" s="21">
        <f>VLOOKUP(A2863,英雄数据表!A:D,4,0)</f>
        <v>2</v>
      </c>
      <c r="E2863" s="20" t="str">
        <f>VLOOKUP(A2863,英雄数据表!A:C,3,0)</f>
        <v>虚灵利爪</v>
      </c>
      <c r="F2863" s="20">
        <f t="shared" si="192"/>
        <v>24036</v>
      </c>
      <c r="G2863" s="20">
        <f t="shared" si="193"/>
        <v>24036</v>
      </c>
      <c r="H2863" s="21" t="str">
        <f>VLOOKUP(B2863,属性中转表!A:F,6,FALSE)</f>
        <v>"hp":248400,"atk":6900</v>
      </c>
      <c r="I2863" s="20" t="str">
        <f>IF(VLOOKUP(B2863,属性中转表!A:G,7,FALSE)=0,"",VLOOKUP(VLOOKUP(B2863,属性中转表!A:G,7,FALSE),属性中转表!$K$2:$P$21,6,0))&amp;IF(VLOOKUP(B2863,属性中转表!A:G,7,FALSE)&gt;=50,VLOOKUP(A2863,英雄数据表!A:K,9,0),IF(VLOOKUP(B2863,属性中转表!A:G,7,FALSE)&gt;=25,VLOOKUP(A2863,英雄数据表!A:K,5,0),""))</f>
        <v>"atk":300,"hp":5000,"undpspro":150,"pvpdpspro":50,"pvpundpspro":50,"atkpro":100</v>
      </c>
      <c r="J2863" s="20" t="str">
        <f>IF(I2863="","",属性中转表!$I$1&amp;(IF(VLOOKUP(B2863,属性中转表!A:G,7,FALSE)=0,0,VLOOKUP(VLOOKUP(B2863,属性中转表!A:G,7,FALSE),属性中转表!$K$2:$P$21,4,0)))+IFERROR(VLOOKUP(A2863,英雄数据表!A:K,IF(武魂!B2863&gt;=50,10,IF(武魂!B2863&gt;=25,6)),0),0))</f>
        <v>,"dpspro":150</v>
      </c>
      <c r="K2863" s="32" t="str">
        <f t="shared" si="194"/>
        <v>"atk":300,"hp":5000,"undpspro":150,"pvpdpspro":50,"pvpundpspro":50,"atkpro":100,"dpspro":150</v>
      </c>
      <c r="L2863" s="20" t="str">
        <f>IF(B2863&gt;=50,VLOOKUP(A2863,英雄数据表!A:L,11,FALSE),IF(B2863&gt;=25,VLOOKUP(A2863,英雄数据表!A:L,7,0),""))</f>
        <v>"2403602004"</v>
      </c>
      <c r="M2863" s="20" t="str">
        <f>IFERROR(VLOOKUP(B2863,属性中转表!$K$2:$O$21,5,FALSE),"")</f>
        <v/>
      </c>
      <c r="N2863" s="20" t="str">
        <f>IF(B2863=25,VLOOKUP(A2863,英雄数据表!A:L,8,FALSE),IF(B2863=50,VLOOKUP(A2863,英雄数据表!A:L,12,0),""))</f>
        <v/>
      </c>
    </row>
    <row r="2864" spans="1:14" x14ac:dyDescent="0.3">
      <c r="A2864" s="20">
        <v>24036</v>
      </c>
      <c r="B2864" s="21">
        <f t="shared" si="191"/>
        <v>63</v>
      </c>
      <c r="C2864" s="21">
        <v>5</v>
      </c>
      <c r="D2864" s="21">
        <f>VLOOKUP(A2864,英雄数据表!A:D,4,0)</f>
        <v>2</v>
      </c>
      <c r="E2864" s="20" t="str">
        <f>VLOOKUP(A2864,英雄数据表!A:C,3,0)</f>
        <v>虚灵利爪</v>
      </c>
      <c r="F2864" s="20">
        <f t="shared" si="192"/>
        <v>24036</v>
      </c>
      <c r="G2864" s="20">
        <f t="shared" si="193"/>
        <v>24036</v>
      </c>
      <c r="H2864" s="21" t="str">
        <f>VLOOKUP(B2864,属性中转表!A:F,6,FALSE)</f>
        <v>"hp":253800,"atk":7050</v>
      </c>
      <c r="I2864" s="20" t="str">
        <f>IF(VLOOKUP(B2864,属性中转表!A:G,7,FALSE)=0,"",VLOOKUP(VLOOKUP(B2864,属性中转表!A:G,7,FALSE),属性中转表!$K$2:$P$21,6,0))&amp;IF(VLOOKUP(B2864,属性中转表!A:G,7,FALSE)&gt;=50,VLOOKUP(A2864,英雄数据表!A:K,9,0),IF(VLOOKUP(B2864,属性中转表!A:G,7,FALSE)&gt;=25,VLOOKUP(A2864,英雄数据表!A:K,5,0),""))</f>
        <v>"atk":300,"hp":5000,"undpspro":150,"pvpdpspro":50,"pvpundpspro":50,"atkpro":100</v>
      </c>
      <c r="J2864" s="20" t="str">
        <f>IF(I2864="","",属性中转表!$I$1&amp;(IF(VLOOKUP(B2864,属性中转表!A:G,7,FALSE)=0,0,VLOOKUP(VLOOKUP(B2864,属性中转表!A:G,7,FALSE),属性中转表!$K$2:$P$21,4,0)))+IFERROR(VLOOKUP(A2864,英雄数据表!A:K,IF(武魂!B2864&gt;=50,10,IF(武魂!B2864&gt;=25,6)),0),0))</f>
        <v>,"dpspro":150</v>
      </c>
      <c r="K2864" s="32" t="str">
        <f t="shared" si="194"/>
        <v>"atk":300,"hp":5000,"undpspro":150,"pvpdpspro":50,"pvpundpspro":50,"atkpro":100,"dpspro":150</v>
      </c>
      <c r="L2864" s="20" t="str">
        <f>IF(B2864&gt;=50,VLOOKUP(A2864,英雄数据表!A:L,11,FALSE),IF(B2864&gt;=25,VLOOKUP(A2864,英雄数据表!A:L,7,0),""))</f>
        <v>"2403602004"</v>
      </c>
      <c r="M2864" s="20" t="str">
        <f>IFERROR(VLOOKUP(B2864,属性中转表!$K$2:$O$21,5,FALSE),"")</f>
        <v/>
      </c>
      <c r="N2864" s="20" t="str">
        <f>IF(B2864=25,VLOOKUP(A2864,英雄数据表!A:L,8,FALSE),IF(B2864=50,VLOOKUP(A2864,英雄数据表!A:L,12,0),""))</f>
        <v/>
      </c>
    </row>
    <row r="2865" spans="1:14" x14ac:dyDescent="0.3">
      <c r="A2865" s="20">
        <v>24036</v>
      </c>
      <c r="B2865" s="21">
        <f t="shared" si="191"/>
        <v>64</v>
      </c>
      <c r="C2865" s="21">
        <v>5</v>
      </c>
      <c r="D2865" s="21">
        <f>VLOOKUP(A2865,英雄数据表!A:D,4,0)</f>
        <v>2</v>
      </c>
      <c r="E2865" s="20" t="str">
        <f>VLOOKUP(A2865,英雄数据表!A:C,3,0)</f>
        <v>虚灵利爪</v>
      </c>
      <c r="F2865" s="20">
        <f t="shared" si="192"/>
        <v>24036</v>
      </c>
      <c r="G2865" s="20">
        <f t="shared" si="193"/>
        <v>24036</v>
      </c>
      <c r="H2865" s="21" t="str">
        <f>VLOOKUP(B2865,属性中转表!A:F,6,FALSE)</f>
        <v>"hp":259200,"atk":7200</v>
      </c>
      <c r="I2865" s="20" t="str">
        <f>IF(VLOOKUP(B2865,属性中转表!A:G,7,FALSE)=0,"",VLOOKUP(VLOOKUP(B2865,属性中转表!A:G,7,FALSE),属性中转表!$K$2:$P$21,6,0))&amp;IF(VLOOKUP(B2865,属性中转表!A:G,7,FALSE)&gt;=50,VLOOKUP(A2865,英雄数据表!A:K,9,0),IF(VLOOKUP(B2865,属性中转表!A:G,7,FALSE)&gt;=25,VLOOKUP(A2865,英雄数据表!A:K,5,0),""))</f>
        <v>"atk":300,"hp":5000,"undpspro":150,"pvpdpspro":50,"pvpundpspro":50,"atkpro":100</v>
      </c>
      <c r="J2865" s="20" t="str">
        <f>IF(I2865="","",属性中转表!$I$1&amp;(IF(VLOOKUP(B2865,属性中转表!A:G,7,FALSE)=0,0,VLOOKUP(VLOOKUP(B2865,属性中转表!A:G,7,FALSE),属性中转表!$K$2:$P$21,4,0)))+IFERROR(VLOOKUP(A2865,英雄数据表!A:K,IF(武魂!B2865&gt;=50,10,IF(武魂!B2865&gt;=25,6)),0),0))</f>
        <v>,"dpspro":150</v>
      </c>
      <c r="K2865" s="32" t="str">
        <f t="shared" si="194"/>
        <v>"atk":300,"hp":5000,"undpspro":150,"pvpdpspro":50,"pvpundpspro":50,"atkpro":100,"dpspro":150</v>
      </c>
      <c r="L2865" s="20" t="str">
        <f>IF(B2865&gt;=50,VLOOKUP(A2865,英雄数据表!A:L,11,FALSE),IF(B2865&gt;=25,VLOOKUP(A2865,英雄数据表!A:L,7,0),""))</f>
        <v>"2403602004"</v>
      </c>
      <c r="M2865" s="20" t="str">
        <f>IFERROR(VLOOKUP(B2865,属性中转表!$K$2:$O$21,5,FALSE),"")</f>
        <v/>
      </c>
      <c r="N2865" s="20" t="str">
        <f>IF(B2865=25,VLOOKUP(A2865,英雄数据表!A:L,8,FALSE),IF(B2865=50,VLOOKUP(A2865,英雄数据表!A:L,12,0),""))</f>
        <v/>
      </c>
    </row>
    <row r="2866" spans="1:14" x14ac:dyDescent="0.3">
      <c r="A2866" s="20">
        <v>24036</v>
      </c>
      <c r="B2866" s="21">
        <f t="shared" si="191"/>
        <v>65</v>
      </c>
      <c r="C2866" s="21">
        <v>5</v>
      </c>
      <c r="D2866" s="21">
        <f>VLOOKUP(A2866,英雄数据表!A:D,4,0)</f>
        <v>2</v>
      </c>
      <c r="E2866" s="20" t="str">
        <f>VLOOKUP(A2866,英雄数据表!A:C,3,0)</f>
        <v>虚灵利爪</v>
      </c>
      <c r="F2866" s="20">
        <f t="shared" si="192"/>
        <v>24036</v>
      </c>
      <c r="G2866" s="20">
        <f t="shared" si="193"/>
        <v>24036</v>
      </c>
      <c r="H2866" s="21" t="str">
        <f>VLOOKUP(B2866,属性中转表!A:F,6,FALSE)</f>
        <v>"hp":264600,"atk":7350</v>
      </c>
      <c r="I2866" s="20" t="str">
        <f>IF(VLOOKUP(B2866,属性中转表!A:G,7,FALSE)=0,"",VLOOKUP(VLOOKUP(B2866,属性中转表!A:G,7,FALSE),属性中转表!$K$2:$P$21,6,0))&amp;IF(VLOOKUP(B2866,属性中转表!A:G,7,FALSE)&gt;=50,VLOOKUP(A2866,英雄数据表!A:K,9,0),IF(VLOOKUP(B2866,属性中转表!A:G,7,FALSE)&gt;=25,VLOOKUP(A2866,英雄数据表!A:K,5,0),""))</f>
        <v>"atk":300,"hp":5000,"undpspro":150,"pvpdpspro":100,"pvpundpspro":50,"atkpro":100</v>
      </c>
      <c r="J2866" s="20" t="str">
        <f>IF(I2866="","",属性中转表!$I$1&amp;(IF(VLOOKUP(B2866,属性中转表!A:G,7,FALSE)=0,0,VLOOKUP(VLOOKUP(B2866,属性中转表!A:G,7,FALSE),属性中转表!$K$2:$P$21,4,0)))+IFERROR(VLOOKUP(A2866,英雄数据表!A:K,IF(武魂!B2866&gt;=50,10,IF(武魂!B2866&gt;=25,6)),0),0))</f>
        <v>,"dpspro":150</v>
      </c>
      <c r="K2866" s="32" t="str">
        <f t="shared" si="194"/>
        <v>"atk":300,"hp":5000,"undpspro":150,"pvpdpspro":100,"pvpundpspro":50,"atkpro":100,"dpspro":150</v>
      </c>
      <c r="L2866" s="20" t="str">
        <f>IF(B2866&gt;=50,VLOOKUP(A2866,英雄数据表!A:L,11,FALSE),IF(B2866&gt;=25,VLOOKUP(A2866,英雄数据表!A:L,7,0),""))</f>
        <v>"2403602004"</v>
      </c>
      <c r="M2866" s="20" t="str">
        <f>IFERROR(VLOOKUP(B2866,属性中转表!$K$2:$O$21,5,FALSE),"")</f>
        <v>"pvpdpspro":50</v>
      </c>
      <c r="N2866" s="20" t="str">
        <f>IF(B2866=25,VLOOKUP(A2866,英雄数据表!A:L,8,FALSE),IF(B2866=50,VLOOKUP(A2866,英雄数据表!A:L,12,0),""))</f>
        <v/>
      </c>
    </row>
    <row r="2867" spans="1:14" x14ac:dyDescent="0.3">
      <c r="A2867" s="20">
        <v>24036</v>
      </c>
      <c r="B2867" s="21">
        <f t="shared" si="191"/>
        <v>66</v>
      </c>
      <c r="C2867" s="21">
        <v>5</v>
      </c>
      <c r="D2867" s="21">
        <f>VLOOKUP(A2867,英雄数据表!A:D,4,0)</f>
        <v>2</v>
      </c>
      <c r="E2867" s="20" t="str">
        <f>VLOOKUP(A2867,英雄数据表!A:C,3,0)</f>
        <v>虚灵利爪</v>
      </c>
      <c r="F2867" s="20">
        <f t="shared" si="192"/>
        <v>24036</v>
      </c>
      <c r="G2867" s="20">
        <f t="shared" si="193"/>
        <v>24036</v>
      </c>
      <c r="H2867" s="21" t="str">
        <f>VLOOKUP(B2867,属性中转表!A:F,6,FALSE)</f>
        <v>"hp":270000,"atk":7500</v>
      </c>
      <c r="I2867" s="20" t="str">
        <f>IF(VLOOKUP(B2867,属性中转表!A:G,7,FALSE)=0,"",VLOOKUP(VLOOKUP(B2867,属性中转表!A:G,7,FALSE),属性中转表!$K$2:$P$21,6,0))&amp;IF(VLOOKUP(B2867,属性中转表!A:G,7,FALSE)&gt;=50,VLOOKUP(A2867,英雄数据表!A:K,9,0),IF(VLOOKUP(B2867,属性中转表!A:G,7,FALSE)&gt;=25,VLOOKUP(A2867,英雄数据表!A:K,5,0),""))</f>
        <v>"atk":300,"hp":5000,"undpspro":150,"pvpdpspro":100,"pvpundpspro":50,"atkpro":100</v>
      </c>
      <c r="J2867" s="20" t="str">
        <f>IF(I2867="","",属性中转表!$I$1&amp;(IF(VLOOKUP(B2867,属性中转表!A:G,7,FALSE)=0,0,VLOOKUP(VLOOKUP(B2867,属性中转表!A:G,7,FALSE),属性中转表!$K$2:$P$21,4,0)))+IFERROR(VLOOKUP(A2867,英雄数据表!A:K,IF(武魂!B2867&gt;=50,10,IF(武魂!B2867&gt;=25,6)),0),0))</f>
        <v>,"dpspro":150</v>
      </c>
      <c r="K2867" s="32" t="str">
        <f t="shared" si="194"/>
        <v>"atk":300,"hp":5000,"undpspro":150,"pvpdpspro":100,"pvpundpspro":50,"atkpro":100,"dpspro":150</v>
      </c>
      <c r="L2867" s="20" t="str">
        <f>IF(B2867&gt;=50,VLOOKUP(A2867,英雄数据表!A:L,11,FALSE),IF(B2867&gt;=25,VLOOKUP(A2867,英雄数据表!A:L,7,0),""))</f>
        <v>"2403602004"</v>
      </c>
      <c r="M2867" s="20" t="str">
        <f>IFERROR(VLOOKUP(B2867,属性中转表!$K$2:$O$21,5,FALSE),"")</f>
        <v/>
      </c>
      <c r="N2867" s="20" t="str">
        <f>IF(B2867=25,VLOOKUP(A2867,英雄数据表!A:L,8,FALSE),IF(B2867=50,VLOOKUP(A2867,英雄数据表!A:L,12,0),""))</f>
        <v/>
      </c>
    </row>
    <row r="2868" spans="1:14" x14ac:dyDescent="0.3">
      <c r="A2868" s="20">
        <v>24036</v>
      </c>
      <c r="B2868" s="21">
        <f t="shared" si="191"/>
        <v>67</v>
      </c>
      <c r="C2868" s="21">
        <v>5</v>
      </c>
      <c r="D2868" s="21">
        <f>VLOOKUP(A2868,英雄数据表!A:D,4,0)</f>
        <v>2</v>
      </c>
      <c r="E2868" s="20" t="str">
        <f>VLOOKUP(A2868,英雄数据表!A:C,3,0)</f>
        <v>虚灵利爪</v>
      </c>
      <c r="F2868" s="20">
        <f t="shared" si="192"/>
        <v>24036</v>
      </c>
      <c r="G2868" s="20">
        <f t="shared" si="193"/>
        <v>24036</v>
      </c>
      <c r="H2868" s="21" t="str">
        <f>VLOOKUP(B2868,属性中转表!A:F,6,FALSE)</f>
        <v>"hp":275400,"atk":7650</v>
      </c>
      <c r="I2868" s="20" t="str">
        <f>IF(VLOOKUP(B2868,属性中转表!A:G,7,FALSE)=0,"",VLOOKUP(VLOOKUP(B2868,属性中转表!A:G,7,FALSE),属性中转表!$K$2:$P$21,6,0))&amp;IF(VLOOKUP(B2868,属性中转表!A:G,7,FALSE)&gt;=50,VLOOKUP(A2868,英雄数据表!A:K,9,0),IF(VLOOKUP(B2868,属性中转表!A:G,7,FALSE)&gt;=25,VLOOKUP(A2868,英雄数据表!A:K,5,0),""))</f>
        <v>"atk":300,"hp":5000,"undpspro":150,"pvpdpspro":100,"pvpundpspro":50,"atkpro":100</v>
      </c>
      <c r="J2868" s="20" t="str">
        <f>IF(I2868="","",属性中转表!$I$1&amp;(IF(VLOOKUP(B2868,属性中转表!A:G,7,FALSE)=0,0,VLOOKUP(VLOOKUP(B2868,属性中转表!A:G,7,FALSE),属性中转表!$K$2:$P$21,4,0)))+IFERROR(VLOOKUP(A2868,英雄数据表!A:K,IF(武魂!B2868&gt;=50,10,IF(武魂!B2868&gt;=25,6)),0),0))</f>
        <v>,"dpspro":150</v>
      </c>
      <c r="K2868" s="32" t="str">
        <f t="shared" si="194"/>
        <v>"atk":300,"hp":5000,"undpspro":150,"pvpdpspro":100,"pvpundpspro":50,"atkpro":100,"dpspro":150</v>
      </c>
      <c r="L2868" s="20" t="str">
        <f>IF(B2868&gt;=50,VLOOKUP(A2868,英雄数据表!A:L,11,FALSE),IF(B2868&gt;=25,VLOOKUP(A2868,英雄数据表!A:L,7,0),""))</f>
        <v>"2403602004"</v>
      </c>
      <c r="M2868" s="20" t="str">
        <f>IFERROR(VLOOKUP(B2868,属性中转表!$K$2:$O$21,5,FALSE),"")</f>
        <v/>
      </c>
      <c r="N2868" s="20" t="str">
        <f>IF(B2868=25,VLOOKUP(A2868,英雄数据表!A:L,8,FALSE),IF(B2868=50,VLOOKUP(A2868,英雄数据表!A:L,12,0),""))</f>
        <v/>
      </c>
    </row>
    <row r="2869" spans="1:14" x14ac:dyDescent="0.3">
      <c r="A2869" s="20">
        <v>24036</v>
      </c>
      <c r="B2869" s="21">
        <f t="shared" si="191"/>
        <v>68</v>
      </c>
      <c r="C2869" s="21">
        <v>5</v>
      </c>
      <c r="D2869" s="21">
        <f>VLOOKUP(A2869,英雄数据表!A:D,4,0)</f>
        <v>2</v>
      </c>
      <c r="E2869" s="20" t="str">
        <f>VLOOKUP(A2869,英雄数据表!A:C,3,0)</f>
        <v>虚灵利爪</v>
      </c>
      <c r="F2869" s="20">
        <f t="shared" si="192"/>
        <v>24036</v>
      </c>
      <c r="G2869" s="20">
        <f t="shared" si="193"/>
        <v>24036</v>
      </c>
      <c r="H2869" s="21" t="str">
        <f>VLOOKUP(B2869,属性中转表!A:F,6,FALSE)</f>
        <v>"hp":280800,"atk":7800</v>
      </c>
      <c r="I2869" s="20" t="str">
        <f>IF(VLOOKUP(B2869,属性中转表!A:G,7,FALSE)=0,"",VLOOKUP(VLOOKUP(B2869,属性中转表!A:G,7,FALSE),属性中转表!$K$2:$P$21,6,0))&amp;IF(VLOOKUP(B2869,属性中转表!A:G,7,FALSE)&gt;=50,VLOOKUP(A2869,英雄数据表!A:K,9,0),IF(VLOOKUP(B2869,属性中转表!A:G,7,FALSE)&gt;=25,VLOOKUP(A2869,英雄数据表!A:K,5,0),""))</f>
        <v>"atk":300,"hp":5000,"undpspro":150,"pvpdpspro":100,"pvpundpspro":50,"atkpro":100</v>
      </c>
      <c r="J2869" s="20" t="str">
        <f>IF(I2869="","",属性中转表!$I$1&amp;(IF(VLOOKUP(B2869,属性中转表!A:G,7,FALSE)=0,0,VLOOKUP(VLOOKUP(B2869,属性中转表!A:G,7,FALSE),属性中转表!$K$2:$P$21,4,0)))+IFERROR(VLOOKUP(A2869,英雄数据表!A:K,IF(武魂!B2869&gt;=50,10,IF(武魂!B2869&gt;=25,6)),0),0))</f>
        <v>,"dpspro":150</v>
      </c>
      <c r="K2869" s="32" t="str">
        <f t="shared" si="194"/>
        <v>"atk":300,"hp":5000,"undpspro":150,"pvpdpspro":100,"pvpundpspro":50,"atkpro":100,"dpspro":150</v>
      </c>
      <c r="L2869" s="20" t="str">
        <f>IF(B2869&gt;=50,VLOOKUP(A2869,英雄数据表!A:L,11,FALSE),IF(B2869&gt;=25,VLOOKUP(A2869,英雄数据表!A:L,7,0),""))</f>
        <v>"2403602004"</v>
      </c>
      <c r="M2869" s="20" t="str">
        <f>IFERROR(VLOOKUP(B2869,属性中转表!$K$2:$O$21,5,FALSE),"")</f>
        <v/>
      </c>
      <c r="N2869" s="20" t="str">
        <f>IF(B2869=25,VLOOKUP(A2869,英雄数据表!A:L,8,FALSE),IF(B2869=50,VLOOKUP(A2869,英雄数据表!A:L,12,0),""))</f>
        <v/>
      </c>
    </row>
    <row r="2870" spans="1:14" x14ac:dyDescent="0.3">
      <c r="A2870" s="20">
        <v>24036</v>
      </c>
      <c r="B2870" s="21">
        <f t="shared" si="191"/>
        <v>69</v>
      </c>
      <c r="C2870" s="21">
        <v>5</v>
      </c>
      <c r="D2870" s="21">
        <f>VLOOKUP(A2870,英雄数据表!A:D,4,0)</f>
        <v>2</v>
      </c>
      <c r="E2870" s="20" t="str">
        <f>VLOOKUP(A2870,英雄数据表!A:C,3,0)</f>
        <v>虚灵利爪</v>
      </c>
      <c r="F2870" s="20">
        <f t="shared" si="192"/>
        <v>24036</v>
      </c>
      <c r="G2870" s="20">
        <f t="shared" si="193"/>
        <v>24036</v>
      </c>
      <c r="H2870" s="21" t="str">
        <f>VLOOKUP(B2870,属性中转表!A:F,6,FALSE)</f>
        <v>"hp":286200,"atk":7950</v>
      </c>
      <c r="I2870" s="20" t="str">
        <f>IF(VLOOKUP(B2870,属性中转表!A:G,7,FALSE)=0,"",VLOOKUP(VLOOKUP(B2870,属性中转表!A:G,7,FALSE),属性中转表!$K$2:$P$21,6,0))&amp;IF(VLOOKUP(B2870,属性中转表!A:G,7,FALSE)&gt;=50,VLOOKUP(A2870,英雄数据表!A:K,9,0),IF(VLOOKUP(B2870,属性中转表!A:G,7,FALSE)&gt;=25,VLOOKUP(A2870,英雄数据表!A:K,5,0),""))</f>
        <v>"atk":300,"hp":5000,"undpspro":150,"pvpdpspro":100,"pvpundpspro":50,"atkpro":100</v>
      </c>
      <c r="J2870" s="20" t="str">
        <f>IF(I2870="","",属性中转表!$I$1&amp;(IF(VLOOKUP(B2870,属性中转表!A:G,7,FALSE)=0,0,VLOOKUP(VLOOKUP(B2870,属性中转表!A:G,7,FALSE),属性中转表!$K$2:$P$21,4,0)))+IFERROR(VLOOKUP(A2870,英雄数据表!A:K,IF(武魂!B2870&gt;=50,10,IF(武魂!B2870&gt;=25,6)),0),0))</f>
        <v>,"dpspro":150</v>
      </c>
      <c r="K2870" s="32" t="str">
        <f t="shared" si="194"/>
        <v>"atk":300,"hp":5000,"undpspro":150,"pvpdpspro":100,"pvpundpspro":50,"atkpro":100,"dpspro":150</v>
      </c>
      <c r="L2870" s="20" t="str">
        <f>IF(B2870&gt;=50,VLOOKUP(A2870,英雄数据表!A:L,11,FALSE),IF(B2870&gt;=25,VLOOKUP(A2870,英雄数据表!A:L,7,0),""))</f>
        <v>"2403602004"</v>
      </c>
      <c r="M2870" s="20" t="str">
        <f>IFERROR(VLOOKUP(B2870,属性中转表!$K$2:$O$21,5,FALSE),"")</f>
        <v/>
      </c>
      <c r="N2870" s="20" t="str">
        <f>IF(B2870=25,VLOOKUP(A2870,英雄数据表!A:L,8,FALSE),IF(B2870=50,VLOOKUP(A2870,英雄数据表!A:L,12,0),""))</f>
        <v/>
      </c>
    </row>
    <row r="2871" spans="1:14" x14ac:dyDescent="0.3">
      <c r="A2871" s="20">
        <v>24036</v>
      </c>
      <c r="B2871" s="21">
        <f t="shared" ref="B2871:B3034" si="195">IF(A2871=A2870,B2870+1,1)</f>
        <v>70</v>
      </c>
      <c r="C2871" s="21">
        <v>5</v>
      </c>
      <c r="D2871" s="21">
        <f>VLOOKUP(A2871,英雄数据表!A:D,4,0)</f>
        <v>2</v>
      </c>
      <c r="E2871" s="20" t="str">
        <f>VLOOKUP(A2871,英雄数据表!A:C,3,0)</f>
        <v>虚灵利爪</v>
      </c>
      <c r="F2871" s="20">
        <f t="shared" ref="F2871:F3034" si="196">A2871</f>
        <v>24036</v>
      </c>
      <c r="G2871" s="20">
        <f t="shared" ref="G2871:G3034" si="197">A2871</f>
        <v>24036</v>
      </c>
      <c r="H2871" s="21" t="str">
        <f>VLOOKUP(B2871,属性中转表!A:F,6,FALSE)</f>
        <v>"hp":291600,"atk":8100</v>
      </c>
      <c r="I2871" s="20" t="str">
        <f>IF(VLOOKUP(B2871,属性中转表!A:G,7,FALSE)=0,"",VLOOKUP(VLOOKUP(B2871,属性中转表!A:G,7,FALSE),属性中转表!$K$2:$P$21,6,0))&amp;IF(VLOOKUP(B2871,属性中转表!A:G,7,FALSE)&gt;=50,VLOOKUP(A2871,英雄数据表!A:K,9,0),IF(VLOOKUP(B2871,属性中转表!A:G,7,FALSE)&gt;=25,VLOOKUP(A2871,英雄数据表!A:K,5,0),""))</f>
        <v>"atk":300,"hp":5000,"undpspro":150,"pvpdpspro":100,"pvpundpspro":100,"atkpro":100</v>
      </c>
      <c r="J2871" s="20" t="str">
        <f>IF(I2871="","",属性中转表!$I$1&amp;(IF(VLOOKUP(B2871,属性中转表!A:G,7,FALSE)=0,0,VLOOKUP(VLOOKUP(B2871,属性中转表!A:G,7,FALSE),属性中转表!$K$2:$P$21,4,0)))+IFERROR(VLOOKUP(A2871,英雄数据表!A:K,IF(武魂!B2871&gt;=50,10,IF(武魂!B2871&gt;=25,6)),0),0))</f>
        <v>,"dpspro":150</v>
      </c>
      <c r="K2871" s="32" t="str">
        <f t="shared" si="194"/>
        <v>"atk":300,"hp":5000,"undpspro":150,"pvpdpspro":100,"pvpundpspro":100,"atkpro":100,"dpspro":150</v>
      </c>
      <c r="L2871" s="20" t="str">
        <f>IF(B2871&gt;=50,VLOOKUP(A2871,英雄数据表!A:L,11,FALSE),IF(B2871&gt;=25,VLOOKUP(A2871,英雄数据表!A:L,7,0),""))</f>
        <v>"2403602004"</v>
      </c>
      <c r="M2871" s="20" t="str">
        <f>IFERROR(VLOOKUP(B2871,属性中转表!$K$2:$O$21,5,FALSE),"")</f>
        <v>"pvpundpspro":50</v>
      </c>
      <c r="N2871" s="20" t="str">
        <f>IF(B2871=25,VLOOKUP(A2871,英雄数据表!A:L,8,FALSE),IF(B2871=50,VLOOKUP(A2871,英雄数据表!A:L,12,0),""))</f>
        <v/>
      </c>
    </row>
    <row r="2872" spans="1:14" x14ac:dyDescent="0.3">
      <c r="A2872" s="20">
        <v>24036</v>
      </c>
      <c r="B2872" s="21">
        <f t="shared" si="195"/>
        <v>71</v>
      </c>
      <c r="C2872" s="21">
        <v>5</v>
      </c>
      <c r="D2872" s="21">
        <f>VLOOKUP(A2872,英雄数据表!A:D,4,0)</f>
        <v>2</v>
      </c>
      <c r="E2872" s="20" t="str">
        <f>VLOOKUP(A2872,英雄数据表!A:C,3,0)</f>
        <v>虚灵利爪</v>
      </c>
      <c r="F2872" s="20">
        <f t="shared" si="196"/>
        <v>24036</v>
      </c>
      <c r="G2872" s="20">
        <f t="shared" si="197"/>
        <v>24036</v>
      </c>
      <c r="H2872" s="21" t="str">
        <f>VLOOKUP(B2872,属性中转表!A:F,6,FALSE)</f>
        <v>"hp":297000,"atk":8250</v>
      </c>
      <c r="I2872" s="20" t="str">
        <f>IF(VLOOKUP(B2872,属性中转表!A:G,7,FALSE)=0,"",VLOOKUP(VLOOKUP(B2872,属性中转表!A:G,7,FALSE),属性中转表!$K$2:$P$21,6,0))&amp;IF(VLOOKUP(B2872,属性中转表!A:G,7,FALSE)&gt;=50,VLOOKUP(A2872,英雄数据表!A:K,9,0),IF(VLOOKUP(B2872,属性中转表!A:G,7,FALSE)&gt;=25,VLOOKUP(A2872,英雄数据表!A:K,5,0),""))</f>
        <v>"atk":300,"hp":5000,"undpspro":150,"pvpdpspro":100,"pvpundpspro":100,"atkpro":100</v>
      </c>
      <c r="J2872" s="20" t="str">
        <f>IF(I2872="","",属性中转表!$I$1&amp;(IF(VLOOKUP(B2872,属性中转表!A:G,7,FALSE)=0,0,VLOOKUP(VLOOKUP(B2872,属性中转表!A:G,7,FALSE),属性中转表!$K$2:$P$21,4,0)))+IFERROR(VLOOKUP(A2872,英雄数据表!A:K,IF(武魂!B2872&gt;=50,10,IF(武魂!B2872&gt;=25,6)),0),0))</f>
        <v>,"dpspro":150</v>
      </c>
      <c r="K2872" s="32" t="str">
        <f t="shared" si="194"/>
        <v>"atk":300,"hp":5000,"undpspro":150,"pvpdpspro":100,"pvpundpspro":100,"atkpro":100,"dpspro":150</v>
      </c>
      <c r="L2872" s="20" t="str">
        <f>IF(B2872&gt;=50,VLOOKUP(A2872,英雄数据表!A:L,11,FALSE),IF(B2872&gt;=25,VLOOKUP(A2872,英雄数据表!A:L,7,0),""))</f>
        <v>"2403602004"</v>
      </c>
      <c r="M2872" s="20" t="str">
        <f>IFERROR(VLOOKUP(B2872,属性中转表!$K$2:$O$21,5,FALSE),"")</f>
        <v/>
      </c>
      <c r="N2872" s="20" t="str">
        <f>IF(B2872=25,VLOOKUP(A2872,英雄数据表!A:L,8,FALSE),IF(B2872=50,VLOOKUP(A2872,英雄数据表!A:L,12,0),""))</f>
        <v/>
      </c>
    </row>
    <row r="2873" spans="1:14" x14ac:dyDescent="0.3">
      <c r="A2873" s="20">
        <v>24036</v>
      </c>
      <c r="B2873" s="21">
        <f t="shared" si="195"/>
        <v>72</v>
      </c>
      <c r="C2873" s="21">
        <v>5</v>
      </c>
      <c r="D2873" s="21">
        <f>VLOOKUP(A2873,英雄数据表!A:D,4,0)</f>
        <v>2</v>
      </c>
      <c r="E2873" s="20" t="str">
        <f>VLOOKUP(A2873,英雄数据表!A:C,3,0)</f>
        <v>虚灵利爪</v>
      </c>
      <c r="F2873" s="20">
        <f t="shared" si="196"/>
        <v>24036</v>
      </c>
      <c r="G2873" s="20">
        <f t="shared" si="197"/>
        <v>24036</v>
      </c>
      <c r="H2873" s="21" t="str">
        <f>VLOOKUP(B2873,属性中转表!A:F,6,FALSE)</f>
        <v>"hp":302400,"atk":8400</v>
      </c>
      <c r="I2873" s="20" t="str">
        <f>IF(VLOOKUP(B2873,属性中转表!A:G,7,FALSE)=0,"",VLOOKUP(VLOOKUP(B2873,属性中转表!A:G,7,FALSE),属性中转表!$K$2:$P$21,6,0))&amp;IF(VLOOKUP(B2873,属性中转表!A:G,7,FALSE)&gt;=50,VLOOKUP(A2873,英雄数据表!A:K,9,0),IF(VLOOKUP(B2873,属性中转表!A:G,7,FALSE)&gt;=25,VLOOKUP(A2873,英雄数据表!A:K,5,0),""))</f>
        <v>"atk":300,"hp":5000,"undpspro":150,"pvpdpspro":100,"pvpundpspro":100,"atkpro":100</v>
      </c>
      <c r="J2873" s="20" t="str">
        <f>IF(I2873="","",属性中转表!$I$1&amp;(IF(VLOOKUP(B2873,属性中转表!A:G,7,FALSE)=0,0,VLOOKUP(VLOOKUP(B2873,属性中转表!A:G,7,FALSE),属性中转表!$K$2:$P$21,4,0)))+IFERROR(VLOOKUP(A2873,英雄数据表!A:K,IF(武魂!B2873&gt;=50,10,IF(武魂!B2873&gt;=25,6)),0),0))</f>
        <v>,"dpspro":150</v>
      </c>
      <c r="K2873" s="32" t="str">
        <f t="shared" si="194"/>
        <v>"atk":300,"hp":5000,"undpspro":150,"pvpdpspro":100,"pvpundpspro":100,"atkpro":100,"dpspro":150</v>
      </c>
      <c r="L2873" s="20" t="str">
        <f>IF(B2873&gt;=50,VLOOKUP(A2873,英雄数据表!A:L,11,FALSE),IF(B2873&gt;=25,VLOOKUP(A2873,英雄数据表!A:L,7,0),""))</f>
        <v>"2403602004"</v>
      </c>
      <c r="M2873" s="20" t="str">
        <f>IFERROR(VLOOKUP(B2873,属性中转表!$K$2:$O$21,5,FALSE),"")</f>
        <v/>
      </c>
      <c r="N2873" s="20" t="str">
        <f>IF(B2873=25,VLOOKUP(A2873,英雄数据表!A:L,8,FALSE),IF(B2873=50,VLOOKUP(A2873,英雄数据表!A:L,12,0),""))</f>
        <v/>
      </c>
    </row>
    <row r="2874" spans="1:14" x14ac:dyDescent="0.3">
      <c r="A2874" s="20">
        <v>24036</v>
      </c>
      <c r="B2874" s="21">
        <f t="shared" si="195"/>
        <v>73</v>
      </c>
      <c r="C2874" s="21">
        <v>5</v>
      </c>
      <c r="D2874" s="21">
        <f>VLOOKUP(A2874,英雄数据表!A:D,4,0)</f>
        <v>2</v>
      </c>
      <c r="E2874" s="20" t="str">
        <f>VLOOKUP(A2874,英雄数据表!A:C,3,0)</f>
        <v>虚灵利爪</v>
      </c>
      <c r="F2874" s="20">
        <f t="shared" si="196"/>
        <v>24036</v>
      </c>
      <c r="G2874" s="20">
        <f t="shared" si="197"/>
        <v>24036</v>
      </c>
      <c r="H2874" s="21" t="str">
        <f>VLOOKUP(B2874,属性中转表!A:F,6,FALSE)</f>
        <v>"hp":307800,"atk":8550</v>
      </c>
      <c r="I2874" s="20" t="str">
        <f>IF(VLOOKUP(B2874,属性中转表!A:G,7,FALSE)=0,"",VLOOKUP(VLOOKUP(B2874,属性中转表!A:G,7,FALSE),属性中转表!$K$2:$P$21,6,0))&amp;IF(VLOOKUP(B2874,属性中转表!A:G,7,FALSE)&gt;=50,VLOOKUP(A2874,英雄数据表!A:K,9,0),IF(VLOOKUP(B2874,属性中转表!A:G,7,FALSE)&gt;=25,VLOOKUP(A2874,英雄数据表!A:K,5,0),""))</f>
        <v>"atk":300,"hp":5000,"undpspro":150,"pvpdpspro":100,"pvpundpspro":100,"atkpro":100</v>
      </c>
      <c r="J2874" s="20" t="str">
        <f>IF(I2874="","",属性中转表!$I$1&amp;(IF(VLOOKUP(B2874,属性中转表!A:G,7,FALSE)=0,0,VLOOKUP(VLOOKUP(B2874,属性中转表!A:G,7,FALSE),属性中转表!$K$2:$P$21,4,0)))+IFERROR(VLOOKUP(A2874,英雄数据表!A:K,IF(武魂!B2874&gt;=50,10,IF(武魂!B2874&gt;=25,6)),0),0))</f>
        <v>,"dpspro":150</v>
      </c>
      <c r="K2874" s="32" t="str">
        <f t="shared" si="194"/>
        <v>"atk":300,"hp":5000,"undpspro":150,"pvpdpspro":100,"pvpundpspro":100,"atkpro":100,"dpspro":150</v>
      </c>
      <c r="L2874" s="20" t="str">
        <f>IF(B2874&gt;=50,VLOOKUP(A2874,英雄数据表!A:L,11,FALSE),IF(B2874&gt;=25,VLOOKUP(A2874,英雄数据表!A:L,7,0),""))</f>
        <v>"2403602004"</v>
      </c>
      <c r="M2874" s="20" t="str">
        <f>IFERROR(VLOOKUP(B2874,属性中转表!$K$2:$O$21,5,FALSE),"")</f>
        <v/>
      </c>
      <c r="N2874" s="20" t="str">
        <f>IF(B2874=25,VLOOKUP(A2874,英雄数据表!A:L,8,FALSE),IF(B2874=50,VLOOKUP(A2874,英雄数据表!A:L,12,0),""))</f>
        <v/>
      </c>
    </row>
    <row r="2875" spans="1:14" x14ac:dyDescent="0.3">
      <c r="A2875" s="20">
        <v>24036</v>
      </c>
      <c r="B2875" s="21">
        <f t="shared" si="195"/>
        <v>74</v>
      </c>
      <c r="C2875" s="21">
        <v>5</v>
      </c>
      <c r="D2875" s="21">
        <f>VLOOKUP(A2875,英雄数据表!A:D,4,0)</f>
        <v>2</v>
      </c>
      <c r="E2875" s="20" t="str">
        <f>VLOOKUP(A2875,英雄数据表!A:C,3,0)</f>
        <v>虚灵利爪</v>
      </c>
      <c r="F2875" s="20">
        <f t="shared" si="196"/>
        <v>24036</v>
      </c>
      <c r="G2875" s="20">
        <f t="shared" si="197"/>
        <v>24036</v>
      </c>
      <c r="H2875" s="21" t="str">
        <f>VLOOKUP(B2875,属性中转表!A:F,6,FALSE)</f>
        <v>"hp":313200,"atk":8700</v>
      </c>
      <c r="I2875" s="20" t="str">
        <f>IF(VLOOKUP(B2875,属性中转表!A:G,7,FALSE)=0,"",VLOOKUP(VLOOKUP(B2875,属性中转表!A:G,7,FALSE),属性中转表!$K$2:$P$21,6,0))&amp;IF(VLOOKUP(B2875,属性中转表!A:G,7,FALSE)&gt;=50,VLOOKUP(A2875,英雄数据表!A:K,9,0),IF(VLOOKUP(B2875,属性中转表!A:G,7,FALSE)&gt;=25,VLOOKUP(A2875,英雄数据表!A:K,5,0),""))</f>
        <v>"atk":300,"hp":5000,"undpspro":150,"pvpdpspro":100,"pvpundpspro":100,"atkpro":100</v>
      </c>
      <c r="J2875" s="20" t="str">
        <f>IF(I2875="","",属性中转表!$I$1&amp;(IF(VLOOKUP(B2875,属性中转表!A:G,7,FALSE)=0,0,VLOOKUP(VLOOKUP(B2875,属性中转表!A:G,7,FALSE),属性中转表!$K$2:$P$21,4,0)))+IFERROR(VLOOKUP(A2875,英雄数据表!A:K,IF(武魂!B2875&gt;=50,10,IF(武魂!B2875&gt;=25,6)),0),0))</f>
        <v>,"dpspro":150</v>
      </c>
      <c r="K2875" s="32" t="str">
        <f t="shared" si="194"/>
        <v>"atk":300,"hp":5000,"undpspro":150,"pvpdpspro":100,"pvpundpspro":100,"atkpro":100,"dpspro":150</v>
      </c>
      <c r="L2875" s="20" t="str">
        <f>IF(B2875&gt;=50,VLOOKUP(A2875,英雄数据表!A:L,11,FALSE),IF(B2875&gt;=25,VLOOKUP(A2875,英雄数据表!A:L,7,0),""))</f>
        <v>"2403602004"</v>
      </c>
      <c r="M2875" s="20" t="str">
        <f>IFERROR(VLOOKUP(B2875,属性中转表!$K$2:$O$21,5,FALSE),"")</f>
        <v/>
      </c>
      <c r="N2875" s="20" t="str">
        <f>IF(B2875=25,VLOOKUP(A2875,英雄数据表!A:L,8,FALSE),IF(B2875=50,VLOOKUP(A2875,英雄数据表!A:L,12,0),""))</f>
        <v/>
      </c>
    </row>
    <row r="2876" spans="1:14" x14ac:dyDescent="0.3">
      <c r="A2876" s="20">
        <v>24036</v>
      </c>
      <c r="B2876" s="21">
        <f t="shared" si="195"/>
        <v>75</v>
      </c>
      <c r="C2876" s="21">
        <v>5</v>
      </c>
      <c r="D2876" s="21">
        <f>VLOOKUP(A2876,英雄数据表!A:D,4,0)</f>
        <v>2</v>
      </c>
      <c r="E2876" s="20" t="str">
        <f>VLOOKUP(A2876,英雄数据表!A:C,3,0)</f>
        <v>虚灵利爪</v>
      </c>
      <c r="F2876" s="20">
        <f t="shared" si="196"/>
        <v>24036</v>
      </c>
      <c r="G2876" s="20">
        <f t="shared" si="197"/>
        <v>24036</v>
      </c>
      <c r="H2876" s="21" t="str">
        <f>VLOOKUP(B2876,属性中转表!A:F,6,FALSE)</f>
        <v>"hp":318600,"atk":8850</v>
      </c>
      <c r="I2876" s="20" t="str">
        <f>IF(VLOOKUP(B2876,属性中转表!A:G,7,FALSE)=0,"",VLOOKUP(VLOOKUP(B2876,属性中转表!A:G,7,FALSE),属性中转表!$K$2:$P$21,6,0))&amp;IF(VLOOKUP(B2876,属性中转表!A:G,7,FALSE)&gt;=50,VLOOKUP(A2876,英雄数据表!A:K,9,0),IF(VLOOKUP(B2876,属性中转表!A:G,7,FALSE)&gt;=25,VLOOKUP(A2876,英雄数据表!A:K,5,0),""))</f>
        <v>"atk":600,"hp":10000,"undpspro":150,"pvpdpspro":100,"pvpundpspro":100,"speed":10,"atkpro":100</v>
      </c>
      <c r="J2876" s="20" t="str">
        <f>IF(I2876="","",属性中转表!$I$1&amp;(IF(VLOOKUP(B2876,属性中转表!A:G,7,FALSE)=0,0,VLOOKUP(VLOOKUP(B2876,属性中转表!A:G,7,FALSE),属性中转表!$K$2:$P$21,4,0)))+IFERROR(VLOOKUP(A2876,英雄数据表!A:K,IF(武魂!B2876&gt;=50,10,IF(武魂!B2876&gt;=25,6)),0),0))</f>
        <v>,"dpspro":150</v>
      </c>
      <c r="K2876" s="32" t="str">
        <f t="shared" si="194"/>
        <v>"atk":600,"hp":10000,"undpspro":150,"pvpdpspro":100,"pvpundpspro":100,"speed":10,"atkpro":100,"dpspro":150</v>
      </c>
      <c r="L2876" s="20" t="str">
        <f>IF(B2876&gt;=50,VLOOKUP(A2876,英雄数据表!A:L,11,FALSE),IF(B2876&gt;=25,VLOOKUP(A2876,英雄数据表!A:L,7,0),""))</f>
        <v>"2403602004"</v>
      </c>
      <c r="M2876" s="20" t="str">
        <f>IFERROR(VLOOKUP(B2876,属性中转表!$K$2:$O$21,5,FALSE),"")</f>
        <v>"speed":10,"atk":300,"hp":5000</v>
      </c>
      <c r="N2876" s="20" t="str">
        <f>IF(B2876=25,VLOOKUP(A2876,英雄数据表!A:L,8,FALSE),IF(B2876=50,VLOOKUP(A2876,英雄数据表!A:L,12,0),""))</f>
        <v/>
      </c>
    </row>
    <row r="2877" spans="1:14" x14ac:dyDescent="0.3">
      <c r="A2877" s="20">
        <v>24036</v>
      </c>
      <c r="B2877" s="21">
        <f t="shared" si="195"/>
        <v>76</v>
      </c>
      <c r="C2877" s="21">
        <v>5</v>
      </c>
      <c r="D2877" s="21">
        <f>VLOOKUP(A2877,英雄数据表!A:D,4,0)</f>
        <v>2</v>
      </c>
      <c r="E2877" s="20" t="str">
        <f>VLOOKUP(A2877,英雄数据表!A:C,3,0)</f>
        <v>虚灵利爪</v>
      </c>
      <c r="F2877" s="20">
        <f t="shared" si="196"/>
        <v>24036</v>
      </c>
      <c r="G2877" s="20">
        <f t="shared" si="197"/>
        <v>24036</v>
      </c>
      <c r="H2877" s="21" t="str">
        <f>VLOOKUP(B2877,属性中转表!A:F,6,FALSE)</f>
        <v>"hp":324000,"atk":9000</v>
      </c>
      <c r="I2877" s="20" t="str">
        <f>IF(VLOOKUP(B2877,属性中转表!A:G,7,FALSE)=0,"",VLOOKUP(VLOOKUP(B2877,属性中转表!A:G,7,FALSE),属性中转表!$K$2:$P$21,6,0))&amp;IF(VLOOKUP(B2877,属性中转表!A:G,7,FALSE)&gt;=50,VLOOKUP(A2877,英雄数据表!A:K,9,0),IF(VLOOKUP(B2877,属性中转表!A:G,7,FALSE)&gt;=25,VLOOKUP(A2877,英雄数据表!A:K,5,0),""))</f>
        <v>"atk":600,"hp":10000,"undpspro":150,"pvpdpspro":100,"pvpundpspro":100,"speed":10,"atkpro":100</v>
      </c>
      <c r="J2877" s="20" t="str">
        <f>IF(I2877="","",属性中转表!$I$1&amp;(IF(VLOOKUP(B2877,属性中转表!A:G,7,FALSE)=0,0,VLOOKUP(VLOOKUP(B2877,属性中转表!A:G,7,FALSE),属性中转表!$K$2:$P$21,4,0)))+IFERROR(VLOOKUP(A2877,英雄数据表!A:K,IF(武魂!B2877&gt;=50,10,IF(武魂!B2877&gt;=25,6)),0),0))</f>
        <v>,"dpspro":150</v>
      </c>
      <c r="K2877" s="32" t="str">
        <f t="shared" si="194"/>
        <v>"atk":600,"hp":10000,"undpspro":150,"pvpdpspro":100,"pvpundpspro":100,"speed":10,"atkpro":100,"dpspro":150</v>
      </c>
      <c r="L2877" s="20" t="str">
        <f>IF(B2877&gt;=50,VLOOKUP(A2877,英雄数据表!A:L,11,FALSE),IF(B2877&gt;=25,VLOOKUP(A2877,英雄数据表!A:L,7,0),""))</f>
        <v>"2403602004"</v>
      </c>
      <c r="M2877" s="20" t="str">
        <f>IFERROR(VLOOKUP(B2877,属性中转表!$K$2:$O$21,5,FALSE),"")</f>
        <v/>
      </c>
      <c r="N2877" s="20" t="str">
        <f>IF(B2877=25,VLOOKUP(A2877,英雄数据表!A:L,8,FALSE),IF(B2877=50,VLOOKUP(A2877,英雄数据表!A:L,12,0),""))</f>
        <v/>
      </c>
    </row>
    <row r="2878" spans="1:14" x14ac:dyDescent="0.3">
      <c r="A2878" s="20">
        <v>24036</v>
      </c>
      <c r="B2878" s="21">
        <f t="shared" si="195"/>
        <v>77</v>
      </c>
      <c r="C2878" s="21">
        <v>5</v>
      </c>
      <c r="D2878" s="21">
        <f>VLOOKUP(A2878,英雄数据表!A:D,4,0)</f>
        <v>2</v>
      </c>
      <c r="E2878" s="20" t="str">
        <f>VLOOKUP(A2878,英雄数据表!A:C,3,0)</f>
        <v>虚灵利爪</v>
      </c>
      <c r="F2878" s="20">
        <f t="shared" si="196"/>
        <v>24036</v>
      </c>
      <c r="G2878" s="20">
        <f t="shared" si="197"/>
        <v>24036</v>
      </c>
      <c r="H2878" s="21" t="str">
        <f>VLOOKUP(B2878,属性中转表!A:F,6,FALSE)</f>
        <v>"hp":329400,"atk":9150</v>
      </c>
      <c r="I2878" s="20" t="str">
        <f>IF(VLOOKUP(B2878,属性中转表!A:G,7,FALSE)=0,"",VLOOKUP(VLOOKUP(B2878,属性中转表!A:G,7,FALSE),属性中转表!$K$2:$P$21,6,0))&amp;IF(VLOOKUP(B2878,属性中转表!A:G,7,FALSE)&gt;=50,VLOOKUP(A2878,英雄数据表!A:K,9,0),IF(VLOOKUP(B2878,属性中转表!A:G,7,FALSE)&gt;=25,VLOOKUP(A2878,英雄数据表!A:K,5,0),""))</f>
        <v>"atk":600,"hp":10000,"undpspro":150,"pvpdpspro":100,"pvpundpspro":100,"speed":10,"atkpro":100</v>
      </c>
      <c r="J2878" s="20" t="str">
        <f>IF(I2878="","",属性中转表!$I$1&amp;(IF(VLOOKUP(B2878,属性中转表!A:G,7,FALSE)=0,0,VLOOKUP(VLOOKUP(B2878,属性中转表!A:G,7,FALSE),属性中转表!$K$2:$P$21,4,0)))+IFERROR(VLOOKUP(A2878,英雄数据表!A:K,IF(武魂!B2878&gt;=50,10,IF(武魂!B2878&gt;=25,6)),0),0))</f>
        <v>,"dpspro":150</v>
      </c>
      <c r="K2878" s="32" t="str">
        <f t="shared" si="194"/>
        <v>"atk":600,"hp":10000,"undpspro":150,"pvpdpspro":100,"pvpundpspro":100,"speed":10,"atkpro":100,"dpspro":150</v>
      </c>
      <c r="L2878" s="20" t="str">
        <f>IF(B2878&gt;=50,VLOOKUP(A2878,英雄数据表!A:L,11,FALSE),IF(B2878&gt;=25,VLOOKUP(A2878,英雄数据表!A:L,7,0),""))</f>
        <v>"2403602004"</v>
      </c>
      <c r="M2878" s="20" t="str">
        <f>IFERROR(VLOOKUP(B2878,属性中转表!$K$2:$O$21,5,FALSE),"")</f>
        <v/>
      </c>
      <c r="N2878" s="20" t="str">
        <f>IF(B2878=25,VLOOKUP(A2878,英雄数据表!A:L,8,FALSE),IF(B2878=50,VLOOKUP(A2878,英雄数据表!A:L,12,0),""))</f>
        <v/>
      </c>
    </row>
    <row r="2879" spans="1:14" x14ac:dyDescent="0.3">
      <c r="A2879" s="20">
        <v>24036</v>
      </c>
      <c r="B2879" s="21">
        <f t="shared" si="195"/>
        <v>78</v>
      </c>
      <c r="C2879" s="21">
        <v>5</v>
      </c>
      <c r="D2879" s="21">
        <f>VLOOKUP(A2879,英雄数据表!A:D,4,0)</f>
        <v>2</v>
      </c>
      <c r="E2879" s="20" t="str">
        <f>VLOOKUP(A2879,英雄数据表!A:C,3,0)</f>
        <v>虚灵利爪</v>
      </c>
      <c r="F2879" s="20">
        <f t="shared" si="196"/>
        <v>24036</v>
      </c>
      <c r="G2879" s="20">
        <f t="shared" si="197"/>
        <v>24036</v>
      </c>
      <c r="H2879" s="21" t="str">
        <f>VLOOKUP(B2879,属性中转表!A:F,6,FALSE)</f>
        <v>"hp":334800,"atk":9300</v>
      </c>
      <c r="I2879" s="20" t="str">
        <f>IF(VLOOKUP(B2879,属性中转表!A:G,7,FALSE)=0,"",VLOOKUP(VLOOKUP(B2879,属性中转表!A:G,7,FALSE),属性中转表!$K$2:$P$21,6,0))&amp;IF(VLOOKUP(B2879,属性中转表!A:G,7,FALSE)&gt;=50,VLOOKUP(A2879,英雄数据表!A:K,9,0),IF(VLOOKUP(B2879,属性中转表!A:G,7,FALSE)&gt;=25,VLOOKUP(A2879,英雄数据表!A:K,5,0),""))</f>
        <v>"atk":600,"hp":10000,"undpspro":150,"pvpdpspro":100,"pvpundpspro":100,"speed":10,"atkpro":100</v>
      </c>
      <c r="J2879" s="20" t="str">
        <f>IF(I2879="","",属性中转表!$I$1&amp;(IF(VLOOKUP(B2879,属性中转表!A:G,7,FALSE)=0,0,VLOOKUP(VLOOKUP(B2879,属性中转表!A:G,7,FALSE),属性中转表!$K$2:$P$21,4,0)))+IFERROR(VLOOKUP(A2879,英雄数据表!A:K,IF(武魂!B2879&gt;=50,10,IF(武魂!B2879&gt;=25,6)),0),0))</f>
        <v>,"dpspro":150</v>
      </c>
      <c r="K2879" s="32" t="str">
        <f t="shared" si="194"/>
        <v>"atk":600,"hp":10000,"undpspro":150,"pvpdpspro":100,"pvpundpspro":100,"speed":10,"atkpro":100,"dpspro":150</v>
      </c>
      <c r="L2879" s="20" t="str">
        <f>IF(B2879&gt;=50,VLOOKUP(A2879,英雄数据表!A:L,11,FALSE),IF(B2879&gt;=25,VLOOKUP(A2879,英雄数据表!A:L,7,0),""))</f>
        <v>"2403602004"</v>
      </c>
      <c r="M2879" s="20" t="str">
        <f>IFERROR(VLOOKUP(B2879,属性中转表!$K$2:$O$21,5,FALSE),"")</f>
        <v/>
      </c>
      <c r="N2879" s="20" t="str">
        <f>IF(B2879=25,VLOOKUP(A2879,英雄数据表!A:L,8,FALSE),IF(B2879=50,VLOOKUP(A2879,英雄数据表!A:L,12,0),""))</f>
        <v/>
      </c>
    </row>
    <row r="2880" spans="1:14" x14ac:dyDescent="0.3">
      <c r="A2880" s="20">
        <v>24036</v>
      </c>
      <c r="B2880" s="21">
        <f t="shared" si="195"/>
        <v>79</v>
      </c>
      <c r="C2880" s="21">
        <v>5</v>
      </c>
      <c r="D2880" s="21">
        <f>VLOOKUP(A2880,英雄数据表!A:D,4,0)</f>
        <v>2</v>
      </c>
      <c r="E2880" s="20" t="str">
        <f>VLOOKUP(A2880,英雄数据表!A:C,3,0)</f>
        <v>虚灵利爪</v>
      </c>
      <c r="F2880" s="20">
        <f t="shared" si="196"/>
        <v>24036</v>
      </c>
      <c r="G2880" s="20">
        <f t="shared" si="197"/>
        <v>24036</v>
      </c>
      <c r="H2880" s="21" t="str">
        <f>VLOOKUP(B2880,属性中转表!A:F,6,FALSE)</f>
        <v>"hp":340200,"atk":9450</v>
      </c>
      <c r="I2880" s="20" t="str">
        <f>IF(VLOOKUP(B2880,属性中转表!A:G,7,FALSE)=0,"",VLOOKUP(VLOOKUP(B2880,属性中转表!A:G,7,FALSE),属性中转表!$K$2:$P$21,6,0))&amp;IF(VLOOKUP(B2880,属性中转表!A:G,7,FALSE)&gt;=50,VLOOKUP(A2880,英雄数据表!A:K,9,0),IF(VLOOKUP(B2880,属性中转表!A:G,7,FALSE)&gt;=25,VLOOKUP(A2880,英雄数据表!A:K,5,0),""))</f>
        <v>"atk":600,"hp":10000,"undpspro":150,"pvpdpspro":100,"pvpundpspro":100,"speed":10,"atkpro":100</v>
      </c>
      <c r="J2880" s="20" t="str">
        <f>IF(I2880="","",属性中转表!$I$1&amp;(IF(VLOOKUP(B2880,属性中转表!A:G,7,FALSE)=0,0,VLOOKUP(VLOOKUP(B2880,属性中转表!A:G,7,FALSE),属性中转表!$K$2:$P$21,4,0)))+IFERROR(VLOOKUP(A2880,英雄数据表!A:K,IF(武魂!B2880&gt;=50,10,IF(武魂!B2880&gt;=25,6)),0),0))</f>
        <v>,"dpspro":150</v>
      </c>
      <c r="K2880" s="32" t="str">
        <f t="shared" si="194"/>
        <v>"atk":600,"hp":10000,"undpspro":150,"pvpdpspro":100,"pvpundpspro":100,"speed":10,"atkpro":100,"dpspro":150</v>
      </c>
      <c r="L2880" s="20" t="str">
        <f>IF(B2880&gt;=50,VLOOKUP(A2880,英雄数据表!A:L,11,FALSE),IF(B2880&gt;=25,VLOOKUP(A2880,英雄数据表!A:L,7,0),""))</f>
        <v>"2403602004"</v>
      </c>
      <c r="M2880" s="20" t="str">
        <f>IFERROR(VLOOKUP(B2880,属性中转表!$K$2:$O$21,5,FALSE),"")</f>
        <v/>
      </c>
      <c r="N2880" s="20" t="str">
        <f>IF(B2880=25,VLOOKUP(A2880,英雄数据表!A:L,8,FALSE),IF(B2880=50,VLOOKUP(A2880,英雄数据表!A:L,12,0),""))</f>
        <v/>
      </c>
    </row>
    <row r="2881" spans="1:14" x14ac:dyDescent="0.3">
      <c r="A2881" s="20">
        <v>24036</v>
      </c>
      <c r="B2881" s="21">
        <f t="shared" si="195"/>
        <v>80</v>
      </c>
      <c r="C2881" s="21">
        <v>5</v>
      </c>
      <c r="D2881" s="21">
        <f>VLOOKUP(A2881,英雄数据表!A:D,4,0)</f>
        <v>2</v>
      </c>
      <c r="E2881" s="20" t="str">
        <f>VLOOKUP(A2881,英雄数据表!A:C,3,0)</f>
        <v>虚灵利爪</v>
      </c>
      <c r="F2881" s="20">
        <f t="shared" si="196"/>
        <v>24036</v>
      </c>
      <c r="G2881" s="20">
        <f t="shared" si="197"/>
        <v>24036</v>
      </c>
      <c r="H2881" s="21" t="str">
        <f>VLOOKUP(B2881,属性中转表!A:F,6,FALSE)</f>
        <v>"hp":345600,"atk":9600</v>
      </c>
      <c r="I2881" s="20" t="str">
        <f>IF(VLOOKUP(B2881,属性中转表!A:G,7,FALSE)=0,"",VLOOKUP(VLOOKUP(B2881,属性中转表!A:G,7,FALSE),属性中转表!$K$2:$P$21,6,0))&amp;IF(VLOOKUP(B2881,属性中转表!A:G,7,FALSE)&gt;=50,VLOOKUP(A2881,英雄数据表!A:K,9,0),IF(VLOOKUP(B2881,属性中转表!A:G,7,FALSE)&gt;=25,VLOOKUP(A2881,英雄数据表!A:K,5,0),""))</f>
        <v>"atk":600,"hp":10000,"undpspro":200,"pvpdpspro":100,"pvpundpspro":100,"speed":10,"atkpro":100</v>
      </c>
      <c r="J2881" s="20" t="str">
        <f>IF(I2881="","",属性中转表!$I$1&amp;(IF(VLOOKUP(B2881,属性中转表!A:G,7,FALSE)=0,0,VLOOKUP(VLOOKUP(B2881,属性中转表!A:G,7,FALSE),属性中转表!$K$2:$P$21,4,0)))+IFERROR(VLOOKUP(A2881,英雄数据表!A:K,IF(武魂!B2881&gt;=50,10,IF(武魂!B2881&gt;=25,6)),0),0))</f>
        <v>,"dpspro":150</v>
      </c>
      <c r="K2881" s="32" t="str">
        <f t="shared" si="194"/>
        <v>"atk":600,"hp":10000,"undpspro":200,"pvpdpspro":100,"pvpundpspro":100,"speed":10,"atkpro":100,"dpspro":150</v>
      </c>
      <c r="L2881" s="20" t="str">
        <f>IF(B2881&gt;=50,VLOOKUP(A2881,英雄数据表!A:L,11,FALSE),IF(B2881&gt;=25,VLOOKUP(A2881,英雄数据表!A:L,7,0),""))</f>
        <v>"2403602004"</v>
      </c>
      <c r="M2881" s="20" t="str">
        <f>IFERROR(VLOOKUP(B2881,属性中转表!$K$2:$O$21,5,FALSE),"")</f>
        <v>"undpspro":50</v>
      </c>
      <c r="N2881" s="20" t="str">
        <f>IF(B2881=25,VLOOKUP(A2881,英雄数据表!A:L,8,FALSE),IF(B2881=50,VLOOKUP(A2881,英雄数据表!A:L,12,0),""))</f>
        <v/>
      </c>
    </row>
    <row r="2882" spans="1:14" x14ac:dyDescent="0.3">
      <c r="A2882" s="20">
        <v>24036</v>
      </c>
      <c r="B2882" s="21">
        <f t="shared" si="195"/>
        <v>81</v>
      </c>
      <c r="C2882" s="21">
        <v>5</v>
      </c>
      <c r="D2882" s="21">
        <f>VLOOKUP(A2882,英雄数据表!A:D,4,0)</f>
        <v>2</v>
      </c>
      <c r="E2882" s="20" t="str">
        <f>VLOOKUP(A2882,英雄数据表!A:C,3,0)</f>
        <v>虚灵利爪</v>
      </c>
      <c r="F2882" s="20">
        <f t="shared" si="196"/>
        <v>24036</v>
      </c>
      <c r="G2882" s="20">
        <f t="shared" si="197"/>
        <v>24036</v>
      </c>
      <c r="H2882" s="21" t="str">
        <f>VLOOKUP(B2882,属性中转表!A:F,6,FALSE)</f>
        <v>"hp":351000,"atk":9750</v>
      </c>
      <c r="I2882" s="20" t="str">
        <f>IF(VLOOKUP(B2882,属性中转表!A:G,7,FALSE)=0,"",VLOOKUP(VLOOKUP(B2882,属性中转表!A:G,7,FALSE),属性中转表!$K$2:$P$21,6,0))&amp;IF(VLOOKUP(B2882,属性中转表!A:G,7,FALSE)&gt;=50,VLOOKUP(A2882,英雄数据表!A:K,9,0),IF(VLOOKUP(B2882,属性中转表!A:G,7,FALSE)&gt;=25,VLOOKUP(A2882,英雄数据表!A:K,5,0),""))</f>
        <v>"atk":600,"hp":10000,"undpspro":200,"pvpdpspro":100,"pvpundpspro":100,"speed":10,"atkpro":100</v>
      </c>
      <c r="J2882" s="20" t="str">
        <f>IF(I2882="","",属性中转表!$I$1&amp;(IF(VLOOKUP(B2882,属性中转表!A:G,7,FALSE)=0,0,VLOOKUP(VLOOKUP(B2882,属性中转表!A:G,7,FALSE),属性中转表!$K$2:$P$21,4,0)))+IFERROR(VLOOKUP(A2882,英雄数据表!A:K,IF(武魂!B2882&gt;=50,10,IF(武魂!B2882&gt;=25,6)),0),0))</f>
        <v>,"dpspro":150</v>
      </c>
      <c r="K2882" s="32" t="str">
        <f t="shared" si="194"/>
        <v>"atk":600,"hp":10000,"undpspro":200,"pvpdpspro":100,"pvpundpspro":100,"speed":10,"atkpro":100,"dpspro":150</v>
      </c>
      <c r="L2882" s="20" t="str">
        <f>IF(B2882&gt;=50,VLOOKUP(A2882,英雄数据表!A:L,11,FALSE),IF(B2882&gt;=25,VLOOKUP(A2882,英雄数据表!A:L,7,0),""))</f>
        <v>"2403602004"</v>
      </c>
      <c r="M2882" s="20" t="str">
        <f>IFERROR(VLOOKUP(B2882,属性中转表!$K$2:$O$21,5,FALSE),"")</f>
        <v/>
      </c>
      <c r="N2882" s="20" t="str">
        <f>IF(B2882=25,VLOOKUP(A2882,英雄数据表!A:L,8,FALSE),IF(B2882=50,VLOOKUP(A2882,英雄数据表!A:L,12,0),""))</f>
        <v/>
      </c>
    </row>
    <row r="2883" spans="1:14" x14ac:dyDescent="0.3">
      <c r="A2883" s="20">
        <v>24036</v>
      </c>
      <c r="B2883" s="21">
        <f t="shared" si="195"/>
        <v>82</v>
      </c>
      <c r="C2883" s="21">
        <v>5</v>
      </c>
      <c r="D2883" s="21">
        <f>VLOOKUP(A2883,英雄数据表!A:D,4,0)</f>
        <v>2</v>
      </c>
      <c r="E2883" s="20" t="str">
        <f>VLOOKUP(A2883,英雄数据表!A:C,3,0)</f>
        <v>虚灵利爪</v>
      </c>
      <c r="F2883" s="20">
        <f t="shared" si="196"/>
        <v>24036</v>
      </c>
      <c r="G2883" s="20">
        <f t="shared" si="197"/>
        <v>24036</v>
      </c>
      <c r="H2883" s="21" t="str">
        <f>VLOOKUP(B2883,属性中转表!A:F,6,FALSE)</f>
        <v>"hp":356400,"atk":9900</v>
      </c>
      <c r="I2883" s="20" t="str">
        <f>IF(VLOOKUP(B2883,属性中转表!A:G,7,FALSE)=0,"",VLOOKUP(VLOOKUP(B2883,属性中转表!A:G,7,FALSE),属性中转表!$K$2:$P$21,6,0))&amp;IF(VLOOKUP(B2883,属性中转表!A:G,7,FALSE)&gt;=50,VLOOKUP(A2883,英雄数据表!A:K,9,0),IF(VLOOKUP(B2883,属性中转表!A:G,7,FALSE)&gt;=25,VLOOKUP(A2883,英雄数据表!A:K,5,0),""))</f>
        <v>"atk":600,"hp":10000,"undpspro":200,"pvpdpspro":100,"pvpundpspro":100,"speed":10,"atkpro":100</v>
      </c>
      <c r="J2883" s="20" t="str">
        <f>IF(I2883="","",属性中转表!$I$1&amp;(IF(VLOOKUP(B2883,属性中转表!A:G,7,FALSE)=0,0,VLOOKUP(VLOOKUP(B2883,属性中转表!A:G,7,FALSE),属性中转表!$K$2:$P$21,4,0)))+IFERROR(VLOOKUP(A2883,英雄数据表!A:K,IF(武魂!B2883&gt;=50,10,IF(武魂!B2883&gt;=25,6)),0),0))</f>
        <v>,"dpspro":150</v>
      </c>
      <c r="K2883" s="32" t="str">
        <f t="shared" si="194"/>
        <v>"atk":600,"hp":10000,"undpspro":200,"pvpdpspro":100,"pvpundpspro":100,"speed":10,"atkpro":100,"dpspro":150</v>
      </c>
      <c r="L2883" s="20" t="str">
        <f>IF(B2883&gt;=50,VLOOKUP(A2883,英雄数据表!A:L,11,FALSE),IF(B2883&gt;=25,VLOOKUP(A2883,英雄数据表!A:L,7,0),""))</f>
        <v>"2403602004"</v>
      </c>
      <c r="M2883" s="20" t="str">
        <f>IFERROR(VLOOKUP(B2883,属性中转表!$K$2:$O$21,5,FALSE),"")</f>
        <v/>
      </c>
      <c r="N2883" s="20" t="str">
        <f>IF(B2883=25,VLOOKUP(A2883,英雄数据表!A:L,8,FALSE),IF(B2883=50,VLOOKUP(A2883,英雄数据表!A:L,12,0),""))</f>
        <v/>
      </c>
    </row>
    <row r="2884" spans="1:14" x14ac:dyDescent="0.3">
      <c r="A2884" s="20">
        <v>24036</v>
      </c>
      <c r="B2884" s="21">
        <f t="shared" si="195"/>
        <v>83</v>
      </c>
      <c r="C2884" s="21">
        <v>5</v>
      </c>
      <c r="D2884" s="21">
        <f>VLOOKUP(A2884,英雄数据表!A:D,4,0)</f>
        <v>2</v>
      </c>
      <c r="E2884" s="20" t="str">
        <f>VLOOKUP(A2884,英雄数据表!A:C,3,0)</f>
        <v>虚灵利爪</v>
      </c>
      <c r="F2884" s="20">
        <f t="shared" si="196"/>
        <v>24036</v>
      </c>
      <c r="G2884" s="20">
        <f t="shared" si="197"/>
        <v>24036</v>
      </c>
      <c r="H2884" s="21" t="str">
        <f>VLOOKUP(B2884,属性中转表!A:F,6,FALSE)</f>
        <v>"hp":361800,"atk":10050</v>
      </c>
      <c r="I2884" s="20" t="str">
        <f>IF(VLOOKUP(B2884,属性中转表!A:G,7,FALSE)=0,"",VLOOKUP(VLOOKUP(B2884,属性中转表!A:G,7,FALSE),属性中转表!$K$2:$P$21,6,0))&amp;IF(VLOOKUP(B2884,属性中转表!A:G,7,FALSE)&gt;=50,VLOOKUP(A2884,英雄数据表!A:K,9,0),IF(VLOOKUP(B2884,属性中转表!A:G,7,FALSE)&gt;=25,VLOOKUP(A2884,英雄数据表!A:K,5,0),""))</f>
        <v>"atk":600,"hp":10000,"undpspro":200,"pvpdpspro":100,"pvpundpspro":100,"speed":10,"atkpro":100</v>
      </c>
      <c r="J2884" s="20" t="str">
        <f>IF(I2884="","",属性中转表!$I$1&amp;(IF(VLOOKUP(B2884,属性中转表!A:G,7,FALSE)=0,0,VLOOKUP(VLOOKUP(B2884,属性中转表!A:G,7,FALSE),属性中转表!$K$2:$P$21,4,0)))+IFERROR(VLOOKUP(A2884,英雄数据表!A:K,IF(武魂!B2884&gt;=50,10,IF(武魂!B2884&gt;=25,6)),0),0))</f>
        <v>,"dpspro":150</v>
      </c>
      <c r="K2884" s="32" t="str">
        <f t="shared" si="194"/>
        <v>"atk":600,"hp":10000,"undpspro":200,"pvpdpspro":100,"pvpundpspro":100,"speed":10,"atkpro":100,"dpspro":150</v>
      </c>
      <c r="L2884" s="20" t="str">
        <f>IF(B2884&gt;=50,VLOOKUP(A2884,英雄数据表!A:L,11,FALSE),IF(B2884&gt;=25,VLOOKUP(A2884,英雄数据表!A:L,7,0),""))</f>
        <v>"2403602004"</v>
      </c>
      <c r="M2884" s="20" t="str">
        <f>IFERROR(VLOOKUP(B2884,属性中转表!$K$2:$O$21,5,FALSE),"")</f>
        <v/>
      </c>
      <c r="N2884" s="20" t="str">
        <f>IF(B2884=25,VLOOKUP(A2884,英雄数据表!A:L,8,FALSE),IF(B2884=50,VLOOKUP(A2884,英雄数据表!A:L,12,0),""))</f>
        <v/>
      </c>
    </row>
    <row r="2885" spans="1:14" x14ac:dyDescent="0.3">
      <c r="A2885" s="20">
        <v>24036</v>
      </c>
      <c r="B2885" s="21">
        <f t="shared" si="195"/>
        <v>84</v>
      </c>
      <c r="C2885" s="21">
        <v>5</v>
      </c>
      <c r="D2885" s="21">
        <f>VLOOKUP(A2885,英雄数据表!A:D,4,0)</f>
        <v>2</v>
      </c>
      <c r="E2885" s="20" t="str">
        <f>VLOOKUP(A2885,英雄数据表!A:C,3,0)</f>
        <v>虚灵利爪</v>
      </c>
      <c r="F2885" s="20">
        <f t="shared" si="196"/>
        <v>24036</v>
      </c>
      <c r="G2885" s="20">
        <f t="shared" si="197"/>
        <v>24036</v>
      </c>
      <c r="H2885" s="21" t="str">
        <f>VLOOKUP(B2885,属性中转表!A:F,6,FALSE)</f>
        <v>"hp":367200,"atk":10200</v>
      </c>
      <c r="I2885" s="20" t="str">
        <f>IF(VLOOKUP(B2885,属性中转表!A:G,7,FALSE)=0,"",VLOOKUP(VLOOKUP(B2885,属性中转表!A:G,7,FALSE),属性中转表!$K$2:$P$21,6,0))&amp;IF(VLOOKUP(B2885,属性中转表!A:G,7,FALSE)&gt;=50,VLOOKUP(A2885,英雄数据表!A:K,9,0),IF(VLOOKUP(B2885,属性中转表!A:G,7,FALSE)&gt;=25,VLOOKUP(A2885,英雄数据表!A:K,5,0),""))</f>
        <v>"atk":600,"hp":10000,"undpspro":200,"pvpdpspro":100,"pvpundpspro":100,"speed":10,"atkpro":100</v>
      </c>
      <c r="J2885" s="20" t="str">
        <f>IF(I2885="","",属性中转表!$I$1&amp;(IF(VLOOKUP(B2885,属性中转表!A:G,7,FALSE)=0,0,VLOOKUP(VLOOKUP(B2885,属性中转表!A:G,7,FALSE),属性中转表!$K$2:$P$21,4,0)))+IFERROR(VLOOKUP(A2885,英雄数据表!A:K,IF(武魂!B2885&gt;=50,10,IF(武魂!B2885&gt;=25,6)),0),0))</f>
        <v>,"dpspro":150</v>
      </c>
      <c r="K2885" s="32" t="str">
        <f t="shared" si="194"/>
        <v>"atk":600,"hp":10000,"undpspro":200,"pvpdpspro":100,"pvpundpspro":100,"speed":10,"atkpro":100,"dpspro":150</v>
      </c>
      <c r="L2885" s="20" t="str">
        <f>IF(B2885&gt;=50,VLOOKUP(A2885,英雄数据表!A:L,11,FALSE),IF(B2885&gt;=25,VLOOKUP(A2885,英雄数据表!A:L,7,0),""))</f>
        <v>"2403602004"</v>
      </c>
      <c r="M2885" s="20" t="str">
        <f>IFERROR(VLOOKUP(B2885,属性中转表!$K$2:$O$21,5,FALSE),"")</f>
        <v/>
      </c>
      <c r="N2885" s="20" t="str">
        <f>IF(B2885=25,VLOOKUP(A2885,英雄数据表!A:L,8,FALSE),IF(B2885=50,VLOOKUP(A2885,英雄数据表!A:L,12,0),""))</f>
        <v/>
      </c>
    </row>
    <row r="2886" spans="1:14" x14ac:dyDescent="0.3">
      <c r="A2886" s="20">
        <v>24036</v>
      </c>
      <c r="B2886" s="21">
        <f t="shared" si="195"/>
        <v>85</v>
      </c>
      <c r="C2886" s="21">
        <v>5</v>
      </c>
      <c r="D2886" s="21">
        <f>VLOOKUP(A2886,英雄数据表!A:D,4,0)</f>
        <v>2</v>
      </c>
      <c r="E2886" s="20" t="str">
        <f>VLOOKUP(A2886,英雄数据表!A:C,3,0)</f>
        <v>虚灵利爪</v>
      </c>
      <c r="F2886" s="20">
        <f t="shared" si="196"/>
        <v>24036</v>
      </c>
      <c r="G2886" s="20">
        <f t="shared" si="197"/>
        <v>24036</v>
      </c>
      <c r="H2886" s="21" t="str">
        <f>VLOOKUP(B2886,属性中转表!A:F,6,FALSE)</f>
        <v>"hp":372600,"atk":10350</v>
      </c>
      <c r="I2886" s="20" t="str">
        <f>IF(VLOOKUP(B2886,属性中转表!A:G,7,FALSE)=0,"",VLOOKUP(VLOOKUP(B2886,属性中转表!A:G,7,FALSE),属性中转表!$K$2:$P$21,6,0))&amp;IF(VLOOKUP(B2886,属性中转表!A:G,7,FALSE)&gt;=50,VLOOKUP(A2886,英雄数据表!A:K,9,0),IF(VLOOKUP(B2886,属性中转表!A:G,7,FALSE)&gt;=25,VLOOKUP(A2886,英雄数据表!A:K,5,0),""))</f>
        <v>"atk":600,"hp":10000,"undpspro":200,"pvpdpspro":100,"pvpundpspro":100,"speed":10,"atkpro":100</v>
      </c>
      <c r="J2886" s="20" t="str">
        <f>IF(I2886="","",属性中转表!$I$1&amp;(IF(VLOOKUP(B2886,属性中转表!A:G,7,FALSE)=0,0,VLOOKUP(VLOOKUP(B2886,属性中转表!A:G,7,FALSE),属性中转表!$K$2:$P$21,4,0)))+IFERROR(VLOOKUP(A2886,英雄数据表!A:K,IF(武魂!B2886&gt;=50,10,IF(武魂!B2886&gt;=25,6)),0),0))</f>
        <v>,"dpspro":200</v>
      </c>
      <c r="K2886" s="32" t="str">
        <f t="shared" si="194"/>
        <v>"atk":600,"hp":10000,"undpspro":200,"pvpdpspro":100,"pvpundpspro":100,"speed":10,"atkpro":100,"dpspro":200</v>
      </c>
      <c r="L2886" s="20" t="str">
        <f>IF(B2886&gt;=50,VLOOKUP(A2886,英雄数据表!A:L,11,FALSE),IF(B2886&gt;=25,VLOOKUP(A2886,英雄数据表!A:L,7,0),""))</f>
        <v>"2403602004"</v>
      </c>
      <c r="M2886" s="20" t="str">
        <f>IFERROR(VLOOKUP(B2886,属性中转表!$K$2:$O$21,5,FALSE),"")</f>
        <v>"dpspro":50</v>
      </c>
      <c r="N2886" s="20" t="str">
        <f>IF(B2886=25,VLOOKUP(A2886,英雄数据表!A:L,8,FALSE),IF(B2886=50,VLOOKUP(A2886,英雄数据表!A:L,12,0),""))</f>
        <v/>
      </c>
    </row>
    <row r="2887" spans="1:14" x14ac:dyDescent="0.3">
      <c r="A2887" s="20">
        <v>24036</v>
      </c>
      <c r="B2887" s="21">
        <f t="shared" si="195"/>
        <v>86</v>
      </c>
      <c r="C2887" s="21">
        <v>5</v>
      </c>
      <c r="D2887" s="21">
        <f>VLOOKUP(A2887,英雄数据表!A:D,4,0)</f>
        <v>2</v>
      </c>
      <c r="E2887" s="20" t="str">
        <f>VLOOKUP(A2887,英雄数据表!A:C,3,0)</f>
        <v>虚灵利爪</v>
      </c>
      <c r="F2887" s="20">
        <f t="shared" si="196"/>
        <v>24036</v>
      </c>
      <c r="G2887" s="20">
        <f t="shared" si="197"/>
        <v>24036</v>
      </c>
      <c r="H2887" s="21" t="str">
        <f>VLOOKUP(B2887,属性中转表!A:F,6,FALSE)</f>
        <v>"hp":378000,"atk":10500</v>
      </c>
      <c r="I2887" s="20" t="str">
        <f>IF(VLOOKUP(B2887,属性中转表!A:G,7,FALSE)=0,"",VLOOKUP(VLOOKUP(B2887,属性中转表!A:G,7,FALSE),属性中转表!$K$2:$P$21,6,0))&amp;IF(VLOOKUP(B2887,属性中转表!A:G,7,FALSE)&gt;=50,VLOOKUP(A2887,英雄数据表!A:K,9,0),IF(VLOOKUP(B2887,属性中转表!A:G,7,FALSE)&gt;=25,VLOOKUP(A2887,英雄数据表!A:K,5,0),""))</f>
        <v>"atk":600,"hp":10000,"undpspro":200,"pvpdpspro":100,"pvpundpspro":100,"speed":10,"atkpro":100</v>
      </c>
      <c r="J2887" s="20" t="str">
        <f>IF(I2887="","",属性中转表!$I$1&amp;(IF(VLOOKUP(B2887,属性中转表!A:G,7,FALSE)=0,0,VLOOKUP(VLOOKUP(B2887,属性中转表!A:G,7,FALSE),属性中转表!$K$2:$P$21,4,0)))+IFERROR(VLOOKUP(A2887,英雄数据表!A:K,IF(武魂!B2887&gt;=50,10,IF(武魂!B2887&gt;=25,6)),0),0))</f>
        <v>,"dpspro":200</v>
      </c>
      <c r="K2887" s="32" t="str">
        <f t="shared" si="194"/>
        <v>"atk":600,"hp":10000,"undpspro":200,"pvpdpspro":100,"pvpundpspro":100,"speed":10,"atkpro":100,"dpspro":200</v>
      </c>
      <c r="L2887" s="20" t="str">
        <f>IF(B2887&gt;=50,VLOOKUP(A2887,英雄数据表!A:L,11,FALSE),IF(B2887&gt;=25,VLOOKUP(A2887,英雄数据表!A:L,7,0),""))</f>
        <v>"2403602004"</v>
      </c>
      <c r="M2887" s="20" t="str">
        <f>IFERROR(VLOOKUP(B2887,属性中转表!$K$2:$O$21,5,FALSE),"")</f>
        <v/>
      </c>
      <c r="N2887" s="20" t="str">
        <f>IF(B2887=25,VLOOKUP(A2887,英雄数据表!A:L,8,FALSE),IF(B2887=50,VLOOKUP(A2887,英雄数据表!A:L,12,0),""))</f>
        <v/>
      </c>
    </row>
    <row r="2888" spans="1:14" x14ac:dyDescent="0.3">
      <c r="A2888" s="20">
        <v>24036</v>
      </c>
      <c r="B2888" s="21">
        <f t="shared" si="195"/>
        <v>87</v>
      </c>
      <c r="C2888" s="21">
        <v>5</v>
      </c>
      <c r="D2888" s="21">
        <f>VLOOKUP(A2888,英雄数据表!A:D,4,0)</f>
        <v>2</v>
      </c>
      <c r="E2888" s="20" t="str">
        <f>VLOOKUP(A2888,英雄数据表!A:C,3,0)</f>
        <v>虚灵利爪</v>
      </c>
      <c r="F2888" s="20">
        <f t="shared" si="196"/>
        <v>24036</v>
      </c>
      <c r="G2888" s="20">
        <f t="shared" si="197"/>
        <v>24036</v>
      </c>
      <c r="H2888" s="21" t="str">
        <f>VLOOKUP(B2888,属性中转表!A:F,6,FALSE)</f>
        <v>"hp":383400,"atk":10650</v>
      </c>
      <c r="I2888" s="20" t="str">
        <f>IF(VLOOKUP(B2888,属性中转表!A:G,7,FALSE)=0,"",VLOOKUP(VLOOKUP(B2888,属性中转表!A:G,7,FALSE),属性中转表!$K$2:$P$21,6,0))&amp;IF(VLOOKUP(B2888,属性中转表!A:G,7,FALSE)&gt;=50,VLOOKUP(A2888,英雄数据表!A:K,9,0),IF(VLOOKUP(B2888,属性中转表!A:G,7,FALSE)&gt;=25,VLOOKUP(A2888,英雄数据表!A:K,5,0),""))</f>
        <v>"atk":600,"hp":10000,"undpspro":200,"pvpdpspro":100,"pvpundpspro":100,"speed":10,"atkpro":100</v>
      </c>
      <c r="J2888" s="20" t="str">
        <f>IF(I2888="","",属性中转表!$I$1&amp;(IF(VLOOKUP(B2888,属性中转表!A:G,7,FALSE)=0,0,VLOOKUP(VLOOKUP(B2888,属性中转表!A:G,7,FALSE),属性中转表!$K$2:$P$21,4,0)))+IFERROR(VLOOKUP(A2888,英雄数据表!A:K,IF(武魂!B2888&gt;=50,10,IF(武魂!B2888&gt;=25,6)),0),0))</f>
        <v>,"dpspro":200</v>
      </c>
      <c r="K2888" s="32" t="str">
        <f t="shared" si="194"/>
        <v>"atk":600,"hp":10000,"undpspro":200,"pvpdpspro":100,"pvpundpspro":100,"speed":10,"atkpro":100,"dpspro":200</v>
      </c>
      <c r="L2888" s="20" t="str">
        <f>IF(B2888&gt;=50,VLOOKUP(A2888,英雄数据表!A:L,11,FALSE),IF(B2888&gt;=25,VLOOKUP(A2888,英雄数据表!A:L,7,0),""))</f>
        <v>"2403602004"</v>
      </c>
      <c r="M2888" s="20" t="str">
        <f>IFERROR(VLOOKUP(B2888,属性中转表!$K$2:$O$21,5,FALSE),"")</f>
        <v/>
      </c>
      <c r="N2888" s="20" t="str">
        <f>IF(B2888=25,VLOOKUP(A2888,英雄数据表!A:L,8,FALSE),IF(B2888=50,VLOOKUP(A2888,英雄数据表!A:L,12,0),""))</f>
        <v/>
      </c>
    </row>
    <row r="2889" spans="1:14" x14ac:dyDescent="0.3">
      <c r="A2889" s="20">
        <v>24036</v>
      </c>
      <c r="B2889" s="21">
        <f t="shared" si="195"/>
        <v>88</v>
      </c>
      <c r="C2889" s="21">
        <v>5</v>
      </c>
      <c r="D2889" s="21">
        <f>VLOOKUP(A2889,英雄数据表!A:D,4,0)</f>
        <v>2</v>
      </c>
      <c r="E2889" s="20" t="str">
        <f>VLOOKUP(A2889,英雄数据表!A:C,3,0)</f>
        <v>虚灵利爪</v>
      </c>
      <c r="F2889" s="20">
        <f t="shared" si="196"/>
        <v>24036</v>
      </c>
      <c r="G2889" s="20">
        <f t="shared" si="197"/>
        <v>24036</v>
      </c>
      <c r="H2889" s="21" t="str">
        <f>VLOOKUP(B2889,属性中转表!A:F,6,FALSE)</f>
        <v>"hp":388800,"atk":10800</v>
      </c>
      <c r="I2889" s="20" t="str">
        <f>IF(VLOOKUP(B2889,属性中转表!A:G,7,FALSE)=0,"",VLOOKUP(VLOOKUP(B2889,属性中转表!A:G,7,FALSE),属性中转表!$K$2:$P$21,6,0))&amp;IF(VLOOKUP(B2889,属性中转表!A:G,7,FALSE)&gt;=50,VLOOKUP(A2889,英雄数据表!A:K,9,0),IF(VLOOKUP(B2889,属性中转表!A:G,7,FALSE)&gt;=25,VLOOKUP(A2889,英雄数据表!A:K,5,0),""))</f>
        <v>"atk":600,"hp":10000,"undpspro":200,"pvpdpspro":100,"pvpundpspro":100,"speed":10,"atkpro":100</v>
      </c>
      <c r="J2889" s="20" t="str">
        <f>IF(I2889="","",属性中转表!$I$1&amp;(IF(VLOOKUP(B2889,属性中转表!A:G,7,FALSE)=0,0,VLOOKUP(VLOOKUP(B2889,属性中转表!A:G,7,FALSE),属性中转表!$K$2:$P$21,4,0)))+IFERROR(VLOOKUP(A2889,英雄数据表!A:K,IF(武魂!B2889&gt;=50,10,IF(武魂!B2889&gt;=25,6)),0),0))</f>
        <v>,"dpspro":200</v>
      </c>
      <c r="K2889" s="32" t="str">
        <f t="shared" si="194"/>
        <v>"atk":600,"hp":10000,"undpspro":200,"pvpdpspro":100,"pvpundpspro":100,"speed":10,"atkpro":100,"dpspro":200</v>
      </c>
      <c r="L2889" s="20" t="str">
        <f>IF(B2889&gt;=50,VLOOKUP(A2889,英雄数据表!A:L,11,FALSE),IF(B2889&gt;=25,VLOOKUP(A2889,英雄数据表!A:L,7,0),""))</f>
        <v>"2403602004"</v>
      </c>
      <c r="M2889" s="20" t="str">
        <f>IFERROR(VLOOKUP(B2889,属性中转表!$K$2:$O$21,5,FALSE),"")</f>
        <v/>
      </c>
      <c r="N2889" s="20" t="str">
        <f>IF(B2889=25,VLOOKUP(A2889,英雄数据表!A:L,8,FALSE),IF(B2889=50,VLOOKUP(A2889,英雄数据表!A:L,12,0),""))</f>
        <v/>
      </c>
    </row>
    <row r="2890" spans="1:14" x14ac:dyDescent="0.3">
      <c r="A2890" s="20">
        <v>24036</v>
      </c>
      <c r="B2890" s="21">
        <f t="shared" si="195"/>
        <v>89</v>
      </c>
      <c r="C2890" s="21">
        <v>5</v>
      </c>
      <c r="D2890" s="21">
        <f>VLOOKUP(A2890,英雄数据表!A:D,4,0)</f>
        <v>2</v>
      </c>
      <c r="E2890" s="20" t="str">
        <f>VLOOKUP(A2890,英雄数据表!A:C,3,0)</f>
        <v>虚灵利爪</v>
      </c>
      <c r="F2890" s="20">
        <f t="shared" si="196"/>
        <v>24036</v>
      </c>
      <c r="G2890" s="20">
        <f t="shared" si="197"/>
        <v>24036</v>
      </c>
      <c r="H2890" s="21" t="str">
        <f>VLOOKUP(B2890,属性中转表!A:F,6,FALSE)</f>
        <v>"hp":394200,"atk":10950</v>
      </c>
      <c r="I2890" s="20" t="str">
        <f>IF(VLOOKUP(B2890,属性中转表!A:G,7,FALSE)=0,"",VLOOKUP(VLOOKUP(B2890,属性中转表!A:G,7,FALSE),属性中转表!$K$2:$P$21,6,0))&amp;IF(VLOOKUP(B2890,属性中转表!A:G,7,FALSE)&gt;=50,VLOOKUP(A2890,英雄数据表!A:K,9,0),IF(VLOOKUP(B2890,属性中转表!A:G,7,FALSE)&gt;=25,VLOOKUP(A2890,英雄数据表!A:K,5,0),""))</f>
        <v>"atk":600,"hp":10000,"undpspro":200,"pvpdpspro":100,"pvpundpspro":100,"speed":10,"atkpro":100</v>
      </c>
      <c r="J2890" s="20" t="str">
        <f>IF(I2890="","",属性中转表!$I$1&amp;(IF(VLOOKUP(B2890,属性中转表!A:G,7,FALSE)=0,0,VLOOKUP(VLOOKUP(B2890,属性中转表!A:G,7,FALSE),属性中转表!$K$2:$P$21,4,0)))+IFERROR(VLOOKUP(A2890,英雄数据表!A:K,IF(武魂!B2890&gt;=50,10,IF(武魂!B2890&gt;=25,6)),0),0))</f>
        <v>,"dpspro":200</v>
      </c>
      <c r="K2890" s="32" t="str">
        <f t="shared" si="194"/>
        <v>"atk":600,"hp":10000,"undpspro":200,"pvpdpspro":100,"pvpundpspro":100,"speed":10,"atkpro":100,"dpspro":200</v>
      </c>
      <c r="L2890" s="20" t="str">
        <f>IF(B2890&gt;=50,VLOOKUP(A2890,英雄数据表!A:L,11,FALSE),IF(B2890&gt;=25,VLOOKUP(A2890,英雄数据表!A:L,7,0),""))</f>
        <v>"2403602004"</v>
      </c>
      <c r="M2890" s="20" t="str">
        <f>IFERROR(VLOOKUP(B2890,属性中转表!$K$2:$O$21,5,FALSE),"")</f>
        <v/>
      </c>
      <c r="N2890" s="20" t="str">
        <f>IF(B2890=25,VLOOKUP(A2890,英雄数据表!A:L,8,FALSE),IF(B2890=50,VLOOKUP(A2890,英雄数据表!A:L,12,0),""))</f>
        <v/>
      </c>
    </row>
    <row r="2891" spans="1:14" x14ac:dyDescent="0.3">
      <c r="A2891" s="20">
        <v>24036</v>
      </c>
      <c r="B2891" s="21">
        <f t="shared" si="195"/>
        <v>90</v>
      </c>
      <c r="C2891" s="21">
        <v>5</v>
      </c>
      <c r="D2891" s="21">
        <f>VLOOKUP(A2891,英雄数据表!A:D,4,0)</f>
        <v>2</v>
      </c>
      <c r="E2891" s="20" t="str">
        <f>VLOOKUP(A2891,英雄数据表!A:C,3,0)</f>
        <v>虚灵利爪</v>
      </c>
      <c r="F2891" s="20">
        <f t="shared" si="196"/>
        <v>24036</v>
      </c>
      <c r="G2891" s="20">
        <f t="shared" si="197"/>
        <v>24036</v>
      </c>
      <c r="H2891" s="21" t="str">
        <f>VLOOKUP(B2891,属性中转表!A:F,6,FALSE)</f>
        <v>"hp":399600,"atk":11100</v>
      </c>
      <c r="I2891" s="20" t="str">
        <f>IF(VLOOKUP(B2891,属性中转表!A:G,7,FALSE)=0,"",VLOOKUP(VLOOKUP(B2891,属性中转表!A:G,7,FALSE),属性中转表!$K$2:$P$21,6,0))&amp;IF(VLOOKUP(B2891,属性中转表!A:G,7,FALSE)&gt;=50,VLOOKUP(A2891,英雄数据表!A:K,9,0),IF(VLOOKUP(B2891,属性中转表!A:G,7,FALSE)&gt;=25,VLOOKUP(A2891,英雄数据表!A:K,5,0),""))</f>
        <v>"atk":600,"hp":10000,"undpspro":200,"pvpdpspro":150,"pvpundpspro":100,"speed":10,"atkpro":100</v>
      </c>
      <c r="J2891" s="20" t="str">
        <f>IF(I2891="","",属性中转表!$I$1&amp;(IF(VLOOKUP(B2891,属性中转表!A:G,7,FALSE)=0,0,VLOOKUP(VLOOKUP(B2891,属性中转表!A:G,7,FALSE),属性中转表!$K$2:$P$21,4,0)))+IFERROR(VLOOKUP(A2891,英雄数据表!A:K,IF(武魂!B2891&gt;=50,10,IF(武魂!B2891&gt;=25,6)),0),0))</f>
        <v>,"dpspro":200</v>
      </c>
      <c r="K2891" s="32" t="str">
        <f t="shared" si="194"/>
        <v>"atk":600,"hp":10000,"undpspro":200,"pvpdpspro":150,"pvpundpspro":100,"speed":10,"atkpro":100,"dpspro":200</v>
      </c>
      <c r="L2891" s="20" t="str">
        <f>IF(B2891&gt;=50,VLOOKUP(A2891,英雄数据表!A:L,11,FALSE),IF(B2891&gt;=25,VLOOKUP(A2891,英雄数据表!A:L,7,0),""))</f>
        <v>"2403602004"</v>
      </c>
      <c r="M2891" s="20" t="str">
        <f>IFERROR(VLOOKUP(B2891,属性中转表!$K$2:$O$21,5,FALSE),"")</f>
        <v>"pvpdpspro":50</v>
      </c>
      <c r="N2891" s="20" t="str">
        <f>IF(B2891=25,VLOOKUP(A2891,英雄数据表!A:L,8,FALSE),IF(B2891=50,VLOOKUP(A2891,英雄数据表!A:L,12,0),""))</f>
        <v/>
      </c>
    </row>
    <row r="2892" spans="1:14" x14ac:dyDescent="0.3">
      <c r="A2892" s="20">
        <v>24036</v>
      </c>
      <c r="B2892" s="21">
        <f t="shared" si="195"/>
        <v>91</v>
      </c>
      <c r="C2892" s="21">
        <v>5</v>
      </c>
      <c r="D2892" s="21">
        <f>VLOOKUP(A2892,英雄数据表!A:D,4,0)</f>
        <v>2</v>
      </c>
      <c r="E2892" s="20" t="str">
        <f>VLOOKUP(A2892,英雄数据表!A:C,3,0)</f>
        <v>虚灵利爪</v>
      </c>
      <c r="F2892" s="20">
        <f t="shared" si="196"/>
        <v>24036</v>
      </c>
      <c r="G2892" s="20">
        <f t="shared" si="197"/>
        <v>24036</v>
      </c>
      <c r="H2892" s="21" t="str">
        <f>VLOOKUP(B2892,属性中转表!A:F,6,FALSE)</f>
        <v>"hp":405000,"atk":11250</v>
      </c>
      <c r="I2892" s="20" t="str">
        <f>IF(VLOOKUP(B2892,属性中转表!A:G,7,FALSE)=0,"",VLOOKUP(VLOOKUP(B2892,属性中转表!A:G,7,FALSE),属性中转表!$K$2:$P$21,6,0))&amp;IF(VLOOKUP(B2892,属性中转表!A:G,7,FALSE)&gt;=50,VLOOKUP(A2892,英雄数据表!A:K,9,0),IF(VLOOKUP(B2892,属性中转表!A:G,7,FALSE)&gt;=25,VLOOKUP(A2892,英雄数据表!A:K,5,0),""))</f>
        <v>"atk":600,"hp":10000,"undpspro":200,"pvpdpspro":150,"pvpundpspro":100,"speed":10,"atkpro":100</v>
      </c>
      <c r="J2892" s="20" t="str">
        <f>IF(I2892="","",属性中转表!$I$1&amp;(IF(VLOOKUP(B2892,属性中转表!A:G,7,FALSE)=0,0,VLOOKUP(VLOOKUP(B2892,属性中转表!A:G,7,FALSE),属性中转表!$K$2:$P$21,4,0)))+IFERROR(VLOOKUP(A2892,英雄数据表!A:K,IF(武魂!B2892&gt;=50,10,IF(武魂!B2892&gt;=25,6)),0),0))</f>
        <v>,"dpspro":200</v>
      </c>
      <c r="K2892" s="32" t="str">
        <f t="shared" si="194"/>
        <v>"atk":600,"hp":10000,"undpspro":200,"pvpdpspro":150,"pvpundpspro":100,"speed":10,"atkpro":100,"dpspro":200</v>
      </c>
      <c r="L2892" s="20" t="str">
        <f>IF(B2892&gt;=50,VLOOKUP(A2892,英雄数据表!A:L,11,FALSE),IF(B2892&gt;=25,VLOOKUP(A2892,英雄数据表!A:L,7,0),""))</f>
        <v>"2403602004"</v>
      </c>
      <c r="M2892" s="20" t="str">
        <f>IFERROR(VLOOKUP(B2892,属性中转表!$K$2:$O$21,5,FALSE),"")</f>
        <v/>
      </c>
      <c r="N2892" s="20" t="str">
        <f>IF(B2892=25,VLOOKUP(A2892,英雄数据表!A:L,8,FALSE),IF(B2892=50,VLOOKUP(A2892,英雄数据表!A:L,12,0),""))</f>
        <v/>
      </c>
    </row>
    <row r="2893" spans="1:14" x14ac:dyDescent="0.3">
      <c r="A2893" s="20">
        <v>24036</v>
      </c>
      <c r="B2893" s="21">
        <f t="shared" si="195"/>
        <v>92</v>
      </c>
      <c r="C2893" s="21">
        <v>5</v>
      </c>
      <c r="D2893" s="21">
        <f>VLOOKUP(A2893,英雄数据表!A:D,4,0)</f>
        <v>2</v>
      </c>
      <c r="E2893" s="20" t="str">
        <f>VLOOKUP(A2893,英雄数据表!A:C,3,0)</f>
        <v>虚灵利爪</v>
      </c>
      <c r="F2893" s="20">
        <f t="shared" si="196"/>
        <v>24036</v>
      </c>
      <c r="G2893" s="20">
        <f t="shared" si="197"/>
        <v>24036</v>
      </c>
      <c r="H2893" s="21" t="str">
        <f>VLOOKUP(B2893,属性中转表!A:F,6,FALSE)</f>
        <v>"hp":410400,"atk":11400</v>
      </c>
      <c r="I2893" s="20" t="str">
        <f>IF(VLOOKUP(B2893,属性中转表!A:G,7,FALSE)=0,"",VLOOKUP(VLOOKUP(B2893,属性中转表!A:G,7,FALSE),属性中转表!$K$2:$P$21,6,0))&amp;IF(VLOOKUP(B2893,属性中转表!A:G,7,FALSE)&gt;=50,VLOOKUP(A2893,英雄数据表!A:K,9,0),IF(VLOOKUP(B2893,属性中转表!A:G,7,FALSE)&gt;=25,VLOOKUP(A2893,英雄数据表!A:K,5,0),""))</f>
        <v>"atk":600,"hp":10000,"undpspro":200,"pvpdpspro":150,"pvpundpspro":100,"speed":10,"atkpro":100</v>
      </c>
      <c r="J2893" s="20" t="str">
        <f>IF(I2893="","",属性中转表!$I$1&amp;(IF(VLOOKUP(B2893,属性中转表!A:G,7,FALSE)=0,0,VLOOKUP(VLOOKUP(B2893,属性中转表!A:G,7,FALSE),属性中转表!$K$2:$P$21,4,0)))+IFERROR(VLOOKUP(A2893,英雄数据表!A:K,IF(武魂!B2893&gt;=50,10,IF(武魂!B2893&gt;=25,6)),0),0))</f>
        <v>,"dpspro":200</v>
      </c>
      <c r="K2893" s="32" t="str">
        <f t="shared" si="194"/>
        <v>"atk":600,"hp":10000,"undpspro":200,"pvpdpspro":150,"pvpundpspro":100,"speed":10,"atkpro":100,"dpspro":200</v>
      </c>
      <c r="L2893" s="20" t="str">
        <f>IF(B2893&gt;=50,VLOOKUP(A2893,英雄数据表!A:L,11,FALSE),IF(B2893&gt;=25,VLOOKUP(A2893,英雄数据表!A:L,7,0),""))</f>
        <v>"2403602004"</v>
      </c>
      <c r="M2893" s="20" t="str">
        <f>IFERROR(VLOOKUP(B2893,属性中转表!$K$2:$O$21,5,FALSE),"")</f>
        <v/>
      </c>
      <c r="N2893" s="20" t="str">
        <f>IF(B2893=25,VLOOKUP(A2893,英雄数据表!A:L,8,FALSE),IF(B2893=50,VLOOKUP(A2893,英雄数据表!A:L,12,0),""))</f>
        <v/>
      </c>
    </row>
    <row r="2894" spans="1:14" x14ac:dyDescent="0.3">
      <c r="A2894" s="20">
        <v>24036</v>
      </c>
      <c r="B2894" s="21">
        <f t="shared" si="195"/>
        <v>93</v>
      </c>
      <c r="C2894" s="21">
        <v>5</v>
      </c>
      <c r="D2894" s="21">
        <f>VLOOKUP(A2894,英雄数据表!A:D,4,0)</f>
        <v>2</v>
      </c>
      <c r="E2894" s="20" t="str">
        <f>VLOOKUP(A2894,英雄数据表!A:C,3,0)</f>
        <v>虚灵利爪</v>
      </c>
      <c r="F2894" s="20">
        <f t="shared" si="196"/>
        <v>24036</v>
      </c>
      <c r="G2894" s="20">
        <f t="shared" si="197"/>
        <v>24036</v>
      </c>
      <c r="H2894" s="21" t="str">
        <f>VLOOKUP(B2894,属性中转表!A:F,6,FALSE)</f>
        <v>"hp":415800,"atk":11550</v>
      </c>
      <c r="I2894" s="20" t="str">
        <f>IF(VLOOKUP(B2894,属性中转表!A:G,7,FALSE)=0,"",VLOOKUP(VLOOKUP(B2894,属性中转表!A:G,7,FALSE),属性中转表!$K$2:$P$21,6,0))&amp;IF(VLOOKUP(B2894,属性中转表!A:G,7,FALSE)&gt;=50,VLOOKUP(A2894,英雄数据表!A:K,9,0),IF(VLOOKUP(B2894,属性中转表!A:G,7,FALSE)&gt;=25,VLOOKUP(A2894,英雄数据表!A:K,5,0),""))</f>
        <v>"atk":600,"hp":10000,"undpspro":200,"pvpdpspro":150,"pvpundpspro":100,"speed":10,"atkpro":100</v>
      </c>
      <c r="J2894" s="20" t="str">
        <f>IF(I2894="","",属性中转表!$I$1&amp;(IF(VLOOKUP(B2894,属性中转表!A:G,7,FALSE)=0,0,VLOOKUP(VLOOKUP(B2894,属性中转表!A:G,7,FALSE),属性中转表!$K$2:$P$21,4,0)))+IFERROR(VLOOKUP(A2894,英雄数据表!A:K,IF(武魂!B2894&gt;=50,10,IF(武魂!B2894&gt;=25,6)),0),0))</f>
        <v>,"dpspro":200</v>
      </c>
      <c r="K2894" s="32" t="str">
        <f t="shared" si="194"/>
        <v>"atk":600,"hp":10000,"undpspro":200,"pvpdpspro":150,"pvpundpspro":100,"speed":10,"atkpro":100,"dpspro":200</v>
      </c>
      <c r="L2894" s="20" t="str">
        <f>IF(B2894&gt;=50,VLOOKUP(A2894,英雄数据表!A:L,11,FALSE),IF(B2894&gt;=25,VLOOKUP(A2894,英雄数据表!A:L,7,0),""))</f>
        <v>"2403602004"</v>
      </c>
      <c r="M2894" s="20" t="str">
        <f>IFERROR(VLOOKUP(B2894,属性中转表!$K$2:$O$21,5,FALSE),"")</f>
        <v/>
      </c>
      <c r="N2894" s="20" t="str">
        <f>IF(B2894=25,VLOOKUP(A2894,英雄数据表!A:L,8,FALSE),IF(B2894=50,VLOOKUP(A2894,英雄数据表!A:L,12,0),""))</f>
        <v/>
      </c>
    </row>
    <row r="2895" spans="1:14" x14ac:dyDescent="0.3">
      <c r="A2895" s="20">
        <v>24036</v>
      </c>
      <c r="B2895" s="21">
        <f t="shared" si="195"/>
        <v>94</v>
      </c>
      <c r="C2895" s="21">
        <v>5</v>
      </c>
      <c r="D2895" s="21">
        <f>VLOOKUP(A2895,英雄数据表!A:D,4,0)</f>
        <v>2</v>
      </c>
      <c r="E2895" s="20" t="str">
        <f>VLOOKUP(A2895,英雄数据表!A:C,3,0)</f>
        <v>虚灵利爪</v>
      </c>
      <c r="F2895" s="20">
        <f t="shared" si="196"/>
        <v>24036</v>
      </c>
      <c r="G2895" s="20">
        <f t="shared" si="197"/>
        <v>24036</v>
      </c>
      <c r="H2895" s="21" t="str">
        <f>VLOOKUP(B2895,属性中转表!A:F,6,FALSE)</f>
        <v>"hp":421200,"atk":11700</v>
      </c>
      <c r="I2895" s="20" t="str">
        <f>IF(VLOOKUP(B2895,属性中转表!A:G,7,FALSE)=0,"",VLOOKUP(VLOOKUP(B2895,属性中转表!A:G,7,FALSE),属性中转表!$K$2:$P$21,6,0))&amp;IF(VLOOKUP(B2895,属性中转表!A:G,7,FALSE)&gt;=50,VLOOKUP(A2895,英雄数据表!A:K,9,0),IF(VLOOKUP(B2895,属性中转表!A:G,7,FALSE)&gt;=25,VLOOKUP(A2895,英雄数据表!A:K,5,0),""))</f>
        <v>"atk":600,"hp":10000,"undpspro":200,"pvpdpspro":150,"pvpundpspro":100,"speed":10,"atkpro":100</v>
      </c>
      <c r="J2895" s="20" t="str">
        <f>IF(I2895="","",属性中转表!$I$1&amp;(IF(VLOOKUP(B2895,属性中转表!A:G,7,FALSE)=0,0,VLOOKUP(VLOOKUP(B2895,属性中转表!A:G,7,FALSE),属性中转表!$K$2:$P$21,4,0)))+IFERROR(VLOOKUP(A2895,英雄数据表!A:K,IF(武魂!B2895&gt;=50,10,IF(武魂!B2895&gt;=25,6)),0),0))</f>
        <v>,"dpspro":200</v>
      </c>
      <c r="K2895" s="32" t="str">
        <f t="shared" si="194"/>
        <v>"atk":600,"hp":10000,"undpspro":200,"pvpdpspro":150,"pvpundpspro":100,"speed":10,"atkpro":100,"dpspro":200</v>
      </c>
      <c r="L2895" s="20" t="str">
        <f>IF(B2895&gt;=50,VLOOKUP(A2895,英雄数据表!A:L,11,FALSE),IF(B2895&gt;=25,VLOOKUP(A2895,英雄数据表!A:L,7,0),""))</f>
        <v>"2403602004"</v>
      </c>
      <c r="M2895" s="20" t="str">
        <f>IFERROR(VLOOKUP(B2895,属性中转表!$K$2:$O$21,5,FALSE),"")</f>
        <v/>
      </c>
      <c r="N2895" s="20" t="str">
        <f>IF(B2895=25,VLOOKUP(A2895,英雄数据表!A:L,8,FALSE),IF(B2895=50,VLOOKUP(A2895,英雄数据表!A:L,12,0),""))</f>
        <v/>
      </c>
    </row>
    <row r="2896" spans="1:14" x14ac:dyDescent="0.3">
      <c r="A2896" s="20">
        <v>24036</v>
      </c>
      <c r="B2896" s="21">
        <f t="shared" si="195"/>
        <v>95</v>
      </c>
      <c r="C2896" s="21">
        <v>5</v>
      </c>
      <c r="D2896" s="21">
        <f>VLOOKUP(A2896,英雄数据表!A:D,4,0)</f>
        <v>2</v>
      </c>
      <c r="E2896" s="20" t="str">
        <f>VLOOKUP(A2896,英雄数据表!A:C,3,0)</f>
        <v>虚灵利爪</v>
      </c>
      <c r="F2896" s="20">
        <f t="shared" si="196"/>
        <v>24036</v>
      </c>
      <c r="G2896" s="20">
        <f t="shared" si="197"/>
        <v>24036</v>
      </c>
      <c r="H2896" s="21" t="str">
        <f>VLOOKUP(B2896,属性中转表!A:F,6,FALSE)</f>
        <v>"hp":426600,"atk":11850</v>
      </c>
      <c r="I2896" s="20" t="str">
        <f>IF(VLOOKUP(B2896,属性中转表!A:G,7,FALSE)=0,"",VLOOKUP(VLOOKUP(B2896,属性中转表!A:G,7,FALSE),属性中转表!$K$2:$P$21,6,0))&amp;IF(VLOOKUP(B2896,属性中转表!A:G,7,FALSE)&gt;=50,VLOOKUP(A2896,英雄数据表!A:K,9,0),IF(VLOOKUP(B2896,属性中转表!A:G,7,FALSE)&gt;=25,VLOOKUP(A2896,英雄数据表!A:K,5,0),""))</f>
        <v>"atk":600,"hp":10000,"undpspro":200,"pvpdpspro":150,"pvpundpspro":150,"speed":10,"atkpro":100</v>
      </c>
      <c r="J2896" s="20" t="str">
        <f>IF(I2896="","",属性中转表!$I$1&amp;(IF(VLOOKUP(B2896,属性中转表!A:G,7,FALSE)=0,0,VLOOKUP(VLOOKUP(B2896,属性中转表!A:G,7,FALSE),属性中转表!$K$2:$P$21,4,0)))+IFERROR(VLOOKUP(A2896,英雄数据表!A:K,IF(武魂!B2896&gt;=50,10,IF(武魂!B2896&gt;=25,6)),0),0))</f>
        <v>,"dpspro":200</v>
      </c>
      <c r="K2896" s="32" t="str">
        <f t="shared" si="194"/>
        <v>"atk":600,"hp":10000,"undpspro":200,"pvpdpspro":150,"pvpundpspro":150,"speed":10,"atkpro":100,"dpspro":200</v>
      </c>
      <c r="L2896" s="20" t="str">
        <f>IF(B2896&gt;=50,VLOOKUP(A2896,英雄数据表!A:L,11,FALSE),IF(B2896&gt;=25,VLOOKUP(A2896,英雄数据表!A:L,7,0),""))</f>
        <v>"2403602004"</v>
      </c>
      <c r="M2896" s="20" t="str">
        <f>IFERROR(VLOOKUP(B2896,属性中转表!$K$2:$O$21,5,FALSE),"")</f>
        <v>"pvpundpspro":50</v>
      </c>
      <c r="N2896" s="20" t="str">
        <f>IF(B2896=25,VLOOKUP(A2896,英雄数据表!A:L,8,FALSE),IF(B2896=50,VLOOKUP(A2896,英雄数据表!A:L,12,0),""))</f>
        <v/>
      </c>
    </row>
    <row r="2897" spans="1:14" x14ac:dyDescent="0.3">
      <c r="A2897" s="20">
        <v>24036</v>
      </c>
      <c r="B2897" s="21">
        <f t="shared" si="195"/>
        <v>96</v>
      </c>
      <c r="C2897" s="21">
        <v>5</v>
      </c>
      <c r="D2897" s="21">
        <f>VLOOKUP(A2897,英雄数据表!A:D,4,0)</f>
        <v>2</v>
      </c>
      <c r="E2897" s="20" t="str">
        <f>VLOOKUP(A2897,英雄数据表!A:C,3,0)</f>
        <v>虚灵利爪</v>
      </c>
      <c r="F2897" s="20">
        <f t="shared" si="196"/>
        <v>24036</v>
      </c>
      <c r="G2897" s="20">
        <f t="shared" si="197"/>
        <v>24036</v>
      </c>
      <c r="H2897" s="21" t="str">
        <f>VLOOKUP(B2897,属性中转表!A:F,6,FALSE)</f>
        <v>"hp":432000,"atk":12000</v>
      </c>
      <c r="I2897" s="20" t="str">
        <f>IF(VLOOKUP(B2897,属性中转表!A:G,7,FALSE)=0,"",VLOOKUP(VLOOKUP(B2897,属性中转表!A:G,7,FALSE),属性中转表!$K$2:$P$21,6,0))&amp;IF(VLOOKUP(B2897,属性中转表!A:G,7,FALSE)&gt;=50,VLOOKUP(A2897,英雄数据表!A:K,9,0),IF(VLOOKUP(B2897,属性中转表!A:G,7,FALSE)&gt;=25,VLOOKUP(A2897,英雄数据表!A:K,5,0),""))</f>
        <v>"atk":600,"hp":10000,"undpspro":200,"pvpdpspro":150,"pvpundpspro":150,"speed":10,"atkpro":100</v>
      </c>
      <c r="J2897" s="20" t="str">
        <f>IF(I2897="","",属性中转表!$I$1&amp;(IF(VLOOKUP(B2897,属性中转表!A:G,7,FALSE)=0,0,VLOOKUP(VLOOKUP(B2897,属性中转表!A:G,7,FALSE),属性中转表!$K$2:$P$21,4,0)))+IFERROR(VLOOKUP(A2897,英雄数据表!A:K,IF(武魂!B2897&gt;=50,10,IF(武魂!B2897&gt;=25,6)),0),0))</f>
        <v>,"dpspro":200</v>
      </c>
      <c r="K2897" s="32" t="str">
        <f t="shared" si="194"/>
        <v>"atk":600,"hp":10000,"undpspro":200,"pvpdpspro":150,"pvpundpspro":150,"speed":10,"atkpro":100,"dpspro":200</v>
      </c>
      <c r="L2897" s="20" t="str">
        <f>IF(B2897&gt;=50,VLOOKUP(A2897,英雄数据表!A:L,11,FALSE),IF(B2897&gt;=25,VLOOKUP(A2897,英雄数据表!A:L,7,0),""))</f>
        <v>"2403602004"</v>
      </c>
      <c r="M2897" s="20" t="str">
        <f>IFERROR(VLOOKUP(B2897,属性中转表!$K$2:$O$21,5,FALSE),"")</f>
        <v/>
      </c>
      <c r="N2897" s="20" t="str">
        <f>IF(B2897=25,VLOOKUP(A2897,英雄数据表!A:L,8,FALSE),IF(B2897=50,VLOOKUP(A2897,英雄数据表!A:L,12,0),""))</f>
        <v/>
      </c>
    </row>
    <row r="2898" spans="1:14" x14ac:dyDescent="0.3">
      <c r="A2898" s="20">
        <v>24036</v>
      </c>
      <c r="B2898" s="21">
        <f t="shared" si="195"/>
        <v>97</v>
      </c>
      <c r="C2898" s="21">
        <v>5</v>
      </c>
      <c r="D2898" s="21">
        <f>VLOOKUP(A2898,英雄数据表!A:D,4,0)</f>
        <v>2</v>
      </c>
      <c r="E2898" s="20" t="str">
        <f>VLOOKUP(A2898,英雄数据表!A:C,3,0)</f>
        <v>虚灵利爪</v>
      </c>
      <c r="F2898" s="20">
        <f t="shared" si="196"/>
        <v>24036</v>
      </c>
      <c r="G2898" s="20">
        <f t="shared" si="197"/>
        <v>24036</v>
      </c>
      <c r="H2898" s="21" t="str">
        <f>VLOOKUP(B2898,属性中转表!A:F,6,FALSE)</f>
        <v>"hp":437400,"atk":12150</v>
      </c>
      <c r="I2898" s="20" t="str">
        <f>IF(VLOOKUP(B2898,属性中转表!A:G,7,FALSE)=0,"",VLOOKUP(VLOOKUP(B2898,属性中转表!A:G,7,FALSE),属性中转表!$K$2:$P$21,6,0))&amp;IF(VLOOKUP(B2898,属性中转表!A:G,7,FALSE)&gt;=50,VLOOKUP(A2898,英雄数据表!A:K,9,0),IF(VLOOKUP(B2898,属性中转表!A:G,7,FALSE)&gt;=25,VLOOKUP(A2898,英雄数据表!A:K,5,0),""))</f>
        <v>"atk":600,"hp":10000,"undpspro":200,"pvpdpspro":150,"pvpundpspro":150,"speed":10,"atkpro":100</v>
      </c>
      <c r="J2898" s="20" t="str">
        <f>IF(I2898="","",属性中转表!$I$1&amp;(IF(VLOOKUP(B2898,属性中转表!A:G,7,FALSE)=0,0,VLOOKUP(VLOOKUP(B2898,属性中转表!A:G,7,FALSE),属性中转表!$K$2:$P$21,4,0)))+IFERROR(VLOOKUP(A2898,英雄数据表!A:K,IF(武魂!B2898&gt;=50,10,IF(武魂!B2898&gt;=25,6)),0),0))</f>
        <v>,"dpspro":200</v>
      </c>
      <c r="K2898" s="32" t="str">
        <f t="shared" si="194"/>
        <v>"atk":600,"hp":10000,"undpspro":200,"pvpdpspro":150,"pvpundpspro":150,"speed":10,"atkpro":100,"dpspro":200</v>
      </c>
      <c r="L2898" s="20" t="str">
        <f>IF(B2898&gt;=50,VLOOKUP(A2898,英雄数据表!A:L,11,FALSE),IF(B2898&gt;=25,VLOOKUP(A2898,英雄数据表!A:L,7,0),""))</f>
        <v>"2403602004"</v>
      </c>
      <c r="M2898" s="20" t="str">
        <f>IFERROR(VLOOKUP(B2898,属性中转表!$K$2:$O$21,5,FALSE),"")</f>
        <v/>
      </c>
      <c r="N2898" s="20" t="str">
        <f>IF(B2898=25,VLOOKUP(A2898,英雄数据表!A:L,8,FALSE),IF(B2898=50,VLOOKUP(A2898,英雄数据表!A:L,12,0),""))</f>
        <v/>
      </c>
    </row>
    <row r="2899" spans="1:14" x14ac:dyDescent="0.3">
      <c r="A2899" s="20">
        <v>24036</v>
      </c>
      <c r="B2899" s="21">
        <f t="shared" si="195"/>
        <v>98</v>
      </c>
      <c r="C2899" s="21">
        <v>5</v>
      </c>
      <c r="D2899" s="21">
        <f>VLOOKUP(A2899,英雄数据表!A:D,4,0)</f>
        <v>2</v>
      </c>
      <c r="E2899" s="20" t="str">
        <f>VLOOKUP(A2899,英雄数据表!A:C,3,0)</f>
        <v>虚灵利爪</v>
      </c>
      <c r="F2899" s="20">
        <f t="shared" si="196"/>
        <v>24036</v>
      </c>
      <c r="G2899" s="20">
        <f t="shared" si="197"/>
        <v>24036</v>
      </c>
      <c r="H2899" s="21" t="str">
        <f>VLOOKUP(B2899,属性中转表!A:F,6,FALSE)</f>
        <v>"hp":442800,"atk":12300</v>
      </c>
      <c r="I2899" s="20" t="str">
        <f>IF(VLOOKUP(B2899,属性中转表!A:G,7,FALSE)=0,"",VLOOKUP(VLOOKUP(B2899,属性中转表!A:G,7,FALSE),属性中转表!$K$2:$P$21,6,0))&amp;IF(VLOOKUP(B2899,属性中转表!A:G,7,FALSE)&gt;=50,VLOOKUP(A2899,英雄数据表!A:K,9,0),IF(VLOOKUP(B2899,属性中转表!A:G,7,FALSE)&gt;=25,VLOOKUP(A2899,英雄数据表!A:K,5,0),""))</f>
        <v>"atk":600,"hp":10000,"undpspro":200,"pvpdpspro":150,"pvpundpspro":150,"speed":10,"atkpro":100</v>
      </c>
      <c r="J2899" s="20" t="str">
        <f>IF(I2899="","",属性中转表!$I$1&amp;(IF(VLOOKUP(B2899,属性中转表!A:G,7,FALSE)=0,0,VLOOKUP(VLOOKUP(B2899,属性中转表!A:G,7,FALSE),属性中转表!$K$2:$P$21,4,0)))+IFERROR(VLOOKUP(A2899,英雄数据表!A:K,IF(武魂!B2899&gt;=50,10,IF(武魂!B2899&gt;=25,6)),0),0))</f>
        <v>,"dpspro":200</v>
      </c>
      <c r="K2899" s="32" t="str">
        <f t="shared" ref="K2899:K3062" si="198">I2899&amp;J2899</f>
        <v>"atk":600,"hp":10000,"undpspro":200,"pvpdpspro":150,"pvpundpspro":150,"speed":10,"atkpro":100,"dpspro":200</v>
      </c>
      <c r="L2899" s="20" t="str">
        <f>IF(B2899&gt;=50,VLOOKUP(A2899,英雄数据表!A:L,11,FALSE),IF(B2899&gt;=25,VLOOKUP(A2899,英雄数据表!A:L,7,0),""))</f>
        <v>"2403602004"</v>
      </c>
      <c r="M2899" s="20" t="str">
        <f>IFERROR(VLOOKUP(B2899,属性中转表!$K$2:$O$21,5,FALSE),"")</f>
        <v/>
      </c>
      <c r="N2899" s="20" t="str">
        <f>IF(B2899=25,VLOOKUP(A2899,英雄数据表!A:L,8,FALSE),IF(B2899=50,VLOOKUP(A2899,英雄数据表!A:L,12,0),""))</f>
        <v/>
      </c>
    </row>
    <row r="2900" spans="1:14" x14ac:dyDescent="0.3">
      <c r="A2900" s="20">
        <v>24036</v>
      </c>
      <c r="B2900" s="21">
        <f t="shared" si="195"/>
        <v>99</v>
      </c>
      <c r="C2900" s="21">
        <v>5</v>
      </c>
      <c r="D2900" s="21">
        <f>VLOOKUP(A2900,英雄数据表!A:D,4,0)</f>
        <v>2</v>
      </c>
      <c r="E2900" s="20" t="str">
        <f>VLOOKUP(A2900,英雄数据表!A:C,3,0)</f>
        <v>虚灵利爪</v>
      </c>
      <c r="F2900" s="20">
        <f t="shared" si="196"/>
        <v>24036</v>
      </c>
      <c r="G2900" s="20">
        <f t="shared" si="197"/>
        <v>24036</v>
      </c>
      <c r="H2900" s="21" t="str">
        <f>VLOOKUP(B2900,属性中转表!A:F,6,FALSE)</f>
        <v>"hp":448200,"atk":12450</v>
      </c>
      <c r="I2900" s="20" t="str">
        <f>IF(VLOOKUP(B2900,属性中转表!A:G,7,FALSE)=0,"",VLOOKUP(VLOOKUP(B2900,属性中转表!A:G,7,FALSE),属性中转表!$K$2:$P$21,6,0))&amp;IF(VLOOKUP(B2900,属性中转表!A:G,7,FALSE)&gt;=50,VLOOKUP(A2900,英雄数据表!A:K,9,0),IF(VLOOKUP(B2900,属性中转表!A:G,7,FALSE)&gt;=25,VLOOKUP(A2900,英雄数据表!A:K,5,0),""))</f>
        <v>"atk":600,"hp":10000,"undpspro":200,"pvpdpspro":150,"pvpundpspro":150,"speed":10,"atkpro":100</v>
      </c>
      <c r="J2900" s="20" t="str">
        <f>IF(I2900="","",属性中转表!$I$1&amp;(IF(VLOOKUP(B2900,属性中转表!A:G,7,FALSE)=0,0,VLOOKUP(VLOOKUP(B2900,属性中转表!A:G,7,FALSE),属性中转表!$K$2:$P$21,4,0)))+IFERROR(VLOOKUP(A2900,英雄数据表!A:K,IF(武魂!B2900&gt;=50,10,IF(武魂!B2900&gt;=25,6)),0),0))</f>
        <v>,"dpspro":200</v>
      </c>
      <c r="K2900" s="32" t="str">
        <f t="shared" si="198"/>
        <v>"atk":600,"hp":10000,"undpspro":200,"pvpdpspro":150,"pvpundpspro":150,"speed":10,"atkpro":100,"dpspro":200</v>
      </c>
      <c r="L2900" s="20" t="str">
        <f>IF(B2900&gt;=50,VLOOKUP(A2900,英雄数据表!A:L,11,FALSE),IF(B2900&gt;=25,VLOOKUP(A2900,英雄数据表!A:L,7,0),""))</f>
        <v>"2403602004"</v>
      </c>
      <c r="M2900" s="20" t="str">
        <f>IFERROR(VLOOKUP(B2900,属性中转表!$K$2:$O$21,5,FALSE),"")</f>
        <v/>
      </c>
      <c r="N2900" s="20" t="str">
        <f>IF(B2900=25,VLOOKUP(A2900,英雄数据表!A:L,8,FALSE),IF(B2900=50,VLOOKUP(A2900,英雄数据表!A:L,12,0),""))</f>
        <v/>
      </c>
    </row>
    <row r="2901" spans="1:14" x14ac:dyDescent="0.3">
      <c r="A2901" s="20">
        <v>24036</v>
      </c>
      <c r="B2901" s="21">
        <f t="shared" si="195"/>
        <v>100</v>
      </c>
      <c r="C2901" s="21">
        <v>5</v>
      </c>
      <c r="D2901" s="21">
        <f>VLOOKUP(A2901,英雄数据表!A:D,4,0)</f>
        <v>2</v>
      </c>
      <c r="E2901" s="20" t="str">
        <f>VLOOKUP(A2901,英雄数据表!A:C,3,0)</f>
        <v>虚灵利爪</v>
      </c>
      <c r="F2901" s="20">
        <f t="shared" si="196"/>
        <v>24036</v>
      </c>
      <c r="G2901" s="20">
        <f t="shared" si="197"/>
        <v>24036</v>
      </c>
      <c r="H2901" s="21" t="str">
        <f>VLOOKUP(B2901,属性中转表!A:F,6,FALSE)</f>
        <v>"hp":453600,"atk":12600</v>
      </c>
      <c r="I2901" s="20" t="str">
        <f>IF(VLOOKUP(B2901,属性中转表!A:G,7,FALSE)=0,"",VLOOKUP(VLOOKUP(B2901,属性中转表!A:G,7,FALSE),属性中转表!$K$2:$P$21,6,0))&amp;IF(VLOOKUP(B2901,属性中转表!A:G,7,FALSE)&gt;=50,VLOOKUP(A2901,英雄数据表!A:K,9,0),IF(VLOOKUP(B2901,属性中转表!A:G,7,FALSE)&gt;=25,VLOOKUP(A2901,英雄数据表!A:K,5,0),""))</f>
        <v>"atk":900,"hp":15000,"undpspro":200,"pvpdpspro":150,"pvpundpspro":150,"speed":20,"atkpro":100</v>
      </c>
      <c r="J2901" s="20" t="str">
        <f>IF(I2901="","",属性中转表!$I$1&amp;(IF(VLOOKUP(B2901,属性中转表!A:G,7,FALSE)=0,0,VLOOKUP(VLOOKUP(B2901,属性中转表!A:G,7,FALSE),属性中转表!$K$2:$P$21,4,0)))+IFERROR(VLOOKUP(A2901,英雄数据表!A:K,IF(武魂!B2901&gt;=50,10,IF(武魂!B2901&gt;=25,6)),0),0))</f>
        <v>,"dpspro":200</v>
      </c>
      <c r="K2901" s="32" t="str">
        <f t="shared" si="198"/>
        <v>"atk":900,"hp":15000,"undpspro":200,"pvpdpspro":150,"pvpundpspro":150,"speed":20,"atkpro":100,"dpspro":200</v>
      </c>
      <c r="L2901" s="20" t="str">
        <f>IF(B2901&gt;=50,VLOOKUP(A2901,英雄数据表!A:L,11,FALSE),IF(B2901&gt;=25,VLOOKUP(A2901,英雄数据表!A:L,7,0),""))</f>
        <v>"2403602004"</v>
      </c>
      <c r="M2901" s="20" t="str">
        <f>IFERROR(VLOOKUP(B2901,属性中转表!$K$2:$O$21,5,FALSE),"")</f>
        <v>"speed":10,"atk":300,"hp":5000</v>
      </c>
      <c r="N2901" s="20" t="str">
        <f>IF(B2901=25,VLOOKUP(A2901,英雄数据表!A:L,8,FALSE),IF(B2901=50,VLOOKUP(A2901,英雄数据表!A:L,12,0),""))</f>
        <v/>
      </c>
    </row>
    <row r="2902" spans="1:14" x14ac:dyDescent="0.3">
      <c r="A2902" s="20">
        <v>24046</v>
      </c>
      <c r="B2902" s="21">
        <v>1</v>
      </c>
      <c r="C2902" s="21">
        <v>5</v>
      </c>
      <c r="D2902" s="21">
        <f>VLOOKUP(A2902,英雄数据表!A:D,4,0)</f>
        <v>2</v>
      </c>
      <c r="E2902" s="20" t="str">
        <f>VLOOKUP(A2902,英雄数据表!A:C,3,0)</f>
        <v>能源斩刃</v>
      </c>
      <c r="F2902" s="20">
        <f t="shared" ref="F2902:F2965" si="199">A2902</f>
        <v>24046</v>
      </c>
      <c r="G2902" s="20">
        <f t="shared" ref="G2902:G2965" si="200">A2902</f>
        <v>24046</v>
      </c>
      <c r="H2902" s="21" t="str">
        <f>VLOOKUP(B2902,属性中转表!A:F,6,FALSE)</f>
        <v>"hp":5400,"atk":150</v>
      </c>
      <c r="I2902" s="20" t="str">
        <f>IF(VLOOKUP(B2902,属性中转表!A:G,7,FALSE)=0,"",VLOOKUP(VLOOKUP(B2902,属性中转表!A:G,7,FALSE),属性中转表!$K$2:$P$21,6,0))&amp;IF(VLOOKUP(B2902,属性中转表!A:G,7,FALSE)&gt;=50,VLOOKUP(A2902,英雄数据表!A:K,9,0),IF(VLOOKUP(B2902,属性中转表!A:G,7,FALSE)&gt;=25,VLOOKUP(A2902,英雄数据表!A:K,5,0),""))</f>
        <v/>
      </c>
      <c r="J2902" s="20" t="str">
        <f>IF(I2902="","",属性中转表!$I$1&amp;(IF(VLOOKUP(B2902,属性中转表!A:G,7,FALSE)=0,0,VLOOKUP(VLOOKUP(B2902,属性中转表!A:G,7,FALSE),属性中转表!$K$2:$P$21,4,0)))+IFERROR(VLOOKUP(A2902,英雄数据表!A:K,IF(武魂!B2902&gt;=50,10,IF(武魂!B2902&gt;=25,6)),0),0))</f>
        <v/>
      </c>
      <c r="K2902" s="32" t="str">
        <f t="shared" ref="K2902:K2965" si="201">I2902&amp;J2902</f>
        <v/>
      </c>
      <c r="L2902" s="20" t="str">
        <f>IF(B2902&gt;=50,VLOOKUP(A2902,英雄数据表!A:L,11,FALSE),IF(B2902&gt;=25,VLOOKUP(A2902,英雄数据表!A:L,7,0),""))</f>
        <v/>
      </c>
      <c r="M2902" s="20" t="str">
        <f>IFERROR(VLOOKUP(B2902,属性中转表!$K$2:$O$21,5,FALSE),"")</f>
        <v/>
      </c>
      <c r="N2902" s="20" t="str">
        <f>IF(B2902=25,VLOOKUP(A2902,英雄数据表!A:L,8,FALSE),IF(B2902=50,VLOOKUP(A2902,英雄数据表!A:L,12,0),""))</f>
        <v/>
      </c>
    </row>
    <row r="2903" spans="1:14" x14ac:dyDescent="0.3">
      <c r="A2903" s="20">
        <v>24046</v>
      </c>
      <c r="B2903" s="21">
        <v>2</v>
      </c>
      <c r="C2903" s="21">
        <v>5</v>
      </c>
      <c r="D2903" s="21">
        <f>VLOOKUP(A2903,英雄数据表!A:D,4,0)</f>
        <v>2</v>
      </c>
      <c r="E2903" s="20" t="str">
        <f>VLOOKUP(A2903,英雄数据表!A:C,3,0)</f>
        <v>能源斩刃</v>
      </c>
      <c r="F2903" s="20">
        <f t="shared" si="199"/>
        <v>24046</v>
      </c>
      <c r="G2903" s="20">
        <f t="shared" si="200"/>
        <v>24046</v>
      </c>
      <c r="H2903" s="21" t="str">
        <f>VLOOKUP(B2903,属性中转表!A:F,6,FALSE)</f>
        <v>"hp":7200,"atk":200</v>
      </c>
      <c r="I2903" s="20" t="str">
        <f>IF(VLOOKUP(B2903,属性中转表!A:G,7,FALSE)=0,"",VLOOKUP(VLOOKUP(B2903,属性中转表!A:G,7,FALSE),属性中转表!$K$2:$P$21,6,0))&amp;IF(VLOOKUP(B2903,属性中转表!A:G,7,FALSE)&gt;=50,VLOOKUP(A2903,英雄数据表!A:K,9,0),IF(VLOOKUP(B2903,属性中转表!A:G,7,FALSE)&gt;=25,VLOOKUP(A2903,英雄数据表!A:K,5,0),""))</f>
        <v/>
      </c>
      <c r="J2903" s="20" t="str">
        <f>IF(I2903="","",属性中转表!$I$1&amp;(IF(VLOOKUP(B2903,属性中转表!A:G,7,FALSE)=0,0,VLOOKUP(VLOOKUP(B2903,属性中转表!A:G,7,FALSE),属性中转表!$K$2:$P$21,4,0)))+IFERROR(VLOOKUP(A2903,英雄数据表!A:K,IF(武魂!B2903&gt;=50,10,IF(武魂!B2903&gt;=25,6)),0),0))</f>
        <v/>
      </c>
      <c r="K2903" s="32" t="str">
        <f t="shared" si="201"/>
        <v/>
      </c>
      <c r="L2903" s="20" t="str">
        <f>IF(B2903&gt;=50,VLOOKUP(A2903,英雄数据表!A:L,11,FALSE),IF(B2903&gt;=25,VLOOKUP(A2903,英雄数据表!A:L,7,0),""))</f>
        <v/>
      </c>
      <c r="M2903" s="20" t="str">
        <f>IFERROR(VLOOKUP(B2903,属性中转表!$K$2:$O$21,5,FALSE),"")</f>
        <v/>
      </c>
      <c r="N2903" s="20" t="str">
        <f>IF(B2903=25,VLOOKUP(A2903,英雄数据表!A:L,8,FALSE),IF(B2903=50,VLOOKUP(A2903,英雄数据表!A:L,12,0),""))</f>
        <v/>
      </c>
    </row>
    <row r="2904" spans="1:14" x14ac:dyDescent="0.3">
      <c r="A2904" s="20">
        <v>24046</v>
      </c>
      <c r="B2904" s="21">
        <v>3</v>
      </c>
      <c r="C2904" s="21">
        <v>5</v>
      </c>
      <c r="D2904" s="21">
        <f>VLOOKUP(A2904,英雄数据表!A:D,4,0)</f>
        <v>2</v>
      </c>
      <c r="E2904" s="20" t="str">
        <f>VLOOKUP(A2904,英雄数据表!A:C,3,0)</f>
        <v>能源斩刃</v>
      </c>
      <c r="F2904" s="20">
        <f t="shared" si="199"/>
        <v>24046</v>
      </c>
      <c r="G2904" s="20">
        <f t="shared" si="200"/>
        <v>24046</v>
      </c>
      <c r="H2904" s="21" t="str">
        <f>VLOOKUP(B2904,属性中转表!A:F,6,FALSE)</f>
        <v>"hp":9000,"atk":250</v>
      </c>
      <c r="I2904" s="20" t="str">
        <f>IF(VLOOKUP(B2904,属性中转表!A:G,7,FALSE)=0,"",VLOOKUP(VLOOKUP(B2904,属性中转表!A:G,7,FALSE),属性中转表!$K$2:$P$21,6,0))&amp;IF(VLOOKUP(B2904,属性中转表!A:G,7,FALSE)&gt;=50,VLOOKUP(A2904,英雄数据表!A:K,9,0),IF(VLOOKUP(B2904,属性中转表!A:G,7,FALSE)&gt;=25,VLOOKUP(A2904,英雄数据表!A:K,5,0),""))</f>
        <v/>
      </c>
      <c r="J2904" s="20" t="str">
        <f>IF(I2904="","",属性中转表!$I$1&amp;(IF(VLOOKUP(B2904,属性中转表!A:G,7,FALSE)=0,0,VLOOKUP(VLOOKUP(B2904,属性中转表!A:G,7,FALSE),属性中转表!$K$2:$P$21,4,0)))+IFERROR(VLOOKUP(A2904,英雄数据表!A:K,IF(武魂!B2904&gt;=50,10,IF(武魂!B2904&gt;=25,6)),0),0))</f>
        <v/>
      </c>
      <c r="K2904" s="32" t="str">
        <f t="shared" si="201"/>
        <v/>
      </c>
      <c r="L2904" s="20" t="str">
        <f>IF(B2904&gt;=50,VLOOKUP(A2904,英雄数据表!A:L,11,FALSE),IF(B2904&gt;=25,VLOOKUP(A2904,英雄数据表!A:L,7,0),""))</f>
        <v/>
      </c>
      <c r="M2904" s="20" t="str">
        <f>IFERROR(VLOOKUP(B2904,属性中转表!$K$2:$O$21,5,FALSE),"")</f>
        <v/>
      </c>
      <c r="N2904" s="20" t="str">
        <f>IF(B2904=25,VLOOKUP(A2904,英雄数据表!A:L,8,FALSE),IF(B2904=50,VLOOKUP(A2904,英雄数据表!A:L,12,0),""))</f>
        <v/>
      </c>
    </row>
    <row r="2905" spans="1:14" x14ac:dyDescent="0.3">
      <c r="A2905" s="20">
        <v>24046</v>
      </c>
      <c r="B2905" s="21">
        <v>4</v>
      </c>
      <c r="C2905" s="21">
        <v>5</v>
      </c>
      <c r="D2905" s="21">
        <f>VLOOKUP(A2905,英雄数据表!A:D,4,0)</f>
        <v>2</v>
      </c>
      <c r="E2905" s="20" t="str">
        <f>VLOOKUP(A2905,英雄数据表!A:C,3,0)</f>
        <v>能源斩刃</v>
      </c>
      <c r="F2905" s="20">
        <f t="shared" si="199"/>
        <v>24046</v>
      </c>
      <c r="G2905" s="20">
        <f t="shared" si="200"/>
        <v>24046</v>
      </c>
      <c r="H2905" s="21" t="str">
        <f>VLOOKUP(B2905,属性中转表!A:F,6,FALSE)</f>
        <v>"hp":10800,"atk":300</v>
      </c>
      <c r="I2905" s="20" t="str">
        <f>IF(VLOOKUP(B2905,属性中转表!A:G,7,FALSE)=0,"",VLOOKUP(VLOOKUP(B2905,属性中转表!A:G,7,FALSE),属性中转表!$K$2:$P$21,6,0))&amp;IF(VLOOKUP(B2905,属性中转表!A:G,7,FALSE)&gt;=50,VLOOKUP(A2905,英雄数据表!A:K,9,0),IF(VLOOKUP(B2905,属性中转表!A:G,7,FALSE)&gt;=25,VLOOKUP(A2905,英雄数据表!A:K,5,0),""))</f>
        <v/>
      </c>
      <c r="J2905" s="20" t="str">
        <f>IF(I2905="","",属性中转表!$I$1&amp;(IF(VLOOKUP(B2905,属性中转表!A:G,7,FALSE)=0,0,VLOOKUP(VLOOKUP(B2905,属性中转表!A:G,7,FALSE),属性中转表!$K$2:$P$21,4,0)))+IFERROR(VLOOKUP(A2905,英雄数据表!A:K,IF(武魂!B2905&gt;=50,10,IF(武魂!B2905&gt;=25,6)),0),0))</f>
        <v/>
      </c>
      <c r="K2905" s="32" t="str">
        <f t="shared" si="201"/>
        <v/>
      </c>
      <c r="L2905" s="20" t="str">
        <f>IF(B2905&gt;=50,VLOOKUP(A2905,英雄数据表!A:L,11,FALSE),IF(B2905&gt;=25,VLOOKUP(A2905,英雄数据表!A:L,7,0),""))</f>
        <v/>
      </c>
      <c r="M2905" s="20" t="str">
        <f>IFERROR(VLOOKUP(B2905,属性中转表!$K$2:$O$21,5,FALSE),"")</f>
        <v/>
      </c>
      <c r="N2905" s="20" t="str">
        <f>IF(B2905=25,VLOOKUP(A2905,英雄数据表!A:L,8,FALSE),IF(B2905=50,VLOOKUP(A2905,英雄数据表!A:L,12,0),""))</f>
        <v/>
      </c>
    </row>
    <row r="2906" spans="1:14" x14ac:dyDescent="0.3">
      <c r="A2906" s="20">
        <v>24046</v>
      </c>
      <c r="B2906" s="21">
        <v>5</v>
      </c>
      <c r="C2906" s="21">
        <v>5</v>
      </c>
      <c r="D2906" s="21">
        <f>VLOOKUP(A2906,英雄数据表!A:D,4,0)</f>
        <v>2</v>
      </c>
      <c r="E2906" s="20" t="str">
        <f>VLOOKUP(A2906,英雄数据表!A:C,3,0)</f>
        <v>能源斩刃</v>
      </c>
      <c r="F2906" s="20">
        <f t="shared" si="199"/>
        <v>24046</v>
      </c>
      <c r="G2906" s="20">
        <f t="shared" si="200"/>
        <v>24046</v>
      </c>
      <c r="H2906" s="21" t="str">
        <f>VLOOKUP(B2906,属性中转表!A:F,6,FALSE)</f>
        <v>"hp":12600,"atk":350</v>
      </c>
      <c r="I2906" s="20" t="str">
        <f>IF(VLOOKUP(B2906,属性中转表!A:G,7,FALSE)=0,"",VLOOKUP(VLOOKUP(B2906,属性中转表!A:G,7,FALSE),属性中转表!$K$2:$P$21,6,0))&amp;IF(VLOOKUP(B2906,属性中转表!A:G,7,FALSE)&gt;=50,VLOOKUP(A2906,英雄数据表!A:K,9,0),IF(VLOOKUP(B2906,属性中转表!A:G,7,FALSE)&gt;=25,VLOOKUP(A2906,英雄数据表!A:K,5,0),""))</f>
        <v>"atk":300</v>
      </c>
      <c r="J2906" s="20" t="str">
        <f>IF(I2906="","",属性中转表!$I$1&amp;(IF(VLOOKUP(B2906,属性中转表!A:G,7,FALSE)=0,0,VLOOKUP(VLOOKUP(B2906,属性中转表!A:G,7,FALSE),属性中转表!$K$2:$P$21,4,0)))+IFERROR(VLOOKUP(A2906,英雄数据表!A:K,IF(武魂!B2906&gt;=50,10,IF(武魂!B2906&gt;=25,6)),0),0))</f>
        <v>,"dpspro":0</v>
      </c>
      <c r="K2906" s="32" t="str">
        <f t="shared" si="201"/>
        <v>"atk":300,"dpspro":0</v>
      </c>
      <c r="L2906" s="20" t="str">
        <f>IF(B2906&gt;=50,VLOOKUP(A2906,英雄数据表!A:L,11,FALSE),IF(B2906&gt;=25,VLOOKUP(A2906,英雄数据表!A:L,7,0),""))</f>
        <v/>
      </c>
      <c r="M2906" s="20" t="str">
        <f>IFERROR(VLOOKUP(B2906,属性中转表!$K$2:$O$21,5,FALSE),"")</f>
        <v>"atk":300</v>
      </c>
      <c r="N2906" s="20" t="str">
        <f>IF(B2906=25,VLOOKUP(A2906,英雄数据表!A:L,8,FALSE),IF(B2906=50,VLOOKUP(A2906,英雄数据表!A:L,12,0),""))</f>
        <v/>
      </c>
    </row>
    <row r="2907" spans="1:14" x14ac:dyDescent="0.3">
      <c r="A2907" s="20">
        <v>24046</v>
      </c>
      <c r="B2907" s="21">
        <v>6</v>
      </c>
      <c r="C2907" s="21">
        <v>5</v>
      </c>
      <c r="D2907" s="21">
        <f>VLOOKUP(A2907,英雄数据表!A:D,4,0)</f>
        <v>2</v>
      </c>
      <c r="E2907" s="20" t="str">
        <f>VLOOKUP(A2907,英雄数据表!A:C,3,0)</f>
        <v>能源斩刃</v>
      </c>
      <c r="F2907" s="20">
        <f t="shared" si="199"/>
        <v>24046</v>
      </c>
      <c r="G2907" s="20">
        <f t="shared" si="200"/>
        <v>24046</v>
      </c>
      <c r="H2907" s="21" t="str">
        <f>VLOOKUP(B2907,属性中转表!A:F,6,FALSE)</f>
        <v>"hp":14400,"atk":400</v>
      </c>
      <c r="I2907" s="20" t="str">
        <f>IF(VLOOKUP(B2907,属性中转表!A:G,7,FALSE)=0,"",VLOOKUP(VLOOKUP(B2907,属性中转表!A:G,7,FALSE),属性中转表!$K$2:$P$21,6,0))&amp;IF(VLOOKUP(B2907,属性中转表!A:G,7,FALSE)&gt;=50,VLOOKUP(A2907,英雄数据表!A:K,9,0),IF(VLOOKUP(B2907,属性中转表!A:G,7,FALSE)&gt;=25,VLOOKUP(A2907,英雄数据表!A:K,5,0),""))</f>
        <v>"atk":300</v>
      </c>
      <c r="J2907" s="20" t="str">
        <f>IF(I2907="","",属性中转表!$I$1&amp;(IF(VLOOKUP(B2907,属性中转表!A:G,7,FALSE)=0,0,VLOOKUP(VLOOKUP(B2907,属性中转表!A:G,7,FALSE),属性中转表!$K$2:$P$21,4,0)))+IFERROR(VLOOKUP(A2907,英雄数据表!A:K,IF(武魂!B2907&gt;=50,10,IF(武魂!B2907&gt;=25,6)),0),0))</f>
        <v>,"dpspro":0</v>
      </c>
      <c r="K2907" s="32" t="str">
        <f t="shared" si="201"/>
        <v>"atk":300,"dpspro":0</v>
      </c>
      <c r="L2907" s="20" t="str">
        <f>IF(B2907&gt;=50,VLOOKUP(A2907,英雄数据表!A:L,11,FALSE),IF(B2907&gt;=25,VLOOKUP(A2907,英雄数据表!A:L,7,0),""))</f>
        <v/>
      </c>
      <c r="M2907" s="20" t="str">
        <f>IFERROR(VLOOKUP(B2907,属性中转表!$K$2:$O$21,5,FALSE),"")</f>
        <v/>
      </c>
      <c r="N2907" s="20" t="str">
        <f>IF(B2907=25,VLOOKUP(A2907,英雄数据表!A:L,8,FALSE),IF(B2907=50,VLOOKUP(A2907,英雄数据表!A:L,12,0),""))</f>
        <v/>
      </c>
    </row>
    <row r="2908" spans="1:14" x14ac:dyDescent="0.3">
      <c r="A2908" s="20">
        <v>24046</v>
      </c>
      <c r="B2908" s="21">
        <v>7</v>
      </c>
      <c r="C2908" s="21">
        <v>5</v>
      </c>
      <c r="D2908" s="21">
        <f>VLOOKUP(A2908,英雄数据表!A:D,4,0)</f>
        <v>2</v>
      </c>
      <c r="E2908" s="20" t="str">
        <f>VLOOKUP(A2908,英雄数据表!A:C,3,0)</f>
        <v>能源斩刃</v>
      </c>
      <c r="F2908" s="20">
        <f t="shared" si="199"/>
        <v>24046</v>
      </c>
      <c r="G2908" s="20">
        <f t="shared" si="200"/>
        <v>24046</v>
      </c>
      <c r="H2908" s="21" t="str">
        <f>VLOOKUP(B2908,属性中转表!A:F,6,FALSE)</f>
        <v>"hp":16200,"atk":450</v>
      </c>
      <c r="I2908" s="20" t="str">
        <f>IF(VLOOKUP(B2908,属性中转表!A:G,7,FALSE)=0,"",VLOOKUP(VLOOKUP(B2908,属性中转表!A:G,7,FALSE),属性中转表!$K$2:$P$21,6,0))&amp;IF(VLOOKUP(B2908,属性中转表!A:G,7,FALSE)&gt;=50,VLOOKUP(A2908,英雄数据表!A:K,9,0),IF(VLOOKUP(B2908,属性中转表!A:G,7,FALSE)&gt;=25,VLOOKUP(A2908,英雄数据表!A:K,5,0),""))</f>
        <v>"atk":300</v>
      </c>
      <c r="J2908" s="20" t="str">
        <f>IF(I2908="","",属性中转表!$I$1&amp;(IF(VLOOKUP(B2908,属性中转表!A:G,7,FALSE)=0,0,VLOOKUP(VLOOKUP(B2908,属性中转表!A:G,7,FALSE),属性中转表!$K$2:$P$21,4,0)))+IFERROR(VLOOKUP(A2908,英雄数据表!A:K,IF(武魂!B2908&gt;=50,10,IF(武魂!B2908&gt;=25,6)),0),0))</f>
        <v>,"dpspro":0</v>
      </c>
      <c r="K2908" s="32" t="str">
        <f t="shared" si="201"/>
        <v>"atk":300,"dpspro":0</v>
      </c>
      <c r="L2908" s="20" t="str">
        <f>IF(B2908&gt;=50,VLOOKUP(A2908,英雄数据表!A:L,11,FALSE),IF(B2908&gt;=25,VLOOKUP(A2908,英雄数据表!A:L,7,0),""))</f>
        <v/>
      </c>
      <c r="M2908" s="20" t="str">
        <f>IFERROR(VLOOKUP(B2908,属性中转表!$K$2:$O$21,5,FALSE),"")</f>
        <v/>
      </c>
      <c r="N2908" s="20" t="str">
        <f>IF(B2908=25,VLOOKUP(A2908,英雄数据表!A:L,8,FALSE),IF(B2908=50,VLOOKUP(A2908,英雄数据表!A:L,12,0),""))</f>
        <v/>
      </c>
    </row>
    <row r="2909" spans="1:14" x14ac:dyDescent="0.3">
      <c r="A2909" s="20">
        <v>24046</v>
      </c>
      <c r="B2909" s="21">
        <v>8</v>
      </c>
      <c r="C2909" s="21">
        <v>5</v>
      </c>
      <c r="D2909" s="21">
        <f>VLOOKUP(A2909,英雄数据表!A:D,4,0)</f>
        <v>2</v>
      </c>
      <c r="E2909" s="20" t="str">
        <f>VLOOKUP(A2909,英雄数据表!A:C,3,0)</f>
        <v>能源斩刃</v>
      </c>
      <c r="F2909" s="20">
        <f t="shared" si="199"/>
        <v>24046</v>
      </c>
      <c r="G2909" s="20">
        <f t="shared" si="200"/>
        <v>24046</v>
      </c>
      <c r="H2909" s="21" t="str">
        <f>VLOOKUP(B2909,属性中转表!A:F,6,FALSE)</f>
        <v>"hp":18000,"atk":500</v>
      </c>
      <c r="I2909" s="20" t="str">
        <f>IF(VLOOKUP(B2909,属性中转表!A:G,7,FALSE)=0,"",VLOOKUP(VLOOKUP(B2909,属性中转表!A:G,7,FALSE),属性中转表!$K$2:$P$21,6,0))&amp;IF(VLOOKUP(B2909,属性中转表!A:G,7,FALSE)&gt;=50,VLOOKUP(A2909,英雄数据表!A:K,9,0),IF(VLOOKUP(B2909,属性中转表!A:G,7,FALSE)&gt;=25,VLOOKUP(A2909,英雄数据表!A:K,5,0),""))</f>
        <v>"atk":300</v>
      </c>
      <c r="J2909" s="20" t="str">
        <f>IF(I2909="","",属性中转表!$I$1&amp;(IF(VLOOKUP(B2909,属性中转表!A:G,7,FALSE)=0,0,VLOOKUP(VLOOKUP(B2909,属性中转表!A:G,7,FALSE),属性中转表!$K$2:$P$21,4,0)))+IFERROR(VLOOKUP(A2909,英雄数据表!A:K,IF(武魂!B2909&gt;=50,10,IF(武魂!B2909&gt;=25,6)),0),0))</f>
        <v>,"dpspro":0</v>
      </c>
      <c r="K2909" s="32" t="str">
        <f t="shared" si="201"/>
        <v>"atk":300,"dpspro":0</v>
      </c>
      <c r="L2909" s="20" t="str">
        <f>IF(B2909&gt;=50,VLOOKUP(A2909,英雄数据表!A:L,11,FALSE),IF(B2909&gt;=25,VLOOKUP(A2909,英雄数据表!A:L,7,0),""))</f>
        <v/>
      </c>
      <c r="M2909" s="20" t="str">
        <f>IFERROR(VLOOKUP(B2909,属性中转表!$K$2:$O$21,5,FALSE),"")</f>
        <v/>
      </c>
      <c r="N2909" s="20" t="str">
        <f>IF(B2909=25,VLOOKUP(A2909,英雄数据表!A:L,8,FALSE),IF(B2909=50,VLOOKUP(A2909,英雄数据表!A:L,12,0),""))</f>
        <v/>
      </c>
    </row>
    <row r="2910" spans="1:14" x14ac:dyDescent="0.3">
      <c r="A2910" s="20">
        <v>24046</v>
      </c>
      <c r="B2910" s="21">
        <v>9</v>
      </c>
      <c r="C2910" s="21">
        <v>5</v>
      </c>
      <c r="D2910" s="21">
        <f>VLOOKUP(A2910,英雄数据表!A:D,4,0)</f>
        <v>2</v>
      </c>
      <c r="E2910" s="20" t="str">
        <f>VLOOKUP(A2910,英雄数据表!A:C,3,0)</f>
        <v>能源斩刃</v>
      </c>
      <c r="F2910" s="20">
        <f t="shared" si="199"/>
        <v>24046</v>
      </c>
      <c r="G2910" s="20">
        <f t="shared" si="200"/>
        <v>24046</v>
      </c>
      <c r="H2910" s="21" t="str">
        <f>VLOOKUP(B2910,属性中转表!A:F,6,FALSE)</f>
        <v>"hp":19800,"atk":550</v>
      </c>
      <c r="I2910" s="20" t="str">
        <f>IF(VLOOKUP(B2910,属性中转表!A:G,7,FALSE)=0,"",VLOOKUP(VLOOKUP(B2910,属性中转表!A:G,7,FALSE),属性中转表!$K$2:$P$21,6,0))&amp;IF(VLOOKUP(B2910,属性中转表!A:G,7,FALSE)&gt;=50,VLOOKUP(A2910,英雄数据表!A:K,9,0),IF(VLOOKUP(B2910,属性中转表!A:G,7,FALSE)&gt;=25,VLOOKUP(A2910,英雄数据表!A:K,5,0),""))</f>
        <v>"atk":300</v>
      </c>
      <c r="J2910" s="20" t="str">
        <f>IF(I2910="","",属性中转表!$I$1&amp;(IF(VLOOKUP(B2910,属性中转表!A:G,7,FALSE)=0,0,VLOOKUP(VLOOKUP(B2910,属性中转表!A:G,7,FALSE),属性中转表!$K$2:$P$21,4,0)))+IFERROR(VLOOKUP(A2910,英雄数据表!A:K,IF(武魂!B2910&gt;=50,10,IF(武魂!B2910&gt;=25,6)),0),0))</f>
        <v>,"dpspro":0</v>
      </c>
      <c r="K2910" s="32" t="str">
        <f t="shared" si="201"/>
        <v>"atk":300,"dpspro":0</v>
      </c>
      <c r="L2910" s="20" t="str">
        <f>IF(B2910&gt;=50,VLOOKUP(A2910,英雄数据表!A:L,11,FALSE),IF(B2910&gt;=25,VLOOKUP(A2910,英雄数据表!A:L,7,0),""))</f>
        <v/>
      </c>
      <c r="M2910" s="20" t="str">
        <f>IFERROR(VLOOKUP(B2910,属性中转表!$K$2:$O$21,5,FALSE),"")</f>
        <v/>
      </c>
      <c r="N2910" s="20" t="str">
        <f>IF(B2910=25,VLOOKUP(A2910,英雄数据表!A:L,8,FALSE),IF(B2910=50,VLOOKUP(A2910,英雄数据表!A:L,12,0),""))</f>
        <v/>
      </c>
    </row>
    <row r="2911" spans="1:14" x14ac:dyDescent="0.3">
      <c r="A2911" s="20">
        <v>24046</v>
      </c>
      <c r="B2911" s="21">
        <v>10</v>
      </c>
      <c r="C2911" s="21">
        <v>5</v>
      </c>
      <c r="D2911" s="21">
        <f>VLOOKUP(A2911,英雄数据表!A:D,4,0)</f>
        <v>2</v>
      </c>
      <c r="E2911" s="20" t="str">
        <f>VLOOKUP(A2911,英雄数据表!A:C,3,0)</f>
        <v>能源斩刃</v>
      </c>
      <c r="F2911" s="20">
        <f t="shared" si="199"/>
        <v>24046</v>
      </c>
      <c r="G2911" s="20">
        <f t="shared" si="200"/>
        <v>24046</v>
      </c>
      <c r="H2911" s="21" t="str">
        <f>VLOOKUP(B2911,属性中转表!A:F,6,FALSE)</f>
        <v>"hp":21600,"atk":600</v>
      </c>
      <c r="I2911" s="20" t="str">
        <f>IF(VLOOKUP(B2911,属性中转表!A:G,7,FALSE)=0,"",VLOOKUP(VLOOKUP(B2911,属性中转表!A:G,7,FALSE),属性中转表!$K$2:$P$21,6,0))&amp;IF(VLOOKUP(B2911,属性中转表!A:G,7,FALSE)&gt;=50,VLOOKUP(A2911,英雄数据表!A:K,9,0),IF(VLOOKUP(B2911,属性中转表!A:G,7,FALSE)&gt;=25,VLOOKUP(A2911,英雄数据表!A:K,5,0),""))</f>
        <v>"atk":300,"hp":5000</v>
      </c>
      <c r="J2911" s="20" t="str">
        <f>IF(I2911="","",属性中转表!$I$1&amp;(IF(VLOOKUP(B2911,属性中转表!A:G,7,FALSE)=0,0,VLOOKUP(VLOOKUP(B2911,属性中转表!A:G,7,FALSE),属性中转表!$K$2:$P$21,4,0)))+IFERROR(VLOOKUP(A2911,英雄数据表!A:K,IF(武魂!B2911&gt;=50,10,IF(武魂!B2911&gt;=25,6)),0),0))</f>
        <v>,"dpspro":0</v>
      </c>
      <c r="K2911" s="32" t="str">
        <f t="shared" si="201"/>
        <v>"atk":300,"hp":5000,"dpspro":0</v>
      </c>
      <c r="L2911" s="20" t="str">
        <f>IF(B2911&gt;=50,VLOOKUP(A2911,英雄数据表!A:L,11,FALSE),IF(B2911&gt;=25,VLOOKUP(A2911,英雄数据表!A:L,7,0),""))</f>
        <v/>
      </c>
      <c r="M2911" s="20" t="str">
        <f>IFERROR(VLOOKUP(B2911,属性中转表!$K$2:$O$21,5,FALSE),"")</f>
        <v>"hp":5000</v>
      </c>
      <c r="N2911" s="20" t="str">
        <f>IF(B2911=25,VLOOKUP(A2911,英雄数据表!A:L,8,FALSE),IF(B2911=50,VLOOKUP(A2911,英雄数据表!A:L,12,0),""))</f>
        <v/>
      </c>
    </row>
    <row r="2912" spans="1:14" x14ac:dyDescent="0.3">
      <c r="A2912" s="20">
        <v>24046</v>
      </c>
      <c r="B2912" s="21">
        <v>11</v>
      </c>
      <c r="C2912" s="21">
        <v>5</v>
      </c>
      <c r="D2912" s="21">
        <f>VLOOKUP(A2912,英雄数据表!A:D,4,0)</f>
        <v>2</v>
      </c>
      <c r="E2912" s="20" t="str">
        <f>VLOOKUP(A2912,英雄数据表!A:C,3,0)</f>
        <v>能源斩刃</v>
      </c>
      <c r="F2912" s="20">
        <f t="shared" si="199"/>
        <v>24046</v>
      </c>
      <c r="G2912" s="20">
        <f t="shared" si="200"/>
        <v>24046</v>
      </c>
      <c r="H2912" s="21" t="str">
        <f>VLOOKUP(B2912,属性中转表!A:F,6,FALSE)</f>
        <v>"hp":24300,"atk":675</v>
      </c>
      <c r="I2912" s="20" t="str">
        <f>IF(VLOOKUP(B2912,属性中转表!A:G,7,FALSE)=0,"",VLOOKUP(VLOOKUP(B2912,属性中转表!A:G,7,FALSE),属性中转表!$K$2:$P$21,6,0))&amp;IF(VLOOKUP(B2912,属性中转表!A:G,7,FALSE)&gt;=50,VLOOKUP(A2912,英雄数据表!A:K,9,0),IF(VLOOKUP(B2912,属性中转表!A:G,7,FALSE)&gt;=25,VLOOKUP(A2912,英雄数据表!A:K,5,0),""))</f>
        <v>"atk":300,"hp":5000</v>
      </c>
      <c r="J2912" s="20" t="str">
        <f>IF(I2912="","",属性中转表!$I$1&amp;(IF(VLOOKUP(B2912,属性中转表!A:G,7,FALSE)=0,0,VLOOKUP(VLOOKUP(B2912,属性中转表!A:G,7,FALSE),属性中转表!$K$2:$P$21,4,0)))+IFERROR(VLOOKUP(A2912,英雄数据表!A:K,IF(武魂!B2912&gt;=50,10,IF(武魂!B2912&gt;=25,6)),0),0))</f>
        <v>,"dpspro":0</v>
      </c>
      <c r="K2912" s="32" t="str">
        <f t="shared" si="201"/>
        <v>"atk":300,"hp":5000,"dpspro":0</v>
      </c>
      <c r="L2912" s="20" t="str">
        <f>IF(B2912&gt;=50,VLOOKUP(A2912,英雄数据表!A:L,11,FALSE),IF(B2912&gt;=25,VLOOKUP(A2912,英雄数据表!A:L,7,0),""))</f>
        <v/>
      </c>
      <c r="M2912" s="20" t="str">
        <f>IFERROR(VLOOKUP(B2912,属性中转表!$K$2:$O$21,5,FALSE),"")</f>
        <v/>
      </c>
      <c r="N2912" s="20" t="str">
        <f>IF(B2912=25,VLOOKUP(A2912,英雄数据表!A:L,8,FALSE),IF(B2912=50,VLOOKUP(A2912,英雄数据表!A:L,12,0),""))</f>
        <v/>
      </c>
    </row>
    <row r="2913" spans="1:14" x14ac:dyDescent="0.3">
      <c r="A2913" s="20">
        <v>24046</v>
      </c>
      <c r="B2913" s="21">
        <v>12</v>
      </c>
      <c r="C2913" s="21">
        <v>5</v>
      </c>
      <c r="D2913" s="21">
        <f>VLOOKUP(A2913,英雄数据表!A:D,4,0)</f>
        <v>2</v>
      </c>
      <c r="E2913" s="20" t="str">
        <f>VLOOKUP(A2913,英雄数据表!A:C,3,0)</f>
        <v>能源斩刃</v>
      </c>
      <c r="F2913" s="20">
        <f t="shared" si="199"/>
        <v>24046</v>
      </c>
      <c r="G2913" s="20">
        <f t="shared" si="200"/>
        <v>24046</v>
      </c>
      <c r="H2913" s="21" t="str">
        <f>VLOOKUP(B2913,属性中转表!A:F,6,FALSE)</f>
        <v>"hp":27000,"atk":750</v>
      </c>
      <c r="I2913" s="20" t="str">
        <f>IF(VLOOKUP(B2913,属性中转表!A:G,7,FALSE)=0,"",VLOOKUP(VLOOKUP(B2913,属性中转表!A:G,7,FALSE),属性中转表!$K$2:$P$21,6,0))&amp;IF(VLOOKUP(B2913,属性中转表!A:G,7,FALSE)&gt;=50,VLOOKUP(A2913,英雄数据表!A:K,9,0),IF(VLOOKUP(B2913,属性中转表!A:G,7,FALSE)&gt;=25,VLOOKUP(A2913,英雄数据表!A:K,5,0),""))</f>
        <v>"atk":300,"hp":5000</v>
      </c>
      <c r="J2913" s="20" t="str">
        <f>IF(I2913="","",属性中转表!$I$1&amp;(IF(VLOOKUP(B2913,属性中转表!A:G,7,FALSE)=0,0,VLOOKUP(VLOOKUP(B2913,属性中转表!A:G,7,FALSE),属性中转表!$K$2:$P$21,4,0)))+IFERROR(VLOOKUP(A2913,英雄数据表!A:K,IF(武魂!B2913&gt;=50,10,IF(武魂!B2913&gt;=25,6)),0),0))</f>
        <v>,"dpspro":0</v>
      </c>
      <c r="K2913" s="32" t="str">
        <f t="shared" si="201"/>
        <v>"atk":300,"hp":5000,"dpspro":0</v>
      </c>
      <c r="L2913" s="20" t="str">
        <f>IF(B2913&gt;=50,VLOOKUP(A2913,英雄数据表!A:L,11,FALSE),IF(B2913&gt;=25,VLOOKUP(A2913,英雄数据表!A:L,7,0),""))</f>
        <v/>
      </c>
      <c r="M2913" s="20" t="str">
        <f>IFERROR(VLOOKUP(B2913,属性中转表!$K$2:$O$21,5,FALSE),"")</f>
        <v/>
      </c>
      <c r="N2913" s="20" t="str">
        <f>IF(B2913=25,VLOOKUP(A2913,英雄数据表!A:L,8,FALSE),IF(B2913=50,VLOOKUP(A2913,英雄数据表!A:L,12,0),""))</f>
        <v/>
      </c>
    </row>
    <row r="2914" spans="1:14" x14ac:dyDescent="0.3">
      <c r="A2914" s="20">
        <v>24046</v>
      </c>
      <c r="B2914" s="21">
        <v>13</v>
      </c>
      <c r="C2914" s="21">
        <v>5</v>
      </c>
      <c r="D2914" s="21">
        <f>VLOOKUP(A2914,英雄数据表!A:D,4,0)</f>
        <v>2</v>
      </c>
      <c r="E2914" s="20" t="str">
        <f>VLOOKUP(A2914,英雄数据表!A:C,3,0)</f>
        <v>能源斩刃</v>
      </c>
      <c r="F2914" s="20">
        <f t="shared" si="199"/>
        <v>24046</v>
      </c>
      <c r="G2914" s="20">
        <f t="shared" si="200"/>
        <v>24046</v>
      </c>
      <c r="H2914" s="21" t="str">
        <f>VLOOKUP(B2914,属性中转表!A:F,6,FALSE)</f>
        <v>"hp":29700,"atk":825</v>
      </c>
      <c r="I2914" s="20" t="str">
        <f>IF(VLOOKUP(B2914,属性中转表!A:G,7,FALSE)=0,"",VLOOKUP(VLOOKUP(B2914,属性中转表!A:G,7,FALSE),属性中转表!$K$2:$P$21,6,0))&amp;IF(VLOOKUP(B2914,属性中转表!A:G,7,FALSE)&gt;=50,VLOOKUP(A2914,英雄数据表!A:K,9,0),IF(VLOOKUP(B2914,属性中转表!A:G,7,FALSE)&gt;=25,VLOOKUP(A2914,英雄数据表!A:K,5,0),""))</f>
        <v>"atk":300,"hp":5000</v>
      </c>
      <c r="J2914" s="20" t="str">
        <f>IF(I2914="","",属性中转表!$I$1&amp;(IF(VLOOKUP(B2914,属性中转表!A:G,7,FALSE)=0,0,VLOOKUP(VLOOKUP(B2914,属性中转表!A:G,7,FALSE),属性中转表!$K$2:$P$21,4,0)))+IFERROR(VLOOKUP(A2914,英雄数据表!A:K,IF(武魂!B2914&gt;=50,10,IF(武魂!B2914&gt;=25,6)),0),0))</f>
        <v>,"dpspro":0</v>
      </c>
      <c r="K2914" s="32" t="str">
        <f t="shared" si="201"/>
        <v>"atk":300,"hp":5000,"dpspro":0</v>
      </c>
      <c r="L2914" s="20" t="str">
        <f>IF(B2914&gt;=50,VLOOKUP(A2914,英雄数据表!A:L,11,FALSE),IF(B2914&gt;=25,VLOOKUP(A2914,英雄数据表!A:L,7,0),""))</f>
        <v/>
      </c>
      <c r="M2914" s="20" t="str">
        <f>IFERROR(VLOOKUP(B2914,属性中转表!$K$2:$O$21,5,FALSE),"")</f>
        <v/>
      </c>
      <c r="N2914" s="20" t="str">
        <f>IF(B2914=25,VLOOKUP(A2914,英雄数据表!A:L,8,FALSE),IF(B2914=50,VLOOKUP(A2914,英雄数据表!A:L,12,0),""))</f>
        <v/>
      </c>
    </row>
    <row r="2915" spans="1:14" x14ac:dyDescent="0.3">
      <c r="A2915" s="20">
        <v>24046</v>
      </c>
      <c r="B2915" s="21">
        <v>14</v>
      </c>
      <c r="C2915" s="21">
        <v>5</v>
      </c>
      <c r="D2915" s="21">
        <f>VLOOKUP(A2915,英雄数据表!A:D,4,0)</f>
        <v>2</v>
      </c>
      <c r="E2915" s="20" t="str">
        <f>VLOOKUP(A2915,英雄数据表!A:C,3,0)</f>
        <v>能源斩刃</v>
      </c>
      <c r="F2915" s="20">
        <f t="shared" si="199"/>
        <v>24046</v>
      </c>
      <c r="G2915" s="20">
        <f t="shared" si="200"/>
        <v>24046</v>
      </c>
      <c r="H2915" s="21" t="str">
        <f>VLOOKUP(B2915,属性中转表!A:F,6,FALSE)</f>
        <v>"hp":32400,"atk":900</v>
      </c>
      <c r="I2915" s="20" t="str">
        <f>IF(VLOOKUP(B2915,属性中转表!A:G,7,FALSE)=0,"",VLOOKUP(VLOOKUP(B2915,属性中转表!A:G,7,FALSE),属性中转表!$K$2:$P$21,6,0))&amp;IF(VLOOKUP(B2915,属性中转表!A:G,7,FALSE)&gt;=50,VLOOKUP(A2915,英雄数据表!A:K,9,0),IF(VLOOKUP(B2915,属性中转表!A:G,7,FALSE)&gt;=25,VLOOKUP(A2915,英雄数据表!A:K,5,0),""))</f>
        <v>"atk":300,"hp":5000</v>
      </c>
      <c r="J2915" s="20" t="str">
        <f>IF(I2915="","",属性中转表!$I$1&amp;(IF(VLOOKUP(B2915,属性中转表!A:G,7,FALSE)=0,0,VLOOKUP(VLOOKUP(B2915,属性中转表!A:G,7,FALSE),属性中转表!$K$2:$P$21,4,0)))+IFERROR(VLOOKUP(A2915,英雄数据表!A:K,IF(武魂!B2915&gt;=50,10,IF(武魂!B2915&gt;=25,6)),0),0))</f>
        <v>,"dpspro":0</v>
      </c>
      <c r="K2915" s="32" t="str">
        <f t="shared" si="201"/>
        <v>"atk":300,"hp":5000,"dpspro":0</v>
      </c>
      <c r="L2915" s="20" t="str">
        <f>IF(B2915&gt;=50,VLOOKUP(A2915,英雄数据表!A:L,11,FALSE),IF(B2915&gt;=25,VLOOKUP(A2915,英雄数据表!A:L,7,0),""))</f>
        <v/>
      </c>
      <c r="M2915" s="20" t="str">
        <f>IFERROR(VLOOKUP(B2915,属性中转表!$K$2:$O$21,5,FALSE),"")</f>
        <v/>
      </c>
      <c r="N2915" s="20" t="str">
        <f>IF(B2915=25,VLOOKUP(A2915,英雄数据表!A:L,8,FALSE),IF(B2915=50,VLOOKUP(A2915,英雄数据表!A:L,12,0),""))</f>
        <v/>
      </c>
    </row>
    <row r="2916" spans="1:14" x14ac:dyDescent="0.3">
      <c r="A2916" s="20">
        <v>24046</v>
      </c>
      <c r="B2916" s="21">
        <v>15</v>
      </c>
      <c r="C2916" s="21">
        <v>5</v>
      </c>
      <c r="D2916" s="21">
        <f>VLOOKUP(A2916,英雄数据表!A:D,4,0)</f>
        <v>2</v>
      </c>
      <c r="E2916" s="20" t="str">
        <f>VLOOKUP(A2916,英雄数据表!A:C,3,0)</f>
        <v>能源斩刃</v>
      </c>
      <c r="F2916" s="20">
        <f t="shared" si="199"/>
        <v>24046</v>
      </c>
      <c r="G2916" s="20">
        <f t="shared" si="200"/>
        <v>24046</v>
      </c>
      <c r="H2916" s="21" t="str">
        <f>VLOOKUP(B2916,属性中转表!A:F,6,FALSE)</f>
        <v>"hp":35100,"atk":975</v>
      </c>
      <c r="I2916" s="20" t="str">
        <f>IF(VLOOKUP(B2916,属性中转表!A:G,7,FALSE)=0,"",VLOOKUP(VLOOKUP(B2916,属性中转表!A:G,7,FALSE),属性中转表!$K$2:$P$21,6,0))&amp;IF(VLOOKUP(B2916,属性中转表!A:G,7,FALSE)&gt;=50,VLOOKUP(A2916,英雄数据表!A:K,9,0),IF(VLOOKUP(B2916,属性中转表!A:G,7,FALSE)&gt;=25,VLOOKUP(A2916,英雄数据表!A:K,5,0),""))</f>
        <v>"atk":300,"hp":5000,"undpspro":50</v>
      </c>
      <c r="J2916" s="20" t="str">
        <f>IF(I2916="","",属性中转表!$I$1&amp;(IF(VLOOKUP(B2916,属性中转表!A:G,7,FALSE)=0,0,VLOOKUP(VLOOKUP(B2916,属性中转表!A:G,7,FALSE),属性中转表!$K$2:$P$21,4,0)))+IFERROR(VLOOKUP(A2916,英雄数据表!A:K,IF(武魂!B2916&gt;=50,10,IF(武魂!B2916&gt;=25,6)),0),0))</f>
        <v>,"dpspro":0</v>
      </c>
      <c r="K2916" s="32" t="str">
        <f t="shared" si="201"/>
        <v>"atk":300,"hp":5000,"undpspro":50,"dpspro":0</v>
      </c>
      <c r="L2916" s="20" t="str">
        <f>IF(B2916&gt;=50,VLOOKUP(A2916,英雄数据表!A:L,11,FALSE),IF(B2916&gt;=25,VLOOKUP(A2916,英雄数据表!A:L,7,0),""))</f>
        <v/>
      </c>
      <c r="M2916" s="20" t="str">
        <f>IFERROR(VLOOKUP(B2916,属性中转表!$K$2:$O$21,5,FALSE),"")</f>
        <v>"undpspro":50</v>
      </c>
      <c r="N2916" s="20" t="str">
        <f>IF(B2916=25,VLOOKUP(A2916,英雄数据表!A:L,8,FALSE),IF(B2916=50,VLOOKUP(A2916,英雄数据表!A:L,12,0),""))</f>
        <v/>
      </c>
    </row>
    <row r="2917" spans="1:14" x14ac:dyDescent="0.3">
      <c r="A2917" s="20">
        <v>24046</v>
      </c>
      <c r="B2917" s="21">
        <v>16</v>
      </c>
      <c r="C2917" s="21">
        <v>5</v>
      </c>
      <c r="D2917" s="21">
        <f>VLOOKUP(A2917,英雄数据表!A:D,4,0)</f>
        <v>2</v>
      </c>
      <c r="E2917" s="20" t="str">
        <f>VLOOKUP(A2917,英雄数据表!A:C,3,0)</f>
        <v>能源斩刃</v>
      </c>
      <c r="F2917" s="20">
        <f t="shared" si="199"/>
        <v>24046</v>
      </c>
      <c r="G2917" s="20">
        <f t="shared" si="200"/>
        <v>24046</v>
      </c>
      <c r="H2917" s="21" t="str">
        <f>VLOOKUP(B2917,属性中转表!A:F,6,FALSE)</f>
        <v>"hp":37800,"atk":1050</v>
      </c>
      <c r="I2917" s="20" t="str">
        <f>IF(VLOOKUP(B2917,属性中转表!A:G,7,FALSE)=0,"",VLOOKUP(VLOOKUP(B2917,属性中转表!A:G,7,FALSE),属性中转表!$K$2:$P$21,6,0))&amp;IF(VLOOKUP(B2917,属性中转表!A:G,7,FALSE)&gt;=50,VLOOKUP(A2917,英雄数据表!A:K,9,0),IF(VLOOKUP(B2917,属性中转表!A:G,7,FALSE)&gt;=25,VLOOKUP(A2917,英雄数据表!A:K,5,0),""))</f>
        <v>"atk":300,"hp":5000,"undpspro":50</v>
      </c>
      <c r="J2917" s="20" t="str">
        <f>IF(I2917="","",属性中转表!$I$1&amp;(IF(VLOOKUP(B2917,属性中转表!A:G,7,FALSE)=0,0,VLOOKUP(VLOOKUP(B2917,属性中转表!A:G,7,FALSE),属性中转表!$K$2:$P$21,4,0)))+IFERROR(VLOOKUP(A2917,英雄数据表!A:K,IF(武魂!B2917&gt;=50,10,IF(武魂!B2917&gt;=25,6)),0),0))</f>
        <v>,"dpspro":0</v>
      </c>
      <c r="K2917" s="32" t="str">
        <f t="shared" si="201"/>
        <v>"atk":300,"hp":5000,"undpspro":50,"dpspro":0</v>
      </c>
      <c r="L2917" s="20" t="str">
        <f>IF(B2917&gt;=50,VLOOKUP(A2917,英雄数据表!A:L,11,FALSE),IF(B2917&gt;=25,VLOOKUP(A2917,英雄数据表!A:L,7,0),""))</f>
        <v/>
      </c>
      <c r="M2917" s="20" t="str">
        <f>IFERROR(VLOOKUP(B2917,属性中转表!$K$2:$O$21,5,FALSE),"")</f>
        <v/>
      </c>
      <c r="N2917" s="20" t="str">
        <f>IF(B2917=25,VLOOKUP(A2917,英雄数据表!A:L,8,FALSE),IF(B2917=50,VLOOKUP(A2917,英雄数据表!A:L,12,0),""))</f>
        <v/>
      </c>
    </row>
    <row r="2918" spans="1:14" x14ac:dyDescent="0.3">
      <c r="A2918" s="20">
        <v>24046</v>
      </c>
      <c r="B2918" s="21">
        <v>17</v>
      </c>
      <c r="C2918" s="21">
        <v>5</v>
      </c>
      <c r="D2918" s="21">
        <f>VLOOKUP(A2918,英雄数据表!A:D,4,0)</f>
        <v>2</v>
      </c>
      <c r="E2918" s="20" t="str">
        <f>VLOOKUP(A2918,英雄数据表!A:C,3,0)</f>
        <v>能源斩刃</v>
      </c>
      <c r="F2918" s="20">
        <f t="shared" si="199"/>
        <v>24046</v>
      </c>
      <c r="G2918" s="20">
        <f t="shared" si="200"/>
        <v>24046</v>
      </c>
      <c r="H2918" s="21" t="str">
        <f>VLOOKUP(B2918,属性中转表!A:F,6,FALSE)</f>
        <v>"hp":40500,"atk":1125</v>
      </c>
      <c r="I2918" s="20" t="str">
        <f>IF(VLOOKUP(B2918,属性中转表!A:G,7,FALSE)=0,"",VLOOKUP(VLOOKUP(B2918,属性中转表!A:G,7,FALSE),属性中转表!$K$2:$P$21,6,0))&amp;IF(VLOOKUP(B2918,属性中转表!A:G,7,FALSE)&gt;=50,VLOOKUP(A2918,英雄数据表!A:K,9,0),IF(VLOOKUP(B2918,属性中转表!A:G,7,FALSE)&gt;=25,VLOOKUP(A2918,英雄数据表!A:K,5,0),""))</f>
        <v>"atk":300,"hp":5000,"undpspro":50</v>
      </c>
      <c r="J2918" s="20" t="str">
        <f>IF(I2918="","",属性中转表!$I$1&amp;(IF(VLOOKUP(B2918,属性中转表!A:G,7,FALSE)=0,0,VLOOKUP(VLOOKUP(B2918,属性中转表!A:G,7,FALSE),属性中转表!$K$2:$P$21,4,0)))+IFERROR(VLOOKUP(A2918,英雄数据表!A:K,IF(武魂!B2918&gt;=50,10,IF(武魂!B2918&gt;=25,6)),0),0))</f>
        <v>,"dpspro":0</v>
      </c>
      <c r="K2918" s="32" t="str">
        <f t="shared" si="201"/>
        <v>"atk":300,"hp":5000,"undpspro":50,"dpspro":0</v>
      </c>
      <c r="L2918" s="20" t="str">
        <f>IF(B2918&gt;=50,VLOOKUP(A2918,英雄数据表!A:L,11,FALSE),IF(B2918&gt;=25,VLOOKUP(A2918,英雄数据表!A:L,7,0),""))</f>
        <v/>
      </c>
      <c r="M2918" s="20" t="str">
        <f>IFERROR(VLOOKUP(B2918,属性中转表!$K$2:$O$21,5,FALSE),"")</f>
        <v/>
      </c>
      <c r="N2918" s="20" t="str">
        <f>IF(B2918=25,VLOOKUP(A2918,英雄数据表!A:L,8,FALSE),IF(B2918=50,VLOOKUP(A2918,英雄数据表!A:L,12,0),""))</f>
        <v/>
      </c>
    </row>
    <row r="2919" spans="1:14" x14ac:dyDescent="0.3">
      <c r="A2919" s="20">
        <v>24046</v>
      </c>
      <c r="B2919" s="21">
        <v>18</v>
      </c>
      <c r="C2919" s="21">
        <v>5</v>
      </c>
      <c r="D2919" s="21">
        <f>VLOOKUP(A2919,英雄数据表!A:D,4,0)</f>
        <v>2</v>
      </c>
      <c r="E2919" s="20" t="str">
        <f>VLOOKUP(A2919,英雄数据表!A:C,3,0)</f>
        <v>能源斩刃</v>
      </c>
      <c r="F2919" s="20">
        <f t="shared" si="199"/>
        <v>24046</v>
      </c>
      <c r="G2919" s="20">
        <f t="shared" si="200"/>
        <v>24046</v>
      </c>
      <c r="H2919" s="21" t="str">
        <f>VLOOKUP(B2919,属性中转表!A:F,6,FALSE)</f>
        <v>"hp":43200,"atk":1200</v>
      </c>
      <c r="I2919" s="20" t="str">
        <f>IF(VLOOKUP(B2919,属性中转表!A:G,7,FALSE)=0,"",VLOOKUP(VLOOKUP(B2919,属性中转表!A:G,7,FALSE),属性中转表!$K$2:$P$21,6,0))&amp;IF(VLOOKUP(B2919,属性中转表!A:G,7,FALSE)&gt;=50,VLOOKUP(A2919,英雄数据表!A:K,9,0),IF(VLOOKUP(B2919,属性中转表!A:G,7,FALSE)&gt;=25,VLOOKUP(A2919,英雄数据表!A:K,5,0),""))</f>
        <v>"atk":300,"hp":5000,"undpspro":50</v>
      </c>
      <c r="J2919" s="20" t="str">
        <f>IF(I2919="","",属性中转表!$I$1&amp;(IF(VLOOKUP(B2919,属性中转表!A:G,7,FALSE)=0,0,VLOOKUP(VLOOKUP(B2919,属性中转表!A:G,7,FALSE),属性中转表!$K$2:$P$21,4,0)))+IFERROR(VLOOKUP(A2919,英雄数据表!A:K,IF(武魂!B2919&gt;=50,10,IF(武魂!B2919&gt;=25,6)),0),0))</f>
        <v>,"dpspro":0</v>
      </c>
      <c r="K2919" s="32" t="str">
        <f t="shared" si="201"/>
        <v>"atk":300,"hp":5000,"undpspro":50,"dpspro":0</v>
      </c>
      <c r="L2919" s="20" t="str">
        <f>IF(B2919&gt;=50,VLOOKUP(A2919,英雄数据表!A:L,11,FALSE),IF(B2919&gt;=25,VLOOKUP(A2919,英雄数据表!A:L,7,0),""))</f>
        <v/>
      </c>
      <c r="M2919" s="20" t="str">
        <f>IFERROR(VLOOKUP(B2919,属性中转表!$K$2:$O$21,5,FALSE),"")</f>
        <v/>
      </c>
      <c r="N2919" s="20" t="str">
        <f>IF(B2919=25,VLOOKUP(A2919,英雄数据表!A:L,8,FALSE),IF(B2919=50,VLOOKUP(A2919,英雄数据表!A:L,12,0),""))</f>
        <v/>
      </c>
    </row>
    <row r="2920" spans="1:14" x14ac:dyDescent="0.3">
      <c r="A2920" s="20">
        <v>24046</v>
      </c>
      <c r="B2920" s="21">
        <v>19</v>
      </c>
      <c r="C2920" s="21">
        <v>5</v>
      </c>
      <c r="D2920" s="21">
        <f>VLOOKUP(A2920,英雄数据表!A:D,4,0)</f>
        <v>2</v>
      </c>
      <c r="E2920" s="20" t="str">
        <f>VLOOKUP(A2920,英雄数据表!A:C,3,0)</f>
        <v>能源斩刃</v>
      </c>
      <c r="F2920" s="20">
        <f t="shared" si="199"/>
        <v>24046</v>
      </c>
      <c r="G2920" s="20">
        <f t="shared" si="200"/>
        <v>24046</v>
      </c>
      <c r="H2920" s="21" t="str">
        <f>VLOOKUP(B2920,属性中转表!A:F,6,FALSE)</f>
        <v>"hp":45900,"atk":1275</v>
      </c>
      <c r="I2920" s="20" t="str">
        <f>IF(VLOOKUP(B2920,属性中转表!A:G,7,FALSE)=0,"",VLOOKUP(VLOOKUP(B2920,属性中转表!A:G,7,FALSE),属性中转表!$K$2:$P$21,6,0))&amp;IF(VLOOKUP(B2920,属性中转表!A:G,7,FALSE)&gt;=50,VLOOKUP(A2920,英雄数据表!A:K,9,0),IF(VLOOKUP(B2920,属性中转表!A:G,7,FALSE)&gt;=25,VLOOKUP(A2920,英雄数据表!A:K,5,0),""))</f>
        <v>"atk":300,"hp":5000,"undpspro":50</v>
      </c>
      <c r="J2920" s="20" t="str">
        <f>IF(I2920="","",属性中转表!$I$1&amp;(IF(VLOOKUP(B2920,属性中转表!A:G,7,FALSE)=0,0,VLOOKUP(VLOOKUP(B2920,属性中转表!A:G,7,FALSE),属性中转表!$K$2:$P$21,4,0)))+IFERROR(VLOOKUP(A2920,英雄数据表!A:K,IF(武魂!B2920&gt;=50,10,IF(武魂!B2920&gt;=25,6)),0),0))</f>
        <v>,"dpspro":0</v>
      </c>
      <c r="K2920" s="32" t="str">
        <f t="shared" si="201"/>
        <v>"atk":300,"hp":5000,"undpspro":50,"dpspro":0</v>
      </c>
      <c r="L2920" s="20" t="str">
        <f>IF(B2920&gt;=50,VLOOKUP(A2920,英雄数据表!A:L,11,FALSE),IF(B2920&gt;=25,VLOOKUP(A2920,英雄数据表!A:L,7,0),""))</f>
        <v/>
      </c>
      <c r="M2920" s="20" t="str">
        <f>IFERROR(VLOOKUP(B2920,属性中转表!$K$2:$O$21,5,FALSE),"")</f>
        <v/>
      </c>
      <c r="N2920" s="20" t="str">
        <f>IF(B2920=25,VLOOKUP(A2920,英雄数据表!A:L,8,FALSE),IF(B2920=50,VLOOKUP(A2920,英雄数据表!A:L,12,0),""))</f>
        <v/>
      </c>
    </row>
    <row r="2921" spans="1:14" x14ac:dyDescent="0.3">
      <c r="A2921" s="20">
        <v>24046</v>
      </c>
      <c r="B2921" s="21">
        <v>20</v>
      </c>
      <c r="C2921" s="21">
        <v>5</v>
      </c>
      <c r="D2921" s="21">
        <f>VLOOKUP(A2921,英雄数据表!A:D,4,0)</f>
        <v>2</v>
      </c>
      <c r="E2921" s="20" t="str">
        <f>VLOOKUP(A2921,英雄数据表!A:C,3,0)</f>
        <v>能源斩刃</v>
      </c>
      <c r="F2921" s="20">
        <f t="shared" si="199"/>
        <v>24046</v>
      </c>
      <c r="G2921" s="20">
        <f t="shared" si="200"/>
        <v>24046</v>
      </c>
      <c r="H2921" s="21" t="str">
        <f>VLOOKUP(B2921,属性中转表!A:F,6,FALSE)</f>
        <v>"hp":48600,"atk":1350</v>
      </c>
      <c r="I2921" s="20" t="str">
        <f>IF(VLOOKUP(B2921,属性中转表!A:G,7,FALSE)=0,"",VLOOKUP(VLOOKUP(B2921,属性中转表!A:G,7,FALSE),属性中转表!$K$2:$P$21,6,0))&amp;IF(VLOOKUP(B2921,属性中转表!A:G,7,FALSE)&gt;=50,VLOOKUP(A2921,英雄数据表!A:K,9,0),IF(VLOOKUP(B2921,属性中转表!A:G,7,FALSE)&gt;=25,VLOOKUP(A2921,英雄数据表!A:K,5,0),""))</f>
        <v>"atk":300,"hp":5000,"undpspro":50</v>
      </c>
      <c r="J2921" s="20" t="str">
        <f>IF(I2921="","",属性中转表!$I$1&amp;(IF(VLOOKUP(B2921,属性中转表!A:G,7,FALSE)=0,0,VLOOKUP(VLOOKUP(B2921,属性中转表!A:G,7,FALSE),属性中转表!$K$2:$P$21,4,0)))+IFERROR(VLOOKUP(A2921,英雄数据表!A:K,IF(武魂!B2921&gt;=50,10,IF(武魂!B2921&gt;=25,6)),0),0))</f>
        <v>,"dpspro":50</v>
      </c>
      <c r="K2921" s="32" t="str">
        <f t="shared" si="201"/>
        <v>"atk":300,"hp":5000,"undpspro":50,"dpspro":50</v>
      </c>
      <c r="L2921" s="20" t="str">
        <f>IF(B2921&gt;=50,VLOOKUP(A2921,英雄数据表!A:L,11,FALSE),IF(B2921&gt;=25,VLOOKUP(A2921,英雄数据表!A:L,7,0),""))</f>
        <v/>
      </c>
      <c r="M2921" s="20" t="str">
        <f>IFERROR(VLOOKUP(B2921,属性中转表!$K$2:$O$21,5,FALSE),"")</f>
        <v>"dpspro":50</v>
      </c>
      <c r="N2921" s="20" t="str">
        <f>IF(B2921=25,VLOOKUP(A2921,英雄数据表!A:L,8,FALSE),IF(B2921=50,VLOOKUP(A2921,英雄数据表!A:L,12,0),""))</f>
        <v/>
      </c>
    </row>
    <row r="2922" spans="1:14" x14ac:dyDescent="0.3">
      <c r="A2922" s="20">
        <v>24046</v>
      </c>
      <c r="B2922" s="21">
        <v>21</v>
      </c>
      <c r="C2922" s="21">
        <v>5</v>
      </c>
      <c r="D2922" s="21">
        <f>VLOOKUP(A2922,英雄数据表!A:D,4,0)</f>
        <v>2</v>
      </c>
      <c r="E2922" s="20" t="str">
        <f>VLOOKUP(A2922,英雄数据表!A:C,3,0)</f>
        <v>能源斩刃</v>
      </c>
      <c r="F2922" s="20">
        <f t="shared" si="199"/>
        <v>24046</v>
      </c>
      <c r="G2922" s="20">
        <f t="shared" si="200"/>
        <v>24046</v>
      </c>
      <c r="H2922" s="21" t="str">
        <f>VLOOKUP(B2922,属性中转表!A:F,6,FALSE)</f>
        <v>"hp":52200,"atk":1450</v>
      </c>
      <c r="I2922" s="20" t="str">
        <f>IF(VLOOKUP(B2922,属性中转表!A:G,7,FALSE)=0,"",VLOOKUP(VLOOKUP(B2922,属性中转表!A:G,7,FALSE),属性中转表!$K$2:$P$21,6,0))&amp;IF(VLOOKUP(B2922,属性中转表!A:G,7,FALSE)&gt;=50,VLOOKUP(A2922,英雄数据表!A:K,9,0),IF(VLOOKUP(B2922,属性中转表!A:G,7,FALSE)&gt;=25,VLOOKUP(A2922,英雄数据表!A:K,5,0),""))</f>
        <v>"atk":300,"hp":5000,"undpspro":50</v>
      </c>
      <c r="J2922" s="20" t="str">
        <f>IF(I2922="","",属性中转表!$I$1&amp;(IF(VLOOKUP(B2922,属性中转表!A:G,7,FALSE)=0,0,VLOOKUP(VLOOKUP(B2922,属性中转表!A:G,7,FALSE),属性中转表!$K$2:$P$21,4,0)))+IFERROR(VLOOKUP(A2922,英雄数据表!A:K,IF(武魂!B2922&gt;=50,10,IF(武魂!B2922&gt;=25,6)),0),0))</f>
        <v>,"dpspro":50</v>
      </c>
      <c r="K2922" s="32" t="str">
        <f t="shared" si="201"/>
        <v>"atk":300,"hp":5000,"undpspro":50,"dpspro":50</v>
      </c>
      <c r="L2922" s="20" t="str">
        <f>IF(B2922&gt;=50,VLOOKUP(A2922,英雄数据表!A:L,11,FALSE),IF(B2922&gt;=25,VLOOKUP(A2922,英雄数据表!A:L,7,0),""))</f>
        <v/>
      </c>
      <c r="M2922" s="20" t="str">
        <f>IFERROR(VLOOKUP(B2922,属性中转表!$K$2:$O$21,5,FALSE),"")</f>
        <v/>
      </c>
      <c r="N2922" s="20" t="str">
        <f>IF(B2922=25,VLOOKUP(A2922,英雄数据表!A:L,8,FALSE),IF(B2922=50,VLOOKUP(A2922,英雄数据表!A:L,12,0),""))</f>
        <v/>
      </c>
    </row>
    <row r="2923" spans="1:14" x14ac:dyDescent="0.3">
      <c r="A2923" s="20">
        <v>24046</v>
      </c>
      <c r="B2923" s="21">
        <v>22</v>
      </c>
      <c r="C2923" s="21">
        <v>5</v>
      </c>
      <c r="D2923" s="21">
        <f>VLOOKUP(A2923,英雄数据表!A:D,4,0)</f>
        <v>2</v>
      </c>
      <c r="E2923" s="20" t="str">
        <f>VLOOKUP(A2923,英雄数据表!A:C,3,0)</f>
        <v>能源斩刃</v>
      </c>
      <c r="F2923" s="20">
        <f t="shared" si="199"/>
        <v>24046</v>
      </c>
      <c r="G2923" s="20">
        <f t="shared" si="200"/>
        <v>24046</v>
      </c>
      <c r="H2923" s="21" t="str">
        <f>VLOOKUP(B2923,属性中转表!A:F,6,FALSE)</f>
        <v>"hp":55800,"atk":1550</v>
      </c>
      <c r="I2923" s="20" t="str">
        <f>IF(VLOOKUP(B2923,属性中转表!A:G,7,FALSE)=0,"",VLOOKUP(VLOOKUP(B2923,属性中转表!A:G,7,FALSE),属性中转表!$K$2:$P$21,6,0))&amp;IF(VLOOKUP(B2923,属性中转表!A:G,7,FALSE)&gt;=50,VLOOKUP(A2923,英雄数据表!A:K,9,0),IF(VLOOKUP(B2923,属性中转表!A:G,7,FALSE)&gt;=25,VLOOKUP(A2923,英雄数据表!A:K,5,0),""))</f>
        <v>"atk":300,"hp":5000,"undpspro":50</v>
      </c>
      <c r="J2923" s="20" t="str">
        <f>IF(I2923="","",属性中转表!$I$1&amp;(IF(VLOOKUP(B2923,属性中转表!A:G,7,FALSE)=0,0,VLOOKUP(VLOOKUP(B2923,属性中转表!A:G,7,FALSE),属性中转表!$K$2:$P$21,4,0)))+IFERROR(VLOOKUP(A2923,英雄数据表!A:K,IF(武魂!B2923&gt;=50,10,IF(武魂!B2923&gt;=25,6)),0),0))</f>
        <v>,"dpspro":50</v>
      </c>
      <c r="K2923" s="32" t="str">
        <f t="shared" si="201"/>
        <v>"atk":300,"hp":5000,"undpspro":50,"dpspro":50</v>
      </c>
      <c r="L2923" s="20" t="str">
        <f>IF(B2923&gt;=50,VLOOKUP(A2923,英雄数据表!A:L,11,FALSE),IF(B2923&gt;=25,VLOOKUP(A2923,英雄数据表!A:L,7,0),""))</f>
        <v/>
      </c>
      <c r="M2923" s="20" t="str">
        <f>IFERROR(VLOOKUP(B2923,属性中转表!$K$2:$O$21,5,FALSE),"")</f>
        <v/>
      </c>
      <c r="N2923" s="20" t="str">
        <f>IF(B2923=25,VLOOKUP(A2923,英雄数据表!A:L,8,FALSE),IF(B2923=50,VLOOKUP(A2923,英雄数据表!A:L,12,0),""))</f>
        <v/>
      </c>
    </row>
    <row r="2924" spans="1:14" x14ac:dyDescent="0.3">
      <c r="A2924" s="20">
        <v>24046</v>
      </c>
      <c r="B2924" s="21">
        <v>23</v>
      </c>
      <c r="C2924" s="21">
        <v>5</v>
      </c>
      <c r="D2924" s="21">
        <f>VLOOKUP(A2924,英雄数据表!A:D,4,0)</f>
        <v>2</v>
      </c>
      <c r="E2924" s="20" t="str">
        <f>VLOOKUP(A2924,英雄数据表!A:C,3,0)</f>
        <v>能源斩刃</v>
      </c>
      <c r="F2924" s="20">
        <f t="shared" si="199"/>
        <v>24046</v>
      </c>
      <c r="G2924" s="20">
        <f t="shared" si="200"/>
        <v>24046</v>
      </c>
      <c r="H2924" s="21" t="str">
        <f>VLOOKUP(B2924,属性中转表!A:F,6,FALSE)</f>
        <v>"hp":59400,"atk":1650</v>
      </c>
      <c r="I2924" s="20" t="str">
        <f>IF(VLOOKUP(B2924,属性中转表!A:G,7,FALSE)=0,"",VLOOKUP(VLOOKUP(B2924,属性中转表!A:G,7,FALSE),属性中转表!$K$2:$P$21,6,0))&amp;IF(VLOOKUP(B2924,属性中转表!A:G,7,FALSE)&gt;=50,VLOOKUP(A2924,英雄数据表!A:K,9,0),IF(VLOOKUP(B2924,属性中转表!A:G,7,FALSE)&gt;=25,VLOOKUP(A2924,英雄数据表!A:K,5,0),""))</f>
        <v>"atk":300,"hp":5000,"undpspro":50</v>
      </c>
      <c r="J2924" s="20" t="str">
        <f>IF(I2924="","",属性中转表!$I$1&amp;(IF(VLOOKUP(B2924,属性中转表!A:G,7,FALSE)=0,0,VLOOKUP(VLOOKUP(B2924,属性中转表!A:G,7,FALSE),属性中转表!$K$2:$P$21,4,0)))+IFERROR(VLOOKUP(A2924,英雄数据表!A:K,IF(武魂!B2924&gt;=50,10,IF(武魂!B2924&gt;=25,6)),0),0))</f>
        <v>,"dpspro":50</v>
      </c>
      <c r="K2924" s="32" t="str">
        <f t="shared" si="201"/>
        <v>"atk":300,"hp":5000,"undpspro":50,"dpspro":50</v>
      </c>
      <c r="L2924" s="20" t="str">
        <f>IF(B2924&gt;=50,VLOOKUP(A2924,英雄数据表!A:L,11,FALSE),IF(B2924&gt;=25,VLOOKUP(A2924,英雄数据表!A:L,7,0),""))</f>
        <v/>
      </c>
      <c r="M2924" s="20" t="str">
        <f>IFERROR(VLOOKUP(B2924,属性中转表!$K$2:$O$21,5,FALSE),"")</f>
        <v/>
      </c>
      <c r="N2924" s="20" t="str">
        <f>IF(B2924=25,VLOOKUP(A2924,英雄数据表!A:L,8,FALSE),IF(B2924=50,VLOOKUP(A2924,英雄数据表!A:L,12,0),""))</f>
        <v/>
      </c>
    </row>
    <row r="2925" spans="1:14" x14ac:dyDescent="0.3">
      <c r="A2925" s="20">
        <v>24046</v>
      </c>
      <c r="B2925" s="21">
        <v>24</v>
      </c>
      <c r="C2925" s="21">
        <v>5</v>
      </c>
      <c r="D2925" s="21">
        <f>VLOOKUP(A2925,英雄数据表!A:D,4,0)</f>
        <v>2</v>
      </c>
      <c r="E2925" s="20" t="str">
        <f>VLOOKUP(A2925,英雄数据表!A:C,3,0)</f>
        <v>能源斩刃</v>
      </c>
      <c r="F2925" s="20">
        <f t="shared" si="199"/>
        <v>24046</v>
      </c>
      <c r="G2925" s="20">
        <f t="shared" si="200"/>
        <v>24046</v>
      </c>
      <c r="H2925" s="21" t="str">
        <f>VLOOKUP(B2925,属性中转表!A:F,6,FALSE)</f>
        <v>"hp":63000,"atk":1750</v>
      </c>
      <c r="I2925" s="20" t="str">
        <f>IF(VLOOKUP(B2925,属性中转表!A:G,7,FALSE)=0,"",VLOOKUP(VLOOKUP(B2925,属性中转表!A:G,7,FALSE),属性中转表!$K$2:$P$21,6,0))&amp;IF(VLOOKUP(B2925,属性中转表!A:G,7,FALSE)&gt;=50,VLOOKUP(A2925,英雄数据表!A:K,9,0),IF(VLOOKUP(B2925,属性中转表!A:G,7,FALSE)&gt;=25,VLOOKUP(A2925,英雄数据表!A:K,5,0),""))</f>
        <v>"atk":300,"hp":5000,"undpspro":50</v>
      </c>
      <c r="J2925" s="20" t="str">
        <f>IF(I2925="","",属性中转表!$I$1&amp;(IF(VLOOKUP(B2925,属性中转表!A:G,7,FALSE)=0,0,VLOOKUP(VLOOKUP(B2925,属性中转表!A:G,7,FALSE),属性中转表!$K$2:$P$21,4,0)))+IFERROR(VLOOKUP(A2925,英雄数据表!A:K,IF(武魂!B2925&gt;=50,10,IF(武魂!B2925&gt;=25,6)),0),0))</f>
        <v>,"dpspro":50</v>
      </c>
      <c r="K2925" s="32" t="str">
        <f t="shared" si="201"/>
        <v>"atk":300,"hp":5000,"undpspro":50,"dpspro":50</v>
      </c>
      <c r="L2925" s="20" t="str">
        <f>IF(B2925&gt;=50,VLOOKUP(A2925,英雄数据表!A:L,11,FALSE),IF(B2925&gt;=25,VLOOKUP(A2925,英雄数据表!A:L,7,0),""))</f>
        <v/>
      </c>
      <c r="M2925" s="20" t="str">
        <f>IFERROR(VLOOKUP(B2925,属性中转表!$K$2:$O$21,5,FALSE),"")</f>
        <v/>
      </c>
      <c r="N2925" s="20" t="str">
        <f>IF(B2925=25,VLOOKUP(A2925,英雄数据表!A:L,8,FALSE),IF(B2925=50,VLOOKUP(A2925,英雄数据表!A:L,12,0),""))</f>
        <v/>
      </c>
    </row>
    <row r="2926" spans="1:14" x14ac:dyDescent="0.3">
      <c r="A2926" s="20">
        <v>24046</v>
      </c>
      <c r="B2926" s="21">
        <v>25</v>
      </c>
      <c r="C2926" s="21">
        <v>5</v>
      </c>
      <c r="D2926" s="21">
        <f>VLOOKUP(A2926,英雄数据表!A:D,4,0)</f>
        <v>2</v>
      </c>
      <c r="E2926" s="20" t="str">
        <f>VLOOKUP(A2926,英雄数据表!A:C,3,0)</f>
        <v>能源斩刃</v>
      </c>
      <c r="F2926" s="20">
        <f t="shared" si="199"/>
        <v>24046</v>
      </c>
      <c r="G2926" s="20">
        <f t="shared" si="200"/>
        <v>24046</v>
      </c>
      <c r="H2926" s="21" t="str">
        <f>VLOOKUP(B2926,属性中转表!A:F,6,FALSE)</f>
        <v>"hp":66600,"atk":1850</v>
      </c>
      <c r="I2926" s="20" t="str">
        <f>IF(VLOOKUP(B2926,属性中转表!A:G,7,FALSE)=0,"",VLOOKUP(VLOOKUP(B2926,属性中转表!A:G,7,FALSE),属性中转表!$K$2:$P$21,6,0))&amp;IF(VLOOKUP(B2926,属性中转表!A:G,7,FALSE)&gt;=50,VLOOKUP(A2926,英雄数据表!A:K,9,0),IF(VLOOKUP(B2926,属性中转表!A:G,7,FALSE)&gt;=25,VLOOKUP(A2926,英雄数据表!A:K,5,0),""))</f>
        <v>"atk":300,"hp":5000,"undpspro":50</v>
      </c>
      <c r="J2926" s="20" t="str">
        <f>IF(I2926="","",属性中转表!$I$1&amp;(IF(VLOOKUP(B2926,属性中转表!A:G,7,FALSE)=0,0,VLOOKUP(VLOOKUP(B2926,属性中转表!A:G,7,FALSE),属性中转表!$K$2:$P$21,4,0)))+IFERROR(VLOOKUP(A2926,英雄数据表!A:K,IF(武魂!B2926&gt;=50,10,IF(武魂!B2926&gt;=25,6)),0),0))</f>
        <v>,"dpspro":50</v>
      </c>
      <c r="K2926" s="32" t="str">
        <f t="shared" si="201"/>
        <v>"atk":300,"hp":5000,"undpspro":50,"dpspro":50</v>
      </c>
      <c r="L2926" s="20" t="str">
        <f>IF(B2926&gt;=50,VLOOKUP(A2926,英雄数据表!A:L,11,FALSE),IF(B2926&gt;=25,VLOOKUP(A2926,英雄数据表!A:L,7,0),""))</f>
        <v>"2404601004"</v>
      </c>
      <c r="M2926" s="20" t="str">
        <f>IFERROR(VLOOKUP(B2926,属性中转表!$K$2:$O$21,5,FALSE),"")</f>
        <v/>
      </c>
      <c r="N2926" s="20" t="str">
        <f>IF(B2926=25,VLOOKUP(A2926,英雄数据表!A:L,8,FALSE),IF(B2926=50,VLOOKUP(A2926,英雄数据表!A:L,12,0),""))</f>
        <v>对流血目标造成的伤害增加24%</v>
      </c>
    </row>
    <row r="2927" spans="1:14" x14ac:dyDescent="0.3">
      <c r="A2927" s="20">
        <v>24046</v>
      </c>
      <c r="B2927" s="21">
        <v>26</v>
      </c>
      <c r="C2927" s="21">
        <v>5</v>
      </c>
      <c r="D2927" s="21">
        <f>VLOOKUP(A2927,英雄数据表!A:D,4,0)</f>
        <v>2</v>
      </c>
      <c r="E2927" s="20" t="str">
        <f>VLOOKUP(A2927,英雄数据表!A:C,3,0)</f>
        <v>能源斩刃</v>
      </c>
      <c r="F2927" s="20">
        <f t="shared" si="199"/>
        <v>24046</v>
      </c>
      <c r="G2927" s="20">
        <f t="shared" si="200"/>
        <v>24046</v>
      </c>
      <c r="H2927" s="21" t="str">
        <f>VLOOKUP(B2927,属性中转表!A:F,6,FALSE)</f>
        <v>"hp":70200,"atk":1950</v>
      </c>
      <c r="I2927" s="20" t="str">
        <f>IF(VLOOKUP(B2927,属性中转表!A:G,7,FALSE)=0,"",VLOOKUP(VLOOKUP(B2927,属性中转表!A:G,7,FALSE),属性中转表!$K$2:$P$21,6,0))&amp;IF(VLOOKUP(B2927,属性中转表!A:G,7,FALSE)&gt;=50,VLOOKUP(A2927,英雄数据表!A:K,9,0),IF(VLOOKUP(B2927,属性中转表!A:G,7,FALSE)&gt;=25,VLOOKUP(A2927,英雄数据表!A:K,5,0),""))</f>
        <v>"atk":300,"hp":5000,"undpspro":50</v>
      </c>
      <c r="J2927" s="20" t="str">
        <f>IF(I2927="","",属性中转表!$I$1&amp;(IF(VLOOKUP(B2927,属性中转表!A:G,7,FALSE)=0,0,VLOOKUP(VLOOKUP(B2927,属性中转表!A:G,7,FALSE),属性中转表!$K$2:$P$21,4,0)))+IFERROR(VLOOKUP(A2927,英雄数据表!A:K,IF(武魂!B2927&gt;=50,10,IF(武魂!B2927&gt;=25,6)),0),0))</f>
        <v>,"dpspro":50</v>
      </c>
      <c r="K2927" s="32" t="str">
        <f t="shared" si="201"/>
        <v>"atk":300,"hp":5000,"undpspro":50,"dpspro":50</v>
      </c>
      <c r="L2927" s="20" t="str">
        <f>IF(B2927&gt;=50,VLOOKUP(A2927,英雄数据表!A:L,11,FALSE),IF(B2927&gt;=25,VLOOKUP(A2927,英雄数据表!A:L,7,0),""))</f>
        <v>"2404601004"</v>
      </c>
      <c r="M2927" s="20" t="str">
        <f>IFERROR(VLOOKUP(B2927,属性中转表!$K$2:$O$21,5,FALSE),"")</f>
        <v/>
      </c>
      <c r="N2927" s="20" t="str">
        <f>IF(B2927=25,VLOOKUP(A2927,英雄数据表!A:L,8,FALSE),IF(B2927=50,VLOOKUP(A2927,英雄数据表!A:L,12,0),""))</f>
        <v/>
      </c>
    </row>
    <row r="2928" spans="1:14" x14ac:dyDescent="0.3">
      <c r="A2928" s="20">
        <v>24046</v>
      </c>
      <c r="B2928" s="21">
        <v>27</v>
      </c>
      <c r="C2928" s="21">
        <v>5</v>
      </c>
      <c r="D2928" s="21">
        <f>VLOOKUP(A2928,英雄数据表!A:D,4,0)</f>
        <v>2</v>
      </c>
      <c r="E2928" s="20" t="str">
        <f>VLOOKUP(A2928,英雄数据表!A:C,3,0)</f>
        <v>能源斩刃</v>
      </c>
      <c r="F2928" s="20">
        <f t="shared" si="199"/>
        <v>24046</v>
      </c>
      <c r="G2928" s="20">
        <f t="shared" si="200"/>
        <v>24046</v>
      </c>
      <c r="H2928" s="21" t="str">
        <f>VLOOKUP(B2928,属性中转表!A:F,6,FALSE)</f>
        <v>"hp":73800,"atk":2050</v>
      </c>
      <c r="I2928" s="20" t="str">
        <f>IF(VLOOKUP(B2928,属性中转表!A:G,7,FALSE)=0,"",VLOOKUP(VLOOKUP(B2928,属性中转表!A:G,7,FALSE),属性中转表!$K$2:$P$21,6,0))&amp;IF(VLOOKUP(B2928,属性中转表!A:G,7,FALSE)&gt;=50,VLOOKUP(A2928,英雄数据表!A:K,9,0),IF(VLOOKUP(B2928,属性中转表!A:G,7,FALSE)&gt;=25,VLOOKUP(A2928,英雄数据表!A:K,5,0),""))</f>
        <v>"atk":300,"hp":5000,"undpspro":50</v>
      </c>
      <c r="J2928" s="20" t="str">
        <f>IF(I2928="","",属性中转表!$I$1&amp;(IF(VLOOKUP(B2928,属性中转表!A:G,7,FALSE)=0,0,VLOOKUP(VLOOKUP(B2928,属性中转表!A:G,7,FALSE),属性中转表!$K$2:$P$21,4,0)))+IFERROR(VLOOKUP(A2928,英雄数据表!A:K,IF(武魂!B2928&gt;=50,10,IF(武魂!B2928&gt;=25,6)),0),0))</f>
        <v>,"dpspro":50</v>
      </c>
      <c r="K2928" s="32" t="str">
        <f t="shared" si="201"/>
        <v>"atk":300,"hp":5000,"undpspro":50,"dpspro":50</v>
      </c>
      <c r="L2928" s="20" t="str">
        <f>IF(B2928&gt;=50,VLOOKUP(A2928,英雄数据表!A:L,11,FALSE),IF(B2928&gt;=25,VLOOKUP(A2928,英雄数据表!A:L,7,0),""))</f>
        <v>"2404601004"</v>
      </c>
      <c r="M2928" s="20" t="str">
        <f>IFERROR(VLOOKUP(B2928,属性中转表!$K$2:$O$21,5,FALSE),"")</f>
        <v/>
      </c>
      <c r="N2928" s="20" t="str">
        <f>IF(B2928=25,VLOOKUP(A2928,英雄数据表!A:L,8,FALSE),IF(B2928=50,VLOOKUP(A2928,英雄数据表!A:L,12,0),""))</f>
        <v/>
      </c>
    </row>
    <row r="2929" spans="1:14" x14ac:dyDescent="0.3">
      <c r="A2929" s="20">
        <v>24046</v>
      </c>
      <c r="B2929" s="21">
        <v>28</v>
      </c>
      <c r="C2929" s="21">
        <v>5</v>
      </c>
      <c r="D2929" s="21">
        <f>VLOOKUP(A2929,英雄数据表!A:D,4,0)</f>
        <v>2</v>
      </c>
      <c r="E2929" s="20" t="str">
        <f>VLOOKUP(A2929,英雄数据表!A:C,3,0)</f>
        <v>能源斩刃</v>
      </c>
      <c r="F2929" s="20">
        <f t="shared" si="199"/>
        <v>24046</v>
      </c>
      <c r="G2929" s="20">
        <f t="shared" si="200"/>
        <v>24046</v>
      </c>
      <c r="H2929" s="21" t="str">
        <f>VLOOKUP(B2929,属性中转表!A:F,6,FALSE)</f>
        <v>"hp":77400,"atk":2150</v>
      </c>
      <c r="I2929" s="20" t="str">
        <f>IF(VLOOKUP(B2929,属性中转表!A:G,7,FALSE)=0,"",VLOOKUP(VLOOKUP(B2929,属性中转表!A:G,7,FALSE),属性中转表!$K$2:$P$21,6,0))&amp;IF(VLOOKUP(B2929,属性中转表!A:G,7,FALSE)&gt;=50,VLOOKUP(A2929,英雄数据表!A:K,9,0),IF(VLOOKUP(B2929,属性中转表!A:G,7,FALSE)&gt;=25,VLOOKUP(A2929,英雄数据表!A:K,5,0),""))</f>
        <v>"atk":300,"hp":5000,"undpspro":50</v>
      </c>
      <c r="J2929" s="20" t="str">
        <f>IF(I2929="","",属性中转表!$I$1&amp;(IF(VLOOKUP(B2929,属性中转表!A:G,7,FALSE)=0,0,VLOOKUP(VLOOKUP(B2929,属性中转表!A:G,7,FALSE),属性中转表!$K$2:$P$21,4,0)))+IFERROR(VLOOKUP(A2929,英雄数据表!A:K,IF(武魂!B2929&gt;=50,10,IF(武魂!B2929&gt;=25,6)),0),0))</f>
        <v>,"dpspro":50</v>
      </c>
      <c r="K2929" s="32" t="str">
        <f t="shared" si="201"/>
        <v>"atk":300,"hp":5000,"undpspro":50,"dpspro":50</v>
      </c>
      <c r="L2929" s="20" t="str">
        <f>IF(B2929&gt;=50,VLOOKUP(A2929,英雄数据表!A:L,11,FALSE),IF(B2929&gt;=25,VLOOKUP(A2929,英雄数据表!A:L,7,0),""))</f>
        <v>"2404601004"</v>
      </c>
      <c r="M2929" s="20" t="str">
        <f>IFERROR(VLOOKUP(B2929,属性中转表!$K$2:$O$21,5,FALSE),"")</f>
        <v/>
      </c>
      <c r="N2929" s="20" t="str">
        <f>IF(B2929=25,VLOOKUP(A2929,英雄数据表!A:L,8,FALSE),IF(B2929=50,VLOOKUP(A2929,英雄数据表!A:L,12,0),""))</f>
        <v/>
      </c>
    </row>
    <row r="2930" spans="1:14" x14ac:dyDescent="0.3">
      <c r="A2930" s="20">
        <v>24046</v>
      </c>
      <c r="B2930" s="21">
        <v>29</v>
      </c>
      <c r="C2930" s="21">
        <v>5</v>
      </c>
      <c r="D2930" s="21">
        <f>VLOOKUP(A2930,英雄数据表!A:D,4,0)</f>
        <v>2</v>
      </c>
      <c r="E2930" s="20" t="str">
        <f>VLOOKUP(A2930,英雄数据表!A:C,3,0)</f>
        <v>能源斩刃</v>
      </c>
      <c r="F2930" s="20">
        <f t="shared" si="199"/>
        <v>24046</v>
      </c>
      <c r="G2930" s="20">
        <f t="shared" si="200"/>
        <v>24046</v>
      </c>
      <c r="H2930" s="21" t="str">
        <f>VLOOKUP(B2930,属性中转表!A:F,6,FALSE)</f>
        <v>"hp":81000,"atk":2250</v>
      </c>
      <c r="I2930" s="20" t="str">
        <f>IF(VLOOKUP(B2930,属性中转表!A:G,7,FALSE)=0,"",VLOOKUP(VLOOKUP(B2930,属性中转表!A:G,7,FALSE),属性中转表!$K$2:$P$21,6,0))&amp;IF(VLOOKUP(B2930,属性中转表!A:G,7,FALSE)&gt;=50,VLOOKUP(A2930,英雄数据表!A:K,9,0),IF(VLOOKUP(B2930,属性中转表!A:G,7,FALSE)&gt;=25,VLOOKUP(A2930,英雄数据表!A:K,5,0),""))</f>
        <v>"atk":300,"hp":5000,"undpspro":50</v>
      </c>
      <c r="J2930" s="20" t="str">
        <f>IF(I2930="","",属性中转表!$I$1&amp;(IF(VLOOKUP(B2930,属性中转表!A:G,7,FALSE)=0,0,VLOOKUP(VLOOKUP(B2930,属性中转表!A:G,7,FALSE),属性中转表!$K$2:$P$21,4,0)))+IFERROR(VLOOKUP(A2930,英雄数据表!A:K,IF(武魂!B2930&gt;=50,10,IF(武魂!B2930&gt;=25,6)),0),0))</f>
        <v>,"dpspro":50</v>
      </c>
      <c r="K2930" s="32" t="str">
        <f t="shared" si="201"/>
        <v>"atk":300,"hp":5000,"undpspro":50,"dpspro":50</v>
      </c>
      <c r="L2930" s="20" t="str">
        <f>IF(B2930&gt;=50,VLOOKUP(A2930,英雄数据表!A:L,11,FALSE),IF(B2930&gt;=25,VLOOKUP(A2930,英雄数据表!A:L,7,0),""))</f>
        <v>"2404601004"</v>
      </c>
      <c r="M2930" s="20" t="str">
        <f>IFERROR(VLOOKUP(B2930,属性中转表!$K$2:$O$21,5,FALSE),"")</f>
        <v/>
      </c>
      <c r="N2930" s="20" t="str">
        <f>IF(B2930=25,VLOOKUP(A2930,英雄数据表!A:L,8,FALSE),IF(B2930=50,VLOOKUP(A2930,英雄数据表!A:L,12,0),""))</f>
        <v/>
      </c>
    </row>
    <row r="2931" spans="1:14" x14ac:dyDescent="0.3">
      <c r="A2931" s="20">
        <v>24046</v>
      </c>
      <c r="B2931" s="21">
        <v>30</v>
      </c>
      <c r="C2931" s="21">
        <v>5</v>
      </c>
      <c r="D2931" s="21">
        <f>VLOOKUP(A2931,英雄数据表!A:D,4,0)</f>
        <v>2</v>
      </c>
      <c r="E2931" s="20" t="str">
        <f>VLOOKUP(A2931,英雄数据表!A:C,3,0)</f>
        <v>能源斩刃</v>
      </c>
      <c r="F2931" s="20">
        <f t="shared" si="199"/>
        <v>24046</v>
      </c>
      <c r="G2931" s="20">
        <f t="shared" si="200"/>
        <v>24046</v>
      </c>
      <c r="H2931" s="21" t="str">
        <f>VLOOKUP(B2931,属性中转表!A:F,6,FALSE)</f>
        <v>"hp":84600,"atk":2350</v>
      </c>
      <c r="I2931" s="20" t="str">
        <f>IF(VLOOKUP(B2931,属性中转表!A:G,7,FALSE)=0,"",VLOOKUP(VLOOKUP(B2931,属性中转表!A:G,7,FALSE),属性中转表!$K$2:$P$21,6,0))&amp;IF(VLOOKUP(B2931,属性中转表!A:G,7,FALSE)&gt;=50,VLOOKUP(A2931,英雄数据表!A:K,9,0),IF(VLOOKUP(B2931,属性中转表!A:G,7,FALSE)&gt;=25,VLOOKUP(A2931,英雄数据表!A:K,5,0),""))</f>
        <v>"atk":300,"hp":5000,"undpspro":100</v>
      </c>
      <c r="J2931" s="20" t="str">
        <f>IF(I2931="","",属性中转表!$I$1&amp;(IF(VLOOKUP(B2931,属性中转表!A:G,7,FALSE)=0,0,VLOOKUP(VLOOKUP(B2931,属性中转表!A:G,7,FALSE),属性中转表!$K$2:$P$21,4,0)))+IFERROR(VLOOKUP(A2931,英雄数据表!A:K,IF(武魂!B2931&gt;=50,10,IF(武魂!B2931&gt;=25,6)),0),0))</f>
        <v>,"dpspro":50</v>
      </c>
      <c r="K2931" s="32" t="str">
        <f t="shared" si="201"/>
        <v>"atk":300,"hp":5000,"undpspro":100,"dpspro":50</v>
      </c>
      <c r="L2931" s="20" t="str">
        <f>IF(B2931&gt;=50,VLOOKUP(A2931,英雄数据表!A:L,11,FALSE),IF(B2931&gt;=25,VLOOKUP(A2931,英雄数据表!A:L,7,0),""))</f>
        <v>"2404601004"</v>
      </c>
      <c r="M2931" s="20" t="str">
        <f>IFERROR(VLOOKUP(B2931,属性中转表!$K$2:$O$21,5,FALSE),"")</f>
        <v>"undpspro":50</v>
      </c>
      <c r="N2931" s="20" t="str">
        <f>IF(B2931=25,VLOOKUP(A2931,英雄数据表!A:L,8,FALSE),IF(B2931=50,VLOOKUP(A2931,英雄数据表!A:L,12,0),""))</f>
        <v/>
      </c>
    </row>
    <row r="2932" spans="1:14" x14ac:dyDescent="0.3">
      <c r="A2932" s="20">
        <v>24046</v>
      </c>
      <c r="B2932" s="21">
        <v>31</v>
      </c>
      <c r="C2932" s="21">
        <v>5</v>
      </c>
      <c r="D2932" s="21">
        <f>VLOOKUP(A2932,英雄数据表!A:D,4,0)</f>
        <v>2</v>
      </c>
      <c r="E2932" s="20" t="str">
        <f>VLOOKUP(A2932,英雄数据表!A:C,3,0)</f>
        <v>能源斩刃</v>
      </c>
      <c r="F2932" s="20">
        <f t="shared" si="199"/>
        <v>24046</v>
      </c>
      <c r="G2932" s="20">
        <f t="shared" si="200"/>
        <v>24046</v>
      </c>
      <c r="H2932" s="21" t="str">
        <f>VLOOKUP(B2932,属性中转表!A:F,6,FALSE)</f>
        <v>"hp":89100,"atk":2475</v>
      </c>
      <c r="I2932" s="20" t="str">
        <f>IF(VLOOKUP(B2932,属性中转表!A:G,7,FALSE)=0,"",VLOOKUP(VLOOKUP(B2932,属性中转表!A:G,7,FALSE),属性中转表!$K$2:$P$21,6,0))&amp;IF(VLOOKUP(B2932,属性中转表!A:G,7,FALSE)&gt;=50,VLOOKUP(A2932,英雄数据表!A:K,9,0),IF(VLOOKUP(B2932,属性中转表!A:G,7,FALSE)&gt;=25,VLOOKUP(A2932,英雄数据表!A:K,5,0),""))</f>
        <v>"atk":300,"hp":5000,"undpspro":100</v>
      </c>
      <c r="J2932" s="20" t="str">
        <f>IF(I2932="","",属性中转表!$I$1&amp;(IF(VLOOKUP(B2932,属性中转表!A:G,7,FALSE)=0,0,VLOOKUP(VLOOKUP(B2932,属性中转表!A:G,7,FALSE),属性中转表!$K$2:$P$21,4,0)))+IFERROR(VLOOKUP(A2932,英雄数据表!A:K,IF(武魂!B2932&gt;=50,10,IF(武魂!B2932&gt;=25,6)),0),0))</f>
        <v>,"dpspro":50</v>
      </c>
      <c r="K2932" s="32" t="str">
        <f t="shared" si="201"/>
        <v>"atk":300,"hp":5000,"undpspro":100,"dpspro":50</v>
      </c>
      <c r="L2932" s="20" t="str">
        <f>IF(B2932&gt;=50,VLOOKUP(A2932,英雄数据表!A:L,11,FALSE),IF(B2932&gt;=25,VLOOKUP(A2932,英雄数据表!A:L,7,0),""))</f>
        <v>"2404601004"</v>
      </c>
      <c r="M2932" s="20" t="str">
        <f>IFERROR(VLOOKUP(B2932,属性中转表!$K$2:$O$21,5,FALSE),"")</f>
        <v/>
      </c>
      <c r="N2932" s="20" t="str">
        <f>IF(B2932=25,VLOOKUP(A2932,英雄数据表!A:L,8,FALSE),IF(B2932=50,VLOOKUP(A2932,英雄数据表!A:L,12,0),""))</f>
        <v/>
      </c>
    </row>
    <row r="2933" spans="1:14" x14ac:dyDescent="0.3">
      <c r="A2933" s="20">
        <v>24046</v>
      </c>
      <c r="B2933" s="21">
        <v>32</v>
      </c>
      <c r="C2933" s="21">
        <v>5</v>
      </c>
      <c r="D2933" s="21">
        <f>VLOOKUP(A2933,英雄数据表!A:D,4,0)</f>
        <v>2</v>
      </c>
      <c r="E2933" s="20" t="str">
        <f>VLOOKUP(A2933,英雄数据表!A:C,3,0)</f>
        <v>能源斩刃</v>
      </c>
      <c r="F2933" s="20">
        <f t="shared" si="199"/>
        <v>24046</v>
      </c>
      <c r="G2933" s="20">
        <f t="shared" si="200"/>
        <v>24046</v>
      </c>
      <c r="H2933" s="21" t="str">
        <f>VLOOKUP(B2933,属性中转表!A:F,6,FALSE)</f>
        <v>"hp":93600,"atk":2600</v>
      </c>
      <c r="I2933" s="20" t="str">
        <f>IF(VLOOKUP(B2933,属性中转表!A:G,7,FALSE)=0,"",VLOOKUP(VLOOKUP(B2933,属性中转表!A:G,7,FALSE),属性中转表!$K$2:$P$21,6,0))&amp;IF(VLOOKUP(B2933,属性中转表!A:G,7,FALSE)&gt;=50,VLOOKUP(A2933,英雄数据表!A:K,9,0),IF(VLOOKUP(B2933,属性中转表!A:G,7,FALSE)&gt;=25,VLOOKUP(A2933,英雄数据表!A:K,5,0),""))</f>
        <v>"atk":300,"hp":5000,"undpspro":100</v>
      </c>
      <c r="J2933" s="20" t="str">
        <f>IF(I2933="","",属性中转表!$I$1&amp;(IF(VLOOKUP(B2933,属性中转表!A:G,7,FALSE)=0,0,VLOOKUP(VLOOKUP(B2933,属性中转表!A:G,7,FALSE),属性中转表!$K$2:$P$21,4,0)))+IFERROR(VLOOKUP(A2933,英雄数据表!A:K,IF(武魂!B2933&gt;=50,10,IF(武魂!B2933&gt;=25,6)),0),0))</f>
        <v>,"dpspro":50</v>
      </c>
      <c r="K2933" s="32" t="str">
        <f t="shared" si="201"/>
        <v>"atk":300,"hp":5000,"undpspro":100,"dpspro":50</v>
      </c>
      <c r="L2933" s="20" t="str">
        <f>IF(B2933&gt;=50,VLOOKUP(A2933,英雄数据表!A:L,11,FALSE),IF(B2933&gt;=25,VLOOKUP(A2933,英雄数据表!A:L,7,0),""))</f>
        <v>"2404601004"</v>
      </c>
      <c r="M2933" s="20" t="str">
        <f>IFERROR(VLOOKUP(B2933,属性中转表!$K$2:$O$21,5,FALSE),"")</f>
        <v/>
      </c>
      <c r="N2933" s="20" t="str">
        <f>IF(B2933=25,VLOOKUP(A2933,英雄数据表!A:L,8,FALSE),IF(B2933=50,VLOOKUP(A2933,英雄数据表!A:L,12,0),""))</f>
        <v/>
      </c>
    </row>
    <row r="2934" spans="1:14" x14ac:dyDescent="0.3">
      <c r="A2934" s="20">
        <v>24046</v>
      </c>
      <c r="B2934" s="21">
        <v>33</v>
      </c>
      <c r="C2934" s="21">
        <v>5</v>
      </c>
      <c r="D2934" s="21">
        <f>VLOOKUP(A2934,英雄数据表!A:D,4,0)</f>
        <v>2</v>
      </c>
      <c r="E2934" s="20" t="str">
        <f>VLOOKUP(A2934,英雄数据表!A:C,3,0)</f>
        <v>能源斩刃</v>
      </c>
      <c r="F2934" s="20">
        <f t="shared" si="199"/>
        <v>24046</v>
      </c>
      <c r="G2934" s="20">
        <f t="shared" si="200"/>
        <v>24046</v>
      </c>
      <c r="H2934" s="21" t="str">
        <f>VLOOKUP(B2934,属性中转表!A:F,6,FALSE)</f>
        <v>"hp":98100,"atk":2725</v>
      </c>
      <c r="I2934" s="20" t="str">
        <f>IF(VLOOKUP(B2934,属性中转表!A:G,7,FALSE)=0,"",VLOOKUP(VLOOKUP(B2934,属性中转表!A:G,7,FALSE),属性中转表!$K$2:$P$21,6,0))&amp;IF(VLOOKUP(B2934,属性中转表!A:G,7,FALSE)&gt;=50,VLOOKUP(A2934,英雄数据表!A:K,9,0),IF(VLOOKUP(B2934,属性中转表!A:G,7,FALSE)&gt;=25,VLOOKUP(A2934,英雄数据表!A:K,5,0),""))</f>
        <v>"atk":300,"hp":5000,"undpspro":100</v>
      </c>
      <c r="J2934" s="20" t="str">
        <f>IF(I2934="","",属性中转表!$I$1&amp;(IF(VLOOKUP(B2934,属性中转表!A:G,7,FALSE)=0,0,VLOOKUP(VLOOKUP(B2934,属性中转表!A:G,7,FALSE),属性中转表!$K$2:$P$21,4,0)))+IFERROR(VLOOKUP(A2934,英雄数据表!A:K,IF(武魂!B2934&gt;=50,10,IF(武魂!B2934&gt;=25,6)),0),0))</f>
        <v>,"dpspro":50</v>
      </c>
      <c r="K2934" s="32" t="str">
        <f t="shared" si="201"/>
        <v>"atk":300,"hp":5000,"undpspro":100,"dpspro":50</v>
      </c>
      <c r="L2934" s="20" t="str">
        <f>IF(B2934&gt;=50,VLOOKUP(A2934,英雄数据表!A:L,11,FALSE),IF(B2934&gt;=25,VLOOKUP(A2934,英雄数据表!A:L,7,0),""))</f>
        <v>"2404601004"</v>
      </c>
      <c r="M2934" s="20" t="str">
        <f>IFERROR(VLOOKUP(B2934,属性中转表!$K$2:$O$21,5,FALSE),"")</f>
        <v/>
      </c>
      <c r="N2934" s="20" t="str">
        <f>IF(B2934=25,VLOOKUP(A2934,英雄数据表!A:L,8,FALSE),IF(B2934=50,VLOOKUP(A2934,英雄数据表!A:L,12,0),""))</f>
        <v/>
      </c>
    </row>
    <row r="2935" spans="1:14" x14ac:dyDescent="0.3">
      <c r="A2935" s="20">
        <v>24046</v>
      </c>
      <c r="B2935" s="21">
        <v>34</v>
      </c>
      <c r="C2935" s="21">
        <v>5</v>
      </c>
      <c r="D2935" s="21">
        <f>VLOOKUP(A2935,英雄数据表!A:D,4,0)</f>
        <v>2</v>
      </c>
      <c r="E2935" s="20" t="str">
        <f>VLOOKUP(A2935,英雄数据表!A:C,3,0)</f>
        <v>能源斩刃</v>
      </c>
      <c r="F2935" s="20">
        <f t="shared" si="199"/>
        <v>24046</v>
      </c>
      <c r="G2935" s="20">
        <f t="shared" si="200"/>
        <v>24046</v>
      </c>
      <c r="H2935" s="21" t="str">
        <f>VLOOKUP(B2935,属性中转表!A:F,6,FALSE)</f>
        <v>"hp":102600,"atk":2850</v>
      </c>
      <c r="I2935" s="20" t="str">
        <f>IF(VLOOKUP(B2935,属性中转表!A:G,7,FALSE)=0,"",VLOOKUP(VLOOKUP(B2935,属性中转表!A:G,7,FALSE),属性中转表!$K$2:$P$21,6,0))&amp;IF(VLOOKUP(B2935,属性中转表!A:G,7,FALSE)&gt;=50,VLOOKUP(A2935,英雄数据表!A:K,9,0),IF(VLOOKUP(B2935,属性中转表!A:G,7,FALSE)&gt;=25,VLOOKUP(A2935,英雄数据表!A:K,5,0),""))</f>
        <v>"atk":300,"hp":5000,"undpspro":100</v>
      </c>
      <c r="J2935" s="20" t="str">
        <f>IF(I2935="","",属性中转表!$I$1&amp;(IF(VLOOKUP(B2935,属性中转表!A:G,7,FALSE)=0,0,VLOOKUP(VLOOKUP(B2935,属性中转表!A:G,7,FALSE),属性中转表!$K$2:$P$21,4,0)))+IFERROR(VLOOKUP(A2935,英雄数据表!A:K,IF(武魂!B2935&gt;=50,10,IF(武魂!B2935&gt;=25,6)),0),0))</f>
        <v>,"dpspro":50</v>
      </c>
      <c r="K2935" s="32" t="str">
        <f t="shared" si="201"/>
        <v>"atk":300,"hp":5000,"undpspro":100,"dpspro":50</v>
      </c>
      <c r="L2935" s="20" t="str">
        <f>IF(B2935&gt;=50,VLOOKUP(A2935,英雄数据表!A:L,11,FALSE),IF(B2935&gt;=25,VLOOKUP(A2935,英雄数据表!A:L,7,0),""))</f>
        <v>"2404601004"</v>
      </c>
      <c r="M2935" s="20" t="str">
        <f>IFERROR(VLOOKUP(B2935,属性中转表!$K$2:$O$21,5,FALSE),"")</f>
        <v/>
      </c>
      <c r="N2935" s="20" t="str">
        <f>IF(B2935=25,VLOOKUP(A2935,英雄数据表!A:L,8,FALSE),IF(B2935=50,VLOOKUP(A2935,英雄数据表!A:L,12,0),""))</f>
        <v/>
      </c>
    </row>
    <row r="2936" spans="1:14" x14ac:dyDescent="0.3">
      <c r="A2936" s="20">
        <v>24046</v>
      </c>
      <c r="B2936" s="21">
        <v>35</v>
      </c>
      <c r="C2936" s="21">
        <v>5</v>
      </c>
      <c r="D2936" s="21">
        <f>VLOOKUP(A2936,英雄数据表!A:D,4,0)</f>
        <v>2</v>
      </c>
      <c r="E2936" s="20" t="str">
        <f>VLOOKUP(A2936,英雄数据表!A:C,3,0)</f>
        <v>能源斩刃</v>
      </c>
      <c r="F2936" s="20">
        <f t="shared" si="199"/>
        <v>24046</v>
      </c>
      <c r="G2936" s="20">
        <f t="shared" si="200"/>
        <v>24046</v>
      </c>
      <c r="H2936" s="21" t="str">
        <f>VLOOKUP(B2936,属性中转表!A:F,6,FALSE)</f>
        <v>"hp":107100,"atk":2975</v>
      </c>
      <c r="I2936" s="20" t="str">
        <f>IF(VLOOKUP(B2936,属性中转表!A:G,7,FALSE)=0,"",VLOOKUP(VLOOKUP(B2936,属性中转表!A:G,7,FALSE),属性中转表!$K$2:$P$21,6,0))&amp;IF(VLOOKUP(B2936,属性中转表!A:G,7,FALSE)&gt;=50,VLOOKUP(A2936,英雄数据表!A:K,9,0),IF(VLOOKUP(B2936,属性中转表!A:G,7,FALSE)&gt;=25,VLOOKUP(A2936,英雄数据表!A:K,5,0),""))</f>
        <v>"atk":300,"hp":5000,"undpspro":100</v>
      </c>
      <c r="J2936" s="20" t="str">
        <f>IF(I2936="","",属性中转表!$I$1&amp;(IF(VLOOKUP(B2936,属性中转表!A:G,7,FALSE)=0,0,VLOOKUP(VLOOKUP(B2936,属性中转表!A:G,7,FALSE),属性中转表!$K$2:$P$21,4,0)))+IFERROR(VLOOKUP(A2936,英雄数据表!A:K,IF(武魂!B2936&gt;=50,10,IF(武魂!B2936&gt;=25,6)),0),0))</f>
        <v>,"dpspro":100</v>
      </c>
      <c r="K2936" s="32" t="str">
        <f t="shared" si="201"/>
        <v>"atk":300,"hp":5000,"undpspro":100,"dpspro":100</v>
      </c>
      <c r="L2936" s="20" t="str">
        <f>IF(B2936&gt;=50,VLOOKUP(A2936,英雄数据表!A:L,11,FALSE),IF(B2936&gt;=25,VLOOKUP(A2936,英雄数据表!A:L,7,0),""))</f>
        <v>"2404601004"</v>
      </c>
      <c r="M2936" s="20" t="str">
        <f>IFERROR(VLOOKUP(B2936,属性中转表!$K$2:$O$21,5,FALSE),"")</f>
        <v>"dpspro":50</v>
      </c>
      <c r="N2936" s="20" t="str">
        <f>IF(B2936=25,VLOOKUP(A2936,英雄数据表!A:L,8,FALSE),IF(B2936=50,VLOOKUP(A2936,英雄数据表!A:L,12,0),""))</f>
        <v/>
      </c>
    </row>
    <row r="2937" spans="1:14" x14ac:dyDescent="0.3">
      <c r="A2937" s="20">
        <v>24046</v>
      </c>
      <c r="B2937" s="21">
        <v>36</v>
      </c>
      <c r="C2937" s="21">
        <v>5</v>
      </c>
      <c r="D2937" s="21">
        <f>VLOOKUP(A2937,英雄数据表!A:D,4,0)</f>
        <v>2</v>
      </c>
      <c r="E2937" s="20" t="str">
        <f>VLOOKUP(A2937,英雄数据表!A:C,3,0)</f>
        <v>能源斩刃</v>
      </c>
      <c r="F2937" s="20">
        <f t="shared" si="199"/>
        <v>24046</v>
      </c>
      <c r="G2937" s="20">
        <f t="shared" si="200"/>
        <v>24046</v>
      </c>
      <c r="H2937" s="21" t="str">
        <f>VLOOKUP(B2937,属性中转表!A:F,6,FALSE)</f>
        <v>"hp":111600,"atk":3100</v>
      </c>
      <c r="I2937" s="20" t="str">
        <f>IF(VLOOKUP(B2937,属性中转表!A:G,7,FALSE)=0,"",VLOOKUP(VLOOKUP(B2937,属性中转表!A:G,7,FALSE),属性中转表!$K$2:$P$21,6,0))&amp;IF(VLOOKUP(B2937,属性中转表!A:G,7,FALSE)&gt;=50,VLOOKUP(A2937,英雄数据表!A:K,9,0),IF(VLOOKUP(B2937,属性中转表!A:G,7,FALSE)&gt;=25,VLOOKUP(A2937,英雄数据表!A:K,5,0),""))</f>
        <v>"atk":300,"hp":5000,"undpspro":100</v>
      </c>
      <c r="J2937" s="20" t="str">
        <f>IF(I2937="","",属性中转表!$I$1&amp;(IF(VLOOKUP(B2937,属性中转表!A:G,7,FALSE)=0,0,VLOOKUP(VLOOKUP(B2937,属性中转表!A:G,7,FALSE),属性中转表!$K$2:$P$21,4,0)))+IFERROR(VLOOKUP(A2937,英雄数据表!A:K,IF(武魂!B2937&gt;=50,10,IF(武魂!B2937&gt;=25,6)),0),0))</f>
        <v>,"dpspro":100</v>
      </c>
      <c r="K2937" s="32" t="str">
        <f t="shared" si="201"/>
        <v>"atk":300,"hp":5000,"undpspro":100,"dpspro":100</v>
      </c>
      <c r="L2937" s="20" t="str">
        <f>IF(B2937&gt;=50,VLOOKUP(A2937,英雄数据表!A:L,11,FALSE),IF(B2937&gt;=25,VLOOKUP(A2937,英雄数据表!A:L,7,0),""))</f>
        <v>"2404601004"</v>
      </c>
      <c r="M2937" s="20" t="str">
        <f>IFERROR(VLOOKUP(B2937,属性中转表!$K$2:$O$21,5,FALSE),"")</f>
        <v/>
      </c>
      <c r="N2937" s="20" t="str">
        <f>IF(B2937=25,VLOOKUP(A2937,英雄数据表!A:L,8,FALSE),IF(B2937=50,VLOOKUP(A2937,英雄数据表!A:L,12,0),""))</f>
        <v/>
      </c>
    </row>
    <row r="2938" spans="1:14" x14ac:dyDescent="0.3">
      <c r="A2938" s="20">
        <v>24046</v>
      </c>
      <c r="B2938" s="21">
        <v>37</v>
      </c>
      <c r="C2938" s="21">
        <v>5</v>
      </c>
      <c r="D2938" s="21">
        <f>VLOOKUP(A2938,英雄数据表!A:D,4,0)</f>
        <v>2</v>
      </c>
      <c r="E2938" s="20" t="str">
        <f>VLOOKUP(A2938,英雄数据表!A:C,3,0)</f>
        <v>能源斩刃</v>
      </c>
      <c r="F2938" s="20">
        <f t="shared" si="199"/>
        <v>24046</v>
      </c>
      <c r="G2938" s="20">
        <f t="shared" si="200"/>
        <v>24046</v>
      </c>
      <c r="H2938" s="21" t="str">
        <f>VLOOKUP(B2938,属性中转表!A:F,6,FALSE)</f>
        <v>"hp":116100,"atk":3225</v>
      </c>
      <c r="I2938" s="20" t="str">
        <f>IF(VLOOKUP(B2938,属性中转表!A:G,7,FALSE)=0,"",VLOOKUP(VLOOKUP(B2938,属性中转表!A:G,7,FALSE),属性中转表!$K$2:$P$21,6,0))&amp;IF(VLOOKUP(B2938,属性中转表!A:G,7,FALSE)&gt;=50,VLOOKUP(A2938,英雄数据表!A:K,9,0),IF(VLOOKUP(B2938,属性中转表!A:G,7,FALSE)&gt;=25,VLOOKUP(A2938,英雄数据表!A:K,5,0),""))</f>
        <v>"atk":300,"hp":5000,"undpspro":100</v>
      </c>
      <c r="J2938" s="20" t="str">
        <f>IF(I2938="","",属性中转表!$I$1&amp;(IF(VLOOKUP(B2938,属性中转表!A:G,7,FALSE)=0,0,VLOOKUP(VLOOKUP(B2938,属性中转表!A:G,7,FALSE),属性中转表!$K$2:$P$21,4,0)))+IFERROR(VLOOKUP(A2938,英雄数据表!A:K,IF(武魂!B2938&gt;=50,10,IF(武魂!B2938&gt;=25,6)),0),0))</f>
        <v>,"dpspro":100</v>
      </c>
      <c r="K2938" s="32" t="str">
        <f t="shared" si="201"/>
        <v>"atk":300,"hp":5000,"undpspro":100,"dpspro":100</v>
      </c>
      <c r="L2938" s="20" t="str">
        <f>IF(B2938&gt;=50,VLOOKUP(A2938,英雄数据表!A:L,11,FALSE),IF(B2938&gt;=25,VLOOKUP(A2938,英雄数据表!A:L,7,0),""))</f>
        <v>"2404601004"</v>
      </c>
      <c r="M2938" s="20" t="str">
        <f>IFERROR(VLOOKUP(B2938,属性中转表!$K$2:$O$21,5,FALSE),"")</f>
        <v/>
      </c>
      <c r="N2938" s="20" t="str">
        <f>IF(B2938=25,VLOOKUP(A2938,英雄数据表!A:L,8,FALSE),IF(B2938=50,VLOOKUP(A2938,英雄数据表!A:L,12,0),""))</f>
        <v/>
      </c>
    </row>
    <row r="2939" spans="1:14" x14ac:dyDescent="0.3">
      <c r="A2939" s="20">
        <v>24046</v>
      </c>
      <c r="B2939" s="21">
        <v>38</v>
      </c>
      <c r="C2939" s="21">
        <v>5</v>
      </c>
      <c r="D2939" s="21">
        <f>VLOOKUP(A2939,英雄数据表!A:D,4,0)</f>
        <v>2</v>
      </c>
      <c r="E2939" s="20" t="str">
        <f>VLOOKUP(A2939,英雄数据表!A:C,3,0)</f>
        <v>能源斩刃</v>
      </c>
      <c r="F2939" s="20">
        <f t="shared" si="199"/>
        <v>24046</v>
      </c>
      <c r="G2939" s="20">
        <f t="shared" si="200"/>
        <v>24046</v>
      </c>
      <c r="H2939" s="21" t="str">
        <f>VLOOKUP(B2939,属性中转表!A:F,6,FALSE)</f>
        <v>"hp":120600,"atk":3350</v>
      </c>
      <c r="I2939" s="20" t="str">
        <f>IF(VLOOKUP(B2939,属性中转表!A:G,7,FALSE)=0,"",VLOOKUP(VLOOKUP(B2939,属性中转表!A:G,7,FALSE),属性中转表!$K$2:$P$21,6,0))&amp;IF(VLOOKUP(B2939,属性中转表!A:G,7,FALSE)&gt;=50,VLOOKUP(A2939,英雄数据表!A:K,9,0),IF(VLOOKUP(B2939,属性中转表!A:G,7,FALSE)&gt;=25,VLOOKUP(A2939,英雄数据表!A:K,5,0),""))</f>
        <v>"atk":300,"hp":5000,"undpspro":100</v>
      </c>
      <c r="J2939" s="20" t="str">
        <f>IF(I2939="","",属性中转表!$I$1&amp;(IF(VLOOKUP(B2939,属性中转表!A:G,7,FALSE)=0,0,VLOOKUP(VLOOKUP(B2939,属性中转表!A:G,7,FALSE),属性中转表!$K$2:$P$21,4,0)))+IFERROR(VLOOKUP(A2939,英雄数据表!A:K,IF(武魂!B2939&gt;=50,10,IF(武魂!B2939&gt;=25,6)),0),0))</f>
        <v>,"dpspro":100</v>
      </c>
      <c r="K2939" s="32" t="str">
        <f t="shared" si="201"/>
        <v>"atk":300,"hp":5000,"undpspro":100,"dpspro":100</v>
      </c>
      <c r="L2939" s="20" t="str">
        <f>IF(B2939&gt;=50,VLOOKUP(A2939,英雄数据表!A:L,11,FALSE),IF(B2939&gt;=25,VLOOKUP(A2939,英雄数据表!A:L,7,0),""))</f>
        <v>"2404601004"</v>
      </c>
      <c r="M2939" s="20" t="str">
        <f>IFERROR(VLOOKUP(B2939,属性中转表!$K$2:$O$21,5,FALSE),"")</f>
        <v/>
      </c>
      <c r="N2939" s="20" t="str">
        <f>IF(B2939=25,VLOOKUP(A2939,英雄数据表!A:L,8,FALSE),IF(B2939=50,VLOOKUP(A2939,英雄数据表!A:L,12,0),""))</f>
        <v/>
      </c>
    </row>
    <row r="2940" spans="1:14" x14ac:dyDescent="0.3">
      <c r="A2940" s="20">
        <v>24046</v>
      </c>
      <c r="B2940" s="21">
        <v>39</v>
      </c>
      <c r="C2940" s="21">
        <v>5</v>
      </c>
      <c r="D2940" s="21">
        <f>VLOOKUP(A2940,英雄数据表!A:D,4,0)</f>
        <v>2</v>
      </c>
      <c r="E2940" s="20" t="str">
        <f>VLOOKUP(A2940,英雄数据表!A:C,3,0)</f>
        <v>能源斩刃</v>
      </c>
      <c r="F2940" s="20">
        <f t="shared" si="199"/>
        <v>24046</v>
      </c>
      <c r="G2940" s="20">
        <f t="shared" si="200"/>
        <v>24046</v>
      </c>
      <c r="H2940" s="21" t="str">
        <f>VLOOKUP(B2940,属性中转表!A:F,6,FALSE)</f>
        <v>"hp":125100,"atk":3475</v>
      </c>
      <c r="I2940" s="20" t="str">
        <f>IF(VLOOKUP(B2940,属性中转表!A:G,7,FALSE)=0,"",VLOOKUP(VLOOKUP(B2940,属性中转表!A:G,7,FALSE),属性中转表!$K$2:$P$21,6,0))&amp;IF(VLOOKUP(B2940,属性中转表!A:G,7,FALSE)&gt;=50,VLOOKUP(A2940,英雄数据表!A:K,9,0),IF(VLOOKUP(B2940,属性中转表!A:G,7,FALSE)&gt;=25,VLOOKUP(A2940,英雄数据表!A:K,5,0),""))</f>
        <v>"atk":300,"hp":5000,"undpspro":100</v>
      </c>
      <c r="J2940" s="20" t="str">
        <f>IF(I2940="","",属性中转表!$I$1&amp;(IF(VLOOKUP(B2940,属性中转表!A:G,7,FALSE)=0,0,VLOOKUP(VLOOKUP(B2940,属性中转表!A:G,7,FALSE),属性中转表!$K$2:$P$21,4,0)))+IFERROR(VLOOKUP(A2940,英雄数据表!A:K,IF(武魂!B2940&gt;=50,10,IF(武魂!B2940&gt;=25,6)),0),0))</f>
        <v>,"dpspro":100</v>
      </c>
      <c r="K2940" s="32" t="str">
        <f t="shared" si="201"/>
        <v>"atk":300,"hp":5000,"undpspro":100,"dpspro":100</v>
      </c>
      <c r="L2940" s="20" t="str">
        <f>IF(B2940&gt;=50,VLOOKUP(A2940,英雄数据表!A:L,11,FALSE),IF(B2940&gt;=25,VLOOKUP(A2940,英雄数据表!A:L,7,0),""))</f>
        <v>"2404601004"</v>
      </c>
      <c r="M2940" s="20" t="str">
        <f>IFERROR(VLOOKUP(B2940,属性中转表!$K$2:$O$21,5,FALSE),"")</f>
        <v/>
      </c>
      <c r="N2940" s="20" t="str">
        <f>IF(B2940=25,VLOOKUP(A2940,英雄数据表!A:L,8,FALSE),IF(B2940=50,VLOOKUP(A2940,英雄数据表!A:L,12,0),""))</f>
        <v/>
      </c>
    </row>
    <row r="2941" spans="1:14" x14ac:dyDescent="0.3">
      <c r="A2941" s="20">
        <v>24046</v>
      </c>
      <c r="B2941" s="21">
        <v>40</v>
      </c>
      <c r="C2941" s="21">
        <v>5</v>
      </c>
      <c r="D2941" s="21">
        <f>VLOOKUP(A2941,英雄数据表!A:D,4,0)</f>
        <v>2</v>
      </c>
      <c r="E2941" s="20" t="str">
        <f>VLOOKUP(A2941,英雄数据表!A:C,3,0)</f>
        <v>能源斩刃</v>
      </c>
      <c r="F2941" s="20">
        <f t="shared" si="199"/>
        <v>24046</v>
      </c>
      <c r="G2941" s="20">
        <f t="shared" si="200"/>
        <v>24046</v>
      </c>
      <c r="H2941" s="21" t="str">
        <f>VLOOKUP(B2941,属性中转表!A:F,6,FALSE)</f>
        <v>"hp":129600,"atk":3600</v>
      </c>
      <c r="I2941" s="20" t="str">
        <f>IF(VLOOKUP(B2941,属性中转表!A:G,7,FALSE)=0,"",VLOOKUP(VLOOKUP(B2941,属性中转表!A:G,7,FALSE),属性中转表!$K$2:$P$21,6,0))&amp;IF(VLOOKUP(B2941,属性中转表!A:G,7,FALSE)&gt;=50,VLOOKUP(A2941,英雄数据表!A:K,9,0),IF(VLOOKUP(B2941,属性中转表!A:G,7,FALSE)&gt;=25,VLOOKUP(A2941,英雄数据表!A:K,5,0),""))</f>
        <v>"atk":300,"hp":5000,"undpspro":100,"pvpdpspro":50</v>
      </c>
      <c r="J2941" s="20" t="str">
        <f>IF(I2941="","",属性中转表!$I$1&amp;(IF(VLOOKUP(B2941,属性中转表!A:G,7,FALSE)=0,0,VLOOKUP(VLOOKUP(B2941,属性中转表!A:G,7,FALSE),属性中转表!$K$2:$P$21,4,0)))+IFERROR(VLOOKUP(A2941,英雄数据表!A:K,IF(武魂!B2941&gt;=50,10,IF(武魂!B2941&gt;=25,6)),0),0))</f>
        <v>,"dpspro":100</v>
      </c>
      <c r="K2941" s="32" t="str">
        <f t="shared" si="201"/>
        <v>"atk":300,"hp":5000,"undpspro":100,"pvpdpspro":50,"dpspro":100</v>
      </c>
      <c r="L2941" s="20" t="str">
        <f>IF(B2941&gt;=50,VLOOKUP(A2941,英雄数据表!A:L,11,FALSE),IF(B2941&gt;=25,VLOOKUP(A2941,英雄数据表!A:L,7,0),""))</f>
        <v>"2404601004"</v>
      </c>
      <c r="M2941" s="20" t="str">
        <f>IFERROR(VLOOKUP(B2941,属性中转表!$K$2:$O$21,5,FALSE),"")</f>
        <v>"pvpdpspro":50</v>
      </c>
      <c r="N2941" s="20" t="str">
        <f>IF(B2941=25,VLOOKUP(A2941,英雄数据表!A:L,8,FALSE),IF(B2941=50,VLOOKUP(A2941,英雄数据表!A:L,12,0),""))</f>
        <v/>
      </c>
    </row>
    <row r="2942" spans="1:14" x14ac:dyDescent="0.3">
      <c r="A2942" s="20">
        <v>24046</v>
      </c>
      <c r="B2942" s="21">
        <v>41</v>
      </c>
      <c r="C2942" s="21">
        <v>5</v>
      </c>
      <c r="D2942" s="21">
        <f>VLOOKUP(A2942,英雄数据表!A:D,4,0)</f>
        <v>2</v>
      </c>
      <c r="E2942" s="20" t="str">
        <f>VLOOKUP(A2942,英雄数据表!A:C,3,0)</f>
        <v>能源斩刃</v>
      </c>
      <c r="F2942" s="20">
        <f t="shared" si="199"/>
        <v>24046</v>
      </c>
      <c r="G2942" s="20">
        <f t="shared" si="200"/>
        <v>24046</v>
      </c>
      <c r="H2942" s="21" t="str">
        <f>VLOOKUP(B2942,属性中转表!A:F,6,FALSE)</f>
        <v>"hp":135000,"atk":3750</v>
      </c>
      <c r="I2942" s="20" t="str">
        <f>IF(VLOOKUP(B2942,属性中转表!A:G,7,FALSE)=0,"",VLOOKUP(VLOOKUP(B2942,属性中转表!A:G,7,FALSE),属性中转表!$K$2:$P$21,6,0))&amp;IF(VLOOKUP(B2942,属性中转表!A:G,7,FALSE)&gt;=50,VLOOKUP(A2942,英雄数据表!A:K,9,0),IF(VLOOKUP(B2942,属性中转表!A:G,7,FALSE)&gt;=25,VLOOKUP(A2942,英雄数据表!A:K,5,0),""))</f>
        <v>"atk":300,"hp":5000,"undpspro":100,"pvpdpspro":50</v>
      </c>
      <c r="J2942" s="20" t="str">
        <f>IF(I2942="","",属性中转表!$I$1&amp;(IF(VLOOKUP(B2942,属性中转表!A:G,7,FALSE)=0,0,VLOOKUP(VLOOKUP(B2942,属性中转表!A:G,7,FALSE),属性中转表!$K$2:$P$21,4,0)))+IFERROR(VLOOKUP(A2942,英雄数据表!A:K,IF(武魂!B2942&gt;=50,10,IF(武魂!B2942&gt;=25,6)),0),0))</f>
        <v>,"dpspro":100</v>
      </c>
      <c r="K2942" s="32" t="str">
        <f t="shared" si="201"/>
        <v>"atk":300,"hp":5000,"undpspro":100,"pvpdpspro":50,"dpspro":100</v>
      </c>
      <c r="L2942" s="20" t="str">
        <f>IF(B2942&gt;=50,VLOOKUP(A2942,英雄数据表!A:L,11,FALSE),IF(B2942&gt;=25,VLOOKUP(A2942,英雄数据表!A:L,7,0),""))</f>
        <v>"2404601004"</v>
      </c>
      <c r="M2942" s="20" t="str">
        <f>IFERROR(VLOOKUP(B2942,属性中转表!$K$2:$O$21,5,FALSE),"")</f>
        <v/>
      </c>
      <c r="N2942" s="20" t="str">
        <f>IF(B2942=25,VLOOKUP(A2942,英雄数据表!A:L,8,FALSE),IF(B2942=50,VLOOKUP(A2942,英雄数据表!A:L,12,0),""))</f>
        <v/>
      </c>
    </row>
    <row r="2943" spans="1:14" x14ac:dyDescent="0.3">
      <c r="A2943" s="20">
        <v>24046</v>
      </c>
      <c r="B2943" s="21">
        <v>42</v>
      </c>
      <c r="C2943" s="21">
        <v>5</v>
      </c>
      <c r="D2943" s="21">
        <f>VLOOKUP(A2943,英雄数据表!A:D,4,0)</f>
        <v>2</v>
      </c>
      <c r="E2943" s="20" t="str">
        <f>VLOOKUP(A2943,英雄数据表!A:C,3,0)</f>
        <v>能源斩刃</v>
      </c>
      <c r="F2943" s="20">
        <f t="shared" si="199"/>
        <v>24046</v>
      </c>
      <c r="G2943" s="20">
        <f t="shared" si="200"/>
        <v>24046</v>
      </c>
      <c r="H2943" s="21" t="str">
        <f>VLOOKUP(B2943,属性中转表!A:F,6,FALSE)</f>
        <v>"hp":140400,"atk":3900</v>
      </c>
      <c r="I2943" s="20" t="str">
        <f>IF(VLOOKUP(B2943,属性中转表!A:G,7,FALSE)=0,"",VLOOKUP(VLOOKUP(B2943,属性中转表!A:G,7,FALSE),属性中转表!$K$2:$P$21,6,0))&amp;IF(VLOOKUP(B2943,属性中转表!A:G,7,FALSE)&gt;=50,VLOOKUP(A2943,英雄数据表!A:K,9,0),IF(VLOOKUP(B2943,属性中转表!A:G,7,FALSE)&gt;=25,VLOOKUP(A2943,英雄数据表!A:K,5,0),""))</f>
        <v>"atk":300,"hp":5000,"undpspro":100,"pvpdpspro":50</v>
      </c>
      <c r="J2943" s="20" t="str">
        <f>IF(I2943="","",属性中转表!$I$1&amp;(IF(VLOOKUP(B2943,属性中转表!A:G,7,FALSE)=0,0,VLOOKUP(VLOOKUP(B2943,属性中转表!A:G,7,FALSE),属性中转表!$K$2:$P$21,4,0)))+IFERROR(VLOOKUP(A2943,英雄数据表!A:K,IF(武魂!B2943&gt;=50,10,IF(武魂!B2943&gt;=25,6)),0),0))</f>
        <v>,"dpspro":100</v>
      </c>
      <c r="K2943" s="32" t="str">
        <f t="shared" si="201"/>
        <v>"atk":300,"hp":5000,"undpspro":100,"pvpdpspro":50,"dpspro":100</v>
      </c>
      <c r="L2943" s="20" t="str">
        <f>IF(B2943&gt;=50,VLOOKUP(A2943,英雄数据表!A:L,11,FALSE),IF(B2943&gt;=25,VLOOKUP(A2943,英雄数据表!A:L,7,0),""))</f>
        <v>"2404601004"</v>
      </c>
      <c r="M2943" s="20" t="str">
        <f>IFERROR(VLOOKUP(B2943,属性中转表!$K$2:$O$21,5,FALSE),"")</f>
        <v/>
      </c>
      <c r="N2943" s="20" t="str">
        <f>IF(B2943=25,VLOOKUP(A2943,英雄数据表!A:L,8,FALSE),IF(B2943=50,VLOOKUP(A2943,英雄数据表!A:L,12,0),""))</f>
        <v/>
      </c>
    </row>
    <row r="2944" spans="1:14" x14ac:dyDescent="0.3">
      <c r="A2944" s="20">
        <v>24046</v>
      </c>
      <c r="B2944" s="21">
        <v>43</v>
      </c>
      <c r="C2944" s="21">
        <v>5</v>
      </c>
      <c r="D2944" s="21">
        <f>VLOOKUP(A2944,英雄数据表!A:D,4,0)</f>
        <v>2</v>
      </c>
      <c r="E2944" s="20" t="str">
        <f>VLOOKUP(A2944,英雄数据表!A:C,3,0)</f>
        <v>能源斩刃</v>
      </c>
      <c r="F2944" s="20">
        <f t="shared" si="199"/>
        <v>24046</v>
      </c>
      <c r="G2944" s="20">
        <f t="shared" si="200"/>
        <v>24046</v>
      </c>
      <c r="H2944" s="21" t="str">
        <f>VLOOKUP(B2944,属性中转表!A:F,6,FALSE)</f>
        <v>"hp":145800,"atk":4050</v>
      </c>
      <c r="I2944" s="20" t="str">
        <f>IF(VLOOKUP(B2944,属性中转表!A:G,7,FALSE)=0,"",VLOOKUP(VLOOKUP(B2944,属性中转表!A:G,7,FALSE),属性中转表!$K$2:$P$21,6,0))&amp;IF(VLOOKUP(B2944,属性中转表!A:G,7,FALSE)&gt;=50,VLOOKUP(A2944,英雄数据表!A:K,9,0),IF(VLOOKUP(B2944,属性中转表!A:G,7,FALSE)&gt;=25,VLOOKUP(A2944,英雄数据表!A:K,5,0),""))</f>
        <v>"atk":300,"hp":5000,"undpspro":100,"pvpdpspro":50</v>
      </c>
      <c r="J2944" s="20" t="str">
        <f>IF(I2944="","",属性中转表!$I$1&amp;(IF(VLOOKUP(B2944,属性中转表!A:G,7,FALSE)=0,0,VLOOKUP(VLOOKUP(B2944,属性中转表!A:G,7,FALSE),属性中转表!$K$2:$P$21,4,0)))+IFERROR(VLOOKUP(A2944,英雄数据表!A:K,IF(武魂!B2944&gt;=50,10,IF(武魂!B2944&gt;=25,6)),0),0))</f>
        <v>,"dpspro":100</v>
      </c>
      <c r="K2944" s="32" t="str">
        <f t="shared" si="201"/>
        <v>"atk":300,"hp":5000,"undpspro":100,"pvpdpspro":50,"dpspro":100</v>
      </c>
      <c r="L2944" s="20" t="str">
        <f>IF(B2944&gt;=50,VLOOKUP(A2944,英雄数据表!A:L,11,FALSE),IF(B2944&gt;=25,VLOOKUP(A2944,英雄数据表!A:L,7,0),""))</f>
        <v>"2404601004"</v>
      </c>
      <c r="M2944" s="20" t="str">
        <f>IFERROR(VLOOKUP(B2944,属性中转表!$K$2:$O$21,5,FALSE),"")</f>
        <v/>
      </c>
      <c r="N2944" s="20" t="str">
        <f>IF(B2944=25,VLOOKUP(A2944,英雄数据表!A:L,8,FALSE),IF(B2944=50,VLOOKUP(A2944,英雄数据表!A:L,12,0),""))</f>
        <v/>
      </c>
    </row>
    <row r="2945" spans="1:14" x14ac:dyDescent="0.3">
      <c r="A2945" s="20">
        <v>24046</v>
      </c>
      <c r="B2945" s="21">
        <v>44</v>
      </c>
      <c r="C2945" s="21">
        <v>5</v>
      </c>
      <c r="D2945" s="21">
        <f>VLOOKUP(A2945,英雄数据表!A:D,4,0)</f>
        <v>2</v>
      </c>
      <c r="E2945" s="20" t="str">
        <f>VLOOKUP(A2945,英雄数据表!A:C,3,0)</f>
        <v>能源斩刃</v>
      </c>
      <c r="F2945" s="20">
        <f t="shared" si="199"/>
        <v>24046</v>
      </c>
      <c r="G2945" s="20">
        <f t="shared" si="200"/>
        <v>24046</v>
      </c>
      <c r="H2945" s="21" t="str">
        <f>VLOOKUP(B2945,属性中转表!A:F,6,FALSE)</f>
        <v>"hp":151200,"atk":4200</v>
      </c>
      <c r="I2945" s="20" t="str">
        <f>IF(VLOOKUP(B2945,属性中转表!A:G,7,FALSE)=0,"",VLOOKUP(VLOOKUP(B2945,属性中转表!A:G,7,FALSE),属性中转表!$K$2:$P$21,6,0))&amp;IF(VLOOKUP(B2945,属性中转表!A:G,7,FALSE)&gt;=50,VLOOKUP(A2945,英雄数据表!A:K,9,0),IF(VLOOKUP(B2945,属性中转表!A:G,7,FALSE)&gt;=25,VLOOKUP(A2945,英雄数据表!A:K,5,0),""))</f>
        <v>"atk":300,"hp":5000,"undpspro":100,"pvpdpspro":50</v>
      </c>
      <c r="J2945" s="20" t="str">
        <f>IF(I2945="","",属性中转表!$I$1&amp;(IF(VLOOKUP(B2945,属性中转表!A:G,7,FALSE)=0,0,VLOOKUP(VLOOKUP(B2945,属性中转表!A:G,7,FALSE),属性中转表!$K$2:$P$21,4,0)))+IFERROR(VLOOKUP(A2945,英雄数据表!A:K,IF(武魂!B2945&gt;=50,10,IF(武魂!B2945&gt;=25,6)),0),0))</f>
        <v>,"dpspro":100</v>
      </c>
      <c r="K2945" s="32" t="str">
        <f t="shared" si="201"/>
        <v>"atk":300,"hp":5000,"undpspro":100,"pvpdpspro":50,"dpspro":100</v>
      </c>
      <c r="L2945" s="20" t="str">
        <f>IF(B2945&gt;=50,VLOOKUP(A2945,英雄数据表!A:L,11,FALSE),IF(B2945&gt;=25,VLOOKUP(A2945,英雄数据表!A:L,7,0),""))</f>
        <v>"2404601004"</v>
      </c>
      <c r="M2945" s="20" t="str">
        <f>IFERROR(VLOOKUP(B2945,属性中转表!$K$2:$O$21,5,FALSE),"")</f>
        <v/>
      </c>
      <c r="N2945" s="20" t="str">
        <f>IF(B2945=25,VLOOKUP(A2945,英雄数据表!A:L,8,FALSE),IF(B2945=50,VLOOKUP(A2945,英雄数据表!A:L,12,0),""))</f>
        <v/>
      </c>
    </row>
    <row r="2946" spans="1:14" x14ac:dyDescent="0.3">
      <c r="A2946" s="20">
        <v>24046</v>
      </c>
      <c r="B2946" s="21">
        <v>45</v>
      </c>
      <c r="C2946" s="21">
        <v>5</v>
      </c>
      <c r="D2946" s="21">
        <f>VLOOKUP(A2946,英雄数据表!A:D,4,0)</f>
        <v>2</v>
      </c>
      <c r="E2946" s="20" t="str">
        <f>VLOOKUP(A2946,英雄数据表!A:C,3,0)</f>
        <v>能源斩刃</v>
      </c>
      <c r="F2946" s="20">
        <f t="shared" si="199"/>
        <v>24046</v>
      </c>
      <c r="G2946" s="20">
        <f t="shared" si="200"/>
        <v>24046</v>
      </c>
      <c r="H2946" s="21" t="str">
        <f>VLOOKUP(B2946,属性中转表!A:F,6,FALSE)</f>
        <v>"hp":156600,"atk":4350</v>
      </c>
      <c r="I2946" s="20" t="str">
        <f>IF(VLOOKUP(B2946,属性中转表!A:G,7,FALSE)=0,"",VLOOKUP(VLOOKUP(B2946,属性中转表!A:G,7,FALSE),属性中转表!$K$2:$P$21,6,0))&amp;IF(VLOOKUP(B2946,属性中转表!A:G,7,FALSE)&gt;=50,VLOOKUP(A2946,英雄数据表!A:K,9,0),IF(VLOOKUP(B2946,属性中转表!A:G,7,FALSE)&gt;=25,VLOOKUP(A2946,英雄数据表!A:K,5,0),""))</f>
        <v>"atk":300,"hp":5000,"undpspro":100,"pvpdpspro":50,"pvpundpspro":50</v>
      </c>
      <c r="J2946" s="20" t="str">
        <f>IF(I2946="","",属性中转表!$I$1&amp;(IF(VLOOKUP(B2946,属性中转表!A:G,7,FALSE)=0,0,VLOOKUP(VLOOKUP(B2946,属性中转表!A:G,7,FALSE),属性中转表!$K$2:$P$21,4,0)))+IFERROR(VLOOKUP(A2946,英雄数据表!A:K,IF(武魂!B2946&gt;=50,10,IF(武魂!B2946&gt;=25,6)),0),0))</f>
        <v>,"dpspro":100</v>
      </c>
      <c r="K2946" s="32" t="str">
        <f t="shared" si="201"/>
        <v>"atk":300,"hp":5000,"undpspro":100,"pvpdpspro":50,"pvpundpspro":50,"dpspro":100</v>
      </c>
      <c r="L2946" s="20" t="str">
        <f>IF(B2946&gt;=50,VLOOKUP(A2946,英雄数据表!A:L,11,FALSE),IF(B2946&gt;=25,VLOOKUP(A2946,英雄数据表!A:L,7,0),""))</f>
        <v>"2404601004"</v>
      </c>
      <c r="M2946" s="20" t="str">
        <f>IFERROR(VLOOKUP(B2946,属性中转表!$K$2:$O$21,5,FALSE),"")</f>
        <v>"pvpundpspro":50</v>
      </c>
      <c r="N2946" s="20" t="str">
        <f>IF(B2946=25,VLOOKUP(A2946,英雄数据表!A:L,8,FALSE),IF(B2946=50,VLOOKUP(A2946,英雄数据表!A:L,12,0),""))</f>
        <v/>
      </c>
    </row>
    <row r="2947" spans="1:14" x14ac:dyDescent="0.3">
      <c r="A2947" s="20">
        <v>24046</v>
      </c>
      <c r="B2947" s="21">
        <v>46</v>
      </c>
      <c r="C2947" s="21">
        <v>5</v>
      </c>
      <c r="D2947" s="21">
        <f>VLOOKUP(A2947,英雄数据表!A:D,4,0)</f>
        <v>2</v>
      </c>
      <c r="E2947" s="20" t="str">
        <f>VLOOKUP(A2947,英雄数据表!A:C,3,0)</f>
        <v>能源斩刃</v>
      </c>
      <c r="F2947" s="20">
        <f t="shared" si="199"/>
        <v>24046</v>
      </c>
      <c r="G2947" s="20">
        <f t="shared" si="200"/>
        <v>24046</v>
      </c>
      <c r="H2947" s="21" t="str">
        <f>VLOOKUP(B2947,属性中转表!A:F,6,FALSE)</f>
        <v>"hp":162000,"atk":4500</v>
      </c>
      <c r="I2947" s="20" t="str">
        <f>IF(VLOOKUP(B2947,属性中转表!A:G,7,FALSE)=0,"",VLOOKUP(VLOOKUP(B2947,属性中转表!A:G,7,FALSE),属性中转表!$K$2:$P$21,6,0))&amp;IF(VLOOKUP(B2947,属性中转表!A:G,7,FALSE)&gt;=50,VLOOKUP(A2947,英雄数据表!A:K,9,0),IF(VLOOKUP(B2947,属性中转表!A:G,7,FALSE)&gt;=25,VLOOKUP(A2947,英雄数据表!A:K,5,0),""))</f>
        <v>"atk":300,"hp":5000,"undpspro":100,"pvpdpspro":50,"pvpundpspro":50</v>
      </c>
      <c r="J2947" s="20" t="str">
        <f>IF(I2947="","",属性中转表!$I$1&amp;(IF(VLOOKUP(B2947,属性中转表!A:G,7,FALSE)=0,0,VLOOKUP(VLOOKUP(B2947,属性中转表!A:G,7,FALSE),属性中转表!$K$2:$P$21,4,0)))+IFERROR(VLOOKUP(A2947,英雄数据表!A:K,IF(武魂!B2947&gt;=50,10,IF(武魂!B2947&gt;=25,6)),0),0))</f>
        <v>,"dpspro":100</v>
      </c>
      <c r="K2947" s="32" t="str">
        <f t="shared" si="201"/>
        <v>"atk":300,"hp":5000,"undpspro":100,"pvpdpspro":50,"pvpundpspro":50,"dpspro":100</v>
      </c>
      <c r="L2947" s="20" t="str">
        <f>IF(B2947&gt;=50,VLOOKUP(A2947,英雄数据表!A:L,11,FALSE),IF(B2947&gt;=25,VLOOKUP(A2947,英雄数据表!A:L,7,0),""))</f>
        <v>"2404601004"</v>
      </c>
      <c r="M2947" s="20" t="str">
        <f>IFERROR(VLOOKUP(B2947,属性中转表!$K$2:$O$21,5,FALSE),"")</f>
        <v/>
      </c>
      <c r="N2947" s="20" t="str">
        <f>IF(B2947=25,VLOOKUP(A2947,英雄数据表!A:L,8,FALSE),IF(B2947=50,VLOOKUP(A2947,英雄数据表!A:L,12,0),""))</f>
        <v/>
      </c>
    </row>
    <row r="2948" spans="1:14" x14ac:dyDescent="0.3">
      <c r="A2948" s="20">
        <v>24046</v>
      </c>
      <c r="B2948" s="21">
        <v>47</v>
      </c>
      <c r="C2948" s="21">
        <v>5</v>
      </c>
      <c r="D2948" s="21">
        <f>VLOOKUP(A2948,英雄数据表!A:D,4,0)</f>
        <v>2</v>
      </c>
      <c r="E2948" s="20" t="str">
        <f>VLOOKUP(A2948,英雄数据表!A:C,3,0)</f>
        <v>能源斩刃</v>
      </c>
      <c r="F2948" s="20">
        <f t="shared" si="199"/>
        <v>24046</v>
      </c>
      <c r="G2948" s="20">
        <f t="shared" si="200"/>
        <v>24046</v>
      </c>
      <c r="H2948" s="21" t="str">
        <f>VLOOKUP(B2948,属性中转表!A:F,6,FALSE)</f>
        <v>"hp":167400,"atk":4650</v>
      </c>
      <c r="I2948" s="20" t="str">
        <f>IF(VLOOKUP(B2948,属性中转表!A:G,7,FALSE)=0,"",VLOOKUP(VLOOKUP(B2948,属性中转表!A:G,7,FALSE),属性中转表!$K$2:$P$21,6,0))&amp;IF(VLOOKUP(B2948,属性中转表!A:G,7,FALSE)&gt;=50,VLOOKUP(A2948,英雄数据表!A:K,9,0),IF(VLOOKUP(B2948,属性中转表!A:G,7,FALSE)&gt;=25,VLOOKUP(A2948,英雄数据表!A:K,5,0),""))</f>
        <v>"atk":300,"hp":5000,"undpspro":100,"pvpdpspro":50,"pvpundpspro":50</v>
      </c>
      <c r="J2948" s="20" t="str">
        <f>IF(I2948="","",属性中转表!$I$1&amp;(IF(VLOOKUP(B2948,属性中转表!A:G,7,FALSE)=0,0,VLOOKUP(VLOOKUP(B2948,属性中转表!A:G,7,FALSE),属性中转表!$K$2:$P$21,4,0)))+IFERROR(VLOOKUP(A2948,英雄数据表!A:K,IF(武魂!B2948&gt;=50,10,IF(武魂!B2948&gt;=25,6)),0),0))</f>
        <v>,"dpspro":100</v>
      </c>
      <c r="K2948" s="32" t="str">
        <f t="shared" si="201"/>
        <v>"atk":300,"hp":5000,"undpspro":100,"pvpdpspro":50,"pvpundpspro":50,"dpspro":100</v>
      </c>
      <c r="L2948" s="20" t="str">
        <f>IF(B2948&gt;=50,VLOOKUP(A2948,英雄数据表!A:L,11,FALSE),IF(B2948&gt;=25,VLOOKUP(A2948,英雄数据表!A:L,7,0),""))</f>
        <v>"2404601004"</v>
      </c>
      <c r="M2948" s="20" t="str">
        <f>IFERROR(VLOOKUP(B2948,属性中转表!$K$2:$O$21,5,FALSE),"")</f>
        <v/>
      </c>
      <c r="N2948" s="20" t="str">
        <f>IF(B2948=25,VLOOKUP(A2948,英雄数据表!A:L,8,FALSE),IF(B2948=50,VLOOKUP(A2948,英雄数据表!A:L,12,0),""))</f>
        <v/>
      </c>
    </row>
    <row r="2949" spans="1:14" x14ac:dyDescent="0.3">
      <c r="A2949" s="20">
        <v>24046</v>
      </c>
      <c r="B2949" s="21">
        <v>48</v>
      </c>
      <c r="C2949" s="21">
        <v>5</v>
      </c>
      <c r="D2949" s="21">
        <f>VLOOKUP(A2949,英雄数据表!A:D,4,0)</f>
        <v>2</v>
      </c>
      <c r="E2949" s="20" t="str">
        <f>VLOOKUP(A2949,英雄数据表!A:C,3,0)</f>
        <v>能源斩刃</v>
      </c>
      <c r="F2949" s="20">
        <f t="shared" si="199"/>
        <v>24046</v>
      </c>
      <c r="G2949" s="20">
        <f t="shared" si="200"/>
        <v>24046</v>
      </c>
      <c r="H2949" s="21" t="str">
        <f>VLOOKUP(B2949,属性中转表!A:F,6,FALSE)</f>
        <v>"hp":172800,"atk":4800</v>
      </c>
      <c r="I2949" s="20" t="str">
        <f>IF(VLOOKUP(B2949,属性中转表!A:G,7,FALSE)=0,"",VLOOKUP(VLOOKUP(B2949,属性中转表!A:G,7,FALSE),属性中转表!$K$2:$P$21,6,0))&amp;IF(VLOOKUP(B2949,属性中转表!A:G,7,FALSE)&gt;=50,VLOOKUP(A2949,英雄数据表!A:K,9,0),IF(VLOOKUP(B2949,属性中转表!A:G,7,FALSE)&gt;=25,VLOOKUP(A2949,英雄数据表!A:K,5,0),""))</f>
        <v>"atk":300,"hp":5000,"undpspro":100,"pvpdpspro":50,"pvpundpspro":50</v>
      </c>
      <c r="J2949" s="20" t="str">
        <f>IF(I2949="","",属性中转表!$I$1&amp;(IF(VLOOKUP(B2949,属性中转表!A:G,7,FALSE)=0,0,VLOOKUP(VLOOKUP(B2949,属性中转表!A:G,7,FALSE),属性中转表!$K$2:$P$21,4,0)))+IFERROR(VLOOKUP(A2949,英雄数据表!A:K,IF(武魂!B2949&gt;=50,10,IF(武魂!B2949&gt;=25,6)),0),0))</f>
        <v>,"dpspro":100</v>
      </c>
      <c r="K2949" s="32" t="str">
        <f t="shared" si="201"/>
        <v>"atk":300,"hp":5000,"undpspro":100,"pvpdpspro":50,"pvpundpspro":50,"dpspro":100</v>
      </c>
      <c r="L2949" s="20" t="str">
        <f>IF(B2949&gt;=50,VLOOKUP(A2949,英雄数据表!A:L,11,FALSE),IF(B2949&gt;=25,VLOOKUP(A2949,英雄数据表!A:L,7,0),""))</f>
        <v>"2404601004"</v>
      </c>
      <c r="M2949" s="20" t="str">
        <f>IFERROR(VLOOKUP(B2949,属性中转表!$K$2:$O$21,5,FALSE),"")</f>
        <v/>
      </c>
      <c r="N2949" s="20" t="str">
        <f>IF(B2949=25,VLOOKUP(A2949,英雄数据表!A:L,8,FALSE),IF(B2949=50,VLOOKUP(A2949,英雄数据表!A:L,12,0),""))</f>
        <v/>
      </c>
    </row>
    <row r="2950" spans="1:14" x14ac:dyDescent="0.3">
      <c r="A2950" s="20">
        <v>24046</v>
      </c>
      <c r="B2950" s="21">
        <v>49</v>
      </c>
      <c r="C2950" s="21">
        <v>5</v>
      </c>
      <c r="D2950" s="21">
        <f>VLOOKUP(A2950,英雄数据表!A:D,4,0)</f>
        <v>2</v>
      </c>
      <c r="E2950" s="20" t="str">
        <f>VLOOKUP(A2950,英雄数据表!A:C,3,0)</f>
        <v>能源斩刃</v>
      </c>
      <c r="F2950" s="20">
        <f t="shared" si="199"/>
        <v>24046</v>
      </c>
      <c r="G2950" s="20">
        <f t="shared" si="200"/>
        <v>24046</v>
      </c>
      <c r="H2950" s="21" t="str">
        <f>VLOOKUP(B2950,属性中转表!A:F,6,FALSE)</f>
        <v>"hp":178200,"atk":4950</v>
      </c>
      <c r="I2950" s="20" t="str">
        <f>IF(VLOOKUP(B2950,属性中转表!A:G,7,FALSE)=0,"",VLOOKUP(VLOOKUP(B2950,属性中转表!A:G,7,FALSE),属性中转表!$K$2:$P$21,6,0))&amp;IF(VLOOKUP(B2950,属性中转表!A:G,7,FALSE)&gt;=50,VLOOKUP(A2950,英雄数据表!A:K,9,0),IF(VLOOKUP(B2950,属性中转表!A:G,7,FALSE)&gt;=25,VLOOKUP(A2950,英雄数据表!A:K,5,0),""))</f>
        <v>"atk":300,"hp":5000,"undpspro":100,"pvpdpspro":50,"pvpundpspro":50</v>
      </c>
      <c r="J2950" s="20" t="str">
        <f>IF(I2950="","",属性中转表!$I$1&amp;(IF(VLOOKUP(B2950,属性中转表!A:G,7,FALSE)=0,0,VLOOKUP(VLOOKUP(B2950,属性中转表!A:G,7,FALSE),属性中转表!$K$2:$P$21,4,0)))+IFERROR(VLOOKUP(A2950,英雄数据表!A:K,IF(武魂!B2950&gt;=50,10,IF(武魂!B2950&gt;=25,6)),0),0))</f>
        <v>,"dpspro":100</v>
      </c>
      <c r="K2950" s="32" t="str">
        <f t="shared" si="201"/>
        <v>"atk":300,"hp":5000,"undpspro":100,"pvpdpspro":50,"pvpundpspro":50,"dpspro":100</v>
      </c>
      <c r="L2950" s="20" t="str">
        <f>IF(B2950&gt;=50,VLOOKUP(A2950,英雄数据表!A:L,11,FALSE),IF(B2950&gt;=25,VLOOKUP(A2950,英雄数据表!A:L,7,0),""))</f>
        <v>"2404601004"</v>
      </c>
      <c r="M2950" s="20" t="str">
        <f>IFERROR(VLOOKUP(B2950,属性中转表!$K$2:$O$21,5,FALSE),"")</f>
        <v/>
      </c>
      <c r="N2950" s="20" t="str">
        <f>IF(B2950=25,VLOOKUP(A2950,英雄数据表!A:L,8,FALSE),IF(B2950=50,VLOOKUP(A2950,英雄数据表!A:L,12,0),""))</f>
        <v/>
      </c>
    </row>
    <row r="2951" spans="1:14" x14ac:dyDescent="0.3">
      <c r="A2951" s="20">
        <v>24046</v>
      </c>
      <c r="B2951" s="21">
        <v>50</v>
      </c>
      <c r="C2951" s="21">
        <v>5</v>
      </c>
      <c r="D2951" s="21">
        <f>VLOOKUP(A2951,英雄数据表!A:D,4,0)</f>
        <v>2</v>
      </c>
      <c r="E2951" s="20" t="str">
        <f>VLOOKUP(A2951,英雄数据表!A:C,3,0)</f>
        <v>能源斩刃</v>
      </c>
      <c r="F2951" s="20">
        <f t="shared" si="199"/>
        <v>24046</v>
      </c>
      <c r="G2951" s="20">
        <f t="shared" si="200"/>
        <v>24046</v>
      </c>
      <c r="H2951" s="21" t="str">
        <f>VLOOKUP(B2951,属性中转表!A:F,6,FALSE)</f>
        <v>"hp":183600,"atk":5100</v>
      </c>
      <c r="I2951" s="20" t="str">
        <f>IF(VLOOKUP(B2951,属性中转表!A:G,7,FALSE)=0,"",VLOOKUP(VLOOKUP(B2951,属性中转表!A:G,7,FALSE),属性中转表!$K$2:$P$21,6,0))&amp;IF(VLOOKUP(B2951,属性中转表!A:G,7,FALSE)&gt;=50,VLOOKUP(A2951,英雄数据表!A:K,9,0),IF(VLOOKUP(B2951,属性中转表!A:G,7,FALSE)&gt;=25,VLOOKUP(A2951,英雄数据表!A:K,5,0),""))</f>
        <v>"atk":300,"hp":5000,"undpspro":100,"pvpdpspro":50,"pvpundpspro":50</v>
      </c>
      <c r="J2951" s="20" t="str">
        <f>IF(I2951="","",属性中转表!$I$1&amp;(IF(VLOOKUP(B2951,属性中转表!A:G,7,FALSE)=0,0,VLOOKUP(VLOOKUP(B2951,属性中转表!A:G,7,FALSE),属性中转表!$K$2:$P$21,4,0)))+IFERROR(VLOOKUP(A2951,英雄数据表!A:K,IF(武魂!B2951&gt;=50,10,IF(武魂!B2951&gt;=25,6)),0),0))</f>
        <v>,"dpspro":100</v>
      </c>
      <c r="K2951" s="32" t="str">
        <f t="shared" si="201"/>
        <v>"atk":300,"hp":5000,"undpspro":100,"pvpdpspro":50,"pvpundpspro":50,"dpspro":100</v>
      </c>
      <c r="L2951" s="20" t="str">
        <f>IF(B2951&gt;=50,VLOOKUP(A2951,英雄数据表!A:L,11,FALSE),IF(B2951&gt;=25,VLOOKUP(A2951,英雄数据表!A:L,7,0),""))</f>
        <v>"2404602004"</v>
      </c>
      <c r="M2951" s="20" t="str">
        <f>IFERROR(VLOOKUP(B2951,属性中转表!$K$2:$O$21,5,FALSE),"")</f>
        <v/>
      </c>
      <c r="N2951" s="20" t="str">
        <f>IF(B2951=25,VLOOKUP(A2951,英雄数据表!A:L,8,FALSE),IF(B2951=50,VLOOKUP(A2951,英雄数据表!A:L,12,0),""))</f>
        <v>对流血目标造成的伤害增加40%</v>
      </c>
    </row>
    <row r="2952" spans="1:14" x14ac:dyDescent="0.3">
      <c r="A2952" s="20">
        <v>24046</v>
      </c>
      <c r="B2952" s="21">
        <v>51</v>
      </c>
      <c r="C2952" s="21">
        <v>5</v>
      </c>
      <c r="D2952" s="21">
        <f>VLOOKUP(A2952,英雄数据表!A:D,4,0)</f>
        <v>2</v>
      </c>
      <c r="E2952" s="20" t="str">
        <f>VLOOKUP(A2952,英雄数据表!A:C,3,0)</f>
        <v>能源斩刃</v>
      </c>
      <c r="F2952" s="20">
        <f t="shared" si="199"/>
        <v>24046</v>
      </c>
      <c r="G2952" s="20">
        <f t="shared" si="200"/>
        <v>24046</v>
      </c>
      <c r="H2952" s="21" t="str">
        <f>VLOOKUP(B2952,属性中转表!A:F,6,FALSE)</f>
        <v>"hp":189000,"atk":5250</v>
      </c>
      <c r="I2952" s="20" t="str">
        <f>IF(VLOOKUP(B2952,属性中转表!A:G,7,FALSE)=0,"",VLOOKUP(VLOOKUP(B2952,属性中转表!A:G,7,FALSE),属性中转表!$K$2:$P$21,6,0))&amp;IF(VLOOKUP(B2952,属性中转表!A:G,7,FALSE)&gt;=50,VLOOKUP(A2952,英雄数据表!A:K,9,0),IF(VLOOKUP(B2952,属性中转表!A:G,7,FALSE)&gt;=25,VLOOKUP(A2952,英雄数据表!A:K,5,0),""))</f>
        <v>"atk":300,"hp":5000,"undpspro":100,"pvpdpspro":50,"pvpundpspro":50</v>
      </c>
      <c r="J2952" s="20" t="str">
        <f>IF(I2952="","",属性中转表!$I$1&amp;(IF(VLOOKUP(B2952,属性中转表!A:G,7,FALSE)=0,0,VLOOKUP(VLOOKUP(B2952,属性中转表!A:G,7,FALSE),属性中转表!$K$2:$P$21,4,0)))+IFERROR(VLOOKUP(A2952,英雄数据表!A:K,IF(武魂!B2952&gt;=50,10,IF(武魂!B2952&gt;=25,6)),0),0))</f>
        <v>,"dpspro":100</v>
      </c>
      <c r="K2952" s="32" t="str">
        <f t="shared" si="201"/>
        <v>"atk":300,"hp":5000,"undpspro":100,"pvpdpspro":50,"pvpundpspro":50,"dpspro":100</v>
      </c>
      <c r="L2952" s="20" t="str">
        <f>IF(B2952&gt;=50,VLOOKUP(A2952,英雄数据表!A:L,11,FALSE),IF(B2952&gt;=25,VLOOKUP(A2952,英雄数据表!A:L,7,0),""))</f>
        <v>"2404602004"</v>
      </c>
      <c r="M2952" s="20" t="str">
        <f>IFERROR(VLOOKUP(B2952,属性中转表!$K$2:$O$21,5,FALSE),"")</f>
        <v/>
      </c>
      <c r="N2952" s="20" t="str">
        <f>IF(B2952=25,VLOOKUP(A2952,英雄数据表!A:L,8,FALSE),IF(B2952=50,VLOOKUP(A2952,英雄数据表!A:L,12,0),""))</f>
        <v/>
      </c>
    </row>
    <row r="2953" spans="1:14" x14ac:dyDescent="0.3">
      <c r="A2953" s="20">
        <v>24046</v>
      </c>
      <c r="B2953" s="21">
        <v>52</v>
      </c>
      <c r="C2953" s="21">
        <v>5</v>
      </c>
      <c r="D2953" s="21">
        <f>VLOOKUP(A2953,英雄数据表!A:D,4,0)</f>
        <v>2</v>
      </c>
      <c r="E2953" s="20" t="str">
        <f>VLOOKUP(A2953,英雄数据表!A:C,3,0)</f>
        <v>能源斩刃</v>
      </c>
      <c r="F2953" s="20">
        <f t="shared" si="199"/>
        <v>24046</v>
      </c>
      <c r="G2953" s="20">
        <f t="shared" si="200"/>
        <v>24046</v>
      </c>
      <c r="H2953" s="21" t="str">
        <f>VLOOKUP(B2953,属性中转表!A:F,6,FALSE)</f>
        <v>"hp":194400,"atk":5400</v>
      </c>
      <c r="I2953" s="20" t="str">
        <f>IF(VLOOKUP(B2953,属性中转表!A:G,7,FALSE)=0,"",VLOOKUP(VLOOKUP(B2953,属性中转表!A:G,7,FALSE),属性中转表!$K$2:$P$21,6,0))&amp;IF(VLOOKUP(B2953,属性中转表!A:G,7,FALSE)&gt;=50,VLOOKUP(A2953,英雄数据表!A:K,9,0),IF(VLOOKUP(B2953,属性中转表!A:G,7,FALSE)&gt;=25,VLOOKUP(A2953,英雄数据表!A:K,5,0),""))</f>
        <v>"atk":300,"hp":5000,"undpspro":100,"pvpdpspro":50,"pvpundpspro":50</v>
      </c>
      <c r="J2953" s="20" t="str">
        <f>IF(I2953="","",属性中转表!$I$1&amp;(IF(VLOOKUP(B2953,属性中转表!A:G,7,FALSE)=0,0,VLOOKUP(VLOOKUP(B2953,属性中转表!A:G,7,FALSE),属性中转表!$K$2:$P$21,4,0)))+IFERROR(VLOOKUP(A2953,英雄数据表!A:K,IF(武魂!B2953&gt;=50,10,IF(武魂!B2953&gt;=25,6)),0),0))</f>
        <v>,"dpspro":100</v>
      </c>
      <c r="K2953" s="32" t="str">
        <f t="shared" si="201"/>
        <v>"atk":300,"hp":5000,"undpspro":100,"pvpdpspro":50,"pvpundpspro":50,"dpspro":100</v>
      </c>
      <c r="L2953" s="20" t="str">
        <f>IF(B2953&gt;=50,VLOOKUP(A2953,英雄数据表!A:L,11,FALSE),IF(B2953&gt;=25,VLOOKUP(A2953,英雄数据表!A:L,7,0),""))</f>
        <v>"2404602004"</v>
      </c>
      <c r="M2953" s="20" t="str">
        <f>IFERROR(VLOOKUP(B2953,属性中转表!$K$2:$O$21,5,FALSE),"")</f>
        <v/>
      </c>
      <c r="N2953" s="20" t="str">
        <f>IF(B2953=25,VLOOKUP(A2953,英雄数据表!A:L,8,FALSE),IF(B2953=50,VLOOKUP(A2953,英雄数据表!A:L,12,0),""))</f>
        <v/>
      </c>
    </row>
    <row r="2954" spans="1:14" x14ac:dyDescent="0.3">
      <c r="A2954" s="20">
        <v>24046</v>
      </c>
      <c r="B2954" s="21">
        <v>53</v>
      </c>
      <c r="C2954" s="21">
        <v>5</v>
      </c>
      <c r="D2954" s="21">
        <f>VLOOKUP(A2954,英雄数据表!A:D,4,0)</f>
        <v>2</v>
      </c>
      <c r="E2954" s="20" t="str">
        <f>VLOOKUP(A2954,英雄数据表!A:C,3,0)</f>
        <v>能源斩刃</v>
      </c>
      <c r="F2954" s="20">
        <f t="shared" si="199"/>
        <v>24046</v>
      </c>
      <c r="G2954" s="20">
        <f t="shared" si="200"/>
        <v>24046</v>
      </c>
      <c r="H2954" s="21" t="str">
        <f>VLOOKUP(B2954,属性中转表!A:F,6,FALSE)</f>
        <v>"hp":199800,"atk":5550</v>
      </c>
      <c r="I2954" s="20" t="str">
        <f>IF(VLOOKUP(B2954,属性中转表!A:G,7,FALSE)=0,"",VLOOKUP(VLOOKUP(B2954,属性中转表!A:G,7,FALSE),属性中转表!$K$2:$P$21,6,0))&amp;IF(VLOOKUP(B2954,属性中转表!A:G,7,FALSE)&gt;=50,VLOOKUP(A2954,英雄数据表!A:K,9,0),IF(VLOOKUP(B2954,属性中转表!A:G,7,FALSE)&gt;=25,VLOOKUP(A2954,英雄数据表!A:K,5,0),""))</f>
        <v>"atk":300,"hp":5000,"undpspro":100,"pvpdpspro":50,"pvpundpspro":50</v>
      </c>
      <c r="J2954" s="20" t="str">
        <f>IF(I2954="","",属性中转表!$I$1&amp;(IF(VLOOKUP(B2954,属性中转表!A:G,7,FALSE)=0,0,VLOOKUP(VLOOKUP(B2954,属性中转表!A:G,7,FALSE),属性中转表!$K$2:$P$21,4,0)))+IFERROR(VLOOKUP(A2954,英雄数据表!A:K,IF(武魂!B2954&gt;=50,10,IF(武魂!B2954&gt;=25,6)),0),0))</f>
        <v>,"dpspro":100</v>
      </c>
      <c r="K2954" s="32" t="str">
        <f t="shared" si="201"/>
        <v>"atk":300,"hp":5000,"undpspro":100,"pvpdpspro":50,"pvpundpspro":50,"dpspro":100</v>
      </c>
      <c r="L2954" s="20" t="str">
        <f>IF(B2954&gt;=50,VLOOKUP(A2954,英雄数据表!A:L,11,FALSE),IF(B2954&gt;=25,VLOOKUP(A2954,英雄数据表!A:L,7,0),""))</f>
        <v>"2404602004"</v>
      </c>
      <c r="M2954" s="20" t="str">
        <f>IFERROR(VLOOKUP(B2954,属性中转表!$K$2:$O$21,5,FALSE),"")</f>
        <v/>
      </c>
      <c r="N2954" s="20" t="str">
        <f>IF(B2954=25,VLOOKUP(A2954,英雄数据表!A:L,8,FALSE),IF(B2954=50,VLOOKUP(A2954,英雄数据表!A:L,12,0),""))</f>
        <v/>
      </c>
    </row>
    <row r="2955" spans="1:14" x14ac:dyDescent="0.3">
      <c r="A2955" s="20">
        <v>24046</v>
      </c>
      <c r="B2955" s="21">
        <v>54</v>
      </c>
      <c r="C2955" s="21">
        <v>5</v>
      </c>
      <c r="D2955" s="21">
        <f>VLOOKUP(A2955,英雄数据表!A:D,4,0)</f>
        <v>2</v>
      </c>
      <c r="E2955" s="20" t="str">
        <f>VLOOKUP(A2955,英雄数据表!A:C,3,0)</f>
        <v>能源斩刃</v>
      </c>
      <c r="F2955" s="20">
        <f t="shared" si="199"/>
        <v>24046</v>
      </c>
      <c r="G2955" s="20">
        <f t="shared" si="200"/>
        <v>24046</v>
      </c>
      <c r="H2955" s="21" t="str">
        <f>VLOOKUP(B2955,属性中转表!A:F,6,FALSE)</f>
        <v>"hp":205200,"atk":5700</v>
      </c>
      <c r="I2955" s="20" t="str">
        <f>IF(VLOOKUP(B2955,属性中转表!A:G,7,FALSE)=0,"",VLOOKUP(VLOOKUP(B2955,属性中转表!A:G,7,FALSE),属性中转表!$K$2:$P$21,6,0))&amp;IF(VLOOKUP(B2955,属性中转表!A:G,7,FALSE)&gt;=50,VLOOKUP(A2955,英雄数据表!A:K,9,0),IF(VLOOKUP(B2955,属性中转表!A:G,7,FALSE)&gt;=25,VLOOKUP(A2955,英雄数据表!A:K,5,0),""))</f>
        <v>"atk":300,"hp":5000,"undpspro":100,"pvpdpspro":50,"pvpundpspro":50</v>
      </c>
      <c r="J2955" s="20" t="str">
        <f>IF(I2955="","",属性中转表!$I$1&amp;(IF(VLOOKUP(B2955,属性中转表!A:G,7,FALSE)=0,0,VLOOKUP(VLOOKUP(B2955,属性中转表!A:G,7,FALSE),属性中转表!$K$2:$P$21,4,0)))+IFERROR(VLOOKUP(A2955,英雄数据表!A:K,IF(武魂!B2955&gt;=50,10,IF(武魂!B2955&gt;=25,6)),0),0))</f>
        <v>,"dpspro":100</v>
      </c>
      <c r="K2955" s="32" t="str">
        <f t="shared" si="201"/>
        <v>"atk":300,"hp":5000,"undpspro":100,"pvpdpspro":50,"pvpundpspro":50,"dpspro":100</v>
      </c>
      <c r="L2955" s="20" t="str">
        <f>IF(B2955&gt;=50,VLOOKUP(A2955,英雄数据表!A:L,11,FALSE),IF(B2955&gt;=25,VLOOKUP(A2955,英雄数据表!A:L,7,0),""))</f>
        <v>"2404602004"</v>
      </c>
      <c r="M2955" s="20" t="str">
        <f>IFERROR(VLOOKUP(B2955,属性中转表!$K$2:$O$21,5,FALSE),"")</f>
        <v/>
      </c>
      <c r="N2955" s="20" t="str">
        <f>IF(B2955=25,VLOOKUP(A2955,英雄数据表!A:L,8,FALSE),IF(B2955=50,VLOOKUP(A2955,英雄数据表!A:L,12,0),""))</f>
        <v/>
      </c>
    </row>
    <row r="2956" spans="1:14" x14ac:dyDescent="0.3">
      <c r="A2956" s="20">
        <v>24046</v>
      </c>
      <c r="B2956" s="21">
        <v>55</v>
      </c>
      <c r="C2956" s="21">
        <v>5</v>
      </c>
      <c r="D2956" s="21">
        <f>VLOOKUP(A2956,英雄数据表!A:D,4,0)</f>
        <v>2</v>
      </c>
      <c r="E2956" s="20" t="str">
        <f>VLOOKUP(A2956,英雄数据表!A:C,3,0)</f>
        <v>能源斩刃</v>
      </c>
      <c r="F2956" s="20">
        <f t="shared" si="199"/>
        <v>24046</v>
      </c>
      <c r="G2956" s="20">
        <f t="shared" si="200"/>
        <v>24046</v>
      </c>
      <c r="H2956" s="21" t="str">
        <f>VLOOKUP(B2956,属性中转表!A:F,6,FALSE)</f>
        <v>"hp":210600,"atk":5850</v>
      </c>
      <c r="I2956" s="20" t="str">
        <f>IF(VLOOKUP(B2956,属性中转表!A:G,7,FALSE)=0,"",VLOOKUP(VLOOKUP(B2956,属性中转表!A:G,7,FALSE),属性中转表!$K$2:$P$21,6,0))&amp;IF(VLOOKUP(B2956,属性中转表!A:G,7,FALSE)&gt;=50,VLOOKUP(A2956,英雄数据表!A:K,9,0),IF(VLOOKUP(B2956,属性中转表!A:G,7,FALSE)&gt;=25,VLOOKUP(A2956,英雄数据表!A:K,5,0),""))</f>
        <v>"atk":300,"hp":5000,"undpspro":150,"pvpdpspro":50,"pvpundpspro":50</v>
      </c>
      <c r="J2956" s="20" t="str">
        <f>IF(I2956="","",属性中转表!$I$1&amp;(IF(VLOOKUP(B2956,属性中转表!A:G,7,FALSE)=0,0,VLOOKUP(VLOOKUP(B2956,属性中转表!A:G,7,FALSE),属性中转表!$K$2:$P$21,4,0)))+IFERROR(VLOOKUP(A2956,英雄数据表!A:K,IF(武魂!B2956&gt;=50,10,IF(武魂!B2956&gt;=25,6)),0),0))</f>
        <v>,"dpspro":100</v>
      </c>
      <c r="K2956" s="32" t="str">
        <f t="shared" si="201"/>
        <v>"atk":300,"hp":5000,"undpspro":150,"pvpdpspro":50,"pvpundpspro":50,"dpspro":100</v>
      </c>
      <c r="L2956" s="20" t="str">
        <f>IF(B2956&gt;=50,VLOOKUP(A2956,英雄数据表!A:L,11,FALSE),IF(B2956&gt;=25,VLOOKUP(A2956,英雄数据表!A:L,7,0),""))</f>
        <v>"2404602004"</v>
      </c>
      <c r="M2956" s="20" t="str">
        <f>IFERROR(VLOOKUP(B2956,属性中转表!$K$2:$O$21,5,FALSE),"")</f>
        <v>"undpspro":50</v>
      </c>
      <c r="N2956" s="20" t="str">
        <f>IF(B2956=25,VLOOKUP(A2956,英雄数据表!A:L,8,FALSE),IF(B2956=50,VLOOKUP(A2956,英雄数据表!A:L,12,0),""))</f>
        <v/>
      </c>
    </row>
    <row r="2957" spans="1:14" x14ac:dyDescent="0.3">
      <c r="A2957" s="20">
        <v>24046</v>
      </c>
      <c r="B2957" s="21">
        <v>56</v>
      </c>
      <c r="C2957" s="21">
        <v>5</v>
      </c>
      <c r="D2957" s="21">
        <f>VLOOKUP(A2957,英雄数据表!A:D,4,0)</f>
        <v>2</v>
      </c>
      <c r="E2957" s="20" t="str">
        <f>VLOOKUP(A2957,英雄数据表!A:C,3,0)</f>
        <v>能源斩刃</v>
      </c>
      <c r="F2957" s="20">
        <f t="shared" si="199"/>
        <v>24046</v>
      </c>
      <c r="G2957" s="20">
        <f t="shared" si="200"/>
        <v>24046</v>
      </c>
      <c r="H2957" s="21" t="str">
        <f>VLOOKUP(B2957,属性中转表!A:F,6,FALSE)</f>
        <v>"hp":216000,"atk":6000</v>
      </c>
      <c r="I2957" s="20" t="str">
        <f>IF(VLOOKUP(B2957,属性中转表!A:G,7,FALSE)=0,"",VLOOKUP(VLOOKUP(B2957,属性中转表!A:G,7,FALSE),属性中转表!$K$2:$P$21,6,0))&amp;IF(VLOOKUP(B2957,属性中转表!A:G,7,FALSE)&gt;=50,VLOOKUP(A2957,英雄数据表!A:K,9,0),IF(VLOOKUP(B2957,属性中转表!A:G,7,FALSE)&gt;=25,VLOOKUP(A2957,英雄数据表!A:K,5,0),""))</f>
        <v>"atk":300,"hp":5000,"undpspro":150,"pvpdpspro":50,"pvpundpspro":50</v>
      </c>
      <c r="J2957" s="20" t="str">
        <f>IF(I2957="","",属性中转表!$I$1&amp;(IF(VLOOKUP(B2957,属性中转表!A:G,7,FALSE)=0,0,VLOOKUP(VLOOKUP(B2957,属性中转表!A:G,7,FALSE),属性中转表!$K$2:$P$21,4,0)))+IFERROR(VLOOKUP(A2957,英雄数据表!A:K,IF(武魂!B2957&gt;=50,10,IF(武魂!B2957&gt;=25,6)),0),0))</f>
        <v>,"dpspro":100</v>
      </c>
      <c r="K2957" s="32" t="str">
        <f t="shared" si="201"/>
        <v>"atk":300,"hp":5000,"undpspro":150,"pvpdpspro":50,"pvpundpspro":50,"dpspro":100</v>
      </c>
      <c r="L2957" s="20" t="str">
        <f>IF(B2957&gt;=50,VLOOKUP(A2957,英雄数据表!A:L,11,FALSE),IF(B2957&gt;=25,VLOOKUP(A2957,英雄数据表!A:L,7,0),""))</f>
        <v>"2404602004"</v>
      </c>
      <c r="M2957" s="20" t="str">
        <f>IFERROR(VLOOKUP(B2957,属性中转表!$K$2:$O$21,5,FALSE),"")</f>
        <v/>
      </c>
      <c r="N2957" s="20" t="str">
        <f>IF(B2957=25,VLOOKUP(A2957,英雄数据表!A:L,8,FALSE),IF(B2957=50,VLOOKUP(A2957,英雄数据表!A:L,12,0),""))</f>
        <v/>
      </c>
    </row>
    <row r="2958" spans="1:14" x14ac:dyDescent="0.3">
      <c r="A2958" s="20">
        <v>24046</v>
      </c>
      <c r="B2958" s="21">
        <v>57</v>
      </c>
      <c r="C2958" s="21">
        <v>5</v>
      </c>
      <c r="D2958" s="21">
        <f>VLOOKUP(A2958,英雄数据表!A:D,4,0)</f>
        <v>2</v>
      </c>
      <c r="E2958" s="20" t="str">
        <f>VLOOKUP(A2958,英雄数据表!A:C,3,0)</f>
        <v>能源斩刃</v>
      </c>
      <c r="F2958" s="20">
        <f t="shared" si="199"/>
        <v>24046</v>
      </c>
      <c r="G2958" s="20">
        <f t="shared" si="200"/>
        <v>24046</v>
      </c>
      <c r="H2958" s="21" t="str">
        <f>VLOOKUP(B2958,属性中转表!A:F,6,FALSE)</f>
        <v>"hp":221400,"atk":6150</v>
      </c>
      <c r="I2958" s="20" t="str">
        <f>IF(VLOOKUP(B2958,属性中转表!A:G,7,FALSE)=0,"",VLOOKUP(VLOOKUP(B2958,属性中转表!A:G,7,FALSE),属性中转表!$K$2:$P$21,6,0))&amp;IF(VLOOKUP(B2958,属性中转表!A:G,7,FALSE)&gt;=50,VLOOKUP(A2958,英雄数据表!A:K,9,0),IF(VLOOKUP(B2958,属性中转表!A:G,7,FALSE)&gt;=25,VLOOKUP(A2958,英雄数据表!A:K,5,0),""))</f>
        <v>"atk":300,"hp":5000,"undpspro":150,"pvpdpspro":50,"pvpundpspro":50</v>
      </c>
      <c r="J2958" s="20" t="str">
        <f>IF(I2958="","",属性中转表!$I$1&amp;(IF(VLOOKUP(B2958,属性中转表!A:G,7,FALSE)=0,0,VLOOKUP(VLOOKUP(B2958,属性中转表!A:G,7,FALSE),属性中转表!$K$2:$P$21,4,0)))+IFERROR(VLOOKUP(A2958,英雄数据表!A:K,IF(武魂!B2958&gt;=50,10,IF(武魂!B2958&gt;=25,6)),0),0))</f>
        <v>,"dpspro":100</v>
      </c>
      <c r="K2958" s="32" t="str">
        <f t="shared" si="201"/>
        <v>"atk":300,"hp":5000,"undpspro":150,"pvpdpspro":50,"pvpundpspro":50,"dpspro":100</v>
      </c>
      <c r="L2958" s="20" t="str">
        <f>IF(B2958&gt;=50,VLOOKUP(A2958,英雄数据表!A:L,11,FALSE),IF(B2958&gt;=25,VLOOKUP(A2958,英雄数据表!A:L,7,0),""))</f>
        <v>"2404602004"</v>
      </c>
      <c r="M2958" s="20" t="str">
        <f>IFERROR(VLOOKUP(B2958,属性中转表!$K$2:$O$21,5,FALSE),"")</f>
        <v/>
      </c>
      <c r="N2958" s="20" t="str">
        <f>IF(B2958=25,VLOOKUP(A2958,英雄数据表!A:L,8,FALSE),IF(B2958=50,VLOOKUP(A2958,英雄数据表!A:L,12,0),""))</f>
        <v/>
      </c>
    </row>
    <row r="2959" spans="1:14" x14ac:dyDescent="0.3">
      <c r="A2959" s="20">
        <v>24046</v>
      </c>
      <c r="B2959" s="21">
        <v>58</v>
      </c>
      <c r="C2959" s="21">
        <v>5</v>
      </c>
      <c r="D2959" s="21">
        <f>VLOOKUP(A2959,英雄数据表!A:D,4,0)</f>
        <v>2</v>
      </c>
      <c r="E2959" s="20" t="str">
        <f>VLOOKUP(A2959,英雄数据表!A:C,3,0)</f>
        <v>能源斩刃</v>
      </c>
      <c r="F2959" s="20">
        <f t="shared" si="199"/>
        <v>24046</v>
      </c>
      <c r="G2959" s="20">
        <f t="shared" si="200"/>
        <v>24046</v>
      </c>
      <c r="H2959" s="21" t="str">
        <f>VLOOKUP(B2959,属性中转表!A:F,6,FALSE)</f>
        <v>"hp":226800,"atk":6300</v>
      </c>
      <c r="I2959" s="20" t="str">
        <f>IF(VLOOKUP(B2959,属性中转表!A:G,7,FALSE)=0,"",VLOOKUP(VLOOKUP(B2959,属性中转表!A:G,7,FALSE),属性中转表!$K$2:$P$21,6,0))&amp;IF(VLOOKUP(B2959,属性中转表!A:G,7,FALSE)&gt;=50,VLOOKUP(A2959,英雄数据表!A:K,9,0),IF(VLOOKUP(B2959,属性中转表!A:G,7,FALSE)&gt;=25,VLOOKUP(A2959,英雄数据表!A:K,5,0),""))</f>
        <v>"atk":300,"hp":5000,"undpspro":150,"pvpdpspro":50,"pvpundpspro":50</v>
      </c>
      <c r="J2959" s="20" t="str">
        <f>IF(I2959="","",属性中转表!$I$1&amp;(IF(VLOOKUP(B2959,属性中转表!A:G,7,FALSE)=0,0,VLOOKUP(VLOOKUP(B2959,属性中转表!A:G,7,FALSE),属性中转表!$K$2:$P$21,4,0)))+IFERROR(VLOOKUP(A2959,英雄数据表!A:K,IF(武魂!B2959&gt;=50,10,IF(武魂!B2959&gt;=25,6)),0),0))</f>
        <v>,"dpspro":100</v>
      </c>
      <c r="K2959" s="32" t="str">
        <f t="shared" si="201"/>
        <v>"atk":300,"hp":5000,"undpspro":150,"pvpdpspro":50,"pvpundpspro":50,"dpspro":100</v>
      </c>
      <c r="L2959" s="20" t="str">
        <f>IF(B2959&gt;=50,VLOOKUP(A2959,英雄数据表!A:L,11,FALSE),IF(B2959&gt;=25,VLOOKUP(A2959,英雄数据表!A:L,7,0),""))</f>
        <v>"2404602004"</v>
      </c>
      <c r="M2959" s="20" t="str">
        <f>IFERROR(VLOOKUP(B2959,属性中转表!$K$2:$O$21,5,FALSE),"")</f>
        <v/>
      </c>
      <c r="N2959" s="20" t="str">
        <f>IF(B2959=25,VLOOKUP(A2959,英雄数据表!A:L,8,FALSE),IF(B2959=50,VLOOKUP(A2959,英雄数据表!A:L,12,0),""))</f>
        <v/>
      </c>
    </row>
    <row r="2960" spans="1:14" x14ac:dyDescent="0.3">
      <c r="A2960" s="20">
        <v>24046</v>
      </c>
      <c r="B2960" s="21">
        <v>59</v>
      </c>
      <c r="C2960" s="21">
        <v>5</v>
      </c>
      <c r="D2960" s="21">
        <f>VLOOKUP(A2960,英雄数据表!A:D,4,0)</f>
        <v>2</v>
      </c>
      <c r="E2960" s="20" t="str">
        <f>VLOOKUP(A2960,英雄数据表!A:C,3,0)</f>
        <v>能源斩刃</v>
      </c>
      <c r="F2960" s="20">
        <f t="shared" si="199"/>
        <v>24046</v>
      </c>
      <c r="G2960" s="20">
        <f t="shared" si="200"/>
        <v>24046</v>
      </c>
      <c r="H2960" s="21" t="str">
        <f>VLOOKUP(B2960,属性中转表!A:F,6,FALSE)</f>
        <v>"hp":232200,"atk":6450</v>
      </c>
      <c r="I2960" s="20" t="str">
        <f>IF(VLOOKUP(B2960,属性中转表!A:G,7,FALSE)=0,"",VLOOKUP(VLOOKUP(B2960,属性中转表!A:G,7,FALSE),属性中转表!$K$2:$P$21,6,0))&amp;IF(VLOOKUP(B2960,属性中转表!A:G,7,FALSE)&gt;=50,VLOOKUP(A2960,英雄数据表!A:K,9,0),IF(VLOOKUP(B2960,属性中转表!A:G,7,FALSE)&gt;=25,VLOOKUP(A2960,英雄数据表!A:K,5,0),""))</f>
        <v>"atk":300,"hp":5000,"undpspro":150,"pvpdpspro":50,"pvpundpspro":50</v>
      </c>
      <c r="J2960" s="20" t="str">
        <f>IF(I2960="","",属性中转表!$I$1&amp;(IF(VLOOKUP(B2960,属性中转表!A:G,7,FALSE)=0,0,VLOOKUP(VLOOKUP(B2960,属性中转表!A:G,7,FALSE),属性中转表!$K$2:$P$21,4,0)))+IFERROR(VLOOKUP(A2960,英雄数据表!A:K,IF(武魂!B2960&gt;=50,10,IF(武魂!B2960&gt;=25,6)),0),0))</f>
        <v>,"dpspro":100</v>
      </c>
      <c r="K2960" s="32" t="str">
        <f t="shared" si="201"/>
        <v>"atk":300,"hp":5000,"undpspro":150,"pvpdpspro":50,"pvpundpspro":50,"dpspro":100</v>
      </c>
      <c r="L2960" s="20" t="str">
        <f>IF(B2960&gt;=50,VLOOKUP(A2960,英雄数据表!A:L,11,FALSE),IF(B2960&gt;=25,VLOOKUP(A2960,英雄数据表!A:L,7,0),""))</f>
        <v>"2404602004"</v>
      </c>
      <c r="M2960" s="20" t="str">
        <f>IFERROR(VLOOKUP(B2960,属性中转表!$K$2:$O$21,5,FALSE),"")</f>
        <v/>
      </c>
      <c r="N2960" s="20" t="str">
        <f>IF(B2960=25,VLOOKUP(A2960,英雄数据表!A:L,8,FALSE),IF(B2960=50,VLOOKUP(A2960,英雄数据表!A:L,12,0),""))</f>
        <v/>
      </c>
    </row>
    <row r="2961" spans="1:14" x14ac:dyDescent="0.3">
      <c r="A2961" s="20">
        <v>24046</v>
      </c>
      <c r="B2961" s="21">
        <v>60</v>
      </c>
      <c r="C2961" s="21">
        <v>5</v>
      </c>
      <c r="D2961" s="21">
        <f>VLOOKUP(A2961,英雄数据表!A:D,4,0)</f>
        <v>2</v>
      </c>
      <c r="E2961" s="20" t="str">
        <f>VLOOKUP(A2961,英雄数据表!A:C,3,0)</f>
        <v>能源斩刃</v>
      </c>
      <c r="F2961" s="20">
        <f t="shared" si="199"/>
        <v>24046</v>
      </c>
      <c r="G2961" s="20">
        <f t="shared" si="200"/>
        <v>24046</v>
      </c>
      <c r="H2961" s="21" t="str">
        <f>VLOOKUP(B2961,属性中转表!A:F,6,FALSE)</f>
        <v>"hp":237600,"atk":6600</v>
      </c>
      <c r="I2961" s="20" t="str">
        <f>IF(VLOOKUP(B2961,属性中转表!A:G,7,FALSE)=0,"",VLOOKUP(VLOOKUP(B2961,属性中转表!A:G,7,FALSE),属性中转表!$K$2:$P$21,6,0))&amp;IF(VLOOKUP(B2961,属性中转表!A:G,7,FALSE)&gt;=50,VLOOKUP(A2961,英雄数据表!A:K,9,0),IF(VLOOKUP(B2961,属性中转表!A:G,7,FALSE)&gt;=25,VLOOKUP(A2961,英雄数据表!A:K,5,0),""))</f>
        <v>"atk":300,"hp":5000,"undpspro":150,"pvpdpspro":50,"pvpundpspro":50</v>
      </c>
      <c r="J2961" s="20" t="str">
        <f>IF(I2961="","",属性中转表!$I$1&amp;(IF(VLOOKUP(B2961,属性中转表!A:G,7,FALSE)=0,0,VLOOKUP(VLOOKUP(B2961,属性中转表!A:G,7,FALSE),属性中转表!$K$2:$P$21,4,0)))+IFERROR(VLOOKUP(A2961,英雄数据表!A:K,IF(武魂!B2961&gt;=50,10,IF(武魂!B2961&gt;=25,6)),0),0))</f>
        <v>,"dpspro":150</v>
      </c>
      <c r="K2961" s="32" t="str">
        <f t="shared" si="201"/>
        <v>"atk":300,"hp":5000,"undpspro":150,"pvpdpspro":50,"pvpundpspro":50,"dpspro":150</v>
      </c>
      <c r="L2961" s="20" t="str">
        <f>IF(B2961&gt;=50,VLOOKUP(A2961,英雄数据表!A:L,11,FALSE),IF(B2961&gt;=25,VLOOKUP(A2961,英雄数据表!A:L,7,0),""))</f>
        <v>"2404602004"</v>
      </c>
      <c r="M2961" s="20" t="str">
        <f>IFERROR(VLOOKUP(B2961,属性中转表!$K$2:$O$21,5,FALSE),"")</f>
        <v>"dpspro":50</v>
      </c>
      <c r="N2961" s="20" t="str">
        <f>IF(B2961=25,VLOOKUP(A2961,英雄数据表!A:L,8,FALSE),IF(B2961=50,VLOOKUP(A2961,英雄数据表!A:L,12,0),""))</f>
        <v/>
      </c>
    </row>
    <row r="2962" spans="1:14" x14ac:dyDescent="0.3">
      <c r="A2962" s="20">
        <v>24046</v>
      </c>
      <c r="B2962" s="21">
        <v>61</v>
      </c>
      <c r="C2962" s="21">
        <v>5</v>
      </c>
      <c r="D2962" s="21">
        <f>VLOOKUP(A2962,英雄数据表!A:D,4,0)</f>
        <v>2</v>
      </c>
      <c r="E2962" s="20" t="str">
        <f>VLOOKUP(A2962,英雄数据表!A:C,3,0)</f>
        <v>能源斩刃</v>
      </c>
      <c r="F2962" s="20">
        <f t="shared" si="199"/>
        <v>24046</v>
      </c>
      <c r="G2962" s="20">
        <f t="shared" si="200"/>
        <v>24046</v>
      </c>
      <c r="H2962" s="21" t="str">
        <f>VLOOKUP(B2962,属性中转表!A:F,6,FALSE)</f>
        <v>"hp":243000,"atk":6750</v>
      </c>
      <c r="I2962" s="20" t="str">
        <f>IF(VLOOKUP(B2962,属性中转表!A:G,7,FALSE)=0,"",VLOOKUP(VLOOKUP(B2962,属性中转表!A:G,7,FALSE),属性中转表!$K$2:$P$21,6,0))&amp;IF(VLOOKUP(B2962,属性中转表!A:G,7,FALSE)&gt;=50,VLOOKUP(A2962,英雄数据表!A:K,9,0),IF(VLOOKUP(B2962,属性中转表!A:G,7,FALSE)&gt;=25,VLOOKUP(A2962,英雄数据表!A:K,5,0),""))</f>
        <v>"atk":300,"hp":5000,"undpspro":150,"pvpdpspro":50,"pvpundpspro":50</v>
      </c>
      <c r="J2962" s="20" t="str">
        <f>IF(I2962="","",属性中转表!$I$1&amp;(IF(VLOOKUP(B2962,属性中转表!A:G,7,FALSE)=0,0,VLOOKUP(VLOOKUP(B2962,属性中转表!A:G,7,FALSE),属性中转表!$K$2:$P$21,4,0)))+IFERROR(VLOOKUP(A2962,英雄数据表!A:K,IF(武魂!B2962&gt;=50,10,IF(武魂!B2962&gt;=25,6)),0),0))</f>
        <v>,"dpspro":150</v>
      </c>
      <c r="K2962" s="32" t="str">
        <f t="shared" si="201"/>
        <v>"atk":300,"hp":5000,"undpspro":150,"pvpdpspro":50,"pvpundpspro":50,"dpspro":150</v>
      </c>
      <c r="L2962" s="20" t="str">
        <f>IF(B2962&gt;=50,VLOOKUP(A2962,英雄数据表!A:L,11,FALSE),IF(B2962&gt;=25,VLOOKUP(A2962,英雄数据表!A:L,7,0),""))</f>
        <v>"2404602004"</v>
      </c>
      <c r="M2962" s="20" t="str">
        <f>IFERROR(VLOOKUP(B2962,属性中转表!$K$2:$O$21,5,FALSE),"")</f>
        <v/>
      </c>
      <c r="N2962" s="20" t="str">
        <f>IF(B2962=25,VLOOKUP(A2962,英雄数据表!A:L,8,FALSE),IF(B2962=50,VLOOKUP(A2962,英雄数据表!A:L,12,0),""))</f>
        <v/>
      </c>
    </row>
    <row r="2963" spans="1:14" x14ac:dyDescent="0.3">
      <c r="A2963" s="20">
        <v>24046</v>
      </c>
      <c r="B2963" s="21">
        <v>62</v>
      </c>
      <c r="C2963" s="21">
        <v>5</v>
      </c>
      <c r="D2963" s="21">
        <f>VLOOKUP(A2963,英雄数据表!A:D,4,0)</f>
        <v>2</v>
      </c>
      <c r="E2963" s="20" t="str">
        <f>VLOOKUP(A2963,英雄数据表!A:C,3,0)</f>
        <v>能源斩刃</v>
      </c>
      <c r="F2963" s="20">
        <f t="shared" si="199"/>
        <v>24046</v>
      </c>
      <c r="G2963" s="20">
        <f t="shared" si="200"/>
        <v>24046</v>
      </c>
      <c r="H2963" s="21" t="str">
        <f>VLOOKUP(B2963,属性中转表!A:F,6,FALSE)</f>
        <v>"hp":248400,"atk":6900</v>
      </c>
      <c r="I2963" s="20" t="str">
        <f>IF(VLOOKUP(B2963,属性中转表!A:G,7,FALSE)=0,"",VLOOKUP(VLOOKUP(B2963,属性中转表!A:G,7,FALSE),属性中转表!$K$2:$P$21,6,0))&amp;IF(VLOOKUP(B2963,属性中转表!A:G,7,FALSE)&gt;=50,VLOOKUP(A2963,英雄数据表!A:K,9,0),IF(VLOOKUP(B2963,属性中转表!A:G,7,FALSE)&gt;=25,VLOOKUP(A2963,英雄数据表!A:K,5,0),""))</f>
        <v>"atk":300,"hp":5000,"undpspro":150,"pvpdpspro":50,"pvpundpspro":50</v>
      </c>
      <c r="J2963" s="20" t="str">
        <f>IF(I2963="","",属性中转表!$I$1&amp;(IF(VLOOKUP(B2963,属性中转表!A:G,7,FALSE)=0,0,VLOOKUP(VLOOKUP(B2963,属性中转表!A:G,7,FALSE),属性中转表!$K$2:$P$21,4,0)))+IFERROR(VLOOKUP(A2963,英雄数据表!A:K,IF(武魂!B2963&gt;=50,10,IF(武魂!B2963&gt;=25,6)),0),0))</f>
        <v>,"dpspro":150</v>
      </c>
      <c r="K2963" s="32" t="str">
        <f t="shared" si="201"/>
        <v>"atk":300,"hp":5000,"undpspro":150,"pvpdpspro":50,"pvpundpspro":50,"dpspro":150</v>
      </c>
      <c r="L2963" s="20" t="str">
        <f>IF(B2963&gt;=50,VLOOKUP(A2963,英雄数据表!A:L,11,FALSE),IF(B2963&gt;=25,VLOOKUP(A2963,英雄数据表!A:L,7,0),""))</f>
        <v>"2404602004"</v>
      </c>
      <c r="M2963" s="20" t="str">
        <f>IFERROR(VLOOKUP(B2963,属性中转表!$K$2:$O$21,5,FALSE),"")</f>
        <v/>
      </c>
      <c r="N2963" s="20" t="str">
        <f>IF(B2963=25,VLOOKUP(A2963,英雄数据表!A:L,8,FALSE),IF(B2963=50,VLOOKUP(A2963,英雄数据表!A:L,12,0),""))</f>
        <v/>
      </c>
    </row>
    <row r="2964" spans="1:14" x14ac:dyDescent="0.3">
      <c r="A2964" s="20">
        <v>24046</v>
      </c>
      <c r="B2964" s="21">
        <v>63</v>
      </c>
      <c r="C2964" s="21">
        <v>5</v>
      </c>
      <c r="D2964" s="21">
        <f>VLOOKUP(A2964,英雄数据表!A:D,4,0)</f>
        <v>2</v>
      </c>
      <c r="E2964" s="20" t="str">
        <f>VLOOKUP(A2964,英雄数据表!A:C,3,0)</f>
        <v>能源斩刃</v>
      </c>
      <c r="F2964" s="20">
        <f t="shared" si="199"/>
        <v>24046</v>
      </c>
      <c r="G2964" s="20">
        <f t="shared" si="200"/>
        <v>24046</v>
      </c>
      <c r="H2964" s="21" t="str">
        <f>VLOOKUP(B2964,属性中转表!A:F,6,FALSE)</f>
        <v>"hp":253800,"atk":7050</v>
      </c>
      <c r="I2964" s="20" t="str">
        <f>IF(VLOOKUP(B2964,属性中转表!A:G,7,FALSE)=0,"",VLOOKUP(VLOOKUP(B2964,属性中转表!A:G,7,FALSE),属性中转表!$K$2:$P$21,6,0))&amp;IF(VLOOKUP(B2964,属性中转表!A:G,7,FALSE)&gt;=50,VLOOKUP(A2964,英雄数据表!A:K,9,0),IF(VLOOKUP(B2964,属性中转表!A:G,7,FALSE)&gt;=25,VLOOKUP(A2964,英雄数据表!A:K,5,0),""))</f>
        <v>"atk":300,"hp":5000,"undpspro":150,"pvpdpspro":50,"pvpundpspro":50</v>
      </c>
      <c r="J2964" s="20" t="str">
        <f>IF(I2964="","",属性中转表!$I$1&amp;(IF(VLOOKUP(B2964,属性中转表!A:G,7,FALSE)=0,0,VLOOKUP(VLOOKUP(B2964,属性中转表!A:G,7,FALSE),属性中转表!$K$2:$P$21,4,0)))+IFERROR(VLOOKUP(A2964,英雄数据表!A:K,IF(武魂!B2964&gt;=50,10,IF(武魂!B2964&gt;=25,6)),0),0))</f>
        <v>,"dpspro":150</v>
      </c>
      <c r="K2964" s="32" t="str">
        <f t="shared" si="201"/>
        <v>"atk":300,"hp":5000,"undpspro":150,"pvpdpspro":50,"pvpundpspro":50,"dpspro":150</v>
      </c>
      <c r="L2964" s="20" t="str">
        <f>IF(B2964&gt;=50,VLOOKUP(A2964,英雄数据表!A:L,11,FALSE),IF(B2964&gt;=25,VLOOKUP(A2964,英雄数据表!A:L,7,0),""))</f>
        <v>"2404602004"</v>
      </c>
      <c r="M2964" s="20" t="str">
        <f>IFERROR(VLOOKUP(B2964,属性中转表!$K$2:$O$21,5,FALSE),"")</f>
        <v/>
      </c>
      <c r="N2964" s="20" t="str">
        <f>IF(B2964=25,VLOOKUP(A2964,英雄数据表!A:L,8,FALSE),IF(B2964=50,VLOOKUP(A2964,英雄数据表!A:L,12,0),""))</f>
        <v/>
      </c>
    </row>
    <row r="2965" spans="1:14" x14ac:dyDescent="0.3">
      <c r="A2965" s="20">
        <v>24046</v>
      </c>
      <c r="B2965" s="21">
        <v>64</v>
      </c>
      <c r="C2965" s="21">
        <v>5</v>
      </c>
      <c r="D2965" s="21">
        <f>VLOOKUP(A2965,英雄数据表!A:D,4,0)</f>
        <v>2</v>
      </c>
      <c r="E2965" s="20" t="str">
        <f>VLOOKUP(A2965,英雄数据表!A:C,3,0)</f>
        <v>能源斩刃</v>
      </c>
      <c r="F2965" s="20">
        <f t="shared" si="199"/>
        <v>24046</v>
      </c>
      <c r="G2965" s="20">
        <f t="shared" si="200"/>
        <v>24046</v>
      </c>
      <c r="H2965" s="21" t="str">
        <f>VLOOKUP(B2965,属性中转表!A:F,6,FALSE)</f>
        <v>"hp":259200,"atk":7200</v>
      </c>
      <c r="I2965" s="20" t="str">
        <f>IF(VLOOKUP(B2965,属性中转表!A:G,7,FALSE)=0,"",VLOOKUP(VLOOKUP(B2965,属性中转表!A:G,7,FALSE),属性中转表!$K$2:$P$21,6,0))&amp;IF(VLOOKUP(B2965,属性中转表!A:G,7,FALSE)&gt;=50,VLOOKUP(A2965,英雄数据表!A:K,9,0),IF(VLOOKUP(B2965,属性中转表!A:G,7,FALSE)&gt;=25,VLOOKUP(A2965,英雄数据表!A:K,5,0),""))</f>
        <v>"atk":300,"hp":5000,"undpspro":150,"pvpdpspro":50,"pvpundpspro":50</v>
      </c>
      <c r="J2965" s="20" t="str">
        <f>IF(I2965="","",属性中转表!$I$1&amp;(IF(VLOOKUP(B2965,属性中转表!A:G,7,FALSE)=0,0,VLOOKUP(VLOOKUP(B2965,属性中转表!A:G,7,FALSE),属性中转表!$K$2:$P$21,4,0)))+IFERROR(VLOOKUP(A2965,英雄数据表!A:K,IF(武魂!B2965&gt;=50,10,IF(武魂!B2965&gt;=25,6)),0),0))</f>
        <v>,"dpspro":150</v>
      </c>
      <c r="K2965" s="32" t="str">
        <f t="shared" si="201"/>
        <v>"atk":300,"hp":5000,"undpspro":150,"pvpdpspro":50,"pvpundpspro":50,"dpspro":150</v>
      </c>
      <c r="L2965" s="20" t="str">
        <f>IF(B2965&gt;=50,VLOOKUP(A2965,英雄数据表!A:L,11,FALSE),IF(B2965&gt;=25,VLOOKUP(A2965,英雄数据表!A:L,7,0),""))</f>
        <v>"2404602004"</v>
      </c>
      <c r="M2965" s="20" t="str">
        <f>IFERROR(VLOOKUP(B2965,属性中转表!$K$2:$O$21,5,FALSE),"")</f>
        <v/>
      </c>
      <c r="N2965" s="20" t="str">
        <f>IF(B2965=25,VLOOKUP(A2965,英雄数据表!A:L,8,FALSE),IF(B2965=50,VLOOKUP(A2965,英雄数据表!A:L,12,0),""))</f>
        <v/>
      </c>
    </row>
    <row r="2966" spans="1:14" x14ac:dyDescent="0.3">
      <c r="A2966" s="20">
        <v>24046</v>
      </c>
      <c r="B2966" s="21">
        <v>65</v>
      </c>
      <c r="C2966" s="21">
        <v>5</v>
      </c>
      <c r="D2966" s="21">
        <f>VLOOKUP(A2966,英雄数据表!A:D,4,0)</f>
        <v>2</v>
      </c>
      <c r="E2966" s="20" t="str">
        <f>VLOOKUP(A2966,英雄数据表!A:C,3,0)</f>
        <v>能源斩刃</v>
      </c>
      <c r="F2966" s="20">
        <f t="shared" ref="F2966:F3001" si="202">A2966</f>
        <v>24046</v>
      </c>
      <c r="G2966" s="20">
        <f t="shared" ref="G2966:G3001" si="203">A2966</f>
        <v>24046</v>
      </c>
      <c r="H2966" s="21" t="str">
        <f>VLOOKUP(B2966,属性中转表!A:F,6,FALSE)</f>
        <v>"hp":264600,"atk":7350</v>
      </c>
      <c r="I2966" s="20" t="str">
        <f>IF(VLOOKUP(B2966,属性中转表!A:G,7,FALSE)=0,"",VLOOKUP(VLOOKUP(B2966,属性中转表!A:G,7,FALSE),属性中转表!$K$2:$P$21,6,0))&amp;IF(VLOOKUP(B2966,属性中转表!A:G,7,FALSE)&gt;=50,VLOOKUP(A2966,英雄数据表!A:K,9,0),IF(VLOOKUP(B2966,属性中转表!A:G,7,FALSE)&gt;=25,VLOOKUP(A2966,英雄数据表!A:K,5,0),""))</f>
        <v>"atk":300,"hp":5000,"undpspro":150,"pvpdpspro":100,"pvpundpspro":50</v>
      </c>
      <c r="J2966" s="20" t="str">
        <f>IF(I2966="","",属性中转表!$I$1&amp;(IF(VLOOKUP(B2966,属性中转表!A:G,7,FALSE)=0,0,VLOOKUP(VLOOKUP(B2966,属性中转表!A:G,7,FALSE),属性中转表!$K$2:$P$21,4,0)))+IFERROR(VLOOKUP(A2966,英雄数据表!A:K,IF(武魂!B2966&gt;=50,10,IF(武魂!B2966&gt;=25,6)),0),0))</f>
        <v>,"dpspro":150</v>
      </c>
      <c r="K2966" s="32" t="str">
        <f t="shared" ref="K2966:K3001" si="204">I2966&amp;J2966</f>
        <v>"atk":300,"hp":5000,"undpspro":150,"pvpdpspro":100,"pvpundpspro":50,"dpspro":150</v>
      </c>
      <c r="L2966" s="20" t="str">
        <f>IF(B2966&gt;=50,VLOOKUP(A2966,英雄数据表!A:L,11,FALSE),IF(B2966&gt;=25,VLOOKUP(A2966,英雄数据表!A:L,7,0),""))</f>
        <v>"2404602004"</v>
      </c>
      <c r="M2966" s="20" t="str">
        <f>IFERROR(VLOOKUP(B2966,属性中转表!$K$2:$O$21,5,FALSE),"")</f>
        <v>"pvpdpspro":50</v>
      </c>
      <c r="N2966" s="20" t="str">
        <f>IF(B2966=25,VLOOKUP(A2966,英雄数据表!A:L,8,FALSE),IF(B2966=50,VLOOKUP(A2966,英雄数据表!A:L,12,0),""))</f>
        <v/>
      </c>
    </row>
    <row r="2967" spans="1:14" x14ac:dyDescent="0.3">
      <c r="A2967" s="20">
        <v>24046</v>
      </c>
      <c r="B2967" s="21">
        <v>66</v>
      </c>
      <c r="C2967" s="21">
        <v>5</v>
      </c>
      <c r="D2967" s="21">
        <f>VLOOKUP(A2967,英雄数据表!A:D,4,0)</f>
        <v>2</v>
      </c>
      <c r="E2967" s="20" t="str">
        <f>VLOOKUP(A2967,英雄数据表!A:C,3,0)</f>
        <v>能源斩刃</v>
      </c>
      <c r="F2967" s="20">
        <f t="shared" si="202"/>
        <v>24046</v>
      </c>
      <c r="G2967" s="20">
        <f t="shared" si="203"/>
        <v>24046</v>
      </c>
      <c r="H2967" s="21" t="str">
        <f>VLOOKUP(B2967,属性中转表!A:F,6,FALSE)</f>
        <v>"hp":270000,"atk":7500</v>
      </c>
      <c r="I2967" s="20" t="str">
        <f>IF(VLOOKUP(B2967,属性中转表!A:G,7,FALSE)=0,"",VLOOKUP(VLOOKUP(B2967,属性中转表!A:G,7,FALSE),属性中转表!$K$2:$P$21,6,0))&amp;IF(VLOOKUP(B2967,属性中转表!A:G,7,FALSE)&gt;=50,VLOOKUP(A2967,英雄数据表!A:K,9,0),IF(VLOOKUP(B2967,属性中转表!A:G,7,FALSE)&gt;=25,VLOOKUP(A2967,英雄数据表!A:K,5,0),""))</f>
        <v>"atk":300,"hp":5000,"undpspro":150,"pvpdpspro":100,"pvpundpspro":50</v>
      </c>
      <c r="J2967" s="20" t="str">
        <f>IF(I2967="","",属性中转表!$I$1&amp;(IF(VLOOKUP(B2967,属性中转表!A:G,7,FALSE)=0,0,VLOOKUP(VLOOKUP(B2967,属性中转表!A:G,7,FALSE),属性中转表!$K$2:$P$21,4,0)))+IFERROR(VLOOKUP(A2967,英雄数据表!A:K,IF(武魂!B2967&gt;=50,10,IF(武魂!B2967&gt;=25,6)),0),0))</f>
        <v>,"dpspro":150</v>
      </c>
      <c r="K2967" s="32" t="str">
        <f t="shared" si="204"/>
        <v>"atk":300,"hp":5000,"undpspro":150,"pvpdpspro":100,"pvpundpspro":50,"dpspro":150</v>
      </c>
      <c r="L2967" s="20" t="str">
        <f>IF(B2967&gt;=50,VLOOKUP(A2967,英雄数据表!A:L,11,FALSE),IF(B2967&gt;=25,VLOOKUP(A2967,英雄数据表!A:L,7,0),""))</f>
        <v>"2404602004"</v>
      </c>
      <c r="M2967" s="20" t="str">
        <f>IFERROR(VLOOKUP(B2967,属性中转表!$K$2:$O$21,5,FALSE),"")</f>
        <v/>
      </c>
      <c r="N2967" s="20" t="str">
        <f>IF(B2967=25,VLOOKUP(A2967,英雄数据表!A:L,8,FALSE),IF(B2967=50,VLOOKUP(A2967,英雄数据表!A:L,12,0),""))</f>
        <v/>
      </c>
    </row>
    <row r="2968" spans="1:14" x14ac:dyDescent="0.3">
      <c r="A2968" s="20">
        <v>24046</v>
      </c>
      <c r="B2968" s="21">
        <v>67</v>
      </c>
      <c r="C2968" s="21">
        <v>5</v>
      </c>
      <c r="D2968" s="21">
        <f>VLOOKUP(A2968,英雄数据表!A:D,4,0)</f>
        <v>2</v>
      </c>
      <c r="E2968" s="20" t="str">
        <f>VLOOKUP(A2968,英雄数据表!A:C,3,0)</f>
        <v>能源斩刃</v>
      </c>
      <c r="F2968" s="20">
        <f t="shared" si="202"/>
        <v>24046</v>
      </c>
      <c r="G2968" s="20">
        <f t="shared" si="203"/>
        <v>24046</v>
      </c>
      <c r="H2968" s="21" t="str">
        <f>VLOOKUP(B2968,属性中转表!A:F,6,FALSE)</f>
        <v>"hp":275400,"atk":7650</v>
      </c>
      <c r="I2968" s="20" t="str">
        <f>IF(VLOOKUP(B2968,属性中转表!A:G,7,FALSE)=0,"",VLOOKUP(VLOOKUP(B2968,属性中转表!A:G,7,FALSE),属性中转表!$K$2:$P$21,6,0))&amp;IF(VLOOKUP(B2968,属性中转表!A:G,7,FALSE)&gt;=50,VLOOKUP(A2968,英雄数据表!A:K,9,0),IF(VLOOKUP(B2968,属性中转表!A:G,7,FALSE)&gt;=25,VLOOKUP(A2968,英雄数据表!A:K,5,0),""))</f>
        <v>"atk":300,"hp":5000,"undpspro":150,"pvpdpspro":100,"pvpundpspro":50</v>
      </c>
      <c r="J2968" s="20" t="str">
        <f>IF(I2968="","",属性中转表!$I$1&amp;(IF(VLOOKUP(B2968,属性中转表!A:G,7,FALSE)=0,0,VLOOKUP(VLOOKUP(B2968,属性中转表!A:G,7,FALSE),属性中转表!$K$2:$P$21,4,0)))+IFERROR(VLOOKUP(A2968,英雄数据表!A:K,IF(武魂!B2968&gt;=50,10,IF(武魂!B2968&gt;=25,6)),0),0))</f>
        <v>,"dpspro":150</v>
      </c>
      <c r="K2968" s="32" t="str">
        <f t="shared" si="204"/>
        <v>"atk":300,"hp":5000,"undpspro":150,"pvpdpspro":100,"pvpundpspro":50,"dpspro":150</v>
      </c>
      <c r="L2968" s="20" t="str">
        <f>IF(B2968&gt;=50,VLOOKUP(A2968,英雄数据表!A:L,11,FALSE),IF(B2968&gt;=25,VLOOKUP(A2968,英雄数据表!A:L,7,0),""))</f>
        <v>"2404602004"</v>
      </c>
      <c r="M2968" s="20" t="str">
        <f>IFERROR(VLOOKUP(B2968,属性中转表!$K$2:$O$21,5,FALSE),"")</f>
        <v/>
      </c>
      <c r="N2968" s="20" t="str">
        <f>IF(B2968=25,VLOOKUP(A2968,英雄数据表!A:L,8,FALSE),IF(B2968=50,VLOOKUP(A2968,英雄数据表!A:L,12,0),""))</f>
        <v/>
      </c>
    </row>
    <row r="2969" spans="1:14" x14ac:dyDescent="0.3">
      <c r="A2969" s="20">
        <v>24046</v>
      </c>
      <c r="B2969" s="21">
        <v>68</v>
      </c>
      <c r="C2969" s="21">
        <v>5</v>
      </c>
      <c r="D2969" s="21">
        <f>VLOOKUP(A2969,英雄数据表!A:D,4,0)</f>
        <v>2</v>
      </c>
      <c r="E2969" s="20" t="str">
        <f>VLOOKUP(A2969,英雄数据表!A:C,3,0)</f>
        <v>能源斩刃</v>
      </c>
      <c r="F2969" s="20">
        <f t="shared" si="202"/>
        <v>24046</v>
      </c>
      <c r="G2969" s="20">
        <f t="shared" si="203"/>
        <v>24046</v>
      </c>
      <c r="H2969" s="21" t="str">
        <f>VLOOKUP(B2969,属性中转表!A:F,6,FALSE)</f>
        <v>"hp":280800,"atk":7800</v>
      </c>
      <c r="I2969" s="20" t="str">
        <f>IF(VLOOKUP(B2969,属性中转表!A:G,7,FALSE)=0,"",VLOOKUP(VLOOKUP(B2969,属性中转表!A:G,7,FALSE),属性中转表!$K$2:$P$21,6,0))&amp;IF(VLOOKUP(B2969,属性中转表!A:G,7,FALSE)&gt;=50,VLOOKUP(A2969,英雄数据表!A:K,9,0),IF(VLOOKUP(B2969,属性中转表!A:G,7,FALSE)&gt;=25,VLOOKUP(A2969,英雄数据表!A:K,5,0),""))</f>
        <v>"atk":300,"hp":5000,"undpspro":150,"pvpdpspro":100,"pvpundpspro":50</v>
      </c>
      <c r="J2969" s="20" t="str">
        <f>IF(I2969="","",属性中转表!$I$1&amp;(IF(VLOOKUP(B2969,属性中转表!A:G,7,FALSE)=0,0,VLOOKUP(VLOOKUP(B2969,属性中转表!A:G,7,FALSE),属性中转表!$K$2:$P$21,4,0)))+IFERROR(VLOOKUP(A2969,英雄数据表!A:K,IF(武魂!B2969&gt;=50,10,IF(武魂!B2969&gt;=25,6)),0),0))</f>
        <v>,"dpspro":150</v>
      </c>
      <c r="K2969" s="32" t="str">
        <f t="shared" si="204"/>
        <v>"atk":300,"hp":5000,"undpspro":150,"pvpdpspro":100,"pvpundpspro":50,"dpspro":150</v>
      </c>
      <c r="L2969" s="20" t="str">
        <f>IF(B2969&gt;=50,VLOOKUP(A2969,英雄数据表!A:L,11,FALSE),IF(B2969&gt;=25,VLOOKUP(A2969,英雄数据表!A:L,7,0),""))</f>
        <v>"2404602004"</v>
      </c>
      <c r="M2969" s="20" t="str">
        <f>IFERROR(VLOOKUP(B2969,属性中转表!$K$2:$O$21,5,FALSE),"")</f>
        <v/>
      </c>
      <c r="N2969" s="20" t="str">
        <f>IF(B2969=25,VLOOKUP(A2969,英雄数据表!A:L,8,FALSE),IF(B2969=50,VLOOKUP(A2969,英雄数据表!A:L,12,0),""))</f>
        <v/>
      </c>
    </row>
    <row r="2970" spans="1:14" x14ac:dyDescent="0.3">
      <c r="A2970" s="20">
        <v>24046</v>
      </c>
      <c r="B2970" s="21">
        <v>69</v>
      </c>
      <c r="C2970" s="21">
        <v>5</v>
      </c>
      <c r="D2970" s="21">
        <f>VLOOKUP(A2970,英雄数据表!A:D,4,0)</f>
        <v>2</v>
      </c>
      <c r="E2970" s="20" t="str">
        <f>VLOOKUP(A2970,英雄数据表!A:C,3,0)</f>
        <v>能源斩刃</v>
      </c>
      <c r="F2970" s="20">
        <f t="shared" si="202"/>
        <v>24046</v>
      </c>
      <c r="G2970" s="20">
        <f t="shared" si="203"/>
        <v>24046</v>
      </c>
      <c r="H2970" s="21" t="str">
        <f>VLOOKUP(B2970,属性中转表!A:F,6,FALSE)</f>
        <v>"hp":286200,"atk":7950</v>
      </c>
      <c r="I2970" s="20" t="str">
        <f>IF(VLOOKUP(B2970,属性中转表!A:G,7,FALSE)=0,"",VLOOKUP(VLOOKUP(B2970,属性中转表!A:G,7,FALSE),属性中转表!$K$2:$P$21,6,0))&amp;IF(VLOOKUP(B2970,属性中转表!A:G,7,FALSE)&gt;=50,VLOOKUP(A2970,英雄数据表!A:K,9,0),IF(VLOOKUP(B2970,属性中转表!A:G,7,FALSE)&gt;=25,VLOOKUP(A2970,英雄数据表!A:K,5,0),""))</f>
        <v>"atk":300,"hp":5000,"undpspro":150,"pvpdpspro":100,"pvpundpspro":50</v>
      </c>
      <c r="J2970" s="20" t="str">
        <f>IF(I2970="","",属性中转表!$I$1&amp;(IF(VLOOKUP(B2970,属性中转表!A:G,7,FALSE)=0,0,VLOOKUP(VLOOKUP(B2970,属性中转表!A:G,7,FALSE),属性中转表!$K$2:$P$21,4,0)))+IFERROR(VLOOKUP(A2970,英雄数据表!A:K,IF(武魂!B2970&gt;=50,10,IF(武魂!B2970&gt;=25,6)),0),0))</f>
        <v>,"dpspro":150</v>
      </c>
      <c r="K2970" s="32" t="str">
        <f t="shared" si="204"/>
        <v>"atk":300,"hp":5000,"undpspro":150,"pvpdpspro":100,"pvpundpspro":50,"dpspro":150</v>
      </c>
      <c r="L2970" s="20" t="str">
        <f>IF(B2970&gt;=50,VLOOKUP(A2970,英雄数据表!A:L,11,FALSE),IF(B2970&gt;=25,VLOOKUP(A2970,英雄数据表!A:L,7,0),""))</f>
        <v>"2404602004"</v>
      </c>
      <c r="M2970" s="20" t="str">
        <f>IFERROR(VLOOKUP(B2970,属性中转表!$K$2:$O$21,5,FALSE),"")</f>
        <v/>
      </c>
      <c r="N2970" s="20" t="str">
        <f>IF(B2970=25,VLOOKUP(A2970,英雄数据表!A:L,8,FALSE),IF(B2970=50,VLOOKUP(A2970,英雄数据表!A:L,12,0),""))</f>
        <v/>
      </c>
    </row>
    <row r="2971" spans="1:14" x14ac:dyDescent="0.3">
      <c r="A2971" s="20">
        <v>24046</v>
      </c>
      <c r="B2971" s="21">
        <v>70</v>
      </c>
      <c r="C2971" s="21">
        <v>5</v>
      </c>
      <c r="D2971" s="21">
        <f>VLOOKUP(A2971,英雄数据表!A:D,4,0)</f>
        <v>2</v>
      </c>
      <c r="E2971" s="20" t="str">
        <f>VLOOKUP(A2971,英雄数据表!A:C,3,0)</f>
        <v>能源斩刃</v>
      </c>
      <c r="F2971" s="20">
        <f t="shared" si="202"/>
        <v>24046</v>
      </c>
      <c r="G2971" s="20">
        <f t="shared" si="203"/>
        <v>24046</v>
      </c>
      <c r="H2971" s="21" t="str">
        <f>VLOOKUP(B2971,属性中转表!A:F,6,FALSE)</f>
        <v>"hp":291600,"atk":8100</v>
      </c>
      <c r="I2971" s="20" t="str">
        <f>IF(VLOOKUP(B2971,属性中转表!A:G,7,FALSE)=0,"",VLOOKUP(VLOOKUP(B2971,属性中转表!A:G,7,FALSE),属性中转表!$K$2:$P$21,6,0))&amp;IF(VLOOKUP(B2971,属性中转表!A:G,7,FALSE)&gt;=50,VLOOKUP(A2971,英雄数据表!A:K,9,0),IF(VLOOKUP(B2971,属性中转表!A:G,7,FALSE)&gt;=25,VLOOKUP(A2971,英雄数据表!A:K,5,0),""))</f>
        <v>"atk":300,"hp":5000,"undpspro":150,"pvpdpspro":100,"pvpundpspro":100</v>
      </c>
      <c r="J2971" s="20" t="str">
        <f>IF(I2971="","",属性中转表!$I$1&amp;(IF(VLOOKUP(B2971,属性中转表!A:G,7,FALSE)=0,0,VLOOKUP(VLOOKUP(B2971,属性中转表!A:G,7,FALSE),属性中转表!$K$2:$P$21,4,0)))+IFERROR(VLOOKUP(A2971,英雄数据表!A:K,IF(武魂!B2971&gt;=50,10,IF(武魂!B2971&gt;=25,6)),0),0))</f>
        <v>,"dpspro":150</v>
      </c>
      <c r="K2971" s="32" t="str">
        <f t="shared" si="204"/>
        <v>"atk":300,"hp":5000,"undpspro":150,"pvpdpspro":100,"pvpundpspro":100,"dpspro":150</v>
      </c>
      <c r="L2971" s="20" t="str">
        <f>IF(B2971&gt;=50,VLOOKUP(A2971,英雄数据表!A:L,11,FALSE),IF(B2971&gt;=25,VLOOKUP(A2971,英雄数据表!A:L,7,0),""))</f>
        <v>"2404602004"</v>
      </c>
      <c r="M2971" s="20" t="str">
        <f>IFERROR(VLOOKUP(B2971,属性中转表!$K$2:$O$21,5,FALSE),"")</f>
        <v>"pvpundpspro":50</v>
      </c>
      <c r="N2971" s="20" t="str">
        <f>IF(B2971=25,VLOOKUP(A2971,英雄数据表!A:L,8,FALSE),IF(B2971=50,VLOOKUP(A2971,英雄数据表!A:L,12,0),""))</f>
        <v/>
      </c>
    </row>
    <row r="2972" spans="1:14" x14ac:dyDescent="0.3">
      <c r="A2972" s="20">
        <v>24046</v>
      </c>
      <c r="B2972" s="21">
        <v>71</v>
      </c>
      <c r="C2972" s="21">
        <v>5</v>
      </c>
      <c r="D2972" s="21">
        <f>VLOOKUP(A2972,英雄数据表!A:D,4,0)</f>
        <v>2</v>
      </c>
      <c r="E2972" s="20" t="str">
        <f>VLOOKUP(A2972,英雄数据表!A:C,3,0)</f>
        <v>能源斩刃</v>
      </c>
      <c r="F2972" s="20">
        <f t="shared" si="202"/>
        <v>24046</v>
      </c>
      <c r="G2972" s="20">
        <f t="shared" si="203"/>
        <v>24046</v>
      </c>
      <c r="H2972" s="21" t="str">
        <f>VLOOKUP(B2972,属性中转表!A:F,6,FALSE)</f>
        <v>"hp":297000,"atk":8250</v>
      </c>
      <c r="I2972" s="20" t="str">
        <f>IF(VLOOKUP(B2972,属性中转表!A:G,7,FALSE)=0,"",VLOOKUP(VLOOKUP(B2972,属性中转表!A:G,7,FALSE),属性中转表!$K$2:$P$21,6,0))&amp;IF(VLOOKUP(B2972,属性中转表!A:G,7,FALSE)&gt;=50,VLOOKUP(A2972,英雄数据表!A:K,9,0),IF(VLOOKUP(B2972,属性中转表!A:G,7,FALSE)&gt;=25,VLOOKUP(A2972,英雄数据表!A:K,5,0),""))</f>
        <v>"atk":300,"hp":5000,"undpspro":150,"pvpdpspro":100,"pvpundpspro":100</v>
      </c>
      <c r="J2972" s="20" t="str">
        <f>IF(I2972="","",属性中转表!$I$1&amp;(IF(VLOOKUP(B2972,属性中转表!A:G,7,FALSE)=0,0,VLOOKUP(VLOOKUP(B2972,属性中转表!A:G,7,FALSE),属性中转表!$K$2:$P$21,4,0)))+IFERROR(VLOOKUP(A2972,英雄数据表!A:K,IF(武魂!B2972&gt;=50,10,IF(武魂!B2972&gt;=25,6)),0),0))</f>
        <v>,"dpspro":150</v>
      </c>
      <c r="K2972" s="32" t="str">
        <f t="shared" si="204"/>
        <v>"atk":300,"hp":5000,"undpspro":150,"pvpdpspro":100,"pvpundpspro":100,"dpspro":150</v>
      </c>
      <c r="L2972" s="20" t="str">
        <f>IF(B2972&gt;=50,VLOOKUP(A2972,英雄数据表!A:L,11,FALSE),IF(B2972&gt;=25,VLOOKUP(A2972,英雄数据表!A:L,7,0),""))</f>
        <v>"2404602004"</v>
      </c>
      <c r="M2972" s="20" t="str">
        <f>IFERROR(VLOOKUP(B2972,属性中转表!$K$2:$O$21,5,FALSE),"")</f>
        <v/>
      </c>
      <c r="N2972" s="20" t="str">
        <f>IF(B2972=25,VLOOKUP(A2972,英雄数据表!A:L,8,FALSE),IF(B2972=50,VLOOKUP(A2972,英雄数据表!A:L,12,0),""))</f>
        <v/>
      </c>
    </row>
    <row r="2973" spans="1:14" x14ac:dyDescent="0.3">
      <c r="A2973" s="20">
        <v>24046</v>
      </c>
      <c r="B2973" s="21">
        <v>72</v>
      </c>
      <c r="C2973" s="21">
        <v>5</v>
      </c>
      <c r="D2973" s="21">
        <f>VLOOKUP(A2973,英雄数据表!A:D,4,0)</f>
        <v>2</v>
      </c>
      <c r="E2973" s="20" t="str">
        <f>VLOOKUP(A2973,英雄数据表!A:C,3,0)</f>
        <v>能源斩刃</v>
      </c>
      <c r="F2973" s="20">
        <f t="shared" si="202"/>
        <v>24046</v>
      </c>
      <c r="G2973" s="20">
        <f t="shared" si="203"/>
        <v>24046</v>
      </c>
      <c r="H2973" s="21" t="str">
        <f>VLOOKUP(B2973,属性中转表!A:F,6,FALSE)</f>
        <v>"hp":302400,"atk":8400</v>
      </c>
      <c r="I2973" s="20" t="str">
        <f>IF(VLOOKUP(B2973,属性中转表!A:G,7,FALSE)=0,"",VLOOKUP(VLOOKUP(B2973,属性中转表!A:G,7,FALSE),属性中转表!$K$2:$P$21,6,0))&amp;IF(VLOOKUP(B2973,属性中转表!A:G,7,FALSE)&gt;=50,VLOOKUP(A2973,英雄数据表!A:K,9,0),IF(VLOOKUP(B2973,属性中转表!A:G,7,FALSE)&gt;=25,VLOOKUP(A2973,英雄数据表!A:K,5,0),""))</f>
        <v>"atk":300,"hp":5000,"undpspro":150,"pvpdpspro":100,"pvpundpspro":100</v>
      </c>
      <c r="J2973" s="20" t="str">
        <f>IF(I2973="","",属性中转表!$I$1&amp;(IF(VLOOKUP(B2973,属性中转表!A:G,7,FALSE)=0,0,VLOOKUP(VLOOKUP(B2973,属性中转表!A:G,7,FALSE),属性中转表!$K$2:$P$21,4,0)))+IFERROR(VLOOKUP(A2973,英雄数据表!A:K,IF(武魂!B2973&gt;=50,10,IF(武魂!B2973&gt;=25,6)),0),0))</f>
        <v>,"dpspro":150</v>
      </c>
      <c r="K2973" s="32" t="str">
        <f t="shared" si="204"/>
        <v>"atk":300,"hp":5000,"undpspro":150,"pvpdpspro":100,"pvpundpspro":100,"dpspro":150</v>
      </c>
      <c r="L2973" s="20" t="str">
        <f>IF(B2973&gt;=50,VLOOKUP(A2973,英雄数据表!A:L,11,FALSE),IF(B2973&gt;=25,VLOOKUP(A2973,英雄数据表!A:L,7,0),""))</f>
        <v>"2404602004"</v>
      </c>
      <c r="M2973" s="20" t="str">
        <f>IFERROR(VLOOKUP(B2973,属性中转表!$K$2:$O$21,5,FALSE),"")</f>
        <v/>
      </c>
      <c r="N2973" s="20" t="str">
        <f>IF(B2973=25,VLOOKUP(A2973,英雄数据表!A:L,8,FALSE),IF(B2973=50,VLOOKUP(A2973,英雄数据表!A:L,12,0),""))</f>
        <v/>
      </c>
    </row>
    <row r="2974" spans="1:14" x14ac:dyDescent="0.3">
      <c r="A2974" s="20">
        <v>24046</v>
      </c>
      <c r="B2974" s="21">
        <v>73</v>
      </c>
      <c r="C2974" s="21">
        <v>5</v>
      </c>
      <c r="D2974" s="21">
        <f>VLOOKUP(A2974,英雄数据表!A:D,4,0)</f>
        <v>2</v>
      </c>
      <c r="E2974" s="20" t="str">
        <f>VLOOKUP(A2974,英雄数据表!A:C,3,0)</f>
        <v>能源斩刃</v>
      </c>
      <c r="F2974" s="20">
        <f t="shared" si="202"/>
        <v>24046</v>
      </c>
      <c r="G2974" s="20">
        <f t="shared" si="203"/>
        <v>24046</v>
      </c>
      <c r="H2974" s="21" t="str">
        <f>VLOOKUP(B2974,属性中转表!A:F,6,FALSE)</f>
        <v>"hp":307800,"atk":8550</v>
      </c>
      <c r="I2974" s="20" t="str">
        <f>IF(VLOOKUP(B2974,属性中转表!A:G,7,FALSE)=0,"",VLOOKUP(VLOOKUP(B2974,属性中转表!A:G,7,FALSE),属性中转表!$K$2:$P$21,6,0))&amp;IF(VLOOKUP(B2974,属性中转表!A:G,7,FALSE)&gt;=50,VLOOKUP(A2974,英雄数据表!A:K,9,0),IF(VLOOKUP(B2974,属性中转表!A:G,7,FALSE)&gt;=25,VLOOKUP(A2974,英雄数据表!A:K,5,0),""))</f>
        <v>"atk":300,"hp":5000,"undpspro":150,"pvpdpspro":100,"pvpundpspro":100</v>
      </c>
      <c r="J2974" s="20" t="str">
        <f>IF(I2974="","",属性中转表!$I$1&amp;(IF(VLOOKUP(B2974,属性中转表!A:G,7,FALSE)=0,0,VLOOKUP(VLOOKUP(B2974,属性中转表!A:G,7,FALSE),属性中转表!$K$2:$P$21,4,0)))+IFERROR(VLOOKUP(A2974,英雄数据表!A:K,IF(武魂!B2974&gt;=50,10,IF(武魂!B2974&gt;=25,6)),0),0))</f>
        <v>,"dpspro":150</v>
      </c>
      <c r="K2974" s="32" t="str">
        <f t="shared" si="204"/>
        <v>"atk":300,"hp":5000,"undpspro":150,"pvpdpspro":100,"pvpundpspro":100,"dpspro":150</v>
      </c>
      <c r="L2974" s="20" t="str">
        <f>IF(B2974&gt;=50,VLOOKUP(A2974,英雄数据表!A:L,11,FALSE),IF(B2974&gt;=25,VLOOKUP(A2974,英雄数据表!A:L,7,0),""))</f>
        <v>"2404602004"</v>
      </c>
      <c r="M2974" s="20" t="str">
        <f>IFERROR(VLOOKUP(B2974,属性中转表!$K$2:$O$21,5,FALSE),"")</f>
        <v/>
      </c>
      <c r="N2974" s="20" t="str">
        <f>IF(B2974=25,VLOOKUP(A2974,英雄数据表!A:L,8,FALSE),IF(B2974=50,VLOOKUP(A2974,英雄数据表!A:L,12,0),""))</f>
        <v/>
      </c>
    </row>
    <row r="2975" spans="1:14" x14ac:dyDescent="0.3">
      <c r="A2975" s="20">
        <v>24046</v>
      </c>
      <c r="B2975" s="21">
        <v>74</v>
      </c>
      <c r="C2975" s="21">
        <v>5</v>
      </c>
      <c r="D2975" s="21">
        <f>VLOOKUP(A2975,英雄数据表!A:D,4,0)</f>
        <v>2</v>
      </c>
      <c r="E2975" s="20" t="str">
        <f>VLOOKUP(A2975,英雄数据表!A:C,3,0)</f>
        <v>能源斩刃</v>
      </c>
      <c r="F2975" s="20">
        <f t="shared" si="202"/>
        <v>24046</v>
      </c>
      <c r="G2975" s="20">
        <f t="shared" si="203"/>
        <v>24046</v>
      </c>
      <c r="H2975" s="21" t="str">
        <f>VLOOKUP(B2975,属性中转表!A:F,6,FALSE)</f>
        <v>"hp":313200,"atk":8700</v>
      </c>
      <c r="I2975" s="20" t="str">
        <f>IF(VLOOKUP(B2975,属性中转表!A:G,7,FALSE)=0,"",VLOOKUP(VLOOKUP(B2975,属性中转表!A:G,7,FALSE),属性中转表!$K$2:$P$21,6,0))&amp;IF(VLOOKUP(B2975,属性中转表!A:G,7,FALSE)&gt;=50,VLOOKUP(A2975,英雄数据表!A:K,9,0),IF(VLOOKUP(B2975,属性中转表!A:G,7,FALSE)&gt;=25,VLOOKUP(A2975,英雄数据表!A:K,5,0),""))</f>
        <v>"atk":300,"hp":5000,"undpspro":150,"pvpdpspro":100,"pvpundpspro":100</v>
      </c>
      <c r="J2975" s="20" t="str">
        <f>IF(I2975="","",属性中转表!$I$1&amp;(IF(VLOOKUP(B2975,属性中转表!A:G,7,FALSE)=0,0,VLOOKUP(VLOOKUP(B2975,属性中转表!A:G,7,FALSE),属性中转表!$K$2:$P$21,4,0)))+IFERROR(VLOOKUP(A2975,英雄数据表!A:K,IF(武魂!B2975&gt;=50,10,IF(武魂!B2975&gt;=25,6)),0),0))</f>
        <v>,"dpspro":150</v>
      </c>
      <c r="K2975" s="32" t="str">
        <f t="shared" si="204"/>
        <v>"atk":300,"hp":5000,"undpspro":150,"pvpdpspro":100,"pvpundpspro":100,"dpspro":150</v>
      </c>
      <c r="L2975" s="20" t="str">
        <f>IF(B2975&gt;=50,VLOOKUP(A2975,英雄数据表!A:L,11,FALSE),IF(B2975&gt;=25,VLOOKUP(A2975,英雄数据表!A:L,7,0),""))</f>
        <v>"2404602004"</v>
      </c>
      <c r="M2975" s="20" t="str">
        <f>IFERROR(VLOOKUP(B2975,属性中转表!$K$2:$O$21,5,FALSE),"")</f>
        <v/>
      </c>
      <c r="N2975" s="20" t="str">
        <f>IF(B2975=25,VLOOKUP(A2975,英雄数据表!A:L,8,FALSE),IF(B2975=50,VLOOKUP(A2975,英雄数据表!A:L,12,0),""))</f>
        <v/>
      </c>
    </row>
    <row r="2976" spans="1:14" x14ac:dyDescent="0.3">
      <c r="A2976" s="20">
        <v>24046</v>
      </c>
      <c r="B2976" s="21">
        <v>75</v>
      </c>
      <c r="C2976" s="21">
        <v>5</v>
      </c>
      <c r="D2976" s="21">
        <f>VLOOKUP(A2976,英雄数据表!A:D,4,0)</f>
        <v>2</v>
      </c>
      <c r="E2976" s="20" t="str">
        <f>VLOOKUP(A2976,英雄数据表!A:C,3,0)</f>
        <v>能源斩刃</v>
      </c>
      <c r="F2976" s="20">
        <f t="shared" si="202"/>
        <v>24046</v>
      </c>
      <c r="G2976" s="20">
        <f t="shared" si="203"/>
        <v>24046</v>
      </c>
      <c r="H2976" s="21" t="str">
        <f>VLOOKUP(B2976,属性中转表!A:F,6,FALSE)</f>
        <v>"hp":318600,"atk":8850</v>
      </c>
      <c r="I2976" s="20" t="str">
        <f>IF(VLOOKUP(B2976,属性中转表!A:G,7,FALSE)=0,"",VLOOKUP(VLOOKUP(B2976,属性中转表!A:G,7,FALSE),属性中转表!$K$2:$P$21,6,0))&amp;IF(VLOOKUP(B2976,属性中转表!A:G,7,FALSE)&gt;=50,VLOOKUP(A2976,英雄数据表!A:K,9,0),IF(VLOOKUP(B2976,属性中转表!A:G,7,FALSE)&gt;=25,VLOOKUP(A2976,英雄数据表!A:K,5,0),""))</f>
        <v>"atk":600,"hp":10000,"undpspro":150,"pvpdpspro":100,"pvpundpspro":100,"speed":10</v>
      </c>
      <c r="J2976" s="20" t="str">
        <f>IF(I2976="","",属性中转表!$I$1&amp;(IF(VLOOKUP(B2976,属性中转表!A:G,7,FALSE)=0,0,VLOOKUP(VLOOKUP(B2976,属性中转表!A:G,7,FALSE),属性中转表!$K$2:$P$21,4,0)))+IFERROR(VLOOKUP(A2976,英雄数据表!A:K,IF(武魂!B2976&gt;=50,10,IF(武魂!B2976&gt;=25,6)),0),0))</f>
        <v>,"dpspro":150</v>
      </c>
      <c r="K2976" s="32" t="str">
        <f t="shared" si="204"/>
        <v>"atk":600,"hp":10000,"undpspro":150,"pvpdpspro":100,"pvpundpspro":100,"speed":10,"dpspro":150</v>
      </c>
      <c r="L2976" s="20" t="str">
        <f>IF(B2976&gt;=50,VLOOKUP(A2976,英雄数据表!A:L,11,FALSE),IF(B2976&gt;=25,VLOOKUP(A2976,英雄数据表!A:L,7,0),""))</f>
        <v>"2404602004"</v>
      </c>
      <c r="M2976" s="20" t="str">
        <f>IFERROR(VLOOKUP(B2976,属性中转表!$K$2:$O$21,5,FALSE),"")</f>
        <v>"speed":10,"atk":300,"hp":5000</v>
      </c>
      <c r="N2976" s="20" t="str">
        <f>IF(B2976=25,VLOOKUP(A2976,英雄数据表!A:L,8,FALSE),IF(B2976=50,VLOOKUP(A2976,英雄数据表!A:L,12,0),""))</f>
        <v/>
      </c>
    </row>
    <row r="2977" spans="1:14" x14ac:dyDescent="0.3">
      <c r="A2977" s="20">
        <v>24046</v>
      </c>
      <c r="B2977" s="21">
        <v>76</v>
      </c>
      <c r="C2977" s="21">
        <v>5</v>
      </c>
      <c r="D2977" s="21">
        <f>VLOOKUP(A2977,英雄数据表!A:D,4,0)</f>
        <v>2</v>
      </c>
      <c r="E2977" s="20" t="str">
        <f>VLOOKUP(A2977,英雄数据表!A:C,3,0)</f>
        <v>能源斩刃</v>
      </c>
      <c r="F2977" s="20">
        <f t="shared" si="202"/>
        <v>24046</v>
      </c>
      <c r="G2977" s="20">
        <f t="shared" si="203"/>
        <v>24046</v>
      </c>
      <c r="H2977" s="21" t="str">
        <f>VLOOKUP(B2977,属性中转表!A:F,6,FALSE)</f>
        <v>"hp":324000,"atk":9000</v>
      </c>
      <c r="I2977" s="20" t="str">
        <f>IF(VLOOKUP(B2977,属性中转表!A:G,7,FALSE)=0,"",VLOOKUP(VLOOKUP(B2977,属性中转表!A:G,7,FALSE),属性中转表!$K$2:$P$21,6,0))&amp;IF(VLOOKUP(B2977,属性中转表!A:G,7,FALSE)&gt;=50,VLOOKUP(A2977,英雄数据表!A:K,9,0),IF(VLOOKUP(B2977,属性中转表!A:G,7,FALSE)&gt;=25,VLOOKUP(A2977,英雄数据表!A:K,5,0),""))</f>
        <v>"atk":600,"hp":10000,"undpspro":150,"pvpdpspro":100,"pvpundpspro":100,"speed":10</v>
      </c>
      <c r="J2977" s="20" t="str">
        <f>IF(I2977="","",属性中转表!$I$1&amp;(IF(VLOOKUP(B2977,属性中转表!A:G,7,FALSE)=0,0,VLOOKUP(VLOOKUP(B2977,属性中转表!A:G,7,FALSE),属性中转表!$K$2:$P$21,4,0)))+IFERROR(VLOOKUP(A2977,英雄数据表!A:K,IF(武魂!B2977&gt;=50,10,IF(武魂!B2977&gt;=25,6)),0),0))</f>
        <v>,"dpspro":150</v>
      </c>
      <c r="K2977" s="32" t="str">
        <f t="shared" si="204"/>
        <v>"atk":600,"hp":10000,"undpspro":150,"pvpdpspro":100,"pvpundpspro":100,"speed":10,"dpspro":150</v>
      </c>
      <c r="L2977" s="20" t="str">
        <f>IF(B2977&gt;=50,VLOOKUP(A2977,英雄数据表!A:L,11,FALSE),IF(B2977&gt;=25,VLOOKUP(A2977,英雄数据表!A:L,7,0),""))</f>
        <v>"2404602004"</v>
      </c>
      <c r="M2977" s="20" t="str">
        <f>IFERROR(VLOOKUP(B2977,属性中转表!$K$2:$O$21,5,FALSE),"")</f>
        <v/>
      </c>
      <c r="N2977" s="20" t="str">
        <f>IF(B2977=25,VLOOKUP(A2977,英雄数据表!A:L,8,FALSE),IF(B2977=50,VLOOKUP(A2977,英雄数据表!A:L,12,0),""))</f>
        <v/>
      </c>
    </row>
    <row r="2978" spans="1:14" x14ac:dyDescent="0.3">
      <c r="A2978" s="20">
        <v>24046</v>
      </c>
      <c r="B2978" s="21">
        <v>77</v>
      </c>
      <c r="C2978" s="21">
        <v>5</v>
      </c>
      <c r="D2978" s="21">
        <f>VLOOKUP(A2978,英雄数据表!A:D,4,0)</f>
        <v>2</v>
      </c>
      <c r="E2978" s="20" t="str">
        <f>VLOOKUP(A2978,英雄数据表!A:C,3,0)</f>
        <v>能源斩刃</v>
      </c>
      <c r="F2978" s="20">
        <f t="shared" si="202"/>
        <v>24046</v>
      </c>
      <c r="G2978" s="20">
        <f t="shared" si="203"/>
        <v>24046</v>
      </c>
      <c r="H2978" s="21" t="str">
        <f>VLOOKUP(B2978,属性中转表!A:F,6,FALSE)</f>
        <v>"hp":329400,"atk":9150</v>
      </c>
      <c r="I2978" s="20" t="str">
        <f>IF(VLOOKUP(B2978,属性中转表!A:G,7,FALSE)=0,"",VLOOKUP(VLOOKUP(B2978,属性中转表!A:G,7,FALSE),属性中转表!$K$2:$P$21,6,0))&amp;IF(VLOOKUP(B2978,属性中转表!A:G,7,FALSE)&gt;=50,VLOOKUP(A2978,英雄数据表!A:K,9,0),IF(VLOOKUP(B2978,属性中转表!A:G,7,FALSE)&gt;=25,VLOOKUP(A2978,英雄数据表!A:K,5,0),""))</f>
        <v>"atk":600,"hp":10000,"undpspro":150,"pvpdpspro":100,"pvpundpspro":100,"speed":10</v>
      </c>
      <c r="J2978" s="20" t="str">
        <f>IF(I2978="","",属性中转表!$I$1&amp;(IF(VLOOKUP(B2978,属性中转表!A:G,7,FALSE)=0,0,VLOOKUP(VLOOKUP(B2978,属性中转表!A:G,7,FALSE),属性中转表!$K$2:$P$21,4,0)))+IFERROR(VLOOKUP(A2978,英雄数据表!A:K,IF(武魂!B2978&gt;=50,10,IF(武魂!B2978&gt;=25,6)),0),0))</f>
        <v>,"dpspro":150</v>
      </c>
      <c r="K2978" s="32" t="str">
        <f t="shared" si="204"/>
        <v>"atk":600,"hp":10000,"undpspro":150,"pvpdpspro":100,"pvpundpspro":100,"speed":10,"dpspro":150</v>
      </c>
      <c r="L2978" s="20" t="str">
        <f>IF(B2978&gt;=50,VLOOKUP(A2978,英雄数据表!A:L,11,FALSE),IF(B2978&gt;=25,VLOOKUP(A2978,英雄数据表!A:L,7,0),""))</f>
        <v>"2404602004"</v>
      </c>
      <c r="M2978" s="20" t="str">
        <f>IFERROR(VLOOKUP(B2978,属性中转表!$K$2:$O$21,5,FALSE),"")</f>
        <v/>
      </c>
      <c r="N2978" s="20" t="str">
        <f>IF(B2978=25,VLOOKUP(A2978,英雄数据表!A:L,8,FALSE),IF(B2978=50,VLOOKUP(A2978,英雄数据表!A:L,12,0),""))</f>
        <v/>
      </c>
    </row>
    <row r="2979" spans="1:14" x14ac:dyDescent="0.3">
      <c r="A2979" s="20">
        <v>24046</v>
      </c>
      <c r="B2979" s="21">
        <v>78</v>
      </c>
      <c r="C2979" s="21">
        <v>5</v>
      </c>
      <c r="D2979" s="21">
        <f>VLOOKUP(A2979,英雄数据表!A:D,4,0)</f>
        <v>2</v>
      </c>
      <c r="E2979" s="20" t="str">
        <f>VLOOKUP(A2979,英雄数据表!A:C,3,0)</f>
        <v>能源斩刃</v>
      </c>
      <c r="F2979" s="20">
        <f t="shared" si="202"/>
        <v>24046</v>
      </c>
      <c r="G2979" s="20">
        <f t="shared" si="203"/>
        <v>24046</v>
      </c>
      <c r="H2979" s="21" t="str">
        <f>VLOOKUP(B2979,属性中转表!A:F,6,FALSE)</f>
        <v>"hp":334800,"atk":9300</v>
      </c>
      <c r="I2979" s="20" t="str">
        <f>IF(VLOOKUP(B2979,属性中转表!A:G,7,FALSE)=0,"",VLOOKUP(VLOOKUP(B2979,属性中转表!A:G,7,FALSE),属性中转表!$K$2:$P$21,6,0))&amp;IF(VLOOKUP(B2979,属性中转表!A:G,7,FALSE)&gt;=50,VLOOKUP(A2979,英雄数据表!A:K,9,0),IF(VLOOKUP(B2979,属性中转表!A:G,7,FALSE)&gt;=25,VLOOKUP(A2979,英雄数据表!A:K,5,0),""))</f>
        <v>"atk":600,"hp":10000,"undpspro":150,"pvpdpspro":100,"pvpundpspro":100,"speed":10</v>
      </c>
      <c r="J2979" s="20" t="str">
        <f>IF(I2979="","",属性中转表!$I$1&amp;(IF(VLOOKUP(B2979,属性中转表!A:G,7,FALSE)=0,0,VLOOKUP(VLOOKUP(B2979,属性中转表!A:G,7,FALSE),属性中转表!$K$2:$P$21,4,0)))+IFERROR(VLOOKUP(A2979,英雄数据表!A:K,IF(武魂!B2979&gt;=50,10,IF(武魂!B2979&gt;=25,6)),0),0))</f>
        <v>,"dpspro":150</v>
      </c>
      <c r="K2979" s="32" t="str">
        <f t="shared" si="204"/>
        <v>"atk":600,"hp":10000,"undpspro":150,"pvpdpspro":100,"pvpundpspro":100,"speed":10,"dpspro":150</v>
      </c>
      <c r="L2979" s="20" t="str">
        <f>IF(B2979&gt;=50,VLOOKUP(A2979,英雄数据表!A:L,11,FALSE),IF(B2979&gt;=25,VLOOKUP(A2979,英雄数据表!A:L,7,0),""))</f>
        <v>"2404602004"</v>
      </c>
      <c r="M2979" s="20" t="str">
        <f>IFERROR(VLOOKUP(B2979,属性中转表!$K$2:$O$21,5,FALSE),"")</f>
        <v/>
      </c>
      <c r="N2979" s="20" t="str">
        <f>IF(B2979=25,VLOOKUP(A2979,英雄数据表!A:L,8,FALSE),IF(B2979=50,VLOOKUP(A2979,英雄数据表!A:L,12,0),""))</f>
        <v/>
      </c>
    </row>
    <row r="2980" spans="1:14" x14ac:dyDescent="0.3">
      <c r="A2980" s="20">
        <v>24046</v>
      </c>
      <c r="B2980" s="21">
        <v>79</v>
      </c>
      <c r="C2980" s="21">
        <v>5</v>
      </c>
      <c r="D2980" s="21">
        <f>VLOOKUP(A2980,英雄数据表!A:D,4,0)</f>
        <v>2</v>
      </c>
      <c r="E2980" s="20" t="str">
        <f>VLOOKUP(A2980,英雄数据表!A:C,3,0)</f>
        <v>能源斩刃</v>
      </c>
      <c r="F2980" s="20">
        <f t="shared" si="202"/>
        <v>24046</v>
      </c>
      <c r="G2980" s="20">
        <f t="shared" si="203"/>
        <v>24046</v>
      </c>
      <c r="H2980" s="21" t="str">
        <f>VLOOKUP(B2980,属性中转表!A:F,6,FALSE)</f>
        <v>"hp":340200,"atk":9450</v>
      </c>
      <c r="I2980" s="20" t="str">
        <f>IF(VLOOKUP(B2980,属性中转表!A:G,7,FALSE)=0,"",VLOOKUP(VLOOKUP(B2980,属性中转表!A:G,7,FALSE),属性中转表!$K$2:$P$21,6,0))&amp;IF(VLOOKUP(B2980,属性中转表!A:G,7,FALSE)&gt;=50,VLOOKUP(A2980,英雄数据表!A:K,9,0),IF(VLOOKUP(B2980,属性中转表!A:G,7,FALSE)&gt;=25,VLOOKUP(A2980,英雄数据表!A:K,5,0),""))</f>
        <v>"atk":600,"hp":10000,"undpspro":150,"pvpdpspro":100,"pvpundpspro":100,"speed":10</v>
      </c>
      <c r="J2980" s="20" t="str">
        <f>IF(I2980="","",属性中转表!$I$1&amp;(IF(VLOOKUP(B2980,属性中转表!A:G,7,FALSE)=0,0,VLOOKUP(VLOOKUP(B2980,属性中转表!A:G,7,FALSE),属性中转表!$K$2:$P$21,4,0)))+IFERROR(VLOOKUP(A2980,英雄数据表!A:K,IF(武魂!B2980&gt;=50,10,IF(武魂!B2980&gt;=25,6)),0),0))</f>
        <v>,"dpspro":150</v>
      </c>
      <c r="K2980" s="32" t="str">
        <f t="shared" si="204"/>
        <v>"atk":600,"hp":10000,"undpspro":150,"pvpdpspro":100,"pvpundpspro":100,"speed":10,"dpspro":150</v>
      </c>
      <c r="L2980" s="20" t="str">
        <f>IF(B2980&gt;=50,VLOOKUP(A2980,英雄数据表!A:L,11,FALSE),IF(B2980&gt;=25,VLOOKUP(A2980,英雄数据表!A:L,7,0),""))</f>
        <v>"2404602004"</v>
      </c>
      <c r="M2980" s="20" t="str">
        <f>IFERROR(VLOOKUP(B2980,属性中转表!$K$2:$O$21,5,FALSE),"")</f>
        <v/>
      </c>
      <c r="N2980" s="20" t="str">
        <f>IF(B2980=25,VLOOKUP(A2980,英雄数据表!A:L,8,FALSE),IF(B2980=50,VLOOKUP(A2980,英雄数据表!A:L,12,0),""))</f>
        <v/>
      </c>
    </row>
    <row r="2981" spans="1:14" x14ac:dyDescent="0.3">
      <c r="A2981" s="20">
        <v>24046</v>
      </c>
      <c r="B2981" s="21">
        <v>80</v>
      </c>
      <c r="C2981" s="21">
        <v>5</v>
      </c>
      <c r="D2981" s="21">
        <f>VLOOKUP(A2981,英雄数据表!A:D,4,0)</f>
        <v>2</v>
      </c>
      <c r="E2981" s="20" t="str">
        <f>VLOOKUP(A2981,英雄数据表!A:C,3,0)</f>
        <v>能源斩刃</v>
      </c>
      <c r="F2981" s="20">
        <f t="shared" si="202"/>
        <v>24046</v>
      </c>
      <c r="G2981" s="20">
        <f t="shared" si="203"/>
        <v>24046</v>
      </c>
      <c r="H2981" s="21" t="str">
        <f>VLOOKUP(B2981,属性中转表!A:F,6,FALSE)</f>
        <v>"hp":345600,"atk":9600</v>
      </c>
      <c r="I2981" s="20" t="str">
        <f>IF(VLOOKUP(B2981,属性中转表!A:G,7,FALSE)=0,"",VLOOKUP(VLOOKUP(B2981,属性中转表!A:G,7,FALSE),属性中转表!$K$2:$P$21,6,0))&amp;IF(VLOOKUP(B2981,属性中转表!A:G,7,FALSE)&gt;=50,VLOOKUP(A2981,英雄数据表!A:K,9,0),IF(VLOOKUP(B2981,属性中转表!A:G,7,FALSE)&gt;=25,VLOOKUP(A2981,英雄数据表!A:K,5,0),""))</f>
        <v>"atk":600,"hp":10000,"undpspro":200,"pvpdpspro":100,"pvpundpspro":100,"speed":10</v>
      </c>
      <c r="J2981" s="20" t="str">
        <f>IF(I2981="","",属性中转表!$I$1&amp;(IF(VLOOKUP(B2981,属性中转表!A:G,7,FALSE)=0,0,VLOOKUP(VLOOKUP(B2981,属性中转表!A:G,7,FALSE),属性中转表!$K$2:$P$21,4,0)))+IFERROR(VLOOKUP(A2981,英雄数据表!A:K,IF(武魂!B2981&gt;=50,10,IF(武魂!B2981&gt;=25,6)),0),0))</f>
        <v>,"dpspro":150</v>
      </c>
      <c r="K2981" s="32" t="str">
        <f t="shared" si="204"/>
        <v>"atk":600,"hp":10000,"undpspro":200,"pvpdpspro":100,"pvpundpspro":100,"speed":10,"dpspro":150</v>
      </c>
      <c r="L2981" s="20" t="str">
        <f>IF(B2981&gt;=50,VLOOKUP(A2981,英雄数据表!A:L,11,FALSE),IF(B2981&gt;=25,VLOOKUP(A2981,英雄数据表!A:L,7,0),""))</f>
        <v>"2404602004"</v>
      </c>
      <c r="M2981" s="20" t="str">
        <f>IFERROR(VLOOKUP(B2981,属性中转表!$K$2:$O$21,5,FALSE),"")</f>
        <v>"undpspro":50</v>
      </c>
      <c r="N2981" s="20" t="str">
        <f>IF(B2981=25,VLOOKUP(A2981,英雄数据表!A:L,8,FALSE),IF(B2981=50,VLOOKUP(A2981,英雄数据表!A:L,12,0),""))</f>
        <v/>
      </c>
    </row>
    <row r="2982" spans="1:14" x14ac:dyDescent="0.3">
      <c r="A2982" s="20">
        <v>24046</v>
      </c>
      <c r="B2982" s="21">
        <v>81</v>
      </c>
      <c r="C2982" s="21">
        <v>5</v>
      </c>
      <c r="D2982" s="21">
        <f>VLOOKUP(A2982,英雄数据表!A:D,4,0)</f>
        <v>2</v>
      </c>
      <c r="E2982" s="20" t="str">
        <f>VLOOKUP(A2982,英雄数据表!A:C,3,0)</f>
        <v>能源斩刃</v>
      </c>
      <c r="F2982" s="20">
        <f t="shared" si="202"/>
        <v>24046</v>
      </c>
      <c r="G2982" s="20">
        <f t="shared" si="203"/>
        <v>24046</v>
      </c>
      <c r="H2982" s="21" t="str">
        <f>VLOOKUP(B2982,属性中转表!A:F,6,FALSE)</f>
        <v>"hp":351000,"atk":9750</v>
      </c>
      <c r="I2982" s="20" t="str">
        <f>IF(VLOOKUP(B2982,属性中转表!A:G,7,FALSE)=0,"",VLOOKUP(VLOOKUP(B2982,属性中转表!A:G,7,FALSE),属性中转表!$K$2:$P$21,6,0))&amp;IF(VLOOKUP(B2982,属性中转表!A:G,7,FALSE)&gt;=50,VLOOKUP(A2982,英雄数据表!A:K,9,0),IF(VLOOKUP(B2982,属性中转表!A:G,7,FALSE)&gt;=25,VLOOKUP(A2982,英雄数据表!A:K,5,0),""))</f>
        <v>"atk":600,"hp":10000,"undpspro":200,"pvpdpspro":100,"pvpundpspro":100,"speed":10</v>
      </c>
      <c r="J2982" s="20" t="str">
        <f>IF(I2982="","",属性中转表!$I$1&amp;(IF(VLOOKUP(B2982,属性中转表!A:G,7,FALSE)=0,0,VLOOKUP(VLOOKUP(B2982,属性中转表!A:G,7,FALSE),属性中转表!$K$2:$P$21,4,0)))+IFERROR(VLOOKUP(A2982,英雄数据表!A:K,IF(武魂!B2982&gt;=50,10,IF(武魂!B2982&gt;=25,6)),0),0))</f>
        <v>,"dpspro":150</v>
      </c>
      <c r="K2982" s="32" t="str">
        <f t="shared" si="204"/>
        <v>"atk":600,"hp":10000,"undpspro":200,"pvpdpspro":100,"pvpundpspro":100,"speed":10,"dpspro":150</v>
      </c>
      <c r="L2982" s="20" t="str">
        <f>IF(B2982&gt;=50,VLOOKUP(A2982,英雄数据表!A:L,11,FALSE),IF(B2982&gt;=25,VLOOKUP(A2982,英雄数据表!A:L,7,0),""))</f>
        <v>"2404602004"</v>
      </c>
      <c r="M2982" s="20" t="str">
        <f>IFERROR(VLOOKUP(B2982,属性中转表!$K$2:$O$21,5,FALSE),"")</f>
        <v/>
      </c>
      <c r="N2982" s="20" t="str">
        <f>IF(B2982=25,VLOOKUP(A2982,英雄数据表!A:L,8,FALSE),IF(B2982=50,VLOOKUP(A2982,英雄数据表!A:L,12,0),""))</f>
        <v/>
      </c>
    </row>
    <row r="2983" spans="1:14" x14ac:dyDescent="0.3">
      <c r="A2983" s="20">
        <v>24046</v>
      </c>
      <c r="B2983" s="21">
        <v>82</v>
      </c>
      <c r="C2983" s="21">
        <v>5</v>
      </c>
      <c r="D2983" s="21">
        <f>VLOOKUP(A2983,英雄数据表!A:D,4,0)</f>
        <v>2</v>
      </c>
      <c r="E2983" s="20" t="str">
        <f>VLOOKUP(A2983,英雄数据表!A:C,3,0)</f>
        <v>能源斩刃</v>
      </c>
      <c r="F2983" s="20">
        <f t="shared" si="202"/>
        <v>24046</v>
      </c>
      <c r="G2983" s="20">
        <f t="shared" si="203"/>
        <v>24046</v>
      </c>
      <c r="H2983" s="21" t="str">
        <f>VLOOKUP(B2983,属性中转表!A:F,6,FALSE)</f>
        <v>"hp":356400,"atk":9900</v>
      </c>
      <c r="I2983" s="20" t="str">
        <f>IF(VLOOKUP(B2983,属性中转表!A:G,7,FALSE)=0,"",VLOOKUP(VLOOKUP(B2983,属性中转表!A:G,7,FALSE),属性中转表!$K$2:$P$21,6,0))&amp;IF(VLOOKUP(B2983,属性中转表!A:G,7,FALSE)&gt;=50,VLOOKUP(A2983,英雄数据表!A:K,9,0),IF(VLOOKUP(B2983,属性中转表!A:G,7,FALSE)&gt;=25,VLOOKUP(A2983,英雄数据表!A:K,5,0),""))</f>
        <v>"atk":600,"hp":10000,"undpspro":200,"pvpdpspro":100,"pvpundpspro":100,"speed":10</v>
      </c>
      <c r="J2983" s="20" t="str">
        <f>IF(I2983="","",属性中转表!$I$1&amp;(IF(VLOOKUP(B2983,属性中转表!A:G,7,FALSE)=0,0,VLOOKUP(VLOOKUP(B2983,属性中转表!A:G,7,FALSE),属性中转表!$K$2:$P$21,4,0)))+IFERROR(VLOOKUP(A2983,英雄数据表!A:K,IF(武魂!B2983&gt;=50,10,IF(武魂!B2983&gt;=25,6)),0),0))</f>
        <v>,"dpspro":150</v>
      </c>
      <c r="K2983" s="32" t="str">
        <f t="shared" si="204"/>
        <v>"atk":600,"hp":10000,"undpspro":200,"pvpdpspro":100,"pvpundpspro":100,"speed":10,"dpspro":150</v>
      </c>
      <c r="L2983" s="20" t="str">
        <f>IF(B2983&gt;=50,VLOOKUP(A2983,英雄数据表!A:L,11,FALSE),IF(B2983&gt;=25,VLOOKUP(A2983,英雄数据表!A:L,7,0),""))</f>
        <v>"2404602004"</v>
      </c>
      <c r="M2983" s="20" t="str">
        <f>IFERROR(VLOOKUP(B2983,属性中转表!$K$2:$O$21,5,FALSE),"")</f>
        <v/>
      </c>
      <c r="N2983" s="20" t="str">
        <f>IF(B2983=25,VLOOKUP(A2983,英雄数据表!A:L,8,FALSE),IF(B2983=50,VLOOKUP(A2983,英雄数据表!A:L,12,0),""))</f>
        <v/>
      </c>
    </row>
    <row r="2984" spans="1:14" x14ac:dyDescent="0.3">
      <c r="A2984" s="20">
        <v>24046</v>
      </c>
      <c r="B2984" s="21">
        <v>83</v>
      </c>
      <c r="C2984" s="21">
        <v>5</v>
      </c>
      <c r="D2984" s="21">
        <f>VLOOKUP(A2984,英雄数据表!A:D,4,0)</f>
        <v>2</v>
      </c>
      <c r="E2984" s="20" t="str">
        <f>VLOOKUP(A2984,英雄数据表!A:C,3,0)</f>
        <v>能源斩刃</v>
      </c>
      <c r="F2984" s="20">
        <f t="shared" si="202"/>
        <v>24046</v>
      </c>
      <c r="G2984" s="20">
        <f t="shared" si="203"/>
        <v>24046</v>
      </c>
      <c r="H2984" s="21" t="str">
        <f>VLOOKUP(B2984,属性中转表!A:F,6,FALSE)</f>
        <v>"hp":361800,"atk":10050</v>
      </c>
      <c r="I2984" s="20" t="str">
        <f>IF(VLOOKUP(B2984,属性中转表!A:G,7,FALSE)=0,"",VLOOKUP(VLOOKUP(B2984,属性中转表!A:G,7,FALSE),属性中转表!$K$2:$P$21,6,0))&amp;IF(VLOOKUP(B2984,属性中转表!A:G,7,FALSE)&gt;=50,VLOOKUP(A2984,英雄数据表!A:K,9,0),IF(VLOOKUP(B2984,属性中转表!A:G,7,FALSE)&gt;=25,VLOOKUP(A2984,英雄数据表!A:K,5,0),""))</f>
        <v>"atk":600,"hp":10000,"undpspro":200,"pvpdpspro":100,"pvpundpspro":100,"speed":10</v>
      </c>
      <c r="J2984" s="20" t="str">
        <f>IF(I2984="","",属性中转表!$I$1&amp;(IF(VLOOKUP(B2984,属性中转表!A:G,7,FALSE)=0,0,VLOOKUP(VLOOKUP(B2984,属性中转表!A:G,7,FALSE),属性中转表!$K$2:$P$21,4,0)))+IFERROR(VLOOKUP(A2984,英雄数据表!A:K,IF(武魂!B2984&gt;=50,10,IF(武魂!B2984&gt;=25,6)),0),0))</f>
        <v>,"dpspro":150</v>
      </c>
      <c r="K2984" s="32" t="str">
        <f t="shared" si="204"/>
        <v>"atk":600,"hp":10000,"undpspro":200,"pvpdpspro":100,"pvpundpspro":100,"speed":10,"dpspro":150</v>
      </c>
      <c r="L2984" s="20" t="str">
        <f>IF(B2984&gt;=50,VLOOKUP(A2984,英雄数据表!A:L,11,FALSE),IF(B2984&gt;=25,VLOOKUP(A2984,英雄数据表!A:L,7,0),""))</f>
        <v>"2404602004"</v>
      </c>
      <c r="M2984" s="20" t="str">
        <f>IFERROR(VLOOKUP(B2984,属性中转表!$K$2:$O$21,5,FALSE),"")</f>
        <v/>
      </c>
      <c r="N2984" s="20" t="str">
        <f>IF(B2984=25,VLOOKUP(A2984,英雄数据表!A:L,8,FALSE),IF(B2984=50,VLOOKUP(A2984,英雄数据表!A:L,12,0),""))</f>
        <v/>
      </c>
    </row>
    <row r="2985" spans="1:14" x14ac:dyDescent="0.3">
      <c r="A2985" s="20">
        <v>24046</v>
      </c>
      <c r="B2985" s="21">
        <v>84</v>
      </c>
      <c r="C2985" s="21">
        <v>5</v>
      </c>
      <c r="D2985" s="21">
        <f>VLOOKUP(A2985,英雄数据表!A:D,4,0)</f>
        <v>2</v>
      </c>
      <c r="E2985" s="20" t="str">
        <f>VLOOKUP(A2985,英雄数据表!A:C,3,0)</f>
        <v>能源斩刃</v>
      </c>
      <c r="F2985" s="20">
        <f t="shared" si="202"/>
        <v>24046</v>
      </c>
      <c r="G2985" s="20">
        <f t="shared" si="203"/>
        <v>24046</v>
      </c>
      <c r="H2985" s="21" t="str">
        <f>VLOOKUP(B2985,属性中转表!A:F,6,FALSE)</f>
        <v>"hp":367200,"atk":10200</v>
      </c>
      <c r="I2985" s="20" t="str">
        <f>IF(VLOOKUP(B2985,属性中转表!A:G,7,FALSE)=0,"",VLOOKUP(VLOOKUP(B2985,属性中转表!A:G,7,FALSE),属性中转表!$K$2:$P$21,6,0))&amp;IF(VLOOKUP(B2985,属性中转表!A:G,7,FALSE)&gt;=50,VLOOKUP(A2985,英雄数据表!A:K,9,0),IF(VLOOKUP(B2985,属性中转表!A:G,7,FALSE)&gt;=25,VLOOKUP(A2985,英雄数据表!A:K,5,0),""))</f>
        <v>"atk":600,"hp":10000,"undpspro":200,"pvpdpspro":100,"pvpundpspro":100,"speed":10</v>
      </c>
      <c r="J2985" s="20" t="str">
        <f>IF(I2985="","",属性中转表!$I$1&amp;(IF(VLOOKUP(B2985,属性中转表!A:G,7,FALSE)=0,0,VLOOKUP(VLOOKUP(B2985,属性中转表!A:G,7,FALSE),属性中转表!$K$2:$P$21,4,0)))+IFERROR(VLOOKUP(A2985,英雄数据表!A:K,IF(武魂!B2985&gt;=50,10,IF(武魂!B2985&gt;=25,6)),0),0))</f>
        <v>,"dpspro":150</v>
      </c>
      <c r="K2985" s="32" t="str">
        <f t="shared" si="204"/>
        <v>"atk":600,"hp":10000,"undpspro":200,"pvpdpspro":100,"pvpundpspro":100,"speed":10,"dpspro":150</v>
      </c>
      <c r="L2985" s="20" t="str">
        <f>IF(B2985&gt;=50,VLOOKUP(A2985,英雄数据表!A:L,11,FALSE),IF(B2985&gt;=25,VLOOKUP(A2985,英雄数据表!A:L,7,0),""))</f>
        <v>"2404602004"</v>
      </c>
      <c r="M2985" s="20" t="str">
        <f>IFERROR(VLOOKUP(B2985,属性中转表!$K$2:$O$21,5,FALSE),"")</f>
        <v/>
      </c>
      <c r="N2985" s="20" t="str">
        <f>IF(B2985=25,VLOOKUP(A2985,英雄数据表!A:L,8,FALSE),IF(B2985=50,VLOOKUP(A2985,英雄数据表!A:L,12,0),""))</f>
        <v/>
      </c>
    </row>
    <row r="2986" spans="1:14" x14ac:dyDescent="0.3">
      <c r="A2986" s="20">
        <v>24046</v>
      </c>
      <c r="B2986" s="21">
        <v>85</v>
      </c>
      <c r="C2986" s="21">
        <v>5</v>
      </c>
      <c r="D2986" s="21">
        <f>VLOOKUP(A2986,英雄数据表!A:D,4,0)</f>
        <v>2</v>
      </c>
      <c r="E2986" s="20" t="str">
        <f>VLOOKUP(A2986,英雄数据表!A:C,3,0)</f>
        <v>能源斩刃</v>
      </c>
      <c r="F2986" s="20">
        <f t="shared" si="202"/>
        <v>24046</v>
      </c>
      <c r="G2986" s="20">
        <f t="shared" si="203"/>
        <v>24046</v>
      </c>
      <c r="H2986" s="21" t="str">
        <f>VLOOKUP(B2986,属性中转表!A:F,6,FALSE)</f>
        <v>"hp":372600,"atk":10350</v>
      </c>
      <c r="I2986" s="20" t="str">
        <f>IF(VLOOKUP(B2986,属性中转表!A:G,7,FALSE)=0,"",VLOOKUP(VLOOKUP(B2986,属性中转表!A:G,7,FALSE),属性中转表!$K$2:$P$21,6,0))&amp;IF(VLOOKUP(B2986,属性中转表!A:G,7,FALSE)&gt;=50,VLOOKUP(A2986,英雄数据表!A:K,9,0),IF(VLOOKUP(B2986,属性中转表!A:G,7,FALSE)&gt;=25,VLOOKUP(A2986,英雄数据表!A:K,5,0),""))</f>
        <v>"atk":600,"hp":10000,"undpspro":200,"pvpdpspro":100,"pvpundpspro":100,"speed":10</v>
      </c>
      <c r="J2986" s="20" t="str">
        <f>IF(I2986="","",属性中转表!$I$1&amp;(IF(VLOOKUP(B2986,属性中转表!A:G,7,FALSE)=0,0,VLOOKUP(VLOOKUP(B2986,属性中转表!A:G,7,FALSE),属性中转表!$K$2:$P$21,4,0)))+IFERROR(VLOOKUP(A2986,英雄数据表!A:K,IF(武魂!B2986&gt;=50,10,IF(武魂!B2986&gt;=25,6)),0),0))</f>
        <v>,"dpspro":200</v>
      </c>
      <c r="K2986" s="32" t="str">
        <f t="shared" si="204"/>
        <v>"atk":600,"hp":10000,"undpspro":200,"pvpdpspro":100,"pvpundpspro":100,"speed":10,"dpspro":200</v>
      </c>
      <c r="L2986" s="20" t="str">
        <f>IF(B2986&gt;=50,VLOOKUP(A2986,英雄数据表!A:L,11,FALSE),IF(B2986&gt;=25,VLOOKUP(A2986,英雄数据表!A:L,7,0),""))</f>
        <v>"2404602004"</v>
      </c>
      <c r="M2986" s="20" t="str">
        <f>IFERROR(VLOOKUP(B2986,属性中转表!$K$2:$O$21,5,FALSE),"")</f>
        <v>"dpspro":50</v>
      </c>
      <c r="N2986" s="20" t="str">
        <f>IF(B2986=25,VLOOKUP(A2986,英雄数据表!A:L,8,FALSE),IF(B2986=50,VLOOKUP(A2986,英雄数据表!A:L,12,0),""))</f>
        <v/>
      </c>
    </row>
    <row r="2987" spans="1:14" x14ac:dyDescent="0.3">
      <c r="A2987" s="20">
        <v>24046</v>
      </c>
      <c r="B2987" s="21">
        <v>86</v>
      </c>
      <c r="C2987" s="21">
        <v>5</v>
      </c>
      <c r="D2987" s="21">
        <f>VLOOKUP(A2987,英雄数据表!A:D,4,0)</f>
        <v>2</v>
      </c>
      <c r="E2987" s="20" t="str">
        <f>VLOOKUP(A2987,英雄数据表!A:C,3,0)</f>
        <v>能源斩刃</v>
      </c>
      <c r="F2987" s="20">
        <f t="shared" si="202"/>
        <v>24046</v>
      </c>
      <c r="G2987" s="20">
        <f t="shared" si="203"/>
        <v>24046</v>
      </c>
      <c r="H2987" s="21" t="str">
        <f>VLOOKUP(B2987,属性中转表!A:F,6,FALSE)</f>
        <v>"hp":378000,"atk":10500</v>
      </c>
      <c r="I2987" s="20" t="str">
        <f>IF(VLOOKUP(B2987,属性中转表!A:G,7,FALSE)=0,"",VLOOKUP(VLOOKUP(B2987,属性中转表!A:G,7,FALSE),属性中转表!$K$2:$P$21,6,0))&amp;IF(VLOOKUP(B2987,属性中转表!A:G,7,FALSE)&gt;=50,VLOOKUP(A2987,英雄数据表!A:K,9,0),IF(VLOOKUP(B2987,属性中转表!A:G,7,FALSE)&gt;=25,VLOOKUP(A2987,英雄数据表!A:K,5,0),""))</f>
        <v>"atk":600,"hp":10000,"undpspro":200,"pvpdpspro":100,"pvpundpspro":100,"speed":10</v>
      </c>
      <c r="J2987" s="20" t="str">
        <f>IF(I2987="","",属性中转表!$I$1&amp;(IF(VLOOKUP(B2987,属性中转表!A:G,7,FALSE)=0,0,VLOOKUP(VLOOKUP(B2987,属性中转表!A:G,7,FALSE),属性中转表!$K$2:$P$21,4,0)))+IFERROR(VLOOKUP(A2987,英雄数据表!A:K,IF(武魂!B2987&gt;=50,10,IF(武魂!B2987&gt;=25,6)),0),0))</f>
        <v>,"dpspro":200</v>
      </c>
      <c r="K2987" s="32" t="str">
        <f t="shared" si="204"/>
        <v>"atk":600,"hp":10000,"undpspro":200,"pvpdpspro":100,"pvpundpspro":100,"speed":10,"dpspro":200</v>
      </c>
      <c r="L2987" s="20" t="str">
        <f>IF(B2987&gt;=50,VLOOKUP(A2987,英雄数据表!A:L,11,FALSE),IF(B2987&gt;=25,VLOOKUP(A2987,英雄数据表!A:L,7,0),""))</f>
        <v>"2404602004"</v>
      </c>
      <c r="M2987" s="20" t="str">
        <f>IFERROR(VLOOKUP(B2987,属性中转表!$K$2:$O$21,5,FALSE),"")</f>
        <v/>
      </c>
      <c r="N2987" s="20" t="str">
        <f>IF(B2987=25,VLOOKUP(A2987,英雄数据表!A:L,8,FALSE),IF(B2987=50,VLOOKUP(A2987,英雄数据表!A:L,12,0),""))</f>
        <v/>
      </c>
    </row>
    <row r="2988" spans="1:14" x14ac:dyDescent="0.3">
      <c r="A2988" s="20">
        <v>24046</v>
      </c>
      <c r="B2988" s="21">
        <v>87</v>
      </c>
      <c r="C2988" s="21">
        <v>5</v>
      </c>
      <c r="D2988" s="21">
        <f>VLOOKUP(A2988,英雄数据表!A:D,4,0)</f>
        <v>2</v>
      </c>
      <c r="E2988" s="20" t="str">
        <f>VLOOKUP(A2988,英雄数据表!A:C,3,0)</f>
        <v>能源斩刃</v>
      </c>
      <c r="F2988" s="20">
        <f t="shared" si="202"/>
        <v>24046</v>
      </c>
      <c r="G2988" s="20">
        <f t="shared" si="203"/>
        <v>24046</v>
      </c>
      <c r="H2988" s="21" t="str">
        <f>VLOOKUP(B2988,属性中转表!A:F,6,FALSE)</f>
        <v>"hp":383400,"atk":10650</v>
      </c>
      <c r="I2988" s="20" t="str">
        <f>IF(VLOOKUP(B2988,属性中转表!A:G,7,FALSE)=0,"",VLOOKUP(VLOOKUP(B2988,属性中转表!A:G,7,FALSE),属性中转表!$K$2:$P$21,6,0))&amp;IF(VLOOKUP(B2988,属性中转表!A:G,7,FALSE)&gt;=50,VLOOKUP(A2988,英雄数据表!A:K,9,0),IF(VLOOKUP(B2988,属性中转表!A:G,7,FALSE)&gt;=25,VLOOKUP(A2988,英雄数据表!A:K,5,0),""))</f>
        <v>"atk":600,"hp":10000,"undpspro":200,"pvpdpspro":100,"pvpundpspro":100,"speed":10</v>
      </c>
      <c r="J2988" s="20" t="str">
        <f>IF(I2988="","",属性中转表!$I$1&amp;(IF(VLOOKUP(B2988,属性中转表!A:G,7,FALSE)=0,0,VLOOKUP(VLOOKUP(B2988,属性中转表!A:G,7,FALSE),属性中转表!$K$2:$P$21,4,0)))+IFERROR(VLOOKUP(A2988,英雄数据表!A:K,IF(武魂!B2988&gt;=50,10,IF(武魂!B2988&gt;=25,6)),0),0))</f>
        <v>,"dpspro":200</v>
      </c>
      <c r="K2988" s="32" t="str">
        <f t="shared" si="204"/>
        <v>"atk":600,"hp":10000,"undpspro":200,"pvpdpspro":100,"pvpundpspro":100,"speed":10,"dpspro":200</v>
      </c>
      <c r="L2988" s="20" t="str">
        <f>IF(B2988&gt;=50,VLOOKUP(A2988,英雄数据表!A:L,11,FALSE),IF(B2988&gt;=25,VLOOKUP(A2988,英雄数据表!A:L,7,0),""))</f>
        <v>"2404602004"</v>
      </c>
      <c r="M2988" s="20" t="str">
        <f>IFERROR(VLOOKUP(B2988,属性中转表!$K$2:$O$21,5,FALSE),"")</f>
        <v/>
      </c>
      <c r="N2988" s="20" t="str">
        <f>IF(B2988=25,VLOOKUP(A2988,英雄数据表!A:L,8,FALSE),IF(B2988=50,VLOOKUP(A2988,英雄数据表!A:L,12,0),""))</f>
        <v/>
      </c>
    </row>
    <row r="2989" spans="1:14" x14ac:dyDescent="0.3">
      <c r="A2989" s="20">
        <v>24046</v>
      </c>
      <c r="B2989" s="21">
        <v>88</v>
      </c>
      <c r="C2989" s="21">
        <v>5</v>
      </c>
      <c r="D2989" s="21">
        <f>VLOOKUP(A2989,英雄数据表!A:D,4,0)</f>
        <v>2</v>
      </c>
      <c r="E2989" s="20" t="str">
        <f>VLOOKUP(A2989,英雄数据表!A:C,3,0)</f>
        <v>能源斩刃</v>
      </c>
      <c r="F2989" s="20">
        <f t="shared" si="202"/>
        <v>24046</v>
      </c>
      <c r="G2989" s="20">
        <f t="shared" si="203"/>
        <v>24046</v>
      </c>
      <c r="H2989" s="21" t="str">
        <f>VLOOKUP(B2989,属性中转表!A:F,6,FALSE)</f>
        <v>"hp":388800,"atk":10800</v>
      </c>
      <c r="I2989" s="20" t="str">
        <f>IF(VLOOKUP(B2989,属性中转表!A:G,7,FALSE)=0,"",VLOOKUP(VLOOKUP(B2989,属性中转表!A:G,7,FALSE),属性中转表!$K$2:$P$21,6,0))&amp;IF(VLOOKUP(B2989,属性中转表!A:G,7,FALSE)&gt;=50,VLOOKUP(A2989,英雄数据表!A:K,9,0),IF(VLOOKUP(B2989,属性中转表!A:G,7,FALSE)&gt;=25,VLOOKUP(A2989,英雄数据表!A:K,5,0),""))</f>
        <v>"atk":600,"hp":10000,"undpspro":200,"pvpdpspro":100,"pvpundpspro":100,"speed":10</v>
      </c>
      <c r="J2989" s="20" t="str">
        <f>IF(I2989="","",属性中转表!$I$1&amp;(IF(VLOOKUP(B2989,属性中转表!A:G,7,FALSE)=0,0,VLOOKUP(VLOOKUP(B2989,属性中转表!A:G,7,FALSE),属性中转表!$K$2:$P$21,4,0)))+IFERROR(VLOOKUP(A2989,英雄数据表!A:K,IF(武魂!B2989&gt;=50,10,IF(武魂!B2989&gt;=25,6)),0),0))</f>
        <v>,"dpspro":200</v>
      </c>
      <c r="K2989" s="32" t="str">
        <f t="shared" si="204"/>
        <v>"atk":600,"hp":10000,"undpspro":200,"pvpdpspro":100,"pvpundpspro":100,"speed":10,"dpspro":200</v>
      </c>
      <c r="L2989" s="20" t="str">
        <f>IF(B2989&gt;=50,VLOOKUP(A2989,英雄数据表!A:L,11,FALSE),IF(B2989&gt;=25,VLOOKUP(A2989,英雄数据表!A:L,7,0),""))</f>
        <v>"2404602004"</v>
      </c>
      <c r="M2989" s="20" t="str">
        <f>IFERROR(VLOOKUP(B2989,属性中转表!$K$2:$O$21,5,FALSE),"")</f>
        <v/>
      </c>
      <c r="N2989" s="20" t="str">
        <f>IF(B2989=25,VLOOKUP(A2989,英雄数据表!A:L,8,FALSE),IF(B2989=50,VLOOKUP(A2989,英雄数据表!A:L,12,0),""))</f>
        <v/>
      </c>
    </row>
    <row r="2990" spans="1:14" x14ac:dyDescent="0.3">
      <c r="A2990" s="20">
        <v>24046</v>
      </c>
      <c r="B2990" s="21">
        <v>89</v>
      </c>
      <c r="C2990" s="21">
        <v>5</v>
      </c>
      <c r="D2990" s="21">
        <f>VLOOKUP(A2990,英雄数据表!A:D,4,0)</f>
        <v>2</v>
      </c>
      <c r="E2990" s="20" t="str">
        <f>VLOOKUP(A2990,英雄数据表!A:C,3,0)</f>
        <v>能源斩刃</v>
      </c>
      <c r="F2990" s="20">
        <f t="shared" si="202"/>
        <v>24046</v>
      </c>
      <c r="G2990" s="20">
        <f t="shared" si="203"/>
        <v>24046</v>
      </c>
      <c r="H2990" s="21" t="str">
        <f>VLOOKUP(B2990,属性中转表!A:F,6,FALSE)</f>
        <v>"hp":394200,"atk":10950</v>
      </c>
      <c r="I2990" s="20" t="str">
        <f>IF(VLOOKUP(B2990,属性中转表!A:G,7,FALSE)=0,"",VLOOKUP(VLOOKUP(B2990,属性中转表!A:G,7,FALSE),属性中转表!$K$2:$P$21,6,0))&amp;IF(VLOOKUP(B2990,属性中转表!A:G,7,FALSE)&gt;=50,VLOOKUP(A2990,英雄数据表!A:K,9,0),IF(VLOOKUP(B2990,属性中转表!A:G,7,FALSE)&gt;=25,VLOOKUP(A2990,英雄数据表!A:K,5,0),""))</f>
        <v>"atk":600,"hp":10000,"undpspro":200,"pvpdpspro":100,"pvpundpspro":100,"speed":10</v>
      </c>
      <c r="J2990" s="20" t="str">
        <f>IF(I2990="","",属性中转表!$I$1&amp;(IF(VLOOKUP(B2990,属性中转表!A:G,7,FALSE)=0,0,VLOOKUP(VLOOKUP(B2990,属性中转表!A:G,7,FALSE),属性中转表!$K$2:$P$21,4,0)))+IFERROR(VLOOKUP(A2990,英雄数据表!A:K,IF(武魂!B2990&gt;=50,10,IF(武魂!B2990&gt;=25,6)),0),0))</f>
        <v>,"dpspro":200</v>
      </c>
      <c r="K2990" s="32" t="str">
        <f t="shared" si="204"/>
        <v>"atk":600,"hp":10000,"undpspro":200,"pvpdpspro":100,"pvpundpspro":100,"speed":10,"dpspro":200</v>
      </c>
      <c r="L2990" s="20" t="str">
        <f>IF(B2990&gt;=50,VLOOKUP(A2990,英雄数据表!A:L,11,FALSE),IF(B2990&gt;=25,VLOOKUP(A2990,英雄数据表!A:L,7,0),""))</f>
        <v>"2404602004"</v>
      </c>
      <c r="M2990" s="20" t="str">
        <f>IFERROR(VLOOKUP(B2990,属性中转表!$K$2:$O$21,5,FALSE),"")</f>
        <v/>
      </c>
      <c r="N2990" s="20" t="str">
        <f>IF(B2990=25,VLOOKUP(A2990,英雄数据表!A:L,8,FALSE),IF(B2990=50,VLOOKUP(A2990,英雄数据表!A:L,12,0),""))</f>
        <v/>
      </c>
    </row>
    <row r="2991" spans="1:14" x14ac:dyDescent="0.3">
      <c r="A2991" s="20">
        <v>24046</v>
      </c>
      <c r="B2991" s="21">
        <v>90</v>
      </c>
      <c r="C2991" s="21">
        <v>5</v>
      </c>
      <c r="D2991" s="21">
        <f>VLOOKUP(A2991,英雄数据表!A:D,4,0)</f>
        <v>2</v>
      </c>
      <c r="E2991" s="20" t="str">
        <f>VLOOKUP(A2991,英雄数据表!A:C,3,0)</f>
        <v>能源斩刃</v>
      </c>
      <c r="F2991" s="20">
        <f t="shared" si="202"/>
        <v>24046</v>
      </c>
      <c r="G2991" s="20">
        <f t="shared" si="203"/>
        <v>24046</v>
      </c>
      <c r="H2991" s="21" t="str">
        <f>VLOOKUP(B2991,属性中转表!A:F,6,FALSE)</f>
        <v>"hp":399600,"atk":11100</v>
      </c>
      <c r="I2991" s="20" t="str">
        <f>IF(VLOOKUP(B2991,属性中转表!A:G,7,FALSE)=0,"",VLOOKUP(VLOOKUP(B2991,属性中转表!A:G,7,FALSE),属性中转表!$K$2:$P$21,6,0))&amp;IF(VLOOKUP(B2991,属性中转表!A:G,7,FALSE)&gt;=50,VLOOKUP(A2991,英雄数据表!A:K,9,0),IF(VLOOKUP(B2991,属性中转表!A:G,7,FALSE)&gt;=25,VLOOKUP(A2991,英雄数据表!A:K,5,0),""))</f>
        <v>"atk":600,"hp":10000,"undpspro":200,"pvpdpspro":150,"pvpundpspro":100,"speed":10</v>
      </c>
      <c r="J2991" s="20" t="str">
        <f>IF(I2991="","",属性中转表!$I$1&amp;(IF(VLOOKUP(B2991,属性中转表!A:G,7,FALSE)=0,0,VLOOKUP(VLOOKUP(B2991,属性中转表!A:G,7,FALSE),属性中转表!$K$2:$P$21,4,0)))+IFERROR(VLOOKUP(A2991,英雄数据表!A:K,IF(武魂!B2991&gt;=50,10,IF(武魂!B2991&gt;=25,6)),0),0))</f>
        <v>,"dpspro":200</v>
      </c>
      <c r="K2991" s="32" t="str">
        <f t="shared" si="204"/>
        <v>"atk":600,"hp":10000,"undpspro":200,"pvpdpspro":150,"pvpundpspro":100,"speed":10,"dpspro":200</v>
      </c>
      <c r="L2991" s="20" t="str">
        <f>IF(B2991&gt;=50,VLOOKUP(A2991,英雄数据表!A:L,11,FALSE),IF(B2991&gt;=25,VLOOKUP(A2991,英雄数据表!A:L,7,0),""))</f>
        <v>"2404602004"</v>
      </c>
      <c r="M2991" s="20" t="str">
        <f>IFERROR(VLOOKUP(B2991,属性中转表!$K$2:$O$21,5,FALSE),"")</f>
        <v>"pvpdpspro":50</v>
      </c>
      <c r="N2991" s="20" t="str">
        <f>IF(B2991=25,VLOOKUP(A2991,英雄数据表!A:L,8,FALSE),IF(B2991=50,VLOOKUP(A2991,英雄数据表!A:L,12,0),""))</f>
        <v/>
      </c>
    </row>
    <row r="2992" spans="1:14" x14ac:dyDescent="0.3">
      <c r="A2992" s="20">
        <v>24046</v>
      </c>
      <c r="B2992" s="21">
        <v>91</v>
      </c>
      <c r="C2992" s="21">
        <v>5</v>
      </c>
      <c r="D2992" s="21">
        <f>VLOOKUP(A2992,英雄数据表!A:D,4,0)</f>
        <v>2</v>
      </c>
      <c r="E2992" s="20" t="str">
        <f>VLOOKUP(A2992,英雄数据表!A:C,3,0)</f>
        <v>能源斩刃</v>
      </c>
      <c r="F2992" s="20">
        <f t="shared" si="202"/>
        <v>24046</v>
      </c>
      <c r="G2992" s="20">
        <f t="shared" si="203"/>
        <v>24046</v>
      </c>
      <c r="H2992" s="21" t="str">
        <f>VLOOKUP(B2992,属性中转表!A:F,6,FALSE)</f>
        <v>"hp":405000,"atk":11250</v>
      </c>
      <c r="I2992" s="20" t="str">
        <f>IF(VLOOKUP(B2992,属性中转表!A:G,7,FALSE)=0,"",VLOOKUP(VLOOKUP(B2992,属性中转表!A:G,7,FALSE),属性中转表!$K$2:$P$21,6,0))&amp;IF(VLOOKUP(B2992,属性中转表!A:G,7,FALSE)&gt;=50,VLOOKUP(A2992,英雄数据表!A:K,9,0),IF(VLOOKUP(B2992,属性中转表!A:G,7,FALSE)&gt;=25,VLOOKUP(A2992,英雄数据表!A:K,5,0),""))</f>
        <v>"atk":600,"hp":10000,"undpspro":200,"pvpdpspro":150,"pvpundpspro":100,"speed":10</v>
      </c>
      <c r="J2992" s="20" t="str">
        <f>IF(I2992="","",属性中转表!$I$1&amp;(IF(VLOOKUP(B2992,属性中转表!A:G,7,FALSE)=0,0,VLOOKUP(VLOOKUP(B2992,属性中转表!A:G,7,FALSE),属性中转表!$K$2:$P$21,4,0)))+IFERROR(VLOOKUP(A2992,英雄数据表!A:K,IF(武魂!B2992&gt;=50,10,IF(武魂!B2992&gt;=25,6)),0),0))</f>
        <v>,"dpspro":200</v>
      </c>
      <c r="K2992" s="32" t="str">
        <f t="shared" si="204"/>
        <v>"atk":600,"hp":10000,"undpspro":200,"pvpdpspro":150,"pvpundpspro":100,"speed":10,"dpspro":200</v>
      </c>
      <c r="L2992" s="20" t="str">
        <f>IF(B2992&gt;=50,VLOOKUP(A2992,英雄数据表!A:L,11,FALSE),IF(B2992&gt;=25,VLOOKUP(A2992,英雄数据表!A:L,7,0),""))</f>
        <v>"2404602004"</v>
      </c>
      <c r="M2992" s="20" t="str">
        <f>IFERROR(VLOOKUP(B2992,属性中转表!$K$2:$O$21,5,FALSE),"")</f>
        <v/>
      </c>
      <c r="N2992" s="20" t="str">
        <f>IF(B2992=25,VLOOKUP(A2992,英雄数据表!A:L,8,FALSE),IF(B2992=50,VLOOKUP(A2992,英雄数据表!A:L,12,0),""))</f>
        <v/>
      </c>
    </row>
    <row r="2993" spans="1:14" x14ac:dyDescent="0.3">
      <c r="A2993" s="20">
        <v>24046</v>
      </c>
      <c r="B2993" s="21">
        <v>92</v>
      </c>
      <c r="C2993" s="21">
        <v>5</v>
      </c>
      <c r="D2993" s="21">
        <f>VLOOKUP(A2993,英雄数据表!A:D,4,0)</f>
        <v>2</v>
      </c>
      <c r="E2993" s="20" t="str">
        <f>VLOOKUP(A2993,英雄数据表!A:C,3,0)</f>
        <v>能源斩刃</v>
      </c>
      <c r="F2993" s="20">
        <f t="shared" si="202"/>
        <v>24046</v>
      </c>
      <c r="G2993" s="20">
        <f t="shared" si="203"/>
        <v>24046</v>
      </c>
      <c r="H2993" s="21" t="str">
        <f>VLOOKUP(B2993,属性中转表!A:F,6,FALSE)</f>
        <v>"hp":410400,"atk":11400</v>
      </c>
      <c r="I2993" s="20" t="str">
        <f>IF(VLOOKUP(B2993,属性中转表!A:G,7,FALSE)=0,"",VLOOKUP(VLOOKUP(B2993,属性中转表!A:G,7,FALSE),属性中转表!$K$2:$P$21,6,0))&amp;IF(VLOOKUP(B2993,属性中转表!A:G,7,FALSE)&gt;=50,VLOOKUP(A2993,英雄数据表!A:K,9,0),IF(VLOOKUP(B2993,属性中转表!A:G,7,FALSE)&gt;=25,VLOOKUP(A2993,英雄数据表!A:K,5,0),""))</f>
        <v>"atk":600,"hp":10000,"undpspro":200,"pvpdpspro":150,"pvpundpspro":100,"speed":10</v>
      </c>
      <c r="J2993" s="20" t="str">
        <f>IF(I2993="","",属性中转表!$I$1&amp;(IF(VLOOKUP(B2993,属性中转表!A:G,7,FALSE)=0,0,VLOOKUP(VLOOKUP(B2993,属性中转表!A:G,7,FALSE),属性中转表!$K$2:$P$21,4,0)))+IFERROR(VLOOKUP(A2993,英雄数据表!A:K,IF(武魂!B2993&gt;=50,10,IF(武魂!B2993&gt;=25,6)),0),0))</f>
        <v>,"dpspro":200</v>
      </c>
      <c r="K2993" s="32" t="str">
        <f t="shared" si="204"/>
        <v>"atk":600,"hp":10000,"undpspro":200,"pvpdpspro":150,"pvpundpspro":100,"speed":10,"dpspro":200</v>
      </c>
      <c r="L2993" s="20" t="str">
        <f>IF(B2993&gt;=50,VLOOKUP(A2993,英雄数据表!A:L,11,FALSE),IF(B2993&gt;=25,VLOOKUP(A2993,英雄数据表!A:L,7,0),""))</f>
        <v>"2404602004"</v>
      </c>
      <c r="M2993" s="20" t="str">
        <f>IFERROR(VLOOKUP(B2993,属性中转表!$K$2:$O$21,5,FALSE),"")</f>
        <v/>
      </c>
      <c r="N2993" s="20" t="str">
        <f>IF(B2993=25,VLOOKUP(A2993,英雄数据表!A:L,8,FALSE),IF(B2993=50,VLOOKUP(A2993,英雄数据表!A:L,12,0),""))</f>
        <v/>
      </c>
    </row>
    <row r="2994" spans="1:14" x14ac:dyDescent="0.3">
      <c r="A2994" s="20">
        <v>24046</v>
      </c>
      <c r="B2994" s="21">
        <v>93</v>
      </c>
      <c r="C2994" s="21">
        <v>5</v>
      </c>
      <c r="D2994" s="21">
        <f>VLOOKUP(A2994,英雄数据表!A:D,4,0)</f>
        <v>2</v>
      </c>
      <c r="E2994" s="20" t="str">
        <f>VLOOKUP(A2994,英雄数据表!A:C,3,0)</f>
        <v>能源斩刃</v>
      </c>
      <c r="F2994" s="20">
        <f t="shared" si="202"/>
        <v>24046</v>
      </c>
      <c r="G2994" s="20">
        <f t="shared" si="203"/>
        <v>24046</v>
      </c>
      <c r="H2994" s="21" t="str">
        <f>VLOOKUP(B2994,属性中转表!A:F,6,FALSE)</f>
        <v>"hp":415800,"atk":11550</v>
      </c>
      <c r="I2994" s="20" t="str">
        <f>IF(VLOOKUP(B2994,属性中转表!A:G,7,FALSE)=0,"",VLOOKUP(VLOOKUP(B2994,属性中转表!A:G,7,FALSE),属性中转表!$K$2:$P$21,6,0))&amp;IF(VLOOKUP(B2994,属性中转表!A:G,7,FALSE)&gt;=50,VLOOKUP(A2994,英雄数据表!A:K,9,0),IF(VLOOKUP(B2994,属性中转表!A:G,7,FALSE)&gt;=25,VLOOKUP(A2994,英雄数据表!A:K,5,0),""))</f>
        <v>"atk":600,"hp":10000,"undpspro":200,"pvpdpspro":150,"pvpundpspro":100,"speed":10</v>
      </c>
      <c r="J2994" s="20" t="str">
        <f>IF(I2994="","",属性中转表!$I$1&amp;(IF(VLOOKUP(B2994,属性中转表!A:G,7,FALSE)=0,0,VLOOKUP(VLOOKUP(B2994,属性中转表!A:G,7,FALSE),属性中转表!$K$2:$P$21,4,0)))+IFERROR(VLOOKUP(A2994,英雄数据表!A:K,IF(武魂!B2994&gt;=50,10,IF(武魂!B2994&gt;=25,6)),0),0))</f>
        <v>,"dpspro":200</v>
      </c>
      <c r="K2994" s="32" t="str">
        <f t="shared" si="204"/>
        <v>"atk":600,"hp":10000,"undpspro":200,"pvpdpspro":150,"pvpundpspro":100,"speed":10,"dpspro":200</v>
      </c>
      <c r="L2994" s="20" t="str">
        <f>IF(B2994&gt;=50,VLOOKUP(A2994,英雄数据表!A:L,11,FALSE),IF(B2994&gt;=25,VLOOKUP(A2994,英雄数据表!A:L,7,0),""))</f>
        <v>"2404602004"</v>
      </c>
      <c r="M2994" s="20" t="str">
        <f>IFERROR(VLOOKUP(B2994,属性中转表!$K$2:$O$21,5,FALSE),"")</f>
        <v/>
      </c>
      <c r="N2994" s="20" t="str">
        <f>IF(B2994=25,VLOOKUP(A2994,英雄数据表!A:L,8,FALSE),IF(B2994=50,VLOOKUP(A2994,英雄数据表!A:L,12,0),""))</f>
        <v/>
      </c>
    </row>
    <row r="2995" spans="1:14" x14ac:dyDescent="0.3">
      <c r="A2995" s="20">
        <v>24046</v>
      </c>
      <c r="B2995" s="21">
        <v>94</v>
      </c>
      <c r="C2995" s="21">
        <v>5</v>
      </c>
      <c r="D2995" s="21">
        <f>VLOOKUP(A2995,英雄数据表!A:D,4,0)</f>
        <v>2</v>
      </c>
      <c r="E2995" s="20" t="str">
        <f>VLOOKUP(A2995,英雄数据表!A:C,3,0)</f>
        <v>能源斩刃</v>
      </c>
      <c r="F2995" s="20">
        <f t="shared" si="202"/>
        <v>24046</v>
      </c>
      <c r="G2995" s="20">
        <f t="shared" si="203"/>
        <v>24046</v>
      </c>
      <c r="H2995" s="21" t="str">
        <f>VLOOKUP(B2995,属性中转表!A:F,6,FALSE)</f>
        <v>"hp":421200,"atk":11700</v>
      </c>
      <c r="I2995" s="20" t="str">
        <f>IF(VLOOKUP(B2995,属性中转表!A:G,7,FALSE)=0,"",VLOOKUP(VLOOKUP(B2995,属性中转表!A:G,7,FALSE),属性中转表!$K$2:$P$21,6,0))&amp;IF(VLOOKUP(B2995,属性中转表!A:G,7,FALSE)&gt;=50,VLOOKUP(A2995,英雄数据表!A:K,9,0),IF(VLOOKUP(B2995,属性中转表!A:G,7,FALSE)&gt;=25,VLOOKUP(A2995,英雄数据表!A:K,5,0),""))</f>
        <v>"atk":600,"hp":10000,"undpspro":200,"pvpdpspro":150,"pvpundpspro":100,"speed":10</v>
      </c>
      <c r="J2995" s="20" t="str">
        <f>IF(I2995="","",属性中转表!$I$1&amp;(IF(VLOOKUP(B2995,属性中转表!A:G,7,FALSE)=0,0,VLOOKUP(VLOOKUP(B2995,属性中转表!A:G,7,FALSE),属性中转表!$K$2:$P$21,4,0)))+IFERROR(VLOOKUP(A2995,英雄数据表!A:K,IF(武魂!B2995&gt;=50,10,IF(武魂!B2995&gt;=25,6)),0),0))</f>
        <v>,"dpspro":200</v>
      </c>
      <c r="K2995" s="32" t="str">
        <f t="shared" si="204"/>
        <v>"atk":600,"hp":10000,"undpspro":200,"pvpdpspro":150,"pvpundpspro":100,"speed":10,"dpspro":200</v>
      </c>
      <c r="L2995" s="20" t="str">
        <f>IF(B2995&gt;=50,VLOOKUP(A2995,英雄数据表!A:L,11,FALSE),IF(B2995&gt;=25,VLOOKUP(A2995,英雄数据表!A:L,7,0),""))</f>
        <v>"2404602004"</v>
      </c>
      <c r="M2995" s="20" t="str">
        <f>IFERROR(VLOOKUP(B2995,属性中转表!$K$2:$O$21,5,FALSE),"")</f>
        <v/>
      </c>
      <c r="N2995" s="20" t="str">
        <f>IF(B2995=25,VLOOKUP(A2995,英雄数据表!A:L,8,FALSE),IF(B2995=50,VLOOKUP(A2995,英雄数据表!A:L,12,0),""))</f>
        <v/>
      </c>
    </row>
    <row r="2996" spans="1:14" x14ac:dyDescent="0.3">
      <c r="A2996" s="20">
        <v>24046</v>
      </c>
      <c r="B2996" s="21">
        <v>95</v>
      </c>
      <c r="C2996" s="21">
        <v>5</v>
      </c>
      <c r="D2996" s="21">
        <f>VLOOKUP(A2996,英雄数据表!A:D,4,0)</f>
        <v>2</v>
      </c>
      <c r="E2996" s="20" t="str">
        <f>VLOOKUP(A2996,英雄数据表!A:C,3,0)</f>
        <v>能源斩刃</v>
      </c>
      <c r="F2996" s="20">
        <f t="shared" si="202"/>
        <v>24046</v>
      </c>
      <c r="G2996" s="20">
        <f t="shared" si="203"/>
        <v>24046</v>
      </c>
      <c r="H2996" s="21" t="str">
        <f>VLOOKUP(B2996,属性中转表!A:F,6,FALSE)</f>
        <v>"hp":426600,"atk":11850</v>
      </c>
      <c r="I2996" s="20" t="str">
        <f>IF(VLOOKUP(B2996,属性中转表!A:G,7,FALSE)=0,"",VLOOKUP(VLOOKUP(B2996,属性中转表!A:G,7,FALSE),属性中转表!$K$2:$P$21,6,0))&amp;IF(VLOOKUP(B2996,属性中转表!A:G,7,FALSE)&gt;=50,VLOOKUP(A2996,英雄数据表!A:K,9,0),IF(VLOOKUP(B2996,属性中转表!A:G,7,FALSE)&gt;=25,VLOOKUP(A2996,英雄数据表!A:K,5,0),""))</f>
        <v>"atk":600,"hp":10000,"undpspro":200,"pvpdpspro":150,"pvpundpspro":150,"speed":10</v>
      </c>
      <c r="J2996" s="20" t="str">
        <f>IF(I2996="","",属性中转表!$I$1&amp;(IF(VLOOKUP(B2996,属性中转表!A:G,7,FALSE)=0,0,VLOOKUP(VLOOKUP(B2996,属性中转表!A:G,7,FALSE),属性中转表!$K$2:$P$21,4,0)))+IFERROR(VLOOKUP(A2996,英雄数据表!A:K,IF(武魂!B2996&gt;=50,10,IF(武魂!B2996&gt;=25,6)),0),0))</f>
        <v>,"dpspro":200</v>
      </c>
      <c r="K2996" s="32" t="str">
        <f t="shared" si="204"/>
        <v>"atk":600,"hp":10000,"undpspro":200,"pvpdpspro":150,"pvpundpspro":150,"speed":10,"dpspro":200</v>
      </c>
      <c r="L2996" s="20" t="str">
        <f>IF(B2996&gt;=50,VLOOKUP(A2996,英雄数据表!A:L,11,FALSE),IF(B2996&gt;=25,VLOOKUP(A2996,英雄数据表!A:L,7,0),""))</f>
        <v>"2404602004"</v>
      </c>
      <c r="M2996" s="20" t="str">
        <f>IFERROR(VLOOKUP(B2996,属性中转表!$K$2:$O$21,5,FALSE),"")</f>
        <v>"pvpundpspro":50</v>
      </c>
      <c r="N2996" s="20" t="str">
        <f>IF(B2996=25,VLOOKUP(A2996,英雄数据表!A:L,8,FALSE),IF(B2996=50,VLOOKUP(A2996,英雄数据表!A:L,12,0),""))</f>
        <v/>
      </c>
    </row>
    <row r="2997" spans="1:14" x14ac:dyDescent="0.3">
      <c r="A2997" s="20">
        <v>24046</v>
      </c>
      <c r="B2997" s="21">
        <v>96</v>
      </c>
      <c r="C2997" s="21">
        <v>5</v>
      </c>
      <c r="D2997" s="21">
        <f>VLOOKUP(A2997,英雄数据表!A:D,4,0)</f>
        <v>2</v>
      </c>
      <c r="E2997" s="20" t="str">
        <f>VLOOKUP(A2997,英雄数据表!A:C,3,0)</f>
        <v>能源斩刃</v>
      </c>
      <c r="F2997" s="20">
        <f t="shared" si="202"/>
        <v>24046</v>
      </c>
      <c r="G2997" s="20">
        <f t="shared" si="203"/>
        <v>24046</v>
      </c>
      <c r="H2997" s="21" t="str">
        <f>VLOOKUP(B2997,属性中转表!A:F,6,FALSE)</f>
        <v>"hp":432000,"atk":12000</v>
      </c>
      <c r="I2997" s="20" t="str">
        <f>IF(VLOOKUP(B2997,属性中转表!A:G,7,FALSE)=0,"",VLOOKUP(VLOOKUP(B2997,属性中转表!A:G,7,FALSE),属性中转表!$K$2:$P$21,6,0))&amp;IF(VLOOKUP(B2997,属性中转表!A:G,7,FALSE)&gt;=50,VLOOKUP(A2997,英雄数据表!A:K,9,0),IF(VLOOKUP(B2997,属性中转表!A:G,7,FALSE)&gt;=25,VLOOKUP(A2997,英雄数据表!A:K,5,0),""))</f>
        <v>"atk":600,"hp":10000,"undpspro":200,"pvpdpspro":150,"pvpundpspro":150,"speed":10</v>
      </c>
      <c r="J2997" s="20" t="str">
        <f>IF(I2997="","",属性中转表!$I$1&amp;(IF(VLOOKUP(B2997,属性中转表!A:G,7,FALSE)=0,0,VLOOKUP(VLOOKUP(B2997,属性中转表!A:G,7,FALSE),属性中转表!$K$2:$P$21,4,0)))+IFERROR(VLOOKUP(A2997,英雄数据表!A:K,IF(武魂!B2997&gt;=50,10,IF(武魂!B2997&gt;=25,6)),0),0))</f>
        <v>,"dpspro":200</v>
      </c>
      <c r="K2997" s="32" t="str">
        <f t="shared" si="204"/>
        <v>"atk":600,"hp":10000,"undpspro":200,"pvpdpspro":150,"pvpundpspro":150,"speed":10,"dpspro":200</v>
      </c>
      <c r="L2997" s="20" t="str">
        <f>IF(B2997&gt;=50,VLOOKUP(A2997,英雄数据表!A:L,11,FALSE),IF(B2997&gt;=25,VLOOKUP(A2997,英雄数据表!A:L,7,0),""))</f>
        <v>"2404602004"</v>
      </c>
      <c r="M2997" s="20" t="str">
        <f>IFERROR(VLOOKUP(B2997,属性中转表!$K$2:$O$21,5,FALSE),"")</f>
        <v/>
      </c>
      <c r="N2997" s="20" t="str">
        <f>IF(B2997=25,VLOOKUP(A2997,英雄数据表!A:L,8,FALSE),IF(B2997=50,VLOOKUP(A2997,英雄数据表!A:L,12,0),""))</f>
        <v/>
      </c>
    </row>
    <row r="2998" spans="1:14" x14ac:dyDescent="0.3">
      <c r="A2998" s="20">
        <v>24046</v>
      </c>
      <c r="B2998" s="21">
        <v>97</v>
      </c>
      <c r="C2998" s="21">
        <v>5</v>
      </c>
      <c r="D2998" s="21">
        <f>VLOOKUP(A2998,英雄数据表!A:D,4,0)</f>
        <v>2</v>
      </c>
      <c r="E2998" s="20" t="str">
        <f>VLOOKUP(A2998,英雄数据表!A:C,3,0)</f>
        <v>能源斩刃</v>
      </c>
      <c r="F2998" s="20">
        <f t="shared" si="202"/>
        <v>24046</v>
      </c>
      <c r="G2998" s="20">
        <f t="shared" si="203"/>
        <v>24046</v>
      </c>
      <c r="H2998" s="21" t="str">
        <f>VLOOKUP(B2998,属性中转表!A:F,6,FALSE)</f>
        <v>"hp":437400,"atk":12150</v>
      </c>
      <c r="I2998" s="20" t="str">
        <f>IF(VLOOKUP(B2998,属性中转表!A:G,7,FALSE)=0,"",VLOOKUP(VLOOKUP(B2998,属性中转表!A:G,7,FALSE),属性中转表!$K$2:$P$21,6,0))&amp;IF(VLOOKUP(B2998,属性中转表!A:G,7,FALSE)&gt;=50,VLOOKUP(A2998,英雄数据表!A:K,9,0),IF(VLOOKUP(B2998,属性中转表!A:G,7,FALSE)&gt;=25,VLOOKUP(A2998,英雄数据表!A:K,5,0),""))</f>
        <v>"atk":600,"hp":10000,"undpspro":200,"pvpdpspro":150,"pvpundpspro":150,"speed":10</v>
      </c>
      <c r="J2998" s="20" t="str">
        <f>IF(I2998="","",属性中转表!$I$1&amp;(IF(VLOOKUP(B2998,属性中转表!A:G,7,FALSE)=0,0,VLOOKUP(VLOOKUP(B2998,属性中转表!A:G,7,FALSE),属性中转表!$K$2:$P$21,4,0)))+IFERROR(VLOOKUP(A2998,英雄数据表!A:K,IF(武魂!B2998&gt;=50,10,IF(武魂!B2998&gt;=25,6)),0),0))</f>
        <v>,"dpspro":200</v>
      </c>
      <c r="K2998" s="32" t="str">
        <f t="shared" si="204"/>
        <v>"atk":600,"hp":10000,"undpspro":200,"pvpdpspro":150,"pvpundpspro":150,"speed":10,"dpspro":200</v>
      </c>
      <c r="L2998" s="20" t="str">
        <f>IF(B2998&gt;=50,VLOOKUP(A2998,英雄数据表!A:L,11,FALSE),IF(B2998&gt;=25,VLOOKUP(A2998,英雄数据表!A:L,7,0),""))</f>
        <v>"2404602004"</v>
      </c>
      <c r="M2998" s="20" t="str">
        <f>IFERROR(VLOOKUP(B2998,属性中转表!$K$2:$O$21,5,FALSE),"")</f>
        <v/>
      </c>
      <c r="N2998" s="20" t="str">
        <f>IF(B2998=25,VLOOKUP(A2998,英雄数据表!A:L,8,FALSE),IF(B2998=50,VLOOKUP(A2998,英雄数据表!A:L,12,0),""))</f>
        <v/>
      </c>
    </row>
    <row r="2999" spans="1:14" x14ac:dyDescent="0.3">
      <c r="A2999" s="20">
        <v>24046</v>
      </c>
      <c r="B2999" s="21">
        <v>98</v>
      </c>
      <c r="C2999" s="21">
        <v>5</v>
      </c>
      <c r="D2999" s="21">
        <f>VLOOKUP(A2999,英雄数据表!A:D,4,0)</f>
        <v>2</v>
      </c>
      <c r="E2999" s="20" t="str">
        <f>VLOOKUP(A2999,英雄数据表!A:C,3,0)</f>
        <v>能源斩刃</v>
      </c>
      <c r="F2999" s="20">
        <f t="shared" si="202"/>
        <v>24046</v>
      </c>
      <c r="G2999" s="20">
        <f t="shared" si="203"/>
        <v>24046</v>
      </c>
      <c r="H2999" s="21" t="str">
        <f>VLOOKUP(B2999,属性中转表!A:F,6,FALSE)</f>
        <v>"hp":442800,"atk":12300</v>
      </c>
      <c r="I2999" s="20" t="str">
        <f>IF(VLOOKUP(B2999,属性中转表!A:G,7,FALSE)=0,"",VLOOKUP(VLOOKUP(B2999,属性中转表!A:G,7,FALSE),属性中转表!$K$2:$P$21,6,0))&amp;IF(VLOOKUP(B2999,属性中转表!A:G,7,FALSE)&gt;=50,VLOOKUP(A2999,英雄数据表!A:K,9,0),IF(VLOOKUP(B2999,属性中转表!A:G,7,FALSE)&gt;=25,VLOOKUP(A2999,英雄数据表!A:K,5,0),""))</f>
        <v>"atk":600,"hp":10000,"undpspro":200,"pvpdpspro":150,"pvpundpspro":150,"speed":10</v>
      </c>
      <c r="J2999" s="20" t="str">
        <f>IF(I2999="","",属性中转表!$I$1&amp;(IF(VLOOKUP(B2999,属性中转表!A:G,7,FALSE)=0,0,VLOOKUP(VLOOKUP(B2999,属性中转表!A:G,7,FALSE),属性中转表!$K$2:$P$21,4,0)))+IFERROR(VLOOKUP(A2999,英雄数据表!A:K,IF(武魂!B2999&gt;=50,10,IF(武魂!B2999&gt;=25,6)),0),0))</f>
        <v>,"dpspro":200</v>
      </c>
      <c r="K2999" s="32" t="str">
        <f t="shared" si="204"/>
        <v>"atk":600,"hp":10000,"undpspro":200,"pvpdpspro":150,"pvpundpspro":150,"speed":10,"dpspro":200</v>
      </c>
      <c r="L2999" s="20" t="str">
        <f>IF(B2999&gt;=50,VLOOKUP(A2999,英雄数据表!A:L,11,FALSE),IF(B2999&gt;=25,VLOOKUP(A2999,英雄数据表!A:L,7,0),""))</f>
        <v>"2404602004"</v>
      </c>
      <c r="M2999" s="20" t="str">
        <f>IFERROR(VLOOKUP(B2999,属性中转表!$K$2:$O$21,5,FALSE),"")</f>
        <v/>
      </c>
      <c r="N2999" s="20" t="str">
        <f>IF(B2999=25,VLOOKUP(A2999,英雄数据表!A:L,8,FALSE),IF(B2999=50,VLOOKUP(A2999,英雄数据表!A:L,12,0),""))</f>
        <v/>
      </c>
    </row>
    <row r="3000" spans="1:14" x14ac:dyDescent="0.3">
      <c r="A3000" s="20">
        <v>24046</v>
      </c>
      <c r="B3000" s="21">
        <v>99</v>
      </c>
      <c r="C3000" s="21">
        <v>5</v>
      </c>
      <c r="D3000" s="21">
        <f>VLOOKUP(A3000,英雄数据表!A:D,4,0)</f>
        <v>2</v>
      </c>
      <c r="E3000" s="20" t="str">
        <f>VLOOKUP(A3000,英雄数据表!A:C,3,0)</f>
        <v>能源斩刃</v>
      </c>
      <c r="F3000" s="20">
        <f t="shared" si="202"/>
        <v>24046</v>
      </c>
      <c r="G3000" s="20">
        <f t="shared" si="203"/>
        <v>24046</v>
      </c>
      <c r="H3000" s="21" t="str">
        <f>VLOOKUP(B3000,属性中转表!A:F,6,FALSE)</f>
        <v>"hp":448200,"atk":12450</v>
      </c>
      <c r="I3000" s="20" t="str">
        <f>IF(VLOOKUP(B3000,属性中转表!A:G,7,FALSE)=0,"",VLOOKUP(VLOOKUP(B3000,属性中转表!A:G,7,FALSE),属性中转表!$K$2:$P$21,6,0))&amp;IF(VLOOKUP(B3000,属性中转表!A:G,7,FALSE)&gt;=50,VLOOKUP(A3000,英雄数据表!A:K,9,0),IF(VLOOKUP(B3000,属性中转表!A:G,7,FALSE)&gt;=25,VLOOKUP(A3000,英雄数据表!A:K,5,0),""))</f>
        <v>"atk":600,"hp":10000,"undpspro":200,"pvpdpspro":150,"pvpundpspro":150,"speed":10</v>
      </c>
      <c r="J3000" s="20" t="str">
        <f>IF(I3000="","",属性中转表!$I$1&amp;(IF(VLOOKUP(B3000,属性中转表!A:G,7,FALSE)=0,0,VLOOKUP(VLOOKUP(B3000,属性中转表!A:G,7,FALSE),属性中转表!$K$2:$P$21,4,0)))+IFERROR(VLOOKUP(A3000,英雄数据表!A:K,IF(武魂!B3000&gt;=50,10,IF(武魂!B3000&gt;=25,6)),0),0))</f>
        <v>,"dpspro":200</v>
      </c>
      <c r="K3000" s="32" t="str">
        <f t="shared" si="204"/>
        <v>"atk":600,"hp":10000,"undpspro":200,"pvpdpspro":150,"pvpundpspro":150,"speed":10,"dpspro":200</v>
      </c>
      <c r="L3000" s="20" t="str">
        <f>IF(B3000&gt;=50,VLOOKUP(A3000,英雄数据表!A:L,11,FALSE),IF(B3000&gt;=25,VLOOKUP(A3000,英雄数据表!A:L,7,0),""))</f>
        <v>"2404602004"</v>
      </c>
      <c r="M3000" s="20" t="str">
        <f>IFERROR(VLOOKUP(B3000,属性中转表!$K$2:$O$21,5,FALSE),"")</f>
        <v/>
      </c>
      <c r="N3000" s="20" t="str">
        <f>IF(B3000=25,VLOOKUP(A3000,英雄数据表!A:L,8,FALSE),IF(B3000=50,VLOOKUP(A3000,英雄数据表!A:L,12,0),""))</f>
        <v/>
      </c>
    </row>
    <row r="3001" spans="1:14" x14ac:dyDescent="0.3">
      <c r="A3001" s="20">
        <v>24046</v>
      </c>
      <c r="B3001" s="21">
        <v>100</v>
      </c>
      <c r="C3001" s="21">
        <v>5</v>
      </c>
      <c r="D3001" s="21">
        <f>VLOOKUP(A3001,英雄数据表!A:D,4,0)</f>
        <v>2</v>
      </c>
      <c r="E3001" s="20" t="str">
        <f>VLOOKUP(A3001,英雄数据表!A:C,3,0)</f>
        <v>能源斩刃</v>
      </c>
      <c r="F3001" s="20">
        <f t="shared" si="202"/>
        <v>24046</v>
      </c>
      <c r="G3001" s="20">
        <f t="shared" si="203"/>
        <v>24046</v>
      </c>
      <c r="H3001" s="21" t="str">
        <f>VLOOKUP(B3001,属性中转表!A:F,6,FALSE)</f>
        <v>"hp":453600,"atk":12600</v>
      </c>
      <c r="I3001" s="20" t="str">
        <f>IF(VLOOKUP(B3001,属性中转表!A:G,7,FALSE)=0,"",VLOOKUP(VLOOKUP(B3001,属性中转表!A:G,7,FALSE),属性中转表!$K$2:$P$21,6,0))&amp;IF(VLOOKUP(B3001,属性中转表!A:G,7,FALSE)&gt;=50,VLOOKUP(A3001,英雄数据表!A:K,9,0),IF(VLOOKUP(B3001,属性中转表!A:G,7,FALSE)&gt;=25,VLOOKUP(A3001,英雄数据表!A:K,5,0),""))</f>
        <v>"atk":900,"hp":15000,"undpspro":200,"pvpdpspro":150,"pvpundpspro":150,"speed":20</v>
      </c>
      <c r="J3001" s="20" t="str">
        <f>IF(I3001="","",属性中转表!$I$1&amp;(IF(VLOOKUP(B3001,属性中转表!A:G,7,FALSE)=0,0,VLOOKUP(VLOOKUP(B3001,属性中转表!A:G,7,FALSE),属性中转表!$K$2:$P$21,4,0)))+IFERROR(VLOOKUP(A3001,英雄数据表!A:K,IF(武魂!B3001&gt;=50,10,IF(武魂!B3001&gt;=25,6)),0),0))</f>
        <v>,"dpspro":200</v>
      </c>
      <c r="K3001" s="32" t="str">
        <f t="shared" si="204"/>
        <v>"atk":900,"hp":15000,"undpspro":200,"pvpdpspro":150,"pvpundpspro":150,"speed":20,"dpspro":200</v>
      </c>
      <c r="L3001" s="20" t="str">
        <f>IF(B3001&gt;=50,VLOOKUP(A3001,英雄数据表!A:L,11,FALSE),IF(B3001&gt;=25,VLOOKUP(A3001,英雄数据表!A:L,7,0),""))</f>
        <v>"2404602004"</v>
      </c>
      <c r="M3001" s="20" t="str">
        <f>IFERROR(VLOOKUP(B3001,属性中转表!$K$2:$O$21,5,FALSE),"")</f>
        <v>"speed":10,"atk":300,"hp":5000</v>
      </c>
      <c r="N3001" s="20" t="str">
        <f>IF(B3001=25,VLOOKUP(A3001,英雄数据表!A:L,8,FALSE),IF(B3001=50,VLOOKUP(A3001,英雄数据表!A:L,12,0),""))</f>
        <v/>
      </c>
    </row>
    <row r="3002" spans="1:14" x14ac:dyDescent="0.3">
      <c r="A3002" s="20">
        <v>25066</v>
      </c>
      <c r="B3002" s="21">
        <f>IF(A3002=A2901,B2901+1,1)</f>
        <v>1</v>
      </c>
      <c r="C3002" s="21">
        <v>5</v>
      </c>
      <c r="D3002" s="21">
        <f>VLOOKUP(A3002,英雄数据表!A:D,4,0)</f>
        <v>2</v>
      </c>
      <c r="E3002" s="20" t="str">
        <f>VLOOKUP(A3002,英雄数据表!A:C,3,0)</f>
        <v>风之面纱</v>
      </c>
      <c r="F3002" s="20">
        <f t="shared" si="196"/>
        <v>25066</v>
      </c>
      <c r="G3002" s="20">
        <f t="shared" si="197"/>
        <v>25066</v>
      </c>
      <c r="H3002" s="21" t="str">
        <f>VLOOKUP(B3002,属性中转表!A:F,6,FALSE)</f>
        <v>"hp":5400,"atk":150</v>
      </c>
      <c r="I3002" s="20" t="str">
        <f>IF(VLOOKUP(B3002,属性中转表!A:G,7,FALSE)=0,"",VLOOKUP(VLOOKUP(B3002,属性中转表!A:G,7,FALSE),属性中转表!$K$2:$P$21,6,0))&amp;IF(VLOOKUP(B3002,属性中转表!A:G,7,FALSE)&gt;=50,VLOOKUP(A3002,英雄数据表!A:K,9,0),IF(VLOOKUP(B3002,属性中转表!A:G,7,FALSE)&gt;=25,VLOOKUP(A3002,英雄数据表!A:K,5,0),""))</f>
        <v/>
      </c>
      <c r="J3002" s="20" t="str">
        <f>IF(I3002="","",属性中转表!$I$1&amp;(IF(VLOOKUP(B3002,属性中转表!A:G,7,FALSE)=0,0,VLOOKUP(VLOOKUP(B3002,属性中转表!A:G,7,FALSE),属性中转表!$K$2:$P$21,4,0)))+IFERROR(VLOOKUP(A3002,英雄数据表!A:K,IF(武魂!B3002&gt;=50,10,IF(武魂!B3002&gt;=25,6)),0),0))</f>
        <v/>
      </c>
      <c r="K3002" s="32" t="str">
        <f t="shared" si="198"/>
        <v/>
      </c>
      <c r="L3002" s="20" t="str">
        <f>IF(B3002&gt;=50,VLOOKUP(A3002,英雄数据表!A:L,11,FALSE),IF(B3002&gt;=25,VLOOKUP(A3002,英雄数据表!A:L,7,0),""))</f>
        <v/>
      </c>
      <c r="M3002" s="20" t="str">
        <f>IFERROR(VLOOKUP(B3002,属性中转表!$K$2:$O$21,5,FALSE),"")</f>
        <v/>
      </c>
      <c r="N3002" s="20" t="str">
        <f>IF(B3002=25,VLOOKUP(A3002,英雄数据表!A:L,8,FALSE),IF(B3002=50,VLOOKUP(A3002,英雄数据表!A:L,12,0),""))</f>
        <v/>
      </c>
    </row>
    <row r="3003" spans="1:14" x14ac:dyDescent="0.3">
      <c r="A3003" s="20">
        <v>25066</v>
      </c>
      <c r="B3003" s="21">
        <f t="shared" si="195"/>
        <v>2</v>
      </c>
      <c r="C3003" s="21">
        <v>5</v>
      </c>
      <c r="D3003" s="21">
        <f>VLOOKUP(A3003,英雄数据表!A:D,4,0)</f>
        <v>2</v>
      </c>
      <c r="E3003" s="20" t="str">
        <f>VLOOKUP(A3003,英雄数据表!A:C,3,0)</f>
        <v>风之面纱</v>
      </c>
      <c r="F3003" s="20">
        <f t="shared" si="196"/>
        <v>25066</v>
      </c>
      <c r="G3003" s="20">
        <f t="shared" si="197"/>
        <v>25066</v>
      </c>
      <c r="H3003" s="21" t="str">
        <f>VLOOKUP(B3003,属性中转表!A:F,6,FALSE)</f>
        <v>"hp":7200,"atk":200</v>
      </c>
      <c r="I3003" s="20" t="str">
        <f>IF(VLOOKUP(B3003,属性中转表!A:G,7,FALSE)=0,"",VLOOKUP(VLOOKUP(B3003,属性中转表!A:G,7,FALSE),属性中转表!$K$2:$P$21,6,0))&amp;IF(VLOOKUP(B3003,属性中转表!A:G,7,FALSE)&gt;=50,VLOOKUP(A3003,英雄数据表!A:K,9,0),IF(VLOOKUP(B3003,属性中转表!A:G,7,FALSE)&gt;=25,VLOOKUP(A3003,英雄数据表!A:K,5,0),""))</f>
        <v/>
      </c>
      <c r="J3003" s="20" t="str">
        <f>IF(I3003="","",属性中转表!$I$1&amp;(IF(VLOOKUP(B3003,属性中转表!A:G,7,FALSE)=0,0,VLOOKUP(VLOOKUP(B3003,属性中转表!A:G,7,FALSE),属性中转表!$K$2:$P$21,4,0)))+IFERROR(VLOOKUP(A3003,英雄数据表!A:K,IF(武魂!B3003&gt;=50,10,IF(武魂!B3003&gt;=25,6)),0),0))</f>
        <v/>
      </c>
      <c r="K3003" s="32" t="str">
        <f t="shared" si="198"/>
        <v/>
      </c>
      <c r="L3003" s="20" t="str">
        <f>IF(B3003&gt;=50,VLOOKUP(A3003,英雄数据表!A:L,11,FALSE),IF(B3003&gt;=25,VLOOKUP(A3003,英雄数据表!A:L,7,0),""))</f>
        <v/>
      </c>
      <c r="M3003" s="20" t="str">
        <f>IFERROR(VLOOKUP(B3003,属性中转表!$K$2:$O$21,5,FALSE),"")</f>
        <v/>
      </c>
      <c r="N3003" s="20" t="str">
        <f>IF(B3003=25,VLOOKUP(A3003,英雄数据表!A:L,8,FALSE),IF(B3003=50,VLOOKUP(A3003,英雄数据表!A:L,12,0),""))</f>
        <v/>
      </c>
    </row>
    <row r="3004" spans="1:14" x14ac:dyDescent="0.3">
      <c r="A3004" s="20">
        <v>25066</v>
      </c>
      <c r="B3004" s="21">
        <f t="shared" si="195"/>
        <v>3</v>
      </c>
      <c r="C3004" s="21">
        <v>5</v>
      </c>
      <c r="D3004" s="21">
        <f>VLOOKUP(A3004,英雄数据表!A:D,4,0)</f>
        <v>2</v>
      </c>
      <c r="E3004" s="20" t="str">
        <f>VLOOKUP(A3004,英雄数据表!A:C,3,0)</f>
        <v>风之面纱</v>
      </c>
      <c r="F3004" s="20">
        <f t="shared" si="196"/>
        <v>25066</v>
      </c>
      <c r="G3004" s="20">
        <f t="shared" si="197"/>
        <v>25066</v>
      </c>
      <c r="H3004" s="21" t="str">
        <f>VLOOKUP(B3004,属性中转表!A:F,6,FALSE)</f>
        <v>"hp":9000,"atk":250</v>
      </c>
      <c r="I3004" s="20" t="str">
        <f>IF(VLOOKUP(B3004,属性中转表!A:G,7,FALSE)=0,"",VLOOKUP(VLOOKUP(B3004,属性中转表!A:G,7,FALSE),属性中转表!$K$2:$P$21,6,0))&amp;IF(VLOOKUP(B3004,属性中转表!A:G,7,FALSE)&gt;=50,VLOOKUP(A3004,英雄数据表!A:K,9,0),IF(VLOOKUP(B3004,属性中转表!A:G,7,FALSE)&gt;=25,VLOOKUP(A3004,英雄数据表!A:K,5,0),""))</f>
        <v/>
      </c>
      <c r="J3004" s="20" t="str">
        <f>IF(I3004="","",属性中转表!$I$1&amp;(IF(VLOOKUP(B3004,属性中转表!A:G,7,FALSE)=0,0,VLOOKUP(VLOOKUP(B3004,属性中转表!A:G,7,FALSE),属性中转表!$K$2:$P$21,4,0)))+IFERROR(VLOOKUP(A3004,英雄数据表!A:K,IF(武魂!B3004&gt;=50,10,IF(武魂!B3004&gt;=25,6)),0),0))</f>
        <v/>
      </c>
      <c r="K3004" s="32" t="str">
        <f t="shared" si="198"/>
        <v/>
      </c>
      <c r="L3004" s="20" t="str">
        <f>IF(B3004&gt;=50,VLOOKUP(A3004,英雄数据表!A:L,11,FALSE),IF(B3004&gt;=25,VLOOKUP(A3004,英雄数据表!A:L,7,0),""))</f>
        <v/>
      </c>
      <c r="M3004" s="20" t="str">
        <f>IFERROR(VLOOKUP(B3004,属性中转表!$K$2:$O$21,5,FALSE),"")</f>
        <v/>
      </c>
      <c r="N3004" s="20" t="str">
        <f>IF(B3004=25,VLOOKUP(A3004,英雄数据表!A:L,8,FALSE),IF(B3004=50,VLOOKUP(A3004,英雄数据表!A:L,12,0),""))</f>
        <v/>
      </c>
    </row>
    <row r="3005" spans="1:14" x14ac:dyDescent="0.3">
      <c r="A3005" s="20">
        <v>25066</v>
      </c>
      <c r="B3005" s="21">
        <f t="shared" si="195"/>
        <v>4</v>
      </c>
      <c r="C3005" s="21">
        <v>5</v>
      </c>
      <c r="D3005" s="21">
        <f>VLOOKUP(A3005,英雄数据表!A:D,4,0)</f>
        <v>2</v>
      </c>
      <c r="E3005" s="20" t="str">
        <f>VLOOKUP(A3005,英雄数据表!A:C,3,0)</f>
        <v>风之面纱</v>
      </c>
      <c r="F3005" s="20">
        <f t="shared" si="196"/>
        <v>25066</v>
      </c>
      <c r="G3005" s="20">
        <f t="shared" si="197"/>
        <v>25066</v>
      </c>
      <c r="H3005" s="21" t="str">
        <f>VLOOKUP(B3005,属性中转表!A:F,6,FALSE)</f>
        <v>"hp":10800,"atk":300</v>
      </c>
      <c r="I3005" s="20" t="str">
        <f>IF(VLOOKUP(B3005,属性中转表!A:G,7,FALSE)=0,"",VLOOKUP(VLOOKUP(B3005,属性中转表!A:G,7,FALSE),属性中转表!$K$2:$P$21,6,0))&amp;IF(VLOOKUP(B3005,属性中转表!A:G,7,FALSE)&gt;=50,VLOOKUP(A3005,英雄数据表!A:K,9,0),IF(VLOOKUP(B3005,属性中转表!A:G,7,FALSE)&gt;=25,VLOOKUP(A3005,英雄数据表!A:K,5,0),""))</f>
        <v/>
      </c>
      <c r="J3005" s="20" t="str">
        <f>IF(I3005="","",属性中转表!$I$1&amp;(IF(VLOOKUP(B3005,属性中转表!A:G,7,FALSE)=0,0,VLOOKUP(VLOOKUP(B3005,属性中转表!A:G,7,FALSE),属性中转表!$K$2:$P$21,4,0)))+IFERROR(VLOOKUP(A3005,英雄数据表!A:K,IF(武魂!B3005&gt;=50,10,IF(武魂!B3005&gt;=25,6)),0),0))</f>
        <v/>
      </c>
      <c r="K3005" s="32" t="str">
        <f t="shared" si="198"/>
        <v/>
      </c>
      <c r="L3005" s="20" t="str">
        <f>IF(B3005&gt;=50,VLOOKUP(A3005,英雄数据表!A:L,11,FALSE),IF(B3005&gt;=25,VLOOKUP(A3005,英雄数据表!A:L,7,0),""))</f>
        <v/>
      </c>
      <c r="M3005" s="20" t="str">
        <f>IFERROR(VLOOKUP(B3005,属性中转表!$K$2:$O$21,5,FALSE),"")</f>
        <v/>
      </c>
      <c r="N3005" s="20" t="str">
        <f>IF(B3005=25,VLOOKUP(A3005,英雄数据表!A:L,8,FALSE),IF(B3005=50,VLOOKUP(A3005,英雄数据表!A:L,12,0),""))</f>
        <v/>
      </c>
    </row>
    <row r="3006" spans="1:14" x14ac:dyDescent="0.3">
      <c r="A3006" s="20">
        <v>25066</v>
      </c>
      <c r="B3006" s="21">
        <f t="shared" si="195"/>
        <v>5</v>
      </c>
      <c r="C3006" s="21">
        <v>5</v>
      </c>
      <c r="D3006" s="21">
        <f>VLOOKUP(A3006,英雄数据表!A:D,4,0)</f>
        <v>2</v>
      </c>
      <c r="E3006" s="20" t="str">
        <f>VLOOKUP(A3006,英雄数据表!A:C,3,0)</f>
        <v>风之面纱</v>
      </c>
      <c r="F3006" s="20">
        <f t="shared" si="196"/>
        <v>25066</v>
      </c>
      <c r="G3006" s="20">
        <f t="shared" si="197"/>
        <v>25066</v>
      </c>
      <c r="H3006" s="21" t="str">
        <f>VLOOKUP(B3006,属性中转表!A:F,6,FALSE)</f>
        <v>"hp":12600,"atk":350</v>
      </c>
      <c r="I3006" s="20" t="str">
        <f>IF(VLOOKUP(B3006,属性中转表!A:G,7,FALSE)=0,"",VLOOKUP(VLOOKUP(B3006,属性中转表!A:G,7,FALSE),属性中转表!$K$2:$P$21,6,0))&amp;IF(VLOOKUP(B3006,属性中转表!A:G,7,FALSE)&gt;=50,VLOOKUP(A3006,英雄数据表!A:K,9,0),IF(VLOOKUP(B3006,属性中转表!A:G,7,FALSE)&gt;=25,VLOOKUP(A3006,英雄数据表!A:K,5,0),""))</f>
        <v>"atk":300</v>
      </c>
      <c r="J3006" s="20" t="str">
        <f>IF(I3006="","",属性中转表!$I$1&amp;(IF(VLOOKUP(B3006,属性中转表!A:G,7,FALSE)=0,0,VLOOKUP(VLOOKUP(B3006,属性中转表!A:G,7,FALSE),属性中转表!$K$2:$P$21,4,0)))+IFERROR(VLOOKUP(A3006,英雄数据表!A:K,IF(武魂!B3006&gt;=50,10,IF(武魂!B3006&gt;=25,6)),0),0))</f>
        <v>,"dpspro":0</v>
      </c>
      <c r="K3006" s="32" t="str">
        <f t="shared" si="198"/>
        <v>"atk":300,"dpspro":0</v>
      </c>
      <c r="L3006" s="20" t="str">
        <f>IF(B3006&gt;=50,VLOOKUP(A3006,英雄数据表!A:L,11,FALSE),IF(B3006&gt;=25,VLOOKUP(A3006,英雄数据表!A:L,7,0),""))</f>
        <v/>
      </c>
      <c r="M3006" s="20" t="str">
        <f>IFERROR(VLOOKUP(B3006,属性中转表!$K$2:$O$21,5,FALSE),"")</f>
        <v>"atk":300</v>
      </c>
      <c r="N3006" s="20" t="str">
        <f>IF(B3006=25,VLOOKUP(A3006,英雄数据表!A:L,8,FALSE),IF(B3006=50,VLOOKUP(A3006,英雄数据表!A:L,12,0),""))</f>
        <v/>
      </c>
    </row>
    <row r="3007" spans="1:14" x14ac:dyDescent="0.3">
      <c r="A3007" s="20">
        <v>25066</v>
      </c>
      <c r="B3007" s="21">
        <f t="shared" si="195"/>
        <v>6</v>
      </c>
      <c r="C3007" s="21">
        <v>5</v>
      </c>
      <c r="D3007" s="21">
        <f>VLOOKUP(A3007,英雄数据表!A:D,4,0)</f>
        <v>2</v>
      </c>
      <c r="E3007" s="20" t="str">
        <f>VLOOKUP(A3007,英雄数据表!A:C,3,0)</f>
        <v>风之面纱</v>
      </c>
      <c r="F3007" s="20">
        <f t="shared" si="196"/>
        <v>25066</v>
      </c>
      <c r="G3007" s="20">
        <f t="shared" si="197"/>
        <v>25066</v>
      </c>
      <c r="H3007" s="21" t="str">
        <f>VLOOKUP(B3007,属性中转表!A:F,6,FALSE)</f>
        <v>"hp":14400,"atk":400</v>
      </c>
      <c r="I3007" s="20" t="str">
        <f>IF(VLOOKUP(B3007,属性中转表!A:G,7,FALSE)=0,"",VLOOKUP(VLOOKUP(B3007,属性中转表!A:G,7,FALSE),属性中转表!$K$2:$P$21,6,0))&amp;IF(VLOOKUP(B3007,属性中转表!A:G,7,FALSE)&gt;=50,VLOOKUP(A3007,英雄数据表!A:K,9,0),IF(VLOOKUP(B3007,属性中转表!A:G,7,FALSE)&gt;=25,VLOOKUP(A3007,英雄数据表!A:K,5,0),""))</f>
        <v>"atk":300</v>
      </c>
      <c r="J3007" s="20" t="str">
        <f>IF(I3007="","",属性中转表!$I$1&amp;(IF(VLOOKUP(B3007,属性中转表!A:G,7,FALSE)=0,0,VLOOKUP(VLOOKUP(B3007,属性中转表!A:G,7,FALSE),属性中转表!$K$2:$P$21,4,0)))+IFERROR(VLOOKUP(A3007,英雄数据表!A:K,IF(武魂!B3007&gt;=50,10,IF(武魂!B3007&gt;=25,6)),0),0))</f>
        <v>,"dpspro":0</v>
      </c>
      <c r="K3007" s="32" t="str">
        <f t="shared" si="198"/>
        <v>"atk":300,"dpspro":0</v>
      </c>
      <c r="L3007" s="20" t="str">
        <f>IF(B3007&gt;=50,VLOOKUP(A3007,英雄数据表!A:L,11,FALSE),IF(B3007&gt;=25,VLOOKUP(A3007,英雄数据表!A:L,7,0),""))</f>
        <v/>
      </c>
      <c r="M3007" s="20" t="str">
        <f>IFERROR(VLOOKUP(B3007,属性中转表!$K$2:$O$21,5,FALSE),"")</f>
        <v/>
      </c>
      <c r="N3007" s="20" t="str">
        <f>IF(B3007=25,VLOOKUP(A3007,英雄数据表!A:L,8,FALSE),IF(B3007=50,VLOOKUP(A3007,英雄数据表!A:L,12,0),""))</f>
        <v/>
      </c>
    </row>
    <row r="3008" spans="1:14" x14ac:dyDescent="0.3">
      <c r="A3008" s="20">
        <v>25066</v>
      </c>
      <c r="B3008" s="21">
        <f t="shared" si="195"/>
        <v>7</v>
      </c>
      <c r="C3008" s="21">
        <v>5</v>
      </c>
      <c r="D3008" s="21">
        <f>VLOOKUP(A3008,英雄数据表!A:D,4,0)</f>
        <v>2</v>
      </c>
      <c r="E3008" s="20" t="str">
        <f>VLOOKUP(A3008,英雄数据表!A:C,3,0)</f>
        <v>风之面纱</v>
      </c>
      <c r="F3008" s="20">
        <f t="shared" si="196"/>
        <v>25066</v>
      </c>
      <c r="G3008" s="20">
        <f t="shared" si="197"/>
        <v>25066</v>
      </c>
      <c r="H3008" s="21" t="str">
        <f>VLOOKUP(B3008,属性中转表!A:F,6,FALSE)</f>
        <v>"hp":16200,"atk":450</v>
      </c>
      <c r="I3008" s="20" t="str">
        <f>IF(VLOOKUP(B3008,属性中转表!A:G,7,FALSE)=0,"",VLOOKUP(VLOOKUP(B3008,属性中转表!A:G,7,FALSE),属性中转表!$K$2:$P$21,6,0))&amp;IF(VLOOKUP(B3008,属性中转表!A:G,7,FALSE)&gt;=50,VLOOKUP(A3008,英雄数据表!A:K,9,0),IF(VLOOKUP(B3008,属性中转表!A:G,7,FALSE)&gt;=25,VLOOKUP(A3008,英雄数据表!A:K,5,0),""))</f>
        <v>"atk":300</v>
      </c>
      <c r="J3008" s="20" t="str">
        <f>IF(I3008="","",属性中转表!$I$1&amp;(IF(VLOOKUP(B3008,属性中转表!A:G,7,FALSE)=0,0,VLOOKUP(VLOOKUP(B3008,属性中转表!A:G,7,FALSE),属性中转表!$K$2:$P$21,4,0)))+IFERROR(VLOOKUP(A3008,英雄数据表!A:K,IF(武魂!B3008&gt;=50,10,IF(武魂!B3008&gt;=25,6)),0),0))</f>
        <v>,"dpspro":0</v>
      </c>
      <c r="K3008" s="32" t="str">
        <f t="shared" si="198"/>
        <v>"atk":300,"dpspro":0</v>
      </c>
      <c r="L3008" s="20" t="str">
        <f>IF(B3008&gt;=50,VLOOKUP(A3008,英雄数据表!A:L,11,FALSE),IF(B3008&gt;=25,VLOOKUP(A3008,英雄数据表!A:L,7,0),""))</f>
        <v/>
      </c>
      <c r="M3008" s="20" t="str">
        <f>IFERROR(VLOOKUP(B3008,属性中转表!$K$2:$O$21,5,FALSE),"")</f>
        <v/>
      </c>
      <c r="N3008" s="20" t="str">
        <f>IF(B3008=25,VLOOKUP(A3008,英雄数据表!A:L,8,FALSE),IF(B3008=50,VLOOKUP(A3008,英雄数据表!A:L,12,0),""))</f>
        <v/>
      </c>
    </row>
    <row r="3009" spans="1:14" x14ac:dyDescent="0.3">
      <c r="A3009" s="20">
        <v>25066</v>
      </c>
      <c r="B3009" s="21">
        <f t="shared" si="195"/>
        <v>8</v>
      </c>
      <c r="C3009" s="21">
        <v>5</v>
      </c>
      <c r="D3009" s="21">
        <f>VLOOKUP(A3009,英雄数据表!A:D,4,0)</f>
        <v>2</v>
      </c>
      <c r="E3009" s="20" t="str">
        <f>VLOOKUP(A3009,英雄数据表!A:C,3,0)</f>
        <v>风之面纱</v>
      </c>
      <c r="F3009" s="20">
        <f t="shared" si="196"/>
        <v>25066</v>
      </c>
      <c r="G3009" s="20">
        <f t="shared" si="197"/>
        <v>25066</v>
      </c>
      <c r="H3009" s="21" t="str">
        <f>VLOOKUP(B3009,属性中转表!A:F,6,FALSE)</f>
        <v>"hp":18000,"atk":500</v>
      </c>
      <c r="I3009" s="20" t="str">
        <f>IF(VLOOKUP(B3009,属性中转表!A:G,7,FALSE)=0,"",VLOOKUP(VLOOKUP(B3009,属性中转表!A:G,7,FALSE),属性中转表!$K$2:$P$21,6,0))&amp;IF(VLOOKUP(B3009,属性中转表!A:G,7,FALSE)&gt;=50,VLOOKUP(A3009,英雄数据表!A:K,9,0),IF(VLOOKUP(B3009,属性中转表!A:G,7,FALSE)&gt;=25,VLOOKUP(A3009,英雄数据表!A:K,5,0),""))</f>
        <v>"atk":300</v>
      </c>
      <c r="J3009" s="20" t="str">
        <f>IF(I3009="","",属性中转表!$I$1&amp;(IF(VLOOKUP(B3009,属性中转表!A:G,7,FALSE)=0,0,VLOOKUP(VLOOKUP(B3009,属性中转表!A:G,7,FALSE),属性中转表!$K$2:$P$21,4,0)))+IFERROR(VLOOKUP(A3009,英雄数据表!A:K,IF(武魂!B3009&gt;=50,10,IF(武魂!B3009&gt;=25,6)),0),0))</f>
        <v>,"dpspro":0</v>
      </c>
      <c r="K3009" s="32" t="str">
        <f t="shared" si="198"/>
        <v>"atk":300,"dpspro":0</v>
      </c>
      <c r="L3009" s="20" t="str">
        <f>IF(B3009&gt;=50,VLOOKUP(A3009,英雄数据表!A:L,11,FALSE),IF(B3009&gt;=25,VLOOKUP(A3009,英雄数据表!A:L,7,0),""))</f>
        <v/>
      </c>
      <c r="M3009" s="20" t="str">
        <f>IFERROR(VLOOKUP(B3009,属性中转表!$K$2:$O$21,5,FALSE),"")</f>
        <v/>
      </c>
      <c r="N3009" s="20" t="str">
        <f>IF(B3009=25,VLOOKUP(A3009,英雄数据表!A:L,8,FALSE),IF(B3009=50,VLOOKUP(A3009,英雄数据表!A:L,12,0),""))</f>
        <v/>
      </c>
    </row>
    <row r="3010" spans="1:14" x14ac:dyDescent="0.3">
      <c r="A3010" s="20">
        <v>25066</v>
      </c>
      <c r="B3010" s="21">
        <f t="shared" si="195"/>
        <v>9</v>
      </c>
      <c r="C3010" s="21">
        <v>5</v>
      </c>
      <c r="D3010" s="21">
        <f>VLOOKUP(A3010,英雄数据表!A:D,4,0)</f>
        <v>2</v>
      </c>
      <c r="E3010" s="20" t="str">
        <f>VLOOKUP(A3010,英雄数据表!A:C,3,0)</f>
        <v>风之面纱</v>
      </c>
      <c r="F3010" s="20">
        <f t="shared" si="196"/>
        <v>25066</v>
      </c>
      <c r="G3010" s="20">
        <f t="shared" si="197"/>
        <v>25066</v>
      </c>
      <c r="H3010" s="21" t="str">
        <f>VLOOKUP(B3010,属性中转表!A:F,6,FALSE)</f>
        <v>"hp":19800,"atk":550</v>
      </c>
      <c r="I3010" s="20" t="str">
        <f>IF(VLOOKUP(B3010,属性中转表!A:G,7,FALSE)=0,"",VLOOKUP(VLOOKUP(B3010,属性中转表!A:G,7,FALSE),属性中转表!$K$2:$P$21,6,0))&amp;IF(VLOOKUP(B3010,属性中转表!A:G,7,FALSE)&gt;=50,VLOOKUP(A3010,英雄数据表!A:K,9,0),IF(VLOOKUP(B3010,属性中转表!A:G,7,FALSE)&gt;=25,VLOOKUP(A3010,英雄数据表!A:K,5,0),""))</f>
        <v>"atk":300</v>
      </c>
      <c r="J3010" s="20" t="str">
        <f>IF(I3010="","",属性中转表!$I$1&amp;(IF(VLOOKUP(B3010,属性中转表!A:G,7,FALSE)=0,0,VLOOKUP(VLOOKUP(B3010,属性中转表!A:G,7,FALSE),属性中转表!$K$2:$P$21,4,0)))+IFERROR(VLOOKUP(A3010,英雄数据表!A:K,IF(武魂!B3010&gt;=50,10,IF(武魂!B3010&gt;=25,6)),0),0))</f>
        <v>,"dpspro":0</v>
      </c>
      <c r="K3010" s="32" t="str">
        <f t="shared" si="198"/>
        <v>"atk":300,"dpspro":0</v>
      </c>
      <c r="L3010" s="20" t="str">
        <f>IF(B3010&gt;=50,VLOOKUP(A3010,英雄数据表!A:L,11,FALSE),IF(B3010&gt;=25,VLOOKUP(A3010,英雄数据表!A:L,7,0),""))</f>
        <v/>
      </c>
      <c r="M3010" s="20" t="str">
        <f>IFERROR(VLOOKUP(B3010,属性中转表!$K$2:$O$21,5,FALSE),"")</f>
        <v/>
      </c>
      <c r="N3010" s="20" t="str">
        <f>IF(B3010=25,VLOOKUP(A3010,英雄数据表!A:L,8,FALSE),IF(B3010=50,VLOOKUP(A3010,英雄数据表!A:L,12,0),""))</f>
        <v/>
      </c>
    </row>
    <row r="3011" spans="1:14" x14ac:dyDescent="0.3">
      <c r="A3011" s="20">
        <v>25066</v>
      </c>
      <c r="B3011" s="21">
        <f t="shared" si="195"/>
        <v>10</v>
      </c>
      <c r="C3011" s="21">
        <v>5</v>
      </c>
      <c r="D3011" s="21">
        <f>VLOOKUP(A3011,英雄数据表!A:D,4,0)</f>
        <v>2</v>
      </c>
      <c r="E3011" s="20" t="str">
        <f>VLOOKUP(A3011,英雄数据表!A:C,3,0)</f>
        <v>风之面纱</v>
      </c>
      <c r="F3011" s="20">
        <f t="shared" si="196"/>
        <v>25066</v>
      </c>
      <c r="G3011" s="20">
        <f t="shared" si="197"/>
        <v>25066</v>
      </c>
      <c r="H3011" s="21" t="str">
        <f>VLOOKUP(B3011,属性中转表!A:F,6,FALSE)</f>
        <v>"hp":21600,"atk":600</v>
      </c>
      <c r="I3011" s="20" t="str">
        <f>IF(VLOOKUP(B3011,属性中转表!A:G,7,FALSE)=0,"",VLOOKUP(VLOOKUP(B3011,属性中转表!A:G,7,FALSE),属性中转表!$K$2:$P$21,6,0))&amp;IF(VLOOKUP(B3011,属性中转表!A:G,7,FALSE)&gt;=50,VLOOKUP(A3011,英雄数据表!A:K,9,0),IF(VLOOKUP(B3011,属性中转表!A:G,7,FALSE)&gt;=25,VLOOKUP(A3011,英雄数据表!A:K,5,0),""))</f>
        <v>"atk":300,"hp":5000</v>
      </c>
      <c r="J3011" s="20" t="str">
        <f>IF(I3011="","",属性中转表!$I$1&amp;(IF(VLOOKUP(B3011,属性中转表!A:G,7,FALSE)=0,0,VLOOKUP(VLOOKUP(B3011,属性中转表!A:G,7,FALSE),属性中转表!$K$2:$P$21,4,0)))+IFERROR(VLOOKUP(A3011,英雄数据表!A:K,IF(武魂!B3011&gt;=50,10,IF(武魂!B3011&gt;=25,6)),0),0))</f>
        <v>,"dpspro":0</v>
      </c>
      <c r="K3011" s="32" t="str">
        <f t="shared" si="198"/>
        <v>"atk":300,"hp":5000,"dpspro":0</v>
      </c>
      <c r="L3011" s="20" t="str">
        <f>IF(B3011&gt;=50,VLOOKUP(A3011,英雄数据表!A:L,11,FALSE),IF(B3011&gt;=25,VLOOKUP(A3011,英雄数据表!A:L,7,0),""))</f>
        <v/>
      </c>
      <c r="M3011" s="20" t="str">
        <f>IFERROR(VLOOKUP(B3011,属性中转表!$K$2:$O$21,5,FALSE),"")</f>
        <v>"hp":5000</v>
      </c>
      <c r="N3011" s="20" t="str">
        <f>IF(B3011=25,VLOOKUP(A3011,英雄数据表!A:L,8,FALSE),IF(B3011=50,VLOOKUP(A3011,英雄数据表!A:L,12,0),""))</f>
        <v/>
      </c>
    </row>
    <row r="3012" spans="1:14" x14ac:dyDescent="0.3">
      <c r="A3012" s="20">
        <v>25066</v>
      </c>
      <c r="B3012" s="21">
        <f t="shared" si="195"/>
        <v>11</v>
      </c>
      <c r="C3012" s="21">
        <v>5</v>
      </c>
      <c r="D3012" s="21">
        <f>VLOOKUP(A3012,英雄数据表!A:D,4,0)</f>
        <v>2</v>
      </c>
      <c r="E3012" s="20" t="str">
        <f>VLOOKUP(A3012,英雄数据表!A:C,3,0)</f>
        <v>风之面纱</v>
      </c>
      <c r="F3012" s="20">
        <f t="shared" si="196"/>
        <v>25066</v>
      </c>
      <c r="G3012" s="20">
        <f t="shared" si="197"/>
        <v>25066</v>
      </c>
      <c r="H3012" s="21" t="str">
        <f>VLOOKUP(B3012,属性中转表!A:F,6,FALSE)</f>
        <v>"hp":24300,"atk":675</v>
      </c>
      <c r="I3012" s="20" t="str">
        <f>IF(VLOOKUP(B3012,属性中转表!A:G,7,FALSE)=0,"",VLOOKUP(VLOOKUP(B3012,属性中转表!A:G,7,FALSE),属性中转表!$K$2:$P$21,6,0))&amp;IF(VLOOKUP(B3012,属性中转表!A:G,7,FALSE)&gt;=50,VLOOKUP(A3012,英雄数据表!A:K,9,0),IF(VLOOKUP(B3012,属性中转表!A:G,7,FALSE)&gt;=25,VLOOKUP(A3012,英雄数据表!A:K,5,0),""))</f>
        <v>"atk":300,"hp":5000</v>
      </c>
      <c r="J3012" s="20" t="str">
        <f>IF(I3012="","",属性中转表!$I$1&amp;(IF(VLOOKUP(B3012,属性中转表!A:G,7,FALSE)=0,0,VLOOKUP(VLOOKUP(B3012,属性中转表!A:G,7,FALSE),属性中转表!$K$2:$P$21,4,0)))+IFERROR(VLOOKUP(A3012,英雄数据表!A:K,IF(武魂!B3012&gt;=50,10,IF(武魂!B3012&gt;=25,6)),0),0))</f>
        <v>,"dpspro":0</v>
      </c>
      <c r="K3012" s="32" t="str">
        <f t="shared" si="198"/>
        <v>"atk":300,"hp":5000,"dpspro":0</v>
      </c>
      <c r="L3012" s="20" t="str">
        <f>IF(B3012&gt;=50,VLOOKUP(A3012,英雄数据表!A:L,11,FALSE),IF(B3012&gt;=25,VLOOKUP(A3012,英雄数据表!A:L,7,0),""))</f>
        <v/>
      </c>
      <c r="M3012" s="20" t="str">
        <f>IFERROR(VLOOKUP(B3012,属性中转表!$K$2:$O$21,5,FALSE),"")</f>
        <v/>
      </c>
      <c r="N3012" s="20" t="str">
        <f>IF(B3012=25,VLOOKUP(A3012,英雄数据表!A:L,8,FALSE),IF(B3012=50,VLOOKUP(A3012,英雄数据表!A:L,12,0),""))</f>
        <v/>
      </c>
    </row>
    <row r="3013" spans="1:14" x14ac:dyDescent="0.3">
      <c r="A3013" s="20">
        <v>25066</v>
      </c>
      <c r="B3013" s="21">
        <f t="shared" si="195"/>
        <v>12</v>
      </c>
      <c r="C3013" s="21">
        <v>5</v>
      </c>
      <c r="D3013" s="21">
        <f>VLOOKUP(A3013,英雄数据表!A:D,4,0)</f>
        <v>2</v>
      </c>
      <c r="E3013" s="20" t="str">
        <f>VLOOKUP(A3013,英雄数据表!A:C,3,0)</f>
        <v>风之面纱</v>
      </c>
      <c r="F3013" s="20">
        <f t="shared" si="196"/>
        <v>25066</v>
      </c>
      <c r="G3013" s="20">
        <f t="shared" si="197"/>
        <v>25066</v>
      </c>
      <c r="H3013" s="21" t="str">
        <f>VLOOKUP(B3013,属性中转表!A:F,6,FALSE)</f>
        <v>"hp":27000,"atk":750</v>
      </c>
      <c r="I3013" s="20" t="str">
        <f>IF(VLOOKUP(B3013,属性中转表!A:G,7,FALSE)=0,"",VLOOKUP(VLOOKUP(B3013,属性中转表!A:G,7,FALSE),属性中转表!$K$2:$P$21,6,0))&amp;IF(VLOOKUP(B3013,属性中转表!A:G,7,FALSE)&gt;=50,VLOOKUP(A3013,英雄数据表!A:K,9,0),IF(VLOOKUP(B3013,属性中转表!A:G,7,FALSE)&gt;=25,VLOOKUP(A3013,英雄数据表!A:K,5,0),""))</f>
        <v>"atk":300,"hp":5000</v>
      </c>
      <c r="J3013" s="20" t="str">
        <f>IF(I3013="","",属性中转表!$I$1&amp;(IF(VLOOKUP(B3013,属性中转表!A:G,7,FALSE)=0,0,VLOOKUP(VLOOKUP(B3013,属性中转表!A:G,7,FALSE),属性中转表!$K$2:$P$21,4,0)))+IFERROR(VLOOKUP(A3013,英雄数据表!A:K,IF(武魂!B3013&gt;=50,10,IF(武魂!B3013&gt;=25,6)),0),0))</f>
        <v>,"dpspro":0</v>
      </c>
      <c r="K3013" s="32" t="str">
        <f t="shared" si="198"/>
        <v>"atk":300,"hp":5000,"dpspro":0</v>
      </c>
      <c r="L3013" s="20" t="str">
        <f>IF(B3013&gt;=50,VLOOKUP(A3013,英雄数据表!A:L,11,FALSE),IF(B3013&gt;=25,VLOOKUP(A3013,英雄数据表!A:L,7,0),""))</f>
        <v/>
      </c>
      <c r="M3013" s="20" t="str">
        <f>IFERROR(VLOOKUP(B3013,属性中转表!$K$2:$O$21,5,FALSE),"")</f>
        <v/>
      </c>
      <c r="N3013" s="20" t="str">
        <f>IF(B3013=25,VLOOKUP(A3013,英雄数据表!A:L,8,FALSE),IF(B3013=50,VLOOKUP(A3013,英雄数据表!A:L,12,0),""))</f>
        <v/>
      </c>
    </row>
    <row r="3014" spans="1:14" x14ac:dyDescent="0.3">
      <c r="A3014" s="20">
        <v>25066</v>
      </c>
      <c r="B3014" s="21">
        <f t="shared" si="195"/>
        <v>13</v>
      </c>
      <c r="C3014" s="21">
        <v>5</v>
      </c>
      <c r="D3014" s="21">
        <f>VLOOKUP(A3014,英雄数据表!A:D,4,0)</f>
        <v>2</v>
      </c>
      <c r="E3014" s="20" t="str">
        <f>VLOOKUP(A3014,英雄数据表!A:C,3,0)</f>
        <v>风之面纱</v>
      </c>
      <c r="F3014" s="20">
        <f t="shared" si="196"/>
        <v>25066</v>
      </c>
      <c r="G3014" s="20">
        <f t="shared" si="197"/>
        <v>25066</v>
      </c>
      <c r="H3014" s="21" t="str">
        <f>VLOOKUP(B3014,属性中转表!A:F,6,FALSE)</f>
        <v>"hp":29700,"atk":825</v>
      </c>
      <c r="I3014" s="20" t="str">
        <f>IF(VLOOKUP(B3014,属性中转表!A:G,7,FALSE)=0,"",VLOOKUP(VLOOKUP(B3014,属性中转表!A:G,7,FALSE),属性中转表!$K$2:$P$21,6,0))&amp;IF(VLOOKUP(B3014,属性中转表!A:G,7,FALSE)&gt;=50,VLOOKUP(A3014,英雄数据表!A:K,9,0),IF(VLOOKUP(B3014,属性中转表!A:G,7,FALSE)&gt;=25,VLOOKUP(A3014,英雄数据表!A:K,5,0),""))</f>
        <v>"atk":300,"hp":5000</v>
      </c>
      <c r="J3014" s="20" t="str">
        <f>IF(I3014="","",属性中转表!$I$1&amp;(IF(VLOOKUP(B3014,属性中转表!A:G,7,FALSE)=0,0,VLOOKUP(VLOOKUP(B3014,属性中转表!A:G,7,FALSE),属性中转表!$K$2:$P$21,4,0)))+IFERROR(VLOOKUP(A3014,英雄数据表!A:K,IF(武魂!B3014&gt;=50,10,IF(武魂!B3014&gt;=25,6)),0),0))</f>
        <v>,"dpspro":0</v>
      </c>
      <c r="K3014" s="32" t="str">
        <f t="shared" si="198"/>
        <v>"atk":300,"hp":5000,"dpspro":0</v>
      </c>
      <c r="L3014" s="20" t="str">
        <f>IF(B3014&gt;=50,VLOOKUP(A3014,英雄数据表!A:L,11,FALSE),IF(B3014&gt;=25,VLOOKUP(A3014,英雄数据表!A:L,7,0),""))</f>
        <v/>
      </c>
      <c r="M3014" s="20" t="str">
        <f>IFERROR(VLOOKUP(B3014,属性中转表!$K$2:$O$21,5,FALSE),"")</f>
        <v/>
      </c>
      <c r="N3014" s="20" t="str">
        <f>IF(B3014=25,VLOOKUP(A3014,英雄数据表!A:L,8,FALSE),IF(B3014=50,VLOOKUP(A3014,英雄数据表!A:L,12,0),""))</f>
        <v/>
      </c>
    </row>
    <row r="3015" spans="1:14" x14ac:dyDescent="0.3">
      <c r="A3015" s="20">
        <v>25066</v>
      </c>
      <c r="B3015" s="21">
        <f t="shared" si="195"/>
        <v>14</v>
      </c>
      <c r="C3015" s="21">
        <v>5</v>
      </c>
      <c r="D3015" s="21">
        <f>VLOOKUP(A3015,英雄数据表!A:D,4,0)</f>
        <v>2</v>
      </c>
      <c r="E3015" s="20" t="str">
        <f>VLOOKUP(A3015,英雄数据表!A:C,3,0)</f>
        <v>风之面纱</v>
      </c>
      <c r="F3015" s="20">
        <f t="shared" si="196"/>
        <v>25066</v>
      </c>
      <c r="G3015" s="20">
        <f t="shared" si="197"/>
        <v>25066</v>
      </c>
      <c r="H3015" s="21" t="str">
        <f>VLOOKUP(B3015,属性中转表!A:F,6,FALSE)</f>
        <v>"hp":32400,"atk":900</v>
      </c>
      <c r="I3015" s="20" t="str">
        <f>IF(VLOOKUP(B3015,属性中转表!A:G,7,FALSE)=0,"",VLOOKUP(VLOOKUP(B3015,属性中转表!A:G,7,FALSE),属性中转表!$K$2:$P$21,6,0))&amp;IF(VLOOKUP(B3015,属性中转表!A:G,7,FALSE)&gt;=50,VLOOKUP(A3015,英雄数据表!A:K,9,0),IF(VLOOKUP(B3015,属性中转表!A:G,7,FALSE)&gt;=25,VLOOKUP(A3015,英雄数据表!A:K,5,0),""))</f>
        <v>"atk":300,"hp":5000</v>
      </c>
      <c r="J3015" s="20" t="str">
        <f>IF(I3015="","",属性中转表!$I$1&amp;(IF(VLOOKUP(B3015,属性中转表!A:G,7,FALSE)=0,0,VLOOKUP(VLOOKUP(B3015,属性中转表!A:G,7,FALSE),属性中转表!$K$2:$P$21,4,0)))+IFERROR(VLOOKUP(A3015,英雄数据表!A:K,IF(武魂!B3015&gt;=50,10,IF(武魂!B3015&gt;=25,6)),0),0))</f>
        <v>,"dpspro":0</v>
      </c>
      <c r="K3015" s="32" t="str">
        <f t="shared" si="198"/>
        <v>"atk":300,"hp":5000,"dpspro":0</v>
      </c>
      <c r="L3015" s="20" t="str">
        <f>IF(B3015&gt;=50,VLOOKUP(A3015,英雄数据表!A:L,11,FALSE),IF(B3015&gt;=25,VLOOKUP(A3015,英雄数据表!A:L,7,0),""))</f>
        <v/>
      </c>
      <c r="M3015" s="20" t="str">
        <f>IFERROR(VLOOKUP(B3015,属性中转表!$K$2:$O$21,5,FALSE),"")</f>
        <v/>
      </c>
      <c r="N3015" s="20" t="str">
        <f>IF(B3015=25,VLOOKUP(A3015,英雄数据表!A:L,8,FALSE),IF(B3015=50,VLOOKUP(A3015,英雄数据表!A:L,12,0),""))</f>
        <v/>
      </c>
    </row>
    <row r="3016" spans="1:14" x14ac:dyDescent="0.3">
      <c r="A3016" s="20">
        <v>25066</v>
      </c>
      <c r="B3016" s="21">
        <f t="shared" si="195"/>
        <v>15</v>
      </c>
      <c r="C3016" s="21">
        <v>5</v>
      </c>
      <c r="D3016" s="21">
        <f>VLOOKUP(A3016,英雄数据表!A:D,4,0)</f>
        <v>2</v>
      </c>
      <c r="E3016" s="20" t="str">
        <f>VLOOKUP(A3016,英雄数据表!A:C,3,0)</f>
        <v>风之面纱</v>
      </c>
      <c r="F3016" s="20">
        <f t="shared" si="196"/>
        <v>25066</v>
      </c>
      <c r="G3016" s="20">
        <f t="shared" si="197"/>
        <v>25066</v>
      </c>
      <c r="H3016" s="21" t="str">
        <f>VLOOKUP(B3016,属性中转表!A:F,6,FALSE)</f>
        <v>"hp":35100,"atk":975</v>
      </c>
      <c r="I3016" s="20" t="str">
        <f>IF(VLOOKUP(B3016,属性中转表!A:G,7,FALSE)=0,"",VLOOKUP(VLOOKUP(B3016,属性中转表!A:G,7,FALSE),属性中转表!$K$2:$P$21,6,0))&amp;IF(VLOOKUP(B3016,属性中转表!A:G,7,FALSE)&gt;=50,VLOOKUP(A3016,英雄数据表!A:K,9,0),IF(VLOOKUP(B3016,属性中转表!A:G,7,FALSE)&gt;=25,VLOOKUP(A3016,英雄数据表!A:K,5,0),""))</f>
        <v>"atk":300,"hp":5000,"undpspro":50</v>
      </c>
      <c r="J3016" s="20" t="str">
        <f>IF(I3016="","",属性中转表!$I$1&amp;(IF(VLOOKUP(B3016,属性中转表!A:G,7,FALSE)=0,0,VLOOKUP(VLOOKUP(B3016,属性中转表!A:G,7,FALSE),属性中转表!$K$2:$P$21,4,0)))+IFERROR(VLOOKUP(A3016,英雄数据表!A:K,IF(武魂!B3016&gt;=50,10,IF(武魂!B3016&gt;=25,6)),0),0))</f>
        <v>,"dpspro":0</v>
      </c>
      <c r="K3016" s="32" t="str">
        <f t="shared" si="198"/>
        <v>"atk":300,"hp":5000,"undpspro":50,"dpspro":0</v>
      </c>
      <c r="L3016" s="20" t="str">
        <f>IF(B3016&gt;=50,VLOOKUP(A3016,英雄数据表!A:L,11,FALSE),IF(B3016&gt;=25,VLOOKUP(A3016,英雄数据表!A:L,7,0),""))</f>
        <v/>
      </c>
      <c r="M3016" s="20" t="str">
        <f>IFERROR(VLOOKUP(B3016,属性中转表!$K$2:$O$21,5,FALSE),"")</f>
        <v>"undpspro":50</v>
      </c>
      <c r="N3016" s="20" t="str">
        <f>IF(B3016=25,VLOOKUP(A3016,英雄数据表!A:L,8,FALSE),IF(B3016=50,VLOOKUP(A3016,英雄数据表!A:L,12,0),""))</f>
        <v/>
      </c>
    </row>
    <row r="3017" spans="1:14" x14ac:dyDescent="0.3">
      <c r="A3017" s="20">
        <v>25066</v>
      </c>
      <c r="B3017" s="21">
        <f t="shared" si="195"/>
        <v>16</v>
      </c>
      <c r="C3017" s="21">
        <v>5</v>
      </c>
      <c r="D3017" s="21">
        <f>VLOOKUP(A3017,英雄数据表!A:D,4,0)</f>
        <v>2</v>
      </c>
      <c r="E3017" s="20" t="str">
        <f>VLOOKUP(A3017,英雄数据表!A:C,3,0)</f>
        <v>风之面纱</v>
      </c>
      <c r="F3017" s="20">
        <f t="shared" si="196"/>
        <v>25066</v>
      </c>
      <c r="G3017" s="20">
        <f t="shared" si="197"/>
        <v>25066</v>
      </c>
      <c r="H3017" s="21" t="str">
        <f>VLOOKUP(B3017,属性中转表!A:F,6,FALSE)</f>
        <v>"hp":37800,"atk":1050</v>
      </c>
      <c r="I3017" s="20" t="str">
        <f>IF(VLOOKUP(B3017,属性中转表!A:G,7,FALSE)=0,"",VLOOKUP(VLOOKUP(B3017,属性中转表!A:G,7,FALSE),属性中转表!$K$2:$P$21,6,0))&amp;IF(VLOOKUP(B3017,属性中转表!A:G,7,FALSE)&gt;=50,VLOOKUP(A3017,英雄数据表!A:K,9,0),IF(VLOOKUP(B3017,属性中转表!A:G,7,FALSE)&gt;=25,VLOOKUP(A3017,英雄数据表!A:K,5,0),""))</f>
        <v>"atk":300,"hp":5000,"undpspro":50</v>
      </c>
      <c r="J3017" s="20" t="str">
        <f>IF(I3017="","",属性中转表!$I$1&amp;(IF(VLOOKUP(B3017,属性中转表!A:G,7,FALSE)=0,0,VLOOKUP(VLOOKUP(B3017,属性中转表!A:G,7,FALSE),属性中转表!$K$2:$P$21,4,0)))+IFERROR(VLOOKUP(A3017,英雄数据表!A:K,IF(武魂!B3017&gt;=50,10,IF(武魂!B3017&gt;=25,6)),0),0))</f>
        <v>,"dpspro":0</v>
      </c>
      <c r="K3017" s="32" t="str">
        <f t="shared" si="198"/>
        <v>"atk":300,"hp":5000,"undpspro":50,"dpspro":0</v>
      </c>
      <c r="L3017" s="20" t="str">
        <f>IF(B3017&gt;=50,VLOOKUP(A3017,英雄数据表!A:L,11,FALSE),IF(B3017&gt;=25,VLOOKUP(A3017,英雄数据表!A:L,7,0),""))</f>
        <v/>
      </c>
      <c r="M3017" s="20" t="str">
        <f>IFERROR(VLOOKUP(B3017,属性中转表!$K$2:$O$21,5,FALSE),"")</f>
        <v/>
      </c>
      <c r="N3017" s="20" t="str">
        <f>IF(B3017=25,VLOOKUP(A3017,英雄数据表!A:L,8,FALSE),IF(B3017=50,VLOOKUP(A3017,英雄数据表!A:L,12,0),""))</f>
        <v/>
      </c>
    </row>
    <row r="3018" spans="1:14" x14ac:dyDescent="0.3">
      <c r="A3018" s="20">
        <v>25066</v>
      </c>
      <c r="B3018" s="21">
        <f t="shared" si="195"/>
        <v>17</v>
      </c>
      <c r="C3018" s="21">
        <v>5</v>
      </c>
      <c r="D3018" s="21">
        <f>VLOOKUP(A3018,英雄数据表!A:D,4,0)</f>
        <v>2</v>
      </c>
      <c r="E3018" s="20" t="str">
        <f>VLOOKUP(A3018,英雄数据表!A:C,3,0)</f>
        <v>风之面纱</v>
      </c>
      <c r="F3018" s="20">
        <f t="shared" si="196"/>
        <v>25066</v>
      </c>
      <c r="G3018" s="20">
        <f t="shared" si="197"/>
        <v>25066</v>
      </c>
      <c r="H3018" s="21" t="str">
        <f>VLOOKUP(B3018,属性中转表!A:F,6,FALSE)</f>
        <v>"hp":40500,"atk":1125</v>
      </c>
      <c r="I3018" s="20" t="str">
        <f>IF(VLOOKUP(B3018,属性中转表!A:G,7,FALSE)=0,"",VLOOKUP(VLOOKUP(B3018,属性中转表!A:G,7,FALSE),属性中转表!$K$2:$P$21,6,0))&amp;IF(VLOOKUP(B3018,属性中转表!A:G,7,FALSE)&gt;=50,VLOOKUP(A3018,英雄数据表!A:K,9,0),IF(VLOOKUP(B3018,属性中转表!A:G,7,FALSE)&gt;=25,VLOOKUP(A3018,英雄数据表!A:K,5,0),""))</f>
        <v>"atk":300,"hp":5000,"undpspro":50</v>
      </c>
      <c r="J3018" s="20" t="str">
        <f>IF(I3018="","",属性中转表!$I$1&amp;(IF(VLOOKUP(B3018,属性中转表!A:G,7,FALSE)=0,0,VLOOKUP(VLOOKUP(B3018,属性中转表!A:G,7,FALSE),属性中转表!$K$2:$P$21,4,0)))+IFERROR(VLOOKUP(A3018,英雄数据表!A:K,IF(武魂!B3018&gt;=50,10,IF(武魂!B3018&gt;=25,6)),0),0))</f>
        <v>,"dpspro":0</v>
      </c>
      <c r="K3018" s="32" t="str">
        <f t="shared" si="198"/>
        <v>"atk":300,"hp":5000,"undpspro":50,"dpspro":0</v>
      </c>
      <c r="L3018" s="20" t="str">
        <f>IF(B3018&gt;=50,VLOOKUP(A3018,英雄数据表!A:L,11,FALSE),IF(B3018&gt;=25,VLOOKUP(A3018,英雄数据表!A:L,7,0),""))</f>
        <v/>
      </c>
      <c r="M3018" s="20" t="str">
        <f>IFERROR(VLOOKUP(B3018,属性中转表!$K$2:$O$21,5,FALSE),"")</f>
        <v/>
      </c>
      <c r="N3018" s="20" t="str">
        <f>IF(B3018=25,VLOOKUP(A3018,英雄数据表!A:L,8,FALSE),IF(B3018=50,VLOOKUP(A3018,英雄数据表!A:L,12,0),""))</f>
        <v/>
      </c>
    </row>
    <row r="3019" spans="1:14" x14ac:dyDescent="0.3">
      <c r="A3019" s="20">
        <v>25066</v>
      </c>
      <c r="B3019" s="21">
        <f t="shared" si="195"/>
        <v>18</v>
      </c>
      <c r="C3019" s="21">
        <v>5</v>
      </c>
      <c r="D3019" s="21">
        <f>VLOOKUP(A3019,英雄数据表!A:D,4,0)</f>
        <v>2</v>
      </c>
      <c r="E3019" s="20" t="str">
        <f>VLOOKUP(A3019,英雄数据表!A:C,3,0)</f>
        <v>风之面纱</v>
      </c>
      <c r="F3019" s="20">
        <f t="shared" si="196"/>
        <v>25066</v>
      </c>
      <c r="G3019" s="20">
        <f t="shared" si="197"/>
        <v>25066</v>
      </c>
      <c r="H3019" s="21" t="str">
        <f>VLOOKUP(B3019,属性中转表!A:F,6,FALSE)</f>
        <v>"hp":43200,"atk":1200</v>
      </c>
      <c r="I3019" s="20" t="str">
        <f>IF(VLOOKUP(B3019,属性中转表!A:G,7,FALSE)=0,"",VLOOKUP(VLOOKUP(B3019,属性中转表!A:G,7,FALSE),属性中转表!$K$2:$P$21,6,0))&amp;IF(VLOOKUP(B3019,属性中转表!A:G,7,FALSE)&gt;=50,VLOOKUP(A3019,英雄数据表!A:K,9,0),IF(VLOOKUP(B3019,属性中转表!A:G,7,FALSE)&gt;=25,VLOOKUP(A3019,英雄数据表!A:K,5,0),""))</f>
        <v>"atk":300,"hp":5000,"undpspro":50</v>
      </c>
      <c r="J3019" s="20" t="str">
        <f>IF(I3019="","",属性中转表!$I$1&amp;(IF(VLOOKUP(B3019,属性中转表!A:G,7,FALSE)=0,0,VLOOKUP(VLOOKUP(B3019,属性中转表!A:G,7,FALSE),属性中转表!$K$2:$P$21,4,0)))+IFERROR(VLOOKUP(A3019,英雄数据表!A:K,IF(武魂!B3019&gt;=50,10,IF(武魂!B3019&gt;=25,6)),0),0))</f>
        <v>,"dpspro":0</v>
      </c>
      <c r="K3019" s="32" t="str">
        <f t="shared" si="198"/>
        <v>"atk":300,"hp":5000,"undpspro":50,"dpspro":0</v>
      </c>
      <c r="L3019" s="20" t="str">
        <f>IF(B3019&gt;=50,VLOOKUP(A3019,英雄数据表!A:L,11,FALSE),IF(B3019&gt;=25,VLOOKUP(A3019,英雄数据表!A:L,7,0),""))</f>
        <v/>
      </c>
      <c r="M3019" s="20" t="str">
        <f>IFERROR(VLOOKUP(B3019,属性中转表!$K$2:$O$21,5,FALSE),"")</f>
        <v/>
      </c>
      <c r="N3019" s="20" t="str">
        <f>IF(B3019=25,VLOOKUP(A3019,英雄数据表!A:L,8,FALSE),IF(B3019=50,VLOOKUP(A3019,英雄数据表!A:L,12,0),""))</f>
        <v/>
      </c>
    </row>
    <row r="3020" spans="1:14" x14ac:dyDescent="0.3">
      <c r="A3020" s="20">
        <v>25066</v>
      </c>
      <c r="B3020" s="21">
        <f t="shared" si="195"/>
        <v>19</v>
      </c>
      <c r="C3020" s="21">
        <v>5</v>
      </c>
      <c r="D3020" s="21">
        <f>VLOOKUP(A3020,英雄数据表!A:D,4,0)</f>
        <v>2</v>
      </c>
      <c r="E3020" s="20" t="str">
        <f>VLOOKUP(A3020,英雄数据表!A:C,3,0)</f>
        <v>风之面纱</v>
      </c>
      <c r="F3020" s="20">
        <f t="shared" si="196"/>
        <v>25066</v>
      </c>
      <c r="G3020" s="20">
        <f t="shared" si="197"/>
        <v>25066</v>
      </c>
      <c r="H3020" s="21" t="str">
        <f>VLOOKUP(B3020,属性中转表!A:F,6,FALSE)</f>
        <v>"hp":45900,"atk":1275</v>
      </c>
      <c r="I3020" s="20" t="str">
        <f>IF(VLOOKUP(B3020,属性中转表!A:G,7,FALSE)=0,"",VLOOKUP(VLOOKUP(B3020,属性中转表!A:G,7,FALSE),属性中转表!$K$2:$P$21,6,0))&amp;IF(VLOOKUP(B3020,属性中转表!A:G,7,FALSE)&gt;=50,VLOOKUP(A3020,英雄数据表!A:K,9,0),IF(VLOOKUP(B3020,属性中转表!A:G,7,FALSE)&gt;=25,VLOOKUP(A3020,英雄数据表!A:K,5,0),""))</f>
        <v>"atk":300,"hp":5000,"undpspro":50</v>
      </c>
      <c r="J3020" s="20" t="str">
        <f>IF(I3020="","",属性中转表!$I$1&amp;(IF(VLOOKUP(B3020,属性中转表!A:G,7,FALSE)=0,0,VLOOKUP(VLOOKUP(B3020,属性中转表!A:G,7,FALSE),属性中转表!$K$2:$P$21,4,0)))+IFERROR(VLOOKUP(A3020,英雄数据表!A:K,IF(武魂!B3020&gt;=50,10,IF(武魂!B3020&gt;=25,6)),0),0))</f>
        <v>,"dpspro":0</v>
      </c>
      <c r="K3020" s="32" t="str">
        <f t="shared" si="198"/>
        <v>"atk":300,"hp":5000,"undpspro":50,"dpspro":0</v>
      </c>
      <c r="L3020" s="20" t="str">
        <f>IF(B3020&gt;=50,VLOOKUP(A3020,英雄数据表!A:L,11,FALSE),IF(B3020&gt;=25,VLOOKUP(A3020,英雄数据表!A:L,7,0),""))</f>
        <v/>
      </c>
      <c r="M3020" s="20" t="str">
        <f>IFERROR(VLOOKUP(B3020,属性中转表!$K$2:$O$21,5,FALSE),"")</f>
        <v/>
      </c>
      <c r="N3020" s="20" t="str">
        <f>IF(B3020=25,VLOOKUP(A3020,英雄数据表!A:L,8,FALSE),IF(B3020=50,VLOOKUP(A3020,英雄数据表!A:L,12,0),""))</f>
        <v/>
      </c>
    </row>
    <row r="3021" spans="1:14" x14ac:dyDescent="0.3">
      <c r="A3021" s="20">
        <v>25066</v>
      </c>
      <c r="B3021" s="21">
        <f t="shared" si="195"/>
        <v>20</v>
      </c>
      <c r="C3021" s="21">
        <v>5</v>
      </c>
      <c r="D3021" s="21">
        <f>VLOOKUP(A3021,英雄数据表!A:D,4,0)</f>
        <v>2</v>
      </c>
      <c r="E3021" s="20" t="str">
        <f>VLOOKUP(A3021,英雄数据表!A:C,3,0)</f>
        <v>风之面纱</v>
      </c>
      <c r="F3021" s="20">
        <f t="shared" si="196"/>
        <v>25066</v>
      </c>
      <c r="G3021" s="20">
        <f t="shared" si="197"/>
        <v>25066</v>
      </c>
      <c r="H3021" s="21" t="str">
        <f>VLOOKUP(B3021,属性中转表!A:F,6,FALSE)</f>
        <v>"hp":48600,"atk":1350</v>
      </c>
      <c r="I3021" s="20" t="str">
        <f>IF(VLOOKUP(B3021,属性中转表!A:G,7,FALSE)=0,"",VLOOKUP(VLOOKUP(B3021,属性中转表!A:G,7,FALSE),属性中转表!$K$2:$P$21,6,0))&amp;IF(VLOOKUP(B3021,属性中转表!A:G,7,FALSE)&gt;=50,VLOOKUP(A3021,英雄数据表!A:K,9,0),IF(VLOOKUP(B3021,属性中转表!A:G,7,FALSE)&gt;=25,VLOOKUP(A3021,英雄数据表!A:K,5,0),""))</f>
        <v>"atk":300,"hp":5000,"undpspro":50</v>
      </c>
      <c r="J3021" s="20" t="str">
        <f>IF(I3021="","",属性中转表!$I$1&amp;(IF(VLOOKUP(B3021,属性中转表!A:G,7,FALSE)=0,0,VLOOKUP(VLOOKUP(B3021,属性中转表!A:G,7,FALSE),属性中转表!$K$2:$P$21,4,0)))+IFERROR(VLOOKUP(A3021,英雄数据表!A:K,IF(武魂!B3021&gt;=50,10,IF(武魂!B3021&gt;=25,6)),0),0))</f>
        <v>,"dpspro":50</v>
      </c>
      <c r="K3021" s="32" t="str">
        <f t="shared" si="198"/>
        <v>"atk":300,"hp":5000,"undpspro":50,"dpspro":50</v>
      </c>
      <c r="L3021" s="20" t="str">
        <f>IF(B3021&gt;=50,VLOOKUP(A3021,英雄数据表!A:L,11,FALSE),IF(B3021&gt;=25,VLOOKUP(A3021,英雄数据表!A:L,7,0),""))</f>
        <v/>
      </c>
      <c r="M3021" s="20" t="str">
        <f>IFERROR(VLOOKUP(B3021,属性中转表!$K$2:$O$21,5,FALSE),"")</f>
        <v>"dpspro":50</v>
      </c>
      <c r="N3021" s="20" t="str">
        <f>IF(B3021=25,VLOOKUP(A3021,英雄数据表!A:L,8,FALSE),IF(B3021=50,VLOOKUP(A3021,英雄数据表!A:L,12,0),""))</f>
        <v/>
      </c>
    </row>
    <row r="3022" spans="1:14" x14ac:dyDescent="0.3">
      <c r="A3022" s="20">
        <v>25066</v>
      </c>
      <c r="B3022" s="21">
        <f t="shared" si="195"/>
        <v>21</v>
      </c>
      <c r="C3022" s="21">
        <v>5</v>
      </c>
      <c r="D3022" s="21">
        <f>VLOOKUP(A3022,英雄数据表!A:D,4,0)</f>
        <v>2</v>
      </c>
      <c r="E3022" s="20" t="str">
        <f>VLOOKUP(A3022,英雄数据表!A:C,3,0)</f>
        <v>风之面纱</v>
      </c>
      <c r="F3022" s="20">
        <f t="shared" si="196"/>
        <v>25066</v>
      </c>
      <c r="G3022" s="20">
        <f t="shared" si="197"/>
        <v>25066</v>
      </c>
      <c r="H3022" s="21" t="str">
        <f>VLOOKUP(B3022,属性中转表!A:F,6,FALSE)</f>
        <v>"hp":52200,"atk":1450</v>
      </c>
      <c r="I3022" s="20" t="str">
        <f>IF(VLOOKUP(B3022,属性中转表!A:G,7,FALSE)=0,"",VLOOKUP(VLOOKUP(B3022,属性中转表!A:G,7,FALSE),属性中转表!$K$2:$P$21,6,0))&amp;IF(VLOOKUP(B3022,属性中转表!A:G,7,FALSE)&gt;=50,VLOOKUP(A3022,英雄数据表!A:K,9,0),IF(VLOOKUP(B3022,属性中转表!A:G,7,FALSE)&gt;=25,VLOOKUP(A3022,英雄数据表!A:K,5,0),""))</f>
        <v>"atk":300,"hp":5000,"undpspro":50</v>
      </c>
      <c r="J3022" s="20" t="str">
        <f>IF(I3022="","",属性中转表!$I$1&amp;(IF(VLOOKUP(B3022,属性中转表!A:G,7,FALSE)=0,0,VLOOKUP(VLOOKUP(B3022,属性中转表!A:G,7,FALSE),属性中转表!$K$2:$P$21,4,0)))+IFERROR(VLOOKUP(A3022,英雄数据表!A:K,IF(武魂!B3022&gt;=50,10,IF(武魂!B3022&gt;=25,6)),0),0))</f>
        <v>,"dpspro":50</v>
      </c>
      <c r="K3022" s="32" t="str">
        <f t="shared" si="198"/>
        <v>"atk":300,"hp":5000,"undpspro":50,"dpspro":50</v>
      </c>
      <c r="L3022" s="20" t="str">
        <f>IF(B3022&gt;=50,VLOOKUP(A3022,英雄数据表!A:L,11,FALSE),IF(B3022&gt;=25,VLOOKUP(A3022,英雄数据表!A:L,7,0),""))</f>
        <v/>
      </c>
      <c r="M3022" s="20" t="str">
        <f>IFERROR(VLOOKUP(B3022,属性中转表!$K$2:$O$21,5,FALSE),"")</f>
        <v/>
      </c>
      <c r="N3022" s="20" t="str">
        <f>IF(B3022=25,VLOOKUP(A3022,英雄数据表!A:L,8,FALSE),IF(B3022=50,VLOOKUP(A3022,英雄数据表!A:L,12,0),""))</f>
        <v/>
      </c>
    </row>
    <row r="3023" spans="1:14" x14ac:dyDescent="0.3">
      <c r="A3023" s="20">
        <v>25066</v>
      </c>
      <c r="B3023" s="21">
        <f t="shared" si="195"/>
        <v>22</v>
      </c>
      <c r="C3023" s="21">
        <v>5</v>
      </c>
      <c r="D3023" s="21">
        <f>VLOOKUP(A3023,英雄数据表!A:D,4,0)</f>
        <v>2</v>
      </c>
      <c r="E3023" s="20" t="str">
        <f>VLOOKUP(A3023,英雄数据表!A:C,3,0)</f>
        <v>风之面纱</v>
      </c>
      <c r="F3023" s="20">
        <f t="shared" si="196"/>
        <v>25066</v>
      </c>
      <c r="G3023" s="20">
        <f t="shared" si="197"/>
        <v>25066</v>
      </c>
      <c r="H3023" s="21" t="str">
        <f>VLOOKUP(B3023,属性中转表!A:F,6,FALSE)</f>
        <v>"hp":55800,"atk":1550</v>
      </c>
      <c r="I3023" s="20" t="str">
        <f>IF(VLOOKUP(B3023,属性中转表!A:G,7,FALSE)=0,"",VLOOKUP(VLOOKUP(B3023,属性中转表!A:G,7,FALSE),属性中转表!$K$2:$P$21,6,0))&amp;IF(VLOOKUP(B3023,属性中转表!A:G,7,FALSE)&gt;=50,VLOOKUP(A3023,英雄数据表!A:K,9,0),IF(VLOOKUP(B3023,属性中转表!A:G,7,FALSE)&gt;=25,VLOOKUP(A3023,英雄数据表!A:K,5,0),""))</f>
        <v>"atk":300,"hp":5000,"undpspro":50</v>
      </c>
      <c r="J3023" s="20" t="str">
        <f>IF(I3023="","",属性中转表!$I$1&amp;(IF(VLOOKUP(B3023,属性中转表!A:G,7,FALSE)=0,0,VLOOKUP(VLOOKUP(B3023,属性中转表!A:G,7,FALSE),属性中转表!$K$2:$P$21,4,0)))+IFERROR(VLOOKUP(A3023,英雄数据表!A:K,IF(武魂!B3023&gt;=50,10,IF(武魂!B3023&gt;=25,6)),0),0))</f>
        <v>,"dpspro":50</v>
      </c>
      <c r="K3023" s="32" t="str">
        <f t="shared" si="198"/>
        <v>"atk":300,"hp":5000,"undpspro":50,"dpspro":50</v>
      </c>
      <c r="L3023" s="20" t="str">
        <f>IF(B3023&gt;=50,VLOOKUP(A3023,英雄数据表!A:L,11,FALSE),IF(B3023&gt;=25,VLOOKUP(A3023,英雄数据表!A:L,7,0),""))</f>
        <v/>
      </c>
      <c r="M3023" s="20" t="str">
        <f>IFERROR(VLOOKUP(B3023,属性中转表!$K$2:$O$21,5,FALSE),"")</f>
        <v/>
      </c>
      <c r="N3023" s="20" t="str">
        <f>IF(B3023=25,VLOOKUP(A3023,英雄数据表!A:L,8,FALSE),IF(B3023=50,VLOOKUP(A3023,英雄数据表!A:L,12,0),""))</f>
        <v/>
      </c>
    </row>
    <row r="3024" spans="1:14" x14ac:dyDescent="0.3">
      <c r="A3024" s="20">
        <v>25066</v>
      </c>
      <c r="B3024" s="21">
        <f t="shared" si="195"/>
        <v>23</v>
      </c>
      <c r="C3024" s="21">
        <v>5</v>
      </c>
      <c r="D3024" s="21">
        <f>VLOOKUP(A3024,英雄数据表!A:D,4,0)</f>
        <v>2</v>
      </c>
      <c r="E3024" s="20" t="str">
        <f>VLOOKUP(A3024,英雄数据表!A:C,3,0)</f>
        <v>风之面纱</v>
      </c>
      <c r="F3024" s="20">
        <f t="shared" si="196"/>
        <v>25066</v>
      </c>
      <c r="G3024" s="20">
        <f t="shared" si="197"/>
        <v>25066</v>
      </c>
      <c r="H3024" s="21" t="str">
        <f>VLOOKUP(B3024,属性中转表!A:F,6,FALSE)</f>
        <v>"hp":59400,"atk":1650</v>
      </c>
      <c r="I3024" s="20" t="str">
        <f>IF(VLOOKUP(B3024,属性中转表!A:G,7,FALSE)=0,"",VLOOKUP(VLOOKUP(B3024,属性中转表!A:G,7,FALSE),属性中转表!$K$2:$P$21,6,0))&amp;IF(VLOOKUP(B3024,属性中转表!A:G,7,FALSE)&gt;=50,VLOOKUP(A3024,英雄数据表!A:K,9,0),IF(VLOOKUP(B3024,属性中转表!A:G,7,FALSE)&gt;=25,VLOOKUP(A3024,英雄数据表!A:K,5,0),""))</f>
        <v>"atk":300,"hp":5000,"undpspro":50</v>
      </c>
      <c r="J3024" s="20" t="str">
        <f>IF(I3024="","",属性中转表!$I$1&amp;(IF(VLOOKUP(B3024,属性中转表!A:G,7,FALSE)=0,0,VLOOKUP(VLOOKUP(B3024,属性中转表!A:G,7,FALSE),属性中转表!$K$2:$P$21,4,0)))+IFERROR(VLOOKUP(A3024,英雄数据表!A:K,IF(武魂!B3024&gt;=50,10,IF(武魂!B3024&gt;=25,6)),0),0))</f>
        <v>,"dpspro":50</v>
      </c>
      <c r="K3024" s="32" t="str">
        <f t="shared" si="198"/>
        <v>"atk":300,"hp":5000,"undpspro":50,"dpspro":50</v>
      </c>
      <c r="L3024" s="20" t="str">
        <f>IF(B3024&gt;=50,VLOOKUP(A3024,英雄数据表!A:L,11,FALSE),IF(B3024&gt;=25,VLOOKUP(A3024,英雄数据表!A:L,7,0),""))</f>
        <v/>
      </c>
      <c r="M3024" s="20" t="str">
        <f>IFERROR(VLOOKUP(B3024,属性中转表!$K$2:$O$21,5,FALSE),"")</f>
        <v/>
      </c>
      <c r="N3024" s="20" t="str">
        <f>IF(B3024=25,VLOOKUP(A3024,英雄数据表!A:L,8,FALSE),IF(B3024=50,VLOOKUP(A3024,英雄数据表!A:L,12,0),""))</f>
        <v/>
      </c>
    </row>
    <row r="3025" spans="1:14" x14ac:dyDescent="0.3">
      <c r="A3025" s="20">
        <v>25066</v>
      </c>
      <c r="B3025" s="21">
        <f t="shared" si="195"/>
        <v>24</v>
      </c>
      <c r="C3025" s="21">
        <v>5</v>
      </c>
      <c r="D3025" s="21">
        <f>VLOOKUP(A3025,英雄数据表!A:D,4,0)</f>
        <v>2</v>
      </c>
      <c r="E3025" s="20" t="str">
        <f>VLOOKUP(A3025,英雄数据表!A:C,3,0)</f>
        <v>风之面纱</v>
      </c>
      <c r="F3025" s="20">
        <f t="shared" si="196"/>
        <v>25066</v>
      </c>
      <c r="G3025" s="20">
        <f t="shared" si="197"/>
        <v>25066</v>
      </c>
      <c r="H3025" s="21" t="str">
        <f>VLOOKUP(B3025,属性中转表!A:F,6,FALSE)</f>
        <v>"hp":63000,"atk":1750</v>
      </c>
      <c r="I3025" s="20" t="str">
        <f>IF(VLOOKUP(B3025,属性中转表!A:G,7,FALSE)=0,"",VLOOKUP(VLOOKUP(B3025,属性中转表!A:G,7,FALSE),属性中转表!$K$2:$P$21,6,0))&amp;IF(VLOOKUP(B3025,属性中转表!A:G,7,FALSE)&gt;=50,VLOOKUP(A3025,英雄数据表!A:K,9,0),IF(VLOOKUP(B3025,属性中转表!A:G,7,FALSE)&gt;=25,VLOOKUP(A3025,英雄数据表!A:K,5,0),""))</f>
        <v>"atk":300,"hp":5000,"undpspro":50</v>
      </c>
      <c r="J3025" s="20" t="str">
        <f>IF(I3025="","",属性中转表!$I$1&amp;(IF(VLOOKUP(B3025,属性中转表!A:G,7,FALSE)=0,0,VLOOKUP(VLOOKUP(B3025,属性中转表!A:G,7,FALSE),属性中转表!$K$2:$P$21,4,0)))+IFERROR(VLOOKUP(A3025,英雄数据表!A:K,IF(武魂!B3025&gt;=50,10,IF(武魂!B3025&gt;=25,6)),0),0))</f>
        <v>,"dpspro":50</v>
      </c>
      <c r="K3025" s="32" t="str">
        <f t="shared" si="198"/>
        <v>"atk":300,"hp":5000,"undpspro":50,"dpspro":50</v>
      </c>
      <c r="L3025" s="20" t="str">
        <f>IF(B3025&gt;=50,VLOOKUP(A3025,英雄数据表!A:L,11,FALSE),IF(B3025&gt;=25,VLOOKUP(A3025,英雄数据表!A:L,7,0),""))</f>
        <v/>
      </c>
      <c r="M3025" s="20" t="str">
        <f>IFERROR(VLOOKUP(B3025,属性中转表!$K$2:$O$21,5,FALSE),"")</f>
        <v/>
      </c>
      <c r="N3025" s="20" t="str">
        <f>IF(B3025=25,VLOOKUP(A3025,英雄数据表!A:L,8,FALSE),IF(B3025=50,VLOOKUP(A3025,英雄数据表!A:L,12,0),""))</f>
        <v/>
      </c>
    </row>
    <row r="3026" spans="1:14" x14ac:dyDescent="0.3">
      <c r="A3026" s="20">
        <v>25066</v>
      </c>
      <c r="B3026" s="21">
        <f t="shared" si="195"/>
        <v>25</v>
      </c>
      <c r="C3026" s="21">
        <v>5</v>
      </c>
      <c r="D3026" s="21">
        <f>VLOOKUP(A3026,英雄数据表!A:D,4,0)</f>
        <v>2</v>
      </c>
      <c r="E3026" s="20" t="str">
        <f>VLOOKUP(A3026,英雄数据表!A:C,3,0)</f>
        <v>风之面纱</v>
      </c>
      <c r="F3026" s="20">
        <f t="shared" si="196"/>
        <v>25066</v>
      </c>
      <c r="G3026" s="20">
        <f t="shared" si="197"/>
        <v>25066</v>
      </c>
      <c r="H3026" s="21" t="str">
        <f>VLOOKUP(B3026,属性中转表!A:F,6,FALSE)</f>
        <v>"hp":66600,"atk":1850</v>
      </c>
      <c r="I3026" s="20" t="str">
        <f>IF(VLOOKUP(B3026,属性中转表!A:G,7,FALSE)=0,"",VLOOKUP(VLOOKUP(B3026,属性中转表!A:G,7,FALSE),属性中转表!$K$2:$P$21,6,0))&amp;IF(VLOOKUP(B3026,属性中转表!A:G,7,FALSE)&gt;=50,VLOOKUP(A3026,英雄数据表!A:K,9,0),IF(VLOOKUP(B3026,属性中转表!A:G,7,FALSE)&gt;=25,VLOOKUP(A3026,英雄数据表!A:K,5,0),""))</f>
        <v>"atk":300,"hp":5000,"undpspro":50,"atkpro":60</v>
      </c>
      <c r="J3026" s="20" t="str">
        <f>IF(I3026="","",属性中转表!$I$1&amp;(IF(VLOOKUP(B3026,属性中转表!A:G,7,FALSE)=0,0,VLOOKUP(VLOOKUP(B3026,属性中转表!A:G,7,FALSE),属性中转表!$K$2:$P$21,4,0)))+IFERROR(VLOOKUP(A3026,英雄数据表!A:K,IF(武魂!B3026&gt;=50,10,IF(武魂!B3026&gt;=25,6)),0),0))</f>
        <v>,"dpspro":50</v>
      </c>
      <c r="K3026" s="32" t="str">
        <f t="shared" si="198"/>
        <v>"atk":300,"hp":5000,"undpspro":50,"atkpro":60,"dpspro":50</v>
      </c>
      <c r="L3026" s="20" t="str">
        <f>IF(B3026&gt;=50,VLOOKUP(A3026,英雄数据表!A:L,11,FALSE),IF(B3026&gt;=25,VLOOKUP(A3026,英雄数据表!A:L,7,0),""))</f>
        <v>"2506601004"</v>
      </c>
      <c r="M3026" s="20" t="str">
        <f>IFERROR(VLOOKUP(B3026,属性中转表!$K$2:$O$21,5,FALSE),"")</f>
        <v/>
      </c>
      <c r="N3026" s="20" t="str">
        <f>IF(B3026=25,VLOOKUP(A3026,英雄数据表!A:L,8,FALSE),IF(B3026=50,VLOOKUP(A3026,英雄数据表!A:L,12,0),""))</f>
        <v>攻击增加6%，对冰冻目标造成的伤害增加15%</v>
      </c>
    </row>
    <row r="3027" spans="1:14" x14ac:dyDescent="0.3">
      <c r="A3027" s="20">
        <v>25066</v>
      </c>
      <c r="B3027" s="21">
        <f t="shared" si="195"/>
        <v>26</v>
      </c>
      <c r="C3027" s="21">
        <v>5</v>
      </c>
      <c r="D3027" s="21">
        <f>VLOOKUP(A3027,英雄数据表!A:D,4,0)</f>
        <v>2</v>
      </c>
      <c r="E3027" s="20" t="str">
        <f>VLOOKUP(A3027,英雄数据表!A:C,3,0)</f>
        <v>风之面纱</v>
      </c>
      <c r="F3027" s="20">
        <f t="shared" si="196"/>
        <v>25066</v>
      </c>
      <c r="G3027" s="20">
        <f t="shared" si="197"/>
        <v>25066</v>
      </c>
      <c r="H3027" s="21" t="str">
        <f>VLOOKUP(B3027,属性中转表!A:F,6,FALSE)</f>
        <v>"hp":70200,"atk":1950</v>
      </c>
      <c r="I3027" s="20" t="str">
        <f>IF(VLOOKUP(B3027,属性中转表!A:G,7,FALSE)=0,"",VLOOKUP(VLOOKUP(B3027,属性中转表!A:G,7,FALSE),属性中转表!$K$2:$P$21,6,0))&amp;IF(VLOOKUP(B3027,属性中转表!A:G,7,FALSE)&gt;=50,VLOOKUP(A3027,英雄数据表!A:K,9,0),IF(VLOOKUP(B3027,属性中转表!A:G,7,FALSE)&gt;=25,VLOOKUP(A3027,英雄数据表!A:K,5,0),""))</f>
        <v>"atk":300,"hp":5000,"undpspro":50,"atkpro":60</v>
      </c>
      <c r="J3027" s="20" t="str">
        <f>IF(I3027="","",属性中转表!$I$1&amp;(IF(VLOOKUP(B3027,属性中转表!A:G,7,FALSE)=0,0,VLOOKUP(VLOOKUP(B3027,属性中转表!A:G,7,FALSE),属性中转表!$K$2:$P$21,4,0)))+IFERROR(VLOOKUP(A3027,英雄数据表!A:K,IF(武魂!B3027&gt;=50,10,IF(武魂!B3027&gt;=25,6)),0),0))</f>
        <v>,"dpspro":50</v>
      </c>
      <c r="K3027" s="32" t="str">
        <f t="shared" si="198"/>
        <v>"atk":300,"hp":5000,"undpspro":50,"atkpro":60,"dpspro":50</v>
      </c>
      <c r="L3027" s="20" t="str">
        <f>IF(B3027&gt;=50,VLOOKUP(A3027,英雄数据表!A:L,11,FALSE),IF(B3027&gt;=25,VLOOKUP(A3027,英雄数据表!A:L,7,0),""))</f>
        <v>"2506601004"</v>
      </c>
      <c r="M3027" s="20" t="str">
        <f>IFERROR(VLOOKUP(B3027,属性中转表!$K$2:$O$21,5,FALSE),"")</f>
        <v/>
      </c>
      <c r="N3027" s="20" t="str">
        <f>IF(B3027=25,VLOOKUP(A3027,英雄数据表!A:L,8,FALSE),IF(B3027=50,VLOOKUP(A3027,英雄数据表!A:L,12,0),""))</f>
        <v/>
      </c>
    </row>
    <row r="3028" spans="1:14" x14ac:dyDescent="0.3">
      <c r="A3028" s="20">
        <v>25066</v>
      </c>
      <c r="B3028" s="21">
        <f t="shared" si="195"/>
        <v>27</v>
      </c>
      <c r="C3028" s="21">
        <v>5</v>
      </c>
      <c r="D3028" s="21">
        <f>VLOOKUP(A3028,英雄数据表!A:D,4,0)</f>
        <v>2</v>
      </c>
      <c r="E3028" s="20" t="str">
        <f>VLOOKUP(A3028,英雄数据表!A:C,3,0)</f>
        <v>风之面纱</v>
      </c>
      <c r="F3028" s="20">
        <f t="shared" si="196"/>
        <v>25066</v>
      </c>
      <c r="G3028" s="20">
        <f t="shared" si="197"/>
        <v>25066</v>
      </c>
      <c r="H3028" s="21" t="str">
        <f>VLOOKUP(B3028,属性中转表!A:F,6,FALSE)</f>
        <v>"hp":73800,"atk":2050</v>
      </c>
      <c r="I3028" s="20" t="str">
        <f>IF(VLOOKUP(B3028,属性中转表!A:G,7,FALSE)=0,"",VLOOKUP(VLOOKUP(B3028,属性中转表!A:G,7,FALSE),属性中转表!$K$2:$P$21,6,0))&amp;IF(VLOOKUP(B3028,属性中转表!A:G,7,FALSE)&gt;=50,VLOOKUP(A3028,英雄数据表!A:K,9,0),IF(VLOOKUP(B3028,属性中转表!A:G,7,FALSE)&gt;=25,VLOOKUP(A3028,英雄数据表!A:K,5,0),""))</f>
        <v>"atk":300,"hp":5000,"undpspro":50,"atkpro":60</v>
      </c>
      <c r="J3028" s="20" t="str">
        <f>IF(I3028="","",属性中转表!$I$1&amp;(IF(VLOOKUP(B3028,属性中转表!A:G,7,FALSE)=0,0,VLOOKUP(VLOOKUP(B3028,属性中转表!A:G,7,FALSE),属性中转表!$K$2:$P$21,4,0)))+IFERROR(VLOOKUP(A3028,英雄数据表!A:K,IF(武魂!B3028&gt;=50,10,IF(武魂!B3028&gt;=25,6)),0),0))</f>
        <v>,"dpspro":50</v>
      </c>
      <c r="K3028" s="32" t="str">
        <f t="shared" si="198"/>
        <v>"atk":300,"hp":5000,"undpspro":50,"atkpro":60,"dpspro":50</v>
      </c>
      <c r="L3028" s="20" t="str">
        <f>IF(B3028&gt;=50,VLOOKUP(A3028,英雄数据表!A:L,11,FALSE),IF(B3028&gt;=25,VLOOKUP(A3028,英雄数据表!A:L,7,0),""))</f>
        <v>"2506601004"</v>
      </c>
      <c r="M3028" s="20" t="str">
        <f>IFERROR(VLOOKUP(B3028,属性中转表!$K$2:$O$21,5,FALSE),"")</f>
        <v/>
      </c>
      <c r="N3028" s="20" t="str">
        <f>IF(B3028=25,VLOOKUP(A3028,英雄数据表!A:L,8,FALSE),IF(B3028=50,VLOOKUP(A3028,英雄数据表!A:L,12,0),""))</f>
        <v/>
      </c>
    </row>
    <row r="3029" spans="1:14" x14ac:dyDescent="0.3">
      <c r="A3029" s="20">
        <v>25066</v>
      </c>
      <c r="B3029" s="21">
        <f t="shared" si="195"/>
        <v>28</v>
      </c>
      <c r="C3029" s="21">
        <v>5</v>
      </c>
      <c r="D3029" s="21">
        <f>VLOOKUP(A3029,英雄数据表!A:D,4,0)</f>
        <v>2</v>
      </c>
      <c r="E3029" s="20" t="str">
        <f>VLOOKUP(A3029,英雄数据表!A:C,3,0)</f>
        <v>风之面纱</v>
      </c>
      <c r="F3029" s="20">
        <f t="shared" si="196"/>
        <v>25066</v>
      </c>
      <c r="G3029" s="20">
        <f t="shared" si="197"/>
        <v>25066</v>
      </c>
      <c r="H3029" s="21" t="str">
        <f>VLOOKUP(B3029,属性中转表!A:F,6,FALSE)</f>
        <v>"hp":77400,"atk":2150</v>
      </c>
      <c r="I3029" s="20" t="str">
        <f>IF(VLOOKUP(B3029,属性中转表!A:G,7,FALSE)=0,"",VLOOKUP(VLOOKUP(B3029,属性中转表!A:G,7,FALSE),属性中转表!$K$2:$P$21,6,0))&amp;IF(VLOOKUP(B3029,属性中转表!A:G,7,FALSE)&gt;=50,VLOOKUP(A3029,英雄数据表!A:K,9,0),IF(VLOOKUP(B3029,属性中转表!A:G,7,FALSE)&gt;=25,VLOOKUP(A3029,英雄数据表!A:K,5,0),""))</f>
        <v>"atk":300,"hp":5000,"undpspro":50,"atkpro":60</v>
      </c>
      <c r="J3029" s="20" t="str">
        <f>IF(I3029="","",属性中转表!$I$1&amp;(IF(VLOOKUP(B3029,属性中转表!A:G,7,FALSE)=0,0,VLOOKUP(VLOOKUP(B3029,属性中转表!A:G,7,FALSE),属性中转表!$K$2:$P$21,4,0)))+IFERROR(VLOOKUP(A3029,英雄数据表!A:K,IF(武魂!B3029&gt;=50,10,IF(武魂!B3029&gt;=25,6)),0),0))</f>
        <v>,"dpspro":50</v>
      </c>
      <c r="K3029" s="32" t="str">
        <f t="shared" si="198"/>
        <v>"atk":300,"hp":5000,"undpspro":50,"atkpro":60,"dpspro":50</v>
      </c>
      <c r="L3029" s="20" t="str">
        <f>IF(B3029&gt;=50,VLOOKUP(A3029,英雄数据表!A:L,11,FALSE),IF(B3029&gt;=25,VLOOKUP(A3029,英雄数据表!A:L,7,0),""))</f>
        <v>"2506601004"</v>
      </c>
      <c r="M3029" s="20" t="str">
        <f>IFERROR(VLOOKUP(B3029,属性中转表!$K$2:$O$21,5,FALSE),"")</f>
        <v/>
      </c>
      <c r="N3029" s="20" t="str">
        <f>IF(B3029=25,VLOOKUP(A3029,英雄数据表!A:L,8,FALSE),IF(B3029=50,VLOOKUP(A3029,英雄数据表!A:L,12,0),""))</f>
        <v/>
      </c>
    </row>
    <row r="3030" spans="1:14" x14ac:dyDescent="0.3">
      <c r="A3030" s="20">
        <v>25066</v>
      </c>
      <c r="B3030" s="21">
        <f t="shared" si="195"/>
        <v>29</v>
      </c>
      <c r="C3030" s="21">
        <v>5</v>
      </c>
      <c r="D3030" s="21">
        <f>VLOOKUP(A3030,英雄数据表!A:D,4,0)</f>
        <v>2</v>
      </c>
      <c r="E3030" s="20" t="str">
        <f>VLOOKUP(A3030,英雄数据表!A:C,3,0)</f>
        <v>风之面纱</v>
      </c>
      <c r="F3030" s="20">
        <f t="shared" si="196"/>
        <v>25066</v>
      </c>
      <c r="G3030" s="20">
        <f t="shared" si="197"/>
        <v>25066</v>
      </c>
      <c r="H3030" s="21" t="str">
        <f>VLOOKUP(B3030,属性中转表!A:F,6,FALSE)</f>
        <v>"hp":81000,"atk":2250</v>
      </c>
      <c r="I3030" s="20" t="str">
        <f>IF(VLOOKUP(B3030,属性中转表!A:G,7,FALSE)=0,"",VLOOKUP(VLOOKUP(B3030,属性中转表!A:G,7,FALSE),属性中转表!$K$2:$P$21,6,0))&amp;IF(VLOOKUP(B3030,属性中转表!A:G,7,FALSE)&gt;=50,VLOOKUP(A3030,英雄数据表!A:K,9,0),IF(VLOOKUP(B3030,属性中转表!A:G,7,FALSE)&gt;=25,VLOOKUP(A3030,英雄数据表!A:K,5,0),""))</f>
        <v>"atk":300,"hp":5000,"undpspro":50,"atkpro":60</v>
      </c>
      <c r="J3030" s="20" t="str">
        <f>IF(I3030="","",属性中转表!$I$1&amp;(IF(VLOOKUP(B3030,属性中转表!A:G,7,FALSE)=0,0,VLOOKUP(VLOOKUP(B3030,属性中转表!A:G,7,FALSE),属性中转表!$K$2:$P$21,4,0)))+IFERROR(VLOOKUP(A3030,英雄数据表!A:K,IF(武魂!B3030&gt;=50,10,IF(武魂!B3030&gt;=25,6)),0),0))</f>
        <v>,"dpspro":50</v>
      </c>
      <c r="K3030" s="32" t="str">
        <f t="shared" si="198"/>
        <v>"atk":300,"hp":5000,"undpspro":50,"atkpro":60,"dpspro":50</v>
      </c>
      <c r="L3030" s="20" t="str">
        <f>IF(B3030&gt;=50,VLOOKUP(A3030,英雄数据表!A:L,11,FALSE),IF(B3030&gt;=25,VLOOKUP(A3030,英雄数据表!A:L,7,0),""))</f>
        <v>"2506601004"</v>
      </c>
      <c r="M3030" s="20" t="str">
        <f>IFERROR(VLOOKUP(B3030,属性中转表!$K$2:$O$21,5,FALSE),"")</f>
        <v/>
      </c>
      <c r="N3030" s="20" t="str">
        <f>IF(B3030=25,VLOOKUP(A3030,英雄数据表!A:L,8,FALSE),IF(B3030=50,VLOOKUP(A3030,英雄数据表!A:L,12,0),""))</f>
        <v/>
      </c>
    </row>
    <row r="3031" spans="1:14" x14ac:dyDescent="0.3">
      <c r="A3031" s="20">
        <v>25066</v>
      </c>
      <c r="B3031" s="21">
        <f t="shared" si="195"/>
        <v>30</v>
      </c>
      <c r="C3031" s="21">
        <v>5</v>
      </c>
      <c r="D3031" s="21">
        <f>VLOOKUP(A3031,英雄数据表!A:D,4,0)</f>
        <v>2</v>
      </c>
      <c r="E3031" s="20" t="str">
        <f>VLOOKUP(A3031,英雄数据表!A:C,3,0)</f>
        <v>风之面纱</v>
      </c>
      <c r="F3031" s="20">
        <f t="shared" si="196"/>
        <v>25066</v>
      </c>
      <c r="G3031" s="20">
        <f t="shared" si="197"/>
        <v>25066</v>
      </c>
      <c r="H3031" s="21" t="str">
        <f>VLOOKUP(B3031,属性中转表!A:F,6,FALSE)</f>
        <v>"hp":84600,"atk":2350</v>
      </c>
      <c r="I3031" s="20" t="str">
        <f>IF(VLOOKUP(B3031,属性中转表!A:G,7,FALSE)=0,"",VLOOKUP(VLOOKUP(B3031,属性中转表!A:G,7,FALSE),属性中转表!$K$2:$P$21,6,0))&amp;IF(VLOOKUP(B3031,属性中转表!A:G,7,FALSE)&gt;=50,VLOOKUP(A3031,英雄数据表!A:K,9,0),IF(VLOOKUP(B3031,属性中转表!A:G,7,FALSE)&gt;=25,VLOOKUP(A3031,英雄数据表!A:K,5,0),""))</f>
        <v>"atk":300,"hp":5000,"undpspro":100,"atkpro":60</v>
      </c>
      <c r="J3031" s="20" t="str">
        <f>IF(I3031="","",属性中转表!$I$1&amp;(IF(VLOOKUP(B3031,属性中转表!A:G,7,FALSE)=0,0,VLOOKUP(VLOOKUP(B3031,属性中转表!A:G,7,FALSE),属性中转表!$K$2:$P$21,4,0)))+IFERROR(VLOOKUP(A3031,英雄数据表!A:K,IF(武魂!B3031&gt;=50,10,IF(武魂!B3031&gt;=25,6)),0),0))</f>
        <v>,"dpspro":50</v>
      </c>
      <c r="K3031" s="32" t="str">
        <f t="shared" si="198"/>
        <v>"atk":300,"hp":5000,"undpspro":100,"atkpro":60,"dpspro":50</v>
      </c>
      <c r="L3031" s="20" t="str">
        <f>IF(B3031&gt;=50,VLOOKUP(A3031,英雄数据表!A:L,11,FALSE),IF(B3031&gt;=25,VLOOKUP(A3031,英雄数据表!A:L,7,0),""))</f>
        <v>"2506601004"</v>
      </c>
      <c r="M3031" s="20" t="str">
        <f>IFERROR(VLOOKUP(B3031,属性中转表!$K$2:$O$21,5,FALSE),"")</f>
        <v>"undpspro":50</v>
      </c>
      <c r="N3031" s="20" t="str">
        <f>IF(B3031=25,VLOOKUP(A3031,英雄数据表!A:L,8,FALSE),IF(B3031=50,VLOOKUP(A3031,英雄数据表!A:L,12,0),""))</f>
        <v/>
      </c>
    </row>
    <row r="3032" spans="1:14" x14ac:dyDescent="0.3">
      <c r="A3032" s="20">
        <v>25066</v>
      </c>
      <c r="B3032" s="21">
        <f t="shared" si="195"/>
        <v>31</v>
      </c>
      <c r="C3032" s="21">
        <v>5</v>
      </c>
      <c r="D3032" s="21">
        <f>VLOOKUP(A3032,英雄数据表!A:D,4,0)</f>
        <v>2</v>
      </c>
      <c r="E3032" s="20" t="str">
        <f>VLOOKUP(A3032,英雄数据表!A:C,3,0)</f>
        <v>风之面纱</v>
      </c>
      <c r="F3032" s="20">
        <f t="shared" si="196"/>
        <v>25066</v>
      </c>
      <c r="G3032" s="20">
        <f t="shared" si="197"/>
        <v>25066</v>
      </c>
      <c r="H3032" s="21" t="str">
        <f>VLOOKUP(B3032,属性中转表!A:F,6,FALSE)</f>
        <v>"hp":89100,"atk":2475</v>
      </c>
      <c r="I3032" s="20" t="str">
        <f>IF(VLOOKUP(B3032,属性中转表!A:G,7,FALSE)=0,"",VLOOKUP(VLOOKUP(B3032,属性中转表!A:G,7,FALSE),属性中转表!$K$2:$P$21,6,0))&amp;IF(VLOOKUP(B3032,属性中转表!A:G,7,FALSE)&gt;=50,VLOOKUP(A3032,英雄数据表!A:K,9,0),IF(VLOOKUP(B3032,属性中转表!A:G,7,FALSE)&gt;=25,VLOOKUP(A3032,英雄数据表!A:K,5,0),""))</f>
        <v>"atk":300,"hp":5000,"undpspro":100,"atkpro":60</v>
      </c>
      <c r="J3032" s="20" t="str">
        <f>IF(I3032="","",属性中转表!$I$1&amp;(IF(VLOOKUP(B3032,属性中转表!A:G,7,FALSE)=0,0,VLOOKUP(VLOOKUP(B3032,属性中转表!A:G,7,FALSE),属性中转表!$K$2:$P$21,4,0)))+IFERROR(VLOOKUP(A3032,英雄数据表!A:K,IF(武魂!B3032&gt;=50,10,IF(武魂!B3032&gt;=25,6)),0),0))</f>
        <v>,"dpspro":50</v>
      </c>
      <c r="K3032" s="32" t="str">
        <f t="shared" si="198"/>
        <v>"atk":300,"hp":5000,"undpspro":100,"atkpro":60,"dpspro":50</v>
      </c>
      <c r="L3032" s="20" t="str">
        <f>IF(B3032&gt;=50,VLOOKUP(A3032,英雄数据表!A:L,11,FALSE),IF(B3032&gt;=25,VLOOKUP(A3032,英雄数据表!A:L,7,0),""))</f>
        <v>"2506601004"</v>
      </c>
      <c r="M3032" s="20" t="str">
        <f>IFERROR(VLOOKUP(B3032,属性中转表!$K$2:$O$21,5,FALSE),"")</f>
        <v/>
      </c>
      <c r="N3032" s="20" t="str">
        <f>IF(B3032=25,VLOOKUP(A3032,英雄数据表!A:L,8,FALSE),IF(B3032=50,VLOOKUP(A3032,英雄数据表!A:L,12,0),""))</f>
        <v/>
      </c>
    </row>
    <row r="3033" spans="1:14" x14ac:dyDescent="0.3">
      <c r="A3033" s="20">
        <v>25066</v>
      </c>
      <c r="B3033" s="21">
        <f t="shared" si="195"/>
        <v>32</v>
      </c>
      <c r="C3033" s="21">
        <v>5</v>
      </c>
      <c r="D3033" s="21">
        <f>VLOOKUP(A3033,英雄数据表!A:D,4,0)</f>
        <v>2</v>
      </c>
      <c r="E3033" s="20" t="str">
        <f>VLOOKUP(A3033,英雄数据表!A:C,3,0)</f>
        <v>风之面纱</v>
      </c>
      <c r="F3033" s="20">
        <f t="shared" si="196"/>
        <v>25066</v>
      </c>
      <c r="G3033" s="20">
        <f t="shared" si="197"/>
        <v>25066</v>
      </c>
      <c r="H3033" s="21" t="str">
        <f>VLOOKUP(B3033,属性中转表!A:F,6,FALSE)</f>
        <v>"hp":93600,"atk":2600</v>
      </c>
      <c r="I3033" s="20" t="str">
        <f>IF(VLOOKUP(B3033,属性中转表!A:G,7,FALSE)=0,"",VLOOKUP(VLOOKUP(B3033,属性中转表!A:G,7,FALSE),属性中转表!$K$2:$P$21,6,0))&amp;IF(VLOOKUP(B3033,属性中转表!A:G,7,FALSE)&gt;=50,VLOOKUP(A3033,英雄数据表!A:K,9,0),IF(VLOOKUP(B3033,属性中转表!A:G,7,FALSE)&gt;=25,VLOOKUP(A3033,英雄数据表!A:K,5,0),""))</f>
        <v>"atk":300,"hp":5000,"undpspro":100,"atkpro":60</v>
      </c>
      <c r="J3033" s="20" t="str">
        <f>IF(I3033="","",属性中转表!$I$1&amp;(IF(VLOOKUP(B3033,属性中转表!A:G,7,FALSE)=0,0,VLOOKUP(VLOOKUP(B3033,属性中转表!A:G,7,FALSE),属性中转表!$K$2:$P$21,4,0)))+IFERROR(VLOOKUP(A3033,英雄数据表!A:K,IF(武魂!B3033&gt;=50,10,IF(武魂!B3033&gt;=25,6)),0),0))</f>
        <v>,"dpspro":50</v>
      </c>
      <c r="K3033" s="32" t="str">
        <f t="shared" si="198"/>
        <v>"atk":300,"hp":5000,"undpspro":100,"atkpro":60,"dpspro":50</v>
      </c>
      <c r="L3033" s="20" t="str">
        <f>IF(B3033&gt;=50,VLOOKUP(A3033,英雄数据表!A:L,11,FALSE),IF(B3033&gt;=25,VLOOKUP(A3033,英雄数据表!A:L,7,0),""))</f>
        <v>"2506601004"</v>
      </c>
      <c r="M3033" s="20" t="str">
        <f>IFERROR(VLOOKUP(B3033,属性中转表!$K$2:$O$21,5,FALSE),"")</f>
        <v/>
      </c>
      <c r="N3033" s="20" t="str">
        <f>IF(B3033=25,VLOOKUP(A3033,英雄数据表!A:L,8,FALSE),IF(B3033=50,VLOOKUP(A3033,英雄数据表!A:L,12,0),""))</f>
        <v/>
      </c>
    </row>
    <row r="3034" spans="1:14" x14ac:dyDescent="0.3">
      <c r="A3034" s="20">
        <v>25066</v>
      </c>
      <c r="B3034" s="21">
        <f t="shared" si="195"/>
        <v>33</v>
      </c>
      <c r="C3034" s="21">
        <v>5</v>
      </c>
      <c r="D3034" s="21">
        <f>VLOOKUP(A3034,英雄数据表!A:D,4,0)</f>
        <v>2</v>
      </c>
      <c r="E3034" s="20" t="str">
        <f>VLOOKUP(A3034,英雄数据表!A:C,3,0)</f>
        <v>风之面纱</v>
      </c>
      <c r="F3034" s="20">
        <f t="shared" si="196"/>
        <v>25066</v>
      </c>
      <c r="G3034" s="20">
        <f t="shared" si="197"/>
        <v>25066</v>
      </c>
      <c r="H3034" s="21" t="str">
        <f>VLOOKUP(B3034,属性中转表!A:F,6,FALSE)</f>
        <v>"hp":98100,"atk":2725</v>
      </c>
      <c r="I3034" s="20" t="str">
        <f>IF(VLOOKUP(B3034,属性中转表!A:G,7,FALSE)=0,"",VLOOKUP(VLOOKUP(B3034,属性中转表!A:G,7,FALSE),属性中转表!$K$2:$P$21,6,0))&amp;IF(VLOOKUP(B3034,属性中转表!A:G,7,FALSE)&gt;=50,VLOOKUP(A3034,英雄数据表!A:K,9,0),IF(VLOOKUP(B3034,属性中转表!A:G,7,FALSE)&gt;=25,VLOOKUP(A3034,英雄数据表!A:K,5,0),""))</f>
        <v>"atk":300,"hp":5000,"undpspro":100,"atkpro":60</v>
      </c>
      <c r="J3034" s="20" t="str">
        <f>IF(I3034="","",属性中转表!$I$1&amp;(IF(VLOOKUP(B3034,属性中转表!A:G,7,FALSE)=0,0,VLOOKUP(VLOOKUP(B3034,属性中转表!A:G,7,FALSE),属性中转表!$K$2:$P$21,4,0)))+IFERROR(VLOOKUP(A3034,英雄数据表!A:K,IF(武魂!B3034&gt;=50,10,IF(武魂!B3034&gt;=25,6)),0),0))</f>
        <v>,"dpspro":50</v>
      </c>
      <c r="K3034" s="32" t="str">
        <f t="shared" si="198"/>
        <v>"atk":300,"hp":5000,"undpspro":100,"atkpro":60,"dpspro":50</v>
      </c>
      <c r="L3034" s="20" t="str">
        <f>IF(B3034&gt;=50,VLOOKUP(A3034,英雄数据表!A:L,11,FALSE),IF(B3034&gt;=25,VLOOKUP(A3034,英雄数据表!A:L,7,0),""))</f>
        <v>"2506601004"</v>
      </c>
      <c r="M3034" s="20" t="str">
        <f>IFERROR(VLOOKUP(B3034,属性中转表!$K$2:$O$21,5,FALSE),"")</f>
        <v/>
      </c>
      <c r="N3034" s="20" t="str">
        <f>IF(B3034=25,VLOOKUP(A3034,英雄数据表!A:L,8,FALSE),IF(B3034=50,VLOOKUP(A3034,英雄数据表!A:L,12,0),""))</f>
        <v/>
      </c>
    </row>
    <row r="3035" spans="1:14" x14ac:dyDescent="0.3">
      <c r="A3035" s="20">
        <v>25066</v>
      </c>
      <c r="B3035" s="21">
        <f t="shared" ref="B3035:B3098" si="205">IF(A3035=A3034,B3034+1,1)</f>
        <v>34</v>
      </c>
      <c r="C3035" s="21">
        <v>5</v>
      </c>
      <c r="D3035" s="21">
        <f>VLOOKUP(A3035,英雄数据表!A:D,4,0)</f>
        <v>2</v>
      </c>
      <c r="E3035" s="20" t="str">
        <f>VLOOKUP(A3035,英雄数据表!A:C,3,0)</f>
        <v>风之面纱</v>
      </c>
      <c r="F3035" s="20">
        <f t="shared" ref="F3035:F3098" si="206">A3035</f>
        <v>25066</v>
      </c>
      <c r="G3035" s="20">
        <f t="shared" ref="G3035:G3098" si="207">A3035</f>
        <v>25066</v>
      </c>
      <c r="H3035" s="21" t="str">
        <f>VLOOKUP(B3035,属性中转表!A:F,6,FALSE)</f>
        <v>"hp":102600,"atk":2850</v>
      </c>
      <c r="I3035" s="20" t="str">
        <f>IF(VLOOKUP(B3035,属性中转表!A:G,7,FALSE)=0,"",VLOOKUP(VLOOKUP(B3035,属性中转表!A:G,7,FALSE),属性中转表!$K$2:$P$21,6,0))&amp;IF(VLOOKUP(B3035,属性中转表!A:G,7,FALSE)&gt;=50,VLOOKUP(A3035,英雄数据表!A:K,9,0),IF(VLOOKUP(B3035,属性中转表!A:G,7,FALSE)&gt;=25,VLOOKUP(A3035,英雄数据表!A:K,5,0),""))</f>
        <v>"atk":300,"hp":5000,"undpspro":100,"atkpro":60</v>
      </c>
      <c r="J3035" s="20" t="str">
        <f>IF(I3035="","",属性中转表!$I$1&amp;(IF(VLOOKUP(B3035,属性中转表!A:G,7,FALSE)=0,0,VLOOKUP(VLOOKUP(B3035,属性中转表!A:G,7,FALSE),属性中转表!$K$2:$P$21,4,0)))+IFERROR(VLOOKUP(A3035,英雄数据表!A:K,IF(武魂!B3035&gt;=50,10,IF(武魂!B3035&gt;=25,6)),0),0))</f>
        <v>,"dpspro":50</v>
      </c>
      <c r="K3035" s="32" t="str">
        <f t="shared" si="198"/>
        <v>"atk":300,"hp":5000,"undpspro":100,"atkpro":60,"dpspro":50</v>
      </c>
      <c r="L3035" s="20" t="str">
        <f>IF(B3035&gt;=50,VLOOKUP(A3035,英雄数据表!A:L,11,FALSE),IF(B3035&gt;=25,VLOOKUP(A3035,英雄数据表!A:L,7,0),""))</f>
        <v>"2506601004"</v>
      </c>
      <c r="M3035" s="20" t="str">
        <f>IFERROR(VLOOKUP(B3035,属性中转表!$K$2:$O$21,5,FALSE),"")</f>
        <v/>
      </c>
      <c r="N3035" s="20" t="str">
        <f>IF(B3035=25,VLOOKUP(A3035,英雄数据表!A:L,8,FALSE),IF(B3035=50,VLOOKUP(A3035,英雄数据表!A:L,12,0),""))</f>
        <v/>
      </c>
    </row>
    <row r="3036" spans="1:14" x14ac:dyDescent="0.3">
      <c r="A3036" s="20">
        <v>25066</v>
      </c>
      <c r="B3036" s="21">
        <f t="shared" si="205"/>
        <v>35</v>
      </c>
      <c r="C3036" s="21">
        <v>5</v>
      </c>
      <c r="D3036" s="21">
        <f>VLOOKUP(A3036,英雄数据表!A:D,4,0)</f>
        <v>2</v>
      </c>
      <c r="E3036" s="20" t="str">
        <f>VLOOKUP(A3036,英雄数据表!A:C,3,0)</f>
        <v>风之面纱</v>
      </c>
      <c r="F3036" s="20">
        <f t="shared" si="206"/>
        <v>25066</v>
      </c>
      <c r="G3036" s="20">
        <f t="shared" si="207"/>
        <v>25066</v>
      </c>
      <c r="H3036" s="21" t="str">
        <f>VLOOKUP(B3036,属性中转表!A:F,6,FALSE)</f>
        <v>"hp":107100,"atk":2975</v>
      </c>
      <c r="I3036" s="20" t="str">
        <f>IF(VLOOKUP(B3036,属性中转表!A:G,7,FALSE)=0,"",VLOOKUP(VLOOKUP(B3036,属性中转表!A:G,7,FALSE),属性中转表!$K$2:$P$21,6,0))&amp;IF(VLOOKUP(B3036,属性中转表!A:G,7,FALSE)&gt;=50,VLOOKUP(A3036,英雄数据表!A:K,9,0),IF(VLOOKUP(B3036,属性中转表!A:G,7,FALSE)&gt;=25,VLOOKUP(A3036,英雄数据表!A:K,5,0),""))</f>
        <v>"atk":300,"hp":5000,"undpspro":100,"atkpro":60</v>
      </c>
      <c r="J3036" s="20" t="str">
        <f>IF(I3036="","",属性中转表!$I$1&amp;(IF(VLOOKUP(B3036,属性中转表!A:G,7,FALSE)=0,0,VLOOKUP(VLOOKUP(B3036,属性中转表!A:G,7,FALSE),属性中转表!$K$2:$P$21,4,0)))+IFERROR(VLOOKUP(A3036,英雄数据表!A:K,IF(武魂!B3036&gt;=50,10,IF(武魂!B3036&gt;=25,6)),0),0))</f>
        <v>,"dpspro":100</v>
      </c>
      <c r="K3036" s="32" t="str">
        <f t="shared" si="198"/>
        <v>"atk":300,"hp":5000,"undpspro":100,"atkpro":60,"dpspro":100</v>
      </c>
      <c r="L3036" s="20" t="str">
        <f>IF(B3036&gt;=50,VLOOKUP(A3036,英雄数据表!A:L,11,FALSE),IF(B3036&gt;=25,VLOOKUP(A3036,英雄数据表!A:L,7,0),""))</f>
        <v>"2506601004"</v>
      </c>
      <c r="M3036" s="20" t="str">
        <f>IFERROR(VLOOKUP(B3036,属性中转表!$K$2:$O$21,5,FALSE),"")</f>
        <v>"dpspro":50</v>
      </c>
      <c r="N3036" s="20" t="str">
        <f>IF(B3036=25,VLOOKUP(A3036,英雄数据表!A:L,8,FALSE),IF(B3036=50,VLOOKUP(A3036,英雄数据表!A:L,12,0),""))</f>
        <v/>
      </c>
    </row>
    <row r="3037" spans="1:14" x14ac:dyDescent="0.3">
      <c r="A3037" s="20">
        <v>25066</v>
      </c>
      <c r="B3037" s="21">
        <f t="shared" si="205"/>
        <v>36</v>
      </c>
      <c r="C3037" s="21">
        <v>5</v>
      </c>
      <c r="D3037" s="21">
        <f>VLOOKUP(A3037,英雄数据表!A:D,4,0)</f>
        <v>2</v>
      </c>
      <c r="E3037" s="20" t="str">
        <f>VLOOKUP(A3037,英雄数据表!A:C,3,0)</f>
        <v>风之面纱</v>
      </c>
      <c r="F3037" s="20">
        <f t="shared" si="206"/>
        <v>25066</v>
      </c>
      <c r="G3037" s="20">
        <f t="shared" si="207"/>
        <v>25066</v>
      </c>
      <c r="H3037" s="21" t="str">
        <f>VLOOKUP(B3037,属性中转表!A:F,6,FALSE)</f>
        <v>"hp":111600,"atk":3100</v>
      </c>
      <c r="I3037" s="20" t="str">
        <f>IF(VLOOKUP(B3037,属性中转表!A:G,7,FALSE)=0,"",VLOOKUP(VLOOKUP(B3037,属性中转表!A:G,7,FALSE),属性中转表!$K$2:$P$21,6,0))&amp;IF(VLOOKUP(B3037,属性中转表!A:G,7,FALSE)&gt;=50,VLOOKUP(A3037,英雄数据表!A:K,9,0),IF(VLOOKUP(B3037,属性中转表!A:G,7,FALSE)&gt;=25,VLOOKUP(A3037,英雄数据表!A:K,5,0),""))</f>
        <v>"atk":300,"hp":5000,"undpspro":100,"atkpro":60</v>
      </c>
      <c r="J3037" s="20" t="str">
        <f>IF(I3037="","",属性中转表!$I$1&amp;(IF(VLOOKUP(B3037,属性中转表!A:G,7,FALSE)=0,0,VLOOKUP(VLOOKUP(B3037,属性中转表!A:G,7,FALSE),属性中转表!$K$2:$P$21,4,0)))+IFERROR(VLOOKUP(A3037,英雄数据表!A:K,IF(武魂!B3037&gt;=50,10,IF(武魂!B3037&gt;=25,6)),0),0))</f>
        <v>,"dpspro":100</v>
      </c>
      <c r="K3037" s="32" t="str">
        <f t="shared" si="198"/>
        <v>"atk":300,"hp":5000,"undpspro":100,"atkpro":60,"dpspro":100</v>
      </c>
      <c r="L3037" s="20" t="str">
        <f>IF(B3037&gt;=50,VLOOKUP(A3037,英雄数据表!A:L,11,FALSE),IF(B3037&gt;=25,VLOOKUP(A3037,英雄数据表!A:L,7,0),""))</f>
        <v>"2506601004"</v>
      </c>
      <c r="M3037" s="20" t="str">
        <f>IFERROR(VLOOKUP(B3037,属性中转表!$K$2:$O$21,5,FALSE),"")</f>
        <v/>
      </c>
      <c r="N3037" s="20" t="str">
        <f>IF(B3037=25,VLOOKUP(A3037,英雄数据表!A:L,8,FALSE),IF(B3037=50,VLOOKUP(A3037,英雄数据表!A:L,12,0),""))</f>
        <v/>
      </c>
    </row>
    <row r="3038" spans="1:14" x14ac:dyDescent="0.3">
      <c r="A3038" s="20">
        <v>25066</v>
      </c>
      <c r="B3038" s="21">
        <f t="shared" si="205"/>
        <v>37</v>
      </c>
      <c r="C3038" s="21">
        <v>5</v>
      </c>
      <c r="D3038" s="21">
        <f>VLOOKUP(A3038,英雄数据表!A:D,4,0)</f>
        <v>2</v>
      </c>
      <c r="E3038" s="20" t="str">
        <f>VLOOKUP(A3038,英雄数据表!A:C,3,0)</f>
        <v>风之面纱</v>
      </c>
      <c r="F3038" s="20">
        <f t="shared" si="206"/>
        <v>25066</v>
      </c>
      <c r="G3038" s="20">
        <f t="shared" si="207"/>
        <v>25066</v>
      </c>
      <c r="H3038" s="21" t="str">
        <f>VLOOKUP(B3038,属性中转表!A:F,6,FALSE)</f>
        <v>"hp":116100,"atk":3225</v>
      </c>
      <c r="I3038" s="20" t="str">
        <f>IF(VLOOKUP(B3038,属性中转表!A:G,7,FALSE)=0,"",VLOOKUP(VLOOKUP(B3038,属性中转表!A:G,7,FALSE),属性中转表!$K$2:$P$21,6,0))&amp;IF(VLOOKUP(B3038,属性中转表!A:G,7,FALSE)&gt;=50,VLOOKUP(A3038,英雄数据表!A:K,9,0),IF(VLOOKUP(B3038,属性中转表!A:G,7,FALSE)&gt;=25,VLOOKUP(A3038,英雄数据表!A:K,5,0),""))</f>
        <v>"atk":300,"hp":5000,"undpspro":100,"atkpro":60</v>
      </c>
      <c r="J3038" s="20" t="str">
        <f>IF(I3038="","",属性中转表!$I$1&amp;(IF(VLOOKUP(B3038,属性中转表!A:G,7,FALSE)=0,0,VLOOKUP(VLOOKUP(B3038,属性中转表!A:G,7,FALSE),属性中转表!$K$2:$P$21,4,0)))+IFERROR(VLOOKUP(A3038,英雄数据表!A:K,IF(武魂!B3038&gt;=50,10,IF(武魂!B3038&gt;=25,6)),0),0))</f>
        <v>,"dpspro":100</v>
      </c>
      <c r="K3038" s="32" t="str">
        <f t="shared" si="198"/>
        <v>"atk":300,"hp":5000,"undpspro":100,"atkpro":60,"dpspro":100</v>
      </c>
      <c r="L3038" s="20" t="str">
        <f>IF(B3038&gt;=50,VLOOKUP(A3038,英雄数据表!A:L,11,FALSE),IF(B3038&gt;=25,VLOOKUP(A3038,英雄数据表!A:L,7,0),""))</f>
        <v>"2506601004"</v>
      </c>
      <c r="M3038" s="20" t="str">
        <f>IFERROR(VLOOKUP(B3038,属性中转表!$K$2:$O$21,5,FALSE),"")</f>
        <v/>
      </c>
      <c r="N3038" s="20" t="str">
        <f>IF(B3038=25,VLOOKUP(A3038,英雄数据表!A:L,8,FALSE),IF(B3038=50,VLOOKUP(A3038,英雄数据表!A:L,12,0),""))</f>
        <v/>
      </c>
    </row>
    <row r="3039" spans="1:14" x14ac:dyDescent="0.3">
      <c r="A3039" s="20">
        <v>25066</v>
      </c>
      <c r="B3039" s="21">
        <f t="shared" si="205"/>
        <v>38</v>
      </c>
      <c r="C3039" s="21">
        <v>5</v>
      </c>
      <c r="D3039" s="21">
        <f>VLOOKUP(A3039,英雄数据表!A:D,4,0)</f>
        <v>2</v>
      </c>
      <c r="E3039" s="20" t="str">
        <f>VLOOKUP(A3039,英雄数据表!A:C,3,0)</f>
        <v>风之面纱</v>
      </c>
      <c r="F3039" s="20">
        <f t="shared" si="206"/>
        <v>25066</v>
      </c>
      <c r="G3039" s="20">
        <f t="shared" si="207"/>
        <v>25066</v>
      </c>
      <c r="H3039" s="21" t="str">
        <f>VLOOKUP(B3039,属性中转表!A:F,6,FALSE)</f>
        <v>"hp":120600,"atk":3350</v>
      </c>
      <c r="I3039" s="20" t="str">
        <f>IF(VLOOKUP(B3039,属性中转表!A:G,7,FALSE)=0,"",VLOOKUP(VLOOKUP(B3039,属性中转表!A:G,7,FALSE),属性中转表!$K$2:$P$21,6,0))&amp;IF(VLOOKUP(B3039,属性中转表!A:G,7,FALSE)&gt;=50,VLOOKUP(A3039,英雄数据表!A:K,9,0),IF(VLOOKUP(B3039,属性中转表!A:G,7,FALSE)&gt;=25,VLOOKUP(A3039,英雄数据表!A:K,5,0),""))</f>
        <v>"atk":300,"hp":5000,"undpspro":100,"atkpro":60</v>
      </c>
      <c r="J3039" s="20" t="str">
        <f>IF(I3039="","",属性中转表!$I$1&amp;(IF(VLOOKUP(B3039,属性中转表!A:G,7,FALSE)=0,0,VLOOKUP(VLOOKUP(B3039,属性中转表!A:G,7,FALSE),属性中转表!$K$2:$P$21,4,0)))+IFERROR(VLOOKUP(A3039,英雄数据表!A:K,IF(武魂!B3039&gt;=50,10,IF(武魂!B3039&gt;=25,6)),0),0))</f>
        <v>,"dpspro":100</v>
      </c>
      <c r="K3039" s="32" t="str">
        <f t="shared" si="198"/>
        <v>"atk":300,"hp":5000,"undpspro":100,"atkpro":60,"dpspro":100</v>
      </c>
      <c r="L3039" s="20" t="str">
        <f>IF(B3039&gt;=50,VLOOKUP(A3039,英雄数据表!A:L,11,FALSE),IF(B3039&gt;=25,VLOOKUP(A3039,英雄数据表!A:L,7,0),""))</f>
        <v>"2506601004"</v>
      </c>
      <c r="M3039" s="20" t="str">
        <f>IFERROR(VLOOKUP(B3039,属性中转表!$K$2:$O$21,5,FALSE),"")</f>
        <v/>
      </c>
      <c r="N3039" s="20" t="str">
        <f>IF(B3039=25,VLOOKUP(A3039,英雄数据表!A:L,8,FALSE),IF(B3039=50,VLOOKUP(A3039,英雄数据表!A:L,12,0),""))</f>
        <v/>
      </c>
    </row>
    <row r="3040" spans="1:14" x14ac:dyDescent="0.3">
      <c r="A3040" s="20">
        <v>25066</v>
      </c>
      <c r="B3040" s="21">
        <f t="shared" si="205"/>
        <v>39</v>
      </c>
      <c r="C3040" s="21">
        <v>5</v>
      </c>
      <c r="D3040" s="21">
        <f>VLOOKUP(A3040,英雄数据表!A:D,4,0)</f>
        <v>2</v>
      </c>
      <c r="E3040" s="20" t="str">
        <f>VLOOKUP(A3040,英雄数据表!A:C,3,0)</f>
        <v>风之面纱</v>
      </c>
      <c r="F3040" s="20">
        <f t="shared" si="206"/>
        <v>25066</v>
      </c>
      <c r="G3040" s="20">
        <f t="shared" si="207"/>
        <v>25066</v>
      </c>
      <c r="H3040" s="21" t="str">
        <f>VLOOKUP(B3040,属性中转表!A:F,6,FALSE)</f>
        <v>"hp":125100,"atk":3475</v>
      </c>
      <c r="I3040" s="20" t="str">
        <f>IF(VLOOKUP(B3040,属性中转表!A:G,7,FALSE)=0,"",VLOOKUP(VLOOKUP(B3040,属性中转表!A:G,7,FALSE),属性中转表!$K$2:$P$21,6,0))&amp;IF(VLOOKUP(B3040,属性中转表!A:G,7,FALSE)&gt;=50,VLOOKUP(A3040,英雄数据表!A:K,9,0),IF(VLOOKUP(B3040,属性中转表!A:G,7,FALSE)&gt;=25,VLOOKUP(A3040,英雄数据表!A:K,5,0),""))</f>
        <v>"atk":300,"hp":5000,"undpspro":100,"atkpro":60</v>
      </c>
      <c r="J3040" s="20" t="str">
        <f>IF(I3040="","",属性中转表!$I$1&amp;(IF(VLOOKUP(B3040,属性中转表!A:G,7,FALSE)=0,0,VLOOKUP(VLOOKUP(B3040,属性中转表!A:G,7,FALSE),属性中转表!$K$2:$P$21,4,0)))+IFERROR(VLOOKUP(A3040,英雄数据表!A:K,IF(武魂!B3040&gt;=50,10,IF(武魂!B3040&gt;=25,6)),0),0))</f>
        <v>,"dpspro":100</v>
      </c>
      <c r="K3040" s="32" t="str">
        <f t="shared" si="198"/>
        <v>"atk":300,"hp":5000,"undpspro":100,"atkpro":60,"dpspro":100</v>
      </c>
      <c r="L3040" s="20" t="str">
        <f>IF(B3040&gt;=50,VLOOKUP(A3040,英雄数据表!A:L,11,FALSE),IF(B3040&gt;=25,VLOOKUP(A3040,英雄数据表!A:L,7,0),""))</f>
        <v>"2506601004"</v>
      </c>
      <c r="M3040" s="20" t="str">
        <f>IFERROR(VLOOKUP(B3040,属性中转表!$K$2:$O$21,5,FALSE),"")</f>
        <v/>
      </c>
      <c r="N3040" s="20" t="str">
        <f>IF(B3040=25,VLOOKUP(A3040,英雄数据表!A:L,8,FALSE),IF(B3040=50,VLOOKUP(A3040,英雄数据表!A:L,12,0),""))</f>
        <v/>
      </c>
    </row>
    <row r="3041" spans="1:14" x14ac:dyDescent="0.3">
      <c r="A3041" s="20">
        <v>25066</v>
      </c>
      <c r="B3041" s="21">
        <f t="shared" si="205"/>
        <v>40</v>
      </c>
      <c r="C3041" s="21">
        <v>5</v>
      </c>
      <c r="D3041" s="21">
        <f>VLOOKUP(A3041,英雄数据表!A:D,4,0)</f>
        <v>2</v>
      </c>
      <c r="E3041" s="20" t="str">
        <f>VLOOKUP(A3041,英雄数据表!A:C,3,0)</f>
        <v>风之面纱</v>
      </c>
      <c r="F3041" s="20">
        <f t="shared" si="206"/>
        <v>25066</v>
      </c>
      <c r="G3041" s="20">
        <f t="shared" si="207"/>
        <v>25066</v>
      </c>
      <c r="H3041" s="21" t="str">
        <f>VLOOKUP(B3041,属性中转表!A:F,6,FALSE)</f>
        <v>"hp":129600,"atk":3600</v>
      </c>
      <c r="I3041" s="20" t="str">
        <f>IF(VLOOKUP(B3041,属性中转表!A:G,7,FALSE)=0,"",VLOOKUP(VLOOKUP(B3041,属性中转表!A:G,7,FALSE),属性中转表!$K$2:$P$21,6,0))&amp;IF(VLOOKUP(B3041,属性中转表!A:G,7,FALSE)&gt;=50,VLOOKUP(A3041,英雄数据表!A:K,9,0),IF(VLOOKUP(B3041,属性中转表!A:G,7,FALSE)&gt;=25,VLOOKUP(A3041,英雄数据表!A:K,5,0),""))</f>
        <v>"atk":300,"hp":5000,"undpspro":100,"pvpdpspro":50,"atkpro":60</v>
      </c>
      <c r="J3041" s="20" t="str">
        <f>IF(I3041="","",属性中转表!$I$1&amp;(IF(VLOOKUP(B3041,属性中转表!A:G,7,FALSE)=0,0,VLOOKUP(VLOOKUP(B3041,属性中转表!A:G,7,FALSE),属性中转表!$K$2:$P$21,4,0)))+IFERROR(VLOOKUP(A3041,英雄数据表!A:K,IF(武魂!B3041&gt;=50,10,IF(武魂!B3041&gt;=25,6)),0),0))</f>
        <v>,"dpspro":100</v>
      </c>
      <c r="K3041" s="32" t="str">
        <f t="shared" si="198"/>
        <v>"atk":300,"hp":5000,"undpspro":100,"pvpdpspro":50,"atkpro":60,"dpspro":100</v>
      </c>
      <c r="L3041" s="20" t="str">
        <f>IF(B3041&gt;=50,VLOOKUP(A3041,英雄数据表!A:L,11,FALSE),IF(B3041&gt;=25,VLOOKUP(A3041,英雄数据表!A:L,7,0),""))</f>
        <v>"2506601004"</v>
      </c>
      <c r="M3041" s="20" t="str">
        <f>IFERROR(VLOOKUP(B3041,属性中转表!$K$2:$O$21,5,FALSE),"")</f>
        <v>"pvpdpspro":50</v>
      </c>
      <c r="N3041" s="20" t="str">
        <f>IF(B3041=25,VLOOKUP(A3041,英雄数据表!A:L,8,FALSE),IF(B3041=50,VLOOKUP(A3041,英雄数据表!A:L,12,0),""))</f>
        <v/>
      </c>
    </row>
    <row r="3042" spans="1:14" x14ac:dyDescent="0.3">
      <c r="A3042" s="20">
        <v>25066</v>
      </c>
      <c r="B3042" s="21">
        <f t="shared" si="205"/>
        <v>41</v>
      </c>
      <c r="C3042" s="21">
        <v>5</v>
      </c>
      <c r="D3042" s="21">
        <f>VLOOKUP(A3042,英雄数据表!A:D,4,0)</f>
        <v>2</v>
      </c>
      <c r="E3042" s="20" t="str">
        <f>VLOOKUP(A3042,英雄数据表!A:C,3,0)</f>
        <v>风之面纱</v>
      </c>
      <c r="F3042" s="20">
        <f t="shared" si="206"/>
        <v>25066</v>
      </c>
      <c r="G3042" s="20">
        <f t="shared" si="207"/>
        <v>25066</v>
      </c>
      <c r="H3042" s="21" t="str">
        <f>VLOOKUP(B3042,属性中转表!A:F,6,FALSE)</f>
        <v>"hp":135000,"atk":3750</v>
      </c>
      <c r="I3042" s="20" t="str">
        <f>IF(VLOOKUP(B3042,属性中转表!A:G,7,FALSE)=0,"",VLOOKUP(VLOOKUP(B3042,属性中转表!A:G,7,FALSE),属性中转表!$K$2:$P$21,6,0))&amp;IF(VLOOKUP(B3042,属性中转表!A:G,7,FALSE)&gt;=50,VLOOKUP(A3042,英雄数据表!A:K,9,0),IF(VLOOKUP(B3042,属性中转表!A:G,7,FALSE)&gt;=25,VLOOKUP(A3042,英雄数据表!A:K,5,0),""))</f>
        <v>"atk":300,"hp":5000,"undpspro":100,"pvpdpspro":50,"atkpro":60</v>
      </c>
      <c r="J3042" s="20" t="str">
        <f>IF(I3042="","",属性中转表!$I$1&amp;(IF(VLOOKUP(B3042,属性中转表!A:G,7,FALSE)=0,0,VLOOKUP(VLOOKUP(B3042,属性中转表!A:G,7,FALSE),属性中转表!$K$2:$P$21,4,0)))+IFERROR(VLOOKUP(A3042,英雄数据表!A:K,IF(武魂!B3042&gt;=50,10,IF(武魂!B3042&gt;=25,6)),0),0))</f>
        <v>,"dpspro":100</v>
      </c>
      <c r="K3042" s="32" t="str">
        <f t="shared" si="198"/>
        <v>"atk":300,"hp":5000,"undpspro":100,"pvpdpspro":50,"atkpro":60,"dpspro":100</v>
      </c>
      <c r="L3042" s="20" t="str">
        <f>IF(B3042&gt;=50,VLOOKUP(A3042,英雄数据表!A:L,11,FALSE),IF(B3042&gt;=25,VLOOKUP(A3042,英雄数据表!A:L,7,0),""))</f>
        <v>"2506601004"</v>
      </c>
      <c r="M3042" s="20" t="str">
        <f>IFERROR(VLOOKUP(B3042,属性中转表!$K$2:$O$21,5,FALSE),"")</f>
        <v/>
      </c>
      <c r="N3042" s="20" t="str">
        <f>IF(B3042=25,VLOOKUP(A3042,英雄数据表!A:L,8,FALSE),IF(B3042=50,VLOOKUP(A3042,英雄数据表!A:L,12,0),""))</f>
        <v/>
      </c>
    </row>
    <row r="3043" spans="1:14" x14ac:dyDescent="0.3">
      <c r="A3043" s="20">
        <v>25066</v>
      </c>
      <c r="B3043" s="21">
        <f t="shared" si="205"/>
        <v>42</v>
      </c>
      <c r="C3043" s="21">
        <v>5</v>
      </c>
      <c r="D3043" s="21">
        <f>VLOOKUP(A3043,英雄数据表!A:D,4,0)</f>
        <v>2</v>
      </c>
      <c r="E3043" s="20" t="str">
        <f>VLOOKUP(A3043,英雄数据表!A:C,3,0)</f>
        <v>风之面纱</v>
      </c>
      <c r="F3043" s="20">
        <f t="shared" si="206"/>
        <v>25066</v>
      </c>
      <c r="G3043" s="20">
        <f t="shared" si="207"/>
        <v>25066</v>
      </c>
      <c r="H3043" s="21" t="str">
        <f>VLOOKUP(B3043,属性中转表!A:F,6,FALSE)</f>
        <v>"hp":140400,"atk":3900</v>
      </c>
      <c r="I3043" s="20" t="str">
        <f>IF(VLOOKUP(B3043,属性中转表!A:G,7,FALSE)=0,"",VLOOKUP(VLOOKUP(B3043,属性中转表!A:G,7,FALSE),属性中转表!$K$2:$P$21,6,0))&amp;IF(VLOOKUP(B3043,属性中转表!A:G,7,FALSE)&gt;=50,VLOOKUP(A3043,英雄数据表!A:K,9,0),IF(VLOOKUP(B3043,属性中转表!A:G,7,FALSE)&gt;=25,VLOOKUP(A3043,英雄数据表!A:K,5,0),""))</f>
        <v>"atk":300,"hp":5000,"undpspro":100,"pvpdpspro":50,"atkpro":60</v>
      </c>
      <c r="J3043" s="20" t="str">
        <f>IF(I3043="","",属性中转表!$I$1&amp;(IF(VLOOKUP(B3043,属性中转表!A:G,7,FALSE)=0,0,VLOOKUP(VLOOKUP(B3043,属性中转表!A:G,7,FALSE),属性中转表!$K$2:$P$21,4,0)))+IFERROR(VLOOKUP(A3043,英雄数据表!A:K,IF(武魂!B3043&gt;=50,10,IF(武魂!B3043&gt;=25,6)),0),0))</f>
        <v>,"dpspro":100</v>
      </c>
      <c r="K3043" s="32" t="str">
        <f t="shared" si="198"/>
        <v>"atk":300,"hp":5000,"undpspro":100,"pvpdpspro":50,"atkpro":60,"dpspro":100</v>
      </c>
      <c r="L3043" s="20" t="str">
        <f>IF(B3043&gt;=50,VLOOKUP(A3043,英雄数据表!A:L,11,FALSE),IF(B3043&gt;=25,VLOOKUP(A3043,英雄数据表!A:L,7,0),""))</f>
        <v>"2506601004"</v>
      </c>
      <c r="M3043" s="20" t="str">
        <f>IFERROR(VLOOKUP(B3043,属性中转表!$K$2:$O$21,5,FALSE),"")</f>
        <v/>
      </c>
      <c r="N3043" s="20" t="str">
        <f>IF(B3043=25,VLOOKUP(A3043,英雄数据表!A:L,8,FALSE),IF(B3043=50,VLOOKUP(A3043,英雄数据表!A:L,12,0),""))</f>
        <v/>
      </c>
    </row>
    <row r="3044" spans="1:14" x14ac:dyDescent="0.3">
      <c r="A3044" s="20">
        <v>25066</v>
      </c>
      <c r="B3044" s="21">
        <f t="shared" si="205"/>
        <v>43</v>
      </c>
      <c r="C3044" s="21">
        <v>5</v>
      </c>
      <c r="D3044" s="21">
        <f>VLOOKUP(A3044,英雄数据表!A:D,4,0)</f>
        <v>2</v>
      </c>
      <c r="E3044" s="20" t="str">
        <f>VLOOKUP(A3044,英雄数据表!A:C,3,0)</f>
        <v>风之面纱</v>
      </c>
      <c r="F3044" s="20">
        <f t="shared" si="206"/>
        <v>25066</v>
      </c>
      <c r="G3044" s="20">
        <f t="shared" si="207"/>
        <v>25066</v>
      </c>
      <c r="H3044" s="21" t="str">
        <f>VLOOKUP(B3044,属性中转表!A:F,6,FALSE)</f>
        <v>"hp":145800,"atk":4050</v>
      </c>
      <c r="I3044" s="20" t="str">
        <f>IF(VLOOKUP(B3044,属性中转表!A:G,7,FALSE)=0,"",VLOOKUP(VLOOKUP(B3044,属性中转表!A:G,7,FALSE),属性中转表!$K$2:$P$21,6,0))&amp;IF(VLOOKUP(B3044,属性中转表!A:G,7,FALSE)&gt;=50,VLOOKUP(A3044,英雄数据表!A:K,9,0),IF(VLOOKUP(B3044,属性中转表!A:G,7,FALSE)&gt;=25,VLOOKUP(A3044,英雄数据表!A:K,5,0),""))</f>
        <v>"atk":300,"hp":5000,"undpspro":100,"pvpdpspro":50,"atkpro":60</v>
      </c>
      <c r="J3044" s="20" t="str">
        <f>IF(I3044="","",属性中转表!$I$1&amp;(IF(VLOOKUP(B3044,属性中转表!A:G,7,FALSE)=0,0,VLOOKUP(VLOOKUP(B3044,属性中转表!A:G,7,FALSE),属性中转表!$K$2:$P$21,4,0)))+IFERROR(VLOOKUP(A3044,英雄数据表!A:K,IF(武魂!B3044&gt;=50,10,IF(武魂!B3044&gt;=25,6)),0),0))</f>
        <v>,"dpspro":100</v>
      </c>
      <c r="K3044" s="32" t="str">
        <f t="shared" si="198"/>
        <v>"atk":300,"hp":5000,"undpspro":100,"pvpdpspro":50,"atkpro":60,"dpspro":100</v>
      </c>
      <c r="L3044" s="20" t="str">
        <f>IF(B3044&gt;=50,VLOOKUP(A3044,英雄数据表!A:L,11,FALSE),IF(B3044&gt;=25,VLOOKUP(A3044,英雄数据表!A:L,7,0),""))</f>
        <v>"2506601004"</v>
      </c>
      <c r="M3044" s="20" t="str">
        <f>IFERROR(VLOOKUP(B3044,属性中转表!$K$2:$O$21,5,FALSE),"")</f>
        <v/>
      </c>
      <c r="N3044" s="20" t="str">
        <f>IF(B3044=25,VLOOKUP(A3044,英雄数据表!A:L,8,FALSE),IF(B3044=50,VLOOKUP(A3044,英雄数据表!A:L,12,0),""))</f>
        <v/>
      </c>
    </row>
    <row r="3045" spans="1:14" x14ac:dyDescent="0.3">
      <c r="A3045" s="20">
        <v>25066</v>
      </c>
      <c r="B3045" s="21">
        <f t="shared" si="205"/>
        <v>44</v>
      </c>
      <c r="C3045" s="21">
        <v>5</v>
      </c>
      <c r="D3045" s="21">
        <f>VLOOKUP(A3045,英雄数据表!A:D,4,0)</f>
        <v>2</v>
      </c>
      <c r="E3045" s="20" t="str">
        <f>VLOOKUP(A3045,英雄数据表!A:C,3,0)</f>
        <v>风之面纱</v>
      </c>
      <c r="F3045" s="20">
        <f t="shared" si="206"/>
        <v>25066</v>
      </c>
      <c r="G3045" s="20">
        <f t="shared" si="207"/>
        <v>25066</v>
      </c>
      <c r="H3045" s="21" t="str">
        <f>VLOOKUP(B3045,属性中转表!A:F,6,FALSE)</f>
        <v>"hp":151200,"atk":4200</v>
      </c>
      <c r="I3045" s="20" t="str">
        <f>IF(VLOOKUP(B3045,属性中转表!A:G,7,FALSE)=0,"",VLOOKUP(VLOOKUP(B3045,属性中转表!A:G,7,FALSE),属性中转表!$K$2:$P$21,6,0))&amp;IF(VLOOKUP(B3045,属性中转表!A:G,7,FALSE)&gt;=50,VLOOKUP(A3045,英雄数据表!A:K,9,0),IF(VLOOKUP(B3045,属性中转表!A:G,7,FALSE)&gt;=25,VLOOKUP(A3045,英雄数据表!A:K,5,0),""))</f>
        <v>"atk":300,"hp":5000,"undpspro":100,"pvpdpspro":50,"atkpro":60</v>
      </c>
      <c r="J3045" s="20" t="str">
        <f>IF(I3045="","",属性中转表!$I$1&amp;(IF(VLOOKUP(B3045,属性中转表!A:G,7,FALSE)=0,0,VLOOKUP(VLOOKUP(B3045,属性中转表!A:G,7,FALSE),属性中转表!$K$2:$P$21,4,0)))+IFERROR(VLOOKUP(A3045,英雄数据表!A:K,IF(武魂!B3045&gt;=50,10,IF(武魂!B3045&gt;=25,6)),0),0))</f>
        <v>,"dpspro":100</v>
      </c>
      <c r="K3045" s="32" t="str">
        <f t="shared" si="198"/>
        <v>"atk":300,"hp":5000,"undpspro":100,"pvpdpspro":50,"atkpro":60,"dpspro":100</v>
      </c>
      <c r="L3045" s="20" t="str">
        <f>IF(B3045&gt;=50,VLOOKUP(A3045,英雄数据表!A:L,11,FALSE),IF(B3045&gt;=25,VLOOKUP(A3045,英雄数据表!A:L,7,0),""))</f>
        <v>"2506601004"</v>
      </c>
      <c r="M3045" s="20" t="str">
        <f>IFERROR(VLOOKUP(B3045,属性中转表!$K$2:$O$21,5,FALSE),"")</f>
        <v/>
      </c>
      <c r="N3045" s="20" t="str">
        <f>IF(B3045=25,VLOOKUP(A3045,英雄数据表!A:L,8,FALSE),IF(B3045=50,VLOOKUP(A3045,英雄数据表!A:L,12,0),""))</f>
        <v/>
      </c>
    </row>
    <row r="3046" spans="1:14" x14ac:dyDescent="0.3">
      <c r="A3046" s="20">
        <v>25066</v>
      </c>
      <c r="B3046" s="21">
        <f t="shared" si="205"/>
        <v>45</v>
      </c>
      <c r="C3046" s="21">
        <v>5</v>
      </c>
      <c r="D3046" s="21">
        <f>VLOOKUP(A3046,英雄数据表!A:D,4,0)</f>
        <v>2</v>
      </c>
      <c r="E3046" s="20" t="str">
        <f>VLOOKUP(A3046,英雄数据表!A:C,3,0)</f>
        <v>风之面纱</v>
      </c>
      <c r="F3046" s="20">
        <f t="shared" si="206"/>
        <v>25066</v>
      </c>
      <c r="G3046" s="20">
        <f t="shared" si="207"/>
        <v>25066</v>
      </c>
      <c r="H3046" s="21" t="str">
        <f>VLOOKUP(B3046,属性中转表!A:F,6,FALSE)</f>
        <v>"hp":156600,"atk":4350</v>
      </c>
      <c r="I3046" s="20" t="str">
        <f>IF(VLOOKUP(B3046,属性中转表!A:G,7,FALSE)=0,"",VLOOKUP(VLOOKUP(B3046,属性中转表!A:G,7,FALSE),属性中转表!$K$2:$P$21,6,0))&amp;IF(VLOOKUP(B3046,属性中转表!A:G,7,FALSE)&gt;=50,VLOOKUP(A3046,英雄数据表!A:K,9,0),IF(VLOOKUP(B3046,属性中转表!A:G,7,FALSE)&gt;=25,VLOOKUP(A3046,英雄数据表!A:K,5,0),""))</f>
        <v>"atk":300,"hp":5000,"undpspro":100,"pvpdpspro":50,"pvpundpspro":50,"atkpro":60</v>
      </c>
      <c r="J3046" s="20" t="str">
        <f>IF(I3046="","",属性中转表!$I$1&amp;(IF(VLOOKUP(B3046,属性中转表!A:G,7,FALSE)=0,0,VLOOKUP(VLOOKUP(B3046,属性中转表!A:G,7,FALSE),属性中转表!$K$2:$P$21,4,0)))+IFERROR(VLOOKUP(A3046,英雄数据表!A:K,IF(武魂!B3046&gt;=50,10,IF(武魂!B3046&gt;=25,6)),0),0))</f>
        <v>,"dpspro":100</v>
      </c>
      <c r="K3046" s="32" t="str">
        <f t="shared" si="198"/>
        <v>"atk":300,"hp":5000,"undpspro":100,"pvpdpspro":50,"pvpundpspro":50,"atkpro":60,"dpspro":100</v>
      </c>
      <c r="L3046" s="20" t="str">
        <f>IF(B3046&gt;=50,VLOOKUP(A3046,英雄数据表!A:L,11,FALSE),IF(B3046&gt;=25,VLOOKUP(A3046,英雄数据表!A:L,7,0),""))</f>
        <v>"2506601004"</v>
      </c>
      <c r="M3046" s="20" t="str">
        <f>IFERROR(VLOOKUP(B3046,属性中转表!$K$2:$O$21,5,FALSE),"")</f>
        <v>"pvpundpspro":50</v>
      </c>
      <c r="N3046" s="20" t="str">
        <f>IF(B3046=25,VLOOKUP(A3046,英雄数据表!A:L,8,FALSE),IF(B3046=50,VLOOKUP(A3046,英雄数据表!A:L,12,0),""))</f>
        <v/>
      </c>
    </row>
    <row r="3047" spans="1:14" x14ac:dyDescent="0.3">
      <c r="A3047" s="20">
        <v>25066</v>
      </c>
      <c r="B3047" s="21">
        <f t="shared" si="205"/>
        <v>46</v>
      </c>
      <c r="C3047" s="21">
        <v>5</v>
      </c>
      <c r="D3047" s="21">
        <f>VLOOKUP(A3047,英雄数据表!A:D,4,0)</f>
        <v>2</v>
      </c>
      <c r="E3047" s="20" t="str">
        <f>VLOOKUP(A3047,英雄数据表!A:C,3,0)</f>
        <v>风之面纱</v>
      </c>
      <c r="F3047" s="20">
        <f t="shared" si="206"/>
        <v>25066</v>
      </c>
      <c r="G3047" s="20">
        <f t="shared" si="207"/>
        <v>25066</v>
      </c>
      <c r="H3047" s="21" t="str">
        <f>VLOOKUP(B3047,属性中转表!A:F,6,FALSE)</f>
        <v>"hp":162000,"atk":4500</v>
      </c>
      <c r="I3047" s="20" t="str">
        <f>IF(VLOOKUP(B3047,属性中转表!A:G,7,FALSE)=0,"",VLOOKUP(VLOOKUP(B3047,属性中转表!A:G,7,FALSE),属性中转表!$K$2:$P$21,6,0))&amp;IF(VLOOKUP(B3047,属性中转表!A:G,7,FALSE)&gt;=50,VLOOKUP(A3047,英雄数据表!A:K,9,0),IF(VLOOKUP(B3047,属性中转表!A:G,7,FALSE)&gt;=25,VLOOKUP(A3047,英雄数据表!A:K,5,0),""))</f>
        <v>"atk":300,"hp":5000,"undpspro":100,"pvpdpspro":50,"pvpundpspro":50,"atkpro":60</v>
      </c>
      <c r="J3047" s="20" t="str">
        <f>IF(I3047="","",属性中转表!$I$1&amp;(IF(VLOOKUP(B3047,属性中转表!A:G,7,FALSE)=0,0,VLOOKUP(VLOOKUP(B3047,属性中转表!A:G,7,FALSE),属性中转表!$K$2:$P$21,4,0)))+IFERROR(VLOOKUP(A3047,英雄数据表!A:K,IF(武魂!B3047&gt;=50,10,IF(武魂!B3047&gt;=25,6)),0),0))</f>
        <v>,"dpspro":100</v>
      </c>
      <c r="K3047" s="32" t="str">
        <f t="shared" si="198"/>
        <v>"atk":300,"hp":5000,"undpspro":100,"pvpdpspro":50,"pvpundpspro":50,"atkpro":60,"dpspro":100</v>
      </c>
      <c r="L3047" s="20" t="str">
        <f>IF(B3047&gt;=50,VLOOKUP(A3047,英雄数据表!A:L,11,FALSE),IF(B3047&gt;=25,VLOOKUP(A3047,英雄数据表!A:L,7,0),""))</f>
        <v>"2506601004"</v>
      </c>
      <c r="M3047" s="20" t="str">
        <f>IFERROR(VLOOKUP(B3047,属性中转表!$K$2:$O$21,5,FALSE),"")</f>
        <v/>
      </c>
      <c r="N3047" s="20" t="str">
        <f>IF(B3047=25,VLOOKUP(A3047,英雄数据表!A:L,8,FALSE),IF(B3047=50,VLOOKUP(A3047,英雄数据表!A:L,12,0),""))</f>
        <v/>
      </c>
    </row>
    <row r="3048" spans="1:14" x14ac:dyDescent="0.3">
      <c r="A3048" s="20">
        <v>25066</v>
      </c>
      <c r="B3048" s="21">
        <f t="shared" si="205"/>
        <v>47</v>
      </c>
      <c r="C3048" s="21">
        <v>5</v>
      </c>
      <c r="D3048" s="21">
        <f>VLOOKUP(A3048,英雄数据表!A:D,4,0)</f>
        <v>2</v>
      </c>
      <c r="E3048" s="20" t="str">
        <f>VLOOKUP(A3048,英雄数据表!A:C,3,0)</f>
        <v>风之面纱</v>
      </c>
      <c r="F3048" s="20">
        <f t="shared" si="206"/>
        <v>25066</v>
      </c>
      <c r="G3048" s="20">
        <f t="shared" si="207"/>
        <v>25066</v>
      </c>
      <c r="H3048" s="21" t="str">
        <f>VLOOKUP(B3048,属性中转表!A:F,6,FALSE)</f>
        <v>"hp":167400,"atk":4650</v>
      </c>
      <c r="I3048" s="20" t="str">
        <f>IF(VLOOKUP(B3048,属性中转表!A:G,7,FALSE)=0,"",VLOOKUP(VLOOKUP(B3048,属性中转表!A:G,7,FALSE),属性中转表!$K$2:$P$21,6,0))&amp;IF(VLOOKUP(B3048,属性中转表!A:G,7,FALSE)&gt;=50,VLOOKUP(A3048,英雄数据表!A:K,9,0),IF(VLOOKUP(B3048,属性中转表!A:G,7,FALSE)&gt;=25,VLOOKUP(A3048,英雄数据表!A:K,5,0),""))</f>
        <v>"atk":300,"hp":5000,"undpspro":100,"pvpdpspro":50,"pvpundpspro":50,"atkpro":60</v>
      </c>
      <c r="J3048" s="20" t="str">
        <f>IF(I3048="","",属性中转表!$I$1&amp;(IF(VLOOKUP(B3048,属性中转表!A:G,7,FALSE)=0,0,VLOOKUP(VLOOKUP(B3048,属性中转表!A:G,7,FALSE),属性中转表!$K$2:$P$21,4,0)))+IFERROR(VLOOKUP(A3048,英雄数据表!A:K,IF(武魂!B3048&gt;=50,10,IF(武魂!B3048&gt;=25,6)),0),0))</f>
        <v>,"dpspro":100</v>
      </c>
      <c r="K3048" s="32" t="str">
        <f t="shared" si="198"/>
        <v>"atk":300,"hp":5000,"undpspro":100,"pvpdpspro":50,"pvpundpspro":50,"atkpro":60,"dpspro":100</v>
      </c>
      <c r="L3048" s="20" t="str">
        <f>IF(B3048&gt;=50,VLOOKUP(A3048,英雄数据表!A:L,11,FALSE),IF(B3048&gt;=25,VLOOKUP(A3048,英雄数据表!A:L,7,0),""))</f>
        <v>"2506601004"</v>
      </c>
      <c r="M3048" s="20" t="str">
        <f>IFERROR(VLOOKUP(B3048,属性中转表!$K$2:$O$21,5,FALSE),"")</f>
        <v/>
      </c>
      <c r="N3048" s="20" t="str">
        <f>IF(B3048=25,VLOOKUP(A3048,英雄数据表!A:L,8,FALSE),IF(B3048=50,VLOOKUP(A3048,英雄数据表!A:L,12,0),""))</f>
        <v/>
      </c>
    </row>
    <row r="3049" spans="1:14" x14ac:dyDescent="0.3">
      <c r="A3049" s="20">
        <v>25066</v>
      </c>
      <c r="B3049" s="21">
        <f t="shared" si="205"/>
        <v>48</v>
      </c>
      <c r="C3049" s="21">
        <v>5</v>
      </c>
      <c r="D3049" s="21">
        <f>VLOOKUP(A3049,英雄数据表!A:D,4,0)</f>
        <v>2</v>
      </c>
      <c r="E3049" s="20" t="str">
        <f>VLOOKUP(A3049,英雄数据表!A:C,3,0)</f>
        <v>风之面纱</v>
      </c>
      <c r="F3049" s="20">
        <f t="shared" si="206"/>
        <v>25066</v>
      </c>
      <c r="G3049" s="20">
        <f t="shared" si="207"/>
        <v>25066</v>
      </c>
      <c r="H3049" s="21" t="str">
        <f>VLOOKUP(B3049,属性中转表!A:F,6,FALSE)</f>
        <v>"hp":172800,"atk":4800</v>
      </c>
      <c r="I3049" s="20" t="str">
        <f>IF(VLOOKUP(B3049,属性中转表!A:G,7,FALSE)=0,"",VLOOKUP(VLOOKUP(B3049,属性中转表!A:G,7,FALSE),属性中转表!$K$2:$P$21,6,0))&amp;IF(VLOOKUP(B3049,属性中转表!A:G,7,FALSE)&gt;=50,VLOOKUP(A3049,英雄数据表!A:K,9,0),IF(VLOOKUP(B3049,属性中转表!A:G,7,FALSE)&gt;=25,VLOOKUP(A3049,英雄数据表!A:K,5,0),""))</f>
        <v>"atk":300,"hp":5000,"undpspro":100,"pvpdpspro":50,"pvpundpspro":50,"atkpro":60</v>
      </c>
      <c r="J3049" s="20" t="str">
        <f>IF(I3049="","",属性中转表!$I$1&amp;(IF(VLOOKUP(B3049,属性中转表!A:G,7,FALSE)=0,0,VLOOKUP(VLOOKUP(B3049,属性中转表!A:G,7,FALSE),属性中转表!$K$2:$P$21,4,0)))+IFERROR(VLOOKUP(A3049,英雄数据表!A:K,IF(武魂!B3049&gt;=50,10,IF(武魂!B3049&gt;=25,6)),0),0))</f>
        <v>,"dpspro":100</v>
      </c>
      <c r="K3049" s="32" t="str">
        <f t="shared" si="198"/>
        <v>"atk":300,"hp":5000,"undpspro":100,"pvpdpspro":50,"pvpundpspro":50,"atkpro":60,"dpspro":100</v>
      </c>
      <c r="L3049" s="20" t="str">
        <f>IF(B3049&gt;=50,VLOOKUP(A3049,英雄数据表!A:L,11,FALSE),IF(B3049&gt;=25,VLOOKUP(A3049,英雄数据表!A:L,7,0),""))</f>
        <v>"2506601004"</v>
      </c>
      <c r="M3049" s="20" t="str">
        <f>IFERROR(VLOOKUP(B3049,属性中转表!$K$2:$O$21,5,FALSE),"")</f>
        <v/>
      </c>
      <c r="N3049" s="20" t="str">
        <f>IF(B3049=25,VLOOKUP(A3049,英雄数据表!A:L,8,FALSE),IF(B3049=50,VLOOKUP(A3049,英雄数据表!A:L,12,0),""))</f>
        <v/>
      </c>
    </row>
    <row r="3050" spans="1:14" x14ac:dyDescent="0.3">
      <c r="A3050" s="20">
        <v>25066</v>
      </c>
      <c r="B3050" s="21">
        <f t="shared" si="205"/>
        <v>49</v>
      </c>
      <c r="C3050" s="21">
        <v>5</v>
      </c>
      <c r="D3050" s="21">
        <f>VLOOKUP(A3050,英雄数据表!A:D,4,0)</f>
        <v>2</v>
      </c>
      <c r="E3050" s="20" t="str">
        <f>VLOOKUP(A3050,英雄数据表!A:C,3,0)</f>
        <v>风之面纱</v>
      </c>
      <c r="F3050" s="20">
        <f t="shared" si="206"/>
        <v>25066</v>
      </c>
      <c r="G3050" s="20">
        <f t="shared" si="207"/>
        <v>25066</v>
      </c>
      <c r="H3050" s="21" t="str">
        <f>VLOOKUP(B3050,属性中转表!A:F,6,FALSE)</f>
        <v>"hp":178200,"atk":4950</v>
      </c>
      <c r="I3050" s="20" t="str">
        <f>IF(VLOOKUP(B3050,属性中转表!A:G,7,FALSE)=0,"",VLOOKUP(VLOOKUP(B3050,属性中转表!A:G,7,FALSE),属性中转表!$K$2:$P$21,6,0))&amp;IF(VLOOKUP(B3050,属性中转表!A:G,7,FALSE)&gt;=50,VLOOKUP(A3050,英雄数据表!A:K,9,0),IF(VLOOKUP(B3050,属性中转表!A:G,7,FALSE)&gt;=25,VLOOKUP(A3050,英雄数据表!A:K,5,0),""))</f>
        <v>"atk":300,"hp":5000,"undpspro":100,"pvpdpspro":50,"pvpundpspro":50,"atkpro":60</v>
      </c>
      <c r="J3050" s="20" t="str">
        <f>IF(I3050="","",属性中转表!$I$1&amp;(IF(VLOOKUP(B3050,属性中转表!A:G,7,FALSE)=0,0,VLOOKUP(VLOOKUP(B3050,属性中转表!A:G,7,FALSE),属性中转表!$K$2:$P$21,4,0)))+IFERROR(VLOOKUP(A3050,英雄数据表!A:K,IF(武魂!B3050&gt;=50,10,IF(武魂!B3050&gt;=25,6)),0),0))</f>
        <v>,"dpspro":100</v>
      </c>
      <c r="K3050" s="32" t="str">
        <f t="shared" si="198"/>
        <v>"atk":300,"hp":5000,"undpspro":100,"pvpdpspro":50,"pvpundpspro":50,"atkpro":60,"dpspro":100</v>
      </c>
      <c r="L3050" s="20" t="str">
        <f>IF(B3050&gt;=50,VLOOKUP(A3050,英雄数据表!A:L,11,FALSE),IF(B3050&gt;=25,VLOOKUP(A3050,英雄数据表!A:L,7,0),""))</f>
        <v>"2506601004"</v>
      </c>
      <c r="M3050" s="20" t="str">
        <f>IFERROR(VLOOKUP(B3050,属性中转表!$K$2:$O$21,5,FALSE),"")</f>
        <v/>
      </c>
      <c r="N3050" s="20" t="str">
        <f>IF(B3050=25,VLOOKUP(A3050,英雄数据表!A:L,8,FALSE),IF(B3050=50,VLOOKUP(A3050,英雄数据表!A:L,12,0),""))</f>
        <v/>
      </c>
    </row>
    <row r="3051" spans="1:14" x14ac:dyDescent="0.3">
      <c r="A3051" s="20">
        <v>25066</v>
      </c>
      <c r="B3051" s="21">
        <f t="shared" si="205"/>
        <v>50</v>
      </c>
      <c r="C3051" s="21">
        <v>5</v>
      </c>
      <c r="D3051" s="21">
        <f>VLOOKUP(A3051,英雄数据表!A:D,4,0)</f>
        <v>2</v>
      </c>
      <c r="E3051" s="20" t="str">
        <f>VLOOKUP(A3051,英雄数据表!A:C,3,0)</f>
        <v>风之面纱</v>
      </c>
      <c r="F3051" s="20">
        <f t="shared" si="206"/>
        <v>25066</v>
      </c>
      <c r="G3051" s="20">
        <f t="shared" si="207"/>
        <v>25066</v>
      </c>
      <c r="H3051" s="21" t="str">
        <f>VLOOKUP(B3051,属性中转表!A:F,6,FALSE)</f>
        <v>"hp":183600,"atk":5100</v>
      </c>
      <c r="I3051" s="20" t="str">
        <f>IF(VLOOKUP(B3051,属性中转表!A:G,7,FALSE)=0,"",VLOOKUP(VLOOKUP(B3051,属性中转表!A:G,7,FALSE),属性中转表!$K$2:$P$21,6,0))&amp;IF(VLOOKUP(B3051,属性中转表!A:G,7,FALSE)&gt;=50,VLOOKUP(A3051,英雄数据表!A:K,9,0),IF(VLOOKUP(B3051,属性中转表!A:G,7,FALSE)&gt;=25,VLOOKUP(A3051,英雄数据表!A:K,5,0),""))</f>
        <v>"atk":300,"hp":5000,"undpspro":100,"pvpdpspro":50,"pvpundpspro":50,"atkpro":100</v>
      </c>
      <c r="J3051" s="20" t="str">
        <f>IF(I3051="","",属性中转表!$I$1&amp;(IF(VLOOKUP(B3051,属性中转表!A:G,7,FALSE)=0,0,VLOOKUP(VLOOKUP(B3051,属性中转表!A:G,7,FALSE),属性中转表!$K$2:$P$21,4,0)))+IFERROR(VLOOKUP(A3051,英雄数据表!A:K,IF(武魂!B3051&gt;=50,10,IF(武魂!B3051&gt;=25,6)),0),0))</f>
        <v>,"dpspro":100</v>
      </c>
      <c r="K3051" s="32" t="str">
        <f t="shared" si="198"/>
        <v>"atk":300,"hp":5000,"undpspro":100,"pvpdpspro":50,"pvpundpspro":50,"atkpro":100,"dpspro":100</v>
      </c>
      <c r="L3051" s="20" t="str">
        <f>IF(B3051&gt;=50,VLOOKUP(A3051,英雄数据表!A:L,11,FALSE),IF(B3051&gt;=25,VLOOKUP(A3051,英雄数据表!A:L,7,0),""))</f>
        <v>"2506602004"</v>
      </c>
      <c r="M3051" s="20" t="str">
        <f>IFERROR(VLOOKUP(B3051,属性中转表!$K$2:$O$21,5,FALSE),"")</f>
        <v/>
      </c>
      <c r="N3051" s="20" t="str">
        <f>IF(B3051=25,VLOOKUP(A3051,英雄数据表!A:L,8,FALSE),IF(B3051=50,VLOOKUP(A3051,英雄数据表!A:L,12,0),""))</f>
        <v>攻击增加10%，对冰冻目标造成的伤害增加25%</v>
      </c>
    </row>
    <row r="3052" spans="1:14" x14ac:dyDescent="0.3">
      <c r="A3052" s="20">
        <v>25066</v>
      </c>
      <c r="B3052" s="21">
        <f t="shared" si="205"/>
        <v>51</v>
      </c>
      <c r="C3052" s="21">
        <v>5</v>
      </c>
      <c r="D3052" s="21">
        <f>VLOOKUP(A3052,英雄数据表!A:D,4,0)</f>
        <v>2</v>
      </c>
      <c r="E3052" s="20" t="str">
        <f>VLOOKUP(A3052,英雄数据表!A:C,3,0)</f>
        <v>风之面纱</v>
      </c>
      <c r="F3052" s="20">
        <f t="shared" si="206"/>
        <v>25066</v>
      </c>
      <c r="G3052" s="20">
        <f t="shared" si="207"/>
        <v>25066</v>
      </c>
      <c r="H3052" s="21" t="str">
        <f>VLOOKUP(B3052,属性中转表!A:F,6,FALSE)</f>
        <v>"hp":189000,"atk":5250</v>
      </c>
      <c r="I3052" s="20" t="str">
        <f>IF(VLOOKUP(B3052,属性中转表!A:G,7,FALSE)=0,"",VLOOKUP(VLOOKUP(B3052,属性中转表!A:G,7,FALSE),属性中转表!$K$2:$P$21,6,0))&amp;IF(VLOOKUP(B3052,属性中转表!A:G,7,FALSE)&gt;=50,VLOOKUP(A3052,英雄数据表!A:K,9,0),IF(VLOOKUP(B3052,属性中转表!A:G,7,FALSE)&gt;=25,VLOOKUP(A3052,英雄数据表!A:K,5,0),""))</f>
        <v>"atk":300,"hp":5000,"undpspro":100,"pvpdpspro":50,"pvpundpspro":50,"atkpro":100</v>
      </c>
      <c r="J3052" s="20" t="str">
        <f>IF(I3052="","",属性中转表!$I$1&amp;(IF(VLOOKUP(B3052,属性中转表!A:G,7,FALSE)=0,0,VLOOKUP(VLOOKUP(B3052,属性中转表!A:G,7,FALSE),属性中转表!$K$2:$P$21,4,0)))+IFERROR(VLOOKUP(A3052,英雄数据表!A:K,IF(武魂!B3052&gt;=50,10,IF(武魂!B3052&gt;=25,6)),0),0))</f>
        <v>,"dpspro":100</v>
      </c>
      <c r="K3052" s="32" t="str">
        <f t="shared" si="198"/>
        <v>"atk":300,"hp":5000,"undpspro":100,"pvpdpspro":50,"pvpundpspro":50,"atkpro":100,"dpspro":100</v>
      </c>
      <c r="L3052" s="20" t="str">
        <f>IF(B3052&gt;=50,VLOOKUP(A3052,英雄数据表!A:L,11,FALSE),IF(B3052&gt;=25,VLOOKUP(A3052,英雄数据表!A:L,7,0),""))</f>
        <v>"2506602004"</v>
      </c>
      <c r="M3052" s="20" t="str">
        <f>IFERROR(VLOOKUP(B3052,属性中转表!$K$2:$O$21,5,FALSE),"")</f>
        <v/>
      </c>
      <c r="N3052" s="20" t="str">
        <f>IF(B3052=25,VLOOKUP(A3052,英雄数据表!A:L,8,FALSE),IF(B3052=50,VLOOKUP(A3052,英雄数据表!A:L,12,0),""))</f>
        <v/>
      </c>
    </row>
    <row r="3053" spans="1:14" x14ac:dyDescent="0.3">
      <c r="A3053" s="20">
        <v>25066</v>
      </c>
      <c r="B3053" s="21">
        <f t="shared" si="205"/>
        <v>52</v>
      </c>
      <c r="C3053" s="21">
        <v>5</v>
      </c>
      <c r="D3053" s="21">
        <f>VLOOKUP(A3053,英雄数据表!A:D,4,0)</f>
        <v>2</v>
      </c>
      <c r="E3053" s="20" t="str">
        <f>VLOOKUP(A3053,英雄数据表!A:C,3,0)</f>
        <v>风之面纱</v>
      </c>
      <c r="F3053" s="20">
        <f t="shared" si="206"/>
        <v>25066</v>
      </c>
      <c r="G3053" s="20">
        <f t="shared" si="207"/>
        <v>25066</v>
      </c>
      <c r="H3053" s="21" t="str">
        <f>VLOOKUP(B3053,属性中转表!A:F,6,FALSE)</f>
        <v>"hp":194400,"atk":5400</v>
      </c>
      <c r="I3053" s="20" t="str">
        <f>IF(VLOOKUP(B3053,属性中转表!A:G,7,FALSE)=0,"",VLOOKUP(VLOOKUP(B3053,属性中转表!A:G,7,FALSE),属性中转表!$K$2:$P$21,6,0))&amp;IF(VLOOKUP(B3053,属性中转表!A:G,7,FALSE)&gt;=50,VLOOKUP(A3053,英雄数据表!A:K,9,0),IF(VLOOKUP(B3053,属性中转表!A:G,7,FALSE)&gt;=25,VLOOKUP(A3053,英雄数据表!A:K,5,0),""))</f>
        <v>"atk":300,"hp":5000,"undpspro":100,"pvpdpspro":50,"pvpundpspro":50,"atkpro":100</v>
      </c>
      <c r="J3053" s="20" t="str">
        <f>IF(I3053="","",属性中转表!$I$1&amp;(IF(VLOOKUP(B3053,属性中转表!A:G,7,FALSE)=0,0,VLOOKUP(VLOOKUP(B3053,属性中转表!A:G,7,FALSE),属性中转表!$K$2:$P$21,4,0)))+IFERROR(VLOOKUP(A3053,英雄数据表!A:K,IF(武魂!B3053&gt;=50,10,IF(武魂!B3053&gt;=25,6)),0),0))</f>
        <v>,"dpspro":100</v>
      </c>
      <c r="K3053" s="32" t="str">
        <f t="shared" si="198"/>
        <v>"atk":300,"hp":5000,"undpspro":100,"pvpdpspro":50,"pvpundpspro":50,"atkpro":100,"dpspro":100</v>
      </c>
      <c r="L3053" s="20" t="str">
        <f>IF(B3053&gt;=50,VLOOKUP(A3053,英雄数据表!A:L,11,FALSE),IF(B3053&gt;=25,VLOOKUP(A3053,英雄数据表!A:L,7,0),""))</f>
        <v>"2506602004"</v>
      </c>
      <c r="M3053" s="20" t="str">
        <f>IFERROR(VLOOKUP(B3053,属性中转表!$K$2:$O$21,5,FALSE),"")</f>
        <v/>
      </c>
      <c r="N3053" s="20" t="str">
        <f>IF(B3053=25,VLOOKUP(A3053,英雄数据表!A:L,8,FALSE),IF(B3053=50,VLOOKUP(A3053,英雄数据表!A:L,12,0),""))</f>
        <v/>
      </c>
    </row>
    <row r="3054" spans="1:14" x14ac:dyDescent="0.3">
      <c r="A3054" s="20">
        <v>25066</v>
      </c>
      <c r="B3054" s="21">
        <f t="shared" si="205"/>
        <v>53</v>
      </c>
      <c r="C3054" s="21">
        <v>5</v>
      </c>
      <c r="D3054" s="21">
        <f>VLOOKUP(A3054,英雄数据表!A:D,4,0)</f>
        <v>2</v>
      </c>
      <c r="E3054" s="20" t="str">
        <f>VLOOKUP(A3054,英雄数据表!A:C,3,0)</f>
        <v>风之面纱</v>
      </c>
      <c r="F3054" s="20">
        <f t="shared" si="206"/>
        <v>25066</v>
      </c>
      <c r="G3054" s="20">
        <f t="shared" si="207"/>
        <v>25066</v>
      </c>
      <c r="H3054" s="21" t="str">
        <f>VLOOKUP(B3054,属性中转表!A:F,6,FALSE)</f>
        <v>"hp":199800,"atk":5550</v>
      </c>
      <c r="I3054" s="20" t="str">
        <f>IF(VLOOKUP(B3054,属性中转表!A:G,7,FALSE)=0,"",VLOOKUP(VLOOKUP(B3054,属性中转表!A:G,7,FALSE),属性中转表!$K$2:$P$21,6,0))&amp;IF(VLOOKUP(B3054,属性中转表!A:G,7,FALSE)&gt;=50,VLOOKUP(A3054,英雄数据表!A:K,9,0),IF(VLOOKUP(B3054,属性中转表!A:G,7,FALSE)&gt;=25,VLOOKUP(A3054,英雄数据表!A:K,5,0),""))</f>
        <v>"atk":300,"hp":5000,"undpspro":100,"pvpdpspro":50,"pvpundpspro":50,"atkpro":100</v>
      </c>
      <c r="J3054" s="20" t="str">
        <f>IF(I3054="","",属性中转表!$I$1&amp;(IF(VLOOKUP(B3054,属性中转表!A:G,7,FALSE)=0,0,VLOOKUP(VLOOKUP(B3054,属性中转表!A:G,7,FALSE),属性中转表!$K$2:$P$21,4,0)))+IFERROR(VLOOKUP(A3054,英雄数据表!A:K,IF(武魂!B3054&gt;=50,10,IF(武魂!B3054&gt;=25,6)),0),0))</f>
        <v>,"dpspro":100</v>
      </c>
      <c r="K3054" s="32" t="str">
        <f t="shared" si="198"/>
        <v>"atk":300,"hp":5000,"undpspro":100,"pvpdpspro":50,"pvpundpspro":50,"atkpro":100,"dpspro":100</v>
      </c>
      <c r="L3054" s="20" t="str">
        <f>IF(B3054&gt;=50,VLOOKUP(A3054,英雄数据表!A:L,11,FALSE),IF(B3054&gt;=25,VLOOKUP(A3054,英雄数据表!A:L,7,0),""))</f>
        <v>"2506602004"</v>
      </c>
      <c r="M3054" s="20" t="str">
        <f>IFERROR(VLOOKUP(B3054,属性中转表!$K$2:$O$21,5,FALSE),"")</f>
        <v/>
      </c>
      <c r="N3054" s="20" t="str">
        <f>IF(B3054=25,VLOOKUP(A3054,英雄数据表!A:L,8,FALSE),IF(B3054=50,VLOOKUP(A3054,英雄数据表!A:L,12,0),""))</f>
        <v/>
      </c>
    </row>
    <row r="3055" spans="1:14" x14ac:dyDescent="0.3">
      <c r="A3055" s="20">
        <v>25066</v>
      </c>
      <c r="B3055" s="21">
        <f t="shared" si="205"/>
        <v>54</v>
      </c>
      <c r="C3055" s="21">
        <v>5</v>
      </c>
      <c r="D3055" s="21">
        <f>VLOOKUP(A3055,英雄数据表!A:D,4,0)</f>
        <v>2</v>
      </c>
      <c r="E3055" s="20" t="str">
        <f>VLOOKUP(A3055,英雄数据表!A:C,3,0)</f>
        <v>风之面纱</v>
      </c>
      <c r="F3055" s="20">
        <f t="shared" si="206"/>
        <v>25066</v>
      </c>
      <c r="G3055" s="20">
        <f t="shared" si="207"/>
        <v>25066</v>
      </c>
      <c r="H3055" s="21" t="str">
        <f>VLOOKUP(B3055,属性中转表!A:F,6,FALSE)</f>
        <v>"hp":205200,"atk":5700</v>
      </c>
      <c r="I3055" s="20" t="str">
        <f>IF(VLOOKUP(B3055,属性中转表!A:G,7,FALSE)=0,"",VLOOKUP(VLOOKUP(B3055,属性中转表!A:G,7,FALSE),属性中转表!$K$2:$P$21,6,0))&amp;IF(VLOOKUP(B3055,属性中转表!A:G,7,FALSE)&gt;=50,VLOOKUP(A3055,英雄数据表!A:K,9,0),IF(VLOOKUP(B3055,属性中转表!A:G,7,FALSE)&gt;=25,VLOOKUP(A3055,英雄数据表!A:K,5,0),""))</f>
        <v>"atk":300,"hp":5000,"undpspro":100,"pvpdpspro":50,"pvpundpspro":50,"atkpro":100</v>
      </c>
      <c r="J3055" s="20" t="str">
        <f>IF(I3055="","",属性中转表!$I$1&amp;(IF(VLOOKUP(B3055,属性中转表!A:G,7,FALSE)=0,0,VLOOKUP(VLOOKUP(B3055,属性中转表!A:G,7,FALSE),属性中转表!$K$2:$P$21,4,0)))+IFERROR(VLOOKUP(A3055,英雄数据表!A:K,IF(武魂!B3055&gt;=50,10,IF(武魂!B3055&gt;=25,6)),0),0))</f>
        <v>,"dpspro":100</v>
      </c>
      <c r="K3055" s="32" t="str">
        <f t="shared" si="198"/>
        <v>"atk":300,"hp":5000,"undpspro":100,"pvpdpspro":50,"pvpundpspro":50,"atkpro":100,"dpspro":100</v>
      </c>
      <c r="L3055" s="20" t="str">
        <f>IF(B3055&gt;=50,VLOOKUP(A3055,英雄数据表!A:L,11,FALSE),IF(B3055&gt;=25,VLOOKUP(A3055,英雄数据表!A:L,7,0),""))</f>
        <v>"2506602004"</v>
      </c>
      <c r="M3055" s="20" t="str">
        <f>IFERROR(VLOOKUP(B3055,属性中转表!$K$2:$O$21,5,FALSE),"")</f>
        <v/>
      </c>
      <c r="N3055" s="20" t="str">
        <f>IF(B3055=25,VLOOKUP(A3055,英雄数据表!A:L,8,FALSE),IF(B3055=50,VLOOKUP(A3055,英雄数据表!A:L,12,0),""))</f>
        <v/>
      </c>
    </row>
    <row r="3056" spans="1:14" x14ac:dyDescent="0.3">
      <c r="A3056" s="20">
        <v>25066</v>
      </c>
      <c r="B3056" s="21">
        <f t="shared" si="205"/>
        <v>55</v>
      </c>
      <c r="C3056" s="21">
        <v>5</v>
      </c>
      <c r="D3056" s="21">
        <f>VLOOKUP(A3056,英雄数据表!A:D,4,0)</f>
        <v>2</v>
      </c>
      <c r="E3056" s="20" t="str">
        <f>VLOOKUP(A3056,英雄数据表!A:C,3,0)</f>
        <v>风之面纱</v>
      </c>
      <c r="F3056" s="20">
        <f t="shared" si="206"/>
        <v>25066</v>
      </c>
      <c r="G3056" s="20">
        <f t="shared" si="207"/>
        <v>25066</v>
      </c>
      <c r="H3056" s="21" t="str">
        <f>VLOOKUP(B3056,属性中转表!A:F,6,FALSE)</f>
        <v>"hp":210600,"atk":5850</v>
      </c>
      <c r="I3056" s="20" t="str">
        <f>IF(VLOOKUP(B3056,属性中转表!A:G,7,FALSE)=0,"",VLOOKUP(VLOOKUP(B3056,属性中转表!A:G,7,FALSE),属性中转表!$K$2:$P$21,6,0))&amp;IF(VLOOKUP(B3056,属性中转表!A:G,7,FALSE)&gt;=50,VLOOKUP(A3056,英雄数据表!A:K,9,0),IF(VLOOKUP(B3056,属性中转表!A:G,7,FALSE)&gt;=25,VLOOKUP(A3056,英雄数据表!A:K,5,0),""))</f>
        <v>"atk":300,"hp":5000,"undpspro":150,"pvpdpspro":50,"pvpundpspro":50,"atkpro":100</v>
      </c>
      <c r="J3056" s="20" t="str">
        <f>IF(I3056="","",属性中转表!$I$1&amp;(IF(VLOOKUP(B3056,属性中转表!A:G,7,FALSE)=0,0,VLOOKUP(VLOOKUP(B3056,属性中转表!A:G,7,FALSE),属性中转表!$K$2:$P$21,4,0)))+IFERROR(VLOOKUP(A3056,英雄数据表!A:K,IF(武魂!B3056&gt;=50,10,IF(武魂!B3056&gt;=25,6)),0),0))</f>
        <v>,"dpspro":100</v>
      </c>
      <c r="K3056" s="32" t="str">
        <f t="shared" si="198"/>
        <v>"atk":300,"hp":5000,"undpspro":150,"pvpdpspro":50,"pvpundpspro":50,"atkpro":100,"dpspro":100</v>
      </c>
      <c r="L3056" s="20" t="str">
        <f>IF(B3056&gt;=50,VLOOKUP(A3056,英雄数据表!A:L,11,FALSE),IF(B3056&gt;=25,VLOOKUP(A3056,英雄数据表!A:L,7,0),""))</f>
        <v>"2506602004"</v>
      </c>
      <c r="M3056" s="20" t="str">
        <f>IFERROR(VLOOKUP(B3056,属性中转表!$K$2:$O$21,5,FALSE),"")</f>
        <v>"undpspro":50</v>
      </c>
      <c r="N3056" s="20" t="str">
        <f>IF(B3056=25,VLOOKUP(A3056,英雄数据表!A:L,8,FALSE),IF(B3056=50,VLOOKUP(A3056,英雄数据表!A:L,12,0),""))</f>
        <v/>
      </c>
    </row>
    <row r="3057" spans="1:14" x14ac:dyDescent="0.3">
      <c r="A3057" s="20">
        <v>25066</v>
      </c>
      <c r="B3057" s="21">
        <f t="shared" si="205"/>
        <v>56</v>
      </c>
      <c r="C3057" s="21">
        <v>5</v>
      </c>
      <c r="D3057" s="21">
        <f>VLOOKUP(A3057,英雄数据表!A:D,4,0)</f>
        <v>2</v>
      </c>
      <c r="E3057" s="20" t="str">
        <f>VLOOKUP(A3057,英雄数据表!A:C,3,0)</f>
        <v>风之面纱</v>
      </c>
      <c r="F3057" s="20">
        <f t="shared" si="206"/>
        <v>25066</v>
      </c>
      <c r="G3057" s="20">
        <f t="shared" si="207"/>
        <v>25066</v>
      </c>
      <c r="H3057" s="21" t="str">
        <f>VLOOKUP(B3057,属性中转表!A:F,6,FALSE)</f>
        <v>"hp":216000,"atk":6000</v>
      </c>
      <c r="I3057" s="20" t="str">
        <f>IF(VLOOKUP(B3057,属性中转表!A:G,7,FALSE)=0,"",VLOOKUP(VLOOKUP(B3057,属性中转表!A:G,7,FALSE),属性中转表!$K$2:$P$21,6,0))&amp;IF(VLOOKUP(B3057,属性中转表!A:G,7,FALSE)&gt;=50,VLOOKUP(A3057,英雄数据表!A:K,9,0),IF(VLOOKUP(B3057,属性中转表!A:G,7,FALSE)&gt;=25,VLOOKUP(A3057,英雄数据表!A:K,5,0),""))</f>
        <v>"atk":300,"hp":5000,"undpspro":150,"pvpdpspro":50,"pvpundpspro":50,"atkpro":100</v>
      </c>
      <c r="J3057" s="20" t="str">
        <f>IF(I3057="","",属性中转表!$I$1&amp;(IF(VLOOKUP(B3057,属性中转表!A:G,7,FALSE)=0,0,VLOOKUP(VLOOKUP(B3057,属性中转表!A:G,7,FALSE),属性中转表!$K$2:$P$21,4,0)))+IFERROR(VLOOKUP(A3057,英雄数据表!A:K,IF(武魂!B3057&gt;=50,10,IF(武魂!B3057&gt;=25,6)),0),0))</f>
        <v>,"dpspro":100</v>
      </c>
      <c r="K3057" s="32" t="str">
        <f t="shared" si="198"/>
        <v>"atk":300,"hp":5000,"undpspro":150,"pvpdpspro":50,"pvpundpspro":50,"atkpro":100,"dpspro":100</v>
      </c>
      <c r="L3057" s="20" t="str">
        <f>IF(B3057&gt;=50,VLOOKUP(A3057,英雄数据表!A:L,11,FALSE),IF(B3057&gt;=25,VLOOKUP(A3057,英雄数据表!A:L,7,0),""))</f>
        <v>"2506602004"</v>
      </c>
      <c r="M3057" s="20" t="str">
        <f>IFERROR(VLOOKUP(B3057,属性中转表!$K$2:$O$21,5,FALSE),"")</f>
        <v/>
      </c>
      <c r="N3057" s="20" t="str">
        <f>IF(B3057=25,VLOOKUP(A3057,英雄数据表!A:L,8,FALSE),IF(B3057=50,VLOOKUP(A3057,英雄数据表!A:L,12,0),""))</f>
        <v/>
      </c>
    </row>
    <row r="3058" spans="1:14" x14ac:dyDescent="0.3">
      <c r="A3058" s="20">
        <v>25066</v>
      </c>
      <c r="B3058" s="21">
        <f t="shared" si="205"/>
        <v>57</v>
      </c>
      <c r="C3058" s="21">
        <v>5</v>
      </c>
      <c r="D3058" s="21">
        <f>VLOOKUP(A3058,英雄数据表!A:D,4,0)</f>
        <v>2</v>
      </c>
      <c r="E3058" s="20" t="str">
        <f>VLOOKUP(A3058,英雄数据表!A:C,3,0)</f>
        <v>风之面纱</v>
      </c>
      <c r="F3058" s="20">
        <f t="shared" si="206"/>
        <v>25066</v>
      </c>
      <c r="G3058" s="20">
        <f t="shared" si="207"/>
        <v>25066</v>
      </c>
      <c r="H3058" s="21" t="str">
        <f>VLOOKUP(B3058,属性中转表!A:F,6,FALSE)</f>
        <v>"hp":221400,"atk":6150</v>
      </c>
      <c r="I3058" s="20" t="str">
        <f>IF(VLOOKUP(B3058,属性中转表!A:G,7,FALSE)=0,"",VLOOKUP(VLOOKUP(B3058,属性中转表!A:G,7,FALSE),属性中转表!$K$2:$P$21,6,0))&amp;IF(VLOOKUP(B3058,属性中转表!A:G,7,FALSE)&gt;=50,VLOOKUP(A3058,英雄数据表!A:K,9,0),IF(VLOOKUP(B3058,属性中转表!A:G,7,FALSE)&gt;=25,VLOOKUP(A3058,英雄数据表!A:K,5,0),""))</f>
        <v>"atk":300,"hp":5000,"undpspro":150,"pvpdpspro":50,"pvpundpspro":50,"atkpro":100</v>
      </c>
      <c r="J3058" s="20" t="str">
        <f>IF(I3058="","",属性中转表!$I$1&amp;(IF(VLOOKUP(B3058,属性中转表!A:G,7,FALSE)=0,0,VLOOKUP(VLOOKUP(B3058,属性中转表!A:G,7,FALSE),属性中转表!$K$2:$P$21,4,0)))+IFERROR(VLOOKUP(A3058,英雄数据表!A:K,IF(武魂!B3058&gt;=50,10,IF(武魂!B3058&gt;=25,6)),0),0))</f>
        <v>,"dpspro":100</v>
      </c>
      <c r="K3058" s="32" t="str">
        <f t="shared" si="198"/>
        <v>"atk":300,"hp":5000,"undpspro":150,"pvpdpspro":50,"pvpundpspro":50,"atkpro":100,"dpspro":100</v>
      </c>
      <c r="L3058" s="20" t="str">
        <f>IF(B3058&gt;=50,VLOOKUP(A3058,英雄数据表!A:L,11,FALSE),IF(B3058&gt;=25,VLOOKUP(A3058,英雄数据表!A:L,7,0),""))</f>
        <v>"2506602004"</v>
      </c>
      <c r="M3058" s="20" t="str">
        <f>IFERROR(VLOOKUP(B3058,属性中转表!$K$2:$O$21,5,FALSE),"")</f>
        <v/>
      </c>
      <c r="N3058" s="20" t="str">
        <f>IF(B3058=25,VLOOKUP(A3058,英雄数据表!A:L,8,FALSE),IF(B3058=50,VLOOKUP(A3058,英雄数据表!A:L,12,0),""))</f>
        <v/>
      </c>
    </row>
    <row r="3059" spans="1:14" x14ac:dyDescent="0.3">
      <c r="A3059" s="20">
        <v>25066</v>
      </c>
      <c r="B3059" s="21">
        <f t="shared" si="205"/>
        <v>58</v>
      </c>
      <c r="C3059" s="21">
        <v>5</v>
      </c>
      <c r="D3059" s="21">
        <f>VLOOKUP(A3059,英雄数据表!A:D,4,0)</f>
        <v>2</v>
      </c>
      <c r="E3059" s="20" t="str">
        <f>VLOOKUP(A3059,英雄数据表!A:C,3,0)</f>
        <v>风之面纱</v>
      </c>
      <c r="F3059" s="20">
        <f t="shared" si="206"/>
        <v>25066</v>
      </c>
      <c r="G3059" s="20">
        <f t="shared" si="207"/>
        <v>25066</v>
      </c>
      <c r="H3059" s="21" t="str">
        <f>VLOOKUP(B3059,属性中转表!A:F,6,FALSE)</f>
        <v>"hp":226800,"atk":6300</v>
      </c>
      <c r="I3059" s="20" t="str">
        <f>IF(VLOOKUP(B3059,属性中转表!A:G,7,FALSE)=0,"",VLOOKUP(VLOOKUP(B3059,属性中转表!A:G,7,FALSE),属性中转表!$K$2:$P$21,6,0))&amp;IF(VLOOKUP(B3059,属性中转表!A:G,7,FALSE)&gt;=50,VLOOKUP(A3059,英雄数据表!A:K,9,0),IF(VLOOKUP(B3059,属性中转表!A:G,7,FALSE)&gt;=25,VLOOKUP(A3059,英雄数据表!A:K,5,0),""))</f>
        <v>"atk":300,"hp":5000,"undpspro":150,"pvpdpspro":50,"pvpundpspro":50,"atkpro":100</v>
      </c>
      <c r="J3059" s="20" t="str">
        <f>IF(I3059="","",属性中转表!$I$1&amp;(IF(VLOOKUP(B3059,属性中转表!A:G,7,FALSE)=0,0,VLOOKUP(VLOOKUP(B3059,属性中转表!A:G,7,FALSE),属性中转表!$K$2:$P$21,4,0)))+IFERROR(VLOOKUP(A3059,英雄数据表!A:K,IF(武魂!B3059&gt;=50,10,IF(武魂!B3059&gt;=25,6)),0),0))</f>
        <v>,"dpspro":100</v>
      </c>
      <c r="K3059" s="32" t="str">
        <f t="shared" si="198"/>
        <v>"atk":300,"hp":5000,"undpspro":150,"pvpdpspro":50,"pvpundpspro":50,"atkpro":100,"dpspro":100</v>
      </c>
      <c r="L3059" s="20" t="str">
        <f>IF(B3059&gt;=50,VLOOKUP(A3059,英雄数据表!A:L,11,FALSE),IF(B3059&gt;=25,VLOOKUP(A3059,英雄数据表!A:L,7,0),""))</f>
        <v>"2506602004"</v>
      </c>
      <c r="M3059" s="20" t="str">
        <f>IFERROR(VLOOKUP(B3059,属性中转表!$K$2:$O$21,5,FALSE),"")</f>
        <v/>
      </c>
      <c r="N3059" s="20" t="str">
        <f>IF(B3059=25,VLOOKUP(A3059,英雄数据表!A:L,8,FALSE),IF(B3059=50,VLOOKUP(A3059,英雄数据表!A:L,12,0),""))</f>
        <v/>
      </c>
    </row>
    <row r="3060" spans="1:14" x14ac:dyDescent="0.3">
      <c r="A3060" s="20">
        <v>25066</v>
      </c>
      <c r="B3060" s="21">
        <f t="shared" si="205"/>
        <v>59</v>
      </c>
      <c r="C3060" s="21">
        <v>5</v>
      </c>
      <c r="D3060" s="21">
        <f>VLOOKUP(A3060,英雄数据表!A:D,4,0)</f>
        <v>2</v>
      </c>
      <c r="E3060" s="20" t="str">
        <f>VLOOKUP(A3060,英雄数据表!A:C,3,0)</f>
        <v>风之面纱</v>
      </c>
      <c r="F3060" s="20">
        <f t="shared" si="206"/>
        <v>25066</v>
      </c>
      <c r="G3060" s="20">
        <f t="shared" si="207"/>
        <v>25066</v>
      </c>
      <c r="H3060" s="21" t="str">
        <f>VLOOKUP(B3060,属性中转表!A:F,6,FALSE)</f>
        <v>"hp":232200,"atk":6450</v>
      </c>
      <c r="I3060" s="20" t="str">
        <f>IF(VLOOKUP(B3060,属性中转表!A:G,7,FALSE)=0,"",VLOOKUP(VLOOKUP(B3060,属性中转表!A:G,7,FALSE),属性中转表!$K$2:$P$21,6,0))&amp;IF(VLOOKUP(B3060,属性中转表!A:G,7,FALSE)&gt;=50,VLOOKUP(A3060,英雄数据表!A:K,9,0),IF(VLOOKUP(B3060,属性中转表!A:G,7,FALSE)&gt;=25,VLOOKUP(A3060,英雄数据表!A:K,5,0),""))</f>
        <v>"atk":300,"hp":5000,"undpspro":150,"pvpdpspro":50,"pvpundpspro":50,"atkpro":100</v>
      </c>
      <c r="J3060" s="20" t="str">
        <f>IF(I3060="","",属性中转表!$I$1&amp;(IF(VLOOKUP(B3060,属性中转表!A:G,7,FALSE)=0,0,VLOOKUP(VLOOKUP(B3060,属性中转表!A:G,7,FALSE),属性中转表!$K$2:$P$21,4,0)))+IFERROR(VLOOKUP(A3060,英雄数据表!A:K,IF(武魂!B3060&gt;=50,10,IF(武魂!B3060&gt;=25,6)),0),0))</f>
        <v>,"dpspro":100</v>
      </c>
      <c r="K3060" s="32" t="str">
        <f t="shared" si="198"/>
        <v>"atk":300,"hp":5000,"undpspro":150,"pvpdpspro":50,"pvpundpspro":50,"atkpro":100,"dpspro":100</v>
      </c>
      <c r="L3060" s="20" t="str">
        <f>IF(B3060&gt;=50,VLOOKUP(A3060,英雄数据表!A:L,11,FALSE),IF(B3060&gt;=25,VLOOKUP(A3060,英雄数据表!A:L,7,0),""))</f>
        <v>"2506602004"</v>
      </c>
      <c r="M3060" s="20" t="str">
        <f>IFERROR(VLOOKUP(B3060,属性中转表!$K$2:$O$21,5,FALSE),"")</f>
        <v/>
      </c>
      <c r="N3060" s="20" t="str">
        <f>IF(B3060=25,VLOOKUP(A3060,英雄数据表!A:L,8,FALSE),IF(B3060=50,VLOOKUP(A3060,英雄数据表!A:L,12,0),""))</f>
        <v/>
      </c>
    </row>
    <row r="3061" spans="1:14" x14ac:dyDescent="0.3">
      <c r="A3061" s="20">
        <v>25066</v>
      </c>
      <c r="B3061" s="21">
        <f t="shared" si="205"/>
        <v>60</v>
      </c>
      <c r="C3061" s="21">
        <v>5</v>
      </c>
      <c r="D3061" s="21">
        <f>VLOOKUP(A3061,英雄数据表!A:D,4,0)</f>
        <v>2</v>
      </c>
      <c r="E3061" s="20" t="str">
        <f>VLOOKUP(A3061,英雄数据表!A:C,3,0)</f>
        <v>风之面纱</v>
      </c>
      <c r="F3061" s="20">
        <f t="shared" si="206"/>
        <v>25066</v>
      </c>
      <c r="G3061" s="20">
        <f t="shared" si="207"/>
        <v>25066</v>
      </c>
      <c r="H3061" s="21" t="str">
        <f>VLOOKUP(B3061,属性中转表!A:F,6,FALSE)</f>
        <v>"hp":237600,"atk":6600</v>
      </c>
      <c r="I3061" s="20" t="str">
        <f>IF(VLOOKUP(B3061,属性中转表!A:G,7,FALSE)=0,"",VLOOKUP(VLOOKUP(B3061,属性中转表!A:G,7,FALSE),属性中转表!$K$2:$P$21,6,0))&amp;IF(VLOOKUP(B3061,属性中转表!A:G,7,FALSE)&gt;=50,VLOOKUP(A3061,英雄数据表!A:K,9,0),IF(VLOOKUP(B3061,属性中转表!A:G,7,FALSE)&gt;=25,VLOOKUP(A3061,英雄数据表!A:K,5,0),""))</f>
        <v>"atk":300,"hp":5000,"undpspro":150,"pvpdpspro":50,"pvpundpspro":50,"atkpro":100</v>
      </c>
      <c r="J3061" s="20" t="str">
        <f>IF(I3061="","",属性中转表!$I$1&amp;(IF(VLOOKUP(B3061,属性中转表!A:G,7,FALSE)=0,0,VLOOKUP(VLOOKUP(B3061,属性中转表!A:G,7,FALSE),属性中转表!$K$2:$P$21,4,0)))+IFERROR(VLOOKUP(A3061,英雄数据表!A:K,IF(武魂!B3061&gt;=50,10,IF(武魂!B3061&gt;=25,6)),0),0))</f>
        <v>,"dpspro":150</v>
      </c>
      <c r="K3061" s="32" t="str">
        <f t="shared" si="198"/>
        <v>"atk":300,"hp":5000,"undpspro":150,"pvpdpspro":50,"pvpundpspro":50,"atkpro":100,"dpspro":150</v>
      </c>
      <c r="L3061" s="20" t="str">
        <f>IF(B3061&gt;=50,VLOOKUP(A3061,英雄数据表!A:L,11,FALSE),IF(B3061&gt;=25,VLOOKUP(A3061,英雄数据表!A:L,7,0),""))</f>
        <v>"2506602004"</v>
      </c>
      <c r="M3061" s="20" t="str">
        <f>IFERROR(VLOOKUP(B3061,属性中转表!$K$2:$O$21,5,FALSE),"")</f>
        <v>"dpspro":50</v>
      </c>
      <c r="N3061" s="20" t="str">
        <f>IF(B3061=25,VLOOKUP(A3061,英雄数据表!A:L,8,FALSE),IF(B3061=50,VLOOKUP(A3061,英雄数据表!A:L,12,0),""))</f>
        <v/>
      </c>
    </row>
    <row r="3062" spans="1:14" x14ac:dyDescent="0.3">
      <c r="A3062" s="20">
        <v>25066</v>
      </c>
      <c r="B3062" s="21">
        <f t="shared" si="205"/>
        <v>61</v>
      </c>
      <c r="C3062" s="21">
        <v>5</v>
      </c>
      <c r="D3062" s="21">
        <f>VLOOKUP(A3062,英雄数据表!A:D,4,0)</f>
        <v>2</v>
      </c>
      <c r="E3062" s="20" t="str">
        <f>VLOOKUP(A3062,英雄数据表!A:C,3,0)</f>
        <v>风之面纱</v>
      </c>
      <c r="F3062" s="20">
        <f t="shared" si="206"/>
        <v>25066</v>
      </c>
      <c r="G3062" s="20">
        <f t="shared" si="207"/>
        <v>25066</v>
      </c>
      <c r="H3062" s="21" t="str">
        <f>VLOOKUP(B3062,属性中转表!A:F,6,FALSE)</f>
        <v>"hp":243000,"atk":6750</v>
      </c>
      <c r="I3062" s="20" t="str">
        <f>IF(VLOOKUP(B3062,属性中转表!A:G,7,FALSE)=0,"",VLOOKUP(VLOOKUP(B3062,属性中转表!A:G,7,FALSE),属性中转表!$K$2:$P$21,6,0))&amp;IF(VLOOKUP(B3062,属性中转表!A:G,7,FALSE)&gt;=50,VLOOKUP(A3062,英雄数据表!A:K,9,0),IF(VLOOKUP(B3062,属性中转表!A:G,7,FALSE)&gt;=25,VLOOKUP(A3062,英雄数据表!A:K,5,0),""))</f>
        <v>"atk":300,"hp":5000,"undpspro":150,"pvpdpspro":50,"pvpundpspro":50,"atkpro":100</v>
      </c>
      <c r="J3062" s="20" t="str">
        <f>IF(I3062="","",属性中转表!$I$1&amp;(IF(VLOOKUP(B3062,属性中转表!A:G,7,FALSE)=0,0,VLOOKUP(VLOOKUP(B3062,属性中转表!A:G,7,FALSE),属性中转表!$K$2:$P$21,4,0)))+IFERROR(VLOOKUP(A3062,英雄数据表!A:K,IF(武魂!B3062&gt;=50,10,IF(武魂!B3062&gt;=25,6)),0),0))</f>
        <v>,"dpspro":150</v>
      </c>
      <c r="K3062" s="32" t="str">
        <f t="shared" si="198"/>
        <v>"atk":300,"hp":5000,"undpspro":150,"pvpdpspro":50,"pvpundpspro":50,"atkpro":100,"dpspro":150</v>
      </c>
      <c r="L3062" s="20" t="str">
        <f>IF(B3062&gt;=50,VLOOKUP(A3062,英雄数据表!A:L,11,FALSE),IF(B3062&gt;=25,VLOOKUP(A3062,英雄数据表!A:L,7,0),""))</f>
        <v>"2506602004"</v>
      </c>
      <c r="M3062" s="20" t="str">
        <f>IFERROR(VLOOKUP(B3062,属性中转表!$K$2:$O$21,5,FALSE),"")</f>
        <v/>
      </c>
      <c r="N3062" s="20" t="str">
        <f>IF(B3062=25,VLOOKUP(A3062,英雄数据表!A:L,8,FALSE),IF(B3062=50,VLOOKUP(A3062,英雄数据表!A:L,12,0),""))</f>
        <v/>
      </c>
    </row>
    <row r="3063" spans="1:14" x14ac:dyDescent="0.3">
      <c r="A3063" s="20">
        <v>25066</v>
      </c>
      <c r="B3063" s="21">
        <f t="shared" si="205"/>
        <v>62</v>
      </c>
      <c r="C3063" s="21">
        <v>5</v>
      </c>
      <c r="D3063" s="21">
        <f>VLOOKUP(A3063,英雄数据表!A:D,4,0)</f>
        <v>2</v>
      </c>
      <c r="E3063" s="20" t="str">
        <f>VLOOKUP(A3063,英雄数据表!A:C,3,0)</f>
        <v>风之面纱</v>
      </c>
      <c r="F3063" s="20">
        <f t="shared" si="206"/>
        <v>25066</v>
      </c>
      <c r="G3063" s="20">
        <f t="shared" si="207"/>
        <v>25066</v>
      </c>
      <c r="H3063" s="21" t="str">
        <f>VLOOKUP(B3063,属性中转表!A:F,6,FALSE)</f>
        <v>"hp":248400,"atk":6900</v>
      </c>
      <c r="I3063" s="20" t="str">
        <f>IF(VLOOKUP(B3063,属性中转表!A:G,7,FALSE)=0,"",VLOOKUP(VLOOKUP(B3063,属性中转表!A:G,7,FALSE),属性中转表!$K$2:$P$21,6,0))&amp;IF(VLOOKUP(B3063,属性中转表!A:G,7,FALSE)&gt;=50,VLOOKUP(A3063,英雄数据表!A:K,9,0),IF(VLOOKUP(B3063,属性中转表!A:G,7,FALSE)&gt;=25,VLOOKUP(A3063,英雄数据表!A:K,5,0),""))</f>
        <v>"atk":300,"hp":5000,"undpspro":150,"pvpdpspro":50,"pvpundpspro":50,"atkpro":100</v>
      </c>
      <c r="J3063" s="20" t="str">
        <f>IF(I3063="","",属性中转表!$I$1&amp;(IF(VLOOKUP(B3063,属性中转表!A:G,7,FALSE)=0,0,VLOOKUP(VLOOKUP(B3063,属性中转表!A:G,7,FALSE),属性中转表!$K$2:$P$21,4,0)))+IFERROR(VLOOKUP(A3063,英雄数据表!A:K,IF(武魂!B3063&gt;=50,10,IF(武魂!B3063&gt;=25,6)),0),0))</f>
        <v>,"dpspro":150</v>
      </c>
      <c r="K3063" s="32" t="str">
        <f t="shared" ref="K3063:K3126" si="208">I3063&amp;J3063</f>
        <v>"atk":300,"hp":5000,"undpspro":150,"pvpdpspro":50,"pvpundpspro":50,"atkpro":100,"dpspro":150</v>
      </c>
      <c r="L3063" s="20" t="str">
        <f>IF(B3063&gt;=50,VLOOKUP(A3063,英雄数据表!A:L,11,FALSE),IF(B3063&gt;=25,VLOOKUP(A3063,英雄数据表!A:L,7,0),""))</f>
        <v>"2506602004"</v>
      </c>
      <c r="M3063" s="20" t="str">
        <f>IFERROR(VLOOKUP(B3063,属性中转表!$K$2:$O$21,5,FALSE),"")</f>
        <v/>
      </c>
      <c r="N3063" s="20" t="str">
        <f>IF(B3063=25,VLOOKUP(A3063,英雄数据表!A:L,8,FALSE),IF(B3063=50,VLOOKUP(A3063,英雄数据表!A:L,12,0),""))</f>
        <v/>
      </c>
    </row>
    <row r="3064" spans="1:14" x14ac:dyDescent="0.3">
      <c r="A3064" s="20">
        <v>25066</v>
      </c>
      <c r="B3064" s="21">
        <f t="shared" si="205"/>
        <v>63</v>
      </c>
      <c r="C3064" s="21">
        <v>5</v>
      </c>
      <c r="D3064" s="21">
        <f>VLOOKUP(A3064,英雄数据表!A:D,4,0)</f>
        <v>2</v>
      </c>
      <c r="E3064" s="20" t="str">
        <f>VLOOKUP(A3064,英雄数据表!A:C,3,0)</f>
        <v>风之面纱</v>
      </c>
      <c r="F3064" s="20">
        <f t="shared" si="206"/>
        <v>25066</v>
      </c>
      <c r="G3064" s="20">
        <f t="shared" si="207"/>
        <v>25066</v>
      </c>
      <c r="H3064" s="21" t="str">
        <f>VLOOKUP(B3064,属性中转表!A:F,6,FALSE)</f>
        <v>"hp":253800,"atk":7050</v>
      </c>
      <c r="I3064" s="20" t="str">
        <f>IF(VLOOKUP(B3064,属性中转表!A:G,7,FALSE)=0,"",VLOOKUP(VLOOKUP(B3064,属性中转表!A:G,7,FALSE),属性中转表!$K$2:$P$21,6,0))&amp;IF(VLOOKUP(B3064,属性中转表!A:G,7,FALSE)&gt;=50,VLOOKUP(A3064,英雄数据表!A:K,9,0),IF(VLOOKUP(B3064,属性中转表!A:G,7,FALSE)&gt;=25,VLOOKUP(A3064,英雄数据表!A:K,5,0),""))</f>
        <v>"atk":300,"hp":5000,"undpspro":150,"pvpdpspro":50,"pvpundpspro":50,"atkpro":100</v>
      </c>
      <c r="J3064" s="20" t="str">
        <f>IF(I3064="","",属性中转表!$I$1&amp;(IF(VLOOKUP(B3064,属性中转表!A:G,7,FALSE)=0,0,VLOOKUP(VLOOKUP(B3064,属性中转表!A:G,7,FALSE),属性中转表!$K$2:$P$21,4,0)))+IFERROR(VLOOKUP(A3064,英雄数据表!A:K,IF(武魂!B3064&gt;=50,10,IF(武魂!B3064&gt;=25,6)),0),0))</f>
        <v>,"dpspro":150</v>
      </c>
      <c r="K3064" s="32" t="str">
        <f t="shared" si="208"/>
        <v>"atk":300,"hp":5000,"undpspro":150,"pvpdpspro":50,"pvpundpspro":50,"atkpro":100,"dpspro":150</v>
      </c>
      <c r="L3064" s="20" t="str">
        <f>IF(B3064&gt;=50,VLOOKUP(A3064,英雄数据表!A:L,11,FALSE),IF(B3064&gt;=25,VLOOKUP(A3064,英雄数据表!A:L,7,0),""))</f>
        <v>"2506602004"</v>
      </c>
      <c r="M3064" s="20" t="str">
        <f>IFERROR(VLOOKUP(B3064,属性中转表!$K$2:$O$21,5,FALSE),"")</f>
        <v/>
      </c>
      <c r="N3064" s="20" t="str">
        <f>IF(B3064=25,VLOOKUP(A3064,英雄数据表!A:L,8,FALSE),IF(B3064=50,VLOOKUP(A3064,英雄数据表!A:L,12,0),""))</f>
        <v/>
      </c>
    </row>
    <row r="3065" spans="1:14" x14ac:dyDescent="0.3">
      <c r="A3065" s="20">
        <v>25066</v>
      </c>
      <c r="B3065" s="21">
        <f t="shared" si="205"/>
        <v>64</v>
      </c>
      <c r="C3065" s="21">
        <v>5</v>
      </c>
      <c r="D3065" s="21">
        <f>VLOOKUP(A3065,英雄数据表!A:D,4,0)</f>
        <v>2</v>
      </c>
      <c r="E3065" s="20" t="str">
        <f>VLOOKUP(A3065,英雄数据表!A:C,3,0)</f>
        <v>风之面纱</v>
      </c>
      <c r="F3065" s="20">
        <f t="shared" si="206"/>
        <v>25066</v>
      </c>
      <c r="G3065" s="20">
        <f t="shared" si="207"/>
        <v>25066</v>
      </c>
      <c r="H3065" s="21" t="str">
        <f>VLOOKUP(B3065,属性中转表!A:F,6,FALSE)</f>
        <v>"hp":259200,"atk":7200</v>
      </c>
      <c r="I3065" s="20" t="str">
        <f>IF(VLOOKUP(B3065,属性中转表!A:G,7,FALSE)=0,"",VLOOKUP(VLOOKUP(B3065,属性中转表!A:G,7,FALSE),属性中转表!$K$2:$P$21,6,0))&amp;IF(VLOOKUP(B3065,属性中转表!A:G,7,FALSE)&gt;=50,VLOOKUP(A3065,英雄数据表!A:K,9,0),IF(VLOOKUP(B3065,属性中转表!A:G,7,FALSE)&gt;=25,VLOOKUP(A3065,英雄数据表!A:K,5,0),""))</f>
        <v>"atk":300,"hp":5000,"undpspro":150,"pvpdpspro":50,"pvpundpspro":50,"atkpro":100</v>
      </c>
      <c r="J3065" s="20" t="str">
        <f>IF(I3065="","",属性中转表!$I$1&amp;(IF(VLOOKUP(B3065,属性中转表!A:G,7,FALSE)=0,0,VLOOKUP(VLOOKUP(B3065,属性中转表!A:G,7,FALSE),属性中转表!$K$2:$P$21,4,0)))+IFERROR(VLOOKUP(A3065,英雄数据表!A:K,IF(武魂!B3065&gt;=50,10,IF(武魂!B3065&gt;=25,6)),0),0))</f>
        <v>,"dpspro":150</v>
      </c>
      <c r="K3065" s="32" t="str">
        <f t="shared" si="208"/>
        <v>"atk":300,"hp":5000,"undpspro":150,"pvpdpspro":50,"pvpundpspro":50,"atkpro":100,"dpspro":150</v>
      </c>
      <c r="L3065" s="20" t="str">
        <f>IF(B3065&gt;=50,VLOOKUP(A3065,英雄数据表!A:L,11,FALSE),IF(B3065&gt;=25,VLOOKUP(A3065,英雄数据表!A:L,7,0),""))</f>
        <v>"2506602004"</v>
      </c>
      <c r="M3065" s="20" t="str">
        <f>IFERROR(VLOOKUP(B3065,属性中转表!$K$2:$O$21,5,FALSE),"")</f>
        <v/>
      </c>
      <c r="N3065" s="20" t="str">
        <f>IF(B3065=25,VLOOKUP(A3065,英雄数据表!A:L,8,FALSE),IF(B3065=50,VLOOKUP(A3065,英雄数据表!A:L,12,0),""))</f>
        <v/>
      </c>
    </row>
    <row r="3066" spans="1:14" x14ac:dyDescent="0.3">
      <c r="A3066" s="20">
        <v>25066</v>
      </c>
      <c r="B3066" s="21">
        <f t="shared" si="205"/>
        <v>65</v>
      </c>
      <c r="C3066" s="21">
        <v>5</v>
      </c>
      <c r="D3066" s="21">
        <f>VLOOKUP(A3066,英雄数据表!A:D,4,0)</f>
        <v>2</v>
      </c>
      <c r="E3066" s="20" t="str">
        <f>VLOOKUP(A3066,英雄数据表!A:C,3,0)</f>
        <v>风之面纱</v>
      </c>
      <c r="F3066" s="20">
        <f t="shared" si="206"/>
        <v>25066</v>
      </c>
      <c r="G3066" s="20">
        <f t="shared" si="207"/>
        <v>25066</v>
      </c>
      <c r="H3066" s="21" t="str">
        <f>VLOOKUP(B3066,属性中转表!A:F,6,FALSE)</f>
        <v>"hp":264600,"atk":7350</v>
      </c>
      <c r="I3066" s="20" t="str">
        <f>IF(VLOOKUP(B3066,属性中转表!A:G,7,FALSE)=0,"",VLOOKUP(VLOOKUP(B3066,属性中转表!A:G,7,FALSE),属性中转表!$K$2:$P$21,6,0))&amp;IF(VLOOKUP(B3066,属性中转表!A:G,7,FALSE)&gt;=50,VLOOKUP(A3066,英雄数据表!A:K,9,0),IF(VLOOKUP(B3066,属性中转表!A:G,7,FALSE)&gt;=25,VLOOKUP(A3066,英雄数据表!A:K,5,0),""))</f>
        <v>"atk":300,"hp":5000,"undpspro":150,"pvpdpspro":100,"pvpundpspro":50,"atkpro":100</v>
      </c>
      <c r="J3066" s="20" t="str">
        <f>IF(I3066="","",属性中转表!$I$1&amp;(IF(VLOOKUP(B3066,属性中转表!A:G,7,FALSE)=0,0,VLOOKUP(VLOOKUP(B3066,属性中转表!A:G,7,FALSE),属性中转表!$K$2:$P$21,4,0)))+IFERROR(VLOOKUP(A3066,英雄数据表!A:K,IF(武魂!B3066&gt;=50,10,IF(武魂!B3066&gt;=25,6)),0),0))</f>
        <v>,"dpspro":150</v>
      </c>
      <c r="K3066" s="32" t="str">
        <f t="shared" si="208"/>
        <v>"atk":300,"hp":5000,"undpspro":150,"pvpdpspro":100,"pvpundpspro":50,"atkpro":100,"dpspro":150</v>
      </c>
      <c r="L3066" s="20" t="str">
        <f>IF(B3066&gt;=50,VLOOKUP(A3066,英雄数据表!A:L,11,FALSE),IF(B3066&gt;=25,VLOOKUP(A3066,英雄数据表!A:L,7,0),""))</f>
        <v>"2506602004"</v>
      </c>
      <c r="M3066" s="20" t="str">
        <f>IFERROR(VLOOKUP(B3066,属性中转表!$K$2:$O$21,5,FALSE),"")</f>
        <v>"pvpdpspro":50</v>
      </c>
      <c r="N3066" s="20" t="str">
        <f>IF(B3066=25,VLOOKUP(A3066,英雄数据表!A:L,8,FALSE),IF(B3066=50,VLOOKUP(A3066,英雄数据表!A:L,12,0),""))</f>
        <v/>
      </c>
    </row>
    <row r="3067" spans="1:14" x14ac:dyDescent="0.3">
      <c r="A3067" s="20">
        <v>25066</v>
      </c>
      <c r="B3067" s="21">
        <f t="shared" si="205"/>
        <v>66</v>
      </c>
      <c r="C3067" s="21">
        <v>5</v>
      </c>
      <c r="D3067" s="21">
        <f>VLOOKUP(A3067,英雄数据表!A:D,4,0)</f>
        <v>2</v>
      </c>
      <c r="E3067" s="20" t="str">
        <f>VLOOKUP(A3067,英雄数据表!A:C,3,0)</f>
        <v>风之面纱</v>
      </c>
      <c r="F3067" s="20">
        <f t="shared" si="206"/>
        <v>25066</v>
      </c>
      <c r="G3067" s="20">
        <f t="shared" si="207"/>
        <v>25066</v>
      </c>
      <c r="H3067" s="21" t="str">
        <f>VLOOKUP(B3067,属性中转表!A:F,6,FALSE)</f>
        <v>"hp":270000,"atk":7500</v>
      </c>
      <c r="I3067" s="20" t="str">
        <f>IF(VLOOKUP(B3067,属性中转表!A:G,7,FALSE)=0,"",VLOOKUP(VLOOKUP(B3067,属性中转表!A:G,7,FALSE),属性中转表!$K$2:$P$21,6,0))&amp;IF(VLOOKUP(B3067,属性中转表!A:G,7,FALSE)&gt;=50,VLOOKUP(A3067,英雄数据表!A:K,9,0),IF(VLOOKUP(B3067,属性中转表!A:G,7,FALSE)&gt;=25,VLOOKUP(A3067,英雄数据表!A:K,5,0),""))</f>
        <v>"atk":300,"hp":5000,"undpspro":150,"pvpdpspro":100,"pvpundpspro":50,"atkpro":100</v>
      </c>
      <c r="J3067" s="20" t="str">
        <f>IF(I3067="","",属性中转表!$I$1&amp;(IF(VLOOKUP(B3067,属性中转表!A:G,7,FALSE)=0,0,VLOOKUP(VLOOKUP(B3067,属性中转表!A:G,7,FALSE),属性中转表!$K$2:$P$21,4,0)))+IFERROR(VLOOKUP(A3067,英雄数据表!A:K,IF(武魂!B3067&gt;=50,10,IF(武魂!B3067&gt;=25,6)),0),0))</f>
        <v>,"dpspro":150</v>
      </c>
      <c r="K3067" s="32" t="str">
        <f t="shared" si="208"/>
        <v>"atk":300,"hp":5000,"undpspro":150,"pvpdpspro":100,"pvpundpspro":50,"atkpro":100,"dpspro":150</v>
      </c>
      <c r="L3067" s="20" t="str">
        <f>IF(B3067&gt;=50,VLOOKUP(A3067,英雄数据表!A:L,11,FALSE),IF(B3067&gt;=25,VLOOKUP(A3067,英雄数据表!A:L,7,0),""))</f>
        <v>"2506602004"</v>
      </c>
      <c r="M3067" s="20" t="str">
        <f>IFERROR(VLOOKUP(B3067,属性中转表!$K$2:$O$21,5,FALSE),"")</f>
        <v/>
      </c>
      <c r="N3067" s="20" t="str">
        <f>IF(B3067=25,VLOOKUP(A3067,英雄数据表!A:L,8,FALSE),IF(B3067=50,VLOOKUP(A3067,英雄数据表!A:L,12,0),""))</f>
        <v/>
      </c>
    </row>
    <row r="3068" spans="1:14" x14ac:dyDescent="0.3">
      <c r="A3068" s="20">
        <v>25066</v>
      </c>
      <c r="B3068" s="21">
        <f t="shared" si="205"/>
        <v>67</v>
      </c>
      <c r="C3068" s="21">
        <v>5</v>
      </c>
      <c r="D3068" s="21">
        <f>VLOOKUP(A3068,英雄数据表!A:D,4,0)</f>
        <v>2</v>
      </c>
      <c r="E3068" s="20" t="str">
        <f>VLOOKUP(A3068,英雄数据表!A:C,3,0)</f>
        <v>风之面纱</v>
      </c>
      <c r="F3068" s="20">
        <f t="shared" si="206"/>
        <v>25066</v>
      </c>
      <c r="G3068" s="20">
        <f t="shared" si="207"/>
        <v>25066</v>
      </c>
      <c r="H3068" s="21" t="str">
        <f>VLOOKUP(B3068,属性中转表!A:F,6,FALSE)</f>
        <v>"hp":275400,"atk":7650</v>
      </c>
      <c r="I3068" s="20" t="str">
        <f>IF(VLOOKUP(B3068,属性中转表!A:G,7,FALSE)=0,"",VLOOKUP(VLOOKUP(B3068,属性中转表!A:G,7,FALSE),属性中转表!$K$2:$P$21,6,0))&amp;IF(VLOOKUP(B3068,属性中转表!A:G,7,FALSE)&gt;=50,VLOOKUP(A3068,英雄数据表!A:K,9,0),IF(VLOOKUP(B3068,属性中转表!A:G,7,FALSE)&gt;=25,VLOOKUP(A3068,英雄数据表!A:K,5,0),""))</f>
        <v>"atk":300,"hp":5000,"undpspro":150,"pvpdpspro":100,"pvpundpspro":50,"atkpro":100</v>
      </c>
      <c r="J3068" s="20" t="str">
        <f>IF(I3068="","",属性中转表!$I$1&amp;(IF(VLOOKUP(B3068,属性中转表!A:G,7,FALSE)=0,0,VLOOKUP(VLOOKUP(B3068,属性中转表!A:G,7,FALSE),属性中转表!$K$2:$P$21,4,0)))+IFERROR(VLOOKUP(A3068,英雄数据表!A:K,IF(武魂!B3068&gt;=50,10,IF(武魂!B3068&gt;=25,6)),0),0))</f>
        <v>,"dpspro":150</v>
      </c>
      <c r="K3068" s="32" t="str">
        <f t="shared" si="208"/>
        <v>"atk":300,"hp":5000,"undpspro":150,"pvpdpspro":100,"pvpundpspro":50,"atkpro":100,"dpspro":150</v>
      </c>
      <c r="L3068" s="20" t="str">
        <f>IF(B3068&gt;=50,VLOOKUP(A3068,英雄数据表!A:L,11,FALSE),IF(B3068&gt;=25,VLOOKUP(A3068,英雄数据表!A:L,7,0),""))</f>
        <v>"2506602004"</v>
      </c>
      <c r="M3068" s="20" t="str">
        <f>IFERROR(VLOOKUP(B3068,属性中转表!$K$2:$O$21,5,FALSE),"")</f>
        <v/>
      </c>
      <c r="N3068" s="20" t="str">
        <f>IF(B3068=25,VLOOKUP(A3068,英雄数据表!A:L,8,FALSE),IF(B3068=50,VLOOKUP(A3068,英雄数据表!A:L,12,0),""))</f>
        <v/>
      </c>
    </row>
    <row r="3069" spans="1:14" x14ac:dyDescent="0.3">
      <c r="A3069" s="20">
        <v>25066</v>
      </c>
      <c r="B3069" s="21">
        <f t="shared" si="205"/>
        <v>68</v>
      </c>
      <c r="C3069" s="21">
        <v>5</v>
      </c>
      <c r="D3069" s="21">
        <f>VLOOKUP(A3069,英雄数据表!A:D,4,0)</f>
        <v>2</v>
      </c>
      <c r="E3069" s="20" t="str">
        <f>VLOOKUP(A3069,英雄数据表!A:C,3,0)</f>
        <v>风之面纱</v>
      </c>
      <c r="F3069" s="20">
        <f t="shared" si="206"/>
        <v>25066</v>
      </c>
      <c r="G3069" s="20">
        <f t="shared" si="207"/>
        <v>25066</v>
      </c>
      <c r="H3069" s="21" t="str">
        <f>VLOOKUP(B3069,属性中转表!A:F,6,FALSE)</f>
        <v>"hp":280800,"atk":7800</v>
      </c>
      <c r="I3069" s="20" t="str">
        <f>IF(VLOOKUP(B3069,属性中转表!A:G,7,FALSE)=0,"",VLOOKUP(VLOOKUP(B3069,属性中转表!A:G,7,FALSE),属性中转表!$K$2:$P$21,6,0))&amp;IF(VLOOKUP(B3069,属性中转表!A:G,7,FALSE)&gt;=50,VLOOKUP(A3069,英雄数据表!A:K,9,0),IF(VLOOKUP(B3069,属性中转表!A:G,7,FALSE)&gt;=25,VLOOKUP(A3069,英雄数据表!A:K,5,0),""))</f>
        <v>"atk":300,"hp":5000,"undpspro":150,"pvpdpspro":100,"pvpundpspro":50,"atkpro":100</v>
      </c>
      <c r="J3069" s="20" t="str">
        <f>IF(I3069="","",属性中转表!$I$1&amp;(IF(VLOOKUP(B3069,属性中转表!A:G,7,FALSE)=0,0,VLOOKUP(VLOOKUP(B3069,属性中转表!A:G,7,FALSE),属性中转表!$K$2:$P$21,4,0)))+IFERROR(VLOOKUP(A3069,英雄数据表!A:K,IF(武魂!B3069&gt;=50,10,IF(武魂!B3069&gt;=25,6)),0),0))</f>
        <v>,"dpspro":150</v>
      </c>
      <c r="K3069" s="32" t="str">
        <f t="shared" si="208"/>
        <v>"atk":300,"hp":5000,"undpspro":150,"pvpdpspro":100,"pvpundpspro":50,"atkpro":100,"dpspro":150</v>
      </c>
      <c r="L3069" s="20" t="str">
        <f>IF(B3069&gt;=50,VLOOKUP(A3069,英雄数据表!A:L,11,FALSE),IF(B3069&gt;=25,VLOOKUP(A3069,英雄数据表!A:L,7,0),""))</f>
        <v>"2506602004"</v>
      </c>
      <c r="M3069" s="20" t="str">
        <f>IFERROR(VLOOKUP(B3069,属性中转表!$K$2:$O$21,5,FALSE),"")</f>
        <v/>
      </c>
      <c r="N3069" s="20" t="str">
        <f>IF(B3069=25,VLOOKUP(A3069,英雄数据表!A:L,8,FALSE),IF(B3069=50,VLOOKUP(A3069,英雄数据表!A:L,12,0),""))</f>
        <v/>
      </c>
    </row>
    <row r="3070" spans="1:14" x14ac:dyDescent="0.3">
      <c r="A3070" s="20">
        <v>25066</v>
      </c>
      <c r="B3070" s="21">
        <f t="shared" si="205"/>
        <v>69</v>
      </c>
      <c r="C3070" s="21">
        <v>5</v>
      </c>
      <c r="D3070" s="21">
        <f>VLOOKUP(A3070,英雄数据表!A:D,4,0)</f>
        <v>2</v>
      </c>
      <c r="E3070" s="20" t="str">
        <f>VLOOKUP(A3070,英雄数据表!A:C,3,0)</f>
        <v>风之面纱</v>
      </c>
      <c r="F3070" s="20">
        <f t="shared" si="206"/>
        <v>25066</v>
      </c>
      <c r="G3070" s="20">
        <f t="shared" si="207"/>
        <v>25066</v>
      </c>
      <c r="H3070" s="21" t="str">
        <f>VLOOKUP(B3070,属性中转表!A:F,6,FALSE)</f>
        <v>"hp":286200,"atk":7950</v>
      </c>
      <c r="I3070" s="20" t="str">
        <f>IF(VLOOKUP(B3070,属性中转表!A:G,7,FALSE)=0,"",VLOOKUP(VLOOKUP(B3070,属性中转表!A:G,7,FALSE),属性中转表!$K$2:$P$21,6,0))&amp;IF(VLOOKUP(B3070,属性中转表!A:G,7,FALSE)&gt;=50,VLOOKUP(A3070,英雄数据表!A:K,9,0),IF(VLOOKUP(B3070,属性中转表!A:G,7,FALSE)&gt;=25,VLOOKUP(A3070,英雄数据表!A:K,5,0),""))</f>
        <v>"atk":300,"hp":5000,"undpspro":150,"pvpdpspro":100,"pvpundpspro":50,"atkpro":100</v>
      </c>
      <c r="J3070" s="20" t="str">
        <f>IF(I3070="","",属性中转表!$I$1&amp;(IF(VLOOKUP(B3070,属性中转表!A:G,7,FALSE)=0,0,VLOOKUP(VLOOKUP(B3070,属性中转表!A:G,7,FALSE),属性中转表!$K$2:$P$21,4,0)))+IFERROR(VLOOKUP(A3070,英雄数据表!A:K,IF(武魂!B3070&gt;=50,10,IF(武魂!B3070&gt;=25,6)),0),0))</f>
        <v>,"dpspro":150</v>
      </c>
      <c r="K3070" s="32" t="str">
        <f t="shared" si="208"/>
        <v>"atk":300,"hp":5000,"undpspro":150,"pvpdpspro":100,"pvpundpspro":50,"atkpro":100,"dpspro":150</v>
      </c>
      <c r="L3070" s="20" t="str">
        <f>IF(B3070&gt;=50,VLOOKUP(A3070,英雄数据表!A:L,11,FALSE),IF(B3070&gt;=25,VLOOKUP(A3070,英雄数据表!A:L,7,0),""))</f>
        <v>"2506602004"</v>
      </c>
      <c r="M3070" s="20" t="str">
        <f>IFERROR(VLOOKUP(B3070,属性中转表!$K$2:$O$21,5,FALSE),"")</f>
        <v/>
      </c>
      <c r="N3070" s="20" t="str">
        <f>IF(B3070=25,VLOOKUP(A3070,英雄数据表!A:L,8,FALSE),IF(B3070=50,VLOOKUP(A3070,英雄数据表!A:L,12,0),""))</f>
        <v/>
      </c>
    </row>
    <row r="3071" spans="1:14" x14ac:dyDescent="0.3">
      <c r="A3071" s="20">
        <v>25066</v>
      </c>
      <c r="B3071" s="21">
        <f t="shared" si="205"/>
        <v>70</v>
      </c>
      <c r="C3071" s="21">
        <v>5</v>
      </c>
      <c r="D3071" s="21">
        <f>VLOOKUP(A3071,英雄数据表!A:D,4,0)</f>
        <v>2</v>
      </c>
      <c r="E3071" s="20" t="str">
        <f>VLOOKUP(A3071,英雄数据表!A:C,3,0)</f>
        <v>风之面纱</v>
      </c>
      <c r="F3071" s="20">
        <f t="shared" si="206"/>
        <v>25066</v>
      </c>
      <c r="G3071" s="20">
        <f t="shared" si="207"/>
        <v>25066</v>
      </c>
      <c r="H3071" s="21" t="str">
        <f>VLOOKUP(B3071,属性中转表!A:F,6,FALSE)</f>
        <v>"hp":291600,"atk":8100</v>
      </c>
      <c r="I3071" s="20" t="str">
        <f>IF(VLOOKUP(B3071,属性中转表!A:G,7,FALSE)=0,"",VLOOKUP(VLOOKUP(B3071,属性中转表!A:G,7,FALSE),属性中转表!$K$2:$P$21,6,0))&amp;IF(VLOOKUP(B3071,属性中转表!A:G,7,FALSE)&gt;=50,VLOOKUP(A3071,英雄数据表!A:K,9,0),IF(VLOOKUP(B3071,属性中转表!A:G,7,FALSE)&gt;=25,VLOOKUP(A3071,英雄数据表!A:K,5,0),""))</f>
        <v>"atk":300,"hp":5000,"undpspro":150,"pvpdpspro":100,"pvpundpspro":100,"atkpro":100</v>
      </c>
      <c r="J3071" s="20" t="str">
        <f>IF(I3071="","",属性中转表!$I$1&amp;(IF(VLOOKUP(B3071,属性中转表!A:G,7,FALSE)=0,0,VLOOKUP(VLOOKUP(B3071,属性中转表!A:G,7,FALSE),属性中转表!$K$2:$P$21,4,0)))+IFERROR(VLOOKUP(A3071,英雄数据表!A:K,IF(武魂!B3071&gt;=50,10,IF(武魂!B3071&gt;=25,6)),0),0))</f>
        <v>,"dpspro":150</v>
      </c>
      <c r="K3071" s="32" t="str">
        <f t="shared" si="208"/>
        <v>"atk":300,"hp":5000,"undpspro":150,"pvpdpspro":100,"pvpundpspro":100,"atkpro":100,"dpspro":150</v>
      </c>
      <c r="L3071" s="20" t="str">
        <f>IF(B3071&gt;=50,VLOOKUP(A3071,英雄数据表!A:L,11,FALSE),IF(B3071&gt;=25,VLOOKUP(A3071,英雄数据表!A:L,7,0),""))</f>
        <v>"2506602004"</v>
      </c>
      <c r="M3071" s="20" t="str">
        <f>IFERROR(VLOOKUP(B3071,属性中转表!$K$2:$O$21,5,FALSE),"")</f>
        <v>"pvpundpspro":50</v>
      </c>
      <c r="N3071" s="20" t="str">
        <f>IF(B3071=25,VLOOKUP(A3071,英雄数据表!A:L,8,FALSE),IF(B3071=50,VLOOKUP(A3071,英雄数据表!A:L,12,0),""))</f>
        <v/>
      </c>
    </row>
    <row r="3072" spans="1:14" x14ac:dyDescent="0.3">
      <c r="A3072" s="20">
        <v>25066</v>
      </c>
      <c r="B3072" s="21">
        <f t="shared" si="205"/>
        <v>71</v>
      </c>
      <c r="C3072" s="21">
        <v>5</v>
      </c>
      <c r="D3072" s="21">
        <f>VLOOKUP(A3072,英雄数据表!A:D,4,0)</f>
        <v>2</v>
      </c>
      <c r="E3072" s="20" t="str">
        <f>VLOOKUP(A3072,英雄数据表!A:C,3,0)</f>
        <v>风之面纱</v>
      </c>
      <c r="F3072" s="20">
        <f t="shared" si="206"/>
        <v>25066</v>
      </c>
      <c r="G3072" s="20">
        <f t="shared" si="207"/>
        <v>25066</v>
      </c>
      <c r="H3072" s="21" t="str">
        <f>VLOOKUP(B3072,属性中转表!A:F,6,FALSE)</f>
        <v>"hp":297000,"atk":8250</v>
      </c>
      <c r="I3072" s="20" t="str">
        <f>IF(VLOOKUP(B3072,属性中转表!A:G,7,FALSE)=0,"",VLOOKUP(VLOOKUP(B3072,属性中转表!A:G,7,FALSE),属性中转表!$K$2:$P$21,6,0))&amp;IF(VLOOKUP(B3072,属性中转表!A:G,7,FALSE)&gt;=50,VLOOKUP(A3072,英雄数据表!A:K,9,0),IF(VLOOKUP(B3072,属性中转表!A:G,7,FALSE)&gt;=25,VLOOKUP(A3072,英雄数据表!A:K,5,0),""))</f>
        <v>"atk":300,"hp":5000,"undpspro":150,"pvpdpspro":100,"pvpundpspro":100,"atkpro":100</v>
      </c>
      <c r="J3072" s="20" t="str">
        <f>IF(I3072="","",属性中转表!$I$1&amp;(IF(VLOOKUP(B3072,属性中转表!A:G,7,FALSE)=0,0,VLOOKUP(VLOOKUP(B3072,属性中转表!A:G,7,FALSE),属性中转表!$K$2:$P$21,4,0)))+IFERROR(VLOOKUP(A3072,英雄数据表!A:K,IF(武魂!B3072&gt;=50,10,IF(武魂!B3072&gt;=25,6)),0),0))</f>
        <v>,"dpspro":150</v>
      </c>
      <c r="K3072" s="32" t="str">
        <f t="shared" si="208"/>
        <v>"atk":300,"hp":5000,"undpspro":150,"pvpdpspro":100,"pvpundpspro":100,"atkpro":100,"dpspro":150</v>
      </c>
      <c r="L3072" s="20" t="str">
        <f>IF(B3072&gt;=50,VLOOKUP(A3072,英雄数据表!A:L,11,FALSE),IF(B3072&gt;=25,VLOOKUP(A3072,英雄数据表!A:L,7,0),""))</f>
        <v>"2506602004"</v>
      </c>
      <c r="M3072" s="20" t="str">
        <f>IFERROR(VLOOKUP(B3072,属性中转表!$K$2:$O$21,5,FALSE),"")</f>
        <v/>
      </c>
      <c r="N3072" s="20" t="str">
        <f>IF(B3072=25,VLOOKUP(A3072,英雄数据表!A:L,8,FALSE),IF(B3072=50,VLOOKUP(A3072,英雄数据表!A:L,12,0),""))</f>
        <v/>
      </c>
    </row>
    <row r="3073" spans="1:14" x14ac:dyDescent="0.3">
      <c r="A3073" s="20">
        <v>25066</v>
      </c>
      <c r="B3073" s="21">
        <f t="shared" si="205"/>
        <v>72</v>
      </c>
      <c r="C3073" s="21">
        <v>5</v>
      </c>
      <c r="D3073" s="21">
        <f>VLOOKUP(A3073,英雄数据表!A:D,4,0)</f>
        <v>2</v>
      </c>
      <c r="E3073" s="20" t="str">
        <f>VLOOKUP(A3073,英雄数据表!A:C,3,0)</f>
        <v>风之面纱</v>
      </c>
      <c r="F3073" s="20">
        <f t="shared" si="206"/>
        <v>25066</v>
      </c>
      <c r="G3073" s="20">
        <f t="shared" si="207"/>
        <v>25066</v>
      </c>
      <c r="H3073" s="21" t="str">
        <f>VLOOKUP(B3073,属性中转表!A:F,6,FALSE)</f>
        <v>"hp":302400,"atk":8400</v>
      </c>
      <c r="I3073" s="20" t="str">
        <f>IF(VLOOKUP(B3073,属性中转表!A:G,7,FALSE)=0,"",VLOOKUP(VLOOKUP(B3073,属性中转表!A:G,7,FALSE),属性中转表!$K$2:$P$21,6,0))&amp;IF(VLOOKUP(B3073,属性中转表!A:G,7,FALSE)&gt;=50,VLOOKUP(A3073,英雄数据表!A:K,9,0),IF(VLOOKUP(B3073,属性中转表!A:G,7,FALSE)&gt;=25,VLOOKUP(A3073,英雄数据表!A:K,5,0),""))</f>
        <v>"atk":300,"hp":5000,"undpspro":150,"pvpdpspro":100,"pvpundpspro":100,"atkpro":100</v>
      </c>
      <c r="J3073" s="20" t="str">
        <f>IF(I3073="","",属性中转表!$I$1&amp;(IF(VLOOKUP(B3073,属性中转表!A:G,7,FALSE)=0,0,VLOOKUP(VLOOKUP(B3073,属性中转表!A:G,7,FALSE),属性中转表!$K$2:$P$21,4,0)))+IFERROR(VLOOKUP(A3073,英雄数据表!A:K,IF(武魂!B3073&gt;=50,10,IF(武魂!B3073&gt;=25,6)),0),0))</f>
        <v>,"dpspro":150</v>
      </c>
      <c r="K3073" s="32" t="str">
        <f t="shared" si="208"/>
        <v>"atk":300,"hp":5000,"undpspro":150,"pvpdpspro":100,"pvpundpspro":100,"atkpro":100,"dpspro":150</v>
      </c>
      <c r="L3073" s="20" t="str">
        <f>IF(B3073&gt;=50,VLOOKUP(A3073,英雄数据表!A:L,11,FALSE),IF(B3073&gt;=25,VLOOKUP(A3073,英雄数据表!A:L,7,0),""))</f>
        <v>"2506602004"</v>
      </c>
      <c r="M3073" s="20" t="str">
        <f>IFERROR(VLOOKUP(B3073,属性中转表!$K$2:$O$21,5,FALSE),"")</f>
        <v/>
      </c>
      <c r="N3073" s="20" t="str">
        <f>IF(B3073=25,VLOOKUP(A3073,英雄数据表!A:L,8,FALSE),IF(B3073=50,VLOOKUP(A3073,英雄数据表!A:L,12,0),""))</f>
        <v/>
      </c>
    </row>
    <row r="3074" spans="1:14" x14ac:dyDescent="0.3">
      <c r="A3074" s="20">
        <v>25066</v>
      </c>
      <c r="B3074" s="21">
        <f t="shared" si="205"/>
        <v>73</v>
      </c>
      <c r="C3074" s="21">
        <v>5</v>
      </c>
      <c r="D3074" s="21">
        <f>VLOOKUP(A3074,英雄数据表!A:D,4,0)</f>
        <v>2</v>
      </c>
      <c r="E3074" s="20" t="str">
        <f>VLOOKUP(A3074,英雄数据表!A:C,3,0)</f>
        <v>风之面纱</v>
      </c>
      <c r="F3074" s="20">
        <f t="shared" si="206"/>
        <v>25066</v>
      </c>
      <c r="G3074" s="20">
        <f t="shared" si="207"/>
        <v>25066</v>
      </c>
      <c r="H3074" s="21" t="str">
        <f>VLOOKUP(B3074,属性中转表!A:F,6,FALSE)</f>
        <v>"hp":307800,"atk":8550</v>
      </c>
      <c r="I3074" s="20" t="str">
        <f>IF(VLOOKUP(B3074,属性中转表!A:G,7,FALSE)=0,"",VLOOKUP(VLOOKUP(B3074,属性中转表!A:G,7,FALSE),属性中转表!$K$2:$P$21,6,0))&amp;IF(VLOOKUP(B3074,属性中转表!A:G,7,FALSE)&gt;=50,VLOOKUP(A3074,英雄数据表!A:K,9,0),IF(VLOOKUP(B3074,属性中转表!A:G,7,FALSE)&gt;=25,VLOOKUP(A3074,英雄数据表!A:K,5,0),""))</f>
        <v>"atk":300,"hp":5000,"undpspro":150,"pvpdpspro":100,"pvpundpspro":100,"atkpro":100</v>
      </c>
      <c r="J3074" s="20" t="str">
        <f>IF(I3074="","",属性中转表!$I$1&amp;(IF(VLOOKUP(B3074,属性中转表!A:G,7,FALSE)=0,0,VLOOKUP(VLOOKUP(B3074,属性中转表!A:G,7,FALSE),属性中转表!$K$2:$P$21,4,0)))+IFERROR(VLOOKUP(A3074,英雄数据表!A:K,IF(武魂!B3074&gt;=50,10,IF(武魂!B3074&gt;=25,6)),0),0))</f>
        <v>,"dpspro":150</v>
      </c>
      <c r="K3074" s="32" t="str">
        <f t="shared" si="208"/>
        <v>"atk":300,"hp":5000,"undpspro":150,"pvpdpspro":100,"pvpundpspro":100,"atkpro":100,"dpspro":150</v>
      </c>
      <c r="L3074" s="20" t="str">
        <f>IF(B3074&gt;=50,VLOOKUP(A3074,英雄数据表!A:L,11,FALSE),IF(B3074&gt;=25,VLOOKUP(A3074,英雄数据表!A:L,7,0),""))</f>
        <v>"2506602004"</v>
      </c>
      <c r="M3074" s="20" t="str">
        <f>IFERROR(VLOOKUP(B3074,属性中转表!$K$2:$O$21,5,FALSE),"")</f>
        <v/>
      </c>
      <c r="N3074" s="20" t="str">
        <f>IF(B3074=25,VLOOKUP(A3074,英雄数据表!A:L,8,FALSE),IF(B3074=50,VLOOKUP(A3074,英雄数据表!A:L,12,0),""))</f>
        <v/>
      </c>
    </row>
    <row r="3075" spans="1:14" x14ac:dyDescent="0.3">
      <c r="A3075" s="20">
        <v>25066</v>
      </c>
      <c r="B3075" s="21">
        <f t="shared" si="205"/>
        <v>74</v>
      </c>
      <c r="C3075" s="21">
        <v>5</v>
      </c>
      <c r="D3075" s="21">
        <f>VLOOKUP(A3075,英雄数据表!A:D,4,0)</f>
        <v>2</v>
      </c>
      <c r="E3075" s="20" t="str">
        <f>VLOOKUP(A3075,英雄数据表!A:C,3,0)</f>
        <v>风之面纱</v>
      </c>
      <c r="F3075" s="20">
        <f t="shared" si="206"/>
        <v>25066</v>
      </c>
      <c r="G3075" s="20">
        <f t="shared" si="207"/>
        <v>25066</v>
      </c>
      <c r="H3075" s="21" t="str">
        <f>VLOOKUP(B3075,属性中转表!A:F,6,FALSE)</f>
        <v>"hp":313200,"atk":8700</v>
      </c>
      <c r="I3075" s="20" t="str">
        <f>IF(VLOOKUP(B3075,属性中转表!A:G,7,FALSE)=0,"",VLOOKUP(VLOOKUP(B3075,属性中转表!A:G,7,FALSE),属性中转表!$K$2:$P$21,6,0))&amp;IF(VLOOKUP(B3075,属性中转表!A:G,7,FALSE)&gt;=50,VLOOKUP(A3075,英雄数据表!A:K,9,0),IF(VLOOKUP(B3075,属性中转表!A:G,7,FALSE)&gt;=25,VLOOKUP(A3075,英雄数据表!A:K,5,0),""))</f>
        <v>"atk":300,"hp":5000,"undpspro":150,"pvpdpspro":100,"pvpundpspro":100,"atkpro":100</v>
      </c>
      <c r="J3075" s="20" t="str">
        <f>IF(I3075="","",属性中转表!$I$1&amp;(IF(VLOOKUP(B3075,属性中转表!A:G,7,FALSE)=0,0,VLOOKUP(VLOOKUP(B3075,属性中转表!A:G,7,FALSE),属性中转表!$K$2:$P$21,4,0)))+IFERROR(VLOOKUP(A3075,英雄数据表!A:K,IF(武魂!B3075&gt;=50,10,IF(武魂!B3075&gt;=25,6)),0),0))</f>
        <v>,"dpspro":150</v>
      </c>
      <c r="K3075" s="32" t="str">
        <f t="shared" si="208"/>
        <v>"atk":300,"hp":5000,"undpspro":150,"pvpdpspro":100,"pvpundpspro":100,"atkpro":100,"dpspro":150</v>
      </c>
      <c r="L3075" s="20" t="str">
        <f>IF(B3075&gt;=50,VLOOKUP(A3075,英雄数据表!A:L,11,FALSE),IF(B3075&gt;=25,VLOOKUP(A3075,英雄数据表!A:L,7,0),""))</f>
        <v>"2506602004"</v>
      </c>
      <c r="M3075" s="20" t="str">
        <f>IFERROR(VLOOKUP(B3075,属性中转表!$K$2:$O$21,5,FALSE),"")</f>
        <v/>
      </c>
      <c r="N3075" s="20" t="str">
        <f>IF(B3075=25,VLOOKUP(A3075,英雄数据表!A:L,8,FALSE),IF(B3075=50,VLOOKUP(A3075,英雄数据表!A:L,12,0),""))</f>
        <v/>
      </c>
    </row>
    <row r="3076" spans="1:14" x14ac:dyDescent="0.3">
      <c r="A3076" s="20">
        <v>25066</v>
      </c>
      <c r="B3076" s="21">
        <f t="shared" si="205"/>
        <v>75</v>
      </c>
      <c r="C3076" s="21">
        <v>5</v>
      </c>
      <c r="D3076" s="21">
        <f>VLOOKUP(A3076,英雄数据表!A:D,4,0)</f>
        <v>2</v>
      </c>
      <c r="E3076" s="20" t="str">
        <f>VLOOKUP(A3076,英雄数据表!A:C,3,0)</f>
        <v>风之面纱</v>
      </c>
      <c r="F3076" s="20">
        <f t="shared" si="206"/>
        <v>25066</v>
      </c>
      <c r="G3076" s="20">
        <f t="shared" si="207"/>
        <v>25066</v>
      </c>
      <c r="H3076" s="21" t="str">
        <f>VLOOKUP(B3076,属性中转表!A:F,6,FALSE)</f>
        <v>"hp":318600,"atk":8850</v>
      </c>
      <c r="I3076" s="20" t="str">
        <f>IF(VLOOKUP(B3076,属性中转表!A:G,7,FALSE)=0,"",VLOOKUP(VLOOKUP(B3076,属性中转表!A:G,7,FALSE),属性中转表!$K$2:$P$21,6,0))&amp;IF(VLOOKUP(B3076,属性中转表!A:G,7,FALSE)&gt;=50,VLOOKUP(A3076,英雄数据表!A:K,9,0),IF(VLOOKUP(B3076,属性中转表!A:G,7,FALSE)&gt;=25,VLOOKUP(A3076,英雄数据表!A:K,5,0),""))</f>
        <v>"atk":600,"hp":10000,"undpspro":150,"pvpdpspro":100,"pvpundpspro":100,"speed":10,"atkpro":100</v>
      </c>
      <c r="J3076" s="20" t="str">
        <f>IF(I3076="","",属性中转表!$I$1&amp;(IF(VLOOKUP(B3076,属性中转表!A:G,7,FALSE)=0,0,VLOOKUP(VLOOKUP(B3076,属性中转表!A:G,7,FALSE),属性中转表!$K$2:$P$21,4,0)))+IFERROR(VLOOKUP(A3076,英雄数据表!A:K,IF(武魂!B3076&gt;=50,10,IF(武魂!B3076&gt;=25,6)),0),0))</f>
        <v>,"dpspro":150</v>
      </c>
      <c r="K3076" s="32" t="str">
        <f t="shared" si="208"/>
        <v>"atk":600,"hp":10000,"undpspro":150,"pvpdpspro":100,"pvpundpspro":100,"speed":10,"atkpro":100,"dpspro":150</v>
      </c>
      <c r="L3076" s="20" t="str">
        <f>IF(B3076&gt;=50,VLOOKUP(A3076,英雄数据表!A:L,11,FALSE),IF(B3076&gt;=25,VLOOKUP(A3076,英雄数据表!A:L,7,0),""))</f>
        <v>"2506602004"</v>
      </c>
      <c r="M3076" s="20" t="str">
        <f>IFERROR(VLOOKUP(B3076,属性中转表!$K$2:$O$21,5,FALSE),"")</f>
        <v>"speed":10,"atk":300,"hp":5000</v>
      </c>
      <c r="N3076" s="20" t="str">
        <f>IF(B3076=25,VLOOKUP(A3076,英雄数据表!A:L,8,FALSE),IF(B3076=50,VLOOKUP(A3076,英雄数据表!A:L,12,0),""))</f>
        <v/>
      </c>
    </row>
    <row r="3077" spans="1:14" x14ac:dyDescent="0.3">
      <c r="A3077" s="20">
        <v>25066</v>
      </c>
      <c r="B3077" s="21">
        <f t="shared" si="205"/>
        <v>76</v>
      </c>
      <c r="C3077" s="21">
        <v>5</v>
      </c>
      <c r="D3077" s="21">
        <f>VLOOKUP(A3077,英雄数据表!A:D,4,0)</f>
        <v>2</v>
      </c>
      <c r="E3077" s="20" t="str">
        <f>VLOOKUP(A3077,英雄数据表!A:C,3,0)</f>
        <v>风之面纱</v>
      </c>
      <c r="F3077" s="20">
        <f t="shared" si="206"/>
        <v>25066</v>
      </c>
      <c r="G3077" s="20">
        <f t="shared" si="207"/>
        <v>25066</v>
      </c>
      <c r="H3077" s="21" t="str">
        <f>VLOOKUP(B3077,属性中转表!A:F,6,FALSE)</f>
        <v>"hp":324000,"atk":9000</v>
      </c>
      <c r="I3077" s="20" t="str">
        <f>IF(VLOOKUP(B3077,属性中转表!A:G,7,FALSE)=0,"",VLOOKUP(VLOOKUP(B3077,属性中转表!A:G,7,FALSE),属性中转表!$K$2:$P$21,6,0))&amp;IF(VLOOKUP(B3077,属性中转表!A:G,7,FALSE)&gt;=50,VLOOKUP(A3077,英雄数据表!A:K,9,0),IF(VLOOKUP(B3077,属性中转表!A:G,7,FALSE)&gt;=25,VLOOKUP(A3077,英雄数据表!A:K,5,0),""))</f>
        <v>"atk":600,"hp":10000,"undpspro":150,"pvpdpspro":100,"pvpundpspro":100,"speed":10,"atkpro":100</v>
      </c>
      <c r="J3077" s="20" t="str">
        <f>IF(I3077="","",属性中转表!$I$1&amp;(IF(VLOOKUP(B3077,属性中转表!A:G,7,FALSE)=0,0,VLOOKUP(VLOOKUP(B3077,属性中转表!A:G,7,FALSE),属性中转表!$K$2:$P$21,4,0)))+IFERROR(VLOOKUP(A3077,英雄数据表!A:K,IF(武魂!B3077&gt;=50,10,IF(武魂!B3077&gt;=25,6)),0),0))</f>
        <v>,"dpspro":150</v>
      </c>
      <c r="K3077" s="32" t="str">
        <f t="shared" si="208"/>
        <v>"atk":600,"hp":10000,"undpspro":150,"pvpdpspro":100,"pvpundpspro":100,"speed":10,"atkpro":100,"dpspro":150</v>
      </c>
      <c r="L3077" s="20" t="str">
        <f>IF(B3077&gt;=50,VLOOKUP(A3077,英雄数据表!A:L,11,FALSE),IF(B3077&gt;=25,VLOOKUP(A3077,英雄数据表!A:L,7,0),""))</f>
        <v>"2506602004"</v>
      </c>
      <c r="M3077" s="20" t="str">
        <f>IFERROR(VLOOKUP(B3077,属性中转表!$K$2:$O$21,5,FALSE),"")</f>
        <v/>
      </c>
      <c r="N3077" s="20" t="str">
        <f>IF(B3077=25,VLOOKUP(A3077,英雄数据表!A:L,8,FALSE),IF(B3077=50,VLOOKUP(A3077,英雄数据表!A:L,12,0),""))</f>
        <v/>
      </c>
    </row>
    <row r="3078" spans="1:14" x14ac:dyDescent="0.3">
      <c r="A3078" s="20">
        <v>25066</v>
      </c>
      <c r="B3078" s="21">
        <f t="shared" si="205"/>
        <v>77</v>
      </c>
      <c r="C3078" s="21">
        <v>5</v>
      </c>
      <c r="D3078" s="21">
        <f>VLOOKUP(A3078,英雄数据表!A:D,4,0)</f>
        <v>2</v>
      </c>
      <c r="E3078" s="20" t="str">
        <f>VLOOKUP(A3078,英雄数据表!A:C,3,0)</f>
        <v>风之面纱</v>
      </c>
      <c r="F3078" s="20">
        <f t="shared" si="206"/>
        <v>25066</v>
      </c>
      <c r="G3078" s="20">
        <f t="shared" si="207"/>
        <v>25066</v>
      </c>
      <c r="H3078" s="21" t="str">
        <f>VLOOKUP(B3078,属性中转表!A:F,6,FALSE)</f>
        <v>"hp":329400,"atk":9150</v>
      </c>
      <c r="I3078" s="20" t="str">
        <f>IF(VLOOKUP(B3078,属性中转表!A:G,7,FALSE)=0,"",VLOOKUP(VLOOKUP(B3078,属性中转表!A:G,7,FALSE),属性中转表!$K$2:$P$21,6,0))&amp;IF(VLOOKUP(B3078,属性中转表!A:G,7,FALSE)&gt;=50,VLOOKUP(A3078,英雄数据表!A:K,9,0),IF(VLOOKUP(B3078,属性中转表!A:G,7,FALSE)&gt;=25,VLOOKUP(A3078,英雄数据表!A:K,5,0),""))</f>
        <v>"atk":600,"hp":10000,"undpspro":150,"pvpdpspro":100,"pvpundpspro":100,"speed":10,"atkpro":100</v>
      </c>
      <c r="J3078" s="20" t="str">
        <f>IF(I3078="","",属性中转表!$I$1&amp;(IF(VLOOKUP(B3078,属性中转表!A:G,7,FALSE)=0,0,VLOOKUP(VLOOKUP(B3078,属性中转表!A:G,7,FALSE),属性中转表!$K$2:$P$21,4,0)))+IFERROR(VLOOKUP(A3078,英雄数据表!A:K,IF(武魂!B3078&gt;=50,10,IF(武魂!B3078&gt;=25,6)),0),0))</f>
        <v>,"dpspro":150</v>
      </c>
      <c r="K3078" s="32" t="str">
        <f t="shared" si="208"/>
        <v>"atk":600,"hp":10000,"undpspro":150,"pvpdpspro":100,"pvpundpspro":100,"speed":10,"atkpro":100,"dpspro":150</v>
      </c>
      <c r="L3078" s="20" t="str">
        <f>IF(B3078&gt;=50,VLOOKUP(A3078,英雄数据表!A:L,11,FALSE),IF(B3078&gt;=25,VLOOKUP(A3078,英雄数据表!A:L,7,0),""))</f>
        <v>"2506602004"</v>
      </c>
      <c r="M3078" s="20" t="str">
        <f>IFERROR(VLOOKUP(B3078,属性中转表!$K$2:$O$21,5,FALSE),"")</f>
        <v/>
      </c>
      <c r="N3078" s="20" t="str">
        <f>IF(B3078=25,VLOOKUP(A3078,英雄数据表!A:L,8,FALSE),IF(B3078=50,VLOOKUP(A3078,英雄数据表!A:L,12,0),""))</f>
        <v/>
      </c>
    </row>
    <row r="3079" spans="1:14" x14ac:dyDescent="0.3">
      <c r="A3079" s="20">
        <v>25066</v>
      </c>
      <c r="B3079" s="21">
        <f t="shared" si="205"/>
        <v>78</v>
      </c>
      <c r="C3079" s="21">
        <v>5</v>
      </c>
      <c r="D3079" s="21">
        <f>VLOOKUP(A3079,英雄数据表!A:D,4,0)</f>
        <v>2</v>
      </c>
      <c r="E3079" s="20" t="str">
        <f>VLOOKUP(A3079,英雄数据表!A:C,3,0)</f>
        <v>风之面纱</v>
      </c>
      <c r="F3079" s="20">
        <f t="shared" si="206"/>
        <v>25066</v>
      </c>
      <c r="G3079" s="20">
        <f t="shared" si="207"/>
        <v>25066</v>
      </c>
      <c r="H3079" s="21" t="str">
        <f>VLOOKUP(B3079,属性中转表!A:F,6,FALSE)</f>
        <v>"hp":334800,"atk":9300</v>
      </c>
      <c r="I3079" s="20" t="str">
        <f>IF(VLOOKUP(B3079,属性中转表!A:G,7,FALSE)=0,"",VLOOKUP(VLOOKUP(B3079,属性中转表!A:G,7,FALSE),属性中转表!$K$2:$P$21,6,0))&amp;IF(VLOOKUP(B3079,属性中转表!A:G,7,FALSE)&gt;=50,VLOOKUP(A3079,英雄数据表!A:K,9,0),IF(VLOOKUP(B3079,属性中转表!A:G,7,FALSE)&gt;=25,VLOOKUP(A3079,英雄数据表!A:K,5,0),""))</f>
        <v>"atk":600,"hp":10000,"undpspro":150,"pvpdpspro":100,"pvpundpspro":100,"speed":10,"atkpro":100</v>
      </c>
      <c r="J3079" s="20" t="str">
        <f>IF(I3079="","",属性中转表!$I$1&amp;(IF(VLOOKUP(B3079,属性中转表!A:G,7,FALSE)=0,0,VLOOKUP(VLOOKUP(B3079,属性中转表!A:G,7,FALSE),属性中转表!$K$2:$P$21,4,0)))+IFERROR(VLOOKUP(A3079,英雄数据表!A:K,IF(武魂!B3079&gt;=50,10,IF(武魂!B3079&gt;=25,6)),0),0))</f>
        <v>,"dpspro":150</v>
      </c>
      <c r="K3079" s="32" t="str">
        <f t="shared" si="208"/>
        <v>"atk":600,"hp":10000,"undpspro":150,"pvpdpspro":100,"pvpundpspro":100,"speed":10,"atkpro":100,"dpspro":150</v>
      </c>
      <c r="L3079" s="20" t="str">
        <f>IF(B3079&gt;=50,VLOOKUP(A3079,英雄数据表!A:L,11,FALSE),IF(B3079&gt;=25,VLOOKUP(A3079,英雄数据表!A:L,7,0),""))</f>
        <v>"2506602004"</v>
      </c>
      <c r="M3079" s="20" t="str">
        <f>IFERROR(VLOOKUP(B3079,属性中转表!$K$2:$O$21,5,FALSE),"")</f>
        <v/>
      </c>
      <c r="N3079" s="20" t="str">
        <f>IF(B3079=25,VLOOKUP(A3079,英雄数据表!A:L,8,FALSE),IF(B3079=50,VLOOKUP(A3079,英雄数据表!A:L,12,0),""))</f>
        <v/>
      </c>
    </row>
    <row r="3080" spans="1:14" x14ac:dyDescent="0.3">
      <c r="A3080" s="20">
        <v>25066</v>
      </c>
      <c r="B3080" s="21">
        <f t="shared" si="205"/>
        <v>79</v>
      </c>
      <c r="C3080" s="21">
        <v>5</v>
      </c>
      <c r="D3080" s="21">
        <f>VLOOKUP(A3080,英雄数据表!A:D,4,0)</f>
        <v>2</v>
      </c>
      <c r="E3080" s="20" t="str">
        <f>VLOOKUP(A3080,英雄数据表!A:C,3,0)</f>
        <v>风之面纱</v>
      </c>
      <c r="F3080" s="20">
        <f t="shared" si="206"/>
        <v>25066</v>
      </c>
      <c r="G3080" s="20">
        <f t="shared" si="207"/>
        <v>25066</v>
      </c>
      <c r="H3080" s="21" t="str">
        <f>VLOOKUP(B3080,属性中转表!A:F,6,FALSE)</f>
        <v>"hp":340200,"atk":9450</v>
      </c>
      <c r="I3080" s="20" t="str">
        <f>IF(VLOOKUP(B3080,属性中转表!A:G,7,FALSE)=0,"",VLOOKUP(VLOOKUP(B3080,属性中转表!A:G,7,FALSE),属性中转表!$K$2:$P$21,6,0))&amp;IF(VLOOKUP(B3080,属性中转表!A:G,7,FALSE)&gt;=50,VLOOKUP(A3080,英雄数据表!A:K,9,0),IF(VLOOKUP(B3080,属性中转表!A:G,7,FALSE)&gt;=25,VLOOKUP(A3080,英雄数据表!A:K,5,0),""))</f>
        <v>"atk":600,"hp":10000,"undpspro":150,"pvpdpspro":100,"pvpundpspro":100,"speed":10,"atkpro":100</v>
      </c>
      <c r="J3080" s="20" t="str">
        <f>IF(I3080="","",属性中转表!$I$1&amp;(IF(VLOOKUP(B3080,属性中转表!A:G,7,FALSE)=0,0,VLOOKUP(VLOOKUP(B3080,属性中转表!A:G,7,FALSE),属性中转表!$K$2:$P$21,4,0)))+IFERROR(VLOOKUP(A3080,英雄数据表!A:K,IF(武魂!B3080&gt;=50,10,IF(武魂!B3080&gt;=25,6)),0),0))</f>
        <v>,"dpspro":150</v>
      </c>
      <c r="K3080" s="32" t="str">
        <f t="shared" si="208"/>
        <v>"atk":600,"hp":10000,"undpspro":150,"pvpdpspro":100,"pvpundpspro":100,"speed":10,"atkpro":100,"dpspro":150</v>
      </c>
      <c r="L3080" s="20" t="str">
        <f>IF(B3080&gt;=50,VLOOKUP(A3080,英雄数据表!A:L,11,FALSE),IF(B3080&gt;=25,VLOOKUP(A3080,英雄数据表!A:L,7,0),""))</f>
        <v>"2506602004"</v>
      </c>
      <c r="M3080" s="20" t="str">
        <f>IFERROR(VLOOKUP(B3080,属性中转表!$K$2:$O$21,5,FALSE),"")</f>
        <v/>
      </c>
      <c r="N3080" s="20" t="str">
        <f>IF(B3080=25,VLOOKUP(A3080,英雄数据表!A:L,8,FALSE),IF(B3080=50,VLOOKUP(A3080,英雄数据表!A:L,12,0),""))</f>
        <v/>
      </c>
    </row>
    <row r="3081" spans="1:14" x14ac:dyDescent="0.3">
      <c r="A3081" s="20">
        <v>25066</v>
      </c>
      <c r="B3081" s="21">
        <f t="shared" si="205"/>
        <v>80</v>
      </c>
      <c r="C3081" s="21">
        <v>5</v>
      </c>
      <c r="D3081" s="21">
        <f>VLOOKUP(A3081,英雄数据表!A:D,4,0)</f>
        <v>2</v>
      </c>
      <c r="E3081" s="20" t="str">
        <f>VLOOKUP(A3081,英雄数据表!A:C,3,0)</f>
        <v>风之面纱</v>
      </c>
      <c r="F3081" s="20">
        <f t="shared" si="206"/>
        <v>25066</v>
      </c>
      <c r="G3081" s="20">
        <f t="shared" si="207"/>
        <v>25066</v>
      </c>
      <c r="H3081" s="21" t="str">
        <f>VLOOKUP(B3081,属性中转表!A:F,6,FALSE)</f>
        <v>"hp":345600,"atk":9600</v>
      </c>
      <c r="I3081" s="20" t="str">
        <f>IF(VLOOKUP(B3081,属性中转表!A:G,7,FALSE)=0,"",VLOOKUP(VLOOKUP(B3081,属性中转表!A:G,7,FALSE),属性中转表!$K$2:$P$21,6,0))&amp;IF(VLOOKUP(B3081,属性中转表!A:G,7,FALSE)&gt;=50,VLOOKUP(A3081,英雄数据表!A:K,9,0),IF(VLOOKUP(B3081,属性中转表!A:G,7,FALSE)&gt;=25,VLOOKUP(A3081,英雄数据表!A:K,5,0),""))</f>
        <v>"atk":600,"hp":10000,"undpspro":200,"pvpdpspro":100,"pvpundpspro":100,"speed":10,"atkpro":100</v>
      </c>
      <c r="J3081" s="20" t="str">
        <f>IF(I3081="","",属性中转表!$I$1&amp;(IF(VLOOKUP(B3081,属性中转表!A:G,7,FALSE)=0,0,VLOOKUP(VLOOKUP(B3081,属性中转表!A:G,7,FALSE),属性中转表!$K$2:$P$21,4,0)))+IFERROR(VLOOKUP(A3081,英雄数据表!A:K,IF(武魂!B3081&gt;=50,10,IF(武魂!B3081&gt;=25,6)),0),0))</f>
        <v>,"dpspro":150</v>
      </c>
      <c r="K3081" s="32" t="str">
        <f t="shared" si="208"/>
        <v>"atk":600,"hp":10000,"undpspro":200,"pvpdpspro":100,"pvpundpspro":100,"speed":10,"atkpro":100,"dpspro":150</v>
      </c>
      <c r="L3081" s="20" t="str">
        <f>IF(B3081&gt;=50,VLOOKUP(A3081,英雄数据表!A:L,11,FALSE),IF(B3081&gt;=25,VLOOKUP(A3081,英雄数据表!A:L,7,0),""))</f>
        <v>"2506602004"</v>
      </c>
      <c r="M3081" s="20" t="str">
        <f>IFERROR(VLOOKUP(B3081,属性中转表!$K$2:$O$21,5,FALSE),"")</f>
        <v>"undpspro":50</v>
      </c>
      <c r="N3081" s="20" t="str">
        <f>IF(B3081=25,VLOOKUP(A3081,英雄数据表!A:L,8,FALSE),IF(B3081=50,VLOOKUP(A3081,英雄数据表!A:L,12,0),""))</f>
        <v/>
      </c>
    </row>
    <row r="3082" spans="1:14" x14ac:dyDescent="0.3">
      <c r="A3082" s="20">
        <v>25066</v>
      </c>
      <c r="B3082" s="21">
        <f t="shared" si="205"/>
        <v>81</v>
      </c>
      <c r="C3082" s="21">
        <v>5</v>
      </c>
      <c r="D3082" s="21">
        <f>VLOOKUP(A3082,英雄数据表!A:D,4,0)</f>
        <v>2</v>
      </c>
      <c r="E3082" s="20" t="str">
        <f>VLOOKUP(A3082,英雄数据表!A:C,3,0)</f>
        <v>风之面纱</v>
      </c>
      <c r="F3082" s="20">
        <f t="shared" si="206"/>
        <v>25066</v>
      </c>
      <c r="G3082" s="20">
        <f t="shared" si="207"/>
        <v>25066</v>
      </c>
      <c r="H3082" s="21" t="str">
        <f>VLOOKUP(B3082,属性中转表!A:F,6,FALSE)</f>
        <v>"hp":351000,"atk":9750</v>
      </c>
      <c r="I3082" s="20" t="str">
        <f>IF(VLOOKUP(B3082,属性中转表!A:G,7,FALSE)=0,"",VLOOKUP(VLOOKUP(B3082,属性中转表!A:G,7,FALSE),属性中转表!$K$2:$P$21,6,0))&amp;IF(VLOOKUP(B3082,属性中转表!A:G,7,FALSE)&gt;=50,VLOOKUP(A3082,英雄数据表!A:K,9,0),IF(VLOOKUP(B3082,属性中转表!A:G,7,FALSE)&gt;=25,VLOOKUP(A3082,英雄数据表!A:K,5,0),""))</f>
        <v>"atk":600,"hp":10000,"undpspro":200,"pvpdpspro":100,"pvpundpspro":100,"speed":10,"atkpro":100</v>
      </c>
      <c r="J3082" s="20" t="str">
        <f>IF(I3082="","",属性中转表!$I$1&amp;(IF(VLOOKUP(B3082,属性中转表!A:G,7,FALSE)=0,0,VLOOKUP(VLOOKUP(B3082,属性中转表!A:G,7,FALSE),属性中转表!$K$2:$P$21,4,0)))+IFERROR(VLOOKUP(A3082,英雄数据表!A:K,IF(武魂!B3082&gt;=50,10,IF(武魂!B3082&gt;=25,6)),0),0))</f>
        <v>,"dpspro":150</v>
      </c>
      <c r="K3082" s="32" t="str">
        <f t="shared" si="208"/>
        <v>"atk":600,"hp":10000,"undpspro":200,"pvpdpspro":100,"pvpundpspro":100,"speed":10,"atkpro":100,"dpspro":150</v>
      </c>
      <c r="L3082" s="20" t="str">
        <f>IF(B3082&gt;=50,VLOOKUP(A3082,英雄数据表!A:L,11,FALSE),IF(B3082&gt;=25,VLOOKUP(A3082,英雄数据表!A:L,7,0),""))</f>
        <v>"2506602004"</v>
      </c>
      <c r="M3082" s="20" t="str">
        <f>IFERROR(VLOOKUP(B3082,属性中转表!$K$2:$O$21,5,FALSE),"")</f>
        <v/>
      </c>
      <c r="N3082" s="20" t="str">
        <f>IF(B3082=25,VLOOKUP(A3082,英雄数据表!A:L,8,FALSE),IF(B3082=50,VLOOKUP(A3082,英雄数据表!A:L,12,0),""))</f>
        <v/>
      </c>
    </row>
    <row r="3083" spans="1:14" x14ac:dyDescent="0.3">
      <c r="A3083" s="20">
        <v>25066</v>
      </c>
      <c r="B3083" s="21">
        <f t="shared" si="205"/>
        <v>82</v>
      </c>
      <c r="C3083" s="21">
        <v>5</v>
      </c>
      <c r="D3083" s="21">
        <f>VLOOKUP(A3083,英雄数据表!A:D,4,0)</f>
        <v>2</v>
      </c>
      <c r="E3083" s="20" t="str">
        <f>VLOOKUP(A3083,英雄数据表!A:C,3,0)</f>
        <v>风之面纱</v>
      </c>
      <c r="F3083" s="20">
        <f t="shared" si="206"/>
        <v>25066</v>
      </c>
      <c r="G3083" s="20">
        <f t="shared" si="207"/>
        <v>25066</v>
      </c>
      <c r="H3083" s="21" t="str">
        <f>VLOOKUP(B3083,属性中转表!A:F,6,FALSE)</f>
        <v>"hp":356400,"atk":9900</v>
      </c>
      <c r="I3083" s="20" t="str">
        <f>IF(VLOOKUP(B3083,属性中转表!A:G,7,FALSE)=0,"",VLOOKUP(VLOOKUP(B3083,属性中转表!A:G,7,FALSE),属性中转表!$K$2:$P$21,6,0))&amp;IF(VLOOKUP(B3083,属性中转表!A:G,7,FALSE)&gt;=50,VLOOKUP(A3083,英雄数据表!A:K,9,0),IF(VLOOKUP(B3083,属性中转表!A:G,7,FALSE)&gt;=25,VLOOKUP(A3083,英雄数据表!A:K,5,0),""))</f>
        <v>"atk":600,"hp":10000,"undpspro":200,"pvpdpspro":100,"pvpundpspro":100,"speed":10,"atkpro":100</v>
      </c>
      <c r="J3083" s="20" t="str">
        <f>IF(I3083="","",属性中转表!$I$1&amp;(IF(VLOOKUP(B3083,属性中转表!A:G,7,FALSE)=0,0,VLOOKUP(VLOOKUP(B3083,属性中转表!A:G,7,FALSE),属性中转表!$K$2:$P$21,4,0)))+IFERROR(VLOOKUP(A3083,英雄数据表!A:K,IF(武魂!B3083&gt;=50,10,IF(武魂!B3083&gt;=25,6)),0),0))</f>
        <v>,"dpspro":150</v>
      </c>
      <c r="K3083" s="32" t="str">
        <f t="shared" si="208"/>
        <v>"atk":600,"hp":10000,"undpspro":200,"pvpdpspro":100,"pvpundpspro":100,"speed":10,"atkpro":100,"dpspro":150</v>
      </c>
      <c r="L3083" s="20" t="str">
        <f>IF(B3083&gt;=50,VLOOKUP(A3083,英雄数据表!A:L,11,FALSE),IF(B3083&gt;=25,VLOOKUP(A3083,英雄数据表!A:L,7,0),""))</f>
        <v>"2506602004"</v>
      </c>
      <c r="M3083" s="20" t="str">
        <f>IFERROR(VLOOKUP(B3083,属性中转表!$K$2:$O$21,5,FALSE),"")</f>
        <v/>
      </c>
      <c r="N3083" s="20" t="str">
        <f>IF(B3083=25,VLOOKUP(A3083,英雄数据表!A:L,8,FALSE),IF(B3083=50,VLOOKUP(A3083,英雄数据表!A:L,12,0),""))</f>
        <v/>
      </c>
    </row>
    <row r="3084" spans="1:14" x14ac:dyDescent="0.3">
      <c r="A3084" s="20">
        <v>25066</v>
      </c>
      <c r="B3084" s="21">
        <f t="shared" si="205"/>
        <v>83</v>
      </c>
      <c r="C3084" s="21">
        <v>5</v>
      </c>
      <c r="D3084" s="21">
        <f>VLOOKUP(A3084,英雄数据表!A:D,4,0)</f>
        <v>2</v>
      </c>
      <c r="E3084" s="20" t="str">
        <f>VLOOKUP(A3084,英雄数据表!A:C,3,0)</f>
        <v>风之面纱</v>
      </c>
      <c r="F3084" s="20">
        <f t="shared" si="206"/>
        <v>25066</v>
      </c>
      <c r="G3084" s="20">
        <f t="shared" si="207"/>
        <v>25066</v>
      </c>
      <c r="H3084" s="21" t="str">
        <f>VLOOKUP(B3084,属性中转表!A:F,6,FALSE)</f>
        <v>"hp":361800,"atk":10050</v>
      </c>
      <c r="I3084" s="20" t="str">
        <f>IF(VLOOKUP(B3084,属性中转表!A:G,7,FALSE)=0,"",VLOOKUP(VLOOKUP(B3084,属性中转表!A:G,7,FALSE),属性中转表!$K$2:$P$21,6,0))&amp;IF(VLOOKUP(B3084,属性中转表!A:G,7,FALSE)&gt;=50,VLOOKUP(A3084,英雄数据表!A:K,9,0),IF(VLOOKUP(B3084,属性中转表!A:G,7,FALSE)&gt;=25,VLOOKUP(A3084,英雄数据表!A:K,5,0),""))</f>
        <v>"atk":600,"hp":10000,"undpspro":200,"pvpdpspro":100,"pvpundpspro":100,"speed":10,"atkpro":100</v>
      </c>
      <c r="J3084" s="20" t="str">
        <f>IF(I3084="","",属性中转表!$I$1&amp;(IF(VLOOKUP(B3084,属性中转表!A:G,7,FALSE)=0,0,VLOOKUP(VLOOKUP(B3084,属性中转表!A:G,7,FALSE),属性中转表!$K$2:$P$21,4,0)))+IFERROR(VLOOKUP(A3084,英雄数据表!A:K,IF(武魂!B3084&gt;=50,10,IF(武魂!B3084&gt;=25,6)),0),0))</f>
        <v>,"dpspro":150</v>
      </c>
      <c r="K3084" s="32" t="str">
        <f t="shared" si="208"/>
        <v>"atk":600,"hp":10000,"undpspro":200,"pvpdpspro":100,"pvpundpspro":100,"speed":10,"atkpro":100,"dpspro":150</v>
      </c>
      <c r="L3084" s="20" t="str">
        <f>IF(B3084&gt;=50,VLOOKUP(A3084,英雄数据表!A:L,11,FALSE),IF(B3084&gt;=25,VLOOKUP(A3084,英雄数据表!A:L,7,0),""))</f>
        <v>"2506602004"</v>
      </c>
      <c r="M3084" s="20" t="str">
        <f>IFERROR(VLOOKUP(B3084,属性中转表!$K$2:$O$21,5,FALSE),"")</f>
        <v/>
      </c>
      <c r="N3084" s="20" t="str">
        <f>IF(B3084=25,VLOOKUP(A3084,英雄数据表!A:L,8,FALSE),IF(B3084=50,VLOOKUP(A3084,英雄数据表!A:L,12,0),""))</f>
        <v/>
      </c>
    </row>
    <row r="3085" spans="1:14" x14ac:dyDescent="0.3">
      <c r="A3085" s="20">
        <v>25066</v>
      </c>
      <c r="B3085" s="21">
        <f t="shared" si="205"/>
        <v>84</v>
      </c>
      <c r="C3085" s="21">
        <v>5</v>
      </c>
      <c r="D3085" s="21">
        <f>VLOOKUP(A3085,英雄数据表!A:D,4,0)</f>
        <v>2</v>
      </c>
      <c r="E3085" s="20" t="str">
        <f>VLOOKUP(A3085,英雄数据表!A:C,3,0)</f>
        <v>风之面纱</v>
      </c>
      <c r="F3085" s="20">
        <f t="shared" si="206"/>
        <v>25066</v>
      </c>
      <c r="G3085" s="20">
        <f t="shared" si="207"/>
        <v>25066</v>
      </c>
      <c r="H3085" s="21" t="str">
        <f>VLOOKUP(B3085,属性中转表!A:F,6,FALSE)</f>
        <v>"hp":367200,"atk":10200</v>
      </c>
      <c r="I3085" s="20" t="str">
        <f>IF(VLOOKUP(B3085,属性中转表!A:G,7,FALSE)=0,"",VLOOKUP(VLOOKUP(B3085,属性中转表!A:G,7,FALSE),属性中转表!$K$2:$P$21,6,0))&amp;IF(VLOOKUP(B3085,属性中转表!A:G,7,FALSE)&gt;=50,VLOOKUP(A3085,英雄数据表!A:K,9,0),IF(VLOOKUP(B3085,属性中转表!A:G,7,FALSE)&gt;=25,VLOOKUP(A3085,英雄数据表!A:K,5,0),""))</f>
        <v>"atk":600,"hp":10000,"undpspro":200,"pvpdpspro":100,"pvpundpspro":100,"speed":10,"atkpro":100</v>
      </c>
      <c r="J3085" s="20" t="str">
        <f>IF(I3085="","",属性中转表!$I$1&amp;(IF(VLOOKUP(B3085,属性中转表!A:G,7,FALSE)=0,0,VLOOKUP(VLOOKUP(B3085,属性中转表!A:G,7,FALSE),属性中转表!$K$2:$P$21,4,0)))+IFERROR(VLOOKUP(A3085,英雄数据表!A:K,IF(武魂!B3085&gt;=50,10,IF(武魂!B3085&gt;=25,6)),0),0))</f>
        <v>,"dpspro":150</v>
      </c>
      <c r="K3085" s="32" t="str">
        <f t="shared" si="208"/>
        <v>"atk":600,"hp":10000,"undpspro":200,"pvpdpspro":100,"pvpundpspro":100,"speed":10,"atkpro":100,"dpspro":150</v>
      </c>
      <c r="L3085" s="20" t="str">
        <f>IF(B3085&gt;=50,VLOOKUP(A3085,英雄数据表!A:L,11,FALSE),IF(B3085&gt;=25,VLOOKUP(A3085,英雄数据表!A:L,7,0),""))</f>
        <v>"2506602004"</v>
      </c>
      <c r="M3085" s="20" t="str">
        <f>IFERROR(VLOOKUP(B3085,属性中转表!$K$2:$O$21,5,FALSE),"")</f>
        <v/>
      </c>
      <c r="N3085" s="20" t="str">
        <f>IF(B3085=25,VLOOKUP(A3085,英雄数据表!A:L,8,FALSE),IF(B3085=50,VLOOKUP(A3085,英雄数据表!A:L,12,0),""))</f>
        <v/>
      </c>
    </row>
    <row r="3086" spans="1:14" x14ac:dyDescent="0.3">
      <c r="A3086" s="20">
        <v>25066</v>
      </c>
      <c r="B3086" s="21">
        <f t="shared" si="205"/>
        <v>85</v>
      </c>
      <c r="C3086" s="21">
        <v>5</v>
      </c>
      <c r="D3086" s="21">
        <f>VLOOKUP(A3086,英雄数据表!A:D,4,0)</f>
        <v>2</v>
      </c>
      <c r="E3086" s="20" t="str">
        <f>VLOOKUP(A3086,英雄数据表!A:C,3,0)</f>
        <v>风之面纱</v>
      </c>
      <c r="F3086" s="20">
        <f t="shared" si="206"/>
        <v>25066</v>
      </c>
      <c r="G3086" s="20">
        <f t="shared" si="207"/>
        <v>25066</v>
      </c>
      <c r="H3086" s="21" t="str">
        <f>VLOOKUP(B3086,属性中转表!A:F,6,FALSE)</f>
        <v>"hp":372600,"atk":10350</v>
      </c>
      <c r="I3086" s="20" t="str">
        <f>IF(VLOOKUP(B3086,属性中转表!A:G,7,FALSE)=0,"",VLOOKUP(VLOOKUP(B3086,属性中转表!A:G,7,FALSE),属性中转表!$K$2:$P$21,6,0))&amp;IF(VLOOKUP(B3086,属性中转表!A:G,7,FALSE)&gt;=50,VLOOKUP(A3086,英雄数据表!A:K,9,0),IF(VLOOKUP(B3086,属性中转表!A:G,7,FALSE)&gt;=25,VLOOKUP(A3086,英雄数据表!A:K,5,0),""))</f>
        <v>"atk":600,"hp":10000,"undpspro":200,"pvpdpspro":100,"pvpundpspro":100,"speed":10,"atkpro":100</v>
      </c>
      <c r="J3086" s="20" t="str">
        <f>IF(I3086="","",属性中转表!$I$1&amp;(IF(VLOOKUP(B3086,属性中转表!A:G,7,FALSE)=0,0,VLOOKUP(VLOOKUP(B3086,属性中转表!A:G,7,FALSE),属性中转表!$K$2:$P$21,4,0)))+IFERROR(VLOOKUP(A3086,英雄数据表!A:K,IF(武魂!B3086&gt;=50,10,IF(武魂!B3086&gt;=25,6)),0),0))</f>
        <v>,"dpspro":200</v>
      </c>
      <c r="K3086" s="32" t="str">
        <f t="shared" si="208"/>
        <v>"atk":600,"hp":10000,"undpspro":200,"pvpdpspro":100,"pvpundpspro":100,"speed":10,"atkpro":100,"dpspro":200</v>
      </c>
      <c r="L3086" s="20" t="str">
        <f>IF(B3086&gt;=50,VLOOKUP(A3086,英雄数据表!A:L,11,FALSE),IF(B3086&gt;=25,VLOOKUP(A3086,英雄数据表!A:L,7,0),""))</f>
        <v>"2506602004"</v>
      </c>
      <c r="M3086" s="20" t="str">
        <f>IFERROR(VLOOKUP(B3086,属性中转表!$K$2:$O$21,5,FALSE),"")</f>
        <v>"dpspro":50</v>
      </c>
      <c r="N3086" s="20" t="str">
        <f>IF(B3086=25,VLOOKUP(A3086,英雄数据表!A:L,8,FALSE),IF(B3086=50,VLOOKUP(A3086,英雄数据表!A:L,12,0),""))</f>
        <v/>
      </c>
    </row>
    <row r="3087" spans="1:14" x14ac:dyDescent="0.3">
      <c r="A3087" s="20">
        <v>25066</v>
      </c>
      <c r="B3087" s="21">
        <f t="shared" si="205"/>
        <v>86</v>
      </c>
      <c r="C3087" s="21">
        <v>5</v>
      </c>
      <c r="D3087" s="21">
        <f>VLOOKUP(A3087,英雄数据表!A:D,4,0)</f>
        <v>2</v>
      </c>
      <c r="E3087" s="20" t="str">
        <f>VLOOKUP(A3087,英雄数据表!A:C,3,0)</f>
        <v>风之面纱</v>
      </c>
      <c r="F3087" s="20">
        <f t="shared" si="206"/>
        <v>25066</v>
      </c>
      <c r="G3087" s="20">
        <f t="shared" si="207"/>
        <v>25066</v>
      </c>
      <c r="H3087" s="21" t="str">
        <f>VLOOKUP(B3087,属性中转表!A:F,6,FALSE)</f>
        <v>"hp":378000,"atk":10500</v>
      </c>
      <c r="I3087" s="20" t="str">
        <f>IF(VLOOKUP(B3087,属性中转表!A:G,7,FALSE)=0,"",VLOOKUP(VLOOKUP(B3087,属性中转表!A:G,7,FALSE),属性中转表!$K$2:$P$21,6,0))&amp;IF(VLOOKUP(B3087,属性中转表!A:G,7,FALSE)&gt;=50,VLOOKUP(A3087,英雄数据表!A:K,9,0),IF(VLOOKUP(B3087,属性中转表!A:G,7,FALSE)&gt;=25,VLOOKUP(A3087,英雄数据表!A:K,5,0),""))</f>
        <v>"atk":600,"hp":10000,"undpspro":200,"pvpdpspro":100,"pvpundpspro":100,"speed":10,"atkpro":100</v>
      </c>
      <c r="J3087" s="20" t="str">
        <f>IF(I3087="","",属性中转表!$I$1&amp;(IF(VLOOKUP(B3087,属性中转表!A:G,7,FALSE)=0,0,VLOOKUP(VLOOKUP(B3087,属性中转表!A:G,7,FALSE),属性中转表!$K$2:$P$21,4,0)))+IFERROR(VLOOKUP(A3087,英雄数据表!A:K,IF(武魂!B3087&gt;=50,10,IF(武魂!B3087&gt;=25,6)),0),0))</f>
        <v>,"dpspro":200</v>
      </c>
      <c r="K3087" s="32" t="str">
        <f t="shared" si="208"/>
        <v>"atk":600,"hp":10000,"undpspro":200,"pvpdpspro":100,"pvpundpspro":100,"speed":10,"atkpro":100,"dpspro":200</v>
      </c>
      <c r="L3087" s="20" t="str">
        <f>IF(B3087&gt;=50,VLOOKUP(A3087,英雄数据表!A:L,11,FALSE),IF(B3087&gt;=25,VLOOKUP(A3087,英雄数据表!A:L,7,0),""))</f>
        <v>"2506602004"</v>
      </c>
      <c r="M3087" s="20" t="str">
        <f>IFERROR(VLOOKUP(B3087,属性中转表!$K$2:$O$21,5,FALSE),"")</f>
        <v/>
      </c>
      <c r="N3087" s="20" t="str">
        <f>IF(B3087=25,VLOOKUP(A3087,英雄数据表!A:L,8,FALSE),IF(B3087=50,VLOOKUP(A3087,英雄数据表!A:L,12,0),""))</f>
        <v/>
      </c>
    </row>
    <row r="3088" spans="1:14" x14ac:dyDescent="0.3">
      <c r="A3088" s="20">
        <v>25066</v>
      </c>
      <c r="B3088" s="21">
        <f t="shared" si="205"/>
        <v>87</v>
      </c>
      <c r="C3088" s="21">
        <v>5</v>
      </c>
      <c r="D3088" s="21">
        <f>VLOOKUP(A3088,英雄数据表!A:D,4,0)</f>
        <v>2</v>
      </c>
      <c r="E3088" s="20" t="str">
        <f>VLOOKUP(A3088,英雄数据表!A:C,3,0)</f>
        <v>风之面纱</v>
      </c>
      <c r="F3088" s="20">
        <f t="shared" si="206"/>
        <v>25066</v>
      </c>
      <c r="G3088" s="20">
        <f t="shared" si="207"/>
        <v>25066</v>
      </c>
      <c r="H3088" s="21" t="str">
        <f>VLOOKUP(B3088,属性中转表!A:F,6,FALSE)</f>
        <v>"hp":383400,"atk":10650</v>
      </c>
      <c r="I3088" s="20" t="str">
        <f>IF(VLOOKUP(B3088,属性中转表!A:G,7,FALSE)=0,"",VLOOKUP(VLOOKUP(B3088,属性中转表!A:G,7,FALSE),属性中转表!$K$2:$P$21,6,0))&amp;IF(VLOOKUP(B3088,属性中转表!A:G,7,FALSE)&gt;=50,VLOOKUP(A3088,英雄数据表!A:K,9,0),IF(VLOOKUP(B3088,属性中转表!A:G,7,FALSE)&gt;=25,VLOOKUP(A3088,英雄数据表!A:K,5,0),""))</f>
        <v>"atk":600,"hp":10000,"undpspro":200,"pvpdpspro":100,"pvpundpspro":100,"speed":10,"atkpro":100</v>
      </c>
      <c r="J3088" s="20" t="str">
        <f>IF(I3088="","",属性中转表!$I$1&amp;(IF(VLOOKUP(B3088,属性中转表!A:G,7,FALSE)=0,0,VLOOKUP(VLOOKUP(B3088,属性中转表!A:G,7,FALSE),属性中转表!$K$2:$P$21,4,0)))+IFERROR(VLOOKUP(A3088,英雄数据表!A:K,IF(武魂!B3088&gt;=50,10,IF(武魂!B3088&gt;=25,6)),0),0))</f>
        <v>,"dpspro":200</v>
      </c>
      <c r="K3088" s="32" t="str">
        <f t="shared" si="208"/>
        <v>"atk":600,"hp":10000,"undpspro":200,"pvpdpspro":100,"pvpundpspro":100,"speed":10,"atkpro":100,"dpspro":200</v>
      </c>
      <c r="L3088" s="20" t="str">
        <f>IF(B3088&gt;=50,VLOOKUP(A3088,英雄数据表!A:L,11,FALSE),IF(B3088&gt;=25,VLOOKUP(A3088,英雄数据表!A:L,7,0),""))</f>
        <v>"2506602004"</v>
      </c>
      <c r="M3088" s="20" t="str">
        <f>IFERROR(VLOOKUP(B3088,属性中转表!$K$2:$O$21,5,FALSE),"")</f>
        <v/>
      </c>
      <c r="N3088" s="20" t="str">
        <f>IF(B3088=25,VLOOKUP(A3088,英雄数据表!A:L,8,FALSE),IF(B3088=50,VLOOKUP(A3088,英雄数据表!A:L,12,0),""))</f>
        <v/>
      </c>
    </row>
    <row r="3089" spans="1:14" x14ac:dyDescent="0.3">
      <c r="A3089" s="20">
        <v>25066</v>
      </c>
      <c r="B3089" s="21">
        <f t="shared" si="205"/>
        <v>88</v>
      </c>
      <c r="C3089" s="21">
        <v>5</v>
      </c>
      <c r="D3089" s="21">
        <f>VLOOKUP(A3089,英雄数据表!A:D,4,0)</f>
        <v>2</v>
      </c>
      <c r="E3089" s="20" t="str">
        <f>VLOOKUP(A3089,英雄数据表!A:C,3,0)</f>
        <v>风之面纱</v>
      </c>
      <c r="F3089" s="20">
        <f t="shared" si="206"/>
        <v>25066</v>
      </c>
      <c r="G3089" s="20">
        <f t="shared" si="207"/>
        <v>25066</v>
      </c>
      <c r="H3089" s="21" t="str">
        <f>VLOOKUP(B3089,属性中转表!A:F,6,FALSE)</f>
        <v>"hp":388800,"atk":10800</v>
      </c>
      <c r="I3089" s="20" t="str">
        <f>IF(VLOOKUP(B3089,属性中转表!A:G,7,FALSE)=0,"",VLOOKUP(VLOOKUP(B3089,属性中转表!A:G,7,FALSE),属性中转表!$K$2:$P$21,6,0))&amp;IF(VLOOKUP(B3089,属性中转表!A:G,7,FALSE)&gt;=50,VLOOKUP(A3089,英雄数据表!A:K,9,0),IF(VLOOKUP(B3089,属性中转表!A:G,7,FALSE)&gt;=25,VLOOKUP(A3089,英雄数据表!A:K,5,0),""))</f>
        <v>"atk":600,"hp":10000,"undpspro":200,"pvpdpspro":100,"pvpundpspro":100,"speed":10,"atkpro":100</v>
      </c>
      <c r="J3089" s="20" t="str">
        <f>IF(I3089="","",属性中转表!$I$1&amp;(IF(VLOOKUP(B3089,属性中转表!A:G,7,FALSE)=0,0,VLOOKUP(VLOOKUP(B3089,属性中转表!A:G,7,FALSE),属性中转表!$K$2:$P$21,4,0)))+IFERROR(VLOOKUP(A3089,英雄数据表!A:K,IF(武魂!B3089&gt;=50,10,IF(武魂!B3089&gt;=25,6)),0),0))</f>
        <v>,"dpspro":200</v>
      </c>
      <c r="K3089" s="32" t="str">
        <f t="shared" si="208"/>
        <v>"atk":600,"hp":10000,"undpspro":200,"pvpdpspro":100,"pvpundpspro":100,"speed":10,"atkpro":100,"dpspro":200</v>
      </c>
      <c r="L3089" s="20" t="str">
        <f>IF(B3089&gt;=50,VLOOKUP(A3089,英雄数据表!A:L,11,FALSE),IF(B3089&gt;=25,VLOOKUP(A3089,英雄数据表!A:L,7,0),""))</f>
        <v>"2506602004"</v>
      </c>
      <c r="M3089" s="20" t="str">
        <f>IFERROR(VLOOKUP(B3089,属性中转表!$K$2:$O$21,5,FALSE),"")</f>
        <v/>
      </c>
      <c r="N3089" s="20" t="str">
        <f>IF(B3089=25,VLOOKUP(A3089,英雄数据表!A:L,8,FALSE),IF(B3089=50,VLOOKUP(A3089,英雄数据表!A:L,12,0),""))</f>
        <v/>
      </c>
    </row>
    <row r="3090" spans="1:14" x14ac:dyDescent="0.3">
      <c r="A3090" s="20">
        <v>25066</v>
      </c>
      <c r="B3090" s="21">
        <f t="shared" si="205"/>
        <v>89</v>
      </c>
      <c r="C3090" s="21">
        <v>5</v>
      </c>
      <c r="D3090" s="21">
        <f>VLOOKUP(A3090,英雄数据表!A:D,4,0)</f>
        <v>2</v>
      </c>
      <c r="E3090" s="20" t="str">
        <f>VLOOKUP(A3090,英雄数据表!A:C,3,0)</f>
        <v>风之面纱</v>
      </c>
      <c r="F3090" s="20">
        <f t="shared" si="206"/>
        <v>25066</v>
      </c>
      <c r="G3090" s="20">
        <f t="shared" si="207"/>
        <v>25066</v>
      </c>
      <c r="H3090" s="21" t="str">
        <f>VLOOKUP(B3090,属性中转表!A:F,6,FALSE)</f>
        <v>"hp":394200,"atk":10950</v>
      </c>
      <c r="I3090" s="20" t="str">
        <f>IF(VLOOKUP(B3090,属性中转表!A:G,7,FALSE)=0,"",VLOOKUP(VLOOKUP(B3090,属性中转表!A:G,7,FALSE),属性中转表!$K$2:$P$21,6,0))&amp;IF(VLOOKUP(B3090,属性中转表!A:G,7,FALSE)&gt;=50,VLOOKUP(A3090,英雄数据表!A:K,9,0),IF(VLOOKUP(B3090,属性中转表!A:G,7,FALSE)&gt;=25,VLOOKUP(A3090,英雄数据表!A:K,5,0),""))</f>
        <v>"atk":600,"hp":10000,"undpspro":200,"pvpdpspro":100,"pvpundpspro":100,"speed":10,"atkpro":100</v>
      </c>
      <c r="J3090" s="20" t="str">
        <f>IF(I3090="","",属性中转表!$I$1&amp;(IF(VLOOKUP(B3090,属性中转表!A:G,7,FALSE)=0,0,VLOOKUP(VLOOKUP(B3090,属性中转表!A:G,7,FALSE),属性中转表!$K$2:$P$21,4,0)))+IFERROR(VLOOKUP(A3090,英雄数据表!A:K,IF(武魂!B3090&gt;=50,10,IF(武魂!B3090&gt;=25,6)),0),0))</f>
        <v>,"dpspro":200</v>
      </c>
      <c r="K3090" s="32" t="str">
        <f t="shared" si="208"/>
        <v>"atk":600,"hp":10000,"undpspro":200,"pvpdpspro":100,"pvpundpspro":100,"speed":10,"atkpro":100,"dpspro":200</v>
      </c>
      <c r="L3090" s="20" t="str">
        <f>IF(B3090&gt;=50,VLOOKUP(A3090,英雄数据表!A:L,11,FALSE),IF(B3090&gt;=25,VLOOKUP(A3090,英雄数据表!A:L,7,0),""))</f>
        <v>"2506602004"</v>
      </c>
      <c r="M3090" s="20" t="str">
        <f>IFERROR(VLOOKUP(B3090,属性中转表!$K$2:$O$21,5,FALSE),"")</f>
        <v/>
      </c>
      <c r="N3090" s="20" t="str">
        <f>IF(B3090=25,VLOOKUP(A3090,英雄数据表!A:L,8,FALSE),IF(B3090=50,VLOOKUP(A3090,英雄数据表!A:L,12,0),""))</f>
        <v/>
      </c>
    </row>
    <row r="3091" spans="1:14" x14ac:dyDescent="0.3">
      <c r="A3091" s="20">
        <v>25066</v>
      </c>
      <c r="B3091" s="21">
        <f t="shared" si="205"/>
        <v>90</v>
      </c>
      <c r="C3091" s="21">
        <v>5</v>
      </c>
      <c r="D3091" s="21">
        <f>VLOOKUP(A3091,英雄数据表!A:D,4,0)</f>
        <v>2</v>
      </c>
      <c r="E3091" s="20" t="str">
        <f>VLOOKUP(A3091,英雄数据表!A:C,3,0)</f>
        <v>风之面纱</v>
      </c>
      <c r="F3091" s="20">
        <f t="shared" si="206"/>
        <v>25066</v>
      </c>
      <c r="G3091" s="20">
        <f t="shared" si="207"/>
        <v>25066</v>
      </c>
      <c r="H3091" s="21" t="str">
        <f>VLOOKUP(B3091,属性中转表!A:F,6,FALSE)</f>
        <v>"hp":399600,"atk":11100</v>
      </c>
      <c r="I3091" s="20" t="str">
        <f>IF(VLOOKUP(B3091,属性中转表!A:G,7,FALSE)=0,"",VLOOKUP(VLOOKUP(B3091,属性中转表!A:G,7,FALSE),属性中转表!$K$2:$P$21,6,0))&amp;IF(VLOOKUP(B3091,属性中转表!A:G,7,FALSE)&gt;=50,VLOOKUP(A3091,英雄数据表!A:K,9,0),IF(VLOOKUP(B3091,属性中转表!A:G,7,FALSE)&gt;=25,VLOOKUP(A3091,英雄数据表!A:K,5,0),""))</f>
        <v>"atk":600,"hp":10000,"undpspro":200,"pvpdpspro":150,"pvpundpspro":100,"speed":10,"atkpro":100</v>
      </c>
      <c r="J3091" s="20" t="str">
        <f>IF(I3091="","",属性中转表!$I$1&amp;(IF(VLOOKUP(B3091,属性中转表!A:G,7,FALSE)=0,0,VLOOKUP(VLOOKUP(B3091,属性中转表!A:G,7,FALSE),属性中转表!$K$2:$P$21,4,0)))+IFERROR(VLOOKUP(A3091,英雄数据表!A:K,IF(武魂!B3091&gt;=50,10,IF(武魂!B3091&gt;=25,6)),0),0))</f>
        <v>,"dpspro":200</v>
      </c>
      <c r="K3091" s="32" t="str">
        <f t="shared" si="208"/>
        <v>"atk":600,"hp":10000,"undpspro":200,"pvpdpspro":150,"pvpundpspro":100,"speed":10,"atkpro":100,"dpspro":200</v>
      </c>
      <c r="L3091" s="20" t="str">
        <f>IF(B3091&gt;=50,VLOOKUP(A3091,英雄数据表!A:L,11,FALSE),IF(B3091&gt;=25,VLOOKUP(A3091,英雄数据表!A:L,7,0),""))</f>
        <v>"2506602004"</v>
      </c>
      <c r="M3091" s="20" t="str">
        <f>IFERROR(VLOOKUP(B3091,属性中转表!$K$2:$O$21,5,FALSE),"")</f>
        <v>"pvpdpspro":50</v>
      </c>
      <c r="N3091" s="20" t="str">
        <f>IF(B3091=25,VLOOKUP(A3091,英雄数据表!A:L,8,FALSE),IF(B3091=50,VLOOKUP(A3091,英雄数据表!A:L,12,0),""))</f>
        <v/>
      </c>
    </row>
    <row r="3092" spans="1:14" x14ac:dyDescent="0.3">
      <c r="A3092" s="20">
        <v>25066</v>
      </c>
      <c r="B3092" s="21">
        <f t="shared" si="205"/>
        <v>91</v>
      </c>
      <c r="C3092" s="21">
        <v>5</v>
      </c>
      <c r="D3092" s="21">
        <f>VLOOKUP(A3092,英雄数据表!A:D,4,0)</f>
        <v>2</v>
      </c>
      <c r="E3092" s="20" t="str">
        <f>VLOOKUP(A3092,英雄数据表!A:C,3,0)</f>
        <v>风之面纱</v>
      </c>
      <c r="F3092" s="20">
        <f t="shared" si="206"/>
        <v>25066</v>
      </c>
      <c r="G3092" s="20">
        <f t="shared" si="207"/>
        <v>25066</v>
      </c>
      <c r="H3092" s="21" t="str">
        <f>VLOOKUP(B3092,属性中转表!A:F,6,FALSE)</f>
        <v>"hp":405000,"atk":11250</v>
      </c>
      <c r="I3092" s="20" t="str">
        <f>IF(VLOOKUP(B3092,属性中转表!A:G,7,FALSE)=0,"",VLOOKUP(VLOOKUP(B3092,属性中转表!A:G,7,FALSE),属性中转表!$K$2:$P$21,6,0))&amp;IF(VLOOKUP(B3092,属性中转表!A:G,7,FALSE)&gt;=50,VLOOKUP(A3092,英雄数据表!A:K,9,0),IF(VLOOKUP(B3092,属性中转表!A:G,7,FALSE)&gt;=25,VLOOKUP(A3092,英雄数据表!A:K,5,0),""))</f>
        <v>"atk":600,"hp":10000,"undpspro":200,"pvpdpspro":150,"pvpundpspro":100,"speed":10,"atkpro":100</v>
      </c>
      <c r="J3092" s="20" t="str">
        <f>IF(I3092="","",属性中转表!$I$1&amp;(IF(VLOOKUP(B3092,属性中转表!A:G,7,FALSE)=0,0,VLOOKUP(VLOOKUP(B3092,属性中转表!A:G,7,FALSE),属性中转表!$K$2:$P$21,4,0)))+IFERROR(VLOOKUP(A3092,英雄数据表!A:K,IF(武魂!B3092&gt;=50,10,IF(武魂!B3092&gt;=25,6)),0),0))</f>
        <v>,"dpspro":200</v>
      </c>
      <c r="K3092" s="32" t="str">
        <f t="shared" si="208"/>
        <v>"atk":600,"hp":10000,"undpspro":200,"pvpdpspro":150,"pvpundpspro":100,"speed":10,"atkpro":100,"dpspro":200</v>
      </c>
      <c r="L3092" s="20" t="str">
        <f>IF(B3092&gt;=50,VLOOKUP(A3092,英雄数据表!A:L,11,FALSE),IF(B3092&gt;=25,VLOOKUP(A3092,英雄数据表!A:L,7,0),""))</f>
        <v>"2506602004"</v>
      </c>
      <c r="M3092" s="20" t="str">
        <f>IFERROR(VLOOKUP(B3092,属性中转表!$K$2:$O$21,5,FALSE),"")</f>
        <v/>
      </c>
      <c r="N3092" s="20" t="str">
        <f>IF(B3092=25,VLOOKUP(A3092,英雄数据表!A:L,8,FALSE),IF(B3092=50,VLOOKUP(A3092,英雄数据表!A:L,12,0),""))</f>
        <v/>
      </c>
    </row>
    <row r="3093" spans="1:14" x14ac:dyDescent="0.3">
      <c r="A3093" s="20">
        <v>25066</v>
      </c>
      <c r="B3093" s="21">
        <f t="shared" si="205"/>
        <v>92</v>
      </c>
      <c r="C3093" s="21">
        <v>5</v>
      </c>
      <c r="D3093" s="21">
        <f>VLOOKUP(A3093,英雄数据表!A:D,4,0)</f>
        <v>2</v>
      </c>
      <c r="E3093" s="20" t="str">
        <f>VLOOKUP(A3093,英雄数据表!A:C,3,0)</f>
        <v>风之面纱</v>
      </c>
      <c r="F3093" s="20">
        <f t="shared" si="206"/>
        <v>25066</v>
      </c>
      <c r="G3093" s="20">
        <f t="shared" si="207"/>
        <v>25066</v>
      </c>
      <c r="H3093" s="21" t="str">
        <f>VLOOKUP(B3093,属性中转表!A:F,6,FALSE)</f>
        <v>"hp":410400,"atk":11400</v>
      </c>
      <c r="I3093" s="20" t="str">
        <f>IF(VLOOKUP(B3093,属性中转表!A:G,7,FALSE)=0,"",VLOOKUP(VLOOKUP(B3093,属性中转表!A:G,7,FALSE),属性中转表!$K$2:$P$21,6,0))&amp;IF(VLOOKUP(B3093,属性中转表!A:G,7,FALSE)&gt;=50,VLOOKUP(A3093,英雄数据表!A:K,9,0),IF(VLOOKUP(B3093,属性中转表!A:G,7,FALSE)&gt;=25,VLOOKUP(A3093,英雄数据表!A:K,5,0),""))</f>
        <v>"atk":600,"hp":10000,"undpspro":200,"pvpdpspro":150,"pvpundpspro":100,"speed":10,"atkpro":100</v>
      </c>
      <c r="J3093" s="20" t="str">
        <f>IF(I3093="","",属性中转表!$I$1&amp;(IF(VLOOKUP(B3093,属性中转表!A:G,7,FALSE)=0,0,VLOOKUP(VLOOKUP(B3093,属性中转表!A:G,7,FALSE),属性中转表!$K$2:$P$21,4,0)))+IFERROR(VLOOKUP(A3093,英雄数据表!A:K,IF(武魂!B3093&gt;=50,10,IF(武魂!B3093&gt;=25,6)),0),0))</f>
        <v>,"dpspro":200</v>
      </c>
      <c r="K3093" s="32" t="str">
        <f t="shared" si="208"/>
        <v>"atk":600,"hp":10000,"undpspro":200,"pvpdpspro":150,"pvpundpspro":100,"speed":10,"atkpro":100,"dpspro":200</v>
      </c>
      <c r="L3093" s="20" t="str">
        <f>IF(B3093&gt;=50,VLOOKUP(A3093,英雄数据表!A:L,11,FALSE),IF(B3093&gt;=25,VLOOKUP(A3093,英雄数据表!A:L,7,0),""))</f>
        <v>"2506602004"</v>
      </c>
      <c r="M3093" s="20" t="str">
        <f>IFERROR(VLOOKUP(B3093,属性中转表!$K$2:$O$21,5,FALSE),"")</f>
        <v/>
      </c>
      <c r="N3093" s="20" t="str">
        <f>IF(B3093=25,VLOOKUP(A3093,英雄数据表!A:L,8,FALSE),IF(B3093=50,VLOOKUP(A3093,英雄数据表!A:L,12,0),""))</f>
        <v/>
      </c>
    </row>
    <row r="3094" spans="1:14" x14ac:dyDescent="0.3">
      <c r="A3094" s="20">
        <v>25066</v>
      </c>
      <c r="B3094" s="21">
        <f t="shared" si="205"/>
        <v>93</v>
      </c>
      <c r="C3094" s="21">
        <v>5</v>
      </c>
      <c r="D3094" s="21">
        <f>VLOOKUP(A3094,英雄数据表!A:D,4,0)</f>
        <v>2</v>
      </c>
      <c r="E3094" s="20" t="str">
        <f>VLOOKUP(A3094,英雄数据表!A:C,3,0)</f>
        <v>风之面纱</v>
      </c>
      <c r="F3094" s="20">
        <f t="shared" si="206"/>
        <v>25066</v>
      </c>
      <c r="G3094" s="20">
        <f t="shared" si="207"/>
        <v>25066</v>
      </c>
      <c r="H3094" s="21" t="str">
        <f>VLOOKUP(B3094,属性中转表!A:F,6,FALSE)</f>
        <v>"hp":415800,"atk":11550</v>
      </c>
      <c r="I3094" s="20" t="str">
        <f>IF(VLOOKUP(B3094,属性中转表!A:G,7,FALSE)=0,"",VLOOKUP(VLOOKUP(B3094,属性中转表!A:G,7,FALSE),属性中转表!$K$2:$P$21,6,0))&amp;IF(VLOOKUP(B3094,属性中转表!A:G,7,FALSE)&gt;=50,VLOOKUP(A3094,英雄数据表!A:K,9,0),IF(VLOOKUP(B3094,属性中转表!A:G,7,FALSE)&gt;=25,VLOOKUP(A3094,英雄数据表!A:K,5,0),""))</f>
        <v>"atk":600,"hp":10000,"undpspro":200,"pvpdpspro":150,"pvpundpspro":100,"speed":10,"atkpro":100</v>
      </c>
      <c r="J3094" s="20" t="str">
        <f>IF(I3094="","",属性中转表!$I$1&amp;(IF(VLOOKUP(B3094,属性中转表!A:G,7,FALSE)=0,0,VLOOKUP(VLOOKUP(B3094,属性中转表!A:G,7,FALSE),属性中转表!$K$2:$P$21,4,0)))+IFERROR(VLOOKUP(A3094,英雄数据表!A:K,IF(武魂!B3094&gt;=50,10,IF(武魂!B3094&gt;=25,6)),0),0))</f>
        <v>,"dpspro":200</v>
      </c>
      <c r="K3094" s="32" t="str">
        <f t="shared" si="208"/>
        <v>"atk":600,"hp":10000,"undpspro":200,"pvpdpspro":150,"pvpundpspro":100,"speed":10,"atkpro":100,"dpspro":200</v>
      </c>
      <c r="L3094" s="20" t="str">
        <f>IF(B3094&gt;=50,VLOOKUP(A3094,英雄数据表!A:L,11,FALSE),IF(B3094&gt;=25,VLOOKUP(A3094,英雄数据表!A:L,7,0),""))</f>
        <v>"2506602004"</v>
      </c>
      <c r="M3094" s="20" t="str">
        <f>IFERROR(VLOOKUP(B3094,属性中转表!$K$2:$O$21,5,FALSE),"")</f>
        <v/>
      </c>
      <c r="N3094" s="20" t="str">
        <f>IF(B3094=25,VLOOKUP(A3094,英雄数据表!A:L,8,FALSE),IF(B3094=50,VLOOKUP(A3094,英雄数据表!A:L,12,0),""))</f>
        <v/>
      </c>
    </row>
    <row r="3095" spans="1:14" x14ac:dyDescent="0.3">
      <c r="A3095" s="20">
        <v>25066</v>
      </c>
      <c r="B3095" s="21">
        <f t="shared" si="205"/>
        <v>94</v>
      </c>
      <c r="C3095" s="21">
        <v>5</v>
      </c>
      <c r="D3095" s="21">
        <f>VLOOKUP(A3095,英雄数据表!A:D,4,0)</f>
        <v>2</v>
      </c>
      <c r="E3095" s="20" t="str">
        <f>VLOOKUP(A3095,英雄数据表!A:C,3,0)</f>
        <v>风之面纱</v>
      </c>
      <c r="F3095" s="20">
        <f t="shared" si="206"/>
        <v>25066</v>
      </c>
      <c r="G3095" s="20">
        <f t="shared" si="207"/>
        <v>25066</v>
      </c>
      <c r="H3095" s="21" t="str">
        <f>VLOOKUP(B3095,属性中转表!A:F,6,FALSE)</f>
        <v>"hp":421200,"atk":11700</v>
      </c>
      <c r="I3095" s="20" t="str">
        <f>IF(VLOOKUP(B3095,属性中转表!A:G,7,FALSE)=0,"",VLOOKUP(VLOOKUP(B3095,属性中转表!A:G,7,FALSE),属性中转表!$K$2:$P$21,6,0))&amp;IF(VLOOKUP(B3095,属性中转表!A:G,7,FALSE)&gt;=50,VLOOKUP(A3095,英雄数据表!A:K,9,0),IF(VLOOKUP(B3095,属性中转表!A:G,7,FALSE)&gt;=25,VLOOKUP(A3095,英雄数据表!A:K,5,0),""))</f>
        <v>"atk":600,"hp":10000,"undpspro":200,"pvpdpspro":150,"pvpundpspro":100,"speed":10,"atkpro":100</v>
      </c>
      <c r="J3095" s="20" t="str">
        <f>IF(I3095="","",属性中转表!$I$1&amp;(IF(VLOOKUP(B3095,属性中转表!A:G,7,FALSE)=0,0,VLOOKUP(VLOOKUP(B3095,属性中转表!A:G,7,FALSE),属性中转表!$K$2:$P$21,4,0)))+IFERROR(VLOOKUP(A3095,英雄数据表!A:K,IF(武魂!B3095&gt;=50,10,IF(武魂!B3095&gt;=25,6)),0),0))</f>
        <v>,"dpspro":200</v>
      </c>
      <c r="K3095" s="32" t="str">
        <f t="shared" si="208"/>
        <v>"atk":600,"hp":10000,"undpspro":200,"pvpdpspro":150,"pvpundpspro":100,"speed":10,"atkpro":100,"dpspro":200</v>
      </c>
      <c r="L3095" s="20" t="str">
        <f>IF(B3095&gt;=50,VLOOKUP(A3095,英雄数据表!A:L,11,FALSE),IF(B3095&gt;=25,VLOOKUP(A3095,英雄数据表!A:L,7,0),""))</f>
        <v>"2506602004"</v>
      </c>
      <c r="M3095" s="20" t="str">
        <f>IFERROR(VLOOKUP(B3095,属性中转表!$K$2:$O$21,5,FALSE),"")</f>
        <v/>
      </c>
      <c r="N3095" s="20" t="str">
        <f>IF(B3095=25,VLOOKUP(A3095,英雄数据表!A:L,8,FALSE),IF(B3095=50,VLOOKUP(A3095,英雄数据表!A:L,12,0),""))</f>
        <v/>
      </c>
    </row>
    <row r="3096" spans="1:14" x14ac:dyDescent="0.3">
      <c r="A3096" s="20">
        <v>25066</v>
      </c>
      <c r="B3096" s="21">
        <f t="shared" si="205"/>
        <v>95</v>
      </c>
      <c r="C3096" s="21">
        <v>5</v>
      </c>
      <c r="D3096" s="21">
        <f>VLOOKUP(A3096,英雄数据表!A:D,4,0)</f>
        <v>2</v>
      </c>
      <c r="E3096" s="20" t="str">
        <f>VLOOKUP(A3096,英雄数据表!A:C,3,0)</f>
        <v>风之面纱</v>
      </c>
      <c r="F3096" s="20">
        <f t="shared" si="206"/>
        <v>25066</v>
      </c>
      <c r="G3096" s="20">
        <f t="shared" si="207"/>
        <v>25066</v>
      </c>
      <c r="H3096" s="21" t="str">
        <f>VLOOKUP(B3096,属性中转表!A:F,6,FALSE)</f>
        <v>"hp":426600,"atk":11850</v>
      </c>
      <c r="I3096" s="20" t="str">
        <f>IF(VLOOKUP(B3096,属性中转表!A:G,7,FALSE)=0,"",VLOOKUP(VLOOKUP(B3096,属性中转表!A:G,7,FALSE),属性中转表!$K$2:$P$21,6,0))&amp;IF(VLOOKUP(B3096,属性中转表!A:G,7,FALSE)&gt;=50,VLOOKUP(A3096,英雄数据表!A:K,9,0),IF(VLOOKUP(B3096,属性中转表!A:G,7,FALSE)&gt;=25,VLOOKUP(A3096,英雄数据表!A:K,5,0),""))</f>
        <v>"atk":600,"hp":10000,"undpspro":200,"pvpdpspro":150,"pvpundpspro":150,"speed":10,"atkpro":100</v>
      </c>
      <c r="J3096" s="20" t="str">
        <f>IF(I3096="","",属性中转表!$I$1&amp;(IF(VLOOKUP(B3096,属性中转表!A:G,7,FALSE)=0,0,VLOOKUP(VLOOKUP(B3096,属性中转表!A:G,7,FALSE),属性中转表!$K$2:$P$21,4,0)))+IFERROR(VLOOKUP(A3096,英雄数据表!A:K,IF(武魂!B3096&gt;=50,10,IF(武魂!B3096&gt;=25,6)),0),0))</f>
        <v>,"dpspro":200</v>
      </c>
      <c r="K3096" s="32" t="str">
        <f t="shared" si="208"/>
        <v>"atk":600,"hp":10000,"undpspro":200,"pvpdpspro":150,"pvpundpspro":150,"speed":10,"atkpro":100,"dpspro":200</v>
      </c>
      <c r="L3096" s="20" t="str">
        <f>IF(B3096&gt;=50,VLOOKUP(A3096,英雄数据表!A:L,11,FALSE),IF(B3096&gt;=25,VLOOKUP(A3096,英雄数据表!A:L,7,0),""))</f>
        <v>"2506602004"</v>
      </c>
      <c r="M3096" s="20" t="str">
        <f>IFERROR(VLOOKUP(B3096,属性中转表!$K$2:$O$21,5,FALSE),"")</f>
        <v>"pvpundpspro":50</v>
      </c>
      <c r="N3096" s="20" t="str">
        <f>IF(B3096=25,VLOOKUP(A3096,英雄数据表!A:L,8,FALSE),IF(B3096=50,VLOOKUP(A3096,英雄数据表!A:L,12,0),""))</f>
        <v/>
      </c>
    </row>
    <row r="3097" spans="1:14" x14ac:dyDescent="0.3">
      <c r="A3097" s="20">
        <v>25066</v>
      </c>
      <c r="B3097" s="21">
        <f t="shared" si="205"/>
        <v>96</v>
      </c>
      <c r="C3097" s="21">
        <v>5</v>
      </c>
      <c r="D3097" s="21">
        <f>VLOOKUP(A3097,英雄数据表!A:D,4,0)</f>
        <v>2</v>
      </c>
      <c r="E3097" s="20" t="str">
        <f>VLOOKUP(A3097,英雄数据表!A:C,3,0)</f>
        <v>风之面纱</v>
      </c>
      <c r="F3097" s="20">
        <f t="shared" si="206"/>
        <v>25066</v>
      </c>
      <c r="G3097" s="20">
        <f t="shared" si="207"/>
        <v>25066</v>
      </c>
      <c r="H3097" s="21" t="str">
        <f>VLOOKUP(B3097,属性中转表!A:F,6,FALSE)</f>
        <v>"hp":432000,"atk":12000</v>
      </c>
      <c r="I3097" s="20" t="str">
        <f>IF(VLOOKUP(B3097,属性中转表!A:G,7,FALSE)=0,"",VLOOKUP(VLOOKUP(B3097,属性中转表!A:G,7,FALSE),属性中转表!$K$2:$P$21,6,0))&amp;IF(VLOOKUP(B3097,属性中转表!A:G,7,FALSE)&gt;=50,VLOOKUP(A3097,英雄数据表!A:K,9,0),IF(VLOOKUP(B3097,属性中转表!A:G,7,FALSE)&gt;=25,VLOOKUP(A3097,英雄数据表!A:K,5,0),""))</f>
        <v>"atk":600,"hp":10000,"undpspro":200,"pvpdpspro":150,"pvpundpspro":150,"speed":10,"atkpro":100</v>
      </c>
      <c r="J3097" s="20" t="str">
        <f>IF(I3097="","",属性中转表!$I$1&amp;(IF(VLOOKUP(B3097,属性中转表!A:G,7,FALSE)=0,0,VLOOKUP(VLOOKUP(B3097,属性中转表!A:G,7,FALSE),属性中转表!$K$2:$P$21,4,0)))+IFERROR(VLOOKUP(A3097,英雄数据表!A:K,IF(武魂!B3097&gt;=50,10,IF(武魂!B3097&gt;=25,6)),0),0))</f>
        <v>,"dpspro":200</v>
      </c>
      <c r="K3097" s="32" t="str">
        <f t="shared" si="208"/>
        <v>"atk":600,"hp":10000,"undpspro":200,"pvpdpspro":150,"pvpundpspro":150,"speed":10,"atkpro":100,"dpspro":200</v>
      </c>
      <c r="L3097" s="20" t="str">
        <f>IF(B3097&gt;=50,VLOOKUP(A3097,英雄数据表!A:L,11,FALSE),IF(B3097&gt;=25,VLOOKUP(A3097,英雄数据表!A:L,7,0),""))</f>
        <v>"2506602004"</v>
      </c>
      <c r="M3097" s="20" t="str">
        <f>IFERROR(VLOOKUP(B3097,属性中转表!$K$2:$O$21,5,FALSE),"")</f>
        <v/>
      </c>
      <c r="N3097" s="20" t="str">
        <f>IF(B3097=25,VLOOKUP(A3097,英雄数据表!A:L,8,FALSE),IF(B3097=50,VLOOKUP(A3097,英雄数据表!A:L,12,0),""))</f>
        <v/>
      </c>
    </row>
    <row r="3098" spans="1:14" x14ac:dyDescent="0.3">
      <c r="A3098" s="20">
        <v>25066</v>
      </c>
      <c r="B3098" s="21">
        <f t="shared" si="205"/>
        <v>97</v>
      </c>
      <c r="C3098" s="21">
        <v>5</v>
      </c>
      <c r="D3098" s="21">
        <f>VLOOKUP(A3098,英雄数据表!A:D,4,0)</f>
        <v>2</v>
      </c>
      <c r="E3098" s="20" t="str">
        <f>VLOOKUP(A3098,英雄数据表!A:C,3,0)</f>
        <v>风之面纱</v>
      </c>
      <c r="F3098" s="20">
        <f t="shared" si="206"/>
        <v>25066</v>
      </c>
      <c r="G3098" s="20">
        <f t="shared" si="207"/>
        <v>25066</v>
      </c>
      <c r="H3098" s="21" t="str">
        <f>VLOOKUP(B3098,属性中转表!A:F,6,FALSE)</f>
        <v>"hp":437400,"atk":12150</v>
      </c>
      <c r="I3098" s="20" t="str">
        <f>IF(VLOOKUP(B3098,属性中转表!A:G,7,FALSE)=0,"",VLOOKUP(VLOOKUP(B3098,属性中转表!A:G,7,FALSE),属性中转表!$K$2:$P$21,6,0))&amp;IF(VLOOKUP(B3098,属性中转表!A:G,7,FALSE)&gt;=50,VLOOKUP(A3098,英雄数据表!A:K,9,0),IF(VLOOKUP(B3098,属性中转表!A:G,7,FALSE)&gt;=25,VLOOKUP(A3098,英雄数据表!A:K,5,0),""))</f>
        <v>"atk":600,"hp":10000,"undpspro":200,"pvpdpspro":150,"pvpundpspro":150,"speed":10,"atkpro":100</v>
      </c>
      <c r="J3098" s="20" t="str">
        <f>IF(I3098="","",属性中转表!$I$1&amp;(IF(VLOOKUP(B3098,属性中转表!A:G,7,FALSE)=0,0,VLOOKUP(VLOOKUP(B3098,属性中转表!A:G,7,FALSE),属性中转表!$K$2:$P$21,4,0)))+IFERROR(VLOOKUP(A3098,英雄数据表!A:K,IF(武魂!B3098&gt;=50,10,IF(武魂!B3098&gt;=25,6)),0),0))</f>
        <v>,"dpspro":200</v>
      </c>
      <c r="K3098" s="32" t="str">
        <f t="shared" si="208"/>
        <v>"atk":600,"hp":10000,"undpspro":200,"pvpdpspro":150,"pvpundpspro":150,"speed":10,"atkpro":100,"dpspro":200</v>
      </c>
      <c r="L3098" s="20" t="str">
        <f>IF(B3098&gt;=50,VLOOKUP(A3098,英雄数据表!A:L,11,FALSE),IF(B3098&gt;=25,VLOOKUP(A3098,英雄数据表!A:L,7,0),""))</f>
        <v>"2506602004"</v>
      </c>
      <c r="M3098" s="20" t="str">
        <f>IFERROR(VLOOKUP(B3098,属性中转表!$K$2:$O$21,5,FALSE),"")</f>
        <v/>
      </c>
      <c r="N3098" s="20" t="str">
        <f>IF(B3098=25,VLOOKUP(A3098,英雄数据表!A:L,8,FALSE),IF(B3098=50,VLOOKUP(A3098,英雄数据表!A:L,12,0),""))</f>
        <v/>
      </c>
    </row>
    <row r="3099" spans="1:14" x14ac:dyDescent="0.3">
      <c r="A3099" s="20">
        <v>25066</v>
      </c>
      <c r="B3099" s="21">
        <f t="shared" ref="B3099:B3162" si="209">IF(A3099=A3098,B3098+1,1)</f>
        <v>98</v>
      </c>
      <c r="C3099" s="21">
        <v>5</v>
      </c>
      <c r="D3099" s="21">
        <f>VLOOKUP(A3099,英雄数据表!A:D,4,0)</f>
        <v>2</v>
      </c>
      <c r="E3099" s="20" t="str">
        <f>VLOOKUP(A3099,英雄数据表!A:C,3,0)</f>
        <v>风之面纱</v>
      </c>
      <c r="F3099" s="20">
        <f t="shared" ref="F3099:F3162" si="210">A3099</f>
        <v>25066</v>
      </c>
      <c r="G3099" s="20">
        <f t="shared" ref="G3099:G3162" si="211">A3099</f>
        <v>25066</v>
      </c>
      <c r="H3099" s="21" t="str">
        <f>VLOOKUP(B3099,属性中转表!A:F,6,FALSE)</f>
        <v>"hp":442800,"atk":12300</v>
      </c>
      <c r="I3099" s="20" t="str">
        <f>IF(VLOOKUP(B3099,属性中转表!A:G,7,FALSE)=0,"",VLOOKUP(VLOOKUP(B3099,属性中转表!A:G,7,FALSE),属性中转表!$K$2:$P$21,6,0))&amp;IF(VLOOKUP(B3099,属性中转表!A:G,7,FALSE)&gt;=50,VLOOKUP(A3099,英雄数据表!A:K,9,0),IF(VLOOKUP(B3099,属性中转表!A:G,7,FALSE)&gt;=25,VLOOKUP(A3099,英雄数据表!A:K,5,0),""))</f>
        <v>"atk":600,"hp":10000,"undpspro":200,"pvpdpspro":150,"pvpundpspro":150,"speed":10,"atkpro":100</v>
      </c>
      <c r="J3099" s="20" t="str">
        <f>IF(I3099="","",属性中转表!$I$1&amp;(IF(VLOOKUP(B3099,属性中转表!A:G,7,FALSE)=0,0,VLOOKUP(VLOOKUP(B3099,属性中转表!A:G,7,FALSE),属性中转表!$K$2:$P$21,4,0)))+IFERROR(VLOOKUP(A3099,英雄数据表!A:K,IF(武魂!B3099&gt;=50,10,IF(武魂!B3099&gt;=25,6)),0),0))</f>
        <v>,"dpspro":200</v>
      </c>
      <c r="K3099" s="32" t="str">
        <f t="shared" si="208"/>
        <v>"atk":600,"hp":10000,"undpspro":200,"pvpdpspro":150,"pvpundpspro":150,"speed":10,"atkpro":100,"dpspro":200</v>
      </c>
      <c r="L3099" s="20" t="str">
        <f>IF(B3099&gt;=50,VLOOKUP(A3099,英雄数据表!A:L,11,FALSE),IF(B3099&gt;=25,VLOOKUP(A3099,英雄数据表!A:L,7,0),""))</f>
        <v>"2506602004"</v>
      </c>
      <c r="M3099" s="20" t="str">
        <f>IFERROR(VLOOKUP(B3099,属性中转表!$K$2:$O$21,5,FALSE),"")</f>
        <v/>
      </c>
      <c r="N3099" s="20" t="str">
        <f>IF(B3099=25,VLOOKUP(A3099,英雄数据表!A:L,8,FALSE),IF(B3099=50,VLOOKUP(A3099,英雄数据表!A:L,12,0),""))</f>
        <v/>
      </c>
    </row>
    <row r="3100" spans="1:14" x14ac:dyDescent="0.3">
      <c r="A3100" s="20">
        <v>25066</v>
      </c>
      <c r="B3100" s="21">
        <f t="shared" si="209"/>
        <v>99</v>
      </c>
      <c r="C3100" s="21">
        <v>5</v>
      </c>
      <c r="D3100" s="21">
        <f>VLOOKUP(A3100,英雄数据表!A:D,4,0)</f>
        <v>2</v>
      </c>
      <c r="E3100" s="20" t="str">
        <f>VLOOKUP(A3100,英雄数据表!A:C,3,0)</f>
        <v>风之面纱</v>
      </c>
      <c r="F3100" s="20">
        <f t="shared" si="210"/>
        <v>25066</v>
      </c>
      <c r="G3100" s="20">
        <f t="shared" si="211"/>
        <v>25066</v>
      </c>
      <c r="H3100" s="21" t="str">
        <f>VLOOKUP(B3100,属性中转表!A:F,6,FALSE)</f>
        <v>"hp":448200,"atk":12450</v>
      </c>
      <c r="I3100" s="20" t="str">
        <f>IF(VLOOKUP(B3100,属性中转表!A:G,7,FALSE)=0,"",VLOOKUP(VLOOKUP(B3100,属性中转表!A:G,7,FALSE),属性中转表!$K$2:$P$21,6,0))&amp;IF(VLOOKUP(B3100,属性中转表!A:G,7,FALSE)&gt;=50,VLOOKUP(A3100,英雄数据表!A:K,9,0),IF(VLOOKUP(B3100,属性中转表!A:G,7,FALSE)&gt;=25,VLOOKUP(A3100,英雄数据表!A:K,5,0),""))</f>
        <v>"atk":600,"hp":10000,"undpspro":200,"pvpdpspro":150,"pvpundpspro":150,"speed":10,"atkpro":100</v>
      </c>
      <c r="J3100" s="20" t="str">
        <f>IF(I3100="","",属性中转表!$I$1&amp;(IF(VLOOKUP(B3100,属性中转表!A:G,7,FALSE)=0,0,VLOOKUP(VLOOKUP(B3100,属性中转表!A:G,7,FALSE),属性中转表!$K$2:$P$21,4,0)))+IFERROR(VLOOKUP(A3100,英雄数据表!A:K,IF(武魂!B3100&gt;=50,10,IF(武魂!B3100&gt;=25,6)),0),0))</f>
        <v>,"dpspro":200</v>
      </c>
      <c r="K3100" s="32" t="str">
        <f t="shared" si="208"/>
        <v>"atk":600,"hp":10000,"undpspro":200,"pvpdpspro":150,"pvpundpspro":150,"speed":10,"atkpro":100,"dpspro":200</v>
      </c>
      <c r="L3100" s="20" t="str">
        <f>IF(B3100&gt;=50,VLOOKUP(A3100,英雄数据表!A:L,11,FALSE),IF(B3100&gt;=25,VLOOKUP(A3100,英雄数据表!A:L,7,0),""))</f>
        <v>"2506602004"</v>
      </c>
      <c r="M3100" s="20" t="str">
        <f>IFERROR(VLOOKUP(B3100,属性中转表!$K$2:$O$21,5,FALSE),"")</f>
        <v/>
      </c>
      <c r="N3100" s="20" t="str">
        <f>IF(B3100=25,VLOOKUP(A3100,英雄数据表!A:L,8,FALSE),IF(B3100=50,VLOOKUP(A3100,英雄数据表!A:L,12,0),""))</f>
        <v/>
      </c>
    </row>
    <row r="3101" spans="1:14" x14ac:dyDescent="0.3">
      <c r="A3101" s="20">
        <v>25066</v>
      </c>
      <c r="B3101" s="21">
        <f t="shared" si="209"/>
        <v>100</v>
      </c>
      <c r="C3101" s="21">
        <v>5</v>
      </c>
      <c r="D3101" s="21">
        <f>VLOOKUP(A3101,英雄数据表!A:D,4,0)</f>
        <v>2</v>
      </c>
      <c r="E3101" s="20" t="str">
        <f>VLOOKUP(A3101,英雄数据表!A:C,3,0)</f>
        <v>风之面纱</v>
      </c>
      <c r="F3101" s="20">
        <f t="shared" si="210"/>
        <v>25066</v>
      </c>
      <c r="G3101" s="20">
        <f t="shared" si="211"/>
        <v>25066</v>
      </c>
      <c r="H3101" s="21" t="str">
        <f>VLOOKUP(B3101,属性中转表!A:F,6,FALSE)</f>
        <v>"hp":453600,"atk":12600</v>
      </c>
      <c r="I3101" s="20" t="str">
        <f>IF(VLOOKUP(B3101,属性中转表!A:G,7,FALSE)=0,"",VLOOKUP(VLOOKUP(B3101,属性中转表!A:G,7,FALSE),属性中转表!$K$2:$P$21,6,0))&amp;IF(VLOOKUP(B3101,属性中转表!A:G,7,FALSE)&gt;=50,VLOOKUP(A3101,英雄数据表!A:K,9,0),IF(VLOOKUP(B3101,属性中转表!A:G,7,FALSE)&gt;=25,VLOOKUP(A3101,英雄数据表!A:K,5,0),""))</f>
        <v>"atk":900,"hp":15000,"undpspro":200,"pvpdpspro":150,"pvpundpspro":150,"speed":20,"atkpro":100</v>
      </c>
      <c r="J3101" s="20" t="str">
        <f>IF(I3101="","",属性中转表!$I$1&amp;(IF(VLOOKUP(B3101,属性中转表!A:G,7,FALSE)=0,0,VLOOKUP(VLOOKUP(B3101,属性中转表!A:G,7,FALSE),属性中转表!$K$2:$P$21,4,0)))+IFERROR(VLOOKUP(A3101,英雄数据表!A:K,IF(武魂!B3101&gt;=50,10,IF(武魂!B3101&gt;=25,6)),0),0))</f>
        <v>,"dpspro":200</v>
      </c>
      <c r="K3101" s="32" t="str">
        <f t="shared" si="208"/>
        <v>"atk":900,"hp":15000,"undpspro":200,"pvpdpspro":150,"pvpundpspro":150,"speed":20,"atkpro":100,"dpspro":200</v>
      </c>
      <c r="L3101" s="20" t="str">
        <f>IF(B3101&gt;=50,VLOOKUP(A3101,英雄数据表!A:L,11,FALSE),IF(B3101&gt;=25,VLOOKUP(A3101,英雄数据表!A:L,7,0),""))</f>
        <v>"2506602004"</v>
      </c>
      <c r="M3101" s="20" t="str">
        <f>IFERROR(VLOOKUP(B3101,属性中转表!$K$2:$O$21,5,FALSE),"")</f>
        <v>"speed":10,"atk":300,"hp":5000</v>
      </c>
      <c r="N3101" s="20" t="str">
        <f>IF(B3101=25,VLOOKUP(A3101,英雄数据表!A:L,8,FALSE),IF(B3101=50,VLOOKUP(A3101,英雄数据表!A:L,12,0),""))</f>
        <v/>
      </c>
    </row>
    <row r="3102" spans="1:14" x14ac:dyDescent="0.3">
      <c r="A3102" s="20">
        <v>25076</v>
      </c>
      <c r="B3102" s="21">
        <f t="shared" si="209"/>
        <v>1</v>
      </c>
      <c r="C3102" s="21">
        <v>5</v>
      </c>
      <c r="D3102" s="21">
        <f>VLOOKUP(A3102,英雄数据表!A:D,4,0)</f>
        <v>2</v>
      </c>
      <c r="E3102" s="20" t="str">
        <f>VLOOKUP(A3102,英雄数据表!A:C,3,0)</f>
        <v>奥秘之眼</v>
      </c>
      <c r="F3102" s="20">
        <f t="shared" si="210"/>
        <v>25076</v>
      </c>
      <c r="G3102" s="20">
        <f t="shared" si="211"/>
        <v>25076</v>
      </c>
      <c r="H3102" s="21" t="str">
        <f>VLOOKUP(B3102,属性中转表!A:F,6,FALSE)</f>
        <v>"hp":5400,"atk":150</v>
      </c>
      <c r="I3102" s="20" t="str">
        <f>IF(VLOOKUP(B3102,属性中转表!A:G,7,FALSE)=0,"",VLOOKUP(VLOOKUP(B3102,属性中转表!A:G,7,FALSE),属性中转表!$K$2:$P$21,6,0))&amp;IF(VLOOKUP(B3102,属性中转表!A:G,7,FALSE)&gt;=50,VLOOKUP(A3102,英雄数据表!A:K,9,0),IF(VLOOKUP(B3102,属性中转表!A:G,7,FALSE)&gt;=25,VLOOKUP(A3102,英雄数据表!A:K,5,0),""))</f>
        <v/>
      </c>
      <c r="J3102" s="20" t="str">
        <f>IF(I3102="","",属性中转表!$I$1&amp;(IF(VLOOKUP(B3102,属性中转表!A:G,7,FALSE)=0,0,VLOOKUP(VLOOKUP(B3102,属性中转表!A:G,7,FALSE),属性中转表!$K$2:$P$21,4,0)))+IFERROR(VLOOKUP(A3102,英雄数据表!A:K,IF(武魂!B3102&gt;=50,10,IF(武魂!B3102&gt;=25,6)),0),0))</f>
        <v/>
      </c>
      <c r="K3102" s="32" t="str">
        <f t="shared" si="208"/>
        <v/>
      </c>
      <c r="L3102" s="20" t="str">
        <f>IF(B3102&gt;=50,VLOOKUP(A3102,英雄数据表!A:L,11,FALSE),IF(B3102&gt;=25,VLOOKUP(A3102,英雄数据表!A:L,7,0),""))</f>
        <v/>
      </c>
      <c r="M3102" s="20" t="str">
        <f>IFERROR(VLOOKUP(B3102,属性中转表!$K$2:$O$21,5,FALSE),"")</f>
        <v/>
      </c>
      <c r="N3102" s="20" t="str">
        <f>IF(B3102=25,VLOOKUP(A3102,英雄数据表!A:L,8,FALSE),IF(B3102=50,VLOOKUP(A3102,英雄数据表!A:L,12,0),""))</f>
        <v/>
      </c>
    </row>
    <row r="3103" spans="1:14" x14ac:dyDescent="0.3">
      <c r="A3103" s="20">
        <v>25076</v>
      </c>
      <c r="B3103" s="21">
        <f t="shared" si="209"/>
        <v>2</v>
      </c>
      <c r="C3103" s="21">
        <v>5</v>
      </c>
      <c r="D3103" s="21">
        <f>VLOOKUP(A3103,英雄数据表!A:D,4,0)</f>
        <v>2</v>
      </c>
      <c r="E3103" s="20" t="str">
        <f>VLOOKUP(A3103,英雄数据表!A:C,3,0)</f>
        <v>奥秘之眼</v>
      </c>
      <c r="F3103" s="20">
        <f t="shared" si="210"/>
        <v>25076</v>
      </c>
      <c r="G3103" s="20">
        <f t="shared" si="211"/>
        <v>25076</v>
      </c>
      <c r="H3103" s="21" t="str">
        <f>VLOOKUP(B3103,属性中转表!A:F,6,FALSE)</f>
        <v>"hp":7200,"atk":200</v>
      </c>
      <c r="I3103" s="20" t="str">
        <f>IF(VLOOKUP(B3103,属性中转表!A:G,7,FALSE)=0,"",VLOOKUP(VLOOKUP(B3103,属性中转表!A:G,7,FALSE),属性中转表!$K$2:$P$21,6,0))&amp;IF(VLOOKUP(B3103,属性中转表!A:G,7,FALSE)&gt;=50,VLOOKUP(A3103,英雄数据表!A:K,9,0),IF(VLOOKUP(B3103,属性中转表!A:G,7,FALSE)&gt;=25,VLOOKUP(A3103,英雄数据表!A:K,5,0),""))</f>
        <v/>
      </c>
      <c r="J3103" s="20" t="str">
        <f>IF(I3103="","",属性中转表!$I$1&amp;(IF(VLOOKUP(B3103,属性中转表!A:G,7,FALSE)=0,0,VLOOKUP(VLOOKUP(B3103,属性中转表!A:G,7,FALSE),属性中转表!$K$2:$P$21,4,0)))+IFERROR(VLOOKUP(A3103,英雄数据表!A:K,IF(武魂!B3103&gt;=50,10,IF(武魂!B3103&gt;=25,6)),0),0))</f>
        <v/>
      </c>
      <c r="K3103" s="32" t="str">
        <f t="shared" si="208"/>
        <v/>
      </c>
      <c r="L3103" s="20" t="str">
        <f>IF(B3103&gt;=50,VLOOKUP(A3103,英雄数据表!A:L,11,FALSE),IF(B3103&gt;=25,VLOOKUP(A3103,英雄数据表!A:L,7,0),""))</f>
        <v/>
      </c>
      <c r="M3103" s="20" t="str">
        <f>IFERROR(VLOOKUP(B3103,属性中转表!$K$2:$O$21,5,FALSE),"")</f>
        <v/>
      </c>
      <c r="N3103" s="20" t="str">
        <f>IF(B3103=25,VLOOKUP(A3103,英雄数据表!A:L,8,FALSE),IF(B3103=50,VLOOKUP(A3103,英雄数据表!A:L,12,0),""))</f>
        <v/>
      </c>
    </row>
    <row r="3104" spans="1:14" x14ac:dyDescent="0.3">
      <c r="A3104" s="20">
        <v>25076</v>
      </c>
      <c r="B3104" s="21">
        <f t="shared" si="209"/>
        <v>3</v>
      </c>
      <c r="C3104" s="21">
        <v>5</v>
      </c>
      <c r="D3104" s="21">
        <f>VLOOKUP(A3104,英雄数据表!A:D,4,0)</f>
        <v>2</v>
      </c>
      <c r="E3104" s="20" t="str">
        <f>VLOOKUP(A3104,英雄数据表!A:C,3,0)</f>
        <v>奥秘之眼</v>
      </c>
      <c r="F3104" s="20">
        <f t="shared" si="210"/>
        <v>25076</v>
      </c>
      <c r="G3104" s="20">
        <f t="shared" si="211"/>
        <v>25076</v>
      </c>
      <c r="H3104" s="21" t="str">
        <f>VLOOKUP(B3104,属性中转表!A:F,6,FALSE)</f>
        <v>"hp":9000,"atk":250</v>
      </c>
      <c r="I3104" s="20" t="str">
        <f>IF(VLOOKUP(B3104,属性中转表!A:G,7,FALSE)=0,"",VLOOKUP(VLOOKUP(B3104,属性中转表!A:G,7,FALSE),属性中转表!$K$2:$P$21,6,0))&amp;IF(VLOOKUP(B3104,属性中转表!A:G,7,FALSE)&gt;=50,VLOOKUP(A3104,英雄数据表!A:K,9,0),IF(VLOOKUP(B3104,属性中转表!A:G,7,FALSE)&gt;=25,VLOOKUP(A3104,英雄数据表!A:K,5,0),""))</f>
        <v/>
      </c>
      <c r="J3104" s="20" t="str">
        <f>IF(I3104="","",属性中转表!$I$1&amp;(IF(VLOOKUP(B3104,属性中转表!A:G,7,FALSE)=0,0,VLOOKUP(VLOOKUP(B3104,属性中转表!A:G,7,FALSE),属性中转表!$K$2:$P$21,4,0)))+IFERROR(VLOOKUP(A3104,英雄数据表!A:K,IF(武魂!B3104&gt;=50,10,IF(武魂!B3104&gt;=25,6)),0),0))</f>
        <v/>
      </c>
      <c r="K3104" s="32" t="str">
        <f t="shared" si="208"/>
        <v/>
      </c>
      <c r="L3104" s="20" t="str">
        <f>IF(B3104&gt;=50,VLOOKUP(A3104,英雄数据表!A:L,11,FALSE),IF(B3104&gt;=25,VLOOKUP(A3104,英雄数据表!A:L,7,0),""))</f>
        <v/>
      </c>
      <c r="M3104" s="20" t="str">
        <f>IFERROR(VLOOKUP(B3104,属性中转表!$K$2:$O$21,5,FALSE),"")</f>
        <v/>
      </c>
      <c r="N3104" s="20" t="str">
        <f>IF(B3104=25,VLOOKUP(A3104,英雄数据表!A:L,8,FALSE),IF(B3104=50,VLOOKUP(A3104,英雄数据表!A:L,12,0),""))</f>
        <v/>
      </c>
    </row>
    <row r="3105" spans="1:14" x14ac:dyDescent="0.3">
      <c r="A3105" s="20">
        <v>25076</v>
      </c>
      <c r="B3105" s="21">
        <f t="shared" si="209"/>
        <v>4</v>
      </c>
      <c r="C3105" s="21">
        <v>5</v>
      </c>
      <c r="D3105" s="21">
        <f>VLOOKUP(A3105,英雄数据表!A:D,4,0)</f>
        <v>2</v>
      </c>
      <c r="E3105" s="20" t="str">
        <f>VLOOKUP(A3105,英雄数据表!A:C,3,0)</f>
        <v>奥秘之眼</v>
      </c>
      <c r="F3105" s="20">
        <f t="shared" si="210"/>
        <v>25076</v>
      </c>
      <c r="G3105" s="20">
        <f t="shared" si="211"/>
        <v>25076</v>
      </c>
      <c r="H3105" s="21" t="str">
        <f>VLOOKUP(B3105,属性中转表!A:F,6,FALSE)</f>
        <v>"hp":10800,"atk":300</v>
      </c>
      <c r="I3105" s="20" t="str">
        <f>IF(VLOOKUP(B3105,属性中转表!A:G,7,FALSE)=0,"",VLOOKUP(VLOOKUP(B3105,属性中转表!A:G,7,FALSE),属性中转表!$K$2:$P$21,6,0))&amp;IF(VLOOKUP(B3105,属性中转表!A:G,7,FALSE)&gt;=50,VLOOKUP(A3105,英雄数据表!A:K,9,0),IF(VLOOKUP(B3105,属性中转表!A:G,7,FALSE)&gt;=25,VLOOKUP(A3105,英雄数据表!A:K,5,0),""))</f>
        <v/>
      </c>
      <c r="J3105" s="20" t="str">
        <f>IF(I3105="","",属性中转表!$I$1&amp;(IF(VLOOKUP(B3105,属性中转表!A:G,7,FALSE)=0,0,VLOOKUP(VLOOKUP(B3105,属性中转表!A:G,7,FALSE),属性中转表!$K$2:$P$21,4,0)))+IFERROR(VLOOKUP(A3105,英雄数据表!A:K,IF(武魂!B3105&gt;=50,10,IF(武魂!B3105&gt;=25,6)),0),0))</f>
        <v/>
      </c>
      <c r="K3105" s="32" t="str">
        <f t="shared" si="208"/>
        <v/>
      </c>
      <c r="L3105" s="20" t="str">
        <f>IF(B3105&gt;=50,VLOOKUP(A3105,英雄数据表!A:L,11,FALSE),IF(B3105&gt;=25,VLOOKUP(A3105,英雄数据表!A:L,7,0),""))</f>
        <v/>
      </c>
      <c r="M3105" s="20" t="str">
        <f>IFERROR(VLOOKUP(B3105,属性中转表!$K$2:$O$21,5,FALSE),"")</f>
        <v/>
      </c>
      <c r="N3105" s="20" t="str">
        <f>IF(B3105=25,VLOOKUP(A3105,英雄数据表!A:L,8,FALSE),IF(B3105=50,VLOOKUP(A3105,英雄数据表!A:L,12,0),""))</f>
        <v/>
      </c>
    </row>
    <row r="3106" spans="1:14" x14ac:dyDescent="0.3">
      <c r="A3106" s="20">
        <v>25076</v>
      </c>
      <c r="B3106" s="21">
        <f t="shared" si="209"/>
        <v>5</v>
      </c>
      <c r="C3106" s="21">
        <v>5</v>
      </c>
      <c r="D3106" s="21">
        <f>VLOOKUP(A3106,英雄数据表!A:D,4,0)</f>
        <v>2</v>
      </c>
      <c r="E3106" s="20" t="str">
        <f>VLOOKUP(A3106,英雄数据表!A:C,3,0)</f>
        <v>奥秘之眼</v>
      </c>
      <c r="F3106" s="20">
        <f t="shared" si="210"/>
        <v>25076</v>
      </c>
      <c r="G3106" s="20">
        <f t="shared" si="211"/>
        <v>25076</v>
      </c>
      <c r="H3106" s="21" t="str">
        <f>VLOOKUP(B3106,属性中转表!A:F,6,FALSE)</f>
        <v>"hp":12600,"atk":350</v>
      </c>
      <c r="I3106" s="20" t="str">
        <f>IF(VLOOKUP(B3106,属性中转表!A:G,7,FALSE)=0,"",VLOOKUP(VLOOKUP(B3106,属性中转表!A:G,7,FALSE),属性中转表!$K$2:$P$21,6,0))&amp;IF(VLOOKUP(B3106,属性中转表!A:G,7,FALSE)&gt;=50,VLOOKUP(A3106,英雄数据表!A:K,9,0),IF(VLOOKUP(B3106,属性中转表!A:G,7,FALSE)&gt;=25,VLOOKUP(A3106,英雄数据表!A:K,5,0),""))</f>
        <v>"atk":300</v>
      </c>
      <c r="J3106" s="20" t="str">
        <f>IF(I3106="","",属性中转表!$I$1&amp;(IF(VLOOKUP(B3106,属性中转表!A:G,7,FALSE)=0,0,VLOOKUP(VLOOKUP(B3106,属性中转表!A:G,7,FALSE),属性中转表!$K$2:$P$21,4,0)))+IFERROR(VLOOKUP(A3106,英雄数据表!A:K,IF(武魂!B3106&gt;=50,10,IF(武魂!B3106&gt;=25,6)),0),0))</f>
        <v>,"dpspro":0</v>
      </c>
      <c r="K3106" s="32" t="str">
        <f t="shared" si="208"/>
        <v>"atk":300,"dpspro":0</v>
      </c>
      <c r="L3106" s="20" t="str">
        <f>IF(B3106&gt;=50,VLOOKUP(A3106,英雄数据表!A:L,11,FALSE),IF(B3106&gt;=25,VLOOKUP(A3106,英雄数据表!A:L,7,0),""))</f>
        <v/>
      </c>
      <c r="M3106" s="20" t="str">
        <f>IFERROR(VLOOKUP(B3106,属性中转表!$K$2:$O$21,5,FALSE),"")</f>
        <v>"atk":300</v>
      </c>
      <c r="N3106" s="20" t="str">
        <f>IF(B3106=25,VLOOKUP(A3106,英雄数据表!A:L,8,FALSE),IF(B3106=50,VLOOKUP(A3106,英雄数据表!A:L,12,0),""))</f>
        <v/>
      </c>
    </row>
    <row r="3107" spans="1:14" x14ac:dyDescent="0.3">
      <c r="A3107" s="20">
        <v>25076</v>
      </c>
      <c r="B3107" s="21">
        <f t="shared" si="209"/>
        <v>6</v>
      </c>
      <c r="C3107" s="21">
        <v>5</v>
      </c>
      <c r="D3107" s="21">
        <f>VLOOKUP(A3107,英雄数据表!A:D,4,0)</f>
        <v>2</v>
      </c>
      <c r="E3107" s="20" t="str">
        <f>VLOOKUP(A3107,英雄数据表!A:C,3,0)</f>
        <v>奥秘之眼</v>
      </c>
      <c r="F3107" s="20">
        <f t="shared" si="210"/>
        <v>25076</v>
      </c>
      <c r="G3107" s="20">
        <f t="shared" si="211"/>
        <v>25076</v>
      </c>
      <c r="H3107" s="21" t="str">
        <f>VLOOKUP(B3107,属性中转表!A:F,6,FALSE)</f>
        <v>"hp":14400,"atk":400</v>
      </c>
      <c r="I3107" s="20" t="str">
        <f>IF(VLOOKUP(B3107,属性中转表!A:G,7,FALSE)=0,"",VLOOKUP(VLOOKUP(B3107,属性中转表!A:G,7,FALSE),属性中转表!$K$2:$P$21,6,0))&amp;IF(VLOOKUP(B3107,属性中转表!A:G,7,FALSE)&gt;=50,VLOOKUP(A3107,英雄数据表!A:K,9,0),IF(VLOOKUP(B3107,属性中转表!A:G,7,FALSE)&gt;=25,VLOOKUP(A3107,英雄数据表!A:K,5,0),""))</f>
        <v>"atk":300</v>
      </c>
      <c r="J3107" s="20" t="str">
        <f>IF(I3107="","",属性中转表!$I$1&amp;(IF(VLOOKUP(B3107,属性中转表!A:G,7,FALSE)=0,0,VLOOKUP(VLOOKUP(B3107,属性中转表!A:G,7,FALSE),属性中转表!$K$2:$P$21,4,0)))+IFERROR(VLOOKUP(A3107,英雄数据表!A:K,IF(武魂!B3107&gt;=50,10,IF(武魂!B3107&gt;=25,6)),0),0))</f>
        <v>,"dpspro":0</v>
      </c>
      <c r="K3107" s="32" t="str">
        <f t="shared" si="208"/>
        <v>"atk":300,"dpspro":0</v>
      </c>
      <c r="L3107" s="20" t="str">
        <f>IF(B3107&gt;=50,VLOOKUP(A3107,英雄数据表!A:L,11,FALSE),IF(B3107&gt;=25,VLOOKUP(A3107,英雄数据表!A:L,7,0),""))</f>
        <v/>
      </c>
      <c r="M3107" s="20" t="str">
        <f>IFERROR(VLOOKUP(B3107,属性中转表!$K$2:$O$21,5,FALSE),"")</f>
        <v/>
      </c>
      <c r="N3107" s="20" t="str">
        <f>IF(B3107=25,VLOOKUP(A3107,英雄数据表!A:L,8,FALSE),IF(B3107=50,VLOOKUP(A3107,英雄数据表!A:L,12,0),""))</f>
        <v/>
      </c>
    </row>
    <row r="3108" spans="1:14" x14ac:dyDescent="0.3">
      <c r="A3108" s="20">
        <v>25076</v>
      </c>
      <c r="B3108" s="21">
        <f t="shared" si="209"/>
        <v>7</v>
      </c>
      <c r="C3108" s="21">
        <v>5</v>
      </c>
      <c r="D3108" s="21">
        <f>VLOOKUP(A3108,英雄数据表!A:D,4,0)</f>
        <v>2</v>
      </c>
      <c r="E3108" s="20" t="str">
        <f>VLOOKUP(A3108,英雄数据表!A:C,3,0)</f>
        <v>奥秘之眼</v>
      </c>
      <c r="F3108" s="20">
        <f t="shared" si="210"/>
        <v>25076</v>
      </c>
      <c r="G3108" s="20">
        <f t="shared" si="211"/>
        <v>25076</v>
      </c>
      <c r="H3108" s="21" t="str">
        <f>VLOOKUP(B3108,属性中转表!A:F,6,FALSE)</f>
        <v>"hp":16200,"atk":450</v>
      </c>
      <c r="I3108" s="20" t="str">
        <f>IF(VLOOKUP(B3108,属性中转表!A:G,7,FALSE)=0,"",VLOOKUP(VLOOKUP(B3108,属性中转表!A:G,7,FALSE),属性中转表!$K$2:$P$21,6,0))&amp;IF(VLOOKUP(B3108,属性中转表!A:G,7,FALSE)&gt;=50,VLOOKUP(A3108,英雄数据表!A:K,9,0),IF(VLOOKUP(B3108,属性中转表!A:G,7,FALSE)&gt;=25,VLOOKUP(A3108,英雄数据表!A:K,5,0),""))</f>
        <v>"atk":300</v>
      </c>
      <c r="J3108" s="20" t="str">
        <f>IF(I3108="","",属性中转表!$I$1&amp;(IF(VLOOKUP(B3108,属性中转表!A:G,7,FALSE)=0,0,VLOOKUP(VLOOKUP(B3108,属性中转表!A:G,7,FALSE),属性中转表!$K$2:$P$21,4,0)))+IFERROR(VLOOKUP(A3108,英雄数据表!A:K,IF(武魂!B3108&gt;=50,10,IF(武魂!B3108&gt;=25,6)),0),0))</f>
        <v>,"dpspro":0</v>
      </c>
      <c r="K3108" s="32" t="str">
        <f t="shared" si="208"/>
        <v>"atk":300,"dpspro":0</v>
      </c>
      <c r="L3108" s="20" t="str">
        <f>IF(B3108&gt;=50,VLOOKUP(A3108,英雄数据表!A:L,11,FALSE),IF(B3108&gt;=25,VLOOKUP(A3108,英雄数据表!A:L,7,0),""))</f>
        <v/>
      </c>
      <c r="M3108" s="20" t="str">
        <f>IFERROR(VLOOKUP(B3108,属性中转表!$K$2:$O$21,5,FALSE),"")</f>
        <v/>
      </c>
      <c r="N3108" s="20" t="str">
        <f>IF(B3108=25,VLOOKUP(A3108,英雄数据表!A:L,8,FALSE),IF(B3108=50,VLOOKUP(A3108,英雄数据表!A:L,12,0),""))</f>
        <v/>
      </c>
    </row>
    <row r="3109" spans="1:14" x14ac:dyDescent="0.3">
      <c r="A3109" s="20">
        <v>25076</v>
      </c>
      <c r="B3109" s="21">
        <f t="shared" si="209"/>
        <v>8</v>
      </c>
      <c r="C3109" s="21">
        <v>5</v>
      </c>
      <c r="D3109" s="21">
        <f>VLOOKUP(A3109,英雄数据表!A:D,4,0)</f>
        <v>2</v>
      </c>
      <c r="E3109" s="20" t="str">
        <f>VLOOKUP(A3109,英雄数据表!A:C,3,0)</f>
        <v>奥秘之眼</v>
      </c>
      <c r="F3109" s="20">
        <f t="shared" si="210"/>
        <v>25076</v>
      </c>
      <c r="G3109" s="20">
        <f t="shared" si="211"/>
        <v>25076</v>
      </c>
      <c r="H3109" s="21" t="str">
        <f>VLOOKUP(B3109,属性中转表!A:F,6,FALSE)</f>
        <v>"hp":18000,"atk":500</v>
      </c>
      <c r="I3109" s="20" t="str">
        <f>IF(VLOOKUP(B3109,属性中转表!A:G,7,FALSE)=0,"",VLOOKUP(VLOOKUP(B3109,属性中转表!A:G,7,FALSE),属性中转表!$K$2:$P$21,6,0))&amp;IF(VLOOKUP(B3109,属性中转表!A:G,7,FALSE)&gt;=50,VLOOKUP(A3109,英雄数据表!A:K,9,0),IF(VLOOKUP(B3109,属性中转表!A:G,7,FALSE)&gt;=25,VLOOKUP(A3109,英雄数据表!A:K,5,0),""))</f>
        <v>"atk":300</v>
      </c>
      <c r="J3109" s="20" t="str">
        <f>IF(I3109="","",属性中转表!$I$1&amp;(IF(VLOOKUP(B3109,属性中转表!A:G,7,FALSE)=0,0,VLOOKUP(VLOOKUP(B3109,属性中转表!A:G,7,FALSE),属性中转表!$K$2:$P$21,4,0)))+IFERROR(VLOOKUP(A3109,英雄数据表!A:K,IF(武魂!B3109&gt;=50,10,IF(武魂!B3109&gt;=25,6)),0),0))</f>
        <v>,"dpspro":0</v>
      </c>
      <c r="K3109" s="32" t="str">
        <f t="shared" si="208"/>
        <v>"atk":300,"dpspro":0</v>
      </c>
      <c r="L3109" s="20" t="str">
        <f>IF(B3109&gt;=50,VLOOKUP(A3109,英雄数据表!A:L,11,FALSE),IF(B3109&gt;=25,VLOOKUP(A3109,英雄数据表!A:L,7,0),""))</f>
        <v/>
      </c>
      <c r="M3109" s="20" t="str">
        <f>IFERROR(VLOOKUP(B3109,属性中转表!$K$2:$O$21,5,FALSE),"")</f>
        <v/>
      </c>
      <c r="N3109" s="20" t="str">
        <f>IF(B3109=25,VLOOKUP(A3109,英雄数据表!A:L,8,FALSE),IF(B3109=50,VLOOKUP(A3109,英雄数据表!A:L,12,0),""))</f>
        <v/>
      </c>
    </row>
    <row r="3110" spans="1:14" x14ac:dyDescent="0.3">
      <c r="A3110" s="20">
        <v>25076</v>
      </c>
      <c r="B3110" s="21">
        <f t="shared" si="209"/>
        <v>9</v>
      </c>
      <c r="C3110" s="21">
        <v>5</v>
      </c>
      <c r="D3110" s="21">
        <f>VLOOKUP(A3110,英雄数据表!A:D,4,0)</f>
        <v>2</v>
      </c>
      <c r="E3110" s="20" t="str">
        <f>VLOOKUP(A3110,英雄数据表!A:C,3,0)</f>
        <v>奥秘之眼</v>
      </c>
      <c r="F3110" s="20">
        <f t="shared" si="210"/>
        <v>25076</v>
      </c>
      <c r="G3110" s="20">
        <f t="shared" si="211"/>
        <v>25076</v>
      </c>
      <c r="H3110" s="21" t="str">
        <f>VLOOKUP(B3110,属性中转表!A:F,6,FALSE)</f>
        <v>"hp":19800,"atk":550</v>
      </c>
      <c r="I3110" s="20" t="str">
        <f>IF(VLOOKUP(B3110,属性中转表!A:G,7,FALSE)=0,"",VLOOKUP(VLOOKUP(B3110,属性中转表!A:G,7,FALSE),属性中转表!$K$2:$P$21,6,0))&amp;IF(VLOOKUP(B3110,属性中转表!A:G,7,FALSE)&gt;=50,VLOOKUP(A3110,英雄数据表!A:K,9,0),IF(VLOOKUP(B3110,属性中转表!A:G,7,FALSE)&gt;=25,VLOOKUP(A3110,英雄数据表!A:K,5,0),""))</f>
        <v>"atk":300</v>
      </c>
      <c r="J3110" s="20" t="str">
        <f>IF(I3110="","",属性中转表!$I$1&amp;(IF(VLOOKUP(B3110,属性中转表!A:G,7,FALSE)=0,0,VLOOKUP(VLOOKUP(B3110,属性中转表!A:G,7,FALSE),属性中转表!$K$2:$P$21,4,0)))+IFERROR(VLOOKUP(A3110,英雄数据表!A:K,IF(武魂!B3110&gt;=50,10,IF(武魂!B3110&gt;=25,6)),0),0))</f>
        <v>,"dpspro":0</v>
      </c>
      <c r="K3110" s="32" t="str">
        <f t="shared" si="208"/>
        <v>"atk":300,"dpspro":0</v>
      </c>
      <c r="L3110" s="20" t="str">
        <f>IF(B3110&gt;=50,VLOOKUP(A3110,英雄数据表!A:L,11,FALSE),IF(B3110&gt;=25,VLOOKUP(A3110,英雄数据表!A:L,7,0),""))</f>
        <v/>
      </c>
      <c r="M3110" s="20" t="str">
        <f>IFERROR(VLOOKUP(B3110,属性中转表!$K$2:$O$21,5,FALSE),"")</f>
        <v/>
      </c>
      <c r="N3110" s="20" t="str">
        <f>IF(B3110=25,VLOOKUP(A3110,英雄数据表!A:L,8,FALSE),IF(B3110=50,VLOOKUP(A3110,英雄数据表!A:L,12,0),""))</f>
        <v/>
      </c>
    </row>
    <row r="3111" spans="1:14" x14ac:dyDescent="0.3">
      <c r="A3111" s="20">
        <v>25076</v>
      </c>
      <c r="B3111" s="21">
        <f t="shared" si="209"/>
        <v>10</v>
      </c>
      <c r="C3111" s="21">
        <v>5</v>
      </c>
      <c r="D3111" s="21">
        <f>VLOOKUP(A3111,英雄数据表!A:D,4,0)</f>
        <v>2</v>
      </c>
      <c r="E3111" s="20" t="str">
        <f>VLOOKUP(A3111,英雄数据表!A:C,3,0)</f>
        <v>奥秘之眼</v>
      </c>
      <c r="F3111" s="20">
        <f t="shared" si="210"/>
        <v>25076</v>
      </c>
      <c r="G3111" s="20">
        <f t="shared" si="211"/>
        <v>25076</v>
      </c>
      <c r="H3111" s="21" t="str">
        <f>VLOOKUP(B3111,属性中转表!A:F,6,FALSE)</f>
        <v>"hp":21600,"atk":600</v>
      </c>
      <c r="I3111" s="20" t="str">
        <f>IF(VLOOKUP(B3111,属性中转表!A:G,7,FALSE)=0,"",VLOOKUP(VLOOKUP(B3111,属性中转表!A:G,7,FALSE),属性中转表!$K$2:$P$21,6,0))&amp;IF(VLOOKUP(B3111,属性中转表!A:G,7,FALSE)&gt;=50,VLOOKUP(A3111,英雄数据表!A:K,9,0),IF(VLOOKUP(B3111,属性中转表!A:G,7,FALSE)&gt;=25,VLOOKUP(A3111,英雄数据表!A:K,5,0),""))</f>
        <v>"atk":300,"hp":5000</v>
      </c>
      <c r="J3111" s="20" t="str">
        <f>IF(I3111="","",属性中转表!$I$1&amp;(IF(VLOOKUP(B3111,属性中转表!A:G,7,FALSE)=0,0,VLOOKUP(VLOOKUP(B3111,属性中转表!A:G,7,FALSE),属性中转表!$K$2:$P$21,4,0)))+IFERROR(VLOOKUP(A3111,英雄数据表!A:K,IF(武魂!B3111&gt;=50,10,IF(武魂!B3111&gt;=25,6)),0),0))</f>
        <v>,"dpspro":0</v>
      </c>
      <c r="K3111" s="32" t="str">
        <f t="shared" si="208"/>
        <v>"atk":300,"hp":5000,"dpspro":0</v>
      </c>
      <c r="L3111" s="20" t="str">
        <f>IF(B3111&gt;=50,VLOOKUP(A3111,英雄数据表!A:L,11,FALSE),IF(B3111&gt;=25,VLOOKUP(A3111,英雄数据表!A:L,7,0),""))</f>
        <v/>
      </c>
      <c r="M3111" s="20" t="str">
        <f>IFERROR(VLOOKUP(B3111,属性中转表!$K$2:$O$21,5,FALSE),"")</f>
        <v>"hp":5000</v>
      </c>
      <c r="N3111" s="20" t="str">
        <f>IF(B3111=25,VLOOKUP(A3111,英雄数据表!A:L,8,FALSE),IF(B3111=50,VLOOKUP(A3111,英雄数据表!A:L,12,0),""))</f>
        <v/>
      </c>
    </row>
    <row r="3112" spans="1:14" x14ac:dyDescent="0.3">
      <c r="A3112" s="20">
        <v>25076</v>
      </c>
      <c r="B3112" s="21">
        <f t="shared" si="209"/>
        <v>11</v>
      </c>
      <c r="C3112" s="21">
        <v>5</v>
      </c>
      <c r="D3112" s="21">
        <f>VLOOKUP(A3112,英雄数据表!A:D,4,0)</f>
        <v>2</v>
      </c>
      <c r="E3112" s="20" t="str">
        <f>VLOOKUP(A3112,英雄数据表!A:C,3,0)</f>
        <v>奥秘之眼</v>
      </c>
      <c r="F3112" s="20">
        <f t="shared" si="210"/>
        <v>25076</v>
      </c>
      <c r="G3112" s="20">
        <f t="shared" si="211"/>
        <v>25076</v>
      </c>
      <c r="H3112" s="21" t="str">
        <f>VLOOKUP(B3112,属性中转表!A:F,6,FALSE)</f>
        <v>"hp":24300,"atk":675</v>
      </c>
      <c r="I3112" s="20" t="str">
        <f>IF(VLOOKUP(B3112,属性中转表!A:G,7,FALSE)=0,"",VLOOKUP(VLOOKUP(B3112,属性中转表!A:G,7,FALSE),属性中转表!$K$2:$P$21,6,0))&amp;IF(VLOOKUP(B3112,属性中转表!A:G,7,FALSE)&gt;=50,VLOOKUP(A3112,英雄数据表!A:K,9,0),IF(VLOOKUP(B3112,属性中转表!A:G,7,FALSE)&gt;=25,VLOOKUP(A3112,英雄数据表!A:K,5,0),""))</f>
        <v>"atk":300,"hp":5000</v>
      </c>
      <c r="J3112" s="20" t="str">
        <f>IF(I3112="","",属性中转表!$I$1&amp;(IF(VLOOKUP(B3112,属性中转表!A:G,7,FALSE)=0,0,VLOOKUP(VLOOKUP(B3112,属性中转表!A:G,7,FALSE),属性中转表!$K$2:$P$21,4,0)))+IFERROR(VLOOKUP(A3112,英雄数据表!A:K,IF(武魂!B3112&gt;=50,10,IF(武魂!B3112&gt;=25,6)),0),0))</f>
        <v>,"dpspro":0</v>
      </c>
      <c r="K3112" s="32" t="str">
        <f t="shared" si="208"/>
        <v>"atk":300,"hp":5000,"dpspro":0</v>
      </c>
      <c r="L3112" s="20" t="str">
        <f>IF(B3112&gt;=50,VLOOKUP(A3112,英雄数据表!A:L,11,FALSE),IF(B3112&gt;=25,VLOOKUP(A3112,英雄数据表!A:L,7,0),""))</f>
        <v/>
      </c>
      <c r="M3112" s="20" t="str">
        <f>IFERROR(VLOOKUP(B3112,属性中转表!$K$2:$O$21,5,FALSE),"")</f>
        <v/>
      </c>
      <c r="N3112" s="20" t="str">
        <f>IF(B3112=25,VLOOKUP(A3112,英雄数据表!A:L,8,FALSE),IF(B3112=50,VLOOKUP(A3112,英雄数据表!A:L,12,0),""))</f>
        <v/>
      </c>
    </row>
    <row r="3113" spans="1:14" x14ac:dyDescent="0.3">
      <c r="A3113" s="20">
        <v>25076</v>
      </c>
      <c r="B3113" s="21">
        <f t="shared" si="209"/>
        <v>12</v>
      </c>
      <c r="C3113" s="21">
        <v>5</v>
      </c>
      <c r="D3113" s="21">
        <f>VLOOKUP(A3113,英雄数据表!A:D,4,0)</f>
        <v>2</v>
      </c>
      <c r="E3113" s="20" t="str">
        <f>VLOOKUP(A3113,英雄数据表!A:C,3,0)</f>
        <v>奥秘之眼</v>
      </c>
      <c r="F3113" s="20">
        <f t="shared" si="210"/>
        <v>25076</v>
      </c>
      <c r="G3113" s="20">
        <f t="shared" si="211"/>
        <v>25076</v>
      </c>
      <c r="H3113" s="21" t="str">
        <f>VLOOKUP(B3113,属性中转表!A:F,6,FALSE)</f>
        <v>"hp":27000,"atk":750</v>
      </c>
      <c r="I3113" s="20" t="str">
        <f>IF(VLOOKUP(B3113,属性中转表!A:G,7,FALSE)=0,"",VLOOKUP(VLOOKUP(B3113,属性中转表!A:G,7,FALSE),属性中转表!$K$2:$P$21,6,0))&amp;IF(VLOOKUP(B3113,属性中转表!A:G,7,FALSE)&gt;=50,VLOOKUP(A3113,英雄数据表!A:K,9,0),IF(VLOOKUP(B3113,属性中转表!A:G,7,FALSE)&gt;=25,VLOOKUP(A3113,英雄数据表!A:K,5,0),""))</f>
        <v>"atk":300,"hp":5000</v>
      </c>
      <c r="J3113" s="20" t="str">
        <f>IF(I3113="","",属性中转表!$I$1&amp;(IF(VLOOKUP(B3113,属性中转表!A:G,7,FALSE)=0,0,VLOOKUP(VLOOKUP(B3113,属性中转表!A:G,7,FALSE),属性中转表!$K$2:$P$21,4,0)))+IFERROR(VLOOKUP(A3113,英雄数据表!A:K,IF(武魂!B3113&gt;=50,10,IF(武魂!B3113&gt;=25,6)),0),0))</f>
        <v>,"dpspro":0</v>
      </c>
      <c r="K3113" s="32" t="str">
        <f t="shared" si="208"/>
        <v>"atk":300,"hp":5000,"dpspro":0</v>
      </c>
      <c r="L3113" s="20" t="str">
        <f>IF(B3113&gt;=50,VLOOKUP(A3113,英雄数据表!A:L,11,FALSE),IF(B3113&gt;=25,VLOOKUP(A3113,英雄数据表!A:L,7,0),""))</f>
        <v/>
      </c>
      <c r="M3113" s="20" t="str">
        <f>IFERROR(VLOOKUP(B3113,属性中转表!$K$2:$O$21,5,FALSE),"")</f>
        <v/>
      </c>
      <c r="N3113" s="20" t="str">
        <f>IF(B3113=25,VLOOKUP(A3113,英雄数据表!A:L,8,FALSE),IF(B3113=50,VLOOKUP(A3113,英雄数据表!A:L,12,0),""))</f>
        <v/>
      </c>
    </row>
    <row r="3114" spans="1:14" x14ac:dyDescent="0.3">
      <c r="A3114" s="20">
        <v>25076</v>
      </c>
      <c r="B3114" s="21">
        <f t="shared" si="209"/>
        <v>13</v>
      </c>
      <c r="C3114" s="21">
        <v>5</v>
      </c>
      <c r="D3114" s="21">
        <f>VLOOKUP(A3114,英雄数据表!A:D,4,0)</f>
        <v>2</v>
      </c>
      <c r="E3114" s="20" t="str">
        <f>VLOOKUP(A3114,英雄数据表!A:C,3,0)</f>
        <v>奥秘之眼</v>
      </c>
      <c r="F3114" s="20">
        <f t="shared" si="210"/>
        <v>25076</v>
      </c>
      <c r="G3114" s="20">
        <f t="shared" si="211"/>
        <v>25076</v>
      </c>
      <c r="H3114" s="21" t="str">
        <f>VLOOKUP(B3114,属性中转表!A:F,6,FALSE)</f>
        <v>"hp":29700,"atk":825</v>
      </c>
      <c r="I3114" s="20" t="str">
        <f>IF(VLOOKUP(B3114,属性中转表!A:G,7,FALSE)=0,"",VLOOKUP(VLOOKUP(B3114,属性中转表!A:G,7,FALSE),属性中转表!$K$2:$P$21,6,0))&amp;IF(VLOOKUP(B3114,属性中转表!A:G,7,FALSE)&gt;=50,VLOOKUP(A3114,英雄数据表!A:K,9,0),IF(VLOOKUP(B3114,属性中转表!A:G,7,FALSE)&gt;=25,VLOOKUP(A3114,英雄数据表!A:K,5,0),""))</f>
        <v>"atk":300,"hp":5000</v>
      </c>
      <c r="J3114" s="20" t="str">
        <f>IF(I3114="","",属性中转表!$I$1&amp;(IF(VLOOKUP(B3114,属性中转表!A:G,7,FALSE)=0,0,VLOOKUP(VLOOKUP(B3114,属性中转表!A:G,7,FALSE),属性中转表!$K$2:$P$21,4,0)))+IFERROR(VLOOKUP(A3114,英雄数据表!A:K,IF(武魂!B3114&gt;=50,10,IF(武魂!B3114&gt;=25,6)),0),0))</f>
        <v>,"dpspro":0</v>
      </c>
      <c r="K3114" s="32" t="str">
        <f t="shared" si="208"/>
        <v>"atk":300,"hp":5000,"dpspro":0</v>
      </c>
      <c r="L3114" s="20" t="str">
        <f>IF(B3114&gt;=50,VLOOKUP(A3114,英雄数据表!A:L,11,FALSE),IF(B3114&gt;=25,VLOOKUP(A3114,英雄数据表!A:L,7,0),""))</f>
        <v/>
      </c>
      <c r="M3114" s="20" t="str">
        <f>IFERROR(VLOOKUP(B3114,属性中转表!$K$2:$O$21,5,FALSE),"")</f>
        <v/>
      </c>
      <c r="N3114" s="20" t="str">
        <f>IF(B3114=25,VLOOKUP(A3114,英雄数据表!A:L,8,FALSE),IF(B3114=50,VLOOKUP(A3114,英雄数据表!A:L,12,0),""))</f>
        <v/>
      </c>
    </row>
    <row r="3115" spans="1:14" x14ac:dyDescent="0.3">
      <c r="A3115" s="20">
        <v>25076</v>
      </c>
      <c r="B3115" s="21">
        <f t="shared" si="209"/>
        <v>14</v>
      </c>
      <c r="C3115" s="21">
        <v>5</v>
      </c>
      <c r="D3115" s="21">
        <f>VLOOKUP(A3115,英雄数据表!A:D,4,0)</f>
        <v>2</v>
      </c>
      <c r="E3115" s="20" t="str">
        <f>VLOOKUP(A3115,英雄数据表!A:C,3,0)</f>
        <v>奥秘之眼</v>
      </c>
      <c r="F3115" s="20">
        <f t="shared" si="210"/>
        <v>25076</v>
      </c>
      <c r="G3115" s="20">
        <f t="shared" si="211"/>
        <v>25076</v>
      </c>
      <c r="H3115" s="21" t="str">
        <f>VLOOKUP(B3115,属性中转表!A:F,6,FALSE)</f>
        <v>"hp":32400,"atk":900</v>
      </c>
      <c r="I3115" s="20" t="str">
        <f>IF(VLOOKUP(B3115,属性中转表!A:G,7,FALSE)=0,"",VLOOKUP(VLOOKUP(B3115,属性中转表!A:G,7,FALSE),属性中转表!$K$2:$P$21,6,0))&amp;IF(VLOOKUP(B3115,属性中转表!A:G,7,FALSE)&gt;=50,VLOOKUP(A3115,英雄数据表!A:K,9,0),IF(VLOOKUP(B3115,属性中转表!A:G,7,FALSE)&gt;=25,VLOOKUP(A3115,英雄数据表!A:K,5,0),""))</f>
        <v>"atk":300,"hp":5000</v>
      </c>
      <c r="J3115" s="20" t="str">
        <f>IF(I3115="","",属性中转表!$I$1&amp;(IF(VLOOKUP(B3115,属性中转表!A:G,7,FALSE)=0,0,VLOOKUP(VLOOKUP(B3115,属性中转表!A:G,7,FALSE),属性中转表!$K$2:$P$21,4,0)))+IFERROR(VLOOKUP(A3115,英雄数据表!A:K,IF(武魂!B3115&gt;=50,10,IF(武魂!B3115&gt;=25,6)),0),0))</f>
        <v>,"dpspro":0</v>
      </c>
      <c r="K3115" s="32" t="str">
        <f t="shared" si="208"/>
        <v>"atk":300,"hp":5000,"dpspro":0</v>
      </c>
      <c r="L3115" s="20" t="str">
        <f>IF(B3115&gt;=50,VLOOKUP(A3115,英雄数据表!A:L,11,FALSE),IF(B3115&gt;=25,VLOOKUP(A3115,英雄数据表!A:L,7,0),""))</f>
        <v/>
      </c>
      <c r="M3115" s="20" t="str">
        <f>IFERROR(VLOOKUP(B3115,属性中转表!$K$2:$O$21,5,FALSE),"")</f>
        <v/>
      </c>
      <c r="N3115" s="20" t="str">
        <f>IF(B3115=25,VLOOKUP(A3115,英雄数据表!A:L,8,FALSE),IF(B3115=50,VLOOKUP(A3115,英雄数据表!A:L,12,0),""))</f>
        <v/>
      </c>
    </row>
    <row r="3116" spans="1:14" x14ac:dyDescent="0.3">
      <c r="A3116" s="20">
        <v>25076</v>
      </c>
      <c r="B3116" s="21">
        <f t="shared" si="209"/>
        <v>15</v>
      </c>
      <c r="C3116" s="21">
        <v>5</v>
      </c>
      <c r="D3116" s="21">
        <f>VLOOKUP(A3116,英雄数据表!A:D,4,0)</f>
        <v>2</v>
      </c>
      <c r="E3116" s="20" t="str">
        <f>VLOOKUP(A3116,英雄数据表!A:C,3,0)</f>
        <v>奥秘之眼</v>
      </c>
      <c r="F3116" s="20">
        <f t="shared" si="210"/>
        <v>25076</v>
      </c>
      <c r="G3116" s="20">
        <f t="shared" si="211"/>
        <v>25076</v>
      </c>
      <c r="H3116" s="21" t="str">
        <f>VLOOKUP(B3116,属性中转表!A:F,6,FALSE)</f>
        <v>"hp":35100,"atk":975</v>
      </c>
      <c r="I3116" s="20" t="str">
        <f>IF(VLOOKUP(B3116,属性中转表!A:G,7,FALSE)=0,"",VLOOKUP(VLOOKUP(B3116,属性中转表!A:G,7,FALSE),属性中转表!$K$2:$P$21,6,0))&amp;IF(VLOOKUP(B3116,属性中转表!A:G,7,FALSE)&gt;=50,VLOOKUP(A3116,英雄数据表!A:K,9,0),IF(VLOOKUP(B3116,属性中转表!A:G,7,FALSE)&gt;=25,VLOOKUP(A3116,英雄数据表!A:K,5,0),""))</f>
        <v>"atk":300,"hp":5000,"undpspro":50</v>
      </c>
      <c r="J3116" s="20" t="str">
        <f>IF(I3116="","",属性中转表!$I$1&amp;(IF(VLOOKUP(B3116,属性中转表!A:G,7,FALSE)=0,0,VLOOKUP(VLOOKUP(B3116,属性中转表!A:G,7,FALSE),属性中转表!$K$2:$P$21,4,0)))+IFERROR(VLOOKUP(A3116,英雄数据表!A:K,IF(武魂!B3116&gt;=50,10,IF(武魂!B3116&gt;=25,6)),0),0))</f>
        <v>,"dpspro":0</v>
      </c>
      <c r="K3116" s="32" t="str">
        <f t="shared" si="208"/>
        <v>"atk":300,"hp":5000,"undpspro":50,"dpspro":0</v>
      </c>
      <c r="L3116" s="20" t="str">
        <f>IF(B3116&gt;=50,VLOOKUP(A3116,英雄数据表!A:L,11,FALSE),IF(B3116&gt;=25,VLOOKUP(A3116,英雄数据表!A:L,7,0),""))</f>
        <v/>
      </c>
      <c r="M3116" s="20" t="str">
        <f>IFERROR(VLOOKUP(B3116,属性中转表!$K$2:$O$21,5,FALSE),"")</f>
        <v>"undpspro":50</v>
      </c>
      <c r="N3116" s="20" t="str">
        <f>IF(B3116=25,VLOOKUP(A3116,英雄数据表!A:L,8,FALSE),IF(B3116=50,VLOOKUP(A3116,英雄数据表!A:L,12,0),""))</f>
        <v/>
      </c>
    </row>
    <row r="3117" spans="1:14" x14ac:dyDescent="0.3">
      <c r="A3117" s="20">
        <v>25076</v>
      </c>
      <c r="B3117" s="21">
        <f t="shared" si="209"/>
        <v>16</v>
      </c>
      <c r="C3117" s="21">
        <v>5</v>
      </c>
      <c r="D3117" s="21">
        <f>VLOOKUP(A3117,英雄数据表!A:D,4,0)</f>
        <v>2</v>
      </c>
      <c r="E3117" s="20" t="str">
        <f>VLOOKUP(A3117,英雄数据表!A:C,3,0)</f>
        <v>奥秘之眼</v>
      </c>
      <c r="F3117" s="20">
        <f t="shared" si="210"/>
        <v>25076</v>
      </c>
      <c r="G3117" s="20">
        <f t="shared" si="211"/>
        <v>25076</v>
      </c>
      <c r="H3117" s="21" t="str">
        <f>VLOOKUP(B3117,属性中转表!A:F,6,FALSE)</f>
        <v>"hp":37800,"atk":1050</v>
      </c>
      <c r="I3117" s="20" t="str">
        <f>IF(VLOOKUP(B3117,属性中转表!A:G,7,FALSE)=0,"",VLOOKUP(VLOOKUP(B3117,属性中转表!A:G,7,FALSE),属性中转表!$K$2:$P$21,6,0))&amp;IF(VLOOKUP(B3117,属性中转表!A:G,7,FALSE)&gt;=50,VLOOKUP(A3117,英雄数据表!A:K,9,0),IF(VLOOKUP(B3117,属性中转表!A:G,7,FALSE)&gt;=25,VLOOKUP(A3117,英雄数据表!A:K,5,0),""))</f>
        <v>"atk":300,"hp":5000,"undpspro":50</v>
      </c>
      <c r="J3117" s="20" t="str">
        <f>IF(I3117="","",属性中转表!$I$1&amp;(IF(VLOOKUP(B3117,属性中转表!A:G,7,FALSE)=0,0,VLOOKUP(VLOOKUP(B3117,属性中转表!A:G,7,FALSE),属性中转表!$K$2:$P$21,4,0)))+IFERROR(VLOOKUP(A3117,英雄数据表!A:K,IF(武魂!B3117&gt;=50,10,IF(武魂!B3117&gt;=25,6)),0),0))</f>
        <v>,"dpspro":0</v>
      </c>
      <c r="K3117" s="32" t="str">
        <f t="shared" si="208"/>
        <v>"atk":300,"hp":5000,"undpspro":50,"dpspro":0</v>
      </c>
      <c r="L3117" s="20" t="str">
        <f>IF(B3117&gt;=50,VLOOKUP(A3117,英雄数据表!A:L,11,FALSE),IF(B3117&gt;=25,VLOOKUP(A3117,英雄数据表!A:L,7,0),""))</f>
        <v/>
      </c>
      <c r="M3117" s="20" t="str">
        <f>IFERROR(VLOOKUP(B3117,属性中转表!$K$2:$O$21,5,FALSE),"")</f>
        <v/>
      </c>
      <c r="N3117" s="20" t="str">
        <f>IF(B3117=25,VLOOKUP(A3117,英雄数据表!A:L,8,FALSE),IF(B3117=50,VLOOKUP(A3117,英雄数据表!A:L,12,0),""))</f>
        <v/>
      </c>
    </row>
    <row r="3118" spans="1:14" x14ac:dyDescent="0.3">
      <c r="A3118" s="20">
        <v>25076</v>
      </c>
      <c r="B3118" s="21">
        <f t="shared" si="209"/>
        <v>17</v>
      </c>
      <c r="C3118" s="21">
        <v>5</v>
      </c>
      <c r="D3118" s="21">
        <f>VLOOKUP(A3118,英雄数据表!A:D,4,0)</f>
        <v>2</v>
      </c>
      <c r="E3118" s="20" t="str">
        <f>VLOOKUP(A3118,英雄数据表!A:C,3,0)</f>
        <v>奥秘之眼</v>
      </c>
      <c r="F3118" s="20">
        <f t="shared" si="210"/>
        <v>25076</v>
      </c>
      <c r="G3118" s="20">
        <f t="shared" si="211"/>
        <v>25076</v>
      </c>
      <c r="H3118" s="21" t="str">
        <f>VLOOKUP(B3118,属性中转表!A:F,6,FALSE)</f>
        <v>"hp":40500,"atk":1125</v>
      </c>
      <c r="I3118" s="20" t="str">
        <f>IF(VLOOKUP(B3118,属性中转表!A:G,7,FALSE)=0,"",VLOOKUP(VLOOKUP(B3118,属性中转表!A:G,7,FALSE),属性中转表!$K$2:$P$21,6,0))&amp;IF(VLOOKUP(B3118,属性中转表!A:G,7,FALSE)&gt;=50,VLOOKUP(A3118,英雄数据表!A:K,9,0),IF(VLOOKUP(B3118,属性中转表!A:G,7,FALSE)&gt;=25,VLOOKUP(A3118,英雄数据表!A:K,5,0),""))</f>
        <v>"atk":300,"hp":5000,"undpspro":50</v>
      </c>
      <c r="J3118" s="20" t="str">
        <f>IF(I3118="","",属性中转表!$I$1&amp;(IF(VLOOKUP(B3118,属性中转表!A:G,7,FALSE)=0,0,VLOOKUP(VLOOKUP(B3118,属性中转表!A:G,7,FALSE),属性中转表!$K$2:$P$21,4,0)))+IFERROR(VLOOKUP(A3118,英雄数据表!A:K,IF(武魂!B3118&gt;=50,10,IF(武魂!B3118&gt;=25,6)),0),0))</f>
        <v>,"dpspro":0</v>
      </c>
      <c r="K3118" s="32" t="str">
        <f t="shared" si="208"/>
        <v>"atk":300,"hp":5000,"undpspro":50,"dpspro":0</v>
      </c>
      <c r="L3118" s="20" t="str">
        <f>IF(B3118&gt;=50,VLOOKUP(A3118,英雄数据表!A:L,11,FALSE),IF(B3118&gt;=25,VLOOKUP(A3118,英雄数据表!A:L,7,0),""))</f>
        <v/>
      </c>
      <c r="M3118" s="20" t="str">
        <f>IFERROR(VLOOKUP(B3118,属性中转表!$K$2:$O$21,5,FALSE),"")</f>
        <v/>
      </c>
      <c r="N3118" s="20" t="str">
        <f>IF(B3118=25,VLOOKUP(A3118,英雄数据表!A:L,8,FALSE),IF(B3118=50,VLOOKUP(A3118,英雄数据表!A:L,12,0),""))</f>
        <v/>
      </c>
    </row>
    <row r="3119" spans="1:14" x14ac:dyDescent="0.3">
      <c r="A3119" s="20">
        <v>25076</v>
      </c>
      <c r="B3119" s="21">
        <f t="shared" si="209"/>
        <v>18</v>
      </c>
      <c r="C3119" s="21">
        <v>5</v>
      </c>
      <c r="D3119" s="21">
        <f>VLOOKUP(A3119,英雄数据表!A:D,4,0)</f>
        <v>2</v>
      </c>
      <c r="E3119" s="20" t="str">
        <f>VLOOKUP(A3119,英雄数据表!A:C,3,0)</f>
        <v>奥秘之眼</v>
      </c>
      <c r="F3119" s="20">
        <f t="shared" si="210"/>
        <v>25076</v>
      </c>
      <c r="G3119" s="20">
        <f t="shared" si="211"/>
        <v>25076</v>
      </c>
      <c r="H3119" s="21" t="str">
        <f>VLOOKUP(B3119,属性中转表!A:F,6,FALSE)</f>
        <v>"hp":43200,"atk":1200</v>
      </c>
      <c r="I3119" s="20" t="str">
        <f>IF(VLOOKUP(B3119,属性中转表!A:G,7,FALSE)=0,"",VLOOKUP(VLOOKUP(B3119,属性中转表!A:G,7,FALSE),属性中转表!$K$2:$P$21,6,0))&amp;IF(VLOOKUP(B3119,属性中转表!A:G,7,FALSE)&gt;=50,VLOOKUP(A3119,英雄数据表!A:K,9,0),IF(VLOOKUP(B3119,属性中转表!A:G,7,FALSE)&gt;=25,VLOOKUP(A3119,英雄数据表!A:K,5,0),""))</f>
        <v>"atk":300,"hp":5000,"undpspro":50</v>
      </c>
      <c r="J3119" s="20" t="str">
        <f>IF(I3119="","",属性中转表!$I$1&amp;(IF(VLOOKUP(B3119,属性中转表!A:G,7,FALSE)=0,0,VLOOKUP(VLOOKUP(B3119,属性中转表!A:G,7,FALSE),属性中转表!$K$2:$P$21,4,0)))+IFERROR(VLOOKUP(A3119,英雄数据表!A:K,IF(武魂!B3119&gt;=50,10,IF(武魂!B3119&gt;=25,6)),0),0))</f>
        <v>,"dpspro":0</v>
      </c>
      <c r="K3119" s="32" t="str">
        <f t="shared" si="208"/>
        <v>"atk":300,"hp":5000,"undpspro":50,"dpspro":0</v>
      </c>
      <c r="L3119" s="20" t="str">
        <f>IF(B3119&gt;=50,VLOOKUP(A3119,英雄数据表!A:L,11,FALSE),IF(B3119&gt;=25,VLOOKUP(A3119,英雄数据表!A:L,7,0),""))</f>
        <v/>
      </c>
      <c r="M3119" s="20" t="str">
        <f>IFERROR(VLOOKUP(B3119,属性中转表!$K$2:$O$21,5,FALSE),"")</f>
        <v/>
      </c>
      <c r="N3119" s="20" t="str">
        <f>IF(B3119=25,VLOOKUP(A3119,英雄数据表!A:L,8,FALSE),IF(B3119=50,VLOOKUP(A3119,英雄数据表!A:L,12,0),""))</f>
        <v/>
      </c>
    </row>
    <row r="3120" spans="1:14" x14ac:dyDescent="0.3">
      <c r="A3120" s="20">
        <v>25076</v>
      </c>
      <c r="B3120" s="21">
        <f t="shared" si="209"/>
        <v>19</v>
      </c>
      <c r="C3120" s="21">
        <v>5</v>
      </c>
      <c r="D3120" s="21">
        <f>VLOOKUP(A3120,英雄数据表!A:D,4,0)</f>
        <v>2</v>
      </c>
      <c r="E3120" s="20" t="str">
        <f>VLOOKUP(A3120,英雄数据表!A:C,3,0)</f>
        <v>奥秘之眼</v>
      </c>
      <c r="F3120" s="20">
        <f t="shared" si="210"/>
        <v>25076</v>
      </c>
      <c r="G3120" s="20">
        <f t="shared" si="211"/>
        <v>25076</v>
      </c>
      <c r="H3120" s="21" t="str">
        <f>VLOOKUP(B3120,属性中转表!A:F,6,FALSE)</f>
        <v>"hp":45900,"atk":1275</v>
      </c>
      <c r="I3120" s="20" t="str">
        <f>IF(VLOOKUP(B3120,属性中转表!A:G,7,FALSE)=0,"",VLOOKUP(VLOOKUP(B3120,属性中转表!A:G,7,FALSE),属性中转表!$K$2:$P$21,6,0))&amp;IF(VLOOKUP(B3120,属性中转表!A:G,7,FALSE)&gt;=50,VLOOKUP(A3120,英雄数据表!A:K,9,0),IF(VLOOKUP(B3120,属性中转表!A:G,7,FALSE)&gt;=25,VLOOKUP(A3120,英雄数据表!A:K,5,0),""))</f>
        <v>"atk":300,"hp":5000,"undpspro":50</v>
      </c>
      <c r="J3120" s="20" t="str">
        <f>IF(I3120="","",属性中转表!$I$1&amp;(IF(VLOOKUP(B3120,属性中转表!A:G,7,FALSE)=0,0,VLOOKUP(VLOOKUP(B3120,属性中转表!A:G,7,FALSE),属性中转表!$K$2:$P$21,4,0)))+IFERROR(VLOOKUP(A3120,英雄数据表!A:K,IF(武魂!B3120&gt;=50,10,IF(武魂!B3120&gt;=25,6)),0),0))</f>
        <v>,"dpspro":0</v>
      </c>
      <c r="K3120" s="32" t="str">
        <f t="shared" si="208"/>
        <v>"atk":300,"hp":5000,"undpspro":50,"dpspro":0</v>
      </c>
      <c r="L3120" s="20" t="str">
        <f>IF(B3120&gt;=50,VLOOKUP(A3120,英雄数据表!A:L,11,FALSE),IF(B3120&gt;=25,VLOOKUP(A3120,英雄数据表!A:L,7,0),""))</f>
        <v/>
      </c>
      <c r="M3120" s="20" t="str">
        <f>IFERROR(VLOOKUP(B3120,属性中转表!$K$2:$O$21,5,FALSE),"")</f>
        <v/>
      </c>
      <c r="N3120" s="20" t="str">
        <f>IF(B3120=25,VLOOKUP(A3120,英雄数据表!A:L,8,FALSE),IF(B3120=50,VLOOKUP(A3120,英雄数据表!A:L,12,0),""))</f>
        <v/>
      </c>
    </row>
    <row r="3121" spans="1:14" x14ac:dyDescent="0.3">
      <c r="A3121" s="20">
        <v>25076</v>
      </c>
      <c r="B3121" s="21">
        <f t="shared" si="209"/>
        <v>20</v>
      </c>
      <c r="C3121" s="21">
        <v>5</v>
      </c>
      <c r="D3121" s="21">
        <f>VLOOKUP(A3121,英雄数据表!A:D,4,0)</f>
        <v>2</v>
      </c>
      <c r="E3121" s="20" t="str">
        <f>VLOOKUP(A3121,英雄数据表!A:C,3,0)</f>
        <v>奥秘之眼</v>
      </c>
      <c r="F3121" s="20">
        <f t="shared" si="210"/>
        <v>25076</v>
      </c>
      <c r="G3121" s="20">
        <f t="shared" si="211"/>
        <v>25076</v>
      </c>
      <c r="H3121" s="21" t="str">
        <f>VLOOKUP(B3121,属性中转表!A:F,6,FALSE)</f>
        <v>"hp":48600,"atk":1350</v>
      </c>
      <c r="I3121" s="20" t="str">
        <f>IF(VLOOKUP(B3121,属性中转表!A:G,7,FALSE)=0,"",VLOOKUP(VLOOKUP(B3121,属性中转表!A:G,7,FALSE),属性中转表!$K$2:$P$21,6,0))&amp;IF(VLOOKUP(B3121,属性中转表!A:G,7,FALSE)&gt;=50,VLOOKUP(A3121,英雄数据表!A:K,9,0),IF(VLOOKUP(B3121,属性中转表!A:G,7,FALSE)&gt;=25,VLOOKUP(A3121,英雄数据表!A:K,5,0),""))</f>
        <v>"atk":300,"hp":5000,"undpspro":50</v>
      </c>
      <c r="J3121" s="20" t="str">
        <f>IF(I3121="","",属性中转表!$I$1&amp;(IF(VLOOKUP(B3121,属性中转表!A:G,7,FALSE)=0,0,VLOOKUP(VLOOKUP(B3121,属性中转表!A:G,7,FALSE),属性中转表!$K$2:$P$21,4,0)))+IFERROR(VLOOKUP(A3121,英雄数据表!A:K,IF(武魂!B3121&gt;=50,10,IF(武魂!B3121&gt;=25,6)),0),0))</f>
        <v>,"dpspro":50</v>
      </c>
      <c r="K3121" s="32" t="str">
        <f t="shared" si="208"/>
        <v>"atk":300,"hp":5000,"undpspro":50,"dpspro":50</v>
      </c>
      <c r="L3121" s="20" t="str">
        <f>IF(B3121&gt;=50,VLOOKUP(A3121,英雄数据表!A:L,11,FALSE),IF(B3121&gt;=25,VLOOKUP(A3121,英雄数据表!A:L,7,0),""))</f>
        <v/>
      </c>
      <c r="M3121" s="20" t="str">
        <f>IFERROR(VLOOKUP(B3121,属性中转表!$K$2:$O$21,5,FALSE),"")</f>
        <v>"dpspro":50</v>
      </c>
      <c r="N3121" s="20" t="str">
        <f>IF(B3121=25,VLOOKUP(A3121,英雄数据表!A:L,8,FALSE),IF(B3121=50,VLOOKUP(A3121,英雄数据表!A:L,12,0),""))</f>
        <v/>
      </c>
    </row>
    <row r="3122" spans="1:14" x14ac:dyDescent="0.3">
      <c r="A3122" s="20">
        <v>25076</v>
      </c>
      <c r="B3122" s="21">
        <f t="shared" si="209"/>
        <v>21</v>
      </c>
      <c r="C3122" s="21">
        <v>5</v>
      </c>
      <c r="D3122" s="21">
        <f>VLOOKUP(A3122,英雄数据表!A:D,4,0)</f>
        <v>2</v>
      </c>
      <c r="E3122" s="20" t="str">
        <f>VLOOKUP(A3122,英雄数据表!A:C,3,0)</f>
        <v>奥秘之眼</v>
      </c>
      <c r="F3122" s="20">
        <f t="shared" si="210"/>
        <v>25076</v>
      </c>
      <c r="G3122" s="20">
        <f t="shared" si="211"/>
        <v>25076</v>
      </c>
      <c r="H3122" s="21" t="str">
        <f>VLOOKUP(B3122,属性中转表!A:F,6,FALSE)</f>
        <v>"hp":52200,"atk":1450</v>
      </c>
      <c r="I3122" s="20" t="str">
        <f>IF(VLOOKUP(B3122,属性中转表!A:G,7,FALSE)=0,"",VLOOKUP(VLOOKUP(B3122,属性中转表!A:G,7,FALSE),属性中转表!$K$2:$P$21,6,0))&amp;IF(VLOOKUP(B3122,属性中转表!A:G,7,FALSE)&gt;=50,VLOOKUP(A3122,英雄数据表!A:K,9,0),IF(VLOOKUP(B3122,属性中转表!A:G,7,FALSE)&gt;=25,VLOOKUP(A3122,英雄数据表!A:K,5,0),""))</f>
        <v>"atk":300,"hp":5000,"undpspro":50</v>
      </c>
      <c r="J3122" s="20" t="str">
        <f>IF(I3122="","",属性中转表!$I$1&amp;(IF(VLOOKUP(B3122,属性中转表!A:G,7,FALSE)=0,0,VLOOKUP(VLOOKUP(B3122,属性中转表!A:G,7,FALSE),属性中转表!$K$2:$P$21,4,0)))+IFERROR(VLOOKUP(A3122,英雄数据表!A:K,IF(武魂!B3122&gt;=50,10,IF(武魂!B3122&gt;=25,6)),0),0))</f>
        <v>,"dpspro":50</v>
      </c>
      <c r="K3122" s="32" t="str">
        <f t="shared" si="208"/>
        <v>"atk":300,"hp":5000,"undpspro":50,"dpspro":50</v>
      </c>
      <c r="L3122" s="20" t="str">
        <f>IF(B3122&gt;=50,VLOOKUP(A3122,英雄数据表!A:L,11,FALSE),IF(B3122&gt;=25,VLOOKUP(A3122,英雄数据表!A:L,7,0),""))</f>
        <v/>
      </c>
      <c r="M3122" s="20" t="str">
        <f>IFERROR(VLOOKUP(B3122,属性中转表!$K$2:$O$21,5,FALSE),"")</f>
        <v/>
      </c>
      <c r="N3122" s="20" t="str">
        <f>IF(B3122=25,VLOOKUP(A3122,英雄数据表!A:L,8,FALSE),IF(B3122=50,VLOOKUP(A3122,英雄数据表!A:L,12,0),""))</f>
        <v/>
      </c>
    </row>
    <row r="3123" spans="1:14" x14ac:dyDescent="0.3">
      <c r="A3123" s="20">
        <v>25076</v>
      </c>
      <c r="B3123" s="21">
        <f t="shared" si="209"/>
        <v>22</v>
      </c>
      <c r="C3123" s="21">
        <v>5</v>
      </c>
      <c r="D3123" s="21">
        <f>VLOOKUP(A3123,英雄数据表!A:D,4,0)</f>
        <v>2</v>
      </c>
      <c r="E3123" s="20" t="str">
        <f>VLOOKUP(A3123,英雄数据表!A:C,3,0)</f>
        <v>奥秘之眼</v>
      </c>
      <c r="F3123" s="20">
        <f t="shared" si="210"/>
        <v>25076</v>
      </c>
      <c r="G3123" s="20">
        <f t="shared" si="211"/>
        <v>25076</v>
      </c>
      <c r="H3123" s="21" t="str">
        <f>VLOOKUP(B3123,属性中转表!A:F,6,FALSE)</f>
        <v>"hp":55800,"atk":1550</v>
      </c>
      <c r="I3123" s="20" t="str">
        <f>IF(VLOOKUP(B3123,属性中转表!A:G,7,FALSE)=0,"",VLOOKUP(VLOOKUP(B3123,属性中转表!A:G,7,FALSE),属性中转表!$K$2:$P$21,6,0))&amp;IF(VLOOKUP(B3123,属性中转表!A:G,7,FALSE)&gt;=50,VLOOKUP(A3123,英雄数据表!A:K,9,0),IF(VLOOKUP(B3123,属性中转表!A:G,7,FALSE)&gt;=25,VLOOKUP(A3123,英雄数据表!A:K,5,0),""))</f>
        <v>"atk":300,"hp":5000,"undpspro":50</v>
      </c>
      <c r="J3123" s="20" t="str">
        <f>IF(I3123="","",属性中转表!$I$1&amp;(IF(VLOOKUP(B3123,属性中转表!A:G,7,FALSE)=0,0,VLOOKUP(VLOOKUP(B3123,属性中转表!A:G,7,FALSE),属性中转表!$K$2:$P$21,4,0)))+IFERROR(VLOOKUP(A3123,英雄数据表!A:K,IF(武魂!B3123&gt;=50,10,IF(武魂!B3123&gt;=25,6)),0),0))</f>
        <v>,"dpspro":50</v>
      </c>
      <c r="K3123" s="32" t="str">
        <f t="shared" si="208"/>
        <v>"atk":300,"hp":5000,"undpspro":50,"dpspro":50</v>
      </c>
      <c r="L3123" s="20" t="str">
        <f>IF(B3123&gt;=50,VLOOKUP(A3123,英雄数据表!A:L,11,FALSE),IF(B3123&gt;=25,VLOOKUP(A3123,英雄数据表!A:L,7,0),""))</f>
        <v/>
      </c>
      <c r="M3123" s="20" t="str">
        <f>IFERROR(VLOOKUP(B3123,属性中转表!$K$2:$O$21,5,FALSE),"")</f>
        <v/>
      </c>
      <c r="N3123" s="20" t="str">
        <f>IF(B3123=25,VLOOKUP(A3123,英雄数据表!A:L,8,FALSE),IF(B3123=50,VLOOKUP(A3123,英雄数据表!A:L,12,0),""))</f>
        <v/>
      </c>
    </row>
    <row r="3124" spans="1:14" x14ac:dyDescent="0.3">
      <c r="A3124" s="20">
        <v>25076</v>
      </c>
      <c r="B3124" s="21">
        <f t="shared" si="209"/>
        <v>23</v>
      </c>
      <c r="C3124" s="21">
        <v>5</v>
      </c>
      <c r="D3124" s="21">
        <f>VLOOKUP(A3124,英雄数据表!A:D,4,0)</f>
        <v>2</v>
      </c>
      <c r="E3124" s="20" t="str">
        <f>VLOOKUP(A3124,英雄数据表!A:C,3,0)</f>
        <v>奥秘之眼</v>
      </c>
      <c r="F3124" s="20">
        <f t="shared" si="210"/>
        <v>25076</v>
      </c>
      <c r="G3124" s="20">
        <f t="shared" si="211"/>
        <v>25076</v>
      </c>
      <c r="H3124" s="21" t="str">
        <f>VLOOKUP(B3124,属性中转表!A:F,6,FALSE)</f>
        <v>"hp":59400,"atk":1650</v>
      </c>
      <c r="I3124" s="20" t="str">
        <f>IF(VLOOKUP(B3124,属性中转表!A:G,7,FALSE)=0,"",VLOOKUP(VLOOKUP(B3124,属性中转表!A:G,7,FALSE),属性中转表!$K$2:$P$21,6,0))&amp;IF(VLOOKUP(B3124,属性中转表!A:G,7,FALSE)&gt;=50,VLOOKUP(A3124,英雄数据表!A:K,9,0),IF(VLOOKUP(B3124,属性中转表!A:G,7,FALSE)&gt;=25,VLOOKUP(A3124,英雄数据表!A:K,5,0),""))</f>
        <v>"atk":300,"hp":5000,"undpspro":50</v>
      </c>
      <c r="J3124" s="20" t="str">
        <f>IF(I3124="","",属性中转表!$I$1&amp;(IF(VLOOKUP(B3124,属性中转表!A:G,7,FALSE)=0,0,VLOOKUP(VLOOKUP(B3124,属性中转表!A:G,7,FALSE),属性中转表!$K$2:$P$21,4,0)))+IFERROR(VLOOKUP(A3124,英雄数据表!A:K,IF(武魂!B3124&gt;=50,10,IF(武魂!B3124&gt;=25,6)),0),0))</f>
        <v>,"dpspro":50</v>
      </c>
      <c r="K3124" s="32" t="str">
        <f t="shared" si="208"/>
        <v>"atk":300,"hp":5000,"undpspro":50,"dpspro":50</v>
      </c>
      <c r="L3124" s="20" t="str">
        <f>IF(B3124&gt;=50,VLOOKUP(A3124,英雄数据表!A:L,11,FALSE),IF(B3124&gt;=25,VLOOKUP(A3124,英雄数据表!A:L,7,0),""))</f>
        <v/>
      </c>
      <c r="M3124" s="20" t="str">
        <f>IFERROR(VLOOKUP(B3124,属性中转表!$K$2:$O$21,5,FALSE),"")</f>
        <v/>
      </c>
      <c r="N3124" s="20" t="str">
        <f>IF(B3124=25,VLOOKUP(A3124,英雄数据表!A:L,8,FALSE),IF(B3124=50,VLOOKUP(A3124,英雄数据表!A:L,12,0),""))</f>
        <v/>
      </c>
    </row>
    <row r="3125" spans="1:14" x14ac:dyDescent="0.3">
      <c r="A3125" s="20">
        <v>25076</v>
      </c>
      <c r="B3125" s="21">
        <f t="shared" si="209"/>
        <v>24</v>
      </c>
      <c r="C3125" s="21">
        <v>5</v>
      </c>
      <c r="D3125" s="21">
        <f>VLOOKUP(A3125,英雄数据表!A:D,4,0)</f>
        <v>2</v>
      </c>
      <c r="E3125" s="20" t="str">
        <f>VLOOKUP(A3125,英雄数据表!A:C,3,0)</f>
        <v>奥秘之眼</v>
      </c>
      <c r="F3125" s="20">
        <f t="shared" si="210"/>
        <v>25076</v>
      </c>
      <c r="G3125" s="20">
        <f t="shared" si="211"/>
        <v>25076</v>
      </c>
      <c r="H3125" s="21" t="str">
        <f>VLOOKUP(B3125,属性中转表!A:F,6,FALSE)</f>
        <v>"hp":63000,"atk":1750</v>
      </c>
      <c r="I3125" s="20" t="str">
        <f>IF(VLOOKUP(B3125,属性中转表!A:G,7,FALSE)=0,"",VLOOKUP(VLOOKUP(B3125,属性中转表!A:G,7,FALSE),属性中转表!$K$2:$P$21,6,0))&amp;IF(VLOOKUP(B3125,属性中转表!A:G,7,FALSE)&gt;=50,VLOOKUP(A3125,英雄数据表!A:K,9,0),IF(VLOOKUP(B3125,属性中转表!A:G,7,FALSE)&gt;=25,VLOOKUP(A3125,英雄数据表!A:K,5,0),""))</f>
        <v>"atk":300,"hp":5000,"undpspro":50</v>
      </c>
      <c r="J3125" s="20" t="str">
        <f>IF(I3125="","",属性中转表!$I$1&amp;(IF(VLOOKUP(B3125,属性中转表!A:G,7,FALSE)=0,0,VLOOKUP(VLOOKUP(B3125,属性中转表!A:G,7,FALSE),属性中转表!$K$2:$P$21,4,0)))+IFERROR(VLOOKUP(A3125,英雄数据表!A:K,IF(武魂!B3125&gt;=50,10,IF(武魂!B3125&gt;=25,6)),0),0))</f>
        <v>,"dpspro":50</v>
      </c>
      <c r="K3125" s="32" t="str">
        <f t="shared" si="208"/>
        <v>"atk":300,"hp":5000,"undpspro":50,"dpspro":50</v>
      </c>
      <c r="L3125" s="20" t="str">
        <f>IF(B3125&gt;=50,VLOOKUP(A3125,英雄数据表!A:L,11,FALSE),IF(B3125&gt;=25,VLOOKUP(A3125,英雄数据表!A:L,7,0),""))</f>
        <v/>
      </c>
      <c r="M3125" s="20" t="str">
        <f>IFERROR(VLOOKUP(B3125,属性中转表!$K$2:$O$21,5,FALSE),"")</f>
        <v/>
      </c>
      <c r="N3125" s="20" t="str">
        <f>IF(B3125=25,VLOOKUP(A3125,英雄数据表!A:L,8,FALSE),IF(B3125=50,VLOOKUP(A3125,英雄数据表!A:L,12,0),""))</f>
        <v/>
      </c>
    </row>
    <row r="3126" spans="1:14" x14ac:dyDescent="0.3">
      <c r="A3126" s="20">
        <v>25076</v>
      </c>
      <c r="B3126" s="21">
        <f t="shared" si="209"/>
        <v>25</v>
      </c>
      <c r="C3126" s="21">
        <v>5</v>
      </c>
      <c r="D3126" s="21">
        <f>VLOOKUP(A3126,英雄数据表!A:D,4,0)</f>
        <v>2</v>
      </c>
      <c r="E3126" s="20" t="str">
        <f>VLOOKUP(A3126,英雄数据表!A:C,3,0)</f>
        <v>奥秘之眼</v>
      </c>
      <c r="F3126" s="20">
        <f t="shared" si="210"/>
        <v>25076</v>
      </c>
      <c r="G3126" s="20">
        <f t="shared" si="211"/>
        <v>25076</v>
      </c>
      <c r="H3126" s="21" t="str">
        <f>VLOOKUP(B3126,属性中转表!A:F,6,FALSE)</f>
        <v>"hp":66600,"atk":1850</v>
      </c>
      <c r="I3126" s="20" t="str">
        <f>IF(VLOOKUP(B3126,属性中转表!A:G,7,FALSE)=0,"",VLOOKUP(VLOOKUP(B3126,属性中转表!A:G,7,FALSE),属性中转表!$K$2:$P$21,6,0))&amp;IF(VLOOKUP(B3126,属性中转表!A:G,7,FALSE)&gt;=50,VLOOKUP(A3126,英雄数据表!A:K,9,0),IF(VLOOKUP(B3126,属性中转表!A:G,7,FALSE)&gt;=25,VLOOKUP(A3126,英雄数据表!A:K,5,0),""))</f>
        <v>"atk":300,"hp":5000,"undpspro":50</v>
      </c>
      <c r="J3126" s="20" t="str">
        <f>IF(I3126="","",属性中转表!$I$1&amp;(IF(VLOOKUP(B3126,属性中转表!A:G,7,FALSE)=0,0,VLOOKUP(VLOOKUP(B3126,属性中转表!A:G,7,FALSE),属性中转表!$K$2:$P$21,4,0)))+IFERROR(VLOOKUP(A3126,英雄数据表!A:K,IF(武魂!B3126&gt;=50,10,IF(武魂!B3126&gt;=25,6)),0),0))</f>
        <v>,"dpspro":50</v>
      </c>
      <c r="K3126" s="32" t="str">
        <f t="shared" si="208"/>
        <v>"atk":300,"hp":5000,"undpspro":50,"dpspro":50</v>
      </c>
      <c r="L3126" s="20" t="str">
        <f>IF(B3126&gt;=50,VLOOKUP(A3126,英雄数据表!A:L,11,FALSE),IF(B3126&gt;=25,VLOOKUP(A3126,英雄数据表!A:L,7,0),""))</f>
        <v>"2507601004"</v>
      </c>
      <c r="M3126" s="20" t="str">
        <f>IFERROR(VLOOKUP(B3126,属性中转表!$K$2:$O$21,5,FALSE),"")</f>
        <v/>
      </c>
      <c r="N3126" s="20" t="str">
        <f>IF(B3126=25,VLOOKUP(A3126,英雄数据表!A:L,8,FALSE),IF(B3126=50,VLOOKUP(A3126,英雄数据表!A:L,12,0),""))</f>
        <v>奥秘管理员使用奥术能量修补自己，生命低于50%时将立刻恢复12%生命，并提升6%格挡持续3回合</v>
      </c>
    </row>
    <row r="3127" spans="1:14" x14ac:dyDescent="0.3">
      <c r="A3127" s="20">
        <v>25076</v>
      </c>
      <c r="B3127" s="21">
        <f t="shared" si="209"/>
        <v>26</v>
      </c>
      <c r="C3127" s="21">
        <v>5</v>
      </c>
      <c r="D3127" s="21">
        <f>VLOOKUP(A3127,英雄数据表!A:D,4,0)</f>
        <v>2</v>
      </c>
      <c r="E3127" s="20" t="str">
        <f>VLOOKUP(A3127,英雄数据表!A:C,3,0)</f>
        <v>奥秘之眼</v>
      </c>
      <c r="F3127" s="20">
        <f t="shared" si="210"/>
        <v>25076</v>
      </c>
      <c r="G3127" s="20">
        <f t="shared" si="211"/>
        <v>25076</v>
      </c>
      <c r="H3127" s="21" t="str">
        <f>VLOOKUP(B3127,属性中转表!A:F,6,FALSE)</f>
        <v>"hp":70200,"atk":1950</v>
      </c>
      <c r="I3127" s="20" t="str">
        <f>IF(VLOOKUP(B3127,属性中转表!A:G,7,FALSE)=0,"",VLOOKUP(VLOOKUP(B3127,属性中转表!A:G,7,FALSE),属性中转表!$K$2:$P$21,6,0))&amp;IF(VLOOKUP(B3127,属性中转表!A:G,7,FALSE)&gt;=50,VLOOKUP(A3127,英雄数据表!A:K,9,0),IF(VLOOKUP(B3127,属性中转表!A:G,7,FALSE)&gt;=25,VLOOKUP(A3127,英雄数据表!A:K,5,0),""))</f>
        <v>"atk":300,"hp":5000,"undpspro":50</v>
      </c>
      <c r="J3127" s="20" t="str">
        <f>IF(I3127="","",属性中转表!$I$1&amp;(IF(VLOOKUP(B3127,属性中转表!A:G,7,FALSE)=0,0,VLOOKUP(VLOOKUP(B3127,属性中转表!A:G,7,FALSE),属性中转表!$K$2:$P$21,4,0)))+IFERROR(VLOOKUP(A3127,英雄数据表!A:K,IF(武魂!B3127&gt;=50,10,IF(武魂!B3127&gt;=25,6)),0),0))</f>
        <v>,"dpspro":50</v>
      </c>
      <c r="K3127" s="32" t="str">
        <f t="shared" ref="K3127:K3190" si="212">I3127&amp;J3127</f>
        <v>"atk":300,"hp":5000,"undpspro":50,"dpspro":50</v>
      </c>
      <c r="L3127" s="20" t="str">
        <f>IF(B3127&gt;=50,VLOOKUP(A3127,英雄数据表!A:L,11,FALSE),IF(B3127&gt;=25,VLOOKUP(A3127,英雄数据表!A:L,7,0),""))</f>
        <v>"2507601004"</v>
      </c>
      <c r="M3127" s="20" t="str">
        <f>IFERROR(VLOOKUP(B3127,属性中转表!$K$2:$O$21,5,FALSE),"")</f>
        <v/>
      </c>
      <c r="N3127" s="20" t="str">
        <f>IF(B3127=25,VLOOKUP(A3127,英雄数据表!A:L,8,FALSE),IF(B3127=50,VLOOKUP(A3127,英雄数据表!A:L,12,0),""))</f>
        <v/>
      </c>
    </row>
    <row r="3128" spans="1:14" x14ac:dyDescent="0.3">
      <c r="A3128" s="20">
        <v>25076</v>
      </c>
      <c r="B3128" s="21">
        <f t="shared" si="209"/>
        <v>27</v>
      </c>
      <c r="C3128" s="21">
        <v>5</v>
      </c>
      <c r="D3128" s="21">
        <f>VLOOKUP(A3128,英雄数据表!A:D,4,0)</f>
        <v>2</v>
      </c>
      <c r="E3128" s="20" t="str">
        <f>VLOOKUP(A3128,英雄数据表!A:C,3,0)</f>
        <v>奥秘之眼</v>
      </c>
      <c r="F3128" s="20">
        <f t="shared" si="210"/>
        <v>25076</v>
      </c>
      <c r="G3128" s="20">
        <f t="shared" si="211"/>
        <v>25076</v>
      </c>
      <c r="H3128" s="21" t="str">
        <f>VLOOKUP(B3128,属性中转表!A:F,6,FALSE)</f>
        <v>"hp":73800,"atk":2050</v>
      </c>
      <c r="I3128" s="20" t="str">
        <f>IF(VLOOKUP(B3128,属性中转表!A:G,7,FALSE)=0,"",VLOOKUP(VLOOKUP(B3128,属性中转表!A:G,7,FALSE),属性中转表!$K$2:$P$21,6,0))&amp;IF(VLOOKUP(B3128,属性中转表!A:G,7,FALSE)&gt;=50,VLOOKUP(A3128,英雄数据表!A:K,9,0),IF(VLOOKUP(B3128,属性中转表!A:G,7,FALSE)&gt;=25,VLOOKUP(A3128,英雄数据表!A:K,5,0),""))</f>
        <v>"atk":300,"hp":5000,"undpspro":50</v>
      </c>
      <c r="J3128" s="20" t="str">
        <f>IF(I3128="","",属性中转表!$I$1&amp;(IF(VLOOKUP(B3128,属性中转表!A:G,7,FALSE)=0,0,VLOOKUP(VLOOKUP(B3128,属性中转表!A:G,7,FALSE),属性中转表!$K$2:$P$21,4,0)))+IFERROR(VLOOKUP(A3128,英雄数据表!A:K,IF(武魂!B3128&gt;=50,10,IF(武魂!B3128&gt;=25,6)),0),0))</f>
        <v>,"dpspro":50</v>
      </c>
      <c r="K3128" s="32" t="str">
        <f t="shared" si="212"/>
        <v>"atk":300,"hp":5000,"undpspro":50,"dpspro":50</v>
      </c>
      <c r="L3128" s="20" t="str">
        <f>IF(B3128&gt;=50,VLOOKUP(A3128,英雄数据表!A:L,11,FALSE),IF(B3128&gt;=25,VLOOKUP(A3128,英雄数据表!A:L,7,0),""))</f>
        <v>"2507601004"</v>
      </c>
      <c r="M3128" s="20" t="str">
        <f>IFERROR(VLOOKUP(B3128,属性中转表!$K$2:$O$21,5,FALSE),"")</f>
        <v/>
      </c>
      <c r="N3128" s="20" t="str">
        <f>IF(B3128=25,VLOOKUP(A3128,英雄数据表!A:L,8,FALSE),IF(B3128=50,VLOOKUP(A3128,英雄数据表!A:L,12,0),""))</f>
        <v/>
      </c>
    </row>
    <row r="3129" spans="1:14" x14ac:dyDescent="0.3">
      <c r="A3129" s="20">
        <v>25076</v>
      </c>
      <c r="B3129" s="21">
        <f t="shared" si="209"/>
        <v>28</v>
      </c>
      <c r="C3129" s="21">
        <v>5</v>
      </c>
      <c r="D3129" s="21">
        <f>VLOOKUP(A3129,英雄数据表!A:D,4,0)</f>
        <v>2</v>
      </c>
      <c r="E3129" s="20" t="str">
        <f>VLOOKUP(A3129,英雄数据表!A:C,3,0)</f>
        <v>奥秘之眼</v>
      </c>
      <c r="F3129" s="20">
        <f t="shared" si="210"/>
        <v>25076</v>
      </c>
      <c r="G3129" s="20">
        <f t="shared" si="211"/>
        <v>25076</v>
      </c>
      <c r="H3129" s="21" t="str">
        <f>VLOOKUP(B3129,属性中转表!A:F,6,FALSE)</f>
        <v>"hp":77400,"atk":2150</v>
      </c>
      <c r="I3129" s="20" t="str">
        <f>IF(VLOOKUP(B3129,属性中转表!A:G,7,FALSE)=0,"",VLOOKUP(VLOOKUP(B3129,属性中转表!A:G,7,FALSE),属性中转表!$K$2:$P$21,6,0))&amp;IF(VLOOKUP(B3129,属性中转表!A:G,7,FALSE)&gt;=50,VLOOKUP(A3129,英雄数据表!A:K,9,0),IF(VLOOKUP(B3129,属性中转表!A:G,7,FALSE)&gt;=25,VLOOKUP(A3129,英雄数据表!A:K,5,0),""))</f>
        <v>"atk":300,"hp":5000,"undpspro":50</v>
      </c>
      <c r="J3129" s="20" t="str">
        <f>IF(I3129="","",属性中转表!$I$1&amp;(IF(VLOOKUP(B3129,属性中转表!A:G,7,FALSE)=0,0,VLOOKUP(VLOOKUP(B3129,属性中转表!A:G,7,FALSE),属性中转表!$K$2:$P$21,4,0)))+IFERROR(VLOOKUP(A3129,英雄数据表!A:K,IF(武魂!B3129&gt;=50,10,IF(武魂!B3129&gt;=25,6)),0),0))</f>
        <v>,"dpspro":50</v>
      </c>
      <c r="K3129" s="32" t="str">
        <f t="shared" si="212"/>
        <v>"atk":300,"hp":5000,"undpspro":50,"dpspro":50</v>
      </c>
      <c r="L3129" s="20" t="str">
        <f>IF(B3129&gt;=50,VLOOKUP(A3129,英雄数据表!A:L,11,FALSE),IF(B3129&gt;=25,VLOOKUP(A3129,英雄数据表!A:L,7,0),""))</f>
        <v>"2507601004"</v>
      </c>
      <c r="M3129" s="20" t="str">
        <f>IFERROR(VLOOKUP(B3129,属性中转表!$K$2:$O$21,5,FALSE),"")</f>
        <v/>
      </c>
      <c r="N3129" s="20" t="str">
        <f>IF(B3129=25,VLOOKUP(A3129,英雄数据表!A:L,8,FALSE),IF(B3129=50,VLOOKUP(A3129,英雄数据表!A:L,12,0),""))</f>
        <v/>
      </c>
    </row>
    <row r="3130" spans="1:14" x14ac:dyDescent="0.3">
      <c r="A3130" s="20">
        <v>25076</v>
      </c>
      <c r="B3130" s="21">
        <f t="shared" si="209"/>
        <v>29</v>
      </c>
      <c r="C3130" s="21">
        <v>5</v>
      </c>
      <c r="D3130" s="21">
        <f>VLOOKUP(A3130,英雄数据表!A:D,4,0)</f>
        <v>2</v>
      </c>
      <c r="E3130" s="20" t="str">
        <f>VLOOKUP(A3130,英雄数据表!A:C,3,0)</f>
        <v>奥秘之眼</v>
      </c>
      <c r="F3130" s="20">
        <f t="shared" si="210"/>
        <v>25076</v>
      </c>
      <c r="G3130" s="20">
        <f t="shared" si="211"/>
        <v>25076</v>
      </c>
      <c r="H3130" s="21" t="str">
        <f>VLOOKUP(B3130,属性中转表!A:F,6,FALSE)</f>
        <v>"hp":81000,"atk":2250</v>
      </c>
      <c r="I3130" s="20" t="str">
        <f>IF(VLOOKUP(B3130,属性中转表!A:G,7,FALSE)=0,"",VLOOKUP(VLOOKUP(B3130,属性中转表!A:G,7,FALSE),属性中转表!$K$2:$P$21,6,0))&amp;IF(VLOOKUP(B3130,属性中转表!A:G,7,FALSE)&gt;=50,VLOOKUP(A3130,英雄数据表!A:K,9,0),IF(VLOOKUP(B3130,属性中转表!A:G,7,FALSE)&gt;=25,VLOOKUP(A3130,英雄数据表!A:K,5,0),""))</f>
        <v>"atk":300,"hp":5000,"undpspro":50</v>
      </c>
      <c r="J3130" s="20" t="str">
        <f>IF(I3130="","",属性中转表!$I$1&amp;(IF(VLOOKUP(B3130,属性中转表!A:G,7,FALSE)=0,0,VLOOKUP(VLOOKUP(B3130,属性中转表!A:G,7,FALSE),属性中转表!$K$2:$P$21,4,0)))+IFERROR(VLOOKUP(A3130,英雄数据表!A:K,IF(武魂!B3130&gt;=50,10,IF(武魂!B3130&gt;=25,6)),0),0))</f>
        <v>,"dpspro":50</v>
      </c>
      <c r="K3130" s="32" t="str">
        <f t="shared" si="212"/>
        <v>"atk":300,"hp":5000,"undpspro":50,"dpspro":50</v>
      </c>
      <c r="L3130" s="20" t="str">
        <f>IF(B3130&gt;=50,VLOOKUP(A3130,英雄数据表!A:L,11,FALSE),IF(B3130&gt;=25,VLOOKUP(A3130,英雄数据表!A:L,7,0),""))</f>
        <v>"2507601004"</v>
      </c>
      <c r="M3130" s="20" t="str">
        <f>IFERROR(VLOOKUP(B3130,属性中转表!$K$2:$O$21,5,FALSE),"")</f>
        <v/>
      </c>
      <c r="N3130" s="20" t="str">
        <f>IF(B3130=25,VLOOKUP(A3130,英雄数据表!A:L,8,FALSE),IF(B3130=50,VLOOKUP(A3130,英雄数据表!A:L,12,0),""))</f>
        <v/>
      </c>
    </row>
    <row r="3131" spans="1:14" x14ac:dyDescent="0.3">
      <c r="A3131" s="20">
        <v>25076</v>
      </c>
      <c r="B3131" s="21">
        <f t="shared" si="209"/>
        <v>30</v>
      </c>
      <c r="C3131" s="21">
        <v>5</v>
      </c>
      <c r="D3131" s="21">
        <f>VLOOKUP(A3131,英雄数据表!A:D,4,0)</f>
        <v>2</v>
      </c>
      <c r="E3131" s="20" t="str">
        <f>VLOOKUP(A3131,英雄数据表!A:C,3,0)</f>
        <v>奥秘之眼</v>
      </c>
      <c r="F3131" s="20">
        <f t="shared" si="210"/>
        <v>25076</v>
      </c>
      <c r="G3131" s="20">
        <f t="shared" si="211"/>
        <v>25076</v>
      </c>
      <c r="H3131" s="21" t="str">
        <f>VLOOKUP(B3131,属性中转表!A:F,6,FALSE)</f>
        <v>"hp":84600,"atk":2350</v>
      </c>
      <c r="I3131" s="20" t="str">
        <f>IF(VLOOKUP(B3131,属性中转表!A:G,7,FALSE)=0,"",VLOOKUP(VLOOKUP(B3131,属性中转表!A:G,7,FALSE),属性中转表!$K$2:$P$21,6,0))&amp;IF(VLOOKUP(B3131,属性中转表!A:G,7,FALSE)&gt;=50,VLOOKUP(A3131,英雄数据表!A:K,9,0),IF(VLOOKUP(B3131,属性中转表!A:G,7,FALSE)&gt;=25,VLOOKUP(A3131,英雄数据表!A:K,5,0),""))</f>
        <v>"atk":300,"hp":5000,"undpspro":100</v>
      </c>
      <c r="J3131" s="20" t="str">
        <f>IF(I3131="","",属性中转表!$I$1&amp;(IF(VLOOKUP(B3131,属性中转表!A:G,7,FALSE)=0,0,VLOOKUP(VLOOKUP(B3131,属性中转表!A:G,7,FALSE),属性中转表!$K$2:$P$21,4,0)))+IFERROR(VLOOKUP(A3131,英雄数据表!A:K,IF(武魂!B3131&gt;=50,10,IF(武魂!B3131&gt;=25,6)),0),0))</f>
        <v>,"dpspro":50</v>
      </c>
      <c r="K3131" s="32" t="str">
        <f t="shared" si="212"/>
        <v>"atk":300,"hp":5000,"undpspro":100,"dpspro":50</v>
      </c>
      <c r="L3131" s="20" t="str">
        <f>IF(B3131&gt;=50,VLOOKUP(A3131,英雄数据表!A:L,11,FALSE),IF(B3131&gt;=25,VLOOKUP(A3131,英雄数据表!A:L,7,0),""))</f>
        <v>"2507601004"</v>
      </c>
      <c r="M3131" s="20" t="str">
        <f>IFERROR(VLOOKUP(B3131,属性中转表!$K$2:$O$21,5,FALSE),"")</f>
        <v>"undpspro":50</v>
      </c>
      <c r="N3131" s="20" t="str">
        <f>IF(B3131=25,VLOOKUP(A3131,英雄数据表!A:L,8,FALSE),IF(B3131=50,VLOOKUP(A3131,英雄数据表!A:L,12,0),""))</f>
        <v/>
      </c>
    </row>
    <row r="3132" spans="1:14" x14ac:dyDescent="0.3">
      <c r="A3132" s="20">
        <v>25076</v>
      </c>
      <c r="B3132" s="21">
        <f t="shared" si="209"/>
        <v>31</v>
      </c>
      <c r="C3132" s="21">
        <v>5</v>
      </c>
      <c r="D3132" s="21">
        <f>VLOOKUP(A3132,英雄数据表!A:D,4,0)</f>
        <v>2</v>
      </c>
      <c r="E3132" s="20" t="str">
        <f>VLOOKUP(A3132,英雄数据表!A:C,3,0)</f>
        <v>奥秘之眼</v>
      </c>
      <c r="F3132" s="20">
        <f t="shared" si="210"/>
        <v>25076</v>
      </c>
      <c r="G3132" s="20">
        <f t="shared" si="211"/>
        <v>25076</v>
      </c>
      <c r="H3132" s="21" t="str">
        <f>VLOOKUP(B3132,属性中转表!A:F,6,FALSE)</f>
        <v>"hp":89100,"atk":2475</v>
      </c>
      <c r="I3132" s="20" t="str">
        <f>IF(VLOOKUP(B3132,属性中转表!A:G,7,FALSE)=0,"",VLOOKUP(VLOOKUP(B3132,属性中转表!A:G,7,FALSE),属性中转表!$K$2:$P$21,6,0))&amp;IF(VLOOKUP(B3132,属性中转表!A:G,7,FALSE)&gt;=50,VLOOKUP(A3132,英雄数据表!A:K,9,0),IF(VLOOKUP(B3132,属性中转表!A:G,7,FALSE)&gt;=25,VLOOKUP(A3132,英雄数据表!A:K,5,0),""))</f>
        <v>"atk":300,"hp":5000,"undpspro":100</v>
      </c>
      <c r="J3132" s="20" t="str">
        <f>IF(I3132="","",属性中转表!$I$1&amp;(IF(VLOOKUP(B3132,属性中转表!A:G,7,FALSE)=0,0,VLOOKUP(VLOOKUP(B3132,属性中转表!A:G,7,FALSE),属性中转表!$K$2:$P$21,4,0)))+IFERROR(VLOOKUP(A3132,英雄数据表!A:K,IF(武魂!B3132&gt;=50,10,IF(武魂!B3132&gt;=25,6)),0),0))</f>
        <v>,"dpspro":50</v>
      </c>
      <c r="K3132" s="32" t="str">
        <f t="shared" si="212"/>
        <v>"atk":300,"hp":5000,"undpspro":100,"dpspro":50</v>
      </c>
      <c r="L3132" s="20" t="str">
        <f>IF(B3132&gt;=50,VLOOKUP(A3132,英雄数据表!A:L,11,FALSE),IF(B3132&gt;=25,VLOOKUP(A3132,英雄数据表!A:L,7,0),""))</f>
        <v>"2507601004"</v>
      </c>
      <c r="M3132" s="20" t="str">
        <f>IFERROR(VLOOKUP(B3132,属性中转表!$K$2:$O$21,5,FALSE),"")</f>
        <v/>
      </c>
      <c r="N3132" s="20" t="str">
        <f>IF(B3132=25,VLOOKUP(A3132,英雄数据表!A:L,8,FALSE),IF(B3132=50,VLOOKUP(A3132,英雄数据表!A:L,12,0),""))</f>
        <v/>
      </c>
    </row>
    <row r="3133" spans="1:14" x14ac:dyDescent="0.3">
      <c r="A3133" s="20">
        <v>25076</v>
      </c>
      <c r="B3133" s="21">
        <f t="shared" si="209"/>
        <v>32</v>
      </c>
      <c r="C3133" s="21">
        <v>5</v>
      </c>
      <c r="D3133" s="21">
        <f>VLOOKUP(A3133,英雄数据表!A:D,4,0)</f>
        <v>2</v>
      </c>
      <c r="E3133" s="20" t="str">
        <f>VLOOKUP(A3133,英雄数据表!A:C,3,0)</f>
        <v>奥秘之眼</v>
      </c>
      <c r="F3133" s="20">
        <f t="shared" si="210"/>
        <v>25076</v>
      </c>
      <c r="G3133" s="20">
        <f t="shared" si="211"/>
        <v>25076</v>
      </c>
      <c r="H3133" s="21" t="str">
        <f>VLOOKUP(B3133,属性中转表!A:F,6,FALSE)</f>
        <v>"hp":93600,"atk":2600</v>
      </c>
      <c r="I3133" s="20" t="str">
        <f>IF(VLOOKUP(B3133,属性中转表!A:G,7,FALSE)=0,"",VLOOKUP(VLOOKUP(B3133,属性中转表!A:G,7,FALSE),属性中转表!$K$2:$P$21,6,0))&amp;IF(VLOOKUP(B3133,属性中转表!A:G,7,FALSE)&gt;=50,VLOOKUP(A3133,英雄数据表!A:K,9,0),IF(VLOOKUP(B3133,属性中转表!A:G,7,FALSE)&gt;=25,VLOOKUP(A3133,英雄数据表!A:K,5,0),""))</f>
        <v>"atk":300,"hp":5000,"undpspro":100</v>
      </c>
      <c r="J3133" s="20" t="str">
        <f>IF(I3133="","",属性中转表!$I$1&amp;(IF(VLOOKUP(B3133,属性中转表!A:G,7,FALSE)=0,0,VLOOKUP(VLOOKUP(B3133,属性中转表!A:G,7,FALSE),属性中转表!$K$2:$P$21,4,0)))+IFERROR(VLOOKUP(A3133,英雄数据表!A:K,IF(武魂!B3133&gt;=50,10,IF(武魂!B3133&gt;=25,6)),0),0))</f>
        <v>,"dpspro":50</v>
      </c>
      <c r="K3133" s="32" t="str">
        <f t="shared" si="212"/>
        <v>"atk":300,"hp":5000,"undpspro":100,"dpspro":50</v>
      </c>
      <c r="L3133" s="20" t="str">
        <f>IF(B3133&gt;=50,VLOOKUP(A3133,英雄数据表!A:L,11,FALSE),IF(B3133&gt;=25,VLOOKUP(A3133,英雄数据表!A:L,7,0),""))</f>
        <v>"2507601004"</v>
      </c>
      <c r="M3133" s="20" t="str">
        <f>IFERROR(VLOOKUP(B3133,属性中转表!$K$2:$O$21,5,FALSE),"")</f>
        <v/>
      </c>
      <c r="N3133" s="20" t="str">
        <f>IF(B3133=25,VLOOKUP(A3133,英雄数据表!A:L,8,FALSE),IF(B3133=50,VLOOKUP(A3133,英雄数据表!A:L,12,0),""))</f>
        <v/>
      </c>
    </row>
    <row r="3134" spans="1:14" x14ac:dyDescent="0.3">
      <c r="A3134" s="20">
        <v>25076</v>
      </c>
      <c r="B3134" s="21">
        <f t="shared" si="209"/>
        <v>33</v>
      </c>
      <c r="C3134" s="21">
        <v>5</v>
      </c>
      <c r="D3134" s="21">
        <f>VLOOKUP(A3134,英雄数据表!A:D,4,0)</f>
        <v>2</v>
      </c>
      <c r="E3134" s="20" t="str">
        <f>VLOOKUP(A3134,英雄数据表!A:C,3,0)</f>
        <v>奥秘之眼</v>
      </c>
      <c r="F3134" s="20">
        <f t="shared" si="210"/>
        <v>25076</v>
      </c>
      <c r="G3134" s="20">
        <f t="shared" si="211"/>
        <v>25076</v>
      </c>
      <c r="H3134" s="21" t="str">
        <f>VLOOKUP(B3134,属性中转表!A:F,6,FALSE)</f>
        <v>"hp":98100,"atk":2725</v>
      </c>
      <c r="I3134" s="20" t="str">
        <f>IF(VLOOKUP(B3134,属性中转表!A:G,7,FALSE)=0,"",VLOOKUP(VLOOKUP(B3134,属性中转表!A:G,7,FALSE),属性中转表!$K$2:$P$21,6,0))&amp;IF(VLOOKUP(B3134,属性中转表!A:G,7,FALSE)&gt;=50,VLOOKUP(A3134,英雄数据表!A:K,9,0),IF(VLOOKUP(B3134,属性中转表!A:G,7,FALSE)&gt;=25,VLOOKUP(A3134,英雄数据表!A:K,5,0),""))</f>
        <v>"atk":300,"hp":5000,"undpspro":100</v>
      </c>
      <c r="J3134" s="20" t="str">
        <f>IF(I3134="","",属性中转表!$I$1&amp;(IF(VLOOKUP(B3134,属性中转表!A:G,7,FALSE)=0,0,VLOOKUP(VLOOKUP(B3134,属性中转表!A:G,7,FALSE),属性中转表!$K$2:$P$21,4,0)))+IFERROR(VLOOKUP(A3134,英雄数据表!A:K,IF(武魂!B3134&gt;=50,10,IF(武魂!B3134&gt;=25,6)),0),0))</f>
        <v>,"dpspro":50</v>
      </c>
      <c r="K3134" s="32" t="str">
        <f t="shared" si="212"/>
        <v>"atk":300,"hp":5000,"undpspro":100,"dpspro":50</v>
      </c>
      <c r="L3134" s="20" t="str">
        <f>IF(B3134&gt;=50,VLOOKUP(A3134,英雄数据表!A:L,11,FALSE),IF(B3134&gt;=25,VLOOKUP(A3134,英雄数据表!A:L,7,0),""))</f>
        <v>"2507601004"</v>
      </c>
      <c r="M3134" s="20" t="str">
        <f>IFERROR(VLOOKUP(B3134,属性中转表!$K$2:$O$21,5,FALSE),"")</f>
        <v/>
      </c>
      <c r="N3134" s="20" t="str">
        <f>IF(B3134=25,VLOOKUP(A3134,英雄数据表!A:L,8,FALSE),IF(B3134=50,VLOOKUP(A3134,英雄数据表!A:L,12,0),""))</f>
        <v/>
      </c>
    </row>
    <row r="3135" spans="1:14" x14ac:dyDescent="0.3">
      <c r="A3135" s="20">
        <v>25076</v>
      </c>
      <c r="B3135" s="21">
        <f t="shared" si="209"/>
        <v>34</v>
      </c>
      <c r="C3135" s="21">
        <v>5</v>
      </c>
      <c r="D3135" s="21">
        <f>VLOOKUP(A3135,英雄数据表!A:D,4,0)</f>
        <v>2</v>
      </c>
      <c r="E3135" s="20" t="str">
        <f>VLOOKUP(A3135,英雄数据表!A:C,3,0)</f>
        <v>奥秘之眼</v>
      </c>
      <c r="F3135" s="20">
        <f t="shared" si="210"/>
        <v>25076</v>
      </c>
      <c r="G3135" s="20">
        <f t="shared" si="211"/>
        <v>25076</v>
      </c>
      <c r="H3135" s="21" t="str">
        <f>VLOOKUP(B3135,属性中转表!A:F,6,FALSE)</f>
        <v>"hp":102600,"atk":2850</v>
      </c>
      <c r="I3135" s="20" t="str">
        <f>IF(VLOOKUP(B3135,属性中转表!A:G,7,FALSE)=0,"",VLOOKUP(VLOOKUP(B3135,属性中转表!A:G,7,FALSE),属性中转表!$K$2:$P$21,6,0))&amp;IF(VLOOKUP(B3135,属性中转表!A:G,7,FALSE)&gt;=50,VLOOKUP(A3135,英雄数据表!A:K,9,0),IF(VLOOKUP(B3135,属性中转表!A:G,7,FALSE)&gt;=25,VLOOKUP(A3135,英雄数据表!A:K,5,0),""))</f>
        <v>"atk":300,"hp":5000,"undpspro":100</v>
      </c>
      <c r="J3135" s="20" t="str">
        <f>IF(I3135="","",属性中转表!$I$1&amp;(IF(VLOOKUP(B3135,属性中转表!A:G,7,FALSE)=0,0,VLOOKUP(VLOOKUP(B3135,属性中转表!A:G,7,FALSE),属性中转表!$K$2:$P$21,4,0)))+IFERROR(VLOOKUP(A3135,英雄数据表!A:K,IF(武魂!B3135&gt;=50,10,IF(武魂!B3135&gt;=25,6)),0),0))</f>
        <v>,"dpspro":50</v>
      </c>
      <c r="K3135" s="32" t="str">
        <f t="shared" si="212"/>
        <v>"atk":300,"hp":5000,"undpspro":100,"dpspro":50</v>
      </c>
      <c r="L3135" s="20" t="str">
        <f>IF(B3135&gt;=50,VLOOKUP(A3135,英雄数据表!A:L,11,FALSE),IF(B3135&gt;=25,VLOOKUP(A3135,英雄数据表!A:L,7,0),""))</f>
        <v>"2507601004"</v>
      </c>
      <c r="M3135" s="20" t="str">
        <f>IFERROR(VLOOKUP(B3135,属性中转表!$K$2:$O$21,5,FALSE),"")</f>
        <v/>
      </c>
      <c r="N3135" s="20" t="str">
        <f>IF(B3135=25,VLOOKUP(A3135,英雄数据表!A:L,8,FALSE),IF(B3135=50,VLOOKUP(A3135,英雄数据表!A:L,12,0),""))</f>
        <v/>
      </c>
    </row>
    <row r="3136" spans="1:14" x14ac:dyDescent="0.3">
      <c r="A3136" s="20">
        <v>25076</v>
      </c>
      <c r="B3136" s="21">
        <f t="shared" si="209"/>
        <v>35</v>
      </c>
      <c r="C3136" s="21">
        <v>5</v>
      </c>
      <c r="D3136" s="21">
        <f>VLOOKUP(A3136,英雄数据表!A:D,4,0)</f>
        <v>2</v>
      </c>
      <c r="E3136" s="20" t="str">
        <f>VLOOKUP(A3136,英雄数据表!A:C,3,0)</f>
        <v>奥秘之眼</v>
      </c>
      <c r="F3136" s="20">
        <f t="shared" si="210"/>
        <v>25076</v>
      </c>
      <c r="G3136" s="20">
        <f t="shared" si="211"/>
        <v>25076</v>
      </c>
      <c r="H3136" s="21" t="str">
        <f>VLOOKUP(B3136,属性中转表!A:F,6,FALSE)</f>
        <v>"hp":107100,"atk":2975</v>
      </c>
      <c r="I3136" s="20" t="str">
        <f>IF(VLOOKUP(B3136,属性中转表!A:G,7,FALSE)=0,"",VLOOKUP(VLOOKUP(B3136,属性中转表!A:G,7,FALSE),属性中转表!$K$2:$P$21,6,0))&amp;IF(VLOOKUP(B3136,属性中转表!A:G,7,FALSE)&gt;=50,VLOOKUP(A3136,英雄数据表!A:K,9,0),IF(VLOOKUP(B3136,属性中转表!A:G,7,FALSE)&gt;=25,VLOOKUP(A3136,英雄数据表!A:K,5,0),""))</f>
        <v>"atk":300,"hp":5000,"undpspro":100</v>
      </c>
      <c r="J3136" s="20" t="str">
        <f>IF(I3136="","",属性中转表!$I$1&amp;(IF(VLOOKUP(B3136,属性中转表!A:G,7,FALSE)=0,0,VLOOKUP(VLOOKUP(B3136,属性中转表!A:G,7,FALSE),属性中转表!$K$2:$P$21,4,0)))+IFERROR(VLOOKUP(A3136,英雄数据表!A:K,IF(武魂!B3136&gt;=50,10,IF(武魂!B3136&gt;=25,6)),0),0))</f>
        <v>,"dpspro":100</v>
      </c>
      <c r="K3136" s="32" t="str">
        <f t="shared" si="212"/>
        <v>"atk":300,"hp":5000,"undpspro":100,"dpspro":100</v>
      </c>
      <c r="L3136" s="20" t="str">
        <f>IF(B3136&gt;=50,VLOOKUP(A3136,英雄数据表!A:L,11,FALSE),IF(B3136&gt;=25,VLOOKUP(A3136,英雄数据表!A:L,7,0),""))</f>
        <v>"2507601004"</v>
      </c>
      <c r="M3136" s="20" t="str">
        <f>IFERROR(VLOOKUP(B3136,属性中转表!$K$2:$O$21,5,FALSE),"")</f>
        <v>"dpspro":50</v>
      </c>
      <c r="N3136" s="20" t="str">
        <f>IF(B3136=25,VLOOKUP(A3136,英雄数据表!A:L,8,FALSE),IF(B3136=50,VLOOKUP(A3136,英雄数据表!A:L,12,0),""))</f>
        <v/>
      </c>
    </row>
    <row r="3137" spans="1:14" x14ac:dyDescent="0.3">
      <c r="A3137" s="20">
        <v>25076</v>
      </c>
      <c r="B3137" s="21">
        <f t="shared" si="209"/>
        <v>36</v>
      </c>
      <c r="C3137" s="21">
        <v>5</v>
      </c>
      <c r="D3137" s="21">
        <f>VLOOKUP(A3137,英雄数据表!A:D,4,0)</f>
        <v>2</v>
      </c>
      <c r="E3137" s="20" t="str">
        <f>VLOOKUP(A3137,英雄数据表!A:C,3,0)</f>
        <v>奥秘之眼</v>
      </c>
      <c r="F3137" s="20">
        <f t="shared" si="210"/>
        <v>25076</v>
      </c>
      <c r="G3137" s="20">
        <f t="shared" si="211"/>
        <v>25076</v>
      </c>
      <c r="H3137" s="21" t="str">
        <f>VLOOKUP(B3137,属性中转表!A:F,6,FALSE)</f>
        <v>"hp":111600,"atk":3100</v>
      </c>
      <c r="I3137" s="20" t="str">
        <f>IF(VLOOKUP(B3137,属性中转表!A:G,7,FALSE)=0,"",VLOOKUP(VLOOKUP(B3137,属性中转表!A:G,7,FALSE),属性中转表!$K$2:$P$21,6,0))&amp;IF(VLOOKUP(B3137,属性中转表!A:G,7,FALSE)&gt;=50,VLOOKUP(A3137,英雄数据表!A:K,9,0),IF(VLOOKUP(B3137,属性中转表!A:G,7,FALSE)&gt;=25,VLOOKUP(A3137,英雄数据表!A:K,5,0),""))</f>
        <v>"atk":300,"hp":5000,"undpspro":100</v>
      </c>
      <c r="J3137" s="20" t="str">
        <f>IF(I3137="","",属性中转表!$I$1&amp;(IF(VLOOKUP(B3137,属性中转表!A:G,7,FALSE)=0,0,VLOOKUP(VLOOKUP(B3137,属性中转表!A:G,7,FALSE),属性中转表!$K$2:$P$21,4,0)))+IFERROR(VLOOKUP(A3137,英雄数据表!A:K,IF(武魂!B3137&gt;=50,10,IF(武魂!B3137&gt;=25,6)),0),0))</f>
        <v>,"dpspro":100</v>
      </c>
      <c r="K3137" s="32" t="str">
        <f t="shared" si="212"/>
        <v>"atk":300,"hp":5000,"undpspro":100,"dpspro":100</v>
      </c>
      <c r="L3137" s="20" t="str">
        <f>IF(B3137&gt;=50,VLOOKUP(A3137,英雄数据表!A:L,11,FALSE),IF(B3137&gt;=25,VLOOKUP(A3137,英雄数据表!A:L,7,0),""))</f>
        <v>"2507601004"</v>
      </c>
      <c r="M3137" s="20" t="str">
        <f>IFERROR(VLOOKUP(B3137,属性中转表!$K$2:$O$21,5,FALSE),"")</f>
        <v/>
      </c>
      <c r="N3137" s="20" t="str">
        <f>IF(B3137=25,VLOOKUP(A3137,英雄数据表!A:L,8,FALSE),IF(B3137=50,VLOOKUP(A3137,英雄数据表!A:L,12,0),""))</f>
        <v/>
      </c>
    </row>
    <row r="3138" spans="1:14" x14ac:dyDescent="0.3">
      <c r="A3138" s="20">
        <v>25076</v>
      </c>
      <c r="B3138" s="21">
        <f t="shared" si="209"/>
        <v>37</v>
      </c>
      <c r="C3138" s="21">
        <v>5</v>
      </c>
      <c r="D3138" s="21">
        <f>VLOOKUP(A3138,英雄数据表!A:D,4,0)</f>
        <v>2</v>
      </c>
      <c r="E3138" s="20" t="str">
        <f>VLOOKUP(A3138,英雄数据表!A:C,3,0)</f>
        <v>奥秘之眼</v>
      </c>
      <c r="F3138" s="20">
        <f t="shared" si="210"/>
        <v>25076</v>
      </c>
      <c r="G3138" s="20">
        <f t="shared" si="211"/>
        <v>25076</v>
      </c>
      <c r="H3138" s="21" t="str">
        <f>VLOOKUP(B3138,属性中转表!A:F,6,FALSE)</f>
        <v>"hp":116100,"atk":3225</v>
      </c>
      <c r="I3138" s="20" t="str">
        <f>IF(VLOOKUP(B3138,属性中转表!A:G,7,FALSE)=0,"",VLOOKUP(VLOOKUP(B3138,属性中转表!A:G,7,FALSE),属性中转表!$K$2:$P$21,6,0))&amp;IF(VLOOKUP(B3138,属性中转表!A:G,7,FALSE)&gt;=50,VLOOKUP(A3138,英雄数据表!A:K,9,0),IF(VLOOKUP(B3138,属性中转表!A:G,7,FALSE)&gt;=25,VLOOKUP(A3138,英雄数据表!A:K,5,0),""))</f>
        <v>"atk":300,"hp":5000,"undpspro":100</v>
      </c>
      <c r="J3138" s="20" t="str">
        <f>IF(I3138="","",属性中转表!$I$1&amp;(IF(VLOOKUP(B3138,属性中转表!A:G,7,FALSE)=0,0,VLOOKUP(VLOOKUP(B3138,属性中转表!A:G,7,FALSE),属性中转表!$K$2:$P$21,4,0)))+IFERROR(VLOOKUP(A3138,英雄数据表!A:K,IF(武魂!B3138&gt;=50,10,IF(武魂!B3138&gt;=25,6)),0),0))</f>
        <v>,"dpspro":100</v>
      </c>
      <c r="K3138" s="32" t="str">
        <f t="shared" si="212"/>
        <v>"atk":300,"hp":5000,"undpspro":100,"dpspro":100</v>
      </c>
      <c r="L3138" s="20" t="str">
        <f>IF(B3138&gt;=50,VLOOKUP(A3138,英雄数据表!A:L,11,FALSE),IF(B3138&gt;=25,VLOOKUP(A3138,英雄数据表!A:L,7,0),""))</f>
        <v>"2507601004"</v>
      </c>
      <c r="M3138" s="20" t="str">
        <f>IFERROR(VLOOKUP(B3138,属性中转表!$K$2:$O$21,5,FALSE),"")</f>
        <v/>
      </c>
      <c r="N3138" s="20" t="str">
        <f>IF(B3138=25,VLOOKUP(A3138,英雄数据表!A:L,8,FALSE),IF(B3138=50,VLOOKUP(A3138,英雄数据表!A:L,12,0),""))</f>
        <v/>
      </c>
    </row>
    <row r="3139" spans="1:14" x14ac:dyDescent="0.3">
      <c r="A3139" s="20">
        <v>25076</v>
      </c>
      <c r="B3139" s="21">
        <f t="shared" si="209"/>
        <v>38</v>
      </c>
      <c r="C3139" s="21">
        <v>5</v>
      </c>
      <c r="D3139" s="21">
        <f>VLOOKUP(A3139,英雄数据表!A:D,4,0)</f>
        <v>2</v>
      </c>
      <c r="E3139" s="20" t="str">
        <f>VLOOKUP(A3139,英雄数据表!A:C,3,0)</f>
        <v>奥秘之眼</v>
      </c>
      <c r="F3139" s="20">
        <f t="shared" si="210"/>
        <v>25076</v>
      </c>
      <c r="G3139" s="20">
        <f t="shared" si="211"/>
        <v>25076</v>
      </c>
      <c r="H3139" s="21" t="str">
        <f>VLOOKUP(B3139,属性中转表!A:F,6,FALSE)</f>
        <v>"hp":120600,"atk":3350</v>
      </c>
      <c r="I3139" s="20" t="str">
        <f>IF(VLOOKUP(B3139,属性中转表!A:G,7,FALSE)=0,"",VLOOKUP(VLOOKUP(B3139,属性中转表!A:G,7,FALSE),属性中转表!$K$2:$P$21,6,0))&amp;IF(VLOOKUP(B3139,属性中转表!A:G,7,FALSE)&gt;=50,VLOOKUP(A3139,英雄数据表!A:K,9,0),IF(VLOOKUP(B3139,属性中转表!A:G,7,FALSE)&gt;=25,VLOOKUP(A3139,英雄数据表!A:K,5,0),""))</f>
        <v>"atk":300,"hp":5000,"undpspro":100</v>
      </c>
      <c r="J3139" s="20" t="str">
        <f>IF(I3139="","",属性中转表!$I$1&amp;(IF(VLOOKUP(B3139,属性中转表!A:G,7,FALSE)=0,0,VLOOKUP(VLOOKUP(B3139,属性中转表!A:G,7,FALSE),属性中转表!$K$2:$P$21,4,0)))+IFERROR(VLOOKUP(A3139,英雄数据表!A:K,IF(武魂!B3139&gt;=50,10,IF(武魂!B3139&gt;=25,6)),0),0))</f>
        <v>,"dpspro":100</v>
      </c>
      <c r="K3139" s="32" t="str">
        <f t="shared" si="212"/>
        <v>"atk":300,"hp":5000,"undpspro":100,"dpspro":100</v>
      </c>
      <c r="L3139" s="20" t="str">
        <f>IF(B3139&gt;=50,VLOOKUP(A3139,英雄数据表!A:L,11,FALSE),IF(B3139&gt;=25,VLOOKUP(A3139,英雄数据表!A:L,7,0),""))</f>
        <v>"2507601004"</v>
      </c>
      <c r="M3139" s="20" t="str">
        <f>IFERROR(VLOOKUP(B3139,属性中转表!$K$2:$O$21,5,FALSE),"")</f>
        <v/>
      </c>
      <c r="N3139" s="20" t="str">
        <f>IF(B3139=25,VLOOKUP(A3139,英雄数据表!A:L,8,FALSE),IF(B3139=50,VLOOKUP(A3139,英雄数据表!A:L,12,0),""))</f>
        <v/>
      </c>
    </row>
    <row r="3140" spans="1:14" x14ac:dyDescent="0.3">
      <c r="A3140" s="20">
        <v>25076</v>
      </c>
      <c r="B3140" s="21">
        <f t="shared" si="209"/>
        <v>39</v>
      </c>
      <c r="C3140" s="21">
        <v>5</v>
      </c>
      <c r="D3140" s="21">
        <f>VLOOKUP(A3140,英雄数据表!A:D,4,0)</f>
        <v>2</v>
      </c>
      <c r="E3140" s="20" t="str">
        <f>VLOOKUP(A3140,英雄数据表!A:C,3,0)</f>
        <v>奥秘之眼</v>
      </c>
      <c r="F3140" s="20">
        <f t="shared" si="210"/>
        <v>25076</v>
      </c>
      <c r="G3140" s="20">
        <f t="shared" si="211"/>
        <v>25076</v>
      </c>
      <c r="H3140" s="21" t="str">
        <f>VLOOKUP(B3140,属性中转表!A:F,6,FALSE)</f>
        <v>"hp":125100,"atk":3475</v>
      </c>
      <c r="I3140" s="20" t="str">
        <f>IF(VLOOKUP(B3140,属性中转表!A:G,7,FALSE)=0,"",VLOOKUP(VLOOKUP(B3140,属性中转表!A:G,7,FALSE),属性中转表!$K$2:$P$21,6,0))&amp;IF(VLOOKUP(B3140,属性中转表!A:G,7,FALSE)&gt;=50,VLOOKUP(A3140,英雄数据表!A:K,9,0),IF(VLOOKUP(B3140,属性中转表!A:G,7,FALSE)&gt;=25,VLOOKUP(A3140,英雄数据表!A:K,5,0),""))</f>
        <v>"atk":300,"hp":5000,"undpspro":100</v>
      </c>
      <c r="J3140" s="20" t="str">
        <f>IF(I3140="","",属性中转表!$I$1&amp;(IF(VLOOKUP(B3140,属性中转表!A:G,7,FALSE)=0,0,VLOOKUP(VLOOKUP(B3140,属性中转表!A:G,7,FALSE),属性中转表!$K$2:$P$21,4,0)))+IFERROR(VLOOKUP(A3140,英雄数据表!A:K,IF(武魂!B3140&gt;=50,10,IF(武魂!B3140&gt;=25,6)),0),0))</f>
        <v>,"dpspro":100</v>
      </c>
      <c r="K3140" s="32" t="str">
        <f t="shared" si="212"/>
        <v>"atk":300,"hp":5000,"undpspro":100,"dpspro":100</v>
      </c>
      <c r="L3140" s="20" t="str">
        <f>IF(B3140&gt;=50,VLOOKUP(A3140,英雄数据表!A:L,11,FALSE),IF(B3140&gt;=25,VLOOKUP(A3140,英雄数据表!A:L,7,0),""))</f>
        <v>"2507601004"</v>
      </c>
      <c r="M3140" s="20" t="str">
        <f>IFERROR(VLOOKUP(B3140,属性中转表!$K$2:$O$21,5,FALSE),"")</f>
        <v/>
      </c>
      <c r="N3140" s="20" t="str">
        <f>IF(B3140=25,VLOOKUP(A3140,英雄数据表!A:L,8,FALSE),IF(B3140=50,VLOOKUP(A3140,英雄数据表!A:L,12,0),""))</f>
        <v/>
      </c>
    </row>
    <row r="3141" spans="1:14" x14ac:dyDescent="0.3">
      <c r="A3141" s="20">
        <v>25076</v>
      </c>
      <c r="B3141" s="21">
        <f t="shared" si="209"/>
        <v>40</v>
      </c>
      <c r="C3141" s="21">
        <v>5</v>
      </c>
      <c r="D3141" s="21">
        <f>VLOOKUP(A3141,英雄数据表!A:D,4,0)</f>
        <v>2</v>
      </c>
      <c r="E3141" s="20" t="str">
        <f>VLOOKUP(A3141,英雄数据表!A:C,3,0)</f>
        <v>奥秘之眼</v>
      </c>
      <c r="F3141" s="20">
        <f t="shared" si="210"/>
        <v>25076</v>
      </c>
      <c r="G3141" s="20">
        <f t="shared" si="211"/>
        <v>25076</v>
      </c>
      <c r="H3141" s="21" t="str">
        <f>VLOOKUP(B3141,属性中转表!A:F,6,FALSE)</f>
        <v>"hp":129600,"atk":3600</v>
      </c>
      <c r="I3141" s="20" t="str">
        <f>IF(VLOOKUP(B3141,属性中转表!A:G,7,FALSE)=0,"",VLOOKUP(VLOOKUP(B3141,属性中转表!A:G,7,FALSE),属性中转表!$K$2:$P$21,6,0))&amp;IF(VLOOKUP(B3141,属性中转表!A:G,7,FALSE)&gt;=50,VLOOKUP(A3141,英雄数据表!A:K,9,0),IF(VLOOKUP(B3141,属性中转表!A:G,7,FALSE)&gt;=25,VLOOKUP(A3141,英雄数据表!A:K,5,0),""))</f>
        <v>"atk":300,"hp":5000,"undpspro":100,"pvpdpspro":50</v>
      </c>
      <c r="J3141" s="20" t="str">
        <f>IF(I3141="","",属性中转表!$I$1&amp;(IF(VLOOKUP(B3141,属性中转表!A:G,7,FALSE)=0,0,VLOOKUP(VLOOKUP(B3141,属性中转表!A:G,7,FALSE),属性中转表!$K$2:$P$21,4,0)))+IFERROR(VLOOKUP(A3141,英雄数据表!A:K,IF(武魂!B3141&gt;=50,10,IF(武魂!B3141&gt;=25,6)),0),0))</f>
        <v>,"dpspro":100</v>
      </c>
      <c r="K3141" s="32" t="str">
        <f t="shared" si="212"/>
        <v>"atk":300,"hp":5000,"undpspro":100,"pvpdpspro":50,"dpspro":100</v>
      </c>
      <c r="L3141" s="20" t="str">
        <f>IF(B3141&gt;=50,VLOOKUP(A3141,英雄数据表!A:L,11,FALSE),IF(B3141&gt;=25,VLOOKUP(A3141,英雄数据表!A:L,7,0),""))</f>
        <v>"2507601004"</v>
      </c>
      <c r="M3141" s="20" t="str">
        <f>IFERROR(VLOOKUP(B3141,属性中转表!$K$2:$O$21,5,FALSE),"")</f>
        <v>"pvpdpspro":50</v>
      </c>
      <c r="N3141" s="20" t="str">
        <f>IF(B3141=25,VLOOKUP(A3141,英雄数据表!A:L,8,FALSE),IF(B3141=50,VLOOKUP(A3141,英雄数据表!A:L,12,0),""))</f>
        <v/>
      </c>
    </row>
    <row r="3142" spans="1:14" x14ac:dyDescent="0.3">
      <c r="A3142" s="20">
        <v>25076</v>
      </c>
      <c r="B3142" s="21">
        <f t="shared" si="209"/>
        <v>41</v>
      </c>
      <c r="C3142" s="21">
        <v>5</v>
      </c>
      <c r="D3142" s="21">
        <f>VLOOKUP(A3142,英雄数据表!A:D,4,0)</f>
        <v>2</v>
      </c>
      <c r="E3142" s="20" t="str">
        <f>VLOOKUP(A3142,英雄数据表!A:C,3,0)</f>
        <v>奥秘之眼</v>
      </c>
      <c r="F3142" s="20">
        <f t="shared" si="210"/>
        <v>25076</v>
      </c>
      <c r="G3142" s="20">
        <f t="shared" si="211"/>
        <v>25076</v>
      </c>
      <c r="H3142" s="21" t="str">
        <f>VLOOKUP(B3142,属性中转表!A:F,6,FALSE)</f>
        <v>"hp":135000,"atk":3750</v>
      </c>
      <c r="I3142" s="20" t="str">
        <f>IF(VLOOKUP(B3142,属性中转表!A:G,7,FALSE)=0,"",VLOOKUP(VLOOKUP(B3142,属性中转表!A:G,7,FALSE),属性中转表!$K$2:$P$21,6,0))&amp;IF(VLOOKUP(B3142,属性中转表!A:G,7,FALSE)&gt;=50,VLOOKUP(A3142,英雄数据表!A:K,9,0),IF(VLOOKUP(B3142,属性中转表!A:G,7,FALSE)&gt;=25,VLOOKUP(A3142,英雄数据表!A:K,5,0),""))</f>
        <v>"atk":300,"hp":5000,"undpspro":100,"pvpdpspro":50</v>
      </c>
      <c r="J3142" s="20" t="str">
        <f>IF(I3142="","",属性中转表!$I$1&amp;(IF(VLOOKUP(B3142,属性中转表!A:G,7,FALSE)=0,0,VLOOKUP(VLOOKUP(B3142,属性中转表!A:G,7,FALSE),属性中转表!$K$2:$P$21,4,0)))+IFERROR(VLOOKUP(A3142,英雄数据表!A:K,IF(武魂!B3142&gt;=50,10,IF(武魂!B3142&gt;=25,6)),0),0))</f>
        <v>,"dpspro":100</v>
      </c>
      <c r="K3142" s="32" t="str">
        <f t="shared" si="212"/>
        <v>"atk":300,"hp":5000,"undpspro":100,"pvpdpspro":50,"dpspro":100</v>
      </c>
      <c r="L3142" s="20" t="str">
        <f>IF(B3142&gt;=50,VLOOKUP(A3142,英雄数据表!A:L,11,FALSE),IF(B3142&gt;=25,VLOOKUP(A3142,英雄数据表!A:L,7,0),""))</f>
        <v>"2507601004"</v>
      </c>
      <c r="M3142" s="20" t="str">
        <f>IFERROR(VLOOKUP(B3142,属性中转表!$K$2:$O$21,5,FALSE),"")</f>
        <v/>
      </c>
      <c r="N3142" s="20" t="str">
        <f>IF(B3142=25,VLOOKUP(A3142,英雄数据表!A:L,8,FALSE),IF(B3142=50,VLOOKUP(A3142,英雄数据表!A:L,12,0),""))</f>
        <v/>
      </c>
    </row>
    <row r="3143" spans="1:14" x14ac:dyDescent="0.3">
      <c r="A3143" s="20">
        <v>25076</v>
      </c>
      <c r="B3143" s="21">
        <f t="shared" si="209"/>
        <v>42</v>
      </c>
      <c r="C3143" s="21">
        <v>5</v>
      </c>
      <c r="D3143" s="21">
        <f>VLOOKUP(A3143,英雄数据表!A:D,4,0)</f>
        <v>2</v>
      </c>
      <c r="E3143" s="20" t="str">
        <f>VLOOKUP(A3143,英雄数据表!A:C,3,0)</f>
        <v>奥秘之眼</v>
      </c>
      <c r="F3143" s="20">
        <f t="shared" si="210"/>
        <v>25076</v>
      </c>
      <c r="G3143" s="20">
        <f t="shared" si="211"/>
        <v>25076</v>
      </c>
      <c r="H3143" s="21" t="str">
        <f>VLOOKUP(B3143,属性中转表!A:F,6,FALSE)</f>
        <v>"hp":140400,"atk":3900</v>
      </c>
      <c r="I3143" s="20" t="str">
        <f>IF(VLOOKUP(B3143,属性中转表!A:G,7,FALSE)=0,"",VLOOKUP(VLOOKUP(B3143,属性中转表!A:G,7,FALSE),属性中转表!$K$2:$P$21,6,0))&amp;IF(VLOOKUP(B3143,属性中转表!A:G,7,FALSE)&gt;=50,VLOOKUP(A3143,英雄数据表!A:K,9,0),IF(VLOOKUP(B3143,属性中转表!A:G,7,FALSE)&gt;=25,VLOOKUP(A3143,英雄数据表!A:K,5,0),""))</f>
        <v>"atk":300,"hp":5000,"undpspro":100,"pvpdpspro":50</v>
      </c>
      <c r="J3143" s="20" t="str">
        <f>IF(I3143="","",属性中转表!$I$1&amp;(IF(VLOOKUP(B3143,属性中转表!A:G,7,FALSE)=0,0,VLOOKUP(VLOOKUP(B3143,属性中转表!A:G,7,FALSE),属性中转表!$K$2:$P$21,4,0)))+IFERROR(VLOOKUP(A3143,英雄数据表!A:K,IF(武魂!B3143&gt;=50,10,IF(武魂!B3143&gt;=25,6)),0),0))</f>
        <v>,"dpspro":100</v>
      </c>
      <c r="K3143" s="32" t="str">
        <f t="shared" si="212"/>
        <v>"atk":300,"hp":5000,"undpspro":100,"pvpdpspro":50,"dpspro":100</v>
      </c>
      <c r="L3143" s="20" t="str">
        <f>IF(B3143&gt;=50,VLOOKUP(A3143,英雄数据表!A:L,11,FALSE),IF(B3143&gt;=25,VLOOKUP(A3143,英雄数据表!A:L,7,0),""))</f>
        <v>"2507601004"</v>
      </c>
      <c r="M3143" s="20" t="str">
        <f>IFERROR(VLOOKUP(B3143,属性中转表!$K$2:$O$21,5,FALSE),"")</f>
        <v/>
      </c>
      <c r="N3143" s="20" t="str">
        <f>IF(B3143=25,VLOOKUP(A3143,英雄数据表!A:L,8,FALSE),IF(B3143=50,VLOOKUP(A3143,英雄数据表!A:L,12,0),""))</f>
        <v/>
      </c>
    </row>
    <row r="3144" spans="1:14" x14ac:dyDescent="0.3">
      <c r="A3144" s="20">
        <v>25076</v>
      </c>
      <c r="B3144" s="21">
        <f t="shared" si="209"/>
        <v>43</v>
      </c>
      <c r="C3144" s="21">
        <v>5</v>
      </c>
      <c r="D3144" s="21">
        <f>VLOOKUP(A3144,英雄数据表!A:D,4,0)</f>
        <v>2</v>
      </c>
      <c r="E3144" s="20" t="str">
        <f>VLOOKUP(A3144,英雄数据表!A:C,3,0)</f>
        <v>奥秘之眼</v>
      </c>
      <c r="F3144" s="20">
        <f t="shared" si="210"/>
        <v>25076</v>
      </c>
      <c r="G3144" s="20">
        <f t="shared" si="211"/>
        <v>25076</v>
      </c>
      <c r="H3144" s="21" t="str">
        <f>VLOOKUP(B3144,属性中转表!A:F,6,FALSE)</f>
        <v>"hp":145800,"atk":4050</v>
      </c>
      <c r="I3144" s="20" t="str">
        <f>IF(VLOOKUP(B3144,属性中转表!A:G,7,FALSE)=0,"",VLOOKUP(VLOOKUP(B3144,属性中转表!A:G,7,FALSE),属性中转表!$K$2:$P$21,6,0))&amp;IF(VLOOKUP(B3144,属性中转表!A:G,7,FALSE)&gt;=50,VLOOKUP(A3144,英雄数据表!A:K,9,0),IF(VLOOKUP(B3144,属性中转表!A:G,7,FALSE)&gt;=25,VLOOKUP(A3144,英雄数据表!A:K,5,0),""))</f>
        <v>"atk":300,"hp":5000,"undpspro":100,"pvpdpspro":50</v>
      </c>
      <c r="J3144" s="20" t="str">
        <f>IF(I3144="","",属性中转表!$I$1&amp;(IF(VLOOKUP(B3144,属性中转表!A:G,7,FALSE)=0,0,VLOOKUP(VLOOKUP(B3144,属性中转表!A:G,7,FALSE),属性中转表!$K$2:$P$21,4,0)))+IFERROR(VLOOKUP(A3144,英雄数据表!A:K,IF(武魂!B3144&gt;=50,10,IF(武魂!B3144&gt;=25,6)),0),0))</f>
        <v>,"dpspro":100</v>
      </c>
      <c r="K3144" s="32" t="str">
        <f t="shared" si="212"/>
        <v>"atk":300,"hp":5000,"undpspro":100,"pvpdpspro":50,"dpspro":100</v>
      </c>
      <c r="L3144" s="20" t="str">
        <f>IF(B3144&gt;=50,VLOOKUP(A3144,英雄数据表!A:L,11,FALSE),IF(B3144&gt;=25,VLOOKUP(A3144,英雄数据表!A:L,7,0),""))</f>
        <v>"2507601004"</v>
      </c>
      <c r="M3144" s="20" t="str">
        <f>IFERROR(VLOOKUP(B3144,属性中转表!$K$2:$O$21,5,FALSE),"")</f>
        <v/>
      </c>
      <c r="N3144" s="20" t="str">
        <f>IF(B3144=25,VLOOKUP(A3144,英雄数据表!A:L,8,FALSE),IF(B3144=50,VLOOKUP(A3144,英雄数据表!A:L,12,0),""))</f>
        <v/>
      </c>
    </row>
    <row r="3145" spans="1:14" x14ac:dyDescent="0.3">
      <c r="A3145" s="20">
        <v>25076</v>
      </c>
      <c r="B3145" s="21">
        <f t="shared" si="209"/>
        <v>44</v>
      </c>
      <c r="C3145" s="21">
        <v>5</v>
      </c>
      <c r="D3145" s="21">
        <f>VLOOKUP(A3145,英雄数据表!A:D,4,0)</f>
        <v>2</v>
      </c>
      <c r="E3145" s="20" t="str">
        <f>VLOOKUP(A3145,英雄数据表!A:C,3,0)</f>
        <v>奥秘之眼</v>
      </c>
      <c r="F3145" s="20">
        <f t="shared" si="210"/>
        <v>25076</v>
      </c>
      <c r="G3145" s="20">
        <f t="shared" si="211"/>
        <v>25076</v>
      </c>
      <c r="H3145" s="21" t="str">
        <f>VLOOKUP(B3145,属性中转表!A:F,6,FALSE)</f>
        <v>"hp":151200,"atk":4200</v>
      </c>
      <c r="I3145" s="20" t="str">
        <f>IF(VLOOKUP(B3145,属性中转表!A:G,7,FALSE)=0,"",VLOOKUP(VLOOKUP(B3145,属性中转表!A:G,7,FALSE),属性中转表!$K$2:$P$21,6,0))&amp;IF(VLOOKUP(B3145,属性中转表!A:G,7,FALSE)&gt;=50,VLOOKUP(A3145,英雄数据表!A:K,9,0),IF(VLOOKUP(B3145,属性中转表!A:G,7,FALSE)&gt;=25,VLOOKUP(A3145,英雄数据表!A:K,5,0),""))</f>
        <v>"atk":300,"hp":5000,"undpspro":100,"pvpdpspro":50</v>
      </c>
      <c r="J3145" s="20" t="str">
        <f>IF(I3145="","",属性中转表!$I$1&amp;(IF(VLOOKUP(B3145,属性中转表!A:G,7,FALSE)=0,0,VLOOKUP(VLOOKUP(B3145,属性中转表!A:G,7,FALSE),属性中转表!$K$2:$P$21,4,0)))+IFERROR(VLOOKUP(A3145,英雄数据表!A:K,IF(武魂!B3145&gt;=50,10,IF(武魂!B3145&gt;=25,6)),0),0))</f>
        <v>,"dpspro":100</v>
      </c>
      <c r="K3145" s="32" t="str">
        <f t="shared" si="212"/>
        <v>"atk":300,"hp":5000,"undpspro":100,"pvpdpspro":50,"dpspro":100</v>
      </c>
      <c r="L3145" s="20" t="str">
        <f>IF(B3145&gt;=50,VLOOKUP(A3145,英雄数据表!A:L,11,FALSE),IF(B3145&gt;=25,VLOOKUP(A3145,英雄数据表!A:L,7,0),""))</f>
        <v>"2507601004"</v>
      </c>
      <c r="M3145" s="20" t="str">
        <f>IFERROR(VLOOKUP(B3145,属性中转表!$K$2:$O$21,5,FALSE),"")</f>
        <v/>
      </c>
      <c r="N3145" s="20" t="str">
        <f>IF(B3145=25,VLOOKUP(A3145,英雄数据表!A:L,8,FALSE),IF(B3145=50,VLOOKUP(A3145,英雄数据表!A:L,12,0),""))</f>
        <v/>
      </c>
    </row>
    <row r="3146" spans="1:14" x14ac:dyDescent="0.3">
      <c r="A3146" s="20">
        <v>25076</v>
      </c>
      <c r="B3146" s="21">
        <f t="shared" si="209"/>
        <v>45</v>
      </c>
      <c r="C3146" s="21">
        <v>5</v>
      </c>
      <c r="D3146" s="21">
        <f>VLOOKUP(A3146,英雄数据表!A:D,4,0)</f>
        <v>2</v>
      </c>
      <c r="E3146" s="20" t="str">
        <f>VLOOKUP(A3146,英雄数据表!A:C,3,0)</f>
        <v>奥秘之眼</v>
      </c>
      <c r="F3146" s="20">
        <f t="shared" si="210"/>
        <v>25076</v>
      </c>
      <c r="G3146" s="20">
        <f t="shared" si="211"/>
        <v>25076</v>
      </c>
      <c r="H3146" s="21" t="str">
        <f>VLOOKUP(B3146,属性中转表!A:F,6,FALSE)</f>
        <v>"hp":156600,"atk":4350</v>
      </c>
      <c r="I3146" s="20" t="str">
        <f>IF(VLOOKUP(B3146,属性中转表!A:G,7,FALSE)=0,"",VLOOKUP(VLOOKUP(B3146,属性中转表!A:G,7,FALSE),属性中转表!$K$2:$P$21,6,0))&amp;IF(VLOOKUP(B3146,属性中转表!A:G,7,FALSE)&gt;=50,VLOOKUP(A3146,英雄数据表!A:K,9,0),IF(VLOOKUP(B3146,属性中转表!A:G,7,FALSE)&gt;=25,VLOOKUP(A3146,英雄数据表!A:K,5,0),""))</f>
        <v>"atk":300,"hp":5000,"undpspro":100,"pvpdpspro":50,"pvpundpspro":50</v>
      </c>
      <c r="J3146" s="20" t="str">
        <f>IF(I3146="","",属性中转表!$I$1&amp;(IF(VLOOKUP(B3146,属性中转表!A:G,7,FALSE)=0,0,VLOOKUP(VLOOKUP(B3146,属性中转表!A:G,7,FALSE),属性中转表!$K$2:$P$21,4,0)))+IFERROR(VLOOKUP(A3146,英雄数据表!A:K,IF(武魂!B3146&gt;=50,10,IF(武魂!B3146&gt;=25,6)),0),0))</f>
        <v>,"dpspro":100</v>
      </c>
      <c r="K3146" s="32" t="str">
        <f t="shared" si="212"/>
        <v>"atk":300,"hp":5000,"undpspro":100,"pvpdpspro":50,"pvpundpspro":50,"dpspro":100</v>
      </c>
      <c r="L3146" s="20" t="str">
        <f>IF(B3146&gt;=50,VLOOKUP(A3146,英雄数据表!A:L,11,FALSE),IF(B3146&gt;=25,VLOOKUP(A3146,英雄数据表!A:L,7,0),""))</f>
        <v>"2507601004"</v>
      </c>
      <c r="M3146" s="20" t="str">
        <f>IFERROR(VLOOKUP(B3146,属性中转表!$K$2:$O$21,5,FALSE),"")</f>
        <v>"pvpundpspro":50</v>
      </c>
      <c r="N3146" s="20" t="str">
        <f>IF(B3146=25,VLOOKUP(A3146,英雄数据表!A:L,8,FALSE),IF(B3146=50,VLOOKUP(A3146,英雄数据表!A:L,12,0),""))</f>
        <v/>
      </c>
    </row>
    <row r="3147" spans="1:14" x14ac:dyDescent="0.3">
      <c r="A3147" s="20">
        <v>25076</v>
      </c>
      <c r="B3147" s="21">
        <f t="shared" si="209"/>
        <v>46</v>
      </c>
      <c r="C3147" s="21">
        <v>5</v>
      </c>
      <c r="D3147" s="21">
        <f>VLOOKUP(A3147,英雄数据表!A:D,4,0)</f>
        <v>2</v>
      </c>
      <c r="E3147" s="20" t="str">
        <f>VLOOKUP(A3147,英雄数据表!A:C,3,0)</f>
        <v>奥秘之眼</v>
      </c>
      <c r="F3147" s="20">
        <f t="shared" si="210"/>
        <v>25076</v>
      </c>
      <c r="G3147" s="20">
        <f t="shared" si="211"/>
        <v>25076</v>
      </c>
      <c r="H3147" s="21" t="str">
        <f>VLOOKUP(B3147,属性中转表!A:F,6,FALSE)</f>
        <v>"hp":162000,"atk":4500</v>
      </c>
      <c r="I3147" s="20" t="str">
        <f>IF(VLOOKUP(B3147,属性中转表!A:G,7,FALSE)=0,"",VLOOKUP(VLOOKUP(B3147,属性中转表!A:G,7,FALSE),属性中转表!$K$2:$P$21,6,0))&amp;IF(VLOOKUP(B3147,属性中转表!A:G,7,FALSE)&gt;=50,VLOOKUP(A3147,英雄数据表!A:K,9,0),IF(VLOOKUP(B3147,属性中转表!A:G,7,FALSE)&gt;=25,VLOOKUP(A3147,英雄数据表!A:K,5,0),""))</f>
        <v>"atk":300,"hp":5000,"undpspro":100,"pvpdpspro":50,"pvpundpspro":50</v>
      </c>
      <c r="J3147" s="20" t="str">
        <f>IF(I3147="","",属性中转表!$I$1&amp;(IF(VLOOKUP(B3147,属性中转表!A:G,7,FALSE)=0,0,VLOOKUP(VLOOKUP(B3147,属性中转表!A:G,7,FALSE),属性中转表!$K$2:$P$21,4,0)))+IFERROR(VLOOKUP(A3147,英雄数据表!A:K,IF(武魂!B3147&gt;=50,10,IF(武魂!B3147&gt;=25,6)),0),0))</f>
        <v>,"dpspro":100</v>
      </c>
      <c r="K3147" s="32" t="str">
        <f t="shared" si="212"/>
        <v>"atk":300,"hp":5000,"undpspro":100,"pvpdpspro":50,"pvpundpspro":50,"dpspro":100</v>
      </c>
      <c r="L3147" s="20" t="str">
        <f>IF(B3147&gt;=50,VLOOKUP(A3147,英雄数据表!A:L,11,FALSE),IF(B3147&gt;=25,VLOOKUP(A3147,英雄数据表!A:L,7,0),""))</f>
        <v>"2507601004"</v>
      </c>
      <c r="M3147" s="20" t="str">
        <f>IFERROR(VLOOKUP(B3147,属性中转表!$K$2:$O$21,5,FALSE),"")</f>
        <v/>
      </c>
      <c r="N3147" s="20" t="str">
        <f>IF(B3147=25,VLOOKUP(A3147,英雄数据表!A:L,8,FALSE),IF(B3147=50,VLOOKUP(A3147,英雄数据表!A:L,12,0),""))</f>
        <v/>
      </c>
    </row>
    <row r="3148" spans="1:14" x14ac:dyDescent="0.3">
      <c r="A3148" s="20">
        <v>25076</v>
      </c>
      <c r="B3148" s="21">
        <f t="shared" si="209"/>
        <v>47</v>
      </c>
      <c r="C3148" s="21">
        <v>5</v>
      </c>
      <c r="D3148" s="21">
        <f>VLOOKUP(A3148,英雄数据表!A:D,4,0)</f>
        <v>2</v>
      </c>
      <c r="E3148" s="20" t="str">
        <f>VLOOKUP(A3148,英雄数据表!A:C,3,0)</f>
        <v>奥秘之眼</v>
      </c>
      <c r="F3148" s="20">
        <f t="shared" si="210"/>
        <v>25076</v>
      </c>
      <c r="G3148" s="20">
        <f t="shared" si="211"/>
        <v>25076</v>
      </c>
      <c r="H3148" s="21" t="str">
        <f>VLOOKUP(B3148,属性中转表!A:F,6,FALSE)</f>
        <v>"hp":167400,"atk":4650</v>
      </c>
      <c r="I3148" s="20" t="str">
        <f>IF(VLOOKUP(B3148,属性中转表!A:G,7,FALSE)=0,"",VLOOKUP(VLOOKUP(B3148,属性中转表!A:G,7,FALSE),属性中转表!$K$2:$P$21,6,0))&amp;IF(VLOOKUP(B3148,属性中转表!A:G,7,FALSE)&gt;=50,VLOOKUP(A3148,英雄数据表!A:K,9,0),IF(VLOOKUP(B3148,属性中转表!A:G,7,FALSE)&gt;=25,VLOOKUP(A3148,英雄数据表!A:K,5,0),""))</f>
        <v>"atk":300,"hp":5000,"undpspro":100,"pvpdpspro":50,"pvpundpspro":50</v>
      </c>
      <c r="J3148" s="20" t="str">
        <f>IF(I3148="","",属性中转表!$I$1&amp;(IF(VLOOKUP(B3148,属性中转表!A:G,7,FALSE)=0,0,VLOOKUP(VLOOKUP(B3148,属性中转表!A:G,7,FALSE),属性中转表!$K$2:$P$21,4,0)))+IFERROR(VLOOKUP(A3148,英雄数据表!A:K,IF(武魂!B3148&gt;=50,10,IF(武魂!B3148&gt;=25,6)),0),0))</f>
        <v>,"dpspro":100</v>
      </c>
      <c r="K3148" s="32" t="str">
        <f t="shared" si="212"/>
        <v>"atk":300,"hp":5000,"undpspro":100,"pvpdpspro":50,"pvpundpspro":50,"dpspro":100</v>
      </c>
      <c r="L3148" s="20" t="str">
        <f>IF(B3148&gt;=50,VLOOKUP(A3148,英雄数据表!A:L,11,FALSE),IF(B3148&gt;=25,VLOOKUP(A3148,英雄数据表!A:L,7,0),""))</f>
        <v>"2507601004"</v>
      </c>
      <c r="M3148" s="20" t="str">
        <f>IFERROR(VLOOKUP(B3148,属性中转表!$K$2:$O$21,5,FALSE),"")</f>
        <v/>
      </c>
      <c r="N3148" s="20" t="str">
        <f>IF(B3148=25,VLOOKUP(A3148,英雄数据表!A:L,8,FALSE),IF(B3148=50,VLOOKUP(A3148,英雄数据表!A:L,12,0),""))</f>
        <v/>
      </c>
    </row>
    <row r="3149" spans="1:14" x14ac:dyDescent="0.3">
      <c r="A3149" s="20">
        <v>25076</v>
      </c>
      <c r="B3149" s="21">
        <f t="shared" si="209"/>
        <v>48</v>
      </c>
      <c r="C3149" s="21">
        <v>5</v>
      </c>
      <c r="D3149" s="21">
        <f>VLOOKUP(A3149,英雄数据表!A:D,4,0)</f>
        <v>2</v>
      </c>
      <c r="E3149" s="20" t="str">
        <f>VLOOKUP(A3149,英雄数据表!A:C,3,0)</f>
        <v>奥秘之眼</v>
      </c>
      <c r="F3149" s="20">
        <f t="shared" si="210"/>
        <v>25076</v>
      </c>
      <c r="G3149" s="20">
        <f t="shared" si="211"/>
        <v>25076</v>
      </c>
      <c r="H3149" s="21" t="str">
        <f>VLOOKUP(B3149,属性中转表!A:F,6,FALSE)</f>
        <v>"hp":172800,"atk":4800</v>
      </c>
      <c r="I3149" s="20" t="str">
        <f>IF(VLOOKUP(B3149,属性中转表!A:G,7,FALSE)=0,"",VLOOKUP(VLOOKUP(B3149,属性中转表!A:G,7,FALSE),属性中转表!$K$2:$P$21,6,0))&amp;IF(VLOOKUP(B3149,属性中转表!A:G,7,FALSE)&gt;=50,VLOOKUP(A3149,英雄数据表!A:K,9,0),IF(VLOOKUP(B3149,属性中转表!A:G,7,FALSE)&gt;=25,VLOOKUP(A3149,英雄数据表!A:K,5,0),""))</f>
        <v>"atk":300,"hp":5000,"undpspro":100,"pvpdpspro":50,"pvpundpspro":50</v>
      </c>
      <c r="J3149" s="20" t="str">
        <f>IF(I3149="","",属性中转表!$I$1&amp;(IF(VLOOKUP(B3149,属性中转表!A:G,7,FALSE)=0,0,VLOOKUP(VLOOKUP(B3149,属性中转表!A:G,7,FALSE),属性中转表!$K$2:$P$21,4,0)))+IFERROR(VLOOKUP(A3149,英雄数据表!A:K,IF(武魂!B3149&gt;=50,10,IF(武魂!B3149&gt;=25,6)),0),0))</f>
        <v>,"dpspro":100</v>
      </c>
      <c r="K3149" s="32" t="str">
        <f t="shared" si="212"/>
        <v>"atk":300,"hp":5000,"undpspro":100,"pvpdpspro":50,"pvpundpspro":50,"dpspro":100</v>
      </c>
      <c r="L3149" s="20" t="str">
        <f>IF(B3149&gt;=50,VLOOKUP(A3149,英雄数据表!A:L,11,FALSE),IF(B3149&gt;=25,VLOOKUP(A3149,英雄数据表!A:L,7,0),""))</f>
        <v>"2507601004"</v>
      </c>
      <c r="M3149" s="20" t="str">
        <f>IFERROR(VLOOKUP(B3149,属性中转表!$K$2:$O$21,5,FALSE),"")</f>
        <v/>
      </c>
      <c r="N3149" s="20" t="str">
        <f>IF(B3149=25,VLOOKUP(A3149,英雄数据表!A:L,8,FALSE),IF(B3149=50,VLOOKUP(A3149,英雄数据表!A:L,12,0),""))</f>
        <v/>
      </c>
    </row>
    <row r="3150" spans="1:14" x14ac:dyDescent="0.3">
      <c r="A3150" s="20">
        <v>25076</v>
      </c>
      <c r="B3150" s="21">
        <f t="shared" si="209"/>
        <v>49</v>
      </c>
      <c r="C3150" s="21">
        <v>5</v>
      </c>
      <c r="D3150" s="21">
        <f>VLOOKUP(A3150,英雄数据表!A:D,4,0)</f>
        <v>2</v>
      </c>
      <c r="E3150" s="20" t="str">
        <f>VLOOKUP(A3150,英雄数据表!A:C,3,0)</f>
        <v>奥秘之眼</v>
      </c>
      <c r="F3150" s="20">
        <f t="shared" si="210"/>
        <v>25076</v>
      </c>
      <c r="G3150" s="20">
        <f t="shared" si="211"/>
        <v>25076</v>
      </c>
      <c r="H3150" s="21" t="str">
        <f>VLOOKUP(B3150,属性中转表!A:F,6,FALSE)</f>
        <v>"hp":178200,"atk":4950</v>
      </c>
      <c r="I3150" s="20" t="str">
        <f>IF(VLOOKUP(B3150,属性中转表!A:G,7,FALSE)=0,"",VLOOKUP(VLOOKUP(B3150,属性中转表!A:G,7,FALSE),属性中转表!$K$2:$P$21,6,0))&amp;IF(VLOOKUP(B3150,属性中转表!A:G,7,FALSE)&gt;=50,VLOOKUP(A3150,英雄数据表!A:K,9,0),IF(VLOOKUP(B3150,属性中转表!A:G,7,FALSE)&gt;=25,VLOOKUP(A3150,英雄数据表!A:K,5,0),""))</f>
        <v>"atk":300,"hp":5000,"undpspro":100,"pvpdpspro":50,"pvpundpspro":50</v>
      </c>
      <c r="J3150" s="20" t="str">
        <f>IF(I3150="","",属性中转表!$I$1&amp;(IF(VLOOKUP(B3150,属性中转表!A:G,7,FALSE)=0,0,VLOOKUP(VLOOKUP(B3150,属性中转表!A:G,7,FALSE),属性中转表!$K$2:$P$21,4,0)))+IFERROR(VLOOKUP(A3150,英雄数据表!A:K,IF(武魂!B3150&gt;=50,10,IF(武魂!B3150&gt;=25,6)),0),0))</f>
        <v>,"dpspro":100</v>
      </c>
      <c r="K3150" s="32" t="str">
        <f t="shared" si="212"/>
        <v>"atk":300,"hp":5000,"undpspro":100,"pvpdpspro":50,"pvpundpspro":50,"dpspro":100</v>
      </c>
      <c r="L3150" s="20" t="str">
        <f>IF(B3150&gt;=50,VLOOKUP(A3150,英雄数据表!A:L,11,FALSE),IF(B3150&gt;=25,VLOOKUP(A3150,英雄数据表!A:L,7,0),""))</f>
        <v>"2507601004"</v>
      </c>
      <c r="M3150" s="20" t="str">
        <f>IFERROR(VLOOKUP(B3150,属性中转表!$K$2:$O$21,5,FALSE),"")</f>
        <v/>
      </c>
      <c r="N3150" s="20" t="str">
        <f>IF(B3150=25,VLOOKUP(A3150,英雄数据表!A:L,8,FALSE),IF(B3150=50,VLOOKUP(A3150,英雄数据表!A:L,12,0),""))</f>
        <v/>
      </c>
    </row>
    <row r="3151" spans="1:14" x14ac:dyDescent="0.3">
      <c r="A3151" s="20">
        <v>25076</v>
      </c>
      <c r="B3151" s="21">
        <f t="shared" si="209"/>
        <v>50</v>
      </c>
      <c r="C3151" s="21">
        <v>5</v>
      </c>
      <c r="D3151" s="21">
        <f>VLOOKUP(A3151,英雄数据表!A:D,4,0)</f>
        <v>2</v>
      </c>
      <c r="E3151" s="20" t="str">
        <f>VLOOKUP(A3151,英雄数据表!A:C,3,0)</f>
        <v>奥秘之眼</v>
      </c>
      <c r="F3151" s="20">
        <f t="shared" si="210"/>
        <v>25076</v>
      </c>
      <c r="G3151" s="20">
        <f t="shared" si="211"/>
        <v>25076</v>
      </c>
      <c r="H3151" s="21" t="str">
        <f>VLOOKUP(B3151,属性中转表!A:F,6,FALSE)</f>
        <v>"hp":183600,"atk":5100</v>
      </c>
      <c r="I3151" s="20" t="str">
        <f>IF(VLOOKUP(B3151,属性中转表!A:G,7,FALSE)=0,"",VLOOKUP(VLOOKUP(B3151,属性中转表!A:G,7,FALSE),属性中转表!$K$2:$P$21,6,0))&amp;IF(VLOOKUP(B3151,属性中转表!A:G,7,FALSE)&gt;=50,VLOOKUP(A3151,英雄数据表!A:K,9,0),IF(VLOOKUP(B3151,属性中转表!A:G,7,FALSE)&gt;=25,VLOOKUP(A3151,英雄数据表!A:K,5,0),""))</f>
        <v>"atk":300,"hp":5000,"undpspro":100,"pvpdpspro":50,"pvpundpspro":50</v>
      </c>
      <c r="J3151" s="20" t="str">
        <f>IF(I3151="","",属性中转表!$I$1&amp;(IF(VLOOKUP(B3151,属性中转表!A:G,7,FALSE)=0,0,VLOOKUP(VLOOKUP(B3151,属性中转表!A:G,7,FALSE),属性中转表!$K$2:$P$21,4,0)))+IFERROR(VLOOKUP(A3151,英雄数据表!A:K,IF(武魂!B3151&gt;=50,10,IF(武魂!B3151&gt;=25,6)),0),0))</f>
        <v>,"dpspro":100</v>
      </c>
      <c r="K3151" s="32" t="str">
        <f t="shared" si="212"/>
        <v>"atk":300,"hp":5000,"undpspro":100,"pvpdpspro":50,"pvpundpspro":50,"dpspro":100</v>
      </c>
      <c r="L3151" s="20" t="str">
        <f>IF(B3151&gt;=50,VLOOKUP(A3151,英雄数据表!A:L,11,FALSE),IF(B3151&gt;=25,VLOOKUP(A3151,英雄数据表!A:L,7,0),""))</f>
        <v>"2507602004"</v>
      </c>
      <c r="M3151" s="20" t="str">
        <f>IFERROR(VLOOKUP(B3151,属性中转表!$K$2:$O$21,5,FALSE),"")</f>
        <v/>
      </c>
      <c r="N3151" s="20" t="str">
        <f>IF(B3151=25,VLOOKUP(A3151,英雄数据表!A:L,8,FALSE),IF(B3151=50,VLOOKUP(A3151,英雄数据表!A:L,12,0),""))</f>
        <v>奥秘管理员使用奥术能量修补自己，生命低于50%时将立刻恢复20%生命，并提升10%格挡持续3回合</v>
      </c>
    </row>
    <row r="3152" spans="1:14" x14ac:dyDescent="0.3">
      <c r="A3152" s="20">
        <v>25076</v>
      </c>
      <c r="B3152" s="21">
        <f t="shared" si="209"/>
        <v>51</v>
      </c>
      <c r="C3152" s="21">
        <v>5</v>
      </c>
      <c r="D3152" s="21">
        <f>VLOOKUP(A3152,英雄数据表!A:D,4,0)</f>
        <v>2</v>
      </c>
      <c r="E3152" s="20" t="str">
        <f>VLOOKUP(A3152,英雄数据表!A:C,3,0)</f>
        <v>奥秘之眼</v>
      </c>
      <c r="F3152" s="20">
        <f t="shared" si="210"/>
        <v>25076</v>
      </c>
      <c r="G3152" s="20">
        <f t="shared" si="211"/>
        <v>25076</v>
      </c>
      <c r="H3152" s="21" t="str">
        <f>VLOOKUP(B3152,属性中转表!A:F,6,FALSE)</f>
        <v>"hp":189000,"atk":5250</v>
      </c>
      <c r="I3152" s="20" t="str">
        <f>IF(VLOOKUP(B3152,属性中转表!A:G,7,FALSE)=0,"",VLOOKUP(VLOOKUP(B3152,属性中转表!A:G,7,FALSE),属性中转表!$K$2:$P$21,6,0))&amp;IF(VLOOKUP(B3152,属性中转表!A:G,7,FALSE)&gt;=50,VLOOKUP(A3152,英雄数据表!A:K,9,0),IF(VLOOKUP(B3152,属性中转表!A:G,7,FALSE)&gt;=25,VLOOKUP(A3152,英雄数据表!A:K,5,0),""))</f>
        <v>"atk":300,"hp":5000,"undpspro":100,"pvpdpspro":50,"pvpundpspro":50</v>
      </c>
      <c r="J3152" s="20" t="str">
        <f>IF(I3152="","",属性中转表!$I$1&amp;(IF(VLOOKUP(B3152,属性中转表!A:G,7,FALSE)=0,0,VLOOKUP(VLOOKUP(B3152,属性中转表!A:G,7,FALSE),属性中转表!$K$2:$P$21,4,0)))+IFERROR(VLOOKUP(A3152,英雄数据表!A:K,IF(武魂!B3152&gt;=50,10,IF(武魂!B3152&gt;=25,6)),0),0))</f>
        <v>,"dpspro":100</v>
      </c>
      <c r="K3152" s="32" t="str">
        <f t="shared" si="212"/>
        <v>"atk":300,"hp":5000,"undpspro":100,"pvpdpspro":50,"pvpundpspro":50,"dpspro":100</v>
      </c>
      <c r="L3152" s="20" t="str">
        <f>IF(B3152&gt;=50,VLOOKUP(A3152,英雄数据表!A:L,11,FALSE),IF(B3152&gt;=25,VLOOKUP(A3152,英雄数据表!A:L,7,0),""))</f>
        <v>"2507602004"</v>
      </c>
      <c r="M3152" s="20" t="str">
        <f>IFERROR(VLOOKUP(B3152,属性中转表!$K$2:$O$21,5,FALSE),"")</f>
        <v/>
      </c>
      <c r="N3152" s="20" t="str">
        <f>IF(B3152=25,VLOOKUP(A3152,英雄数据表!A:L,8,FALSE),IF(B3152=50,VLOOKUP(A3152,英雄数据表!A:L,12,0),""))</f>
        <v/>
      </c>
    </row>
    <row r="3153" spans="1:14" x14ac:dyDescent="0.3">
      <c r="A3153" s="20">
        <v>25076</v>
      </c>
      <c r="B3153" s="21">
        <f t="shared" si="209"/>
        <v>52</v>
      </c>
      <c r="C3153" s="21">
        <v>5</v>
      </c>
      <c r="D3153" s="21">
        <f>VLOOKUP(A3153,英雄数据表!A:D,4,0)</f>
        <v>2</v>
      </c>
      <c r="E3153" s="20" t="str">
        <f>VLOOKUP(A3153,英雄数据表!A:C,3,0)</f>
        <v>奥秘之眼</v>
      </c>
      <c r="F3153" s="20">
        <f t="shared" si="210"/>
        <v>25076</v>
      </c>
      <c r="G3153" s="20">
        <f t="shared" si="211"/>
        <v>25076</v>
      </c>
      <c r="H3153" s="21" t="str">
        <f>VLOOKUP(B3153,属性中转表!A:F,6,FALSE)</f>
        <v>"hp":194400,"atk":5400</v>
      </c>
      <c r="I3153" s="20" t="str">
        <f>IF(VLOOKUP(B3153,属性中转表!A:G,7,FALSE)=0,"",VLOOKUP(VLOOKUP(B3153,属性中转表!A:G,7,FALSE),属性中转表!$K$2:$P$21,6,0))&amp;IF(VLOOKUP(B3153,属性中转表!A:G,7,FALSE)&gt;=50,VLOOKUP(A3153,英雄数据表!A:K,9,0),IF(VLOOKUP(B3153,属性中转表!A:G,7,FALSE)&gt;=25,VLOOKUP(A3153,英雄数据表!A:K,5,0),""))</f>
        <v>"atk":300,"hp":5000,"undpspro":100,"pvpdpspro":50,"pvpundpspro":50</v>
      </c>
      <c r="J3153" s="20" t="str">
        <f>IF(I3153="","",属性中转表!$I$1&amp;(IF(VLOOKUP(B3153,属性中转表!A:G,7,FALSE)=0,0,VLOOKUP(VLOOKUP(B3153,属性中转表!A:G,7,FALSE),属性中转表!$K$2:$P$21,4,0)))+IFERROR(VLOOKUP(A3153,英雄数据表!A:K,IF(武魂!B3153&gt;=50,10,IF(武魂!B3153&gt;=25,6)),0),0))</f>
        <v>,"dpspro":100</v>
      </c>
      <c r="K3153" s="32" t="str">
        <f t="shared" si="212"/>
        <v>"atk":300,"hp":5000,"undpspro":100,"pvpdpspro":50,"pvpundpspro":50,"dpspro":100</v>
      </c>
      <c r="L3153" s="20" t="str">
        <f>IF(B3153&gt;=50,VLOOKUP(A3153,英雄数据表!A:L,11,FALSE),IF(B3153&gt;=25,VLOOKUP(A3153,英雄数据表!A:L,7,0),""))</f>
        <v>"2507602004"</v>
      </c>
      <c r="M3153" s="20" t="str">
        <f>IFERROR(VLOOKUP(B3153,属性中转表!$K$2:$O$21,5,FALSE),"")</f>
        <v/>
      </c>
      <c r="N3153" s="20" t="str">
        <f>IF(B3153=25,VLOOKUP(A3153,英雄数据表!A:L,8,FALSE),IF(B3153=50,VLOOKUP(A3153,英雄数据表!A:L,12,0),""))</f>
        <v/>
      </c>
    </row>
    <row r="3154" spans="1:14" x14ac:dyDescent="0.3">
      <c r="A3154" s="20">
        <v>25076</v>
      </c>
      <c r="B3154" s="21">
        <f t="shared" si="209"/>
        <v>53</v>
      </c>
      <c r="C3154" s="21">
        <v>5</v>
      </c>
      <c r="D3154" s="21">
        <f>VLOOKUP(A3154,英雄数据表!A:D,4,0)</f>
        <v>2</v>
      </c>
      <c r="E3154" s="20" t="str">
        <f>VLOOKUP(A3154,英雄数据表!A:C,3,0)</f>
        <v>奥秘之眼</v>
      </c>
      <c r="F3154" s="20">
        <f t="shared" si="210"/>
        <v>25076</v>
      </c>
      <c r="G3154" s="20">
        <f t="shared" si="211"/>
        <v>25076</v>
      </c>
      <c r="H3154" s="21" t="str">
        <f>VLOOKUP(B3154,属性中转表!A:F,6,FALSE)</f>
        <v>"hp":199800,"atk":5550</v>
      </c>
      <c r="I3154" s="20" t="str">
        <f>IF(VLOOKUP(B3154,属性中转表!A:G,7,FALSE)=0,"",VLOOKUP(VLOOKUP(B3154,属性中转表!A:G,7,FALSE),属性中转表!$K$2:$P$21,6,0))&amp;IF(VLOOKUP(B3154,属性中转表!A:G,7,FALSE)&gt;=50,VLOOKUP(A3154,英雄数据表!A:K,9,0),IF(VLOOKUP(B3154,属性中转表!A:G,7,FALSE)&gt;=25,VLOOKUP(A3154,英雄数据表!A:K,5,0),""))</f>
        <v>"atk":300,"hp":5000,"undpspro":100,"pvpdpspro":50,"pvpundpspro":50</v>
      </c>
      <c r="J3154" s="20" t="str">
        <f>IF(I3154="","",属性中转表!$I$1&amp;(IF(VLOOKUP(B3154,属性中转表!A:G,7,FALSE)=0,0,VLOOKUP(VLOOKUP(B3154,属性中转表!A:G,7,FALSE),属性中转表!$K$2:$P$21,4,0)))+IFERROR(VLOOKUP(A3154,英雄数据表!A:K,IF(武魂!B3154&gt;=50,10,IF(武魂!B3154&gt;=25,6)),0),0))</f>
        <v>,"dpspro":100</v>
      </c>
      <c r="K3154" s="32" t="str">
        <f t="shared" si="212"/>
        <v>"atk":300,"hp":5000,"undpspro":100,"pvpdpspro":50,"pvpundpspro":50,"dpspro":100</v>
      </c>
      <c r="L3154" s="20" t="str">
        <f>IF(B3154&gt;=50,VLOOKUP(A3154,英雄数据表!A:L,11,FALSE),IF(B3154&gt;=25,VLOOKUP(A3154,英雄数据表!A:L,7,0),""))</f>
        <v>"2507602004"</v>
      </c>
      <c r="M3154" s="20" t="str">
        <f>IFERROR(VLOOKUP(B3154,属性中转表!$K$2:$O$21,5,FALSE),"")</f>
        <v/>
      </c>
      <c r="N3154" s="20" t="str">
        <f>IF(B3154=25,VLOOKUP(A3154,英雄数据表!A:L,8,FALSE),IF(B3154=50,VLOOKUP(A3154,英雄数据表!A:L,12,0),""))</f>
        <v/>
      </c>
    </row>
    <row r="3155" spans="1:14" x14ac:dyDescent="0.3">
      <c r="A3155" s="20">
        <v>25076</v>
      </c>
      <c r="B3155" s="21">
        <f t="shared" si="209"/>
        <v>54</v>
      </c>
      <c r="C3155" s="21">
        <v>5</v>
      </c>
      <c r="D3155" s="21">
        <f>VLOOKUP(A3155,英雄数据表!A:D,4,0)</f>
        <v>2</v>
      </c>
      <c r="E3155" s="20" t="str">
        <f>VLOOKUP(A3155,英雄数据表!A:C,3,0)</f>
        <v>奥秘之眼</v>
      </c>
      <c r="F3155" s="20">
        <f t="shared" si="210"/>
        <v>25076</v>
      </c>
      <c r="G3155" s="20">
        <f t="shared" si="211"/>
        <v>25076</v>
      </c>
      <c r="H3155" s="21" t="str">
        <f>VLOOKUP(B3155,属性中转表!A:F,6,FALSE)</f>
        <v>"hp":205200,"atk":5700</v>
      </c>
      <c r="I3155" s="20" t="str">
        <f>IF(VLOOKUP(B3155,属性中转表!A:G,7,FALSE)=0,"",VLOOKUP(VLOOKUP(B3155,属性中转表!A:G,7,FALSE),属性中转表!$K$2:$P$21,6,0))&amp;IF(VLOOKUP(B3155,属性中转表!A:G,7,FALSE)&gt;=50,VLOOKUP(A3155,英雄数据表!A:K,9,0),IF(VLOOKUP(B3155,属性中转表!A:G,7,FALSE)&gt;=25,VLOOKUP(A3155,英雄数据表!A:K,5,0),""))</f>
        <v>"atk":300,"hp":5000,"undpspro":100,"pvpdpspro":50,"pvpundpspro":50</v>
      </c>
      <c r="J3155" s="20" t="str">
        <f>IF(I3155="","",属性中转表!$I$1&amp;(IF(VLOOKUP(B3155,属性中转表!A:G,7,FALSE)=0,0,VLOOKUP(VLOOKUP(B3155,属性中转表!A:G,7,FALSE),属性中转表!$K$2:$P$21,4,0)))+IFERROR(VLOOKUP(A3155,英雄数据表!A:K,IF(武魂!B3155&gt;=50,10,IF(武魂!B3155&gt;=25,6)),0),0))</f>
        <v>,"dpspro":100</v>
      </c>
      <c r="K3155" s="32" t="str">
        <f t="shared" si="212"/>
        <v>"atk":300,"hp":5000,"undpspro":100,"pvpdpspro":50,"pvpundpspro":50,"dpspro":100</v>
      </c>
      <c r="L3155" s="20" t="str">
        <f>IF(B3155&gt;=50,VLOOKUP(A3155,英雄数据表!A:L,11,FALSE),IF(B3155&gt;=25,VLOOKUP(A3155,英雄数据表!A:L,7,0),""))</f>
        <v>"2507602004"</v>
      </c>
      <c r="M3155" s="20" t="str">
        <f>IFERROR(VLOOKUP(B3155,属性中转表!$K$2:$O$21,5,FALSE),"")</f>
        <v/>
      </c>
      <c r="N3155" s="20" t="str">
        <f>IF(B3155=25,VLOOKUP(A3155,英雄数据表!A:L,8,FALSE),IF(B3155=50,VLOOKUP(A3155,英雄数据表!A:L,12,0),""))</f>
        <v/>
      </c>
    </row>
    <row r="3156" spans="1:14" x14ac:dyDescent="0.3">
      <c r="A3156" s="20">
        <v>25076</v>
      </c>
      <c r="B3156" s="21">
        <f t="shared" si="209"/>
        <v>55</v>
      </c>
      <c r="C3156" s="21">
        <v>5</v>
      </c>
      <c r="D3156" s="21">
        <f>VLOOKUP(A3156,英雄数据表!A:D,4,0)</f>
        <v>2</v>
      </c>
      <c r="E3156" s="20" t="str">
        <f>VLOOKUP(A3156,英雄数据表!A:C,3,0)</f>
        <v>奥秘之眼</v>
      </c>
      <c r="F3156" s="20">
        <f t="shared" si="210"/>
        <v>25076</v>
      </c>
      <c r="G3156" s="20">
        <f t="shared" si="211"/>
        <v>25076</v>
      </c>
      <c r="H3156" s="21" t="str">
        <f>VLOOKUP(B3156,属性中转表!A:F,6,FALSE)</f>
        <v>"hp":210600,"atk":5850</v>
      </c>
      <c r="I3156" s="20" t="str">
        <f>IF(VLOOKUP(B3156,属性中转表!A:G,7,FALSE)=0,"",VLOOKUP(VLOOKUP(B3156,属性中转表!A:G,7,FALSE),属性中转表!$K$2:$P$21,6,0))&amp;IF(VLOOKUP(B3156,属性中转表!A:G,7,FALSE)&gt;=50,VLOOKUP(A3156,英雄数据表!A:K,9,0),IF(VLOOKUP(B3156,属性中转表!A:G,7,FALSE)&gt;=25,VLOOKUP(A3156,英雄数据表!A:K,5,0),""))</f>
        <v>"atk":300,"hp":5000,"undpspro":150,"pvpdpspro":50,"pvpundpspro":50</v>
      </c>
      <c r="J3156" s="20" t="str">
        <f>IF(I3156="","",属性中转表!$I$1&amp;(IF(VLOOKUP(B3156,属性中转表!A:G,7,FALSE)=0,0,VLOOKUP(VLOOKUP(B3156,属性中转表!A:G,7,FALSE),属性中转表!$K$2:$P$21,4,0)))+IFERROR(VLOOKUP(A3156,英雄数据表!A:K,IF(武魂!B3156&gt;=50,10,IF(武魂!B3156&gt;=25,6)),0),0))</f>
        <v>,"dpspro":100</v>
      </c>
      <c r="K3156" s="32" t="str">
        <f t="shared" si="212"/>
        <v>"atk":300,"hp":5000,"undpspro":150,"pvpdpspro":50,"pvpundpspro":50,"dpspro":100</v>
      </c>
      <c r="L3156" s="20" t="str">
        <f>IF(B3156&gt;=50,VLOOKUP(A3156,英雄数据表!A:L,11,FALSE),IF(B3156&gt;=25,VLOOKUP(A3156,英雄数据表!A:L,7,0),""))</f>
        <v>"2507602004"</v>
      </c>
      <c r="M3156" s="20" t="str">
        <f>IFERROR(VLOOKUP(B3156,属性中转表!$K$2:$O$21,5,FALSE),"")</f>
        <v>"undpspro":50</v>
      </c>
      <c r="N3156" s="20" t="str">
        <f>IF(B3156=25,VLOOKUP(A3156,英雄数据表!A:L,8,FALSE),IF(B3156=50,VLOOKUP(A3156,英雄数据表!A:L,12,0),""))</f>
        <v/>
      </c>
    </row>
    <row r="3157" spans="1:14" x14ac:dyDescent="0.3">
      <c r="A3157" s="20">
        <v>25076</v>
      </c>
      <c r="B3157" s="21">
        <f t="shared" si="209"/>
        <v>56</v>
      </c>
      <c r="C3157" s="21">
        <v>5</v>
      </c>
      <c r="D3157" s="21">
        <f>VLOOKUP(A3157,英雄数据表!A:D,4,0)</f>
        <v>2</v>
      </c>
      <c r="E3157" s="20" t="str">
        <f>VLOOKUP(A3157,英雄数据表!A:C,3,0)</f>
        <v>奥秘之眼</v>
      </c>
      <c r="F3157" s="20">
        <f t="shared" si="210"/>
        <v>25076</v>
      </c>
      <c r="G3157" s="20">
        <f t="shared" si="211"/>
        <v>25076</v>
      </c>
      <c r="H3157" s="21" t="str">
        <f>VLOOKUP(B3157,属性中转表!A:F,6,FALSE)</f>
        <v>"hp":216000,"atk":6000</v>
      </c>
      <c r="I3157" s="20" t="str">
        <f>IF(VLOOKUP(B3157,属性中转表!A:G,7,FALSE)=0,"",VLOOKUP(VLOOKUP(B3157,属性中转表!A:G,7,FALSE),属性中转表!$K$2:$P$21,6,0))&amp;IF(VLOOKUP(B3157,属性中转表!A:G,7,FALSE)&gt;=50,VLOOKUP(A3157,英雄数据表!A:K,9,0),IF(VLOOKUP(B3157,属性中转表!A:G,7,FALSE)&gt;=25,VLOOKUP(A3157,英雄数据表!A:K,5,0),""))</f>
        <v>"atk":300,"hp":5000,"undpspro":150,"pvpdpspro":50,"pvpundpspro":50</v>
      </c>
      <c r="J3157" s="20" t="str">
        <f>IF(I3157="","",属性中转表!$I$1&amp;(IF(VLOOKUP(B3157,属性中转表!A:G,7,FALSE)=0,0,VLOOKUP(VLOOKUP(B3157,属性中转表!A:G,7,FALSE),属性中转表!$K$2:$P$21,4,0)))+IFERROR(VLOOKUP(A3157,英雄数据表!A:K,IF(武魂!B3157&gt;=50,10,IF(武魂!B3157&gt;=25,6)),0),0))</f>
        <v>,"dpspro":100</v>
      </c>
      <c r="K3157" s="32" t="str">
        <f t="shared" si="212"/>
        <v>"atk":300,"hp":5000,"undpspro":150,"pvpdpspro":50,"pvpundpspro":50,"dpspro":100</v>
      </c>
      <c r="L3157" s="20" t="str">
        <f>IF(B3157&gt;=50,VLOOKUP(A3157,英雄数据表!A:L,11,FALSE),IF(B3157&gt;=25,VLOOKUP(A3157,英雄数据表!A:L,7,0),""))</f>
        <v>"2507602004"</v>
      </c>
      <c r="M3157" s="20" t="str">
        <f>IFERROR(VLOOKUP(B3157,属性中转表!$K$2:$O$21,5,FALSE),"")</f>
        <v/>
      </c>
      <c r="N3157" s="20" t="str">
        <f>IF(B3157=25,VLOOKUP(A3157,英雄数据表!A:L,8,FALSE),IF(B3157=50,VLOOKUP(A3157,英雄数据表!A:L,12,0),""))</f>
        <v/>
      </c>
    </row>
    <row r="3158" spans="1:14" x14ac:dyDescent="0.3">
      <c r="A3158" s="20">
        <v>25076</v>
      </c>
      <c r="B3158" s="21">
        <f t="shared" si="209"/>
        <v>57</v>
      </c>
      <c r="C3158" s="21">
        <v>5</v>
      </c>
      <c r="D3158" s="21">
        <f>VLOOKUP(A3158,英雄数据表!A:D,4,0)</f>
        <v>2</v>
      </c>
      <c r="E3158" s="20" t="str">
        <f>VLOOKUP(A3158,英雄数据表!A:C,3,0)</f>
        <v>奥秘之眼</v>
      </c>
      <c r="F3158" s="20">
        <f t="shared" si="210"/>
        <v>25076</v>
      </c>
      <c r="G3158" s="20">
        <f t="shared" si="211"/>
        <v>25076</v>
      </c>
      <c r="H3158" s="21" t="str">
        <f>VLOOKUP(B3158,属性中转表!A:F,6,FALSE)</f>
        <v>"hp":221400,"atk":6150</v>
      </c>
      <c r="I3158" s="20" t="str">
        <f>IF(VLOOKUP(B3158,属性中转表!A:G,7,FALSE)=0,"",VLOOKUP(VLOOKUP(B3158,属性中转表!A:G,7,FALSE),属性中转表!$K$2:$P$21,6,0))&amp;IF(VLOOKUP(B3158,属性中转表!A:G,7,FALSE)&gt;=50,VLOOKUP(A3158,英雄数据表!A:K,9,0),IF(VLOOKUP(B3158,属性中转表!A:G,7,FALSE)&gt;=25,VLOOKUP(A3158,英雄数据表!A:K,5,0),""))</f>
        <v>"atk":300,"hp":5000,"undpspro":150,"pvpdpspro":50,"pvpundpspro":50</v>
      </c>
      <c r="J3158" s="20" t="str">
        <f>IF(I3158="","",属性中转表!$I$1&amp;(IF(VLOOKUP(B3158,属性中转表!A:G,7,FALSE)=0,0,VLOOKUP(VLOOKUP(B3158,属性中转表!A:G,7,FALSE),属性中转表!$K$2:$P$21,4,0)))+IFERROR(VLOOKUP(A3158,英雄数据表!A:K,IF(武魂!B3158&gt;=50,10,IF(武魂!B3158&gt;=25,6)),0),0))</f>
        <v>,"dpspro":100</v>
      </c>
      <c r="K3158" s="32" t="str">
        <f t="shared" si="212"/>
        <v>"atk":300,"hp":5000,"undpspro":150,"pvpdpspro":50,"pvpundpspro":50,"dpspro":100</v>
      </c>
      <c r="L3158" s="20" t="str">
        <f>IF(B3158&gt;=50,VLOOKUP(A3158,英雄数据表!A:L,11,FALSE),IF(B3158&gt;=25,VLOOKUP(A3158,英雄数据表!A:L,7,0),""))</f>
        <v>"2507602004"</v>
      </c>
      <c r="M3158" s="20" t="str">
        <f>IFERROR(VLOOKUP(B3158,属性中转表!$K$2:$O$21,5,FALSE),"")</f>
        <v/>
      </c>
      <c r="N3158" s="20" t="str">
        <f>IF(B3158=25,VLOOKUP(A3158,英雄数据表!A:L,8,FALSE),IF(B3158=50,VLOOKUP(A3158,英雄数据表!A:L,12,0),""))</f>
        <v/>
      </c>
    </row>
    <row r="3159" spans="1:14" x14ac:dyDescent="0.3">
      <c r="A3159" s="20">
        <v>25076</v>
      </c>
      <c r="B3159" s="21">
        <f t="shared" si="209"/>
        <v>58</v>
      </c>
      <c r="C3159" s="21">
        <v>5</v>
      </c>
      <c r="D3159" s="21">
        <f>VLOOKUP(A3159,英雄数据表!A:D,4,0)</f>
        <v>2</v>
      </c>
      <c r="E3159" s="20" t="str">
        <f>VLOOKUP(A3159,英雄数据表!A:C,3,0)</f>
        <v>奥秘之眼</v>
      </c>
      <c r="F3159" s="20">
        <f t="shared" si="210"/>
        <v>25076</v>
      </c>
      <c r="G3159" s="20">
        <f t="shared" si="211"/>
        <v>25076</v>
      </c>
      <c r="H3159" s="21" t="str">
        <f>VLOOKUP(B3159,属性中转表!A:F,6,FALSE)</f>
        <v>"hp":226800,"atk":6300</v>
      </c>
      <c r="I3159" s="20" t="str">
        <f>IF(VLOOKUP(B3159,属性中转表!A:G,7,FALSE)=0,"",VLOOKUP(VLOOKUP(B3159,属性中转表!A:G,7,FALSE),属性中转表!$K$2:$P$21,6,0))&amp;IF(VLOOKUP(B3159,属性中转表!A:G,7,FALSE)&gt;=50,VLOOKUP(A3159,英雄数据表!A:K,9,0),IF(VLOOKUP(B3159,属性中转表!A:G,7,FALSE)&gt;=25,VLOOKUP(A3159,英雄数据表!A:K,5,0),""))</f>
        <v>"atk":300,"hp":5000,"undpspro":150,"pvpdpspro":50,"pvpundpspro":50</v>
      </c>
      <c r="J3159" s="20" t="str">
        <f>IF(I3159="","",属性中转表!$I$1&amp;(IF(VLOOKUP(B3159,属性中转表!A:G,7,FALSE)=0,0,VLOOKUP(VLOOKUP(B3159,属性中转表!A:G,7,FALSE),属性中转表!$K$2:$P$21,4,0)))+IFERROR(VLOOKUP(A3159,英雄数据表!A:K,IF(武魂!B3159&gt;=50,10,IF(武魂!B3159&gt;=25,6)),0),0))</f>
        <v>,"dpspro":100</v>
      </c>
      <c r="K3159" s="32" t="str">
        <f t="shared" si="212"/>
        <v>"atk":300,"hp":5000,"undpspro":150,"pvpdpspro":50,"pvpundpspro":50,"dpspro":100</v>
      </c>
      <c r="L3159" s="20" t="str">
        <f>IF(B3159&gt;=50,VLOOKUP(A3159,英雄数据表!A:L,11,FALSE),IF(B3159&gt;=25,VLOOKUP(A3159,英雄数据表!A:L,7,0),""))</f>
        <v>"2507602004"</v>
      </c>
      <c r="M3159" s="20" t="str">
        <f>IFERROR(VLOOKUP(B3159,属性中转表!$K$2:$O$21,5,FALSE),"")</f>
        <v/>
      </c>
      <c r="N3159" s="20" t="str">
        <f>IF(B3159=25,VLOOKUP(A3159,英雄数据表!A:L,8,FALSE),IF(B3159=50,VLOOKUP(A3159,英雄数据表!A:L,12,0),""))</f>
        <v/>
      </c>
    </row>
    <row r="3160" spans="1:14" x14ac:dyDescent="0.3">
      <c r="A3160" s="20">
        <v>25076</v>
      </c>
      <c r="B3160" s="21">
        <f t="shared" si="209"/>
        <v>59</v>
      </c>
      <c r="C3160" s="21">
        <v>5</v>
      </c>
      <c r="D3160" s="21">
        <f>VLOOKUP(A3160,英雄数据表!A:D,4,0)</f>
        <v>2</v>
      </c>
      <c r="E3160" s="20" t="str">
        <f>VLOOKUP(A3160,英雄数据表!A:C,3,0)</f>
        <v>奥秘之眼</v>
      </c>
      <c r="F3160" s="20">
        <f t="shared" si="210"/>
        <v>25076</v>
      </c>
      <c r="G3160" s="20">
        <f t="shared" si="211"/>
        <v>25076</v>
      </c>
      <c r="H3160" s="21" t="str">
        <f>VLOOKUP(B3160,属性中转表!A:F,6,FALSE)</f>
        <v>"hp":232200,"atk":6450</v>
      </c>
      <c r="I3160" s="20" t="str">
        <f>IF(VLOOKUP(B3160,属性中转表!A:G,7,FALSE)=0,"",VLOOKUP(VLOOKUP(B3160,属性中转表!A:G,7,FALSE),属性中转表!$K$2:$P$21,6,0))&amp;IF(VLOOKUP(B3160,属性中转表!A:G,7,FALSE)&gt;=50,VLOOKUP(A3160,英雄数据表!A:K,9,0),IF(VLOOKUP(B3160,属性中转表!A:G,7,FALSE)&gt;=25,VLOOKUP(A3160,英雄数据表!A:K,5,0),""))</f>
        <v>"atk":300,"hp":5000,"undpspro":150,"pvpdpspro":50,"pvpundpspro":50</v>
      </c>
      <c r="J3160" s="20" t="str">
        <f>IF(I3160="","",属性中转表!$I$1&amp;(IF(VLOOKUP(B3160,属性中转表!A:G,7,FALSE)=0,0,VLOOKUP(VLOOKUP(B3160,属性中转表!A:G,7,FALSE),属性中转表!$K$2:$P$21,4,0)))+IFERROR(VLOOKUP(A3160,英雄数据表!A:K,IF(武魂!B3160&gt;=50,10,IF(武魂!B3160&gt;=25,6)),0),0))</f>
        <v>,"dpspro":100</v>
      </c>
      <c r="K3160" s="32" t="str">
        <f t="shared" si="212"/>
        <v>"atk":300,"hp":5000,"undpspro":150,"pvpdpspro":50,"pvpundpspro":50,"dpspro":100</v>
      </c>
      <c r="L3160" s="20" t="str">
        <f>IF(B3160&gt;=50,VLOOKUP(A3160,英雄数据表!A:L,11,FALSE),IF(B3160&gt;=25,VLOOKUP(A3160,英雄数据表!A:L,7,0),""))</f>
        <v>"2507602004"</v>
      </c>
      <c r="M3160" s="20" t="str">
        <f>IFERROR(VLOOKUP(B3160,属性中转表!$K$2:$O$21,5,FALSE),"")</f>
        <v/>
      </c>
      <c r="N3160" s="20" t="str">
        <f>IF(B3160=25,VLOOKUP(A3160,英雄数据表!A:L,8,FALSE),IF(B3160=50,VLOOKUP(A3160,英雄数据表!A:L,12,0),""))</f>
        <v/>
      </c>
    </row>
    <row r="3161" spans="1:14" x14ac:dyDescent="0.3">
      <c r="A3161" s="20">
        <v>25076</v>
      </c>
      <c r="B3161" s="21">
        <f t="shared" si="209"/>
        <v>60</v>
      </c>
      <c r="C3161" s="21">
        <v>5</v>
      </c>
      <c r="D3161" s="21">
        <f>VLOOKUP(A3161,英雄数据表!A:D,4,0)</f>
        <v>2</v>
      </c>
      <c r="E3161" s="20" t="str">
        <f>VLOOKUP(A3161,英雄数据表!A:C,3,0)</f>
        <v>奥秘之眼</v>
      </c>
      <c r="F3161" s="20">
        <f t="shared" si="210"/>
        <v>25076</v>
      </c>
      <c r="G3161" s="20">
        <f t="shared" si="211"/>
        <v>25076</v>
      </c>
      <c r="H3161" s="21" t="str">
        <f>VLOOKUP(B3161,属性中转表!A:F,6,FALSE)</f>
        <v>"hp":237600,"atk":6600</v>
      </c>
      <c r="I3161" s="20" t="str">
        <f>IF(VLOOKUP(B3161,属性中转表!A:G,7,FALSE)=0,"",VLOOKUP(VLOOKUP(B3161,属性中转表!A:G,7,FALSE),属性中转表!$K$2:$P$21,6,0))&amp;IF(VLOOKUP(B3161,属性中转表!A:G,7,FALSE)&gt;=50,VLOOKUP(A3161,英雄数据表!A:K,9,0),IF(VLOOKUP(B3161,属性中转表!A:G,7,FALSE)&gt;=25,VLOOKUP(A3161,英雄数据表!A:K,5,0),""))</f>
        <v>"atk":300,"hp":5000,"undpspro":150,"pvpdpspro":50,"pvpundpspro":50</v>
      </c>
      <c r="J3161" s="20" t="str">
        <f>IF(I3161="","",属性中转表!$I$1&amp;(IF(VLOOKUP(B3161,属性中转表!A:G,7,FALSE)=0,0,VLOOKUP(VLOOKUP(B3161,属性中转表!A:G,7,FALSE),属性中转表!$K$2:$P$21,4,0)))+IFERROR(VLOOKUP(A3161,英雄数据表!A:K,IF(武魂!B3161&gt;=50,10,IF(武魂!B3161&gt;=25,6)),0),0))</f>
        <v>,"dpspro":150</v>
      </c>
      <c r="K3161" s="32" t="str">
        <f t="shared" si="212"/>
        <v>"atk":300,"hp":5000,"undpspro":150,"pvpdpspro":50,"pvpundpspro":50,"dpspro":150</v>
      </c>
      <c r="L3161" s="20" t="str">
        <f>IF(B3161&gt;=50,VLOOKUP(A3161,英雄数据表!A:L,11,FALSE),IF(B3161&gt;=25,VLOOKUP(A3161,英雄数据表!A:L,7,0),""))</f>
        <v>"2507602004"</v>
      </c>
      <c r="M3161" s="20" t="str">
        <f>IFERROR(VLOOKUP(B3161,属性中转表!$K$2:$O$21,5,FALSE),"")</f>
        <v>"dpspro":50</v>
      </c>
      <c r="N3161" s="20" t="str">
        <f>IF(B3161=25,VLOOKUP(A3161,英雄数据表!A:L,8,FALSE),IF(B3161=50,VLOOKUP(A3161,英雄数据表!A:L,12,0),""))</f>
        <v/>
      </c>
    </row>
    <row r="3162" spans="1:14" x14ac:dyDescent="0.3">
      <c r="A3162" s="20">
        <v>25076</v>
      </c>
      <c r="B3162" s="21">
        <f t="shared" si="209"/>
        <v>61</v>
      </c>
      <c r="C3162" s="21">
        <v>5</v>
      </c>
      <c r="D3162" s="21">
        <f>VLOOKUP(A3162,英雄数据表!A:D,4,0)</f>
        <v>2</v>
      </c>
      <c r="E3162" s="20" t="str">
        <f>VLOOKUP(A3162,英雄数据表!A:C,3,0)</f>
        <v>奥秘之眼</v>
      </c>
      <c r="F3162" s="20">
        <f t="shared" si="210"/>
        <v>25076</v>
      </c>
      <c r="G3162" s="20">
        <f t="shared" si="211"/>
        <v>25076</v>
      </c>
      <c r="H3162" s="21" t="str">
        <f>VLOOKUP(B3162,属性中转表!A:F,6,FALSE)</f>
        <v>"hp":243000,"atk":6750</v>
      </c>
      <c r="I3162" s="20" t="str">
        <f>IF(VLOOKUP(B3162,属性中转表!A:G,7,FALSE)=0,"",VLOOKUP(VLOOKUP(B3162,属性中转表!A:G,7,FALSE),属性中转表!$K$2:$P$21,6,0))&amp;IF(VLOOKUP(B3162,属性中转表!A:G,7,FALSE)&gt;=50,VLOOKUP(A3162,英雄数据表!A:K,9,0),IF(VLOOKUP(B3162,属性中转表!A:G,7,FALSE)&gt;=25,VLOOKUP(A3162,英雄数据表!A:K,5,0),""))</f>
        <v>"atk":300,"hp":5000,"undpspro":150,"pvpdpspro":50,"pvpundpspro":50</v>
      </c>
      <c r="J3162" s="20" t="str">
        <f>IF(I3162="","",属性中转表!$I$1&amp;(IF(VLOOKUP(B3162,属性中转表!A:G,7,FALSE)=0,0,VLOOKUP(VLOOKUP(B3162,属性中转表!A:G,7,FALSE),属性中转表!$K$2:$P$21,4,0)))+IFERROR(VLOOKUP(A3162,英雄数据表!A:K,IF(武魂!B3162&gt;=50,10,IF(武魂!B3162&gt;=25,6)),0),0))</f>
        <v>,"dpspro":150</v>
      </c>
      <c r="K3162" s="32" t="str">
        <f t="shared" si="212"/>
        <v>"atk":300,"hp":5000,"undpspro":150,"pvpdpspro":50,"pvpundpspro":50,"dpspro":150</v>
      </c>
      <c r="L3162" s="20" t="str">
        <f>IF(B3162&gt;=50,VLOOKUP(A3162,英雄数据表!A:L,11,FALSE),IF(B3162&gt;=25,VLOOKUP(A3162,英雄数据表!A:L,7,0),""))</f>
        <v>"2507602004"</v>
      </c>
      <c r="M3162" s="20" t="str">
        <f>IFERROR(VLOOKUP(B3162,属性中转表!$K$2:$O$21,5,FALSE),"")</f>
        <v/>
      </c>
      <c r="N3162" s="20" t="str">
        <f>IF(B3162=25,VLOOKUP(A3162,英雄数据表!A:L,8,FALSE),IF(B3162=50,VLOOKUP(A3162,英雄数据表!A:L,12,0),""))</f>
        <v/>
      </c>
    </row>
    <row r="3163" spans="1:14" x14ac:dyDescent="0.3">
      <c r="A3163" s="20">
        <v>25076</v>
      </c>
      <c r="B3163" s="21">
        <f t="shared" ref="B3163:B3326" si="213">IF(A3163=A3162,B3162+1,1)</f>
        <v>62</v>
      </c>
      <c r="C3163" s="21">
        <v>5</v>
      </c>
      <c r="D3163" s="21">
        <f>VLOOKUP(A3163,英雄数据表!A:D,4,0)</f>
        <v>2</v>
      </c>
      <c r="E3163" s="20" t="str">
        <f>VLOOKUP(A3163,英雄数据表!A:C,3,0)</f>
        <v>奥秘之眼</v>
      </c>
      <c r="F3163" s="20">
        <f t="shared" ref="F3163:F3326" si="214">A3163</f>
        <v>25076</v>
      </c>
      <c r="G3163" s="20">
        <f t="shared" ref="G3163:G3326" si="215">A3163</f>
        <v>25076</v>
      </c>
      <c r="H3163" s="21" t="str">
        <f>VLOOKUP(B3163,属性中转表!A:F,6,FALSE)</f>
        <v>"hp":248400,"atk":6900</v>
      </c>
      <c r="I3163" s="20" t="str">
        <f>IF(VLOOKUP(B3163,属性中转表!A:G,7,FALSE)=0,"",VLOOKUP(VLOOKUP(B3163,属性中转表!A:G,7,FALSE),属性中转表!$K$2:$P$21,6,0))&amp;IF(VLOOKUP(B3163,属性中转表!A:G,7,FALSE)&gt;=50,VLOOKUP(A3163,英雄数据表!A:K,9,0),IF(VLOOKUP(B3163,属性中转表!A:G,7,FALSE)&gt;=25,VLOOKUP(A3163,英雄数据表!A:K,5,0),""))</f>
        <v>"atk":300,"hp":5000,"undpspro":150,"pvpdpspro":50,"pvpundpspro":50</v>
      </c>
      <c r="J3163" s="20" t="str">
        <f>IF(I3163="","",属性中转表!$I$1&amp;(IF(VLOOKUP(B3163,属性中转表!A:G,7,FALSE)=0,0,VLOOKUP(VLOOKUP(B3163,属性中转表!A:G,7,FALSE),属性中转表!$K$2:$P$21,4,0)))+IFERROR(VLOOKUP(A3163,英雄数据表!A:K,IF(武魂!B3163&gt;=50,10,IF(武魂!B3163&gt;=25,6)),0),0))</f>
        <v>,"dpspro":150</v>
      </c>
      <c r="K3163" s="32" t="str">
        <f t="shared" si="212"/>
        <v>"atk":300,"hp":5000,"undpspro":150,"pvpdpspro":50,"pvpundpspro":50,"dpspro":150</v>
      </c>
      <c r="L3163" s="20" t="str">
        <f>IF(B3163&gt;=50,VLOOKUP(A3163,英雄数据表!A:L,11,FALSE),IF(B3163&gt;=25,VLOOKUP(A3163,英雄数据表!A:L,7,0),""))</f>
        <v>"2507602004"</v>
      </c>
      <c r="M3163" s="20" t="str">
        <f>IFERROR(VLOOKUP(B3163,属性中转表!$K$2:$O$21,5,FALSE),"")</f>
        <v/>
      </c>
      <c r="N3163" s="20" t="str">
        <f>IF(B3163=25,VLOOKUP(A3163,英雄数据表!A:L,8,FALSE),IF(B3163=50,VLOOKUP(A3163,英雄数据表!A:L,12,0),""))</f>
        <v/>
      </c>
    </row>
    <row r="3164" spans="1:14" x14ac:dyDescent="0.3">
      <c r="A3164" s="20">
        <v>25076</v>
      </c>
      <c r="B3164" s="21">
        <f t="shared" si="213"/>
        <v>63</v>
      </c>
      <c r="C3164" s="21">
        <v>5</v>
      </c>
      <c r="D3164" s="21">
        <f>VLOOKUP(A3164,英雄数据表!A:D,4,0)</f>
        <v>2</v>
      </c>
      <c r="E3164" s="20" t="str">
        <f>VLOOKUP(A3164,英雄数据表!A:C,3,0)</f>
        <v>奥秘之眼</v>
      </c>
      <c r="F3164" s="20">
        <f t="shared" si="214"/>
        <v>25076</v>
      </c>
      <c r="G3164" s="20">
        <f t="shared" si="215"/>
        <v>25076</v>
      </c>
      <c r="H3164" s="21" t="str">
        <f>VLOOKUP(B3164,属性中转表!A:F,6,FALSE)</f>
        <v>"hp":253800,"atk":7050</v>
      </c>
      <c r="I3164" s="20" t="str">
        <f>IF(VLOOKUP(B3164,属性中转表!A:G,7,FALSE)=0,"",VLOOKUP(VLOOKUP(B3164,属性中转表!A:G,7,FALSE),属性中转表!$K$2:$P$21,6,0))&amp;IF(VLOOKUP(B3164,属性中转表!A:G,7,FALSE)&gt;=50,VLOOKUP(A3164,英雄数据表!A:K,9,0),IF(VLOOKUP(B3164,属性中转表!A:G,7,FALSE)&gt;=25,VLOOKUP(A3164,英雄数据表!A:K,5,0),""))</f>
        <v>"atk":300,"hp":5000,"undpspro":150,"pvpdpspro":50,"pvpundpspro":50</v>
      </c>
      <c r="J3164" s="20" t="str">
        <f>IF(I3164="","",属性中转表!$I$1&amp;(IF(VLOOKUP(B3164,属性中转表!A:G,7,FALSE)=0,0,VLOOKUP(VLOOKUP(B3164,属性中转表!A:G,7,FALSE),属性中转表!$K$2:$P$21,4,0)))+IFERROR(VLOOKUP(A3164,英雄数据表!A:K,IF(武魂!B3164&gt;=50,10,IF(武魂!B3164&gt;=25,6)),0),0))</f>
        <v>,"dpspro":150</v>
      </c>
      <c r="K3164" s="32" t="str">
        <f t="shared" si="212"/>
        <v>"atk":300,"hp":5000,"undpspro":150,"pvpdpspro":50,"pvpundpspro":50,"dpspro":150</v>
      </c>
      <c r="L3164" s="20" t="str">
        <f>IF(B3164&gt;=50,VLOOKUP(A3164,英雄数据表!A:L,11,FALSE),IF(B3164&gt;=25,VLOOKUP(A3164,英雄数据表!A:L,7,0),""))</f>
        <v>"2507602004"</v>
      </c>
      <c r="M3164" s="20" t="str">
        <f>IFERROR(VLOOKUP(B3164,属性中转表!$K$2:$O$21,5,FALSE),"")</f>
        <v/>
      </c>
      <c r="N3164" s="20" t="str">
        <f>IF(B3164=25,VLOOKUP(A3164,英雄数据表!A:L,8,FALSE),IF(B3164=50,VLOOKUP(A3164,英雄数据表!A:L,12,0),""))</f>
        <v/>
      </c>
    </row>
    <row r="3165" spans="1:14" x14ac:dyDescent="0.3">
      <c r="A3165" s="20">
        <v>25076</v>
      </c>
      <c r="B3165" s="21">
        <f t="shared" si="213"/>
        <v>64</v>
      </c>
      <c r="C3165" s="21">
        <v>5</v>
      </c>
      <c r="D3165" s="21">
        <f>VLOOKUP(A3165,英雄数据表!A:D,4,0)</f>
        <v>2</v>
      </c>
      <c r="E3165" s="20" t="str">
        <f>VLOOKUP(A3165,英雄数据表!A:C,3,0)</f>
        <v>奥秘之眼</v>
      </c>
      <c r="F3165" s="20">
        <f t="shared" si="214"/>
        <v>25076</v>
      </c>
      <c r="G3165" s="20">
        <f t="shared" si="215"/>
        <v>25076</v>
      </c>
      <c r="H3165" s="21" t="str">
        <f>VLOOKUP(B3165,属性中转表!A:F,6,FALSE)</f>
        <v>"hp":259200,"atk":7200</v>
      </c>
      <c r="I3165" s="20" t="str">
        <f>IF(VLOOKUP(B3165,属性中转表!A:G,7,FALSE)=0,"",VLOOKUP(VLOOKUP(B3165,属性中转表!A:G,7,FALSE),属性中转表!$K$2:$P$21,6,0))&amp;IF(VLOOKUP(B3165,属性中转表!A:G,7,FALSE)&gt;=50,VLOOKUP(A3165,英雄数据表!A:K,9,0),IF(VLOOKUP(B3165,属性中转表!A:G,7,FALSE)&gt;=25,VLOOKUP(A3165,英雄数据表!A:K,5,0),""))</f>
        <v>"atk":300,"hp":5000,"undpspro":150,"pvpdpspro":50,"pvpundpspro":50</v>
      </c>
      <c r="J3165" s="20" t="str">
        <f>IF(I3165="","",属性中转表!$I$1&amp;(IF(VLOOKUP(B3165,属性中转表!A:G,7,FALSE)=0,0,VLOOKUP(VLOOKUP(B3165,属性中转表!A:G,7,FALSE),属性中转表!$K$2:$P$21,4,0)))+IFERROR(VLOOKUP(A3165,英雄数据表!A:K,IF(武魂!B3165&gt;=50,10,IF(武魂!B3165&gt;=25,6)),0),0))</f>
        <v>,"dpspro":150</v>
      </c>
      <c r="K3165" s="32" t="str">
        <f t="shared" si="212"/>
        <v>"atk":300,"hp":5000,"undpspro":150,"pvpdpspro":50,"pvpundpspro":50,"dpspro":150</v>
      </c>
      <c r="L3165" s="20" t="str">
        <f>IF(B3165&gt;=50,VLOOKUP(A3165,英雄数据表!A:L,11,FALSE),IF(B3165&gt;=25,VLOOKUP(A3165,英雄数据表!A:L,7,0),""))</f>
        <v>"2507602004"</v>
      </c>
      <c r="M3165" s="20" t="str">
        <f>IFERROR(VLOOKUP(B3165,属性中转表!$K$2:$O$21,5,FALSE),"")</f>
        <v/>
      </c>
      <c r="N3165" s="20" t="str">
        <f>IF(B3165=25,VLOOKUP(A3165,英雄数据表!A:L,8,FALSE),IF(B3165=50,VLOOKUP(A3165,英雄数据表!A:L,12,0),""))</f>
        <v/>
      </c>
    </row>
    <row r="3166" spans="1:14" x14ac:dyDescent="0.3">
      <c r="A3166" s="20">
        <v>25076</v>
      </c>
      <c r="B3166" s="21">
        <f t="shared" si="213"/>
        <v>65</v>
      </c>
      <c r="C3166" s="21">
        <v>5</v>
      </c>
      <c r="D3166" s="21">
        <f>VLOOKUP(A3166,英雄数据表!A:D,4,0)</f>
        <v>2</v>
      </c>
      <c r="E3166" s="20" t="str">
        <f>VLOOKUP(A3166,英雄数据表!A:C,3,0)</f>
        <v>奥秘之眼</v>
      </c>
      <c r="F3166" s="20">
        <f t="shared" si="214"/>
        <v>25076</v>
      </c>
      <c r="G3166" s="20">
        <f t="shared" si="215"/>
        <v>25076</v>
      </c>
      <c r="H3166" s="21" t="str">
        <f>VLOOKUP(B3166,属性中转表!A:F,6,FALSE)</f>
        <v>"hp":264600,"atk":7350</v>
      </c>
      <c r="I3166" s="20" t="str">
        <f>IF(VLOOKUP(B3166,属性中转表!A:G,7,FALSE)=0,"",VLOOKUP(VLOOKUP(B3166,属性中转表!A:G,7,FALSE),属性中转表!$K$2:$P$21,6,0))&amp;IF(VLOOKUP(B3166,属性中转表!A:G,7,FALSE)&gt;=50,VLOOKUP(A3166,英雄数据表!A:K,9,0),IF(VLOOKUP(B3166,属性中转表!A:G,7,FALSE)&gt;=25,VLOOKUP(A3166,英雄数据表!A:K,5,0),""))</f>
        <v>"atk":300,"hp":5000,"undpspro":150,"pvpdpspro":100,"pvpundpspro":50</v>
      </c>
      <c r="J3166" s="20" t="str">
        <f>IF(I3166="","",属性中转表!$I$1&amp;(IF(VLOOKUP(B3166,属性中转表!A:G,7,FALSE)=0,0,VLOOKUP(VLOOKUP(B3166,属性中转表!A:G,7,FALSE),属性中转表!$K$2:$P$21,4,0)))+IFERROR(VLOOKUP(A3166,英雄数据表!A:K,IF(武魂!B3166&gt;=50,10,IF(武魂!B3166&gt;=25,6)),0),0))</f>
        <v>,"dpspro":150</v>
      </c>
      <c r="K3166" s="32" t="str">
        <f t="shared" si="212"/>
        <v>"atk":300,"hp":5000,"undpspro":150,"pvpdpspro":100,"pvpundpspro":50,"dpspro":150</v>
      </c>
      <c r="L3166" s="20" t="str">
        <f>IF(B3166&gt;=50,VLOOKUP(A3166,英雄数据表!A:L,11,FALSE),IF(B3166&gt;=25,VLOOKUP(A3166,英雄数据表!A:L,7,0),""))</f>
        <v>"2507602004"</v>
      </c>
      <c r="M3166" s="20" t="str">
        <f>IFERROR(VLOOKUP(B3166,属性中转表!$K$2:$O$21,5,FALSE),"")</f>
        <v>"pvpdpspro":50</v>
      </c>
      <c r="N3166" s="20" t="str">
        <f>IF(B3166=25,VLOOKUP(A3166,英雄数据表!A:L,8,FALSE),IF(B3166=50,VLOOKUP(A3166,英雄数据表!A:L,12,0),""))</f>
        <v/>
      </c>
    </row>
    <row r="3167" spans="1:14" x14ac:dyDescent="0.3">
      <c r="A3167" s="20">
        <v>25076</v>
      </c>
      <c r="B3167" s="21">
        <f t="shared" si="213"/>
        <v>66</v>
      </c>
      <c r="C3167" s="21">
        <v>5</v>
      </c>
      <c r="D3167" s="21">
        <f>VLOOKUP(A3167,英雄数据表!A:D,4,0)</f>
        <v>2</v>
      </c>
      <c r="E3167" s="20" t="str">
        <f>VLOOKUP(A3167,英雄数据表!A:C,3,0)</f>
        <v>奥秘之眼</v>
      </c>
      <c r="F3167" s="20">
        <f t="shared" si="214"/>
        <v>25076</v>
      </c>
      <c r="G3167" s="20">
        <f t="shared" si="215"/>
        <v>25076</v>
      </c>
      <c r="H3167" s="21" t="str">
        <f>VLOOKUP(B3167,属性中转表!A:F,6,FALSE)</f>
        <v>"hp":270000,"atk":7500</v>
      </c>
      <c r="I3167" s="20" t="str">
        <f>IF(VLOOKUP(B3167,属性中转表!A:G,7,FALSE)=0,"",VLOOKUP(VLOOKUP(B3167,属性中转表!A:G,7,FALSE),属性中转表!$K$2:$P$21,6,0))&amp;IF(VLOOKUP(B3167,属性中转表!A:G,7,FALSE)&gt;=50,VLOOKUP(A3167,英雄数据表!A:K,9,0),IF(VLOOKUP(B3167,属性中转表!A:G,7,FALSE)&gt;=25,VLOOKUP(A3167,英雄数据表!A:K,5,0),""))</f>
        <v>"atk":300,"hp":5000,"undpspro":150,"pvpdpspro":100,"pvpundpspro":50</v>
      </c>
      <c r="J3167" s="20" t="str">
        <f>IF(I3167="","",属性中转表!$I$1&amp;(IF(VLOOKUP(B3167,属性中转表!A:G,7,FALSE)=0,0,VLOOKUP(VLOOKUP(B3167,属性中转表!A:G,7,FALSE),属性中转表!$K$2:$P$21,4,0)))+IFERROR(VLOOKUP(A3167,英雄数据表!A:K,IF(武魂!B3167&gt;=50,10,IF(武魂!B3167&gt;=25,6)),0),0))</f>
        <v>,"dpspro":150</v>
      </c>
      <c r="K3167" s="32" t="str">
        <f t="shared" si="212"/>
        <v>"atk":300,"hp":5000,"undpspro":150,"pvpdpspro":100,"pvpundpspro":50,"dpspro":150</v>
      </c>
      <c r="L3167" s="20" t="str">
        <f>IF(B3167&gt;=50,VLOOKUP(A3167,英雄数据表!A:L,11,FALSE),IF(B3167&gt;=25,VLOOKUP(A3167,英雄数据表!A:L,7,0),""))</f>
        <v>"2507602004"</v>
      </c>
      <c r="M3167" s="20" t="str">
        <f>IFERROR(VLOOKUP(B3167,属性中转表!$K$2:$O$21,5,FALSE),"")</f>
        <v/>
      </c>
      <c r="N3167" s="20" t="str">
        <f>IF(B3167=25,VLOOKUP(A3167,英雄数据表!A:L,8,FALSE),IF(B3167=50,VLOOKUP(A3167,英雄数据表!A:L,12,0),""))</f>
        <v/>
      </c>
    </row>
    <row r="3168" spans="1:14" x14ac:dyDescent="0.3">
      <c r="A3168" s="20">
        <v>25076</v>
      </c>
      <c r="B3168" s="21">
        <f t="shared" si="213"/>
        <v>67</v>
      </c>
      <c r="C3168" s="21">
        <v>5</v>
      </c>
      <c r="D3168" s="21">
        <f>VLOOKUP(A3168,英雄数据表!A:D,4,0)</f>
        <v>2</v>
      </c>
      <c r="E3168" s="20" t="str">
        <f>VLOOKUP(A3168,英雄数据表!A:C,3,0)</f>
        <v>奥秘之眼</v>
      </c>
      <c r="F3168" s="20">
        <f t="shared" si="214"/>
        <v>25076</v>
      </c>
      <c r="G3168" s="20">
        <f t="shared" si="215"/>
        <v>25076</v>
      </c>
      <c r="H3168" s="21" t="str">
        <f>VLOOKUP(B3168,属性中转表!A:F,6,FALSE)</f>
        <v>"hp":275400,"atk":7650</v>
      </c>
      <c r="I3168" s="20" t="str">
        <f>IF(VLOOKUP(B3168,属性中转表!A:G,7,FALSE)=0,"",VLOOKUP(VLOOKUP(B3168,属性中转表!A:G,7,FALSE),属性中转表!$K$2:$P$21,6,0))&amp;IF(VLOOKUP(B3168,属性中转表!A:G,7,FALSE)&gt;=50,VLOOKUP(A3168,英雄数据表!A:K,9,0),IF(VLOOKUP(B3168,属性中转表!A:G,7,FALSE)&gt;=25,VLOOKUP(A3168,英雄数据表!A:K,5,0),""))</f>
        <v>"atk":300,"hp":5000,"undpspro":150,"pvpdpspro":100,"pvpundpspro":50</v>
      </c>
      <c r="J3168" s="20" t="str">
        <f>IF(I3168="","",属性中转表!$I$1&amp;(IF(VLOOKUP(B3168,属性中转表!A:G,7,FALSE)=0,0,VLOOKUP(VLOOKUP(B3168,属性中转表!A:G,7,FALSE),属性中转表!$K$2:$P$21,4,0)))+IFERROR(VLOOKUP(A3168,英雄数据表!A:K,IF(武魂!B3168&gt;=50,10,IF(武魂!B3168&gt;=25,6)),0),0))</f>
        <v>,"dpspro":150</v>
      </c>
      <c r="K3168" s="32" t="str">
        <f t="shared" si="212"/>
        <v>"atk":300,"hp":5000,"undpspro":150,"pvpdpspro":100,"pvpundpspro":50,"dpspro":150</v>
      </c>
      <c r="L3168" s="20" t="str">
        <f>IF(B3168&gt;=50,VLOOKUP(A3168,英雄数据表!A:L,11,FALSE),IF(B3168&gt;=25,VLOOKUP(A3168,英雄数据表!A:L,7,0),""))</f>
        <v>"2507602004"</v>
      </c>
      <c r="M3168" s="20" t="str">
        <f>IFERROR(VLOOKUP(B3168,属性中转表!$K$2:$O$21,5,FALSE),"")</f>
        <v/>
      </c>
      <c r="N3168" s="20" t="str">
        <f>IF(B3168=25,VLOOKUP(A3168,英雄数据表!A:L,8,FALSE),IF(B3168=50,VLOOKUP(A3168,英雄数据表!A:L,12,0),""))</f>
        <v/>
      </c>
    </row>
    <row r="3169" spans="1:14" x14ac:dyDescent="0.3">
      <c r="A3169" s="20">
        <v>25076</v>
      </c>
      <c r="B3169" s="21">
        <f t="shared" si="213"/>
        <v>68</v>
      </c>
      <c r="C3169" s="21">
        <v>5</v>
      </c>
      <c r="D3169" s="21">
        <f>VLOOKUP(A3169,英雄数据表!A:D,4,0)</f>
        <v>2</v>
      </c>
      <c r="E3169" s="20" t="str">
        <f>VLOOKUP(A3169,英雄数据表!A:C,3,0)</f>
        <v>奥秘之眼</v>
      </c>
      <c r="F3169" s="20">
        <f t="shared" si="214"/>
        <v>25076</v>
      </c>
      <c r="G3169" s="20">
        <f t="shared" si="215"/>
        <v>25076</v>
      </c>
      <c r="H3169" s="21" t="str">
        <f>VLOOKUP(B3169,属性中转表!A:F,6,FALSE)</f>
        <v>"hp":280800,"atk":7800</v>
      </c>
      <c r="I3169" s="20" t="str">
        <f>IF(VLOOKUP(B3169,属性中转表!A:G,7,FALSE)=0,"",VLOOKUP(VLOOKUP(B3169,属性中转表!A:G,7,FALSE),属性中转表!$K$2:$P$21,6,0))&amp;IF(VLOOKUP(B3169,属性中转表!A:G,7,FALSE)&gt;=50,VLOOKUP(A3169,英雄数据表!A:K,9,0),IF(VLOOKUP(B3169,属性中转表!A:G,7,FALSE)&gt;=25,VLOOKUP(A3169,英雄数据表!A:K,5,0),""))</f>
        <v>"atk":300,"hp":5000,"undpspro":150,"pvpdpspro":100,"pvpundpspro":50</v>
      </c>
      <c r="J3169" s="20" t="str">
        <f>IF(I3169="","",属性中转表!$I$1&amp;(IF(VLOOKUP(B3169,属性中转表!A:G,7,FALSE)=0,0,VLOOKUP(VLOOKUP(B3169,属性中转表!A:G,7,FALSE),属性中转表!$K$2:$P$21,4,0)))+IFERROR(VLOOKUP(A3169,英雄数据表!A:K,IF(武魂!B3169&gt;=50,10,IF(武魂!B3169&gt;=25,6)),0),0))</f>
        <v>,"dpspro":150</v>
      </c>
      <c r="K3169" s="32" t="str">
        <f t="shared" si="212"/>
        <v>"atk":300,"hp":5000,"undpspro":150,"pvpdpspro":100,"pvpundpspro":50,"dpspro":150</v>
      </c>
      <c r="L3169" s="20" t="str">
        <f>IF(B3169&gt;=50,VLOOKUP(A3169,英雄数据表!A:L,11,FALSE),IF(B3169&gt;=25,VLOOKUP(A3169,英雄数据表!A:L,7,0),""))</f>
        <v>"2507602004"</v>
      </c>
      <c r="M3169" s="20" t="str">
        <f>IFERROR(VLOOKUP(B3169,属性中转表!$K$2:$O$21,5,FALSE),"")</f>
        <v/>
      </c>
      <c r="N3169" s="20" t="str">
        <f>IF(B3169=25,VLOOKUP(A3169,英雄数据表!A:L,8,FALSE),IF(B3169=50,VLOOKUP(A3169,英雄数据表!A:L,12,0),""))</f>
        <v/>
      </c>
    </row>
    <row r="3170" spans="1:14" x14ac:dyDescent="0.3">
      <c r="A3170" s="20">
        <v>25076</v>
      </c>
      <c r="B3170" s="21">
        <f t="shared" si="213"/>
        <v>69</v>
      </c>
      <c r="C3170" s="21">
        <v>5</v>
      </c>
      <c r="D3170" s="21">
        <f>VLOOKUP(A3170,英雄数据表!A:D,4,0)</f>
        <v>2</v>
      </c>
      <c r="E3170" s="20" t="str">
        <f>VLOOKUP(A3170,英雄数据表!A:C,3,0)</f>
        <v>奥秘之眼</v>
      </c>
      <c r="F3170" s="20">
        <f t="shared" si="214"/>
        <v>25076</v>
      </c>
      <c r="G3170" s="20">
        <f t="shared" si="215"/>
        <v>25076</v>
      </c>
      <c r="H3170" s="21" t="str">
        <f>VLOOKUP(B3170,属性中转表!A:F,6,FALSE)</f>
        <v>"hp":286200,"atk":7950</v>
      </c>
      <c r="I3170" s="20" t="str">
        <f>IF(VLOOKUP(B3170,属性中转表!A:G,7,FALSE)=0,"",VLOOKUP(VLOOKUP(B3170,属性中转表!A:G,7,FALSE),属性中转表!$K$2:$P$21,6,0))&amp;IF(VLOOKUP(B3170,属性中转表!A:G,7,FALSE)&gt;=50,VLOOKUP(A3170,英雄数据表!A:K,9,0),IF(VLOOKUP(B3170,属性中转表!A:G,7,FALSE)&gt;=25,VLOOKUP(A3170,英雄数据表!A:K,5,0),""))</f>
        <v>"atk":300,"hp":5000,"undpspro":150,"pvpdpspro":100,"pvpundpspro":50</v>
      </c>
      <c r="J3170" s="20" t="str">
        <f>IF(I3170="","",属性中转表!$I$1&amp;(IF(VLOOKUP(B3170,属性中转表!A:G,7,FALSE)=0,0,VLOOKUP(VLOOKUP(B3170,属性中转表!A:G,7,FALSE),属性中转表!$K$2:$P$21,4,0)))+IFERROR(VLOOKUP(A3170,英雄数据表!A:K,IF(武魂!B3170&gt;=50,10,IF(武魂!B3170&gt;=25,6)),0),0))</f>
        <v>,"dpspro":150</v>
      </c>
      <c r="K3170" s="32" t="str">
        <f t="shared" si="212"/>
        <v>"atk":300,"hp":5000,"undpspro":150,"pvpdpspro":100,"pvpundpspro":50,"dpspro":150</v>
      </c>
      <c r="L3170" s="20" t="str">
        <f>IF(B3170&gt;=50,VLOOKUP(A3170,英雄数据表!A:L,11,FALSE),IF(B3170&gt;=25,VLOOKUP(A3170,英雄数据表!A:L,7,0),""))</f>
        <v>"2507602004"</v>
      </c>
      <c r="M3170" s="20" t="str">
        <f>IFERROR(VLOOKUP(B3170,属性中转表!$K$2:$O$21,5,FALSE),"")</f>
        <v/>
      </c>
      <c r="N3170" s="20" t="str">
        <f>IF(B3170=25,VLOOKUP(A3170,英雄数据表!A:L,8,FALSE),IF(B3170=50,VLOOKUP(A3170,英雄数据表!A:L,12,0),""))</f>
        <v/>
      </c>
    </row>
    <row r="3171" spans="1:14" x14ac:dyDescent="0.3">
      <c r="A3171" s="20">
        <v>25076</v>
      </c>
      <c r="B3171" s="21">
        <f t="shared" si="213"/>
        <v>70</v>
      </c>
      <c r="C3171" s="21">
        <v>5</v>
      </c>
      <c r="D3171" s="21">
        <f>VLOOKUP(A3171,英雄数据表!A:D,4,0)</f>
        <v>2</v>
      </c>
      <c r="E3171" s="20" t="str">
        <f>VLOOKUP(A3171,英雄数据表!A:C,3,0)</f>
        <v>奥秘之眼</v>
      </c>
      <c r="F3171" s="20">
        <f t="shared" si="214"/>
        <v>25076</v>
      </c>
      <c r="G3171" s="20">
        <f t="shared" si="215"/>
        <v>25076</v>
      </c>
      <c r="H3171" s="21" t="str">
        <f>VLOOKUP(B3171,属性中转表!A:F,6,FALSE)</f>
        <v>"hp":291600,"atk":8100</v>
      </c>
      <c r="I3171" s="20" t="str">
        <f>IF(VLOOKUP(B3171,属性中转表!A:G,7,FALSE)=0,"",VLOOKUP(VLOOKUP(B3171,属性中转表!A:G,7,FALSE),属性中转表!$K$2:$P$21,6,0))&amp;IF(VLOOKUP(B3171,属性中转表!A:G,7,FALSE)&gt;=50,VLOOKUP(A3171,英雄数据表!A:K,9,0),IF(VLOOKUP(B3171,属性中转表!A:G,7,FALSE)&gt;=25,VLOOKUP(A3171,英雄数据表!A:K,5,0),""))</f>
        <v>"atk":300,"hp":5000,"undpspro":150,"pvpdpspro":100,"pvpundpspro":100</v>
      </c>
      <c r="J3171" s="20" t="str">
        <f>IF(I3171="","",属性中转表!$I$1&amp;(IF(VLOOKUP(B3171,属性中转表!A:G,7,FALSE)=0,0,VLOOKUP(VLOOKUP(B3171,属性中转表!A:G,7,FALSE),属性中转表!$K$2:$P$21,4,0)))+IFERROR(VLOOKUP(A3171,英雄数据表!A:K,IF(武魂!B3171&gt;=50,10,IF(武魂!B3171&gt;=25,6)),0),0))</f>
        <v>,"dpspro":150</v>
      </c>
      <c r="K3171" s="32" t="str">
        <f t="shared" si="212"/>
        <v>"atk":300,"hp":5000,"undpspro":150,"pvpdpspro":100,"pvpundpspro":100,"dpspro":150</v>
      </c>
      <c r="L3171" s="20" t="str">
        <f>IF(B3171&gt;=50,VLOOKUP(A3171,英雄数据表!A:L,11,FALSE),IF(B3171&gt;=25,VLOOKUP(A3171,英雄数据表!A:L,7,0),""))</f>
        <v>"2507602004"</v>
      </c>
      <c r="M3171" s="20" t="str">
        <f>IFERROR(VLOOKUP(B3171,属性中转表!$K$2:$O$21,5,FALSE),"")</f>
        <v>"pvpundpspro":50</v>
      </c>
      <c r="N3171" s="20" t="str">
        <f>IF(B3171=25,VLOOKUP(A3171,英雄数据表!A:L,8,FALSE),IF(B3171=50,VLOOKUP(A3171,英雄数据表!A:L,12,0),""))</f>
        <v/>
      </c>
    </row>
    <row r="3172" spans="1:14" x14ac:dyDescent="0.3">
      <c r="A3172" s="20">
        <v>25076</v>
      </c>
      <c r="B3172" s="21">
        <f t="shared" si="213"/>
        <v>71</v>
      </c>
      <c r="C3172" s="21">
        <v>5</v>
      </c>
      <c r="D3172" s="21">
        <f>VLOOKUP(A3172,英雄数据表!A:D,4,0)</f>
        <v>2</v>
      </c>
      <c r="E3172" s="20" t="str">
        <f>VLOOKUP(A3172,英雄数据表!A:C,3,0)</f>
        <v>奥秘之眼</v>
      </c>
      <c r="F3172" s="20">
        <f t="shared" si="214"/>
        <v>25076</v>
      </c>
      <c r="G3172" s="20">
        <f t="shared" si="215"/>
        <v>25076</v>
      </c>
      <c r="H3172" s="21" t="str">
        <f>VLOOKUP(B3172,属性中转表!A:F,6,FALSE)</f>
        <v>"hp":297000,"atk":8250</v>
      </c>
      <c r="I3172" s="20" t="str">
        <f>IF(VLOOKUP(B3172,属性中转表!A:G,7,FALSE)=0,"",VLOOKUP(VLOOKUP(B3172,属性中转表!A:G,7,FALSE),属性中转表!$K$2:$P$21,6,0))&amp;IF(VLOOKUP(B3172,属性中转表!A:G,7,FALSE)&gt;=50,VLOOKUP(A3172,英雄数据表!A:K,9,0),IF(VLOOKUP(B3172,属性中转表!A:G,7,FALSE)&gt;=25,VLOOKUP(A3172,英雄数据表!A:K,5,0),""))</f>
        <v>"atk":300,"hp":5000,"undpspro":150,"pvpdpspro":100,"pvpundpspro":100</v>
      </c>
      <c r="J3172" s="20" t="str">
        <f>IF(I3172="","",属性中转表!$I$1&amp;(IF(VLOOKUP(B3172,属性中转表!A:G,7,FALSE)=0,0,VLOOKUP(VLOOKUP(B3172,属性中转表!A:G,7,FALSE),属性中转表!$K$2:$P$21,4,0)))+IFERROR(VLOOKUP(A3172,英雄数据表!A:K,IF(武魂!B3172&gt;=50,10,IF(武魂!B3172&gt;=25,6)),0),0))</f>
        <v>,"dpspro":150</v>
      </c>
      <c r="K3172" s="32" t="str">
        <f t="shared" si="212"/>
        <v>"atk":300,"hp":5000,"undpspro":150,"pvpdpspro":100,"pvpundpspro":100,"dpspro":150</v>
      </c>
      <c r="L3172" s="20" t="str">
        <f>IF(B3172&gt;=50,VLOOKUP(A3172,英雄数据表!A:L,11,FALSE),IF(B3172&gt;=25,VLOOKUP(A3172,英雄数据表!A:L,7,0),""))</f>
        <v>"2507602004"</v>
      </c>
      <c r="M3172" s="20" t="str">
        <f>IFERROR(VLOOKUP(B3172,属性中转表!$K$2:$O$21,5,FALSE),"")</f>
        <v/>
      </c>
      <c r="N3172" s="20" t="str">
        <f>IF(B3172=25,VLOOKUP(A3172,英雄数据表!A:L,8,FALSE),IF(B3172=50,VLOOKUP(A3172,英雄数据表!A:L,12,0),""))</f>
        <v/>
      </c>
    </row>
    <row r="3173" spans="1:14" x14ac:dyDescent="0.3">
      <c r="A3173" s="20">
        <v>25076</v>
      </c>
      <c r="B3173" s="21">
        <f t="shared" si="213"/>
        <v>72</v>
      </c>
      <c r="C3173" s="21">
        <v>5</v>
      </c>
      <c r="D3173" s="21">
        <f>VLOOKUP(A3173,英雄数据表!A:D,4,0)</f>
        <v>2</v>
      </c>
      <c r="E3173" s="20" t="str">
        <f>VLOOKUP(A3173,英雄数据表!A:C,3,0)</f>
        <v>奥秘之眼</v>
      </c>
      <c r="F3173" s="20">
        <f t="shared" si="214"/>
        <v>25076</v>
      </c>
      <c r="G3173" s="20">
        <f t="shared" si="215"/>
        <v>25076</v>
      </c>
      <c r="H3173" s="21" t="str">
        <f>VLOOKUP(B3173,属性中转表!A:F,6,FALSE)</f>
        <v>"hp":302400,"atk":8400</v>
      </c>
      <c r="I3173" s="20" t="str">
        <f>IF(VLOOKUP(B3173,属性中转表!A:G,7,FALSE)=0,"",VLOOKUP(VLOOKUP(B3173,属性中转表!A:G,7,FALSE),属性中转表!$K$2:$P$21,6,0))&amp;IF(VLOOKUP(B3173,属性中转表!A:G,7,FALSE)&gt;=50,VLOOKUP(A3173,英雄数据表!A:K,9,0),IF(VLOOKUP(B3173,属性中转表!A:G,7,FALSE)&gt;=25,VLOOKUP(A3173,英雄数据表!A:K,5,0),""))</f>
        <v>"atk":300,"hp":5000,"undpspro":150,"pvpdpspro":100,"pvpundpspro":100</v>
      </c>
      <c r="J3173" s="20" t="str">
        <f>IF(I3173="","",属性中转表!$I$1&amp;(IF(VLOOKUP(B3173,属性中转表!A:G,7,FALSE)=0,0,VLOOKUP(VLOOKUP(B3173,属性中转表!A:G,7,FALSE),属性中转表!$K$2:$P$21,4,0)))+IFERROR(VLOOKUP(A3173,英雄数据表!A:K,IF(武魂!B3173&gt;=50,10,IF(武魂!B3173&gt;=25,6)),0),0))</f>
        <v>,"dpspro":150</v>
      </c>
      <c r="K3173" s="32" t="str">
        <f t="shared" si="212"/>
        <v>"atk":300,"hp":5000,"undpspro":150,"pvpdpspro":100,"pvpundpspro":100,"dpspro":150</v>
      </c>
      <c r="L3173" s="20" t="str">
        <f>IF(B3173&gt;=50,VLOOKUP(A3173,英雄数据表!A:L,11,FALSE),IF(B3173&gt;=25,VLOOKUP(A3173,英雄数据表!A:L,7,0),""))</f>
        <v>"2507602004"</v>
      </c>
      <c r="M3173" s="20" t="str">
        <f>IFERROR(VLOOKUP(B3173,属性中转表!$K$2:$O$21,5,FALSE),"")</f>
        <v/>
      </c>
      <c r="N3173" s="20" t="str">
        <f>IF(B3173=25,VLOOKUP(A3173,英雄数据表!A:L,8,FALSE),IF(B3173=50,VLOOKUP(A3173,英雄数据表!A:L,12,0),""))</f>
        <v/>
      </c>
    </row>
    <row r="3174" spans="1:14" x14ac:dyDescent="0.3">
      <c r="A3174" s="20">
        <v>25076</v>
      </c>
      <c r="B3174" s="21">
        <f t="shared" si="213"/>
        <v>73</v>
      </c>
      <c r="C3174" s="21">
        <v>5</v>
      </c>
      <c r="D3174" s="21">
        <f>VLOOKUP(A3174,英雄数据表!A:D,4,0)</f>
        <v>2</v>
      </c>
      <c r="E3174" s="20" t="str">
        <f>VLOOKUP(A3174,英雄数据表!A:C,3,0)</f>
        <v>奥秘之眼</v>
      </c>
      <c r="F3174" s="20">
        <f t="shared" si="214"/>
        <v>25076</v>
      </c>
      <c r="G3174" s="20">
        <f t="shared" si="215"/>
        <v>25076</v>
      </c>
      <c r="H3174" s="21" t="str">
        <f>VLOOKUP(B3174,属性中转表!A:F,6,FALSE)</f>
        <v>"hp":307800,"atk":8550</v>
      </c>
      <c r="I3174" s="20" t="str">
        <f>IF(VLOOKUP(B3174,属性中转表!A:G,7,FALSE)=0,"",VLOOKUP(VLOOKUP(B3174,属性中转表!A:G,7,FALSE),属性中转表!$K$2:$P$21,6,0))&amp;IF(VLOOKUP(B3174,属性中转表!A:G,7,FALSE)&gt;=50,VLOOKUP(A3174,英雄数据表!A:K,9,0),IF(VLOOKUP(B3174,属性中转表!A:G,7,FALSE)&gt;=25,VLOOKUP(A3174,英雄数据表!A:K,5,0),""))</f>
        <v>"atk":300,"hp":5000,"undpspro":150,"pvpdpspro":100,"pvpundpspro":100</v>
      </c>
      <c r="J3174" s="20" t="str">
        <f>IF(I3174="","",属性中转表!$I$1&amp;(IF(VLOOKUP(B3174,属性中转表!A:G,7,FALSE)=0,0,VLOOKUP(VLOOKUP(B3174,属性中转表!A:G,7,FALSE),属性中转表!$K$2:$P$21,4,0)))+IFERROR(VLOOKUP(A3174,英雄数据表!A:K,IF(武魂!B3174&gt;=50,10,IF(武魂!B3174&gt;=25,6)),0),0))</f>
        <v>,"dpspro":150</v>
      </c>
      <c r="K3174" s="32" t="str">
        <f t="shared" si="212"/>
        <v>"atk":300,"hp":5000,"undpspro":150,"pvpdpspro":100,"pvpundpspro":100,"dpspro":150</v>
      </c>
      <c r="L3174" s="20" t="str">
        <f>IF(B3174&gt;=50,VLOOKUP(A3174,英雄数据表!A:L,11,FALSE),IF(B3174&gt;=25,VLOOKUP(A3174,英雄数据表!A:L,7,0),""))</f>
        <v>"2507602004"</v>
      </c>
      <c r="M3174" s="20" t="str">
        <f>IFERROR(VLOOKUP(B3174,属性中转表!$K$2:$O$21,5,FALSE),"")</f>
        <v/>
      </c>
      <c r="N3174" s="20" t="str">
        <f>IF(B3174=25,VLOOKUP(A3174,英雄数据表!A:L,8,FALSE),IF(B3174=50,VLOOKUP(A3174,英雄数据表!A:L,12,0),""))</f>
        <v/>
      </c>
    </row>
    <row r="3175" spans="1:14" x14ac:dyDescent="0.3">
      <c r="A3175" s="20">
        <v>25076</v>
      </c>
      <c r="B3175" s="21">
        <f t="shared" si="213"/>
        <v>74</v>
      </c>
      <c r="C3175" s="21">
        <v>5</v>
      </c>
      <c r="D3175" s="21">
        <f>VLOOKUP(A3175,英雄数据表!A:D,4,0)</f>
        <v>2</v>
      </c>
      <c r="E3175" s="20" t="str">
        <f>VLOOKUP(A3175,英雄数据表!A:C,3,0)</f>
        <v>奥秘之眼</v>
      </c>
      <c r="F3175" s="20">
        <f t="shared" si="214"/>
        <v>25076</v>
      </c>
      <c r="G3175" s="20">
        <f t="shared" si="215"/>
        <v>25076</v>
      </c>
      <c r="H3175" s="21" t="str">
        <f>VLOOKUP(B3175,属性中转表!A:F,6,FALSE)</f>
        <v>"hp":313200,"atk":8700</v>
      </c>
      <c r="I3175" s="20" t="str">
        <f>IF(VLOOKUP(B3175,属性中转表!A:G,7,FALSE)=0,"",VLOOKUP(VLOOKUP(B3175,属性中转表!A:G,7,FALSE),属性中转表!$K$2:$P$21,6,0))&amp;IF(VLOOKUP(B3175,属性中转表!A:G,7,FALSE)&gt;=50,VLOOKUP(A3175,英雄数据表!A:K,9,0),IF(VLOOKUP(B3175,属性中转表!A:G,7,FALSE)&gt;=25,VLOOKUP(A3175,英雄数据表!A:K,5,0),""))</f>
        <v>"atk":300,"hp":5000,"undpspro":150,"pvpdpspro":100,"pvpundpspro":100</v>
      </c>
      <c r="J3175" s="20" t="str">
        <f>IF(I3175="","",属性中转表!$I$1&amp;(IF(VLOOKUP(B3175,属性中转表!A:G,7,FALSE)=0,0,VLOOKUP(VLOOKUP(B3175,属性中转表!A:G,7,FALSE),属性中转表!$K$2:$P$21,4,0)))+IFERROR(VLOOKUP(A3175,英雄数据表!A:K,IF(武魂!B3175&gt;=50,10,IF(武魂!B3175&gt;=25,6)),0),0))</f>
        <v>,"dpspro":150</v>
      </c>
      <c r="K3175" s="32" t="str">
        <f t="shared" si="212"/>
        <v>"atk":300,"hp":5000,"undpspro":150,"pvpdpspro":100,"pvpundpspro":100,"dpspro":150</v>
      </c>
      <c r="L3175" s="20" t="str">
        <f>IF(B3175&gt;=50,VLOOKUP(A3175,英雄数据表!A:L,11,FALSE),IF(B3175&gt;=25,VLOOKUP(A3175,英雄数据表!A:L,7,0),""))</f>
        <v>"2507602004"</v>
      </c>
      <c r="M3175" s="20" t="str">
        <f>IFERROR(VLOOKUP(B3175,属性中转表!$K$2:$O$21,5,FALSE),"")</f>
        <v/>
      </c>
      <c r="N3175" s="20" t="str">
        <f>IF(B3175=25,VLOOKUP(A3175,英雄数据表!A:L,8,FALSE),IF(B3175=50,VLOOKUP(A3175,英雄数据表!A:L,12,0),""))</f>
        <v/>
      </c>
    </row>
    <row r="3176" spans="1:14" x14ac:dyDescent="0.3">
      <c r="A3176" s="20">
        <v>25076</v>
      </c>
      <c r="B3176" s="21">
        <f t="shared" si="213"/>
        <v>75</v>
      </c>
      <c r="C3176" s="21">
        <v>5</v>
      </c>
      <c r="D3176" s="21">
        <f>VLOOKUP(A3176,英雄数据表!A:D,4,0)</f>
        <v>2</v>
      </c>
      <c r="E3176" s="20" t="str">
        <f>VLOOKUP(A3176,英雄数据表!A:C,3,0)</f>
        <v>奥秘之眼</v>
      </c>
      <c r="F3176" s="20">
        <f t="shared" si="214"/>
        <v>25076</v>
      </c>
      <c r="G3176" s="20">
        <f t="shared" si="215"/>
        <v>25076</v>
      </c>
      <c r="H3176" s="21" t="str">
        <f>VLOOKUP(B3176,属性中转表!A:F,6,FALSE)</f>
        <v>"hp":318600,"atk":8850</v>
      </c>
      <c r="I3176" s="20" t="str">
        <f>IF(VLOOKUP(B3176,属性中转表!A:G,7,FALSE)=0,"",VLOOKUP(VLOOKUP(B3176,属性中转表!A:G,7,FALSE),属性中转表!$K$2:$P$21,6,0))&amp;IF(VLOOKUP(B3176,属性中转表!A:G,7,FALSE)&gt;=50,VLOOKUP(A3176,英雄数据表!A:K,9,0),IF(VLOOKUP(B3176,属性中转表!A:G,7,FALSE)&gt;=25,VLOOKUP(A3176,英雄数据表!A:K,5,0),""))</f>
        <v>"atk":600,"hp":10000,"undpspro":150,"pvpdpspro":100,"pvpundpspro":100,"speed":10</v>
      </c>
      <c r="J3176" s="20" t="str">
        <f>IF(I3176="","",属性中转表!$I$1&amp;(IF(VLOOKUP(B3176,属性中转表!A:G,7,FALSE)=0,0,VLOOKUP(VLOOKUP(B3176,属性中转表!A:G,7,FALSE),属性中转表!$K$2:$P$21,4,0)))+IFERROR(VLOOKUP(A3176,英雄数据表!A:K,IF(武魂!B3176&gt;=50,10,IF(武魂!B3176&gt;=25,6)),0),0))</f>
        <v>,"dpspro":150</v>
      </c>
      <c r="K3176" s="32" t="str">
        <f t="shared" si="212"/>
        <v>"atk":600,"hp":10000,"undpspro":150,"pvpdpspro":100,"pvpundpspro":100,"speed":10,"dpspro":150</v>
      </c>
      <c r="L3176" s="20" t="str">
        <f>IF(B3176&gt;=50,VLOOKUP(A3176,英雄数据表!A:L,11,FALSE),IF(B3176&gt;=25,VLOOKUP(A3176,英雄数据表!A:L,7,0),""))</f>
        <v>"2507602004"</v>
      </c>
      <c r="M3176" s="20" t="str">
        <f>IFERROR(VLOOKUP(B3176,属性中转表!$K$2:$O$21,5,FALSE),"")</f>
        <v>"speed":10,"atk":300,"hp":5000</v>
      </c>
      <c r="N3176" s="20" t="str">
        <f>IF(B3176=25,VLOOKUP(A3176,英雄数据表!A:L,8,FALSE),IF(B3176=50,VLOOKUP(A3176,英雄数据表!A:L,12,0),""))</f>
        <v/>
      </c>
    </row>
    <row r="3177" spans="1:14" x14ac:dyDescent="0.3">
      <c r="A3177" s="20">
        <v>25076</v>
      </c>
      <c r="B3177" s="21">
        <f t="shared" si="213"/>
        <v>76</v>
      </c>
      <c r="C3177" s="21">
        <v>5</v>
      </c>
      <c r="D3177" s="21">
        <f>VLOOKUP(A3177,英雄数据表!A:D,4,0)</f>
        <v>2</v>
      </c>
      <c r="E3177" s="20" t="str">
        <f>VLOOKUP(A3177,英雄数据表!A:C,3,0)</f>
        <v>奥秘之眼</v>
      </c>
      <c r="F3177" s="20">
        <f t="shared" si="214"/>
        <v>25076</v>
      </c>
      <c r="G3177" s="20">
        <f t="shared" si="215"/>
        <v>25076</v>
      </c>
      <c r="H3177" s="21" t="str">
        <f>VLOOKUP(B3177,属性中转表!A:F,6,FALSE)</f>
        <v>"hp":324000,"atk":9000</v>
      </c>
      <c r="I3177" s="20" t="str">
        <f>IF(VLOOKUP(B3177,属性中转表!A:G,7,FALSE)=0,"",VLOOKUP(VLOOKUP(B3177,属性中转表!A:G,7,FALSE),属性中转表!$K$2:$P$21,6,0))&amp;IF(VLOOKUP(B3177,属性中转表!A:G,7,FALSE)&gt;=50,VLOOKUP(A3177,英雄数据表!A:K,9,0),IF(VLOOKUP(B3177,属性中转表!A:G,7,FALSE)&gt;=25,VLOOKUP(A3177,英雄数据表!A:K,5,0),""))</f>
        <v>"atk":600,"hp":10000,"undpspro":150,"pvpdpspro":100,"pvpundpspro":100,"speed":10</v>
      </c>
      <c r="J3177" s="20" t="str">
        <f>IF(I3177="","",属性中转表!$I$1&amp;(IF(VLOOKUP(B3177,属性中转表!A:G,7,FALSE)=0,0,VLOOKUP(VLOOKUP(B3177,属性中转表!A:G,7,FALSE),属性中转表!$K$2:$P$21,4,0)))+IFERROR(VLOOKUP(A3177,英雄数据表!A:K,IF(武魂!B3177&gt;=50,10,IF(武魂!B3177&gt;=25,6)),0),0))</f>
        <v>,"dpspro":150</v>
      </c>
      <c r="K3177" s="32" t="str">
        <f t="shared" si="212"/>
        <v>"atk":600,"hp":10000,"undpspro":150,"pvpdpspro":100,"pvpundpspro":100,"speed":10,"dpspro":150</v>
      </c>
      <c r="L3177" s="20" t="str">
        <f>IF(B3177&gt;=50,VLOOKUP(A3177,英雄数据表!A:L,11,FALSE),IF(B3177&gt;=25,VLOOKUP(A3177,英雄数据表!A:L,7,0),""))</f>
        <v>"2507602004"</v>
      </c>
      <c r="M3177" s="20" t="str">
        <f>IFERROR(VLOOKUP(B3177,属性中转表!$K$2:$O$21,5,FALSE),"")</f>
        <v/>
      </c>
      <c r="N3177" s="20" t="str">
        <f>IF(B3177=25,VLOOKUP(A3177,英雄数据表!A:L,8,FALSE),IF(B3177=50,VLOOKUP(A3177,英雄数据表!A:L,12,0),""))</f>
        <v/>
      </c>
    </row>
    <row r="3178" spans="1:14" x14ac:dyDescent="0.3">
      <c r="A3178" s="20">
        <v>25076</v>
      </c>
      <c r="B3178" s="21">
        <f t="shared" si="213"/>
        <v>77</v>
      </c>
      <c r="C3178" s="21">
        <v>5</v>
      </c>
      <c r="D3178" s="21">
        <f>VLOOKUP(A3178,英雄数据表!A:D,4,0)</f>
        <v>2</v>
      </c>
      <c r="E3178" s="20" t="str">
        <f>VLOOKUP(A3178,英雄数据表!A:C,3,0)</f>
        <v>奥秘之眼</v>
      </c>
      <c r="F3178" s="20">
        <f t="shared" si="214"/>
        <v>25076</v>
      </c>
      <c r="G3178" s="20">
        <f t="shared" si="215"/>
        <v>25076</v>
      </c>
      <c r="H3178" s="21" t="str">
        <f>VLOOKUP(B3178,属性中转表!A:F,6,FALSE)</f>
        <v>"hp":329400,"atk":9150</v>
      </c>
      <c r="I3178" s="20" t="str">
        <f>IF(VLOOKUP(B3178,属性中转表!A:G,7,FALSE)=0,"",VLOOKUP(VLOOKUP(B3178,属性中转表!A:G,7,FALSE),属性中转表!$K$2:$P$21,6,0))&amp;IF(VLOOKUP(B3178,属性中转表!A:G,7,FALSE)&gt;=50,VLOOKUP(A3178,英雄数据表!A:K,9,0),IF(VLOOKUP(B3178,属性中转表!A:G,7,FALSE)&gt;=25,VLOOKUP(A3178,英雄数据表!A:K,5,0),""))</f>
        <v>"atk":600,"hp":10000,"undpspro":150,"pvpdpspro":100,"pvpundpspro":100,"speed":10</v>
      </c>
      <c r="J3178" s="20" t="str">
        <f>IF(I3178="","",属性中转表!$I$1&amp;(IF(VLOOKUP(B3178,属性中转表!A:G,7,FALSE)=0,0,VLOOKUP(VLOOKUP(B3178,属性中转表!A:G,7,FALSE),属性中转表!$K$2:$P$21,4,0)))+IFERROR(VLOOKUP(A3178,英雄数据表!A:K,IF(武魂!B3178&gt;=50,10,IF(武魂!B3178&gt;=25,6)),0),0))</f>
        <v>,"dpspro":150</v>
      </c>
      <c r="K3178" s="32" t="str">
        <f t="shared" si="212"/>
        <v>"atk":600,"hp":10000,"undpspro":150,"pvpdpspro":100,"pvpundpspro":100,"speed":10,"dpspro":150</v>
      </c>
      <c r="L3178" s="20" t="str">
        <f>IF(B3178&gt;=50,VLOOKUP(A3178,英雄数据表!A:L,11,FALSE),IF(B3178&gt;=25,VLOOKUP(A3178,英雄数据表!A:L,7,0),""))</f>
        <v>"2507602004"</v>
      </c>
      <c r="M3178" s="20" t="str">
        <f>IFERROR(VLOOKUP(B3178,属性中转表!$K$2:$O$21,5,FALSE),"")</f>
        <v/>
      </c>
      <c r="N3178" s="20" t="str">
        <f>IF(B3178=25,VLOOKUP(A3178,英雄数据表!A:L,8,FALSE),IF(B3178=50,VLOOKUP(A3178,英雄数据表!A:L,12,0),""))</f>
        <v/>
      </c>
    </row>
    <row r="3179" spans="1:14" x14ac:dyDescent="0.3">
      <c r="A3179" s="20">
        <v>25076</v>
      </c>
      <c r="B3179" s="21">
        <f t="shared" si="213"/>
        <v>78</v>
      </c>
      <c r="C3179" s="21">
        <v>5</v>
      </c>
      <c r="D3179" s="21">
        <f>VLOOKUP(A3179,英雄数据表!A:D,4,0)</f>
        <v>2</v>
      </c>
      <c r="E3179" s="20" t="str">
        <f>VLOOKUP(A3179,英雄数据表!A:C,3,0)</f>
        <v>奥秘之眼</v>
      </c>
      <c r="F3179" s="20">
        <f t="shared" si="214"/>
        <v>25076</v>
      </c>
      <c r="G3179" s="20">
        <f t="shared" si="215"/>
        <v>25076</v>
      </c>
      <c r="H3179" s="21" t="str">
        <f>VLOOKUP(B3179,属性中转表!A:F,6,FALSE)</f>
        <v>"hp":334800,"atk":9300</v>
      </c>
      <c r="I3179" s="20" t="str">
        <f>IF(VLOOKUP(B3179,属性中转表!A:G,7,FALSE)=0,"",VLOOKUP(VLOOKUP(B3179,属性中转表!A:G,7,FALSE),属性中转表!$K$2:$P$21,6,0))&amp;IF(VLOOKUP(B3179,属性中转表!A:G,7,FALSE)&gt;=50,VLOOKUP(A3179,英雄数据表!A:K,9,0),IF(VLOOKUP(B3179,属性中转表!A:G,7,FALSE)&gt;=25,VLOOKUP(A3179,英雄数据表!A:K,5,0),""))</f>
        <v>"atk":600,"hp":10000,"undpspro":150,"pvpdpspro":100,"pvpundpspro":100,"speed":10</v>
      </c>
      <c r="J3179" s="20" t="str">
        <f>IF(I3179="","",属性中转表!$I$1&amp;(IF(VLOOKUP(B3179,属性中转表!A:G,7,FALSE)=0,0,VLOOKUP(VLOOKUP(B3179,属性中转表!A:G,7,FALSE),属性中转表!$K$2:$P$21,4,0)))+IFERROR(VLOOKUP(A3179,英雄数据表!A:K,IF(武魂!B3179&gt;=50,10,IF(武魂!B3179&gt;=25,6)),0),0))</f>
        <v>,"dpspro":150</v>
      </c>
      <c r="K3179" s="32" t="str">
        <f t="shared" si="212"/>
        <v>"atk":600,"hp":10000,"undpspro":150,"pvpdpspro":100,"pvpundpspro":100,"speed":10,"dpspro":150</v>
      </c>
      <c r="L3179" s="20" t="str">
        <f>IF(B3179&gt;=50,VLOOKUP(A3179,英雄数据表!A:L,11,FALSE),IF(B3179&gt;=25,VLOOKUP(A3179,英雄数据表!A:L,7,0),""))</f>
        <v>"2507602004"</v>
      </c>
      <c r="M3179" s="20" t="str">
        <f>IFERROR(VLOOKUP(B3179,属性中转表!$K$2:$O$21,5,FALSE),"")</f>
        <v/>
      </c>
      <c r="N3179" s="20" t="str">
        <f>IF(B3179=25,VLOOKUP(A3179,英雄数据表!A:L,8,FALSE),IF(B3179=50,VLOOKUP(A3179,英雄数据表!A:L,12,0),""))</f>
        <v/>
      </c>
    </row>
    <row r="3180" spans="1:14" x14ac:dyDescent="0.3">
      <c r="A3180" s="20">
        <v>25076</v>
      </c>
      <c r="B3180" s="21">
        <f t="shared" si="213"/>
        <v>79</v>
      </c>
      <c r="C3180" s="21">
        <v>5</v>
      </c>
      <c r="D3180" s="21">
        <f>VLOOKUP(A3180,英雄数据表!A:D,4,0)</f>
        <v>2</v>
      </c>
      <c r="E3180" s="20" t="str">
        <f>VLOOKUP(A3180,英雄数据表!A:C,3,0)</f>
        <v>奥秘之眼</v>
      </c>
      <c r="F3180" s="20">
        <f t="shared" si="214"/>
        <v>25076</v>
      </c>
      <c r="G3180" s="20">
        <f t="shared" si="215"/>
        <v>25076</v>
      </c>
      <c r="H3180" s="21" t="str">
        <f>VLOOKUP(B3180,属性中转表!A:F,6,FALSE)</f>
        <v>"hp":340200,"atk":9450</v>
      </c>
      <c r="I3180" s="20" t="str">
        <f>IF(VLOOKUP(B3180,属性中转表!A:G,7,FALSE)=0,"",VLOOKUP(VLOOKUP(B3180,属性中转表!A:G,7,FALSE),属性中转表!$K$2:$P$21,6,0))&amp;IF(VLOOKUP(B3180,属性中转表!A:G,7,FALSE)&gt;=50,VLOOKUP(A3180,英雄数据表!A:K,9,0),IF(VLOOKUP(B3180,属性中转表!A:G,7,FALSE)&gt;=25,VLOOKUP(A3180,英雄数据表!A:K,5,0),""))</f>
        <v>"atk":600,"hp":10000,"undpspro":150,"pvpdpspro":100,"pvpundpspro":100,"speed":10</v>
      </c>
      <c r="J3180" s="20" t="str">
        <f>IF(I3180="","",属性中转表!$I$1&amp;(IF(VLOOKUP(B3180,属性中转表!A:G,7,FALSE)=0,0,VLOOKUP(VLOOKUP(B3180,属性中转表!A:G,7,FALSE),属性中转表!$K$2:$P$21,4,0)))+IFERROR(VLOOKUP(A3180,英雄数据表!A:K,IF(武魂!B3180&gt;=50,10,IF(武魂!B3180&gt;=25,6)),0),0))</f>
        <v>,"dpspro":150</v>
      </c>
      <c r="K3180" s="32" t="str">
        <f t="shared" si="212"/>
        <v>"atk":600,"hp":10000,"undpspro":150,"pvpdpspro":100,"pvpundpspro":100,"speed":10,"dpspro":150</v>
      </c>
      <c r="L3180" s="20" t="str">
        <f>IF(B3180&gt;=50,VLOOKUP(A3180,英雄数据表!A:L,11,FALSE),IF(B3180&gt;=25,VLOOKUP(A3180,英雄数据表!A:L,7,0),""))</f>
        <v>"2507602004"</v>
      </c>
      <c r="M3180" s="20" t="str">
        <f>IFERROR(VLOOKUP(B3180,属性中转表!$K$2:$O$21,5,FALSE),"")</f>
        <v/>
      </c>
      <c r="N3180" s="20" t="str">
        <f>IF(B3180=25,VLOOKUP(A3180,英雄数据表!A:L,8,FALSE),IF(B3180=50,VLOOKUP(A3180,英雄数据表!A:L,12,0),""))</f>
        <v/>
      </c>
    </row>
    <row r="3181" spans="1:14" x14ac:dyDescent="0.3">
      <c r="A3181" s="20">
        <v>25076</v>
      </c>
      <c r="B3181" s="21">
        <f t="shared" si="213"/>
        <v>80</v>
      </c>
      <c r="C3181" s="21">
        <v>5</v>
      </c>
      <c r="D3181" s="21">
        <f>VLOOKUP(A3181,英雄数据表!A:D,4,0)</f>
        <v>2</v>
      </c>
      <c r="E3181" s="20" t="str">
        <f>VLOOKUP(A3181,英雄数据表!A:C,3,0)</f>
        <v>奥秘之眼</v>
      </c>
      <c r="F3181" s="20">
        <f t="shared" si="214"/>
        <v>25076</v>
      </c>
      <c r="G3181" s="20">
        <f t="shared" si="215"/>
        <v>25076</v>
      </c>
      <c r="H3181" s="21" t="str">
        <f>VLOOKUP(B3181,属性中转表!A:F,6,FALSE)</f>
        <v>"hp":345600,"atk":9600</v>
      </c>
      <c r="I3181" s="20" t="str">
        <f>IF(VLOOKUP(B3181,属性中转表!A:G,7,FALSE)=0,"",VLOOKUP(VLOOKUP(B3181,属性中转表!A:G,7,FALSE),属性中转表!$K$2:$P$21,6,0))&amp;IF(VLOOKUP(B3181,属性中转表!A:G,7,FALSE)&gt;=50,VLOOKUP(A3181,英雄数据表!A:K,9,0),IF(VLOOKUP(B3181,属性中转表!A:G,7,FALSE)&gt;=25,VLOOKUP(A3181,英雄数据表!A:K,5,0),""))</f>
        <v>"atk":600,"hp":10000,"undpspro":200,"pvpdpspro":100,"pvpundpspro":100,"speed":10</v>
      </c>
      <c r="J3181" s="20" t="str">
        <f>IF(I3181="","",属性中转表!$I$1&amp;(IF(VLOOKUP(B3181,属性中转表!A:G,7,FALSE)=0,0,VLOOKUP(VLOOKUP(B3181,属性中转表!A:G,7,FALSE),属性中转表!$K$2:$P$21,4,0)))+IFERROR(VLOOKUP(A3181,英雄数据表!A:K,IF(武魂!B3181&gt;=50,10,IF(武魂!B3181&gt;=25,6)),0),0))</f>
        <v>,"dpspro":150</v>
      </c>
      <c r="K3181" s="32" t="str">
        <f t="shared" si="212"/>
        <v>"atk":600,"hp":10000,"undpspro":200,"pvpdpspro":100,"pvpundpspro":100,"speed":10,"dpspro":150</v>
      </c>
      <c r="L3181" s="20" t="str">
        <f>IF(B3181&gt;=50,VLOOKUP(A3181,英雄数据表!A:L,11,FALSE),IF(B3181&gt;=25,VLOOKUP(A3181,英雄数据表!A:L,7,0),""))</f>
        <v>"2507602004"</v>
      </c>
      <c r="M3181" s="20" t="str">
        <f>IFERROR(VLOOKUP(B3181,属性中转表!$K$2:$O$21,5,FALSE),"")</f>
        <v>"undpspro":50</v>
      </c>
      <c r="N3181" s="20" t="str">
        <f>IF(B3181=25,VLOOKUP(A3181,英雄数据表!A:L,8,FALSE),IF(B3181=50,VLOOKUP(A3181,英雄数据表!A:L,12,0),""))</f>
        <v/>
      </c>
    </row>
    <row r="3182" spans="1:14" x14ac:dyDescent="0.3">
      <c r="A3182" s="20">
        <v>25076</v>
      </c>
      <c r="B3182" s="21">
        <f t="shared" si="213"/>
        <v>81</v>
      </c>
      <c r="C3182" s="21">
        <v>5</v>
      </c>
      <c r="D3182" s="21">
        <f>VLOOKUP(A3182,英雄数据表!A:D,4,0)</f>
        <v>2</v>
      </c>
      <c r="E3182" s="20" t="str">
        <f>VLOOKUP(A3182,英雄数据表!A:C,3,0)</f>
        <v>奥秘之眼</v>
      </c>
      <c r="F3182" s="20">
        <f t="shared" si="214"/>
        <v>25076</v>
      </c>
      <c r="G3182" s="20">
        <f t="shared" si="215"/>
        <v>25076</v>
      </c>
      <c r="H3182" s="21" t="str">
        <f>VLOOKUP(B3182,属性中转表!A:F,6,FALSE)</f>
        <v>"hp":351000,"atk":9750</v>
      </c>
      <c r="I3182" s="20" t="str">
        <f>IF(VLOOKUP(B3182,属性中转表!A:G,7,FALSE)=0,"",VLOOKUP(VLOOKUP(B3182,属性中转表!A:G,7,FALSE),属性中转表!$K$2:$P$21,6,0))&amp;IF(VLOOKUP(B3182,属性中转表!A:G,7,FALSE)&gt;=50,VLOOKUP(A3182,英雄数据表!A:K,9,0),IF(VLOOKUP(B3182,属性中转表!A:G,7,FALSE)&gt;=25,VLOOKUP(A3182,英雄数据表!A:K,5,0),""))</f>
        <v>"atk":600,"hp":10000,"undpspro":200,"pvpdpspro":100,"pvpundpspro":100,"speed":10</v>
      </c>
      <c r="J3182" s="20" t="str">
        <f>IF(I3182="","",属性中转表!$I$1&amp;(IF(VLOOKUP(B3182,属性中转表!A:G,7,FALSE)=0,0,VLOOKUP(VLOOKUP(B3182,属性中转表!A:G,7,FALSE),属性中转表!$K$2:$P$21,4,0)))+IFERROR(VLOOKUP(A3182,英雄数据表!A:K,IF(武魂!B3182&gt;=50,10,IF(武魂!B3182&gt;=25,6)),0),0))</f>
        <v>,"dpspro":150</v>
      </c>
      <c r="K3182" s="32" t="str">
        <f t="shared" si="212"/>
        <v>"atk":600,"hp":10000,"undpspro":200,"pvpdpspro":100,"pvpundpspro":100,"speed":10,"dpspro":150</v>
      </c>
      <c r="L3182" s="20" t="str">
        <f>IF(B3182&gt;=50,VLOOKUP(A3182,英雄数据表!A:L,11,FALSE),IF(B3182&gt;=25,VLOOKUP(A3182,英雄数据表!A:L,7,0),""))</f>
        <v>"2507602004"</v>
      </c>
      <c r="M3182" s="20" t="str">
        <f>IFERROR(VLOOKUP(B3182,属性中转表!$K$2:$O$21,5,FALSE),"")</f>
        <v/>
      </c>
      <c r="N3182" s="20" t="str">
        <f>IF(B3182=25,VLOOKUP(A3182,英雄数据表!A:L,8,FALSE),IF(B3182=50,VLOOKUP(A3182,英雄数据表!A:L,12,0),""))</f>
        <v/>
      </c>
    </row>
    <row r="3183" spans="1:14" x14ac:dyDescent="0.3">
      <c r="A3183" s="20">
        <v>25076</v>
      </c>
      <c r="B3183" s="21">
        <f t="shared" si="213"/>
        <v>82</v>
      </c>
      <c r="C3183" s="21">
        <v>5</v>
      </c>
      <c r="D3183" s="21">
        <f>VLOOKUP(A3183,英雄数据表!A:D,4,0)</f>
        <v>2</v>
      </c>
      <c r="E3183" s="20" t="str">
        <f>VLOOKUP(A3183,英雄数据表!A:C,3,0)</f>
        <v>奥秘之眼</v>
      </c>
      <c r="F3183" s="20">
        <f t="shared" si="214"/>
        <v>25076</v>
      </c>
      <c r="G3183" s="20">
        <f t="shared" si="215"/>
        <v>25076</v>
      </c>
      <c r="H3183" s="21" t="str">
        <f>VLOOKUP(B3183,属性中转表!A:F,6,FALSE)</f>
        <v>"hp":356400,"atk":9900</v>
      </c>
      <c r="I3183" s="20" t="str">
        <f>IF(VLOOKUP(B3183,属性中转表!A:G,7,FALSE)=0,"",VLOOKUP(VLOOKUP(B3183,属性中转表!A:G,7,FALSE),属性中转表!$K$2:$P$21,6,0))&amp;IF(VLOOKUP(B3183,属性中转表!A:G,7,FALSE)&gt;=50,VLOOKUP(A3183,英雄数据表!A:K,9,0),IF(VLOOKUP(B3183,属性中转表!A:G,7,FALSE)&gt;=25,VLOOKUP(A3183,英雄数据表!A:K,5,0),""))</f>
        <v>"atk":600,"hp":10000,"undpspro":200,"pvpdpspro":100,"pvpundpspro":100,"speed":10</v>
      </c>
      <c r="J3183" s="20" t="str">
        <f>IF(I3183="","",属性中转表!$I$1&amp;(IF(VLOOKUP(B3183,属性中转表!A:G,7,FALSE)=0,0,VLOOKUP(VLOOKUP(B3183,属性中转表!A:G,7,FALSE),属性中转表!$K$2:$P$21,4,0)))+IFERROR(VLOOKUP(A3183,英雄数据表!A:K,IF(武魂!B3183&gt;=50,10,IF(武魂!B3183&gt;=25,6)),0),0))</f>
        <v>,"dpspro":150</v>
      </c>
      <c r="K3183" s="32" t="str">
        <f t="shared" si="212"/>
        <v>"atk":600,"hp":10000,"undpspro":200,"pvpdpspro":100,"pvpundpspro":100,"speed":10,"dpspro":150</v>
      </c>
      <c r="L3183" s="20" t="str">
        <f>IF(B3183&gt;=50,VLOOKUP(A3183,英雄数据表!A:L,11,FALSE),IF(B3183&gt;=25,VLOOKUP(A3183,英雄数据表!A:L,7,0),""))</f>
        <v>"2507602004"</v>
      </c>
      <c r="M3183" s="20" t="str">
        <f>IFERROR(VLOOKUP(B3183,属性中转表!$K$2:$O$21,5,FALSE),"")</f>
        <v/>
      </c>
      <c r="N3183" s="20" t="str">
        <f>IF(B3183=25,VLOOKUP(A3183,英雄数据表!A:L,8,FALSE),IF(B3183=50,VLOOKUP(A3183,英雄数据表!A:L,12,0),""))</f>
        <v/>
      </c>
    </row>
    <row r="3184" spans="1:14" x14ac:dyDescent="0.3">
      <c r="A3184" s="20">
        <v>25076</v>
      </c>
      <c r="B3184" s="21">
        <f t="shared" si="213"/>
        <v>83</v>
      </c>
      <c r="C3184" s="21">
        <v>5</v>
      </c>
      <c r="D3184" s="21">
        <f>VLOOKUP(A3184,英雄数据表!A:D,4,0)</f>
        <v>2</v>
      </c>
      <c r="E3184" s="20" t="str">
        <f>VLOOKUP(A3184,英雄数据表!A:C,3,0)</f>
        <v>奥秘之眼</v>
      </c>
      <c r="F3184" s="20">
        <f t="shared" si="214"/>
        <v>25076</v>
      </c>
      <c r="G3184" s="20">
        <f t="shared" si="215"/>
        <v>25076</v>
      </c>
      <c r="H3184" s="21" t="str">
        <f>VLOOKUP(B3184,属性中转表!A:F,6,FALSE)</f>
        <v>"hp":361800,"atk":10050</v>
      </c>
      <c r="I3184" s="20" t="str">
        <f>IF(VLOOKUP(B3184,属性中转表!A:G,7,FALSE)=0,"",VLOOKUP(VLOOKUP(B3184,属性中转表!A:G,7,FALSE),属性中转表!$K$2:$P$21,6,0))&amp;IF(VLOOKUP(B3184,属性中转表!A:G,7,FALSE)&gt;=50,VLOOKUP(A3184,英雄数据表!A:K,9,0),IF(VLOOKUP(B3184,属性中转表!A:G,7,FALSE)&gt;=25,VLOOKUP(A3184,英雄数据表!A:K,5,0),""))</f>
        <v>"atk":600,"hp":10000,"undpspro":200,"pvpdpspro":100,"pvpundpspro":100,"speed":10</v>
      </c>
      <c r="J3184" s="20" t="str">
        <f>IF(I3184="","",属性中转表!$I$1&amp;(IF(VLOOKUP(B3184,属性中转表!A:G,7,FALSE)=0,0,VLOOKUP(VLOOKUP(B3184,属性中转表!A:G,7,FALSE),属性中转表!$K$2:$P$21,4,0)))+IFERROR(VLOOKUP(A3184,英雄数据表!A:K,IF(武魂!B3184&gt;=50,10,IF(武魂!B3184&gt;=25,6)),0),0))</f>
        <v>,"dpspro":150</v>
      </c>
      <c r="K3184" s="32" t="str">
        <f t="shared" si="212"/>
        <v>"atk":600,"hp":10000,"undpspro":200,"pvpdpspro":100,"pvpundpspro":100,"speed":10,"dpspro":150</v>
      </c>
      <c r="L3184" s="20" t="str">
        <f>IF(B3184&gt;=50,VLOOKUP(A3184,英雄数据表!A:L,11,FALSE),IF(B3184&gt;=25,VLOOKUP(A3184,英雄数据表!A:L,7,0),""))</f>
        <v>"2507602004"</v>
      </c>
      <c r="M3184" s="20" t="str">
        <f>IFERROR(VLOOKUP(B3184,属性中转表!$K$2:$O$21,5,FALSE),"")</f>
        <v/>
      </c>
      <c r="N3184" s="20" t="str">
        <f>IF(B3184=25,VLOOKUP(A3184,英雄数据表!A:L,8,FALSE),IF(B3184=50,VLOOKUP(A3184,英雄数据表!A:L,12,0),""))</f>
        <v/>
      </c>
    </row>
    <row r="3185" spans="1:14" x14ac:dyDescent="0.3">
      <c r="A3185" s="20">
        <v>25076</v>
      </c>
      <c r="B3185" s="21">
        <f t="shared" si="213"/>
        <v>84</v>
      </c>
      <c r="C3185" s="21">
        <v>5</v>
      </c>
      <c r="D3185" s="21">
        <f>VLOOKUP(A3185,英雄数据表!A:D,4,0)</f>
        <v>2</v>
      </c>
      <c r="E3185" s="20" t="str">
        <f>VLOOKUP(A3185,英雄数据表!A:C,3,0)</f>
        <v>奥秘之眼</v>
      </c>
      <c r="F3185" s="20">
        <f t="shared" si="214"/>
        <v>25076</v>
      </c>
      <c r="G3185" s="20">
        <f t="shared" si="215"/>
        <v>25076</v>
      </c>
      <c r="H3185" s="21" t="str">
        <f>VLOOKUP(B3185,属性中转表!A:F,6,FALSE)</f>
        <v>"hp":367200,"atk":10200</v>
      </c>
      <c r="I3185" s="20" t="str">
        <f>IF(VLOOKUP(B3185,属性中转表!A:G,7,FALSE)=0,"",VLOOKUP(VLOOKUP(B3185,属性中转表!A:G,7,FALSE),属性中转表!$K$2:$P$21,6,0))&amp;IF(VLOOKUP(B3185,属性中转表!A:G,7,FALSE)&gt;=50,VLOOKUP(A3185,英雄数据表!A:K,9,0),IF(VLOOKUP(B3185,属性中转表!A:G,7,FALSE)&gt;=25,VLOOKUP(A3185,英雄数据表!A:K,5,0),""))</f>
        <v>"atk":600,"hp":10000,"undpspro":200,"pvpdpspro":100,"pvpundpspro":100,"speed":10</v>
      </c>
      <c r="J3185" s="20" t="str">
        <f>IF(I3185="","",属性中转表!$I$1&amp;(IF(VLOOKUP(B3185,属性中转表!A:G,7,FALSE)=0,0,VLOOKUP(VLOOKUP(B3185,属性中转表!A:G,7,FALSE),属性中转表!$K$2:$P$21,4,0)))+IFERROR(VLOOKUP(A3185,英雄数据表!A:K,IF(武魂!B3185&gt;=50,10,IF(武魂!B3185&gt;=25,6)),0),0))</f>
        <v>,"dpspro":150</v>
      </c>
      <c r="K3185" s="32" t="str">
        <f t="shared" si="212"/>
        <v>"atk":600,"hp":10000,"undpspro":200,"pvpdpspro":100,"pvpundpspro":100,"speed":10,"dpspro":150</v>
      </c>
      <c r="L3185" s="20" t="str">
        <f>IF(B3185&gt;=50,VLOOKUP(A3185,英雄数据表!A:L,11,FALSE),IF(B3185&gt;=25,VLOOKUP(A3185,英雄数据表!A:L,7,0),""))</f>
        <v>"2507602004"</v>
      </c>
      <c r="M3185" s="20" t="str">
        <f>IFERROR(VLOOKUP(B3185,属性中转表!$K$2:$O$21,5,FALSE),"")</f>
        <v/>
      </c>
      <c r="N3185" s="20" t="str">
        <f>IF(B3185=25,VLOOKUP(A3185,英雄数据表!A:L,8,FALSE),IF(B3185=50,VLOOKUP(A3185,英雄数据表!A:L,12,0),""))</f>
        <v/>
      </c>
    </row>
    <row r="3186" spans="1:14" x14ac:dyDescent="0.3">
      <c r="A3186" s="20">
        <v>25076</v>
      </c>
      <c r="B3186" s="21">
        <f t="shared" si="213"/>
        <v>85</v>
      </c>
      <c r="C3186" s="21">
        <v>5</v>
      </c>
      <c r="D3186" s="21">
        <f>VLOOKUP(A3186,英雄数据表!A:D,4,0)</f>
        <v>2</v>
      </c>
      <c r="E3186" s="20" t="str">
        <f>VLOOKUP(A3186,英雄数据表!A:C,3,0)</f>
        <v>奥秘之眼</v>
      </c>
      <c r="F3186" s="20">
        <f t="shared" si="214"/>
        <v>25076</v>
      </c>
      <c r="G3186" s="20">
        <f t="shared" si="215"/>
        <v>25076</v>
      </c>
      <c r="H3186" s="21" t="str">
        <f>VLOOKUP(B3186,属性中转表!A:F,6,FALSE)</f>
        <v>"hp":372600,"atk":10350</v>
      </c>
      <c r="I3186" s="20" t="str">
        <f>IF(VLOOKUP(B3186,属性中转表!A:G,7,FALSE)=0,"",VLOOKUP(VLOOKUP(B3186,属性中转表!A:G,7,FALSE),属性中转表!$K$2:$P$21,6,0))&amp;IF(VLOOKUP(B3186,属性中转表!A:G,7,FALSE)&gt;=50,VLOOKUP(A3186,英雄数据表!A:K,9,0),IF(VLOOKUP(B3186,属性中转表!A:G,7,FALSE)&gt;=25,VLOOKUP(A3186,英雄数据表!A:K,5,0),""))</f>
        <v>"atk":600,"hp":10000,"undpspro":200,"pvpdpspro":100,"pvpundpspro":100,"speed":10</v>
      </c>
      <c r="J3186" s="20" t="str">
        <f>IF(I3186="","",属性中转表!$I$1&amp;(IF(VLOOKUP(B3186,属性中转表!A:G,7,FALSE)=0,0,VLOOKUP(VLOOKUP(B3186,属性中转表!A:G,7,FALSE),属性中转表!$K$2:$P$21,4,0)))+IFERROR(VLOOKUP(A3186,英雄数据表!A:K,IF(武魂!B3186&gt;=50,10,IF(武魂!B3186&gt;=25,6)),0),0))</f>
        <v>,"dpspro":200</v>
      </c>
      <c r="K3186" s="32" t="str">
        <f t="shared" si="212"/>
        <v>"atk":600,"hp":10000,"undpspro":200,"pvpdpspro":100,"pvpundpspro":100,"speed":10,"dpspro":200</v>
      </c>
      <c r="L3186" s="20" t="str">
        <f>IF(B3186&gt;=50,VLOOKUP(A3186,英雄数据表!A:L,11,FALSE),IF(B3186&gt;=25,VLOOKUP(A3186,英雄数据表!A:L,7,0),""))</f>
        <v>"2507602004"</v>
      </c>
      <c r="M3186" s="20" t="str">
        <f>IFERROR(VLOOKUP(B3186,属性中转表!$K$2:$O$21,5,FALSE),"")</f>
        <v>"dpspro":50</v>
      </c>
      <c r="N3186" s="20" t="str">
        <f>IF(B3186=25,VLOOKUP(A3186,英雄数据表!A:L,8,FALSE),IF(B3186=50,VLOOKUP(A3186,英雄数据表!A:L,12,0),""))</f>
        <v/>
      </c>
    </row>
    <row r="3187" spans="1:14" x14ac:dyDescent="0.3">
      <c r="A3187" s="20">
        <v>25076</v>
      </c>
      <c r="B3187" s="21">
        <f t="shared" si="213"/>
        <v>86</v>
      </c>
      <c r="C3187" s="21">
        <v>5</v>
      </c>
      <c r="D3187" s="21">
        <f>VLOOKUP(A3187,英雄数据表!A:D,4,0)</f>
        <v>2</v>
      </c>
      <c r="E3187" s="20" t="str">
        <f>VLOOKUP(A3187,英雄数据表!A:C,3,0)</f>
        <v>奥秘之眼</v>
      </c>
      <c r="F3187" s="20">
        <f t="shared" si="214"/>
        <v>25076</v>
      </c>
      <c r="G3187" s="20">
        <f t="shared" si="215"/>
        <v>25076</v>
      </c>
      <c r="H3187" s="21" t="str">
        <f>VLOOKUP(B3187,属性中转表!A:F,6,FALSE)</f>
        <v>"hp":378000,"atk":10500</v>
      </c>
      <c r="I3187" s="20" t="str">
        <f>IF(VLOOKUP(B3187,属性中转表!A:G,7,FALSE)=0,"",VLOOKUP(VLOOKUP(B3187,属性中转表!A:G,7,FALSE),属性中转表!$K$2:$P$21,6,0))&amp;IF(VLOOKUP(B3187,属性中转表!A:G,7,FALSE)&gt;=50,VLOOKUP(A3187,英雄数据表!A:K,9,0),IF(VLOOKUP(B3187,属性中转表!A:G,7,FALSE)&gt;=25,VLOOKUP(A3187,英雄数据表!A:K,5,0),""))</f>
        <v>"atk":600,"hp":10000,"undpspro":200,"pvpdpspro":100,"pvpundpspro":100,"speed":10</v>
      </c>
      <c r="J3187" s="20" t="str">
        <f>IF(I3187="","",属性中转表!$I$1&amp;(IF(VLOOKUP(B3187,属性中转表!A:G,7,FALSE)=0,0,VLOOKUP(VLOOKUP(B3187,属性中转表!A:G,7,FALSE),属性中转表!$K$2:$P$21,4,0)))+IFERROR(VLOOKUP(A3187,英雄数据表!A:K,IF(武魂!B3187&gt;=50,10,IF(武魂!B3187&gt;=25,6)),0),0))</f>
        <v>,"dpspro":200</v>
      </c>
      <c r="K3187" s="32" t="str">
        <f t="shared" si="212"/>
        <v>"atk":600,"hp":10000,"undpspro":200,"pvpdpspro":100,"pvpundpspro":100,"speed":10,"dpspro":200</v>
      </c>
      <c r="L3187" s="20" t="str">
        <f>IF(B3187&gt;=50,VLOOKUP(A3187,英雄数据表!A:L,11,FALSE),IF(B3187&gt;=25,VLOOKUP(A3187,英雄数据表!A:L,7,0),""))</f>
        <v>"2507602004"</v>
      </c>
      <c r="M3187" s="20" t="str">
        <f>IFERROR(VLOOKUP(B3187,属性中转表!$K$2:$O$21,5,FALSE),"")</f>
        <v/>
      </c>
      <c r="N3187" s="20" t="str">
        <f>IF(B3187=25,VLOOKUP(A3187,英雄数据表!A:L,8,FALSE),IF(B3187=50,VLOOKUP(A3187,英雄数据表!A:L,12,0),""))</f>
        <v/>
      </c>
    </row>
    <row r="3188" spans="1:14" x14ac:dyDescent="0.3">
      <c r="A3188" s="20">
        <v>25076</v>
      </c>
      <c r="B3188" s="21">
        <f t="shared" si="213"/>
        <v>87</v>
      </c>
      <c r="C3188" s="21">
        <v>5</v>
      </c>
      <c r="D3188" s="21">
        <f>VLOOKUP(A3188,英雄数据表!A:D,4,0)</f>
        <v>2</v>
      </c>
      <c r="E3188" s="20" t="str">
        <f>VLOOKUP(A3188,英雄数据表!A:C,3,0)</f>
        <v>奥秘之眼</v>
      </c>
      <c r="F3188" s="20">
        <f t="shared" si="214"/>
        <v>25076</v>
      </c>
      <c r="G3188" s="20">
        <f t="shared" si="215"/>
        <v>25076</v>
      </c>
      <c r="H3188" s="21" t="str">
        <f>VLOOKUP(B3188,属性中转表!A:F,6,FALSE)</f>
        <v>"hp":383400,"atk":10650</v>
      </c>
      <c r="I3188" s="20" t="str">
        <f>IF(VLOOKUP(B3188,属性中转表!A:G,7,FALSE)=0,"",VLOOKUP(VLOOKUP(B3188,属性中转表!A:G,7,FALSE),属性中转表!$K$2:$P$21,6,0))&amp;IF(VLOOKUP(B3188,属性中转表!A:G,7,FALSE)&gt;=50,VLOOKUP(A3188,英雄数据表!A:K,9,0),IF(VLOOKUP(B3188,属性中转表!A:G,7,FALSE)&gt;=25,VLOOKUP(A3188,英雄数据表!A:K,5,0),""))</f>
        <v>"atk":600,"hp":10000,"undpspro":200,"pvpdpspro":100,"pvpundpspro":100,"speed":10</v>
      </c>
      <c r="J3188" s="20" t="str">
        <f>IF(I3188="","",属性中转表!$I$1&amp;(IF(VLOOKUP(B3188,属性中转表!A:G,7,FALSE)=0,0,VLOOKUP(VLOOKUP(B3188,属性中转表!A:G,7,FALSE),属性中转表!$K$2:$P$21,4,0)))+IFERROR(VLOOKUP(A3188,英雄数据表!A:K,IF(武魂!B3188&gt;=50,10,IF(武魂!B3188&gt;=25,6)),0),0))</f>
        <v>,"dpspro":200</v>
      </c>
      <c r="K3188" s="32" t="str">
        <f t="shared" si="212"/>
        <v>"atk":600,"hp":10000,"undpspro":200,"pvpdpspro":100,"pvpundpspro":100,"speed":10,"dpspro":200</v>
      </c>
      <c r="L3188" s="20" t="str">
        <f>IF(B3188&gt;=50,VLOOKUP(A3188,英雄数据表!A:L,11,FALSE),IF(B3188&gt;=25,VLOOKUP(A3188,英雄数据表!A:L,7,0),""))</f>
        <v>"2507602004"</v>
      </c>
      <c r="M3188" s="20" t="str">
        <f>IFERROR(VLOOKUP(B3188,属性中转表!$K$2:$O$21,5,FALSE),"")</f>
        <v/>
      </c>
      <c r="N3188" s="20" t="str">
        <f>IF(B3188=25,VLOOKUP(A3188,英雄数据表!A:L,8,FALSE),IF(B3188=50,VLOOKUP(A3188,英雄数据表!A:L,12,0),""))</f>
        <v/>
      </c>
    </row>
    <row r="3189" spans="1:14" x14ac:dyDescent="0.3">
      <c r="A3189" s="20">
        <v>25076</v>
      </c>
      <c r="B3189" s="21">
        <f t="shared" si="213"/>
        <v>88</v>
      </c>
      <c r="C3189" s="21">
        <v>5</v>
      </c>
      <c r="D3189" s="21">
        <f>VLOOKUP(A3189,英雄数据表!A:D,4,0)</f>
        <v>2</v>
      </c>
      <c r="E3189" s="20" t="str">
        <f>VLOOKUP(A3189,英雄数据表!A:C,3,0)</f>
        <v>奥秘之眼</v>
      </c>
      <c r="F3189" s="20">
        <f t="shared" si="214"/>
        <v>25076</v>
      </c>
      <c r="G3189" s="20">
        <f t="shared" si="215"/>
        <v>25076</v>
      </c>
      <c r="H3189" s="21" t="str">
        <f>VLOOKUP(B3189,属性中转表!A:F,6,FALSE)</f>
        <v>"hp":388800,"atk":10800</v>
      </c>
      <c r="I3189" s="20" t="str">
        <f>IF(VLOOKUP(B3189,属性中转表!A:G,7,FALSE)=0,"",VLOOKUP(VLOOKUP(B3189,属性中转表!A:G,7,FALSE),属性中转表!$K$2:$P$21,6,0))&amp;IF(VLOOKUP(B3189,属性中转表!A:G,7,FALSE)&gt;=50,VLOOKUP(A3189,英雄数据表!A:K,9,0),IF(VLOOKUP(B3189,属性中转表!A:G,7,FALSE)&gt;=25,VLOOKUP(A3189,英雄数据表!A:K,5,0),""))</f>
        <v>"atk":600,"hp":10000,"undpspro":200,"pvpdpspro":100,"pvpundpspro":100,"speed":10</v>
      </c>
      <c r="J3189" s="20" t="str">
        <f>IF(I3189="","",属性中转表!$I$1&amp;(IF(VLOOKUP(B3189,属性中转表!A:G,7,FALSE)=0,0,VLOOKUP(VLOOKUP(B3189,属性中转表!A:G,7,FALSE),属性中转表!$K$2:$P$21,4,0)))+IFERROR(VLOOKUP(A3189,英雄数据表!A:K,IF(武魂!B3189&gt;=50,10,IF(武魂!B3189&gt;=25,6)),0),0))</f>
        <v>,"dpspro":200</v>
      </c>
      <c r="K3189" s="32" t="str">
        <f t="shared" si="212"/>
        <v>"atk":600,"hp":10000,"undpspro":200,"pvpdpspro":100,"pvpundpspro":100,"speed":10,"dpspro":200</v>
      </c>
      <c r="L3189" s="20" t="str">
        <f>IF(B3189&gt;=50,VLOOKUP(A3189,英雄数据表!A:L,11,FALSE),IF(B3189&gt;=25,VLOOKUP(A3189,英雄数据表!A:L,7,0),""))</f>
        <v>"2507602004"</v>
      </c>
      <c r="M3189" s="20" t="str">
        <f>IFERROR(VLOOKUP(B3189,属性中转表!$K$2:$O$21,5,FALSE),"")</f>
        <v/>
      </c>
      <c r="N3189" s="20" t="str">
        <f>IF(B3189=25,VLOOKUP(A3189,英雄数据表!A:L,8,FALSE),IF(B3189=50,VLOOKUP(A3189,英雄数据表!A:L,12,0),""))</f>
        <v/>
      </c>
    </row>
    <row r="3190" spans="1:14" x14ac:dyDescent="0.3">
      <c r="A3190" s="20">
        <v>25076</v>
      </c>
      <c r="B3190" s="21">
        <f t="shared" si="213"/>
        <v>89</v>
      </c>
      <c r="C3190" s="21">
        <v>5</v>
      </c>
      <c r="D3190" s="21">
        <f>VLOOKUP(A3190,英雄数据表!A:D,4,0)</f>
        <v>2</v>
      </c>
      <c r="E3190" s="20" t="str">
        <f>VLOOKUP(A3190,英雄数据表!A:C,3,0)</f>
        <v>奥秘之眼</v>
      </c>
      <c r="F3190" s="20">
        <f t="shared" si="214"/>
        <v>25076</v>
      </c>
      <c r="G3190" s="20">
        <f t="shared" si="215"/>
        <v>25076</v>
      </c>
      <c r="H3190" s="21" t="str">
        <f>VLOOKUP(B3190,属性中转表!A:F,6,FALSE)</f>
        <v>"hp":394200,"atk":10950</v>
      </c>
      <c r="I3190" s="20" t="str">
        <f>IF(VLOOKUP(B3190,属性中转表!A:G,7,FALSE)=0,"",VLOOKUP(VLOOKUP(B3190,属性中转表!A:G,7,FALSE),属性中转表!$K$2:$P$21,6,0))&amp;IF(VLOOKUP(B3190,属性中转表!A:G,7,FALSE)&gt;=50,VLOOKUP(A3190,英雄数据表!A:K,9,0),IF(VLOOKUP(B3190,属性中转表!A:G,7,FALSE)&gt;=25,VLOOKUP(A3190,英雄数据表!A:K,5,0),""))</f>
        <v>"atk":600,"hp":10000,"undpspro":200,"pvpdpspro":100,"pvpundpspro":100,"speed":10</v>
      </c>
      <c r="J3190" s="20" t="str">
        <f>IF(I3190="","",属性中转表!$I$1&amp;(IF(VLOOKUP(B3190,属性中转表!A:G,7,FALSE)=0,0,VLOOKUP(VLOOKUP(B3190,属性中转表!A:G,7,FALSE),属性中转表!$K$2:$P$21,4,0)))+IFERROR(VLOOKUP(A3190,英雄数据表!A:K,IF(武魂!B3190&gt;=50,10,IF(武魂!B3190&gt;=25,6)),0),0))</f>
        <v>,"dpspro":200</v>
      </c>
      <c r="K3190" s="32" t="str">
        <f t="shared" si="212"/>
        <v>"atk":600,"hp":10000,"undpspro":200,"pvpdpspro":100,"pvpundpspro":100,"speed":10,"dpspro":200</v>
      </c>
      <c r="L3190" s="20" t="str">
        <f>IF(B3190&gt;=50,VLOOKUP(A3190,英雄数据表!A:L,11,FALSE),IF(B3190&gt;=25,VLOOKUP(A3190,英雄数据表!A:L,7,0),""))</f>
        <v>"2507602004"</v>
      </c>
      <c r="M3190" s="20" t="str">
        <f>IFERROR(VLOOKUP(B3190,属性中转表!$K$2:$O$21,5,FALSE),"")</f>
        <v/>
      </c>
      <c r="N3190" s="20" t="str">
        <f>IF(B3190=25,VLOOKUP(A3190,英雄数据表!A:L,8,FALSE),IF(B3190=50,VLOOKUP(A3190,英雄数据表!A:L,12,0),""))</f>
        <v/>
      </c>
    </row>
    <row r="3191" spans="1:14" x14ac:dyDescent="0.3">
      <c r="A3191" s="20">
        <v>25076</v>
      </c>
      <c r="B3191" s="21">
        <f t="shared" si="213"/>
        <v>90</v>
      </c>
      <c r="C3191" s="21">
        <v>5</v>
      </c>
      <c r="D3191" s="21">
        <f>VLOOKUP(A3191,英雄数据表!A:D,4,0)</f>
        <v>2</v>
      </c>
      <c r="E3191" s="20" t="str">
        <f>VLOOKUP(A3191,英雄数据表!A:C,3,0)</f>
        <v>奥秘之眼</v>
      </c>
      <c r="F3191" s="20">
        <f t="shared" si="214"/>
        <v>25076</v>
      </c>
      <c r="G3191" s="20">
        <f t="shared" si="215"/>
        <v>25076</v>
      </c>
      <c r="H3191" s="21" t="str">
        <f>VLOOKUP(B3191,属性中转表!A:F,6,FALSE)</f>
        <v>"hp":399600,"atk":11100</v>
      </c>
      <c r="I3191" s="20" t="str">
        <f>IF(VLOOKUP(B3191,属性中转表!A:G,7,FALSE)=0,"",VLOOKUP(VLOOKUP(B3191,属性中转表!A:G,7,FALSE),属性中转表!$K$2:$P$21,6,0))&amp;IF(VLOOKUP(B3191,属性中转表!A:G,7,FALSE)&gt;=50,VLOOKUP(A3191,英雄数据表!A:K,9,0),IF(VLOOKUP(B3191,属性中转表!A:G,7,FALSE)&gt;=25,VLOOKUP(A3191,英雄数据表!A:K,5,0),""))</f>
        <v>"atk":600,"hp":10000,"undpspro":200,"pvpdpspro":150,"pvpundpspro":100,"speed":10</v>
      </c>
      <c r="J3191" s="20" t="str">
        <f>IF(I3191="","",属性中转表!$I$1&amp;(IF(VLOOKUP(B3191,属性中转表!A:G,7,FALSE)=0,0,VLOOKUP(VLOOKUP(B3191,属性中转表!A:G,7,FALSE),属性中转表!$K$2:$P$21,4,0)))+IFERROR(VLOOKUP(A3191,英雄数据表!A:K,IF(武魂!B3191&gt;=50,10,IF(武魂!B3191&gt;=25,6)),0),0))</f>
        <v>,"dpspro":200</v>
      </c>
      <c r="K3191" s="32" t="str">
        <f t="shared" ref="K3191:K3354" si="216">I3191&amp;J3191</f>
        <v>"atk":600,"hp":10000,"undpspro":200,"pvpdpspro":150,"pvpundpspro":100,"speed":10,"dpspro":200</v>
      </c>
      <c r="L3191" s="20" t="str">
        <f>IF(B3191&gt;=50,VLOOKUP(A3191,英雄数据表!A:L,11,FALSE),IF(B3191&gt;=25,VLOOKUP(A3191,英雄数据表!A:L,7,0),""))</f>
        <v>"2507602004"</v>
      </c>
      <c r="M3191" s="20" t="str">
        <f>IFERROR(VLOOKUP(B3191,属性中转表!$K$2:$O$21,5,FALSE),"")</f>
        <v>"pvpdpspro":50</v>
      </c>
      <c r="N3191" s="20" t="str">
        <f>IF(B3191=25,VLOOKUP(A3191,英雄数据表!A:L,8,FALSE),IF(B3191=50,VLOOKUP(A3191,英雄数据表!A:L,12,0),""))</f>
        <v/>
      </c>
    </row>
    <row r="3192" spans="1:14" x14ac:dyDescent="0.3">
      <c r="A3192" s="20">
        <v>25076</v>
      </c>
      <c r="B3192" s="21">
        <f t="shared" si="213"/>
        <v>91</v>
      </c>
      <c r="C3192" s="21">
        <v>5</v>
      </c>
      <c r="D3192" s="21">
        <f>VLOOKUP(A3192,英雄数据表!A:D,4,0)</f>
        <v>2</v>
      </c>
      <c r="E3192" s="20" t="str">
        <f>VLOOKUP(A3192,英雄数据表!A:C,3,0)</f>
        <v>奥秘之眼</v>
      </c>
      <c r="F3192" s="20">
        <f t="shared" si="214"/>
        <v>25076</v>
      </c>
      <c r="G3192" s="20">
        <f t="shared" si="215"/>
        <v>25076</v>
      </c>
      <c r="H3192" s="21" t="str">
        <f>VLOOKUP(B3192,属性中转表!A:F,6,FALSE)</f>
        <v>"hp":405000,"atk":11250</v>
      </c>
      <c r="I3192" s="20" t="str">
        <f>IF(VLOOKUP(B3192,属性中转表!A:G,7,FALSE)=0,"",VLOOKUP(VLOOKUP(B3192,属性中转表!A:G,7,FALSE),属性中转表!$K$2:$P$21,6,0))&amp;IF(VLOOKUP(B3192,属性中转表!A:G,7,FALSE)&gt;=50,VLOOKUP(A3192,英雄数据表!A:K,9,0),IF(VLOOKUP(B3192,属性中转表!A:G,7,FALSE)&gt;=25,VLOOKUP(A3192,英雄数据表!A:K,5,0),""))</f>
        <v>"atk":600,"hp":10000,"undpspro":200,"pvpdpspro":150,"pvpundpspro":100,"speed":10</v>
      </c>
      <c r="J3192" s="20" t="str">
        <f>IF(I3192="","",属性中转表!$I$1&amp;(IF(VLOOKUP(B3192,属性中转表!A:G,7,FALSE)=0,0,VLOOKUP(VLOOKUP(B3192,属性中转表!A:G,7,FALSE),属性中转表!$K$2:$P$21,4,0)))+IFERROR(VLOOKUP(A3192,英雄数据表!A:K,IF(武魂!B3192&gt;=50,10,IF(武魂!B3192&gt;=25,6)),0),0))</f>
        <v>,"dpspro":200</v>
      </c>
      <c r="K3192" s="32" t="str">
        <f t="shared" si="216"/>
        <v>"atk":600,"hp":10000,"undpspro":200,"pvpdpspro":150,"pvpundpspro":100,"speed":10,"dpspro":200</v>
      </c>
      <c r="L3192" s="20" t="str">
        <f>IF(B3192&gt;=50,VLOOKUP(A3192,英雄数据表!A:L,11,FALSE),IF(B3192&gt;=25,VLOOKUP(A3192,英雄数据表!A:L,7,0),""))</f>
        <v>"2507602004"</v>
      </c>
      <c r="M3192" s="20" t="str">
        <f>IFERROR(VLOOKUP(B3192,属性中转表!$K$2:$O$21,5,FALSE),"")</f>
        <v/>
      </c>
      <c r="N3192" s="20" t="str">
        <f>IF(B3192=25,VLOOKUP(A3192,英雄数据表!A:L,8,FALSE),IF(B3192=50,VLOOKUP(A3192,英雄数据表!A:L,12,0),""))</f>
        <v/>
      </c>
    </row>
    <row r="3193" spans="1:14" x14ac:dyDescent="0.3">
      <c r="A3193" s="20">
        <v>25076</v>
      </c>
      <c r="B3193" s="21">
        <f t="shared" si="213"/>
        <v>92</v>
      </c>
      <c r="C3193" s="21">
        <v>5</v>
      </c>
      <c r="D3193" s="21">
        <f>VLOOKUP(A3193,英雄数据表!A:D,4,0)</f>
        <v>2</v>
      </c>
      <c r="E3193" s="20" t="str">
        <f>VLOOKUP(A3193,英雄数据表!A:C,3,0)</f>
        <v>奥秘之眼</v>
      </c>
      <c r="F3193" s="20">
        <f t="shared" si="214"/>
        <v>25076</v>
      </c>
      <c r="G3193" s="20">
        <f t="shared" si="215"/>
        <v>25076</v>
      </c>
      <c r="H3193" s="21" t="str">
        <f>VLOOKUP(B3193,属性中转表!A:F,6,FALSE)</f>
        <v>"hp":410400,"atk":11400</v>
      </c>
      <c r="I3193" s="20" t="str">
        <f>IF(VLOOKUP(B3193,属性中转表!A:G,7,FALSE)=0,"",VLOOKUP(VLOOKUP(B3193,属性中转表!A:G,7,FALSE),属性中转表!$K$2:$P$21,6,0))&amp;IF(VLOOKUP(B3193,属性中转表!A:G,7,FALSE)&gt;=50,VLOOKUP(A3193,英雄数据表!A:K,9,0),IF(VLOOKUP(B3193,属性中转表!A:G,7,FALSE)&gt;=25,VLOOKUP(A3193,英雄数据表!A:K,5,0),""))</f>
        <v>"atk":600,"hp":10000,"undpspro":200,"pvpdpspro":150,"pvpundpspro":100,"speed":10</v>
      </c>
      <c r="J3193" s="20" t="str">
        <f>IF(I3193="","",属性中转表!$I$1&amp;(IF(VLOOKUP(B3193,属性中转表!A:G,7,FALSE)=0,0,VLOOKUP(VLOOKUP(B3193,属性中转表!A:G,7,FALSE),属性中转表!$K$2:$P$21,4,0)))+IFERROR(VLOOKUP(A3193,英雄数据表!A:K,IF(武魂!B3193&gt;=50,10,IF(武魂!B3193&gt;=25,6)),0),0))</f>
        <v>,"dpspro":200</v>
      </c>
      <c r="K3193" s="32" t="str">
        <f t="shared" si="216"/>
        <v>"atk":600,"hp":10000,"undpspro":200,"pvpdpspro":150,"pvpundpspro":100,"speed":10,"dpspro":200</v>
      </c>
      <c r="L3193" s="20" t="str">
        <f>IF(B3193&gt;=50,VLOOKUP(A3193,英雄数据表!A:L,11,FALSE),IF(B3193&gt;=25,VLOOKUP(A3193,英雄数据表!A:L,7,0),""))</f>
        <v>"2507602004"</v>
      </c>
      <c r="M3193" s="20" t="str">
        <f>IFERROR(VLOOKUP(B3193,属性中转表!$K$2:$O$21,5,FALSE),"")</f>
        <v/>
      </c>
      <c r="N3193" s="20" t="str">
        <f>IF(B3193=25,VLOOKUP(A3193,英雄数据表!A:L,8,FALSE),IF(B3193=50,VLOOKUP(A3193,英雄数据表!A:L,12,0),""))</f>
        <v/>
      </c>
    </row>
    <row r="3194" spans="1:14" x14ac:dyDescent="0.3">
      <c r="A3194" s="20">
        <v>25076</v>
      </c>
      <c r="B3194" s="21">
        <f t="shared" si="213"/>
        <v>93</v>
      </c>
      <c r="C3194" s="21">
        <v>5</v>
      </c>
      <c r="D3194" s="21">
        <f>VLOOKUP(A3194,英雄数据表!A:D,4,0)</f>
        <v>2</v>
      </c>
      <c r="E3194" s="20" t="str">
        <f>VLOOKUP(A3194,英雄数据表!A:C,3,0)</f>
        <v>奥秘之眼</v>
      </c>
      <c r="F3194" s="20">
        <f t="shared" si="214"/>
        <v>25076</v>
      </c>
      <c r="G3194" s="20">
        <f t="shared" si="215"/>
        <v>25076</v>
      </c>
      <c r="H3194" s="21" t="str">
        <f>VLOOKUP(B3194,属性中转表!A:F,6,FALSE)</f>
        <v>"hp":415800,"atk":11550</v>
      </c>
      <c r="I3194" s="20" t="str">
        <f>IF(VLOOKUP(B3194,属性中转表!A:G,7,FALSE)=0,"",VLOOKUP(VLOOKUP(B3194,属性中转表!A:G,7,FALSE),属性中转表!$K$2:$P$21,6,0))&amp;IF(VLOOKUP(B3194,属性中转表!A:G,7,FALSE)&gt;=50,VLOOKUP(A3194,英雄数据表!A:K,9,0),IF(VLOOKUP(B3194,属性中转表!A:G,7,FALSE)&gt;=25,VLOOKUP(A3194,英雄数据表!A:K,5,0),""))</f>
        <v>"atk":600,"hp":10000,"undpspro":200,"pvpdpspro":150,"pvpundpspro":100,"speed":10</v>
      </c>
      <c r="J3194" s="20" t="str">
        <f>IF(I3194="","",属性中转表!$I$1&amp;(IF(VLOOKUP(B3194,属性中转表!A:G,7,FALSE)=0,0,VLOOKUP(VLOOKUP(B3194,属性中转表!A:G,7,FALSE),属性中转表!$K$2:$P$21,4,0)))+IFERROR(VLOOKUP(A3194,英雄数据表!A:K,IF(武魂!B3194&gt;=50,10,IF(武魂!B3194&gt;=25,6)),0),0))</f>
        <v>,"dpspro":200</v>
      </c>
      <c r="K3194" s="32" t="str">
        <f t="shared" si="216"/>
        <v>"atk":600,"hp":10000,"undpspro":200,"pvpdpspro":150,"pvpundpspro":100,"speed":10,"dpspro":200</v>
      </c>
      <c r="L3194" s="20" t="str">
        <f>IF(B3194&gt;=50,VLOOKUP(A3194,英雄数据表!A:L,11,FALSE),IF(B3194&gt;=25,VLOOKUP(A3194,英雄数据表!A:L,7,0),""))</f>
        <v>"2507602004"</v>
      </c>
      <c r="M3194" s="20" t="str">
        <f>IFERROR(VLOOKUP(B3194,属性中转表!$K$2:$O$21,5,FALSE),"")</f>
        <v/>
      </c>
      <c r="N3194" s="20" t="str">
        <f>IF(B3194=25,VLOOKUP(A3194,英雄数据表!A:L,8,FALSE),IF(B3194=50,VLOOKUP(A3194,英雄数据表!A:L,12,0),""))</f>
        <v/>
      </c>
    </row>
    <row r="3195" spans="1:14" x14ac:dyDescent="0.3">
      <c r="A3195" s="20">
        <v>25076</v>
      </c>
      <c r="B3195" s="21">
        <f t="shared" si="213"/>
        <v>94</v>
      </c>
      <c r="C3195" s="21">
        <v>5</v>
      </c>
      <c r="D3195" s="21">
        <f>VLOOKUP(A3195,英雄数据表!A:D,4,0)</f>
        <v>2</v>
      </c>
      <c r="E3195" s="20" t="str">
        <f>VLOOKUP(A3195,英雄数据表!A:C,3,0)</f>
        <v>奥秘之眼</v>
      </c>
      <c r="F3195" s="20">
        <f t="shared" si="214"/>
        <v>25076</v>
      </c>
      <c r="G3195" s="20">
        <f t="shared" si="215"/>
        <v>25076</v>
      </c>
      <c r="H3195" s="21" t="str">
        <f>VLOOKUP(B3195,属性中转表!A:F,6,FALSE)</f>
        <v>"hp":421200,"atk":11700</v>
      </c>
      <c r="I3195" s="20" t="str">
        <f>IF(VLOOKUP(B3195,属性中转表!A:G,7,FALSE)=0,"",VLOOKUP(VLOOKUP(B3195,属性中转表!A:G,7,FALSE),属性中转表!$K$2:$P$21,6,0))&amp;IF(VLOOKUP(B3195,属性中转表!A:G,7,FALSE)&gt;=50,VLOOKUP(A3195,英雄数据表!A:K,9,0),IF(VLOOKUP(B3195,属性中转表!A:G,7,FALSE)&gt;=25,VLOOKUP(A3195,英雄数据表!A:K,5,0),""))</f>
        <v>"atk":600,"hp":10000,"undpspro":200,"pvpdpspro":150,"pvpundpspro":100,"speed":10</v>
      </c>
      <c r="J3195" s="20" t="str">
        <f>IF(I3195="","",属性中转表!$I$1&amp;(IF(VLOOKUP(B3195,属性中转表!A:G,7,FALSE)=0,0,VLOOKUP(VLOOKUP(B3195,属性中转表!A:G,7,FALSE),属性中转表!$K$2:$P$21,4,0)))+IFERROR(VLOOKUP(A3195,英雄数据表!A:K,IF(武魂!B3195&gt;=50,10,IF(武魂!B3195&gt;=25,6)),0),0))</f>
        <v>,"dpspro":200</v>
      </c>
      <c r="K3195" s="32" t="str">
        <f t="shared" si="216"/>
        <v>"atk":600,"hp":10000,"undpspro":200,"pvpdpspro":150,"pvpundpspro":100,"speed":10,"dpspro":200</v>
      </c>
      <c r="L3195" s="20" t="str">
        <f>IF(B3195&gt;=50,VLOOKUP(A3195,英雄数据表!A:L,11,FALSE),IF(B3195&gt;=25,VLOOKUP(A3195,英雄数据表!A:L,7,0),""))</f>
        <v>"2507602004"</v>
      </c>
      <c r="M3195" s="20" t="str">
        <f>IFERROR(VLOOKUP(B3195,属性中转表!$K$2:$O$21,5,FALSE),"")</f>
        <v/>
      </c>
      <c r="N3195" s="20" t="str">
        <f>IF(B3195=25,VLOOKUP(A3195,英雄数据表!A:L,8,FALSE),IF(B3195=50,VLOOKUP(A3195,英雄数据表!A:L,12,0),""))</f>
        <v/>
      </c>
    </row>
    <row r="3196" spans="1:14" x14ac:dyDescent="0.3">
      <c r="A3196" s="20">
        <v>25076</v>
      </c>
      <c r="B3196" s="21">
        <f t="shared" si="213"/>
        <v>95</v>
      </c>
      <c r="C3196" s="21">
        <v>5</v>
      </c>
      <c r="D3196" s="21">
        <f>VLOOKUP(A3196,英雄数据表!A:D,4,0)</f>
        <v>2</v>
      </c>
      <c r="E3196" s="20" t="str">
        <f>VLOOKUP(A3196,英雄数据表!A:C,3,0)</f>
        <v>奥秘之眼</v>
      </c>
      <c r="F3196" s="20">
        <f t="shared" si="214"/>
        <v>25076</v>
      </c>
      <c r="G3196" s="20">
        <f t="shared" si="215"/>
        <v>25076</v>
      </c>
      <c r="H3196" s="21" t="str">
        <f>VLOOKUP(B3196,属性中转表!A:F,6,FALSE)</f>
        <v>"hp":426600,"atk":11850</v>
      </c>
      <c r="I3196" s="20" t="str">
        <f>IF(VLOOKUP(B3196,属性中转表!A:G,7,FALSE)=0,"",VLOOKUP(VLOOKUP(B3196,属性中转表!A:G,7,FALSE),属性中转表!$K$2:$P$21,6,0))&amp;IF(VLOOKUP(B3196,属性中转表!A:G,7,FALSE)&gt;=50,VLOOKUP(A3196,英雄数据表!A:K,9,0),IF(VLOOKUP(B3196,属性中转表!A:G,7,FALSE)&gt;=25,VLOOKUP(A3196,英雄数据表!A:K,5,0),""))</f>
        <v>"atk":600,"hp":10000,"undpspro":200,"pvpdpspro":150,"pvpundpspro":150,"speed":10</v>
      </c>
      <c r="J3196" s="20" t="str">
        <f>IF(I3196="","",属性中转表!$I$1&amp;(IF(VLOOKUP(B3196,属性中转表!A:G,7,FALSE)=0,0,VLOOKUP(VLOOKUP(B3196,属性中转表!A:G,7,FALSE),属性中转表!$K$2:$P$21,4,0)))+IFERROR(VLOOKUP(A3196,英雄数据表!A:K,IF(武魂!B3196&gt;=50,10,IF(武魂!B3196&gt;=25,6)),0),0))</f>
        <v>,"dpspro":200</v>
      </c>
      <c r="K3196" s="32" t="str">
        <f t="shared" si="216"/>
        <v>"atk":600,"hp":10000,"undpspro":200,"pvpdpspro":150,"pvpundpspro":150,"speed":10,"dpspro":200</v>
      </c>
      <c r="L3196" s="20" t="str">
        <f>IF(B3196&gt;=50,VLOOKUP(A3196,英雄数据表!A:L,11,FALSE),IF(B3196&gt;=25,VLOOKUP(A3196,英雄数据表!A:L,7,0),""))</f>
        <v>"2507602004"</v>
      </c>
      <c r="M3196" s="20" t="str">
        <f>IFERROR(VLOOKUP(B3196,属性中转表!$K$2:$O$21,5,FALSE),"")</f>
        <v>"pvpundpspro":50</v>
      </c>
      <c r="N3196" s="20" t="str">
        <f>IF(B3196=25,VLOOKUP(A3196,英雄数据表!A:L,8,FALSE),IF(B3196=50,VLOOKUP(A3196,英雄数据表!A:L,12,0),""))</f>
        <v/>
      </c>
    </row>
    <row r="3197" spans="1:14" x14ac:dyDescent="0.3">
      <c r="A3197" s="20">
        <v>25076</v>
      </c>
      <c r="B3197" s="21">
        <f t="shared" si="213"/>
        <v>96</v>
      </c>
      <c r="C3197" s="21">
        <v>5</v>
      </c>
      <c r="D3197" s="21">
        <f>VLOOKUP(A3197,英雄数据表!A:D,4,0)</f>
        <v>2</v>
      </c>
      <c r="E3197" s="20" t="str">
        <f>VLOOKUP(A3197,英雄数据表!A:C,3,0)</f>
        <v>奥秘之眼</v>
      </c>
      <c r="F3197" s="20">
        <f t="shared" si="214"/>
        <v>25076</v>
      </c>
      <c r="G3197" s="20">
        <f t="shared" si="215"/>
        <v>25076</v>
      </c>
      <c r="H3197" s="21" t="str">
        <f>VLOOKUP(B3197,属性中转表!A:F,6,FALSE)</f>
        <v>"hp":432000,"atk":12000</v>
      </c>
      <c r="I3197" s="20" t="str">
        <f>IF(VLOOKUP(B3197,属性中转表!A:G,7,FALSE)=0,"",VLOOKUP(VLOOKUP(B3197,属性中转表!A:G,7,FALSE),属性中转表!$K$2:$P$21,6,0))&amp;IF(VLOOKUP(B3197,属性中转表!A:G,7,FALSE)&gt;=50,VLOOKUP(A3197,英雄数据表!A:K,9,0),IF(VLOOKUP(B3197,属性中转表!A:G,7,FALSE)&gt;=25,VLOOKUP(A3197,英雄数据表!A:K,5,0),""))</f>
        <v>"atk":600,"hp":10000,"undpspro":200,"pvpdpspro":150,"pvpundpspro":150,"speed":10</v>
      </c>
      <c r="J3197" s="20" t="str">
        <f>IF(I3197="","",属性中转表!$I$1&amp;(IF(VLOOKUP(B3197,属性中转表!A:G,7,FALSE)=0,0,VLOOKUP(VLOOKUP(B3197,属性中转表!A:G,7,FALSE),属性中转表!$K$2:$P$21,4,0)))+IFERROR(VLOOKUP(A3197,英雄数据表!A:K,IF(武魂!B3197&gt;=50,10,IF(武魂!B3197&gt;=25,6)),0),0))</f>
        <v>,"dpspro":200</v>
      </c>
      <c r="K3197" s="32" t="str">
        <f t="shared" si="216"/>
        <v>"atk":600,"hp":10000,"undpspro":200,"pvpdpspro":150,"pvpundpspro":150,"speed":10,"dpspro":200</v>
      </c>
      <c r="L3197" s="20" t="str">
        <f>IF(B3197&gt;=50,VLOOKUP(A3197,英雄数据表!A:L,11,FALSE),IF(B3197&gt;=25,VLOOKUP(A3197,英雄数据表!A:L,7,0),""))</f>
        <v>"2507602004"</v>
      </c>
      <c r="M3197" s="20" t="str">
        <f>IFERROR(VLOOKUP(B3197,属性中转表!$K$2:$O$21,5,FALSE),"")</f>
        <v/>
      </c>
      <c r="N3197" s="20" t="str">
        <f>IF(B3197=25,VLOOKUP(A3197,英雄数据表!A:L,8,FALSE),IF(B3197=50,VLOOKUP(A3197,英雄数据表!A:L,12,0),""))</f>
        <v/>
      </c>
    </row>
    <row r="3198" spans="1:14" x14ac:dyDescent="0.3">
      <c r="A3198" s="20">
        <v>25076</v>
      </c>
      <c r="B3198" s="21">
        <f t="shared" si="213"/>
        <v>97</v>
      </c>
      <c r="C3198" s="21">
        <v>5</v>
      </c>
      <c r="D3198" s="21">
        <f>VLOOKUP(A3198,英雄数据表!A:D,4,0)</f>
        <v>2</v>
      </c>
      <c r="E3198" s="20" t="str">
        <f>VLOOKUP(A3198,英雄数据表!A:C,3,0)</f>
        <v>奥秘之眼</v>
      </c>
      <c r="F3198" s="20">
        <f t="shared" si="214"/>
        <v>25076</v>
      </c>
      <c r="G3198" s="20">
        <f t="shared" si="215"/>
        <v>25076</v>
      </c>
      <c r="H3198" s="21" t="str">
        <f>VLOOKUP(B3198,属性中转表!A:F,6,FALSE)</f>
        <v>"hp":437400,"atk":12150</v>
      </c>
      <c r="I3198" s="20" t="str">
        <f>IF(VLOOKUP(B3198,属性中转表!A:G,7,FALSE)=0,"",VLOOKUP(VLOOKUP(B3198,属性中转表!A:G,7,FALSE),属性中转表!$K$2:$P$21,6,0))&amp;IF(VLOOKUP(B3198,属性中转表!A:G,7,FALSE)&gt;=50,VLOOKUP(A3198,英雄数据表!A:K,9,0),IF(VLOOKUP(B3198,属性中转表!A:G,7,FALSE)&gt;=25,VLOOKUP(A3198,英雄数据表!A:K,5,0),""))</f>
        <v>"atk":600,"hp":10000,"undpspro":200,"pvpdpspro":150,"pvpundpspro":150,"speed":10</v>
      </c>
      <c r="J3198" s="20" t="str">
        <f>IF(I3198="","",属性中转表!$I$1&amp;(IF(VLOOKUP(B3198,属性中转表!A:G,7,FALSE)=0,0,VLOOKUP(VLOOKUP(B3198,属性中转表!A:G,7,FALSE),属性中转表!$K$2:$P$21,4,0)))+IFERROR(VLOOKUP(A3198,英雄数据表!A:K,IF(武魂!B3198&gt;=50,10,IF(武魂!B3198&gt;=25,6)),0),0))</f>
        <v>,"dpspro":200</v>
      </c>
      <c r="K3198" s="32" t="str">
        <f t="shared" si="216"/>
        <v>"atk":600,"hp":10000,"undpspro":200,"pvpdpspro":150,"pvpundpspro":150,"speed":10,"dpspro":200</v>
      </c>
      <c r="L3198" s="20" t="str">
        <f>IF(B3198&gt;=50,VLOOKUP(A3198,英雄数据表!A:L,11,FALSE),IF(B3198&gt;=25,VLOOKUP(A3198,英雄数据表!A:L,7,0),""))</f>
        <v>"2507602004"</v>
      </c>
      <c r="M3198" s="20" t="str">
        <f>IFERROR(VLOOKUP(B3198,属性中转表!$K$2:$O$21,5,FALSE),"")</f>
        <v/>
      </c>
      <c r="N3198" s="20" t="str">
        <f>IF(B3198=25,VLOOKUP(A3198,英雄数据表!A:L,8,FALSE),IF(B3198=50,VLOOKUP(A3198,英雄数据表!A:L,12,0),""))</f>
        <v/>
      </c>
    </row>
    <row r="3199" spans="1:14" x14ac:dyDescent="0.3">
      <c r="A3199" s="20">
        <v>25076</v>
      </c>
      <c r="B3199" s="21">
        <f t="shared" si="213"/>
        <v>98</v>
      </c>
      <c r="C3199" s="21">
        <v>5</v>
      </c>
      <c r="D3199" s="21">
        <f>VLOOKUP(A3199,英雄数据表!A:D,4,0)</f>
        <v>2</v>
      </c>
      <c r="E3199" s="20" t="str">
        <f>VLOOKUP(A3199,英雄数据表!A:C,3,0)</f>
        <v>奥秘之眼</v>
      </c>
      <c r="F3199" s="20">
        <f t="shared" si="214"/>
        <v>25076</v>
      </c>
      <c r="G3199" s="20">
        <f t="shared" si="215"/>
        <v>25076</v>
      </c>
      <c r="H3199" s="21" t="str">
        <f>VLOOKUP(B3199,属性中转表!A:F,6,FALSE)</f>
        <v>"hp":442800,"atk":12300</v>
      </c>
      <c r="I3199" s="20" t="str">
        <f>IF(VLOOKUP(B3199,属性中转表!A:G,7,FALSE)=0,"",VLOOKUP(VLOOKUP(B3199,属性中转表!A:G,7,FALSE),属性中转表!$K$2:$P$21,6,0))&amp;IF(VLOOKUP(B3199,属性中转表!A:G,7,FALSE)&gt;=50,VLOOKUP(A3199,英雄数据表!A:K,9,0),IF(VLOOKUP(B3199,属性中转表!A:G,7,FALSE)&gt;=25,VLOOKUP(A3199,英雄数据表!A:K,5,0),""))</f>
        <v>"atk":600,"hp":10000,"undpspro":200,"pvpdpspro":150,"pvpundpspro":150,"speed":10</v>
      </c>
      <c r="J3199" s="20" t="str">
        <f>IF(I3199="","",属性中转表!$I$1&amp;(IF(VLOOKUP(B3199,属性中转表!A:G,7,FALSE)=0,0,VLOOKUP(VLOOKUP(B3199,属性中转表!A:G,7,FALSE),属性中转表!$K$2:$P$21,4,0)))+IFERROR(VLOOKUP(A3199,英雄数据表!A:K,IF(武魂!B3199&gt;=50,10,IF(武魂!B3199&gt;=25,6)),0),0))</f>
        <v>,"dpspro":200</v>
      </c>
      <c r="K3199" s="32" t="str">
        <f t="shared" si="216"/>
        <v>"atk":600,"hp":10000,"undpspro":200,"pvpdpspro":150,"pvpundpspro":150,"speed":10,"dpspro":200</v>
      </c>
      <c r="L3199" s="20" t="str">
        <f>IF(B3199&gt;=50,VLOOKUP(A3199,英雄数据表!A:L,11,FALSE),IF(B3199&gt;=25,VLOOKUP(A3199,英雄数据表!A:L,7,0),""))</f>
        <v>"2507602004"</v>
      </c>
      <c r="M3199" s="20" t="str">
        <f>IFERROR(VLOOKUP(B3199,属性中转表!$K$2:$O$21,5,FALSE),"")</f>
        <v/>
      </c>
      <c r="N3199" s="20" t="str">
        <f>IF(B3199=25,VLOOKUP(A3199,英雄数据表!A:L,8,FALSE),IF(B3199=50,VLOOKUP(A3199,英雄数据表!A:L,12,0),""))</f>
        <v/>
      </c>
    </row>
    <row r="3200" spans="1:14" x14ac:dyDescent="0.3">
      <c r="A3200" s="20">
        <v>25076</v>
      </c>
      <c r="B3200" s="21">
        <f t="shared" si="213"/>
        <v>99</v>
      </c>
      <c r="C3200" s="21">
        <v>5</v>
      </c>
      <c r="D3200" s="21">
        <f>VLOOKUP(A3200,英雄数据表!A:D,4,0)</f>
        <v>2</v>
      </c>
      <c r="E3200" s="20" t="str">
        <f>VLOOKUP(A3200,英雄数据表!A:C,3,0)</f>
        <v>奥秘之眼</v>
      </c>
      <c r="F3200" s="20">
        <f t="shared" si="214"/>
        <v>25076</v>
      </c>
      <c r="G3200" s="20">
        <f t="shared" si="215"/>
        <v>25076</v>
      </c>
      <c r="H3200" s="21" t="str">
        <f>VLOOKUP(B3200,属性中转表!A:F,6,FALSE)</f>
        <v>"hp":448200,"atk":12450</v>
      </c>
      <c r="I3200" s="20" t="str">
        <f>IF(VLOOKUP(B3200,属性中转表!A:G,7,FALSE)=0,"",VLOOKUP(VLOOKUP(B3200,属性中转表!A:G,7,FALSE),属性中转表!$K$2:$P$21,6,0))&amp;IF(VLOOKUP(B3200,属性中转表!A:G,7,FALSE)&gt;=50,VLOOKUP(A3200,英雄数据表!A:K,9,0),IF(VLOOKUP(B3200,属性中转表!A:G,7,FALSE)&gt;=25,VLOOKUP(A3200,英雄数据表!A:K,5,0),""))</f>
        <v>"atk":600,"hp":10000,"undpspro":200,"pvpdpspro":150,"pvpundpspro":150,"speed":10</v>
      </c>
      <c r="J3200" s="20" t="str">
        <f>IF(I3200="","",属性中转表!$I$1&amp;(IF(VLOOKUP(B3200,属性中转表!A:G,7,FALSE)=0,0,VLOOKUP(VLOOKUP(B3200,属性中转表!A:G,7,FALSE),属性中转表!$K$2:$P$21,4,0)))+IFERROR(VLOOKUP(A3200,英雄数据表!A:K,IF(武魂!B3200&gt;=50,10,IF(武魂!B3200&gt;=25,6)),0),0))</f>
        <v>,"dpspro":200</v>
      </c>
      <c r="K3200" s="32" t="str">
        <f t="shared" si="216"/>
        <v>"atk":600,"hp":10000,"undpspro":200,"pvpdpspro":150,"pvpundpspro":150,"speed":10,"dpspro":200</v>
      </c>
      <c r="L3200" s="20" t="str">
        <f>IF(B3200&gt;=50,VLOOKUP(A3200,英雄数据表!A:L,11,FALSE),IF(B3200&gt;=25,VLOOKUP(A3200,英雄数据表!A:L,7,0),""))</f>
        <v>"2507602004"</v>
      </c>
      <c r="M3200" s="20" t="str">
        <f>IFERROR(VLOOKUP(B3200,属性中转表!$K$2:$O$21,5,FALSE),"")</f>
        <v/>
      </c>
      <c r="N3200" s="20" t="str">
        <f>IF(B3200=25,VLOOKUP(A3200,英雄数据表!A:L,8,FALSE),IF(B3200=50,VLOOKUP(A3200,英雄数据表!A:L,12,0),""))</f>
        <v/>
      </c>
    </row>
    <row r="3201" spans="1:14" x14ac:dyDescent="0.3">
      <c r="A3201" s="20">
        <v>25076</v>
      </c>
      <c r="B3201" s="21">
        <f t="shared" si="213"/>
        <v>100</v>
      </c>
      <c r="C3201" s="21">
        <v>5</v>
      </c>
      <c r="D3201" s="21">
        <f>VLOOKUP(A3201,英雄数据表!A:D,4,0)</f>
        <v>2</v>
      </c>
      <c r="E3201" s="20" t="str">
        <f>VLOOKUP(A3201,英雄数据表!A:C,3,0)</f>
        <v>奥秘之眼</v>
      </c>
      <c r="F3201" s="20">
        <f t="shared" si="214"/>
        <v>25076</v>
      </c>
      <c r="G3201" s="20">
        <f t="shared" si="215"/>
        <v>25076</v>
      </c>
      <c r="H3201" s="21" t="str">
        <f>VLOOKUP(B3201,属性中转表!A:F,6,FALSE)</f>
        <v>"hp":453600,"atk":12600</v>
      </c>
      <c r="I3201" s="20" t="str">
        <f>IF(VLOOKUP(B3201,属性中转表!A:G,7,FALSE)=0,"",VLOOKUP(VLOOKUP(B3201,属性中转表!A:G,7,FALSE),属性中转表!$K$2:$P$21,6,0))&amp;IF(VLOOKUP(B3201,属性中转表!A:G,7,FALSE)&gt;=50,VLOOKUP(A3201,英雄数据表!A:K,9,0),IF(VLOOKUP(B3201,属性中转表!A:G,7,FALSE)&gt;=25,VLOOKUP(A3201,英雄数据表!A:K,5,0),""))</f>
        <v>"atk":900,"hp":15000,"undpspro":200,"pvpdpspro":150,"pvpundpspro":150,"speed":20</v>
      </c>
      <c r="J3201" s="20" t="str">
        <f>IF(I3201="","",属性中转表!$I$1&amp;(IF(VLOOKUP(B3201,属性中转表!A:G,7,FALSE)=0,0,VLOOKUP(VLOOKUP(B3201,属性中转表!A:G,7,FALSE),属性中转表!$K$2:$P$21,4,0)))+IFERROR(VLOOKUP(A3201,英雄数据表!A:K,IF(武魂!B3201&gt;=50,10,IF(武魂!B3201&gt;=25,6)),0),0))</f>
        <v>,"dpspro":200</v>
      </c>
      <c r="K3201" s="32" t="str">
        <f t="shared" si="216"/>
        <v>"atk":900,"hp":15000,"undpspro":200,"pvpdpspro":150,"pvpundpspro":150,"speed":20,"dpspro":200</v>
      </c>
      <c r="L3201" s="20" t="str">
        <f>IF(B3201&gt;=50,VLOOKUP(A3201,英雄数据表!A:L,11,FALSE),IF(B3201&gt;=25,VLOOKUP(A3201,英雄数据表!A:L,7,0),""))</f>
        <v>"2507602004"</v>
      </c>
      <c r="M3201" s="20" t="str">
        <f>IFERROR(VLOOKUP(B3201,属性中转表!$K$2:$O$21,5,FALSE),"")</f>
        <v>"speed":10,"atk":300,"hp":5000</v>
      </c>
      <c r="N3201" s="20" t="str">
        <f>IF(B3201=25,VLOOKUP(A3201,英雄数据表!A:L,8,FALSE),IF(B3201=50,VLOOKUP(A3201,英雄数据表!A:L,12,0),""))</f>
        <v/>
      </c>
    </row>
    <row r="3202" spans="1:14" x14ac:dyDescent="0.3">
      <c r="A3202" s="20">
        <v>25086</v>
      </c>
      <c r="B3202" s="21">
        <f t="shared" ref="B3202:B3265" si="217">IF(A3202=A3201,B3201+1,1)</f>
        <v>1</v>
      </c>
      <c r="C3202" s="21">
        <v>5</v>
      </c>
      <c r="D3202" s="21">
        <f>VLOOKUP(A3202,英雄数据表!A:D,4,0)</f>
        <v>2</v>
      </c>
      <c r="E3202" s="20" t="str">
        <f>VLOOKUP(A3202,英雄数据表!A:C,3,0)</f>
        <v>奥术巨炮</v>
      </c>
      <c r="F3202" s="20">
        <f t="shared" ref="F3202:F3265" si="218">A3202</f>
        <v>25086</v>
      </c>
      <c r="G3202" s="20">
        <f t="shared" ref="G3202:G3265" si="219">A3202</f>
        <v>25086</v>
      </c>
      <c r="H3202" s="21" t="str">
        <f>VLOOKUP(B3202,属性中转表!A:F,6,FALSE)</f>
        <v>"hp":5400,"atk":150</v>
      </c>
      <c r="I3202" s="20" t="str">
        <f>IF(VLOOKUP(B3202,属性中转表!A:G,7,FALSE)=0,"",VLOOKUP(VLOOKUP(B3202,属性中转表!A:G,7,FALSE),属性中转表!$K$2:$P$21,6,0))&amp;IF(VLOOKUP(B3202,属性中转表!A:G,7,FALSE)&gt;=50,VLOOKUP(A3202,英雄数据表!A:K,9,0),IF(VLOOKUP(B3202,属性中转表!A:G,7,FALSE)&gt;=25,VLOOKUP(A3202,英雄数据表!A:K,5,0),""))</f>
        <v/>
      </c>
      <c r="J3202" s="20" t="str">
        <f>IF(I3202="","",属性中转表!$I$1&amp;(IF(VLOOKUP(B3202,属性中转表!A:G,7,FALSE)=0,0,VLOOKUP(VLOOKUP(B3202,属性中转表!A:G,7,FALSE),属性中转表!$K$2:$P$21,4,0)))+IFERROR(VLOOKUP(A3202,英雄数据表!A:K,IF(武魂!B3202&gt;=50,10,IF(武魂!B3202&gt;=25,6)),0),0))</f>
        <v/>
      </c>
      <c r="K3202" s="32" t="str">
        <f t="shared" ref="K3202:K3265" si="220">I3202&amp;J3202</f>
        <v/>
      </c>
      <c r="L3202" s="20" t="str">
        <f>IF(B3202&gt;=50,VLOOKUP(A3202,英雄数据表!A:L,11,FALSE),IF(B3202&gt;=25,VLOOKUP(A3202,英雄数据表!A:L,7,0),""))</f>
        <v/>
      </c>
      <c r="M3202" s="20" t="str">
        <f>IFERROR(VLOOKUP(B3202,属性中转表!$K$2:$O$21,5,FALSE),"")</f>
        <v/>
      </c>
      <c r="N3202" s="20" t="str">
        <f>IF(B3202=25,VLOOKUP(A3202,英雄数据表!A:L,8,FALSE),IF(B3202=50,VLOOKUP(A3202,英雄数据表!A:L,12,0),""))</f>
        <v/>
      </c>
    </row>
    <row r="3203" spans="1:14" x14ac:dyDescent="0.3">
      <c r="A3203" s="20">
        <v>25086</v>
      </c>
      <c r="B3203" s="21">
        <f t="shared" si="217"/>
        <v>2</v>
      </c>
      <c r="C3203" s="21">
        <v>5</v>
      </c>
      <c r="D3203" s="21">
        <f>VLOOKUP(A3203,英雄数据表!A:D,4,0)</f>
        <v>2</v>
      </c>
      <c r="E3203" s="20" t="str">
        <f>VLOOKUP(A3203,英雄数据表!A:C,3,0)</f>
        <v>奥术巨炮</v>
      </c>
      <c r="F3203" s="20">
        <f t="shared" si="218"/>
        <v>25086</v>
      </c>
      <c r="G3203" s="20">
        <f t="shared" si="219"/>
        <v>25086</v>
      </c>
      <c r="H3203" s="21" t="str">
        <f>VLOOKUP(B3203,属性中转表!A:F,6,FALSE)</f>
        <v>"hp":7200,"atk":200</v>
      </c>
      <c r="I3203" s="20" t="str">
        <f>IF(VLOOKUP(B3203,属性中转表!A:G,7,FALSE)=0,"",VLOOKUP(VLOOKUP(B3203,属性中转表!A:G,7,FALSE),属性中转表!$K$2:$P$21,6,0))&amp;IF(VLOOKUP(B3203,属性中转表!A:G,7,FALSE)&gt;=50,VLOOKUP(A3203,英雄数据表!A:K,9,0),IF(VLOOKUP(B3203,属性中转表!A:G,7,FALSE)&gt;=25,VLOOKUP(A3203,英雄数据表!A:K,5,0),""))</f>
        <v/>
      </c>
      <c r="J3203" s="20" t="str">
        <f>IF(I3203="","",属性中转表!$I$1&amp;(IF(VLOOKUP(B3203,属性中转表!A:G,7,FALSE)=0,0,VLOOKUP(VLOOKUP(B3203,属性中转表!A:G,7,FALSE),属性中转表!$K$2:$P$21,4,0)))+IFERROR(VLOOKUP(A3203,英雄数据表!A:K,IF(武魂!B3203&gt;=50,10,IF(武魂!B3203&gt;=25,6)),0),0))</f>
        <v/>
      </c>
      <c r="K3203" s="32" t="str">
        <f t="shared" si="220"/>
        <v/>
      </c>
      <c r="L3203" s="20" t="str">
        <f>IF(B3203&gt;=50,VLOOKUP(A3203,英雄数据表!A:L,11,FALSE),IF(B3203&gt;=25,VLOOKUP(A3203,英雄数据表!A:L,7,0),""))</f>
        <v/>
      </c>
      <c r="M3203" s="20" t="str">
        <f>IFERROR(VLOOKUP(B3203,属性中转表!$K$2:$O$21,5,FALSE),"")</f>
        <v/>
      </c>
      <c r="N3203" s="20" t="str">
        <f>IF(B3203=25,VLOOKUP(A3203,英雄数据表!A:L,8,FALSE),IF(B3203=50,VLOOKUP(A3203,英雄数据表!A:L,12,0),""))</f>
        <v/>
      </c>
    </row>
    <row r="3204" spans="1:14" x14ac:dyDescent="0.3">
      <c r="A3204" s="20">
        <v>25086</v>
      </c>
      <c r="B3204" s="21">
        <f t="shared" si="217"/>
        <v>3</v>
      </c>
      <c r="C3204" s="21">
        <v>5</v>
      </c>
      <c r="D3204" s="21">
        <f>VLOOKUP(A3204,英雄数据表!A:D,4,0)</f>
        <v>2</v>
      </c>
      <c r="E3204" s="20" t="str">
        <f>VLOOKUP(A3204,英雄数据表!A:C,3,0)</f>
        <v>奥术巨炮</v>
      </c>
      <c r="F3204" s="20">
        <f t="shared" si="218"/>
        <v>25086</v>
      </c>
      <c r="G3204" s="20">
        <f t="shared" si="219"/>
        <v>25086</v>
      </c>
      <c r="H3204" s="21" t="str">
        <f>VLOOKUP(B3204,属性中转表!A:F,6,FALSE)</f>
        <v>"hp":9000,"atk":250</v>
      </c>
      <c r="I3204" s="20" t="str">
        <f>IF(VLOOKUP(B3204,属性中转表!A:G,7,FALSE)=0,"",VLOOKUP(VLOOKUP(B3204,属性中转表!A:G,7,FALSE),属性中转表!$K$2:$P$21,6,0))&amp;IF(VLOOKUP(B3204,属性中转表!A:G,7,FALSE)&gt;=50,VLOOKUP(A3204,英雄数据表!A:K,9,0),IF(VLOOKUP(B3204,属性中转表!A:G,7,FALSE)&gt;=25,VLOOKUP(A3204,英雄数据表!A:K,5,0),""))</f>
        <v/>
      </c>
      <c r="J3204" s="20" t="str">
        <f>IF(I3204="","",属性中转表!$I$1&amp;(IF(VLOOKUP(B3204,属性中转表!A:G,7,FALSE)=0,0,VLOOKUP(VLOOKUP(B3204,属性中转表!A:G,7,FALSE),属性中转表!$K$2:$P$21,4,0)))+IFERROR(VLOOKUP(A3204,英雄数据表!A:K,IF(武魂!B3204&gt;=50,10,IF(武魂!B3204&gt;=25,6)),0),0))</f>
        <v/>
      </c>
      <c r="K3204" s="32" t="str">
        <f t="shared" si="220"/>
        <v/>
      </c>
      <c r="L3204" s="20" t="str">
        <f>IF(B3204&gt;=50,VLOOKUP(A3204,英雄数据表!A:L,11,FALSE),IF(B3204&gt;=25,VLOOKUP(A3204,英雄数据表!A:L,7,0),""))</f>
        <v/>
      </c>
      <c r="M3204" s="20" t="str">
        <f>IFERROR(VLOOKUP(B3204,属性中转表!$K$2:$O$21,5,FALSE),"")</f>
        <v/>
      </c>
      <c r="N3204" s="20" t="str">
        <f>IF(B3204=25,VLOOKUP(A3204,英雄数据表!A:L,8,FALSE),IF(B3204=50,VLOOKUP(A3204,英雄数据表!A:L,12,0),""))</f>
        <v/>
      </c>
    </row>
    <row r="3205" spans="1:14" x14ac:dyDescent="0.3">
      <c r="A3205" s="20">
        <v>25086</v>
      </c>
      <c r="B3205" s="21">
        <f t="shared" si="217"/>
        <v>4</v>
      </c>
      <c r="C3205" s="21">
        <v>5</v>
      </c>
      <c r="D3205" s="21">
        <f>VLOOKUP(A3205,英雄数据表!A:D,4,0)</f>
        <v>2</v>
      </c>
      <c r="E3205" s="20" t="str">
        <f>VLOOKUP(A3205,英雄数据表!A:C,3,0)</f>
        <v>奥术巨炮</v>
      </c>
      <c r="F3205" s="20">
        <f t="shared" si="218"/>
        <v>25086</v>
      </c>
      <c r="G3205" s="20">
        <f t="shared" si="219"/>
        <v>25086</v>
      </c>
      <c r="H3205" s="21" t="str">
        <f>VLOOKUP(B3205,属性中转表!A:F,6,FALSE)</f>
        <v>"hp":10800,"atk":300</v>
      </c>
      <c r="I3205" s="20" t="str">
        <f>IF(VLOOKUP(B3205,属性中转表!A:G,7,FALSE)=0,"",VLOOKUP(VLOOKUP(B3205,属性中转表!A:G,7,FALSE),属性中转表!$K$2:$P$21,6,0))&amp;IF(VLOOKUP(B3205,属性中转表!A:G,7,FALSE)&gt;=50,VLOOKUP(A3205,英雄数据表!A:K,9,0),IF(VLOOKUP(B3205,属性中转表!A:G,7,FALSE)&gt;=25,VLOOKUP(A3205,英雄数据表!A:K,5,0),""))</f>
        <v/>
      </c>
      <c r="J3205" s="20" t="str">
        <f>IF(I3205="","",属性中转表!$I$1&amp;(IF(VLOOKUP(B3205,属性中转表!A:G,7,FALSE)=0,0,VLOOKUP(VLOOKUP(B3205,属性中转表!A:G,7,FALSE),属性中转表!$K$2:$P$21,4,0)))+IFERROR(VLOOKUP(A3205,英雄数据表!A:K,IF(武魂!B3205&gt;=50,10,IF(武魂!B3205&gt;=25,6)),0),0))</f>
        <v/>
      </c>
      <c r="K3205" s="32" t="str">
        <f t="shared" si="220"/>
        <v/>
      </c>
      <c r="L3205" s="20" t="str">
        <f>IF(B3205&gt;=50,VLOOKUP(A3205,英雄数据表!A:L,11,FALSE),IF(B3205&gt;=25,VLOOKUP(A3205,英雄数据表!A:L,7,0),""))</f>
        <v/>
      </c>
      <c r="M3205" s="20" t="str">
        <f>IFERROR(VLOOKUP(B3205,属性中转表!$K$2:$O$21,5,FALSE),"")</f>
        <v/>
      </c>
      <c r="N3205" s="20" t="str">
        <f>IF(B3205=25,VLOOKUP(A3205,英雄数据表!A:L,8,FALSE),IF(B3205=50,VLOOKUP(A3205,英雄数据表!A:L,12,0),""))</f>
        <v/>
      </c>
    </row>
    <row r="3206" spans="1:14" x14ac:dyDescent="0.3">
      <c r="A3206" s="20">
        <v>25086</v>
      </c>
      <c r="B3206" s="21">
        <f t="shared" si="217"/>
        <v>5</v>
      </c>
      <c r="C3206" s="21">
        <v>5</v>
      </c>
      <c r="D3206" s="21">
        <f>VLOOKUP(A3206,英雄数据表!A:D,4,0)</f>
        <v>2</v>
      </c>
      <c r="E3206" s="20" t="str">
        <f>VLOOKUP(A3206,英雄数据表!A:C,3,0)</f>
        <v>奥术巨炮</v>
      </c>
      <c r="F3206" s="20">
        <f t="shared" si="218"/>
        <v>25086</v>
      </c>
      <c r="G3206" s="20">
        <f t="shared" si="219"/>
        <v>25086</v>
      </c>
      <c r="H3206" s="21" t="str">
        <f>VLOOKUP(B3206,属性中转表!A:F,6,FALSE)</f>
        <v>"hp":12600,"atk":350</v>
      </c>
      <c r="I3206" s="20" t="str">
        <f>IF(VLOOKUP(B3206,属性中转表!A:G,7,FALSE)=0,"",VLOOKUP(VLOOKUP(B3206,属性中转表!A:G,7,FALSE),属性中转表!$K$2:$P$21,6,0))&amp;IF(VLOOKUP(B3206,属性中转表!A:G,7,FALSE)&gt;=50,VLOOKUP(A3206,英雄数据表!A:K,9,0),IF(VLOOKUP(B3206,属性中转表!A:G,7,FALSE)&gt;=25,VLOOKUP(A3206,英雄数据表!A:K,5,0),""))</f>
        <v>"atk":300</v>
      </c>
      <c r="J3206" s="20" t="str">
        <f>IF(I3206="","",属性中转表!$I$1&amp;(IF(VLOOKUP(B3206,属性中转表!A:G,7,FALSE)=0,0,VLOOKUP(VLOOKUP(B3206,属性中转表!A:G,7,FALSE),属性中转表!$K$2:$P$21,4,0)))+IFERROR(VLOOKUP(A3206,英雄数据表!A:K,IF(武魂!B3206&gt;=50,10,IF(武魂!B3206&gt;=25,6)),0),0))</f>
        <v>,"dpspro":0</v>
      </c>
      <c r="K3206" s="32" t="str">
        <f t="shared" si="220"/>
        <v>"atk":300,"dpspro":0</v>
      </c>
      <c r="L3206" s="20" t="str">
        <f>IF(B3206&gt;=50,VLOOKUP(A3206,英雄数据表!A:L,11,FALSE),IF(B3206&gt;=25,VLOOKUP(A3206,英雄数据表!A:L,7,0),""))</f>
        <v/>
      </c>
      <c r="M3206" s="20" t="str">
        <f>IFERROR(VLOOKUP(B3206,属性中转表!$K$2:$O$21,5,FALSE),"")</f>
        <v>"atk":300</v>
      </c>
      <c r="N3206" s="20" t="str">
        <f>IF(B3206=25,VLOOKUP(A3206,英雄数据表!A:L,8,FALSE),IF(B3206=50,VLOOKUP(A3206,英雄数据表!A:L,12,0),""))</f>
        <v/>
      </c>
    </row>
    <row r="3207" spans="1:14" x14ac:dyDescent="0.3">
      <c r="A3207" s="20">
        <v>25086</v>
      </c>
      <c r="B3207" s="21">
        <f t="shared" si="217"/>
        <v>6</v>
      </c>
      <c r="C3207" s="21">
        <v>5</v>
      </c>
      <c r="D3207" s="21">
        <f>VLOOKUP(A3207,英雄数据表!A:D,4,0)</f>
        <v>2</v>
      </c>
      <c r="E3207" s="20" t="str">
        <f>VLOOKUP(A3207,英雄数据表!A:C,3,0)</f>
        <v>奥术巨炮</v>
      </c>
      <c r="F3207" s="20">
        <f t="shared" si="218"/>
        <v>25086</v>
      </c>
      <c r="G3207" s="20">
        <f t="shared" si="219"/>
        <v>25086</v>
      </c>
      <c r="H3207" s="21" t="str">
        <f>VLOOKUP(B3207,属性中转表!A:F,6,FALSE)</f>
        <v>"hp":14400,"atk":400</v>
      </c>
      <c r="I3207" s="20" t="str">
        <f>IF(VLOOKUP(B3207,属性中转表!A:G,7,FALSE)=0,"",VLOOKUP(VLOOKUP(B3207,属性中转表!A:G,7,FALSE),属性中转表!$K$2:$P$21,6,0))&amp;IF(VLOOKUP(B3207,属性中转表!A:G,7,FALSE)&gt;=50,VLOOKUP(A3207,英雄数据表!A:K,9,0),IF(VLOOKUP(B3207,属性中转表!A:G,7,FALSE)&gt;=25,VLOOKUP(A3207,英雄数据表!A:K,5,0),""))</f>
        <v>"atk":300</v>
      </c>
      <c r="J3207" s="20" t="str">
        <f>IF(I3207="","",属性中转表!$I$1&amp;(IF(VLOOKUP(B3207,属性中转表!A:G,7,FALSE)=0,0,VLOOKUP(VLOOKUP(B3207,属性中转表!A:G,7,FALSE),属性中转表!$K$2:$P$21,4,0)))+IFERROR(VLOOKUP(A3207,英雄数据表!A:K,IF(武魂!B3207&gt;=50,10,IF(武魂!B3207&gt;=25,6)),0),0))</f>
        <v>,"dpspro":0</v>
      </c>
      <c r="K3207" s="32" t="str">
        <f t="shared" si="220"/>
        <v>"atk":300,"dpspro":0</v>
      </c>
      <c r="L3207" s="20" t="str">
        <f>IF(B3207&gt;=50,VLOOKUP(A3207,英雄数据表!A:L,11,FALSE),IF(B3207&gt;=25,VLOOKUP(A3207,英雄数据表!A:L,7,0),""))</f>
        <v/>
      </c>
      <c r="M3207" s="20" t="str">
        <f>IFERROR(VLOOKUP(B3207,属性中转表!$K$2:$O$21,5,FALSE),"")</f>
        <v/>
      </c>
      <c r="N3207" s="20" t="str">
        <f>IF(B3207=25,VLOOKUP(A3207,英雄数据表!A:L,8,FALSE),IF(B3207=50,VLOOKUP(A3207,英雄数据表!A:L,12,0),""))</f>
        <v/>
      </c>
    </row>
    <row r="3208" spans="1:14" x14ac:dyDescent="0.3">
      <c r="A3208" s="20">
        <v>25086</v>
      </c>
      <c r="B3208" s="21">
        <f t="shared" si="217"/>
        <v>7</v>
      </c>
      <c r="C3208" s="21">
        <v>5</v>
      </c>
      <c r="D3208" s="21">
        <f>VLOOKUP(A3208,英雄数据表!A:D,4,0)</f>
        <v>2</v>
      </c>
      <c r="E3208" s="20" t="str">
        <f>VLOOKUP(A3208,英雄数据表!A:C,3,0)</f>
        <v>奥术巨炮</v>
      </c>
      <c r="F3208" s="20">
        <f t="shared" si="218"/>
        <v>25086</v>
      </c>
      <c r="G3208" s="20">
        <f t="shared" si="219"/>
        <v>25086</v>
      </c>
      <c r="H3208" s="21" t="str">
        <f>VLOOKUP(B3208,属性中转表!A:F,6,FALSE)</f>
        <v>"hp":16200,"atk":450</v>
      </c>
      <c r="I3208" s="20" t="str">
        <f>IF(VLOOKUP(B3208,属性中转表!A:G,7,FALSE)=0,"",VLOOKUP(VLOOKUP(B3208,属性中转表!A:G,7,FALSE),属性中转表!$K$2:$P$21,6,0))&amp;IF(VLOOKUP(B3208,属性中转表!A:G,7,FALSE)&gt;=50,VLOOKUP(A3208,英雄数据表!A:K,9,0),IF(VLOOKUP(B3208,属性中转表!A:G,7,FALSE)&gt;=25,VLOOKUP(A3208,英雄数据表!A:K,5,0),""))</f>
        <v>"atk":300</v>
      </c>
      <c r="J3208" s="20" t="str">
        <f>IF(I3208="","",属性中转表!$I$1&amp;(IF(VLOOKUP(B3208,属性中转表!A:G,7,FALSE)=0,0,VLOOKUP(VLOOKUP(B3208,属性中转表!A:G,7,FALSE),属性中转表!$K$2:$P$21,4,0)))+IFERROR(VLOOKUP(A3208,英雄数据表!A:K,IF(武魂!B3208&gt;=50,10,IF(武魂!B3208&gt;=25,6)),0),0))</f>
        <v>,"dpspro":0</v>
      </c>
      <c r="K3208" s="32" t="str">
        <f t="shared" si="220"/>
        <v>"atk":300,"dpspro":0</v>
      </c>
      <c r="L3208" s="20" t="str">
        <f>IF(B3208&gt;=50,VLOOKUP(A3208,英雄数据表!A:L,11,FALSE),IF(B3208&gt;=25,VLOOKUP(A3208,英雄数据表!A:L,7,0),""))</f>
        <v/>
      </c>
      <c r="M3208" s="20" t="str">
        <f>IFERROR(VLOOKUP(B3208,属性中转表!$K$2:$O$21,5,FALSE),"")</f>
        <v/>
      </c>
      <c r="N3208" s="20" t="str">
        <f>IF(B3208=25,VLOOKUP(A3208,英雄数据表!A:L,8,FALSE),IF(B3208=50,VLOOKUP(A3208,英雄数据表!A:L,12,0),""))</f>
        <v/>
      </c>
    </row>
    <row r="3209" spans="1:14" x14ac:dyDescent="0.3">
      <c r="A3209" s="20">
        <v>25086</v>
      </c>
      <c r="B3209" s="21">
        <f t="shared" si="217"/>
        <v>8</v>
      </c>
      <c r="C3209" s="21">
        <v>5</v>
      </c>
      <c r="D3209" s="21">
        <f>VLOOKUP(A3209,英雄数据表!A:D,4,0)</f>
        <v>2</v>
      </c>
      <c r="E3209" s="20" t="str">
        <f>VLOOKUP(A3209,英雄数据表!A:C,3,0)</f>
        <v>奥术巨炮</v>
      </c>
      <c r="F3209" s="20">
        <f t="shared" si="218"/>
        <v>25086</v>
      </c>
      <c r="G3209" s="20">
        <f t="shared" si="219"/>
        <v>25086</v>
      </c>
      <c r="H3209" s="21" t="str">
        <f>VLOOKUP(B3209,属性中转表!A:F,6,FALSE)</f>
        <v>"hp":18000,"atk":500</v>
      </c>
      <c r="I3209" s="20" t="str">
        <f>IF(VLOOKUP(B3209,属性中转表!A:G,7,FALSE)=0,"",VLOOKUP(VLOOKUP(B3209,属性中转表!A:G,7,FALSE),属性中转表!$K$2:$P$21,6,0))&amp;IF(VLOOKUP(B3209,属性中转表!A:G,7,FALSE)&gt;=50,VLOOKUP(A3209,英雄数据表!A:K,9,0),IF(VLOOKUP(B3209,属性中转表!A:G,7,FALSE)&gt;=25,VLOOKUP(A3209,英雄数据表!A:K,5,0),""))</f>
        <v>"atk":300</v>
      </c>
      <c r="J3209" s="20" t="str">
        <f>IF(I3209="","",属性中转表!$I$1&amp;(IF(VLOOKUP(B3209,属性中转表!A:G,7,FALSE)=0,0,VLOOKUP(VLOOKUP(B3209,属性中转表!A:G,7,FALSE),属性中转表!$K$2:$P$21,4,0)))+IFERROR(VLOOKUP(A3209,英雄数据表!A:K,IF(武魂!B3209&gt;=50,10,IF(武魂!B3209&gt;=25,6)),0),0))</f>
        <v>,"dpspro":0</v>
      </c>
      <c r="K3209" s="32" t="str">
        <f t="shared" si="220"/>
        <v>"atk":300,"dpspro":0</v>
      </c>
      <c r="L3209" s="20" t="str">
        <f>IF(B3209&gt;=50,VLOOKUP(A3209,英雄数据表!A:L,11,FALSE),IF(B3209&gt;=25,VLOOKUP(A3209,英雄数据表!A:L,7,0),""))</f>
        <v/>
      </c>
      <c r="M3209" s="20" t="str">
        <f>IFERROR(VLOOKUP(B3209,属性中转表!$K$2:$O$21,5,FALSE),"")</f>
        <v/>
      </c>
      <c r="N3209" s="20" t="str">
        <f>IF(B3209=25,VLOOKUP(A3209,英雄数据表!A:L,8,FALSE),IF(B3209=50,VLOOKUP(A3209,英雄数据表!A:L,12,0),""))</f>
        <v/>
      </c>
    </row>
    <row r="3210" spans="1:14" x14ac:dyDescent="0.3">
      <c r="A3210" s="20">
        <v>25086</v>
      </c>
      <c r="B3210" s="21">
        <f t="shared" si="217"/>
        <v>9</v>
      </c>
      <c r="C3210" s="21">
        <v>5</v>
      </c>
      <c r="D3210" s="21">
        <f>VLOOKUP(A3210,英雄数据表!A:D,4,0)</f>
        <v>2</v>
      </c>
      <c r="E3210" s="20" t="str">
        <f>VLOOKUP(A3210,英雄数据表!A:C,3,0)</f>
        <v>奥术巨炮</v>
      </c>
      <c r="F3210" s="20">
        <f t="shared" si="218"/>
        <v>25086</v>
      </c>
      <c r="G3210" s="20">
        <f t="shared" si="219"/>
        <v>25086</v>
      </c>
      <c r="H3210" s="21" t="str">
        <f>VLOOKUP(B3210,属性中转表!A:F,6,FALSE)</f>
        <v>"hp":19800,"atk":550</v>
      </c>
      <c r="I3210" s="20" t="str">
        <f>IF(VLOOKUP(B3210,属性中转表!A:G,7,FALSE)=0,"",VLOOKUP(VLOOKUP(B3210,属性中转表!A:G,7,FALSE),属性中转表!$K$2:$P$21,6,0))&amp;IF(VLOOKUP(B3210,属性中转表!A:G,7,FALSE)&gt;=50,VLOOKUP(A3210,英雄数据表!A:K,9,0),IF(VLOOKUP(B3210,属性中转表!A:G,7,FALSE)&gt;=25,VLOOKUP(A3210,英雄数据表!A:K,5,0),""))</f>
        <v>"atk":300</v>
      </c>
      <c r="J3210" s="20" t="str">
        <f>IF(I3210="","",属性中转表!$I$1&amp;(IF(VLOOKUP(B3210,属性中转表!A:G,7,FALSE)=0,0,VLOOKUP(VLOOKUP(B3210,属性中转表!A:G,7,FALSE),属性中转表!$K$2:$P$21,4,0)))+IFERROR(VLOOKUP(A3210,英雄数据表!A:K,IF(武魂!B3210&gt;=50,10,IF(武魂!B3210&gt;=25,6)),0),0))</f>
        <v>,"dpspro":0</v>
      </c>
      <c r="K3210" s="32" t="str">
        <f t="shared" si="220"/>
        <v>"atk":300,"dpspro":0</v>
      </c>
      <c r="L3210" s="20" t="str">
        <f>IF(B3210&gt;=50,VLOOKUP(A3210,英雄数据表!A:L,11,FALSE),IF(B3210&gt;=25,VLOOKUP(A3210,英雄数据表!A:L,7,0),""))</f>
        <v/>
      </c>
      <c r="M3210" s="20" t="str">
        <f>IFERROR(VLOOKUP(B3210,属性中转表!$K$2:$O$21,5,FALSE),"")</f>
        <v/>
      </c>
      <c r="N3210" s="20" t="str">
        <f>IF(B3210=25,VLOOKUP(A3210,英雄数据表!A:L,8,FALSE),IF(B3210=50,VLOOKUP(A3210,英雄数据表!A:L,12,0),""))</f>
        <v/>
      </c>
    </row>
    <row r="3211" spans="1:14" x14ac:dyDescent="0.3">
      <c r="A3211" s="20">
        <v>25086</v>
      </c>
      <c r="B3211" s="21">
        <f t="shared" si="217"/>
        <v>10</v>
      </c>
      <c r="C3211" s="21">
        <v>5</v>
      </c>
      <c r="D3211" s="21">
        <f>VLOOKUP(A3211,英雄数据表!A:D,4,0)</f>
        <v>2</v>
      </c>
      <c r="E3211" s="20" t="str">
        <f>VLOOKUP(A3211,英雄数据表!A:C,3,0)</f>
        <v>奥术巨炮</v>
      </c>
      <c r="F3211" s="20">
        <f t="shared" si="218"/>
        <v>25086</v>
      </c>
      <c r="G3211" s="20">
        <f t="shared" si="219"/>
        <v>25086</v>
      </c>
      <c r="H3211" s="21" t="str">
        <f>VLOOKUP(B3211,属性中转表!A:F,6,FALSE)</f>
        <v>"hp":21600,"atk":600</v>
      </c>
      <c r="I3211" s="20" t="str">
        <f>IF(VLOOKUP(B3211,属性中转表!A:G,7,FALSE)=0,"",VLOOKUP(VLOOKUP(B3211,属性中转表!A:G,7,FALSE),属性中转表!$K$2:$P$21,6,0))&amp;IF(VLOOKUP(B3211,属性中转表!A:G,7,FALSE)&gt;=50,VLOOKUP(A3211,英雄数据表!A:K,9,0),IF(VLOOKUP(B3211,属性中转表!A:G,7,FALSE)&gt;=25,VLOOKUP(A3211,英雄数据表!A:K,5,0),""))</f>
        <v>"atk":300,"hp":5000</v>
      </c>
      <c r="J3211" s="20" t="str">
        <f>IF(I3211="","",属性中转表!$I$1&amp;(IF(VLOOKUP(B3211,属性中转表!A:G,7,FALSE)=0,0,VLOOKUP(VLOOKUP(B3211,属性中转表!A:G,7,FALSE),属性中转表!$K$2:$P$21,4,0)))+IFERROR(VLOOKUP(A3211,英雄数据表!A:K,IF(武魂!B3211&gt;=50,10,IF(武魂!B3211&gt;=25,6)),0),0))</f>
        <v>,"dpspro":0</v>
      </c>
      <c r="K3211" s="32" t="str">
        <f t="shared" si="220"/>
        <v>"atk":300,"hp":5000,"dpspro":0</v>
      </c>
      <c r="L3211" s="20" t="str">
        <f>IF(B3211&gt;=50,VLOOKUP(A3211,英雄数据表!A:L,11,FALSE),IF(B3211&gt;=25,VLOOKUP(A3211,英雄数据表!A:L,7,0),""))</f>
        <v/>
      </c>
      <c r="M3211" s="20" t="str">
        <f>IFERROR(VLOOKUP(B3211,属性中转表!$K$2:$O$21,5,FALSE),"")</f>
        <v>"hp":5000</v>
      </c>
      <c r="N3211" s="20" t="str">
        <f>IF(B3211=25,VLOOKUP(A3211,英雄数据表!A:L,8,FALSE),IF(B3211=50,VLOOKUP(A3211,英雄数据表!A:L,12,0),""))</f>
        <v/>
      </c>
    </row>
    <row r="3212" spans="1:14" x14ac:dyDescent="0.3">
      <c r="A3212" s="20">
        <v>25086</v>
      </c>
      <c r="B3212" s="21">
        <f t="shared" si="217"/>
        <v>11</v>
      </c>
      <c r="C3212" s="21">
        <v>5</v>
      </c>
      <c r="D3212" s="21">
        <f>VLOOKUP(A3212,英雄数据表!A:D,4,0)</f>
        <v>2</v>
      </c>
      <c r="E3212" s="20" t="str">
        <f>VLOOKUP(A3212,英雄数据表!A:C,3,0)</f>
        <v>奥术巨炮</v>
      </c>
      <c r="F3212" s="20">
        <f t="shared" si="218"/>
        <v>25086</v>
      </c>
      <c r="G3212" s="20">
        <f t="shared" si="219"/>
        <v>25086</v>
      </c>
      <c r="H3212" s="21" t="str">
        <f>VLOOKUP(B3212,属性中转表!A:F,6,FALSE)</f>
        <v>"hp":24300,"atk":675</v>
      </c>
      <c r="I3212" s="20" t="str">
        <f>IF(VLOOKUP(B3212,属性中转表!A:G,7,FALSE)=0,"",VLOOKUP(VLOOKUP(B3212,属性中转表!A:G,7,FALSE),属性中转表!$K$2:$P$21,6,0))&amp;IF(VLOOKUP(B3212,属性中转表!A:G,7,FALSE)&gt;=50,VLOOKUP(A3212,英雄数据表!A:K,9,0),IF(VLOOKUP(B3212,属性中转表!A:G,7,FALSE)&gt;=25,VLOOKUP(A3212,英雄数据表!A:K,5,0),""))</f>
        <v>"atk":300,"hp":5000</v>
      </c>
      <c r="J3212" s="20" t="str">
        <f>IF(I3212="","",属性中转表!$I$1&amp;(IF(VLOOKUP(B3212,属性中转表!A:G,7,FALSE)=0,0,VLOOKUP(VLOOKUP(B3212,属性中转表!A:G,7,FALSE),属性中转表!$K$2:$P$21,4,0)))+IFERROR(VLOOKUP(A3212,英雄数据表!A:K,IF(武魂!B3212&gt;=50,10,IF(武魂!B3212&gt;=25,6)),0),0))</f>
        <v>,"dpspro":0</v>
      </c>
      <c r="K3212" s="32" t="str">
        <f t="shared" si="220"/>
        <v>"atk":300,"hp":5000,"dpspro":0</v>
      </c>
      <c r="L3212" s="20" t="str">
        <f>IF(B3212&gt;=50,VLOOKUP(A3212,英雄数据表!A:L,11,FALSE),IF(B3212&gt;=25,VLOOKUP(A3212,英雄数据表!A:L,7,0),""))</f>
        <v/>
      </c>
      <c r="M3212" s="20" t="str">
        <f>IFERROR(VLOOKUP(B3212,属性中转表!$K$2:$O$21,5,FALSE),"")</f>
        <v/>
      </c>
      <c r="N3212" s="20" t="str">
        <f>IF(B3212=25,VLOOKUP(A3212,英雄数据表!A:L,8,FALSE),IF(B3212=50,VLOOKUP(A3212,英雄数据表!A:L,12,0),""))</f>
        <v/>
      </c>
    </row>
    <row r="3213" spans="1:14" x14ac:dyDescent="0.3">
      <c r="A3213" s="20">
        <v>25086</v>
      </c>
      <c r="B3213" s="21">
        <f t="shared" si="217"/>
        <v>12</v>
      </c>
      <c r="C3213" s="21">
        <v>5</v>
      </c>
      <c r="D3213" s="21">
        <f>VLOOKUP(A3213,英雄数据表!A:D,4,0)</f>
        <v>2</v>
      </c>
      <c r="E3213" s="20" t="str">
        <f>VLOOKUP(A3213,英雄数据表!A:C,3,0)</f>
        <v>奥术巨炮</v>
      </c>
      <c r="F3213" s="20">
        <f t="shared" si="218"/>
        <v>25086</v>
      </c>
      <c r="G3213" s="20">
        <f t="shared" si="219"/>
        <v>25086</v>
      </c>
      <c r="H3213" s="21" t="str">
        <f>VLOOKUP(B3213,属性中转表!A:F,6,FALSE)</f>
        <v>"hp":27000,"atk":750</v>
      </c>
      <c r="I3213" s="20" t="str">
        <f>IF(VLOOKUP(B3213,属性中转表!A:G,7,FALSE)=0,"",VLOOKUP(VLOOKUP(B3213,属性中转表!A:G,7,FALSE),属性中转表!$K$2:$P$21,6,0))&amp;IF(VLOOKUP(B3213,属性中转表!A:G,7,FALSE)&gt;=50,VLOOKUP(A3213,英雄数据表!A:K,9,0),IF(VLOOKUP(B3213,属性中转表!A:G,7,FALSE)&gt;=25,VLOOKUP(A3213,英雄数据表!A:K,5,0),""))</f>
        <v>"atk":300,"hp":5000</v>
      </c>
      <c r="J3213" s="20" t="str">
        <f>IF(I3213="","",属性中转表!$I$1&amp;(IF(VLOOKUP(B3213,属性中转表!A:G,7,FALSE)=0,0,VLOOKUP(VLOOKUP(B3213,属性中转表!A:G,7,FALSE),属性中转表!$K$2:$P$21,4,0)))+IFERROR(VLOOKUP(A3213,英雄数据表!A:K,IF(武魂!B3213&gt;=50,10,IF(武魂!B3213&gt;=25,6)),0),0))</f>
        <v>,"dpspro":0</v>
      </c>
      <c r="K3213" s="32" t="str">
        <f t="shared" si="220"/>
        <v>"atk":300,"hp":5000,"dpspro":0</v>
      </c>
      <c r="L3213" s="20" t="str">
        <f>IF(B3213&gt;=50,VLOOKUP(A3213,英雄数据表!A:L,11,FALSE),IF(B3213&gt;=25,VLOOKUP(A3213,英雄数据表!A:L,7,0),""))</f>
        <v/>
      </c>
      <c r="M3213" s="20" t="str">
        <f>IFERROR(VLOOKUP(B3213,属性中转表!$K$2:$O$21,5,FALSE),"")</f>
        <v/>
      </c>
      <c r="N3213" s="20" t="str">
        <f>IF(B3213=25,VLOOKUP(A3213,英雄数据表!A:L,8,FALSE),IF(B3213=50,VLOOKUP(A3213,英雄数据表!A:L,12,0),""))</f>
        <v/>
      </c>
    </row>
    <row r="3214" spans="1:14" x14ac:dyDescent="0.3">
      <c r="A3214" s="20">
        <v>25086</v>
      </c>
      <c r="B3214" s="21">
        <f t="shared" si="217"/>
        <v>13</v>
      </c>
      <c r="C3214" s="21">
        <v>5</v>
      </c>
      <c r="D3214" s="21">
        <f>VLOOKUP(A3214,英雄数据表!A:D,4,0)</f>
        <v>2</v>
      </c>
      <c r="E3214" s="20" t="str">
        <f>VLOOKUP(A3214,英雄数据表!A:C,3,0)</f>
        <v>奥术巨炮</v>
      </c>
      <c r="F3214" s="20">
        <f t="shared" si="218"/>
        <v>25086</v>
      </c>
      <c r="G3214" s="20">
        <f t="shared" si="219"/>
        <v>25086</v>
      </c>
      <c r="H3214" s="21" t="str">
        <f>VLOOKUP(B3214,属性中转表!A:F,6,FALSE)</f>
        <v>"hp":29700,"atk":825</v>
      </c>
      <c r="I3214" s="20" t="str">
        <f>IF(VLOOKUP(B3214,属性中转表!A:G,7,FALSE)=0,"",VLOOKUP(VLOOKUP(B3214,属性中转表!A:G,7,FALSE),属性中转表!$K$2:$P$21,6,0))&amp;IF(VLOOKUP(B3214,属性中转表!A:G,7,FALSE)&gt;=50,VLOOKUP(A3214,英雄数据表!A:K,9,0),IF(VLOOKUP(B3214,属性中转表!A:G,7,FALSE)&gt;=25,VLOOKUP(A3214,英雄数据表!A:K,5,0),""))</f>
        <v>"atk":300,"hp":5000</v>
      </c>
      <c r="J3214" s="20" t="str">
        <f>IF(I3214="","",属性中转表!$I$1&amp;(IF(VLOOKUP(B3214,属性中转表!A:G,7,FALSE)=0,0,VLOOKUP(VLOOKUP(B3214,属性中转表!A:G,7,FALSE),属性中转表!$K$2:$P$21,4,0)))+IFERROR(VLOOKUP(A3214,英雄数据表!A:K,IF(武魂!B3214&gt;=50,10,IF(武魂!B3214&gt;=25,6)),0),0))</f>
        <v>,"dpspro":0</v>
      </c>
      <c r="K3214" s="32" t="str">
        <f t="shared" si="220"/>
        <v>"atk":300,"hp":5000,"dpspro":0</v>
      </c>
      <c r="L3214" s="20" t="str">
        <f>IF(B3214&gt;=50,VLOOKUP(A3214,英雄数据表!A:L,11,FALSE),IF(B3214&gt;=25,VLOOKUP(A3214,英雄数据表!A:L,7,0),""))</f>
        <v/>
      </c>
      <c r="M3214" s="20" t="str">
        <f>IFERROR(VLOOKUP(B3214,属性中转表!$K$2:$O$21,5,FALSE),"")</f>
        <v/>
      </c>
      <c r="N3214" s="20" t="str">
        <f>IF(B3214=25,VLOOKUP(A3214,英雄数据表!A:L,8,FALSE),IF(B3214=50,VLOOKUP(A3214,英雄数据表!A:L,12,0),""))</f>
        <v/>
      </c>
    </row>
    <row r="3215" spans="1:14" x14ac:dyDescent="0.3">
      <c r="A3215" s="20">
        <v>25086</v>
      </c>
      <c r="B3215" s="21">
        <f t="shared" si="217"/>
        <v>14</v>
      </c>
      <c r="C3215" s="21">
        <v>5</v>
      </c>
      <c r="D3215" s="21">
        <f>VLOOKUP(A3215,英雄数据表!A:D,4,0)</f>
        <v>2</v>
      </c>
      <c r="E3215" s="20" t="str">
        <f>VLOOKUP(A3215,英雄数据表!A:C,3,0)</f>
        <v>奥术巨炮</v>
      </c>
      <c r="F3215" s="20">
        <f t="shared" si="218"/>
        <v>25086</v>
      </c>
      <c r="G3215" s="20">
        <f t="shared" si="219"/>
        <v>25086</v>
      </c>
      <c r="H3215" s="21" t="str">
        <f>VLOOKUP(B3215,属性中转表!A:F,6,FALSE)</f>
        <v>"hp":32400,"atk":900</v>
      </c>
      <c r="I3215" s="20" t="str">
        <f>IF(VLOOKUP(B3215,属性中转表!A:G,7,FALSE)=0,"",VLOOKUP(VLOOKUP(B3215,属性中转表!A:G,7,FALSE),属性中转表!$K$2:$P$21,6,0))&amp;IF(VLOOKUP(B3215,属性中转表!A:G,7,FALSE)&gt;=50,VLOOKUP(A3215,英雄数据表!A:K,9,0),IF(VLOOKUP(B3215,属性中转表!A:G,7,FALSE)&gt;=25,VLOOKUP(A3215,英雄数据表!A:K,5,0),""))</f>
        <v>"atk":300,"hp":5000</v>
      </c>
      <c r="J3215" s="20" t="str">
        <f>IF(I3215="","",属性中转表!$I$1&amp;(IF(VLOOKUP(B3215,属性中转表!A:G,7,FALSE)=0,0,VLOOKUP(VLOOKUP(B3215,属性中转表!A:G,7,FALSE),属性中转表!$K$2:$P$21,4,0)))+IFERROR(VLOOKUP(A3215,英雄数据表!A:K,IF(武魂!B3215&gt;=50,10,IF(武魂!B3215&gt;=25,6)),0),0))</f>
        <v>,"dpspro":0</v>
      </c>
      <c r="K3215" s="32" t="str">
        <f t="shared" si="220"/>
        <v>"atk":300,"hp":5000,"dpspro":0</v>
      </c>
      <c r="L3215" s="20" t="str">
        <f>IF(B3215&gt;=50,VLOOKUP(A3215,英雄数据表!A:L,11,FALSE),IF(B3215&gt;=25,VLOOKUP(A3215,英雄数据表!A:L,7,0),""))</f>
        <v/>
      </c>
      <c r="M3215" s="20" t="str">
        <f>IFERROR(VLOOKUP(B3215,属性中转表!$K$2:$O$21,5,FALSE),"")</f>
        <v/>
      </c>
      <c r="N3215" s="20" t="str">
        <f>IF(B3215=25,VLOOKUP(A3215,英雄数据表!A:L,8,FALSE),IF(B3215=50,VLOOKUP(A3215,英雄数据表!A:L,12,0),""))</f>
        <v/>
      </c>
    </row>
    <row r="3216" spans="1:14" x14ac:dyDescent="0.3">
      <c r="A3216" s="20">
        <v>25086</v>
      </c>
      <c r="B3216" s="21">
        <f t="shared" si="217"/>
        <v>15</v>
      </c>
      <c r="C3216" s="21">
        <v>5</v>
      </c>
      <c r="D3216" s="21">
        <f>VLOOKUP(A3216,英雄数据表!A:D,4,0)</f>
        <v>2</v>
      </c>
      <c r="E3216" s="20" t="str">
        <f>VLOOKUP(A3216,英雄数据表!A:C,3,0)</f>
        <v>奥术巨炮</v>
      </c>
      <c r="F3216" s="20">
        <f t="shared" si="218"/>
        <v>25086</v>
      </c>
      <c r="G3216" s="20">
        <f t="shared" si="219"/>
        <v>25086</v>
      </c>
      <c r="H3216" s="21" t="str">
        <f>VLOOKUP(B3216,属性中转表!A:F,6,FALSE)</f>
        <v>"hp":35100,"atk":975</v>
      </c>
      <c r="I3216" s="20" t="str">
        <f>IF(VLOOKUP(B3216,属性中转表!A:G,7,FALSE)=0,"",VLOOKUP(VLOOKUP(B3216,属性中转表!A:G,7,FALSE),属性中转表!$K$2:$P$21,6,0))&amp;IF(VLOOKUP(B3216,属性中转表!A:G,7,FALSE)&gt;=50,VLOOKUP(A3216,英雄数据表!A:K,9,0),IF(VLOOKUP(B3216,属性中转表!A:G,7,FALSE)&gt;=25,VLOOKUP(A3216,英雄数据表!A:K,5,0),""))</f>
        <v>"atk":300,"hp":5000,"undpspro":50</v>
      </c>
      <c r="J3216" s="20" t="str">
        <f>IF(I3216="","",属性中转表!$I$1&amp;(IF(VLOOKUP(B3216,属性中转表!A:G,7,FALSE)=0,0,VLOOKUP(VLOOKUP(B3216,属性中转表!A:G,7,FALSE),属性中转表!$K$2:$P$21,4,0)))+IFERROR(VLOOKUP(A3216,英雄数据表!A:K,IF(武魂!B3216&gt;=50,10,IF(武魂!B3216&gt;=25,6)),0),0))</f>
        <v>,"dpspro":0</v>
      </c>
      <c r="K3216" s="32" t="str">
        <f t="shared" si="220"/>
        <v>"atk":300,"hp":5000,"undpspro":50,"dpspro":0</v>
      </c>
      <c r="L3216" s="20" t="str">
        <f>IF(B3216&gt;=50,VLOOKUP(A3216,英雄数据表!A:L,11,FALSE),IF(B3216&gt;=25,VLOOKUP(A3216,英雄数据表!A:L,7,0),""))</f>
        <v/>
      </c>
      <c r="M3216" s="20" t="str">
        <f>IFERROR(VLOOKUP(B3216,属性中转表!$K$2:$O$21,5,FALSE),"")</f>
        <v>"undpspro":50</v>
      </c>
      <c r="N3216" s="20" t="str">
        <f>IF(B3216=25,VLOOKUP(A3216,英雄数据表!A:L,8,FALSE),IF(B3216=50,VLOOKUP(A3216,英雄数据表!A:L,12,0),""))</f>
        <v/>
      </c>
    </row>
    <row r="3217" spans="1:14" x14ac:dyDescent="0.3">
      <c r="A3217" s="20">
        <v>25086</v>
      </c>
      <c r="B3217" s="21">
        <f t="shared" si="217"/>
        <v>16</v>
      </c>
      <c r="C3217" s="21">
        <v>5</v>
      </c>
      <c r="D3217" s="21">
        <f>VLOOKUP(A3217,英雄数据表!A:D,4,0)</f>
        <v>2</v>
      </c>
      <c r="E3217" s="20" t="str">
        <f>VLOOKUP(A3217,英雄数据表!A:C,3,0)</f>
        <v>奥术巨炮</v>
      </c>
      <c r="F3217" s="20">
        <f t="shared" si="218"/>
        <v>25086</v>
      </c>
      <c r="G3217" s="20">
        <f t="shared" si="219"/>
        <v>25086</v>
      </c>
      <c r="H3217" s="21" t="str">
        <f>VLOOKUP(B3217,属性中转表!A:F,6,FALSE)</f>
        <v>"hp":37800,"atk":1050</v>
      </c>
      <c r="I3217" s="20" t="str">
        <f>IF(VLOOKUP(B3217,属性中转表!A:G,7,FALSE)=0,"",VLOOKUP(VLOOKUP(B3217,属性中转表!A:G,7,FALSE),属性中转表!$K$2:$P$21,6,0))&amp;IF(VLOOKUP(B3217,属性中转表!A:G,7,FALSE)&gt;=50,VLOOKUP(A3217,英雄数据表!A:K,9,0),IF(VLOOKUP(B3217,属性中转表!A:G,7,FALSE)&gt;=25,VLOOKUP(A3217,英雄数据表!A:K,5,0),""))</f>
        <v>"atk":300,"hp":5000,"undpspro":50</v>
      </c>
      <c r="J3217" s="20" t="str">
        <f>IF(I3217="","",属性中转表!$I$1&amp;(IF(VLOOKUP(B3217,属性中转表!A:G,7,FALSE)=0,0,VLOOKUP(VLOOKUP(B3217,属性中转表!A:G,7,FALSE),属性中转表!$K$2:$P$21,4,0)))+IFERROR(VLOOKUP(A3217,英雄数据表!A:K,IF(武魂!B3217&gt;=50,10,IF(武魂!B3217&gt;=25,6)),0),0))</f>
        <v>,"dpspro":0</v>
      </c>
      <c r="K3217" s="32" t="str">
        <f t="shared" si="220"/>
        <v>"atk":300,"hp":5000,"undpspro":50,"dpspro":0</v>
      </c>
      <c r="L3217" s="20" t="str">
        <f>IF(B3217&gt;=50,VLOOKUP(A3217,英雄数据表!A:L,11,FALSE),IF(B3217&gt;=25,VLOOKUP(A3217,英雄数据表!A:L,7,0),""))</f>
        <v/>
      </c>
      <c r="M3217" s="20" t="str">
        <f>IFERROR(VLOOKUP(B3217,属性中转表!$K$2:$O$21,5,FALSE),"")</f>
        <v/>
      </c>
      <c r="N3217" s="20" t="str">
        <f>IF(B3217=25,VLOOKUP(A3217,英雄数据表!A:L,8,FALSE),IF(B3217=50,VLOOKUP(A3217,英雄数据表!A:L,12,0),""))</f>
        <v/>
      </c>
    </row>
    <row r="3218" spans="1:14" x14ac:dyDescent="0.3">
      <c r="A3218" s="20">
        <v>25086</v>
      </c>
      <c r="B3218" s="21">
        <f t="shared" si="217"/>
        <v>17</v>
      </c>
      <c r="C3218" s="21">
        <v>5</v>
      </c>
      <c r="D3218" s="21">
        <f>VLOOKUP(A3218,英雄数据表!A:D,4,0)</f>
        <v>2</v>
      </c>
      <c r="E3218" s="20" t="str">
        <f>VLOOKUP(A3218,英雄数据表!A:C,3,0)</f>
        <v>奥术巨炮</v>
      </c>
      <c r="F3218" s="20">
        <f t="shared" si="218"/>
        <v>25086</v>
      </c>
      <c r="G3218" s="20">
        <f t="shared" si="219"/>
        <v>25086</v>
      </c>
      <c r="H3218" s="21" t="str">
        <f>VLOOKUP(B3218,属性中转表!A:F,6,FALSE)</f>
        <v>"hp":40500,"atk":1125</v>
      </c>
      <c r="I3218" s="20" t="str">
        <f>IF(VLOOKUP(B3218,属性中转表!A:G,7,FALSE)=0,"",VLOOKUP(VLOOKUP(B3218,属性中转表!A:G,7,FALSE),属性中转表!$K$2:$P$21,6,0))&amp;IF(VLOOKUP(B3218,属性中转表!A:G,7,FALSE)&gt;=50,VLOOKUP(A3218,英雄数据表!A:K,9,0),IF(VLOOKUP(B3218,属性中转表!A:G,7,FALSE)&gt;=25,VLOOKUP(A3218,英雄数据表!A:K,5,0),""))</f>
        <v>"atk":300,"hp":5000,"undpspro":50</v>
      </c>
      <c r="J3218" s="20" t="str">
        <f>IF(I3218="","",属性中转表!$I$1&amp;(IF(VLOOKUP(B3218,属性中转表!A:G,7,FALSE)=0,0,VLOOKUP(VLOOKUP(B3218,属性中转表!A:G,7,FALSE),属性中转表!$K$2:$P$21,4,0)))+IFERROR(VLOOKUP(A3218,英雄数据表!A:K,IF(武魂!B3218&gt;=50,10,IF(武魂!B3218&gt;=25,6)),0),0))</f>
        <v>,"dpspro":0</v>
      </c>
      <c r="K3218" s="32" t="str">
        <f t="shared" si="220"/>
        <v>"atk":300,"hp":5000,"undpspro":50,"dpspro":0</v>
      </c>
      <c r="L3218" s="20" t="str">
        <f>IF(B3218&gt;=50,VLOOKUP(A3218,英雄数据表!A:L,11,FALSE),IF(B3218&gt;=25,VLOOKUP(A3218,英雄数据表!A:L,7,0),""))</f>
        <v/>
      </c>
      <c r="M3218" s="20" t="str">
        <f>IFERROR(VLOOKUP(B3218,属性中转表!$K$2:$O$21,5,FALSE),"")</f>
        <v/>
      </c>
      <c r="N3218" s="20" t="str">
        <f>IF(B3218=25,VLOOKUP(A3218,英雄数据表!A:L,8,FALSE),IF(B3218=50,VLOOKUP(A3218,英雄数据表!A:L,12,0),""))</f>
        <v/>
      </c>
    </row>
    <row r="3219" spans="1:14" x14ac:dyDescent="0.3">
      <c r="A3219" s="20">
        <v>25086</v>
      </c>
      <c r="B3219" s="21">
        <f t="shared" si="217"/>
        <v>18</v>
      </c>
      <c r="C3219" s="21">
        <v>5</v>
      </c>
      <c r="D3219" s="21">
        <f>VLOOKUP(A3219,英雄数据表!A:D,4,0)</f>
        <v>2</v>
      </c>
      <c r="E3219" s="20" t="str">
        <f>VLOOKUP(A3219,英雄数据表!A:C,3,0)</f>
        <v>奥术巨炮</v>
      </c>
      <c r="F3219" s="20">
        <f t="shared" si="218"/>
        <v>25086</v>
      </c>
      <c r="G3219" s="20">
        <f t="shared" si="219"/>
        <v>25086</v>
      </c>
      <c r="H3219" s="21" t="str">
        <f>VLOOKUP(B3219,属性中转表!A:F,6,FALSE)</f>
        <v>"hp":43200,"atk":1200</v>
      </c>
      <c r="I3219" s="20" t="str">
        <f>IF(VLOOKUP(B3219,属性中转表!A:G,7,FALSE)=0,"",VLOOKUP(VLOOKUP(B3219,属性中转表!A:G,7,FALSE),属性中转表!$K$2:$P$21,6,0))&amp;IF(VLOOKUP(B3219,属性中转表!A:G,7,FALSE)&gt;=50,VLOOKUP(A3219,英雄数据表!A:K,9,0),IF(VLOOKUP(B3219,属性中转表!A:G,7,FALSE)&gt;=25,VLOOKUP(A3219,英雄数据表!A:K,5,0),""))</f>
        <v>"atk":300,"hp":5000,"undpspro":50</v>
      </c>
      <c r="J3219" s="20" t="str">
        <f>IF(I3219="","",属性中转表!$I$1&amp;(IF(VLOOKUP(B3219,属性中转表!A:G,7,FALSE)=0,0,VLOOKUP(VLOOKUP(B3219,属性中转表!A:G,7,FALSE),属性中转表!$K$2:$P$21,4,0)))+IFERROR(VLOOKUP(A3219,英雄数据表!A:K,IF(武魂!B3219&gt;=50,10,IF(武魂!B3219&gt;=25,6)),0),0))</f>
        <v>,"dpspro":0</v>
      </c>
      <c r="K3219" s="32" t="str">
        <f t="shared" si="220"/>
        <v>"atk":300,"hp":5000,"undpspro":50,"dpspro":0</v>
      </c>
      <c r="L3219" s="20" t="str">
        <f>IF(B3219&gt;=50,VLOOKUP(A3219,英雄数据表!A:L,11,FALSE),IF(B3219&gt;=25,VLOOKUP(A3219,英雄数据表!A:L,7,0),""))</f>
        <v/>
      </c>
      <c r="M3219" s="20" t="str">
        <f>IFERROR(VLOOKUP(B3219,属性中转表!$K$2:$O$21,5,FALSE),"")</f>
        <v/>
      </c>
      <c r="N3219" s="20" t="str">
        <f>IF(B3219=25,VLOOKUP(A3219,英雄数据表!A:L,8,FALSE),IF(B3219=50,VLOOKUP(A3219,英雄数据表!A:L,12,0),""))</f>
        <v/>
      </c>
    </row>
    <row r="3220" spans="1:14" x14ac:dyDescent="0.3">
      <c r="A3220" s="20">
        <v>25086</v>
      </c>
      <c r="B3220" s="21">
        <f t="shared" si="217"/>
        <v>19</v>
      </c>
      <c r="C3220" s="21">
        <v>5</v>
      </c>
      <c r="D3220" s="21">
        <f>VLOOKUP(A3220,英雄数据表!A:D,4,0)</f>
        <v>2</v>
      </c>
      <c r="E3220" s="20" t="str">
        <f>VLOOKUP(A3220,英雄数据表!A:C,3,0)</f>
        <v>奥术巨炮</v>
      </c>
      <c r="F3220" s="20">
        <f t="shared" si="218"/>
        <v>25086</v>
      </c>
      <c r="G3220" s="20">
        <f t="shared" si="219"/>
        <v>25086</v>
      </c>
      <c r="H3220" s="21" t="str">
        <f>VLOOKUP(B3220,属性中转表!A:F,6,FALSE)</f>
        <v>"hp":45900,"atk":1275</v>
      </c>
      <c r="I3220" s="20" t="str">
        <f>IF(VLOOKUP(B3220,属性中转表!A:G,7,FALSE)=0,"",VLOOKUP(VLOOKUP(B3220,属性中转表!A:G,7,FALSE),属性中转表!$K$2:$P$21,6,0))&amp;IF(VLOOKUP(B3220,属性中转表!A:G,7,FALSE)&gt;=50,VLOOKUP(A3220,英雄数据表!A:K,9,0),IF(VLOOKUP(B3220,属性中转表!A:G,7,FALSE)&gt;=25,VLOOKUP(A3220,英雄数据表!A:K,5,0),""))</f>
        <v>"atk":300,"hp":5000,"undpspro":50</v>
      </c>
      <c r="J3220" s="20" t="str">
        <f>IF(I3220="","",属性中转表!$I$1&amp;(IF(VLOOKUP(B3220,属性中转表!A:G,7,FALSE)=0,0,VLOOKUP(VLOOKUP(B3220,属性中转表!A:G,7,FALSE),属性中转表!$K$2:$P$21,4,0)))+IFERROR(VLOOKUP(A3220,英雄数据表!A:K,IF(武魂!B3220&gt;=50,10,IF(武魂!B3220&gt;=25,6)),0),0))</f>
        <v>,"dpspro":0</v>
      </c>
      <c r="K3220" s="32" t="str">
        <f t="shared" si="220"/>
        <v>"atk":300,"hp":5000,"undpspro":50,"dpspro":0</v>
      </c>
      <c r="L3220" s="20" t="str">
        <f>IF(B3220&gt;=50,VLOOKUP(A3220,英雄数据表!A:L,11,FALSE),IF(B3220&gt;=25,VLOOKUP(A3220,英雄数据表!A:L,7,0),""))</f>
        <v/>
      </c>
      <c r="M3220" s="20" t="str">
        <f>IFERROR(VLOOKUP(B3220,属性中转表!$K$2:$O$21,5,FALSE),"")</f>
        <v/>
      </c>
      <c r="N3220" s="20" t="str">
        <f>IF(B3220=25,VLOOKUP(A3220,英雄数据表!A:L,8,FALSE),IF(B3220=50,VLOOKUP(A3220,英雄数据表!A:L,12,0),""))</f>
        <v/>
      </c>
    </row>
    <row r="3221" spans="1:14" x14ac:dyDescent="0.3">
      <c r="A3221" s="20">
        <v>25086</v>
      </c>
      <c r="B3221" s="21">
        <f t="shared" si="217"/>
        <v>20</v>
      </c>
      <c r="C3221" s="21">
        <v>5</v>
      </c>
      <c r="D3221" s="21">
        <f>VLOOKUP(A3221,英雄数据表!A:D,4,0)</f>
        <v>2</v>
      </c>
      <c r="E3221" s="20" t="str">
        <f>VLOOKUP(A3221,英雄数据表!A:C,3,0)</f>
        <v>奥术巨炮</v>
      </c>
      <c r="F3221" s="20">
        <f t="shared" si="218"/>
        <v>25086</v>
      </c>
      <c r="G3221" s="20">
        <f t="shared" si="219"/>
        <v>25086</v>
      </c>
      <c r="H3221" s="21" t="str">
        <f>VLOOKUP(B3221,属性中转表!A:F,6,FALSE)</f>
        <v>"hp":48600,"atk":1350</v>
      </c>
      <c r="I3221" s="20" t="str">
        <f>IF(VLOOKUP(B3221,属性中转表!A:G,7,FALSE)=0,"",VLOOKUP(VLOOKUP(B3221,属性中转表!A:G,7,FALSE),属性中转表!$K$2:$P$21,6,0))&amp;IF(VLOOKUP(B3221,属性中转表!A:G,7,FALSE)&gt;=50,VLOOKUP(A3221,英雄数据表!A:K,9,0),IF(VLOOKUP(B3221,属性中转表!A:G,7,FALSE)&gt;=25,VLOOKUP(A3221,英雄数据表!A:K,5,0),""))</f>
        <v>"atk":300,"hp":5000,"undpspro":50</v>
      </c>
      <c r="J3221" s="20" t="str">
        <f>IF(I3221="","",属性中转表!$I$1&amp;(IF(VLOOKUP(B3221,属性中转表!A:G,7,FALSE)=0,0,VLOOKUP(VLOOKUP(B3221,属性中转表!A:G,7,FALSE),属性中转表!$K$2:$P$21,4,0)))+IFERROR(VLOOKUP(A3221,英雄数据表!A:K,IF(武魂!B3221&gt;=50,10,IF(武魂!B3221&gt;=25,6)),0),0))</f>
        <v>,"dpspro":50</v>
      </c>
      <c r="K3221" s="32" t="str">
        <f t="shared" si="220"/>
        <v>"atk":300,"hp":5000,"undpspro":50,"dpspro":50</v>
      </c>
      <c r="L3221" s="20" t="str">
        <f>IF(B3221&gt;=50,VLOOKUP(A3221,英雄数据表!A:L,11,FALSE),IF(B3221&gt;=25,VLOOKUP(A3221,英雄数据表!A:L,7,0),""))</f>
        <v/>
      </c>
      <c r="M3221" s="20" t="str">
        <f>IFERROR(VLOOKUP(B3221,属性中转表!$K$2:$O$21,5,FALSE),"")</f>
        <v>"dpspro":50</v>
      </c>
      <c r="N3221" s="20" t="str">
        <f>IF(B3221=25,VLOOKUP(A3221,英雄数据表!A:L,8,FALSE),IF(B3221=50,VLOOKUP(A3221,英雄数据表!A:L,12,0),""))</f>
        <v/>
      </c>
    </row>
    <row r="3222" spans="1:14" x14ac:dyDescent="0.3">
      <c r="A3222" s="20">
        <v>25086</v>
      </c>
      <c r="B3222" s="21">
        <f t="shared" si="217"/>
        <v>21</v>
      </c>
      <c r="C3222" s="21">
        <v>5</v>
      </c>
      <c r="D3222" s="21">
        <f>VLOOKUP(A3222,英雄数据表!A:D,4,0)</f>
        <v>2</v>
      </c>
      <c r="E3222" s="20" t="str">
        <f>VLOOKUP(A3222,英雄数据表!A:C,3,0)</f>
        <v>奥术巨炮</v>
      </c>
      <c r="F3222" s="20">
        <f t="shared" si="218"/>
        <v>25086</v>
      </c>
      <c r="G3222" s="20">
        <f t="shared" si="219"/>
        <v>25086</v>
      </c>
      <c r="H3222" s="21" t="str">
        <f>VLOOKUP(B3222,属性中转表!A:F,6,FALSE)</f>
        <v>"hp":52200,"atk":1450</v>
      </c>
      <c r="I3222" s="20" t="str">
        <f>IF(VLOOKUP(B3222,属性中转表!A:G,7,FALSE)=0,"",VLOOKUP(VLOOKUP(B3222,属性中转表!A:G,7,FALSE),属性中转表!$K$2:$P$21,6,0))&amp;IF(VLOOKUP(B3222,属性中转表!A:G,7,FALSE)&gt;=50,VLOOKUP(A3222,英雄数据表!A:K,9,0),IF(VLOOKUP(B3222,属性中转表!A:G,7,FALSE)&gt;=25,VLOOKUP(A3222,英雄数据表!A:K,5,0),""))</f>
        <v>"atk":300,"hp":5000,"undpspro":50</v>
      </c>
      <c r="J3222" s="20" t="str">
        <f>IF(I3222="","",属性中转表!$I$1&amp;(IF(VLOOKUP(B3222,属性中转表!A:G,7,FALSE)=0,0,VLOOKUP(VLOOKUP(B3222,属性中转表!A:G,7,FALSE),属性中转表!$K$2:$P$21,4,0)))+IFERROR(VLOOKUP(A3222,英雄数据表!A:K,IF(武魂!B3222&gt;=50,10,IF(武魂!B3222&gt;=25,6)),0),0))</f>
        <v>,"dpspro":50</v>
      </c>
      <c r="K3222" s="32" t="str">
        <f t="shared" si="220"/>
        <v>"atk":300,"hp":5000,"undpspro":50,"dpspro":50</v>
      </c>
      <c r="L3222" s="20" t="str">
        <f>IF(B3222&gt;=50,VLOOKUP(A3222,英雄数据表!A:L,11,FALSE),IF(B3222&gt;=25,VLOOKUP(A3222,英雄数据表!A:L,7,0),""))</f>
        <v/>
      </c>
      <c r="M3222" s="20" t="str">
        <f>IFERROR(VLOOKUP(B3222,属性中转表!$K$2:$O$21,5,FALSE),"")</f>
        <v/>
      </c>
      <c r="N3222" s="20" t="str">
        <f>IF(B3222=25,VLOOKUP(A3222,英雄数据表!A:L,8,FALSE),IF(B3222=50,VLOOKUP(A3222,英雄数据表!A:L,12,0),""))</f>
        <v/>
      </c>
    </row>
    <row r="3223" spans="1:14" x14ac:dyDescent="0.3">
      <c r="A3223" s="20">
        <v>25086</v>
      </c>
      <c r="B3223" s="21">
        <f t="shared" si="217"/>
        <v>22</v>
      </c>
      <c r="C3223" s="21">
        <v>5</v>
      </c>
      <c r="D3223" s="21">
        <f>VLOOKUP(A3223,英雄数据表!A:D,4,0)</f>
        <v>2</v>
      </c>
      <c r="E3223" s="20" t="str">
        <f>VLOOKUP(A3223,英雄数据表!A:C,3,0)</f>
        <v>奥术巨炮</v>
      </c>
      <c r="F3223" s="20">
        <f t="shared" si="218"/>
        <v>25086</v>
      </c>
      <c r="G3223" s="20">
        <f t="shared" si="219"/>
        <v>25086</v>
      </c>
      <c r="H3223" s="21" t="str">
        <f>VLOOKUP(B3223,属性中转表!A:F,6,FALSE)</f>
        <v>"hp":55800,"atk":1550</v>
      </c>
      <c r="I3223" s="20" t="str">
        <f>IF(VLOOKUP(B3223,属性中转表!A:G,7,FALSE)=0,"",VLOOKUP(VLOOKUP(B3223,属性中转表!A:G,7,FALSE),属性中转表!$K$2:$P$21,6,0))&amp;IF(VLOOKUP(B3223,属性中转表!A:G,7,FALSE)&gt;=50,VLOOKUP(A3223,英雄数据表!A:K,9,0),IF(VLOOKUP(B3223,属性中转表!A:G,7,FALSE)&gt;=25,VLOOKUP(A3223,英雄数据表!A:K,5,0),""))</f>
        <v>"atk":300,"hp":5000,"undpspro":50</v>
      </c>
      <c r="J3223" s="20" t="str">
        <f>IF(I3223="","",属性中转表!$I$1&amp;(IF(VLOOKUP(B3223,属性中转表!A:G,7,FALSE)=0,0,VLOOKUP(VLOOKUP(B3223,属性中转表!A:G,7,FALSE),属性中转表!$K$2:$P$21,4,0)))+IFERROR(VLOOKUP(A3223,英雄数据表!A:K,IF(武魂!B3223&gt;=50,10,IF(武魂!B3223&gt;=25,6)),0),0))</f>
        <v>,"dpspro":50</v>
      </c>
      <c r="K3223" s="32" t="str">
        <f t="shared" si="220"/>
        <v>"atk":300,"hp":5000,"undpspro":50,"dpspro":50</v>
      </c>
      <c r="L3223" s="20" t="str">
        <f>IF(B3223&gt;=50,VLOOKUP(A3223,英雄数据表!A:L,11,FALSE),IF(B3223&gt;=25,VLOOKUP(A3223,英雄数据表!A:L,7,0),""))</f>
        <v/>
      </c>
      <c r="M3223" s="20" t="str">
        <f>IFERROR(VLOOKUP(B3223,属性中转表!$K$2:$O$21,5,FALSE),"")</f>
        <v/>
      </c>
      <c r="N3223" s="20" t="str">
        <f>IF(B3223=25,VLOOKUP(A3223,英雄数据表!A:L,8,FALSE),IF(B3223=50,VLOOKUP(A3223,英雄数据表!A:L,12,0),""))</f>
        <v/>
      </c>
    </row>
    <row r="3224" spans="1:14" x14ac:dyDescent="0.3">
      <c r="A3224" s="20">
        <v>25086</v>
      </c>
      <c r="B3224" s="21">
        <f t="shared" si="217"/>
        <v>23</v>
      </c>
      <c r="C3224" s="21">
        <v>5</v>
      </c>
      <c r="D3224" s="21">
        <f>VLOOKUP(A3224,英雄数据表!A:D,4,0)</f>
        <v>2</v>
      </c>
      <c r="E3224" s="20" t="str">
        <f>VLOOKUP(A3224,英雄数据表!A:C,3,0)</f>
        <v>奥术巨炮</v>
      </c>
      <c r="F3224" s="20">
        <f t="shared" si="218"/>
        <v>25086</v>
      </c>
      <c r="G3224" s="20">
        <f t="shared" si="219"/>
        <v>25086</v>
      </c>
      <c r="H3224" s="21" t="str">
        <f>VLOOKUP(B3224,属性中转表!A:F,6,FALSE)</f>
        <v>"hp":59400,"atk":1650</v>
      </c>
      <c r="I3224" s="20" t="str">
        <f>IF(VLOOKUP(B3224,属性中转表!A:G,7,FALSE)=0,"",VLOOKUP(VLOOKUP(B3224,属性中转表!A:G,7,FALSE),属性中转表!$K$2:$P$21,6,0))&amp;IF(VLOOKUP(B3224,属性中转表!A:G,7,FALSE)&gt;=50,VLOOKUP(A3224,英雄数据表!A:K,9,0),IF(VLOOKUP(B3224,属性中转表!A:G,7,FALSE)&gt;=25,VLOOKUP(A3224,英雄数据表!A:K,5,0),""))</f>
        <v>"atk":300,"hp":5000,"undpspro":50</v>
      </c>
      <c r="J3224" s="20" t="str">
        <f>IF(I3224="","",属性中转表!$I$1&amp;(IF(VLOOKUP(B3224,属性中转表!A:G,7,FALSE)=0,0,VLOOKUP(VLOOKUP(B3224,属性中转表!A:G,7,FALSE),属性中转表!$K$2:$P$21,4,0)))+IFERROR(VLOOKUP(A3224,英雄数据表!A:K,IF(武魂!B3224&gt;=50,10,IF(武魂!B3224&gt;=25,6)),0),0))</f>
        <v>,"dpspro":50</v>
      </c>
      <c r="K3224" s="32" t="str">
        <f t="shared" si="220"/>
        <v>"atk":300,"hp":5000,"undpspro":50,"dpspro":50</v>
      </c>
      <c r="L3224" s="20" t="str">
        <f>IF(B3224&gt;=50,VLOOKUP(A3224,英雄数据表!A:L,11,FALSE),IF(B3224&gt;=25,VLOOKUP(A3224,英雄数据表!A:L,7,0),""))</f>
        <v/>
      </c>
      <c r="M3224" s="20" t="str">
        <f>IFERROR(VLOOKUP(B3224,属性中转表!$K$2:$O$21,5,FALSE),"")</f>
        <v/>
      </c>
      <c r="N3224" s="20" t="str">
        <f>IF(B3224=25,VLOOKUP(A3224,英雄数据表!A:L,8,FALSE),IF(B3224=50,VLOOKUP(A3224,英雄数据表!A:L,12,0),""))</f>
        <v/>
      </c>
    </row>
    <row r="3225" spans="1:14" x14ac:dyDescent="0.3">
      <c r="A3225" s="20">
        <v>25086</v>
      </c>
      <c r="B3225" s="21">
        <f t="shared" si="217"/>
        <v>24</v>
      </c>
      <c r="C3225" s="21">
        <v>5</v>
      </c>
      <c r="D3225" s="21">
        <f>VLOOKUP(A3225,英雄数据表!A:D,4,0)</f>
        <v>2</v>
      </c>
      <c r="E3225" s="20" t="str">
        <f>VLOOKUP(A3225,英雄数据表!A:C,3,0)</f>
        <v>奥术巨炮</v>
      </c>
      <c r="F3225" s="20">
        <f t="shared" si="218"/>
        <v>25086</v>
      </c>
      <c r="G3225" s="20">
        <f t="shared" si="219"/>
        <v>25086</v>
      </c>
      <c r="H3225" s="21" t="str">
        <f>VLOOKUP(B3225,属性中转表!A:F,6,FALSE)</f>
        <v>"hp":63000,"atk":1750</v>
      </c>
      <c r="I3225" s="20" t="str">
        <f>IF(VLOOKUP(B3225,属性中转表!A:G,7,FALSE)=0,"",VLOOKUP(VLOOKUP(B3225,属性中转表!A:G,7,FALSE),属性中转表!$K$2:$P$21,6,0))&amp;IF(VLOOKUP(B3225,属性中转表!A:G,7,FALSE)&gt;=50,VLOOKUP(A3225,英雄数据表!A:K,9,0),IF(VLOOKUP(B3225,属性中转表!A:G,7,FALSE)&gt;=25,VLOOKUP(A3225,英雄数据表!A:K,5,0),""))</f>
        <v>"atk":300,"hp":5000,"undpspro":50</v>
      </c>
      <c r="J3225" s="20" t="str">
        <f>IF(I3225="","",属性中转表!$I$1&amp;(IF(VLOOKUP(B3225,属性中转表!A:G,7,FALSE)=0,0,VLOOKUP(VLOOKUP(B3225,属性中转表!A:G,7,FALSE),属性中转表!$K$2:$P$21,4,0)))+IFERROR(VLOOKUP(A3225,英雄数据表!A:K,IF(武魂!B3225&gt;=50,10,IF(武魂!B3225&gt;=25,6)),0),0))</f>
        <v>,"dpspro":50</v>
      </c>
      <c r="K3225" s="32" t="str">
        <f t="shared" si="220"/>
        <v>"atk":300,"hp":5000,"undpspro":50,"dpspro":50</v>
      </c>
      <c r="L3225" s="20" t="str">
        <f>IF(B3225&gt;=50,VLOOKUP(A3225,英雄数据表!A:L,11,FALSE),IF(B3225&gt;=25,VLOOKUP(A3225,英雄数据表!A:L,7,0),""))</f>
        <v/>
      </c>
      <c r="M3225" s="20" t="str">
        <f>IFERROR(VLOOKUP(B3225,属性中转表!$K$2:$O$21,5,FALSE),"")</f>
        <v/>
      </c>
      <c r="N3225" s="20" t="str">
        <f>IF(B3225=25,VLOOKUP(A3225,英雄数据表!A:L,8,FALSE),IF(B3225=50,VLOOKUP(A3225,英雄数据表!A:L,12,0),""))</f>
        <v/>
      </c>
    </row>
    <row r="3226" spans="1:14" x14ac:dyDescent="0.3">
      <c r="A3226" s="20">
        <v>25086</v>
      </c>
      <c r="B3226" s="21">
        <f t="shared" si="217"/>
        <v>25</v>
      </c>
      <c r="C3226" s="21">
        <v>5</v>
      </c>
      <c r="D3226" s="21">
        <f>VLOOKUP(A3226,英雄数据表!A:D,4,0)</f>
        <v>2</v>
      </c>
      <c r="E3226" s="20" t="str">
        <f>VLOOKUP(A3226,英雄数据表!A:C,3,0)</f>
        <v>奥术巨炮</v>
      </c>
      <c r="F3226" s="20">
        <f t="shared" si="218"/>
        <v>25086</v>
      </c>
      <c r="G3226" s="20">
        <f t="shared" si="219"/>
        <v>25086</v>
      </c>
      <c r="H3226" s="21" t="str">
        <f>VLOOKUP(B3226,属性中转表!A:F,6,FALSE)</f>
        <v>"hp":66600,"atk":1850</v>
      </c>
      <c r="I3226" s="20" t="str">
        <f>IF(VLOOKUP(B3226,属性中转表!A:G,7,FALSE)=0,"",VLOOKUP(VLOOKUP(B3226,属性中转表!A:G,7,FALSE),属性中转表!$K$2:$P$21,6,0))&amp;IF(VLOOKUP(B3226,属性中转表!A:G,7,FALSE)&gt;=50,VLOOKUP(A3226,英雄数据表!A:K,9,0),IF(VLOOKUP(B3226,属性中转表!A:G,7,FALSE)&gt;=25,VLOOKUP(A3226,英雄数据表!A:K,5,0),""))</f>
        <v>"atk":300,"hp":5000,"undpspro":50</v>
      </c>
      <c r="J3226" s="20" t="str">
        <f>IF(I3226="","",属性中转表!$I$1&amp;(IF(VLOOKUP(B3226,属性中转表!A:G,7,FALSE)=0,0,VLOOKUP(VLOOKUP(B3226,属性中转表!A:G,7,FALSE),属性中转表!$K$2:$P$21,4,0)))+IFERROR(VLOOKUP(A3226,英雄数据表!A:K,IF(武魂!B3226&gt;=50,10,IF(武魂!B3226&gt;=25,6)),0),0))</f>
        <v>,"dpspro":50</v>
      </c>
      <c r="K3226" s="32" t="str">
        <f t="shared" si="220"/>
        <v>"atk":300,"hp":5000,"undpspro":50,"dpspro":50</v>
      </c>
      <c r="L3226" s="20" t="str">
        <f>IF(B3226&gt;=50,VLOOKUP(A3226,英雄数据表!A:L,11,FALSE),IF(B3226&gt;=25,VLOOKUP(A3226,英雄数据表!A:L,7,0),""))</f>
        <v>"2508601004"</v>
      </c>
      <c r="M3226" s="20" t="str">
        <f>IFERROR(VLOOKUP(B3226,属性中转表!$K$2:$O$21,5,FALSE),"")</f>
        <v/>
      </c>
      <c r="N3226" s="20" t="str">
        <f>IF(B3226=25,VLOOKUP(A3226,英雄数据表!A:L,8,FALSE),IF(B3226=50,VLOOKUP(A3226,英雄数据表!A:L,12,0),""))</f>
        <v>每当自身获得抵抗护罩时，提升自己3%的暴击伤害</v>
      </c>
    </row>
    <row r="3227" spans="1:14" x14ac:dyDescent="0.3">
      <c r="A3227" s="20">
        <v>25086</v>
      </c>
      <c r="B3227" s="21">
        <f t="shared" si="217"/>
        <v>26</v>
      </c>
      <c r="C3227" s="21">
        <v>5</v>
      </c>
      <c r="D3227" s="21">
        <f>VLOOKUP(A3227,英雄数据表!A:D,4,0)</f>
        <v>2</v>
      </c>
      <c r="E3227" s="20" t="str">
        <f>VLOOKUP(A3227,英雄数据表!A:C,3,0)</f>
        <v>奥术巨炮</v>
      </c>
      <c r="F3227" s="20">
        <f t="shared" si="218"/>
        <v>25086</v>
      </c>
      <c r="G3227" s="20">
        <f t="shared" si="219"/>
        <v>25086</v>
      </c>
      <c r="H3227" s="21" t="str">
        <f>VLOOKUP(B3227,属性中转表!A:F,6,FALSE)</f>
        <v>"hp":70200,"atk":1950</v>
      </c>
      <c r="I3227" s="20" t="str">
        <f>IF(VLOOKUP(B3227,属性中转表!A:G,7,FALSE)=0,"",VLOOKUP(VLOOKUP(B3227,属性中转表!A:G,7,FALSE),属性中转表!$K$2:$P$21,6,0))&amp;IF(VLOOKUP(B3227,属性中转表!A:G,7,FALSE)&gt;=50,VLOOKUP(A3227,英雄数据表!A:K,9,0),IF(VLOOKUP(B3227,属性中转表!A:G,7,FALSE)&gt;=25,VLOOKUP(A3227,英雄数据表!A:K,5,0),""))</f>
        <v>"atk":300,"hp":5000,"undpspro":50</v>
      </c>
      <c r="J3227" s="20" t="str">
        <f>IF(I3227="","",属性中转表!$I$1&amp;(IF(VLOOKUP(B3227,属性中转表!A:G,7,FALSE)=0,0,VLOOKUP(VLOOKUP(B3227,属性中转表!A:G,7,FALSE),属性中转表!$K$2:$P$21,4,0)))+IFERROR(VLOOKUP(A3227,英雄数据表!A:K,IF(武魂!B3227&gt;=50,10,IF(武魂!B3227&gt;=25,6)),0),0))</f>
        <v>,"dpspro":50</v>
      </c>
      <c r="K3227" s="32" t="str">
        <f t="shared" si="220"/>
        <v>"atk":300,"hp":5000,"undpspro":50,"dpspro":50</v>
      </c>
      <c r="L3227" s="20" t="str">
        <f>IF(B3227&gt;=50,VLOOKUP(A3227,英雄数据表!A:L,11,FALSE),IF(B3227&gt;=25,VLOOKUP(A3227,英雄数据表!A:L,7,0),""))</f>
        <v>"2508601004"</v>
      </c>
      <c r="M3227" s="20" t="str">
        <f>IFERROR(VLOOKUP(B3227,属性中转表!$K$2:$O$21,5,FALSE),"")</f>
        <v/>
      </c>
      <c r="N3227" s="20" t="str">
        <f>IF(B3227=25,VLOOKUP(A3227,英雄数据表!A:L,8,FALSE),IF(B3227=50,VLOOKUP(A3227,英雄数据表!A:L,12,0),""))</f>
        <v/>
      </c>
    </row>
    <row r="3228" spans="1:14" x14ac:dyDescent="0.3">
      <c r="A3228" s="20">
        <v>25086</v>
      </c>
      <c r="B3228" s="21">
        <f t="shared" si="217"/>
        <v>27</v>
      </c>
      <c r="C3228" s="21">
        <v>5</v>
      </c>
      <c r="D3228" s="21">
        <f>VLOOKUP(A3228,英雄数据表!A:D,4,0)</f>
        <v>2</v>
      </c>
      <c r="E3228" s="20" t="str">
        <f>VLOOKUP(A3228,英雄数据表!A:C,3,0)</f>
        <v>奥术巨炮</v>
      </c>
      <c r="F3228" s="20">
        <f t="shared" si="218"/>
        <v>25086</v>
      </c>
      <c r="G3228" s="20">
        <f t="shared" si="219"/>
        <v>25086</v>
      </c>
      <c r="H3228" s="21" t="str">
        <f>VLOOKUP(B3228,属性中转表!A:F,6,FALSE)</f>
        <v>"hp":73800,"atk":2050</v>
      </c>
      <c r="I3228" s="20" t="str">
        <f>IF(VLOOKUP(B3228,属性中转表!A:G,7,FALSE)=0,"",VLOOKUP(VLOOKUP(B3228,属性中转表!A:G,7,FALSE),属性中转表!$K$2:$P$21,6,0))&amp;IF(VLOOKUP(B3228,属性中转表!A:G,7,FALSE)&gt;=50,VLOOKUP(A3228,英雄数据表!A:K,9,0),IF(VLOOKUP(B3228,属性中转表!A:G,7,FALSE)&gt;=25,VLOOKUP(A3228,英雄数据表!A:K,5,0),""))</f>
        <v>"atk":300,"hp":5000,"undpspro":50</v>
      </c>
      <c r="J3228" s="20" t="str">
        <f>IF(I3228="","",属性中转表!$I$1&amp;(IF(VLOOKUP(B3228,属性中转表!A:G,7,FALSE)=0,0,VLOOKUP(VLOOKUP(B3228,属性中转表!A:G,7,FALSE),属性中转表!$K$2:$P$21,4,0)))+IFERROR(VLOOKUP(A3228,英雄数据表!A:K,IF(武魂!B3228&gt;=50,10,IF(武魂!B3228&gt;=25,6)),0),0))</f>
        <v>,"dpspro":50</v>
      </c>
      <c r="K3228" s="32" t="str">
        <f t="shared" si="220"/>
        <v>"atk":300,"hp":5000,"undpspro":50,"dpspro":50</v>
      </c>
      <c r="L3228" s="20" t="str">
        <f>IF(B3228&gt;=50,VLOOKUP(A3228,英雄数据表!A:L,11,FALSE),IF(B3228&gt;=25,VLOOKUP(A3228,英雄数据表!A:L,7,0),""))</f>
        <v>"2508601004"</v>
      </c>
      <c r="M3228" s="20" t="str">
        <f>IFERROR(VLOOKUP(B3228,属性中转表!$K$2:$O$21,5,FALSE),"")</f>
        <v/>
      </c>
      <c r="N3228" s="20" t="str">
        <f>IF(B3228=25,VLOOKUP(A3228,英雄数据表!A:L,8,FALSE),IF(B3228=50,VLOOKUP(A3228,英雄数据表!A:L,12,0),""))</f>
        <v/>
      </c>
    </row>
    <row r="3229" spans="1:14" x14ac:dyDescent="0.3">
      <c r="A3229" s="20">
        <v>25086</v>
      </c>
      <c r="B3229" s="21">
        <f t="shared" si="217"/>
        <v>28</v>
      </c>
      <c r="C3229" s="21">
        <v>5</v>
      </c>
      <c r="D3229" s="21">
        <f>VLOOKUP(A3229,英雄数据表!A:D,4,0)</f>
        <v>2</v>
      </c>
      <c r="E3229" s="20" t="str">
        <f>VLOOKUP(A3229,英雄数据表!A:C,3,0)</f>
        <v>奥术巨炮</v>
      </c>
      <c r="F3229" s="20">
        <f t="shared" si="218"/>
        <v>25086</v>
      </c>
      <c r="G3229" s="20">
        <f t="shared" si="219"/>
        <v>25086</v>
      </c>
      <c r="H3229" s="21" t="str">
        <f>VLOOKUP(B3229,属性中转表!A:F,6,FALSE)</f>
        <v>"hp":77400,"atk":2150</v>
      </c>
      <c r="I3229" s="20" t="str">
        <f>IF(VLOOKUP(B3229,属性中转表!A:G,7,FALSE)=0,"",VLOOKUP(VLOOKUP(B3229,属性中转表!A:G,7,FALSE),属性中转表!$K$2:$P$21,6,0))&amp;IF(VLOOKUP(B3229,属性中转表!A:G,7,FALSE)&gt;=50,VLOOKUP(A3229,英雄数据表!A:K,9,0),IF(VLOOKUP(B3229,属性中转表!A:G,7,FALSE)&gt;=25,VLOOKUP(A3229,英雄数据表!A:K,5,0),""))</f>
        <v>"atk":300,"hp":5000,"undpspro":50</v>
      </c>
      <c r="J3229" s="20" t="str">
        <f>IF(I3229="","",属性中转表!$I$1&amp;(IF(VLOOKUP(B3229,属性中转表!A:G,7,FALSE)=0,0,VLOOKUP(VLOOKUP(B3229,属性中转表!A:G,7,FALSE),属性中转表!$K$2:$P$21,4,0)))+IFERROR(VLOOKUP(A3229,英雄数据表!A:K,IF(武魂!B3229&gt;=50,10,IF(武魂!B3229&gt;=25,6)),0),0))</f>
        <v>,"dpspro":50</v>
      </c>
      <c r="K3229" s="32" t="str">
        <f t="shared" si="220"/>
        <v>"atk":300,"hp":5000,"undpspro":50,"dpspro":50</v>
      </c>
      <c r="L3229" s="20" t="str">
        <f>IF(B3229&gt;=50,VLOOKUP(A3229,英雄数据表!A:L,11,FALSE),IF(B3229&gt;=25,VLOOKUP(A3229,英雄数据表!A:L,7,0),""))</f>
        <v>"2508601004"</v>
      </c>
      <c r="M3229" s="20" t="str">
        <f>IFERROR(VLOOKUP(B3229,属性中转表!$K$2:$O$21,5,FALSE),"")</f>
        <v/>
      </c>
      <c r="N3229" s="20" t="str">
        <f>IF(B3229=25,VLOOKUP(A3229,英雄数据表!A:L,8,FALSE),IF(B3229=50,VLOOKUP(A3229,英雄数据表!A:L,12,0),""))</f>
        <v/>
      </c>
    </row>
    <row r="3230" spans="1:14" x14ac:dyDescent="0.3">
      <c r="A3230" s="20">
        <v>25086</v>
      </c>
      <c r="B3230" s="21">
        <f t="shared" si="217"/>
        <v>29</v>
      </c>
      <c r="C3230" s="21">
        <v>5</v>
      </c>
      <c r="D3230" s="21">
        <f>VLOOKUP(A3230,英雄数据表!A:D,4,0)</f>
        <v>2</v>
      </c>
      <c r="E3230" s="20" t="str">
        <f>VLOOKUP(A3230,英雄数据表!A:C,3,0)</f>
        <v>奥术巨炮</v>
      </c>
      <c r="F3230" s="20">
        <f t="shared" si="218"/>
        <v>25086</v>
      </c>
      <c r="G3230" s="20">
        <f t="shared" si="219"/>
        <v>25086</v>
      </c>
      <c r="H3230" s="21" t="str">
        <f>VLOOKUP(B3230,属性中转表!A:F,6,FALSE)</f>
        <v>"hp":81000,"atk":2250</v>
      </c>
      <c r="I3230" s="20" t="str">
        <f>IF(VLOOKUP(B3230,属性中转表!A:G,7,FALSE)=0,"",VLOOKUP(VLOOKUP(B3230,属性中转表!A:G,7,FALSE),属性中转表!$K$2:$P$21,6,0))&amp;IF(VLOOKUP(B3230,属性中转表!A:G,7,FALSE)&gt;=50,VLOOKUP(A3230,英雄数据表!A:K,9,0),IF(VLOOKUP(B3230,属性中转表!A:G,7,FALSE)&gt;=25,VLOOKUP(A3230,英雄数据表!A:K,5,0),""))</f>
        <v>"atk":300,"hp":5000,"undpspro":50</v>
      </c>
      <c r="J3230" s="20" t="str">
        <f>IF(I3230="","",属性中转表!$I$1&amp;(IF(VLOOKUP(B3230,属性中转表!A:G,7,FALSE)=0,0,VLOOKUP(VLOOKUP(B3230,属性中转表!A:G,7,FALSE),属性中转表!$K$2:$P$21,4,0)))+IFERROR(VLOOKUP(A3230,英雄数据表!A:K,IF(武魂!B3230&gt;=50,10,IF(武魂!B3230&gt;=25,6)),0),0))</f>
        <v>,"dpspro":50</v>
      </c>
      <c r="K3230" s="32" t="str">
        <f t="shared" si="220"/>
        <v>"atk":300,"hp":5000,"undpspro":50,"dpspro":50</v>
      </c>
      <c r="L3230" s="20" t="str">
        <f>IF(B3230&gt;=50,VLOOKUP(A3230,英雄数据表!A:L,11,FALSE),IF(B3230&gt;=25,VLOOKUP(A3230,英雄数据表!A:L,7,0),""))</f>
        <v>"2508601004"</v>
      </c>
      <c r="M3230" s="20" t="str">
        <f>IFERROR(VLOOKUP(B3230,属性中转表!$K$2:$O$21,5,FALSE),"")</f>
        <v/>
      </c>
      <c r="N3230" s="20" t="str">
        <f>IF(B3230=25,VLOOKUP(A3230,英雄数据表!A:L,8,FALSE),IF(B3230=50,VLOOKUP(A3230,英雄数据表!A:L,12,0),""))</f>
        <v/>
      </c>
    </row>
    <row r="3231" spans="1:14" x14ac:dyDescent="0.3">
      <c r="A3231" s="20">
        <v>25086</v>
      </c>
      <c r="B3231" s="21">
        <f t="shared" si="217"/>
        <v>30</v>
      </c>
      <c r="C3231" s="21">
        <v>5</v>
      </c>
      <c r="D3231" s="21">
        <f>VLOOKUP(A3231,英雄数据表!A:D,4,0)</f>
        <v>2</v>
      </c>
      <c r="E3231" s="20" t="str">
        <f>VLOOKUP(A3231,英雄数据表!A:C,3,0)</f>
        <v>奥术巨炮</v>
      </c>
      <c r="F3231" s="20">
        <f t="shared" si="218"/>
        <v>25086</v>
      </c>
      <c r="G3231" s="20">
        <f t="shared" si="219"/>
        <v>25086</v>
      </c>
      <c r="H3231" s="21" t="str">
        <f>VLOOKUP(B3231,属性中转表!A:F,6,FALSE)</f>
        <v>"hp":84600,"atk":2350</v>
      </c>
      <c r="I3231" s="20" t="str">
        <f>IF(VLOOKUP(B3231,属性中转表!A:G,7,FALSE)=0,"",VLOOKUP(VLOOKUP(B3231,属性中转表!A:G,7,FALSE),属性中转表!$K$2:$P$21,6,0))&amp;IF(VLOOKUP(B3231,属性中转表!A:G,7,FALSE)&gt;=50,VLOOKUP(A3231,英雄数据表!A:K,9,0),IF(VLOOKUP(B3231,属性中转表!A:G,7,FALSE)&gt;=25,VLOOKUP(A3231,英雄数据表!A:K,5,0),""))</f>
        <v>"atk":300,"hp":5000,"undpspro":100</v>
      </c>
      <c r="J3231" s="20" t="str">
        <f>IF(I3231="","",属性中转表!$I$1&amp;(IF(VLOOKUP(B3231,属性中转表!A:G,7,FALSE)=0,0,VLOOKUP(VLOOKUP(B3231,属性中转表!A:G,7,FALSE),属性中转表!$K$2:$P$21,4,0)))+IFERROR(VLOOKUP(A3231,英雄数据表!A:K,IF(武魂!B3231&gt;=50,10,IF(武魂!B3231&gt;=25,6)),0),0))</f>
        <v>,"dpspro":50</v>
      </c>
      <c r="K3231" s="32" t="str">
        <f t="shared" si="220"/>
        <v>"atk":300,"hp":5000,"undpspro":100,"dpspro":50</v>
      </c>
      <c r="L3231" s="20" t="str">
        <f>IF(B3231&gt;=50,VLOOKUP(A3231,英雄数据表!A:L,11,FALSE),IF(B3231&gt;=25,VLOOKUP(A3231,英雄数据表!A:L,7,0),""))</f>
        <v>"2508601004"</v>
      </c>
      <c r="M3231" s="20" t="str">
        <f>IFERROR(VLOOKUP(B3231,属性中转表!$K$2:$O$21,5,FALSE),"")</f>
        <v>"undpspro":50</v>
      </c>
      <c r="N3231" s="20" t="str">
        <f>IF(B3231=25,VLOOKUP(A3231,英雄数据表!A:L,8,FALSE),IF(B3231=50,VLOOKUP(A3231,英雄数据表!A:L,12,0),""))</f>
        <v/>
      </c>
    </row>
    <row r="3232" spans="1:14" x14ac:dyDescent="0.3">
      <c r="A3232" s="20">
        <v>25086</v>
      </c>
      <c r="B3232" s="21">
        <f t="shared" si="217"/>
        <v>31</v>
      </c>
      <c r="C3232" s="21">
        <v>5</v>
      </c>
      <c r="D3232" s="21">
        <f>VLOOKUP(A3232,英雄数据表!A:D,4,0)</f>
        <v>2</v>
      </c>
      <c r="E3232" s="20" t="str">
        <f>VLOOKUP(A3232,英雄数据表!A:C,3,0)</f>
        <v>奥术巨炮</v>
      </c>
      <c r="F3232" s="20">
        <f t="shared" si="218"/>
        <v>25086</v>
      </c>
      <c r="G3232" s="20">
        <f t="shared" si="219"/>
        <v>25086</v>
      </c>
      <c r="H3232" s="21" t="str">
        <f>VLOOKUP(B3232,属性中转表!A:F,6,FALSE)</f>
        <v>"hp":89100,"atk":2475</v>
      </c>
      <c r="I3232" s="20" t="str">
        <f>IF(VLOOKUP(B3232,属性中转表!A:G,7,FALSE)=0,"",VLOOKUP(VLOOKUP(B3232,属性中转表!A:G,7,FALSE),属性中转表!$K$2:$P$21,6,0))&amp;IF(VLOOKUP(B3232,属性中转表!A:G,7,FALSE)&gt;=50,VLOOKUP(A3232,英雄数据表!A:K,9,0),IF(VLOOKUP(B3232,属性中转表!A:G,7,FALSE)&gt;=25,VLOOKUP(A3232,英雄数据表!A:K,5,0),""))</f>
        <v>"atk":300,"hp":5000,"undpspro":100</v>
      </c>
      <c r="J3232" s="20" t="str">
        <f>IF(I3232="","",属性中转表!$I$1&amp;(IF(VLOOKUP(B3232,属性中转表!A:G,7,FALSE)=0,0,VLOOKUP(VLOOKUP(B3232,属性中转表!A:G,7,FALSE),属性中转表!$K$2:$P$21,4,0)))+IFERROR(VLOOKUP(A3232,英雄数据表!A:K,IF(武魂!B3232&gt;=50,10,IF(武魂!B3232&gt;=25,6)),0),0))</f>
        <v>,"dpspro":50</v>
      </c>
      <c r="K3232" s="32" t="str">
        <f t="shared" si="220"/>
        <v>"atk":300,"hp":5000,"undpspro":100,"dpspro":50</v>
      </c>
      <c r="L3232" s="20" t="str">
        <f>IF(B3232&gt;=50,VLOOKUP(A3232,英雄数据表!A:L,11,FALSE),IF(B3232&gt;=25,VLOOKUP(A3232,英雄数据表!A:L,7,0),""))</f>
        <v>"2508601004"</v>
      </c>
      <c r="M3232" s="20" t="str">
        <f>IFERROR(VLOOKUP(B3232,属性中转表!$K$2:$O$21,5,FALSE),"")</f>
        <v/>
      </c>
      <c r="N3232" s="20" t="str">
        <f>IF(B3232=25,VLOOKUP(A3232,英雄数据表!A:L,8,FALSE),IF(B3232=50,VLOOKUP(A3232,英雄数据表!A:L,12,0),""))</f>
        <v/>
      </c>
    </row>
    <row r="3233" spans="1:14" x14ac:dyDescent="0.3">
      <c r="A3233" s="20">
        <v>25086</v>
      </c>
      <c r="B3233" s="21">
        <f t="shared" si="217"/>
        <v>32</v>
      </c>
      <c r="C3233" s="21">
        <v>5</v>
      </c>
      <c r="D3233" s="21">
        <f>VLOOKUP(A3233,英雄数据表!A:D,4,0)</f>
        <v>2</v>
      </c>
      <c r="E3233" s="20" t="str">
        <f>VLOOKUP(A3233,英雄数据表!A:C,3,0)</f>
        <v>奥术巨炮</v>
      </c>
      <c r="F3233" s="20">
        <f t="shared" si="218"/>
        <v>25086</v>
      </c>
      <c r="G3233" s="20">
        <f t="shared" si="219"/>
        <v>25086</v>
      </c>
      <c r="H3233" s="21" t="str">
        <f>VLOOKUP(B3233,属性中转表!A:F,6,FALSE)</f>
        <v>"hp":93600,"atk":2600</v>
      </c>
      <c r="I3233" s="20" t="str">
        <f>IF(VLOOKUP(B3233,属性中转表!A:G,7,FALSE)=0,"",VLOOKUP(VLOOKUP(B3233,属性中转表!A:G,7,FALSE),属性中转表!$K$2:$P$21,6,0))&amp;IF(VLOOKUP(B3233,属性中转表!A:G,7,FALSE)&gt;=50,VLOOKUP(A3233,英雄数据表!A:K,9,0),IF(VLOOKUP(B3233,属性中转表!A:G,7,FALSE)&gt;=25,VLOOKUP(A3233,英雄数据表!A:K,5,0),""))</f>
        <v>"atk":300,"hp":5000,"undpspro":100</v>
      </c>
      <c r="J3233" s="20" t="str">
        <f>IF(I3233="","",属性中转表!$I$1&amp;(IF(VLOOKUP(B3233,属性中转表!A:G,7,FALSE)=0,0,VLOOKUP(VLOOKUP(B3233,属性中转表!A:G,7,FALSE),属性中转表!$K$2:$P$21,4,0)))+IFERROR(VLOOKUP(A3233,英雄数据表!A:K,IF(武魂!B3233&gt;=50,10,IF(武魂!B3233&gt;=25,6)),0),0))</f>
        <v>,"dpspro":50</v>
      </c>
      <c r="K3233" s="32" t="str">
        <f t="shared" si="220"/>
        <v>"atk":300,"hp":5000,"undpspro":100,"dpspro":50</v>
      </c>
      <c r="L3233" s="20" t="str">
        <f>IF(B3233&gt;=50,VLOOKUP(A3233,英雄数据表!A:L,11,FALSE),IF(B3233&gt;=25,VLOOKUP(A3233,英雄数据表!A:L,7,0),""))</f>
        <v>"2508601004"</v>
      </c>
      <c r="M3233" s="20" t="str">
        <f>IFERROR(VLOOKUP(B3233,属性中转表!$K$2:$O$21,5,FALSE),"")</f>
        <v/>
      </c>
      <c r="N3233" s="20" t="str">
        <f>IF(B3233=25,VLOOKUP(A3233,英雄数据表!A:L,8,FALSE),IF(B3233=50,VLOOKUP(A3233,英雄数据表!A:L,12,0),""))</f>
        <v/>
      </c>
    </row>
    <row r="3234" spans="1:14" x14ac:dyDescent="0.3">
      <c r="A3234" s="20">
        <v>25086</v>
      </c>
      <c r="B3234" s="21">
        <f t="shared" si="217"/>
        <v>33</v>
      </c>
      <c r="C3234" s="21">
        <v>5</v>
      </c>
      <c r="D3234" s="21">
        <f>VLOOKUP(A3234,英雄数据表!A:D,4,0)</f>
        <v>2</v>
      </c>
      <c r="E3234" s="20" t="str">
        <f>VLOOKUP(A3234,英雄数据表!A:C,3,0)</f>
        <v>奥术巨炮</v>
      </c>
      <c r="F3234" s="20">
        <f t="shared" si="218"/>
        <v>25086</v>
      </c>
      <c r="G3234" s="20">
        <f t="shared" si="219"/>
        <v>25086</v>
      </c>
      <c r="H3234" s="21" t="str">
        <f>VLOOKUP(B3234,属性中转表!A:F,6,FALSE)</f>
        <v>"hp":98100,"atk":2725</v>
      </c>
      <c r="I3234" s="20" t="str">
        <f>IF(VLOOKUP(B3234,属性中转表!A:G,7,FALSE)=0,"",VLOOKUP(VLOOKUP(B3234,属性中转表!A:G,7,FALSE),属性中转表!$K$2:$P$21,6,0))&amp;IF(VLOOKUP(B3234,属性中转表!A:G,7,FALSE)&gt;=50,VLOOKUP(A3234,英雄数据表!A:K,9,0),IF(VLOOKUP(B3234,属性中转表!A:G,7,FALSE)&gt;=25,VLOOKUP(A3234,英雄数据表!A:K,5,0),""))</f>
        <v>"atk":300,"hp":5000,"undpspro":100</v>
      </c>
      <c r="J3234" s="20" t="str">
        <f>IF(I3234="","",属性中转表!$I$1&amp;(IF(VLOOKUP(B3234,属性中转表!A:G,7,FALSE)=0,0,VLOOKUP(VLOOKUP(B3234,属性中转表!A:G,7,FALSE),属性中转表!$K$2:$P$21,4,0)))+IFERROR(VLOOKUP(A3234,英雄数据表!A:K,IF(武魂!B3234&gt;=50,10,IF(武魂!B3234&gt;=25,6)),0),0))</f>
        <v>,"dpspro":50</v>
      </c>
      <c r="K3234" s="32" t="str">
        <f t="shared" si="220"/>
        <v>"atk":300,"hp":5000,"undpspro":100,"dpspro":50</v>
      </c>
      <c r="L3234" s="20" t="str">
        <f>IF(B3234&gt;=50,VLOOKUP(A3234,英雄数据表!A:L,11,FALSE),IF(B3234&gt;=25,VLOOKUP(A3234,英雄数据表!A:L,7,0),""))</f>
        <v>"2508601004"</v>
      </c>
      <c r="M3234" s="20" t="str">
        <f>IFERROR(VLOOKUP(B3234,属性中转表!$K$2:$O$21,5,FALSE),"")</f>
        <v/>
      </c>
      <c r="N3234" s="20" t="str">
        <f>IF(B3234=25,VLOOKUP(A3234,英雄数据表!A:L,8,FALSE),IF(B3234=50,VLOOKUP(A3234,英雄数据表!A:L,12,0),""))</f>
        <v/>
      </c>
    </row>
    <row r="3235" spans="1:14" x14ac:dyDescent="0.3">
      <c r="A3235" s="20">
        <v>25086</v>
      </c>
      <c r="B3235" s="21">
        <f t="shared" si="217"/>
        <v>34</v>
      </c>
      <c r="C3235" s="21">
        <v>5</v>
      </c>
      <c r="D3235" s="21">
        <f>VLOOKUP(A3235,英雄数据表!A:D,4,0)</f>
        <v>2</v>
      </c>
      <c r="E3235" s="20" t="str">
        <f>VLOOKUP(A3235,英雄数据表!A:C,3,0)</f>
        <v>奥术巨炮</v>
      </c>
      <c r="F3235" s="20">
        <f t="shared" si="218"/>
        <v>25086</v>
      </c>
      <c r="G3235" s="20">
        <f t="shared" si="219"/>
        <v>25086</v>
      </c>
      <c r="H3235" s="21" t="str">
        <f>VLOOKUP(B3235,属性中转表!A:F,6,FALSE)</f>
        <v>"hp":102600,"atk":2850</v>
      </c>
      <c r="I3235" s="20" t="str">
        <f>IF(VLOOKUP(B3235,属性中转表!A:G,7,FALSE)=0,"",VLOOKUP(VLOOKUP(B3235,属性中转表!A:G,7,FALSE),属性中转表!$K$2:$P$21,6,0))&amp;IF(VLOOKUP(B3235,属性中转表!A:G,7,FALSE)&gt;=50,VLOOKUP(A3235,英雄数据表!A:K,9,0),IF(VLOOKUP(B3235,属性中转表!A:G,7,FALSE)&gt;=25,VLOOKUP(A3235,英雄数据表!A:K,5,0),""))</f>
        <v>"atk":300,"hp":5000,"undpspro":100</v>
      </c>
      <c r="J3235" s="20" t="str">
        <f>IF(I3235="","",属性中转表!$I$1&amp;(IF(VLOOKUP(B3235,属性中转表!A:G,7,FALSE)=0,0,VLOOKUP(VLOOKUP(B3235,属性中转表!A:G,7,FALSE),属性中转表!$K$2:$P$21,4,0)))+IFERROR(VLOOKUP(A3235,英雄数据表!A:K,IF(武魂!B3235&gt;=50,10,IF(武魂!B3235&gt;=25,6)),0),0))</f>
        <v>,"dpspro":50</v>
      </c>
      <c r="K3235" s="32" t="str">
        <f t="shared" si="220"/>
        <v>"atk":300,"hp":5000,"undpspro":100,"dpspro":50</v>
      </c>
      <c r="L3235" s="20" t="str">
        <f>IF(B3235&gt;=50,VLOOKUP(A3235,英雄数据表!A:L,11,FALSE),IF(B3235&gt;=25,VLOOKUP(A3235,英雄数据表!A:L,7,0),""))</f>
        <v>"2508601004"</v>
      </c>
      <c r="M3235" s="20" t="str">
        <f>IFERROR(VLOOKUP(B3235,属性中转表!$K$2:$O$21,5,FALSE),"")</f>
        <v/>
      </c>
      <c r="N3235" s="20" t="str">
        <f>IF(B3235=25,VLOOKUP(A3235,英雄数据表!A:L,8,FALSE),IF(B3235=50,VLOOKUP(A3235,英雄数据表!A:L,12,0),""))</f>
        <v/>
      </c>
    </row>
    <row r="3236" spans="1:14" x14ac:dyDescent="0.3">
      <c r="A3236" s="20">
        <v>25086</v>
      </c>
      <c r="B3236" s="21">
        <f t="shared" si="217"/>
        <v>35</v>
      </c>
      <c r="C3236" s="21">
        <v>5</v>
      </c>
      <c r="D3236" s="21">
        <f>VLOOKUP(A3236,英雄数据表!A:D,4,0)</f>
        <v>2</v>
      </c>
      <c r="E3236" s="20" t="str">
        <f>VLOOKUP(A3236,英雄数据表!A:C,3,0)</f>
        <v>奥术巨炮</v>
      </c>
      <c r="F3236" s="20">
        <f t="shared" si="218"/>
        <v>25086</v>
      </c>
      <c r="G3236" s="20">
        <f t="shared" si="219"/>
        <v>25086</v>
      </c>
      <c r="H3236" s="21" t="str">
        <f>VLOOKUP(B3236,属性中转表!A:F,6,FALSE)</f>
        <v>"hp":107100,"atk":2975</v>
      </c>
      <c r="I3236" s="20" t="str">
        <f>IF(VLOOKUP(B3236,属性中转表!A:G,7,FALSE)=0,"",VLOOKUP(VLOOKUP(B3236,属性中转表!A:G,7,FALSE),属性中转表!$K$2:$P$21,6,0))&amp;IF(VLOOKUP(B3236,属性中转表!A:G,7,FALSE)&gt;=50,VLOOKUP(A3236,英雄数据表!A:K,9,0),IF(VLOOKUP(B3236,属性中转表!A:G,7,FALSE)&gt;=25,VLOOKUP(A3236,英雄数据表!A:K,5,0),""))</f>
        <v>"atk":300,"hp":5000,"undpspro":100</v>
      </c>
      <c r="J3236" s="20" t="str">
        <f>IF(I3236="","",属性中转表!$I$1&amp;(IF(VLOOKUP(B3236,属性中转表!A:G,7,FALSE)=0,0,VLOOKUP(VLOOKUP(B3236,属性中转表!A:G,7,FALSE),属性中转表!$K$2:$P$21,4,0)))+IFERROR(VLOOKUP(A3236,英雄数据表!A:K,IF(武魂!B3236&gt;=50,10,IF(武魂!B3236&gt;=25,6)),0),0))</f>
        <v>,"dpspro":100</v>
      </c>
      <c r="K3236" s="32" t="str">
        <f t="shared" si="220"/>
        <v>"atk":300,"hp":5000,"undpspro":100,"dpspro":100</v>
      </c>
      <c r="L3236" s="20" t="str">
        <f>IF(B3236&gt;=50,VLOOKUP(A3236,英雄数据表!A:L,11,FALSE),IF(B3236&gt;=25,VLOOKUP(A3236,英雄数据表!A:L,7,0),""))</f>
        <v>"2508601004"</v>
      </c>
      <c r="M3236" s="20" t="str">
        <f>IFERROR(VLOOKUP(B3236,属性中转表!$K$2:$O$21,5,FALSE),"")</f>
        <v>"dpspro":50</v>
      </c>
      <c r="N3236" s="20" t="str">
        <f>IF(B3236=25,VLOOKUP(A3236,英雄数据表!A:L,8,FALSE),IF(B3236=50,VLOOKUP(A3236,英雄数据表!A:L,12,0),""))</f>
        <v/>
      </c>
    </row>
    <row r="3237" spans="1:14" x14ac:dyDescent="0.3">
      <c r="A3237" s="20">
        <v>25086</v>
      </c>
      <c r="B3237" s="21">
        <f t="shared" si="217"/>
        <v>36</v>
      </c>
      <c r="C3237" s="21">
        <v>5</v>
      </c>
      <c r="D3237" s="21">
        <f>VLOOKUP(A3237,英雄数据表!A:D,4,0)</f>
        <v>2</v>
      </c>
      <c r="E3237" s="20" t="str">
        <f>VLOOKUP(A3237,英雄数据表!A:C,3,0)</f>
        <v>奥术巨炮</v>
      </c>
      <c r="F3237" s="20">
        <f t="shared" si="218"/>
        <v>25086</v>
      </c>
      <c r="G3237" s="20">
        <f t="shared" si="219"/>
        <v>25086</v>
      </c>
      <c r="H3237" s="21" t="str">
        <f>VLOOKUP(B3237,属性中转表!A:F,6,FALSE)</f>
        <v>"hp":111600,"atk":3100</v>
      </c>
      <c r="I3237" s="20" t="str">
        <f>IF(VLOOKUP(B3237,属性中转表!A:G,7,FALSE)=0,"",VLOOKUP(VLOOKUP(B3237,属性中转表!A:G,7,FALSE),属性中转表!$K$2:$P$21,6,0))&amp;IF(VLOOKUP(B3237,属性中转表!A:G,7,FALSE)&gt;=50,VLOOKUP(A3237,英雄数据表!A:K,9,0),IF(VLOOKUP(B3237,属性中转表!A:G,7,FALSE)&gt;=25,VLOOKUP(A3237,英雄数据表!A:K,5,0),""))</f>
        <v>"atk":300,"hp":5000,"undpspro":100</v>
      </c>
      <c r="J3237" s="20" t="str">
        <f>IF(I3237="","",属性中转表!$I$1&amp;(IF(VLOOKUP(B3237,属性中转表!A:G,7,FALSE)=0,0,VLOOKUP(VLOOKUP(B3237,属性中转表!A:G,7,FALSE),属性中转表!$K$2:$P$21,4,0)))+IFERROR(VLOOKUP(A3237,英雄数据表!A:K,IF(武魂!B3237&gt;=50,10,IF(武魂!B3237&gt;=25,6)),0),0))</f>
        <v>,"dpspro":100</v>
      </c>
      <c r="K3237" s="32" t="str">
        <f t="shared" si="220"/>
        <v>"atk":300,"hp":5000,"undpspro":100,"dpspro":100</v>
      </c>
      <c r="L3237" s="20" t="str">
        <f>IF(B3237&gt;=50,VLOOKUP(A3237,英雄数据表!A:L,11,FALSE),IF(B3237&gt;=25,VLOOKUP(A3237,英雄数据表!A:L,7,0),""))</f>
        <v>"2508601004"</v>
      </c>
      <c r="M3237" s="20" t="str">
        <f>IFERROR(VLOOKUP(B3237,属性中转表!$K$2:$O$21,5,FALSE),"")</f>
        <v/>
      </c>
      <c r="N3237" s="20" t="str">
        <f>IF(B3237=25,VLOOKUP(A3237,英雄数据表!A:L,8,FALSE),IF(B3237=50,VLOOKUP(A3237,英雄数据表!A:L,12,0),""))</f>
        <v/>
      </c>
    </row>
    <row r="3238" spans="1:14" x14ac:dyDescent="0.3">
      <c r="A3238" s="20">
        <v>25086</v>
      </c>
      <c r="B3238" s="21">
        <f t="shared" si="217"/>
        <v>37</v>
      </c>
      <c r="C3238" s="21">
        <v>5</v>
      </c>
      <c r="D3238" s="21">
        <f>VLOOKUP(A3238,英雄数据表!A:D,4,0)</f>
        <v>2</v>
      </c>
      <c r="E3238" s="20" t="str">
        <f>VLOOKUP(A3238,英雄数据表!A:C,3,0)</f>
        <v>奥术巨炮</v>
      </c>
      <c r="F3238" s="20">
        <f t="shared" si="218"/>
        <v>25086</v>
      </c>
      <c r="G3238" s="20">
        <f t="shared" si="219"/>
        <v>25086</v>
      </c>
      <c r="H3238" s="21" t="str">
        <f>VLOOKUP(B3238,属性中转表!A:F,6,FALSE)</f>
        <v>"hp":116100,"atk":3225</v>
      </c>
      <c r="I3238" s="20" t="str">
        <f>IF(VLOOKUP(B3238,属性中转表!A:G,7,FALSE)=0,"",VLOOKUP(VLOOKUP(B3238,属性中转表!A:G,7,FALSE),属性中转表!$K$2:$P$21,6,0))&amp;IF(VLOOKUP(B3238,属性中转表!A:G,7,FALSE)&gt;=50,VLOOKUP(A3238,英雄数据表!A:K,9,0),IF(VLOOKUP(B3238,属性中转表!A:G,7,FALSE)&gt;=25,VLOOKUP(A3238,英雄数据表!A:K,5,0),""))</f>
        <v>"atk":300,"hp":5000,"undpspro":100</v>
      </c>
      <c r="J3238" s="20" t="str">
        <f>IF(I3238="","",属性中转表!$I$1&amp;(IF(VLOOKUP(B3238,属性中转表!A:G,7,FALSE)=0,0,VLOOKUP(VLOOKUP(B3238,属性中转表!A:G,7,FALSE),属性中转表!$K$2:$P$21,4,0)))+IFERROR(VLOOKUP(A3238,英雄数据表!A:K,IF(武魂!B3238&gt;=50,10,IF(武魂!B3238&gt;=25,6)),0),0))</f>
        <v>,"dpspro":100</v>
      </c>
      <c r="K3238" s="32" t="str">
        <f t="shared" si="220"/>
        <v>"atk":300,"hp":5000,"undpspro":100,"dpspro":100</v>
      </c>
      <c r="L3238" s="20" t="str">
        <f>IF(B3238&gt;=50,VLOOKUP(A3238,英雄数据表!A:L,11,FALSE),IF(B3238&gt;=25,VLOOKUP(A3238,英雄数据表!A:L,7,0),""))</f>
        <v>"2508601004"</v>
      </c>
      <c r="M3238" s="20" t="str">
        <f>IFERROR(VLOOKUP(B3238,属性中转表!$K$2:$O$21,5,FALSE),"")</f>
        <v/>
      </c>
      <c r="N3238" s="20" t="str">
        <f>IF(B3238=25,VLOOKUP(A3238,英雄数据表!A:L,8,FALSE),IF(B3238=50,VLOOKUP(A3238,英雄数据表!A:L,12,0),""))</f>
        <v/>
      </c>
    </row>
    <row r="3239" spans="1:14" x14ac:dyDescent="0.3">
      <c r="A3239" s="20">
        <v>25086</v>
      </c>
      <c r="B3239" s="21">
        <f t="shared" si="217"/>
        <v>38</v>
      </c>
      <c r="C3239" s="21">
        <v>5</v>
      </c>
      <c r="D3239" s="21">
        <f>VLOOKUP(A3239,英雄数据表!A:D,4,0)</f>
        <v>2</v>
      </c>
      <c r="E3239" s="20" t="str">
        <f>VLOOKUP(A3239,英雄数据表!A:C,3,0)</f>
        <v>奥术巨炮</v>
      </c>
      <c r="F3239" s="20">
        <f t="shared" si="218"/>
        <v>25086</v>
      </c>
      <c r="G3239" s="20">
        <f t="shared" si="219"/>
        <v>25086</v>
      </c>
      <c r="H3239" s="21" t="str">
        <f>VLOOKUP(B3239,属性中转表!A:F,6,FALSE)</f>
        <v>"hp":120600,"atk":3350</v>
      </c>
      <c r="I3239" s="20" t="str">
        <f>IF(VLOOKUP(B3239,属性中转表!A:G,7,FALSE)=0,"",VLOOKUP(VLOOKUP(B3239,属性中转表!A:G,7,FALSE),属性中转表!$K$2:$P$21,6,0))&amp;IF(VLOOKUP(B3239,属性中转表!A:G,7,FALSE)&gt;=50,VLOOKUP(A3239,英雄数据表!A:K,9,0),IF(VLOOKUP(B3239,属性中转表!A:G,7,FALSE)&gt;=25,VLOOKUP(A3239,英雄数据表!A:K,5,0),""))</f>
        <v>"atk":300,"hp":5000,"undpspro":100</v>
      </c>
      <c r="J3239" s="20" t="str">
        <f>IF(I3239="","",属性中转表!$I$1&amp;(IF(VLOOKUP(B3239,属性中转表!A:G,7,FALSE)=0,0,VLOOKUP(VLOOKUP(B3239,属性中转表!A:G,7,FALSE),属性中转表!$K$2:$P$21,4,0)))+IFERROR(VLOOKUP(A3239,英雄数据表!A:K,IF(武魂!B3239&gt;=50,10,IF(武魂!B3239&gt;=25,6)),0),0))</f>
        <v>,"dpspro":100</v>
      </c>
      <c r="K3239" s="32" t="str">
        <f t="shared" si="220"/>
        <v>"atk":300,"hp":5000,"undpspro":100,"dpspro":100</v>
      </c>
      <c r="L3239" s="20" t="str">
        <f>IF(B3239&gt;=50,VLOOKUP(A3239,英雄数据表!A:L,11,FALSE),IF(B3239&gt;=25,VLOOKUP(A3239,英雄数据表!A:L,7,0),""))</f>
        <v>"2508601004"</v>
      </c>
      <c r="M3239" s="20" t="str">
        <f>IFERROR(VLOOKUP(B3239,属性中转表!$K$2:$O$21,5,FALSE),"")</f>
        <v/>
      </c>
      <c r="N3239" s="20" t="str">
        <f>IF(B3239=25,VLOOKUP(A3239,英雄数据表!A:L,8,FALSE),IF(B3239=50,VLOOKUP(A3239,英雄数据表!A:L,12,0),""))</f>
        <v/>
      </c>
    </row>
    <row r="3240" spans="1:14" x14ac:dyDescent="0.3">
      <c r="A3240" s="20">
        <v>25086</v>
      </c>
      <c r="B3240" s="21">
        <f t="shared" si="217"/>
        <v>39</v>
      </c>
      <c r="C3240" s="21">
        <v>5</v>
      </c>
      <c r="D3240" s="21">
        <f>VLOOKUP(A3240,英雄数据表!A:D,4,0)</f>
        <v>2</v>
      </c>
      <c r="E3240" s="20" t="str">
        <f>VLOOKUP(A3240,英雄数据表!A:C,3,0)</f>
        <v>奥术巨炮</v>
      </c>
      <c r="F3240" s="20">
        <f t="shared" si="218"/>
        <v>25086</v>
      </c>
      <c r="G3240" s="20">
        <f t="shared" si="219"/>
        <v>25086</v>
      </c>
      <c r="H3240" s="21" t="str">
        <f>VLOOKUP(B3240,属性中转表!A:F,6,FALSE)</f>
        <v>"hp":125100,"atk":3475</v>
      </c>
      <c r="I3240" s="20" t="str">
        <f>IF(VLOOKUP(B3240,属性中转表!A:G,7,FALSE)=0,"",VLOOKUP(VLOOKUP(B3240,属性中转表!A:G,7,FALSE),属性中转表!$K$2:$P$21,6,0))&amp;IF(VLOOKUP(B3240,属性中转表!A:G,7,FALSE)&gt;=50,VLOOKUP(A3240,英雄数据表!A:K,9,0),IF(VLOOKUP(B3240,属性中转表!A:G,7,FALSE)&gt;=25,VLOOKUP(A3240,英雄数据表!A:K,5,0),""))</f>
        <v>"atk":300,"hp":5000,"undpspro":100</v>
      </c>
      <c r="J3240" s="20" t="str">
        <f>IF(I3240="","",属性中转表!$I$1&amp;(IF(VLOOKUP(B3240,属性中转表!A:G,7,FALSE)=0,0,VLOOKUP(VLOOKUP(B3240,属性中转表!A:G,7,FALSE),属性中转表!$K$2:$P$21,4,0)))+IFERROR(VLOOKUP(A3240,英雄数据表!A:K,IF(武魂!B3240&gt;=50,10,IF(武魂!B3240&gt;=25,6)),0),0))</f>
        <v>,"dpspro":100</v>
      </c>
      <c r="K3240" s="32" t="str">
        <f t="shared" si="220"/>
        <v>"atk":300,"hp":5000,"undpspro":100,"dpspro":100</v>
      </c>
      <c r="L3240" s="20" t="str">
        <f>IF(B3240&gt;=50,VLOOKUP(A3240,英雄数据表!A:L,11,FALSE),IF(B3240&gt;=25,VLOOKUP(A3240,英雄数据表!A:L,7,0),""))</f>
        <v>"2508601004"</v>
      </c>
      <c r="M3240" s="20" t="str">
        <f>IFERROR(VLOOKUP(B3240,属性中转表!$K$2:$O$21,5,FALSE),"")</f>
        <v/>
      </c>
      <c r="N3240" s="20" t="str">
        <f>IF(B3240=25,VLOOKUP(A3240,英雄数据表!A:L,8,FALSE),IF(B3240=50,VLOOKUP(A3240,英雄数据表!A:L,12,0),""))</f>
        <v/>
      </c>
    </row>
    <row r="3241" spans="1:14" x14ac:dyDescent="0.3">
      <c r="A3241" s="20">
        <v>25086</v>
      </c>
      <c r="B3241" s="21">
        <f t="shared" si="217"/>
        <v>40</v>
      </c>
      <c r="C3241" s="21">
        <v>5</v>
      </c>
      <c r="D3241" s="21">
        <f>VLOOKUP(A3241,英雄数据表!A:D,4,0)</f>
        <v>2</v>
      </c>
      <c r="E3241" s="20" t="str">
        <f>VLOOKUP(A3241,英雄数据表!A:C,3,0)</f>
        <v>奥术巨炮</v>
      </c>
      <c r="F3241" s="20">
        <f t="shared" si="218"/>
        <v>25086</v>
      </c>
      <c r="G3241" s="20">
        <f t="shared" si="219"/>
        <v>25086</v>
      </c>
      <c r="H3241" s="21" t="str">
        <f>VLOOKUP(B3241,属性中转表!A:F,6,FALSE)</f>
        <v>"hp":129600,"atk":3600</v>
      </c>
      <c r="I3241" s="20" t="str">
        <f>IF(VLOOKUP(B3241,属性中转表!A:G,7,FALSE)=0,"",VLOOKUP(VLOOKUP(B3241,属性中转表!A:G,7,FALSE),属性中转表!$K$2:$P$21,6,0))&amp;IF(VLOOKUP(B3241,属性中转表!A:G,7,FALSE)&gt;=50,VLOOKUP(A3241,英雄数据表!A:K,9,0),IF(VLOOKUP(B3241,属性中转表!A:G,7,FALSE)&gt;=25,VLOOKUP(A3241,英雄数据表!A:K,5,0),""))</f>
        <v>"atk":300,"hp":5000,"undpspro":100,"pvpdpspro":50</v>
      </c>
      <c r="J3241" s="20" t="str">
        <f>IF(I3241="","",属性中转表!$I$1&amp;(IF(VLOOKUP(B3241,属性中转表!A:G,7,FALSE)=0,0,VLOOKUP(VLOOKUP(B3241,属性中转表!A:G,7,FALSE),属性中转表!$K$2:$P$21,4,0)))+IFERROR(VLOOKUP(A3241,英雄数据表!A:K,IF(武魂!B3241&gt;=50,10,IF(武魂!B3241&gt;=25,6)),0),0))</f>
        <v>,"dpspro":100</v>
      </c>
      <c r="K3241" s="32" t="str">
        <f t="shared" si="220"/>
        <v>"atk":300,"hp":5000,"undpspro":100,"pvpdpspro":50,"dpspro":100</v>
      </c>
      <c r="L3241" s="20" t="str">
        <f>IF(B3241&gt;=50,VLOOKUP(A3241,英雄数据表!A:L,11,FALSE),IF(B3241&gt;=25,VLOOKUP(A3241,英雄数据表!A:L,7,0),""))</f>
        <v>"2508601004"</v>
      </c>
      <c r="M3241" s="20" t="str">
        <f>IFERROR(VLOOKUP(B3241,属性中转表!$K$2:$O$21,5,FALSE),"")</f>
        <v>"pvpdpspro":50</v>
      </c>
      <c r="N3241" s="20" t="str">
        <f>IF(B3241=25,VLOOKUP(A3241,英雄数据表!A:L,8,FALSE),IF(B3241=50,VLOOKUP(A3241,英雄数据表!A:L,12,0),""))</f>
        <v/>
      </c>
    </row>
    <row r="3242" spans="1:14" x14ac:dyDescent="0.3">
      <c r="A3242" s="20">
        <v>25086</v>
      </c>
      <c r="B3242" s="21">
        <f t="shared" si="217"/>
        <v>41</v>
      </c>
      <c r="C3242" s="21">
        <v>5</v>
      </c>
      <c r="D3242" s="21">
        <f>VLOOKUP(A3242,英雄数据表!A:D,4,0)</f>
        <v>2</v>
      </c>
      <c r="E3242" s="20" t="str">
        <f>VLOOKUP(A3242,英雄数据表!A:C,3,0)</f>
        <v>奥术巨炮</v>
      </c>
      <c r="F3242" s="20">
        <f t="shared" si="218"/>
        <v>25086</v>
      </c>
      <c r="G3242" s="20">
        <f t="shared" si="219"/>
        <v>25086</v>
      </c>
      <c r="H3242" s="21" t="str">
        <f>VLOOKUP(B3242,属性中转表!A:F,6,FALSE)</f>
        <v>"hp":135000,"atk":3750</v>
      </c>
      <c r="I3242" s="20" t="str">
        <f>IF(VLOOKUP(B3242,属性中转表!A:G,7,FALSE)=0,"",VLOOKUP(VLOOKUP(B3242,属性中转表!A:G,7,FALSE),属性中转表!$K$2:$P$21,6,0))&amp;IF(VLOOKUP(B3242,属性中转表!A:G,7,FALSE)&gt;=50,VLOOKUP(A3242,英雄数据表!A:K,9,0),IF(VLOOKUP(B3242,属性中转表!A:G,7,FALSE)&gt;=25,VLOOKUP(A3242,英雄数据表!A:K,5,0),""))</f>
        <v>"atk":300,"hp":5000,"undpspro":100,"pvpdpspro":50</v>
      </c>
      <c r="J3242" s="20" t="str">
        <f>IF(I3242="","",属性中转表!$I$1&amp;(IF(VLOOKUP(B3242,属性中转表!A:G,7,FALSE)=0,0,VLOOKUP(VLOOKUP(B3242,属性中转表!A:G,7,FALSE),属性中转表!$K$2:$P$21,4,0)))+IFERROR(VLOOKUP(A3242,英雄数据表!A:K,IF(武魂!B3242&gt;=50,10,IF(武魂!B3242&gt;=25,6)),0),0))</f>
        <v>,"dpspro":100</v>
      </c>
      <c r="K3242" s="32" t="str">
        <f t="shared" si="220"/>
        <v>"atk":300,"hp":5000,"undpspro":100,"pvpdpspro":50,"dpspro":100</v>
      </c>
      <c r="L3242" s="20" t="str">
        <f>IF(B3242&gt;=50,VLOOKUP(A3242,英雄数据表!A:L,11,FALSE),IF(B3242&gt;=25,VLOOKUP(A3242,英雄数据表!A:L,7,0),""))</f>
        <v>"2508601004"</v>
      </c>
      <c r="M3242" s="20" t="str">
        <f>IFERROR(VLOOKUP(B3242,属性中转表!$K$2:$O$21,5,FALSE),"")</f>
        <v/>
      </c>
      <c r="N3242" s="20" t="str">
        <f>IF(B3242=25,VLOOKUP(A3242,英雄数据表!A:L,8,FALSE),IF(B3242=50,VLOOKUP(A3242,英雄数据表!A:L,12,0),""))</f>
        <v/>
      </c>
    </row>
    <row r="3243" spans="1:14" x14ac:dyDescent="0.3">
      <c r="A3243" s="20">
        <v>25086</v>
      </c>
      <c r="B3243" s="21">
        <f t="shared" si="217"/>
        <v>42</v>
      </c>
      <c r="C3243" s="21">
        <v>5</v>
      </c>
      <c r="D3243" s="21">
        <f>VLOOKUP(A3243,英雄数据表!A:D,4,0)</f>
        <v>2</v>
      </c>
      <c r="E3243" s="20" t="str">
        <f>VLOOKUP(A3243,英雄数据表!A:C,3,0)</f>
        <v>奥术巨炮</v>
      </c>
      <c r="F3243" s="20">
        <f t="shared" si="218"/>
        <v>25086</v>
      </c>
      <c r="G3243" s="20">
        <f t="shared" si="219"/>
        <v>25086</v>
      </c>
      <c r="H3243" s="21" t="str">
        <f>VLOOKUP(B3243,属性中转表!A:F,6,FALSE)</f>
        <v>"hp":140400,"atk":3900</v>
      </c>
      <c r="I3243" s="20" t="str">
        <f>IF(VLOOKUP(B3243,属性中转表!A:G,7,FALSE)=0,"",VLOOKUP(VLOOKUP(B3243,属性中转表!A:G,7,FALSE),属性中转表!$K$2:$P$21,6,0))&amp;IF(VLOOKUP(B3243,属性中转表!A:G,7,FALSE)&gt;=50,VLOOKUP(A3243,英雄数据表!A:K,9,0),IF(VLOOKUP(B3243,属性中转表!A:G,7,FALSE)&gt;=25,VLOOKUP(A3243,英雄数据表!A:K,5,0),""))</f>
        <v>"atk":300,"hp":5000,"undpspro":100,"pvpdpspro":50</v>
      </c>
      <c r="J3243" s="20" t="str">
        <f>IF(I3243="","",属性中转表!$I$1&amp;(IF(VLOOKUP(B3243,属性中转表!A:G,7,FALSE)=0,0,VLOOKUP(VLOOKUP(B3243,属性中转表!A:G,7,FALSE),属性中转表!$K$2:$P$21,4,0)))+IFERROR(VLOOKUP(A3243,英雄数据表!A:K,IF(武魂!B3243&gt;=50,10,IF(武魂!B3243&gt;=25,6)),0),0))</f>
        <v>,"dpspro":100</v>
      </c>
      <c r="K3243" s="32" t="str">
        <f t="shared" si="220"/>
        <v>"atk":300,"hp":5000,"undpspro":100,"pvpdpspro":50,"dpspro":100</v>
      </c>
      <c r="L3243" s="20" t="str">
        <f>IF(B3243&gt;=50,VLOOKUP(A3243,英雄数据表!A:L,11,FALSE),IF(B3243&gt;=25,VLOOKUP(A3243,英雄数据表!A:L,7,0),""))</f>
        <v>"2508601004"</v>
      </c>
      <c r="M3243" s="20" t="str">
        <f>IFERROR(VLOOKUP(B3243,属性中转表!$K$2:$O$21,5,FALSE),"")</f>
        <v/>
      </c>
      <c r="N3243" s="20" t="str">
        <f>IF(B3243=25,VLOOKUP(A3243,英雄数据表!A:L,8,FALSE),IF(B3243=50,VLOOKUP(A3243,英雄数据表!A:L,12,0),""))</f>
        <v/>
      </c>
    </row>
    <row r="3244" spans="1:14" x14ac:dyDescent="0.3">
      <c r="A3244" s="20">
        <v>25086</v>
      </c>
      <c r="B3244" s="21">
        <f t="shared" si="217"/>
        <v>43</v>
      </c>
      <c r="C3244" s="21">
        <v>5</v>
      </c>
      <c r="D3244" s="21">
        <f>VLOOKUP(A3244,英雄数据表!A:D,4,0)</f>
        <v>2</v>
      </c>
      <c r="E3244" s="20" t="str">
        <f>VLOOKUP(A3244,英雄数据表!A:C,3,0)</f>
        <v>奥术巨炮</v>
      </c>
      <c r="F3244" s="20">
        <f t="shared" si="218"/>
        <v>25086</v>
      </c>
      <c r="G3244" s="20">
        <f t="shared" si="219"/>
        <v>25086</v>
      </c>
      <c r="H3244" s="21" t="str">
        <f>VLOOKUP(B3244,属性中转表!A:F,6,FALSE)</f>
        <v>"hp":145800,"atk":4050</v>
      </c>
      <c r="I3244" s="20" t="str">
        <f>IF(VLOOKUP(B3244,属性中转表!A:G,7,FALSE)=0,"",VLOOKUP(VLOOKUP(B3244,属性中转表!A:G,7,FALSE),属性中转表!$K$2:$P$21,6,0))&amp;IF(VLOOKUP(B3244,属性中转表!A:G,7,FALSE)&gt;=50,VLOOKUP(A3244,英雄数据表!A:K,9,0),IF(VLOOKUP(B3244,属性中转表!A:G,7,FALSE)&gt;=25,VLOOKUP(A3244,英雄数据表!A:K,5,0),""))</f>
        <v>"atk":300,"hp":5000,"undpspro":100,"pvpdpspro":50</v>
      </c>
      <c r="J3244" s="20" t="str">
        <f>IF(I3244="","",属性中转表!$I$1&amp;(IF(VLOOKUP(B3244,属性中转表!A:G,7,FALSE)=0,0,VLOOKUP(VLOOKUP(B3244,属性中转表!A:G,7,FALSE),属性中转表!$K$2:$P$21,4,0)))+IFERROR(VLOOKUP(A3244,英雄数据表!A:K,IF(武魂!B3244&gt;=50,10,IF(武魂!B3244&gt;=25,6)),0),0))</f>
        <v>,"dpspro":100</v>
      </c>
      <c r="K3244" s="32" t="str">
        <f t="shared" si="220"/>
        <v>"atk":300,"hp":5000,"undpspro":100,"pvpdpspro":50,"dpspro":100</v>
      </c>
      <c r="L3244" s="20" t="str">
        <f>IF(B3244&gt;=50,VLOOKUP(A3244,英雄数据表!A:L,11,FALSE),IF(B3244&gt;=25,VLOOKUP(A3244,英雄数据表!A:L,7,0),""))</f>
        <v>"2508601004"</v>
      </c>
      <c r="M3244" s="20" t="str">
        <f>IFERROR(VLOOKUP(B3244,属性中转表!$K$2:$O$21,5,FALSE),"")</f>
        <v/>
      </c>
      <c r="N3244" s="20" t="str">
        <f>IF(B3244=25,VLOOKUP(A3244,英雄数据表!A:L,8,FALSE),IF(B3244=50,VLOOKUP(A3244,英雄数据表!A:L,12,0),""))</f>
        <v/>
      </c>
    </row>
    <row r="3245" spans="1:14" x14ac:dyDescent="0.3">
      <c r="A3245" s="20">
        <v>25086</v>
      </c>
      <c r="B3245" s="21">
        <f t="shared" si="217"/>
        <v>44</v>
      </c>
      <c r="C3245" s="21">
        <v>5</v>
      </c>
      <c r="D3245" s="21">
        <f>VLOOKUP(A3245,英雄数据表!A:D,4,0)</f>
        <v>2</v>
      </c>
      <c r="E3245" s="20" t="str">
        <f>VLOOKUP(A3245,英雄数据表!A:C,3,0)</f>
        <v>奥术巨炮</v>
      </c>
      <c r="F3245" s="20">
        <f t="shared" si="218"/>
        <v>25086</v>
      </c>
      <c r="G3245" s="20">
        <f t="shared" si="219"/>
        <v>25086</v>
      </c>
      <c r="H3245" s="21" t="str">
        <f>VLOOKUP(B3245,属性中转表!A:F,6,FALSE)</f>
        <v>"hp":151200,"atk":4200</v>
      </c>
      <c r="I3245" s="20" t="str">
        <f>IF(VLOOKUP(B3245,属性中转表!A:G,7,FALSE)=0,"",VLOOKUP(VLOOKUP(B3245,属性中转表!A:G,7,FALSE),属性中转表!$K$2:$P$21,6,0))&amp;IF(VLOOKUP(B3245,属性中转表!A:G,7,FALSE)&gt;=50,VLOOKUP(A3245,英雄数据表!A:K,9,0),IF(VLOOKUP(B3245,属性中转表!A:G,7,FALSE)&gt;=25,VLOOKUP(A3245,英雄数据表!A:K,5,0),""))</f>
        <v>"atk":300,"hp":5000,"undpspro":100,"pvpdpspro":50</v>
      </c>
      <c r="J3245" s="20" t="str">
        <f>IF(I3245="","",属性中转表!$I$1&amp;(IF(VLOOKUP(B3245,属性中转表!A:G,7,FALSE)=0,0,VLOOKUP(VLOOKUP(B3245,属性中转表!A:G,7,FALSE),属性中转表!$K$2:$P$21,4,0)))+IFERROR(VLOOKUP(A3245,英雄数据表!A:K,IF(武魂!B3245&gt;=50,10,IF(武魂!B3245&gt;=25,6)),0),0))</f>
        <v>,"dpspro":100</v>
      </c>
      <c r="K3245" s="32" t="str">
        <f t="shared" si="220"/>
        <v>"atk":300,"hp":5000,"undpspro":100,"pvpdpspro":50,"dpspro":100</v>
      </c>
      <c r="L3245" s="20" t="str">
        <f>IF(B3245&gt;=50,VLOOKUP(A3245,英雄数据表!A:L,11,FALSE),IF(B3245&gt;=25,VLOOKUP(A3245,英雄数据表!A:L,7,0),""))</f>
        <v>"2508601004"</v>
      </c>
      <c r="M3245" s="20" t="str">
        <f>IFERROR(VLOOKUP(B3245,属性中转表!$K$2:$O$21,5,FALSE),"")</f>
        <v/>
      </c>
      <c r="N3245" s="20" t="str">
        <f>IF(B3245=25,VLOOKUP(A3245,英雄数据表!A:L,8,FALSE),IF(B3245=50,VLOOKUP(A3245,英雄数据表!A:L,12,0),""))</f>
        <v/>
      </c>
    </row>
    <row r="3246" spans="1:14" x14ac:dyDescent="0.3">
      <c r="A3246" s="20">
        <v>25086</v>
      </c>
      <c r="B3246" s="21">
        <f t="shared" si="217"/>
        <v>45</v>
      </c>
      <c r="C3246" s="21">
        <v>5</v>
      </c>
      <c r="D3246" s="21">
        <f>VLOOKUP(A3246,英雄数据表!A:D,4,0)</f>
        <v>2</v>
      </c>
      <c r="E3246" s="20" t="str">
        <f>VLOOKUP(A3246,英雄数据表!A:C,3,0)</f>
        <v>奥术巨炮</v>
      </c>
      <c r="F3246" s="20">
        <f t="shared" si="218"/>
        <v>25086</v>
      </c>
      <c r="G3246" s="20">
        <f t="shared" si="219"/>
        <v>25086</v>
      </c>
      <c r="H3246" s="21" t="str">
        <f>VLOOKUP(B3246,属性中转表!A:F,6,FALSE)</f>
        <v>"hp":156600,"atk":4350</v>
      </c>
      <c r="I3246" s="20" t="str">
        <f>IF(VLOOKUP(B3246,属性中转表!A:G,7,FALSE)=0,"",VLOOKUP(VLOOKUP(B3246,属性中转表!A:G,7,FALSE),属性中转表!$K$2:$P$21,6,0))&amp;IF(VLOOKUP(B3246,属性中转表!A:G,7,FALSE)&gt;=50,VLOOKUP(A3246,英雄数据表!A:K,9,0),IF(VLOOKUP(B3246,属性中转表!A:G,7,FALSE)&gt;=25,VLOOKUP(A3246,英雄数据表!A:K,5,0),""))</f>
        <v>"atk":300,"hp":5000,"undpspro":100,"pvpdpspro":50,"pvpundpspro":50</v>
      </c>
      <c r="J3246" s="20" t="str">
        <f>IF(I3246="","",属性中转表!$I$1&amp;(IF(VLOOKUP(B3246,属性中转表!A:G,7,FALSE)=0,0,VLOOKUP(VLOOKUP(B3246,属性中转表!A:G,7,FALSE),属性中转表!$K$2:$P$21,4,0)))+IFERROR(VLOOKUP(A3246,英雄数据表!A:K,IF(武魂!B3246&gt;=50,10,IF(武魂!B3246&gt;=25,6)),0),0))</f>
        <v>,"dpspro":100</v>
      </c>
      <c r="K3246" s="32" t="str">
        <f t="shared" si="220"/>
        <v>"atk":300,"hp":5000,"undpspro":100,"pvpdpspro":50,"pvpundpspro":50,"dpspro":100</v>
      </c>
      <c r="L3246" s="20" t="str">
        <f>IF(B3246&gt;=50,VLOOKUP(A3246,英雄数据表!A:L,11,FALSE),IF(B3246&gt;=25,VLOOKUP(A3246,英雄数据表!A:L,7,0),""))</f>
        <v>"2508601004"</v>
      </c>
      <c r="M3246" s="20" t="str">
        <f>IFERROR(VLOOKUP(B3246,属性中转表!$K$2:$O$21,5,FALSE),"")</f>
        <v>"pvpundpspro":50</v>
      </c>
      <c r="N3246" s="20" t="str">
        <f>IF(B3246=25,VLOOKUP(A3246,英雄数据表!A:L,8,FALSE),IF(B3246=50,VLOOKUP(A3246,英雄数据表!A:L,12,0),""))</f>
        <v/>
      </c>
    </row>
    <row r="3247" spans="1:14" x14ac:dyDescent="0.3">
      <c r="A3247" s="20">
        <v>25086</v>
      </c>
      <c r="B3247" s="21">
        <f t="shared" si="217"/>
        <v>46</v>
      </c>
      <c r="C3247" s="21">
        <v>5</v>
      </c>
      <c r="D3247" s="21">
        <f>VLOOKUP(A3247,英雄数据表!A:D,4,0)</f>
        <v>2</v>
      </c>
      <c r="E3247" s="20" t="str">
        <f>VLOOKUP(A3247,英雄数据表!A:C,3,0)</f>
        <v>奥术巨炮</v>
      </c>
      <c r="F3247" s="20">
        <f t="shared" si="218"/>
        <v>25086</v>
      </c>
      <c r="G3247" s="20">
        <f t="shared" si="219"/>
        <v>25086</v>
      </c>
      <c r="H3247" s="21" t="str">
        <f>VLOOKUP(B3247,属性中转表!A:F,6,FALSE)</f>
        <v>"hp":162000,"atk":4500</v>
      </c>
      <c r="I3247" s="20" t="str">
        <f>IF(VLOOKUP(B3247,属性中转表!A:G,7,FALSE)=0,"",VLOOKUP(VLOOKUP(B3247,属性中转表!A:G,7,FALSE),属性中转表!$K$2:$P$21,6,0))&amp;IF(VLOOKUP(B3247,属性中转表!A:G,7,FALSE)&gt;=50,VLOOKUP(A3247,英雄数据表!A:K,9,0),IF(VLOOKUP(B3247,属性中转表!A:G,7,FALSE)&gt;=25,VLOOKUP(A3247,英雄数据表!A:K,5,0),""))</f>
        <v>"atk":300,"hp":5000,"undpspro":100,"pvpdpspro":50,"pvpundpspro":50</v>
      </c>
      <c r="J3247" s="20" t="str">
        <f>IF(I3247="","",属性中转表!$I$1&amp;(IF(VLOOKUP(B3247,属性中转表!A:G,7,FALSE)=0,0,VLOOKUP(VLOOKUP(B3247,属性中转表!A:G,7,FALSE),属性中转表!$K$2:$P$21,4,0)))+IFERROR(VLOOKUP(A3247,英雄数据表!A:K,IF(武魂!B3247&gt;=50,10,IF(武魂!B3247&gt;=25,6)),0),0))</f>
        <v>,"dpspro":100</v>
      </c>
      <c r="K3247" s="32" t="str">
        <f t="shared" si="220"/>
        <v>"atk":300,"hp":5000,"undpspro":100,"pvpdpspro":50,"pvpundpspro":50,"dpspro":100</v>
      </c>
      <c r="L3247" s="20" t="str">
        <f>IF(B3247&gt;=50,VLOOKUP(A3247,英雄数据表!A:L,11,FALSE),IF(B3247&gt;=25,VLOOKUP(A3247,英雄数据表!A:L,7,0),""))</f>
        <v>"2508601004"</v>
      </c>
      <c r="M3247" s="20" t="str">
        <f>IFERROR(VLOOKUP(B3247,属性中转表!$K$2:$O$21,5,FALSE),"")</f>
        <v/>
      </c>
      <c r="N3247" s="20" t="str">
        <f>IF(B3247=25,VLOOKUP(A3247,英雄数据表!A:L,8,FALSE),IF(B3247=50,VLOOKUP(A3247,英雄数据表!A:L,12,0),""))</f>
        <v/>
      </c>
    </row>
    <row r="3248" spans="1:14" x14ac:dyDescent="0.3">
      <c r="A3248" s="20">
        <v>25086</v>
      </c>
      <c r="B3248" s="21">
        <f t="shared" si="217"/>
        <v>47</v>
      </c>
      <c r="C3248" s="21">
        <v>5</v>
      </c>
      <c r="D3248" s="21">
        <f>VLOOKUP(A3248,英雄数据表!A:D,4,0)</f>
        <v>2</v>
      </c>
      <c r="E3248" s="20" t="str">
        <f>VLOOKUP(A3248,英雄数据表!A:C,3,0)</f>
        <v>奥术巨炮</v>
      </c>
      <c r="F3248" s="20">
        <f t="shared" si="218"/>
        <v>25086</v>
      </c>
      <c r="G3248" s="20">
        <f t="shared" si="219"/>
        <v>25086</v>
      </c>
      <c r="H3248" s="21" t="str">
        <f>VLOOKUP(B3248,属性中转表!A:F,6,FALSE)</f>
        <v>"hp":167400,"atk":4650</v>
      </c>
      <c r="I3248" s="20" t="str">
        <f>IF(VLOOKUP(B3248,属性中转表!A:G,7,FALSE)=0,"",VLOOKUP(VLOOKUP(B3248,属性中转表!A:G,7,FALSE),属性中转表!$K$2:$P$21,6,0))&amp;IF(VLOOKUP(B3248,属性中转表!A:G,7,FALSE)&gt;=50,VLOOKUP(A3248,英雄数据表!A:K,9,0),IF(VLOOKUP(B3248,属性中转表!A:G,7,FALSE)&gt;=25,VLOOKUP(A3248,英雄数据表!A:K,5,0),""))</f>
        <v>"atk":300,"hp":5000,"undpspro":100,"pvpdpspro":50,"pvpundpspro":50</v>
      </c>
      <c r="J3248" s="20" t="str">
        <f>IF(I3248="","",属性中转表!$I$1&amp;(IF(VLOOKUP(B3248,属性中转表!A:G,7,FALSE)=0,0,VLOOKUP(VLOOKUP(B3248,属性中转表!A:G,7,FALSE),属性中转表!$K$2:$P$21,4,0)))+IFERROR(VLOOKUP(A3248,英雄数据表!A:K,IF(武魂!B3248&gt;=50,10,IF(武魂!B3248&gt;=25,6)),0),0))</f>
        <v>,"dpspro":100</v>
      </c>
      <c r="K3248" s="32" t="str">
        <f t="shared" si="220"/>
        <v>"atk":300,"hp":5000,"undpspro":100,"pvpdpspro":50,"pvpundpspro":50,"dpspro":100</v>
      </c>
      <c r="L3248" s="20" t="str">
        <f>IF(B3248&gt;=50,VLOOKUP(A3248,英雄数据表!A:L,11,FALSE),IF(B3248&gt;=25,VLOOKUP(A3248,英雄数据表!A:L,7,0),""))</f>
        <v>"2508601004"</v>
      </c>
      <c r="M3248" s="20" t="str">
        <f>IFERROR(VLOOKUP(B3248,属性中转表!$K$2:$O$21,5,FALSE),"")</f>
        <v/>
      </c>
      <c r="N3248" s="20" t="str">
        <f>IF(B3248=25,VLOOKUP(A3248,英雄数据表!A:L,8,FALSE),IF(B3248=50,VLOOKUP(A3248,英雄数据表!A:L,12,0),""))</f>
        <v/>
      </c>
    </row>
    <row r="3249" spans="1:14" x14ac:dyDescent="0.3">
      <c r="A3249" s="20">
        <v>25086</v>
      </c>
      <c r="B3249" s="21">
        <f t="shared" si="217"/>
        <v>48</v>
      </c>
      <c r="C3249" s="21">
        <v>5</v>
      </c>
      <c r="D3249" s="21">
        <f>VLOOKUP(A3249,英雄数据表!A:D,4,0)</f>
        <v>2</v>
      </c>
      <c r="E3249" s="20" t="str">
        <f>VLOOKUP(A3249,英雄数据表!A:C,3,0)</f>
        <v>奥术巨炮</v>
      </c>
      <c r="F3249" s="20">
        <f t="shared" si="218"/>
        <v>25086</v>
      </c>
      <c r="G3249" s="20">
        <f t="shared" si="219"/>
        <v>25086</v>
      </c>
      <c r="H3249" s="21" t="str">
        <f>VLOOKUP(B3249,属性中转表!A:F,6,FALSE)</f>
        <v>"hp":172800,"atk":4800</v>
      </c>
      <c r="I3249" s="20" t="str">
        <f>IF(VLOOKUP(B3249,属性中转表!A:G,7,FALSE)=0,"",VLOOKUP(VLOOKUP(B3249,属性中转表!A:G,7,FALSE),属性中转表!$K$2:$P$21,6,0))&amp;IF(VLOOKUP(B3249,属性中转表!A:G,7,FALSE)&gt;=50,VLOOKUP(A3249,英雄数据表!A:K,9,0),IF(VLOOKUP(B3249,属性中转表!A:G,7,FALSE)&gt;=25,VLOOKUP(A3249,英雄数据表!A:K,5,0),""))</f>
        <v>"atk":300,"hp":5000,"undpspro":100,"pvpdpspro":50,"pvpundpspro":50</v>
      </c>
      <c r="J3249" s="20" t="str">
        <f>IF(I3249="","",属性中转表!$I$1&amp;(IF(VLOOKUP(B3249,属性中转表!A:G,7,FALSE)=0,0,VLOOKUP(VLOOKUP(B3249,属性中转表!A:G,7,FALSE),属性中转表!$K$2:$P$21,4,0)))+IFERROR(VLOOKUP(A3249,英雄数据表!A:K,IF(武魂!B3249&gt;=50,10,IF(武魂!B3249&gt;=25,6)),0),0))</f>
        <v>,"dpspro":100</v>
      </c>
      <c r="K3249" s="32" t="str">
        <f t="shared" si="220"/>
        <v>"atk":300,"hp":5000,"undpspro":100,"pvpdpspro":50,"pvpundpspro":50,"dpspro":100</v>
      </c>
      <c r="L3249" s="20" t="str">
        <f>IF(B3249&gt;=50,VLOOKUP(A3249,英雄数据表!A:L,11,FALSE),IF(B3249&gt;=25,VLOOKUP(A3249,英雄数据表!A:L,7,0),""))</f>
        <v>"2508601004"</v>
      </c>
      <c r="M3249" s="20" t="str">
        <f>IFERROR(VLOOKUP(B3249,属性中转表!$K$2:$O$21,5,FALSE),"")</f>
        <v/>
      </c>
      <c r="N3249" s="20" t="str">
        <f>IF(B3249=25,VLOOKUP(A3249,英雄数据表!A:L,8,FALSE),IF(B3249=50,VLOOKUP(A3249,英雄数据表!A:L,12,0),""))</f>
        <v/>
      </c>
    </row>
    <row r="3250" spans="1:14" x14ac:dyDescent="0.3">
      <c r="A3250" s="20">
        <v>25086</v>
      </c>
      <c r="B3250" s="21">
        <f t="shared" si="217"/>
        <v>49</v>
      </c>
      <c r="C3250" s="21">
        <v>5</v>
      </c>
      <c r="D3250" s="21">
        <f>VLOOKUP(A3250,英雄数据表!A:D,4,0)</f>
        <v>2</v>
      </c>
      <c r="E3250" s="20" t="str">
        <f>VLOOKUP(A3250,英雄数据表!A:C,3,0)</f>
        <v>奥术巨炮</v>
      </c>
      <c r="F3250" s="20">
        <f t="shared" si="218"/>
        <v>25086</v>
      </c>
      <c r="G3250" s="20">
        <f t="shared" si="219"/>
        <v>25086</v>
      </c>
      <c r="H3250" s="21" t="str">
        <f>VLOOKUP(B3250,属性中转表!A:F,6,FALSE)</f>
        <v>"hp":178200,"atk":4950</v>
      </c>
      <c r="I3250" s="20" t="str">
        <f>IF(VLOOKUP(B3250,属性中转表!A:G,7,FALSE)=0,"",VLOOKUP(VLOOKUP(B3250,属性中转表!A:G,7,FALSE),属性中转表!$K$2:$P$21,6,0))&amp;IF(VLOOKUP(B3250,属性中转表!A:G,7,FALSE)&gt;=50,VLOOKUP(A3250,英雄数据表!A:K,9,0),IF(VLOOKUP(B3250,属性中转表!A:G,7,FALSE)&gt;=25,VLOOKUP(A3250,英雄数据表!A:K,5,0),""))</f>
        <v>"atk":300,"hp":5000,"undpspro":100,"pvpdpspro":50,"pvpundpspro":50</v>
      </c>
      <c r="J3250" s="20" t="str">
        <f>IF(I3250="","",属性中转表!$I$1&amp;(IF(VLOOKUP(B3250,属性中转表!A:G,7,FALSE)=0,0,VLOOKUP(VLOOKUP(B3250,属性中转表!A:G,7,FALSE),属性中转表!$K$2:$P$21,4,0)))+IFERROR(VLOOKUP(A3250,英雄数据表!A:K,IF(武魂!B3250&gt;=50,10,IF(武魂!B3250&gt;=25,6)),0),0))</f>
        <v>,"dpspro":100</v>
      </c>
      <c r="K3250" s="32" t="str">
        <f t="shared" si="220"/>
        <v>"atk":300,"hp":5000,"undpspro":100,"pvpdpspro":50,"pvpundpspro":50,"dpspro":100</v>
      </c>
      <c r="L3250" s="20" t="str">
        <f>IF(B3250&gt;=50,VLOOKUP(A3250,英雄数据表!A:L,11,FALSE),IF(B3250&gt;=25,VLOOKUP(A3250,英雄数据表!A:L,7,0),""))</f>
        <v>"2508601004"</v>
      </c>
      <c r="M3250" s="20" t="str">
        <f>IFERROR(VLOOKUP(B3250,属性中转表!$K$2:$O$21,5,FALSE),"")</f>
        <v/>
      </c>
      <c r="N3250" s="20" t="str">
        <f>IF(B3250=25,VLOOKUP(A3250,英雄数据表!A:L,8,FALSE),IF(B3250=50,VLOOKUP(A3250,英雄数据表!A:L,12,0),""))</f>
        <v/>
      </c>
    </row>
    <row r="3251" spans="1:14" x14ac:dyDescent="0.3">
      <c r="A3251" s="20">
        <v>25086</v>
      </c>
      <c r="B3251" s="21">
        <f t="shared" si="217"/>
        <v>50</v>
      </c>
      <c r="C3251" s="21">
        <v>5</v>
      </c>
      <c r="D3251" s="21">
        <f>VLOOKUP(A3251,英雄数据表!A:D,4,0)</f>
        <v>2</v>
      </c>
      <c r="E3251" s="20" t="str">
        <f>VLOOKUP(A3251,英雄数据表!A:C,3,0)</f>
        <v>奥术巨炮</v>
      </c>
      <c r="F3251" s="20">
        <f t="shared" si="218"/>
        <v>25086</v>
      </c>
      <c r="G3251" s="20">
        <f t="shared" si="219"/>
        <v>25086</v>
      </c>
      <c r="H3251" s="21" t="str">
        <f>VLOOKUP(B3251,属性中转表!A:F,6,FALSE)</f>
        <v>"hp":183600,"atk":5100</v>
      </c>
      <c r="I3251" s="20" t="str">
        <f>IF(VLOOKUP(B3251,属性中转表!A:G,7,FALSE)=0,"",VLOOKUP(VLOOKUP(B3251,属性中转表!A:G,7,FALSE),属性中转表!$K$2:$P$21,6,0))&amp;IF(VLOOKUP(B3251,属性中转表!A:G,7,FALSE)&gt;=50,VLOOKUP(A3251,英雄数据表!A:K,9,0),IF(VLOOKUP(B3251,属性中转表!A:G,7,FALSE)&gt;=25,VLOOKUP(A3251,英雄数据表!A:K,5,0),""))</f>
        <v>"atk":300,"hp":5000,"undpspro":100,"pvpdpspro":50,"pvpundpspro":50</v>
      </c>
      <c r="J3251" s="20" t="str">
        <f>IF(I3251="","",属性中转表!$I$1&amp;(IF(VLOOKUP(B3251,属性中转表!A:G,7,FALSE)=0,0,VLOOKUP(VLOOKUP(B3251,属性中转表!A:G,7,FALSE),属性中转表!$K$2:$P$21,4,0)))+IFERROR(VLOOKUP(A3251,英雄数据表!A:K,IF(武魂!B3251&gt;=50,10,IF(武魂!B3251&gt;=25,6)),0),0))</f>
        <v>,"dpspro":100</v>
      </c>
      <c r="K3251" s="32" t="str">
        <f t="shared" si="220"/>
        <v>"atk":300,"hp":5000,"undpspro":100,"pvpdpspro":50,"pvpundpspro":50,"dpspro":100</v>
      </c>
      <c r="L3251" s="20" t="str">
        <f>IF(B3251&gt;=50,VLOOKUP(A3251,英雄数据表!A:L,11,FALSE),IF(B3251&gt;=25,VLOOKUP(A3251,英雄数据表!A:L,7,0),""))</f>
        <v>"2508602004"</v>
      </c>
      <c r="M3251" s="20" t="str">
        <f>IFERROR(VLOOKUP(B3251,属性中转表!$K$2:$O$21,5,FALSE),"")</f>
        <v/>
      </c>
      <c r="N3251" s="20" t="str">
        <f>IF(B3251=25,VLOOKUP(A3251,英雄数据表!A:L,8,FALSE),IF(B3251=50,VLOOKUP(A3251,英雄数据表!A:L,12,0),""))</f>
        <v>每当自身获得抵抗护罩时，提升自己5%的暴击伤害</v>
      </c>
    </row>
    <row r="3252" spans="1:14" x14ac:dyDescent="0.3">
      <c r="A3252" s="20">
        <v>25086</v>
      </c>
      <c r="B3252" s="21">
        <f t="shared" si="217"/>
        <v>51</v>
      </c>
      <c r="C3252" s="21">
        <v>5</v>
      </c>
      <c r="D3252" s="21">
        <f>VLOOKUP(A3252,英雄数据表!A:D,4,0)</f>
        <v>2</v>
      </c>
      <c r="E3252" s="20" t="str">
        <f>VLOOKUP(A3252,英雄数据表!A:C,3,0)</f>
        <v>奥术巨炮</v>
      </c>
      <c r="F3252" s="20">
        <f t="shared" si="218"/>
        <v>25086</v>
      </c>
      <c r="G3252" s="20">
        <f t="shared" si="219"/>
        <v>25086</v>
      </c>
      <c r="H3252" s="21" t="str">
        <f>VLOOKUP(B3252,属性中转表!A:F,6,FALSE)</f>
        <v>"hp":189000,"atk":5250</v>
      </c>
      <c r="I3252" s="20" t="str">
        <f>IF(VLOOKUP(B3252,属性中转表!A:G,7,FALSE)=0,"",VLOOKUP(VLOOKUP(B3252,属性中转表!A:G,7,FALSE),属性中转表!$K$2:$P$21,6,0))&amp;IF(VLOOKUP(B3252,属性中转表!A:G,7,FALSE)&gt;=50,VLOOKUP(A3252,英雄数据表!A:K,9,0),IF(VLOOKUP(B3252,属性中转表!A:G,7,FALSE)&gt;=25,VLOOKUP(A3252,英雄数据表!A:K,5,0),""))</f>
        <v>"atk":300,"hp":5000,"undpspro":100,"pvpdpspro":50,"pvpundpspro":50</v>
      </c>
      <c r="J3252" s="20" t="str">
        <f>IF(I3252="","",属性中转表!$I$1&amp;(IF(VLOOKUP(B3252,属性中转表!A:G,7,FALSE)=0,0,VLOOKUP(VLOOKUP(B3252,属性中转表!A:G,7,FALSE),属性中转表!$K$2:$P$21,4,0)))+IFERROR(VLOOKUP(A3252,英雄数据表!A:K,IF(武魂!B3252&gt;=50,10,IF(武魂!B3252&gt;=25,6)),0),0))</f>
        <v>,"dpspro":100</v>
      </c>
      <c r="K3252" s="32" t="str">
        <f t="shared" si="220"/>
        <v>"atk":300,"hp":5000,"undpspro":100,"pvpdpspro":50,"pvpundpspro":50,"dpspro":100</v>
      </c>
      <c r="L3252" s="20" t="str">
        <f>IF(B3252&gt;=50,VLOOKUP(A3252,英雄数据表!A:L,11,FALSE),IF(B3252&gt;=25,VLOOKUP(A3252,英雄数据表!A:L,7,0),""))</f>
        <v>"2508602004"</v>
      </c>
      <c r="M3252" s="20" t="str">
        <f>IFERROR(VLOOKUP(B3252,属性中转表!$K$2:$O$21,5,FALSE),"")</f>
        <v/>
      </c>
      <c r="N3252" s="20" t="str">
        <f>IF(B3252=25,VLOOKUP(A3252,英雄数据表!A:L,8,FALSE),IF(B3252=50,VLOOKUP(A3252,英雄数据表!A:L,12,0),""))</f>
        <v/>
      </c>
    </row>
    <row r="3253" spans="1:14" x14ac:dyDescent="0.3">
      <c r="A3253" s="20">
        <v>25086</v>
      </c>
      <c r="B3253" s="21">
        <f t="shared" si="217"/>
        <v>52</v>
      </c>
      <c r="C3253" s="21">
        <v>5</v>
      </c>
      <c r="D3253" s="21">
        <f>VLOOKUP(A3253,英雄数据表!A:D,4,0)</f>
        <v>2</v>
      </c>
      <c r="E3253" s="20" t="str">
        <f>VLOOKUP(A3253,英雄数据表!A:C,3,0)</f>
        <v>奥术巨炮</v>
      </c>
      <c r="F3253" s="20">
        <f t="shared" si="218"/>
        <v>25086</v>
      </c>
      <c r="G3253" s="20">
        <f t="shared" si="219"/>
        <v>25086</v>
      </c>
      <c r="H3253" s="21" t="str">
        <f>VLOOKUP(B3253,属性中转表!A:F,6,FALSE)</f>
        <v>"hp":194400,"atk":5400</v>
      </c>
      <c r="I3253" s="20" t="str">
        <f>IF(VLOOKUP(B3253,属性中转表!A:G,7,FALSE)=0,"",VLOOKUP(VLOOKUP(B3253,属性中转表!A:G,7,FALSE),属性中转表!$K$2:$P$21,6,0))&amp;IF(VLOOKUP(B3253,属性中转表!A:G,7,FALSE)&gt;=50,VLOOKUP(A3253,英雄数据表!A:K,9,0),IF(VLOOKUP(B3253,属性中转表!A:G,7,FALSE)&gt;=25,VLOOKUP(A3253,英雄数据表!A:K,5,0),""))</f>
        <v>"atk":300,"hp":5000,"undpspro":100,"pvpdpspro":50,"pvpundpspro":50</v>
      </c>
      <c r="J3253" s="20" t="str">
        <f>IF(I3253="","",属性中转表!$I$1&amp;(IF(VLOOKUP(B3253,属性中转表!A:G,7,FALSE)=0,0,VLOOKUP(VLOOKUP(B3253,属性中转表!A:G,7,FALSE),属性中转表!$K$2:$P$21,4,0)))+IFERROR(VLOOKUP(A3253,英雄数据表!A:K,IF(武魂!B3253&gt;=50,10,IF(武魂!B3253&gt;=25,6)),0),0))</f>
        <v>,"dpspro":100</v>
      </c>
      <c r="K3253" s="32" t="str">
        <f t="shared" si="220"/>
        <v>"atk":300,"hp":5000,"undpspro":100,"pvpdpspro":50,"pvpundpspro":50,"dpspro":100</v>
      </c>
      <c r="L3253" s="20" t="str">
        <f>IF(B3253&gt;=50,VLOOKUP(A3253,英雄数据表!A:L,11,FALSE),IF(B3253&gt;=25,VLOOKUP(A3253,英雄数据表!A:L,7,0),""))</f>
        <v>"2508602004"</v>
      </c>
      <c r="M3253" s="20" t="str">
        <f>IFERROR(VLOOKUP(B3253,属性中转表!$K$2:$O$21,5,FALSE),"")</f>
        <v/>
      </c>
      <c r="N3253" s="20" t="str">
        <f>IF(B3253=25,VLOOKUP(A3253,英雄数据表!A:L,8,FALSE),IF(B3253=50,VLOOKUP(A3253,英雄数据表!A:L,12,0),""))</f>
        <v/>
      </c>
    </row>
    <row r="3254" spans="1:14" x14ac:dyDescent="0.3">
      <c r="A3254" s="20">
        <v>25086</v>
      </c>
      <c r="B3254" s="21">
        <f t="shared" si="217"/>
        <v>53</v>
      </c>
      <c r="C3254" s="21">
        <v>5</v>
      </c>
      <c r="D3254" s="21">
        <f>VLOOKUP(A3254,英雄数据表!A:D,4,0)</f>
        <v>2</v>
      </c>
      <c r="E3254" s="20" t="str">
        <f>VLOOKUP(A3254,英雄数据表!A:C,3,0)</f>
        <v>奥术巨炮</v>
      </c>
      <c r="F3254" s="20">
        <f t="shared" si="218"/>
        <v>25086</v>
      </c>
      <c r="G3254" s="20">
        <f t="shared" si="219"/>
        <v>25086</v>
      </c>
      <c r="H3254" s="21" t="str">
        <f>VLOOKUP(B3254,属性中转表!A:F,6,FALSE)</f>
        <v>"hp":199800,"atk":5550</v>
      </c>
      <c r="I3254" s="20" t="str">
        <f>IF(VLOOKUP(B3254,属性中转表!A:G,7,FALSE)=0,"",VLOOKUP(VLOOKUP(B3254,属性中转表!A:G,7,FALSE),属性中转表!$K$2:$P$21,6,0))&amp;IF(VLOOKUP(B3254,属性中转表!A:G,7,FALSE)&gt;=50,VLOOKUP(A3254,英雄数据表!A:K,9,0),IF(VLOOKUP(B3254,属性中转表!A:G,7,FALSE)&gt;=25,VLOOKUP(A3254,英雄数据表!A:K,5,0),""))</f>
        <v>"atk":300,"hp":5000,"undpspro":100,"pvpdpspro":50,"pvpundpspro":50</v>
      </c>
      <c r="J3254" s="20" t="str">
        <f>IF(I3254="","",属性中转表!$I$1&amp;(IF(VLOOKUP(B3254,属性中转表!A:G,7,FALSE)=0,0,VLOOKUP(VLOOKUP(B3254,属性中转表!A:G,7,FALSE),属性中转表!$K$2:$P$21,4,0)))+IFERROR(VLOOKUP(A3254,英雄数据表!A:K,IF(武魂!B3254&gt;=50,10,IF(武魂!B3254&gt;=25,6)),0),0))</f>
        <v>,"dpspro":100</v>
      </c>
      <c r="K3254" s="32" t="str">
        <f t="shared" si="220"/>
        <v>"atk":300,"hp":5000,"undpspro":100,"pvpdpspro":50,"pvpundpspro":50,"dpspro":100</v>
      </c>
      <c r="L3254" s="20" t="str">
        <f>IF(B3254&gt;=50,VLOOKUP(A3254,英雄数据表!A:L,11,FALSE),IF(B3254&gt;=25,VLOOKUP(A3254,英雄数据表!A:L,7,0),""))</f>
        <v>"2508602004"</v>
      </c>
      <c r="M3254" s="20" t="str">
        <f>IFERROR(VLOOKUP(B3254,属性中转表!$K$2:$O$21,5,FALSE),"")</f>
        <v/>
      </c>
      <c r="N3254" s="20" t="str">
        <f>IF(B3254=25,VLOOKUP(A3254,英雄数据表!A:L,8,FALSE),IF(B3254=50,VLOOKUP(A3254,英雄数据表!A:L,12,0),""))</f>
        <v/>
      </c>
    </row>
    <row r="3255" spans="1:14" x14ac:dyDescent="0.3">
      <c r="A3255" s="20">
        <v>25086</v>
      </c>
      <c r="B3255" s="21">
        <f t="shared" si="217"/>
        <v>54</v>
      </c>
      <c r="C3255" s="21">
        <v>5</v>
      </c>
      <c r="D3255" s="21">
        <f>VLOOKUP(A3255,英雄数据表!A:D,4,0)</f>
        <v>2</v>
      </c>
      <c r="E3255" s="20" t="str">
        <f>VLOOKUP(A3255,英雄数据表!A:C,3,0)</f>
        <v>奥术巨炮</v>
      </c>
      <c r="F3255" s="20">
        <f t="shared" si="218"/>
        <v>25086</v>
      </c>
      <c r="G3255" s="20">
        <f t="shared" si="219"/>
        <v>25086</v>
      </c>
      <c r="H3255" s="21" t="str">
        <f>VLOOKUP(B3255,属性中转表!A:F,6,FALSE)</f>
        <v>"hp":205200,"atk":5700</v>
      </c>
      <c r="I3255" s="20" t="str">
        <f>IF(VLOOKUP(B3255,属性中转表!A:G,7,FALSE)=0,"",VLOOKUP(VLOOKUP(B3255,属性中转表!A:G,7,FALSE),属性中转表!$K$2:$P$21,6,0))&amp;IF(VLOOKUP(B3255,属性中转表!A:G,7,FALSE)&gt;=50,VLOOKUP(A3255,英雄数据表!A:K,9,0),IF(VLOOKUP(B3255,属性中转表!A:G,7,FALSE)&gt;=25,VLOOKUP(A3255,英雄数据表!A:K,5,0),""))</f>
        <v>"atk":300,"hp":5000,"undpspro":100,"pvpdpspro":50,"pvpundpspro":50</v>
      </c>
      <c r="J3255" s="20" t="str">
        <f>IF(I3255="","",属性中转表!$I$1&amp;(IF(VLOOKUP(B3255,属性中转表!A:G,7,FALSE)=0,0,VLOOKUP(VLOOKUP(B3255,属性中转表!A:G,7,FALSE),属性中转表!$K$2:$P$21,4,0)))+IFERROR(VLOOKUP(A3255,英雄数据表!A:K,IF(武魂!B3255&gt;=50,10,IF(武魂!B3255&gt;=25,6)),0),0))</f>
        <v>,"dpspro":100</v>
      </c>
      <c r="K3255" s="32" t="str">
        <f t="shared" si="220"/>
        <v>"atk":300,"hp":5000,"undpspro":100,"pvpdpspro":50,"pvpundpspro":50,"dpspro":100</v>
      </c>
      <c r="L3255" s="20" t="str">
        <f>IF(B3255&gt;=50,VLOOKUP(A3255,英雄数据表!A:L,11,FALSE),IF(B3255&gt;=25,VLOOKUP(A3255,英雄数据表!A:L,7,0),""))</f>
        <v>"2508602004"</v>
      </c>
      <c r="M3255" s="20" t="str">
        <f>IFERROR(VLOOKUP(B3255,属性中转表!$K$2:$O$21,5,FALSE),"")</f>
        <v/>
      </c>
      <c r="N3255" s="20" t="str">
        <f>IF(B3255=25,VLOOKUP(A3255,英雄数据表!A:L,8,FALSE),IF(B3255=50,VLOOKUP(A3255,英雄数据表!A:L,12,0),""))</f>
        <v/>
      </c>
    </row>
    <row r="3256" spans="1:14" x14ac:dyDescent="0.3">
      <c r="A3256" s="20">
        <v>25086</v>
      </c>
      <c r="B3256" s="21">
        <f t="shared" si="217"/>
        <v>55</v>
      </c>
      <c r="C3256" s="21">
        <v>5</v>
      </c>
      <c r="D3256" s="21">
        <f>VLOOKUP(A3256,英雄数据表!A:D,4,0)</f>
        <v>2</v>
      </c>
      <c r="E3256" s="20" t="str">
        <f>VLOOKUP(A3256,英雄数据表!A:C,3,0)</f>
        <v>奥术巨炮</v>
      </c>
      <c r="F3256" s="20">
        <f t="shared" si="218"/>
        <v>25086</v>
      </c>
      <c r="G3256" s="20">
        <f t="shared" si="219"/>
        <v>25086</v>
      </c>
      <c r="H3256" s="21" t="str">
        <f>VLOOKUP(B3256,属性中转表!A:F,6,FALSE)</f>
        <v>"hp":210600,"atk":5850</v>
      </c>
      <c r="I3256" s="20" t="str">
        <f>IF(VLOOKUP(B3256,属性中转表!A:G,7,FALSE)=0,"",VLOOKUP(VLOOKUP(B3256,属性中转表!A:G,7,FALSE),属性中转表!$K$2:$P$21,6,0))&amp;IF(VLOOKUP(B3256,属性中转表!A:G,7,FALSE)&gt;=50,VLOOKUP(A3256,英雄数据表!A:K,9,0),IF(VLOOKUP(B3256,属性中转表!A:G,7,FALSE)&gt;=25,VLOOKUP(A3256,英雄数据表!A:K,5,0),""))</f>
        <v>"atk":300,"hp":5000,"undpspro":150,"pvpdpspro":50,"pvpundpspro":50</v>
      </c>
      <c r="J3256" s="20" t="str">
        <f>IF(I3256="","",属性中转表!$I$1&amp;(IF(VLOOKUP(B3256,属性中转表!A:G,7,FALSE)=0,0,VLOOKUP(VLOOKUP(B3256,属性中转表!A:G,7,FALSE),属性中转表!$K$2:$P$21,4,0)))+IFERROR(VLOOKUP(A3256,英雄数据表!A:K,IF(武魂!B3256&gt;=50,10,IF(武魂!B3256&gt;=25,6)),0),0))</f>
        <v>,"dpspro":100</v>
      </c>
      <c r="K3256" s="32" t="str">
        <f t="shared" si="220"/>
        <v>"atk":300,"hp":5000,"undpspro":150,"pvpdpspro":50,"pvpundpspro":50,"dpspro":100</v>
      </c>
      <c r="L3256" s="20" t="str">
        <f>IF(B3256&gt;=50,VLOOKUP(A3256,英雄数据表!A:L,11,FALSE),IF(B3256&gt;=25,VLOOKUP(A3256,英雄数据表!A:L,7,0),""))</f>
        <v>"2508602004"</v>
      </c>
      <c r="M3256" s="20" t="str">
        <f>IFERROR(VLOOKUP(B3256,属性中转表!$K$2:$O$21,5,FALSE),"")</f>
        <v>"undpspro":50</v>
      </c>
      <c r="N3256" s="20" t="str">
        <f>IF(B3256=25,VLOOKUP(A3256,英雄数据表!A:L,8,FALSE),IF(B3256=50,VLOOKUP(A3256,英雄数据表!A:L,12,0),""))</f>
        <v/>
      </c>
    </row>
    <row r="3257" spans="1:14" x14ac:dyDescent="0.3">
      <c r="A3257" s="20">
        <v>25086</v>
      </c>
      <c r="B3257" s="21">
        <f t="shared" si="217"/>
        <v>56</v>
      </c>
      <c r="C3257" s="21">
        <v>5</v>
      </c>
      <c r="D3257" s="21">
        <f>VLOOKUP(A3257,英雄数据表!A:D,4,0)</f>
        <v>2</v>
      </c>
      <c r="E3257" s="20" t="str">
        <f>VLOOKUP(A3257,英雄数据表!A:C,3,0)</f>
        <v>奥术巨炮</v>
      </c>
      <c r="F3257" s="20">
        <f t="shared" si="218"/>
        <v>25086</v>
      </c>
      <c r="G3257" s="20">
        <f t="shared" si="219"/>
        <v>25086</v>
      </c>
      <c r="H3257" s="21" t="str">
        <f>VLOOKUP(B3257,属性中转表!A:F,6,FALSE)</f>
        <v>"hp":216000,"atk":6000</v>
      </c>
      <c r="I3257" s="20" t="str">
        <f>IF(VLOOKUP(B3257,属性中转表!A:G,7,FALSE)=0,"",VLOOKUP(VLOOKUP(B3257,属性中转表!A:G,7,FALSE),属性中转表!$K$2:$P$21,6,0))&amp;IF(VLOOKUP(B3257,属性中转表!A:G,7,FALSE)&gt;=50,VLOOKUP(A3257,英雄数据表!A:K,9,0),IF(VLOOKUP(B3257,属性中转表!A:G,7,FALSE)&gt;=25,VLOOKUP(A3257,英雄数据表!A:K,5,0),""))</f>
        <v>"atk":300,"hp":5000,"undpspro":150,"pvpdpspro":50,"pvpundpspro":50</v>
      </c>
      <c r="J3257" s="20" t="str">
        <f>IF(I3257="","",属性中转表!$I$1&amp;(IF(VLOOKUP(B3257,属性中转表!A:G,7,FALSE)=0,0,VLOOKUP(VLOOKUP(B3257,属性中转表!A:G,7,FALSE),属性中转表!$K$2:$P$21,4,0)))+IFERROR(VLOOKUP(A3257,英雄数据表!A:K,IF(武魂!B3257&gt;=50,10,IF(武魂!B3257&gt;=25,6)),0),0))</f>
        <v>,"dpspro":100</v>
      </c>
      <c r="K3257" s="32" t="str">
        <f t="shared" si="220"/>
        <v>"atk":300,"hp":5000,"undpspro":150,"pvpdpspro":50,"pvpundpspro":50,"dpspro":100</v>
      </c>
      <c r="L3257" s="20" t="str">
        <f>IF(B3257&gt;=50,VLOOKUP(A3257,英雄数据表!A:L,11,FALSE),IF(B3257&gt;=25,VLOOKUP(A3257,英雄数据表!A:L,7,0),""))</f>
        <v>"2508602004"</v>
      </c>
      <c r="M3257" s="20" t="str">
        <f>IFERROR(VLOOKUP(B3257,属性中转表!$K$2:$O$21,5,FALSE),"")</f>
        <v/>
      </c>
      <c r="N3257" s="20" t="str">
        <f>IF(B3257=25,VLOOKUP(A3257,英雄数据表!A:L,8,FALSE),IF(B3257=50,VLOOKUP(A3257,英雄数据表!A:L,12,0),""))</f>
        <v/>
      </c>
    </row>
    <row r="3258" spans="1:14" x14ac:dyDescent="0.3">
      <c r="A3258" s="20">
        <v>25086</v>
      </c>
      <c r="B3258" s="21">
        <f t="shared" si="217"/>
        <v>57</v>
      </c>
      <c r="C3258" s="21">
        <v>5</v>
      </c>
      <c r="D3258" s="21">
        <f>VLOOKUP(A3258,英雄数据表!A:D,4,0)</f>
        <v>2</v>
      </c>
      <c r="E3258" s="20" t="str">
        <f>VLOOKUP(A3258,英雄数据表!A:C,3,0)</f>
        <v>奥术巨炮</v>
      </c>
      <c r="F3258" s="20">
        <f t="shared" si="218"/>
        <v>25086</v>
      </c>
      <c r="G3258" s="20">
        <f t="shared" si="219"/>
        <v>25086</v>
      </c>
      <c r="H3258" s="21" t="str">
        <f>VLOOKUP(B3258,属性中转表!A:F,6,FALSE)</f>
        <v>"hp":221400,"atk":6150</v>
      </c>
      <c r="I3258" s="20" t="str">
        <f>IF(VLOOKUP(B3258,属性中转表!A:G,7,FALSE)=0,"",VLOOKUP(VLOOKUP(B3258,属性中转表!A:G,7,FALSE),属性中转表!$K$2:$P$21,6,0))&amp;IF(VLOOKUP(B3258,属性中转表!A:G,7,FALSE)&gt;=50,VLOOKUP(A3258,英雄数据表!A:K,9,0),IF(VLOOKUP(B3258,属性中转表!A:G,7,FALSE)&gt;=25,VLOOKUP(A3258,英雄数据表!A:K,5,0),""))</f>
        <v>"atk":300,"hp":5000,"undpspro":150,"pvpdpspro":50,"pvpundpspro":50</v>
      </c>
      <c r="J3258" s="20" t="str">
        <f>IF(I3258="","",属性中转表!$I$1&amp;(IF(VLOOKUP(B3258,属性中转表!A:G,7,FALSE)=0,0,VLOOKUP(VLOOKUP(B3258,属性中转表!A:G,7,FALSE),属性中转表!$K$2:$P$21,4,0)))+IFERROR(VLOOKUP(A3258,英雄数据表!A:K,IF(武魂!B3258&gt;=50,10,IF(武魂!B3258&gt;=25,6)),0),0))</f>
        <v>,"dpspro":100</v>
      </c>
      <c r="K3258" s="32" t="str">
        <f t="shared" si="220"/>
        <v>"atk":300,"hp":5000,"undpspro":150,"pvpdpspro":50,"pvpundpspro":50,"dpspro":100</v>
      </c>
      <c r="L3258" s="20" t="str">
        <f>IF(B3258&gt;=50,VLOOKUP(A3258,英雄数据表!A:L,11,FALSE),IF(B3258&gt;=25,VLOOKUP(A3258,英雄数据表!A:L,7,0),""))</f>
        <v>"2508602004"</v>
      </c>
      <c r="M3258" s="20" t="str">
        <f>IFERROR(VLOOKUP(B3258,属性中转表!$K$2:$O$21,5,FALSE),"")</f>
        <v/>
      </c>
      <c r="N3258" s="20" t="str">
        <f>IF(B3258=25,VLOOKUP(A3258,英雄数据表!A:L,8,FALSE),IF(B3258=50,VLOOKUP(A3258,英雄数据表!A:L,12,0),""))</f>
        <v/>
      </c>
    </row>
    <row r="3259" spans="1:14" x14ac:dyDescent="0.3">
      <c r="A3259" s="20">
        <v>25086</v>
      </c>
      <c r="B3259" s="21">
        <f t="shared" si="217"/>
        <v>58</v>
      </c>
      <c r="C3259" s="21">
        <v>5</v>
      </c>
      <c r="D3259" s="21">
        <f>VLOOKUP(A3259,英雄数据表!A:D,4,0)</f>
        <v>2</v>
      </c>
      <c r="E3259" s="20" t="str">
        <f>VLOOKUP(A3259,英雄数据表!A:C,3,0)</f>
        <v>奥术巨炮</v>
      </c>
      <c r="F3259" s="20">
        <f t="shared" si="218"/>
        <v>25086</v>
      </c>
      <c r="G3259" s="20">
        <f t="shared" si="219"/>
        <v>25086</v>
      </c>
      <c r="H3259" s="21" t="str">
        <f>VLOOKUP(B3259,属性中转表!A:F,6,FALSE)</f>
        <v>"hp":226800,"atk":6300</v>
      </c>
      <c r="I3259" s="20" t="str">
        <f>IF(VLOOKUP(B3259,属性中转表!A:G,7,FALSE)=0,"",VLOOKUP(VLOOKUP(B3259,属性中转表!A:G,7,FALSE),属性中转表!$K$2:$P$21,6,0))&amp;IF(VLOOKUP(B3259,属性中转表!A:G,7,FALSE)&gt;=50,VLOOKUP(A3259,英雄数据表!A:K,9,0),IF(VLOOKUP(B3259,属性中转表!A:G,7,FALSE)&gt;=25,VLOOKUP(A3259,英雄数据表!A:K,5,0),""))</f>
        <v>"atk":300,"hp":5000,"undpspro":150,"pvpdpspro":50,"pvpundpspro":50</v>
      </c>
      <c r="J3259" s="20" t="str">
        <f>IF(I3259="","",属性中转表!$I$1&amp;(IF(VLOOKUP(B3259,属性中转表!A:G,7,FALSE)=0,0,VLOOKUP(VLOOKUP(B3259,属性中转表!A:G,7,FALSE),属性中转表!$K$2:$P$21,4,0)))+IFERROR(VLOOKUP(A3259,英雄数据表!A:K,IF(武魂!B3259&gt;=50,10,IF(武魂!B3259&gt;=25,6)),0),0))</f>
        <v>,"dpspro":100</v>
      </c>
      <c r="K3259" s="32" t="str">
        <f t="shared" si="220"/>
        <v>"atk":300,"hp":5000,"undpspro":150,"pvpdpspro":50,"pvpundpspro":50,"dpspro":100</v>
      </c>
      <c r="L3259" s="20" t="str">
        <f>IF(B3259&gt;=50,VLOOKUP(A3259,英雄数据表!A:L,11,FALSE),IF(B3259&gt;=25,VLOOKUP(A3259,英雄数据表!A:L,7,0),""))</f>
        <v>"2508602004"</v>
      </c>
      <c r="M3259" s="20" t="str">
        <f>IFERROR(VLOOKUP(B3259,属性中转表!$K$2:$O$21,5,FALSE),"")</f>
        <v/>
      </c>
      <c r="N3259" s="20" t="str">
        <f>IF(B3259=25,VLOOKUP(A3259,英雄数据表!A:L,8,FALSE),IF(B3259=50,VLOOKUP(A3259,英雄数据表!A:L,12,0),""))</f>
        <v/>
      </c>
    </row>
    <row r="3260" spans="1:14" x14ac:dyDescent="0.3">
      <c r="A3260" s="20">
        <v>25086</v>
      </c>
      <c r="B3260" s="21">
        <f t="shared" si="217"/>
        <v>59</v>
      </c>
      <c r="C3260" s="21">
        <v>5</v>
      </c>
      <c r="D3260" s="21">
        <f>VLOOKUP(A3260,英雄数据表!A:D,4,0)</f>
        <v>2</v>
      </c>
      <c r="E3260" s="20" t="str">
        <f>VLOOKUP(A3260,英雄数据表!A:C,3,0)</f>
        <v>奥术巨炮</v>
      </c>
      <c r="F3260" s="20">
        <f t="shared" si="218"/>
        <v>25086</v>
      </c>
      <c r="G3260" s="20">
        <f t="shared" si="219"/>
        <v>25086</v>
      </c>
      <c r="H3260" s="21" t="str">
        <f>VLOOKUP(B3260,属性中转表!A:F,6,FALSE)</f>
        <v>"hp":232200,"atk":6450</v>
      </c>
      <c r="I3260" s="20" t="str">
        <f>IF(VLOOKUP(B3260,属性中转表!A:G,7,FALSE)=0,"",VLOOKUP(VLOOKUP(B3260,属性中转表!A:G,7,FALSE),属性中转表!$K$2:$P$21,6,0))&amp;IF(VLOOKUP(B3260,属性中转表!A:G,7,FALSE)&gt;=50,VLOOKUP(A3260,英雄数据表!A:K,9,0),IF(VLOOKUP(B3260,属性中转表!A:G,7,FALSE)&gt;=25,VLOOKUP(A3260,英雄数据表!A:K,5,0),""))</f>
        <v>"atk":300,"hp":5000,"undpspro":150,"pvpdpspro":50,"pvpundpspro":50</v>
      </c>
      <c r="J3260" s="20" t="str">
        <f>IF(I3260="","",属性中转表!$I$1&amp;(IF(VLOOKUP(B3260,属性中转表!A:G,7,FALSE)=0,0,VLOOKUP(VLOOKUP(B3260,属性中转表!A:G,7,FALSE),属性中转表!$K$2:$P$21,4,0)))+IFERROR(VLOOKUP(A3260,英雄数据表!A:K,IF(武魂!B3260&gt;=50,10,IF(武魂!B3260&gt;=25,6)),0),0))</f>
        <v>,"dpspro":100</v>
      </c>
      <c r="K3260" s="32" t="str">
        <f t="shared" si="220"/>
        <v>"atk":300,"hp":5000,"undpspro":150,"pvpdpspro":50,"pvpundpspro":50,"dpspro":100</v>
      </c>
      <c r="L3260" s="20" t="str">
        <f>IF(B3260&gt;=50,VLOOKUP(A3260,英雄数据表!A:L,11,FALSE),IF(B3260&gt;=25,VLOOKUP(A3260,英雄数据表!A:L,7,0),""))</f>
        <v>"2508602004"</v>
      </c>
      <c r="M3260" s="20" t="str">
        <f>IFERROR(VLOOKUP(B3260,属性中转表!$K$2:$O$21,5,FALSE),"")</f>
        <v/>
      </c>
      <c r="N3260" s="20" t="str">
        <f>IF(B3260=25,VLOOKUP(A3260,英雄数据表!A:L,8,FALSE),IF(B3260=50,VLOOKUP(A3260,英雄数据表!A:L,12,0),""))</f>
        <v/>
      </c>
    </row>
    <row r="3261" spans="1:14" x14ac:dyDescent="0.3">
      <c r="A3261" s="20">
        <v>25086</v>
      </c>
      <c r="B3261" s="21">
        <f t="shared" si="217"/>
        <v>60</v>
      </c>
      <c r="C3261" s="21">
        <v>5</v>
      </c>
      <c r="D3261" s="21">
        <f>VLOOKUP(A3261,英雄数据表!A:D,4,0)</f>
        <v>2</v>
      </c>
      <c r="E3261" s="20" t="str">
        <f>VLOOKUP(A3261,英雄数据表!A:C,3,0)</f>
        <v>奥术巨炮</v>
      </c>
      <c r="F3261" s="20">
        <f t="shared" si="218"/>
        <v>25086</v>
      </c>
      <c r="G3261" s="20">
        <f t="shared" si="219"/>
        <v>25086</v>
      </c>
      <c r="H3261" s="21" t="str">
        <f>VLOOKUP(B3261,属性中转表!A:F,6,FALSE)</f>
        <v>"hp":237600,"atk":6600</v>
      </c>
      <c r="I3261" s="20" t="str">
        <f>IF(VLOOKUP(B3261,属性中转表!A:G,7,FALSE)=0,"",VLOOKUP(VLOOKUP(B3261,属性中转表!A:G,7,FALSE),属性中转表!$K$2:$P$21,6,0))&amp;IF(VLOOKUP(B3261,属性中转表!A:G,7,FALSE)&gt;=50,VLOOKUP(A3261,英雄数据表!A:K,9,0),IF(VLOOKUP(B3261,属性中转表!A:G,7,FALSE)&gt;=25,VLOOKUP(A3261,英雄数据表!A:K,5,0),""))</f>
        <v>"atk":300,"hp":5000,"undpspro":150,"pvpdpspro":50,"pvpundpspro":50</v>
      </c>
      <c r="J3261" s="20" t="str">
        <f>IF(I3261="","",属性中转表!$I$1&amp;(IF(VLOOKUP(B3261,属性中转表!A:G,7,FALSE)=0,0,VLOOKUP(VLOOKUP(B3261,属性中转表!A:G,7,FALSE),属性中转表!$K$2:$P$21,4,0)))+IFERROR(VLOOKUP(A3261,英雄数据表!A:K,IF(武魂!B3261&gt;=50,10,IF(武魂!B3261&gt;=25,6)),0),0))</f>
        <v>,"dpspro":150</v>
      </c>
      <c r="K3261" s="32" t="str">
        <f t="shared" si="220"/>
        <v>"atk":300,"hp":5000,"undpspro":150,"pvpdpspro":50,"pvpundpspro":50,"dpspro":150</v>
      </c>
      <c r="L3261" s="20" t="str">
        <f>IF(B3261&gt;=50,VLOOKUP(A3261,英雄数据表!A:L,11,FALSE),IF(B3261&gt;=25,VLOOKUP(A3261,英雄数据表!A:L,7,0),""))</f>
        <v>"2508602004"</v>
      </c>
      <c r="M3261" s="20" t="str">
        <f>IFERROR(VLOOKUP(B3261,属性中转表!$K$2:$O$21,5,FALSE),"")</f>
        <v>"dpspro":50</v>
      </c>
      <c r="N3261" s="20" t="str">
        <f>IF(B3261=25,VLOOKUP(A3261,英雄数据表!A:L,8,FALSE),IF(B3261=50,VLOOKUP(A3261,英雄数据表!A:L,12,0),""))</f>
        <v/>
      </c>
    </row>
    <row r="3262" spans="1:14" x14ac:dyDescent="0.3">
      <c r="A3262" s="20">
        <v>25086</v>
      </c>
      <c r="B3262" s="21">
        <f t="shared" si="217"/>
        <v>61</v>
      </c>
      <c r="C3262" s="21">
        <v>5</v>
      </c>
      <c r="D3262" s="21">
        <f>VLOOKUP(A3262,英雄数据表!A:D,4,0)</f>
        <v>2</v>
      </c>
      <c r="E3262" s="20" t="str">
        <f>VLOOKUP(A3262,英雄数据表!A:C,3,0)</f>
        <v>奥术巨炮</v>
      </c>
      <c r="F3262" s="20">
        <f t="shared" si="218"/>
        <v>25086</v>
      </c>
      <c r="G3262" s="20">
        <f t="shared" si="219"/>
        <v>25086</v>
      </c>
      <c r="H3262" s="21" t="str">
        <f>VLOOKUP(B3262,属性中转表!A:F,6,FALSE)</f>
        <v>"hp":243000,"atk":6750</v>
      </c>
      <c r="I3262" s="20" t="str">
        <f>IF(VLOOKUP(B3262,属性中转表!A:G,7,FALSE)=0,"",VLOOKUP(VLOOKUP(B3262,属性中转表!A:G,7,FALSE),属性中转表!$K$2:$P$21,6,0))&amp;IF(VLOOKUP(B3262,属性中转表!A:G,7,FALSE)&gt;=50,VLOOKUP(A3262,英雄数据表!A:K,9,0),IF(VLOOKUP(B3262,属性中转表!A:G,7,FALSE)&gt;=25,VLOOKUP(A3262,英雄数据表!A:K,5,0),""))</f>
        <v>"atk":300,"hp":5000,"undpspro":150,"pvpdpspro":50,"pvpundpspro":50</v>
      </c>
      <c r="J3262" s="20" t="str">
        <f>IF(I3262="","",属性中转表!$I$1&amp;(IF(VLOOKUP(B3262,属性中转表!A:G,7,FALSE)=0,0,VLOOKUP(VLOOKUP(B3262,属性中转表!A:G,7,FALSE),属性中转表!$K$2:$P$21,4,0)))+IFERROR(VLOOKUP(A3262,英雄数据表!A:K,IF(武魂!B3262&gt;=50,10,IF(武魂!B3262&gt;=25,6)),0),0))</f>
        <v>,"dpspro":150</v>
      </c>
      <c r="K3262" s="32" t="str">
        <f t="shared" si="220"/>
        <v>"atk":300,"hp":5000,"undpspro":150,"pvpdpspro":50,"pvpundpspro":50,"dpspro":150</v>
      </c>
      <c r="L3262" s="20" t="str">
        <f>IF(B3262&gt;=50,VLOOKUP(A3262,英雄数据表!A:L,11,FALSE),IF(B3262&gt;=25,VLOOKUP(A3262,英雄数据表!A:L,7,0),""))</f>
        <v>"2508602004"</v>
      </c>
      <c r="M3262" s="20" t="str">
        <f>IFERROR(VLOOKUP(B3262,属性中转表!$K$2:$O$21,5,FALSE),"")</f>
        <v/>
      </c>
      <c r="N3262" s="20" t="str">
        <f>IF(B3262=25,VLOOKUP(A3262,英雄数据表!A:L,8,FALSE),IF(B3262=50,VLOOKUP(A3262,英雄数据表!A:L,12,0),""))</f>
        <v/>
      </c>
    </row>
    <row r="3263" spans="1:14" x14ac:dyDescent="0.3">
      <c r="A3263" s="20">
        <v>25086</v>
      </c>
      <c r="B3263" s="21">
        <f t="shared" si="217"/>
        <v>62</v>
      </c>
      <c r="C3263" s="21">
        <v>5</v>
      </c>
      <c r="D3263" s="21">
        <f>VLOOKUP(A3263,英雄数据表!A:D,4,0)</f>
        <v>2</v>
      </c>
      <c r="E3263" s="20" t="str">
        <f>VLOOKUP(A3263,英雄数据表!A:C,3,0)</f>
        <v>奥术巨炮</v>
      </c>
      <c r="F3263" s="20">
        <f t="shared" si="218"/>
        <v>25086</v>
      </c>
      <c r="G3263" s="20">
        <f t="shared" si="219"/>
        <v>25086</v>
      </c>
      <c r="H3263" s="21" t="str">
        <f>VLOOKUP(B3263,属性中转表!A:F,6,FALSE)</f>
        <v>"hp":248400,"atk":6900</v>
      </c>
      <c r="I3263" s="20" t="str">
        <f>IF(VLOOKUP(B3263,属性中转表!A:G,7,FALSE)=0,"",VLOOKUP(VLOOKUP(B3263,属性中转表!A:G,7,FALSE),属性中转表!$K$2:$P$21,6,0))&amp;IF(VLOOKUP(B3263,属性中转表!A:G,7,FALSE)&gt;=50,VLOOKUP(A3263,英雄数据表!A:K,9,0),IF(VLOOKUP(B3263,属性中转表!A:G,7,FALSE)&gt;=25,VLOOKUP(A3263,英雄数据表!A:K,5,0),""))</f>
        <v>"atk":300,"hp":5000,"undpspro":150,"pvpdpspro":50,"pvpundpspro":50</v>
      </c>
      <c r="J3263" s="20" t="str">
        <f>IF(I3263="","",属性中转表!$I$1&amp;(IF(VLOOKUP(B3263,属性中转表!A:G,7,FALSE)=0,0,VLOOKUP(VLOOKUP(B3263,属性中转表!A:G,7,FALSE),属性中转表!$K$2:$P$21,4,0)))+IFERROR(VLOOKUP(A3263,英雄数据表!A:K,IF(武魂!B3263&gt;=50,10,IF(武魂!B3263&gt;=25,6)),0),0))</f>
        <v>,"dpspro":150</v>
      </c>
      <c r="K3263" s="32" t="str">
        <f t="shared" si="220"/>
        <v>"atk":300,"hp":5000,"undpspro":150,"pvpdpspro":50,"pvpundpspro":50,"dpspro":150</v>
      </c>
      <c r="L3263" s="20" t="str">
        <f>IF(B3263&gt;=50,VLOOKUP(A3263,英雄数据表!A:L,11,FALSE),IF(B3263&gt;=25,VLOOKUP(A3263,英雄数据表!A:L,7,0),""))</f>
        <v>"2508602004"</v>
      </c>
      <c r="M3263" s="20" t="str">
        <f>IFERROR(VLOOKUP(B3263,属性中转表!$K$2:$O$21,5,FALSE),"")</f>
        <v/>
      </c>
      <c r="N3263" s="20" t="str">
        <f>IF(B3263=25,VLOOKUP(A3263,英雄数据表!A:L,8,FALSE),IF(B3263=50,VLOOKUP(A3263,英雄数据表!A:L,12,0),""))</f>
        <v/>
      </c>
    </row>
    <row r="3264" spans="1:14" x14ac:dyDescent="0.3">
      <c r="A3264" s="20">
        <v>25086</v>
      </c>
      <c r="B3264" s="21">
        <f t="shared" si="217"/>
        <v>63</v>
      </c>
      <c r="C3264" s="21">
        <v>5</v>
      </c>
      <c r="D3264" s="21">
        <f>VLOOKUP(A3264,英雄数据表!A:D,4,0)</f>
        <v>2</v>
      </c>
      <c r="E3264" s="20" t="str">
        <f>VLOOKUP(A3264,英雄数据表!A:C,3,0)</f>
        <v>奥术巨炮</v>
      </c>
      <c r="F3264" s="20">
        <f t="shared" si="218"/>
        <v>25086</v>
      </c>
      <c r="G3264" s="20">
        <f t="shared" si="219"/>
        <v>25086</v>
      </c>
      <c r="H3264" s="21" t="str">
        <f>VLOOKUP(B3264,属性中转表!A:F,6,FALSE)</f>
        <v>"hp":253800,"atk":7050</v>
      </c>
      <c r="I3264" s="20" t="str">
        <f>IF(VLOOKUP(B3264,属性中转表!A:G,7,FALSE)=0,"",VLOOKUP(VLOOKUP(B3264,属性中转表!A:G,7,FALSE),属性中转表!$K$2:$P$21,6,0))&amp;IF(VLOOKUP(B3264,属性中转表!A:G,7,FALSE)&gt;=50,VLOOKUP(A3264,英雄数据表!A:K,9,0),IF(VLOOKUP(B3264,属性中转表!A:G,7,FALSE)&gt;=25,VLOOKUP(A3264,英雄数据表!A:K,5,0),""))</f>
        <v>"atk":300,"hp":5000,"undpspro":150,"pvpdpspro":50,"pvpundpspro":50</v>
      </c>
      <c r="J3264" s="20" t="str">
        <f>IF(I3264="","",属性中转表!$I$1&amp;(IF(VLOOKUP(B3264,属性中转表!A:G,7,FALSE)=0,0,VLOOKUP(VLOOKUP(B3264,属性中转表!A:G,7,FALSE),属性中转表!$K$2:$P$21,4,0)))+IFERROR(VLOOKUP(A3264,英雄数据表!A:K,IF(武魂!B3264&gt;=50,10,IF(武魂!B3264&gt;=25,6)),0),0))</f>
        <v>,"dpspro":150</v>
      </c>
      <c r="K3264" s="32" t="str">
        <f t="shared" si="220"/>
        <v>"atk":300,"hp":5000,"undpspro":150,"pvpdpspro":50,"pvpundpspro":50,"dpspro":150</v>
      </c>
      <c r="L3264" s="20" t="str">
        <f>IF(B3264&gt;=50,VLOOKUP(A3264,英雄数据表!A:L,11,FALSE),IF(B3264&gt;=25,VLOOKUP(A3264,英雄数据表!A:L,7,0),""))</f>
        <v>"2508602004"</v>
      </c>
      <c r="M3264" s="20" t="str">
        <f>IFERROR(VLOOKUP(B3264,属性中转表!$K$2:$O$21,5,FALSE),"")</f>
        <v/>
      </c>
      <c r="N3264" s="20" t="str">
        <f>IF(B3264=25,VLOOKUP(A3264,英雄数据表!A:L,8,FALSE),IF(B3264=50,VLOOKUP(A3264,英雄数据表!A:L,12,0),""))</f>
        <v/>
      </c>
    </row>
    <row r="3265" spans="1:14" x14ac:dyDescent="0.3">
      <c r="A3265" s="20">
        <v>25086</v>
      </c>
      <c r="B3265" s="21">
        <f t="shared" si="217"/>
        <v>64</v>
      </c>
      <c r="C3265" s="21">
        <v>5</v>
      </c>
      <c r="D3265" s="21">
        <f>VLOOKUP(A3265,英雄数据表!A:D,4,0)</f>
        <v>2</v>
      </c>
      <c r="E3265" s="20" t="str">
        <f>VLOOKUP(A3265,英雄数据表!A:C,3,0)</f>
        <v>奥术巨炮</v>
      </c>
      <c r="F3265" s="20">
        <f t="shared" si="218"/>
        <v>25086</v>
      </c>
      <c r="G3265" s="20">
        <f t="shared" si="219"/>
        <v>25086</v>
      </c>
      <c r="H3265" s="21" t="str">
        <f>VLOOKUP(B3265,属性中转表!A:F,6,FALSE)</f>
        <v>"hp":259200,"atk":7200</v>
      </c>
      <c r="I3265" s="20" t="str">
        <f>IF(VLOOKUP(B3265,属性中转表!A:G,7,FALSE)=0,"",VLOOKUP(VLOOKUP(B3265,属性中转表!A:G,7,FALSE),属性中转表!$K$2:$P$21,6,0))&amp;IF(VLOOKUP(B3265,属性中转表!A:G,7,FALSE)&gt;=50,VLOOKUP(A3265,英雄数据表!A:K,9,0),IF(VLOOKUP(B3265,属性中转表!A:G,7,FALSE)&gt;=25,VLOOKUP(A3265,英雄数据表!A:K,5,0),""))</f>
        <v>"atk":300,"hp":5000,"undpspro":150,"pvpdpspro":50,"pvpundpspro":50</v>
      </c>
      <c r="J3265" s="20" t="str">
        <f>IF(I3265="","",属性中转表!$I$1&amp;(IF(VLOOKUP(B3265,属性中转表!A:G,7,FALSE)=0,0,VLOOKUP(VLOOKUP(B3265,属性中转表!A:G,7,FALSE),属性中转表!$K$2:$P$21,4,0)))+IFERROR(VLOOKUP(A3265,英雄数据表!A:K,IF(武魂!B3265&gt;=50,10,IF(武魂!B3265&gt;=25,6)),0),0))</f>
        <v>,"dpspro":150</v>
      </c>
      <c r="K3265" s="32" t="str">
        <f t="shared" si="220"/>
        <v>"atk":300,"hp":5000,"undpspro":150,"pvpdpspro":50,"pvpundpspro":50,"dpspro":150</v>
      </c>
      <c r="L3265" s="20" t="str">
        <f>IF(B3265&gt;=50,VLOOKUP(A3265,英雄数据表!A:L,11,FALSE),IF(B3265&gt;=25,VLOOKUP(A3265,英雄数据表!A:L,7,0),""))</f>
        <v>"2508602004"</v>
      </c>
      <c r="M3265" s="20" t="str">
        <f>IFERROR(VLOOKUP(B3265,属性中转表!$K$2:$O$21,5,FALSE),"")</f>
        <v/>
      </c>
      <c r="N3265" s="20" t="str">
        <f>IF(B3265=25,VLOOKUP(A3265,英雄数据表!A:L,8,FALSE),IF(B3265=50,VLOOKUP(A3265,英雄数据表!A:L,12,0),""))</f>
        <v/>
      </c>
    </row>
    <row r="3266" spans="1:14" x14ac:dyDescent="0.3">
      <c r="A3266" s="20">
        <v>25086</v>
      </c>
      <c r="B3266" s="21">
        <f t="shared" ref="B3266:B3305" si="221">IF(A3266=A3265,B3265+1,1)</f>
        <v>65</v>
      </c>
      <c r="C3266" s="21">
        <v>5</v>
      </c>
      <c r="D3266" s="21">
        <f>VLOOKUP(A3266,英雄数据表!A:D,4,0)</f>
        <v>2</v>
      </c>
      <c r="E3266" s="20" t="str">
        <f>VLOOKUP(A3266,英雄数据表!A:C,3,0)</f>
        <v>奥术巨炮</v>
      </c>
      <c r="F3266" s="20">
        <f t="shared" ref="F3266:F3305" si="222">A3266</f>
        <v>25086</v>
      </c>
      <c r="G3266" s="20">
        <f t="shared" ref="G3266:G3305" si="223">A3266</f>
        <v>25086</v>
      </c>
      <c r="H3266" s="21" t="str">
        <f>VLOOKUP(B3266,属性中转表!A:F,6,FALSE)</f>
        <v>"hp":264600,"atk":7350</v>
      </c>
      <c r="I3266" s="20" t="str">
        <f>IF(VLOOKUP(B3266,属性中转表!A:G,7,FALSE)=0,"",VLOOKUP(VLOOKUP(B3266,属性中转表!A:G,7,FALSE),属性中转表!$K$2:$P$21,6,0))&amp;IF(VLOOKUP(B3266,属性中转表!A:G,7,FALSE)&gt;=50,VLOOKUP(A3266,英雄数据表!A:K,9,0),IF(VLOOKUP(B3266,属性中转表!A:G,7,FALSE)&gt;=25,VLOOKUP(A3266,英雄数据表!A:K,5,0),""))</f>
        <v>"atk":300,"hp":5000,"undpspro":150,"pvpdpspro":100,"pvpundpspro":50</v>
      </c>
      <c r="J3266" s="20" t="str">
        <f>IF(I3266="","",属性中转表!$I$1&amp;(IF(VLOOKUP(B3266,属性中转表!A:G,7,FALSE)=0,0,VLOOKUP(VLOOKUP(B3266,属性中转表!A:G,7,FALSE),属性中转表!$K$2:$P$21,4,0)))+IFERROR(VLOOKUP(A3266,英雄数据表!A:K,IF(武魂!B3266&gt;=50,10,IF(武魂!B3266&gt;=25,6)),0),0))</f>
        <v>,"dpspro":150</v>
      </c>
      <c r="K3266" s="32" t="str">
        <f t="shared" ref="K3266:K3305" si="224">I3266&amp;J3266</f>
        <v>"atk":300,"hp":5000,"undpspro":150,"pvpdpspro":100,"pvpundpspro":50,"dpspro":150</v>
      </c>
      <c r="L3266" s="20" t="str">
        <f>IF(B3266&gt;=50,VLOOKUP(A3266,英雄数据表!A:L,11,FALSE),IF(B3266&gt;=25,VLOOKUP(A3266,英雄数据表!A:L,7,0),""))</f>
        <v>"2508602004"</v>
      </c>
      <c r="M3266" s="20" t="str">
        <f>IFERROR(VLOOKUP(B3266,属性中转表!$K$2:$O$21,5,FALSE),"")</f>
        <v>"pvpdpspro":50</v>
      </c>
      <c r="N3266" s="20" t="str">
        <f>IF(B3266=25,VLOOKUP(A3266,英雄数据表!A:L,8,FALSE),IF(B3266=50,VLOOKUP(A3266,英雄数据表!A:L,12,0),""))</f>
        <v/>
      </c>
    </row>
    <row r="3267" spans="1:14" x14ac:dyDescent="0.3">
      <c r="A3267" s="20">
        <v>25086</v>
      </c>
      <c r="B3267" s="21">
        <f t="shared" si="221"/>
        <v>66</v>
      </c>
      <c r="C3267" s="21">
        <v>5</v>
      </c>
      <c r="D3267" s="21">
        <f>VLOOKUP(A3267,英雄数据表!A:D,4,0)</f>
        <v>2</v>
      </c>
      <c r="E3267" s="20" t="str">
        <f>VLOOKUP(A3267,英雄数据表!A:C,3,0)</f>
        <v>奥术巨炮</v>
      </c>
      <c r="F3267" s="20">
        <f t="shared" si="222"/>
        <v>25086</v>
      </c>
      <c r="G3267" s="20">
        <f t="shared" si="223"/>
        <v>25086</v>
      </c>
      <c r="H3267" s="21" t="str">
        <f>VLOOKUP(B3267,属性中转表!A:F,6,FALSE)</f>
        <v>"hp":270000,"atk":7500</v>
      </c>
      <c r="I3267" s="20" t="str">
        <f>IF(VLOOKUP(B3267,属性中转表!A:G,7,FALSE)=0,"",VLOOKUP(VLOOKUP(B3267,属性中转表!A:G,7,FALSE),属性中转表!$K$2:$P$21,6,0))&amp;IF(VLOOKUP(B3267,属性中转表!A:G,7,FALSE)&gt;=50,VLOOKUP(A3267,英雄数据表!A:K,9,0),IF(VLOOKUP(B3267,属性中转表!A:G,7,FALSE)&gt;=25,VLOOKUP(A3267,英雄数据表!A:K,5,0),""))</f>
        <v>"atk":300,"hp":5000,"undpspro":150,"pvpdpspro":100,"pvpundpspro":50</v>
      </c>
      <c r="J3267" s="20" t="str">
        <f>IF(I3267="","",属性中转表!$I$1&amp;(IF(VLOOKUP(B3267,属性中转表!A:G,7,FALSE)=0,0,VLOOKUP(VLOOKUP(B3267,属性中转表!A:G,7,FALSE),属性中转表!$K$2:$P$21,4,0)))+IFERROR(VLOOKUP(A3267,英雄数据表!A:K,IF(武魂!B3267&gt;=50,10,IF(武魂!B3267&gt;=25,6)),0),0))</f>
        <v>,"dpspro":150</v>
      </c>
      <c r="K3267" s="32" t="str">
        <f t="shared" si="224"/>
        <v>"atk":300,"hp":5000,"undpspro":150,"pvpdpspro":100,"pvpundpspro":50,"dpspro":150</v>
      </c>
      <c r="L3267" s="20" t="str">
        <f>IF(B3267&gt;=50,VLOOKUP(A3267,英雄数据表!A:L,11,FALSE),IF(B3267&gt;=25,VLOOKUP(A3267,英雄数据表!A:L,7,0),""))</f>
        <v>"2508602004"</v>
      </c>
      <c r="M3267" s="20" t="str">
        <f>IFERROR(VLOOKUP(B3267,属性中转表!$K$2:$O$21,5,FALSE),"")</f>
        <v/>
      </c>
      <c r="N3267" s="20" t="str">
        <f>IF(B3267=25,VLOOKUP(A3267,英雄数据表!A:L,8,FALSE),IF(B3267=50,VLOOKUP(A3267,英雄数据表!A:L,12,0),""))</f>
        <v/>
      </c>
    </row>
    <row r="3268" spans="1:14" x14ac:dyDescent="0.3">
      <c r="A3268" s="20">
        <v>25086</v>
      </c>
      <c r="B3268" s="21">
        <f t="shared" si="221"/>
        <v>67</v>
      </c>
      <c r="C3268" s="21">
        <v>5</v>
      </c>
      <c r="D3268" s="21">
        <f>VLOOKUP(A3268,英雄数据表!A:D,4,0)</f>
        <v>2</v>
      </c>
      <c r="E3268" s="20" t="str">
        <f>VLOOKUP(A3268,英雄数据表!A:C,3,0)</f>
        <v>奥术巨炮</v>
      </c>
      <c r="F3268" s="20">
        <f t="shared" si="222"/>
        <v>25086</v>
      </c>
      <c r="G3268" s="20">
        <f t="shared" si="223"/>
        <v>25086</v>
      </c>
      <c r="H3268" s="21" t="str">
        <f>VLOOKUP(B3268,属性中转表!A:F,6,FALSE)</f>
        <v>"hp":275400,"atk":7650</v>
      </c>
      <c r="I3268" s="20" t="str">
        <f>IF(VLOOKUP(B3268,属性中转表!A:G,7,FALSE)=0,"",VLOOKUP(VLOOKUP(B3268,属性中转表!A:G,7,FALSE),属性中转表!$K$2:$P$21,6,0))&amp;IF(VLOOKUP(B3268,属性中转表!A:G,7,FALSE)&gt;=50,VLOOKUP(A3268,英雄数据表!A:K,9,0),IF(VLOOKUP(B3268,属性中转表!A:G,7,FALSE)&gt;=25,VLOOKUP(A3268,英雄数据表!A:K,5,0),""))</f>
        <v>"atk":300,"hp":5000,"undpspro":150,"pvpdpspro":100,"pvpundpspro":50</v>
      </c>
      <c r="J3268" s="20" t="str">
        <f>IF(I3268="","",属性中转表!$I$1&amp;(IF(VLOOKUP(B3268,属性中转表!A:G,7,FALSE)=0,0,VLOOKUP(VLOOKUP(B3268,属性中转表!A:G,7,FALSE),属性中转表!$K$2:$P$21,4,0)))+IFERROR(VLOOKUP(A3268,英雄数据表!A:K,IF(武魂!B3268&gt;=50,10,IF(武魂!B3268&gt;=25,6)),0),0))</f>
        <v>,"dpspro":150</v>
      </c>
      <c r="K3268" s="32" t="str">
        <f t="shared" si="224"/>
        <v>"atk":300,"hp":5000,"undpspro":150,"pvpdpspro":100,"pvpundpspro":50,"dpspro":150</v>
      </c>
      <c r="L3268" s="20" t="str">
        <f>IF(B3268&gt;=50,VLOOKUP(A3268,英雄数据表!A:L,11,FALSE),IF(B3268&gt;=25,VLOOKUP(A3268,英雄数据表!A:L,7,0),""))</f>
        <v>"2508602004"</v>
      </c>
      <c r="M3268" s="20" t="str">
        <f>IFERROR(VLOOKUP(B3268,属性中转表!$K$2:$O$21,5,FALSE),"")</f>
        <v/>
      </c>
      <c r="N3268" s="20" t="str">
        <f>IF(B3268=25,VLOOKUP(A3268,英雄数据表!A:L,8,FALSE),IF(B3268=50,VLOOKUP(A3268,英雄数据表!A:L,12,0),""))</f>
        <v/>
      </c>
    </row>
    <row r="3269" spans="1:14" x14ac:dyDescent="0.3">
      <c r="A3269" s="20">
        <v>25086</v>
      </c>
      <c r="B3269" s="21">
        <f t="shared" si="221"/>
        <v>68</v>
      </c>
      <c r="C3269" s="21">
        <v>5</v>
      </c>
      <c r="D3269" s="21">
        <f>VLOOKUP(A3269,英雄数据表!A:D,4,0)</f>
        <v>2</v>
      </c>
      <c r="E3269" s="20" t="str">
        <f>VLOOKUP(A3269,英雄数据表!A:C,3,0)</f>
        <v>奥术巨炮</v>
      </c>
      <c r="F3269" s="20">
        <f t="shared" si="222"/>
        <v>25086</v>
      </c>
      <c r="G3269" s="20">
        <f t="shared" si="223"/>
        <v>25086</v>
      </c>
      <c r="H3269" s="21" t="str">
        <f>VLOOKUP(B3269,属性中转表!A:F,6,FALSE)</f>
        <v>"hp":280800,"atk":7800</v>
      </c>
      <c r="I3269" s="20" t="str">
        <f>IF(VLOOKUP(B3269,属性中转表!A:G,7,FALSE)=0,"",VLOOKUP(VLOOKUP(B3269,属性中转表!A:G,7,FALSE),属性中转表!$K$2:$P$21,6,0))&amp;IF(VLOOKUP(B3269,属性中转表!A:G,7,FALSE)&gt;=50,VLOOKUP(A3269,英雄数据表!A:K,9,0),IF(VLOOKUP(B3269,属性中转表!A:G,7,FALSE)&gt;=25,VLOOKUP(A3269,英雄数据表!A:K,5,0),""))</f>
        <v>"atk":300,"hp":5000,"undpspro":150,"pvpdpspro":100,"pvpundpspro":50</v>
      </c>
      <c r="J3269" s="20" t="str">
        <f>IF(I3269="","",属性中转表!$I$1&amp;(IF(VLOOKUP(B3269,属性中转表!A:G,7,FALSE)=0,0,VLOOKUP(VLOOKUP(B3269,属性中转表!A:G,7,FALSE),属性中转表!$K$2:$P$21,4,0)))+IFERROR(VLOOKUP(A3269,英雄数据表!A:K,IF(武魂!B3269&gt;=50,10,IF(武魂!B3269&gt;=25,6)),0),0))</f>
        <v>,"dpspro":150</v>
      </c>
      <c r="K3269" s="32" t="str">
        <f t="shared" si="224"/>
        <v>"atk":300,"hp":5000,"undpspro":150,"pvpdpspro":100,"pvpundpspro":50,"dpspro":150</v>
      </c>
      <c r="L3269" s="20" t="str">
        <f>IF(B3269&gt;=50,VLOOKUP(A3269,英雄数据表!A:L,11,FALSE),IF(B3269&gt;=25,VLOOKUP(A3269,英雄数据表!A:L,7,0),""))</f>
        <v>"2508602004"</v>
      </c>
      <c r="M3269" s="20" t="str">
        <f>IFERROR(VLOOKUP(B3269,属性中转表!$K$2:$O$21,5,FALSE),"")</f>
        <v/>
      </c>
      <c r="N3269" s="20" t="str">
        <f>IF(B3269=25,VLOOKUP(A3269,英雄数据表!A:L,8,FALSE),IF(B3269=50,VLOOKUP(A3269,英雄数据表!A:L,12,0),""))</f>
        <v/>
      </c>
    </row>
    <row r="3270" spans="1:14" x14ac:dyDescent="0.3">
      <c r="A3270" s="20">
        <v>25086</v>
      </c>
      <c r="B3270" s="21">
        <f t="shared" si="221"/>
        <v>69</v>
      </c>
      <c r="C3270" s="21">
        <v>5</v>
      </c>
      <c r="D3270" s="21">
        <f>VLOOKUP(A3270,英雄数据表!A:D,4,0)</f>
        <v>2</v>
      </c>
      <c r="E3270" s="20" t="str">
        <f>VLOOKUP(A3270,英雄数据表!A:C,3,0)</f>
        <v>奥术巨炮</v>
      </c>
      <c r="F3270" s="20">
        <f t="shared" si="222"/>
        <v>25086</v>
      </c>
      <c r="G3270" s="20">
        <f t="shared" si="223"/>
        <v>25086</v>
      </c>
      <c r="H3270" s="21" t="str">
        <f>VLOOKUP(B3270,属性中转表!A:F,6,FALSE)</f>
        <v>"hp":286200,"atk":7950</v>
      </c>
      <c r="I3270" s="20" t="str">
        <f>IF(VLOOKUP(B3270,属性中转表!A:G,7,FALSE)=0,"",VLOOKUP(VLOOKUP(B3270,属性中转表!A:G,7,FALSE),属性中转表!$K$2:$P$21,6,0))&amp;IF(VLOOKUP(B3270,属性中转表!A:G,7,FALSE)&gt;=50,VLOOKUP(A3270,英雄数据表!A:K,9,0),IF(VLOOKUP(B3270,属性中转表!A:G,7,FALSE)&gt;=25,VLOOKUP(A3270,英雄数据表!A:K,5,0),""))</f>
        <v>"atk":300,"hp":5000,"undpspro":150,"pvpdpspro":100,"pvpundpspro":50</v>
      </c>
      <c r="J3270" s="20" t="str">
        <f>IF(I3270="","",属性中转表!$I$1&amp;(IF(VLOOKUP(B3270,属性中转表!A:G,7,FALSE)=0,0,VLOOKUP(VLOOKUP(B3270,属性中转表!A:G,7,FALSE),属性中转表!$K$2:$P$21,4,0)))+IFERROR(VLOOKUP(A3270,英雄数据表!A:K,IF(武魂!B3270&gt;=50,10,IF(武魂!B3270&gt;=25,6)),0),0))</f>
        <v>,"dpspro":150</v>
      </c>
      <c r="K3270" s="32" t="str">
        <f t="shared" si="224"/>
        <v>"atk":300,"hp":5000,"undpspro":150,"pvpdpspro":100,"pvpundpspro":50,"dpspro":150</v>
      </c>
      <c r="L3270" s="20" t="str">
        <f>IF(B3270&gt;=50,VLOOKUP(A3270,英雄数据表!A:L,11,FALSE),IF(B3270&gt;=25,VLOOKUP(A3270,英雄数据表!A:L,7,0),""))</f>
        <v>"2508602004"</v>
      </c>
      <c r="M3270" s="20" t="str">
        <f>IFERROR(VLOOKUP(B3270,属性中转表!$K$2:$O$21,5,FALSE),"")</f>
        <v/>
      </c>
      <c r="N3270" s="20" t="str">
        <f>IF(B3270=25,VLOOKUP(A3270,英雄数据表!A:L,8,FALSE),IF(B3270=50,VLOOKUP(A3270,英雄数据表!A:L,12,0),""))</f>
        <v/>
      </c>
    </row>
    <row r="3271" spans="1:14" x14ac:dyDescent="0.3">
      <c r="A3271" s="20">
        <v>25086</v>
      </c>
      <c r="B3271" s="21">
        <f t="shared" si="221"/>
        <v>70</v>
      </c>
      <c r="C3271" s="21">
        <v>5</v>
      </c>
      <c r="D3271" s="21">
        <f>VLOOKUP(A3271,英雄数据表!A:D,4,0)</f>
        <v>2</v>
      </c>
      <c r="E3271" s="20" t="str">
        <f>VLOOKUP(A3271,英雄数据表!A:C,3,0)</f>
        <v>奥术巨炮</v>
      </c>
      <c r="F3271" s="20">
        <f t="shared" si="222"/>
        <v>25086</v>
      </c>
      <c r="G3271" s="20">
        <f t="shared" si="223"/>
        <v>25086</v>
      </c>
      <c r="H3271" s="21" t="str">
        <f>VLOOKUP(B3271,属性中转表!A:F,6,FALSE)</f>
        <v>"hp":291600,"atk":8100</v>
      </c>
      <c r="I3271" s="20" t="str">
        <f>IF(VLOOKUP(B3271,属性中转表!A:G,7,FALSE)=0,"",VLOOKUP(VLOOKUP(B3271,属性中转表!A:G,7,FALSE),属性中转表!$K$2:$P$21,6,0))&amp;IF(VLOOKUP(B3271,属性中转表!A:G,7,FALSE)&gt;=50,VLOOKUP(A3271,英雄数据表!A:K,9,0),IF(VLOOKUP(B3271,属性中转表!A:G,7,FALSE)&gt;=25,VLOOKUP(A3271,英雄数据表!A:K,5,0),""))</f>
        <v>"atk":300,"hp":5000,"undpspro":150,"pvpdpspro":100,"pvpundpspro":100</v>
      </c>
      <c r="J3271" s="20" t="str">
        <f>IF(I3271="","",属性中转表!$I$1&amp;(IF(VLOOKUP(B3271,属性中转表!A:G,7,FALSE)=0,0,VLOOKUP(VLOOKUP(B3271,属性中转表!A:G,7,FALSE),属性中转表!$K$2:$P$21,4,0)))+IFERROR(VLOOKUP(A3271,英雄数据表!A:K,IF(武魂!B3271&gt;=50,10,IF(武魂!B3271&gt;=25,6)),0),0))</f>
        <v>,"dpspro":150</v>
      </c>
      <c r="K3271" s="32" t="str">
        <f t="shared" si="224"/>
        <v>"atk":300,"hp":5000,"undpspro":150,"pvpdpspro":100,"pvpundpspro":100,"dpspro":150</v>
      </c>
      <c r="L3271" s="20" t="str">
        <f>IF(B3271&gt;=50,VLOOKUP(A3271,英雄数据表!A:L,11,FALSE),IF(B3271&gt;=25,VLOOKUP(A3271,英雄数据表!A:L,7,0),""))</f>
        <v>"2508602004"</v>
      </c>
      <c r="M3271" s="20" t="str">
        <f>IFERROR(VLOOKUP(B3271,属性中转表!$K$2:$O$21,5,FALSE),"")</f>
        <v>"pvpundpspro":50</v>
      </c>
      <c r="N3271" s="20" t="str">
        <f>IF(B3271=25,VLOOKUP(A3271,英雄数据表!A:L,8,FALSE),IF(B3271=50,VLOOKUP(A3271,英雄数据表!A:L,12,0),""))</f>
        <v/>
      </c>
    </row>
    <row r="3272" spans="1:14" x14ac:dyDescent="0.3">
      <c r="A3272" s="20">
        <v>25086</v>
      </c>
      <c r="B3272" s="21">
        <f t="shared" si="221"/>
        <v>71</v>
      </c>
      <c r="C3272" s="21">
        <v>5</v>
      </c>
      <c r="D3272" s="21">
        <f>VLOOKUP(A3272,英雄数据表!A:D,4,0)</f>
        <v>2</v>
      </c>
      <c r="E3272" s="20" t="str">
        <f>VLOOKUP(A3272,英雄数据表!A:C,3,0)</f>
        <v>奥术巨炮</v>
      </c>
      <c r="F3272" s="20">
        <f t="shared" si="222"/>
        <v>25086</v>
      </c>
      <c r="G3272" s="20">
        <f t="shared" si="223"/>
        <v>25086</v>
      </c>
      <c r="H3272" s="21" t="str">
        <f>VLOOKUP(B3272,属性中转表!A:F,6,FALSE)</f>
        <v>"hp":297000,"atk":8250</v>
      </c>
      <c r="I3272" s="20" t="str">
        <f>IF(VLOOKUP(B3272,属性中转表!A:G,7,FALSE)=0,"",VLOOKUP(VLOOKUP(B3272,属性中转表!A:G,7,FALSE),属性中转表!$K$2:$P$21,6,0))&amp;IF(VLOOKUP(B3272,属性中转表!A:G,7,FALSE)&gt;=50,VLOOKUP(A3272,英雄数据表!A:K,9,0),IF(VLOOKUP(B3272,属性中转表!A:G,7,FALSE)&gt;=25,VLOOKUP(A3272,英雄数据表!A:K,5,0),""))</f>
        <v>"atk":300,"hp":5000,"undpspro":150,"pvpdpspro":100,"pvpundpspro":100</v>
      </c>
      <c r="J3272" s="20" t="str">
        <f>IF(I3272="","",属性中转表!$I$1&amp;(IF(VLOOKUP(B3272,属性中转表!A:G,7,FALSE)=0,0,VLOOKUP(VLOOKUP(B3272,属性中转表!A:G,7,FALSE),属性中转表!$K$2:$P$21,4,0)))+IFERROR(VLOOKUP(A3272,英雄数据表!A:K,IF(武魂!B3272&gt;=50,10,IF(武魂!B3272&gt;=25,6)),0),0))</f>
        <v>,"dpspro":150</v>
      </c>
      <c r="K3272" s="32" t="str">
        <f t="shared" si="224"/>
        <v>"atk":300,"hp":5000,"undpspro":150,"pvpdpspro":100,"pvpundpspro":100,"dpspro":150</v>
      </c>
      <c r="L3272" s="20" t="str">
        <f>IF(B3272&gt;=50,VLOOKUP(A3272,英雄数据表!A:L,11,FALSE),IF(B3272&gt;=25,VLOOKUP(A3272,英雄数据表!A:L,7,0),""))</f>
        <v>"2508602004"</v>
      </c>
      <c r="M3272" s="20" t="str">
        <f>IFERROR(VLOOKUP(B3272,属性中转表!$K$2:$O$21,5,FALSE),"")</f>
        <v/>
      </c>
      <c r="N3272" s="20" t="str">
        <f>IF(B3272=25,VLOOKUP(A3272,英雄数据表!A:L,8,FALSE),IF(B3272=50,VLOOKUP(A3272,英雄数据表!A:L,12,0),""))</f>
        <v/>
      </c>
    </row>
    <row r="3273" spans="1:14" x14ac:dyDescent="0.3">
      <c r="A3273" s="20">
        <v>25086</v>
      </c>
      <c r="B3273" s="21">
        <f t="shared" si="221"/>
        <v>72</v>
      </c>
      <c r="C3273" s="21">
        <v>5</v>
      </c>
      <c r="D3273" s="21">
        <f>VLOOKUP(A3273,英雄数据表!A:D,4,0)</f>
        <v>2</v>
      </c>
      <c r="E3273" s="20" t="str">
        <f>VLOOKUP(A3273,英雄数据表!A:C,3,0)</f>
        <v>奥术巨炮</v>
      </c>
      <c r="F3273" s="20">
        <f t="shared" si="222"/>
        <v>25086</v>
      </c>
      <c r="G3273" s="20">
        <f t="shared" si="223"/>
        <v>25086</v>
      </c>
      <c r="H3273" s="21" t="str">
        <f>VLOOKUP(B3273,属性中转表!A:F,6,FALSE)</f>
        <v>"hp":302400,"atk":8400</v>
      </c>
      <c r="I3273" s="20" t="str">
        <f>IF(VLOOKUP(B3273,属性中转表!A:G,7,FALSE)=0,"",VLOOKUP(VLOOKUP(B3273,属性中转表!A:G,7,FALSE),属性中转表!$K$2:$P$21,6,0))&amp;IF(VLOOKUP(B3273,属性中转表!A:G,7,FALSE)&gt;=50,VLOOKUP(A3273,英雄数据表!A:K,9,0),IF(VLOOKUP(B3273,属性中转表!A:G,7,FALSE)&gt;=25,VLOOKUP(A3273,英雄数据表!A:K,5,0),""))</f>
        <v>"atk":300,"hp":5000,"undpspro":150,"pvpdpspro":100,"pvpundpspro":100</v>
      </c>
      <c r="J3273" s="20" t="str">
        <f>IF(I3273="","",属性中转表!$I$1&amp;(IF(VLOOKUP(B3273,属性中转表!A:G,7,FALSE)=0,0,VLOOKUP(VLOOKUP(B3273,属性中转表!A:G,7,FALSE),属性中转表!$K$2:$P$21,4,0)))+IFERROR(VLOOKUP(A3273,英雄数据表!A:K,IF(武魂!B3273&gt;=50,10,IF(武魂!B3273&gt;=25,6)),0),0))</f>
        <v>,"dpspro":150</v>
      </c>
      <c r="K3273" s="32" t="str">
        <f t="shared" si="224"/>
        <v>"atk":300,"hp":5000,"undpspro":150,"pvpdpspro":100,"pvpundpspro":100,"dpspro":150</v>
      </c>
      <c r="L3273" s="20" t="str">
        <f>IF(B3273&gt;=50,VLOOKUP(A3273,英雄数据表!A:L,11,FALSE),IF(B3273&gt;=25,VLOOKUP(A3273,英雄数据表!A:L,7,0),""))</f>
        <v>"2508602004"</v>
      </c>
      <c r="M3273" s="20" t="str">
        <f>IFERROR(VLOOKUP(B3273,属性中转表!$K$2:$O$21,5,FALSE),"")</f>
        <v/>
      </c>
      <c r="N3273" s="20" t="str">
        <f>IF(B3273=25,VLOOKUP(A3273,英雄数据表!A:L,8,FALSE),IF(B3273=50,VLOOKUP(A3273,英雄数据表!A:L,12,0),""))</f>
        <v/>
      </c>
    </row>
    <row r="3274" spans="1:14" x14ac:dyDescent="0.3">
      <c r="A3274" s="20">
        <v>25086</v>
      </c>
      <c r="B3274" s="21">
        <f t="shared" si="221"/>
        <v>73</v>
      </c>
      <c r="C3274" s="21">
        <v>5</v>
      </c>
      <c r="D3274" s="21">
        <f>VLOOKUP(A3274,英雄数据表!A:D,4,0)</f>
        <v>2</v>
      </c>
      <c r="E3274" s="20" t="str">
        <f>VLOOKUP(A3274,英雄数据表!A:C,3,0)</f>
        <v>奥术巨炮</v>
      </c>
      <c r="F3274" s="20">
        <f t="shared" si="222"/>
        <v>25086</v>
      </c>
      <c r="G3274" s="20">
        <f t="shared" si="223"/>
        <v>25086</v>
      </c>
      <c r="H3274" s="21" t="str">
        <f>VLOOKUP(B3274,属性中转表!A:F,6,FALSE)</f>
        <v>"hp":307800,"atk":8550</v>
      </c>
      <c r="I3274" s="20" t="str">
        <f>IF(VLOOKUP(B3274,属性中转表!A:G,7,FALSE)=0,"",VLOOKUP(VLOOKUP(B3274,属性中转表!A:G,7,FALSE),属性中转表!$K$2:$P$21,6,0))&amp;IF(VLOOKUP(B3274,属性中转表!A:G,7,FALSE)&gt;=50,VLOOKUP(A3274,英雄数据表!A:K,9,0),IF(VLOOKUP(B3274,属性中转表!A:G,7,FALSE)&gt;=25,VLOOKUP(A3274,英雄数据表!A:K,5,0),""))</f>
        <v>"atk":300,"hp":5000,"undpspro":150,"pvpdpspro":100,"pvpundpspro":100</v>
      </c>
      <c r="J3274" s="20" t="str">
        <f>IF(I3274="","",属性中转表!$I$1&amp;(IF(VLOOKUP(B3274,属性中转表!A:G,7,FALSE)=0,0,VLOOKUP(VLOOKUP(B3274,属性中转表!A:G,7,FALSE),属性中转表!$K$2:$P$21,4,0)))+IFERROR(VLOOKUP(A3274,英雄数据表!A:K,IF(武魂!B3274&gt;=50,10,IF(武魂!B3274&gt;=25,6)),0),0))</f>
        <v>,"dpspro":150</v>
      </c>
      <c r="K3274" s="32" t="str">
        <f t="shared" si="224"/>
        <v>"atk":300,"hp":5000,"undpspro":150,"pvpdpspro":100,"pvpundpspro":100,"dpspro":150</v>
      </c>
      <c r="L3274" s="20" t="str">
        <f>IF(B3274&gt;=50,VLOOKUP(A3274,英雄数据表!A:L,11,FALSE),IF(B3274&gt;=25,VLOOKUP(A3274,英雄数据表!A:L,7,0),""))</f>
        <v>"2508602004"</v>
      </c>
      <c r="M3274" s="20" t="str">
        <f>IFERROR(VLOOKUP(B3274,属性中转表!$K$2:$O$21,5,FALSE),"")</f>
        <v/>
      </c>
      <c r="N3274" s="20" t="str">
        <f>IF(B3274=25,VLOOKUP(A3274,英雄数据表!A:L,8,FALSE),IF(B3274=50,VLOOKUP(A3274,英雄数据表!A:L,12,0),""))</f>
        <v/>
      </c>
    </row>
    <row r="3275" spans="1:14" x14ac:dyDescent="0.3">
      <c r="A3275" s="20">
        <v>25086</v>
      </c>
      <c r="B3275" s="21">
        <f t="shared" si="221"/>
        <v>74</v>
      </c>
      <c r="C3275" s="21">
        <v>5</v>
      </c>
      <c r="D3275" s="21">
        <f>VLOOKUP(A3275,英雄数据表!A:D,4,0)</f>
        <v>2</v>
      </c>
      <c r="E3275" s="20" t="str">
        <f>VLOOKUP(A3275,英雄数据表!A:C,3,0)</f>
        <v>奥术巨炮</v>
      </c>
      <c r="F3275" s="20">
        <f t="shared" si="222"/>
        <v>25086</v>
      </c>
      <c r="G3275" s="20">
        <f t="shared" si="223"/>
        <v>25086</v>
      </c>
      <c r="H3275" s="21" t="str">
        <f>VLOOKUP(B3275,属性中转表!A:F,6,FALSE)</f>
        <v>"hp":313200,"atk":8700</v>
      </c>
      <c r="I3275" s="20" t="str">
        <f>IF(VLOOKUP(B3275,属性中转表!A:G,7,FALSE)=0,"",VLOOKUP(VLOOKUP(B3275,属性中转表!A:G,7,FALSE),属性中转表!$K$2:$P$21,6,0))&amp;IF(VLOOKUP(B3275,属性中转表!A:G,7,FALSE)&gt;=50,VLOOKUP(A3275,英雄数据表!A:K,9,0),IF(VLOOKUP(B3275,属性中转表!A:G,7,FALSE)&gt;=25,VLOOKUP(A3275,英雄数据表!A:K,5,0),""))</f>
        <v>"atk":300,"hp":5000,"undpspro":150,"pvpdpspro":100,"pvpundpspro":100</v>
      </c>
      <c r="J3275" s="20" t="str">
        <f>IF(I3275="","",属性中转表!$I$1&amp;(IF(VLOOKUP(B3275,属性中转表!A:G,7,FALSE)=0,0,VLOOKUP(VLOOKUP(B3275,属性中转表!A:G,7,FALSE),属性中转表!$K$2:$P$21,4,0)))+IFERROR(VLOOKUP(A3275,英雄数据表!A:K,IF(武魂!B3275&gt;=50,10,IF(武魂!B3275&gt;=25,6)),0),0))</f>
        <v>,"dpspro":150</v>
      </c>
      <c r="K3275" s="32" t="str">
        <f t="shared" si="224"/>
        <v>"atk":300,"hp":5000,"undpspro":150,"pvpdpspro":100,"pvpundpspro":100,"dpspro":150</v>
      </c>
      <c r="L3275" s="20" t="str">
        <f>IF(B3275&gt;=50,VLOOKUP(A3275,英雄数据表!A:L,11,FALSE),IF(B3275&gt;=25,VLOOKUP(A3275,英雄数据表!A:L,7,0),""))</f>
        <v>"2508602004"</v>
      </c>
      <c r="M3275" s="20" t="str">
        <f>IFERROR(VLOOKUP(B3275,属性中转表!$K$2:$O$21,5,FALSE),"")</f>
        <v/>
      </c>
      <c r="N3275" s="20" t="str">
        <f>IF(B3275=25,VLOOKUP(A3275,英雄数据表!A:L,8,FALSE),IF(B3275=50,VLOOKUP(A3275,英雄数据表!A:L,12,0),""))</f>
        <v/>
      </c>
    </row>
    <row r="3276" spans="1:14" x14ac:dyDescent="0.3">
      <c r="A3276" s="20">
        <v>25086</v>
      </c>
      <c r="B3276" s="21">
        <f t="shared" si="221"/>
        <v>75</v>
      </c>
      <c r="C3276" s="21">
        <v>5</v>
      </c>
      <c r="D3276" s="21">
        <f>VLOOKUP(A3276,英雄数据表!A:D,4,0)</f>
        <v>2</v>
      </c>
      <c r="E3276" s="20" t="str">
        <f>VLOOKUP(A3276,英雄数据表!A:C,3,0)</f>
        <v>奥术巨炮</v>
      </c>
      <c r="F3276" s="20">
        <f t="shared" si="222"/>
        <v>25086</v>
      </c>
      <c r="G3276" s="20">
        <f t="shared" si="223"/>
        <v>25086</v>
      </c>
      <c r="H3276" s="21" t="str">
        <f>VLOOKUP(B3276,属性中转表!A:F,6,FALSE)</f>
        <v>"hp":318600,"atk":8850</v>
      </c>
      <c r="I3276" s="20" t="str">
        <f>IF(VLOOKUP(B3276,属性中转表!A:G,7,FALSE)=0,"",VLOOKUP(VLOOKUP(B3276,属性中转表!A:G,7,FALSE),属性中转表!$K$2:$P$21,6,0))&amp;IF(VLOOKUP(B3276,属性中转表!A:G,7,FALSE)&gt;=50,VLOOKUP(A3276,英雄数据表!A:K,9,0),IF(VLOOKUP(B3276,属性中转表!A:G,7,FALSE)&gt;=25,VLOOKUP(A3276,英雄数据表!A:K,5,0),""))</f>
        <v>"atk":600,"hp":10000,"undpspro":150,"pvpdpspro":100,"pvpundpspro":100,"speed":10</v>
      </c>
      <c r="J3276" s="20" t="str">
        <f>IF(I3276="","",属性中转表!$I$1&amp;(IF(VLOOKUP(B3276,属性中转表!A:G,7,FALSE)=0,0,VLOOKUP(VLOOKUP(B3276,属性中转表!A:G,7,FALSE),属性中转表!$K$2:$P$21,4,0)))+IFERROR(VLOOKUP(A3276,英雄数据表!A:K,IF(武魂!B3276&gt;=50,10,IF(武魂!B3276&gt;=25,6)),0),0))</f>
        <v>,"dpspro":150</v>
      </c>
      <c r="K3276" s="32" t="str">
        <f t="shared" si="224"/>
        <v>"atk":600,"hp":10000,"undpspro":150,"pvpdpspro":100,"pvpundpspro":100,"speed":10,"dpspro":150</v>
      </c>
      <c r="L3276" s="20" t="str">
        <f>IF(B3276&gt;=50,VLOOKUP(A3276,英雄数据表!A:L,11,FALSE),IF(B3276&gt;=25,VLOOKUP(A3276,英雄数据表!A:L,7,0),""))</f>
        <v>"2508602004"</v>
      </c>
      <c r="M3276" s="20" t="str">
        <f>IFERROR(VLOOKUP(B3276,属性中转表!$K$2:$O$21,5,FALSE),"")</f>
        <v>"speed":10,"atk":300,"hp":5000</v>
      </c>
      <c r="N3276" s="20" t="str">
        <f>IF(B3276=25,VLOOKUP(A3276,英雄数据表!A:L,8,FALSE),IF(B3276=50,VLOOKUP(A3276,英雄数据表!A:L,12,0),""))</f>
        <v/>
      </c>
    </row>
    <row r="3277" spans="1:14" x14ac:dyDescent="0.3">
      <c r="A3277" s="20">
        <v>25086</v>
      </c>
      <c r="B3277" s="21">
        <f t="shared" si="221"/>
        <v>76</v>
      </c>
      <c r="C3277" s="21">
        <v>5</v>
      </c>
      <c r="D3277" s="21">
        <f>VLOOKUP(A3277,英雄数据表!A:D,4,0)</f>
        <v>2</v>
      </c>
      <c r="E3277" s="20" t="str">
        <f>VLOOKUP(A3277,英雄数据表!A:C,3,0)</f>
        <v>奥术巨炮</v>
      </c>
      <c r="F3277" s="20">
        <f t="shared" si="222"/>
        <v>25086</v>
      </c>
      <c r="G3277" s="20">
        <f t="shared" si="223"/>
        <v>25086</v>
      </c>
      <c r="H3277" s="21" t="str">
        <f>VLOOKUP(B3277,属性中转表!A:F,6,FALSE)</f>
        <v>"hp":324000,"atk":9000</v>
      </c>
      <c r="I3277" s="20" t="str">
        <f>IF(VLOOKUP(B3277,属性中转表!A:G,7,FALSE)=0,"",VLOOKUP(VLOOKUP(B3277,属性中转表!A:G,7,FALSE),属性中转表!$K$2:$P$21,6,0))&amp;IF(VLOOKUP(B3277,属性中转表!A:G,7,FALSE)&gt;=50,VLOOKUP(A3277,英雄数据表!A:K,9,0),IF(VLOOKUP(B3277,属性中转表!A:G,7,FALSE)&gt;=25,VLOOKUP(A3277,英雄数据表!A:K,5,0),""))</f>
        <v>"atk":600,"hp":10000,"undpspro":150,"pvpdpspro":100,"pvpundpspro":100,"speed":10</v>
      </c>
      <c r="J3277" s="20" t="str">
        <f>IF(I3277="","",属性中转表!$I$1&amp;(IF(VLOOKUP(B3277,属性中转表!A:G,7,FALSE)=0,0,VLOOKUP(VLOOKUP(B3277,属性中转表!A:G,7,FALSE),属性中转表!$K$2:$P$21,4,0)))+IFERROR(VLOOKUP(A3277,英雄数据表!A:K,IF(武魂!B3277&gt;=50,10,IF(武魂!B3277&gt;=25,6)),0),0))</f>
        <v>,"dpspro":150</v>
      </c>
      <c r="K3277" s="32" t="str">
        <f t="shared" si="224"/>
        <v>"atk":600,"hp":10000,"undpspro":150,"pvpdpspro":100,"pvpundpspro":100,"speed":10,"dpspro":150</v>
      </c>
      <c r="L3277" s="20" t="str">
        <f>IF(B3277&gt;=50,VLOOKUP(A3277,英雄数据表!A:L,11,FALSE),IF(B3277&gt;=25,VLOOKUP(A3277,英雄数据表!A:L,7,0),""))</f>
        <v>"2508602004"</v>
      </c>
      <c r="M3277" s="20" t="str">
        <f>IFERROR(VLOOKUP(B3277,属性中转表!$K$2:$O$21,5,FALSE),"")</f>
        <v/>
      </c>
      <c r="N3277" s="20" t="str">
        <f>IF(B3277=25,VLOOKUP(A3277,英雄数据表!A:L,8,FALSE),IF(B3277=50,VLOOKUP(A3277,英雄数据表!A:L,12,0),""))</f>
        <v/>
      </c>
    </row>
    <row r="3278" spans="1:14" x14ac:dyDescent="0.3">
      <c r="A3278" s="20">
        <v>25086</v>
      </c>
      <c r="B3278" s="21">
        <f t="shared" si="221"/>
        <v>77</v>
      </c>
      <c r="C3278" s="21">
        <v>5</v>
      </c>
      <c r="D3278" s="21">
        <f>VLOOKUP(A3278,英雄数据表!A:D,4,0)</f>
        <v>2</v>
      </c>
      <c r="E3278" s="20" t="str">
        <f>VLOOKUP(A3278,英雄数据表!A:C,3,0)</f>
        <v>奥术巨炮</v>
      </c>
      <c r="F3278" s="20">
        <f t="shared" si="222"/>
        <v>25086</v>
      </c>
      <c r="G3278" s="20">
        <f t="shared" si="223"/>
        <v>25086</v>
      </c>
      <c r="H3278" s="21" t="str">
        <f>VLOOKUP(B3278,属性中转表!A:F,6,FALSE)</f>
        <v>"hp":329400,"atk":9150</v>
      </c>
      <c r="I3278" s="20" t="str">
        <f>IF(VLOOKUP(B3278,属性中转表!A:G,7,FALSE)=0,"",VLOOKUP(VLOOKUP(B3278,属性中转表!A:G,7,FALSE),属性中转表!$K$2:$P$21,6,0))&amp;IF(VLOOKUP(B3278,属性中转表!A:G,7,FALSE)&gt;=50,VLOOKUP(A3278,英雄数据表!A:K,9,0),IF(VLOOKUP(B3278,属性中转表!A:G,7,FALSE)&gt;=25,VLOOKUP(A3278,英雄数据表!A:K,5,0),""))</f>
        <v>"atk":600,"hp":10000,"undpspro":150,"pvpdpspro":100,"pvpundpspro":100,"speed":10</v>
      </c>
      <c r="J3278" s="20" t="str">
        <f>IF(I3278="","",属性中转表!$I$1&amp;(IF(VLOOKUP(B3278,属性中转表!A:G,7,FALSE)=0,0,VLOOKUP(VLOOKUP(B3278,属性中转表!A:G,7,FALSE),属性中转表!$K$2:$P$21,4,0)))+IFERROR(VLOOKUP(A3278,英雄数据表!A:K,IF(武魂!B3278&gt;=50,10,IF(武魂!B3278&gt;=25,6)),0),0))</f>
        <v>,"dpspro":150</v>
      </c>
      <c r="K3278" s="32" t="str">
        <f t="shared" si="224"/>
        <v>"atk":600,"hp":10000,"undpspro":150,"pvpdpspro":100,"pvpundpspro":100,"speed":10,"dpspro":150</v>
      </c>
      <c r="L3278" s="20" t="str">
        <f>IF(B3278&gt;=50,VLOOKUP(A3278,英雄数据表!A:L,11,FALSE),IF(B3278&gt;=25,VLOOKUP(A3278,英雄数据表!A:L,7,0),""))</f>
        <v>"2508602004"</v>
      </c>
      <c r="M3278" s="20" t="str">
        <f>IFERROR(VLOOKUP(B3278,属性中转表!$K$2:$O$21,5,FALSE),"")</f>
        <v/>
      </c>
      <c r="N3278" s="20" t="str">
        <f>IF(B3278=25,VLOOKUP(A3278,英雄数据表!A:L,8,FALSE),IF(B3278=50,VLOOKUP(A3278,英雄数据表!A:L,12,0),""))</f>
        <v/>
      </c>
    </row>
    <row r="3279" spans="1:14" x14ac:dyDescent="0.3">
      <c r="A3279" s="20">
        <v>25086</v>
      </c>
      <c r="B3279" s="21">
        <f t="shared" si="221"/>
        <v>78</v>
      </c>
      <c r="C3279" s="21">
        <v>5</v>
      </c>
      <c r="D3279" s="21">
        <f>VLOOKUP(A3279,英雄数据表!A:D,4,0)</f>
        <v>2</v>
      </c>
      <c r="E3279" s="20" t="str">
        <f>VLOOKUP(A3279,英雄数据表!A:C,3,0)</f>
        <v>奥术巨炮</v>
      </c>
      <c r="F3279" s="20">
        <f t="shared" si="222"/>
        <v>25086</v>
      </c>
      <c r="G3279" s="20">
        <f t="shared" si="223"/>
        <v>25086</v>
      </c>
      <c r="H3279" s="21" t="str">
        <f>VLOOKUP(B3279,属性中转表!A:F,6,FALSE)</f>
        <v>"hp":334800,"atk":9300</v>
      </c>
      <c r="I3279" s="20" t="str">
        <f>IF(VLOOKUP(B3279,属性中转表!A:G,7,FALSE)=0,"",VLOOKUP(VLOOKUP(B3279,属性中转表!A:G,7,FALSE),属性中转表!$K$2:$P$21,6,0))&amp;IF(VLOOKUP(B3279,属性中转表!A:G,7,FALSE)&gt;=50,VLOOKUP(A3279,英雄数据表!A:K,9,0),IF(VLOOKUP(B3279,属性中转表!A:G,7,FALSE)&gt;=25,VLOOKUP(A3279,英雄数据表!A:K,5,0),""))</f>
        <v>"atk":600,"hp":10000,"undpspro":150,"pvpdpspro":100,"pvpundpspro":100,"speed":10</v>
      </c>
      <c r="J3279" s="20" t="str">
        <f>IF(I3279="","",属性中转表!$I$1&amp;(IF(VLOOKUP(B3279,属性中转表!A:G,7,FALSE)=0,0,VLOOKUP(VLOOKUP(B3279,属性中转表!A:G,7,FALSE),属性中转表!$K$2:$P$21,4,0)))+IFERROR(VLOOKUP(A3279,英雄数据表!A:K,IF(武魂!B3279&gt;=50,10,IF(武魂!B3279&gt;=25,6)),0),0))</f>
        <v>,"dpspro":150</v>
      </c>
      <c r="K3279" s="32" t="str">
        <f t="shared" si="224"/>
        <v>"atk":600,"hp":10000,"undpspro":150,"pvpdpspro":100,"pvpundpspro":100,"speed":10,"dpspro":150</v>
      </c>
      <c r="L3279" s="20" t="str">
        <f>IF(B3279&gt;=50,VLOOKUP(A3279,英雄数据表!A:L,11,FALSE),IF(B3279&gt;=25,VLOOKUP(A3279,英雄数据表!A:L,7,0),""))</f>
        <v>"2508602004"</v>
      </c>
      <c r="M3279" s="20" t="str">
        <f>IFERROR(VLOOKUP(B3279,属性中转表!$K$2:$O$21,5,FALSE),"")</f>
        <v/>
      </c>
      <c r="N3279" s="20" t="str">
        <f>IF(B3279=25,VLOOKUP(A3279,英雄数据表!A:L,8,FALSE),IF(B3279=50,VLOOKUP(A3279,英雄数据表!A:L,12,0),""))</f>
        <v/>
      </c>
    </row>
    <row r="3280" spans="1:14" x14ac:dyDescent="0.3">
      <c r="A3280" s="20">
        <v>25086</v>
      </c>
      <c r="B3280" s="21">
        <f t="shared" si="221"/>
        <v>79</v>
      </c>
      <c r="C3280" s="21">
        <v>5</v>
      </c>
      <c r="D3280" s="21">
        <f>VLOOKUP(A3280,英雄数据表!A:D,4,0)</f>
        <v>2</v>
      </c>
      <c r="E3280" s="20" t="str">
        <f>VLOOKUP(A3280,英雄数据表!A:C,3,0)</f>
        <v>奥术巨炮</v>
      </c>
      <c r="F3280" s="20">
        <f t="shared" si="222"/>
        <v>25086</v>
      </c>
      <c r="G3280" s="20">
        <f t="shared" si="223"/>
        <v>25086</v>
      </c>
      <c r="H3280" s="21" t="str">
        <f>VLOOKUP(B3280,属性中转表!A:F,6,FALSE)</f>
        <v>"hp":340200,"atk":9450</v>
      </c>
      <c r="I3280" s="20" t="str">
        <f>IF(VLOOKUP(B3280,属性中转表!A:G,7,FALSE)=0,"",VLOOKUP(VLOOKUP(B3280,属性中转表!A:G,7,FALSE),属性中转表!$K$2:$P$21,6,0))&amp;IF(VLOOKUP(B3280,属性中转表!A:G,7,FALSE)&gt;=50,VLOOKUP(A3280,英雄数据表!A:K,9,0),IF(VLOOKUP(B3280,属性中转表!A:G,7,FALSE)&gt;=25,VLOOKUP(A3280,英雄数据表!A:K,5,0),""))</f>
        <v>"atk":600,"hp":10000,"undpspro":150,"pvpdpspro":100,"pvpundpspro":100,"speed":10</v>
      </c>
      <c r="J3280" s="20" t="str">
        <f>IF(I3280="","",属性中转表!$I$1&amp;(IF(VLOOKUP(B3280,属性中转表!A:G,7,FALSE)=0,0,VLOOKUP(VLOOKUP(B3280,属性中转表!A:G,7,FALSE),属性中转表!$K$2:$P$21,4,0)))+IFERROR(VLOOKUP(A3280,英雄数据表!A:K,IF(武魂!B3280&gt;=50,10,IF(武魂!B3280&gt;=25,6)),0),0))</f>
        <v>,"dpspro":150</v>
      </c>
      <c r="K3280" s="32" t="str">
        <f t="shared" si="224"/>
        <v>"atk":600,"hp":10000,"undpspro":150,"pvpdpspro":100,"pvpundpspro":100,"speed":10,"dpspro":150</v>
      </c>
      <c r="L3280" s="20" t="str">
        <f>IF(B3280&gt;=50,VLOOKUP(A3280,英雄数据表!A:L,11,FALSE),IF(B3280&gt;=25,VLOOKUP(A3280,英雄数据表!A:L,7,0),""))</f>
        <v>"2508602004"</v>
      </c>
      <c r="M3280" s="20" t="str">
        <f>IFERROR(VLOOKUP(B3280,属性中转表!$K$2:$O$21,5,FALSE),"")</f>
        <v/>
      </c>
      <c r="N3280" s="20" t="str">
        <f>IF(B3280=25,VLOOKUP(A3280,英雄数据表!A:L,8,FALSE),IF(B3280=50,VLOOKUP(A3280,英雄数据表!A:L,12,0),""))</f>
        <v/>
      </c>
    </row>
    <row r="3281" spans="1:14" x14ac:dyDescent="0.3">
      <c r="A3281" s="20">
        <v>25086</v>
      </c>
      <c r="B3281" s="21">
        <f t="shared" si="221"/>
        <v>80</v>
      </c>
      <c r="C3281" s="21">
        <v>5</v>
      </c>
      <c r="D3281" s="21">
        <f>VLOOKUP(A3281,英雄数据表!A:D,4,0)</f>
        <v>2</v>
      </c>
      <c r="E3281" s="20" t="str">
        <f>VLOOKUP(A3281,英雄数据表!A:C,3,0)</f>
        <v>奥术巨炮</v>
      </c>
      <c r="F3281" s="20">
        <f t="shared" si="222"/>
        <v>25086</v>
      </c>
      <c r="G3281" s="20">
        <f t="shared" si="223"/>
        <v>25086</v>
      </c>
      <c r="H3281" s="21" t="str">
        <f>VLOOKUP(B3281,属性中转表!A:F,6,FALSE)</f>
        <v>"hp":345600,"atk":9600</v>
      </c>
      <c r="I3281" s="20" t="str">
        <f>IF(VLOOKUP(B3281,属性中转表!A:G,7,FALSE)=0,"",VLOOKUP(VLOOKUP(B3281,属性中转表!A:G,7,FALSE),属性中转表!$K$2:$P$21,6,0))&amp;IF(VLOOKUP(B3281,属性中转表!A:G,7,FALSE)&gt;=50,VLOOKUP(A3281,英雄数据表!A:K,9,0),IF(VLOOKUP(B3281,属性中转表!A:G,7,FALSE)&gt;=25,VLOOKUP(A3281,英雄数据表!A:K,5,0),""))</f>
        <v>"atk":600,"hp":10000,"undpspro":200,"pvpdpspro":100,"pvpundpspro":100,"speed":10</v>
      </c>
      <c r="J3281" s="20" t="str">
        <f>IF(I3281="","",属性中转表!$I$1&amp;(IF(VLOOKUP(B3281,属性中转表!A:G,7,FALSE)=0,0,VLOOKUP(VLOOKUP(B3281,属性中转表!A:G,7,FALSE),属性中转表!$K$2:$P$21,4,0)))+IFERROR(VLOOKUP(A3281,英雄数据表!A:K,IF(武魂!B3281&gt;=50,10,IF(武魂!B3281&gt;=25,6)),0),0))</f>
        <v>,"dpspro":150</v>
      </c>
      <c r="K3281" s="32" t="str">
        <f t="shared" si="224"/>
        <v>"atk":600,"hp":10000,"undpspro":200,"pvpdpspro":100,"pvpundpspro":100,"speed":10,"dpspro":150</v>
      </c>
      <c r="L3281" s="20" t="str">
        <f>IF(B3281&gt;=50,VLOOKUP(A3281,英雄数据表!A:L,11,FALSE),IF(B3281&gt;=25,VLOOKUP(A3281,英雄数据表!A:L,7,0),""))</f>
        <v>"2508602004"</v>
      </c>
      <c r="M3281" s="20" t="str">
        <f>IFERROR(VLOOKUP(B3281,属性中转表!$K$2:$O$21,5,FALSE),"")</f>
        <v>"undpspro":50</v>
      </c>
      <c r="N3281" s="20" t="str">
        <f>IF(B3281=25,VLOOKUP(A3281,英雄数据表!A:L,8,FALSE),IF(B3281=50,VLOOKUP(A3281,英雄数据表!A:L,12,0),""))</f>
        <v/>
      </c>
    </row>
    <row r="3282" spans="1:14" x14ac:dyDescent="0.3">
      <c r="A3282" s="20">
        <v>25086</v>
      </c>
      <c r="B3282" s="21">
        <f t="shared" si="221"/>
        <v>81</v>
      </c>
      <c r="C3282" s="21">
        <v>5</v>
      </c>
      <c r="D3282" s="21">
        <f>VLOOKUP(A3282,英雄数据表!A:D,4,0)</f>
        <v>2</v>
      </c>
      <c r="E3282" s="20" t="str">
        <f>VLOOKUP(A3282,英雄数据表!A:C,3,0)</f>
        <v>奥术巨炮</v>
      </c>
      <c r="F3282" s="20">
        <f t="shared" si="222"/>
        <v>25086</v>
      </c>
      <c r="G3282" s="20">
        <f t="shared" si="223"/>
        <v>25086</v>
      </c>
      <c r="H3282" s="21" t="str">
        <f>VLOOKUP(B3282,属性中转表!A:F,6,FALSE)</f>
        <v>"hp":351000,"atk":9750</v>
      </c>
      <c r="I3282" s="20" t="str">
        <f>IF(VLOOKUP(B3282,属性中转表!A:G,7,FALSE)=0,"",VLOOKUP(VLOOKUP(B3282,属性中转表!A:G,7,FALSE),属性中转表!$K$2:$P$21,6,0))&amp;IF(VLOOKUP(B3282,属性中转表!A:G,7,FALSE)&gt;=50,VLOOKUP(A3282,英雄数据表!A:K,9,0),IF(VLOOKUP(B3282,属性中转表!A:G,7,FALSE)&gt;=25,VLOOKUP(A3282,英雄数据表!A:K,5,0),""))</f>
        <v>"atk":600,"hp":10000,"undpspro":200,"pvpdpspro":100,"pvpundpspro":100,"speed":10</v>
      </c>
      <c r="J3282" s="20" t="str">
        <f>IF(I3282="","",属性中转表!$I$1&amp;(IF(VLOOKUP(B3282,属性中转表!A:G,7,FALSE)=0,0,VLOOKUP(VLOOKUP(B3282,属性中转表!A:G,7,FALSE),属性中转表!$K$2:$P$21,4,0)))+IFERROR(VLOOKUP(A3282,英雄数据表!A:K,IF(武魂!B3282&gt;=50,10,IF(武魂!B3282&gt;=25,6)),0),0))</f>
        <v>,"dpspro":150</v>
      </c>
      <c r="K3282" s="32" t="str">
        <f t="shared" si="224"/>
        <v>"atk":600,"hp":10000,"undpspro":200,"pvpdpspro":100,"pvpundpspro":100,"speed":10,"dpspro":150</v>
      </c>
      <c r="L3282" s="20" t="str">
        <f>IF(B3282&gt;=50,VLOOKUP(A3282,英雄数据表!A:L,11,FALSE),IF(B3282&gt;=25,VLOOKUP(A3282,英雄数据表!A:L,7,0),""))</f>
        <v>"2508602004"</v>
      </c>
      <c r="M3282" s="20" t="str">
        <f>IFERROR(VLOOKUP(B3282,属性中转表!$K$2:$O$21,5,FALSE),"")</f>
        <v/>
      </c>
      <c r="N3282" s="20" t="str">
        <f>IF(B3282=25,VLOOKUP(A3282,英雄数据表!A:L,8,FALSE),IF(B3282=50,VLOOKUP(A3282,英雄数据表!A:L,12,0),""))</f>
        <v/>
      </c>
    </row>
    <row r="3283" spans="1:14" x14ac:dyDescent="0.3">
      <c r="A3283" s="20">
        <v>25086</v>
      </c>
      <c r="B3283" s="21">
        <f t="shared" si="221"/>
        <v>82</v>
      </c>
      <c r="C3283" s="21">
        <v>5</v>
      </c>
      <c r="D3283" s="21">
        <f>VLOOKUP(A3283,英雄数据表!A:D,4,0)</f>
        <v>2</v>
      </c>
      <c r="E3283" s="20" t="str">
        <f>VLOOKUP(A3283,英雄数据表!A:C,3,0)</f>
        <v>奥术巨炮</v>
      </c>
      <c r="F3283" s="20">
        <f t="shared" si="222"/>
        <v>25086</v>
      </c>
      <c r="G3283" s="20">
        <f t="shared" si="223"/>
        <v>25086</v>
      </c>
      <c r="H3283" s="21" t="str">
        <f>VLOOKUP(B3283,属性中转表!A:F,6,FALSE)</f>
        <v>"hp":356400,"atk":9900</v>
      </c>
      <c r="I3283" s="20" t="str">
        <f>IF(VLOOKUP(B3283,属性中转表!A:G,7,FALSE)=0,"",VLOOKUP(VLOOKUP(B3283,属性中转表!A:G,7,FALSE),属性中转表!$K$2:$P$21,6,0))&amp;IF(VLOOKUP(B3283,属性中转表!A:G,7,FALSE)&gt;=50,VLOOKUP(A3283,英雄数据表!A:K,9,0),IF(VLOOKUP(B3283,属性中转表!A:G,7,FALSE)&gt;=25,VLOOKUP(A3283,英雄数据表!A:K,5,0),""))</f>
        <v>"atk":600,"hp":10000,"undpspro":200,"pvpdpspro":100,"pvpundpspro":100,"speed":10</v>
      </c>
      <c r="J3283" s="20" t="str">
        <f>IF(I3283="","",属性中转表!$I$1&amp;(IF(VLOOKUP(B3283,属性中转表!A:G,7,FALSE)=0,0,VLOOKUP(VLOOKUP(B3283,属性中转表!A:G,7,FALSE),属性中转表!$K$2:$P$21,4,0)))+IFERROR(VLOOKUP(A3283,英雄数据表!A:K,IF(武魂!B3283&gt;=50,10,IF(武魂!B3283&gt;=25,6)),0),0))</f>
        <v>,"dpspro":150</v>
      </c>
      <c r="K3283" s="32" t="str">
        <f t="shared" si="224"/>
        <v>"atk":600,"hp":10000,"undpspro":200,"pvpdpspro":100,"pvpundpspro":100,"speed":10,"dpspro":150</v>
      </c>
      <c r="L3283" s="20" t="str">
        <f>IF(B3283&gt;=50,VLOOKUP(A3283,英雄数据表!A:L,11,FALSE),IF(B3283&gt;=25,VLOOKUP(A3283,英雄数据表!A:L,7,0),""))</f>
        <v>"2508602004"</v>
      </c>
      <c r="M3283" s="20" t="str">
        <f>IFERROR(VLOOKUP(B3283,属性中转表!$K$2:$O$21,5,FALSE),"")</f>
        <v/>
      </c>
      <c r="N3283" s="20" t="str">
        <f>IF(B3283=25,VLOOKUP(A3283,英雄数据表!A:L,8,FALSE),IF(B3283=50,VLOOKUP(A3283,英雄数据表!A:L,12,0),""))</f>
        <v/>
      </c>
    </row>
    <row r="3284" spans="1:14" x14ac:dyDescent="0.3">
      <c r="A3284" s="20">
        <v>25086</v>
      </c>
      <c r="B3284" s="21">
        <f t="shared" si="221"/>
        <v>83</v>
      </c>
      <c r="C3284" s="21">
        <v>5</v>
      </c>
      <c r="D3284" s="21">
        <f>VLOOKUP(A3284,英雄数据表!A:D,4,0)</f>
        <v>2</v>
      </c>
      <c r="E3284" s="20" t="str">
        <f>VLOOKUP(A3284,英雄数据表!A:C,3,0)</f>
        <v>奥术巨炮</v>
      </c>
      <c r="F3284" s="20">
        <f t="shared" si="222"/>
        <v>25086</v>
      </c>
      <c r="G3284" s="20">
        <f t="shared" si="223"/>
        <v>25086</v>
      </c>
      <c r="H3284" s="21" t="str">
        <f>VLOOKUP(B3284,属性中转表!A:F,6,FALSE)</f>
        <v>"hp":361800,"atk":10050</v>
      </c>
      <c r="I3284" s="20" t="str">
        <f>IF(VLOOKUP(B3284,属性中转表!A:G,7,FALSE)=0,"",VLOOKUP(VLOOKUP(B3284,属性中转表!A:G,7,FALSE),属性中转表!$K$2:$P$21,6,0))&amp;IF(VLOOKUP(B3284,属性中转表!A:G,7,FALSE)&gt;=50,VLOOKUP(A3284,英雄数据表!A:K,9,0),IF(VLOOKUP(B3284,属性中转表!A:G,7,FALSE)&gt;=25,VLOOKUP(A3284,英雄数据表!A:K,5,0),""))</f>
        <v>"atk":600,"hp":10000,"undpspro":200,"pvpdpspro":100,"pvpundpspro":100,"speed":10</v>
      </c>
      <c r="J3284" s="20" t="str">
        <f>IF(I3284="","",属性中转表!$I$1&amp;(IF(VLOOKUP(B3284,属性中转表!A:G,7,FALSE)=0,0,VLOOKUP(VLOOKUP(B3284,属性中转表!A:G,7,FALSE),属性中转表!$K$2:$P$21,4,0)))+IFERROR(VLOOKUP(A3284,英雄数据表!A:K,IF(武魂!B3284&gt;=50,10,IF(武魂!B3284&gt;=25,6)),0),0))</f>
        <v>,"dpspro":150</v>
      </c>
      <c r="K3284" s="32" t="str">
        <f t="shared" si="224"/>
        <v>"atk":600,"hp":10000,"undpspro":200,"pvpdpspro":100,"pvpundpspro":100,"speed":10,"dpspro":150</v>
      </c>
      <c r="L3284" s="20" t="str">
        <f>IF(B3284&gt;=50,VLOOKUP(A3284,英雄数据表!A:L,11,FALSE),IF(B3284&gt;=25,VLOOKUP(A3284,英雄数据表!A:L,7,0),""))</f>
        <v>"2508602004"</v>
      </c>
      <c r="M3284" s="20" t="str">
        <f>IFERROR(VLOOKUP(B3284,属性中转表!$K$2:$O$21,5,FALSE),"")</f>
        <v/>
      </c>
      <c r="N3284" s="20" t="str">
        <f>IF(B3284=25,VLOOKUP(A3284,英雄数据表!A:L,8,FALSE),IF(B3284=50,VLOOKUP(A3284,英雄数据表!A:L,12,0),""))</f>
        <v/>
      </c>
    </row>
    <row r="3285" spans="1:14" x14ac:dyDescent="0.3">
      <c r="A3285" s="20">
        <v>25086</v>
      </c>
      <c r="B3285" s="21">
        <f t="shared" si="221"/>
        <v>84</v>
      </c>
      <c r="C3285" s="21">
        <v>5</v>
      </c>
      <c r="D3285" s="21">
        <f>VLOOKUP(A3285,英雄数据表!A:D,4,0)</f>
        <v>2</v>
      </c>
      <c r="E3285" s="20" t="str">
        <f>VLOOKUP(A3285,英雄数据表!A:C,3,0)</f>
        <v>奥术巨炮</v>
      </c>
      <c r="F3285" s="20">
        <f t="shared" si="222"/>
        <v>25086</v>
      </c>
      <c r="G3285" s="20">
        <f t="shared" si="223"/>
        <v>25086</v>
      </c>
      <c r="H3285" s="21" t="str">
        <f>VLOOKUP(B3285,属性中转表!A:F,6,FALSE)</f>
        <v>"hp":367200,"atk":10200</v>
      </c>
      <c r="I3285" s="20" t="str">
        <f>IF(VLOOKUP(B3285,属性中转表!A:G,7,FALSE)=0,"",VLOOKUP(VLOOKUP(B3285,属性中转表!A:G,7,FALSE),属性中转表!$K$2:$P$21,6,0))&amp;IF(VLOOKUP(B3285,属性中转表!A:G,7,FALSE)&gt;=50,VLOOKUP(A3285,英雄数据表!A:K,9,0),IF(VLOOKUP(B3285,属性中转表!A:G,7,FALSE)&gt;=25,VLOOKUP(A3285,英雄数据表!A:K,5,0),""))</f>
        <v>"atk":600,"hp":10000,"undpspro":200,"pvpdpspro":100,"pvpundpspro":100,"speed":10</v>
      </c>
      <c r="J3285" s="20" t="str">
        <f>IF(I3285="","",属性中转表!$I$1&amp;(IF(VLOOKUP(B3285,属性中转表!A:G,7,FALSE)=0,0,VLOOKUP(VLOOKUP(B3285,属性中转表!A:G,7,FALSE),属性中转表!$K$2:$P$21,4,0)))+IFERROR(VLOOKUP(A3285,英雄数据表!A:K,IF(武魂!B3285&gt;=50,10,IF(武魂!B3285&gt;=25,6)),0),0))</f>
        <v>,"dpspro":150</v>
      </c>
      <c r="K3285" s="32" t="str">
        <f t="shared" si="224"/>
        <v>"atk":600,"hp":10000,"undpspro":200,"pvpdpspro":100,"pvpundpspro":100,"speed":10,"dpspro":150</v>
      </c>
      <c r="L3285" s="20" t="str">
        <f>IF(B3285&gt;=50,VLOOKUP(A3285,英雄数据表!A:L,11,FALSE),IF(B3285&gt;=25,VLOOKUP(A3285,英雄数据表!A:L,7,0),""))</f>
        <v>"2508602004"</v>
      </c>
      <c r="M3285" s="20" t="str">
        <f>IFERROR(VLOOKUP(B3285,属性中转表!$K$2:$O$21,5,FALSE),"")</f>
        <v/>
      </c>
      <c r="N3285" s="20" t="str">
        <f>IF(B3285=25,VLOOKUP(A3285,英雄数据表!A:L,8,FALSE),IF(B3285=50,VLOOKUP(A3285,英雄数据表!A:L,12,0),""))</f>
        <v/>
      </c>
    </row>
    <row r="3286" spans="1:14" x14ac:dyDescent="0.3">
      <c r="A3286" s="20">
        <v>25086</v>
      </c>
      <c r="B3286" s="21">
        <f t="shared" si="221"/>
        <v>85</v>
      </c>
      <c r="C3286" s="21">
        <v>5</v>
      </c>
      <c r="D3286" s="21">
        <f>VLOOKUP(A3286,英雄数据表!A:D,4,0)</f>
        <v>2</v>
      </c>
      <c r="E3286" s="20" t="str">
        <f>VLOOKUP(A3286,英雄数据表!A:C,3,0)</f>
        <v>奥术巨炮</v>
      </c>
      <c r="F3286" s="20">
        <f t="shared" si="222"/>
        <v>25086</v>
      </c>
      <c r="G3286" s="20">
        <f t="shared" si="223"/>
        <v>25086</v>
      </c>
      <c r="H3286" s="21" t="str">
        <f>VLOOKUP(B3286,属性中转表!A:F,6,FALSE)</f>
        <v>"hp":372600,"atk":10350</v>
      </c>
      <c r="I3286" s="20" t="str">
        <f>IF(VLOOKUP(B3286,属性中转表!A:G,7,FALSE)=0,"",VLOOKUP(VLOOKUP(B3286,属性中转表!A:G,7,FALSE),属性中转表!$K$2:$P$21,6,0))&amp;IF(VLOOKUP(B3286,属性中转表!A:G,7,FALSE)&gt;=50,VLOOKUP(A3286,英雄数据表!A:K,9,0),IF(VLOOKUP(B3286,属性中转表!A:G,7,FALSE)&gt;=25,VLOOKUP(A3286,英雄数据表!A:K,5,0),""))</f>
        <v>"atk":600,"hp":10000,"undpspro":200,"pvpdpspro":100,"pvpundpspro":100,"speed":10</v>
      </c>
      <c r="J3286" s="20" t="str">
        <f>IF(I3286="","",属性中转表!$I$1&amp;(IF(VLOOKUP(B3286,属性中转表!A:G,7,FALSE)=0,0,VLOOKUP(VLOOKUP(B3286,属性中转表!A:G,7,FALSE),属性中转表!$K$2:$P$21,4,0)))+IFERROR(VLOOKUP(A3286,英雄数据表!A:K,IF(武魂!B3286&gt;=50,10,IF(武魂!B3286&gt;=25,6)),0),0))</f>
        <v>,"dpspro":200</v>
      </c>
      <c r="K3286" s="32" t="str">
        <f t="shared" si="224"/>
        <v>"atk":600,"hp":10000,"undpspro":200,"pvpdpspro":100,"pvpundpspro":100,"speed":10,"dpspro":200</v>
      </c>
      <c r="L3286" s="20" t="str">
        <f>IF(B3286&gt;=50,VLOOKUP(A3286,英雄数据表!A:L,11,FALSE),IF(B3286&gt;=25,VLOOKUP(A3286,英雄数据表!A:L,7,0),""))</f>
        <v>"2508602004"</v>
      </c>
      <c r="M3286" s="20" t="str">
        <f>IFERROR(VLOOKUP(B3286,属性中转表!$K$2:$O$21,5,FALSE),"")</f>
        <v>"dpspro":50</v>
      </c>
      <c r="N3286" s="20" t="str">
        <f>IF(B3286=25,VLOOKUP(A3286,英雄数据表!A:L,8,FALSE),IF(B3286=50,VLOOKUP(A3286,英雄数据表!A:L,12,0),""))</f>
        <v/>
      </c>
    </row>
    <row r="3287" spans="1:14" x14ac:dyDescent="0.3">
      <c r="A3287" s="20">
        <v>25086</v>
      </c>
      <c r="B3287" s="21">
        <f t="shared" si="221"/>
        <v>86</v>
      </c>
      <c r="C3287" s="21">
        <v>5</v>
      </c>
      <c r="D3287" s="21">
        <f>VLOOKUP(A3287,英雄数据表!A:D,4,0)</f>
        <v>2</v>
      </c>
      <c r="E3287" s="20" t="str">
        <f>VLOOKUP(A3287,英雄数据表!A:C,3,0)</f>
        <v>奥术巨炮</v>
      </c>
      <c r="F3287" s="20">
        <f t="shared" si="222"/>
        <v>25086</v>
      </c>
      <c r="G3287" s="20">
        <f t="shared" si="223"/>
        <v>25086</v>
      </c>
      <c r="H3287" s="21" t="str">
        <f>VLOOKUP(B3287,属性中转表!A:F,6,FALSE)</f>
        <v>"hp":378000,"atk":10500</v>
      </c>
      <c r="I3287" s="20" t="str">
        <f>IF(VLOOKUP(B3287,属性中转表!A:G,7,FALSE)=0,"",VLOOKUP(VLOOKUP(B3287,属性中转表!A:G,7,FALSE),属性中转表!$K$2:$P$21,6,0))&amp;IF(VLOOKUP(B3287,属性中转表!A:G,7,FALSE)&gt;=50,VLOOKUP(A3287,英雄数据表!A:K,9,0),IF(VLOOKUP(B3287,属性中转表!A:G,7,FALSE)&gt;=25,VLOOKUP(A3287,英雄数据表!A:K,5,0),""))</f>
        <v>"atk":600,"hp":10000,"undpspro":200,"pvpdpspro":100,"pvpundpspro":100,"speed":10</v>
      </c>
      <c r="J3287" s="20" t="str">
        <f>IF(I3287="","",属性中转表!$I$1&amp;(IF(VLOOKUP(B3287,属性中转表!A:G,7,FALSE)=0,0,VLOOKUP(VLOOKUP(B3287,属性中转表!A:G,7,FALSE),属性中转表!$K$2:$P$21,4,0)))+IFERROR(VLOOKUP(A3287,英雄数据表!A:K,IF(武魂!B3287&gt;=50,10,IF(武魂!B3287&gt;=25,6)),0),0))</f>
        <v>,"dpspro":200</v>
      </c>
      <c r="K3287" s="32" t="str">
        <f t="shared" si="224"/>
        <v>"atk":600,"hp":10000,"undpspro":200,"pvpdpspro":100,"pvpundpspro":100,"speed":10,"dpspro":200</v>
      </c>
      <c r="L3287" s="20" t="str">
        <f>IF(B3287&gt;=50,VLOOKUP(A3287,英雄数据表!A:L,11,FALSE),IF(B3287&gt;=25,VLOOKUP(A3287,英雄数据表!A:L,7,0),""))</f>
        <v>"2508602004"</v>
      </c>
      <c r="M3287" s="20" t="str">
        <f>IFERROR(VLOOKUP(B3287,属性中转表!$K$2:$O$21,5,FALSE),"")</f>
        <v/>
      </c>
      <c r="N3287" s="20" t="str">
        <f>IF(B3287=25,VLOOKUP(A3287,英雄数据表!A:L,8,FALSE),IF(B3287=50,VLOOKUP(A3287,英雄数据表!A:L,12,0),""))</f>
        <v/>
      </c>
    </row>
    <row r="3288" spans="1:14" x14ac:dyDescent="0.3">
      <c r="A3288" s="20">
        <v>25086</v>
      </c>
      <c r="B3288" s="21">
        <f t="shared" si="221"/>
        <v>87</v>
      </c>
      <c r="C3288" s="21">
        <v>5</v>
      </c>
      <c r="D3288" s="21">
        <f>VLOOKUP(A3288,英雄数据表!A:D,4,0)</f>
        <v>2</v>
      </c>
      <c r="E3288" s="20" t="str">
        <f>VLOOKUP(A3288,英雄数据表!A:C,3,0)</f>
        <v>奥术巨炮</v>
      </c>
      <c r="F3288" s="20">
        <f t="shared" si="222"/>
        <v>25086</v>
      </c>
      <c r="G3288" s="20">
        <f t="shared" si="223"/>
        <v>25086</v>
      </c>
      <c r="H3288" s="21" t="str">
        <f>VLOOKUP(B3288,属性中转表!A:F,6,FALSE)</f>
        <v>"hp":383400,"atk":10650</v>
      </c>
      <c r="I3288" s="20" t="str">
        <f>IF(VLOOKUP(B3288,属性中转表!A:G,7,FALSE)=0,"",VLOOKUP(VLOOKUP(B3288,属性中转表!A:G,7,FALSE),属性中转表!$K$2:$P$21,6,0))&amp;IF(VLOOKUP(B3288,属性中转表!A:G,7,FALSE)&gt;=50,VLOOKUP(A3288,英雄数据表!A:K,9,0),IF(VLOOKUP(B3288,属性中转表!A:G,7,FALSE)&gt;=25,VLOOKUP(A3288,英雄数据表!A:K,5,0),""))</f>
        <v>"atk":600,"hp":10000,"undpspro":200,"pvpdpspro":100,"pvpundpspro":100,"speed":10</v>
      </c>
      <c r="J3288" s="20" t="str">
        <f>IF(I3288="","",属性中转表!$I$1&amp;(IF(VLOOKUP(B3288,属性中转表!A:G,7,FALSE)=0,0,VLOOKUP(VLOOKUP(B3288,属性中转表!A:G,7,FALSE),属性中转表!$K$2:$P$21,4,0)))+IFERROR(VLOOKUP(A3288,英雄数据表!A:K,IF(武魂!B3288&gt;=50,10,IF(武魂!B3288&gt;=25,6)),0),0))</f>
        <v>,"dpspro":200</v>
      </c>
      <c r="K3288" s="32" t="str">
        <f t="shared" si="224"/>
        <v>"atk":600,"hp":10000,"undpspro":200,"pvpdpspro":100,"pvpundpspro":100,"speed":10,"dpspro":200</v>
      </c>
      <c r="L3288" s="20" t="str">
        <f>IF(B3288&gt;=50,VLOOKUP(A3288,英雄数据表!A:L,11,FALSE),IF(B3288&gt;=25,VLOOKUP(A3288,英雄数据表!A:L,7,0),""))</f>
        <v>"2508602004"</v>
      </c>
      <c r="M3288" s="20" t="str">
        <f>IFERROR(VLOOKUP(B3288,属性中转表!$K$2:$O$21,5,FALSE),"")</f>
        <v/>
      </c>
      <c r="N3288" s="20" t="str">
        <f>IF(B3288=25,VLOOKUP(A3288,英雄数据表!A:L,8,FALSE),IF(B3288=50,VLOOKUP(A3288,英雄数据表!A:L,12,0),""))</f>
        <v/>
      </c>
    </row>
    <row r="3289" spans="1:14" x14ac:dyDescent="0.3">
      <c r="A3289" s="20">
        <v>25086</v>
      </c>
      <c r="B3289" s="21">
        <f t="shared" si="221"/>
        <v>88</v>
      </c>
      <c r="C3289" s="21">
        <v>5</v>
      </c>
      <c r="D3289" s="21">
        <f>VLOOKUP(A3289,英雄数据表!A:D,4,0)</f>
        <v>2</v>
      </c>
      <c r="E3289" s="20" t="str">
        <f>VLOOKUP(A3289,英雄数据表!A:C,3,0)</f>
        <v>奥术巨炮</v>
      </c>
      <c r="F3289" s="20">
        <f t="shared" si="222"/>
        <v>25086</v>
      </c>
      <c r="G3289" s="20">
        <f t="shared" si="223"/>
        <v>25086</v>
      </c>
      <c r="H3289" s="21" t="str">
        <f>VLOOKUP(B3289,属性中转表!A:F,6,FALSE)</f>
        <v>"hp":388800,"atk":10800</v>
      </c>
      <c r="I3289" s="20" t="str">
        <f>IF(VLOOKUP(B3289,属性中转表!A:G,7,FALSE)=0,"",VLOOKUP(VLOOKUP(B3289,属性中转表!A:G,7,FALSE),属性中转表!$K$2:$P$21,6,0))&amp;IF(VLOOKUP(B3289,属性中转表!A:G,7,FALSE)&gt;=50,VLOOKUP(A3289,英雄数据表!A:K,9,0),IF(VLOOKUP(B3289,属性中转表!A:G,7,FALSE)&gt;=25,VLOOKUP(A3289,英雄数据表!A:K,5,0),""))</f>
        <v>"atk":600,"hp":10000,"undpspro":200,"pvpdpspro":100,"pvpundpspro":100,"speed":10</v>
      </c>
      <c r="J3289" s="20" t="str">
        <f>IF(I3289="","",属性中转表!$I$1&amp;(IF(VLOOKUP(B3289,属性中转表!A:G,7,FALSE)=0,0,VLOOKUP(VLOOKUP(B3289,属性中转表!A:G,7,FALSE),属性中转表!$K$2:$P$21,4,0)))+IFERROR(VLOOKUP(A3289,英雄数据表!A:K,IF(武魂!B3289&gt;=50,10,IF(武魂!B3289&gt;=25,6)),0),0))</f>
        <v>,"dpspro":200</v>
      </c>
      <c r="K3289" s="32" t="str">
        <f t="shared" si="224"/>
        <v>"atk":600,"hp":10000,"undpspro":200,"pvpdpspro":100,"pvpundpspro":100,"speed":10,"dpspro":200</v>
      </c>
      <c r="L3289" s="20" t="str">
        <f>IF(B3289&gt;=50,VLOOKUP(A3289,英雄数据表!A:L,11,FALSE),IF(B3289&gt;=25,VLOOKUP(A3289,英雄数据表!A:L,7,0),""))</f>
        <v>"2508602004"</v>
      </c>
      <c r="M3289" s="20" t="str">
        <f>IFERROR(VLOOKUP(B3289,属性中转表!$K$2:$O$21,5,FALSE),"")</f>
        <v/>
      </c>
      <c r="N3289" s="20" t="str">
        <f>IF(B3289=25,VLOOKUP(A3289,英雄数据表!A:L,8,FALSE),IF(B3289=50,VLOOKUP(A3289,英雄数据表!A:L,12,0),""))</f>
        <v/>
      </c>
    </row>
    <row r="3290" spans="1:14" x14ac:dyDescent="0.3">
      <c r="A3290" s="20">
        <v>25086</v>
      </c>
      <c r="B3290" s="21">
        <f t="shared" si="221"/>
        <v>89</v>
      </c>
      <c r="C3290" s="21">
        <v>5</v>
      </c>
      <c r="D3290" s="21">
        <f>VLOOKUP(A3290,英雄数据表!A:D,4,0)</f>
        <v>2</v>
      </c>
      <c r="E3290" s="20" t="str">
        <f>VLOOKUP(A3290,英雄数据表!A:C,3,0)</f>
        <v>奥术巨炮</v>
      </c>
      <c r="F3290" s="20">
        <f t="shared" si="222"/>
        <v>25086</v>
      </c>
      <c r="G3290" s="20">
        <f t="shared" si="223"/>
        <v>25086</v>
      </c>
      <c r="H3290" s="21" t="str">
        <f>VLOOKUP(B3290,属性中转表!A:F,6,FALSE)</f>
        <v>"hp":394200,"atk":10950</v>
      </c>
      <c r="I3290" s="20" t="str">
        <f>IF(VLOOKUP(B3290,属性中转表!A:G,7,FALSE)=0,"",VLOOKUP(VLOOKUP(B3290,属性中转表!A:G,7,FALSE),属性中转表!$K$2:$P$21,6,0))&amp;IF(VLOOKUP(B3290,属性中转表!A:G,7,FALSE)&gt;=50,VLOOKUP(A3290,英雄数据表!A:K,9,0),IF(VLOOKUP(B3290,属性中转表!A:G,7,FALSE)&gt;=25,VLOOKUP(A3290,英雄数据表!A:K,5,0),""))</f>
        <v>"atk":600,"hp":10000,"undpspro":200,"pvpdpspro":100,"pvpundpspro":100,"speed":10</v>
      </c>
      <c r="J3290" s="20" t="str">
        <f>IF(I3290="","",属性中转表!$I$1&amp;(IF(VLOOKUP(B3290,属性中转表!A:G,7,FALSE)=0,0,VLOOKUP(VLOOKUP(B3290,属性中转表!A:G,7,FALSE),属性中转表!$K$2:$P$21,4,0)))+IFERROR(VLOOKUP(A3290,英雄数据表!A:K,IF(武魂!B3290&gt;=50,10,IF(武魂!B3290&gt;=25,6)),0),0))</f>
        <v>,"dpspro":200</v>
      </c>
      <c r="K3290" s="32" t="str">
        <f t="shared" si="224"/>
        <v>"atk":600,"hp":10000,"undpspro":200,"pvpdpspro":100,"pvpundpspro":100,"speed":10,"dpspro":200</v>
      </c>
      <c r="L3290" s="20" t="str">
        <f>IF(B3290&gt;=50,VLOOKUP(A3290,英雄数据表!A:L,11,FALSE),IF(B3290&gt;=25,VLOOKUP(A3290,英雄数据表!A:L,7,0),""))</f>
        <v>"2508602004"</v>
      </c>
      <c r="M3290" s="20" t="str">
        <f>IFERROR(VLOOKUP(B3290,属性中转表!$K$2:$O$21,5,FALSE),"")</f>
        <v/>
      </c>
      <c r="N3290" s="20" t="str">
        <f>IF(B3290=25,VLOOKUP(A3290,英雄数据表!A:L,8,FALSE),IF(B3290=50,VLOOKUP(A3290,英雄数据表!A:L,12,0),""))</f>
        <v/>
      </c>
    </row>
    <row r="3291" spans="1:14" x14ac:dyDescent="0.3">
      <c r="A3291" s="20">
        <v>25086</v>
      </c>
      <c r="B3291" s="21">
        <f t="shared" si="221"/>
        <v>90</v>
      </c>
      <c r="C3291" s="21">
        <v>5</v>
      </c>
      <c r="D3291" s="21">
        <f>VLOOKUP(A3291,英雄数据表!A:D,4,0)</f>
        <v>2</v>
      </c>
      <c r="E3291" s="20" t="str">
        <f>VLOOKUP(A3291,英雄数据表!A:C,3,0)</f>
        <v>奥术巨炮</v>
      </c>
      <c r="F3291" s="20">
        <f t="shared" si="222"/>
        <v>25086</v>
      </c>
      <c r="G3291" s="20">
        <f t="shared" si="223"/>
        <v>25086</v>
      </c>
      <c r="H3291" s="21" t="str">
        <f>VLOOKUP(B3291,属性中转表!A:F,6,FALSE)</f>
        <v>"hp":399600,"atk":11100</v>
      </c>
      <c r="I3291" s="20" t="str">
        <f>IF(VLOOKUP(B3291,属性中转表!A:G,7,FALSE)=0,"",VLOOKUP(VLOOKUP(B3291,属性中转表!A:G,7,FALSE),属性中转表!$K$2:$P$21,6,0))&amp;IF(VLOOKUP(B3291,属性中转表!A:G,7,FALSE)&gt;=50,VLOOKUP(A3291,英雄数据表!A:K,9,0),IF(VLOOKUP(B3291,属性中转表!A:G,7,FALSE)&gt;=25,VLOOKUP(A3291,英雄数据表!A:K,5,0),""))</f>
        <v>"atk":600,"hp":10000,"undpspro":200,"pvpdpspro":150,"pvpundpspro":100,"speed":10</v>
      </c>
      <c r="J3291" s="20" t="str">
        <f>IF(I3291="","",属性中转表!$I$1&amp;(IF(VLOOKUP(B3291,属性中转表!A:G,7,FALSE)=0,0,VLOOKUP(VLOOKUP(B3291,属性中转表!A:G,7,FALSE),属性中转表!$K$2:$P$21,4,0)))+IFERROR(VLOOKUP(A3291,英雄数据表!A:K,IF(武魂!B3291&gt;=50,10,IF(武魂!B3291&gt;=25,6)),0),0))</f>
        <v>,"dpspro":200</v>
      </c>
      <c r="K3291" s="32" t="str">
        <f t="shared" si="224"/>
        <v>"atk":600,"hp":10000,"undpspro":200,"pvpdpspro":150,"pvpundpspro":100,"speed":10,"dpspro":200</v>
      </c>
      <c r="L3291" s="20" t="str">
        <f>IF(B3291&gt;=50,VLOOKUP(A3291,英雄数据表!A:L,11,FALSE),IF(B3291&gt;=25,VLOOKUP(A3291,英雄数据表!A:L,7,0),""))</f>
        <v>"2508602004"</v>
      </c>
      <c r="M3291" s="20" t="str">
        <f>IFERROR(VLOOKUP(B3291,属性中转表!$K$2:$O$21,5,FALSE),"")</f>
        <v>"pvpdpspro":50</v>
      </c>
      <c r="N3291" s="20" t="str">
        <f>IF(B3291=25,VLOOKUP(A3291,英雄数据表!A:L,8,FALSE),IF(B3291=50,VLOOKUP(A3291,英雄数据表!A:L,12,0),""))</f>
        <v/>
      </c>
    </row>
    <row r="3292" spans="1:14" x14ac:dyDescent="0.3">
      <c r="A3292" s="20">
        <v>25086</v>
      </c>
      <c r="B3292" s="21">
        <f t="shared" si="221"/>
        <v>91</v>
      </c>
      <c r="C3292" s="21">
        <v>5</v>
      </c>
      <c r="D3292" s="21">
        <f>VLOOKUP(A3292,英雄数据表!A:D,4,0)</f>
        <v>2</v>
      </c>
      <c r="E3292" s="20" t="str">
        <f>VLOOKUP(A3292,英雄数据表!A:C,3,0)</f>
        <v>奥术巨炮</v>
      </c>
      <c r="F3292" s="20">
        <f t="shared" si="222"/>
        <v>25086</v>
      </c>
      <c r="G3292" s="20">
        <f t="shared" si="223"/>
        <v>25086</v>
      </c>
      <c r="H3292" s="21" t="str">
        <f>VLOOKUP(B3292,属性中转表!A:F,6,FALSE)</f>
        <v>"hp":405000,"atk":11250</v>
      </c>
      <c r="I3292" s="20" t="str">
        <f>IF(VLOOKUP(B3292,属性中转表!A:G,7,FALSE)=0,"",VLOOKUP(VLOOKUP(B3292,属性中转表!A:G,7,FALSE),属性中转表!$K$2:$P$21,6,0))&amp;IF(VLOOKUP(B3292,属性中转表!A:G,7,FALSE)&gt;=50,VLOOKUP(A3292,英雄数据表!A:K,9,0),IF(VLOOKUP(B3292,属性中转表!A:G,7,FALSE)&gt;=25,VLOOKUP(A3292,英雄数据表!A:K,5,0),""))</f>
        <v>"atk":600,"hp":10000,"undpspro":200,"pvpdpspro":150,"pvpundpspro":100,"speed":10</v>
      </c>
      <c r="J3292" s="20" t="str">
        <f>IF(I3292="","",属性中转表!$I$1&amp;(IF(VLOOKUP(B3292,属性中转表!A:G,7,FALSE)=0,0,VLOOKUP(VLOOKUP(B3292,属性中转表!A:G,7,FALSE),属性中转表!$K$2:$P$21,4,0)))+IFERROR(VLOOKUP(A3292,英雄数据表!A:K,IF(武魂!B3292&gt;=50,10,IF(武魂!B3292&gt;=25,6)),0),0))</f>
        <v>,"dpspro":200</v>
      </c>
      <c r="K3292" s="32" t="str">
        <f t="shared" si="224"/>
        <v>"atk":600,"hp":10000,"undpspro":200,"pvpdpspro":150,"pvpundpspro":100,"speed":10,"dpspro":200</v>
      </c>
      <c r="L3292" s="20" t="str">
        <f>IF(B3292&gt;=50,VLOOKUP(A3292,英雄数据表!A:L,11,FALSE),IF(B3292&gt;=25,VLOOKUP(A3292,英雄数据表!A:L,7,0),""))</f>
        <v>"2508602004"</v>
      </c>
      <c r="M3292" s="20" t="str">
        <f>IFERROR(VLOOKUP(B3292,属性中转表!$K$2:$O$21,5,FALSE),"")</f>
        <v/>
      </c>
      <c r="N3292" s="20" t="str">
        <f>IF(B3292=25,VLOOKUP(A3292,英雄数据表!A:L,8,FALSE),IF(B3292=50,VLOOKUP(A3292,英雄数据表!A:L,12,0),""))</f>
        <v/>
      </c>
    </row>
    <row r="3293" spans="1:14" x14ac:dyDescent="0.3">
      <c r="A3293" s="20">
        <v>25086</v>
      </c>
      <c r="B3293" s="21">
        <f t="shared" si="221"/>
        <v>92</v>
      </c>
      <c r="C3293" s="21">
        <v>5</v>
      </c>
      <c r="D3293" s="21">
        <f>VLOOKUP(A3293,英雄数据表!A:D,4,0)</f>
        <v>2</v>
      </c>
      <c r="E3293" s="20" t="str">
        <f>VLOOKUP(A3293,英雄数据表!A:C,3,0)</f>
        <v>奥术巨炮</v>
      </c>
      <c r="F3293" s="20">
        <f t="shared" si="222"/>
        <v>25086</v>
      </c>
      <c r="G3293" s="20">
        <f t="shared" si="223"/>
        <v>25086</v>
      </c>
      <c r="H3293" s="21" t="str">
        <f>VLOOKUP(B3293,属性中转表!A:F,6,FALSE)</f>
        <v>"hp":410400,"atk":11400</v>
      </c>
      <c r="I3293" s="20" t="str">
        <f>IF(VLOOKUP(B3293,属性中转表!A:G,7,FALSE)=0,"",VLOOKUP(VLOOKUP(B3293,属性中转表!A:G,7,FALSE),属性中转表!$K$2:$P$21,6,0))&amp;IF(VLOOKUP(B3293,属性中转表!A:G,7,FALSE)&gt;=50,VLOOKUP(A3293,英雄数据表!A:K,9,0),IF(VLOOKUP(B3293,属性中转表!A:G,7,FALSE)&gt;=25,VLOOKUP(A3293,英雄数据表!A:K,5,0),""))</f>
        <v>"atk":600,"hp":10000,"undpspro":200,"pvpdpspro":150,"pvpundpspro":100,"speed":10</v>
      </c>
      <c r="J3293" s="20" t="str">
        <f>IF(I3293="","",属性中转表!$I$1&amp;(IF(VLOOKUP(B3293,属性中转表!A:G,7,FALSE)=0,0,VLOOKUP(VLOOKUP(B3293,属性中转表!A:G,7,FALSE),属性中转表!$K$2:$P$21,4,0)))+IFERROR(VLOOKUP(A3293,英雄数据表!A:K,IF(武魂!B3293&gt;=50,10,IF(武魂!B3293&gt;=25,6)),0),0))</f>
        <v>,"dpspro":200</v>
      </c>
      <c r="K3293" s="32" t="str">
        <f t="shared" si="224"/>
        <v>"atk":600,"hp":10000,"undpspro":200,"pvpdpspro":150,"pvpundpspro":100,"speed":10,"dpspro":200</v>
      </c>
      <c r="L3293" s="20" t="str">
        <f>IF(B3293&gt;=50,VLOOKUP(A3293,英雄数据表!A:L,11,FALSE),IF(B3293&gt;=25,VLOOKUP(A3293,英雄数据表!A:L,7,0),""))</f>
        <v>"2508602004"</v>
      </c>
      <c r="M3293" s="20" t="str">
        <f>IFERROR(VLOOKUP(B3293,属性中转表!$K$2:$O$21,5,FALSE),"")</f>
        <v/>
      </c>
      <c r="N3293" s="20" t="str">
        <f>IF(B3293=25,VLOOKUP(A3293,英雄数据表!A:L,8,FALSE),IF(B3293=50,VLOOKUP(A3293,英雄数据表!A:L,12,0),""))</f>
        <v/>
      </c>
    </row>
    <row r="3294" spans="1:14" x14ac:dyDescent="0.3">
      <c r="A3294" s="20">
        <v>25086</v>
      </c>
      <c r="B3294" s="21">
        <f t="shared" si="221"/>
        <v>93</v>
      </c>
      <c r="C3294" s="21">
        <v>5</v>
      </c>
      <c r="D3294" s="21">
        <f>VLOOKUP(A3294,英雄数据表!A:D,4,0)</f>
        <v>2</v>
      </c>
      <c r="E3294" s="20" t="str">
        <f>VLOOKUP(A3294,英雄数据表!A:C,3,0)</f>
        <v>奥术巨炮</v>
      </c>
      <c r="F3294" s="20">
        <f t="shared" si="222"/>
        <v>25086</v>
      </c>
      <c r="G3294" s="20">
        <f t="shared" si="223"/>
        <v>25086</v>
      </c>
      <c r="H3294" s="21" t="str">
        <f>VLOOKUP(B3294,属性中转表!A:F,6,FALSE)</f>
        <v>"hp":415800,"atk":11550</v>
      </c>
      <c r="I3294" s="20" t="str">
        <f>IF(VLOOKUP(B3294,属性中转表!A:G,7,FALSE)=0,"",VLOOKUP(VLOOKUP(B3294,属性中转表!A:G,7,FALSE),属性中转表!$K$2:$P$21,6,0))&amp;IF(VLOOKUP(B3294,属性中转表!A:G,7,FALSE)&gt;=50,VLOOKUP(A3294,英雄数据表!A:K,9,0),IF(VLOOKUP(B3294,属性中转表!A:G,7,FALSE)&gt;=25,VLOOKUP(A3294,英雄数据表!A:K,5,0),""))</f>
        <v>"atk":600,"hp":10000,"undpspro":200,"pvpdpspro":150,"pvpundpspro":100,"speed":10</v>
      </c>
      <c r="J3294" s="20" t="str">
        <f>IF(I3294="","",属性中转表!$I$1&amp;(IF(VLOOKUP(B3294,属性中转表!A:G,7,FALSE)=0,0,VLOOKUP(VLOOKUP(B3294,属性中转表!A:G,7,FALSE),属性中转表!$K$2:$P$21,4,0)))+IFERROR(VLOOKUP(A3294,英雄数据表!A:K,IF(武魂!B3294&gt;=50,10,IF(武魂!B3294&gt;=25,6)),0),0))</f>
        <v>,"dpspro":200</v>
      </c>
      <c r="K3294" s="32" t="str">
        <f t="shared" si="224"/>
        <v>"atk":600,"hp":10000,"undpspro":200,"pvpdpspro":150,"pvpundpspro":100,"speed":10,"dpspro":200</v>
      </c>
      <c r="L3294" s="20" t="str">
        <f>IF(B3294&gt;=50,VLOOKUP(A3294,英雄数据表!A:L,11,FALSE),IF(B3294&gt;=25,VLOOKUP(A3294,英雄数据表!A:L,7,0),""))</f>
        <v>"2508602004"</v>
      </c>
      <c r="M3294" s="20" t="str">
        <f>IFERROR(VLOOKUP(B3294,属性中转表!$K$2:$O$21,5,FALSE),"")</f>
        <v/>
      </c>
      <c r="N3294" s="20" t="str">
        <f>IF(B3294=25,VLOOKUP(A3294,英雄数据表!A:L,8,FALSE),IF(B3294=50,VLOOKUP(A3294,英雄数据表!A:L,12,0),""))</f>
        <v/>
      </c>
    </row>
    <row r="3295" spans="1:14" x14ac:dyDescent="0.3">
      <c r="A3295" s="20">
        <v>25086</v>
      </c>
      <c r="B3295" s="21">
        <f t="shared" si="221"/>
        <v>94</v>
      </c>
      <c r="C3295" s="21">
        <v>5</v>
      </c>
      <c r="D3295" s="21">
        <f>VLOOKUP(A3295,英雄数据表!A:D,4,0)</f>
        <v>2</v>
      </c>
      <c r="E3295" s="20" t="str">
        <f>VLOOKUP(A3295,英雄数据表!A:C,3,0)</f>
        <v>奥术巨炮</v>
      </c>
      <c r="F3295" s="20">
        <f t="shared" si="222"/>
        <v>25086</v>
      </c>
      <c r="G3295" s="20">
        <f t="shared" si="223"/>
        <v>25086</v>
      </c>
      <c r="H3295" s="21" t="str">
        <f>VLOOKUP(B3295,属性中转表!A:F,6,FALSE)</f>
        <v>"hp":421200,"atk":11700</v>
      </c>
      <c r="I3295" s="20" t="str">
        <f>IF(VLOOKUP(B3295,属性中转表!A:G,7,FALSE)=0,"",VLOOKUP(VLOOKUP(B3295,属性中转表!A:G,7,FALSE),属性中转表!$K$2:$P$21,6,0))&amp;IF(VLOOKUP(B3295,属性中转表!A:G,7,FALSE)&gt;=50,VLOOKUP(A3295,英雄数据表!A:K,9,0),IF(VLOOKUP(B3295,属性中转表!A:G,7,FALSE)&gt;=25,VLOOKUP(A3295,英雄数据表!A:K,5,0),""))</f>
        <v>"atk":600,"hp":10000,"undpspro":200,"pvpdpspro":150,"pvpundpspro":100,"speed":10</v>
      </c>
      <c r="J3295" s="20" t="str">
        <f>IF(I3295="","",属性中转表!$I$1&amp;(IF(VLOOKUP(B3295,属性中转表!A:G,7,FALSE)=0,0,VLOOKUP(VLOOKUP(B3295,属性中转表!A:G,7,FALSE),属性中转表!$K$2:$P$21,4,0)))+IFERROR(VLOOKUP(A3295,英雄数据表!A:K,IF(武魂!B3295&gt;=50,10,IF(武魂!B3295&gt;=25,6)),0),0))</f>
        <v>,"dpspro":200</v>
      </c>
      <c r="K3295" s="32" t="str">
        <f t="shared" si="224"/>
        <v>"atk":600,"hp":10000,"undpspro":200,"pvpdpspro":150,"pvpundpspro":100,"speed":10,"dpspro":200</v>
      </c>
      <c r="L3295" s="20" t="str">
        <f>IF(B3295&gt;=50,VLOOKUP(A3295,英雄数据表!A:L,11,FALSE),IF(B3295&gt;=25,VLOOKUP(A3295,英雄数据表!A:L,7,0),""))</f>
        <v>"2508602004"</v>
      </c>
      <c r="M3295" s="20" t="str">
        <f>IFERROR(VLOOKUP(B3295,属性中转表!$K$2:$O$21,5,FALSE),"")</f>
        <v/>
      </c>
      <c r="N3295" s="20" t="str">
        <f>IF(B3295=25,VLOOKUP(A3295,英雄数据表!A:L,8,FALSE),IF(B3295=50,VLOOKUP(A3295,英雄数据表!A:L,12,0),""))</f>
        <v/>
      </c>
    </row>
    <row r="3296" spans="1:14" x14ac:dyDescent="0.3">
      <c r="A3296" s="20">
        <v>25086</v>
      </c>
      <c r="B3296" s="21">
        <f t="shared" si="221"/>
        <v>95</v>
      </c>
      <c r="C3296" s="21">
        <v>5</v>
      </c>
      <c r="D3296" s="21">
        <f>VLOOKUP(A3296,英雄数据表!A:D,4,0)</f>
        <v>2</v>
      </c>
      <c r="E3296" s="20" t="str">
        <f>VLOOKUP(A3296,英雄数据表!A:C,3,0)</f>
        <v>奥术巨炮</v>
      </c>
      <c r="F3296" s="20">
        <f t="shared" si="222"/>
        <v>25086</v>
      </c>
      <c r="G3296" s="20">
        <f t="shared" si="223"/>
        <v>25086</v>
      </c>
      <c r="H3296" s="21" t="str">
        <f>VLOOKUP(B3296,属性中转表!A:F,6,FALSE)</f>
        <v>"hp":426600,"atk":11850</v>
      </c>
      <c r="I3296" s="20" t="str">
        <f>IF(VLOOKUP(B3296,属性中转表!A:G,7,FALSE)=0,"",VLOOKUP(VLOOKUP(B3296,属性中转表!A:G,7,FALSE),属性中转表!$K$2:$P$21,6,0))&amp;IF(VLOOKUP(B3296,属性中转表!A:G,7,FALSE)&gt;=50,VLOOKUP(A3296,英雄数据表!A:K,9,0),IF(VLOOKUP(B3296,属性中转表!A:G,7,FALSE)&gt;=25,VLOOKUP(A3296,英雄数据表!A:K,5,0),""))</f>
        <v>"atk":600,"hp":10000,"undpspro":200,"pvpdpspro":150,"pvpundpspro":150,"speed":10</v>
      </c>
      <c r="J3296" s="20" t="str">
        <f>IF(I3296="","",属性中转表!$I$1&amp;(IF(VLOOKUP(B3296,属性中转表!A:G,7,FALSE)=0,0,VLOOKUP(VLOOKUP(B3296,属性中转表!A:G,7,FALSE),属性中转表!$K$2:$P$21,4,0)))+IFERROR(VLOOKUP(A3296,英雄数据表!A:K,IF(武魂!B3296&gt;=50,10,IF(武魂!B3296&gt;=25,6)),0),0))</f>
        <v>,"dpspro":200</v>
      </c>
      <c r="K3296" s="32" t="str">
        <f t="shared" si="224"/>
        <v>"atk":600,"hp":10000,"undpspro":200,"pvpdpspro":150,"pvpundpspro":150,"speed":10,"dpspro":200</v>
      </c>
      <c r="L3296" s="20" t="str">
        <f>IF(B3296&gt;=50,VLOOKUP(A3296,英雄数据表!A:L,11,FALSE),IF(B3296&gt;=25,VLOOKUP(A3296,英雄数据表!A:L,7,0),""))</f>
        <v>"2508602004"</v>
      </c>
      <c r="M3296" s="20" t="str">
        <f>IFERROR(VLOOKUP(B3296,属性中转表!$K$2:$O$21,5,FALSE),"")</f>
        <v>"pvpundpspro":50</v>
      </c>
      <c r="N3296" s="20" t="str">
        <f>IF(B3296=25,VLOOKUP(A3296,英雄数据表!A:L,8,FALSE),IF(B3296=50,VLOOKUP(A3296,英雄数据表!A:L,12,0),""))</f>
        <v/>
      </c>
    </row>
    <row r="3297" spans="1:14" x14ac:dyDescent="0.3">
      <c r="A3297" s="20">
        <v>25086</v>
      </c>
      <c r="B3297" s="21">
        <f t="shared" si="221"/>
        <v>96</v>
      </c>
      <c r="C3297" s="21">
        <v>5</v>
      </c>
      <c r="D3297" s="21">
        <f>VLOOKUP(A3297,英雄数据表!A:D,4,0)</f>
        <v>2</v>
      </c>
      <c r="E3297" s="20" t="str">
        <f>VLOOKUP(A3297,英雄数据表!A:C,3,0)</f>
        <v>奥术巨炮</v>
      </c>
      <c r="F3297" s="20">
        <f t="shared" si="222"/>
        <v>25086</v>
      </c>
      <c r="G3297" s="20">
        <f t="shared" si="223"/>
        <v>25086</v>
      </c>
      <c r="H3297" s="21" t="str">
        <f>VLOOKUP(B3297,属性中转表!A:F,6,FALSE)</f>
        <v>"hp":432000,"atk":12000</v>
      </c>
      <c r="I3297" s="20" t="str">
        <f>IF(VLOOKUP(B3297,属性中转表!A:G,7,FALSE)=0,"",VLOOKUP(VLOOKUP(B3297,属性中转表!A:G,7,FALSE),属性中转表!$K$2:$P$21,6,0))&amp;IF(VLOOKUP(B3297,属性中转表!A:G,7,FALSE)&gt;=50,VLOOKUP(A3297,英雄数据表!A:K,9,0),IF(VLOOKUP(B3297,属性中转表!A:G,7,FALSE)&gt;=25,VLOOKUP(A3297,英雄数据表!A:K,5,0),""))</f>
        <v>"atk":600,"hp":10000,"undpspro":200,"pvpdpspro":150,"pvpundpspro":150,"speed":10</v>
      </c>
      <c r="J3297" s="20" t="str">
        <f>IF(I3297="","",属性中转表!$I$1&amp;(IF(VLOOKUP(B3297,属性中转表!A:G,7,FALSE)=0,0,VLOOKUP(VLOOKUP(B3297,属性中转表!A:G,7,FALSE),属性中转表!$K$2:$P$21,4,0)))+IFERROR(VLOOKUP(A3297,英雄数据表!A:K,IF(武魂!B3297&gt;=50,10,IF(武魂!B3297&gt;=25,6)),0),0))</f>
        <v>,"dpspro":200</v>
      </c>
      <c r="K3297" s="32" t="str">
        <f t="shared" si="224"/>
        <v>"atk":600,"hp":10000,"undpspro":200,"pvpdpspro":150,"pvpundpspro":150,"speed":10,"dpspro":200</v>
      </c>
      <c r="L3297" s="20" t="str">
        <f>IF(B3297&gt;=50,VLOOKUP(A3297,英雄数据表!A:L,11,FALSE),IF(B3297&gt;=25,VLOOKUP(A3297,英雄数据表!A:L,7,0),""))</f>
        <v>"2508602004"</v>
      </c>
      <c r="M3297" s="20" t="str">
        <f>IFERROR(VLOOKUP(B3297,属性中转表!$K$2:$O$21,5,FALSE),"")</f>
        <v/>
      </c>
      <c r="N3297" s="20" t="str">
        <f>IF(B3297=25,VLOOKUP(A3297,英雄数据表!A:L,8,FALSE),IF(B3297=50,VLOOKUP(A3297,英雄数据表!A:L,12,0),""))</f>
        <v/>
      </c>
    </row>
    <row r="3298" spans="1:14" x14ac:dyDescent="0.3">
      <c r="A3298" s="20">
        <v>25086</v>
      </c>
      <c r="B3298" s="21">
        <f t="shared" si="221"/>
        <v>97</v>
      </c>
      <c r="C3298" s="21">
        <v>5</v>
      </c>
      <c r="D3298" s="21">
        <f>VLOOKUP(A3298,英雄数据表!A:D,4,0)</f>
        <v>2</v>
      </c>
      <c r="E3298" s="20" t="str">
        <f>VLOOKUP(A3298,英雄数据表!A:C,3,0)</f>
        <v>奥术巨炮</v>
      </c>
      <c r="F3298" s="20">
        <f t="shared" si="222"/>
        <v>25086</v>
      </c>
      <c r="G3298" s="20">
        <f t="shared" si="223"/>
        <v>25086</v>
      </c>
      <c r="H3298" s="21" t="str">
        <f>VLOOKUP(B3298,属性中转表!A:F,6,FALSE)</f>
        <v>"hp":437400,"atk":12150</v>
      </c>
      <c r="I3298" s="20" t="str">
        <f>IF(VLOOKUP(B3298,属性中转表!A:G,7,FALSE)=0,"",VLOOKUP(VLOOKUP(B3298,属性中转表!A:G,7,FALSE),属性中转表!$K$2:$P$21,6,0))&amp;IF(VLOOKUP(B3298,属性中转表!A:G,7,FALSE)&gt;=50,VLOOKUP(A3298,英雄数据表!A:K,9,0),IF(VLOOKUP(B3298,属性中转表!A:G,7,FALSE)&gt;=25,VLOOKUP(A3298,英雄数据表!A:K,5,0),""))</f>
        <v>"atk":600,"hp":10000,"undpspro":200,"pvpdpspro":150,"pvpundpspro":150,"speed":10</v>
      </c>
      <c r="J3298" s="20" t="str">
        <f>IF(I3298="","",属性中转表!$I$1&amp;(IF(VLOOKUP(B3298,属性中转表!A:G,7,FALSE)=0,0,VLOOKUP(VLOOKUP(B3298,属性中转表!A:G,7,FALSE),属性中转表!$K$2:$P$21,4,0)))+IFERROR(VLOOKUP(A3298,英雄数据表!A:K,IF(武魂!B3298&gt;=50,10,IF(武魂!B3298&gt;=25,6)),0),0))</f>
        <v>,"dpspro":200</v>
      </c>
      <c r="K3298" s="32" t="str">
        <f t="shared" si="224"/>
        <v>"atk":600,"hp":10000,"undpspro":200,"pvpdpspro":150,"pvpundpspro":150,"speed":10,"dpspro":200</v>
      </c>
      <c r="L3298" s="20" t="str">
        <f>IF(B3298&gt;=50,VLOOKUP(A3298,英雄数据表!A:L,11,FALSE),IF(B3298&gt;=25,VLOOKUP(A3298,英雄数据表!A:L,7,0),""))</f>
        <v>"2508602004"</v>
      </c>
      <c r="M3298" s="20" t="str">
        <f>IFERROR(VLOOKUP(B3298,属性中转表!$K$2:$O$21,5,FALSE),"")</f>
        <v/>
      </c>
      <c r="N3298" s="20" t="str">
        <f>IF(B3298=25,VLOOKUP(A3298,英雄数据表!A:L,8,FALSE),IF(B3298=50,VLOOKUP(A3298,英雄数据表!A:L,12,0),""))</f>
        <v/>
      </c>
    </row>
    <row r="3299" spans="1:14" x14ac:dyDescent="0.3">
      <c r="A3299" s="20">
        <v>25086</v>
      </c>
      <c r="B3299" s="21">
        <f t="shared" si="221"/>
        <v>98</v>
      </c>
      <c r="C3299" s="21">
        <v>5</v>
      </c>
      <c r="D3299" s="21">
        <f>VLOOKUP(A3299,英雄数据表!A:D,4,0)</f>
        <v>2</v>
      </c>
      <c r="E3299" s="20" t="str">
        <f>VLOOKUP(A3299,英雄数据表!A:C,3,0)</f>
        <v>奥术巨炮</v>
      </c>
      <c r="F3299" s="20">
        <f t="shared" si="222"/>
        <v>25086</v>
      </c>
      <c r="G3299" s="20">
        <f t="shared" si="223"/>
        <v>25086</v>
      </c>
      <c r="H3299" s="21" t="str">
        <f>VLOOKUP(B3299,属性中转表!A:F,6,FALSE)</f>
        <v>"hp":442800,"atk":12300</v>
      </c>
      <c r="I3299" s="20" t="str">
        <f>IF(VLOOKUP(B3299,属性中转表!A:G,7,FALSE)=0,"",VLOOKUP(VLOOKUP(B3299,属性中转表!A:G,7,FALSE),属性中转表!$K$2:$P$21,6,0))&amp;IF(VLOOKUP(B3299,属性中转表!A:G,7,FALSE)&gt;=50,VLOOKUP(A3299,英雄数据表!A:K,9,0),IF(VLOOKUP(B3299,属性中转表!A:G,7,FALSE)&gt;=25,VLOOKUP(A3299,英雄数据表!A:K,5,0),""))</f>
        <v>"atk":600,"hp":10000,"undpspro":200,"pvpdpspro":150,"pvpundpspro":150,"speed":10</v>
      </c>
      <c r="J3299" s="20" t="str">
        <f>IF(I3299="","",属性中转表!$I$1&amp;(IF(VLOOKUP(B3299,属性中转表!A:G,7,FALSE)=0,0,VLOOKUP(VLOOKUP(B3299,属性中转表!A:G,7,FALSE),属性中转表!$K$2:$P$21,4,0)))+IFERROR(VLOOKUP(A3299,英雄数据表!A:K,IF(武魂!B3299&gt;=50,10,IF(武魂!B3299&gt;=25,6)),0),0))</f>
        <v>,"dpspro":200</v>
      </c>
      <c r="K3299" s="32" t="str">
        <f t="shared" si="224"/>
        <v>"atk":600,"hp":10000,"undpspro":200,"pvpdpspro":150,"pvpundpspro":150,"speed":10,"dpspro":200</v>
      </c>
      <c r="L3299" s="20" t="str">
        <f>IF(B3299&gt;=50,VLOOKUP(A3299,英雄数据表!A:L,11,FALSE),IF(B3299&gt;=25,VLOOKUP(A3299,英雄数据表!A:L,7,0),""))</f>
        <v>"2508602004"</v>
      </c>
      <c r="M3299" s="20" t="str">
        <f>IFERROR(VLOOKUP(B3299,属性中转表!$K$2:$O$21,5,FALSE),"")</f>
        <v/>
      </c>
      <c r="N3299" s="20" t="str">
        <f>IF(B3299=25,VLOOKUP(A3299,英雄数据表!A:L,8,FALSE),IF(B3299=50,VLOOKUP(A3299,英雄数据表!A:L,12,0),""))</f>
        <v/>
      </c>
    </row>
    <row r="3300" spans="1:14" x14ac:dyDescent="0.3">
      <c r="A3300" s="20">
        <v>25086</v>
      </c>
      <c r="B3300" s="21">
        <f t="shared" si="221"/>
        <v>99</v>
      </c>
      <c r="C3300" s="21">
        <v>5</v>
      </c>
      <c r="D3300" s="21">
        <f>VLOOKUP(A3300,英雄数据表!A:D,4,0)</f>
        <v>2</v>
      </c>
      <c r="E3300" s="20" t="str">
        <f>VLOOKUP(A3300,英雄数据表!A:C,3,0)</f>
        <v>奥术巨炮</v>
      </c>
      <c r="F3300" s="20">
        <f t="shared" si="222"/>
        <v>25086</v>
      </c>
      <c r="G3300" s="20">
        <f t="shared" si="223"/>
        <v>25086</v>
      </c>
      <c r="H3300" s="21" t="str">
        <f>VLOOKUP(B3300,属性中转表!A:F,6,FALSE)</f>
        <v>"hp":448200,"atk":12450</v>
      </c>
      <c r="I3300" s="20" t="str">
        <f>IF(VLOOKUP(B3300,属性中转表!A:G,7,FALSE)=0,"",VLOOKUP(VLOOKUP(B3300,属性中转表!A:G,7,FALSE),属性中转表!$K$2:$P$21,6,0))&amp;IF(VLOOKUP(B3300,属性中转表!A:G,7,FALSE)&gt;=50,VLOOKUP(A3300,英雄数据表!A:K,9,0),IF(VLOOKUP(B3300,属性中转表!A:G,7,FALSE)&gt;=25,VLOOKUP(A3300,英雄数据表!A:K,5,0),""))</f>
        <v>"atk":600,"hp":10000,"undpspro":200,"pvpdpspro":150,"pvpundpspro":150,"speed":10</v>
      </c>
      <c r="J3300" s="20" t="str">
        <f>IF(I3300="","",属性中转表!$I$1&amp;(IF(VLOOKUP(B3300,属性中转表!A:G,7,FALSE)=0,0,VLOOKUP(VLOOKUP(B3300,属性中转表!A:G,7,FALSE),属性中转表!$K$2:$P$21,4,0)))+IFERROR(VLOOKUP(A3300,英雄数据表!A:K,IF(武魂!B3300&gt;=50,10,IF(武魂!B3300&gt;=25,6)),0),0))</f>
        <v>,"dpspro":200</v>
      </c>
      <c r="K3300" s="32" t="str">
        <f t="shared" si="224"/>
        <v>"atk":600,"hp":10000,"undpspro":200,"pvpdpspro":150,"pvpundpspro":150,"speed":10,"dpspro":200</v>
      </c>
      <c r="L3300" s="20" t="str">
        <f>IF(B3300&gt;=50,VLOOKUP(A3300,英雄数据表!A:L,11,FALSE),IF(B3300&gt;=25,VLOOKUP(A3300,英雄数据表!A:L,7,0),""))</f>
        <v>"2508602004"</v>
      </c>
      <c r="M3300" s="20" t="str">
        <f>IFERROR(VLOOKUP(B3300,属性中转表!$K$2:$O$21,5,FALSE),"")</f>
        <v/>
      </c>
      <c r="N3300" s="20" t="str">
        <f>IF(B3300=25,VLOOKUP(A3300,英雄数据表!A:L,8,FALSE),IF(B3300=50,VLOOKUP(A3300,英雄数据表!A:L,12,0),""))</f>
        <v/>
      </c>
    </row>
    <row r="3301" spans="1:14" x14ac:dyDescent="0.3">
      <c r="A3301" s="20">
        <v>25086</v>
      </c>
      <c r="B3301" s="21">
        <f t="shared" si="221"/>
        <v>100</v>
      </c>
      <c r="C3301" s="21">
        <v>5</v>
      </c>
      <c r="D3301" s="21">
        <f>VLOOKUP(A3301,英雄数据表!A:D,4,0)</f>
        <v>2</v>
      </c>
      <c r="E3301" s="20" t="str">
        <f>VLOOKUP(A3301,英雄数据表!A:C,3,0)</f>
        <v>奥术巨炮</v>
      </c>
      <c r="F3301" s="20">
        <f t="shared" si="222"/>
        <v>25086</v>
      </c>
      <c r="G3301" s="20">
        <f t="shared" si="223"/>
        <v>25086</v>
      </c>
      <c r="H3301" s="21" t="str">
        <f>VLOOKUP(B3301,属性中转表!A:F,6,FALSE)</f>
        <v>"hp":453600,"atk":12600</v>
      </c>
      <c r="I3301" s="20" t="str">
        <f>IF(VLOOKUP(B3301,属性中转表!A:G,7,FALSE)=0,"",VLOOKUP(VLOOKUP(B3301,属性中转表!A:G,7,FALSE),属性中转表!$K$2:$P$21,6,0))&amp;IF(VLOOKUP(B3301,属性中转表!A:G,7,FALSE)&gt;=50,VLOOKUP(A3301,英雄数据表!A:K,9,0),IF(VLOOKUP(B3301,属性中转表!A:G,7,FALSE)&gt;=25,VLOOKUP(A3301,英雄数据表!A:K,5,0),""))</f>
        <v>"atk":900,"hp":15000,"undpspro":200,"pvpdpspro":150,"pvpundpspro":150,"speed":20</v>
      </c>
      <c r="J3301" s="20" t="str">
        <f>IF(I3301="","",属性中转表!$I$1&amp;(IF(VLOOKUP(B3301,属性中转表!A:G,7,FALSE)=0,0,VLOOKUP(VLOOKUP(B3301,属性中转表!A:G,7,FALSE),属性中转表!$K$2:$P$21,4,0)))+IFERROR(VLOOKUP(A3301,英雄数据表!A:K,IF(武魂!B3301&gt;=50,10,IF(武魂!B3301&gt;=25,6)),0),0))</f>
        <v>,"dpspro":200</v>
      </c>
      <c r="K3301" s="32" t="str">
        <f t="shared" si="224"/>
        <v>"atk":900,"hp":15000,"undpspro":200,"pvpdpspro":150,"pvpundpspro":150,"speed":20,"dpspro":200</v>
      </c>
      <c r="L3301" s="20" t="str">
        <f>IF(B3301&gt;=50,VLOOKUP(A3301,英雄数据表!A:L,11,FALSE),IF(B3301&gt;=25,VLOOKUP(A3301,英雄数据表!A:L,7,0),""))</f>
        <v>"2508602004"</v>
      </c>
      <c r="M3301" s="20" t="str">
        <f>IFERROR(VLOOKUP(B3301,属性中转表!$K$2:$O$21,5,FALSE),"")</f>
        <v>"speed":10,"atk":300,"hp":5000</v>
      </c>
      <c r="N3301" s="20" t="str">
        <f>IF(B3301=25,VLOOKUP(A3301,英雄数据表!A:L,8,FALSE),IF(B3301=50,VLOOKUP(A3301,英雄数据表!A:L,12,0),""))</f>
        <v/>
      </c>
    </row>
    <row r="3302" spans="1:14" x14ac:dyDescent="0.3">
      <c r="A3302" s="20">
        <v>31076</v>
      </c>
      <c r="B3302" s="21">
        <f t="shared" si="221"/>
        <v>1</v>
      </c>
      <c r="C3302" s="21">
        <v>5</v>
      </c>
      <c r="D3302" s="21">
        <f>VLOOKUP(A3302,英雄数据表!A:D,4,0)</f>
        <v>3</v>
      </c>
      <c r="E3302" s="20" t="str">
        <f>VLOOKUP(A3302,英雄数据表!A:C,3,0)</f>
        <v>漆黑利刃</v>
      </c>
      <c r="F3302" s="20">
        <f t="shared" si="222"/>
        <v>31076</v>
      </c>
      <c r="G3302" s="20">
        <f t="shared" si="223"/>
        <v>31076</v>
      </c>
      <c r="H3302" s="21" t="str">
        <f>VLOOKUP(B3302,属性中转表!A:F,6,FALSE)</f>
        <v>"hp":5400,"atk":150</v>
      </c>
      <c r="I3302" s="20" t="str">
        <f>IF(VLOOKUP(B3302,属性中转表!A:G,7,FALSE)=0,"",VLOOKUP(VLOOKUP(B3302,属性中转表!A:G,7,FALSE),属性中转表!$K$2:$P$21,6,0))&amp;IF(VLOOKUP(B3302,属性中转表!A:G,7,FALSE)&gt;=50,VLOOKUP(A3302,英雄数据表!A:K,9,0),IF(VLOOKUP(B3302,属性中转表!A:G,7,FALSE)&gt;=25,VLOOKUP(A3302,英雄数据表!A:K,5,0),""))</f>
        <v/>
      </c>
      <c r="J3302" s="20" t="str">
        <f>IF(I3302="","",属性中转表!$I$1&amp;(IF(VLOOKUP(B3302,属性中转表!A:G,7,FALSE)=0,0,VLOOKUP(VLOOKUP(B3302,属性中转表!A:G,7,FALSE),属性中转表!$K$2:$P$21,4,0)))+IFERROR(VLOOKUP(A3302,英雄数据表!A:K,IF(武魂!B3302&gt;=50,10,IF(武魂!B3302&gt;=25,6)),0),0))</f>
        <v/>
      </c>
      <c r="K3302" s="32" t="str">
        <f t="shared" si="224"/>
        <v/>
      </c>
      <c r="L3302" s="20" t="str">
        <f>IF(B3302&gt;=50,VLOOKUP(A3302,英雄数据表!A:L,11,FALSE),IF(B3302&gt;=25,VLOOKUP(A3302,英雄数据表!A:L,7,0),""))</f>
        <v/>
      </c>
      <c r="M3302" s="20" t="str">
        <f>IFERROR(VLOOKUP(B3302,属性中转表!$K$2:$O$21,5,FALSE),"")</f>
        <v/>
      </c>
      <c r="N3302" s="20" t="str">
        <f>IF(B3302=25,VLOOKUP(A3302,英雄数据表!A:L,8,FALSE),IF(B3302=50,VLOOKUP(A3302,英雄数据表!A:L,12,0),""))</f>
        <v/>
      </c>
    </row>
    <row r="3303" spans="1:14" x14ac:dyDescent="0.3">
      <c r="A3303" s="20">
        <v>31076</v>
      </c>
      <c r="B3303" s="21">
        <f t="shared" si="221"/>
        <v>2</v>
      </c>
      <c r="C3303" s="21">
        <v>5</v>
      </c>
      <c r="D3303" s="21">
        <f>VLOOKUP(A3303,英雄数据表!A:D,4,0)</f>
        <v>3</v>
      </c>
      <c r="E3303" s="20" t="str">
        <f>VLOOKUP(A3303,英雄数据表!A:C,3,0)</f>
        <v>漆黑利刃</v>
      </c>
      <c r="F3303" s="20">
        <f t="shared" si="222"/>
        <v>31076</v>
      </c>
      <c r="G3303" s="20">
        <f t="shared" si="223"/>
        <v>31076</v>
      </c>
      <c r="H3303" s="21" t="str">
        <f>VLOOKUP(B3303,属性中转表!A:F,6,FALSE)</f>
        <v>"hp":7200,"atk":200</v>
      </c>
      <c r="I3303" s="20" t="str">
        <f>IF(VLOOKUP(B3303,属性中转表!A:G,7,FALSE)=0,"",VLOOKUP(VLOOKUP(B3303,属性中转表!A:G,7,FALSE),属性中转表!$K$2:$P$21,6,0))&amp;IF(VLOOKUP(B3303,属性中转表!A:G,7,FALSE)&gt;=50,VLOOKUP(A3303,英雄数据表!A:K,9,0),IF(VLOOKUP(B3303,属性中转表!A:G,7,FALSE)&gt;=25,VLOOKUP(A3303,英雄数据表!A:K,5,0),""))</f>
        <v/>
      </c>
      <c r="J3303" s="20" t="str">
        <f>IF(I3303="","",属性中转表!$I$1&amp;(IF(VLOOKUP(B3303,属性中转表!A:G,7,FALSE)=0,0,VLOOKUP(VLOOKUP(B3303,属性中转表!A:G,7,FALSE),属性中转表!$K$2:$P$21,4,0)))+IFERROR(VLOOKUP(A3303,英雄数据表!A:K,IF(武魂!B3303&gt;=50,10,IF(武魂!B3303&gt;=25,6)),0),0))</f>
        <v/>
      </c>
      <c r="K3303" s="32" t="str">
        <f t="shared" si="224"/>
        <v/>
      </c>
      <c r="L3303" s="20" t="str">
        <f>IF(B3303&gt;=50,VLOOKUP(A3303,英雄数据表!A:L,11,FALSE),IF(B3303&gt;=25,VLOOKUP(A3303,英雄数据表!A:L,7,0),""))</f>
        <v/>
      </c>
      <c r="M3303" s="20" t="str">
        <f>IFERROR(VLOOKUP(B3303,属性中转表!$K$2:$O$21,5,FALSE),"")</f>
        <v/>
      </c>
      <c r="N3303" s="20" t="str">
        <f>IF(B3303=25,VLOOKUP(A3303,英雄数据表!A:L,8,FALSE),IF(B3303=50,VLOOKUP(A3303,英雄数据表!A:L,12,0),""))</f>
        <v/>
      </c>
    </row>
    <row r="3304" spans="1:14" x14ac:dyDescent="0.3">
      <c r="A3304" s="20">
        <v>31076</v>
      </c>
      <c r="B3304" s="21">
        <f t="shared" si="221"/>
        <v>3</v>
      </c>
      <c r="C3304" s="21">
        <v>5</v>
      </c>
      <c r="D3304" s="21">
        <f>VLOOKUP(A3304,英雄数据表!A:D,4,0)</f>
        <v>3</v>
      </c>
      <c r="E3304" s="20" t="str">
        <f>VLOOKUP(A3304,英雄数据表!A:C,3,0)</f>
        <v>漆黑利刃</v>
      </c>
      <c r="F3304" s="20">
        <f t="shared" si="222"/>
        <v>31076</v>
      </c>
      <c r="G3304" s="20">
        <f t="shared" si="223"/>
        <v>31076</v>
      </c>
      <c r="H3304" s="21" t="str">
        <f>VLOOKUP(B3304,属性中转表!A:F,6,FALSE)</f>
        <v>"hp":9000,"atk":250</v>
      </c>
      <c r="I3304" s="20" t="str">
        <f>IF(VLOOKUP(B3304,属性中转表!A:G,7,FALSE)=0,"",VLOOKUP(VLOOKUP(B3304,属性中转表!A:G,7,FALSE),属性中转表!$K$2:$P$21,6,0))&amp;IF(VLOOKUP(B3304,属性中转表!A:G,7,FALSE)&gt;=50,VLOOKUP(A3304,英雄数据表!A:K,9,0),IF(VLOOKUP(B3304,属性中转表!A:G,7,FALSE)&gt;=25,VLOOKUP(A3304,英雄数据表!A:K,5,0),""))</f>
        <v/>
      </c>
      <c r="J3304" s="20" t="str">
        <f>IF(I3304="","",属性中转表!$I$1&amp;(IF(VLOOKUP(B3304,属性中转表!A:G,7,FALSE)=0,0,VLOOKUP(VLOOKUP(B3304,属性中转表!A:G,7,FALSE),属性中转表!$K$2:$P$21,4,0)))+IFERROR(VLOOKUP(A3304,英雄数据表!A:K,IF(武魂!B3304&gt;=50,10,IF(武魂!B3304&gt;=25,6)),0),0))</f>
        <v/>
      </c>
      <c r="K3304" s="32" t="str">
        <f t="shared" si="224"/>
        <v/>
      </c>
      <c r="L3304" s="20" t="str">
        <f>IF(B3304&gt;=50,VLOOKUP(A3304,英雄数据表!A:L,11,FALSE),IF(B3304&gt;=25,VLOOKUP(A3304,英雄数据表!A:L,7,0),""))</f>
        <v/>
      </c>
      <c r="M3304" s="20" t="str">
        <f>IFERROR(VLOOKUP(B3304,属性中转表!$K$2:$O$21,5,FALSE),"")</f>
        <v/>
      </c>
      <c r="N3304" s="20" t="str">
        <f>IF(B3304=25,VLOOKUP(A3304,英雄数据表!A:L,8,FALSE),IF(B3304=50,VLOOKUP(A3304,英雄数据表!A:L,12,0),""))</f>
        <v/>
      </c>
    </row>
    <row r="3305" spans="1:14" x14ac:dyDescent="0.3">
      <c r="A3305" s="20">
        <v>31076</v>
      </c>
      <c r="B3305" s="21">
        <f t="shared" si="221"/>
        <v>4</v>
      </c>
      <c r="C3305" s="21">
        <v>5</v>
      </c>
      <c r="D3305" s="21">
        <f>VLOOKUP(A3305,英雄数据表!A:D,4,0)</f>
        <v>3</v>
      </c>
      <c r="E3305" s="20" t="str">
        <f>VLOOKUP(A3305,英雄数据表!A:C,3,0)</f>
        <v>漆黑利刃</v>
      </c>
      <c r="F3305" s="20">
        <f t="shared" si="222"/>
        <v>31076</v>
      </c>
      <c r="G3305" s="20">
        <f t="shared" si="223"/>
        <v>31076</v>
      </c>
      <c r="H3305" s="21" t="str">
        <f>VLOOKUP(B3305,属性中转表!A:F,6,FALSE)</f>
        <v>"hp":10800,"atk":300</v>
      </c>
      <c r="I3305" s="20" t="str">
        <f>IF(VLOOKUP(B3305,属性中转表!A:G,7,FALSE)=0,"",VLOOKUP(VLOOKUP(B3305,属性中转表!A:G,7,FALSE),属性中转表!$K$2:$P$21,6,0))&amp;IF(VLOOKUP(B3305,属性中转表!A:G,7,FALSE)&gt;=50,VLOOKUP(A3305,英雄数据表!A:K,9,0),IF(VLOOKUP(B3305,属性中转表!A:G,7,FALSE)&gt;=25,VLOOKUP(A3305,英雄数据表!A:K,5,0),""))</f>
        <v/>
      </c>
      <c r="J3305" s="20" t="str">
        <f>IF(I3305="","",属性中转表!$I$1&amp;(IF(VLOOKUP(B3305,属性中转表!A:G,7,FALSE)=0,0,VLOOKUP(VLOOKUP(B3305,属性中转表!A:G,7,FALSE),属性中转表!$K$2:$P$21,4,0)))+IFERROR(VLOOKUP(A3305,英雄数据表!A:K,IF(武魂!B3305&gt;=50,10,IF(武魂!B3305&gt;=25,6)),0),0))</f>
        <v/>
      </c>
      <c r="K3305" s="32" t="str">
        <f t="shared" si="224"/>
        <v/>
      </c>
      <c r="L3305" s="20" t="str">
        <f>IF(B3305&gt;=50,VLOOKUP(A3305,英雄数据表!A:L,11,FALSE),IF(B3305&gt;=25,VLOOKUP(A3305,英雄数据表!A:L,7,0),""))</f>
        <v/>
      </c>
      <c r="M3305" s="20" t="str">
        <f>IFERROR(VLOOKUP(B3305,属性中转表!$K$2:$O$21,5,FALSE),"")</f>
        <v/>
      </c>
      <c r="N3305" s="20" t="str">
        <f>IF(B3305=25,VLOOKUP(A3305,英雄数据表!A:L,8,FALSE),IF(B3305=50,VLOOKUP(A3305,英雄数据表!A:L,12,0),""))</f>
        <v/>
      </c>
    </row>
    <row r="3306" spans="1:14" x14ac:dyDescent="0.3">
      <c r="A3306" s="20">
        <v>31076</v>
      </c>
      <c r="B3306" s="21">
        <f t="shared" si="213"/>
        <v>5</v>
      </c>
      <c r="C3306" s="21">
        <v>5</v>
      </c>
      <c r="D3306" s="21">
        <f>VLOOKUP(A3306,英雄数据表!A:D,4,0)</f>
        <v>3</v>
      </c>
      <c r="E3306" s="20" t="str">
        <f>VLOOKUP(A3306,英雄数据表!A:C,3,0)</f>
        <v>漆黑利刃</v>
      </c>
      <c r="F3306" s="20">
        <f t="shared" si="214"/>
        <v>31076</v>
      </c>
      <c r="G3306" s="20">
        <f t="shared" si="215"/>
        <v>31076</v>
      </c>
      <c r="H3306" s="21" t="str">
        <f>VLOOKUP(B3306,属性中转表!A:F,6,FALSE)</f>
        <v>"hp":12600,"atk":350</v>
      </c>
      <c r="I3306" s="20" t="str">
        <f>IF(VLOOKUP(B3306,属性中转表!A:G,7,FALSE)=0,"",VLOOKUP(VLOOKUP(B3306,属性中转表!A:G,7,FALSE),属性中转表!$K$2:$P$21,6,0))&amp;IF(VLOOKUP(B3306,属性中转表!A:G,7,FALSE)&gt;=50,VLOOKUP(A3306,英雄数据表!A:K,9,0),IF(VLOOKUP(B3306,属性中转表!A:G,7,FALSE)&gt;=25,VLOOKUP(A3306,英雄数据表!A:K,5,0),""))</f>
        <v>"atk":300</v>
      </c>
      <c r="J3306" s="20" t="str">
        <f>IF(I3306="","",属性中转表!$I$1&amp;(IF(VLOOKUP(B3306,属性中转表!A:G,7,FALSE)=0,0,VLOOKUP(VLOOKUP(B3306,属性中转表!A:G,7,FALSE),属性中转表!$K$2:$P$21,4,0)))+IFERROR(VLOOKUP(A3306,英雄数据表!A:K,IF(武魂!B3306&gt;=50,10,IF(武魂!B3306&gt;=25,6)),0),0))</f>
        <v>,"dpspro":0</v>
      </c>
      <c r="K3306" s="32" t="str">
        <f t="shared" si="216"/>
        <v>"atk":300,"dpspro":0</v>
      </c>
      <c r="L3306" s="20" t="str">
        <f>IF(B3306&gt;=50,VLOOKUP(A3306,英雄数据表!A:L,11,FALSE),IF(B3306&gt;=25,VLOOKUP(A3306,英雄数据表!A:L,7,0),""))</f>
        <v/>
      </c>
      <c r="M3306" s="20" t="str">
        <f>IFERROR(VLOOKUP(B3306,属性中转表!$K$2:$O$21,5,FALSE),"")</f>
        <v>"atk":300</v>
      </c>
      <c r="N3306" s="20" t="str">
        <f>IF(B3306=25,VLOOKUP(A3306,英雄数据表!A:L,8,FALSE),IF(B3306=50,VLOOKUP(A3306,英雄数据表!A:L,12,0),""))</f>
        <v/>
      </c>
    </row>
    <row r="3307" spans="1:14" x14ac:dyDescent="0.3">
      <c r="A3307" s="20">
        <v>31076</v>
      </c>
      <c r="B3307" s="21">
        <f t="shared" si="213"/>
        <v>6</v>
      </c>
      <c r="C3307" s="21">
        <v>5</v>
      </c>
      <c r="D3307" s="21">
        <f>VLOOKUP(A3307,英雄数据表!A:D,4,0)</f>
        <v>3</v>
      </c>
      <c r="E3307" s="20" t="str">
        <f>VLOOKUP(A3307,英雄数据表!A:C,3,0)</f>
        <v>漆黑利刃</v>
      </c>
      <c r="F3307" s="20">
        <f t="shared" si="214"/>
        <v>31076</v>
      </c>
      <c r="G3307" s="20">
        <f t="shared" si="215"/>
        <v>31076</v>
      </c>
      <c r="H3307" s="21" t="str">
        <f>VLOOKUP(B3307,属性中转表!A:F,6,FALSE)</f>
        <v>"hp":14400,"atk":400</v>
      </c>
      <c r="I3307" s="20" t="str">
        <f>IF(VLOOKUP(B3307,属性中转表!A:G,7,FALSE)=0,"",VLOOKUP(VLOOKUP(B3307,属性中转表!A:G,7,FALSE),属性中转表!$K$2:$P$21,6,0))&amp;IF(VLOOKUP(B3307,属性中转表!A:G,7,FALSE)&gt;=50,VLOOKUP(A3307,英雄数据表!A:K,9,0),IF(VLOOKUP(B3307,属性中转表!A:G,7,FALSE)&gt;=25,VLOOKUP(A3307,英雄数据表!A:K,5,0),""))</f>
        <v>"atk":300</v>
      </c>
      <c r="J3307" s="20" t="str">
        <f>IF(I3307="","",属性中转表!$I$1&amp;(IF(VLOOKUP(B3307,属性中转表!A:G,7,FALSE)=0,0,VLOOKUP(VLOOKUP(B3307,属性中转表!A:G,7,FALSE),属性中转表!$K$2:$P$21,4,0)))+IFERROR(VLOOKUP(A3307,英雄数据表!A:K,IF(武魂!B3307&gt;=50,10,IF(武魂!B3307&gt;=25,6)),0),0))</f>
        <v>,"dpspro":0</v>
      </c>
      <c r="K3307" s="32" t="str">
        <f t="shared" si="216"/>
        <v>"atk":300,"dpspro":0</v>
      </c>
      <c r="L3307" s="20" t="str">
        <f>IF(B3307&gt;=50,VLOOKUP(A3307,英雄数据表!A:L,11,FALSE),IF(B3307&gt;=25,VLOOKUP(A3307,英雄数据表!A:L,7,0),""))</f>
        <v/>
      </c>
      <c r="M3307" s="20" t="str">
        <f>IFERROR(VLOOKUP(B3307,属性中转表!$K$2:$O$21,5,FALSE),"")</f>
        <v/>
      </c>
      <c r="N3307" s="20" t="str">
        <f>IF(B3307=25,VLOOKUP(A3307,英雄数据表!A:L,8,FALSE),IF(B3307=50,VLOOKUP(A3307,英雄数据表!A:L,12,0),""))</f>
        <v/>
      </c>
    </row>
    <row r="3308" spans="1:14" x14ac:dyDescent="0.3">
      <c r="A3308" s="20">
        <v>31076</v>
      </c>
      <c r="B3308" s="21">
        <f t="shared" si="213"/>
        <v>7</v>
      </c>
      <c r="C3308" s="21">
        <v>5</v>
      </c>
      <c r="D3308" s="21">
        <f>VLOOKUP(A3308,英雄数据表!A:D,4,0)</f>
        <v>3</v>
      </c>
      <c r="E3308" s="20" t="str">
        <f>VLOOKUP(A3308,英雄数据表!A:C,3,0)</f>
        <v>漆黑利刃</v>
      </c>
      <c r="F3308" s="20">
        <f t="shared" si="214"/>
        <v>31076</v>
      </c>
      <c r="G3308" s="20">
        <f t="shared" si="215"/>
        <v>31076</v>
      </c>
      <c r="H3308" s="21" t="str">
        <f>VLOOKUP(B3308,属性中转表!A:F,6,FALSE)</f>
        <v>"hp":16200,"atk":450</v>
      </c>
      <c r="I3308" s="20" t="str">
        <f>IF(VLOOKUP(B3308,属性中转表!A:G,7,FALSE)=0,"",VLOOKUP(VLOOKUP(B3308,属性中转表!A:G,7,FALSE),属性中转表!$K$2:$P$21,6,0))&amp;IF(VLOOKUP(B3308,属性中转表!A:G,7,FALSE)&gt;=50,VLOOKUP(A3308,英雄数据表!A:K,9,0),IF(VLOOKUP(B3308,属性中转表!A:G,7,FALSE)&gt;=25,VLOOKUP(A3308,英雄数据表!A:K,5,0),""))</f>
        <v>"atk":300</v>
      </c>
      <c r="J3308" s="20" t="str">
        <f>IF(I3308="","",属性中转表!$I$1&amp;(IF(VLOOKUP(B3308,属性中转表!A:G,7,FALSE)=0,0,VLOOKUP(VLOOKUP(B3308,属性中转表!A:G,7,FALSE),属性中转表!$K$2:$P$21,4,0)))+IFERROR(VLOOKUP(A3308,英雄数据表!A:K,IF(武魂!B3308&gt;=50,10,IF(武魂!B3308&gt;=25,6)),0),0))</f>
        <v>,"dpspro":0</v>
      </c>
      <c r="K3308" s="32" t="str">
        <f t="shared" si="216"/>
        <v>"atk":300,"dpspro":0</v>
      </c>
      <c r="L3308" s="20" t="str">
        <f>IF(B3308&gt;=50,VLOOKUP(A3308,英雄数据表!A:L,11,FALSE),IF(B3308&gt;=25,VLOOKUP(A3308,英雄数据表!A:L,7,0),""))</f>
        <v/>
      </c>
      <c r="M3308" s="20" t="str">
        <f>IFERROR(VLOOKUP(B3308,属性中转表!$K$2:$O$21,5,FALSE),"")</f>
        <v/>
      </c>
      <c r="N3308" s="20" t="str">
        <f>IF(B3308=25,VLOOKUP(A3308,英雄数据表!A:L,8,FALSE),IF(B3308=50,VLOOKUP(A3308,英雄数据表!A:L,12,0),""))</f>
        <v/>
      </c>
    </row>
    <row r="3309" spans="1:14" x14ac:dyDescent="0.3">
      <c r="A3309" s="20">
        <v>31076</v>
      </c>
      <c r="B3309" s="21">
        <f t="shared" si="213"/>
        <v>8</v>
      </c>
      <c r="C3309" s="21">
        <v>5</v>
      </c>
      <c r="D3309" s="21">
        <f>VLOOKUP(A3309,英雄数据表!A:D,4,0)</f>
        <v>3</v>
      </c>
      <c r="E3309" s="20" t="str">
        <f>VLOOKUP(A3309,英雄数据表!A:C,3,0)</f>
        <v>漆黑利刃</v>
      </c>
      <c r="F3309" s="20">
        <f t="shared" si="214"/>
        <v>31076</v>
      </c>
      <c r="G3309" s="20">
        <f t="shared" si="215"/>
        <v>31076</v>
      </c>
      <c r="H3309" s="21" t="str">
        <f>VLOOKUP(B3309,属性中转表!A:F,6,FALSE)</f>
        <v>"hp":18000,"atk":500</v>
      </c>
      <c r="I3309" s="20" t="str">
        <f>IF(VLOOKUP(B3309,属性中转表!A:G,7,FALSE)=0,"",VLOOKUP(VLOOKUP(B3309,属性中转表!A:G,7,FALSE),属性中转表!$K$2:$P$21,6,0))&amp;IF(VLOOKUP(B3309,属性中转表!A:G,7,FALSE)&gt;=50,VLOOKUP(A3309,英雄数据表!A:K,9,0),IF(VLOOKUP(B3309,属性中转表!A:G,7,FALSE)&gt;=25,VLOOKUP(A3309,英雄数据表!A:K,5,0),""))</f>
        <v>"atk":300</v>
      </c>
      <c r="J3309" s="20" t="str">
        <f>IF(I3309="","",属性中转表!$I$1&amp;(IF(VLOOKUP(B3309,属性中转表!A:G,7,FALSE)=0,0,VLOOKUP(VLOOKUP(B3309,属性中转表!A:G,7,FALSE),属性中转表!$K$2:$P$21,4,0)))+IFERROR(VLOOKUP(A3309,英雄数据表!A:K,IF(武魂!B3309&gt;=50,10,IF(武魂!B3309&gt;=25,6)),0),0))</f>
        <v>,"dpspro":0</v>
      </c>
      <c r="K3309" s="32" t="str">
        <f t="shared" si="216"/>
        <v>"atk":300,"dpspro":0</v>
      </c>
      <c r="L3309" s="20" t="str">
        <f>IF(B3309&gt;=50,VLOOKUP(A3309,英雄数据表!A:L,11,FALSE),IF(B3309&gt;=25,VLOOKUP(A3309,英雄数据表!A:L,7,0),""))</f>
        <v/>
      </c>
      <c r="M3309" s="20" t="str">
        <f>IFERROR(VLOOKUP(B3309,属性中转表!$K$2:$O$21,5,FALSE),"")</f>
        <v/>
      </c>
      <c r="N3309" s="20" t="str">
        <f>IF(B3309=25,VLOOKUP(A3309,英雄数据表!A:L,8,FALSE),IF(B3309=50,VLOOKUP(A3309,英雄数据表!A:L,12,0),""))</f>
        <v/>
      </c>
    </row>
    <row r="3310" spans="1:14" x14ac:dyDescent="0.3">
      <c r="A3310" s="20">
        <v>31076</v>
      </c>
      <c r="B3310" s="21">
        <f t="shared" si="213"/>
        <v>9</v>
      </c>
      <c r="C3310" s="21">
        <v>5</v>
      </c>
      <c r="D3310" s="21">
        <f>VLOOKUP(A3310,英雄数据表!A:D,4,0)</f>
        <v>3</v>
      </c>
      <c r="E3310" s="20" t="str">
        <f>VLOOKUP(A3310,英雄数据表!A:C,3,0)</f>
        <v>漆黑利刃</v>
      </c>
      <c r="F3310" s="20">
        <f t="shared" si="214"/>
        <v>31076</v>
      </c>
      <c r="G3310" s="20">
        <f t="shared" si="215"/>
        <v>31076</v>
      </c>
      <c r="H3310" s="21" t="str">
        <f>VLOOKUP(B3310,属性中转表!A:F,6,FALSE)</f>
        <v>"hp":19800,"atk":550</v>
      </c>
      <c r="I3310" s="20" t="str">
        <f>IF(VLOOKUP(B3310,属性中转表!A:G,7,FALSE)=0,"",VLOOKUP(VLOOKUP(B3310,属性中转表!A:G,7,FALSE),属性中转表!$K$2:$P$21,6,0))&amp;IF(VLOOKUP(B3310,属性中转表!A:G,7,FALSE)&gt;=50,VLOOKUP(A3310,英雄数据表!A:K,9,0),IF(VLOOKUP(B3310,属性中转表!A:G,7,FALSE)&gt;=25,VLOOKUP(A3310,英雄数据表!A:K,5,0),""))</f>
        <v>"atk":300</v>
      </c>
      <c r="J3310" s="20" t="str">
        <f>IF(I3310="","",属性中转表!$I$1&amp;(IF(VLOOKUP(B3310,属性中转表!A:G,7,FALSE)=0,0,VLOOKUP(VLOOKUP(B3310,属性中转表!A:G,7,FALSE),属性中转表!$K$2:$P$21,4,0)))+IFERROR(VLOOKUP(A3310,英雄数据表!A:K,IF(武魂!B3310&gt;=50,10,IF(武魂!B3310&gt;=25,6)),0),0))</f>
        <v>,"dpspro":0</v>
      </c>
      <c r="K3310" s="32" t="str">
        <f t="shared" si="216"/>
        <v>"atk":300,"dpspro":0</v>
      </c>
      <c r="L3310" s="20" t="str">
        <f>IF(B3310&gt;=50,VLOOKUP(A3310,英雄数据表!A:L,11,FALSE),IF(B3310&gt;=25,VLOOKUP(A3310,英雄数据表!A:L,7,0),""))</f>
        <v/>
      </c>
      <c r="M3310" s="20" t="str">
        <f>IFERROR(VLOOKUP(B3310,属性中转表!$K$2:$O$21,5,FALSE),"")</f>
        <v/>
      </c>
      <c r="N3310" s="20" t="str">
        <f>IF(B3310=25,VLOOKUP(A3310,英雄数据表!A:L,8,FALSE),IF(B3310=50,VLOOKUP(A3310,英雄数据表!A:L,12,0),""))</f>
        <v/>
      </c>
    </row>
    <row r="3311" spans="1:14" x14ac:dyDescent="0.3">
      <c r="A3311" s="20">
        <v>31076</v>
      </c>
      <c r="B3311" s="21">
        <f t="shared" si="213"/>
        <v>10</v>
      </c>
      <c r="C3311" s="21">
        <v>5</v>
      </c>
      <c r="D3311" s="21">
        <f>VLOOKUP(A3311,英雄数据表!A:D,4,0)</f>
        <v>3</v>
      </c>
      <c r="E3311" s="20" t="str">
        <f>VLOOKUP(A3311,英雄数据表!A:C,3,0)</f>
        <v>漆黑利刃</v>
      </c>
      <c r="F3311" s="20">
        <f t="shared" si="214"/>
        <v>31076</v>
      </c>
      <c r="G3311" s="20">
        <f t="shared" si="215"/>
        <v>31076</v>
      </c>
      <c r="H3311" s="21" t="str">
        <f>VLOOKUP(B3311,属性中转表!A:F,6,FALSE)</f>
        <v>"hp":21600,"atk":600</v>
      </c>
      <c r="I3311" s="20" t="str">
        <f>IF(VLOOKUP(B3311,属性中转表!A:G,7,FALSE)=0,"",VLOOKUP(VLOOKUP(B3311,属性中转表!A:G,7,FALSE),属性中转表!$K$2:$P$21,6,0))&amp;IF(VLOOKUP(B3311,属性中转表!A:G,7,FALSE)&gt;=50,VLOOKUP(A3311,英雄数据表!A:K,9,0),IF(VLOOKUP(B3311,属性中转表!A:G,7,FALSE)&gt;=25,VLOOKUP(A3311,英雄数据表!A:K,5,0),""))</f>
        <v>"atk":300,"hp":5000</v>
      </c>
      <c r="J3311" s="20" t="str">
        <f>IF(I3311="","",属性中转表!$I$1&amp;(IF(VLOOKUP(B3311,属性中转表!A:G,7,FALSE)=0,0,VLOOKUP(VLOOKUP(B3311,属性中转表!A:G,7,FALSE),属性中转表!$K$2:$P$21,4,0)))+IFERROR(VLOOKUP(A3311,英雄数据表!A:K,IF(武魂!B3311&gt;=50,10,IF(武魂!B3311&gt;=25,6)),0),0))</f>
        <v>,"dpspro":0</v>
      </c>
      <c r="K3311" s="32" t="str">
        <f t="shared" si="216"/>
        <v>"atk":300,"hp":5000,"dpspro":0</v>
      </c>
      <c r="L3311" s="20" t="str">
        <f>IF(B3311&gt;=50,VLOOKUP(A3311,英雄数据表!A:L,11,FALSE),IF(B3311&gt;=25,VLOOKUP(A3311,英雄数据表!A:L,7,0),""))</f>
        <v/>
      </c>
      <c r="M3311" s="20" t="str">
        <f>IFERROR(VLOOKUP(B3311,属性中转表!$K$2:$O$21,5,FALSE),"")</f>
        <v>"hp":5000</v>
      </c>
      <c r="N3311" s="20" t="str">
        <f>IF(B3311=25,VLOOKUP(A3311,英雄数据表!A:L,8,FALSE),IF(B3311=50,VLOOKUP(A3311,英雄数据表!A:L,12,0),""))</f>
        <v/>
      </c>
    </row>
    <row r="3312" spans="1:14" x14ac:dyDescent="0.3">
      <c r="A3312" s="20">
        <v>31076</v>
      </c>
      <c r="B3312" s="21">
        <f t="shared" si="213"/>
        <v>11</v>
      </c>
      <c r="C3312" s="21">
        <v>5</v>
      </c>
      <c r="D3312" s="21">
        <f>VLOOKUP(A3312,英雄数据表!A:D,4,0)</f>
        <v>3</v>
      </c>
      <c r="E3312" s="20" t="str">
        <f>VLOOKUP(A3312,英雄数据表!A:C,3,0)</f>
        <v>漆黑利刃</v>
      </c>
      <c r="F3312" s="20">
        <f t="shared" si="214"/>
        <v>31076</v>
      </c>
      <c r="G3312" s="20">
        <f t="shared" si="215"/>
        <v>31076</v>
      </c>
      <c r="H3312" s="21" t="str">
        <f>VLOOKUP(B3312,属性中转表!A:F,6,FALSE)</f>
        <v>"hp":24300,"atk":675</v>
      </c>
      <c r="I3312" s="20" t="str">
        <f>IF(VLOOKUP(B3312,属性中转表!A:G,7,FALSE)=0,"",VLOOKUP(VLOOKUP(B3312,属性中转表!A:G,7,FALSE),属性中转表!$K$2:$P$21,6,0))&amp;IF(VLOOKUP(B3312,属性中转表!A:G,7,FALSE)&gt;=50,VLOOKUP(A3312,英雄数据表!A:K,9,0),IF(VLOOKUP(B3312,属性中转表!A:G,7,FALSE)&gt;=25,VLOOKUP(A3312,英雄数据表!A:K,5,0),""))</f>
        <v>"atk":300,"hp":5000</v>
      </c>
      <c r="J3312" s="20" t="str">
        <f>IF(I3312="","",属性中转表!$I$1&amp;(IF(VLOOKUP(B3312,属性中转表!A:G,7,FALSE)=0,0,VLOOKUP(VLOOKUP(B3312,属性中转表!A:G,7,FALSE),属性中转表!$K$2:$P$21,4,0)))+IFERROR(VLOOKUP(A3312,英雄数据表!A:K,IF(武魂!B3312&gt;=50,10,IF(武魂!B3312&gt;=25,6)),0),0))</f>
        <v>,"dpspro":0</v>
      </c>
      <c r="K3312" s="32" t="str">
        <f t="shared" si="216"/>
        <v>"atk":300,"hp":5000,"dpspro":0</v>
      </c>
      <c r="L3312" s="20" t="str">
        <f>IF(B3312&gt;=50,VLOOKUP(A3312,英雄数据表!A:L,11,FALSE),IF(B3312&gt;=25,VLOOKUP(A3312,英雄数据表!A:L,7,0),""))</f>
        <v/>
      </c>
      <c r="M3312" s="20" t="str">
        <f>IFERROR(VLOOKUP(B3312,属性中转表!$K$2:$O$21,5,FALSE),"")</f>
        <v/>
      </c>
      <c r="N3312" s="20" t="str">
        <f>IF(B3312=25,VLOOKUP(A3312,英雄数据表!A:L,8,FALSE),IF(B3312=50,VLOOKUP(A3312,英雄数据表!A:L,12,0),""))</f>
        <v/>
      </c>
    </row>
    <row r="3313" spans="1:14" x14ac:dyDescent="0.3">
      <c r="A3313" s="20">
        <v>31076</v>
      </c>
      <c r="B3313" s="21">
        <f t="shared" si="213"/>
        <v>12</v>
      </c>
      <c r="C3313" s="21">
        <v>5</v>
      </c>
      <c r="D3313" s="21">
        <f>VLOOKUP(A3313,英雄数据表!A:D,4,0)</f>
        <v>3</v>
      </c>
      <c r="E3313" s="20" t="str">
        <f>VLOOKUP(A3313,英雄数据表!A:C,3,0)</f>
        <v>漆黑利刃</v>
      </c>
      <c r="F3313" s="20">
        <f t="shared" si="214"/>
        <v>31076</v>
      </c>
      <c r="G3313" s="20">
        <f t="shared" si="215"/>
        <v>31076</v>
      </c>
      <c r="H3313" s="21" t="str">
        <f>VLOOKUP(B3313,属性中转表!A:F,6,FALSE)</f>
        <v>"hp":27000,"atk":750</v>
      </c>
      <c r="I3313" s="20" t="str">
        <f>IF(VLOOKUP(B3313,属性中转表!A:G,7,FALSE)=0,"",VLOOKUP(VLOOKUP(B3313,属性中转表!A:G,7,FALSE),属性中转表!$K$2:$P$21,6,0))&amp;IF(VLOOKUP(B3313,属性中转表!A:G,7,FALSE)&gt;=50,VLOOKUP(A3313,英雄数据表!A:K,9,0),IF(VLOOKUP(B3313,属性中转表!A:G,7,FALSE)&gt;=25,VLOOKUP(A3313,英雄数据表!A:K,5,0),""))</f>
        <v>"atk":300,"hp":5000</v>
      </c>
      <c r="J3313" s="20" t="str">
        <f>IF(I3313="","",属性中转表!$I$1&amp;(IF(VLOOKUP(B3313,属性中转表!A:G,7,FALSE)=0,0,VLOOKUP(VLOOKUP(B3313,属性中转表!A:G,7,FALSE),属性中转表!$K$2:$P$21,4,0)))+IFERROR(VLOOKUP(A3313,英雄数据表!A:K,IF(武魂!B3313&gt;=50,10,IF(武魂!B3313&gt;=25,6)),0),0))</f>
        <v>,"dpspro":0</v>
      </c>
      <c r="K3313" s="32" t="str">
        <f t="shared" si="216"/>
        <v>"atk":300,"hp":5000,"dpspro":0</v>
      </c>
      <c r="L3313" s="20" t="str">
        <f>IF(B3313&gt;=50,VLOOKUP(A3313,英雄数据表!A:L,11,FALSE),IF(B3313&gt;=25,VLOOKUP(A3313,英雄数据表!A:L,7,0),""))</f>
        <v/>
      </c>
      <c r="M3313" s="20" t="str">
        <f>IFERROR(VLOOKUP(B3313,属性中转表!$K$2:$O$21,5,FALSE),"")</f>
        <v/>
      </c>
      <c r="N3313" s="20" t="str">
        <f>IF(B3313=25,VLOOKUP(A3313,英雄数据表!A:L,8,FALSE),IF(B3313=50,VLOOKUP(A3313,英雄数据表!A:L,12,0),""))</f>
        <v/>
      </c>
    </row>
    <row r="3314" spans="1:14" x14ac:dyDescent="0.3">
      <c r="A3314" s="20">
        <v>31076</v>
      </c>
      <c r="B3314" s="21">
        <f t="shared" si="213"/>
        <v>13</v>
      </c>
      <c r="C3314" s="21">
        <v>5</v>
      </c>
      <c r="D3314" s="21">
        <f>VLOOKUP(A3314,英雄数据表!A:D,4,0)</f>
        <v>3</v>
      </c>
      <c r="E3314" s="20" t="str">
        <f>VLOOKUP(A3314,英雄数据表!A:C,3,0)</f>
        <v>漆黑利刃</v>
      </c>
      <c r="F3314" s="20">
        <f t="shared" si="214"/>
        <v>31076</v>
      </c>
      <c r="G3314" s="20">
        <f t="shared" si="215"/>
        <v>31076</v>
      </c>
      <c r="H3314" s="21" t="str">
        <f>VLOOKUP(B3314,属性中转表!A:F,6,FALSE)</f>
        <v>"hp":29700,"atk":825</v>
      </c>
      <c r="I3314" s="20" t="str">
        <f>IF(VLOOKUP(B3314,属性中转表!A:G,7,FALSE)=0,"",VLOOKUP(VLOOKUP(B3314,属性中转表!A:G,7,FALSE),属性中转表!$K$2:$P$21,6,0))&amp;IF(VLOOKUP(B3314,属性中转表!A:G,7,FALSE)&gt;=50,VLOOKUP(A3314,英雄数据表!A:K,9,0),IF(VLOOKUP(B3314,属性中转表!A:G,7,FALSE)&gt;=25,VLOOKUP(A3314,英雄数据表!A:K,5,0),""))</f>
        <v>"atk":300,"hp":5000</v>
      </c>
      <c r="J3314" s="20" t="str">
        <f>IF(I3314="","",属性中转表!$I$1&amp;(IF(VLOOKUP(B3314,属性中转表!A:G,7,FALSE)=0,0,VLOOKUP(VLOOKUP(B3314,属性中转表!A:G,7,FALSE),属性中转表!$K$2:$P$21,4,0)))+IFERROR(VLOOKUP(A3314,英雄数据表!A:K,IF(武魂!B3314&gt;=50,10,IF(武魂!B3314&gt;=25,6)),0),0))</f>
        <v>,"dpspro":0</v>
      </c>
      <c r="K3314" s="32" t="str">
        <f t="shared" si="216"/>
        <v>"atk":300,"hp":5000,"dpspro":0</v>
      </c>
      <c r="L3314" s="20" t="str">
        <f>IF(B3314&gt;=50,VLOOKUP(A3314,英雄数据表!A:L,11,FALSE),IF(B3314&gt;=25,VLOOKUP(A3314,英雄数据表!A:L,7,0),""))</f>
        <v/>
      </c>
      <c r="M3314" s="20" t="str">
        <f>IFERROR(VLOOKUP(B3314,属性中转表!$K$2:$O$21,5,FALSE),"")</f>
        <v/>
      </c>
      <c r="N3314" s="20" t="str">
        <f>IF(B3314=25,VLOOKUP(A3314,英雄数据表!A:L,8,FALSE),IF(B3314=50,VLOOKUP(A3314,英雄数据表!A:L,12,0),""))</f>
        <v/>
      </c>
    </row>
    <row r="3315" spans="1:14" x14ac:dyDescent="0.3">
      <c r="A3315" s="20">
        <v>31076</v>
      </c>
      <c r="B3315" s="21">
        <f t="shared" si="213"/>
        <v>14</v>
      </c>
      <c r="C3315" s="21">
        <v>5</v>
      </c>
      <c r="D3315" s="21">
        <f>VLOOKUP(A3315,英雄数据表!A:D,4,0)</f>
        <v>3</v>
      </c>
      <c r="E3315" s="20" t="str">
        <f>VLOOKUP(A3315,英雄数据表!A:C,3,0)</f>
        <v>漆黑利刃</v>
      </c>
      <c r="F3315" s="20">
        <f t="shared" si="214"/>
        <v>31076</v>
      </c>
      <c r="G3315" s="20">
        <f t="shared" si="215"/>
        <v>31076</v>
      </c>
      <c r="H3315" s="21" t="str">
        <f>VLOOKUP(B3315,属性中转表!A:F,6,FALSE)</f>
        <v>"hp":32400,"atk":900</v>
      </c>
      <c r="I3315" s="20" t="str">
        <f>IF(VLOOKUP(B3315,属性中转表!A:G,7,FALSE)=0,"",VLOOKUP(VLOOKUP(B3315,属性中转表!A:G,7,FALSE),属性中转表!$K$2:$P$21,6,0))&amp;IF(VLOOKUP(B3315,属性中转表!A:G,7,FALSE)&gt;=50,VLOOKUP(A3315,英雄数据表!A:K,9,0),IF(VLOOKUP(B3315,属性中转表!A:G,7,FALSE)&gt;=25,VLOOKUP(A3315,英雄数据表!A:K,5,0),""))</f>
        <v>"atk":300,"hp":5000</v>
      </c>
      <c r="J3315" s="20" t="str">
        <f>IF(I3315="","",属性中转表!$I$1&amp;(IF(VLOOKUP(B3315,属性中转表!A:G,7,FALSE)=0,0,VLOOKUP(VLOOKUP(B3315,属性中转表!A:G,7,FALSE),属性中转表!$K$2:$P$21,4,0)))+IFERROR(VLOOKUP(A3315,英雄数据表!A:K,IF(武魂!B3315&gt;=50,10,IF(武魂!B3315&gt;=25,6)),0),0))</f>
        <v>,"dpspro":0</v>
      </c>
      <c r="K3315" s="32" t="str">
        <f t="shared" si="216"/>
        <v>"atk":300,"hp":5000,"dpspro":0</v>
      </c>
      <c r="L3315" s="20" t="str">
        <f>IF(B3315&gt;=50,VLOOKUP(A3315,英雄数据表!A:L,11,FALSE),IF(B3315&gt;=25,VLOOKUP(A3315,英雄数据表!A:L,7,0),""))</f>
        <v/>
      </c>
      <c r="M3315" s="20" t="str">
        <f>IFERROR(VLOOKUP(B3315,属性中转表!$K$2:$O$21,5,FALSE),"")</f>
        <v/>
      </c>
      <c r="N3315" s="20" t="str">
        <f>IF(B3315=25,VLOOKUP(A3315,英雄数据表!A:L,8,FALSE),IF(B3315=50,VLOOKUP(A3315,英雄数据表!A:L,12,0),""))</f>
        <v/>
      </c>
    </row>
    <row r="3316" spans="1:14" x14ac:dyDescent="0.3">
      <c r="A3316" s="20">
        <v>31076</v>
      </c>
      <c r="B3316" s="21">
        <f t="shared" si="213"/>
        <v>15</v>
      </c>
      <c r="C3316" s="21">
        <v>5</v>
      </c>
      <c r="D3316" s="21">
        <f>VLOOKUP(A3316,英雄数据表!A:D,4,0)</f>
        <v>3</v>
      </c>
      <c r="E3316" s="20" t="str">
        <f>VLOOKUP(A3316,英雄数据表!A:C,3,0)</f>
        <v>漆黑利刃</v>
      </c>
      <c r="F3316" s="20">
        <f t="shared" si="214"/>
        <v>31076</v>
      </c>
      <c r="G3316" s="20">
        <f t="shared" si="215"/>
        <v>31076</v>
      </c>
      <c r="H3316" s="21" t="str">
        <f>VLOOKUP(B3316,属性中转表!A:F,6,FALSE)</f>
        <v>"hp":35100,"atk":975</v>
      </c>
      <c r="I3316" s="20" t="str">
        <f>IF(VLOOKUP(B3316,属性中转表!A:G,7,FALSE)=0,"",VLOOKUP(VLOOKUP(B3316,属性中转表!A:G,7,FALSE),属性中转表!$K$2:$P$21,6,0))&amp;IF(VLOOKUP(B3316,属性中转表!A:G,7,FALSE)&gt;=50,VLOOKUP(A3316,英雄数据表!A:K,9,0),IF(VLOOKUP(B3316,属性中转表!A:G,7,FALSE)&gt;=25,VLOOKUP(A3316,英雄数据表!A:K,5,0),""))</f>
        <v>"atk":300,"hp":5000,"undpspro":50</v>
      </c>
      <c r="J3316" s="20" t="str">
        <f>IF(I3316="","",属性中转表!$I$1&amp;(IF(VLOOKUP(B3316,属性中转表!A:G,7,FALSE)=0,0,VLOOKUP(VLOOKUP(B3316,属性中转表!A:G,7,FALSE),属性中转表!$K$2:$P$21,4,0)))+IFERROR(VLOOKUP(A3316,英雄数据表!A:K,IF(武魂!B3316&gt;=50,10,IF(武魂!B3316&gt;=25,6)),0),0))</f>
        <v>,"dpspro":0</v>
      </c>
      <c r="K3316" s="32" t="str">
        <f t="shared" si="216"/>
        <v>"atk":300,"hp":5000,"undpspro":50,"dpspro":0</v>
      </c>
      <c r="L3316" s="20" t="str">
        <f>IF(B3316&gt;=50,VLOOKUP(A3316,英雄数据表!A:L,11,FALSE),IF(B3316&gt;=25,VLOOKUP(A3316,英雄数据表!A:L,7,0),""))</f>
        <v/>
      </c>
      <c r="M3316" s="20" t="str">
        <f>IFERROR(VLOOKUP(B3316,属性中转表!$K$2:$O$21,5,FALSE),"")</f>
        <v>"undpspro":50</v>
      </c>
      <c r="N3316" s="20" t="str">
        <f>IF(B3316=25,VLOOKUP(A3316,英雄数据表!A:L,8,FALSE),IF(B3316=50,VLOOKUP(A3316,英雄数据表!A:L,12,0),""))</f>
        <v/>
      </c>
    </row>
    <row r="3317" spans="1:14" x14ac:dyDescent="0.3">
      <c r="A3317" s="20">
        <v>31076</v>
      </c>
      <c r="B3317" s="21">
        <f t="shared" si="213"/>
        <v>16</v>
      </c>
      <c r="C3317" s="21">
        <v>5</v>
      </c>
      <c r="D3317" s="21">
        <f>VLOOKUP(A3317,英雄数据表!A:D,4,0)</f>
        <v>3</v>
      </c>
      <c r="E3317" s="20" t="str">
        <f>VLOOKUP(A3317,英雄数据表!A:C,3,0)</f>
        <v>漆黑利刃</v>
      </c>
      <c r="F3317" s="20">
        <f t="shared" si="214"/>
        <v>31076</v>
      </c>
      <c r="G3317" s="20">
        <f t="shared" si="215"/>
        <v>31076</v>
      </c>
      <c r="H3317" s="21" t="str">
        <f>VLOOKUP(B3317,属性中转表!A:F,6,FALSE)</f>
        <v>"hp":37800,"atk":1050</v>
      </c>
      <c r="I3317" s="20" t="str">
        <f>IF(VLOOKUP(B3317,属性中转表!A:G,7,FALSE)=0,"",VLOOKUP(VLOOKUP(B3317,属性中转表!A:G,7,FALSE),属性中转表!$K$2:$P$21,6,0))&amp;IF(VLOOKUP(B3317,属性中转表!A:G,7,FALSE)&gt;=50,VLOOKUP(A3317,英雄数据表!A:K,9,0),IF(VLOOKUP(B3317,属性中转表!A:G,7,FALSE)&gt;=25,VLOOKUP(A3317,英雄数据表!A:K,5,0),""))</f>
        <v>"atk":300,"hp":5000,"undpspro":50</v>
      </c>
      <c r="J3317" s="20" t="str">
        <f>IF(I3317="","",属性中转表!$I$1&amp;(IF(VLOOKUP(B3317,属性中转表!A:G,7,FALSE)=0,0,VLOOKUP(VLOOKUP(B3317,属性中转表!A:G,7,FALSE),属性中转表!$K$2:$P$21,4,0)))+IFERROR(VLOOKUP(A3317,英雄数据表!A:K,IF(武魂!B3317&gt;=50,10,IF(武魂!B3317&gt;=25,6)),0),0))</f>
        <v>,"dpspro":0</v>
      </c>
      <c r="K3317" s="32" t="str">
        <f t="shared" si="216"/>
        <v>"atk":300,"hp":5000,"undpspro":50,"dpspro":0</v>
      </c>
      <c r="L3317" s="20" t="str">
        <f>IF(B3317&gt;=50,VLOOKUP(A3317,英雄数据表!A:L,11,FALSE),IF(B3317&gt;=25,VLOOKUP(A3317,英雄数据表!A:L,7,0),""))</f>
        <v/>
      </c>
      <c r="M3317" s="20" t="str">
        <f>IFERROR(VLOOKUP(B3317,属性中转表!$K$2:$O$21,5,FALSE),"")</f>
        <v/>
      </c>
      <c r="N3317" s="20" t="str">
        <f>IF(B3317=25,VLOOKUP(A3317,英雄数据表!A:L,8,FALSE),IF(B3317=50,VLOOKUP(A3317,英雄数据表!A:L,12,0),""))</f>
        <v/>
      </c>
    </row>
    <row r="3318" spans="1:14" x14ac:dyDescent="0.3">
      <c r="A3318" s="20">
        <v>31076</v>
      </c>
      <c r="B3318" s="21">
        <f t="shared" si="213"/>
        <v>17</v>
      </c>
      <c r="C3318" s="21">
        <v>5</v>
      </c>
      <c r="D3318" s="21">
        <f>VLOOKUP(A3318,英雄数据表!A:D,4,0)</f>
        <v>3</v>
      </c>
      <c r="E3318" s="20" t="str">
        <f>VLOOKUP(A3318,英雄数据表!A:C,3,0)</f>
        <v>漆黑利刃</v>
      </c>
      <c r="F3318" s="20">
        <f t="shared" si="214"/>
        <v>31076</v>
      </c>
      <c r="G3318" s="20">
        <f t="shared" si="215"/>
        <v>31076</v>
      </c>
      <c r="H3318" s="21" t="str">
        <f>VLOOKUP(B3318,属性中转表!A:F,6,FALSE)</f>
        <v>"hp":40500,"atk":1125</v>
      </c>
      <c r="I3318" s="20" t="str">
        <f>IF(VLOOKUP(B3318,属性中转表!A:G,7,FALSE)=0,"",VLOOKUP(VLOOKUP(B3318,属性中转表!A:G,7,FALSE),属性中转表!$K$2:$P$21,6,0))&amp;IF(VLOOKUP(B3318,属性中转表!A:G,7,FALSE)&gt;=50,VLOOKUP(A3318,英雄数据表!A:K,9,0),IF(VLOOKUP(B3318,属性中转表!A:G,7,FALSE)&gt;=25,VLOOKUP(A3318,英雄数据表!A:K,5,0),""))</f>
        <v>"atk":300,"hp":5000,"undpspro":50</v>
      </c>
      <c r="J3318" s="20" t="str">
        <f>IF(I3318="","",属性中转表!$I$1&amp;(IF(VLOOKUP(B3318,属性中转表!A:G,7,FALSE)=0,0,VLOOKUP(VLOOKUP(B3318,属性中转表!A:G,7,FALSE),属性中转表!$K$2:$P$21,4,0)))+IFERROR(VLOOKUP(A3318,英雄数据表!A:K,IF(武魂!B3318&gt;=50,10,IF(武魂!B3318&gt;=25,6)),0),0))</f>
        <v>,"dpspro":0</v>
      </c>
      <c r="K3318" s="32" t="str">
        <f t="shared" si="216"/>
        <v>"atk":300,"hp":5000,"undpspro":50,"dpspro":0</v>
      </c>
      <c r="L3318" s="20" t="str">
        <f>IF(B3318&gt;=50,VLOOKUP(A3318,英雄数据表!A:L,11,FALSE),IF(B3318&gt;=25,VLOOKUP(A3318,英雄数据表!A:L,7,0),""))</f>
        <v/>
      </c>
      <c r="M3318" s="20" t="str">
        <f>IFERROR(VLOOKUP(B3318,属性中转表!$K$2:$O$21,5,FALSE),"")</f>
        <v/>
      </c>
      <c r="N3318" s="20" t="str">
        <f>IF(B3318=25,VLOOKUP(A3318,英雄数据表!A:L,8,FALSE),IF(B3318=50,VLOOKUP(A3318,英雄数据表!A:L,12,0),""))</f>
        <v/>
      </c>
    </row>
    <row r="3319" spans="1:14" x14ac:dyDescent="0.3">
      <c r="A3319" s="20">
        <v>31076</v>
      </c>
      <c r="B3319" s="21">
        <f t="shared" si="213"/>
        <v>18</v>
      </c>
      <c r="C3319" s="21">
        <v>5</v>
      </c>
      <c r="D3319" s="21">
        <f>VLOOKUP(A3319,英雄数据表!A:D,4,0)</f>
        <v>3</v>
      </c>
      <c r="E3319" s="20" t="str">
        <f>VLOOKUP(A3319,英雄数据表!A:C,3,0)</f>
        <v>漆黑利刃</v>
      </c>
      <c r="F3319" s="20">
        <f t="shared" si="214"/>
        <v>31076</v>
      </c>
      <c r="G3319" s="20">
        <f t="shared" si="215"/>
        <v>31076</v>
      </c>
      <c r="H3319" s="21" t="str">
        <f>VLOOKUP(B3319,属性中转表!A:F,6,FALSE)</f>
        <v>"hp":43200,"atk":1200</v>
      </c>
      <c r="I3319" s="20" t="str">
        <f>IF(VLOOKUP(B3319,属性中转表!A:G,7,FALSE)=0,"",VLOOKUP(VLOOKUP(B3319,属性中转表!A:G,7,FALSE),属性中转表!$K$2:$P$21,6,0))&amp;IF(VLOOKUP(B3319,属性中转表!A:G,7,FALSE)&gt;=50,VLOOKUP(A3319,英雄数据表!A:K,9,0),IF(VLOOKUP(B3319,属性中转表!A:G,7,FALSE)&gt;=25,VLOOKUP(A3319,英雄数据表!A:K,5,0),""))</f>
        <v>"atk":300,"hp":5000,"undpspro":50</v>
      </c>
      <c r="J3319" s="20" t="str">
        <f>IF(I3319="","",属性中转表!$I$1&amp;(IF(VLOOKUP(B3319,属性中转表!A:G,7,FALSE)=0,0,VLOOKUP(VLOOKUP(B3319,属性中转表!A:G,7,FALSE),属性中转表!$K$2:$P$21,4,0)))+IFERROR(VLOOKUP(A3319,英雄数据表!A:K,IF(武魂!B3319&gt;=50,10,IF(武魂!B3319&gt;=25,6)),0),0))</f>
        <v>,"dpspro":0</v>
      </c>
      <c r="K3319" s="32" t="str">
        <f t="shared" si="216"/>
        <v>"atk":300,"hp":5000,"undpspro":50,"dpspro":0</v>
      </c>
      <c r="L3319" s="20" t="str">
        <f>IF(B3319&gt;=50,VLOOKUP(A3319,英雄数据表!A:L,11,FALSE),IF(B3319&gt;=25,VLOOKUP(A3319,英雄数据表!A:L,7,0),""))</f>
        <v/>
      </c>
      <c r="M3319" s="20" t="str">
        <f>IFERROR(VLOOKUP(B3319,属性中转表!$K$2:$O$21,5,FALSE),"")</f>
        <v/>
      </c>
      <c r="N3319" s="20" t="str">
        <f>IF(B3319=25,VLOOKUP(A3319,英雄数据表!A:L,8,FALSE),IF(B3319=50,VLOOKUP(A3319,英雄数据表!A:L,12,0),""))</f>
        <v/>
      </c>
    </row>
    <row r="3320" spans="1:14" x14ac:dyDescent="0.3">
      <c r="A3320" s="20">
        <v>31076</v>
      </c>
      <c r="B3320" s="21">
        <f t="shared" si="213"/>
        <v>19</v>
      </c>
      <c r="C3320" s="21">
        <v>5</v>
      </c>
      <c r="D3320" s="21">
        <f>VLOOKUP(A3320,英雄数据表!A:D,4,0)</f>
        <v>3</v>
      </c>
      <c r="E3320" s="20" t="str">
        <f>VLOOKUP(A3320,英雄数据表!A:C,3,0)</f>
        <v>漆黑利刃</v>
      </c>
      <c r="F3320" s="20">
        <f t="shared" si="214"/>
        <v>31076</v>
      </c>
      <c r="G3320" s="20">
        <f t="shared" si="215"/>
        <v>31076</v>
      </c>
      <c r="H3320" s="21" t="str">
        <f>VLOOKUP(B3320,属性中转表!A:F,6,FALSE)</f>
        <v>"hp":45900,"atk":1275</v>
      </c>
      <c r="I3320" s="20" t="str">
        <f>IF(VLOOKUP(B3320,属性中转表!A:G,7,FALSE)=0,"",VLOOKUP(VLOOKUP(B3320,属性中转表!A:G,7,FALSE),属性中转表!$K$2:$P$21,6,0))&amp;IF(VLOOKUP(B3320,属性中转表!A:G,7,FALSE)&gt;=50,VLOOKUP(A3320,英雄数据表!A:K,9,0),IF(VLOOKUP(B3320,属性中转表!A:G,7,FALSE)&gt;=25,VLOOKUP(A3320,英雄数据表!A:K,5,0),""))</f>
        <v>"atk":300,"hp":5000,"undpspro":50</v>
      </c>
      <c r="J3320" s="20" t="str">
        <f>IF(I3320="","",属性中转表!$I$1&amp;(IF(VLOOKUP(B3320,属性中转表!A:G,7,FALSE)=0,0,VLOOKUP(VLOOKUP(B3320,属性中转表!A:G,7,FALSE),属性中转表!$K$2:$P$21,4,0)))+IFERROR(VLOOKUP(A3320,英雄数据表!A:K,IF(武魂!B3320&gt;=50,10,IF(武魂!B3320&gt;=25,6)),0),0))</f>
        <v>,"dpspro":0</v>
      </c>
      <c r="K3320" s="32" t="str">
        <f t="shared" si="216"/>
        <v>"atk":300,"hp":5000,"undpspro":50,"dpspro":0</v>
      </c>
      <c r="L3320" s="20" t="str">
        <f>IF(B3320&gt;=50,VLOOKUP(A3320,英雄数据表!A:L,11,FALSE),IF(B3320&gt;=25,VLOOKUP(A3320,英雄数据表!A:L,7,0),""))</f>
        <v/>
      </c>
      <c r="M3320" s="20" t="str">
        <f>IFERROR(VLOOKUP(B3320,属性中转表!$K$2:$O$21,5,FALSE),"")</f>
        <v/>
      </c>
      <c r="N3320" s="20" t="str">
        <f>IF(B3320=25,VLOOKUP(A3320,英雄数据表!A:L,8,FALSE),IF(B3320=50,VLOOKUP(A3320,英雄数据表!A:L,12,0),""))</f>
        <v/>
      </c>
    </row>
    <row r="3321" spans="1:14" x14ac:dyDescent="0.3">
      <c r="A3321" s="20">
        <v>31076</v>
      </c>
      <c r="B3321" s="21">
        <f t="shared" si="213"/>
        <v>20</v>
      </c>
      <c r="C3321" s="21">
        <v>5</v>
      </c>
      <c r="D3321" s="21">
        <f>VLOOKUP(A3321,英雄数据表!A:D,4,0)</f>
        <v>3</v>
      </c>
      <c r="E3321" s="20" t="str">
        <f>VLOOKUP(A3321,英雄数据表!A:C,3,0)</f>
        <v>漆黑利刃</v>
      </c>
      <c r="F3321" s="20">
        <f t="shared" si="214"/>
        <v>31076</v>
      </c>
      <c r="G3321" s="20">
        <f t="shared" si="215"/>
        <v>31076</v>
      </c>
      <c r="H3321" s="21" t="str">
        <f>VLOOKUP(B3321,属性中转表!A:F,6,FALSE)</f>
        <v>"hp":48600,"atk":1350</v>
      </c>
      <c r="I3321" s="20" t="str">
        <f>IF(VLOOKUP(B3321,属性中转表!A:G,7,FALSE)=0,"",VLOOKUP(VLOOKUP(B3321,属性中转表!A:G,7,FALSE),属性中转表!$K$2:$P$21,6,0))&amp;IF(VLOOKUP(B3321,属性中转表!A:G,7,FALSE)&gt;=50,VLOOKUP(A3321,英雄数据表!A:K,9,0),IF(VLOOKUP(B3321,属性中转表!A:G,7,FALSE)&gt;=25,VLOOKUP(A3321,英雄数据表!A:K,5,0),""))</f>
        <v>"atk":300,"hp":5000,"undpspro":50</v>
      </c>
      <c r="J3321" s="20" t="str">
        <f>IF(I3321="","",属性中转表!$I$1&amp;(IF(VLOOKUP(B3321,属性中转表!A:G,7,FALSE)=0,0,VLOOKUP(VLOOKUP(B3321,属性中转表!A:G,7,FALSE),属性中转表!$K$2:$P$21,4,0)))+IFERROR(VLOOKUP(A3321,英雄数据表!A:K,IF(武魂!B3321&gt;=50,10,IF(武魂!B3321&gt;=25,6)),0),0))</f>
        <v>,"dpspro":50</v>
      </c>
      <c r="K3321" s="32" t="str">
        <f t="shared" si="216"/>
        <v>"atk":300,"hp":5000,"undpspro":50,"dpspro":50</v>
      </c>
      <c r="L3321" s="20" t="str">
        <f>IF(B3321&gt;=50,VLOOKUP(A3321,英雄数据表!A:L,11,FALSE),IF(B3321&gt;=25,VLOOKUP(A3321,英雄数据表!A:L,7,0),""))</f>
        <v/>
      </c>
      <c r="M3321" s="20" t="str">
        <f>IFERROR(VLOOKUP(B3321,属性中转表!$K$2:$O$21,5,FALSE),"")</f>
        <v>"dpspro":50</v>
      </c>
      <c r="N3321" s="20" t="str">
        <f>IF(B3321=25,VLOOKUP(A3321,英雄数据表!A:L,8,FALSE),IF(B3321=50,VLOOKUP(A3321,英雄数据表!A:L,12,0),""))</f>
        <v/>
      </c>
    </row>
    <row r="3322" spans="1:14" x14ac:dyDescent="0.3">
      <c r="A3322" s="20">
        <v>31076</v>
      </c>
      <c r="B3322" s="21">
        <f t="shared" si="213"/>
        <v>21</v>
      </c>
      <c r="C3322" s="21">
        <v>5</v>
      </c>
      <c r="D3322" s="21">
        <f>VLOOKUP(A3322,英雄数据表!A:D,4,0)</f>
        <v>3</v>
      </c>
      <c r="E3322" s="20" t="str">
        <f>VLOOKUP(A3322,英雄数据表!A:C,3,0)</f>
        <v>漆黑利刃</v>
      </c>
      <c r="F3322" s="20">
        <f t="shared" si="214"/>
        <v>31076</v>
      </c>
      <c r="G3322" s="20">
        <f t="shared" si="215"/>
        <v>31076</v>
      </c>
      <c r="H3322" s="21" t="str">
        <f>VLOOKUP(B3322,属性中转表!A:F,6,FALSE)</f>
        <v>"hp":52200,"atk":1450</v>
      </c>
      <c r="I3322" s="20" t="str">
        <f>IF(VLOOKUP(B3322,属性中转表!A:G,7,FALSE)=0,"",VLOOKUP(VLOOKUP(B3322,属性中转表!A:G,7,FALSE),属性中转表!$K$2:$P$21,6,0))&amp;IF(VLOOKUP(B3322,属性中转表!A:G,7,FALSE)&gt;=50,VLOOKUP(A3322,英雄数据表!A:K,9,0),IF(VLOOKUP(B3322,属性中转表!A:G,7,FALSE)&gt;=25,VLOOKUP(A3322,英雄数据表!A:K,5,0),""))</f>
        <v>"atk":300,"hp":5000,"undpspro":50</v>
      </c>
      <c r="J3322" s="20" t="str">
        <f>IF(I3322="","",属性中转表!$I$1&amp;(IF(VLOOKUP(B3322,属性中转表!A:G,7,FALSE)=0,0,VLOOKUP(VLOOKUP(B3322,属性中转表!A:G,7,FALSE),属性中转表!$K$2:$P$21,4,0)))+IFERROR(VLOOKUP(A3322,英雄数据表!A:K,IF(武魂!B3322&gt;=50,10,IF(武魂!B3322&gt;=25,6)),0),0))</f>
        <v>,"dpspro":50</v>
      </c>
      <c r="K3322" s="32" t="str">
        <f t="shared" si="216"/>
        <v>"atk":300,"hp":5000,"undpspro":50,"dpspro":50</v>
      </c>
      <c r="L3322" s="20" t="str">
        <f>IF(B3322&gt;=50,VLOOKUP(A3322,英雄数据表!A:L,11,FALSE),IF(B3322&gt;=25,VLOOKUP(A3322,英雄数据表!A:L,7,0),""))</f>
        <v/>
      </c>
      <c r="M3322" s="20" t="str">
        <f>IFERROR(VLOOKUP(B3322,属性中转表!$K$2:$O$21,5,FALSE),"")</f>
        <v/>
      </c>
      <c r="N3322" s="20" t="str">
        <f>IF(B3322=25,VLOOKUP(A3322,英雄数据表!A:L,8,FALSE),IF(B3322=50,VLOOKUP(A3322,英雄数据表!A:L,12,0),""))</f>
        <v/>
      </c>
    </row>
    <row r="3323" spans="1:14" x14ac:dyDescent="0.3">
      <c r="A3323" s="20">
        <v>31076</v>
      </c>
      <c r="B3323" s="21">
        <f t="shared" si="213"/>
        <v>22</v>
      </c>
      <c r="C3323" s="21">
        <v>5</v>
      </c>
      <c r="D3323" s="21">
        <f>VLOOKUP(A3323,英雄数据表!A:D,4,0)</f>
        <v>3</v>
      </c>
      <c r="E3323" s="20" t="str">
        <f>VLOOKUP(A3323,英雄数据表!A:C,3,0)</f>
        <v>漆黑利刃</v>
      </c>
      <c r="F3323" s="20">
        <f t="shared" si="214"/>
        <v>31076</v>
      </c>
      <c r="G3323" s="20">
        <f t="shared" si="215"/>
        <v>31076</v>
      </c>
      <c r="H3323" s="21" t="str">
        <f>VLOOKUP(B3323,属性中转表!A:F,6,FALSE)</f>
        <v>"hp":55800,"atk":1550</v>
      </c>
      <c r="I3323" s="20" t="str">
        <f>IF(VLOOKUP(B3323,属性中转表!A:G,7,FALSE)=0,"",VLOOKUP(VLOOKUP(B3323,属性中转表!A:G,7,FALSE),属性中转表!$K$2:$P$21,6,0))&amp;IF(VLOOKUP(B3323,属性中转表!A:G,7,FALSE)&gt;=50,VLOOKUP(A3323,英雄数据表!A:K,9,0),IF(VLOOKUP(B3323,属性中转表!A:G,7,FALSE)&gt;=25,VLOOKUP(A3323,英雄数据表!A:K,5,0),""))</f>
        <v>"atk":300,"hp":5000,"undpspro":50</v>
      </c>
      <c r="J3323" s="20" t="str">
        <f>IF(I3323="","",属性中转表!$I$1&amp;(IF(VLOOKUP(B3323,属性中转表!A:G,7,FALSE)=0,0,VLOOKUP(VLOOKUP(B3323,属性中转表!A:G,7,FALSE),属性中转表!$K$2:$P$21,4,0)))+IFERROR(VLOOKUP(A3323,英雄数据表!A:K,IF(武魂!B3323&gt;=50,10,IF(武魂!B3323&gt;=25,6)),0),0))</f>
        <v>,"dpspro":50</v>
      </c>
      <c r="K3323" s="32" t="str">
        <f t="shared" si="216"/>
        <v>"atk":300,"hp":5000,"undpspro":50,"dpspro":50</v>
      </c>
      <c r="L3323" s="20" t="str">
        <f>IF(B3323&gt;=50,VLOOKUP(A3323,英雄数据表!A:L,11,FALSE),IF(B3323&gt;=25,VLOOKUP(A3323,英雄数据表!A:L,7,0),""))</f>
        <v/>
      </c>
      <c r="M3323" s="20" t="str">
        <f>IFERROR(VLOOKUP(B3323,属性中转表!$K$2:$O$21,5,FALSE),"")</f>
        <v/>
      </c>
      <c r="N3323" s="20" t="str">
        <f>IF(B3323=25,VLOOKUP(A3323,英雄数据表!A:L,8,FALSE),IF(B3323=50,VLOOKUP(A3323,英雄数据表!A:L,12,0),""))</f>
        <v/>
      </c>
    </row>
    <row r="3324" spans="1:14" x14ac:dyDescent="0.3">
      <c r="A3324" s="20">
        <v>31076</v>
      </c>
      <c r="B3324" s="21">
        <f t="shared" si="213"/>
        <v>23</v>
      </c>
      <c r="C3324" s="21">
        <v>5</v>
      </c>
      <c r="D3324" s="21">
        <f>VLOOKUP(A3324,英雄数据表!A:D,4,0)</f>
        <v>3</v>
      </c>
      <c r="E3324" s="20" t="str">
        <f>VLOOKUP(A3324,英雄数据表!A:C,3,0)</f>
        <v>漆黑利刃</v>
      </c>
      <c r="F3324" s="20">
        <f t="shared" si="214"/>
        <v>31076</v>
      </c>
      <c r="G3324" s="20">
        <f t="shared" si="215"/>
        <v>31076</v>
      </c>
      <c r="H3324" s="21" t="str">
        <f>VLOOKUP(B3324,属性中转表!A:F,6,FALSE)</f>
        <v>"hp":59400,"atk":1650</v>
      </c>
      <c r="I3324" s="20" t="str">
        <f>IF(VLOOKUP(B3324,属性中转表!A:G,7,FALSE)=0,"",VLOOKUP(VLOOKUP(B3324,属性中转表!A:G,7,FALSE),属性中转表!$K$2:$P$21,6,0))&amp;IF(VLOOKUP(B3324,属性中转表!A:G,7,FALSE)&gt;=50,VLOOKUP(A3324,英雄数据表!A:K,9,0),IF(VLOOKUP(B3324,属性中转表!A:G,7,FALSE)&gt;=25,VLOOKUP(A3324,英雄数据表!A:K,5,0),""))</f>
        <v>"atk":300,"hp":5000,"undpspro":50</v>
      </c>
      <c r="J3324" s="20" t="str">
        <f>IF(I3324="","",属性中转表!$I$1&amp;(IF(VLOOKUP(B3324,属性中转表!A:G,7,FALSE)=0,0,VLOOKUP(VLOOKUP(B3324,属性中转表!A:G,7,FALSE),属性中转表!$K$2:$P$21,4,0)))+IFERROR(VLOOKUP(A3324,英雄数据表!A:K,IF(武魂!B3324&gt;=50,10,IF(武魂!B3324&gt;=25,6)),0),0))</f>
        <v>,"dpspro":50</v>
      </c>
      <c r="K3324" s="32" t="str">
        <f t="shared" si="216"/>
        <v>"atk":300,"hp":5000,"undpspro":50,"dpspro":50</v>
      </c>
      <c r="L3324" s="20" t="str">
        <f>IF(B3324&gt;=50,VLOOKUP(A3324,英雄数据表!A:L,11,FALSE),IF(B3324&gt;=25,VLOOKUP(A3324,英雄数据表!A:L,7,0),""))</f>
        <v/>
      </c>
      <c r="M3324" s="20" t="str">
        <f>IFERROR(VLOOKUP(B3324,属性中转表!$K$2:$O$21,5,FALSE),"")</f>
        <v/>
      </c>
      <c r="N3324" s="20" t="str">
        <f>IF(B3324=25,VLOOKUP(A3324,英雄数据表!A:L,8,FALSE),IF(B3324=50,VLOOKUP(A3324,英雄数据表!A:L,12,0),""))</f>
        <v/>
      </c>
    </row>
    <row r="3325" spans="1:14" x14ac:dyDescent="0.3">
      <c r="A3325" s="20">
        <v>31076</v>
      </c>
      <c r="B3325" s="21">
        <f t="shared" si="213"/>
        <v>24</v>
      </c>
      <c r="C3325" s="21">
        <v>5</v>
      </c>
      <c r="D3325" s="21">
        <f>VLOOKUP(A3325,英雄数据表!A:D,4,0)</f>
        <v>3</v>
      </c>
      <c r="E3325" s="20" t="str">
        <f>VLOOKUP(A3325,英雄数据表!A:C,3,0)</f>
        <v>漆黑利刃</v>
      </c>
      <c r="F3325" s="20">
        <f t="shared" si="214"/>
        <v>31076</v>
      </c>
      <c r="G3325" s="20">
        <f t="shared" si="215"/>
        <v>31076</v>
      </c>
      <c r="H3325" s="21" t="str">
        <f>VLOOKUP(B3325,属性中转表!A:F,6,FALSE)</f>
        <v>"hp":63000,"atk":1750</v>
      </c>
      <c r="I3325" s="20" t="str">
        <f>IF(VLOOKUP(B3325,属性中转表!A:G,7,FALSE)=0,"",VLOOKUP(VLOOKUP(B3325,属性中转表!A:G,7,FALSE),属性中转表!$K$2:$P$21,6,0))&amp;IF(VLOOKUP(B3325,属性中转表!A:G,7,FALSE)&gt;=50,VLOOKUP(A3325,英雄数据表!A:K,9,0),IF(VLOOKUP(B3325,属性中转表!A:G,7,FALSE)&gt;=25,VLOOKUP(A3325,英雄数据表!A:K,5,0),""))</f>
        <v>"atk":300,"hp":5000,"undpspro":50</v>
      </c>
      <c r="J3325" s="20" t="str">
        <f>IF(I3325="","",属性中转表!$I$1&amp;(IF(VLOOKUP(B3325,属性中转表!A:G,7,FALSE)=0,0,VLOOKUP(VLOOKUP(B3325,属性中转表!A:G,7,FALSE),属性中转表!$K$2:$P$21,4,0)))+IFERROR(VLOOKUP(A3325,英雄数据表!A:K,IF(武魂!B3325&gt;=50,10,IF(武魂!B3325&gt;=25,6)),0),0))</f>
        <v>,"dpspro":50</v>
      </c>
      <c r="K3325" s="32" t="str">
        <f t="shared" si="216"/>
        <v>"atk":300,"hp":5000,"undpspro":50,"dpspro":50</v>
      </c>
      <c r="L3325" s="20" t="str">
        <f>IF(B3325&gt;=50,VLOOKUP(A3325,英雄数据表!A:L,11,FALSE),IF(B3325&gt;=25,VLOOKUP(A3325,英雄数据表!A:L,7,0),""))</f>
        <v/>
      </c>
      <c r="M3325" s="20" t="str">
        <f>IFERROR(VLOOKUP(B3325,属性中转表!$K$2:$O$21,5,FALSE),"")</f>
        <v/>
      </c>
      <c r="N3325" s="20" t="str">
        <f>IF(B3325=25,VLOOKUP(A3325,英雄数据表!A:L,8,FALSE),IF(B3325=50,VLOOKUP(A3325,英雄数据表!A:L,12,0),""))</f>
        <v/>
      </c>
    </row>
    <row r="3326" spans="1:14" x14ac:dyDescent="0.3">
      <c r="A3326" s="20">
        <v>31076</v>
      </c>
      <c r="B3326" s="21">
        <f t="shared" si="213"/>
        <v>25</v>
      </c>
      <c r="C3326" s="21">
        <v>5</v>
      </c>
      <c r="D3326" s="21">
        <f>VLOOKUP(A3326,英雄数据表!A:D,4,0)</f>
        <v>3</v>
      </c>
      <c r="E3326" s="20" t="str">
        <f>VLOOKUP(A3326,英雄数据表!A:C,3,0)</f>
        <v>漆黑利刃</v>
      </c>
      <c r="F3326" s="20">
        <f t="shared" si="214"/>
        <v>31076</v>
      </c>
      <c r="G3326" s="20">
        <f t="shared" si="215"/>
        <v>31076</v>
      </c>
      <c r="H3326" s="21" t="str">
        <f>VLOOKUP(B3326,属性中转表!A:F,6,FALSE)</f>
        <v>"hp":66600,"atk":1850</v>
      </c>
      <c r="I3326" s="20" t="str">
        <f>IF(VLOOKUP(B3326,属性中转表!A:G,7,FALSE)=0,"",VLOOKUP(VLOOKUP(B3326,属性中转表!A:G,7,FALSE),属性中转表!$K$2:$P$21,6,0))&amp;IF(VLOOKUP(B3326,属性中转表!A:G,7,FALSE)&gt;=50,VLOOKUP(A3326,英雄数据表!A:K,9,0),IF(VLOOKUP(B3326,属性中转表!A:G,7,FALSE)&gt;=25,VLOOKUP(A3326,英雄数据表!A:K,5,0),""))</f>
        <v>"atk":300,"hp":5000,"undpspro":50</v>
      </c>
      <c r="J3326" s="20" t="str">
        <f>IF(I3326="","",属性中转表!$I$1&amp;(IF(VLOOKUP(B3326,属性中转表!A:G,7,FALSE)=0,0,VLOOKUP(VLOOKUP(B3326,属性中转表!A:G,7,FALSE),属性中转表!$K$2:$P$21,4,0)))+IFERROR(VLOOKUP(A3326,英雄数据表!A:K,IF(武魂!B3326&gt;=50,10,IF(武魂!B3326&gt;=25,6)),0),0))</f>
        <v>,"dpspro":50</v>
      </c>
      <c r="K3326" s="32" t="str">
        <f t="shared" si="216"/>
        <v>"atk":300,"hp":5000,"undpspro":50,"dpspro":50</v>
      </c>
      <c r="L3326" s="20" t="str">
        <f>IF(B3326&gt;=50,VLOOKUP(A3326,英雄数据表!A:L,11,FALSE),IF(B3326&gt;=25,VLOOKUP(A3326,英雄数据表!A:L,7,0),""))</f>
        <v>"3107601004"</v>
      </c>
      <c r="M3326" s="20" t="str">
        <f>IFERROR(VLOOKUP(B3326,属性中转表!$K$2:$O$21,5,FALSE),"")</f>
        <v/>
      </c>
      <c r="N3326" s="20" t="str">
        <f>IF(B3326=25,VLOOKUP(A3326,英雄数据表!A:L,8,FALSE),IF(B3326=50,VLOOKUP(A3326,英雄数据表!A:L,12,0),""))</f>
        <v>每次受到直接攻击，怒气额外提升3点</v>
      </c>
    </row>
    <row r="3327" spans="1:14" x14ac:dyDescent="0.3">
      <c r="A3327" s="20">
        <v>31076</v>
      </c>
      <c r="B3327" s="21">
        <f t="shared" ref="B3327:B3390" si="225">IF(A3327=A3326,B3326+1,1)</f>
        <v>26</v>
      </c>
      <c r="C3327" s="21">
        <v>5</v>
      </c>
      <c r="D3327" s="21">
        <f>VLOOKUP(A3327,英雄数据表!A:D,4,0)</f>
        <v>3</v>
      </c>
      <c r="E3327" s="20" t="str">
        <f>VLOOKUP(A3327,英雄数据表!A:C,3,0)</f>
        <v>漆黑利刃</v>
      </c>
      <c r="F3327" s="20">
        <f t="shared" ref="F3327:F3390" si="226">A3327</f>
        <v>31076</v>
      </c>
      <c r="G3327" s="20">
        <f t="shared" ref="G3327:G3390" si="227">A3327</f>
        <v>31076</v>
      </c>
      <c r="H3327" s="21" t="str">
        <f>VLOOKUP(B3327,属性中转表!A:F,6,FALSE)</f>
        <v>"hp":70200,"atk":1950</v>
      </c>
      <c r="I3327" s="20" t="str">
        <f>IF(VLOOKUP(B3327,属性中转表!A:G,7,FALSE)=0,"",VLOOKUP(VLOOKUP(B3327,属性中转表!A:G,7,FALSE),属性中转表!$K$2:$P$21,6,0))&amp;IF(VLOOKUP(B3327,属性中转表!A:G,7,FALSE)&gt;=50,VLOOKUP(A3327,英雄数据表!A:K,9,0),IF(VLOOKUP(B3327,属性中转表!A:G,7,FALSE)&gt;=25,VLOOKUP(A3327,英雄数据表!A:K,5,0),""))</f>
        <v>"atk":300,"hp":5000,"undpspro":50</v>
      </c>
      <c r="J3327" s="20" t="str">
        <f>IF(I3327="","",属性中转表!$I$1&amp;(IF(VLOOKUP(B3327,属性中转表!A:G,7,FALSE)=0,0,VLOOKUP(VLOOKUP(B3327,属性中转表!A:G,7,FALSE),属性中转表!$K$2:$P$21,4,0)))+IFERROR(VLOOKUP(A3327,英雄数据表!A:K,IF(武魂!B3327&gt;=50,10,IF(武魂!B3327&gt;=25,6)),0),0))</f>
        <v>,"dpspro":50</v>
      </c>
      <c r="K3327" s="32" t="str">
        <f t="shared" si="216"/>
        <v>"atk":300,"hp":5000,"undpspro":50,"dpspro":50</v>
      </c>
      <c r="L3327" s="20" t="str">
        <f>IF(B3327&gt;=50,VLOOKUP(A3327,英雄数据表!A:L,11,FALSE),IF(B3327&gt;=25,VLOOKUP(A3327,英雄数据表!A:L,7,0),""))</f>
        <v>"3107601004"</v>
      </c>
      <c r="M3327" s="20" t="str">
        <f>IFERROR(VLOOKUP(B3327,属性中转表!$K$2:$O$21,5,FALSE),"")</f>
        <v/>
      </c>
      <c r="N3327" s="20" t="str">
        <f>IF(B3327=25,VLOOKUP(A3327,英雄数据表!A:L,8,FALSE),IF(B3327=50,VLOOKUP(A3327,英雄数据表!A:L,12,0),""))</f>
        <v/>
      </c>
    </row>
    <row r="3328" spans="1:14" x14ac:dyDescent="0.3">
      <c r="A3328" s="20">
        <v>31076</v>
      </c>
      <c r="B3328" s="21">
        <f t="shared" si="225"/>
        <v>27</v>
      </c>
      <c r="C3328" s="21">
        <v>5</v>
      </c>
      <c r="D3328" s="21">
        <f>VLOOKUP(A3328,英雄数据表!A:D,4,0)</f>
        <v>3</v>
      </c>
      <c r="E3328" s="20" t="str">
        <f>VLOOKUP(A3328,英雄数据表!A:C,3,0)</f>
        <v>漆黑利刃</v>
      </c>
      <c r="F3328" s="20">
        <f t="shared" si="226"/>
        <v>31076</v>
      </c>
      <c r="G3328" s="20">
        <f t="shared" si="227"/>
        <v>31076</v>
      </c>
      <c r="H3328" s="21" t="str">
        <f>VLOOKUP(B3328,属性中转表!A:F,6,FALSE)</f>
        <v>"hp":73800,"atk":2050</v>
      </c>
      <c r="I3328" s="20" t="str">
        <f>IF(VLOOKUP(B3328,属性中转表!A:G,7,FALSE)=0,"",VLOOKUP(VLOOKUP(B3328,属性中转表!A:G,7,FALSE),属性中转表!$K$2:$P$21,6,0))&amp;IF(VLOOKUP(B3328,属性中转表!A:G,7,FALSE)&gt;=50,VLOOKUP(A3328,英雄数据表!A:K,9,0),IF(VLOOKUP(B3328,属性中转表!A:G,7,FALSE)&gt;=25,VLOOKUP(A3328,英雄数据表!A:K,5,0),""))</f>
        <v>"atk":300,"hp":5000,"undpspro":50</v>
      </c>
      <c r="J3328" s="20" t="str">
        <f>IF(I3328="","",属性中转表!$I$1&amp;(IF(VLOOKUP(B3328,属性中转表!A:G,7,FALSE)=0,0,VLOOKUP(VLOOKUP(B3328,属性中转表!A:G,7,FALSE),属性中转表!$K$2:$P$21,4,0)))+IFERROR(VLOOKUP(A3328,英雄数据表!A:K,IF(武魂!B3328&gt;=50,10,IF(武魂!B3328&gt;=25,6)),0),0))</f>
        <v>,"dpspro":50</v>
      </c>
      <c r="K3328" s="32" t="str">
        <f t="shared" si="216"/>
        <v>"atk":300,"hp":5000,"undpspro":50,"dpspro":50</v>
      </c>
      <c r="L3328" s="20" t="str">
        <f>IF(B3328&gt;=50,VLOOKUP(A3328,英雄数据表!A:L,11,FALSE),IF(B3328&gt;=25,VLOOKUP(A3328,英雄数据表!A:L,7,0),""))</f>
        <v>"3107601004"</v>
      </c>
      <c r="M3328" s="20" t="str">
        <f>IFERROR(VLOOKUP(B3328,属性中转表!$K$2:$O$21,5,FALSE),"")</f>
        <v/>
      </c>
      <c r="N3328" s="20" t="str">
        <f>IF(B3328=25,VLOOKUP(A3328,英雄数据表!A:L,8,FALSE),IF(B3328=50,VLOOKUP(A3328,英雄数据表!A:L,12,0),""))</f>
        <v/>
      </c>
    </row>
    <row r="3329" spans="1:14" x14ac:dyDescent="0.3">
      <c r="A3329" s="20">
        <v>31076</v>
      </c>
      <c r="B3329" s="21">
        <f t="shared" si="225"/>
        <v>28</v>
      </c>
      <c r="C3329" s="21">
        <v>5</v>
      </c>
      <c r="D3329" s="21">
        <f>VLOOKUP(A3329,英雄数据表!A:D,4,0)</f>
        <v>3</v>
      </c>
      <c r="E3329" s="20" t="str">
        <f>VLOOKUP(A3329,英雄数据表!A:C,3,0)</f>
        <v>漆黑利刃</v>
      </c>
      <c r="F3329" s="20">
        <f t="shared" si="226"/>
        <v>31076</v>
      </c>
      <c r="G3329" s="20">
        <f t="shared" si="227"/>
        <v>31076</v>
      </c>
      <c r="H3329" s="21" t="str">
        <f>VLOOKUP(B3329,属性中转表!A:F,6,FALSE)</f>
        <v>"hp":77400,"atk":2150</v>
      </c>
      <c r="I3329" s="20" t="str">
        <f>IF(VLOOKUP(B3329,属性中转表!A:G,7,FALSE)=0,"",VLOOKUP(VLOOKUP(B3329,属性中转表!A:G,7,FALSE),属性中转表!$K$2:$P$21,6,0))&amp;IF(VLOOKUP(B3329,属性中转表!A:G,7,FALSE)&gt;=50,VLOOKUP(A3329,英雄数据表!A:K,9,0),IF(VLOOKUP(B3329,属性中转表!A:G,7,FALSE)&gt;=25,VLOOKUP(A3329,英雄数据表!A:K,5,0),""))</f>
        <v>"atk":300,"hp":5000,"undpspro":50</v>
      </c>
      <c r="J3329" s="20" t="str">
        <f>IF(I3329="","",属性中转表!$I$1&amp;(IF(VLOOKUP(B3329,属性中转表!A:G,7,FALSE)=0,0,VLOOKUP(VLOOKUP(B3329,属性中转表!A:G,7,FALSE),属性中转表!$K$2:$P$21,4,0)))+IFERROR(VLOOKUP(A3329,英雄数据表!A:K,IF(武魂!B3329&gt;=50,10,IF(武魂!B3329&gt;=25,6)),0),0))</f>
        <v>,"dpspro":50</v>
      </c>
      <c r="K3329" s="32" t="str">
        <f t="shared" si="216"/>
        <v>"atk":300,"hp":5000,"undpspro":50,"dpspro":50</v>
      </c>
      <c r="L3329" s="20" t="str">
        <f>IF(B3329&gt;=50,VLOOKUP(A3329,英雄数据表!A:L,11,FALSE),IF(B3329&gt;=25,VLOOKUP(A3329,英雄数据表!A:L,7,0),""))</f>
        <v>"3107601004"</v>
      </c>
      <c r="M3329" s="20" t="str">
        <f>IFERROR(VLOOKUP(B3329,属性中转表!$K$2:$O$21,5,FALSE),"")</f>
        <v/>
      </c>
      <c r="N3329" s="20" t="str">
        <f>IF(B3329=25,VLOOKUP(A3329,英雄数据表!A:L,8,FALSE),IF(B3329=50,VLOOKUP(A3329,英雄数据表!A:L,12,0),""))</f>
        <v/>
      </c>
    </row>
    <row r="3330" spans="1:14" x14ac:dyDescent="0.3">
      <c r="A3330" s="20">
        <v>31076</v>
      </c>
      <c r="B3330" s="21">
        <f t="shared" si="225"/>
        <v>29</v>
      </c>
      <c r="C3330" s="21">
        <v>5</v>
      </c>
      <c r="D3330" s="21">
        <f>VLOOKUP(A3330,英雄数据表!A:D,4,0)</f>
        <v>3</v>
      </c>
      <c r="E3330" s="20" t="str">
        <f>VLOOKUP(A3330,英雄数据表!A:C,3,0)</f>
        <v>漆黑利刃</v>
      </c>
      <c r="F3330" s="20">
        <f t="shared" si="226"/>
        <v>31076</v>
      </c>
      <c r="G3330" s="20">
        <f t="shared" si="227"/>
        <v>31076</v>
      </c>
      <c r="H3330" s="21" t="str">
        <f>VLOOKUP(B3330,属性中转表!A:F,6,FALSE)</f>
        <v>"hp":81000,"atk":2250</v>
      </c>
      <c r="I3330" s="20" t="str">
        <f>IF(VLOOKUP(B3330,属性中转表!A:G,7,FALSE)=0,"",VLOOKUP(VLOOKUP(B3330,属性中转表!A:G,7,FALSE),属性中转表!$K$2:$P$21,6,0))&amp;IF(VLOOKUP(B3330,属性中转表!A:G,7,FALSE)&gt;=50,VLOOKUP(A3330,英雄数据表!A:K,9,0),IF(VLOOKUP(B3330,属性中转表!A:G,7,FALSE)&gt;=25,VLOOKUP(A3330,英雄数据表!A:K,5,0),""))</f>
        <v>"atk":300,"hp":5000,"undpspro":50</v>
      </c>
      <c r="J3330" s="20" t="str">
        <f>IF(I3330="","",属性中转表!$I$1&amp;(IF(VLOOKUP(B3330,属性中转表!A:G,7,FALSE)=0,0,VLOOKUP(VLOOKUP(B3330,属性中转表!A:G,7,FALSE),属性中转表!$K$2:$P$21,4,0)))+IFERROR(VLOOKUP(A3330,英雄数据表!A:K,IF(武魂!B3330&gt;=50,10,IF(武魂!B3330&gt;=25,6)),0),0))</f>
        <v>,"dpspro":50</v>
      </c>
      <c r="K3330" s="32" t="str">
        <f t="shared" si="216"/>
        <v>"atk":300,"hp":5000,"undpspro":50,"dpspro":50</v>
      </c>
      <c r="L3330" s="20" t="str">
        <f>IF(B3330&gt;=50,VLOOKUP(A3330,英雄数据表!A:L,11,FALSE),IF(B3330&gt;=25,VLOOKUP(A3330,英雄数据表!A:L,7,0),""))</f>
        <v>"3107601004"</v>
      </c>
      <c r="M3330" s="20" t="str">
        <f>IFERROR(VLOOKUP(B3330,属性中转表!$K$2:$O$21,5,FALSE),"")</f>
        <v/>
      </c>
      <c r="N3330" s="20" t="str">
        <f>IF(B3330=25,VLOOKUP(A3330,英雄数据表!A:L,8,FALSE),IF(B3330=50,VLOOKUP(A3330,英雄数据表!A:L,12,0),""))</f>
        <v/>
      </c>
    </row>
    <row r="3331" spans="1:14" x14ac:dyDescent="0.3">
      <c r="A3331" s="20">
        <v>31076</v>
      </c>
      <c r="B3331" s="21">
        <f t="shared" si="225"/>
        <v>30</v>
      </c>
      <c r="C3331" s="21">
        <v>5</v>
      </c>
      <c r="D3331" s="21">
        <f>VLOOKUP(A3331,英雄数据表!A:D,4,0)</f>
        <v>3</v>
      </c>
      <c r="E3331" s="20" t="str">
        <f>VLOOKUP(A3331,英雄数据表!A:C,3,0)</f>
        <v>漆黑利刃</v>
      </c>
      <c r="F3331" s="20">
        <f t="shared" si="226"/>
        <v>31076</v>
      </c>
      <c r="G3331" s="20">
        <f t="shared" si="227"/>
        <v>31076</v>
      </c>
      <c r="H3331" s="21" t="str">
        <f>VLOOKUP(B3331,属性中转表!A:F,6,FALSE)</f>
        <v>"hp":84600,"atk":2350</v>
      </c>
      <c r="I3331" s="20" t="str">
        <f>IF(VLOOKUP(B3331,属性中转表!A:G,7,FALSE)=0,"",VLOOKUP(VLOOKUP(B3331,属性中转表!A:G,7,FALSE),属性中转表!$K$2:$P$21,6,0))&amp;IF(VLOOKUP(B3331,属性中转表!A:G,7,FALSE)&gt;=50,VLOOKUP(A3331,英雄数据表!A:K,9,0),IF(VLOOKUP(B3331,属性中转表!A:G,7,FALSE)&gt;=25,VLOOKUP(A3331,英雄数据表!A:K,5,0),""))</f>
        <v>"atk":300,"hp":5000,"undpspro":100</v>
      </c>
      <c r="J3331" s="20" t="str">
        <f>IF(I3331="","",属性中转表!$I$1&amp;(IF(VLOOKUP(B3331,属性中转表!A:G,7,FALSE)=0,0,VLOOKUP(VLOOKUP(B3331,属性中转表!A:G,7,FALSE),属性中转表!$K$2:$P$21,4,0)))+IFERROR(VLOOKUP(A3331,英雄数据表!A:K,IF(武魂!B3331&gt;=50,10,IF(武魂!B3331&gt;=25,6)),0),0))</f>
        <v>,"dpspro":50</v>
      </c>
      <c r="K3331" s="32" t="str">
        <f t="shared" si="216"/>
        <v>"atk":300,"hp":5000,"undpspro":100,"dpspro":50</v>
      </c>
      <c r="L3331" s="20" t="str">
        <f>IF(B3331&gt;=50,VLOOKUP(A3331,英雄数据表!A:L,11,FALSE),IF(B3331&gt;=25,VLOOKUP(A3331,英雄数据表!A:L,7,0),""))</f>
        <v>"3107601004"</v>
      </c>
      <c r="M3331" s="20" t="str">
        <f>IFERROR(VLOOKUP(B3331,属性中转表!$K$2:$O$21,5,FALSE),"")</f>
        <v>"undpspro":50</v>
      </c>
      <c r="N3331" s="20" t="str">
        <f>IF(B3331=25,VLOOKUP(A3331,英雄数据表!A:L,8,FALSE),IF(B3331=50,VLOOKUP(A3331,英雄数据表!A:L,12,0),""))</f>
        <v/>
      </c>
    </row>
    <row r="3332" spans="1:14" x14ac:dyDescent="0.3">
      <c r="A3332" s="20">
        <v>31076</v>
      </c>
      <c r="B3332" s="21">
        <f t="shared" si="225"/>
        <v>31</v>
      </c>
      <c r="C3332" s="21">
        <v>5</v>
      </c>
      <c r="D3332" s="21">
        <f>VLOOKUP(A3332,英雄数据表!A:D,4,0)</f>
        <v>3</v>
      </c>
      <c r="E3332" s="20" t="str">
        <f>VLOOKUP(A3332,英雄数据表!A:C,3,0)</f>
        <v>漆黑利刃</v>
      </c>
      <c r="F3332" s="20">
        <f t="shared" si="226"/>
        <v>31076</v>
      </c>
      <c r="G3332" s="20">
        <f t="shared" si="227"/>
        <v>31076</v>
      </c>
      <c r="H3332" s="21" t="str">
        <f>VLOOKUP(B3332,属性中转表!A:F,6,FALSE)</f>
        <v>"hp":89100,"atk":2475</v>
      </c>
      <c r="I3332" s="20" t="str">
        <f>IF(VLOOKUP(B3332,属性中转表!A:G,7,FALSE)=0,"",VLOOKUP(VLOOKUP(B3332,属性中转表!A:G,7,FALSE),属性中转表!$K$2:$P$21,6,0))&amp;IF(VLOOKUP(B3332,属性中转表!A:G,7,FALSE)&gt;=50,VLOOKUP(A3332,英雄数据表!A:K,9,0),IF(VLOOKUP(B3332,属性中转表!A:G,7,FALSE)&gt;=25,VLOOKUP(A3332,英雄数据表!A:K,5,0),""))</f>
        <v>"atk":300,"hp":5000,"undpspro":100</v>
      </c>
      <c r="J3332" s="20" t="str">
        <f>IF(I3332="","",属性中转表!$I$1&amp;(IF(VLOOKUP(B3332,属性中转表!A:G,7,FALSE)=0,0,VLOOKUP(VLOOKUP(B3332,属性中转表!A:G,7,FALSE),属性中转表!$K$2:$P$21,4,0)))+IFERROR(VLOOKUP(A3332,英雄数据表!A:K,IF(武魂!B3332&gt;=50,10,IF(武魂!B3332&gt;=25,6)),0),0))</f>
        <v>,"dpspro":50</v>
      </c>
      <c r="K3332" s="32" t="str">
        <f t="shared" si="216"/>
        <v>"atk":300,"hp":5000,"undpspro":100,"dpspro":50</v>
      </c>
      <c r="L3332" s="20" t="str">
        <f>IF(B3332&gt;=50,VLOOKUP(A3332,英雄数据表!A:L,11,FALSE),IF(B3332&gt;=25,VLOOKUP(A3332,英雄数据表!A:L,7,0),""))</f>
        <v>"3107601004"</v>
      </c>
      <c r="M3332" s="20" t="str">
        <f>IFERROR(VLOOKUP(B3332,属性中转表!$K$2:$O$21,5,FALSE),"")</f>
        <v/>
      </c>
      <c r="N3332" s="20" t="str">
        <f>IF(B3332=25,VLOOKUP(A3332,英雄数据表!A:L,8,FALSE),IF(B3332=50,VLOOKUP(A3332,英雄数据表!A:L,12,0),""))</f>
        <v/>
      </c>
    </row>
    <row r="3333" spans="1:14" x14ac:dyDescent="0.3">
      <c r="A3333" s="20">
        <v>31076</v>
      </c>
      <c r="B3333" s="21">
        <f t="shared" si="225"/>
        <v>32</v>
      </c>
      <c r="C3333" s="21">
        <v>5</v>
      </c>
      <c r="D3333" s="21">
        <f>VLOOKUP(A3333,英雄数据表!A:D,4,0)</f>
        <v>3</v>
      </c>
      <c r="E3333" s="20" t="str">
        <f>VLOOKUP(A3333,英雄数据表!A:C,3,0)</f>
        <v>漆黑利刃</v>
      </c>
      <c r="F3333" s="20">
        <f t="shared" si="226"/>
        <v>31076</v>
      </c>
      <c r="G3333" s="20">
        <f t="shared" si="227"/>
        <v>31076</v>
      </c>
      <c r="H3333" s="21" t="str">
        <f>VLOOKUP(B3333,属性中转表!A:F,6,FALSE)</f>
        <v>"hp":93600,"atk":2600</v>
      </c>
      <c r="I3333" s="20" t="str">
        <f>IF(VLOOKUP(B3333,属性中转表!A:G,7,FALSE)=0,"",VLOOKUP(VLOOKUP(B3333,属性中转表!A:G,7,FALSE),属性中转表!$K$2:$P$21,6,0))&amp;IF(VLOOKUP(B3333,属性中转表!A:G,7,FALSE)&gt;=50,VLOOKUP(A3333,英雄数据表!A:K,9,0),IF(VLOOKUP(B3333,属性中转表!A:G,7,FALSE)&gt;=25,VLOOKUP(A3333,英雄数据表!A:K,5,0),""))</f>
        <v>"atk":300,"hp":5000,"undpspro":100</v>
      </c>
      <c r="J3333" s="20" t="str">
        <f>IF(I3333="","",属性中转表!$I$1&amp;(IF(VLOOKUP(B3333,属性中转表!A:G,7,FALSE)=0,0,VLOOKUP(VLOOKUP(B3333,属性中转表!A:G,7,FALSE),属性中转表!$K$2:$P$21,4,0)))+IFERROR(VLOOKUP(A3333,英雄数据表!A:K,IF(武魂!B3333&gt;=50,10,IF(武魂!B3333&gt;=25,6)),0),0))</f>
        <v>,"dpspro":50</v>
      </c>
      <c r="K3333" s="32" t="str">
        <f t="shared" si="216"/>
        <v>"atk":300,"hp":5000,"undpspro":100,"dpspro":50</v>
      </c>
      <c r="L3333" s="20" t="str">
        <f>IF(B3333&gt;=50,VLOOKUP(A3333,英雄数据表!A:L,11,FALSE),IF(B3333&gt;=25,VLOOKUP(A3333,英雄数据表!A:L,7,0),""))</f>
        <v>"3107601004"</v>
      </c>
      <c r="M3333" s="20" t="str">
        <f>IFERROR(VLOOKUP(B3333,属性中转表!$K$2:$O$21,5,FALSE),"")</f>
        <v/>
      </c>
      <c r="N3333" s="20" t="str">
        <f>IF(B3333=25,VLOOKUP(A3333,英雄数据表!A:L,8,FALSE),IF(B3333=50,VLOOKUP(A3333,英雄数据表!A:L,12,0),""))</f>
        <v/>
      </c>
    </row>
    <row r="3334" spans="1:14" x14ac:dyDescent="0.3">
      <c r="A3334" s="20">
        <v>31076</v>
      </c>
      <c r="B3334" s="21">
        <f t="shared" si="225"/>
        <v>33</v>
      </c>
      <c r="C3334" s="21">
        <v>5</v>
      </c>
      <c r="D3334" s="21">
        <f>VLOOKUP(A3334,英雄数据表!A:D,4,0)</f>
        <v>3</v>
      </c>
      <c r="E3334" s="20" t="str">
        <f>VLOOKUP(A3334,英雄数据表!A:C,3,0)</f>
        <v>漆黑利刃</v>
      </c>
      <c r="F3334" s="20">
        <f t="shared" si="226"/>
        <v>31076</v>
      </c>
      <c r="G3334" s="20">
        <f t="shared" si="227"/>
        <v>31076</v>
      </c>
      <c r="H3334" s="21" t="str">
        <f>VLOOKUP(B3334,属性中转表!A:F,6,FALSE)</f>
        <v>"hp":98100,"atk":2725</v>
      </c>
      <c r="I3334" s="20" t="str">
        <f>IF(VLOOKUP(B3334,属性中转表!A:G,7,FALSE)=0,"",VLOOKUP(VLOOKUP(B3334,属性中转表!A:G,7,FALSE),属性中转表!$K$2:$P$21,6,0))&amp;IF(VLOOKUP(B3334,属性中转表!A:G,7,FALSE)&gt;=50,VLOOKUP(A3334,英雄数据表!A:K,9,0),IF(VLOOKUP(B3334,属性中转表!A:G,7,FALSE)&gt;=25,VLOOKUP(A3334,英雄数据表!A:K,5,0),""))</f>
        <v>"atk":300,"hp":5000,"undpspro":100</v>
      </c>
      <c r="J3334" s="20" t="str">
        <f>IF(I3334="","",属性中转表!$I$1&amp;(IF(VLOOKUP(B3334,属性中转表!A:G,7,FALSE)=0,0,VLOOKUP(VLOOKUP(B3334,属性中转表!A:G,7,FALSE),属性中转表!$K$2:$P$21,4,0)))+IFERROR(VLOOKUP(A3334,英雄数据表!A:K,IF(武魂!B3334&gt;=50,10,IF(武魂!B3334&gt;=25,6)),0),0))</f>
        <v>,"dpspro":50</v>
      </c>
      <c r="K3334" s="32" t="str">
        <f t="shared" si="216"/>
        <v>"atk":300,"hp":5000,"undpspro":100,"dpspro":50</v>
      </c>
      <c r="L3334" s="20" t="str">
        <f>IF(B3334&gt;=50,VLOOKUP(A3334,英雄数据表!A:L,11,FALSE),IF(B3334&gt;=25,VLOOKUP(A3334,英雄数据表!A:L,7,0),""))</f>
        <v>"3107601004"</v>
      </c>
      <c r="M3334" s="20" t="str">
        <f>IFERROR(VLOOKUP(B3334,属性中转表!$K$2:$O$21,5,FALSE),"")</f>
        <v/>
      </c>
      <c r="N3334" s="20" t="str">
        <f>IF(B3334=25,VLOOKUP(A3334,英雄数据表!A:L,8,FALSE),IF(B3334=50,VLOOKUP(A3334,英雄数据表!A:L,12,0),""))</f>
        <v/>
      </c>
    </row>
    <row r="3335" spans="1:14" x14ac:dyDescent="0.3">
      <c r="A3335" s="20">
        <v>31076</v>
      </c>
      <c r="B3335" s="21">
        <f t="shared" si="225"/>
        <v>34</v>
      </c>
      <c r="C3335" s="21">
        <v>5</v>
      </c>
      <c r="D3335" s="21">
        <f>VLOOKUP(A3335,英雄数据表!A:D,4,0)</f>
        <v>3</v>
      </c>
      <c r="E3335" s="20" t="str">
        <f>VLOOKUP(A3335,英雄数据表!A:C,3,0)</f>
        <v>漆黑利刃</v>
      </c>
      <c r="F3335" s="20">
        <f t="shared" si="226"/>
        <v>31076</v>
      </c>
      <c r="G3335" s="20">
        <f t="shared" si="227"/>
        <v>31076</v>
      </c>
      <c r="H3335" s="21" t="str">
        <f>VLOOKUP(B3335,属性中转表!A:F,6,FALSE)</f>
        <v>"hp":102600,"atk":2850</v>
      </c>
      <c r="I3335" s="20" t="str">
        <f>IF(VLOOKUP(B3335,属性中转表!A:G,7,FALSE)=0,"",VLOOKUP(VLOOKUP(B3335,属性中转表!A:G,7,FALSE),属性中转表!$K$2:$P$21,6,0))&amp;IF(VLOOKUP(B3335,属性中转表!A:G,7,FALSE)&gt;=50,VLOOKUP(A3335,英雄数据表!A:K,9,0),IF(VLOOKUP(B3335,属性中转表!A:G,7,FALSE)&gt;=25,VLOOKUP(A3335,英雄数据表!A:K,5,0),""))</f>
        <v>"atk":300,"hp":5000,"undpspro":100</v>
      </c>
      <c r="J3335" s="20" t="str">
        <f>IF(I3335="","",属性中转表!$I$1&amp;(IF(VLOOKUP(B3335,属性中转表!A:G,7,FALSE)=0,0,VLOOKUP(VLOOKUP(B3335,属性中转表!A:G,7,FALSE),属性中转表!$K$2:$P$21,4,0)))+IFERROR(VLOOKUP(A3335,英雄数据表!A:K,IF(武魂!B3335&gt;=50,10,IF(武魂!B3335&gt;=25,6)),0),0))</f>
        <v>,"dpspro":50</v>
      </c>
      <c r="K3335" s="32" t="str">
        <f t="shared" si="216"/>
        <v>"atk":300,"hp":5000,"undpspro":100,"dpspro":50</v>
      </c>
      <c r="L3335" s="20" t="str">
        <f>IF(B3335&gt;=50,VLOOKUP(A3335,英雄数据表!A:L,11,FALSE),IF(B3335&gt;=25,VLOOKUP(A3335,英雄数据表!A:L,7,0),""))</f>
        <v>"3107601004"</v>
      </c>
      <c r="M3335" s="20" t="str">
        <f>IFERROR(VLOOKUP(B3335,属性中转表!$K$2:$O$21,5,FALSE),"")</f>
        <v/>
      </c>
      <c r="N3335" s="20" t="str">
        <f>IF(B3335=25,VLOOKUP(A3335,英雄数据表!A:L,8,FALSE),IF(B3335=50,VLOOKUP(A3335,英雄数据表!A:L,12,0),""))</f>
        <v/>
      </c>
    </row>
    <row r="3336" spans="1:14" x14ac:dyDescent="0.3">
      <c r="A3336" s="20">
        <v>31076</v>
      </c>
      <c r="B3336" s="21">
        <f t="shared" si="225"/>
        <v>35</v>
      </c>
      <c r="C3336" s="21">
        <v>5</v>
      </c>
      <c r="D3336" s="21">
        <f>VLOOKUP(A3336,英雄数据表!A:D,4,0)</f>
        <v>3</v>
      </c>
      <c r="E3336" s="20" t="str">
        <f>VLOOKUP(A3336,英雄数据表!A:C,3,0)</f>
        <v>漆黑利刃</v>
      </c>
      <c r="F3336" s="20">
        <f t="shared" si="226"/>
        <v>31076</v>
      </c>
      <c r="G3336" s="20">
        <f t="shared" si="227"/>
        <v>31076</v>
      </c>
      <c r="H3336" s="21" t="str">
        <f>VLOOKUP(B3336,属性中转表!A:F,6,FALSE)</f>
        <v>"hp":107100,"atk":2975</v>
      </c>
      <c r="I3336" s="20" t="str">
        <f>IF(VLOOKUP(B3336,属性中转表!A:G,7,FALSE)=0,"",VLOOKUP(VLOOKUP(B3336,属性中转表!A:G,7,FALSE),属性中转表!$K$2:$P$21,6,0))&amp;IF(VLOOKUP(B3336,属性中转表!A:G,7,FALSE)&gt;=50,VLOOKUP(A3336,英雄数据表!A:K,9,0),IF(VLOOKUP(B3336,属性中转表!A:G,7,FALSE)&gt;=25,VLOOKUP(A3336,英雄数据表!A:K,5,0),""))</f>
        <v>"atk":300,"hp":5000,"undpspro":100</v>
      </c>
      <c r="J3336" s="20" t="str">
        <f>IF(I3336="","",属性中转表!$I$1&amp;(IF(VLOOKUP(B3336,属性中转表!A:G,7,FALSE)=0,0,VLOOKUP(VLOOKUP(B3336,属性中转表!A:G,7,FALSE),属性中转表!$K$2:$P$21,4,0)))+IFERROR(VLOOKUP(A3336,英雄数据表!A:K,IF(武魂!B3336&gt;=50,10,IF(武魂!B3336&gt;=25,6)),0),0))</f>
        <v>,"dpspro":100</v>
      </c>
      <c r="K3336" s="32" t="str">
        <f t="shared" si="216"/>
        <v>"atk":300,"hp":5000,"undpspro":100,"dpspro":100</v>
      </c>
      <c r="L3336" s="20" t="str">
        <f>IF(B3336&gt;=50,VLOOKUP(A3336,英雄数据表!A:L,11,FALSE),IF(B3336&gt;=25,VLOOKUP(A3336,英雄数据表!A:L,7,0),""))</f>
        <v>"3107601004"</v>
      </c>
      <c r="M3336" s="20" t="str">
        <f>IFERROR(VLOOKUP(B3336,属性中转表!$K$2:$O$21,5,FALSE),"")</f>
        <v>"dpspro":50</v>
      </c>
      <c r="N3336" s="20" t="str">
        <f>IF(B3336=25,VLOOKUP(A3336,英雄数据表!A:L,8,FALSE),IF(B3336=50,VLOOKUP(A3336,英雄数据表!A:L,12,0),""))</f>
        <v/>
      </c>
    </row>
    <row r="3337" spans="1:14" x14ac:dyDescent="0.3">
      <c r="A3337" s="20">
        <v>31076</v>
      </c>
      <c r="B3337" s="21">
        <f t="shared" si="225"/>
        <v>36</v>
      </c>
      <c r="C3337" s="21">
        <v>5</v>
      </c>
      <c r="D3337" s="21">
        <f>VLOOKUP(A3337,英雄数据表!A:D,4,0)</f>
        <v>3</v>
      </c>
      <c r="E3337" s="20" t="str">
        <f>VLOOKUP(A3337,英雄数据表!A:C,3,0)</f>
        <v>漆黑利刃</v>
      </c>
      <c r="F3337" s="20">
        <f t="shared" si="226"/>
        <v>31076</v>
      </c>
      <c r="G3337" s="20">
        <f t="shared" si="227"/>
        <v>31076</v>
      </c>
      <c r="H3337" s="21" t="str">
        <f>VLOOKUP(B3337,属性中转表!A:F,6,FALSE)</f>
        <v>"hp":111600,"atk":3100</v>
      </c>
      <c r="I3337" s="20" t="str">
        <f>IF(VLOOKUP(B3337,属性中转表!A:G,7,FALSE)=0,"",VLOOKUP(VLOOKUP(B3337,属性中转表!A:G,7,FALSE),属性中转表!$K$2:$P$21,6,0))&amp;IF(VLOOKUP(B3337,属性中转表!A:G,7,FALSE)&gt;=50,VLOOKUP(A3337,英雄数据表!A:K,9,0),IF(VLOOKUP(B3337,属性中转表!A:G,7,FALSE)&gt;=25,VLOOKUP(A3337,英雄数据表!A:K,5,0),""))</f>
        <v>"atk":300,"hp":5000,"undpspro":100</v>
      </c>
      <c r="J3337" s="20" t="str">
        <f>IF(I3337="","",属性中转表!$I$1&amp;(IF(VLOOKUP(B3337,属性中转表!A:G,7,FALSE)=0,0,VLOOKUP(VLOOKUP(B3337,属性中转表!A:G,7,FALSE),属性中转表!$K$2:$P$21,4,0)))+IFERROR(VLOOKUP(A3337,英雄数据表!A:K,IF(武魂!B3337&gt;=50,10,IF(武魂!B3337&gt;=25,6)),0),0))</f>
        <v>,"dpspro":100</v>
      </c>
      <c r="K3337" s="32" t="str">
        <f t="shared" si="216"/>
        <v>"atk":300,"hp":5000,"undpspro":100,"dpspro":100</v>
      </c>
      <c r="L3337" s="20" t="str">
        <f>IF(B3337&gt;=50,VLOOKUP(A3337,英雄数据表!A:L,11,FALSE),IF(B3337&gt;=25,VLOOKUP(A3337,英雄数据表!A:L,7,0),""))</f>
        <v>"3107601004"</v>
      </c>
      <c r="M3337" s="20" t="str">
        <f>IFERROR(VLOOKUP(B3337,属性中转表!$K$2:$O$21,5,FALSE),"")</f>
        <v/>
      </c>
      <c r="N3337" s="20" t="str">
        <f>IF(B3337=25,VLOOKUP(A3337,英雄数据表!A:L,8,FALSE),IF(B3337=50,VLOOKUP(A3337,英雄数据表!A:L,12,0),""))</f>
        <v/>
      </c>
    </row>
    <row r="3338" spans="1:14" x14ac:dyDescent="0.3">
      <c r="A3338" s="20">
        <v>31076</v>
      </c>
      <c r="B3338" s="21">
        <f t="shared" si="225"/>
        <v>37</v>
      </c>
      <c r="C3338" s="21">
        <v>5</v>
      </c>
      <c r="D3338" s="21">
        <f>VLOOKUP(A3338,英雄数据表!A:D,4,0)</f>
        <v>3</v>
      </c>
      <c r="E3338" s="20" t="str">
        <f>VLOOKUP(A3338,英雄数据表!A:C,3,0)</f>
        <v>漆黑利刃</v>
      </c>
      <c r="F3338" s="20">
        <f t="shared" si="226"/>
        <v>31076</v>
      </c>
      <c r="G3338" s="20">
        <f t="shared" si="227"/>
        <v>31076</v>
      </c>
      <c r="H3338" s="21" t="str">
        <f>VLOOKUP(B3338,属性中转表!A:F,6,FALSE)</f>
        <v>"hp":116100,"atk":3225</v>
      </c>
      <c r="I3338" s="20" t="str">
        <f>IF(VLOOKUP(B3338,属性中转表!A:G,7,FALSE)=0,"",VLOOKUP(VLOOKUP(B3338,属性中转表!A:G,7,FALSE),属性中转表!$K$2:$P$21,6,0))&amp;IF(VLOOKUP(B3338,属性中转表!A:G,7,FALSE)&gt;=50,VLOOKUP(A3338,英雄数据表!A:K,9,0),IF(VLOOKUP(B3338,属性中转表!A:G,7,FALSE)&gt;=25,VLOOKUP(A3338,英雄数据表!A:K,5,0),""))</f>
        <v>"atk":300,"hp":5000,"undpspro":100</v>
      </c>
      <c r="J3338" s="20" t="str">
        <f>IF(I3338="","",属性中转表!$I$1&amp;(IF(VLOOKUP(B3338,属性中转表!A:G,7,FALSE)=0,0,VLOOKUP(VLOOKUP(B3338,属性中转表!A:G,7,FALSE),属性中转表!$K$2:$P$21,4,0)))+IFERROR(VLOOKUP(A3338,英雄数据表!A:K,IF(武魂!B3338&gt;=50,10,IF(武魂!B3338&gt;=25,6)),0),0))</f>
        <v>,"dpspro":100</v>
      </c>
      <c r="K3338" s="32" t="str">
        <f t="shared" si="216"/>
        <v>"atk":300,"hp":5000,"undpspro":100,"dpspro":100</v>
      </c>
      <c r="L3338" s="20" t="str">
        <f>IF(B3338&gt;=50,VLOOKUP(A3338,英雄数据表!A:L,11,FALSE),IF(B3338&gt;=25,VLOOKUP(A3338,英雄数据表!A:L,7,0),""))</f>
        <v>"3107601004"</v>
      </c>
      <c r="M3338" s="20" t="str">
        <f>IFERROR(VLOOKUP(B3338,属性中转表!$K$2:$O$21,5,FALSE),"")</f>
        <v/>
      </c>
      <c r="N3338" s="20" t="str">
        <f>IF(B3338=25,VLOOKUP(A3338,英雄数据表!A:L,8,FALSE),IF(B3338=50,VLOOKUP(A3338,英雄数据表!A:L,12,0),""))</f>
        <v/>
      </c>
    </row>
    <row r="3339" spans="1:14" x14ac:dyDescent="0.3">
      <c r="A3339" s="20">
        <v>31076</v>
      </c>
      <c r="B3339" s="21">
        <f t="shared" si="225"/>
        <v>38</v>
      </c>
      <c r="C3339" s="21">
        <v>5</v>
      </c>
      <c r="D3339" s="21">
        <f>VLOOKUP(A3339,英雄数据表!A:D,4,0)</f>
        <v>3</v>
      </c>
      <c r="E3339" s="20" t="str">
        <f>VLOOKUP(A3339,英雄数据表!A:C,3,0)</f>
        <v>漆黑利刃</v>
      </c>
      <c r="F3339" s="20">
        <f t="shared" si="226"/>
        <v>31076</v>
      </c>
      <c r="G3339" s="20">
        <f t="shared" si="227"/>
        <v>31076</v>
      </c>
      <c r="H3339" s="21" t="str">
        <f>VLOOKUP(B3339,属性中转表!A:F,6,FALSE)</f>
        <v>"hp":120600,"atk":3350</v>
      </c>
      <c r="I3339" s="20" t="str">
        <f>IF(VLOOKUP(B3339,属性中转表!A:G,7,FALSE)=0,"",VLOOKUP(VLOOKUP(B3339,属性中转表!A:G,7,FALSE),属性中转表!$K$2:$P$21,6,0))&amp;IF(VLOOKUP(B3339,属性中转表!A:G,7,FALSE)&gt;=50,VLOOKUP(A3339,英雄数据表!A:K,9,0),IF(VLOOKUP(B3339,属性中转表!A:G,7,FALSE)&gt;=25,VLOOKUP(A3339,英雄数据表!A:K,5,0),""))</f>
        <v>"atk":300,"hp":5000,"undpspro":100</v>
      </c>
      <c r="J3339" s="20" t="str">
        <f>IF(I3339="","",属性中转表!$I$1&amp;(IF(VLOOKUP(B3339,属性中转表!A:G,7,FALSE)=0,0,VLOOKUP(VLOOKUP(B3339,属性中转表!A:G,7,FALSE),属性中转表!$K$2:$P$21,4,0)))+IFERROR(VLOOKUP(A3339,英雄数据表!A:K,IF(武魂!B3339&gt;=50,10,IF(武魂!B3339&gt;=25,6)),0),0))</f>
        <v>,"dpspro":100</v>
      </c>
      <c r="K3339" s="32" t="str">
        <f t="shared" si="216"/>
        <v>"atk":300,"hp":5000,"undpspro":100,"dpspro":100</v>
      </c>
      <c r="L3339" s="20" t="str">
        <f>IF(B3339&gt;=50,VLOOKUP(A3339,英雄数据表!A:L,11,FALSE),IF(B3339&gt;=25,VLOOKUP(A3339,英雄数据表!A:L,7,0),""))</f>
        <v>"3107601004"</v>
      </c>
      <c r="M3339" s="20" t="str">
        <f>IFERROR(VLOOKUP(B3339,属性中转表!$K$2:$O$21,5,FALSE),"")</f>
        <v/>
      </c>
      <c r="N3339" s="20" t="str">
        <f>IF(B3339=25,VLOOKUP(A3339,英雄数据表!A:L,8,FALSE),IF(B3339=50,VLOOKUP(A3339,英雄数据表!A:L,12,0),""))</f>
        <v/>
      </c>
    </row>
    <row r="3340" spans="1:14" x14ac:dyDescent="0.3">
      <c r="A3340" s="20">
        <v>31076</v>
      </c>
      <c r="B3340" s="21">
        <f t="shared" si="225"/>
        <v>39</v>
      </c>
      <c r="C3340" s="21">
        <v>5</v>
      </c>
      <c r="D3340" s="21">
        <f>VLOOKUP(A3340,英雄数据表!A:D,4,0)</f>
        <v>3</v>
      </c>
      <c r="E3340" s="20" t="str">
        <f>VLOOKUP(A3340,英雄数据表!A:C,3,0)</f>
        <v>漆黑利刃</v>
      </c>
      <c r="F3340" s="20">
        <f t="shared" si="226"/>
        <v>31076</v>
      </c>
      <c r="G3340" s="20">
        <f t="shared" si="227"/>
        <v>31076</v>
      </c>
      <c r="H3340" s="21" t="str">
        <f>VLOOKUP(B3340,属性中转表!A:F,6,FALSE)</f>
        <v>"hp":125100,"atk":3475</v>
      </c>
      <c r="I3340" s="20" t="str">
        <f>IF(VLOOKUP(B3340,属性中转表!A:G,7,FALSE)=0,"",VLOOKUP(VLOOKUP(B3340,属性中转表!A:G,7,FALSE),属性中转表!$K$2:$P$21,6,0))&amp;IF(VLOOKUP(B3340,属性中转表!A:G,7,FALSE)&gt;=50,VLOOKUP(A3340,英雄数据表!A:K,9,0),IF(VLOOKUP(B3340,属性中转表!A:G,7,FALSE)&gt;=25,VLOOKUP(A3340,英雄数据表!A:K,5,0),""))</f>
        <v>"atk":300,"hp":5000,"undpspro":100</v>
      </c>
      <c r="J3340" s="20" t="str">
        <f>IF(I3340="","",属性中转表!$I$1&amp;(IF(VLOOKUP(B3340,属性中转表!A:G,7,FALSE)=0,0,VLOOKUP(VLOOKUP(B3340,属性中转表!A:G,7,FALSE),属性中转表!$K$2:$P$21,4,0)))+IFERROR(VLOOKUP(A3340,英雄数据表!A:K,IF(武魂!B3340&gt;=50,10,IF(武魂!B3340&gt;=25,6)),0),0))</f>
        <v>,"dpspro":100</v>
      </c>
      <c r="K3340" s="32" t="str">
        <f t="shared" si="216"/>
        <v>"atk":300,"hp":5000,"undpspro":100,"dpspro":100</v>
      </c>
      <c r="L3340" s="20" t="str">
        <f>IF(B3340&gt;=50,VLOOKUP(A3340,英雄数据表!A:L,11,FALSE),IF(B3340&gt;=25,VLOOKUP(A3340,英雄数据表!A:L,7,0),""))</f>
        <v>"3107601004"</v>
      </c>
      <c r="M3340" s="20" t="str">
        <f>IFERROR(VLOOKUP(B3340,属性中转表!$K$2:$O$21,5,FALSE),"")</f>
        <v/>
      </c>
      <c r="N3340" s="20" t="str">
        <f>IF(B3340=25,VLOOKUP(A3340,英雄数据表!A:L,8,FALSE),IF(B3340=50,VLOOKUP(A3340,英雄数据表!A:L,12,0),""))</f>
        <v/>
      </c>
    </row>
    <row r="3341" spans="1:14" x14ac:dyDescent="0.3">
      <c r="A3341" s="20">
        <v>31076</v>
      </c>
      <c r="B3341" s="21">
        <f t="shared" si="225"/>
        <v>40</v>
      </c>
      <c r="C3341" s="21">
        <v>5</v>
      </c>
      <c r="D3341" s="21">
        <f>VLOOKUP(A3341,英雄数据表!A:D,4,0)</f>
        <v>3</v>
      </c>
      <c r="E3341" s="20" t="str">
        <f>VLOOKUP(A3341,英雄数据表!A:C,3,0)</f>
        <v>漆黑利刃</v>
      </c>
      <c r="F3341" s="20">
        <f t="shared" si="226"/>
        <v>31076</v>
      </c>
      <c r="G3341" s="20">
        <f t="shared" si="227"/>
        <v>31076</v>
      </c>
      <c r="H3341" s="21" t="str">
        <f>VLOOKUP(B3341,属性中转表!A:F,6,FALSE)</f>
        <v>"hp":129600,"atk":3600</v>
      </c>
      <c r="I3341" s="20" t="str">
        <f>IF(VLOOKUP(B3341,属性中转表!A:G,7,FALSE)=0,"",VLOOKUP(VLOOKUP(B3341,属性中转表!A:G,7,FALSE),属性中转表!$K$2:$P$21,6,0))&amp;IF(VLOOKUP(B3341,属性中转表!A:G,7,FALSE)&gt;=50,VLOOKUP(A3341,英雄数据表!A:K,9,0),IF(VLOOKUP(B3341,属性中转表!A:G,7,FALSE)&gt;=25,VLOOKUP(A3341,英雄数据表!A:K,5,0),""))</f>
        <v>"atk":300,"hp":5000,"undpspro":100,"pvpdpspro":50</v>
      </c>
      <c r="J3341" s="20" t="str">
        <f>IF(I3341="","",属性中转表!$I$1&amp;(IF(VLOOKUP(B3341,属性中转表!A:G,7,FALSE)=0,0,VLOOKUP(VLOOKUP(B3341,属性中转表!A:G,7,FALSE),属性中转表!$K$2:$P$21,4,0)))+IFERROR(VLOOKUP(A3341,英雄数据表!A:K,IF(武魂!B3341&gt;=50,10,IF(武魂!B3341&gt;=25,6)),0),0))</f>
        <v>,"dpspro":100</v>
      </c>
      <c r="K3341" s="32" t="str">
        <f t="shared" si="216"/>
        <v>"atk":300,"hp":5000,"undpspro":100,"pvpdpspro":50,"dpspro":100</v>
      </c>
      <c r="L3341" s="20" t="str">
        <f>IF(B3341&gt;=50,VLOOKUP(A3341,英雄数据表!A:L,11,FALSE),IF(B3341&gt;=25,VLOOKUP(A3341,英雄数据表!A:L,7,0),""))</f>
        <v>"3107601004"</v>
      </c>
      <c r="M3341" s="20" t="str">
        <f>IFERROR(VLOOKUP(B3341,属性中转表!$K$2:$O$21,5,FALSE),"")</f>
        <v>"pvpdpspro":50</v>
      </c>
      <c r="N3341" s="20" t="str">
        <f>IF(B3341=25,VLOOKUP(A3341,英雄数据表!A:L,8,FALSE),IF(B3341=50,VLOOKUP(A3341,英雄数据表!A:L,12,0),""))</f>
        <v/>
      </c>
    </row>
    <row r="3342" spans="1:14" x14ac:dyDescent="0.3">
      <c r="A3342" s="20">
        <v>31076</v>
      </c>
      <c r="B3342" s="21">
        <f t="shared" si="225"/>
        <v>41</v>
      </c>
      <c r="C3342" s="21">
        <v>5</v>
      </c>
      <c r="D3342" s="21">
        <f>VLOOKUP(A3342,英雄数据表!A:D,4,0)</f>
        <v>3</v>
      </c>
      <c r="E3342" s="20" t="str">
        <f>VLOOKUP(A3342,英雄数据表!A:C,3,0)</f>
        <v>漆黑利刃</v>
      </c>
      <c r="F3342" s="20">
        <f t="shared" si="226"/>
        <v>31076</v>
      </c>
      <c r="G3342" s="20">
        <f t="shared" si="227"/>
        <v>31076</v>
      </c>
      <c r="H3342" s="21" t="str">
        <f>VLOOKUP(B3342,属性中转表!A:F,6,FALSE)</f>
        <v>"hp":135000,"atk":3750</v>
      </c>
      <c r="I3342" s="20" t="str">
        <f>IF(VLOOKUP(B3342,属性中转表!A:G,7,FALSE)=0,"",VLOOKUP(VLOOKUP(B3342,属性中转表!A:G,7,FALSE),属性中转表!$K$2:$P$21,6,0))&amp;IF(VLOOKUP(B3342,属性中转表!A:G,7,FALSE)&gt;=50,VLOOKUP(A3342,英雄数据表!A:K,9,0),IF(VLOOKUP(B3342,属性中转表!A:G,7,FALSE)&gt;=25,VLOOKUP(A3342,英雄数据表!A:K,5,0),""))</f>
        <v>"atk":300,"hp":5000,"undpspro":100,"pvpdpspro":50</v>
      </c>
      <c r="J3342" s="20" t="str">
        <f>IF(I3342="","",属性中转表!$I$1&amp;(IF(VLOOKUP(B3342,属性中转表!A:G,7,FALSE)=0,0,VLOOKUP(VLOOKUP(B3342,属性中转表!A:G,7,FALSE),属性中转表!$K$2:$P$21,4,0)))+IFERROR(VLOOKUP(A3342,英雄数据表!A:K,IF(武魂!B3342&gt;=50,10,IF(武魂!B3342&gt;=25,6)),0),0))</f>
        <v>,"dpspro":100</v>
      </c>
      <c r="K3342" s="32" t="str">
        <f t="shared" si="216"/>
        <v>"atk":300,"hp":5000,"undpspro":100,"pvpdpspro":50,"dpspro":100</v>
      </c>
      <c r="L3342" s="20" t="str">
        <f>IF(B3342&gt;=50,VLOOKUP(A3342,英雄数据表!A:L,11,FALSE),IF(B3342&gt;=25,VLOOKUP(A3342,英雄数据表!A:L,7,0),""))</f>
        <v>"3107601004"</v>
      </c>
      <c r="M3342" s="20" t="str">
        <f>IFERROR(VLOOKUP(B3342,属性中转表!$K$2:$O$21,5,FALSE),"")</f>
        <v/>
      </c>
      <c r="N3342" s="20" t="str">
        <f>IF(B3342=25,VLOOKUP(A3342,英雄数据表!A:L,8,FALSE),IF(B3342=50,VLOOKUP(A3342,英雄数据表!A:L,12,0),""))</f>
        <v/>
      </c>
    </row>
    <row r="3343" spans="1:14" x14ac:dyDescent="0.3">
      <c r="A3343" s="20">
        <v>31076</v>
      </c>
      <c r="B3343" s="21">
        <f t="shared" si="225"/>
        <v>42</v>
      </c>
      <c r="C3343" s="21">
        <v>5</v>
      </c>
      <c r="D3343" s="21">
        <f>VLOOKUP(A3343,英雄数据表!A:D,4,0)</f>
        <v>3</v>
      </c>
      <c r="E3343" s="20" t="str">
        <f>VLOOKUP(A3343,英雄数据表!A:C,3,0)</f>
        <v>漆黑利刃</v>
      </c>
      <c r="F3343" s="20">
        <f t="shared" si="226"/>
        <v>31076</v>
      </c>
      <c r="G3343" s="20">
        <f t="shared" si="227"/>
        <v>31076</v>
      </c>
      <c r="H3343" s="21" t="str">
        <f>VLOOKUP(B3343,属性中转表!A:F,6,FALSE)</f>
        <v>"hp":140400,"atk":3900</v>
      </c>
      <c r="I3343" s="20" t="str">
        <f>IF(VLOOKUP(B3343,属性中转表!A:G,7,FALSE)=0,"",VLOOKUP(VLOOKUP(B3343,属性中转表!A:G,7,FALSE),属性中转表!$K$2:$P$21,6,0))&amp;IF(VLOOKUP(B3343,属性中转表!A:G,7,FALSE)&gt;=50,VLOOKUP(A3343,英雄数据表!A:K,9,0),IF(VLOOKUP(B3343,属性中转表!A:G,7,FALSE)&gt;=25,VLOOKUP(A3343,英雄数据表!A:K,5,0),""))</f>
        <v>"atk":300,"hp":5000,"undpspro":100,"pvpdpspro":50</v>
      </c>
      <c r="J3343" s="20" t="str">
        <f>IF(I3343="","",属性中转表!$I$1&amp;(IF(VLOOKUP(B3343,属性中转表!A:G,7,FALSE)=0,0,VLOOKUP(VLOOKUP(B3343,属性中转表!A:G,7,FALSE),属性中转表!$K$2:$P$21,4,0)))+IFERROR(VLOOKUP(A3343,英雄数据表!A:K,IF(武魂!B3343&gt;=50,10,IF(武魂!B3343&gt;=25,6)),0),0))</f>
        <v>,"dpspro":100</v>
      </c>
      <c r="K3343" s="32" t="str">
        <f t="shared" si="216"/>
        <v>"atk":300,"hp":5000,"undpspro":100,"pvpdpspro":50,"dpspro":100</v>
      </c>
      <c r="L3343" s="20" t="str">
        <f>IF(B3343&gt;=50,VLOOKUP(A3343,英雄数据表!A:L,11,FALSE),IF(B3343&gt;=25,VLOOKUP(A3343,英雄数据表!A:L,7,0),""))</f>
        <v>"3107601004"</v>
      </c>
      <c r="M3343" s="20" t="str">
        <f>IFERROR(VLOOKUP(B3343,属性中转表!$K$2:$O$21,5,FALSE),"")</f>
        <v/>
      </c>
      <c r="N3343" s="20" t="str">
        <f>IF(B3343=25,VLOOKUP(A3343,英雄数据表!A:L,8,FALSE),IF(B3343=50,VLOOKUP(A3343,英雄数据表!A:L,12,0),""))</f>
        <v/>
      </c>
    </row>
    <row r="3344" spans="1:14" x14ac:dyDescent="0.3">
      <c r="A3344" s="20">
        <v>31076</v>
      </c>
      <c r="B3344" s="21">
        <f t="shared" si="225"/>
        <v>43</v>
      </c>
      <c r="C3344" s="21">
        <v>5</v>
      </c>
      <c r="D3344" s="21">
        <f>VLOOKUP(A3344,英雄数据表!A:D,4,0)</f>
        <v>3</v>
      </c>
      <c r="E3344" s="20" t="str">
        <f>VLOOKUP(A3344,英雄数据表!A:C,3,0)</f>
        <v>漆黑利刃</v>
      </c>
      <c r="F3344" s="20">
        <f t="shared" si="226"/>
        <v>31076</v>
      </c>
      <c r="G3344" s="20">
        <f t="shared" si="227"/>
        <v>31076</v>
      </c>
      <c r="H3344" s="21" t="str">
        <f>VLOOKUP(B3344,属性中转表!A:F,6,FALSE)</f>
        <v>"hp":145800,"atk":4050</v>
      </c>
      <c r="I3344" s="20" t="str">
        <f>IF(VLOOKUP(B3344,属性中转表!A:G,7,FALSE)=0,"",VLOOKUP(VLOOKUP(B3344,属性中转表!A:G,7,FALSE),属性中转表!$K$2:$P$21,6,0))&amp;IF(VLOOKUP(B3344,属性中转表!A:G,7,FALSE)&gt;=50,VLOOKUP(A3344,英雄数据表!A:K,9,0),IF(VLOOKUP(B3344,属性中转表!A:G,7,FALSE)&gt;=25,VLOOKUP(A3344,英雄数据表!A:K,5,0),""))</f>
        <v>"atk":300,"hp":5000,"undpspro":100,"pvpdpspro":50</v>
      </c>
      <c r="J3344" s="20" t="str">
        <f>IF(I3344="","",属性中转表!$I$1&amp;(IF(VLOOKUP(B3344,属性中转表!A:G,7,FALSE)=0,0,VLOOKUP(VLOOKUP(B3344,属性中转表!A:G,7,FALSE),属性中转表!$K$2:$P$21,4,0)))+IFERROR(VLOOKUP(A3344,英雄数据表!A:K,IF(武魂!B3344&gt;=50,10,IF(武魂!B3344&gt;=25,6)),0),0))</f>
        <v>,"dpspro":100</v>
      </c>
      <c r="K3344" s="32" t="str">
        <f t="shared" si="216"/>
        <v>"atk":300,"hp":5000,"undpspro":100,"pvpdpspro":50,"dpspro":100</v>
      </c>
      <c r="L3344" s="20" t="str">
        <f>IF(B3344&gt;=50,VLOOKUP(A3344,英雄数据表!A:L,11,FALSE),IF(B3344&gt;=25,VLOOKUP(A3344,英雄数据表!A:L,7,0),""))</f>
        <v>"3107601004"</v>
      </c>
      <c r="M3344" s="20" t="str">
        <f>IFERROR(VLOOKUP(B3344,属性中转表!$K$2:$O$21,5,FALSE),"")</f>
        <v/>
      </c>
      <c r="N3344" s="20" t="str">
        <f>IF(B3344=25,VLOOKUP(A3344,英雄数据表!A:L,8,FALSE),IF(B3344=50,VLOOKUP(A3344,英雄数据表!A:L,12,0),""))</f>
        <v/>
      </c>
    </row>
    <row r="3345" spans="1:14" x14ac:dyDescent="0.3">
      <c r="A3345" s="20">
        <v>31076</v>
      </c>
      <c r="B3345" s="21">
        <f t="shared" si="225"/>
        <v>44</v>
      </c>
      <c r="C3345" s="21">
        <v>5</v>
      </c>
      <c r="D3345" s="21">
        <f>VLOOKUP(A3345,英雄数据表!A:D,4,0)</f>
        <v>3</v>
      </c>
      <c r="E3345" s="20" t="str">
        <f>VLOOKUP(A3345,英雄数据表!A:C,3,0)</f>
        <v>漆黑利刃</v>
      </c>
      <c r="F3345" s="20">
        <f t="shared" si="226"/>
        <v>31076</v>
      </c>
      <c r="G3345" s="20">
        <f t="shared" si="227"/>
        <v>31076</v>
      </c>
      <c r="H3345" s="21" t="str">
        <f>VLOOKUP(B3345,属性中转表!A:F,6,FALSE)</f>
        <v>"hp":151200,"atk":4200</v>
      </c>
      <c r="I3345" s="20" t="str">
        <f>IF(VLOOKUP(B3345,属性中转表!A:G,7,FALSE)=0,"",VLOOKUP(VLOOKUP(B3345,属性中转表!A:G,7,FALSE),属性中转表!$K$2:$P$21,6,0))&amp;IF(VLOOKUP(B3345,属性中转表!A:G,7,FALSE)&gt;=50,VLOOKUP(A3345,英雄数据表!A:K,9,0),IF(VLOOKUP(B3345,属性中转表!A:G,7,FALSE)&gt;=25,VLOOKUP(A3345,英雄数据表!A:K,5,0),""))</f>
        <v>"atk":300,"hp":5000,"undpspro":100,"pvpdpspro":50</v>
      </c>
      <c r="J3345" s="20" t="str">
        <f>IF(I3345="","",属性中转表!$I$1&amp;(IF(VLOOKUP(B3345,属性中转表!A:G,7,FALSE)=0,0,VLOOKUP(VLOOKUP(B3345,属性中转表!A:G,7,FALSE),属性中转表!$K$2:$P$21,4,0)))+IFERROR(VLOOKUP(A3345,英雄数据表!A:K,IF(武魂!B3345&gt;=50,10,IF(武魂!B3345&gt;=25,6)),0),0))</f>
        <v>,"dpspro":100</v>
      </c>
      <c r="K3345" s="32" t="str">
        <f t="shared" si="216"/>
        <v>"atk":300,"hp":5000,"undpspro":100,"pvpdpspro":50,"dpspro":100</v>
      </c>
      <c r="L3345" s="20" t="str">
        <f>IF(B3345&gt;=50,VLOOKUP(A3345,英雄数据表!A:L,11,FALSE),IF(B3345&gt;=25,VLOOKUP(A3345,英雄数据表!A:L,7,0),""))</f>
        <v>"3107601004"</v>
      </c>
      <c r="M3345" s="20" t="str">
        <f>IFERROR(VLOOKUP(B3345,属性中转表!$K$2:$O$21,5,FALSE),"")</f>
        <v/>
      </c>
      <c r="N3345" s="20" t="str">
        <f>IF(B3345=25,VLOOKUP(A3345,英雄数据表!A:L,8,FALSE),IF(B3345=50,VLOOKUP(A3345,英雄数据表!A:L,12,0),""))</f>
        <v/>
      </c>
    </row>
    <row r="3346" spans="1:14" x14ac:dyDescent="0.3">
      <c r="A3346" s="20">
        <v>31076</v>
      </c>
      <c r="B3346" s="21">
        <f t="shared" si="225"/>
        <v>45</v>
      </c>
      <c r="C3346" s="21">
        <v>5</v>
      </c>
      <c r="D3346" s="21">
        <f>VLOOKUP(A3346,英雄数据表!A:D,4,0)</f>
        <v>3</v>
      </c>
      <c r="E3346" s="20" t="str">
        <f>VLOOKUP(A3346,英雄数据表!A:C,3,0)</f>
        <v>漆黑利刃</v>
      </c>
      <c r="F3346" s="20">
        <f t="shared" si="226"/>
        <v>31076</v>
      </c>
      <c r="G3346" s="20">
        <f t="shared" si="227"/>
        <v>31076</v>
      </c>
      <c r="H3346" s="21" t="str">
        <f>VLOOKUP(B3346,属性中转表!A:F,6,FALSE)</f>
        <v>"hp":156600,"atk":4350</v>
      </c>
      <c r="I3346" s="20" t="str">
        <f>IF(VLOOKUP(B3346,属性中转表!A:G,7,FALSE)=0,"",VLOOKUP(VLOOKUP(B3346,属性中转表!A:G,7,FALSE),属性中转表!$K$2:$P$21,6,0))&amp;IF(VLOOKUP(B3346,属性中转表!A:G,7,FALSE)&gt;=50,VLOOKUP(A3346,英雄数据表!A:K,9,0),IF(VLOOKUP(B3346,属性中转表!A:G,7,FALSE)&gt;=25,VLOOKUP(A3346,英雄数据表!A:K,5,0),""))</f>
        <v>"atk":300,"hp":5000,"undpspro":100,"pvpdpspro":50,"pvpundpspro":50</v>
      </c>
      <c r="J3346" s="20" t="str">
        <f>IF(I3346="","",属性中转表!$I$1&amp;(IF(VLOOKUP(B3346,属性中转表!A:G,7,FALSE)=0,0,VLOOKUP(VLOOKUP(B3346,属性中转表!A:G,7,FALSE),属性中转表!$K$2:$P$21,4,0)))+IFERROR(VLOOKUP(A3346,英雄数据表!A:K,IF(武魂!B3346&gt;=50,10,IF(武魂!B3346&gt;=25,6)),0),0))</f>
        <v>,"dpspro":100</v>
      </c>
      <c r="K3346" s="32" t="str">
        <f t="shared" si="216"/>
        <v>"atk":300,"hp":5000,"undpspro":100,"pvpdpspro":50,"pvpundpspro":50,"dpspro":100</v>
      </c>
      <c r="L3346" s="20" t="str">
        <f>IF(B3346&gt;=50,VLOOKUP(A3346,英雄数据表!A:L,11,FALSE),IF(B3346&gt;=25,VLOOKUP(A3346,英雄数据表!A:L,7,0),""))</f>
        <v>"3107601004"</v>
      </c>
      <c r="M3346" s="20" t="str">
        <f>IFERROR(VLOOKUP(B3346,属性中转表!$K$2:$O$21,5,FALSE),"")</f>
        <v>"pvpundpspro":50</v>
      </c>
      <c r="N3346" s="20" t="str">
        <f>IF(B3346=25,VLOOKUP(A3346,英雄数据表!A:L,8,FALSE),IF(B3346=50,VLOOKUP(A3346,英雄数据表!A:L,12,0),""))</f>
        <v/>
      </c>
    </row>
    <row r="3347" spans="1:14" x14ac:dyDescent="0.3">
      <c r="A3347" s="20">
        <v>31076</v>
      </c>
      <c r="B3347" s="21">
        <f t="shared" si="225"/>
        <v>46</v>
      </c>
      <c r="C3347" s="21">
        <v>5</v>
      </c>
      <c r="D3347" s="21">
        <f>VLOOKUP(A3347,英雄数据表!A:D,4,0)</f>
        <v>3</v>
      </c>
      <c r="E3347" s="20" t="str">
        <f>VLOOKUP(A3347,英雄数据表!A:C,3,0)</f>
        <v>漆黑利刃</v>
      </c>
      <c r="F3347" s="20">
        <f t="shared" si="226"/>
        <v>31076</v>
      </c>
      <c r="G3347" s="20">
        <f t="shared" si="227"/>
        <v>31076</v>
      </c>
      <c r="H3347" s="21" t="str">
        <f>VLOOKUP(B3347,属性中转表!A:F,6,FALSE)</f>
        <v>"hp":162000,"atk":4500</v>
      </c>
      <c r="I3347" s="20" t="str">
        <f>IF(VLOOKUP(B3347,属性中转表!A:G,7,FALSE)=0,"",VLOOKUP(VLOOKUP(B3347,属性中转表!A:G,7,FALSE),属性中转表!$K$2:$P$21,6,0))&amp;IF(VLOOKUP(B3347,属性中转表!A:G,7,FALSE)&gt;=50,VLOOKUP(A3347,英雄数据表!A:K,9,0),IF(VLOOKUP(B3347,属性中转表!A:G,7,FALSE)&gt;=25,VLOOKUP(A3347,英雄数据表!A:K,5,0),""))</f>
        <v>"atk":300,"hp":5000,"undpspro":100,"pvpdpspro":50,"pvpundpspro":50</v>
      </c>
      <c r="J3347" s="20" t="str">
        <f>IF(I3347="","",属性中转表!$I$1&amp;(IF(VLOOKUP(B3347,属性中转表!A:G,7,FALSE)=0,0,VLOOKUP(VLOOKUP(B3347,属性中转表!A:G,7,FALSE),属性中转表!$K$2:$P$21,4,0)))+IFERROR(VLOOKUP(A3347,英雄数据表!A:K,IF(武魂!B3347&gt;=50,10,IF(武魂!B3347&gt;=25,6)),0),0))</f>
        <v>,"dpspro":100</v>
      </c>
      <c r="K3347" s="32" t="str">
        <f t="shared" si="216"/>
        <v>"atk":300,"hp":5000,"undpspro":100,"pvpdpspro":50,"pvpundpspro":50,"dpspro":100</v>
      </c>
      <c r="L3347" s="20" t="str">
        <f>IF(B3347&gt;=50,VLOOKUP(A3347,英雄数据表!A:L,11,FALSE),IF(B3347&gt;=25,VLOOKUP(A3347,英雄数据表!A:L,7,0),""))</f>
        <v>"3107601004"</v>
      </c>
      <c r="M3347" s="20" t="str">
        <f>IFERROR(VLOOKUP(B3347,属性中转表!$K$2:$O$21,5,FALSE),"")</f>
        <v/>
      </c>
      <c r="N3347" s="20" t="str">
        <f>IF(B3347=25,VLOOKUP(A3347,英雄数据表!A:L,8,FALSE),IF(B3347=50,VLOOKUP(A3347,英雄数据表!A:L,12,0),""))</f>
        <v/>
      </c>
    </row>
    <row r="3348" spans="1:14" x14ac:dyDescent="0.3">
      <c r="A3348" s="20">
        <v>31076</v>
      </c>
      <c r="B3348" s="21">
        <f t="shared" si="225"/>
        <v>47</v>
      </c>
      <c r="C3348" s="21">
        <v>5</v>
      </c>
      <c r="D3348" s="21">
        <f>VLOOKUP(A3348,英雄数据表!A:D,4,0)</f>
        <v>3</v>
      </c>
      <c r="E3348" s="20" t="str">
        <f>VLOOKUP(A3348,英雄数据表!A:C,3,0)</f>
        <v>漆黑利刃</v>
      </c>
      <c r="F3348" s="20">
        <f t="shared" si="226"/>
        <v>31076</v>
      </c>
      <c r="G3348" s="20">
        <f t="shared" si="227"/>
        <v>31076</v>
      </c>
      <c r="H3348" s="21" t="str">
        <f>VLOOKUP(B3348,属性中转表!A:F,6,FALSE)</f>
        <v>"hp":167400,"atk":4650</v>
      </c>
      <c r="I3348" s="20" t="str">
        <f>IF(VLOOKUP(B3348,属性中转表!A:G,7,FALSE)=0,"",VLOOKUP(VLOOKUP(B3348,属性中转表!A:G,7,FALSE),属性中转表!$K$2:$P$21,6,0))&amp;IF(VLOOKUP(B3348,属性中转表!A:G,7,FALSE)&gt;=50,VLOOKUP(A3348,英雄数据表!A:K,9,0),IF(VLOOKUP(B3348,属性中转表!A:G,7,FALSE)&gt;=25,VLOOKUP(A3348,英雄数据表!A:K,5,0),""))</f>
        <v>"atk":300,"hp":5000,"undpspro":100,"pvpdpspro":50,"pvpundpspro":50</v>
      </c>
      <c r="J3348" s="20" t="str">
        <f>IF(I3348="","",属性中转表!$I$1&amp;(IF(VLOOKUP(B3348,属性中转表!A:G,7,FALSE)=0,0,VLOOKUP(VLOOKUP(B3348,属性中转表!A:G,7,FALSE),属性中转表!$K$2:$P$21,4,0)))+IFERROR(VLOOKUP(A3348,英雄数据表!A:K,IF(武魂!B3348&gt;=50,10,IF(武魂!B3348&gt;=25,6)),0),0))</f>
        <v>,"dpspro":100</v>
      </c>
      <c r="K3348" s="32" t="str">
        <f t="shared" si="216"/>
        <v>"atk":300,"hp":5000,"undpspro":100,"pvpdpspro":50,"pvpundpspro":50,"dpspro":100</v>
      </c>
      <c r="L3348" s="20" t="str">
        <f>IF(B3348&gt;=50,VLOOKUP(A3348,英雄数据表!A:L,11,FALSE),IF(B3348&gt;=25,VLOOKUP(A3348,英雄数据表!A:L,7,0),""))</f>
        <v>"3107601004"</v>
      </c>
      <c r="M3348" s="20" t="str">
        <f>IFERROR(VLOOKUP(B3348,属性中转表!$K$2:$O$21,5,FALSE),"")</f>
        <v/>
      </c>
      <c r="N3348" s="20" t="str">
        <f>IF(B3348=25,VLOOKUP(A3348,英雄数据表!A:L,8,FALSE),IF(B3348=50,VLOOKUP(A3348,英雄数据表!A:L,12,0),""))</f>
        <v/>
      </c>
    </row>
    <row r="3349" spans="1:14" x14ac:dyDescent="0.3">
      <c r="A3349" s="20">
        <v>31076</v>
      </c>
      <c r="B3349" s="21">
        <f t="shared" si="225"/>
        <v>48</v>
      </c>
      <c r="C3349" s="21">
        <v>5</v>
      </c>
      <c r="D3349" s="21">
        <f>VLOOKUP(A3349,英雄数据表!A:D,4,0)</f>
        <v>3</v>
      </c>
      <c r="E3349" s="20" t="str">
        <f>VLOOKUP(A3349,英雄数据表!A:C,3,0)</f>
        <v>漆黑利刃</v>
      </c>
      <c r="F3349" s="20">
        <f t="shared" si="226"/>
        <v>31076</v>
      </c>
      <c r="G3349" s="20">
        <f t="shared" si="227"/>
        <v>31076</v>
      </c>
      <c r="H3349" s="21" t="str">
        <f>VLOOKUP(B3349,属性中转表!A:F,6,FALSE)</f>
        <v>"hp":172800,"atk":4800</v>
      </c>
      <c r="I3349" s="20" t="str">
        <f>IF(VLOOKUP(B3349,属性中转表!A:G,7,FALSE)=0,"",VLOOKUP(VLOOKUP(B3349,属性中转表!A:G,7,FALSE),属性中转表!$K$2:$P$21,6,0))&amp;IF(VLOOKUP(B3349,属性中转表!A:G,7,FALSE)&gt;=50,VLOOKUP(A3349,英雄数据表!A:K,9,0),IF(VLOOKUP(B3349,属性中转表!A:G,7,FALSE)&gt;=25,VLOOKUP(A3349,英雄数据表!A:K,5,0),""))</f>
        <v>"atk":300,"hp":5000,"undpspro":100,"pvpdpspro":50,"pvpundpspro":50</v>
      </c>
      <c r="J3349" s="20" t="str">
        <f>IF(I3349="","",属性中转表!$I$1&amp;(IF(VLOOKUP(B3349,属性中转表!A:G,7,FALSE)=0,0,VLOOKUP(VLOOKUP(B3349,属性中转表!A:G,7,FALSE),属性中转表!$K$2:$P$21,4,0)))+IFERROR(VLOOKUP(A3349,英雄数据表!A:K,IF(武魂!B3349&gt;=50,10,IF(武魂!B3349&gt;=25,6)),0),0))</f>
        <v>,"dpspro":100</v>
      </c>
      <c r="K3349" s="32" t="str">
        <f t="shared" si="216"/>
        <v>"atk":300,"hp":5000,"undpspro":100,"pvpdpspro":50,"pvpundpspro":50,"dpspro":100</v>
      </c>
      <c r="L3349" s="20" t="str">
        <f>IF(B3349&gt;=50,VLOOKUP(A3349,英雄数据表!A:L,11,FALSE),IF(B3349&gt;=25,VLOOKUP(A3349,英雄数据表!A:L,7,0),""))</f>
        <v>"3107601004"</v>
      </c>
      <c r="M3349" s="20" t="str">
        <f>IFERROR(VLOOKUP(B3349,属性中转表!$K$2:$O$21,5,FALSE),"")</f>
        <v/>
      </c>
      <c r="N3349" s="20" t="str">
        <f>IF(B3349=25,VLOOKUP(A3349,英雄数据表!A:L,8,FALSE),IF(B3349=50,VLOOKUP(A3349,英雄数据表!A:L,12,0),""))</f>
        <v/>
      </c>
    </row>
    <row r="3350" spans="1:14" x14ac:dyDescent="0.3">
      <c r="A3350" s="20">
        <v>31076</v>
      </c>
      <c r="B3350" s="21">
        <f t="shared" si="225"/>
        <v>49</v>
      </c>
      <c r="C3350" s="21">
        <v>5</v>
      </c>
      <c r="D3350" s="21">
        <f>VLOOKUP(A3350,英雄数据表!A:D,4,0)</f>
        <v>3</v>
      </c>
      <c r="E3350" s="20" t="str">
        <f>VLOOKUP(A3350,英雄数据表!A:C,3,0)</f>
        <v>漆黑利刃</v>
      </c>
      <c r="F3350" s="20">
        <f t="shared" si="226"/>
        <v>31076</v>
      </c>
      <c r="G3350" s="20">
        <f t="shared" si="227"/>
        <v>31076</v>
      </c>
      <c r="H3350" s="21" t="str">
        <f>VLOOKUP(B3350,属性中转表!A:F,6,FALSE)</f>
        <v>"hp":178200,"atk":4950</v>
      </c>
      <c r="I3350" s="20" t="str">
        <f>IF(VLOOKUP(B3350,属性中转表!A:G,7,FALSE)=0,"",VLOOKUP(VLOOKUP(B3350,属性中转表!A:G,7,FALSE),属性中转表!$K$2:$P$21,6,0))&amp;IF(VLOOKUP(B3350,属性中转表!A:G,7,FALSE)&gt;=50,VLOOKUP(A3350,英雄数据表!A:K,9,0),IF(VLOOKUP(B3350,属性中转表!A:G,7,FALSE)&gt;=25,VLOOKUP(A3350,英雄数据表!A:K,5,0),""))</f>
        <v>"atk":300,"hp":5000,"undpspro":100,"pvpdpspro":50,"pvpundpspro":50</v>
      </c>
      <c r="J3350" s="20" t="str">
        <f>IF(I3350="","",属性中转表!$I$1&amp;(IF(VLOOKUP(B3350,属性中转表!A:G,7,FALSE)=0,0,VLOOKUP(VLOOKUP(B3350,属性中转表!A:G,7,FALSE),属性中转表!$K$2:$P$21,4,0)))+IFERROR(VLOOKUP(A3350,英雄数据表!A:K,IF(武魂!B3350&gt;=50,10,IF(武魂!B3350&gt;=25,6)),0),0))</f>
        <v>,"dpspro":100</v>
      </c>
      <c r="K3350" s="32" t="str">
        <f t="shared" si="216"/>
        <v>"atk":300,"hp":5000,"undpspro":100,"pvpdpspro":50,"pvpundpspro":50,"dpspro":100</v>
      </c>
      <c r="L3350" s="20" t="str">
        <f>IF(B3350&gt;=50,VLOOKUP(A3350,英雄数据表!A:L,11,FALSE),IF(B3350&gt;=25,VLOOKUP(A3350,英雄数据表!A:L,7,0),""))</f>
        <v>"3107601004"</v>
      </c>
      <c r="M3350" s="20" t="str">
        <f>IFERROR(VLOOKUP(B3350,属性中转表!$K$2:$O$21,5,FALSE),"")</f>
        <v/>
      </c>
      <c r="N3350" s="20" t="str">
        <f>IF(B3350=25,VLOOKUP(A3350,英雄数据表!A:L,8,FALSE),IF(B3350=50,VLOOKUP(A3350,英雄数据表!A:L,12,0),""))</f>
        <v/>
      </c>
    </row>
    <row r="3351" spans="1:14" x14ac:dyDescent="0.3">
      <c r="A3351" s="20">
        <v>31076</v>
      </c>
      <c r="B3351" s="21">
        <f t="shared" si="225"/>
        <v>50</v>
      </c>
      <c r="C3351" s="21">
        <v>5</v>
      </c>
      <c r="D3351" s="21">
        <f>VLOOKUP(A3351,英雄数据表!A:D,4,0)</f>
        <v>3</v>
      </c>
      <c r="E3351" s="20" t="str">
        <f>VLOOKUP(A3351,英雄数据表!A:C,3,0)</f>
        <v>漆黑利刃</v>
      </c>
      <c r="F3351" s="20">
        <f t="shared" si="226"/>
        <v>31076</v>
      </c>
      <c r="G3351" s="20">
        <f t="shared" si="227"/>
        <v>31076</v>
      </c>
      <c r="H3351" s="21" t="str">
        <f>VLOOKUP(B3351,属性中转表!A:F,6,FALSE)</f>
        <v>"hp":183600,"atk":5100</v>
      </c>
      <c r="I3351" s="20" t="str">
        <f>IF(VLOOKUP(B3351,属性中转表!A:G,7,FALSE)=0,"",VLOOKUP(VLOOKUP(B3351,属性中转表!A:G,7,FALSE),属性中转表!$K$2:$P$21,6,0))&amp;IF(VLOOKUP(B3351,属性中转表!A:G,7,FALSE)&gt;=50,VLOOKUP(A3351,英雄数据表!A:K,9,0),IF(VLOOKUP(B3351,属性中转表!A:G,7,FALSE)&gt;=25,VLOOKUP(A3351,英雄数据表!A:K,5,0),""))</f>
        <v>"atk":300,"hp":5000,"undpspro":100,"pvpdpspro":50,"pvpundpspro":50</v>
      </c>
      <c r="J3351" s="20" t="str">
        <f>IF(I3351="","",属性中转表!$I$1&amp;(IF(VLOOKUP(B3351,属性中转表!A:G,7,FALSE)=0,0,VLOOKUP(VLOOKUP(B3351,属性中转表!A:G,7,FALSE),属性中转表!$K$2:$P$21,4,0)))+IFERROR(VLOOKUP(A3351,英雄数据表!A:K,IF(武魂!B3351&gt;=50,10,IF(武魂!B3351&gt;=25,6)),0),0))</f>
        <v>,"dpspro":100</v>
      </c>
      <c r="K3351" s="32" t="str">
        <f t="shared" si="216"/>
        <v>"atk":300,"hp":5000,"undpspro":100,"pvpdpspro":50,"pvpundpspro":50,"dpspro":100</v>
      </c>
      <c r="L3351" s="20" t="str">
        <f>IF(B3351&gt;=50,VLOOKUP(A3351,英雄数据表!A:L,11,FALSE),IF(B3351&gt;=25,VLOOKUP(A3351,英雄数据表!A:L,7,0),""))</f>
        <v>"3107602004"</v>
      </c>
      <c r="M3351" s="20" t="str">
        <f>IFERROR(VLOOKUP(B3351,属性中转表!$K$2:$O$21,5,FALSE),"")</f>
        <v/>
      </c>
      <c r="N3351" s="20" t="str">
        <f>IF(B3351=25,VLOOKUP(A3351,英雄数据表!A:L,8,FALSE),IF(B3351=50,VLOOKUP(A3351,英雄数据表!A:L,12,0),""))</f>
        <v>每次受到直接攻击，怒气额外提升5点</v>
      </c>
    </row>
    <row r="3352" spans="1:14" x14ac:dyDescent="0.3">
      <c r="A3352" s="20">
        <v>31076</v>
      </c>
      <c r="B3352" s="21">
        <f t="shared" si="225"/>
        <v>51</v>
      </c>
      <c r="C3352" s="21">
        <v>5</v>
      </c>
      <c r="D3352" s="21">
        <f>VLOOKUP(A3352,英雄数据表!A:D,4,0)</f>
        <v>3</v>
      </c>
      <c r="E3352" s="20" t="str">
        <f>VLOOKUP(A3352,英雄数据表!A:C,3,0)</f>
        <v>漆黑利刃</v>
      </c>
      <c r="F3352" s="20">
        <f t="shared" si="226"/>
        <v>31076</v>
      </c>
      <c r="G3352" s="20">
        <f t="shared" si="227"/>
        <v>31076</v>
      </c>
      <c r="H3352" s="21" t="str">
        <f>VLOOKUP(B3352,属性中转表!A:F,6,FALSE)</f>
        <v>"hp":189000,"atk":5250</v>
      </c>
      <c r="I3352" s="20" t="str">
        <f>IF(VLOOKUP(B3352,属性中转表!A:G,7,FALSE)=0,"",VLOOKUP(VLOOKUP(B3352,属性中转表!A:G,7,FALSE),属性中转表!$K$2:$P$21,6,0))&amp;IF(VLOOKUP(B3352,属性中转表!A:G,7,FALSE)&gt;=50,VLOOKUP(A3352,英雄数据表!A:K,9,0),IF(VLOOKUP(B3352,属性中转表!A:G,7,FALSE)&gt;=25,VLOOKUP(A3352,英雄数据表!A:K,5,0),""))</f>
        <v>"atk":300,"hp":5000,"undpspro":100,"pvpdpspro":50,"pvpundpspro":50</v>
      </c>
      <c r="J3352" s="20" t="str">
        <f>IF(I3352="","",属性中转表!$I$1&amp;(IF(VLOOKUP(B3352,属性中转表!A:G,7,FALSE)=0,0,VLOOKUP(VLOOKUP(B3352,属性中转表!A:G,7,FALSE),属性中转表!$K$2:$P$21,4,0)))+IFERROR(VLOOKUP(A3352,英雄数据表!A:K,IF(武魂!B3352&gt;=50,10,IF(武魂!B3352&gt;=25,6)),0),0))</f>
        <v>,"dpspro":100</v>
      </c>
      <c r="K3352" s="32" t="str">
        <f t="shared" si="216"/>
        <v>"atk":300,"hp":5000,"undpspro":100,"pvpdpspro":50,"pvpundpspro":50,"dpspro":100</v>
      </c>
      <c r="L3352" s="20" t="str">
        <f>IF(B3352&gt;=50,VLOOKUP(A3352,英雄数据表!A:L,11,FALSE),IF(B3352&gt;=25,VLOOKUP(A3352,英雄数据表!A:L,7,0),""))</f>
        <v>"3107602004"</v>
      </c>
      <c r="M3352" s="20" t="str">
        <f>IFERROR(VLOOKUP(B3352,属性中转表!$K$2:$O$21,5,FALSE),"")</f>
        <v/>
      </c>
      <c r="N3352" s="20" t="str">
        <f>IF(B3352=25,VLOOKUP(A3352,英雄数据表!A:L,8,FALSE),IF(B3352=50,VLOOKUP(A3352,英雄数据表!A:L,12,0),""))</f>
        <v/>
      </c>
    </row>
    <row r="3353" spans="1:14" x14ac:dyDescent="0.3">
      <c r="A3353" s="20">
        <v>31076</v>
      </c>
      <c r="B3353" s="21">
        <f t="shared" si="225"/>
        <v>52</v>
      </c>
      <c r="C3353" s="21">
        <v>5</v>
      </c>
      <c r="D3353" s="21">
        <f>VLOOKUP(A3353,英雄数据表!A:D,4,0)</f>
        <v>3</v>
      </c>
      <c r="E3353" s="20" t="str">
        <f>VLOOKUP(A3353,英雄数据表!A:C,3,0)</f>
        <v>漆黑利刃</v>
      </c>
      <c r="F3353" s="20">
        <f t="shared" si="226"/>
        <v>31076</v>
      </c>
      <c r="G3353" s="20">
        <f t="shared" si="227"/>
        <v>31076</v>
      </c>
      <c r="H3353" s="21" t="str">
        <f>VLOOKUP(B3353,属性中转表!A:F,6,FALSE)</f>
        <v>"hp":194400,"atk":5400</v>
      </c>
      <c r="I3353" s="20" t="str">
        <f>IF(VLOOKUP(B3353,属性中转表!A:G,7,FALSE)=0,"",VLOOKUP(VLOOKUP(B3353,属性中转表!A:G,7,FALSE),属性中转表!$K$2:$P$21,6,0))&amp;IF(VLOOKUP(B3353,属性中转表!A:G,7,FALSE)&gt;=50,VLOOKUP(A3353,英雄数据表!A:K,9,0),IF(VLOOKUP(B3353,属性中转表!A:G,7,FALSE)&gt;=25,VLOOKUP(A3353,英雄数据表!A:K,5,0),""))</f>
        <v>"atk":300,"hp":5000,"undpspro":100,"pvpdpspro":50,"pvpundpspro":50</v>
      </c>
      <c r="J3353" s="20" t="str">
        <f>IF(I3353="","",属性中转表!$I$1&amp;(IF(VLOOKUP(B3353,属性中转表!A:G,7,FALSE)=0,0,VLOOKUP(VLOOKUP(B3353,属性中转表!A:G,7,FALSE),属性中转表!$K$2:$P$21,4,0)))+IFERROR(VLOOKUP(A3353,英雄数据表!A:K,IF(武魂!B3353&gt;=50,10,IF(武魂!B3353&gt;=25,6)),0),0))</f>
        <v>,"dpspro":100</v>
      </c>
      <c r="K3353" s="32" t="str">
        <f t="shared" si="216"/>
        <v>"atk":300,"hp":5000,"undpspro":100,"pvpdpspro":50,"pvpundpspro":50,"dpspro":100</v>
      </c>
      <c r="L3353" s="20" t="str">
        <f>IF(B3353&gt;=50,VLOOKUP(A3353,英雄数据表!A:L,11,FALSE),IF(B3353&gt;=25,VLOOKUP(A3353,英雄数据表!A:L,7,0),""))</f>
        <v>"3107602004"</v>
      </c>
      <c r="M3353" s="20" t="str">
        <f>IFERROR(VLOOKUP(B3353,属性中转表!$K$2:$O$21,5,FALSE),"")</f>
        <v/>
      </c>
      <c r="N3353" s="20" t="str">
        <f>IF(B3353=25,VLOOKUP(A3353,英雄数据表!A:L,8,FALSE),IF(B3353=50,VLOOKUP(A3353,英雄数据表!A:L,12,0),""))</f>
        <v/>
      </c>
    </row>
    <row r="3354" spans="1:14" x14ac:dyDescent="0.3">
      <c r="A3354" s="20">
        <v>31076</v>
      </c>
      <c r="B3354" s="21">
        <f t="shared" si="225"/>
        <v>53</v>
      </c>
      <c r="C3354" s="21">
        <v>5</v>
      </c>
      <c r="D3354" s="21">
        <f>VLOOKUP(A3354,英雄数据表!A:D,4,0)</f>
        <v>3</v>
      </c>
      <c r="E3354" s="20" t="str">
        <f>VLOOKUP(A3354,英雄数据表!A:C,3,0)</f>
        <v>漆黑利刃</v>
      </c>
      <c r="F3354" s="20">
        <f t="shared" si="226"/>
        <v>31076</v>
      </c>
      <c r="G3354" s="20">
        <f t="shared" si="227"/>
        <v>31076</v>
      </c>
      <c r="H3354" s="21" t="str">
        <f>VLOOKUP(B3354,属性中转表!A:F,6,FALSE)</f>
        <v>"hp":199800,"atk":5550</v>
      </c>
      <c r="I3354" s="20" t="str">
        <f>IF(VLOOKUP(B3354,属性中转表!A:G,7,FALSE)=0,"",VLOOKUP(VLOOKUP(B3354,属性中转表!A:G,7,FALSE),属性中转表!$K$2:$P$21,6,0))&amp;IF(VLOOKUP(B3354,属性中转表!A:G,7,FALSE)&gt;=50,VLOOKUP(A3354,英雄数据表!A:K,9,0),IF(VLOOKUP(B3354,属性中转表!A:G,7,FALSE)&gt;=25,VLOOKUP(A3354,英雄数据表!A:K,5,0),""))</f>
        <v>"atk":300,"hp":5000,"undpspro":100,"pvpdpspro":50,"pvpundpspro":50</v>
      </c>
      <c r="J3354" s="20" t="str">
        <f>IF(I3354="","",属性中转表!$I$1&amp;(IF(VLOOKUP(B3354,属性中转表!A:G,7,FALSE)=0,0,VLOOKUP(VLOOKUP(B3354,属性中转表!A:G,7,FALSE),属性中转表!$K$2:$P$21,4,0)))+IFERROR(VLOOKUP(A3354,英雄数据表!A:K,IF(武魂!B3354&gt;=50,10,IF(武魂!B3354&gt;=25,6)),0),0))</f>
        <v>,"dpspro":100</v>
      </c>
      <c r="K3354" s="32" t="str">
        <f t="shared" si="216"/>
        <v>"atk":300,"hp":5000,"undpspro":100,"pvpdpspro":50,"pvpundpspro":50,"dpspro":100</v>
      </c>
      <c r="L3354" s="20" t="str">
        <f>IF(B3354&gt;=50,VLOOKUP(A3354,英雄数据表!A:L,11,FALSE),IF(B3354&gt;=25,VLOOKUP(A3354,英雄数据表!A:L,7,0),""))</f>
        <v>"3107602004"</v>
      </c>
      <c r="M3354" s="20" t="str">
        <f>IFERROR(VLOOKUP(B3354,属性中转表!$K$2:$O$21,5,FALSE),"")</f>
        <v/>
      </c>
      <c r="N3354" s="20" t="str">
        <f>IF(B3354=25,VLOOKUP(A3354,英雄数据表!A:L,8,FALSE),IF(B3354=50,VLOOKUP(A3354,英雄数据表!A:L,12,0),""))</f>
        <v/>
      </c>
    </row>
    <row r="3355" spans="1:14" x14ac:dyDescent="0.3">
      <c r="A3355" s="20">
        <v>31076</v>
      </c>
      <c r="B3355" s="21">
        <f t="shared" si="225"/>
        <v>54</v>
      </c>
      <c r="C3355" s="21">
        <v>5</v>
      </c>
      <c r="D3355" s="21">
        <f>VLOOKUP(A3355,英雄数据表!A:D,4,0)</f>
        <v>3</v>
      </c>
      <c r="E3355" s="20" t="str">
        <f>VLOOKUP(A3355,英雄数据表!A:C,3,0)</f>
        <v>漆黑利刃</v>
      </c>
      <c r="F3355" s="20">
        <f t="shared" si="226"/>
        <v>31076</v>
      </c>
      <c r="G3355" s="20">
        <f t="shared" si="227"/>
        <v>31076</v>
      </c>
      <c r="H3355" s="21" t="str">
        <f>VLOOKUP(B3355,属性中转表!A:F,6,FALSE)</f>
        <v>"hp":205200,"atk":5700</v>
      </c>
      <c r="I3355" s="20" t="str">
        <f>IF(VLOOKUP(B3355,属性中转表!A:G,7,FALSE)=0,"",VLOOKUP(VLOOKUP(B3355,属性中转表!A:G,7,FALSE),属性中转表!$K$2:$P$21,6,0))&amp;IF(VLOOKUP(B3355,属性中转表!A:G,7,FALSE)&gt;=50,VLOOKUP(A3355,英雄数据表!A:K,9,0),IF(VLOOKUP(B3355,属性中转表!A:G,7,FALSE)&gt;=25,VLOOKUP(A3355,英雄数据表!A:K,5,0),""))</f>
        <v>"atk":300,"hp":5000,"undpspro":100,"pvpdpspro":50,"pvpundpspro":50</v>
      </c>
      <c r="J3355" s="20" t="str">
        <f>IF(I3355="","",属性中转表!$I$1&amp;(IF(VLOOKUP(B3355,属性中转表!A:G,7,FALSE)=0,0,VLOOKUP(VLOOKUP(B3355,属性中转表!A:G,7,FALSE),属性中转表!$K$2:$P$21,4,0)))+IFERROR(VLOOKUP(A3355,英雄数据表!A:K,IF(武魂!B3355&gt;=50,10,IF(武魂!B3355&gt;=25,6)),0),0))</f>
        <v>,"dpspro":100</v>
      </c>
      <c r="K3355" s="32" t="str">
        <f t="shared" ref="K3355:K3418" si="228">I3355&amp;J3355</f>
        <v>"atk":300,"hp":5000,"undpspro":100,"pvpdpspro":50,"pvpundpspro":50,"dpspro":100</v>
      </c>
      <c r="L3355" s="20" t="str">
        <f>IF(B3355&gt;=50,VLOOKUP(A3355,英雄数据表!A:L,11,FALSE),IF(B3355&gt;=25,VLOOKUP(A3355,英雄数据表!A:L,7,0),""))</f>
        <v>"3107602004"</v>
      </c>
      <c r="M3355" s="20" t="str">
        <f>IFERROR(VLOOKUP(B3355,属性中转表!$K$2:$O$21,5,FALSE),"")</f>
        <v/>
      </c>
      <c r="N3355" s="20" t="str">
        <f>IF(B3355=25,VLOOKUP(A3355,英雄数据表!A:L,8,FALSE),IF(B3355=50,VLOOKUP(A3355,英雄数据表!A:L,12,0),""))</f>
        <v/>
      </c>
    </row>
    <row r="3356" spans="1:14" x14ac:dyDescent="0.3">
      <c r="A3356" s="20">
        <v>31076</v>
      </c>
      <c r="B3356" s="21">
        <f t="shared" si="225"/>
        <v>55</v>
      </c>
      <c r="C3356" s="21">
        <v>5</v>
      </c>
      <c r="D3356" s="21">
        <f>VLOOKUP(A3356,英雄数据表!A:D,4,0)</f>
        <v>3</v>
      </c>
      <c r="E3356" s="20" t="str">
        <f>VLOOKUP(A3356,英雄数据表!A:C,3,0)</f>
        <v>漆黑利刃</v>
      </c>
      <c r="F3356" s="20">
        <f t="shared" si="226"/>
        <v>31076</v>
      </c>
      <c r="G3356" s="20">
        <f t="shared" si="227"/>
        <v>31076</v>
      </c>
      <c r="H3356" s="21" t="str">
        <f>VLOOKUP(B3356,属性中转表!A:F,6,FALSE)</f>
        <v>"hp":210600,"atk":5850</v>
      </c>
      <c r="I3356" s="20" t="str">
        <f>IF(VLOOKUP(B3356,属性中转表!A:G,7,FALSE)=0,"",VLOOKUP(VLOOKUP(B3356,属性中转表!A:G,7,FALSE),属性中转表!$K$2:$P$21,6,0))&amp;IF(VLOOKUP(B3356,属性中转表!A:G,7,FALSE)&gt;=50,VLOOKUP(A3356,英雄数据表!A:K,9,0),IF(VLOOKUP(B3356,属性中转表!A:G,7,FALSE)&gt;=25,VLOOKUP(A3356,英雄数据表!A:K,5,0),""))</f>
        <v>"atk":300,"hp":5000,"undpspro":150,"pvpdpspro":50,"pvpundpspro":50</v>
      </c>
      <c r="J3356" s="20" t="str">
        <f>IF(I3356="","",属性中转表!$I$1&amp;(IF(VLOOKUP(B3356,属性中转表!A:G,7,FALSE)=0,0,VLOOKUP(VLOOKUP(B3356,属性中转表!A:G,7,FALSE),属性中转表!$K$2:$P$21,4,0)))+IFERROR(VLOOKUP(A3356,英雄数据表!A:K,IF(武魂!B3356&gt;=50,10,IF(武魂!B3356&gt;=25,6)),0),0))</f>
        <v>,"dpspro":100</v>
      </c>
      <c r="K3356" s="32" t="str">
        <f t="shared" si="228"/>
        <v>"atk":300,"hp":5000,"undpspro":150,"pvpdpspro":50,"pvpundpspro":50,"dpspro":100</v>
      </c>
      <c r="L3356" s="20" t="str">
        <f>IF(B3356&gt;=50,VLOOKUP(A3356,英雄数据表!A:L,11,FALSE),IF(B3356&gt;=25,VLOOKUP(A3356,英雄数据表!A:L,7,0),""))</f>
        <v>"3107602004"</v>
      </c>
      <c r="M3356" s="20" t="str">
        <f>IFERROR(VLOOKUP(B3356,属性中转表!$K$2:$O$21,5,FALSE),"")</f>
        <v>"undpspro":50</v>
      </c>
      <c r="N3356" s="20" t="str">
        <f>IF(B3356=25,VLOOKUP(A3356,英雄数据表!A:L,8,FALSE),IF(B3356=50,VLOOKUP(A3356,英雄数据表!A:L,12,0),""))</f>
        <v/>
      </c>
    </row>
    <row r="3357" spans="1:14" x14ac:dyDescent="0.3">
      <c r="A3357" s="20">
        <v>31076</v>
      </c>
      <c r="B3357" s="21">
        <f t="shared" si="225"/>
        <v>56</v>
      </c>
      <c r="C3357" s="21">
        <v>5</v>
      </c>
      <c r="D3357" s="21">
        <f>VLOOKUP(A3357,英雄数据表!A:D,4,0)</f>
        <v>3</v>
      </c>
      <c r="E3357" s="20" t="str">
        <f>VLOOKUP(A3357,英雄数据表!A:C,3,0)</f>
        <v>漆黑利刃</v>
      </c>
      <c r="F3357" s="20">
        <f t="shared" si="226"/>
        <v>31076</v>
      </c>
      <c r="G3357" s="20">
        <f t="shared" si="227"/>
        <v>31076</v>
      </c>
      <c r="H3357" s="21" t="str">
        <f>VLOOKUP(B3357,属性中转表!A:F,6,FALSE)</f>
        <v>"hp":216000,"atk":6000</v>
      </c>
      <c r="I3357" s="20" t="str">
        <f>IF(VLOOKUP(B3357,属性中转表!A:G,7,FALSE)=0,"",VLOOKUP(VLOOKUP(B3357,属性中转表!A:G,7,FALSE),属性中转表!$K$2:$P$21,6,0))&amp;IF(VLOOKUP(B3357,属性中转表!A:G,7,FALSE)&gt;=50,VLOOKUP(A3357,英雄数据表!A:K,9,0),IF(VLOOKUP(B3357,属性中转表!A:G,7,FALSE)&gt;=25,VLOOKUP(A3357,英雄数据表!A:K,5,0),""))</f>
        <v>"atk":300,"hp":5000,"undpspro":150,"pvpdpspro":50,"pvpundpspro":50</v>
      </c>
      <c r="J3357" s="20" t="str">
        <f>IF(I3357="","",属性中转表!$I$1&amp;(IF(VLOOKUP(B3357,属性中转表!A:G,7,FALSE)=0,0,VLOOKUP(VLOOKUP(B3357,属性中转表!A:G,7,FALSE),属性中转表!$K$2:$P$21,4,0)))+IFERROR(VLOOKUP(A3357,英雄数据表!A:K,IF(武魂!B3357&gt;=50,10,IF(武魂!B3357&gt;=25,6)),0),0))</f>
        <v>,"dpspro":100</v>
      </c>
      <c r="K3357" s="32" t="str">
        <f t="shared" si="228"/>
        <v>"atk":300,"hp":5000,"undpspro":150,"pvpdpspro":50,"pvpundpspro":50,"dpspro":100</v>
      </c>
      <c r="L3357" s="20" t="str">
        <f>IF(B3357&gt;=50,VLOOKUP(A3357,英雄数据表!A:L,11,FALSE),IF(B3357&gt;=25,VLOOKUP(A3357,英雄数据表!A:L,7,0),""))</f>
        <v>"3107602004"</v>
      </c>
      <c r="M3357" s="20" t="str">
        <f>IFERROR(VLOOKUP(B3357,属性中转表!$K$2:$O$21,5,FALSE),"")</f>
        <v/>
      </c>
      <c r="N3357" s="20" t="str">
        <f>IF(B3357=25,VLOOKUP(A3357,英雄数据表!A:L,8,FALSE),IF(B3357=50,VLOOKUP(A3357,英雄数据表!A:L,12,0),""))</f>
        <v/>
      </c>
    </row>
    <row r="3358" spans="1:14" x14ac:dyDescent="0.3">
      <c r="A3358" s="20">
        <v>31076</v>
      </c>
      <c r="B3358" s="21">
        <f t="shared" si="225"/>
        <v>57</v>
      </c>
      <c r="C3358" s="21">
        <v>5</v>
      </c>
      <c r="D3358" s="21">
        <f>VLOOKUP(A3358,英雄数据表!A:D,4,0)</f>
        <v>3</v>
      </c>
      <c r="E3358" s="20" t="str">
        <f>VLOOKUP(A3358,英雄数据表!A:C,3,0)</f>
        <v>漆黑利刃</v>
      </c>
      <c r="F3358" s="20">
        <f t="shared" si="226"/>
        <v>31076</v>
      </c>
      <c r="G3358" s="20">
        <f t="shared" si="227"/>
        <v>31076</v>
      </c>
      <c r="H3358" s="21" t="str">
        <f>VLOOKUP(B3358,属性中转表!A:F,6,FALSE)</f>
        <v>"hp":221400,"atk":6150</v>
      </c>
      <c r="I3358" s="20" t="str">
        <f>IF(VLOOKUP(B3358,属性中转表!A:G,7,FALSE)=0,"",VLOOKUP(VLOOKUP(B3358,属性中转表!A:G,7,FALSE),属性中转表!$K$2:$P$21,6,0))&amp;IF(VLOOKUP(B3358,属性中转表!A:G,7,FALSE)&gt;=50,VLOOKUP(A3358,英雄数据表!A:K,9,0),IF(VLOOKUP(B3358,属性中转表!A:G,7,FALSE)&gt;=25,VLOOKUP(A3358,英雄数据表!A:K,5,0),""))</f>
        <v>"atk":300,"hp":5000,"undpspro":150,"pvpdpspro":50,"pvpundpspro":50</v>
      </c>
      <c r="J3358" s="20" t="str">
        <f>IF(I3358="","",属性中转表!$I$1&amp;(IF(VLOOKUP(B3358,属性中转表!A:G,7,FALSE)=0,0,VLOOKUP(VLOOKUP(B3358,属性中转表!A:G,7,FALSE),属性中转表!$K$2:$P$21,4,0)))+IFERROR(VLOOKUP(A3358,英雄数据表!A:K,IF(武魂!B3358&gt;=50,10,IF(武魂!B3358&gt;=25,6)),0),0))</f>
        <v>,"dpspro":100</v>
      </c>
      <c r="K3358" s="32" t="str">
        <f t="shared" si="228"/>
        <v>"atk":300,"hp":5000,"undpspro":150,"pvpdpspro":50,"pvpundpspro":50,"dpspro":100</v>
      </c>
      <c r="L3358" s="20" t="str">
        <f>IF(B3358&gt;=50,VLOOKUP(A3358,英雄数据表!A:L,11,FALSE),IF(B3358&gt;=25,VLOOKUP(A3358,英雄数据表!A:L,7,0),""))</f>
        <v>"3107602004"</v>
      </c>
      <c r="M3358" s="20" t="str">
        <f>IFERROR(VLOOKUP(B3358,属性中转表!$K$2:$O$21,5,FALSE),"")</f>
        <v/>
      </c>
      <c r="N3358" s="20" t="str">
        <f>IF(B3358=25,VLOOKUP(A3358,英雄数据表!A:L,8,FALSE),IF(B3358=50,VLOOKUP(A3358,英雄数据表!A:L,12,0),""))</f>
        <v/>
      </c>
    </row>
    <row r="3359" spans="1:14" x14ac:dyDescent="0.3">
      <c r="A3359" s="20">
        <v>31076</v>
      </c>
      <c r="B3359" s="21">
        <f t="shared" si="225"/>
        <v>58</v>
      </c>
      <c r="C3359" s="21">
        <v>5</v>
      </c>
      <c r="D3359" s="21">
        <f>VLOOKUP(A3359,英雄数据表!A:D,4,0)</f>
        <v>3</v>
      </c>
      <c r="E3359" s="20" t="str">
        <f>VLOOKUP(A3359,英雄数据表!A:C,3,0)</f>
        <v>漆黑利刃</v>
      </c>
      <c r="F3359" s="20">
        <f t="shared" si="226"/>
        <v>31076</v>
      </c>
      <c r="G3359" s="20">
        <f t="shared" si="227"/>
        <v>31076</v>
      </c>
      <c r="H3359" s="21" t="str">
        <f>VLOOKUP(B3359,属性中转表!A:F,6,FALSE)</f>
        <v>"hp":226800,"atk":6300</v>
      </c>
      <c r="I3359" s="20" t="str">
        <f>IF(VLOOKUP(B3359,属性中转表!A:G,7,FALSE)=0,"",VLOOKUP(VLOOKUP(B3359,属性中转表!A:G,7,FALSE),属性中转表!$K$2:$P$21,6,0))&amp;IF(VLOOKUP(B3359,属性中转表!A:G,7,FALSE)&gt;=50,VLOOKUP(A3359,英雄数据表!A:K,9,0),IF(VLOOKUP(B3359,属性中转表!A:G,7,FALSE)&gt;=25,VLOOKUP(A3359,英雄数据表!A:K,5,0),""))</f>
        <v>"atk":300,"hp":5000,"undpspro":150,"pvpdpspro":50,"pvpundpspro":50</v>
      </c>
      <c r="J3359" s="20" t="str">
        <f>IF(I3359="","",属性中转表!$I$1&amp;(IF(VLOOKUP(B3359,属性中转表!A:G,7,FALSE)=0,0,VLOOKUP(VLOOKUP(B3359,属性中转表!A:G,7,FALSE),属性中转表!$K$2:$P$21,4,0)))+IFERROR(VLOOKUP(A3359,英雄数据表!A:K,IF(武魂!B3359&gt;=50,10,IF(武魂!B3359&gt;=25,6)),0),0))</f>
        <v>,"dpspro":100</v>
      </c>
      <c r="K3359" s="32" t="str">
        <f t="shared" si="228"/>
        <v>"atk":300,"hp":5000,"undpspro":150,"pvpdpspro":50,"pvpundpspro":50,"dpspro":100</v>
      </c>
      <c r="L3359" s="20" t="str">
        <f>IF(B3359&gt;=50,VLOOKUP(A3359,英雄数据表!A:L,11,FALSE),IF(B3359&gt;=25,VLOOKUP(A3359,英雄数据表!A:L,7,0),""))</f>
        <v>"3107602004"</v>
      </c>
      <c r="M3359" s="20" t="str">
        <f>IFERROR(VLOOKUP(B3359,属性中转表!$K$2:$O$21,5,FALSE),"")</f>
        <v/>
      </c>
      <c r="N3359" s="20" t="str">
        <f>IF(B3359=25,VLOOKUP(A3359,英雄数据表!A:L,8,FALSE),IF(B3359=50,VLOOKUP(A3359,英雄数据表!A:L,12,0),""))</f>
        <v/>
      </c>
    </row>
    <row r="3360" spans="1:14" x14ac:dyDescent="0.3">
      <c r="A3360" s="20">
        <v>31076</v>
      </c>
      <c r="B3360" s="21">
        <f t="shared" si="225"/>
        <v>59</v>
      </c>
      <c r="C3360" s="21">
        <v>5</v>
      </c>
      <c r="D3360" s="21">
        <f>VLOOKUP(A3360,英雄数据表!A:D,4,0)</f>
        <v>3</v>
      </c>
      <c r="E3360" s="20" t="str">
        <f>VLOOKUP(A3360,英雄数据表!A:C,3,0)</f>
        <v>漆黑利刃</v>
      </c>
      <c r="F3360" s="20">
        <f t="shared" si="226"/>
        <v>31076</v>
      </c>
      <c r="G3360" s="20">
        <f t="shared" si="227"/>
        <v>31076</v>
      </c>
      <c r="H3360" s="21" t="str">
        <f>VLOOKUP(B3360,属性中转表!A:F,6,FALSE)</f>
        <v>"hp":232200,"atk":6450</v>
      </c>
      <c r="I3360" s="20" t="str">
        <f>IF(VLOOKUP(B3360,属性中转表!A:G,7,FALSE)=0,"",VLOOKUP(VLOOKUP(B3360,属性中转表!A:G,7,FALSE),属性中转表!$K$2:$P$21,6,0))&amp;IF(VLOOKUP(B3360,属性中转表!A:G,7,FALSE)&gt;=50,VLOOKUP(A3360,英雄数据表!A:K,9,0),IF(VLOOKUP(B3360,属性中转表!A:G,7,FALSE)&gt;=25,VLOOKUP(A3360,英雄数据表!A:K,5,0),""))</f>
        <v>"atk":300,"hp":5000,"undpspro":150,"pvpdpspro":50,"pvpundpspro":50</v>
      </c>
      <c r="J3360" s="20" t="str">
        <f>IF(I3360="","",属性中转表!$I$1&amp;(IF(VLOOKUP(B3360,属性中转表!A:G,7,FALSE)=0,0,VLOOKUP(VLOOKUP(B3360,属性中转表!A:G,7,FALSE),属性中转表!$K$2:$P$21,4,0)))+IFERROR(VLOOKUP(A3360,英雄数据表!A:K,IF(武魂!B3360&gt;=50,10,IF(武魂!B3360&gt;=25,6)),0),0))</f>
        <v>,"dpspro":100</v>
      </c>
      <c r="K3360" s="32" t="str">
        <f t="shared" si="228"/>
        <v>"atk":300,"hp":5000,"undpspro":150,"pvpdpspro":50,"pvpundpspro":50,"dpspro":100</v>
      </c>
      <c r="L3360" s="20" t="str">
        <f>IF(B3360&gt;=50,VLOOKUP(A3360,英雄数据表!A:L,11,FALSE),IF(B3360&gt;=25,VLOOKUP(A3360,英雄数据表!A:L,7,0),""))</f>
        <v>"3107602004"</v>
      </c>
      <c r="M3360" s="20" t="str">
        <f>IFERROR(VLOOKUP(B3360,属性中转表!$K$2:$O$21,5,FALSE),"")</f>
        <v/>
      </c>
      <c r="N3360" s="20" t="str">
        <f>IF(B3360=25,VLOOKUP(A3360,英雄数据表!A:L,8,FALSE),IF(B3360=50,VLOOKUP(A3360,英雄数据表!A:L,12,0),""))</f>
        <v/>
      </c>
    </row>
    <row r="3361" spans="1:14" x14ac:dyDescent="0.3">
      <c r="A3361" s="20">
        <v>31076</v>
      </c>
      <c r="B3361" s="21">
        <f t="shared" si="225"/>
        <v>60</v>
      </c>
      <c r="C3361" s="21">
        <v>5</v>
      </c>
      <c r="D3361" s="21">
        <f>VLOOKUP(A3361,英雄数据表!A:D,4,0)</f>
        <v>3</v>
      </c>
      <c r="E3361" s="20" t="str">
        <f>VLOOKUP(A3361,英雄数据表!A:C,3,0)</f>
        <v>漆黑利刃</v>
      </c>
      <c r="F3361" s="20">
        <f t="shared" si="226"/>
        <v>31076</v>
      </c>
      <c r="G3361" s="20">
        <f t="shared" si="227"/>
        <v>31076</v>
      </c>
      <c r="H3361" s="21" t="str">
        <f>VLOOKUP(B3361,属性中转表!A:F,6,FALSE)</f>
        <v>"hp":237600,"atk":6600</v>
      </c>
      <c r="I3361" s="20" t="str">
        <f>IF(VLOOKUP(B3361,属性中转表!A:G,7,FALSE)=0,"",VLOOKUP(VLOOKUP(B3361,属性中转表!A:G,7,FALSE),属性中转表!$K$2:$P$21,6,0))&amp;IF(VLOOKUP(B3361,属性中转表!A:G,7,FALSE)&gt;=50,VLOOKUP(A3361,英雄数据表!A:K,9,0),IF(VLOOKUP(B3361,属性中转表!A:G,7,FALSE)&gt;=25,VLOOKUP(A3361,英雄数据表!A:K,5,0),""))</f>
        <v>"atk":300,"hp":5000,"undpspro":150,"pvpdpspro":50,"pvpundpspro":50</v>
      </c>
      <c r="J3361" s="20" t="str">
        <f>IF(I3361="","",属性中转表!$I$1&amp;(IF(VLOOKUP(B3361,属性中转表!A:G,7,FALSE)=0,0,VLOOKUP(VLOOKUP(B3361,属性中转表!A:G,7,FALSE),属性中转表!$K$2:$P$21,4,0)))+IFERROR(VLOOKUP(A3361,英雄数据表!A:K,IF(武魂!B3361&gt;=50,10,IF(武魂!B3361&gt;=25,6)),0),0))</f>
        <v>,"dpspro":150</v>
      </c>
      <c r="K3361" s="32" t="str">
        <f t="shared" si="228"/>
        <v>"atk":300,"hp":5000,"undpspro":150,"pvpdpspro":50,"pvpundpspro":50,"dpspro":150</v>
      </c>
      <c r="L3361" s="20" t="str">
        <f>IF(B3361&gt;=50,VLOOKUP(A3361,英雄数据表!A:L,11,FALSE),IF(B3361&gt;=25,VLOOKUP(A3361,英雄数据表!A:L,7,0),""))</f>
        <v>"3107602004"</v>
      </c>
      <c r="M3361" s="20" t="str">
        <f>IFERROR(VLOOKUP(B3361,属性中转表!$K$2:$O$21,5,FALSE),"")</f>
        <v>"dpspro":50</v>
      </c>
      <c r="N3361" s="20" t="str">
        <f>IF(B3361=25,VLOOKUP(A3361,英雄数据表!A:L,8,FALSE),IF(B3361=50,VLOOKUP(A3361,英雄数据表!A:L,12,0),""))</f>
        <v/>
      </c>
    </row>
    <row r="3362" spans="1:14" x14ac:dyDescent="0.3">
      <c r="A3362" s="20">
        <v>31076</v>
      </c>
      <c r="B3362" s="21">
        <f t="shared" si="225"/>
        <v>61</v>
      </c>
      <c r="C3362" s="21">
        <v>5</v>
      </c>
      <c r="D3362" s="21">
        <f>VLOOKUP(A3362,英雄数据表!A:D,4,0)</f>
        <v>3</v>
      </c>
      <c r="E3362" s="20" t="str">
        <f>VLOOKUP(A3362,英雄数据表!A:C,3,0)</f>
        <v>漆黑利刃</v>
      </c>
      <c r="F3362" s="20">
        <f t="shared" si="226"/>
        <v>31076</v>
      </c>
      <c r="G3362" s="20">
        <f t="shared" si="227"/>
        <v>31076</v>
      </c>
      <c r="H3362" s="21" t="str">
        <f>VLOOKUP(B3362,属性中转表!A:F,6,FALSE)</f>
        <v>"hp":243000,"atk":6750</v>
      </c>
      <c r="I3362" s="20" t="str">
        <f>IF(VLOOKUP(B3362,属性中转表!A:G,7,FALSE)=0,"",VLOOKUP(VLOOKUP(B3362,属性中转表!A:G,7,FALSE),属性中转表!$K$2:$P$21,6,0))&amp;IF(VLOOKUP(B3362,属性中转表!A:G,7,FALSE)&gt;=50,VLOOKUP(A3362,英雄数据表!A:K,9,0),IF(VLOOKUP(B3362,属性中转表!A:G,7,FALSE)&gt;=25,VLOOKUP(A3362,英雄数据表!A:K,5,0),""))</f>
        <v>"atk":300,"hp":5000,"undpspro":150,"pvpdpspro":50,"pvpundpspro":50</v>
      </c>
      <c r="J3362" s="20" t="str">
        <f>IF(I3362="","",属性中转表!$I$1&amp;(IF(VLOOKUP(B3362,属性中转表!A:G,7,FALSE)=0,0,VLOOKUP(VLOOKUP(B3362,属性中转表!A:G,7,FALSE),属性中转表!$K$2:$P$21,4,0)))+IFERROR(VLOOKUP(A3362,英雄数据表!A:K,IF(武魂!B3362&gt;=50,10,IF(武魂!B3362&gt;=25,6)),0),0))</f>
        <v>,"dpspro":150</v>
      </c>
      <c r="K3362" s="32" t="str">
        <f t="shared" si="228"/>
        <v>"atk":300,"hp":5000,"undpspro":150,"pvpdpspro":50,"pvpundpspro":50,"dpspro":150</v>
      </c>
      <c r="L3362" s="20" t="str">
        <f>IF(B3362&gt;=50,VLOOKUP(A3362,英雄数据表!A:L,11,FALSE),IF(B3362&gt;=25,VLOOKUP(A3362,英雄数据表!A:L,7,0),""))</f>
        <v>"3107602004"</v>
      </c>
      <c r="M3362" s="20" t="str">
        <f>IFERROR(VLOOKUP(B3362,属性中转表!$K$2:$O$21,5,FALSE),"")</f>
        <v/>
      </c>
      <c r="N3362" s="20" t="str">
        <f>IF(B3362=25,VLOOKUP(A3362,英雄数据表!A:L,8,FALSE),IF(B3362=50,VLOOKUP(A3362,英雄数据表!A:L,12,0),""))</f>
        <v/>
      </c>
    </row>
    <row r="3363" spans="1:14" x14ac:dyDescent="0.3">
      <c r="A3363" s="20">
        <v>31076</v>
      </c>
      <c r="B3363" s="21">
        <f t="shared" si="225"/>
        <v>62</v>
      </c>
      <c r="C3363" s="21">
        <v>5</v>
      </c>
      <c r="D3363" s="21">
        <f>VLOOKUP(A3363,英雄数据表!A:D,4,0)</f>
        <v>3</v>
      </c>
      <c r="E3363" s="20" t="str">
        <f>VLOOKUP(A3363,英雄数据表!A:C,3,0)</f>
        <v>漆黑利刃</v>
      </c>
      <c r="F3363" s="20">
        <f t="shared" si="226"/>
        <v>31076</v>
      </c>
      <c r="G3363" s="20">
        <f t="shared" si="227"/>
        <v>31076</v>
      </c>
      <c r="H3363" s="21" t="str">
        <f>VLOOKUP(B3363,属性中转表!A:F,6,FALSE)</f>
        <v>"hp":248400,"atk":6900</v>
      </c>
      <c r="I3363" s="20" t="str">
        <f>IF(VLOOKUP(B3363,属性中转表!A:G,7,FALSE)=0,"",VLOOKUP(VLOOKUP(B3363,属性中转表!A:G,7,FALSE),属性中转表!$K$2:$P$21,6,0))&amp;IF(VLOOKUP(B3363,属性中转表!A:G,7,FALSE)&gt;=50,VLOOKUP(A3363,英雄数据表!A:K,9,0),IF(VLOOKUP(B3363,属性中转表!A:G,7,FALSE)&gt;=25,VLOOKUP(A3363,英雄数据表!A:K,5,0),""))</f>
        <v>"atk":300,"hp":5000,"undpspro":150,"pvpdpspro":50,"pvpundpspro":50</v>
      </c>
      <c r="J3363" s="20" t="str">
        <f>IF(I3363="","",属性中转表!$I$1&amp;(IF(VLOOKUP(B3363,属性中转表!A:G,7,FALSE)=0,0,VLOOKUP(VLOOKUP(B3363,属性中转表!A:G,7,FALSE),属性中转表!$K$2:$P$21,4,0)))+IFERROR(VLOOKUP(A3363,英雄数据表!A:K,IF(武魂!B3363&gt;=50,10,IF(武魂!B3363&gt;=25,6)),0),0))</f>
        <v>,"dpspro":150</v>
      </c>
      <c r="K3363" s="32" t="str">
        <f t="shared" si="228"/>
        <v>"atk":300,"hp":5000,"undpspro":150,"pvpdpspro":50,"pvpundpspro":50,"dpspro":150</v>
      </c>
      <c r="L3363" s="20" t="str">
        <f>IF(B3363&gt;=50,VLOOKUP(A3363,英雄数据表!A:L,11,FALSE),IF(B3363&gt;=25,VLOOKUP(A3363,英雄数据表!A:L,7,0),""))</f>
        <v>"3107602004"</v>
      </c>
      <c r="M3363" s="20" t="str">
        <f>IFERROR(VLOOKUP(B3363,属性中转表!$K$2:$O$21,5,FALSE),"")</f>
        <v/>
      </c>
      <c r="N3363" s="20" t="str">
        <f>IF(B3363=25,VLOOKUP(A3363,英雄数据表!A:L,8,FALSE),IF(B3363=50,VLOOKUP(A3363,英雄数据表!A:L,12,0),""))</f>
        <v/>
      </c>
    </row>
    <row r="3364" spans="1:14" x14ac:dyDescent="0.3">
      <c r="A3364" s="20">
        <v>31076</v>
      </c>
      <c r="B3364" s="21">
        <f t="shared" si="225"/>
        <v>63</v>
      </c>
      <c r="C3364" s="21">
        <v>5</v>
      </c>
      <c r="D3364" s="21">
        <f>VLOOKUP(A3364,英雄数据表!A:D,4,0)</f>
        <v>3</v>
      </c>
      <c r="E3364" s="20" t="str">
        <f>VLOOKUP(A3364,英雄数据表!A:C,3,0)</f>
        <v>漆黑利刃</v>
      </c>
      <c r="F3364" s="20">
        <f t="shared" si="226"/>
        <v>31076</v>
      </c>
      <c r="G3364" s="20">
        <f t="shared" si="227"/>
        <v>31076</v>
      </c>
      <c r="H3364" s="21" t="str">
        <f>VLOOKUP(B3364,属性中转表!A:F,6,FALSE)</f>
        <v>"hp":253800,"atk":7050</v>
      </c>
      <c r="I3364" s="20" t="str">
        <f>IF(VLOOKUP(B3364,属性中转表!A:G,7,FALSE)=0,"",VLOOKUP(VLOOKUP(B3364,属性中转表!A:G,7,FALSE),属性中转表!$K$2:$P$21,6,0))&amp;IF(VLOOKUP(B3364,属性中转表!A:G,7,FALSE)&gt;=50,VLOOKUP(A3364,英雄数据表!A:K,9,0),IF(VLOOKUP(B3364,属性中转表!A:G,7,FALSE)&gt;=25,VLOOKUP(A3364,英雄数据表!A:K,5,0),""))</f>
        <v>"atk":300,"hp":5000,"undpspro":150,"pvpdpspro":50,"pvpundpspro":50</v>
      </c>
      <c r="J3364" s="20" t="str">
        <f>IF(I3364="","",属性中转表!$I$1&amp;(IF(VLOOKUP(B3364,属性中转表!A:G,7,FALSE)=0,0,VLOOKUP(VLOOKUP(B3364,属性中转表!A:G,7,FALSE),属性中转表!$K$2:$P$21,4,0)))+IFERROR(VLOOKUP(A3364,英雄数据表!A:K,IF(武魂!B3364&gt;=50,10,IF(武魂!B3364&gt;=25,6)),0),0))</f>
        <v>,"dpspro":150</v>
      </c>
      <c r="K3364" s="32" t="str">
        <f t="shared" si="228"/>
        <v>"atk":300,"hp":5000,"undpspro":150,"pvpdpspro":50,"pvpundpspro":50,"dpspro":150</v>
      </c>
      <c r="L3364" s="20" t="str">
        <f>IF(B3364&gt;=50,VLOOKUP(A3364,英雄数据表!A:L,11,FALSE),IF(B3364&gt;=25,VLOOKUP(A3364,英雄数据表!A:L,7,0),""))</f>
        <v>"3107602004"</v>
      </c>
      <c r="M3364" s="20" t="str">
        <f>IFERROR(VLOOKUP(B3364,属性中转表!$K$2:$O$21,5,FALSE),"")</f>
        <v/>
      </c>
      <c r="N3364" s="20" t="str">
        <f>IF(B3364=25,VLOOKUP(A3364,英雄数据表!A:L,8,FALSE),IF(B3364=50,VLOOKUP(A3364,英雄数据表!A:L,12,0),""))</f>
        <v/>
      </c>
    </row>
    <row r="3365" spans="1:14" x14ac:dyDescent="0.3">
      <c r="A3365" s="20">
        <v>31076</v>
      </c>
      <c r="B3365" s="21">
        <f t="shared" si="225"/>
        <v>64</v>
      </c>
      <c r="C3365" s="21">
        <v>5</v>
      </c>
      <c r="D3365" s="21">
        <f>VLOOKUP(A3365,英雄数据表!A:D,4,0)</f>
        <v>3</v>
      </c>
      <c r="E3365" s="20" t="str">
        <f>VLOOKUP(A3365,英雄数据表!A:C,3,0)</f>
        <v>漆黑利刃</v>
      </c>
      <c r="F3365" s="20">
        <f t="shared" si="226"/>
        <v>31076</v>
      </c>
      <c r="G3365" s="20">
        <f t="shared" si="227"/>
        <v>31076</v>
      </c>
      <c r="H3365" s="21" t="str">
        <f>VLOOKUP(B3365,属性中转表!A:F,6,FALSE)</f>
        <v>"hp":259200,"atk":7200</v>
      </c>
      <c r="I3365" s="20" t="str">
        <f>IF(VLOOKUP(B3365,属性中转表!A:G,7,FALSE)=0,"",VLOOKUP(VLOOKUP(B3365,属性中转表!A:G,7,FALSE),属性中转表!$K$2:$P$21,6,0))&amp;IF(VLOOKUP(B3365,属性中转表!A:G,7,FALSE)&gt;=50,VLOOKUP(A3365,英雄数据表!A:K,9,0),IF(VLOOKUP(B3365,属性中转表!A:G,7,FALSE)&gt;=25,VLOOKUP(A3365,英雄数据表!A:K,5,0),""))</f>
        <v>"atk":300,"hp":5000,"undpspro":150,"pvpdpspro":50,"pvpundpspro":50</v>
      </c>
      <c r="J3365" s="20" t="str">
        <f>IF(I3365="","",属性中转表!$I$1&amp;(IF(VLOOKUP(B3365,属性中转表!A:G,7,FALSE)=0,0,VLOOKUP(VLOOKUP(B3365,属性中转表!A:G,7,FALSE),属性中转表!$K$2:$P$21,4,0)))+IFERROR(VLOOKUP(A3365,英雄数据表!A:K,IF(武魂!B3365&gt;=50,10,IF(武魂!B3365&gt;=25,6)),0),0))</f>
        <v>,"dpspro":150</v>
      </c>
      <c r="K3365" s="32" t="str">
        <f t="shared" si="228"/>
        <v>"atk":300,"hp":5000,"undpspro":150,"pvpdpspro":50,"pvpundpspro":50,"dpspro":150</v>
      </c>
      <c r="L3365" s="20" t="str">
        <f>IF(B3365&gt;=50,VLOOKUP(A3365,英雄数据表!A:L,11,FALSE),IF(B3365&gt;=25,VLOOKUP(A3365,英雄数据表!A:L,7,0),""))</f>
        <v>"3107602004"</v>
      </c>
      <c r="M3365" s="20" t="str">
        <f>IFERROR(VLOOKUP(B3365,属性中转表!$K$2:$O$21,5,FALSE),"")</f>
        <v/>
      </c>
      <c r="N3365" s="20" t="str">
        <f>IF(B3365=25,VLOOKUP(A3365,英雄数据表!A:L,8,FALSE),IF(B3365=50,VLOOKUP(A3365,英雄数据表!A:L,12,0),""))</f>
        <v/>
      </c>
    </row>
    <row r="3366" spans="1:14" x14ac:dyDescent="0.3">
      <c r="A3366" s="20">
        <v>31076</v>
      </c>
      <c r="B3366" s="21">
        <f t="shared" si="225"/>
        <v>65</v>
      </c>
      <c r="C3366" s="21">
        <v>5</v>
      </c>
      <c r="D3366" s="21">
        <f>VLOOKUP(A3366,英雄数据表!A:D,4,0)</f>
        <v>3</v>
      </c>
      <c r="E3366" s="20" t="str">
        <f>VLOOKUP(A3366,英雄数据表!A:C,3,0)</f>
        <v>漆黑利刃</v>
      </c>
      <c r="F3366" s="20">
        <f t="shared" si="226"/>
        <v>31076</v>
      </c>
      <c r="G3366" s="20">
        <f t="shared" si="227"/>
        <v>31076</v>
      </c>
      <c r="H3366" s="21" t="str">
        <f>VLOOKUP(B3366,属性中转表!A:F,6,FALSE)</f>
        <v>"hp":264600,"atk":7350</v>
      </c>
      <c r="I3366" s="20" t="str">
        <f>IF(VLOOKUP(B3366,属性中转表!A:G,7,FALSE)=0,"",VLOOKUP(VLOOKUP(B3366,属性中转表!A:G,7,FALSE),属性中转表!$K$2:$P$21,6,0))&amp;IF(VLOOKUP(B3366,属性中转表!A:G,7,FALSE)&gt;=50,VLOOKUP(A3366,英雄数据表!A:K,9,0),IF(VLOOKUP(B3366,属性中转表!A:G,7,FALSE)&gt;=25,VLOOKUP(A3366,英雄数据表!A:K,5,0),""))</f>
        <v>"atk":300,"hp":5000,"undpspro":150,"pvpdpspro":100,"pvpundpspro":50</v>
      </c>
      <c r="J3366" s="20" t="str">
        <f>IF(I3366="","",属性中转表!$I$1&amp;(IF(VLOOKUP(B3366,属性中转表!A:G,7,FALSE)=0,0,VLOOKUP(VLOOKUP(B3366,属性中转表!A:G,7,FALSE),属性中转表!$K$2:$P$21,4,0)))+IFERROR(VLOOKUP(A3366,英雄数据表!A:K,IF(武魂!B3366&gt;=50,10,IF(武魂!B3366&gt;=25,6)),0),0))</f>
        <v>,"dpspro":150</v>
      </c>
      <c r="K3366" s="32" t="str">
        <f t="shared" si="228"/>
        <v>"atk":300,"hp":5000,"undpspro":150,"pvpdpspro":100,"pvpundpspro":50,"dpspro":150</v>
      </c>
      <c r="L3366" s="20" t="str">
        <f>IF(B3366&gt;=50,VLOOKUP(A3366,英雄数据表!A:L,11,FALSE),IF(B3366&gt;=25,VLOOKUP(A3366,英雄数据表!A:L,7,0),""))</f>
        <v>"3107602004"</v>
      </c>
      <c r="M3366" s="20" t="str">
        <f>IFERROR(VLOOKUP(B3366,属性中转表!$K$2:$O$21,5,FALSE),"")</f>
        <v>"pvpdpspro":50</v>
      </c>
      <c r="N3366" s="20" t="str">
        <f>IF(B3366=25,VLOOKUP(A3366,英雄数据表!A:L,8,FALSE),IF(B3366=50,VLOOKUP(A3366,英雄数据表!A:L,12,0),""))</f>
        <v/>
      </c>
    </row>
    <row r="3367" spans="1:14" x14ac:dyDescent="0.3">
      <c r="A3367" s="20">
        <v>31076</v>
      </c>
      <c r="B3367" s="21">
        <f t="shared" si="225"/>
        <v>66</v>
      </c>
      <c r="C3367" s="21">
        <v>5</v>
      </c>
      <c r="D3367" s="21">
        <f>VLOOKUP(A3367,英雄数据表!A:D,4,0)</f>
        <v>3</v>
      </c>
      <c r="E3367" s="20" t="str">
        <f>VLOOKUP(A3367,英雄数据表!A:C,3,0)</f>
        <v>漆黑利刃</v>
      </c>
      <c r="F3367" s="20">
        <f t="shared" si="226"/>
        <v>31076</v>
      </c>
      <c r="G3367" s="20">
        <f t="shared" si="227"/>
        <v>31076</v>
      </c>
      <c r="H3367" s="21" t="str">
        <f>VLOOKUP(B3367,属性中转表!A:F,6,FALSE)</f>
        <v>"hp":270000,"atk":7500</v>
      </c>
      <c r="I3367" s="20" t="str">
        <f>IF(VLOOKUP(B3367,属性中转表!A:G,7,FALSE)=0,"",VLOOKUP(VLOOKUP(B3367,属性中转表!A:G,7,FALSE),属性中转表!$K$2:$P$21,6,0))&amp;IF(VLOOKUP(B3367,属性中转表!A:G,7,FALSE)&gt;=50,VLOOKUP(A3367,英雄数据表!A:K,9,0),IF(VLOOKUP(B3367,属性中转表!A:G,7,FALSE)&gt;=25,VLOOKUP(A3367,英雄数据表!A:K,5,0),""))</f>
        <v>"atk":300,"hp":5000,"undpspro":150,"pvpdpspro":100,"pvpundpspro":50</v>
      </c>
      <c r="J3367" s="20" t="str">
        <f>IF(I3367="","",属性中转表!$I$1&amp;(IF(VLOOKUP(B3367,属性中转表!A:G,7,FALSE)=0,0,VLOOKUP(VLOOKUP(B3367,属性中转表!A:G,7,FALSE),属性中转表!$K$2:$P$21,4,0)))+IFERROR(VLOOKUP(A3367,英雄数据表!A:K,IF(武魂!B3367&gt;=50,10,IF(武魂!B3367&gt;=25,6)),0),0))</f>
        <v>,"dpspro":150</v>
      </c>
      <c r="K3367" s="32" t="str">
        <f t="shared" si="228"/>
        <v>"atk":300,"hp":5000,"undpspro":150,"pvpdpspro":100,"pvpundpspro":50,"dpspro":150</v>
      </c>
      <c r="L3367" s="20" t="str">
        <f>IF(B3367&gt;=50,VLOOKUP(A3367,英雄数据表!A:L,11,FALSE),IF(B3367&gt;=25,VLOOKUP(A3367,英雄数据表!A:L,7,0),""))</f>
        <v>"3107602004"</v>
      </c>
      <c r="M3367" s="20" t="str">
        <f>IFERROR(VLOOKUP(B3367,属性中转表!$K$2:$O$21,5,FALSE),"")</f>
        <v/>
      </c>
      <c r="N3367" s="20" t="str">
        <f>IF(B3367=25,VLOOKUP(A3367,英雄数据表!A:L,8,FALSE),IF(B3367=50,VLOOKUP(A3367,英雄数据表!A:L,12,0),""))</f>
        <v/>
      </c>
    </row>
    <row r="3368" spans="1:14" x14ac:dyDescent="0.3">
      <c r="A3368" s="20">
        <v>31076</v>
      </c>
      <c r="B3368" s="21">
        <f t="shared" si="225"/>
        <v>67</v>
      </c>
      <c r="C3368" s="21">
        <v>5</v>
      </c>
      <c r="D3368" s="21">
        <f>VLOOKUP(A3368,英雄数据表!A:D,4,0)</f>
        <v>3</v>
      </c>
      <c r="E3368" s="20" t="str">
        <f>VLOOKUP(A3368,英雄数据表!A:C,3,0)</f>
        <v>漆黑利刃</v>
      </c>
      <c r="F3368" s="20">
        <f t="shared" si="226"/>
        <v>31076</v>
      </c>
      <c r="G3368" s="20">
        <f t="shared" si="227"/>
        <v>31076</v>
      </c>
      <c r="H3368" s="21" t="str">
        <f>VLOOKUP(B3368,属性中转表!A:F,6,FALSE)</f>
        <v>"hp":275400,"atk":7650</v>
      </c>
      <c r="I3368" s="20" t="str">
        <f>IF(VLOOKUP(B3368,属性中转表!A:G,7,FALSE)=0,"",VLOOKUP(VLOOKUP(B3368,属性中转表!A:G,7,FALSE),属性中转表!$K$2:$P$21,6,0))&amp;IF(VLOOKUP(B3368,属性中转表!A:G,7,FALSE)&gt;=50,VLOOKUP(A3368,英雄数据表!A:K,9,0),IF(VLOOKUP(B3368,属性中转表!A:G,7,FALSE)&gt;=25,VLOOKUP(A3368,英雄数据表!A:K,5,0),""))</f>
        <v>"atk":300,"hp":5000,"undpspro":150,"pvpdpspro":100,"pvpundpspro":50</v>
      </c>
      <c r="J3368" s="20" t="str">
        <f>IF(I3368="","",属性中转表!$I$1&amp;(IF(VLOOKUP(B3368,属性中转表!A:G,7,FALSE)=0,0,VLOOKUP(VLOOKUP(B3368,属性中转表!A:G,7,FALSE),属性中转表!$K$2:$P$21,4,0)))+IFERROR(VLOOKUP(A3368,英雄数据表!A:K,IF(武魂!B3368&gt;=50,10,IF(武魂!B3368&gt;=25,6)),0),0))</f>
        <v>,"dpspro":150</v>
      </c>
      <c r="K3368" s="32" t="str">
        <f t="shared" si="228"/>
        <v>"atk":300,"hp":5000,"undpspro":150,"pvpdpspro":100,"pvpundpspro":50,"dpspro":150</v>
      </c>
      <c r="L3368" s="20" t="str">
        <f>IF(B3368&gt;=50,VLOOKUP(A3368,英雄数据表!A:L,11,FALSE),IF(B3368&gt;=25,VLOOKUP(A3368,英雄数据表!A:L,7,0),""))</f>
        <v>"3107602004"</v>
      </c>
      <c r="M3368" s="20" t="str">
        <f>IFERROR(VLOOKUP(B3368,属性中转表!$K$2:$O$21,5,FALSE),"")</f>
        <v/>
      </c>
      <c r="N3368" s="20" t="str">
        <f>IF(B3368=25,VLOOKUP(A3368,英雄数据表!A:L,8,FALSE),IF(B3368=50,VLOOKUP(A3368,英雄数据表!A:L,12,0),""))</f>
        <v/>
      </c>
    </row>
    <row r="3369" spans="1:14" x14ac:dyDescent="0.3">
      <c r="A3369" s="20">
        <v>31076</v>
      </c>
      <c r="B3369" s="21">
        <f t="shared" si="225"/>
        <v>68</v>
      </c>
      <c r="C3369" s="21">
        <v>5</v>
      </c>
      <c r="D3369" s="21">
        <f>VLOOKUP(A3369,英雄数据表!A:D,4,0)</f>
        <v>3</v>
      </c>
      <c r="E3369" s="20" t="str">
        <f>VLOOKUP(A3369,英雄数据表!A:C,3,0)</f>
        <v>漆黑利刃</v>
      </c>
      <c r="F3369" s="20">
        <f t="shared" si="226"/>
        <v>31076</v>
      </c>
      <c r="G3369" s="20">
        <f t="shared" si="227"/>
        <v>31076</v>
      </c>
      <c r="H3369" s="21" t="str">
        <f>VLOOKUP(B3369,属性中转表!A:F,6,FALSE)</f>
        <v>"hp":280800,"atk":7800</v>
      </c>
      <c r="I3369" s="20" t="str">
        <f>IF(VLOOKUP(B3369,属性中转表!A:G,7,FALSE)=0,"",VLOOKUP(VLOOKUP(B3369,属性中转表!A:G,7,FALSE),属性中转表!$K$2:$P$21,6,0))&amp;IF(VLOOKUP(B3369,属性中转表!A:G,7,FALSE)&gt;=50,VLOOKUP(A3369,英雄数据表!A:K,9,0),IF(VLOOKUP(B3369,属性中转表!A:G,7,FALSE)&gt;=25,VLOOKUP(A3369,英雄数据表!A:K,5,0),""))</f>
        <v>"atk":300,"hp":5000,"undpspro":150,"pvpdpspro":100,"pvpundpspro":50</v>
      </c>
      <c r="J3369" s="20" t="str">
        <f>IF(I3369="","",属性中转表!$I$1&amp;(IF(VLOOKUP(B3369,属性中转表!A:G,7,FALSE)=0,0,VLOOKUP(VLOOKUP(B3369,属性中转表!A:G,7,FALSE),属性中转表!$K$2:$P$21,4,0)))+IFERROR(VLOOKUP(A3369,英雄数据表!A:K,IF(武魂!B3369&gt;=50,10,IF(武魂!B3369&gt;=25,6)),0),0))</f>
        <v>,"dpspro":150</v>
      </c>
      <c r="K3369" s="32" t="str">
        <f t="shared" si="228"/>
        <v>"atk":300,"hp":5000,"undpspro":150,"pvpdpspro":100,"pvpundpspro":50,"dpspro":150</v>
      </c>
      <c r="L3369" s="20" t="str">
        <f>IF(B3369&gt;=50,VLOOKUP(A3369,英雄数据表!A:L,11,FALSE),IF(B3369&gt;=25,VLOOKUP(A3369,英雄数据表!A:L,7,0),""))</f>
        <v>"3107602004"</v>
      </c>
      <c r="M3369" s="20" t="str">
        <f>IFERROR(VLOOKUP(B3369,属性中转表!$K$2:$O$21,5,FALSE),"")</f>
        <v/>
      </c>
      <c r="N3369" s="20" t="str">
        <f>IF(B3369=25,VLOOKUP(A3369,英雄数据表!A:L,8,FALSE),IF(B3369=50,VLOOKUP(A3369,英雄数据表!A:L,12,0),""))</f>
        <v/>
      </c>
    </row>
    <row r="3370" spans="1:14" x14ac:dyDescent="0.3">
      <c r="A3370" s="20">
        <v>31076</v>
      </c>
      <c r="B3370" s="21">
        <f t="shared" si="225"/>
        <v>69</v>
      </c>
      <c r="C3370" s="21">
        <v>5</v>
      </c>
      <c r="D3370" s="21">
        <f>VLOOKUP(A3370,英雄数据表!A:D,4,0)</f>
        <v>3</v>
      </c>
      <c r="E3370" s="20" t="str">
        <f>VLOOKUP(A3370,英雄数据表!A:C,3,0)</f>
        <v>漆黑利刃</v>
      </c>
      <c r="F3370" s="20">
        <f t="shared" si="226"/>
        <v>31076</v>
      </c>
      <c r="G3370" s="20">
        <f t="shared" si="227"/>
        <v>31076</v>
      </c>
      <c r="H3370" s="21" t="str">
        <f>VLOOKUP(B3370,属性中转表!A:F,6,FALSE)</f>
        <v>"hp":286200,"atk":7950</v>
      </c>
      <c r="I3370" s="20" t="str">
        <f>IF(VLOOKUP(B3370,属性中转表!A:G,7,FALSE)=0,"",VLOOKUP(VLOOKUP(B3370,属性中转表!A:G,7,FALSE),属性中转表!$K$2:$P$21,6,0))&amp;IF(VLOOKUP(B3370,属性中转表!A:G,7,FALSE)&gt;=50,VLOOKUP(A3370,英雄数据表!A:K,9,0),IF(VLOOKUP(B3370,属性中转表!A:G,7,FALSE)&gt;=25,VLOOKUP(A3370,英雄数据表!A:K,5,0),""))</f>
        <v>"atk":300,"hp":5000,"undpspro":150,"pvpdpspro":100,"pvpundpspro":50</v>
      </c>
      <c r="J3370" s="20" t="str">
        <f>IF(I3370="","",属性中转表!$I$1&amp;(IF(VLOOKUP(B3370,属性中转表!A:G,7,FALSE)=0,0,VLOOKUP(VLOOKUP(B3370,属性中转表!A:G,7,FALSE),属性中转表!$K$2:$P$21,4,0)))+IFERROR(VLOOKUP(A3370,英雄数据表!A:K,IF(武魂!B3370&gt;=50,10,IF(武魂!B3370&gt;=25,6)),0),0))</f>
        <v>,"dpspro":150</v>
      </c>
      <c r="K3370" s="32" t="str">
        <f t="shared" si="228"/>
        <v>"atk":300,"hp":5000,"undpspro":150,"pvpdpspro":100,"pvpundpspro":50,"dpspro":150</v>
      </c>
      <c r="L3370" s="20" t="str">
        <f>IF(B3370&gt;=50,VLOOKUP(A3370,英雄数据表!A:L,11,FALSE),IF(B3370&gt;=25,VLOOKUP(A3370,英雄数据表!A:L,7,0),""))</f>
        <v>"3107602004"</v>
      </c>
      <c r="M3370" s="20" t="str">
        <f>IFERROR(VLOOKUP(B3370,属性中转表!$K$2:$O$21,5,FALSE),"")</f>
        <v/>
      </c>
      <c r="N3370" s="20" t="str">
        <f>IF(B3370=25,VLOOKUP(A3370,英雄数据表!A:L,8,FALSE),IF(B3370=50,VLOOKUP(A3370,英雄数据表!A:L,12,0),""))</f>
        <v/>
      </c>
    </row>
    <row r="3371" spans="1:14" x14ac:dyDescent="0.3">
      <c r="A3371" s="20">
        <v>31076</v>
      </c>
      <c r="B3371" s="21">
        <f t="shared" si="225"/>
        <v>70</v>
      </c>
      <c r="C3371" s="21">
        <v>5</v>
      </c>
      <c r="D3371" s="21">
        <f>VLOOKUP(A3371,英雄数据表!A:D,4,0)</f>
        <v>3</v>
      </c>
      <c r="E3371" s="20" t="str">
        <f>VLOOKUP(A3371,英雄数据表!A:C,3,0)</f>
        <v>漆黑利刃</v>
      </c>
      <c r="F3371" s="20">
        <f t="shared" si="226"/>
        <v>31076</v>
      </c>
      <c r="G3371" s="20">
        <f t="shared" si="227"/>
        <v>31076</v>
      </c>
      <c r="H3371" s="21" t="str">
        <f>VLOOKUP(B3371,属性中转表!A:F,6,FALSE)</f>
        <v>"hp":291600,"atk":8100</v>
      </c>
      <c r="I3371" s="20" t="str">
        <f>IF(VLOOKUP(B3371,属性中转表!A:G,7,FALSE)=0,"",VLOOKUP(VLOOKUP(B3371,属性中转表!A:G,7,FALSE),属性中转表!$K$2:$P$21,6,0))&amp;IF(VLOOKUP(B3371,属性中转表!A:G,7,FALSE)&gt;=50,VLOOKUP(A3371,英雄数据表!A:K,9,0),IF(VLOOKUP(B3371,属性中转表!A:G,7,FALSE)&gt;=25,VLOOKUP(A3371,英雄数据表!A:K,5,0),""))</f>
        <v>"atk":300,"hp":5000,"undpspro":150,"pvpdpspro":100,"pvpundpspro":100</v>
      </c>
      <c r="J3371" s="20" t="str">
        <f>IF(I3371="","",属性中转表!$I$1&amp;(IF(VLOOKUP(B3371,属性中转表!A:G,7,FALSE)=0,0,VLOOKUP(VLOOKUP(B3371,属性中转表!A:G,7,FALSE),属性中转表!$K$2:$P$21,4,0)))+IFERROR(VLOOKUP(A3371,英雄数据表!A:K,IF(武魂!B3371&gt;=50,10,IF(武魂!B3371&gt;=25,6)),0),0))</f>
        <v>,"dpspro":150</v>
      </c>
      <c r="K3371" s="32" t="str">
        <f t="shared" si="228"/>
        <v>"atk":300,"hp":5000,"undpspro":150,"pvpdpspro":100,"pvpundpspro":100,"dpspro":150</v>
      </c>
      <c r="L3371" s="20" t="str">
        <f>IF(B3371&gt;=50,VLOOKUP(A3371,英雄数据表!A:L,11,FALSE),IF(B3371&gt;=25,VLOOKUP(A3371,英雄数据表!A:L,7,0),""))</f>
        <v>"3107602004"</v>
      </c>
      <c r="M3371" s="20" t="str">
        <f>IFERROR(VLOOKUP(B3371,属性中转表!$K$2:$O$21,5,FALSE),"")</f>
        <v>"pvpundpspro":50</v>
      </c>
      <c r="N3371" s="20" t="str">
        <f>IF(B3371=25,VLOOKUP(A3371,英雄数据表!A:L,8,FALSE),IF(B3371=50,VLOOKUP(A3371,英雄数据表!A:L,12,0),""))</f>
        <v/>
      </c>
    </row>
    <row r="3372" spans="1:14" x14ac:dyDescent="0.3">
      <c r="A3372" s="20">
        <v>31076</v>
      </c>
      <c r="B3372" s="21">
        <f t="shared" si="225"/>
        <v>71</v>
      </c>
      <c r="C3372" s="21">
        <v>5</v>
      </c>
      <c r="D3372" s="21">
        <f>VLOOKUP(A3372,英雄数据表!A:D,4,0)</f>
        <v>3</v>
      </c>
      <c r="E3372" s="20" t="str">
        <f>VLOOKUP(A3372,英雄数据表!A:C,3,0)</f>
        <v>漆黑利刃</v>
      </c>
      <c r="F3372" s="20">
        <f t="shared" si="226"/>
        <v>31076</v>
      </c>
      <c r="G3372" s="20">
        <f t="shared" si="227"/>
        <v>31076</v>
      </c>
      <c r="H3372" s="21" t="str">
        <f>VLOOKUP(B3372,属性中转表!A:F,6,FALSE)</f>
        <v>"hp":297000,"atk":8250</v>
      </c>
      <c r="I3372" s="20" t="str">
        <f>IF(VLOOKUP(B3372,属性中转表!A:G,7,FALSE)=0,"",VLOOKUP(VLOOKUP(B3372,属性中转表!A:G,7,FALSE),属性中转表!$K$2:$P$21,6,0))&amp;IF(VLOOKUP(B3372,属性中转表!A:G,7,FALSE)&gt;=50,VLOOKUP(A3372,英雄数据表!A:K,9,0),IF(VLOOKUP(B3372,属性中转表!A:G,7,FALSE)&gt;=25,VLOOKUP(A3372,英雄数据表!A:K,5,0),""))</f>
        <v>"atk":300,"hp":5000,"undpspro":150,"pvpdpspro":100,"pvpundpspro":100</v>
      </c>
      <c r="J3372" s="20" t="str">
        <f>IF(I3372="","",属性中转表!$I$1&amp;(IF(VLOOKUP(B3372,属性中转表!A:G,7,FALSE)=0,0,VLOOKUP(VLOOKUP(B3372,属性中转表!A:G,7,FALSE),属性中转表!$K$2:$P$21,4,0)))+IFERROR(VLOOKUP(A3372,英雄数据表!A:K,IF(武魂!B3372&gt;=50,10,IF(武魂!B3372&gt;=25,6)),0),0))</f>
        <v>,"dpspro":150</v>
      </c>
      <c r="K3372" s="32" t="str">
        <f t="shared" si="228"/>
        <v>"atk":300,"hp":5000,"undpspro":150,"pvpdpspro":100,"pvpundpspro":100,"dpspro":150</v>
      </c>
      <c r="L3372" s="20" t="str">
        <f>IF(B3372&gt;=50,VLOOKUP(A3372,英雄数据表!A:L,11,FALSE),IF(B3372&gt;=25,VLOOKUP(A3372,英雄数据表!A:L,7,0),""))</f>
        <v>"3107602004"</v>
      </c>
      <c r="M3372" s="20" t="str">
        <f>IFERROR(VLOOKUP(B3372,属性中转表!$K$2:$O$21,5,FALSE),"")</f>
        <v/>
      </c>
      <c r="N3372" s="20" t="str">
        <f>IF(B3372=25,VLOOKUP(A3372,英雄数据表!A:L,8,FALSE),IF(B3372=50,VLOOKUP(A3372,英雄数据表!A:L,12,0),""))</f>
        <v/>
      </c>
    </row>
    <row r="3373" spans="1:14" x14ac:dyDescent="0.3">
      <c r="A3373" s="20">
        <v>31076</v>
      </c>
      <c r="B3373" s="21">
        <f t="shared" si="225"/>
        <v>72</v>
      </c>
      <c r="C3373" s="21">
        <v>5</v>
      </c>
      <c r="D3373" s="21">
        <f>VLOOKUP(A3373,英雄数据表!A:D,4,0)</f>
        <v>3</v>
      </c>
      <c r="E3373" s="20" t="str">
        <f>VLOOKUP(A3373,英雄数据表!A:C,3,0)</f>
        <v>漆黑利刃</v>
      </c>
      <c r="F3373" s="20">
        <f t="shared" si="226"/>
        <v>31076</v>
      </c>
      <c r="G3373" s="20">
        <f t="shared" si="227"/>
        <v>31076</v>
      </c>
      <c r="H3373" s="21" t="str">
        <f>VLOOKUP(B3373,属性中转表!A:F,6,FALSE)</f>
        <v>"hp":302400,"atk":8400</v>
      </c>
      <c r="I3373" s="20" t="str">
        <f>IF(VLOOKUP(B3373,属性中转表!A:G,7,FALSE)=0,"",VLOOKUP(VLOOKUP(B3373,属性中转表!A:G,7,FALSE),属性中转表!$K$2:$P$21,6,0))&amp;IF(VLOOKUP(B3373,属性中转表!A:G,7,FALSE)&gt;=50,VLOOKUP(A3373,英雄数据表!A:K,9,0),IF(VLOOKUP(B3373,属性中转表!A:G,7,FALSE)&gt;=25,VLOOKUP(A3373,英雄数据表!A:K,5,0),""))</f>
        <v>"atk":300,"hp":5000,"undpspro":150,"pvpdpspro":100,"pvpundpspro":100</v>
      </c>
      <c r="J3373" s="20" t="str">
        <f>IF(I3373="","",属性中转表!$I$1&amp;(IF(VLOOKUP(B3373,属性中转表!A:G,7,FALSE)=0,0,VLOOKUP(VLOOKUP(B3373,属性中转表!A:G,7,FALSE),属性中转表!$K$2:$P$21,4,0)))+IFERROR(VLOOKUP(A3373,英雄数据表!A:K,IF(武魂!B3373&gt;=50,10,IF(武魂!B3373&gt;=25,6)),0),0))</f>
        <v>,"dpspro":150</v>
      </c>
      <c r="K3373" s="32" t="str">
        <f t="shared" si="228"/>
        <v>"atk":300,"hp":5000,"undpspro":150,"pvpdpspro":100,"pvpundpspro":100,"dpspro":150</v>
      </c>
      <c r="L3373" s="20" t="str">
        <f>IF(B3373&gt;=50,VLOOKUP(A3373,英雄数据表!A:L,11,FALSE),IF(B3373&gt;=25,VLOOKUP(A3373,英雄数据表!A:L,7,0),""))</f>
        <v>"3107602004"</v>
      </c>
      <c r="M3373" s="20" t="str">
        <f>IFERROR(VLOOKUP(B3373,属性中转表!$K$2:$O$21,5,FALSE),"")</f>
        <v/>
      </c>
      <c r="N3373" s="20" t="str">
        <f>IF(B3373=25,VLOOKUP(A3373,英雄数据表!A:L,8,FALSE),IF(B3373=50,VLOOKUP(A3373,英雄数据表!A:L,12,0),""))</f>
        <v/>
      </c>
    </row>
    <row r="3374" spans="1:14" x14ac:dyDescent="0.3">
      <c r="A3374" s="20">
        <v>31076</v>
      </c>
      <c r="B3374" s="21">
        <f t="shared" si="225"/>
        <v>73</v>
      </c>
      <c r="C3374" s="21">
        <v>5</v>
      </c>
      <c r="D3374" s="21">
        <f>VLOOKUP(A3374,英雄数据表!A:D,4,0)</f>
        <v>3</v>
      </c>
      <c r="E3374" s="20" t="str">
        <f>VLOOKUP(A3374,英雄数据表!A:C,3,0)</f>
        <v>漆黑利刃</v>
      </c>
      <c r="F3374" s="20">
        <f t="shared" si="226"/>
        <v>31076</v>
      </c>
      <c r="G3374" s="20">
        <f t="shared" si="227"/>
        <v>31076</v>
      </c>
      <c r="H3374" s="21" t="str">
        <f>VLOOKUP(B3374,属性中转表!A:F,6,FALSE)</f>
        <v>"hp":307800,"atk":8550</v>
      </c>
      <c r="I3374" s="20" t="str">
        <f>IF(VLOOKUP(B3374,属性中转表!A:G,7,FALSE)=0,"",VLOOKUP(VLOOKUP(B3374,属性中转表!A:G,7,FALSE),属性中转表!$K$2:$P$21,6,0))&amp;IF(VLOOKUP(B3374,属性中转表!A:G,7,FALSE)&gt;=50,VLOOKUP(A3374,英雄数据表!A:K,9,0),IF(VLOOKUP(B3374,属性中转表!A:G,7,FALSE)&gt;=25,VLOOKUP(A3374,英雄数据表!A:K,5,0),""))</f>
        <v>"atk":300,"hp":5000,"undpspro":150,"pvpdpspro":100,"pvpundpspro":100</v>
      </c>
      <c r="J3374" s="20" t="str">
        <f>IF(I3374="","",属性中转表!$I$1&amp;(IF(VLOOKUP(B3374,属性中转表!A:G,7,FALSE)=0,0,VLOOKUP(VLOOKUP(B3374,属性中转表!A:G,7,FALSE),属性中转表!$K$2:$P$21,4,0)))+IFERROR(VLOOKUP(A3374,英雄数据表!A:K,IF(武魂!B3374&gt;=50,10,IF(武魂!B3374&gt;=25,6)),0),0))</f>
        <v>,"dpspro":150</v>
      </c>
      <c r="K3374" s="32" t="str">
        <f t="shared" si="228"/>
        <v>"atk":300,"hp":5000,"undpspro":150,"pvpdpspro":100,"pvpundpspro":100,"dpspro":150</v>
      </c>
      <c r="L3374" s="20" t="str">
        <f>IF(B3374&gt;=50,VLOOKUP(A3374,英雄数据表!A:L,11,FALSE),IF(B3374&gt;=25,VLOOKUP(A3374,英雄数据表!A:L,7,0),""))</f>
        <v>"3107602004"</v>
      </c>
      <c r="M3374" s="20" t="str">
        <f>IFERROR(VLOOKUP(B3374,属性中转表!$K$2:$O$21,5,FALSE),"")</f>
        <v/>
      </c>
      <c r="N3374" s="20" t="str">
        <f>IF(B3374=25,VLOOKUP(A3374,英雄数据表!A:L,8,FALSE),IF(B3374=50,VLOOKUP(A3374,英雄数据表!A:L,12,0),""))</f>
        <v/>
      </c>
    </row>
    <row r="3375" spans="1:14" x14ac:dyDescent="0.3">
      <c r="A3375" s="20">
        <v>31076</v>
      </c>
      <c r="B3375" s="21">
        <f t="shared" si="225"/>
        <v>74</v>
      </c>
      <c r="C3375" s="21">
        <v>5</v>
      </c>
      <c r="D3375" s="21">
        <f>VLOOKUP(A3375,英雄数据表!A:D,4,0)</f>
        <v>3</v>
      </c>
      <c r="E3375" s="20" t="str">
        <f>VLOOKUP(A3375,英雄数据表!A:C,3,0)</f>
        <v>漆黑利刃</v>
      </c>
      <c r="F3375" s="20">
        <f t="shared" si="226"/>
        <v>31076</v>
      </c>
      <c r="G3375" s="20">
        <f t="shared" si="227"/>
        <v>31076</v>
      </c>
      <c r="H3375" s="21" t="str">
        <f>VLOOKUP(B3375,属性中转表!A:F,6,FALSE)</f>
        <v>"hp":313200,"atk":8700</v>
      </c>
      <c r="I3375" s="20" t="str">
        <f>IF(VLOOKUP(B3375,属性中转表!A:G,7,FALSE)=0,"",VLOOKUP(VLOOKUP(B3375,属性中转表!A:G,7,FALSE),属性中转表!$K$2:$P$21,6,0))&amp;IF(VLOOKUP(B3375,属性中转表!A:G,7,FALSE)&gt;=50,VLOOKUP(A3375,英雄数据表!A:K,9,0),IF(VLOOKUP(B3375,属性中转表!A:G,7,FALSE)&gt;=25,VLOOKUP(A3375,英雄数据表!A:K,5,0),""))</f>
        <v>"atk":300,"hp":5000,"undpspro":150,"pvpdpspro":100,"pvpundpspro":100</v>
      </c>
      <c r="J3375" s="20" t="str">
        <f>IF(I3375="","",属性中转表!$I$1&amp;(IF(VLOOKUP(B3375,属性中转表!A:G,7,FALSE)=0,0,VLOOKUP(VLOOKUP(B3375,属性中转表!A:G,7,FALSE),属性中转表!$K$2:$P$21,4,0)))+IFERROR(VLOOKUP(A3375,英雄数据表!A:K,IF(武魂!B3375&gt;=50,10,IF(武魂!B3375&gt;=25,6)),0),0))</f>
        <v>,"dpspro":150</v>
      </c>
      <c r="K3375" s="32" t="str">
        <f t="shared" si="228"/>
        <v>"atk":300,"hp":5000,"undpspro":150,"pvpdpspro":100,"pvpundpspro":100,"dpspro":150</v>
      </c>
      <c r="L3375" s="20" t="str">
        <f>IF(B3375&gt;=50,VLOOKUP(A3375,英雄数据表!A:L,11,FALSE),IF(B3375&gt;=25,VLOOKUP(A3375,英雄数据表!A:L,7,0),""))</f>
        <v>"3107602004"</v>
      </c>
      <c r="M3375" s="20" t="str">
        <f>IFERROR(VLOOKUP(B3375,属性中转表!$K$2:$O$21,5,FALSE),"")</f>
        <v/>
      </c>
      <c r="N3375" s="20" t="str">
        <f>IF(B3375=25,VLOOKUP(A3375,英雄数据表!A:L,8,FALSE),IF(B3375=50,VLOOKUP(A3375,英雄数据表!A:L,12,0),""))</f>
        <v/>
      </c>
    </row>
    <row r="3376" spans="1:14" x14ac:dyDescent="0.3">
      <c r="A3376" s="20">
        <v>31076</v>
      </c>
      <c r="B3376" s="21">
        <f t="shared" si="225"/>
        <v>75</v>
      </c>
      <c r="C3376" s="21">
        <v>5</v>
      </c>
      <c r="D3376" s="21">
        <f>VLOOKUP(A3376,英雄数据表!A:D,4,0)</f>
        <v>3</v>
      </c>
      <c r="E3376" s="20" t="str">
        <f>VLOOKUP(A3376,英雄数据表!A:C,3,0)</f>
        <v>漆黑利刃</v>
      </c>
      <c r="F3376" s="20">
        <f t="shared" si="226"/>
        <v>31076</v>
      </c>
      <c r="G3376" s="20">
        <f t="shared" si="227"/>
        <v>31076</v>
      </c>
      <c r="H3376" s="21" t="str">
        <f>VLOOKUP(B3376,属性中转表!A:F,6,FALSE)</f>
        <v>"hp":318600,"atk":8850</v>
      </c>
      <c r="I3376" s="20" t="str">
        <f>IF(VLOOKUP(B3376,属性中转表!A:G,7,FALSE)=0,"",VLOOKUP(VLOOKUP(B3376,属性中转表!A:G,7,FALSE),属性中转表!$K$2:$P$21,6,0))&amp;IF(VLOOKUP(B3376,属性中转表!A:G,7,FALSE)&gt;=50,VLOOKUP(A3376,英雄数据表!A:K,9,0),IF(VLOOKUP(B3376,属性中转表!A:G,7,FALSE)&gt;=25,VLOOKUP(A3376,英雄数据表!A:K,5,0),""))</f>
        <v>"atk":600,"hp":10000,"undpspro":150,"pvpdpspro":100,"pvpundpspro":100,"speed":10</v>
      </c>
      <c r="J3376" s="20" t="str">
        <f>IF(I3376="","",属性中转表!$I$1&amp;(IF(VLOOKUP(B3376,属性中转表!A:G,7,FALSE)=0,0,VLOOKUP(VLOOKUP(B3376,属性中转表!A:G,7,FALSE),属性中转表!$K$2:$P$21,4,0)))+IFERROR(VLOOKUP(A3376,英雄数据表!A:K,IF(武魂!B3376&gt;=50,10,IF(武魂!B3376&gt;=25,6)),0),0))</f>
        <v>,"dpspro":150</v>
      </c>
      <c r="K3376" s="32" t="str">
        <f t="shared" si="228"/>
        <v>"atk":600,"hp":10000,"undpspro":150,"pvpdpspro":100,"pvpundpspro":100,"speed":10,"dpspro":150</v>
      </c>
      <c r="L3376" s="20" t="str">
        <f>IF(B3376&gt;=50,VLOOKUP(A3376,英雄数据表!A:L,11,FALSE),IF(B3376&gt;=25,VLOOKUP(A3376,英雄数据表!A:L,7,0),""))</f>
        <v>"3107602004"</v>
      </c>
      <c r="M3376" s="20" t="str">
        <f>IFERROR(VLOOKUP(B3376,属性中转表!$K$2:$O$21,5,FALSE),"")</f>
        <v>"speed":10,"atk":300,"hp":5000</v>
      </c>
      <c r="N3376" s="20" t="str">
        <f>IF(B3376=25,VLOOKUP(A3376,英雄数据表!A:L,8,FALSE),IF(B3376=50,VLOOKUP(A3376,英雄数据表!A:L,12,0),""))</f>
        <v/>
      </c>
    </row>
    <row r="3377" spans="1:14" x14ac:dyDescent="0.3">
      <c r="A3377" s="20">
        <v>31076</v>
      </c>
      <c r="B3377" s="21">
        <f t="shared" si="225"/>
        <v>76</v>
      </c>
      <c r="C3377" s="21">
        <v>5</v>
      </c>
      <c r="D3377" s="21">
        <f>VLOOKUP(A3377,英雄数据表!A:D,4,0)</f>
        <v>3</v>
      </c>
      <c r="E3377" s="20" t="str">
        <f>VLOOKUP(A3377,英雄数据表!A:C,3,0)</f>
        <v>漆黑利刃</v>
      </c>
      <c r="F3377" s="20">
        <f t="shared" si="226"/>
        <v>31076</v>
      </c>
      <c r="G3377" s="20">
        <f t="shared" si="227"/>
        <v>31076</v>
      </c>
      <c r="H3377" s="21" t="str">
        <f>VLOOKUP(B3377,属性中转表!A:F,6,FALSE)</f>
        <v>"hp":324000,"atk":9000</v>
      </c>
      <c r="I3377" s="20" t="str">
        <f>IF(VLOOKUP(B3377,属性中转表!A:G,7,FALSE)=0,"",VLOOKUP(VLOOKUP(B3377,属性中转表!A:G,7,FALSE),属性中转表!$K$2:$P$21,6,0))&amp;IF(VLOOKUP(B3377,属性中转表!A:G,7,FALSE)&gt;=50,VLOOKUP(A3377,英雄数据表!A:K,9,0),IF(VLOOKUP(B3377,属性中转表!A:G,7,FALSE)&gt;=25,VLOOKUP(A3377,英雄数据表!A:K,5,0),""))</f>
        <v>"atk":600,"hp":10000,"undpspro":150,"pvpdpspro":100,"pvpundpspro":100,"speed":10</v>
      </c>
      <c r="J3377" s="20" t="str">
        <f>IF(I3377="","",属性中转表!$I$1&amp;(IF(VLOOKUP(B3377,属性中转表!A:G,7,FALSE)=0,0,VLOOKUP(VLOOKUP(B3377,属性中转表!A:G,7,FALSE),属性中转表!$K$2:$P$21,4,0)))+IFERROR(VLOOKUP(A3377,英雄数据表!A:K,IF(武魂!B3377&gt;=50,10,IF(武魂!B3377&gt;=25,6)),0),0))</f>
        <v>,"dpspro":150</v>
      </c>
      <c r="K3377" s="32" t="str">
        <f t="shared" si="228"/>
        <v>"atk":600,"hp":10000,"undpspro":150,"pvpdpspro":100,"pvpundpspro":100,"speed":10,"dpspro":150</v>
      </c>
      <c r="L3377" s="20" t="str">
        <f>IF(B3377&gt;=50,VLOOKUP(A3377,英雄数据表!A:L,11,FALSE),IF(B3377&gt;=25,VLOOKUP(A3377,英雄数据表!A:L,7,0),""))</f>
        <v>"3107602004"</v>
      </c>
      <c r="M3377" s="20" t="str">
        <f>IFERROR(VLOOKUP(B3377,属性中转表!$K$2:$O$21,5,FALSE),"")</f>
        <v/>
      </c>
      <c r="N3377" s="20" t="str">
        <f>IF(B3377=25,VLOOKUP(A3377,英雄数据表!A:L,8,FALSE),IF(B3377=50,VLOOKUP(A3377,英雄数据表!A:L,12,0),""))</f>
        <v/>
      </c>
    </row>
    <row r="3378" spans="1:14" x14ac:dyDescent="0.3">
      <c r="A3378" s="20">
        <v>31076</v>
      </c>
      <c r="B3378" s="21">
        <f t="shared" si="225"/>
        <v>77</v>
      </c>
      <c r="C3378" s="21">
        <v>5</v>
      </c>
      <c r="D3378" s="21">
        <f>VLOOKUP(A3378,英雄数据表!A:D,4,0)</f>
        <v>3</v>
      </c>
      <c r="E3378" s="20" t="str">
        <f>VLOOKUP(A3378,英雄数据表!A:C,3,0)</f>
        <v>漆黑利刃</v>
      </c>
      <c r="F3378" s="20">
        <f t="shared" si="226"/>
        <v>31076</v>
      </c>
      <c r="G3378" s="20">
        <f t="shared" si="227"/>
        <v>31076</v>
      </c>
      <c r="H3378" s="21" t="str">
        <f>VLOOKUP(B3378,属性中转表!A:F,6,FALSE)</f>
        <v>"hp":329400,"atk":9150</v>
      </c>
      <c r="I3378" s="20" t="str">
        <f>IF(VLOOKUP(B3378,属性中转表!A:G,7,FALSE)=0,"",VLOOKUP(VLOOKUP(B3378,属性中转表!A:G,7,FALSE),属性中转表!$K$2:$P$21,6,0))&amp;IF(VLOOKUP(B3378,属性中转表!A:G,7,FALSE)&gt;=50,VLOOKUP(A3378,英雄数据表!A:K,9,0),IF(VLOOKUP(B3378,属性中转表!A:G,7,FALSE)&gt;=25,VLOOKUP(A3378,英雄数据表!A:K,5,0),""))</f>
        <v>"atk":600,"hp":10000,"undpspro":150,"pvpdpspro":100,"pvpundpspro":100,"speed":10</v>
      </c>
      <c r="J3378" s="20" t="str">
        <f>IF(I3378="","",属性中转表!$I$1&amp;(IF(VLOOKUP(B3378,属性中转表!A:G,7,FALSE)=0,0,VLOOKUP(VLOOKUP(B3378,属性中转表!A:G,7,FALSE),属性中转表!$K$2:$P$21,4,0)))+IFERROR(VLOOKUP(A3378,英雄数据表!A:K,IF(武魂!B3378&gt;=50,10,IF(武魂!B3378&gt;=25,6)),0),0))</f>
        <v>,"dpspro":150</v>
      </c>
      <c r="K3378" s="32" t="str">
        <f t="shared" si="228"/>
        <v>"atk":600,"hp":10000,"undpspro":150,"pvpdpspro":100,"pvpundpspro":100,"speed":10,"dpspro":150</v>
      </c>
      <c r="L3378" s="20" t="str">
        <f>IF(B3378&gt;=50,VLOOKUP(A3378,英雄数据表!A:L,11,FALSE),IF(B3378&gt;=25,VLOOKUP(A3378,英雄数据表!A:L,7,0),""))</f>
        <v>"3107602004"</v>
      </c>
      <c r="M3378" s="20" t="str">
        <f>IFERROR(VLOOKUP(B3378,属性中转表!$K$2:$O$21,5,FALSE),"")</f>
        <v/>
      </c>
      <c r="N3378" s="20" t="str">
        <f>IF(B3378=25,VLOOKUP(A3378,英雄数据表!A:L,8,FALSE),IF(B3378=50,VLOOKUP(A3378,英雄数据表!A:L,12,0),""))</f>
        <v/>
      </c>
    </row>
    <row r="3379" spans="1:14" x14ac:dyDescent="0.3">
      <c r="A3379" s="20">
        <v>31076</v>
      </c>
      <c r="B3379" s="21">
        <f t="shared" si="225"/>
        <v>78</v>
      </c>
      <c r="C3379" s="21">
        <v>5</v>
      </c>
      <c r="D3379" s="21">
        <f>VLOOKUP(A3379,英雄数据表!A:D,4,0)</f>
        <v>3</v>
      </c>
      <c r="E3379" s="20" t="str">
        <f>VLOOKUP(A3379,英雄数据表!A:C,3,0)</f>
        <v>漆黑利刃</v>
      </c>
      <c r="F3379" s="20">
        <f t="shared" si="226"/>
        <v>31076</v>
      </c>
      <c r="G3379" s="20">
        <f t="shared" si="227"/>
        <v>31076</v>
      </c>
      <c r="H3379" s="21" t="str">
        <f>VLOOKUP(B3379,属性中转表!A:F,6,FALSE)</f>
        <v>"hp":334800,"atk":9300</v>
      </c>
      <c r="I3379" s="20" t="str">
        <f>IF(VLOOKUP(B3379,属性中转表!A:G,7,FALSE)=0,"",VLOOKUP(VLOOKUP(B3379,属性中转表!A:G,7,FALSE),属性中转表!$K$2:$P$21,6,0))&amp;IF(VLOOKUP(B3379,属性中转表!A:G,7,FALSE)&gt;=50,VLOOKUP(A3379,英雄数据表!A:K,9,0),IF(VLOOKUP(B3379,属性中转表!A:G,7,FALSE)&gt;=25,VLOOKUP(A3379,英雄数据表!A:K,5,0),""))</f>
        <v>"atk":600,"hp":10000,"undpspro":150,"pvpdpspro":100,"pvpundpspro":100,"speed":10</v>
      </c>
      <c r="J3379" s="20" t="str">
        <f>IF(I3379="","",属性中转表!$I$1&amp;(IF(VLOOKUP(B3379,属性中转表!A:G,7,FALSE)=0,0,VLOOKUP(VLOOKUP(B3379,属性中转表!A:G,7,FALSE),属性中转表!$K$2:$P$21,4,0)))+IFERROR(VLOOKUP(A3379,英雄数据表!A:K,IF(武魂!B3379&gt;=50,10,IF(武魂!B3379&gt;=25,6)),0),0))</f>
        <v>,"dpspro":150</v>
      </c>
      <c r="K3379" s="32" t="str">
        <f t="shared" si="228"/>
        <v>"atk":600,"hp":10000,"undpspro":150,"pvpdpspro":100,"pvpundpspro":100,"speed":10,"dpspro":150</v>
      </c>
      <c r="L3379" s="20" t="str">
        <f>IF(B3379&gt;=50,VLOOKUP(A3379,英雄数据表!A:L,11,FALSE),IF(B3379&gt;=25,VLOOKUP(A3379,英雄数据表!A:L,7,0),""))</f>
        <v>"3107602004"</v>
      </c>
      <c r="M3379" s="20" t="str">
        <f>IFERROR(VLOOKUP(B3379,属性中转表!$K$2:$O$21,5,FALSE),"")</f>
        <v/>
      </c>
      <c r="N3379" s="20" t="str">
        <f>IF(B3379=25,VLOOKUP(A3379,英雄数据表!A:L,8,FALSE),IF(B3379=50,VLOOKUP(A3379,英雄数据表!A:L,12,0),""))</f>
        <v/>
      </c>
    </row>
    <row r="3380" spans="1:14" x14ac:dyDescent="0.3">
      <c r="A3380" s="20">
        <v>31076</v>
      </c>
      <c r="B3380" s="21">
        <f t="shared" si="225"/>
        <v>79</v>
      </c>
      <c r="C3380" s="21">
        <v>5</v>
      </c>
      <c r="D3380" s="21">
        <f>VLOOKUP(A3380,英雄数据表!A:D,4,0)</f>
        <v>3</v>
      </c>
      <c r="E3380" s="20" t="str">
        <f>VLOOKUP(A3380,英雄数据表!A:C,3,0)</f>
        <v>漆黑利刃</v>
      </c>
      <c r="F3380" s="20">
        <f t="shared" si="226"/>
        <v>31076</v>
      </c>
      <c r="G3380" s="20">
        <f t="shared" si="227"/>
        <v>31076</v>
      </c>
      <c r="H3380" s="21" t="str">
        <f>VLOOKUP(B3380,属性中转表!A:F,6,FALSE)</f>
        <v>"hp":340200,"atk":9450</v>
      </c>
      <c r="I3380" s="20" t="str">
        <f>IF(VLOOKUP(B3380,属性中转表!A:G,7,FALSE)=0,"",VLOOKUP(VLOOKUP(B3380,属性中转表!A:G,7,FALSE),属性中转表!$K$2:$P$21,6,0))&amp;IF(VLOOKUP(B3380,属性中转表!A:G,7,FALSE)&gt;=50,VLOOKUP(A3380,英雄数据表!A:K,9,0),IF(VLOOKUP(B3380,属性中转表!A:G,7,FALSE)&gt;=25,VLOOKUP(A3380,英雄数据表!A:K,5,0),""))</f>
        <v>"atk":600,"hp":10000,"undpspro":150,"pvpdpspro":100,"pvpundpspro":100,"speed":10</v>
      </c>
      <c r="J3380" s="20" t="str">
        <f>IF(I3380="","",属性中转表!$I$1&amp;(IF(VLOOKUP(B3380,属性中转表!A:G,7,FALSE)=0,0,VLOOKUP(VLOOKUP(B3380,属性中转表!A:G,7,FALSE),属性中转表!$K$2:$P$21,4,0)))+IFERROR(VLOOKUP(A3380,英雄数据表!A:K,IF(武魂!B3380&gt;=50,10,IF(武魂!B3380&gt;=25,6)),0),0))</f>
        <v>,"dpspro":150</v>
      </c>
      <c r="K3380" s="32" t="str">
        <f t="shared" si="228"/>
        <v>"atk":600,"hp":10000,"undpspro":150,"pvpdpspro":100,"pvpundpspro":100,"speed":10,"dpspro":150</v>
      </c>
      <c r="L3380" s="20" t="str">
        <f>IF(B3380&gt;=50,VLOOKUP(A3380,英雄数据表!A:L,11,FALSE),IF(B3380&gt;=25,VLOOKUP(A3380,英雄数据表!A:L,7,0),""))</f>
        <v>"3107602004"</v>
      </c>
      <c r="M3380" s="20" t="str">
        <f>IFERROR(VLOOKUP(B3380,属性中转表!$K$2:$O$21,5,FALSE),"")</f>
        <v/>
      </c>
      <c r="N3380" s="20" t="str">
        <f>IF(B3380=25,VLOOKUP(A3380,英雄数据表!A:L,8,FALSE),IF(B3380=50,VLOOKUP(A3380,英雄数据表!A:L,12,0),""))</f>
        <v/>
      </c>
    </row>
    <row r="3381" spans="1:14" x14ac:dyDescent="0.3">
      <c r="A3381" s="20">
        <v>31076</v>
      </c>
      <c r="B3381" s="21">
        <f t="shared" si="225"/>
        <v>80</v>
      </c>
      <c r="C3381" s="21">
        <v>5</v>
      </c>
      <c r="D3381" s="21">
        <f>VLOOKUP(A3381,英雄数据表!A:D,4,0)</f>
        <v>3</v>
      </c>
      <c r="E3381" s="20" t="str">
        <f>VLOOKUP(A3381,英雄数据表!A:C,3,0)</f>
        <v>漆黑利刃</v>
      </c>
      <c r="F3381" s="20">
        <f t="shared" si="226"/>
        <v>31076</v>
      </c>
      <c r="G3381" s="20">
        <f t="shared" si="227"/>
        <v>31076</v>
      </c>
      <c r="H3381" s="21" t="str">
        <f>VLOOKUP(B3381,属性中转表!A:F,6,FALSE)</f>
        <v>"hp":345600,"atk":9600</v>
      </c>
      <c r="I3381" s="20" t="str">
        <f>IF(VLOOKUP(B3381,属性中转表!A:G,7,FALSE)=0,"",VLOOKUP(VLOOKUP(B3381,属性中转表!A:G,7,FALSE),属性中转表!$K$2:$P$21,6,0))&amp;IF(VLOOKUP(B3381,属性中转表!A:G,7,FALSE)&gt;=50,VLOOKUP(A3381,英雄数据表!A:K,9,0),IF(VLOOKUP(B3381,属性中转表!A:G,7,FALSE)&gt;=25,VLOOKUP(A3381,英雄数据表!A:K,5,0),""))</f>
        <v>"atk":600,"hp":10000,"undpspro":200,"pvpdpspro":100,"pvpundpspro":100,"speed":10</v>
      </c>
      <c r="J3381" s="20" t="str">
        <f>IF(I3381="","",属性中转表!$I$1&amp;(IF(VLOOKUP(B3381,属性中转表!A:G,7,FALSE)=0,0,VLOOKUP(VLOOKUP(B3381,属性中转表!A:G,7,FALSE),属性中转表!$K$2:$P$21,4,0)))+IFERROR(VLOOKUP(A3381,英雄数据表!A:K,IF(武魂!B3381&gt;=50,10,IF(武魂!B3381&gt;=25,6)),0),0))</f>
        <v>,"dpspro":150</v>
      </c>
      <c r="K3381" s="32" t="str">
        <f t="shared" si="228"/>
        <v>"atk":600,"hp":10000,"undpspro":200,"pvpdpspro":100,"pvpundpspro":100,"speed":10,"dpspro":150</v>
      </c>
      <c r="L3381" s="20" t="str">
        <f>IF(B3381&gt;=50,VLOOKUP(A3381,英雄数据表!A:L,11,FALSE),IF(B3381&gt;=25,VLOOKUP(A3381,英雄数据表!A:L,7,0),""))</f>
        <v>"3107602004"</v>
      </c>
      <c r="M3381" s="20" t="str">
        <f>IFERROR(VLOOKUP(B3381,属性中转表!$K$2:$O$21,5,FALSE),"")</f>
        <v>"undpspro":50</v>
      </c>
      <c r="N3381" s="20" t="str">
        <f>IF(B3381=25,VLOOKUP(A3381,英雄数据表!A:L,8,FALSE),IF(B3381=50,VLOOKUP(A3381,英雄数据表!A:L,12,0),""))</f>
        <v/>
      </c>
    </row>
    <row r="3382" spans="1:14" x14ac:dyDescent="0.3">
      <c r="A3382" s="20">
        <v>31076</v>
      </c>
      <c r="B3382" s="21">
        <f t="shared" si="225"/>
        <v>81</v>
      </c>
      <c r="C3382" s="21">
        <v>5</v>
      </c>
      <c r="D3382" s="21">
        <f>VLOOKUP(A3382,英雄数据表!A:D,4,0)</f>
        <v>3</v>
      </c>
      <c r="E3382" s="20" t="str">
        <f>VLOOKUP(A3382,英雄数据表!A:C,3,0)</f>
        <v>漆黑利刃</v>
      </c>
      <c r="F3382" s="20">
        <f t="shared" si="226"/>
        <v>31076</v>
      </c>
      <c r="G3382" s="20">
        <f t="shared" si="227"/>
        <v>31076</v>
      </c>
      <c r="H3382" s="21" t="str">
        <f>VLOOKUP(B3382,属性中转表!A:F,6,FALSE)</f>
        <v>"hp":351000,"atk":9750</v>
      </c>
      <c r="I3382" s="20" t="str">
        <f>IF(VLOOKUP(B3382,属性中转表!A:G,7,FALSE)=0,"",VLOOKUP(VLOOKUP(B3382,属性中转表!A:G,7,FALSE),属性中转表!$K$2:$P$21,6,0))&amp;IF(VLOOKUP(B3382,属性中转表!A:G,7,FALSE)&gt;=50,VLOOKUP(A3382,英雄数据表!A:K,9,0),IF(VLOOKUP(B3382,属性中转表!A:G,7,FALSE)&gt;=25,VLOOKUP(A3382,英雄数据表!A:K,5,0),""))</f>
        <v>"atk":600,"hp":10000,"undpspro":200,"pvpdpspro":100,"pvpundpspro":100,"speed":10</v>
      </c>
      <c r="J3382" s="20" t="str">
        <f>IF(I3382="","",属性中转表!$I$1&amp;(IF(VLOOKUP(B3382,属性中转表!A:G,7,FALSE)=0,0,VLOOKUP(VLOOKUP(B3382,属性中转表!A:G,7,FALSE),属性中转表!$K$2:$P$21,4,0)))+IFERROR(VLOOKUP(A3382,英雄数据表!A:K,IF(武魂!B3382&gt;=50,10,IF(武魂!B3382&gt;=25,6)),0),0))</f>
        <v>,"dpspro":150</v>
      </c>
      <c r="K3382" s="32" t="str">
        <f t="shared" si="228"/>
        <v>"atk":600,"hp":10000,"undpspro":200,"pvpdpspro":100,"pvpundpspro":100,"speed":10,"dpspro":150</v>
      </c>
      <c r="L3382" s="20" t="str">
        <f>IF(B3382&gt;=50,VLOOKUP(A3382,英雄数据表!A:L,11,FALSE),IF(B3382&gt;=25,VLOOKUP(A3382,英雄数据表!A:L,7,0),""))</f>
        <v>"3107602004"</v>
      </c>
      <c r="M3382" s="20" t="str">
        <f>IFERROR(VLOOKUP(B3382,属性中转表!$K$2:$O$21,5,FALSE),"")</f>
        <v/>
      </c>
      <c r="N3382" s="20" t="str">
        <f>IF(B3382=25,VLOOKUP(A3382,英雄数据表!A:L,8,FALSE),IF(B3382=50,VLOOKUP(A3382,英雄数据表!A:L,12,0),""))</f>
        <v/>
      </c>
    </row>
    <row r="3383" spans="1:14" x14ac:dyDescent="0.3">
      <c r="A3383" s="20">
        <v>31076</v>
      </c>
      <c r="B3383" s="21">
        <f t="shared" si="225"/>
        <v>82</v>
      </c>
      <c r="C3383" s="21">
        <v>5</v>
      </c>
      <c r="D3383" s="21">
        <f>VLOOKUP(A3383,英雄数据表!A:D,4,0)</f>
        <v>3</v>
      </c>
      <c r="E3383" s="20" t="str">
        <f>VLOOKUP(A3383,英雄数据表!A:C,3,0)</f>
        <v>漆黑利刃</v>
      </c>
      <c r="F3383" s="20">
        <f t="shared" si="226"/>
        <v>31076</v>
      </c>
      <c r="G3383" s="20">
        <f t="shared" si="227"/>
        <v>31076</v>
      </c>
      <c r="H3383" s="21" t="str">
        <f>VLOOKUP(B3383,属性中转表!A:F,6,FALSE)</f>
        <v>"hp":356400,"atk":9900</v>
      </c>
      <c r="I3383" s="20" t="str">
        <f>IF(VLOOKUP(B3383,属性中转表!A:G,7,FALSE)=0,"",VLOOKUP(VLOOKUP(B3383,属性中转表!A:G,7,FALSE),属性中转表!$K$2:$P$21,6,0))&amp;IF(VLOOKUP(B3383,属性中转表!A:G,7,FALSE)&gt;=50,VLOOKUP(A3383,英雄数据表!A:K,9,0),IF(VLOOKUP(B3383,属性中转表!A:G,7,FALSE)&gt;=25,VLOOKUP(A3383,英雄数据表!A:K,5,0),""))</f>
        <v>"atk":600,"hp":10000,"undpspro":200,"pvpdpspro":100,"pvpundpspro":100,"speed":10</v>
      </c>
      <c r="J3383" s="20" t="str">
        <f>IF(I3383="","",属性中转表!$I$1&amp;(IF(VLOOKUP(B3383,属性中转表!A:G,7,FALSE)=0,0,VLOOKUP(VLOOKUP(B3383,属性中转表!A:G,7,FALSE),属性中转表!$K$2:$P$21,4,0)))+IFERROR(VLOOKUP(A3383,英雄数据表!A:K,IF(武魂!B3383&gt;=50,10,IF(武魂!B3383&gt;=25,6)),0),0))</f>
        <v>,"dpspro":150</v>
      </c>
      <c r="K3383" s="32" t="str">
        <f t="shared" si="228"/>
        <v>"atk":600,"hp":10000,"undpspro":200,"pvpdpspro":100,"pvpundpspro":100,"speed":10,"dpspro":150</v>
      </c>
      <c r="L3383" s="20" t="str">
        <f>IF(B3383&gt;=50,VLOOKUP(A3383,英雄数据表!A:L,11,FALSE),IF(B3383&gt;=25,VLOOKUP(A3383,英雄数据表!A:L,7,0),""))</f>
        <v>"3107602004"</v>
      </c>
      <c r="M3383" s="20" t="str">
        <f>IFERROR(VLOOKUP(B3383,属性中转表!$K$2:$O$21,5,FALSE),"")</f>
        <v/>
      </c>
      <c r="N3383" s="20" t="str">
        <f>IF(B3383=25,VLOOKUP(A3383,英雄数据表!A:L,8,FALSE),IF(B3383=50,VLOOKUP(A3383,英雄数据表!A:L,12,0),""))</f>
        <v/>
      </c>
    </row>
    <row r="3384" spans="1:14" x14ac:dyDescent="0.3">
      <c r="A3384" s="20">
        <v>31076</v>
      </c>
      <c r="B3384" s="21">
        <f t="shared" si="225"/>
        <v>83</v>
      </c>
      <c r="C3384" s="21">
        <v>5</v>
      </c>
      <c r="D3384" s="21">
        <f>VLOOKUP(A3384,英雄数据表!A:D,4,0)</f>
        <v>3</v>
      </c>
      <c r="E3384" s="20" t="str">
        <f>VLOOKUP(A3384,英雄数据表!A:C,3,0)</f>
        <v>漆黑利刃</v>
      </c>
      <c r="F3384" s="20">
        <f t="shared" si="226"/>
        <v>31076</v>
      </c>
      <c r="G3384" s="20">
        <f t="shared" si="227"/>
        <v>31076</v>
      </c>
      <c r="H3384" s="21" t="str">
        <f>VLOOKUP(B3384,属性中转表!A:F,6,FALSE)</f>
        <v>"hp":361800,"atk":10050</v>
      </c>
      <c r="I3384" s="20" t="str">
        <f>IF(VLOOKUP(B3384,属性中转表!A:G,7,FALSE)=0,"",VLOOKUP(VLOOKUP(B3384,属性中转表!A:G,7,FALSE),属性中转表!$K$2:$P$21,6,0))&amp;IF(VLOOKUP(B3384,属性中转表!A:G,7,FALSE)&gt;=50,VLOOKUP(A3384,英雄数据表!A:K,9,0),IF(VLOOKUP(B3384,属性中转表!A:G,7,FALSE)&gt;=25,VLOOKUP(A3384,英雄数据表!A:K,5,0),""))</f>
        <v>"atk":600,"hp":10000,"undpspro":200,"pvpdpspro":100,"pvpundpspro":100,"speed":10</v>
      </c>
      <c r="J3384" s="20" t="str">
        <f>IF(I3384="","",属性中转表!$I$1&amp;(IF(VLOOKUP(B3384,属性中转表!A:G,7,FALSE)=0,0,VLOOKUP(VLOOKUP(B3384,属性中转表!A:G,7,FALSE),属性中转表!$K$2:$P$21,4,0)))+IFERROR(VLOOKUP(A3384,英雄数据表!A:K,IF(武魂!B3384&gt;=50,10,IF(武魂!B3384&gt;=25,6)),0),0))</f>
        <v>,"dpspro":150</v>
      </c>
      <c r="K3384" s="32" t="str">
        <f t="shared" si="228"/>
        <v>"atk":600,"hp":10000,"undpspro":200,"pvpdpspro":100,"pvpundpspro":100,"speed":10,"dpspro":150</v>
      </c>
      <c r="L3384" s="20" t="str">
        <f>IF(B3384&gt;=50,VLOOKUP(A3384,英雄数据表!A:L,11,FALSE),IF(B3384&gt;=25,VLOOKUP(A3384,英雄数据表!A:L,7,0),""))</f>
        <v>"3107602004"</v>
      </c>
      <c r="M3384" s="20" t="str">
        <f>IFERROR(VLOOKUP(B3384,属性中转表!$K$2:$O$21,5,FALSE),"")</f>
        <v/>
      </c>
      <c r="N3384" s="20" t="str">
        <f>IF(B3384=25,VLOOKUP(A3384,英雄数据表!A:L,8,FALSE),IF(B3384=50,VLOOKUP(A3384,英雄数据表!A:L,12,0),""))</f>
        <v/>
      </c>
    </row>
    <row r="3385" spans="1:14" x14ac:dyDescent="0.3">
      <c r="A3385" s="20">
        <v>31076</v>
      </c>
      <c r="B3385" s="21">
        <f t="shared" si="225"/>
        <v>84</v>
      </c>
      <c r="C3385" s="21">
        <v>5</v>
      </c>
      <c r="D3385" s="21">
        <f>VLOOKUP(A3385,英雄数据表!A:D,4,0)</f>
        <v>3</v>
      </c>
      <c r="E3385" s="20" t="str">
        <f>VLOOKUP(A3385,英雄数据表!A:C,3,0)</f>
        <v>漆黑利刃</v>
      </c>
      <c r="F3385" s="20">
        <f t="shared" si="226"/>
        <v>31076</v>
      </c>
      <c r="G3385" s="20">
        <f t="shared" si="227"/>
        <v>31076</v>
      </c>
      <c r="H3385" s="21" t="str">
        <f>VLOOKUP(B3385,属性中转表!A:F,6,FALSE)</f>
        <v>"hp":367200,"atk":10200</v>
      </c>
      <c r="I3385" s="20" t="str">
        <f>IF(VLOOKUP(B3385,属性中转表!A:G,7,FALSE)=0,"",VLOOKUP(VLOOKUP(B3385,属性中转表!A:G,7,FALSE),属性中转表!$K$2:$P$21,6,0))&amp;IF(VLOOKUP(B3385,属性中转表!A:G,7,FALSE)&gt;=50,VLOOKUP(A3385,英雄数据表!A:K,9,0),IF(VLOOKUP(B3385,属性中转表!A:G,7,FALSE)&gt;=25,VLOOKUP(A3385,英雄数据表!A:K,5,0),""))</f>
        <v>"atk":600,"hp":10000,"undpspro":200,"pvpdpspro":100,"pvpundpspro":100,"speed":10</v>
      </c>
      <c r="J3385" s="20" t="str">
        <f>IF(I3385="","",属性中转表!$I$1&amp;(IF(VLOOKUP(B3385,属性中转表!A:G,7,FALSE)=0,0,VLOOKUP(VLOOKUP(B3385,属性中转表!A:G,7,FALSE),属性中转表!$K$2:$P$21,4,0)))+IFERROR(VLOOKUP(A3385,英雄数据表!A:K,IF(武魂!B3385&gt;=50,10,IF(武魂!B3385&gt;=25,6)),0),0))</f>
        <v>,"dpspro":150</v>
      </c>
      <c r="K3385" s="32" t="str">
        <f t="shared" si="228"/>
        <v>"atk":600,"hp":10000,"undpspro":200,"pvpdpspro":100,"pvpundpspro":100,"speed":10,"dpspro":150</v>
      </c>
      <c r="L3385" s="20" t="str">
        <f>IF(B3385&gt;=50,VLOOKUP(A3385,英雄数据表!A:L,11,FALSE),IF(B3385&gt;=25,VLOOKUP(A3385,英雄数据表!A:L,7,0),""))</f>
        <v>"3107602004"</v>
      </c>
      <c r="M3385" s="20" t="str">
        <f>IFERROR(VLOOKUP(B3385,属性中转表!$K$2:$O$21,5,FALSE),"")</f>
        <v/>
      </c>
      <c r="N3385" s="20" t="str">
        <f>IF(B3385=25,VLOOKUP(A3385,英雄数据表!A:L,8,FALSE),IF(B3385=50,VLOOKUP(A3385,英雄数据表!A:L,12,0),""))</f>
        <v/>
      </c>
    </row>
    <row r="3386" spans="1:14" x14ac:dyDescent="0.3">
      <c r="A3386" s="20">
        <v>31076</v>
      </c>
      <c r="B3386" s="21">
        <f t="shared" si="225"/>
        <v>85</v>
      </c>
      <c r="C3386" s="21">
        <v>5</v>
      </c>
      <c r="D3386" s="21">
        <f>VLOOKUP(A3386,英雄数据表!A:D,4,0)</f>
        <v>3</v>
      </c>
      <c r="E3386" s="20" t="str">
        <f>VLOOKUP(A3386,英雄数据表!A:C,3,0)</f>
        <v>漆黑利刃</v>
      </c>
      <c r="F3386" s="20">
        <f t="shared" si="226"/>
        <v>31076</v>
      </c>
      <c r="G3386" s="20">
        <f t="shared" si="227"/>
        <v>31076</v>
      </c>
      <c r="H3386" s="21" t="str">
        <f>VLOOKUP(B3386,属性中转表!A:F,6,FALSE)</f>
        <v>"hp":372600,"atk":10350</v>
      </c>
      <c r="I3386" s="20" t="str">
        <f>IF(VLOOKUP(B3386,属性中转表!A:G,7,FALSE)=0,"",VLOOKUP(VLOOKUP(B3386,属性中转表!A:G,7,FALSE),属性中转表!$K$2:$P$21,6,0))&amp;IF(VLOOKUP(B3386,属性中转表!A:G,7,FALSE)&gt;=50,VLOOKUP(A3386,英雄数据表!A:K,9,0),IF(VLOOKUP(B3386,属性中转表!A:G,7,FALSE)&gt;=25,VLOOKUP(A3386,英雄数据表!A:K,5,0),""))</f>
        <v>"atk":600,"hp":10000,"undpspro":200,"pvpdpspro":100,"pvpundpspro":100,"speed":10</v>
      </c>
      <c r="J3386" s="20" t="str">
        <f>IF(I3386="","",属性中转表!$I$1&amp;(IF(VLOOKUP(B3386,属性中转表!A:G,7,FALSE)=0,0,VLOOKUP(VLOOKUP(B3386,属性中转表!A:G,7,FALSE),属性中转表!$K$2:$P$21,4,0)))+IFERROR(VLOOKUP(A3386,英雄数据表!A:K,IF(武魂!B3386&gt;=50,10,IF(武魂!B3386&gt;=25,6)),0),0))</f>
        <v>,"dpspro":200</v>
      </c>
      <c r="K3386" s="32" t="str">
        <f t="shared" si="228"/>
        <v>"atk":600,"hp":10000,"undpspro":200,"pvpdpspro":100,"pvpundpspro":100,"speed":10,"dpspro":200</v>
      </c>
      <c r="L3386" s="20" t="str">
        <f>IF(B3386&gt;=50,VLOOKUP(A3386,英雄数据表!A:L,11,FALSE),IF(B3386&gt;=25,VLOOKUP(A3386,英雄数据表!A:L,7,0),""))</f>
        <v>"3107602004"</v>
      </c>
      <c r="M3386" s="20" t="str">
        <f>IFERROR(VLOOKUP(B3386,属性中转表!$K$2:$O$21,5,FALSE),"")</f>
        <v>"dpspro":50</v>
      </c>
      <c r="N3386" s="20" t="str">
        <f>IF(B3386=25,VLOOKUP(A3386,英雄数据表!A:L,8,FALSE),IF(B3386=50,VLOOKUP(A3386,英雄数据表!A:L,12,0),""))</f>
        <v/>
      </c>
    </row>
    <row r="3387" spans="1:14" x14ac:dyDescent="0.3">
      <c r="A3387" s="20">
        <v>31076</v>
      </c>
      <c r="B3387" s="21">
        <f t="shared" si="225"/>
        <v>86</v>
      </c>
      <c r="C3387" s="21">
        <v>5</v>
      </c>
      <c r="D3387" s="21">
        <f>VLOOKUP(A3387,英雄数据表!A:D,4,0)</f>
        <v>3</v>
      </c>
      <c r="E3387" s="20" t="str">
        <f>VLOOKUP(A3387,英雄数据表!A:C,3,0)</f>
        <v>漆黑利刃</v>
      </c>
      <c r="F3387" s="20">
        <f t="shared" si="226"/>
        <v>31076</v>
      </c>
      <c r="G3387" s="20">
        <f t="shared" si="227"/>
        <v>31076</v>
      </c>
      <c r="H3387" s="21" t="str">
        <f>VLOOKUP(B3387,属性中转表!A:F,6,FALSE)</f>
        <v>"hp":378000,"atk":10500</v>
      </c>
      <c r="I3387" s="20" t="str">
        <f>IF(VLOOKUP(B3387,属性中转表!A:G,7,FALSE)=0,"",VLOOKUP(VLOOKUP(B3387,属性中转表!A:G,7,FALSE),属性中转表!$K$2:$P$21,6,0))&amp;IF(VLOOKUP(B3387,属性中转表!A:G,7,FALSE)&gt;=50,VLOOKUP(A3387,英雄数据表!A:K,9,0),IF(VLOOKUP(B3387,属性中转表!A:G,7,FALSE)&gt;=25,VLOOKUP(A3387,英雄数据表!A:K,5,0),""))</f>
        <v>"atk":600,"hp":10000,"undpspro":200,"pvpdpspro":100,"pvpundpspro":100,"speed":10</v>
      </c>
      <c r="J3387" s="20" t="str">
        <f>IF(I3387="","",属性中转表!$I$1&amp;(IF(VLOOKUP(B3387,属性中转表!A:G,7,FALSE)=0,0,VLOOKUP(VLOOKUP(B3387,属性中转表!A:G,7,FALSE),属性中转表!$K$2:$P$21,4,0)))+IFERROR(VLOOKUP(A3387,英雄数据表!A:K,IF(武魂!B3387&gt;=50,10,IF(武魂!B3387&gt;=25,6)),0),0))</f>
        <v>,"dpspro":200</v>
      </c>
      <c r="K3387" s="32" t="str">
        <f t="shared" si="228"/>
        <v>"atk":600,"hp":10000,"undpspro":200,"pvpdpspro":100,"pvpundpspro":100,"speed":10,"dpspro":200</v>
      </c>
      <c r="L3387" s="20" t="str">
        <f>IF(B3387&gt;=50,VLOOKUP(A3387,英雄数据表!A:L,11,FALSE),IF(B3387&gt;=25,VLOOKUP(A3387,英雄数据表!A:L,7,0),""))</f>
        <v>"3107602004"</v>
      </c>
      <c r="M3387" s="20" t="str">
        <f>IFERROR(VLOOKUP(B3387,属性中转表!$K$2:$O$21,5,FALSE),"")</f>
        <v/>
      </c>
      <c r="N3387" s="20" t="str">
        <f>IF(B3387=25,VLOOKUP(A3387,英雄数据表!A:L,8,FALSE),IF(B3387=50,VLOOKUP(A3387,英雄数据表!A:L,12,0),""))</f>
        <v/>
      </c>
    </row>
    <row r="3388" spans="1:14" x14ac:dyDescent="0.3">
      <c r="A3388" s="20">
        <v>31076</v>
      </c>
      <c r="B3388" s="21">
        <f t="shared" si="225"/>
        <v>87</v>
      </c>
      <c r="C3388" s="21">
        <v>5</v>
      </c>
      <c r="D3388" s="21">
        <f>VLOOKUP(A3388,英雄数据表!A:D,4,0)</f>
        <v>3</v>
      </c>
      <c r="E3388" s="20" t="str">
        <f>VLOOKUP(A3388,英雄数据表!A:C,3,0)</f>
        <v>漆黑利刃</v>
      </c>
      <c r="F3388" s="20">
        <f t="shared" si="226"/>
        <v>31076</v>
      </c>
      <c r="G3388" s="20">
        <f t="shared" si="227"/>
        <v>31076</v>
      </c>
      <c r="H3388" s="21" t="str">
        <f>VLOOKUP(B3388,属性中转表!A:F,6,FALSE)</f>
        <v>"hp":383400,"atk":10650</v>
      </c>
      <c r="I3388" s="20" t="str">
        <f>IF(VLOOKUP(B3388,属性中转表!A:G,7,FALSE)=0,"",VLOOKUP(VLOOKUP(B3388,属性中转表!A:G,7,FALSE),属性中转表!$K$2:$P$21,6,0))&amp;IF(VLOOKUP(B3388,属性中转表!A:G,7,FALSE)&gt;=50,VLOOKUP(A3388,英雄数据表!A:K,9,0),IF(VLOOKUP(B3388,属性中转表!A:G,7,FALSE)&gt;=25,VLOOKUP(A3388,英雄数据表!A:K,5,0),""))</f>
        <v>"atk":600,"hp":10000,"undpspro":200,"pvpdpspro":100,"pvpundpspro":100,"speed":10</v>
      </c>
      <c r="J3388" s="20" t="str">
        <f>IF(I3388="","",属性中转表!$I$1&amp;(IF(VLOOKUP(B3388,属性中转表!A:G,7,FALSE)=0,0,VLOOKUP(VLOOKUP(B3388,属性中转表!A:G,7,FALSE),属性中转表!$K$2:$P$21,4,0)))+IFERROR(VLOOKUP(A3388,英雄数据表!A:K,IF(武魂!B3388&gt;=50,10,IF(武魂!B3388&gt;=25,6)),0),0))</f>
        <v>,"dpspro":200</v>
      </c>
      <c r="K3388" s="32" t="str">
        <f t="shared" si="228"/>
        <v>"atk":600,"hp":10000,"undpspro":200,"pvpdpspro":100,"pvpundpspro":100,"speed":10,"dpspro":200</v>
      </c>
      <c r="L3388" s="20" t="str">
        <f>IF(B3388&gt;=50,VLOOKUP(A3388,英雄数据表!A:L,11,FALSE),IF(B3388&gt;=25,VLOOKUP(A3388,英雄数据表!A:L,7,0),""))</f>
        <v>"3107602004"</v>
      </c>
      <c r="M3388" s="20" t="str">
        <f>IFERROR(VLOOKUP(B3388,属性中转表!$K$2:$O$21,5,FALSE),"")</f>
        <v/>
      </c>
      <c r="N3388" s="20" t="str">
        <f>IF(B3388=25,VLOOKUP(A3388,英雄数据表!A:L,8,FALSE),IF(B3388=50,VLOOKUP(A3388,英雄数据表!A:L,12,0),""))</f>
        <v/>
      </c>
    </row>
    <row r="3389" spans="1:14" x14ac:dyDescent="0.3">
      <c r="A3389" s="20">
        <v>31076</v>
      </c>
      <c r="B3389" s="21">
        <f t="shared" si="225"/>
        <v>88</v>
      </c>
      <c r="C3389" s="21">
        <v>5</v>
      </c>
      <c r="D3389" s="21">
        <f>VLOOKUP(A3389,英雄数据表!A:D,4,0)</f>
        <v>3</v>
      </c>
      <c r="E3389" s="20" t="str">
        <f>VLOOKUP(A3389,英雄数据表!A:C,3,0)</f>
        <v>漆黑利刃</v>
      </c>
      <c r="F3389" s="20">
        <f t="shared" si="226"/>
        <v>31076</v>
      </c>
      <c r="G3389" s="20">
        <f t="shared" si="227"/>
        <v>31076</v>
      </c>
      <c r="H3389" s="21" t="str">
        <f>VLOOKUP(B3389,属性中转表!A:F,6,FALSE)</f>
        <v>"hp":388800,"atk":10800</v>
      </c>
      <c r="I3389" s="20" t="str">
        <f>IF(VLOOKUP(B3389,属性中转表!A:G,7,FALSE)=0,"",VLOOKUP(VLOOKUP(B3389,属性中转表!A:G,7,FALSE),属性中转表!$K$2:$P$21,6,0))&amp;IF(VLOOKUP(B3389,属性中转表!A:G,7,FALSE)&gt;=50,VLOOKUP(A3389,英雄数据表!A:K,9,0),IF(VLOOKUP(B3389,属性中转表!A:G,7,FALSE)&gt;=25,VLOOKUP(A3389,英雄数据表!A:K,5,0),""))</f>
        <v>"atk":600,"hp":10000,"undpspro":200,"pvpdpspro":100,"pvpundpspro":100,"speed":10</v>
      </c>
      <c r="J3389" s="20" t="str">
        <f>IF(I3389="","",属性中转表!$I$1&amp;(IF(VLOOKUP(B3389,属性中转表!A:G,7,FALSE)=0,0,VLOOKUP(VLOOKUP(B3389,属性中转表!A:G,7,FALSE),属性中转表!$K$2:$P$21,4,0)))+IFERROR(VLOOKUP(A3389,英雄数据表!A:K,IF(武魂!B3389&gt;=50,10,IF(武魂!B3389&gt;=25,6)),0),0))</f>
        <v>,"dpspro":200</v>
      </c>
      <c r="K3389" s="32" t="str">
        <f t="shared" si="228"/>
        <v>"atk":600,"hp":10000,"undpspro":200,"pvpdpspro":100,"pvpundpspro":100,"speed":10,"dpspro":200</v>
      </c>
      <c r="L3389" s="20" t="str">
        <f>IF(B3389&gt;=50,VLOOKUP(A3389,英雄数据表!A:L,11,FALSE),IF(B3389&gt;=25,VLOOKUP(A3389,英雄数据表!A:L,7,0),""))</f>
        <v>"3107602004"</v>
      </c>
      <c r="M3389" s="20" t="str">
        <f>IFERROR(VLOOKUP(B3389,属性中转表!$K$2:$O$21,5,FALSE),"")</f>
        <v/>
      </c>
      <c r="N3389" s="20" t="str">
        <f>IF(B3389=25,VLOOKUP(A3389,英雄数据表!A:L,8,FALSE),IF(B3389=50,VLOOKUP(A3389,英雄数据表!A:L,12,0),""))</f>
        <v/>
      </c>
    </row>
    <row r="3390" spans="1:14" x14ac:dyDescent="0.3">
      <c r="A3390" s="20">
        <v>31076</v>
      </c>
      <c r="B3390" s="21">
        <f t="shared" si="225"/>
        <v>89</v>
      </c>
      <c r="C3390" s="21">
        <v>5</v>
      </c>
      <c r="D3390" s="21">
        <f>VLOOKUP(A3390,英雄数据表!A:D,4,0)</f>
        <v>3</v>
      </c>
      <c r="E3390" s="20" t="str">
        <f>VLOOKUP(A3390,英雄数据表!A:C,3,0)</f>
        <v>漆黑利刃</v>
      </c>
      <c r="F3390" s="20">
        <f t="shared" si="226"/>
        <v>31076</v>
      </c>
      <c r="G3390" s="20">
        <f t="shared" si="227"/>
        <v>31076</v>
      </c>
      <c r="H3390" s="21" t="str">
        <f>VLOOKUP(B3390,属性中转表!A:F,6,FALSE)</f>
        <v>"hp":394200,"atk":10950</v>
      </c>
      <c r="I3390" s="20" t="str">
        <f>IF(VLOOKUP(B3390,属性中转表!A:G,7,FALSE)=0,"",VLOOKUP(VLOOKUP(B3390,属性中转表!A:G,7,FALSE),属性中转表!$K$2:$P$21,6,0))&amp;IF(VLOOKUP(B3390,属性中转表!A:G,7,FALSE)&gt;=50,VLOOKUP(A3390,英雄数据表!A:K,9,0),IF(VLOOKUP(B3390,属性中转表!A:G,7,FALSE)&gt;=25,VLOOKUP(A3390,英雄数据表!A:K,5,0),""))</f>
        <v>"atk":600,"hp":10000,"undpspro":200,"pvpdpspro":100,"pvpundpspro":100,"speed":10</v>
      </c>
      <c r="J3390" s="20" t="str">
        <f>IF(I3390="","",属性中转表!$I$1&amp;(IF(VLOOKUP(B3390,属性中转表!A:G,7,FALSE)=0,0,VLOOKUP(VLOOKUP(B3390,属性中转表!A:G,7,FALSE),属性中转表!$K$2:$P$21,4,0)))+IFERROR(VLOOKUP(A3390,英雄数据表!A:K,IF(武魂!B3390&gt;=50,10,IF(武魂!B3390&gt;=25,6)),0),0))</f>
        <v>,"dpspro":200</v>
      </c>
      <c r="K3390" s="32" t="str">
        <f t="shared" si="228"/>
        <v>"atk":600,"hp":10000,"undpspro":200,"pvpdpspro":100,"pvpundpspro":100,"speed":10,"dpspro":200</v>
      </c>
      <c r="L3390" s="20" t="str">
        <f>IF(B3390&gt;=50,VLOOKUP(A3390,英雄数据表!A:L,11,FALSE),IF(B3390&gt;=25,VLOOKUP(A3390,英雄数据表!A:L,7,0),""))</f>
        <v>"3107602004"</v>
      </c>
      <c r="M3390" s="20" t="str">
        <f>IFERROR(VLOOKUP(B3390,属性中转表!$K$2:$O$21,5,FALSE),"")</f>
        <v/>
      </c>
      <c r="N3390" s="20" t="str">
        <f>IF(B3390=25,VLOOKUP(A3390,英雄数据表!A:L,8,FALSE),IF(B3390=50,VLOOKUP(A3390,英雄数据表!A:L,12,0),""))</f>
        <v/>
      </c>
    </row>
    <row r="3391" spans="1:14" x14ac:dyDescent="0.3">
      <c r="A3391" s="20">
        <v>31076</v>
      </c>
      <c r="B3391" s="21">
        <f t="shared" ref="B3391:B3454" si="229">IF(A3391=A3390,B3390+1,1)</f>
        <v>90</v>
      </c>
      <c r="C3391" s="21">
        <v>5</v>
      </c>
      <c r="D3391" s="21">
        <f>VLOOKUP(A3391,英雄数据表!A:D,4,0)</f>
        <v>3</v>
      </c>
      <c r="E3391" s="20" t="str">
        <f>VLOOKUP(A3391,英雄数据表!A:C,3,0)</f>
        <v>漆黑利刃</v>
      </c>
      <c r="F3391" s="20">
        <f t="shared" ref="F3391:F3454" si="230">A3391</f>
        <v>31076</v>
      </c>
      <c r="G3391" s="20">
        <f t="shared" ref="G3391:G3454" si="231">A3391</f>
        <v>31076</v>
      </c>
      <c r="H3391" s="21" t="str">
        <f>VLOOKUP(B3391,属性中转表!A:F,6,FALSE)</f>
        <v>"hp":399600,"atk":11100</v>
      </c>
      <c r="I3391" s="20" t="str">
        <f>IF(VLOOKUP(B3391,属性中转表!A:G,7,FALSE)=0,"",VLOOKUP(VLOOKUP(B3391,属性中转表!A:G,7,FALSE),属性中转表!$K$2:$P$21,6,0))&amp;IF(VLOOKUP(B3391,属性中转表!A:G,7,FALSE)&gt;=50,VLOOKUP(A3391,英雄数据表!A:K,9,0),IF(VLOOKUP(B3391,属性中转表!A:G,7,FALSE)&gt;=25,VLOOKUP(A3391,英雄数据表!A:K,5,0),""))</f>
        <v>"atk":600,"hp":10000,"undpspro":200,"pvpdpspro":150,"pvpundpspro":100,"speed":10</v>
      </c>
      <c r="J3391" s="20" t="str">
        <f>IF(I3391="","",属性中转表!$I$1&amp;(IF(VLOOKUP(B3391,属性中转表!A:G,7,FALSE)=0,0,VLOOKUP(VLOOKUP(B3391,属性中转表!A:G,7,FALSE),属性中转表!$K$2:$P$21,4,0)))+IFERROR(VLOOKUP(A3391,英雄数据表!A:K,IF(武魂!B3391&gt;=50,10,IF(武魂!B3391&gt;=25,6)),0),0))</f>
        <v>,"dpspro":200</v>
      </c>
      <c r="K3391" s="32" t="str">
        <f t="shared" si="228"/>
        <v>"atk":600,"hp":10000,"undpspro":200,"pvpdpspro":150,"pvpundpspro":100,"speed":10,"dpspro":200</v>
      </c>
      <c r="L3391" s="20" t="str">
        <f>IF(B3391&gt;=50,VLOOKUP(A3391,英雄数据表!A:L,11,FALSE),IF(B3391&gt;=25,VLOOKUP(A3391,英雄数据表!A:L,7,0),""))</f>
        <v>"3107602004"</v>
      </c>
      <c r="M3391" s="20" t="str">
        <f>IFERROR(VLOOKUP(B3391,属性中转表!$K$2:$O$21,5,FALSE),"")</f>
        <v>"pvpdpspro":50</v>
      </c>
      <c r="N3391" s="20" t="str">
        <f>IF(B3391=25,VLOOKUP(A3391,英雄数据表!A:L,8,FALSE),IF(B3391=50,VLOOKUP(A3391,英雄数据表!A:L,12,0),""))</f>
        <v/>
      </c>
    </row>
    <row r="3392" spans="1:14" x14ac:dyDescent="0.3">
      <c r="A3392" s="20">
        <v>31076</v>
      </c>
      <c r="B3392" s="21">
        <f t="shared" si="229"/>
        <v>91</v>
      </c>
      <c r="C3392" s="21">
        <v>5</v>
      </c>
      <c r="D3392" s="21">
        <f>VLOOKUP(A3392,英雄数据表!A:D,4,0)</f>
        <v>3</v>
      </c>
      <c r="E3392" s="20" t="str">
        <f>VLOOKUP(A3392,英雄数据表!A:C,3,0)</f>
        <v>漆黑利刃</v>
      </c>
      <c r="F3392" s="20">
        <f t="shared" si="230"/>
        <v>31076</v>
      </c>
      <c r="G3392" s="20">
        <f t="shared" si="231"/>
        <v>31076</v>
      </c>
      <c r="H3392" s="21" t="str">
        <f>VLOOKUP(B3392,属性中转表!A:F,6,FALSE)</f>
        <v>"hp":405000,"atk":11250</v>
      </c>
      <c r="I3392" s="20" t="str">
        <f>IF(VLOOKUP(B3392,属性中转表!A:G,7,FALSE)=0,"",VLOOKUP(VLOOKUP(B3392,属性中转表!A:G,7,FALSE),属性中转表!$K$2:$P$21,6,0))&amp;IF(VLOOKUP(B3392,属性中转表!A:G,7,FALSE)&gt;=50,VLOOKUP(A3392,英雄数据表!A:K,9,0),IF(VLOOKUP(B3392,属性中转表!A:G,7,FALSE)&gt;=25,VLOOKUP(A3392,英雄数据表!A:K,5,0),""))</f>
        <v>"atk":600,"hp":10000,"undpspro":200,"pvpdpspro":150,"pvpundpspro":100,"speed":10</v>
      </c>
      <c r="J3392" s="20" t="str">
        <f>IF(I3392="","",属性中转表!$I$1&amp;(IF(VLOOKUP(B3392,属性中转表!A:G,7,FALSE)=0,0,VLOOKUP(VLOOKUP(B3392,属性中转表!A:G,7,FALSE),属性中转表!$K$2:$P$21,4,0)))+IFERROR(VLOOKUP(A3392,英雄数据表!A:K,IF(武魂!B3392&gt;=50,10,IF(武魂!B3392&gt;=25,6)),0),0))</f>
        <v>,"dpspro":200</v>
      </c>
      <c r="K3392" s="32" t="str">
        <f t="shared" si="228"/>
        <v>"atk":600,"hp":10000,"undpspro":200,"pvpdpspro":150,"pvpundpspro":100,"speed":10,"dpspro":200</v>
      </c>
      <c r="L3392" s="20" t="str">
        <f>IF(B3392&gt;=50,VLOOKUP(A3392,英雄数据表!A:L,11,FALSE),IF(B3392&gt;=25,VLOOKUP(A3392,英雄数据表!A:L,7,0),""))</f>
        <v>"3107602004"</v>
      </c>
      <c r="M3392" s="20" t="str">
        <f>IFERROR(VLOOKUP(B3392,属性中转表!$K$2:$O$21,5,FALSE),"")</f>
        <v/>
      </c>
      <c r="N3392" s="20" t="str">
        <f>IF(B3392=25,VLOOKUP(A3392,英雄数据表!A:L,8,FALSE),IF(B3392=50,VLOOKUP(A3392,英雄数据表!A:L,12,0),""))</f>
        <v/>
      </c>
    </row>
    <row r="3393" spans="1:14" x14ac:dyDescent="0.3">
      <c r="A3393" s="20">
        <v>31076</v>
      </c>
      <c r="B3393" s="21">
        <f t="shared" si="229"/>
        <v>92</v>
      </c>
      <c r="C3393" s="21">
        <v>5</v>
      </c>
      <c r="D3393" s="21">
        <f>VLOOKUP(A3393,英雄数据表!A:D,4,0)</f>
        <v>3</v>
      </c>
      <c r="E3393" s="20" t="str">
        <f>VLOOKUP(A3393,英雄数据表!A:C,3,0)</f>
        <v>漆黑利刃</v>
      </c>
      <c r="F3393" s="20">
        <f t="shared" si="230"/>
        <v>31076</v>
      </c>
      <c r="G3393" s="20">
        <f t="shared" si="231"/>
        <v>31076</v>
      </c>
      <c r="H3393" s="21" t="str">
        <f>VLOOKUP(B3393,属性中转表!A:F,6,FALSE)</f>
        <v>"hp":410400,"atk":11400</v>
      </c>
      <c r="I3393" s="20" t="str">
        <f>IF(VLOOKUP(B3393,属性中转表!A:G,7,FALSE)=0,"",VLOOKUP(VLOOKUP(B3393,属性中转表!A:G,7,FALSE),属性中转表!$K$2:$P$21,6,0))&amp;IF(VLOOKUP(B3393,属性中转表!A:G,7,FALSE)&gt;=50,VLOOKUP(A3393,英雄数据表!A:K,9,0),IF(VLOOKUP(B3393,属性中转表!A:G,7,FALSE)&gt;=25,VLOOKUP(A3393,英雄数据表!A:K,5,0),""))</f>
        <v>"atk":600,"hp":10000,"undpspro":200,"pvpdpspro":150,"pvpundpspro":100,"speed":10</v>
      </c>
      <c r="J3393" s="20" t="str">
        <f>IF(I3393="","",属性中转表!$I$1&amp;(IF(VLOOKUP(B3393,属性中转表!A:G,7,FALSE)=0,0,VLOOKUP(VLOOKUP(B3393,属性中转表!A:G,7,FALSE),属性中转表!$K$2:$P$21,4,0)))+IFERROR(VLOOKUP(A3393,英雄数据表!A:K,IF(武魂!B3393&gt;=50,10,IF(武魂!B3393&gt;=25,6)),0),0))</f>
        <v>,"dpspro":200</v>
      </c>
      <c r="K3393" s="32" t="str">
        <f t="shared" si="228"/>
        <v>"atk":600,"hp":10000,"undpspro":200,"pvpdpspro":150,"pvpundpspro":100,"speed":10,"dpspro":200</v>
      </c>
      <c r="L3393" s="20" t="str">
        <f>IF(B3393&gt;=50,VLOOKUP(A3393,英雄数据表!A:L,11,FALSE),IF(B3393&gt;=25,VLOOKUP(A3393,英雄数据表!A:L,7,0),""))</f>
        <v>"3107602004"</v>
      </c>
      <c r="M3393" s="20" t="str">
        <f>IFERROR(VLOOKUP(B3393,属性中转表!$K$2:$O$21,5,FALSE),"")</f>
        <v/>
      </c>
      <c r="N3393" s="20" t="str">
        <f>IF(B3393=25,VLOOKUP(A3393,英雄数据表!A:L,8,FALSE),IF(B3393=50,VLOOKUP(A3393,英雄数据表!A:L,12,0),""))</f>
        <v/>
      </c>
    </row>
    <row r="3394" spans="1:14" x14ac:dyDescent="0.3">
      <c r="A3394" s="20">
        <v>31076</v>
      </c>
      <c r="B3394" s="21">
        <f t="shared" si="229"/>
        <v>93</v>
      </c>
      <c r="C3394" s="21">
        <v>5</v>
      </c>
      <c r="D3394" s="21">
        <f>VLOOKUP(A3394,英雄数据表!A:D,4,0)</f>
        <v>3</v>
      </c>
      <c r="E3394" s="20" t="str">
        <f>VLOOKUP(A3394,英雄数据表!A:C,3,0)</f>
        <v>漆黑利刃</v>
      </c>
      <c r="F3394" s="20">
        <f t="shared" si="230"/>
        <v>31076</v>
      </c>
      <c r="G3394" s="20">
        <f t="shared" si="231"/>
        <v>31076</v>
      </c>
      <c r="H3394" s="21" t="str">
        <f>VLOOKUP(B3394,属性中转表!A:F,6,FALSE)</f>
        <v>"hp":415800,"atk":11550</v>
      </c>
      <c r="I3394" s="20" t="str">
        <f>IF(VLOOKUP(B3394,属性中转表!A:G,7,FALSE)=0,"",VLOOKUP(VLOOKUP(B3394,属性中转表!A:G,7,FALSE),属性中转表!$K$2:$P$21,6,0))&amp;IF(VLOOKUP(B3394,属性中转表!A:G,7,FALSE)&gt;=50,VLOOKUP(A3394,英雄数据表!A:K,9,0),IF(VLOOKUP(B3394,属性中转表!A:G,7,FALSE)&gt;=25,VLOOKUP(A3394,英雄数据表!A:K,5,0),""))</f>
        <v>"atk":600,"hp":10000,"undpspro":200,"pvpdpspro":150,"pvpundpspro":100,"speed":10</v>
      </c>
      <c r="J3394" s="20" t="str">
        <f>IF(I3394="","",属性中转表!$I$1&amp;(IF(VLOOKUP(B3394,属性中转表!A:G,7,FALSE)=0,0,VLOOKUP(VLOOKUP(B3394,属性中转表!A:G,7,FALSE),属性中转表!$K$2:$P$21,4,0)))+IFERROR(VLOOKUP(A3394,英雄数据表!A:K,IF(武魂!B3394&gt;=50,10,IF(武魂!B3394&gt;=25,6)),0),0))</f>
        <v>,"dpspro":200</v>
      </c>
      <c r="K3394" s="32" t="str">
        <f t="shared" si="228"/>
        <v>"atk":600,"hp":10000,"undpspro":200,"pvpdpspro":150,"pvpundpspro":100,"speed":10,"dpspro":200</v>
      </c>
      <c r="L3394" s="20" t="str">
        <f>IF(B3394&gt;=50,VLOOKUP(A3394,英雄数据表!A:L,11,FALSE),IF(B3394&gt;=25,VLOOKUP(A3394,英雄数据表!A:L,7,0),""))</f>
        <v>"3107602004"</v>
      </c>
      <c r="M3394" s="20" t="str">
        <f>IFERROR(VLOOKUP(B3394,属性中转表!$K$2:$O$21,5,FALSE),"")</f>
        <v/>
      </c>
      <c r="N3394" s="20" t="str">
        <f>IF(B3394=25,VLOOKUP(A3394,英雄数据表!A:L,8,FALSE),IF(B3394=50,VLOOKUP(A3394,英雄数据表!A:L,12,0),""))</f>
        <v/>
      </c>
    </row>
    <row r="3395" spans="1:14" x14ac:dyDescent="0.3">
      <c r="A3395" s="20">
        <v>31076</v>
      </c>
      <c r="B3395" s="21">
        <f t="shared" si="229"/>
        <v>94</v>
      </c>
      <c r="C3395" s="21">
        <v>5</v>
      </c>
      <c r="D3395" s="21">
        <f>VLOOKUP(A3395,英雄数据表!A:D,4,0)</f>
        <v>3</v>
      </c>
      <c r="E3395" s="20" t="str">
        <f>VLOOKUP(A3395,英雄数据表!A:C,3,0)</f>
        <v>漆黑利刃</v>
      </c>
      <c r="F3395" s="20">
        <f t="shared" si="230"/>
        <v>31076</v>
      </c>
      <c r="G3395" s="20">
        <f t="shared" si="231"/>
        <v>31076</v>
      </c>
      <c r="H3395" s="21" t="str">
        <f>VLOOKUP(B3395,属性中转表!A:F,6,FALSE)</f>
        <v>"hp":421200,"atk":11700</v>
      </c>
      <c r="I3395" s="20" t="str">
        <f>IF(VLOOKUP(B3395,属性中转表!A:G,7,FALSE)=0,"",VLOOKUP(VLOOKUP(B3395,属性中转表!A:G,7,FALSE),属性中转表!$K$2:$P$21,6,0))&amp;IF(VLOOKUP(B3395,属性中转表!A:G,7,FALSE)&gt;=50,VLOOKUP(A3395,英雄数据表!A:K,9,0),IF(VLOOKUP(B3395,属性中转表!A:G,7,FALSE)&gt;=25,VLOOKUP(A3395,英雄数据表!A:K,5,0),""))</f>
        <v>"atk":600,"hp":10000,"undpspro":200,"pvpdpspro":150,"pvpundpspro":100,"speed":10</v>
      </c>
      <c r="J3395" s="20" t="str">
        <f>IF(I3395="","",属性中转表!$I$1&amp;(IF(VLOOKUP(B3395,属性中转表!A:G,7,FALSE)=0,0,VLOOKUP(VLOOKUP(B3395,属性中转表!A:G,7,FALSE),属性中转表!$K$2:$P$21,4,0)))+IFERROR(VLOOKUP(A3395,英雄数据表!A:K,IF(武魂!B3395&gt;=50,10,IF(武魂!B3395&gt;=25,6)),0),0))</f>
        <v>,"dpspro":200</v>
      </c>
      <c r="K3395" s="32" t="str">
        <f t="shared" si="228"/>
        <v>"atk":600,"hp":10000,"undpspro":200,"pvpdpspro":150,"pvpundpspro":100,"speed":10,"dpspro":200</v>
      </c>
      <c r="L3395" s="20" t="str">
        <f>IF(B3395&gt;=50,VLOOKUP(A3395,英雄数据表!A:L,11,FALSE),IF(B3395&gt;=25,VLOOKUP(A3395,英雄数据表!A:L,7,0),""))</f>
        <v>"3107602004"</v>
      </c>
      <c r="M3395" s="20" t="str">
        <f>IFERROR(VLOOKUP(B3395,属性中转表!$K$2:$O$21,5,FALSE),"")</f>
        <v/>
      </c>
      <c r="N3395" s="20" t="str">
        <f>IF(B3395=25,VLOOKUP(A3395,英雄数据表!A:L,8,FALSE),IF(B3395=50,VLOOKUP(A3395,英雄数据表!A:L,12,0),""))</f>
        <v/>
      </c>
    </row>
    <row r="3396" spans="1:14" x14ac:dyDescent="0.3">
      <c r="A3396" s="20">
        <v>31076</v>
      </c>
      <c r="B3396" s="21">
        <f t="shared" si="229"/>
        <v>95</v>
      </c>
      <c r="C3396" s="21">
        <v>5</v>
      </c>
      <c r="D3396" s="21">
        <f>VLOOKUP(A3396,英雄数据表!A:D,4,0)</f>
        <v>3</v>
      </c>
      <c r="E3396" s="20" t="str">
        <f>VLOOKUP(A3396,英雄数据表!A:C,3,0)</f>
        <v>漆黑利刃</v>
      </c>
      <c r="F3396" s="20">
        <f t="shared" si="230"/>
        <v>31076</v>
      </c>
      <c r="G3396" s="20">
        <f t="shared" si="231"/>
        <v>31076</v>
      </c>
      <c r="H3396" s="21" t="str">
        <f>VLOOKUP(B3396,属性中转表!A:F,6,FALSE)</f>
        <v>"hp":426600,"atk":11850</v>
      </c>
      <c r="I3396" s="20" t="str">
        <f>IF(VLOOKUP(B3396,属性中转表!A:G,7,FALSE)=0,"",VLOOKUP(VLOOKUP(B3396,属性中转表!A:G,7,FALSE),属性中转表!$K$2:$P$21,6,0))&amp;IF(VLOOKUP(B3396,属性中转表!A:G,7,FALSE)&gt;=50,VLOOKUP(A3396,英雄数据表!A:K,9,0),IF(VLOOKUP(B3396,属性中转表!A:G,7,FALSE)&gt;=25,VLOOKUP(A3396,英雄数据表!A:K,5,0),""))</f>
        <v>"atk":600,"hp":10000,"undpspro":200,"pvpdpspro":150,"pvpundpspro":150,"speed":10</v>
      </c>
      <c r="J3396" s="20" t="str">
        <f>IF(I3396="","",属性中转表!$I$1&amp;(IF(VLOOKUP(B3396,属性中转表!A:G,7,FALSE)=0,0,VLOOKUP(VLOOKUP(B3396,属性中转表!A:G,7,FALSE),属性中转表!$K$2:$P$21,4,0)))+IFERROR(VLOOKUP(A3396,英雄数据表!A:K,IF(武魂!B3396&gt;=50,10,IF(武魂!B3396&gt;=25,6)),0),0))</f>
        <v>,"dpspro":200</v>
      </c>
      <c r="K3396" s="32" t="str">
        <f t="shared" si="228"/>
        <v>"atk":600,"hp":10000,"undpspro":200,"pvpdpspro":150,"pvpundpspro":150,"speed":10,"dpspro":200</v>
      </c>
      <c r="L3396" s="20" t="str">
        <f>IF(B3396&gt;=50,VLOOKUP(A3396,英雄数据表!A:L,11,FALSE),IF(B3396&gt;=25,VLOOKUP(A3396,英雄数据表!A:L,7,0),""))</f>
        <v>"3107602004"</v>
      </c>
      <c r="M3396" s="20" t="str">
        <f>IFERROR(VLOOKUP(B3396,属性中转表!$K$2:$O$21,5,FALSE),"")</f>
        <v>"pvpundpspro":50</v>
      </c>
      <c r="N3396" s="20" t="str">
        <f>IF(B3396=25,VLOOKUP(A3396,英雄数据表!A:L,8,FALSE),IF(B3396=50,VLOOKUP(A3396,英雄数据表!A:L,12,0),""))</f>
        <v/>
      </c>
    </row>
    <row r="3397" spans="1:14" x14ac:dyDescent="0.3">
      <c r="A3397" s="20">
        <v>31076</v>
      </c>
      <c r="B3397" s="21">
        <f t="shared" si="229"/>
        <v>96</v>
      </c>
      <c r="C3397" s="21">
        <v>5</v>
      </c>
      <c r="D3397" s="21">
        <f>VLOOKUP(A3397,英雄数据表!A:D,4,0)</f>
        <v>3</v>
      </c>
      <c r="E3397" s="20" t="str">
        <f>VLOOKUP(A3397,英雄数据表!A:C,3,0)</f>
        <v>漆黑利刃</v>
      </c>
      <c r="F3397" s="20">
        <f t="shared" si="230"/>
        <v>31076</v>
      </c>
      <c r="G3397" s="20">
        <f t="shared" si="231"/>
        <v>31076</v>
      </c>
      <c r="H3397" s="21" t="str">
        <f>VLOOKUP(B3397,属性中转表!A:F,6,FALSE)</f>
        <v>"hp":432000,"atk":12000</v>
      </c>
      <c r="I3397" s="20" t="str">
        <f>IF(VLOOKUP(B3397,属性中转表!A:G,7,FALSE)=0,"",VLOOKUP(VLOOKUP(B3397,属性中转表!A:G,7,FALSE),属性中转表!$K$2:$P$21,6,0))&amp;IF(VLOOKUP(B3397,属性中转表!A:G,7,FALSE)&gt;=50,VLOOKUP(A3397,英雄数据表!A:K,9,0),IF(VLOOKUP(B3397,属性中转表!A:G,7,FALSE)&gt;=25,VLOOKUP(A3397,英雄数据表!A:K,5,0),""))</f>
        <v>"atk":600,"hp":10000,"undpspro":200,"pvpdpspro":150,"pvpundpspro":150,"speed":10</v>
      </c>
      <c r="J3397" s="20" t="str">
        <f>IF(I3397="","",属性中转表!$I$1&amp;(IF(VLOOKUP(B3397,属性中转表!A:G,7,FALSE)=0,0,VLOOKUP(VLOOKUP(B3397,属性中转表!A:G,7,FALSE),属性中转表!$K$2:$P$21,4,0)))+IFERROR(VLOOKUP(A3397,英雄数据表!A:K,IF(武魂!B3397&gt;=50,10,IF(武魂!B3397&gt;=25,6)),0),0))</f>
        <v>,"dpspro":200</v>
      </c>
      <c r="K3397" s="32" t="str">
        <f t="shared" si="228"/>
        <v>"atk":600,"hp":10000,"undpspro":200,"pvpdpspro":150,"pvpundpspro":150,"speed":10,"dpspro":200</v>
      </c>
      <c r="L3397" s="20" t="str">
        <f>IF(B3397&gt;=50,VLOOKUP(A3397,英雄数据表!A:L,11,FALSE),IF(B3397&gt;=25,VLOOKUP(A3397,英雄数据表!A:L,7,0),""))</f>
        <v>"3107602004"</v>
      </c>
      <c r="M3397" s="20" t="str">
        <f>IFERROR(VLOOKUP(B3397,属性中转表!$K$2:$O$21,5,FALSE),"")</f>
        <v/>
      </c>
      <c r="N3397" s="20" t="str">
        <f>IF(B3397=25,VLOOKUP(A3397,英雄数据表!A:L,8,FALSE),IF(B3397=50,VLOOKUP(A3397,英雄数据表!A:L,12,0),""))</f>
        <v/>
      </c>
    </row>
    <row r="3398" spans="1:14" x14ac:dyDescent="0.3">
      <c r="A3398" s="20">
        <v>31076</v>
      </c>
      <c r="B3398" s="21">
        <f t="shared" si="229"/>
        <v>97</v>
      </c>
      <c r="C3398" s="21">
        <v>5</v>
      </c>
      <c r="D3398" s="21">
        <f>VLOOKUP(A3398,英雄数据表!A:D,4,0)</f>
        <v>3</v>
      </c>
      <c r="E3398" s="20" t="str">
        <f>VLOOKUP(A3398,英雄数据表!A:C,3,0)</f>
        <v>漆黑利刃</v>
      </c>
      <c r="F3398" s="20">
        <f t="shared" si="230"/>
        <v>31076</v>
      </c>
      <c r="G3398" s="20">
        <f t="shared" si="231"/>
        <v>31076</v>
      </c>
      <c r="H3398" s="21" t="str">
        <f>VLOOKUP(B3398,属性中转表!A:F,6,FALSE)</f>
        <v>"hp":437400,"atk":12150</v>
      </c>
      <c r="I3398" s="20" t="str">
        <f>IF(VLOOKUP(B3398,属性中转表!A:G,7,FALSE)=0,"",VLOOKUP(VLOOKUP(B3398,属性中转表!A:G,7,FALSE),属性中转表!$K$2:$P$21,6,0))&amp;IF(VLOOKUP(B3398,属性中转表!A:G,7,FALSE)&gt;=50,VLOOKUP(A3398,英雄数据表!A:K,9,0),IF(VLOOKUP(B3398,属性中转表!A:G,7,FALSE)&gt;=25,VLOOKUP(A3398,英雄数据表!A:K,5,0),""))</f>
        <v>"atk":600,"hp":10000,"undpspro":200,"pvpdpspro":150,"pvpundpspro":150,"speed":10</v>
      </c>
      <c r="J3398" s="20" t="str">
        <f>IF(I3398="","",属性中转表!$I$1&amp;(IF(VLOOKUP(B3398,属性中转表!A:G,7,FALSE)=0,0,VLOOKUP(VLOOKUP(B3398,属性中转表!A:G,7,FALSE),属性中转表!$K$2:$P$21,4,0)))+IFERROR(VLOOKUP(A3398,英雄数据表!A:K,IF(武魂!B3398&gt;=50,10,IF(武魂!B3398&gt;=25,6)),0),0))</f>
        <v>,"dpspro":200</v>
      </c>
      <c r="K3398" s="32" t="str">
        <f t="shared" si="228"/>
        <v>"atk":600,"hp":10000,"undpspro":200,"pvpdpspro":150,"pvpundpspro":150,"speed":10,"dpspro":200</v>
      </c>
      <c r="L3398" s="20" t="str">
        <f>IF(B3398&gt;=50,VLOOKUP(A3398,英雄数据表!A:L,11,FALSE),IF(B3398&gt;=25,VLOOKUP(A3398,英雄数据表!A:L,7,0),""))</f>
        <v>"3107602004"</v>
      </c>
      <c r="M3398" s="20" t="str">
        <f>IFERROR(VLOOKUP(B3398,属性中转表!$K$2:$O$21,5,FALSE),"")</f>
        <v/>
      </c>
      <c r="N3398" s="20" t="str">
        <f>IF(B3398=25,VLOOKUP(A3398,英雄数据表!A:L,8,FALSE),IF(B3398=50,VLOOKUP(A3398,英雄数据表!A:L,12,0),""))</f>
        <v/>
      </c>
    </row>
    <row r="3399" spans="1:14" x14ac:dyDescent="0.3">
      <c r="A3399" s="20">
        <v>31076</v>
      </c>
      <c r="B3399" s="21">
        <f t="shared" si="229"/>
        <v>98</v>
      </c>
      <c r="C3399" s="21">
        <v>5</v>
      </c>
      <c r="D3399" s="21">
        <f>VLOOKUP(A3399,英雄数据表!A:D,4,0)</f>
        <v>3</v>
      </c>
      <c r="E3399" s="20" t="str">
        <f>VLOOKUP(A3399,英雄数据表!A:C,3,0)</f>
        <v>漆黑利刃</v>
      </c>
      <c r="F3399" s="20">
        <f t="shared" si="230"/>
        <v>31076</v>
      </c>
      <c r="G3399" s="20">
        <f t="shared" si="231"/>
        <v>31076</v>
      </c>
      <c r="H3399" s="21" t="str">
        <f>VLOOKUP(B3399,属性中转表!A:F,6,FALSE)</f>
        <v>"hp":442800,"atk":12300</v>
      </c>
      <c r="I3399" s="20" t="str">
        <f>IF(VLOOKUP(B3399,属性中转表!A:G,7,FALSE)=0,"",VLOOKUP(VLOOKUP(B3399,属性中转表!A:G,7,FALSE),属性中转表!$K$2:$P$21,6,0))&amp;IF(VLOOKUP(B3399,属性中转表!A:G,7,FALSE)&gt;=50,VLOOKUP(A3399,英雄数据表!A:K,9,0),IF(VLOOKUP(B3399,属性中转表!A:G,7,FALSE)&gt;=25,VLOOKUP(A3399,英雄数据表!A:K,5,0),""))</f>
        <v>"atk":600,"hp":10000,"undpspro":200,"pvpdpspro":150,"pvpundpspro":150,"speed":10</v>
      </c>
      <c r="J3399" s="20" t="str">
        <f>IF(I3399="","",属性中转表!$I$1&amp;(IF(VLOOKUP(B3399,属性中转表!A:G,7,FALSE)=0,0,VLOOKUP(VLOOKUP(B3399,属性中转表!A:G,7,FALSE),属性中转表!$K$2:$P$21,4,0)))+IFERROR(VLOOKUP(A3399,英雄数据表!A:K,IF(武魂!B3399&gt;=50,10,IF(武魂!B3399&gt;=25,6)),0),0))</f>
        <v>,"dpspro":200</v>
      </c>
      <c r="K3399" s="32" t="str">
        <f t="shared" si="228"/>
        <v>"atk":600,"hp":10000,"undpspro":200,"pvpdpspro":150,"pvpundpspro":150,"speed":10,"dpspro":200</v>
      </c>
      <c r="L3399" s="20" t="str">
        <f>IF(B3399&gt;=50,VLOOKUP(A3399,英雄数据表!A:L,11,FALSE),IF(B3399&gt;=25,VLOOKUP(A3399,英雄数据表!A:L,7,0),""))</f>
        <v>"3107602004"</v>
      </c>
      <c r="M3399" s="20" t="str">
        <f>IFERROR(VLOOKUP(B3399,属性中转表!$K$2:$O$21,5,FALSE),"")</f>
        <v/>
      </c>
      <c r="N3399" s="20" t="str">
        <f>IF(B3399=25,VLOOKUP(A3399,英雄数据表!A:L,8,FALSE),IF(B3399=50,VLOOKUP(A3399,英雄数据表!A:L,12,0),""))</f>
        <v/>
      </c>
    </row>
    <row r="3400" spans="1:14" x14ac:dyDescent="0.3">
      <c r="A3400" s="20">
        <v>31076</v>
      </c>
      <c r="B3400" s="21">
        <f t="shared" si="229"/>
        <v>99</v>
      </c>
      <c r="C3400" s="21">
        <v>5</v>
      </c>
      <c r="D3400" s="21">
        <f>VLOOKUP(A3400,英雄数据表!A:D,4,0)</f>
        <v>3</v>
      </c>
      <c r="E3400" s="20" t="str">
        <f>VLOOKUP(A3400,英雄数据表!A:C,3,0)</f>
        <v>漆黑利刃</v>
      </c>
      <c r="F3400" s="20">
        <f t="shared" si="230"/>
        <v>31076</v>
      </c>
      <c r="G3400" s="20">
        <f t="shared" si="231"/>
        <v>31076</v>
      </c>
      <c r="H3400" s="21" t="str">
        <f>VLOOKUP(B3400,属性中转表!A:F,6,FALSE)</f>
        <v>"hp":448200,"atk":12450</v>
      </c>
      <c r="I3400" s="20" t="str">
        <f>IF(VLOOKUP(B3400,属性中转表!A:G,7,FALSE)=0,"",VLOOKUP(VLOOKUP(B3400,属性中转表!A:G,7,FALSE),属性中转表!$K$2:$P$21,6,0))&amp;IF(VLOOKUP(B3400,属性中转表!A:G,7,FALSE)&gt;=50,VLOOKUP(A3400,英雄数据表!A:K,9,0),IF(VLOOKUP(B3400,属性中转表!A:G,7,FALSE)&gt;=25,VLOOKUP(A3400,英雄数据表!A:K,5,0),""))</f>
        <v>"atk":600,"hp":10000,"undpspro":200,"pvpdpspro":150,"pvpundpspro":150,"speed":10</v>
      </c>
      <c r="J3400" s="20" t="str">
        <f>IF(I3400="","",属性中转表!$I$1&amp;(IF(VLOOKUP(B3400,属性中转表!A:G,7,FALSE)=0,0,VLOOKUP(VLOOKUP(B3400,属性中转表!A:G,7,FALSE),属性中转表!$K$2:$P$21,4,0)))+IFERROR(VLOOKUP(A3400,英雄数据表!A:K,IF(武魂!B3400&gt;=50,10,IF(武魂!B3400&gt;=25,6)),0),0))</f>
        <v>,"dpspro":200</v>
      </c>
      <c r="K3400" s="32" t="str">
        <f t="shared" si="228"/>
        <v>"atk":600,"hp":10000,"undpspro":200,"pvpdpspro":150,"pvpundpspro":150,"speed":10,"dpspro":200</v>
      </c>
      <c r="L3400" s="20" t="str">
        <f>IF(B3400&gt;=50,VLOOKUP(A3400,英雄数据表!A:L,11,FALSE),IF(B3400&gt;=25,VLOOKUP(A3400,英雄数据表!A:L,7,0),""))</f>
        <v>"3107602004"</v>
      </c>
      <c r="M3400" s="20" t="str">
        <f>IFERROR(VLOOKUP(B3400,属性中转表!$K$2:$O$21,5,FALSE),"")</f>
        <v/>
      </c>
      <c r="N3400" s="20" t="str">
        <f>IF(B3400=25,VLOOKUP(A3400,英雄数据表!A:L,8,FALSE),IF(B3400=50,VLOOKUP(A3400,英雄数据表!A:L,12,0),""))</f>
        <v/>
      </c>
    </row>
    <row r="3401" spans="1:14" x14ac:dyDescent="0.3">
      <c r="A3401" s="20">
        <v>31076</v>
      </c>
      <c r="B3401" s="21">
        <f t="shared" si="229"/>
        <v>100</v>
      </c>
      <c r="C3401" s="21">
        <v>5</v>
      </c>
      <c r="D3401" s="21">
        <f>VLOOKUP(A3401,英雄数据表!A:D,4,0)</f>
        <v>3</v>
      </c>
      <c r="E3401" s="20" t="str">
        <f>VLOOKUP(A3401,英雄数据表!A:C,3,0)</f>
        <v>漆黑利刃</v>
      </c>
      <c r="F3401" s="20">
        <f t="shared" si="230"/>
        <v>31076</v>
      </c>
      <c r="G3401" s="20">
        <f t="shared" si="231"/>
        <v>31076</v>
      </c>
      <c r="H3401" s="21" t="str">
        <f>VLOOKUP(B3401,属性中转表!A:F,6,FALSE)</f>
        <v>"hp":453600,"atk":12600</v>
      </c>
      <c r="I3401" s="20" t="str">
        <f>IF(VLOOKUP(B3401,属性中转表!A:G,7,FALSE)=0,"",VLOOKUP(VLOOKUP(B3401,属性中转表!A:G,7,FALSE),属性中转表!$K$2:$P$21,6,0))&amp;IF(VLOOKUP(B3401,属性中转表!A:G,7,FALSE)&gt;=50,VLOOKUP(A3401,英雄数据表!A:K,9,0),IF(VLOOKUP(B3401,属性中转表!A:G,7,FALSE)&gt;=25,VLOOKUP(A3401,英雄数据表!A:K,5,0),""))</f>
        <v>"atk":900,"hp":15000,"undpspro":200,"pvpdpspro":150,"pvpundpspro":150,"speed":20</v>
      </c>
      <c r="J3401" s="20" t="str">
        <f>IF(I3401="","",属性中转表!$I$1&amp;(IF(VLOOKUP(B3401,属性中转表!A:G,7,FALSE)=0,0,VLOOKUP(VLOOKUP(B3401,属性中转表!A:G,7,FALSE),属性中转表!$K$2:$P$21,4,0)))+IFERROR(VLOOKUP(A3401,英雄数据表!A:K,IF(武魂!B3401&gt;=50,10,IF(武魂!B3401&gt;=25,6)),0),0))</f>
        <v>,"dpspro":200</v>
      </c>
      <c r="K3401" s="32" t="str">
        <f t="shared" si="228"/>
        <v>"atk":900,"hp":15000,"undpspro":200,"pvpdpspro":150,"pvpundpspro":150,"speed":20,"dpspro":200</v>
      </c>
      <c r="L3401" s="20" t="str">
        <f>IF(B3401&gt;=50,VLOOKUP(A3401,英雄数据表!A:L,11,FALSE),IF(B3401&gt;=25,VLOOKUP(A3401,英雄数据表!A:L,7,0),""))</f>
        <v>"3107602004"</v>
      </c>
      <c r="M3401" s="20" t="str">
        <f>IFERROR(VLOOKUP(B3401,属性中转表!$K$2:$O$21,5,FALSE),"")</f>
        <v>"speed":10,"atk":300,"hp":5000</v>
      </c>
      <c r="N3401" s="20" t="str">
        <f>IF(B3401=25,VLOOKUP(A3401,英雄数据表!A:L,8,FALSE),IF(B3401=50,VLOOKUP(A3401,英雄数据表!A:L,12,0),""))</f>
        <v/>
      </c>
    </row>
    <row r="3402" spans="1:14" x14ac:dyDescent="0.3">
      <c r="A3402" s="20">
        <v>31086</v>
      </c>
      <c r="B3402" s="21">
        <f t="shared" si="229"/>
        <v>1</v>
      </c>
      <c r="C3402" s="21">
        <v>5</v>
      </c>
      <c r="D3402" s="21">
        <f>VLOOKUP(A3402,英雄数据表!A:D,4,0)</f>
        <v>3</v>
      </c>
      <c r="E3402" s="20" t="str">
        <f>VLOOKUP(A3402,英雄数据表!A:C,3,0)</f>
        <v>毁灭之翼</v>
      </c>
      <c r="F3402" s="20">
        <f t="shared" si="230"/>
        <v>31086</v>
      </c>
      <c r="G3402" s="20">
        <f t="shared" si="231"/>
        <v>31086</v>
      </c>
      <c r="H3402" s="21" t="str">
        <f>VLOOKUP(B3402,属性中转表!A:F,6,FALSE)</f>
        <v>"hp":5400,"atk":150</v>
      </c>
      <c r="I3402" s="20" t="str">
        <f>IF(VLOOKUP(B3402,属性中转表!A:G,7,FALSE)=0,"",VLOOKUP(VLOOKUP(B3402,属性中转表!A:G,7,FALSE),属性中转表!$K$2:$P$21,6,0))&amp;IF(VLOOKUP(B3402,属性中转表!A:G,7,FALSE)&gt;=50,VLOOKUP(A3402,英雄数据表!A:K,9,0),IF(VLOOKUP(B3402,属性中转表!A:G,7,FALSE)&gt;=25,VLOOKUP(A3402,英雄数据表!A:K,5,0),""))</f>
        <v/>
      </c>
      <c r="J3402" s="20" t="str">
        <f>IF(I3402="","",属性中转表!$I$1&amp;(IF(VLOOKUP(B3402,属性中转表!A:G,7,FALSE)=0,0,VLOOKUP(VLOOKUP(B3402,属性中转表!A:G,7,FALSE),属性中转表!$K$2:$P$21,4,0)))+IFERROR(VLOOKUP(A3402,英雄数据表!A:K,IF(武魂!B3402&gt;=50,10,IF(武魂!B3402&gt;=25,6)),0),0))</f>
        <v/>
      </c>
      <c r="K3402" s="32" t="str">
        <f t="shared" si="228"/>
        <v/>
      </c>
      <c r="L3402" s="20" t="str">
        <f>IF(B3402&gt;=50,VLOOKUP(A3402,英雄数据表!A:L,11,FALSE),IF(B3402&gt;=25,VLOOKUP(A3402,英雄数据表!A:L,7,0),""))</f>
        <v/>
      </c>
      <c r="M3402" s="20" t="str">
        <f>IFERROR(VLOOKUP(B3402,属性中转表!$K$2:$O$21,5,FALSE),"")</f>
        <v/>
      </c>
      <c r="N3402" s="20" t="str">
        <f>IF(B3402=25,VLOOKUP(A3402,英雄数据表!A:L,8,FALSE),IF(B3402=50,VLOOKUP(A3402,英雄数据表!A:L,12,0),""))</f>
        <v/>
      </c>
    </row>
    <row r="3403" spans="1:14" x14ac:dyDescent="0.3">
      <c r="A3403" s="20">
        <v>31086</v>
      </c>
      <c r="B3403" s="21">
        <f t="shared" si="229"/>
        <v>2</v>
      </c>
      <c r="C3403" s="21">
        <v>5</v>
      </c>
      <c r="D3403" s="21">
        <f>VLOOKUP(A3403,英雄数据表!A:D,4,0)</f>
        <v>3</v>
      </c>
      <c r="E3403" s="20" t="str">
        <f>VLOOKUP(A3403,英雄数据表!A:C,3,0)</f>
        <v>毁灭之翼</v>
      </c>
      <c r="F3403" s="20">
        <f t="shared" si="230"/>
        <v>31086</v>
      </c>
      <c r="G3403" s="20">
        <f t="shared" si="231"/>
        <v>31086</v>
      </c>
      <c r="H3403" s="21" t="str">
        <f>VLOOKUP(B3403,属性中转表!A:F,6,FALSE)</f>
        <v>"hp":7200,"atk":200</v>
      </c>
      <c r="I3403" s="20" t="str">
        <f>IF(VLOOKUP(B3403,属性中转表!A:G,7,FALSE)=0,"",VLOOKUP(VLOOKUP(B3403,属性中转表!A:G,7,FALSE),属性中转表!$K$2:$P$21,6,0))&amp;IF(VLOOKUP(B3403,属性中转表!A:G,7,FALSE)&gt;=50,VLOOKUP(A3403,英雄数据表!A:K,9,0),IF(VLOOKUP(B3403,属性中转表!A:G,7,FALSE)&gt;=25,VLOOKUP(A3403,英雄数据表!A:K,5,0),""))</f>
        <v/>
      </c>
      <c r="J3403" s="20" t="str">
        <f>IF(I3403="","",属性中转表!$I$1&amp;(IF(VLOOKUP(B3403,属性中转表!A:G,7,FALSE)=0,0,VLOOKUP(VLOOKUP(B3403,属性中转表!A:G,7,FALSE),属性中转表!$K$2:$P$21,4,0)))+IFERROR(VLOOKUP(A3403,英雄数据表!A:K,IF(武魂!B3403&gt;=50,10,IF(武魂!B3403&gt;=25,6)),0),0))</f>
        <v/>
      </c>
      <c r="K3403" s="32" t="str">
        <f t="shared" si="228"/>
        <v/>
      </c>
      <c r="L3403" s="20" t="str">
        <f>IF(B3403&gt;=50,VLOOKUP(A3403,英雄数据表!A:L,11,FALSE),IF(B3403&gt;=25,VLOOKUP(A3403,英雄数据表!A:L,7,0),""))</f>
        <v/>
      </c>
      <c r="M3403" s="20" t="str">
        <f>IFERROR(VLOOKUP(B3403,属性中转表!$K$2:$O$21,5,FALSE),"")</f>
        <v/>
      </c>
      <c r="N3403" s="20" t="str">
        <f>IF(B3403=25,VLOOKUP(A3403,英雄数据表!A:L,8,FALSE),IF(B3403=50,VLOOKUP(A3403,英雄数据表!A:L,12,0),""))</f>
        <v/>
      </c>
    </row>
    <row r="3404" spans="1:14" x14ac:dyDescent="0.3">
      <c r="A3404" s="20">
        <v>31086</v>
      </c>
      <c r="B3404" s="21">
        <f t="shared" si="229"/>
        <v>3</v>
      </c>
      <c r="C3404" s="21">
        <v>5</v>
      </c>
      <c r="D3404" s="21">
        <f>VLOOKUP(A3404,英雄数据表!A:D,4,0)</f>
        <v>3</v>
      </c>
      <c r="E3404" s="20" t="str">
        <f>VLOOKUP(A3404,英雄数据表!A:C,3,0)</f>
        <v>毁灭之翼</v>
      </c>
      <c r="F3404" s="20">
        <f t="shared" si="230"/>
        <v>31086</v>
      </c>
      <c r="G3404" s="20">
        <f t="shared" si="231"/>
        <v>31086</v>
      </c>
      <c r="H3404" s="21" t="str">
        <f>VLOOKUP(B3404,属性中转表!A:F,6,FALSE)</f>
        <v>"hp":9000,"atk":250</v>
      </c>
      <c r="I3404" s="20" t="str">
        <f>IF(VLOOKUP(B3404,属性中转表!A:G,7,FALSE)=0,"",VLOOKUP(VLOOKUP(B3404,属性中转表!A:G,7,FALSE),属性中转表!$K$2:$P$21,6,0))&amp;IF(VLOOKUP(B3404,属性中转表!A:G,7,FALSE)&gt;=50,VLOOKUP(A3404,英雄数据表!A:K,9,0),IF(VLOOKUP(B3404,属性中转表!A:G,7,FALSE)&gt;=25,VLOOKUP(A3404,英雄数据表!A:K,5,0),""))</f>
        <v/>
      </c>
      <c r="J3404" s="20" t="str">
        <f>IF(I3404="","",属性中转表!$I$1&amp;(IF(VLOOKUP(B3404,属性中转表!A:G,7,FALSE)=0,0,VLOOKUP(VLOOKUP(B3404,属性中转表!A:G,7,FALSE),属性中转表!$K$2:$P$21,4,0)))+IFERROR(VLOOKUP(A3404,英雄数据表!A:K,IF(武魂!B3404&gt;=50,10,IF(武魂!B3404&gt;=25,6)),0),0))</f>
        <v/>
      </c>
      <c r="K3404" s="32" t="str">
        <f t="shared" si="228"/>
        <v/>
      </c>
      <c r="L3404" s="20" t="str">
        <f>IF(B3404&gt;=50,VLOOKUP(A3404,英雄数据表!A:L,11,FALSE),IF(B3404&gt;=25,VLOOKUP(A3404,英雄数据表!A:L,7,0),""))</f>
        <v/>
      </c>
      <c r="M3404" s="20" t="str">
        <f>IFERROR(VLOOKUP(B3404,属性中转表!$K$2:$O$21,5,FALSE),"")</f>
        <v/>
      </c>
      <c r="N3404" s="20" t="str">
        <f>IF(B3404=25,VLOOKUP(A3404,英雄数据表!A:L,8,FALSE),IF(B3404=50,VLOOKUP(A3404,英雄数据表!A:L,12,0),""))</f>
        <v/>
      </c>
    </row>
    <row r="3405" spans="1:14" x14ac:dyDescent="0.3">
      <c r="A3405" s="20">
        <v>31086</v>
      </c>
      <c r="B3405" s="21">
        <f t="shared" si="229"/>
        <v>4</v>
      </c>
      <c r="C3405" s="21">
        <v>5</v>
      </c>
      <c r="D3405" s="21">
        <f>VLOOKUP(A3405,英雄数据表!A:D,4,0)</f>
        <v>3</v>
      </c>
      <c r="E3405" s="20" t="str">
        <f>VLOOKUP(A3405,英雄数据表!A:C,3,0)</f>
        <v>毁灭之翼</v>
      </c>
      <c r="F3405" s="20">
        <f t="shared" si="230"/>
        <v>31086</v>
      </c>
      <c r="G3405" s="20">
        <f t="shared" si="231"/>
        <v>31086</v>
      </c>
      <c r="H3405" s="21" t="str">
        <f>VLOOKUP(B3405,属性中转表!A:F,6,FALSE)</f>
        <v>"hp":10800,"atk":300</v>
      </c>
      <c r="I3405" s="20" t="str">
        <f>IF(VLOOKUP(B3405,属性中转表!A:G,7,FALSE)=0,"",VLOOKUP(VLOOKUP(B3405,属性中转表!A:G,7,FALSE),属性中转表!$K$2:$P$21,6,0))&amp;IF(VLOOKUP(B3405,属性中转表!A:G,7,FALSE)&gt;=50,VLOOKUP(A3405,英雄数据表!A:K,9,0),IF(VLOOKUP(B3405,属性中转表!A:G,7,FALSE)&gt;=25,VLOOKUP(A3405,英雄数据表!A:K,5,0),""))</f>
        <v/>
      </c>
      <c r="J3405" s="20" t="str">
        <f>IF(I3405="","",属性中转表!$I$1&amp;(IF(VLOOKUP(B3405,属性中转表!A:G,7,FALSE)=0,0,VLOOKUP(VLOOKUP(B3405,属性中转表!A:G,7,FALSE),属性中转表!$K$2:$P$21,4,0)))+IFERROR(VLOOKUP(A3405,英雄数据表!A:K,IF(武魂!B3405&gt;=50,10,IF(武魂!B3405&gt;=25,6)),0),0))</f>
        <v/>
      </c>
      <c r="K3405" s="32" t="str">
        <f t="shared" si="228"/>
        <v/>
      </c>
      <c r="L3405" s="20" t="str">
        <f>IF(B3405&gt;=50,VLOOKUP(A3405,英雄数据表!A:L,11,FALSE),IF(B3405&gt;=25,VLOOKUP(A3405,英雄数据表!A:L,7,0),""))</f>
        <v/>
      </c>
      <c r="M3405" s="20" t="str">
        <f>IFERROR(VLOOKUP(B3405,属性中转表!$K$2:$O$21,5,FALSE),"")</f>
        <v/>
      </c>
      <c r="N3405" s="20" t="str">
        <f>IF(B3405=25,VLOOKUP(A3405,英雄数据表!A:L,8,FALSE),IF(B3405=50,VLOOKUP(A3405,英雄数据表!A:L,12,0),""))</f>
        <v/>
      </c>
    </row>
    <row r="3406" spans="1:14" x14ac:dyDescent="0.3">
      <c r="A3406" s="20">
        <v>31086</v>
      </c>
      <c r="B3406" s="21">
        <f t="shared" si="229"/>
        <v>5</v>
      </c>
      <c r="C3406" s="21">
        <v>5</v>
      </c>
      <c r="D3406" s="21">
        <f>VLOOKUP(A3406,英雄数据表!A:D,4,0)</f>
        <v>3</v>
      </c>
      <c r="E3406" s="20" t="str">
        <f>VLOOKUP(A3406,英雄数据表!A:C,3,0)</f>
        <v>毁灭之翼</v>
      </c>
      <c r="F3406" s="20">
        <f t="shared" si="230"/>
        <v>31086</v>
      </c>
      <c r="G3406" s="20">
        <f t="shared" si="231"/>
        <v>31086</v>
      </c>
      <c r="H3406" s="21" t="str">
        <f>VLOOKUP(B3406,属性中转表!A:F,6,FALSE)</f>
        <v>"hp":12600,"atk":350</v>
      </c>
      <c r="I3406" s="20" t="str">
        <f>IF(VLOOKUP(B3406,属性中转表!A:G,7,FALSE)=0,"",VLOOKUP(VLOOKUP(B3406,属性中转表!A:G,7,FALSE),属性中转表!$K$2:$P$21,6,0))&amp;IF(VLOOKUP(B3406,属性中转表!A:G,7,FALSE)&gt;=50,VLOOKUP(A3406,英雄数据表!A:K,9,0),IF(VLOOKUP(B3406,属性中转表!A:G,7,FALSE)&gt;=25,VLOOKUP(A3406,英雄数据表!A:K,5,0),""))</f>
        <v>"atk":300</v>
      </c>
      <c r="J3406" s="20" t="str">
        <f>IF(I3406="","",属性中转表!$I$1&amp;(IF(VLOOKUP(B3406,属性中转表!A:G,7,FALSE)=0,0,VLOOKUP(VLOOKUP(B3406,属性中转表!A:G,7,FALSE),属性中转表!$K$2:$P$21,4,0)))+IFERROR(VLOOKUP(A3406,英雄数据表!A:K,IF(武魂!B3406&gt;=50,10,IF(武魂!B3406&gt;=25,6)),0),0))</f>
        <v>,"dpspro":0</v>
      </c>
      <c r="K3406" s="32" t="str">
        <f t="shared" si="228"/>
        <v>"atk":300,"dpspro":0</v>
      </c>
      <c r="L3406" s="20" t="str">
        <f>IF(B3406&gt;=50,VLOOKUP(A3406,英雄数据表!A:L,11,FALSE),IF(B3406&gt;=25,VLOOKUP(A3406,英雄数据表!A:L,7,0),""))</f>
        <v/>
      </c>
      <c r="M3406" s="20" t="str">
        <f>IFERROR(VLOOKUP(B3406,属性中转表!$K$2:$O$21,5,FALSE),"")</f>
        <v>"atk":300</v>
      </c>
      <c r="N3406" s="20" t="str">
        <f>IF(B3406=25,VLOOKUP(A3406,英雄数据表!A:L,8,FALSE),IF(B3406=50,VLOOKUP(A3406,英雄数据表!A:L,12,0),""))</f>
        <v/>
      </c>
    </row>
    <row r="3407" spans="1:14" x14ac:dyDescent="0.3">
      <c r="A3407" s="20">
        <v>31086</v>
      </c>
      <c r="B3407" s="21">
        <f t="shared" si="229"/>
        <v>6</v>
      </c>
      <c r="C3407" s="21">
        <v>5</v>
      </c>
      <c r="D3407" s="21">
        <f>VLOOKUP(A3407,英雄数据表!A:D,4,0)</f>
        <v>3</v>
      </c>
      <c r="E3407" s="20" t="str">
        <f>VLOOKUP(A3407,英雄数据表!A:C,3,0)</f>
        <v>毁灭之翼</v>
      </c>
      <c r="F3407" s="20">
        <f t="shared" si="230"/>
        <v>31086</v>
      </c>
      <c r="G3407" s="20">
        <f t="shared" si="231"/>
        <v>31086</v>
      </c>
      <c r="H3407" s="21" t="str">
        <f>VLOOKUP(B3407,属性中转表!A:F,6,FALSE)</f>
        <v>"hp":14400,"atk":400</v>
      </c>
      <c r="I3407" s="20" t="str">
        <f>IF(VLOOKUP(B3407,属性中转表!A:G,7,FALSE)=0,"",VLOOKUP(VLOOKUP(B3407,属性中转表!A:G,7,FALSE),属性中转表!$K$2:$P$21,6,0))&amp;IF(VLOOKUP(B3407,属性中转表!A:G,7,FALSE)&gt;=50,VLOOKUP(A3407,英雄数据表!A:K,9,0),IF(VLOOKUP(B3407,属性中转表!A:G,7,FALSE)&gt;=25,VLOOKUP(A3407,英雄数据表!A:K,5,0),""))</f>
        <v>"atk":300</v>
      </c>
      <c r="J3407" s="20" t="str">
        <f>IF(I3407="","",属性中转表!$I$1&amp;(IF(VLOOKUP(B3407,属性中转表!A:G,7,FALSE)=0,0,VLOOKUP(VLOOKUP(B3407,属性中转表!A:G,7,FALSE),属性中转表!$K$2:$P$21,4,0)))+IFERROR(VLOOKUP(A3407,英雄数据表!A:K,IF(武魂!B3407&gt;=50,10,IF(武魂!B3407&gt;=25,6)),0),0))</f>
        <v>,"dpspro":0</v>
      </c>
      <c r="K3407" s="32" t="str">
        <f t="shared" si="228"/>
        <v>"atk":300,"dpspro":0</v>
      </c>
      <c r="L3407" s="20" t="str">
        <f>IF(B3407&gt;=50,VLOOKUP(A3407,英雄数据表!A:L,11,FALSE),IF(B3407&gt;=25,VLOOKUP(A3407,英雄数据表!A:L,7,0),""))</f>
        <v/>
      </c>
      <c r="M3407" s="20" t="str">
        <f>IFERROR(VLOOKUP(B3407,属性中转表!$K$2:$O$21,5,FALSE),"")</f>
        <v/>
      </c>
      <c r="N3407" s="20" t="str">
        <f>IF(B3407=25,VLOOKUP(A3407,英雄数据表!A:L,8,FALSE),IF(B3407=50,VLOOKUP(A3407,英雄数据表!A:L,12,0),""))</f>
        <v/>
      </c>
    </row>
    <row r="3408" spans="1:14" x14ac:dyDescent="0.3">
      <c r="A3408" s="20">
        <v>31086</v>
      </c>
      <c r="B3408" s="21">
        <f t="shared" si="229"/>
        <v>7</v>
      </c>
      <c r="C3408" s="21">
        <v>5</v>
      </c>
      <c r="D3408" s="21">
        <f>VLOOKUP(A3408,英雄数据表!A:D,4,0)</f>
        <v>3</v>
      </c>
      <c r="E3408" s="20" t="str">
        <f>VLOOKUP(A3408,英雄数据表!A:C,3,0)</f>
        <v>毁灭之翼</v>
      </c>
      <c r="F3408" s="20">
        <f t="shared" si="230"/>
        <v>31086</v>
      </c>
      <c r="G3408" s="20">
        <f t="shared" si="231"/>
        <v>31086</v>
      </c>
      <c r="H3408" s="21" t="str">
        <f>VLOOKUP(B3408,属性中转表!A:F,6,FALSE)</f>
        <v>"hp":16200,"atk":450</v>
      </c>
      <c r="I3408" s="20" t="str">
        <f>IF(VLOOKUP(B3408,属性中转表!A:G,7,FALSE)=0,"",VLOOKUP(VLOOKUP(B3408,属性中转表!A:G,7,FALSE),属性中转表!$K$2:$P$21,6,0))&amp;IF(VLOOKUP(B3408,属性中转表!A:G,7,FALSE)&gt;=50,VLOOKUP(A3408,英雄数据表!A:K,9,0),IF(VLOOKUP(B3408,属性中转表!A:G,7,FALSE)&gt;=25,VLOOKUP(A3408,英雄数据表!A:K,5,0),""))</f>
        <v>"atk":300</v>
      </c>
      <c r="J3408" s="20" t="str">
        <f>IF(I3408="","",属性中转表!$I$1&amp;(IF(VLOOKUP(B3408,属性中转表!A:G,7,FALSE)=0,0,VLOOKUP(VLOOKUP(B3408,属性中转表!A:G,7,FALSE),属性中转表!$K$2:$P$21,4,0)))+IFERROR(VLOOKUP(A3408,英雄数据表!A:K,IF(武魂!B3408&gt;=50,10,IF(武魂!B3408&gt;=25,6)),0),0))</f>
        <v>,"dpspro":0</v>
      </c>
      <c r="K3408" s="32" t="str">
        <f t="shared" si="228"/>
        <v>"atk":300,"dpspro":0</v>
      </c>
      <c r="L3408" s="20" t="str">
        <f>IF(B3408&gt;=50,VLOOKUP(A3408,英雄数据表!A:L,11,FALSE),IF(B3408&gt;=25,VLOOKUP(A3408,英雄数据表!A:L,7,0),""))</f>
        <v/>
      </c>
      <c r="M3408" s="20" t="str">
        <f>IFERROR(VLOOKUP(B3408,属性中转表!$K$2:$O$21,5,FALSE),"")</f>
        <v/>
      </c>
      <c r="N3408" s="20" t="str">
        <f>IF(B3408=25,VLOOKUP(A3408,英雄数据表!A:L,8,FALSE),IF(B3408=50,VLOOKUP(A3408,英雄数据表!A:L,12,0),""))</f>
        <v/>
      </c>
    </row>
    <row r="3409" spans="1:14" x14ac:dyDescent="0.3">
      <c r="A3409" s="20">
        <v>31086</v>
      </c>
      <c r="B3409" s="21">
        <f t="shared" si="229"/>
        <v>8</v>
      </c>
      <c r="C3409" s="21">
        <v>5</v>
      </c>
      <c r="D3409" s="21">
        <f>VLOOKUP(A3409,英雄数据表!A:D,4,0)</f>
        <v>3</v>
      </c>
      <c r="E3409" s="20" t="str">
        <f>VLOOKUP(A3409,英雄数据表!A:C,3,0)</f>
        <v>毁灭之翼</v>
      </c>
      <c r="F3409" s="20">
        <f t="shared" si="230"/>
        <v>31086</v>
      </c>
      <c r="G3409" s="20">
        <f t="shared" si="231"/>
        <v>31086</v>
      </c>
      <c r="H3409" s="21" t="str">
        <f>VLOOKUP(B3409,属性中转表!A:F,6,FALSE)</f>
        <v>"hp":18000,"atk":500</v>
      </c>
      <c r="I3409" s="20" t="str">
        <f>IF(VLOOKUP(B3409,属性中转表!A:G,7,FALSE)=0,"",VLOOKUP(VLOOKUP(B3409,属性中转表!A:G,7,FALSE),属性中转表!$K$2:$P$21,6,0))&amp;IF(VLOOKUP(B3409,属性中转表!A:G,7,FALSE)&gt;=50,VLOOKUP(A3409,英雄数据表!A:K,9,0),IF(VLOOKUP(B3409,属性中转表!A:G,7,FALSE)&gt;=25,VLOOKUP(A3409,英雄数据表!A:K,5,0),""))</f>
        <v>"atk":300</v>
      </c>
      <c r="J3409" s="20" t="str">
        <f>IF(I3409="","",属性中转表!$I$1&amp;(IF(VLOOKUP(B3409,属性中转表!A:G,7,FALSE)=0,0,VLOOKUP(VLOOKUP(B3409,属性中转表!A:G,7,FALSE),属性中转表!$K$2:$P$21,4,0)))+IFERROR(VLOOKUP(A3409,英雄数据表!A:K,IF(武魂!B3409&gt;=50,10,IF(武魂!B3409&gt;=25,6)),0),0))</f>
        <v>,"dpspro":0</v>
      </c>
      <c r="K3409" s="32" t="str">
        <f t="shared" si="228"/>
        <v>"atk":300,"dpspro":0</v>
      </c>
      <c r="L3409" s="20" t="str">
        <f>IF(B3409&gt;=50,VLOOKUP(A3409,英雄数据表!A:L,11,FALSE),IF(B3409&gt;=25,VLOOKUP(A3409,英雄数据表!A:L,7,0),""))</f>
        <v/>
      </c>
      <c r="M3409" s="20" t="str">
        <f>IFERROR(VLOOKUP(B3409,属性中转表!$K$2:$O$21,5,FALSE),"")</f>
        <v/>
      </c>
      <c r="N3409" s="20" t="str">
        <f>IF(B3409=25,VLOOKUP(A3409,英雄数据表!A:L,8,FALSE),IF(B3409=50,VLOOKUP(A3409,英雄数据表!A:L,12,0),""))</f>
        <v/>
      </c>
    </row>
    <row r="3410" spans="1:14" x14ac:dyDescent="0.3">
      <c r="A3410" s="20">
        <v>31086</v>
      </c>
      <c r="B3410" s="21">
        <f t="shared" si="229"/>
        <v>9</v>
      </c>
      <c r="C3410" s="21">
        <v>5</v>
      </c>
      <c r="D3410" s="21">
        <f>VLOOKUP(A3410,英雄数据表!A:D,4,0)</f>
        <v>3</v>
      </c>
      <c r="E3410" s="20" t="str">
        <f>VLOOKUP(A3410,英雄数据表!A:C,3,0)</f>
        <v>毁灭之翼</v>
      </c>
      <c r="F3410" s="20">
        <f t="shared" si="230"/>
        <v>31086</v>
      </c>
      <c r="G3410" s="20">
        <f t="shared" si="231"/>
        <v>31086</v>
      </c>
      <c r="H3410" s="21" t="str">
        <f>VLOOKUP(B3410,属性中转表!A:F,6,FALSE)</f>
        <v>"hp":19800,"atk":550</v>
      </c>
      <c r="I3410" s="20" t="str">
        <f>IF(VLOOKUP(B3410,属性中转表!A:G,7,FALSE)=0,"",VLOOKUP(VLOOKUP(B3410,属性中转表!A:G,7,FALSE),属性中转表!$K$2:$P$21,6,0))&amp;IF(VLOOKUP(B3410,属性中转表!A:G,7,FALSE)&gt;=50,VLOOKUP(A3410,英雄数据表!A:K,9,0),IF(VLOOKUP(B3410,属性中转表!A:G,7,FALSE)&gt;=25,VLOOKUP(A3410,英雄数据表!A:K,5,0),""))</f>
        <v>"atk":300</v>
      </c>
      <c r="J3410" s="20" t="str">
        <f>IF(I3410="","",属性中转表!$I$1&amp;(IF(VLOOKUP(B3410,属性中转表!A:G,7,FALSE)=0,0,VLOOKUP(VLOOKUP(B3410,属性中转表!A:G,7,FALSE),属性中转表!$K$2:$P$21,4,0)))+IFERROR(VLOOKUP(A3410,英雄数据表!A:K,IF(武魂!B3410&gt;=50,10,IF(武魂!B3410&gt;=25,6)),0),0))</f>
        <v>,"dpspro":0</v>
      </c>
      <c r="K3410" s="32" t="str">
        <f t="shared" si="228"/>
        <v>"atk":300,"dpspro":0</v>
      </c>
      <c r="L3410" s="20" t="str">
        <f>IF(B3410&gt;=50,VLOOKUP(A3410,英雄数据表!A:L,11,FALSE),IF(B3410&gt;=25,VLOOKUP(A3410,英雄数据表!A:L,7,0),""))</f>
        <v/>
      </c>
      <c r="M3410" s="20" t="str">
        <f>IFERROR(VLOOKUP(B3410,属性中转表!$K$2:$O$21,5,FALSE),"")</f>
        <v/>
      </c>
      <c r="N3410" s="20" t="str">
        <f>IF(B3410=25,VLOOKUP(A3410,英雄数据表!A:L,8,FALSE),IF(B3410=50,VLOOKUP(A3410,英雄数据表!A:L,12,0),""))</f>
        <v/>
      </c>
    </row>
    <row r="3411" spans="1:14" x14ac:dyDescent="0.3">
      <c r="A3411" s="20">
        <v>31086</v>
      </c>
      <c r="B3411" s="21">
        <f t="shared" si="229"/>
        <v>10</v>
      </c>
      <c r="C3411" s="21">
        <v>5</v>
      </c>
      <c r="D3411" s="21">
        <f>VLOOKUP(A3411,英雄数据表!A:D,4,0)</f>
        <v>3</v>
      </c>
      <c r="E3411" s="20" t="str">
        <f>VLOOKUP(A3411,英雄数据表!A:C,3,0)</f>
        <v>毁灭之翼</v>
      </c>
      <c r="F3411" s="20">
        <f t="shared" si="230"/>
        <v>31086</v>
      </c>
      <c r="G3411" s="20">
        <f t="shared" si="231"/>
        <v>31086</v>
      </c>
      <c r="H3411" s="21" t="str">
        <f>VLOOKUP(B3411,属性中转表!A:F,6,FALSE)</f>
        <v>"hp":21600,"atk":600</v>
      </c>
      <c r="I3411" s="20" t="str">
        <f>IF(VLOOKUP(B3411,属性中转表!A:G,7,FALSE)=0,"",VLOOKUP(VLOOKUP(B3411,属性中转表!A:G,7,FALSE),属性中转表!$K$2:$P$21,6,0))&amp;IF(VLOOKUP(B3411,属性中转表!A:G,7,FALSE)&gt;=50,VLOOKUP(A3411,英雄数据表!A:K,9,0),IF(VLOOKUP(B3411,属性中转表!A:G,7,FALSE)&gt;=25,VLOOKUP(A3411,英雄数据表!A:K,5,0),""))</f>
        <v>"atk":300,"hp":5000</v>
      </c>
      <c r="J3411" s="20" t="str">
        <f>IF(I3411="","",属性中转表!$I$1&amp;(IF(VLOOKUP(B3411,属性中转表!A:G,7,FALSE)=0,0,VLOOKUP(VLOOKUP(B3411,属性中转表!A:G,7,FALSE),属性中转表!$K$2:$P$21,4,0)))+IFERROR(VLOOKUP(A3411,英雄数据表!A:K,IF(武魂!B3411&gt;=50,10,IF(武魂!B3411&gt;=25,6)),0),0))</f>
        <v>,"dpspro":0</v>
      </c>
      <c r="K3411" s="32" t="str">
        <f t="shared" si="228"/>
        <v>"atk":300,"hp":5000,"dpspro":0</v>
      </c>
      <c r="L3411" s="20" t="str">
        <f>IF(B3411&gt;=50,VLOOKUP(A3411,英雄数据表!A:L,11,FALSE),IF(B3411&gt;=25,VLOOKUP(A3411,英雄数据表!A:L,7,0),""))</f>
        <v/>
      </c>
      <c r="M3411" s="20" t="str">
        <f>IFERROR(VLOOKUP(B3411,属性中转表!$K$2:$O$21,5,FALSE),"")</f>
        <v>"hp":5000</v>
      </c>
      <c r="N3411" s="20" t="str">
        <f>IF(B3411=25,VLOOKUP(A3411,英雄数据表!A:L,8,FALSE),IF(B3411=50,VLOOKUP(A3411,英雄数据表!A:L,12,0),""))</f>
        <v/>
      </c>
    </row>
    <row r="3412" spans="1:14" x14ac:dyDescent="0.3">
      <c r="A3412" s="20">
        <v>31086</v>
      </c>
      <c r="B3412" s="21">
        <f t="shared" si="229"/>
        <v>11</v>
      </c>
      <c r="C3412" s="21">
        <v>5</v>
      </c>
      <c r="D3412" s="21">
        <f>VLOOKUP(A3412,英雄数据表!A:D,4,0)</f>
        <v>3</v>
      </c>
      <c r="E3412" s="20" t="str">
        <f>VLOOKUP(A3412,英雄数据表!A:C,3,0)</f>
        <v>毁灭之翼</v>
      </c>
      <c r="F3412" s="20">
        <f t="shared" si="230"/>
        <v>31086</v>
      </c>
      <c r="G3412" s="20">
        <f t="shared" si="231"/>
        <v>31086</v>
      </c>
      <c r="H3412" s="21" t="str">
        <f>VLOOKUP(B3412,属性中转表!A:F,6,FALSE)</f>
        <v>"hp":24300,"atk":675</v>
      </c>
      <c r="I3412" s="20" t="str">
        <f>IF(VLOOKUP(B3412,属性中转表!A:G,7,FALSE)=0,"",VLOOKUP(VLOOKUP(B3412,属性中转表!A:G,7,FALSE),属性中转表!$K$2:$P$21,6,0))&amp;IF(VLOOKUP(B3412,属性中转表!A:G,7,FALSE)&gt;=50,VLOOKUP(A3412,英雄数据表!A:K,9,0),IF(VLOOKUP(B3412,属性中转表!A:G,7,FALSE)&gt;=25,VLOOKUP(A3412,英雄数据表!A:K,5,0),""))</f>
        <v>"atk":300,"hp":5000</v>
      </c>
      <c r="J3412" s="20" t="str">
        <f>IF(I3412="","",属性中转表!$I$1&amp;(IF(VLOOKUP(B3412,属性中转表!A:G,7,FALSE)=0,0,VLOOKUP(VLOOKUP(B3412,属性中转表!A:G,7,FALSE),属性中转表!$K$2:$P$21,4,0)))+IFERROR(VLOOKUP(A3412,英雄数据表!A:K,IF(武魂!B3412&gt;=50,10,IF(武魂!B3412&gt;=25,6)),0),0))</f>
        <v>,"dpspro":0</v>
      </c>
      <c r="K3412" s="32" t="str">
        <f t="shared" si="228"/>
        <v>"atk":300,"hp":5000,"dpspro":0</v>
      </c>
      <c r="L3412" s="20" t="str">
        <f>IF(B3412&gt;=50,VLOOKUP(A3412,英雄数据表!A:L,11,FALSE),IF(B3412&gt;=25,VLOOKUP(A3412,英雄数据表!A:L,7,0),""))</f>
        <v/>
      </c>
      <c r="M3412" s="20" t="str">
        <f>IFERROR(VLOOKUP(B3412,属性中转表!$K$2:$O$21,5,FALSE),"")</f>
        <v/>
      </c>
      <c r="N3412" s="20" t="str">
        <f>IF(B3412=25,VLOOKUP(A3412,英雄数据表!A:L,8,FALSE),IF(B3412=50,VLOOKUP(A3412,英雄数据表!A:L,12,0),""))</f>
        <v/>
      </c>
    </row>
    <row r="3413" spans="1:14" x14ac:dyDescent="0.3">
      <c r="A3413" s="20">
        <v>31086</v>
      </c>
      <c r="B3413" s="21">
        <f t="shared" si="229"/>
        <v>12</v>
      </c>
      <c r="C3413" s="21">
        <v>5</v>
      </c>
      <c r="D3413" s="21">
        <f>VLOOKUP(A3413,英雄数据表!A:D,4,0)</f>
        <v>3</v>
      </c>
      <c r="E3413" s="20" t="str">
        <f>VLOOKUP(A3413,英雄数据表!A:C,3,0)</f>
        <v>毁灭之翼</v>
      </c>
      <c r="F3413" s="20">
        <f t="shared" si="230"/>
        <v>31086</v>
      </c>
      <c r="G3413" s="20">
        <f t="shared" si="231"/>
        <v>31086</v>
      </c>
      <c r="H3413" s="21" t="str">
        <f>VLOOKUP(B3413,属性中转表!A:F,6,FALSE)</f>
        <v>"hp":27000,"atk":750</v>
      </c>
      <c r="I3413" s="20" t="str">
        <f>IF(VLOOKUP(B3413,属性中转表!A:G,7,FALSE)=0,"",VLOOKUP(VLOOKUP(B3413,属性中转表!A:G,7,FALSE),属性中转表!$K$2:$P$21,6,0))&amp;IF(VLOOKUP(B3413,属性中转表!A:G,7,FALSE)&gt;=50,VLOOKUP(A3413,英雄数据表!A:K,9,0),IF(VLOOKUP(B3413,属性中转表!A:G,7,FALSE)&gt;=25,VLOOKUP(A3413,英雄数据表!A:K,5,0),""))</f>
        <v>"atk":300,"hp":5000</v>
      </c>
      <c r="J3413" s="20" t="str">
        <f>IF(I3413="","",属性中转表!$I$1&amp;(IF(VLOOKUP(B3413,属性中转表!A:G,7,FALSE)=0,0,VLOOKUP(VLOOKUP(B3413,属性中转表!A:G,7,FALSE),属性中转表!$K$2:$P$21,4,0)))+IFERROR(VLOOKUP(A3413,英雄数据表!A:K,IF(武魂!B3413&gt;=50,10,IF(武魂!B3413&gt;=25,6)),0),0))</f>
        <v>,"dpspro":0</v>
      </c>
      <c r="K3413" s="32" t="str">
        <f t="shared" si="228"/>
        <v>"atk":300,"hp":5000,"dpspro":0</v>
      </c>
      <c r="L3413" s="20" t="str">
        <f>IF(B3413&gt;=50,VLOOKUP(A3413,英雄数据表!A:L,11,FALSE),IF(B3413&gt;=25,VLOOKUP(A3413,英雄数据表!A:L,7,0),""))</f>
        <v/>
      </c>
      <c r="M3413" s="20" t="str">
        <f>IFERROR(VLOOKUP(B3413,属性中转表!$K$2:$O$21,5,FALSE),"")</f>
        <v/>
      </c>
      <c r="N3413" s="20" t="str">
        <f>IF(B3413=25,VLOOKUP(A3413,英雄数据表!A:L,8,FALSE),IF(B3413=50,VLOOKUP(A3413,英雄数据表!A:L,12,0),""))</f>
        <v/>
      </c>
    </row>
    <row r="3414" spans="1:14" x14ac:dyDescent="0.3">
      <c r="A3414" s="20">
        <v>31086</v>
      </c>
      <c r="B3414" s="21">
        <f t="shared" si="229"/>
        <v>13</v>
      </c>
      <c r="C3414" s="21">
        <v>5</v>
      </c>
      <c r="D3414" s="21">
        <f>VLOOKUP(A3414,英雄数据表!A:D,4,0)</f>
        <v>3</v>
      </c>
      <c r="E3414" s="20" t="str">
        <f>VLOOKUP(A3414,英雄数据表!A:C,3,0)</f>
        <v>毁灭之翼</v>
      </c>
      <c r="F3414" s="20">
        <f t="shared" si="230"/>
        <v>31086</v>
      </c>
      <c r="G3414" s="20">
        <f t="shared" si="231"/>
        <v>31086</v>
      </c>
      <c r="H3414" s="21" t="str">
        <f>VLOOKUP(B3414,属性中转表!A:F,6,FALSE)</f>
        <v>"hp":29700,"atk":825</v>
      </c>
      <c r="I3414" s="20" t="str">
        <f>IF(VLOOKUP(B3414,属性中转表!A:G,7,FALSE)=0,"",VLOOKUP(VLOOKUP(B3414,属性中转表!A:G,7,FALSE),属性中转表!$K$2:$P$21,6,0))&amp;IF(VLOOKUP(B3414,属性中转表!A:G,7,FALSE)&gt;=50,VLOOKUP(A3414,英雄数据表!A:K,9,0),IF(VLOOKUP(B3414,属性中转表!A:G,7,FALSE)&gt;=25,VLOOKUP(A3414,英雄数据表!A:K,5,0),""))</f>
        <v>"atk":300,"hp":5000</v>
      </c>
      <c r="J3414" s="20" t="str">
        <f>IF(I3414="","",属性中转表!$I$1&amp;(IF(VLOOKUP(B3414,属性中转表!A:G,7,FALSE)=0,0,VLOOKUP(VLOOKUP(B3414,属性中转表!A:G,7,FALSE),属性中转表!$K$2:$P$21,4,0)))+IFERROR(VLOOKUP(A3414,英雄数据表!A:K,IF(武魂!B3414&gt;=50,10,IF(武魂!B3414&gt;=25,6)),0),0))</f>
        <v>,"dpspro":0</v>
      </c>
      <c r="K3414" s="32" t="str">
        <f t="shared" si="228"/>
        <v>"atk":300,"hp":5000,"dpspro":0</v>
      </c>
      <c r="L3414" s="20" t="str">
        <f>IF(B3414&gt;=50,VLOOKUP(A3414,英雄数据表!A:L,11,FALSE),IF(B3414&gt;=25,VLOOKUP(A3414,英雄数据表!A:L,7,0),""))</f>
        <v/>
      </c>
      <c r="M3414" s="20" t="str">
        <f>IFERROR(VLOOKUP(B3414,属性中转表!$K$2:$O$21,5,FALSE),"")</f>
        <v/>
      </c>
      <c r="N3414" s="20" t="str">
        <f>IF(B3414=25,VLOOKUP(A3414,英雄数据表!A:L,8,FALSE),IF(B3414=50,VLOOKUP(A3414,英雄数据表!A:L,12,0),""))</f>
        <v/>
      </c>
    </row>
    <row r="3415" spans="1:14" x14ac:dyDescent="0.3">
      <c r="A3415" s="20">
        <v>31086</v>
      </c>
      <c r="B3415" s="21">
        <f t="shared" si="229"/>
        <v>14</v>
      </c>
      <c r="C3415" s="21">
        <v>5</v>
      </c>
      <c r="D3415" s="21">
        <f>VLOOKUP(A3415,英雄数据表!A:D,4,0)</f>
        <v>3</v>
      </c>
      <c r="E3415" s="20" t="str">
        <f>VLOOKUP(A3415,英雄数据表!A:C,3,0)</f>
        <v>毁灭之翼</v>
      </c>
      <c r="F3415" s="20">
        <f t="shared" si="230"/>
        <v>31086</v>
      </c>
      <c r="G3415" s="20">
        <f t="shared" si="231"/>
        <v>31086</v>
      </c>
      <c r="H3415" s="21" t="str">
        <f>VLOOKUP(B3415,属性中转表!A:F,6,FALSE)</f>
        <v>"hp":32400,"atk":900</v>
      </c>
      <c r="I3415" s="20" t="str">
        <f>IF(VLOOKUP(B3415,属性中转表!A:G,7,FALSE)=0,"",VLOOKUP(VLOOKUP(B3415,属性中转表!A:G,7,FALSE),属性中转表!$K$2:$P$21,6,0))&amp;IF(VLOOKUP(B3415,属性中转表!A:G,7,FALSE)&gt;=50,VLOOKUP(A3415,英雄数据表!A:K,9,0),IF(VLOOKUP(B3415,属性中转表!A:G,7,FALSE)&gt;=25,VLOOKUP(A3415,英雄数据表!A:K,5,0),""))</f>
        <v>"atk":300,"hp":5000</v>
      </c>
      <c r="J3415" s="20" t="str">
        <f>IF(I3415="","",属性中转表!$I$1&amp;(IF(VLOOKUP(B3415,属性中转表!A:G,7,FALSE)=0,0,VLOOKUP(VLOOKUP(B3415,属性中转表!A:G,7,FALSE),属性中转表!$K$2:$P$21,4,0)))+IFERROR(VLOOKUP(A3415,英雄数据表!A:K,IF(武魂!B3415&gt;=50,10,IF(武魂!B3415&gt;=25,6)),0),0))</f>
        <v>,"dpspro":0</v>
      </c>
      <c r="K3415" s="32" t="str">
        <f t="shared" si="228"/>
        <v>"atk":300,"hp":5000,"dpspro":0</v>
      </c>
      <c r="L3415" s="20" t="str">
        <f>IF(B3415&gt;=50,VLOOKUP(A3415,英雄数据表!A:L,11,FALSE),IF(B3415&gt;=25,VLOOKUP(A3415,英雄数据表!A:L,7,0),""))</f>
        <v/>
      </c>
      <c r="M3415" s="20" t="str">
        <f>IFERROR(VLOOKUP(B3415,属性中转表!$K$2:$O$21,5,FALSE),"")</f>
        <v/>
      </c>
      <c r="N3415" s="20" t="str">
        <f>IF(B3415=25,VLOOKUP(A3415,英雄数据表!A:L,8,FALSE),IF(B3415=50,VLOOKUP(A3415,英雄数据表!A:L,12,0),""))</f>
        <v/>
      </c>
    </row>
    <row r="3416" spans="1:14" x14ac:dyDescent="0.3">
      <c r="A3416" s="20">
        <v>31086</v>
      </c>
      <c r="B3416" s="21">
        <f t="shared" si="229"/>
        <v>15</v>
      </c>
      <c r="C3416" s="21">
        <v>5</v>
      </c>
      <c r="D3416" s="21">
        <f>VLOOKUP(A3416,英雄数据表!A:D,4,0)</f>
        <v>3</v>
      </c>
      <c r="E3416" s="20" t="str">
        <f>VLOOKUP(A3416,英雄数据表!A:C,3,0)</f>
        <v>毁灭之翼</v>
      </c>
      <c r="F3416" s="20">
        <f t="shared" si="230"/>
        <v>31086</v>
      </c>
      <c r="G3416" s="20">
        <f t="shared" si="231"/>
        <v>31086</v>
      </c>
      <c r="H3416" s="21" t="str">
        <f>VLOOKUP(B3416,属性中转表!A:F,6,FALSE)</f>
        <v>"hp":35100,"atk":975</v>
      </c>
      <c r="I3416" s="20" t="str">
        <f>IF(VLOOKUP(B3416,属性中转表!A:G,7,FALSE)=0,"",VLOOKUP(VLOOKUP(B3416,属性中转表!A:G,7,FALSE),属性中转表!$K$2:$P$21,6,0))&amp;IF(VLOOKUP(B3416,属性中转表!A:G,7,FALSE)&gt;=50,VLOOKUP(A3416,英雄数据表!A:K,9,0),IF(VLOOKUP(B3416,属性中转表!A:G,7,FALSE)&gt;=25,VLOOKUP(A3416,英雄数据表!A:K,5,0),""))</f>
        <v>"atk":300,"hp":5000,"undpspro":50</v>
      </c>
      <c r="J3416" s="20" t="str">
        <f>IF(I3416="","",属性中转表!$I$1&amp;(IF(VLOOKUP(B3416,属性中转表!A:G,7,FALSE)=0,0,VLOOKUP(VLOOKUP(B3416,属性中转表!A:G,7,FALSE),属性中转表!$K$2:$P$21,4,0)))+IFERROR(VLOOKUP(A3416,英雄数据表!A:K,IF(武魂!B3416&gt;=50,10,IF(武魂!B3416&gt;=25,6)),0),0))</f>
        <v>,"dpspro":0</v>
      </c>
      <c r="K3416" s="32" t="str">
        <f t="shared" si="228"/>
        <v>"atk":300,"hp":5000,"undpspro":50,"dpspro":0</v>
      </c>
      <c r="L3416" s="20" t="str">
        <f>IF(B3416&gt;=50,VLOOKUP(A3416,英雄数据表!A:L,11,FALSE),IF(B3416&gt;=25,VLOOKUP(A3416,英雄数据表!A:L,7,0),""))</f>
        <v/>
      </c>
      <c r="M3416" s="20" t="str">
        <f>IFERROR(VLOOKUP(B3416,属性中转表!$K$2:$O$21,5,FALSE),"")</f>
        <v>"undpspro":50</v>
      </c>
      <c r="N3416" s="20" t="str">
        <f>IF(B3416=25,VLOOKUP(A3416,英雄数据表!A:L,8,FALSE),IF(B3416=50,VLOOKUP(A3416,英雄数据表!A:L,12,0),""))</f>
        <v/>
      </c>
    </row>
    <row r="3417" spans="1:14" x14ac:dyDescent="0.3">
      <c r="A3417" s="20">
        <v>31086</v>
      </c>
      <c r="B3417" s="21">
        <f t="shared" si="229"/>
        <v>16</v>
      </c>
      <c r="C3417" s="21">
        <v>5</v>
      </c>
      <c r="D3417" s="21">
        <f>VLOOKUP(A3417,英雄数据表!A:D,4,0)</f>
        <v>3</v>
      </c>
      <c r="E3417" s="20" t="str">
        <f>VLOOKUP(A3417,英雄数据表!A:C,3,0)</f>
        <v>毁灭之翼</v>
      </c>
      <c r="F3417" s="20">
        <f t="shared" si="230"/>
        <v>31086</v>
      </c>
      <c r="G3417" s="20">
        <f t="shared" si="231"/>
        <v>31086</v>
      </c>
      <c r="H3417" s="21" t="str">
        <f>VLOOKUP(B3417,属性中转表!A:F,6,FALSE)</f>
        <v>"hp":37800,"atk":1050</v>
      </c>
      <c r="I3417" s="20" t="str">
        <f>IF(VLOOKUP(B3417,属性中转表!A:G,7,FALSE)=0,"",VLOOKUP(VLOOKUP(B3417,属性中转表!A:G,7,FALSE),属性中转表!$K$2:$P$21,6,0))&amp;IF(VLOOKUP(B3417,属性中转表!A:G,7,FALSE)&gt;=50,VLOOKUP(A3417,英雄数据表!A:K,9,0),IF(VLOOKUP(B3417,属性中转表!A:G,7,FALSE)&gt;=25,VLOOKUP(A3417,英雄数据表!A:K,5,0),""))</f>
        <v>"atk":300,"hp":5000,"undpspro":50</v>
      </c>
      <c r="J3417" s="20" t="str">
        <f>IF(I3417="","",属性中转表!$I$1&amp;(IF(VLOOKUP(B3417,属性中转表!A:G,7,FALSE)=0,0,VLOOKUP(VLOOKUP(B3417,属性中转表!A:G,7,FALSE),属性中转表!$K$2:$P$21,4,0)))+IFERROR(VLOOKUP(A3417,英雄数据表!A:K,IF(武魂!B3417&gt;=50,10,IF(武魂!B3417&gt;=25,6)),0),0))</f>
        <v>,"dpspro":0</v>
      </c>
      <c r="K3417" s="32" t="str">
        <f t="shared" si="228"/>
        <v>"atk":300,"hp":5000,"undpspro":50,"dpspro":0</v>
      </c>
      <c r="L3417" s="20" t="str">
        <f>IF(B3417&gt;=50,VLOOKUP(A3417,英雄数据表!A:L,11,FALSE),IF(B3417&gt;=25,VLOOKUP(A3417,英雄数据表!A:L,7,0),""))</f>
        <v/>
      </c>
      <c r="M3417" s="20" t="str">
        <f>IFERROR(VLOOKUP(B3417,属性中转表!$K$2:$O$21,5,FALSE),"")</f>
        <v/>
      </c>
      <c r="N3417" s="20" t="str">
        <f>IF(B3417=25,VLOOKUP(A3417,英雄数据表!A:L,8,FALSE),IF(B3417=50,VLOOKUP(A3417,英雄数据表!A:L,12,0),""))</f>
        <v/>
      </c>
    </row>
    <row r="3418" spans="1:14" x14ac:dyDescent="0.3">
      <c r="A3418" s="20">
        <v>31086</v>
      </c>
      <c r="B3418" s="21">
        <f t="shared" si="229"/>
        <v>17</v>
      </c>
      <c r="C3418" s="21">
        <v>5</v>
      </c>
      <c r="D3418" s="21">
        <f>VLOOKUP(A3418,英雄数据表!A:D,4,0)</f>
        <v>3</v>
      </c>
      <c r="E3418" s="20" t="str">
        <f>VLOOKUP(A3418,英雄数据表!A:C,3,0)</f>
        <v>毁灭之翼</v>
      </c>
      <c r="F3418" s="20">
        <f t="shared" si="230"/>
        <v>31086</v>
      </c>
      <c r="G3418" s="20">
        <f t="shared" si="231"/>
        <v>31086</v>
      </c>
      <c r="H3418" s="21" t="str">
        <f>VLOOKUP(B3418,属性中转表!A:F,6,FALSE)</f>
        <v>"hp":40500,"atk":1125</v>
      </c>
      <c r="I3418" s="20" t="str">
        <f>IF(VLOOKUP(B3418,属性中转表!A:G,7,FALSE)=0,"",VLOOKUP(VLOOKUP(B3418,属性中转表!A:G,7,FALSE),属性中转表!$K$2:$P$21,6,0))&amp;IF(VLOOKUP(B3418,属性中转表!A:G,7,FALSE)&gt;=50,VLOOKUP(A3418,英雄数据表!A:K,9,0),IF(VLOOKUP(B3418,属性中转表!A:G,7,FALSE)&gt;=25,VLOOKUP(A3418,英雄数据表!A:K,5,0),""))</f>
        <v>"atk":300,"hp":5000,"undpspro":50</v>
      </c>
      <c r="J3418" s="20" t="str">
        <f>IF(I3418="","",属性中转表!$I$1&amp;(IF(VLOOKUP(B3418,属性中转表!A:G,7,FALSE)=0,0,VLOOKUP(VLOOKUP(B3418,属性中转表!A:G,7,FALSE),属性中转表!$K$2:$P$21,4,0)))+IFERROR(VLOOKUP(A3418,英雄数据表!A:K,IF(武魂!B3418&gt;=50,10,IF(武魂!B3418&gt;=25,6)),0),0))</f>
        <v>,"dpspro":0</v>
      </c>
      <c r="K3418" s="32" t="str">
        <f t="shared" si="228"/>
        <v>"atk":300,"hp":5000,"undpspro":50,"dpspro":0</v>
      </c>
      <c r="L3418" s="20" t="str">
        <f>IF(B3418&gt;=50,VLOOKUP(A3418,英雄数据表!A:L,11,FALSE),IF(B3418&gt;=25,VLOOKUP(A3418,英雄数据表!A:L,7,0),""))</f>
        <v/>
      </c>
      <c r="M3418" s="20" t="str">
        <f>IFERROR(VLOOKUP(B3418,属性中转表!$K$2:$O$21,5,FALSE),"")</f>
        <v/>
      </c>
      <c r="N3418" s="20" t="str">
        <f>IF(B3418=25,VLOOKUP(A3418,英雄数据表!A:L,8,FALSE),IF(B3418=50,VLOOKUP(A3418,英雄数据表!A:L,12,0),""))</f>
        <v/>
      </c>
    </row>
    <row r="3419" spans="1:14" x14ac:dyDescent="0.3">
      <c r="A3419" s="20">
        <v>31086</v>
      </c>
      <c r="B3419" s="21">
        <f t="shared" si="229"/>
        <v>18</v>
      </c>
      <c r="C3419" s="21">
        <v>5</v>
      </c>
      <c r="D3419" s="21">
        <f>VLOOKUP(A3419,英雄数据表!A:D,4,0)</f>
        <v>3</v>
      </c>
      <c r="E3419" s="20" t="str">
        <f>VLOOKUP(A3419,英雄数据表!A:C,3,0)</f>
        <v>毁灭之翼</v>
      </c>
      <c r="F3419" s="20">
        <f t="shared" si="230"/>
        <v>31086</v>
      </c>
      <c r="G3419" s="20">
        <f t="shared" si="231"/>
        <v>31086</v>
      </c>
      <c r="H3419" s="21" t="str">
        <f>VLOOKUP(B3419,属性中转表!A:F,6,FALSE)</f>
        <v>"hp":43200,"atk":1200</v>
      </c>
      <c r="I3419" s="20" t="str">
        <f>IF(VLOOKUP(B3419,属性中转表!A:G,7,FALSE)=0,"",VLOOKUP(VLOOKUP(B3419,属性中转表!A:G,7,FALSE),属性中转表!$K$2:$P$21,6,0))&amp;IF(VLOOKUP(B3419,属性中转表!A:G,7,FALSE)&gt;=50,VLOOKUP(A3419,英雄数据表!A:K,9,0),IF(VLOOKUP(B3419,属性中转表!A:G,7,FALSE)&gt;=25,VLOOKUP(A3419,英雄数据表!A:K,5,0),""))</f>
        <v>"atk":300,"hp":5000,"undpspro":50</v>
      </c>
      <c r="J3419" s="20" t="str">
        <f>IF(I3419="","",属性中转表!$I$1&amp;(IF(VLOOKUP(B3419,属性中转表!A:G,7,FALSE)=0,0,VLOOKUP(VLOOKUP(B3419,属性中转表!A:G,7,FALSE),属性中转表!$K$2:$P$21,4,0)))+IFERROR(VLOOKUP(A3419,英雄数据表!A:K,IF(武魂!B3419&gt;=50,10,IF(武魂!B3419&gt;=25,6)),0),0))</f>
        <v>,"dpspro":0</v>
      </c>
      <c r="K3419" s="32" t="str">
        <f t="shared" ref="K3419:K3482" si="232">I3419&amp;J3419</f>
        <v>"atk":300,"hp":5000,"undpspro":50,"dpspro":0</v>
      </c>
      <c r="L3419" s="20" t="str">
        <f>IF(B3419&gt;=50,VLOOKUP(A3419,英雄数据表!A:L,11,FALSE),IF(B3419&gt;=25,VLOOKUP(A3419,英雄数据表!A:L,7,0),""))</f>
        <v/>
      </c>
      <c r="M3419" s="20" t="str">
        <f>IFERROR(VLOOKUP(B3419,属性中转表!$K$2:$O$21,5,FALSE),"")</f>
        <v/>
      </c>
      <c r="N3419" s="20" t="str">
        <f>IF(B3419=25,VLOOKUP(A3419,英雄数据表!A:L,8,FALSE),IF(B3419=50,VLOOKUP(A3419,英雄数据表!A:L,12,0),""))</f>
        <v/>
      </c>
    </row>
    <row r="3420" spans="1:14" x14ac:dyDescent="0.3">
      <c r="A3420" s="20">
        <v>31086</v>
      </c>
      <c r="B3420" s="21">
        <f t="shared" si="229"/>
        <v>19</v>
      </c>
      <c r="C3420" s="21">
        <v>5</v>
      </c>
      <c r="D3420" s="21">
        <f>VLOOKUP(A3420,英雄数据表!A:D,4,0)</f>
        <v>3</v>
      </c>
      <c r="E3420" s="20" t="str">
        <f>VLOOKUP(A3420,英雄数据表!A:C,3,0)</f>
        <v>毁灭之翼</v>
      </c>
      <c r="F3420" s="20">
        <f t="shared" si="230"/>
        <v>31086</v>
      </c>
      <c r="G3420" s="20">
        <f t="shared" si="231"/>
        <v>31086</v>
      </c>
      <c r="H3420" s="21" t="str">
        <f>VLOOKUP(B3420,属性中转表!A:F,6,FALSE)</f>
        <v>"hp":45900,"atk":1275</v>
      </c>
      <c r="I3420" s="20" t="str">
        <f>IF(VLOOKUP(B3420,属性中转表!A:G,7,FALSE)=0,"",VLOOKUP(VLOOKUP(B3420,属性中转表!A:G,7,FALSE),属性中转表!$K$2:$P$21,6,0))&amp;IF(VLOOKUP(B3420,属性中转表!A:G,7,FALSE)&gt;=50,VLOOKUP(A3420,英雄数据表!A:K,9,0),IF(VLOOKUP(B3420,属性中转表!A:G,7,FALSE)&gt;=25,VLOOKUP(A3420,英雄数据表!A:K,5,0),""))</f>
        <v>"atk":300,"hp":5000,"undpspro":50</v>
      </c>
      <c r="J3420" s="20" t="str">
        <f>IF(I3420="","",属性中转表!$I$1&amp;(IF(VLOOKUP(B3420,属性中转表!A:G,7,FALSE)=0,0,VLOOKUP(VLOOKUP(B3420,属性中转表!A:G,7,FALSE),属性中转表!$K$2:$P$21,4,0)))+IFERROR(VLOOKUP(A3420,英雄数据表!A:K,IF(武魂!B3420&gt;=50,10,IF(武魂!B3420&gt;=25,6)),0),0))</f>
        <v>,"dpspro":0</v>
      </c>
      <c r="K3420" s="32" t="str">
        <f t="shared" si="232"/>
        <v>"atk":300,"hp":5000,"undpspro":50,"dpspro":0</v>
      </c>
      <c r="L3420" s="20" t="str">
        <f>IF(B3420&gt;=50,VLOOKUP(A3420,英雄数据表!A:L,11,FALSE),IF(B3420&gt;=25,VLOOKUP(A3420,英雄数据表!A:L,7,0),""))</f>
        <v/>
      </c>
      <c r="M3420" s="20" t="str">
        <f>IFERROR(VLOOKUP(B3420,属性中转表!$K$2:$O$21,5,FALSE),"")</f>
        <v/>
      </c>
      <c r="N3420" s="20" t="str">
        <f>IF(B3420=25,VLOOKUP(A3420,英雄数据表!A:L,8,FALSE),IF(B3420=50,VLOOKUP(A3420,英雄数据表!A:L,12,0),""))</f>
        <v/>
      </c>
    </row>
    <row r="3421" spans="1:14" x14ac:dyDescent="0.3">
      <c r="A3421" s="20">
        <v>31086</v>
      </c>
      <c r="B3421" s="21">
        <f t="shared" si="229"/>
        <v>20</v>
      </c>
      <c r="C3421" s="21">
        <v>5</v>
      </c>
      <c r="D3421" s="21">
        <f>VLOOKUP(A3421,英雄数据表!A:D,4,0)</f>
        <v>3</v>
      </c>
      <c r="E3421" s="20" t="str">
        <f>VLOOKUP(A3421,英雄数据表!A:C,3,0)</f>
        <v>毁灭之翼</v>
      </c>
      <c r="F3421" s="20">
        <f t="shared" si="230"/>
        <v>31086</v>
      </c>
      <c r="G3421" s="20">
        <f t="shared" si="231"/>
        <v>31086</v>
      </c>
      <c r="H3421" s="21" t="str">
        <f>VLOOKUP(B3421,属性中转表!A:F,6,FALSE)</f>
        <v>"hp":48600,"atk":1350</v>
      </c>
      <c r="I3421" s="20" t="str">
        <f>IF(VLOOKUP(B3421,属性中转表!A:G,7,FALSE)=0,"",VLOOKUP(VLOOKUP(B3421,属性中转表!A:G,7,FALSE),属性中转表!$K$2:$P$21,6,0))&amp;IF(VLOOKUP(B3421,属性中转表!A:G,7,FALSE)&gt;=50,VLOOKUP(A3421,英雄数据表!A:K,9,0),IF(VLOOKUP(B3421,属性中转表!A:G,7,FALSE)&gt;=25,VLOOKUP(A3421,英雄数据表!A:K,5,0),""))</f>
        <v>"atk":300,"hp":5000,"undpspro":50</v>
      </c>
      <c r="J3421" s="20" t="str">
        <f>IF(I3421="","",属性中转表!$I$1&amp;(IF(VLOOKUP(B3421,属性中转表!A:G,7,FALSE)=0,0,VLOOKUP(VLOOKUP(B3421,属性中转表!A:G,7,FALSE),属性中转表!$K$2:$P$21,4,0)))+IFERROR(VLOOKUP(A3421,英雄数据表!A:K,IF(武魂!B3421&gt;=50,10,IF(武魂!B3421&gt;=25,6)),0),0))</f>
        <v>,"dpspro":50</v>
      </c>
      <c r="K3421" s="32" t="str">
        <f t="shared" si="232"/>
        <v>"atk":300,"hp":5000,"undpspro":50,"dpspro":50</v>
      </c>
      <c r="L3421" s="20" t="str">
        <f>IF(B3421&gt;=50,VLOOKUP(A3421,英雄数据表!A:L,11,FALSE),IF(B3421&gt;=25,VLOOKUP(A3421,英雄数据表!A:L,7,0),""))</f>
        <v/>
      </c>
      <c r="M3421" s="20" t="str">
        <f>IFERROR(VLOOKUP(B3421,属性中转表!$K$2:$O$21,5,FALSE),"")</f>
        <v>"dpspro":50</v>
      </c>
      <c r="N3421" s="20" t="str">
        <f>IF(B3421=25,VLOOKUP(A3421,英雄数据表!A:L,8,FALSE),IF(B3421=50,VLOOKUP(A3421,英雄数据表!A:L,12,0),""))</f>
        <v/>
      </c>
    </row>
    <row r="3422" spans="1:14" x14ac:dyDescent="0.3">
      <c r="A3422" s="20">
        <v>31086</v>
      </c>
      <c r="B3422" s="21">
        <f t="shared" si="229"/>
        <v>21</v>
      </c>
      <c r="C3422" s="21">
        <v>5</v>
      </c>
      <c r="D3422" s="21">
        <f>VLOOKUP(A3422,英雄数据表!A:D,4,0)</f>
        <v>3</v>
      </c>
      <c r="E3422" s="20" t="str">
        <f>VLOOKUP(A3422,英雄数据表!A:C,3,0)</f>
        <v>毁灭之翼</v>
      </c>
      <c r="F3422" s="20">
        <f t="shared" si="230"/>
        <v>31086</v>
      </c>
      <c r="G3422" s="20">
        <f t="shared" si="231"/>
        <v>31086</v>
      </c>
      <c r="H3422" s="21" t="str">
        <f>VLOOKUP(B3422,属性中转表!A:F,6,FALSE)</f>
        <v>"hp":52200,"atk":1450</v>
      </c>
      <c r="I3422" s="20" t="str">
        <f>IF(VLOOKUP(B3422,属性中转表!A:G,7,FALSE)=0,"",VLOOKUP(VLOOKUP(B3422,属性中转表!A:G,7,FALSE),属性中转表!$K$2:$P$21,6,0))&amp;IF(VLOOKUP(B3422,属性中转表!A:G,7,FALSE)&gt;=50,VLOOKUP(A3422,英雄数据表!A:K,9,0),IF(VLOOKUP(B3422,属性中转表!A:G,7,FALSE)&gt;=25,VLOOKUP(A3422,英雄数据表!A:K,5,0),""))</f>
        <v>"atk":300,"hp":5000,"undpspro":50</v>
      </c>
      <c r="J3422" s="20" t="str">
        <f>IF(I3422="","",属性中转表!$I$1&amp;(IF(VLOOKUP(B3422,属性中转表!A:G,7,FALSE)=0,0,VLOOKUP(VLOOKUP(B3422,属性中转表!A:G,7,FALSE),属性中转表!$K$2:$P$21,4,0)))+IFERROR(VLOOKUP(A3422,英雄数据表!A:K,IF(武魂!B3422&gt;=50,10,IF(武魂!B3422&gt;=25,6)),0),0))</f>
        <v>,"dpspro":50</v>
      </c>
      <c r="K3422" s="32" t="str">
        <f t="shared" si="232"/>
        <v>"atk":300,"hp":5000,"undpspro":50,"dpspro":50</v>
      </c>
      <c r="L3422" s="20" t="str">
        <f>IF(B3422&gt;=50,VLOOKUP(A3422,英雄数据表!A:L,11,FALSE),IF(B3422&gt;=25,VLOOKUP(A3422,英雄数据表!A:L,7,0),""))</f>
        <v/>
      </c>
      <c r="M3422" s="20" t="str">
        <f>IFERROR(VLOOKUP(B3422,属性中转表!$K$2:$O$21,5,FALSE),"")</f>
        <v/>
      </c>
      <c r="N3422" s="20" t="str">
        <f>IF(B3422=25,VLOOKUP(A3422,英雄数据表!A:L,8,FALSE),IF(B3422=50,VLOOKUP(A3422,英雄数据表!A:L,12,0),""))</f>
        <v/>
      </c>
    </row>
    <row r="3423" spans="1:14" x14ac:dyDescent="0.3">
      <c r="A3423" s="20">
        <v>31086</v>
      </c>
      <c r="B3423" s="21">
        <f t="shared" si="229"/>
        <v>22</v>
      </c>
      <c r="C3423" s="21">
        <v>5</v>
      </c>
      <c r="D3423" s="21">
        <f>VLOOKUP(A3423,英雄数据表!A:D,4,0)</f>
        <v>3</v>
      </c>
      <c r="E3423" s="20" t="str">
        <f>VLOOKUP(A3423,英雄数据表!A:C,3,0)</f>
        <v>毁灭之翼</v>
      </c>
      <c r="F3423" s="20">
        <f t="shared" si="230"/>
        <v>31086</v>
      </c>
      <c r="G3423" s="20">
        <f t="shared" si="231"/>
        <v>31086</v>
      </c>
      <c r="H3423" s="21" t="str">
        <f>VLOOKUP(B3423,属性中转表!A:F,6,FALSE)</f>
        <v>"hp":55800,"atk":1550</v>
      </c>
      <c r="I3423" s="20" t="str">
        <f>IF(VLOOKUP(B3423,属性中转表!A:G,7,FALSE)=0,"",VLOOKUP(VLOOKUP(B3423,属性中转表!A:G,7,FALSE),属性中转表!$K$2:$P$21,6,0))&amp;IF(VLOOKUP(B3423,属性中转表!A:G,7,FALSE)&gt;=50,VLOOKUP(A3423,英雄数据表!A:K,9,0),IF(VLOOKUP(B3423,属性中转表!A:G,7,FALSE)&gt;=25,VLOOKUP(A3423,英雄数据表!A:K,5,0),""))</f>
        <v>"atk":300,"hp":5000,"undpspro":50</v>
      </c>
      <c r="J3423" s="20" t="str">
        <f>IF(I3423="","",属性中转表!$I$1&amp;(IF(VLOOKUP(B3423,属性中转表!A:G,7,FALSE)=0,0,VLOOKUP(VLOOKUP(B3423,属性中转表!A:G,7,FALSE),属性中转表!$K$2:$P$21,4,0)))+IFERROR(VLOOKUP(A3423,英雄数据表!A:K,IF(武魂!B3423&gt;=50,10,IF(武魂!B3423&gt;=25,6)),0),0))</f>
        <v>,"dpspro":50</v>
      </c>
      <c r="K3423" s="32" t="str">
        <f t="shared" si="232"/>
        <v>"atk":300,"hp":5000,"undpspro":50,"dpspro":50</v>
      </c>
      <c r="L3423" s="20" t="str">
        <f>IF(B3423&gt;=50,VLOOKUP(A3423,英雄数据表!A:L,11,FALSE),IF(B3423&gt;=25,VLOOKUP(A3423,英雄数据表!A:L,7,0),""))</f>
        <v/>
      </c>
      <c r="M3423" s="20" t="str">
        <f>IFERROR(VLOOKUP(B3423,属性中转表!$K$2:$O$21,5,FALSE),"")</f>
        <v/>
      </c>
      <c r="N3423" s="20" t="str">
        <f>IF(B3423=25,VLOOKUP(A3423,英雄数据表!A:L,8,FALSE),IF(B3423=50,VLOOKUP(A3423,英雄数据表!A:L,12,0),""))</f>
        <v/>
      </c>
    </row>
    <row r="3424" spans="1:14" x14ac:dyDescent="0.3">
      <c r="A3424" s="20">
        <v>31086</v>
      </c>
      <c r="B3424" s="21">
        <f t="shared" si="229"/>
        <v>23</v>
      </c>
      <c r="C3424" s="21">
        <v>5</v>
      </c>
      <c r="D3424" s="21">
        <f>VLOOKUP(A3424,英雄数据表!A:D,4,0)</f>
        <v>3</v>
      </c>
      <c r="E3424" s="20" t="str">
        <f>VLOOKUP(A3424,英雄数据表!A:C,3,0)</f>
        <v>毁灭之翼</v>
      </c>
      <c r="F3424" s="20">
        <f t="shared" si="230"/>
        <v>31086</v>
      </c>
      <c r="G3424" s="20">
        <f t="shared" si="231"/>
        <v>31086</v>
      </c>
      <c r="H3424" s="21" t="str">
        <f>VLOOKUP(B3424,属性中转表!A:F,6,FALSE)</f>
        <v>"hp":59400,"atk":1650</v>
      </c>
      <c r="I3424" s="20" t="str">
        <f>IF(VLOOKUP(B3424,属性中转表!A:G,7,FALSE)=0,"",VLOOKUP(VLOOKUP(B3424,属性中转表!A:G,7,FALSE),属性中转表!$K$2:$P$21,6,0))&amp;IF(VLOOKUP(B3424,属性中转表!A:G,7,FALSE)&gt;=50,VLOOKUP(A3424,英雄数据表!A:K,9,0),IF(VLOOKUP(B3424,属性中转表!A:G,7,FALSE)&gt;=25,VLOOKUP(A3424,英雄数据表!A:K,5,0),""))</f>
        <v>"atk":300,"hp":5000,"undpspro":50</v>
      </c>
      <c r="J3424" s="20" t="str">
        <f>IF(I3424="","",属性中转表!$I$1&amp;(IF(VLOOKUP(B3424,属性中转表!A:G,7,FALSE)=0,0,VLOOKUP(VLOOKUP(B3424,属性中转表!A:G,7,FALSE),属性中转表!$K$2:$P$21,4,0)))+IFERROR(VLOOKUP(A3424,英雄数据表!A:K,IF(武魂!B3424&gt;=50,10,IF(武魂!B3424&gt;=25,6)),0),0))</f>
        <v>,"dpspro":50</v>
      </c>
      <c r="K3424" s="32" t="str">
        <f t="shared" si="232"/>
        <v>"atk":300,"hp":5000,"undpspro":50,"dpspro":50</v>
      </c>
      <c r="L3424" s="20" t="str">
        <f>IF(B3424&gt;=50,VLOOKUP(A3424,英雄数据表!A:L,11,FALSE),IF(B3424&gt;=25,VLOOKUP(A3424,英雄数据表!A:L,7,0),""))</f>
        <v/>
      </c>
      <c r="M3424" s="20" t="str">
        <f>IFERROR(VLOOKUP(B3424,属性中转表!$K$2:$O$21,5,FALSE),"")</f>
        <v/>
      </c>
      <c r="N3424" s="20" t="str">
        <f>IF(B3424=25,VLOOKUP(A3424,英雄数据表!A:L,8,FALSE),IF(B3424=50,VLOOKUP(A3424,英雄数据表!A:L,12,0),""))</f>
        <v/>
      </c>
    </row>
    <row r="3425" spans="1:14" x14ac:dyDescent="0.3">
      <c r="A3425" s="20">
        <v>31086</v>
      </c>
      <c r="B3425" s="21">
        <f t="shared" si="229"/>
        <v>24</v>
      </c>
      <c r="C3425" s="21">
        <v>5</v>
      </c>
      <c r="D3425" s="21">
        <f>VLOOKUP(A3425,英雄数据表!A:D,4,0)</f>
        <v>3</v>
      </c>
      <c r="E3425" s="20" t="str">
        <f>VLOOKUP(A3425,英雄数据表!A:C,3,0)</f>
        <v>毁灭之翼</v>
      </c>
      <c r="F3425" s="20">
        <f t="shared" si="230"/>
        <v>31086</v>
      </c>
      <c r="G3425" s="20">
        <f t="shared" si="231"/>
        <v>31086</v>
      </c>
      <c r="H3425" s="21" t="str">
        <f>VLOOKUP(B3425,属性中转表!A:F,6,FALSE)</f>
        <v>"hp":63000,"atk":1750</v>
      </c>
      <c r="I3425" s="20" t="str">
        <f>IF(VLOOKUP(B3425,属性中转表!A:G,7,FALSE)=0,"",VLOOKUP(VLOOKUP(B3425,属性中转表!A:G,7,FALSE),属性中转表!$K$2:$P$21,6,0))&amp;IF(VLOOKUP(B3425,属性中转表!A:G,7,FALSE)&gt;=50,VLOOKUP(A3425,英雄数据表!A:K,9,0),IF(VLOOKUP(B3425,属性中转表!A:G,7,FALSE)&gt;=25,VLOOKUP(A3425,英雄数据表!A:K,5,0),""))</f>
        <v>"atk":300,"hp":5000,"undpspro":50</v>
      </c>
      <c r="J3425" s="20" t="str">
        <f>IF(I3425="","",属性中转表!$I$1&amp;(IF(VLOOKUP(B3425,属性中转表!A:G,7,FALSE)=0,0,VLOOKUP(VLOOKUP(B3425,属性中转表!A:G,7,FALSE),属性中转表!$K$2:$P$21,4,0)))+IFERROR(VLOOKUP(A3425,英雄数据表!A:K,IF(武魂!B3425&gt;=50,10,IF(武魂!B3425&gt;=25,6)),0),0))</f>
        <v>,"dpspro":50</v>
      </c>
      <c r="K3425" s="32" t="str">
        <f t="shared" si="232"/>
        <v>"atk":300,"hp":5000,"undpspro":50,"dpspro":50</v>
      </c>
      <c r="L3425" s="20" t="str">
        <f>IF(B3425&gt;=50,VLOOKUP(A3425,英雄数据表!A:L,11,FALSE),IF(B3425&gt;=25,VLOOKUP(A3425,英雄数据表!A:L,7,0),""))</f>
        <v/>
      </c>
      <c r="M3425" s="20" t="str">
        <f>IFERROR(VLOOKUP(B3425,属性中转表!$K$2:$O$21,5,FALSE),"")</f>
        <v/>
      </c>
      <c r="N3425" s="20" t="str">
        <f>IF(B3425=25,VLOOKUP(A3425,英雄数据表!A:L,8,FALSE),IF(B3425=50,VLOOKUP(A3425,英雄数据表!A:L,12,0),""))</f>
        <v/>
      </c>
    </row>
    <row r="3426" spans="1:14" x14ac:dyDescent="0.3">
      <c r="A3426" s="20">
        <v>31086</v>
      </c>
      <c r="B3426" s="21">
        <f t="shared" si="229"/>
        <v>25</v>
      </c>
      <c r="C3426" s="21">
        <v>5</v>
      </c>
      <c r="D3426" s="21">
        <f>VLOOKUP(A3426,英雄数据表!A:D,4,0)</f>
        <v>3</v>
      </c>
      <c r="E3426" s="20" t="str">
        <f>VLOOKUP(A3426,英雄数据表!A:C,3,0)</f>
        <v>毁灭之翼</v>
      </c>
      <c r="F3426" s="20">
        <f t="shared" si="230"/>
        <v>31086</v>
      </c>
      <c r="G3426" s="20">
        <f t="shared" si="231"/>
        <v>31086</v>
      </c>
      <c r="H3426" s="21" t="str">
        <f>VLOOKUP(B3426,属性中转表!A:F,6,FALSE)</f>
        <v>"hp":66600,"atk":1850</v>
      </c>
      <c r="I3426" s="20" t="str">
        <f>IF(VLOOKUP(B3426,属性中转表!A:G,7,FALSE)=0,"",VLOOKUP(VLOOKUP(B3426,属性中转表!A:G,7,FALSE),属性中转表!$K$2:$P$21,6,0))&amp;IF(VLOOKUP(B3426,属性中转表!A:G,7,FALSE)&gt;=50,VLOOKUP(A3426,英雄数据表!A:K,9,0),IF(VLOOKUP(B3426,属性中转表!A:G,7,FALSE)&gt;=25,VLOOKUP(A3426,英雄数据表!A:K,5,0),""))</f>
        <v>"atk":300,"hp":5000,"undpspro":50</v>
      </c>
      <c r="J3426" s="20" t="str">
        <f>IF(I3426="","",属性中转表!$I$1&amp;(IF(VLOOKUP(B3426,属性中转表!A:G,7,FALSE)=0,0,VLOOKUP(VLOOKUP(B3426,属性中转表!A:G,7,FALSE),属性中转表!$K$2:$P$21,4,0)))+IFERROR(VLOOKUP(A3426,英雄数据表!A:K,IF(武魂!B3426&gt;=50,10,IF(武魂!B3426&gt;=25,6)),0),0))</f>
        <v>,"dpspro":50</v>
      </c>
      <c r="K3426" s="32" t="str">
        <f t="shared" si="232"/>
        <v>"atk":300,"hp":5000,"undpspro":50,"dpspro":50</v>
      </c>
      <c r="L3426" s="20" t="str">
        <f>IF(B3426&gt;=50,VLOOKUP(A3426,英雄数据表!A:L,11,FALSE),IF(B3426&gt;=25,VLOOKUP(A3426,英雄数据表!A:L,7,0),""))</f>
        <v>"3108601004"</v>
      </c>
      <c r="M3426" s="20" t="str">
        <f>IFERROR(VLOOKUP(B3426,属性中转表!$K$2:$O$21,5,FALSE),"")</f>
        <v/>
      </c>
      <c r="N3426" s="20" t="str">
        <f>IF(B3426=25,VLOOKUP(A3426,英雄数据表!A:L,8,FALSE),IF(B3426=50,VLOOKUP(A3426,英雄数据表!A:L,12,0),""))</f>
        <v>生命低于75%将释放洪荒之力，提升全体友军6%伤害减免，持续3回合（每场战斗只会触发一次）</v>
      </c>
    </row>
    <row r="3427" spans="1:14" x14ac:dyDescent="0.3">
      <c r="A3427" s="20">
        <v>31086</v>
      </c>
      <c r="B3427" s="21">
        <f t="shared" si="229"/>
        <v>26</v>
      </c>
      <c r="C3427" s="21">
        <v>5</v>
      </c>
      <c r="D3427" s="21">
        <f>VLOOKUP(A3427,英雄数据表!A:D,4,0)</f>
        <v>3</v>
      </c>
      <c r="E3427" s="20" t="str">
        <f>VLOOKUP(A3427,英雄数据表!A:C,3,0)</f>
        <v>毁灭之翼</v>
      </c>
      <c r="F3427" s="20">
        <f t="shared" si="230"/>
        <v>31086</v>
      </c>
      <c r="G3427" s="20">
        <f t="shared" si="231"/>
        <v>31086</v>
      </c>
      <c r="H3427" s="21" t="str">
        <f>VLOOKUP(B3427,属性中转表!A:F,6,FALSE)</f>
        <v>"hp":70200,"atk":1950</v>
      </c>
      <c r="I3427" s="20" t="str">
        <f>IF(VLOOKUP(B3427,属性中转表!A:G,7,FALSE)=0,"",VLOOKUP(VLOOKUP(B3427,属性中转表!A:G,7,FALSE),属性中转表!$K$2:$P$21,6,0))&amp;IF(VLOOKUP(B3427,属性中转表!A:G,7,FALSE)&gt;=50,VLOOKUP(A3427,英雄数据表!A:K,9,0),IF(VLOOKUP(B3427,属性中转表!A:G,7,FALSE)&gt;=25,VLOOKUP(A3427,英雄数据表!A:K,5,0),""))</f>
        <v>"atk":300,"hp":5000,"undpspro":50</v>
      </c>
      <c r="J3427" s="20" t="str">
        <f>IF(I3427="","",属性中转表!$I$1&amp;(IF(VLOOKUP(B3427,属性中转表!A:G,7,FALSE)=0,0,VLOOKUP(VLOOKUP(B3427,属性中转表!A:G,7,FALSE),属性中转表!$K$2:$P$21,4,0)))+IFERROR(VLOOKUP(A3427,英雄数据表!A:K,IF(武魂!B3427&gt;=50,10,IF(武魂!B3427&gt;=25,6)),0),0))</f>
        <v>,"dpspro":50</v>
      </c>
      <c r="K3427" s="32" t="str">
        <f t="shared" si="232"/>
        <v>"atk":300,"hp":5000,"undpspro":50,"dpspro":50</v>
      </c>
      <c r="L3427" s="20" t="str">
        <f>IF(B3427&gt;=50,VLOOKUP(A3427,英雄数据表!A:L,11,FALSE),IF(B3427&gt;=25,VLOOKUP(A3427,英雄数据表!A:L,7,0),""))</f>
        <v>"3108601004"</v>
      </c>
      <c r="M3427" s="20" t="str">
        <f>IFERROR(VLOOKUP(B3427,属性中转表!$K$2:$O$21,5,FALSE),"")</f>
        <v/>
      </c>
      <c r="N3427" s="20" t="str">
        <f>IF(B3427=25,VLOOKUP(A3427,英雄数据表!A:L,8,FALSE),IF(B3427=50,VLOOKUP(A3427,英雄数据表!A:L,12,0),""))</f>
        <v/>
      </c>
    </row>
    <row r="3428" spans="1:14" x14ac:dyDescent="0.3">
      <c r="A3428" s="20">
        <v>31086</v>
      </c>
      <c r="B3428" s="21">
        <f t="shared" si="229"/>
        <v>27</v>
      </c>
      <c r="C3428" s="21">
        <v>5</v>
      </c>
      <c r="D3428" s="21">
        <f>VLOOKUP(A3428,英雄数据表!A:D,4,0)</f>
        <v>3</v>
      </c>
      <c r="E3428" s="20" t="str">
        <f>VLOOKUP(A3428,英雄数据表!A:C,3,0)</f>
        <v>毁灭之翼</v>
      </c>
      <c r="F3428" s="20">
        <f t="shared" si="230"/>
        <v>31086</v>
      </c>
      <c r="G3428" s="20">
        <f t="shared" si="231"/>
        <v>31086</v>
      </c>
      <c r="H3428" s="21" t="str">
        <f>VLOOKUP(B3428,属性中转表!A:F,6,FALSE)</f>
        <v>"hp":73800,"atk":2050</v>
      </c>
      <c r="I3428" s="20" t="str">
        <f>IF(VLOOKUP(B3428,属性中转表!A:G,7,FALSE)=0,"",VLOOKUP(VLOOKUP(B3428,属性中转表!A:G,7,FALSE),属性中转表!$K$2:$P$21,6,0))&amp;IF(VLOOKUP(B3428,属性中转表!A:G,7,FALSE)&gt;=50,VLOOKUP(A3428,英雄数据表!A:K,9,0),IF(VLOOKUP(B3428,属性中转表!A:G,7,FALSE)&gt;=25,VLOOKUP(A3428,英雄数据表!A:K,5,0),""))</f>
        <v>"atk":300,"hp":5000,"undpspro":50</v>
      </c>
      <c r="J3428" s="20" t="str">
        <f>IF(I3428="","",属性中转表!$I$1&amp;(IF(VLOOKUP(B3428,属性中转表!A:G,7,FALSE)=0,0,VLOOKUP(VLOOKUP(B3428,属性中转表!A:G,7,FALSE),属性中转表!$K$2:$P$21,4,0)))+IFERROR(VLOOKUP(A3428,英雄数据表!A:K,IF(武魂!B3428&gt;=50,10,IF(武魂!B3428&gt;=25,6)),0),0))</f>
        <v>,"dpspro":50</v>
      </c>
      <c r="K3428" s="32" t="str">
        <f t="shared" si="232"/>
        <v>"atk":300,"hp":5000,"undpspro":50,"dpspro":50</v>
      </c>
      <c r="L3428" s="20" t="str">
        <f>IF(B3428&gt;=50,VLOOKUP(A3428,英雄数据表!A:L,11,FALSE),IF(B3428&gt;=25,VLOOKUP(A3428,英雄数据表!A:L,7,0),""))</f>
        <v>"3108601004"</v>
      </c>
      <c r="M3428" s="20" t="str">
        <f>IFERROR(VLOOKUP(B3428,属性中转表!$K$2:$O$21,5,FALSE),"")</f>
        <v/>
      </c>
      <c r="N3428" s="20" t="str">
        <f>IF(B3428=25,VLOOKUP(A3428,英雄数据表!A:L,8,FALSE),IF(B3428=50,VLOOKUP(A3428,英雄数据表!A:L,12,0),""))</f>
        <v/>
      </c>
    </row>
    <row r="3429" spans="1:14" x14ac:dyDescent="0.3">
      <c r="A3429" s="20">
        <v>31086</v>
      </c>
      <c r="B3429" s="21">
        <f t="shared" si="229"/>
        <v>28</v>
      </c>
      <c r="C3429" s="21">
        <v>5</v>
      </c>
      <c r="D3429" s="21">
        <f>VLOOKUP(A3429,英雄数据表!A:D,4,0)</f>
        <v>3</v>
      </c>
      <c r="E3429" s="20" t="str">
        <f>VLOOKUP(A3429,英雄数据表!A:C,3,0)</f>
        <v>毁灭之翼</v>
      </c>
      <c r="F3429" s="20">
        <f t="shared" si="230"/>
        <v>31086</v>
      </c>
      <c r="G3429" s="20">
        <f t="shared" si="231"/>
        <v>31086</v>
      </c>
      <c r="H3429" s="21" t="str">
        <f>VLOOKUP(B3429,属性中转表!A:F,6,FALSE)</f>
        <v>"hp":77400,"atk":2150</v>
      </c>
      <c r="I3429" s="20" t="str">
        <f>IF(VLOOKUP(B3429,属性中转表!A:G,7,FALSE)=0,"",VLOOKUP(VLOOKUP(B3429,属性中转表!A:G,7,FALSE),属性中转表!$K$2:$P$21,6,0))&amp;IF(VLOOKUP(B3429,属性中转表!A:G,7,FALSE)&gt;=50,VLOOKUP(A3429,英雄数据表!A:K,9,0),IF(VLOOKUP(B3429,属性中转表!A:G,7,FALSE)&gt;=25,VLOOKUP(A3429,英雄数据表!A:K,5,0),""))</f>
        <v>"atk":300,"hp":5000,"undpspro":50</v>
      </c>
      <c r="J3429" s="20" t="str">
        <f>IF(I3429="","",属性中转表!$I$1&amp;(IF(VLOOKUP(B3429,属性中转表!A:G,7,FALSE)=0,0,VLOOKUP(VLOOKUP(B3429,属性中转表!A:G,7,FALSE),属性中转表!$K$2:$P$21,4,0)))+IFERROR(VLOOKUP(A3429,英雄数据表!A:K,IF(武魂!B3429&gt;=50,10,IF(武魂!B3429&gt;=25,6)),0),0))</f>
        <v>,"dpspro":50</v>
      </c>
      <c r="K3429" s="32" t="str">
        <f t="shared" si="232"/>
        <v>"atk":300,"hp":5000,"undpspro":50,"dpspro":50</v>
      </c>
      <c r="L3429" s="20" t="str">
        <f>IF(B3429&gt;=50,VLOOKUP(A3429,英雄数据表!A:L,11,FALSE),IF(B3429&gt;=25,VLOOKUP(A3429,英雄数据表!A:L,7,0),""))</f>
        <v>"3108601004"</v>
      </c>
      <c r="M3429" s="20" t="str">
        <f>IFERROR(VLOOKUP(B3429,属性中转表!$K$2:$O$21,5,FALSE),"")</f>
        <v/>
      </c>
      <c r="N3429" s="20" t="str">
        <f>IF(B3429=25,VLOOKUP(A3429,英雄数据表!A:L,8,FALSE),IF(B3429=50,VLOOKUP(A3429,英雄数据表!A:L,12,0),""))</f>
        <v/>
      </c>
    </row>
    <row r="3430" spans="1:14" x14ac:dyDescent="0.3">
      <c r="A3430" s="20">
        <v>31086</v>
      </c>
      <c r="B3430" s="21">
        <f t="shared" si="229"/>
        <v>29</v>
      </c>
      <c r="C3430" s="21">
        <v>5</v>
      </c>
      <c r="D3430" s="21">
        <f>VLOOKUP(A3430,英雄数据表!A:D,4,0)</f>
        <v>3</v>
      </c>
      <c r="E3430" s="20" t="str">
        <f>VLOOKUP(A3430,英雄数据表!A:C,3,0)</f>
        <v>毁灭之翼</v>
      </c>
      <c r="F3430" s="20">
        <f t="shared" si="230"/>
        <v>31086</v>
      </c>
      <c r="G3430" s="20">
        <f t="shared" si="231"/>
        <v>31086</v>
      </c>
      <c r="H3430" s="21" t="str">
        <f>VLOOKUP(B3430,属性中转表!A:F,6,FALSE)</f>
        <v>"hp":81000,"atk":2250</v>
      </c>
      <c r="I3430" s="20" t="str">
        <f>IF(VLOOKUP(B3430,属性中转表!A:G,7,FALSE)=0,"",VLOOKUP(VLOOKUP(B3430,属性中转表!A:G,7,FALSE),属性中转表!$K$2:$P$21,6,0))&amp;IF(VLOOKUP(B3430,属性中转表!A:G,7,FALSE)&gt;=50,VLOOKUP(A3430,英雄数据表!A:K,9,0),IF(VLOOKUP(B3430,属性中转表!A:G,7,FALSE)&gt;=25,VLOOKUP(A3430,英雄数据表!A:K,5,0),""))</f>
        <v>"atk":300,"hp":5000,"undpspro":50</v>
      </c>
      <c r="J3430" s="20" t="str">
        <f>IF(I3430="","",属性中转表!$I$1&amp;(IF(VLOOKUP(B3430,属性中转表!A:G,7,FALSE)=0,0,VLOOKUP(VLOOKUP(B3430,属性中转表!A:G,7,FALSE),属性中转表!$K$2:$P$21,4,0)))+IFERROR(VLOOKUP(A3430,英雄数据表!A:K,IF(武魂!B3430&gt;=50,10,IF(武魂!B3430&gt;=25,6)),0),0))</f>
        <v>,"dpspro":50</v>
      </c>
      <c r="K3430" s="32" t="str">
        <f t="shared" si="232"/>
        <v>"atk":300,"hp":5000,"undpspro":50,"dpspro":50</v>
      </c>
      <c r="L3430" s="20" t="str">
        <f>IF(B3430&gt;=50,VLOOKUP(A3430,英雄数据表!A:L,11,FALSE),IF(B3430&gt;=25,VLOOKUP(A3430,英雄数据表!A:L,7,0),""))</f>
        <v>"3108601004"</v>
      </c>
      <c r="M3430" s="20" t="str">
        <f>IFERROR(VLOOKUP(B3430,属性中转表!$K$2:$O$21,5,FALSE),"")</f>
        <v/>
      </c>
      <c r="N3430" s="20" t="str">
        <f>IF(B3430=25,VLOOKUP(A3430,英雄数据表!A:L,8,FALSE),IF(B3430=50,VLOOKUP(A3430,英雄数据表!A:L,12,0),""))</f>
        <v/>
      </c>
    </row>
    <row r="3431" spans="1:14" x14ac:dyDescent="0.3">
      <c r="A3431" s="20">
        <v>31086</v>
      </c>
      <c r="B3431" s="21">
        <f t="shared" si="229"/>
        <v>30</v>
      </c>
      <c r="C3431" s="21">
        <v>5</v>
      </c>
      <c r="D3431" s="21">
        <f>VLOOKUP(A3431,英雄数据表!A:D,4,0)</f>
        <v>3</v>
      </c>
      <c r="E3431" s="20" t="str">
        <f>VLOOKUP(A3431,英雄数据表!A:C,3,0)</f>
        <v>毁灭之翼</v>
      </c>
      <c r="F3431" s="20">
        <f t="shared" si="230"/>
        <v>31086</v>
      </c>
      <c r="G3431" s="20">
        <f t="shared" si="231"/>
        <v>31086</v>
      </c>
      <c r="H3431" s="21" t="str">
        <f>VLOOKUP(B3431,属性中转表!A:F,6,FALSE)</f>
        <v>"hp":84600,"atk":2350</v>
      </c>
      <c r="I3431" s="20" t="str">
        <f>IF(VLOOKUP(B3431,属性中转表!A:G,7,FALSE)=0,"",VLOOKUP(VLOOKUP(B3431,属性中转表!A:G,7,FALSE),属性中转表!$K$2:$P$21,6,0))&amp;IF(VLOOKUP(B3431,属性中转表!A:G,7,FALSE)&gt;=50,VLOOKUP(A3431,英雄数据表!A:K,9,0),IF(VLOOKUP(B3431,属性中转表!A:G,7,FALSE)&gt;=25,VLOOKUP(A3431,英雄数据表!A:K,5,0),""))</f>
        <v>"atk":300,"hp":5000,"undpspro":100</v>
      </c>
      <c r="J3431" s="20" t="str">
        <f>IF(I3431="","",属性中转表!$I$1&amp;(IF(VLOOKUP(B3431,属性中转表!A:G,7,FALSE)=0,0,VLOOKUP(VLOOKUP(B3431,属性中转表!A:G,7,FALSE),属性中转表!$K$2:$P$21,4,0)))+IFERROR(VLOOKUP(A3431,英雄数据表!A:K,IF(武魂!B3431&gt;=50,10,IF(武魂!B3431&gt;=25,6)),0),0))</f>
        <v>,"dpspro":50</v>
      </c>
      <c r="K3431" s="32" t="str">
        <f t="shared" si="232"/>
        <v>"atk":300,"hp":5000,"undpspro":100,"dpspro":50</v>
      </c>
      <c r="L3431" s="20" t="str">
        <f>IF(B3431&gt;=50,VLOOKUP(A3431,英雄数据表!A:L,11,FALSE),IF(B3431&gt;=25,VLOOKUP(A3431,英雄数据表!A:L,7,0),""))</f>
        <v>"3108601004"</v>
      </c>
      <c r="M3431" s="20" t="str">
        <f>IFERROR(VLOOKUP(B3431,属性中转表!$K$2:$O$21,5,FALSE),"")</f>
        <v>"undpspro":50</v>
      </c>
      <c r="N3431" s="20" t="str">
        <f>IF(B3431=25,VLOOKUP(A3431,英雄数据表!A:L,8,FALSE),IF(B3431=50,VLOOKUP(A3431,英雄数据表!A:L,12,0),""))</f>
        <v/>
      </c>
    </row>
    <row r="3432" spans="1:14" x14ac:dyDescent="0.3">
      <c r="A3432" s="20">
        <v>31086</v>
      </c>
      <c r="B3432" s="21">
        <f t="shared" si="229"/>
        <v>31</v>
      </c>
      <c r="C3432" s="21">
        <v>5</v>
      </c>
      <c r="D3432" s="21">
        <f>VLOOKUP(A3432,英雄数据表!A:D,4,0)</f>
        <v>3</v>
      </c>
      <c r="E3432" s="20" t="str">
        <f>VLOOKUP(A3432,英雄数据表!A:C,3,0)</f>
        <v>毁灭之翼</v>
      </c>
      <c r="F3432" s="20">
        <f t="shared" si="230"/>
        <v>31086</v>
      </c>
      <c r="G3432" s="20">
        <f t="shared" si="231"/>
        <v>31086</v>
      </c>
      <c r="H3432" s="21" t="str">
        <f>VLOOKUP(B3432,属性中转表!A:F,6,FALSE)</f>
        <v>"hp":89100,"atk":2475</v>
      </c>
      <c r="I3432" s="20" t="str">
        <f>IF(VLOOKUP(B3432,属性中转表!A:G,7,FALSE)=0,"",VLOOKUP(VLOOKUP(B3432,属性中转表!A:G,7,FALSE),属性中转表!$K$2:$P$21,6,0))&amp;IF(VLOOKUP(B3432,属性中转表!A:G,7,FALSE)&gt;=50,VLOOKUP(A3432,英雄数据表!A:K,9,0),IF(VLOOKUP(B3432,属性中转表!A:G,7,FALSE)&gt;=25,VLOOKUP(A3432,英雄数据表!A:K,5,0),""))</f>
        <v>"atk":300,"hp":5000,"undpspro":100</v>
      </c>
      <c r="J3432" s="20" t="str">
        <f>IF(I3432="","",属性中转表!$I$1&amp;(IF(VLOOKUP(B3432,属性中转表!A:G,7,FALSE)=0,0,VLOOKUP(VLOOKUP(B3432,属性中转表!A:G,7,FALSE),属性中转表!$K$2:$P$21,4,0)))+IFERROR(VLOOKUP(A3432,英雄数据表!A:K,IF(武魂!B3432&gt;=50,10,IF(武魂!B3432&gt;=25,6)),0),0))</f>
        <v>,"dpspro":50</v>
      </c>
      <c r="K3432" s="32" t="str">
        <f t="shared" si="232"/>
        <v>"atk":300,"hp":5000,"undpspro":100,"dpspro":50</v>
      </c>
      <c r="L3432" s="20" t="str">
        <f>IF(B3432&gt;=50,VLOOKUP(A3432,英雄数据表!A:L,11,FALSE),IF(B3432&gt;=25,VLOOKUP(A3432,英雄数据表!A:L,7,0),""))</f>
        <v>"3108601004"</v>
      </c>
      <c r="M3432" s="20" t="str">
        <f>IFERROR(VLOOKUP(B3432,属性中转表!$K$2:$O$21,5,FALSE),"")</f>
        <v/>
      </c>
      <c r="N3432" s="20" t="str">
        <f>IF(B3432=25,VLOOKUP(A3432,英雄数据表!A:L,8,FALSE),IF(B3432=50,VLOOKUP(A3432,英雄数据表!A:L,12,0),""))</f>
        <v/>
      </c>
    </row>
    <row r="3433" spans="1:14" x14ac:dyDescent="0.3">
      <c r="A3433" s="20">
        <v>31086</v>
      </c>
      <c r="B3433" s="21">
        <f t="shared" si="229"/>
        <v>32</v>
      </c>
      <c r="C3433" s="21">
        <v>5</v>
      </c>
      <c r="D3433" s="21">
        <f>VLOOKUP(A3433,英雄数据表!A:D,4,0)</f>
        <v>3</v>
      </c>
      <c r="E3433" s="20" t="str">
        <f>VLOOKUP(A3433,英雄数据表!A:C,3,0)</f>
        <v>毁灭之翼</v>
      </c>
      <c r="F3433" s="20">
        <f t="shared" si="230"/>
        <v>31086</v>
      </c>
      <c r="G3433" s="20">
        <f t="shared" si="231"/>
        <v>31086</v>
      </c>
      <c r="H3433" s="21" t="str">
        <f>VLOOKUP(B3433,属性中转表!A:F,6,FALSE)</f>
        <v>"hp":93600,"atk":2600</v>
      </c>
      <c r="I3433" s="20" t="str">
        <f>IF(VLOOKUP(B3433,属性中转表!A:G,7,FALSE)=0,"",VLOOKUP(VLOOKUP(B3433,属性中转表!A:G,7,FALSE),属性中转表!$K$2:$P$21,6,0))&amp;IF(VLOOKUP(B3433,属性中转表!A:G,7,FALSE)&gt;=50,VLOOKUP(A3433,英雄数据表!A:K,9,0),IF(VLOOKUP(B3433,属性中转表!A:G,7,FALSE)&gt;=25,VLOOKUP(A3433,英雄数据表!A:K,5,0),""))</f>
        <v>"atk":300,"hp":5000,"undpspro":100</v>
      </c>
      <c r="J3433" s="20" t="str">
        <f>IF(I3433="","",属性中转表!$I$1&amp;(IF(VLOOKUP(B3433,属性中转表!A:G,7,FALSE)=0,0,VLOOKUP(VLOOKUP(B3433,属性中转表!A:G,7,FALSE),属性中转表!$K$2:$P$21,4,0)))+IFERROR(VLOOKUP(A3433,英雄数据表!A:K,IF(武魂!B3433&gt;=50,10,IF(武魂!B3433&gt;=25,6)),0),0))</f>
        <v>,"dpspro":50</v>
      </c>
      <c r="K3433" s="32" t="str">
        <f t="shared" si="232"/>
        <v>"atk":300,"hp":5000,"undpspro":100,"dpspro":50</v>
      </c>
      <c r="L3433" s="20" t="str">
        <f>IF(B3433&gt;=50,VLOOKUP(A3433,英雄数据表!A:L,11,FALSE),IF(B3433&gt;=25,VLOOKUP(A3433,英雄数据表!A:L,7,0),""))</f>
        <v>"3108601004"</v>
      </c>
      <c r="M3433" s="20" t="str">
        <f>IFERROR(VLOOKUP(B3433,属性中转表!$K$2:$O$21,5,FALSE),"")</f>
        <v/>
      </c>
      <c r="N3433" s="20" t="str">
        <f>IF(B3433=25,VLOOKUP(A3433,英雄数据表!A:L,8,FALSE),IF(B3433=50,VLOOKUP(A3433,英雄数据表!A:L,12,0),""))</f>
        <v/>
      </c>
    </row>
    <row r="3434" spans="1:14" x14ac:dyDescent="0.3">
      <c r="A3434" s="20">
        <v>31086</v>
      </c>
      <c r="B3434" s="21">
        <f t="shared" si="229"/>
        <v>33</v>
      </c>
      <c r="C3434" s="21">
        <v>5</v>
      </c>
      <c r="D3434" s="21">
        <f>VLOOKUP(A3434,英雄数据表!A:D,4,0)</f>
        <v>3</v>
      </c>
      <c r="E3434" s="20" t="str">
        <f>VLOOKUP(A3434,英雄数据表!A:C,3,0)</f>
        <v>毁灭之翼</v>
      </c>
      <c r="F3434" s="20">
        <f t="shared" si="230"/>
        <v>31086</v>
      </c>
      <c r="G3434" s="20">
        <f t="shared" si="231"/>
        <v>31086</v>
      </c>
      <c r="H3434" s="21" t="str">
        <f>VLOOKUP(B3434,属性中转表!A:F,6,FALSE)</f>
        <v>"hp":98100,"atk":2725</v>
      </c>
      <c r="I3434" s="20" t="str">
        <f>IF(VLOOKUP(B3434,属性中转表!A:G,7,FALSE)=0,"",VLOOKUP(VLOOKUP(B3434,属性中转表!A:G,7,FALSE),属性中转表!$K$2:$P$21,6,0))&amp;IF(VLOOKUP(B3434,属性中转表!A:G,7,FALSE)&gt;=50,VLOOKUP(A3434,英雄数据表!A:K,9,0),IF(VLOOKUP(B3434,属性中转表!A:G,7,FALSE)&gt;=25,VLOOKUP(A3434,英雄数据表!A:K,5,0),""))</f>
        <v>"atk":300,"hp":5000,"undpspro":100</v>
      </c>
      <c r="J3434" s="20" t="str">
        <f>IF(I3434="","",属性中转表!$I$1&amp;(IF(VLOOKUP(B3434,属性中转表!A:G,7,FALSE)=0,0,VLOOKUP(VLOOKUP(B3434,属性中转表!A:G,7,FALSE),属性中转表!$K$2:$P$21,4,0)))+IFERROR(VLOOKUP(A3434,英雄数据表!A:K,IF(武魂!B3434&gt;=50,10,IF(武魂!B3434&gt;=25,6)),0),0))</f>
        <v>,"dpspro":50</v>
      </c>
      <c r="K3434" s="32" t="str">
        <f t="shared" si="232"/>
        <v>"atk":300,"hp":5000,"undpspro":100,"dpspro":50</v>
      </c>
      <c r="L3434" s="20" t="str">
        <f>IF(B3434&gt;=50,VLOOKUP(A3434,英雄数据表!A:L,11,FALSE),IF(B3434&gt;=25,VLOOKUP(A3434,英雄数据表!A:L,7,0),""))</f>
        <v>"3108601004"</v>
      </c>
      <c r="M3434" s="20" t="str">
        <f>IFERROR(VLOOKUP(B3434,属性中转表!$K$2:$O$21,5,FALSE),"")</f>
        <v/>
      </c>
      <c r="N3434" s="20" t="str">
        <f>IF(B3434=25,VLOOKUP(A3434,英雄数据表!A:L,8,FALSE),IF(B3434=50,VLOOKUP(A3434,英雄数据表!A:L,12,0),""))</f>
        <v/>
      </c>
    </row>
    <row r="3435" spans="1:14" x14ac:dyDescent="0.3">
      <c r="A3435" s="20">
        <v>31086</v>
      </c>
      <c r="B3435" s="21">
        <f t="shared" si="229"/>
        <v>34</v>
      </c>
      <c r="C3435" s="21">
        <v>5</v>
      </c>
      <c r="D3435" s="21">
        <f>VLOOKUP(A3435,英雄数据表!A:D,4,0)</f>
        <v>3</v>
      </c>
      <c r="E3435" s="20" t="str">
        <f>VLOOKUP(A3435,英雄数据表!A:C,3,0)</f>
        <v>毁灭之翼</v>
      </c>
      <c r="F3435" s="20">
        <f t="shared" si="230"/>
        <v>31086</v>
      </c>
      <c r="G3435" s="20">
        <f t="shared" si="231"/>
        <v>31086</v>
      </c>
      <c r="H3435" s="21" t="str">
        <f>VLOOKUP(B3435,属性中转表!A:F,6,FALSE)</f>
        <v>"hp":102600,"atk":2850</v>
      </c>
      <c r="I3435" s="20" t="str">
        <f>IF(VLOOKUP(B3435,属性中转表!A:G,7,FALSE)=0,"",VLOOKUP(VLOOKUP(B3435,属性中转表!A:G,7,FALSE),属性中转表!$K$2:$P$21,6,0))&amp;IF(VLOOKUP(B3435,属性中转表!A:G,7,FALSE)&gt;=50,VLOOKUP(A3435,英雄数据表!A:K,9,0),IF(VLOOKUP(B3435,属性中转表!A:G,7,FALSE)&gt;=25,VLOOKUP(A3435,英雄数据表!A:K,5,0),""))</f>
        <v>"atk":300,"hp":5000,"undpspro":100</v>
      </c>
      <c r="J3435" s="20" t="str">
        <f>IF(I3435="","",属性中转表!$I$1&amp;(IF(VLOOKUP(B3435,属性中转表!A:G,7,FALSE)=0,0,VLOOKUP(VLOOKUP(B3435,属性中转表!A:G,7,FALSE),属性中转表!$K$2:$P$21,4,0)))+IFERROR(VLOOKUP(A3435,英雄数据表!A:K,IF(武魂!B3435&gt;=50,10,IF(武魂!B3435&gt;=25,6)),0),0))</f>
        <v>,"dpspro":50</v>
      </c>
      <c r="K3435" s="32" t="str">
        <f t="shared" si="232"/>
        <v>"atk":300,"hp":5000,"undpspro":100,"dpspro":50</v>
      </c>
      <c r="L3435" s="20" t="str">
        <f>IF(B3435&gt;=50,VLOOKUP(A3435,英雄数据表!A:L,11,FALSE),IF(B3435&gt;=25,VLOOKUP(A3435,英雄数据表!A:L,7,0),""))</f>
        <v>"3108601004"</v>
      </c>
      <c r="M3435" s="20" t="str">
        <f>IFERROR(VLOOKUP(B3435,属性中转表!$K$2:$O$21,5,FALSE),"")</f>
        <v/>
      </c>
      <c r="N3435" s="20" t="str">
        <f>IF(B3435=25,VLOOKUP(A3435,英雄数据表!A:L,8,FALSE),IF(B3435=50,VLOOKUP(A3435,英雄数据表!A:L,12,0),""))</f>
        <v/>
      </c>
    </row>
    <row r="3436" spans="1:14" x14ac:dyDescent="0.3">
      <c r="A3436" s="20">
        <v>31086</v>
      </c>
      <c r="B3436" s="21">
        <f t="shared" si="229"/>
        <v>35</v>
      </c>
      <c r="C3436" s="21">
        <v>5</v>
      </c>
      <c r="D3436" s="21">
        <f>VLOOKUP(A3436,英雄数据表!A:D,4,0)</f>
        <v>3</v>
      </c>
      <c r="E3436" s="20" t="str">
        <f>VLOOKUP(A3436,英雄数据表!A:C,3,0)</f>
        <v>毁灭之翼</v>
      </c>
      <c r="F3436" s="20">
        <f t="shared" si="230"/>
        <v>31086</v>
      </c>
      <c r="G3436" s="20">
        <f t="shared" si="231"/>
        <v>31086</v>
      </c>
      <c r="H3436" s="21" t="str">
        <f>VLOOKUP(B3436,属性中转表!A:F,6,FALSE)</f>
        <v>"hp":107100,"atk":2975</v>
      </c>
      <c r="I3436" s="20" t="str">
        <f>IF(VLOOKUP(B3436,属性中转表!A:G,7,FALSE)=0,"",VLOOKUP(VLOOKUP(B3436,属性中转表!A:G,7,FALSE),属性中转表!$K$2:$P$21,6,0))&amp;IF(VLOOKUP(B3436,属性中转表!A:G,7,FALSE)&gt;=50,VLOOKUP(A3436,英雄数据表!A:K,9,0),IF(VLOOKUP(B3436,属性中转表!A:G,7,FALSE)&gt;=25,VLOOKUP(A3436,英雄数据表!A:K,5,0),""))</f>
        <v>"atk":300,"hp":5000,"undpspro":100</v>
      </c>
      <c r="J3436" s="20" t="str">
        <f>IF(I3436="","",属性中转表!$I$1&amp;(IF(VLOOKUP(B3436,属性中转表!A:G,7,FALSE)=0,0,VLOOKUP(VLOOKUP(B3436,属性中转表!A:G,7,FALSE),属性中转表!$K$2:$P$21,4,0)))+IFERROR(VLOOKUP(A3436,英雄数据表!A:K,IF(武魂!B3436&gt;=50,10,IF(武魂!B3436&gt;=25,6)),0),0))</f>
        <v>,"dpspro":100</v>
      </c>
      <c r="K3436" s="32" t="str">
        <f t="shared" si="232"/>
        <v>"atk":300,"hp":5000,"undpspro":100,"dpspro":100</v>
      </c>
      <c r="L3436" s="20" t="str">
        <f>IF(B3436&gt;=50,VLOOKUP(A3436,英雄数据表!A:L,11,FALSE),IF(B3436&gt;=25,VLOOKUP(A3436,英雄数据表!A:L,7,0),""))</f>
        <v>"3108601004"</v>
      </c>
      <c r="M3436" s="20" t="str">
        <f>IFERROR(VLOOKUP(B3436,属性中转表!$K$2:$O$21,5,FALSE),"")</f>
        <v>"dpspro":50</v>
      </c>
      <c r="N3436" s="20" t="str">
        <f>IF(B3436=25,VLOOKUP(A3436,英雄数据表!A:L,8,FALSE),IF(B3436=50,VLOOKUP(A3436,英雄数据表!A:L,12,0),""))</f>
        <v/>
      </c>
    </row>
    <row r="3437" spans="1:14" x14ac:dyDescent="0.3">
      <c r="A3437" s="20">
        <v>31086</v>
      </c>
      <c r="B3437" s="21">
        <f t="shared" si="229"/>
        <v>36</v>
      </c>
      <c r="C3437" s="21">
        <v>5</v>
      </c>
      <c r="D3437" s="21">
        <f>VLOOKUP(A3437,英雄数据表!A:D,4,0)</f>
        <v>3</v>
      </c>
      <c r="E3437" s="20" t="str">
        <f>VLOOKUP(A3437,英雄数据表!A:C,3,0)</f>
        <v>毁灭之翼</v>
      </c>
      <c r="F3437" s="20">
        <f t="shared" si="230"/>
        <v>31086</v>
      </c>
      <c r="G3437" s="20">
        <f t="shared" si="231"/>
        <v>31086</v>
      </c>
      <c r="H3437" s="21" t="str">
        <f>VLOOKUP(B3437,属性中转表!A:F,6,FALSE)</f>
        <v>"hp":111600,"atk":3100</v>
      </c>
      <c r="I3437" s="20" t="str">
        <f>IF(VLOOKUP(B3437,属性中转表!A:G,7,FALSE)=0,"",VLOOKUP(VLOOKUP(B3437,属性中转表!A:G,7,FALSE),属性中转表!$K$2:$P$21,6,0))&amp;IF(VLOOKUP(B3437,属性中转表!A:G,7,FALSE)&gt;=50,VLOOKUP(A3437,英雄数据表!A:K,9,0),IF(VLOOKUP(B3437,属性中转表!A:G,7,FALSE)&gt;=25,VLOOKUP(A3437,英雄数据表!A:K,5,0),""))</f>
        <v>"atk":300,"hp":5000,"undpspro":100</v>
      </c>
      <c r="J3437" s="20" t="str">
        <f>IF(I3437="","",属性中转表!$I$1&amp;(IF(VLOOKUP(B3437,属性中转表!A:G,7,FALSE)=0,0,VLOOKUP(VLOOKUP(B3437,属性中转表!A:G,7,FALSE),属性中转表!$K$2:$P$21,4,0)))+IFERROR(VLOOKUP(A3437,英雄数据表!A:K,IF(武魂!B3437&gt;=50,10,IF(武魂!B3437&gt;=25,6)),0),0))</f>
        <v>,"dpspro":100</v>
      </c>
      <c r="K3437" s="32" t="str">
        <f t="shared" si="232"/>
        <v>"atk":300,"hp":5000,"undpspro":100,"dpspro":100</v>
      </c>
      <c r="L3437" s="20" t="str">
        <f>IF(B3437&gt;=50,VLOOKUP(A3437,英雄数据表!A:L,11,FALSE),IF(B3437&gt;=25,VLOOKUP(A3437,英雄数据表!A:L,7,0),""))</f>
        <v>"3108601004"</v>
      </c>
      <c r="M3437" s="20" t="str">
        <f>IFERROR(VLOOKUP(B3437,属性中转表!$K$2:$O$21,5,FALSE),"")</f>
        <v/>
      </c>
      <c r="N3437" s="20" t="str">
        <f>IF(B3437=25,VLOOKUP(A3437,英雄数据表!A:L,8,FALSE),IF(B3437=50,VLOOKUP(A3437,英雄数据表!A:L,12,0),""))</f>
        <v/>
      </c>
    </row>
    <row r="3438" spans="1:14" x14ac:dyDescent="0.3">
      <c r="A3438" s="20">
        <v>31086</v>
      </c>
      <c r="B3438" s="21">
        <f t="shared" si="229"/>
        <v>37</v>
      </c>
      <c r="C3438" s="21">
        <v>5</v>
      </c>
      <c r="D3438" s="21">
        <f>VLOOKUP(A3438,英雄数据表!A:D,4,0)</f>
        <v>3</v>
      </c>
      <c r="E3438" s="20" t="str">
        <f>VLOOKUP(A3438,英雄数据表!A:C,3,0)</f>
        <v>毁灭之翼</v>
      </c>
      <c r="F3438" s="20">
        <f t="shared" si="230"/>
        <v>31086</v>
      </c>
      <c r="G3438" s="20">
        <f t="shared" si="231"/>
        <v>31086</v>
      </c>
      <c r="H3438" s="21" t="str">
        <f>VLOOKUP(B3438,属性中转表!A:F,6,FALSE)</f>
        <v>"hp":116100,"atk":3225</v>
      </c>
      <c r="I3438" s="20" t="str">
        <f>IF(VLOOKUP(B3438,属性中转表!A:G,7,FALSE)=0,"",VLOOKUP(VLOOKUP(B3438,属性中转表!A:G,7,FALSE),属性中转表!$K$2:$P$21,6,0))&amp;IF(VLOOKUP(B3438,属性中转表!A:G,7,FALSE)&gt;=50,VLOOKUP(A3438,英雄数据表!A:K,9,0),IF(VLOOKUP(B3438,属性中转表!A:G,7,FALSE)&gt;=25,VLOOKUP(A3438,英雄数据表!A:K,5,0),""))</f>
        <v>"atk":300,"hp":5000,"undpspro":100</v>
      </c>
      <c r="J3438" s="20" t="str">
        <f>IF(I3438="","",属性中转表!$I$1&amp;(IF(VLOOKUP(B3438,属性中转表!A:G,7,FALSE)=0,0,VLOOKUP(VLOOKUP(B3438,属性中转表!A:G,7,FALSE),属性中转表!$K$2:$P$21,4,0)))+IFERROR(VLOOKUP(A3438,英雄数据表!A:K,IF(武魂!B3438&gt;=50,10,IF(武魂!B3438&gt;=25,6)),0),0))</f>
        <v>,"dpspro":100</v>
      </c>
      <c r="K3438" s="32" t="str">
        <f t="shared" si="232"/>
        <v>"atk":300,"hp":5000,"undpspro":100,"dpspro":100</v>
      </c>
      <c r="L3438" s="20" t="str">
        <f>IF(B3438&gt;=50,VLOOKUP(A3438,英雄数据表!A:L,11,FALSE),IF(B3438&gt;=25,VLOOKUP(A3438,英雄数据表!A:L,7,0),""))</f>
        <v>"3108601004"</v>
      </c>
      <c r="M3438" s="20" t="str">
        <f>IFERROR(VLOOKUP(B3438,属性中转表!$K$2:$O$21,5,FALSE),"")</f>
        <v/>
      </c>
      <c r="N3438" s="20" t="str">
        <f>IF(B3438=25,VLOOKUP(A3438,英雄数据表!A:L,8,FALSE),IF(B3438=50,VLOOKUP(A3438,英雄数据表!A:L,12,0),""))</f>
        <v/>
      </c>
    </row>
    <row r="3439" spans="1:14" x14ac:dyDescent="0.3">
      <c r="A3439" s="20">
        <v>31086</v>
      </c>
      <c r="B3439" s="21">
        <f t="shared" si="229"/>
        <v>38</v>
      </c>
      <c r="C3439" s="21">
        <v>5</v>
      </c>
      <c r="D3439" s="21">
        <f>VLOOKUP(A3439,英雄数据表!A:D,4,0)</f>
        <v>3</v>
      </c>
      <c r="E3439" s="20" t="str">
        <f>VLOOKUP(A3439,英雄数据表!A:C,3,0)</f>
        <v>毁灭之翼</v>
      </c>
      <c r="F3439" s="20">
        <f t="shared" si="230"/>
        <v>31086</v>
      </c>
      <c r="G3439" s="20">
        <f t="shared" si="231"/>
        <v>31086</v>
      </c>
      <c r="H3439" s="21" t="str">
        <f>VLOOKUP(B3439,属性中转表!A:F,6,FALSE)</f>
        <v>"hp":120600,"atk":3350</v>
      </c>
      <c r="I3439" s="20" t="str">
        <f>IF(VLOOKUP(B3439,属性中转表!A:G,7,FALSE)=0,"",VLOOKUP(VLOOKUP(B3439,属性中转表!A:G,7,FALSE),属性中转表!$K$2:$P$21,6,0))&amp;IF(VLOOKUP(B3439,属性中转表!A:G,7,FALSE)&gt;=50,VLOOKUP(A3439,英雄数据表!A:K,9,0),IF(VLOOKUP(B3439,属性中转表!A:G,7,FALSE)&gt;=25,VLOOKUP(A3439,英雄数据表!A:K,5,0),""))</f>
        <v>"atk":300,"hp":5000,"undpspro":100</v>
      </c>
      <c r="J3439" s="20" t="str">
        <f>IF(I3439="","",属性中转表!$I$1&amp;(IF(VLOOKUP(B3439,属性中转表!A:G,7,FALSE)=0,0,VLOOKUP(VLOOKUP(B3439,属性中转表!A:G,7,FALSE),属性中转表!$K$2:$P$21,4,0)))+IFERROR(VLOOKUP(A3439,英雄数据表!A:K,IF(武魂!B3439&gt;=50,10,IF(武魂!B3439&gt;=25,6)),0),0))</f>
        <v>,"dpspro":100</v>
      </c>
      <c r="K3439" s="32" t="str">
        <f t="shared" si="232"/>
        <v>"atk":300,"hp":5000,"undpspro":100,"dpspro":100</v>
      </c>
      <c r="L3439" s="20" t="str">
        <f>IF(B3439&gt;=50,VLOOKUP(A3439,英雄数据表!A:L,11,FALSE),IF(B3439&gt;=25,VLOOKUP(A3439,英雄数据表!A:L,7,0),""))</f>
        <v>"3108601004"</v>
      </c>
      <c r="M3439" s="20" t="str">
        <f>IFERROR(VLOOKUP(B3439,属性中转表!$K$2:$O$21,5,FALSE),"")</f>
        <v/>
      </c>
      <c r="N3439" s="20" t="str">
        <f>IF(B3439=25,VLOOKUP(A3439,英雄数据表!A:L,8,FALSE),IF(B3439=50,VLOOKUP(A3439,英雄数据表!A:L,12,0),""))</f>
        <v/>
      </c>
    </row>
    <row r="3440" spans="1:14" x14ac:dyDescent="0.3">
      <c r="A3440" s="20">
        <v>31086</v>
      </c>
      <c r="B3440" s="21">
        <f t="shared" si="229"/>
        <v>39</v>
      </c>
      <c r="C3440" s="21">
        <v>5</v>
      </c>
      <c r="D3440" s="21">
        <f>VLOOKUP(A3440,英雄数据表!A:D,4,0)</f>
        <v>3</v>
      </c>
      <c r="E3440" s="20" t="str">
        <f>VLOOKUP(A3440,英雄数据表!A:C,3,0)</f>
        <v>毁灭之翼</v>
      </c>
      <c r="F3440" s="20">
        <f t="shared" si="230"/>
        <v>31086</v>
      </c>
      <c r="G3440" s="20">
        <f t="shared" si="231"/>
        <v>31086</v>
      </c>
      <c r="H3440" s="21" t="str">
        <f>VLOOKUP(B3440,属性中转表!A:F,6,FALSE)</f>
        <v>"hp":125100,"atk":3475</v>
      </c>
      <c r="I3440" s="20" t="str">
        <f>IF(VLOOKUP(B3440,属性中转表!A:G,7,FALSE)=0,"",VLOOKUP(VLOOKUP(B3440,属性中转表!A:G,7,FALSE),属性中转表!$K$2:$P$21,6,0))&amp;IF(VLOOKUP(B3440,属性中转表!A:G,7,FALSE)&gt;=50,VLOOKUP(A3440,英雄数据表!A:K,9,0),IF(VLOOKUP(B3440,属性中转表!A:G,7,FALSE)&gt;=25,VLOOKUP(A3440,英雄数据表!A:K,5,0),""))</f>
        <v>"atk":300,"hp":5000,"undpspro":100</v>
      </c>
      <c r="J3440" s="20" t="str">
        <f>IF(I3440="","",属性中转表!$I$1&amp;(IF(VLOOKUP(B3440,属性中转表!A:G,7,FALSE)=0,0,VLOOKUP(VLOOKUP(B3440,属性中转表!A:G,7,FALSE),属性中转表!$K$2:$P$21,4,0)))+IFERROR(VLOOKUP(A3440,英雄数据表!A:K,IF(武魂!B3440&gt;=50,10,IF(武魂!B3440&gt;=25,6)),0),0))</f>
        <v>,"dpspro":100</v>
      </c>
      <c r="K3440" s="32" t="str">
        <f t="shared" si="232"/>
        <v>"atk":300,"hp":5000,"undpspro":100,"dpspro":100</v>
      </c>
      <c r="L3440" s="20" t="str">
        <f>IF(B3440&gt;=50,VLOOKUP(A3440,英雄数据表!A:L,11,FALSE),IF(B3440&gt;=25,VLOOKUP(A3440,英雄数据表!A:L,7,0),""))</f>
        <v>"3108601004"</v>
      </c>
      <c r="M3440" s="20" t="str">
        <f>IFERROR(VLOOKUP(B3440,属性中转表!$K$2:$O$21,5,FALSE),"")</f>
        <v/>
      </c>
      <c r="N3440" s="20" t="str">
        <f>IF(B3440=25,VLOOKUP(A3440,英雄数据表!A:L,8,FALSE),IF(B3440=50,VLOOKUP(A3440,英雄数据表!A:L,12,0),""))</f>
        <v/>
      </c>
    </row>
    <row r="3441" spans="1:14" x14ac:dyDescent="0.3">
      <c r="A3441" s="20">
        <v>31086</v>
      </c>
      <c r="B3441" s="21">
        <f t="shared" si="229"/>
        <v>40</v>
      </c>
      <c r="C3441" s="21">
        <v>5</v>
      </c>
      <c r="D3441" s="21">
        <f>VLOOKUP(A3441,英雄数据表!A:D,4,0)</f>
        <v>3</v>
      </c>
      <c r="E3441" s="20" t="str">
        <f>VLOOKUP(A3441,英雄数据表!A:C,3,0)</f>
        <v>毁灭之翼</v>
      </c>
      <c r="F3441" s="20">
        <f t="shared" si="230"/>
        <v>31086</v>
      </c>
      <c r="G3441" s="20">
        <f t="shared" si="231"/>
        <v>31086</v>
      </c>
      <c r="H3441" s="21" t="str">
        <f>VLOOKUP(B3441,属性中转表!A:F,6,FALSE)</f>
        <v>"hp":129600,"atk":3600</v>
      </c>
      <c r="I3441" s="20" t="str">
        <f>IF(VLOOKUP(B3441,属性中转表!A:G,7,FALSE)=0,"",VLOOKUP(VLOOKUP(B3441,属性中转表!A:G,7,FALSE),属性中转表!$K$2:$P$21,6,0))&amp;IF(VLOOKUP(B3441,属性中转表!A:G,7,FALSE)&gt;=50,VLOOKUP(A3441,英雄数据表!A:K,9,0),IF(VLOOKUP(B3441,属性中转表!A:G,7,FALSE)&gt;=25,VLOOKUP(A3441,英雄数据表!A:K,5,0),""))</f>
        <v>"atk":300,"hp":5000,"undpspro":100,"pvpdpspro":50</v>
      </c>
      <c r="J3441" s="20" t="str">
        <f>IF(I3441="","",属性中转表!$I$1&amp;(IF(VLOOKUP(B3441,属性中转表!A:G,7,FALSE)=0,0,VLOOKUP(VLOOKUP(B3441,属性中转表!A:G,7,FALSE),属性中转表!$K$2:$P$21,4,0)))+IFERROR(VLOOKUP(A3441,英雄数据表!A:K,IF(武魂!B3441&gt;=50,10,IF(武魂!B3441&gt;=25,6)),0),0))</f>
        <v>,"dpspro":100</v>
      </c>
      <c r="K3441" s="32" t="str">
        <f t="shared" si="232"/>
        <v>"atk":300,"hp":5000,"undpspro":100,"pvpdpspro":50,"dpspro":100</v>
      </c>
      <c r="L3441" s="20" t="str">
        <f>IF(B3441&gt;=50,VLOOKUP(A3441,英雄数据表!A:L,11,FALSE),IF(B3441&gt;=25,VLOOKUP(A3441,英雄数据表!A:L,7,0),""))</f>
        <v>"3108601004"</v>
      </c>
      <c r="M3441" s="20" t="str">
        <f>IFERROR(VLOOKUP(B3441,属性中转表!$K$2:$O$21,5,FALSE),"")</f>
        <v>"pvpdpspro":50</v>
      </c>
      <c r="N3441" s="20" t="str">
        <f>IF(B3441=25,VLOOKUP(A3441,英雄数据表!A:L,8,FALSE),IF(B3441=50,VLOOKUP(A3441,英雄数据表!A:L,12,0),""))</f>
        <v/>
      </c>
    </row>
    <row r="3442" spans="1:14" x14ac:dyDescent="0.3">
      <c r="A3442" s="20">
        <v>31086</v>
      </c>
      <c r="B3442" s="21">
        <f t="shared" si="229"/>
        <v>41</v>
      </c>
      <c r="C3442" s="21">
        <v>5</v>
      </c>
      <c r="D3442" s="21">
        <f>VLOOKUP(A3442,英雄数据表!A:D,4,0)</f>
        <v>3</v>
      </c>
      <c r="E3442" s="20" t="str">
        <f>VLOOKUP(A3442,英雄数据表!A:C,3,0)</f>
        <v>毁灭之翼</v>
      </c>
      <c r="F3442" s="20">
        <f t="shared" si="230"/>
        <v>31086</v>
      </c>
      <c r="G3442" s="20">
        <f t="shared" si="231"/>
        <v>31086</v>
      </c>
      <c r="H3442" s="21" t="str">
        <f>VLOOKUP(B3442,属性中转表!A:F,6,FALSE)</f>
        <v>"hp":135000,"atk":3750</v>
      </c>
      <c r="I3442" s="20" t="str">
        <f>IF(VLOOKUP(B3442,属性中转表!A:G,7,FALSE)=0,"",VLOOKUP(VLOOKUP(B3442,属性中转表!A:G,7,FALSE),属性中转表!$K$2:$P$21,6,0))&amp;IF(VLOOKUP(B3442,属性中转表!A:G,7,FALSE)&gt;=50,VLOOKUP(A3442,英雄数据表!A:K,9,0),IF(VLOOKUP(B3442,属性中转表!A:G,7,FALSE)&gt;=25,VLOOKUP(A3442,英雄数据表!A:K,5,0),""))</f>
        <v>"atk":300,"hp":5000,"undpspro":100,"pvpdpspro":50</v>
      </c>
      <c r="J3442" s="20" t="str">
        <f>IF(I3442="","",属性中转表!$I$1&amp;(IF(VLOOKUP(B3442,属性中转表!A:G,7,FALSE)=0,0,VLOOKUP(VLOOKUP(B3442,属性中转表!A:G,7,FALSE),属性中转表!$K$2:$P$21,4,0)))+IFERROR(VLOOKUP(A3442,英雄数据表!A:K,IF(武魂!B3442&gt;=50,10,IF(武魂!B3442&gt;=25,6)),0),0))</f>
        <v>,"dpspro":100</v>
      </c>
      <c r="K3442" s="32" t="str">
        <f t="shared" si="232"/>
        <v>"atk":300,"hp":5000,"undpspro":100,"pvpdpspro":50,"dpspro":100</v>
      </c>
      <c r="L3442" s="20" t="str">
        <f>IF(B3442&gt;=50,VLOOKUP(A3442,英雄数据表!A:L,11,FALSE),IF(B3442&gt;=25,VLOOKUP(A3442,英雄数据表!A:L,7,0),""))</f>
        <v>"3108601004"</v>
      </c>
      <c r="M3442" s="20" t="str">
        <f>IFERROR(VLOOKUP(B3442,属性中转表!$K$2:$O$21,5,FALSE),"")</f>
        <v/>
      </c>
      <c r="N3442" s="20" t="str">
        <f>IF(B3442=25,VLOOKUP(A3442,英雄数据表!A:L,8,FALSE),IF(B3442=50,VLOOKUP(A3442,英雄数据表!A:L,12,0),""))</f>
        <v/>
      </c>
    </row>
    <row r="3443" spans="1:14" x14ac:dyDescent="0.3">
      <c r="A3443" s="20">
        <v>31086</v>
      </c>
      <c r="B3443" s="21">
        <f t="shared" si="229"/>
        <v>42</v>
      </c>
      <c r="C3443" s="21">
        <v>5</v>
      </c>
      <c r="D3443" s="21">
        <f>VLOOKUP(A3443,英雄数据表!A:D,4,0)</f>
        <v>3</v>
      </c>
      <c r="E3443" s="20" t="str">
        <f>VLOOKUP(A3443,英雄数据表!A:C,3,0)</f>
        <v>毁灭之翼</v>
      </c>
      <c r="F3443" s="20">
        <f t="shared" si="230"/>
        <v>31086</v>
      </c>
      <c r="G3443" s="20">
        <f t="shared" si="231"/>
        <v>31086</v>
      </c>
      <c r="H3443" s="21" t="str">
        <f>VLOOKUP(B3443,属性中转表!A:F,6,FALSE)</f>
        <v>"hp":140400,"atk":3900</v>
      </c>
      <c r="I3443" s="20" t="str">
        <f>IF(VLOOKUP(B3443,属性中转表!A:G,7,FALSE)=0,"",VLOOKUP(VLOOKUP(B3443,属性中转表!A:G,7,FALSE),属性中转表!$K$2:$P$21,6,0))&amp;IF(VLOOKUP(B3443,属性中转表!A:G,7,FALSE)&gt;=50,VLOOKUP(A3443,英雄数据表!A:K,9,0),IF(VLOOKUP(B3443,属性中转表!A:G,7,FALSE)&gt;=25,VLOOKUP(A3443,英雄数据表!A:K,5,0),""))</f>
        <v>"atk":300,"hp":5000,"undpspro":100,"pvpdpspro":50</v>
      </c>
      <c r="J3443" s="20" t="str">
        <f>IF(I3443="","",属性中转表!$I$1&amp;(IF(VLOOKUP(B3443,属性中转表!A:G,7,FALSE)=0,0,VLOOKUP(VLOOKUP(B3443,属性中转表!A:G,7,FALSE),属性中转表!$K$2:$P$21,4,0)))+IFERROR(VLOOKUP(A3443,英雄数据表!A:K,IF(武魂!B3443&gt;=50,10,IF(武魂!B3443&gt;=25,6)),0),0))</f>
        <v>,"dpspro":100</v>
      </c>
      <c r="K3443" s="32" t="str">
        <f t="shared" si="232"/>
        <v>"atk":300,"hp":5000,"undpspro":100,"pvpdpspro":50,"dpspro":100</v>
      </c>
      <c r="L3443" s="20" t="str">
        <f>IF(B3443&gt;=50,VLOOKUP(A3443,英雄数据表!A:L,11,FALSE),IF(B3443&gt;=25,VLOOKUP(A3443,英雄数据表!A:L,7,0),""))</f>
        <v>"3108601004"</v>
      </c>
      <c r="M3443" s="20" t="str">
        <f>IFERROR(VLOOKUP(B3443,属性中转表!$K$2:$O$21,5,FALSE),"")</f>
        <v/>
      </c>
      <c r="N3443" s="20" t="str">
        <f>IF(B3443=25,VLOOKUP(A3443,英雄数据表!A:L,8,FALSE),IF(B3443=50,VLOOKUP(A3443,英雄数据表!A:L,12,0),""))</f>
        <v/>
      </c>
    </row>
    <row r="3444" spans="1:14" x14ac:dyDescent="0.3">
      <c r="A3444" s="20">
        <v>31086</v>
      </c>
      <c r="B3444" s="21">
        <f t="shared" si="229"/>
        <v>43</v>
      </c>
      <c r="C3444" s="21">
        <v>5</v>
      </c>
      <c r="D3444" s="21">
        <f>VLOOKUP(A3444,英雄数据表!A:D,4,0)</f>
        <v>3</v>
      </c>
      <c r="E3444" s="20" t="str">
        <f>VLOOKUP(A3444,英雄数据表!A:C,3,0)</f>
        <v>毁灭之翼</v>
      </c>
      <c r="F3444" s="20">
        <f t="shared" si="230"/>
        <v>31086</v>
      </c>
      <c r="G3444" s="20">
        <f t="shared" si="231"/>
        <v>31086</v>
      </c>
      <c r="H3444" s="21" t="str">
        <f>VLOOKUP(B3444,属性中转表!A:F,6,FALSE)</f>
        <v>"hp":145800,"atk":4050</v>
      </c>
      <c r="I3444" s="20" t="str">
        <f>IF(VLOOKUP(B3444,属性中转表!A:G,7,FALSE)=0,"",VLOOKUP(VLOOKUP(B3444,属性中转表!A:G,7,FALSE),属性中转表!$K$2:$P$21,6,0))&amp;IF(VLOOKUP(B3444,属性中转表!A:G,7,FALSE)&gt;=50,VLOOKUP(A3444,英雄数据表!A:K,9,0),IF(VLOOKUP(B3444,属性中转表!A:G,7,FALSE)&gt;=25,VLOOKUP(A3444,英雄数据表!A:K,5,0),""))</f>
        <v>"atk":300,"hp":5000,"undpspro":100,"pvpdpspro":50</v>
      </c>
      <c r="J3444" s="20" t="str">
        <f>IF(I3444="","",属性中转表!$I$1&amp;(IF(VLOOKUP(B3444,属性中转表!A:G,7,FALSE)=0,0,VLOOKUP(VLOOKUP(B3444,属性中转表!A:G,7,FALSE),属性中转表!$K$2:$P$21,4,0)))+IFERROR(VLOOKUP(A3444,英雄数据表!A:K,IF(武魂!B3444&gt;=50,10,IF(武魂!B3444&gt;=25,6)),0),0))</f>
        <v>,"dpspro":100</v>
      </c>
      <c r="K3444" s="32" t="str">
        <f t="shared" si="232"/>
        <v>"atk":300,"hp":5000,"undpspro":100,"pvpdpspro":50,"dpspro":100</v>
      </c>
      <c r="L3444" s="20" t="str">
        <f>IF(B3444&gt;=50,VLOOKUP(A3444,英雄数据表!A:L,11,FALSE),IF(B3444&gt;=25,VLOOKUP(A3444,英雄数据表!A:L,7,0),""))</f>
        <v>"3108601004"</v>
      </c>
      <c r="M3444" s="20" t="str">
        <f>IFERROR(VLOOKUP(B3444,属性中转表!$K$2:$O$21,5,FALSE),"")</f>
        <v/>
      </c>
      <c r="N3444" s="20" t="str">
        <f>IF(B3444=25,VLOOKUP(A3444,英雄数据表!A:L,8,FALSE),IF(B3444=50,VLOOKUP(A3444,英雄数据表!A:L,12,0),""))</f>
        <v/>
      </c>
    </row>
    <row r="3445" spans="1:14" x14ac:dyDescent="0.3">
      <c r="A3445" s="20">
        <v>31086</v>
      </c>
      <c r="B3445" s="21">
        <f t="shared" si="229"/>
        <v>44</v>
      </c>
      <c r="C3445" s="21">
        <v>5</v>
      </c>
      <c r="D3445" s="21">
        <f>VLOOKUP(A3445,英雄数据表!A:D,4,0)</f>
        <v>3</v>
      </c>
      <c r="E3445" s="20" t="str">
        <f>VLOOKUP(A3445,英雄数据表!A:C,3,0)</f>
        <v>毁灭之翼</v>
      </c>
      <c r="F3445" s="20">
        <f t="shared" si="230"/>
        <v>31086</v>
      </c>
      <c r="G3445" s="20">
        <f t="shared" si="231"/>
        <v>31086</v>
      </c>
      <c r="H3445" s="21" t="str">
        <f>VLOOKUP(B3445,属性中转表!A:F,6,FALSE)</f>
        <v>"hp":151200,"atk":4200</v>
      </c>
      <c r="I3445" s="20" t="str">
        <f>IF(VLOOKUP(B3445,属性中转表!A:G,7,FALSE)=0,"",VLOOKUP(VLOOKUP(B3445,属性中转表!A:G,7,FALSE),属性中转表!$K$2:$P$21,6,0))&amp;IF(VLOOKUP(B3445,属性中转表!A:G,7,FALSE)&gt;=50,VLOOKUP(A3445,英雄数据表!A:K,9,0),IF(VLOOKUP(B3445,属性中转表!A:G,7,FALSE)&gt;=25,VLOOKUP(A3445,英雄数据表!A:K,5,0),""))</f>
        <v>"atk":300,"hp":5000,"undpspro":100,"pvpdpspro":50</v>
      </c>
      <c r="J3445" s="20" t="str">
        <f>IF(I3445="","",属性中转表!$I$1&amp;(IF(VLOOKUP(B3445,属性中转表!A:G,7,FALSE)=0,0,VLOOKUP(VLOOKUP(B3445,属性中转表!A:G,7,FALSE),属性中转表!$K$2:$P$21,4,0)))+IFERROR(VLOOKUP(A3445,英雄数据表!A:K,IF(武魂!B3445&gt;=50,10,IF(武魂!B3445&gt;=25,6)),0),0))</f>
        <v>,"dpspro":100</v>
      </c>
      <c r="K3445" s="32" t="str">
        <f t="shared" si="232"/>
        <v>"atk":300,"hp":5000,"undpspro":100,"pvpdpspro":50,"dpspro":100</v>
      </c>
      <c r="L3445" s="20" t="str">
        <f>IF(B3445&gt;=50,VLOOKUP(A3445,英雄数据表!A:L,11,FALSE),IF(B3445&gt;=25,VLOOKUP(A3445,英雄数据表!A:L,7,0),""))</f>
        <v>"3108601004"</v>
      </c>
      <c r="M3445" s="20" t="str">
        <f>IFERROR(VLOOKUP(B3445,属性中转表!$K$2:$O$21,5,FALSE),"")</f>
        <v/>
      </c>
      <c r="N3445" s="20" t="str">
        <f>IF(B3445=25,VLOOKUP(A3445,英雄数据表!A:L,8,FALSE),IF(B3445=50,VLOOKUP(A3445,英雄数据表!A:L,12,0),""))</f>
        <v/>
      </c>
    </row>
    <row r="3446" spans="1:14" x14ac:dyDescent="0.3">
      <c r="A3446" s="20">
        <v>31086</v>
      </c>
      <c r="B3446" s="21">
        <f t="shared" si="229"/>
        <v>45</v>
      </c>
      <c r="C3446" s="21">
        <v>5</v>
      </c>
      <c r="D3446" s="21">
        <f>VLOOKUP(A3446,英雄数据表!A:D,4,0)</f>
        <v>3</v>
      </c>
      <c r="E3446" s="20" t="str">
        <f>VLOOKUP(A3446,英雄数据表!A:C,3,0)</f>
        <v>毁灭之翼</v>
      </c>
      <c r="F3446" s="20">
        <f t="shared" si="230"/>
        <v>31086</v>
      </c>
      <c r="G3446" s="20">
        <f t="shared" si="231"/>
        <v>31086</v>
      </c>
      <c r="H3446" s="21" t="str">
        <f>VLOOKUP(B3446,属性中转表!A:F,6,FALSE)</f>
        <v>"hp":156600,"atk":4350</v>
      </c>
      <c r="I3446" s="20" t="str">
        <f>IF(VLOOKUP(B3446,属性中转表!A:G,7,FALSE)=0,"",VLOOKUP(VLOOKUP(B3446,属性中转表!A:G,7,FALSE),属性中转表!$K$2:$P$21,6,0))&amp;IF(VLOOKUP(B3446,属性中转表!A:G,7,FALSE)&gt;=50,VLOOKUP(A3446,英雄数据表!A:K,9,0),IF(VLOOKUP(B3446,属性中转表!A:G,7,FALSE)&gt;=25,VLOOKUP(A3446,英雄数据表!A:K,5,0),""))</f>
        <v>"atk":300,"hp":5000,"undpspro":100,"pvpdpspro":50,"pvpundpspro":50</v>
      </c>
      <c r="J3446" s="20" t="str">
        <f>IF(I3446="","",属性中转表!$I$1&amp;(IF(VLOOKUP(B3446,属性中转表!A:G,7,FALSE)=0,0,VLOOKUP(VLOOKUP(B3446,属性中转表!A:G,7,FALSE),属性中转表!$K$2:$P$21,4,0)))+IFERROR(VLOOKUP(A3446,英雄数据表!A:K,IF(武魂!B3446&gt;=50,10,IF(武魂!B3446&gt;=25,6)),0),0))</f>
        <v>,"dpspro":100</v>
      </c>
      <c r="K3446" s="32" t="str">
        <f t="shared" si="232"/>
        <v>"atk":300,"hp":5000,"undpspro":100,"pvpdpspro":50,"pvpundpspro":50,"dpspro":100</v>
      </c>
      <c r="L3446" s="20" t="str">
        <f>IF(B3446&gt;=50,VLOOKUP(A3446,英雄数据表!A:L,11,FALSE),IF(B3446&gt;=25,VLOOKUP(A3446,英雄数据表!A:L,7,0),""))</f>
        <v>"3108601004"</v>
      </c>
      <c r="M3446" s="20" t="str">
        <f>IFERROR(VLOOKUP(B3446,属性中转表!$K$2:$O$21,5,FALSE),"")</f>
        <v>"pvpundpspro":50</v>
      </c>
      <c r="N3446" s="20" t="str">
        <f>IF(B3446=25,VLOOKUP(A3446,英雄数据表!A:L,8,FALSE),IF(B3446=50,VLOOKUP(A3446,英雄数据表!A:L,12,0),""))</f>
        <v/>
      </c>
    </row>
    <row r="3447" spans="1:14" x14ac:dyDescent="0.3">
      <c r="A3447" s="20">
        <v>31086</v>
      </c>
      <c r="B3447" s="21">
        <f t="shared" si="229"/>
        <v>46</v>
      </c>
      <c r="C3447" s="21">
        <v>5</v>
      </c>
      <c r="D3447" s="21">
        <f>VLOOKUP(A3447,英雄数据表!A:D,4,0)</f>
        <v>3</v>
      </c>
      <c r="E3447" s="20" t="str">
        <f>VLOOKUP(A3447,英雄数据表!A:C,3,0)</f>
        <v>毁灭之翼</v>
      </c>
      <c r="F3447" s="20">
        <f t="shared" si="230"/>
        <v>31086</v>
      </c>
      <c r="G3447" s="20">
        <f t="shared" si="231"/>
        <v>31086</v>
      </c>
      <c r="H3447" s="21" t="str">
        <f>VLOOKUP(B3447,属性中转表!A:F,6,FALSE)</f>
        <v>"hp":162000,"atk":4500</v>
      </c>
      <c r="I3447" s="20" t="str">
        <f>IF(VLOOKUP(B3447,属性中转表!A:G,7,FALSE)=0,"",VLOOKUP(VLOOKUP(B3447,属性中转表!A:G,7,FALSE),属性中转表!$K$2:$P$21,6,0))&amp;IF(VLOOKUP(B3447,属性中转表!A:G,7,FALSE)&gt;=50,VLOOKUP(A3447,英雄数据表!A:K,9,0),IF(VLOOKUP(B3447,属性中转表!A:G,7,FALSE)&gt;=25,VLOOKUP(A3447,英雄数据表!A:K,5,0),""))</f>
        <v>"atk":300,"hp":5000,"undpspro":100,"pvpdpspro":50,"pvpundpspro":50</v>
      </c>
      <c r="J3447" s="20" t="str">
        <f>IF(I3447="","",属性中转表!$I$1&amp;(IF(VLOOKUP(B3447,属性中转表!A:G,7,FALSE)=0,0,VLOOKUP(VLOOKUP(B3447,属性中转表!A:G,7,FALSE),属性中转表!$K$2:$P$21,4,0)))+IFERROR(VLOOKUP(A3447,英雄数据表!A:K,IF(武魂!B3447&gt;=50,10,IF(武魂!B3447&gt;=25,6)),0),0))</f>
        <v>,"dpspro":100</v>
      </c>
      <c r="K3447" s="32" t="str">
        <f t="shared" si="232"/>
        <v>"atk":300,"hp":5000,"undpspro":100,"pvpdpspro":50,"pvpundpspro":50,"dpspro":100</v>
      </c>
      <c r="L3447" s="20" t="str">
        <f>IF(B3447&gt;=50,VLOOKUP(A3447,英雄数据表!A:L,11,FALSE),IF(B3447&gt;=25,VLOOKUP(A3447,英雄数据表!A:L,7,0),""))</f>
        <v>"3108601004"</v>
      </c>
      <c r="M3447" s="20" t="str">
        <f>IFERROR(VLOOKUP(B3447,属性中转表!$K$2:$O$21,5,FALSE),"")</f>
        <v/>
      </c>
      <c r="N3447" s="20" t="str">
        <f>IF(B3447=25,VLOOKUP(A3447,英雄数据表!A:L,8,FALSE),IF(B3447=50,VLOOKUP(A3447,英雄数据表!A:L,12,0),""))</f>
        <v/>
      </c>
    </row>
    <row r="3448" spans="1:14" x14ac:dyDescent="0.3">
      <c r="A3448" s="20">
        <v>31086</v>
      </c>
      <c r="B3448" s="21">
        <f t="shared" si="229"/>
        <v>47</v>
      </c>
      <c r="C3448" s="21">
        <v>5</v>
      </c>
      <c r="D3448" s="21">
        <f>VLOOKUP(A3448,英雄数据表!A:D,4,0)</f>
        <v>3</v>
      </c>
      <c r="E3448" s="20" t="str">
        <f>VLOOKUP(A3448,英雄数据表!A:C,3,0)</f>
        <v>毁灭之翼</v>
      </c>
      <c r="F3448" s="20">
        <f t="shared" si="230"/>
        <v>31086</v>
      </c>
      <c r="G3448" s="20">
        <f t="shared" si="231"/>
        <v>31086</v>
      </c>
      <c r="H3448" s="21" t="str">
        <f>VLOOKUP(B3448,属性中转表!A:F,6,FALSE)</f>
        <v>"hp":167400,"atk":4650</v>
      </c>
      <c r="I3448" s="20" t="str">
        <f>IF(VLOOKUP(B3448,属性中转表!A:G,7,FALSE)=0,"",VLOOKUP(VLOOKUP(B3448,属性中转表!A:G,7,FALSE),属性中转表!$K$2:$P$21,6,0))&amp;IF(VLOOKUP(B3448,属性中转表!A:G,7,FALSE)&gt;=50,VLOOKUP(A3448,英雄数据表!A:K,9,0),IF(VLOOKUP(B3448,属性中转表!A:G,7,FALSE)&gt;=25,VLOOKUP(A3448,英雄数据表!A:K,5,0),""))</f>
        <v>"atk":300,"hp":5000,"undpspro":100,"pvpdpspro":50,"pvpundpspro":50</v>
      </c>
      <c r="J3448" s="20" t="str">
        <f>IF(I3448="","",属性中转表!$I$1&amp;(IF(VLOOKUP(B3448,属性中转表!A:G,7,FALSE)=0,0,VLOOKUP(VLOOKUP(B3448,属性中转表!A:G,7,FALSE),属性中转表!$K$2:$P$21,4,0)))+IFERROR(VLOOKUP(A3448,英雄数据表!A:K,IF(武魂!B3448&gt;=50,10,IF(武魂!B3448&gt;=25,6)),0),0))</f>
        <v>,"dpspro":100</v>
      </c>
      <c r="K3448" s="32" t="str">
        <f t="shared" si="232"/>
        <v>"atk":300,"hp":5000,"undpspro":100,"pvpdpspro":50,"pvpundpspro":50,"dpspro":100</v>
      </c>
      <c r="L3448" s="20" t="str">
        <f>IF(B3448&gt;=50,VLOOKUP(A3448,英雄数据表!A:L,11,FALSE),IF(B3448&gt;=25,VLOOKUP(A3448,英雄数据表!A:L,7,0),""))</f>
        <v>"3108601004"</v>
      </c>
      <c r="M3448" s="20" t="str">
        <f>IFERROR(VLOOKUP(B3448,属性中转表!$K$2:$O$21,5,FALSE),"")</f>
        <v/>
      </c>
      <c r="N3448" s="20" t="str">
        <f>IF(B3448=25,VLOOKUP(A3448,英雄数据表!A:L,8,FALSE),IF(B3448=50,VLOOKUP(A3448,英雄数据表!A:L,12,0),""))</f>
        <v/>
      </c>
    </row>
    <row r="3449" spans="1:14" x14ac:dyDescent="0.3">
      <c r="A3449" s="20">
        <v>31086</v>
      </c>
      <c r="B3449" s="21">
        <f t="shared" si="229"/>
        <v>48</v>
      </c>
      <c r="C3449" s="21">
        <v>5</v>
      </c>
      <c r="D3449" s="21">
        <f>VLOOKUP(A3449,英雄数据表!A:D,4,0)</f>
        <v>3</v>
      </c>
      <c r="E3449" s="20" t="str">
        <f>VLOOKUP(A3449,英雄数据表!A:C,3,0)</f>
        <v>毁灭之翼</v>
      </c>
      <c r="F3449" s="20">
        <f t="shared" si="230"/>
        <v>31086</v>
      </c>
      <c r="G3449" s="20">
        <f t="shared" si="231"/>
        <v>31086</v>
      </c>
      <c r="H3449" s="21" t="str">
        <f>VLOOKUP(B3449,属性中转表!A:F,6,FALSE)</f>
        <v>"hp":172800,"atk":4800</v>
      </c>
      <c r="I3449" s="20" t="str">
        <f>IF(VLOOKUP(B3449,属性中转表!A:G,7,FALSE)=0,"",VLOOKUP(VLOOKUP(B3449,属性中转表!A:G,7,FALSE),属性中转表!$K$2:$P$21,6,0))&amp;IF(VLOOKUP(B3449,属性中转表!A:G,7,FALSE)&gt;=50,VLOOKUP(A3449,英雄数据表!A:K,9,0),IF(VLOOKUP(B3449,属性中转表!A:G,7,FALSE)&gt;=25,VLOOKUP(A3449,英雄数据表!A:K,5,0),""))</f>
        <v>"atk":300,"hp":5000,"undpspro":100,"pvpdpspro":50,"pvpundpspro":50</v>
      </c>
      <c r="J3449" s="20" t="str">
        <f>IF(I3449="","",属性中转表!$I$1&amp;(IF(VLOOKUP(B3449,属性中转表!A:G,7,FALSE)=0,0,VLOOKUP(VLOOKUP(B3449,属性中转表!A:G,7,FALSE),属性中转表!$K$2:$P$21,4,0)))+IFERROR(VLOOKUP(A3449,英雄数据表!A:K,IF(武魂!B3449&gt;=50,10,IF(武魂!B3449&gt;=25,6)),0),0))</f>
        <v>,"dpspro":100</v>
      </c>
      <c r="K3449" s="32" t="str">
        <f t="shared" si="232"/>
        <v>"atk":300,"hp":5000,"undpspro":100,"pvpdpspro":50,"pvpundpspro":50,"dpspro":100</v>
      </c>
      <c r="L3449" s="20" t="str">
        <f>IF(B3449&gt;=50,VLOOKUP(A3449,英雄数据表!A:L,11,FALSE),IF(B3449&gt;=25,VLOOKUP(A3449,英雄数据表!A:L,7,0),""))</f>
        <v>"3108601004"</v>
      </c>
      <c r="M3449" s="20" t="str">
        <f>IFERROR(VLOOKUP(B3449,属性中转表!$K$2:$O$21,5,FALSE),"")</f>
        <v/>
      </c>
      <c r="N3449" s="20" t="str">
        <f>IF(B3449=25,VLOOKUP(A3449,英雄数据表!A:L,8,FALSE),IF(B3449=50,VLOOKUP(A3449,英雄数据表!A:L,12,0),""))</f>
        <v/>
      </c>
    </row>
    <row r="3450" spans="1:14" x14ac:dyDescent="0.3">
      <c r="A3450" s="20">
        <v>31086</v>
      </c>
      <c r="B3450" s="21">
        <f t="shared" si="229"/>
        <v>49</v>
      </c>
      <c r="C3450" s="21">
        <v>5</v>
      </c>
      <c r="D3450" s="21">
        <f>VLOOKUP(A3450,英雄数据表!A:D,4,0)</f>
        <v>3</v>
      </c>
      <c r="E3450" s="20" t="str">
        <f>VLOOKUP(A3450,英雄数据表!A:C,3,0)</f>
        <v>毁灭之翼</v>
      </c>
      <c r="F3450" s="20">
        <f t="shared" si="230"/>
        <v>31086</v>
      </c>
      <c r="G3450" s="20">
        <f t="shared" si="231"/>
        <v>31086</v>
      </c>
      <c r="H3450" s="21" t="str">
        <f>VLOOKUP(B3450,属性中转表!A:F,6,FALSE)</f>
        <v>"hp":178200,"atk":4950</v>
      </c>
      <c r="I3450" s="20" t="str">
        <f>IF(VLOOKUP(B3450,属性中转表!A:G,7,FALSE)=0,"",VLOOKUP(VLOOKUP(B3450,属性中转表!A:G,7,FALSE),属性中转表!$K$2:$P$21,6,0))&amp;IF(VLOOKUP(B3450,属性中转表!A:G,7,FALSE)&gt;=50,VLOOKUP(A3450,英雄数据表!A:K,9,0),IF(VLOOKUP(B3450,属性中转表!A:G,7,FALSE)&gt;=25,VLOOKUP(A3450,英雄数据表!A:K,5,0),""))</f>
        <v>"atk":300,"hp":5000,"undpspro":100,"pvpdpspro":50,"pvpundpspro":50</v>
      </c>
      <c r="J3450" s="20" t="str">
        <f>IF(I3450="","",属性中转表!$I$1&amp;(IF(VLOOKUP(B3450,属性中转表!A:G,7,FALSE)=0,0,VLOOKUP(VLOOKUP(B3450,属性中转表!A:G,7,FALSE),属性中转表!$K$2:$P$21,4,0)))+IFERROR(VLOOKUP(A3450,英雄数据表!A:K,IF(武魂!B3450&gt;=50,10,IF(武魂!B3450&gt;=25,6)),0),0))</f>
        <v>,"dpspro":100</v>
      </c>
      <c r="K3450" s="32" t="str">
        <f t="shared" si="232"/>
        <v>"atk":300,"hp":5000,"undpspro":100,"pvpdpspro":50,"pvpundpspro":50,"dpspro":100</v>
      </c>
      <c r="L3450" s="20" t="str">
        <f>IF(B3450&gt;=50,VLOOKUP(A3450,英雄数据表!A:L,11,FALSE),IF(B3450&gt;=25,VLOOKUP(A3450,英雄数据表!A:L,7,0),""))</f>
        <v>"3108601004"</v>
      </c>
      <c r="M3450" s="20" t="str">
        <f>IFERROR(VLOOKUP(B3450,属性中转表!$K$2:$O$21,5,FALSE),"")</f>
        <v/>
      </c>
      <c r="N3450" s="20" t="str">
        <f>IF(B3450=25,VLOOKUP(A3450,英雄数据表!A:L,8,FALSE),IF(B3450=50,VLOOKUP(A3450,英雄数据表!A:L,12,0),""))</f>
        <v/>
      </c>
    </row>
    <row r="3451" spans="1:14" x14ac:dyDescent="0.3">
      <c r="A3451" s="20">
        <v>31086</v>
      </c>
      <c r="B3451" s="21">
        <f t="shared" si="229"/>
        <v>50</v>
      </c>
      <c r="C3451" s="21">
        <v>5</v>
      </c>
      <c r="D3451" s="21">
        <f>VLOOKUP(A3451,英雄数据表!A:D,4,0)</f>
        <v>3</v>
      </c>
      <c r="E3451" s="20" t="str">
        <f>VLOOKUP(A3451,英雄数据表!A:C,3,0)</f>
        <v>毁灭之翼</v>
      </c>
      <c r="F3451" s="20">
        <f t="shared" si="230"/>
        <v>31086</v>
      </c>
      <c r="G3451" s="20">
        <f t="shared" si="231"/>
        <v>31086</v>
      </c>
      <c r="H3451" s="21" t="str">
        <f>VLOOKUP(B3451,属性中转表!A:F,6,FALSE)</f>
        <v>"hp":183600,"atk":5100</v>
      </c>
      <c r="I3451" s="20" t="str">
        <f>IF(VLOOKUP(B3451,属性中转表!A:G,7,FALSE)=0,"",VLOOKUP(VLOOKUP(B3451,属性中转表!A:G,7,FALSE),属性中转表!$K$2:$P$21,6,0))&amp;IF(VLOOKUP(B3451,属性中转表!A:G,7,FALSE)&gt;=50,VLOOKUP(A3451,英雄数据表!A:K,9,0),IF(VLOOKUP(B3451,属性中转表!A:G,7,FALSE)&gt;=25,VLOOKUP(A3451,英雄数据表!A:K,5,0),""))</f>
        <v>"atk":300,"hp":5000,"undpspro":100,"pvpdpspro":50,"pvpundpspro":50</v>
      </c>
      <c r="J3451" s="20" t="str">
        <f>IF(I3451="","",属性中转表!$I$1&amp;(IF(VLOOKUP(B3451,属性中转表!A:G,7,FALSE)=0,0,VLOOKUP(VLOOKUP(B3451,属性中转表!A:G,7,FALSE),属性中转表!$K$2:$P$21,4,0)))+IFERROR(VLOOKUP(A3451,英雄数据表!A:K,IF(武魂!B3451&gt;=50,10,IF(武魂!B3451&gt;=25,6)),0),0))</f>
        <v>,"dpspro":100</v>
      </c>
      <c r="K3451" s="32" t="str">
        <f t="shared" si="232"/>
        <v>"atk":300,"hp":5000,"undpspro":100,"pvpdpspro":50,"pvpundpspro":50,"dpspro":100</v>
      </c>
      <c r="L3451" s="20" t="str">
        <f>IF(B3451&gt;=50,VLOOKUP(A3451,英雄数据表!A:L,11,FALSE),IF(B3451&gt;=25,VLOOKUP(A3451,英雄数据表!A:L,7,0),""))</f>
        <v>"3108602004"</v>
      </c>
      <c r="M3451" s="20" t="str">
        <f>IFERROR(VLOOKUP(B3451,属性中转表!$K$2:$O$21,5,FALSE),"")</f>
        <v/>
      </c>
      <c r="N3451" s="20" t="str">
        <f>IF(B3451=25,VLOOKUP(A3451,英雄数据表!A:L,8,FALSE),IF(B3451=50,VLOOKUP(A3451,英雄数据表!A:L,12,0),""))</f>
        <v>生命低于75%将释放洪荒之力，提升全体友军10%伤害减免，持续3回合（每场战斗只会触发一次）</v>
      </c>
    </row>
    <row r="3452" spans="1:14" x14ac:dyDescent="0.3">
      <c r="A3452" s="20">
        <v>31086</v>
      </c>
      <c r="B3452" s="21">
        <f t="shared" si="229"/>
        <v>51</v>
      </c>
      <c r="C3452" s="21">
        <v>5</v>
      </c>
      <c r="D3452" s="21">
        <f>VLOOKUP(A3452,英雄数据表!A:D,4,0)</f>
        <v>3</v>
      </c>
      <c r="E3452" s="20" t="str">
        <f>VLOOKUP(A3452,英雄数据表!A:C,3,0)</f>
        <v>毁灭之翼</v>
      </c>
      <c r="F3452" s="20">
        <f t="shared" si="230"/>
        <v>31086</v>
      </c>
      <c r="G3452" s="20">
        <f t="shared" si="231"/>
        <v>31086</v>
      </c>
      <c r="H3452" s="21" t="str">
        <f>VLOOKUP(B3452,属性中转表!A:F,6,FALSE)</f>
        <v>"hp":189000,"atk":5250</v>
      </c>
      <c r="I3452" s="20" t="str">
        <f>IF(VLOOKUP(B3452,属性中转表!A:G,7,FALSE)=0,"",VLOOKUP(VLOOKUP(B3452,属性中转表!A:G,7,FALSE),属性中转表!$K$2:$P$21,6,0))&amp;IF(VLOOKUP(B3452,属性中转表!A:G,7,FALSE)&gt;=50,VLOOKUP(A3452,英雄数据表!A:K,9,0),IF(VLOOKUP(B3452,属性中转表!A:G,7,FALSE)&gt;=25,VLOOKUP(A3452,英雄数据表!A:K,5,0),""))</f>
        <v>"atk":300,"hp":5000,"undpspro":100,"pvpdpspro":50,"pvpundpspro":50</v>
      </c>
      <c r="J3452" s="20" t="str">
        <f>IF(I3452="","",属性中转表!$I$1&amp;(IF(VLOOKUP(B3452,属性中转表!A:G,7,FALSE)=0,0,VLOOKUP(VLOOKUP(B3452,属性中转表!A:G,7,FALSE),属性中转表!$K$2:$P$21,4,0)))+IFERROR(VLOOKUP(A3452,英雄数据表!A:K,IF(武魂!B3452&gt;=50,10,IF(武魂!B3452&gt;=25,6)),0),0))</f>
        <v>,"dpspro":100</v>
      </c>
      <c r="K3452" s="32" t="str">
        <f t="shared" si="232"/>
        <v>"atk":300,"hp":5000,"undpspro":100,"pvpdpspro":50,"pvpundpspro":50,"dpspro":100</v>
      </c>
      <c r="L3452" s="20" t="str">
        <f>IF(B3452&gt;=50,VLOOKUP(A3452,英雄数据表!A:L,11,FALSE),IF(B3452&gt;=25,VLOOKUP(A3452,英雄数据表!A:L,7,0),""))</f>
        <v>"3108602004"</v>
      </c>
      <c r="M3452" s="20" t="str">
        <f>IFERROR(VLOOKUP(B3452,属性中转表!$K$2:$O$21,5,FALSE),"")</f>
        <v/>
      </c>
      <c r="N3452" s="20" t="str">
        <f>IF(B3452=25,VLOOKUP(A3452,英雄数据表!A:L,8,FALSE),IF(B3452=50,VLOOKUP(A3452,英雄数据表!A:L,12,0),""))</f>
        <v/>
      </c>
    </row>
    <row r="3453" spans="1:14" x14ac:dyDescent="0.3">
      <c r="A3453" s="20">
        <v>31086</v>
      </c>
      <c r="B3453" s="21">
        <f t="shared" si="229"/>
        <v>52</v>
      </c>
      <c r="C3453" s="21">
        <v>5</v>
      </c>
      <c r="D3453" s="21">
        <f>VLOOKUP(A3453,英雄数据表!A:D,4,0)</f>
        <v>3</v>
      </c>
      <c r="E3453" s="20" t="str">
        <f>VLOOKUP(A3453,英雄数据表!A:C,3,0)</f>
        <v>毁灭之翼</v>
      </c>
      <c r="F3453" s="20">
        <f t="shared" si="230"/>
        <v>31086</v>
      </c>
      <c r="G3453" s="20">
        <f t="shared" si="231"/>
        <v>31086</v>
      </c>
      <c r="H3453" s="21" t="str">
        <f>VLOOKUP(B3453,属性中转表!A:F,6,FALSE)</f>
        <v>"hp":194400,"atk":5400</v>
      </c>
      <c r="I3453" s="20" t="str">
        <f>IF(VLOOKUP(B3453,属性中转表!A:G,7,FALSE)=0,"",VLOOKUP(VLOOKUP(B3453,属性中转表!A:G,7,FALSE),属性中转表!$K$2:$P$21,6,0))&amp;IF(VLOOKUP(B3453,属性中转表!A:G,7,FALSE)&gt;=50,VLOOKUP(A3453,英雄数据表!A:K,9,0),IF(VLOOKUP(B3453,属性中转表!A:G,7,FALSE)&gt;=25,VLOOKUP(A3453,英雄数据表!A:K,5,0),""))</f>
        <v>"atk":300,"hp":5000,"undpspro":100,"pvpdpspro":50,"pvpundpspro":50</v>
      </c>
      <c r="J3453" s="20" t="str">
        <f>IF(I3453="","",属性中转表!$I$1&amp;(IF(VLOOKUP(B3453,属性中转表!A:G,7,FALSE)=0,0,VLOOKUP(VLOOKUP(B3453,属性中转表!A:G,7,FALSE),属性中转表!$K$2:$P$21,4,0)))+IFERROR(VLOOKUP(A3453,英雄数据表!A:K,IF(武魂!B3453&gt;=50,10,IF(武魂!B3453&gt;=25,6)),0),0))</f>
        <v>,"dpspro":100</v>
      </c>
      <c r="K3453" s="32" t="str">
        <f t="shared" si="232"/>
        <v>"atk":300,"hp":5000,"undpspro":100,"pvpdpspro":50,"pvpundpspro":50,"dpspro":100</v>
      </c>
      <c r="L3453" s="20" t="str">
        <f>IF(B3453&gt;=50,VLOOKUP(A3453,英雄数据表!A:L,11,FALSE),IF(B3453&gt;=25,VLOOKUP(A3453,英雄数据表!A:L,7,0),""))</f>
        <v>"3108602004"</v>
      </c>
      <c r="M3453" s="20" t="str">
        <f>IFERROR(VLOOKUP(B3453,属性中转表!$K$2:$O$21,5,FALSE),"")</f>
        <v/>
      </c>
      <c r="N3453" s="20" t="str">
        <f>IF(B3453=25,VLOOKUP(A3453,英雄数据表!A:L,8,FALSE),IF(B3453=50,VLOOKUP(A3453,英雄数据表!A:L,12,0),""))</f>
        <v/>
      </c>
    </row>
    <row r="3454" spans="1:14" x14ac:dyDescent="0.3">
      <c r="A3454" s="20">
        <v>31086</v>
      </c>
      <c r="B3454" s="21">
        <f t="shared" si="229"/>
        <v>53</v>
      </c>
      <c r="C3454" s="21">
        <v>5</v>
      </c>
      <c r="D3454" s="21">
        <f>VLOOKUP(A3454,英雄数据表!A:D,4,0)</f>
        <v>3</v>
      </c>
      <c r="E3454" s="20" t="str">
        <f>VLOOKUP(A3454,英雄数据表!A:C,3,0)</f>
        <v>毁灭之翼</v>
      </c>
      <c r="F3454" s="20">
        <f t="shared" si="230"/>
        <v>31086</v>
      </c>
      <c r="G3454" s="20">
        <f t="shared" si="231"/>
        <v>31086</v>
      </c>
      <c r="H3454" s="21" t="str">
        <f>VLOOKUP(B3454,属性中转表!A:F,6,FALSE)</f>
        <v>"hp":199800,"atk":5550</v>
      </c>
      <c r="I3454" s="20" t="str">
        <f>IF(VLOOKUP(B3454,属性中转表!A:G,7,FALSE)=0,"",VLOOKUP(VLOOKUP(B3454,属性中转表!A:G,7,FALSE),属性中转表!$K$2:$P$21,6,0))&amp;IF(VLOOKUP(B3454,属性中转表!A:G,7,FALSE)&gt;=50,VLOOKUP(A3454,英雄数据表!A:K,9,0),IF(VLOOKUP(B3454,属性中转表!A:G,7,FALSE)&gt;=25,VLOOKUP(A3454,英雄数据表!A:K,5,0),""))</f>
        <v>"atk":300,"hp":5000,"undpspro":100,"pvpdpspro":50,"pvpundpspro":50</v>
      </c>
      <c r="J3454" s="20" t="str">
        <f>IF(I3454="","",属性中转表!$I$1&amp;(IF(VLOOKUP(B3454,属性中转表!A:G,7,FALSE)=0,0,VLOOKUP(VLOOKUP(B3454,属性中转表!A:G,7,FALSE),属性中转表!$K$2:$P$21,4,0)))+IFERROR(VLOOKUP(A3454,英雄数据表!A:K,IF(武魂!B3454&gt;=50,10,IF(武魂!B3454&gt;=25,6)),0),0))</f>
        <v>,"dpspro":100</v>
      </c>
      <c r="K3454" s="32" t="str">
        <f t="shared" si="232"/>
        <v>"atk":300,"hp":5000,"undpspro":100,"pvpdpspro":50,"pvpundpspro":50,"dpspro":100</v>
      </c>
      <c r="L3454" s="20" t="str">
        <f>IF(B3454&gt;=50,VLOOKUP(A3454,英雄数据表!A:L,11,FALSE),IF(B3454&gt;=25,VLOOKUP(A3454,英雄数据表!A:L,7,0),""))</f>
        <v>"3108602004"</v>
      </c>
      <c r="M3454" s="20" t="str">
        <f>IFERROR(VLOOKUP(B3454,属性中转表!$K$2:$O$21,5,FALSE),"")</f>
        <v/>
      </c>
      <c r="N3454" s="20" t="str">
        <f>IF(B3454=25,VLOOKUP(A3454,英雄数据表!A:L,8,FALSE),IF(B3454=50,VLOOKUP(A3454,英雄数据表!A:L,12,0),""))</f>
        <v/>
      </c>
    </row>
    <row r="3455" spans="1:14" x14ac:dyDescent="0.3">
      <c r="A3455" s="20">
        <v>31086</v>
      </c>
      <c r="B3455" s="21">
        <f t="shared" ref="B3455:B3518" si="233">IF(A3455=A3454,B3454+1,1)</f>
        <v>54</v>
      </c>
      <c r="C3455" s="21">
        <v>5</v>
      </c>
      <c r="D3455" s="21">
        <f>VLOOKUP(A3455,英雄数据表!A:D,4,0)</f>
        <v>3</v>
      </c>
      <c r="E3455" s="20" t="str">
        <f>VLOOKUP(A3455,英雄数据表!A:C,3,0)</f>
        <v>毁灭之翼</v>
      </c>
      <c r="F3455" s="20">
        <f t="shared" ref="F3455:F3518" si="234">A3455</f>
        <v>31086</v>
      </c>
      <c r="G3455" s="20">
        <f t="shared" ref="G3455:G3518" si="235">A3455</f>
        <v>31086</v>
      </c>
      <c r="H3455" s="21" t="str">
        <f>VLOOKUP(B3455,属性中转表!A:F,6,FALSE)</f>
        <v>"hp":205200,"atk":5700</v>
      </c>
      <c r="I3455" s="20" t="str">
        <f>IF(VLOOKUP(B3455,属性中转表!A:G,7,FALSE)=0,"",VLOOKUP(VLOOKUP(B3455,属性中转表!A:G,7,FALSE),属性中转表!$K$2:$P$21,6,0))&amp;IF(VLOOKUP(B3455,属性中转表!A:G,7,FALSE)&gt;=50,VLOOKUP(A3455,英雄数据表!A:K,9,0),IF(VLOOKUP(B3455,属性中转表!A:G,7,FALSE)&gt;=25,VLOOKUP(A3455,英雄数据表!A:K,5,0),""))</f>
        <v>"atk":300,"hp":5000,"undpspro":100,"pvpdpspro":50,"pvpundpspro":50</v>
      </c>
      <c r="J3455" s="20" t="str">
        <f>IF(I3455="","",属性中转表!$I$1&amp;(IF(VLOOKUP(B3455,属性中转表!A:G,7,FALSE)=0,0,VLOOKUP(VLOOKUP(B3455,属性中转表!A:G,7,FALSE),属性中转表!$K$2:$P$21,4,0)))+IFERROR(VLOOKUP(A3455,英雄数据表!A:K,IF(武魂!B3455&gt;=50,10,IF(武魂!B3455&gt;=25,6)),0),0))</f>
        <v>,"dpspro":100</v>
      </c>
      <c r="K3455" s="32" t="str">
        <f t="shared" si="232"/>
        <v>"atk":300,"hp":5000,"undpspro":100,"pvpdpspro":50,"pvpundpspro":50,"dpspro":100</v>
      </c>
      <c r="L3455" s="20" t="str">
        <f>IF(B3455&gt;=50,VLOOKUP(A3455,英雄数据表!A:L,11,FALSE),IF(B3455&gt;=25,VLOOKUP(A3455,英雄数据表!A:L,7,0),""))</f>
        <v>"3108602004"</v>
      </c>
      <c r="M3455" s="20" t="str">
        <f>IFERROR(VLOOKUP(B3455,属性中转表!$K$2:$O$21,5,FALSE),"")</f>
        <v/>
      </c>
      <c r="N3455" s="20" t="str">
        <f>IF(B3455=25,VLOOKUP(A3455,英雄数据表!A:L,8,FALSE),IF(B3455=50,VLOOKUP(A3455,英雄数据表!A:L,12,0),""))</f>
        <v/>
      </c>
    </row>
    <row r="3456" spans="1:14" x14ac:dyDescent="0.3">
      <c r="A3456" s="20">
        <v>31086</v>
      </c>
      <c r="B3456" s="21">
        <f t="shared" si="233"/>
        <v>55</v>
      </c>
      <c r="C3456" s="21">
        <v>5</v>
      </c>
      <c r="D3456" s="21">
        <f>VLOOKUP(A3456,英雄数据表!A:D,4,0)</f>
        <v>3</v>
      </c>
      <c r="E3456" s="20" t="str">
        <f>VLOOKUP(A3456,英雄数据表!A:C,3,0)</f>
        <v>毁灭之翼</v>
      </c>
      <c r="F3456" s="20">
        <f t="shared" si="234"/>
        <v>31086</v>
      </c>
      <c r="G3456" s="20">
        <f t="shared" si="235"/>
        <v>31086</v>
      </c>
      <c r="H3456" s="21" t="str">
        <f>VLOOKUP(B3456,属性中转表!A:F,6,FALSE)</f>
        <v>"hp":210600,"atk":5850</v>
      </c>
      <c r="I3456" s="20" t="str">
        <f>IF(VLOOKUP(B3456,属性中转表!A:G,7,FALSE)=0,"",VLOOKUP(VLOOKUP(B3456,属性中转表!A:G,7,FALSE),属性中转表!$K$2:$P$21,6,0))&amp;IF(VLOOKUP(B3456,属性中转表!A:G,7,FALSE)&gt;=50,VLOOKUP(A3456,英雄数据表!A:K,9,0),IF(VLOOKUP(B3456,属性中转表!A:G,7,FALSE)&gt;=25,VLOOKUP(A3456,英雄数据表!A:K,5,0),""))</f>
        <v>"atk":300,"hp":5000,"undpspro":150,"pvpdpspro":50,"pvpundpspro":50</v>
      </c>
      <c r="J3456" s="20" t="str">
        <f>IF(I3456="","",属性中转表!$I$1&amp;(IF(VLOOKUP(B3456,属性中转表!A:G,7,FALSE)=0,0,VLOOKUP(VLOOKUP(B3456,属性中转表!A:G,7,FALSE),属性中转表!$K$2:$P$21,4,0)))+IFERROR(VLOOKUP(A3456,英雄数据表!A:K,IF(武魂!B3456&gt;=50,10,IF(武魂!B3456&gt;=25,6)),0),0))</f>
        <v>,"dpspro":100</v>
      </c>
      <c r="K3456" s="32" t="str">
        <f t="shared" si="232"/>
        <v>"atk":300,"hp":5000,"undpspro":150,"pvpdpspro":50,"pvpundpspro":50,"dpspro":100</v>
      </c>
      <c r="L3456" s="20" t="str">
        <f>IF(B3456&gt;=50,VLOOKUP(A3456,英雄数据表!A:L,11,FALSE),IF(B3456&gt;=25,VLOOKUP(A3456,英雄数据表!A:L,7,0),""))</f>
        <v>"3108602004"</v>
      </c>
      <c r="M3456" s="20" t="str">
        <f>IFERROR(VLOOKUP(B3456,属性中转表!$K$2:$O$21,5,FALSE),"")</f>
        <v>"undpspro":50</v>
      </c>
      <c r="N3456" s="20" t="str">
        <f>IF(B3456=25,VLOOKUP(A3456,英雄数据表!A:L,8,FALSE),IF(B3456=50,VLOOKUP(A3456,英雄数据表!A:L,12,0),""))</f>
        <v/>
      </c>
    </row>
    <row r="3457" spans="1:14" x14ac:dyDescent="0.3">
      <c r="A3457" s="20">
        <v>31086</v>
      </c>
      <c r="B3457" s="21">
        <f t="shared" si="233"/>
        <v>56</v>
      </c>
      <c r="C3457" s="21">
        <v>5</v>
      </c>
      <c r="D3457" s="21">
        <f>VLOOKUP(A3457,英雄数据表!A:D,4,0)</f>
        <v>3</v>
      </c>
      <c r="E3457" s="20" t="str">
        <f>VLOOKUP(A3457,英雄数据表!A:C,3,0)</f>
        <v>毁灭之翼</v>
      </c>
      <c r="F3457" s="20">
        <f t="shared" si="234"/>
        <v>31086</v>
      </c>
      <c r="G3457" s="20">
        <f t="shared" si="235"/>
        <v>31086</v>
      </c>
      <c r="H3457" s="21" t="str">
        <f>VLOOKUP(B3457,属性中转表!A:F,6,FALSE)</f>
        <v>"hp":216000,"atk":6000</v>
      </c>
      <c r="I3457" s="20" t="str">
        <f>IF(VLOOKUP(B3457,属性中转表!A:G,7,FALSE)=0,"",VLOOKUP(VLOOKUP(B3457,属性中转表!A:G,7,FALSE),属性中转表!$K$2:$P$21,6,0))&amp;IF(VLOOKUP(B3457,属性中转表!A:G,7,FALSE)&gt;=50,VLOOKUP(A3457,英雄数据表!A:K,9,0),IF(VLOOKUP(B3457,属性中转表!A:G,7,FALSE)&gt;=25,VLOOKUP(A3457,英雄数据表!A:K,5,0),""))</f>
        <v>"atk":300,"hp":5000,"undpspro":150,"pvpdpspro":50,"pvpundpspro":50</v>
      </c>
      <c r="J3457" s="20" t="str">
        <f>IF(I3457="","",属性中转表!$I$1&amp;(IF(VLOOKUP(B3457,属性中转表!A:G,7,FALSE)=0,0,VLOOKUP(VLOOKUP(B3457,属性中转表!A:G,7,FALSE),属性中转表!$K$2:$P$21,4,0)))+IFERROR(VLOOKUP(A3457,英雄数据表!A:K,IF(武魂!B3457&gt;=50,10,IF(武魂!B3457&gt;=25,6)),0),0))</f>
        <v>,"dpspro":100</v>
      </c>
      <c r="K3457" s="32" t="str">
        <f t="shared" si="232"/>
        <v>"atk":300,"hp":5000,"undpspro":150,"pvpdpspro":50,"pvpundpspro":50,"dpspro":100</v>
      </c>
      <c r="L3457" s="20" t="str">
        <f>IF(B3457&gt;=50,VLOOKUP(A3457,英雄数据表!A:L,11,FALSE),IF(B3457&gt;=25,VLOOKUP(A3457,英雄数据表!A:L,7,0),""))</f>
        <v>"3108602004"</v>
      </c>
      <c r="M3457" s="20" t="str">
        <f>IFERROR(VLOOKUP(B3457,属性中转表!$K$2:$O$21,5,FALSE),"")</f>
        <v/>
      </c>
      <c r="N3457" s="20" t="str">
        <f>IF(B3457=25,VLOOKUP(A3457,英雄数据表!A:L,8,FALSE),IF(B3457=50,VLOOKUP(A3457,英雄数据表!A:L,12,0),""))</f>
        <v/>
      </c>
    </row>
    <row r="3458" spans="1:14" x14ac:dyDescent="0.3">
      <c r="A3458" s="20">
        <v>31086</v>
      </c>
      <c r="B3458" s="21">
        <f t="shared" si="233"/>
        <v>57</v>
      </c>
      <c r="C3458" s="21">
        <v>5</v>
      </c>
      <c r="D3458" s="21">
        <f>VLOOKUP(A3458,英雄数据表!A:D,4,0)</f>
        <v>3</v>
      </c>
      <c r="E3458" s="20" t="str">
        <f>VLOOKUP(A3458,英雄数据表!A:C,3,0)</f>
        <v>毁灭之翼</v>
      </c>
      <c r="F3458" s="20">
        <f t="shared" si="234"/>
        <v>31086</v>
      </c>
      <c r="G3458" s="20">
        <f t="shared" si="235"/>
        <v>31086</v>
      </c>
      <c r="H3458" s="21" t="str">
        <f>VLOOKUP(B3458,属性中转表!A:F,6,FALSE)</f>
        <v>"hp":221400,"atk":6150</v>
      </c>
      <c r="I3458" s="20" t="str">
        <f>IF(VLOOKUP(B3458,属性中转表!A:G,7,FALSE)=0,"",VLOOKUP(VLOOKUP(B3458,属性中转表!A:G,7,FALSE),属性中转表!$K$2:$P$21,6,0))&amp;IF(VLOOKUP(B3458,属性中转表!A:G,7,FALSE)&gt;=50,VLOOKUP(A3458,英雄数据表!A:K,9,0),IF(VLOOKUP(B3458,属性中转表!A:G,7,FALSE)&gt;=25,VLOOKUP(A3458,英雄数据表!A:K,5,0),""))</f>
        <v>"atk":300,"hp":5000,"undpspro":150,"pvpdpspro":50,"pvpundpspro":50</v>
      </c>
      <c r="J3458" s="20" t="str">
        <f>IF(I3458="","",属性中转表!$I$1&amp;(IF(VLOOKUP(B3458,属性中转表!A:G,7,FALSE)=0,0,VLOOKUP(VLOOKUP(B3458,属性中转表!A:G,7,FALSE),属性中转表!$K$2:$P$21,4,0)))+IFERROR(VLOOKUP(A3458,英雄数据表!A:K,IF(武魂!B3458&gt;=50,10,IF(武魂!B3458&gt;=25,6)),0),0))</f>
        <v>,"dpspro":100</v>
      </c>
      <c r="K3458" s="32" t="str">
        <f t="shared" si="232"/>
        <v>"atk":300,"hp":5000,"undpspro":150,"pvpdpspro":50,"pvpundpspro":50,"dpspro":100</v>
      </c>
      <c r="L3458" s="20" t="str">
        <f>IF(B3458&gt;=50,VLOOKUP(A3458,英雄数据表!A:L,11,FALSE),IF(B3458&gt;=25,VLOOKUP(A3458,英雄数据表!A:L,7,0),""))</f>
        <v>"3108602004"</v>
      </c>
      <c r="M3458" s="20" t="str">
        <f>IFERROR(VLOOKUP(B3458,属性中转表!$K$2:$O$21,5,FALSE),"")</f>
        <v/>
      </c>
      <c r="N3458" s="20" t="str">
        <f>IF(B3458=25,VLOOKUP(A3458,英雄数据表!A:L,8,FALSE),IF(B3458=50,VLOOKUP(A3458,英雄数据表!A:L,12,0),""))</f>
        <v/>
      </c>
    </row>
    <row r="3459" spans="1:14" x14ac:dyDescent="0.3">
      <c r="A3459" s="20">
        <v>31086</v>
      </c>
      <c r="B3459" s="21">
        <f t="shared" si="233"/>
        <v>58</v>
      </c>
      <c r="C3459" s="21">
        <v>5</v>
      </c>
      <c r="D3459" s="21">
        <f>VLOOKUP(A3459,英雄数据表!A:D,4,0)</f>
        <v>3</v>
      </c>
      <c r="E3459" s="20" t="str">
        <f>VLOOKUP(A3459,英雄数据表!A:C,3,0)</f>
        <v>毁灭之翼</v>
      </c>
      <c r="F3459" s="20">
        <f t="shared" si="234"/>
        <v>31086</v>
      </c>
      <c r="G3459" s="20">
        <f t="shared" si="235"/>
        <v>31086</v>
      </c>
      <c r="H3459" s="21" t="str">
        <f>VLOOKUP(B3459,属性中转表!A:F,6,FALSE)</f>
        <v>"hp":226800,"atk":6300</v>
      </c>
      <c r="I3459" s="20" t="str">
        <f>IF(VLOOKUP(B3459,属性中转表!A:G,7,FALSE)=0,"",VLOOKUP(VLOOKUP(B3459,属性中转表!A:G,7,FALSE),属性中转表!$K$2:$P$21,6,0))&amp;IF(VLOOKUP(B3459,属性中转表!A:G,7,FALSE)&gt;=50,VLOOKUP(A3459,英雄数据表!A:K,9,0),IF(VLOOKUP(B3459,属性中转表!A:G,7,FALSE)&gt;=25,VLOOKUP(A3459,英雄数据表!A:K,5,0),""))</f>
        <v>"atk":300,"hp":5000,"undpspro":150,"pvpdpspro":50,"pvpundpspro":50</v>
      </c>
      <c r="J3459" s="20" t="str">
        <f>IF(I3459="","",属性中转表!$I$1&amp;(IF(VLOOKUP(B3459,属性中转表!A:G,7,FALSE)=0,0,VLOOKUP(VLOOKUP(B3459,属性中转表!A:G,7,FALSE),属性中转表!$K$2:$P$21,4,0)))+IFERROR(VLOOKUP(A3459,英雄数据表!A:K,IF(武魂!B3459&gt;=50,10,IF(武魂!B3459&gt;=25,6)),0),0))</f>
        <v>,"dpspro":100</v>
      </c>
      <c r="K3459" s="32" t="str">
        <f t="shared" si="232"/>
        <v>"atk":300,"hp":5000,"undpspro":150,"pvpdpspro":50,"pvpundpspro":50,"dpspro":100</v>
      </c>
      <c r="L3459" s="20" t="str">
        <f>IF(B3459&gt;=50,VLOOKUP(A3459,英雄数据表!A:L,11,FALSE),IF(B3459&gt;=25,VLOOKUP(A3459,英雄数据表!A:L,7,0),""))</f>
        <v>"3108602004"</v>
      </c>
      <c r="M3459" s="20" t="str">
        <f>IFERROR(VLOOKUP(B3459,属性中转表!$K$2:$O$21,5,FALSE),"")</f>
        <v/>
      </c>
      <c r="N3459" s="20" t="str">
        <f>IF(B3459=25,VLOOKUP(A3459,英雄数据表!A:L,8,FALSE),IF(B3459=50,VLOOKUP(A3459,英雄数据表!A:L,12,0),""))</f>
        <v/>
      </c>
    </row>
    <row r="3460" spans="1:14" x14ac:dyDescent="0.3">
      <c r="A3460" s="20">
        <v>31086</v>
      </c>
      <c r="B3460" s="21">
        <f t="shared" si="233"/>
        <v>59</v>
      </c>
      <c r="C3460" s="21">
        <v>5</v>
      </c>
      <c r="D3460" s="21">
        <f>VLOOKUP(A3460,英雄数据表!A:D,4,0)</f>
        <v>3</v>
      </c>
      <c r="E3460" s="20" t="str">
        <f>VLOOKUP(A3460,英雄数据表!A:C,3,0)</f>
        <v>毁灭之翼</v>
      </c>
      <c r="F3460" s="20">
        <f t="shared" si="234"/>
        <v>31086</v>
      </c>
      <c r="G3460" s="20">
        <f t="shared" si="235"/>
        <v>31086</v>
      </c>
      <c r="H3460" s="21" t="str">
        <f>VLOOKUP(B3460,属性中转表!A:F,6,FALSE)</f>
        <v>"hp":232200,"atk":6450</v>
      </c>
      <c r="I3460" s="20" t="str">
        <f>IF(VLOOKUP(B3460,属性中转表!A:G,7,FALSE)=0,"",VLOOKUP(VLOOKUP(B3460,属性中转表!A:G,7,FALSE),属性中转表!$K$2:$P$21,6,0))&amp;IF(VLOOKUP(B3460,属性中转表!A:G,7,FALSE)&gt;=50,VLOOKUP(A3460,英雄数据表!A:K,9,0),IF(VLOOKUP(B3460,属性中转表!A:G,7,FALSE)&gt;=25,VLOOKUP(A3460,英雄数据表!A:K,5,0),""))</f>
        <v>"atk":300,"hp":5000,"undpspro":150,"pvpdpspro":50,"pvpundpspro":50</v>
      </c>
      <c r="J3460" s="20" t="str">
        <f>IF(I3460="","",属性中转表!$I$1&amp;(IF(VLOOKUP(B3460,属性中转表!A:G,7,FALSE)=0,0,VLOOKUP(VLOOKUP(B3460,属性中转表!A:G,7,FALSE),属性中转表!$K$2:$P$21,4,0)))+IFERROR(VLOOKUP(A3460,英雄数据表!A:K,IF(武魂!B3460&gt;=50,10,IF(武魂!B3460&gt;=25,6)),0),0))</f>
        <v>,"dpspro":100</v>
      </c>
      <c r="K3460" s="32" t="str">
        <f t="shared" si="232"/>
        <v>"atk":300,"hp":5000,"undpspro":150,"pvpdpspro":50,"pvpundpspro":50,"dpspro":100</v>
      </c>
      <c r="L3460" s="20" t="str">
        <f>IF(B3460&gt;=50,VLOOKUP(A3460,英雄数据表!A:L,11,FALSE),IF(B3460&gt;=25,VLOOKUP(A3460,英雄数据表!A:L,7,0),""))</f>
        <v>"3108602004"</v>
      </c>
      <c r="M3460" s="20" t="str">
        <f>IFERROR(VLOOKUP(B3460,属性中转表!$K$2:$O$21,5,FALSE),"")</f>
        <v/>
      </c>
      <c r="N3460" s="20" t="str">
        <f>IF(B3460=25,VLOOKUP(A3460,英雄数据表!A:L,8,FALSE),IF(B3460=50,VLOOKUP(A3460,英雄数据表!A:L,12,0),""))</f>
        <v/>
      </c>
    </row>
    <row r="3461" spans="1:14" x14ac:dyDescent="0.3">
      <c r="A3461" s="20">
        <v>31086</v>
      </c>
      <c r="B3461" s="21">
        <f t="shared" si="233"/>
        <v>60</v>
      </c>
      <c r="C3461" s="21">
        <v>5</v>
      </c>
      <c r="D3461" s="21">
        <f>VLOOKUP(A3461,英雄数据表!A:D,4,0)</f>
        <v>3</v>
      </c>
      <c r="E3461" s="20" t="str">
        <f>VLOOKUP(A3461,英雄数据表!A:C,3,0)</f>
        <v>毁灭之翼</v>
      </c>
      <c r="F3461" s="20">
        <f t="shared" si="234"/>
        <v>31086</v>
      </c>
      <c r="G3461" s="20">
        <f t="shared" si="235"/>
        <v>31086</v>
      </c>
      <c r="H3461" s="21" t="str">
        <f>VLOOKUP(B3461,属性中转表!A:F,6,FALSE)</f>
        <v>"hp":237600,"atk":6600</v>
      </c>
      <c r="I3461" s="20" t="str">
        <f>IF(VLOOKUP(B3461,属性中转表!A:G,7,FALSE)=0,"",VLOOKUP(VLOOKUP(B3461,属性中转表!A:G,7,FALSE),属性中转表!$K$2:$P$21,6,0))&amp;IF(VLOOKUP(B3461,属性中转表!A:G,7,FALSE)&gt;=50,VLOOKUP(A3461,英雄数据表!A:K,9,0),IF(VLOOKUP(B3461,属性中转表!A:G,7,FALSE)&gt;=25,VLOOKUP(A3461,英雄数据表!A:K,5,0),""))</f>
        <v>"atk":300,"hp":5000,"undpspro":150,"pvpdpspro":50,"pvpundpspro":50</v>
      </c>
      <c r="J3461" s="20" t="str">
        <f>IF(I3461="","",属性中转表!$I$1&amp;(IF(VLOOKUP(B3461,属性中转表!A:G,7,FALSE)=0,0,VLOOKUP(VLOOKUP(B3461,属性中转表!A:G,7,FALSE),属性中转表!$K$2:$P$21,4,0)))+IFERROR(VLOOKUP(A3461,英雄数据表!A:K,IF(武魂!B3461&gt;=50,10,IF(武魂!B3461&gt;=25,6)),0),0))</f>
        <v>,"dpspro":150</v>
      </c>
      <c r="K3461" s="32" t="str">
        <f t="shared" si="232"/>
        <v>"atk":300,"hp":5000,"undpspro":150,"pvpdpspro":50,"pvpundpspro":50,"dpspro":150</v>
      </c>
      <c r="L3461" s="20" t="str">
        <f>IF(B3461&gt;=50,VLOOKUP(A3461,英雄数据表!A:L,11,FALSE),IF(B3461&gt;=25,VLOOKUP(A3461,英雄数据表!A:L,7,0),""))</f>
        <v>"3108602004"</v>
      </c>
      <c r="M3461" s="20" t="str">
        <f>IFERROR(VLOOKUP(B3461,属性中转表!$K$2:$O$21,5,FALSE),"")</f>
        <v>"dpspro":50</v>
      </c>
      <c r="N3461" s="20" t="str">
        <f>IF(B3461=25,VLOOKUP(A3461,英雄数据表!A:L,8,FALSE),IF(B3461=50,VLOOKUP(A3461,英雄数据表!A:L,12,0),""))</f>
        <v/>
      </c>
    </row>
    <row r="3462" spans="1:14" x14ac:dyDescent="0.3">
      <c r="A3462" s="20">
        <v>31086</v>
      </c>
      <c r="B3462" s="21">
        <f t="shared" si="233"/>
        <v>61</v>
      </c>
      <c r="C3462" s="21">
        <v>5</v>
      </c>
      <c r="D3462" s="21">
        <f>VLOOKUP(A3462,英雄数据表!A:D,4,0)</f>
        <v>3</v>
      </c>
      <c r="E3462" s="20" t="str">
        <f>VLOOKUP(A3462,英雄数据表!A:C,3,0)</f>
        <v>毁灭之翼</v>
      </c>
      <c r="F3462" s="20">
        <f t="shared" si="234"/>
        <v>31086</v>
      </c>
      <c r="G3462" s="20">
        <f t="shared" si="235"/>
        <v>31086</v>
      </c>
      <c r="H3462" s="21" t="str">
        <f>VLOOKUP(B3462,属性中转表!A:F,6,FALSE)</f>
        <v>"hp":243000,"atk":6750</v>
      </c>
      <c r="I3462" s="20" t="str">
        <f>IF(VLOOKUP(B3462,属性中转表!A:G,7,FALSE)=0,"",VLOOKUP(VLOOKUP(B3462,属性中转表!A:G,7,FALSE),属性中转表!$K$2:$P$21,6,0))&amp;IF(VLOOKUP(B3462,属性中转表!A:G,7,FALSE)&gt;=50,VLOOKUP(A3462,英雄数据表!A:K,9,0),IF(VLOOKUP(B3462,属性中转表!A:G,7,FALSE)&gt;=25,VLOOKUP(A3462,英雄数据表!A:K,5,0),""))</f>
        <v>"atk":300,"hp":5000,"undpspro":150,"pvpdpspro":50,"pvpundpspro":50</v>
      </c>
      <c r="J3462" s="20" t="str">
        <f>IF(I3462="","",属性中转表!$I$1&amp;(IF(VLOOKUP(B3462,属性中转表!A:G,7,FALSE)=0,0,VLOOKUP(VLOOKUP(B3462,属性中转表!A:G,7,FALSE),属性中转表!$K$2:$P$21,4,0)))+IFERROR(VLOOKUP(A3462,英雄数据表!A:K,IF(武魂!B3462&gt;=50,10,IF(武魂!B3462&gt;=25,6)),0),0))</f>
        <v>,"dpspro":150</v>
      </c>
      <c r="K3462" s="32" t="str">
        <f t="shared" si="232"/>
        <v>"atk":300,"hp":5000,"undpspro":150,"pvpdpspro":50,"pvpundpspro":50,"dpspro":150</v>
      </c>
      <c r="L3462" s="20" t="str">
        <f>IF(B3462&gt;=50,VLOOKUP(A3462,英雄数据表!A:L,11,FALSE),IF(B3462&gt;=25,VLOOKUP(A3462,英雄数据表!A:L,7,0),""))</f>
        <v>"3108602004"</v>
      </c>
      <c r="M3462" s="20" t="str">
        <f>IFERROR(VLOOKUP(B3462,属性中转表!$K$2:$O$21,5,FALSE),"")</f>
        <v/>
      </c>
      <c r="N3462" s="20" t="str">
        <f>IF(B3462=25,VLOOKUP(A3462,英雄数据表!A:L,8,FALSE),IF(B3462=50,VLOOKUP(A3462,英雄数据表!A:L,12,0),""))</f>
        <v/>
      </c>
    </row>
    <row r="3463" spans="1:14" x14ac:dyDescent="0.3">
      <c r="A3463" s="20">
        <v>31086</v>
      </c>
      <c r="B3463" s="21">
        <f t="shared" si="233"/>
        <v>62</v>
      </c>
      <c r="C3463" s="21">
        <v>5</v>
      </c>
      <c r="D3463" s="21">
        <f>VLOOKUP(A3463,英雄数据表!A:D,4,0)</f>
        <v>3</v>
      </c>
      <c r="E3463" s="20" t="str">
        <f>VLOOKUP(A3463,英雄数据表!A:C,3,0)</f>
        <v>毁灭之翼</v>
      </c>
      <c r="F3463" s="20">
        <f t="shared" si="234"/>
        <v>31086</v>
      </c>
      <c r="G3463" s="20">
        <f t="shared" si="235"/>
        <v>31086</v>
      </c>
      <c r="H3463" s="21" t="str">
        <f>VLOOKUP(B3463,属性中转表!A:F,6,FALSE)</f>
        <v>"hp":248400,"atk":6900</v>
      </c>
      <c r="I3463" s="20" t="str">
        <f>IF(VLOOKUP(B3463,属性中转表!A:G,7,FALSE)=0,"",VLOOKUP(VLOOKUP(B3463,属性中转表!A:G,7,FALSE),属性中转表!$K$2:$P$21,6,0))&amp;IF(VLOOKUP(B3463,属性中转表!A:G,7,FALSE)&gt;=50,VLOOKUP(A3463,英雄数据表!A:K,9,0),IF(VLOOKUP(B3463,属性中转表!A:G,7,FALSE)&gt;=25,VLOOKUP(A3463,英雄数据表!A:K,5,0),""))</f>
        <v>"atk":300,"hp":5000,"undpspro":150,"pvpdpspro":50,"pvpundpspro":50</v>
      </c>
      <c r="J3463" s="20" t="str">
        <f>IF(I3463="","",属性中转表!$I$1&amp;(IF(VLOOKUP(B3463,属性中转表!A:G,7,FALSE)=0,0,VLOOKUP(VLOOKUP(B3463,属性中转表!A:G,7,FALSE),属性中转表!$K$2:$P$21,4,0)))+IFERROR(VLOOKUP(A3463,英雄数据表!A:K,IF(武魂!B3463&gt;=50,10,IF(武魂!B3463&gt;=25,6)),0),0))</f>
        <v>,"dpspro":150</v>
      </c>
      <c r="K3463" s="32" t="str">
        <f t="shared" si="232"/>
        <v>"atk":300,"hp":5000,"undpspro":150,"pvpdpspro":50,"pvpundpspro":50,"dpspro":150</v>
      </c>
      <c r="L3463" s="20" t="str">
        <f>IF(B3463&gt;=50,VLOOKUP(A3463,英雄数据表!A:L,11,FALSE),IF(B3463&gt;=25,VLOOKUP(A3463,英雄数据表!A:L,7,0),""))</f>
        <v>"3108602004"</v>
      </c>
      <c r="M3463" s="20" t="str">
        <f>IFERROR(VLOOKUP(B3463,属性中转表!$K$2:$O$21,5,FALSE),"")</f>
        <v/>
      </c>
      <c r="N3463" s="20" t="str">
        <f>IF(B3463=25,VLOOKUP(A3463,英雄数据表!A:L,8,FALSE),IF(B3463=50,VLOOKUP(A3463,英雄数据表!A:L,12,0),""))</f>
        <v/>
      </c>
    </row>
    <row r="3464" spans="1:14" x14ac:dyDescent="0.3">
      <c r="A3464" s="20">
        <v>31086</v>
      </c>
      <c r="B3464" s="21">
        <f t="shared" si="233"/>
        <v>63</v>
      </c>
      <c r="C3464" s="21">
        <v>5</v>
      </c>
      <c r="D3464" s="21">
        <f>VLOOKUP(A3464,英雄数据表!A:D,4,0)</f>
        <v>3</v>
      </c>
      <c r="E3464" s="20" t="str">
        <f>VLOOKUP(A3464,英雄数据表!A:C,3,0)</f>
        <v>毁灭之翼</v>
      </c>
      <c r="F3464" s="20">
        <f t="shared" si="234"/>
        <v>31086</v>
      </c>
      <c r="G3464" s="20">
        <f t="shared" si="235"/>
        <v>31086</v>
      </c>
      <c r="H3464" s="21" t="str">
        <f>VLOOKUP(B3464,属性中转表!A:F,6,FALSE)</f>
        <v>"hp":253800,"atk":7050</v>
      </c>
      <c r="I3464" s="20" t="str">
        <f>IF(VLOOKUP(B3464,属性中转表!A:G,7,FALSE)=0,"",VLOOKUP(VLOOKUP(B3464,属性中转表!A:G,7,FALSE),属性中转表!$K$2:$P$21,6,0))&amp;IF(VLOOKUP(B3464,属性中转表!A:G,7,FALSE)&gt;=50,VLOOKUP(A3464,英雄数据表!A:K,9,0),IF(VLOOKUP(B3464,属性中转表!A:G,7,FALSE)&gt;=25,VLOOKUP(A3464,英雄数据表!A:K,5,0),""))</f>
        <v>"atk":300,"hp":5000,"undpspro":150,"pvpdpspro":50,"pvpundpspro":50</v>
      </c>
      <c r="J3464" s="20" t="str">
        <f>IF(I3464="","",属性中转表!$I$1&amp;(IF(VLOOKUP(B3464,属性中转表!A:G,7,FALSE)=0,0,VLOOKUP(VLOOKUP(B3464,属性中转表!A:G,7,FALSE),属性中转表!$K$2:$P$21,4,0)))+IFERROR(VLOOKUP(A3464,英雄数据表!A:K,IF(武魂!B3464&gt;=50,10,IF(武魂!B3464&gt;=25,6)),0),0))</f>
        <v>,"dpspro":150</v>
      </c>
      <c r="K3464" s="32" t="str">
        <f t="shared" si="232"/>
        <v>"atk":300,"hp":5000,"undpspro":150,"pvpdpspro":50,"pvpundpspro":50,"dpspro":150</v>
      </c>
      <c r="L3464" s="20" t="str">
        <f>IF(B3464&gt;=50,VLOOKUP(A3464,英雄数据表!A:L,11,FALSE),IF(B3464&gt;=25,VLOOKUP(A3464,英雄数据表!A:L,7,0),""))</f>
        <v>"3108602004"</v>
      </c>
      <c r="M3464" s="20" t="str">
        <f>IFERROR(VLOOKUP(B3464,属性中转表!$K$2:$O$21,5,FALSE),"")</f>
        <v/>
      </c>
      <c r="N3464" s="20" t="str">
        <f>IF(B3464=25,VLOOKUP(A3464,英雄数据表!A:L,8,FALSE),IF(B3464=50,VLOOKUP(A3464,英雄数据表!A:L,12,0),""))</f>
        <v/>
      </c>
    </row>
    <row r="3465" spans="1:14" x14ac:dyDescent="0.3">
      <c r="A3465" s="20">
        <v>31086</v>
      </c>
      <c r="B3465" s="21">
        <f t="shared" si="233"/>
        <v>64</v>
      </c>
      <c r="C3465" s="21">
        <v>5</v>
      </c>
      <c r="D3465" s="21">
        <f>VLOOKUP(A3465,英雄数据表!A:D,4,0)</f>
        <v>3</v>
      </c>
      <c r="E3465" s="20" t="str">
        <f>VLOOKUP(A3465,英雄数据表!A:C,3,0)</f>
        <v>毁灭之翼</v>
      </c>
      <c r="F3465" s="20">
        <f t="shared" si="234"/>
        <v>31086</v>
      </c>
      <c r="G3465" s="20">
        <f t="shared" si="235"/>
        <v>31086</v>
      </c>
      <c r="H3465" s="21" t="str">
        <f>VLOOKUP(B3465,属性中转表!A:F,6,FALSE)</f>
        <v>"hp":259200,"atk":7200</v>
      </c>
      <c r="I3465" s="20" t="str">
        <f>IF(VLOOKUP(B3465,属性中转表!A:G,7,FALSE)=0,"",VLOOKUP(VLOOKUP(B3465,属性中转表!A:G,7,FALSE),属性中转表!$K$2:$P$21,6,0))&amp;IF(VLOOKUP(B3465,属性中转表!A:G,7,FALSE)&gt;=50,VLOOKUP(A3465,英雄数据表!A:K,9,0),IF(VLOOKUP(B3465,属性中转表!A:G,7,FALSE)&gt;=25,VLOOKUP(A3465,英雄数据表!A:K,5,0),""))</f>
        <v>"atk":300,"hp":5000,"undpspro":150,"pvpdpspro":50,"pvpundpspro":50</v>
      </c>
      <c r="J3465" s="20" t="str">
        <f>IF(I3465="","",属性中转表!$I$1&amp;(IF(VLOOKUP(B3465,属性中转表!A:G,7,FALSE)=0,0,VLOOKUP(VLOOKUP(B3465,属性中转表!A:G,7,FALSE),属性中转表!$K$2:$P$21,4,0)))+IFERROR(VLOOKUP(A3465,英雄数据表!A:K,IF(武魂!B3465&gt;=50,10,IF(武魂!B3465&gt;=25,6)),0),0))</f>
        <v>,"dpspro":150</v>
      </c>
      <c r="K3465" s="32" t="str">
        <f t="shared" si="232"/>
        <v>"atk":300,"hp":5000,"undpspro":150,"pvpdpspro":50,"pvpundpspro":50,"dpspro":150</v>
      </c>
      <c r="L3465" s="20" t="str">
        <f>IF(B3465&gt;=50,VLOOKUP(A3465,英雄数据表!A:L,11,FALSE),IF(B3465&gt;=25,VLOOKUP(A3465,英雄数据表!A:L,7,0),""))</f>
        <v>"3108602004"</v>
      </c>
      <c r="M3465" s="20" t="str">
        <f>IFERROR(VLOOKUP(B3465,属性中转表!$K$2:$O$21,5,FALSE),"")</f>
        <v/>
      </c>
      <c r="N3465" s="20" t="str">
        <f>IF(B3465=25,VLOOKUP(A3465,英雄数据表!A:L,8,FALSE),IF(B3465=50,VLOOKUP(A3465,英雄数据表!A:L,12,0),""))</f>
        <v/>
      </c>
    </row>
    <row r="3466" spans="1:14" x14ac:dyDescent="0.3">
      <c r="A3466" s="20">
        <v>31086</v>
      </c>
      <c r="B3466" s="21">
        <f t="shared" si="233"/>
        <v>65</v>
      </c>
      <c r="C3466" s="21">
        <v>5</v>
      </c>
      <c r="D3466" s="21">
        <f>VLOOKUP(A3466,英雄数据表!A:D,4,0)</f>
        <v>3</v>
      </c>
      <c r="E3466" s="20" t="str">
        <f>VLOOKUP(A3466,英雄数据表!A:C,3,0)</f>
        <v>毁灭之翼</v>
      </c>
      <c r="F3466" s="20">
        <f t="shared" si="234"/>
        <v>31086</v>
      </c>
      <c r="G3466" s="20">
        <f t="shared" si="235"/>
        <v>31086</v>
      </c>
      <c r="H3466" s="21" t="str">
        <f>VLOOKUP(B3466,属性中转表!A:F,6,FALSE)</f>
        <v>"hp":264600,"atk":7350</v>
      </c>
      <c r="I3466" s="20" t="str">
        <f>IF(VLOOKUP(B3466,属性中转表!A:G,7,FALSE)=0,"",VLOOKUP(VLOOKUP(B3466,属性中转表!A:G,7,FALSE),属性中转表!$K$2:$P$21,6,0))&amp;IF(VLOOKUP(B3466,属性中转表!A:G,7,FALSE)&gt;=50,VLOOKUP(A3466,英雄数据表!A:K,9,0),IF(VLOOKUP(B3466,属性中转表!A:G,7,FALSE)&gt;=25,VLOOKUP(A3466,英雄数据表!A:K,5,0),""))</f>
        <v>"atk":300,"hp":5000,"undpspro":150,"pvpdpspro":100,"pvpundpspro":50</v>
      </c>
      <c r="J3466" s="20" t="str">
        <f>IF(I3466="","",属性中转表!$I$1&amp;(IF(VLOOKUP(B3466,属性中转表!A:G,7,FALSE)=0,0,VLOOKUP(VLOOKUP(B3466,属性中转表!A:G,7,FALSE),属性中转表!$K$2:$P$21,4,0)))+IFERROR(VLOOKUP(A3466,英雄数据表!A:K,IF(武魂!B3466&gt;=50,10,IF(武魂!B3466&gt;=25,6)),0),0))</f>
        <v>,"dpspro":150</v>
      </c>
      <c r="K3466" s="32" t="str">
        <f t="shared" si="232"/>
        <v>"atk":300,"hp":5000,"undpspro":150,"pvpdpspro":100,"pvpundpspro":50,"dpspro":150</v>
      </c>
      <c r="L3466" s="20" t="str">
        <f>IF(B3466&gt;=50,VLOOKUP(A3466,英雄数据表!A:L,11,FALSE),IF(B3466&gt;=25,VLOOKUP(A3466,英雄数据表!A:L,7,0),""))</f>
        <v>"3108602004"</v>
      </c>
      <c r="M3466" s="20" t="str">
        <f>IFERROR(VLOOKUP(B3466,属性中转表!$K$2:$O$21,5,FALSE),"")</f>
        <v>"pvpdpspro":50</v>
      </c>
      <c r="N3466" s="20" t="str">
        <f>IF(B3466=25,VLOOKUP(A3466,英雄数据表!A:L,8,FALSE),IF(B3466=50,VLOOKUP(A3466,英雄数据表!A:L,12,0),""))</f>
        <v/>
      </c>
    </row>
    <row r="3467" spans="1:14" x14ac:dyDescent="0.3">
      <c r="A3467" s="20">
        <v>31086</v>
      </c>
      <c r="B3467" s="21">
        <f t="shared" si="233"/>
        <v>66</v>
      </c>
      <c r="C3467" s="21">
        <v>5</v>
      </c>
      <c r="D3467" s="21">
        <f>VLOOKUP(A3467,英雄数据表!A:D,4,0)</f>
        <v>3</v>
      </c>
      <c r="E3467" s="20" t="str">
        <f>VLOOKUP(A3467,英雄数据表!A:C,3,0)</f>
        <v>毁灭之翼</v>
      </c>
      <c r="F3467" s="20">
        <f t="shared" si="234"/>
        <v>31086</v>
      </c>
      <c r="G3467" s="20">
        <f t="shared" si="235"/>
        <v>31086</v>
      </c>
      <c r="H3467" s="21" t="str">
        <f>VLOOKUP(B3467,属性中转表!A:F,6,FALSE)</f>
        <v>"hp":270000,"atk":7500</v>
      </c>
      <c r="I3467" s="20" t="str">
        <f>IF(VLOOKUP(B3467,属性中转表!A:G,7,FALSE)=0,"",VLOOKUP(VLOOKUP(B3467,属性中转表!A:G,7,FALSE),属性中转表!$K$2:$P$21,6,0))&amp;IF(VLOOKUP(B3467,属性中转表!A:G,7,FALSE)&gt;=50,VLOOKUP(A3467,英雄数据表!A:K,9,0),IF(VLOOKUP(B3467,属性中转表!A:G,7,FALSE)&gt;=25,VLOOKUP(A3467,英雄数据表!A:K,5,0),""))</f>
        <v>"atk":300,"hp":5000,"undpspro":150,"pvpdpspro":100,"pvpundpspro":50</v>
      </c>
      <c r="J3467" s="20" t="str">
        <f>IF(I3467="","",属性中转表!$I$1&amp;(IF(VLOOKUP(B3467,属性中转表!A:G,7,FALSE)=0,0,VLOOKUP(VLOOKUP(B3467,属性中转表!A:G,7,FALSE),属性中转表!$K$2:$P$21,4,0)))+IFERROR(VLOOKUP(A3467,英雄数据表!A:K,IF(武魂!B3467&gt;=50,10,IF(武魂!B3467&gt;=25,6)),0),0))</f>
        <v>,"dpspro":150</v>
      </c>
      <c r="K3467" s="32" t="str">
        <f t="shared" si="232"/>
        <v>"atk":300,"hp":5000,"undpspro":150,"pvpdpspro":100,"pvpundpspro":50,"dpspro":150</v>
      </c>
      <c r="L3467" s="20" t="str">
        <f>IF(B3467&gt;=50,VLOOKUP(A3467,英雄数据表!A:L,11,FALSE),IF(B3467&gt;=25,VLOOKUP(A3467,英雄数据表!A:L,7,0),""))</f>
        <v>"3108602004"</v>
      </c>
      <c r="M3467" s="20" t="str">
        <f>IFERROR(VLOOKUP(B3467,属性中转表!$K$2:$O$21,5,FALSE),"")</f>
        <v/>
      </c>
      <c r="N3467" s="20" t="str">
        <f>IF(B3467=25,VLOOKUP(A3467,英雄数据表!A:L,8,FALSE),IF(B3467=50,VLOOKUP(A3467,英雄数据表!A:L,12,0),""))</f>
        <v/>
      </c>
    </row>
    <row r="3468" spans="1:14" x14ac:dyDescent="0.3">
      <c r="A3468" s="20">
        <v>31086</v>
      </c>
      <c r="B3468" s="21">
        <f t="shared" si="233"/>
        <v>67</v>
      </c>
      <c r="C3468" s="21">
        <v>5</v>
      </c>
      <c r="D3468" s="21">
        <f>VLOOKUP(A3468,英雄数据表!A:D,4,0)</f>
        <v>3</v>
      </c>
      <c r="E3468" s="20" t="str">
        <f>VLOOKUP(A3468,英雄数据表!A:C,3,0)</f>
        <v>毁灭之翼</v>
      </c>
      <c r="F3468" s="20">
        <f t="shared" si="234"/>
        <v>31086</v>
      </c>
      <c r="G3468" s="20">
        <f t="shared" si="235"/>
        <v>31086</v>
      </c>
      <c r="H3468" s="21" t="str">
        <f>VLOOKUP(B3468,属性中转表!A:F,6,FALSE)</f>
        <v>"hp":275400,"atk":7650</v>
      </c>
      <c r="I3468" s="20" t="str">
        <f>IF(VLOOKUP(B3468,属性中转表!A:G,7,FALSE)=0,"",VLOOKUP(VLOOKUP(B3468,属性中转表!A:G,7,FALSE),属性中转表!$K$2:$P$21,6,0))&amp;IF(VLOOKUP(B3468,属性中转表!A:G,7,FALSE)&gt;=50,VLOOKUP(A3468,英雄数据表!A:K,9,0),IF(VLOOKUP(B3468,属性中转表!A:G,7,FALSE)&gt;=25,VLOOKUP(A3468,英雄数据表!A:K,5,0),""))</f>
        <v>"atk":300,"hp":5000,"undpspro":150,"pvpdpspro":100,"pvpundpspro":50</v>
      </c>
      <c r="J3468" s="20" t="str">
        <f>IF(I3468="","",属性中转表!$I$1&amp;(IF(VLOOKUP(B3468,属性中转表!A:G,7,FALSE)=0,0,VLOOKUP(VLOOKUP(B3468,属性中转表!A:G,7,FALSE),属性中转表!$K$2:$P$21,4,0)))+IFERROR(VLOOKUP(A3468,英雄数据表!A:K,IF(武魂!B3468&gt;=50,10,IF(武魂!B3468&gt;=25,6)),0),0))</f>
        <v>,"dpspro":150</v>
      </c>
      <c r="K3468" s="32" t="str">
        <f t="shared" si="232"/>
        <v>"atk":300,"hp":5000,"undpspro":150,"pvpdpspro":100,"pvpundpspro":50,"dpspro":150</v>
      </c>
      <c r="L3468" s="20" t="str">
        <f>IF(B3468&gt;=50,VLOOKUP(A3468,英雄数据表!A:L,11,FALSE),IF(B3468&gt;=25,VLOOKUP(A3468,英雄数据表!A:L,7,0),""))</f>
        <v>"3108602004"</v>
      </c>
      <c r="M3468" s="20" t="str">
        <f>IFERROR(VLOOKUP(B3468,属性中转表!$K$2:$O$21,5,FALSE),"")</f>
        <v/>
      </c>
      <c r="N3468" s="20" t="str">
        <f>IF(B3468=25,VLOOKUP(A3468,英雄数据表!A:L,8,FALSE),IF(B3468=50,VLOOKUP(A3468,英雄数据表!A:L,12,0),""))</f>
        <v/>
      </c>
    </row>
    <row r="3469" spans="1:14" x14ac:dyDescent="0.3">
      <c r="A3469" s="20">
        <v>31086</v>
      </c>
      <c r="B3469" s="21">
        <f t="shared" si="233"/>
        <v>68</v>
      </c>
      <c r="C3469" s="21">
        <v>5</v>
      </c>
      <c r="D3469" s="21">
        <f>VLOOKUP(A3469,英雄数据表!A:D,4,0)</f>
        <v>3</v>
      </c>
      <c r="E3469" s="20" t="str">
        <f>VLOOKUP(A3469,英雄数据表!A:C,3,0)</f>
        <v>毁灭之翼</v>
      </c>
      <c r="F3469" s="20">
        <f t="shared" si="234"/>
        <v>31086</v>
      </c>
      <c r="G3469" s="20">
        <f t="shared" si="235"/>
        <v>31086</v>
      </c>
      <c r="H3469" s="21" t="str">
        <f>VLOOKUP(B3469,属性中转表!A:F,6,FALSE)</f>
        <v>"hp":280800,"atk":7800</v>
      </c>
      <c r="I3469" s="20" t="str">
        <f>IF(VLOOKUP(B3469,属性中转表!A:G,7,FALSE)=0,"",VLOOKUP(VLOOKUP(B3469,属性中转表!A:G,7,FALSE),属性中转表!$K$2:$P$21,6,0))&amp;IF(VLOOKUP(B3469,属性中转表!A:G,7,FALSE)&gt;=50,VLOOKUP(A3469,英雄数据表!A:K,9,0),IF(VLOOKUP(B3469,属性中转表!A:G,7,FALSE)&gt;=25,VLOOKUP(A3469,英雄数据表!A:K,5,0),""))</f>
        <v>"atk":300,"hp":5000,"undpspro":150,"pvpdpspro":100,"pvpundpspro":50</v>
      </c>
      <c r="J3469" s="20" t="str">
        <f>IF(I3469="","",属性中转表!$I$1&amp;(IF(VLOOKUP(B3469,属性中转表!A:G,7,FALSE)=0,0,VLOOKUP(VLOOKUP(B3469,属性中转表!A:G,7,FALSE),属性中转表!$K$2:$P$21,4,0)))+IFERROR(VLOOKUP(A3469,英雄数据表!A:K,IF(武魂!B3469&gt;=50,10,IF(武魂!B3469&gt;=25,6)),0),0))</f>
        <v>,"dpspro":150</v>
      </c>
      <c r="K3469" s="32" t="str">
        <f t="shared" si="232"/>
        <v>"atk":300,"hp":5000,"undpspro":150,"pvpdpspro":100,"pvpundpspro":50,"dpspro":150</v>
      </c>
      <c r="L3469" s="20" t="str">
        <f>IF(B3469&gt;=50,VLOOKUP(A3469,英雄数据表!A:L,11,FALSE),IF(B3469&gt;=25,VLOOKUP(A3469,英雄数据表!A:L,7,0),""))</f>
        <v>"3108602004"</v>
      </c>
      <c r="M3469" s="20" t="str">
        <f>IFERROR(VLOOKUP(B3469,属性中转表!$K$2:$O$21,5,FALSE),"")</f>
        <v/>
      </c>
      <c r="N3469" s="20" t="str">
        <f>IF(B3469=25,VLOOKUP(A3469,英雄数据表!A:L,8,FALSE),IF(B3469=50,VLOOKUP(A3469,英雄数据表!A:L,12,0),""))</f>
        <v/>
      </c>
    </row>
    <row r="3470" spans="1:14" x14ac:dyDescent="0.3">
      <c r="A3470" s="20">
        <v>31086</v>
      </c>
      <c r="B3470" s="21">
        <f t="shared" si="233"/>
        <v>69</v>
      </c>
      <c r="C3470" s="21">
        <v>5</v>
      </c>
      <c r="D3470" s="21">
        <f>VLOOKUP(A3470,英雄数据表!A:D,4,0)</f>
        <v>3</v>
      </c>
      <c r="E3470" s="20" t="str">
        <f>VLOOKUP(A3470,英雄数据表!A:C,3,0)</f>
        <v>毁灭之翼</v>
      </c>
      <c r="F3470" s="20">
        <f t="shared" si="234"/>
        <v>31086</v>
      </c>
      <c r="G3470" s="20">
        <f t="shared" si="235"/>
        <v>31086</v>
      </c>
      <c r="H3470" s="21" t="str">
        <f>VLOOKUP(B3470,属性中转表!A:F,6,FALSE)</f>
        <v>"hp":286200,"atk":7950</v>
      </c>
      <c r="I3470" s="20" t="str">
        <f>IF(VLOOKUP(B3470,属性中转表!A:G,7,FALSE)=0,"",VLOOKUP(VLOOKUP(B3470,属性中转表!A:G,7,FALSE),属性中转表!$K$2:$P$21,6,0))&amp;IF(VLOOKUP(B3470,属性中转表!A:G,7,FALSE)&gt;=50,VLOOKUP(A3470,英雄数据表!A:K,9,0),IF(VLOOKUP(B3470,属性中转表!A:G,7,FALSE)&gt;=25,VLOOKUP(A3470,英雄数据表!A:K,5,0),""))</f>
        <v>"atk":300,"hp":5000,"undpspro":150,"pvpdpspro":100,"pvpundpspro":50</v>
      </c>
      <c r="J3470" s="20" t="str">
        <f>IF(I3470="","",属性中转表!$I$1&amp;(IF(VLOOKUP(B3470,属性中转表!A:G,7,FALSE)=0,0,VLOOKUP(VLOOKUP(B3470,属性中转表!A:G,7,FALSE),属性中转表!$K$2:$P$21,4,0)))+IFERROR(VLOOKUP(A3470,英雄数据表!A:K,IF(武魂!B3470&gt;=50,10,IF(武魂!B3470&gt;=25,6)),0),0))</f>
        <v>,"dpspro":150</v>
      </c>
      <c r="K3470" s="32" t="str">
        <f t="shared" si="232"/>
        <v>"atk":300,"hp":5000,"undpspro":150,"pvpdpspro":100,"pvpundpspro":50,"dpspro":150</v>
      </c>
      <c r="L3470" s="20" t="str">
        <f>IF(B3470&gt;=50,VLOOKUP(A3470,英雄数据表!A:L,11,FALSE),IF(B3470&gt;=25,VLOOKUP(A3470,英雄数据表!A:L,7,0),""))</f>
        <v>"3108602004"</v>
      </c>
      <c r="M3470" s="20" t="str">
        <f>IFERROR(VLOOKUP(B3470,属性中转表!$K$2:$O$21,5,FALSE),"")</f>
        <v/>
      </c>
      <c r="N3470" s="20" t="str">
        <f>IF(B3470=25,VLOOKUP(A3470,英雄数据表!A:L,8,FALSE),IF(B3470=50,VLOOKUP(A3470,英雄数据表!A:L,12,0),""))</f>
        <v/>
      </c>
    </row>
    <row r="3471" spans="1:14" x14ac:dyDescent="0.3">
      <c r="A3471" s="20">
        <v>31086</v>
      </c>
      <c r="B3471" s="21">
        <f t="shared" si="233"/>
        <v>70</v>
      </c>
      <c r="C3471" s="21">
        <v>5</v>
      </c>
      <c r="D3471" s="21">
        <f>VLOOKUP(A3471,英雄数据表!A:D,4,0)</f>
        <v>3</v>
      </c>
      <c r="E3471" s="20" t="str">
        <f>VLOOKUP(A3471,英雄数据表!A:C,3,0)</f>
        <v>毁灭之翼</v>
      </c>
      <c r="F3471" s="20">
        <f t="shared" si="234"/>
        <v>31086</v>
      </c>
      <c r="G3471" s="20">
        <f t="shared" si="235"/>
        <v>31086</v>
      </c>
      <c r="H3471" s="21" t="str">
        <f>VLOOKUP(B3471,属性中转表!A:F,6,FALSE)</f>
        <v>"hp":291600,"atk":8100</v>
      </c>
      <c r="I3471" s="20" t="str">
        <f>IF(VLOOKUP(B3471,属性中转表!A:G,7,FALSE)=0,"",VLOOKUP(VLOOKUP(B3471,属性中转表!A:G,7,FALSE),属性中转表!$K$2:$P$21,6,0))&amp;IF(VLOOKUP(B3471,属性中转表!A:G,7,FALSE)&gt;=50,VLOOKUP(A3471,英雄数据表!A:K,9,0),IF(VLOOKUP(B3471,属性中转表!A:G,7,FALSE)&gt;=25,VLOOKUP(A3471,英雄数据表!A:K,5,0),""))</f>
        <v>"atk":300,"hp":5000,"undpspro":150,"pvpdpspro":100,"pvpundpspro":100</v>
      </c>
      <c r="J3471" s="20" t="str">
        <f>IF(I3471="","",属性中转表!$I$1&amp;(IF(VLOOKUP(B3471,属性中转表!A:G,7,FALSE)=0,0,VLOOKUP(VLOOKUP(B3471,属性中转表!A:G,7,FALSE),属性中转表!$K$2:$P$21,4,0)))+IFERROR(VLOOKUP(A3471,英雄数据表!A:K,IF(武魂!B3471&gt;=50,10,IF(武魂!B3471&gt;=25,6)),0),0))</f>
        <v>,"dpspro":150</v>
      </c>
      <c r="K3471" s="32" t="str">
        <f t="shared" si="232"/>
        <v>"atk":300,"hp":5000,"undpspro":150,"pvpdpspro":100,"pvpundpspro":100,"dpspro":150</v>
      </c>
      <c r="L3471" s="20" t="str">
        <f>IF(B3471&gt;=50,VLOOKUP(A3471,英雄数据表!A:L,11,FALSE),IF(B3471&gt;=25,VLOOKUP(A3471,英雄数据表!A:L,7,0),""))</f>
        <v>"3108602004"</v>
      </c>
      <c r="M3471" s="20" t="str">
        <f>IFERROR(VLOOKUP(B3471,属性中转表!$K$2:$O$21,5,FALSE),"")</f>
        <v>"pvpundpspro":50</v>
      </c>
      <c r="N3471" s="20" t="str">
        <f>IF(B3471=25,VLOOKUP(A3471,英雄数据表!A:L,8,FALSE),IF(B3471=50,VLOOKUP(A3471,英雄数据表!A:L,12,0),""))</f>
        <v/>
      </c>
    </row>
    <row r="3472" spans="1:14" x14ac:dyDescent="0.3">
      <c r="A3472" s="20">
        <v>31086</v>
      </c>
      <c r="B3472" s="21">
        <f t="shared" si="233"/>
        <v>71</v>
      </c>
      <c r="C3472" s="21">
        <v>5</v>
      </c>
      <c r="D3472" s="21">
        <f>VLOOKUP(A3472,英雄数据表!A:D,4,0)</f>
        <v>3</v>
      </c>
      <c r="E3472" s="20" t="str">
        <f>VLOOKUP(A3472,英雄数据表!A:C,3,0)</f>
        <v>毁灭之翼</v>
      </c>
      <c r="F3472" s="20">
        <f t="shared" si="234"/>
        <v>31086</v>
      </c>
      <c r="G3472" s="20">
        <f t="shared" si="235"/>
        <v>31086</v>
      </c>
      <c r="H3472" s="21" t="str">
        <f>VLOOKUP(B3472,属性中转表!A:F,6,FALSE)</f>
        <v>"hp":297000,"atk":8250</v>
      </c>
      <c r="I3472" s="20" t="str">
        <f>IF(VLOOKUP(B3472,属性中转表!A:G,7,FALSE)=0,"",VLOOKUP(VLOOKUP(B3472,属性中转表!A:G,7,FALSE),属性中转表!$K$2:$P$21,6,0))&amp;IF(VLOOKUP(B3472,属性中转表!A:G,7,FALSE)&gt;=50,VLOOKUP(A3472,英雄数据表!A:K,9,0),IF(VLOOKUP(B3472,属性中转表!A:G,7,FALSE)&gt;=25,VLOOKUP(A3472,英雄数据表!A:K,5,0),""))</f>
        <v>"atk":300,"hp":5000,"undpspro":150,"pvpdpspro":100,"pvpundpspro":100</v>
      </c>
      <c r="J3472" s="20" t="str">
        <f>IF(I3472="","",属性中转表!$I$1&amp;(IF(VLOOKUP(B3472,属性中转表!A:G,7,FALSE)=0,0,VLOOKUP(VLOOKUP(B3472,属性中转表!A:G,7,FALSE),属性中转表!$K$2:$P$21,4,0)))+IFERROR(VLOOKUP(A3472,英雄数据表!A:K,IF(武魂!B3472&gt;=50,10,IF(武魂!B3472&gt;=25,6)),0),0))</f>
        <v>,"dpspro":150</v>
      </c>
      <c r="K3472" s="32" t="str">
        <f t="shared" si="232"/>
        <v>"atk":300,"hp":5000,"undpspro":150,"pvpdpspro":100,"pvpundpspro":100,"dpspro":150</v>
      </c>
      <c r="L3472" s="20" t="str">
        <f>IF(B3472&gt;=50,VLOOKUP(A3472,英雄数据表!A:L,11,FALSE),IF(B3472&gt;=25,VLOOKUP(A3472,英雄数据表!A:L,7,0),""))</f>
        <v>"3108602004"</v>
      </c>
      <c r="M3472" s="20" t="str">
        <f>IFERROR(VLOOKUP(B3472,属性中转表!$K$2:$O$21,5,FALSE),"")</f>
        <v/>
      </c>
      <c r="N3472" s="20" t="str">
        <f>IF(B3472=25,VLOOKUP(A3472,英雄数据表!A:L,8,FALSE),IF(B3472=50,VLOOKUP(A3472,英雄数据表!A:L,12,0),""))</f>
        <v/>
      </c>
    </row>
    <row r="3473" spans="1:14" x14ac:dyDescent="0.3">
      <c r="A3473" s="20">
        <v>31086</v>
      </c>
      <c r="B3473" s="21">
        <f t="shared" si="233"/>
        <v>72</v>
      </c>
      <c r="C3473" s="21">
        <v>5</v>
      </c>
      <c r="D3473" s="21">
        <f>VLOOKUP(A3473,英雄数据表!A:D,4,0)</f>
        <v>3</v>
      </c>
      <c r="E3473" s="20" t="str">
        <f>VLOOKUP(A3473,英雄数据表!A:C,3,0)</f>
        <v>毁灭之翼</v>
      </c>
      <c r="F3473" s="20">
        <f t="shared" si="234"/>
        <v>31086</v>
      </c>
      <c r="G3473" s="20">
        <f t="shared" si="235"/>
        <v>31086</v>
      </c>
      <c r="H3473" s="21" t="str">
        <f>VLOOKUP(B3473,属性中转表!A:F,6,FALSE)</f>
        <v>"hp":302400,"atk":8400</v>
      </c>
      <c r="I3473" s="20" t="str">
        <f>IF(VLOOKUP(B3473,属性中转表!A:G,7,FALSE)=0,"",VLOOKUP(VLOOKUP(B3473,属性中转表!A:G,7,FALSE),属性中转表!$K$2:$P$21,6,0))&amp;IF(VLOOKUP(B3473,属性中转表!A:G,7,FALSE)&gt;=50,VLOOKUP(A3473,英雄数据表!A:K,9,0),IF(VLOOKUP(B3473,属性中转表!A:G,7,FALSE)&gt;=25,VLOOKUP(A3473,英雄数据表!A:K,5,0),""))</f>
        <v>"atk":300,"hp":5000,"undpspro":150,"pvpdpspro":100,"pvpundpspro":100</v>
      </c>
      <c r="J3473" s="20" t="str">
        <f>IF(I3473="","",属性中转表!$I$1&amp;(IF(VLOOKUP(B3473,属性中转表!A:G,7,FALSE)=0,0,VLOOKUP(VLOOKUP(B3473,属性中转表!A:G,7,FALSE),属性中转表!$K$2:$P$21,4,0)))+IFERROR(VLOOKUP(A3473,英雄数据表!A:K,IF(武魂!B3473&gt;=50,10,IF(武魂!B3473&gt;=25,6)),0),0))</f>
        <v>,"dpspro":150</v>
      </c>
      <c r="K3473" s="32" t="str">
        <f t="shared" si="232"/>
        <v>"atk":300,"hp":5000,"undpspro":150,"pvpdpspro":100,"pvpundpspro":100,"dpspro":150</v>
      </c>
      <c r="L3473" s="20" t="str">
        <f>IF(B3473&gt;=50,VLOOKUP(A3473,英雄数据表!A:L,11,FALSE),IF(B3473&gt;=25,VLOOKUP(A3473,英雄数据表!A:L,7,0),""))</f>
        <v>"3108602004"</v>
      </c>
      <c r="M3473" s="20" t="str">
        <f>IFERROR(VLOOKUP(B3473,属性中转表!$K$2:$O$21,5,FALSE),"")</f>
        <v/>
      </c>
      <c r="N3473" s="20" t="str">
        <f>IF(B3473=25,VLOOKUP(A3473,英雄数据表!A:L,8,FALSE),IF(B3473=50,VLOOKUP(A3473,英雄数据表!A:L,12,0),""))</f>
        <v/>
      </c>
    </row>
    <row r="3474" spans="1:14" x14ac:dyDescent="0.3">
      <c r="A3474" s="20">
        <v>31086</v>
      </c>
      <c r="B3474" s="21">
        <f t="shared" si="233"/>
        <v>73</v>
      </c>
      <c r="C3474" s="21">
        <v>5</v>
      </c>
      <c r="D3474" s="21">
        <f>VLOOKUP(A3474,英雄数据表!A:D,4,0)</f>
        <v>3</v>
      </c>
      <c r="E3474" s="20" t="str">
        <f>VLOOKUP(A3474,英雄数据表!A:C,3,0)</f>
        <v>毁灭之翼</v>
      </c>
      <c r="F3474" s="20">
        <f t="shared" si="234"/>
        <v>31086</v>
      </c>
      <c r="G3474" s="20">
        <f t="shared" si="235"/>
        <v>31086</v>
      </c>
      <c r="H3474" s="21" t="str">
        <f>VLOOKUP(B3474,属性中转表!A:F,6,FALSE)</f>
        <v>"hp":307800,"atk":8550</v>
      </c>
      <c r="I3474" s="20" t="str">
        <f>IF(VLOOKUP(B3474,属性中转表!A:G,7,FALSE)=0,"",VLOOKUP(VLOOKUP(B3474,属性中转表!A:G,7,FALSE),属性中转表!$K$2:$P$21,6,0))&amp;IF(VLOOKUP(B3474,属性中转表!A:G,7,FALSE)&gt;=50,VLOOKUP(A3474,英雄数据表!A:K,9,0),IF(VLOOKUP(B3474,属性中转表!A:G,7,FALSE)&gt;=25,VLOOKUP(A3474,英雄数据表!A:K,5,0),""))</f>
        <v>"atk":300,"hp":5000,"undpspro":150,"pvpdpspro":100,"pvpundpspro":100</v>
      </c>
      <c r="J3474" s="20" t="str">
        <f>IF(I3474="","",属性中转表!$I$1&amp;(IF(VLOOKUP(B3474,属性中转表!A:G,7,FALSE)=0,0,VLOOKUP(VLOOKUP(B3474,属性中转表!A:G,7,FALSE),属性中转表!$K$2:$P$21,4,0)))+IFERROR(VLOOKUP(A3474,英雄数据表!A:K,IF(武魂!B3474&gt;=50,10,IF(武魂!B3474&gt;=25,6)),0),0))</f>
        <v>,"dpspro":150</v>
      </c>
      <c r="K3474" s="32" t="str">
        <f t="shared" si="232"/>
        <v>"atk":300,"hp":5000,"undpspro":150,"pvpdpspro":100,"pvpundpspro":100,"dpspro":150</v>
      </c>
      <c r="L3474" s="20" t="str">
        <f>IF(B3474&gt;=50,VLOOKUP(A3474,英雄数据表!A:L,11,FALSE),IF(B3474&gt;=25,VLOOKUP(A3474,英雄数据表!A:L,7,0),""))</f>
        <v>"3108602004"</v>
      </c>
      <c r="M3474" s="20" t="str">
        <f>IFERROR(VLOOKUP(B3474,属性中转表!$K$2:$O$21,5,FALSE),"")</f>
        <v/>
      </c>
      <c r="N3474" s="20" t="str">
        <f>IF(B3474=25,VLOOKUP(A3474,英雄数据表!A:L,8,FALSE),IF(B3474=50,VLOOKUP(A3474,英雄数据表!A:L,12,0),""))</f>
        <v/>
      </c>
    </row>
    <row r="3475" spans="1:14" x14ac:dyDescent="0.3">
      <c r="A3475" s="20">
        <v>31086</v>
      </c>
      <c r="B3475" s="21">
        <f t="shared" si="233"/>
        <v>74</v>
      </c>
      <c r="C3475" s="21">
        <v>5</v>
      </c>
      <c r="D3475" s="21">
        <f>VLOOKUP(A3475,英雄数据表!A:D,4,0)</f>
        <v>3</v>
      </c>
      <c r="E3475" s="20" t="str">
        <f>VLOOKUP(A3475,英雄数据表!A:C,3,0)</f>
        <v>毁灭之翼</v>
      </c>
      <c r="F3475" s="20">
        <f t="shared" si="234"/>
        <v>31086</v>
      </c>
      <c r="G3475" s="20">
        <f t="shared" si="235"/>
        <v>31086</v>
      </c>
      <c r="H3475" s="21" t="str">
        <f>VLOOKUP(B3475,属性中转表!A:F,6,FALSE)</f>
        <v>"hp":313200,"atk":8700</v>
      </c>
      <c r="I3475" s="20" t="str">
        <f>IF(VLOOKUP(B3475,属性中转表!A:G,7,FALSE)=0,"",VLOOKUP(VLOOKUP(B3475,属性中转表!A:G,7,FALSE),属性中转表!$K$2:$P$21,6,0))&amp;IF(VLOOKUP(B3475,属性中转表!A:G,7,FALSE)&gt;=50,VLOOKUP(A3475,英雄数据表!A:K,9,0),IF(VLOOKUP(B3475,属性中转表!A:G,7,FALSE)&gt;=25,VLOOKUP(A3475,英雄数据表!A:K,5,0),""))</f>
        <v>"atk":300,"hp":5000,"undpspro":150,"pvpdpspro":100,"pvpundpspro":100</v>
      </c>
      <c r="J3475" s="20" t="str">
        <f>IF(I3475="","",属性中转表!$I$1&amp;(IF(VLOOKUP(B3475,属性中转表!A:G,7,FALSE)=0,0,VLOOKUP(VLOOKUP(B3475,属性中转表!A:G,7,FALSE),属性中转表!$K$2:$P$21,4,0)))+IFERROR(VLOOKUP(A3475,英雄数据表!A:K,IF(武魂!B3475&gt;=50,10,IF(武魂!B3475&gt;=25,6)),0),0))</f>
        <v>,"dpspro":150</v>
      </c>
      <c r="K3475" s="32" t="str">
        <f t="shared" si="232"/>
        <v>"atk":300,"hp":5000,"undpspro":150,"pvpdpspro":100,"pvpundpspro":100,"dpspro":150</v>
      </c>
      <c r="L3475" s="20" t="str">
        <f>IF(B3475&gt;=50,VLOOKUP(A3475,英雄数据表!A:L,11,FALSE),IF(B3475&gt;=25,VLOOKUP(A3475,英雄数据表!A:L,7,0),""))</f>
        <v>"3108602004"</v>
      </c>
      <c r="M3475" s="20" t="str">
        <f>IFERROR(VLOOKUP(B3475,属性中转表!$K$2:$O$21,5,FALSE),"")</f>
        <v/>
      </c>
      <c r="N3475" s="20" t="str">
        <f>IF(B3475=25,VLOOKUP(A3475,英雄数据表!A:L,8,FALSE),IF(B3475=50,VLOOKUP(A3475,英雄数据表!A:L,12,0),""))</f>
        <v/>
      </c>
    </row>
    <row r="3476" spans="1:14" x14ac:dyDescent="0.3">
      <c r="A3476" s="20">
        <v>31086</v>
      </c>
      <c r="B3476" s="21">
        <f t="shared" si="233"/>
        <v>75</v>
      </c>
      <c r="C3476" s="21">
        <v>5</v>
      </c>
      <c r="D3476" s="21">
        <f>VLOOKUP(A3476,英雄数据表!A:D,4,0)</f>
        <v>3</v>
      </c>
      <c r="E3476" s="20" t="str">
        <f>VLOOKUP(A3476,英雄数据表!A:C,3,0)</f>
        <v>毁灭之翼</v>
      </c>
      <c r="F3476" s="20">
        <f t="shared" si="234"/>
        <v>31086</v>
      </c>
      <c r="G3476" s="20">
        <f t="shared" si="235"/>
        <v>31086</v>
      </c>
      <c r="H3476" s="21" t="str">
        <f>VLOOKUP(B3476,属性中转表!A:F,6,FALSE)</f>
        <v>"hp":318600,"atk":8850</v>
      </c>
      <c r="I3476" s="20" t="str">
        <f>IF(VLOOKUP(B3476,属性中转表!A:G,7,FALSE)=0,"",VLOOKUP(VLOOKUP(B3476,属性中转表!A:G,7,FALSE),属性中转表!$K$2:$P$21,6,0))&amp;IF(VLOOKUP(B3476,属性中转表!A:G,7,FALSE)&gt;=50,VLOOKUP(A3476,英雄数据表!A:K,9,0),IF(VLOOKUP(B3476,属性中转表!A:G,7,FALSE)&gt;=25,VLOOKUP(A3476,英雄数据表!A:K,5,0),""))</f>
        <v>"atk":600,"hp":10000,"undpspro":150,"pvpdpspro":100,"pvpundpspro":100,"speed":10</v>
      </c>
      <c r="J3476" s="20" t="str">
        <f>IF(I3476="","",属性中转表!$I$1&amp;(IF(VLOOKUP(B3476,属性中转表!A:G,7,FALSE)=0,0,VLOOKUP(VLOOKUP(B3476,属性中转表!A:G,7,FALSE),属性中转表!$K$2:$P$21,4,0)))+IFERROR(VLOOKUP(A3476,英雄数据表!A:K,IF(武魂!B3476&gt;=50,10,IF(武魂!B3476&gt;=25,6)),0),0))</f>
        <v>,"dpspro":150</v>
      </c>
      <c r="K3476" s="32" t="str">
        <f t="shared" si="232"/>
        <v>"atk":600,"hp":10000,"undpspro":150,"pvpdpspro":100,"pvpundpspro":100,"speed":10,"dpspro":150</v>
      </c>
      <c r="L3476" s="20" t="str">
        <f>IF(B3476&gt;=50,VLOOKUP(A3476,英雄数据表!A:L,11,FALSE),IF(B3476&gt;=25,VLOOKUP(A3476,英雄数据表!A:L,7,0),""))</f>
        <v>"3108602004"</v>
      </c>
      <c r="M3476" s="20" t="str">
        <f>IFERROR(VLOOKUP(B3476,属性中转表!$K$2:$O$21,5,FALSE),"")</f>
        <v>"speed":10,"atk":300,"hp":5000</v>
      </c>
      <c r="N3476" s="20" t="str">
        <f>IF(B3476=25,VLOOKUP(A3476,英雄数据表!A:L,8,FALSE),IF(B3476=50,VLOOKUP(A3476,英雄数据表!A:L,12,0),""))</f>
        <v/>
      </c>
    </row>
    <row r="3477" spans="1:14" x14ac:dyDescent="0.3">
      <c r="A3477" s="20">
        <v>31086</v>
      </c>
      <c r="B3477" s="21">
        <f t="shared" si="233"/>
        <v>76</v>
      </c>
      <c r="C3477" s="21">
        <v>5</v>
      </c>
      <c r="D3477" s="21">
        <f>VLOOKUP(A3477,英雄数据表!A:D,4,0)</f>
        <v>3</v>
      </c>
      <c r="E3477" s="20" t="str">
        <f>VLOOKUP(A3477,英雄数据表!A:C,3,0)</f>
        <v>毁灭之翼</v>
      </c>
      <c r="F3477" s="20">
        <f t="shared" si="234"/>
        <v>31086</v>
      </c>
      <c r="G3477" s="20">
        <f t="shared" si="235"/>
        <v>31086</v>
      </c>
      <c r="H3477" s="21" t="str">
        <f>VLOOKUP(B3477,属性中转表!A:F,6,FALSE)</f>
        <v>"hp":324000,"atk":9000</v>
      </c>
      <c r="I3477" s="20" t="str">
        <f>IF(VLOOKUP(B3477,属性中转表!A:G,7,FALSE)=0,"",VLOOKUP(VLOOKUP(B3477,属性中转表!A:G,7,FALSE),属性中转表!$K$2:$P$21,6,0))&amp;IF(VLOOKUP(B3477,属性中转表!A:G,7,FALSE)&gt;=50,VLOOKUP(A3477,英雄数据表!A:K,9,0),IF(VLOOKUP(B3477,属性中转表!A:G,7,FALSE)&gt;=25,VLOOKUP(A3477,英雄数据表!A:K,5,0),""))</f>
        <v>"atk":600,"hp":10000,"undpspro":150,"pvpdpspro":100,"pvpundpspro":100,"speed":10</v>
      </c>
      <c r="J3477" s="20" t="str">
        <f>IF(I3477="","",属性中转表!$I$1&amp;(IF(VLOOKUP(B3477,属性中转表!A:G,7,FALSE)=0,0,VLOOKUP(VLOOKUP(B3477,属性中转表!A:G,7,FALSE),属性中转表!$K$2:$P$21,4,0)))+IFERROR(VLOOKUP(A3477,英雄数据表!A:K,IF(武魂!B3477&gt;=50,10,IF(武魂!B3477&gt;=25,6)),0),0))</f>
        <v>,"dpspro":150</v>
      </c>
      <c r="K3477" s="32" t="str">
        <f t="shared" si="232"/>
        <v>"atk":600,"hp":10000,"undpspro":150,"pvpdpspro":100,"pvpundpspro":100,"speed":10,"dpspro":150</v>
      </c>
      <c r="L3477" s="20" t="str">
        <f>IF(B3477&gt;=50,VLOOKUP(A3477,英雄数据表!A:L,11,FALSE),IF(B3477&gt;=25,VLOOKUP(A3477,英雄数据表!A:L,7,0),""))</f>
        <v>"3108602004"</v>
      </c>
      <c r="M3477" s="20" t="str">
        <f>IFERROR(VLOOKUP(B3477,属性中转表!$K$2:$O$21,5,FALSE),"")</f>
        <v/>
      </c>
      <c r="N3477" s="20" t="str">
        <f>IF(B3477=25,VLOOKUP(A3477,英雄数据表!A:L,8,FALSE),IF(B3477=50,VLOOKUP(A3477,英雄数据表!A:L,12,0),""))</f>
        <v/>
      </c>
    </row>
    <row r="3478" spans="1:14" x14ac:dyDescent="0.3">
      <c r="A3478" s="20">
        <v>31086</v>
      </c>
      <c r="B3478" s="21">
        <f t="shared" si="233"/>
        <v>77</v>
      </c>
      <c r="C3478" s="21">
        <v>5</v>
      </c>
      <c r="D3478" s="21">
        <f>VLOOKUP(A3478,英雄数据表!A:D,4,0)</f>
        <v>3</v>
      </c>
      <c r="E3478" s="20" t="str">
        <f>VLOOKUP(A3478,英雄数据表!A:C,3,0)</f>
        <v>毁灭之翼</v>
      </c>
      <c r="F3478" s="20">
        <f t="shared" si="234"/>
        <v>31086</v>
      </c>
      <c r="G3478" s="20">
        <f t="shared" si="235"/>
        <v>31086</v>
      </c>
      <c r="H3478" s="21" t="str">
        <f>VLOOKUP(B3478,属性中转表!A:F,6,FALSE)</f>
        <v>"hp":329400,"atk":9150</v>
      </c>
      <c r="I3478" s="20" t="str">
        <f>IF(VLOOKUP(B3478,属性中转表!A:G,7,FALSE)=0,"",VLOOKUP(VLOOKUP(B3478,属性中转表!A:G,7,FALSE),属性中转表!$K$2:$P$21,6,0))&amp;IF(VLOOKUP(B3478,属性中转表!A:G,7,FALSE)&gt;=50,VLOOKUP(A3478,英雄数据表!A:K,9,0),IF(VLOOKUP(B3478,属性中转表!A:G,7,FALSE)&gt;=25,VLOOKUP(A3478,英雄数据表!A:K,5,0),""))</f>
        <v>"atk":600,"hp":10000,"undpspro":150,"pvpdpspro":100,"pvpundpspro":100,"speed":10</v>
      </c>
      <c r="J3478" s="20" t="str">
        <f>IF(I3478="","",属性中转表!$I$1&amp;(IF(VLOOKUP(B3478,属性中转表!A:G,7,FALSE)=0,0,VLOOKUP(VLOOKUP(B3478,属性中转表!A:G,7,FALSE),属性中转表!$K$2:$P$21,4,0)))+IFERROR(VLOOKUP(A3478,英雄数据表!A:K,IF(武魂!B3478&gt;=50,10,IF(武魂!B3478&gt;=25,6)),0),0))</f>
        <v>,"dpspro":150</v>
      </c>
      <c r="K3478" s="32" t="str">
        <f t="shared" si="232"/>
        <v>"atk":600,"hp":10000,"undpspro":150,"pvpdpspro":100,"pvpundpspro":100,"speed":10,"dpspro":150</v>
      </c>
      <c r="L3478" s="20" t="str">
        <f>IF(B3478&gt;=50,VLOOKUP(A3478,英雄数据表!A:L,11,FALSE),IF(B3478&gt;=25,VLOOKUP(A3478,英雄数据表!A:L,7,0),""))</f>
        <v>"3108602004"</v>
      </c>
      <c r="M3478" s="20" t="str">
        <f>IFERROR(VLOOKUP(B3478,属性中转表!$K$2:$O$21,5,FALSE),"")</f>
        <v/>
      </c>
      <c r="N3478" s="20" t="str">
        <f>IF(B3478=25,VLOOKUP(A3478,英雄数据表!A:L,8,FALSE),IF(B3478=50,VLOOKUP(A3478,英雄数据表!A:L,12,0),""))</f>
        <v/>
      </c>
    </row>
    <row r="3479" spans="1:14" x14ac:dyDescent="0.3">
      <c r="A3479" s="20">
        <v>31086</v>
      </c>
      <c r="B3479" s="21">
        <f t="shared" si="233"/>
        <v>78</v>
      </c>
      <c r="C3479" s="21">
        <v>5</v>
      </c>
      <c r="D3479" s="21">
        <f>VLOOKUP(A3479,英雄数据表!A:D,4,0)</f>
        <v>3</v>
      </c>
      <c r="E3479" s="20" t="str">
        <f>VLOOKUP(A3479,英雄数据表!A:C,3,0)</f>
        <v>毁灭之翼</v>
      </c>
      <c r="F3479" s="20">
        <f t="shared" si="234"/>
        <v>31086</v>
      </c>
      <c r="G3479" s="20">
        <f t="shared" si="235"/>
        <v>31086</v>
      </c>
      <c r="H3479" s="21" t="str">
        <f>VLOOKUP(B3479,属性中转表!A:F,6,FALSE)</f>
        <v>"hp":334800,"atk":9300</v>
      </c>
      <c r="I3479" s="20" t="str">
        <f>IF(VLOOKUP(B3479,属性中转表!A:G,7,FALSE)=0,"",VLOOKUP(VLOOKUP(B3479,属性中转表!A:G,7,FALSE),属性中转表!$K$2:$P$21,6,0))&amp;IF(VLOOKUP(B3479,属性中转表!A:G,7,FALSE)&gt;=50,VLOOKUP(A3479,英雄数据表!A:K,9,0),IF(VLOOKUP(B3479,属性中转表!A:G,7,FALSE)&gt;=25,VLOOKUP(A3479,英雄数据表!A:K,5,0),""))</f>
        <v>"atk":600,"hp":10000,"undpspro":150,"pvpdpspro":100,"pvpundpspro":100,"speed":10</v>
      </c>
      <c r="J3479" s="20" t="str">
        <f>IF(I3479="","",属性中转表!$I$1&amp;(IF(VLOOKUP(B3479,属性中转表!A:G,7,FALSE)=0,0,VLOOKUP(VLOOKUP(B3479,属性中转表!A:G,7,FALSE),属性中转表!$K$2:$P$21,4,0)))+IFERROR(VLOOKUP(A3479,英雄数据表!A:K,IF(武魂!B3479&gt;=50,10,IF(武魂!B3479&gt;=25,6)),0),0))</f>
        <v>,"dpspro":150</v>
      </c>
      <c r="K3479" s="32" t="str">
        <f t="shared" si="232"/>
        <v>"atk":600,"hp":10000,"undpspro":150,"pvpdpspro":100,"pvpundpspro":100,"speed":10,"dpspro":150</v>
      </c>
      <c r="L3479" s="20" t="str">
        <f>IF(B3479&gt;=50,VLOOKUP(A3479,英雄数据表!A:L,11,FALSE),IF(B3479&gt;=25,VLOOKUP(A3479,英雄数据表!A:L,7,0),""))</f>
        <v>"3108602004"</v>
      </c>
      <c r="M3479" s="20" t="str">
        <f>IFERROR(VLOOKUP(B3479,属性中转表!$K$2:$O$21,5,FALSE),"")</f>
        <v/>
      </c>
      <c r="N3479" s="20" t="str">
        <f>IF(B3479=25,VLOOKUP(A3479,英雄数据表!A:L,8,FALSE),IF(B3479=50,VLOOKUP(A3479,英雄数据表!A:L,12,0),""))</f>
        <v/>
      </c>
    </row>
    <row r="3480" spans="1:14" x14ac:dyDescent="0.3">
      <c r="A3480" s="20">
        <v>31086</v>
      </c>
      <c r="B3480" s="21">
        <f t="shared" si="233"/>
        <v>79</v>
      </c>
      <c r="C3480" s="21">
        <v>5</v>
      </c>
      <c r="D3480" s="21">
        <f>VLOOKUP(A3480,英雄数据表!A:D,4,0)</f>
        <v>3</v>
      </c>
      <c r="E3480" s="20" t="str">
        <f>VLOOKUP(A3480,英雄数据表!A:C,3,0)</f>
        <v>毁灭之翼</v>
      </c>
      <c r="F3480" s="20">
        <f t="shared" si="234"/>
        <v>31086</v>
      </c>
      <c r="G3480" s="20">
        <f t="shared" si="235"/>
        <v>31086</v>
      </c>
      <c r="H3480" s="21" t="str">
        <f>VLOOKUP(B3480,属性中转表!A:F,6,FALSE)</f>
        <v>"hp":340200,"atk":9450</v>
      </c>
      <c r="I3480" s="20" t="str">
        <f>IF(VLOOKUP(B3480,属性中转表!A:G,7,FALSE)=0,"",VLOOKUP(VLOOKUP(B3480,属性中转表!A:G,7,FALSE),属性中转表!$K$2:$P$21,6,0))&amp;IF(VLOOKUP(B3480,属性中转表!A:G,7,FALSE)&gt;=50,VLOOKUP(A3480,英雄数据表!A:K,9,0),IF(VLOOKUP(B3480,属性中转表!A:G,7,FALSE)&gt;=25,VLOOKUP(A3480,英雄数据表!A:K,5,0),""))</f>
        <v>"atk":600,"hp":10000,"undpspro":150,"pvpdpspro":100,"pvpundpspro":100,"speed":10</v>
      </c>
      <c r="J3480" s="20" t="str">
        <f>IF(I3480="","",属性中转表!$I$1&amp;(IF(VLOOKUP(B3480,属性中转表!A:G,7,FALSE)=0,0,VLOOKUP(VLOOKUP(B3480,属性中转表!A:G,7,FALSE),属性中转表!$K$2:$P$21,4,0)))+IFERROR(VLOOKUP(A3480,英雄数据表!A:K,IF(武魂!B3480&gt;=50,10,IF(武魂!B3480&gt;=25,6)),0),0))</f>
        <v>,"dpspro":150</v>
      </c>
      <c r="K3480" s="32" t="str">
        <f t="shared" si="232"/>
        <v>"atk":600,"hp":10000,"undpspro":150,"pvpdpspro":100,"pvpundpspro":100,"speed":10,"dpspro":150</v>
      </c>
      <c r="L3480" s="20" t="str">
        <f>IF(B3480&gt;=50,VLOOKUP(A3480,英雄数据表!A:L,11,FALSE),IF(B3480&gt;=25,VLOOKUP(A3480,英雄数据表!A:L,7,0),""))</f>
        <v>"3108602004"</v>
      </c>
      <c r="M3480" s="20" t="str">
        <f>IFERROR(VLOOKUP(B3480,属性中转表!$K$2:$O$21,5,FALSE),"")</f>
        <v/>
      </c>
      <c r="N3480" s="20" t="str">
        <f>IF(B3480=25,VLOOKUP(A3480,英雄数据表!A:L,8,FALSE),IF(B3480=50,VLOOKUP(A3480,英雄数据表!A:L,12,0),""))</f>
        <v/>
      </c>
    </row>
    <row r="3481" spans="1:14" x14ac:dyDescent="0.3">
      <c r="A3481" s="20">
        <v>31086</v>
      </c>
      <c r="B3481" s="21">
        <f t="shared" si="233"/>
        <v>80</v>
      </c>
      <c r="C3481" s="21">
        <v>5</v>
      </c>
      <c r="D3481" s="21">
        <f>VLOOKUP(A3481,英雄数据表!A:D,4,0)</f>
        <v>3</v>
      </c>
      <c r="E3481" s="20" t="str">
        <f>VLOOKUP(A3481,英雄数据表!A:C,3,0)</f>
        <v>毁灭之翼</v>
      </c>
      <c r="F3481" s="20">
        <f t="shared" si="234"/>
        <v>31086</v>
      </c>
      <c r="G3481" s="20">
        <f t="shared" si="235"/>
        <v>31086</v>
      </c>
      <c r="H3481" s="21" t="str">
        <f>VLOOKUP(B3481,属性中转表!A:F,6,FALSE)</f>
        <v>"hp":345600,"atk":9600</v>
      </c>
      <c r="I3481" s="20" t="str">
        <f>IF(VLOOKUP(B3481,属性中转表!A:G,7,FALSE)=0,"",VLOOKUP(VLOOKUP(B3481,属性中转表!A:G,7,FALSE),属性中转表!$K$2:$P$21,6,0))&amp;IF(VLOOKUP(B3481,属性中转表!A:G,7,FALSE)&gt;=50,VLOOKUP(A3481,英雄数据表!A:K,9,0),IF(VLOOKUP(B3481,属性中转表!A:G,7,FALSE)&gt;=25,VLOOKUP(A3481,英雄数据表!A:K,5,0),""))</f>
        <v>"atk":600,"hp":10000,"undpspro":200,"pvpdpspro":100,"pvpundpspro":100,"speed":10</v>
      </c>
      <c r="J3481" s="20" t="str">
        <f>IF(I3481="","",属性中转表!$I$1&amp;(IF(VLOOKUP(B3481,属性中转表!A:G,7,FALSE)=0,0,VLOOKUP(VLOOKUP(B3481,属性中转表!A:G,7,FALSE),属性中转表!$K$2:$P$21,4,0)))+IFERROR(VLOOKUP(A3481,英雄数据表!A:K,IF(武魂!B3481&gt;=50,10,IF(武魂!B3481&gt;=25,6)),0),0))</f>
        <v>,"dpspro":150</v>
      </c>
      <c r="K3481" s="32" t="str">
        <f t="shared" si="232"/>
        <v>"atk":600,"hp":10000,"undpspro":200,"pvpdpspro":100,"pvpundpspro":100,"speed":10,"dpspro":150</v>
      </c>
      <c r="L3481" s="20" t="str">
        <f>IF(B3481&gt;=50,VLOOKUP(A3481,英雄数据表!A:L,11,FALSE),IF(B3481&gt;=25,VLOOKUP(A3481,英雄数据表!A:L,7,0),""))</f>
        <v>"3108602004"</v>
      </c>
      <c r="M3481" s="20" t="str">
        <f>IFERROR(VLOOKUP(B3481,属性中转表!$K$2:$O$21,5,FALSE),"")</f>
        <v>"undpspro":50</v>
      </c>
      <c r="N3481" s="20" t="str">
        <f>IF(B3481=25,VLOOKUP(A3481,英雄数据表!A:L,8,FALSE),IF(B3481=50,VLOOKUP(A3481,英雄数据表!A:L,12,0),""))</f>
        <v/>
      </c>
    </row>
    <row r="3482" spans="1:14" x14ac:dyDescent="0.3">
      <c r="A3482" s="20">
        <v>31086</v>
      </c>
      <c r="B3482" s="21">
        <f t="shared" si="233"/>
        <v>81</v>
      </c>
      <c r="C3482" s="21">
        <v>5</v>
      </c>
      <c r="D3482" s="21">
        <f>VLOOKUP(A3482,英雄数据表!A:D,4,0)</f>
        <v>3</v>
      </c>
      <c r="E3482" s="20" t="str">
        <f>VLOOKUP(A3482,英雄数据表!A:C,3,0)</f>
        <v>毁灭之翼</v>
      </c>
      <c r="F3482" s="20">
        <f t="shared" si="234"/>
        <v>31086</v>
      </c>
      <c r="G3482" s="20">
        <f t="shared" si="235"/>
        <v>31086</v>
      </c>
      <c r="H3482" s="21" t="str">
        <f>VLOOKUP(B3482,属性中转表!A:F,6,FALSE)</f>
        <v>"hp":351000,"atk":9750</v>
      </c>
      <c r="I3482" s="20" t="str">
        <f>IF(VLOOKUP(B3482,属性中转表!A:G,7,FALSE)=0,"",VLOOKUP(VLOOKUP(B3482,属性中转表!A:G,7,FALSE),属性中转表!$K$2:$P$21,6,0))&amp;IF(VLOOKUP(B3482,属性中转表!A:G,7,FALSE)&gt;=50,VLOOKUP(A3482,英雄数据表!A:K,9,0),IF(VLOOKUP(B3482,属性中转表!A:G,7,FALSE)&gt;=25,VLOOKUP(A3482,英雄数据表!A:K,5,0),""))</f>
        <v>"atk":600,"hp":10000,"undpspro":200,"pvpdpspro":100,"pvpundpspro":100,"speed":10</v>
      </c>
      <c r="J3482" s="20" t="str">
        <f>IF(I3482="","",属性中转表!$I$1&amp;(IF(VLOOKUP(B3482,属性中转表!A:G,7,FALSE)=0,0,VLOOKUP(VLOOKUP(B3482,属性中转表!A:G,7,FALSE),属性中转表!$K$2:$P$21,4,0)))+IFERROR(VLOOKUP(A3482,英雄数据表!A:K,IF(武魂!B3482&gt;=50,10,IF(武魂!B3482&gt;=25,6)),0),0))</f>
        <v>,"dpspro":150</v>
      </c>
      <c r="K3482" s="32" t="str">
        <f t="shared" si="232"/>
        <v>"atk":600,"hp":10000,"undpspro":200,"pvpdpspro":100,"pvpundpspro":100,"speed":10,"dpspro":150</v>
      </c>
      <c r="L3482" s="20" t="str">
        <f>IF(B3482&gt;=50,VLOOKUP(A3482,英雄数据表!A:L,11,FALSE),IF(B3482&gt;=25,VLOOKUP(A3482,英雄数据表!A:L,7,0),""))</f>
        <v>"3108602004"</v>
      </c>
      <c r="M3482" s="20" t="str">
        <f>IFERROR(VLOOKUP(B3482,属性中转表!$K$2:$O$21,5,FALSE),"")</f>
        <v/>
      </c>
      <c r="N3482" s="20" t="str">
        <f>IF(B3482=25,VLOOKUP(A3482,英雄数据表!A:L,8,FALSE),IF(B3482=50,VLOOKUP(A3482,英雄数据表!A:L,12,0),""))</f>
        <v/>
      </c>
    </row>
    <row r="3483" spans="1:14" x14ac:dyDescent="0.3">
      <c r="A3483" s="20">
        <v>31086</v>
      </c>
      <c r="B3483" s="21">
        <f t="shared" si="233"/>
        <v>82</v>
      </c>
      <c r="C3483" s="21">
        <v>5</v>
      </c>
      <c r="D3483" s="21">
        <f>VLOOKUP(A3483,英雄数据表!A:D,4,0)</f>
        <v>3</v>
      </c>
      <c r="E3483" s="20" t="str">
        <f>VLOOKUP(A3483,英雄数据表!A:C,3,0)</f>
        <v>毁灭之翼</v>
      </c>
      <c r="F3483" s="20">
        <f t="shared" si="234"/>
        <v>31086</v>
      </c>
      <c r="G3483" s="20">
        <f t="shared" si="235"/>
        <v>31086</v>
      </c>
      <c r="H3483" s="21" t="str">
        <f>VLOOKUP(B3483,属性中转表!A:F,6,FALSE)</f>
        <v>"hp":356400,"atk":9900</v>
      </c>
      <c r="I3483" s="20" t="str">
        <f>IF(VLOOKUP(B3483,属性中转表!A:G,7,FALSE)=0,"",VLOOKUP(VLOOKUP(B3483,属性中转表!A:G,7,FALSE),属性中转表!$K$2:$P$21,6,0))&amp;IF(VLOOKUP(B3483,属性中转表!A:G,7,FALSE)&gt;=50,VLOOKUP(A3483,英雄数据表!A:K,9,0),IF(VLOOKUP(B3483,属性中转表!A:G,7,FALSE)&gt;=25,VLOOKUP(A3483,英雄数据表!A:K,5,0),""))</f>
        <v>"atk":600,"hp":10000,"undpspro":200,"pvpdpspro":100,"pvpundpspro":100,"speed":10</v>
      </c>
      <c r="J3483" s="20" t="str">
        <f>IF(I3483="","",属性中转表!$I$1&amp;(IF(VLOOKUP(B3483,属性中转表!A:G,7,FALSE)=0,0,VLOOKUP(VLOOKUP(B3483,属性中转表!A:G,7,FALSE),属性中转表!$K$2:$P$21,4,0)))+IFERROR(VLOOKUP(A3483,英雄数据表!A:K,IF(武魂!B3483&gt;=50,10,IF(武魂!B3483&gt;=25,6)),0),0))</f>
        <v>,"dpspro":150</v>
      </c>
      <c r="K3483" s="32" t="str">
        <f t="shared" ref="K3483:K3546" si="236">I3483&amp;J3483</f>
        <v>"atk":600,"hp":10000,"undpspro":200,"pvpdpspro":100,"pvpundpspro":100,"speed":10,"dpspro":150</v>
      </c>
      <c r="L3483" s="20" t="str">
        <f>IF(B3483&gt;=50,VLOOKUP(A3483,英雄数据表!A:L,11,FALSE),IF(B3483&gt;=25,VLOOKUP(A3483,英雄数据表!A:L,7,0),""))</f>
        <v>"3108602004"</v>
      </c>
      <c r="M3483" s="20" t="str">
        <f>IFERROR(VLOOKUP(B3483,属性中转表!$K$2:$O$21,5,FALSE),"")</f>
        <v/>
      </c>
      <c r="N3483" s="20" t="str">
        <f>IF(B3483=25,VLOOKUP(A3483,英雄数据表!A:L,8,FALSE),IF(B3483=50,VLOOKUP(A3483,英雄数据表!A:L,12,0),""))</f>
        <v/>
      </c>
    </row>
    <row r="3484" spans="1:14" x14ac:dyDescent="0.3">
      <c r="A3484" s="20">
        <v>31086</v>
      </c>
      <c r="B3484" s="21">
        <f t="shared" si="233"/>
        <v>83</v>
      </c>
      <c r="C3484" s="21">
        <v>5</v>
      </c>
      <c r="D3484" s="21">
        <f>VLOOKUP(A3484,英雄数据表!A:D,4,0)</f>
        <v>3</v>
      </c>
      <c r="E3484" s="20" t="str">
        <f>VLOOKUP(A3484,英雄数据表!A:C,3,0)</f>
        <v>毁灭之翼</v>
      </c>
      <c r="F3484" s="20">
        <f t="shared" si="234"/>
        <v>31086</v>
      </c>
      <c r="G3484" s="20">
        <f t="shared" si="235"/>
        <v>31086</v>
      </c>
      <c r="H3484" s="21" t="str">
        <f>VLOOKUP(B3484,属性中转表!A:F,6,FALSE)</f>
        <v>"hp":361800,"atk":10050</v>
      </c>
      <c r="I3484" s="20" t="str">
        <f>IF(VLOOKUP(B3484,属性中转表!A:G,7,FALSE)=0,"",VLOOKUP(VLOOKUP(B3484,属性中转表!A:G,7,FALSE),属性中转表!$K$2:$P$21,6,0))&amp;IF(VLOOKUP(B3484,属性中转表!A:G,7,FALSE)&gt;=50,VLOOKUP(A3484,英雄数据表!A:K,9,0),IF(VLOOKUP(B3484,属性中转表!A:G,7,FALSE)&gt;=25,VLOOKUP(A3484,英雄数据表!A:K,5,0),""))</f>
        <v>"atk":600,"hp":10000,"undpspro":200,"pvpdpspro":100,"pvpundpspro":100,"speed":10</v>
      </c>
      <c r="J3484" s="20" t="str">
        <f>IF(I3484="","",属性中转表!$I$1&amp;(IF(VLOOKUP(B3484,属性中转表!A:G,7,FALSE)=0,0,VLOOKUP(VLOOKUP(B3484,属性中转表!A:G,7,FALSE),属性中转表!$K$2:$P$21,4,0)))+IFERROR(VLOOKUP(A3484,英雄数据表!A:K,IF(武魂!B3484&gt;=50,10,IF(武魂!B3484&gt;=25,6)),0),0))</f>
        <v>,"dpspro":150</v>
      </c>
      <c r="K3484" s="32" t="str">
        <f t="shared" si="236"/>
        <v>"atk":600,"hp":10000,"undpspro":200,"pvpdpspro":100,"pvpundpspro":100,"speed":10,"dpspro":150</v>
      </c>
      <c r="L3484" s="20" t="str">
        <f>IF(B3484&gt;=50,VLOOKUP(A3484,英雄数据表!A:L,11,FALSE),IF(B3484&gt;=25,VLOOKUP(A3484,英雄数据表!A:L,7,0),""))</f>
        <v>"3108602004"</v>
      </c>
      <c r="M3484" s="20" t="str">
        <f>IFERROR(VLOOKUP(B3484,属性中转表!$K$2:$O$21,5,FALSE),"")</f>
        <v/>
      </c>
      <c r="N3484" s="20" t="str">
        <f>IF(B3484=25,VLOOKUP(A3484,英雄数据表!A:L,8,FALSE),IF(B3484=50,VLOOKUP(A3484,英雄数据表!A:L,12,0),""))</f>
        <v/>
      </c>
    </row>
    <row r="3485" spans="1:14" x14ac:dyDescent="0.3">
      <c r="A3485" s="20">
        <v>31086</v>
      </c>
      <c r="B3485" s="21">
        <f t="shared" si="233"/>
        <v>84</v>
      </c>
      <c r="C3485" s="21">
        <v>5</v>
      </c>
      <c r="D3485" s="21">
        <f>VLOOKUP(A3485,英雄数据表!A:D,4,0)</f>
        <v>3</v>
      </c>
      <c r="E3485" s="20" t="str">
        <f>VLOOKUP(A3485,英雄数据表!A:C,3,0)</f>
        <v>毁灭之翼</v>
      </c>
      <c r="F3485" s="20">
        <f t="shared" si="234"/>
        <v>31086</v>
      </c>
      <c r="G3485" s="20">
        <f t="shared" si="235"/>
        <v>31086</v>
      </c>
      <c r="H3485" s="21" t="str">
        <f>VLOOKUP(B3485,属性中转表!A:F,6,FALSE)</f>
        <v>"hp":367200,"atk":10200</v>
      </c>
      <c r="I3485" s="20" t="str">
        <f>IF(VLOOKUP(B3485,属性中转表!A:G,7,FALSE)=0,"",VLOOKUP(VLOOKUP(B3485,属性中转表!A:G,7,FALSE),属性中转表!$K$2:$P$21,6,0))&amp;IF(VLOOKUP(B3485,属性中转表!A:G,7,FALSE)&gt;=50,VLOOKUP(A3485,英雄数据表!A:K,9,0),IF(VLOOKUP(B3485,属性中转表!A:G,7,FALSE)&gt;=25,VLOOKUP(A3485,英雄数据表!A:K,5,0),""))</f>
        <v>"atk":600,"hp":10000,"undpspro":200,"pvpdpspro":100,"pvpundpspro":100,"speed":10</v>
      </c>
      <c r="J3485" s="20" t="str">
        <f>IF(I3485="","",属性中转表!$I$1&amp;(IF(VLOOKUP(B3485,属性中转表!A:G,7,FALSE)=0,0,VLOOKUP(VLOOKUP(B3485,属性中转表!A:G,7,FALSE),属性中转表!$K$2:$P$21,4,0)))+IFERROR(VLOOKUP(A3485,英雄数据表!A:K,IF(武魂!B3485&gt;=50,10,IF(武魂!B3485&gt;=25,6)),0),0))</f>
        <v>,"dpspro":150</v>
      </c>
      <c r="K3485" s="32" t="str">
        <f t="shared" si="236"/>
        <v>"atk":600,"hp":10000,"undpspro":200,"pvpdpspro":100,"pvpundpspro":100,"speed":10,"dpspro":150</v>
      </c>
      <c r="L3485" s="20" t="str">
        <f>IF(B3485&gt;=50,VLOOKUP(A3485,英雄数据表!A:L,11,FALSE),IF(B3485&gt;=25,VLOOKUP(A3485,英雄数据表!A:L,7,0),""))</f>
        <v>"3108602004"</v>
      </c>
      <c r="M3485" s="20" t="str">
        <f>IFERROR(VLOOKUP(B3485,属性中转表!$K$2:$O$21,5,FALSE),"")</f>
        <v/>
      </c>
      <c r="N3485" s="20" t="str">
        <f>IF(B3485=25,VLOOKUP(A3485,英雄数据表!A:L,8,FALSE),IF(B3485=50,VLOOKUP(A3485,英雄数据表!A:L,12,0),""))</f>
        <v/>
      </c>
    </row>
    <row r="3486" spans="1:14" x14ac:dyDescent="0.3">
      <c r="A3486" s="20">
        <v>31086</v>
      </c>
      <c r="B3486" s="21">
        <f t="shared" si="233"/>
        <v>85</v>
      </c>
      <c r="C3486" s="21">
        <v>5</v>
      </c>
      <c r="D3486" s="21">
        <f>VLOOKUP(A3486,英雄数据表!A:D,4,0)</f>
        <v>3</v>
      </c>
      <c r="E3486" s="20" t="str">
        <f>VLOOKUP(A3486,英雄数据表!A:C,3,0)</f>
        <v>毁灭之翼</v>
      </c>
      <c r="F3486" s="20">
        <f t="shared" si="234"/>
        <v>31086</v>
      </c>
      <c r="G3486" s="20">
        <f t="shared" si="235"/>
        <v>31086</v>
      </c>
      <c r="H3486" s="21" t="str">
        <f>VLOOKUP(B3486,属性中转表!A:F,6,FALSE)</f>
        <v>"hp":372600,"atk":10350</v>
      </c>
      <c r="I3486" s="20" t="str">
        <f>IF(VLOOKUP(B3486,属性中转表!A:G,7,FALSE)=0,"",VLOOKUP(VLOOKUP(B3486,属性中转表!A:G,7,FALSE),属性中转表!$K$2:$P$21,6,0))&amp;IF(VLOOKUP(B3486,属性中转表!A:G,7,FALSE)&gt;=50,VLOOKUP(A3486,英雄数据表!A:K,9,0),IF(VLOOKUP(B3486,属性中转表!A:G,7,FALSE)&gt;=25,VLOOKUP(A3486,英雄数据表!A:K,5,0),""))</f>
        <v>"atk":600,"hp":10000,"undpspro":200,"pvpdpspro":100,"pvpundpspro":100,"speed":10</v>
      </c>
      <c r="J3486" s="20" t="str">
        <f>IF(I3486="","",属性中转表!$I$1&amp;(IF(VLOOKUP(B3486,属性中转表!A:G,7,FALSE)=0,0,VLOOKUP(VLOOKUP(B3486,属性中转表!A:G,7,FALSE),属性中转表!$K$2:$P$21,4,0)))+IFERROR(VLOOKUP(A3486,英雄数据表!A:K,IF(武魂!B3486&gt;=50,10,IF(武魂!B3486&gt;=25,6)),0),0))</f>
        <v>,"dpspro":200</v>
      </c>
      <c r="K3486" s="32" t="str">
        <f t="shared" si="236"/>
        <v>"atk":600,"hp":10000,"undpspro":200,"pvpdpspro":100,"pvpundpspro":100,"speed":10,"dpspro":200</v>
      </c>
      <c r="L3486" s="20" t="str">
        <f>IF(B3486&gt;=50,VLOOKUP(A3486,英雄数据表!A:L,11,FALSE),IF(B3486&gt;=25,VLOOKUP(A3486,英雄数据表!A:L,7,0),""))</f>
        <v>"3108602004"</v>
      </c>
      <c r="M3486" s="20" t="str">
        <f>IFERROR(VLOOKUP(B3486,属性中转表!$K$2:$O$21,5,FALSE),"")</f>
        <v>"dpspro":50</v>
      </c>
      <c r="N3486" s="20" t="str">
        <f>IF(B3486=25,VLOOKUP(A3486,英雄数据表!A:L,8,FALSE),IF(B3486=50,VLOOKUP(A3486,英雄数据表!A:L,12,0),""))</f>
        <v/>
      </c>
    </row>
    <row r="3487" spans="1:14" x14ac:dyDescent="0.3">
      <c r="A3487" s="20">
        <v>31086</v>
      </c>
      <c r="B3487" s="21">
        <f t="shared" si="233"/>
        <v>86</v>
      </c>
      <c r="C3487" s="21">
        <v>5</v>
      </c>
      <c r="D3487" s="21">
        <f>VLOOKUP(A3487,英雄数据表!A:D,4,0)</f>
        <v>3</v>
      </c>
      <c r="E3487" s="20" t="str">
        <f>VLOOKUP(A3487,英雄数据表!A:C,3,0)</f>
        <v>毁灭之翼</v>
      </c>
      <c r="F3487" s="20">
        <f t="shared" si="234"/>
        <v>31086</v>
      </c>
      <c r="G3487" s="20">
        <f t="shared" si="235"/>
        <v>31086</v>
      </c>
      <c r="H3487" s="21" t="str">
        <f>VLOOKUP(B3487,属性中转表!A:F,6,FALSE)</f>
        <v>"hp":378000,"atk":10500</v>
      </c>
      <c r="I3487" s="20" t="str">
        <f>IF(VLOOKUP(B3487,属性中转表!A:G,7,FALSE)=0,"",VLOOKUP(VLOOKUP(B3487,属性中转表!A:G,7,FALSE),属性中转表!$K$2:$P$21,6,0))&amp;IF(VLOOKUP(B3487,属性中转表!A:G,7,FALSE)&gt;=50,VLOOKUP(A3487,英雄数据表!A:K,9,0),IF(VLOOKUP(B3487,属性中转表!A:G,7,FALSE)&gt;=25,VLOOKUP(A3487,英雄数据表!A:K,5,0),""))</f>
        <v>"atk":600,"hp":10000,"undpspro":200,"pvpdpspro":100,"pvpundpspro":100,"speed":10</v>
      </c>
      <c r="J3487" s="20" t="str">
        <f>IF(I3487="","",属性中转表!$I$1&amp;(IF(VLOOKUP(B3487,属性中转表!A:G,7,FALSE)=0,0,VLOOKUP(VLOOKUP(B3487,属性中转表!A:G,7,FALSE),属性中转表!$K$2:$P$21,4,0)))+IFERROR(VLOOKUP(A3487,英雄数据表!A:K,IF(武魂!B3487&gt;=50,10,IF(武魂!B3487&gt;=25,6)),0),0))</f>
        <v>,"dpspro":200</v>
      </c>
      <c r="K3487" s="32" t="str">
        <f t="shared" si="236"/>
        <v>"atk":600,"hp":10000,"undpspro":200,"pvpdpspro":100,"pvpundpspro":100,"speed":10,"dpspro":200</v>
      </c>
      <c r="L3487" s="20" t="str">
        <f>IF(B3487&gt;=50,VLOOKUP(A3487,英雄数据表!A:L,11,FALSE),IF(B3487&gt;=25,VLOOKUP(A3487,英雄数据表!A:L,7,0),""))</f>
        <v>"3108602004"</v>
      </c>
      <c r="M3487" s="20" t="str">
        <f>IFERROR(VLOOKUP(B3487,属性中转表!$K$2:$O$21,5,FALSE),"")</f>
        <v/>
      </c>
      <c r="N3487" s="20" t="str">
        <f>IF(B3487=25,VLOOKUP(A3487,英雄数据表!A:L,8,FALSE),IF(B3487=50,VLOOKUP(A3487,英雄数据表!A:L,12,0),""))</f>
        <v/>
      </c>
    </row>
    <row r="3488" spans="1:14" x14ac:dyDescent="0.3">
      <c r="A3488" s="20">
        <v>31086</v>
      </c>
      <c r="B3488" s="21">
        <f t="shared" si="233"/>
        <v>87</v>
      </c>
      <c r="C3488" s="21">
        <v>5</v>
      </c>
      <c r="D3488" s="21">
        <f>VLOOKUP(A3488,英雄数据表!A:D,4,0)</f>
        <v>3</v>
      </c>
      <c r="E3488" s="20" t="str">
        <f>VLOOKUP(A3488,英雄数据表!A:C,3,0)</f>
        <v>毁灭之翼</v>
      </c>
      <c r="F3488" s="20">
        <f t="shared" si="234"/>
        <v>31086</v>
      </c>
      <c r="G3488" s="20">
        <f t="shared" si="235"/>
        <v>31086</v>
      </c>
      <c r="H3488" s="21" t="str">
        <f>VLOOKUP(B3488,属性中转表!A:F,6,FALSE)</f>
        <v>"hp":383400,"atk":10650</v>
      </c>
      <c r="I3488" s="20" t="str">
        <f>IF(VLOOKUP(B3488,属性中转表!A:G,7,FALSE)=0,"",VLOOKUP(VLOOKUP(B3488,属性中转表!A:G,7,FALSE),属性中转表!$K$2:$P$21,6,0))&amp;IF(VLOOKUP(B3488,属性中转表!A:G,7,FALSE)&gt;=50,VLOOKUP(A3488,英雄数据表!A:K,9,0),IF(VLOOKUP(B3488,属性中转表!A:G,7,FALSE)&gt;=25,VLOOKUP(A3488,英雄数据表!A:K,5,0),""))</f>
        <v>"atk":600,"hp":10000,"undpspro":200,"pvpdpspro":100,"pvpundpspro":100,"speed":10</v>
      </c>
      <c r="J3488" s="20" t="str">
        <f>IF(I3488="","",属性中转表!$I$1&amp;(IF(VLOOKUP(B3488,属性中转表!A:G,7,FALSE)=0,0,VLOOKUP(VLOOKUP(B3488,属性中转表!A:G,7,FALSE),属性中转表!$K$2:$P$21,4,0)))+IFERROR(VLOOKUP(A3488,英雄数据表!A:K,IF(武魂!B3488&gt;=50,10,IF(武魂!B3488&gt;=25,6)),0),0))</f>
        <v>,"dpspro":200</v>
      </c>
      <c r="K3488" s="32" t="str">
        <f t="shared" si="236"/>
        <v>"atk":600,"hp":10000,"undpspro":200,"pvpdpspro":100,"pvpundpspro":100,"speed":10,"dpspro":200</v>
      </c>
      <c r="L3488" s="20" t="str">
        <f>IF(B3488&gt;=50,VLOOKUP(A3488,英雄数据表!A:L,11,FALSE),IF(B3488&gt;=25,VLOOKUP(A3488,英雄数据表!A:L,7,0),""))</f>
        <v>"3108602004"</v>
      </c>
      <c r="M3488" s="20" t="str">
        <f>IFERROR(VLOOKUP(B3488,属性中转表!$K$2:$O$21,5,FALSE),"")</f>
        <v/>
      </c>
      <c r="N3488" s="20" t="str">
        <f>IF(B3488=25,VLOOKUP(A3488,英雄数据表!A:L,8,FALSE),IF(B3488=50,VLOOKUP(A3488,英雄数据表!A:L,12,0),""))</f>
        <v/>
      </c>
    </row>
    <row r="3489" spans="1:14" x14ac:dyDescent="0.3">
      <c r="A3489" s="20">
        <v>31086</v>
      </c>
      <c r="B3489" s="21">
        <f t="shared" si="233"/>
        <v>88</v>
      </c>
      <c r="C3489" s="21">
        <v>5</v>
      </c>
      <c r="D3489" s="21">
        <f>VLOOKUP(A3489,英雄数据表!A:D,4,0)</f>
        <v>3</v>
      </c>
      <c r="E3489" s="20" t="str">
        <f>VLOOKUP(A3489,英雄数据表!A:C,3,0)</f>
        <v>毁灭之翼</v>
      </c>
      <c r="F3489" s="20">
        <f t="shared" si="234"/>
        <v>31086</v>
      </c>
      <c r="G3489" s="20">
        <f t="shared" si="235"/>
        <v>31086</v>
      </c>
      <c r="H3489" s="21" t="str">
        <f>VLOOKUP(B3489,属性中转表!A:F,6,FALSE)</f>
        <v>"hp":388800,"atk":10800</v>
      </c>
      <c r="I3489" s="20" t="str">
        <f>IF(VLOOKUP(B3489,属性中转表!A:G,7,FALSE)=0,"",VLOOKUP(VLOOKUP(B3489,属性中转表!A:G,7,FALSE),属性中转表!$K$2:$P$21,6,0))&amp;IF(VLOOKUP(B3489,属性中转表!A:G,7,FALSE)&gt;=50,VLOOKUP(A3489,英雄数据表!A:K,9,0),IF(VLOOKUP(B3489,属性中转表!A:G,7,FALSE)&gt;=25,VLOOKUP(A3489,英雄数据表!A:K,5,0),""))</f>
        <v>"atk":600,"hp":10000,"undpspro":200,"pvpdpspro":100,"pvpundpspro":100,"speed":10</v>
      </c>
      <c r="J3489" s="20" t="str">
        <f>IF(I3489="","",属性中转表!$I$1&amp;(IF(VLOOKUP(B3489,属性中转表!A:G,7,FALSE)=0,0,VLOOKUP(VLOOKUP(B3489,属性中转表!A:G,7,FALSE),属性中转表!$K$2:$P$21,4,0)))+IFERROR(VLOOKUP(A3489,英雄数据表!A:K,IF(武魂!B3489&gt;=50,10,IF(武魂!B3489&gt;=25,6)),0),0))</f>
        <v>,"dpspro":200</v>
      </c>
      <c r="K3489" s="32" t="str">
        <f t="shared" si="236"/>
        <v>"atk":600,"hp":10000,"undpspro":200,"pvpdpspro":100,"pvpundpspro":100,"speed":10,"dpspro":200</v>
      </c>
      <c r="L3489" s="20" t="str">
        <f>IF(B3489&gt;=50,VLOOKUP(A3489,英雄数据表!A:L,11,FALSE),IF(B3489&gt;=25,VLOOKUP(A3489,英雄数据表!A:L,7,0),""))</f>
        <v>"3108602004"</v>
      </c>
      <c r="M3489" s="20" t="str">
        <f>IFERROR(VLOOKUP(B3489,属性中转表!$K$2:$O$21,5,FALSE),"")</f>
        <v/>
      </c>
      <c r="N3489" s="20" t="str">
        <f>IF(B3489=25,VLOOKUP(A3489,英雄数据表!A:L,8,FALSE),IF(B3489=50,VLOOKUP(A3489,英雄数据表!A:L,12,0),""))</f>
        <v/>
      </c>
    </row>
    <row r="3490" spans="1:14" x14ac:dyDescent="0.3">
      <c r="A3490" s="20">
        <v>31086</v>
      </c>
      <c r="B3490" s="21">
        <f t="shared" si="233"/>
        <v>89</v>
      </c>
      <c r="C3490" s="21">
        <v>5</v>
      </c>
      <c r="D3490" s="21">
        <f>VLOOKUP(A3490,英雄数据表!A:D,4,0)</f>
        <v>3</v>
      </c>
      <c r="E3490" s="20" t="str">
        <f>VLOOKUP(A3490,英雄数据表!A:C,3,0)</f>
        <v>毁灭之翼</v>
      </c>
      <c r="F3490" s="20">
        <f t="shared" si="234"/>
        <v>31086</v>
      </c>
      <c r="G3490" s="20">
        <f t="shared" si="235"/>
        <v>31086</v>
      </c>
      <c r="H3490" s="21" t="str">
        <f>VLOOKUP(B3490,属性中转表!A:F,6,FALSE)</f>
        <v>"hp":394200,"atk":10950</v>
      </c>
      <c r="I3490" s="20" t="str">
        <f>IF(VLOOKUP(B3490,属性中转表!A:G,7,FALSE)=0,"",VLOOKUP(VLOOKUP(B3490,属性中转表!A:G,7,FALSE),属性中转表!$K$2:$P$21,6,0))&amp;IF(VLOOKUP(B3490,属性中转表!A:G,7,FALSE)&gt;=50,VLOOKUP(A3490,英雄数据表!A:K,9,0),IF(VLOOKUP(B3490,属性中转表!A:G,7,FALSE)&gt;=25,VLOOKUP(A3490,英雄数据表!A:K,5,0),""))</f>
        <v>"atk":600,"hp":10000,"undpspro":200,"pvpdpspro":100,"pvpundpspro":100,"speed":10</v>
      </c>
      <c r="J3490" s="20" t="str">
        <f>IF(I3490="","",属性中转表!$I$1&amp;(IF(VLOOKUP(B3490,属性中转表!A:G,7,FALSE)=0,0,VLOOKUP(VLOOKUP(B3490,属性中转表!A:G,7,FALSE),属性中转表!$K$2:$P$21,4,0)))+IFERROR(VLOOKUP(A3490,英雄数据表!A:K,IF(武魂!B3490&gt;=50,10,IF(武魂!B3490&gt;=25,6)),0),0))</f>
        <v>,"dpspro":200</v>
      </c>
      <c r="K3490" s="32" t="str">
        <f t="shared" si="236"/>
        <v>"atk":600,"hp":10000,"undpspro":200,"pvpdpspro":100,"pvpundpspro":100,"speed":10,"dpspro":200</v>
      </c>
      <c r="L3490" s="20" t="str">
        <f>IF(B3490&gt;=50,VLOOKUP(A3490,英雄数据表!A:L,11,FALSE),IF(B3490&gt;=25,VLOOKUP(A3490,英雄数据表!A:L,7,0),""))</f>
        <v>"3108602004"</v>
      </c>
      <c r="M3490" s="20" t="str">
        <f>IFERROR(VLOOKUP(B3490,属性中转表!$K$2:$O$21,5,FALSE),"")</f>
        <v/>
      </c>
      <c r="N3490" s="20" t="str">
        <f>IF(B3490=25,VLOOKUP(A3490,英雄数据表!A:L,8,FALSE),IF(B3490=50,VLOOKUP(A3490,英雄数据表!A:L,12,0),""))</f>
        <v/>
      </c>
    </row>
    <row r="3491" spans="1:14" x14ac:dyDescent="0.3">
      <c r="A3491" s="20">
        <v>31086</v>
      </c>
      <c r="B3491" s="21">
        <f t="shared" si="233"/>
        <v>90</v>
      </c>
      <c r="C3491" s="21">
        <v>5</v>
      </c>
      <c r="D3491" s="21">
        <f>VLOOKUP(A3491,英雄数据表!A:D,4,0)</f>
        <v>3</v>
      </c>
      <c r="E3491" s="20" t="str">
        <f>VLOOKUP(A3491,英雄数据表!A:C,3,0)</f>
        <v>毁灭之翼</v>
      </c>
      <c r="F3491" s="20">
        <f t="shared" si="234"/>
        <v>31086</v>
      </c>
      <c r="G3491" s="20">
        <f t="shared" si="235"/>
        <v>31086</v>
      </c>
      <c r="H3491" s="21" t="str">
        <f>VLOOKUP(B3491,属性中转表!A:F,6,FALSE)</f>
        <v>"hp":399600,"atk":11100</v>
      </c>
      <c r="I3491" s="20" t="str">
        <f>IF(VLOOKUP(B3491,属性中转表!A:G,7,FALSE)=0,"",VLOOKUP(VLOOKUP(B3491,属性中转表!A:G,7,FALSE),属性中转表!$K$2:$P$21,6,0))&amp;IF(VLOOKUP(B3491,属性中转表!A:G,7,FALSE)&gt;=50,VLOOKUP(A3491,英雄数据表!A:K,9,0),IF(VLOOKUP(B3491,属性中转表!A:G,7,FALSE)&gt;=25,VLOOKUP(A3491,英雄数据表!A:K,5,0),""))</f>
        <v>"atk":600,"hp":10000,"undpspro":200,"pvpdpspro":150,"pvpundpspro":100,"speed":10</v>
      </c>
      <c r="J3491" s="20" t="str">
        <f>IF(I3491="","",属性中转表!$I$1&amp;(IF(VLOOKUP(B3491,属性中转表!A:G,7,FALSE)=0,0,VLOOKUP(VLOOKUP(B3491,属性中转表!A:G,7,FALSE),属性中转表!$K$2:$P$21,4,0)))+IFERROR(VLOOKUP(A3491,英雄数据表!A:K,IF(武魂!B3491&gt;=50,10,IF(武魂!B3491&gt;=25,6)),0),0))</f>
        <v>,"dpspro":200</v>
      </c>
      <c r="K3491" s="32" t="str">
        <f t="shared" si="236"/>
        <v>"atk":600,"hp":10000,"undpspro":200,"pvpdpspro":150,"pvpundpspro":100,"speed":10,"dpspro":200</v>
      </c>
      <c r="L3491" s="20" t="str">
        <f>IF(B3491&gt;=50,VLOOKUP(A3491,英雄数据表!A:L,11,FALSE),IF(B3491&gt;=25,VLOOKUP(A3491,英雄数据表!A:L,7,0),""))</f>
        <v>"3108602004"</v>
      </c>
      <c r="M3491" s="20" t="str">
        <f>IFERROR(VLOOKUP(B3491,属性中转表!$K$2:$O$21,5,FALSE),"")</f>
        <v>"pvpdpspro":50</v>
      </c>
      <c r="N3491" s="20" t="str">
        <f>IF(B3491=25,VLOOKUP(A3491,英雄数据表!A:L,8,FALSE),IF(B3491=50,VLOOKUP(A3491,英雄数据表!A:L,12,0),""))</f>
        <v/>
      </c>
    </row>
    <row r="3492" spans="1:14" x14ac:dyDescent="0.3">
      <c r="A3492" s="20">
        <v>31086</v>
      </c>
      <c r="B3492" s="21">
        <f t="shared" si="233"/>
        <v>91</v>
      </c>
      <c r="C3492" s="21">
        <v>5</v>
      </c>
      <c r="D3492" s="21">
        <f>VLOOKUP(A3492,英雄数据表!A:D,4,0)</f>
        <v>3</v>
      </c>
      <c r="E3492" s="20" t="str">
        <f>VLOOKUP(A3492,英雄数据表!A:C,3,0)</f>
        <v>毁灭之翼</v>
      </c>
      <c r="F3492" s="20">
        <f t="shared" si="234"/>
        <v>31086</v>
      </c>
      <c r="G3492" s="20">
        <f t="shared" si="235"/>
        <v>31086</v>
      </c>
      <c r="H3492" s="21" t="str">
        <f>VLOOKUP(B3492,属性中转表!A:F,6,FALSE)</f>
        <v>"hp":405000,"atk":11250</v>
      </c>
      <c r="I3492" s="20" t="str">
        <f>IF(VLOOKUP(B3492,属性中转表!A:G,7,FALSE)=0,"",VLOOKUP(VLOOKUP(B3492,属性中转表!A:G,7,FALSE),属性中转表!$K$2:$P$21,6,0))&amp;IF(VLOOKUP(B3492,属性中转表!A:G,7,FALSE)&gt;=50,VLOOKUP(A3492,英雄数据表!A:K,9,0),IF(VLOOKUP(B3492,属性中转表!A:G,7,FALSE)&gt;=25,VLOOKUP(A3492,英雄数据表!A:K,5,0),""))</f>
        <v>"atk":600,"hp":10000,"undpspro":200,"pvpdpspro":150,"pvpundpspro":100,"speed":10</v>
      </c>
      <c r="J3492" s="20" t="str">
        <f>IF(I3492="","",属性中转表!$I$1&amp;(IF(VLOOKUP(B3492,属性中转表!A:G,7,FALSE)=0,0,VLOOKUP(VLOOKUP(B3492,属性中转表!A:G,7,FALSE),属性中转表!$K$2:$P$21,4,0)))+IFERROR(VLOOKUP(A3492,英雄数据表!A:K,IF(武魂!B3492&gt;=50,10,IF(武魂!B3492&gt;=25,6)),0),0))</f>
        <v>,"dpspro":200</v>
      </c>
      <c r="K3492" s="32" t="str">
        <f t="shared" si="236"/>
        <v>"atk":600,"hp":10000,"undpspro":200,"pvpdpspro":150,"pvpundpspro":100,"speed":10,"dpspro":200</v>
      </c>
      <c r="L3492" s="20" t="str">
        <f>IF(B3492&gt;=50,VLOOKUP(A3492,英雄数据表!A:L,11,FALSE),IF(B3492&gt;=25,VLOOKUP(A3492,英雄数据表!A:L,7,0),""))</f>
        <v>"3108602004"</v>
      </c>
      <c r="M3492" s="20" t="str">
        <f>IFERROR(VLOOKUP(B3492,属性中转表!$K$2:$O$21,5,FALSE),"")</f>
        <v/>
      </c>
      <c r="N3492" s="20" t="str">
        <f>IF(B3492=25,VLOOKUP(A3492,英雄数据表!A:L,8,FALSE),IF(B3492=50,VLOOKUP(A3492,英雄数据表!A:L,12,0),""))</f>
        <v/>
      </c>
    </row>
    <row r="3493" spans="1:14" x14ac:dyDescent="0.3">
      <c r="A3493" s="20">
        <v>31086</v>
      </c>
      <c r="B3493" s="21">
        <f t="shared" si="233"/>
        <v>92</v>
      </c>
      <c r="C3493" s="21">
        <v>5</v>
      </c>
      <c r="D3493" s="21">
        <f>VLOOKUP(A3493,英雄数据表!A:D,4,0)</f>
        <v>3</v>
      </c>
      <c r="E3493" s="20" t="str">
        <f>VLOOKUP(A3493,英雄数据表!A:C,3,0)</f>
        <v>毁灭之翼</v>
      </c>
      <c r="F3493" s="20">
        <f t="shared" si="234"/>
        <v>31086</v>
      </c>
      <c r="G3493" s="20">
        <f t="shared" si="235"/>
        <v>31086</v>
      </c>
      <c r="H3493" s="21" t="str">
        <f>VLOOKUP(B3493,属性中转表!A:F,6,FALSE)</f>
        <v>"hp":410400,"atk":11400</v>
      </c>
      <c r="I3493" s="20" t="str">
        <f>IF(VLOOKUP(B3493,属性中转表!A:G,7,FALSE)=0,"",VLOOKUP(VLOOKUP(B3493,属性中转表!A:G,7,FALSE),属性中转表!$K$2:$P$21,6,0))&amp;IF(VLOOKUP(B3493,属性中转表!A:G,7,FALSE)&gt;=50,VLOOKUP(A3493,英雄数据表!A:K,9,0),IF(VLOOKUP(B3493,属性中转表!A:G,7,FALSE)&gt;=25,VLOOKUP(A3493,英雄数据表!A:K,5,0),""))</f>
        <v>"atk":600,"hp":10000,"undpspro":200,"pvpdpspro":150,"pvpundpspro":100,"speed":10</v>
      </c>
      <c r="J3493" s="20" t="str">
        <f>IF(I3493="","",属性中转表!$I$1&amp;(IF(VLOOKUP(B3493,属性中转表!A:G,7,FALSE)=0,0,VLOOKUP(VLOOKUP(B3493,属性中转表!A:G,7,FALSE),属性中转表!$K$2:$P$21,4,0)))+IFERROR(VLOOKUP(A3493,英雄数据表!A:K,IF(武魂!B3493&gt;=50,10,IF(武魂!B3493&gt;=25,6)),0),0))</f>
        <v>,"dpspro":200</v>
      </c>
      <c r="K3493" s="32" t="str">
        <f t="shared" si="236"/>
        <v>"atk":600,"hp":10000,"undpspro":200,"pvpdpspro":150,"pvpundpspro":100,"speed":10,"dpspro":200</v>
      </c>
      <c r="L3493" s="20" t="str">
        <f>IF(B3493&gt;=50,VLOOKUP(A3493,英雄数据表!A:L,11,FALSE),IF(B3493&gt;=25,VLOOKUP(A3493,英雄数据表!A:L,7,0),""))</f>
        <v>"3108602004"</v>
      </c>
      <c r="M3493" s="20" t="str">
        <f>IFERROR(VLOOKUP(B3493,属性中转表!$K$2:$O$21,5,FALSE),"")</f>
        <v/>
      </c>
      <c r="N3493" s="20" t="str">
        <f>IF(B3493=25,VLOOKUP(A3493,英雄数据表!A:L,8,FALSE),IF(B3493=50,VLOOKUP(A3493,英雄数据表!A:L,12,0),""))</f>
        <v/>
      </c>
    </row>
    <row r="3494" spans="1:14" x14ac:dyDescent="0.3">
      <c r="A3494" s="20">
        <v>31086</v>
      </c>
      <c r="B3494" s="21">
        <f t="shared" si="233"/>
        <v>93</v>
      </c>
      <c r="C3494" s="21">
        <v>5</v>
      </c>
      <c r="D3494" s="21">
        <f>VLOOKUP(A3494,英雄数据表!A:D,4,0)</f>
        <v>3</v>
      </c>
      <c r="E3494" s="20" t="str">
        <f>VLOOKUP(A3494,英雄数据表!A:C,3,0)</f>
        <v>毁灭之翼</v>
      </c>
      <c r="F3494" s="20">
        <f t="shared" si="234"/>
        <v>31086</v>
      </c>
      <c r="G3494" s="20">
        <f t="shared" si="235"/>
        <v>31086</v>
      </c>
      <c r="H3494" s="21" t="str">
        <f>VLOOKUP(B3494,属性中转表!A:F,6,FALSE)</f>
        <v>"hp":415800,"atk":11550</v>
      </c>
      <c r="I3494" s="20" t="str">
        <f>IF(VLOOKUP(B3494,属性中转表!A:G,7,FALSE)=0,"",VLOOKUP(VLOOKUP(B3494,属性中转表!A:G,7,FALSE),属性中转表!$K$2:$P$21,6,0))&amp;IF(VLOOKUP(B3494,属性中转表!A:G,7,FALSE)&gt;=50,VLOOKUP(A3494,英雄数据表!A:K,9,0),IF(VLOOKUP(B3494,属性中转表!A:G,7,FALSE)&gt;=25,VLOOKUP(A3494,英雄数据表!A:K,5,0),""))</f>
        <v>"atk":600,"hp":10000,"undpspro":200,"pvpdpspro":150,"pvpundpspro":100,"speed":10</v>
      </c>
      <c r="J3494" s="20" t="str">
        <f>IF(I3494="","",属性中转表!$I$1&amp;(IF(VLOOKUP(B3494,属性中转表!A:G,7,FALSE)=0,0,VLOOKUP(VLOOKUP(B3494,属性中转表!A:G,7,FALSE),属性中转表!$K$2:$P$21,4,0)))+IFERROR(VLOOKUP(A3494,英雄数据表!A:K,IF(武魂!B3494&gt;=50,10,IF(武魂!B3494&gt;=25,6)),0),0))</f>
        <v>,"dpspro":200</v>
      </c>
      <c r="K3494" s="32" t="str">
        <f t="shared" si="236"/>
        <v>"atk":600,"hp":10000,"undpspro":200,"pvpdpspro":150,"pvpundpspro":100,"speed":10,"dpspro":200</v>
      </c>
      <c r="L3494" s="20" t="str">
        <f>IF(B3494&gt;=50,VLOOKUP(A3494,英雄数据表!A:L,11,FALSE),IF(B3494&gt;=25,VLOOKUP(A3494,英雄数据表!A:L,7,0),""))</f>
        <v>"3108602004"</v>
      </c>
      <c r="M3494" s="20" t="str">
        <f>IFERROR(VLOOKUP(B3494,属性中转表!$K$2:$O$21,5,FALSE),"")</f>
        <v/>
      </c>
      <c r="N3494" s="20" t="str">
        <f>IF(B3494=25,VLOOKUP(A3494,英雄数据表!A:L,8,FALSE),IF(B3494=50,VLOOKUP(A3494,英雄数据表!A:L,12,0),""))</f>
        <v/>
      </c>
    </row>
    <row r="3495" spans="1:14" x14ac:dyDescent="0.3">
      <c r="A3495" s="20">
        <v>31086</v>
      </c>
      <c r="B3495" s="21">
        <f t="shared" si="233"/>
        <v>94</v>
      </c>
      <c r="C3495" s="21">
        <v>5</v>
      </c>
      <c r="D3495" s="21">
        <f>VLOOKUP(A3495,英雄数据表!A:D,4,0)</f>
        <v>3</v>
      </c>
      <c r="E3495" s="20" t="str">
        <f>VLOOKUP(A3495,英雄数据表!A:C,3,0)</f>
        <v>毁灭之翼</v>
      </c>
      <c r="F3495" s="20">
        <f t="shared" si="234"/>
        <v>31086</v>
      </c>
      <c r="G3495" s="20">
        <f t="shared" si="235"/>
        <v>31086</v>
      </c>
      <c r="H3495" s="21" t="str">
        <f>VLOOKUP(B3495,属性中转表!A:F,6,FALSE)</f>
        <v>"hp":421200,"atk":11700</v>
      </c>
      <c r="I3495" s="20" t="str">
        <f>IF(VLOOKUP(B3495,属性中转表!A:G,7,FALSE)=0,"",VLOOKUP(VLOOKUP(B3495,属性中转表!A:G,7,FALSE),属性中转表!$K$2:$P$21,6,0))&amp;IF(VLOOKUP(B3495,属性中转表!A:G,7,FALSE)&gt;=50,VLOOKUP(A3495,英雄数据表!A:K,9,0),IF(VLOOKUP(B3495,属性中转表!A:G,7,FALSE)&gt;=25,VLOOKUP(A3495,英雄数据表!A:K,5,0),""))</f>
        <v>"atk":600,"hp":10000,"undpspro":200,"pvpdpspro":150,"pvpundpspro":100,"speed":10</v>
      </c>
      <c r="J3495" s="20" t="str">
        <f>IF(I3495="","",属性中转表!$I$1&amp;(IF(VLOOKUP(B3495,属性中转表!A:G,7,FALSE)=0,0,VLOOKUP(VLOOKUP(B3495,属性中转表!A:G,7,FALSE),属性中转表!$K$2:$P$21,4,0)))+IFERROR(VLOOKUP(A3495,英雄数据表!A:K,IF(武魂!B3495&gt;=50,10,IF(武魂!B3495&gt;=25,6)),0),0))</f>
        <v>,"dpspro":200</v>
      </c>
      <c r="K3495" s="32" t="str">
        <f t="shared" si="236"/>
        <v>"atk":600,"hp":10000,"undpspro":200,"pvpdpspro":150,"pvpundpspro":100,"speed":10,"dpspro":200</v>
      </c>
      <c r="L3495" s="20" t="str">
        <f>IF(B3495&gt;=50,VLOOKUP(A3495,英雄数据表!A:L,11,FALSE),IF(B3495&gt;=25,VLOOKUP(A3495,英雄数据表!A:L,7,0),""))</f>
        <v>"3108602004"</v>
      </c>
      <c r="M3495" s="20" t="str">
        <f>IFERROR(VLOOKUP(B3495,属性中转表!$K$2:$O$21,5,FALSE),"")</f>
        <v/>
      </c>
      <c r="N3495" s="20" t="str">
        <f>IF(B3495=25,VLOOKUP(A3495,英雄数据表!A:L,8,FALSE),IF(B3495=50,VLOOKUP(A3495,英雄数据表!A:L,12,0),""))</f>
        <v/>
      </c>
    </row>
    <row r="3496" spans="1:14" x14ac:dyDescent="0.3">
      <c r="A3496" s="20">
        <v>31086</v>
      </c>
      <c r="B3496" s="21">
        <f t="shared" si="233"/>
        <v>95</v>
      </c>
      <c r="C3496" s="21">
        <v>5</v>
      </c>
      <c r="D3496" s="21">
        <f>VLOOKUP(A3496,英雄数据表!A:D,4,0)</f>
        <v>3</v>
      </c>
      <c r="E3496" s="20" t="str">
        <f>VLOOKUP(A3496,英雄数据表!A:C,3,0)</f>
        <v>毁灭之翼</v>
      </c>
      <c r="F3496" s="20">
        <f t="shared" si="234"/>
        <v>31086</v>
      </c>
      <c r="G3496" s="20">
        <f t="shared" si="235"/>
        <v>31086</v>
      </c>
      <c r="H3496" s="21" t="str">
        <f>VLOOKUP(B3496,属性中转表!A:F,6,FALSE)</f>
        <v>"hp":426600,"atk":11850</v>
      </c>
      <c r="I3496" s="20" t="str">
        <f>IF(VLOOKUP(B3496,属性中转表!A:G,7,FALSE)=0,"",VLOOKUP(VLOOKUP(B3496,属性中转表!A:G,7,FALSE),属性中转表!$K$2:$P$21,6,0))&amp;IF(VLOOKUP(B3496,属性中转表!A:G,7,FALSE)&gt;=50,VLOOKUP(A3496,英雄数据表!A:K,9,0),IF(VLOOKUP(B3496,属性中转表!A:G,7,FALSE)&gt;=25,VLOOKUP(A3496,英雄数据表!A:K,5,0),""))</f>
        <v>"atk":600,"hp":10000,"undpspro":200,"pvpdpspro":150,"pvpundpspro":150,"speed":10</v>
      </c>
      <c r="J3496" s="20" t="str">
        <f>IF(I3496="","",属性中转表!$I$1&amp;(IF(VLOOKUP(B3496,属性中转表!A:G,7,FALSE)=0,0,VLOOKUP(VLOOKUP(B3496,属性中转表!A:G,7,FALSE),属性中转表!$K$2:$P$21,4,0)))+IFERROR(VLOOKUP(A3496,英雄数据表!A:K,IF(武魂!B3496&gt;=50,10,IF(武魂!B3496&gt;=25,6)),0),0))</f>
        <v>,"dpspro":200</v>
      </c>
      <c r="K3496" s="32" t="str">
        <f t="shared" si="236"/>
        <v>"atk":600,"hp":10000,"undpspro":200,"pvpdpspro":150,"pvpundpspro":150,"speed":10,"dpspro":200</v>
      </c>
      <c r="L3496" s="20" t="str">
        <f>IF(B3496&gt;=50,VLOOKUP(A3496,英雄数据表!A:L,11,FALSE),IF(B3496&gt;=25,VLOOKUP(A3496,英雄数据表!A:L,7,0),""))</f>
        <v>"3108602004"</v>
      </c>
      <c r="M3496" s="20" t="str">
        <f>IFERROR(VLOOKUP(B3496,属性中转表!$K$2:$O$21,5,FALSE),"")</f>
        <v>"pvpundpspro":50</v>
      </c>
      <c r="N3496" s="20" t="str">
        <f>IF(B3496=25,VLOOKUP(A3496,英雄数据表!A:L,8,FALSE),IF(B3496=50,VLOOKUP(A3496,英雄数据表!A:L,12,0),""))</f>
        <v/>
      </c>
    </row>
    <row r="3497" spans="1:14" x14ac:dyDescent="0.3">
      <c r="A3497" s="20">
        <v>31086</v>
      </c>
      <c r="B3497" s="21">
        <f t="shared" si="233"/>
        <v>96</v>
      </c>
      <c r="C3497" s="21">
        <v>5</v>
      </c>
      <c r="D3497" s="21">
        <f>VLOOKUP(A3497,英雄数据表!A:D,4,0)</f>
        <v>3</v>
      </c>
      <c r="E3497" s="20" t="str">
        <f>VLOOKUP(A3497,英雄数据表!A:C,3,0)</f>
        <v>毁灭之翼</v>
      </c>
      <c r="F3497" s="20">
        <f t="shared" si="234"/>
        <v>31086</v>
      </c>
      <c r="G3497" s="20">
        <f t="shared" si="235"/>
        <v>31086</v>
      </c>
      <c r="H3497" s="21" t="str">
        <f>VLOOKUP(B3497,属性中转表!A:F,6,FALSE)</f>
        <v>"hp":432000,"atk":12000</v>
      </c>
      <c r="I3497" s="20" t="str">
        <f>IF(VLOOKUP(B3497,属性中转表!A:G,7,FALSE)=0,"",VLOOKUP(VLOOKUP(B3497,属性中转表!A:G,7,FALSE),属性中转表!$K$2:$P$21,6,0))&amp;IF(VLOOKUP(B3497,属性中转表!A:G,7,FALSE)&gt;=50,VLOOKUP(A3497,英雄数据表!A:K,9,0),IF(VLOOKUP(B3497,属性中转表!A:G,7,FALSE)&gt;=25,VLOOKUP(A3497,英雄数据表!A:K,5,0),""))</f>
        <v>"atk":600,"hp":10000,"undpspro":200,"pvpdpspro":150,"pvpundpspro":150,"speed":10</v>
      </c>
      <c r="J3497" s="20" t="str">
        <f>IF(I3497="","",属性中转表!$I$1&amp;(IF(VLOOKUP(B3497,属性中转表!A:G,7,FALSE)=0,0,VLOOKUP(VLOOKUP(B3497,属性中转表!A:G,7,FALSE),属性中转表!$K$2:$P$21,4,0)))+IFERROR(VLOOKUP(A3497,英雄数据表!A:K,IF(武魂!B3497&gt;=50,10,IF(武魂!B3497&gt;=25,6)),0),0))</f>
        <v>,"dpspro":200</v>
      </c>
      <c r="K3497" s="32" t="str">
        <f t="shared" si="236"/>
        <v>"atk":600,"hp":10000,"undpspro":200,"pvpdpspro":150,"pvpundpspro":150,"speed":10,"dpspro":200</v>
      </c>
      <c r="L3497" s="20" t="str">
        <f>IF(B3497&gt;=50,VLOOKUP(A3497,英雄数据表!A:L,11,FALSE),IF(B3497&gt;=25,VLOOKUP(A3497,英雄数据表!A:L,7,0),""))</f>
        <v>"3108602004"</v>
      </c>
      <c r="M3497" s="20" t="str">
        <f>IFERROR(VLOOKUP(B3497,属性中转表!$K$2:$O$21,5,FALSE),"")</f>
        <v/>
      </c>
      <c r="N3497" s="20" t="str">
        <f>IF(B3497=25,VLOOKUP(A3497,英雄数据表!A:L,8,FALSE),IF(B3497=50,VLOOKUP(A3497,英雄数据表!A:L,12,0),""))</f>
        <v/>
      </c>
    </row>
    <row r="3498" spans="1:14" x14ac:dyDescent="0.3">
      <c r="A3498" s="20">
        <v>31086</v>
      </c>
      <c r="B3498" s="21">
        <f t="shared" si="233"/>
        <v>97</v>
      </c>
      <c r="C3498" s="21">
        <v>5</v>
      </c>
      <c r="D3498" s="21">
        <f>VLOOKUP(A3498,英雄数据表!A:D,4,0)</f>
        <v>3</v>
      </c>
      <c r="E3498" s="20" t="str">
        <f>VLOOKUP(A3498,英雄数据表!A:C,3,0)</f>
        <v>毁灭之翼</v>
      </c>
      <c r="F3498" s="20">
        <f t="shared" si="234"/>
        <v>31086</v>
      </c>
      <c r="G3498" s="20">
        <f t="shared" si="235"/>
        <v>31086</v>
      </c>
      <c r="H3498" s="21" t="str">
        <f>VLOOKUP(B3498,属性中转表!A:F,6,FALSE)</f>
        <v>"hp":437400,"atk":12150</v>
      </c>
      <c r="I3498" s="20" t="str">
        <f>IF(VLOOKUP(B3498,属性中转表!A:G,7,FALSE)=0,"",VLOOKUP(VLOOKUP(B3498,属性中转表!A:G,7,FALSE),属性中转表!$K$2:$P$21,6,0))&amp;IF(VLOOKUP(B3498,属性中转表!A:G,7,FALSE)&gt;=50,VLOOKUP(A3498,英雄数据表!A:K,9,0),IF(VLOOKUP(B3498,属性中转表!A:G,7,FALSE)&gt;=25,VLOOKUP(A3498,英雄数据表!A:K,5,0),""))</f>
        <v>"atk":600,"hp":10000,"undpspro":200,"pvpdpspro":150,"pvpundpspro":150,"speed":10</v>
      </c>
      <c r="J3498" s="20" t="str">
        <f>IF(I3498="","",属性中转表!$I$1&amp;(IF(VLOOKUP(B3498,属性中转表!A:G,7,FALSE)=0,0,VLOOKUP(VLOOKUP(B3498,属性中转表!A:G,7,FALSE),属性中转表!$K$2:$P$21,4,0)))+IFERROR(VLOOKUP(A3498,英雄数据表!A:K,IF(武魂!B3498&gt;=50,10,IF(武魂!B3498&gt;=25,6)),0),0))</f>
        <v>,"dpspro":200</v>
      </c>
      <c r="K3498" s="32" t="str">
        <f t="shared" si="236"/>
        <v>"atk":600,"hp":10000,"undpspro":200,"pvpdpspro":150,"pvpundpspro":150,"speed":10,"dpspro":200</v>
      </c>
      <c r="L3498" s="20" t="str">
        <f>IF(B3498&gt;=50,VLOOKUP(A3498,英雄数据表!A:L,11,FALSE),IF(B3498&gt;=25,VLOOKUP(A3498,英雄数据表!A:L,7,0),""))</f>
        <v>"3108602004"</v>
      </c>
      <c r="M3498" s="20" t="str">
        <f>IFERROR(VLOOKUP(B3498,属性中转表!$K$2:$O$21,5,FALSE),"")</f>
        <v/>
      </c>
      <c r="N3498" s="20" t="str">
        <f>IF(B3498=25,VLOOKUP(A3498,英雄数据表!A:L,8,FALSE),IF(B3498=50,VLOOKUP(A3498,英雄数据表!A:L,12,0),""))</f>
        <v/>
      </c>
    </row>
    <row r="3499" spans="1:14" x14ac:dyDescent="0.3">
      <c r="A3499" s="20">
        <v>31086</v>
      </c>
      <c r="B3499" s="21">
        <f t="shared" si="233"/>
        <v>98</v>
      </c>
      <c r="C3499" s="21">
        <v>5</v>
      </c>
      <c r="D3499" s="21">
        <f>VLOOKUP(A3499,英雄数据表!A:D,4,0)</f>
        <v>3</v>
      </c>
      <c r="E3499" s="20" t="str">
        <f>VLOOKUP(A3499,英雄数据表!A:C,3,0)</f>
        <v>毁灭之翼</v>
      </c>
      <c r="F3499" s="20">
        <f t="shared" si="234"/>
        <v>31086</v>
      </c>
      <c r="G3499" s="20">
        <f t="shared" si="235"/>
        <v>31086</v>
      </c>
      <c r="H3499" s="21" t="str">
        <f>VLOOKUP(B3499,属性中转表!A:F,6,FALSE)</f>
        <v>"hp":442800,"atk":12300</v>
      </c>
      <c r="I3499" s="20" t="str">
        <f>IF(VLOOKUP(B3499,属性中转表!A:G,7,FALSE)=0,"",VLOOKUP(VLOOKUP(B3499,属性中转表!A:G,7,FALSE),属性中转表!$K$2:$P$21,6,0))&amp;IF(VLOOKUP(B3499,属性中转表!A:G,7,FALSE)&gt;=50,VLOOKUP(A3499,英雄数据表!A:K,9,0),IF(VLOOKUP(B3499,属性中转表!A:G,7,FALSE)&gt;=25,VLOOKUP(A3499,英雄数据表!A:K,5,0),""))</f>
        <v>"atk":600,"hp":10000,"undpspro":200,"pvpdpspro":150,"pvpundpspro":150,"speed":10</v>
      </c>
      <c r="J3499" s="20" t="str">
        <f>IF(I3499="","",属性中转表!$I$1&amp;(IF(VLOOKUP(B3499,属性中转表!A:G,7,FALSE)=0,0,VLOOKUP(VLOOKUP(B3499,属性中转表!A:G,7,FALSE),属性中转表!$K$2:$P$21,4,0)))+IFERROR(VLOOKUP(A3499,英雄数据表!A:K,IF(武魂!B3499&gt;=50,10,IF(武魂!B3499&gt;=25,6)),0),0))</f>
        <v>,"dpspro":200</v>
      </c>
      <c r="K3499" s="32" t="str">
        <f t="shared" si="236"/>
        <v>"atk":600,"hp":10000,"undpspro":200,"pvpdpspro":150,"pvpundpspro":150,"speed":10,"dpspro":200</v>
      </c>
      <c r="L3499" s="20" t="str">
        <f>IF(B3499&gt;=50,VLOOKUP(A3499,英雄数据表!A:L,11,FALSE),IF(B3499&gt;=25,VLOOKUP(A3499,英雄数据表!A:L,7,0),""))</f>
        <v>"3108602004"</v>
      </c>
      <c r="M3499" s="20" t="str">
        <f>IFERROR(VLOOKUP(B3499,属性中转表!$K$2:$O$21,5,FALSE),"")</f>
        <v/>
      </c>
      <c r="N3499" s="20" t="str">
        <f>IF(B3499=25,VLOOKUP(A3499,英雄数据表!A:L,8,FALSE),IF(B3499=50,VLOOKUP(A3499,英雄数据表!A:L,12,0),""))</f>
        <v/>
      </c>
    </row>
    <row r="3500" spans="1:14" x14ac:dyDescent="0.3">
      <c r="A3500" s="20">
        <v>31086</v>
      </c>
      <c r="B3500" s="21">
        <f t="shared" si="233"/>
        <v>99</v>
      </c>
      <c r="C3500" s="21">
        <v>5</v>
      </c>
      <c r="D3500" s="21">
        <f>VLOOKUP(A3500,英雄数据表!A:D,4,0)</f>
        <v>3</v>
      </c>
      <c r="E3500" s="20" t="str">
        <f>VLOOKUP(A3500,英雄数据表!A:C,3,0)</f>
        <v>毁灭之翼</v>
      </c>
      <c r="F3500" s="20">
        <f t="shared" si="234"/>
        <v>31086</v>
      </c>
      <c r="G3500" s="20">
        <f t="shared" si="235"/>
        <v>31086</v>
      </c>
      <c r="H3500" s="21" t="str">
        <f>VLOOKUP(B3500,属性中转表!A:F,6,FALSE)</f>
        <v>"hp":448200,"atk":12450</v>
      </c>
      <c r="I3500" s="20" t="str">
        <f>IF(VLOOKUP(B3500,属性中转表!A:G,7,FALSE)=0,"",VLOOKUP(VLOOKUP(B3500,属性中转表!A:G,7,FALSE),属性中转表!$K$2:$P$21,6,0))&amp;IF(VLOOKUP(B3500,属性中转表!A:G,7,FALSE)&gt;=50,VLOOKUP(A3500,英雄数据表!A:K,9,0),IF(VLOOKUP(B3500,属性中转表!A:G,7,FALSE)&gt;=25,VLOOKUP(A3500,英雄数据表!A:K,5,0),""))</f>
        <v>"atk":600,"hp":10000,"undpspro":200,"pvpdpspro":150,"pvpundpspro":150,"speed":10</v>
      </c>
      <c r="J3500" s="20" t="str">
        <f>IF(I3500="","",属性中转表!$I$1&amp;(IF(VLOOKUP(B3500,属性中转表!A:G,7,FALSE)=0,0,VLOOKUP(VLOOKUP(B3500,属性中转表!A:G,7,FALSE),属性中转表!$K$2:$P$21,4,0)))+IFERROR(VLOOKUP(A3500,英雄数据表!A:K,IF(武魂!B3500&gt;=50,10,IF(武魂!B3500&gt;=25,6)),0),0))</f>
        <v>,"dpspro":200</v>
      </c>
      <c r="K3500" s="32" t="str">
        <f t="shared" si="236"/>
        <v>"atk":600,"hp":10000,"undpspro":200,"pvpdpspro":150,"pvpundpspro":150,"speed":10,"dpspro":200</v>
      </c>
      <c r="L3500" s="20" t="str">
        <f>IF(B3500&gt;=50,VLOOKUP(A3500,英雄数据表!A:L,11,FALSE),IF(B3500&gt;=25,VLOOKUP(A3500,英雄数据表!A:L,7,0),""))</f>
        <v>"3108602004"</v>
      </c>
      <c r="M3500" s="20" t="str">
        <f>IFERROR(VLOOKUP(B3500,属性中转表!$K$2:$O$21,5,FALSE),"")</f>
        <v/>
      </c>
      <c r="N3500" s="20" t="str">
        <f>IF(B3500=25,VLOOKUP(A3500,英雄数据表!A:L,8,FALSE),IF(B3500=50,VLOOKUP(A3500,英雄数据表!A:L,12,0),""))</f>
        <v/>
      </c>
    </row>
    <row r="3501" spans="1:14" x14ac:dyDescent="0.3">
      <c r="A3501" s="20">
        <v>31086</v>
      </c>
      <c r="B3501" s="21">
        <f t="shared" si="233"/>
        <v>100</v>
      </c>
      <c r="C3501" s="21">
        <v>5</v>
      </c>
      <c r="D3501" s="21">
        <f>VLOOKUP(A3501,英雄数据表!A:D,4,0)</f>
        <v>3</v>
      </c>
      <c r="E3501" s="20" t="str">
        <f>VLOOKUP(A3501,英雄数据表!A:C,3,0)</f>
        <v>毁灭之翼</v>
      </c>
      <c r="F3501" s="20">
        <f t="shared" si="234"/>
        <v>31086</v>
      </c>
      <c r="G3501" s="20">
        <f t="shared" si="235"/>
        <v>31086</v>
      </c>
      <c r="H3501" s="21" t="str">
        <f>VLOOKUP(B3501,属性中转表!A:F,6,FALSE)</f>
        <v>"hp":453600,"atk":12600</v>
      </c>
      <c r="I3501" s="20" t="str">
        <f>IF(VLOOKUP(B3501,属性中转表!A:G,7,FALSE)=0,"",VLOOKUP(VLOOKUP(B3501,属性中转表!A:G,7,FALSE),属性中转表!$K$2:$P$21,6,0))&amp;IF(VLOOKUP(B3501,属性中转表!A:G,7,FALSE)&gt;=50,VLOOKUP(A3501,英雄数据表!A:K,9,0),IF(VLOOKUP(B3501,属性中转表!A:G,7,FALSE)&gt;=25,VLOOKUP(A3501,英雄数据表!A:K,5,0),""))</f>
        <v>"atk":900,"hp":15000,"undpspro":200,"pvpdpspro":150,"pvpundpspro":150,"speed":20</v>
      </c>
      <c r="J3501" s="20" t="str">
        <f>IF(I3501="","",属性中转表!$I$1&amp;(IF(VLOOKUP(B3501,属性中转表!A:G,7,FALSE)=0,0,VLOOKUP(VLOOKUP(B3501,属性中转表!A:G,7,FALSE),属性中转表!$K$2:$P$21,4,0)))+IFERROR(VLOOKUP(A3501,英雄数据表!A:K,IF(武魂!B3501&gt;=50,10,IF(武魂!B3501&gt;=25,6)),0),0))</f>
        <v>,"dpspro":200</v>
      </c>
      <c r="K3501" s="32" t="str">
        <f t="shared" si="236"/>
        <v>"atk":900,"hp":15000,"undpspro":200,"pvpdpspro":150,"pvpundpspro":150,"speed":20,"dpspro":200</v>
      </c>
      <c r="L3501" s="20" t="str">
        <f>IF(B3501&gt;=50,VLOOKUP(A3501,英雄数据表!A:L,11,FALSE),IF(B3501&gt;=25,VLOOKUP(A3501,英雄数据表!A:L,7,0),""))</f>
        <v>"3108602004"</v>
      </c>
      <c r="M3501" s="20" t="str">
        <f>IFERROR(VLOOKUP(B3501,属性中转表!$K$2:$O$21,5,FALSE),"")</f>
        <v>"speed":10,"atk":300,"hp":5000</v>
      </c>
      <c r="N3501" s="20" t="str">
        <f>IF(B3501=25,VLOOKUP(A3501,英雄数据表!A:L,8,FALSE),IF(B3501=50,VLOOKUP(A3501,英雄数据表!A:L,12,0),""))</f>
        <v/>
      </c>
    </row>
    <row r="3502" spans="1:14" x14ac:dyDescent="0.3">
      <c r="A3502" s="20">
        <v>31096</v>
      </c>
      <c r="B3502" s="21">
        <f t="shared" si="233"/>
        <v>1</v>
      </c>
      <c r="C3502" s="21">
        <v>5</v>
      </c>
      <c r="D3502" s="21">
        <f>VLOOKUP(A3502,英雄数据表!A:D,4,0)</f>
        <v>3</v>
      </c>
      <c r="E3502" s="20" t="str">
        <f>VLOOKUP(A3502,英雄数据表!A:C,3,0)</f>
        <v>黑锋壁垒</v>
      </c>
      <c r="F3502" s="20">
        <f t="shared" si="234"/>
        <v>31096</v>
      </c>
      <c r="G3502" s="20">
        <f t="shared" si="235"/>
        <v>31096</v>
      </c>
      <c r="H3502" s="21" t="str">
        <f>VLOOKUP(B3502,属性中转表!A:F,6,FALSE)</f>
        <v>"hp":5400,"atk":150</v>
      </c>
      <c r="I3502" s="20" t="str">
        <f>IF(VLOOKUP(B3502,属性中转表!A:G,7,FALSE)=0,"",VLOOKUP(VLOOKUP(B3502,属性中转表!A:G,7,FALSE),属性中转表!$K$2:$P$21,6,0))&amp;IF(VLOOKUP(B3502,属性中转表!A:G,7,FALSE)&gt;=50,VLOOKUP(A3502,英雄数据表!A:K,9,0),IF(VLOOKUP(B3502,属性中转表!A:G,7,FALSE)&gt;=25,VLOOKUP(A3502,英雄数据表!A:K,5,0),""))</f>
        <v/>
      </c>
      <c r="J3502" s="20" t="str">
        <f>IF(I3502="","",属性中转表!$I$1&amp;(IF(VLOOKUP(B3502,属性中转表!A:G,7,FALSE)=0,0,VLOOKUP(VLOOKUP(B3502,属性中转表!A:G,7,FALSE),属性中转表!$K$2:$P$21,4,0)))+IFERROR(VLOOKUP(A3502,英雄数据表!A:K,IF(武魂!B3502&gt;=50,10,IF(武魂!B3502&gt;=25,6)),0),0))</f>
        <v/>
      </c>
      <c r="K3502" s="32" t="str">
        <f t="shared" si="236"/>
        <v/>
      </c>
      <c r="L3502" s="20" t="str">
        <f>IF(B3502&gt;=50,VLOOKUP(A3502,英雄数据表!A:L,11,FALSE),IF(B3502&gt;=25,VLOOKUP(A3502,英雄数据表!A:L,7,0),""))</f>
        <v/>
      </c>
      <c r="M3502" s="20" t="str">
        <f>IFERROR(VLOOKUP(B3502,属性中转表!$K$2:$O$21,5,FALSE),"")</f>
        <v/>
      </c>
      <c r="N3502" s="20" t="str">
        <f>IF(B3502=25,VLOOKUP(A3502,英雄数据表!A:L,8,FALSE),IF(B3502=50,VLOOKUP(A3502,英雄数据表!A:L,12,0),""))</f>
        <v/>
      </c>
    </row>
    <row r="3503" spans="1:14" x14ac:dyDescent="0.3">
      <c r="A3503" s="20">
        <v>31096</v>
      </c>
      <c r="B3503" s="21">
        <f t="shared" si="233"/>
        <v>2</v>
      </c>
      <c r="C3503" s="21">
        <v>5</v>
      </c>
      <c r="D3503" s="21">
        <f>VLOOKUP(A3503,英雄数据表!A:D,4,0)</f>
        <v>3</v>
      </c>
      <c r="E3503" s="20" t="str">
        <f>VLOOKUP(A3503,英雄数据表!A:C,3,0)</f>
        <v>黑锋壁垒</v>
      </c>
      <c r="F3503" s="20">
        <f t="shared" si="234"/>
        <v>31096</v>
      </c>
      <c r="G3503" s="20">
        <f t="shared" si="235"/>
        <v>31096</v>
      </c>
      <c r="H3503" s="21" t="str">
        <f>VLOOKUP(B3503,属性中转表!A:F,6,FALSE)</f>
        <v>"hp":7200,"atk":200</v>
      </c>
      <c r="I3503" s="20" t="str">
        <f>IF(VLOOKUP(B3503,属性中转表!A:G,7,FALSE)=0,"",VLOOKUP(VLOOKUP(B3503,属性中转表!A:G,7,FALSE),属性中转表!$K$2:$P$21,6,0))&amp;IF(VLOOKUP(B3503,属性中转表!A:G,7,FALSE)&gt;=50,VLOOKUP(A3503,英雄数据表!A:K,9,0),IF(VLOOKUP(B3503,属性中转表!A:G,7,FALSE)&gt;=25,VLOOKUP(A3503,英雄数据表!A:K,5,0),""))</f>
        <v/>
      </c>
      <c r="J3503" s="20" t="str">
        <f>IF(I3503="","",属性中转表!$I$1&amp;(IF(VLOOKUP(B3503,属性中转表!A:G,7,FALSE)=0,0,VLOOKUP(VLOOKUP(B3503,属性中转表!A:G,7,FALSE),属性中转表!$K$2:$P$21,4,0)))+IFERROR(VLOOKUP(A3503,英雄数据表!A:K,IF(武魂!B3503&gt;=50,10,IF(武魂!B3503&gt;=25,6)),0),0))</f>
        <v/>
      </c>
      <c r="K3503" s="32" t="str">
        <f t="shared" si="236"/>
        <v/>
      </c>
      <c r="L3503" s="20" t="str">
        <f>IF(B3503&gt;=50,VLOOKUP(A3503,英雄数据表!A:L,11,FALSE),IF(B3503&gt;=25,VLOOKUP(A3503,英雄数据表!A:L,7,0),""))</f>
        <v/>
      </c>
      <c r="M3503" s="20" t="str">
        <f>IFERROR(VLOOKUP(B3503,属性中转表!$K$2:$O$21,5,FALSE),"")</f>
        <v/>
      </c>
      <c r="N3503" s="20" t="str">
        <f>IF(B3503=25,VLOOKUP(A3503,英雄数据表!A:L,8,FALSE),IF(B3503=50,VLOOKUP(A3503,英雄数据表!A:L,12,0),""))</f>
        <v/>
      </c>
    </row>
    <row r="3504" spans="1:14" x14ac:dyDescent="0.3">
      <c r="A3504" s="20">
        <v>31096</v>
      </c>
      <c r="B3504" s="21">
        <f t="shared" si="233"/>
        <v>3</v>
      </c>
      <c r="C3504" s="21">
        <v>5</v>
      </c>
      <c r="D3504" s="21">
        <f>VLOOKUP(A3504,英雄数据表!A:D,4,0)</f>
        <v>3</v>
      </c>
      <c r="E3504" s="20" t="str">
        <f>VLOOKUP(A3504,英雄数据表!A:C,3,0)</f>
        <v>黑锋壁垒</v>
      </c>
      <c r="F3504" s="20">
        <f t="shared" si="234"/>
        <v>31096</v>
      </c>
      <c r="G3504" s="20">
        <f t="shared" si="235"/>
        <v>31096</v>
      </c>
      <c r="H3504" s="21" t="str">
        <f>VLOOKUP(B3504,属性中转表!A:F,6,FALSE)</f>
        <v>"hp":9000,"atk":250</v>
      </c>
      <c r="I3504" s="20" t="str">
        <f>IF(VLOOKUP(B3504,属性中转表!A:G,7,FALSE)=0,"",VLOOKUP(VLOOKUP(B3504,属性中转表!A:G,7,FALSE),属性中转表!$K$2:$P$21,6,0))&amp;IF(VLOOKUP(B3504,属性中转表!A:G,7,FALSE)&gt;=50,VLOOKUP(A3504,英雄数据表!A:K,9,0),IF(VLOOKUP(B3504,属性中转表!A:G,7,FALSE)&gt;=25,VLOOKUP(A3504,英雄数据表!A:K,5,0),""))</f>
        <v/>
      </c>
      <c r="J3504" s="20" t="str">
        <f>IF(I3504="","",属性中转表!$I$1&amp;(IF(VLOOKUP(B3504,属性中转表!A:G,7,FALSE)=0,0,VLOOKUP(VLOOKUP(B3504,属性中转表!A:G,7,FALSE),属性中转表!$K$2:$P$21,4,0)))+IFERROR(VLOOKUP(A3504,英雄数据表!A:K,IF(武魂!B3504&gt;=50,10,IF(武魂!B3504&gt;=25,6)),0),0))</f>
        <v/>
      </c>
      <c r="K3504" s="32" t="str">
        <f t="shared" si="236"/>
        <v/>
      </c>
      <c r="L3504" s="20" t="str">
        <f>IF(B3504&gt;=50,VLOOKUP(A3504,英雄数据表!A:L,11,FALSE),IF(B3504&gt;=25,VLOOKUP(A3504,英雄数据表!A:L,7,0),""))</f>
        <v/>
      </c>
      <c r="M3504" s="20" t="str">
        <f>IFERROR(VLOOKUP(B3504,属性中转表!$K$2:$O$21,5,FALSE),"")</f>
        <v/>
      </c>
      <c r="N3504" s="20" t="str">
        <f>IF(B3504=25,VLOOKUP(A3504,英雄数据表!A:L,8,FALSE),IF(B3504=50,VLOOKUP(A3504,英雄数据表!A:L,12,0),""))</f>
        <v/>
      </c>
    </row>
    <row r="3505" spans="1:14" x14ac:dyDescent="0.3">
      <c r="A3505" s="20">
        <v>31096</v>
      </c>
      <c r="B3505" s="21">
        <f t="shared" si="233"/>
        <v>4</v>
      </c>
      <c r="C3505" s="21">
        <v>5</v>
      </c>
      <c r="D3505" s="21">
        <f>VLOOKUP(A3505,英雄数据表!A:D,4,0)</f>
        <v>3</v>
      </c>
      <c r="E3505" s="20" t="str">
        <f>VLOOKUP(A3505,英雄数据表!A:C,3,0)</f>
        <v>黑锋壁垒</v>
      </c>
      <c r="F3505" s="20">
        <f t="shared" si="234"/>
        <v>31096</v>
      </c>
      <c r="G3505" s="20">
        <f t="shared" si="235"/>
        <v>31096</v>
      </c>
      <c r="H3505" s="21" t="str">
        <f>VLOOKUP(B3505,属性中转表!A:F,6,FALSE)</f>
        <v>"hp":10800,"atk":300</v>
      </c>
      <c r="I3505" s="20" t="str">
        <f>IF(VLOOKUP(B3505,属性中转表!A:G,7,FALSE)=0,"",VLOOKUP(VLOOKUP(B3505,属性中转表!A:G,7,FALSE),属性中转表!$K$2:$P$21,6,0))&amp;IF(VLOOKUP(B3505,属性中转表!A:G,7,FALSE)&gt;=50,VLOOKUP(A3505,英雄数据表!A:K,9,0),IF(VLOOKUP(B3505,属性中转表!A:G,7,FALSE)&gt;=25,VLOOKUP(A3505,英雄数据表!A:K,5,0),""))</f>
        <v/>
      </c>
      <c r="J3505" s="20" t="str">
        <f>IF(I3505="","",属性中转表!$I$1&amp;(IF(VLOOKUP(B3505,属性中转表!A:G,7,FALSE)=0,0,VLOOKUP(VLOOKUP(B3505,属性中转表!A:G,7,FALSE),属性中转表!$K$2:$P$21,4,0)))+IFERROR(VLOOKUP(A3505,英雄数据表!A:K,IF(武魂!B3505&gt;=50,10,IF(武魂!B3505&gt;=25,6)),0),0))</f>
        <v/>
      </c>
      <c r="K3505" s="32" t="str">
        <f t="shared" si="236"/>
        <v/>
      </c>
      <c r="L3505" s="20" t="str">
        <f>IF(B3505&gt;=50,VLOOKUP(A3505,英雄数据表!A:L,11,FALSE),IF(B3505&gt;=25,VLOOKUP(A3505,英雄数据表!A:L,7,0),""))</f>
        <v/>
      </c>
      <c r="M3505" s="20" t="str">
        <f>IFERROR(VLOOKUP(B3505,属性中转表!$K$2:$O$21,5,FALSE),"")</f>
        <v/>
      </c>
      <c r="N3505" s="20" t="str">
        <f>IF(B3505=25,VLOOKUP(A3505,英雄数据表!A:L,8,FALSE),IF(B3505=50,VLOOKUP(A3505,英雄数据表!A:L,12,0),""))</f>
        <v/>
      </c>
    </row>
    <row r="3506" spans="1:14" x14ac:dyDescent="0.3">
      <c r="A3506" s="20">
        <v>31096</v>
      </c>
      <c r="B3506" s="21">
        <f t="shared" si="233"/>
        <v>5</v>
      </c>
      <c r="C3506" s="21">
        <v>5</v>
      </c>
      <c r="D3506" s="21">
        <f>VLOOKUP(A3506,英雄数据表!A:D,4,0)</f>
        <v>3</v>
      </c>
      <c r="E3506" s="20" t="str">
        <f>VLOOKUP(A3506,英雄数据表!A:C,3,0)</f>
        <v>黑锋壁垒</v>
      </c>
      <c r="F3506" s="20">
        <f t="shared" si="234"/>
        <v>31096</v>
      </c>
      <c r="G3506" s="20">
        <f t="shared" si="235"/>
        <v>31096</v>
      </c>
      <c r="H3506" s="21" t="str">
        <f>VLOOKUP(B3506,属性中转表!A:F,6,FALSE)</f>
        <v>"hp":12600,"atk":350</v>
      </c>
      <c r="I3506" s="20" t="str">
        <f>IF(VLOOKUP(B3506,属性中转表!A:G,7,FALSE)=0,"",VLOOKUP(VLOOKUP(B3506,属性中转表!A:G,7,FALSE),属性中转表!$K$2:$P$21,6,0))&amp;IF(VLOOKUP(B3506,属性中转表!A:G,7,FALSE)&gt;=50,VLOOKUP(A3506,英雄数据表!A:K,9,0),IF(VLOOKUP(B3506,属性中转表!A:G,7,FALSE)&gt;=25,VLOOKUP(A3506,英雄数据表!A:K,5,0),""))</f>
        <v>"atk":300</v>
      </c>
      <c r="J3506" s="20" t="str">
        <f>IF(I3506="","",属性中转表!$I$1&amp;(IF(VLOOKUP(B3506,属性中转表!A:G,7,FALSE)=0,0,VLOOKUP(VLOOKUP(B3506,属性中转表!A:G,7,FALSE),属性中转表!$K$2:$P$21,4,0)))+IFERROR(VLOOKUP(A3506,英雄数据表!A:K,IF(武魂!B3506&gt;=50,10,IF(武魂!B3506&gt;=25,6)),0),0))</f>
        <v>,"dpspro":0</v>
      </c>
      <c r="K3506" s="32" t="str">
        <f t="shared" si="236"/>
        <v>"atk":300,"dpspro":0</v>
      </c>
      <c r="L3506" s="20" t="str">
        <f>IF(B3506&gt;=50,VLOOKUP(A3506,英雄数据表!A:L,11,FALSE),IF(B3506&gt;=25,VLOOKUP(A3506,英雄数据表!A:L,7,0),""))</f>
        <v/>
      </c>
      <c r="M3506" s="20" t="str">
        <f>IFERROR(VLOOKUP(B3506,属性中转表!$K$2:$O$21,5,FALSE),"")</f>
        <v>"atk":300</v>
      </c>
      <c r="N3506" s="20" t="str">
        <f>IF(B3506=25,VLOOKUP(A3506,英雄数据表!A:L,8,FALSE),IF(B3506=50,VLOOKUP(A3506,英雄数据表!A:L,12,0),""))</f>
        <v/>
      </c>
    </row>
    <row r="3507" spans="1:14" x14ac:dyDescent="0.3">
      <c r="A3507" s="20">
        <v>31096</v>
      </c>
      <c r="B3507" s="21">
        <f t="shared" si="233"/>
        <v>6</v>
      </c>
      <c r="C3507" s="21">
        <v>5</v>
      </c>
      <c r="D3507" s="21">
        <f>VLOOKUP(A3507,英雄数据表!A:D,4,0)</f>
        <v>3</v>
      </c>
      <c r="E3507" s="20" t="str">
        <f>VLOOKUP(A3507,英雄数据表!A:C,3,0)</f>
        <v>黑锋壁垒</v>
      </c>
      <c r="F3507" s="20">
        <f t="shared" si="234"/>
        <v>31096</v>
      </c>
      <c r="G3507" s="20">
        <f t="shared" si="235"/>
        <v>31096</v>
      </c>
      <c r="H3507" s="21" t="str">
        <f>VLOOKUP(B3507,属性中转表!A:F,6,FALSE)</f>
        <v>"hp":14400,"atk":400</v>
      </c>
      <c r="I3507" s="20" t="str">
        <f>IF(VLOOKUP(B3507,属性中转表!A:G,7,FALSE)=0,"",VLOOKUP(VLOOKUP(B3507,属性中转表!A:G,7,FALSE),属性中转表!$K$2:$P$21,6,0))&amp;IF(VLOOKUP(B3507,属性中转表!A:G,7,FALSE)&gt;=50,VLOOKUP(A3507,英雄数据表!A:K,9,0),IF(VLOOKUP(B3507,属性中转表!A:G,7,FALSE)&gt;=25,VLOOKUP(A3507,英雄数据表!A:K,5,0),""))</f>
        <v>"atk":300</v>
      </c>
      <c r="J3507" s="20" t="str">
        <f>IF(I3507="","",属性中转表!$I$1&amp;(IF(VLOOKUP(B3507,属性中转表!A:G,7,FALSE)=0,0,VLOOKUP(VLOOKUP(B3507,属性中转表!A:G,7,FALSE),属性中转表!$K$2:$P$21,4,0)))+IFERROR(VLOOKUP(A3507,英雄数据表!A:K,IF(武魂!B3507&gt;=50,10,IF(武魂!B3507&gt;=25,6)),0),0))</f>
        <v>,"dpspro":0</v>
      </c>
      <c r="K3507" s="32" t="str">
        <f t="shared" si="236"/>
        <v>"atk":300,"dpspro":0</v>
      </c>
      <c r="L3507" s="20" t="str">
        <f>IF(B3507&gt;=50,VLOOKUP(A3507,英雄数据表!A:L,11,FALSE),IF(B3507&gt;=25,VLOOKUP(A3507,英雄数据表!A:L,7,0),""))</f>
        <v/>
      </c>
      <c r="M3507" s="20" t="str">
        <f>IFERROR(VLOOKUP(B3507,属性中转表!$K$2:$O$21,5,FALSE),"")</f>
        <v/>
      </c>
      <c r="N3507" s="20" t="str">
        <f>IF(B3507=25,VLOOKUP(A3507,英雄数据表!A:L,8,FALSE),IF(B3507=50,VLOOKUP(A3507,英雄数据表!A:L,12,0),""))</f>
        <v/>
      </c>
    </row>
    <row r="3508" spans="1:14" x14ac:dyDescent="0.3">
      <c r="A3508" s="20">
        <v>31096</v>
      </c>
      <c r="B3508" s="21">
        <f t="shared" si="233"/>
        <v>7</v>
      </c>
      <c r="C3508" s="21">
        <v>5</v>
      </c>
      <c r="D3508" s="21">
        <f>VLOOKUP(A3508,英雄数据表!A:D,4,0)</f>
        <v>3</v>
      </c>
      <c r="E3508" s="20" t="str">
        <f>VLOOKUP(A3508,英雄数据表!A:C,3,0)</f>
        <v>黑锋壁垒</v>
      </c>
      <c r="F3508" s="20">
        <f t="shared" si="234"/>
        <v>31096</v>
      </c>
      <c r="G3508" s="20">
        <f t="shared" si="235"/>
        <v>31096</v>
      </c>
      <c r="H3508" s="21" t="str">
        <f>VLOOKUP(B3508,属性中转表!A:F,6,FALSE)</f>
        <v>"hp":16200,"atk":450</v>
      </c>
      <c r="I3508" s="20" t="str">
        <f>IF(VLOOKUP(B3508,属性中转表!A:G,7,FALSE)=0,"",VLOOKUP(VLOOKUP(B3508,属性中转表!A:G,7,FALSE),属性中转表!$K$2:$P$21,6,0))&amp;IF(VLOOKUP(B3508,属性中转表!A:G,7,FALSE)&gt;=50,VLOOKUP(A3508,英雄数据表!A:K,9,0),IF(VLOOKUP(B3508,属性中转表!A:G,7,FALSE)&gt;=25,VLOOKUP(A3508,英雄数据表!A:K,5,0),""))</f>
        <v>"atk":300</v>
      </c>
      <c r="J3508" s="20" t="str">
        <f>IF(I3508="","",属性中转表!$I$1&amp;(IF(VLOOKUP(B3508,属性中转表!A:G,7,FALSE)=0,0,VLOOKUP(VLOOKUP(B3508,属性中转表!A:G,7,FALSE),属性中转表!$K$2:$P$21,4,0)))+IFERROR(VLOOKUP(A3508,英雄数据表!A:K,IF(武魂!B3508&gt;=50,10,IF(武魂!B3508&gt;=25,6)),0),0))</f>
        <v>,"dpspro":0</v>
      </c>
      <c r="K3508" s="32" t="str">
        <f t="shared" si="236"/>
        <v>"atk":300,"dpspro":0</v>
      </c>
      <c r="L3508" s="20" t="str">
        <f>IF(B3508&gt;=50,VLOOKUP(A3508,英雄数据表!A:L,11,FALSE),IF(B3508&gt;=25,VLOOKUP(A3508,英雄数据表!A:L,7,0),""))</f>
        <v/>
      </c>
      <c r="M3508" s="20" t="str">
        <f>IFERROR(VLOOKUP(B3508,属性中转表!$K$2:$O$21,5,FALSE),"")</f>
        <v/>
      </c>
      <c r="N3508" s="20" t="str">
        <f>IF(B3508=25,VLOOKUP(A3508,英雄数据表!A:L,8,FALSE),IF(B3508=50,VLOOKUP(A3508,英雄数据表!A:L,12,0),""))</f>
        <v/>
      </c>
    </row>
    <row r="3509" spans="1:14" x14ac:dyDescent="0.3">
      <c r="A3509" s="20">
        <v>31096</v>
      </c>
      <c r="B3509" s="21">
        <f t="shared" si="233"/>
        <v>8</v>
      </c>
      <c r="C3509" s="21">
        <v>5</v>
      </c>
      <c r="D3509" s="21">
        <f>VLOOKUP(A3509,英雄数据表!A:D,4,0)</f>
        <v>3</v>
      </c>
      <c r="E3509" s="20" t="str">
        <f>VLOOKUP(A3509,英雄数据表!A:C,3,0)</f>
        <v>黑锋壁垒</v>
      </c>
      <c r="F3509" s="20">
        <f t="shared" si="234"/>
        <v>31096</v>
      </c>
      <c r="G3509" s="20">
        <f t="shared" si="235"/>
        <v>31096</v>
      </c>
      <c r="H3509" s="21" t="str">
        <f>VLOOKUP(B3509,属性中转表!A:F,6,FALSE)</f>
        <v>"hp":18000,"atk":500</v>
      </c>
      <c r="I3509" s="20" t="str">
        <f>IF(VLOOKUP(B3509,属性中转表!A:G,7,FALSE)=0,"",VLOOKUP(VLOOKUP(B3509,属性中转表!A:G,7,FALSE),属性中转表!$K$2:$P$21,6,0))&amp;IF(VLOOKUP(B3509,属性中转表!A:G,7,FALSE)&gt;=50,VLOOKUP(A3509,英雄数据表!A:K,9,0),IF(VLOOKUP(B3509,属性中转表!A:G,7,FALSE)&gt;=25,VLOOKUP(A3509,英雄数据表!A:K,5,0),""))</f>
        <v>"atk":300</v>
      </c>
      <c r="J3509" s="20" t="str">
        <f>IF(I3509="","",属性中转表!$I$1&amp;(IF(VLOOKUP(B3509,属性中转表!A:G,7,FALSE)=0,0,VLOOKUP(VLOOKUP(B3509,属性中转表!A:G,7,FALSE),属性中转表!$K$2:$P$21,4,0)))+IFERROR(VLOOKUP(A3509,英雄数据表!A:K,IF(武魂!B3509&gt;=50,10,IF(武魂!B3509&gt;=25,6)),0),0))</f>
        <v>,"dpspro":0</v>
      </c>
      <c r="K3509" s="32" t="str">
        <f t="shared" si="236"/>
        <v>"atk":300,"dpspro":0</v>
      </c>
      <c r="L3509" s="20" t="str">
        <f>IF(B3509&gt;=50,VLOOKUP(A3509,英雄数据表!A:L,11,FALSE),IF(B3509&gt;=25,VLOOKUP(A3509,英雄数据表!A:L,7,0),""))</f>
        <v/>
      </c>
      <c r="M3509" s="20" t="str">
        <f>IFERROR(VLOOKUP(B3509,属性中转表!$K$2:$O$21,5,FALSE),"")</f>
        <v/>
      </c>
      <c r="N3509" s="20" t="str">
        <f>IF(B3509=25,VLOOKUP(A3509,英雄数据表!A:L,8,FALSE),IF(B3509=50,VLOOKUP(A3509,英雄数据表!A:L,12,0),""))</f>
        <v/>
      </c>
    </row>
    <row r="3510" spans="1:14" x14ac:dyDescent="0.3">
      <c r="A3510" s="20">
        <v>31096</v>
      </c>
      <c r="B3510" s="21">
        <f t="shared" si="233"/>
        <v>9</v>
      </c>
      <c r="C3510" s="21">
        <v>5</v>
      </c>
      <c r="D3510" s="21">
        <f>VLOOKUP(A3510,英雄数据表!A:D,4,0)</f>
        <v>3</v>
      </c>
      <c r="E3510" s="20" t="str">
        <f>VLOOKUP(A3510,英雄数据表!A:C,3,0)</f>
        <v>黑锋壁垒</v>
      </c>
      <c r="F3510" s="20">
        <f t="shared" si="234"/>
        <v>31096</v>
      </c>
      <c r="G3510" s="20">
        <f t="shared" si="235"/>
        <v>31096</v>
      </c>
      <c r="H3510" s="21" t="str">
        <f>VLOOKUP(B3510,属性中转表!A:F,6,FALSE)</f>
        <v>"hp":19800,"atk":550</v>
      </c>
      <c r="I3510" s="20" t="str">
        <f>IF(VLOOKUP(B3510,属性中转表!A:G,7,FALSE)=0,"",VLOOKUP(VLOOKUP(B3510,属性中转表!A:G,7,FALSE),属性中转表!$K$2:$P$21,6,0))&amp;IF(VLOOKUP(B3510,属性中转表!A:G,7,FALSE)&gt;=50,VLOOKUP(A3510,英雄数据表!A:K,9,0),IF(VLOOKUP(B3510,属性中转表!A:G,7,FALSE)&gt;=25,VLOOKUP(A3510,英雄数据表!A:K,5,0),""))</f>
        <v>"atk":300</v>
      </c>
      <c r="J3510" s="20" t="str">
        <f>IF(I3510="","",属性中转表!$I$1&amp;(IF(VLOOKUP(B3510,属性中转表!A:G,7,FALSE)=0,0,VLOOKUP(VLOOKUP(B3510,属性中转表!A:G,7,FALSE),属性中转表!$K$2:$P$21,4,0)))+IFERROR(VLOOKUP(A3510,英雄数据表!A:K,IF(武魂!B3510&gt;=50,10,IF(武魂!B3510&gt;=25,6)),0),0))</f>
        <v>,"dpspro":0</v>
      </c>
      <c r="K3510" s="32" t="str">
        <f t="shared" si="236"/>
        <v>"atk":300,"dpspro":0</v>
      </c>
      <c r="L3510" s="20" t="str">
        <f>IF(B3510&gt;=50,VLOOKUP(A3510,英雄数据表!A:L,11,FALSE),IF(B3510&gt;=25,VLOOKUP(A3510,英雄数据表!A:L,7,0),""))</f>
        <v/>
      </c>
      <c r="M3510" s="20" t="str">
        <f>IFERROR(VLOOKUP(B3510,属性中转表!$K$2:$O$21,5,FALSE),"")</f>
        <v/>
      </c>
      <c r="N3510" s="20" t="str">
        <f>IF(B3510=25,VLOOKUP(A3510,英雄数据表!A:L,8,FALSE),IF(B3510=50,VLOOKUP(A3510,英雄数据表!A:L,12,0),""))</f>
        <v/>
      </c>
    </row>
    <row r="3511" spans="1:14" x14ac:dyDescent="0.3">
      <c r="A3511" s="20">
        <v>31096</v>
      </c>
      <c r="B3511" s="21">
        <f t="shared" si="233"/>
        <v>10</v>
      </c>
      <c r="C3511" s="21">
        <v>5</v>
      </c>
      <c r="D3511" s="21">
        <f>VLOOKUP(A3511,英雄数据表!A:D,4,0)</f>
        <v>3</v>
      </c>
      <c r="E3511" s="20" t="str">
        <f>VLOOKUP(A3511,英雄数据表!A:C,3,0)</f>
        <v>黑锋壁垒</v>
      </c>
      <c r="F3511" s="20">
        <f t="shared" si="234"/>
        <v>31096</v>
      </c>
      <c r="G3511" s="20">
        <f t="shared" si="235"/>
        <v>31096</v>
      </c>
      <c r="H3511" s="21" t="str">
        <f>VLOOKUP(B3511,属性中转表!A:F,6,FALSE)</f>
        <v>"hp":21600,"atk":600</v>
      </c>
      <c r="I3511" s="20" t="str">
        <f>IF(VLOOKUP(B3511,属性中转表!A:G,7,FALSE)=0,"",VLOOKUP(VLOOKUP(B3511,属性中转表!A:G,7,FALSE),属性中转表!$K$2:$P$21,6,0))&amp;IF(VLOOKUP(B3511,属性中转表!A:G,7,FALSE)&gt;=50,VLOOKUP(A3511,英雄数据表!A:K,9,0),IF(VLOOKUP(B3511,属性中转表!A:G,7,FALSE)&gt;=25,VLOOKUP(A3511,英雄数据表!A:K,5,0),""))</f>
        <v>"atk":300,"hp":5000</v>
      </c>
      <c r="J3511" s="20" t="str">
        <f>IF(I3511="","",属性中转表!$I$1&amp;(IF(VLOOKUP(B3511,属性中转表!A:G,7,FALSE)=0,0,VLOOKUP(VLOOKUP(B3511,属性中转表!A:G,7,FALSE),属性中转表!$K$2:$P$21,4,0)))+IFERROR(VLOOKUP(A3511,英雄数据表!A:K,IF(武魂!B3511&gt;=50,10,IF(武魂!B3511&gt;=25,6)),0),0))</f>
        <v>,"dpspro":0</v>
      </c>
      <c r="K3511" s="32" t="str">
        <f t="shared" si="236"/>
        <v>"atk":300,"hp":5000,"dpspro":0</v>
      </c>
      <c r="L3511" s="20" t="str">
        <f>IF(B3511&gt;=50,VLOOKUP(A3511,英雄数据表!A:L,11,FALSE),IF(B3511&gt;=25,VLOOKUP(A3511,英雄数据表!A:L,7,0),""))</f>
        <v/>
      </c>
      <c r="M3511" s="20" t="str">
        <f>IFERROR(VLOOKUP(B3511,属性中转表!$K$2:$O$21,5,FALSE),"")</f>
        <v>"hp":5000</v>
      </c>
      <c r="N3511" s="20" t="str">
        <f>IF(B3511=25,VLOOKUP(A3511,英雄数据表!A:L,8,FALSE),IF(B3511=50,VLOOKUP(A3511,英雄数据表!A:L,12,0),""))</f>
        <v/>
      </c>
    </row>
    <row r="3512" spans="1:14" x14ac:dyDescent="0.3">
      <c r="A3512" s="20">
        <v>31096</v>
      </c>
      <c r="B3512" s="21">
        <f t="shared" si="233"/>
        <v>11</v>
      </c>
      <c r="C3512" s="21">
        <v>5</v>
      </c>
      <c r="D3512" s="21">
        <f>VLOOKUP(A3512,英雄数据表!A:D,4,0)</f>
        <v>3</v>
      </c>
      <c r="E3512" s="20" t="str">
        <f>VLOOKUP(A3512,英雄数据表!A:C,3,0)</f>
        <v>黑锋壁垒</v>
      </c>
      <c r="F3512" s="20">
        <f t="shared" si="234"/>
        <v>31096</v>
      </c>
      <c r="G3512" s="20">
        <f t="shared" si="235"/>
        <v>31096</v>
      </c>
      <c r="H3512" s="21" t="str">
        <f>VLOOKUP(B3512,属性中转表!A:F,6,FALSE)</f>
        <v>"hp":24300,"atk":675</v>
      </c>
      <c r="I3512" s="20" t="str">
        <f>IF(VLOOKUP(B3512,属性中转表!A:G,7,FALSE)=0,"",VLOOKUP(VLOOKUP(B3512,属性中转表!A:G,7,FALSE),属性中转表!$K$2:$P$21,6,0))&amp;IF(VLOOKUP(B3512,属性中转表!A:G,7,FALSE)&gt;=50,VLOOKUP(A3512,英雄数据表!A:K,9,0),IF(VLOOKUP(B3512,属性中转表!A:G,7,FALSE)&gt;=25,VLOOKUP(A3512,英雄数据表!A:K,5,0),""))</f>
        <v>"atk":300,"hp":5000</v>
      </c>
      <c r="J3512" s="20" t="str">
        <f>IF(I3512="","",属性中转表!$I$1&amp;(IF(VLOOKUP(B3512,属性中转表!A:G,7,FALSE)=0,0,VLOOKUP(VLOOKUP(B3512,属性中转表!A:G,7,FALSE),属性中转表!$K$2:$P$21,4,0)))+IFERROR(VLOOKUP(A3512,英雄数据表!A:K,IF(武魂!B3512&gt;=50,10,IF(武魂!B3512&gt;=25,6)),0),0))</f>
        <v>,"dpspro":0</v>
      </c>
      <c r="K3512" s="32" t="str">
        <f t="shared" si="236"/>
        <v>"atk":300,"hp":5000,"dpspro":0</v>
      </c>
      <c r="L3512" s="20" t="str">
        <f>IF(B3512&gt;=50,VLOOKUP(A3512,英雄数据表!A:L,11,FALSE),IF(B3512&gt;=25,VLOOKUP(A3512,英雄数据表!A:L,7,0),""))</f>
        <v/>
      </c>
      <c r="M3512" s="20" t="str">
        <f>IFERROR(VLOOKUP(B3512,属性中转表!$K$2:$O$21,5,FALSE),"")</f>
        <v/>
      </c>
      <c r="N3512" s="20" t="str">
        <f>IF(B3512=25,VLOOKUP(A3512,英雄数据表!A:L,8,FALSE),IF(B3512=50,VLOOKUP(A3512,英雄数据表!A:L,12,0),""))</f>
        <v/>
      </c>
    </row>
    <row r="3513" spans="1:14" x14ac:dyDescent="0.3">
      <c r="A3513" s="20">
        <v>31096</v>
      </c>
      <c r="B3513" s="21">
        <f t="shared" si="233"/>
        <v>12</v>
      </c>
      <c r="C3513" s="21">
        <v>5</v>
      </c>
      <c r="D3513" s="21">
        <f>VLOOKUP(A3513,英雄数据表!A:D,4,0)</f>
        <v>3</v>
      </c>
      <c r="E3513" s="20" t="str">
        <f>VLOOKUP(A3513,英雄数据表!A:C,3,0)</f>
        <v>黑锋壁垒</v>
      </c>
      <c r="F3513" s="20">
        <f t="shared" si="234"/>
        <v>31096</v>
      </c>
      <c r="G3513" s="20">
        <f t="shared" si="235"/>
        <v>31096</v>
      </c>
      <c r="H3513" s="21" t="str">
        <f>VLOOKUP(B3513,属性中转表!A:F,6,FALSE)</f>
        <v>"hp":27000,"atk":750</v>
      </c>
      <c r="I3513" s="20" t="str">
        <f>IF(VLOOKUP(B3513,属性中转表!A:G,7,FALSE)=0,"",VLOOKUP(VLOOKUP(B3513,属性中转表!A:G,7,FALSE),属性中转表!$K$2:$P$21,6,0))&amp;IF(VLOOKUP(B3513,属性中转表!A:G,7,FALSE)&gt;=50,VLOOKUP(A3513,英雄数据表!A:K,9,0),IF(VLOOKUP(B3513,属性中转表!A:G,7,FALSE)&gt;=25,VLOOKUP(A3513,英雄数据表!A:K,5,0),""))</f>
        <v>"atk":300,"hp":5000</v>
      </c>
      <c r="J3513" s="20" t="str">
        <f>IF(I3513="","",属性中转表!$I$1&amp;(IF(VLOOKUP(B3513,属性中转表!A:G,7,FALSE)=0,0,VLOOKUP(VLOOKUP(B3513,属性中转表!A:G,7,FALSE),属性中转表!$K$2:$P$21,4,0)))+IFERROR(VLOOKUP(A3513,英雄数据表!A:K,IF(武魂!B3513&gt;=50,10,IF(武魂!B3513&gt;=25,6)),0),0))</f>
        <v>,"dpspro":0</v>
      </c>
      <c r="K3513" s="32" t="str">
        <f t="shared" si="236"/>
        <v>"atk":300,"hp":5000,"dpspro":0</v>
      </c>
      <c r="L3513" s="20" t="str">
        <f>IF(B3513&gt;=50,VLOOKUP(A3513,英雄数据表!A:L,11,FALSE),IF(B3513&gt;=25,VLOOKUP(A3513,英雄数据表!A:L,7,0),""))</f>
        <v/>
      </c>
      <c r="M3513" s="20" t="str">
        <f>IFERROR(VLOOKUP(B3513,属性中转表!$K$2:$O$21,5,FALSE),"")</f>
        <v/>
      </c>
      <c r="N3513" s="20" t="str">
        <f>IF(B3513=25,VLOOKUP(A3513,英雄数据表!A:L,8,FALSE),IF(B3513=50,VLOOKUP(A3513,英雄数据表!A:L,12,0),""))</f>
        <v/>
      </c>
    </row>
    <row r="3514" spans="1:14" x14ac:dyDescent="0.3">
      <c r="A3514" s="20">
        <v>31096</v>
      </c>
      <c r="B3514" s="21">
        <f t="shared" si="233"/>
        <v>13</v>
      </c>
      <c r="C3514" s="21">
        <v>5</v>
      </c>
      <c r="D3514" s="21">
        <f>VLOOKUP(A3514,英雄数据表!A:D,4,0)</f>
        <v>3</v>
      </c>
      <c r="E3514" s="20" t="str">
        <f>VLOOKUP(A3514,英雄数据表!A:C,3,0)</f>
        <v>黑锋壁垒</v>
      </c>
      <c r="F3514" s="20">
        <f t="shared" si="234"/>
        <v>31096</v>
      </c>
      <c r="G3514" s="20">
        <f t="shared" si="235"/>
        <v>31096</v>
      </c>
      <c r="H3514" s="21" t="str">
        <f>VLOOKUP(B3514,属性中转表!A:F,6,FALSE)</f>
        <v>"hp":29700,"atk":825</v>
      </c>
      <c r="I3514" s="20" t="str">
        <f>IF(VLOOKUP(B3514,属性中转表!A:G,7,FALSE)=0,"",VLOOKUP(VLOOKUP(B3514,属性中转表!A:G,7,FALSE),属性中转表!$K$2:$P$21,6,0))&amp;IF(VLOOKUP(B3514,属性中转表!A:G,7,FALSE)&gt;=50,VLOOKUP(A3514,英雄数据表!A:K,9,0),IF(VLOOKUP(B3514,属性中转表!A:G,7,FALSE)&gt;=25,VLOOKUP(A3514,英雄数据表!A:K,5,0),""))</f>
        <v>"atk":300,"hp":5000</v>
      </c>
      <c r="J3514" s="20" t="str">
        <f>IF(I3514="","",属性中转表!$I$1&amp;(IF(VLOOKUP(B3514,属性中转表!A:G,7,FALSE)=0,0,VLOOKUP(VLOOKUP(B3514,属性中转表!A:G,7,FALSE),属性中转表!$K$2:$P$21,4,0)))+IFERROR(VLOOKUP(A3514,英雄数据表!A:K,IF(武魂!B3514&gt;=50,10,IF(武魂!B3514&gt;=25,6)),0),0))</f>
        <v>,"dpspro":0</v>
      </c>
      <c r="K3514" s="32" t="str">
        <f t="shared" si="236"/>
        <v>"atk":300,"hp":5000,"dpspro":0</v>
      </c>
      <c r="L3514" s="20" t="str">
        <f>IF(B3514&gt;=50,VLOOKUP(A3514,英雄数据表!A:L,11,FALSE),IF(B3514&gt;=25,VLOOKUP(A3514,英雄数据表!A:L,7,0),""))</f>
        <v/>
      </c>
      <c r="M3514" s="20" t="str">
        <f>IFERROR(VLOOKUP(B3514,属性中转表!$K$2:$O$21,5,FALSE),"")</f>
        <v/>
      </c>
      <c r="N3514" s="20" t="str">
        <f>IF(B3514=25,VLOOKUP(A3514,英雄数据表!A:L,8,FALSE),IF(B3514=50,VLOOKUP(A3514,英雄数据表!A:L,12,0),""))</f>
        <v/>
      </c>
    </row>
    <row r="3515" spans="1:14" x14ac:dyDescent="0.3">
      <c r="A3515" s="20">
        <v>31096</v>
      </c>
      <c r="B3515" s="21">
        <f t="shared" si="233"/>
        <v>14</v>
      </c>
      <c r="C3515" s="21">
        <v>5</v>
      </c>
      <c r="D3515" s="21">
        <f>VLOOKUP(A3515,英雄数据表!A:D,4,0)</f>
        <v>3</v>
      </c>
      <c r="E3515" s="20" t="str">
        <f>VLOOKUP(A3515,英雄数据表!A:C,3,0)</f>
        <v>黑锋壁垒</v>
      </c>
      <c r="F3515" s="20">
        <f t="shared" si="234"/>
        <v>31096</v>
      </c>
      <c r="G3515" s="20">
        <f t="shared" si="235"/>
        <v>31096</v>
      </c>
      <c r="H3515" s="21" t="str">
        <f>VLOOKUP(B3515,属性中转表!A:F,6,FALSE)</f>
        <v>"hp":32400,"atk":900</v>
      </c>
      <c r="I3515" s="20" t="str">
        <f>IF(VLOOKUP(B3515,属性中转表!A:G,7,FALSE)=0,"",VLOOKUP(VLOOKUP(B3515,属性中转表!A:G,7,FALSE),属性中转表!$K$2:$P$21,6,0))&amp;IF(VLOOKUP(B3515,属性中转表!A:G,7,FALSE)&gt;=50,VLOOKUP(A3515,英雄数据表!A:K,9,0),IF(VLOOKUP(B3515,属性中转表!A:G,7,FALSE)&gt;=25,VLOOKUP(A3515,英雄数据表!A:K,5,0),""))</f>
        <v>"atk":300,"hp":5000</v>
      </c>
      <c r="J3515" s="20" t="str">
        <f>IF(I3515="","",属性中转表!$I$1&amp;(IF(VLOOKUP(B3515,属性中转表!A:G,7,FALSE)=0,0,VLOOKUP(VLOOKUP(B3515,属性中转表!A:G,7,FALSE),属性中转表!$K$2:$P$21,4,0)))+IFERROR(VLOOKUP(A3515,英雄数据表!A:K,IF(武魂!B3515&gt;=50,10,IF(武魂!B3515&gt;=25,6)),0),0))</f>
        <v>,"dpspro":0</v>
      </c>
      <c r="K3515" s="32" t="str">
        <f t="shared" si="236"/>
        <v>"atk":300,"hp":5000,"dpspro":0</v>
      </c>
      <c r="L3515" s="20" t="str">
        <f>IF(B3515&gt;=50,VLOOKUP(A3515,英雄数据表!A:L,11,FALSE),IF(B3515&gt;=25,VLOOKUP(A3515,英雄数据表!A:L,7,0),""))</f>
        <v/>
      </c>
      <c r="M3515" s="20" t="str">
        <f>IFERROR(VLOOKUP(B3515,属性中转表!$K$2:$O$21,5,FALSE),"")</f>
        <v/>
      </c>
      <c r="N3515" s="20" t="str">
        <f>IF(B3515=25,VLOOKUP(A3515,英雄数据表!A:L,8,FALSE),IF(B3515=50,VLOOKUP(A3515,英雄数据表!A:L,12,0),""))</f>
        <v/>
      </c>
    </row>
    <row r="3516" spans="1:14" x14ac:dyDescent="0.3">
      <c r="A3516" s="20">
        <v>31096</v>
      </c>
      <c r="B3516" s="21">
        <f t="shared" si="233"/>
        <v>15</v>
      </c>
      <c r="C3516" s="21">
        <v>5</v>
      </c>
      <c r="D3516" s="21">
        <f>VLOOKUP(A3516,英雄数据表!A:D,4,0)</f>
        <v>3</v>
      </c>
      <c r="E3516" s="20" t="str">
        <f>VLOOKUP(A3516,英雄数据表!A:C,3,0)</f>
        <v>黑锋壁垒</v>
      </c>
      <c r="F3516" s="20">
        <f t="shared" si="234"/>
        <v>31096</v>
      </c>
      <c r="G3516" s="20">
        <f t="shared" si="235"/>
        <v>31096</v>
      </c>
      <c r="H3516" s="21" t="str">
        <f>VLOOKUP(B3516,属性中转表!A:F,6,FALSE)</f>
        <v>"hp":35100,"atk":975</v>
      </c>
      <c r="I3516" s="20" t="str">
        <f>IF(VLOOKUP(B3516,属性中转表!A:G,7,FALSE)=0,"",VLOOKUP(VLOOKUP(B3516,属性中转表!A:G,7,FALSE),属性中转表!$K$2:$P$21,6,0))&amp;IF(VLOOKUP(B3516,属性中转表!A:G,7,FALSE)&gt;=50,VLOOKUP(A3516,英雄数据表!A:K,9,0),IF(VLOOKUP(B3516,属性中转表!A:G,7,FALSE)&gt;=25,VLOOKUP(A3516,英雄数据表!A:K,5,0),""))</f>
        <v>"atk":300,"hp":5000,"undpspro":50</v>
      </c>
      <c r="J3516" s="20" t="str">
        <f>IF(I3516="","",属性中转表!$I$1&amp;(IF(VLOOKUP(B3516,属性中转表!A:G,7,FALSE)=0,0,VLOOKUP(VLOOKUP(B3516,属性中转表!A:G,7,FALSE),属性中转表!$K$2:$P$21,4,0)))+IFERROR(VLOOKUP(A3516,英雄数据表!A:K,IF(武魂!B3516&gt;=50,10,IF(武魂!B3516&gt;=25,6)),0),0))</f>
        <v>,"dpspro":0</v>
      </c>
      <c r="K3516" s="32" t="str">
        <f t="shared" si="236"/>
        <v>"atk":300,"hp":5000,"undpspro":50,"dpspro":0</v>
      </c>
      <c r="L3516" s="20" t="str">
        <f>IF(B3516&gt;=50,VLOOKUP(A3516,英雄数据表!A:L,11,FALSE),IF(B3516&gt;=25,VLOOKUP(A3516,英雄数据表!A:L,7,0),""))</f>
        <v/>
      </c>
      <c r="M3516" s="20" t="str">
        <f>IFERROR(VLOOKUP(B3516,属性中转表!$K$2:$O$21,5,FALSE),"")</f>
        <v>"undpspro":50</v>
      </c>
      <c r="N3516" s="20" t="str">
        <f>IF(B3516=25,VLOOKUP(A3516,英雄数据表!A:L,8,FALSE),IF(B3516=50,VLOOKUP(A3516,英雄数据表!A:L,12,0),""))</f>
        <v/>
      </c>
    </row>
    <row r="3517" spans="1:14" x14ac:dyDescent="0.3">
      <c r="A3517" s="20">
        <v>31096</v>
      </c>
      <c r="B3517" s="21">
        <f t="shared" si="233"/>
        <v>16</v>
      </c>
      <c r="C3517" s="21">
        <v>5</v>
      </c>
      <c r="D3517" s="21">
        <f>VLOOKUP(A3517,英雄数据表!A:D,4,0)</f>
        <v>3</v>
      </c>
      <c r="E3517" s="20" t="str">
        <f>VLOOKUP(A3517,英雄数据表!A:C,3,0)</f>
        <v>黑锋壁垒</v>
      </c>
      <c r="F3517" s="20">
        <f t="shared" si="234"/>
        <v>31096</v>
      </c>
      <c r="G3517" s="20">
        <f t="shared" si="235"/>
        <v>31096</v>
      </c>
      <c r="H3517" s="21" t="str">
        <f>VLOOKUP(B3517,属性中转表!A:F,6,FALSE)</f>
        <v>"hp":37800,"atk":1050</v>
      </c>
      <c r="I3517" s="20" t="str">
        <f>IF(VLOOKUP(B3517,属性中转表!A:G,7,FALSE)=0,"",VLOOKUP(VLOOKUP(B3517,属性中转表!A:G,7,FALSE),属性中转表!$K$2:$P$21,6,0))&amp;IF(VLOOKUP(B3517,属性中转表!A:G,7,FALSE)&gt;=50,VLOOKUP(A3517,英雄数据表!A:K,9,0),IF(VLOOKUP(B3517,属性中转表!A:G,7,FALSE)&gt;=25,VLOOKUP(A3517,英雄数据表!A:K,5,0),""))</f>
        <v>"atk":300,"hp":5000,"undpspro":50</v>
      </c>
      <c r="J3517" s="20" t="str">
        <f>IF(I3517="","",属性中转表!$I$1&amp;(IF(VLOOKUP(B3517,属性中转表!A:G,7,FALSE)=0,0,VLOOKUP(VLOOKUP(B3517,属性中转表!A:G,7,FALSE),属性中转表!$K$2:$P$21,4,0)))+IFERROR(VLOOKUP(A3517,英雄数据表!A:K,IF(武魂!B3517&gt;=50,10,IF(武魂!B3517&gt;=25,6)),0),0))</f>
        <v>,"dpspro":0</v>
      </c>
      <c r="K3517" s="32" t="str">
        <f t="shared" si="236"/>
        <v>"atk":300,"hp":5000,"undpspro":50,"dpspro":0</v>
      </c>
      <c r="L3517" s="20" t="str">
        <f>IF(B3517&gt;=50,VLOOKUP(A3517,英雄数据表!A:L,11,FALSE),IF(B3517&gt;=25,VLOOKUP(A3517,英雄数据表!A:L,7,0),""))</f>
        <v/>
      </c>
      <c r="M3517" s="20" t="str">
        <f>IFERROR(VLOOKUP(B3517,属性中转表!$K$2:$O$21,5,FALSE),"")</f>
        <v/>
      </c>
      <c r="N3517" s="20" t="str">
        <f>IF(B3517=25,VLOOKUP(A3517,英雄数据表!A:L,8,FALSE),IF(B3517=50,VLOOKUP(A3517,英雄数据表!A:L,12,0),""))</f>
        <v/>
      </c>
    </row>
    <row r="3518" spans="1:14" x14ac:dyDescent="0.3">
      <c r="A3518" s="20">
        <v>31096</v>
      </c>
      <c r="B3518" s="21">
        <f t="shared" si="233"/>
        <v>17</v>
      </c>
      <c r="C3518" s="21">
        <v>5</v>
      </c>
      <c r="D3518" s="21">
        <f>VLOOKUP(A3518,英雄数据表!A:D,4,0)</f>
        <v>3</v>
      </c>
      <c r="E3518" s="20" t="str">
        <f>VLOOKUP(A3518,英雄数据表!A:C,3,0)</f>
        <v>黑锋壁垒</v>
      </c>
      <c r="F3518" s="20">
        <f t="shared" si="234"/>
        <v>31096</v>
      </c>
      <c r="G3518" s="20">
        <f t="shared" si="235"/>
        <v>31096</v>
      </c>
      <c r="H3518" s="21" t="str">
        <f>VLOOKUP(B3518,属性中转表!A:F,6,FALSE)</f>
        <v>"hp":40500,"atk":1125</v>
      </c>
      <c r="I3518" s="20" t="str">
        <f>IF(VLOOKUP(B3518,属性中转表!A:G,7,FALSE)=0,"",VLOOKUP(VLOOKUP(B3518,属性中转表!A:G,7,FALSE),属性中转表!$K$2:$P$21,6,0))&amp;IF(VLOOKUP(B3518,属性中转表!A:G,7,FALSE)&gt;=50,VLOOKUP(A3518,英雄数据表!A:K,9,0),IF(VLOOKUP(B3518,属性中转表!A:G,7,FALSE)&gt;=25,VLOOKUP(A3518,英雄数据表!A:K,5,0),""))</f>
        <v>"atk":300,"hp":5000,"undpspro":50</v>
      </c>
      <c r="J3518" s="20" t="str">
        <f>IF(I3518="","",属性中转表!$I$1&amp;(IF(VLOOKUP(B3518,属性中转表!A:G,7,FALSE)=0,0,VLOOKUP(VLOOKUP(B3518,属性中转表!A:G,7,FALSE),属性中转表!$K$2:$P$21,4,0)))+IFERROR(VLOOKUP(A3518,英雄数据表!A:K,IF(武魂!B3518&gt;=50,10,IF(武魂!B3518&gt;=25,6)),0),0))</f>
        <v>,"dpspro":0</v>
      </c>
      <c r="K3518" s="32" t="str">
        <f t="shared" si="236"/>
        <v>"atk":300,"hp":5000,"undpspro":50,"dpspro":0</v>
      </c>
      <c r="L3518" s="20" t="str">
        <f>IF(B3518&gt;=50,VLOOKUP(A3518,英雄数据表!A:L,11,FALSE),IF(B3518&gt;=25,VLOOKUP(A3518,英雄数据表!A:L,7,0),""))</f>
        <v/>
      </c>
      <c r="M3518" s="20" t="str">
        <f>IFERROR(VLOOKUP(B3518,属性中转表!$K$2:$O$21,5,FALSE),"")</f>
        <v/>
      </c>
      <c r="N3518" s="20" t="str">
        <f>IF(B3518=25,VLOOKUP(A3518,英雄数据表!A:L,8,FALSE),IF(B3518=50,VLOOKUP(A3518,英雄数据表!A:L,12,0),""))</f>
        <v/>
      </c>
    </row>
    <row r="3519" spans="1:14" x14ac:dyDescent="0.3">
      <c r="A3519" s="20">
        <v>31096</v>
      </c>
      <c r="B3519" s="21">
        <f t="shared" ref="B3519:B3582" si="237">IF(A3519=A3518,B3518+1,1)</f>
        <v>18</v>
      </c>
      <c r="C3519" s="21">
        <v>5</v>
      </c>
      <c r="D3519" s="21">
        <f>VLOOKUP(A3519,英雄数据表!A:D,4,0)</f>
        <v>3</v>
      </c>
      <c r="E3519" s="20" t="str">
        <f>VLOOKUP(A3519,英雄数据表!A:C,3,0)</f>
        <v>黑锋壁垒</v>
      </c>
      <c r="F3519" s="20">
        <f t="shared" ref="F3519:F3582" si="238">A3519</f>
        <v>31096</v>
      </c>
      <c r="G3519" s="20">
        <f t="shared" ref="G3519:G3582" si="239">A3519</f>
        <v>31096</v>
      </c>
      <c r="H3519" s="21" t="str">
        <f>VLOOKUP(B3519,属性中转表!A:F,6,FALSE)</f>
        <v>"hp":43200,"atk":1200</v>
      </c>
      <c r="I3519" s="20" t="str">
        <f>IF(VLOOKUP(B3519,属性中转表!A:G,7,FALSE)=0,"",VLOOKUP(VLOOKUP(B3519,属性中转表!A:G,7,FALSE),属性中转表!$K$2:$P$21,6,0))&amp;IF(VLOOKUP(B3519,属性中转表!A:G,7,FALSE)&gt;=50,VLOOKUP(A3519,英雄数据表!A:K,9,0),IF(VLOOKUP(B3519,属性中转表!A:G,7,FALSE)&gt;=25,VLOOKUP(A3519,英雄数据表!A:K,5,0),""))</f>
        <v>"atk":300,"hp":5000,"undpspro":50</v>
      </c>
      <c r="J3519" s="20" t="str">
        <f>IF(I3519="","",属性中转表!$I$1&amp;(IF(VLOOKUP(B3519,属性中转表!A:G,7,FALSE)=0,0,VLOOKUP(VLOOKUP(B3519,属性中转表!A:G,7,FALSE),属性中转表!$K$2:$P$21,4,0)))+IFERROR(VLOOKUP(A3519,英雄数据表!A:K,IF(武魂!B3519&gt;=50,10,IF(武魂!B3519&gt;=25,6)),0),0))</f>
        <v>,"dpspro":0</v>
      </c>
      <c r="K3519" s="32" t="str">
        <f t="shared" si="236"/>
        <v>"atk":300,"hp":5000,"undpspro":50,"dpspro":0</v>
      </c>
      <c r="L3519" s="20" t="str">
        <f>IF(B3519&gt;=50,VLOOKUP(A3519,英雄数据表!A:L,11,FALSE),IF(B3519&gt;=25,VLOOKUP(A3519,英雄数据表!A:L,7,0),""))</f>
        <v/>
      </c>
      <c r="M3519" s="20" t="str">
        <f>IFERROR(VLOOKUP(B3519,属性中转表!$K$2:$O$21,5,FALSE),"")</f>
        <v/>
      </c>
      <c r="N3519" s="20" t="str">
        <f>IF(B3519=25,VLOOKUP(A3519,英雄数据表!A:L,8,FALSE),IF(B3519=50,VLOOKUP(A3519,英雄数据表!A:L,12,0),""))</f>
        <v/>
      </c>
    </row>
    <row r="3520" spans="1:14" x14ac:dyDescent="0.3">
      <c r="A3520" s="20">
        <v>31096</v>
      </c>
      <c r="B3520" s="21">
        <f t="shared" si="237"/>
        <v>19</v>
      </c>
      <c r="C3520" s="21">
        <v>5</v>
      </c>
      <c r="D3520" s="21">
        <f>VLOOKUP(A3520,英雄数据表!A:D,4,0)</f>
        <v>3</v>
      </c>
      <c r="E3520" s="20" t="str">
        <f>VLOOKUP(A3520,英雄数据表!A:C,3,0)</f>
        <v>黑锋壁垒</v>
      </c>
      <c r="F3520" s="20">
        <f t="shared" si="238"/>
        <v>31096</v>
      </c>
      <c r="G3520" s="20">
        <f t="shared" si="239"/>
        <v>31096</v>
      </c>
      <c r="H3520" s="21" t="str">
        <f>VLOOKUP(B3520,属性中转表!A:F,6,FALSE)</f>
        <v>"hp":45900,"atk":1275</v>
      </c>
      <c r="I3520" s="20" t="str">
        <f>IF(VLOOKUP(B3520,属性中转表!A:G,7,FALSE)=0,"",VLOOKUP(VLOOKUP(B3520,属性中转表!A:G,7,FALSE),属性中转表!$K$2:$P$21,6,0))&amp;IF(VLOOKUP(B3520,属性中转表!A:G,7,FALSE)&gt;=50,VLOOKUP(A3520,英雄数据表!A:K,9,0),IF(VLOOKUP(B3520,属性中转表!A:G,7,FALSE)&gt;=25,VLOOKUP(A3520,英雄数据表!A:K,5,0),""))</f>
        <v>"atk":300,"hp":5000,"undpspro":50</v>
      </c>
      <c r="J3520" s="20" t="str">
        <f>IF(I3520="","",属性中转表!$I$1&amp;(IF(VLOOKUP(B3520,属性中转表!A:G,7,FALSE)=0,0,VLOOKUP(VLOOKUP(B3520,属性中转表!A:G,7,FALSE),属性中转表!$K$2:$P$21,4,0)))+IFERROR(VLOOKUP(A3520,英雄数据表!A:K,IF(武魂!B3520&gt;=50,10,IF(武魂!B3520&gt;=25,6)),0),0))</f>
        <v>,"dpspro":0</v>
      </c>
      <c r="K3520" s="32" t="str">
        <f t="shared" si="236"/>
        <v>"atk":300,"hp":5000,"undpspro":50,"dpspro":0</v>
      </c>
      <c r="L3520" s="20" t="str">
        <f>IF(B3520&gt;=50,VLOOKUP(A3520,英雄数据表!A:L,11,FALSE),IF(B3520&gt;=25,VLOOKUP(A3520,英雄数据表!A:L,7,0),""))</f>
        <v/>
      </c>
      <c r="M3520" s="20" t="str">
        <f>IFERROR(VLOOKUP(B3520,属性中转表!$K$2:$O$21,5,FALSE),"")</f>
        <v/>
      </c>
      <c r="N3520" s="20" t="str">
        <f>IF(B3520=25,VLOOKUP(A3520,英雄数据表!A:L,8,FALSE),IF(B3520=50,VLOOKUP(A3520,英雄数据表!A:L,12,0),""))</f>
        <v/>
      </c>
    </row>
    <row r="3521" spans="1:14" x14ac:dyDescent="0.3">
      <c r="A3521" s="20">
        <v>31096</v>
      </c>
      <c r="B3521" s="21">
        <f t="shared" si="237"/>
        <v>20</v>
      </c>
      <c r="C3521" s="21">
        <v>5</v>
      </c>
      <c r="D3521" s="21">
        <f>VLOOKUP(A3521,英雄数据表!A:D,4,0)</f>
        <v>3</v>
      </c>
      <c r="E3521" s="20" t="str">
        <f>VLOOKUP(A3521,英雄数据表!A:C,3,0)</f>
        <v>黑锋壁垒</v>
      </c>
      <c r="F3521" s="20">
        <f t="shared" si="238"/>
        <v>31096</v>
      </c>
      <c r="G3521" s="20">
        <f t="shared" si="239"/>
        <v>31096</v>
      </c>
      <c r="H3521" s="21" t="str">
        <f>VLOOKUP(B3521,属性中转表!A:F,6,FALSE)</f>
        <v>"hp":48600,"atk":1350</v>
      </c>
      <c r="I3521" s="20" t="str">
        <f>IF(VLOOKUP(B3521,属性中转表!A:G,7,FALSE)=0,"",VLOOKUP(VLOOKUP(B3521,属性中转表!A:G,7,FALSE),属性中转表!$K$2:$P$21,6,0))&amp;IF(VLOOKUP(B3521,属性中转表!A:G,7,FALSE)&gt;=50,VLOOKUP(A3521,英雄数据表!A:K,9,0),IF(VLOOKUP(B3521,属性中转表!A:G,7,FALSE)&gt;=25,VLOOKUP(A3521,英雄数据表!A:K,5,0),""))</f>
        <v>"atk":300,"hp":5000,"undpspro":50</v>
      </c>
      <c r="J3521" s="20" t="str">
        <f>IF(I3521="","",属性中转表!$I$1&amp;(IF(VLOOKUP(B3521,属性中转表!A:G,7,FALSE)=0,0,VLOOKUP(VLOOKUP(B3521,属性中转表!A:G,7,FALSE),属性中转表!$K$2:$P$21,4,0)))+IFERROR(VLOOKUP(A3521,英雄数据表!A:K,IF(武魂!B3521&gt;=50,10,IF(武魂!B3521&gt;=25,6)),0),0))</f>
        <v>,"dpspro":50</v>
      </c>
      <c r="K3521" s="32" t="str">
        <f t="shared" si="236"/>
        <v>"atk":300,"hp":5000,"undpspro":50,"dpspro":50</v>
      </c>
      <c r="L3521" s="20" t="str">
        <f>IF(B3521&gt;=50,VLOOKUP(A3521,英雄数据表!A:L,11,FALSE),IF(B3521&gt;=25,VLOOKUP(A3521,英雄数据表!A:L,7,0),""))</f>
        <v/>
      </c>
      <c r="M3521" s="20" t="str">
        <f>IFERROR(VLOOKUP(B3521,属性中转表!$K$2:$O$21,5,FALSE),"")</f>
        <v>"dpspro":50</v>
      </c>
      <c r="N3521" s="20" t="str">
        <f>IF(B3521=25,VLOOKUP(A3521,英雄数据表!A:L,8,FALSE),IF(B3521=50,VLOOKUP(A3521,英雄数据表!A:L,12,0),""))</f>
        <v/>
      </c>
    </row>
    <row r="3522" spans="1:14" x14ac:dyDescent="0.3">
      <c r="A3522" s="20">
        <v>31096</v>
      </c>
      <c r="B3522" s="21">
        <f t="shared" si="237"/>
        <v>21</v>
      </c>
      <c r="C3522" s="21">
        <v>5</v>
      </c>
      <c r="D3522" s="21">
        <f>VLOOKUP(A3522,英雄数据表!A:D,4,0)</f>
        <v>3</v>
      </c>
      <c r="E3522" s="20" t="str">
        <f>VLOOKUP(A3522,英雄数据表!A:C,3,0)</f>
        <v>黑锋壁垒</v>
      </c>
      <c r="F3522" s="20">
        <f t="shared" si="238"/>
        <v>31096</v>
      </c>
      <c r="G3522" s="20">
        <f t="shared" si="239"/>
        <v>31096</v>
      </c>
      <c r="H3522" s="21" t="str">
        <f>VLOOKUP(B3522,属性中转表!A:F,6,FALSE)</f>
        <v>"hp":52200,"atk":1450</v>
      </c>
      <c r="I3522" s="20" t="str">
        <f>IF(VLOOKUP(B3522,属性中转表!A:G,7,FALSE)=0,"",VLOOKUP(VLOOKUP(B3522,属性中转表!A:G,7,FALSE),属性中转表!$K$2:$P$21,6,0))&amp;IF(VLOOKUP(B3522,属性中转表!A:G,7,FALSE)&gt;=50,VLOOKUP(A3522,英雄数据表!A:K,9,0),IF(VLOOKUP(B3522,属性中转表!A:G,7,FALSE)&gt;=25,VLOOKUP(A3522,英雄数据表!A:K,5,0),""))</f>
        <v>"atk":300,"hp":5000,"undpspro":50</v>
      </c>
      <c r="J3522" s="20" t="str">
        <f>IF(I3522="","",属性中转表!$I$1&amp;(IF(VLOOKUP(B3522,属性中转表!A:G,7,FALSE)=0,0,VLOOKUP(VLOOKUP(B3522,属性中转表!A:G,7,FALSE),属性中转表!$K$2:$P$21,4,0)))+IFERROR(VLOOKUP(A3522,英雄数据表!A:K,IF(武魂!B3522&gt;=50,10,IF(武魂!B3522&gt;=25,6)),0),0))</f>
        <v>,"dpspro":50</v>
      </c>
      <c r="K3522" s="32" t="str">
        <f t="shared" si="236"/>
        <v>"atk":300,"hp":5000,"undpspro":50,"dpspro":50</v>
      </c>
      <c r="L3522" s="20" t="str">
        <f>IF(B3522&gt;=50,VLOOKUP(A3522,英雄数据表!A:L,11,FALSE),IF(B3522&gt;=25,VLOOKUP(A3522,英雄数据表!A:L,7,0),""))</f>
        <v/>
      </c>
      <c r="M3522" s="20" t="str">
        <f>IFERROR(VLOOKUP(B3522,属性中转表!$K$2:$O$21,5,FALSE),"")</f>
        <v/>
      </c>
      <c r="N3522" s="20" t="str">
        <f>IF(B3522=25,VLOOKUP(A3522,英雄数据表!A:L,8,FALSE),IF(B3522=50,VLOOKUP(A3522,英雄数据表!A:L,12,0),""))</f>
        <v/>
      </c>
    </row>
    <row r="3523" spans="1:14" x14ac:dyDescent="0.3">
      <c r="A3523" s="20">
        <v>31096</v>
      </c>
      <c r="B3523" s="21">
        <f t="shared" si="237"/>
        <v>22</v>
      </c>
      <c r="C3523" s="21">
        <v>5</v>
      </c>
      <c r="D3523" s="21">
        <f>VLOOKUP(A3523,英雄数据表!A:D,4,0)</f>
        <v>3</v>
      </c>
      <c r="E3523" s="20" t="str">
        <f>VLOOKUP(A3523,英雄数据表!A:C,3,0)</f>
        <v>黑锋壁垒</v>
      </c>
      <c r="F3523" s="20">
        <f t="shared" si="238"/>
        <v>31096</v>
      </c>
      <c r="G3523" s="20">
        <f t="shared" si="239"/>
        <v>31096</v>
      </c>
      <c r="H3523" s="21" t="str">
        <f>VLOOKUP(B3523,属性中转表!A:F,6,FALSE)</f>
        <v>"hp":55800,"atk":1550</v>
      </c>
      <c r="I3523" s="20" t="str">
        <f>IF(VLOOKUP(B3523,属性中转表!A:G,7,FALSE)=0,"",VLOOKUP(VLOOKUP(B3523,属性中转表!A:G,7,FALSE),属性中转表!$K$2:$P$21,6,0))&amp;IF(VLOOKUP(B3523,属性中转表!A:G,7,FALSE)&gt;=50,VLOOKUP(A3523,英雄数据表!A:K,9,0),IF(VLOOKUP(B3523,属性中转表!A:G,7,FALSE)&gt;=25,VLOOKUP(A3523,英雄数据表!A:K,5,0),""))</f>
        <v>"atk":300,"hp":5000,"undpspro":50</v>
      </c>
      <c r="J3523" s="20" t="str">
        <f>IF(I3523="","",属性中转表!$I$1&amp;(IF(VLOOKUP(B3523,属性中转表!A:G,7,FALSE)=0,0,VLOOKUP(VLOOKUP(B3523,属性中转表!A:G,7,FALSE),属性中转表!$K$2:$P$21,4,0)))+IFERROR(VLOOKUP(A3523,英雄数据表!A:K,IF(武魂!B3523&gt;=50,10,IF(武魂!B3523&gt;=25,6)),0),0))</f>
        <v>,"dpspro":50</v>
      </c>
      <c r="K3523" s="32" t="str">
        <f t="shared" si="236"/>
        <v>"atk":300,"hp":5000,"undpspro":50,"dpspro":50</v>
      </c>
      <c r="L3523" s="20" t="str">
        <f>IF(B3523&gt;=50,VLOOKUP(A3523,英雄数据表!A:L,11,FALSE),IF(B3523&gt;=25,VLOOKUP(A3523,英雄数据表!A:L,7,0),""))</f>
        <v/>
      </c>
      <c r="M3523" s="20" t="str">
        <f>IFERROR(VLOOKUP(B3523,属性中转表!$K$2:$O$21,5,FALSE),"")</f>
        <v/>
      </c>
      <c r="N3523" s="20" t="str">
        <f>IF(B3523=25,VLOOKUP(A3523,英雄数据表!A:L,8,FALSE),IF(B3523=50,VLOOKUP(A3523,英雄数据表!A:L,12,0),""))</f>
        <v/>
      </c>
    </row>
    <row r="3524" spans="1:14" x14ac:dyDescent="0.3">
      <c r="A3524" s="20">
        <v>31096</v>
      </c>
      <c r="B3524" s="21">
        <f t="shared" si="237"/>
        <v>23</v>
      </c>
      <c r="C3524" s="21">
        <v>5</v>
      </c>
      <c r="D3524" s="21">
        <f>VLOOKUP(A3524,英雄数据表!A:D,4,0)</f>
        <v>3</v>
      </c>
      <c r="E3524" s="20" t="str">
        <f>VLOOKUP(A3524,英雄数据表!A:C,3,0)</f>
        <v>黑锋壁垒</v>
      </c>
      <c r="F3524" s="20">
        <f t="shared" si="238"/>
        <v>31096</v>
      </c>
      <c r="G3524" s="20">
        <f t="shared" si="239"/>
        <v>31096</v>
      </c>
      <c r="H3524" s="21" t="str">
        <f>VLOOKUP(B3524,属性中转表!A:F,6,FALSE)</f>
        <v>"hp":59400,"atk":1650</v>
      </c>
      <c r="I3524" s="20" t="str">
        <f>IF(VLOOKUP(B3524,属性中转表!A:G,7,FALSE)=0,"",VLOOKUP(VLOOKUP(B3524,属性中转表!A:G,7,FALSE),属性中转表!$K$2:$P$21,6,0))&amp;IF(VLOOKUP(B3524,属性中转表!A:G,7,FALSE)&gt;=50,VLOOKUP(A3524,英雄数据表!A:K,9,0),IF(VLOOKUP(B3524,属性中转表!A:G,7,FALSE)&gt;=25,VLOOKUP(A3524,英雄数据表!A:K,5,0),""))</f>
        <v>"atk":300,"hp":5000,"undpspro":50</v>
      </c>
      <c r="J3524" s="20" t="str">
        <f>IF(I3524="","",属性中转表!$I$1&amp;(IF(VLOOKUP(B3524,属性中转表!A:G,7,FALSE)=0,0,VLOOKUP(VLOOKUP(B3524,属性中转表!A:G,7,FALSE),属性中转表!$K$2:$P$21,4,0)))+IFERROR(VLOOKUP(A3524,英雄数据表!A:K,IF(武魂!B3524&gt;=50,10,IF(武魂!B3524&gt;=25,6)),0),0))</f>
        <v>,"dpspro":50</v>
      </c>
      <c r="K3524" s="32" t="str">
        <f t="shared" si="236"/>
        <v>"atk":300,"hp":5000,"undpspro":50,"dpspro":50</v>
      </c>
      <c r="L3524" s="20" t="str">
        <f>IF(B3524&gt;=50,VLOOKUP(A3524,英雄数据表!A:L,11,FALSE),IF(B3524&gt;=25,VLOOKUP(A3524,英雄数据表!A:L,7,0),""))</f>
        <v/>
      </c>
      <c r="M3524" s="20" t="str">
        <f>IFERROR(VLOOKUP(B3524,属性中转表!$K$2:$O$21,5,FALSE),"")</f>
        <v/>
      </c>
      <c r="N3524" s="20" t="str">
        <f>IF(B3524=25,VLOOKUP(A3524,英雄数据表!A:L,8,FALSE),IF(B3524=50,VLOOKUP(A3524,英雄数据表!A:L,12,0),""))</f>
        <v/>
      </c>
    </row>
    <row r="3525" spans="1:14" x14ac:dyDescent="0.3">
      <c r="A3525" s="20">
        <v>31096</v>
      </c>
      <c r="B3525" s="21">
        <f t="shared" si="237"/>
        <v>24</v>
      </c>
      <c r="C3525" s="21">
        <v>5</v>
      </c>
      <c r="D3525" s="21">
        <f>VLOOKUP(A3525,英雄数据表!A:D,4,0)</f>
        <v>3</v>
      </c>
      <c r="E3525" s="20" t="str">
        <f>VLOOKUP(A3525,英雄数据表!A:C,3,0)</f>
        <v>黑锋壁垒</v>
      </c>
      <c r="F3525" s="20">
        <f t="shared" si="238"/>
        <v>31096</v>
      </c>
      <c r="G3525" s="20">
        <f t="shared" si="239"/>
        <v>31096</v>
      </c>
      <c r="H3525" s="21" t="str">
        <f>VLOOKUP(B3525,属性中转表!A:F,6,FALSE)</f>
        <v>"hp":63000,"atk":1750</v>
      </c>
      <c r="I3525" s="20" t="str">
        <f>IF(VLOOKUP(B3525,属性中转表!A:G,7,FALSE)=0,"",VLOOKUP(VLOOKUP(B3525,属性中转表!A:G,7,FALSE),属性中转表!$K$2:$P$21,6,0))&amp;IF(VLOOKUP(B3525,属性中转表!A:G,7,FALSE)&gt;=50,VLOOKUP(A3525,英雄数据表!A:K,9,0),IF(VLOOKUP(B3525,属性中转表!A:G,7,FALSE)&gt;=25,VLOOKUP(A3525,英雄数据表!A:K,5,0),""))</f>
        <v>"atk":300,"hp":5000,"undpspro":50</v>
      </c>
      <c r="J3525" s="20" t="str">
        <f>IF(I3525="","",属性中转表!$I$1&amp;(IF(VLOOKUP(B3525,属性中转表!A:G,7,FALSE)=0,0,VLOOKUP(VLOOKUP(B3525,属性中转表!A:G,7,FALSE),属性中转表!$K$2:$P$21,4,0)))+IFERROR(VLOOKUP(A3525,英雄数据表!A:K,IF(武魂!B3525&gt;=50,10,IF(武魂!B3525&gt;=25,6)),0),0))</f>
        <v>,"dpspro":50</v>
      </c>
      <c r="K3525" s="32" t="str">
        <f t="shared" si="236"/>
        <v>"atk":300,"hp":5000,"undpspro":50,"dpspro":50</v>
      </c>
      <c r="L3525" s="20" t="str">
        <f>IF(B3525&gt;=50,VLOOKUP(A3525,英雄数据表!A:L,11,FALSE),IF(B3525&gt;=25,VLOOKUP(A3525,英雄数据表!A:L,7,0),""))</f>
        <v/>
      </c>
      <c r="M3525" s="20" t="str">
        <f>IFERROR(VLOOKUP(B3525,属性中转表!$K$2:$O$21,5,FALSE),"")</f>
        <v/>
      </c>
      <c r="N3525" s="20" t="str">
        <f>IF(B3525=25,VLOOKUP(A3525,英雄数据表!A:L,8,FALSE),IF(B3525=50,VLOOKUP(A3525,英雄数据表!A:L,12,0),""))</f>
        <v/>
      </c>
    </row>
    <row r="3526" spans="1:14" x14ac:dyDescent="0.3">
      <c r="A3526" s="20">
        <v>31096</v>
      </c>
      <c r="B3526" s="21">
        <f t="shared" si="237"/>
        <v>25</v>
      </c>
      <c r="C3526" s="21">
        <v>5</v>
      </c>
      <c r="D3526" s="21">
        <f>VLOOKUP(A3526,英雄数据表!A:D,4,0)</f>
        <v>3</v>
      </c>
      <c r="E3526" s="20" t="str">
        <f>VLOOKUP(A3526,英雄数据表!A:C,3,0)</f>
        <v>黑锋壁垒</v>
      </c>
      <c r="F3526" s="20">
        <f t="shared" si="238"/>
        <v>31096</v>
      </c>
      <c r="G3526" s="20">
        <f t="shared" si="239"/>
        <v>31096</v>
      </c>
      <c r="H3526" s="21" t="str">
        <f>VLOOKUP(B3526,属性中转表!A:F,6,FALSE)</f>
        <v>"hp":66600,"atk":1850</v>
      </c>
      <c r="I3526" s="20" t="str">
        <f>IF(VLOOKUP(B3526,属性中转表!A:G,7,FALSE)=0,"",VLOOKUP(VLOOKUP(B3526,属性中转表!A:G,7,FALSE),属性中转表!$K$2:$P$21,6,0))&amp;IF(VLOOKUP(B3526,属性中转表!A:G,7,FALSE)&gt;=50,VLOOKUP(A3526,英雄数据表!A:K,9,0),IF(VLOOKUP(B3526,属性中转表!A:G,7,FALSE)&gt;=25,VLOOKUP(A3526,英雄数据表!A:K,5,0),""))</f>
        <v>"atk":300,"hp":5000,"undpspro":50</v>
      </c>
      <c r="J3526" s="20" t="str">
        <f>IF(I3526="","",属性中转表!$I$1&amp;(IF(VLOOKUP(B3526,属性中转表!A:G,7,FALSE)=0,0,VLOOKUP(VLOOKUP(B3526,属性中转表!A:G,7,FALSE),属性中转表!$K$2:$P$21,4,0)))+IFERROR(VLOOKUP(A3526,英雄数据表!A:K,IF(武魂!B3526&gt;=50,10,IF(武魂!B3526&gt;=25,6)),0),0))</f>
        <v>,"dpspro":50</v>
      </c>
      <c r="K3526" s="32" t="str">
        <f t="shared" si="236"/>
        <v>"atk":300,"hp":5000,"undpspro":50,"dpspro":50</v>
      </c>
      <c r="L3526" s="20" t="str">
        <f>IF(B3526&gt;=50,VLOOKUP(A3526,英雄数据表!A:L,11,FALSE),IF(B3526&gt;=25,VLOOKUP(A3526,英雄数据表!A:L,7,0),""))</f>
        <v>"3109601004"</v>
      </c>
      <c r="M3526" s="20" t="str">
        <f>IFERROR(VLOOKUP(B3526,属性中转表!$K$2:$O$21,5,FALSE),"")</f>
        <v/>
      </c>
      <c r="N3526" s="20" t="str">
        <f>IF(B3526=25,VLOOKUP(A3526,英雄数据表!A:L,8,FALSE),IF(B3526=50,VLOOKUP(A3526,英雄数据表!A:L,12,0),""))</f>
        <v>对血量高于50%的敌人，伤害增加12%，对血量低于50%的敌人伤害增加21%</v>
      </c>
    </row>
    <row r="3527" spans="1:14" x14ac:dyDescent="0.3">
      <c r="A3527" s="20">
        <v>31096</v>
      </c>
      <c r="B3527" s="21">
        <f t="shared" si="237"/>
        <v>26</v>
      </c>
      <c r="C3527" s="21">
        <v>5</v>
      </c>
      <c r="D3527" s="21">
        <f>VLOOKUP(A3527,英雄数据表!A:D,4,0)</f>
        <v>3</v>
      </c>
      <c r="E3527" s="20" t="str">
        <f>VLOOKUP(A3527,英雄数据表!A:C,3,0)</f>
        <v>黑锋壁垒</v>
      </c>
      <c r="F3527" s="20">
        <f t="shared" si="238"/>
        <v>31096</v>
      </c>
      <c r="G3527" s="20">
        <f t="shared" si="239"/>
        <v>31096</v>
      </c>
      <c r="H3527" s="21" t="str">
        <f>VLOOKUP(B3527,属性中转表!A:F,6,FALSE)</f>
        <v>"hp":70200,"atk":1950</v>
      </c>
      <c r="I3527" s="20" t="str">
        <f>IF(VLOOKUP(B3527,属性中转表!A:G,7,FALSE)=0,"",VLOOKUP(VLOOKUP(B3527,属性中转表!A:G,7,FALSE),属性中转表!$K$2:$P$21,6,0))&amp;IF(VLOOKUP(B3527,属性中转表!A:G,7,FALSE)&gt;=50,VLOOKUP(A3527,英雄数据表!A:K,9,0),IF(VLOOKUP(B3527,属性中转表!A:G,7,FALSE)&gt;=25,VLOOKUP(A3527,英雄数据表!A:K,5,0),""))</f>
        <v>"atk":300,"hp":5000,"undpspro":50</v>
      </c>
      <c r="J3527" s="20" t="str">
        <f>IF(I3527="","",属性中转表!$I$1&amp;(IF(VLOOKUP(B3527,属性中转表!A:G,7,FALSE)=0,0,VLOOKUP(VLOOKUP(B3527,属性中转表!A:G,7,FALSE),属性中转表!$K$2:$P$21,4,0)))+IFERROR(VLOOKUP(A3527,英雄数据表!A:K,IF(武魂!B3527&gt;=50,10,IF(武魂!B3527&gt;=25,6)),0),0))</f>
        <v>,"dpspro":50</v>
      </c>
      <c r="K3527" s="32" t="str">
        <f t="shared" si="236"/>
        <v>"atk":300,"hp":5000,"undpspro":50,"dpspro":50</v>
      </c>
      <c r="L3527" s="20" t="str">
        <f>IF(B3527&gt;=50,VLOOKUP(A3527,英雄数据表!A:L,11,FALSE),IF(B3527&gt;=25,VLOOKUP(A3527,英雄数据表!A:L,7,0),""))</f>
        <v>"3109601004"</v>
      </c>
      <c r="M3527" s="20" t="str">
        <f>IFERROR(VLOOKUP(B3527,属性中转表!$K$2:$O$21,5,FALSE),"")</f>
        <v/>
      </c>
      <c r="N3527" s="20" t="str">
        <f>IF(B3527=25,VLOOKUP(A3527,英雄数据表!A:L,8,FALSE),IF(B3527=50,VLOOKUP(A3527,英雄数据表!A:L,12,0),""))</f>
        <v/>
      </c>
    </row>
    <row r="3528" spans="1:14" x14ac:dyDescent="0.3">
      <c r="A3528" s="20">
        <v>31096</v>
      </c>
      <c r="B3528" s="21">
        <f t="shared" si="237"/>
        <v>27</v>
      </c>
      <c r="C3528" s="21">
        <v>5</v>
      </c>
      <c r="D3528" s="21">
        <f>VLOOKUP(A3528,英雄数据表!A:D,4,0)</f>
        <v>3</v>
      </c>
      <c r="E3528" s="20" t="str">
        <f>VLOOKUP(A3528,英雄数据表!A:C,3,0)</f>
        <v>黑锋壁垒</v>
      </c>
      <c r="F3528" s="20">
        <f t="shared" si="238"/>
        <v>31096</v>
      </c>
      <c r="G3528" s="20">
        <f t="shared" si="239"/>
        <v>31096</v>
      </c>
      <c r="H3528" s="21" t="str">
        <f>VLOOKUP(B3528,属性中转表!A:F,6,FALSE)</f>
        <v>"hp":73800,"atk":2050</v>
      </c>
      <c r="I3528" s="20" t="str">
        <f>IF(VLOOKUP(B3528,属性中转表!A:G,7,FALSE)=0,"",VLOOKUP(VLOOKUP(B3528,属性中转表!A:G,7,FALSE),属性中转表!$K$2:$P$21,6,0))&amp;IF(VLOOKUP(B3528,属性中转表!A:G,7,FALSE)&gt;=50,VLOOKUP(A3528,英雄数据表!A:K,9,0),IF(VLOOKUP(B3528,属性中转表!A:G,7,FALSE)&gt;=25,VLOOKUP(A3528,英雄数据表!A:K,5,0),""))</f>
        <v>"atk":300,"hp":5000,"undpspro":50</v>
      </c>
      <c r="J3528" s="20" t="str">
        <f>IF(I3528="","",属性中转表!$I$1&amp;(IF(VLOOKUP(B3528,属性中转表!A:G,7,FALSE)=0,0,VLOOKUP(VLOOKUP(B3528,属性中转表!A:G,7,FALSE),属性中转表!$K$2:$P$21,4,0)))+IFERROR(VLOOKUP(A3528,英雄数据表!A:K,IF(武魂!B3528&gt;=50,10,IF(武魂!B3528&gt;=25,6)),0),0))</f>
        <v>,"dpspro":50</v>
      </c>
      <c r="K3528" s="32" t="str">
        <f t="shared" si="236"/>
        <v>"atk":300,"hp":5000,"undpspro":50,"dpspro":50</v>
      </c>
      <c r="L3528" s="20" t="str">
        <f>IF(B3528&gt;=50,VLOOKUP(A3528,英雄数据表!A:L,11,FALSE),IF(B3528&gt;=25,VLOOKUP(A3528,英雄数据表!A:L,7,0),""))</f>
        <v>"3109601004"</v>
      </c>
      <c r="M3528" s="20" t="str">
        <f>IFERROR(VLOOKUP(B3528,属性中转表!$K$2:$O$21,5,FALSE),"")</f>
        <v/>
      </c>
      <c r="N3528" s="20" t="str">
        <f>IF(B3528=25,VLOOKUP(A3528,英雄数据表!A:L,8,FALSE),IF(B3528=50,VLOOKUP(A3528,英雄数据表!A:L,12,0),""))</f>
        <v/>
      </c>
    </row>
    <row r="3529" spans="1:14" x14ac:dyDescent="0.3">
      <c r="A3529" s="20">
        <v>31096</v>
      </c>
      <c r="B3529" s="21">
        <f t="shared" si="237"/>
        <v>28</v>
      </c>
      <c r="C3529" s="21">
        <v>5</v>
      </c>
      <c r="D3529" s="21">
        <f>VLOOKUP(A3529,英雄数据表!A:D,4,0)</f>
        <v>3</v>
      </c>
      <c r="E3529" s="20" t="str">
        <f>VLOOKUP(A3529,英雄数据表!A:C,3,0)</f>
        <v>黑锋壁垒</v>
      </c>
      <c r="F3529" s="20">
        <f t="shared" si="238"/>
        <v>31096</v>
      </c>
      <c r="G3529" s="20">
        <f t="shared" si="239"/>
        <v>31096</v>
      </c>
      <c r="H3529" s="21" t="str">
        <f>VLOOKUP(B3529,属性中转表!A:F,6,FALSE)</f>
        <v>"hp":77400,"atk":2150</v>
      </c>
      <c r="I3529" s="20" t="str">
        <f>IF(VLOOKUP(B3529,属性中转表!A:G,7,FALSE)=0,"",VLOOKUP(VLOOKUP(B3529,属性中转表!A:G,7,FALSE),属性中转表!$K$2:$P$21,6,0))&amp;IF(VLOOKUP(B3529,属性中转表!A:G,7,FALSE)&gt;=50,VLOOKUP(A3529,英雄数据表!A:K,9,0),IF(VLOOKUP(B3529,属性中转表!A:G,7,FALSE)&gt;=25,VLOOKUP(A3529,英雄数据表!A:K,5,0),""))</f>
        <v>"atk":300,"hp":5000,"undpspro":50</v>
      </c>
      <c r="J3529" s="20" t="str">
        <f>IF(I3529="","",属性中转表!$I$1&amp;(IF(VLOOKUP(B3529,属性中转表!A:G,7,FALSE)=0,0,VLOOKUP(VLOOKUP(B3529,属性中转表!A:G,7,FALSE),属性中转表!$K$2:$P$21,4,0)))+IFERROR(VLOOKUP(A3529,英雄数据表!A:K,IF(武魂!B3529&gt;=50,10,IF(武魂!B3529&gt;=25,6)),0),0))</f>
        <v>,"dpspro":50</v>
      </c>
      <c r="K3529" s="32" t="str">
        <f t="shared" si="236"/>
        <v>"atk":300,"hp":5000,"undpspro":50,"dpspro":50</v>
      </c>
      <c r="L3529" s="20" t="str">
        <f>IF(B3529&gt;=50,VLOOKUP(A3529,英雄数据表!A:L,11,FALSE),IF(B3529&gt;=25,VLOOKUP(A3529,英雄数据表!A:L,7,0),""))</f>
        <v>"3109601004"</v>
      </c>
      <c r="M3529" s="20" t="str">
        <f>IFERROR(VLOOKUP(B3529,属性中转表!$K$2:$O$21,5,FALSE),"")</f>
        <v/>
      </c>
      <c r="N3529" s="20" t="str">
        <f>IF(B3529=25,VLOOKUP(A3529,英雄数据表!A:L,8,FALSE),IF(B3529=50,VLOOKUP(A3529,英雄数据表!A:L,12,0),""))</f>
        <v/>
      </c>
    </row>
    <row r="3530" spans="1:14" x14ac:dyDescent="0.3">
      <c r="A3530" s="20">
        <v>31096</v>
      </c>
      <c r="B3530" s="21">
        <f t="shared" si="237"/>
        <v>29</v>
      </c>
      <c r="C3530" s="21">
        <v>5</v>
      </c>
      <c r="D3530" s="21">
        <f>VLOOKUP(A3530,英雄数据表!A:D,4,0)</f>
        <v>3</v>
      </c>
      <c r="E3530" s="20" t="str">
        <f>VLOOKUP(A3530,英雄数据表!A:C,3,0)</f>
        <v>黑锋壁垒</v>
      </c>
      <c r="F3530" s="20">
        <f t="shared" si="238"/>
        <v>31096</v>
      </c>
      <c r="G3530" s="20">
        <f t="shared" si="239"/>
        <v>31096</v>
      </c>
      <c r="H3530" s="21" t="str">
        <f>VLOOKUP(B3530,属性中转表!A:F,6,FALSE)</f>
        <v>"hp":81000,"atk":2250</v>
      </c>
      <c r="I3530" s="20" t="str">
        <f>IF(VLOOKUP(B3530,属性中转表!A:G,7,FALSE)=0,"",VLOOKUP(VLOOKUP(B3530,属性中转表!A:G,7,FALSE),属性中转表!$K$2:$P$21,6,0))&amp;IF(VLOOKUP(B3530,属性中转表!A:G,7,FALSE)&gt;=50,VLOOKUP(A3530,英雄数据表!A:K,9,0),IF(VLOOKUP(B3530,属性中转表!A:G,7,FALSE)&gt;=25,VLOOKUP(A3530,英雄数据表!A:K,5,0),""))</f>
        <v>"atk":300,"hp":5000,"undpspro":50</v>
      </c>
      <c r="J3530" s="20" t="str">
        <f>IF(I3530="","",属性中转表!$I$1&amp;(IF(VLOOKUP(B3530,属性中转表!A:G,7,FALSE)=0,0,VLOOKUP(VLOOKUP(B3530,属性中转表!A:G,7,FALSE),属性中转表!$K$2:$P$21,4,0)))+IFERROR(VLOOKUP(A3530,英雄数据表!A:K,IF(武魂!B3530&gt;=50,10,IF(武魂!B3530&gt;=25,6)),0),0))</f>
        <v>,"dpspro":50</v>
      </c>
      <c r="K3530" s="32" t="str">
        <f t="shared" si="236"/>
        <v>"atk":300,"hp":5000,"undpspro":50,"dpspro":50</v>
      </c>
      <c r="L3530" s="20" t="str">
        <f>IF(B3530&gt;=50,VLOOKUP(A3530,英雄数据表!A:L,11,FALSE),IF(B3530&gt;=25,VLOOKUP(A3530,英雄数据表!A:L,7,0),""))</f>
        <v>"3109601004"</v>
      </c>
      <c r="M3530" s="20" t="str">
        <f>IFERROR(VLOOKUP(B3530,属性中转表!$K$2:$O$21,5,FALSE),"")</f>
        <v/>
      </c>
      <c r="N3530" s="20" t="str">
        <f>IF(B3530=25,VLOOKUP(A3530,英雄数据表!A:L,8,FALSE),IF(B3530=50,VLOOKUP(A3530,英雄数据表!A:L,12,0),""))</f>
        <v/>
      </c>
    </row>
    <row r="3531" spans="1:14" x14ac:dyDescent="0.3">
      <c r="A3531" s="20">
        <v>31096</v>
      </c>
      <c r="B3531" s="21">
        <f t="shared" si="237"/>
        <v>30</v>
      </c>
      <c r="C3531" s="21">
        <v>5</v>
      </c>
      <c r="D3531" s="21">
        <f>VLOOKUP(A3531,英雄数据表!A:D,4,0)</f>
        <v>3</v>
      </c>
      <c r="E3531" s="20" t="str">
        <f>VLOOKUP(A3531,英雄数据表!A:C,3,0)</f>
        <v>黑锋壁垒</v>
      </c>
      <c r="F3531" s="20">
        <f t="shared" si="238"/>
        <v>31096</v>
      </c>
      <c r="G3531" s="20">
        <f t="shared" si="239"/>
        <v>31096</v>
      </c>
      <c r="H3531" s="21" t="str">
        <f>VLOOKUP(B3531,属性中转表!A:F,6,FALSE)</f>
        <v>"hp":84600,"atk":2350</v>
      </c>
      <c r="I3531" s="20" t="str">
        <f>IF(VLOOKUP(B3531,属性中转表!A:G,7,FALSE)=0,"",VLOOKUP(VLOOKUP(B3531,属性中转表!A:G,7,FALSE),属性中转表!$K$2:$P$21,6,0))&amp;IF(VLOOKUP(B3531,属性中转表!A:G,7,FALSE)&gt;=50,VLOOKUP(A3531,英雄数据表!A:K,9,0),IF(VLOOKUP(B3531,属性中转表!A:G,7,FALSE)&gt;=25,VLOOKUP(A3531,英雄数据表!A:K,5,0),""))</f>
        <v>"atk":300,"hp":5000,"undpspro":100</v>
      </c>
      <c r="J3531" s="20" t="str">
        <f>IF(I3531="","",属性中转表!$I$1&amp;(IF(VLOOKUP(B3531,属性中转表!A:G,7,FALSE)=0,0,VLOOKUP(VLOOKUP(B3531,属性中转表!A:G,7,FALSE),属性中转表!$K$2:$P$21,4,0)))+IFERROR(VLOOKUP(A3531,英雄数据表!A:K,IF(武魂!B3531&gt;=50,10,IF(武魂!B3531&gt;=25,6)),0),0))</f>
        <v>,"dpspro":50</v>
      </c>
      <c r="K3531" s="32" t="str">
        <f t="shared" si="236"/>
        <v>"atk":300,"hp":5000,"undpspro":100,"dpspro":50</v>
      </c>
      <c r="L3531" s="20" t="str">
        <f>IF(B3531&gt;=50,VLOOKUP(A3531,英雄数据表!A:L,11,FALSE),IF(B3531&gt;=25,VLOOKUP(A3531,英雄数据表!A:L,7,0),""))</f>
        <v>"3109601004"</v>
      </c>
      <c r="M3531" s="20" t="str">
        <f>IFERROR(VLOOKUP(B3531,属性中转表!$K$2:$O$21,5,FALSE),"")</f>
        <v>"undpspro":50</v>
      </c>
      <c r="N3531" s="20" t="str">
        <f>IF(B3531=25,VLOOKUP(A3531,英雄数据表!A:L,8,FALSE),IF(B3531=50,VLOOKUP(A3531,英雄数据表!A:L,12,0),""))</f>
        <v/>
      </c>
    </row>
    <row r="3532" spans="1:14" x14ac:dyDescent="0.3">
      <c r="A3532" s="20">
        <v>31096</v>
      </c>
      <c r="B3532" s="21">
        <f t="shared" si="237"/>
        <v>31</v>
      </c>
      <c r="C3532" s="21">
        <v>5</v>
      </c>
      <c r="D3532" s="21">
        <f>VLOOKUP(A3532,英雄数据表!A:D,4,0)</f>
        <v>3</v>
      </c>
      <c r="E3532" s="20" t="str">
        <f>VLOOKUP(A3532,英雄数据表!A:C,3,0)</f>
        <v>黑锋壁垒</v>
      </c>
      <c r="F3532" s="20">
        <f t="shared" si="238"/>
        <v>31096</v>
      </c>
      <c r="G3532" s="20">
        <f t="shared" si="239"/>
        <v>31096</v>
      </c>
      <c r="H3532" s="21" t="str">
        <f>VLOOKUP(B3532,属性中转表!A:F,6,FALSE)</f>
        <v>"hp":89100,"atk":2475</v>
      </c>
      <c r="I3532" s="20" t="str">
        <f>IF(VLOOKUP(B3532,属性中转表!A:G,7,FALSE)=0,"",VLOOKUP(VLOOKUP(B3532,属性中转表!A:G,7,FALSE),属性中转表!$K$2:$P$21,6,0))&amp;IF(VLOOKUP(B3532,属性中转表!A:G,7,FALSE)&gt;=50,VLOOKUP(A3532,英雄数据表!A:K,9,0),IF(VLOOKUP(B3532,属性中转表!A:G,7,FALSE)&gt;=25,VLOOKUP(A3532,英雄数据表!A:K,5,0),""))</f>
        <v>"atk":300,"hp":5000,"undpspro":100</v>
      </c>
      <c r="J3532" s="20" t="str">
        <f>IF(I3532="","",属性中转表!$I$1&amp;(IF(VLOOKUP(B3532,属性中转表!A:G,7,FALSE)=0,0,VLOOKUP(VLOOKUP(B3532,属性中转表!A:G,7,FALSE),属性中转表!$K$2:$P$21,4,0)))+IFERROR(VLOOKUP(A3532,英雄数据表!A:K,IF(武魂!B3532&gt;=50,10,IF(武魂!B3532&gt;=25,6)),0),0))</f>
        <v>,"dpspro":50</v>
      </c>
      <c r="K3532" s="32" t="str">
        <f t="shared" si="236"/>
        <v>"atk":300,"hp":5000,"undpspro":100,"dpspro":50</v>
      </c>
      <c r="L3532" s="20" t="str">
        <f>IF(B3532&gt;=50,VLOOKUP(A3532,英雄数据表!A:L,11,FALSE),IF(B3532&gt;=25,VLOOKUP(A3532,英雄数据表!A:L,7,0),""))</f>
        <v>"3109601004"</v>
      </c>
      <c r="M3532" s="20" t="str">
        <f>IFERROR(VLOOKUP(B3532,属性中转表!$K$2:$O$21,5,FALSE),"")</f>
        <v/>
      </c>
      <c r="N3532" s="20" t="str">
        <f>IF(B3532=25,VLOOKUP(A3532,英雄数据表!A:L,8,FALSE),IF(B3532=50,VLOOKUP(A3532,英雄数据表!A:L,12,0),""))</f>
        <v/>
      </c>
    </row>
    <row r="3533" spans="1:14" x14ac:dyDescent="0.3">
      <c r="A3533" s="20">
        <v>31096</v>
      </c>
      <c r="B3533" s="21">
        <f t="shared" si="237"/>
        <v>32</v>
      </c>
      <c r="C3533" s="21">
        <v>5</v>
      </c>
      <c r="D3533" s="21">
        <f>VLOOKUP(A3533,英雄数据表!A:D,4,0)</f>
        <v>3</v>
      </c>
      <c r="E3533" s="20" t="str">
        <f>VLOOKUP(A3533,英雄数据表!A:C,3,0)</f>
        <v>黑锋壁垒</v>
      </c>
      <c r="F3533" s="20">
        <f t="shared" si="238"/>
        <v>31096</v>
      </c>
      <c r="G3533" s="20">
        <f t="shared" si="239"/>
        <v>31096</v>
      </c>
      <c r="H3533" s="21" t="str">
        <f>VLOOKUP(B3533,属性中转表!A:F,6,FALSE)</f>
        <v>"hp":93600,"atk":2600</v>
      </c>
      <c r="I3533" s="20" t="str">
        <f>IF(VLOOKUP(B3533,属性中转表!A:G,7,FALSE)=0,"",VLOOKUP(VLOOKUP(B3533,属性中转表!A:G,7,FALSE),属性中转表!$K$2:$P$21,6,0))&amp;IF(VLOOKUP(B3533,属性中转表!A:G,7,FALSE)&gt;=50,VLOOKUP(A3533,英雄数据表!A:K,9,0),IF(VLOOKUP(B3533,属性中转表!A:G,7,FALSE)&gt;=25,VLOOKUP(A3533,英雄数据表!A:K,5,0),""))</f>
        <v>"atk":300,"hp":5000,"undpspro":100</v>
      </c>
      <c r="J3533" s="20" t="str">
        <f>IF(I3533="","",属性中转表!$I$1&amp;(IF(VLOOKUP(B3533,属性中转表!A:G,7,FALSE)=0,0,VLOOKUP(VLOOKUP(B3533,属性中转表!A:G,7,FALSE),属性中转表!$K$2:$P$21,4,0)))+IFERROR(VLOOKUP(A3533,英雄数据表!A:K,IF(武魂!B3533&gt;=50,10,IF(武魂!B3533&gt;=25,6)),0),0))</f>
        <v>,"dpspro":50</v>
      </c>
      <c r="K3533" s="32" t="str">
        <f t="shared" si="236"/>
        <v>"atk":300,"hp":5000,"undpspro":100,"dpspro":50</v>
      </c>
      <c r="L3533" s="20" t="str">
        <f>IF(B3533&gt;=50,VLOOKUP(A3533,英雄数据表!A:L,11,FALSE),IF(B3533&gt;=25,VLOOKUP(A3533,英雄数据表!A:L,7,0),""))</f>
        <v>"3109601004"</v>
      </c>
      <c r="M3533" s="20" t="str">
        <f>IFERROR(VLOOKUP(B3533,属性中转表!$K$2:$O$21,5,FALSE),"")</f>
        <v/>
      </c>
      <c r="N3533" s="20" t="str">
        <f>IF(B3533=25,VLOOKUP(A3533,英雄数据表!A:L,8,FALSE),IF(B3533=50,VLOOKUP(A3533,英雄数据表!A:L,12,0),""))</f>
        <v/>
      </c>
    </row>
    <row r="3534" spans="1:14" x14ac:dyDescent="0.3">
      <c r="A3534" s="20">
        <v>31096</v>
      </c>
      <c r="B3534" s="21">
        <f t="shared" si="237"/>
        <v>33</v>
      </c>
      <c r="C3534" s="21">
        <v>5</v>
      </c>
      <c r="D3534" s="21">
        <f>VLOOKUP(A3534,英雄数据表!A:D,4,0)</f>
        <v>3</v>
      </c>
      <c r="E3534" s="20" t="str">
        <f>VLOOKUP(A3534,英雄数据表!A:C,3,0)</f>
        <v>黑锋壁垒</v>
      </c>
      <c r="F3534" s="20">
        <f t="shared" si="238"/>
        <v>31096</v>
      </c>
      <c r="G3534" s="20">
        <f t="shared" si="239"/>
        <v>31096</v>
      </c>
      <c r="H3534" s="21" t="str">
        <f>VLOOKUP(B3534,属性中转表!A:F,6,FALSE)</f>
        <v>"hp":98100,"atk":2725</v>
      </c>
      <c r="I3534" s="20" t="str">
        <f>IF(VLOOKUP(B3534,属性中转表!A:G,7,FALSE)=0,"",VLOOKUP(VLOOKUP(B3534,属性中转表!A:G,7,FALSE),属性中转表!$K$2:$P$21,6,0))&amp;IF(VLOOKUP(B3534,属性中转表!A:G,7,FALSE)&gt;=50,VLOOKUP(A3534,英雄数据表!A:K,9,0),IF(VLOOKUP(B3534,属性中转表!A:G,7,FALSE)&gt;=25,VLOOKUP(A3534,英雄数据表!A:K,5,0),""))</f>
        <v>"atk":300,"hp":5000,"undpspro":100</v>
      </c>
      <c r="J3534" s="20" t="str">
        <f>IF(I3534="","",属性中转表!$I$1&amp;(IF(VLOOKUP(B3534,属性中转表!A:G,7,FALSE)=0,0,VLOOKUP(VLOOKUP(B3534,属性中转表!A:G,7,FALSE),属性中转表!$K$2:$P$21,4,0)))+IFERROR(VLOOKUP(A3534,英雄数据表!A:K,IF(武魂!B3534&gt;=50,10,IF(武魂!B3534&gt;=25,6)),0),0))</f>
        <v>,"dpspro":50</v>
      </c>
      <c r="K3534" s="32" t="str">
        <f t="shared" si="236"/>
        <v>"atk":300,"hp":5000,"undpspro":100,"dpspro":50</v>
      </c>
      <c r="L3534" s="20" t="str">
        <f>IF(B3534&gt;=50,VLOOKUP(A3534,英雄数据表!A:L,11,FALSE),IF(B3534&gt;=25,VLOOKUP(A3534,英雄数据表!A:L,7,0),""))</f>
        <v>"3109601004"</v>
      </c>
      <c r="M3534" s="20" t="str">
        <f>IFERROR(VLOOKUP(B3534,属性中转表!$K$2:$O$21,5,FALSE),"")</f>
        <v/>
      </c>
      <c r="N3534" s="20" t="str">
        <f>IF(B3534=25,VLOOKUP(A3534,英雄数据表!A:L,8,FALSE),IF(B3534=50,VLOOKUP(A3534,英雄数据表!A:L,12,0),""))</f>
        <v/>
      </c>
    </row>
    <row r="3535" spans="1:14" x14ac:dyDescent="0.3">
      <c r="A3535" s="20">
        <v>31096</v>
      </c>
      <c r="B3535" s="21">
        <f t="shared" si="237"/>
        <v>34</v>
      </c>
      <c r="C3535" s="21">
        <v>5</v>
      </c>
      <c r="D3535" s="21">
        <f>VLOOKUP(A3535,英雄数据表!A:D,4,0)</f>
        <v>3</v>
      </c>
      <c r="E3535" s="20" t="str">
        <f>VLOOKUP(A3535,英雄数据表!A:C,3,0)</f>
        <v>黑锋壁垒</v>
      </c>
      <c r="F3535" s="20">
        <f t="shared" si="238"/>
        <v>31096</v>
      </c>
      <c r="G3535" s="20">
        <f t="shared" si="239"/>
        <v>31096</v>
      </c>
      <c r="H3535" s="21" t="str">
        <f>VLOOKUP(B3535,属性中转表!A:F,6,FALSE)</f>
        <v>"hp":102600,"atk":2850</v>
      </c>
      <c r="I3535" s="20" t="str">
        <f>IF(VLOOKUP(B3535,属性中转表!A:G,7,FALSE)=0,"",VLOOKUP(VLOOKUP(B3535,属性中转表!A:G,7,FALSE),属性中转表!$K$2:$P$21,6,0))&amp;IF(VLOOKUP(B3535,属性中转表!A:G,7,FALSE)&gt;=50,VLOOKUP(A3535,英雄数据表!A:K,9,0),IF(VLOOKUP(B3535,属性中转表!A:G,7,FALSE)&gt;=25,VLOOKUP(A3535,英雄数据表!A:K,5,0),""))</f>
        <v>"atk":300,"hp":5000,"undpspro":100</v>
      </c>
      <c r="J3535" s="20" t="str">
        <f>IF(I3535="","",属性中转表!$I$1&amp;(IF(VLOOKUP(B3535,属性中转表!A:G,7,FALSE)=0,0,VLOOKUP(VLOOKUP(B3535,属性中转表!A:G,7,FALSE),属性中转表!$K$2:$P$21,4,0)))+IFERROR(VLOOKUP(A3535,英雄数据表!A:K,IF(武魂!B3535&gt;=50,10,IF(武魂!B3535&gt;=25,6)),0),0))</f>
        <v>,"dpspro":50</v>
      </c>
      <c r="K3535" s="32" t="str">
        <f t="shared" si="236"/>
        <v>"atk":300,"hp":5000,"undpspro":100,"dpspro":50</v>
      </c>
      <c r="L3535" s="20" t="str">
        <f>IF(B3535&gt;=50,VLOOKUP(A3535,英雄数据表!A:L,11,FALSE),IF(B3535&gt;=25,VLOOKUP(A3535,英雄数据表!A:L,7,0),""))</f>
        <v>"3109601004"</v>
      </c>
      <c r="M3535" s="20" t="str">
        <f>IFERROR(VLOOKUP(B3535,属性中转表!$K$2:$O$21,5,FALSE),"")</f>
        <v/>
      </c>
      <c r="N3535" s="20" t="str">
        <f>IF(B3535=25,VLOOKUP(A3535,英雄数据表!A:L,8,FALSE),IF(B3535=50,VLOOKUP(A3535,英雄数据表!A:L,12,0),""))</f>
        <v/>
      </c>
    </row>
    <row r="3536" spans="1:14" x14ac:dyDescent="0.3">
      <c r="A3536" s="20">
        <v>31096</v>
      </c>
      <c r="B3536" s="21">
        <f t="shared" si="237"/>
        <v>35</v>
      </c>
      <c r="C3536" s="21">
        <v>5</v>
      </c>
      <c r="D3536" s="21">
        <f>VLOOKUP(A3536,英雄数据表!A:D,4,0)</f>
        <v>3</v>
      </c>
      <c r="E3536" s="20" t="str">
        <f>VLOOKUP(A3536,英雄数据表!A:C,3,0)</f>
        <v>黑锋壁垒</v>
      </c>
      <c r="F3536" s="20">
        <f t="shared" si="238"/>
        <v>31096</v>
      </c>
      <c r="G3536" s="20">
        <f t="shared" si="239"/>
        <v>31096</v>
      </c>
      <c r="H3536" s="21" t="str">
        <f>VLOOKUP(B3536,属性中转表!A:F,6,FALSE)</f>
        <v>"hp":107100,"atk":2975</v>
      </c>
      <c r="I3536" s="20" t="str">
        <f>IF(VLOOKUP(B3536,属性中转表!A:G,7,FALSE)=0,"",VLOOKUP(VLOOKUP(B3536,属性中转表!A:G,7,FALSE),属性中转表!$K$2:$P$21,6,0))&amp;IF(VLOOKUP(B3536,属性中转表!A:G,7,FALSE)&gt;=50,VLOOKUP(A3536,英雄数据表!A:K,9,0),IF(VLOOKUP(B3536,属性中转表!A:G,7,FALSE)&gt;=25,VLOOKUP(A3536,英雄数据表!A:K,5,0),""))</f>
        <v>"atk":300,"hp":5000,"undpspro":100</v>
      </c>
      <c r="J3536" s="20" t="str">
        <f>IF(I3536="","",属性中转表!$I$1&amp;(IF(VLOOKUP(B3536,属性中转表!A:G,7,FALSE)=0,0,VLOOKUP(VLOOKUP(B3536,属性中转表!A:G,7,FALSE),属性中转表!$K$2:$P$21,4,0)))+IFERROR(VLOOKUP(A3536,英雄数据表!A:K,IF(武魂!B3536&gt;=50,10,IF(武魂!B3536&gt;=25,6)),0),0))</f>
        <v>,"dpspro":100</v>
      </c>
      <c r="K3536" s="32" t="str">
        <f t="shared" si="236"/>
        <v>"atk":300,"hp":5000,"undpspro":100,"dpspro":100</v>
      </c>
      <c r="L3536" s="20" t="str">
        <f>IF(B3536&gt;=50,VLOOKUP(A3536,英雄数据表!A:L,11,FALSE),IF(B3536&gt;=25,VLOOKUP(A3536,英雄数据表!A:L,7,0),""))</f>
        <v>"3109601004"</v>
      </c>
      <c r="M3536" s="20" t="str">
        <f>IFERROR(VLOOKUP(B3536,属性中转表!$K$2:$O$21,5,FALSE),"")</f>
        <v>"dpspro":50</v>
      </c>
      <c r="N3536" s="20" t="str">
        <f>IF(B3536=25,VLOOKUP(A3536,英雄数据表!A:L,8,FALSE),IF(B3536=50,VLOOKUP(A3536,英雄数据表!A:L,12,0),""))</f>
        <v/>
      </c>
    </row>
    <row r="3537" spans="1:14" x14ac:dyDescent="0.3">
      <c r="A3537" s="20">
        <v>31096</v>
      </c>
      <c r="B3537" s="21">
        <f t="shared" si="237"/>
        <v>36</v>
      </c>
      <c r="C3537" s="21">
        <v>5</v>
      </c>
      <c r="D3537" s="21">
        <f>VLOOKUP(A3537,英雄数据表!A:D,4,0)</f>
        <v>3</v>
      </c>
      <c r="E3537" s="20" t="str">
        <f>VLOOKUP(A3537,英雄数据表!A:C,3,0)</f>
        <v>黑锋壁垒</v>
      </c>
      <c r="F3537" s="20">
        <f t="shared" si="238"/>
        <v>31096</v>
      </c>
      <c r="G3537" s="20">
        <f t="shared" si="239"/>
        <v>31096</v>
      </c>
      <c r="H3537" s="21" t="str">
        <f>VLOOKUP(B3537,属性中转表!A:F,6,FALSE)</f>
        <v>"hp":111600,"atk":3100</v>
      </c>
      <c r="I3537" s="20" t="str">
        <f>IF(VLOOKUP(B3537,属性中转表!A:G,7,FALSE)=0,"",VLOOKUP(VLOOKUP(B3537,属性中转表!A:G,7,FALSE),属性中转表!$K$2:$P$21,6,0))&amp;IF(VLOOKUP(B3537,属性中转表!A:G,7,FALSE)&gt;=50,VLOOKUP(A3537,英雄数据表!A:K,9,0),IF(VLOOKUP(B3537,属性中转表!A:G,7,FALSE)&gt;=25,VLOOKUP(A3537,英雄数据表!A:K,5,0),""))</f>
        <v>"atk":300,"hp":5000,"undpspro":100</v>
      </c>
      <c r="J3537" s="20" t="str">
        <f>IF(I3537="","",属性中转表!$I$1&amp;(IF(VLOOKUP(B3537,属性中转表!A:G,7,FALSE)=0,0,VLOOKUP(VLOOKUP(B3537,属性中转表!A:G,7,FALSE),属性中转表!$K$2:$P$21,4,0)))+IFERROR(VLOOKUP(A3537,英雄数据表!A:K,IF(武魂!B3537&gt;=50,10,IF(武魂!B3537&gt;=25,6)),0),0))</f>
        <v>,"dpspro":100</v>
      </c>
      <c r="K3537" s="32" t="str">
        <f t="shared" si="236"/>
        <v>"atk":300,"hp":5000,"undpspro":100,"dpspro":100</v>
      </c>
      <c r="L3537" s="20" t="str">
        <f>IF(B3537&gt;=50,VLOOKUP(A3537,英雄数据表!A:L,11,FALSE),IF(B3537&gt;=25,VLOOKUP(A3537,英雄数据表!A:L,7,0),""))</f>
        <v>"3109601004"</v>
      </c>
      <c r="M3537" s="20" t="str">
        <f>IFERROR(VLOOKUP(B3537,属性中转表!$K$2:$O$21,5,FALSE),"")</f>
        <v/>
      </c>
      <c r="N3537" s="20" t="str">
        <f>IF(B3537=25,VLOOKUP(A3537,英雄数据表!A:L,8,FALSE),IF(B3537=50,VLOOKUP(A3537,英雄数据表!A:L,12,0),""))</f>
        <v/>
      </c>
    </row>
    <row r="3538" spans="1:14" x14ac:dyDescent="0.3">
      <c r="A3538" s="20">
        <v>31096</v>
      </c>
      <c r="B3538" s="21">
        <f t="shared" si="237"/>
        <v>37</v>
      </c>
      <c r="C3538" s="21">
        <v>5</v>
      </c>
      <c r="D3538" s="21">
        <f>VLOOKUP(A3538,英雄数据表!A:D,4,0)</f>
        <v>3</v>
      </c>
      <c r="E3538" s="20" t="str">
        <f>VLOOKUP(A3538,英雄数据表!A:C,3,0)</f>
        <v>黑锋壁垒</v>
      </c>
      <c r="F3538" s="20">
        <f t="shared" si="238"/>
        <v>31096</v>
      </c>
      <c r="G3538" s="20">
        <f t="shared" si="239"/>
        <v>31096</v>
      </c>
      <c r="H3538" s="21" t="str">
        <f>VLOOKUP(B3538,属性中转表!A:F,6,FALSE)</f>
        <v>"hp":116100,"atk":3225</v>
      </c>
      <c r="I3538" s="20" t="str">
        <f>IF(VLOOKUP(B3538,属性中转表!A:G,7,FALSE)=0,"",VLOOKUP(VLOOKUP(B3538,属性中转表!A:G,7,FALSE),属性中转表!$K$2:$P$21,6,0))&amp;IF(VLOOKUP(B3538,属性中转表!A:G,7,FALSE)&gt;=50,VLOOKUP(A3538,英雄数据表!A:K,9,0),IF(VLOOKUP(B3538,属性中转表!A:G,7,FALSE)&gt;=25,VLOOKUP(A3538,英雄数据表!A:K,5,0),""))</f>
        <v>"atk":300,"hp":5000,"undpspro":100</v>
      </c>
      <c r="J3538" s="20" t="str">
        <f>IF(I3538="","",属性中转表!$I$1&amp;(IF(VLOOKUP(B3538,属性中转表!A:G,7,FALSE)=0,0,VLOOKUP(VLOOKUP(B3538,属性中转表!A:G,7,FALSE),属性中转表!$K$2:$P$21,4,0)))+IFERROR(VLOOKUP(A3538,英雄数据表!A:K,IF(武魂!B3538&gt;=50,10,IF(武魂!B3538&gt;=25,6)),0),0))</f>
        <v>,"dpspro":100</v>
      </c>
      <c r="K3538" s="32" t="str">
        <f t="shared" si="236"/>
        <v>"atk":300,"hp":5000,"undpspro":100,"dpspro":100</v>
      </c>
      <c r="L3538" s="20" t="str">
        <f>IF(B3538&gt;=50,VLOOKUP(A3538,英雄数据表!A:L,11,FALSE),IF(B3538&gt;=25,VLOOKUP(A3538,英雄数据表!A:L,7,0),""))</f>
        <v>"3109601004"</v>
      </c>
      <c r="M3538" s="20" t="str">
        <f>IFERROR(VLOOKUP(B3538,属性中转表!$K$2:$O$21,5,FALSE),"")</f>
        <v/>
      </c>
      <c r="N3538" s="20" t="str">
        <f>IF(B3538=25,VLOOKUP(A3538,英雄数据表!A:L,8,FALSE),IF(B3538=50,VLOOKUP(A3538,英雄数据表!A:L,12,0),""))</f>
        <v/>
      </c>
    </row>
    <row r="3539" spans="1:14" x14ac:dyDescent="0.3">
      <c r="A3539" s="20">
        <v>31096</v>
      </c>
      <c r="B3539" s="21">
        <f t="shared" si="237"/>
        <v>38</v>
      </c>
      <c r="C3539" s="21">
        <v>5</v>
      </c>
      <c r="D3539" s="21">
        <f>VLOOKUP(A3539,英雄数据表!A:D,4,0)</f>
        <v>3</v>
      </c>
      <c r="E3539" s="20" t="str">
        <f>VLOOKUP(A3539,英雄数据表!A:C,3,0)</f>
        <v>黑锋壁垒</v>
      </c>
      <c r="F3539" s="20">
        <f t="shared" si="238"/>
        <v>31096</v>
      </c>
      <c r="G3539" s="20">
        <f t="shared" si="239"/>
        <v>31096</v>
      </c>
      <c r="H3539" s="21" t="str">
        <f>VLOOKUP(B3539,属性中转表!A:F,6,FALSE)</f>
        <v>"hp":120600,"atk":3350</v>
      </c>
      <c r="I3539" s="20" t="str">
        <f>IF(VLOOKUP(B3539,属性中转表!A:G,7,FALSE)=0,"",VLOOKUP(VLOOKUP(B3539,属性中转表!A:G,7,FALSE),属性中转表!$K$2:$P$21,6,0))&amp;IF(VLOOKUP(B3539,属性中转表!A:G,7,FALSE)&gt;=50,VLOOKUP(A3539,英雄数据表!A:K,9,0),IF(VLOOKUP(B3539,属性中转表!A:G,7,FALSE)&gt;=25,VLOOKUP(A3539,英雄数据表!A:K,5,0),""))</f>
        <v>"atk":300,"hp":5000,"undpspro":100</v>
      </c>
      <c r="J3539" s="20" t="str">
        <f>IF(I3539="","",属性中转表!$I$1&amp;(IF(VLOOKUP(B3539,属性中转表!A:G,7,FALSE)=0,0,VLOOKUP(VLOOKUP(B3539,属性中转表!A:G,7,FALSE),属性中转表!$K$2:$P$21,4,0)))+IFERROR(VLOOKUP(A3539,英雄数据表!A:K,IF(武魂!B3539&gt;=50,10,IF(武魂!B3539&gt;=25,6)),0),0))</f>
        <v>,"dpspro":100</v>
      </c>
      <c r="K3539" s="32" t="str">
        <f t="shared" si="236"/>
        <v>"atk":300,"hp":5000,"undpspro":100,"dpspro":100</v>
      </c>
      <c r="L3539" s="20" t="str">
        <f>IF(B3539&gt;=50,VLOOKUP(A3539,英雄数据表!A:L,11,FALSE),IF(B3539&gt;=25,VLOOKUP(A3539,英雄数据表!A:L,7,0),""))</f>
        <v>"3109601004"</v>
      </c>
      <c r="M3539" s="20" t="str">
        <f>IFERROR(VLOOKUP(B3539,属性中转表!$K$2:$O$21,5,FALSE),"")</f>
        <v/>
      </c>
      <c r="N3539" s="20" t="str">
        <f>IF(B3539=25,VLOOKUP(A3539,英雄数据表!A:L,8,FALSE),IF(B3539=50,VLOOKUP(A3539,英雄数据表!A:L,12,0),""))</f>
        <v/>
      </c>
    </row>
    <row r="3540" spans="1:14" x14ac:dyDescent="0.3">
      <c r="A3540" s="20">
        <v>31096</v>
      </c>
      <c r="B3540" s="21">
        <f t="shared" si="237"/>
        <v>39</v>
      </c>
      <c r="C3540" s="21">
        <v>5</v>
      </c>
      <c r="D3540" s="21">
        <f>VLOOKUP(A3540,英雄数据表!A:D,4,0)</f>
        <v>3</v>
      </c>
      <c r="E3540" s="20" t="str">
        <f>VLOOKUP(A3540,英雄数据表!A:C,3,0)</f>
        <v>黑锋壁垒</v>
      </c>
      <c r="F3540" s="20">
        <f t="shared" si="238"/>
        <v>31096</v>
      </c>
      <c r="G3540" s="20">
        <f t="shared" si="239"/>
        <v>31096</v>
      </c>
      <c r="H3540" s="21" t="str">
        <f>VLOOKUP(B3540,属性中转表!A:F,6,FALSE)</f>
        <v>"hp":125100,"atk":3475</v>
      </c>
      <c r="I3540" s="20" t="str">
        <f>IF(VLOOKUP(B3540,属性中转表!A:G,7,FALSE)=0,"",VLOOKUP(VLOOKUP(B3540,属性中转表!A:G,7,FALSE),属性中转表!$K$2:$P$21,6,0))&amp;IF(VLOOKUP(B3540,属性中转表!A:G,7,FALSE)&gt;=50,VLOOKUP(A3540,英雄数据表!A:K,9,0),IF(VLOOKUP(B3540,属性中转表!A:G,7,FALSE)&gt;=25,VLOOKUP(A3540,英雄数据表!A:K,5,0),""))</f>
        <v>"atk":300,"hp":5000,"undpspro":100</v>
      </c>
      <c r="J3540" s="20" t="str">
        <f>IF(I3540="","",属性中转表!$I$1&amp;(IF(VLOOKUP(B3540,属性中转表!A:G,7,FALSE)=0,0,VLOOKUP(VLOOKUP(B3540,属性中转表!A:G,7,FALSE),属性中转表!$K$2:$P$21,4,0)))+IFERROR(VLOOKUP(A3540,英雄数据表!A:K,IF(武魂!B3540&gt;=50,10,IF(武魂!B3540&gt;=25,6)),0),0))</f>
        <v>,"dpspro":100</v>
      </c>
      <c r="K3540" s="32" t="str">
        <f t="shared" si="236"/>
        <v>"atk":300,"hp":5000,"undpspro":100,"dpspro":100</v>
      </c>
      <c r="L3540" s="20" t="str">
        <f>IF(B3540&gt;=50,VLOOKUP(A3540,英雄数据表!A:L,11,FALSE),IF(B3540&gt;=25,VLOOKUP(A3540,英雄数据表!A:L,7,0),""))</f>
        <v>"3109601004"</v>
      </c>
      <c r="M3540" s="20" t="str">
        <f>IFERROR(VLOOKUP(B3540,属性中转表!$K$2:$O$21,5,FALSE),"")</f>
        <v/>
      </c>
      <c r="N3540" s="20" t="str">
        <f>IF(B3540=25,VLOOKUP(A3540,英雄数据表!A:L,8,FALSE),IF(B3540=50,VLOOKUP(A3540,英雄数据表!A:L,12,0),""))</f>
        <v/>
      </c>
    </row>
    <row r="3541" spans="1:14" x14ac:dyDescent="0.3">
      <c r="A3541" s="20">
        <v>31096</v>
      </c>
      <c r="B3541" s="21">
        <f t="shared" si="237"/>
        <v>40</v>
      </c>
      <c r="C3541" s="21">
        <v>5</v>
      </c>
      <c r="D3541" s="21">
        <f>VLOOKUP(A3541,英雄数据表!A:D,4,0)</f>
        <v>3</v>
      </c>
      <c r="E3541" s="20" t="str">
        <f>VLOOKUP(A3541,英雄数据表!A:C,3,0)</f>
        <v>黑锋壁垒</v>
      </c>
      <c r="F3541" s="20">
        <f t="shared" si="238"/>
        <v>31096</v>
      </c>
      <c r="G3541" s="20">
        <f t="shared" si="239"/>
        <v>31096</v>
      </c>
      <c r="H3541" s="21" t="str">
        <f>VLOOKUP(B3541,属性中转表!A:F,6,FALSE)</f>
        <v>"hp":129600,"atk":3600</v>
      </c>
      <c r="I3541" s="20" t="str">
        <f>IF(VLOOKUP(B3541,属性中转表!A:G,7,FALSE)=0,"",VLOOKUP(VLOOKUP(B3541,属性中转表!A:G,7,FALSE),属性中转表!$K$2:$P$21,6,0))&amp;IF(VLOOKUP(B3541,属性中转表!A:G,7,FALSE)&gt;=50,VLOOKUP(A3541,英雄数据表!A:K,9,0),IF(VLOOKUP(B3541,属性中转表!A:G,7,FALSE)&gt;=25,VLOOKUP(A3541,英雄数据表!A:K,5,0),""))</f>
        <v>"atk":300,"hp":5000,"undpspro":100,"pvpdpspro":50</v>
      </c>
      <c r="J3541" s="20" t="str">
        <f>IF(I3541="","",属性中转表!$I$1&amp;(IF(VLOOKUP(B3541,属性中转表!A:G,7,FALSE)=0,0,VLOOKUP(VLOOKUP(B3541,属性中转表!A:G,7,FALSE),属性中转表!$K$2:$P$21,4,0)))+IFERROR(VLOOKUP(A3541,英雄数据表!A:K,IF(武魂!B3541&gt;=50,10,IF(武魂!B3541&gt;=25,6)),0),0))</f>
        <v>,"dpspro":100</v>
      </c>
      <c r="K3541" s="32" t="str">
        <f t="shared" si="236"/>
        <v>"atk":300,"hp":5000,"undpspro":100,"pvpdpspro":50,"dpspro":100</v>
      </c>
      <c r="L3541" s="20" t="str">
        <f>IF(B3541&gt;=50,VLOOKUP(A3541,英雄数据表!A:L,11,FALSE),IF(B3541&gt;=25,VLOOKUP(A3541,英雄数据表!A:L,7,0),""))</f>
        <v>"3109601004"</v>
      </c>
      <c r="M3541" s="20" t="str">
        <f>IFERROR(VLOOKUP(B3541,属性中转表!$K$2:$O$21,5,FALSE),"")</f>
        <v>"pvpdpspro":50</v>
      </c>
      <c r="N3541" s="20" t="str">
        <f>IF(B3541=25,VLOOKUP(A3541,英雄数据表!A:L,8,FALSE),IF(B3541=50,VLOOKUP(A3541,英雄数据表!A:L,12,0),""))</f>
        <v/>
      </c>
    </row>
    <row r="3542" spans="1:14" x14ac:dyDescent="0.3">
      <c r="A3542" s="20">
        <v>31096</v>
      </c>
      <c r="B3542" s="21">
        <f t="shared" si="237"/>
        <v>41</v>
      </c>
      <c r="C3542" s="21">
        <v>5</v>
      </c>
      <c r="D3542" s="21">
        <f>VLOOKUP(A3542,英雄数据表!A:D,4,0)</f>
        <v>3</v>
      </c>
      <c r="E3542" s="20" t="str">
        <f>VLOOKUP(A3542,英雄数据表!A:C,3,0)</f>
        <v>黑锋壁垒</v>
      </c>
      <c r="F3542" s="20">
        <f t="shared" si="238"/>
        <v>31096</v>
      </c>
      <c r="G3542" s="20">
        <f t="shared" si="239"/>
        <v>31096</v>
      </c>
      <c r="H3542" s="21" t="str">
        <f>VLOOKUP(B3542,属性中转表!A:F,6,FALSE)</f>
        <v>"hp":135000,"atk":3750</v>
      </c>
      <c r="I3542" s="20" t="str">
        <f>IF(VLOOKUP(B3542,属性中转表!A:G,7,FALSE)=0,"",VLOOKUP(VLOOKUP(B3542,属性中转表!A:G,7,FALSE),属性中转表!$K$2:$P$21,6,0))&amp;IF(VLOOKUP(B3542,属性中转表!A:G,7,FALSE)&gt;=50,VLOOKUP(A3542,英雄数据表!A:K,9,0),IF(VLOOKUP(B3542,属性中转表!A:G,7,FALSE)&gt;=25,VLOOKUP(A3542,英雄数据表!A:K,5,0),""))</f>
        <v>"atk":300,"hp":5000,"undpspro":100,"pvpdpspro":50</v>
      </c>
      <c r="J3542" s="20" t="str">
        <f>IF(I3542="","",属性中转表!$I$1&amp;(IF(VLOOKUP(B3542,属性中转表!A:G,7,FALSE)=0,0,VLOOKUP(VLOOKUP(B3542,属性中转表!A:G,7,FALSE),属性中转表!$K$2:$P$21,4,0)))+IFERROR(VLOOKUP(A3542,英雄数据表!A:K,IF(武魂!B3542&gt;=50,10,IF(武魂!B3542&gt;=25,6)),0),0))</f>
        <v>,"dpspro":100</v>
      </c>
      <c r="K3542" s="32" t="str">
        <f t="shared" si="236"/>
        <v>"atk":300,"hp":5000,"undpspro":100,"pvpdpspro":50,"dpspro":100</v>
      </c>
      <c r="L3542" s="20" t="str">
        <f>IF(B3542&gt;=50,VLOOKUP(A3542,英雄数据表!A:L,11,FALSE),IF(B3542&gt;=25,VLOOKUP(A3542,英雄数据表!A:L,7,0),""))</f>
        <v>"3109601004"</v>
      </c>
      <c r="M3542" s="20" t="str">
        <f>IFERROR(VLOOKUP(B3542,属性中转表!$K$2:$O$21,5,FALSE),"")</f>
        <v/>
      </c>
      <c r="N3542" s="20" t="str">
        <f>IF(B3542=25,VLOOKUP(A3542,英雄数据表!A:L,8,FALSE),IF(B3542=50,VLOOKUP(A3542,英雄数据表!A:L,12,0),""))</f>
        <v/>
      </c>
    </row>
    <row r="3543" spans="1:14" x14ac:dyDescent="0.3">
      <c r="A3543" s="20">
        <v>31096</v>
      </c>
      <c r="B3543" s="21">
        <f t="shared" si="237"/>
        <v>42</v>
      </c>
      <c r="C3543" s="21">
        <v>5</v>
      </c>
      <c r="D3543" s="21">
        <f>VLOOKUP(A3543,英雄数据表!A:D,4,0)</f>
        <v>3</v>
      </c>
      <c r="E3543" s="20" t="str">
        <f>VLOOKUP(A3543,英雄数据表!A:C,3,0)</f>
        <v>黑锋壁垒</v>
      </c>
      <c r="F3543" s="20">
        <f t="shared" si="238"/>
        <v>31096</v>
      </c>
      <c r="G3543" s="20">
        <f t="shared" si="239"/>
        <v>31096</v>
      </c>
      <c r="H3543" s="21" t="str">
        <f>VLOOKUP(B3543,属性中转表!A:F,6,FALSE)</f>
        <v>"hp":140400,"atk":3900</v>
      </c>
      <c r="I3543" s="20" t="str">
        <f>IF(VLOOKUP(B3543,属性中转表!A:G,7,FALSE)=0,"",VLOOKUP(VLOOKUP(B3543,属性中转表!A:G,7,FALSE),属性中转表!$K$2:$P$21,6,0))&amp;IF(VLOOKUP(B3543,属性中转表!A:G,7,FALSE)&gt;=50,VLOOKUP(A3543,英雄数据表!A:K,9,0),IF(VLOOKUP(B3543,属性中转表!A:G,7,FALSE)&gt;=25,VLOOKUP(A3543,英雄数据表!A:K,5,0),""))</f>
        <v>"atk":300,"hp":5000,"undpspro":100,"pvpdpspro":50</v>
      </c>
      <c r="J3543" s="20" t="str">
        <f>IF(I3543="","",属性中转表!$I$1&amp;(IF(VLOOKUP(B3543,属性中转表!A:G,7,FALSE)=0,0,VLOOKUP(VLOOKUP(B3543,属性中转表!A:G,7,FALSE),属性中转表!$K$2:$P$21,4,0)))+IFERROR(VLOOKUP(A3543,英雄数据表!A:K,IF(武魂!B3543&gt;=50,10,IF(武魂!B3543&gt;=25,6)),0),0))</f>
        <v>,"dpspro":100</v>
      </c>
      <c r="K3543" s="32" t="str">
        <f t="shared" si="236"/>
        <v>"atk":300,"hp":5000,"undpspro":100,"pvpdpspro":50,"dpspro":100</v>
      </c>
      <c r="L3543" s="20" t="str">
        <f>IF(B3543&gt;=50,VLOOKUP(A3543,英雄数据表!A:L,11,FALSE),IF(B3543&gt;=25,VLOOKUP(A3543,英雄数据表!A:L,7,0),""))</f>
        <v>"3109601004"</v>
      </c>
      <c r="M3543" s="20" t="str">
        <f>IFERROR(VLOOKUP(B3543,属性中转表!$K$2:$O$21,5,FALSE),"")</f>
        <v/>
      </c>
      <c r="N3543" s="20" t="str">
        <f>IF(B3543=25,VLOOKUP(A3543,英雄数据表!A:L,8,FALSE),IF(B3543=50,VLOOKUP(A3543,英雄数据表!A:L,12,0),""))</f>
        <v/>
      </c>
    </row>
    <row r="3544" spans="1:14" x14ac:dyDescent="0.3">
      <c r="A3544" s="20">
        <v>31096</v>
      </c>
      <c r="B3544" s="21">
        <f t="shared" si="237"/>
        <v>43</v>
      </c>
      <c r="C3544" s="21">
        <v>5</v>
      </c>
      <c r="D3544" s="21">
        <f>VLOOKUP(A3544,英雄数据表!A:D,4,0)</f>
        <v>3</v>
      </c>
      <c r="E3544" s="20" t="str">
        <f>VLOOKUP(A3544,英雄数据表!A:C,3,0)</f>
        <v>黑锋壁垒</v>
      </c>
      <c r="F3544" s="20">
        <f t="shared" si="238"/>
        <v>31096</v>
      </c>
      <c r="G3544" s="20">
        <f t="shared" si="239"/>
        <v>31096</v>
      </c>
      <c r="H3544" s="21" t="str">
        <f>VLOOKUP(B3544,属性中转表!A:F,6,FALSE)</f>
        <v>"hp":145800,"atk":4050</v>
      </c>
      <c r="I3544" s="20" t="str">
        <f>IF(VLOOKUP(B3544,属性中转表!A:G,7,FALSE)=0,"",VLOOKUP(VLOOKUP(B3544,属性中转表!A:G,7,FALSE),属性中转表!$K$2:$P$21,6,0))&amp;IF(VLOOKUP(B3544,属性中转表!A:G,7,FALSE)&gt;=50,VLOOKUP(A3544,英雄数据表!A:K,9,0),IF(VLOOKUP(B3544,属性中转表!A:G,7,FALSE)&gt;=25,VLOOKUP(A3544,英雄数据表!A:K,5,0),""))</f>
        <v>"atk":300,"hp":5000,"undpspro":100,"pvpdpspro":50</v>
      </c>
      <c r="J3544" s="20" t="str">
        <f>IF(I3544="","",属性中转表!$I$1&amp;(IF(VLOOKUP(B3544,属性中转表!A:G,7,FALSE)=0,0,VLOOKUP(VLOOKUP(B3544,属性中转表!A:G,7,FALSE),属性中转表!$K$2:$P$21,4,0)))+IFERROR(VLOOKUP(A3544,英雄数据表!A:K,IF(武魂!B3544&gt;=50,10,IF(武魂!B3544&gt;=25,6)),0),0))</f>
        <v>,"dpspro":100</v>
      </c>
      <c r="K3544" s="32" t="str">
        <f t="shared" si="236"/>
        <v>"atk":300,"hp":5000,"undpspro":100,"pvpdpspro":50,"dpspro":100</v>
      </c>
      <c r="L3544" s="20" t="str">
        <f>IF(B3544&gt;=50,VLOOKUP(A3544,英雄数据表!A:L,11,FALSE),IF(B3544&gt;=25,VLOOKUP(A3544,英雄数据表!A:L,7,0),""))</f>
        <v>"3109601004"</v>
      </c>
      <c r="M3544" s="20" t="str">
        <f>IFERROR(VLOOKUP(B3544,属性中转表!$K$2:$O$21,5,FALSE),"")</f>
        <v/>
      </c>
      <c r="N3544" s="20" t="str">
        <f>IF(B3544=25,VLOOKUP(A3544,英雄数据表!A:L,8,FALSE),IF(B3544=50,VLOOKUP(A3544,英雄数据表!A:L,12,0),""))</f>
        <v/>
      </c>
    </row>
    <row r="3545" spans="1:14" x14ac:dyDescent="0.3">
      <c r="A3545" s="20">
        <v>31096</v>
      </c>
      <c r="B3545" s="21">
        <f t="shared" si="237"/>
        <v>44</v>
      </c>
      <c r="C3545" s="21">
        <v>5</v>
      </c>
      <c r="D3545" s="21">
        <f>VLOOKUP(A3545,英雄数据表!A:D,4,0)</f>
        <v>3</v>
      </c>
      <c r="E3545" s="20" t="str">
        <f>VLOOKUP(A3545,英雄数据表!A:C,3,0)</f>
        <v>黑锋壁垒</v>
      </c>
      <c r="F3545" s="20">
        <f t="shared" si="238"/>
        <v>31096</v>
      </c>
      <c r="G3545" s="20">
        <f t="shared" si="239"/>
        <v>31096</v>
      </c>
      <c r="H3545" s="21" t="str">
        <f>VLOOKUP(B3545,属性中转表!A:F,6,FALSE)</f>
        <v>"hp":151200,"atk":4200</v>
      </c>
      <c r="I3545" s="20" t="str">
        <f>IF(VLOOKUP(B3545,属性中转表!A:G,7,FALSE)=0,"",VLOOKUP(VLOOKUP(B3545,属性中转表!A:G,7,FALSE),属性中转表!$K$2:$P$21,6,0))&amp;IF(VLOOKUP(B3545,属性中转表!A:G,7,FALSE)&gt;=50,VLOOKUP(A3545,英雄数据表!A:K,9,0),IF(VLOOKUP(B3545,属性中转表!A:G,7,FALSE)&gt;=25,VLOOKUP(A3545,英雄数据表!A:K,5,0),""))</f>
        <v>"atk":300,"hp":5000,"undpspro":100,"pvpdpspro":50</v>
      </c>
      <c r="J3545" s="20" t="str">
        <f>IF(I3545="","",属性中转表!$I$1&amp;(IF(VLOOKUP(B3545,属性中转表!A:G,7,FALSE)=0,0,VLOOKUP(VLOOKUP(B3545,属性中转表!A:G,7,FALSE),属性中转表!$K$2:$P$21,4,0)))+IFERROR(VLOOKUP(A3545,英雄数据表!A:K,IF(武魂!B3545&gt;=50,10,IF(武魂!B3545&gt;=25,6)),0),0))</f>
        <v>,"dpspro":100</v>
      </c>
      <c r="K3545" s="32" t="str">
        <f t="shared" si="236"/>
        <v>"atk":300,"hp":5000,"undpspro":100,"pvpdpspro":50,"dpspro":100</v>
      </c>
      <c r="L3545" s="20" t="str">
        <f>IF(B3545&gt;=50,VLOOKUP(A3545,英雄数据表!A:L,11,FALSE),IF(B3545&gt;=25,VLOOKUP(A3545,英雄数据表!A:L,7,0),""))</f>
        <v>"3109601004"</v>
      </c>
      <c r="M3545" s="20" t="str">
        <f>IFERROR(VLOOKUP(B3545,属性中转表!$K$2:$O$21,5,FALSE),"")</f>
        <v/>
      </c>
      <c r="N3545" s="20" t="str">
        <f>IF(B3545=25,VLOOKUP(A3545,英雄数据表!A:L,8,FALSE),IF(B3545=50,VLOOKUP(A3545,英雄数据表!A:L,12,0),""))</f>
        <v/>
      </c>
    </row>
    <row r="3546" spans="1:14" x14ac:dyDescent="0.3">
      <c r="A3546" s="20">
        <v>31096</v>
      </c>
      <c r="B3546" s="21">
        <f t="shared" si="237"/>
        <v>45</v>
      </c>
      <c r="C3546" s="21">
        <v>5</v>
      </c>
      <c r="D3546" s="21">
        <f>VLOOKUP(A3546,英雄数据表!A:D,4,0)</f>
        <v>3</v>
      </c>
      <c r="E3546" s="20" t="str">
        <f>VLOOKUP(A3546,英雄数据表!A:C,3,0)</f>
        <v>黑锋壁垒</v>
      </c>
      <c r="F3546" s="20">
        <f t="shared" si="238"/>
        <v>31096</v>
      </c>
      <c r="G3546" s="20">
        <f t="shared" si="239"/>
        <v>31096</v>
      </c>
      <c r="H3546" s="21" t="str">
        <f>VLOOKUP(B3546,属性中转表!A:F,6,FALSE)</f>
        <v>"hp":156600,"atk":4350</v>
      </c>
      <c r="I3546" s="20" t="str">
        <f>IF(VLOOKUP(B3546,属性中转表!A:G,7,FALSE)=0,"",VLOOKUP(VLOOKUP(B3546,属性中转表!A:G,7,FALSE),属性中转表!$K$2:$P$21,6,0))&amp;IF(VLOOKUP(B3546,属性中转表!A:G,7,FALSE)&gt;=50,VLOOKUP(A3546,英雄数据表!A:K,9,0),IF(VLOOKUP(B3546,属性中转表!A:G,7,FALSE)&gt;=25,VLOOKUP(A3546,英雄数据表!A:K,5,0),""))</f>
        <v>"atk":300,"hp":5000,"undpspro":100,"pvpdpspro":50,"pvpundpspro":50</v>
      </c>
      <c r="J3546" s="20" t="str">
        <f>IF(I3546="","",属性中转表!$I$1&amp;(IF(VLOOKUP(B3546,属性中转表!A:G,7,FALSE)=0,0,VLOOKUP(VLOOKUP(B3546,属性中转表!A:G,7,FALSE),属性中转表!$K$2:$P$21,4,0)))+IFERROR(VLOOKUP(A3546,英雄数据表!A:K,IF(武魂!B3546&gt;=50,10,IF(武魂!B3546&gt;=25,6)),0),0))</f>
        <v>,"dpspro":100</v>
      </c>
      <c r="K3546" s="32" t="str">
        <f t="shared" si="236"/>
        <v>"atk":300,"hp":5000,"undpspro":100,"pvpdpspro":50,"pvpundpspro":50,"dpspro":100</v>
      </c>
      <c r="L3546" s="20" t="str">
        <f>IF(B3546&gt;=50,VLOOKUP(A3546,英雄数据表!A:L,11,FALSE),IF(B3546&gt;=25,VLOOKUP(A3546,英雄数据表!A:L,7,0),""))</f>
        <v>"3109601004"</v>
      </c>
      <c r="M3546" s="20" t="str">
        <f>IFERROR(VLOOKUP(B3546,属性中转表!$K$2:$O$21,5,FALSE),"")</f>
        <v>"pvpundpspro":50</v>
      </c>
      <c r="N3546" s="20" t="str">
        <f>IF(B3546=25,VLOOKUP(A3546,英雄数据表!A:L,8,FALSE),IF(B3546=50,VLOOKUP(A3546,英雄数据表!A:L,12,0),""))</f>
        <v/>
      </c>
    </row>
    <row r="3547" spans="1:14" x14ac:dyDescent="0.3">
      <c r="A3547" s="20">
        <v>31096</v>
      </c>
      <c r="B3547" s="21">
        <f t="shared" si="237"/>
        <v>46</v>
      </c>
      <c r="C3547" s="21">
        <v>5</v>
      </c>
      <c r="D3547" s="21">
        <f>VLOOKUP(A3547,英雄数据表!A:D,4,0)</f>
        <v>3</v>
      </c>
      <c r="E3547" s="20" t="str">
        <f>VLOOKUP(A3547,英雄数据表!A:C,3,0)</f>
        <v>黑锋壁垒</v>
      </c>
      <c r="F3547" s="20">
        <f t="shared" si="238"/>
        <v>31096</v>
      </c>
      <c r="G3547" s="20">
        <f t="shared" si="239"/>
        <v>31096</v>
      </c>
      <c r="H3547" s="21" t="str">
        <f>VLOOKUP(B3547,属性中转表!A:F,6,FALSE)</f>
        <v>"hp":162000,"atk":4500</v>
      </c>
      <c r="I3547" s="20" t="str">
        <f>IF(VLOOKUP(B3547,属性中转表!A:G,7,FALSE)=0,"",VLOOKUP(VLOOKUP(B3547,属性中转表!A:G,7,FALSE),属性中转表!$K$2:$P$21,6,0))&amp;IF(VLOOKUP(B3547,属性中转表!A:G,7,FALSE)&gt;=50,VLOOKUP(A3547,英雄数据表!A:K,9,0),IF(VLOOKUP(B3547,属性中转表!A:G,7,FALSE)&gt;=25,VLOOKUP(A3547,英雄数据表!A:K,5,0),""))</f>
        <v>"atk":300,"hp":5000,"undpspro":100,"pvpdpspro":50,"pvpundpspro":50</v>
      </c>
      <c r="J3547" s="20" t="str">
        <f>IF(I3547="","",属性中转表!$I$1&amp;(IF(VLOOKUP(B3547,属性中转表!A:G,7,FALSE)=0,0,VLOOKUP(VLOOKUP(B3547,属性中转表!A:G,7,FALSE),属性中转表!$K$2:$P$21,4,0)))+IFERROR(VLOOKUP(A3547,英雄数据表!A:K,IF(武魂!B3547&gt;=50,10,IF(武魂!B3547&gt;=25,6)),0),0))</f>
        <v>,"dpspro":100</v>
      </c>
      <c r="K3547" s="32" t="str">
        <f t="shared" ref="K3547:K3610" si="240">I3547&amp;J3547</f>
        <v>"atk":300,"hp":5000,"undpspro":100,"pvpdpspro":50,"pvpundpspro":50,"dpspro":100</v>
      </c>
      <c r="L3547" s="20" t="str">
        <f>IF(B3547&gt;=50,VLOOKUP(A3547,英雄数据表!A:L,11,FALSE),IF(B3547&gt;=25,VLOOKUP(A3547,英雄数据表!A:L,7,0),""))</f>
        <v>"3109601004"</v>
      </c>
      <c r="M3547" s="20" t="str">
        <f>IFERROR(VLOOKUP(B3547,属性中转表!$K$2:$O$21,5,FALSE),"")</f>
        <v/>
      </c>
      <c r="N3547" s="20" t="str">
        <f>IF(B3547=25,VLOOKUP(A3547,英雄数据表!A:L,8,FALSE),IF(B3547=50,VLOOKUP(A3547,英雄数据表!A:L,12,0),""))</f>
        <v/>
      </c>
    </row>
    <row r="3548" spans="1:14" x14ac:dyDescent="0.3">
      <c r="A3548" s="20">
        <v>31096</v>
      </c>
      <c r="B3548" s="21">
        <f t="shared" si="237"/>
        <v>47</v>
      </c>
      <c r="C3548" s="21">
        <v>5</v>
      </c>
      <c r="D3548" s="21">
        <f>VLOOKUP(A3548,英雄数据表!A:D,4,0)</f>
        <v>3</v>
      </c>
      <c r="E3548" s="20" t="str">
        <f>VLOOKUP(A3548,英雄数据表!A:C,3,0)</f>
        <v>黑锋壁垒</v>
      </c>
      <c r="F3548" s="20">
        <f t="shared" si="238"/>
        <v>31096</v>
      </c>
      <c r="G3548" s="20">
        <f t="shared" si="239"/>
        <v>31096</v>
      </c>
      <c r="H3548" s="21" t="str">
        <f>VLOOKUP(B3548,属性中转表!A:F,6,FALSE)</f>
        <v>"hp":167400,"atk":4650</v>
      </c>
      <c r="I3548" s="20" t="str">
        <f>IF(VLOOKUP(B3548,属性中转表!A:G,7,FALSE)=0,"",VLOOKUP(VLOOKUP(B3548,属性中转表!A:G,7,FALSE),属性中转表!$K$2:$P$21,6,0))&amp;IF(VLOOKUP(B3548,属性中转表!A:G,7,FALSE)&gt;=50,VLOOKUP(A3548,英雄数据表!A:K,9,0),IF(VLOOKUP(B3548,属性中转表!A:G,7,FALSE)&gt;=25,VLOOKUP(A3548,英雄数据表!A:K,5,0),""))</f>
        <v>"atk":300,"hp":5000,"undpspro":100,"pvpdpspro":50,"pvpundpspro":50</v>
      </c>
      <c r="J3548" s="20" t="str">
        <f>IF(I3548="","",属性中转表!$I$1&amp;(IF(VLOOKUP(B3548,属性中转表!A:G,7,FALSE)=0,0,VLOOKUP(VLOOKUP(B3548,属性中转表!A:G,7,FALSE),属性中转表!$K$2:$P$21,4,0)))+IFERROR(VLOOKUP(A3548,英雄数据表!A:K,IF(武魂!B3548&gt;=50,10,IF(武魂!B3548&gt;=25,6)),0),0))</f>
        <v>,"dpspro":100</v>
      </c>
      <c r="K3548" s="32" t="str">
        <f t="shared" si="240"/>
        <v>"atk":300,"hp":5000,"undpspro":100,"pvpdpspro":50,"pvpundpspro":50,"dpspro":100</v>
      </c>
      <c r="L3548" s="20" t="str">
        <f>IF(B3548&gt;=50,VLOOKUP(A3548,英雄数据表!A:L,11,FALSE),IF(B3548&gt;=25,VLOOKUP(A3548,英雄数据表!A:L,7,0),""))</f>
        <v>"3109601004"</v>
      </c>
      <c r="M3548" s="20" t="str">
        <f>IFERROR(VLOOKUP(B3548,属性中转表!$K$2:$O$21,5,FALSE),"")</f>
        <v/>
      </c>
      <c r="N3548" s="20" t="str">
        <f>IF(B3548=25,VLOOKUP(A3548,英雄数据表!A:L,8,FALSE),IF(B3548=50,VLOOKUP(A3548,英雄数据表!A:L,12,0),""))</f>
        <v/>
      </c>
    </row>
    <row r="3549" spans="1:14" x14ac:dyDescent="0.3">
      <c r="A3549" s="20">
        <v>31096</v>
      </c>
      <c r="B3549" s="21">
        <f t="shared" si="237"/>
        <v>48</v>
      </c>
      <c r="C3549" s="21">
        <v>5</v>
      </c>
      <c r="D3549" s="21">
        <f>VLOOKUP(A3549,英雄数据表!A:D,4,0)</f>
        <v>3</v>
      </c>
      <c r="E3549" s="20" t="str">
        <f>VLOOKUP(A3549,英雄数据表!A:C,3,0)</f>
        <v>黑锋壁垒</v>
      </c>
      <c r="F3549" s="20">
        <f t="shared" si="238"/>
        <v>31096</v>
      </c>
      <c r="G3549" s="20">
        <f t="shared" si="239"/>
        <v>31096</v>
      </c>
      <c r="H3549" s="21" t="str">
        <f>VLOOKUP(B3549,属性中转表!A:F,6,FALSE)</f>
        <v>"hp":172800,"atk":4800</v>
      </c>
      <c r="I3549" s="20" t="str">
        <f>IF(VLOOKUP(B3549,属性中转表!A:G,7,FALSE)=0,"",VLOOKUP(VLOOKUP(B3549,属性中转表!A:G,7,FALSE),属性中转表!$K$2:$P$21,6,0))&amp;IF(VLOOKUP(B3549,属性中转表!A:G,7,FALSE)&gt;=50,VLOOKUP(A3549,英雄数据表!A:K,9,0),IF(VLOOKUP(B3549,属性中转表!A:G,7,FALSE)&gt;=25,VLOOKUP(A3549,英雄数据表!A:K,5,0),""))</f>
        <v>"atk":300,"hp":5000,"undpspro":100,"pvpdpspro":50,"pvpundpspro":50</v>
      </c>
      <c r="J3549" s="20" t="str">
        <f>IF(I3549="","",属性中转表!$I$1&amp;(IF(VLOOKUP(B3549,属性中转表!A:G,7,FALSE)=0,0,VLOOKUP(VLOOKUP(B3549,属性中转表!A:G,7,FALSE),属性中转表!$K$2:$P$21,4,0)))+IFERROR(VLOOKUP(A3549,英雄数据表!A:K,IF(武魂!B3549&gt;=50,10,IF(武魂!B3549&gt;=25,6)),0),0))</f>
        <v>,"dpspro":100</v>
      </c>
      <c r="K3549" s="32" t="str">
        <f t="shared" si="240"/>
        <v>"atk":300,"hp":5000,"undpspro":100,"pvpdpspro":50,"pvpundpspro":50,"dpspro":100</v>
      </c>
      <c r="L3549" s="20" t="str">
        <f>IF(B3549&gt;=50,VLOOKUP(A3549,英雄数据表!A:L,11,FALSE),IF(B3549&gt;=25,VLOOKUP(A3549,英雄数据表!A:L,7,0),""))</f>
        <v>"3109601004"</v>
      </c>
      <c r="M3549" s="20" t="str">
        <f>IFERROR(VLOOKUP(B3549,属性中转表!$K$2:$O$21,5,FALSE),"")</f>
        <v/>
      </c>
      <c r="N3549" s="20" t="str">
        <f>IF(B3549=25,VLOOKUP(A3549,英雄数据表!A:L,8,FALSE),IF(B3549=50,VLOOKUP(A3549,英雄数据表!A:L,12,0),""))</f>
        <v/>
      </c>
    </row>
    <row r="3550" spans="1:14" x14ac:dyDescent="0.3">
      <c r="A3550" s="20">
        <v>31096</v>
      </c>
      <c r="B3550" s="21">
        <f t="shared" si="237"/>
        <v>49</v>
      </c>
      <c r="C3550" s="21">
        <v>5</v>
      </c>
      <c r="D3550" s="21">
        <f>VLOOKUP(A3550,英雄数据表!A:D,4,0)</f>
        <v>3</v>
      </c>
      <c r="E3550" s="20" t="str">
        <f>VLOOKUP(A3550,英雄数据表!A:C,3,0)</f>
        <v>黑锋壁垒</v>
      </c>
      <c r="F3550" s="20">
        <f t="shared" si="238"/>
        <v>31096</v>
      </c>
      <c r="G3550" s="20">
        <f t="shared" si="239"/>
        <v>31096</v>
      </c>
      <c r="H3550" s="21" t="str">
        <f>VLOOKUP(B3550,属性中转表!A:F,6,FALSE)</f>
        <v>"hp":178200,"atk":4950</v>
      </c>
      <c r="I3550" s="20" t="str">
        <f>IF(VLOOKUP(B3550,属性中转表!A:G,7,FALSE)=0,"",VLOOKUP(VLOOKUP(B3550,属性中转表!A:G,7,FALSE),属性中转表!$K$2:$P$21,6,0))&amp;IF(VLOOKUP(B3550,属性中转表!A:G,7,FALSE)&gt;=50,VLOOKUP(A3550,英雄数据表!A:K,9,0),IF(VLOOKUP(B3550,属性中转表!A:G,7,FALSE)&gt;=25,VLOOKUP(A3550,英雄数据表!A:K,5,0),""))</f>
        <v>"atk":300,"hp":5000,"undpspro":100,"pvpdpspro":50,"pvpundpspro":50</v>
      </c>
      <c r="J3550" s="20" t="str">
        <f>IF(I3550="","",属性中转表!$I$1&amp;(IF(VLOOKUP(B3550,属性中转表!A:G,7,FALSE)=0,0,VLOOKUP(VLOOKUP(B3550,属性中转表!A:G,7,FALSE),属性中转表!$K$2:$P$21,4,0)))+IFERROR(VLOOKUP(A3550,英雄数据表!A:K,IF(武魂!B3550&gt;=50,10,IF(武魂!B3550&gt;=25,6)),0),0))</f>
        <v>,"dpspro":100</v>
      </c>
      <c r="K3550" s="32" t="str">
        <f t="shared" si="240"/>
        <v>"atk":300,"hp":5000,"undpspro":100,"pvpdpspro":50,"pvpundpspro":50,"dpspro":100</v>
      </c>
      <c r="L3550" s="20" t="str">
        <f>IF(B3550&gt;=50,VLOOKUP(A3550,英雄数据表!A:L,11,FALSE),IF(B3550&gt;=25,VLOOKUP(A3550,英雄数据表!A:L,7,0),""))</f>
        <v>"3109601004"</v>
      </c>
      <c r="M3550" s="20" t="str">
        <f>IFERROR(VLOOKUP(B3550,属性中转表!$K$2:$O$21,5,FALSE),"")</f>
        <v/>
      </c>
      <c r="N3550" s="20" t="str">
        <f>IF(B3550=25,VLOOKUP(A3550,英雄数据表!A:L,8,FALSE),IF(B3550=50,VLOOKUP(A3550,英雄数据表!A:L,12,0),""))</f>
        <v/>
      </c>
    </row>
    <row r="3551" spans="1:14" x14ac:dyDescent="0.3">
      <c r="A3551" s="20">
        <v>31096</v>
      </c>
      <c r="B3551" s="21">
        <f t="shared" si="237"/>
        <v>50</v>
      </c>
      <c r="C3551" s="21">
        <v>5</v>
      </c>
      <c r="D3551" s="21">
        <f>VLOOKUP(A3551,英雄数据表!A:D,4,0)</f>
        <v>3</v>
      </c>
      <c r="E3551" s="20" t="str">
        <f>VLOOKUP(A3551,英雄数据表!A:C,3,0)</f>
        <v>黑锋壁垒</v>
      </c>
      <c r="F3551" s="20">
        <f t="shared" si="238"/>
        <v>31096</v>
      </c>
      <c r="G3551" s="20">
        <f t="shared" si="239"/>
        <v>31096</v>
      </c>
      <c r="H3551" s="21" t="str">
        <f>VLOOKUP(B3551,属性中转表!A:F,6,FALSE)</f>
        <v>"hp":183600,"atk":5100</v>
      </c>
      <c r="I3551" s="20" t="str">
        <f>IF(VLOOKUP(B3551,属性中转表!A:G,7,FALSE)=0,"",VLOOKUP(VLOOKUP(B3551,属性中转表!A:G,7,FALSE),属性中转表!$K$2:$P$21,6,0))&amp;IF(VLOOKUP(B3551,属性中转表!A:G,7,FALSE)&gt;=50,VLOOKUP(A3551,英雄数据表!A:K,9,0),IF(VLOOKUP(B3551,属性中转表!A:G,7,FALSE)&gt;=25,VLOOKUP(A3551,英雄数据表!A:K,5,0),""))</f>
        <v>"atk":300,"hp":5000,"undpspro":100,"pvpdpspro":50,"pvpundpspro":50</v>
      </c>
      <c r="J3551" s="20" t="str">
        <f>IF(I3551="","",属性中转表!$I$1&amp;(IF(VLOOKUP(B3551,属性中转表!A:G,7,FALSE)=0,0,VLOOKUP(VLOOKUP(B3551,属性中转表!A:G,7,FALSE),属性中转表!$K$2:$P$21,4,0)))+IFERROR(VLOOKUP(A3551,英雄数据表!A:K,IF(武魂!B3551&gt;=50,10,IF(武魂!B3551&gt;=25,6)),0),0))</f>
        <v>,"dpspro":100</v>
      </c>
      <c r="K3551" s="32" t="str">
        <f t="shared" si="240"/>
        <v>"atk":300,"hp":5000,"undpspro":100,"pvpdpspro":50,"pvpundpspro":50,"dpspro":100</v>
      </c>
      <c r="L3551" s="20" t="str">
        <f>IF(B3551&gt;=50,VLOOKUP(A3551,英雄数据表!A:L,11,FALSE),IF(B3551&gt;=25,VLOOKUP(A3551,英雄数据表!A:L,7,0),""))</f>
        <v>"3109602004"</v>
      </c>
      <c r="M3551" s="20" t="str">
        <f>IFERROR(VLOOKUP(B3551,属性中转表!$K$2:$O$21,5,FALSE),"")</f>
        <v/>
      </c>
      <c r="N3551" s="20" t="str">
        <f>IF(B3551=25,VLOOKUP(A3551,英雄数据表!A:L,8,FALSE),IF(B3551=50,VLOOKUP(A3551,英雄数据表!A:L,12,0),""))</f>
        <v>对血量高于50%的敌人，伤害增加20%，对血量低于50%的敌人伤害增加35%</v>
      </c>
    </row>
    <row r="3552" spans="1:14" x14ac:dyDescent="0.3">
      <c r="A3552" s="20">
        <v>31096</v>
      </c>
      <c r="B3552" s="21">
        <f t="shared" si="237"/>
        <v>51</v>
      </c>
      <c r="C3552" s="21">
        <v>5</v>
      </c>
      <c r="D3552" s="21">
        <f>VLOOKUP(A3552,英雄数据表!A:D,4,0)</f>
        <v>3</v>
      </c>
      <c r="E3552" s="20" t="str">
        <f>VLOOKUP(A3552,英雄数据表!A:C,3,0)</f>
        <v>黑锋壁垒</v>
      </c>
      <c r="F3552" s="20">
        <f t="shared" si="238"/>
        <v>31096</v>
      </c>
      <c r="G3552" s="20">
        <f t="shared" si="239"/>
        <v>31096</v>
      </c>
      <c r="H3552" s="21" t="str">
        <f>VLOOKUP(B3552,属性中转表!A:F,6,FALSE)</f>
        <v>"hp":189000,"atk":5250</v>
      </c>
      <c r="I3552" s="20" t="str">
        <f>IF(VLOOKUP(B3552,属性中转表!A:G,7,FALSE)=0,"",VLOOKUP(VLOOKUP(B3552,属性中转表!A:G,7,FALSE),属性中转表!$K$2:$P$21,6,0))&amp;IF(VLOOKUP(B3552,属性中转表!A:G,7,FALSE)&gt;=50,VLOOKUP(A3552,英雄数据表!A:K,9,0),IF(VLOOKUP(B3552,属性中转表!A:G,7,FALSE)&gt;=25,VLOOKUP(A3552,英雄数据表!A:K,5,0),""))</f>
        <v>"atk":300,"hp":5000,"undpspro":100,"pvpdpspro":50,"pvpundpspro":50</v>
      </c>
      <c r="J3552" s="20" t="str">
        <f>IF(I3552="","",属性中转表!$I$1&amp;(IF(VLOOKUP(B3552,属性中转表!A:G,7,FALSE)=0,0,VLOOKUP(VLOOKUP(B3552,属性中转表!A:G,7,FALSE),属性中转表!$K$2:$P$21,4,0)))+IFERROR(VLOOKUP(A3552,英雄数据表!A:K,IF(武魂!B3552&gt;=50,10,IF(武魂!B3552&gt;=25,6)),0),0))</f>
        <v>,"dpspro":100</v>
      </c>
      <c r="K3552" s="32" t="str">
        <f t="shared" si="240"/>
        <v>"atk":300,"hp":5000,"undpspro":100,"pvpdpspro":50,"pvpundpspro":50,"dpspro":100</v>
      </c>
      <c r="L3552" s="20" t="str">
        <f>IF(B3552&gt;=50,VLOOKUP(A3552,英雄数据表!A:L,11,FALSE),IF(B3552&gt;=25,VLOOKUP(A3552,英雄数据表!A:L,7,0),""))</f>
        <v>"3109602004"</v>
      </c>
      <c r="M3552" s="20" t="str">
        <f>IFERROR(VLOOKUP(B3552,属性中转表!$K$2:$O$21,5,FALSE),"")</f>
        <v/>
      </c>
      <c r="N3552" s="20" t="str">
        <f>IF(B3552=25,VLOOKUP(A3552,英雄数据表!A:L,8,FALSE),IF(B3552=50,VLOOKUP(A3552,英雄数据表!A:L,12,0),""))</f>
        <v/>
      </c>
    </row>
    <row r="3553" spans="1:14" x14ac:dyDescent="0.3">
      <c r="A3553" s="20">
        <v>31096</v>
      </c>
      <c r="B3553" s="21">
        <f t="shared" si="237"/>
        <v>52</v>
      </c>
      <c r="C3553" s="21">
        <v>5</v>
      </c>
      <c r="D3553" s="21">
        <f>VLOOKUP(A3553,英雄数据表!A:D,4,0)</f>
        <v>3</v>
      </c>
      <c r="E3553" s="20" t="str">
        <f>VLOOKUP(A3553,英雄数据表!A:C,3,0)</f>
        <v>黑锋壁垒</v>
      </c>
      <c r="F3553" s="20">
        <f t="shared" si="238"/>
        <v>31096</v>
      </c>
      <c r="G3553" s="20">
        <f t="shared" si="239"/>
        <v>31096</v>
      </c>
      <c r="H3553" s="21" t="str">
        <f>VLOOKUP(B3553,属性中转表!A:F,6,FALSE)</f>
        <v>"hp":194400,"atk":5400</v>
      </c>
      <c r="I3553" s="20" t="str">
        <f>IF(VLOOKUP(B3553,属性中转表!A:G,7,FALSE)=0,"",VLOOKUP(VLOOKUP(B3553,属性中转表!A:G,7,FALSE),属性中转表!$K$2:$P$21,6,0))&amp;IF(VLOOKUP(B3553,属性中转表!A:G,7,FALSE)&gt;=50,VLOOKUP(A3553,英雄数据表!A:K,9,0),IF(VLOOKUP(B3553,属性中转表!A:G,7,FALSE)&gt;=25,VLOOKUP(A3553,英雄数据表!A:K,5,0),""))</f>
        <v>"atk":300,"hp":5000,"undpspro":100,"pvpdpspro":50,"pvpundpspro":50</v>
      </c>
      <c r="J3553" s="20" t="str">
        <f>IF(I3553="","",属性中转表!$I$1&amp;(IF(VLOOKUP(B3553,属性中转表!A:G,7,FALSE)=0,0,VLOOKUP(VLOOKUP(B3553,属性中转表!A:G,7,FALSE),属性中转表!$K$2:$P$21,4,0)))+IFERROR(VLOOKUP(A3553,英雄数据表!A:K,IF(武魂!B3553&gt;=50,10,IF(武魂!B3553&gt;=25,6)),0),0))</f>
        <v>,"dpspro":100</v>
      </c>
      <c r="K3553" s="32" t="str">
        <f t="shared" si="240"/>
        <v>"atk":300,"hp":5000,"undpspro":100,"pvpdpspro":50,"pvpundpspro":50,"dpspro":100</v>
      </c>
      <c r="L3553" s="20" t="str">
        <f>IF(B3553&gt;=50,VLOOKUP(A3553,英雄数据表!A:L,11,FALSE),IF(B3553&gt;=25,VLOOKUP(A3553,英雄数据表!A:L,7,0),""))</f>
        <v>"3109602004"</v>
      </c>
      <c r="M3553" s="20" t="str">
        <f>IFERROR(VLOOKUP(B3553,属性中转表!$K$2:$O$21,5,FALSE),"")</f>
        <v/>
      </c>
      <c r="N3553" s="20" t="str">
        <f>IF(B3553=25,VLOOKUP(A3553,英雄数据表!A:L,8,FALSE),IF(B3553=50,VLOOKUP(A3553,英雄数据表!A:L,12,0),""))</f>
        <v/>
      </c>
    </row>
    <row r="3554" spans="1:14" x14ac:dyDescent="0.3">
      <c r="A3554" s="20">
        <v>31096</v>
      </c>
      <c r="B3554" s="21">
        <f t="shared" si="237"/>
        <v>53</v>
      </c>
      <c r="C3554" s="21">
        <v>5</v>
      </c>
      <c r="D3554" s="21">
        <f>VLOOKUP(A3554,英雄数据表!A:D,4,0)</f>
        <v>3</v>
      </c>
      <c r="E3554" s="20" t="str">
        <f>VLOOKUP(A3554,英雄数据表!A:C,3,0)</f>
        <v>黑锋壁垒</v>
      </c>
      <c r="F3554" s="20">
        <f t="shared" si="238"/>
        <v>31096</v>
      </c>
      <c r="G3554" s="20">
        <f t="shared" si="239"/>
        <v>31096</v>
      </c>
      <c r="H3554" s="21" t="str">
        <f>VLOOKUP(B3554,属性中转表!A:F,6,FALSE)</f>
        <v>"hp":199800,"atk":5550</v>
      </c>
      <c r="I3554" s="20" t="str">
        <f>IF(VLOOKUP(B3554,属性中转表!A:G,7,FALSE)=0,"",VLOOKUP(VLOOKUP(B3554,属性中转表!A:G,7,FALSE),属性中转表!$K$2:$P$21,6,0))&amp;IF(VLOOKUP(B3554,属性中转表!A:G,7,FALSE)&gt;=50,VLOOKUP(A3554,英雄数据表!A:K,9,0),IF(VLOOKUP(B3554,属性中转表!A:G,7,FALSE)&gt;=25,VLOOKUP(A3554,英雄数据表!A:K,5,0),""))</f>
        <v>"atk":300,"hp":5000,"undpspro":100,"pvpdpspro":50,"pvpundpspro":50</v>
      </c>
      <c r="J3554" s="20" t="str">
        <f>IF(I3554="","",属性中转表!$I$1&amp;(IF(VLOOKUP(B3554,属性中转表!A:G,7,FALSE)=0,0,VLOOKUP(VLOOKUP(B3554,属性中转表!A:G,7,FALSE),属性中转表!$K$2:$P$21,4,0)))+IFERROR(VLOOKUP(A3554,英雄数据表!A:K,IF(武魂!B3554&gt;=50,10,IF(武魂!B3554&gt;=25,6)),0),0))</f>
        <v>,"dpspro":100</v>
      </c>
      <c r="K3554" s="32" t="str">
        <f t="shared" si="240"/>
        <v>"atk":300,"hp":5000,"undpspro":100,"pvpdpspro":50,"pvpundpspro":50,"dpspro":100</v>
      </c>
      <c r="L3554" s="20" t="str">
        <f>IF(B3554&gt;=50,VLOOKUP(A3554,英雄数据表!A:L,11,FALSE),IF(B3554&gt;=25,VLOOKUP(A3554,英雄数据表!A:L,7,0),""))</f>
        <v>"3109602004"</v>
      </c>
      <c r="M3554" s="20" t="str">
        <f>IFERROR(VLOOKUP(B3554,属性中转表!$K$2:$O$21,5,FALSE),"")</f>
        <v/>
      </c>
      <c r="N3554" s="20" t="str">
        <f>IF(B3554=25,VLOOKUP(A3554,英雄数据表!A:L,8,FALSE),IF(B3554=50,VLOOKUP(A3554,英雄数据表!A:L,12,0),""))</f>
        <v/>
      </c>
    </row>
    <row r="3555" spans="1:14" x14ac:dyDescent="0.3">
      <c r="A3555" s="20">
        <v>31096</v>
      </c>
      <c r="B3555" s="21">
        <f t="shared" si="237"/>
        <v>54</v>
      </c>
      <c r="C3555" s="21">
        <v>5</v>
      </c>
      <c r="D3555" s="21">
        <f>VLOOKUP(A3555,英雄数据表!A:D,4,0)</f>
        <v>3</v>
      </c>
      <c r="E3555" s="20" t="str">
        <f>VLOOKUP(A3555,英雄数据表!A:C,3,0)</f>
        <v>黑锋壁垒</v>
      </c>
      <c r="F3555" s="20">
        <f t="shared" si="238"/>
        <v>31096</v>
      </c>
      <c r="G3555" s="20">
        <f t="shared" si="239"/>
        <v>31096</v>
      </c>
      <c r="H3555" s="21" t="str">
        <f>VLOOKUP(B3555,属性中转表!A:F,6,FALSE)</f>
        <v>"hp":205200,"atk":5700</v>
      </c>
      <c r="I3555" s="20" t="str">
        <f>IF(VLOOKUP(B3555,属性中转表!A:G,7,FALSE)=0,"",VLOOKUP(VLOOKUP(B3555,属性中转表!A:G,7,FALSE),属性中转表!$K$2:$P$21,6,0))&amp;IF(VLOOKUP(B3555,属性中转表!A:G,7,FALSE)&gt;=50,VLOOKUP(A3555,英雄数据表!A:K,9,0),IF(VLOOKUP(B3555,属性中转表!A:G,7,FALSE)&gt;=25,VLOOKUP(A3555,英雄数据表!A:K,5,0),""))</f>
        <v>"atk":300,"hp":5000,"undpspro":100,"pvpdpspro":50,"pvpundpspro":50</v>
      </c>
      <c r="J3555" s="20" t="str">
        <f>IF(I3555="","",属性中转表!$I$1&amp;(IF(VLOOKUP(B3555,属性中转表!A:G,7,FALSE)=0,0,VLOOKUP(VLOOKUP(B3555,属性中转表!A:G,7,FALSE),属性中转表!$K$2:$P$21,4,0)))+IFERROR(VLOOKUP(A3555,英雄数据表!A:K,IF(武魂!B3555&gt;=50,10,IF(武魂!B3555&gt;=25,6)),0),0))</f>
        <v>,"dpspro":100</v>
      </c>
      <c r="K3555" s="32" t="str">
        <f t="shared" si="240"/>
        <v>"atk":300,"hp":5000,"undpspro":100,"pvpdpspro":50,"pvpundpspro":50,"dpspro":100</v>
      </c>
      <c r="L3555" s="20" t="str">
        <f>IF(B3555&gt;=50,VLOOKUP(A3555,英雄数据表!A:L,11,FALSE),IF(B3555&gt;=25,VLOOKUP(A3555,英雄数据表!A:L,7,0),""))</f>
        <v>"3109602004"</v>
      </c>
      <c r="M3555" s="20" t="str">
        <f>IFERROR(VLOOKUP(B3555,属性中转表!$K$2:$O$21,5,FALSE),"")</f>
        <v/>
      </c>
      <c r="N3555" s="20" t="str">
        <f>IF(B3555=25,VLOOKUP(A3555,英雄数据表!A:L,8,FALSE),IF(B3555=50,VLOOKUP(A3555,英雄数据表!A:L,12,0),""))</f>
        <v/>
      </c>
    </row>
    <row r="3556" spans="1:14" x14ac:dyDescent="0.3">
      <c r="A3556" s="20">
        <v>31096</v>
      </c>
      <c r="B3556" s="21">
        <f t="shared" si="237"/>
        <v>55</v>
      </c>
      <c r="C3556" s="21">
        <v>5</v>
      </c>
      <c r="D3556" s="21">
        <f>VLOOKUP(A3556,英雄数据表!A:D,4,0)</f>
        <v>3</v>
      </c>
      <c r="E3556" s="20" t="str">
        <f>VLOOKUP(A3556,英雄数据表!A:C,3,0)</f>
        <v>黑锋壁垒</v>
      </c>
      <c r="F3556" s="20">
        <f t="shared" si="238"/>
        <v>31096</v>
      </c>
      <c r="G3556" s="20">
        <f t="shared" si="239"/>
        <v>31096</v>
      </c>
      <c r="H3556" s="21" t="str">
        <f>VLOOKUP(B3556,属性中转表!A:F,6,FALSE)</f>
        <v>"hp":210600,"atk":5850</v>
      </c>
      <c r="I3556" s="20" t="str">
        <f>IF(VLOOKUP(B3556,属性中转表!A:G,7,FALSE)=0,"",VLOOKUP(VLOOKUP(B3556,属性中转表!A:G,7,FALSE),属性中转表!$K$2:$P$21,6,0))&amp;IF(VLOOKUP(B3556,属性中转表!A:G,7,FALSE)&gt;=50,VLOOKUP(A3556,英雄数据表!A:K,9,0),IF(VLOOKUP(B3556,属性中转表!A:G,7,FALSE)&gt;=25,VLOOKUP(A3556,英雄数据表!A:K,5,0),""))</f>
        <v>"atk":300,"hp":5000,"undpspro":150,"pvpdpspro":50,"pvpundpspro":50</v>
      </c>
      <c r="J3556" s="20" t="str">
        <f>IF(I3556="","",属性中转表!$I$1&amp;(IF(VLOOKUP(B3556,属性中转表!A:G,7,FALSE)=0,0,VLOOKUP(VLOOKUP(B3556,属性中转表!A:G,7,FALSE),属性中转表!$K$2:$P$21,4,0)))+IFERROR(VLOOKUP(A3556,英雄数据表!A:K,IF(武魂!B3556&gt;=50,10,IF(武魂!B3556&gt;=25,6)),0),0))</f>
        <v>,"dpspro":100</v>
      </c>
      <c r="K3556" s="32" t="str">
        <f t="shared" si="240"/>
        <v>"atk":300,"hp":5000,"undpspro":150,"pvpdpspro":50,"pvpundpspro":50,"dpspro":100</v>
      </c>
      <c r="L3556" s="20" t="str">
        <f>IF(B3556&gt;=50,VLOOKUP(A3556,英雄数据表!A:L,11,FALSE),IF(B3556&gt;=25,VLOOKUP(A3556,英雄数据表!A:L,7,0),""))</f>
        <v>"3109602004"</v>
      </c>
      <c r="M3556" s="20" t="str">
        <f>IFERROR(VLOOKUP(B3556,属性中转表!$K$2:$O$21,5,FALSE),"")</f>
        <v>"undpspro":50</v>
      </c>
      <c r="N3556" s="20" t="str">
        <f>IF(B3556=25,VLOOKUP(A3556,英雄数据表!A:L,8,FALSE),IF(B3556=50,VLOOKUP(A3556,英雄数据表!A:L,12,0),""))</f>
        <v/>
      </c>
    </row>
    <row r="3557" spans="1:14" x14ac:dyDescent="0.3">
      <c r="A3557" s="20">
        <v>31096</v>
      </c>
      <c r="B3557" s="21">
        <f t="shared" si="237"/>
        <v>56</v>
      </c>
      <c r="C3557" s="21">
        <v>5</v>
      </c>
      <c r="D3557" s="21">
        <f>VLOOKUP(A3557,英雄数据表!A:D,4,0)</f>
        <v>3</v>
      </c>
      <c r="E3557" s="20" t="str">
        <f>VLOOKUP(A3557,英雄数据表!A:C,3,0)</f>
        <v>黑锋壁垒</v>
      </c>
      <c r="F3557" s="20">
        <f t="shared" si="238"/>
        <v>31096</v>
      </c>
      <c r="G3557" s="20">
        <f t="shared" si="239"/>
        <v>31096</v>
      </c>
      <c r="H3557" s="21" t="str">
        <f>VLOOKUP(B3557,属性中转表!A:F,6,FALSE)</f>
        <v>"hp":216000,"atk":6000</v>
      </c>
      <c r="I3557" s="20" t="str">
        <f>IF(VLOOKUP(B3557,属性中转表!A:G,7,FALSE)=0,"",VLOOKUP(VLOOKUP(B3557,属性中转表!A:G,7,FALSE),属性中转表!$K$2:$P$21,6,0))&amp;IF(VLOOKUP(B3557,属性中转表!A:G,7,FALSE)&gt;=50,VLOOKUP(A3557,英雄数据表!A:K,9,0),IF(VLOOKUP(B3557,属性中转表!A:G,7,FALSE)&gt;=25,VLOOKUP(A3557,英雄数据表!A:K,5,0),""))</f>
        <v>"atk":300,"hp":5000,"undpspro":150,"pvpdpspro":50,"pvpundpspro":50</v>
      </c>
      <c r="J3557" s="20" t="str">
        <f>IF(I3557="","",属性中转表!$I$1&amp;(IF(VLOOKUP(B3557,属性中转表!A:G,7,FALSE)=0,0,VLOOKUP(VLOOKUP(B3557,属性中转表!A:G,7,FALSE),属性中转表!$K$2:$P$21,4,0)))+IFERROR(VLOOKUP(A3557,英雄数据表!A:K,IF(武魂!B3557&gt;=50,10,IF(武魂!B3557&gt;=25,6)),0),0))</f>
        <v>,"dpspro":100</v>
      </c>
      <c r="K3557" s="32" t="str">
        <f t="shared" si="240"/>
        <v>"atk":300,"hp":5000,"undpspro":150,"pvpdpspro":50,"pvpundpspro":50,"dpspro":100</v>
      </c>
      <c r="L3557" s="20" t="str">
        <f>IF(B3557&gt;=50,VLOOKUP(A3557,英雄数据表!A:L,11,FALSE),IF(B3557&gt;=25,VLOOKUP(A3557,英雄数据表!A:L,7,0),""))</f>
        <v>"3109602004"</v>
      </c>
      <c r="M3557" s="20" t="str">
        <f>IFERROR(VLOOKUP(B3557,属性中转表!$K$2:$O$21,5,FALSE),"")</f>
        <v/>
      </c>
      <c r="N3557" s="20" t="str">
        <f>IF(B3557=25,VLOOKUP(A3557,英雄数据表!A:L,8,FALSE),IF(B3557=50,VLOOKUP(A3557,英雄数据表!A:L,12,0),""))</f>
        <v/>
      </c>
    </row>
    <row r="3558" spans="1:14" x14ac:dyDescent="0.3">
      <c r="A3558" s="20">
        <v>31096</v>
      </c>
      <c r="B3558" s="21">
        <f t="shared" si="237"/>
        <v>57</v>
      </c>
      <c r="C3558" s="21">
        <v>5</v>
      </c>
      <c r="D3558" s="21">
        <f>VLOOKUP(A3558,英雄数据表!A:D,4,0)</f>
        <v>3</v>
      </c>
      <c r="E3558" s="20" t="str">
        <f>VLOOKUP(A3558,英雄数据表!A:C,3,0)</f>
        <v>黑锋壁垒</v>
      </c>
      <c r="F3558" s="20">
        <f t="shared" si="238"/>
        <v>31096</v>
      </c>
      <c r="G3558" s="20">
        <f t="shared" si="239"/>
        <v>31096</v>
      </c>
      <c r="H3558" s="21" t="str">
        <f>VLOOKUP(B3558,属性中转表!A:F,6,FALSE)</f>
        <v>"hp":221400,"atk":6150</v>
      </c>
      <c r="I3558" s="20" t="str">
        <f>IF(VLOOKUP(B3558,属性中转表!A:G,7,FALSE)=0,"",VLOOKUP(VLOOKUP(B3558,属性中转表!A:G,7,FALSE),属性中转表!$K$2:$P$21,6,0))&amp;IF(VLOOKUP(B3558,属性中转表!A:G,7,FALSE)&gt;=50,VLOOKUP(A3558,英雄数据表!A:K,9,0),IF(VLOOKUP(B3558,属性中转表!A:G,7,FALSE)&gt;=25,VLOOKUP(A3558,英雄数据表!A:K,5,0),""))</f>
        <v>"atk":300,"hp":5000,"undpspro":150,"pvpdpspro":50,"pvpundpspro":50</v>
      </c>
      <c r="J3558" s="20" t="str">
        <f>IF(I3558="","",属性中转表!$I$1&amp;(IF(VLOOKUP(B3558,属性中转表!A:G,7,FALSE)=0,0,VLOOKUP(VLOOKUP(B3558,属性中转表!A:G,7,FALSE),属性中转表!$K$2:$P$21,4,0)))+IFERROR(VLOOKUP(A3558,英雄数据表!A:K,IF(武魂!B3558&gt;=50,10,IF(武魂!B3558&gt;=25,6)),0),0))</f>
        <v>,"dpspro":100</v>
      </c>
      <c r="K3558" s="32" t="str">
        <f t="shared" si="240"/>
        <v>"atk":300,"hp":5000,"undpspro":150,"pvpdpspro":50,"pvpundpspro":50,"dpspro":100</v>
      </c>
      <c r="L3558" s="20" t="str">
        <f>IF(B3558&gt;=50,VLOOKUP(A3558,英雄数据表!A:L,11,FALSE),IF(B3558&gt;=25,VLOOKUP(A3558,英雄数据表!A:L,7,0),""))</f>
        <v>"3109602004"</v>
      </c>
      <c r="M3558" s="20" t="str">
        <f>IFERROR(VLOOKUP(B3558,属性中转表!$K$2:$O$21,5,FALSE),"")</f>
        <v/>
      </c>
      <c r="N3558" s="20" t="str">
        <f>IF(B3558=25,VLOOKUP(A3558,英雄数据表!A:L,8,FALSE),IF(B3558=50,VLOOKUP(A3558,英雄数据表!A:L,12,0),""))</f>
        <v/>
      </c>
    </row>
    <row r="3559" spans="1:14" x14ac:dyDescent="0.3">
      <c r="A3559" s="20">
        <v>31096</v>
      </c>
      <c r="B3559" s="21">
        <f t="shared" si="237"/>
        <v>58</v>
      </c>
      <c r="C3559" s="21">
        <v>5</v>
      </c>
      <c r="D3559" s="21">
        <f>VLOOKUP(A3559,英雄数据表!A:D,4,0)</f>
        <v>3</v>
      </c>
      <c r="E3559" s="20" t="str">
        <f>VLOOKUP(A3559,英雄数据表!A:C,3,0)</f>
        <v>黑锋壁垒</v>
      </c>
      <c r="F3559" s="20">
        <f t="shared" si="238"/>
        <v>31096</v>
      </c>
      <c r="G3559" s="20">
        <f t="shared" si="239"/>
        <v>31096</v>
      </c>
      <c r="H3559" s="21" t="str">
        <f>VLOOKUP(B3559,属性中转表!A:F,6,FALSE)</f>
        <v>"hp":226800,"atk":6300</v>
      </c>
      <c r="I3559" s="20" t="str">
        <f>IF(VLOOKUP(B3559,属性中转表!A:G,7,FALSE)=0,"",VLOOKUP(VLOOKUP(B3559,属性中转表!A:G,7,FALSE),属性中转表!$K$2:$P$21,6,0))&amp;IF(VLOOKUP(B3559,属性中转表!A:G,7,FALSE)&gt;=50,VLOOKUP(A3559,英雄数据表!A:K,9,0),IF(VLOOKUP(B3559,属性中转表!A:G,7,FALSE)&gt;=25,VLOOKUP(A3559,英雄数据表!A:K,5,0),""))</f>
        <v>"atk":300,"hp":5000,"undpspro":150,"pvpdpspro":50,"pvpundpspro":50</v>
      </c>
      <c r="J3559" s="20" t="str">
        <f>IF(I3559="","",属性中转表!$I$1&amp;(IF(VLOOKUP(B3559,属性中转表!A:G,7,FALSE)=0,0,VLOOKUP(VLOOKUP(B3559,属性中转表!A:G,7,FALSE),属性中转表!$K$2:$P$21,4,0)))+IFERROR(VLOOKUP(A3559,英雄数据表!A:K,IF(武魂!B3559&gt;=50,10,IF(武魂!B3559&gt;=25,6)),0),0))</f>
        <v>,"dpspro":100</v>
      </c>
      <c r="K3559" s="32" t="str">
        <f t="shared" si="240"/>
        <v>"atk":300,"hp":5000,"undpspro":150,"pvpdpspro":50,"pvpundpspro":50,"dpspro":100</v>
      </c>
      <c r="L3559" s="20" t="str">
        <f>IF(B3559&gt;=50,VLOOKUP(A3559,英雄数据表!A:L,11,FALSE),IF(B3559&gt;=25,VLOOKUP(A3559,英雄数据表!A:L,7,0),""))</f>
        <v>"3109602004"</v>
      </c>
      <c r="M3559" s="20" t="str">
        <f>IFERROR(VLOOKUP(B3559,属性中转表!$K$2:$O$21,5,FALSE),"")</f>
        <v/>
      </c>
      <c r="N3559" s="20" t="str">
        <f>IF(B3559=25,VLOOKUP(A3559,英雄数据表!A:L,8,FALSE),IF(B3559=50,VLOOKUP(A3559,英雄数据表!A:L,12,0),""))</f>
        <v/>
      </c>
    </row>
    <row r="3560" spans="1:14" x14ac:dyDescent="0.3">
      <c r="A3560" s="20">
        <v>31096</v>
      </c>
      <c r="B3560" s="21">
        <f t="shared" si="237"/>
        <v>59</v>
      </c>
      <c r="C3560" s="21">
        <v>5</v>
      </c>
      <c r="D3560" s="21">
        <f>VLOOKUP(A3560,英雄数据表!A:D,4,0)</f>
        <v>3</v>
      </c>
      <c r="E3560" s="20" t="str">
        <f>VLOOKUP(A3560,英雄数据表!A:C,3,0)</f>
        <v>黑锋壁垒</v>
      </c>
      <c r="F3560" s="20">
        <f t="shared" si="238"/>
        <v>31096</v>
      </c>
      <c r="G3560" s="20">
        <f t="shared" si="239"/>
        <v>31096</v>
      </c>
      <c r="H3560" s="21" t="str">
        <f>VLOOKUP(B3560,属性中转表!A:F,6,FALSE)</f>
        <v>"hp":232200,"atk":6450</v>
      </c>
      <c r="I3560" s="20" t="str">
        <f>IF(VLOOKUP(B3560,属性中转表!A:G,7,FALSE)=0,"",VLOOKUP(VLOOKUP(B3560,属性中转表!A:G,7,FALSE),属性中转表!$K$2:$P$21,6,0))&amp;IF(VLOOKUP(B3560,属性中转表!A:G,7,FALSE)&gt;=50,VLOOKUP(A3560,英雄数据表!A:K,9,0),IF(VLOOKUP(B3560,属性中转表!A:G,7,FALSE)&gt;=25,VLOOKUP(A3560,英雄数据表!A:K,5,0),""))</f>
        <v>"atk":300,"hp":5000,"undpspro":150,"pvpdpspro":50,"pvpundpspro":50</v>
      </c>
      <c r="J3560" s="20" t="str">
        <f>IF(I3560="","",属性中转表!$I$1&amp;(IF(VLOOKUP(B3560,属性中转表!A:G,7,FALSE)=0,0,VLOOKUP(VLOOKUP(B3560,属性中转表!A:G,7,FALSE),属性中转表!$K$2:$P$21,4,0)))+IFERROR(VLOOKUP(A3560,英雄数据表!A:K,IF(武魂!B3560&gt;=50,10,IF(武魂!B3560&gt;=25,6)),0),0))</f>
        <v>,"dpspro":100</v>
      </c>
      <c r="K3560" s="32" t="str">
        <f t="shared" si="240"/>
        <v>"atk":300,"hp":5000,"undpspro":150,"pvpdpspro":50,"pvpundpspro":50,"dpspro":100</v>
      </c>
      <c r="L3560" s="20" t="str">
        <f>IF(B3560&gt;=50,VLOOKUP(A3560,英雄数据表!A:L,11,FALSE),IF(B3560&gt;=25,VLOOKUP(A3560,英雄数据表!A:L,7,0),""))</f>
        <v>"3109602004"</v>
      </c>
      <c r="M3560" s="20" t="str">
        <f>IFERROR(VLOOKUP(B3560,属性中转表!$K$2:$O$21,5,FALSE),"")</f>
        <v/>
      </c>
      <c r="N3560" s="20" t="str">
        <f>IF(B3560=25,VLOOKUP(A3560,英雄数据表!A:L,8,FALSE),IF(B3560=50,VLOOKUP(A3560,英雄数据表!A:L,12,0),""))</f>
        <v/>
      </c>
    </row>
    <row r="3561" spans="1:14" x14ac:dyDescent="0.3">
      <c r="A3561" s="20">
        <v>31096</v>
      </c>
      <c r="B3561" s="21">
        <f t="shared" si="237"/>
        <v>60</v>
      </c>
      <c r="C3561" s="21">
        <v>5</v>
      </c>
      <c r="D3561" s="21">
        <f>VLOOKUP(A3561,英雄数据表!A:D,4,0)</f>
        <v>3</v>
      </c>
      <c r="E3561" s="20" t="str">
        <f>VLOOKUP(A3561,英雄数据表!A:C,3,0)</f>
        <v>黑锋壁垒</v>
      </c>
      <c r="F3561" s="20">
        <f t="shared" si="238"/>
        <v>31096</v>
      </c>
      <c r="G3561" s="20">
        <f t="shared" si="239"/>
        <v>31096</v>
      </c>
      <c r="H3561" s="21" t="str">
        <f>VLOOKUP(B3561,属性中转表!A:F,6,FALSE)</f>
        <v>"hp":237600,"atk":6600</v>
      </c>
      <c r="I3561" s="20" t="str">
        <f>IF(VLOOKUP(B3561,属性中转表!A:G,7,FALSE)=0,"",VLOOKUP(VLOOKUP(B3561,属性中转表!A:G,7,FALSE),属性中转表!$K$2:$P$21,6,0))&amp;IF(VLOOKUP(B3561,属性中转表!A:G,7,FALSE)&gt;=50,VLOOKUP(A3561,英雄数据表!A:K,9,0),IF(VLOOKUP(B3561,属性中转表!A:G,7,FALSE)&gt;=25,VLOOKUP(A3561,英雄数据表!A:K,5,0),""))</f>
        <v>"atk":300,"hp":5000,"undpspro":150,"pvpdpspro":50,"pvpundpspro":50</v>
      </c>
      <c r="J3561" s="20" t="str">
        <f>IF(I3561="","",属性中转表!$I$1&amp;(IF(VLOOKUP(B3561,属性中转表!A:G,7,FALSE)=0,0,VLOOKUP(VLOOKUP(B3561,属性中转表!A:G,7,FALSE),属性中转表!$K$2:$P$21,4,0)))+IFERROR(VLOOKUP(A3561,英雄数据表!A:K,IF(武魂!B3561&gt;=50,10,IF(武魂!B3561&gt;=25,6)),0),0))</f>
        <v>,"dpspro":150</v>
      </c>
      <c r="K3561" s="32" t="str">
        <f t="shared" si="240"/>
        <v>"atk":300,"hp":5000,"undpspro":150,"pvpdpspro":50,"pvpundpspro":50,"dpspro":150</v>
      </c>
      <c r="L3561" s="20" t="str">
        <f>IF(B3561&gt;=50,VLOOKUP(A3561,英雄数据表!A:L,11,FALSE),IF(B3561&gt;=25,VLOOKUP(A3561,英雄数据表!A:L,7,0),""))</f>
        <v>"3109602004"</v>
      </c>
      <c r="M3561" s="20" t="str">
        <f>IFERROR(VLOOKUP(B3561,属性中转表!$K$2:$O$21,5,FALSE),"")</f>
        <v>"dpspro":50</v>
      </c>
      <c r="N3561" s="20" t="str">
        <f>IF(B3561=25,VLOOKUP(A3561,英雄数据表!A:L,8,FALSE),IF(B3561=50,VLOOKUP(A3561,英雄数据表!A:L,12,0),""))</f>
        <v/>
      </c>
    </row>
    <row r="3562" spans="1:14" x14ac:dyDescent="0.3">
      <c r="A3562" s="20">
        <v>31096</v>
      </c>
      <c r="B3562" s="21">
        <f t="shared" si="237"/>
        <v>61</v>
      </c>
      <c r="C3562" s="21">
        <v>5</v>
      </c>
      <c r="D3562" s="21">
        <f>VLOOKUP(A3562,英雄数据表!A:D,4,0)</f>
        <v>3</v>
      </c>
      <c r="E3562" s="20" t="str">
        <f>VLOOKUP(A3562,英雄数据表!A:C,3,0)</f>
        <v>黑锋壁垒</v>
      </c>
      <c r="F3562" s="20">
        <f t="shared" si="238"/>
        <v>31096</v>
      </c>
      <c r="G3562" s="20">
        <f t="shared" si="239"/>
        <v>31096</v>
      </c>
      <c r="H3562" s="21" t="str">
        <f>VLOOKUP(B3562,属性中转表!A:F,6,FALSE)</f>
        <v>"hp":243000,"atk":6750</v>
      </c>
      <c r="I3562" s="20" t="str">
        <f>IF(VLOOKUP(B3562,属性中转表!A:G,7,FALSE)=0,"",VLOOKUP(VLOOKUP(B3562,属性中转表!A:G,7,FALSE),属性中转表!$K$2:$P$21,6,0))&amp;IF(VLOOKUP(B3562,属性中转表!A:G,7,FALSE)&gt;=50,VLOOKUP(A3562,英雄数据表!A:K,9,0),IF(VLOOKUP(B3562,属性中转表!A:G,7,FALSE)&gt;=25,VLOOKUP(A3562,英雄数据表!A:K,5,0),""))</f>
        <v>"atk":300,"hp":5000,"undpspro":150,"pvpdpspro":50,"pvpundpspro":50</v>
      </c>
      <c r="J3562" s="20" t="str">
        <f>IF(I3562="","",属性中转表!$I$1&amp;(IF(VLOOKUP(B3562,属性中转表!A:G,7,FALSE)=0,0,VLOOKUP(VLOOKUP(B3562,属性中转表!A:G,7,FALSE),属性中转表!$K$2:$P$21,4,0)))+IFERROR(VLOOKUP(A3562,英雄数据表!A:K,IF(武魂!B3562&gt;=50,10,IF(武魂!B3562&gt;=25,6)),0),0))</f>
        <v>,"dpspro":150</v>
      </c>
      <c r="K3562" s="32" t="str">
        <f t="shared" si="240"/>
        <v>"atk":300,"hp":5000,"undpspro":150,"pvpdpspro":50,"pvpundpspro":50,"dpspro":150</v>
      </c>
      <c r="L3562" s="20" t="str">
        <f>IF(B3562&gt;=50,VLOOKUP(A3562,英雄数据表!A:L,11,FALSE),IF(B3562&gt;=25,VLOOKUP(A3562,英雄数据表!A:L,7,0),""))</f>
        <v>"3109602004"</v>
      </c>
      <c r="M3562" s="20" t="str">
        <f>IFERROR(VLOOKUP(B3562,属性中转表!$K$2:$O$21,5,FALSE),"")</f>
        <v/>
      </c>
      <c r="N3562" s="20" t="str">
        <f>IF(B3562=25,VLOOKUP(A3562,英雄数据表!A:L,8,FALSE),IF(B3562=50,VLOOKUP(A3562,英雄数据表!A:L,12,0),""))</f>
        <v/>
      </c>
    </row>
    <row r="3563" spans="1:14" x14ac:dyDescent="0.3">
      <c r="A3563" s="20">
        <v>31096</v>
      </c>
      <c r="B3563" s="21">
        <f t="shared" si="237"/>
        <v>62</v>
      </c>
      <c r="C3563" s="21">
        <v>5</v>
      </c>
      <c r="D3563" s="21">
        <f>VLOOKUP(A3563,英雄数据表!A:D,4,0)</f>
        <v>3</v>
      </c>
      <c r="E3563" s="20" t="str">
        <f>VLOOKUP(A3563,英雄数据表!A:C,3,0)</f>
        <v>黑锋壁垒</v>
      </c>
      <c r="F3563" s="20">
        <f t="shared" si="238"/>
        <v>31096</v>
      </c>
      <c r="G3563" s="20">
        <f t="shared" si="239"/>
        <v>31096</v>
      </c>
      <c r="H3563" s="21" t="str">
        <f>VLOOKUP(B3563,属性中转表!A:F,6,FALSE)</f>
        <v>"hp":248400,"atk":6900</v>
      </c>
      <c r="I3563" s="20" t="str">
        <f>IF(VLOOKUP(B3563,属性中转表!A:G,7,FALSE)=0,"",VLOOKUP(VLOOKUP(B3563,属性中转表!A:G,7,FALSE),属性中转表!$K$2:$P$21,6,0))&amp;IF(VLOOKUP(B3563,属性中转表!A:G,7,FALSE)&gt;=50,VLOOKUP(A3563,英雄数据表!A:K,9,0),IF(VLOOKUP(B3563,属性中转表!A:G,7,FALSE)&gt;=25,VLOOKUP(A3563,英雄数据表!A:K,5,0),""))</f>
        <v>"atk":300,"hp":5000,"undpspro":150,"pvpdpspro":50,"pvpundpspro":50</v>
      </c>
      <c r="J3563" s="20" t="str">
        <f>IF(I3563="","",属性中转表!$I$1&amp;(IF(VLOOKUP(B3563,属性中转表!A:G,7,FALSE)=0,0,VLOOKUP(VLOOKUP(B3563,属性中转表!A:G,7,FALSE),属性中转表!$K$2:$P$21,4,0)))+IFERROR(VLOOKUP(A3563,英雄数据表!A:K,IF(武魂!B3563&gt;=50,10,IF(武魂!B3563&gt;=25,6)),0),0))</f>
        <v>,"dpspro":150</v>
      </c>
      <c r="K3563" s="32" t="str">
        <f t="shared" si="240"/>
        <v>"atk":300,"hp":5000,"undpspro":150,"pvpdpspro":50,"pvpundpspro":50,"dpspro":150</v>
      </c>
      <c r="L3563" s="20" t="str">
        <f>IF(B3563&gt;=50,VLOOKUP(A3563,英雄数据表!A:L,11,FALSE),IF(B3563&gt;=25,VLOOKUP(A3563,英雄数据表!A:L,7,0),""))</f>
        <v>"3109602004"</v>
      </c>
      <c r="M3563" s="20" t="str">
        <f>IFERROR(VLOOKUP(B3563,属性中转表!$K$2:$O$21,5,FALSE),"")</f>
        <v/>
      </c>
      <c r="N3563" s="20" t="str">
        <f>IF(B3563=25,VLOOKUP(A3563,英雄数据表!A:L,8,FALSE),IF(B3563=50,VLOOKUP(A3563,英雄数据表!A:L,12,0),""))</f>
        <v/>
      </c>
    </row>
    <row r="3564" spans="1:14" x14ac:dyDescent="0.3">
      <c r="A3564" s="20">
        <v>31096</v>
      </c>
      <c r="B3564" s="21">
        <f t="shared" si="237"/>
        <v>63</v>
      </c>
      <c r="C3564" s="21">
        <v>5</v>
      </c>
      <c r="D3564" s="21">
        <f>VLOOKUP(A3564,英雄数据表!A:D,4,0)</f>
        <v>3</v>
      </c>
      <c r="E3564" s="20" t="str">
        <f>VLOOKUP(A3564,英雄数据表!A:C,3,0)</f>
        <v>黑锋壁垒</v>
      </c>
      <c r="F3564" s="20">
        <f t="shared" si="238"/>
        <v>31096</v>
      </c>
      <c r="G3564" s="20">
        <f t="shared" si="239"/>
        <v>31096</v>
      </c>
      <c r="H3564" s="21" t="str">
        <f>VLOOKUP(B3564,属性中转表!A:F,6,FALSE)</f>
        <v>"hp":253800,"atk":7050</v>
      </c>
      <c r="I3564" s="20" t="str">
        <f>IF(VLOOKUP(B3564,属性中转表!A:G,7,FALSE)=0,"",VLOOKUP(VLOOKUP(B3564,属性中转表!A:G,7,FALSE),属性中转表!$K$2:$P$21,6,0))&amp;IF(VLOOKUP(B3564,属性中转表!A:G,7,FALSE)&gt;=50,VLOOKUP(A3564,英雄数据表!A:K,9,0),IF(VLOOKUP(B3564,属性中转表!A:G,7,FALSE)&gt;=25,VLOOKUP(A3564,英雄数据表!A:K,5,0),""))</f>
        <v>"atk":300,"hp":5000,"undpspro":150,"pvpdpspro":50,"pvpundpspro":50</v>
      </c>
      <c r="J3564" s="20" t="str">
        <f>IF(I3564="","",属性中转表!$I$1&amp;(IF(VLOOKUP(B3564,属性中转表!A:G,7,FALSE)=0,0,VLOOKUP(VLOOKUP(B3564,属性中转表!A:G,7,FALSE),属性中转表!$K$2:$P$21,4,0)))+IFERROR(VLOOKUP(A3564,英雄数据表!A:K,IF(武魂!B3564&gt;=50,10,IF(武魂!B3564&gt;=25,6)),0),0))</f>
        <v>,"dpspro":150</v>
      </c>
      <c r="K3564" s="32" t="str">
        <f t="shared" si="240"/>
        <v>"atk":300,"hp":5000,"undpspro":150,"pvpdpspro":50,"pvpundpspro":50,"dpspro":150</v>
      </c>
      <c r="L3564" s="20" t="str">
        <f>IF(B3564&gt;=50,VLOOKUP(A3564,英雄数据表!A:L,11,FALSE),IF(B3564&gt;=25,VLOOKUP(A3564,英雄数据表!A:L,7,0),""))</f>
        <v>"3109602004"</v>
      </c>
      <c r="M3564" s="20" t="str">
        <f>IFERROR(VLOOKUP(B3564,属性中转表!$K$2:$O$21,5,FALSE),"")</f>
        <v/>
      </c>
      <c r="N3564" s="20" t="str">
        <f>IF(B3564=25,VLOOKUP(A3564,英雄数据表!A:L,8,FALSE),IF(B3564=50,VLOOKUP(A3564,英雄数据表!A:L,12,0),""))</f>
        <v/>
      </c>
    </row>
    <row r="3565" spans="1:14" x14ac:dyDescent="0.3">
      <c r="A3565" s="20">
        <v>31096</v>
      </c>
      <c r="B3565" s="21">
        <f t="shared" si="237"/>
        <v>64</v>
      </c>
      <c r="C3565" s="21">
        <v>5</v>
      </c>
      <c r="D3565" s="21">
        <f>VLOOKUP(A3565,英雄数据表!A:D,4,0)</f>
        <v>3</v>
      </c>
      <c r="E3565" s="20" t="str">
        <f>VLOOKUP(A3565,英雄数据表!A:C,3,0)</f>
        <v>黑锋壁垒</v>
      </c>
      <c r="F3565" s="20">
        <f t="shared" si="238"/>
        <v>31096</v>
      </c>
      <c r="G3565" s="20">
        <f t="shared" si="239"/>
        <v>31096</v>
      </c>
      <c r="H3565" s="21" t="str">
        <f>VLOOKUP(B3565,属性中转表!A:F,6,FALSE)</f>
        <v>"hp":259200,"atk":7200</v>
      </c>
      <c r="I3565" s="20" t="str">
        <f>IF(VLOOKUP(B3565,属性中转表!A:G,7,FALSE)=0,"",VLOOKUP(VLOOKUP(B3565,属性中转表!A:G,7,FALSE),属性中转表!$K$2:$P$21,6,0))&amp;IF(VLOOKUP(B3565,属性中转表!A:G,7,FALSE)&gt;=50,VLOOKUP(A3565,英雄数据表!A:K,9,0),IF(VLOOKUP(B3565,属性中转表!A:G,7,FALSE)&gt;=25,VLOOKUP(A3565,英雄数据表!A:K,5,0),""))</f>
        <v>"atk":300,"hp":5000,"undpspro":150,"pvpdpspro":50,"pvpundpspro":50</v>
      </c>
      <c r="J3565" s="20" t="str">
        <f>IF(I3565="","",属性中转表!$I$1&amp;(IF(VLOOKUP(B3565,属性中转表!A:G,7,FALSE)=0,0,VLOOKUP(VLOOKUP(B3565,属性中转表!A:G,7,FALSE),属性中转表!$K$2:$P$21,4,0)))+IFERROR(VLOOKUP(A3565,英雄数据表!A:K,IF(武魂!B3565&gt;=50,10,IF(武魂!B3565&gt;=25,6)),0),0))</f>
        <v>,"dpspro":150</v>
      </c>
      <c r="K3565" s="32" t="str">
        <f t="shared" si="240"/>
        <v>"atk":300,"hp":5000,"undpspro":150,"pvpdpspro":50,"pvpundpspro":50,"dpspro":150</v>
      </c>
      <c r="L3565" s="20" t="str">
        <f>IF(B3565&gt;=50,VLOOKUP(A3565,英雄数据表!A:L,11,FALSE),IF(B3565&gt;=25,VLOOKUP(A3565,英雄数据表!A:L,7,0),""))</f>
        <v>"3109602004"</v>
      </c>
      <c r="M3565" s="20" t="str">
        <f>IFERROR(VLOOKUP(B3565,属性中转表!$K$2:$O$21,5,FALSE),"")</f>
        <v/>
      </c>
      <c r="N3565" s="20" t="str">
        <f>IF(B3565=25,VLOOKUP(A3565,英雄数据表!A:L,8,FALSE),IF(B3565=50,VLOOKUP(A3565,英雄数据表!A:L,12,0),""))</f>
        <v/>
      </c>
    </row>
    <row r="3566" spans="1:14" x14ac:dyDescent="0.3">
      <c r="A3566" s="20">
        <v>31096</v>
      </c>
      <c r="B3566" s="21">
        <f t="shared" si="237"/>
        <v>65</v>
      </c>
      <c r="C3566" s="21">
        <v>5</v>
      </c>
      <c r="D3566" s="21">
        <f>VLOOKUP(A3566,英雄数据表!A:D,4,0)</f>
        <v>3</v>
      </c>
      <c r="E3566" s="20" t="str">
        <f>VLOOKUP(A3566,英雄数据表!A:C,3,0)</f>
        <v>黑锋壁垒</v>
      </c>
      <c r="F3566" s="20">
        <f t="shared" si="238"/>
        <v>31096</v>
      </c>
      <c r="G3566" s="20">
        <f t="shared" si="239"/>
        <v>31096</v>
      </c>
      <c r="H3566" s="21" t="str">
        <f>VLOOKUP(B3566,属性中转表!A:F,6,FALSE)</f>
        <v>"hp":264600,"atk":7350</v>
      </c>
      <c r="I3566" s="20" t="str">
        <f>IF(VLOOKUP(B3566,属性中转表!A:G,7,FALSE)=0,"",VLOOKUP(VLOOKUP(B3566,属性中转表!A:G,7,FALSE),属性中转表!$K$2:$P$21,6,0))&amp;IF(VLOOKUP(B3566,属性中转表!A:G,7,FALSE)&gt;=50,VLOOKUP(A3566,英雄数据表!A:K,9,0),IF(VLOOKUP(B3566,属性中转表!A:G,7,FALSE)&gt;=25,VLOOKUP(A3566,英雄数据表!A:K,5,0),""))</f>
        <v>"atk":300,"hp":5000,"undpspro":150,"pvpdpspro":100,"pvpundpspro":50</v>
      </c>
      <c r="J3566" s="20" t="str">
        <f>IF(I3566="","",属性中转表!$I$1&amp;(IF(VLOOKUP(B3566,属性中转表!A:G,7,FALSE)=0,0,VLOOKUP(VLOOKUP(B3566,属性中转表!A:G,7,FALSE),属性中转表!$K$2:$P$21,4,0)))+IFERROR(VLOOKUP(A3566,英雄数据表!A:K,IF(武魂!B3566&gt;=50,10,IF(武魂!B3566&gt;=25,6)),0),0))</f>
        <v>,"dpspro":150</v>
      </c>
      <c r="K3566" s="32" t="str">
        <f t="shared" si="240"/>
        <v>"atk":300,"hp":5000,"undpspro":150,"pvpdpspro":100,"pvpundpspro":50,"dpspro":150</v>
      </c>
      <c r="L3566" s="20" t="str">
        <f>IF(B3566&gt;=50,VLOOKUP(A3566,英雄数据表!A:L,11,FALSE),IF(B3566&gt;=25,VLOOKUP(A3566,英雄数据表!A:L,7,0),""))</f>
        <v>"3109602004"</v>
      </c>
      <c r="M3566" s="20" t="str">
        <f>IFERROR(VLOOKUP(B3566,属性中转表!$K$2:$O$21,5,FALSE),"")</f>
        <v>"pvpdpspro":50</v>
      </c>
      <c r="N3566" s="20" t="str">
        <f>IF(B3566=25,VLOOKUP(A3566,英雄数据表!A:L,8,FALSE),IF(B3566=50,VLOOKUP(A3566,英雄数据表!A:L,12,0),""))</f>
        <v/>
      </c>
    </row>
    <row r="3567" spans="1:14" x14ac:dyDescent="0.3">
      <c r="A3567" s="20">
        <v>31096</v>
      </c>
      <c r="B3567" s="21">
        <f t="shared" si="237"/>
        <v>66</v>
      </c>
      <c r="C3567" s="21">
        <v>5</v>
      </c>
      <c r="D3567" s="21">
        <f>VLOOKUP(A3567,英雄数据表!A:D,4,0)</f>
        <v>3</v>
      </c>
      <c r="E3567" s="20" t="str">
        <f>VLOOKUP(A3567,英雄数据表!A:C,3,0)</f>
        <v>黑锋壁垒</v>
      </c>
      <c r="F3567" s="20">
        <f t="shared" si="238"/>
        <v>31096</v>
      </c>
      <c r="G3567" s="20">
        <f t="shared" si="239"/>
        <v>31096</v>
      </c>
      <c r="H3567" s="21" t="str">
        <f>VLOOKUP(B3567,属性中转表!A:F,6,FALSE)</f>
        <v>"hp":270000,"atk":7500</v>
      </c>
      <c r="I3567" s="20" t="str">
        <f>IF(VLOOKUP(B3567,属性中转表!A:G,7,FALSE)=0,"",VLOOKUP(VLOOKUP(B3567,属性中转表!A:G,7,FALSE),属性中转表!$K$2:$P$21,6,0))&amp;IF(VLOOKUP(B3567,属性中转表!A:G,7,FALSE)&gt;=50,VLOOKUP(A3567,英雄数据表!A:K,9,0),IF(VLOOKUP(B3567,属性中转表!A:G,7,FALSE)&gt;=25,VLOOKUP(A3567,英雄数据表!A:K,5,0),""))</f>
        <v>"atk":300,"hp":5000,"undpspro":150,"pvpdpspro":100,"pvpundpspro":50</v>
      </c>
      <c r="J3567" s="20" t="str">
        <f>IF(I3567="","",属性中转表!$I$1&amp;(IF(VLOOKUP(B3567,属性中转表!A:G,7,FALSE)=0,0,VLOOKUP(VLOOKUP(B3567,属性中转表!A:G,7,FALSE),属性中转表!$K$2:$P$21,4,0)))+IFERROR(VLOOKUP(A3567,英雄数据表!A:K,IF(武魂!B3567&gt;=50,10,IF(武魂!B3567&gt;=25,6)),0),0))</f>
        <v>,"dpspro":150</v>
      </c>
      <c r="K3567" s="32" t="str">
        <f t="shared" si="240"/>
        <v>"atk":300,"hp":5000,"undpspro":150,"pvpdpspro":100,"pvpundpspro":50,"dpspro":150</v>
      </c>
      <c r="L3567" s="20" t="str">
        <f>IF(B3567&gt;=50,VLOOKUP(A3567,英雄数据表!A:L,11,FALSE),IF(B3567&gt;=25,VLOOKUP(A3567,英雄数据表!A:L,7,0),""))</f>
        <v>"3109602004"</v>
      </c>
      <c r="M3567" s="20" t="str">
        <f>IFERROR(VLOOKUP(B3567,属性中转表!$K$2:$O$21,5,FALSE),"")</f>
        <v/>
      </c>
      <c r="N3567" s="20" t="str">
        <f>IF(B3567=25,VLOOKUP(A3567,英雄数据表!A:L,8,FALSE),IF(B3567=50,VLOOKUP(A3567,英雄数据表!A:L,12,0),""))</f>
        <v/>
      </c>
    </row>
    <row r="3568" spans="1:14" x14ac:dyDescent="0.3">
      <c r="A3568" s="20">
        <v>31096</v>
      </c>
      <c r="B3568" s="21">
        <f t="shared" si="237"/>
        <v>67</v>
      </c>
      <c r="C3568" s="21">
        <v>5</v>
      </c>
      <c r="D3568" s="21">
        <f>VLOOKUP(A3568,英雄数据表!A:D,4,0)</f>
        <v>3</v>
      </c>
      <c r="E3568" s="20" t="str">
        <f>VLOOKUP(A3568,英雄数据表!A:C,3,0)</f>
        <v>黑锋壁垒</v>
      </c>
      <c r="F3568" s="20">
        <f t="shared" si="238"/>
        <v>31096</v>
      </c>
      <c r="G3568" s="20">
        <f t="shared" si="239"/>
        <v>31096</v>
      </c>
      <c r="H3568" s="21" t="str">
        <f>VLOOKUP(B3568,属性中转表!A:F,6,FALSE)</f>
        <v>"hp":275400,"atk":7650</v>
      </c>
      <c r="I3568" s="20" t="str">
        <f>IF(VLOOKUP(B3568,属性中转表!A:G,7,FALSE)=0,"",VLOOKUP(VLOOKUP(B3568,属性中转表!A:G,7,FALSE),属性中转表!$K$2:$P$21,6,0))&amp;IF(VLOOKUP(B3568,属性中转表!A:G,7,FALSE)&gt;=50,VLOOKUP(A3568,英雄数据表!A:K,9,0),IF(VLOOKUP(B3568,属性中转表!A:G,7,FALSE)&gt;=25,VLOOKUP(A3568,英雄数据表!A:K,5,0),""))</f>
        <v>"atk":300,"hp":5000,"undpspro":150,"pvpdpspro":100,"pvpundpspro":50</v>
      </c>
      <c r="J3568" s="20" t="str">
        <f>IF(I3568="","",属性中转表!$I$1&amp;(IF(VLOOKUP(B3568,属性中转表!A:G,7,FALSE)=0,0,VLOOKUP(VLOOKUP(B3568,属性中转表!A:G,7,FALSE),属性中转表!$K$2:$P$21,4,0)))+IFERROR(VLOOKUP(A3568,英雄数据表!A:K,IF(武魂!B3568&gt;=50,10,IF(武魂!B3568&gt;=25,6)),0),0))</f>
        <v>,"dpspro":150</v>
      </c>
      <c r="K3568" s="32" t="str">
        <f t="shared" si="240"/>
        <v>"atk":300,"hp":5000,"undpspro":150,"pvpdpspro":100,"pvpundpspro":50,"dpspro":150</v>
      </c>
      <c r="L3568" s="20" t="str">
        <f>IF(B3568&gt;=50,VLOOKUP(A3568,英雄数据表!A:L,11,FALSE),IF(B3568&gt;=25,VLOOKUP(A3568,英雄数据表!A:L,7,0),""))</f>
        <v>"3109602004"</v>
      </c>
      <c r="M3568" s="20" t="str">
        <f>IFERROR(VLOOKUP(B3568,属性中转表!$K$2:$O$21,5,FALSE),"")</f>
        <v/>
      </c>
      <c r="N3568" s="20" t="str">
        <f>IF(B3568=25,VLOOKUP(A3568,英雄数据表!A:L,8,FALSE),IF(B3568=50,VLOOKUP(A3568,英雄数据表!A:L,12,0),""))</f>
        <v/>
      </c>
    </row>
    <row r="3569" spans="1:14" x14ac:dyDescent="0.3">
      <c r="A3569" s="20">
        <v>31096</v>
      </c>
      <c r="B3569" s="21">
        <f t="shared" si="237"/>
        <v>68</v>
      </c>
      <c r="C3569" s="21">
        <v>5</v>
      </c>
      <c r="D3569" s="21">
        <f>VLOOKUP(A3569,英雄数据表!A:D,4,0)</f>
        <v>3</v>
      </c>
      <c r="E3569" s="20" t="str">
        <f>VLOOKUP(A3569,英雄数据表!A:C,3,0)</f>
        <v>黑锋壁垒</v>
      </c>
      <c r="F3569" s="20">
        <f t="shared" si="238"/>
        <v>31096</v>
      </c>
      <c r="G3569" s="20">
        <f t="shared" si="239"/>
        <v>31096</v>
      </c>
      <c r="H3569" s="21" t="str">
        <f>VLOOKUP(B3569,属性中转表!A:F,6,FALSE)</f>
        <v>"hp":280800,"atk":7800</v>
      </c>
      <c r="I3569" s="20" t="str">
        <f>IF(VLOOKUP(B3569,属性中转表!A:G,7,FALSE)=0,"",VLOOKUP(VLOOKUP(B3569,属性中转表!A:G,7,FALSE),属性中转表!$K$2:$P$21,6,0))&amp;IF(VLOOKUP(B3569,属性中转表!A:G,7,FALSE)&gt;=50,VLOOKUP(A3569,英雄数据表!A:K,9,0),IF(VLOOKUP(B3569,属性中转表!A:G,7,FALSE)&gt;=25,VLOOKUP(A3569,英雄数据表!A:K,5,0),""))</f>
        <v>"atk":300,"hp":5000,"undpspro":150,"pvpdpspro":100,"pvpundpspro":50</v>
      </c>
      <c r="J3569" s="20" t="str">
        <f>IF(I3569="","",属性中转表!$I$1&amp;(IF(VLOOKUP(B3569,属性中转表!A:G,7,FALSE)=0,0,VLOOKUP(VLOOKUP(B3569,属性中转表!A:G,7,FALSE),属性中转表!$K$2:$P$21,4,0)))+IFERROR(VLOOKUP(A3569,英雄数据表!A:K,IF(武魂!B3569&gt;=50,10,IF(武魂!B3569&gt;=25,6)),0),0))</f>
        <v>,"dpspro":150</v>
      </c>
      <c r="K3569" s="32" t="str">
        <f t="shared" si="240"/>
        <v>"atk":300,"hp":5000,"undpspro":150,"pvpdpspro":100,"pvpundpspro":50,"dpspro":150</v>
      </c>
      <c r="L3569" s="20" t="str">
        <f>IF(B3569&gt;=50,VLOOKUP(A3569,英雄数据表!A:L,11,FALSE),IF(B3569&gt;=25,VLOOKUP(A3569,英雄数据表!A:L,7,0),""))</f>
        <v>"3109602004"</v>
      </c>
      <c r="M3569" s="20" t="str">
        <f>IFERROR(VLOOKUP(B3569,属性中转表!$K$2:$O$21,5,FALSE),"")</f>
        <v/>
      </c>
      <c r="N3569" s="20" t="str">
        <f>IF(B3569=25,VLOOKUP(A3569,英雄数据表!A:L,8,FALSE),IF(B3569=50,VLOOKUP(A3569,英雄数据表!A:L,12,0),""))</f>
        <v/>
      </c>
    </row>
    <row r="3570" spans="1:14" x14ac:dyDescent="0.3">
      <c r="A3570" s="20">
        <v>31096</v>
      </c>
      <c r="B3570" s="21">
        <f t="shared" si="237"/>
        <v>69</v>
      </c>
      <c r="C3570" s="21">
        <v>5</v>
      </c>
      <c r="D3570" s="21">
        <f>VLOOKUP(A3570,英雄数据表!A:D,4,0)</f>
        <v>3</v>
      </c>
      <c r="E3570" s="20" t="str">
        <f>VLOOKUP(A3570,英雄数据表!A:C,3,0)</f>
        <v>黑锋壁垒</v>
      </c>
      <c r="F3570" s="20">
        <f t="shared" si="238"/>
        <v>31096</v>
      </c>
      <c r="G3570" s="20">
        <f t="shared" si="239"/>
        <v>31096</v>
      </c>
      <c r="H3570" s="21" t="str">
        <f>VLOOKUP(B3570,属性中转表!A:F,6,FALSE)</f>
        <v>"hp":286200,"atk":7950</v>
      </c>
      <c r="I3570" s="20" t="str">
        <f>IF(VLOOKUP(B3570,属性中转表!A:G,7,FALSE)=0,"",VLOOKUP(VLOOKUP(B3570,属性中转表!A:G,7,FALSE),属性中转表!$K$2:$P$21,6,0))&amp;IF(VLOOKUP(B3570,属性中转表!A:G,7,FALSE)&gt;=50,VLOOKUP(A3570,英雄数据表!A:K,9,0),IF(VLOOKUP(B3570,属性中转表!A:G,7,FALSE)&gt;=25,VLOOKUP(A3570,英雄数据表!A:K,5,0),""))</f>
        <v>"atk":300,"hp":5000,"undpspro":150,"pvpdpspro":100,"pvpundpspro":50</v>
      </c>
      <c r="J3570" s="20" t="str">
        <f>IF(I3570="","",属性中转表!$I$1&amp;(IF(VLOOKUP(B3570,属性中转表!A:G,7,FALSE)=0,0,VLOOKUP(VLOOKUP(B3570,属性中转表!A:G,7,FALSE),属性中转表!$K$2:$P$21,4,0)))+IFERROR(VLOOKUP(A3570,英雄数据表!A:K,IF(武魂!B3570&gt;=50,10,IF(武魂!B3570&gt;=25,6)),0),0))</f>
        <v>,"dpspro":150</v>
      </c>
      <c r="K3570" s="32" t="str">
        <f t="shared" si="240"/>
        <v>"atk":300,"hp":5000,"undpspro":150,"pvpdpspro":100,"pvpundpspro":50,"dpspro":150</v>
      </c>
      <c r="L3570" s="20" t="str">
        <f>IF(B3570&gt;=50,VLOOKUP(A3570,英雄数据表!A:L,11,FALSE),IF(B3570&gt;=25,VLOOKUP(A3570,英雄数据表!A:L,7,0),""))</f>
        <v>"3109602004"</v>
      </c>
      <c r="M3570" s="20" t="str">
        <f>IFERROR(VLOOKUP(B3570,属性中转表!$K$2:$O$21,5,FALSE),"")</f>
        <v/>
      </c>
      <c r="N3570" s="20" t="str">
        <f>IF(B3570=25,VLOOKUP(A3570,英雄数据表!A:L,8,FALSE),IF(B3570=50,VLOOKUP(A3570,英雄数据表!A:L,12,0),""))</f>
        <v/>
      </c>
    </row>
    <row r="3571" spans="1:14" x14ac:dyDescent="0.3">
      <c r="A3571" s="20">
        <v>31096</v>
      </c>
      <c r="B3571" s="21">
        <f t="shared" si="237"/>
        <v>70</v>
      </c>
      <c r="C3571" s="21">
        <v>5</v>
      </c>
      <c r="D3571" s="21">
        <f>VLOOKUP(A3571,英雄数据表!A:D,4,0)</f>
        <v>3</v>
      </c>
      <c r="E3571" s="20" t="str">
        <f>VLOOKUP(A3571,英雄数据表!A:C,3,0)</f>
        <v>黑锋壁垒</v>
      </c>
      <c r="F3571" s="20">
        <f t="shared" si="238"/>
        <v>31096</v>
      </c>
      <c r="G3571" s="20">
        <f t="shared" si="239"/>
        <v>31096</v>
      </c>
      <c r="H3571" s="21" t="str">
        <f>VLOOKUP(B3571,属性中转表!A:F,6,FALSE)</f>
        <v>"hp":291600,"atk":8100</v>
      </c>
      <c r="I3571" s="20" t="str">
        <f>IF(VLOOKUP(B3571,属性中转表!A:G,7,FALSE)=0,"",VLOOKUP(VLOOKUP(B3571,属性中转表!A:G,7,FALSE),属性中转表!$K$2:$P$21,6,0))&amp;IF(VLOOKUP(B3571,属性中转表!A:G,7,FALSE)&gt;=50,VLOOKUP(A3571,英雄数据表!A:K,9,0),IF(VLOOKUP(B3571,属性中转表!A:G,7,FALSE)&gt;=25,VLOOKUP(A3571,英雄数据表!A:K,5,0),""))</f>
        <v>"atk":300,"hp":5000,"undpspro":150,"pvpdpspro":100,"pvpundpspro":100</v>
      </c>
      <c r="J3571" s="20" t="str">
        <f>IF(I3571="","",属性中转表!$I$1&amp;(IF(VLOOKUP(B3571,属性中转表!A:G,7,FALSE)=0,0,VLOOKUP(VLOOKUP(B3571,属性中转表!A:G,7,FALSE),属性中转表!$K$2:$P$21,4,0)))+IFERROR(VLOOKUP(A3571,英雄数据表!A:K,IF(武魂!B3571&gt;=50,10,IF(武魂!B3571&gt;=25,6)),0),0))</f>
        <v>,"dpspro":150</v>
      </c>
      <c r="K3571" s="32" t="str">
        <f t="shared" si="240"/>
        <v>"atk":300,"hp":5000,"undpspro":150,"pvpdpspro":100,"pvpundpspro":100,"dpspro":150</v>
      </c>
      <c r="L3571" s="20" t="str">
        <f>IF(B3571&gt;=50,VLOOKUP(A3571,英雄数据表!A:L,11,FALSE),IF(B3571&gt;=25,VLOOKUP(A3571,英雄数据表!A:L,7,0),""))</f>
        <v>"3109602004"</v>
      </c>
      <c r="M3571" s="20" t="str">
        <f>IFERROR(VLOOKUP(B3571,属性中转表!$K$2:$O$21,5,FALSE),"")</f>
        <v>"pvpundpspro":50</v>
      </c>
      <c r="N3571" s="20" t="str">
        <f>IF(B3571=25,VLOOKUP(A3571,英雄数据表!A:L,8,FALSE),IF(B3571=50,VLOOKUP(A3571,英雄数据表!A:L,12,0),""))</f>
        <v/>
      </c>
    </row>
    <row r="3572" spans="1:14" x14ac:dyDescent="0.3">
      <c r="A3572" s="20">
        <v>31096</v>
      </c>
      <c r="B3572" s="21">
        <f t="shared" si="237"/>
        <v>71</v>
      </c>
      <c r="C3572" s="21">
        <v>5</v>
      </c>
      <c r="D3572" s="21">
        <f>VLOOKUP(A3572,英雄数据表!A:D,4,0)</f>
        <v>3</v>
      </c>
      <c r="E3572" s="20" t="str">
        <f>VLOOKUP(A3572,英雄数据表!A:C,3,0)</f>
        <v>黑锋壁垒</v>
      </c>
      <c r="F3572" s="20">
        <f t="shared" si="238"/>
        <v>31096</v>
      </c>
      <c r="G3572" s="20">
        <f t="shared" si="239"/>
        <v>31096</v>
      </c>
      <c r="H3572" s="21" t="str">
        <f>VLOOKUP(B3572,属性中转表!A:F,6,FALSE)</f>
        <v>"hp":297000,"atk":8250</v>
      </c>
      <c r="I3572" s="20" t="str">
        <f>IF(VLOOKUP(B3572,属性中转表!A:G,7,FALSE)=0,"",VLOOKUP(VLOOKUP(B3572,属性中转表!A:G,7,FALSE),属性中转表!$K$2:$P$21,6,0))&amp;IF(VLOOKUP(B3572,属性中转表!A:G,7,FALSE)&gt;=50,VLOOKUP(A3572,英雄数据表!A:K,9,0),IF(VLOOKUP(B3572,属性中转表!A:G,7,FALSE)&gt;=25,VLOOKUP(A3572,英雄数据表!A:K,5,0),""))</f>
        <v>"atk":300,"hp":5000,"undpspro":150,"pvpdpspro":100,"pvpundpspro":100</v>
      </c>
      <c r="J3572" s="20" t="str">
        <f>IF(I3572="","",属性中转表!$I$1&amp;(IF(VLOOKUP(B3572,属性中转表!A:G,7,FALSE)=0,0,VLOOKUP(VLOOKUP(B3572,属性中转表!A:G,7,FALSE),属性中转表!$K$2:$P$21,4,0)))+IFERROR(VLOOKUP(A3572,英雄数据表!A:K,IF(武魂!B3572&gt;=50,10,IF(武魂!B3572&gt;=25,6)),0),0))</f>
        <v>,"dpspro":150</v>
      </c>
      <c r="K3572" s="32" t="str">
        <f t="shared" si="240"/>
        <v>"atk":300,"hp":5000,"undpspro":150,"pvpdpspro":100,"pvpundpspro":100,"dpspro":150</v>
      </c>
      <c r="L3572" s="20" t="str">
        <f>IF(B3572&gt;=50,VLOOKUP(A3572,英雄数据表!A:L,11,FALSE),IF(B3572&gt;=25,VLOOKUP(A3572,英雄数据表!A:L,7,0),""))</f>
        <v>"3109602004"</v>
      </c>
      <c r="M3572" s="20" t="str">
        <f>IFERROR(VLOOKUP(B3572,属性中转表!$K$2:$O$21,5,FALSE),"")</f>
        <v/>
      </c>
      <c r="N3572" s="20" t="str">
        <f>IF(B3572=25,VLOOKUP(A3572,英雄数据表!A:L,8,FALSE),IF(B3572=50,VLOOKUP(A3572,英雄数据表!A:L,12,0),""))</f>
        <v/>
      </c>
    </row>
    <row r="3573" spans="1:14" x14ac:dyDescent="0.3">
      <c r="A3573" s="20">
        <v>31096</v>
      </c>
      <c r="B3573" s="21">
        <f t="shared" si="237"/>
        <v>72</v>
      </c>
      <c r="C3573" s="21">
        <v>5</v>
      </c>
      <c r="D3573" s="21">
        <f>VLOOKUP(A3573,英雄数据表!A:D,4,0)</f>
        <v>3</v>
      </c>
      <c r="E3573" s="20" t="str">
        <f>VLOOKUP(A3573,英雄数据表!A:C,3,0)</f>
        <v>黑锋壁垒</v>
      </c>
      <c r="F3573" s="20">
        <f t="shared" si="238"/>
        <v>31096</v>
      </c>
      <c r="G3573" s="20">
        <f t="shared" si="239"/>
        <v>31096</v>
      </c>
      <c r="H3573" s="21" t="str">
        <f>VLOOKUP(B3573,属性中转表!A:F,6,FALSE)</f>
        <v>"hp":302400,"atk":8400</v>
      </c>
      <c r="I3573" s="20" t="str">
        <f>IF(VLOOKUP(B3573,属性中转表!A:G,7,FALSE)=0,"",VLOOKUP(VLOOKUP(B3573,属性中转表!A:G,7,FALSE),属性中转表!$K$2:$P$21,6,0))&amp;IF(VLOOKUP(B3573,属性中转表!A:G,7,FALSE)&gt;=50,VLOOKUP(A3573,英雄数据表!A:K,9,0),IF(VLOOKUP(B3573,属性中转表!A:G,7,FALSE)&gt;=25,VLOOKUP(A3573,英雄数据表!A:K,5,0),""))</f>
        <v>"atk":300,"hp":5000,"undpspro":150,"pvpdpspro":100,"pvpundpspro":100</v>
      </c>
      <c r="J3573" s="20" t="str">
        <f>IF(I3573="","",属性中转表!$I$1&amp;(IF(VLOOKUP(B3573,属性中转表!A:G,7,FALSE)=0,0,VLOOKUP(VLOOKUP(B3573,属性中转表!A:G,7,FALSE),属性中转表!$K$2:$P$21,4,0)))+IFERROR(VLOOKUP(A3573,英雄数据表!A:K,IF(武魂!B3573&gt;=50,10,IF(武魂!B3573&gt;=25,6)),0),0))</f>
        <v>,"dpspro":150</v>
      </c>
      <c r="K3573" s="32" t="str">
        <f t="shared" si="240"/>
        <v>"atk":300,"hp":5000,"undpspro":150,"pvpdpspro":100,"pvpundpspro":100,"dpspro":150</v>
      </c>
      <c r="L3573" s="20" t="str">
        <f>IF(B3573&gt;=50,VLOOKUP(A3573,英雄数据表!A:L,11,FALSE),IF(B3573&gt;=25,VLOOKUP(A3573,英雄数据表!A:L,7,0),""))</f>
        <v>"3109602004"</v>
      </c>
      <c r="M3573" s="20" t="str">
        <f>IFERROR(VLOOKUP(B3573,属性中转表!$K$2:$O$21,5,FALSE),"")</f>
        <v/>
      </c>
      <c r="N3573" s="20" t="str">
        <f>IF(B3573=25,VLOOKUP(A3573,英雄数据表!A:L,8,FALSE),IF(B3573=50,VLOOKUP(A3573,英雄数据表!A:L,12,0),""))</f>
        <v/>
      </c>
    </row>
    <row r="3574" spans="1:14" x14ac:dyDescent="0.3">
      <c r="A3574" s="20">
        <v>31096</v>
      </c>
      <c r="B3574" s="21">
        <f t="shared" si="237"/>
        <v>73</v>
      </c>
      <c r="C3574" s="21">
        <v>5</v>
      </c>
      <c r="D3574" s="21">
        <f>VLOOKUP(A3574,英雄数据表!A:D,4,0)</f>
        <v>3</v>
      </c>
      <c r="E3574" s="20" t="str">
        <f>VLOOKUP(A3574,英雄数据表!A:C,3,0)</f>
        <v>黑锋壁垒</v>
      </c>
      <c r="F3574" s="20">
        <f t="shared" si="238"/>
        <v>31096</v>
      </c>
      <c r="G3574" s="20">
        <f t="shared" si="239"/>
        <v>31096</v>
      </c>
      <c r="H3574" s="21" t="str">
        <f>VLOOKUP(B3574,属性中转表!A:F,6,FALSE)</f>
        <v>"hp":307800,"atk":8550</v>
      </c>
      <c r="I3574" s="20" t="str">
        <f>IF(VLOOKUP(B3574,属性中转表!A:G,7,FALSE)=0,"",VLOOKUP(VLOOKUP(B3574,属性中转表!A:G,7,FALSE),属性中转表!$K$2:$P$21,6,0))&amp;IF(VLOOKUP(B3574,属性中转表!A:G,7,FALSE)&gt;=50,VLOOKUP(A3574,英雄数据表!A:K,9,0),IF(VLOOKUP(B3574,属性中转表!A:G,7,FALSE)&gt;=25,VLOOKUP(A3574,英雄数据表!A:K,5,0),""))</f>
        <v>"atk":300,"hp":5000,"undpspro":150,"pvpdpspro":100,"pvpundpspro":100</v>
      </c>
      <c r="J3574" s="20" t="str">
        <f>IF(I3574="","",属性中转表!$I$1&amp;(IF(VLOOKUP(B3574,属性中转表!A:G,7,FALSE)=0,0,VLOOKUP(VLOOKUP(B3574,属性中转表!A:G,7,FALSE),属性中转表!$K$2:$P$21,4,0)))+IFERROR(VLOOKUP(A3574,英雄数据表!A:K,IF(武魂!B3574&gt;=50,10,IF(武魂!B3574&gt;=25,6)),0),0))</f>
        <v>,"dpspro":150</v>
      </c>
      <c r="K3574" s="32" t="str">
        <f t="shared" si="240"/>
        <v>"atk":300,"hp":5000,"undpspro":150,"pvpdpspro":100,"pvpundpspro":100,"dpspro":150</v>
      </c>
      <c r="L3574" s="20" t="str">
        <f>IF(B3574&gt;=50,VLOOKUP(A3574,英雄数据表!A:L,11,FALSE),IF(B3574&gt;=25,VLOOKUP(A3574,英雄数据表!A:L,7,0),""))</f>
        <v>"3109602004"</v>
      </c>
      <c r="M3574" s="20" t="str">
        <f>IFERROR(VLOOKUP(B3574,属性中转表!$K$2:$O$21,5,FALSE),"")</f>
        <v/>
      </c>
      <c r="N3574" s="20" t="str">
        <f>IF(B3574=25,VLOOKUP(A3574,英雄数据表!A:L,8,FALSE),IF(B3574=50,VLOOKUP(A3574,英雄数据表!A:L,12,0),""))</f>
        <v/>
      </c>
    </row>
    <row r="3575" spans="1:14" x14ac:dyDescent="0.3">
      <c r="A3575" s="20">
        <v>31096</v>
      </c>
      <c r="B3575" s="21">
        <f t="shared" si="237"/>
        <v>74</v>
      </c>
      <c r="C3575" s="21">
        <v>5</v>
      </c>
      <c r="D3575" s="21">
        <f>VLOOKUP(A3575,英雄数据表!A:D,4,0)</f>
        <v>3</v>
      </c>
      <c r="E3575" s="20" t="str">
        <f>VLOOKUP(A3575,英雄数据表!A:C,3,0)</f>
        <v>黑锋壁垒</v>
      </c>
      <c r="F3575" s="20">
        <f t="shared" si="238"/>
        <v>31096</v>
      </c>
      <c r="G3575" s="20">
        <f t="shared" si="239"/>
        <v>31096</v>
      </c>
      <c r="H3575" s="21" t="str">
        <f>VLOOKUP(B3575,属性中转表!A:F,6,FALSE)</f>
        <v>"hp":313200,"atk":8700</v>
      </c>
      <c r="I3575" s="20" t="str">
        <f>IF(VLOOKUP(B3575,属性中转表!A:G,7,FALSE)=0,"",VLOOKUP(VLOOKUP(B3575,属性中转表!A:G,7,FALSE),属性中转表!$K$2:$P$21,6,0))&amp;IF(VLOOKUP(B3575,属性中转表!A:G,7,FALSE)&gt;=50,VLOOKUP(A3575,英雄数据表!A:K,9,0),IF(VLOOKUP(B3575,属性中转表!A:G,7,FALSE)&gt;=25,VLOOKUP(A3575,英雄数据表!A:K,5,0),""))</f>
        <v>"atk":300,"hp":5000,"undpspro":150,"pvpdpspro":100,"pvpundpspro":100</v>
      </c>
      <c r="J3575" s="20" t="str">
        <f>IF(I3575="","",属性中转表!$I$1&amp;(IF(VLOOKUP(B3575,属性中转表!A:G,7,FALSE)=0,0,VLOOKUP(VLOOKUP(B3575,属性中转表!A:G,7,FALSE),属性中转表!$K$2:$P$21,4,0)))+IFERROR(VLOOKUP(A3575,英雄数据表!A:K,IF(武魂!B3575&gt;=50,10,IF(武魂!B3575&gt;=25,6)),0),0))</f>
        <v>,"dpspro":150</v>
      </c>
      <c r="K3575" s="32" t="str">
        <f t="shared" si="240"/>
        <v>"atk":300,"hp":5000,"undpspro":150,"pvpdpspro":100,"pvpundpspro":100,"dpspro":150</v>
      </c>
      <c r="L3575" s="20" t="str">
        <f>IF(B3575&gt;=50,VLOOKUP(A3575,英雄数据表!A:L,11,FALSE),IF(B3575&gt;=25,VLOOKUP(A3575,英雄数据表!A:L,7,0),""))</f>
        <v>"3109602004"</v>
      </c>
      <c r="M3575" s="20" t="str">
        <f>IFERROR(VLOOKUP(B3575,属性中转表!$K$2:$O$21,5,FALSE),"")</f>
        <v/>
      </c>
      <c r="N3575" s="20" t="str">
        <f>IF(B3575=25,VLOOKUP(A3575,英雄数据表!A:L,8,FALSE),IF(B3575=50,VLOOKUP(A3575,英雄数据表!A:L,12,0),""))</f>
        <v/>
      </c>
    </row>
    <row r="3576" spans="1:14" x14ac:dyDescent="0.3">
      <c r="A3576" s="20">
        <v>31096</v>
      </c>
      <c r="B3576" s="21">
        <f t="shared" si="237"/>
        <v>75</v>
      </c>
      <c r="C3576" s="21">
        <v>5</v>
      </c>
      <c r="D3576" s="21">
        <f>VLOOKUP(A3576,英雄数据表!A:D,4,0)</f>
        <v>3</v>
      </c>
      <c r="E3576" s="20" t="str">
        <f>VLOOKUP(A3576,英雄数据表!A:C,3,0)</f>
        <v>黑锋壁垒</v>
      </c>
      <c r="F3576" s="20">
        <f t="shared" si="238"/>
        <v>31096</v>
      </c>
      <c r="G3576" s="20">
        <f t="shared" si="239"/>
        <v>31096</v>
      </c>
      <c r="H3576" s="21" t="str">
        <f>VLOOKUP(B3576,属性中转表!A:F,6,FALSE)</f>
        <v>"hp":318600,"atk":8850</v>
      </c>
      <c r="I3576" s="20" t="str">
        <f>IF(VLOOKUP(B3576,属性中转表!A:G,7,FALSE)=0,"",VLOOKUP(VLOOKUP(B3576,属性中转表!A:G,7,FALSE),属性中转表!$K$2:$P$21,6,0))&amp;IF(VLOOKUP(B3576,属性中转表!A:G,7,FALSE)&gt;=50,VLOOKUP(A3576,英雄数据表!A:K,9,0),IF(VLOOKUP(B3576,属性中转表!A:G,7,FALSE)&gt;=25,VLOOKUP(A3576,英雄数据表!A:K,5,0),""))</f>
        <v>"atk":600,"hp":10000,"undpspro":150,"pvpdpspro":100,"pvpundpspro":100,"speed":10</v>
      </c>
      <c r="J3576" s="20" t="str">
        <f>IF(I3576="","",属性中转表!$I$1&amp;(IF(VLOOKUP(B3576,属性中转表!A:G,7,FALSE)=0,0,VLOOKUP(VLOOKUP(B3576,属性中转表!A:G,7,FALSE),属性中转表!$K$2:$P$21,4,0)))+IFERROR(VLOOKUP(A3576,英雄数据表!A:K,IF(武魂!B3576&gt;=50,10,IF(武魂!B3576&gt;=25,6)),0),0))</f>
        <v>,"dpspro":150</v>
      </c>
      <c r="K3576" s="32" t="str">
        <f t="shared" si="240"/>
        <v>"atk":600,"hp":10000,"undpspro":150,"pvpdpspro":100,"pvpundpspro":100,"speed":10,"dpspro":150</v>
      </c>
      <c r="L3576" s="20" t="str">
        <f>IF(B3576&gt;=50,VLOOKUP(A3576,英雄数据表!A:L,11,FALSE),IF(B3576&gt;=25,VLOOKUP(A3576,英雄数据表!A:L,7,0),""))</f>
        <v>"3109602004"</v>
      </c>
      <c r="M3576" s="20" t="str">
        <f>IFERROR(VLOOKUP(B3576,属性中转表!$K$2:$O$21,5,FALSE),"")</f>
        <v>"speed":10,"atk":300,"hp":5000</v>
      </c>
      <c r="N3576" s="20" t="str">
        <f>IF(B3576=25,VLOOKUP(A3576,英雄数据表!A:L,8,FALSE),IF(B3576=50,VLOOKUP(A3576,英雄数据表!A:L,12,0),""))</f>
        <v/>
      </c>
    </row>
    <row r="3577" spans="1:14" x14ac:dyDescent="0.3">
      <c r="A3577" s="20">
        <v>31096</v>
      </c>
      <c r="B3577" s="21">
        <f t="shared" si="237"/>
        <v>76</v>
      </c>
      <c r="C3577" s="21">
        <v>5</v>
      </c>
      <c r="D3577" s="21">
        <f>VLOOKUP(A3577,英雄数据表!A:D,4,0)</f>
        <v>3</v>
      </c>
      <c r="E3577" s="20" t="str">
        <f>VLOOKUP(A3577,英雄数据表!A:C,3,0)</f>
        <v>黑锋壁垒</v>
      </c>
      <c r="F3577" s="20">
        <f t="shared" si="238"/>
        <v>31096</v>
      </c>
      <c r="G3577" s="20">
        <f t="shared" si="239"/>
        <v>31096</v>
      </c>
      <c r="H3577" s="21" t="str">
        <f>VLOOKUP(B3577,属性中转表!A:F,6,FALSE)</f>
        <v>"hp":324000,"atk":9000</v>
      </c>
      <c r="I3577" s="20" t="str">
        <f>IF(VLOOKUP(B3577,属性中转表!A:G,7,FALSE)=0,"",VLOOKUP(VLOOKUP(B3577,属性中转表!A:G,7,FALSE),属性中转表!$K$2:$P$21,6,0))&amp;IF(VLOOKUP(B3577,属性中转表!A:G,7,FALSE)&gt;=50,VLOOKUP(A3577,英雄数据表!A:K,9,0),IF(VLOOKUP(B3577,属性中转表!A:G,7,FALSE)&gt;=25,VLOOKUP(A3577,英雄数据表!A:K,5,0),""))</f>
        <v>"atk":600,"hp":10000,"undpspro":150,"pvpdpspro":100,"pvpundpspro":100,"speed":10</v>
      </c>
      <c r="J3577" s="20" t="str">
        <f>IF(I3577="","",属性中转表!$I$1&amp;(IF(VLOOKUP(B3577,属性中转表!A:G,7,FALSE)=0,0,VLOOKUP(VLOOKUP(B3577,属性中转表!A:G,7,FALSE),属性中转表!$K$2:$P$21,4,0)))+IFERROR(VLOOKUP(A3577,英雄数据表!A:K,IF(武魂!B3577&gt;=50,10,IF(武魂!B3577&gt;=25,6)),0),0))</f>
        <v>,"dpspro":150</v>
      </c>
      <c r="K3577" s="32" t="str">
        <f t="shared" si="240"/>
        <v>"atk":600,"hp":10000,"undpspro":150,"pvpdpspro":100,"pvpundpspro":100,"speed":10,"dpspro":150</v>
      </c>
      <c r="L3577" s="20" t="str">
        <f>IF(B3577&gt;=50,VLOOKUP(A3577,英雄数据表!A:L,11,FALSE),IF(B3577&gt;=25,VLOOKUP(A3577,英雄数据表!A:L,7,0),""))</f>
        <v>"3109602004"</v>
      </c>
      <c r="M3577" s="20" t="str">
        <f>IFERROR(VLOOKUP(B3577,属性中转表!$K$2:$O$21,5,FALSE),"")</f>
        <v/>
      </c>
      <c r="N3577" s="20" t="str">
        <f>IF(B3577=25,VLOOKUP(A3577,英雄数据表!A:L,8,FALSE),IF(B3577=50,VLOOKUP(A3577,英雄数据表!A:L,12,0),""))</f>
        <v/>
      </c>
    </row>
    <row r="3578" spans="1:14" x14ac:dyDescent="0.3">
      <c r="A3578" s="20">
        <v>31096</v>
      </c>
      <c r="B3578" s="21">
        <f t="shared" si="237"/>
        <v>77</v>
      </c>
      <c r="C3578" s="21">
        <v>5</v>
      </c>
      <c r="D3578" s="21">
        <f>VLOOKUP(A3578,英雄数据表!A:D,4,0)</f>
        <v>3</v>
      </c>
      <c r="E3578" s="20" t="str">
        <f>VLOOKUP(A3578,英雄数据表!A:C,3,0)</f>
        <v>黑锋壁垒</v>
      </c>
      <c r="F3578" s="20">
        <f t="shared" si="238"/>
        <v>31096</v>
      </c>
      <c r="G3578" s="20">
        <f t="shared" si="239"/>
        <v>31096</v>
      </c>
      <c r="H3578" s="21" t="str">
        <f>VLOOKUP(B3578,属性中转表!A:F,6,FALSE)</f>
        <v>"hp":329400,"atk":9150</v>
      </c>
      <c r="I3578" s="20" t="str">
        <f>IF(VLOOKUP(B3578,属性中转表!A:G,7,FALSE)=0,"",VLOOKUP(VLOOKUP(B3578,属性中转表!A:G,7,FALSE),属性中转表!$K$2:$P$21,6,0))&amp;IF(VLOOKUP(B3578,属性中转表!A:G,7,FALSE)&gt;=50,VLOOKUP(A3578,英雄数据表!A:K,9,0),IF(VLOOKUP(B3578,属性中转表!A:G,7,FALSE)&gt;=25,VLOOKUP(A3578,英雄数据表!A:K,5,0),""))</f>
        <v>"atk":600,"hp":10000,"undpspro":150,"pvpdpspro":100,"pvpundpspro":100,"speed":10</v>
      </c>
      <c r="J3578" s="20" t="str">
        <f>IF(I3578="","",属性中转表!$I$1&amp;(IF(VLOOKUP(B3578,属性中转表!A:G,7,FALSE)=0,0,VLOOKUP(VLOOKUP(B3578,属性中转表!A:G,7,FALSE),属性中转表!$K$2:$P$21,4,0)))+IFERROR(VLOOKUP(A3578,英雄数据表!A:K,IF(武魂!B3578&gt;=50,10,IF(武魂!B3578&gt;=25,6)),0),0))</f>
        <v>,"dpspro":150</v>
      </c>
      <c r="K3578" s="32" t="str">
        <f t="shared" si="240"/>
        <v>"atk":600,"hp":10000,"undpspro":150,"pvpdpspro":100,"pvpundpspro":100,"speed":10,"dpspro":150</v>
      </c>
      <c r="L3578" s="20" t="str">
        <f>IF(B3578&gt;=50,VLOOKUP(A3578,英雄数据表!A:L,11,FALSE),IF(B3578&gt;=25,VLOOKUP(A3578,英雄数据表!A:L,7,0),""))</f>
        <v>"3109602004"</v>
      </c>
      <c r="M3578" s="20" t="str">
        <f>IFERROR(VLOOKUP(B3578,属性中转表!$K$2:$O$21,5,FALSE),"")</f>
        <v/>
      </c>
      <c r="N3578" s="20" t="str">
        <f>IF(B3578=25,VLOOKUP(A3578,英雄数据表!A:L,8,FALSE),IF(B3578=50,VLOOKUP(A3578,英雄数据表!A:L,12,0),""))</f>
        <v/>
      </c>
    </row>
    <row r="3579" spans="1:14" x14ac:dyDescent="0.3">
      <c r="A3579" s="20">
        <v>31096</v>
      </c>
      <c r="B3579" s="21">
        <f t="shared" si="237"/>
        <v>78</v>
      </c>
      <c r="C3579" s="21">
        <v>5</v>
      </c>
      <c r="D3579" s="21">
        <f>VLOOKUP(A3579,英雄数据表!A:D,4,0)</f>
        <v>3</v>
      </c>
      <c r="E3579" s="20" t="str">
        <f>VLOOKUP(A3579,英雄数据表!A:C,3,0)</f>
        <v>黑锋壁垒</v>
      </c>
      <c r="F3579" s="20">
        <f t="shared" si="238"/>
        <v>31096</v>
      </c>
      <c r="G3579" s="20">
        <f t="shared" si="239"/>
        <v>31096</v>
      </c>
      <c r="H3579" s="21" t="str">
        <f>VLOOKUP(B3579,属性中转表!A:F,6,FALSE)</f>
        <v>"hp":334800,"atk":9300</v>
      </c>
      <c r="I3579" s="20" t="str">
        <f>IF(VLOOKUP(B3579,属性中转表!A:G,7,FALSE)=0,"",VLOOKUP(VLOOKUP(B3579,属性中转表!A:G,7,FALSE),属性中转表!$K$2:$P$21,6,0))&amp;IF(VLOOKUP(B3579,属性中转表!A:G,7,FALSE)&gt;=50,VLOOKUP(A3579,英雄数据表!A:K,9,0),IF(VLOOKUP(B3579,属性中转表!A:G,7,FALSE)&gt;=25,VLOOKUP(A3579,英雄数据表!A:K,5,0),""))</f>
        <v>"atk":600,"hp":10000,"undpspro":150,"pvpdpspro":100,"pvpundpspro":100,"speed":10</v>
      </c>
      <c r="J3579" s="20" t="str">
        <f>IF(I3579="","",属性中转表!$I$1&amp;(IF(VLOOKUP(B3579,属性中转表!A:G,7,FALSE)=0,0,VLOOKUP(VLOOKUP(B3579,属性中转表!A:G,7,FALSE),属性中转表!$K$2:$P$21,4,0)))+IFERROR(VLOOKUP(A3579,英雄数据表!A:K,IF(武魂!B3579&gt;=50,10,IF(武魂!B3579&gt;=25,6)),0),0))</f>
        <v>,"dpspro":150</v>
      </c>
      <c r="K3579" s="32" t="str">
        <f t="shared" si="240"/>
        <v>"atk":600,"hp":10000,"undpspro":150,"pvpdpspro":100,"pvpundpspro":100,"speed":10,"dpspro":150</v>
      </c>
      <c r="L3579" s="20" t="str">
        <f>IF(B3579&gt;=50,VLOOKUP(A3579,英雄数据表!A:L,11,FALSE),IF(B3579&gt;=25,VLOOKUP(A3579,英雄数据表!A:L,7,0),""))</f>
        <v>"3109602004"</v>
      </c>
      <c r="M3579" s="20" t="str">
        <f>IFERROR(VLOOKUP(B3579,属性中转表!$K$2:$O$21,5,FALSE),"")</f>
        <v/>
      </c>
      <c r="N3579" s="20" t="str">
        <f>IF(B3579=25,VLOOKUP(A3579,英雄数据表!A:L,8,FALSE),IF(B3579=50,VLOOKUP(A3579,英雄数据表!A:L,12,0),""))</f>
        <v/>
      </c>
    </row>
    <row r="3580" spans="1:14" x14ac:dyDescent="0.3">
      <c r="A3580" s="20">
        <v>31096</v>
      </c>
      <c r="B3580" s="21">
        <f t="shared" si="237"/>
        <v>79</v>
      </c>
      <c r="C3580" s="21">
        <v>5</v>
      </c>
      <c r="D3580" s="21">
        <f>VLOOKUP(A3580,英雄数据表!A:D,4,0)</f>
        <v>3</v>
      </c>
      <c r="E3580" s="20" t="str">
        <f>VLOOKUP(A3580,英雄数据表!A:C,3,0)</f>
        <v>黑锋壁垒</v>
      </c>
      <c r="F3580" s="20">
        <f t="shared" si="238"/>
        <v>31096</v>
      </c>
      <c r="G3580" s="20">
        <f t="shared" si="239"/>
        <v>31096</v>
      </c>
      <c r="H3580" s="21" t="str">
        <f>VLOOKUP(B3580,属性中转表!A:F,6,FALSE)</f>
        <v>"hp":340200,"atk":9450</v>
      </c>
      <c r="I3580" s="20" t="str">
        <f>IF(VLOOKUP(B3580,属性中转表!A:G,7,FALSE)=0,"",VLOOKUP(VLOOKUP(B3580,属性中转表!A:G,7,FALSE),属性中转表!$K$2:$P$21,6,0))&amp;IF(VLOOKUP(B3580,属性中转表!A:G,7,FALSE)&gt;=50,VLOOKUP(A3580,英雄数据表!A:K,9,0),IF(VLOOKUP(B3580,属性中转表!A:G,7,FALSE)&gt;=25,VLOOKUP(A3580,英雄数据表!A:K,5,0),""))</f>
        <v>"atk":600,"hp":10000,"undpspro":150,"pvpdpspro":100,"pvpundpspro":100,"speed":10</v>
      </c>
      <c r="J3580" s="20" t="str">
        <f>IF(I3580="","",属性中转表!$I$1&amp;(IF(VLOOKUP(B3580,属性中转表!A:G,7,FALSE)=0,0,VLOOKUP(VLOOKUP(B3580,属性中转表!A:G,7,FALSE),属性中转表!$K$2:$P$21,4,0)))+IFERROR(VLOOKUP(A3580,英雄数据表!A:K,IF(武魂!B3580&gt;=50,10,IF(武魂!B3580&gt;=25,6)),0),0))</f>
        <v>,"dpspro":150</v>
      </c>
      <c r="K3580" s="32" t="str">
        <f t="shared" si="240"/>
        <v>"atk":600,"hp":10000,"undpspro":150,"pvpdpspro":100,"pvpundpspro":100,"speed":10,"dpspro":150</v>
      </c>
      <c r="L3580" s="20" t="str">
        <f>IF(B3580&gt;=50,VLOOKUP(A3580,英雄数据表!A:L,11,FALSE),IF(B3580&gt;=25,VLOOKUP(A3580,英雄数据表!A:L,7,0),""))</f>
        <v>"3109602004"</v>
      </c>
      <c r="M3580" s="20" t="str">
        <f>IFERROR(VLOOKUP(B3580,属性中转表!$K$2:$O$21,5,FALSE),"")</f>
        <v/>
      </c>
      <c r="N3580" s="20" t="str">
        <f>IF(B3580=25,VLOOKUP(A3580,英雄数据表!A:L,8,FALSE),IF(B3580=50,VLOOKUP(A3580,英雄数据表!A:L,12,0),""))</f>
        <v/>
      </c>
    </row>
    <row r="3581" spans="1:14" x14ac:dyDescent="0.3">
      <c r="A3581" s="20">
        <v>31096</v>
      </c>
      <c r="B3581" s="21">
        <f t="shared" si="237"/>
        <v>80</v>
      </c>
      <c r="C3581" s="21">
        <v>5</v>
      </c>
      <c r="D3581" s="21">
        <f>VLOOKUP(A3581,英雄数据表!A:D,4,0)</f>
        <v>3</v>
      </c>
      <c r="E3581" s="20" t="str">
        <f>VLOOKUP(A3581,英雄数据表!A:C,3,0)</f>
        <v>黑锋壁垒</v>
      </c>
      <c r="F3581" s="20">
        <f t="shared" si="238"/>
        <v>31096</v>
      </c>
      <c r="G3581" s="20">
        <f t="shared" si="239"/>
        <v>31096</v>
      </c>
      <c r="H3581" s="21" t="str">
        <f>VLOOKUP(B3581,属性中转表!A:F,6,FALSE)</f>
        <v>"hp":345600,"atk":9600</v>
      </c>
      <c r="I3581" s="20" t="str">
        <f>IF(VLOOKUP(B3581,属性中转表!A:G,7,FALSE)=0,"",VLOOKUP(VLOOKUP(B3581,属性中转表!A:G,7,FALSE),属性中转表!$K$2:$P$21,6,0))&amp;IF(VLOOKUP(B3581,属性中转表!A:G,7,FALSE)&gt;=50,VLOOKUP(A3581,英雄数据表!A:K,9,0),IF(VLOOKUP(B3581,属性中转表!A:G,7,FALSE)&gt;=25,VLOOKUP(A3581,英雄数据表!A:K,5,0),""))</f>
        <v>"atk":600,"hp":10000,"undpspro":200,"pvpdpspro":100,"pvpundpspro":100,"speed":10</v>
      </c>
      <c r="J3581" s="20" t="str">
        <f>IF(I3581="","",属性中转表!$I$1&amp;(IF(VLOOKUP(B3581,属性中转表!A:G,7,FALSE)=0,0,VLOOKUP(VLOOKUP(B3581,属性中转表!A:G,7,FALSE),属性中转表!$K$2:$P$21,4,0)))+IFERROR(VLOOKUP(A3581,英雄数据表!A:K,IF(武魂!B3581&gt;=50,10,IF(武魂!B3581&gt;=25,6)),0),0))</f>
        <v>,"dpspro":150</v>
      </c>
      <c r="K3581" s="32" t="str">
        <f t="shared" si="240"/>
        <v>"atk":600,"hp":10000,"undpspro":200,"pvpdpspro":100,"pvpundpspro":100,"speed":10,"dpspro":150</v>
      </c>
      <c r="L3581" s="20" t="str">
        <f>IF(B3581&gt;=50,VLOOKUP(A3581,英雄数据表!A:L,11,FALSE),IF(B3581&gt;=25,VLOOKUP(A3581,英雄数据表!A:L,7,0),""))</f>
        <v>"3109602004"</v>
      </c>
      <c r="M3581" s="20" t="str">
        <f>IFERROR(VLOOKUP(B3581,属性中转表!$K$2:$O$21,5,FALSE),"")</f>
        <v>"undpspro":50</v>
      </c>
      <c r="N3581" s="20" t="str">
        <f>IF(B3581=25,VLOOKUP(A3581,英雄数据表!A:L,8,FALSE),IF(B3581=50,VLOOKUP(A3581,英雄数据表!A:L,12,0),""))</f>
        <v/>
      </c>
    </row>
    <row r="3582" spans="1:14" x14ac:dyDescent="0.3">
      <c r="A3582" s="20">
        <v>31096</v>
      </c>
      <c r="B3582" s="21">
        <f t="shared" si="237"/>
        <v>81</v>
      </c>
      <c r="C3582" s="21">
        <v>5</v>
      </c>
      <c r="D3582" s="21">
        <f>VLOOKUP(A3582,英雄数据表!A:D,4,0)</f>
        <v>3</v>
      </c>
      <c r="E3582" s="20" t="str">
        <f>VLOOKUP(A3582,英雄数据表!A:C,3,0)</f>
        <v>黑锋壁垒</v>
      </c>
      <c r="F3582" s="20">
        <f t="shared" si="238"/>
        <v>31096</v>
      </c>
      <c r="G3582" s="20">
        <f t="shared" si="239"/>
        <v>31096</v>
      </c>
      <c r="H3582" s="21" t="str">
        <f>VLOOKUP(B3582,属性中转表!A:F,6,FALSE)</f>
        <v>"hp":351000,"atk":9750</v>
      </c>
      <c r="I3582" s="20" t="str">
        <f>IF(VLOOKUP(B3582,属性中转表!A:G,7,FALSE)=0,"",VLOOKUP(VLOOKUP(B3582,属性中转表!A:G,7,FALSE),属性中转表!$K$2:$P$21,6,0))&amp;IF(VLOOKUP(B3582,属性中转表!A:G,7,FALSE)&gt;=50,VLOOKUP(A3582,英雄数据表!A:K,9,0),IF(VLOOKUP(B3582,属性中转表!A:G,7,FALSE)&gt;=25,VLOOKUP(A3582,英雄数据表!A:K,5,0),""))</f>
        <v>"atk":600,"hp":10000,"undpspro":200,"pvpdpspro":100,"pvpundpspro":100,"speed":10</v>
      </c>
      <c r="J3582" s="20" t="str">
        <f>IF(I3582="","",属性中转表!$I$1&amp;(IF(VLOOKUP(B3582,属性中转表!A:G,7,FALSE)=0,0,VLOOKUP(VLOOKUP(B3582,属性中转表!A:G,7,FALSE),属性中转表!$K$2:$P$21,4,0)))+IFERROR(VLOOKUP(A3582,英雄数据表!A:K,IF(武魂!B3582&gt;=50,10,IF(武魂!B3582&gt;=25,6)),0),0))</f>
        <v>,"dpspro":150</v>
      </c>
      <c r="K3582" s="32" t="str">
        <f t="shared" si="240"/>
        <v>"atk":600,"hp":10000,"undpspro":200,"pvpdpspro":100,"pvpundpspro":100,"speed":10,"dpspro":150</v>
      </c>
      <c r="L3582" s="20" t="str">
        <f>IF(B3582&gt;=50,VLOOKUP(A3582,英雄数据表!A:L,11,FALSE),IF(B3582&gt;=25,VLOOKUP(A3582,英雄数据表!A:L,7,0),""))</f>
        <v>"3109602004"</v>
      </c>
      <c r="M3582" s="20" t="str">
        <f>IFERROR(VLOOKUP(B3582,属性中转表!$K$2:$O$21,5,FALSE),"")</f>
        <v/>
      </c>
      <c r="N3582" s="20" t="str">
        <f>IF(B3582=25,VLOOKUP(A3582,英雄数据表!A:L,8,FALSE),IF(B3582=50,VLOOKUP(A3582,英雄数据表!A:L,12,0),""))</f>
        <v/>
      </c>
    </row>
    <row r="3583" spans="1:14" x14ac:dyDescent="0.3">
      <c r="A3583" s="20">
        <v>31096</v>
      </c>
      <c r="B3583" s="21">
        <f t="shared" ref="B3583:B3646" si="241">IF(A3583=A3582,B3582+1,1)</f>
        <v>82</v>
      </c>
      <c r="C3583" s="21">
        <v>5</v>
      </c>
      <c r="D3583" s="21">
        <f>VLOOKUP(A3583,英雄数据表!A:D,4,0)</f>
        <v>3</v>
      </c>
      <c r="E3583" s="20" t="str">
        <f>VLOOKUP(A3583,英雄数据表!A:C,3,0)</f>
        <v>黑锋壁垒</v>
      </c>
      <c r="F3583" s="20">
        <f t="shared" ref="F3583:F3646" si="242">A3583</f>
        <v>31096</v>
      </c>
      <c r="G3583" s="20">
        <f t="shared" ref="G3583:G3646" si="243">A3583</f>
        <v>31096</v>
      </c>
      <c r="H3583" s="21" t="str">
        <f>VLOOKUP(B3583,属性中转表!A:F,6,FALSE)</f>
        <v>"hp":356400,"atk":9900</v>
      </c>
      <c r="I3583" s="20" t="str">
        <f>IF(VLOOKUP(B3583,属性中转表!A:G,7,FALSE)=0,"",VLOOKUP(VLOOKUP(B3583,属性中转表!A:G,7,FALSE),属性中转表!$K$2:$P$21,6,0))&amp;IF(VLOOKUP(B3583,属性中转表!A:G,7,FALSE)&gt;=50,VLOOKUP(A3583,英雄数据表!A:K,9,0),IF(VLOOKUP(B3583,属性中转表!A:G,7,FALSE)&gt;=25,VLOOKUP(A3583,英雄数据表!A:K,5,0),""))</f>
        <v>"atk":600,"hp":10000,"undpspro":200,"pvpdpspro":100,"pvpundpspro":100,"speed":10</v>
      </c>
      <c r="J3583" s="20" t="str">
        <f>IF(I3583="","",属性中转表!$I$1&amp;(IF(VLOOKUP(B3583,属性中转表!A:G,7,FALSE)=0,0,VLOOKUP(VLOOKUP(B3583,属性中转表!A:G,7,FALSE),属性中转表!$K$2:$P$21,4,0)))+IFERROR(VLOOKUP(A3583,英雄数据表!A:K,IF(武魂!B3583&gt;=50,10,IF(武魂!B3583&gt;=25,6)),0),0))</f>
        <v>,"dpspro":150</v>
      </c>
      <c r="K3583" s="32" t="str">
        <f t="shared" si="240"/>
        <v>"atk":600,"hp":10000,"undpspro":200,"pvpdpspro":100,"pvpundpspro":100,"speed":10,"dpspro":150</v>
      </c>
      <c r="L3583" s="20" t="str">
        <f>IF(B3583&gt;=50,VLOOKUP(A3583,英雄数据表!A:L,11,FALSE),IF(B3583&gt;=25,VLOOKUP(A3583,英雄数据表!A:L,7,0),""))</f>
        <v>"3109602004"</v>
      </c>
      <c r="M3583" s="20" t="str">
        <f>IFERROR(VLOOKUP(B3583,属性中转表!$K$2:$O$21,5,FALSE),"")</f>
        <v/>
      </c>
      <c r="N3583" s="20" t="str">
        <f>IF(B3583=25,VLOOKUP(A3583,英雄数据表!A:L,8,FALSE),IF(B3583=50,VLOOKUP(A3583,英雄数据表!A:L,12,0),""))</f>
        <v/>
      </c>
    </row>
    <row r="3584" spans="1:14" x14ac:dyDescent="0.3">
      <c r="A3584" s="20">
        <v>31096</v>
      </c>
      <c r="B3584" s="21">
        <f t="shared" si="241"/>
        <v>83</v>
      </c>
      <c r="C3584" s="21">
        <v>5</v>
      </c>
      <c r="D3584" s="21">
        <f>VLOOKUP(A3584,英雄数据表!A:D,4,0)</f>
        <v>3</v>
      </c>
      <c r="E3584" s="20" t="str">
        <f>VLOOKUP(A3584,英雄数据表!A:C,3,0)</f>
        <v>黑锋壁垒</v>
      </c>
      <c r="F3584" s="20">
        <f t="shared" si="242"/>
        <v>31096</v>
      </c>
      <c r="G3584" s="20">
        <f t="shared" si="243"/>
        <v>31096</v>
      </c>
      <c r="H3584" s="21" t="str">
        <f>VLOOKUP(B3584,属性中转表!A:F,6,FALSE)</f>
        <v>"hp":361800,"atk":10050</v>
      </c>
      <c r="I3584" s="20" t="str">
        <f>IF(VLOOKUP(B3584,属性中转表!A:G,7,FALSE)=0,"",VLOOKUP(VLOOKUP(B3584,属性中转表!A:G,7,FALSE),属性中转表!$K$2:$P$21,6,0))&amp;IF(VLOOKUP(B3584,属性中转表!A:G,7,FALSE)&gt;=50,VLOOKUP(A3584,英雄数据表!A:K,9,0),IF(VLOOKUP(B3584,属性中转表!A:G,7,FALSE)&gt;=25,VLOOKUP(A3584,英雄数据表!A:K,5,0),""))</f>
        <v>"atk":600,"hp":10000,"undpspro":200,"pvpdpspro":100,"pvpundpspro":100,"speed":10</v>
      </c>
      <c r="J3584" s="20" t="str">
        <f>IF(I3584="","",属性中转表!$I$1&amp;(IF(VLOOKUP(B3584,属性中转表!A:G,7,FALSE)=0,0,VLOOKUP(VLOOKUP(B3584,属性中转表!A:G,7,FALSE),属性中转表!$K$2:$P$21,4,0)))+IFERROR(VLOOKUP(A3584,英雄数据表!A:K,IF(武魂!B3584&gt;=50,10,IF(武魂!B3584&gt;=25,6)),0),0))</f>
        <v>,"dpspro":150</v>
      </c>
      <c r="K3584" s="32" t="str">
        <f t="shared" si="240"/>
        <v>"atk":600,"hp":10000,"undpspro":200,"pvpdpspro":100,"pvpundpspro":100,"speed":10,"dpspro":150</v>
      </c>
      <c r="L3584" s="20" t="str">
        <f>IF(B3584&gt;=50,VLOOKUP(A3584,英雄数据表!A:L,11,FALSE),IF(B3584&gt;=25,VLOOKUP(A3584,英雄数据表!A:L,7,0),""))</f>
        <v>"3109602004"</v>
      </c>
      <c r="M3584" s="20" t="str">
        <f>IFERROR(VLOOKUP(B3584,属性中转表!$K$2:$O$21,5,FALSE),"")</f>
        <v/>
      </c>
      <c r="N3584" s="20" t="str">
        <f>IF(B3584=25,VLOOKUP(A3584,英雄数据表!A:L,8,FALSE),IF(B3584=50,VLOOKUP(A3584,英雄数据表!A:L,12,0),""))</f>
        <v/>
      </c>
    </row>
    <row r="3585" spans="1:14" x14ac:dyDescent="0.3">
      <c r="A3585" s="20">
        <v>31096</v>
      </c>
      <c r="B3585" s="21">
        <f t="shared" si="241"/>
        <v>84</v>
      </c>
      <c r="C3585" s="21">
        <v>5</v>
      </c>
      <c r="D3585" s="21">
        <f>VLOOKUP(A3585,英雄数据表!A:D,4,0)</f>
        <v>3</v>
      </c>
      <c r="E3585" s="20" t="str">
        <f>VLOOKUP(A3585,英雄数据表!A:C,3,0)</f>
        <v>黑锋壁垒</v>
      </c>
      <c r="F3585" s="20">
        <f t="shared" si="242"/>
        <v>31096</v>
      </c>
      <c r="G3585" s="20">
        <f t="shared" si="243"/>
        <v>31096</v>
      </c>
      <c r="H3585" s="21" t="str">
        <f>VLOOKUP(B3585,属性中转表!A:F,6,FALSE)</f>
        <v>"hp":367200,"atk":10200</v>
      </c>
      <c r="I3585" s="20" t="str">
        <f>IF(VLOOKUP(B3585,属性中转表!A:G,7,FALSE)=0,"",VLOOKUP(VLOOKUP(B3585,属性中转表!A:G,7,FALSE),属性中转表!$K$2:$P$21,6,0))&amp;IF(VLOOKUP(B3585,属性中转表!A:G,7,FALSE)&gt;=50,VLOOKUP(A3585,英雄数据表!A:K,9,0),IF(VLOOKUP(B3585,属性中转表!A:G,7,FALSE)&gt;=25,VLOOKUP(A3585,英雄数据表!A:K,5,0),""))</f>
        <v>"atk":600,"hp":10000,"undpspro":200,"pvpdpspro":100,"pvpundpspro":100,"speed":10</v>
      </c>
      <c r="J3585" s="20" t="str">
        <f>IF(I3585="","",属性中转表!$I$1&amp;(IF(VLOOKUP(B3585,属性中转表!A:G,7,FALSE)=0,0,VLOOKUP(VLOOKUP(B3585,属性中转表!A:G,7,FALSE),属性中转表!$K$2:$P$21,4,0)))+IFERROR(VLOOKUP(A3585,英雄数据表!A:K,IF(武魂!B3585&gt;=50,10,IF(武魂!B3585&gt;=25,6)),0),0))</f>
        <v>,"dpspro":150</v>
      </c>
      <c r="K3585" s="32" t="str">
        <f t="shared" si="240"/>
        <v>"atk":600,"hp":10000,"undpspro":200,"pvpdpspro":100,"pvpundpspro":100,"speed":10,"dpspro":150</v>
      </c>
      <c r="L3585" s="20" t="str">
        <f>IF(B3585&gt;=50,VLOOKUP(A3585,英雄数据表!A:L,11,FALSE),IF(B3585&gt;=25,VLOOKUP(A3585,英雄数据表!A:L,7,0),""))</f>
        <v>"3109602004"</v>
      </c>
      <c r="M3585" s="20" t="str">
        <f>IFERROR(VLOOKUP(B3585,属性中转表!$K$2:$O$21,5,FALSE),"")</f>
        <v/>
      </c>
      <c r="N3585" s="20" t="str">
        <f>IF(B3585=25,VLOOKUP(A3585,英雄数据表!A:L,8,FALSE),IF(B3585=50,VLOOKUP(A3585,英雄数据表!A:L,12,0),""))</f>
        <v/>
      </c>
    </row>
    <row r="3586" spans="1:14" x14ac:dyDescent="0.3">
      <c r="A3586" s="20">
        <v>31096</v>
      </c>
      <c r="B3586" s="21">
        <f t="shared" si="241"/>
        <v>85</v>
      </c>
      <c r="C3586" s="21">
        <v>5</v>
      </c>
      <c r="D3586" s="21">
        <f>VLOOKUP(A3586,英雄数据表!A:D,4,0)</f>
        <v>3</v>
      </c>
      <c r="E3586" s="20" t="str">
        <f>VLOOKUP(A3586,英雄数据表!A:C,3,0)</f>
        <v>黑锋壁垒</v>
      </c>
      <c r="F3586" s="20">
        <f t="shared" si="242"/>
        <v>31096</v>
      </c>
      <c r="G3586" s="20">
        <f t="shared" si="243"/>
        <v>31096</v>
      </c>
      <c r="H3586" s="21" t="str">
        <f>VLOOKUP(B3586,属性中转表!A:F,6,FALSE)</f>
        <v>"hp":372600,"atk":10350</v>
      </c>
      <c r="I3586" s="20" t="str">
        <f>IF(VLOOKUP(B3586,属性中转表!A:G,7,FALSE)=0,"",VLOOKUP(VLOOKUP(B3586,属性中转表!A:G,7,FALSE),属性中转表!$K$2:$P$21,6,0))&amp;IF(VLOOKUP(B3586,属性中转表!A:G,7,FALSE)&gt;=50,VLOOKUP(A3586,英雄数据表!A:K,9,0),IF(VLOOKUP(B3586,属性中转表!A:G,7,FALSE)&gt;=25,VLOOKUP(A3586,英雄数据表!A:K,5,0),""))</f>
        <v>"atk":600,"hp":10000,"undpspro":200,"pvpdpspro":100,"pvpundpspro":100,"speed":10</v>
      </c>
      <c r="J3586" s="20" t="str">
        <f>IF(I3586="","",属性中转表!$I$1&amp;(IF(VLOOKUP(B3586,属性中转表!A:G,7,FALSE)=0,0,VLOOKUP(VLOOKUP(B3586,属性中转表!A:G,7,FALSE),属性中转表!$K$2:$P$21,4,0)))+IFERROR(VLOOKUP(A3586,英雄数据表!A:K,IF(武魂!B3586&gt;=50,10,IF(武魂!B3586&gt;=25,6)),0),0))</f>
        <v>,"dpspro":200</v>
      </c>
      <c r="K3586" s="32" t="str">
        <f t="shared" si="240"/>
        <v>"atk":600,"hp":10000,"undpspro":200,"pvpdpspro":100,"pvpundpspro":100,"speed":10,"dpspro":200</v>
      </c>
      <c r="L3586" s="20" t="str">
        <f>IF(B3586&gt;=50,VLOOKUP(A3586,英雄数据表!A:L,11,FALSE),IF(B3586&gt;=25,VLOOKUP(A3586,英雄数据表!A:L,7,0),""))</f>
        <v>"3109602004"</v>
      </c>
      <c r="M3586" s="20" t="str">
        <f>IFERROR(VLOOKUP(B3586,属性中转表!$K$2:$O$21,5,FALSE),"")</f>
        <v>"dpspro":50</v>
      </c>
      <c r="N3586" s="20" t="str">
        <f>IF(B3586=25,VLOOKUP(A3586,英雄数据表!A:L,8,FALSE),IF(B3586=50,VLOOKUP(A3586,英雄数据表!A:L,12,0),""))</f>
        <v/>
      </c>
    </row>
    <row r="3587" spans="1:14" x14ac:dyDescent="0.3">
      <c r="A3587" s="20">
        <v>31096</v>
      </c>
      <c r="B3587" s="21">
        <f t="shared" si="241"/>
        <v>86</v>
      </c>
      <c r="C3587" s="21">
        <v>5</v>
      </c>
      <c r="D3587" s="21">
        <f>VLOOKUP(A3587,英雄数据表!A:D,4,0)</f>
        <v>3</v>
      </c>
      <c r="E3587" s="20" t="str">
        <f>VLOOKUP(A3587,英雄数据表!A:C,3,0)</f>
        <v>黑锋壁垒</v>
      </c>
      <c r="F3587" s="20">
        <f t="shared" si="242"/>
        <v>31096</v>
      </c>
      <c r="G3587" s="20">
        <f t="shared" si="243"/>
        <v>31096</v>
      </c>
      <c r="H3587" s="21" t="str">
        <f>VLOOKUP(B3587,属性中转表!A:F,6,FALSE)</f>
        <v>"hp":378000,"atk":10500</v>
      </c>
      <c r="I3587" s="20" t="str">
        <f>IF(VLOOKUP(B3587,属性中转表!A:G,7,FALSE)=0,"",VLOOKUP(VLOOKUP(B3587,属性中转表!A:G,7,FALSE),属性中转表!$K$2:$P$21,6,0))&amp;IF(VLOOKUP(B3587,属性中转表!A:G,7,FALSE)&gt;=50,VLOOKUP(A3587,英雄数据表!A:K,9,0),IF(VLOOKUP(B3587,属性中转表!A:G,7,FALSE)&gt;=25,VLOOKUP(A3587,英雄数据表!A:K,5,0),""))</f>
        <v>"atk":600,"hp":10000,"undpspro":200,"pvpdpspro":100,"pvpundpspro":100,"speed":10</v>
      </c>
      <c r="J3587" s="20" t="str">
        <f>IF(I3587="","",属性中转表!$I$1&amp;(IF(VLOOKUP(B3587,属性中转表!A:G,7,FALSE)=0,0,VLOOKUP(VLOOKUP(B3587,属性中转表!A:G,7,FALSE),属性中转表!$K$2:$P$21,4,0)))+IFERROR(VLOOKUP(A3587,英雄数据表!A:K,IF(武魂!B3587&gt;=50,10,IF(武魂!B3587&gt;=25,6)),0),0))</f>
        <v>,"dpspro":200</v>
      </c>
      <c r="K3587" s="32" t="str">
        <f t="shared" si="240"/>
        <v>"atk":600,"hp":10000,"undpspro":200,"pvpdpspro":100,"pvpundpspro":100,"speed":10,"dpspro":200</v>
      </c>
      <c r="L3587" s="20" t="str">
        <f>IF(B3587&gt;=50,VLOOKUP(A3587,英雄数据表!A:L,11,FALSE),IF(B3587&gt;=25,VLOOKUP(A3587,英雄数据表!A:L,7,0),""))</f>
        <v>"3109602004"</v>
      </c>
      <c r="M3587" s="20" t="str">
        <f>IFERROR(VLOOKUP(B3587,属性中转表!$K$2:$O$21,5,FALSE),"")</f>
        <v/>
      </c>
      <c r="N3587" s="20" t="str">
        <f>IF(B3587=25,VLOOKUP(A3587,英雄数据表!A:L,8,FALSE),IF(B3587=50,VLOOKUP(A3587,英雄数据表!A:L,12,0),""))</f>
        <v/>
      </c>
    </row>
    <row r="3588" spans="1:14" x14ac:dyDescent="0.3">
      <c r="A3588" s="20">
        <v>31096</v>
      </c>
      <c r="B3588" s="21">
        <f t="shared" si="241"/>
        <v>87</v>
      </c>
      <c r="C3588" s="21">
        <v>5</v>
      </c>
      <c r="D3588" s="21">
        <f>VLOOKUP(A3588,英雄数据表!A:D,4,0)</f>
        <v>3</v>
      </c>
      <c r="E3588" s="20" t="str">
        <f>VLOOKUP(A3588,英雄数据表!A:C,3,0)</f>
        <v>黑锋壁垒</v>
      </c>
      <c r="F3588" s="20">
        <f t="shared" si="242"/>
        <v>31096</v>
      </c>
      <c r="G3588" s="20">
        <f t="shared" si="243"/>
        <v>31096</v>
      </c>
      <c r="H3588" s="21" t="str">
        <f>VLOOKUP(B3588,属性中转表!A:F,6,FALSE)</f>
        <v>"hp":383400,"atk":10650</v>
      </c>
      <c r="I3588" s="20" t="str">
        <f>IF(VLOOKUP(B3588,属性中转表!A:G,7,FALSE)=0,"",VLOOKUP(VLOOKUP(B3588,属性中转表!A:G,7,FALSE),属性中转表!$K$2:$P$21,6,0))&amp;IF(VLOOKUP(B3588,属性中转表!A:G,7,FALSE)&gt;=50,VLOOKUP(A3588,英雄数据表!A:K,9,0),IF(VLOOKUP(B3588,属性中转表!A:G,7,FALSE)&gt;=25,VLOOKUP(A3588,英雄数据表!A:K,5,0),""))</f>
        <v>"atk":600,"hp":10000,"undpspro":200,"pvpdpspro":100,"pvpundpspro":100,"speed":10</v>
      </c>
      <c r="J3588" s="20" t="str">
        <f>IF(I3588="","",属性中转表!$I$1&amp;(IF(VLOOKUP(B3588,属性中转表!A:G,7,FALSE)=0,0,VLOOKUP(VLOOKUP(B3588,属性中转表!A:G,7,FALSE),属性中转表!$K$2:$P$21,4,0)))+IFERROR(VLOOKUP(A3588,英雄数据表!A:K,IF(武魂!B3588&gt;=50,10,IF(武魂!B3588&gt;=25,6)),0),0))</f>
        <v>,"dpspro":200</v>
      </c>
      <c r="K3588" s="32" t="str">
        <f t="shared" si="240"/>
        <v>"atk":600,"hp":10000,"undpspro":200,"pvpdpspro":100,"pvpundpspro":100,"speed":10,"dpspro":200</v>
      </c>
      <c r="L3588" s="20" t="str">
        <f>IF(B3588&gt;=50,VLOOKUP(A3588,英雄数据表!A:L,11,FALSE),IF(B3588&gt;=25,VLOOKUP(A3588,英雄数据表!A:L,7,0),""))</f>
        <v>"3109602004"</v>
      </c>
      <c r="M3588" s="20" t="str">
        <f>IFERROR(VLOOKUP(B3588,属性中转表!$K$2:$O$21,5,FALSE),"")</f>
        <v/>
      </c>
      <c r="N3588" s="20" t="str">
        <f>IF(B3588=25,VLOOKUP(A3588,英雄数据表!A:L,8,FALSE),IF(B3588=50,VLOOKUP(A3588,英雄数据表!A:L,12,0),""))</f>
        <v/>
      </c>
    </row>
    <row r="3589" spans="1:14" x14ac:dyDescent="0.3">
      <c r="A3589" s="20">
        <v>31096</v>
      </c>
      <c r="B3589" s="21">
        <f t="shared" si="241"/>
        <v>88</v>
      </c>
      <c r="C3589" s="21">
        <v>5</v>
      </c>
      <c r="D3589" s="21">
        <f>VLOOKUP(A3589,英雄数据表!A:D,4,0)</f>
        <v>3</v>
      </c>
      <c r="E3589" s="20" t="str">
        <f>VLOOKUP(A3589,英雄数据表!A:C,3,0)</f>
        <v>黑锋壁垒</v>
      </c>
      <c r="F3589" s="20">
        <f t="shared" si="242"/>
        <v>31096</v>
      </c>
      <c r="G3589" s="20">
        <f t="shared" si="243"/>
        <v>31096</v>
      </c>
      <c r="H3589" s="21" t="str">
        <f>VLOOKUP(B3589,属性中转表!A:F,6,FALSE)</f>
        <v>"hp":388800,"atk":10800</v>
      </c>
      <c r="I3589" s="20" t="str">
        <f>IF(VLOOKUP(B3589,属性中转表!A:G,7,FALSE)=0,"",VLOOKUP(VLOOKUP(B3589,属性中转表!A:G,7,FALSE),属性中转表!$K$2:$P$21,6,0))&amp;IF(VLOOKUP(B3589,属性中转表!A:G,7,FALSE)&gt;=50,VLOOKUP(A3589,英雄数据表!A:K,9,0),IF(VLOOKUP(B3589,属性中转表!A:G,7,FALSE)&gt;=25,VLOOKUP(A3589,英雄数据表!A:K,5,0),""))</f>
        <v>"atk":600,"hp":10000,"undpspro":200,"pvpdpspro":100,"pvpundpspro":100,"speed":10</v>
      </c>
      <c r="J3589" s="20" t="str">
        <f>IF(I3589="","",属性中转表!$I$1&amp;(IF(VLOOKUP(B3589,属性中转表!A:G,7,FALSE)=0,0,VLOOKUP(VLOOKUP(B3589,属性中转表!A:G,7,FALSE),属性中转表!$K$2:$P$21,4,0)))+IFERROR(VLOOKUP(A3589,英雄数据表!A:K,IF(武魂!B3589&gt;=50,10,IF(武魂!B3589&gt;=25,6)),0),0))</f>
        <v>,"dpspro":200</v>
      </c>
      <c r="K3589" s="32" t="str">
        <f t="shared" si="240"/>
        <v>"atk":600,"hp":10000,"undpspro":200,"pvpdpspro":100,"pvpundpspro":100,"speed":10,"dpspro":200</v>
      </c>
      <c r="L3589" s="20" t="str">
        <f>IF(B3589&gt;=50,VLOOKUP(A3589,英雄数据表!A:L,11,FALSE),IF(B3589&gt;=25,VLOOKUP(A3589,英雄数据表!A:L,7,0),""))</f>
        <v>"3109602004"</v>
      </c>
      <c r="M3589" s="20" t="str">
        <f>IFERROR(VLOOKUP(B3589,属性中转表!$K$2:$O$21,5,FALSE),"")</f>
        <v/>
      </c>
      <c r="N3589" s="20" t="str">
        <f>IF(B3589=25,VLOOKUP(A3589,英雄数据表!A:L,8,FALSE),IF(B3589=50,VLOOKUP(A3589,英雄数据表!A:L,12,0),""))</f>
        <v/>
      </c>
    </row>
    <row r="3590" spans="1:14" x14ac:dyDescent="0.3">
      <c r="A3590" s="20">
        <v>31096</v>
      </c>
      <c r="B3590" s="21">
        <f t="shared" si="241"/>
        <v>89</v>
      </c>
      <c r="C3590" s="21">
        <v>5</v>
      </c>
      <c r="D3590" s="21">
        <f>VLOOKUP(A3590,英雄数据表!A:D,4,0)</f>
        <v>3</v>
      </c>
      <c r="E3590" s="20" t="str">
        <f>VLOOKUP(A3590,英雄数据表!A:C,3,0)</f>
        <v>黑锋壁垒</v>
      </c>
      <c r="F3590" s="20">
        <f t="shared" si="242"/>
        <v>31096</v>
      </c>
      <c r="G3590" s="20">
        <f t="shared" si="243"/>
        <v>31096</v>
      </c>
      <c r="H3590" s="21" t="str">
        <f>VLOOKUP(B3590,属性中转表!A:F,6,FALSE)</f>
        <v>"hp":394200,"atk":10950</v>
      </c>
      <c r="I3590" s="20" t="str">
        <f>IF(VLOOKUP(B3590,属性中转表!A:G,7,FALSE)=0,"",VLOOKUP(VLOOKUP(B3590,属性中转表!A:G,7,FALSE),属性中转表!$K$2:$P$21,6,0))&amp;IF(VLOOKUP(B3590,属性中转表!A:G,7,FALSE)&gt;=50,VLOOKUP(A3590,英雄数据表!A:K,9,0),IF(VLOOKUP(B3590,属性中转表!A:G,7,FALSE)&gt;=25,VLOOKUP(A3590,英雄数据表!A:K,5,0),""))</f>
        <v>"atk":600,"hp":10000,"undpspro":200,"pvpdpspro":100,"pvpundpspro":100,"speed":10</v>
      </c>
      <c r="J3590" s="20" t="str">
        <f>IF(I3590="","",属性中转表!$I$1&amp;(IF(VLOOKUP(B3590,属性中转表!A:G,7,FALSE)=0,0,VLOOKUP(VLOOKUP(B3590,属性中转表!A:G,7,FALSE),属性中转表!$K$2:$P$21,4,0)))+IFERROR(VLOOKUP(A3590,英雄数据表!A:K,IF(武魂!B3590&gt;=50,10,IF(武魂!B3590&gt;=25,6)),0),0))</f>
        <v>,"dpspro":200</v>
      </c>
      <c r="K3590" s="32" t="str">
        <f t="shared" si="240"/>
        <v>"atk":600,"hp":10000,"undpspro":200,"pvpdpspro":100,"pvpundpspro":100,"speed":10,"dpspro":200</v>
      </c>
      <c r="L3590" s="20" t="str">
        <f>IF(B3590&gt;=50,VLOOKUP(A3590,英雄数据表!A:L,11,FALSE),IF(B3590&gt;=25,VLOOKUP(A3590,英雄数据表!A:L,7,0),""))</f>
        <v>"3109602004"</v>
      </c>
      <c r="M3590" s="20" t="str">
        <f>IFERROR(VLOOKUP(B3590,属性中转表!$K$2:$O$21,5,FALSE),"")</f>
        <v/>
      </c>
      <c r="N3590" s="20" t="str">
        <f>IF(B3590=25,VLOOKUP(A3590,英雄数据表!A:L,8,FALSE),IF(B3590=50,VLOOKUP(A3590,英雄数据表!A:L,12,0),""))</f>
        <v/>
      </c>
    </row>
    <row r="3591" spans="1:14" x14ac:dyDescent="0.3">
      <c r="A3591" s="20">
        <v>31096</v>
      </c>
      <c r="B3591" s="21">
        <f t="shared" si="241"/>
        <v>90</v>
      </c>
      <c r="C3591" s="21">
        <v>5</v>
      </c>
      <c r="D3591" s="21">
        <f>VLOOKUP(A3591,英雄数据表!A:D,4,0)</f>
        <v>3</v>
      </c>
      <c r="E3591" s="20" t="str">
        <f>VLOOKUP(A3591,英雄数据表!A:C,3,0)</f>
        <v>黑锋壁垒</v>
      </c>
      <c r="F3591" s="20">
        <f t="shared" si="242"/>
        <v>31096</v>
      </c>
      <c r="G3591" s="20">
        <f t="shared" si="243"/>
        <v>31096</v>
      </c>
      <c r="H3591" s="21" t="str">
        <f>VLOOKUP(B3591,属性中转表!A:F,6,FALSE)</f>
        <v>"hp":399600,"atk":11100</v>
      </c>
      <c r="I3591" s="20" t="str">
        <f>IF(VLOOKUP(B3591,属性中转表!A:G,7,FALSE)=0,"",VLOOKUP(VLOOKUP(B3591,属性中转表!A:G,7,FALSE),属性中转表!$K$2:$P$21,6,0))&amp;IF(VLOOKUP(B3591,属性中转表!A:G,7,FALSE)&gt;=50,VLOOKUP(A3591,英雄数据表!A:K,9,0),IF(VLOOKUP(B3591,属性中转表!A:G,7,FALSE)&gt;=25,VLOOKUP(A3591,英雄数据表!A:K,5,0),""))</f>
        <v>"atk":600,"hp":10000,"undpspro":200,"pvpdpspro":150,"pvpundpspro":100,"speed":10</v>
      </c>
      <c r="J3591" s="20" t="str">
        <f>IF(I3591="","",属性中转表!$I$1&amp;(IF(VLOOKUP(B3591,属性中转表!A:G,7,FALSE)=0,0,VLOOKUP(VLOOKUP(B3591,属性中转表!A:G,7,FALSE),属性中转表!$K$2:$P$21,4,0)))+IFERROR(VLOOKUP(A3591,英雄数据表!A:K,IF(武魂!B3591&gt;=50,10,IF(武魂!B3591&gt;=25,6)),0),0))</f>
        <v>,"dpspro":200</v>
      </c>
      <c r="K3591" s="32" t="str">
        <f t="shared" si="240"/>
        <v>"atk":600,"hp":10000,"undpspro":200,"pvpdpspro":150,"pvpundpspro":100,"speed":10,"dpspro":200</v>
      </c>
      <c r="L3591" s="20" t="str">
        <f>IF(B3591&gt;=50,VLOOKUP(A3591,英雄数据表!A:L,11,FALSE),IF(B3591&gt;=25,VLOOKUP(A3591,英雄数据表!A:L,7,0),""))</f>
        <v>"3109602004"</v>
      </c>
      <c r="M3591" s="20" t="str">
        <f>IFERROR(VLOOKUP(B3591,属性中转表!$K$2:$O$21,5,FALSE),"")</f>
        <v>"pvpdpspro":50</v>
      </c>
      <c r="N3591" s="20" t="str">
        <f>IF(B3591=25,VLOOKUP(A3591,英雄数据表!A:L,8,FALSE),IF(B3591=50,VLOOKUP(A3591,英雄数据表!A:L,12,0),""))</f>
        <v/>
      </c>
    </row>
    <row r="3592" spans="1:14" x14ac:dyDescent="0.3">
      <c r="A3592" s="20">
        <v>31096</v>
      </c>
      <c r="B3592" s="21">
        <f t="shared" si="241"/>
        <v>91</v>
      </c>
      <c r="C3592" s="21">
        <v>5</v>
      </c>
      <c r="D3592" s="21">
        <f>VLOOKUP(A3592,英雄数据表!A:D,4,0)</f>
        <v>3</v>
      </c>
      <c r="E3592" s="20" t="str">
        <f>VLOOKUP(A3592,英雄数据表!A:C,3,0)</f>
        <v>黑锋壁垒</v>
      </c>
      <c r="F3592" s="20">
        <f t="shared" si="242"/>
        <v>31096</v>
      </c>
      <c r="G3592" s="20">
        <f t="shared" si="243"/>
        <v>31096</v>
      </c>
      <c r="H3592" s="21" t="str">
        <f>VLOOKUP(B3592,属性中转表!A:F,6,FALSE)</f>
        <v>"hp":405000,"atk":11250</v>
      </c>
      <c r="I3592" s="20" t="str">
        <f>IF(VLOOKUP(B3592,属性中转表!A:G,7,FALSE)=0,"",VLOOKUP(VLOOKUP(B3592,属性中转表!A:G,7,FALSE),属性中转表!$K$2:$P$21,6,0))&amp;IF(VLOOKUP(B3592,属性中转表!A:G,7,FALSE)&gt;=50,VLOOKUP(A3592,英雄数据表!A:K,9,0),IF(VLOOKUP(B3592,属性中转表!A:G,7,FALSE)&gt;=25,VLOOKUP(A3592,英雄数据表!A:K,5,0),""))</f>
        <v>"atk":600,"hp":10000,"undpspro":200,"pvpdpspro":150,"pvpundpspro":100,"speed":10</v>
      </c>
      <c r="J3592" s="20" t="str">
        <f>IF(I3592="","",属性中转表!$I$1&amp;(IF(VLOOKUP(B3592,属性中转表!A:G,7,FALSE)=0,0,VLOOKUP(VLOOKUP(B3592,属性中转表!A:G,7,FALSE),属性中转表!$K$2:$P$21,4,0)))+IFERROR(VLOOKUP(A3592,英雄数据表!A:K,IF(武魂!B3592&gt;=50,10,IF(武魂!B3592&gt;=25,6)),0),0))</f>
        <v>,"dpspro":200</v>
      </c>
      <c r="K3592" s="32" t="str">
        <f t="shared" si="240"/>
        <v>"atk":600,"hp":10000,"undpspro":200,"pvpdpspro":150,"pvpundpspro":100,"speed":10,"dpspro":200</v>
      </c>
      <c r="L3592" s="20" t="str">
        <f>IF(B3592&gt;=50,VLOOKUP(A3592,英雄数据表!A:L,11,FALSE),IF(B3592&gt;=25,VLOOKUP(A3592,英雄数据表!A:L,7,0),""))</f>
        <v>"3109602004"</v>
      </c>
      <c r="M3592" s="20" t="str">
        <f>IFERROR(VLOOKUP(B3592,属性中转表!$K$2:$O$21,5,FALSE),"")</f>
        <v/>
      </c>
      <c r="N3592" s="20" t="str">
        <f>IF(B3592=25,VLOOKUP(A3592,英雄数据表!A:L,8,FALSE),IF(B3592=50,VLOOKUP(A3592,英雄数据表!A:L,12,0),""))</f>
        <v/>
      </c>
    </row>
    <row r="3593" spans="1:14" x14ac:dyDescent="0.3">
      <c r="A3593" s="20">
        <v>31096</v>
      </c>
      <c r="B3593" s="21">
        <f t="shared" si="241"/>
        <v>92</v>
      </c>
      <c r="C3593" s="21">
        <v>5</v>
      </c>
      <c r="D3593" s="21">
        <f>VLOOKUP(A3593,英雄数据表!A:D,4,0)</f>
        <v>3</v>
      </c>
      <c r="E3593" s="20" t="str">
        <f>VLOOKUP(A3593,英雄数据表!A:C,3,0)</f>
        <v>黑锋壁垒</v>
      </c>
      <c r="F3593" s="20">
        <f t="shared" si="242"/>
        <v>31096</v>
      </c>
      <c r="G3593" s="20">
        <f t="shared" si="243"/>
        <v>31096</v>
      </c>
      <c r="H3593" s="21" t="str">
        <f>VLOOKUP(B3593,属性中转表!A:F,6,FALSE)</f>
        <v>"hp":410400,"atk":11400</v>
      </c>
      <c r="I3593" s="20" t="str">
        <f>IF(VLOOKUP(B3593,属性中转表!A:G,7,FALSE)=0,"",VLOOKUP(VLOOKUP(B3593,属性中转表!A:G,7,FALSE),属性中转表!$K$2:$P$21,6,0))&amp;IF(VLOOKUP(B3593,属性中转表!A:G,7,FALSE)&gt;=50,VLOOKUP(A3593,英雄数据表!A:K,9,0),IF(VLOOKUP(B3593,属性中转表!A:G,7,FALSE)&gt;=25,VLOOKUP(A3593,英雄数据表!A:K,5,0),""))</f>
        <v>"atk":600,"hp":10000,"undpspro":200,"pvpdpspro":150,"pvpundpspro":100,"speed":10</v>
      </c>
      <c r="J3593" s="20" t="str">
        <f>IF(I3593="","",属性中转表!$I$1&amp;(IF(VLOOKUP(B3593,属性中转表!A:G,7,FALSE)=0,0,VLOOKUP(VLOOKUP(B3593,属性中转表!A:G,7,FALSE),属性中转表!$K$2:$P$21,4,0)))+IFERROR(VLOOKUP(A3593,英雄数据表!A:K,IF(武魂!B3593&gt;=50,10,IF(武魂!B3593&gt;=25,6)),0),0))</f>
        <v>,"dpspro":200</v>
      </c>
      <c r="K3593" s="32" t="str">
        <f t="shared" si="240"/>
        <v>"atk":600,"hp":10000,"undpspro":200,"pvpdpspro":150,"pvpundpspro":100,"speed":10,"dpspro":200</v>
      </c>
      <c r="L3593" s="20" t="str">
        <f>IF(B3593&gt;=50,VLOOKUP(A3593,英雄数据表!A:L,11,FALSE),IF(B3593&gt;=25,VLOOKUP(A3593,英雄数据表!A:L,7,0),""))</f>
        <v>"3109602004"</v>
      </c>
      <c r="M3593" s="20" t="str">
        <f>IFERROR(VLOOKUP(B3593,属性中转表!$K$2:$O$21,5,FALSE),"")</f>
        <v/>
      </c>
      <c r="N3593" s="20" t="str">
        <f>IF(B3593=25,VLOOKUP(A3593,英雄数据表!A:L,8,FALSE),IF(B3593=50,VLOOKUP(A3593,英雄数据表!A:L,12,0),""))</f>
        <v/>
      </c>
    </row>
    <row r="3594" spans="1:14" x14ac:dyDescent="0.3">
      <c r="A3594" s="20">
        <v>31096</v>
      </c>
      <c r="B3594" s="21">
        <f t="shared" si="241"/>
        <v>93</v>
      </c>
      <c r="C3594" s="21">
        <v>5</v>
      </c>
      <c r="D3594" s="21">
        <f>VLOOKUP(A3594,英雄数据表!A:D,4,0)</f>
        <v>3</v>
      </c>
      <c r="E3594" s="20" t="str">
        <f>VLOOKUP(A3594,英雄数据表!A:C,3,0)</f>
        <v>黑锋壁垒</v>
      </c>
      <c r="F3594" s="20">
        <f t="shared" si="242"/>
        <v>31096</v>
      </c>
      <c r="G3594" s="20">
        <f t="shared" si="243"/>
        <v>31096</v>
      </c>
      <c r="H3594" s="21" t="str">
        <f>VLOOKUP(B3594,属性中转表!A:F,6,FALSE)</f>
        <v>"hp":415800,"atk":11550</v>
      </c>
      <c r="I3594" s="20" t="str">
        <f>IF(VLOOKUP(B3594,属性中转表!A:G,7,FALSE)=0,"",VLOOKUP(VLOOKUP(B3594,属性中转表!A:G,7,FALSE),属性中转表!$K$2:$P$21,6,0))&amp;IF(VLOOKUP(B3594,属性中转表!A:G,7,FALSE)&gt;=50,VLOOKUP(A3594,英雄数据表!A:K,9,0),IF(VLOOKUP(B3594,属性中转表!A:G,7,FALSE)&gt;=25,VLOOKUP(A3594,英雄数据表!A:K,5,0),""))</f>
        <v>"atk":600,"hp":10000,"undpspro":200,"pvpdpspro":150,"pvpundpspro":100,"speed":10</v>
      </c>
      <c r="J3594" s="20" t="str">
        <f>IF(I3594="","",属性中转表!$I$1&amp;(IF(VLOOKUP(B3594,属性中转表!A:G,7,FALSE)=0,0,VLOOKUP(VLOOKUP(B3594,属性中转表!A:G,7,FALSE),属性中转表!$K$2:$P$21,4,0)))+IFERROR(VLOOKUP(A3594,英雄数据表!A:K,IF(武魂!B3594&gt;=50,10,IF(武魂!B3594&gt;=25,6)),0),0))</f>
        <v>,"dpspro":200</v>
      </c>
      <c r="K3594" s="32" t="str">
        <f t="shared" si="240"/>
        <v>"atk":600,"hp":10000,"undpspro":200,"pvpdpspro":150,"pvpundpspro":100,"speed":10,"dpspro":200</v>
      </c>
      <c r="L3594" s="20" t="str">
        <f>IF(B3594&gt;=50,VLOOKUP(A3594,英雄数据表!A:L,11,FALSE),IF(B3594&gt;=25,VLOOKUP(A3594,英雄数据表!A:L,7,0),""))</f>
        <v>"3109602004"</v>
      </c>
      <c r="M3594" s="20" t="str">
        <f>IFERROR(VLOOKUP(B3594,属性中转表!$K$2:$O$21,5,FALSE),"")</f>
        <v/>
      </c>
      <c r="N3594" s="20" t="str">
        <f>IF(B3594=25,VLOOKUP(A3594,英雄数据表!A:L,8,FALSE),IF(B3594=50,VLOOKUP(A3594,英雄数据表!A:L,12,0),""))</f>
        <v/>
      </c>
    </row>
    <row r="3595" spans="1:14" x14ac:dyDescent="0.3">
      <c r="A3595" s="20">
        <v>31096</v>
      </c>
      <c r="B3595" s="21">
        <f t="shared" si="241"/>
        <v>94</v>
      </c>
      <c r="C3595" s="21">
        <v>5</v>
      </c>
      <c r="D3595" s="21">
        <f>VLOOKUP(A3595,英雄数据表!A:D,4,0)</f>
        <v>3</v>
      </c>
      <c r="E3595" s="20" t="str">
        <f>VLOOKUP(A3595,英雄数据表!A:C,3,0)</f>
        <v>黑锋壁垒</v>
      </c>
      <c r="F3595" s="20">
        <f t="shared" si="242"/>
        <v>31096</v>
      </c>
      <c r="G3595" s="20">
        <f t="shared" si="243"/>
        <v>31096</v>
      </c>
      <c r="H3595" s="21" t="str">
        <f>VLOOKUP(B3595,属性中转表!A:F,6,FALSE)</f>
        <v>"hp":421200,"atk":11700</v>
      </c>
      <c r="I3595" s="20" t="str">
        <f>IF(VLOOKUP(B3595,属性中转表!A:G,7,FALSE)=0,"",VLOOKUP(VLOOKUP(B3595,属性中转表!A:G,7,FALSE),属性中转表!$K$2:$P$21,6,0))&amp;IF(VLOOKUP(B3595,属性中转表!A:G,7,FALSE)&gt;=50,VLOOKUP(A3595,英雄数据表!A:K,9,0),IF(VLOOKUP(B3595,属性中转表!A:G,7,FALSE)&gt;=25,VLOOKUP(A3595,英雄数据表!A:K,5,0),""))</f>
        <v>"atk":600,"hp":10000,"undpspro":200,"pvpdpspro":150,"pvpundpspro":100,"speed":10</v>
      </c>
      <c r="J3595" s="20" t="str">
        <f>IF(I3595="","",属性中转表!$I$1&amp;(IF(VLOOKUP(B3595,属性中转表!A:G,7,FALSE)=0,0,VLOOKUP(VLOOKUP(B3595,属性中转表!A:G,7,FALSE),属性中转表!$K$2:$P$21,4,0)))+IFERROR(VLOOKUP(A3595,英雄数据表!A:K,IF(武魂!B3595&gt;=50,10,IF(武魂!B3595&gt;=25,6)),0),0))</f>
        <v>,"dpspro":200</v>
      </c>
      <c r="K3595" s="32" t="str">
        <f t="shared" si="240"/>
        <v>"atk":600,"hp":10000,"undpspro":200,"pvpdpspro":150,"pvpundpspro":100,"speed":10,"dpspro":200</v>
      </c>
      <c r="L3595" s="20" t="str">
        <f>IF(B3595&gt;=50,VLOOKUP(A3595,英雄数据表!A:L,11,FALSE),IF(B3595&gt;=25,VLOOKUP(A3595,英雄数据表!A:L,7,0),""))</f>
        <v>"3109602004"</v>
      </c>
      <c r="M3595" s="20" t="str">
        <f>IFERROR(VLOOKUP(B3595,属性中转表!$K$2:$O$21,5,FALSE),"")</f>
        <v/>
      </c>
      <c r="N3595" s="20" t="str">
        <f>IF(B3595=25,VLOOKUP(A3595,英雄数据表!A:L,8,FALSE),IF(B3595=50,VLOOKUP(A3595,英雄数据表!A:L,12,0),""))</f>
        <v/>
      </c>
    </row>
    <row r="3596" spans="1:14" x14ac:dyDescent="0.3">
      <c r="A3596" s="20">
        <v>31096</v>
      </c>
      <c r="B3596" s="21">
        <f t="shared" si="241"/>
        <v>95</v>
      </c>
      <c r="C3596" s="21">
        <v>5</v>
      </c>
      <c r="D3596" s="21">
        <f>VLOOKUP(A3596,英雄数据表!A:D,4,0)</f>
        <v>3</v>
      </c>
      <c r="E3596" s="20" t="str">
        <f>VLOOKUP(A3596,英雄数据表!A:C,3,0)</f>
        <v>黑锋壁垒</v>
      </c>
      <c r="F3596" s="20">
        <f t="shared" si="242"/>
        <v>31096</v>
      </c>
      <c r="G3596" s="20">
        <f t="shared" si="243"/>
        <v>31096</v>
      </c>
      <c r="H3596" s="21" t="str">
        <f>VLOOKUP(B3596,属性中转表!A:F,6,FALSE)</f>
        <v>"hp":426600,"atk":11850</v>
      </c>
      <c r="I3596" s="20" t="str">
        <f>IF(VLOOKUP(B3596,属性中转表!A:G,7,FALSE)=0,"",VLOOKUP(VLOOKUP(B3596,属性中转表!A:G,7,FALSE),属性中转表!$K$2:$P$21,6,0))&amp;IF(VLOOKUP(B3596,属性中转表!A:G,7,FALSE)&gt;=50,VLOOKUP(A3596,英雄数据表!A:K,9,0),IF(VLOOKUP(B3596,属性中转表!A:G,7,FALSE)&gt;=25,VLOOKUP(A3596,英雄数据表!A:K,5,0),""))</f>
        <v>"atk":600,"hp":10000,"undpspro":200,"pvpdpspro":150,"pvpundpspro":150,"speed":10</v>
      </c>
      <c r="J3596" s="20" t="str">
        <f>IF(I3596="","",属性中转表!$I$1&amp;(IF(VLOOKUP(B3596,属性中转表!A:G,7,FALSE)=0,0,VLOOKUP(VLOOKUP(B3596,属性中转表!A:G,7,FALSE),属性中转表!$K$2:$P$21,4,0)))+IFERROR(VLOOKUP(A3596,英雄数据表!A:K,IF(武魂!B3596&gt;=50,10,IF(武魂!B3596&gt;=25,6)),0),0))</f>
        <v>,"dpspro":200</v>
      </c>
      <c r="K3596" s="32" t="str">
        <f t="shared" si="240"/>
        <v>"atk":600,"hp":10000,"undpspro":200,"pvpdpspro":150,"pvpundpspro":150,"speed":10,"dpspro":200</v>
      </c>
      <c r="L3596" s="20" t="str">
        <f>IF(B3596&gt;=50,VLOOKUP(A3596,英雄数据表!A:L,11,FALSE),IF(B3596&gt;=25,VLOOKUP(A3596,英雄数据表!A:L,7,0),""))</f>
        <v>"3109602004"</v>
      </c>
      <c r="M3596" s="20" t="str">
        <f>IFERROR(VLOOKUP(B3596,属性中转表!$K$2:$O$21,5,FALSE),"")</f>
        <v>"pvpundpspro":50</v>
      </c>
      <c r="N3596" s="20" t="str">
        <f>IF(B3596=25,VLOOKUP(A3596,英雄数据表!A:L,8,FALSE),IF(B3596=50,VLOOKUP(A3596,英雄数据表!A:L,12,0),""))</f>
        <v/>
      </c>
    </row>
    <row r="3597" spans="1:14" x14ac:dyDescent="0.3">
      <c r="A3597" s="20">
        <v>31096</v>
      </c>
      <c r="B3597" s="21">
        <f t="shared" si="241"/>
        <v>96</v>
      </c>
      <c r="C3597" s="21">
        <v>5</v>
      </c>
      <c r="D3597" s="21">
        <f>VLOOKUP(A3597,英雄数据表!A:D,4,0)</f>
        <v>3</v>
      </c>
      <c r="E3597" s="20" t="str">
        <f>VLOOKUP(A3597,英雄数据表!A:C,3,0)</f>
        <v>黑锋壁垒</v>
      </c>
      <c r="F3597" s="20">
        <f t="shared" si="242"/>
        <v>31096</v>
      </c>
      <c r="G3597" s="20">
        <f t="shared" si="243"/>
        <v>31096</v>
      </c>
      <c r="H3597" s="21" t="str">
        <f>VLOOKUP(B3597,属性中转表!A:F,6,FALSE)</f>
        <v>"hp":432000,"atk":12000</v>
      </c>
      <c r="I3597" s="20" t="str">
        <f>IF(VLOOKUP(B3597,属性中转表!A:G,7,FALSE)=0,"",VLOOKUP(VLOOKUP(B3597,属性中转表!A:G,7,FALSE),属性中转表!$K$2:$P$21,6,0))&amp;IF(VLOOKUP(B3597,属性中转表!A:G,7,FALSE)&gt;=50,VLOOKUP(A3597,英雄数据表!A:K,9,0),IF(VLOOKUP(B3597,属性中转表!A:G,7,FALSE)&gt;=25,VLOOKUP(A3597,英雄数据表!A:K,5,0),""))</f>
        <v>"atk":600,"hp":10000,"undpspro":200,"pvpdpspro":150,"pvpundpspro":150,"speed":10</v>
      </c>
      <c r="J3597" s="20" t="str">
        <f>IF(I3597="","",属性中转表!$I$1&amp;(IF(VLOOKUP(B3597,属性中转表!A:G,7,FALSE)=0,0,VLOOKUP(VLOOKUP(B3597,属性中转表!A:G,7,FALSE),属性中转表!$K$2:$P$21,4,0)))+IFERROR(VLOOKUP(A3597,英雄数据表!A:K,IF(武魂!B3597&gt;=50,10,IF(武魂!B3597&gt;=25,6)),0),0))</f>
        <v>,"dpspro":200</v>
      </c>
      <c r="K3597" s="32" t="str">
        <f t="shared" si="240"/>
        <v>"atk":600,"hp":10000,"undpspro":200,"pvpdpspro":150,"pvpundpspro":150,"speed":10,"dpspro":200</v>
      </c>
      <c r="L3597" s="20" t="str">
        <f>IF(B3597&gt;=50,VLOOKUP(A3597,英雄数据表!A:L,11,FALSE),IF(B3597&gt;=25,VLOOKUP(A3597,英雄数据表!A:L,7,0),""))</f>
        <v>"3109602004"</v>
      </c>
      <c r="M3597" s="20" t="str">
        <f>IFERROR(VLOOKUP(B3597,属性中转表!$K$2:$O$21,5,FALSE),"")</f>
        <v/>
      </c>
      <c r="N3597" s="20" t="str">
        <f>IF(B3597=25,VLOOKUP(A3597,英雄数据表!A:L,8,FALSE),IF(B3597=50,VLOOKUP(A3597,英雄数据表!A:L,12,0),""))</f>
        <v/>
      </c>
    </row>
    <row r="3598" spans="1:14" x14ac:dyDescent="0.3">
      <c r="A3598" s="20">
        <v>31096</v>
      </c>
      <c r="B3598" s="21">
        <f t="shared" si="241"/>
        <v>97</v>
      </c>
      <c r="C3598" s="21">
        <v>5</v>
      </c>
      <c r="D3598" s="21">
        <f>VLOOKUP(A3598,英雄数据表!A:D,4,0)</f>
        <v>3</v>
      </c>
      <c r="E3598" s="20" t="str">
        <f>VLOOKUP(A3598,英雄数据表!A:C,3,0)</f>
        <v>黑锋壁垒</v>
      </c>
      <c r="F3598" s="20">
        <f t="shared" si="242"/>
        <v>31096</v>
      </c>
      <c r="G3598" s="20">
        <f t="shared" si="243"/>
        <v>31096</v>
      </c>
      <c r="H3598" s="21" t="str">
        <f>VLOOKUP(B3598,属性中转表!A:F,6,FALSE)</f>
        <v>"hp":437400,"atk":12150</v>
      </c>
      <c r="I3598" s="20" t="str">
        <f>IF(VLOOKUP(B3598,属性中转表!A:G,7,FALSE)=0,"",VLOOKUP(VLOOKUP(B3598,属性中转表!A:G,7,FALSE),属性中转表!$K$2:$P$21,6,0))&amp;IF(VLOOKUP(B3598,属性中转表!A:G,7,FALSE)&gt;=50,VLOOKUP(A3598,英雄数据表!A:K,9,0),IF(VLOOKUP(B3598,属性中转表!A:G,7,FALSE)&gt;=25,VLOOKUP(A3598,英雄数据表!A:K,5,0),""))</f>
        <v>"atk":600,"hp":10000,"undpspro":200,"pvpdpspro":150,"pvpundpspro":150,"speed":10</v>
      </c>
      <c r="J3598" s="20" t="str">
        <f>IF(I3598="","",属性中转表!$I$1&amp;(IF(VLOOKUP(B3598,属性中转表!A:G,7,FALSE)=0,0,VLOOKUP(VLOOKUP(B3598,属性中转表!A:G,7,FALSE),属性中转表!$K$2:$P$21,4,0)))+IFERROR(VLOOKUP(A3598,英雄数据表!A:K,IF(武魂!B3598&gt;=50,10,IF(武魂!B3598&gt;=25,6)),0),0))</f>
        <v>,"dpspro":200</v>
      </c>
      <c r="K3598" s="32" t="str">
        <f t="shared" si="240"/>
        <v>"atk":600,"hp":10000,"undpspro":200,"pvpdpspro":150,"pvpundpspro":150,"speed":10,"dpspro":200</v>
      </c>
      <c r="L3598" s="20" t="str">
        <f>IF(B3598&gt;=50,VLOOKUP(A3598,英雄数据表!A:L,11,FALSE),IF(B3598&gt;=25,VLOOKUP(A3598,英雄数据表!A:L,7,0),""))</f>
        <v>"3109602004"</v>
      </c>
      <c r="M3598" s="20" t="str">
        <f>IFERROR(VLOOKUP(B3598,属性中转表!$K$2:$O$21,5,FALSE),"")</f>
        <v/>
      </c>
      <c r="N3598" s="20" t="str">
        <f>IF(B3598=25,VLOOKUP(A3598,英雄数据表!A:L,8,FALSE),IF(B3598=50,VLOOKUP(A3598,英雄数据表!A:L,12,0),""))</f>
        <v/>
      </c>
    </row>
    <row r="3599" spans="1:14" x14ac:dyDescent="0.3">
      <c r="A3599" s="20">
        <v>31096</v>
      </c>
      <c r="B3599" s="21">
        <f t="shared" si="241"/>
        <v>98</v>
      </c>
      <c r="C3599" s="21">
        <v>5</v>
      </c>
      <c r="D3599" s="21">
        <f>VLOOKUP(A3599,英雄数据表!A:D,4,0)</f>
        <v>3</v>
      </c>
      <c r="E3599" s="20" t="str">
        <f>VLOOKUP(A3599,英雄数据表!A:C,3,0)</f>
        <v>黑锋壁垒</v>
      </c>
      <c r="F3599" s="20">
        <f t="shared" si="242"/>
        <v>31096</v>
      </c>
      <c r="G3599" s="20">
        <f t="shared" si="243"/>
        <v>31096</v>
      </c>
      <c r="H3599" s="21" t="str">
        <f>VLOOKUP(B3599,属性中转表!A:F,6,FALSE)</f>
        <v>"hp":442800,"atk":12300</v>
      </c>
      <c r="I3599" s="20" t="str">
        <f>IF(VLOOKUP(B3599,属性中转表!A:G,7,FALSE)=0,"",VLOOKUP(VLOOKUP(B3599,属性中转表!A:G,7,FALSE),属性中转表!$K$2:$P$21,6,0))&amp;IF(VLOOKUP(B3599,属性中转表!A:G,7,FALSE)&gt;=50,VLOOKUP(A3599,英雄数据表!A:K,9,0),IF(VLOOKUP(B3599,属性中转表!A:G,7,FALSE)&gt;=25,VLOOKUP(A3599,英雄数据表!A:K,5,0),""))</f>
        <v>"atk":600,"hp":10000,"undpspro":200,"pvpdpspro":150,"pvpundpspro":150,"speed":10</v>
      </c>
      <c r="J3599" s="20" t="str">
        <f>IF(I3599="","",属性中转表!$I$1&amp;(IF(VLOOKUP(B3599,属性中转表!A:G,7,FALSE)=0,0,VLOOKUP(VLOOKUP(B3599,属性中转表!A:G,7,FALSE),属性中转表!$K$2:$P$21,4,0)))+IFERROR(VLOOKUP(A3599,英雄数据表!A:K,IF(武魂!B3599&gt;=50,10,IF(武魂!B3599&gt;=25,6)),0),0))</f>
        <v>,"dpspro":200</v>
      </c>
      <c r="K3599" s="32" t="str">
        <f t="shared" si="240"/>
        <v>"atk":600,"hp":10000,"undpspro":200,"pvpdpspro":150,"pvpundpspro":150,"speed":10,"dpspro":200</v>
      </c>
      <c r="L3599" s="20" t="str">
        <f>IF(B3599&gt;=50,VLOOKUP(A3599,英雄数据表!A:L,11,FALSE),IF(B3599&gt;=25,VLOOKUP(A3599,英雄数据表!A:L,7,0),""))</f>
        <v>"3109602004"</v>
      </c>
      <c r="M3599" s="20" t="str">
        <f>IFERROR(VLOOKUP(B3599,属性中转表!$K$2:$O$21,5,FALSE),"")</f>
        <v/>
      </c>
      <c r="N3599" s="20" t="str">
        <f>IF(B3599=25,VLOOKUP(A3599,英雄数据表!A:L,8,FALSE),IF(B3599=50,VLOOKUP(A3599,英雄数据表!A:L,12,0),""))</f>
        <v/>
      </c>
    </row>
    <row r="3600" spans="1:14" x14ac:dyDescent="0.3">
      <c r="A3600" s="20">
        <v>31096</v>
      </c>
      <c r="B3600" s="21">
        <f t="shared" si="241"/>
        <v>99</v>
      </c>
      <c r="C3600" s="21">
        <v>5</v>
      </c>
      <c r="D3600" s="21">
        <f>VLOOKUP(A3600,英雄数据表!A:D,4,0)</f>
        <v>3</v>
      </c>
      <c r="E3600" s="20" t="str">
        <f>VLOOKUP(A3600,英雄数据表!A:C,3,0)</f>
        <v>黑锋壁垒</v>
      </c>
      <c r="F3600" s="20">
        <f t="shared" si="242"/>
        <v>31096</v>
      </c>
      <c r="G3600" s="20">
        <f t="shared" si="243"/>
        <v>31096</v>
      </c>
      <c r="H3600" s="21" t="str">
        <f>VLOOKUP(B3600,属性中转表!A:F,6,FALSE)</f>
        <v>"hp":448200,"atk":12450</v>
      </c>
      <c r="I3600" s="20" t="str">
        <f>IF(VLOOKUP(B3600,属性中转表!A:G,7,FALSE)=0,"",VLOOKUP(VLOOKUP(B3600,属性中转表!A:G,7,FALSE),属性中转表!$K$2:$P$21,6,0))&amp;IF(VLOOKUP(B3600,属性中转表!A:G,7,FALSE)&gt;=50,VLOOKUP(A3600,英雄数据表!A:K,9,0),IF(VLOOKUP(B3600,属性中转表!A:G,7,FALSE)&gt;=25,VLOOKUP(A3600,英雄数据表!A:K,5,0),""))</f>
        <v>"atk":600,"hp":10000,"undpspro":200,"pvpdpspro":150,"pvpundpspro":150,"speed":10</v>
      </c>
      <c r="J3600" s="20" t="str">
        <f>IF(I3600="","",属性中转表!$I$1&amp;(IF(VLOOKUP(B3600,属性中转表!A:G,7,FALSE)=0,0,VLOOKUP(VLOOKUP(B3600,属性中转表!A:G,7,FALSE),属性中转表!$K$2:$P$21,4,0)))+IFERROR(VLOOKUP(A3600,英雄数据表!A:K,IF(武魂!B3600&gt;=50,10,IF(武魂!B3600&gt;=25,6)),0),0))</f>
        <v>,"dpspro":200</v>
      </c>
      <c r="K3600" s="32" t="str">
        <f t="shared" si="240"/>
        <v>"atk":600,"hp":10000,"undpspro":200,"pvpdpspro":150,"pvpundpspro":150,"speed":10,"dpspro":200</v>
      </c>
      <c r="L3600" s="20" t="str">
        <f>IF(B3600&gt;=50,VLOOKUP(A3600,英雄数据表!A:L,11,FALSE),IF(B3600&gt;=25,VLOOKUP(A3600,英雄数据表!A:L,7,0),""))</f>
        <v>"3109602004"</v>
      </c>
      <c r="M3600" s="20" t="str">
        <f>IFERROR(VLOOKUP(B3600,属性中转表!$K$2:$O$21,5,FALSE),"")</f>
        <v/>
      </c>
      <c r="N3600" s="20" t="str">
        <f>IF(B3600=25,VLOOKUP(A3600,英雄数据表!A:L,8,FALSE),IF(B3600=50,VLOOKUP(A3600,英雄数据表!A:L,12,0),""))</f>
        <v/>
      </c>
    </row>
    <row r="3601" spans="1:14" x14ac:dyDescent="0.3">
      <c r="A3601" s="20">
        <v>31096</v>
      </c>
      <c r="B3601" s="21">
        <f t="shared" si="241"/>
        <v>100</v>
      </c>
      <c r="C3601" s="21">
        <v>5</v>
      </c>
      <c r="D3601" s="21">
        <f>VLOOKUP(A3601,英雄数据表!A:D,4,0)</f>
        <v>3</v>
      </c>
      <c r="E3601" s="20" t="str">
        <f>VLOOKUP(A3601,英雄数据表!A:C,3,0)</f>
        <v>黑锋壁垒</v>
      </c>
      <c r="F3601" s="20">
        <f t="shared" si="242"/>
        <v>31096</v>
      </c>
      <c r="G3601" s="20">
        <f t="shared" si="243"/>
        <v>31096</v>
      </c>
      <c r="H3601" s="21" t="str">
        <f>VLOOKUP(B3601,属性中转表!A:F,6,FALSE)</f>
        <v>"hp":453600,"atk":12600</v>
      </c>
      <c r="I3601" s="20" t="str">
        <f>IF(VLOOKUP(B3601,属性中转表!A:G,7,FALSE)=0,"",VLOOKUP(VLOOKUP(B3601,属性中转表!A:G,7,FALSE),属性中转表!$K$2:$P$21,6,0))&amp;IF(VLOOKUP(B3601,属性中转表!A:G,7,FALSE)&gt;=50,VLOOKUP(A3601,英雄数据表!A:K,9,0),IF(VLOOKUP(B3601,属性中转表!A:G,7,FALSE)&gt;=25,VLOOKUP(A3601,英雄数据表!A:K,5,0),""))</f>
        <v>"atk":900,"hp":15000,"undpspro":200,"pvpdpspro":150,"pvpundpspro":150,"speed":20</v>
      </c>
      <c r="J3601" s="20" t="str">
        <f>IF(I3601="","",属性中转表!$I$1&amp;(IF(VLOOKUP(B3601,属性中转表!A:G,7,FALSE)=0,0,VLOOKUP(VLOOKUP(B3601,属性中转表!A:G,7,FALSE),属性中转表!$K$2:$P$21,4,0)))+IFERROR(VLOOKUP(A3601,英雄数据表!A:K,IF(武魂!B3601&gt;=50,10,IF(武魂!B3601&gt;=25,6)),0),0))</f>
        <v>,"dpspro":200</v>
      </c>
      <c r="K3601" s="32" t="str">
        <f t="shared" si="240"/>
        <v>"atk":900,"hp":15000,"undpspro":200,"pvpdpspro":150,"pvpundpspro":150,"speed":20,"dpspro":200</v>
      </c>
      <c r="L3601" s="20" t="str">
        <f>IF(B3601&gt;=50,VLOOKUP(A3601,英雄数据表!A:L,11,FALSE),IF(B3601&gt;=25,VLOOKUP(A3601,英雄数据表!A:L,7,0),""))</f>
        <v>"3109602004"</v>
      </c>
      <c r="M3601" s="20" t="str">
        <f>IFERROR(VLOOKUP(B3601,属性中转表!$K$2:$O$21,5,FALSE),"")</f>
        <v>"speed":10,"atk":300,"hp":5000</v>
      </c>
      <c r="N3601" s="20" t="str">
        <f>IF(B3601=25,VLOOKUP(A3601,英雄数据表!A:L,8,FALSE),IF(B3601=50,VLOOKUP(A3601,英雄数据表!A:L,12,0),""))</f>
        <v/>
      </c>
    </row>
    <row r="3602" spans="1:14" x14ac:dyDescent="0.3">
      <c r="A3602" s="20">
        <v>31106</v>
      </c>
      <c r="B3602" s="21">
        <f t="shared" si="241"/>
        <v>1</v>
      </c>
      <c r="C3602" s="21">
        <v>5</v>
      </c>
      <c r="D3602" s="21">
        <f>VLOOKUP(A3602,英雄数据表!A:D,4,0)</f>
        <v>3</v>
      </c>
      <c r="E3602" s="20" t="str">
        <f>VLOOKUP(A3602,英雄数据表!A:C,3,0)</f>
        <v>深红饮血者</v>
      </c>
      <c r="F3602" s="20">
        <f t="shared" si="242"/>
        <v>31106</v>
      </c>
      <c r="G3602" s="20">
        <f t="shared" si="243"/>
        <v>31106</v>
      </c>
      <c r="H3602" s="21" t="str">
        <f>VLOOKUP(B3602,属性中转表!A:F,6,FALSE)</f>
        <v>"hp":5400,"atk":150</v>
      </c>
      <c r="I3602" s="20" t="str">
        <f>IF(VLOOKUP(B3602,属性中转表!A:G,7,FALSE)=0,"",VLOOKUP(VLOOKUP(B3602,属性中转表!A:G,7,FALSE),属性中转表!$K$2:$P$21,6,0))&amp;IF(VLOOKUP(B3602,属性中转表!A:G,7,FALSE)&gt;=50,VLOOKUP(A3602,英雄数据表!A:K,9,0),IF(VLOOKUP(B3602,属性中转表!A:G,7,FALSE)&gt;=25,VLOOKUP(A3602,英雄数据表!A:K,5,0),""))</f>
        <v/>
      </c>
      <c r="J3602" s="20" t="str">
        <f>IF(I3602="","",属性中转表!$I$1&amp;(IF(VLOOKUP(B3602,属性中转表!A:G,7,FALSE)=0,0,VLOOKUP(VLOOKUP(B3602,属性中转表!A:G,7,FALSE),属性中转表!$K$2:$P$21,4,0)))+IFERROR(VLOOKUP(A3602,英雄数据表!A:K,IF(武魂!B3602&gt;=50,10,IF(武魂!B3602&gt;=25,6)),0),0))</f>
        <v/>
      </c>
      <c r="K3602" s="32" t="str">
        <f t="shared" si="240"/>
        <v/>
      </c>
      <c r="L3602" s="20" t="str">
        <f>IF(B3602&gt;=50,VLOOKUP(A3602,英雄数据表!A:L,11,FALSE),IF(B3602&gt;=25,VLOOKUP(A3602,英雄数据表!A:L,7,0),""))</f>
        <v/>
      </c>
      <c r="M3602" s="20" t="str">
        <f>IFERROR(VLOOKUP(B3602,属性中转表!$K$2:$O$21,5,FALSE),"")</f>
        <v/>
      </c>
      <c r="N3602" s="20" t="str">
        <f>IF(B3602=25,VLOOKUP(A3602,英雄数据表!A:L,8,FALSE),IF(B3602=50,VLOOKUP(A3602,英雄数据表!A:L,12,0),""))</f>
        <v/>
      </c>
    </row>
    <row r="3603" spans="1:14" x14ac:dyDescent="0.3">
      <c r="A3603" s="20">
        <v>31106</v>
      </c>
      <c r="B3603" s="21">
        <f t="shared" si="241"/>
        <v>2</v>
      </c>
      <c r="C3603" s="21">
        <v>5</v>
      </c>
      <c r="D3603" s="21">
        <f>VLOOKUP(A3603,英雄数据表!A:D,4,0)</f>
        <v>3</v>
      </c>
      <c r="E3603" s="20" t="str">
        <f>VLOOKUP(A3603,英雄数据表!A:C,3,0)</f>
        <v>深红饮血者</v>
      </c>
      <c r="F3603" s="20">
        <f t="shared" si="242"/>
        <v>31106</v>
      </c>
      <c r="G3603" s="20">
        <f t="shared" si="243"/>
        <v>31106</v>
      </c>
      <c r="H3603" s="21" t="str">
        <f>VLOOKUP(B3603,属性中转表!A:F,6,FALSE)</f>
        <v>"hp":7200,"atk":200</v>
      </c>
      <c r="I3603" s="20" t="str">
        <f>IF(VLOOKUP(B3603,属性中转表!A:G,7,FALSE)=0,"",VLOOKUP(VLOOKUP(B3603,属性中转表!A:G,7,FALSE),属性中转表!$K$2:$P$21,6,0))&amp;IF(VLOOKUP(B3603,属性中转表!A:G,7,FALSE)&gt;=50,VLOOKUP(A3603,英雄数据表!A:K,9,0),IF(VLOOKUP(B3603,属性中转表!A:G,7,FALSE)&gt;=25,VLOOKUP(A3603,英雄数据表!A:K,5,0),""))</f>
        <v/>
      </c>
      <c r="J3603" s="20" t="str">
        <f>IF(I3603="","",属性中转表!$I$1&amp;(IF(VLOOKUP(B3603,属性中转表!A:G,7,FALSE)=0,0,VLOOKUP(VLOOKUP(B3603,属性中转表!A:G,7,FALSE),属性中转表!$K$2:$P$21,4,0)))+IFERROR(VLOOKUP(A3603,英雄数据表!A:K,IF(武魂!B3603&gt;=50,10,IF(武魂!B3603&gt;=25,6)),0),0))</f>
        <v/>
      </c>
      <c r="K3603" s="32" t="str">
        <f t="shared" si="240"/>
        <v/>
      </c>
      <c r="L3603" s="20" t="str">
        <f>IF(B3603&gt;=50,VLOOKUP(A3603,英雄数据表!A:L,11,FALSE),IF(B3603&gt;=25,VLOOKUP(A3603,英雄数据表!A:L,7,0),""))</f>
        <v/>
      </c>
      <c r="M3603" s="20" t="str">
        <f>IFERROR(VLOOKUP(B3603,属性中转表!$K$2:$O$21,5,FALSE),"")</f>
        <v/>
      </c>
      <c r="N3603" s="20" t="str">
        <f>IF(B3603=25,VLOOKUP(A3603,英雄数据表!A:L,8,FALSE),IF(B3603=50,VLOOKUP(A3603,英雄数据表!A:L,12,0),""))</f>
        <v/>
      </c>
    </row>
    <row r="3604" spans="1:14" x14ac:dyDescent="0.3">
      <c r="A3604" s="20">
        <v>31106</v>
      </c>
      <c r="B3604" s="21">
        <f t="shared" si="241"/>
        <v>3</v>
      </c>
      <c r="C3604" s="21">
        <v>5</v>
      </c>
      <c r="D3604" s="21">
        <f>VLOOKUP(A3604,英雄数据表!A:D,4,0)</f>
        <v>3</v>
      </c>
      <c r="E3604" s="20" t="str">
        <f>VLOOKUP(A3604,英雄数据表!A:C,3,0)</f>
        <v>深红饮血者</v>
      </c>
      <c r="F3604" s="20">
        <f t="shared" si="242"/>
        <v>31106</v>
      </c>
      <c r="G3604" s="20">
        <f t="shared" si="243"/>
        <v>31106</v>
      </c>
      <c r="H3604" s="21" t="str">
        <f>VLOOKUP(B3604,属性中转表!A:F,6,FALSE)</f>
        <v>"hp":9000,"atk":250</v>
      </c>
      <c r="I3604" s="20" t="str">
        <f>IF(VLOOKUP(B3604,属性中转表!A:G,7,FALSE)=0,"",VLOOKUP(VLOOKUP(B3604,属性中转表!A:G,7,FALSE),属性中转表!$K$2:$P$21,6,0))&amp;IF(VLOOKUP(B3604,属性中转表!A:G,7,FALSE)&gt;=50,VLOOKUP(A3604,英雄数据表!A:K,9,0),IF(VLOOKUP(B3604,属性中转表!A:G,7,FALSE)&gt;=25,VLOOKUP(A3604,英雄数据表!A:K,5,0),""))</f>
        <v/>
      </c>
      <c r="J3604" s="20" t="str">
        <f>IF(I3604="","",属性中转表!$I$1&amp;(IF(VLOOKUP(B3604,属性中转表!A:G,7,FALSE)=0,0,VLOOKUP(VLOOKUP(B3604,属性中转表!A:G,7,FALSE),属性中转表!$K$2:$P$21,4,0)))+IFERROR(VLOOKUP(A3604,英雄数据表!A:K,IF(武魂!B3604&gt;=50,10,IF(武魂!B3604&gt;=25,6)),0),0))</f>
        <v/>
      </c>
      <c r="K3604" s="32" t="str">
        <f t="shared" si="240"/>
        <v/>
      </c>
      <c r="L3604" s="20" t="str">
        <f>IF(B3604&gt;=50,VLOOKUP(A3604,英雄数据表!A:L,11,FALSE),IF(B3604&gt;=25,VLOOKUP(A3604,英雄数据表!A:L,7,0),""))</f>
        <v/>
      </c>
      <c r="M3604" s="20" t="str">
        <f>IFERROR(VLOOKUP(B3604,属性中转表!$K$2:$O$21,5,FALSE),"")</f>
        <v/>
      </c>
      <c r="N3604" s="20" t="str">
        <f>IF(B3604=25,VLOOKUP(A3604,英雄数据表!A:L,8,FALSE),IF(B3604=50,VLOOKUP(A3604,英雄数据表!A:L,12,0),""))</f>
        <v/>
      </c>
    </row>
    <row r="3605" spans="1:14" x14ac:dyDescent="0.3">
      <c r="A3605" s="20">
        <v>31106</v>
      </c>
      <c r="B3605" s="21">
        <f t="shared" si="241"/>
        <v>4</v>
      </c>
      <c r="C3605" s="21">
        <v>5</v>
      </c>
      <c r="D3605" s="21">
        <f>VLOOKUP(A3605,英雄数据表!A:D,4,0)</f>
        <v>3</v>
      </c>
      <c r="E3605" s="20" t="str">
        <f>VLOOKUP(A3605,英雄数据表!A:C,3,0)</f>
        <v>深红饮血者</v>
      </c>
      <c r="F3605" s="20">
        <f t="shared" si="242"/>
        <v>31106</v>
      </c>
      <c r="G3605" s="20">
        <f t="shared" si="243"/>
        <v>31106</v>
      </c>
      <c r="H3605" s="21" t="str">
        <f>VLOOKUP(B3605,属性中转表!A:F,6,FALSE)</f>
        <v>"hp":10800,"atk":300</v>
      </c>
      <c r="I3605" s="20" t="str">
        <f>IF(VLOOKUP(B3605,属性中转表!A:G,7,FALSE)=0,"",VLOOKUP(VLOOKUP(B3605,属性中转表!A:G,7,FALSE),属性中转表!$K$2:$P$21,6,0))&amp;IF(VLOOKUP(B3605,属性中转表!A:G,7,FALSE)&gt;=50,VLOOKUP(A3605,英雄数据表!A:K,9,0),IF(VLOOKUP(B3605,属性中转表!A:G,7,FALSE)&gt;=25,VLOOKUP(A3605,英雄数据表!A:K,5,0),""))</f>
        <v/>
      </c>
      <c r="J3605" s="20" t="str">
        <f>IF(I3605="","",属性中转表!$I$1&amp;(IF(VLOOKUP(B3605,属性中转表!A:G,7,FALSE)=0,0,VLOOKUP(VLOOKUP(B3605,属性中转表!A:G,7,FALSE),属性中转表!$K$2:$P$21,4,0)))+IFERROR(VLOOKUP(A3605,英雄数据表!A:K,IF(武魂!B3605&gt;=50,10,IF(武魂!B3605&gt;=25,6)),0),0))</f>
        <v/>
      </c>
      <c r="K3605" s="32" t="str">
        <f t="shared" si="240"/>
        <v/>
      </c>
      <c r="L3605" s="20" t="str">
        <f>IF(B3605&gt;=50,VLOOKUP(A3605,英雄数据表!A:L,11,FALSE),IF(B3605&gt;=25,VLOOKUP(A3605,英雄数据表!A:L,7,0),""))</f>
        <v/>
      </c>
      <c r="M3605" s="20" t="str">
        <f>IFERROR(VLOOKUP(B3605,属性中转表!$K$2:$O$21,5,FALSE),"")</f>
        <v/>
      </c>
      <c r="N3605" s="20" t="str">
        <f>IF(B3605=25,VLOOKUP(A3605,英雄数据表!A:L,8,FALSE),IF(B3605=50,VLOOKUP(A3605,英雄数据表!A:L,12,0),""))</f>
        <v/>
      </c>
    </row>
    <row r="3606" spans="1:14" x14ac:dyDescent="0.3">
      <c r="A3606" s="20">
        <v>31106</v>
      </c>
      <c r="B3606" s="21">
        <f t="shared" si="241"/>
        <v>5</v>
      </c>
      <c r="C3606" s="21">
        <v>5</v>
      </c>
      <c r="D3606" s="21">
        <f>VLOOKUP(A3606,英雄数据表!A:D,4,0)</f>
        <v>3</v>
      </c>
      <c r="E3606" s="20" t="str">
        <f>VLOOKUP(A3606,英雄数据表!A:C,3,0)</f>
        <v>深红饮血者</v>
      </c>
      <c r="F3606" s="20">
        <f t="shared" si="242"/>
        <v>31106</v>
      </c>
      <c r="G3606" s="20">
        <f t="shared" si="243"/>
        <v>31106</v>
      </c>
      <c r="H3606" s="21" t="str">
        <f>VLOOKUP(B3606,属性中转表!A:F,6,FALSE)</f>
        <v>"hp":12600,"atk":350</v>
      </c>
      <c r="I3606" s="20" t="str">
        <f>IF(VLOOKUP(B3606,属性中转表!A:G,7,FALSE)=0,"",VLOOKUP(VLOOKUP(B3606,属性中转表!A:G,7,FALSE),属性中转表!$K$2:$P$21,6,0))&amp;IF(VLOOKUP(B3606,属性中转表!A:G,7,FALSE)&gt;=50,VLOOKUP(A3606,英雄数据表!A:K,9,0),IF(VLOOKUP(B3606,属性中转表!A:G,7,FALSE)&gt;=25,VLOOKUP(A3606,英雄数据表!A:K,5,0),""))</f>
        <v>"atk":300</v>
      </c>
      <c r="J3606" s="20" t="str">
        <f>IF(I3606="","",属性中转表!$I$1&amp;(IF(VLOOKUP(B3606,属性中转表!A:G,7,FALSE)=0,0,VLOOKUP(VLOOKUP(B3606,属性中转表!A:G,7,FALSE),属性中转表!$K$2:$P$21,4,0)))+IFERROR(VLOOKUP(A3606,英雄数据表!A:K,IF(武魂!B3606&gt;=50,10,IF(武魂!B3606&gt;=25,6)),0),0))</f>
        <v>,"dpspro":0</v>
      </c>
      <c r="K3606" s="32" t="str">
        <f t="shared" si="240"/>
        <v>"atk":300,"dpspro":0</v>
      </c>
      <c r="L3606" s="20" t="str">
        <f>IF(B3606&gt;=50,VLOOKUP(A3606,英雄数据表!A:L,11,FALSE),IF(B3606&gt;=25,VLOOKUP(A3606,英雄数据表!A:L,7,0),""))</f>
        <v/>
      </c>
      <c r="M3606" s="20" t="str">
        <f>IFERROR(VLOOKUP(B3606,属性中转表!$K$2:$O$21,5,FALSE),"")</f>
        <v>"atk":300</v>
      </c>
      <c r="N3606" s="20" t="str">
        <f>IF(B3606=25,VLOOKUP(A3606,英雄数据表!A:L,8,FALSE),IF(B3606=50,VLOOKUP(A3606,英雄数据表!A:L,12,0),""))</f>
        <v/>
      </c>
    </row>
    <row r="3607" spans="1:14" x14ac:dyDescent="0.3">
      <c r="A3607" s="20">
        <v>31106</v>
      </c>
      <c r="B3607" s="21">
        <f t="shared" si="241"/>
        <v>6</v>
      </c>
      <c r="C3607" s="21">
        <v>5</v>
      </c>
      <c r="D3607" s="21">
        <f>VLOOKUP(A3607,英雄数据表!A:D,4,0)</f>
        <v>3</v>
      </c>
      <c r="E3607" s="20" t="str">
        <f>VLOOKUP(A3607,英雄数据表!A:C,3,0)</f>
        <v>深红饮血者</v>
      </c>
      <c r="F3607" s="20">
        <f t="shared" si="242"/>
        <v>31106</v>
      </c>
      <c r="G3607" s="20">
        <f t="shared" si="243"/>
        <v>31106</v>
      </c>
      <c r="H3607" s="21" t="str">
        <f>VLOOKUP(B3607,属性中转表!A:F,6,FALSE)</f>
        <v>"hp":14400,"atk":400</v>
      </c>
      <c r="I3607" s="20" t="str">
        <f>IF(VLOOKUP(B3607,属性中转表!A:G,7,FALSE)=0,"",VLOOKUP(VLOOKUP(B3607,属性中转表!A:G,7,FALSE),属性中转表!$K$2:$P$21,6,0))&amp;IF(VLOOKUP(B3607,属性中转表!A:G,7,FALSE)&gt;=50,VLOOKUP(A3607,英雄数据表!A:K,9,0),IF(VLOOKUP(B3607,属性中转表!A:G,7,FALSE)&gt;=25,VLOOKUP(A3607,英雄数据表!A:K,5,0),""))</f>
        <v>"atk":300</v>
      </c>
      <c r="J3607" s="20" t="str">
        <f>IF(I3607="","",属性中转表!$I$1&amp;(IF(VLOOKUP(B3607,属性中转表!A:G,7,FALSE)=0,0,VLOOKUP(VLOOKUP(B3607,属性中转表!A:G,7,FALSE),属性中转表!$K$2:$P$21,4,0)))+IFERROR(VLOOKUP(A3607,英雄数据表!A:K,IF(武魂!B3607&gt;=50,10,IF(武魂!B3607&gt;=25,6)),0),0))</f>
        <v>,"dpspro":0</v>
      </c>
      <c r="K3607" s="32" t="str">
        <f t="shared" si="240"/>
        <v>"atk":300,"dpspro":0</v>
      </c>
      <c r="L3607" s="20" t="str">
        <f>IF(B3607&gt;=50,VLOOKUP(A3607,英雄数据表!A:L,11,FALSE),IF(B3607&gt;=25,VLOOKUP(A3607,英雄数据表!A:L,7,0),""))</f>
        <v/>
      </c>
      <c r="M3607" s="20" t="str">
        <f>IFERROR(VLOOKUP(B3607,属性中转表!$K$2:$O$21,5,FALSE),"")</f>
        <v/>
      </c>
      <c r="N3607" s="20" t="str">
        <f>IF(B3607=25,VLOOKUP(A3607,英雄数据表!A:L,8,FALSE),IF(B3607=50,VLOOKUP(A3607,英雄数据表!A:L,12,0),""))</f>
        <v/>
      </c>
    </row>
    <row r="3608" spans="1:14" x14ac:dyDescent="0.3">
      <c r="A3608" s="20">
        <v>31106</v>
      </c>
      <c r="B3608" s="21">
        <f t="shared" si="241"/>
        <v>7</v>
      </c>
      <c r="C3608" s="21">
        <v>5</v>
      </c>
      <c r="D3608" s="21">
        <f>VLOOKUP(A3608,英雄数据表!A:D,4,0)</f>
        <v>3</v>
      </c>
      <c r="E3608" s="20" t="str">
        <f>VLOOKUP(A3608,英雄数据表!A:C,3,0)</f>
        <v>深红饮血者</v>
      </c>
      <c r="F3608" s="20">
        <f t="shared" si="242"/>
        <v>31106</v>
      </c>
      <c r="G3608" s="20">
        <f t="shared" si="243"/>
        <v>31106</v>
      </c>
      <c r="H3608" s="21" t="str">
        <f>VLOOKUP(B3608,属性中转表!A:F,6,FALSE)</f>
        <v>"hp":16200,"atk":450</v>
      </c>
      <c r="I3608" s="20" t="str">
        <f>IF(VLOOKUP(B3608,属性中转表!A:G,7,FALSE)=0,"",VLOOKUP(VLOOKUP(B3608,属性中转表!A:G,7,FALSE),属性中转表!$K$2:$P$21,6,0))&amp;IF(VLOOKUP(B3608,属性中转表!A:G,7,FALSE)&gt;=50,VLOOKUP(A3608,英雄数据表!A:K,9,0),IF(VLOOKUP(B3608,属性中转表!A:G,7,FALSE)&gt;=25,VLOOKUP(A3608,英雄数据表!A:K,5,0),""))</f>
        <v>"atk":300</v>
      </c>
      <c r="J3608" s="20" t="str">
        <f>IF(I3608="","",属性中转表!$I$1&amp;(IF(VLOOKUP(B3608,属性中转表!A:G,7,FALSE)=0,0,VLOOKUP(VLOOKUP(B3608,属性中转表!A:G,7,FALSE),属性中转表!$K$2:$P$21,4,0)))+IFERROR(VLOOKUP(A3608,英雄数据表!A:K,IF(武魂!B3608&gt;=50,10,IF(武魂!B3608&gt;=25,6)),0),0))</f>
        <v>,"dpspro":0</v>
      </c>
      <c r="K3608" s="32" t="str">
        <f t="shared" si="240"/>
        <v>"atk":300,"dpspro":0</v>
      </c>
      <c r="L3608" s="20" t="str">
        <f>IF(B3608&gt;=50,VLOOKUP(A3608,英雄数据表!A:L,11,FALSE),IF(B3608&gt;=25,VLOOKUP(A3608,英雄数据表!A:L,7,0),""))</f>
        <v/>
      </c>
      <c r="M3608" s="20" t="str">
        <f>IFERROR(VLOOKUP(B3608,属性中转表!$K$2:$O$21,5,FALSE),"")</f>
        <v/>
      </c>
      <c r="N3608" s="20" t="str">
        <f>IF(B3608=25,VLOOKUP(A3608,英雄数据表!A:L,8,FALSE),IF(B3608=50,VLOOKUP(A3608,英雄数据表!A:L,12,0),""))</f>
        <v/>
      </c>
    </row>
    <row r="3609" spans="1:14" x14ac:dyDescent="0.3">
      <c r="A3609" s="20">
        <v>31106</v>
      </c>
      <c r="B3609" s="21">
        <f t="shared" si="241"/>
        <v>8</v>
      </c>
      <c r="C3609" s="21">
        <v>5</v>
      </c>
      <c r="D3609" s="21">
        <f>VLOOKUP(A3609,英雄数据表!A:D,4,0)</f>
        <v>3</v>
      </c>
      <c r="E3609" s="20" t="str">
        <f>VLOOKUP(A3609,英雄数据表!A:C,3,0)</f>
        <v>深红饮血者</v>
      </c>
      <c r="F3609" s="20">
        <f t="shared" si="242"/>
        <v>31106</v>
      </c>
      <c r="G3609" s="20">
        <f t="shared" si="243"/>
        <v>31106</v>
      </c>
      <c r="H3609" s="21" t="str">
        <f>VLOOKUP(B3609,属性中转表!A:F,6,FALSE)</f>
        <v>"hp":18000,"atk":500</v>
      </c>
      <c r="I3609" s="20" t="str">
        <f>IF(VLOOKUP(B3609,属性中转表!A:G,7,FALSE)=0,"",VLOOKUP(VLOOKUP(B3609,属性中转表!A:G,7,FALSE),属性中转表!$K$2:$P$21,6,0))&amp;IF(VLOOKUP(B3609,属性中转表!A:G,7,FALSE)&gt;=50,VLOOKUP(A3609,英雄数据表!A:K,9,0),IF(VLOOKUP(B3609,属性中转表!A:G,7,FALSE)&gt;=25,VLOOKUP(A3609,英雄数据表!A:K,5,0),""))</f>
        <v>"atk":300</v>
      </c>
      <c r="J3609" s="20" t="str">
        <f>IF(I3609="","",属性中转表!$I$1&amp;(IF(VLOOKUP(B3609,属性中转表!A:G,7,FALSE)=0,0,VLOOKUP(VLOOKUP(B3609,属性中转表!A:G,7,FALSE),属性中转表!$K$2:$P$21,4,0)))+IFERROR(VLOOKUP(A3609,英雄数据表!A:K,IF(武魂!B3609&gt;=50,10,IF(武魂!B3609&gt;=25,6)),0),0))</f>
        <v>,"dpspro":0</v>
      </c>
      <c r="K3609" s="32" t="str">
        <f t="shared" si="240"/>
        <v>"atk":300,"dpspro":0</v>
      </c>
      <c r="L3609" s="20" t="str">
        <f>IF(B3609&gt;=50,VLOOKUP(A3609,英雄数据表!A:L,11,FALSE),IF(B3609&gt;=25,VLOOKUP(A3609,英雄数据表!A:L,7,0),""))</f>
        <v/>
      </c>
      <c r="M3609" s="20" t="str">
        <f>IFERROR(VLOOKUP(B3609,属性中转表!$K$2:$O$21,5,FALSE),"")</f>
        <v/>
      </c>
      <c r="N3609" s="20" t="str">
        <f>IF(B3609=25,VLOOKUP(A3609,英雄数据表!A:L,8,FALSE),IF(B3609=50,VLOOKUP(A3609,英雄数据表!A:L,12,0),""))</f>
        <v/>
      </c>
    </row>
    <row r="3610" spans="1:14" x14ac:dyDescent="0.3">
      <c r="A3610" s="20">
        <v>31106</v>
      </c>
      <c r="B3610" s="21">
        <f t="shared" si="241"/>
        <v>9</v>
      </c>
      <c r="C3610" s="21">
        <v>5</v>
      </c>
      <c r="D3610" s="21">
        <f>VLOOKUP(A3610,英雄数据表!A:D,4,0)</f>
        <v>3</v>
      </c>
      <c r="E3610" s="20" t="str">
        <f>VLOOKUP(A3610,英雄数据表!A:C,3,0)</f>
        <v>深红饮血者</v>
      </c>
      <c r="F3610" s="20">
        <f t="shared" si="242"/>
        <v>31106</v>
      </c>
      <c r="G3610" s="20">
        <f t="shared" si="243"/>
        <v>31106</v>
      </c>
      <c r="H3610" s="21" t="str">
        <f>VLOOKUP(B3610,属性中转表!A:F,6,FALSE)</f>
        <v>"hp":19800,"atk":550</v>
      </c>
      <c r="I3610" s="20" t="str">
        <f>IF(VLOOKUP(B3610,属性中转表!A:G,7,FALSE)=0,"",VLOOKUP(VLOOKUP(B3610,属性中转表!A:G,7,FALSE),属性中转表!$K$2:$P$21,6,0))&amp;IF(VLOOKUP(B3610,属性中转表!A:G,7,FALSE)&gt;=50,VLOOKUP(A3610,英雄数据表!A:K,9,0),IF(VLOOKUP(B3610,属性中转表!A:G,7,FALSE)&gt;=25,VLOOKUP(A3610,英雄数据表!A:K,5,0),""))</f>
        <v>"atk":300</v>
      </c>
      <c r="J3610" s="20" t="str">
        <f>IF(I3610="","",属性中转表!$I$1&amp;(IF(VLOOKUP(B3610,属性中转表!A:G,7,FALSE)=0,0,VLOOKUP(VLOOKUP(B3610,属性中转表!A:G,7,FALSE),属性中转表!$K$2:$P$21,4,0)))+IFERROR(VLOOKUP(A3610,英雄数据表!A:K,IF(武魂!B3610&gt;=50,10,IF(武魂!B3610&gt;=25,6)),0),0))</f>
        <v>,"dpspro":0</v>
      </c>
      <c r="K3610" s="32" t="str">
        <f t="shared" si="240"/>
        <v>"atk":300,"dpspro":0</v>
      </c>
      <c r="L3610" s="20" t="str">
        <f>IF(B3610&gt;=50,VLOOKUP(A3610,英雄数据表!A:L,11,FALSE),IF(B3610&gt;=25,VLOOKUP(A3610,英雄数据表!A:L,7,0),""))</f>
        <v/>
      </c>
      <c r="M3610" s="20" t="str">
        <f>IFERROR(VLOOKUP(B3610,属性中转表!$K$2:$O$21,5,FALSE),"")</f>
        <v/>
      </c>
      <c r="N3610" s="20" t="str">
        <f>IF(B3610=25,VLOOKUP(A3610,英雄数据表!A:L,8,FALSE),IF(B3610=50,VLOOKUP(A3610,英雄数据表!A:L,12,0),""))</f>
        <v/>
      </c>
    </row>
    <row r="3611" spans="1:14" x14ac:dyDescent="0.3">
      <c r="A3611" s="20">
        <v>31106</v>
      </c>
      <c r="B3611" s="21">
        <f t="shared" si="241"/>
        <v>10</v>
      </c>
      <c r="C3611" s="21">
        <v>5</v>
      </c>
      <c r="D3611" s="21">
        <f>VLOOKUP(A3611,英雄数据表!A:D,4,0)</f>
        <v>3</v>
      </c>
      <c r="E3611" s="20" t="str">
        <f>VLOOKUP(A3611,英雄数据表!A:C,3,0)</f>
        <v>深红饮血者</v>
      </c>
      <c r="F3611" s="20">
        <f t="shared" si="242"/>
        <v>31106</v>
      </c>
      <c r="G3611" s="20">
        <f t="shared" si="243"/>
        <v>31106</v>
      </c>
      <c r="H3611" s="21" t="str">
        <f>VLOOKUP(B3611,属性中转表!A:F,6,FALSE)</f>
        <v>"hp":21600,"atk":600</v>
      </c>
      <c r="I3611" s="20" t="str">
        <f>IF(VLOOKUP(B3611,属性中转表!A:G,7,FALSE)=0,"",VLOOKUP(VLOOKUP(B3611,属性中转表!A:G,7,FALSE),属性中转表!$K$2:$P$21,6,0))&amp;IF(VLOOKUP(B3611,属性中转表!A:G,7,FALSE)&gt;=50,VLOOKUP(A3611,英雄数据表!A:K,9,0),IF(VLOOKUP(B3611,属性中转表!A:G,7,FALSE)&gt;=25,VLOOKUP(A3611,英雄数据表!A:K,5,0),""))</f>
        <v>"atk":300,"hp":5000</v>
      </c>
      <c r="J3611" s="20" t="str">
        <f>IF(I3611="","",属性中转表!$I$1&amp;(IF(VLOOKUP(B3611,属性中转表!A:G,7,FALSE)=0,0,VLOOKUP(VLOOKUP(B3611,属性中转表!A:G,7,FALSE),属性中转表!$K$2:$P$21,4,0)))+IFERROR(VLOOKUP(A3611,英雄数据表!A:K,IF(武魂!B3611&gt;=50,10,IF(武魂!B3611&gt;=25,6)),0),0))</f>
        <v>,"dpspro":0</v>
      </c>
      <c r="K3611" s="32" t="str">
        <f t="shared" ref="K3611:K3674" si="244">I3611&amp;J3611</f>
        <v>"atk":300,"hp":5000,"dpspro":0</v>
      </c>
      <c r="L3611" s="20" t="str">
        <f>IF(B3611&gt;=50,VLOOKUP(A3611,英雄数据表!A:L,11,FALSE),IF(B3611&gt;=25,VLOOKUP(A3611,英雄数据表!A:L,7,0),""))</f>
        <v/>
      </c>
      <c r="M3611" s="20" t="str">
        <f>IFERROR(VLOOKUP(B3611,属性中转表!$K$2:$O$21,5,FALSE),"")</f>
        <v>"hp":5000</v>
      </c>
      <c r="N3611" s="20" t="str">
        <f>IF(B3611=25,VLOOKUP(A3611,英雄数据表!A:L,8,FALSE),IF(B3611=50,VLOOKUP(A3611,英雄数据表!A:L,12,0),""))</f>
        <v/>
      </c>
    </row>
    <row r="3612" spans="1:14" x14ac:dyDescent="0.3">
      <c r="A3612" s="20">
        <v>31106</v>
      </c>
      <c r="B3612" s="21">
        <f t="shared" si="241"/>
        <v>11</v>
      </c>
      <c r="C3612" s="21">
        <v>5</v>
      </c>
      <c r="D3612" s="21">
        <f>VLOOKUP(A3612,英雄数据表!A:D,4,0)</f>
        <v>3</v>
      </c>
      <c r="E3612" s="20" t="str">
        <f>VLOOKUP(A3612,英雄数据表!A:C,3,0)</f>
        <v>深红饮血者</v>
      </c>
      <c r="F3612" s="20">
        <f t="shared" si="242"/>
        <v>31106</v>
      </c>
      <c r="G3612" s="20">
        <f t="shared" si="243"/>
        <v>31106</v>
      </c>
      <c r="H3612" s="21" t="str">
        <f>VLOOKUP(B3612,属性中转表!A:F,6,FALSE)</f>
        <v>"hp":24300,"atk":675</v>
      </c>
      <c r="I3612" s="20" t="str">
        <f>IF(VLOOKUP(B3612,属性中转表!A:G,7,FALSE)=0,"",VLOOKUP(VLOOKUP(B3612,属性中转表!A:G,7,FALSE),属性中转表!$K$2:$P$21,6,0))&amp;IF(VLOOKUP(B3612,属性中转表!A:G,7,FALSE)&gt;=50,VLOOKUP(A3612,英雄数据表!A:K,9,0),IF(VLOOKUP(B3612,属性中转表!A:G,7,FALSE)&gt;=25,VLOOKUP(A3612,英雄数据表!A:K,5,0),""))</f>
        <v>"atk":300,"hp":5000</v>
      </c>
      <c r="J3612" s="20" t="str">
        <f>IF(I3612="","",属性中转表!$I$1&amp;(IF(VLOOKUP(B3612,属性中转表!A:G,7,FALSE)=0,0,VLOOKUP(VLOOKUP(B3612,属性中转表!A:G,7,FALSE),属性中转表!$K$2:$P$21,4,0)))+IFERROR(VLOOKUP(A3612,英雄数据表!A:K,IF(武魂!B3612&gt;=50,10,IF(武魂!B3612&gt;=25,6)),0),0))</f>
        <v>,"dpspro":0</v>
      </c>
      <c r="K3612" s="32" t="str">
        <f t="shared" si="244"/>
        <v>"atk":300,"hp":5000,"dpspro":0</v>
      </c>
      <c r="L3612" s="20" t="str">
        <f>IF(B3612&gt;=50,VLOOKUP(A3612,英雄数据表!A:L,11,FALSE),IF(B3612&gt;=25,VLOOKUP(A3612,英雄数据表!A:L,7,0),""))</f>
        <v/>
      </c>
      <c r="M3612" s="20" t="str">
        <f>IFERROR(VLOOKUP(B3612,属性中转表!$K$2:$O$21,5,FALSE),"")</f>
        <v/>
      </c>
      <c r="N3612" s="20" t="str">
        <f>IF(B3612=25,VLOOKUP(A3612,英雄数据表!A:L,8,FALSE),IF(B3612=50,VLOOKUP(A3612,英雄数据表!A:L,12,0),""))</f>
        <v/>
      </c>
    </row>
    <row r="3613" spans="1:14" x14ac:dyDescent="0.3">
      <c r="A3613" s="20">
        <v>31106</v>
      </c>
      <c r="B3613" s="21">
        <f t="shared" si="241"/>
        <v>12</v>
      </c>
      <c r="C3613" s="21">
        <v>5</v>
      </c>
      <c r="D3613" s="21">
        <f>VLOOKUP(A3613,英雄数据表!A:D,4,0)</f>
        <v>3</v>
      </c>
      <c r="E3613" s="20" t="str">
        <f>VLOOKUP(A3613,英雄数据表!A:C,3,0)</f>
        <v>深红饮血者</v>
      </c>
      <c r="F3613" s="20">
        <f t="shared" si="242"/>
        <v>31106</v>
      </c>
      <c r="G3613" s="20">
        <f t="shared" si="243"/>
        <v>31106</v>
      </c>
      <c r="H3613" s="21" t="str">
        <f>VLOOKUP(B3613,属性中转表!A:F,6,FALSE)</f>
        <v>"hp":27000,"atk":750</v>
      </c>
      <c r="I3613" s="20" t="str">
        <f>IF(VLOOKUP(B3613,属性中转表!A:G,7,FALSE)=0,"",VLOOKUP(VLOOKUP(B3613,属性中转表!A:G,7,FALSE),属性中转表!$K$2:$P$21,6,0))&amp;IF(VLOOKUP(B3613,属性中转表!A:G,7,FALSE)&gt;=50,VLOOKUP(A3613,英雄数据表!A:K,9,0),IF(VLOOKUP(B3613,属性中转表!A:G,7,FALSE)&gt;=25,VLOOKUP(A3613,英雄数据表!A:K,5,0),""))</f>
        <v>"atk":300,"hp":5000</v>
      </c>
      <c r="J3613" s="20" t="str">
        <f>IF(I3613="","",属性中转表!$I$1&amp;(IF(VLOOKUP(B3613,属性中转表!A:G,7,FALSE)=0,0,VLOOKUP(VLOOKUP(B3613,属性中转表!A:G,7,FALSE),属性中转表!$K$2:$P$21,4,0)))+IFERROR(VLOOKUP(A3613,英雄数据表!A:K,IF(武魂!B3613&gt;=50,10,IF(武魂!B3613&gt;=25,6)),0),0))</f>
        <v>,"dpspro":0</v>
      </c>
      <c r="K3613" s="32" t="str">
        <f t="shared" si="244"/>
        <v>"atk":300,"hp":5000,"dpspro":0</v>
      </c>
      <c r="L3613" s="20" t="str">
        <f>IF(B3613&gt;=50,VLOOKUP(A3613,英雄数据表!A:L,11,FALSE),IF(B3613&gt;=25,VLOOKUP(A3613,英雄数据表!A:L,7,0),""))</f>
        <v/>
      </c>
      <c r="M3613" s="20" t="str">
        <f>IFERROR(VLOOKUP(B3613,属性中转表!$K$2:$O$21,5,FALSE),"")</f>
        <v/>
      </c>
      <c r="N3613" s="20" t="str">
        <f>IF(B3613=25,VLOOKUP(A3613,英雄数据表!A:L,8,FALSE),IF(B3613=50,VLOOKUP(A3613,英雄数据表!A:L,12,0),""))</f>
        <v/>
      </c>
    </row>
    <row r="3614" spans="1:14" x14ac:dyDescent="0.3">
      <c r="A3614" s="20">
        <v>31106</v>
      </c>
      <c r="B3614" s="21">
        <f t="shared" si="241"/>
        <v>13</v>
      </c>
      <c r="C3614" s="21">
        <v>5</v>
      </c>
      <c r="D3614" s="21">
        <f>VLOOKUP(A3614,英雄数据表!A:D,4,0)</f>
        <v>3</v>
      </c>
      <c r="E3614" s="20" t="str">
        <f>VLOOKUP(A3614,英雄数据表!A:C,3,0)</f>
        <v>深红饮血者</v>
      </c>
      <c r="F3614" s="20">
        <f t="shared" si="242"/>
        <v>31106</v>
      </c>
      <c r="G3614" s="20">
        <f t="shared" si="243"/>
        <v>31106</v>
      </c>
      <c r="H3614" s="21" t="str">
        <f>VLOOKUP(B3614,属性中转表!A:F,6,FALSE)</f>
        <v>"hp":29700,"atk":825</v>
      </c>
      <c r="I3614" s="20" t="str">
        <f>IF(VLOOKUP(B3614,属性中转表!A:G,7,FALSE)=0,"",VLOOKUP(VLOOKUP(B3614,属性中转表!A:G,7,FALSE),属性中转表!$K$2:$P$21,6,0))&amp;IF(VLOOKUP(B3614,属性中转表!A:G,7,FALSE)&gt;=50,VLOOKUP(A3614,英雄数据表!A:K,9,0),IF(VLOOKUP(B3614,属性中转表!A:G,7,FALSE)&gt;=25,VLOOKUP(A3614,英雄数据表!A:K,5,0),""))</f>
        <v>"atk":300,"hp":5000</v>
      </c>
      <c r="J3614" s="20" t="str">
        <f>IF(I3614="","",属性中转表!$I$1&amp;(IF(VLOOKUP(B3614,属性中转表!A:G,7,FALSE)=0,0,VLOOKUP(VLOOKUP(B3614,属性中转表!A:G,7,FALSE),属性中转表!$K$2:$P$21,4,0)))+IFERROR(VLOOKUP(A3614,英雄数据表!A:K,IF(武魂!B3614&gt;=50,10,IF(武魂!B3614&gt;=25,6)),0),0))</f>
        <v>,"dpspro":0</v>
      </c>
      <c r="K3614" s="32" t="str">
        <f t="shared" si="244"/>
        <v>"atk":300,"hp":5000,"dpspro":0</v>
      </c>
      <c r="L3614" s="20" t="str">
        <f>IF(B3614&gt;=50,VLOOKUP(A3614,英雄数据表!A:L,11,FALSE),IF(B3614&gt;=25,VLOOKUP(A3614,英雄数据表!A:L,7,0),""))</f>
        <v/>
      </c>
      <c r="M3614" s="20" t="str">
        <f>IFERROR(VLOOKUP(B3614,属性中转表!$K$2:$O$21,5,FALSE),"")</f>
        <v/>
      </c>
      <c r="N3614" s="20" t="str">
        <f>IF(B3614=25,VLOOKUP(A3614,英雄数据表!A:L,8,FALSE),IF(B3614=50,VLOOKUP(A3614,英雄数据表!A:L,12,0),""))</f>
        <v/>
      </c>
    </row>
    <row r="3615" spans="1:14" x14ac:dyDescent="0.3">
      <c r="A3615" s="20">
        <v>31106</v>
      </c>
      <c r="B3615" s="21">
        <f t="shared" si="241"/>
        <v>14</v>
      </c>
      <c r="C3615" s="21">
        <v>5</v>
      </c>
      <c r="D3615" s="21">
        <f>VLOOKUP(A3615,英雄数据表!A:D,4,0)</f>
        <v>3</v>
      </c>
      <c r="E3615" s="20" t="str">
        <f>VLOOKUP(A3615,英雄数据表!A:C,3,0)</f>
        <v>深红饮血者</v>
      </c>
      <c r="F3615" s="20">
        <f t="shared" si="242"/>
        <v>31106</v>
      </c>
      <c r="G3615" s="20">
        <f t="shared" si="243"/>
        <v>31106</v>
      </c>
      <c r="H3615" s="21" t="str">
        <f>VLOOKUP(B3615,属性中转表!A:F,6,FALSE)</f>
        <v>"hp":32400,"atk":900</v>
      </c>
      <c r="I3615" s="20" t="str">
        <f>IF(VLOOKUP(B3615,属性中转表!A:G,7,FALSE)=0,"",VLOOKUP(VLOOKUP(B3615,属性中转表!A:G,7,FALSE),属性中转表!$K$2:$P$21,6,0))&amp;IF(VLOOKUP(B3615,属性中转表!A:G,7,FALSE)&gt;=50,VLOOKUP(A3615,英雄数据表!A:K,9,0),IF(VLOOKUP(B3615,属性中转表!A:G,7,FALSE)&gt;=25,VLOOKUP(A3615,英雄数据表!A:K,5,0),""))</f>
        <v>"atk":300,"hp":5000</v>
      </c>
      <c r="J3615" s="20" t="str">
        <f>IF(I3615="","",属性中转表!$I$1&amp;(IF(VLOOKUP(B3615,属性中转表!A:G,7,FALSE)=0,0,VLOOKUP(VLOOKUP(B3615,属性中转表!A:G,7,FALSE),属性中转表!$K$2:$P$21,4,0)))+IFERROR(VLOOKUP(A3615,英雄数据表!A:K,IF(武魂!B3615&gt;=50,10,IF(武魂!B3615&gt;=25,6)),0),0))</f>
        <v>,"dpspro":0</v>
      </c>
      <c r="K3615" s="32" t="str">
        <f t="shared" si="244"/>
        <v>"atk":300,"hp":5000,"dpspro":0</v>
      </c>
      <c r="L3615" s="20" t="str">
        <f>IF(B3615&gt;=50,VLOOKUP(A3615,英雄数据表!A:L,11,FALSE),IF(B3615&gt;=25,VLOOKUP(A3615,英雄数据表!A:L,7,0),""))</f>
        <v/>
      </c>
      <c r="M3615" s="20" t="str">
        <f>IFERROR(VLOOKUP(B3615,属性中转表!$K$2:$O$21,5,FALSE),"")</f>
        <v/>
      </c>
      <c r="N3615" s="20" t="str">
        <f>IF(B3615=25,VLOOKUP(A3615,英雄数据表!A:L,8,FALSE),IF(B3615=50,VLOOKUP(A3615,英雄数据表!A:L,12,0),""))</f>
        <v/>
      </c>
    </row>
    <row r="3616" spans="1:14" x14ac:dyDescent="0.3">
      <c r="A3616" s="20">
        <v>31106</v>
      </c>
      <c r="B3616" s="21">
        <f t="shared" si="241"/>
        <v>15</v>
      </c>
      <c r="C3616" s="21">
        <v>5</v>
      </c>
      <c r="D3616" s="21">
        <f>VLOOKUP(A3616,英雄数据表!A:D,4,0)</f>
        <v>3</v>
      </c>
      <c r="E3616" s="20" t="str">
        <f>VLOOKUP(A3616,英雄数据表!A:C,3,0)</f>
        <v>深红饮血者</v>
      </c>
      <c r="F3616" s="20">
        <f t="shared" si="242"/>
        <v>31106</v>
      </c>
      <c r="G3616" s="20">
        <f t="shared" si="243"/>
        <v>31106</v>
      </c>
      <c r="H3616" s="21" t="str">
        <f>VLOOKUP(B3616,属性中转表!A:F,6,FALSE)</f>
        <v>"hp":35100,"atk":975</v>
      </c>
      <c r="I3616" s="20" t="str">
        <f>IF(VLOOKUP(B3616,属性中转表!A:G,7,FALSE)=0,"",VLOOKUP(VLOOKUP(B3616,属性中转表!A:G,7,FALSE),属性中转表!$K$2:$P$21,6,0))&amp;IF(VLOOKUP(B3616,属性中转表!A:G,7,FALSE)&gt;=50,VLOOKUP(A3616,英雄数据表!A:K,9,0),IF(VLOOKUP(B3616,属性中转表!A:G,7,FALSE)&gt;=25,VLOOKUP(A3616,英雄数据表!A:K,5,0),""))</f>
        <v>"atk":300,"hp":5000,"undpspro":50</v>
      </c>
      <c r="J3616" s="20" t="str">
        <f>IF(I3616="","",属性中转表!$I$1&amp;(IF(VLOOKUP(B3616,属性中转表!A:G,7,FALSE)=0,0,VLOOKUP(VLOOKUP(B3616,属性中转表!A:G,7,FALSE),属性中转表!$K$2:$P$21,4,0)))+IFERROR(VLOOKUP(A3616,英雄数据表!A:K,IF(武魂!B3616&gt;=50,10,IF(武魂!B3616&gt;=25,6)),0),0))</f>
        <v>,"dpspro":0</v>
      </c>
      <c r="K3616" s="32" t="str">
        <f t="shared" si="244"/>
        <v>"atk":300,"hp":5000,"undpspro":50,"dpspro":0</v>
      </c>
      <c r="L3616" s="20" t="str">
        <f>IF(B3616&gt;=50,VLOOKUP(A3616,英雄数据表!A:L,11,FALSE),IF(B3616&gt;=25,VLOOKUP(A3616,英雄数据表!A:L,7,0),""))</f>
        <v/>
      </c>
      <c r="M3616" s="20" t="str">
        <f>IFERROR(VLOOKUP(B3616,属性中转表!$K$2:$O$21,5,FALSE),"")</f>
        <v>"undpspro":50</v>
      </c>
      <c r="N3616" s="20" t="str">
        <f>IF(B3616=25,VLOOKUP(A3616,英雄数据表!A:L,8,FALSE),IF(B3616=50,VLOOKUP(A3616,英雄数据表!A:L,12,0),""))</f>
        <v/>
      </c>
    </row>
    <row r="3617" spans="1:14" x14ac:dyDescent="0.3">
      <c r="A3617" s="20">
        <v>31106</v>
      </c>
      <c r="B3617" s="21">
        <f t="shared" si="241"/>
        <v>16</v>
      </c>
      <c r="C3617" s="21">
        <v>5</v>
      </c>
      <c r="D3617" s="21">
        <f>VLOOKUP(A3617,英雄数据表!A:D,4,0)</f>
        <v>3</v>
      </c>
      <c r="E3617" s="20" t="str">
        <f>VLOOKUP(A3617,英雄数据表!A:C,3,0)</f>
        <v>深红饮血者</v>
      </c>
      <c r="F3617" s="20">
        <f t="shared" si="242"/>
        <v>31106</v>
      </c>
      <c r="G3617" s="20">
        <f t="shared" si="243"/>
        <v>31106</v>
      </c>
      <c r="H3617" s="21" t="str">
        <f>VLOOKUP(B3617,属性中转表!A:F,6,FALSE)</f>
        <v>"hp":37800,"atk":1050</v>
      </c>
      <c r="I3617" s="20" t="str">
        <f>IF(VLOOKUP(B3617,属性中转表!A:G,7,FALSE)=0,"",VLOOKUP(VLOOKUP(B3617,属性中转表!A:G,7,FALSE),属性中转表!$K$2:$P$21,6,0))&amp;IF(VLOOKUP(B3617,属性中转表!A:G,7,FALSE)&gt;=50,VLOOKUP(A3617,英雄数据表!A:K,9,0),IF(VLOOKUP(B3617,属性中转表!A:G,7,FALSE)&gt;=25,VLOOKUP(A3617,英雄数据表!A:K,5,0),""))</f>
        <v>"atk":300,"hp":5000,"undpspro":50</v>
      </c>
      <c r="J3617" s="20" t="str">
        <f>IF(I3617="","",属性中转表!$I$1&amp;(IF(VLOOKUP(B3617,属性中转表!A:G,7,FALSE)=0,0,VLOOKUP(VLOOKUP(B3617,属性中转表!A:G,7,FALSE),属性中转表!$K$2:$P$21,4,0)))+IFERROR(VLOOKUP(A3617,英雄数据表!A:K,IF(武魂!B3617&gt;=50,10,IF(武魂!B3617&gt;=25,6)),0),0))</f>
        <v>,"dpspro":0</v>
      </c>
      <c r="K3617" s="32" t="str">
        <f t="shared" si="244"/>
        <v>"atk":300,"hp":5000,"undpspro":50,"dpspro":0</v>
      </c>
      <c r="L3617" s="20" t="str">
        <f>IF(B3617&gt;=50,VLOOKUP(A3617,英雄数据表!A:L,11,FALSE),IF(B3617&gt;=25,VLOOKUP(A3617,英雄数据表!A:L,7,0),""))</f>
        <v/>
      </c>
      <c r="M3617" s="20" t="str">
        <f>IFERROR(VLOOKUP(B3617,属性中转表!$K$2:$O$21,5,FALSE),"")</f>
        <v/>
      </c>
      <c r="N3617" s="20" t="str">
        <f>IF(B3617=25,VLOOKUP(A3617,英雄数据表!A:L,8,FALSE),IF(B3617=50,VLOOKUP(A3617,英雄数据表!A:L,12,0),""))</f>
        <v/>
      </c>
    </row>
    <row r="3618" spans="1:14" x14ac:dyDescent="0.3">
      <c r="A3618" s="20">
        <v>31106</v>
      </c>
      <c r="B3618" s="21">
        <f t="shared" si="241"/>
        <v>17</v>
      </c>
      <c r="C3618" s="21">
        <v>5</v>
      </c>
      <c r="D3618" s="21">
        <f>VLOOKUP(A3618,英雄数据表!A:D,4,0)</f>
        <v>3</v>
      </c>
      <c r="E3618" s="20" t="str">
        <f>VLOOKUP(A3618,英雄数据表!A:C,3,0)</f>
        <v>深红饮血者</v>
      </c>
      <c r="F3618" s="20">
        <f t="shared" si="242"/>
        <v>31106</v>
      </c>
      <c r="G3618" s="20">
        <f t="shared" si="243"/>
        <v>31106</v>
      </c>
      <c r="H3618" s="21" t="str">
        <f>VLOOKUP(B3618,属性中转表!A:F,6,FALSE)</f>
        <v>"hp":40500,"atk":1125</v>
      </c>
      <c r="I3618" s="20" t="str">
        <f>IF(VLOOKUP(B3618,属性中转表!A:G,7,FALSE)=0,"",VLOOKUP(VLOOKUP(B3618,属性中转表!A:G,7,FALSE),属性中转表!$K$2:$P$21,6,0))&amp;IF(VLOOKUP(B3618,属性中转表!A:G,7,FALSE)&gt;=50,VLOOKUP(A3618,英雄数据表!A:K,9,0),IF(VLOOKUP(B3618,属性中转表!A:G,7,FALSE)&gt;=25,VLOOKUP(A3618,英雄数据表!A:K,5,0),""))</f>
        <v>"atk":300,"hp":5000,"undpspro":50</v>
      </c>
      <c r="J3618" s="20" t="str">
        <f>IF(I3618="","",属性中转表!$I$1&amp;(IF(VLOOKUP(B3618,属性中转表!A:G,7,FALSE)=0,0,VLOOKUP(VLOOKUP(B3618,属性中转表!A:G,7,FALSE),属性中转表!$K$2:$P$21,4,0)))+IFERROR(VLOOKUP(A3618,英雄数据表!A:K,IF(武魂!B3618&gt;=50,10,IF(武魂!B3618&gt;=25,6)),0),0))</f>
        <v>,"dpspro":0</v>
      </c>
      <c r="K3618" s="32" t="str">
        <f t="shared" si="244"/>
        <v>"atk":300,"hp":5000,"undpspro":50,"dpspro":0</v>
      </c>
      <c r="L3618" s="20" t="str">
        <f>IF(B3618&gt;=50,VLOOKUP(A3618,英雄数据表!A:L,11,FALSE),IF(B3618&gt;=25,VLOOKUP(A3618,英雄数据表!A:L,7,0),""))</f>
        <v/>
      </c>
      <c r="M3618" s="20" t="str">
        <f>IFERROR(VLOOKUP(B3618,属性中转表!$K$2:$O$21,5,FALSE),"")</f>
        <v/>
      </c>
      <c r="N3618" s="20" t="str">
        <f>IF(B3618=25,VLOOKUP(A3618,英雄数据表!A:L,8,FALSE),IF(B3618=50,VLOOKUP(A3618,英雄数据表!A:L,12,0),""))</f>
        <v/>
      </c>
    </row>
    <row r="3619" spans="1:14" x14ac:dyDescent="0.3">
      <c r="A3619" s="20">
        <v>31106</v>
      </c>
      <c r="B3619" s="21">
        <f t="shared" si="241"/>
        <v>18</v>
      </c>
      <c r="C3619" s="21">
        <v>5</v>
      </c>
      <c r="D3619" s="21">
        <f>VLOOKUP(A3619,英雄数据表!A:D,4,0)</f>
        <v>3</v>
      </c>
      <c r="E3619" s="20" t="str">
        <f>VLOOKUP(A3619,英雄数据表!A:C,3,0)</f>
        <v>深红饮血者</v>
      </c>
      <c r="F3619" s="20">
        <f t="shared" si="242"/>
        <v>31106</v>
      </c>
      <c r="G3619" s="20">
        <f t="shared" si="243"/>
        <v>31106</v>
      </c>
      <c r="H3619" s="21" t="str">
        <f>VLOOKUP(B3619,属性中转表!A:F,6,FALSE)</f>
        <v>"hp":43200,"atk":1200</v>
      </c>
      <c r="I3619" s="20" t="str">
        <f>IF(VLOOKUP(B3619,属性中转表!A:G,7,FALSE)=0,"",VLOOKUP(VLOOKUP(B3619,属性中转表!A:G,7,FALSE),属性中转表!$K$2:$P$21,6,0))&amp;IF(VLOOKUP(B3619,属性中转表!A:G,7,FALSE)&gt;=50,VLOOKUP(A3619,英雄数据表!A:K,9,0),IF(VLOOKUP(B3619,属性中转表!A:G,7,FALSE)&gt;=25,VLOOKUP(A3619,英雄数据表!A:K,5,0),""))</f>
        <v>"atk":300,"hp":5000,"undpspro":50</v>
      </c>
      <c r="J3619" s="20" t="str">
        <f>IF(I3619="","",属性中转表!$I$1&amp;(IF(VLOOKUP(B3619,属性中转表!A:G,7,FALSE)=0,0,VLOOKUP(VLOOKUP(B3619,属性中转表!A:G,7,FALSE),属性中转表!$K$2:$P$21,4,0)))+IFERROR(VLOOKUP(A3619,英雄数据表!A:K,IF(武魂!B3619&gt;=50,10,IF(武魂!B3619&gt;=25,6)),0),0))</f>
        <v>,"dpspro":0</v>
      </c>
      <c r="K3619" s="32" t="str">
        <f t="shared" si="244"/>
        <v>"atk":300,"hp":5000,"undpspro":50,"dpspro":0</v>
      </c>
      <c r="L3619" s="20" t="str">
        <f>IF(B3619&gt;=50,VLOOKUP(A3619,英雄数据表!A:L,11,FALSE),IF(B3619&gt;=25,VLOOKUP(A3619,英雄数据表!A:L,7,0),""))</f>
        <v/>
      </c>
      <c r="M3619" s="20" t="str">
        <f>IFERROR(VLOOKUP(B3619,属性中转表!$K$2:$O$21,5,FALSE),"")</f>
        <v/>
      </c>
      <c r="N3619" s="20" t="str">
        <f>IF(B3619=25,VLOOKUP(A3619,英雄数据表!A:L,8,FALSE),IF(B3619=50,VLOOKUP(A3619,英雄数据表!A:L,12,0),""))</f>
        <v/>
      </c>
    </row>
    <row r="3620" spans="1:14" x14ac:dyDescent="0.3">
      <c r="A3620" s="20">
        <v>31106</v>
      </c>
      <c r="B3620" s="21">
        <f t="shared" si="241"/>
        <v>19</v>
      </c>
      <c r="C3620" s="21">
        <v>5</v>
      </c>
      <c r="D3620" s="21">
        <f>VLOOKUP(A3620,英雄数据表!A:D,4,0)</f>
        <v>3</v>
      </c>
      <c r="E3620" s="20" t="str">
        <f>VLOOKUP(A3620,英雄数据表!A:C,3,0)</f>
        <v>深红饮血者</v>
      </c>
      <c r="F3620" s="20">
        <f t="shared" si="242"/>
        <v>31106</v>
      </c>
      <c r="G3620" s="20">
        <f t="shared" si="243"/>
        <v>31106</v>
      </c>
      <c r="H3620" s="21" t="str">
        <f>VLOOKUP(B3620,属性中转表!A:F,6,FALSE)</f>
        <v>"hp":45900,"atk":1275</v>
      </c>
      <c r="I3620" s="20" t="str">
        <f>IF(VLOOKUP(B3620,属性中转表!A:G,7,FALSE)=0,"",VLOOKUP(VLOOKUP(B3620,属性中转表!A:G,7,FALSE),属性中转表!$K$2:$P$21,6,0))&amp;IF(VLOOKUP(B3620,属性中转表!A:G,7,FALSE)&gt;=50,VLOOKUP(A3620,英雄数据表!A:K,9,0),IF(VLOOKUP(B3620,属性中转表!A:G,7,FALSE)&gt;=25,VLOOKUP(A3620,英雄数据表!A:K,5,0),""))</f>
        <v>"atk":300,"hp":5000,"undpspro":50</v>
      </c>
      <c r="J3620" s="20" t="str">
        <f>IF(I3620="","",属性中转表!$I$1&amp;(IF(VLOOKUP(B3620,属性中转表!A:G,7,FALSE)=0,0,VLOOKUP(VLOOKUP(B3620,属性中转表!A:G,7,FALSE),属性中转表!$K$2:$P$21,4,0)))+IFERROR(VLOOKUP(A3620,英雄数据表!A:K,IF(武魂!B3620&gt;=50,10,IF(武魂!B3620&gt;=25,6)),0),0))</f>
        <v>,"dpspro":0</v>
      </c>
      <c r="K3620" s="32" t="str">
        <f t="shared" si="244"/>
        <v>"atk":300,"hp":5000,"undpspro":50,"dpspro":0</v>
      </c>
      <c r="L3620" s="20" t="str">
        <f>IF(B3620&gt;=50,VLOOKUP(A3620,英雄数据表!A:L,11,FALSE),IF(B3620&gt;=25,VLOOKUP(A3620,英雄数据表!A:L,7,0),""))</f>
        <v/>
      </c>
      <c r="M3620" s="20" t="str">
        <f>IFERROR(VLOOKUP(B3620,属性中转表!$K$2:$O$21,5,FALSE),"")</f>
        <v/>
      </c>
      <c r="N3620" s="20" t="str">
        <f>IF(B3620=25,VLOOKUP(A3620,英雄数据表!A:L,8,FALSE),IF(B3620=50,VLOOKUP(A3620,英雄数据表!A:L,12,0),""))</f>
        <v/>
      </c>
    </row>
    <row r="3621" spans="1:14" x14ac:dyDescent="0.3">
      <c r="A3621" s="20">
        <v>31106</v>
      </c>
      <c r="B3621" s="21">
        <f t="shared" si="241"/>
        <v>20</v>
      </c>
      <c r="C3621" s="21">
        <v>5</v>
      </c>
      <c r="D3621" s="21">
        <f>VLOOKUP(A3621,英雄数据表!A:D,4,0)</f>
        <v>3</v>
      </c>
      <c r="E3621" s="20" t="str">
        <f>VLOOKUP(A3621,英雄数据表!A:C,3,0)</f>
        <v>深红饮血者</v>
      </c>
      <c r="F3621" s="20">
        <f t="shared" si="242"/>
        <v>31106</v>
      </c>
      <c r="G3621" s="20">
        <f t="shared" si="243"/>
        <v>31106</v>
      </c>
      <c r="H3621" s="21" t="str">
        <f>VLOOKUP(B3621,属性中转表!A:F,6,FALSE)</f>
        <v>"hp":48600,"atk":1350</v>
      </c>
      <c r="I3621" s="20" t="str">
        <f>IF(VLOOKUP(B3621,属性中转表!A:G,7,FALSE)=0,"",VLOOKUP(VLOOKUP(B3621,属性中转表!A:G,7,FALSE),属性中转表!$K$2:$P$21,6,0))&amp;IF(VLOOKUP(B3621,属性中转表!A:G,7,FALSE)&gt;=50,VLOOKUP(A3621,英雄数据表!A:K,9,0),IF(VLOOKUP(B3621,属性中转表!A:G,7,FALSE)&gt;=25,VLOOKUP(A3621,英雄数据表!A:K,5,0),""))</f>
        <v>"atk":300,"hp":5000,"undpspro":50</v>
      </c>
      <c r="J3621" s="20" t="str">
        <f>IF(I3621="","",属性中转表!$I$1&amp;(IF(VLOOKUP(B3621,属性中转表!A:G,7,FALSE)=0,0,VLOOKUP(VLOOKUP(B3621,属性中转表!A:G,7,FALSE),属性中转表!$K$2:$P$21,4,0)))+IFERROR(VLOOKUP(A3621,英雄数据表!A:K,IF(武魂!B3621&gt;=50,10,IF(武魂!B3621&gt;=25,6)),0),0))</f>
        <v>,"dpspro":50</v>
      </c>
      <c r="K3621" s="32" t="str">
        <f t="shared" si="244"/>
        <v>"atk":300,"hp":5000,"undpspro":50,"dpspro":50</v>
      </c>
      <c r="L3621" s="20" t="str">
        <f>IF(B3621&gt;=50,VLOOKUP(A3621,英雄数据表!A:L,11,FALSE),IF(B3621&gt;=25,VLOOKUP(A3621,英雄数据表!A:L,7,0),""))</f>
        <v/>
      </c>
      <c r="M3621" s="20" t="str">
        <f>IFERROR(VLOOKUP(B3621,属性中转表!$K$2:$O$21,5,FALSE),"")</f>
        <v>"dpspro":50</v>
      </c>
      <c r="N3621" s="20" t="str">
        <f>IF(B3621=25,VLOOKUP(A3621,英雄数据表!A:L,8,FALSE),IF(B3621=50,VLOOKUP(A3621,英雄数据表!A:L,12,0),""))</f>
        <v/>
      </c>
    </row>
    <row r="3622" spans="1:14" x14ac:dyDescent="0.3">
      <c r="A3622" s="20">
        <v>31106</v>
      </c>
      <c r="B3622" s="21">
        <f t="shared" si="241"/>
        <v>21</v>
      </c>
      <c r="C3622" s="21">
        <v>5</v>
      </c>
      <c r="D3622" s="21">
        <f>VLOOKUP(A3622,英雄数据表!A:D,4,0)</f>
        <v>3</v>
      </c>
      <c r="E3622" s="20" t="str">
        <f>VLOOKUP(A3622,英雄数据表!A:C,3,0)</f>
        <v>深红饮血者</v>
      </c>
      <c r="F3622" s="20">
        <f t="shared" si="242"/>
        <v>31106</v>
      </c>
      <c r="G3622" s="20">
        <f t="shared" si="243"/>
        <v>31106</v>
      </c>
      <c r="H3622" s="21" t="str">
        <f>VLOOKUP(B3622,属性中转表!A:F,6,FALSE)</f>
        <v>"hp":52200,"atk":1450</v>
      </c>
      <c r="I3622" s="20" t="str">
        <f>IF(VLOOKUP(B3622,属性中转表!A:G,7,FALSE)=0,"",VLOOKUP(VLOOKUP(B3622,属性中转表!A:G,7,FALSE),属性中转表!$K$2:$P$21,6,0))&amp;IF(VLOOKUP(B3622,属性中转表!A:G,7,FALSE)&gt;=50,VLOOKUP(A3622,英雄数据表!A:K,9,0),IF(VLOOKUP(B3622,属性中转表!A:G,7,FALSE)&gt;=25,VLOOKUP(A3622,英雄数据表!A:K,5,0),""))</f>
        <v>"atk":300,"hp":5000,"undpspro":50</v>
      </c>
      <c r="J3622" s="20" t="str">
        <f>IF(I3622="","",属性中转表!$I$1&amp;(IF(VLOOKUP(B3622,属性中转表!A:G,7,FALSE)=0,0,VLOOKUP(VLOOKUP(B3622,属性中转表!A:G,7,FALSE),属性中转表!$K$2:$P$21,4,0)))+IFERROR(VLOOKUP(A3622,英雄数据表!A:K,IF(武魂!B3622&gt;=50,10,IF(武魂!B3622&gt;=25,6)),0),0))</f>
        <v>,"dpspro":50</v>
      </c>
      <c r="K3622" s="32" t="str">
        <f t="shared" si="244"/>
        <v>"atk":300,"hp":5000,"undpspro":50,"dpspro":50</v>
      </c>
      <c r="L3622" s="20" t="str">
        <f>IF(B3622&gt;=50,VLOOKUP(A3622,英雄数据表!A:L,11,FALSE),IF(B3622&gt;=25,VLOOKUP(A3622,英雄数据表!A:L,7,0),""))</f>
        <v/>
      </c>
      <c r="M3622" s="20" t="str">
        <f>IFERROR(VLOOKUP(B3622,属性中转表!$K$2:$O$21,5,FALSE),"")</f>
        <v/>
      </c>
      <c r="N3622" s="20" t="str">
        <f>IF(B3622=25,VLOOKUP(A3622,英雄数据表!A:L,8,FALSE),IF(B3622=50,VLOOKUP(A3622,英雄数据表!A:L,12,0),""))</f>
        <v/>
      </c>
    </row>
    <row r="3623" spans="1:14" x14ac:dyDescent="0.3">
      <c r="A3623" s="20">
        <v>31106</v>
      </c>
      <c r="B3623" s="21">
        <f t="shared" si="241"/>
        <v>22</v>
      </c>
      <c r="C3623" s="21">
        <v>5</v>
      </c>
      <c r="D3623" s="21">
        <f>VLOOKUP(A3623,英雄数据表!A:D,4,0)</f>
        <v>3</v>
      </c>
      <c r="E3623" s="20" t="str">
        <f>VLOOKUP(A3623,英雄数据表!A:C,3,0)</f>
        <v>深红饮血者</v>
      </c>
      <c r="F3623" s="20">
        <f t="shared" si="242"/>
        <v>31106</v>
      </c>
      <c r="G3623" s="20">
        <f t="shared" si="243"/>
        <v>31106</v>
      </c>
      <c r="H3623" s="21" t="str">
        <f>VLOOKUP(B3623,属性中转表!A:F,6,FALSE)</f>
        <v>"hp":55800,"atk":1550</v>
      </c>
      <c r="I3623" s="20" t="str">
        <f>IF(VLOOKUP(B3623,属性中转表!A:G,7,FALSE)=0,"",VLOOKUP(VLOOKUP(B3623,属性中转表!A:G,7,FALSE),属性中转表!$K$2:$P$21,6,0))&amp;IF(VLOOKUP(B3623,属性中转表!A:G,7,FALSE)&gt;=50,VLOOKUP(A3623,英雄数据表!A:K,9,0),IF(VLOOKUP(B3623,属性中转表!A:G,7,FALSE)&gt;=25,VLOOKUP(A3623,英雄数据表!A:K,5,0),""))</f>
        <v>"atk":300,"hp":5000,"undpspro":50</v>
      </c>
      <c r="J3623" s="20" t="str">
        <f>IF(I3623="","",属性中转表!$I$1&amp;(IF(VLOOKUP(B3623,属性中转表!A:G,7,FALSE)=0,0,VLOOKUP(VLOOKUP(B3623,属性中转表!A:G,7,FALSE),属性中转表!$K$2:$P$21,4,0)))+IFERROR(VLOOKUP(A3623,英雄数据表!A:K,IF(武魂!B3623&gt;=50,10,IF(武魂!B3623&gt;=25,6)),0),0))</f>
        <v>,"dpspro":50</v>
      </c>
      <c r="K3623" s="32" t="str">
        <f t="shared" si="244"/>
        <v>"atk":300,"hp":5000,"undpspro":50,"dpspro":50</v>
      </c>
      <c r="L3623" s="20" t="str">
        <f>IF(B3623&gt;=50,VLOOKUP(A3623,英雄数据表!A:L,11,FALSE),IF(B3623&gt;=25,VLOOKUP(A3623,英雄数据表!A:L,7,0),""))</f>
        <v/>
      </c>
      <c r="M3623" s="20" t="str">
        <f>IFERROR(VLOOKUP(B3623,属性中转表!$K$2:$O$21,5,FALSE),"")</f>
        <v/>
      </c>
      <c r="N3623" s="20" t="str">
        <f>IF(B3623=25,VLOOKUP(A3623,英雄数据表!A:L,8,FALSE),IF(B3623=50,VLOOKUP(A3623,英雄数据表!A:L,12,0),""))</f>
        <v/>
      </c>
    </row>
    <row r="3624" spans="1:14" x14ac:dyDescent="0.3">
      <c r="A3624" s="20">
        <v>31106</v>
      </c>
      <c r="B3624" s="21">
        <f t="shared" si="241"/>
        <v>23</v>
      </c>
      <c r="C3624" s="21">
        <v>5</v>
      </c>
      <c r="D3624" s="21">
        <f>VLOOKUP(A3624,英雄数据表!A:D,4,0)</f>
        <v>3</v>
      </c>
      <c r="E3624" s="20" t="str">
        <f>VLOOKUP(A3624,英雄数据表!A:C,3,0)</f>
        <v>深红饮血者</v>
      </c>
      <c r="F3624" s="20">
        <f t="shared" si="242"/>
        <v>31106</v>
      </c>
      <c r="G3624" s="20">
        <f t="shared" si="243"/>
        <v>31106</v>
      </c>
      <c r="H3624" s="21" t="str">
        <f>VLOOKUP(B3624,属性中转表!A:F,6,FALSE)</f>
        <v>"hp":59400,"atk":1650</v>
      </c>
      <c r="I3624" s="20" t="str">
        <f>IF(VLOOKUP(B3624,属性中转表!A:G,7,FALSE)=0,"",VLOOKUP(VLOOKUP(B3624,属性中转表!A:G,7,FALSE),属性中转表!$K$2:$P$21,6,0))&amp;IF(VLOOKUP(B3624,属性中转表!A:G,7,FALSE)&gt;=50,VLOOKUP(A3624,英雄数据表!A:K,9,0),IF(VLOOKUP(B3624,属性中转表!A:G,7,FALSE)&gt;=25,VLOOKUP(A3624,英雄数据表!A:K,5,0),""))</f>
        <v>"atk":300,"hp":5000,"undpspro":50</v>
      </c>
      <c r="J3624" s="20" t="str">
        <f>IF(I3624="","",属性中转表!$I$1&amp;(IF(VLOOKUP(B3624,属性中转表!A:G,7,FALSE)=0,0,VLOOKUP(VLOOKUP(B3624,属性中转表!A:G,7,FALSE),属性中转表!$K$2:$P$21,4,0)))+IFERROR(VLOOKUP(A3624,英雄数据表!A:K,IF(武魂!B3624&gt;=50,10,IF(武魂!B3624&gt;=25,6)),0),0))</f>
        <v>,"dpspro":50</v>
      </c>
      <c r="K3624" s="32" t="str">
        <f t="shared" si="244"/>
        <v>"atk":300,"hp":5000,"undpspro":50,"dpspro":50</v>
      </c>
      <c r="L3624" s="20" t="str">
        <f>IF(B3624&gt;=50,VLOOKUP(A3624,英雄数据表!A:L,11,FALSE),IF(B3624&gt;=25,VLOOKUP(A3624,英雄数据表!A:L,7,0),""))</f>
        <v/>
      </c>
      <c r="M3624" s="20" t="str">
        <f>IFERROR(VLOOKUP(B3624,属性中转表!$K$2:$O$21,5,FALSE),"")</f>
        <v/>
      </c>
      <c r="N3624" s="20" t="str">
        <f>IF(B3624=25,VLOOKUP(A3624,英雄数据表!A:L,8,FALSE),IF(B3624=50,VLOOKUP(A3624,英雄数据表!A:L,12,0),""))</f>
        <v/>
      </c>
    </row>
    <row r="3625" spans="1:14" x14ac:dyDescent="0.3">
      <c r="A3625" s="20">
        <v>31106</v>
      </c>
      <c r="B3625" s="21">
        <f t="shared" si="241"/>
        <v>24</v>
      </c>
      <c r="C3625" s="21">
        <v>5</v>
      </c>
      <c r="D3625" s="21">
        <f>VLOOKUP(A3625,英雄数据表!A:D,4,0)</f>
        <v>3</v>
      </c>
      <c r="E3625" s="20" t="str">
        <f>VLOOKUP(A3625,英雄数据表!A:C,3,0)</f>
        <v>深红饮血者</v>
      </c>
      <c r="F3625" s="20">
        <f t="shared" si="242"/>
        <v>31106</v>
      </c>
      <c r="G3625" s="20">
        <f t="shared" si="243"/>
        <v>31106</v>
      </c>
      <c r="H3625" s="21" t="str">
        <f>VLOOKUP(B3625,属性中转表!A:F,6,FALSE)</f>
        <v>"hp":63000,"atk":1750</v>
      </c>
      <c r="I3625" s="20" t="str">
        <f>IF(VLOOKUP(B3625,属性中转表!A:G,7,FALSE)=0,"",VLOOKUP(VLOOKUP(B3625,属性中转表!A:G,7,FALSE),属性中转表!$K$2:$P$21,6,0))&amp;IF(VLOOKUP(B3625,属性中转表!A:G,7,FALSE)&gt;=50,VLOOKUP(A3625,英雄数据表!A:K,9,0),IF(VLOOKUP(B3625,属性中转表!A:G,7,FALSE)&gt;=25,VLOOKUP(A3625,英雄数据表!A:K,5,0),""))</f>
        <v>"atk":300,"hp":5000,"undpspro":50</v>
      </c>
      <c r="J3625" s="20" t="str">
        <f>IF(I3625="","",属性中转表!$I$1&amp;(IF(VLOOKUP(B3625,属性中转表!A:G,7,FALSE)=0,0,VLOOKUP(VLOOKUP(B3625,属性中转表!A:G,7,FALSE),属性中转表!$K$2:$P$21,4,0)))+IFERROR(VLOOKUP(A3625,英雄数据表!A:K,IF(武魂!B3625&gt;=50,10,IF(武魂!B3625&gt;=25,6)),0),0))</f>
        <v>,"dpspro":50</v>
      </c>
      <c r="K3625" s="32" t="str">
        <f t="shared" si="244"/>
        <v>"atk":300,"hp":5000,"undpspro":50,"dpspro":50</v>
      </c>
      <c r="L3625" s="20" t="str">
        <f>IF(B3625&gt;=50,VLOOKUP(A3625,英雄数据表!A:L,11,FALSE),IF(B3625&gt;=25,VLOOKUP(A3625,英雄数据表!A:L,7,0),""))</f>
        <v/>
      </c>
      <c r="M3625" s="20" t="str">
        <f>IFERROR(VLOOKUP(B3625,属性中转表!$K$2:$O$21,5,FALSE),"")</f>
        <v/>
      </c>
      <c r="N3625" s="20" t="str">
        <f>IF(B3625=25,VLOOKUP(A3625,英雄数据表!A:L,8,FALSE),IF(B3625=50,VLOOKUP(A3625,英雄数据表!A:L,12,0),""))</f>
        <v/>
      </c>
    </row>
    <row r="3626" spans="1:14" x14ac:dyDescent="0.3">
      <c r="A3626" s="20">
        <v>31106</v>
      </c>
      <c r="B3626" s="21">
        <f t="shared" si="241"/>
        <v>25</v>
      </c>
      <c r="C3626" s="21">
        <v>5</v>
      </c>
      <c r="D3626" s="21">
        <f>VLOOKUP(A3626,英雄数据表!A:D,4,0)</f>
        <v>3</v>
      </c>
      <c r="E3626" s="20" t="str">
        <f>VLOOKUP(A3626,英雄数据表!A:C,3,0)</f>
        <v>深红饮血者</v>
      </c>
      <c r="F3626" s="20">
        <f t="shared" si="242"/>
        <v>31106</v>
      </c>
      <c r="G3626" s="20">
        <f t="shared" si="243"/>
        <v>31106</v>
      </c>
      <c r="H3626" s="21" t="str">
        <f>VLOOKUP(B3626,属性中转表!A:F,6,FALSE)</f>
        <v>"hp":66600,"atk":1850</v>
      </c>
      <c r="I3626" s="20" t="str">
        <f>IF(VLOOKUP(B3626,属性中转表!A:G,7,FALSE)=0,"",VLOOKUP(VLOOKUP(B3626,属性中转表!A:G,7,FALSE),属性中转表!$K$2:$P$21,6,0))&amp;IF(VLOOKUP(B3626,属性中转表!A:G,7,FALSE)&gt;=50,VLOOKUP(A3626,英雄数据表!A:K,9,0),IF(VLOOKUP(B3626,属性中转表!A:G,7,FALSE)&gt;=25,VLOOKUP(A3626,英雄数据表!A:K,5,0),""))</f>
        <v>"atk":300,"hp":5000,"undpspro":50</v>
      </c>
      <c r="J3626" s="20" t="str">
        <f>IF(I3626="","",属性中转表!$I$1&amp;(IF(VLOOKUP(B3626,属性中转表!A:G,7,FALSE)=0,0,VLOOKUP(VLOOKUP(B3626,属性中转表!A:G,7,FALSE),属性中转表!$K$2:$P$21,4,0)))+IFERROR(VLOOKUP(A3626,英雄数据表!A:K,IF(武魂!B3626&gt;=50,10,IF(武魂!B3626&gt;=25,6)),0),0))</f>
        <v>,"dpspro":50</v>
      </c>
      <c r="K3626" s="32" t="str">
        <f t="shared" si="244"/>
        <v>"atk":300,"hp":5000,"undpspro":50,"dpspro":50</v>
      </c>
      <c r="L3626" s="20" t="str">
        <f>IF(B3626&gt;=50,VLOOKUP(A3626,英雄数据表!A:L,11,FALSE),IF(B3626&gt;=25,VLOOKUP(A3626,英雄数据表!A:L,7,0),""))</f>
        <v>"3110601004"</v>
      </c>
      <c r="M3626" s="20" t="str">
        <f>IFERROR(VLOOKUP(B3626,属性中转表!$K$2:$O$21,5,FALSE),"")</f>
        <v/>
      </c>
      <c r="N3626" s="20" t="str">
        <f>IF(B3626=25,VLOOKUP(A3626,英雄数据表!A:L,8,FALSE),IF(B3626=50,VLOOKUP(A3626,英雄数据表!A:L,12,0),""))</f>
        <v>对血量高于50%的敌人，伤害增加21%，对血量低于50%的敌人伤害增加12%</v>
      </c>
    </row>
    <row r="3627" spans="1:14" x14ac:dyDescent="0.3">
      <c r="A3627" s="20">
        <v>31106</v>
      </c>
      <c r="B3627" s="21">
        <f t="shared" si="241"/>
        <v>26</v>
      </c>
      <c r="C3627" s="21">
        <v>5</v>
      </c>
      <c r="D3627" s="21">
        <f>VLOOKUP(A3627,英雄数据表!A:D,4,0)</f>
        <v>3</v>
      </c>
      <c r="E3627" s="20" t="str">
        <f>VLOOKUP(A3627,英雄数据表!A:C,3,0)</f>
        <v>深红饮血者</v>
      </c>
      <c r="F3627" s="20">
        <f t="shared" si="242"/>
        <v>31106</v>
      </c>
      <c r="G3627" s="20">
        <f t="shared" si="243"/>
        <v>31106</v>
      </c>
      <c r="H3627" s="21" t="str">
        <f>VLOOKUP(B3627,属性中转表!A:F,6,FALSE)</f>
        <v>"hp":70200,"atk":1950</v>
      </c>
      <c r="I3627" s="20" t="str">
        <f>IF(VLOOKUP(B3627,属性中转表!A:G,7,FALSE)=0,"",VLOOKUP(VLOOKUP(B3627,属性中转表!A:G,7,FALSE),属性中转表!$K$2:$P$21,6,0))&amp;IF(VLOOKUP(B3627,属性中转表!A:G,7,FALSE)&gt;=50,VLOOKUP(A3627,英雄数据表!A:K,9,0),IF(VLOOKUP(B3627,属性中转表!A:G,7,FALSE)&gt;=25,VLOOKUP(A3627,英雄数据表!A:K,5,0),""))</f>
        <v>"atk":300,"hp":5000,"undpspro":50</v>
      </c>
      <c r="J3627" s="20" t="str">
        <f>IF(I3627="","",属性中转表!$I$1&amp;(IF(VLOOKUP(B3627,属性中转表!A:G,7,FALSE)=0,0,VLOOKUP(VLOOKUP(B3627,属性中转表!A:G,7,FALSE),属性中转表!$K$2:$P$21,4,0)))+IFERROR(VLOOKUP(A3627,英雄数据表!A:K,IF(武魂!B3627&gt;=50,10,IF(武魂!B3627&gt;=25,6)),0),0))</f>
        <v>,"dpspro":50</v>
      </c>
      <c r="K3627" s="32" t="str">
        <f t="shared" si="244"/>
        <v>"atk":300,"hp":5000,"undpspro":50,"dpspro":50</v>
      </c>
      <c r="L3627" s="20" t="str">
        <f>IF(B3627&gt;=50,VLOOKUP(A3627,英雄数据表!A:L,11,FALSE),IF(B3627&gt;=25,VLOOKUP(A3627,英雄数据表!A:L,7,0),""))</f>
        <v>"3110601004"</v>
      </c>
      <c r="M3627" s="20" t="str">
        <f>IFERROR(VLOOKUP(B3627,属性中转表!$K$2:$O$21,5,FALSE),"")</f>
        <v/>
      </c>
      <c r="N3627" s="20" t="str">
        <f>IF(B3627=25,VLOOKUP(A3627,英雄数据表!A:L,8,FALSE),IF(B3627=50,VLOOKUP(A3627,英雄数据表!A:L,12,0),""))</f>
        <v/>
      </c>
    </row>
    <row r="3628" spans="1:14" x14ac:dyDescent="0.3">
      <c r="A3628" s="20">
        <v>31106</v>
      </c>
      <c r="B3628" s="21">
        <f t="shared" si="241"/>
        <v>27</v>
      </c>
      <c r="C3628" s="21">
        <v>5</v>
      </c>
      <c r="D3628" s="21">
        <f>VLOOKUP(A3628,英雄数据表!A:D,4,0)</f>
        <v>3</v>
      </c>
      <c r="E3628" s="20" t="str">
        <f>VLOOKUP(A3628,英雄数据表!A:C,3,0)</f>
        <v>深红饮血者</v>
      </c>
      <c r="F3628" s="20">
        <f t="shared" si="242"/>
        <v>31106</v>
      </c>
      <c r="G3628" s="20">
        <f t="shared" si="243"/>
        <v>31106</v>
      </c>
      <c r="H3628" s="21" t="str">
        <f>VLOOKUP(B3628,属性中转表!A:F,6,FALSE)</f>
        <v>"hp":73800,"atk":2050</v>
      </c>
      <c r="I3628" s="20" t="str">
        <f>IF(VLOOKUP(B3628,属性中转表!A:G,7,FALSE)=0,"",VLOOKUP(VLOOKUP(B3628,属性中转表!A:G,7,FALSE),属性中转表!$K$2:$P$21,6,0))&amp;IF(VLOOKUP(B3628,属性中转表!A:G,7,FALSE)&gt;=50,VLOOKUP(A3628,英雄数据表!A:K,9,0),IF(VLOOKUP(B3628,属性中转表!A:G,7,FALSE)&gt;=25,VLOOKUP(A3628,英雄数据表!A:K,5,0),""))</f>
        <v>"atk":300,"hp":5000,"undpspro":50</v>
      </c>
      <c r="J3628" s="20" t="str">
        <f>IF(I3628="","",属性中转表!$I$1&amp;(IF(VLOOKUP(B3628,属性中转表!A:G,7,FALSE)=0,0,VLOOKUP(VLOOKUP(B3628,属性中转表!A:G,7,FALSE),属性中转表!$K$2:$P$21,4,0)))+IFERROR(VLOOKUP(A3628,英雄数据表!A:K,IF(武魂!B3628&gt;=50,10,IF(武魂!B3628&gt;=25,6)),0),0))</f>
        <v>,"dpspro":50</v>
      </c>
      <c r="K3628" s="32" t="str">
        <f t="shared" si="244"/>
        <v>"atk":300,"hp":5000,"undpspro":50,"dpspro":50</v>
      </c>
      <c r="L3628" s="20" t="str">
        <f>IF(B3628&gt;=50,VLOOKUP(A3628,英雄数据表!A:L,11,FALSE),IF(B3628&gt;=25,VLOOKUP(A3628,英雄数据表!A:L,7,0),""))</f>
        <v>"3110601004"</v>
      </c>
      <c r="M3628" s="20" t="str">
        <f>IFERROR(VLOOKUP(B3628,属性中转表!$K$2:$O$21,5,FALSE),"")</f>
        <v/>
      </c>
      <c r="N3628" s="20" t="str">
        <f>IF(B3628=25,VLOOKUP(A3628,英雄数据表!A:L,8,FALSE),IF(B3628=50,VLOOKUP(A3628,英雄数据表!A:L,12,0),""))</f>
        <v/>
      </c>
    </row>
    <row r="3629" spans="1:14" x14ac:dyDescent="0.3">
      <c r="A3629" s="20">
        <v>31106</v>
      </c>
      <c r="B3629" s="21">
        <f t="shared" si="241"/>
        <v>28</v>
      </c>
      <c r="C3629" s="21">
        <v>5</v>
      </c>
      <c r="D3629" s="21">
        <f>VLOOKUP(A3629,英雄数据表!A:D,4,0)</f>
        <v>3</v>
      </c>
      <c r="E3629" s="20" t="str">
        <f>VLOOKUP(A3629,英雄数据表!A:C,3,0)</f>
        <v>深红饮血者</v>
      </c>
      <c r="F3629" s="20">
        <f t="shared" si="242"/>
        <v>31106</v>
      </c>
      <c r="G3629" s="20">
        <f t="shared" si="243"/>
        <v>31106</v>
      </c>
      <c r="H3629" s="21" t="str">
        <f>VLOOKUP(B3629,属性中转表!A:F,6,FALSE)</f>
        <v>"hp":77400,"atk":2150</v>
      </c>
      <c r="I3629" s="20" t="str">
        <f>IF(VLOOKUP(B3629,属性中转表!A:G,7,FALSE)=0,"",VLOOKUP(VLOOKUP(B3629,属性中转表!A:G,7,FALSE),属性中转表!$K$2:$P$21,6,0))&amp;IF(VLOOKUP(B3629,属性中转表!A:G,7,FALSE)&gt;=50,VLOOKUP(A3629,英雄数据表!A:K,9,0),IF(VLOOKUP(B3629,属性中转表!A:G,7,FALSE)&gt;=25,VLOOKUP(A3629,英雄数据表!A:K,5,0),""))</f>
        <v>"atk":300,"hp":5000,"undpspro":50</v>
      </c>
      <c r="J3629" s="20" t="str">
        <f>IF(I3629="","",属性中转表!$I$1&amp;(IF(VLOOKUP(B3629,属性中转表!A:G,7,FALSE)=0,0,VLOOKUP(VLOOKUP(B3629,属性中转表!A:G,7,FALSE),属性中转表!$K$2:$P$21,4,0)))+IFERROR(VLOOKUP(A3629,英雄数据表!A:K,IF(武魂!B3629&gt;=50,10,IF(武魂!B3629&gt;=25,6)),0),0))</f>
        <v>,"dpspro":50</v>
      </c>
      <c r="K3629" s="32" t="str">
        <f t="shared" si="244"/>
        <v>"atk":300,"hp":5000,"undpspro":50,"dpspro":50</v>
      </c>
      <c r="L3629" s="20" t="str">
        <f>IF(B3629&gt;=50,VLOOKUP(A3629,英雄数据表!A:L,11,FALSE),IF(B3629&gt;=25,VLOOKUP(A3629,英雄数据表!A:L,7,0),""))</f>
        <v>"3110601004"</v>
      </c>
      <c r="M3629" s="20" t="str">
        <f>IFERROR(VLOOKUP(B3629,属性中转表!$K$2:$O$21,5,FALSE),"")</f>
        <v/>
      </c>
      <c r="N3629" s="20" t="str">
        <f>IF(B3629=25,VLOOKUP(A3629,英雄数据表!A:L,8,FALSE),IF(B3629=50,VLOOKUP(A3629,英雄数据表!A:L,12,0),""))</f>
        <v/>
      </c>
    </row>
    <row r="3630" spans="1:14" x14ac:dyDescent="0.3">
      <c r="A3630" s="20">
        <v>31106</v>
      </c>
      <c r="B3630" s="21">
        <f t="shared" si="241"/>
        <v>29</v>
      </c>
      <c r="C3630" s="21">
        <v>5</v>
      </c>
      <c r="D3630" s="21">
        <f>VLOOKUP(A3630,英雄数据表!A:D,4,0)</f>
        <v>3</v>
      </c>
      <c r="E3630" s="20" t="str">
        <f>VLOOKUP(A3630,英雄数据表!A:C,3,0)</f>
        <v>深红饮血者</v>
      </c>
      <c r="F3630" s="20">
        <f t="shared" si="242"/>
        <v>31106</v>
      </c>
      <c r="G3630" s="20">
        <f t="shared" si="243"/>
        <v>31106</v>
      </c>
      <c r="H3630" s="21" t="str">
        <f>VLOOKUP(B3630,属性中转表!A:F,6,FALSE)</f>
        <v>"hp":81000,"atk":2250</v>
      </c>
      <c r="I3630" s="20" t="str">
        <f>IF(VLOOKUP(B3630,属性中转表!A:G,7,FALSE)=0,"",VLOOKUP(VLOOKUP(B3630,属性中转表!A:G,7,FALSE),属性中转表!$K$2:$P$21,6,0))&amp;IF(VLOOKUP(B3630,属性中转表!A:G,7,FALSE)&gt;=50,VLOOKUP(A3630,英雄数据表!A:K,9,0),IF(VLOOKUP(B3630,属性中转表!A:G,7,FALSE)&gt;=25,VLOOKUP(A3630,英雄数据表!A:K,5,0),""))</f>
        <v>"atk":300,"hp":5000,"undpspro":50</v>
      </c>
      <c r="J3630" s="20" t="str">
        <f>IF(I3630="","",属性中转表!$I$1&amp;(IF(VLOOKUP(B3630,属性中转表!A:G,7,FALSE)=0,0,VLOOKUP(VLOOKUP(B3630,属性中转表!A:G,7,FALSE),属性中转表!$K$2:$P$21,4,0)))+IFERROR(VLOOKUP(A3630,英雄数据表!A:K,IF(武魂!B3630&gt;=50,10,IF(武魂!B3630&gt;=25,6)),0),0))</f>
        <v>,"dpspro":50</v>
      </c>
      <c r="K3630" s="32" t="str">
        <f t="shared" si="244"/>
        <v>"atk":300,"hp":5000,"undpspro":50,"dpspro":50</v>
      </c>
      <c r="L3630" s="20" t="str">
        <f>IF(B3630&gt;=50,VLOOKUP(A3630,英雄数据表!A:L,11,FALSE),IF(B3630&gt;=25,VLOOKUP(A3630,英雄数据表!A:L,7,0),""))</f>
        <v>"3110601004"</v>
      </c>
      <c r="M3630" s="20" t="str">
        <f>IFERROR(VLOOKUP(B3630,属性中转表!$K$2:$O$21,5,FALSE),"")</f>
        <v/>
      </c>
      <c r="N3630" s="20" t="str">
        <f>IF(B3630=25,VLOOKUP(A3630,英雄数据表!A:L,8,FALSE),IF(B3630=50,VLOOKUP(A3630,英雄数据表!A:L,12,0),""))</f>
        <v/>
      </c>
    </row>
    <row r="3631" spans="1:14" x14ac:dyDescent="0.3">
      <c r="A3631" s="20">
        <v>31106</v>
      </c>
      <c r="B3631" s="21">
        <f t="shared" si="241"/>
        <v>30</v>
      </c>
      <c r="C3631" s="21">
        <v>5</v>
      </c>
      <c r="D3631" s="21">
        <f>VLOOKUP(A3631,英雄数据表!A:D,4,0)</f>
        <v>3</v>
      </c>
      <c r="E3631" s="20" t="str">
        <f>VLOOKUP(A3631,英雄数据表!A:C,3,0)</f>
        <v>深红饮血者</v>
      </c>
      <c r="F3631" s="20">
        <f t="shared" si="242"/>
        <v>31106</v>
      </c>
      <c r="G3631" s="20">
        <f t="shared" si="243"/>
        <v>31106</v>
      </c>
      <c r="H3631" s="21" t="str">
        <f>VLOOKUP(B3631,属性中转表!A:F,6,FALSE)</f>
        <v>"hp":84600,"atk":2350</v>
      </c>
      <c r="I3631" s="20" t="str">
        <f>IF(VLOOKUP(B3631,属性中转表!A:G,7,FALSE)=0,"",VLOOKUP(VLOOKUP(B3631,属性中转表!A:G,7,FALSE),属性中转表!$K$2:$P$21,6,0))&amp;IF(VLOOKUP(B3631,属性中转表!A:G,7,FALSE)&gt;=50,VLOOKUP(A3631,英雄数据表!A:K,9,0),IF(VLOOKUP(B3631,属性中转表!A:G,7,FALSE)&gt;=25,VLOOKUP(A3631,英雄数据表!A:K,5,0),""))</f>
        <v>"atk":300,"hp":5000,"undpspro":100</v>
      </c>
      <c r="J3631" s="20" t="str">
        <f>IF(I3631="","",属性中转表!$I$1&amp;(IF(VLOOKUP(B3631,属性中转表!A:G,7,FALSE)=0,0,VLOOKUP(VLOOKUP(B3631,属性中转表!A:G,7,FALSE),属性中转表!$K$2:$P$21,4,0)))+IFERROR(VLOOKUP(A3631,英雄数据表!A:K,IF(武魂!B3631&gt;=50,10,IF(武魂!B3631&gt;=25,6)),0),0))</f>
        <v>,"dpspro":50</v>
      </c>
      <c r="K3631" s="32" t="str">
        <f t="shared" si="244"/>
        <v>"atk":300,"hp":5000,"undpspro":100,"dpspro":50</v>
      </c>
      <c r="L3631" s="20" t="str">
        <f>IF(B3631&gt;=50,VLOOKUP(A3631,英雄数据表!A:L,11,FALSE),IF(B3631&gt;=25,VLOOKUP(A3631,英雄数据表!A:L,7,0),""))</f>
        <v>"3110601004"</v>
      </c>
      <c r="M3631" s="20" t="str">
        <f>IFERROR(VLOOKUP(B3631,属性中转表!$K$2:$O$21,5,FALSE),"")</f>
        <v>"undpspro":50</v>
      </c>
      <c r="N3631" s="20" t="str">
        <f>IF(B3631=25,VLOOKUP(A3631,英雄数据表!A:L,8,FALSE),IF(B3631=50,VLOOKUP(A3631,英雄数据表!A:L,12,0),""))</f>
        <v/>
      </c>
    </row>
    <row r="3632" spans="1:14" x14ac:dyDescent="0.3">
      <c r="A3632" s="20">
        <v>31106</v>
      </c>
      <c r="B3632" s="21">
        <f t="shared" si="241"/>
        <v>31</v>
      </c>
      <c r="C3632" s="21">
        <v>5</v>
      </c>
      <c r="D3632" s="21">
        <f>VLOOKUP(A3632,英雄数据表!A:D,4,0)</f>
        <v>3</v>
      </c>
      <c r="E3632" s="20" t="str">
        <f>VLOOKUP(A3632,英雄数据表!A:C,3,0)</f>
        <v>深红饮血者</v>
      </c>
      <c r="F3632" s="20">
        <f t="shared" si="242"/>
        <v>31106</v>
      </c>
      <c r="G3632" s="20">
        <f t="shared" si="243"/>
        <v>31106</v>
      </c>
      <c r="H3632" s="21" t="str">
        <f>VLOOKUP(B3632,属性中转表!A:F,6,FALSE)</f>
        <v>"hp":89100,"atk":2475</v>
      </c>
      <c r="I3632" s="20" t="str">
        <f>IF(VLOOKUP(B3632,属性中转表!A:G,7,FALSE)=0,"",VLOOKUP(VLOOKUP(B3632,属性中转表!A:G,7,FALSE),属性中转表!$K$2:$P$21,6,0))&amp;IF(VLOOKUP(B3632,属性中转表!A:G,7,FALSE)&gt;=50,VLOOKUP(A3632,英雄数据表!A:K,9,0),IF(VLOOKUP(B3632,属性中转表!A:G,7,FALSE)&gt;=25,VLOOKUP(A3632,英雄数据表!A:K,5,0),""))</f>
        <v>"atk":300,"hp":5000,"undpspro":100</v>
      </c>
      <c r="J3632" s="20" t="str">
        <f>IF(I3632="","",属性中转表!$I$1&amp;(IF(VLOOKUP(B3632,属性中转表!A:G,7,FALSE)=0,0,VLOOKUP(VLOOKUP(B3632,属性中转表!A:G,7,FALSE),属性中转表!$K$2:$P$21,4,0)))+IFERROR(VLOOKUP(A3632,英雄数据表!A:K,IF(武魂!B3632&gt;=50,10,IF(武魂!B3632&gt;=25,6)),0),0))</f>
        <v>,"dpspro":50</v>
      </c>
      <c r="K3632" s="32" t="str">
        <f t="shared" si="244"/>
        <v>"atk":300,"hp":5000,"undpspro":100,"dpspro":50</v>
      </c>
      <c r="L3632" s="20" t="str">
        <f>IF(B3632&gt;=50,VLOOKUP(A3632,英雄数据表!A:L,11,FALSE),IF(B3632&gt;=25,VLOOKUP(A3632,英雄数据表!A:L,7,0),""))</f>
        <v>"3110601004"</v>
      </c>
      <c r="M3632" s="20" t="str">
        <f>IFERROR(VLOOKUP(B3632,属性中转表!$K$2:$O$21,5,FALSE),"")</f>
        <v/>
      </c>
      <c r="N3632" s="20" t="str">
        <f>IF(B3632=25,VLOOKUP(A3632,英雄数据表!A:L,8,FALSE),IF(B3632=50,VLOOKUP(A3632,英雄数据表!A:L,12,0),""))</f>
        <v/>
      </c>
    </row>
    <row r="3633" spans="1:14" x14ac:dyDescent="0.3">
      <c r="A3633" s="20">
        <v>31106</v>
      </c>
      <c r="B3633" s="21">
        <f t="shared" si="241"/>
        <v>32</v>
      </c>
      <c r="C3633" s="21">
        <v>5</v>
      </c>
      <c r="D3633" s="21">
        <f>VLOOKUP(A3633,英雄数据表!A:D,4,0)</f>
        <v>3</v>
      </c>
      <c r="E3633" s="20" t="str">
        <f>VLOOKUP(A3633,英雄数据表!A:C,3,0)</f>
        <v>深红饮血者</v>
      </c>
      <c r="F3633" s="20">
        <f t="shared" si="242"/>
        <v>31106</v>
      </c>
      <c r="G3633" s="20">
        <f t="shared" si="243"/>
        <v>31106</v>
      </c>
      <c r="H3633" s="21" t="str">
        <f>VLOOKUP(B3633,属性中转表!A:F,6,FALSE)</f>
        <v>"hp":93600,"atk":2600</v>
      </c>
      <c r="I3633" s="20" t="str">
        <f>IF(VLOOKUP(B3633,属性中转表!A:G,7,FALSE)=0,"",VLOOKUP(VLOOKUP(B3633,属性中转表!A:G,7,FALSE),属性中转表!$K$2:$P$21,6,0))&amp;IF(VLOOKUP(B3633,属性中转表!A:G,7,FALSE)&gt;=50,VLOOKUP(A3633,英雄数据表!A:K,9,0),IF(VLOOKUP(B3633,属性中转表!A:G,7,FALSE)&gt;=25,VLOOKUP(A3633,英雄数据表!A:K,5,0),""))</f>
        <v>"atk":300,"hp":5000,"undpspro":100</v>
      </c>
      <c r="J3633" s="20" t="str">
        <f>IF(I3633="","",属性中转表!$I$1&amp;(IF(VLOOKUP(B3633,属性中转表!A:G,7,FALSE)=0,0,VLOOKUP(VLOOKUP(B3633,属性中转表!A:G,7,FALSE),属性中转表!$K$2:$P$21,4,0)))+IFERROR(VLOOKUP(A3633,英雄数据表!A:K,IF(武魂!B3633&gt;=50,10,IF(武魂!B3633&gt;=25,6)),0),0))</f>
        <v>,"dpspro":50</v>
      </c>
      <c r="K3633" s="32" t="str">
        <f t="shared" si="244"/>
        <v>"atk":300,"hp":5000,"undpspro":100,"dpspro":50</v>
      </c>
      <c r="L3633" s="20" t="str">
        <f>IF(B3633&gt;=50,VLOOKUP(A3633,英雄数据表!A:L,11,FALSE),IF(B3633&gt;=25,VLOOKUP(A3633,英雄数据表!A:L,7,0),""))</f>
        <v>"3110601004"</v>
      </c>
      <c r="M3633" s="20" t="str">
        <f>IFERROR(VLOOKUP(B3633,属性中转表!$K$2:$O$21,5,FALSE),"")</f>
        <v/>
      </c>
      <c r="N3633" s="20" t="str">
        <f>IF(B3633=25,VLOOKUP(A3633,英雄数据表!A:L,8,FALSE),IF(B3633=50,VLOOKUP(A3633,英雄数据表!A:L,12,0),""))</f>
        <v/>
      </c>
    </row>
    <row r="3634" spans="1:14" x14ac:dyDescent="0.3">
      <c r="A3634" s="20">
        <v>31106</v>
      </c>
      <c r="B3634" s="21">
        <f t="shared" si="241"/>
        <v>33</v>
      </c>
      <c r="C3634" s="21">
        <v>5</v>
      </c>
      <c r="D3634" s="21">
        <f>VLOOKUP(A3634,英雄数据表!A:D,4,0)</f>
        <v>3</v>
      </c>
      <c r="E3634" s="20" t="str">
        <f>VLOOKUP(A3634,英雄数据表!A:C,3,0)</f>
        <v>深红饮血者</v>
      </c>
      <c r="F3634" s="20">
        <f t="shared" si="242"/>
        <v>31106</v>
      </c>
      <c r="G3634" s="20">
        <f t="shared" si="243"/>
        <v>31106</v>
      </c>
      <c r="H3634" s="21" t="str">
        <f>VLOOKUP(B3634,属性中转表!A:F,6,FALSE)</f>
        <v>"hp":98100,"atk":2725</v>
      </c>
      <c r="I3634" s="20" t="str">
        <f>IF(VLOOKUP(B3634,属性中转表!A:G,7,FALSE)=0,"",VLOOKUP(VLOOKUP(B3634,属性中转表!A:G,7,FALSE),属性中转表!$K$2:$P$21,6,0))&amp;IF(VLOOKUP(B3634,属性中转表!A:G,7,FALSE)&gt;=50,VLOOKUP(A3634,英雄数据表!A:K,9,0),IF(VLOOKUP(B3634,属性中转表!A:G,7,FALSE)&gt;=25,VLOOKUP(A3634,英雄数据表!A:K,5,0),""))</f>
        <v>"atk":300,"hp":5000,"undpspro":100</v>
      </c>
      <c r="J3634" s="20" t="str">
        <f>IF(I3634="","",属性中转表!$I$1&amp;(IF(VLOOKUP(B3634,属性中转表!A:G,7,FALSE)=0,0,VLOOKUP(VLOOKUP(B3634,属性中转表!A:G,7,FALSE),属性中转表!$K$2:$P$21,4,0)))+IFERROR(VLOOKUP(A3634,英雄数据表!A:K,IF(武魂!B3634&gt;=50,10,IF(武魂!B3634&gt;=25,6)),0),0))</f>
        <v>,"dpspro":50</v>
      </c>
      <c r="K3634" s="32" t="str">
        <f t="shared" si="244"/>
        <v>"atk":300,"hp":5000,"undpspro":100,"dpspro":50</v>
      </c>
      <c r="L3634" s="20" t="str">
        <f>IF(B3634&gt;=50,VLOOKUP(A3634,英雄数据表!A:L,11,FALSE),IF(B3634&gt;=25,VLOOKUP(A3634,英雄数据表!A:L,7,0),""))</f>
        <v>"3110601004"</v>
      </c>
      <c r="M3634" s="20" t="str">
        <f>IFERROR(VLOOKUP(B3634,属性中转表!$K$2:$O$21,5,FALSE),"")</f>
        <v/>
      </c>
      <c r="N3634" s="20" t="str">
        <f>IF(B3634=25,VLOOKUP(A3634,英雄数据表!A:L,8,FALSE),IF(B3634=50,VLOOKUP(A3634,英雄数据表!A:L,12,0),""))</f>
        <v/>
      </c>
    </row>
    <row r="3635" spans="1:14" x14ac:dyDescent="0.3">
      <c r="A3635" s="20">
        <v>31106</v>
      </c>
      <c r="B3635" s="21">
        <f t="shared" si="241"/>
        <v>34</v>
      </c>
      <c r="C3635" s="21">
        <v>5</v>
      </c>
      <c r="D3635" s="21">
        <f>VLOOKUP(A3635,英雄数据表!A:D,4,0)</f>
        <v>3</v>
      </c>
      <c r="E3635" s="20" t="str">
        <f>VLOOKUP(A3635,英雄数据表!A:C,3,0)</f>
        <v>深红饮血者</v>
      </c>
      <c r="F3635" s="20">
        <f t="shared" si="242"/>
        <v>31106</v>
      </c>
      <c r="G3635" s="20">
        <f t="shared" si="243"/>
        <v>31106</v>
      </c>
      <c r="H3635" s="21" t="str">
        <f>VLOOKUP(B3635,属性中转表!A:F,6,FALSE)</f>
        <v>"hp":102600,"atk":2850</v>
      </c>
      <c r="I3635" s="20" t="str">
        <f>IF(VLOOKUP(B3635,属性中转表!A:G,7,FALSE)=0,"",VLOOKUP(VLOOKUP(B3635,属性中转表!A:G,7,FALSE),属性中转表!$K$2:$P$21,6,0))&amp;IF(VLOOKUP(B3635,属性中转表!A:G,7,FALSE)&gt;=50,VLOOKUP(A3635,英雄数据表!A:K,9,0),IF(VLOOKUP(B3635,属性中转表!A:G,7,FALSE)&gt;=25,VLOOKUP(A3635,英雄数据表!A:K,5,0),""))</f>
        <v>"atk":300,"hp":5000,"undpspro":100</v>
      </c>
      <c r="J3635" s="20" t="str">
        <f>IF(I3635="","",属性中转表!$I$1&amp;(IF(VLOOKUP(B3635,属性中转表!A:G,7,FALSE)=0,0,VLOOKUP(VLOOKUP(B3635,属性中转表!A:G,7,FALSE),属性中转表!$K$2:$P$21,4,0)))+IFERROR(VLOOKUP(A3635,英雄数据表!A:K,IF(武魂!B3635&gt;=50,10,IF(武魂!B3635&gt;=25,6)),0),0))</f>
        <v>,"dpspro":50</v>
      </c>
      <c r="K3635" s="32" t="str">
        <f t="shared" si="244"/>
        <v>"atk":300,"hp":5000,"undpspro":100,"dpspro":50</v>
      </c>
      <c r="L3635" s="20" t="str">
        <f>IF(B3635&gt;=50,VLOOKUP(A3635,英雄数据表!A:L,11,FALSE),IF(B3635&gt;=25,VLOOKUP(A3635,英雄数据表!A:L,7,0),""))</f>
        <v>"3110601004"</v>
      </c>
      <c r="M3635" s="20" t="str">
        <f>IFERROR(VLOOKUP(B3635,属性中转表!$K$2:$O$21,5,FALSE),"")</f>
        <v/>
      </c>
      <c r="N3635" s="20" t="str">
        <f>IF(B3635=25,VLOOKUP(A3635,英雄数据表!A:L,8,FALSE),IF(B3635=50,VLOOKUP(A3635,英雄数据表!A:L,12,0),""))</f>
        <v/>
      </c>
    </row>
    <row r="3636" spans="1:14" x14ac:dyDescent="0.3">
      <c r="A3636" s="20">
        <v>31106</v>
      </c>
      <c r="B3636" s="21">
        <f t="shared" si="241"/>
        <v>35</v>
      </c>
      <c r="C3636" s="21">
        <v>5</v>
      </c>
      <c r="D3636" s="21">
        <f>VLOOKUP(A3636,英雄数据表!A:D,4,0)</f>
        <v>3</v>
      </c>
      <c r="E3636" s="20" t="str">
        <f>VLOOKUP(A3636,英雄数据表!A:C,3,0)</f>
        <v>深红饮血者</v>
      </c>
      <c r="F3636" s="20">
        <f t="shared" si="242"/>
        <v>31106</v>
      </c>
      <c r="G3636" s="20">
        <f t="shared" si="243"/>
        <v>31106</v>
      </c>
      <c r="H3636" s="21" t="str">
        <f>VLOOKUP(B3636,属性中转表!A:F,6,FALSE)</f>
        <v>"hp":107100,"atk":2975</v>
      </c>
      <c r="I3636" s="20" t="str">
        <f>IF(VLOOKUP(B3636,属性中转表!A:G,7,FALSE)=0,"",VLOOKUP(VLOOKUP(B3636,属性中转表!A:G,7,FALSE),属性中转表!$K$2:$P$21,6,0))&amp;IF(VLOOKUP(B3636,属性中转表!A:G,7,FALSE)&gt;=50,VLOOKUP(A3636,英雄数据表!A:K,9,0),IF(VLOOKUP(B3636,属性中转表!A:G,7,FALSE)&gt;=25,VLOOKUP(A3636,英雄数据表!A:K,5,0),""))</f>
        <v>"atk":300,"hp":5000,"undpspro":100</v>
      </c>
      <c r="J3636" s="20" t="str">
        <f>IF(I3636="","",属性中转表!$I$1&amp;(IF(VLOOKUP(B3636,属性中转表!A:G,7,FALSE)=0,0,VLOOKUP(VLOOKUP(B3636,属性中转表!A:G,7,FALSE),属性中转表!$K$2:$P$21,4,0)))+IFERROR(VLOOKUP(A3636,英雄数据表!A:K,IF(武魂!B3636&gt;=50,10,IF(武魂!B3636&gt;=25,6)),0),0))</f>
        <v>,"dpspro":100</v>
      </c>
      <c r="K3636" s="32" t="str">
        <f t="shared" si="244"/>
        <v>"atk":300,"hp":5000,"undpspro":100,"dpspro":100</v>
      </c>
      <c r="L3636" s="20" t="str">
        <f>IF(B3636&gt;=50,VLOOKUP(A3636,英雄数据表!A:L,11,FALSE),IF(B3636&gt;=25,VLOOKUP(A3636,英雄数据表!A:L,7,0),""))</f>
        <v>"3110601004"</v>
      </c>
      <c r="M3636" s="20" t="str">
        <f>IFERROR(VLOOKUP(B3636,属性中转表!$K$2:$O$21,5,FALSE),"")</f>
        <v>"dpspro":50</v>
      </c>
      <c r="N3636" s="20" t="str">
        <f>IF(B3636=25,VLOOKUP(A3636,英雄数据表!A:L,8,FALSE),IF(B3636=50,VLOOKUP(A3636,英雄数据表!A:L,12,0),""))</f>
        <v/>
      </c>
    </row>
    <row r="3637" spans="1:14" x14ac:dyDescent="0.3">
      <c r="A3637" s="20">
        <v>31106</v>
      </c>
      <c r="B3637" s="21">
        <f t="shared" si="241"/>
        <v>36</v>
      </c>
      <c r="C3637" s="21">
        <v>5</v>
      </c>
      <c r="D3637" s="21">
        <f>VLOOKUP(A3637,英雄数据表!A:D,4,0)</f>
        <v>3</v>
      </c>
      <c r="E3637" s="20" t="str">
        <f>VLOOKUP(A3637,英雄数据表!A:C,3,0)</f>
        <v>深红饮血者</v>
      </c>
      <c r="F3637" s="20">
        <f t="shared" si="242"/>
        <v>31106</v>
      </c>
      <c r="G3637" s="20">
        <f t="shared" si="243"/>
        <v>31106</v>
      </c>
      <c r="H3637" s="21" t="str">
        <f>VLOOKUP(B3637,属性中转表!A:F,6,FALSE)</f>
        <v>"hp":111600,"atk":3100</v>
      </c>
      <c r="I3637" s="20" t="str">
        <f>IF(VLOOKUP(B3637,属性中转表!A:G,7,FALSE)=0,"",VLOOKUP(VLOOKUP(B3637,属性中转表!A:G,7,FALSE),属性中转表!$K$2:$P$21,6,0))&amp;IF(VLOOKUP(B3637,属性中转表!A:G,7,FALSE)&gt;=50,VLOOKUP(A3637,英雄数据表!A:K,9,0),IF(VLOOKUP(B3637,属性中转表!A:G,7,FALSE)&gt;=25,VLOOKUP(A3637,英雄数据表!A:K,5,0),""))</f>
        <v>"atk":300,"hp":5000,"undpspro":100</v>
      </c>
      <c r="J3637" s="20" t="str">
        <f>IF(I3637="","",属性中转表!$I$1&amp;(IF(VLOOKUP(B3637,属性中转表!A:G,7,FALSE)=0,0,VLOOKUP(VLOOKUP(B3637,属性中转表!A:G,7,FALSE),属性中转表!$K$2:$P$21,4,0)))+IFERROR(VLOOKUP(A3637,英雄数据表!A:K,IF(武魂!B3637&gt;=50,10,IF(武魂!B3637&gt;=25,6)),0),0))</f>
        <v>,"dpspro":100</v>
      </c>
      <c r="K3637" s="32" t="str">
        <f t="shared" si="244"/>
        <v>"atk":300,"hp":5000,"undpspro":100,"dpspro":100</v>
      </c>
      <c r="L3637" s="20" t="str">
        <f>IF(B3637&gt;=50,VLOOKUP(A3637,英雄数据表!A:L,11,FALSE),IF(B3637&gt;=25,VLOOKUP(A3637,英雄数据表!A:L,7,0),""))</f>
        <v>"3110601004"</v>
      </c>
      <c r="M3637" s="20" t="str">
        <f>IFERROR(VLOOKUP(B3637,属性中转表!$K$2:$O$21,5,FALSE),"")</f>
        <v/>
      </c>
      <c r="N3637" s="20" t="str">
        <f>IF(B3637=25,VLOOKUP(A3637,英雄数据表!A:L,8,FALSE),IF(B3637=50,VLOOKUP(A3637,英雄数据表!A:L,12,0),""))</f>
        <v/>
      </c>
    </row>
    <row r="3638" spans="1:14" x14ac:dyDescent="0.3">
      <c r="A3638" s="20">
        <v>31106</v>
      </c>
      <c r="B3638" s="21">
        <f t="shared" si="241"/>
        <v>37</v>
      </c>
      <c r="C3638" s="21">
        <v>5</v>
      </c>
      <c r="D3638" s="21">
        <f>VLOOKUP(A3638,英雄数据表!A:D,4,0)</f>
        <v>3</v>
      </c>
      <c r="E3638" s="20" t="str">
        <f>VLOOKUP(A3638,英雄数据表!A:C,3,0)</f>
        <v>深红饮血者</v>
      </c>
      <c r="F3638" s="20">
        <f t="shared" si="242"/>
        <v>31106</v>
      </c>
      <c r="G3638" s="20">
        <f t="shared" si="243"/>
        <v>31106</v>
      </c>
      <c r="H3638" s="21" t="str">
        <f>VLOOKUP(B3638,属性中转表!A:F,6,FALSE)</f>
        <v>"hp":116100,"atk":3225</v>
      </c>
      <c r="I3638" s="20" t="str">
        <f>IF(VLOOKUP(B3638,属性中转表!A:G,7,FALSE)=0,"",VLOOKUP(VLOOKUP(B3638,属性中转表!A:G,7,FALSE),属性中转表!$K$2:$P$21,6,0))&amp;IF(VLOOKUP(B3638,属性中转表!A:G,7,FALSE)&gt;=50,VLOOKUP(A3638,英雄数据表!A:K,9,0),IF(VLOOKUP(B3638,属性中转表!A:G,7,FALSE)&gt;=25,VLOOKUP(A3638,英雄数据表!A:K,5,0),""))</f>
        <v>"atk":300,"hp":5000,"undpspro":100</v>
      </c>
      <c r="J3638" s="20" t="str">
        <f>IF(I3638="","",属性中转表!$I$1&amp;(IF(VLOOKUP(B3638,属性中转表!A:G,7,FALSE)=0,0,VLOOKUP(VLOOKUP(B3638,属性中转表!A:G,7,FALSE),属性中转表!$K$2:$P$21,4,0)))+IFERROR(VLOOKUP(A3638,英雄数据表!A:K,IF(武魂!B3638&gt;=50,10,IF(武魂!B3638&gt;=25,6)),0),0))</f>
        <v>,"dpspro":100</v>
      </c>
      <c r="K3638" s="32" t="str">
        <f t="shared" si="244"/>
        <v>"atk":300,"hp":5000,"undpspro":100,"dpspro":100</v>
      </c>
      <c r="L3638" s="20" t="str">
        <f>IF(B3638&gt;=50,VLOOKUP(A3638,英雄数据表!A:L,11,FALSE),IF(B3638&gt;=25,VLOOKUP(A3638,英雄数据表!A:L,7,0),""))</f>
        <v>"3110601004"</v>
      </c>
      <c r="M3638" s="20" t="str">
        <f>IFERROR(VLOOKUP(B3638,属性中转表!$K$2:$O$21,5,FALSE),"")</f>
        <v/>
      </c>
      <c r="N3638" s="20" t="str">
        <f>IF(B3638=25,VLOOKUP(A3638,英雄数据表!A:L,8,FALSE),IF(B3638=50,VLOOKUP(A3638,英雄数据表!A:L,12,0),""))</f>
        <v/>
      </c>
    </row>
    <row r="3639" spans="1:14" x14ac:dyDescent="0.3">
      <c r="A3639" s="20">
        <v>31106</v>
      </c>
      <c r="B3639" s="21">
        <f t="shared" si="241"/>
        <v>38</v>
      </c>
      <c r="C3639" s="21">
        <v>5</v>
      </c>
      <c r="D3639" s="21">
        <f>VLOOKUP(A3639,英雄数据表!A:D,4,0)</f>
        <v>3</v>
      </c>
      <c r="E3639" s="20" t="str">
        <f>VLOOKUP(A3639,英雄数据表!A:C,3,0)</f>
        <v>深红饮血者</v>
      </c>
      <c r="F3639" s="20">
        <f t="shared" si="242"/>
        <v>31106</v>
      </c>
      <c r="G3639" s="20">
        <f t="shared" si="243"/>
        <v>31106</v>
      </c>
      <c r="H3639" s="21" t="str">
        <f>VLOOKUP(B3639,属性中转表!A:F,6,FALSE)</f>
        <v>"hp":120600,"atk":3350</v>
      </c>
      <c r="I3639" s="20" t="str">
        <f>IF(VLOOKUP(B3639,属性中转表!A:G,7,FALSE)=0,"",VLOOKUP(VLOOKUP(B3639,属性中转表!A:G,7,FALSE),属性中转表!$K$2:$P$21,6,0))&amp;IF(VLOOKUP(B3639,属性中转表!A:G,7,FALSE)&gt;=50,VLOOKUP(A3639,英雄数据表!A:K,9,0),IF(VLOOKUP(B3639,属性中转表!A:G,7,FALSE)&gt;=25,VLOOKUP(A3639,英雄数据表!A:K,5,0),""))</f>
        <v>"atk":300,"hp":5000,"undpspro":100</v>
      </c>
      <c r="J3639" s="20" t="str">
        <f>IF(I3639="","",属性中转表!$I$1&amp;(IF(VLOOKUP(B3639,属性中转表!A:G,7,FALSE)=0,0,VLOOKUP(VLOOKUP(B3639,属性中转表!A:G,7,FALSE),属性中转表!$K$2:$P$21,4,0)))+IFERROR(VLOOKUP(A3639,英雄数据表!A:K,IF(武魂!B3639&gt;=50,10,IF(武魂!B3639&gt;=25,6)),0),0))</f>
        <v>,"dpspro":100</v>
      </c>
      <c r="K3639" s="32" t="str">
        <f t="shared" si="244"/>
        <v>"atk":300,"hp":5000,"undpspro":100,"dpspro":100</v>
      </c>
      <c r="L3639" s="20" t="str">
        <f>IF(B3639&gt;=50,VLOOKUP(A3639,英雄数据表!A:L,11,FALSE),IF(B3639&gt;=25,VLOOKUP(A3639,英雄数据表!A:L,7,0),""))</f>
        <v>"3110601004"</v>
      </c>
      <c r="M3639" s="20" t="str">
        <f>IFERROR(VLOOKUP(B3639,属性中转表!$K$2:$O$21,5,FALSE),"")</f>
        <v/>
      </c>
      <c r="N3639" s="20" t="str">
        <f>IF(B3639=25,VLOOKUP(A3639,英雄数据表!A:L,8,FALSE),IF(B3639=50,VLOOKUP(A3639,英雄数据表!A:L,12,0),""))</f>
        <v/>
      </c>
    </row>
    <row r="3640" spans="1:14" x14ac:dyDescent="0.3">
      <c r="A3640" s="20">
        <v>31106</v>
      </c>
      <c r="B3640" s="21">
        <f t="shared" si="241"/>
        <v>39</v>
      </c>
      <c r="C3640" s="21">
        <v>5</v>
      </c>
      <c r="D3640" s="21">
        <f>VLOOKUP(A3640,英雄数据表!A:D,4,0)</f>
        <v>3</v>
      </c>
      <c r="E3640" s="20" t="str">
        <f>VLOOKUP(A3640,英雄数据表!A:C,3,0)</f>
        <v>深红饮血者</v>
      </c>
      <c r="F3640" s="20">
        <f t="shared" si="242"/>
        <v>31106</v>
      </c>
      <c r="G3640" s="20">
        <f t="shared" si="243"/>
        <v>31106</v>
      </c>
      <c r="H3640" s="21" t="str">
        <f>VLOOKUP(B3640,属性中转表!A:F,6,FALSE)</f>
        <v>"hp":125100,"atk":3475</v>
      </c>
      <c r="I3640" s="20" t="str">
        <f>IF(VLOOKUP(B3640,属性中转表!A:G,7,FALSE)=0,"",VLOOKUP(VLOOKUP(B3640,属性中转表!A:G,7,FALSE),属性中转表!$K$2:$P$21,6,0))&amp;IF(VLOOKUP(B3640,属性中转表!A:G,7,FALSE)&gt;=50,VLOOKUP(A3640,英雄数据表!A:K,9,0),IF(VLOOKUP(B3640,属性中转表!A:G,7,FALSE)&gt;=25,VLOOKUP(A3640,英雄数据表!A:K,5,0),""))</f>
        <v>"atk":300,"hp":5000,"undpspro":100</v>
      </c>
      <c r="J3640" s="20" t="str">
        <f>IF(I3640="","",属性中转表!$I$1&amp;(IF(VLOOKUP(B3640,属性中转表!A:G,7,FALSE)=0,0,VLOOKUP(VLOOKUP(B3640,属性中转表!A:G,7,FALSE),属性中转表!$K$2:$P$21,4,0)))+IFERROR(VLOOKUP(A3640,英雄数据表!A:K,IF(武魂!B3640&gt;=50,10,IF(武魂!B3640&gt;=25,6)),0),0))</f>
        <v>,"dpspro":100</v>
      </c>
      <c r="K3640" s="32" t="str">
        <f t="shared" si="244"/>
        <v>"atk":300,"hp":5000,"undpspro":100,"dpspro":100</v>
      </c>
      <c r="L3640" s="20" t="str">
        <f>IF(B3640&gt;=50,VLOOKUP(A3640,英雄数据表!A:L,11,FALSE),IF(B3640&gt;=25,VLOOKUP(A3640,英雄数据表!A:L,7,0),""))</f>
        <v>"3110601004"</v>
      </c>
      <c r="M3640" s="20" t="str">
        <f>IFERROR(VLOOKUP(B3640,属性中转表!$K$2:$O$21,5,FALSE),"")</f>
        <v/>
      </c>
      <c r="N3640" s="20" t="str">
        <f>IF(B3640=25,VLOOKUP(A3640,英雄数据表!A:L,8,FALSE),IF(B3640=50,VLOOKUP(A3640,英雄数据表!A:L,12,0),""))</f>
        <v/>
      </c>
    </row>
    <row r="3641" spans="1:14" x14ac:dyDescent="0.3">
      <c r="A3641" s="20">
        <v>31106</v>
      </c>
      <c r="B3641" s="21">
        <f t="shared" si="241"/>
        <v>40</v>
      </c>
      <c r="C3641" s="21">
        <v>5</v>
      </c>
      <c r="D3641" s="21">
        <f>VLOOKUP(A3641,英雄数据表!A:D,4,0)</f>
        <v>3</v>
      </c>
      <c r="E3641" s="20" t="str">
        <f>VLOOKUP(A3641,英雄数据表!A:C,3,0)</f>
        <v>深红饮血者</v>
      </c>
      <c r="F3641" s="20">
        <f t="shared" si="242"/>
        <v>31106</v>
      </c>
      <c r="G3641" s="20">
        <f t="shared" si="243"/>
        <v>31106</v>
      </c>
      <c r="H3641" s="21" t="str">
        <f>VLOOKUP(B3641,属性中转表!A:F,6,FALSE)</f>
        <v>"hp":129600,"atk":3600</v>
      </c>
      <c r="I3641" s="20" t="str">
        <f>IF(VLOOKUP(B3641,属性中转表!A:G,7,FALSE)=0,"",VLOOKUP(VLOOKUP(B3641,属性中转表!A:G,7,FALSE),属性中转表!$K$2:$P$21,6,0))&amp;IF(VLOOKUP(B3641,属性中转表!A:G,7,FALSE)&gt;=50,VLOOKUP(A3641,英雄数据表!A:K,9,0),IF(VLOOKUP(B3641,属性中转表!A:G,7,FALSE)&gt;=25,VLOOKUP(A3641,英雄数据表!A:K,5,0),""))</f>
        <v>"atk":300,"hp":5000,"undpspro":100,"pvpdpspro":50</v>
      </c>
      <c r="J3641" s="20" t="str">
        <f>IF(I3641="","",属性中转表!$I$1&amp;(IF(VLOOKUP(B3641,属性中转表!A:G,7,FALSE)=0,0,VLOOKUP(VLOOKUP(B3641,属性中转表!A:G,7,FALSE),属性中转表!$K$2:$P$21,4,0)))+IFERROR(VLOOKUP(A3641,英雄数据表!A:K,IF(武魂!B3641&gt;=50,10,IF(武魂!B3641&gt;=25,6)),0),0))</f>
        <v>,"dpspro":100</v>
      </c>
      <c r="K3641" s="32" t="str">
        <f t="shared" si="244"/>
        <v>"atk":300,"hp":5000,"undpspro":100,"pvpdpspro":50,"dpspro":100</v>
      </c>
      <c r="L3641" s="20" t="str">
        <f>IF(B3641&gt;=50,VLOOKUP(A3641,英雄数据表!A:L,11,FALSE),IF(B3641&gt;=25,VLOOKUP(A3641,英雄数据表!A:L,7,0),""))</f>
        <v>"3110601004"</v>
      </c>
      <c r="M3641" s="20" t="str">
        <f>IFERROR(VLOOKUP(B3641,属性中转表!$K$2:$O$21,5,FALSE),"")</f>
        <v>"pvpdpspro":50</v>
      </c>
      <c r="N3641" s="20" t="str">
        <f>IF(B3641=25,VLOOKUP(A3641,英雄数据表!A:L,8,FALSE),IF(B3641=50,VLOOKUP(A3641,英雄数据表!A:L,12,0),""))</f>
        <v/>
      </c>
    </row>
    <row r="3642" spans="1:14" x14ac:dyDescent="0.3">
      <c r="A3642" s="20">
        <v>31106</v>
      </c>
      <c r="B3642" s="21">
        <f t="shared" si="241"/>
        <v>41</v>
      </c>
      <c r="C3642" s="21">
        <v>5</v>
      </c>
      <c r="D3642" s="21">
        <f>VLOOKUP(A3642,英雄数据表!A:D,4,0)</f>
        <v>3</v>
      </c>
      <c r="E3642" s="20" t="str">
        <f>VLOOKUP(A3642,英雄数据表!A:C,3,0)</f>
        <v>深红饮血者</v>
      </c>
      <c r="F3642" s="20">
        <f t="shared" si="242"/>
        <v>31106</v>
      </c>
      <c r="G3642" s="20">
        <f t="shared" si="243"/>
        <v>31106</v>
      </c>
      <c r="H3642" s="21" t="str">
        <f>VLOOKUP(B3642,属性中转表!A:F,6,FALSE)</f>
        <v>"hp":135000,"atk":3750</v>
      </c>
      <c r="I3642" s="20" t="str">
        <f>IF(VLOOKUP(B3642,属性中转表!A:G,7,FALSE)=0,"",VLOOKUP(VLOOKUP(B3642,属性中转表!A:G,7,FALSE),属性中转表!$K$2:$P$21,6,0))&amp;IF(VLOOKUP(B3642,属性中转表!A:G,7,FALSE)&gt;=50,VLOOKUP(A3642,英雄数据表!A:K,9,0),IF(VLOOKUP(B3642,属性中转表!A:G,7,FALSE)&gt;=25,VLOOKUP(A3642,英雄数据表!A:K,5,0),""))</f>
        <v>"atk":300,"hp":5000,"undpspro":100,"pvpdpspro":50</v>
      </c>
      <c r="J3642" s="20" t="str">
        <f>IF(I3642="","",属性中转表!$I$1&amp;(IF(VLOOKUP(B3642,属性中转表!A:G,7,FALSE)=0,0,VLOOKUP(VLOOKUP(B3642,属性中转表!A:G,7,FALSE),属性中转表!$K$2:$P$21,4,0)))+IFERROR(VLOOKUP(A3642,英雄数据表!A:K,IF(武魂!B3642&gt;=50,10,IF(武魂!B3642&gt;=25,6)),0),0))</f>
        <v>,"dpspro":100</v>
      </c>
      <c r="K3642" s="32" t="str">
        <f t="shared" si="244"/>
        <v>"atk":300,"hp":5000,"undpspro":100,"pvpdpspro":50,"dpspro":100</v>
      </c>
      <c r="L3642" s="20" t="str">
        <f>IF(B3642&gt;=50,VLOOKUP(A3642,英雄数据表!A:L,11,FALSE),IF(B3642&gt;=25,VLOOKUP(A3642,英雄数据表!A:L,7,0),""))</f>
        <v>"3110601004"</v>
      </c>
      <c r="M3642" s="20" t="str">
        <f>IFERROR(VLOOKUP(B3642,属性中转表!$K$2:$O$21,5,FALSE),"")</f>
        <v/>
      </c>
      <c r="N3642" s="20" t="str">
        <f>IF(B3642=25,VLOOKUP(A3642,英雄数据表!A:L,8,FALSE),IF(B3642=50,VLOOKUP(A3642,英雄数据表!A:L,12,0),""))</f>
        <v/>
      </c>
    </row>
    <row r="3643" spans="1:14" x14ac:dyDescent="0.3">
      <c r="A3643" s="20">
        <v>31106</v>
      </c>
      <c r="B3643" s="21">
        <f t="shared" si="241"/>
        <v>42</v>
      </c>
      <c r="C3643" s="21">
        <v>5</v>
      </c>
      <c r="D3643" s="21">
        <f>VLOOKUP(A3643,英雄数据表!A:D,4,0)</f>
        <v>3</v>
      </c>
      <c r="E3643" s="20" t="str">
        <f>VLOOKUP(A3643,英雄数据表!A:C,3,0)</f>
        <v>深红饮血者</v>
      </c>
      <c r="F3643" s="20">
        <f t="shared" si="242"/>
        <v>31106</v>
      </c>
      <c r="G3643" s="20">
        <f t="shared" si="243"/>
        <v>31106</v>
      </c>
      <c r="H3643" s="21" t="str">
        <f>VLOOKUP(B3643,属性中转表!A:F,6,FALSE)</f>
        <v>"hp":140400,"atk":3900</v>
      </c>
      <c r="I3643" s="20" t="str">
        <f>IF(VLOOKUP(B3643,属性中转表!A:G,7,FALSE)=0,"",VLOOKUP(VLOOKUP(B3643,属性中转表!A:G,7,FALSE),属性中转表!$K$2:$P$21,6,0))&amp;IF(VLOOKUP(B3643,属性中转表!A:G,7,FALSE)&gt;=50,VLOOKUP(A3643,英雄数据表!A:K,9,0),IF(VLOOKUP(B3643,属性中转表!A:G,7,FALSE)&gt;=25,VLOOKUP(A3643,英雄数据表!A:K,5,0),""))</f>
        <v>"atk":300,"hp":5000,"undpspro":100,"pvpdpspro":50</v>
      </c>
      <c r="J3643" s="20" t="str">
        <f>IF(I3643="","",属性中转表!$I$1&amp;(IF(VLOOKUP(B3643,属性中转表!A:G,7,FALSE)=0,0,VLOOKUP(VLOOKUP(B3643,属性中转表!A:G,7,FALSE),属性中转表!$K$2:$P$21,4,0)))+IFERROR(VLOOKUP(A3643,英雄数据表!A:K,IF(武魂!B3643&gt;=50,10,IF(武魂!B3643&gt;=25,6)),0),0))</f>
        <v>,"dpspro":100</v>
      </c>
      <c r="K3643" s="32" t="str">
        <f t="shared" si="244"/>
        <v>"atk":300,"hp":5000,"undpspro":100,"pvpdpspro":50,"dpspro":100</v>
      </c>
      <c r="L3643" s="20" t="str">
        <f>IF(B3643&gt;=50,VLOOKUP(A3643,英雄数据表!A:L,11,FALSE),IF(B3643&gt;=25,VLOOKUP(A3643,英雄数据表!A:L,7,0),""))</f>
        <v>"3110601004"</v>
      </c>
      <c r="M3643" s="20" t="str">
        <f>IFERROR(VLOOKUP(B3643,属性中转表!$K$2:$O$21,5,FALSE),"")</f>
        <v/>
      </c>
      <c r="N3643" s="20" t="str">
        <f>IF(B3643=25,VLOOKUP(A3643,英雄数据表!A:L,8,FALSE),IF(B3643=50,VLOOKUP(A3643,英雄数据表!A:L,12,0),""))</f>
        <v/>
      </c>
    </row>
    <row r="3644" spans="1:14" x14ac:dyDescent="0.3">
      <c r="A3644" s="20">
        <v>31106</v>
      </c>
      <c r="B3644" s="21">
        <f t="shared" si="241"/>
        <v>43</v>
      </c>
      <c r="C3644" s="21">
        <v>5</v>
      </c>
      <c r="D3644" s="21">
        <f>VLOOKUP(A3644,英雄数据表!A:D,4,0)</f>
        <v>3</v>
      </c>
      <c r="E3644" s="20" t="str">
        <f>VLOOKUP(A3644,英雄数据表!A:C,3,0)</f>
        <v>深红饮血者</v>
      </c>
      <c r="F3644" s="20">
        <f t="shared" si="242"/>
        <v>31106</v>
      </c>
      <c r="G3644" s="20">
        <f t="shared" si="243"/>
        <v>31106</v>
      </c>
      <c r="H3644" s="21" t="str">
        <f>VLOOKUP(B3644,属性中转表!A:F,6,FALSE)</f>
        <v>"hp":145800,"atk":4050</v>
      </c>
      <c r="I3644" s="20" t="str">
        <f>IF(VLOOKUP(B3644,属性中转表!A:G,7,FALSE)=0,"",VLOOKUP(VLOOKUP(B3644,属性中转表!A:G,7,FALSE),属性中转表!$K$2:$P$21,6,0))&amp;IF(VLOOKUP(B3644,属性中转表!A:G,7,FALSE)&gt;=50,VLOOKUP(A3644,英雄数据表!A:K,9,0),IF(VLOOKUP(B3644,属性中转表!A:G,7,FALSE)&gt;=25,VLOOKUP(A3644,英雄数据表!A:K,5,0),""))</f>
        <v>"atk":300,"hp":5000,"undpspro":100,"pvpdpspro":50</v>
      </c>
      <c r="J3644" s="20" t="str">
        <f>IF(I3644="","",属性中转表!$I$1&amp;(IF(VLOOKUP(B3644,属性中转表!A:G,7,FALSE)=0,0,VLOOKUP(VLOOKUP(B3644,属性中转表!A:G,7,FALSE),属性中转表!$K$2:$P$21,4,0)))+IFERROR(VLOOKUP(A3644,英雄数据表!A:K,IF(武魂!B3644&gt;=50,10,IF(武魂!B3644&gt;=25,6)),0),0))</f>
        <v>,"dpspro":100</v>
      </c>
      <c r="K3644" s="32" t="str">
        <f t="shared" si="244"/>
        <v>"atk":300,"hp":5000,"undpspro":100,"pvpdpspro":50,"dpspro":100</v>
      </c>
      <c r="L3644" s="20" t="str">
        <f>IF(B3644&gt;=50,VLOOKUP(A3644,英雄数据表!A:L,11,FALSE),IF(B3644&gt;=25,VLOOKUP(A3644,英雄数据表!A:L,7,0),""))</f>
        <v>"3110601004"</v>
      </c>
      <c r="M3644" s="20" t="str">
        <f>IFERROR(VLOOKUP(B3644,属性中转表!$K$2:$O$21,5,FALSE),"")</f>
        <v/>
      </c>
      <c r="N3644" s="20" t="str">
        <f>IF(B3644=25,VLOOKUP(A3644,英雄数据表!A:L,8,FALSE),IF(B3644=50,VLOOKUP(A3644,英雄数据表!A:L,12,0),""))</f>
        <v/>
      </c>
    </row>
    <row r="3645" spans="1:14" x14ac:dyDescent="0.3">
      <c r="A3645" s="20">
        <v>31106</v>
      </c>
      <c r="B3645" s="21">
        <f t="shared" si="241"/>
        <v>44</v>
      </c>
      <c r="C3645" s="21">
        <v>5</v>
      </c>
      <c r="D3645" s="21">
        <f>VLOOKUP(A3645,英雄数据表!A:D,4,0)</f>
        <v>3</v>
      </c>
      <c r="E3645" s="20" t="str">
        <f>VLOOKUP(A3645,英雄数据表!A:C,3,0)</f>
        <v>深红饮血者</v>
      </c>
      <c r="F3645" s="20">
        <f t="shared" si="242"/>
        <v>31106</v>
      </c>
      <c r="G3645" s="20">
        <f t="shared" si="243"/>
        <v>31106</v>
      </c>
      <c r="H3645" s="21" t="str">
        <f>VLOOKUP(B3645,属性中转表!A:F,6,FALSE)</f>
        <v>"hp":151200,"atk":4200</v>
      </c>
      <c r="I3645" s="20" t="str">
        <f>IF(VLOOKUP(B3645,属性中转表!A:G,7,FALSE)=0,"",VLOOKUP(VLOOKUP(B3645,属性中转表!A:G,7,FALSE),属性中转表!$K$2:$P$21,6,0))&amp;IF(VLOOKUP(B3645,属性中转表!A:G,7,FALSE)&gt;=50,VLOOKUP(A3645,英雄数据表!A:K,9,0),IF(VLOOKUP(B3645,属性中转表!A:G,7,FALSE)&gt;=25,VLOOKUP(A3645,英雄数据表!A:K,5,0),""))</f>
        <v>"atk":300,"hp":5000,"undpspro":100,"pvpdpspro":50</v>
      </c>
      <c r="J3645" s="20" t="str">
        <f>IF(I3645="","",属性中转表!$I$1&amp;(IF(VLOOKUP(B3645,属性中转表!A:G,7,FALSE)=0,0,VLOOKUP(VLOOKUP(B3645,属性中转表!A:G,7,FALSE),属性中转表!$K$2:$P$21,4,0)))+IFERROR(VLOOKUP(A3645,英雄数据表!A:K,IF(武魂!B3645&gt;=50,10,IF(武魂!B3645&gt;=25,6)),0),0))</f>
        <v>,"dpspro":100</v>
      </c>
      <c r="K3645" s="32" t="str">
        <f t="shared" si="244"/>
        <v>"atk":300,"hp":5000,"undpspro":100,"pvpdpspro":50,"dpspro":100</v>
      </c>
      <c r="L3645" s="20" t="str">
        <f>IF(B3645&gt;=50,VLOOKUP(A3645,英雄数据表!A:L,11,FALSE),IF(B3645&gt;=25,VLOOKUP(A3645,英雄数据表!A:L,7,0),""))</f>
        <v>"3110601004"</v>
      </c>
      <c r="M3645" s="20" t="str">
        <f>IFERROR(VLOOKUP(B3645,属性中转表!$K$2:$O$21,5,FALSE),"")</f>
        <v/>
      </c>
      <c r="N3645" s="20" t="str">
        <f>IF(B3645=25,VLOOKUP(A3645,英雄数据表!A:L,8,FALSE),IF(B3645=50,VLOOKUP(A3645,英雄数据表!A:L,12,0),""))</f>
        <v/>
      </c>
    </row>
    <row r="3646" spans="1:14" x14ac:dyDescent="0.3">
      <c r="A3646" s="20">
        <v>31106</v>
      </c>
      <c r="B3646" s="21">
        <f t="shared" si="241"/>
        <v>45</v>
      </c>
      <c r="C3646" s="21">
        <v>5</v>
      </c>
      <c r="D3646" s="21">
        <f>VLOOKUP(A3646,英雄数据表!A:D,4,0)</f>
        <v>3</v>
      </c>
      <c r="E3646" s="20" t="str">
        <f>VLOOKUP(A3646,英雄数据表!A:C,3,0)</f>
        <v>深红饮血者</v>
      </c>
      <c r="F3646" s="20">
        <f t="shared" si="242"/>
        <v>31106</v>
      </c>
      <c r="G3646" s="20">
        <f t="shared" si="243"/>
        <v>31106</v>
      </c>
      <c r="H3646" s="21" t="str">
        <f>VLOOKUP(B3646,属性中转表!A:F,6,FALSE)</f>
        <v>"hp":156600,"atk":4350</v>
      </c>
      <c r="I3646" s="20" t="str">
        <f>IF(VLOOKUP(B3646,属性中转表!A:G,7,FALSE)=0,"",VLOOKUP(VLOOKUP(B3646,属性中转表!A:G,7,FALSE),属性中转表!$K$2:$P$21,6,0))&amp;IF(VLOOKUP(B3646,属性中转表!A:G,7,FALSE)&gt;=50,VLOOKUP(A3646,英雄数据表!A:K,9,0),IF(VLOOKUP(B3646,属性中转表!A:G,7,FALSE)&gt;=25,VLOOKUP(A3646,英雄数据表!A:K,5,0),""))</f>
        <v>"atk":300,"hp":5000,"undpspro":100,"pvpdpspro":50,"pvpundpspro":50</v>
      </c>
      <c r="J3646" s="20" t="str">
        <f>IF(I3646="","",属性中转表!$I$1&amp;(IF(VLOOKUP(B3646,属性中转表!A:G,7,FALSE)=0,0,VLOOKUP(VLOOKUP(B3646,属性中转表!A:G,7,FALSE),属性中转表!$K$2:$P$21,4,0)))+IFERROR(VLOOKUP(A3646,英雄数据表!A:K,IF(武魂!B3646&gt;=50,10,IF(武魂!B3646&gt;=25,6)),0),0))</f>
        <v>,"dpspro":100</v>
      </c>
      <c r="K3646" s="32" t="str">
        <f t="shared" si="244"/>
        <v>"atk":300,"hp":5000,"undpspro":100,"pvpdpspro":50,"pvpundpspro":50,"dpspro":100</v>
      </c>
      <c r="L3646" s="20" t="str">
        <f>IF(B3646&gt;=50,VLOOKUP(A3646,英雄数据表!A:L,11,FALSE),IF(B3646&gt;=25,VLOOKUP(A3646,英雄数据表!A:L,7,0),""))</f>
        <v>"3110601004"</v>
      </c>
      <c r="M3646" s="20" t="str">
        <f>IFERROR(VLOOKUP(B3646,属性中转表!$K$2:$O$21,5,FALSE),"")</f>
        <v>"pvpundpspro":50</v>
      </c>
      <c r="N3646" s="20" t="str">
        <f>IF(B3646=25,VLOOKUP(A3646,英雄数据表!A:L,8,FALSE),IF(B3646=50,VLOOKUP(A3646,英雄数据表!A:L,12,0),""))</f>
        <v/>
      </c>
    </row>
    <row r="3647" spans="1:14" x14ac:dyDescent="0.3">
      <c r="A3647" s="20">
        <v>31106</v>
      </c>
      <c r="B3647" s="21">
        <f t="shared" ref="B3647:B3710" si="245">IF(A3647=A3646,B3646+1,1)</f>
        <v>46</v>
      </c>
      <c r="C3647" s="21">
        <v>5</v>
      </c>
      <c r="D3647" s="21">
        <f>VLOOKUP(A3647,英雄数据表!A:D,4,0)</f>
        <v>3</v>
      </c>
      <c r="E3647" s="20" t="str">
        <f>VLOOKUP(A3647,英雄数据表!A:C,3,0)</f>
        <v>深红饮血者</v>
      </c>
      <c r="F3647" s="20">
        <f t="shared" ref="F3647:F3710" si="246">A3647</f>
        <v>31106</v>
      </c>
      <c r="G3647" s="20">
        <f t="shared" ref="G3647:G3710" si="247">A3647</f>
        <v>31106</v>
      </c>
      <c r="H3647" s="21" t="str">
        <f>VLOOKUP(B3647,属性中转表!A:F,6,FALSE)</f>
        <v>"hp":162000,"atk":4500</v>
      </c>
      <c r="I3647" s="20" t="str">
        <f>IF(VLOOKUP(B3647,属性中转表!A:G,7,FALSE)=0,"",VLOOKUP(VLOOKUP(B3647,属性中转表!A:G,7,FALSE),属性中转表!$K$2:$P$21,6,0))&amp;IF(VLOOKUP(B3647,属性中转表!A:G,7,FALSE)&gt;=50,VLOOKUP(A3647,英雄数据表!A:K,9,0),IF(VLOOKUP(B3647,属性中转表!A:G,7,FALSE)&gt;=25,VLOOKUP(A3647,英雄数据表!A:K,5,0),""))</f>
        <v>"atk":300,"hp":5000,"undpspro":100,"pvpdpspro":50,"pvpundpspro":50</v>
      </c>
      <c r="J3647" s="20" t="str">
        <f>IF(I3647="","",属性中转表!$I$1&amp;(IF(VLOOKUP(B3647,属性中转表!A:G,7,FALSE)=0,0,VLOOKUP(VLOOKUP(B3647,属性中转表!A:G,7,FALSE),属性中转表!$K$2:$P$21,4,0)))+IFERROR(VLOOKUP(A3647,英雄数据表!A:K,IF(武魂!B3647&gt;=50,10,IF(武魂!B3647&gt;=25,6)),0),0))</f>
        <v>,"dpspro":100</v>
      </c>
      <c r="K3647" s="32" t="str">
        <f t="shared" si="244"/>
        <v>"atk":300,"hp":5000,"undpspro":100,"pvpdpspro":50,"pvpundpspro":50,"dpspro":100</v>
      </c>
      <c r="L3647" s="20" t="str">
        <f>IF(B3647&gt;=50,VLOOKUP(A3647,英雄数据表!A:L,11,FALSE),IF(B3647&gt;=25,VLOOKUP(A3647,英雄数据表!A:L,7,0),""))</f>
        <v>"3110601004"</v>
      </c>
      <c r="M3647" s="20" t="str">
        <f>IFERROR(VLOOKUP(B3647,属性中转表!$K$2:$O$21,5,FALSE),"")</f>
        <v/>
      </c>
      <c r="N3647" s="20" t="str">
        <f>IF(B3647=25,VLOOKUP(A3647,英雄数据表!A:L,8,FALSE),IF(B3647=50,VLOOKUP(A3647,英雄数据表!A:L,12,0),""))</f>
        <v/>
      </c>
    </row>
    <row r="3648" spans="1:14" x14ac:dyDescent="0.3">
      <c r="A3648" s="20">
        <v>31106</v>
      </c>
      <c r="B3648" s="21">
        <f t="shared" si="245"/>
        <v>47</v>
      </c>
      <c r="C3648" s="21">
        <v>5</v>
      </c>
      <c r="D3648" s="21">
        <f>VLOOKUP(A3648,英雄数据表!A:D,4,0)</f>
        <v>3</v>
      </c>
      <c r="E3648" s="20" t="str">
        <f>VLOOKUP(A3648,英雄数据表!A:C,3,0)</f>
        <v>深红饮血者</v>
      </c>
      <c r="F3648" s="20">
        <f t="shared" si="246"/>
        <v>31106</v>
      </c>
      <c r="G3648" s="20">
        <f t="shared" si="247"/>
        <v>31106</v>
      </c>
      <c r="H3648" s="21" t="str">
        <f>VLOOKUP(B3648,属性中转表!A:F,6,FALSE)</f>
        <v>"hp":167400,"atk":4650</v>
      </c>
      <c r="I3648" s="20" t="str">
        <f>IF(VLOOKUP(B3648,属性中转表!A:G,7,FALSE)=0,"",VLOOKUP(VLOOKUP(B3648,属性中转表!A:G,7,FALSE),属性中转表!$K$2:$P$21,6,0))&amp;IF(VLOOKUP(B3648,属性中转表!A:G,7,FALSE)&gt;=50,VLOOKUP(A3648,英雄数据表!A:K,9,0),IF(VLOOKUP(B3648,属性中转表!A:G,7,FALSE)&gt;=25,VLOOKUP(A3648,英雄数据表!A:K,5,0),""))</f>
        <v>"atk":300,"hp":5000,"undpspro":100,"pvpdpspro":50,"pvpundpspro":50</v>
      </c>
      <c r="J3648" s="20" t="str">
        <f>IF(I3648="","",属性中转表!$I$1&amp;(IF(VLOOKUP(B3648,属性中转表!A:G,7,FALSE)=0,0,VLOOKUP(VLOOKUP(B3648,属性中转表!A:G,7,FALSE),属性中转表!$K$2:$P$21,4,0)))+IFERROR(VLOOKUP(A3648,英雄数据表!A:K,IF(武魂!B3648&gt;=50,10,IF(武魂!B3648&gt;=25,6)),0),0))</f>
        <v>,"dpspro":100</v>
      </c>
      <c r="K3648" s="32" t="str">
        <f t="shared" si="244"/>
        <v>"atk":300,"hp":5000,"undpspro":100,"pvpdpspro":50,"pvpundpspro":50,"dpspro":100</v>
      </c>
      <c r="L3648" s="20" t="str">
        <f>IF(B3648&gt;=50,VLOOKUP(A3648,英雄数据表!A:L,11,FALSE),IF(B3648&gt;=25,VLOOKUP(A3648,英雄数据表!A:L,7,0),""))</f>
        <v>"3110601004"</v>
      </c>
      <c r="M3648" s="20" t="str">
        <f>IFERROR(VLOOKUP(B3648,属性中转表!$K$2:$O$21,5,FALSE),"")</f>
        <v/>
      </c>
      <c r="N3648" s="20" t="str">
        <f>IF(B3648=25,VLOOKUP(A3648,英雄数据表!A:L,8,FALSE),IF(B3648=50,VLOOKUP(A3648,英雄数据表!A:L,12,0),""))</f>
        <v/>
      </c>
    </row>
    <row r="3649" spans="1:14" x14ac:dyDescent="0.3">
      <c r="A3649" s="20">
        <v>31106</v>
      </c>
      <c r="B3649" s="21">
        <f t="shared" si="245"/>
        <v>48</v>
      </c>
      <c r="C3649" s="21">
        <v>5</v>
      </c>
      <c r="D3649" s="21">
        <f>VLOOKUP(A3649,英雄数据表!A:D,4,0)</f>
        <v>3</v>
      </c>
      <c r="E3649" s="20" t="str">
        <f>VLOOKUP(A3649,英雄数据表!A:C,3,0)</f>
        <v>深红饮血者</v>
      </c>
      <c r="F3649" s="20">
        <f t="shared" si="246"/>
        <v>31106</v>
      </c>
      <c r="G3649" s="20">
        <f t="shared" si="247"/>
        <v>31106</v>
      </c>
      <c r="H3649" s="21" t="str">
        <f>VLOOKUP(B3649,属性中转表!A:F,6,FALSE)</f>
        <v>"hp":172800,"atk":4800</v>
      </c>
      <c r="I3649" s="20" t="str">
        <f>IF(VLOOKUP(B3649,属性中转表!A:G,7,FALSE)=0,"",VLOOKUP(VLOOKUP(B3649,属性中转表!A:G,7,FALSE),属性中转表!$K$2:$P$21,6,0))&amp;IF(VLOOKUP(B3649,属性中转表!A:G,7,FALSE)&gt;=50,VLOOKUP(A3649,英雄数据表!A:K,9,0),IF(VLOOKUP(B3649,属性中转表!A:G,7,FALSE)&gt;=25,VLOOKUP(A3649,英雄数据表!A:K,5,0),""))</f>
        <v>"atk":300,"hp":5000,"undpspro":100,"pvpdpspro":50,"pvpundpspro":50</v>
      </c>
      <c r="J3649" s="20" t="str">
        <f>IF(I3649="","",属性中转表!$I$1&amp;(IF(VLOOKUP(B3649,属性中转表!A:G,7,FALSE)=0,0,VLOOKUP(VLOOKUP(B3649,属性中转表!A:G,7,FALSE),属性中转表!$K$2:$P$21,4,0)))+IFERROR(VLOOKUP(A3649,英雄数据表!A:K,IF(武魂!B3649&gt;=50,10,IF(武魂!B3649&gt;=25,6)),0),0))</f>
        <v>,"dpspro":100</v>
      </c>
      <c r="K3649" s="32" t="str">
        <f t="shared" si="244"/>
        <v>"atk":300,"hp":5000,"undpspro":100,"pvpdpspro":50,"pvpundpspro":50,"dpspro":100</v>
      </c>
      <c r="L3649" s="20" t="str">
        <f>IF(B3649&gt;=50,VLOOKUP(A3649,英雄数据表!A:L,11,FALSE),IF(B3649&gt;=25,VLOOKUP(A3649,英雄数据表!A:L,7,0),""))</f>
        <v>"3110601004"</v>
      </c>
      <c r="M3649" s="20" t="str">
        <f>IFERROR(VLOOKUP(B3649,属性中转表!$K$2:$O$21,5,FALSE),"")</f>
        <v/>
      </c>
      <c r="N3649" s="20" t="str">
        <f>IF(B3649=25,VLOOKUP(A3649,英雄数据表!A:L,8,FALSE),IF(B3649=50,VLOOKUP(A3649,英雄数据表!A:L,12,0),""))</f>
        <v/>
      </c>
    </row>
    <row r="3650" spans="1:14" x14ac:dyDescent="0.3">
      <c r="A3650" s="20">
        <v>31106</v>
      </c>
      <c r="B3650" s="21">
        <f t="shared" si="245"/>
        <v>49</v>
      </c>
      <c r="C3650" s="21">
        <v>5</v>
      </c>
      <c r="D3650" s="21">
        <f>VLOOKUP(A3650,英雄数据表!A:D,4,0)</f>
        <v>3</v>
      </c>
      <c r="E3650" s="20" t="str">
        <f>VLOOKUP(A3650,英雄数据表!A:C,3,0)</f>
        <v>深红饮血者</v>
      </c>
      <c r="F3650" s="20">
        <f t="shared" si="246"/>
        <v>31106</v>
      </c>
      <c r="G3650" s="20">
        <f t="shared" si="247"/>
        <v>31106</v>
      </c>
      <c r="H3650" s="21" t="str">
        <f>VLOOKUP(B3650,属性中转表!A:F,6,FALSE)</f>
        <v>"hp":178200,"atk":4950</v>
      </c>
      <c r="I3650" s="20" t="str">
        <f>IF(VLOOKUP(B3650,属性中转表!A:G,7,FALSE)=0,"",VLOOKUP(VLOOKUP(B3650,属性中转表!A:G,7,FALSE),属性中转表!$K$2:$P$21,6,0))&amp;IF(VLOOKUP(B3650,属性中转表!A:G,7,FALSE)&gt;=50,VLOOKUP(A3650,英雄数据表!A:K,9,0),IF(VLOOKUP(B3650,属性中转表!A:G,7,FALSE)&gt;=25,VLOOKUP(A3650,英雄数据表!A:K,5,0),""))</f>
        <v>"atk":300,"hp":5000,"undpspro":100,"pvpdpspro":50,"pvpundpspro":50</v>
      </c>
      <c r="J3650" s="20" t="str">
        <f>IF(I3650="","",属性中转表!$I$1&amp;(IF(VLOOKUP(B3650,属性中转表!A:G,7,FALSE)=0,0,VLOOKUP(VLOOKUP(B3650,属性中转表!A:G,7,FALSE),属性中转表!$K$2:$P$21,4,0)))+IFERROR(VLOOKUP(A3650,英雄数据表!A:K,IF(武魂!B3650&gt;=50,10,IF(武魂!B3650&gt;=25,6)),0),0))</f>
        <v>,"dpspro":100</v>
      </c>
      <c r="K3650" s="32" t="str">
        <f t="shared" si="244"/>
        <v>"atk":300,"hp":5000,"undpspro":100,"pvpdpspro":50,"pvpundpspro":50,"dpspro":100</v>
      </c>
      <c r="L3650" s="20" t="str">
        <f>IF(B3650&gt;=50,VLOOKUP(A3650,英雄数据表!A:L,11,FALSE),IF(B3650&gt;=25,VLOOKUP(A3650,英雄数据表!A:L,7,0),""))</f>
        <v>"3110601004"</v>
      </c>
      <c r="M3650" s="20" t="str">
        <f>IFERROR(VLOOKUP(B3650,属性中转表!$K$2:$O$21,5,FALSE),"")</f>
        <v/>
      </c>
      <c r="N3650" s="20" t="str">
        <f>IF(B3650=25,VLOOKUP(A3650,英雄数据表!A:L,8,FALSE),IF(B3650=50,VLOOKUP(A3650,英雄数据表!A:L,12,0),""))</f>
        <v/>
      </c>
    </row>
    <row r="3651" spans="1:14" x14ac:dyDescent="0.3">
      <c r="A3651" s="20">
        <v>31106</v>
      </c>
      <c r="B3651" s="21">
        <f t="shared" si="245"/>
        <v>50</v>
      </c>
      <c r="C3651" s="21">
        <v>5</v>
      </c>
      <c r="D3651" s="21">
        <f>VLOOKUP(A3651,英雄数据表!A:D,4,0)</f>
        <v>3</v>
      </c>
      <c r="E3651" s="20" t="str">
        <f>VLOOKUP(A3651,英雄数据表!A:C,3,0)</f>
        <v>深红饮血者</v>
      </c>
      <c r="F3651" s="20">
        <f t="shared" si="246"/>
        <v>31106</v>
      </c>
      <c r="G3651" s="20">
        <f t="shared" si="247"/>
        <v>31106</v>
      </c>
      <c r="H3651" s="21" t="str">
        <f>VLOOKUP(B3651,属性中转表!A:F,6,FALSE)</f>
        <v>"hp":183600,"atk":5100</v>
      </c>
      <c r="I3651" s="20" t="str">
        <f>IF(VLOOKUP(B3651,属性中转表!A:G,7,FALSE)=0,"",VLOOKUP(VLOOKUP(B3651,属性中转表!A:G,7,FALSE),属性中转表!$K$2:$P$21,6,0))&amp;IF(VLOOKUP(B3651,属性中转表!A:G,7,FALSE)&gt;=50,VLOOKUP(A3651,英雄数据表!A:K,9,0),IF(VLOOKUP(B3651,属性中转表!A:G,7,FALSE)&gt;=25,VLOOKUP(A3651,英雄数据表!A:K,5,0),""))</f>
        <v>"atk":300,"hp":5000,"undpspro":100,"pvpdpspro":50,"pvpundpspro":50</v>
      </c>
      <c r="J3651" s="20" t="str">
        <f>IF(I3651="","",属性中转表!$I$1&amp;(IF(VLOOKUP(B3651,属性中转表!A:G,7,FALSE)=0,0,VLOOKUP(VLOOKUP(B3651,属性中转表!A:G,7,FALSE),属性中转表!$K$2:$P$21,4,0)))+IFERROR(VLOOKUP(A3651,英雄数据表!A:K,IF(武魂!B3651&gt;=50,10,IF(武魂!B3651&gt;=25,6)),0),0))</f>
        <v>,"dpspro":100</v>
      </c>
      <c r="K3651" s="32" t="str">
        <f t="shared" si="244"/>
        <v>"atk":300,"hp":5000,"undpspro":100,"pvpdpspro":50,"pvpundpspro":50,"dpspro":100</v>
      </c>
      <c r="L3651" s="20" t="str">
        <f>IF(B3651&gt;=50,VLOOKUP(A3651,英雄数据表!A:L,11,FALSE),IF(B3651&gt;=25,VLOOKUP(A3651,英雄数据表!A:L,7,0),""))</f>
        <v>"3110602004"</v>
      </c>
      <c r="M3651" s="20" t="str">
        <f>IFERROR(VLOOKUP(B3651,属性中转表!$K$2:$O$21,5,FALSE),"")</f>
        <v/>
      </c>
      <c r="N3651" s="20" t="str">
        <f>IF(B3651=25,VLOOKUP(A3651,英雄数据表!A:L,8,FALSE),IF(B3651=50,VLOOKUP(A3651,英雄数据表!A:L,12,0),""))</f>
        <v>对血量高于50%的敌人，伤害增加35%，对血量低于50%的敌人伤害增加20%</v>
      </c>
    </row>
    <row r="3652" spans="1:14" x14ac:dyDescent="0.3">
      <c r="A3652" s="20">
        <v>31106</v>
      </c>
      <c r="B3652" s="21">
        <f t="shared" si="245"/>
        <v>51</v>
      </c>
      <c r="C3652" s="21">
        <v>5</v>
      </c>
      <c r="D3652" s="21">
        <f>VLOOKUP(A3652,英雄数据表!A:D,4,0)</f>
        <v>3</v>
      </c>
      <c r="E3652" s="20" t="str">
        <f>VLOOKUP(A3652,英雄数据表!A:C,3,0)</f>
        <v>深红饮血者</v>
      </c>
      <c r="F3652" s="20">
        <f t="shared" si="246"/>
        <v>31106</v>
      </c>
      <c r="G3652" s="20">
        <f t="shared" si="247"/>
        <v>31106</v>
      </c>
      <c r="H3652" s="21" t="str">
        <f>VLOOKUP(B3652,属性中转表!A:F,6,FALSE)</f>
        <v>"hp":189000,"atk":5250</v>
      </c>
      <c r="I3652" s="20" t="str">
        <f>IF(VLOOKUP(B3652,属性中转表!A:G,7,FALSE)=0,"",VLOOKUP(VLOOKUP(B3652,属性中转表!A:G,7,FALSE),属性中转表!$K$2:$P$21,6,0))&amp;IF(VLOOKUP(B3652,属性中转表!A:G,7,FALSE)&gt;=50,VLOOKUP(A3652,英雄数据表!A:K,9,0),IF(VLOOKUP(B3652,属性中转表!A:G,7,FALSE)&gt;=25,VLOOKUP(A3652,英雄数据表!A:K,5,0),""))</f>
        <v>"atk":300,"hp":5000,"undpspro":100,"pvpdpspro":50,"pvpundpspro":50</v>
      </c>
      <c r="J3652" s="20" t="str">
        <f>IF(I3652="","",属性中转表!$I$1&amp;(IF(VLOOKUP(B3652,属性中转表!A:G,7,FALSE)=0,0,VLOOKUP(VLOOKUP(B3652,属性中转表!A:G,7,FALSE),属性中转表!$K$2:$P$21,4,0)))+IFERROR(VLOOKUP(A3652,英雄数据表!A:K,IF(武魂!B3652&gt;=50,10,IF(武魂!B3652&gt;=25,6)),0),0))</f>
        <v>,"dpspro":100</v>
      </c>
      <c r="K3652" s="32" t="str">
        <f t="shared" si="244"/>
        <v>"atk":300,"hp":5000,"undpspro":100,"pvpdpspro":50,"pvpundpspro":50,"dpspro":100</v>
      </c>
      <c r="L3652" s="20" t="str">
        <f>IF(B3652&gt;=50,VLOOKUP(A3652,英雄数据表!A:L,11,FALSE),IF(B3652&gt;=25,VLOOKUP(A3652,英雄数据表!A:L,7,0),""))</f>
        <v>"3110602004"</v>
      </c>
      <c r="M3652" s="20" t="str">
        <f>IFERROR(VLOOKUP(B3652,属性中转表!$K$2:$O$21,5,FALSE),"")</f>
        <v/>
      </c>
      <c r="N3652" s="20" t="str">
        <f>IF(B3652=25,VLOOKUP(A3652,英雄数据表!A:L,8,FALSE),IF(B3652=50,VLOOKUP(A3652,英雄数据表!A:L,12,0),""))</f>
        <v/>
      </c>
    </row>
    <row r="3653" spans="1:14" x14ac:dyDescent="0.3">
      <c r="A3653" s="20">
        <v>31106</v>
      </c>
      <c r="B3653" s="21">
        <f t="shared" si="245"/>
        <v>52</v>
      </c>
      <c r="C3653" s="21">
        <v>5</v>
      </c>
      <c r="D3653" s="21">
        <f>VLOOKUP(A3653,英雄数据表!A:D,4,0)</f>
        <v>3</v>
      </c>
      <c r="E3653" s="20" t="str">
        <f>VLOOKUP(A3653,英雄数据表!A:C,3,0)</f>
        <v>深红饮血者</v>
      </c>
      <c r="F3653" s="20">
        <f t="shared" si="246"/>
        <v>31106</v>
      </c>
      <c r="G3653" s="20">
        <f t="shared" si="247"/>
        <v>31106</v>
      </c>
      <c r="H3653" s="21" t="str">
        <f>VLOOKUP(B3653,属性中转表!A:F,6,FALSE)</f>
        <v>"hp":194400,"atk":5400</v>
      </c>
      <c r="I3653" s="20" t="str">
        <f>IF(VLOOKUP(B3653,属性中转表!A:G,7,FALSE)=0,"",VLOOKUP(VLOOKUP(B3653,属性中转表!A:G,7,FALSE),属性中转表!$K$2:$P$21,6,0))&amp;IF(VLOOKUP(B3653,属性中转表!A:G,7,FALSE)&gt;=50,VLOOKUP(A3653,英雄数据表!A:K,9,0),IF(VLOOKUP(B3653,属性中转表!A:G,7,FALSE)&gt;=25,VLOOKUP(A3653,英雄数据表!A:K,5,0),""))</f>
        <v>"atk":300,"hp":5000,"undpspro":100,"pvpdpspro":50,"pvpundpspro":50</v>
      </c>
      <c r="J3653" s="20" t="str">
        <f>IF(I3653="","",属性中转表!$I$1&amp;(IF(VLOOKUP(B3653,属性中转表!A:G,7,FALSE)=0,0,VLOOKUP(VLOOKUP(B3653,属性中转表!A:G,7,FALSE),属性中转表!$K$2:$P$21,4,0)))+IFERROR(VLOOKUP(A3653,英雄数据表!A:K,IF(武魂!B3653&gt;=50,10,IF(武魂!B3653&gt;=25,6)),0),0))</f>
        <v>,"dpspro":100</v>
      </c>
      <c r="K3653" s="32" t="str">
        <f t="shared" si="244"/>
        <v>"atk":300,"hp":5000,"undpspro":100,"pvpdpspro":50,"pvpundpspro":50,"dpspro":100</v>
      </c>
      <c r="L3653" s="20" t="str">
        <f>IF(B3653&gt;=50,VLOOKUP(A3653,英雄数据表!A:L,11,FALSE),IF(B3653&gt;=25,VLOOKUP(A3653,英雄数据表!A:L,7,0),""))</f>
        <v>"3110602004"</v>
      </c>
      <c r="M3653" s="20" t="str">
        <f>IFERROR(VLOOKUP(B3653,属性中转表!$K$2:$O$21,5,FALSE),"")</f>
        <v/>
      </c>
      <c r="N3653" s="20" t="str">
        <f>IF(B3653=25,VLOOKUP(A3653,英雄数据表!A:L,8,FALSE),IF(B3653=50,VLOOKUP(A3653,英雄数据表!A:L,12,0),""))</f>
        <v/>
      </c>
    </row>
    <row r="3654" spans="1:14" x14ac:dyDescent="0.3">
      <c r="A3654" s="20">
        <v>31106</v>
      </c>
      <c r="B3654" s="21">
        <f t="shared" si="245"/>
        <v>53</v>
      </c>
      <c r="C3654" s="21">
        <v>5</v>
      </c>
      <c r="D3654" s="21">
        <f>VLOOKUP(A3654,英雄数据表!A:D,4,0)</f>
        <v>3</v>
      </c>
      <c r="E3654" s="20" t="str">
        <f>VLOOKUP(A3654,英雄数据表!A:C,3,0)</f>
        <v>深红饮血者</v>
      </c>
      <c r="F3654" s="20">
        <f t="shared" si="246"/>
        <v>31106</v>
      </c>
      <c r="G3654" s="20">
        <f t="shared" si="247"/>
        <v>31106</v>
      </c>
      <c r="H3654" s="21" t="str">
        <f>VLOOKUP(B3654,属性中转表!A:F,6,FALSE)</f>
        <v>"hp":199800,"atk":5550</v>
      </c>
      <c r="I3654" s="20" t="str">
        <f>IF(VLOOKUP(B3654,属性中转表!A:G,7,FALSE)=0,"",VLOOKUP(VLOOKUP(B3654,属性中转表!A:G,7,FALSE),属性中转表!$K$2:$P$21,6,0))&amp;IF(VLOOKUP(B3654,属性中转表!A:G,7,FALSE)&gt;=50,VLOOKUP(A3654,英雄数据表!A:K,9,0),IF(VLOOKUP(B3654,属性中转表!A:G,7,FALSE)&gt;=25,VLOOKUP(A3654,英雄数据表!A:K,5,0),""))</f>
        <v>"atk":300,"hp":5000,"undpspro":100,"pvpdpspro":50,"pvpundpspro":50</v>
      </c>
      <c r="J3654" s="20" t="str">
        <f>IF(I3654="","",属性中转表!$I$1&amp;(IF(VLOOKUP(B3654,属性中转表!A:G,7,FALSE)=0,0,VLOOKUP(VLOOKUP(B3654,属性中转表!A:G,7,FALSE),属性中转表!$K$2:$P$21,4,0)))+IFERROR(VLOOKUP(A3654,英雄数据表!A:K,IF(武魂!B3654&gt;=50,10,IF(武魂!B3654&gt;=25,6)),0),0))</f>
        <v>,"dpspro":100</v>
      </c>
      <c r="K3654" s="32" t="str">
        <f t="shared" si="244"/>
        <v>"atk":300,"hp":5000,"undpspro":100,"pvpdpspro":50,"pvpundpspro":50,"dpspro":100</v>
      </c>
      <c r="L3654" s="20" t="str">
        <f>IF(B3654&gt;=50,VLOOKUP(A3654,英雄数据表!A:L,11,FALSE),IF(B3654&gt;=25,VLOOKUP(A3654,英雄数据表!A:L,7,0),""))</f>
        <v>"3110602004"</v>
      </c>
      <c r="M3654" s="20" t="str">
        <f>IFERROR(VLOOKUP(B3654,属性中转表!$K$2:$O$21,5,FALSE),"")</f>
        <v/>
      </c>
      <c r="N3654" s="20" t="str">
        <f>IF(B3654=25,VLOOKUP(A3654,英雄数据表!A:L,8,FALSE),IF(B3654=50,VLOOKUP(A3654,英雄数据表!A:L,12,0),""))</f>
        <v/>
      </c>
    </row>
    <row r="3655" spans="1:14" x14ac:dyDescent="0.3">
      <c r="A3655" s="20">
        <v>31106</v>
      </c>
      <c r="B3655" s="21">
        <f t="shared" si="245"/>
        <v>54</v>
      </c>
      <c r="C3655" s="21">
        <v>5</v>
      </c>
      <c r="D3655" s="21">
        <f>VLOOKUP(A3655,英雄数据表!A:D,4,0)</f>
        <v>3</v>
      </c>
      <c r="E3655" s="20" t="str">
        <f>VLOOKUP(A3655,英雄数据表!A:C,3,0)</f>
        <v>深红饮血者</v>
      </c>
      <c r="F3655" s="20">
        <f t="shared" si="246"/>
        <v>31106</v>
      </c>
      <c r="G3655" s="20">
        <f t="shared" si="247"/>
        <v>31106</v>
      </c>
      <c r="H3655" s="21" t="str">
        <f>VLOOKUP(B3655,属性中转表!A:F,6,FALSE)</f>
        <v>"hp":205200,"atk":5700</v>
      </c>
      <c r="I3655" s="20" t="str">
        <f>IF(VLOOKUP(B3655,属性中转表!A:G,7,FALSE)=0,"",VLOOKUP(VLOOKUP(B3655,属性中转表!A:G,7,FALSE),属性中转表!$K$2:$P$21,6,0))&amp;IF(VLOOKUP(B3655,属性中转表!A:G,7,FALSE)&gt;=50,VLOOKUP(A3655,英雄数据表!A:K,9,0),IF(VLOOKUP(B3655,属性中转表!A:G,7,FALSE)&gt;=25,VLOOKUP(A3655,英雄数据表!A:K,5,0),""))</f>
        <v>"atk":300,"hp":5000,"undpspro":100,"pvpdpspro":50,"pvpundpspro":50</v>
      </c>
      <c r="J3655" s="20" t="str">
        <f>IF(I3655="","",属性中转表!$I$1&amp;(IF(VLOOKUP(B3655,属性中转表!A:G,7,FALSE)=0,0,VLOOKUP(VLOOKUP(B3655,属性中转表!A:G,7,FALSE),属性中转表!$K$2:$P$21,4,0)))+IFERROR(VLOOKUP(A3655,英雄数据表!A:K,IF(武魂!B3655&gt;=50,10,IF(武魂!B3655&gt;=25,6)),0),0))</f>
        <v>,"dpspro":100</v>
      </c>
      <c r="K3655" s="32" t="str">
        <f t="shared" si="244"/>
        <v>"atk":300,"hp":5000,"undpspro":100,"pvpdpspro":50,"pvpundpspro":50,"dpspro":100</v>
      </c>
      <c r="L3655" s="20" t="str">
        <f>IF(B3655&gt;=50,VLOOKUP(A3655,英雄数据表!A:L,11,FALSE),IF(B3655&gt;=25,VLOOKUP(A3655,英雄数据表!A:L,7,0),""))</f>
        <v>"3110602004"</v>
      </c>
      <c r="M3655" s="20" t="str">
        <f>IFERROR(VLOOKUP(B3655,属性中转表!$K$2:$O$21,5,FALSE),"")</f>
        <v/>
      </c>
      <c r="N3655" s="20" t="str">
        <f>IF(B3655=25,VLOOKUP(A3655,英雄数据表!A:L,8,FALSE),IF(B3655=50,VLOOKUP(A3655,英雄数据表!A:L,12,0),""))</f>
        <v/>
      </c>
    </row>
    <row r="3656" spans="1:14" x14ac:dyDescent="0.3">
      <c r="A3656" s="20">
        <v>31106</v>
      </c>
      <c r="B3656" s="21">
        <f t="shared" si="245"/>
        <v>55</v>
      </c>
      <c r="C3656" s="21">
        <v>5</v>
      </c>
      <c r="D3656" s="21">
        <f>VLOOKUP(A3656,英雄数据表!A:D,4,0)</f>
        <v>3</v>
      </c>
      <c r="E3656" s="20" t="str">
        <f>VLOOKUP(A3656,英雄数据表!A:C,3,0)</f>
        <v>深红饮血者</v>
      </c>
      <c r="F3656" s="20">
        <f t="shared" si="246"/>
        <v>31106</v>
      </c>
      <c r="G3656" s="20">
        <f t="shared" si="247"/>
        <v>31106</v>
      </c>
      <c r="H3656" s="21" t="str">
        <f>VLOOKUP(B3656,属性中转表!A:F,6,FALSE)</f>
        <v>"hp":210600,"atk":5850</v>
      </c>
      <c r="I3656" s="20" t="str">
        <f>IF(VLOOKUP(B3656,属性中转表!A:G,7,FALSE)=0,"",VLOOKUP(VLOOKUP(B3656,属性中转表!A:G,7,FALSE),属性中转表!$K$2:$P$21,6,0))&amp;IF(VLOOKUP(B3656,属性中转表!A:G,7,FALSE)&gt;=50,VLOOKUP(A3656,英雄数据表!A:K,9,0),IF(VLOOKUP(B3656,属性中转表!A:G,7,FALSE)&gt;=25,VLOOKUP(A3656,英雄数据表!A:K,5,0),""))</f>
        <v>"atk":300,"hp":5000,"undpspro":150,"pvpdpspro":50,"pvpundpspro":50</v>
      </c>
      <c r="J3656" s="20" t="str">
        <f>IF(I3656="","",属性中转表!$I$1&amp;(IF(VLOOKUP(B3656,属性中转表!A:G,7,FALSE)=0,0,VLOOKUP(VLOOKUP(B3656,属性中转表!A:G,7,FALSE),属性中转表!$K$2:$P$21,4,0)))+IFERROR(VLOOKUP(A3656,英雄数据表!A:K,IF(武魂!B3656&gt;=50,10,IF(武魂!B3656&gt;=25,6)),0),0))</f>
        <v>,"dpspro":100</v>
      </c>
      <c r="K3656" s="32" t="str">
        <f t="shared" si="244"/>
        <v>"atk":300,"hp":5000,"undpspro":150,"pvpdpspro":50,"pvpundpspro":50,"dpspro":100</v>
      </c>
      <c r="L3656" s="20" t="str">
        <f>IF(B3656&gt;=50,VLOOKUP(A3656,英雄数据表!A:L,11,FALSE),IF(B3656&gt;=25,VLOOKUP(A3656,英雄数据表!A:L,7,0),""))</f>
        <v>"3110602004"</v>
      </c>
      <c r="M3656" s="20" t="str">
        <f>IFERROR(VLOOKUP(B3656,属性中转表!$K$2:$O$21,5,FALSE),"")</f>
        <v>"undpspro":50</v>
      </c>
      <c r="N3656" s="20" t="str">
        <f>IF(B3656=25,VLOOKUP(A3656,英雄数据表!A:L,8,FALSE),IF(B3656=50,VLOOKUP(A3656,英雄数据表!A:L,12,0),""))</f>
        <v/>
      </c>
    </row>
    <row r="3657" spans="1:14" x14ac:dyDescent="0.3">
      <c r="A3657" s="20">
        <v>31106</v>
      </c>
      <c r="B3657" s="21">
        <f t="shared" si="245"/>
        <v>56</v>
      </c>
      <c r="C3657" s="21">
        <v>5</v>
      </c>
      <c r="D3657" s="21">
        <f>VLOOKUP(A3657,英雄数据表!A:D,4,0)</f>
        <v>3</v>
      </c>
      <c r="E3657" s="20" t="str">
        <f>VLOOKUP(A3657,英雄数据表!A:C,3,0)</f>
        <v>深红饮血者</v>
      </c>
      <c r="F3657" s="20">
        <f t="shared" si="246"/>
        <v>31106</v>
      </c>
      <c r="G3657" s="20">
        <f t="shared" si="247"/>
        <v>31106</v>
      </c>
      <c r="H3657" s="21" t="str">
        <f>VLOOKUP(B3657,属性中转表!A:F,6,FALSE)</f>
        <v>"hp":216000,"atk":6000</v>
      </c>
      <c r="I3657" s="20" t="str">
        <f>IF(VLOOKUP(B3657,属性中转表!A:G,7,FALSE)=0,"",VLOOKUP(VLOOKUP(B3657,属性中转表!A:G,7,FALSE),属性中转表!$K$2:$P$21,6,0))&amp;IF(VLOOKUP(B3657,属性中转表!A:G,7,FALSE)&gt;=50,VLOOKUP(A3657,英雄数据表!A:K,9,0),IF(VLOOKUP(B3657,属性中转表!A:G,7,FALSE)&gt;=25,VLOOKUP(A3657,英雄数据表!A:K,5,0),""))</f>
        <v>"atk":300,"hp":5000,"undpspro":150,"pvpdpspro":50,"pvpundpspro":50</v>
      </c>
      <c r="J3657" s="20" t="str">
        <f>IF(I3657="","",属性中转表!$I$1&amp;(IF(VLOOKUP(B3657,属性中转表!A:G,7,FALSE)=0,0,VLOOKUP(VLOOKUP(B3657,属性中转表!A:G,7,FALSE),属性中转表!$K$2:$P$21,4,0)))+IFERROR(VLOOKUP(A3657,英雄数据表!A:K,IF(武魂!B3657&gt;=50,10,IF(武魂!B3657&gt;=25,6)),0),0))</f>
        <v>,"dpspro":100</v>
      </c>
      <c r="K3657" s="32" t="str">
        <f t="shared" si="244"/>
        <v>"atk":300,"hp":5000,"undpspro":150,"pvpdpspro":50,"pvpundpspro":50,"dpspro":100</v>
      </c>
      <c r="L3657" s="20" t="str">
        <f>IF(B3657&gt;=50,VLOOKUP(A3657,英雄数据表!A:L,11,FALSE),IF(B3657&gt;=25,VLOOKUP(A3657,英雄数据表!A:L,7,0),""))</f>
        <v>"3110602004"</v>
      </c>
      <c r="M3657" s="20" t="str">
        <f>IFERROR(VLOOKUP(B3657,属性中转表!$K$2:$O$21,5,FALSE),"")</f>
        <v/>
      </c>
      <c r="N3657" s="20" t="str">
        <f>IF(B3657=25,VLOOKUP(A3657,英雄数据表!A:L,8,FALSE),IF(B3657=50,VLOOKUP(A3657,英雄数据表!A:L,12,0),""))</f>
        <v/>
      </c>
    </row>
    <row r="3658" spans="1:14" x14ac:dyDescent="0.3">
      <c r="A3658" s="20">
        <v>31106</v>
      </c>
      <c r="B3658" s="21">
        <f t="shared" si="245"/>
        <v>57</v>
      </c>
      <c r="C3658" s="21">
        <v>5</v>
      </c>
      <c r="D3658" s="21">
        <f>VLOOKUP(A3658,英雄数据表!A:D,4,0)</f>
        <v>3</v>
      </c>
      <c r="E3658" s="20" t="str">
        <f>VLOOKUP(A3658,英雄数据表!A:C,3,0)</f>
        <v>深红饮血者</v>
      </c>
      <c r="F3658" s="20">
        <f t="shared" si="246"/>
        <v>31106</v>
      </c>
      <c r="G3658" s="20">
        <f t="shared" si="247"/>
        <v>31106</v>
      </c>
      <c r="H3658" s="21" t="str">
        <f>VLOOKUP(B3658,属性中转表!A:F,6,FALSE)</f>
        <v>"hp":221400,"atk":6150</v>
      </c>
      <c r="I3658" s="20" t="str">
        <f>IF(VLOOKUP(B3658,属性中转表!A:G,7,FALSE)=0,"",VLOOKUP(VLOOKUP(B3658,属性中转表!A:G,7,FALSE),属性中转表!$K$2:$P$21,6,0))&amp;IF(VLOOKUP(B3658,属性中转表!A:G,7,FALSE)&gt;=50,VLOOKUP(A3658,英雄数据表!A:K,9,0),IF(VLOOKUP(B3658,属性中转表!A:G,7,FALSE)&gt;=25,VLOOKUP(A3658,英雄数据表!A:K,5,0),""))</f>
        <v>"atk":300,"hp":5000,"undpspro":150,"pvpdpspro":50,"pvpundpspro":50</v>
      </c>
      <c r="J3658" s="20" t="str">
        <f>IF(I3658="","",属性中转表!$I$1&amp;(IF(VLOOKUP(B3658,属性中转表!A:G,7,FALSE)=0,0,VLOOKUP(VLOOKUP(B3658,属性中转表!A:G,7,FALSE),属性中转表!$K$2:$P$21,4,0)))+IFERROR(VLOOKUP(A3658,英雄数据表!A:K,IF(武魂!B3658&gt;=50,10,IF(武魂!B3658&gt;=25,6)),0),0))</f>
        <v>,"dpspro":100</v>
      </c>
      <c r="K3658" s="32" t="str">
        <f t="shared" si="244"/>
        <v>"atk":300,"hp":5000,"undpspro":150,"pvpdpspro":50,"pvpundpspro":50,"dpspro":100</v>
      </c>
      <c r="L3658" s="20" t="str">
        <f>IF(B3658&gt;=50,VLOOKUP(A3658,英雄数据表!A:L,11,FALSE),IF(B3658&gt;=25,VLOOKUP(A3658,英雄数据表!A:L,7,0),""))</f>
        <v>"3110602004"</v>
      </c>
      <c r="M3658" s="20" t="str">
        <f>IFERROR(VLOOKUP(B3658,属性中转表!$K$2:$O$21,5,FALSE),"")</f>
        <v/>
      </c>
      <c r="N3658" s="20" t="str">
        <f>IF(B3658=25,VLOOKUP(A3658,英雄数据表!A:L,8,FALSE),IF(B3658=50,VLOOKUP(A3658,英雄数据表!A:L,12,0),""))</f>
        <v/>
      </c>
    </row>
    <row r="3659" spans="1:14" x14ac:dyDescent="0.3">
      <c r="A3659" s="20">
        <v>31106</v>
      </c>
      <c r="B3659" s="21">
        <f t="shared" si="245"/>
        <v>58</v>
      </c>
      <c r="C3659" s="21">
        <v>5</v>
      </c>
      <c r="D3659" s="21">
        <f>VLOOKUP(A3659,英雄数据表!A:D,4,0)</f>
        <v>3</v>
      </c>
      <c r="E3659" s="20" t="str">
        <f>VLOOKUP(A3659,英雄数据表!A:C,3,0)</f>
        <v>深红饮血者</v>
      </c>
      <c r="F3659" s="20">
        <f t="shared" si="246"/>
        <v>31106</v>
      </c>
      <c r="G3659" s="20">
        <f t="shared" si="247"/>
        <v>31106</v>
      </c>
      <c r="H3659" s="21" t="str">
        <f>VLOOKUP(B3659,属性中转表!A:F,6,FALSE)</f>
        <v>"hp":226800,"atk":6300</v>
      </c>
      <c r="I3659" s="20" t="str">
        <f>IF(VLOOKUP(B3659,属性中转表!A:G,7,FALSE)=0,"",VLOOKUP(VLOOKUP(B3659,属性中转表!A:G,7,FALSE),属性中转表!$K$2:$P$21,6,0))&amp;IF(VLOOKUP(B3659,属性中转表!A:G,7,FALSE)&gt;=50,VLOOKUP(A3659,英雄数据表!A:K,9,0),IF(VLOOKUP(B3659,属性中转表!A:G,7,FALSE)&gt;=25,VLOOKUP(A3659,英雄数据表!A:K,5,0),""))</f>
        <v>"atk":300,"hp":5000,"undpspro":150,"pvpdpspro":50,"pvpundpspro":50</v>
      </c>
      <c r="J3659" s="20" t="str">
        <f>IF(I3659="","",属性中转表!$I$1&amp;(IF(VLOOKUP(B3659,属性中转表!A:G,7,FALSE)=0,0,VLOOKUP(VLOOKUP(B3659,属性中转表!A:G,7,FALSE),属性中转表!$K$2:$P$21,4,0)))+IFERROR(VLOOKUP(A3659,英雄数据表!A:K,IF(武魂!B3659&gt;=50,10,IF(武魂!B3659&gt;=25,6)),0),0))</f>
        <v>,"dpspro":100</v>
      </c>
      <c r="K3659" s="32" t="str">
        <f t="shared" si="244"/>
        <v>"atk":300,"hp":5000,"undpspro":150,"pvpdpspro":50,"pvpundpspro":50,"dpspro":100</v>
      </c>
      <c r="L3659" s="20" t="str">
        <f>IF(B3659&gt;=50,VLOOKUP(A3659,英雄数据表!A:L,11,FALSE),IF(B3659&gt;=25,VLOOKUP(A3659,英雄数据表!A:L,7,0),""))</f>
        <v>"3110602004"</v>
      </c>
      <c r="M3659" s="20" t="str">
        <f>IFERROR(VLOOKUP(B3659,属性中转表!$K$2:$O$21,5,FALSE),"")</f>
        <v/>
      </c>
      <c r="N3659" s="20" t="str">
        <f>IF(B3659=25,VLOOKUP(A3659,英雄数据表!A:L,8,FALSE),IF(B3659=50,VLOOKUP(A3659,英雄数据表!A:L,12,0),""))</f>
        <v/>
      </c>
    </row>
    <row r="3660" spans="1:14" x14ac:dyDescent="0.3">
      <c r="A3660" s="20">
        <v>31106</v>
      </c>
      <c r="B3660" s="21">
        <f t="shared" si="245"/>
        <v>59</v>
      </c>
      <c r="C3660" s="21">
        <v>5</v>
      </c>
      <c r="D3660" s="21">
        <f>VLOOKUP(A3660,英雄数据表!A:D,4,0)</f>
        <v>3</v>
      </c>
      <c r="E3660" s="20" t="str">
        <f>VLOOKUP(A3660,英雄数据表!A:C,3,0)</f>
        <v>深红饮血者</v>
      </c>
      <c r="F3660" s="20">
        <f t="shared" si="246"/>
        <v>31106</v>
      </c>
      <c r="G3660" s="20">
        <f t="shared" si="247"/>
        <v>31106</v>
      </c>
      <c r="H3660" s="21" t="str">
        <f>VLOOKUP(B3660,属性中转表!A:F,6,FALSE)</f>
        <v>"hp":232200,"atk":6450</v>
      </c>
      <c r="I3660" s="20" t="str">
        <f>IF(VLOOKUP(B3660,属性中转表!A:G,7,FALSE)=0,"",VLOOKUP(VLOOKUP(B3660,属性中转表!A:G,7,FALSE),属性中转表!$K$2:$P$21,6,0))&amp;IF(VLOOKUP(B3660,属性中转表!A:G,7,FALSE)&gt;=50,VLOOKUP(A3660,英雄数据表!A:K,9,0),IF(VLOOKUP(B3660,属性中转表!A:G,7,FALSE)&gt;=25,VLOOKUP(A3660,英雄数据表!A:K,5,0),""))</f>
        <v>"atk":300,"hp":5000,"undpspro":150,"pvpdpspro":50,"pvpundpspro":50</v>
      </c>
      <c r="J3660" s="20" t="str">
        <f>IF(I3660="","",属性中转表!$I$1&amp;(IF(VLOOKUP(B3660,属性中转表!A:G,7,FALSE)=0,0,VLOOKUP(VLOOKUP(B3660,属性中转表!A:G,7,FALSE),属性中转表!$K$2:$P$21,4,0)))+IFERROR(VLOOKUP(A3660,英雄数据表!A:K,IF(武魂!B3660&gt;=50,10,IF(武魂!B3660&gt;=25,6)),0),0))</f>
        <v>,"dpspro":100</v>
      </c>
      <c r="K3660" s="32" t="str">
        <f t="shared" si="244"/>
        <v>"atk":300,"hp":5000,"undpspro":150,"pvpdpspro":50,"pvpundpspro":50,"dpspro":100</v>
      </c>
      <c r="L3660" s="20" t="str">
        <f>IF(B3660&gt;=50,VLOOKUP(A3660,英雄数据表!A:L,11,FALSE),IF(B3660&gt;=25,VLOOKUP(A3660,英雄数据表!A:L,7,0),""))</f>
        <v>"3110602004"</v>
      </c>
      <c r="M3660" s="20" t="str">
        <f>IFERROR(VLOOKUP(B3660,属性中转表!$K$2:$O$21,5,FALSE),"")</f>
        <v/>
      </c>
      <c r="N3660" s="20" t="str">
        <f>IF(B3660=25,VLOOKUP(A3660,英雄数据表!A:L,8,FALSE),IF(B3660=50,VLOOKUP(A3660,英雄数据表!A:L,12,0),""))</f>
        <v/>
      </c>
    </row>
    <row r="3661" spans="1:14" x14ac:dyDescent="0.3">
      <c r="A3661" s="20">
        <v>31106</v>
      </c>
      <c r="B3661" s="21">
        <f t="shared" si="245"/>
        <v>60</v>
      </c>
      <c r="C3661" s="21">
        <v>5</v>
      </c>
      <c r="D3661" s="21">
        <f>VLOOKUP(A3661,英雄数据表!A:D,4,0)</f>
        <v>3</v>
      </c>
      <c r="E3661" s="20" t="str">
        <f>VLOOKUP(A3661,英雄数据表!A:C,3,0)</f>
        <v>深红饮血者</v>
      </c>
      <c r="F3661" s="20">
        <f t="shared" si="246"/>
        <v>31106</v>
      </c>
      <c r="G3661" s="20">
        <f t="shared" si="247"/>
        <v>31106</v>
      </c>
      <c r="H3661" s="21" t="str">
        <f>VLOOKUP(B3661,属性中转表!A:F,6,FALSE)</f>
        <v>"hp":237600,"atk":6600</v>
      </c>
      <c r="I3661" s="20" t="str">
        <f>IF(VLOOKUP(B3661,属性中转表!A:G,7,FALSE)=0,"",VLOOKUP(VLOOKUP(B3661,属性中转表!A:G,7,FALSE),属性中转表!$K$2:$P$21,6,0))&amp;IF(VLOOKUP(B3661,属性中转表!A:G,7,FALSE)&gt;=50,VLOOKUP(A3661,英雄数据表!A:K,9,0),IF(VLOOKUP(B3661,属性中转表!A:G,7,FALSE)&gt;=25,VLOOKUP(A3661,英雄数据表!A:K,5,0),""))</f>
        <v>"atk":300,"hp":5000,"undpspro":150,"pvpdpspro":50,"pvpundpspro":50</v>
      </c>
      <c r="J3661" s="20" t="str">
        <f>IF(I3661="","",属性中转表!$I$1&amp;(IF(VLOOKUP(B3661,属性中转表!A:G,7,FALSE)=0,0,VLOOKUP(VLOOKUP(B3661,属性中转表!A:G,7,FALSE),属性中转表!$K$2:$P$21,4,0)))+IFERROR(VLOOKUP(A3661,英雄数据表!A:K,IF(武魂!B3661&gt;=50,10,IF(武魂!B3661&gt;=25,6)),0),0))</f>
        <v>,"dpspro":150</v>
      </c>
      <c r="K3661" s="32" t="str">
        <f t="shared" si="244"/>
        <v>"atk":300,"hp":5000,"undpspro":150,"pvpdpspro":50,"pvpundpspro":50,"dpspro":150</v>
      </c>
      <c r="L3661" s="20" t="str">
        <f>IF(B3661&gt;=50,VLOOKUP(A3661,英雄数据表!A:L,11,FALSE),IF(B3661&gt;=25,VLOOKUP(A3661,英雄数据表!A:L,7,0),""))</f>
        <v>"3110602004"</v>
      </c>
      <c r="M3661" s="20" t="str">
        <f>IFERROR(VLOOKUP(B3661,属性中转表!$K$2:$O$21,5,FALSE),"")</f>
        <v>"dpspro":50</v>
      </c>
      <c r="N3661" s="20" t="str">
        <f>IF(B3661=25,VLOOKUP(A3661,英雄数据表!A:L,8,FALSE),IF(B3661=50,VLOOKUP(A3661,英雄数据表!A:L,12,0),""))</f>
        <v/>
      </c>
    </row>
    <row r="3662" spans="1:14" x14ac:dyDescent="0.3">
      <c r="A3662" s="20">
        <v>31106</v>
      </c>
      <c r="B3662" s="21">
        <f t="shared" si="245"/>
        <v>61</v>
      </c>
      <c r="C3662" s="21">
        <v>5</v>
      </c>
      <c r="D3662" s="21">
        <f>VLOOKUP(A3662,英雄数据表!A:D,4,0)</f>
        <v>3</v>
      </c>
      <c r="E3662" s="20" t="str">
        <f>VLOOKUP(A3662,英雄数据表!A:C,3,0)</f>
        <v>深红饮血者</v>
      </c>
      <c r="F3662" s="20">
        <f t="shared" si="246"/>
        <v>31106</v>
      </c>
      <c r="G3662" s="20">
        <f t="shared" si="247"/>
        <v>31106</v>
      </c>
      <c r="H3662" s="21" t="str">
        <f>VLOOKUP(B3662,属性中转表!A:F,6,FALSE)</f>
        <v>"hp":243000,"atk":6750</v>
      </c>
      <c r="I3662" s="20" t="str">
        <f>IF(VLOOKUP(B3662,属性中转表!A:G,7,FALSE)=0,"",VLOOKUP(VLOOKUP(B3662,属性中转表!A:G,7,FALSE),属性中转表!$K$2:$P$21,6,0))&amp;IF(VLOOKUP(B3662,属性中转表!A:G,7,FALSE)&gt;=50,VLOOKUP(A3662,英雄数据表!A:K,9,0),IF(VLOOKUP(B3662,属性中转表!A:G,7,FALSE)&gt;=25,VLOOKUP(A3662,英雄数据表!A:K,5,0),""))</f>
        <v>"atk":300,"hp":5000,"undpspro":150,"pvpdpspro":50,"pvpundpspro":50</v>
      </c>
      <c r="J3662" s="20" t="str">
        <f>IF(I3662="","",属性中转表!$I$1&amp;(IF(VLOOKUP(B3662,属性中转表!A:G,7,FALSE)=0,0,VLOOKUP(VLOOKUP(B3662,属性中转表!A:G,7,FALSE),属性中转表!$K$2:$P$21,4,0)))+IFERROR(VLOOKUP(A3662,英雄数据表!A:K,IF(武魂!B3662&gt;=50,10,IF(武魂!B3662&gt;=25,6)),0),0))</f>
        <v>,"dpspro":150</v>
      </c>
      <c r="K3662" s="32" t="str">
        <f t="shared" si="244"/>
        <v>"atk":300,"hp":5000,"undpspro":150,"pvpdpspro":50,"pvpundpspro":50,"dpspro":150</v>
      </c>
      <c r="L3662" s="20" t="str">
        <f>IF(B3662&gt;=50,VLOOKUP(A3662,英雄数据表!A:L,11,FALSE),IF(B3662&gt;=25,VLOOKUP(A3662,英雄数据表!A:L,7,0),""))</f>
        <v>"3110602004"</v>
      </c>
      <c r="M3662" s="20" t="str">
        <f>IFERROR(VLOOKUP(B3662,属性中转表!$K$2:$O$21,5,FALSE),"")</f>
        <v/>
      </c>
      <c r="N3662" s="20" t="str">
        <f>IF(B3662=25,VLOOKUP(A3662,英雄数据表!A:L,8,FALSE),IF(B3662=50,VLOOKUP(A3662,英雄数据表!A:L,12,0),""))</f>
        <v/>
      </c>
    </row>
    <row r="3663" spans="1:14" x14ac:dyDescent="0.3">
      <c r="A3663" s="20">
        <v>31106</v>
      </c>
      <c r="B3663" s="21">
        <f t="shared" si="245"/>
        <v>62</v>
      </c>
      <c r="C3663" s="21">
        <v>5</v>
      </c>
      <c r="D3663" s="21">
        <f>VLOOKUP(A3663,英雄数据表!A:D,4,0)</f>
        <v>3</v>
      </c>
      <c r="E3663" s="20" t="str">
        <f>VLOOKUP(A3663,英雄数据表!A:C,3,0)</f>
        <v>深红饮血者</v>
      </c>
      <c r="F3663" s="20">
        <f t="shared" si="246"/>
        <v>31106</v>
      </c>
      <c r="G3663" s="20">
        <f t="shared" si="247"/>
        <v>31106</v>
      </c>
      <c r="H3663" s="21" t="str">
        <f>VLOOKUP(B3663,属性中转表!A:F,6,FALSE)</f>
        <v>"hp":248400,"atk":6900</v>
      </c>
      <c r="I3663" s="20" t="str">
        <f>IF(VLOOKUP(B3663,属性中转表!A:G,7,FALSE)=0,"",VLOOKUP(VLOOKUP(B3663,属性中转表!A:G,7,FALSE),属性中转表!$K$2:$P$21,6,0))&amp;IF(VLOOKUP(B3663,属性中转表!A:G,7,FALSE)&gt;=50,VLOOKUP(A3663,英雄数据表!A:K,9,0),IF(VLOOKUP(B3663,属性中转表!A:G,7,FALSE)&gt;=25,VLOOKUP(A3663,英雄数据表!A:K,5,0),""))</f>
        <v>"atk":300,"hp":5000,"undpspro":150,"pvpdpspro":50,"pvpundpspro":50</v>
      </c>
      <c r="J3663" s="20" t="str">
        <f>IF(I3663="","",属性中转表!$I$1&amp;(IF(VLOOKUP(B3663,属性中转表!A:G,7,FALSE)=0,0,VLOOKUP(VLOOKUP(B3663,属性中转表!A:G,7,FALSE),属性中转表!$K$2:$P$21,4,0)))+IFERROR(VLOOKUP(A3663,英雄数据表!A:K,IF(武魂!B3663&gt;=50,10,IF(武魂!B3663&gt;=25,6)),0),0))</f>
        <v>,"dpspro":150</v>
      </c>
      <c r="K3663" s="32" t="str">
        <f t="shared" si="244"/>
        <v>"atk":300,"hp":5000,"undpspro":150,"pvpdpspro":50,"pvpundpspro":50,"dpspro":150</v>
      </c>
      <c r="L3663" s="20" t="str">
        <f>IF(B3663&gt;=50,VLOOKUP(A3663,英雄数据表!A:L,11,FALSE),IF(B3663&gt;=25,VLOOKUP(A3663,英雄数据表!A:L,7,0),""))</f>
        <v>"3110602004"</v>
      </c>
      <c r="M3663" s="20" t="str">
        <f>IFERROR(VLOOKUP(B3663,属性中转表!$K$2:$O$21,5,FALSE),"")</f>
        <v/>
      </c>
      <c r="N3663" s="20" t="str">
        <f>IF(B3663=25,VLOOKUP(A3663,英雄数据表!A:L,8,FALSE),IF(B3663=50,VLOOKUP(A3663,英雄数据表!A:L,12,0),""))</f>
        <v/>
      </c>
    </row>
    <row r="3664" spans="1:14" x14ac:dyDescent="0.3">
      <c r="A3664" s="20">
        <v>31106</v>
      </c>
      <c r="B3664" s="21">
        <f t="shared" si="245"/>
        <v>63</v>
      </c>
      <c r="C3664" s="21">
        <v>5</v>
      </c>
      <c r="D3664" s="21">
        <f>VLOOKUP(A3664,英雄数据表!A:D,4,0)</f>
        <v>3</v>
      </c>
      <c r="E3664" s="20" t="str">
        <f>VLOOKUP(A3664,英雄数据表!A:C,3,0)</f>
        <v>深红饮血者</v>
      </c>
      <c r="F3664" s="20">
        <f t="shared" si="246"/>
        <v>31106</v>
      </c>
      <c r="G3664" s="20">
        <f t="shared" si="247"/>
        <v>31106</v>
      </c>
      <c r="H3664" s="21" t="str">
        <f>VLOOKUP(B3664,属性中转表!A:F,6,FALSE)</f>
        <v>"hp":253800,"atk":7050</v>
      </c>
      <c r="I3664" s="20" t="str">
        <f>IF(VLOOKUP(B3664,属性中转表!A:G,7,FALSE)=0,"",VLOOKUP(VLOOKUP(B3664,属性中转表!A:G,7,FALSE),属性中转表!$K$2:$P$21,6,0))&amp;IF(VLOOKUP(B3664,属性中转表!A:G,7,FALSE)&gt;=50,VLOOKUP(A3664,英雄数据表!A:K,9,0),IF(VLOOKUP(B3664,属性中转表!A:G,7,FALSE)&gt;=25,VLOOKUP(A3664,英雄数据表!A:K,5,0),""))</f>
        <v>"atk":300,"hp":5000,"undpspro":150,"pvpdpspro":50,"pvpundpspro":50</v>
      </c>
      <c r="J3664" s="20" t="str">
        <f>IF(I3664="","",属性中转表!$I$1&amp;(IF(VLOOKUP(B3664,属性中转表!A:G,7,FALSE)=0,0,VLOOKUP(VLOOKUP(B3664,属性中转表!A:G,7,FALSE),属性中转表!$K$2:$P$21,4,0)))+IFERROR(VLOOKUP(A3664,英雄数据表!A:K,IF(武魂!B3664&gt;=50,10,IF(武魂!B3664&gt;=25,6)),0),0))</f>
        <v>,"dpspro":150</v>
      </c>
      <c r="K3664" s="32" t="str">
        <f t="shared" si="244"/>
        <v>"atk":300,"hp":5000,"undpspro":150,"pvpdpspro":50,"pvpundpspro":50,"dpspro":150</v>
      </c>
      <c r="L3664" s="20" t="str">
        <f>IF(B3664&gt;=50,VLOOKUP(A3664,英雄数据表!A:L,11,FALSE),IF(B3664&gt;=25,VLOOKUP(A3664,英雄数据表!A:L,7,0),""))</f>
        <v>"3110602004"</v>
      </c>
      <c r="M3664" s="20" t="str">
        <f>IFERROR(VLOOKUP(B3664,属性中转表!$K$2:$O$21,5,FALSE),"")</f>
        <v/>
      </c>
      <c r="N3664" s="20" t="str">
        <f>IF(B3664=25,VLOOKUP(A3664,英雄数据表!A:L,8,FALSE),IF(B3664=50,VLOOKUP(A3664,英雄数据表!A:L,12,0),""))</f>
        <v/>
      </c>
    </row>
    <row r="3665" spans="1:14" x14ac:dyDescent="0.3">
      <c r="A3665" s="20">
        <v>31106</v>
      </c>
      <c r="B3665" s="21">
        <f t="shared" si="245"/>
        <v>64</v>
      </c>
      <c r="C3665" s="21">
        <v>5</v>
      </c>
      <c r="D3665" s="21">
        <f>VLOOKUP(A3665,英雄数据表!A:D,4,0)</f>
        <v>3</v>
      </c>
      <c r="E3665" s="20" t="str">
        <f>VLOOKUP(A3665,英雄数据表!A:C,3,0)</f>
        <v>深红饮血者</v>
      </c>
      <c r="F3665" s="20">
        <f t="shared" si="246"/>
        <v>31106</v>
      </c>
      <c r="G3665" s="20">
        <f t="shared" si="247"/>
        <v>31106</v>
      </c>
      <c r="H3665" s="21" t="str">
        <f>VLOOKUP(B3665,属性中转表!A:F,6,FALSE)</f>
        <v>"hp":259200,"atk":7200</v>
      </c>
      <c r="I3665" s="20" t="str">
        <f>IF(VLOOKUP(B3665,属性中转表!A:G,7,FALSE)=0,"",VLOOKUP(VLOOKUP(B3665,属性中转表!A:G,7,FALSE),属性中转表!$K$2:$P$21,6,0))&amp;IF(VLOOKUP(B3665,属性中转表!A:G,7,FALSE)&gt;=50,VLOOKUP(A3665,英雄数据表!A:K,9,0),IF(VLOOKUP(B3665,属性中转表!A:G,7,FALSE)&gt;=25,VLOOKUP(A3665,英雄数据表!A:K,5,0),""))</f>
        <v>"atk":300,"hp":5000,"undpspro":150,"pvpdpspro":50,"pvpundpspro":50</v>
      </c>
      <c r="J3665" s="20" t="str">
        <f>IF(I3665="","",属性中转表!$I$1&amp;(IF(VLOOKUP(B3665,属性中转表!A:G,7,FALSE)=0,0,VLOOKUP(VLOOKUP(B3665,属性中转表!A:G,7,FALSE),属性中转表!$K$2:$P$21,4,0)))+IFERROR(VLOOKUP(A3665,英雄数据表!A:K,IF(武魂!B3665&gt;=50,10,IF(武魂!B3665&gt;=25,6)),0),0))</f>
        <v>,"dpspro":150</v>
      </c>
      <c r="K3665" s="32" t="str">
        <f t="shared" si="244"/>
        <v>"atk":300,"hp":5000,"undpspro":150,"pvpdpspro":50,"pvpundpspro":50,"dpspro":150</v>
      </c>
      <c r="L3665" s="20" t="str">
        <f>IF(B3665&gt;=50,VLOOKUP(A3665,英雄数据表!A:L,11,FALSE),IF(B3665&gt;=25,VLOOKUP(A3665,英雄数据表!A:L,7,0),""))</f>
        <v>"3110602004"</v>
      </c>
      <c r="M3665" s="20" t="str">
        <f>IFERROR(VLOOKUP(B3665,属性中转表!$K$2:$O$21,5,FALSE),"")</f>
        <v/>
      </c>
      <c r="N3665" s="20" t="str">
        <f>IF(B3665=25,VLOOKUP(A3665,英雄数据表!A:L,8,FALSE),IF(B3665=50,VLOOKUP(A3665,英雄数据表!A:L,12,0),""))</f>
        <v/>
      </c>
    </row>
    <row r="3666" spans="1:14" x14ac:dyDescent="0.3">
      <c r="A3666" s="20">
        <v>31106</v>
      </c>
      <c r="B3666" s="21">
        <f t="shared" si="245"/>
        <v>65</v>
      </c>
      <c r="C3666" s="21">
        <v>5</v>
      </c>
      <c r="D3666" s="21">
        <f>VLOOKUP(A3666,英雄数据表!A:D,4,0)</f>
        <v>3</v>
      </c>
      <c r="E3666" s="20" t="str">
        <f>VLOOKUP(A3666,英雄数据表!A:C,3,0)</f>
        <v>深红饮血者</v>
      </c>
      <c r="F3666" s="20">
        <f t="shared" si="246"/>
        <v>31106</v>
      </c>
      <c r="G3666" s="20">
        <f t="shared" si="247"/>
        <v>31106</v>
      </c>
      <c r="H3666" s="21" t="str">
        <f>VLOOKUP(B3666,属性中转表!A:F,6,FALSE)</f>
        <v>"hp":264600,"atk":7350</v>
      </c>
      <c r="I3666" s="20" t="str">
        <f>IF(VLOOKUP(B3666,属性中转表!A:G,7,FALSE)=0,"",VLOOKUP(VLOOKUP(B3666,属性中转表!A:G,7,FALSE),属性中转表!$K$2:$P$21,6,0))&amp;IF(VLOOKUP(B3666,属性中转表!A:G,7,FALSE)&gt;=50,VLOOKUP(A3666,英雄数据表!A:K,9,0),IF(VLOOKUP(B3666,属性中转表!A:G,7,FALSE)&gt;=25,VLOOKUP(A3666,英雄数据表!A:K,5,0),""))</f>
        <v>"atk":300,"hp":5000,"undpspro":150,"pvpdpspro":100,"pvpundpspro":50</v>
      </c>
      <c r="J3666" s="20" t="str">
        <f>IF(I3666="","",属性中转表!$I$1&amp;(IF(VLOOKUP(B3666,属性中转表!A:G,7,FALSE)=0,0,VLOOKUP(VLOOKUP(B3666,属性中转表!A:G,7,FALSE),属性中转表!$K$2:$P$21,4,0)))+IFERROR(VLOOKUP(A3666,英雄数据表!A:K,IF(武魂!B3666&gt;=50,10,IF(武魂!B3666&gt;=25,6)),0),0))</f>
        <v>,"dpspro":150</v>
      </c>
      <c r="K3666" s="32" t="str">
        <f t="shared" si="244"/>
        <v>"atk":300,"hp":5000,"undpspro":150,"pvpdpspro":100,"pvpundpspro":50,"dpspro":150</v>
      </c>
      <c r="L3666" s="20" t="str">
        <f>IF(B3666&gt;=50,VLOOKUP(A3666,英雄数据表!A:L,11,FALSE),IF(B3666&gt;=25,VLOOKUP(A3666,英雄数据表!A:L,7,0),""))</f>
        <v>"3110602004"</v>
      </c>
      <c r="M3666" s="20" t="str">
        <f>IFERROR(VLOOKUP(B3666,属性中转表!$K$2:$O$21,5,FALSE),"")</f>
        <v>"pvpdpspro":50</v>
      </c>
      <c r="N3666" s="20" t="str">
        <f>IF(B3666=25,VLOOKUP(A3666,英雄数据表!A:L,8,FALSE),IF(B3666=50,VLOOKUP(A3666,英雄数据表!A:L,12,0),""))</f>
        <v/>
      </c>
    </row>
    <row r="3667" spans="1:14" x14ac:dyDescent="0.3">
      <c r="A3667" s="20">
        <v>31106</v>
      </c>
      <c r="B3667" s="21">
        <f t="shared" si="245"/>
        <v>66</v>
      </c>
      <c r="C3667" s="21">
        <v>5</v>
      </c>
      <c r="D3667" s="21">
        <f>VLOOKUP(A3667,英雄数据表!A:D,4,0)</f>
        <v>3</v>
      </c>
      <c r="E3667" s="20" t="str">
        <f>VLOOKUP(A3667,英雄数据表!A:C,3,0)</f>
        <v>深红饮血者</v>
      </c>
      <c r="F3667" s="20">
        <f t="shared" si="246"/>
        <v>31106</v>
      </c>
      <c r="G3667" s="20">
        <f t="shared" si="247"/>
        <v>31106</v>
      </c>
      <c r="H3667" s="21" t="str">
        <f>VLOOKUP(B3667,属性中转表!A:F,6,FALSE)</f>
        <v>"hp":270000,"atk":7500</v>
      </c>
      <c r="I3667" s="20" t="str">
        <f>IF(VLOOKUP(B3667,属性中转表!A:G,7,FALSE)=0,"",VLOOKUP(VLOOKUP(B3667,属性中转表!A:G,7,FALSE),属性中转表!$K$2:$P$21,6,0))&amp;IF(VLOOKUP(B3667,属性中转表!A:G,7,FALSE)&gt;=50,VLOOKUP(A3667,英雄数据表!A:K,9,0),IF(VLOOKUP(B3667,属性中转表!A:G,7,FALSE)&gt;=25,VLOOKUP(A3667,英雄数据表!A:K,5,0),""))</f>
        <v>"atk":300,"hp":5000,"undpspro":150,"pvpdpspro":100,"pvpundpspro":50</v>
      </c>
      <c r="J3667" s="20" t="str">
        <f>IF(I3667="","",属性中转表!$I$1&amp;(IF(VLOOKUP(B3667,属性中转表!A:G,7,FALSE)=0,0,VLOOKUP(VLOOKUP(B3667,属性中转表!A:G,7,FALSE),属性中转表!$K$2:$P$21,4,0)))+IFERROR(VLOOKUP(A3667,英雄数据表!A:K,IF(武魂!B3667&gt;=50,10,IF(武魂!B3667&gt;=25,6)),0),0))</f>
        <v>,"dpspro":150</v>
      </c>
      <c r="K3667" s="32" t="str">
        <f t="shared" si="244"/>
        <v>"atk":300,"hp":5000,"undpspro":150,"pvpdpspro":100,"pvpundpspro":50,"dpspro":150</v>
      </c>
      <c r="L3667" s="20" t="str">
        <f>IF(B3667&gt;=50,VLOOKUP(A3667,英雄数据表!A:L,11,FALSE),IF(B3667&gt;=25,VLOOKUP(A3667,英雄数据表!A:L,7,0),""))</f>
        <v>"3110602004"</v>
      </c>
      <c r="M3667" s="20" t="str">
        <f>IFERROR(VLOOKUP(B3667,属性中转表!$K$2:$O$21,5,FALSE),"")</f>
        <v/>
      </c>
      <c r="N3667" s="20" t="str">
        <f>IF(B3667=25,VLOOKUP(A3667,英雄数据表!A:L,8,FALSE),IF(B3667=50,VLOOKUP(A3667,英雄数据表!A:L,12,0),""))</f>
        <v/>
      </c>
    </row>
    <row r="3668" spans="1:14" x14ac:dyDescent="0.3">
      <c r="A3668" s="20">
        <v>31106</v>
      </c>
      <c r="B3668" s="21">
        <f t="shared" si="245"/>
        <v>67</v>
      </c>
      <c r="C3668" s="21">
        <v>5</v>
      </c>
      <c r="D3668" s="21">
        <f>VLOOKUP(A3668,英雄数据表!A:D,4,0)</f>
        <v>3</v>
      </c>
      <c r="E3668" s="20" t="str">
        <f>VLOOKUP(A3668,英雄数据表!A:C,3,0)</f>
        <v>深红饮血者</v>
      </c>
      <c r="F3668" s="20">
        <f t="shared" si="246"/>
        <v>31106</v>
      </c>
      <c r="G3668" s="20">
        <f t="shared" si="247"/>
        <v>31106</v>
      </c>
      <c r="H3668" s="21" t="str">
        <f>VLOOKUP(B3668,属性中转表!A:F,6,FALSE)</f>
        <v>"hp":275400,"atk":7650</v>
      </c>
      <c r="I3668" s="20" t="str">
        <f>IF(VLOOKUP(B3668,属性中转表!A:G,7,FALSE)=0,"",VLOOKUP(VLOOKUP(B3668,属性中转表!A:G,7,FALSE),属性中转表!$K$2:$P$21,6,0))&amp;IF(VLOOKUP(B3668,属性中转表!A:G,7,FALSE)&gt;=50,VLOOKUP(A3668,英雄数据表!A:K,9,0),IF(VLOOKUP(B3668,属性中转表!A:G,7,FALSE)&gt;=25,VLOOKUP(A3668,英雄数据表!A:K,5,0),""))</f>
        <v>"atk":300,"hp":5000,"undpspro":150,"pvpdpspro":100,"pvpundpspro":50</v>
      </c>
      <c r="J3668" s="20" t="str">
        <f>IF(I3668="","",属性中转表!$I$1&amp;(IF(VLOOKUP(B3668,属性中转表!A:G,7,FALSE)=0,0,VLOOKUP(VLOOKUP(B3668,属性中转表!A:G,7,FALSE),属性中转表!$K$2:$P$21,4,0)))+IFERROR(VLOOKUP(A3668,英雄数据表!A:K,IF(武魂!B3668&gt;=50,10,IF(武魂!B3668&gt;=25,6)),0),0))</f>
        <v>,"dpspro":150</v>
      </c>
      <c r="K3668" s="32" t="str">
        <f t="shared" si="244"/>
        <v>"atk":300,"hp":5000,"undpspro":150,"pvpdpspro":100,"pvpundpspro":50,"dpspro":150</v>
      </c>
      <c r="L3668" s="20" t="str">
        <f>IF(B3668&gt;=50,VLOOKUP(A3668,英雄数据表!A:L,11,FALSE),IF(B3668&gt;=25,VLOOKUP(A3668,英雄数据表!A:L,7,0),""))</f>
        <v>"3110602004"</v>
      </c>
      <c r="M3668" s="20" t="str">
        <f>IFERROR(VLOOKUP(B3668,属性中转表!$K$2:$O$21,5,FALSE),"")</f>
        <v/>
      </c>
      <c r="N3668" s="20" t="str">
        <f>IF(B3668=25,VLOOKUP(A3668,英雄数据表!A:L,8,FALSE),IF(B3668=50,VLOOKUP(A3668,英雄数据表!A:L,12,0),""))</f>
        <v/>
      </c>
    </row>
    <row r="3669" spans="1:14" x14ac:dyDescent="0.3">
      <c r="A3669" s="20">
        <v>31106</v>
      </c>
      <c r="B3669" s="21">
        <f t="shared" si="245"/>
        <v>68</v>
      </c>
      <c r="C3669" s="21">
        <v>5</v>
      </c>
      <c r="D3669" s="21">
        <f>VLOOKUP(A3669,英雄数据表!A:D,4,0)</f>
        <v>3</v>
      </c>
      <c r="E3669" s="20" t="str">
        <f>VLOOKUP(A3669,英雄数据表!A:C,3,0)</f>
        <v>深红饮血者</v>
      </c>
      <c r="F3669" s="20">
        <f t="shared" si="246"/>
        <v>31106</v>
      </c>
      <c r="G3669" s="20">
        <f t="shared" si="247"/>
        <v>31106</v>
      </c>
      <c r="H3669" s="21" t="str">
        <f>VLOOKUP(B3669,属性中转表!A:F,6,FALSE)</f>
        <v>"hp":280800,"atk":7800</v>
      </c>
      <c r="I3669" s="20" t="str">
        <f>IF(VLOOKUP(B3669,属性中转表!A:G,7,FALSE)=0,"",VLOOKUP(VLOOKUP(B3669,属性中转表!A:G,7,FALSE),属性中转表!$K$2:$P$21,6,0))&amp;IF(VLOOKUP(B3669,属性中转表!A:G,7,FALSE)&gt;=50,VLOOKUP(A3669,英雄数据表!A:K,9,0),IF(VLOOKUP(B3669,属性中转表!A:G,7,FALSE)&gt;=25,VLOOKUP(A3669,英雄数据表!A:K,5,0),""))</f>
        <v>"atk":300,"hp":5000,"undpspro":150,"pvpdpspro":100,"pvpundpspro":50</v>
      </c>
      <c r="J3669" s="20" t="str">
        <f>IF(I3669="","",属性中转表!$I$1&amp;(IF(VLOOKUP(B3669,属性中转表!A:G,7,FALSE)=0,0,VLOOKUP(VLOOKUP(B3669,属性中转表!A:G,7,FALSE),属性中转表!$K$2:$P$21,4,0)))+IFERROR(VLOOKUP(A3669,英雄数据表!A:K,IF(武魂!B3669&gt;=50,10,IF(武魂!B3669&gt;=25,6)),0),0))</f>
        <v>,"dpspro":150</v>
      </c>
      <c r="K3669" s="32" t="str">
        <f t="shared" si="244"/>
        <v>"atk":300,"hp":5000,"undpspro":150,"pvpdpspro":100,"pvpundpspro":50,"dpspro":150</v>
      </c>
      <c r="L3669" s="20" t="str">
        <f>IF(B3669&gt;=50,VLOOKUP(A3669,英雄数据表!A:L,11,FALSE),IF(B3669&gt;=25,VLOOKUP(A3669,英雄数据表!A:L,7,0),""))</f>
        <v>"3110602004"</v>
      </c>
      <c r="M3669" s="20" t="str">
        <f>IFERROR(VLOOKUP(B3669,属性中转表!$K$2:$O$21,5,FALSE),"")</f>
        <v/>
      </c>
      <c r="N3669" s="20" t="str">
        <f>IF(B3669=25,VLOOKUP(A3669,英雄数据表!A:L,8,FALSE),IF(B3669=50,VLOOKUP(A3669,英雄数据表!A:L,12,0),""))</f>
        <v/>
      </c>
    </row>
    <row r="3670" spans="1:14" x14ac:dyDescent="0.3">
      <c r="A3670" s="20">
        <v>31106</v>
      </c>
      <c r="B3670" s="21">
        <f t="shared" si="245"/>
        <v>69</v>
      </c>
      <c r="C3670" s="21">
        <v>5</v>
      </c>
      <c r="D3670" s="21">
        <f>VLOOKUP(A3670,英雄数据表!A:D,4,0)</f>
        <v>3</v>
      </c>
      <c r="E3670" s="20" t="str">
        <f>VLOOKUP(A3670,英雄数据表!A:C,3,0)</f>
        <v>深红饮血者</v>
      </c>
      <c r="F3670" s="20">
        <f t="shared" si="246"/>
        <v>31106</v>
      </c>
      <c r="G3670" s="20">
        <f t="shared" si="247"/>
        <v>31106</v>
      </c>
      <c r="H3670" s="21" t="str">
        <f>VLOOKUP(B3670,属性中转表!A:F,6,FALSE)</f>
        <v>"hp":286200,"atk":7950</v>
      </c>
      <c r="I3670" s="20" t="str">
        <f>IF(VLOOKUP(B3670,属性中转表!A:G,7,FALSE)=0,"",VLOOKUP(VLOOKUP(B3670,属性中转表!A:G,7,FALSE),属性中转表!$K$2:$P$21,6,0))&amp;IF(VLOOKUP(B3670,属性中转表!A:G,7,FALSE)&gt;=50,VLOOKUP(A3670,英雄数据表!A:K,9,0),IF(VLOOKUP(B3670,属性中转表!A:G,7,FALSE)&gt;=25,VLOOKUP(A3670,英雄数据表!A:K,5,0),""))</f>
        <v>"atk":300,"hp":5000,"undpspro":150,"pvpdpspro":100,"pvpundpspro":50</v>
      </c>
      <c r="J3670" s="20" t="str">
        <f>IF(I3670="","",属性中转表!$I$1&amp;(IF(VLOOKUP(B3670,属性中转表!A:G,7,FALSE)=0,0,VLOOKUP(VLOOKUP(B3670,属性中转表!A:G,7,FALSE),属性中转表!$K$2:$P$21,4,0)))+IFERROR(VLOOKUP(A3670,英雄数据表!A:K,IF(武魂!B3670&gt;=50,10,IF(武魂!B3670&gt;=25,6)),0),0))</f>
        <v>,"dpspro":150</v>
      </c>
      <c r="K3670" s="32" t="str">
        <f t="shared" si="244"/>
        <v>"atk":300,"hp":5000,"undpspro":150,"pvpdpspro":100,"pvpundpspro":50,"dpspro":150</v>
      </c>
      <c r="L3670" s="20" t="str">
        <f>IF(B3670&gt;=50,VLOOKUP(A3670,英雄数据表!A:L,11,FALSE),IF(B3670&gt;=25,VLOOKUP(A3670,英雄数据表!A:L,7,0),""))</f>
        <v>"3110602004"</v>
      </c>
      <c r="M3670" s="20" t="str">
        <f>IFERROR(VLOOKUP(B3670,属性中转表!$K$2:$O$21,5,FALSE),"")</f>
        <v/>
      </c>
      <c r="N3670" s="20" t="str">
        <f>IF(B3670=25,VLOOKUP(A3670,英雄数据表!A:L,8,FALSE),IF(B3670=50,VLOOKUP(A3670,英雄数据表!A:L,12,0),""))</f>
        <v/>
      </c>
    </row>
    <row r="3671" spans="1:14" x14ac:dyDescent="0.3">
      <c r="A3671" s="20">
        <v>31106</v>
      </c>
      <c r="B3671" s="21">
        <f t="shared" si="245"/>
        <v>70</v>
      </c>
      <c r="C3671" s="21">
        <v>5</v>
      </c>
      <c r="D3671" s="21">
        <f>VLOOKUP(A3671,英雄数据表!A:D,4,0)</f>
        <v>3</v>
      </c>
      <c r="E3671" s="20" t="str">
        <f>VLOOKUP(A3671,英雄数据表!A:C,3,0)</f>
        <v>深红饮血者</v>
      </c>
      <c r="F3671" s="20">
        <f t="shared" si="246"/>
        <v>31106</v>
      </c>
      <c r="G3671" s="20">
        <f t="shared" si="247"/>
        <v>31106</v>
      </c>
      <c r="H3671" s="21" t="str">
        <f>VLOOKUP(B3671,属性中转表!A:F,6,FALSE)</f>
        <v>"hp":291600,"atk":8100</v>
      </c>
      <c r="I3671" s="20" t="str">
        <f>IF(VLOOKUP(B3671,属性中转表!A:G,7,FALSE)=0,"",VLOOKUP(VLOOKUP(B3671,属性中转表!A:G,7,FALSE),属性中转表!$K$2:$P$21,6,0))&amp;IF(VLOOKUP(B3671,属性中转表!A:G,7,FALSE)&gt;=50,VLOOKUP(A3671,英雄数据表!A:K,9,0),IF(VLOOKUP(B3671,属性中转表!A:G,7,FALSE)&gt;=25,VLOOKUP(A3671,英雄数据表!A:K,5,0),""))</f>
        <v>"atk":300,"hp":5000,"undpspro":150,"pvpdpspro":100,"pvpundpspro":100</v>
      </c>
      <c r="J3671" s="20" t="str">
        <f>IF(I3671="","",属性中转表!$I$1&amp;(IF(VLOOKUP(B3671,属性中转表!A:G,7,FALSE)=0,0,VLOOKUP(VLOOKUP(B3671,属性中转表!A:G,7,FALSE),属性中转表!$K$2:$P$21,4,0)))+IFERROR(VLOOKUP(A3671,英雄数据表!A:K,IF(武魂!B3671&gt;=50,10,IF(武魂!B3671&gt;=25,6)),0),0))</f>
        <v>,"dpspro":150</v>
      </c>
      <c r="K3671" s="32" t="str">
        <f t="shared" si="244"/>
        <v>"atk":300,"hp":5000,"undpspro":150,"pvpdpspro":100,"pvpundpspro":100,"dpspro":150</v>
      </c>
      <c r="L3671" s="20" t="str">
        <f>IF(B3671&gt;=50,VLOOKUP(A3671,英雄数据表!A:L,11,FALSE),IF(B3671&gt;=25,VLOOKUP(A3671,英雄数据表!A:L,7,0),""))</f>
        <v>"3110602004"</v>
      </c>
      <c r="M3671" s="20" t="str">
        <f>IFERROR(VLOOKUP(B3671,属性中转表!$K$2:$O$21,5,FALSE),"")</f>
        <v>"pvpundpspro":50</v>
      </c>
      <c r="N3671" s="20" t="str">
        <f>IF(B3671=25,VLOOKUP(A3671,英雄数据表!A:L,8,FALSE),IF(B3671=50,VLOOKUP(A3671,英雄数据表!A:L,12,0),""))</f>
        <v/>
      </c>
    </row>
    <row r="3672" spans="1:14" x14ac:dyDescent="0.3">
      <c r="A3672" s="20">
        <v>31106</v>
      </c>
      <c r="B3672" s="21">
        <f t="shared" si="245"/>
        <v>71</v>
      </c>
      <c r="C3672" s="21">
        <v>5</v>
      </c>
      <c r="D3672" s="21">
        <f>VLOOKUP(A3672,英雄数据表!A:D,4,0)</f>
        <v>3</v>
      </c>
      <c r="E3672" s="20" t="str">
        <f>VLOOKUP(A3672,英雄数据表!A:C,3,0)</f>
        <v>深红饮血者</v>
      </c>
      <c r="F3672" s="20">
        <f t="shared" si="246"/>
        <v>31106</v>
      </c>
      <c r="G3672" s="20">
        <f t="shared" si="247"/>
        <v>31106</v>
      </c>
      <c r="H3672" s="21" t="str">
        <f>VLOOKUP(B3672,属性中转表!A:F,6,FALSE)</f>
        <v>"hp":297000,"atk":8250</v>
      </c>
      <c r="I3672" s="20" t="str">
        <f>IF(VLOOKUP(B3672,属性中转表!A:G,7,FALSE)=0,"",VLOOKUP(VLOOKUP(B3672,属性中转表!A:G,7,FALSE),属性中转表!$K$2:$P$21,6,0))&amp;IF(VLOOKUP(B3672,属性中转表!A:G,7,FALSE)&gt;=50,VLOOKUP(A3672,英雄数据表!A:K,9,0),IF(VLOOKUP(B3672,属性中转表!A:G,7,FALSE)&gt;=25,VLOOKUP(A3672,英雄数据表!A:K,5,0),""))</f>
        <v>"atk":300,"hp":5000,"undpspro":150,"pvpdpspro":100,"pvpundpspro":100</v>
      </c>
      <c r="J3672" s="20" t="str">
        <f>IF(I3672="","",属性中转表!$I$1&amp;(IF(VLOOKUP(B3672,属性中转表!A:G,7,FALSE)=0,0,VLOOKUP(VLOOKUP(B3672,属性中转表!A:G,7,FALSE),属性中转表!$K$2:$P$21,4,0)))+IFERROR(VLOOKUP(A3672,英雄数据表!A:K,IF(武魂!B3672&gt;=50,10,IF(武魂!B3672&gt;=25,6)),0),0))</f>
        <v>,"dpspro":150</v>
      </c>
      <c r="K3672" s="32" t="str">
        <f t="shared" si="244"/>
        <v>"atk":300,"hp":5000,"undpspro":150,"pvpdpspro":100,"pvpundpspro":100,"dpspro":150</v>
      </c>
      <c r="L3672" s="20" t="str">
        <f>IF(B3672&gt;=50,VLOOKUP(A3672,英雄数据表!A:L,11,FALSE),IF(B3672&gt;=25,VLOOKUP(A3672,英雄数据表!A:L,7,0),""))</f>
        <v>"3110602004"</v>
      </c>
      <c r="M3672" s="20" t="str">
        <f>IFERROR(VLOOKUP(B3672,属性中转表!$K$2:$O$21,5,FALSE),"")</f>
        <v/>
      </c>
      <c r="N3672" s="20" t="str">
        <f>IF(B3672=25,VLOOKUP(A3672,英雄数据表!A:L,8,FALSE),IF(B3672=50,VLOOKUP(A3672,英雄数据表!A:L,12,0),""))</f>
        <v/>
      </c>
    </row>
    <row r="3673" spans="1:14" x14ac:dyDescent="0.3">
      <c r="A3673" s="20">
        <v>31106</v>
      </c>
      <c r="B3673" s="21">
        <f t="shared" si="245"/>
        <v>72</v>
      </c>
      <c r="C3673" s="21">
        <v>5</v>
      </c>
      <c r="D3673" s="21">
        <f>VLOOKUP(A3673,英雄数据表!A:D,4,0)</f>
        <v>3</v>
      </c>
      <c r="E3673" s="20" t="str">
        <f>VLOOKUP(A3673,英雄数据表!A:C,3,0)</f>
        <v>深红饮血者</v>
      </c>
      <c r="F3673" s="20">
        <f t="shared" si="246"/>
        <v>31106</v>
      </c>
      <c r="G3673" s="20">
        <f t="shared" si="247"/>
        <v>31106</v>
      </c>
      <c r="H3673" s="21" t="str">
        <f>VLOOKUP(B3673,属性中转表!A:F,6,FALSE)</f>
        <v>"hp":302400,"atk":8400</v>
      </c>
      <c r="I3673" s="20" t="str">
        <f>IF(VLOOKUP(B3673,属性中转表!A:G,7,FALSE)=0,"",VLOOKUP(VLOOKUP(B3673,属性中转表!A:G,7,FALSE),属性中转表!$K$2:$P$21,6,0))&amp;IF(VLOOKUP(B3673,属性中转表!A:G,7,FALSE)&gt;=50,VLOOKUP(A3673,英雄数据表!A:K,9,0),IF(VLOOKUP(B3673,属性中转表!A:G,7,FALSE)&gt;=25,VLOOKUP(A3673,英雄数据表!A:K,5,0),""))</f>
        <v>"atk":300,"hp":5000,"undpspro":150,"pvpdpspro":100,"pvpundpspro":100</v>
      </c>
      <c r="J3673" s="20" t="str">
        <f>IF(I3673="","",属性中转表!$I$1&amp;(IF(VLOOKUP(B3673,属性中转表!A:G,7,FALSE)=0,0,VLOOKUP(VLOOKUP(B3673,属性中转表!A:G,7,FALSE),属性中转表!$K$2:$P$21,4,0)))+IFERROR(VLOOKUP(A3673,英雄数据表!A:K,IF(武魂!B3673&gt;=50,10,IF(武魂!B3673&gt;=25,6)),0),0))</f>
        <v>,"dpspro":150</v>
      </c>
      <c r="K3673" s="32" t="str">
        <f t="shared" si="244"/>
        <v>"atk":300,"hp":5000,"undpspro":150,"pvpdpspro":100,"pvpundpspro":100,"dpspro":150</v>
      </c>
      <c r="L3673" s="20" t="str">
        <f>IF(B3673&gt;=50,VLOOKUP(A3673,英雄数据表!A:L,11,FALSE),IF(B3673&gt;=25,VLOOKUP(A3673,英雄数据表!A:L,7,0),""))</f>
        <v>"3110602004"</v>
      </c>
      <c r="M3673" s="20" t="str">
        <f>IFERROR(VLOOKUP(B3673,属性中转表!$K$2:$O$21,5,FALSE),"")</f>
        <v/>
      </c>
      <c r="N3673" s="20" t="str">
        <f>IF(B3673=25,VLOOKUP(A3673,英雄数据表!A:L,8,FALSE),IF(B3673=50,VLOOKUP(A3673,英雄数据表!A:L,12,0),""))</f>
        <v/>
      </c>
    </row>
    <row r="3674" spans="1:14" x14ac:dyDescent="0.3">
      <c r="A3674" s="20">
        <v>31106</v>
      </c>
      <c r="B3674" s="21">
        <f t="shared" si="245"/>
        <v>73</v>
      </c>
      <c r="C3674" s="21">
        <v>5</v>
      </c>
      <c r="D3674" s="21">
        <f>VLOOKUP(A3674,英雄数据表!A:D,4,0)</f>
        <v>3</v>
      </c>
      <c r="E3674" s="20" t="str">
        <f>VLOOKUP(A3674,英雄数据表!A:C,3,0)</f>
        <v>深红饮血者</v>
      </c>
      <c r="F3674" s="20">
        <f t="shared" si="246"/>
        <v>31106</v>
      </c>
      <c r="G3674" s="20">
        <f t="shared" si="247"/>
        <v>31106</v>
      </c>
      <c r="H3674" s="21" t="str">
        <f>VLOOKUP(B3674,属性中转表!A:F,6,FALSE)</f>
        <v>"hp":307800,"atk":8550</v>
      </c>
      <c r="I3674" s="20" t="str">
        <f>IF(VLOOKUP(B3674,属性中转表!A:G,7,FALSE)=0,"",VLOOKUP(VLOOKUP(B3674,属性中转表!A:G,7,FALSE),属性中转表!$K$2:$P$21,6,0))&amp;IF(VLOOKUP(B3674,属性中转表!A:G,7,FALSE)&gt;=50,VLOOKUP(A3674,英雄数据表!A:K,9,0),IF(VLOOKUP(B3674,属性中转表!A:G,7,FALSE)&gt;=25,VLOOKUP(A3674,英雄数据表!A:K,5,0),""))</f>
        <v>"atk":300,"hp":5000,"undpspro":150,"pvpdpspro":100,"pvpundpspro":100</v>
      </c>
      <c r="J3674" s="20" t="str">
        <f>IF(I3674="","",属性中转表!$I$1&amp;(IF(VLOOKUP(B3674,属性中转表!A:G,7,FALSE)=0,0,VLOOKUP(VLOOKUP(B3674,属性中转表!A:G,7,FALSE),属性中转表!$K$2:$P$21,4,0)))+IFERROR(VLOOKUP(A3674,英雄数据表!A:K,IF(武魂!B3674&gt;=50,10,IF(武魂!B3674&gt;=25,6)),0),0))</f>
        <v>,"dpspro":150</v>
      </c>
      <c r="K3674" s="32" t="str">
        <f t="shared" si="244"/>
        <v>"atk":300,"hp":5000,"undpspro":150,"pvpdpspro":100,"pvpundpspro":100,"dpspro":150</v>
      </c>
      <c r="L3674" s="20" t="str">
        <f>IF(B3674&gt;=50,VLOOKUP(A3674,英雄数据表!A:L,11,FALSE),IF(B3674&gt;=25,VLOOKUP(A3674,英雄数据表!A:L,7,0),""))</f>
        <v>"3110602004"</v>
      </c>
      <c r="M3674" s="20" t="str">
        <f>IFERROR(VLOOKUP(B3674,属性中转表!$K$2:$O$21,5,FALSE),"")</f>
        <v/>
      </c>
      <c r="N3674" s="20" t="str">
        <f>IF(B3674=25,VLOOKUP(A3674,英雄数据表!A:L,8,FALSE),IF(B3674=50,VLOOKUP(A3674,英雄数据表!A:L,12,0),""))</f>
        <v/>
      </c>
    </row>
    <row r="3675" spans="1:14" x14ac:dyDescent="0.3">
      <c r="A3675" s="20">
        <v>31106</v>
      </c>
      <c r="B3675" s="21">
        <f t="shared" si="245"/>
        <v>74</v>
      </c>
      <c r="C3675" s="21">
        <v>5</v>
      </c>
      <c r="D3675" s="21">
        <f>VLOOKUP(A3675,英雄数据表!A:D,4,0)</f>
        <v>3</v>
      </c>
      <c r="E3675" s="20" t="str">
        <f>VLOOKUP(A3675,英雄数据表!A:C,3,0)</f>
        <v>深红饮血者</v>
      </c>
      <c r="F3675" s="20">
        <f t="shared" si="246"/>
        <v>31106</v>
      </c>
      <c r="G3675" s="20">
        <f t="shared" si="247"/>
        <v>31106</v>
      </c>
      <c r="H3675" s="21" t="str">
        <f>VLOOKUP(B3675,属性中转表!A:F,6,FALSE)</f>
        <v>"hp":313200,"atk":8700</v>
      </c>
      <c r="I3675" s="20" t="str">
        <f>IF(VLOOKUP(B3675,属性中转表!A:G,7,FALSE)=0,"",VLOOKUP(VLOOKUP(B3675,属性中转表!A:G,7,FALSE),属性中转表!$K$2:$P$21,6,0))&amp;IF(VLOOKUP(B3675,属性中转表!A:G,7,FALSE)&gt;=50,VLOOKUP(A3675,英雄数据表!A:K,9,0),IF(VLOOKUP(B3675,属性中转表!A:G,7,FALSE)&gt;=25,VLOOKUP(A3675,英雄数据表!A:K,5,0),""))</f>
        <v>"atk":300,"hp":5000,"undpspro":150,"pvpdpspro":100,"pvpundpspro":100</v>
      </c>
      <c r="J3675" s="20" t="str">
        <f>IF(I3675="","",属性中转表!$I$1&amp;(IF(VLOOKUP(B3675,属性中转表!A:G,7,FALSE)=0,0,VLOOKUP(VLOOKUP(B3675,属性中转表!A:G,7,FALSE),属性中转表!$K$2:$P$21,4,0)))+IFERROR(VLOOKUP(A3675,英雄数据表!A:K,IF(武魂!B3675&gt;=50,10,IF(武魂!B3675&gt;=25,6)),0),0))</f>
        <v>,"dpspro":150</v>
      </c>
      <c r="K3675" s="32" t="str">
        <f t="shared" ref="K3675:K3738" si="248">I3675&amp;J3675</f>
        <v>"atk":300,"hp":5000,"undpspro":150,"pvpdpspro":100,"pvpundpspro":100,"dpspro":150</v>
      </c>
      <c r="L3675" s="20" t="str">
        <f>IF(B3675&gt;=50,VLOOKUP(A3675,英雄数据表!A:L,11,FALSE),IF(B3675&gt;=25,VLOOKUP(A3675,英雄数据表!A:L,7,0),""))</f>
        <v>"3110602004"</v>
      </c>
      <c r="M3675" s="20" t="str">
        <f>IFERROR(VLOOKUP(B3675,属性中转表!$K$2:$O$21,5,FALSE),"")</f>
        <v/>
      </c>
      <c r="N3675" s="20" t="str">
        <f>IF(B3675=25,VLOOKUP(A3675,英雄数据表!A:L,8,FALSE),IF(B3675=50,VLOOKUP(A3675,英雄数据表!A:L,12,0),""))</f>
        <v/>
      </c>
    </row>
    <row r="3676" spans="1:14" x14ac:dyDescent="0.3">
      <c r="A3676" s="20">
        <v>31106</v>
      </c>
      <c r="B3676" s="21">
        <f t="shared" si="245"/>
        <v>75</v>
      </c>
      <c r="C3676" s="21">
        <v>5</v>
      </c>
      <c r="D3676" s="21">
        <f>VLOOKUP(A3676,英雄数据表!A:D,4,0)</f>
        <v>3</v>
      </c>
      <c r="E3676" s="20" t="str">
        <f>VLOOKUP(A3676,英雄数据表!A:C,3,0)</f>
        <v>深红饮血者</v>
      </c>
      <c r="F3676" s="20">
        <f t="shared" si="246"/>
        <v>31106</v>
      </c>
      <c r="G3676" s="20">
        <f t="shared" si="247"/>
        <v>31106</v>
      </c>
      <c r="H3676" s="21" t="str">
        <f>VLOOKUP(B3676,属性中转表!A:F,6,FALSE)</f>
        <v>"hp":318600,"atk":8850</v>
      </c>
      <c r="I3676" s="20" t="str">
        <f>IF(VLOOKUP(B3676,属性中转表!A:G,7,FALSE)=0,"",VLOOKUP(VLOOKUP(B3676,属性中转表!A:G,7,FALSE),属性中转表!$K$2:$P$21,6,0))&amp;IF(VLOOKUP(B3676,属性中转表!A:G,7,FALSE)&gt;=50,VLOOKUP(A3676,英雄数据表!A:K,9,0),IF(VLOOKUP(B3676,属性中转表!A:G,7,FALSE)&gt;=25,VLOOKUP(A3676,英雄数据表!A:K,5,0),""))</f>
        <v>"atk":600,"hp":10000,"undpspro":150,"pvpdpspro":100,"pvpundpspro":100,"speed":10</v>
      </c>
      <c r="J3676" s="20" t="str">
        <f>IF(I3676="","",属性中转表!$I$1&amp;(IF(VLOOKUP(B3676,属性中转表!A:G,7,FALSE)=0,0,VLOOKUP(VLOOKUP(B3676,属性中转表!A:G,7,FALSE),属性中转表!$K$2:$P$21,4,0)))+IFERROR(VLOOKUP(A3676,英雄数据表!A:K,IF(武魂!B3676&gt;=50,10,IF(武魂!B3676&gt;=25,6)),0),0))</f>
        <v>,"dpspro":150</v>
      </c>
      <c r="K3676" s="32" t="str">
        <f t="shared" si="248"/>
        <v>"atk":600,"hp":10000,"undpspro":150,"pvpdpspro":100,"pvpundpspro":100,"speed":10,"dpspro":150</v>
      </c>
      <c r="L3676" s="20" t="str">
        <f>IF(B3676&gt;=50,VLOOKUP(A3676,英雄数据表!A:L,11,FALSE),IF(B3676&gt;=25,VLOOKUP(A3676,英雄数据表!A:L,7,0),""))</f>
        <v>"3110602004"</v>
      </c>
      <c r="M3676" s="20" t="str">
        <f>IFERROR(VLOOKUP(B3676,属性中转表!$K$2:$O$21,5,FALSE),"")</f>
        <v>"speed":10,"atk":300,"hp":5000</v>
      </c>
      <c r="N3676" s="20" t="str">
        <f>IF(B3676=25,VLOOKUP(A3676,英雄数据表!A:L,8,FALSE),IF(B3676=50,VLOOKUP(A3676,英雄数据表!A:L,12,0),""))</f>
        <v/>
      </c>
    </row>
    <row r="3677" spans="1:14" x14ac:dyDescent="0.3">
      <c r="A3677" s="20">
        <v>31106</v>
      </c>
      <c r="B3677" s="21">
        <f t="shared" si="245"/>
        <v>76</v>
      </c>
      <c r="C3677" s="21">
        <v>5</v>
      </c>
      <c r="D3677" s="21">
        <f>VLOOKUP(A3677,英雄数据表!A:D,4,0)</f>
        <v>3</v>
      </c>
      <c r="E3677" s="20" t="str">
        <f>VLOOKUP(A3677,英雄数据表!A:C,3,0)</f>
        <v>深红饮血者</v>
      </c>
      <c r="F3677" s="20">
        <f t="shared" si="246"/>
        <v>31106</v>
      </c>
      <c r="G3677" s="20">
        <f t="shared" si="247"/>
        <v>31106</v>
      </c>
      <c r="H3677" s="21" t="str">
        <f>VLOOKUP(B3677,属性中转表!A:F,6,FALSE)</f>
        <v>"hp":324000,"atk":9000</v>
      </c>
      <c r="I3677" s="20" t="str">
        <f>IF(VLOOKUP(B3677,属性中转表!A:G,7,FALSE)=0,"",VLOOKUP(VLOOKUP(B3677,属性中转表!A:G,7,FALSE),属性中转表!$K$2:$P$21,6,0))&amp;IF(VLOOKUP(B3677,属性中转表!A:G,7,FALSE)&gt;=50,VLOOKUP(A3677,英雄数据表!A:K,9,0),IF(VLOOKUP(B3677,属性中转表!A:G,7,FALSE)&gt;=25,VLOOKUP(A3677,英雄数据表!A:K,5,0),""))</f>
        <v>"atk":600,"hp":10000,"undpspro":150,"pvpdpspro":100,"pvpundpspro":100,"speed":10</v>
      </c>
      <c r="J3677" s="20" t="str">
        <f>IF(I3677="","",属性中转表!$I$1&amp;(IF(VLOOKUP(B3677,属性中转表!A:G,7,FALSE)=0,0,VLOOKUP(VLOOKUP(B3677,属性中转表!A:G,7,FALSE),属性中转表!$K$2:$P$21,4,0)))+IFERROR(VLOOKUP(A3677,英雄数据表!A:K,IF(武魂!B3677&gt;=50,10,IF(武魂!B3677&gt;=25,6)),0),0))</f>
        <v>,"dpspro":150</v>
      </c>
      <c r="K3677" s="32" t="str">
        <f t="shared" si="248"/>
        <v>"atk":600,"hp":10000,"undpspro":150,"pvpdpspro":100,"pvpundpspro":100,"speed":10,"dpspro":150</v>
      </c>
      <c r="L3677" s="20" t="str">
        <f>IF(B3677&gt;=50,VLOOKUP(A3677,英雄数据表!A:L,11,FALSE),IF(B3677&gt;=25,VLOOKUP(A3677,英雄数据表!A:L,7,0),""))</f>
        <v>"3110602004"</v>
      </c>
      <c r="M3677" s="20" t="str">
        <f>IFERROR(VLOOKUP(B3677,属性中转表!$K$2:$O$21,5,FALSE),"")</f>
        <v/>
      </c>
      <c r="N3677" s="20" t="str">
        <f>IF(B3677=25,VLOOKUP(A3677,英雄数据表!A:L,8,FALSE),IF(B3677=50,VLOOKUP(A3677,英雄数据表!A:L,12,0),""))</f>
        <v/>
      </c>
    </row>
    <row r="3678" spans="1:14" x14ac:dyDescent="0.3">
      <c r="A3678" s="20">
        <v>31106</v>
      </c>
      <c r="B3678" s="21">
        <f t="shared" si="245"/>
        <v>77</v>
      </c>
      <c r="C3678" s="21">
        <v>5</v>
      </c>
      <c r="D3678" s="21">
        <f>VLOOKUP(A3678,英雄数据表!A:D,4,0)</f>
        <v>3</v>
      </c>
      <c r="E3678" s="20" t="str">
        <f>VLOOKUP(A3678,英雄数据表!A:C,3,0)</f>
        <v>深红饮血者</v>
      </c>
      <c r="F3678" s="20">
        <f t="shared" si="246"/>
        <v>31106</v>
      </c>
      <c r="G3678" s="20">
        <f t="shared" si="247"/>
        <v>31106</v>
      </c>
      <c r="H3678" s="21" t="str">
        <f>VLOOKUP(B3678,属性中转表!A:F,6,FALSE)</f>
        <v>"hp":329400,"atk":9150</v>
      </c>
      <c r="I3678" s="20" t="str">
        <f>IF(VLOOKUP(B3678,属性中转表!A:G,7,FALSE)=0,"",VLOOKUP(VLOOKUP(B3678,属性中转表!A:G,7,FALSE),属性中转表!$K$2:$P$21,6,0))&amp;IF(VLOOKUP(B3678,属性中转表!A:G,7,FALSE)&gt;=50,VLOOKUP(A3678,英雄数据表!A:K,9,0),IF(VLOOKUP(B3678,属性中转表!A:G,7,FALSE)&gt;=25,VLOOKUP(A3678,英雄数据表!A:K,5,0),""))</f>
        <v>"atk":600,"hp":10000,"undpspro":150,"pvpdpspro":100,"pvpundpspro":100,"speed":10</v>
      </c>
      <c r="J3678" s="20" t="str">
        <f>IF(I3678="","",属性中转表!$I$1&amp;(IF(VLOOKUP(B3678,属性中转表!A:G,7,FALSE)=0,0,VLOOKUP(VLOOKUP(B3678,属性中转表!A:G,7,FALSE),属性中转表!$K$2:$P$21,4,0)))+IFERROR(VLOOKUP(A3678,英雄数据表!A:K,IF(武魂!B3678&gt;=50,10,IF(武魂!B3678&gt;=25,6)),0),0))</f>
        <v>,"dpspro":150</v>
      </c>
      <c r="K3678" s="32" t="str">
        <f t="shared" si="248"/>
        <v>"atk":600,"hp":10000,"undpspro":150,"pvpdpspro":100,"pvpundpspro":100,"speed":10,"dpspro":150</v>
      </c>
      <c r="L3678" s="20" t="str">
        <f>IF(B3678&gt;=50,VLOOKUP(A3678,英雄数据表!A:L,11,FALSE),IF(B3678&gt;=25,VLOOKUP(A3678,英雄数据表!A:L,7,0),""))</f>
        <v>"3110602004"</v>
      </c>
      <c r="M3678" s="20" t="str">
        <f>IFERROR(VLOOKUP(B3678,属性中转表!$K$2:$O$21,5,FALSE),"")</f>
        <v/>
      </c>
      <c r="N3678" s="20" t="str">
        <f>IF(B3678=25,VLOOKUP(A3678,英雄数据表!A:L,8,FALSE),IF(B3678=50,VLOOKUP(A3678,英雄数据表!A:L,12,0),""))</f>
        <v/>
      </c>
    </row>
    <row r="3679" spans="1:14" x14ac:dyDescent="0.3">
      <c r="A3679" s="20">
        <v>31106</v>
      </c>
      <c r="B3679" s="21">
        <f t="shared" si="245"/>
        <v>78</v>
      </c>
      <c r="C3679" s="21">
        <v>5</v>
      </c>
      <c r="D3679" s="21">
        <f>VLOOKUP(A3679,英雄数据表!A:D,4,0)</f>
        <v>3</v>
      </c>
      <c r="E3679" s="20" t="str">
        <f>VLOOKUP(A3679,英雄数据表!A:C,3,0)</f>
        <v>深红饮血者</v>
      </c>
      <c r="F3679" s="20">
        <f t="shared" si="246"/>
        <v>31106</v>
      </c>
      <c r="G3679" s="20">
        <f t="shared" si="247"/>
        <v>31106</v>
      </c>
      <c r="H3679" s="21" t="str">
        <f>VLOOKUP(B3679,属性中转表!A:F,6,FALSE)</f>
        <v>"hp":334800,"atk":9300</v>
      </c>
      <c r="I3679" s="20" t="str">
        <f>IF(VLOOKUP(B3679,属性中转表!A:G,7,FALSE)=0,"",VLOOKUP(VLOOKUP(B3679,属性中转表!A:G,7,FALSE),属性中转表!$K$2:$P$21,6,0))&amp;IF(VLOOKUP(B3679,属性中转表!A:G,7,FALSE)&gt;=50,VLOOKUP(A3679,英雄数据表!A:K,9,0),IF(VLOOKUP(B3679,属性中转表!A:G,7,FALSE)&gt;=25,VLOOKUP(A3679,英雄数据表!A:K,5,0),""))</f>
        <v>"atk":600,"hp":10000,"undpspro":150,"pvpdpspro":100,"pvpundpspro":100,"speed":10</v>
      </c>
      <c r="J3679" s="20" t="str">
        <f>IF(I3679="","",属性中转表!$I$1&amp;(IF(VLOOKUP(B3679,属性中转表!A:G,7,FALSE)=0,0,VLOOKUP(VLOOKUP(B3679,属性中转表!A:G,7,FALSE),属性中转表!$K$2:$P$21,4,0)))+IFERROR(VLOOKUP(A3679,英雄数据表!A:K,IF(武魂!B3679&gt;=50,10,IF(武魂!B3679&gt;=25,6)),0),0))</f>
        <v>,"dpspro":150</v>
      </c>
      <c r="K3679" s="32" t="str">
        <f t="shared" si="248"/>
        <v>"atk":600,"hp":10000,"undpspro":150,"pvpdpspro":100,"pvpundpspro":100,"speed":10,"dpspro":150</v>
      </c>
      <c r="L3679" s="20" t="str">
        <f>IF(B3679&gt;=50,VLOOKUP(A3679,英雄数据表!A:L,11,FALSE),IF(B3679&gt;=25,VLOOKUP(A3679,英雄数据表!A:L,7,0),""))</f>
        <v>"3110602004"</v>
      </c>
      <c r="M3679" s="20" t="str">
        <f>IFERROR(VLOOKUP(B3679,属性中转表!$K$2:$O$21,5,FALSE),"")</f>
        <v/>
      </c>
      <c r="N3679" s="20" t="str">
        <f>IF(B3679=25,VLOOKUP(A3679,英雄数据表!A:L,8,FALSE),IF(B3679=50,VLOOKUP(A3679,英雄数据表!A:L,12,0),""))</f>
        <v/>
      </c>
    </row>
    <row r="3680" spans="1:14" x14ac:dyDescent="0.3">
      <c r="A3680" s="20">
        <v>31106</v>
      </c>
      <c r="B3680" s="21">
        <f t="shared" si="245"/>
        <v>79</v>
      </c>
      <c r="C3680" s="21">
        <v>5</v>
      </c>
      <c r="D3680" s="21">
        <f>VLOOKUP(A3680,英雄数据表!A:D,4,0)</f>
        <v>3</v>
      </c>
      <c r="E3680" s="20" t="str">
        <f>VLOOKUP(A3680,英雄数据表!A:C,3,0)</f>
        <v>深红饮血者</v>
      </c>
      <c r="F3680" s="20">
        <f t="shared" si="246"/>
        <v>31106</v>
      </c>
      <c r="G3680" s="20">
        <f t="shared" si="247"/>
        <v>31106</v>
      </c>
      <c r="H3680" s="21" t="str">
        <f>VLOOKUP(B3680,属性中转表!A:F,6,FALSE)</f>
        <v>"hp":340200,"atk":9450</v>
      </c>
      <c r="I3680" s="20" t="str">
        <f>IF(VLOOKUP(B3680,属性中转表!A:G,7,FALSE)=0,"",VLOOKUP(VLOOKUP(B3680,属性中转表!A:G,7,FALSE),属性中转表!$K$2:$P$21,6,0))&amp;IF(VLOOKUP(B3680,属性中转表!A:G,7,FALSE)&gt;=50,VLOOKUP(A3680,英雄数据表!A:K,9,0),IF(VLOOKUP(B3680,属性中转表!A:G,7,FALSE)&gt;=25,VLOOKUP(A3680,英雄数据表!A:K,5,0),""))</f>
        <v>"atk":600,"hp":10000,"undpspro":150,"pvpdpspro":100,"pvpundpspro":100,"speed":10</v>
      </c>
      <c r="J3680" s="20" t="str">
        <f>IF(I3680="","",属性中转表!$I$1&amp;(IF(VLOOKUP(B3680,属性中转表!A:G,7,FALSE)=0,0,VLOOKUP(VLOOKUP(B3680,属性中转表!A:G,7,FALSE),属性中转表!$K$2:$P$21,4,0)))+IFERROR(VLOOKUP(A3680,英雄数据表!A:K,IF(武魂!B3680&gt;=50,10,IF(武魂!B3680&gt;=25,6)),0),0))</f>
        <v>,"dpspro":150</v>
      </c>
      <c r="K3680" s="32" t="str">
        <f t="shared" si="248"/>
        <v>"atk":600,"hp":10000,"undpspro":150,"pvpdpspro":100,"pvpundpspro":100,"speed":10,"dpspro":150</v>
      </c>
      <c r="L3680" s="20" t="str">
        <f>IF(B3680&gt;=50,VLOOKUP(A3680,英雄数据表!A:L,11,FALSE),IF(B3680&gt;=25,VLOOKUP(A3680,英雄数据表!A:L,7,0),""))</f>
        <v>"3110602004"</v>
      </c>
      <c r="M3680" s="20" t="str">
        <f>IFERROR(VLOOKUP(B3680,属性中转表!$K$2:$O$21,5,FALSE),"")</f>
        <v/>
      </c>
      <c r="N3680" s="20" t="str">
        <f>IF(B3680=25,VLOOKUP(A3680,英雄数据表!A:L,8,FALSE),IF(B3680=50,VLOOKUP(A3680,英雄数据表!A:L,12,0),""))</f>
        <v/>
      </c>
    </row>
    <row r="3681" spans="1:14" x14ac:dyDescent="0.3">
      <c r="A3681" s="20">
        <v>31106</v>
      </c>
      <c r="B3681" s="21">
        <f t="shared" si="245"/>
        <v>80</v>
      </c>
      <c r="C3681" s="21">
        <v>5</v>
      </c>
      <c r="D3681" s="21">
        <f>VLOOKUP(A3681,英雄数据表!A:D,4,0)</f>
        <v>3</v>
      </c>
      <c r="E3681" s="20" t="str">
        <f>VLOOKUP(A3681,英雄数据表!A:C,3,0)</f>
        <v>深红饮血者</v>
      </c>
      <c r="F3681" s="20">
        <f t="shared" si="246"/>
        <v>31106</v>
      </c>
      <c r="G3681" s="20">
        <f t="shared" si="247"/>
        <v>31106</v>
      </c>
      <c r="H3681" s="21" t="str">
        <f>VLOOKUP(B3681,属性中转表!A:F,6,FALSE)</f>
        <v>"hp":345600,"atk":9600</v>
      </c>
      <c r="I3681" s="20" t="str">
        <f>IF(VLOOKUP(B3681,属性中转表!A:G,7,FALSE)=0,"",VLOOKUP(VLOOKUP(B3681,属性中转表!A:G,7,FALSE),属性中转表!$K$2:$P$21,6,0))&amp;IF(VLOOKUP(B3681,属性中转表!A:G,7,FALSE)&gt;=50,VLOOKUP(A3681,英雄数据表!A:K,9,0),IF(VLOOKUP(B3681,属性中转表!A:G,7,FALSE)&gt;=25,VLOOKUP(A3681,英雄数据表!A:K,5,0),""))</f>
        <v>"atk":600,"hp":10000,"undpspro":200,"pvpdpspro":100,"pvpundpspro":100,"speed":10</v>
      </c>
      <c r="J3681" s="20" t="str">
        <f>IF(I3681="","",属性中转表!$I$1&amp;(IF(VLOOKUP(B3681,属性中转表!A:G,7,FALSE)=0,0,VLOOKUP(VLOOKUP(B3681,属性中转表!A:G,7,FALSE),属性中转表!$K$2:$P$21,4,0)))+IFERROR(VLOOKUP(A3681,英雄数据表!A:K,IF(武魂!B3681&gt;=50,10,IF(武魂!B3681&gt;=25,6)),0),0))</f>
        <v>,"dpspro":150</v>
      </c>
      <c r="K3681" s="32" t="str">
        <f t="shared" si="248"/>
        <v>"atk":600,"hp":10000,"undpspro":200,"pvpdpspro":100,"pvpundpspro":100,"speed":10,"dpspro":150</v>
      </c>
      <c r="L3681" s="20" t="str">
        <f>IF(B3681&gt;=50,VLOOKUP(A3681,英雄数据表!A:L,11,FALSE),IF(B3681&gt;=25,VLOOKUP(A3681,英雄数据表!A:L,7,0),""))</f>
        <v>"3110602004"</v>
      </c>
      <c r="M3681" s="20" t="str">
        <f>IFERROR(VLOOKUP(B3681,属性中转表!$K$2:$O$21,5,FALSE),"")</f>
        <v>"undpspro":50</v>
      </c>
      <c r="N3681" s="20" t="str">
        <f>IF(B3681=25,VLOOKUP(A3681,英雄数据表!A:L,8,FALSE),IF(B3681=50,VLOOKUP(A3681,英雄数据表!A:L,12,0),""))</f>
        <v/>
      </c>
    </row>
    <row r="3682" spans="1:14" x14ac:dyDescent="0.3">
      <c r="A3682" s="20">
        <v>31106</v>
      </c>
      <c r="B3682" s="21">
        <f t="shared" si="245"/>
        <v>81</v>
      </c>
      <c r="C3682" s="21">
        <v>5</v>
      </c>
      <c r="D3682" s="21">
        <f>VLOOKUP(A3682,英雄数据表!A:D,4,0)</f>
        <v>3</v>
      </c>
      <c r="E3682" s="20" t="str">
        <f>VLOOKUP(A3682,英雄数据表!A:C,3,0)</f>
        <v>深红饮血者</v>
      </c>
      <c r="F3682" s="20">
        <f t="shared" si="246"/>
        <v>31106</v>
      </c>
      <c r="G3682" s="20">
        <f t="shared" si="247"/>
        <v>31106</v>
      </c>
      <c r="H3682" s="21" t="str">
        <f>VLOOKUP(B3682,属性中转表!A:F,6,FALSE)</f>
        <v>"hp":351000,"atk":9750</v>
      </c>
      <c r="I3682" s="20" t="str">
        <f>IF(VLOOKUP(B3682,属性中转表!A:G,7,FALSE)=0,"",VLOOKUP(VLOOKUP(B3682,属性中转表!A:G,7,FALSE),属性中转表!$K$2:$P$21,6,0))&amp;IF(VLOOKUP(B3682,属性中转表!A:G,7,FALSE)&gt;=50,VLOOKUP(A3682,英雄数据表!A:K,9,0),IF(VLOOKUP(B3682,属性中转表!A:G,7,FALSE)&gt;=25,VLOOKUP(A3682,英雄数据表!A:K,5,0),""))</f>
        <v>"atk":600,"hp":10000,"undpspro":200,"pvpdpspro":100,"pvpundpspro":100,"speed":10</v>
      </c>
      <c r="J3682" s="20" t="str">
        <f>IF(I3682="","",属性中转表!$I$1&amp;(IF(VLOOKUP(B3682,属性中转表!A:G,7,FALSE)=0,0,VLOOKUP(VLOOKUP(B3682,属性中转表!A:G,7,FALSE),属性中转表!$K$2:$P$21,4,0)))+IFERROR(VLOOKUP(A3682,英雄数据表!A:K,IF(武魂!B3682&gt;=50,10,IF(武魂!B3682&gt;=25,6)),0),0))</f>
        <v>,"dpspro":150</v>
      </c>
      <c r="K3682" s="32" t="str">
        <f t="shared" si="248"/>
        <v>"atk":600,"hp":10000,"undpspro":200,"pvpdpspro":100,"pvpundpspro":100,"speed":10,"dpspro":150</v>
      </c>
      <c r="L3682" s="20" t="str">
        <f>IF(B3682&gt;=50,VLOOKUP(A3682,英雄数据表!A:L,11,FALSE),IF(B3682&gt;=25,VLOOKUP(A3682,英雄数据表!A:L,7,0),""))</f>
        <v>"3110602004"</v>
      </c>
      <c r="M3682" s="20" t="str">
        <f>IFERROR(VLOOKUP(B3682,属性中转表!$K$2:$O$21,5,FALSE),"")</f>
        <v/>
      </c>
      <c r="N3682" s="20" t="str">
        <f>IF(B3682=25,VLOOKUP(A3682,英雄数据表!A:L,8,FALSE),IF(B3682=50,VLOOKUP(A3682,英雄数据表!A:L,12,0),""))</f>
        <v/>
      </c>
    </row>
    <row r="3683" spans="1:14" x14ac:dyDescent="0.3">
      <c r="A3683" s="20">
        <v>31106</v>
      </c>
      <c r="B3683" s="21">
        <f t="shared" si="245"/>
        <v>82</v>
      </c>
      <c r="C3683" s="21">
        <v>5</v>
      </c>
      <c r="D3683" s="21">
        <f>VLOOKUP(A3683,英雄数据表!A:D,4,0)</f>
        <v>3</v>
      </c>
      <c r="E3683" s="20" t="str">
        <f>VLOOKUP(A3683,英雄数据表!A:C,3,0)</f>
        <v>深红饮血者</v>
      </c>
      <c r="F3683" s="20">
        <f t="shared" si="246"/>
        <v>31106</v>
      </c>
      <c r="G3683" s="20">
        <f t="shared" si="247"/>
        <v>31106</v>
      </c>
      <c r="H3683" s="21" t="str">
        <f>VLOOKUP(B3683,属性中转表!A:F,6,FALSE)</f>
        <v>"hp":356400,"atk":9900</v>
      </c>
      <c r="I3683" s="20" t="str">
        <f>IF(VLOOKUP(B3683,属性中转表!A:G,7,FALSE)=0,"",VLOOKUP(VLOOKUP(B3683,属性中转表!A:G,7,FALSE),属性中转表!$K$2:$P$21,6,0))&amp;IF(VLOOKUP(B3683,属性中转表!A:G,7,FALSE)&gt;=50,VLOOKUP(A3683,英雄数据表!A:K,9,0),IF(VLOOKUP(B3683,属性中转表!A:G,7,FALSE)&gt;=25,VLOOKUP(A3683,英雄数据表!A:K,5,0),""))</f>
        <v>"atk":600,"hp":10000,"undpspro":200,"pvpdpspro":100,"pvpundpspro":100,"speed":10</v>
      </c>
      <c r="J3683" s="20" t="str">
        <f>IF(I3683="","",属性中转表!$I$1&amp;(IF(VLOOKUP(B3683,属性中转表!A:G,7,FALSE)=0,0,VLOOKUP(VLOOKUP(B3683,属性中转表!A:G,7,FALSE),属性中转表!$K$2:$P$21,4,0)))+IFERROR(VLOOKUP(A3683,英雄数据表!A:K,IF(武魂!B3683&gt;=50,10,IF(武魂!B3683&gt;=25,6)),0),0))</f>
        <v>,"dpspro":150</v>
      </c>
      <c r="K3683" s="32" t="str">
        <f t="shared" si="248"/>
        <v>"atk":600,"hp":10000,"undpspro":200,"pvpdpspro":100,"pvpundpspro":100,"speed":10,"dpspro":150</v>
      </c>
      <c r="L3683" s="20" t="str">
        <f>IF(B3683&gt;=50,VLOOKUP(A3683,英雄数据表!A:L,11,FALSE),IF(B3683&gt;=25,VLOOKUP(A3683,英雄数据表!A:L,7,0),""))</f>
        <v>"3110602004"</v>
      </c>
      <c r="M3683" s="20" t="str">
        <f>IFERROR(VLOOKUP(B3683,属性中转表!$K$2:$O$21,5,FALSE),"")</f>
        <v/>
      </c>
      <c r="N3683" s="20" t="str">
        <f>IF(B3683=25,VLOOKUP(A3683,英雄数据表!A:L,8,FALSE),IF(B3683=50,VLOOKUP(A3683,英雄数据表!A:L,12,0),""))</f>
        <v/>
      </c>
    </row>
    <row r="3684" spans="1:14" x14ac:dyDescent="0.3">
      <c r="A3684" s="20">
        <v>31106</v>
      </c>
      <c r="B3684" s="21">
        <f t="shared" si="245"/>
        <v>83</v>
      </c>
      <c r="C3684" s="21">
        <v>5</v>
      </c>
      <c r="D3684" s="21">
        <f>VLOOKUP(A3684,英雄数据表!A:D,4,0)</f>
        <v>3</v>
      </c>
      <c r="E3684" s="20" t="str">
        <f>VLOOKUP(A3684,英雄数据表!A:C,3,0)</f>
        <v>深红饮血者</v>
      </c>
      <c r="F3684" s="20">
        <f t="shared" si="246"/>
        <v>31106</v>
      </c>
      <c r="G3684" s="20">
        <f t="shared" si="247"/>
        <v>31106</v>
      </c>
      <c r="H3684" s="21" t="str">
        <f>VLOOKUP(B3684,属性中转表!A:F,6,FALSE)</f>
        <v>"hp":361800,"atk":10050</v>
      </c>
      <c r="I3684" s="20" t="str">
        <f>IF(VLOOKUP(B3684,属性中转表!A:G,7,FALSE)=0,"",VLOOKUP(VLOOKUP(B3684,属性中转表!A:G,7,FALSE),属性中转表!$K$2:$P$21,6,0))&amp;IF(VLOOKUP(B3684,属性中转表!A:G,7,FALSE)&gt;=50,VLOOKUP(A3684,英雄数据表!A:K,9,0),IF(VLOOKUP(B3684,属性中转表!A:G,7,FALSE)&gt;=25,VLOOKUP(A3684,英雄数据表!A:K,5,0),""))</f>
        <v>"atk":600,"hp":10000,"undpspro":200,"pvpdpspro":100,"pvpundpspro":100,"speed":10</v>
      </c>
      <c r="J3684" s="20" t="str">
        <f>IF(I3684="","",属性中转表!$I$1&amp;(IF(VLOOKUP(B3684,属性中转表!A:G,7,FALSE)=0,0,VLOOKUP(VLOOKUP(B3684,属性中转表!A:G,7,FALSE),属性中转表!$K$2:$P$21,4,0)))+IFERROR(VLOOKUP(A3684,英雄数据表!A:K,IF(武魂!B3684&gt;=50,10,IF(武魂!B3684&gt;=25,6)),0),0))</f>
        <v>,"dpspro":150</v>
      </c>
      <c r="K3684" s="32" t="str">
        <f t="shared" si="248"/>
        <v>"atk":600,"hp":10000,"undpspro":200,"pvpdpspro":100,"pvpundpspro":100,"speed":10,"dpspro":150</v>
      </c>
      <c r="L3684" s="20" t="str">
        <f>IF(B3684&gt;=50,VLOOKUP(A3684,英雄数据表!A:L,11,FALSE),IF(B3684&gt;=25,VLOOKUP(A3684,英雄数据表!A:L,7,0),""))</f>
        <v>"3110602004"</v>
      </c>
      <c r="M3684" s="20" t="str">
        <f>IFERROR(VLOOKUP(B3684,属性中转表!$K$2:$O$21,5,FALSE),"")</f>
        <v/>
      </c>
      <c r="N3684" s="20" t="str">
        <f>IF(B3684=25,VLOOKUP(A3684,英雄数据表!A:L,8,FALSE),IF(B3684=50,VLOOKUP(A3684,英雄数据表!A:L,12,0),""))</f>
        <v/>
      </c>
    </row>
    <row r="3685" spans="1:14" x14ac:dyDescent="0.3">
      <c r="A3685" s="20">
        <v>31106</v>
      </c>
      <c r="B3685" s="21">
        <f t="shared" si="245"/>
        <v>84</v>
      </c>
      <c r="C3685" s="21">
        <v>5</v>
      </c>
      <c r="D3685" s="21">
        <f>VLOOKUP(A3685,英雄数据表!A:D,4,0)</f>
        <v>3</v>
      </c>
      <c r="E3685" s="20" t="str">
        <f>VLOOKUP(A3685,英雄数据表!A:C,3,0)</f>
        <v>深红饮血者</v>
      </c>
      <c r="F3685" s="20">
        <f t="shared" si="246"/>
        <v>31106</v>
      </c>
      <c r="G3685" s="20">
        <f t="shared" si="247"/>
        <v>31106</v>
      </c>
      <c r="H3685" s="21" t="str">
        <f>VLOOKUP(B3685,属性中转表!A:F,6,FALSE)</f>
        <v>"hp":367200,"atk":10200</v>
      </c>
      <c r="I3685" s="20" t="str">
        <f>IF(VLOOKUP(B3685,属性中转表!A:G,7,FALSE)=0,"",VLOOKUP(VLOOKUP(B3685,属性中转表!A:G,7,FALSE),属性中转表!$K$2:$P$21,6,0))&amp;IF(VLOOKUP(B3685,属性中转表!A:G,7,FALSE)&gt;=50,VLOOKUP(A3685,英雄数据表!A:K,9,0),IF(VLOOKUP(B3685,属性中转表!A:G,7,FALSE)&gt;=25,VLOOKUP(A3685,英雄数据表!A:K,5,0),""))</f>
        <v>"atk":600,"hp":10000,"undpspro":200,"pvpdpspro":100,"pvpundpspro":100,"speed":10</v>
      </c>
      <c r="J3685" s="20" t="str">
        <f>IF(I3685="","",属性中转表!$I$1&amp;(IF(VLOOKUP(B3685,属性中转表!A:G,7,FALSE)=0,0,VLOOKUP(VLOOKUP(B3685,属性中转表!A:G,7,FALSE),属性中转表!$K$2:$P$21,4,0)))+IFERROR(VLOOKUP(A3685,英雄数据表!A:K,IF(武魂!B3685&gt;=50,10,IF(武魂!B3685&gt;=25,6)),0),0))</f>
        <v>,"dpspro":150</v>
      </c>
      <c r="K3685" s="32" t="str">
        <f t="shared" si="248"/>
        <v>"atk":600,"hp":10000,"undpspro":200,"pvpdpspro":100,"pvpundpspro":100,"speed":10,"dpspro":150</v>
      </c>
      <c r="L3685" s="20" t="str">
        <f>IF(B3685&gt;=50,VLOOKUP(A3685,英雄数据表!A:L,11,FALSE),IF(B3685&gt;=25,VLOOKUP(A3685,英雄数据表!A:L,7,0),""))</f>
        <v>"3110602004"</v>
      </c>
      <c r="M3685" s="20" t="str">
        <f>IFERROR(VLOOKUP(B3685,属性中转表!$K$2:$O$21,5,FALSE),"")</f>
        <v/>
      </c>
      <c r="N3685" s="20" t="str">
        <f>IF(B3685=25,VLOOKUP(A3685,英雄数据表!A:L,8,FALSE),IF(B3685=50,VLOOKUP(A3685,英雄数据表!A:L,12,0),""))</f>
        <v/>
      </c>
    </row>
    <row r="3686" spans="1:14" x14ac:dyDescent="0.3">
      <c r="A3686" s="20">
        <v>31106</v>
      </c>
      <c r="B3686" s="21">
        <f t="shared" si="245"/>
        <v>85</v>
      </c>
      <c r="C3686" s="21">
        <v>5</v>
      </c>
      <c r="D3686" s="21">
        <f>VLOOKUP(A3686,英雄数据表!A:D,4,0)</f>
        <v>3</v>
      </c>
      <c r="E3686" s="20" t="str">
        <f>VLOOKUP(A3686,英雄数据表!A:C,3,0)</f>
        <v>深红饮血者</v>
      </c>
      <c r="F3686" s="20">
        <f t="shared" si="246"/>
        <v>31106</v>
      </c>
      <c r="G3686" s="20">
        <f t="shared" si="247"/>
        <v>31106</v>
      </c>
      <c r="H3686" s="21" t="str">
        <f>VLOOKUP(B3686,属性中转表!A:F,6,FALSE)</f>
        <v>"hp":372600,"atk":10350</v>
      </c>
      <c r="I3686" s="20" t="str">
        <f>IF(VLOOKUP(B3686,属性中转表!A:G,7,FALSE)=0,"",VLOOKUP(VLOOKUP(B3686,属性中转表!A:G,7,FALSE),属性中转表!$K$2:$P$21,6,0))&amp;IF(VLOOKUP(B3686,属性中转表!A:G,7,FALSE)&gt;=50,VLOOKUP(A3686,英雄数据表!A:K,9,0),IF(VLOOKUP(B3686,属性中转表!A:G,7,FALSE)&gt;=25,VLOOKUP(A3686,英雄数据表!A:K,5,0),""))</f>
        <v>"atk":600,"hp":10000,"undpspro":200,"pvpdpspro":100,"pvpundpspro":100,"speed":10</v>
      </c>
      <c r="J3686" s="20" t="str">
        <f>IF(I3686="","",属性中转表!$I$1&amp;(IF(VLOOKUP(B3686,属性中转表!A:G,7,FALSE)=0,0,VLOOKUP(VLOOKUP(B3686,属性中转表!A:G,7,FALSE),属性中转表!$K$2:$P$21,4,0)))+IFERROR(VLOOKUP(A3686,英雄数据表!A:K,IF(武魂!B3686&gt;=50,10,IF(武魂!B3686&gt;=25,6)),0),0))</f>
        <v>,"dpspro":200</v>
      </c>
      <c r="K3686" s="32" t="str">
        <f t="shared" si="248"/>
        <v>"atk":600,"hp":10000,"undpspro":200,"pvpdpspro":100,"pvpundpspro":100,"speed":10,"dpspro":200</v>
      </c>
      <c r="L3686" s="20" t="str">
        <f>IF(B3686&gt;=50,VLOOKUP(A3686,英雄数据表!A:L,11,FALSE),IF(B3686&gt;=25,VLOOKUP(A3686,英雄数据表!A:L,7,0),""))</f>
        <v>"3110602004"</v>
      </c>
      <c r="M3686" s="20" t="str">
        <f>IFERROR(VLOOKUP(B3686,属性中转表!$K$2:$O$21,5,FALSE),"")</f>
        <v>"dpspro":50</v>
      </c>
      <c r="N3686" s="20" t="str">
        <f>IF(B3686=25,VLOOKUP(A3686,英雄数据表!A:L,8,FALSE),IF(B3686=50,VLOOKUP(A3686,英雄数据表!A:L,12,0),""))</f>
        <v/>
      </c>
    </row>
    <row r="3687" spans="1:14" x14ac:dyDescent="0.3">
      <c r="A3687" s="20">
        <v>31106</v>
      </c>
      <c r="B3687" s="21">
        <f t="shared" si="245"/>
        <v>86</v>
      </c>
      <c r="C3687" s="21">
        <v>5</v>
      </c>
      <c r="D3687" s="21">
        <f>VLOOKUP(A3687,英雄数据表!A:D,4,0)</f>
        <v>3</v>
      </c>
      <c r="E3687" s="20" t="str">
        <f>VLOOKUP(A3687,英雄数据表!A:C,3,0)</f>
        <v>深红饮血者</v>
      </c>
      <c r="F3687" s="20">
        <f t="shared" si="246"/>
        <v>31106</v>
      </c>
      <c r="G3687" s="20">
        <f t="shared" si="247"/>
        <v>31106</v>
      </c>
      <c r="H3687" s="21" t="str">
        <f>VLOOKUP(B3687,属性中转表!A:F,6,FALSE)</f>
        <v>"hp":378000,"atk":10500</v>
      </c>
      <c r="I3687" s="20" t="str">
        <f>IF(VLOOKUP(B3687,属性中转表!A:G,7,FALSE)=0,"",VLOOKUP(VLOOKUP(B3687,属性中转表!A:G,7,FALSE),属性中转表!$K$2:$P$21,6,0))&amp;IF(VLOOKUP(B3687,属性中转表!A:G,7,FALSE)&gt;=50,VLOOKUP(A3687,英雄数据表!A:K,9,0),IF(VLOOKUP(B3687,属性中转表!A:G,7,FALSE)&gt;=25,VLOOKUP(A3687,英雄数据表!A:K,5,0),""))</f>
        <v>"atk":600,"hp":10000,"undpspro":200,"pvpdpspro":100,"pvpundpspro":100,"speed":10</v>
      </c>
      <c r="J3687" s="20" t="str">
        <f>IF(I3687="","",属性中转表!$I$1&amp;(IF(VLOOKUP(B3687,属性中转表!A:G,7,FALSE)=0,0,VLOOKUP(VLOOKUP(B3687,属性中转表!A:G,7,FALSE),属性中转表!$K$2:$P$21,4,0)))+IFERROR(VLOOKUP(A3687,英雄数据表!A:K,IF(武魂!B3687&gt;=50,10,IF(武魂!B3687&gt;=25,6)),0),0))</f>
        <v>,"dpspro":200</v>
      </c>
      <c r="K3687" s="32" t="str">
        <f t="shared" si="248"/>
        <v>"atk":600,"hp":10000,"undpspro":200,"pvpdpspro":100,"pvpundpspro":100,"speed":10,"dpspro":200</v>
      </c>
      <c r="L3687" s="20" t="str">
        <f>IF(B3687&gt;=50,VLOOKUP(A3687,英雄数据表!A:L,11,FALSE),IF(B3687&gt;=25,VLOOKUP(A3687,英雄数据表!A:L,7,0),""))</f>
        <v>"3110602004"</v>
      </c>
      <c r="M3687" s="20" t="str">
        <f>IFERROR(VLOOKUP(B3687,属性中转表!$K$2:$O$21,5,FALSE),"")</f>
        <v/>
      </c>
      <c r="N3687" s="20" t="str">
        <f>IF(B3687=25,VLOOKUP(A3687,英雄数据表!A:L,8,FALSE),IF(B3687=50,VLOOKUP(A3687,英雄数据表!A:L,12,0),""))</f>
        <v/>
      </c>
    </row>
    <row r="3688" spans="1:14" x14ac:dyDescent="0.3">
      <c r="A3688" s="20">
        <v>31106</v>
      </c>
      <c r="B3688" s="21">
        <f t="shared" si="245"/>
        <v>87</v>
      </c>
      <c r="C3688" s="21">
        <v>5</v>
      </c>
      <c r="D3688" s="21">
        <f>VLOOKUP(A3688,英雄数据表!A:D,4,0)</f>
        <v>3</v>
      </c>
      <c r="E3688" s="20" t="str">
        <f>VLOOKUP(A3688,英雄数据表!A:C,3,0)</f>
        <v>深红饮血者</v>
      </c>
      <c r="F3688" s="20">
        <f t="shared" si="246"/>
        <v>31106</v>
      </c>
      <c r="G3688" s="20">
        <f t="shared" si="247"/>
        <v>31106</v>
      </c>
      <c r="H3688" s="21" t="str">
        <f>VLOOKUP(B3688,属性中转表!A:F,6,FALSE)</f>
        <v>"hp":383400,"atk":10650</v>
      </c>
      <c r="I3688" s="20" t="str">
        <f>IF(VLOOKUP(B3688,属性中转表!A:G,7,FALSE)=0,"",VLOOKUP(VLOOKUP(B3688,属性中转表!A:G,7,FALSE),属性中转表!$K$2:$P$21,6,0))&amp;IF(VLOOKUP(B3688,属性中转表!A:G,7,FALSE)&gt;=50,VLOOKUP(A3688,英雄数据表!A:K,9,0),IF(VLOOKUP(B3688,属性中转表!A:G,7,FALSE)&gt;=25,VLOOKUP(A3688,英雄数据表!A:K,5,0),""))</f>
        <v>"atk":600,"hp":10000,"undpspro":200,"pvpdpspro":100,"pvpundpspro":100,"speed":10</v>
      </c>
      <c r="J3688" s="20" t="str">
        <f>IF(I3688="","",属性中转表!$I$1&amp;(IF(VLOOKUP(B3688,属性中转表!A:G,7,FALSE)=0,0,VLOOKUP(VLOOKUP(B3688,属性中转表!A:G,7,FALSE),属性中转表!$K$2:$P$21,4,0)))+IFERROR(VLOOKUP(A3688,英雄数据表!A:K,IF(武魂!B3688&gt;=50,10,IF(武魂!B3688&gt;=25,6)),0),0))</f>
        <v>,"dpspro":200</v>
      </c>
      <c r="K3688" s="32" t="str">
        <f t="shared" si="248"/>
        <v>"atk":600,"hp":10000,"undpspro":200,"pvpdpspro":100,"pvpundpspro":100,"speed":10,"dpspro":200</v>
      </c>
      <c r="L3688" s="20" t="str">
        <f>IF(B3688&gt;=50,VLOOKUP(A3688,英雄数据表!A:L,11,FALSE),IF(B3688&gt;=25,VLOOKUP(A3688,英雄数据表!A:L,7,0),""))</f>
        <v>"3110602004"</v>
      </c>
      <c r="M3688" s="20" t="str">
        <f>IFERROR(VLOOKUP(B3688,属性中转表!$K$2:$O$21,5,FALSE),"")</f>
        <v/>
      </c>
      <c r="N3688" s="20" t="str">
        <f>IF(B3688=25,VLOOKUP(A3688,英雄数据表!A:L,8,FALSE),IF(B3688=50,VLOOKUP(A3688,英雄数据表!A:L,12,0),""))</f>
        <v/>
      </c>
    </row>
    <row r="3689" spans="1:14" x14ac:dyDescent="0.3">
      <c r="A3689" s="20">
        <v>31106</v>
      </c>
      <c r="B3689" s="21">
        <f t="shared" si="245"/>
        <v>88</v>
      </c>
      <c r="C3689" s="21">
        <v>5</v>
      </c>
      <c r="D3689" s="21">
        <f>VLOOKUP(A3689,英雄数据表!A:D,4,0)</f>
        <v>3</v>
      </c>
      <c r="E3689" s="20" t="str">
        <f>VLOOKUP(A3689,英雄数据表!A:C,3,0)</f>
        <v>深红饮血者</v>
      </c>
      <c r="F3689" s="20">
        <f t="shared" si="246"/>
        <v>31106</v>
      </c>
      <c r="G3689" s="20">
        <f t="shared" si="247"/>
        <v>31106</v>
      </c>
      <c r="H3689" s="21" t="str">
        <f>VLOOKUP(B3689,属性中转表!A:F,6,FALSE)</f>
        <v>"hp":388800,"atk":10800</v>
      </c>
      <c r="I3689" s="20" t="str">
        <f>IF(VLOOKUP(B3689,属性中转表!A:G,7,FALSE)=0,"",VLOOKUP(VLOOKUP(B3689,属性中转表!A:G,7,FALSE),属性中转表!$K$2:$P$21,6,0))&amp;IF(VLOOKUP(B3689,属性中转表!A:G,7,FALSE)&gt;=50,VLOOKUP(A3689,英雄数据表!A:K,9,0),IF(VLOOKUP(B3689,属性中转表!A:G,7,FALSE)&gt;=25,VLOOKUP(A3689,英雄数据表!A:K,5,0),""))</f>
        <v>"atk":600,"hp":10000,"undpspro":200,"pvpdpspro":100,"pvpundpspro":100,"speed":10</v>
      </c>
      <c r="J3689" s="20" t="str">
        <f>IF(I3689="","",属性中转表!$I$1&amp;(IF(VLOOKUP(B3689,属性中转表!A:G,7,FALSE)=0,0,VLOOKUP(VLOOKUP(B3689,属性中转表!A:G,7,FALSE),属性中转表!$K$2:$P$21,4,0)))+IFERROR(VLOOKUP(A3689,英雄数据表!A:K,IF(武魂!B3689&gt;=50,10,IF(武魂!B3689&gt;=25,6)),0),0))</f>
        <v>,"dpspro":200</v>
      </c>
      <c r="K3689" s="32" t="str">
        <f t="shared" si="248"/>
        <v>"atk":600,"hp":10000,"undpspro":200,"pvpdpspro":100,"pvpundpspro":100,"speed":10,"dpspro":200</v>
      </c>
      <c r="L3689" s="20" t="str">
        <f>IF(B3689&gt;=50,VLOOKUP(A3689,英雄数据表!A:L,11,FALSE),IF(B3689&gt;=25,VLOOKUP(A3689,英雄数据表!A:L,7,0),""))</f>
        <v>"3110602004"</v>
      </c>
      <c r="M3689" s="20" t="str">
        <f>IFERROR(VLOOKUP(B3689,属性中转表!$K$2:$O$21,5,FALSE),"")</f>
        <v/>
      </c>
      <c r="N3689" s="20" t="str">
        <f>IF(B3689=25,VLOOKUP(A3689,英雄数据表!A:L,8,FALSE),IF(B3689=50,VLOOKUP(A3689,英雄数据表!A:L,12,0),""))</f>
        <v/>
      </c>
    </row>
    <row r="3690" spans="1:14" x14ac:dyDescent="0.3">
      <c r="A3690" s="20">
        <v>31106</v>
      </c>
      <c r="B3690" s="21">
        <f t="shared" si="245"/>
        <v>89</v>
      </c>
      <c r="C3690" s="21">
        <v>5</v>
      </c>
      <c r="D3690" s="21">
        <f>VLOOKUP(A3690,英雄数据表!A:D,4,0)</f>
        <v>3</v>
      </c>
      <c r="E3690" s="20" t="str">
        <f>VLOOKUP(A3690,英雄数据表!A:C,3,0)</f>
        <v>深红饮血者</v>
      </c>
      <c r="F3690" s="20">
        <f t="shared" si="246"/>
        <v>31106</v>
      </c>
      <c r="G3690" s="20">
        <f t="shared" si="247"/>
        <v>31106</v>
      </c>
      <c r="H3690" s="21" t="str">
        <f>VLOOKUP(B3690,属性中转表!A:F,6,FALSE)</f>
        <v>"hp":394200,"atk":10950</v>
      </c>
      <c r="I3690" s="20" t="str">
        <f>IF(VLOOKUP(B3690,属性中转表!A:G,7,FALSE)=0,"",VLOOKUP(VLOOKUP(B3690,属性中转表!A:G,7,FALSE),属性中转表!$K$2:$P$21,6,0))&amp;IF(VLOOKUP(B3690,属性中转表!A:G,7,FALSE)&gt;=50,VLOOKUP(A3690,英雄数据表!A:K,9,0),IF(VLOOKUP(B3690,属性中转表!A:G,7,FALSE)&gt;=25,VLOOKUP(A3690,英雄数据表!A:K,5,0),""))</f>
        <v>"atk":600,"hp":10000,"undpspro":200,"pvpdpspro":100,"pvpundpspro":100,"speed":10</v>
      </c>
      <c r="J3690" s="20" t="str">
        <f>IF(I3690="","",属性中转表!$I$1&amp;(IF(VLOOKUP(B3690,属性中转表!A:G,7,FALSE)=0,0,VLOOKUP(VLOOKUP(B3690,属性中转表!A:G,7,FALSE),属性中转表!$K$2:$P$21,4,0)))+IFERROR(VLOOKUP(A3690,英雄数据表!A:K,IF(武魂!B3690&gt;=50,10,IF(武魂!B3690&gt;=25,6)),0),0))</f>
        <v>,"dpspro":200</v>
      </c>
      <c r="K3690" s="32" t="str">
        <f t="shared" si="248"/>
        <v>"atk":600,"hp":10000,"undpspro":200,"pvpdpspro":100,"pvpundpspro":100,"speed":10,"dpspro":200</v>
      </c>
      <c r="L3690" s="20" t="str">
        <f>IF(B3690&gt;=50,VLOOKUP(A3690,英雄数据表!A:L,11,FALSE),IF(B3690&gt;=25,VLOOKUP(A3690,英雄数据表!A:L,7,0),""))</f>
        <v>"3110602004"</v>
      </c>
      <c r="M3690" s="20" t="str">
        <f>IFERROR(VLOOKUP(B3690,属性中转表!$K$2:$O$21,5,FALSE),"")</f>
        <v/>
      </c>
      <c r="N3690" s="20" t="str">
        <f>IF(B3690=25,VLOOKUP(A3690,英雄数据表!A:L,8,FALSE),IF(B3690=50,VLOOKUP(A3690,英雄数据表!A:L,12,0),""))</f>
        <v/>
      </c>
    </row>
    <row r="3691" spans="1:14" x14ac:dyDescent="0.3">
      <c r="A3691" s="20">
        <v>31106</v>
      </c>
      <c r="B3691" s="21">
        <f t="shared" si="245"/>
        <v>90</v>
      </c>
      <c r="C3691" s="21">
        <v>5</v>
      </c>
      <c r="D3691" s="21">
        <f>VLOOKUP(A3691,英雄数据表!A:D,4,0)</f>
        <v>3</v>
      </c>
      <c r="E3691" s="20" t="str">
        <f>VLOOKUP(A3691,英雄数据表!A:C,3,0)</f>
        <v>深红饮血者</v>
      </c>
      <c r="F3691" s="20">
        <f t="shared" si="246"/>
        <v>31106</v>
      </c>
      <c r="G3691" s="20">
        <f t="shared" si="247"/>
        <v>31106</v>
      </c>
      <c r="H3691" s="21" t="str">
        <f>VLOOKUP(B3691,属性中转表!A:F,6,FALSE)</f>
        <v>"hp":399600,"atk":11100</v>
      </c>
      <c r="I3691" s="20" t="str">
        <f>IF(VLOOKUP(B3691,属性中转表!A:G,7,FALSE)=0,"",VLOOKUP(VLOOKUP(B3691,属性中转表!A:G,7,FALSE),属性中转表!$K$2:$P$21,6,0))&amp;IF(VLOOKUP(B3691,属性中转表!A:G,7,FALSE)&gt;=50,VLOOKUP(A3691,英雄数据表!A:K,9,0),IF(VLOOKUP(B3691,属性中转表!A:G,7,FALSE)&gt;=25,VLOOKUP(A3691,英雄数据表!A:K,5,0),""))</f>
        <v>"atk":600,"hp":10000,"undpspro":200,"pvpdpspro":150,"pvpundpspro":100,"speed":10</v>
      </c>
      <c r="J3691" s="20" t="str">
        <f>IF(I3691="","",属性中转表!$I$1&amp;(IF(VLOOKUP(B3691,属性中转表!A:G,7,FALSE)=0,0,VLOOKUP(VLOOKUP(B3691,属性中转表!A:G,7,FALSE),属性中转表!$K$2:$P$21,4,0)))+IFERROR(VLOOKUP(A3691,英雄数据表!A:K,IF(武魂!B3691&gt;=50,10,IF(武魂!B3691&gt;=25,6)),0),0))</f>
        <v>,"dpspro":200</v>
      </c>
      <c r="K3691" s="32" t="str">
        <f t="shared" si="248"/>
        <v>"atk":600,"hp":10000,"undpspro":200,"pvpdpspro":150,"pvpundpspro":100,"speed":10,"dpspro":200</v>
      </c>
      <c r="L3691" s="20" t="str">
        <f>IF(B3691&gt;=50,VLOOKUP(A3691,英雄数据表!A:L,11,FALSE),IF(B3691&gt;=25,VLOOKUP(A3691,英雄数据表!A:L,7,0),""))</f>
        <v>"3110602004"</v>
      </c>
      <c r="M3691" s="20" t="str">
        <f>IFERROR(VLOOKUP(B3691,属性中转表!$K$2:$O$21,5,FALSE),"")</f>
        <v>"pvpdpspro":50</v>
      </c>
      <c r="N3691" s="20" t="str">
        <f>IF(B3691=25,VLOOKUP(A3691,英雄数据表!A:L,8,FALSE),IF(B3691=50,VLOOKUP(A3691,英雄数据表!A:L,12,0),""))</f>
        <v/>
      </c>
    </row>
    <row r="3692" spans="1:14" x14ac:dyDescent="0.3">
      <c r="A3692" s="20">
        <v>31106</v>
      </c>
      <c r="B3692" s="21">
        <f t="shared" si="245"/>
        <v>91</v>
      </c>
      <c r="C3692" s="21">
        <v>5</v>
      </c>
      <c r="D3692" s="21">
        <f>VLOOKUP(A3692,英雄数据表!A:D,4,0)</f>
        <v>3</v>
      </c>
      <c r="E3692" s="20" t="str">
        <f>VLOOKUP(A3692,英雄数据表!A:C,3,0)</f>
        <v>深红饮血者</v>
      </c>
      <c r="F3692" s="20">
        <f t="shared" si="246"/>
        <v>31106</v>
      </c>
      <c r="G3692" s="20">
        <f t="shared" si="247"/>
        <v>31106</v>
      </c>
      <c r="H3692" s="21" t="str">
        <f>VLOOKUP(B3692,属性中转表!A:F,6,FALSE)</f>
        <v>"hp":405000,"atk":11250</v>
      </c>
      <c r="I3692" s="20" t="str">
        <f>IF(VLOOKUP(B3692,属性中转表!A:G,7,FALSE)=0,"",VLOOKUP(VLOOKUP(B3692,属性中转表!A:G,7,FALSE),属性中转表!$K$2:$P$21,6,0))&amp;IF(VLOOKUP(B3692,属性中转表!A:G,7,FALSE)&gt;=50,VLOOKUP(A3692,英雄数据表!A:K,9,0),IF(VLOOKUP(B3692,属性中转表!A:G,7,FALSE)&gt;=25,VLOOKUP(A3692,英雄数据表!A:K,5,0),""))</f>
        <v>"atk":600,"hp":10000,"undpspro":200,"pvpdpspro":150,"pvpundpspro":100,"speed":10</v>
      </c>
      <c r="J3692" s="20" t="str">
        <f>IF(I3692="","",属性中转表!$I$1&amp;(IF(VLOOKUP(B3692,属性中转表!A:G,7,FALSE)=0,0,VLOOKUP(VLOOKUP(B3692,属性中转表!A:G,7,FALSE),属性中转表!$K$2:$P$21,4,0)))+IFERROR(VLOOKUP(A3692,英雄数据表!A:K,IF(武魂!B3692&gt;=50,10,IF(武魂!B3692&gt;=25,6)),0),0))</f>
        <v>,"dpspro":200</v>
      </c>
      <c r="K3692" s="32" t="str">
        <f t="shared" si="248"/>
        <v>"atk":600,"hp":10000,"undpspro":200,"pvpdpspro":150,"pvpundpspro":100,"speed":10,"dpspro":200</v>
      </c>
      <c r="L3692" s="20" t="str">
        <f>IF(B3692&gt;=50,VLOOKUP(A3692,英雄数据表!A:L,11,FALSE),IF(B3692&gt;=25,VLOOKUP(A3692,英雄数据表!A:L,7,0),""))</f>
        <v>"3110602004"</v>
      </c>
      <c r="M3692" s="20" t="str">
        <f>IFERROR(VLOOKUP(B3692,属性中转表!$K$2:$O$21,5,FALSE),"")</f>
        <v/>
      </c>
      <c r="N3692" s="20" t="str">
        <f>IF(B3692=25,VLOOKUP(A3692,英雄数据表!A:L,8,FALSE),IF(B3692=50,VLOOKUP(A3692,英雄数据表!A:L,12,0),""))</f>
        <v/>
      </c>
    </row>
    <row r="3693" spans="1:14" x14ac:dyDescent="0.3">
      <c r="A3693" s="20">
        <v>31106</v>
      </c>
      <c r="B3693" s="21">
        <f t="shared" si="245"/>
        <v>92</v>
      </c>
      <c r="C3693" s="21">
        <v>5</v>
      </c>
      <c r="D3693" s="21">
        <f>VLOOKUP(A3693,英雄数据表!A:D,4,0)</f>
        <v>3</v>
      </c>
      <c r="E3693" s="20" t="str">
        <f>VLOOKUP(A3693,英雄数据表!A:C,3,0)</f>
        <v>深红饮血者</v>
      </c>
      <c r="F3693" s="20">
        <f t="shared" si="246"/>
        <v>31106</v>
      </c>
      <c r="G3693" s="20">
        <f t="shared" si="247"/>
        <v>31106</v>
      </c>
      <c r="H3693" s="21" t="str">
        <f>VLOOKUP(B3693,属性中转表!A:F,6,FALSE)</f>
        <v>"hp":410400,"atk":11400</v>
      </c>
      <c r="I3693" s="20" t="str">
        <f>IF(VLOOKUP(B3693,属性中转表!A:G,7,FALSE)=0,"",VLOOKUP(VLOOKUP(B3693,属性中转表!A:G,7,FALSE),属性中转表!$K$2:$P$21,6,0))&amp;IF(VLOOKUP(B3693,属性中转表!A:G,7,FALSE)&gt;=50,VLOOKUP(A3693,英雄数据表!A:K,9,0),IF(VLOOKUP(B3693,属性中转表!A:G,7,FALSE)&gt;=25,VLOOKUP(A3693,英雄数据表!A:K,5,0),""))</f>
        <v>"atk":600,"hp":10000,"undpspro":200,"pvpdpspro":150,"pvpundpspro":100,"speed":10</v>
      </c>
      <c r="J3693" s="20" t="str">
        <f>IF(I3693="","",属性中转表!$I$1&amp;(IF(VLOOKUP(B3693,属性中转表!A:G,7,FALSE)=0,0,VLOOKUP(VLOOKUP(B3693,属性中转表!A:G,7,FALSE),属性中转表!$K$2:$P$21,4,0)))+IFERROR(VLOOKUP(A3693,英雄数据表!A:K,IF(武魂!B3693&gt;=50,10,IF(武魂!B3693&gt;=25,6)),0),0))</f>
        <v>,"dpspro":200</v>
      </c>
      <c r="K3693" s="32" t="str">
        <f t="shared" si="248"/>
        <v>"atk":600,"hp":10000,"undpspro":200,"pvpdpspro":150,"pvpundpspro":100,"speed":10,"dpspro":200</v>
      </c>
      <c r="L3693" s="20" t="str">
        <f>IF(B3693&gt;=50,VLOOKUP(A3693,英雄数据表!A:L,11,FALSE),IF(B3693&gt;=25,VLOOKUP(A3693,英雄数据表!A:L,7,0),""))</f>
        <v>"3110602004"</v>
      </c>
      <c r="M3693" s="20" t="str">
        <f>IFERROR(VLOOKUP(B3693,属性中转表!$K$2:$O$21,5,FALSE),"")</f>
        <v/>
      </c>
      <c r="N3693" s="20" t="str">
        <f>IF(B3693=25,VLOOKUP(A3693,英雄数据表!A:L,8,FALSE),IF(B3693=50,VLOOKUP(A3693,英雄数据表!A:L,12,0),""))</f>
        <v/>
      </c>
    </row>
    <row r="3694" spans="1:14" x14ac:dyDescent="0.3">
      <c r="A3694" s="20">
        <v>31106</v>
      </c>
      <c r="B3694" s="21">
        <f t="shared" si="245"/>
        <v>93</v>
      </c>
      <c r="C3694" s="21">
        <v>5</v>
      </c>
      <c r="D3694" s="21">
        <f>VLOOKUP(A3694,英雄数据表!A:D,4,0)</f>
        <v>3</v>
      </c>
      <c r="E3694" s="20" t="str">
        <f>VLOOKUP(A3694,英雄数据表!A:C,3,0)</f>
        <v>深红饮血者</v>
      </c>
      <c r="F3694" s="20">
        <f t="shared" si="246"/>
        <v>31106</v>
      </c>
      <c r="G3694" s="20">
        <f t="shared" si="247"/>
        <v>31106</v>
      </c>
      <c r="H3694" s="21" t="str">
        <f>VLOOKUP(B3694,属性中转表!A:F,6,FALSE)</f>
        <v>"hp":415800,"atk":11550</v>
      </c>
      <c r="I3694" s="20" t="str">
        <f>IF(VLOOKUP(B3694,属性中转表!A:G,7,FALSE)=0,"",VLOOKUP(VLOOKUP(B3694,属性中转表!A:G,7,FALSE),属性中转表!$K$2:$P$21,6,0))&amp;IF(VLOOKUP(B3694,属性中转表!A:G,7,FALSE)&gt;=50,VLOOKUP(A3694,英雄数据表!A:K,9,0),IF(VLOOKUP(B3694,属性中转表!A:G,7,FALSE)&gt;=25,VLOOKUP(A3694,英雄数据表!A:K,5,0),""))</f>
        <v>"atk":600,"hp":10000,"undpspro":200,"pvpdpspro":150,"pvpundpspro":100,"speed":10</v>
      </c>
      <c r="J3694" s="20" t="str">
        <f>IF(I3694="","",属性中转表!$I$1&amp;(IF(VLOOKUP(B3694,属性中转表!A:G,7,FALSE)=0,0,VLOOKUP(VLOOKUP(B3694,属性中转表!A:G,7,FALSE),属性中转表!$K$2:$P$21,4,0)))+IFERROR(VLOOKUP(A3694,英雄数据表!A:K,IF(武魂!B3694&gt;=50,10,IF(武魂!B3694&gt;=25,6)),0),0))</f>
        <v>,"dpspro":200</v>
      </c>
      <c r="K3694" s="32" t="str">
        <f t="shared" si="248"/>
        <v>"atk":600,"hp":10000,"undpspro":200,"pvpdpspro":150,"pvpundpspro":100,"speed":10,"dpspro":200</v>
      </c>
      <c r="L3694" s="20" t="str">
        <f>IF(B3694&gt;=50,VLOOKUP(A3694,英雄数据表!A:L,11,FALSE),IF(B3694&gt;=25,VLOOKUP(A3694,英雄数据表!A:L,7,0),""))</f>
        <v>"3110602004"</v>
      </c>
      <c r="M3694" s="20" t="str">
        <f>IFERROR(VLOOKUP(B3694,属性中转表!$K$2:$O$21,5,FALSE),"")</f>
        <v/>
      </c>
      <c r="N3694" s="20" t="str">
        <f>IF(B3694=25,VLOOKUP(A3694,英雄数据表!A:L,8,FALSE),IF(B3694=50,VLOOKUP(A3694,英雄数据表!A:L,12,0),""))</f>
        <v/>
      </c>
    </row>
    <row r="3695" spans="1:14" x14ac:dyDescent="0.3">
      <c r="A3695" s="20">
        <v>31106</v>
      </c>
      <c r="B3695" s="21">
        <f t="shared" si="245"/>
        <v>94</v>
      </c>
      <c r="C3695" s="21">
        <v>5</v>
      </c>
      <c r="D3695" s="21">
        <f>VLOOKUP(A3695,英雄数据表!A:D,4,0)</f>
        <v>3</v>
      </c>
      <c r="E3695" s="20" t="str">
        <f>VLOOKUP(A3695,英雄数据表!A:C,3,0)</f>
        <v>深红饮血者</v>
      </c>
      <c r="F3695" s="20">
        <f t="shared" si="246"/>
        <v>31106</v>
      </c>
      <c r="G3695" s="20">
        <f t="shared" si="247"/>
        <v>31106</v>
      </c>
      <c r="H3695" s="21" t="str">
        <f>VLOOKUP(B3695,属性中转表!A:F,6,FALSE)</f>
        <v>"hp":421200,"atk":11700</v>
      </c>
      <c r="I3695" s="20" t="str">
        <f>IF(VLOOKUP(B3695,属性中转表!A:G,7,FALSE)=0,"",VLOOKUP(VLOOKUP(B3695,属性中转表!A:G,7,FALSE),属性中转表!$K$2:$P$21,6,0))&amp;IF(VLOOKUP(B3695,属性中转表!A:G,7,FALSE)&gt;=50,VLOOKUP(A3695,英雄数据表!A:K,9,0),IF(VLOOKUP(B3695,属性中转表!A:G,7,FALSE)&gt;=25,VLOOKUP(A3695,英雄数据表!A:K,5,0),""))</f>
        <v>"atk":600,"hp":10000,"undpspro":200,"pvpdpspro":150,"pvpundpspro":100,"speed":10</v>
      </c>
      <c r="J3695" s="20" t="str">
        <f>IF(I3695="","",属性中转表!$I$1&amp;(IF(VLOOKUP(B3695,属性中转表!A:G,7,FALSE)=0,0,VLOOKUP(VLOOKUP(B3695,属性中转表!A:G,7,FALSE),属性中转表!$K$2:$P$21,4,0)))+IFERROR(VLOOKUP(A3695,英雄数据表!A:K,IF(武魂!B3695&gt;=50,10,IF(武魂!B3695&gt;=25,6)),0),0))</f>
        <v>,"dpspro":200</v>
      </c>
      <c r="K3695" s="32" t="str">
        <f t="shared" si="248"/>
        <v>"atk":600,"hp":10000,"undpspro":200,"pvpdpspro":150,"pvpundpspro":100,"speed":10,"dpspro":200</v>
      </c>
      <c r="L3695" s="20" t="str">
        <f>IF(B3695&gt;=50,VLOOKUP(A3695,英雄数据表!A:L,11,FALSE),IF(B3695&gt;=25,VLOOKUP(A3695,英雄数据表!A:L,7,0),""))</f>
        <v>"3110602004"</v>
      </c>
      <c r="M3695" s="20" t="str">
        <f>IFERROR(VLOOKUP(B3695,属性中转表!$K$2:$O$21,5,FALSE),"")</f>
        <v/>
      </c>
      <c r="N3695" s="20" t="str">
        <f>IF(B3695=25,VLOOKUP(A3695,英雄数据表!A:L,8,FALSE),IF(B3695=50,VLOOKUP(A3695,英雄数据表!A:L,12,0),""))</f>
        <v/>
      </c>
    </row>
    <row r="3696" spans="1:14" x14ac:dyDescent="0.3">
      <c r="A3696" s="20">
        <v>31106</v>
      </c>
      <c r="B3696" s="21">
        <f t="shared" si="245"/>
        <v>95</v>
      </c>
      <c r="C3696" s="21">
        <v>5</v>
      </c>
      <c r="D3696" s="21">
        <f>VLOOKUP(A3696,英雄数据表!A:D,4,0)</f>
        <v>3</v>
      </c>
      <c r="E3696" s="20" t="str">
        <f>VLOOKUP(A3696,英雄数据表!A:C,3,0)</f>
        <v>深红饮血者</v>
      </c>
      <c r="F3696" s="20">
        <f t="shared" si="246"/>
        <v>31106</v>
      </c>
      <c r="G3696" s="20">
        <f t="shared" si="247"/>
        <v>31106</v>
      </c>
      <c r="H3696" s="21" t="str">
        <f>VLOOKUP(B3696,属性中转表!A:F,6,FALSE)</f>
        <v>"hp":426600,"atk":11850</v>
      </c>
      <c r="I3696" s="20" t="str">
        <f>IF(VLOOKUP(B3696,属性中转表!A:G,7,FALSE)=0,"",VLOOKUP(VLOOKUP(B3696,属性中转表!A:G,7,FALSE),属性中转表!$K$2:$P$21,6,0))&amp;IF(VLOOKUP(B3696,属性中转表!A:G,7,FALSE)&gt;=50,VLOOKUP(A3696,英雄数据表!A:K,9,0),IF(VLOOKUP(B3696,属性中转表!A:G,7,FALSE)&gt;=25,VLOOKUP(A3696,英雄数据表!A:K,5,0),""))</f>
        <v>"atk":600,"hp":10000,"undpspro":200,"pvpdpspro":150,"pvpundpspro":150,"speed":10</v>
      </c>
      <c r="J3696" s="20" t="str">
        <f>IF(I3696="","",属性中转表!$I$1&amp;(IF(VLOOKUP(B3696,属性中转表!A:G,7,FALSE)=0,0,VLOOKUP(VLOOKUP(B3696,属性中转表!A:G,7,FALSE),属性中转表!$K$2:$P$21,4,0)))+IFERROR(VLOOKUP(A3696,英雄数据表!A:K,IF(武魂!B3696&gt;=50,10,IF(武魂!B3696&gt;=25,6)),0),0))</f>
        <v>,"dpspro":200</v>
      </c>
      <c r="K3696" s="32" t="str">
        <f t="shared" si="248"/>
        <v>"atk":600,"hp":10000,"undpspro":200,"pvpdpspro":150,"pvpundpspro":150,"speed":10,"dpspro":200</v>
      </c>
      <c r="L3696" s="20" t="str">
        <f>IF(B3696&gt;=50,VLOOKUP(A3696,英雄数据表!A:L,11,FALSE),IF(B3696&gt;=25,VLOOKUP(A3696,英雄数据表!A:L,7,0),""))</f>
        <v>"3110602004"</v>
      </c>
      <c r="M3696" s="20" t="str">
        <f>IFERROR(VLOOKUP(B3696,属性中转表!$K$2:$O$21,5,FALSE),"")</f>
        <v>"pvpundpspro":50</v>
      </c>
      <c r="N3696" s="20" t="str">
        <f>IF(B3696=25,VLOOKUP(A3696,英雄数据表!A:L,8,FALSE),IF(B3696=50,VLOOKUP(A3696,英雄数据表!A:L,12,0),""))</f>
        <v/>
      </c>
    </row>
    <row r="3697" spans="1:14" x14ac:dyDescent="0.3">
      <c r="A3697" s="20">
        <v>31106</v>
      </c>
      <c r="B3697" s="21">
        <f t="shared" si="245"/>
        <v>96</v>
      </c>
      <c r="C3697" s="21">
        <v>5</v>
      </c>
      <c r="D3697" s="21">
        <f>VLOOKUP(A3697,英雄数据表!A:D,4,0)</f>
        <v>3</v>
      </c>
      <c r="E3697" s="20" t="str">
        <f>VLOOKUP(A3697,英雄数据表!A:C,3,0)</f>
        <v>深红饮血者</v>
      </c>
      <c r="F3697" s="20">
        <f t="shared" si="246"/>
        <v>31106</v>
      </c>
      <c r="G3697" s="20">
        <f t="shared" si="247"/>
        <v>31106</v>
      </c>
      <c r="H3697" s="21" t="str">
        <f>VLOOKUP(B3697,属性中转表!A:F,6,FALSE)</f>
        <v>"hp":432000,"atk":12000</v>
      </c>
      <c r="I3697" s="20" t="str">
        <f>IF(VLOOKUP(B3697,属性中转表!A:G,7,FALSE)=0,"",VLOOKUP(VLOOKUP(B3697,属性中转表!A:G,7,FALSE),属性中转表!$K$2:$P$21,6,0))&amp;IF(VLOOKUP(B3697,属性中转表!A:G,7,FALSE)&gt;=50,VLOOKUP(A3697,英雄数据表!A:K,9,0),IF(VLOOKUP(B3697,属性中转表!A:G,7,FALSE)&gt;=25,VLOOKUP(A3697,英雄数据表!A:K,5,0),""))</f>
        <v>"atk":600,"hp":10000,"undpspro":200,"pvpdpspro":150,"pvpundpspro":150,"speed":10</v>
      </c>
      <c r="J3697" s="20" t="str">
        <f>IF(I3697="","",属性中转表!$I$1&amp;(IF(VLOOKUP(B3697,属性中转表!A:G,7,FALSE)=0,0,VLOOKUP(VLOOKUP(B3697,属性中转表!A:G,7,FALSE),属性中转表!$K$2:$P$21,4,0)))+IFERROR(VLOOKUP(A3697,英雄数据表!A:K,IF(武魂!B3697&gt;=50,10,IF(武魂!B3697&gt;=25,6)),0),0))</f>
        <v>,"dpspro":200</v>
      </c>
      <c r="K3697" s="32" t="str">
        <f t="shared" si="248"/>
        <v>"atk":600,"hp":10000,"undpspro":200,"pvpdpspro":150,"pvpundpspro":150,"speed":10,"dpspro":200</v>
      </c>
      <c r="L3697" s="20" t="str">
        <f>IF(B3697&gt;=50,VLOOKUP(A3697,英雄数据表!A:L,11,FALSE),IF(B3697&gt;=25,VLOOKUP(A3697,英雄数据表!A:L,7,0),""))</f>
        <v>"3110602004"</v>
      </c>
      <c r="M3697" s="20" t="str">
        <f>IFERROR(VLOOKUP(B3697,属性中转表!$K$2:$O$21,5,FALSE),"")</f>
        <v/>
      </c>
      <c r="N3697" s="20" t="str">
        <f>IF(B3697=25,VLOOKUP(A3697,英雄数据表!A:L,8,FALSE),IF(B3697=50,VLOOKUP(A3697,英雄数据表!A:L,12,0),""))</f>
        <v/>
      </c>
    </row>
    <row r="3698" spans="1:14" x14ac:dyDescent="0.3">
      <c r="A3698" s="20">
        <v>31106</v>
      </c>
      <c r="B3698" s="21">
        <f t="shared" si="245"/>
        <v>97</v>
      </c>
      <c r="C3698" s="21">
        <v>5</v>
      </c>
      <c r="D3698" s="21">
        <f>VLOOKUP(A3698,英雄数据表!A:D,4,0)</f>
        <v>3</v>
      </c>
      <c r="E3698" s="20" t="str">
        <f>VLOOKUP(A3698,英雄数据表!A:C,3,0)</f>
        <v>深红饮血者</v>
      </c>
      <c r="F3698" s="20">
        <f t="shared" si="246"/>
        <v>31106</v>
      </c>
      <c r="G3698" s="20">
        <f t="shared" si="247"/>
        <v>31106</v>
      </c>
      <c r="H3698" s="21" t="str">
        <f>VLOOKUP(B3698,属性中转表!A:F,6,FALSE)</f>
        <v>"hp":437400,"atk":12150</v>
      </c>
      <c r="I3698" s="20" t="str">
        <f>IF(VLOOKUP(B3698,属性中转表!A:G,7,FALSE)=0,"",VLOOKUP(VLOOKUP(B3698,属性中转表!A:G,7,FALSE),属性中转表!$K$2:$P$21,6,0))&amp;IF(VLOOKUP(B3698,属性中转表!A:G,7,FALSE)&gt;=50,VLOOKUP(A3698,英雄数据表!A:K,9,0),IF(VLOOKUP(B3698,属性中转表!A:G,7,FALSE)&gt;=25,VLOOKUP(A3698,英雄数据表!A:K,5,0),""))</f>
        <v>"atk":600,"hp":10000,"undpspro":200,"pvpdpspro":150,"pvpundpspro":150,"speed":10</v>
      </c>
      <c r="J3698" s="20" t="str">
        <f>IF(I3698="","",属性中转表!$I$1&amp;(IF(VLOOKUP(B3698,属性中转表!A:G,7,FALSE)=0,0,VLOOKUP(VLOOKUP(B3698,属性中转表!A:G,7,FALSE),属性中转表!$K$2:$P$21,4,0)))+IFERROR(VLOOKUP(A3698,英雄数据表!A:K,IF(武魂!B3698&gt;=50,10,IF(武魂!B3698&gt;=25,6)),0),0))</f>
        <v>,"dpspro":200</v>
      </c>
      <c r="K3698" s="32" t="str">
        <f t="shared" si="248"/>
        <v>"atk":600,"hp":10000,"undpspro":200,"pvpdpspro":150,"pvpundpspro":150,"speed":10,"dpspro":200</v>
      </c>
      <c r="L3698" s="20" t="str">
        <f>IF(B3698&gt;=50,VLOOKUP(A3698,英雄数据表!A:L,11,FALSE),IF(B3698&gt;=25,VLOOKUP(A3698,英雄数据表!A:L,7,0),""))</f>
        <v>"3110602004"</v>
      </c>
      <c r="M3698" s="20" t="str">
        <f>IFERROR(VLOOKUP(B3698,属性中转表!$K$2:$O$21,5,FALSE),"")</f>
        <v/>
      </c>
      <c r="N3698" s="20" t="str">
        <f>IF(B3698=25,VLOOKUP(A3698,英雄数据表!A:L,8,FALSE),IF(B3698=50,VLOOKUP(A3698,英雄数据表!A:L,12,0),""))</f>
        <v/>
      </c>
    </row>
    <row r="3699" spans="1:14" x14ac:dyDescent="0.3">
      <c r="A3699" s="20">
        <v>31106</v>
      </c>
      <c r="B3699" s="21">
        <f t="shared" si="245"/>
        <v>98</v>
      </c>
      <c r="C3699" s="21">
        <v>5</v>
      </c>
      <c r="D3699" s="21">
        <f>VLOOKUP(A3699,英雄数据表!A:D,4,0)</f>
        <v>3</v>
      </c>
      <c r="E3699" s="20" t="str">
        <f>VLOOKUP(A3699,英雄数据表!A:C,3,0)</f>
        <v>深红饮血者</v>
      </c>
      <c r="F3699" s="20">
        <f t="shared" si="246"/>
        <v>31106</v>
      </c>
      <c r="G3699" s="20">
        <f t="shared" si="247"/>
        <v>31106</v>
      </c>
      <c r="H3699" s="21" t="str">
        <f>VLOOKUP(B3699,属性中转表!A:F,6,FALSE)</f>
        <v>"hp":442800,"atk":12300</v>
      </c>
      <c r="I3699" s="20" t="str">
        <f>IF(VLOOKUP(B3699,属性中转表!A:G,7,FALSE)=0,"",VLOOKUP(VLOOKUP(B3699,属性中转表!A:G,7,FALSE),属性中转表!$K$2:$P$21,6,0))&amp;IF(VLOOKUP(B3699,属性中转表!A:G,7,FALSE)&gt;=50,VLOOKUP(A3699,英雄数据表!A:K,9,0),IF(VLOOKUP(B3699,属性中转表!A:G,7,FALSE)&gt;=25,VLOOKUP(A3699,英雄数据表!A:K,5,0),""))</f>
        <v>"atk":600,"hp":10000,"undpspro":200,"pvpdpspro":150,"pvpundpspro":150,"speed":10</v>
      </c>
      <c r="J3699" s="20" t="str">
        <f>IF(I3699="","",属性中转表!$I$1&amp;(IF(VLOOKUP(B3699,属性中转表!A:G,7,FALSE)=0,0,VLOOKUP(VLOOKUP(B3699,属性中转表!A:G,7,FALSE),属性中转表!$K$2:$P$21,4,0)))+IFERROR(VLOOKUP(A3699,英雄数据表!A:K,IF(武魂!B3699&gt;=50,10,IF(武魂!B3699&gt;=25,6)),0),0))</f>
        <v>,"dpspro":200</v>
      </c>
      <c r="K3699" s="32" t="str">
        <f t="shared" si="248"/>
        <v>"atk":600,"hp":10000,"undpspro":200,"pvpdpspro":150,"pvpundpspro":150,"speed":10,"dpspro":200</v>
      </c>
      <c r="L3699" s="20" t="str">
        <f>IF(B3699&gt;=50,VLOOKUP(A3699,英雄数据表!A:L,11,FALSE),IF(B3699&gt;=25,VLOOKUP(A3699,英雄数据表!A:L,7,0),""))</f>
        <v>"3110602004"</v>
      </c>
      <c r="M3699" s="20" t="str">
        <f>IFERROR(VLOOKUP(B3699,属性中转表!$K$2:$O$21,5,FALSE),"")</f>
        <v/>
      </c>
      <c r="N3699" s="20" t="str">
        <f>IF(B3699=25,VLOOKUP(A3699,英雄数据表!A:L,8,FALSE),IF(B3699=50,VLOOKUP(A3699,英雄数据表!A:L,12,0),""))</f>
        <v/>
      </c>
    </row>
    <row r="3700" spans="1:14" x14ac:dyDescent="0.3">
      <c r="A3700" s="20">
        <v>31106</v>
      </c>
      <c r="B3700" s="21">
        <f t="shared" si="245"/>
        <v>99</v>
      </c>
      <c r="C3700" s="21">
        <v>5</v>
      </c>
      <c r="D3700" s="21">
        <f>VLOOKUP(A3700,英雄数据表!A:D,4,0)</f>
        <v>3</v>
      </c>
      <c r="E3700" s="20" t="str">
        <f>VLOOKUP(A3700,英雄数据表!A:C,3,0)</f>
        <v>深红饮血者</v>
      </c>
      <c r="F3700" s="20">
        <f t="shared" si="246"/>
        <v>31106</v>
      </c>
      <c r="G3700" s="20">
        <f t="shared" si="247"/>
        <v>31106</v>
      </c>
      <c r="H3700" s="21" t="str">
        <f>VLOOKUP(B3700,属性中转表!A:F,6,FALSE)</f>
        <v>"hp":448200,"atk":12450</v>
      </c>
      <c r="I3700" s="20" t="str">
        <f>IF(VLOOKUP(B3700,属性中转表!A:G,7,FALSE)=0,"",VLOOKUP(VLOOKUP(B3700,属性中转表!A:G,7,FALSE),属性中转表!$K$2:$P$21,6,0))&amp;IF(VLOOKUP(B3700,属性中转表!A:G,7,FALSE)&gt;=50,VLOOKUP(A3700,英雄数据表!A:K,9,0),IF(VLOOKUP(B3700,属性中转表!A:G,7,FALSE)&gt;=25,VLOOKUP(A3700,英雄数据表!A:K,5,0),""))</f>
        <v>"atk":600,"hp":10000,"undpspro":200,"pvpdpspro":150,"pvpundpspro":150,"speed":10</v>
      </c>
      <c r="J3700" s="20" t="str">
        <f>IF(I3700="","",属性中转表!$I$1&amp;(IF(VLOOKUP(B3700,属性中转表!A:G,7,FALSE)=0,0,VLOOKUP(VLOOKUP(B3700,属性中转表!A:G,7,FALSE),属性中转表!$K$2:$P$21,4,0)))+IFERROR(VLOOKUP(A3700,英雄数据表!A:K,IF(武魂!B3700&gt;=50,10,IF(武魂!B3700&gt;=25,6)),0),0))</f>
        <v>,"dpspro":200</v>
      </c>
      <c r="K3700" s="32" t="str">
        <f t="shared" si="248"/>
        <v>"atk":600,"hp":10000,"undpspro":200,"pvpdpspro":150,"pvpundpspro":150,"speed":10,"dpspro":200</v>
      </c>
      <c r="L3700" s="20" t="str">
        <f>IF(B3700&gt;=50,VLOOKUP(A3700,英雄数据表!A:L,11,FALSE),IF(B3700&gt;=25,VLOOKUP(A3700,英雄数据表!A:L,7,0),""))</f>
        <v>"3110602004"</v>
      </c>
      <c r="M3700" s="20" t="str">
        <f>IFERROR(VLOOKUP(B3700,属性中转表!$K$2:$O$21,5,FALSE),"")</f>
        <v/>
      </c>
      <c r="N3700" s="20" t="str">
        <f>IF(B3700=25,VLOOKUP(A3700,英雄数据表!A:L,8,FALSE),IF(B3700=50,VLOOKUP(A3700,英雄数据表!A:L,12,0),""))</f>
        <v/>
      </c>
    </row>
    <row r="3701" spans="1:14" x14ac:dyDescent="0.3">
      <c r="A3701" s="20">
        <v>31106</v>
      </c>
      <c r="B3701" s="21">
        <f t="shared" si="245"/>
        <v>100</v>
      </c>
      <c r="C3701" s="21">
        <v>5</v>
      </c>
      <c r="D3701" s="21">
        <f>VLOOKUP(A3701,英雄数据表!A:D,4,0)</f>
        <v>3</v>
      </c>
      <c r="E3701" s="20" t="str">
        <f>VLOOKUP(A3701,英雄数据表!A:C,3,0)</f>
        <v>深红饮血者</v>
      </c>
      <c r="F3701" s="20">
        <f t="shared" si="246"/>
        <v>31106</v>
      </c>
      <c r="G3701" s="20">
        <f t="shared" si="247"/>
        <v>31106</v>
      </c>
      <c r="H3701" s="21" t="str">
        <f>VLOOKUP(B3701,属性中转表!A:F,6,FALSE)</f>
        <v>"hp":453600,"atk":12600</v>
      </c>
      <c r="I3701" s="20" t="str">
        <f>IF(VLOOKUP(B3701,属性中转表!A:G,7,FALSE)=0,"",VLOOKUP(VLOOKUP(B3701,属性中转表!A:G,7,FALSE),属性中转表!$K$2:$P$21,6,0))&amp;IF(VLOOKUP(B3701,属性中转表!A:G,7,FALSE)&gt;=50,VLOOKUP(A3701,英雄数据表!A:K,9,0),IF(VLOOKUP(B3701,属性中转表!A:G,7,FALSE)&gt;=25,VLOOKUP(A3701,英雄数据表!A:K,5,0),""))</f>
        <v>"atk":900,"hp":15000,"undpspro":200,"pvpdpspro":150,"pvpundpspro":150,"speed":20</v>
      </c>
      <c r="J3701" s="20" t="str">
        <f>IF(I3701="","",属性中转表!$I$1&amp;(IF(VLOOKUP(B3701,属性中转表!A:G,7,FALSE)=0,0,VLOOKUP(VLOOKUP(B3701,属性中转表!A:G,7,FALSE),属性中转表!$K$2:$P$21,4,0)))+IFERROR(VLOOKUP(A3701,英雄数据表!A:K,IF(武魂!B3701&gt;=50,10,IF(武魂!B3701&gt;=25,6)),0),0))</f>
        <v>,"dpspro":200</v>
      </c>
      <c r="K3701" s="32" t="str">
        <f t="shared" si="248"/>
        <v>"atk":900,"hp":15000,"undpspro":200,"pvpdpspro":150,"pvpundpspro":150,"speed":20,"dpspro":200</v>
      </c>
      <c r="L3701" s="20" t="str">
        <f>IF(B3701&gt;=50,VLOOKUP(A3701,英雄数据表!A:L,11,FALSE),IF(B3701&gt;=25,VLOOKUP(A3701,英雄数据表!A:L,7,0),""))</f>
        <v>"3110602004"</v>
      </c>
      <c r="M3701" s="20" t="str">
        <f>IFERROR(VLOOKUP(B3701,属性中转表!$K$2:$O$21,5,FALSE),"")</f>
        <v>"speed":10,"atk":300,"hp":5000</v>
      </c>
      <c r="N3701" s="20" t="str">
        <f>IF(B3701=25,VLOOKUP(A3701,英雄数据表!A:L,8,FALSE),IF(B3701=50,VLOOKUP(A3701,英雄数据表!A:L,12,0),""))</f>
        <v/>
      </c>
    </row>
    <row r="3702" spans="1:14" x14ac:dyDescent="0.3">
      <c r="A3702" s="20">
        <v>31116</v>
      </c>
      <c r="B3702" s="21">
        <f t="shared" si="245"/>
        <v>1</v>
      </c>
      <c r="C3702" s="21">
        <v>5</v>
      </c>
      <c r="D3702" s="21">
        <f>VLOOKUP(A3702,英雄数据表!A:D,4,0)</f>
        <v>1</v>
      </c>
      <c r="E3702" s="20" t="str">
        <f>VLOOKUP(A3702,英雄数据表!A:C,3,0)</f>
        <v>荣耀斩击</v>
      </c>
      <c r="F3702" s="20">
        <f t="shared" si="246"/>
        <v>31116</v>
      </c>
      <c r="G3702" s="20">
        <f t="shared" si="247"/>
        <v>31116</v>
      </c>
      <c r="H3702" s="21" t="str">
        <f>VLOOKUP(B3702,属性中转表!A:F,6,FALSE)</f>
        <v>"hp":5400,"atk":150</v>
      </c>
      <c r="I3702" s="20" t="str">
        <f>IF(VLOOKUP(B3702,属性中转表!A:G,7,FALSE)=0,"",VLOOKUP(VLOOKUP(B3702,属性中转表!A:G,7,FALSE),属性中转表!$K$2:$P$21,6,0))&amp;IF(VLOOKUP(B3702,属性中转表!A:G,7,FALSE)&gt;=50,VLOOKUP(A3702,英雄数据表!A:K,9,0),IF(VLOOKUP(B3702,属性中转表!A:G,7,FALSE)&gt;=25,VLOOKUP(A3702,英雄数据表!A:K,5,0),""))</f>
        <v/>
      </c>
      <c r="J3702" s="20" t="str">
        <f>IF(I3702="","",属性中转表!$I$1&amp;(IF(VLOOKUP(B3702,属性中转表!A:G,7,FALSE)=0,0,VLOOKUP(VLOOKUP(B3702,属性中转表!A:G,7,FALSE),属性中转表!$K$2:$P$21,4,0)))+IFERROR(VLOOKUP(A3702,英雄数据表!A:K,IF(武魂!B3702&gt;=50,10,IF(武魂!B3702&gt;=25,6)),0),0))</f>
        <v/>
      </c>
      <c r="K3702" s="32" t="str">
        <f t="shared" si="248"/>
        <v/>
      </c>
      <c r="L3702" s="20" t="str">
        <f>IF(B3702&gt;=50,VLOOKUP(A3702,英雄数据表!A:L,11,FALSE),IF(B3702&gt;=25,VLOOKUP(A3702,英雄数据表!A:L,7,0),""))</f>
        <v/>
      </c>
      <c r="M3702" s="20" t="str">
        <f>IFERROR(VLOOKUP(B3702,属性中转表!$K$2:$O$21,5,FALSE),"")</f>
        <v/>
      </c>
      <c r="N3702" s="20" t="str">
        <f>IF(B3702=25,VLOOKUP(A3702,英雄数据表!A:L,8,FALSE),IF(B3702=50,VLOOKUP(A3702,英雄数据表!A:L,12,0),""))</f>
        <v/>
      </c>
    </row>
    <row r="3703" spans="1:14" x14ac:dyDescent="0.3">
      <c r="A3703" s="20">
        <v>31116</v>
      </c>
      <c r="B3703" s="21">
        <f t="shared" si="245"/>
        <v>2</v>
      </c>
      <c r="C3703" s="21">
        <v>5</v>
      </c>
      <c r="D3703" s="21">
        <f>VLOOKUP(A3703,英雄数据表!A:D,4,0)</f>
        <v>1</v>
      </c>
      <c r="E3703" s="20" t="str">
        <f>VLOOKUP(A3703,英雄数据表!A:C,3,0)</f>
        <v>荣耀斩击</v>
      </c>
      <c r="F3703" s="20">
        <f t="shared" si="246"/>
        <v>31116</v>
      </c>
      <c r="G3703" s="20">
        <f t="shared" si="247"/>
        <v>31116</v>
      </c>
      <c r="H3703" s="21" t="str">
        <f>VLOOKUP(B3703,属性中转表!A:F,6,FALSE)</f>
        <v>"hp":7200,"atk":200</v>
      </c>
      <c r="I3703" s="20" t="str">
        <f>IF(VLOOKUP(B3703,属性中转表!A:G,7,FALSE)=0,"",VLOOKUP(VLOOKUP(B3703,属性中转表!A:G,7,FALSE),属性中转表!$K$2:$P$21,6,0))&amp;IF(VLOOKUP(B3703,属性中转表!A:G,7,FALSE)&gt;=50,VLOOKUP(A3703,英雄数据表!A:K,9,0),IF(VLOOKUP(B3703,属性中转表!A:G,7,FALSE)&gt;=25,VLOOKUP(A3703,英雄数据表!A:K,5,0),""))</f>
        <v/>
      </c>
      <c r="J3703" s="20" t="str">
        <f>IF(I3703="","",属性中转表!$I$1&amp;(IF(VLOOKUP(B3703,属性中转表!A:G,7,FALSE)=0,0,VLOOKUP(VLOOKUP(B3703,属性中转表!A:G,7,FALSE),属性中转表!$K$2:$P$21,4,0)))+IFERROR(VLOOKUP(A3703,英雄数据表!A:K,IF(武魂!B3703&gt;=50,10,IF(武魂!B3703&gt;=25,6)),0),0))</f>
        <v/>
      </c>
      <c r="K3703" s="32" t="str">
        <f t="shared" si="248"/>
        <v/>
      </c>
      <c r="L3703" s="20" t="str">
        <f>IF(B3703&gt;=50,VLOOKUP(A3703,英雄数据表!A:L,11,FALSE),IF(B3703&gt;=25,VLOOKUP(A3703,英雄数据表!A:L,7,0),""))</f>
        <v/>
      </c>
      <c r="M3703" s="20" t="str">
        <f>IFERROR(VLOOKUP(B3703,属性中转表!$K$2:$O$21,5,FALSE),"")</f>
        <v/>
      </c>
      <c r="N3703" s="20" t="str">
        <f>IF(B3703=25,VLOOKUP(A3703,英雄数据表!A:L,8,FALSE),IF(B3703=50,VLOOKUP(A3703,英雄数据表!A:L,12,0),""))</f>
        <v/>
      </c>
    </row>
    <row r="3704" spans="1:14" x14ac:dyDescent="0.3">
      <c r="A3704" s="20">
        <v>31116</v>
      </c>
      <c r="B3704" s="21">
        <f t="shared" si="245"/>
        <v>3</v>
      </c>
      <c r="C3704" s="21">
        <v>5</v>
      </c>
      <c r="D3704" s="21">
        <f>VLOOKUP(A3704,英雄数据表!A:D,4,0)</f>
        <v>1</v>
      </c>
      <c r="E3704" s="20" t="str">
        <f>VLOOKUP(A3704,英雄数据表!A:C,3,0)</f>
        <v>荣耀斩击</v>
      </c>
      <c r="F3704" s="20">
        <f t="shared" si="246"/>
        <v>31116</v>
      </c>
      <c r="G3704" s="20">
        <f t="shared" si="247"/>
        <v>31116</v>
      </c>
      <c r="H3704" s="21" t="str">
        <f>VLOOKUP(B3704,属性中转表!A:F,6,FALSE)</f>
        <v>"hp":9000,"atk":250</v>
      </c>
      <c r="I3704" s="20" t="str">
        <f>IF(VLOOKUP(B3704,属性中转表!A:G,7,FALSE)=0,"",VLOOKUP(VLOOKUP(B3704,属性中转表!A:G,7,FALSE),属性中转表!$K$2:$P$21,6,0))&amp;IF(VLOOKUP(B3704,属性中转表!A:G,7,FALSE)&gt;=50,VLOOKUP(A3704,英雄数据表!A:K,9,0),IF(VLOOKUP(B3704,属性中转表!A:G,7,FALSE)&gt;=25,VLOOKUP(A3704,英雄数据表!A:K,5,0),""))</f>
        <v/>
      </c>
      <c r="J3704" s="20" t="str">
        <f>IF(I3704="","",属性中转表!$I$1&amp;(IF(VLOOKUP(B3704,属性中转表!A:G,7,FALSE)=0,0,VLOOKUP(VLOOKUP(B3704,属性中转表!A:G,7,FALSE),属性中转表!$K$2:$P$21,4,0)))+IFERROR(VLOOKUP(A3704,英雄数据表!A:K,IF(武魂!B3704&gt;=50,10,IF(武魂!B3704&gt;=25,6)),0),0))</f>
        <v/>
      </c>
      <c r="K3704" s="32" t="str">
        <f t="shared" si="248"/>
        <v/>
      </c>
      <c r="L3704" s="20" t="str">
        <f>IF(B3704&gt;=50,VLOOKUP(A3704,英雄数据表!A:L,11,FALSE),IF(B3704&gt;=25,VLOOKUP(A3704,英雄数据表!A:L,7,0),""))</f>
        <v/>
      </c>
      <c r="M3704" s="20" t="str">
        <f>IFERROR(VLOOKUP(B3704,属性中转表!$K$2:$O$21,5,FALSE),"")</f>
        <v/>
      </c>
      <c r="N3704" s="20" t="str">
        <f>IF(B3704=25,VLOOKUP(A3704,英雄数据表!A:L,8,FALSE),IF(B3704=50,VLOOKUP(A3704,英雄数据表!A:L,12,0),""))</f>
        <v/>
      </c>
    </row>
    <row r="3705" spans="1:14" x14ac:dyDescent="0.3">
      <c r="A3705" s="20">
        <v>31116</v>
      </c>
      <c r="B3705" s="21">
        <f t="shared" si="245"/>
        <v>4</v>
      </c>
      <c r="C3705" s="21">
        <v>5</v>
      </c>
      <c r="D3705" s="21">
        <f>VLOOKUP(A3705,英雄数据表!A:D,4,0)</f>
        <v>1</v>
      </c>
      <c r="E3705" s="20" t="str">
        <f>VLOOKUP(A3705,英雄数据表!A:C,3,0)</f>
        <v>荣耀斩击</v>
      </c>
      <c r="F3705" s="20">
        <f t="shared" si="246"/>
        <v>31116</v>
      </c>
      <c r="G3705" s="20">
        <f t="shared" si="247"/>
        <v>31116</v>
      </c>
      <c r="H3705" s="21" t="str">
        <f>VLOOKUP(B3705,属性中转表!A:F,6,FALSE)</f>
        <v>"hp":10800,"atk":300</v>
      </c>
      <c r="I3705" s="20" t="str">
        <f>IF(VLOOKUP(B3705,属性中转表!A:G,7,FALSE)=0,"",VLOOKUP(VLOOKUP(B3705,属性中转表!A:G,7,FALSE),属性中转表!$K$2:$P$21,6,0))&amp;IF(VLOOKUP(B3705,属性中转表!A:G,7,FALSE)&gt;=50,VLOOKUP(A3705,英雄数据表!A:K,9,0),IF(VLOOKUP(B3705,属性中转表!A:G,7,FALSE)&gt;=25,VLOOKUP(A3705,英雄数据表!A:K,5,0),""))</f>
        <v/>
      </c>
      <c r="J3705" s="20" t="str">
        <f>IF(I3705="","",属性中转表!$I$1&amp;(IF(VLOOKUP(B3705,属性中转表!A:G,7,FALSE)=0,0,VLOOKUP(VLOOKUP(B3705,属性中转表!A:G,7,FALSE),属性中转表!$K$2:$P$21,4,0)))+IFERROR(VLOOKUP(A3705,英雄数据表!A:K,IF(武魂!B3705&gt;=50,10,IF(武魂!B3705&gt;=25,6)),0),0))</f>
        <v/>
      </c>
      <c r="K3705" s="32" t="str">
        <f t="shared" si="248"/>
        <v/>
      </c>
      <c r="L3705" s="20" t="str">
        <f>IF(B3705&gt;=50,VLOOKUP(A3705,英雄数据表!A:L,11,FALSE),IF(B3705&gt;=25,VLOOKUP(A3705,英雄数据表!A:L,7,0),""))</f>
        <v/>
      </c>
      <c r="M3705" s="20" t="str">
        <f>IFERROR(VLOOKUP(B3705,属性中转表!$K$2:$O$21,5,FALSE),"")</f>
        <v/>
      </c>
      <c r="N3705" s="20" t="str">
        <f>IF(B3705=25,VLOOKUP(A3705,英雄数据表!A:L,8,FALSE),IF(B3705=50,VLOOKUP(A3705,英雄数据表!A:L,12,0),""))</f>
        <v/>
      </c>
    </row>
    <row r="3706" spans="1:14" x14ac:dyDescent="0.3">
      <c r="A3706" s="20">
        <v>31116</v>
      </c>
      <c r="B3706" s="21">
        <f t="shared" si="245"/>
        <v>5</v>
      </c>
      <c r="C3706" s="21">
        <v>5</v>
      </c>
      <c r="D3706" s="21">
        <f>VLOOKUP(A3706,英雄数据表!A:D,4,0)</f>
        <v>1</v>
      </c>
      <c r="E3706" s="20" t="str">
        <f>VLOOKUP(A3706,英雄数据表!A:C,3,0)</f>
        <v>荣耀斩击</v>
      </c>
      <c r="F3706" s="20">
        <f t="shared" si="246"/>
        <v>31116</v>
      </c>
      <c r="G3706" s="20">
        <f t="shared" si="247"/>
        <v>31116</v>
      </c>
      <c r="H3706" s="21" t="str">
        <f>VLOOKUP(B3706,属性中转表!A:F,6,FALSE)</f>
        <v>"hp":12600,"atk":350</v>
      </c>
      <c r="I3706" s="20" t="str">
        <f>IF(VLOOKUP(B3706,属性中转表!A:G,7,FALSE)=0,"",VLOOKUP(VLOOKUP(B3706,属性中转表!A:G,7,FALSE),属性中转表!$K$2:$P$21,6,0))&amp;IF(VLOOKUP(B3706,属性中转表!A:G,7,FALSE)&gt;=50,VLOOKUP(A3706,英雄数据表!A:K,9,0),IF(VLOOKUP(B3706,属性中转表!A:G,7,FALSE)&gt;=25,VLOOKUP(A3706,英雄数据表!A:K,5,0),""))</f>
        <v>"atk":300</v>
      </c>
      <c r="J3706" s="20" t="str">
        <f>IF(I3706="","",属性中转表!$I$1&amp;(IF(VLOOKUP(B3706,属性中转表!A:G,7,FALSE)=0,0,VLOOKUP(VLOOKUP(B3706,属性中转表!A:G,7,FALSE),属性中转表!$K$2:$P$21,4,0)))+IFERROR(VLOOKUP(A3706,英雄数据表!A:K,IF(武魂!B3706&gt;=50,10,IF(武魂!B3706&gt;=25,6)),0),0))</f>
        <v>,"dpspro":0</v>
      </c>
      <c r="K3706" s="32" t="str">
        <f t="shared" si="248"/>
        <v>"atk":300,"dpspro":0</v>
      </c>
      <c r="L3706" s="20" t="str">
        <f>IF(B3706&gt;=50,VLOOKUP(A3706,英雄数据表!A:L,11,FALSE),IF(B3706&gt;=25,VLOOKUP(A3706,英雄数据表!A:L,7,0),""))</f>
        <v/>
      </c>
      <c r="M3706" s="20" t="str">
        <f>IFERROR(VLOOKUP(B3706,属性中转表!$K$2:$O$21,5,FALSE),"")</f>
        <v>"atk":300</v>
      </c>
      <c r="N3706" s="20" t="str">
        <f>IF(B3706=25,VLOOKUP(A3706,英雄数据表!A:L,8,FALSE),IF(B3706=50,VLOOKUP(A3706,英雄数据表!A:L,12,0),""))</f>
        <v/>
      </c>
    </row>
    <row r="3707" spans="1:14" x14ac:dyDescent="0.3">
      <c r="A3707" s="20">
        <v>31116</v>
      </c>
      <c r="B3707" s="21">
        <f t="shared" si="245"/>
        <v>6</v>
      </c>
      <c r="C3707" s="21">
        <v>5</v>
      </c>
      <c r="D3707" s="21">
        <f>VLOOKUP(A3707,英雄数据表!A:D,4,0)</f>
        <v>1</v>
      </c>
      <c r="E3707" s="20" t="str">
        <f>VLOOKUP(A3707,英雄数据表!A:C,3,0)</f>
        <v>荣耀斩击</v>
      </c>
      <c r="F3707" s="20">
        <f t="shared" si="246"/>
        <v>31116</v>
      </c>
      <c r="G3707" s="20">
        <f t="shared" si="247"/>
        <v>31116</v>
      </c>
      <c r="H3707" s="21" t="str">
        <f>VLOOKUP(B3707,属性中转表!A:F,6,FALSE)</f>
        <v>"hp":14400,"atk":400</v>
      </c>
      <c r="I3707" s="20" t="str">
        <f>IF(VLOOKUP(B3707,属性中转表!A:G,7,FALSE)=0,"",VLOOKUP(VLOOKUP(B3707,属性中转表!A:G,7,FALSE),属性中转表!$K$2:$P$21,6,0))&amp;IF(VLOOKUP(B3707,属性中转表!A:G,7,FALSE)&gt;=50,VLOOKUP(A3707,英雄数据表!A:K,9,0),IF(VLOOKUP(B3707,属性中转表!A:G,7,FALSE)&gt;=25,VLOOKUP(A3707,英雄数据表!A:K,5,0),""))</f>
        <v>"atk":300</v>
      </c>
      <c r="J3707" s="20" t="str">
        <f>IF(I3707="","",属性中转表!$I$1&amp;(IF(VLOOKUP(B3707,属性中转表!A:G,7,FALSE)=0,0,VLOOKUP(VLOOKUP(B3707,属性中转表!A:G,7,FALSE),属性中转表!$K$2:$P$21,4,0)))+IFERROR(VLOOKUP(A3707,英雄数据表!A:K,IF(武魂!B3707&gt;=50,10,IF(武魂!B3707&gt;=25,6)),0),0))</f>
        <v>,"dpspro":0</v>
      </c>
      <c r="K3707" s="32" t="str">
        <f t="shared" si="248"/>
        <v>"atk":300,"dpspro":0</v>
      </c>
      <c r="L3707" s="20" t="str">
        <f>IF(B3707&gt;=50,VLOOKUP(A3707,英雄数据表!A:L,11,FALSE),IF(B3707&gt;=25,VLOOKUP(A3707,英雄数据表!A:L,7,0),""))</f>
        <v/>
      </c>
      <c r="M3707" s="20" t="str">
        <f>IFERROR(VLOOKUP(B3707,属性中转表!$K$2:$O$21,5,FALSE),"")</f>
        <v/>
      </c>
      <c r="N3707" s="20" t="str">
        <f>IF(B3707=25,VLOOKUP(A3707,英雄数据表!A:L,8,FALSE),IF(B3707=50,VLOOKUP(A3707,英雄数据表!A:L,12,0),""))</f>
        <v/>
      </c>
    </row>
    <row r="3708" spans="1:14" x14ac:dyDescent="0.3">
      <c r="A3708" s="20">
        <v>31116</v>
      </c>
      <c r="B3708" s="21">
        <f t="shared" si="245"/>
        <v>7</v>
      </c>
      <c r="C3708" s="21">
        <v>5</v>
      </c>
      <c r="D3708" s="21">
        <f>VLOOKUP(A3708,英雄数据表!A:D,4,0)</f>
        <v>1</v>
      </c>
      <c r="E3708" s="20" t="str">
        <f>VLOOKUP(A3708,英雄数据表!A:C,3,0)</f>
        <v>荣耀斩击</v>
      </c>
      <c r="F3708" s="20">
        <f t="shared" si="246"/>
        <v>31116</v>
      </c>
      <c r="G3708" s="20">
        <f t="shared" si="247"/>
        <v>31116</v>
      </c>
      <c r="H3708" s="21" t="str">
        <f>VLOOKUP(B3708,属性中转表!A:F,6,FALSE)</f>
        <v>"hp":16200,"atk":450</v>
      </c>
      <c r="I3708" s="20" t="str">
        <f>IF(VLOOKUP(B3708,属性中转表!A:G,7,FALSE)=0,"",VLOOKUP(VLOOKUP(B3708,属性中转表!A:G,7,FALSE),属性中转表!$K$2:$P$21,6,0))&amp;IF(VLOOKUP(B3708,属性中转表!A:G,7,FALSE)&gt;=50,VLOOKUP(A3708,英雄数据表!A:K,9,0),IF(VLOOKUP(B3708,属性中转表!A:G,7,FALSE)&gt;=25,VLOOKUP(A3708,英雄数据表!A:K,5,0),""))</f>
        <v>"atk":300</v>
      </c>
      <c r="J3708" s="20" t="str">
        <f>IF(I3708="","",属性中转表!$I$1&amp;(IF(VLOOKUP(B3708,属性中转表!A:G,7,FALSE)=0,0,VLOOKUP(VLOOKUP(B3708,属性中转表!A:G,7,FALSE),属性中转表!$K$2:$P$21,4,0)))+IFERROR(VLOOKUP(A3708,英雄数据表!A:K,IF(武魂!B3708&gt;=50,10,IF(武魂!B3708&gt;=25,6)),0),0))</f>
        <v>,"dpspro":0</v>
      </c>
      <c r="K3708" s="32" t="str">
        <f t="shared" si="248"/>
        <v>"atk":300,"dpspro":0</v>
      </c>
      <c r="L3708" s="20" t="str">
        <f>IF(B3708&gt;=50,VLOOKUP(A3708,英雄数据表!A:L,11,FALSE),IF(B3708&gt;=25,VLOOKUP(A3708,英雄数据表!A:L,7,0),""))</f>
        <v/>
      </c>
      <c r="M3708" s="20" t="str">
        <f>IFERROR(VLOOKUP(B3708,属性中转表!$K$2:$O$21,5,FALSE),"")</f>
        <v/>
      </c>
      <c r="N3708" s="20" t="str">
        <f>IF(B3708=25,VLOOKUP(A3708,英雄数据表!A:L,8,FALSE),IF(B3708=50,VLOOKUP(A3708,英雄数据表!A:L,12,0),""))</f>
        <v/>
      </c>
    </row>
    <row r="3709" spans="1:14" x14ac:dyDescent="0.3">
      <c r="A3709" s="20">
        <v>31116</v>
      </c>
      <c r="B3709" s="21">
        <f t="shared" si="245"/>
        <v>8</v>
      </c>
      <c r="C3709" s="21">
        <v>5</v>
      </c>
      <c r="D3709" s="21">
        <f>VLOOKUP(A3709,英雄数据表!A:D,4,0)</f>
        <v>1</v>
      </c>
      <c r="E3709" s="20" t="str">
        <f>VLOOKUP(A3709,英雄数据表!A:C,3,0)</f>
        <v>荣耀斩击</v>
      </c>
      <c r="F3709" s="20">
        <f t="shared" si="246"/>
        <v>31116</v>
      </c>
      <c r="G3709" s="20">
        <f t="shared" si="247"/>
        <v>31116</v>
      </c>
      <c r="H3709" s="21" t="str">
        <f>VLOOKUP(B3709,属性中转表!A:F,6,FALSE)</f>
        <v>"hp":18000,"atk":500</v>
      </c>
      <c r="I3709" s="20" t="str">
        <f>IF(VLOOKUP(B3709,属性中转表!A:G,7,FALSE)=0,"",VLOOKUP(VLOOKUP(B3709,属性中转表!A:G,7,FALSE),属性中转表!$K$2:$P$21,6,0))&amp;IF(VLOOKUP(B3709,属性中转表!A:G,7,FALSE)&gt;=50,VLOOKUP(A3709,英雄数据表!A:K,9,0),IF(VLOOKUP(B3709,属性中转表!A:G,7,FALSE)&gt;=25,VLOOKUP(A3709,英雄数据表!A:K,5,0),""))</f>
        <v>"atk":300</v>
      </c>
      <c r="J3709" s="20" t="str">
        <f>IF(I3709="","",属性中转表!$I$1&amp;(IF(VLOOKUP(B3709,属性中转表!A:G,7,FALSE)=0,0,VLOOKUP(VLOOKUP(B3709,属性中转表!A:G,7,FALSE),属性中转表!$K$2:$P$21,4,0)))+IFERROR(VLOOKUP(A3709,英雄数据表!A:K,IF(武魂!B3709&gt;=50,10,IF(武魂!B3709&gt;=25,6)),0),0))</f>
        <v>,"dpspro":0</v>
      </c>
      <c r="K3709" s="32" t="str">
        <f t="shared" si="248"/>
        <v>"atk":300,"dpspro":0</v>
      </c>
      <c r="L3709" s="20" t="str">
        <f>IF(B3709&gt;=50,VLOOKUP(A3709,英雄数据表!A:L,11,FALSE),IF(B3709&gt;=25,VLOOKUP(A3709,英雄数据表!A:L,7,0),""))</f>
        <v/>
      </c>
      <c r="M3709" s="20" t="str">
        <f>IFERROR(VLOOKUP(B3709,属性中转表!$K$2:$O$21,5,FALSE),"")</f>
        <v/>
      </c>
      <c r="N3709" s="20" t="str">
        <f>IF(B3709=25,VLOOKUP(A3709,英雄数据表!A:L,8,FALSE),IF(B3709=50,VLOOKUP(A3709,英雄数据表!A:L,12,0),""))</f>
        <v/>
      </c>
    </row>
    <row r="3710" spans="1:14" x14ac:dyDescent="0.3">
      <c r="A3710" s="20">
        <v>31116</v>
      </c>
      <c r="B3710" s="21">
        <f t="shared" si="245"/>
        <v>9</v>
      </c>
      <c r="C3710" s="21">
        <v>5</v>
      </c>
      <c r="D3710" s="21">
        <f>VLOOKUP(A3710,英雄数据表!A:D,4,0)</f>
        <v>1</v>
      </c>
      <c r="E3710" s="20" t="str">
        <f>VLOOKUP(A3710,英雄数据表!A:C,3,0)</f>
        <v>荣耀斩击</v>
      </c>
      <c r="F3710" s="20">
        <f t="shared" si="246"/>
        <v>31116</v>
      </c>
      <c r="G3710" s="20">
        <f t="shared" si="247"/>
        <v>31116</v>
      </c>
      <c r="H3710" s="21" t="str">
        <f>VLOOKUP(B3710,属性中转表!A:F,6,FALSE)</f>
        <v>"hp":19800,"atk":550</v>
      </c>
      <c r="I3710" s="20" t="str">
        <f>IF(VLOOKUP(B3710,属性中转表!A:G,7,FALSE)=0,"",VLOOKUP(VLOOKUP(B3710,属性中转表!A:G,7,FALSE),属性中转表!$K$2:$P$21,6,0))&amp;IF(VLOOKUP(B3710,属性中转表!A:G,7,FALSE)&gt;=50,VLOOKUP(A3710,英雄数据表!A:K,9,0),IF(VLOOKUP(B3710,属性中转表!A:G,7,FALSE)&gt;=25,VLOOKUP(A3710,英雄数据表!A:K,5,0),""))</f>
        <v>"atk":300</v>
      </c>
      <c r="J3710" s="20" t="str">
        <f>IF(I3710="","",属性中转表!$I$1&amp;(IF(VLOOKUP(B3710,属性中转表!A:G,7,FALSE)=0,0,VLOOKUP(VLOOKUP(B3710,属性中转表!A:G,7,FALSE),属性中转表!$K$2:$P$21,4,0)))+IFERROR(VLOOKUP(A3710,英雄数据表!A:K,IF(武魂!B3710&gt;=50,10,IF(武魂!B3710&gt;=25,6)),0),0))</f>
        <v>,"dpspro":0</v>
      </c>
      <c r="K3710" s="32" t="str">
        <f t="shared" si="248"/>
        <v>"atk":300,"dpspro":0</v>
      </c>
      <c r="L3710" s="20" t="str">
        <f>IF(B3710&gt;=50,VLOOKUP(A3710,英雄数据表!A:L,11,FALSE),IF(B3710&gt;=25,VLOOKUP(A3710,英雄数据表!A:L,7,0),""))</f>
        <v/>
      </c>
      <c r="M3710" s="20" t="str">
        <f>IFERROR(VLOOKUP(B3710,属性中转表!$K$2:$O$21,5,FALSE),"")</f>
        <v/>
      </c>
      <c r="N3710" s="20" t="str">
        <f>IF(B3710=25,VLOOKUP(A3710,英雄数据表!A:L,8,FALSE),IF(B3710=50,VLOOKUP(A3710,英雄数据表!A:L,12,0),""))</f>
        <v/>
      </c>
    </row>
    <row r="3711" spans="1:14" x14ac:dyDescent="0.3">
      <c r="A3711" s="20">
        <v>31116</v>
      </c>
      <c r="B3711" s="21">
        <f t="shared" ref="B3711:B3774" si="249">IF(A3711=A3710,B3710+1,1)</f>
        <v>10</v>
      </c>
      <c r="C3711" s="21">
        <v>5</v>
      </c>
      <c r="D3711" s="21">
        <f>VLOOKUP(A3711,英雄数据表!A:D,4,0)</f>
        <v>1</v>
      </c>
      <c r="E3711" s="20" t="str">
        <f>VLOOKUP(A3711,英雄数据表!A:C,3,0)</f>
        <v>荣耀斩击</v>
      </c>
      <c r="F3711" s="20">
        <f t="shared" ref="F3711:F3774" si="250">A3711</f>
        <v>31116</v>
      </c>
      <c r="G3711" s="20">
        <f t="shared" ref="G3711:G3774" si="251">A3711</f>
        <v>31116</v>
      </c>
      <c r="H3711" s="21" t="str">
        <f>VLOOKUP(B3711,属性中转表!A:F,6,FALSE)</f>
        <v>"hp":21600,"atk":600</v>
      </c>
      <c r="I3711" s="20" t="str">
        <f>IF(VLOOKUP(B3711,属性中转表!A:G,7,FALSE)=0,"",VLOOKUP(VLOOKUP(B3711,属性中转表!A:G,7,FALSE),属性中转表!$K$2:$P$21,6,0))&amp;IF(VLOOKUP(B3711,属性中转表!A:G,7,FALSE)&gt;=50,VLOOKUP(A3711,英雄数据表!A:K,9,0),IF(VLOOKUP(B3711,属性中转表!A:G,7,FALSE)&gt;=25,VLOOKUP(A3711,英雄数据表!A:K,5,0),""))</f>
        <v>"atk":300,"hp":5000</v>
      </c>
      <c r="J3711" s="20" t="str">
        <f>IF(I3711="","",属性中转表!$I$1&amp;(IF(VLOOKUP(B3711,属性中转表!A:G,7,FALSE)=0,0,VLOOKUP(VLOOKUP(B3711,属性中转表!A:G,7,FALSE),属性中转表!$K$2:$P$21,4,0)))+IFERROR(VLOOKUP(A3711,英雄数据表!A:K,IF(武魂!B3711&gt;=50,10,IF(武魂!B3711&gt;=25,6)),0),0))</f>
        <v>,"dpspro":0</v>
      </c>
      <c r="K3711" s="32" t="str">
        <f t="shared" si="248"/>
        <v>"atk":300,"hp":5000,"dpspro":0</v>
      </c>
      <c r="L3711" s="20" t="str">
        <f>IF(B3711&gt;=50,VLOOKUP(A3711,英雄数据表!A:L,11,FALSE),IF(B3711&gt;=25,VLOOKUP(A3711,英雄数据表!A:L,7,0),""))</f>
        <v/>
      </c>
      <c r="M3711" s="20" t="str">
        <f>IFERROR(VLOOKUP(B3711,属性中转表!$K$2:$O$21,5,FALSE),"")</f>
        <v>"hp":5000</v>
      </c>
      <c r="N3711" s="20" t="str">
        <f>IF(B3711=25,VLOOKUP(A3711,英雄数据表!A:L,8,FALSE),IF(B3711=50,VLOOKUP(A3711,英雄数据表!A:L,12,0),""))</f>
        <v/>
      </c>
    </row>
    <row r="3712" spans="1:14" x14ac:dyDescent="0.3">
      <c r="A3712" s="20">
        <v>31116</v>
      </c>
      <c r="B3712" s="21">
        <f t="shared" si="249"/>
        <v>11</v>
      </c>
      <c r="C3712" s="21">
        <v>5</v>
      </c>
      <c r="D3712" s="21">
        <f>VLOOKUP(A3712,英雄数据表!A:D,4,0)</f>
        <v>1</v>
      </c>
      <c r="E3712" s="20" t="str">
        <f>VLOOKUP(A3712,英雄数据表!A:C,3,0)</f>
        <v>荣耀斩击</v>
      </c>
      <c r="F3712" s="20">
        <f t="shared" si="250"/>
        <v>31116</v>
      </c>
      <c r="G3712" s="20">
        <f t="shared" si="251"/>
        <v>31116</v>
      </c>
      <c r="H3712" s="21" t="str">
        <f>VLOOKUP(B3712,属性中转表!A:F,6,FALSE)</f>
        <v>"hp":24300,"atk":675</v>
      </c>
      <c r="I3712" s="20" t="str">
        <f>IF(VLOOKUP(B3712,属性中转表!A:G,7,FALSE)=0,"",VLOOKUP(VLOOKUP(B3712,属性中转表!A:G,7,FALSE),属性中转表!$K$2:$P$21,6,0))&amp;IF(VLOOKUP(B3712,属性中转表!A:G,7,FALSE)&gt;=50,VLOOKUP(A3712,英雄数据表!A:K,9,0),IF(VLOOKUP(B3712,属性中转表!A:G,7,FALSE)&gt;=25,VLOOKUP(A3712,英雄数据表!A:K,5,0),""))</f>
        <v>"atk":300,"hp":5000</v>
      </c>
      <c r="J3712" s="20" t="str">
        <f>IF(I3712="","",属性中转表!$I$1&amp;(IF(VLOOKUP(B3712,属性中转表!A:G,7,FALSE)=0,0,VLOOKUP(VLOOKUP(B3712,属性中转表!A:G,7,FALSE),属性中转表!$K$2:$P$21,4,0)))+IFERROR(VLOOKUP(A3712,英雄数据表!A:K,IF(武魂!B3712&gt;=50,10,IF(武魂!B3712&gt;=25,6)),0),0))</f>
        <v>,"dpspro":0</v>
      </c>
      <c r="K3712" s="32" t="str">
        <f t="shared" si="248"/>
        <v>"atk":300,"hp":5000,"dpspro":0</v>
      </c>
      <c r="L3712" s="20" t="str">
        <f>IF(B3712&gt;=50,VLOOKUP(A3712,英雄数据表!A:L,11,FALSE),IF(B3712&gt;=25,VLOOKUP(A3712,英雄数据表!A:L,7,0),""))</f>
        <v/>
      </c>
      <c r="M3712" s="20" t="str">
        <f>IFERROR(VLOOKUP(B3712,属性中转表!$K$2:$O$21,5,FALSE),"")</f>
        <v/>
      </c>
      <c r="N3712" s="20" t="str">
        <f>IF(B3712=25,VLOOKUP(A3712,英雄数据表!A:L,8,FALSE),IF(B3712=50,VLOOKUP(A3712,英雄数据表!A:L,12,0),""))</f>
        <v/>
      </c>
    </row>
    <row r="3713" spans="1:14" x14ac:dyDescent="0.3">
      <c r="A3713" s="20">
        <v>31116</v>
      </c>
      <c r="B3713" s="21">
        <f t="shared" si="249"/>
        <v>12</v>
      </c>
      <c r="C3713" s="21">
        <v>5</v>
      </c>
      <c r="D3713" s="21">
        <f>VLOOKUP(A3713,英雄数据表!A:D,4,0)</f>
        <v>1</v>
      </c>
      <c r="E3713" s="20" t="str">
        <f>VLOOKUP(A3713,英雄数据表!A:C,3,0)</f>
        <v>荣耀斩击</v>
      </c>
      <c r="F3713" s="20">
        <f t="shared" si="250"/>
        <v>31116</v>
      </c>
      <c r="G3713" s="20">
        <f t="shared" si="251"/>
        <v>31116</v>
      </c>
      <c r="H3713" s="21" t="str">
        <f>VLOOKUP(B3713,属性中转表!A:F,6,FALSE)</f>
        <v>"hp":27000,"atk":750</v>
      </c>
      <c r="I3713" s="20" t="str">
        <f>IF(VLOOKUP(B3713,属性中转表!A:G,7,FALSE)=0,"",VLOOKUP(VLOOKUP(B3713,属性中转表!A:G,7,FALSE),属性中转表!$K$2:$P$21,6,0))&amp;IF(VLOOKUP(B3713,属性中转表!A:G,7,FALSE)&gt;=50,VLOOKUP(A3713,英雄数据表!A:K,9,0),IF(VLOOKUP(B3713,属性中转表!A:G,7,FALSE)&gt;=25,VLOOKUP(A3713,英雄数据表!A:K,5,0),""))</f>
        <v>"atk":300,"hp":5000</v>
      </c>
      <c r="J3713" s="20" t="str">
        <f>IF(I3713="","",属性中转表!$I$1&amp;(IF(VLOOKUP(B3713,属性中转表!A:G,7,FALSE)=0,0,VLOOKUP(VLOOKUP(B3713,属性中转表!A:G,7,FALSE),属性中转表!$K$2:$P$21,4,0)))+IFERROR(VLOOKUP(A3713,英雄数据表!A:K,IF(武魂!B3713&gt;=50,10,IF(武魂!B3713&gt;=25,6)),0),0))</f>
        <v>,"dpspro":0</v>
      </c>
      <c r="K3713" s="32" t="str">
        <f t="shared" si="248"/>
        <v>"atk":300,"hp":5000,"dpspro":0</v>
      </c>
      <c r="L3713" s="20" t="str">
        <f>IF(B3713&gt;=50,VLOOKUP(A3713,英雄数据表!A:L,11,FALSE),IF(B3713&gt;=25,VLOOKUP(A3713,英雄数据表!A:L,7,0),""))</f>
        <v/>
      </c>
      <c r="M3713" s="20" t="str">
        <f>IFERROR(VLOOKUP(B3713,属性中转表!$K$2:$O$21,5,FALSE),"")</f>
        <v/>
      </c>
      <c r="N3713" s="20" t="str">
        <f>IF(B3713=25,VLOOKUP(A3713,英雄数据表!A:L,8,FALSE),IF(B3713=50,VLOOKUP(A3713,英雄数据表!A:L,12,0),""))</f>
        <v/>
      </c>
    </row>
    <row r="3714" spans="1:14" x14ac:dyDescent="0.3">
      <c r="A3714" s="20">
        <v>31116</v>
      </c>
      <c r="B3714" s="21">
        <f t="shared" si="249"/>
        <v>13</v>
      </c>
      <c r="C3714" s="21">
        <v>5</v>
      </c>
      <c r="D3714" s="21">
        <f>VLOOKUP(A3714,英雄数据表!A:D,4,0)</f>
        <v>1</v>
      </c>
      <c r="E3714" s="20" t="str">
        <f>VLOOKUP(A3714,英雄数据表!A:C,3,0)</f>
        <v>荣耀斩击</v>
      </c>
      <c r="F3714" s="20">
        <f t="shared" si="250"/>
        <v>31116</v>
      </c>
      <c r="G3714" s="20">
        <f t="shared" si="251"/>
        <v>31116</v>
      </c>
      <c r="H3714" s="21" t="str">
        <f>VLOOKUP(B3714,属性中转表!A:F,6,FALSE)</f>
        <v>"hp":29700,"atk":825</v>
      </c>
      <c r="I3714" s="20" t="str">
        <f>IF(VLOOKUP(B3714,属性中转表!A:G,7,FALSE)=0,"",VLOOKUP(VLOOKUP(B3714,属性中转表!A:G,7,FALSE),属性中转表!$K$2:$P$21,6,0))&amp;IF(VLOOKUP(B3714,属性中转表!A:G,7,FALSE)&gt;=50,VLOOKUP(A3714,英雄数据表!A:K,9,0),IF(VLOOKUP(B3714,属性中转表!A:G,7,FALSE)&gt;=25,VLOOKUP(A3714,英雄数据表!A:K,5,0),""))</f>
        <v>"atk":300,"hp":5000</v>
      </c>
      <c r="J3714" s="20" t="str">
        <f>IF(I3714="","",属性中转表!$I$1&amp;(IF(VLOOKUP(B3714,属性中转表!A:G,7,FALSE)=0,0,VLOOKUP(VLOOKUP(B3714,属性中转表!A:G,7,FALSE),属性中转表!$K$2:$P$21,4,0)))+IFERROR(VLOOKUP(A3714,英雄数据表!A:K,IF(武魂!B3714&gt;=50,10,IF(武魂!B3714&gt;=25,6)),0),0))</f>
        <v>,"dpspro":0</v>
      </c>
      <c r="K3714" s="32" t="str">
        <f t="shared" si="248"/>
        <v>"atk":300,"hp":5000,"dpspro":0</v>
      </c>
      <c r="L3714" s="20" t="str">
        <f>IF(B3714&gt;=50,VLOOKUP(A3714,英雄数据表!A:L,11,FALSE),IF(B3714&gt;=25,VLOOKUP(A3714,英雄数据表!A:L,7,0),""))</f>
        <v/>
      </c>
      <c r="M3714" s="20" t="str">
        <f>IFERROR(VLOOKUP(B3714,属性中转表!$K$2:$O$21,5,FALSE),"")</f>
        <v/>
      </c>
      <c r="N3714" s="20" t="str">
        <f>IF(B3714=25,VLOOKUP(A3714,英雄数据表!A:L,8,FALSE),IF(B3714=50,VLOOKUP(A3714,英雄数据表!A:L,12,0),""))</f>
        <v/>
      </c>
    </row>
    <row r="3715" spans="1:14" x14ac:dyDescent="0.3">
      <c r="A3715" s="20">
        <v>31116</v>
      </c>
      <c r="B3715" s="21">
        <f t="shared" si="249"/>
        <v>14</v>
      </c>
      <c r="C3715" s="21">
        <v>5</v>
      </c>
      <c r="D3715" s="21">
        <f>VLOOKUP(A3715,英雄数据表!A:D,4,0)</f>
        <v>1</v>
      </c>
      <c r="E3715" s="20" t="str">
        <f>VLOOKUP(A3715,英雄数据表!A:C,3,0)</f>
        <v>荣耀斩击</v>
      </c>
      <c r="F3715" s="20">
        <f t="shared" si="250"/>
        <v>31116</v>
      </c>
      <c r="G3715" s="20">
        <f t="shared" si="251"/>
        <v>31116</v>
      </c>
      <c r="H3715" s="21" t="str">
        <f>VLOOKUP(B3715,属性中转表!A:F,6,FALSE)</f>
        <v>"hp":32400,"atk":900</v>
      </c>
      <c r="I3715" s="20" t="str">
        <f>IF(VLOOKUP(B3715,属性中转表!A:G,7,FALSE)=0,"",VLOOKUP(VLOOKUP(B3715,属性中转表!A:G,7,FALSE),属性中转表!$K$2:$P$21,6,0))&amp;IF(VLOOKUP(B3715,属性中转表!A:G,7,FALSE)&gt;=50,VLOOKUP(A3715,英雄数据表!A:K,9,0),IF(VLOOKUP(B3715,属性中转表!A:G,7,FALSE)&gt;=25,VLOOKUP(A3715,英雄数据表!A:K,5,0),""))</f>
        <v>"atk":300,"hp":5000</v>
      </c>
      <c r="J3715" s="20" t="str">
        <f>IF(I3715="","",属性中转表!$I$1&amp;(IF(VLOOKUP(B3715,属性中转表!A:G,7,FALSE)=0,0,VLOOKUP(VLOOKUP(B3715,属性中转表!A:G,7,FALSE),属性中转表!$K$2:$P$21,4,0)))+IFERROR(VLOOKUP(A3715,英雄数据表!A:K,IF(武魂!B3715&gt;=50,10,IF(武魂!B3715&gt;=25,6)),0),0))</f>
        <v>,"dpspro":0</v>
      </c>
      <c r="K3715" s="32" t="str">
        <f t="shared" si="248"/>
        <v>"atk":300,"hp":5000,"dpspro":0</v>
      </c>
      <c r="L3715" s="20" t="str">
        <f>IF(B3715&gt;=50,VLOOKUP(A3715,英雄数据表!A:L,11,FALSE),IF(B3715&gt;=25,VLOOKUP(A3715,英雄数据表!A:L,7,0),""))</f>
        <v/>
      </c>
      <c r="M3715" s="20" t="str">
        <f>IFERROR(VLOOKUP(B3715,属性中转表!$K$2:$O$21,5,FALSE),"")</f>
        <v/>
      </c>
      <c r="N3715" s="20" t="str">
        <f>IF(B3715=25,VLOOKUP(A3715,英雄数据表!A:L,8,FALSE),IF(B3715=50,VLOOKUP(A3715,英雄数据表!A:L,12,0),""))</f>
        <v/>
      </c>
    </row>
    <row r="3716" spans="1:14" x14ac:dyDescent="0.3">
      <c r="A3716" s="20">
        <v>31116</v>
      </c>
      <c r="B3716" s="21">
        <f t="shared" si="249"/>
        <v>15</v>
      </c>
      <c r="C3716" s="21">
        <v>5</v>
      </c>
      <c r="D3716" s="21">
        <f>VLOOKUP(A3716,英雄数据表!A:D,4,0)</f>
        <v>1</v>
      </c>
      <c r="E3716" s="20" t="str">
        <f>VLOOKUP(A3716,英雄数据表!A:C,3,0)</f>
        <v>荣耀斩击</v>
      </c>
      <c r="F3716" s="20">
        <f t="shared" si="250"/>
        <v>31116</v>
      </c>
      <c r="G3716" s="20">
        <f t="shared" si="251"/>
        <v>31116</v>
      </c>
      <c r="H3716" s="21" t="str">
        <f>VLOOKUP(B3716,属性中转表!A:F,6,FALSE)</f>
        <v>"hp":35100,"atk":975</v>
      </c>
      <c r="I3716" s="20" t="str">
        <f>IF(VLOOKUP(B3716,属性中转表!A:G,7,FALSE)=0,"",VLOOKUP(VLOOKUP(B3716,属性中转表!A:G,7,FALSE),属性中转表!$K$2:$P$21,6,0))&amp;IF(VLOOKUP(B3716,属性中转表!A:G,7,FALSE)&gt;=50,VLOOKUP(A3716,英雄数据表!A:K,9,0),IF(VLOOKUP(B3716,属性中转表!A:G,7,FALSE)&gt;=25,VLOOKUP(A3716,英雄数据表!A:K,5,0),""))</f>
        <v>"atk":300,"hp":5000,"undpspro":50</v>
      </c>
      <c r="J3716" s="20" t="str">
        <f>IF(I3716="","",属性中转表!$I$1&amp;(IF(VLOOKUP(B3716,属性中转表!A:G,7,FALSE)=0,0,VLOOKUP(VLOOKUP(B3716,属性中转表!A:G,7,FALSE),属性中转表!$K$2:$P$21,4,0)))+IFERROR(VLOOKUP(A3716,英雄数据表!A:K,IF(武魂!B3716&gt;=50,10,IF(武魂!B3716&gt;=25,6)),0),0))</f>
        <v>,"dpspro":0</v>
      </c>
      <c r="K3716" s="32" t="str">
        <f t="shared" si="248"/>
        <v>"atk":300,"hp":5000,"undpspro":50,"dpspro":0</v>
      </c>
      <c r="L3716" s="20" t="str">
        <f>IF(B3716&gt;=50,VLOOKUP(A3716,英雄数据表!A:L,11,FALSE),IF(B3716&gt;=25,VLOOKUP(A3716,英雄数据表!A:L,7,0),""))</f>
        <v/>
      </c>
      <c r="M3716" s="20" t="str">
        <f>IFERROR(VLOOKUP(B3716,属性中转表!$K$2:$O$21,5,FALSE),"")</f>
        <v>"undpspro":50</v>
      </c>
      <c r="N3716" s="20" t="str">
        <f>IF(B3716=25,VLOOKUP(A3716,英雄数据表!A:L,8,FALSE),IF(B3716=50,VLOOKUP(A3716,英雄数据表!A:L,12,0),""))</f>
        <v/>
      </c>
    </row>
    <row r="3717" spans="1:14" x14ac:dyDescent="0.3">
      <c r="A3717" s="20">
        <v>31116</v>
      </c>
      <c r="B3717" s="21">
        <f t="shared" si="249"/>
        <v>16</v>
      </c>
      <c r="C3717" s="21">
        <v>5</v>
      </c>
      <c r="D3717" s="21">
        <f>VLOOKUP(A3717,英雄数据表!A:D,4,0)</f>
        <v>1</v>
      </c>
      <c r="E3717" s="20" t="str">
        <f>VLOOKUP(A3717,英雄数据表!A:C,3,0)</f>
        <v>荣耀斩击</v>
      </c>
      <c r="F3717" s="20">
        <f t="shared" si="250"/>
        <v>31116</v>
      </c>
      <c r="G3717" s="20">
        <f t="shared" si="251"/>
        <v>31116</v>
      </c>
      <c r="H3717" s="21" t="str">
        <f>VLOOKUP(B3717,属性中转表!A:F,6,FALSE)</f>
        <v>"hp":37800,"atk":1050</v>
      </c>
      <c r="I3717" s="20" t="str">
        <f>IF(VLOOKUP(B3717,属性中转表!A:G,7,FALSE)=0,"",VLOOKUP(VLOOKUP(B3717,属性中转表!A:G,7,FALSE),属性中转表!$K$2:$P$21,6,0))&amp;IF(VLOOKUP(B3717,属性中转表!A:G,7,FALSE)&gt;=50,VLOOKUP(A3717,英雄数据表!A:K,9,0),IF(VLOOKUP(B3717,属性中转表!A:G,7,FALSE)&gt;=25,VLOOKUP(A3717,英雄数据表!A:K,5,0),""))</f>
        <v>"atk":300,"hp":5000,"undpspro":50</v>
      </c>
      <c r="J3717" s="20" t="str">
        <f>IF(I3717="","",属性中转表!$I$1&amp;(IF(VLOOKUP(B3717,属性中转表!A:G,7,FALSE)=0,0,VLOOKUP(VLOOKUP(B3717,属性中转表!A:G,7,FALSE),属性中转表!$K$2:$P$21,4,0)))+IFERROR(VLOOKUP(A3717,英雄数据表!A:K,IF(武魂!B3717&gt;=50,10,IF(武魂!B3717&gt;=25,6)),0),0))</f>
        <v>,"dpspro":0</v>
      </c>
      <c r="K3717" s="32" t="str">
        <f t="shared" si="248"/>
        <v>"atk":300,"hp":5000,"undpspro":50,"dpspro":0</v>
      </c>
      <c r="L3717" s="20" t="str">
        <f>IF(B3717&gt;=50,VLOOKUP(A3717,英雄数据表!A:L,11,FALSE),IF(B3717&gt;=25,VLOOKUP(A3717,英雄数据表!A:L,7,0),""))</f>
        <v/>
      </c>
      <c r="M3717" s="20" t="str">
        <f>IFERROR(VLOOKUP(B3717,属性中转表!$K$2:$O$21,5,FALSE),"")</f>
        <v/>
      </c>
      <c r="N3717" s="20" t="str">
        <f>IF(B3717=25,VLOOKUP(A3717,英雄数据表!A:L,8,FALSE),IF(B3717=50,VLOOKUP(A3717,英雄数据表!A:L,12,0),""))</f>
        <v/>
      </c>
    </row>
    <row r="3718" spans="1:14" x14ac:dyDescent="0.3">
      <c r="A3718" s="20">
        <v>31116</v>
      </c>
      <c r="B3718" s="21">
        <f t="shared" si="249"/>
        <v>17</v>
      </c>
      <c r="C3718" s="21">
        <v>5</v>
      </c>
      <c r="D3718" s="21">
        <f>VLOOKUP(A3718,英雄数据表!A:D,4,0)</f>
        <v>1</v>
      </c>
      <c r="E3718" s="20" t="str">
        <f>VLOOKUP(A3718,英雄数据表!A:C,3,0)</f>
        <v>荣耀斩击</v>
      </c>
      <c r="F3718" s="20">
        <f t="shared" si="250"/>
        <v>31116</v>
      </c>
      <c r="G3718" s="20">
        <f t="shared" si="251"/>
        <v>31116</v>
      </c>
      <c r="H3718" s="21" t="str">
        <f>VLOOKUP(B3718,属性中转表!A:F,6,FALSE)</f>
        <v>"hp":40500,"atk":1125</v>
      </c>
      <c r="I3718" s="20" t="str">
        <f>IF(VLOOKUP(B3718,属性中转表!A:G,7,FALSE)=0,"",VLOOKUP(VLOOKUP(B3718,属性中转表!A:G,7,FALSE),属性中转表!$K$2:$P$21,6,0))&amp;IF(VLOOKUP(B3718,属性中转表!A:G,7,FALSE)&gt;=50,VLOOKUP(A3718,英雄数据表!A:K,9,0),IF(VLOOKUP(B3718,属性中转表!A:G,7,FALSE)&gt;=25,VLOOKUP(A3718,英雄数据表!A:K,5,0),""))</f>
        <v>"atk":300,"hp":5000,"undpspro":50</v>
      </c>
      <c r="J3718" s="20" t="str">
        <f>IF(I3718="","",属性中转表!$I$1&amp;(IF(VLOOKUP(B3718,属性中转表!A:G,7,FALSE)=0,0,VLOOKUP(VLOOKUP(B3718,属性中转表!A:G,7,FALSE),属性中转表!$K$2:$P$21,4,0)))+IFERROR(VLOOKUP(A3718,英雄数据表!A:K,IF(武魂!B3718&gt;=50,10,IF(武魂!B3718&gt;=25,6)),0),0))</f>
        <v>,"dpspro":0</v>
      </c>
      <c r="K3718" s="32" t="str">
        <f t="shared" si="248"/>
        <v>"atk":300,"hp":5000,"undpspro":50,"dpspro":0</v>
      </c>
      <c r="L3718" s="20" t="str">
        <f>IF(B3718&gt;=50,VLOOKUP(A3718,英雄数据表!A:L,11,FALSE),IF(B3718&gt;=25,VLOOKUP(A3718,英雄数据表!A:L,7,0),""))</f>
        <v/>
      </c>
      <c r="M3718" s="20" t="str">
        <f>IFERROR(VLOOKUP(B3718,属性中转表!$K$2:$O$21,5,FALSE),"")</f>
        <v/>
      </c>
      <c r="N3718" s="20" t="str">
        <f>IF(B3718=25,VLOOKUP(A3718,英雄数据表!A:L,8,FALSE),IF(B3718=50,VLOOKUP(A3718,英雄数据表!A:L,12,0),""))</f>
        <v/>
      </c>
    </row>
    <row r="3719" spans="1:14" x14ac:dyDescent="0.3">
      <c r="A3719" s="20">
        <v>31116</v>
      </c>
      <c r="B3719" s="21">
        <f t="shared" si="249"/>
        <v>18</v>
      </c>
      <c r="C3719" s="21">
        <v>5</v>
      </c>
      <c r="D3719" s="21">
        <f>VLOOKUP(A3719,英雄数据表!A:D,4,0)</f>
        <v>1</v>
      </c>
      <c r="E3719" s="20" t="str">
        <f>VLOOKUP(A3719,英雄数据表!A:C,3,0)</f>
        <v>荣耀斩击</v>
      </c>
      <c r="F3719" s="20">
        <f t="shared" si="250"/>
        <v>31116</v>
      </c>
      <c r="G3719" s="20">
        <f t="shared" si="251"/>
        <v>31116</v>
      </c>
      <c r="H3719" s="21" t="str">
        <f>VLOOKUP(B3719,属性中转表!A:F,6,FALSE)</f>
        <v>"hp":43200,"atk":1200</v>
      </c>
      <c r="I3719" s="20" t="str">
        <f>IF(VLOOKUP(B3719,属性中转表!A:G,7,FALSE)=0,"",VLOOKUP(VLOOKUP(B3719,属性中转表!A:G,7,FALSE),属性中转表!$K$2:$P$21,6,0))&amp;IF(VLOOKUP(B3719,属性中转表!A:G,7,FALSE)&gt;=50,VLOOKUP(A3719,英雄数据表!A:K,9,0),IF(VLOOKUP(B3719,属性中转表!A:G,7,FALSE)&gt;=25,VLOOKUP(A3719,英雄数据表!A:K,5,0),""))</f>
        <v>"atk":300,"hp":5000,"undpspro":50</v>
      </c>
      <c r="J3719" s="20" t="str">
        <f>IF(I3719="","",属性中转表!$I$1&amp;(IF(VLOOKUP(B3719,属性中转表!A:G,7,FALSE)=0,0,VLOOKUP(VLOOKUP(B3719,属性中转表!A:G,7,FALSE),属性中转表!$K$2:$P$21,4,0)))+IFERROR(VLOOKUP(A3719,英雄数据表!A:K,IF(武魂!B3719&gt;=50,10,IF(武魂!B3719&gt;=25,6)),0),0))</f>
        <v>,"dpspro":0</v>
      </c>
      <c r="K3719" s="32" t="str">
        <f t="shared" si="248"/>
        <v>"atk":300,"hp":5000,"undpspro":50,"dpspro":0</v>
      </c>
      <c r="L3719" s="20" t="str">
        <f>IF(B3719&gt;=50,VLOOKUP(A3719,英雄数据表!A:L,11,FALSE),IF(B3719&gt;=25,VLOOKUP(A3719,英雄数据表!A:L,7,0),""))</f>
        <v/>
      </c>
      <c r="M3719" s="20" t="str">
        <f>IFERROR(VLOOKUP(B3719,属性中转表!$K$2:$O$21,5,FALSE),"")</f>
        <v/>
      </c>
      <c r="N3719" s="20" t="str">
        <f>IF(B3719=25,VLOOKUP(A3719,英雄数据表!A:L,8,FALSE),IF(B3719=50,VLOOKUP(A3719,英雄数据表!A:L,12,0),""))</f>
        <v/>
      </c>
    </row>
    <row r="3720" spans="1:14" x14ac:dyDescent="0.3">
      <c r="A3720" s="20">
        <v>31116</v>
      </c>
      <c r="B3720" s="21">
        <f t="shared" si="249"/>
        <v>19</v>
      </c>
      <c r="C3720" s="21">
        <v>5</v>
      </c>
      <c r="D3720" s="21">
        <f>VLOOKUP(A3720,英雄数据表!A:D,4,0)</f>
        <v>1</v>
      </c>
      <c r="E3720" s="20" t="str">
        <f>VLOOKUP(A3720,英雄数据表!A:C,3,0)</f>
        <v>荣耀斩击</v>
      </c>
      <c r="F3720" s="20">
        <f t="shared" si="250"/>
        <v>31116</v>
      </c>
      <c r="G3720" s="20">
        <f t="shared" si="251"/>
        <v>31116</v>
      </c>
      <c r="H3720" s="21" t="str">
        <f>VLOOKUP(B3720,属性中转表!A:F,6,FALSE)</f>
        <v>"hp":45900,"atk":1275</v>
      </c>
      <c r="I3720" s="20" t="str">
        <f>IF(VLOOKUP(B3720,属性中转表!A:G,7,FALSE)=0,"",VLOOKUP(VLOOKUP(B3720,属性中转表!A:G,7,FALSE),属性中转表!$K$2:$P$21,6,0))&amp;IF(VLOOKUP(B3720,属性中转表!A:G,7,FALSE)&gt;=50,VLOOKUP(A3720,英雄数据表!A:K,9,0),IF(VLOOKUP(B3720,属性中转表!A:G,7,FALSE)&gt;=25,VLOOKUP(A3720,英雄数据表!A:K,5,0),""))</f>
        <v>"atk":300,"hp":5000,"undpspro":50</v>
      </c>
      <c r="J3720" s="20" t="str">
        <f>IF(I3720="","",属性中转表!$I$1&amp;(IF(VLOOKUP(B3720,属性中转表!A:G,7,FALSE)=0,0,VLOOKUP(VLOOKUP(B3720,属性中转表!A:G,7,FALSE),属性中转表!$K$2:$P$21,4,0)))+IFERROR(VLOOKUP(A3720,英雄数据表!A:K,IF(武魂!B3720&gt;=50,10,IF(武魂!B3720&gt;=25,6)),0),0))</f>
        <v>,"dpspro":0</v>
      </c>
      <c r="K3720" s="32" t="str">
        <f t="shared" si="248"/>
        <v>"atk":300,"hp":5000,"undpspro":50,"dpspro":0</v>
      </c>
      <c r="L3720" s="20" t="str">
        <f>IF(B3720&gt;=50,VLOOKUP(A3720,英雄数据表!A:L,11,FALSE),IF(B3720&gt;=25,VLOOKUP(A3720,英雄数据表!A:L,7,0),""))</f>
        <v/>
      </c>
      <c r="M3720" s="20" t="str">
        <f>IFERROR(VLOOKUP(B3720,属性中转表!$K$2:$O$21,5,FALSE),"")</f>
        <v/>
      </c>
      <c r="N3720" s="20" t="str">
        <f>IF(B3720=25,VLOOKUP(A3720,英雄数据表!A:L,8,FALSE),IF(B3720=50,VLOOKUP(A3720,英雄数据表!A:L,12,0),""))</f>
        <v/>
      </c>
    </row>
    <row r="3721" spans="1:14" x14ac:dyDescent="0.3">
      <c r="A3721" s="20">
        <v>31116</v>
      </c>
      <c r="B3721" s="21">
        <f t="shared" si="249"/>
        <v>20</v>
      </c>
      <c r="C3721" s="21">
        <v>5</v>
      </c>
      <c r="D3721" s="21">
        <f>VLOOKUP(A3721,英雄数据表!A:D,4,0)</f>
        <v>1</v>
      </c>
      <c r="E3721" s="20" t="str">
        <f>VLOOKUP(A3721,英雄数据表!A:C,3,0)</f>
        <v>荣耀斩击</v>
      </c>
      <c r="F3721" s="20">
        <f t="shared" si="250"/>
        <v>31116</v>
      </c>
      <c r="G3721" s="20">
        <f t="shared" si="251"/>
        <v>31116</v>
      </c>
      <c r="H3721" s="21" t="str">
        <f>VLOOKUP(B3721,属性中转表!A:F,6,FALSE)</f>
        <v>"hp":48600,"atk":1350</v>
      </c>
      <c r="I3721" s="20" t="str">
        <f>IF(VLOOKUP(B3721,属性中转表!A:G,7,FALSE)=0,"",VLOOKUP(VLOOKUP(B3721,属性中转表!A:G,7,FALSE),属性中转表!$K$2:$P$21,6,0))&amp;IF(VLOOKUP(B3721,属性中转表!A:G,7,FALSE)&gt;=50,VLOOKUP(A3721,英雄数据表!A:K,9,0),IF(VLOOKUP(B3721,属性中转表!A:G,7,FALSE)&gt;=25,VLOOKUP(A3721,英雄数据表!A:K,5,0),""))</f>
        <v>"atk":300,"hp":5000,"undpspro":50</v>
      </c>
      <c r="J3721" s="20" t="str">
        <f>IF(I3721="","",属性中转表!$I$1&amp;(IF(VLOOKUP(B3721,属性中转表!A:G,7,FALSE)=0,0,VLOOKUP(VLOOKUP(B3721,属性中转表!A:G,7,FALSE),属性中转表!$K$2:$P$21,4,0)))+IFERROR(VLOOKUP(A3721,英雄数据表!A:K,IF(武魂!B3721&gt;=50,10,IF(武魂!B3721&gt;=25,6)),0),0))</f>
        <v>,"dpspro":50</v>
      </c>
      <c r="K3721" s="32" t="str">
        <f t="shared" si="248"/>
        <v>"atk":300,"hp":5000,"undpspro":50,"dpspro":50</v>
      </c>
      <c r="L3721" s="20" t="str">
        <f>IF(B3721&gt;=50,VLOOKUP(A3721,英雄数据表!A:L,11,FALSE),IF(B3721&gt;=25,VLOOKUP(A3721,英雄数据表!A:L,7,0),""))</f>
        <v/>
      </c>
      <c r="M3721" s="20" t="str">
        <f>IFERROR(VLOOKUP(B3721,属性中转表!$K$2:$O$21,5,FALSE),"")</f>
        <v>"dpspro":50</v>
      </c>
      <c r="N3721" s="20" t="str">
        <f>IF(B3721=25,VLOOKUP(A3721,英雄数据表!A:L,8,FALSE),IF(B3721=50,VLOOKUP(A3721,英雄数据表!A:L,12,0),""))</f>
        <v/>
      </c>
    </row>
    <row r="3722" spans="1:14" x14ac:dyDescent="0.3">
      <c r="A3722" s="20">
        <v>31116</v>
      </c>
      <c r="B3722" s="21">
        <f t="shared" si="249"/>
        <v>21</v>
      </c>
      <c r="C3722" s="21">
        <v>5</v>
      </c>
      <c r="D3722" s="21">
        <f>VLOOKUP(A3722,英雄数据表!A:D,4,0)</f>
        <v>1</v>
      </c>
      <c r="E3722" s="20" t="str">
        <f>VLOOKUP(A3722,英雄数据表!A:C,3,0)</f>
        <v>荣耀斩击</v>
      </c>
      <c r="F3722" s="20">
        <f t="shared" si="250"/>
        <v>31116</v>
      </c>
      <c r="G3722" s="20">
        <f t="shared" si="251"/>
        <v>31116</v>
      </c>
      <c r="H3722" s="21" t="str">
        <f>VLOOKUP(B3722,属性中转表!A:F,6,FALSE)</f>
        <v>"hp":52200,"atk":1450</v>
      </c>
      <c r="I3722" s="20" t="str">
        <f>IF(VLOOKUP(B3722,属性中转表!A:G,7,FALSE)=0,"",VLOOKUP(VLOOKUP(B3722,属性中转表!A:G,7,FALSE),属性中转表!$K$2:$P$21,6,0))&amp;IF(VLOOKUP(B3722,属性中转表!A:G,7,FALSE)&gt;=50,VLOOKUP(A3722,英雄数据表!A:K,9,0),IF(VLOOKUP(B3722,属性中转表!A:G,7,FALSE)&gt;=25,VLOOKUP(A3722,英雄数据表!A:K,5,0),""))</f>
        <v>"atk":300,"hp":5000,"undpspro":50</v>
      </c>
      <c r="J3722" s="20" t="str">
        <f>IF(I3722="","",属性中转表!$I$1&amp;(IF(VLOOKUP(B3722,属性中转表!A:G,7,FALSE)=0,0,VLOOKUP(VLOOKUP(B3722,属性中转表!A:G,7,FALSE),属性中转表!$K$2:$P$21,4,0)))+IFERROR(VLOOKUP(A3722,英雄数据表!A:K,IF(武魂!B3722&gt;=50,10,IF(武魂!B3722&gt;=25,6)),0),0))</f>
        <v>,"dpspro":50</v>
      </c>
      <c r="K3722" s="32" t="str">
        <f t="shared" si="248"/>
        <v>"atk":300,"hp":5000,"undpspro":50,"dpspro":50</v>
      </c>
      <c r="L3722" s="20" t="str">
        <f>IF(B3722&gt;=50,VLOOKUP(A3722,英雄数据表!A:L,11,FALSE),IF(B3722&gt;=25,VLOOKUP(A3722,英雄数据表!A:L,7,0),""))</f>
        <v/>
      </c>
      <c r="M3722" s="20" t="str">
        <f>IFERROR(VLOOKUP(B3722,属性中转表!$K$2:$O$21,5,FALSE),"")</f>
        <v/>
      </c>
      <c r="N3722" s="20" t="str">
        <f>IF(B3722=25,VLOOKUP(A3722,英雄数据表!A:L,8,FALSE),IF(B3722=50,VLOOKUP(A3722,英雄数据表!A:L,12,0),""))</f>
        <v/>
      </c>
    </row>
    <row r="3723" spans="1:14" x14ac:dyDescent="0.3">
      <c r="A3723" s="20">
        <v>31116</v>
      </c>
      <c r="B3723" s="21">
        <f t="shared" si="249"/>
        <v>22</v>
      </c>
      <c r="C3723" s="21">
        <v>5</v>
      </c>
      <c r="D3723" s="21">
        <f>VLOOKUP(A3723,英雄数据表!A:D,4,0)</f>
        <v>1</v>
      </c>
      <c r="E3723" s="20" t="str">
        <f>VLOOKUP(A3723,英雄数据表!A:C,3,0)</f>
        <v>荣耀斩击</v>
      </c>
      <c r="F3723" s="20">
        <f t="shared" si="250"/>
        <v>31116</v>
      </c>
      <c r="G3723" s="20">
        <f t="shared" si="251"/>
        <v>31116</v>
      </c>
      <c r="H3723" s="21" t="str">
        <f>VLOOKUP(B3723,属性中转表!A:F,6,FALSE)</f>
        <v>"hp":55800,"atk":1550</v>
      </c>
      <c r="I3723" s="20" t="str">
        <f>IF(VLOOKUP(B3723,属性中转表!A:G,7,FALSE)=0,"",VLOOKUP(VLOOKUP(B3723,属性中转表!A:G,7,FALSE),属性中转表!$K$2:$P$21,6,0))&amp;IF(VLOOKUP(B3723,属性中转表!A:G,7,FALSE)&gt;=50,VLOOKUP(A3723,英雄数据表!A:K,9,0),IF(VLOOKUP(B3723,属性中转表!A:G,7,FALSE)&gt;=25,VLOOKUP(A3723,英雄数据表!A:K,5,0),""))</f>
        <v>"atk":300,"hp":5000,"undpspro":50</v>
      </c>
      <c r="J3723" s="20" t="str">
        <f>IF(I3723="","",属性中转表!$I$1&amp;(IF(VLOOKUP(B3723,属性中转表!A:G,7,FALSE)=0,0,VLOOKUP(VLOOKUP(B3723,属性中转表!A:G,7,FALSE),属性中转表!$K$2:$P$21,4,0)))+IFERROR(VLOOKUP(A3723,英雄数据表!A:K,IF(武魂!B3723&gt;=50,10,IF(武魂!B3723&gt;=25,6)),0),0))</f>
        <v>,"dpspro":50</v>
      </c>
      <c r="K3723" s="32" t="str">
        <f t="shared" si="248"/>
        <v>"atk":300,"hp":5000,"undpspro":50,"dpspro":50</v>
      </c>
      <c r="L3723" s="20" t="str">
        <f>IF(B3723&gt;=50,VLOOKUP(A3723,英雄数据表!A:L,11,FALSE),IF(B3723&gt;=25,VLOOKUP(A3723,英雄数据表!A:L,7,0),""))</f>
        <v/>
      </c>
      <c r="M3723" s="20" t="str">
        <f>IFERROR(VLOOKUP(B3723,属性中转表!$K$2:$O$21,5,FALSE),"")</f>
        <v/>
      </c>
      <c r="N3723" s="20" t="str">
        <f>IF(B3723=25,VLOOKUP(A3723,英雄数据表!A:L,8,FALSE),IF(B3723=50,VLOOKUP(A3723,英雄数据表!A:L,12,0),""))</f>
        <v/>
      </c>
    </row>
    <row r="3724" spans="1:14" x14ac:dyDescent="0.3">
      <c r="A3724" s="20">
        <v>31116</v>
      </c>
      <c r="B3724" s="21">
        <f t="shared" si="249"/>
        <v>23</v>
      </c>
      <c r="C3724" s="21">
        <v>5</v>
      </c>
      <c r="D3724" s="21">
        <f>VLOOKUP(A3724,英雄数据表!A:D,4,0)</f>
        <v>1</v>
      </c>
      <c r="E3724" s="20" t="str">
        <f>VLOOKUP(A3724,英雄数据表!A:C,3,0)</f>
        <v>荣耀斩击</v>
      </c>
      <c r="F3724" s="20">
        <f t="shared" si="250"/>
        <v>31116</v>
      </c>
      <c r="G3724" s="20">
        <f t="shared" si="251"/>
        <v>31116</v>
      </c>
      <c r="H3724" s="21" t="str">
        <f>VLOOKUP(B3724,属性中转表!A:F,6,FALSE)</f>
        <v>"hp":59400,"atk":1650</v>
      </c>
      <c r="I3724" s="20" t="str">
        <f>IF(VLOOKUP(B3724,属性中转表!A:G,7,FALSE)=0,"",VLOOKUP(VLOOKUP(B3724,属性中转表!A:G,7,FALSE),属性中转表!$K$2:$P$21,6,0))&amp;IF(VLOOKUP(B3724,属性中转表!A:G,7,FALSE)&gt;=50,VLOOKUP(A3724,英雄数据表!A:K,9,0),IF(VLOOKUP(B3724,属性中转表!A:G,7,FALSE)&gt;=25,VLOOKUP(A3724,英雄数据表!A:K,5,0),""))</f>
        <v>"atk":300,"hp":5000,"undpspro":50</v>
      </c>
      <c r="J3724" s="20" t="str">
        <f>IF(I3724="","",属性中转表!$I$1&amp;(IF(VLOOKUP(B3724,属性中转表!A:G,7,FALSE)=0,0,VLOOKUP(VLOOKUP(B3724,属性中转表!A:G,7,FALSE),属性中转表!$K$2:$P$21,4,0)))+IFERROR(VLOOKUP(A3724,英雄数据表!A:K,IF(武魂!B3724&gt;=50,10,IF(武魂!B3724&gt;=25,6)),0),0))</f>
        <v>,"dpspro":50</v>
      </c>
      <c r="K3724" s="32" t="str">
        <f t="shared" si="248"/>
        <v>"atk":300,"hp":5000,"undpspro":50,"dpspro":50</v>
      </c>
      <c r="L3724" s="20" t="str">
        <f>IF(B3724&gt;=50,VLOOKUP(A3724,英雄数据表!A:L,11,FALSE),IF(B3724&gt;=25,VLOOKUP(A3724,英雄数据表!A:L,7,0),""))</f>
        <v/>
      </c>
      <c r="M3724" s="20" t="str">
        <f>IFERROR(VLOOKUP(B3724,属性中转表!$K$2:$O$21,5,FALSE),"")</f>
        <v/>
      </c>
      <c r="N3724" s="20" t="str">
        <f>IF(B3724=25,VLOOKUP(A3724,英雄数据表!A:L,8,FALSE),IF(B3724=50,VLOOKUP(A3724,英雄数据表!A:L,12,0),""))</f>
        <v/>
      </c>
    </row>
    <row r="3725" spans="1:14" x14ac:dyDescent="0.3">
      <c r="A3725" s="20">
        <v>31116</v>
      </c>
      <c r="B3725" s="21">
        <f t="shared" si="249"/>
        <v>24</v>
      </c>
      <c r="C3725" s="21">
        <v>5</v>
      </c>
      <c r="D3725" s="21">
        <f>VLOOKUP(A3725,英雄数据表!A:D,4,0)</f>
        <v>1</v>
      </c>
      <c r="E3725" s="20" t="str">
        <f>VLOOKUP(A3725,英雄数据表!A:C,3,0)</f>
        <v>荣耀斩击</v>
      </c>
      <c r="F3725" s="20">
        <f t="shared" si="250"/>
        <v>31116</v>
      </c>
      <c r="G3725" s="20">
        <f t="shared" si="251"/>
        <v>31116</v>
      </c>
      <c r="H3725" s="21" t="str">
        <f>VLOOKUP(B3725,属性中转表!A:F,6,FALSE)</f>
        <v>"hp":63000,"atk":1750</v>
      </c>
      <c r="I3725" s="20" t="str">
        <f>IF(VLOOKUP(B3725,属性中转表!A:G,7,FALSE)=0,"",VLOOKUP(VLOOKUP(B3725,属性中转表!A:G,7,FALSE),属性中转表!$K$2:$P$21,6,0))&amp;IF(VLOOKUP(B3725,属性中转表!A:G,7,FALSE)&gt;=50,VLOOKUP(A3725,英雄数据表!A:K,9,0),IF(VLOOKUP(B3725,属性中转表!A:G,7,FALSE)&gt;=25,VLOOKUP(A3725,英雄数据表!A:K,5,0),""))</f>
        <v>"atk":300,"hp":5000,"undpspro":50</v>
      </c>
      <c r="J3725" s="20" t="str">
        <f>IF(I3725="","",属性中转表!$I$1&amp;(IF(VLOOKUP(B3725,属性中转表!A:G,7,FALSE)=0,0,VLOOKUP(VLOOKUP(B3725,属性中转表!A:G,7,FALSE),属性中转表!$K$2:$P$21,4,0)))+IFERROR(VLOOKUP(A3725,英雄数据表!A:K,IF(武魂!B3725&gt;=50,10,IF(武魂!B3725&gt;=25,6)),0),0))</f>
        <v>,"dpspro":50</v>
      </c>
      <c r="K3725" s="32" t="str">
        <f t="shared" si="248"/>
        <v>"atk":300,"hp":5000,"undpspro":50,"dpspro":50</v>
      </c>
      <c r="L3725" s="20" t="str">
        <f>IF(B3725&gt;=50,VLOOKUP(A3725,英雄数据表!A:L,11,FALSE),IF(B3725&gt;=25,VLOOKUP(A3725,英雄数据表!A:L,7,0),""))</f>
        <v/>
      </c>
      <c r="M3725" s="20" t="str">
        <f>IFERROR(VLOOKUP(B3725,属性中转表!$K$2:$O$21,5,FALSE),"")</f>
        <v/>
      </c>
      <c r="N3725" s="20" t="str">
        <f>IF(B3725=25,VLOOKUP(A3725,英雄数据表!A:L,8,FALSE),IF(B3725=50,VLOOKUP(A3725,英雄数据表!A:L,12,0),""))</f>
        <v/>
      </c>
    </row>
    <row r="3726" spans="1:14" x14ac:dyDescent="0.3">
      <c r="A3726" s="20">
        <v>31116</v>
      </c>
      <c r="B3726" s="21">
        <f t="shared" si="249"/>
        <v>25</v>
      </c>
      <c r="C3726" s="21">
        <v>5</v>
      </c>
      <c r="D3726" s="21">
        <f>VLOOKUP(A3726,英雄数据表!A:D,4,0)</f>
        <v>1</v>
      </c>
      <c r="E3726" s="20" t="str">
        <f>VLOOKUP(A3726,英雄数据表!A:C,3,0)</f>
        <v>荣耀斩击</v>
      </c>
      <c r="F3726" s="20">
        <f t="shared" si="250"/>
        <v>31116</v>
      </c>
      <c r="G3726" s="20">
        <f t="shared" si="251"/>
        <v>31116</v>
      </c>
      <c r="H3726" s="21" t="str">
        <f>VLOOKUP(B3726,属性中转表!A:F,6,FALSE)</f>
        <v>"hp":66600,"atk":1850</v>
      </c>
      <c r="I3726" s="20" t="str">
        <f>IF(VLOOKUP(B3726,属性中转表!A:G,7,FALSE)=0,"",VLOOKUP(VLOOKUP(B3726,属性中转表!A:G,7,FALSE),属性中转表!$K$2:$P$21,6,0))&amp;IF(VLOOKUP(B3726,属性中转表!A:G,7,FALSE)&gt;=50,VLOOKUP(A3726,英雄数据表!A:K,9,0),IF(VLOOKUP(B3726,属性中转表!A:G,7,FALSE)&gt;=25,VLOOKUP(A3726,英雄数据表!A:K,5,0),""))</f>
        <v>"atk":300,"hp":5000,"undpspro":50</v>
      </c>
      <c r="J3726" s="20" t="str">
        <f>IF(I3726="","",属性中转表!$I$1&amp;(IF(VLOOKUP(B3726,属性中转表!A:G,7,FALSE)=0,0,VLOOKUP(VLOOKUP(B3726,属性中转表!A:G,7,FALSE),属性中转表!$K$2:$P$21,4,0)))+IFERROR(VLOOKUP(A3726,英雄数据表!A:K,IF(武魂!B3726&gt;=50,10,IF(武魂!B3726&gt;=25,6)),0),0))</f>
        <v>,"dpspro":50</v>
      </c>
      <c r="K3726" s="32" t="str">
        <f t="shared" si="248"/>
        <v>"atk":300,"hp":5000,"undpspro":50,"dpspro":50</v>
      </c>
      <c r="L3726" s="20" t="str">
        <f>IF(B3726&gt;=50,VLOOKUP(A3726,英雄数据表!A:L,11,FALSE),IF(B3726&gt;=25,VLOOKUP(A3726,英雄数据表!A:L,7,0),""))</f>
        <v>"3111601004"</v>
      </c>
      <c r="M3726" s="20" t="str">
        <f>IFERROR(VLOOKUP(B3726,属性中转表!$K$2:$O$21,5,FALSE),"")</f>
        <v/>
      </c>
      <c r="N3726" s="20" t="str">
        <f>IF(B3726=25,VLOOKUP(A3726,英雄数据表!A:L,8,FALSE),IF(B3726=50,VLOOKUP(A3726,英雄数据表!A:L,12,0),""))</f>
        <v>嗜血剑圣掌握高超的剑术，释放怒气技能后，破甲将提升30%，持续2回合</v>
      </c>
    </row>
    <row r="3727" spans="1:14" x14ac:dyDescent="0.3">
      <c r="A3727" s="20">
        <v>31116</v>
      </c>
      <c r="B3727" s="21">
        <f t="shared" si="249"/>
        <v>26</v>
      </c>
      <c r="C3727" s="21">
        <v>5</v>
      </c>
      <c r="D3727" s="21">
        <f>VLOOKUP(A3727,英雄数据表!A:D,4,0)</f>
        <v>1</v>
      </c>
      <c r="E3727" s="20" t="str">
        <f>VLOOKUP(A3727,英雄数据表!A:C,3,0)</f>
        <v>荣耀斩击</v>
      </c>
      <c r="F3727" s="20">
        <f t="shared" si="250"/>
        <v>31116</v>
      </c>
      <c r="G3727" s="20">
        <f t="shared" si="251"/>
        <v>31116</v>
      </c>
      <c r="H3727" s="21" t="str">
        <f>VLOOKUP(B3727,属性中转表!A:F,6,FALSE)</f>
        <v>"hp":70200,"atk":1950</v>
      </c>
      <c r="I3727" s="20" t="str">
        <f>IF(VLOOKUP(B3727,属性中转表!A:G,7,FALSE)=0,"",VLOOKUP(VLOOKUP(B3727,属性中转表!A:G,7,FALSE),属性中转表!$K$2:$P$21,6,0))&amp;IF(VLOOKUP(B3727,属性中转表!A:G,7,FALSE)&gt;=50,VLOOKUP(A3727,英雄数据表!A:K,9,0),IF(VLOOKUP(B3727,属性中转表!A:G,7,FALSE)&gt;=25,VLOOKUP(A3727,英雄数据表!A:K,5,0),""))</f>
        <v>"atk":300,"hp":5000,"undpspro":50</v>
      </c>
      <c r="J3727" s="20" t="str">
        <f>IF(I3727="","",属性中转表!$I$1&amp;(IF(VLOOKUP(B3727,属性中转表!A:G,7,FALSE)=0,0,VLOOKUP(VLOOKUP(B3727,属性中转表!A:G,7,FALSE),属性中转表!$K$2:$P$21,4,0)))+IFERROR(VLOOKUP(A3727,英雄数据表!A:K,IF(武魂!B3727&gt;=50,10,IF(武魂!B3727&gt;=25,6)),0),0))</f>
        <v>,"dpspro":50</v>
      </c>
      <c r="K3727" s="32" t="str">
        <f t="shared" si="248"/>
        <v>"atk":300,"hp":5000,"undpspro":50,"dpspro":50</v>
      </c>
      <c r="L3727" s="20" t="str">
        <f>IF(B3727&gt;=50,VLOOKUP(A3727,英雄数据表!A:L,11,FALSE),IF(B3727&gt;=25,VLOOKUP(A3727,英雄数据表!A:L,7,0),""))</f>
        <v>"3111601004"</v>
      </c>
      <c r="M3727" s="20" t="str">
        <f>IFERROR(VLOOKUP(B3727,属性中转表!$K$2:$O$21,5,FALSE),"")</f>
        <v/>
      </c>
      <c r="N3727" s="20" t="str">
        <f>IF(B3727=25,VLOOKUP(A3727,英雄数据表!A:L,8,FALSE),IF(B3727=50,VLOOKUP(A3727,英雄数据表!A:L,12,0),""))</f>
        <v/>
      </c>
    </row>
    <row r="3728" spans="1:14" x14ac:dyDescent="0.3">
      <c r="A3728" s="20">
        <v>31116</v>
      </c>
      <c r="B3728" s="21">
        <f t="shared" si="249"/>
        <v>27</v>
      </c>
      <c r="C3728" s="21">
        <v>5</v>
      </c>
      <c r="D3728" s="21">
        <f>VLOOKUP(A3728,英雄数据表!A:D,4,0)</f>
        <v>1</v>
      </c>
      <c r="E3728" s="20" t="str">
        <f>VLOOKUP(A3728,英雄数据表!A:C,3,0)</f>
        <v>荣耀斩击</v>
      </c>
      <c r="F3728" s="20">
        <f t="shared" si="250"/>
        <v>31116</v>
      </c>
      <c r="G3728" s="20">
        <f t="shared" si="251"/>
        <v>31116</v>
      </c>
      <c r="H3728" s="21" t="str">
        <f>VLOOKUP(B3728,属性中转表!A:F,6,FALSE)</f>
        <v>"hp":73800,"atk":2050</v>
      </c>
      <c r="I3728" s="20" t="str">
        <f>IF(VLOOKUP(B3728,属性中转表!A:G,7,FALSE)=0,"",VLOOKUP(VLOOKUP(B3728,属性中转表!A:G,7,FALSE),属性中转表!$K$2:$P$21,6,0))&amp;IF(VLOOKUP(B3728,属性中转表!A:G,7,FALSE)&gt;=50,VLOOKUP(A3728,英雄数据表!A:K,9,0),IF(VLOOKUP(B3728,属性中转表!A:G,7,FALSE)&gt;=25,VLOOKUP(A3728,英雄数据表!A:K,5,0),""))</f>
        <v>"atk":300,"hp":5000,"undpspro":50</v>
      </c>
      <c r="J3728" s="20" t="str">
        <f>IF(I3728="","",属性中转表!$I$1&amp;(IF(VLOOKUP(B3728,属性中转表!A:G,7,FALSE)=0,0,VLOOKUP(VLOOKUP(B3728,属性中转表!A:G,7,FALSE),属性中转表!$K$2:$P$21,4,0)))+IFERROR(VLOOKUP(A3728,英雄数据表!A:K,IF(武魂!B3728&gt;=50,10,IF(武魂!B3728&gt;=25,6)),0),0))</f>
        <v>,"dpspro":50</v>
      </c>
      <c r="K3728" s="32" t="str">
        <f t="shared" si="248"/>
        <v>"atk":300,"hp":5000,"undpspro":50,"dpspro":50</v>
      </c>
      <c r="L3728" s="20" t="str">
        <f>IF(B3728&gt;=50,VLOOKUP(A3728,英雄数据表!A:L,11,FALSE),IF(B3728&gt;=25,VLOOKUP(A3728,英雄数据表!A:L,7,0),""))</f>
        <v>"3111601004"</v>
      </c>
      <c r="M3728" s="20" t="str">
        <f>IFERROR(VLOOKUP(B3728,属性中转表!$K$2:$O$21,5,FALSE),"")</f>
        <v/>
      </c>
      <c r="N3728" s="20" t="str">
        <f>IF(B3728=25,VLOOKUP(A3728,英雄数据表!A:L,8,FALSE),IF(B3728=50,VLOOKUP(A3728,英雄数据表!A:L,12,0),""))</f>
        <v/>
      </c>
    </row>
    <row r="3729" spans="1:14" x14ac:dyDescent="0.3">
      <c r="A3729" s="20">
        <v>31116</v>
      </c>
      <c r="B3729" s="21">
        <f t="shared" si="249"/>
        <v>28</v>
      </c>
      <c r="C3729" s="21">
        <v>5</v>
      </c>
      <c r="D3729" s="21">
        <f>VLOOKUP(A3729,英雄数据表!A:D,4,0)</f>
        <v>1</v>
      </c>
      <c r="E3729" s="20" t="str">
        <f>VLOOKUP(A3729,英雄数据表!A:C,3,0)</f>
        <v>荣耀斩击</v>
      </c>
      <c r="F3729" s="20">
        <f t="shared" si="250"/>
        <v>31116</v>
      </c>
      <c r="G3729" s="20">
        <f t="shared" si="251"/>
        <v>31116</v>
      </c>
      <c r="H3729" s="21" t="str">
        <f>VLOOKUP(B3729,属性中转表!A:F,6,FALSE)</f>
        <v>"hp":77400,"atk":2150</v>
      </c>
      <c r="I3729" s="20" t="str">
        <f>IF(VLOOKUP(B3729,属性中转表!A:G,7,FALSE)=0,"",VLOOKUP(VLOOKUP(B3729,属性中转表!A:G,7,FALSE),属性中转表!$K$2:$P$21,6,0))&amp;IF(VLOOKUP(B3729,属性中转表!A:G,7,FALSE)&gt;=50,VLOOKUP(A3729,英雄数据表!A:K,9,0),IF(VLOOKUP(B3729,属性中转表!A:G,7,FALSE)&gt;=25,VLOOKUP(A3729,英雄数据表!A:K,5,0),""))</f>
        <v>"atk":300,"hp":5000,"undpspro":50</v>
      </c>
      <c r="J3729" s="20" t="str">
        <f>IF(I3729="","",属性中转表!$I$1&amp;(IF(VLOOKUP(B3729,属性中转表!A:G,7,FALSE)=0,0,VLOOKUP(VLOOKUP(B3729,属性中转表!A:G,7,FALSE),属性中转表!$K$2:$P$21,4,0)))+IFERROR(VLOOKUP(A3729,英雄数据表!A:K,IF(武魂!B3729&gt;=50,10,IF(武魂!B3729&gt;=25,6)),0),0))</f>
        <v>,"dpspro":50</v>
      </c>
      <c r="K3729" s="32" t="str">
        <f t="shared" si="248"/>
        <v>"atk":300,"hp":5000,"undpspro":50,"dpspro":50</v>
      </c>
      <c r="L3729" s="20" t="str">
        <f>IF(B3729&gt;=50,VLOOKUP(A3729,英雄数据表!A:L,11,FALSE),IF(B3729&gt;=25,VLOOKUP(A3729,英雄数据表!A:L,7,0),""))</f>
        <v>"3111601004"</v>
      </c>
      <c r="M3729" s="20" t="str">
        <f>IFERROR(VLOOKUP(B3729,属性中转表!$K$2:$O$21,5,FALSE),"")</f>
        <v/>
      </c>
      <c r="N3729" s="20" t="str">
        <f>IF(B3729=25,VLOOKUP(A3729,英雄数据表!A:L,8,FALSE),IF(B3729=50,VLOOKUP(A3729,英雄数据表!A:L,12,0),""))</f>
        <v/>
      </c>
    </row>
    <row r="3730" spans="1:14" x14ac:dyDescent="0.3">
      <c r="A3730" s="20">
        <v>31116</v>
      </c>
      <c r="B3730" s="21">
        <f t="shared" si="249"/>
        <v>29</v>
      </c>
      <c r="C3730" s="21">
        <v>5</v>
      </c>
      <c r="D3730" s="21">
        <f>VLOOKUP(A3730,英雄数据表!A:D,4,0)</f>
        <v>1</v>
      </c>
      <c r="E3730" s="20" t="str">
        <f>VLOOKUP(A3730,英雄数据表!A:C,3,0)</f>
        <v>荣耀斩击</v>
      </c>
      <c r="F3730" s="20">
        <f t="shared" si="250"/>
        <v>31116</v>
      </c>
      <c r="G3730" s="20">
        <f t="shared" si="251"/>
        <v>31116</v>
      </c>
      <c r="H3730" s="21" t="str">
        <f>VLOOKUP(B3730,属性中转表!A:F,6,FALSE)</f>
        <v>"hp":81000,"atk":2250</v>
      </c>
      <c r="I3730" s="20" t="str">
        <f>IF(VLOOKUP(B3730,属性中转表!A:G,7,FALSE)=0,"",VLOOKUP(VLOOKUP(B3730,属性中转表!A:G,7,FALSE),属性中转表!$K$2:$P$21,6,0))&amp;IF(VLOOKUP(B3730,属性中转表!A:G,7,FALSE)&gt;=50,VLOOKUP(A3730,英雄数据表!A:K,9,0),IF(VLOOKUP(B3730,属性中转表!A:G,7,FALSE)&gt;=25,VLOOKUP(A3730,英雄数据表!A:K,5,0),""))</f>
        <v>"atk":300,"hp":5000,"undpspro":50</v>
      </c>
      <c r="J3730" s="20" t="str">
        <f>IF(I3730="","",属性中转表!$I$1&amp;(IF(VLOOKUP(B3730,属性中转表!A:G,7,FALSE)=0,0,VLOOKUP(VLOOKUP(B3730,属性中转表!A:G,7,FALSE),属性中转表!$K$2:$P$21,4,0)))+IFERROR(VLOOKUP(A3730,英雄数据表!A:K,IF(武魂!B3730&gt;=50,10,IF(武魂!B3730&gt;=25,6)),0),0))</f>
        <v>,"dpspro":50</v>
      </c>
      <c r="K3730" s="32" t="str">
        <f t="shared" si="248"/>
        <v>"atk":300,"hp":5000,"undpspro":50,"dpspro":50</v>
      </c>
      <c r="L3730" s="20" t="str">
        <f>IF(B3730&gt;=50,VLOOKUP(A3730,英雄数据表!A:L,11,FALSE),IF(B3730&gt;=25,VLOOKUP(A3730,英雄数据表!A:L,7,0),""))</f>
        <v>"3111601004"</v>
      </c>
      <c r="M3730" s="20" t="str">
        <f>IFERROR(VLOOKUP(B3730,属性中转表!$K$2:$O$21,5,FALSE),"")</f>
        <v/>
      </c>
      <c r="N3730" s="20" t="str">
        <f>IF(B3730=25,VLOOKUP(A3730,英雄数据表!A:L,8,FALSE),IF(B3730=50,VLOOKUP(A3730,英雄数据表!A:L,12,0),""))</f>
        <v/>
      </c>
    </row>
    <row r="3731" spans="1:14" x14ac:dyDescent="0.3">
      <c r="A3731" s="20">
        <v>31116</v>
      </c>
      <c r="B3731" s="21">
        <f t="shared" si="249"/>
        <v>30</v>
      </c>
      <c r="C3731" s="21">
        <v>5</v>
      </c>
      <c r="D3731" s="21">
        <f>VLOOKUP(A3731,英雄数据表!A:D,4,0)</f>
        <v>1</v>
      </c>
      <c r="E3731" s="20" t="str">
        <f>VLOOKUP(A3731,英雄数据表!A:C,3,0)</f>
        <v>荣耀斩击</v>
      </c>
      <c r="F3731" s="20">
        <f t="shared" si="250"/>
        <v>31116</v>
      </c>
      <c r="G3731" s="20">
        <f t="shared" si="251"/>
        <v>31116</v>
      </c>
      <c r="H3731" s="21" t="str">
        <f>VLOOKUP(B3731,属性中转表!A:F,6,FALSE)</f>
        <v>"hp":84600,"atk":2350</v>
      </c>
      <c r="I3731" s="20" t="str">
        <f>IF(VLOOKUP(B3731,属性中转表!A:G,7,FALSE)=0,"",VLOOKUP(VLOOKUP(B3731,属性中转表!A:G,7,FALSE),属性中转表!$K$2:$P$21,6,0))&amp;IF(VLOOKUP(B3731,属性中转表!A:G,7,FALSE)&gt;=50,VLOOKUP(A3731,英雄数据表!A:K,9,0),IF(VLOOKUP(B3731,属性中转表!A:G,7,FALSE)&gt;=25,VLOOKUP(A3731,英雄数据表!A:K,5,0),""))</f>
        <v>"atk":300,"hp":5000,"undpspro":100</v>
      </c>
      <c r="J3731" s="20" t="str">
        <f>IF(I3731="","",属性中转表!$I$1&amp;(IF(VLOOKUP(B3731,属性中转表!A:G,7,FALSE)=0,0,VLOOKUP(VLOOKUP(B3731,属性中转表!A:G,7,FALSE),属性中转表!$K$2:$P$21,4,0)))+IFERROR(VLOOKUP(A3731,英雄数据表!A:K,IF(武魂!B3731&gt;=50,10,IF(武魂!B3731&gt;=25,6)),0),0))</f>
        <v>,"dpspro":50</v>
      </c>
      <c r="K3731" s="32" t="str">
        <f t="shared" si="248"/>
        <v>"atk":300,"hp":5000,"undpspro":100,"dpspro":50</v>
      </c>
      <c r="L3731" s="20" t="str">
        <f>IF(B3731&gt;=50,VLOOKUP(A3731,英雄数据表!A:L,11,FALSE),IF(B3731&gt;=25,VLOOKUP(A3731,英雄数据表!A:L,7,0),""))</f>
        <v>"3111601004"</v>
      </c>
      <c r="M3731" s="20" t="str">
        <f>IFERROR(VLOOKUP(B3731,属性中转表!$K$2:$O$21,5,FALSE),"")</f>
        <v>"undpspro":50</v>
      </c>
      <c r="N3731" s="20" t="str">
        <f>IF(B3731=25,VLOOKUP(A3731,英雄数据表!A:L,8,FALSE),IF(B3731=50,VLOOKUP(A3731,英雄数据表!A:L,12,0),""))</f>
        <v/>
      </c>
    </row>
    <row r="3732" spans="1:14" x14ac:dyDescent="0.3">
      <c r="A3732" s="20">
        <v>31116</v>
      </c>
      <c r="B3732" s="21">
        <f t="shared" si="249"/>
        <v>31</v>
      </c>
      <c r="C3732" s="21">
        <v>5</v>
      </c>
      <c r="D3732" s="21">
        <f>VLOOKUP(A3732,英雄数据表!A:D,4,0)</f>
        <v>1</v>
      </c>
      <c r="E3732" s="20" t="str">
        <f>VLOOKUP(A3732,英雄数据表!A:C,3,0)</f>
        <v>荣耀斩击</v>
      </c>
      <c r="F3732" s="20">
        <f t="shared" si="250"/>
        <v>31116</v>
      </c>
      <c r="G3732" s="20">
        <f t="shared" si="251"/>
        <v>31116</v>
      </c>
      <c r="H3732" s="21" t="str">
        <f>VLOOKUP(B3732,属性中转表!A:F,6,FALSE)</f>
        <v>"hp":89100,"atk":2475</v>
      </c>
      <c r="I3732" s="20" t="str">
        <f>IF(VLOOKUP(B3732,属性中转表!A:G,7,FALSE)=0,"",VLOOKUP(VLOOKUP(B3732,属性中转表!A:G,7,FALSE),属性中转表!$K$2:$P$21,6,0))&amp;IF(VLOOKUP(B3732,属性中转表!A:G,7,FALSE)&gt;=50,VLOOKUP(A3732,英雄数据表!A:K,9,0),IF(VLOOKUP(B3732,属性中转表!A:G,7,FALSE)&gt;=25,VLOOKUP(A3732,英雄数据表!A:K,5,0),""))</f>
        <v>"atk":300,"hp":5000,"undpspro":100</v>
      </c>
      <c r="J3732" s="20" t="str">
        <f>IF(I3732="","",属性中转表!$I$1&amp;(IF(VLOOKUP(B3732,属性中转表!A:G,7,FALSE)=0,0,VLOOKUP(VLOOKUP(B3732,属性中转表!A:G,7,FALSE),属性中转表!$K$2:$P$21,4,0)))+IFERROR(VLOOKUP(A3732,英雄数据表!A:K,IF(武魂!B3732&gt;=50,10,IF(武魂!B3732&gt;=25,6)),0),0))</f>
        <v>,"dpspro":50</v>
      </c>
      <c r="K3732" s="32" t="str">
        <f t="shared" si="248"/>
        <v>"atk":300,"hp":5000,"undpspro":100,"dpspro":50</v>
      </c>
      <c r="L3732" s="20" t="str">
        <f>IF(B3732&gt;=50,VLOOKUP(A3732,英雄数据表!A:L,11,FALSE),IF(B3732&gt;=25,VLOOKUP(A3732,英雄数据表!A:L,7,0),""))</f>
        <v>"3111601004"</v>
      </c>
      <c r="M3732" s="20" t="str">
        <f>IFERROR(VLOOKUP(B3732,属性中转表!$K$2:$O$21,5,FALSE),"")</f>
        <v/>
      </c>
      <c r="N3732" s="20" t="str">
        <f>IF(B3732=25,VLOOKUP(A3732,英雄数据表!A:L,8,FALSE),IF(B3732=50,VLOOKUP(A3732,英雄数据表!A:L,12,0),""))</f>
        <v/>
      </c>
    </row>
    <row r="3733" spans="1:14" x14ac:dyDescent="0.3">
      <c r="A3733" s="20">
        <v>31116</v>
      </c>
      <c r="B3733" s="21">
        <f t="shared" si="249"/>
        <v>32</v>
      </c>
      <c r="C3733" s="21">
        <v>5</v>
      </c>
      <c r="D3733" s="21">
        <f>VLOOKUP(A3733,英雄数据表!A:D,4,0)</f>
        <v>1</v>
      </c>
      <c r="E3733" s="20" t="str">
        <f>VLOOKUP(A3733,英雄数据表!A:C,3,0)</f>
        <v>荣耀斩击</v>
      </c>
      <c r="F3733" s="20">
        <f t="shared" si="250"/>
        <v>31116</v>
      </c>
      <c r="G3733" s="20">
        <f t="shared" si="251"/>
        <v>31116</v>
      </c>
      <c r="H3733" s="21" t="str">
        <f>VLOOKUP(B3733,属性中转表!A:F,6,FALSE)</f>
        <v>"hp":93600,"atk":2600</v>
      </c>
      <c r="I3733" s="20" t="str">
        <f>IF(VLOOKUP(B3733,属性中转表!A:G,7,FALSE)=0,"",VLOOKUP(VLOOKUP(B3733,属性中转表!A:G,7,FALSE),属性中转表!$K$2:$P$21,6,0))&amp;IF(VLOOKUP(B3733,属性中转表!A:G,7,FALSE)&gt;=50,VLOOKUP(A3733,英雄数据表!A:K,9,0),IF(VLOOKUP(B3733,属性中转表!A:G,7,FALSE)&gt;=25,VLOOKUP(A3733,英雄数据表!A:K,5,0),""))</f>
        <v>"atk":300,"hp":5000,"undpspro":100</v>
      </c>
      <c r="J3733" s="20" t="str">
        <f>IF(I3733="","",属性中转表!$I$1&amp;(IF(VLOOKUP(B3733,属性中转表!A:G,7,FALSE)=0,0,VLOOKUP(VLOOKUP(B3733,属性中转表!A:G,7,FALSE),属性中转表!$K$2:$P$21,4,0)))+IFERROR(VLOOKUP(A3733,英雄数据表!A:K,IF(武魂!B3733&gt;=50,10,IF(武魂!B3733&gt;=25,6)),0),0))</f>
        <v>,"dpspro":50</v>
      </c>
      <c r="K3733" s="32" t="str">
        <f t="shared" si="248"/>
        <v>"atk":300,"hp":5000,"undpspro":100,"dpspro":50</v>
      </c>
      <c r="L3733" s="20" t="str">
        <f>IF(B3733&gt;=50,VLOOKUP(A3733,英雄数据表!A:L,11,FALSE),IF(B3733&gt;=25,VLOOKUP(A3733,英雄数据表!A:L,7,0),""))</f>
        <v>"3111601004"</v>
      </c>
      <c r="M3733" s="20" t="str">
        <f>IFERROR(VLOOKUP(B3733,属性中转表!$K$2:$O$21,5,FALSE),"")</f>
        <v/>
      </c>
      <c r="N3733" s="20" t="str">
        <f>IF(B3733=25,VLOOKUP(A3733,英雄数据表!A:L,8,FALSE),IF(B3733=50,VLOOKUP(A3733,英雄数据表!A:L,12,0),""))</f>
        <v/>
      </c>
    </row>
    <row r="3734" spans="1:14" x14ac:dyDescent="0.3">
      <c r="A3734" s="20">
        <v>31116</v>
      </c>
      <c r="B3734" s="21">
        <f t="shared" si="249"/>
        <v>33</v>
      </c>
      <c r="C3734" s="21">
        <v>5</v>
      </c>
      <c r="D3734" s="21">
        <f>VLOOKUP(A3734,英雄数据表!A:D,4,0)</f>
        <v>1</v>
      </c>
      <c r="E3734" s="20" t="str">
        <f>VLOOKUP(A3734,英雄数据表!A:C,3,0)</f>
        <v>荣耀斩击</v>
      </c>
      <c r="F3734" s="20">
        <f t="shared" si="250"/>
        <v>31116</v>
      </c>
      <c r="G3734" s="20">
        <f t="shared" si="251"/>
        <v>31116</v>
      </c>
      <c r="H3734" s="21" t="str">
        <f>VLOOKUP(B3734,属性中转表!A:F,6,FALSE)</f>
        <v>"hp":98100,"atk":2725</v>
      </c>
      <c r="I3734" s="20" t="str">
        <f>IF(VLOOKUP(B3734,属性中转表!A:G,7,FALSE)=0,"",VLOOKUP(VLOOKUP(B3734,属性中转表!A:G,7,FALSE),属性中转表!$K$2:$P$21,6,0))&amp;IF(VLOOKUP(B3734,属性中转表!A:G,7,FALSE)&gt;=50,VLOOKUP(A3734,英雄数据表!A:K,9,0),IF(VLOOKUP(B3734,属性中转表!A:G,7,FALSE)&gt;=25,VLOOKUP(A3734,英雄数据表!A:K,5,0),""))</f>
        <v>"atk":300,"hp":5000,"undpspro":100</v>
      </c>
      <c r="J3734" s="20" t="str">
        <f>IF(I3734="","",属性中转表!$I$1&amp;(IF(VLOOKUP(B3734,属性中转表!A:G,7,FALSE)=0,0,VLOOKUP(VLOOKUP(B3734,属性中转表!A:G,7,FALSE),属性中转表!$K$2:$P$21,4,0)))+IFERROR(VLOOKUP(A3734,英雄数据表!A:K,IF(武魂!B3734&gt;=50,10,IF(武魂!B3734&gt;=25,6)),0),0))</f>
        <v>,"dpspro":50</v>
      </c>
      <c r="K3734" s="32" t="str">
        <f t="shared" si="248"/>
        <v>"atk":300,"hp":5000,"undpspro":100,"dpspro":50</v>
      </c>
      <c r="L3734" s="20" t="str">
        <f>IF(B3734&gt;=50,VLOOKUP(A3734,英雄数据表!A:L,11,FALSE),IF(B3734&gt;=25,VLOOKUP(A3734,英雄数据表!A:L,7,0),""))</f>
        <v>"3111601004"</v>
      </c>
      <c r="M3734" s="20" t="str">
        <f>IFERROR(VLOOKUP(B3734,属性中转表!$K$2:$O$21,5,FALSE),"")</f>
        <v/>
      </c>
      <c r="N3734" s="20" t="str">
        <f>IF(B3734=25,VLOOKUP(A3734,英雄数据表!A:L,8,FALSE),IF(B3734=50,VLOOKUP(A3734,英雄数据表!A:L,12,0),""))</f>
        <v/>
      </c>
    </row>
    <row r="3735" spans="1:14" x14ac:dyDescent="0.3">
      <c r="A3735" s="20">
        <v>31116</v>
      </c>
      <c r="B3735" s="21">
        <f t="shared" si="249"/>
        <v>34</v>
      </c>
      <c r="C3735" s="21">
        <v>5</v>
      </c>
      <c r="D3735" s="21">
        <f>VLOOKUP(A3735,英雄数据表!A:D,4,0)</f>
        <v>1</v>
      </c>
      <c r="E3735" s="20" t="str">
        <f>VLOOKUP(A3735,英雄数据表!A:C,3,0)</f>
        <v>荣耀斩击</v>
      </c>
      <c r="F3735" s="20">
        <f t="shared" si="250"/>
        <v>31116</v>
      </c>
      <c r="G3735" s="20">
        <f t="shared" si="251"/>
        <v>31116</v>
      </c>
      <c r="H3735" s="21" t="str">
        <f>VLOOKUP(B3735,属性中转表!A:F,6,FALSE)</f>
        <v>"hp":102600,"atk":2850</v>
      </c>
      <c r="I3735" s="20" t="str">
        <f>IF(VLOOKUP(B3735,属性中转表!A:G,7,FALSE)=0,"",VLOOKUP(VLOOKUP(B3735,属性中转表!A:G,7,FALSE),属性中转表!$K$2:$P$21,6,0))&amp;IF(VLOOKUP(B3735,属性中转表!A:G,7,FALSE)&gt;=50,VLOOKUP(A3735,英雄数据表!A:K,9,0),IF(VLOOKUP(B3735,属性中转表!A:G,7,FALSE)&gt;=25,VLOOKUP(A3735,英雄数据表!A:K,5,0),""))</f>
        <v>"atk":300,"hp":5000,"undpspro":100</v>
      </c>
      <c r="J3735" s="20" t="str">
        <f>IF(I3735="","",属性中转表!$I$1&amp;(IF(VLOOKUP(B3735,属性中转表!A:G,7,FALSE)=0,0,VLOOKUP(VLOOKUP(B3735,属性中转表!A:G,7,FALSE),属性中转表!$K$2:$P$21,4,0)))+IFERROR(VLOOKUP(A3735,英雄数据表!A:K,IF(武魂!B3735&gt;=50,10,IF(武魂!B3735&gt;=25,6)),0),0))</f>
        <v>,"dpspro":50</v>
      </c>
      <c r="K3735" s="32" t="str">
        <f t="shared" si="248"/>
        <v>"atk":300,"hp":5000,"undpspro":100,"dpspro":50</v>
      </c>
      <c r="L3735" s="20" t="str">
        <f>IF(B3735&gt;=50,VLOOKUP(A3735,英雄数据表!A:L,11,FALSE),IF(B3735&gt;=25,VLOOKUP(A3735,英雄数据表!A:L,7,0),""))</f>
        <v>"3111601004"</v>
      </c>
      <c r="M3735" s="20" t="str">
        <f>IFERROR(VLOOKUP(B3735,属性中转表!$K$2:$O$21,5,FALSE),"")</f>
        <v/>
      </c>
      <c r="N3735" s="20" t="str">
        <f>IF(B3735=25,VLOOKUP(A3735,英雄数据表!A:L,8,FALSE),IF(B3735=50,VLOOKUP(A3735,英雄数据表!A:L,12,0),""))</f>
        <v/>
      </c>
    </row>
    <row r="3736" spans="1:14" x14ac:dyDescent="0.3">
      <c r="A3736" s="20">
        <v>31116</v>
      </c>
      <c r="B3736" s="21">
        <f t="shared" si="249"/>
        <v>35</v>
      </c>
      <c r="C3736" s="21">
        <v>5</v>
      </c>
      <c r="D3736" s="21">
        <f>VLOOKUP(A3736,英雄数据表!A:D,4,0)</f>
        <v>1</v>
      </c>
      <c r="E3736" s="20" t="str">
        <f>VLOOKUP(A3736,英雄数据表!A:C,3,0)</f>
        <v>荣耀斩击</v>
      </c>
      <c r="F3736" s="20">
        <f t="shared" si="250"/>
        <v>31116</v>
      </c>
      <c r="G3736" s="20">
        <f t="shared" si="251"/>
        <v>31116</v>
      </c>
      <c r="H3736" s="21" t="str">
        <f>VLOOKUP(B3736,属性中转表!A:F,6,FALSE)</f>
        <v>"hp":107100,"atk":2975</v>
      </c>
      <c r="I3736" s="20" t="str">
        <f>IF(VLOOKUP(B3736,属性中转表!A:G,7,FALSE)=0,"",VLOOKUP(VLOOKUP(B3736,属性中转表!A:G,7,FALSE),属性中转表!$K$2:$P$21,6,0))&amp;IF(VLOOKUP(B3736,属性中转表!A:G,7,FALSE)&gt;=50,VLOOKUP(A3736,英雄数据表!A:K,9,0),IF(VLOOKUP(B3736,属性中转表!A:G,7,FALSE)&gt;=25,VLOOKUP(A3736,英雄数据表!A:K,5,0),""))</f>
        <v>"atk":300,"hp":5000,"undpspro":100</v>
      </c>
      <c r="J3736" s="20" t="str">
        <f>IF(I3736="","",属性中转表!$I$1&amp;(IF(VLOOKUP(B3736,属性中转表!A:G,7,FALSE)=0,0,VLOOKUP(VLOOKUP(B3736,属性中转表!A:G,7,FALSE),属性中转表!$K$2:$P$21,4,0)))+IFERROR(VLOOKUP(A3736,英雄数据表!A:K,IF(武魂!B3736&gt;=50,10,IF(武魂!B3736&gt;=25,6)),0),0))</f>
        <v>,"dpspro":100</v>
      </c>
      <c r="K3736" s="32" t="str">
        <f t="shared" si="248"/>
        <v>"atk":300,"hp":5000,"undpspro":100,"dpspro":100</v>
      </c>
      <c r="L3736" s="20" t="str">
        <f>IF(B3736&gt;=50,VLOOKUP(A3736,英雄数据表!A:L,11,FALSE),IF(B3736&gt;=25,VLOOKUP(A3736,英雄数据表!A:L,7,0),""))</f>
        <v>"3111601004"</v>
      </c>
      <c r="M3736" s="20" t="str">
        <f>IFERROR(VLOOKUP(B3736,属性中转表!$K$2:$O$21,5,FALSE),"")</f>
        <v>"dpspro":50</v>
      </c>
      <c r="N3736" s="20" t="str">
        <f>IF(B3736=25,VLOOKUP(A3736,英雄数据表!A:L,8,FALSE),IF(B3736=50,VLOOKUP(A3736,英雄数据表!A:L,12,0),""))</f>
        <v/>
      </c>
    </row>
    <row r="3737" spans="1:14" x14ac:dyDescent="0.3">
      <c r="A3737" s="20">
        <v>31116</v>
      </c>
      <c r="B3737" s="21">
        <f t="shared" si="249"/>
        <v>36</v>
      </c>
      <c r="C3737" s="21">
        <v>5</v>
      </c>
      <c r="D3737" s="21">
        <f>VLOOKUP(A3737,英雄数据表!A:D,4,0)</f>
        <v>1</v>
      </c>
      <c r="E3737" s="20" t="str">
        <f>VLOOKUP(A3737,英雄数据表!A:C,3,0)</f>
        <v>荣耀斩击</v>
      </c>
      <c r="F3737" s="20">
        <f t="shared" si="250"/>
        <v>31116</v>
      </c>
      <c r="G3737" s="20">
        <f t="shared" si="251"/>
        <v>31116</v>
      </c>
      <c r="H3737" s="21" t="str">
        <f>VLOOKUP(B3737,属性中转表!A:F,6,FALSE)</f>
        <v>"hp":111600,"atk":3100</v>
      </c>
      <c r="I3737" s="20" t="str">
        <f>IF(VLOOKUP(B3737,属性中转表!A:G,7,FALSE)=0,"",VLOOKUP(VLOOKUP(B3737,属性中转表!A:G,7,FALSE),属性中转表!$K$2:$P$21,6,0))&amp;IF(VLOOKUP(B3737,属性中转表!A:G,7,FALSE)&gt;=50,VLOOKUP(A3737,英雄数据表!A:K,9,0),IF(VLOOKUP(B3737,属性中转表!A:G,7,FALSE)&gt;=25,VLOOKUP(A3737,英雄数据表!A:K,5,0),""))</f>
        <v>"atk":300,"hp":5000,"undpspro":100</v>
      </c>
      <c r="J3737" s="20" t="str">
        <f>IF(I3737="","",属性中转表!$I$1&amp;(IF(VLOOKUP(B3737,属性中转表!A:G,7,FALSE)=0,0,VLOOKUP(VLOOKUP(B3737,属性中转表!A:G,7,FALSE),属性中转表!$K$2:$P$21,4,0)))+IFERROR(VLOOKUP(A3737,英雄数据表!A:K,IF(武魂!B3737&gt;=50,10,IF(武魂!B3737&gt;=25,6)),0),0))</f>
        <v>,"dpspro":100</v>
      </c>
      <c r="K3737" s="32" t="str">
        <f t="shared" si="248"/>
        <v>"atk":300,"hp":5000,"undpspro":100,"dpspro":100</v>
      </c>
      <c r="L3737" s="20" t="str">
        <f>IF(B3737&gt;=50,VLOOKUP(A3737,英雄数据表!A:L,11,FALSE),IF(B3737&gt;=25,VLOOKUP(A3737,英雄数据表!A:L,7,0),""))</f>
        <v>"3111601004"</v>
      </c>
      <c r="M3737" s="20" t="str">
        <f>IFERROR(VLOOKUP(B3737,属性中转表!$K$2:$O$21,5,FALSE),"")</f>
        <v/>
      </c>
      <c r="N3737" s="20" t="str">
        <f>IF(B3737=25,VLOOKUP(A3737,英雄数据表!A:L,8,FALSE),IF(B3737=50,VLOOKUP(A3737,英雄数据表!A:L,12,0),""))</f>
        <v/>
      </c>
    </row>
    <row r="3738" spans="1:14" x14ac:dyDescent="0.3">
      <c r="A3738" s="20">
        <v>31116</v>
      </c>
      <c r="B3738" s="21">
        <f t="shared" si="249"/>
        <v>37</v>
      </c>
      <c r="C3738" s="21">
        <v>5</v>
      </c>
      <c r="D3738" s="21">
        <f>VLOOKUP(A3738,英雄数据表!A:D,4,0)</f>
        <v>1</v>
      </c>
      <c r="E3738" s="20" t="str">
        <f>VLOOKUP(A3738,英雄数据表!A:C,3,0)</f>
        <v>荣耀斩击</v>
      </c>
      <c r="F3738" s="20">
        <f t="shared" si="250"/>
        <v>31116</v>
      </c>
      <c r="G3738" s="20">
        <f t="shared" si="251"/>
        <v>31116</v>
      </c>
      <c r="H3738" s="21" t="str">
        <f>VLOOKUP(B3738,属性中转表!A:F,6,FALSE)</f>
        <v>"hp":116100,"atk":3225</v>
      </c>
      <c r="I3738" s="20" t="str">
        <f>IF(VLOOKUP(B3738,属性中转表!A:G,7,FALSE)=0,"",VLOOKUP(VLOOKUP(B3738,属性中转表!A:G,7,FALSE),属性中转表!$K$2:$P$21,6,0))&amp;IF(VLOOKUP(B3738,属性中转表!A:G,7,FALSE)&gt;=50,VLOOKUP(A3738,英雄数据表!A:K,9,0),IF(VLOOKUP(B3738,属性中转表!A:G,7,FALSE)&gt;=25,VLOOKUP(A3738,英雄数据表!A:K,5,0),""))</f>
        <v>"atk":300,"hp":5000,"undpspro":100</v>
      </c>
      <c r="J3738" s="20" t="str">
        <f>IF(I3738="","",属性中转表!$I$1&amp;(IF(VLOOKUP(B3738,属性中转表!A:G,7,FALSE)=0,0,VLOOKUP(VLOOKUP(B3738,属性中转表!A:G,7,FALSE),属性中转表!$K$2:$P$21,4,0)))+IFERROR(VLOOKUP(A3738,英雄数据表!A:K,IF(武魂!B3738&gt;=50,10,IF(武魂!B3738&gt;=25,6)),0),0))</f>
        <v>,"dpspro":100</v>
      </c>
      <c r="K3738" s="32" t="str">
        <f t="shared" si="248"/>
        <v>"atk":300,"hp":5000,"undpspro":100,"dpspro":100</v>
      </c>
      <c r="L3738" s="20" t="str">
        <f>IF(B3738&gt;=50,VLOOKUP(A3738,英雄数据表!A:L,11,FALSE),IF(B3738&gt;=25,VLOOKUP(A3738,英雄数据表!A:L,7,0),""))</f>
        <v>"3111601004"</v>
      </c>
      <c r="M3738" s="20" t="str">
        <f>IFERROR(VLOOKUP(B3738,属性中转表!$K$2:$O$21,5,FALSE),"")</f>
        <v/>
      </c>
      <c r="N3738" s="20" t="str">
        <f>IF(B3738=25,VLOOKUP(A3738,英雄数据表!A:L,8,FALSE),IF(B3738=50,VLOOKUP(A3738,英雄数据表!A:L,12,0),""))</f>
        <v/>
      </c>
    </row>
    <row r="3739" spans="1:14" x14ac:dyDescent="0.3">
      <c r="A3739" s="20">
        <v>31116</v>
      </c>
      <c r="B3739" s="21">
        <f t="shared" si="249"/>
        <v>38</v>
      </c>
      <c r="C3739" s="21">
        <v>5</v>
      </c>
      <c r="D3739" s="21">
        <f>VLOOKUP(A3739,英雄数据表!A:D,4,0)</f>
        <v>1</v>
      </c>
      <c r="E3739" s="20" t="str">
        <f>VLOOKUP(A3739,英雄数据表!A:C,3,0)</f>
        <v>荣耀斩击</v>
      </c>
      <c r="F3739" s="20">
        <f t="shared" si="250"/>
        <v>31116</v>
      </c>
      <c r="G3739" s="20">
        <f t="shared" si="251"/>
        <v>31116</v>
      </c>
      <c r="H3739" s="21" t="str">
        <f>VLOOKUP(B3739,属性中转表!A:F,6,FALSE)</f>
        <v>"hp":120600,"atk":3350</v>
      </c>
      <c r="I3739" s="20" t="str">
        <f>IF(VLOOKUP(B3739,属性中转表!A:G,7,FALSE)=0,"",VLOOKUP(VLOOKUP(B3739,属性中转表!A:G,7,FALSE),属性中转表!$K$2:$P$21,6,0))&amp;IF(VLOOKUP(B3739,属性中转表!A:G,7,FALSE)&gt;=50,VLOOKUP(A3739,英雄数据表!A:K,9,0),IF(VLOOKUP(B3739,属性中转表!A:G,7,FALSE)&gt;=25,VLOOKUP(A3739,英雄数据表!A:K,5,0),""))</f>
        <v>"atk":300,"hp":5000,"undpspro":100</v>
      </c>
      <c r="J3739" s="20" t="str">
        <f>IF(I3739="","",属性中转表!$I$1&amp;(IF(VLOOKUP(B3739,属性中转表!A:G,7,FALSE)=0,0,VLOOKUP(VLOOKUP(B3739,属性中转表!A:G,7,FALSE),属性中转表!$K$2:$P$21,4,0)))+IFERROR(VLOOKUP(A3739,英雄数据表!A:K,IF(武魂!B3739&gt;=50,10,IF(武魂!B3739&gt;=25,6)),0),0))</f>
        <v>,"dpspro":100</v>
      </c>
      <c r="K3739" s="32" t="str">
        <f t="shared" ref="K3739:K3802" si="252">I3739&amp;J3739</f>
        <v>"atk":300,"hp":5000,"undpspro":100,"dpspro":100</v>
      </c>
      <c r="L3739" s="20" t="str">
        <f>IF(B3739&gt;=50,VLOOKUP(A3739,英雄数据表!A:L,11,FALSE),IF(B3739&gt;=25,VLOOKUP(A3739,英雄数据表!A:L,7,0),""))</f>
        <v>"3111601004"</v>
      </c>
      <c r="M3739" s="20" t="str">
        <f>IFERROR(VLOOKUP(B3739,属性中转表!$K$2:$O$21,5,FALSE),"")</f>
        <v/>
      </c>
      <c r="N3739" s="20" t="str">
        <f>IF(B3739=25,VLOOKUP(A3739,英雄数据表!A:L,8,FALSE),IF(B3739=50,VLOOKUP(A3739,英雄数据表!A:L,12,0),""))</f>
        <v/>
      </c>
    </row>
    <row r="3740" spans="1:14" x14ac:dyDescent="0.3">
      <c r="A3740" s="20">
        <v>31116</v>
      </c>
      <c r="B3740" s="21">
        <f t="shared" si="249"/>
        <v>39</v>
      </c>
      <c r="C3740" s="21">
        <v>5</v>
      </c>
      <c r="D3740" s="21">
        <f>VLOOKUP(A3740,英雄数据表!A:D,4,0)</f>
        <v>1</v>
      </c>
      <c r="E3740" s="20" t="str">
        <f>VLOOKUP(A3740,英雄数据表!A:C,3,0)</f>
        <v>荣耀斩击</v>
      </c>
      <c r="F3740" s="20">
        <f t="shared" si="250"/>
        <v>31116</v>
      </c>
      <c r="G3740" s="20">
        <f t="shared" si="251"/>
        <v>31116</v>
      </c>
      <c r="H3740" s="21" t="str">
        <f>VLOOKUP(B3740,属性中转表!A:F,6,FALSE)</f>
        <v>"hp":125100,"atk":3475</v>
      </c>
      <c r="I3740" s="20" t="str">
        <f>IF(VLOOKUP(B3740,属性中转表!A:G,7,FALSE)=0,"",VLOOKUP(VLOOKUP(B3740,属性中转表!A:G,7,FALSE),属性中转表!$K$2:$P$21,6,0))&amp;IF(VLOOKUP(B3740,属性中转表!A:G,7,FALSE)&gt;=50,VLOOKUP(A3740,英雄数据表!A:K,9,0),IF(VLOOKUP(B3740,属性中转表!A:G,7,FALSE)&gt;=25,VLOOKUP(A3740,英雄数据表!A:K,5,0),""))</f>
        <v>"atk":300,"hp":5000,"undpspro":100</v>
      </c>
      <c r="J3740" s="20" t="str">
        <f>IF(I3740="","",属性中转表!$I$1&amp;(IF(VLOOKUP(B3740,属性中转表!A:G,7,FALSE)=0,0,VLOOKUP(VLOOKUP(B3740,属性中转表!A:G,7,FALSE),属性中转表!$K$2:$P$21,4,0)))+IFERROR(VLOOKUP(A3740,英雄数据表!A:K,IF(武魂!B3740&gt;=50,10,IF(武魂!B3740&gt;=25,6)),0),0))</f>
        <v>,"dpspro":100</v>
      </c>
      <c r="K3740" s="32" t="str">
        <f t="shared" si="252"/>
        <v>"atk":300,"hp":5000,"undpspro":100,"dpspro":100</v>
      </c>
      <c r="L3740" s="20" t="str">
        <f>IF(B3740&gt;=50,VLOOKUP(A3740,英雄数据表!A:L,11,FALSE),IF(B3740&gt;=25,VLOOKUP(A3740,英雄数据表!A:L,7,0),""))</f>
        <v>"3111601004"</v>
      </c>
      <c r="M3740" s="20" t="str">
        <f>IFERROR(VLOOKUP(B3740,属性中转表!$K$2:$O$21,5,FALSE),"")</f>
        <v/>
      </c>
      <c r="N3740" s="20" t="str">
        <f>IF(B3740=25,VLOOKUP(A3740,英雄数据表!A:L,8,FALSE),IF(B3740=50,VLOOKUP(A3740,英雄数据表!A:L,12,0),""))</f>
        <v/>
      </c>
    </row>
    <row r="3741" spans="1:14" x14ac:dyDescent="0.3">
      <c r="A3741" s="20">
        <v>31116</v>
      </c>
      <c r="B3741" s="21">
        <f t="shared" si="249"/>
        <v>40</v>
      </c>
      <c r="C3741" s="21">
        <v>5</v>
      </c>
      <c r="D3741" s="21">
        <f>VLOOKUP(A3741,英雄数据表!A:D,4,0)</f>
        <v>1</v>
      </c>
      <c r="E3741" s="20" t="str">
        <f>VLOOKUP(A3741,英雄数据表!A:C,3,0)</f>
        <v>荣耀斩击</v>
      </c>
      <c r="F3741" s="20">
        <f t="shared" si="250"/>
        <v>31116</v>
      </c>
      <c r="G3741" s="20">
        <f t="shared" si="251"/>
        <v>31116</v>
      </c>
      <c r="H3741" s="21" t="str">
        <f>VLOOKUP(B3741,属性中转表!A:F,6,FALSE)</f>
        <v>"hp":129600,"atk":3600</v>
      </c>
      <c r="I3741" s="20" t="str">
        <f>IF(VLOOKUP(B3741,属性中转表!A:G,7,FALSE)=0,"",VLOOKUP(VLOOKUP(B3741,属性中转表!A:G,7,FALSE),属性中转表!$K$2:$P$21,6,0))&amp;IF(VLOOKUP(B3741,属性中转表!A:G,7,FALSE)&gt;=50,VLOOKUP(A3741,英雄数据表!A:K,9,0),IF(VLOOKUP(B3741,属性中转表!A:G,7,FALSE)&gt;=25,VLOOKUP(A3741,英雄数据表!A:K,5,0),""))</f>
        <v>"atk":300,"hp":5000,"undpspro":100,"pvpdpspro":50</v>
      </c>
      <c r="J3741" s="20" t="str">
        <f>IF(I3741="","",属性中转表!$I$1&amp;(IF(VLOOKUP(B3741,属性中转表!A:G,7,FALSE)=0,0,VLOOKUP(VLOOKUP(B3741,属性中转表!A:G,7,FALSE),属性中转表!$K$2:$P$21,4,0)))+IFERROR(VLOOKUP(A3741,英雄数据表!A:K,IF(武魂!B3741&gt;=50,10,IF(武魂!B3741&gt;=25,6)),0),0))</f>
        <v>,"dpspro":100</v>
      </c>
      <c r="K3741" s="32" t="str">
        <f t="shared" si="252"/>
        <v>"atk":300,"hp":5000,"undpspro":100,"pvpdpspro":50,"dpspro":100</v>
      </c>
      <c r="L3741" s="20" t="str">
        <f>IF(B3741&gt;=50,VLOOKUP(A3741,英雄数据表!A:L,11,FALSE),IF(B3741&gt;=25,VLOOKUP(A3741,英雄数据表!A:L,7,0),""))</f>
        <v>"3111601004"</v>
      </c>
      <c r="M3741" s="20" t="str">
        <f>IFERROR(VLOOKUP(B3741,属性中转表!$K$2:$O$21,5,FALSE),"")</f>
        <v>"pvpdpspro":50</v>
      </c>
      <c r="N3741" s="20" t="str">
        <f>IF(B3741=25,VLOOKUP(A3741,英雄数据表!A:L,8,FALSE),IF(B3741=50,VLOOKUP(A3741,英雄数据表!A:L,12,0),""))</f>
        <v/>
      </c>
    </row>
    <row r="3742" spans="1:14" x14ac:dyDescent="0.3">
      <c r="A3742" s="20">
        <v>31116</v>
      </c>
      <c r="B3742" s="21">
        <f t="shared" si="249"/>
        <v>41</v>
      </c>
      <c r="C3742" s="21">
        <v>5</v>
      </c>
      <c r="D3742" s="21">
        <f>VLOOKUP(A3742,英雄数据表!A:D,4,0)</f>
        <v>1</v>
      </c>
      <c r="E3742" s="20" t="str">
        <f>VLOOKUP(A3742,英雄数据表!A:C,3,0)</f>
        <v>荣耀斩击</v>
      </c>
      <c r="F3742" s="20">
        <f t="shared" si="250"/>
        <v>31116</v>
      </c>
      <c r="G3742" s="20">
        <f t="shared" si="251"/>
        <v>31116</v>
      </c>
      <c r="H3742" s="21" t="str">
        <f>VLOOKUP(B3742,属性中转表!A:F,6,FALSE)</f>
        <v>"hp":135000,"atk":3750</v>
      </c>
      <c r="I3742" s="20" t="str">
        <f>IF(VLOOKUP(B3742,属性中转表!A:G,7,FALSE)=0,"",VLOOKUP(VLOOKUP(B3742,属性中转表!A:G,7,FALSE),属性中转表!$K$2:$P$21,6,0))&amp;IF(VLOOKUP(B3742,属性中转表!A:G,7,FALSE)&gt;=50,VLOOKUP(A3742,英雄数据表!A:K,9,0),IF(VLOOKUP(B3742,属性中转表!A:G,7,FALSE)&gt;=25,VLOOKUP(A3742,英雄数据表!A:K,5,0),""))</f>
        <v>"atk":300,"hp":5000,"undpspro":100,"pvpdpspro":50</v>
      </c>
      <c r="J3742" s="20" t="str">
        <f>IF(I3742="","",属性中转表!$I$1&amp;(IF(VLOOKUP(B3742,属性中转表!A:G,7,FALSE)=0,0,VLOOKUP(VLOOKUP(B3742,属性中转表!A:G,7,FALSE),属性中转表!$K$2:$P$21,4,0)))+IFERROR(VLOOKUP(A3742,英雄数据表!A:K,IF(武魂!B3742&gt;=50,10,IF(武魂!B3742&gt;=25,6)),0),0))</f>
        <v>,"dpspro":100</v>
      </c>
      <c r="K3742" s="32" t="str">
        <f t="shared" si="252"/>
        <v>"atk":300,"hp":5000,"undpspro":100,"pvpdpspro":50,"dpspro":100</v>
      </c>
      <c r="L3742" s="20" t="str">
        <f>IF(B3742&gt;=50,VLOOKUP(A3742,英雄数据表!A:L,11,FALSE),IF(B3742&gt;=25,VLOOKUP(A3742,英雄数据表!A:L,7,0),""))</f>
        <v>"3111601004"</v>
      </c>
      <c r="M3742" s="20" t="str">
        <f>IFERROR(VLOOKUP(B3742,属性中转表!$K$2:$O$21,5,FALSE),"")</f>
        <v/>
      </c>
      <c r="N3742" s="20" t="str">
        <f>IF(B3742=25,VLOOKUP(A3742,英雄数据表!A:L,8,FALSE),IF(B3742=50,VLOOKUP(A3742,英雄数据表!A:L,12,0),""))</f>
        <v/>
      </c>
    </row>
    <row r="3743" spans="1:14" x14ac:dyDescent="0.3">
      <c r="A3743" s="20">
        <v>31116</v>
      </c>
      <c r="B3743" s="21">
        <f t="shared" si="249"/>
        <v>42</v>
      </c>
      <c r="C3743" s="21">
        <v>5</v>
      </c>
      <c r="D3743" s="21">
        <f>VLOOKUP(A3743,英雄数据表!A:D,4,0)</f>
        <v>1</v>
      </c>
      <c r="E3743" s="20" t="str">
        <f>VLOOKUP(A3743,英雄数据表!A:C,3,0)</f>
        <v>荣耀斩击</v>
      </c>
      <c r="F3743" s="20">
        <f t="shared" si="250"/>
        <v>31116</v>
      </c>
      <c r="G3743" s="20">
        <f t="shared" si="251"/>
        <v>31116</v>
      </c>
      <c r="H3743" s="21" t="str">
        <f>VLOOKUP(B3743,属性中转表!A:F,6,FALSE)</f>
        <v>"hp":140400,"atk":3900</v>
      </c>
      <c r="I3743" s="20" t="str">
        <f>IF(VLOOKUP(B3743,属性中转表!A:G,7,FALSE)=0,"",VLOOKUP(VLOOKUP(B3743,属性中转表!A:G,7,FALSE),属性中转表!$K$2:$P$21,6,0))&amp;IF(VLOOKUP(B3743,属性中转表!A:G,7,FALSE)&gt;=50,VLOOKUP(A3743,英雄数据表!A:K,9,0),IF(VLOOKUP(B3743,属性中转表!A:G,7,FALSE)&gt;=25,VLOOKUP(A3743,英雄数据表!A:K,5,0),""))</f>
        <v>"atk":300,"hp":5000,"undpspro":100,"pvpdpspro":50</v>
      </c>
      <c r="J3743" s="20" t="str">
        <f>IF(I3743="","",属性中转表!$I$1&amp;(IF(VLOOKUP(B3743,属性中转表!A:G,7,FALSE)=0,0,VLOOKUP(VLOOKUP(B3743,属性中转表!A:G,7,FALSE),属性中转表!$K$2:$P$21,4,0)))+IFERROR(VLOOKUP(A3743,英雄数据表!A:K,IF(武魂!B3743&gt;=50,10,IF(武魂!B3743&gt;=25,6)),0),0))</f>
        <v>,"dpspro":100</v>
      </c>
      <c r="K3743" s="32" t="str">
        <f t="shared" si="252"/>
        <v>"atk":300,"hp":5000,"undpspro":100,"pvpdpspro":50,"dpspro":100</v>
      </c>
      <c r="L3743" s="20" t="str">
        <f>IF(B3743&gt;=50,VLOOKUP(A3743,英雄数据表!A:L,11,FALSE),IF(B3743&gt;=25,VLOOKUP(A3743,英雄数据表!A:L,7,0),""))</f>
        <v>"3111601004"</v>
      </c>
      <c r="M3743" s="20" t="str">
        <f>IFERROR(VLOOKUP(B3743,属性中转表!$K$2:$O$21,5,FALSE),"")</f>
        <v/>
      </c>
      <c r="N3743" s="20" t="str">
        <f>IF(B3743=25,VLOOKUP(A3743,英雄数据表!A:L,8,FALSE),IF(B3743=50,VLOOKUP(A3743,英雄数据表!A:L,12,0),""))</f>
        <v/>
      </c>
    </row>
    <row r="3744" spans="1:14" x14ac:dyDescent="0.3">
      <c r="A3744" s="20">
        <v>31116</v>
      </c>
      <c r="B3744" s="21">
        <f t="shared" si="249"/>
        <v>43</v>
      </c>
      <c r="C3744" s="21">
        <v>5</v>
      </c>
      <c r="D3744" s="21">
        <f>VLOOKUP(A3744,英雄数据表!A:D,4,0)</f>
        <v>1</v>
      </c>
      <c r="E3744" s="20" t="str">
        <f>VLOOKUP(A3744,英雄数据表!A:C,3,0)</f>
        <v>荣耀斩击</v>
      </c>
      <c r="F3744" s="20">
        <f t="shared" si="250"/>
        <v>31116</v>
      </c>
      <c r="G3744" s="20">
        <f t="shared" si="251"/>
        <v>31116</v>
      </c>
      <c r="H3744" s="21" t="str">
        <f>VLOOKUP(B3744,属性中转表!A:F,6,FALSE)</f>
        <v>"hp":145800,"atk":4050</v>
      </c>
      <c r="I3744" s="20" t="str">
        <f>IF(VLOOKUP(B3744,属性中转表!A:G,7,FALSE)=0,"",VLOOKUP(VLOOKUP(B3744,属性中转表!A:G,7,FALSE),属性中转表!$K$2:$P$21,6,0))&amp;IF(VLOOKUP(B3744,属性中转表!A:G,7,FALSE)&gt;=50,VLOOKUP(A3744,英雄数据表!A:K,9,0),IF(VLOOKUP(B3744,属性中转表!A:G,7,FALSE)&gt;=25,VLOOKUP(A3744,英雄数据表!A:K,5,0),""))</f>
        <v>"atk":300,"hp":5000,"undpspro":100,"pvpdpspro":50</v>
      </c>
      <c r="J3744" s="20" t="str">
        <f>IF(I3744="","",属性中转表!$I$1&amp;(IF(VLOOKUP(B3744,属性中转表!A:G,7,FALSE)=0,0,VLOOKUP(VLOOKUP(B3744,属性中转表!A:G,7,FALSE),属性中转表!$K$2:$P$21,4,0)))+IFERROR(VLOOKUP(A3744,英雄数据表!A:K,IF(武魂!B3744&gt;=50,10,IF(武魂!B3744&gt;=25,6)),0),0))</f>
        <v>,"dpspro":100</v>
      </c>
      <c r="K3744" s="32" t="str">
        <f t="shared" si="252"/>
        <v>"atk":300,"hp":5000,"undpspro":100,"pvpdpspro":50,"dpspro":100</v>
      </c>
      <c r="L3744" s="20" t="str">
        <f>IF(B3744&gt;=50,VLOOKUP(A3744,英雄数据表!A:L,11,FALSE),IF(B3744&gt;=25,VLOOKUP(A3744,英雄数据表!A:L,7,0),""))</f>
        <v>"3111601004"</v>
      </c>
      <c r="M3744" s="20" t="str">
        <f>IFERROR(VLOOKUP(B3744,属性中转表!$K$2:$O$21,5,FALSE),"")</f>
        <v/>
      </c>
      <c r="N3744" s="20" t="str">
        <f>IF(B3744=25,VLOOKUP(A3744,英雄数据表!A:L,8,FALSE),IF(B3744=50,VLOOKUP(A3744,英雄数据表!A:L,12,0),""))</f>
        <v/>
      </c>
    </row>
    <row r="3745" spans="1:14" x14ac:dyDescent="0.3">
      <c r="A3745" s="20">
        <v>31116</v>
      </c>
      <c r="B3745" s="21">
        <f t="shared" si="249"/>
        <v>44</v>
      </c>
      <c r="C3745" s="21">
        <v>5</v>
      </c>
      <c r="D3745" s="21">
        <f>VLOOKUP(A3745,英雄数据表!A:D,4,0)</f>
        <v>1</v>
      </c>
      <c r="E3745" s="20" t="str">
        <f>VLOOKUP(A3745,英雄数据表!A:C,3,0)</f>
        <v>荣耀斩击</v>
      </c>
      <c r="F3745" s="20">
        <f t="shared" si="250"/>
        <v>31116</v>
      </c>
      <c r="G3745" s="20">
        <f t="shared" si="251"/>
        <v>31116</v>
      </c>
      <c r="H3745" s="21" t="str">
        <f>VLOOKUP(B3745,属性中转表!A:F,6,FALSE)</f>
        <v>"hp":151200,"atk":4200</v>
      </c>
      <c r="I3745" s="20" t="str">
        <f>IF(VLOOKUP(B3745,属性中转表!A:G,7,FALSE)=0,"",VLOOKUP(VLOOKUP(B3745,属性中转表!A:G,7,FALSE),属性中转表!$K$2:$P$21,6,0))&amp;IF(VLOOKUP(B3745,属性中转表!A:G,7,FALSE)&gt;=50,VLOOKUP(A3745,英雄数据表!A:K,9,0),IF(VLOOKUP(B3745,属性中转表!A:G,7,FALSE)&gt;=25,VLOOKUP(A3745,英雄数据表!A:K,5,0),""))</f>
        <v>"atk":300,"hp":5000,"undpspro":100,"pvpdpspro":50</v>
      </c>
      <c r="J3745" s="20" t="str">
        <f>IF(I3745="","",属性中转表!$I$1&amp;(IF(VLOOKUP(B3745,属性中转表!A:G,7,FALSE)=0,0,VLOOKUP(VLOOKUP(B3745,属性中转表!A:G,7,FALSE),属性中转表!$K$2:$P$21,4,0)))+IFERROR(VLOOKUP(A3745,英雄数据表!A:K,IF(武魂!B3745&gt;=50,10,IF(武魂!B3745&gt;=25,6)),0),0))</f>
        <v>,"dpspro":100</v>
      </c>
      <c r="K3745" s="32" t="str">
        <f t="shared" si="252"/>
        <v>"atk":300,"hp":5000,"undpspro":100,"pvpdpspro":50,"dpspro":100</v>
      </c>
      <c r="L3745" s="20" t="str">
        <f>IF(B3745&gt;=50,VLOOKUP(A3745,英雄数据表!A:L,11,FALSE),IF(B3745&gt;=25,VLOOKUP(A3745,英雄数据表!A:L,7,0),""))</f>
        <v>"3111601004"</v>
      </c>
      <c r="M3745" s="20" t="str">
        <f>IFERROR(VLOOKUP(B3745,属性中转表!$K$2:$O$21,5,FALSE),"")</f>
        <v/>
      </c>
      <c r="N3745" s="20" t="str">
        <f>IF(B3745=25,VLOOKUP(A3745,英雄数据表!A:L,8,FALSE),IF(B3745=50,VLOOKUP(A3745,英雄数据表!A:L,12,0),""))</f>
        <v/>
      </c>
    </row>
    <row r="3746" spans="1:14" x14ac:dyDescent="0.3">
      <c r="A3746" s="20">
        <v>31116</v>
      </c>
      <c r="B3746" s="21">
        <f t="shared" si="249"/>
        <v>45</v>
      </c>
      <c r="C3746" s="21">
        <v>5</v>
      </c>
      <c r="D3746" s="21">
        <f>VLOOKUP(A3746,英雄数据表!A:D,4,0)</f>
        <v>1</v>
      </c>
      <c r="E3746" s="20" t="str">
        <f>VLOOKUP(A3746,英雄数据表!A:C,3,0)</f>
        <v>荣耀斩击</v>
      </c>
      <c r="F3746" s="20">
        <f t="shared" si="250"/>
        <v>31116</v>
      </c>
      <c r="G3746" s="20">
        <f t="shared" si="251"/>
        <v>31116</v>
      </c>
      <c r="H3746" s="21" t="str">
        <f>VLOOKUP(B3746,属性中转表!A:F,6,FALSE)</f>
        <v>"hp":156600,"atk":4350</v>
      </c>
      <c r="I3746" s="20" t="str">
        <f>IF(VLOOKUP(B3746,属性中转表!A:G,7,FALSE)=0,"",VLOOKUP(VLOOKUP(B3746,属性中转表!A:G,7,FALSE),属性中转表!$K$2:$P$21,6,0))&amp;IF(VLOOKUP(B3746,属性中转表!A:G,7,FALSE)&gt;=50,VLOOKUP(A3746,英雄数据表!A:K,9,0),IF(VLOOKUP(B3746,属性中转表!A:G,7,FALSE)&gt;=25,VLOOKUP(A3746,英雄数据表!A:K,5,0),""))</f>
        <v>"atk":300,"hp":5000,"undpspro":100,"pvpdpspro":50,"pvpundpspro":50</v>
      </c>
      <c r="J3746" s="20" t="str">
        <f>IF(I3746="","",属性中转表!$I$1&amp;(IF(VLOOKUP(B3746,属性中转表!A:G,7,FALSE)=0,0,VLOOKUP(VLOOKUP(B3746,属性中转表!A:G,7,FALSE),属性中转表!$K$2:$P$21,4,0)))+IFERROR(VLOOKUP(A3746,英雄数据表!A:K,IF(武魂!B3746&gt;=50,10,IF(武魂!B3746&gt;=25,6)),0),0))</f>
        <v>,"dpspro":100</v>
      </c>
      <c r="K3746" s="32" t="str">
        <f t="shared" si="252"/>
        <v>"atk":300,"hp":5000,"undpspro":100,"pvpdpspro":50,"pvpundpspro":50,"dpspro":100</v>
      </c>
      <c r="L3746" s="20" t="str">
        <f>IF(B3746&gt;=50,VLOOKUP(A3746,英雄数据表!A:L,11,FALSE),IF(B3746&gt;=25,VLOOKUP(A3746,英雄数据表!A:L,7,0),""))</f>
        <v>"3111601004"</v>
      </c>
      <c r="M3746" s="20" t="str">
        <f>IFERROR(VLOOKUP(B3746,属性中转表!$K$2:$O$21,5,FALSE),"")</f>
        <v>"pvpundpspro":50</v>
      </c>
      <c r="N3746" s="20" t="str">
        <f>IF(B3746=25,VLOOKUP(A3746,英雄数据表!A:L,8,FALSE),IF(B3746=50,VLOOKUP(A3746,英雄数据表!A:L,12,0),""))</f>
        <v/>
      </c>
    </row>
    <row r="3747" spans="1:14" x14ac:dyDescent="0.3">
      <c r="A3747" s="20">
        <v>31116</v>
      </c>
      <c r="B3747" s="21">
        <f t="shared" si="249"/>
        <v>46</v>
      </c>
      <c r="C3747" s="21">
        <v>5</v>
      </c>
      <c r="D3747" s="21">
        <f>VLOOKUP(A3747,英雄数据表!A:D,4,0)</f>
        <v>1</v>
      </c>
      <c r="E3747" s="20" t="str">
        <f>VLOOKUP(A3747,英雄数据表!A:C,3,0)</f>
        <v>荣耀斩击</v>
      </c>
      <c r="F3747" s="20">
        <f t="shared" si="250"/>
        <v>31116</v>
      </c>
      <c r="G3747" s="20">
        <f t="shared" si="251"/>
        <v>31116</v>
      </c>
      <c r="H3747" s="21" t="str">
        <f>VLOOKUP(B3747,属性中转表!A:F,6,FALSE)</f>
        <v>"hp":162000,"atk":4500</v>
      </c>
      <c r="I3747" s="20" t="str">
        <f>IF(VLOOKUP(B3747,属性中转表!A:G,7,FALSE)=0,"",VLOOKUP(VLOOKUP(B3747,属性中转表!A:G,7,FALSE),属性中转表!$K$2:$P$21,6,0))&amp;IF(VLOOKUP(B3747,属性中转表!A:G,7,FALSE)&gt;=50,VLOOKUP(A3747,英雄数据表!A:K,9,0),IF(VLOOKUP(B3747,属性中转表!A:G,7,FALSE)&gt;=25,VLOOKUP(A3747,英雄数据表!A:K,5,0),""))</f>
        <v>"atk":300,"hp":5000,"undpspro":100,"pvpdpspro":50,"pvpundpspro":50</v>
      </c>
      <c r="J3747" s="20" t="str">
        <f>IF(I3747="","",属性中转表!$I$1&amp;(IF(VLOOKUP(B3747,属性中转表!A:G,7,FALSE)=0,0,VLOOKUP(VLOOKUP(B3747,属性中转表!A:G,7,FALSE),属性中转表!$K$2:$P$21,4,0)))+IFERROR(VLOOKUP(A3747,英雄数据表!A:K,IF(武魂!B3747&gt;=50,10,IF(武魂!B3747&gt;=25,6)),0),0))</f>
        <v>,"dpspro":100</v>
      </c>
      <c r="K3747" s="32" t="str">
        <f t="shared" si="252"/>
        <v>"atk":300,"hp":5000,"undpspro":100,"pvpdpspro":50,"pvpundpspro":50,"dpspro":100</v>
      </c>
      <c r="L3747" s="20" t="str">
        <f>IF(B3747&gt;=50,VLOOKUP(A3747,英雄数据表!A:L,11,FALSE),IF(B3747&gt;=25,VLOOKUP(A3747,英雄数据表!A:L,7,0),""))</f>
        <v>"3111601004"</v>
      </c>
      <c r="M3747" s="20" t="str">
        <f>IFERROR(VLOOKUP(B3747,属性中转表!$K$2:$O$21,5,FALSE),"")</f>
        <v/>
      </c>
      <c r="N3747" s="20" t="str">
        <f>IF(B3747=25,VLOOKUP(A3747,英雄数据表!A:L,8,FALSE),IF(B3747=50,VLOOKUP(A3747,英雄数据表!A:L,12,0),""))</f>
        <v/>
      </c>
    </row>
    <row r="3748" spans="1:14" x14ac:dyDescent="0.3">
      <c r="A3748" s="20">
        <v>31116</v>
      </c>
      <c r="B3748" s="21">
        <f t="shared" si="249"/>
        <v>47</v>
      </c>
      <c r="C3748" s="21">
        <v>5</v>
      </c>
      <c r="D3748" s="21">
        <f>VLOOKUP(A3748,英雄数据表!A:D,4,0)</f>
        <v>1</v>
      </c>
      <c r="E3748" s="20" t="str">
        <f>VLOOKUP(A3748,英雄数据表!A:C,3,0)</f>
        <v>荣耀斩击</v>
      </c>
      <c r="F3748" s="20">
        <f t="shared" si="250"/>
        <v>31116</v>
      </c>
      <c r="G3748" s="20">
        <f t="shared" si="251"/>
        <v>31116</v>
      </c>
      <c r="H3748" s="21" t="str">
        <f>VLOOKUP(B3748,属性中转表!A:F,6,FALSE)</f>
        <v>"hp":167400,"atk":4650</v>
      </c>
      <c r="I3748" s="20" t="str">
        <f>IF(VLOOKUP(B3748,属性中转表!A:G,7,FALSE)=0,"",VLOOKUP(VLOOKUP(B3748,属性中转表!A:G,7,FALSE),属性中转表!$K$2:$P$21,6,0))&amp;IF(VLOOKUP(B3748,属性中转表!A:G,7,FALSE)&gt;=50,VLOOKUP(A3748,英雄数据表!A:K,9,0),IF(VLOOKUP(B3748,属性中转表!A:G,7,FALSE)&gt;=25,VLOOKUP(A3748,英雄数据表!A:K,5,0),""))</f>
        <v>"atk":300,"hp":5000,"undpspro":100,"pvpdpspro":50,"pvpundpspro":50</v>
      </c>
      <c r="J3748" s="20" t="str">
        <f>IF(I3748="","",属性中转表!$I$1&amp;(IF(VLOOKUP(B3748,属性中转表!A:G,7,FALSE)=0,0,VLOOKUP(VLOOKUP(B3748,属性中转表!A:G,7,FALSE),属性中转表!$K$2:$P$21,4,0)))+IFERROR(VLOOKUP(A3748,英雄数据表!A:K,IF(武魂!B3748&gt;=50,10,IF(武魂!B3748&gt;=25,6)),0),0))</f>
        <v>,"dpspro":100</v>
      </c>
      <c r="K3748" s="32" t="str">
        <f t="shared" si="252"/>
        <v>"atk":300,"hp":5000,"undpspro":100,"pvpdpspro":50,"pvpundpspro":50,"dpspro":100</v>
      </c>
      <c r="L3748" s="20" t="str">
        <f>IF(B3748&gt;=50,VLOOKUP(A3748,英雄数据表!A:L,11,FALSE),IF(B3748&gt;=25,VLOOKUP(A3748,英雄数据表!A:L,7,0),""))</f>
        <v>"3111601004"</v>
      </c>
      <c r="M3748" s="20" t="str">
        <f>IFERROR(VLOOKUP(B3748,属性中转表!$K$2:$O$21,5,FALSE),"")</f>
        <v/>
      </c>
      <c r="N3748" s="20" t="str">
        <f>IF(B3748=25,VLOOKUP(A3748,英雄数据表!A:L,8,FALSE),IF(B3748=50,VLOOKUP(A3748,英雄数据表!A:L,12,0),""))</f>
        <v/>
      </c>
    </row>
    <row r="3749" spans="1:14" x14ac:dyDescent="0.3">
      <c r="A3749" s="20">
        <v>31116</v>
      </c>
      <c r="B3749" s="21">
        <f t="shared" si="249"/>
        <v>48</v>
      </c>
      <c r="C3749" s="21">
        <v>5</v>
      </c>
      <c r="D3749" s="21">
        <f>VLOOKUP(A3749,英雄数据表!A:D,4,0)</f>
        <v>1</v>
      </c>
      <c r="E3749" s="20" t="str">
        <f>VLOOKUP(A3749,英雄数据表!A:C,3,0)</f>
        <v>荣耀斩击</v>
      </c>
      <c r="F3749" s="20">
        <f t="shared" si="250"/>
        <v>31116</v>
      </c>
      <c r="G3749" s="20">
        <f t="shared" si="251"/>
        <v>31116</v>
      </c>
      <c r="H3749" s="21" t="str">
        <f>VLOOKUP(B3749,属性中转表!A:F,6,FALSE)</f>
        <v>"hp":172800,"atk":4800</v>
      </c>
      <c r="I3749" s="20" t="str">
        <f>IF(VLOOKUP(B3749,属性中转表!A:G,7,FALSE)=0,"",VLOOKUP(VLOOKUP(B3749,属性中转表!A:G,7,FALSE),属性中转表!$K$2:$P$21,6,0))&amp;IF(VLOOKUP(B3749,属性中转表!A:G,7,FALSE)&gt;=50,VLOOKUP(A3749,英雄数据表!A:K,9,0),IF(VLOOKUP(B3749,属性中转表!A:G,7,FALSE)&gt;=25,VLOOKUP(A3749,英雄数据表!A:K,5,0),""))</f>
        <v>"atk":300,"hp":5000,"undpspro":100,"pvpdpspro":50,"pvpundpspro":50</v>
      </c>
      <c r="J3749" s="20" t="str">
        <f>IF(I3749="","",属性中转表!$I$1&amp;(IF(VLOOKUP(B3749,属性中转表!A:G,7,FALSE)=0,0,VLOOKUP(VLOOKUP(B3749,属性中转表!A:G,7,FALSE),属性中转表!$K$2:$P$21,4,0)))+IFERROR(VLOOKUP(A3749,英雄数据表!A:K,IF(武魂!B3749&gt;=50,10,IF(武魂!B3749&gt;=25,6)),0),0))</f>
        <v>,"dpspro":100</v>
      </c>
      <c r="K3749" s="32" t="str">
        <f t="shared" si="252"/>
        <v>"atk":300,"hp":5000,"undpspro":100,"pvpdpspro":50,"pvpundpspro":50,"dpspro":100</v>
      </c>
      <c r="L3749" s="20" t="str">
        <f>IF(B3749&gt;=50,VLOOKUP(A3749,英雄数据表!A:L,11,FALSE),IF(B3749&gt;=25,VLOOKUP(A3749,英雄数据表!A:L,7,0),""))</f>
        <v>"3111601004"</v>
      </c>
      <c r="M3749" s="20" t="str">
        <f>IFERROR(VLOOKUP(B3749,属性中转表!$K$2:$O$21,5,FALSE),"")</f>
        <v/>
      </c>
      <c r="N3749" s="20" t="str">
        <f>IF(B3749=25,VLOOKUP(A3749,英雄数据表!A:L,8,FALSE),IF(B3749=50,VLOOKUP(A3749,英雄数据表!A:L,12,0),""))</f>
        <v/>
      </c>
    </row>
    <row r="3750" spans="1:14" x14ac:dyDescent="0.3">
      <c r="A3750" s="20">
        <v>31116</v>
      </c>
      <c r="B3750" s="21">
        <f t="shared" si="249"/>
        <v>49</v>
      </c>
      <c r="C3750" s="21">
        <v>5</v>
      </c>
      <c r="D3750" s="21">
        <f>VLOOKUP(A3750,英雄数据表!A:D,4,0)</f>
        <v>1</v>
      </c>
      <c r="E3750" s="20" t="str">
        <f>VLOOKUP(A3750,英雄数据表!A:C,3,0)</f>
        <v>荣耀斩击</v>
      </c>
      <c r="F3750" s="20">
        <f t="shared" si="250"/>
        <v>31116</v>
      </c>
      <c r="G3750" s="20">
        <f t="shared" si="251"/>
        <v>31116</v>
      </c>
      <c r="H3750" s="21" t="str">
        <f>VLOOKUP(B3750,属性中转表!A:F,6,FALSE)</f>
        <v>"hp":178200,"atk":4950</v>
      </c>
      <c r="I3750" s="20" t="str">
        <f>IF(VLOOKUP(B3750,属性中转表!A:G,7,FALSE)=0,"",VLOOKUP(VLOOKUP(B3750,属性中转表!A:G,7,FALSE),属性中转表!$K$2:$P$21,6,0))&amp;IF(VLOOKUP(B3750,属性中转表!A:G,7,FALSE)&gt;=50,VLOOKUP(A3750,英雄数据表!A:K,9,0),IF(VLOOKUP(B3750,属性中转表!A:G,7,FALSE)&gt;=25,VLOOKUP(A3750,英雄数据表!A:K,5,0),""))</f>
        <v>"atk":300,"hp":5000,"undpspro":100,"pvpdpspro":50,"pvpundpspro":50</v>
      </c>
      <c r="J3750" s="20" t="str">
        <f>IF(I3750="","",属性中转表!$I$1&amp;(IF(VLOOKUP(B3750,属性中转表!A:G,7,FALSE)=0,0,VLOOKUP(VLOOKUP(B3750,属性中转表!A:G,7,FALSE),属性中转表!$K$2:$P$21,4,0)))+IFERROR(VLOOKUP(A3750,英雄数据表!A:K,IF(武魂!B3750&gt;=50,10,IF(武魂!B3750&gt;=25,6)),0),0))</f>
        <v>,"dpspro":100</v>
      </c>
      <c r="K3750" s="32" t="str">
        <f t="shared" si="252"/>
        <v>"atk":300,"hp":5000,"undpspro":100,"pvpdpspro":50,"pvpundpspro":50,"dpspro":100</v>
      </c>
      <c r="L3750" s="20" t="str">
        <f>IF(B3750&gt;=50,VLOOKUP(A3750,英雄数据表!A:L,11,FALSE),IF(B3750&gt;=25,VLOOKUP(A3750,英雄数据表!A:L,7,0),""))</f>
        <v>"3111601004"</v>
      </c>
      <c r="M3750" s="20" t="str">
        <f>IFERROR(VLOOKUP(B3750,属性中转表!$K$2:$O$21,5,FALSE),"")</f>
        <v/>
      </c>
      <c r="N3750" s="20" t="str">
        <f>IF(B3750=25,VLOOKUP(A3750,英雄数据表!A:L,8,FALSE),IF(B3750=50,VLOOKUP(A3750,英雄数据表!A:L,12,0),""))</f>
        <v/>
      </c>
    </row>
    <row r="3751" spans="1:14" x14ac:dyDescent="0.3">
      <c r="A3751" s="20">
        <v>31116</v>
      </c>
      <c r="B3751" s="21">
        <f t="shared" si="249"/>
        <v>50</v>
      </c>
      <c r="C3751" s="21">
        <v>5</v>
      </c>
      <c r="D3751" s="21">
        <f>VLOOKUP(A3751,英雄数据表!A:D,4,0)</f>
        <v>1</v>
      </c>
      <c r="E3751" s="20" t="str">
        <f>VLOOKUP(A3751,英雄数据表!A:C,3,0)</f>
        <v>荣耀斩击</v>
      </c>
      <c r="F3751" s="20">
        <f t="shared" si="250"/>
        <v>31116</v>
      </c>
      <c r="G3751" s="20">
        <f t="shared" si="251"/>
        <v>31116</v>
      </c>
      <c r="H3751" s="21" t="str">
        <f>VLOOKUP(B3751,属性中转表!A:F,6,FALSE)</f>
        <v>"hp":183600,"atk":5100</v>
      </c>
      <c r="I3751" s="20" t="str">
        <f>IF(VLOOKUP(B3751,属性中转表!A:G,7,FALSE)=0,"",VLOOKUP(VLOOKUP(B3751,属性中转表!A:G,7,FALSE),属性中转表!$K$2:$P$21,6,0))&amp;IF(VLOOKUP(B3751,属性中转表!A:G,7,FALSE)&gt;=50,VLOOKUP(A3751,英雄数据表!A:K,9,0),IF(VLOOKUP(B3751,属性中转表!A:G,7,FALSE)&gt;=25,VLOOKUP(A3751,英雄数据表!A:K,5,0),""))</f>
        <v>"atk":300,"hp":5000,"undpspro":100,"pvpdpspro":50,"pvpundpspro":50</v>
      </c>
      <c r="J3751" s="20" t="str">
        <f>IF(I3751="","",属性中转表!$I$1&amp;(IF(VLOOKUP(B3751,属性中转表!A:G,7,FALSE)=0,0,VLOOKUP(VLOOKUP(B3751,属性中转表!A:G,7,FALSE),属性中转表!$K$2:$P$21,4,0)))+IFERROR(VLOOKUP(A3751,英雄数据表!A:K,IF(武魂!B3751&gt;=50,10,IF(武魂!B3751&gt;=25,6)),0),0))</f>
        <v>,"dpspro":100</v>
      </c>
      <c r="K3751" s="32" t="str">
        <f t="shared" si="252"/>
        <v>"atk":300,"hp":5000,"undpspro":100,"pvpdpspro":50,"pvpundpspro":50,"dpspro":100</v>
      </c>
      <c r="L3751" s="20" t="str">
        <f>IF(B3751&gt;=50,VLOOKUP(A3751,英雄数据表!A:L,11,FALSE),IF(B3751&gt;=25,VLOOKUP(A3751,英雄数据表!A:L,7,0),""))</f>
        <v>"3111602004"</v>
      </c>
      <c r="M3751" s="20" t="str">
        <f>IFERROR(VLOOKUP(B3751,属性中转表!$K$2:$O$21,5,FALSE),"")</f>
        <v/>
      </c>
      <c r="N3751" s="20" t="str">
        <f>IF(B3751=25,VLOOKUP(A3751,英雄数据表!A:L,8,FALSE),IF(B3751=50,VLOOKUP(A3751,英雄数据表!A:L,12,0),""))</f>
        <v>嗜血剑圣掌握高超的剑术，释放怒气技能后，破甲将提升50%，持续2回合</v>
      </c>
    </row>
    <row r="3752" spans="1:14" x14ac:dyDescent="0.3">
      <c r="A3752" s="20">
        <v>31116</v>
      </c>
      <c r="B3752" s="21">
        <f t="shared" si="249"/>
        <v>51</v>
      </c>
      <c r="C3752" s="21">
        <v>5</v>
      </c>
      <c r="D3752" s="21">
        <f>VLOOKUP(A3752,英雄数据表!A:D,4,0)</f>
        <v>1</v>
      </c>
      <c r="E3752" s="20" t="str">
        <f>VLOOKUP(A3752,英雄数据表!A:C,3,0)</f>
        <v>荣耀斩击</v>
      </c>
      <c r="F3752" s="20">
        <f t="shared" si="250"/>
        <v>31116</v>
      </c>
      <c r="G3752" s="20">
        <f t="shared" si="251"/>
        <v>31116</v>
      </c>
      <c r="H3752" s="21" t="str">
        <f>VLOOKUP(B3752,属性中转表!A:F,6,FALSE)</f>
        <v>"hp":189000,"atk":5250</v>
      </c>
      <c r="I3752" s="20" t="str">
        <f>IF(VLOOKUP(B3752,属性中转表!A:G,7,FALSE)=0,"",VLOOKUP(VLOOKUP(B3752,属性中转表!A:G,7,FALSE),属性中转表!$K$2:$P$21,6,0))&amp;IF(VLOOKUP(B3752,属性中转表!A:G,7,FALSE)&gt;=50,VLOOKUP(A3752,英雄数据表!A:K,9,0),IF(VLOOKUP(B3752,属性中转表!A:G,7,FALSE)&gt;=25,VLOOKUP(A3752,英雄数据表!A:K,5,0),""))</f>
        <v>"atk":300,"hp":5000,"undpspro":100,"pvpdpspro":50,"pvpundpspro":50</v>
      </c>
      <c r="J3752" s="20" t="str">
        <f>IF(I3752="","",属性中转表!$I$1&amp;(IF(VLOOKUP(B3752,属性中转表!A:G,7,FALSE)=0,0,VLOOKUP(VLOOKUP(B3752,属性中转表!A:G,7,FALSE),属性中转表!$K$2:$P$21,4,0)))+IFERROR(VLOOKUP(A3752,英雄数据表!A:K,IF(武魂!B3752&gt;=50,10,IF(武魂!B3752&gt;=25,6)),0),0))</f>
        <v>,"dpspro":100</v>
      </c>
      <c r="K3752" s="32" t="str">
        <f t="shared" si="252"/>
        <v>"atk":300,"hp":5000,"undpspro":100,"pvpdpspro":50,"pvpundpspro":50,"dpspro":100</v>
      </c>
      <c r="L3752" s="20" t="str">
        <f>IF(B3752&gt;=50,VLOOKUP(A3752,英雄数据表!A:L,11,FALSE),IF(B3752&gt;=25,VLOOKUP(A3752,英雄数据表!A:L,7,0),""))</f>
        <v>"3111602004"</v>
      </c>
      <c r="M3752" s="20" t="str">
        <f>IFERROR(VLOOKUP(B3752,属性中转表!$K$2:$O$21,5,FALSE),"")</f>
        <v/>
      </c>
      <c r="N3752" s="20" t="str">
        <f>IF(B3752=25,VLOOKUP(A3752,英雄数据表!A:L,8,FALSE),IF(B3752=50,VLOOKUP(A3752,英雄数据表!A:L,12,0),""))</f>
        <v/>
      </c>
    </row>
    <row r="3753" spans="1:14" x14ac:dyDescent="0.3">
      <c r="A3753" s="20">
        <v>31116</v>
      </c>
      <c r="B3753" s="21">
        <f t="shared" si="249"/>
        <v>52</v>
      </c>
      <c r="C3753" s="21">
        <v>5</v>
      </c>
      <c r="D3753" s="21">
        <f>VLOOKUP(A3753,英雄数据表!A:D,4,0)</f>
        <v>1</v>
      </c>
      <c r="E3753" s="20" t="str">
        <f>VLOOKUP(A3753,英雄数据表!A:C,3,0)</f>
        <v>荣耀斩击</v>
      </c>
      <c r="F3753" s="20">
        <f t="shared" si="250"/>
        <v>31116</v>
      </c>
      <c r="G3753" s="20">
        <f t="shared" si="251"/>
        <v>31116</v>
      </c>
      <c r="H3753" s="21" t="str">
        <f>VLOOKUP(B3753,属性中转表!A:F,6,FALSE)</f>
        <v>"hp":194400,"atk":5400</v>
      </c>
      <c r="I3753" s="20" t="str">
        <f>IF(VLOOKUP(B3753,属性中转表!A:G,7,FALSE)=0,"",VLOOKUP(VLOOKUP(B3753,属性中转表!A:G,7,FALSE),属性中转表!$K$2:$P$21,6,0))&amp;IF(VLOOKUP(B3753,属性中转表!A:G,7,FALSE)&gt;=50,VLOOKUP(A3753,英雄数据表!A:K,9,0),IF(VLOOKUP(B3753,属性中转表!A:G,7,FALSE)&gt;=25,VLOOKUP(A3753,英雄数据表!A:K,5,0),""))</f>
        <v>"atk":300,"hp":5000,"undpspro":100,"pvpdpspro":50,"pvpundpspro":50</v>
      </c>
      <c r="J3753" s="20" t="str">
        <f>IF(I3753="","",属性中转表!$I$1&amp;(IF(VLOOKUP(B3753,属性中转表!A:G,7,FALSE)=0,0,VLOOKUP(VLOOKUP(B3753,属性中转表!A:G,7,FALSE),属性中转表!$K$2:$P$21,4,0)))+IFERROR(VLOOKUP(A3753,英雄数据表!A:K,IF(武魂!B3753&gt;=50,10,IF(武魂!B3753&gt;=25,6)),0),0))</f>
        <v>,"dpspro":100</v>
      </c>
      <c r="K3753" s="32" t="str">
        <f t="shared" si="252"/>
        <v>"atk":300,"hp":5000,"undpspro":100,"pvpdpspro":50,"pvpundpspro":50,"dpspro":100</v>
      </c>
      <c r="L3753" s="20" t="str">
        <f>IF(B3753&gt;=50,VLOOKUP(A3753,英雄数据表!A:L,11,FALSE),IF(B3753&gt;=25,VLOOKUP(A3753,英雄数据表!A:L,7,0),""))</f>
        <v>"3111602004"</v>
      </c>
      <c r="M3753" s="20" t="str">
        <f>IFERROR(VLOOKUP(B3753,属性中转表!$K$2:$O$21,5,FALSE),"")</f>
        <v/>
      </c>
      <c r="N3753" s="20" t="str">
        <f>IF(B3753=25,VLOOKUP(A3753,英雄数据表!A:L,8,FALSE),IF(B3753=50,VLOOKUP(A3753,英雄数据表!A:L,12,0),""))</f>
        <v/>
      </c>
    </row>
    <row r="3754" spans="1:14" x14ac:dyDescent="0.3">
      <c r="A3754" s="20">
        <v>31116</v>
      </c>
      <c r="B3754" s="21">
        <f t="shared" si="249"/>
        <v>53</v>
      </c>
      <c r="C3754" s="21">
        <v>5</v>
      </c>
      <c r="D3754" s="21">
        <f>VLOOKUP(A3754,英雄数据表!A:D,4,0)</f>
        <v>1</v>
      </c>
      <c r="E3754" s="20" t="str">
        <f>VLOOKUP(A3754,英雄数据表!A:C,3,0)</f>
        <v>荣耀斩击</v>
      </c>
      <c r="F3754" s="20">
        <f t="shared" si="250"/>
        <v>31116</v>
      </c>
      <c r="G3754" s="20">
        <f t="shared" si="251"/>
        <v>31116</v>
      </c>
      <c r="H3754" s="21" t="str">
        <f>VLOOKUP(B3754,属性中转表!A:F,6,FALSE)</f>
        <v>"hp":199800,"atk":5550</v>
      </c>
      <c r="I3754" s="20" t="str">
        <f>IF(VLOOKUP(B3754,属性中转表!A:G,7,FALSE)=0,"",VLOOKUP(VLOOKUP(B3754,属性中转表!A:G,7,FALSE),属性中转表!$K$2:$P$21,6,0))&amp;IF(VLOOKUP(B3754,属性中转表!A:G,7,FALSE)&gt;=50,VLOOKUP(A3754,英雄数据表!A:K,9,0),IF(VLOOKUP(B3754,属性中转表!A:G,7,FALSE)&gt;=25,VLOOKUP(A3754,英雄数据表!A:K,5,0),""))</f>
        <v>"atk":300,"hp":5000,"undpspro":100,"pvpdpspro":50,"pvpundpspro":50</v>
      </c>
      <c r="J3754" s="20" t="str">
        <f>IF(I3754="","",属性中转表!$I$1&amp;(IF(VLOOKUP(B3754,属性中转表!A:G,7,FALSE)=0,0,VLOOKUP(VLOOKUP(B3754,属性中转表!A:G,7,FALSE),属性中转表!$K$2:$P$21,4,0)))+IFERROR(VLOOKUP(A3754,英雄数据表!A:K,IF(武魂!B3754&gt;=50,10,IF(武魂!B3754&gt;=25,6)),0),0))</f>
        <v>,"dpspro":100</v>
      </c>
      <c r="K3754" s="32" t="str">
        <f t="shared" si="252"/>
        <v>"atk":300,"hp":5000,"undpspro":100,"pvpdpspro":50,"pvpundpspro":50,"dpspro":100</v>
      </c>
      <c r="L3754" s="20" t="str">
        <f>IF(B3754&gt;=50,VLOOKUP(A3754,英雄数据表!A:L,11,FALSE),IF(B3754&gt;=25,VLOOKUP(A3754,英雄数据表!A:L,7,0),""))</f>
        <v>"3111602004"</v>
      </c>
      <c r="M3754" s="20" t="str">
        <f>IFERROR(VLOOKUP(B3754,属性中转表!$K$2:$O$21,5,FALSE),"")</f>
        <v/>
      </c>
      <c r="N3754" s="20" t="str">
        <f>IF(B3754=25,VLOOKUP(A3754,英雄数据表!A:L,8,FALSE),IF(B3754=50,VLOOKUP(A3754,英雄数据表!A:L,12,0),""))</f>
        <v/>
      </c>
    </row>
    <row r="3755" spans="1:14" x14ac:dyDescent="0.3">
      <c r="A3755" s="20">
        <v>31116</v>
      </c>
      <c r="B3755" s="21">
        <f t="shared" si="249"/>
        <v>54</v>
      </c>
      <c r="C3755" s="21">
        <v>5</v>
      </c>
      <c r="D3755" s="21">
        <f>VLOOKUP(A3755,英雄数据表!A:D,4,0)</f>
        <v>1</v>
      </c>
      <c r="E3755" s="20" t="str">
        <f>VLOOKUP(A3755,英雄数据表!A:C,3,0)</f>
        <v>荣耀斩击</v>
      </c>
      <c r="F3755" s="20">
        <f t="shared" si="250"/>
        <v>31116</v>
      </c>
      <c r="G3755" s="20">
        <f t="shared" si="251"/>
        <v>31116</v>
      </c>
      <c r="H3755" s="21" t="str">
        <f>VLOOKUP(B3755,属性中转表!A:F,6,FALSE)</f>
        <v>"hp":205200,"atk":5700</v>
      </c>
      <c r="I3755" s="20" t="str">
        <f>IF(VLOOKUP(B3755,属性中转表!A:G,7,FALSE)=0,"",VLOOKUP(VLOOKUP(B3755,属性中转表!A:G,7,FALSE),属性中转表!$K$2:$P$21,6,0))&amp;IF(VLOOKUP(B3755,属性中转表!A:G,7,FALSE)&gt;=50,VLOOKUP(A3755,英雄数据表!A:K,9,0),IF(VLOOKUP(B3755,属性中转表!A:G,7,FALSE)&gt;=25,VLOOKUP(A3755,英雄数据表!A:K,5,0),""))</f>
        <v>"atk":300,"hp":5000,"undpspro":100,"pvpdpspro":50,"pvpundpspro":50</v>
      </c>
      <c r="J3755" s="20" t="str">
        <f>IF(I3755="","",属性中转表!$I$1&amp;(IF(VLOOKUP(B3755,属性中转表!A:G,7,FALSE)=0,0,VLOOKUP(VLOOKUP(B3755,属性中转表!A:G,7,FALSE),属性中转表!$K$2:$P$21,4,0)))+IFERROR(VLOOKUP(A3755,英雄数据表!A:K,IF(武魂!B3755&gt;=50,10,IF(武魂!B3755&gt;=25,6)),0),0))</f>
        <v>,"dpspro":100</v>
      </c>
      <c r="K3755" s="32" t="str">
        <f t="shared" si="252"/>
        <v>"atk":300,"hp":5000,"undpspro":100,"pvpdpspro":50,"pvpundpspro":50,"dpspro":100</v>
      </c>
      <c r="L3755" s="20" t="str">
        <f>IF(B3755&gt;=50,VLOOKUP(A3755,英雄数据表!A:L,11,FALSE),IF(B3755&gt;=25,VLOOKUP(A3755,英雄数据表!A:L,7,0),""))</f>
        <v>"3111602004"</v>
      </c>
      <c r="M3755" s="20" t="str">
        <f>IFERROR(VLOOKUP(B3755,属性中转表!$K$2:$O$21,5,FALSE),"")</f>
        <v/>
      </c>
      <c r="N3755" s="20" t="str">
        <f>IF(B3755=25,VLOOKUP(A3755,英雄数据表!A:L,8,FALSE),IF(B3755=50,VLOOKUP(A3755,英雄数据表!A:L,12,0),""))</f>
        <v/>
      </c>
    </row>
    <row r="3756" spans="1:14" x14ac:dyDescent="0.3">
      <c r="A3756" s="20">
        <v>31116</v>
      </c>
      <c r="B3756" s="21">
        <f t="shared" si="249"/>
        <v>55</v>
      </c>
      <c r="C3756" s="21">
        <v>5</v>
      </c>
      <c r="D3756" s="21">
        <f>VLOOKUP(A3756,英雄数据表!A:D,4,0)</f>
        <v>1</v>
      </c>
      <c r="E3756" s="20" t="str">
        <f>VLOOKUP(A3756,英雄数据表!A:C,3,0)</f>
        <v>荣耀斩击</v>
      </c>
      <c r="F3756" s="20">
        <f t="shared" si="250"/>
        <v>31116</v>
      </c>
      <c r="G3756" s="20">
        <f t="shared" si="251"/>
        <v>31116</v>
      </c>
      <c r="H3756" s="21" t="str">
        <f>VLOOKUP(B3756,属性中转表!A:F,6,FALSE)</f>
        <v>"hp":210600,"atk":5850</v>
      </c>
      <c r="I3756" s="20" t="str">
        <f>IF(VLOOKUP(B3756,属性中转表!A:G,7,FALSE)=0,"",VLOOKUP(VLOOKUP(B3756,属性中转表!A:G,7,FALSE),属性中转表!$K$2:$P$21,6,0))&amp;IF(VLOOKUP(B3756,属性中转表!A:G,7,FALSE)&gt;=50,VLOOKUP(A3756,英雄数据表!A:K,9,0),IF(VLOOKUP(B3756,属性中转表!A:G,7,FALSE)&gt;=25,VLOOKUP(A3756,英雄数据表!A:K,5,0),""))</f>
        <v>"atk":300,"hp":5000,"undpspro":150,"pvpdpspro":50,"pvpundpspro":50</v>
      </c>
      <c r="J3756" s="20" t="str">
        <f>IF(I3756="","",属性中转表!$I$1&amp;(IF(VLOOKUP(B3756,属性中转表!A:G,7,FALSE)=0,0,VLOOKUP(VLOOKUP(B3756,属性中转表!A:G,7,FALSE),属性中转表!$K$2:$P$21,4,0)))+IFERROR(VLOOKUP(A3756,英雄数据表!A:K,IF(武魂!B3756&gt;=50,10,IF(武魂!B3756&gt;=25,6)),0),0))</f>
        <v>,"dpspro":100</v>
      </c>
      <c r="K3756" s="32" t="str">
        <f t="shared" si="252"/>
        <v>"atk":300,"hp":5000,"undpspro":150,"pvpdpspro":50,"pvpundpspro":50,"dpspro":100</v>
      </c>
      <c r="L3756" s="20" t="str">
        <f>IF(B3756&gt;=50,VLOOKUP(A3756,英雄数据表!A:L,11,FALSE),IF(B3756&gt;=25,VLOOKUP(A3756,英雄数据表!A:L,7,0),""))</f>
        <v>"3111602004"</v>
      </c>
      <c r="M3756" s="20" t="str">
        <f>IFERROR(VLOOKUP(B3756,属性中转表!$K$2:$O$21,5,FALSE),"")</f>
        <v>"undpspro":50</v>
      </c>
      <c r="N3756" s="20" t="str">
        <f>IF(B3756=25,VLOOKUP(A3756,英雄数据表!A:L,8,FALSE),IF(B3756=50,VLOOKUP(A3756,英雄数据表!A:L,12,0),""))</f>
        <v/>
      </c>
    </row>
    <row r="3757" spans="1:14" x14ac:dyDescent="0.3">
      <c r="A3757" s="20">
        <v>31116</v>
      </c>
      <c r="B3757" s="21">
        <f t="shared" si="249"/>
        <v>56</v>
      </c>
      <c r="C3757" s="21">
        <v>5</v>
      </c>
      <c r="D3757" s="21">
        <f>VLOOKUP(A3757,英雄数据表!A:D,4,0)</f>
        <v>1</v>
      </c>
      <c r="E3757" s="20" t="str">
        <f>VLOOKUP(A3757,英雄数据表!A:C,3,0)</f>
        <v>荣耀斩击</v>
      </c>
      <c r="F3757" s="20">
        <f t="shared" si="250"/>
        <v>31116</v>
      </c>
      <c r="G3757" s="20">
        <f t="shared" si="251"/>
        <v>31116</v>
      </c>
      <c r="H3757" s="21" t="str">
        <f>VLOOKUP(B3757,属性中转表!A:F,6,FALSE)</f>
        <v>"hp":216000,"atk":6000</v>
      </c>
      <c r="I3757" s="20" t="str">
        <f>IF(VLOOKUP(B3757,属性中转表!A:G,7,FALSE)=0,"",VLOOKUP(VLOOKUP(B3757,属性中转表!A:G,7,FALSE),属性中转表!$K$2:$P$21,6,0))&amp;IF(VLOOKUP(B3757,属性中转表!A:G,7,FALSE)&gt;=50,VLOOKUP(A3757,英雄数据表!A:K,9,0),IF(VLOOKUP(B3757,属性中转表!A:G,7,FALSE)&gt;=25,VLOOKUP(A3757,英雄数据表!A:K,5,0),""))</f>
        <v>"atk":300,"hp":5000,"undpspro":150,"pvpdpspro":50,"pvpundpspro":50</v>
      </c>
      <c r="J3757" s="20" t="str">
        <f>IF(I3757="","",属性中转表!$I$1&amp;(IF(VLOOKUP(B3757,属性中转表!A:G,7,FALSE)=0,0,VLOOKUP(VLOOKUP(B3757,属性中转表!A:G,7,FALSE),属性中转表!$K$2:$P$21,4,0)))+IFERROR(VLOOKUP(A3757,英雄数据表!A:K,IF(武魂!B3757&gt;=50,10,IF(武魂!B3757&gt;=25,6)),0),0))</f>
        <v>,"dpspro":100</v>
      </c>
      <c r="K3757" s="32" t="str">
        <f t="shared" si="252"/>
        <v>"atk":300,"hp":5000,"undpspro":150,"pvpdpspro":50,"pvpundpspro":50,"dpspro":100</v>
      </c>
      <c r="L3757" s="20" t="str">
        <f>IF(B3757&gt;=50,VLOOKUP(A3757,英雄数据表!A:L,11,FALSE),IF(B3757&gt;=25,VLOOKUP(A3757,英雄数据表!A:L,7,0),""))</f>
        <v>"3111602004"</v>
      </c>
      <c r="M3757" s="20" t="str">
        <f>IFERROR(VLOOKUP(B3757,属性中转表!$K$2:$O$21,5,FALSE),"")</f>
        <v/>
      </c>
      <c r="N3757" s="20" t="str">
        <f>IF(B3757=25,VLOOKUP(A3757,英雄数据表!A:L,8,FALSE),IF(B3757=50,VLOOKUP(A3757,英雄数据表!A:L,12,0),""))</f>
        <v/>
      </c>
    </row>
    <row r="3758" spans="1:14" x14ac:dyDescent="0.3">
      <c r="A3758" s="20">
        <v>31116</v>
      </c>
      <c r="B3758" s="21">
        <f t="shared" si="249"/>
        <v>57</v>
      </c>
      <c r="C3758" s="21">
        <v>5</v>
      </c>
      <c r="D3758" s="21">
        <f>VLOOKUP(A3758,英雄数据表!A:D,4,0)</f>
        <v>1</v>
      </c>
      <c r="E3758" s="20" t="str">
        <f>VLOOKUP(A3758,英雄数据表!A:C,3,0)</f>
        <v>荣耀斩击</v>
      </c>
      <c r="F3758" s="20">
        <f t="shared" si="250"/>
        <v>31116</v>
      </c>
      <c r="G3758" s="20">
        <f t="shared" si="251"/>
        <v>31116</v>
      </c>
      <c r="H3758" s="21" t="str">
        <f>VLOOKUP(B3758,属性中转表!A:F,6,FALSE)</f>
        <v>"hp":221400,"atk":6150</v>
      </c>
      <c r="I3758" s="20" t="str">
        <f>IF(VLOOKUP(B3758,属性中转表!A:G,7,FALSE)=0,"",VLOOKUP(VLOOKUP(B3758,属性中转表!A:G,7,FALSE),属性中转表!$K$2:$P$21,6,0))&amp;IF(VLOOKUP(B3758,属性中转表!A:G,7,FALSE)&gt;=50,VLOOKUP(A3758,英雄数据表!A:K,9,0),IF(VLOOKUP(B3758,属性中转表!A:G,7,FALSE)&gt;=25,VLOOKUP(A3758,英雄数据表!A:K,5,0),""))</f>
        <v>"atk":300,"hp":5000,"undpspro":150,"pvpdpspro":50,"pvpundpspro":50</v>
      </c>
      <c r="J3758" s="20" t="str">
        <f>IF(I3758="","",属性中转表!$I$1&amp;(IF(VLOOKUP(B3758,属性中转表!A:G,7,FALSE)=0,0,VLOOKUP(VLOOKUP(B3758,属性中转表!A:G,7,FALSE),属性中转表!$K$2:$P$21,4,0)))+IFERROR(VLOOKUP(A3758,英雄数据表!A:K,IF(武魂!B3758&gt;=50,10,IF(武魂!B3758&gt;=25,6)),0),0))</f>
        <v>,"dpspro":100</v>
      </c>
      <c r="K3758" s="32" t="str">
        <f t="shared" si="252"/>
        <v>"atk":300,"hp":5000,"undpspro":150,"pvpdpspro":50,"pvpundpspro":50,"dpspro":100</v>
      </c>
      <c r="L3758" s="20" t="str">
        <f>IF(B3758&gt;=50,VLOOKUP(A3758,英雄数据表!A:L,11,FALSE),IF(B3758&gt;=25,VLOOKUP(A3758,英雄数据表!A:L,7,0),""))</f>
        <v>"3111602004"</v>
      </c>
      <c r="M3758" s="20" t="str">
        <f>IFERROR(VLOOKUP(B3758,属性中转表!$K$2:$O$21,5,FALSE),"")</f>
        <v/>
      </c>
      <c r="N3758" s="20" t="str">
        <f>IF(B3758=25,VLOOKUP(A3758,英雄数据表!A:L,8,FALSE),IF(B3758=50,VLOOKUP(A3758,英雄数据表!A:L,12,0),""))</f>
        <v/>
      </c>
    </row>
    <row r="3759" spans="1:14" x14ac:dyDescent="0.3">
      <c r="A3759" s="20">
        <v>31116</v>
      </c>
      <c r="B3759" s="21">
        <f t="shared" si="249"/>
        <v>58</v>
      </c>
      <c r="C3759" s="21">
        <v>5</v>
      </c>
      <c r="D3759" s="21">
        <f>VLOOKUP(A3759,英雄数据表!A:D,4,0)</f>
        <v>1</v>
      </c>
      <c r="E3759" s="20" t="str">
        <f>VLOOKUP(A3759,英雄数据表!A:C,3,0)</f>
        <v>荣耀斩击</v>
      </c>
      <c r="F3759" s="20">
        <f t="shared" si="250"/>
        <v>31116</v>
      </c>
      <c r="G3759" s="20">
        <f t="shared" si="251"/>
        <v>31116</v>
      </c>
      <c r="H3759" s="21" t="str">
        <f>VLOOKUP(B3759,属性中转表!A:F,6,FALSE)</f>
        <v>"hp":226800,"atk":6300</v>
      </c>
      <c r="I3759" s="20" t="str">
        <f>IF(VLOOKUP(B3759,属性中转表!A:G,7,FALSE)=0,"",VLOOKUP(VLOOKUP(B3759,属性中转表!A:G,7,FALSE),属性中转表!$K$2:$P$21,6,0))&amp;IF(VLOOKUP(B3759,属性中转表!A:G,7,FALSE)&gt;=50,VLOOKUP(A3759,英雄数据表!A:K,9,0),IF(VLOOKUP(B3759,属性中转表!A:G,7,FALSE)&gt;=25,VLOOKUP(A3759,英雄数据表!A:K,5,0),""))</f>
        <v>"atk":300,"hp":5000,"undpspro":150,"pvpdpspro":50,"pvpundpspro":50</v>
      </c>
      <c r="J3759" s="20" t="str">
        <f>IF(I3759="","",属性中转表!$I$1&amp;(IF(VLOOKUP(B3759,属性中转表!A:G,7,FALSE)=0,0,VLOOKUP(VLOOKUP(B3759,属性中转表!A:G,7,FALSE),属性中转表!$K$2:$P$21,4,0)))+IFERROR(VLOOKUP(A3759,英雄数据表!A:K,IF(武魂!B3759&gt;=50,10,IF(武魂!B3759&gt;=25,6)),0),0))</f>
        <v>,"dpspro":100</v>
      </c>
      <c r="K3759" s="32" t="str">
        <f t="shared" si="252"/>
        <v>"atk":300,"hp":5000,"undpspro":150,"pvpdpspro":50,"pvpundpspro":50,"dpspro":100</v>
      </c>
      <c r="L3759" s="20" t="str">
        <f>IF(B3759&gt;=50,VLOOKUP(A3759,英雄数据表!A:L,11,FALSE),IF(B3759&gt;=25,VLOOKUP(A3759,英雄数据表!A:L,7,0),""))</f>
        <v>"3111602004"</v>
      </c>
      <c r="M3759" s="20" t="str">
        <f>IFERROR(VLOOKUP(B3759,属性中转表!$K$2:$O$21,5,FALSE),"")</f>
        <v/>
      </c>
      <c r="N3759" s="20" t="str">
        <f>IF(B3759=25,VLOOKUP(A3759,英雄数据表!A:L,8,FALSE),IF(B3759=50,VLOOKUP(A3759,英雄数据表!A:L,12,0),""))</f>
        <v/>
      </c>
    </row>
    <row r="3760" spans="1:14" x14ac:dyDescent="0.3">
      <c r="A3760" s="20">
        <v>31116</v>
      </c>
      <c r="B3760" s="21">
        <f t="shared" si="249"/>
        <v>59</v>
      </c>
      <c r="C3760" s="21">
        <v>5</v>
      </c>
      <c r="D3760" s="21">
        <f>VLOOKUP(A3760,英雄数据表!A:D,4,0)</f>
        <v>1</v>
      </c>
      <c r="E3760" s="20" t="str">
        <f>VLOOKUP(A3760,英雄数据表!A:C,3,0)</f>
        <v>荣耀斩击</v>
      </c>
      <c r="F3760" s="20">
        <f t="shared" si="250"/>
        <v>31116</v>
      </c>
      <c r="G3760" s="20">
        <f t="shared" si="251"/>
        <v>31116</v>
      </c>
      <c r="H3760" s="21" t="str">
        <f>VLOOKUP(B3760,属性中转表!A:F,6,FALSE)</f>
        <v>"hp":232200,"atk":6450</v>
      </c>
      <c r="I3760" s="20" t="str">
        <f>IF(VLOOKUP(B3760,属性中转表!A:G,7,FALSE)=0,"",VLOOKUP(VLOOKUP(B3760,属性中转表!A:G,7,FALSE),属性中转表!$K$2:$P$21,6,0))&amp;IF(VLOOKUP(B3760,属性中转表!A:G,7,FALSE)&gt;=50,VLOOKUP(A3760,英雄数据表!A:K,9,0),IF(VLOOKUP(B3760,属性中转表!A:G,7,FALSE)&gt;=25,VLOOKUP(A3760,英雄数据表!A:K,5,0),""))</f>
        <v>"atk":300,"hp":5000,"undpspro":150,"pvpdpspro":50,"pvpundpspro":50</v>
      </c>
      <c r="J3760" s="20" t="str">
        <f>IF(I3760="","",属性中转表!$I$1&amp;(IF(VLOOKUP(B3760,属性中转表!A:G,7,FALSE)=0,0,VLOOKUP(VLOOKUP(B3760,属性中转表!A:G,7,FALSE),属性中转表!$K$2:$P$21,4,0)))+IFERROR(VLOOKUP(A3760,英雄数据表!A:K,IF(武魂!B3760&gt;=50,10,IF(武魂!B3760&gt;=25,6)),0),0))</f>
        <v>,"dpspro":100</v>
      </c>
      <c r="K3760" s="32" t="str">
        <f t="shared" si="252"/>
        <v>"atk":300,"hp":5000,"undpspro":150,"pvpdpspro":50,"pvpundpspro":50,"dpspro":100</v>
      </c>
      <c r="L3760" s="20" t="str">
        <f>IF(B3760&gt;=50,VLOOKUP(A3760,英雄数据表!A:L,11,FALSE),IF(B3760&gt;=25,VLOOKUP(A3760,英雄数据表!A:L,7,0),""))</f>
        <v>"3111602004"</v>
      </c>
      <c r="M3760" s="20" t="str">
        <f>IFERROR(VLOOKUP(B3760,属性中转表!$K$2:$O$21,5,FALSE),"")</f>
        <v/>
      </c>
      <c r="N3760" s="20" t="str">
        <f>IF(B3760=25,VLOOKUP(A3760,英雄数据表!A:L,8,FALSE),IF(B3760=50,VLOOKUP(A3760,英雄数据表!A:L,12,0),""))</f>
        <v/>
      </c>
    </row>
    <row r="3761" spans="1:14" x14ac:dyDescent="0.3">
      <c r="A3761" s="20">
        <v>31116</v>
      </c>
      <c r="B3761" s="21">
        <f t="shared" si="249"/>
        <v>60</v>
      </c>
      <c r="C3761" s="21">
        <v>5</v>
      </c>
      <c r="D3761" s="21">
        <f>VLOOKUP(A3761,英雄数据表!A:D,4,0)</f>
        <v>1</v>
      </c>
      <c r="E3761" s="20" t="str">
        <f>VLOOKUP(A3761,英雄数据表!A:C,3,0)</f>
        <v>荣耀斩击</v>
      </c>
      <c r="F3761" s="20">
        <f t="shared" si="250"/>
        <v>31116</v>
      </c>
      <c r="G3761" s="20">
        <f t="shared" si="251"/>
        <v>31116</v>
      </c>
      <c r="H3761" s="21" t="str">
        <f>VLOOKUP(B3761,属性中转表!A:F,6,FALSE)</f>
        <v>"hp":237600,"atk":6600</v>
      </c>
      <c r="I3761" s="20" t="str">
        <f>IF(VLOOKUP(B3761,属性中转表!A:G,7,FALSE)=0,"",VLOOKUP(VLOOKUP(B3761,属性中转表!A:G,7,FALSE),属性中转表!$K$2:$P$21,6,0))&amp;IF(VLOOKUP(B3761,属性中转表!A:G,7,FALSE)&gt;=50,VLOOKUP(A3761,英雄数据表!A:K,9,0),IF(VLOOKUP(B3761,属性中转表!A:G,7,FALSE)&gt;=25,VLOOKUP(A3761,英雄数据表!A:K,5,0),""))</f>
        <v>"atk":300,"hp":5000,"undpspro":150,"pvpdpspro":50,"pvpundpspro":50</v>
      </c>
      <c r="J3761" s="20" t="str">
        <f>IF(I3761="","",属性中转表!$I$1&amp;(IF(VLOOKUP(B3761,属性中转表!A:G,7,FALSE)=0,0,VLOOKUP(VLOOKUP(B3761,属性中转表!A:G,7,FALSE),属性中转表!$K$2:$P$21,4,0)))+IFERROR(VLOOKUP(A3761,英雄数据表!A:K,IF(武魂!B3761&gt;=50,10,IF(武魂!B3761&gt;=25,6)),0),0))</f>
        <v>,"dpspro":150</v>
      </c>
      <c r="K3761" s="32" t="str">
        <f t="shared" si="252"/>
        <v>"atk":300,"hp":5000,"undpspro":150,"pvpdpspro":50,"pvpundpspro":50,"dpspro":150</v>
      </c>
      <c r="L3761" s="20" t="str">
        <f>IF(B3761&gt;=50,VLOOKUP(A3761,英雄数据表!A:L,11,FALSE),IF(B3761&gt;=25,VLOOKUP(A3761,英雄数据表!A:L,7,0),""))</f>
        <v>"3111602004"</v>
      </c>
      <c r="M3761" s="20" t="str">
        <f>IFERROR(VLOOKUP(B3761,属性中转表!$K$2:$O$21,5,FALSE),"")</f>
        <v>"dpspro":50</v>
      </c>
      <c r="N3761" s="20" t="str">
        <f>IF(B3761=25,VLOOKUP(A3761,英雄数据表!A:L,8,FALSE),IF(B3761=50,VLOOKUP(A3761,英雄数据表!A:L,12,0),""))</f>
        <v/>
      </c>
    </row>
    <row r="3762" spans="1:14" x14ac:dyDescent="0.3">
      <c r="A3762" s="20">
        <v>31116</v>
      </c>
      <c r="B3762" s="21">
        <f t="shared" si="249"/>
        <v>61</v>
      </c>
      <c r="C3762" s="21">
        <v>5</v>
      </c>
      <c r="D3762" s="21">
        <f>VLOOKUP(A3762,英雄数据表!A:D,4,0)</f>
        <v>1</v>
      </c>
      <c r="E3762" s="20" t="str">
        <f>VLOOKUP(A3762,英雄数据表!A:C,3,0)</f>
        <v>荣耀斩击</v>
      </c>
      <c r="F3762" s="20">
        <f t="shared" si="250"/>
        <v>31116</v>
      </c>
      <c r="G3762" s="20">
        <f t="shared" si="251"/>
        <v>31116</v>
      </c>
      <c r="H3762" s="21" t="str">
        <f>VLOOKUP(B3762,属性中转表!A:F,6,FALSE)</f>
        <v>"hp":243000,"atk":6750</v>
      </c>
      <c r="I3762" s="20" t="str">
        <f>IF(VLOOKUP(B3762,属性中转表!A:G,7,FALSE)=0,"",VLOOKUP(VLOOKUP(B3762,属性中转表!A:G,7,FALSE),属性中转表!$K$2:$P$21,6,0))&amp;IF(VLOOKUP(B3762,属性中转表!A:G,7,FALSE)&gt;=50,VLOOKUP(A3762,英雄数据表!A:K,9,0),IF(VLOOKUP(B3762,属性中转表!A:G,7,FALSE)&gt;=25,VLOOKUP(A3762,英雄数据表!A:K,5,0),""))</f>
        <v>"atk":300,"hp":5000,"undpspro":150,"pvpdpspro":50,"pvpundpspro":50</v>
      </c>
      <c r="J3762" s="20" t="str">
        <f>IF(I3762="","",属性中转表!$I$1&amp;(IF(VLOOKUP(B3762,属性中转表!A:G,7,FALSE)=0,0,VLOOKUP(VLOOKUP(B3762,属性中转表!A:G,7,FALSE),属性中转表!$K$2:$P$21,4,0)))+IFERROR(VLOOKUP(A3762,英雄数据表!A:K,IF(武魂!B3762&gt;=50,10,IF(武魂!B3762&gt;=25,6)),0),0))</f>
        <v>,"dpspro":150</v>
      </c>
      <c r="K3762" s="32" t="str">
        <f t="shared" si="252"/>
        <v>"atk":300,"hp":5000,"undpspro":150,"pvpdpspro":50,"pvpundpspro":50,"dpspro":150</v>
      </c>
      <c r="L3762" s="20" t="str">
        <f>IF(B3762&gt;=50,VLOOKUP(A3762,英雄数据表!A:L,11,FALSE),IF(B3762&gt;=25,VLOOKUP(A3762,英雄数据表!A:L,7,0),""))</f>
        <v>"3111602004"</v>
      </c>
      <c r="M3762" s="20" t="str">
        <f>IFERROR(VLOOKUP(B3762,属性中转表!$K$2:$O$21,5,FALSE),"")</f>
        <v/>
      </c>
      <c r="N3762" s="20" t="str">
        <f>IF(B3762=25,VLOOKUP(A3762,英雄数据表!A:L,8,FALSE),IF(B3762=50,VLOOKUP(A3762,英雄数据表!A:L,12,0),""))</f>
        <v/>
      </c>
    </row>
    <row r="3763" spans="1:14" x14ac:dyDescent="0.3">
      <c r="A3763" s="20">
        <v>31116</v>
      </c>
      <c r="B3763" s="21">
        <f t="shared" si="249"/>
        <v>62</v>
      </c>
      <c r="C3763" s="21">
        <v>5</v>
      </c>
      <c r="D3763" s="21">
        <f>VLOOKUP(A3763,英雄数据表!A:D,4,0)</f>
        <v>1</v>
      </c>
      <c r="E3763" s="20" t="str">
        <f>VLOOKUP(A3763,英雄数据表!A:C,3,0)</f>
        <v>荣耀斩击</v>
      </c>
      <c r="F3763" s="20">
        <f t="shared" si="250"/>
        <v>31116</v>
      </c>
      <c r="G3763" s="20">
        <f t="shared" si="251"/>
        <v>31116</v>
      </c>
      <c r="H3763" s="21" t="str">
        <f>VLOOKUP(B3763,属性中转表!A:F,6,FALSE)</f>
        <v>"hp":248400,"atk":6900</v>
      </c>
      <c r="I3763" s="20" t="str">
        <f>IF(VLOOKUP(B3763,属性中转表!A:G,7,FALSE)=0,"",VLOOKUP(VLOOKUP(B3763,属性中转表!A:G,7,FALSE),属性中转表!$K$2:$P$21,6,0))&amp;IF(VLOOKUP(B3763,属性中转表!A:G,7,FALSE)&gt;=50,VLOOKUP(A3763,英雄数据表!A:K,9,0),IF(VLOOKUP(B3763,属性中转表!A:G,7,FALSE)&gt;=25,VLOOKUP(A3763,英雄数据表!A:K,5,0),""))</f>
        <v>"atk":300,"hp":5000,"undpspro":150,"pvpdpspro":50,"pvpundpspro":50</v>
      </c>
      <c r="J3763" s="20" t="str">
        <f>IF(I3763="","",属性中转表!$I$1&amp;(IF(VLOOKUP(B3763,属性中转表!A:G,7,FALSE)=0,0,VLOOKUP(VLOOKUP(B3763,属性中转表!A:G,7,FALSE),属性中转表!$K$2:$P$21,4,0)))+IFERROR(VLOOKUP(A3763,英雄数据表!A:K,IF(武魂!B3763&gt;=50,10,IF(武魂!B3763&gt;=25,6)),0),0))</f>
        <v>,"dpspro":150</v>
      </c>
      <c r="K3763" s="32" t="str">
        <f t="shared" si="252"/>
        <v>"atk":300,"hp":5000,"undpspro":150,"pvpdpspro":50,"pvpundpspro":50,"dpspro":150</v>
      </c>
      <c r="L3763" s="20" t="str">
        <f>IF(B3763&gt;=50,VLOOKUP(A3763,英雄数据表!A:L,11,FALSE),IF(B3763&gt;=25,VLOOKUP(A3763,英雄数据表!A:L,7,0),""))</f>
        <v>"3111602004"</v>
      </c>
      <c r="M3763" s="20" t="str">
        <f>IFERROR(VLOOKUP(B3763,属性中转表!$K$2:$O$21,5,FALSE),"")</f>
        <v/>
      </c>
      <c r="N3763" s="20" t="str">
        <f>IF(B3763=25,VLOOKUP(A3763,英雄数据表!A:L,8,FALSE),IF(B3763=50,VLOOKUP(A3763,英雄数据表!A:L,12,0),""))</f>
        <v/>
      </c>
    </row>
    <row r="3764" spans="1:14" x14ac:dyDescent="0.3">
      <c r="A3764" s="20">
        <v>31116</v>
      </c>
      <c r="B3764" s="21">
        <f t="shared" si="249"/>
        <v>63</v>
      </c>
      <c r="C3764" s="21">
        <v>5</v>
      </c>
      <c r="D3764" s="21">
        <f>VLOOKUP(A3764,英雄数据表!A:D,4,0)</f>
        <v>1</v>
      </c>
      <c r="E3764" s="20" t="str">
        <f>VLOOKUP(A3764,英雄数据表!A:C,3,0)</f>
        <v>荣耀斩击</v>
      </c>
      <c r="F3764" s="20">
        <f t="shared" si="250"/>
        <v>31116</v>
      </c>
      <c r="G3764" s="20">
        <f t="shared" si="251"/>
        <v>31116</v>
      </c>
      <c r="H3764" s="21" t="str">
        <f>VLOOKUP(B3764,属性中转表!A:F,6,FALSE)</f>
        <v>"hp":253800,"atk":7050</v>
      </c>
      <c r="I3764" s="20" t="str">
        <f>IF(VLOOKUP(B3764,属性中转表!A:G,7,FALSE)=0,"",VLOOKUP(VLOOKUP(B3764,属性中转表!A:G,7,FALSE),属性中转表!$K$2:$P$21,6,0))&amp;IF(VLOOKUP(B3764,属性中转表!A:G,7,FALSE)&gt;=50,VLOOKUP(A3764,英雄数据表!A:K,9,0),IF(VLOOKUP(B3764,属性中转表!A:G,7,FALSE)&gt;=25,VLOOKUP(A3764,英雄数据表!A:K,5,0),""))</f>
        <v>"atk":300,"hp":5000,"undpspro":150,"pvpdpspro":50,"pvpundpspro":50</v>
      </c>
      <c r="J3764" s="20" t="str">
        <f>IF(I3764="","",属性中转表!$I$1&amp;(IF(VLOOKUP(B3764,属性中转表!A:G,7,FALSE)=0,0,VLOOKUP(VLOOKUP(B3764,属性中转表!A:G,7,FALSE),属性中转表!$K$2:$P$21,4,0)))+IFERROR(VLOOKUP(A3764,英雄数据表!A:K,IF(武魂!B3764&gt;=50,10,IF(武魂!B3764&gt;=25,6)),0),0))</f>
        <v>,"dpspro":150</v>
      </c>
      <c r="K3764" s="32" t="str">
        <f t="shared" si="252"/>
        <v>"atk":300,"hp":5000,"undpspro":150,"pvpdpspro":50,"pvpundpspro":50,"dpspro":150</v>
      </c>
      <c r="L3764" s="20" t="str">
        <f>IF(B3764&gt;=50,VLOOKUP(A3764,英雄数据表!A:L,11,FALSE),IF(B3764&gt;=25,VLOOKUP(A3764,英雄数据表!A:L,7,0),""))</f>
        <v>"3111602004"</v>
      </c>
      <c r="M3764" s="20" t="str">
        <f>IFERROR(VLOOKUP(B3764,属性中转表!$K$2:$O$21,5,FALSE),"")</f>
        <v/>
      </c>
      <c r="N3764" s="20" t="str">
        <f>IF(B3764=25,VLOOKUP(A3764,英雄数据表!A:L,8,FALSE),IF(B3764=50,VLOOKUP(A3764,英雄数据表!A:L,12,0),""))</f>
        <v/>
      </c>
    </row>
    <row r="3765" spans="1:14" x14ac:dyDescent="0.3">
      <c r="A3765" s="20">
        <v>31116</v>
      </c>
      <c r="B3765" s="21">
        <f t="shared" si="249"/>
        <v>64</v>
      </c>
      <c r="C3765" s="21">
        <v>5</v>
      </c>
      <c r="D3765" s="21">
        <f>VLOOKUP(A3765,英雄数据表!A:D,4,0)</f>
        <v>1</v>
      </c>
      <c r="E3765" s="20" t="str">
        <f>VLOOKUP(A3765,英雄数据表!A:C,3,0)</f>
        <v>荣耀斩击</v>
      </c>
      <c r="F3765" s="20">
        <f t="shared" si="250"/>
        <v>31116</v>
      </c>
      <c r="G3765" s="20">
        <f t="shared" si="251"/>
        <v>31116</v>
      </c>
      <c r="H3765" s="21" t="str">
        <f>VLOOKUP(B3765,属性中转表!A:F,6,FALSE)</f>
        <v>"hp":259200,"atk":7200</v>
      </c>
      <c r="I3765" s="20" t="str">
        <f>IF(VLOOKUP(B3765,属性中转表!A:G,7,FALSE)=0,"",VLOOKUP(VLOOKUP(B3765,属性中转表!A:G,7,FALSE),属性中转表!$K$2:$P$21,6,0))&amp;IF(VLOOKUP(B3765,属性中转表!A:G,7,FALSE)&gt;=50,VLOOKUP(A3765,英雄数据表!A:K,9,0),IF(VLOOKUP(B3765,属性中转表!A:G,7,FALSE)&gt;=25,VLOOKUP(A3765,英雄数据表!A:K,5,0),""))</f>
        <v>"atk":300,"hp":5000,"undpspro":150,"pvpdpspro":50,"pvpundpspro":50</v>
      </c>
      <c r="J3765" s="20" t="str">
        <f>IF(I3765="","",属性中转表!$I$1&amp;(IF(VLOOKUP(B3765,属性中转表!A:G,7,FALSE)=0,0,VLOOKUP(VLOOKUP(B3765,属性中转表!A:G,7,FALSE),属性中转表!$K$2:$P$21,4,0)))+IFERROR(VLOOKUP(A3765,英雄数据表!A:K,IF(武魂!B3765&gt;=50,10,IF(武魂!B3765&gt;=25,6)),0),0))</f>
        <v>,"dpspro":150</v>
      </c>
      <c r="K3765" s="32" t="str">
        <f t="shared" si="252"/>
        <v>"atk":300,"hp":5000,"undpspro":150,"pvpdpspro":50,"pvpundpspro":50,"dpspro":150</v>
      </c>
      <c r="L3765" s="20" t="str">
        <f>IF(B3765&gt;=50,VLOOKUP(A3765,英雄数据表!A:L,11,FALSE),IF(B3765&gt;=25,VLOOKUP(A3765,英雄数据表!A:L,7,0),""))</f>
        <v>"3111602004"</v>
      </c>
      <c r="M3765" s="20" t="str">
        <f>IFERROR(VLOOKUP(B3765,属性中转表!$K$2:$O$21,5,FALSE),"")</f>
        <v/>
      </c>
      <c r="N3765" s="20" t="str">
        <f>IF(B3765=25,VLOOKUP(A3765,英雄数据表!A:L,8,FALSE),IF(B3765=50,VLOOKUP(A3765,英雄数据表!A:L,12,0),""))</f>
        <v/>
      </c>
    </row>
    <row r="3766" spans="1:14" x14ac:dyDescent="0.3">
      <c r="A3766" s="20">
        <v>31116</v>
      </c>
      <c r="B3766" s="21">
        <f t="shared" si="249"/>
        <v>65</v>
      </c>
      <c r="C3766" s="21">
        <v>5</v>
      </c>
      <c r="D3766" s="21">
        <f>VLOOKUP(A3766,英雄数据表!A:D,4,0)</f>
        <v>1</v>
      </c>
      <c r="E3766" s="20" t="str">
        <f>VLOOKUP(A3766,英雄数据表!A:C,3,0)</f>
        <v>荣耀斩击</v>
      </c>
      <c r="F3766" s="20">
        <f t="shared" si="250"/>
        <v>31116</v>
      </c>
      <c r="G3766" s="20">
        <f t="shared" si="251"/>
        <v>31116</v>
      </c>
      <c r="H3766" s="21" t="str">
        <f>VLOOKUP(B3766,属性中转表!A:F,6,FALSE)</f>
        <v>"hp":264600,"atk":7350</v>
      </c>
      <c r="I3766" s="20" t="str">
        <f>IF(VLOOKUP(B3766,属性中转表!A:G,7,FALSE)=0,"",VLOOKUP(VLOOKUP(B3766,属性中转表!A:G,7,FALSE),属性中转表!$K$2:$P$21,6,0))&amp;IF(VLOOKUP(B3766,属性中转表!A:G,7,FALSE)&gt;=50,VLOOKUP(A3766,英雄数据表!A:K,9,0),IF(VLOOKUP(B3766,属性中转表!A:G,7,FALSE)&gt;=25,VLOOKUP(A3766,英雄数据表!A:K,5,0),""))</f>
        <v>"atk":300,"hp":5000,"undpspro":150,"pvpdpspro":100,"pvpundpspro":50</v>
      </c>
      <c r="J3766" s="20" t="str">
        <f>IF(I3766="","",属性中转表!$I$1&amp;(IF(VLOOKUP(B3766,属性中转表!A:G,7,FALSE)=0,0,VLOOKUP(VLOOKUP(B3766,属性中转表!A:G,7,FALSE),属性中转表!$K$2:$P$21,4,0)))+IFERROR(VLOOKUP(A3766,英雄数据表!A:K,IF(武魂!B3766&gt;=50,10,IF(武魂!B3766&gt;=25,6)),0),0))</f>
        <v>,"dpspro":150</v>
      </c>
      <c r="K3766" s="32" t="str">
        <f t="shared" si="252"/>
        <v>"atk":300,"hp":5000,"undpspro":150,"pvpdpspro":100,"pvpundpspro":50,"dpspro":150</v>
      </c>
      <c r="L3766" s="20" t="str">
        <f>IF(B3766&gt;=50,VLOOKUP(A3766,英雄数据表!A:L,11,FALSE),IF(B3766&gt;=25,VLOOKUP(A3766,英雄数据表!A:L,7,0),""))</f>
        <v>"3111602004"</v>
      </c>
      <c r="M3766" s="20" t="str">
        <f>IFERROR(VLOOKUP(B3766,属性中转表!$K$2:$O$21,5,FALSE),"")</f>
        <v>"pvpdpspro":50</v>
      </c>
      <c r="N3766" s="20" t="str">
        <f>IF(B3766=25,VLOOKUP(A3766,英雄数据表!A:L,8,FALSE),IF(B3766=50,VLOOKUP(A3766,英雄数据表!A:L,12,0),""))</f>
        <v/>
      </c>
    </row>
    <row r="3767" spans="1:14" x14ac:dyDescent="0.3">
      <c r="A3767" s="20">
        <v>31116</v>
      </c>
      <c r="B3767" s="21">
        <f t="shared" si="249"/>
        <v>66</v>
      </c>
      <c r="C3767" s="21">
        <v>5</v>
      </c>
      <c r="D3767" s="21">
        <f>VLOOKUP(A3767,英雄数据表!A:D,4,0)</f>
        <v>1</v>
      </c>
      <c r="E3767" s="20" t="str">
        <f>VLOOKUP(A3767,英雄数据表!A:C,3,0)</f>
        <v>荣耀斩击</v>
      </c>
      <c r="F3767" s="20">
        <f t="shared" si="250"/>
        <v>31116</v>
      </c>
      <c r="G3767" s="20">
        <f t="shared" si="251"/>
        <v>31116</v>
      </c>
      <c r="H3767" s="21" t="str">
        <f>VLOOKUP(B3767,属性中转表!A:F,6,FALSE)</f>
        <v>"hp":270000,"atk":7500</v>
      </c>
      <c r="I3767" s="20" t="str">
        <f>IF(VLOOKUP(B3767,属性中转表!A:G,7,FALSE)=0,"",VLOOKUP(VLOOKUP(B3767,属性中转表!A:G,7,FALSE),属性中转表!$K$2:$P$21,6,0))&amp;IF(VLOOKUP(B3767,属性中转表!A:G,7,FALSE)&gt;=50,VLOOKUP(A3767,英雄数据表!A:K,9,0),IF(VLOOKUP(B3767,属性中转表!A:G,7,FALSE)&gt;=25,VLOOKUP(A3767,英雄数据表!A:K,5,0),""))</f>
        <v>"atk":300,"hp":5000,"undpspro":150,"pvpdpspro":100,"pvpundpspro":50</v>
      </c>
      <c r="J3767" s="20" t="str">
        <f>IF(I3767="","",属性中转表!$I$1&amp;(IF(VLOOKUP(B3767,属性中转表!A:G,7,FALSE)=0,0,VLOOKUP(VLOOKUP(B3767,属性中转表!A:G,7,FALSE),属性中转表!$K$2:$P$21,4,0)))+IFERROR(VLOOKUP(A3767,英雄数据表!A:K,IF(武魂!B3767&gt;=50,10,IF(武魂!B3767&gt;=25,6)),0),0))</f>
        <v>,"dpspro":150</v>
      </c>
      <c r="K3767" s="32" t="str">
        <f t="shared" si="252"/>
        <v>"atk":300,"hp":5000,"undpspro":150,"pvpdpspro":100,"pvpundpspro":50,"dpspro":150</v>
      </c>
      <c r="L3767" s="20" t="str">
        <f>IF(B3767&gt;=50,VLOOKUP(A3767,英雄数据表!A:L,11,FALSE),IF(B3767&gt;=25,VLOOKUP(A3767,英雄数据表!A:L,7,0),""))</f>
        <v>"3111602004"</v>
      </c>
      <c r="M3767" s="20" t="str">
        <f>IFERROR(VLOOKUP(B3767,属性中转表!$K$2:$O$21,5,FALSE),"")</f>
        <v/>
      </c>
      <c r="N3767" s="20" t="str">
        <f>IF(B3767=25,VLOOKUP(A3767,英雄数据表!A:L,8,FALSE),IF(B3767=50,VLOOKUP(A3767,英雄数据表!A:L,12,0),""))</f>
        <v/>
      </c>
    </row>
    <row r="3768" spans="1:14" x14ac:dyDescent="0.3">
      <c r="A3768" s="20">
        <v>31116</v>
      </c>
      <c r="B3768" s="21">
        <f t="shared" si="249"/>
        <v>67</v>
      </c>
      <c r="C3768" s="21">
        <v>5</v>
      </c>
      <c r="D3768" s="21">
        <f>VLOOKUP(A3768,英雄数据表!A:D,4,0)</f>
        <v>1</v>
      </c>
      <c r="E3768" s="20" t="str">
        <f>VLOOKUP(A3768,英雄数据表!A:C,3,0)</f>
        <v>荣耀斩击</v>
      </c>
      <c r="F3768" s="20">
        <f t="shared" si="250"/>
        <v>31116</v>
      </c>
      <c r="G3768" s="20">
        <f t="shared" si="251"/>
        <v>31116</v>
      </c>
      <c r="H3768" s="21" t="str">
        <f>VLOOKUP(B3768,属性中转表!A:F,6,FALSE)</f>
        <v>"hp":275400,"atk":7650</v>
      </c>
      <c r="I3768" s="20" t="str">
        <f>IF(VLOOKUP(B3768,属性中转表!A:G,7,FALSE)=0,"",VLOOKUP(VLOOKUP(B3768,属性中转表!A:G,7,FALSE),属性中转表!$K$2:$P$21,6,0))&amp;IF(VLOOKUP(B3768,属性中转表!A:G,7,FALSE)&gt;=50,VLOOKUP(A3768,英雄数据表!A:K,9,0),IF(VLOOKUP(B3768,属性中转表!A:G,7,FALSE)&gt;=25,VLOOKUP(A3768,英雄数据表!A:K,5,0),""))</f>
        <v>"atk":300,"hp":5000,"undpspro":150,"pvpdpspro":100,"pvpundpspro":50</v>
      </c>
      <c r="J3768" s="20" t="str">
        <f>IF(I3768="","",属性中转表!$I$1&amp;(IF(VLOOKUP(B3768,属性中转表!A:G,7,FALSE)=0,0,VLOOKUP(VLOOKUP(B3768,属性中转表!A:G,7,FALSE),属性中转表!$K$2:$P$21,4,0)))+IFERROR(VLOOKUP(A3768,英雄数据表!A:K,IF(武魂!B3768&gt;=50,10,IF(武魂!B3768&gt;=25,6)),0),0))</f>
        <v>,"dpspro":150</v>
      </c>
      <c r="K3768" s="32" t="str">
        <f t="shared" si="252"/>
        <v>"atk":300,"hp":5000,"undpspro":150,"pvpdpspro":100,"pvpundpspro":50,"dpspro":150</v>
      </c>
      <c r="L3768" s="20" t="str">
        <f>IF(B3768&gt;=50,VLOOKUP(A3768,英雄数据表!A:L,11,FALSE),IF(B3768&gt;=25,VLOOKUP(A3768,英雄数据表!A:L,7,0),""))</f>
        <v>"3111602004"</v>
      </c>
      <c r="M3768" s="20" t="str">
        <f>IFERROR(VLOOKUP(B3768,属性中转表!$K$2:$O$21,5,FALSE),"")</f>
        <v/>
      </c>
      <c r="N3768" s="20" t="str">
        <f>IF(B3768=25,VLOOKUP(A3768,英雄数据表!A:L,8,FALSE),IF(B3768=50,VLOOKUP(A3768,英雄数据表!A:L,12,0),""))</f>
        <v/>
      </c>
    </row>
    <row r="3769" spans="1:14" x14ac:dyDescent="0.3">
      <c r="A3769" s="20">
        <v>31116</v>
      </c>
      <c r="B3769" s="21">
        <f t="shared" si="249"/>
        <v>68</v>
      </c>
      <c r="C3769" s="21">
        <v>5</v>
      </c>
      <c r="D3769" s="21">
        <f>VLOOKUP(A3769,英雄数据表!A:D,4,0)</f>
        <v>1</v>
      </c>
      <c r="E3769" s="20" t="str">
        <f>VLOOKUP(A3769,英雄数据表!A:C,3,0)</f>
        <v>荣耀斩击</v>
      </c>
      <c r="F3769" s="20">
        <f t="shared" si="250"/>
        <v>31116</v>
      </c>
      <c r="G3769" s="20">
        <f t="shared" si="251"/>
        <v>31116</v>
      </c>
      <c r="H3769" s="21" t="str">
        <f>VLOOKUP(B3769,属性中转表!A:F,6,FALSE)</f>
        <v>"hp":280800,"atk":7800</v>
      </c>
      <c r="I3769" s="20" t="str">
        <f>IF(VLOOKUP(B3769,属性中转表!A:G,7,FALSE)=0,"",VLOOKUP(VLOOKUP(B3769,属性中转表!A:G,7,FALSE),属性中转表!$K$2:$P$21,6,0))&amp;IF(VLOOKUP(B3769,属性中转表!A:G,7,FALSE)&gt;=50,VLOOKUP(A3769,英雄数据表!A:K,9,0),IF(VLOOKUP(B3769,属性中转表!A:G,7,FALSE)&gt;=25,VLOOKUP(A3769,英雄数据表!A:K,5,0),""))</f>
        <v>"atk":300,"hp":5000,"undpspro":150,"pvpdpspro":100,"pvpundpspro":50</v>
      </c>
      <c r="J3769" s="20" t="str">
        <f>IF(I3769="","",属性中转表!$I$1&amp;(IF(VLOOKUP(B3769,属性中转表!A:G,7,FALSE)=0,0,VLOOKUP(VLOOKUP(B3769,属性中转表!A:G,7,FALSE),属性中转表!$K$2:$P$21,4,0)))+IFERROR(VLOOKUP(A3769,英雄数据表!A:K,IF(武魂!B3769&gt;=50,10,IF(武魂!B3769&gt;=25,6)),0),0))</f>
        <v>,"dpspro":150</v>
      </c>
      <c r="K3769" s="32" t="str">
        <f t="shared" si="252"/>
        <v>"atk":300,"hp":5000,"undpspro":150,"pvpdpspro":100,"pvpundpspro":50,"dpspro":150</v>
      </c>
      <c r="L3769" s="20" t="str">
        <f>IF(B3769&gt;=50,VLOOKUP(A3769,英雄数据表!A:L,11,FALSE),IF(B3769&gt;=25,VLOOKUP(A3769,英雄数据表!A:L,7,0),""))</f>
        <v>"3111602004"</v>
      </c>
      <c r="M3769" s="20" t="str">
        <f>IFERROR(VLOOKUP(B3769,属性中转表!$K$2:$O$21,5,FALSE),"")</f>
        <v/>
      </c>
      <c r="N3769" s="20" t="str">
        <f>IF(B3769=25,VLOOKUP(A3769,英雄数据表!A:L,8,FALSE),IF(B3769=50,VLOOKUP(A3769,英雄数据表!A:L,12,0),""))</f>
        <v/>
      </c>
    </row>
    <row r="3770" spans="1:14" x14ac:dyDescent="0.3">
      <c r="A3770" s="20">
        <v>31116</v>
      </c>
      <c r="B3770" s="21">
        <f t="shared" si="249"/>
        <v>69</v>
      </c>
      <c r="C3770" s="21">
        <v>5</v>
      </c>
      <c r="D3770" s="21">
        <f>VLOOKUP(A3770,英雄数据表!A:D,4,0)</f>
        <v>1</v>
      </c>
      <c r="E3770" s="20" t="str">
        <f>VLOOKUP(A3770,英雄数据表!A:C,3,0)</f>
        <v>荣耀斩击</v>
      </c>
      <c r="F3770" s="20">
        <f t="shared" si="250"/>
        <v>31116</v>
      </c>
      <c r="G3770" s="20">
        <f t="shared" si="251"/>
        <v>31116</v>
      </c>
      <c r="H3770" s="21" t="str">
        <f>VLOOKUP(B3770,属性中转表!A:F,6,FALSE)</f>
        <v>"hp":286200,"atk":7950</v>
      </c>
      <c r="I3770" s="20" t="str">
        <f>IF(VLOOKUP(B3770,属性中转表!A:G,7,FALSE)=0,"",VLOOKUP(VLOOKUP(B3770,属性中转表!A:G,7,FALSE),属性中转表!$K$2:$P$21,6,0))&amp;IF(VLOOKUP(B3770,属性中转表!A:G,7,FALSE)&gt;=50,VLOOKUP(A3770,英雄数据表!A:K,9,0),IF(VLOOKUP(B3770,属性中转表!A:G,7,FALSE)&gt;=25,VLOOKUP(A3770,英雄数据表!A:K,5,0),""))</f>
        <v>"atk":300,"hp":5000,"undpspro":150,"pvpdpspro":100,"pvpundpspro":50</v>
      </c>
      <c r="J3770" s="20" t="str">
        <f>IF(I3770="","",属性中转表!$I$1&amp;(IF(VLOOKUP(B3770,属性中转表!A:G,7,FALSE)=0,0,VLOOKUP(VLOOKUP(B3770,属性中转表!A:G,7,FALSE),属性中转表!$K$2:$P$21,4,0)))+IFERROR(VLOOKUP(A3770,英雄数据表!A:K,IF(武魂!B3770&gt;=50,10,IF(武魂!B3770&gt;=25,6)),0),0))</f>
        <v>,"dpspro":150</v>
      </c>
      <c r="K3770" s="32" t="str">
        <f t="shared" si="252"/>
        <v>"atk":300,"hp":5000,"undpspro":150,"pvpdpspro":100,"pvpundpspro":50,"dpspro":150</v>
      </c>
      <c r="L3770" s="20" t="str">
        <f>IF(B3770&gt;=50,VLOOKUP(A3770,英雄数据表!A:L,11,FALSE),IF(B3770&gt;=25,VLOOKUP(A3770,英雄数据表!A:L,7,0),""))</f>
        <v>"3111602004"</v>
      </c>
      <c r="M3770" s="20" t="str">
        <f>IFERROR(VLOOKUP(B3770,属性中转表!$K$2:$O$21,5,FALSE),"")</f>
        <v/>
      </c>
      <c r="N3770" s="20" t="str">
        <f>IF(B3770=25,VLOOKUP(A3770,英雄数据表!A:L,8,FALSE),IF(B3770=50,VLOOKUP(A3770,英雄数据表!A:L,12,0),""))</f>
        <v/>
      </c>
    </row>
    <row r="3771" spans="1:14" x14ac:dyDescent="0.3">
      <c r="A3771" s="20">
        <v>31116</v>
      </c>
      <c r="B3771" s="21">
        <f t="shared" si="249"/>
        <v>70</v>
      </c>
      <c r="C3771" s="21">
        <v>5</v>
      </c>
      <c r="D3771" s="21">
        <f>VLOOKUP(A3771,英雄数据表!A:D,4,0)</f>
        <v>1</v>
      </c>
      <c r="E3771" s="20" t="str">
        <f>VLOOKUP(A3771,英雄数据表!A:C,3,0)</f>
        <v>荣耀斩击</v>
      </c>
      <c r="F3771" s="20">
        <f t="shared" si="250"/>
        <v>31116</v>
      </c>
      <c r="G3771" s="20">
        <f t="shared" si="251"/>
        <v>31116</v>
      </c>
      <c r="H3771" s="21" t="str">
        <f>VLOOKUP(B3771,属性中转表!A:F,6,FALSE)</f>
        <v>"hp":291600,"atk":8100</v>
      </c>
      <c r="I3771" s="20" t="str">
        <f>IF(VLOOKUP(B3771,属性中转表!A:G,7,FALSE)=0,"",VLOOKUP(VLOOKUP(B3771,属性中转表!A:G,7,FALSE),属性中转表!$K$2:$P$21,6,0))&amp;IF(VLOOKUP(B3771,属性中转表!A:G,7,FALSE)&gt;=50,VLOOKUP(A3771,英雄数据表!A:K,9,0),IF(VLOOKUP(B3771,属性中转表!A:G,7,FALSE)&gt;=25,VLOOKUP(A3771,英雄数据表!A:K,5,0),""))</f>
        <v>"atk":300,"hp":5000,"undpspro":150,"pvpdpspro":100,"pvpundpspro":100</v>
      </c>
      <c r="J3771" s="20" t="str">
        <f>IF(I3771="","",属性中转表!$I$1&amp;(IF(VLOOKUP(B3771,属性中转表!A:G,7,FALSE)=0,0,VLOOKUP(VLOOKUP(B3771,属性中转表!A:G,7,FALSE),属性中转表!$K$2:$P$21,4,0)))+IFERROR(VLOOKUP(A3771,英雄数据表!A:K,IF(武魂!B3771&gt;=50,10,IF(武魂!B3771&gt;=25,6)),0),0))</f>
        <v>,"dpspro":150</v>
      </c>
      <c r="K3771" s="32" t="str">
        <f t="shared" si="252"/>
        <v>"atk":300,"hp":5000,"undpspro":150,"pvpdpspro":100,"pvpundpspro":100,"dpspro":150</v>
      </c>
      <c r="L3771" s="20" t="str">
        <f>IF(B3771&gt;=50,VLOOKUP(A3771,英雄数据表!A:L,11,FALSE),IF(B3771&gt;=25,VLOOKUP(A3771,英雄数据表!A:L,7,0),""))</f>
        <v>"3111602004"</v>
      </c>
      <c r="M3771" s="20" t="str">
        <f>IFERROR(VLOOKUP(B3771,属性中转表!$K$2:$O$21,5,FALSE),"")</f>
        <v>"pvpundpspro":50</v>
      </c>
      <c r="N3771" s="20" t="str">
        <f>IF(B3771=25,VLOOKUP(A3771,英雄数据表!A:L,8,FALSE),IF(B3771=50,VLOOKUP(A3771,英雄数据表!A:L,12,0),""))</f>
        <v/>
      </c>
    </row>
    <row r="3772" spans="1:14" x14ac:dyDescent="0.3">
      <c r="A3772" s="20">
        <v>31116</v>
      </c>
      <c r="B3772" s="21">
        <f t="shared" si="249"/>
        <v>71</v>
      </c>
      <c r="C3772" s="21">
        <v>5</v>
      </c>
      <c r="D3772" s="21">
        <f>VLOOKUP(A3772,英雄数据表!A:D,4,0)</f>
        <v>1</v>
      </c>
      <c r="E3772" s="20" t="str">
        <f>VLOOKUP(A3772,英雄数据表!A:C,3,0)</f>
        <v>荣耀斩击</v>
      </c>
      <c r="F3772" s="20">
        <f t="shared" si="250"/>
        <v>31116</v>
      </c>
      <c r="G3772" s="20">
        <f t="shared" si="251"/>
        <v>31116</v>
      </c>
      <c r="H3772" s="21" t="str">
        <f>VLOOKUP(B3772,属性中转表!A:F,6,FALSE)</f>
        <v>"hp":297000,"atk":8250</v>
      </c>
      <c r="I3772" s="20" t="str">
        <f>IF(VLOOKUP(B3772,属性中转表!A:G,7,FALSE)=0,"",VLOOKUP(VLOOKUP(B3772,属性中转表!A:G,7,FALSE),属性中转表!$K$2:$P$21,6,0))&amp;IF(VLOOKUP(B3772,属性中转表!A:G,7,FALSE)&gt;=50,VLOOKUP(A3772,英雄数据表!A:K,9,0),IF(VLOOKUP(B3772,属性中转表!A:G,7,FALSE)&gt;=25,VLOOKUP(A3772,英雄数据表!A:K,5,0),""))</f>
        <v>"atk":300,"hp":5000,"undpspro":150,"pvpdpspro":100,"pvpundpspro":100</v>
      </c>
      <c r="J3772" s="20" t="str">
        <f>IF(I3772="","",属性中转表!$I$1&amp;(IF(VLOOKUP(B3772,属性中转表!A:G,7,FALSE)=0,0,VLOOKUP(VLOOKUP(B3772,属性中转表!A:G,7,FALSE),属性中转表!$K$2:$P$21,4,0)))+IFERROR(VLOOKUP(A3772,英雄数据表!A:K,IF(武魂!B3772&gt;=50,10,IF(武魂!B3772&gt;=25,6)),0),0))</f>
        <v>,"dpspro":150</v>
      </c>
      <c r="K3772" s="32" t="str">
        <f t="shared" si="252"/>
        <v>"atk":300,"hp":5000,"undpspro":150,"pvpdpspro":100,"pvpundpspro":100,"dpspro":150</v>
      </c>
      <c r="L3772" s="20" t="str">
        <f>IF(B3772&gt;=50,VLOOKUP(A3772,英雄数据表!A:L,11,FALSE),IF(B3772&gt;=25,VLOOKUP(A3772,英雄数据表!A:L,7,0),""))</f>
        <v>"3111602004"</v>
      </c>
      <c r="M3772" s="20" t="str">
        <f>IFERROR(VLOOKUP(B3772,属性中转表!$K$2:$O$21,5,FALSE),"")</f>
        <v/>
      </c>
      <c r="N3772" s="20" t="str">
        <f>IF(B3772=25,VLOOKUP(A3772,英雄数据表!A:L,8,FALSE),IF(B3772=50,VLOOKUP(A3772,英雄数据表!A:L,12,0),""))</f>
        <v/>
      </c>
    </row>
    <row r="3773" spans="1:14" x14ac:dyDescent="0.3">
      <c r="A3773" s="20">
        <v>31116</v>
      </c>
      <c r="B3773" s="21">
        <f t="shared" si="249"/>
        <v>72</v>
      </c>
      <c r="C3773" s="21">
        <v>5</v>
      </c>
      <c r="D3773" s="21">
        <f>VLOOKUP(A3773,英雄数据表!A:D,4,0)</f>
        <v>1</v>
      </c>
      <c r="E3773" s="20" t="str">
        <f>VLOOKUP(A3773,英雄数据表!A:C,3,0)</f>
        <v>荣耀斩击</v>
      </c>
      <c r="F3773" s="20">
        <f t="shared" si="250"/>
        <v>31116</v>
      </c>
      <c r="G3773" s="20">
        <f t="shared" si="251"/>
        <v>31116</v>
      </c>
      <c r="H3773" s="21" t="str">
        <f>VLOOKUP(B3773,属性中转表!A:F,6,FALSE)</f>
        <v>"hp":302400,"atk":8400</v>
      </c>
      <c r="I3773" s="20" t="str">
        <f>IF(VLOOKUP(B3773,属性中转表!A:G,7,FALSE)=0,"",VLOOKUP(VLOOKUP(B3773,属性中转表!A:G,7,FALSE),属性中转表!$K$2:$P$21,6,0))&amp;IF(VLOOKUP(B3773,属性中转表!A:G,7,FALSE)&gt;=50,VLOOKUP(A3773,英雄数据表!A:K,9,0),IF(VLOOKUP(B3773,属性中转表!A:G,7,FALSE)&gt;=25,VLOOKUP(A3773,英雄数据表!A:K,5,0),""))</f>
        <v>"atk":300,"hp":5000,"undpspro":150,"pvpdpspro":100,"pvpundpspro":100</v>
      </c>
      <c r="J3773" s="20" t="str">
        <f>IF(I3773="","",属性中转表!$I$1&amp;(IF(VLOOKUP(B3773,属性中转表!A:G,7,FALSE)=0,0,VLOOKUP(VLOOKUP(B3773,属性中转表!A:G,7,FALSE),属性中转表!$K$2:$P$21,4,0)))+IFERROR(VLOOKUP(A3773,英雄数据表!A:K,IF(武魂!B3773&gt;=50,10,IF(武魂!B3773&gt;=25,6)),0),0))</f>
        <v>,"dpspro":150</v>
      </c>
      <c r="K3773" s="32" t="str">
        <f t="shared" si="252"/>
        <v>"atk":300,"hp":5000,"undpspro":150,"pvpdpspro":100,"pvpundpspro":100,"dpspro":150</v>
      </c>
      <c r="L3773" s="20" t="str">
        <f>IF(B3773&gt;=50,VLOOKUP(A3773,英雄数据表!A:L,11,FALSE),IF(B3773&gt;=25,VLOOKUP(A3773,英雄数据表!A:L,7,0),""))</f>
        <v>"3111602004"</v>
      </c>
      <c r="M3773" s="20" t="str">
        <f>IFERROR(VLOOKUP(B3773,属性中转表!$K$2:$O$21,5,FALSE),"")</f>
        <v/>
      </c>
      <c r="N3773" s="20" t="str">
        <f>IF(B3773=25,VLOOKUP(A3773,英雄数据表!A:L,8,FALSE),IF(B3773=50,VLOOKUP(A3773,英雄数据表!A:L,12,0),""))</f>
        <v/>
      </c>
    </row>
    <row r="3774" spans="1:14" x14ac:dyDescent="0.3">
      <c r="A3774" s="20">
        <v>31116</v>
      </c>
      <c r="B3774" s="21">
        <f t="shared" si="249"/>
        <v>73</v>
      </c>
      <c r="C3774" s="21">
        <v>5</v>
      </c>
      <c r="D3774" s="21">
        <f>VLOOKUP(A3774,英雄数据表!A:D,4,0)</f>
        <v>1</v>
      </c>
      <c r="E3774" s="20" t="str">
        <f>VLOOKUP(A3774,英雄数据表!A:C,3,0)</f>
        <v>荣耀斩击</v>
      </c>
      <c r="F3774" s="20">
        <f t="shared" si="250"/>
        <v>31116</v>
      </c>
      <c r="G3774" s="20">
        <f t="shared" si="251"/>
        <v>31116</v>
      </c>
      <c r="H3774" s="21" t="str">
        <f>VLOOKUP(B3774,属性中转表!A:F,6,FALSE)</f>
        <v>"hp":307800,"atk":8550</v>
      </c>
      <c r="I3774" s="20" t="str">
        <f>IF(VLOOKUP(B3774,属性中转表!A:G,7,FALSE)=0,"",VLOOKUP(VLOOKUP(B3774,属性中转表!A:G,7,FALSE),属性中转表!$K$2:$P$21,6,0))&amp;IF(VLOOKUP(B3774,属性中转表!A:G,7,FALSE)&gt;=50,VLOOKUP(A3774,英雄数据表!A:K,9,0),IF(VLOOKUP(B3774,属性中转表!A:G,7,FALSE)&gt;=25,VLOOKUP(A3774,英雄数据表!A:K,5,0),""))</f>
        <v>"atk":300,"hp":5000,"undpspro":150,"pvpdpspro":100,"pvpundpspro":100</v>
      </c>
      <c r="J3774" s="20" t="str">
        <f>IF(I3774="","",属性中转表!$I$1&amp;(IF(VLOOKUP(B3774,属性中转表!A:G,7,FALSE)=0,0,VLOOKUP(VLOOKUP(B3774,属性中转表!A:G,7,FALSE),属性中转表!$K$2:$P$21,4,0)))+IFERROR(VLOOKUP(A3774,英雄数据表!A:K,IF(武魂!B3774&gt;=50,10,IF(武魂!B3774&gt;=25,6)),0),0))</f>
        <v>,"dpspro":150</v>
      </c>
      <c r="K3774" s="32" t="str">
        <f t="shared" si="252"/>
        <v>"atk":300,"hp":5000,"undpspro":150,"pvpdpspro":100,"pvpundpspro":100,"dpspro":150</v>
      </c>
      <c r="L3774" s="20" t="str">
        <f>IF(B3774&gt;=50,VLOOKUP(A3774,英雄数据表!A:L,11,FALSE),IF(B3774&gt;=25,VLOOKUP(A3774,英雄数据表!A:L,7,0),""))</f>
        <v>"3111602004"</v>
      </c>
      <c r="M3774" s="20" t="str">
        <f>IFERROR(VLOOKUP(B3774,属性中转表!$K$2:$O$21,5,FALSE),"")</f>
        <v/>
      </c>
      <c r="N3774" s="20" t="str">
        <f>IF(B3774=25,VLOOKUP(A3774,英雄数据表!A:L,8,FALSE),IF(B3774=50,VLOOKUP(A3774,英雄数据表!A:L,12,0),""))</f>
        <v/>
      </c>
    </row>
    <row r="3775" spans="1:14" x14ac:dyDescent="0.3">
      <c r="A3775" s="20">
        <v>31116</v>
      </c>
      <c r="B3775" s="21">
        <f t="shared" ref="B3775:B3838" si="253">IF(A3775=A3774,B3774+1,1)</f>
        <v>74</v>
      </c>
      <c r="C3775" s="21">
        <v>5</v>
      </c>
      <c r="D3775" s="21">
        <f>VLOOKUP(A3775,英雄数据表!A:D,4,0)</f>
        <v>1</v>
      </c>
      <c r="E3775" s="20" t="str">
        <f>VLOOKUP(A3775,英雄数据表!A:C,3,0)</f>
        <v>荣耀斩击</v>
      </c>
      <c r="F3775" s="20">
        <f t="shared" ref="F3775:F3838" si="254">A3775</f>
        <v>31116</v>
      </c>
      <c r="G3775" s="20">
        <f t="shared" ref="G3775:G3838" si="255">A3775</f>
        <v>31116</v>
      </c>
      <c r="H3775" s="21" t="str">
        <f>VLOOKUP(B3775,属性中转表!A:F,6,FALSE)</f>
        <v>"hp":313200,"atk":8700</v>
      </c>
      <c r="I3775" s="20" t="str">
        <f>IF(VLOOKUP(B3775,属性中转表!A:G,7,FALSE)=0,"",VLOOKUP(VLOOKUP(B3775,属性中转表!A:G,7,FALSE),属性中转表!$K$2:$P$21,6,0))&amp;IF(VLOOKUP(B3775,属性中转表!A:G,7,FALSE)&gt;=50,VLOOKUP(A3775,英雄数据表!A:K,9,0),IF(VLOOKUP(B3775,属性中转表!A:G,7,FALSE)&gt;=25,VLOOKUP(A3775,英雄数据表!A:K,5,0),""))</f>
        <v>"atk":300,"hp":5000,"undpspro":150,"pvpdpspro":100,"pvpundpspro":100</v>
      </c>
      <c r="J3775" s="20" t="str">
        <f>IF(I3775="","",属性中转表!$I$1&amp;(IF(VLOOKUP(B3775,属性中转表!A:G,7,FALSE)=0,0,VLOOKUP(VLOOKUP(B3775,属性中转表!A:G,7,FALSE),属性中转表!$K$2:$P$21,4,0)))+IFERROR(VLOOKUP(A3775,英雄数据表!A:K,IF(武魂!B3775&gt;=50,10,IF(武魂!B3775&gt;=25,6)),0),0))</f>
        <v>,"dpspro":150</v>
      </c>
      <c r="K3775" s="32" t="str">
        <f t="shared" si="252"/>
        <v>"atk":300,"hp":5000,"undpspro":150,"pvpdpspro":100,"pvpundpspro":100,"dpspro":150</v>
      </c>
      <c r="L3775" s="20" t="str">
        <f>IF(B3775&gt;=50,VLOOKUP(A3775,英雄数据表!A:L,11,FALSE),IF(B3775&gt;=25,VLOOKUP(A3775,英雄数据表!A:L,7,0),""))</f>
        <v>"3111602004"</v>
      </c>
      <c r="M3775" s="20" t="str">
        <f>IFERROR(VLOOKUP(B3775,属性中转表!$K$2:$O$21,5,FALSE),"")</f>
        <v/>
      </c>
      <c r="N3775" s="20" t="str">
        <f>IF(B3775=25,VLOOKUP(A3775,英雄数据表!A:L,8,FALSE),IF(B3775=50,VLOOKUP(A3775,英雄数据表!A:L,12,0),""))</f>
        <v/>
      </c>
    </row>
    <row r="3776" spans="1:14" x14ac:dyDescent="0.3">
      <c r="A3776" s="20">
        <v>31116</v>
      </c>
      <c r="B3776" s="21">
        <f t="shared" si="253"/>
        <v>75</v>
      </c>
      <c r="C3776" s="21">
        <v>5</v>
      </c>
      <c r="D3776" s="21">
        <f>VLOOKUP(A3776,英雄数据表!A:D,4,0)</f>
        <v>1</v>
      </c>
      <c r="E3776" s="20" t="str">
        <f>VLOOKUP(A3776,英雄数据表!A:C,3,0)</f>
        <v>荣耀斩击</v>
      </c>
      <c r="F3776" s="20">
        <f t="shared" si="254"/>
        <v>31116</v>
      </c>
      <c r="G3776" s="20">
        <f t="shared" si="255"/>
        <v>31116</v>
      </c>
      <c r="H3776" s="21" t="str">
        <f>VLOOKUP(B3776,属性中转表!A:F,6,FALSE)</f>
        <v>"hp":318600,"atk":8850</v>
      </c>
      <c r="I3776" s="20" t="str">
        <f>IF(VLOOKUP(B3776,属性中转表!A:G,7,FALSE)=0,"",VLOOKUP(VLOOKUP(B3776,属性中转表!A:G,7,FALSE),属性中转表!$K$2:$P$21,6,0))&amp;IF(VLOOKUP(B3776,属性中转表!A:G,7,FALSE)&gt;=50,VLOOKUP(A3776,英雄数据表!A:K,9,0),IF(VLOOKUP(B3776,属性中转表!A:G,7,FALSE)&gt;=25,VLOOKUP(A3776,英雄数据表!A:K,5,0),""))</f>
        <v>"atk":600,"hp":10000,"undpspro":150,"pvpdpspro":100,"pvpundpspro":100,"speed":10</v>
      </c>
      <c r="J3776" s="20" t="str">
        <f>IF(I3776="","",属性中转表!$I$1&amp;(IF(VLOOKUP(B3776,属性中转表!A:G,7,FALSE)=0,0,VLOOKUP(VLOOKUP(B3776,属性中转表!A:G,7,FALSE),属性中转表!$K$2:$P$21,4,0)))+IFERROR(VLOOKUP(A3776,英雄数据表!A:K,IF(武魂!B3776&gt;=50,10,IF(武魂!B3776&gt;=25,6)),0),0))</f>
        <v>,"dpspro":150</v>
      </c>
      <c r="K3776" s="32" t="str">
        <f t="shared" si="252"/>
        <v>"atk":600,"hp":10000,"undpspro":150,"pvpdpspro":100,"pvpundpspro":100,"speed":10,"dpspro":150</v>
      </c>
      <c r="L3776" s="20" t="str">
        <f>IF(B3776&gt;=50,VLOOKUP(A3776,英雄数据表!A:L,11,FALSE),IF(B3776&gt;=25,VLOOKUP(A3776,英雄数据表!A:L,7,0),""))</f>
        <v>"3111602004"</v>
      </c>
      <c r="M3776" s="20" t="str">
        <f>IFERROR(VLOOKUP(B3776,属性中转表!$K$2:$O$21,5,FALSE),"")</f>
        <v>"speed":10,"atk":300,"hp":5000</v>
      </c>
      <c r="N3776" s="20" t="str">
        <f>IF(B3776=25,VLOOKUP(A3776,英雄数据表!A:L,8,FALSE),IF(B3776=50,VLOOKUP(A3776,英雄数据表!A:L,12,0),""))</f>
        <v/>
      </c>
    </row>
    <row r="3777" spans="1:14" x14ac:dyDescent="0.3">
      <c r="A3777" s="20">
        <v>31116</v>
      </c>
      <c r="B3777" s="21">
        <f t="shared" si="253"/>
        <v>76</v>
      </c>
      <c r="C3777" s="21">
        <v>5</v>
      </c>
      <c r="D3777" s="21">
        <f>VLOOKUP(A3777,英雄数据表!A:D,4,0)</f>
        <v>1</v>
      </c>
      <c r="E3777" s="20" t="str">
        <f>VLOOKUP(A3777,英雄数据表!A:C,3,0)</f>
        <v>荣耀斩击</v>
      </c>
      <c r="F3777" s="20">
        <f t="shared" si="254"/>
        <v>31116</v>
      </c>
      <c r="G3777" s="20">
        <f t="shared" si="255"/>
        <v>31116</v>
      </c>
      <c r="H3777" s="21" t="str">
        <f>VLOOKUP(B3777,属性中转表!A:F,6,FALSE)</f>
        <v>"hp":324000,"atk":9000</v>
      </c>
      <c r="I3777" s="20" t="str">
        <f>IF(VLOOKUP(B3777,属性中转表!A:G,7,FALSE)=0,"",VLOOKUP(VLOOKUP(B3777,属性中转表!A:G,7,FALSE),属性中转表!$K$2:$P$21,6,0))&amp;IF(VLOOKUP(B3777,属性中转表!A:G,7,FALSE)&gt;=50,VLOOKUP(A3777,英雄数据表!A:K,9,0),IF(VLOOKUP(B3777,属性中转表!A:G,7,FALSE)&gt;=25,VLOOKUP(A3777,英雄数据表!A:K,5,0),""))</f>
        <v>"atk":600,"hp":10000,"undpspro":150,"pvpdpspro":100,"pvpundpspro":100,"speed":10</v>
      </c>
      <c r="J3777" s="20" t="str">
        <f>IF(I3777="","",属性中转表!$I$1&amp;(IF(VLOOKUP(B3777,属性中转表!A:G,7,FALSE)=0,0,VLOOKUP(VLOOKUP(B3777,属性中转表!A:G,7,FALSE),属性中转表!$K$2:$P$21,4,0)))+IFERROR(VLOOKUP(A3777,英雄数据表!A:K,IF(武魂!B3777&gt;=50,10,IF(武魂!B3777&gt;=25,6)),0),0))</f>
        <v>,"dpspro":150</v>
      </c>
      <c r="K3777" s="32" t="str">
        <f t="shared" si="252"/>
        <v>"atk":600,"hp":10000,"undpspro":150,"pvpdpspro":100,"pvpundpspro":100,"speed":10,"dpspro":150</v>
      </c>
      <c r="L3777" s="20" t="str">
        <f>IF(B3777&gt;=50,VLOOKUP(A3777,英雄数据表!A:L,11,FALSE),IF(B3777&gt;=25,VLOOKUP(A3777,英雄数据表!A:L,7,0),""))</f>
        <v>"3111602004"</v>
      </c>
      <c r="M3777" s="20" t="str">
        <f>IFERROR(VLOOKUP(B3777,属性中转表!$K$2:$O$21,5,FALSE),"")</f>
        <v/>
      </c>
      <c r="N3777" s="20" t="str">
        <f>IF(B3777=25,VLOOKUP(A3777,英雄数据表!A:L,8,FALSE),IF(B3777=50,VLOOKUP(A3777,英雄数据表!A:L,12,0),""))</f>
        <v/>
      </c>
    </row>
    <row r="3778" spans="1:14" x14ac:dyDescent="0.3">
      <c r="A3778" s="20">
        <v>31116</v>
      </c>
      <c r="B3778" s="21">
        <f t="shared" si="253"/>
        <v>77</v>
      </c>
      <c r="C3778" s="21">
        <v>5</v>
      </c>
      <c r="D3778" s="21">
        <f>VLOOKUP(A3778,英雄数据表!A:D,4,0)</f>
        <v>1</v>
      </c>
      <c r="E3778" s="20" t="str">
        <f>VLOOKUP(A3778,英雄数据表!A:C,3,0)</f>
        <v>荣耀斩击</v>
      </c>
      <c r="F3778" s="20">
        <f t="shared" si="254"/>
        <v>31116</v>
      </c>
      <c r="G3778" s="20">
        <f t="shared" si="255"/>
        <v>31116</v>
      </c>
      <c r="H3778" s="21" t="str">
        <f>VLOOKUP(B3778,属性中转表!A:F,6,FALSE)</f>
        <v>"hp":329400,"atk":9150</v>
      </c>
      <c r="I3778" s="20" t="str">
        <f>IF(VLOOKUP(B3778,属性中转表!A:G,7,FALSE)=0,"",VLOOKUP(VLOOKUP(B3778,属性中转表!A:G,7,FALSE),属性中转表!$K$2:$P$21,6,0))&amp;IF(VLOOKUP(B3778,属性中转表!A:G,7,FALSE)&gt;=50,VLOOKUP(A3778,英雄数据表!A:K,9,0),IF(VLOOKUP(B3778,属性中转表!A:G,7,FALSE)&gt;=25,VLOOKUP(A3778,英雄数据表!A:K,5,0),""))</f>
        <v>"atk":600,"hp":10000,"undpspro":150,"pvpdpspro":100,"pvpundpspro":100,"speed":10</v>
      </c>
      <c r="J3778" s="20" t="str">
        <f>IF(I3778="","",属性中转表!$I$1&amp;(IF(VLOOKUP(B3778,属性中转表!A:G,7,FALSE)=0,0,VLOOKUP(VLOOKUP(B3778,属性中转表!A:G,7,FALSE),属性中转表!$K$2:$P$21,4,0)))+IFERROR(VLOOKUP(A3778,英雄数据表!A:K,IF(武魂!B3778&gt;=50,10,IF(武魂!B3778&gt;=25,6)),0),0))</f>
        <v>,"dpspro":150</v>
      </c>
      <c r="K3778" s="32" t="str">
        <f t="shared" si="252"/>
        <v>"atk":600,"hp":10000,"undpspro":150,"pvpdpspro":100,"pvpundpspro":100,"speed":10,"dpspro":150</v>
      </c>
      <c r="L3778" s="20" t="str">
        <f>IF(B3778&gt;=50,VLOOKUP(A3778,英雄数据表!A:L,11,FALSE),IF(B3778&gt;=25,VLOOKUP(A3778,英雄数据表!A:L,7,0),""))</f>
        <v>"3111602004"</v>
      </c>
      <c r="M3778" s="20" t="str">
        <f>IFERROR(VLOOKUP(B3778,属性中转表!$K$2:$O$21,5,FALSE),"")</f>
        <v/>
      </c>
      <c r="N3778" s="20" t="str">
        <f>IF(B3778=25,VLOOKUP(A3778,英雄数据表!A:L,8,FALSE),IF(B3778=50,VLOOKUP(A3778,英雄数据表!A:L,12,0),""))</f>
        <v/>
      </c>
    </row>
    <row r="3779" spans="1:14" x14ac:dyDescent="0.3">
      <c r="A3779" s="20">
        <v>31116</v>
      </c>
      <c r="B3779" s="21">
        <f t="shared" si="253"/>
        <v>78</v>
      </c>
      <c r="C3779" s="21">
        <v>5</v>
      </c>
      <c r="D3779" s="21">
        <f>VLOOKUP(A3779,英雄数据表!A:D,4,0)</f>
        <v>1</v>
      </c>
      <c r="E3779" s="20" t="str">
        <f>VLOOKUP(A3779,英雄数据表!A:C,3,0)</f>
        <v>荣耀斩击</v>
      </c>
      <c r="F3779" s="20">
        <f t="shared" si="254"/>
        <v>31116</v>
      </c>
      <c r="G3779" s="20">
        <f t="shared" si="255"/>
        <v>31116</v>
      </c>
      <c r="H3779" s="21" t="str">
        <f>VLOOKUP(B3779,属性中转表!A:F,6,FALSE)</f>
        <v>"hp":334800,"atk":9300</v>
      </c>
      <c r="I3779" s="20" t="str">
        <f>IF(VLOOKUP(B3779,属性中转表!A:G,7,FALSE)=0,"",VLOOKUP(VLOOKUP(B3779,属性中转表!A:G,7,FALSE),属性中转表!$K$2:$P$21,6,0))&amp;IF(VLOOKUP(B3779,属性中转表!A:G,7,FALSE)&gt;=50,VLOOKUP(A3779,英雄数据表!A:K,9,0),IF(VLOOKUP(B3779,属性中转表!A:G,7,FALSE)&gt;=25,VLOOKUP(A3779,英雄数据表!A:K,5,0),""))</f>
        <v>"atk":600,"hp":10000,"undpspro":150,"pvpdpspro":100,"pvpundpspro":100,"speed":10</v>
      </c>
      <c r="J3779" s="20" t="str">
        <f>IF(I3779="","",属性中转表!$I$1&amp;(IF(VLOOKUP(B3779,属性中转表!A:G,7,FALSE)=0,0,VLOOKUP(VLOOKUP(B3779,属性中转表!A:G,7,FALSE),属性中转表!$K$2:$P$21,4,0)))+IFERROR(VLOOKUP(A3779,英雄数据表!A:K,IF(武魂!B3779&gt;=50,10,IF(武魂!B3779&gt;=25,6)),0),0))</f>
        <v>,"dpspro":150</v>
      </c>
      <c r="K3779" s="32" t="str">
        <f t="shared" si="252"/>
        <v>"atk":600,"hp":10000,"undpspro":150,"pvpdpspro":100,"pvpundpspro":100,"speed":10,"dpspro":150</v>
      </c>
      <c r="L3779" s="20" t="str">
        <f>IF(B3779&gt;=50,VLOOKUP(A3779,英雄数据表!A:L,11,FALSE),IF(B3779&gt;=25,VLOOKUP(A3779,英雄数据表!A:L,7,0),""))</f>
        <v>"3111602004"</v>
      </c>
      <c r="M3779" s="20" t="str">
        <f>IFERROR(VLOOKUP(B3779,属性中转表!$K$2:$O$21,5,FALSE),"")</f>
        <v/>
      </c>
      <c r="N3779" s="20" t="str">
        <f>IF(B3779=25,VLOOKUP(A3779,英雄数据表!A:L,8,FALSE),IF(B3779=50,VLOOKUP(A3779,英雄数据表!A:L,12,0),""))</f>
        <v/>
      </c>
    </row>
    <row r="3780" spans="1:14" x14ac:dyDescent="0.3">
      <c r="A3780" s="20">
        <v>31116</v>
      </c>
      <c r="B3780" s="21">
        <f t="shared" si="253"/>
        <v>79</v>
      </c>
      <c r="C3780" s="21">
        <v>5</v>
      </c>
      <c r="D3780" s="21">
        <f>VLOOKUP(A3780,英雄数据表!A:D,4,0)</f>
        <v>1</v>
      </c>
      <c r="E3780" s="20" t="str">
        <f>VLOOKUP(A3780,英雄数据表!A:C,3,0)</f>
        <v>荣耀斩击</v>
      </c>
      <c r="F3780" s="20">
        <f t="shared" si="254"/>
        <v>31116</v>
      </c>
      <c r="G3780" s="20">
        <f t="shared" si="255"/>
        <v>31116</v>
      </c>
      <c r="H3780" s="21" t="str">
        <f>VLOOKUP(B3780,属性中转表!A:F,6,FALSE)</f>
        <v>"hp":340200,"atk":9450</v>
      </c>
      <c r="I3780" s="20" t="str">
        <f>IF(VLOOKUP(B3780,属性中转表!A:G,7,FALSE)=0,"",VLOOKUP(VLOOKUP(B3780,属性中转表!A:G,7,FALSE),属性中转表!$K$2:$P$21,6,0))&amp;IF(VLOOKUP(B3780,属性中转表!A:G,7,FALSE)&gt;=50,VLOOKUP(A3780,英雄数据表!A:K,9,0),IF(VLOOKUP(B3780,属性中转表!A:G,7,FALSE)&gt;=25,VLOOKUP(A3780,英雄数据表!A:K,5,0),""))</f>
        <v>"atk":600,"hp":10000,"undpspro":150,"pvpdpspro":100,"pvpundpspro":100,"speed":10</v>
      </c>
      <c r="J3780" s="20" t="str">
        <f>IF(I3780="","",属性中转表!$I$1&amp;(IF(VLOOKUP(B3780,属性中转表!A:G,7,FALSE)=0,0,VLOOKUP(VLOOKUP(B3780,属性中转表!A:G,7,FALSE),属性中转表!$K$2:$P$21,4,0)))+IFERROR(VLOOKUP(A3780,英雄数据表!A:K,IF(武魂!B3780&gt;=50,10,IF(武魂!B3780&gt;=25,6)),0),0))</f>
        <v>,"dpspro":150</v>
      </c>
      <c r="K3780" s="32" t="str">
        <f t="shared" si="252"/>
        <v>"atk":600,"hp":10000,"undpspro":150,"pvpdpspro":100,"pvpundpspro":100,"speed":10,"dpspro":150</v>
      </c>
      <c r="L3780" s="20" t="str">
        <f>IF(B3780&gt;=50,VLOOKUP(A3780,英雄数据表!A:L,11,FALSE),IF(B3780&gt;=25,VLOOKUP(A3780,英雄数据表!A:L,7,0),""))</f>
        <v>"3111602004"</v>
      </c>
      <c r="M3780" s="20" t="str">
        <f>IFERROR(VLOOKUP(B3780,属性中转表!$K$2:$O$21,5,FALSE),"")</f>
        <v/>
      </c>
      <c r="N3780" s="20" t="str">
        <f>IF(B3780=25,VLOOKUP(A3780,英雄数据表!A:L,8,FALSE),IF(B3780=50,VLOOKUP(A3780,英雄数据表!A:L,12,0),""))</f>
        <v/>
      </c>
    </row>
    <row r="3781" spans="1:14" x14ac:dyDescent="0.3">
      <c r="A3781" s="20">
        <v>31116</v>
      </c>
      <c r="B3781" s="21">
        <f t="shared" si="253"/>
        <v>80</v>
      </c>
      <c r="C3781" s="21">
        <v>5</v>
      </c>
      <c r="D3781" s="21">
        <f>VLOOKUP(A3781,英雄数据表!A:D,4,0)</f>
        <v>1</v>
      </c>
      <c r="E3781" s="20" t="str">
        <f>VLOOKUP(A3781,英雄数据表!A:C,3,0)</f>
        <v>荣耀斩击</v>
      </c>
      <c r="F3781" s="20">
        <f t="shared" si="254"/>
        <v>31116</v>
      </c>
      <c r="G3781" s="20">
        <f t="shared" si="255"/>
        <v>31116</v>
      </c>
      <c r="H3781" s="21" t="str">
        <f>VLOOKUP(B3781,属性中转表!A:F,6,FALSE)</f>
        <v>"hp":345600,"atk":9600</v>
      </c>
      <c r="I3781" s="20" t="str">
        <f>IF(VLOOKUP(B3781,属性中转表!A:G,7,FALSE)=0,"",VLOOKUP(VLOOKUP(B3781,属性中转表!A:G,7,FALSE),属性中转表!$K$2:$P$21,6,0))&amp;IF(VLOOKUP(B3781,属性中转表!A:G,7,FALSE)&gt;=50,VLOOKUP(A3781,英雄数据表!A:K,9,0),IF(VLOOKUP(B3781,属性中转表!A:G,7,FALSE)&gt;=25,VLOOKUP(A3781,英雄数据表!A:K,5,0),""))</f>
        <v>"atk":600,"hp":10000,"undpspro":200,"pvpdpspro":100,"pvpundpspro":100,"speed":10</v>
      </c>
      <c r="J3781" s="20" t="str">
        <f>IF(I3781="","",属性中转表!$I$1&amp;(IF(VLOOKUP(B3781,属性中转表!A:G,7,FALSE)=0,0,VLOOKUP(VLOOKUP(B3781,属性中转表!A:G,7,FALSE),属性中转表!$K$2:$P$21,4,0)))+IFERROR(VLOOKUP(A3781,英雄数据表!A:K,IF(武魂!B3781&gt;=50,10,IF(武魂!B3781&gt;=25,6)),0),0))</f>
        <v>,"dpspro":150</v>
      </c>
      <c r="K3781" s="32" t="str">
        <f t="shared" si="252"/>
        <v>"atk":600,"hp":10000,"undpspro":200,"pvpdpspro":100,"pvpundpspro":100,"speed":10,"dpspro":150</v>
      </c>
      <c r="L3781" s="20" t="str">
        <f>IF(B3781&gt;=50,VLOOKUP(A3781,英雄数据表!A:L,11,FALSE),IF(B3781&gt;=25,VLOOKUP(A3781,英雄数据表!A:L,7,0),""))</f>
        <v>"3111602004"</v>
      </c>
      <c r="M3781" s="20" t="str">
        <f>IFERROR(VLOOKUP(B3781,属性中转表!$K$2:$O$21,5,FALSE),"")</f>
        <v>"undpspro":50</v>
      </c>
      <c r="N3781" s="20" t="str">
        <f>IF(B3781=25,VLOOKUP(A3781,英雄数据表!A:L,8,FALSE),IF(B3781=50,VLOOKUP(A3781,英雄数据表!A:L,12,0),""))</f>
        <v/>
      </c>
    </row>
    <row r="3782" spans="1:14" x14ac:dyDescent="0.3">
      <c r="A3782" s="20">
        <v>31116</v>
      </c>
      <c r="B3782" s="21">
        <f t="shared" si="253"/>
        <v>81</v>
      </c>
      <c r="C3782" s="21">
        <v>5</v>
      </c>
      <c r="D3782" s="21">
        <f>VLOOKUP(A3782,英雄数据表!A:D,4,0)</f>
        <v>1</v>
      </c>
      <c r="E3782" s="20" t="str">
        <f>VLOOKUP(A3782,英雄数据表!A:C,3,0)</f>
        <v>荣耀斩击</v>
      </c>
      <c r="F3782" s="20">
        <f t="shared" si="254"/>
        <v>31116</v>
      </c>
      <c r="G3782" s="20">
        <f t="shared" si="255"/>
        <v>31116</v>
      </c>
      <c r="H3782" s="21" t="str">
        <f>VLOOKUP(B3782,属性中转表!A:F,6,FALSE)</f>
        <v>"hp":351000,"atk":9750</v>
      </c>
      <c r="I3782" s="20" t="str">
        <f>IF(VLOOKUP(B3782,属性中转表!A:G,7,FALSE)=0,"",VLOOKUP(VLOOKUP(B3782,属性中转表!A:G,7,FALSE),属性中转表!$K$2:$P$21,6,0))&amp;IF(VLOOKUP(B3782,属性中转表!A:G,7,FALSE)&gt;=50,VLOOKUP(A3782,英雄数据表!A:K,9,0),IF(VLOOKUP(B3782,属性中转表!A:G,7,FALSE)&gt;=25,VLOOKUP(A3782,英雄数据表!A:K,5,0),""))</f>
        <v>"atk":600,"hp":10000,"undpspro":200,"pvpdpspro":100,"pvpundpspro":100,"speed":10</v>
      </c>
      <c r="J3782" s="20" t="str">
        <f>IF(I3782="","",属性中转表!$I$1&amp;(IF(VLOOKUP(B3782,属性中转表!A:G,7,FALSE)=0,0,VLOOKUP(VLOOKUP(B3782,属性中转表!A:G,7,FALSE),属性中转表!$K$2:$P$21,4,0)))+IFERROR(VLOOKUP(A3782,英雄数据表!A:K,IF(武魂!B3782&gt;=50,10,IF(武魂!B3782&gt;=25,6)),0),0))</f>
        <v>,"dpspro":150</v>
      </c>
      <c r="K3782" s="32" t="str">
        <f t="shared" si="252"/>
        <v>"atk":600,"hp":10000,"undpspro":200,"pvpdpspro":100,"pvpundpspro":100,"speed":10,"dpspro":150</v>
      </c>
      <c r="L3782" s="20" t="str">
        <f>IF(B3782&gt;=50,VLOOKUP(A3782,英雄数据表!A:L,11,FALSE),IF(B3782&gt;=25,VLOOKUP(A3782,英雄数据表!A:L,7,0),""))</f>
        <v>"3111602004"</v>
      </c>
      <c r="M3782" s="20" t="str">
        <f>IFERROR(VLOOKUP(B3782,属性中转表!$K$2:$O$21,5,FALSE),"")</f>
        <v/>
      </c>
      <c r="N3782" s="20" t="str">
        <f>IF(B3782=25,VLOOKUP(A3782,英雄数据表!A:L,8,FALSE),IF(B3782=50,VLOOKUP(A3782,英雄数据表!A:L,12,0),""))</f>
        <v/>
      </c>
    </row>
    <row r="3783" spans="1:14" x14ac:dyDescent="0.3">
      <c r="A3783" s="20">
        <v>31116</v>
      </c>
      <c r="B3783" s="21">
        <f t="shared" si="253"/>
        <v>82</v>
      </c>
      <c r="C3783" s="21">
        <v>5</v>
      </c>
      <c r="D3783" s="21">
        <f>VLOOKUP(A3783,英雄数据表!A:D,4,0)</f>
        <v>1</v>
      </c>
      <c r="E3783" s="20" t="str">
        <f>VLOOKUP(A3783,英雄数据表!A:C,3,0)</f>
        <v>荣耀斩击</v>
      </c>
      <c r="F3783" s="20">
        <f t="shared" si="254"/>
        <v>31116</v>
      </c>
      <c r="G3783" s="20">
        <f t="shared" si="255"/>
        <v>31116</v>
      </c>
      <c r="H3783" s="21" t="str">
        <f>VLOOKUP(B3783,属性中转表!A:F,6,FALSE)</f>
        <v>"hp":356400,"atk":9900</v>
      </c>
      <c r="I3783" s="20" t="str">
        <f>IF(VLOOKUP(B3783,属性中转表!A:G,7,FALSE)=0,"",VLOOKUP(VLOOKUP(B3783,属性中转表!A:G,7,FALSE),属性中转表!$K$2:$P$21,6,0))&amp;IF(VLOOKUP(B3783,属性中转表!A:G,7,FALSE)&gt;=50,VLOOKUP(A3783,英雄数据表!A:K,9,0),IF(VLOOKUP(B3783,属性中转表!A:G,7,FALSE)&gt;=25,VLOOKUP(A3783,英雄数据表!A:K,5,0),""))</f>
        <v>"atk":600,"hp":10000,"undpspro":200,"pvpdpspro":100,"pvpundpspro":100,"speed":10</v>
      </c>
      <c r="J3783" s="20" t="str">
        <f>IF(I3783="","",属性中转表!$I$1&amp;(IF(VLOOKUP(B3783,属性中转表!A:G,7,FALSE)=0,0,VLOOKUP(VLOOKUP(B3783,属性中转表!A:G,7,FALSE),属性中转表!$K$2:$P$21,4,0)))+IFERROR(VLOOKUP(A3783,英雄数据表!A:K,IF(武魂!B3783&gt;=50,10,IF(武魂!B3783&gt;=25,6)),0),0))</f>
        <v>,"dpspro":150</v>
      </c>
      <c r="K3783" s="32" t="str">
        <f t="shared" si="252"/>
        <v>"atk":600,"hp":10000,"undpspro":200,"pvpdpspro":100,"pvpundpspro":100,"speed":10,"dpspro":150</v>
      </c>
      <c r="L3783" s="20" t="str">
        <f>IF(B3783&gt;=50,VLOOKUP(A3783,英雄数据表!A:L,11,FALSE),IF(B3783&gt;=25,VLOOKUP(A3783,英雄数据表!A:L,7,0),""))</f>
        <v>"3111602004"</v>
      </c>
      <c r="M3783" s="20" t="str">
        <f>IFERROR(VLOOKUP(B3783,属性中转表!$K$2:$O$21,5,FALSE),"")</f>
        <v/>
      </c>
      <c r="N3783" s="20" t="str">
        <f>IF(B3783=25,VLOOKUP(A3783,英雄数据表!A:L,8,FALSE),IF(B3783=50,VLOOKUP(A3783,英雄数据表!A:L,12,0),""))</f>
        <v/>
      </c>
    </row>
    <row r="3784" spans="1:14" x14ac:dyDescent="0.3">
      <c r="A3784" s="20">
        <v>31116</v>
      </c>
      <c r="B3784" s="21">
        <f t="shared" si="253"/>
        <v>83</v>
      </c>
      <c r="C3784" s="21">
        <v>5</v>
      </c>
      <c r="D3784" s="21">
        <f>VLOOKUP(A3784,英雄数据表!A:D,4,0)</f>
        <v>1</v>
      </c>
      <c r="E3784" s="20" t="str">
        <f>VLOOKUP(A3784,英雄数据表!A:C,3,0)</f>
        <v>荣耀斩击</v>
      </c>
      <c r="F3784" s="20">
        <f t="shared" si="254"/>
        <v>31116</v>
      </c>
      <c r="G3784" s="20">
        <f t="shared" si="255"/>
        <v>31116</v>
      </c>
      <c r="H3784" s="21" t="str">
        <f>VLOOKUP(B3784,属性中转表!A:F,6,FALSE)</f>
        <v>"hp":361800,"atk":10050</v>
      </c>
      <c r="I3784" s="20" t="str">
        <f>IF(VLOOKUP(B3784,属性中转表!A:G,7,FALSE)=0,"",VLOOKUP(VLOOKUP(B3784,属性中转表!A:G,7,FALSE),属性中转表!$K$2:$P$21,6,0))&amp;IF(VLOOKUP(B3784,属性中转表!A:G,7,FALSE)&gt;=50,VLOOKUP(A3784,英雄数据表!A:K,9,0),IF(VLOOKUP(B3784,属性中转表!A:G,7,FALSE)&gt;=25,VLOOKUP(A3784,英雄数据表!A:K,5,0),""))</f>
        <v>"atk":600,"hp":10000,"undpspro":200,"pvpdpspro":100,"pvpundpspro":100,"speed":10</v>
      </c>
      <c r="J3784" s="20" t="str">
        <f>IF(I3784="","",属性中转表!$I$1&amp;(IF(VLOOKUP(B3784,属性中转表!A:G,7,FALSE)=0,0,VLOOKUP(VLOOKUP(B3784,属性中转表!A:G,7,FALSE),属性中转表!$K$2:$P$21,4,0)))+IFERROR(VLOOKUP(A3784,英雄数据表!A:K,IF(武魂!B3784&gt;=50,10,IF(武魂!B3784&gt;=25,6)),0),0))</f>
        <v>,"dpspro":150</v>
      </c>
      <c r="K3784" s="32" t="str">
        <f t="shared" si="252"/>
        <v>"atk":600,"hp":10000,"undpspro":200,"pvpdpspro":100,"pvpundpspro":100,"speed":10,"dpspro":150</v>
      </c>
      <c r="L3784" s="20" t="str">
        <f>IF(B3784&gt;=50,VLOOKUP(A3784,英雄数据表!A:L,11,FALSE),IF(B3784&gt;=25,VLOOKUP(A3784,英雄数据表!A:L,7,0),""))</f>
        <v>"3111602004"</v>
      </c>
      <c r="M3784" s="20" t="str">
        <f>IFERROR(VLOOKUP(B3784,属性中转表!$K$2:$O$21,5,FALSE),"")</f>
        <v/>
      </c>
      <c r="N3784" s="20" t="str">
        <f>IF(B3784=25,VLOOKUP(A3784,英雄数据表!A:L,8,FALSE),IF(B3784=50,VLOOKUP(A3784,英雄数据表!A:L,12,0),""))</f>
        <v/>
      </c>
    </row>
    <row r="3785" spans="1:14" x14ac:dyDescent="0.3">
      <c r="A3785" s="20">
        <v>31116</v>
      </c>
      <c r="B3785" s="21">
        <f t="shared" si="253"/>
        <v>84</v>
      </c>
      <c r="C3785" s="21">
        <v>5</v>
      </c>
      <c r="D3785" s="21">
        <f>VLOOKUP(A3785,英雄数据表!A:D,4,0)</f>
        <v>1</v>
      </c>
      <c r="E3785" s="20" t="str">
        <f>VLOOKUP(A3785,英雄数据表!A:C,3,0)</f>
        <v>荣耀斩击</v>
      </c>
      <c r="F3785" s="20">
        <f t="shared" si="254"/>
        <v>31116</v>
      </c>
      <c r="G3785" s="20">
        <f t="shared" si="255"/>
        <v>31116</v>
      </c>
      <c r="H3785" s="21" t="str">
        <f>VLOOKUP(B3785,属性中转表!A:F,6,FALSE)</f>
        <v>"hp":367200,"atk":10200</v>
      </c>
      <c r="I3785" s="20" t="str">
        <f>IF(VLOOKUP(B3785,属性中转表!A:G,7,FALSE)=0,"",VLOOKUP(VLOOKUP(B3785,属性中转表!A:G,7,FALSE),属性中转表!$K$2:$P$21,6,0))&amp;IF(VLOOKUP(B3785,属性中转表!A:G,7,FALSE)&gt;=50,VLOOKUP(A3785,英雄数据表!A:K,9,0),IF(VLOOKUP(B3785,属性中转表!A:G,7,FALSE)&gt;=25,VLOOKUP(A3785,英雄数据表!A:K,5,0),""))</f>
        <v>"atk":600,"hp":10000,"undpspro":200,"pvpdpspro":100,"pvpundpspro":100,"speed":10</v>
      </c>
      <c r="J3785" s="20" t="str">
        <f>IF(I3785="","",属性中转表!$I$1&amp;(IF(VLOOKUP(B3785,属性中转表!A:G,7,FALSE)=0,0,VLOOKUP(VLOOKUP(B3785,属性中转表!A:G,7,FALSE),属性中转表!$K$2:$P$21,4,0)))+IFERROR(VLOOKUP(A3785,英雄数据表!A:K,IF(武魂!B3785&gt;=50,10,IF(武魂!B3785&gt;=25,6)),0),0))</f>
        <v>,"dpspro":150</v>
      </c>
      <c r="K3785" s="32" t="str">
        <f t="shared" si="252"/>
        <v>"atk":600,"hp":10000,"undpspro":200,"pvpdpspro":100,"pvpundpspro":100,"speed":10,"dpspro":150</v>
      </c>
      <c r="L3785" s="20" t="str">
        <f>IF(B3785&gt;=50,VLOOKUP(A3785,英雄数据表!A:L,11,FALSE),IF(B3785&gt;=25,VLOOKUP(A3785,英雄数据表!A:L,7,0),""))</f>
        <v>"3111602004"</v>
      </c>
      <c r="M3785" s="20" t="str">
        <f>IFERROR(VLOOKUP(B3785,属性中转表!$K$2:$O$21,5,FALSE),"")</f>
        <v/>
      </c>
      <c r="N3785" s="20" t="str">
        <f>IF(B3785=25,VLOOKUP(A3785,英雄数据表!A:L,8,FALSE),IF(B3785=50,VLOOKUP(A3785,英雄数据表!A:L,12,0),""))</f>
        <v/>
      </c>
    </row>
    <row r="3786" spans="1:14" x14ac:dyDescent="0.3">
      <c r="A3786" s="20">
        <v>31116</v>
      </c>
      <c r="B3786" s="21">
        <f t="shared" si="253"/>
        <v>85</v>
      </c>
      <c r="C3786" s="21">
        <v>5</v>
      </c>
      <c r="D3786" s="21">
        <f>VLOOKUP(A3786,英雄数据表!A:D,4,0)</f>
        <v>1</v>
      </c>
      <c r="E3786" s="20" t="str">
        <f>VLOOKUP(A3786,英雄数据表!A:C,3,0)</f>
        <v>荣耀斩击</v>
      </c>
      <c r="F3786" s="20">
        <f t="shared" si="254"/>
        <v>31116</v>
      </c>
      <c r="G3786" s="20">
        <f t="shared" si="255"/>
        <v>31116</v>
      </c>
      <c r="H3786" s="21" t="str">
        <f>VLOOKUP(B3786,属性中转表!A:F,6,FALSE)</f>
        <v>"hp":372600,"atk":10350</v>
      </c>
      <c r="I3786" s="20" t="str">
        <f>IF(VLOOKUP(B3786,属性中转表!A:G,7,FALSE)=0,"",VLOOKUP(VLOOKUP(B3786,属性中转表!A:G,7,FALSE),属性中转表!$K$2:$P$21,6,0))&amp;IF(VLOOKUP(B3786,属性中转表!A:G,7,FALSE)&gt;=50,VLOOKUP(A3786,英雄数据表!A:K,9,0),IF(VLOOKUP(B3786,属性中转表!A:G,7,FALSE)&gt;=25,VLOOKUP(A3786,英雄数据表!A:K,5,0),""))</f>
        <v>"atk":600,"hp":10000,"undpspro":200,"pvpdpspro":100,"pvpundpspro":100,"speed":10</v>
      </c>
      <c r="J3786" s="20" t="str">
        <f>IF(I3786="","",属性中转表!$I$1&amp;(IF(VLOOKUP(B3786,属性中转表!A:G,7,FALSE)=0,0,VLOOKUP(VLOOKUP(B3786,属性中转表!A:G,7,FALSE),属性中转表!$K$2:$P$21,4,0)))+IFERROR(VLOOKUP(A3786,英雄数据表!A:K,IF(武魂!B3786&gt;=50,10,IF(武魂!B3786&gt;=25,6)),0),0))</f>
        <v>,"dpspro":200</v>
      </c>
      <c r="K3786" s="32" t="str">
        <f t="shared" si="252"/>
        <v>"atk":600,"hp":10000,"undpspro":200,"pvpdpspro":100,"pvpundpspro":100,"speed":10,"dpspro":200</v>
      </c>
      <c r="L3786" s="20" t="str">
        <f>IF(B3786&gt;=50,VLOOKUP(A3786,英雄数据表!A:L,11,FALSE),IF(B3786&gt;=25,VLOOKUP(A3786,英雄数据表!A:L,7,0),""))</f>
        <v>"3111602004"</v>
      </c>
      <c r="M3786" s="20" t="str">
        <f>IFERROR(VLOOKUP(B3786,属性中转表!$K$2:$O$21,5,FALSE),"")</f>
        <v>"dpspro":50</v>
      </c>
      <c r="N3786" s="20" t="str">
        <f>IF(B3786=25,VLOOKUP(A3786,英雄数据表!A:L,8,FALSE),IF(B3786=50,VLOOKUP(A3786,英雄数据表!A:L,12,0),""))</f>
        <v/>
      </c>
    </row>
    <row r="3787" spans="1:14" x14ac:dyDescent="0.3">
      <c r="A3787" s="20">
        <v>31116</v>
      </c>
      <c r="B3787" s="21">
        <f t="shared" si="253"/>
        <v>86</v>
      </c>
      <c r="C3787" s="21">
        <v>5</v>
      </c>
      <c r="D3787" s="21">
        <f>VLOOKUP(A3787,英雄数据表!A:D,4,0)</f>
        <v>1</v>
      </c>
      <c r="E3787" s="20" t="str">
        <f>VLOOKUP(A3787,英雄数据表!A:C,3,0)</f>
        <v>荣耀斩击</v>
      </c>
      <c r="F3787" s="20">
        <f t="shared" si="254"/>
        <v>31116</v>
      </c>
      <c r="G3787" s="20">
        <f t="shared" si="255"/>
        <v>31116</v>
      </c>
      <c r="H3787" s="21" t="str">
        <f>VLOOKUP(B3787,属性中转表!A:F,6,FALSE)</f>
        <v>"hp":378000,"atk":10500</v>
      </c>
      <c r="I3787" s="20" t="str">
        <f>IF(VLOOKUP(B3787,属性中转表!A:G,7,FALSE)=0,"",VLOOKUP(VLOOKUP(B3787,属性中转表!A:G,7,FALSE),属性中转表!$K$2:$P$21,6,0))&amp;IF(VLOOKUP(B3787,属性中转表!A:G,7,FALSE)&gt;=50,VLOOKUP(A3787,英雄数据表!A:K,9,0),IF(VLOOKUP(B3787,属性中转表!A:G,7,FALSE)&gt;=25,VLOOKUP(A3787,英雄数据表!A:K,5,0),""))</f>
        <v>"atk":600,"hp":10000,"undpspro":200,"pvpdpspro":100,"pvpundpspro":100,"speed":10</v>
      </c>
      <c r="J3787" s="20" t="str">
        <f>IF(I3787="","",属性中转表!$I$1&amp;(IF(VLOOKUP(B3787,属性中转表!A:G,7,FALSE)=0,0,VLOOKUP(VLOOKUP(B3787,属性中转表!A:G,7,FALSE),属性中转表!$K$2:$P$21,4,0)))+IFERROR(VLOOKUP(A3787,英雄数据表!A:K,IF(武魂!B3787&gt;=50,10,IF(武魂!B3787&gt;=25,6)),0),0))</f>
        <v>,"dpspro":200</v>
      </c>
      <c r="K3787" s="32" t="str">
        <f t="shared" si="252"/>
        <v>"atk":600,"hp":10000,"undpspro":200,"pvpdpspro":100,"pvpundpspro":100,"speed":10,"dpspro":200</v>
      </c>
      <c r="L3787" s="20" t="str">
        <f>IF(B3787&gt;=50,VLOOKUP(A3787,英雄数据表!A:L,11,FALSE),IF(B3787&gt;=25,VLOOKUP(A3787,英雄数据表!A:L,7,0),""))</f>
        <v>"3111602004"</v>
      </c>
      <c r="M3787" s="20" t="str">
        <f>IFERROR(VLOOKUP(B3787,属性中转表!$K$2:$O$21,5,FALSE),"")</f>
        <v/>
      </c>
      <c r="N3787" s="20" t="str">
        <f>IF(B3787=25,VLOOKUP(A3787,英雄数据表!A:L,8,FALSE),IF(B3787=50,VLOOKUP(A3787,英雄数据表!A:L,12,0),""))</f>
        <v/>
      </c>
    </row>
    <row r="3788" spans="1:14" x14ac:dyDescent="0.3">
      <c r="A3788" s="20">
        <v>31116</v>
      </c>
      <c r="B3788" s="21">
        <f t="shared" si="253"/>
        <v>87</v>
      </c>
      <c r="C3788" s="21">
        <v>5</v>
      </c>
      <c r="D3788" s="21">
        <f>VLOOKUP(A3788,英雄数据表!A:D,4,0)</f>
        <v>1</v>
      </c>
      <c r="E3788" s="20" t="str">
        <f>VLOOKUP(A3788,英雄数据表!A:C,3,0)</f>
        <v>荣耀斩击</v>
      </c>
      <c r="F3788" s="20">
        <f t="shared" si="254"/>
        <v>31116</v>
      </c>
      <c r="G3788" s="20">
        <f t="shared" si="255"/>
        <v>31116</v>
      </c>
      <c r="H3788" s="21" t="str">
        <f>VLOOKUP(B3788,属性中转表!A:F,6,FALSE)</f>
        <v>"hp":383400,"atk":10650</v>
      </c>
      <c r="I3788" s="20" t="str">
        <f>IF(VLOOKUP(B3788,属性中转表!A:G,7,FALSE)=0,"",VLOOKUP(VLOOKUP(B3788,属性中转表!A:G,7,FALSE),属性中转表!$K$2:$P$21,6,0))&amp;IF(VLOOKUP(B3788,属性中转表!A:G,7,FALSE)&gt;=50,VLOOKUP(A3788,英雄数据表!A:K,9,0),IF(VLOOKUP(B3788,属性中转表!A:G,7,FALSE)&gt;=25,VLOOKUP(A3788,英雄数据表!A:K,5,0),""))</f>
        <v>"atk":600,"hp":10000,"undpspro":200,"pvpdpspro":100,"pvpundpspro":100,"speed":10</v>
      </c>
      <c r="J3788" s="20" t="str">
        <f>IF(I3788="","",属性中转表!$I$1&amp;(IF(VLOOKUP(B3788,属性中转表!A:G,7,FALSE)=0,0,VLOOKUP(VLOOKUP(B3788,属性中转表!A:G,7,FALSE),属性中转表!$K$2:$P$21,4,0)))+IFERROR(VLOOKUP(A3788,英雄数据表!A:K,IF(武魂!B3788&gt;=50,10,IF(武魂!B3788&gt;=25,6)),0),0))</f>
        <v>,"dpspro":200</v>
      </c>
      <c r="K3788" s="32" t="str">
        <f t="shared" si="252"/>
        <v>"atk":600,"hp":10000,"undpspro":200,"pvpdpspro":100,"pvpundpspro":100,"speed":10,"dpspro":200</v>
      </c>
      <c r="L3788" s="20" t="str">
        <f>IF(B3788&gt;=50,VLOOKUP(A3788,英雄数据表!A:L,11,FALSE),IF(B3788&gt;=25,VLOOKUP(A3788,英雄数据表!A:L,7,0),""))</f>
        <v>"3111602004"</v>
      </c>
      <c r="M3788" s="20" t="str">
        <f>IFERROR(VLOOKUP(B3788,属性中转表!$K$2:$O$21,5,FALSE),"")</f>
        <v/>
      </c>
      <c r="N3788" s="20" t="str">
        <f>IF(B3788=25,VLOOKUP(A3788,英雄数据表!A:L,8,FALSE),IF(B3788=50,VLOOKUP(A3788,英雄数据表!A:L,12,0),""))</f>
        <v/>
      </c>
    </row>
    <row r="3789" spans="1:14" x14ac:dyDescent="0.3">
      <c r="A3789" s="20">
        <v>31116</v>
      </c>
      <c r="B3789" s="21">
        <f t="shared" si="253"/>
        <v>88</v>
      </c>
      <c r="C3789" s="21">
        <v>5</v>
      </c>
      <c r="D3789" s="21">
        <f>VLOOKUP(A3789,英雄数据表!A:D,4,0)</f>
        <v>1</v>
      </c>
      <c r="E3789" s="20" t="str">
        <f>VLOOKUP(A3789,英雄数据表!A:C,3,0)</f>
        <v>荣耀斩击</v>
      </c>
      <c r="F3789" s="20">
        <f t="shared" si="254"/>
        <v>31116</v>
      </c>
      <c r="G3789" s="20">
        <f t="shared" si="255"/>
        <v>31116</v>
      </c>
      <c r="H3789" s="21" t="str">
        <f>VLOOKUP(B3789,属性中转表!A:F,6,FALSE)</f>
        <v>"hp":388800,"atk":10800</v>
      </c>
      <c r="I3789" s="20" t="str">
        <f>IF(VLOOKUP(B3789,属性中转表!A:G,7,FALSE)=0,"",VLOOKUP(VLOOKUP(B3789,属性中转表!A:G,7,FALSE),属性中转表!$K$2:$P$21,6,0))&amp;IF(VLOOKUP(B3789,属性中转表!A:G,7,FALSE)&gt;=50,VLOOKUP(A3789,英雄数据表!A:K,9,0),IF(VLOOKUP(B3789,属性中转表!A:G,7,FALSE)&gt;=25,VLOOKUP(A3789,英雄数据表!A:K,5,0),""))</f>
        <v>"atk":600,"hp":10000,"undpspro":200,"pvpdpspro":100,"pvpundpspro":100,"speed":10</v>
      </c>
      <c r="J3789" s="20" t="str">
        <f>IF(I3789="","",属性中转表!$I$1&amp;(IF(VLOOKUP(B3789,属性中转表!A:G,7,FALSE)=0,0,VLOOKUP(VLOOKUP(B3789,属性中转表!A:G,7,FALSE),属性中转表!$K$2:$P$21,4,0)))+IFERROR(VLOOKUP(A3789,英雄数据表!A:K,IF(武魂!B3789&gt;=50,10,IF(武魂!B3789&gt;=25,6)),0),0))</f>
        <v>,"dpspro":200</v>
      </c>
      <c r="K3789" s="32" t="str">
        <f t="shared" si="252"/>
        <v>"atk":600,"hp":10000,"undpspro":200,"pvpdpspro":100,"pvpundpspro":100,"speed":10,"dpspro":200</v>
      </c>
      <c r="L3789" s="20" t="str">
        <f>IF(B3789&gt;=50,VLOOKUP(A3789,英雄数据表!A:L,11,FALSE),IF(B3789&gt;=25,VLOOKUP(A3789,英雄数据表!A:L,7,0),""))</f>
        <v>"3111602004"</v>
      </c>
      <c r="M3789" s="20" t="str">
        <f>IFERROR(VLOOKUP(B3789,属性中转表!$K$2:$O$21,5,FALSE),"")</f>
        <v/>
      </c>
      <c r="N3789" s="20" t="str">
        <f>IF(B3789=25,VLOOKUP(A3789,英雄数据表!A:L,8,FALSE),IF(B3789=50,VLOOKUP(A3789,英雄数据表!A:L,12,0),""))</f>
        <v/>
      </c>
    </row>
    <row r="3790" spans="1:14" x14ac:dyDescent="0.3">
      <c r="A3790" s="20">
        <v>31116</v>
      </c>
      <c r="B3790" s="21">
        <f t="shared" si="253"/>
        <v>89</v>
      </c>
      <c r="C3790" s="21">
        <v>5</v>
      </c>
      <c r="D3790" s="21">
        <f>VLOOKUP(A3790,英雄数据表!A:D,4,0)</f>
        <v>1</v>
      </c>
      <c r="E3790" s="20" t="str">
        <f>VLOOKUP(A3790,英雄数据表!A:C,3,0)</f>
        <v>荣耀斩击</v>
      </c>
      <c r="F3790" s="20">
        <f t="shared" si="254"/>
        <v>31116</v>
      </c>
      <c r="G3790" s="20">
        <f t="shared" si="255"/>
        <v>31116</v>
      </c>
      <c r="H3790" s="21" t="str">
        <f>VLOOKUP(B3790,属性中转表!A:F,6,FALSE)</f>
        <v>"hp":394200,"atk":10950</v>
      </c>
      <c r="I3790" s="20" t="str">
        <f>IF(VLOOKUP(B3790,属性中转表!A:G,7,FALSE)=0,"",VLOOKUP(VLOOKUP(B3790,属性中转表!A:G,7,FALSE),属性中转表!$K$2:$P$21,6,0))&amp;IF(VLOOKUP(B3790,属性中转表!A:G,7,FALSE)&gt;=50,VLOOKUP(A3790,英雄数据表!A:K,9,0),IF(VLOOKUP(B3790,属性中转表!A:G,7,FALSE)&gt;=25,VLOOKUP(A3790,英雄数据表!A:K,5,0),""))</f>
        <v>"atk":600,"hp":10000,"undpspro":200,"pvpdpspro":100,"pvpundpspro":100,"speed":10</v>
      </c>
      <c r="J3790" s="20" t="str">
        <f>IF(I3790="","",属性中转表!$I$1&amp;(IF(VLOOKUP(B3790,属性中转表!A:G,7,FALSE)=0,0,VLOOKUP(VLOOKUP(B3790,属性中转表!A:G,7,FALSE),属性中转表!$K$2:$P$21,4,0)))+IFERROR(VLOOKUP(A3790,英雄数据表!A:K,IF(武魂!B3790&gt;=50,10,IF(武魂!B3790&gt;=25,6)),0),0))</f>
        <v>,"dpspro":200</v>
      </c>
      <c r="K3790" s="32" t="str">
        <f t="shared" si="252"/>
        <v>"atk":600,"hp":10000,"undpspro":200,"pvpdpspro":100,"pvpundpspro":100,"speed":10,"dpspro":200</v>
      </c>
      <c r="L3790" s="20" t="str">
        <f>IF(B3790&gt;=50,VLOOKUP(A3790,英雄数据表!A:L,11,FALSE),IF(B3790&gt;=25,VLOOKUP(A3790,英雄数据表!A:L,7,0),""))</f>
        <v>"3111602004"</v>
      </c>
      <c r="M3790" s="20" t="str">
        <f>IFERROR(VLOOKUP(B3790,属性中转表!$K$2:$O$21,5,FALSE),"")</f>
        <v/>
      </c>
      <c r="N3790" s="20" t="str">
        <f>IF(B3790=25,VLOOKUP(A3790,英雄数据表!A:L,8,FALSE),IF(B3790=50,VLOOKUP(A3790,英雄数据表!A:L,12,0),""))</f>
        <v/>
      </c>
    </row>
    <row r="3791" spans="1:14" x14ac:dyDescent="0.3">
      <c r="A3791" s="20">
        <v>31116</v>
      </c>
      <c r="B3791" s="21">
        <f t="shared" si="253"/>
        <v>90</v>
      </c>
      <c r="C3791" s="21">
        <v>5</v>
      </c>
      <c r="D3791" s="21">
        <f>VLOOKUP(A3791,英雄数据表!A:D,4,0)</f>
        <v>1</v>
      </c>
      <c r="E3791" s="20" t="str">
        <f>VLOOKUP(A3791,英雄数据表!A:C,3,0)</f>
        <v>荣耀斩击</v>
      </c>
      <c r="F3791" s="20">
        <f t="shared" si="254"/>
        <v>31116</v>
      </c>
      <c r="G3791" s="20">
        <f t="shared" si="255"/>
        <v>31116</v>
      </c>
      <c r="H3791" s="21" t="str">
        <f>VLOOKUP(B3791,属性中转表!A:F,6,FALSE)</f>
        <v>"hp":399600,"atk":11100</v>
      </c>
      <c r="I3791" s="20" t="str">
        <f>IF(VLOOKUP(B3791,属性中转表!A:G,7,FALSE)=0,"",VLOOKUP(VLOOKUP(B3791,属性中转表!A:G,7,FALSE),属性中转表!$K$2:$P$21,6,0))&amp;IF(VLOOKUP(B3791,属性中转表!A:G,7,FALSE)&gt;=50,VLOOKUP(A3791,英雄数据表!A:K,9,0),IF(VLOOKUP(B3791,属性中转表!A:G,7,FALSE)&gt;=25,VLOOKUP(A3791,英雄数据表!A:K,5,0),""))</f>
        <v>"atk":600,"hp":10000,"undpspro":200,"pvpdpspro":150,"pvpundpspro":100,"speed":10</v>
      </c>
      <c r="J3791" s="20" t="str">
        <f>IF(I3791="","",属性中转表!$I$1&amp;(IF(VLOOKUP(B3791,属性中转表!A:G,7,FALSE)=0,0,VLOOKUP(VLOOKUP(B3791,属性中转表!A:G,7,FALSE),属性中转表!$K$2:$P$21,4,0)))+IFERROR(VLOOKUP(A3791,英雄数据表!A:K,IF(武魂!B3791&gt;=50,10,IF(武魂!B3791&gt;=25,6)),0),0))</f>
        <v>,"dpspro":200</v>
      </c>
      <c r="K3791" s="32" t="str">
        <f t="shared" si="252"/>
        <v>"atk":600,"hp":10000,"undpspro":200,"pvpdpspro":150,"pvpundpspro":100,"speed":10,"dpspro":200</v>
      </c>
      <c r="L3791" s="20" t="str">
        <f>IF(B3791&gt;=50,VLOOKUP(A3791,英雄数据表!A:L,11,FALSE),IF(B3791&gt;=25,VLOOKUP(A3791,英雄数据表!A:L,7,0),""))</f>
        <v>"3111602004"</v>
      </c>
      <c r="M3791" s="20" t="str">
        <f>IFERROR(VLOOKUP(B3791,属性中转表!$K$2:$O$21,5,FALSE),"")</f>
        <v>"pvpdpspro":50</v>
      </c>
      <c r="N3791" s="20" t="str">
        <f>IF(B3791=25,VLOOKUP(A3791,英雄数据表!A:L,8,FALSE),IF(B3791=50,VLOOKUP(A3791,英雄数据表!A:L,12,0),""))</f>
        <v/>
      </c>
    </row>
    <row r="3792" spans="1:14" x14ac:dyDescent="0.3">
      <c r="A3792" s="20">
        <v>31116</v>
      </c>
      <c r="B3792" s="21">
        <f t="shared" si="253"/>
        <v>91</v>
      </c>
      <c r="C3792" s="21">
        <v>5</v>
      </c>
      <c r="D3792" s="21">
        <f>VLOOKUP(A3792,英雄数据表!A:D,4,0)</f>
        <v>1</v>
      </c>
      <c r="E3792" s="20" t="str">
        <f>VLOOKUP(A3792,英雄数据表!A:C,3,0)</f>
        <v>荣耀斩击</v>
      </c>
      <c r="F3792" s="20">
        <f t="shared" si="254"/>
        <v>31116</v>
      </c>
      <c r="G3792" s="20">
        <f t="shared" si="255"/>
        <v>31116</v>
      </c>
      <c r="H3792" s="21" t="str">
        <f>VLOOKUP(B3792,属性中转表!A:F,6,FALSE)</f>
        <v>"hp":405000,"atk":11250</v>
      </c>
      <c r="I3792" s="20" t="str">
        <f>IF(VLOOKUP(B3792,属性中转表!A:G,7,FALSE)=0,"",VLOOKUP(VLOOKUP(B3792,属性中转表!A:G,7,FALSE),属性中转表!$K$2:$P$21,6,0))&amp;IF(VLOOKUP(B3792,属性中转表!A:G,7,FALSE)&gt;=50,VLOOKUP(A3792,英雄数据表!A:K,9,0),IF(VLOOKUP(B3792,属性中转表!A:G,7,FALSE)&gt;=25,VLOOKUP(A3792,英雄数据表!A:K,5,0),""))</f>
        <v>"atk":600,"hp":10000,"undpspro":200,"pvpdpspro":150,"pvpundpspro":100,"speed":10</v>
      </c>
      <c r="J3792" s="20" t="str">
        <f>IF(I3792="","",属性中转表!$I$1&amp;(IF(VLOOKUP(B3792,属性中转表!A:G,7,FALSE)=0,0,VLOOKUP(VLOOKUP(B3792,属性中转表!A:G,7,FALSE),属性中转表!$K$2:$P$21,4,0)))+IFERROR(VLOOKUP(A3792,英雄数据表!A:K,IF(武魂!B3792&gt;=50,10,IF(武魂!B3792&gt;=25,6)),0),0))</f>
        <v>,"dpspro":200</v>
      </c>
      <c r="K3792" s="32" t="str">
        <f t="shared" si="252"/>
        <v>"atk":600,"hp":10000,"undpspro":200,"pvpdpspro":150,"pvpundpspro":100,"speed":10,"dpspro":200</v>
      </c>
      <c r="L3792" s="20" t="str">
        <f>IF(B3792&gt;=50,VLOOKUP(A3792,英雄数据表!A:L,11,FALSE),IF(B3792&gt;=25,VLOOKUP(A3792,英雄数据表!A:L,7,0),""))</f>
        <v>"3111602004"</v>
      </c>
      <c r="M3792" s="20" t="str">
        <f>IFERROR(VLOOKUP(B3792,属性中转表!$K$2:$O$21,5,FALSE),"")</f>
        <v/>
      </c>
      <c r="N3792" s="20" t="str">
        <f>IF(B3792=25,VLOOKUP(A3792,英雄数据表!A:L,8,FALSE),IF(B3792=50,VLOOKUP(A3792,英雄数据表!A:L,12,0),""))</f>
        <v/>
      </c>
    </row>
    <row r="3793" spans="1:14" x14ac:dyDescent="0.3">
      <c r="A3793" s="20">
        <v>31116</v>
      </c>
      <c r="B3793" s="21">
        <f t="shared" si="253"/>
        <v>92</v>
      </c>
      <c r="C3793" s="21">
        <v>5</v>
      </c>
      <c r="D3793" s="21">
        <f>VLOOKUP(A3793,英雄数据表!A:D,4,0)</f>
        <v>1</v>
      </c>
      <c r="E3793" s="20" t="str">
        <f>VLOOKUP(A3793,英雄数据表!A:C,3,0)</f>
        <v>荣耀斩击</v>
      </c>
      <c r="F3793" s="20">
        <f t="shared" si="254"/>
        <v>31116</v>
      </c>
      <c r="G3793" s="20">
        <f t="shared" si="255"/>
        <v>31116</v>
      </c>
      <c r="H3793" s="21" t="str">
        <f>VLOOKUP(B3793,属性中转表!A:F,6,FALSE)</f>
        <v>"hp":410400,"atk":11400</v>
      </c>
      <c r="I3793" s="20" t="str">
        <f>IF(VLOOKUP(B3793,属性中转表!A:G,7,FALSE)=0,"",VLOOKUP(VLOOKUP(B3793,属性中转表!A:G,7,FALSE),属性中转表!$K$2:$P$21,6,0))&amp;IF(VLOOKUP(B3793,属性中转表!A:G,7,FALSE)&gt;=50,VLOOKUP(A3793,英雄数据表!A:K,9,0),IF(VLOOKUP(B3793,属性中转表!A:G,7,FALSE)&gt;=25,VLOOKUP(A3793,英雄数据表!A:K,5,0),""))</f>
        <v>"atk":600,"hp":10000,"undpspro":200,"pvpdpspro":150,"pvpundpspro":100,"speed":10</v>
      </c>
      <c r="J3793" s="20" t="str">
        <f>IF(I3793="","",属性中转表!$I$1&amp;(IF(VLOOKUP(B3793,属性中转表!A:G,7,FALSE)=0,0,VLOOKUP(VLOOKUP(B3793,属性中转表!A:G,7,FALSE),属性中转表!$K$2:$P$21,4,0)))+IFERROR(VLOOKUP(A3793,英雄数据表!A:K,IF(武魂!B3793&gt;=50,10,IF(武魂!B3793&gt;=25,6)),0),0))</f>
        <v>,"dpspro":200</v>
      </c>
      <c r="K3793" s="32" t="str">
        <f t="shared" si="252"/>
        <v>"atk":600,"hp":10000,"undpspro":200,"pvpdpspro":150,"pvpundpspro":100,"speed":10,"dpspro":200</v>
      </c>
      <c r="L3793" s="20" t="str">
        <f>IF(B3793&gt;=50,VLOOKUP(A3793,英雄数据表!A:L,11,FALSE),IF(B3793&gt;=25,VLOOKUP(A3793,英雄数据表!A:L,7,0),""))</f>
        <v>"3111602004"</v>
      </c>
      <c r="M3793" s="20" t="str">
        <f>IFERROR(VLOOKUP(B3793,属性中转表!$K$2:$O$21,5,FALSE),"")</f>
        <v/>
      </c>
      <c r="N3793" s="20" t="str">
        <f>IF(B3793=25,VLOOKUP(A3793,英雄数据表!A:L,8,FALSE),IF(B3793=50,VLOOKUP(A3793,英雄数据表!A:L,12,0),""))</f>
        <v/>
      </c>
    </row>
    <row r="3794" spans="1:14" x14ac:dyDescent="0.3">
      <c r="A3794" s="20">
        <v>31116</v>
      </c>
      <c r="B3794" s="21">
        <f t="shared" si="253"/>
        <v>93</v>
      </c>
      <c r="C3794" s="21">
        <v>5</v>
      </c>
      <c r="D3794" s="21">
        <f>VLOOKUP(A3794,英雄数据表!A:D,4,0)</f>
        <v>1</v>
      </c>
      <c r="E3794" s="20" t="str">
        <f>VLOOKUP(A3794,英雄数据表!A:C,3,0)</f>
        <v>荣耀斩击</v>
      </c>
      <c r="F3794" s="20">
        <f t="shared" si="254"/>
        <v>31116</v>
      </c>
      <c r="G3794" s="20">
        <f t="shared" si="255"/>
        <v>31116</v>
      </c>
      <c r="H3794" s="21" t="str">
        <f>VLOOKUP(B3794,属性中转表!A:F,6,FALSE)</f>
        <v>"hp":415800,"atk":11550</v>
      </c>
      <c r="I3794" s="20" t="str">
        <f>IF(VLOOKUP(B3794,属性中转表!A:G,7,FALSE)=0,"",VLOOKUP(VLOOKUP(B3794,属性中转表!A:G,7,FALSE),属性中转表!$K$2:$P$21,6,0))&amp;IF(VLOOKUP(B3794,属性中转表!A:G,7,FALSE)&gt;=50,VLOOKUP(A3794,英雄数据表!A:K,9,0),IF(VLOOKUP(B3794,属性中转表!A:G,7,FALSE)&gt;=25,VLOOKUP(A3794,英雄数据表!A:K,5,0),""))</f>
        <v>"atk":600,"hp":10000,"undpspro":200,"pvpdpspro":150,"pvpundpspro":100,"speed":10</v>
      </c>
      <c r="J3794" s="20" t="str">
        <f>IF(I3794="","",属性中转表!$I$1&amp;(IF(VLOOKUP(B3794,属性中转表!A:G,7,FALSE)=0,0,VLOOKUP(VLOOKUP(B3794,属性中转表!A:G,7,FALSE),属性中转表!$K$2:$P$21,4,0)))+IFERROR(VLOOKUP(A3794,英雄数据表!A:K,IF(武魂!B3794&gt;=50,10,IF(武魂!B3794&gt;=25,6)),0),0))</f>
        <v>,"dpspro":200</v>
      </c>
      <c r="K3794" s="32" t="str">
        <f t="shared" si="252"/>
        <v>"atk":600,"hp":10000,"undpspro":200,"pvpdpspro":150,"pvpundpspro":100,"speed":10,"dpspro":200</v>
      </c>
      <c r="L3794" s="20" t="str">
        <f>IF(B3794&gt;=50,VLOOKUP(A3794,英雄数据表!A:L,11,FALSE),IF(B3794&gt;=25,VLOOKUP(A3794,英雄数据表!A:L,7,0),""))</f>
        <v>"3111602004"</v>
      </c>
      <c r="M3794" s="20" t="str">
        <f>IFERROR(VLOOKUP(B3794,属性中转表!$K$2:$O$21,5,FALSE),"")</f>
        <v/>
      </c>
      <c r="N3794" s="20" t="str">
        <f>IF(B3794=25,VLOOKUP(A3794,英雄数据表!A:L,8,FALSE),IF(B3794=50,VLOOKUP(A3794,英雄数据表!A:L,12,0),""))</f>
        <v/>
      </c>
    </row>
    <row r="3795" spans="1:14" x14ac:dyDescent="0.3">
      <c r="A3795" s="20">
        <v>31116</v>
      </c>
      <c r="B3795" s="21">
        <f t="shared" si="253"/>
        <v>94</v>
      </c>
      <c r="C3795" s="21">
        <v>5</v>
      </c>
      <c r="D3795" s="21">
        <f>VLOOKUP(A3795,英雄数据表!A:D,4,0)</f>
        <v>1</v>
      </c>
      <c r="E3795" s="20" t="str">
        <f>VLOOKUP(A3795,英雄数据表!A:C,3,0)</f>
        <v>荣耀斩击</v>
      </c>
      <c r="F3795" s="20">
        <f t="shared" si="254"/>
        <v>31116</v>
      </c>
      <c r="G3795" s="20">
        <f t="shared" si="255"/>
        <v>31116</v>
      </c>
      <c r="H3795" s="21" t="str">
        <f>VLOOKUP(B3795,属性中转表!A:F,6,FALSE)</f>
        <v>"hp":421200,"atk":11700</v>
      </c>
      <c r="I3795" s="20" t="str">
        <f>IF(VLOOKUP(B3795,属性中转表!A:G,7,FALSE)=0,"",VLOOKUP(VLOOKUP(B3795,属性中转表!A:G,7,FALSE),属性中转表!$K$2:$P$21,6,0))&amp;IF(VLOOKUP(B3795,属性中转表!A:G,7,FALSE)&gt;=50,VLOOKUP(A3795,英雄数据表!A:K,9,0),IF(VLOOKUP(B3795,属性中转表!A:G,7,FALSE)&gt;=25,VLOOKUP(A3795,英雄数据表!A:K,5,0),""))</f>
        <v>"atk":600,"hp":10000,"undpspro":200,"pvpdpspro":150,"pvpundpspro":100,"speed":10</v>
      </c>
      <c r="J3795" s="20" t="str">
        <f>IF(I3795="","",属性中转表!$I$1&amp;(IF(VLOOKUP(B3795,属性中转表!A:G,7,FALSE)=0,0,VLOOKUP(VLOOKUP(B3795,属性中转表!A:G,7,FALSE),属性中转表!$K$2:$P$21,4,0)))+IFERROR(VLOOKUP(A3795,英雄数据表!A:K,IF(武魂!B3795&gt;=50,10,IF(武魂!B3795&gt;=25,6)),0),0))</f>
        <v>,"dpspro":200</v>
      </c>
      <c r="K3795" s="32" t="str">
        <f t="shared" si="252"/>
        <v>"atk":600,"hp":10000,"undpspro":200,"pvpdpspro":150,"pvpundpspro":100,"speed":10,"dpspro":200</v>
      </c>
      <c r="L3795" s="20" t="str">
        <f>IF(B3795&gt;=50,VLOOKUP(A3795,英雄数据表!A:L,11,FALSE),IF(B3795&gt;=25,VLOOKUP(A3795,英雄数据表!A:L,7,0),""))</f>
        <v>"3111602004"</v>
      </c>
      <c r="M3795" s="20" t="str">
        <f>IFERROR(VLOOKUP(B3795,属性中转表!$K$2:$O$21,5,FALSE),"")</f>
        <v/>
      </c>
      <c r="N3795" s="20" t="str">
        <f>IF(B3795=25,VLOOKUP(A3795,英雄数据表!A:L,8,FALSE),IF(B3795=50,VLOOKUP(A3795,英雄数据表!A:L,12,0),""))</f>
        <v/>
      </c>
    </row>
    <row r="3796" spans="1:14" x14ac:dyDescent="0.3">
      <c r="A3796" s="20">
        <v>31116</v>
      </c>
      <c r="B3796" s="21">
        <f t="shared" si="253"/>
        <v>95</v>
      </c>
      <c r="C3796" s="21">
        <v>5</v>
      </c>
      <c r="D3796" s="21">
        <f>VLOOKUP(A3796,英雄数据表!A:D,4,0)</f>
        <v>1</v>
      </c>
      <c r="E3796" s="20" t="str">
        <f>VLOOKUP(A3796,英雄数据表!A:C,3,0)</f>
        <v>荣耀斩击</v>
      </c>
      <c r="F3796" s="20">
        <f t="shared" si="254"/>
        <v>31116</v>
      </c>
      <c r="G3796" s="20">
        <f t="shared" si="255"/>
        <v>31116</v>
      </c>
      <c r="H3796" s="21" t="str">
        <f>VLOOKUP(B3796,属性中转表!A:F,6,FALSE)</f>
        <v>"hp":426600,"atk":11850</v>
      </c>
      <c r="I3796" s="20" t="str">
        <f>IF(VLOOKUP(B3796,属性中转表!A:G,7,FALSE)=0,"",VLOOKUP(VLOOKUP(B3796,属性中转表!A:G,7,FALSE),属性中转表!$K$2:$P$21,6,0))&amp;IF(VLOOKUP(B3796,属性中转表!A:G,7,FALSE)&gt;=50,VLOOKUP(A3796,英雄数据表!A:K,9,0),IF(VLOOKUP(B3796,属性中转表!A:G,7,FALSE)&gt;=25,VLOOKUP(A3796,英雄数据表!A:K,5,0),""))</f>
        <v>"atk":600,"hp":10000,"undpspro":200,"pvpdpspro":150,"pvpundpspro":150,"speed":10</v>
      </c>
      <c r="J3796" s="20" t="str">
        <f>IF(I3796="","",属性中转表!$I$1&amp;(IF(VLOOKUP(B3796,属性中转表!A:G,7,FALSE)=0,0,VLOOKUP(VLOOKUP(B3796,属性中转表!A:G,7,FALSE),属性中转表!$K$2:$P$21,4,0)))+IFERROR(VLOOKUP(A3796,英雄数据表!A:K,IF(武魂!B3796&gt;=50,10,IF(武魂!B3796&gt;=25,6)),0),0))</f>
        <v>,"dpspro":200</v>
      </c>
      <c r="K3796" s="32" t="str">
        <f t="shared" si="252"/>
        <v>"atk":600,"hp":10000,"undpspro":200,"pvpdpspro":150,"pvpundpspro":150,"speed":10,"dpspro":200</v>
      </c>
      <c r="L3796" s="20" t="str">
        <f>IF(B3796&gt;=50,VLOOKUP(A3796,英雄数据表!A:L,11,FALSE),IF(B3796&gt;=25,VLOOKUP(A3796,英雄数据表!A:L,7,0),""))</f>
        <v>"3111602004"</v>
      </c>
      <c r="M3796" s="20" t="str">
        <f>IFERROR(VLOOKUP(B3796,属性中转表!$K$2:$O$21,5,FALSE),"")</f>
        <v>"pvpundpspro":50</v>
      </c>
      <c r="N3796" s="20" t="str">
        <f>IF(B3796=25,VLOOKUP(A3796,英雄数据表!A:L,8,FALSE),IF(B3796=50,VLOOKUP(A3796,英雄数据表!A:L,12,0),""))</f>
        <v/>
      </c>
    </row>
    <row r="3797" spans="1:14" x14ac:dyDescent="0.3">
      <c r="A3797" s="20">
        <v>31116</v>
      </c>
      <c r="B3797" s="21">
        <f t="shared" si="253"/>
        <v>96</v>
      </c>
      <c r="C3797" s="21">
        <v>5</v>
      </c>
      <c r="D3797" s="21">
        <f>VLOOKUP(A3797,英雄数据表!A:D,4,0)</f>
        <v>1</v>
      </c>
      <c r="E3797" s="20" t="str">
        <f>VLOOKUP(A3797,英雄数据表!A:C,3,0)</f>
        <v>荣耀斩击</v>
      </c>
      <c r="F3797" s="20">
        <f t="shared" si="254"/>
        <v>31116</v>
      </c>
      <c r="G3797" s="20">
        <f t="shared" si="255"/>
        <v>31116</v>
      </c>
      <c r="H3797" s="21" t="str">
        <f>VLOOKUP(B3797,属性中转表!A:F,6,FALSE)</f>
        <v>"hp":432000,"atk":12000</v>
      </c>
      <c r="I3797" s="20" t="str">
        <f>IF(VLOOKUP(B3797,属性中转表!A:G,7,FALSE)=0,"",VLOOKUP(VLOOKUP(B3797,属性中转表!A:G,7,FALSE),属性中转表!$K$2:$P$21,6,0))&amp;IF(VLOOKUP(B3797,属性中转表!A:G,7,FALSE)&gt;=50,VLOOKUP(A3797,英雄数据表!A:K,9,0),IF(VLOOKUP(B3797,属性中转表!A:G,7,FALSE)&gt;=25,VLOOKUP(A3797,英雄数据表!A:K,5,0),""))</f>
        <v>"atk":600,"hp":10000,"undpspro":200,"pvpdpspro":150,"pvpundpspro":150,"speed":10</v>
      </c>
      <c r="J3797" s="20" t="str">
        <f>IF(I3797="","",属性中转表!$I$1&amp;(IF(VLOOKUP(B3797,属性中转表!A:G,7,FALSE)=0,0,VLOOKUP(VLOOKUP(B3797,属性中转表!A:G,7,FALSE),属性中转表!$K$2:$P$21,4,0)))+IFERROR(VLOOKUP(A3797,英雄数据表!A:K,IF(武魂!B3797&gt;=50,10,IF(武魂!B3797&gt;=25,6)),0),0))</f>
        <v>,"dpspro":200</v>
      </c>
      <c r="K3797" s="32" t="str">
        <f t="shared" si="252"/>
        <v>"atk":600,"hp":10000,"undpspro":200,"pvpdpspro":150,"pvpundpspro":150,"speed":10,"dpspro":200</v>
      </c>
      <c r="L3797" s="20" t="str">
        <f>IF(B3797&gt;=50,VLOOKUP(A3797,英雄数据表!A:L,11,FALSE),IF(B3797&gt;=25,VLOOKUP(A3797,英雄数据表!A:L,7,0),""))</f>
        <v>"3111602004"</v>
      </c>
      <c r="M3797" s="20" t="str">
        <f>IFERROR(VLOOKUP(B3797,属性中转表!$K$2:$O$21,5,FALSE),"")</f>
        <v/>
      </c>
      <c r="N3797" s="20" t="str">
        <f>IF(B3797=25,VLOOKUP(A3797,英雄数据表!A:L,8,FALSE),IF(B3797=50,VLOOKUP(A3797,英雄数据表!A:L,12,0),""))</f>
        <v/>
      </c>
    </row>
    <row r="3798" spans="1:14" x14ac:dyDescent="0.3">
      <c r="A3798" s="20">
        <v>31116</v>
      </c>
      <c r="B3798" s="21">
        <f t="shared" si="253"/>
        <v>97</v>
      </c>
      <c r="C3798" s="21">
        <v>5</v>
      </c>
      <c r="D3798" s="21">
        <f>VLOOKUP(A3798,英雄数据表!A:D,4,0)</f>
        <v>1</v>
      </c>
      <c r="E3798" s="20" t="str">
        <f>VLOOKUP(A3798,英雄数据表!A:C,3,0)</f>
        <v>荣耀斩击</v>
      </c>
      <c r="F3798" s="20">
        <f t="shared" si="254"/>
        <v>31116</v>
      </c>
      <c r="G3798" s="20">
        <f t="shared" si="255"/>
        <v>31116</v>
      </c>
      <c r="H3798" s="21" t="str">
        <f>VLOOKUP(B3798,属性中转表!A:F,6,FALSE)</f>
        <v>"hp":437400,"atk":12150</v>
      </c>
      <c r="I3798" s="20" t="str">
        <f>IF(VLOOKUP(B3798,属性中转表!A:G,7,FALSE)=0,"",VLOOKUP(VLOOKUP(B3798,属性中转表!A:G,7,FALSE),属性中转表!$K$2:$P$21,6,0))&amp;IF(VLOOKUP(B3798,属性中转表!A:G,7,FALSE)&gt;=50,VLOOKUP(A3798,英雄数据表!A:K,9,0),IF(VLOOKUP(B3798,属性中转表!A:G,7,FALSE)&gt;=25,VLOOKUP(A3798,英雄数据表!A:K,5,0),""))</f>
        <v>"atk":600,"hp":10000,"undpspro":200,"pvpdpspro":150,"pvpundpspro":150,"speed":10</v>
      </c>
      <c r="J3798" s="20" t="str">
        <f>IF(I3798="","",属性中转表!$I$1&amp;(IF(VLOOKUP(B3798,属性中转表!A:G,7,FALSE)=0,0,VLOOKUP(VLOOKUP(B3798,属性中转表!A:G,7,FALSE),属性中转表!$K$2:$P$21,4,0)))+IFERROR(VLOOKUP(A3798,英雄数据表!A:K,IF(武魂!B3798&gt;=50,10,IF(武魂!B3798&gt;=25,6)),0),0))</f>
        <v>,"dpspro":200</v>
      </c>
      <c r="K3798" s="32" t="str">
        <f t="shared" si="252"/>
        <v>"atk":600,"hp":10000,"undpspro":200,"pvpdpspro":150,"pvpundpspro":150,"speed":10,"dpspro":200</v>
      </c>
      <c r="L3798" s="20" t="str">
        <f>IF(B3798&gt;=50,VLOOKUP(A3798,英雄数据表!A:L,11,FALSE),IF(B3798&gt;=25,VLOOKUP(A3798,英雄数据表!A:L,7,0),""))</f>
        <v>"3111602004"</v>
      </c>
      <c r="M3798" s="20" t="str">
        <f>IFERROR(VLOOKUP(B3798,属性中转表!$K$2:$O$21,5,FALSE),"")</f>
        <v/>
      </c>
      <c r="N3798" s="20" t="str">
        <f>IF(B3798=25,VLOOKUP(A3798,英雄数据表!A:L,8,FALSE),IF(B3798=50,VLOOKUP(A3798,英雄数据表!A:L,12,0),""))</f>
        <v/>
      </c>
    </row>
    <row r="3799" spans="1:14" x14ac:dyDescent="0.3">
      <c r="A3799" s="20">
        <v>31116</v>
      </c>
      <c r="B3799" s="21">
        <f t="shared" si="253"/>
        <v>98</v>
      </c>
      <c r="C3799" s="21">
        <v>5</v>
      </c>
      <c r="D3799" s="21">
        <f>VLOOKUP(A3799,英雄数据表!A:D,4,0)</f>
        <v>1</v>
      </c>
      <c r="E3799" s="20" t="str">
        <f>VLOOKUP(A3799,英雄数据表!A:C,3,0)</f>
        <v>荣耀斩击</v>
      </c>
      <c r="F3799" s="20">
        <f t="shared" si="254"/>
        <v>31116</v>
      </c>
      <c r="G3799" s="20">
        <f t="shared" si="255"/>
        <v>31116</v>
      </c>
      <c r="H3799" s="21" t="str">
        <f>VLOOKUP(B3799,属性中转表!A:F,6,FALSE)</f>
        <v>"hp":442800,"atk":12300</v>
      </c>
      <c r="I3799" s="20" t="str">
        <f>IF(VLOOKUP(B3799,属性中转表!A:G,7,FALSE)=0,"",VLOOKUP(VLOOKUP(B3799,属性中转表!A:G,7,FALSE),属性中转表!$K$2:$P$21,6,0))&amp;IF(VLOOKUP(B3799,属性中转表!A:G,7,FALSE)&gt;=50,VLOOKUP(A3799,英雄数据表!A:K,9,0),IF(VLOOKUP(B3799,属性中转表!A:G,7,FALSE)&gt;=25,VLOOKUP(A3799,英雄数据表!A:K,5,0),""))</f>
        <v>"atk":600,"hp":10000,"undpspro":200,"pvpdpspro":150,"pvpundpspro":150,"speed":10</v>
      </c>
      <c r="J3799" s="20" t="str">
        <f>IF(I3799="","",属性中转表!$I$1&amp;(IF(VLOOKUP(B3799,属性中转表!A:G,7,FALSE)=0,0,VLOOKUP(VLOOKUP(B3799,属性中转表!A:G,7,FALSE),属性中转表!$K$2:$P$21,4,0)))+IFERROR(VLOOKUP(A3799,英雄数据表!A:K,IF(武魂!B3799&gt;=50,10,IF(武魂!B3799&gt;=25,6)),0),0))</f>
        <v>,"dpspro":200</v>
      </c>
      <c r="K3799" s="32" t="str">
        <f t="shared" si="252"/>
        <v>"atk":600,"hp":10000,"undpspro":200,"pvpdpspro":150,"pvpundpspro":150,"speed":10,"dpspro":200</v>
      </c>
      <c r="L3799" s="20" t="str">
        <f>IF(B3799&gt;=50,VLOOKUP(A3799,英雄数据表!A:L,11,FALSE),IF(B3799&gt;=25,VLOOKUP(A3799,英雄数据表!A:L,7,0),""))</f>
        <v>"3111602004"</v>
      </c>
      <c r="M3799" s="20" t="str">
        <f>IFERROR(VLOOKUP(B3799,属性中转表!$K$2:$O$21,5,FALSE),"")</f>
        <v/>
      </c>
      <c r="N3799" s="20" t="str">
        <f>IF(B3799=25,VLOOKUP(A3799,英雄数据表!A:L,8,FALSE),IF(B3799=50,VLOOKUP(A3799,英雄数据表!A:L,12,0),""))</f>
        <v/>
      </c>
    </row>
    <row r="3800" spans="1:14" x14ac:dyDescent="0.3">
      <c r="A3800" s="20">
        <v>31116</v>
      </c>
      <c r="B3800" s="21">
        <f t="shared" si="253"/>
        <v>99</v>
      </c>
      <c r="C3800" s="21">
        <v>5</v>
      </c>
      <c r="D3800" s="21">
        <f>VLOOKUP(A3800,英雄数据表!A:D,4,0)</f>
        <v>1</v>
      </c>
      <c r="E3800" s="20" t="str">
        <f>VLOOKUP(A3800,英雄数据表!A:C,3,0)</f>
        <v>荣耀斩击</v>
      </c>
      <c r="F3800" s="20">
        <f t="shared" si="254"/>
        <v>31116</v>
      </c>
      <c r="G3800" s="20">
        <f t="shared" si="255"/>
        <v>31116</v>
      </c>
      <c r="H3800" s="21" t="str">
        <f>VLOOKUP(B3800,属性中转表!A:F,6,FALSE)</f>
        <v>"hp":448200,"atk":12450</v>
      </c>
      <c r="I3800" s="20" t="str">
        <f>IF(VLOOKUP(B3800,属性中转表!A:G,7,FALSE)=0,"",VLOOKUP(VLOOKUP(B3800,属性中转表!A:G,7,FALSE),属性中转表!$K$2:$P$21,6,0))&amp;IF(VLOOKUP(B3800,属性中转表!A:G,7,FALSE)&gt;=50,VLOOKUP(A3800,英雄数据表!A:K,9,0),IF(VLOOKUP(B3800,属性中转表!A:G,7,FALSE)&gt;=25,VLOOKUP(A3800,英雄数据表!A:K,5,0),""))</f>
        <v>"atk":600,"hp":10000,"undpspro":200,"pvpdpspro":150,"pvpundpspro":150,"speed":10</v>
      </c>
      <c r="J3800" s="20" t="str">
        <f>IF(I3800="","",属性中转表!$I$1&amp;(IF(VLOOKUP(B3800,属性中转表!A:G,7,FALSE)=0,0,VLOOKUP(VLOOKUP(B3800,属性中转表!A:G,7,FALSE),属性中转表!$K$2:$P$21,4,0)))+IFERROR(VLOOKUP(A3800,英雄数据表!A:K,IF(武魂!B3800&gt;=50,10,IF(武魂!B3800&gt;=25,6)),0),0))</f>
        <v>,"dpspro":200</v>
      </c>
      <c r="K3800" s="32" t="str">
        <f t="shared" si="252"/>
        <v>"atk":600,"hp":10000,"undpspro":200,"pvpdpspro":150,"pvpundpspro":150,"speed":10,"dpspro":200</v>
      </c>
      <c r="L3800" s="20" t="str">
        <f>IF(B3800&gt;=50,VLOOKUP(A3800,英雄数据表!A:L,11,FALSE),IF(B3800&gt;=25,VLOOKUP(A3800,英雄数据表!A:L,7,0),""))</f>
        <v>"3111602004"</v>
      </c>
      <c r="M3800" s="20" t="str">
        <f>IFERROR(VLOOKUP(B3800,属性中转表!$K$2:$O$21,5,FALSE),"")</f>
        <v/>
      </c>
      <c r="N3800" s="20" t="str">
        <f>IF(B3800=25,VLOOKUP(A3800,英雄数据表!A:L,8,FALSE),IF(B3800=50,VLOOKUP(A3800,英雄数据表!A:L,12,0),""))</f>
        <v/>
      </c>
    </row>
    <row r="3801" spans="1:14" x14ac:dyDescent="0.3">
      <c r="A3801" s="20">
        <v>31116</v>
      </c>
      <c r="B3801" s="21">
        <f t="shared" si="253"/>
        <v>100</v>
      </c>
      <c r="C3801" s="21">
        <v>5</v>
      </c>
      <c r="D3801" s="21">
        <f>VLOOKUP(A3801,英雄数据表!A:D,4,0)</f>
        <v>1</v>
      </c>
      <c r="E3801" s="20" t="str">
        <f>VLOOKUP(A3801,英雄数据表!A:C,3,0)</f>
        <v>荣耀斩击</v>
      </c>
      <c r="F3801" s="20">
        <f t="shared" si="254"/>
        <v>31116</v>
      </c>
      <c r="G3801" s="20">
        <f t="shared" si="255"/>
        <v>31116</v>
      </c>
      <c r="H3801" s="21" t="str">
        <f>VLOOKUP(B3801,属性中转表!A:F,6,FALSE)</f>
        <v>"hp":453600,"atk":12600</v>
      </c>
      <c r="I3801" s="20" t="str">
        <f>IF(VLOOKUP(B3801,属性中转表!A:G,7,FALSE)=0,"",VLOOKUP(VLOOKUP(B3801,属性中转表!A:G,7,FALSE),属性中转表!$K$2:$P$21,6,0))&amp;IF(VLOOKUP(B3801,属性中转表!A:G,7,FALSE)&gt;=50,VLOOKUP(A3801,英雄数据表!A:K,9,0),IF(VLOOKUP(B3801,属性中转表!A:G,7,FALSE)&gt;=25,VLOOKUP(A3801,英雄数据表!A:K,5,0),""))</f>
        <v>"atk":900,"hp":15000,"undpspro":200,"pvpdpspro":150,"pvpundpspro":150,"speed":20</v>
      </c>
      <c r="J3801" s="20" t="str">
        <f>IF(I3801="","",属性中转表!$I$1&amp;(IF(VLOOKUP(B3801,属性中转表!A:G,7,FALSE)=0,0,VLOOKUP(VLOOKUP(B3801,属性中转表!A:G,7,FALSE),属性中转表!$K$2:$P$21,4,0)))+IFERROR(VLOOKUP(A3801,英雄数据表!A:K,IF(武魂!B3801&gt;=50,10,IF(武魂!B3801&gt;=25,6)),0),0))</f>
        <v>,"dpspro":200</v>
      </c>
      <c r="K3801" s="32" t="str">
        <f t="shared" si="252"/>
        <v>"atk":900,"hp":15000,"undpspro":200,"pvpdpspro":150,"pvpundpspro":150,"speed":20,"dpspro":200</v>
      </c>
      <c r="L3801" s="20" t="str">
        <f>IF(B3801&gt;=50,VLOOKUP(A3801,英雄数据表!A:L,11,FALSE),IF(B3801&gt;=25,VLOOKUP(A3801,英雄数据表!A:L,7,0),""))</f>
        <v>"3111602004"</v>
      </c>
      <c r="M3801" s="20" t="str">
        <f>IFERROR(VLOOKUP(B3801,属性中转表!$K$2:$O$21,5,FALSE),"")</f>
        <v>"speed":10,"atk":300,"hp":5000</v>
      </c>
      <c r="N3801" s="20" t="str">
        <f>IF(B3801=25,VLOOKUP(A3801,英雄数据表!A:L,8,FALSE),IF(B3801=50,VLOOKUP(A3801,英雄数据表!A:L,12,0),""))</f>
        <v/>
      </c>
    </row>
    <row r="3802" spans="1:14" x14ac:dyDescent="0.3">
      <c r="A3802" s="20">
        <v>32036</v>
      </c>
      <c r="B3802" s="21">
        <f t="shared" si="253"/>
        <v>1</v>
      </c>
      <c r="C3802" s="21">
        <v>5</v>
      </c>
      <c r="D3802" s="21">
        <f>VLOOKUP(A3802,英雄数据表!A:D,4,0)</f>
        <v>3</v>
      </c>
      <c r="E3802" s="20" t="str">
        <f>VLOOKUP(A3802,英雄数据表!A:C,3,0)</f>
        <v>逐日者传承</v>
      </c>
      <c r="F3802" s="20">
        <f t="shared" si="254"/>
        <v>32036</v>
      </c>
      <c r="G3802" s="20">
        <f t="shared" si="255"/>
        <v>32036</v>
      </c>
      <c r="H3802" s="21" t="str">
        <f>VLOOKUP(B3802,属性中转表!A:F,6,FALSE)</f>
        <v>"hp":5400,"atk":150</v>
      </c>
      <c r="I3802" s="20" t="str">
        <f>IF(VLOOKUP(B3802,属性中转表!A:G,7,FALSE)=0,"",VLOOKUP(VLOOKUP(B3802,属性中转表!A:G,7,FALSE),属性中转表!$K$2:$P$21,6,0))&amp;IF(VLOOKUP(B3802,属性中转表!A:G,7,FALSE)&gt;=50,VLOOKUP(A3802,英雄数据表!A:K,9,0),IF(VLOOKUP(B3802,属性中转表!A:G,7,FALSE)&gt;=25,VLOOKUP(A3802,英雄数据表!A:K,5,0),""))</f>
        <v/>
      </c>
      <c r="J3802" s="20" t="str">
        <f>IF(I3802="","",属性中转表!$I$1&amp;(IF(VLOOKUP(B3802,属性中转表!A:G,7,FALSE)=0,0,VLOOKUP(VLOOKUP(B3802,属性中转表!A:G,7,FALSE),属性中转表!$K$2:$P$21,4,0)))+IFERROR(VLOOKUP(A3802,英雄数据表!A:K,IF(武魂!B3802&gt;=50,10,IF(武魂!B3802&gt;=25,6)),0),0))</f>
        <v/>
      </c>
      <c r="K3802" s="32" t="str">
        <f t="shared" si="252"/>
        <v/>
      </c>
      <c r="L3802" s="20" t="str">
        <f>IF(B3802&gt;=50,VLOOKUP(A3802,英雄数据表!A:L,11,FALSE),IF(B3802&gt;=25,VLOOKUP(A3802,英雄数据表!A:L,7,0),""))</f>
        <v/>
      </c>
      <c r="M3802" s="20" t="str">
        <f>IFERROR(VLOOKUP(B3802,属性中转表!$K$2:$O$21,5,FALSE),"")</f>
        <v/>
      </c>
      <c r="N3802" s="20" t="str">
        <f>IF(B3802=25,VLOOKUP(A3802,英雄数据表!A:L,8,FALSE),IF(B3802=50,VLOOKUP(A3802,英雄数据表!A:L,12,0),""))</f>
        <v/>
      </c>
    </row>
    <row r="3803" spans="1:14" x14ac:dyDescent="0.3">
      <c r="A3803" s="20">
        <v>32036</v>
      </c>
      <c r="B3803" s="21">
        <f t="shared" si="253"/>
        <v>2</v>
      </c>
      <c r="C3803" s="21">
        <v>5</v>
      </c>
      <c r="D3803" s="21">
        <f>VLOOKUP(A3803,英雄数据表!A:D,4,0)</f>
        <v>3</v>
      </c>
      <c r="E3803" s="20" t="str">
        <f>VLOOKUP(A3803,英雄数据表!A:C,3,0)</f>
        <v>逐日者传承</v>
      </c>
      <c r="F3803" s="20">
        <f t="shared" si="254"/>
        <v>32036</v>
      </c>
      <c r="G3803" s="20">
        <f t="shared" si="255"/>
        <v>32036</v>
      </c>
      <c r="H3803" s="21" t="str">
        <f>VLOOKUP(B3803,属性中转表!A:F,6,FALSE)</f>
        <v>"hp":7200,"atk":200</v>
      </c>
      <c r="I3803" s="20" t="str">
        <f>IF(VLOOKUP(B3803,属性中转表!A:G,7,FALSE)=0,"",VLOOKUP(VLOOKUP(B3803,属性中转表!A:G,7,FALSE),属性中转表!$K$2:$P$21,6,0))&amp;IF(VLOOKUP(B3803,属性中转表!A:G,7,FALSE)&gt;=50,VLOOKUP(A3803,英雄数据表!A:K,9,0),IF(VLOOKUP(B3803,属性中转表!A:G,7,FALSE)&gt;=25,VLOOKUP(A3803,英雄数据表!A:K,5,0),""))</f>
        <v/>
      </c>
      <c r="J3803" s="20" t="str">
        <f>IF(I3803="","",属性中转表!$I$1&amp;(IF(VLOOKUP(B3803,属性中转表!A:G,7,FALSE)=0,0,VLOOKUP(VLOOKUP(B3803,属性中转表!A:G,7,FALSE),属性中转表!$K$2:$P$21,4,0)))+IFERROR(VLOOKUP(A3803,英雄数据表!A:K,IF(武魂!B3803&gt;=50,10,IF(武魂!B3803&gt;=25,6)),0),0))</f>
        <v/>
      </c>
      <c r="K3803" s="32" t="str">
        <f t="shared" ref="K3803:K3866" si="256">I3803&amp;J3803</f>
        <v/>
      </c>
      <c r="L3803" s="20" t="str">
        <f>IF(B3803&gt;=50,VLOOKUP(A3803,英雄数据表!A:L,11,FALSE),IF(B3803&gt;=25,VLOOKUP(A3803,英雄数据表!A:L,7,0),""))</f>
        <v/>
      </c>
      <c r="M3803" s="20" t="str">
        <f>IFERROR(VLOOKUP(B3803,属性中转表!$K$2:$O$21,5,FALSE),"")</f>
        <v/>
      </c>
      <c r="N3803" s="20" t="str">
        <f>IF(B3803=25,VLOOKUP(A3803,英雄数据表!A:L,8,FALSE),IF(B3803=50,VLOOKUP(A3803,英雄数据表!A:L,12,0),""))</f>
        <v/>
      </c>
    </row>
    <row r="3804" spans="1:14" x14ac:dyDescent="0.3">
      <c r="A3804" s="20">
        <v>32036</v>
      </c>
      <c r="B3804" s="21">
        <f t="shared" si="253"/>
        <v>3</v>
      </c>
      <c r="C3804" s="21">
        <v>5</v>
      </c>
      <c r="D3804" s="21">
        <f>VLOOKUP(A3804,英雄数据表!A:D,4,0)</f>
        <v>3</v>
      </c>
      <c r="E3804" s="20" t="str">
        <f>VLOOKUP(A3804,英雄数据表!A:C,3,0)</f>
        <v>逐日者传承</v>
      </c>
      <c r="F3804" s="20">
        <f t="shared" si="254"/>
        <v>32036</v>
      </c>
      <c r="G3804" s="20">
        <f t="shared" si="255"/>
        <v>32036</v>
      </c>
      <c r="H3804" s="21" t="str">
        <f>VLOOKUP(B3804,属性中转表!A:F,6,FALSE)</f>
        <v>"hp":9000,"atk":250</v>
      </c>
      <c r="I3804" s="20" t="str">
        <f>IF(VLOOKUP(B3804,属性中转表!A:G,7,FALSE)=0,"",VLOOKUP(VLOOKUP(B3804,属性中转表!A:G,7,FALSE),属性中转表!$K$2:$P$21,6,0))&amp;IF(VLOOKUP(B3804,属性中转表!A:G,7,FALSE)&gt;=50,VLOOKUP(A3804,英雄数据表!A:K,9,0),IF(VLOOKUP(B3804,属性中转表!A:G,7,FALSE)&gt;=25,VLOOKUP(A3804,英雄数据表!A:K,5,0),""))</f>
        <v/>
      </c>
      <c r="J3804" s="20" t="str">
        <f>IF(I3804="","",属性中转表!$I$1&amp;(IF(VLOOKUP(B3804,属性中转表!A:G,7,FALSE)=0,0,VLOOKUP(VLOOKUP(B3804,属性中转表!A:G,7,FALSE),属性中转表!$K$2:$P$21,4,0)))+IFERROR(VLOOKUP(A3804,英雄数据表!A:K,IF(武魂!B3804&gt;=50,10,IF(武魂!B3804&gt;=25,6)),0),0))</f>
        <v/>
      </c>
      <c r="K3804" s="32" t="str">
        <f t="shared" si="256"/>
        <v/>
      </c>
      <c r="L3804" s="20" t="str">
        <f>IF(B3804&gt;=50,VLOOKUP(A3804,英雄数据表!A:L,11,FALSE),IF(B3804&gt;=25,VLOOKUP(A3804,英雄数据表!A:L,7,0),""))</f>
        <v/>
      </c>
      <c r="M3804" s="20" t="str">
        <f>IFERROR(VLOOKUP(B3804,属性中转表!$K$2:$O$21,5,FALSE),"")</f>
        <v/>
      </c>
      <c r="N3804" s="20" t="str">
        <f>IF(B3804=25,VLOOKUP(A3804,英雄数据表!A:L,8,FALSE),IF(B3804=50,VLOOKUP(A3804,英雄数据表!A:L,12,0),""))</f>
        <v/>
      </c>
    </row>
    <row r="3805" spans="1:14" x14ac:dyDescent="0.3">
      <c r="A3805" s="20">
        <v>32036</v>
      </c>
      <c r="B3805" s="21">
        <f t="shared" si="253"/>
        <v>4</v>
      </c>
      <c r="C3805" s="21">
        <v>5</v>
      </c>
      <c r="D3805" s="21">
        <f>VLOOKUP(A3805,英雄数据表!A:D,4,0)</f>
        <v>3</v>
      </c>
      <c r="E3805" s="20" t="str">
        <f>VLOOKUP(A3805,英雄数据表!A:C,3,0)</f>
        <v>逐日者传承</v>
      </c>
      <c r="F3805" s="20">
        <f t="shared" si="254"/>
        <v>32036</v>
      </c>
      <c r="G3805" s="20">
        <f t="shared" si="255"/>
        <v>32036</v>
      </c>
      <c r="H3805" s="21" t="str">
        <f>VLOOKUP(B3805,属性中转表!A:F,6,FALSE)</f>
        <v>"hp":10800,"atk":300</v>
      </c>
      <c r="I3805" s="20" t="str">
        <f>IF(VLOOKUP(B3805,属性中转表!A:G,7,FALSE)=0,"",VLOOKUP(VLOOKUP(B3805,属性中转表!A:G,7,FALSE),属性中转表!$K$2:$P$21,6,0))&amp;IF(VLOOKUP(B3805,属性中转表!A:G,7,FALSE)&gt;=50,VLOOKUP(A3805,英雄数据表!A:K,9,0),IF(VLOOKUP(B3805,属性中转表!A:G,7,FALSE)&gt;=25,VLOOKUP(A3805,英雄数据表!A:K,5,0),""))</f>
        <v/>
      </c>
      <c r="J3805" s="20" t="str">
        <f>IF(I3805="","",属性中转表!$I$1&amp;(IF(VLOOKUP(B3805,属性中转表!A:G,7,FALSE)=0,0,VLOOKUP(VLOOKUP(B3805,属性中转表!A:G,7,FALSE),属性中转表!$K$2:$P$21,4,0)))+IFERROR(VLOOKUP(A3805,英雄数据表!A:K,IF(武魂!B3805&gt;=50,10,IF(武魂!B3805&gt;=25,6)),0),0))</f>
        <v/>
      </c>
      <c r="K3805" s="32" t="str">
        <f t="shared" si="256"/>
        <v/>
      </c>
      <c r="L3805" s="20" t="str">
        <f>IF(B3805&gt;=50,VLOOKUP(A3805,英雄数据表!A:L,11,FALSE),IF(B3805&gt;=25,VLOOKUP(A3805,英雄数据表!A:L,7,0),""))</f>
        <v/>
      </c>
      <c r="M3805" s="20" t="str">
        <f>IFERROR(VLOOKUP(B3805,属性中转表!$K$2:$O$21,5,FALSE),"")</f>
        <v/>
      </c>
      <c r="N3805" s="20" t="str">
        <f>IF(B3805=25,VLOOKUP(A3805,英雄数据表!A:L,8,FALSE),IF(B3805=50,VLOOKUP(A3805,英雄数据表!A:L,12,0),""))</f>
        <v/>
      </c>
    </row>
    <row r="3806" spans="1:14" x14ac:dyDescent="0.3">
      <c r="A3806" s="20">
        <v>32036</v>
      </c>
      <c r="B3806" s="21">
        <f t="shared" si="253"/>
        <v>5</v>
      </c>
      <c r="C3806" s="21">
        <v>5</v>
      </c>
      <c r="D3806" s="21">
        <f>VLOOKUP(A3806,英雄数据表!A:D,4,0)</f>
        <v>3</v>
      </c>
      <c r="E3806" s="20" t="str">
        <f>VLOOKUP(A3806,英雄数据表!A:C,3,0)</f>
        <v>逐日者传承</v>
      </c>
      <c r="F3806" s="20">
        <f t="shared" si="254"/>
        <v>32036</v>
      </c>
      <c r="G3806" s="20">
        <f t="shared" si="255"/>
        <v>32036</v>
      </c>
      <c r="H3806" s="21" t="str">
        <f>VLOOKUP(B3806,属性中转表!A:F,6,FALSE)</f>
        <v>"hp":12600,"atk":350</v>
      </c>
      <c r="I3806" s="20" t="str">
        <f>IF(VLOOKUP(B3806,属性中转表!A:G,7,FALSE)=0,"",VLOOKUP(VLOOKUP(B3806,属性中转表!A:G,7,FALSE),属性中转表!$K$2:$P$21,6,0))&amp;IF(VLOOKUP(B3806,属性中转表!A:G,7,FALSE)&gt;=50,VLOOKUP(A3806,英雄数据表!A:K,9,0),IF(VLOOKUP(B3806,属性中转表!A:G,7,FALSE)&gt;=25,VLOOKUP(A3806,英雄数据表!A:K,5,0),""))</f>
        <v>"atk":300</v>
      </c>
      <c r="J3806" s="20" t="str">
        <f>IF(I3806="","",属性中转表!$I$1&amp;(IF(VLOOKUP(B3806,属性中转表!A:G,7,FALSE)=0,0,VLOOKUP(VLOOKUP(B3806,属性中转表!A:G,7,FALSE),属性中转表!$K$2:$P$21,4,0)))+IFERROR(VLOOKUP(A3806,英雄数据表!A:K,IF(武魂!B3806&gt;=50,10,IF(武魂!B3806&gt;=25,6)),0),0))</f>
        <v>,"dpspro":0</v>
      </c>
      <c r="K3806" s="32" t="str">
        <f t="shared" si="256"/>
        <v>"atk":300,"dpspro":0</v>
      </c>
      <c r="L3806" s="20" t="str">
        <f>IF(B3806&gt;=50,VLOOKUP(A3806,英雄数据表!A:L,11,FALSE),IF(B3806&gt;=25,VLOOKUP(A3806,英雄数据表!A:L,7,0),""))</f>
        <v/>
      </c>
      <c r="M3806" s="20" t="str">
        <f>IFERROR(VLOOKUP(B3806,属性中转表!$K$2:$O$21,5,FALSE),"")</f>
        <v>"atk":300</v>
      </c>
      <c r="N3806" s="20" t="str">
        <f>IF(B3806=25,VLOOKUP(A3806,英雄数据表!A:L,8,FALSE),IF(B3806=50,VLOOKUP(A3806,英雄数据表!A:L,12,0),""))</f>
        <v/>
      </c>
    </row>
    <row r="3807" spans="1:14" x14ac:dyDescent="0.3">
      <c r="A3807" s="20">
        <v>32036</v>
      </c>
      <c r="B3807" s="21">
        <f t="shared" si="253"/>
        <v>6</v>
      </c>
      <c r="C3807" s="21">
        <v>5</v>
      </c>
      <c r="D3807" s="21">
        <f>VLOOKUP(A3807,英雄数据表!A:D,4,0)</f>
        <v>3</v>
      </c>
      <c r="E3807" s="20" t="str">
        <f>VLOOKUP(A3807,英雄数据表!A:C,3,0)</f>
        <v>逐日者传承</v>
      </c>
      <c r="F3807" s="20">
        <f t="shared" si="254"/>
        <v>32036</v>
      </c>
      <c r="G3807" s="20">
        <f t="shared" si="255"/>
        <v>32036</v>
      </c>
      <c r="H3807" s="21" t="str">
        <f>VLOOKUP(B3807,属性中转表!A:F,6,FALSE)</f>
        <v>"hp":14400,"atk":400</v>
      </c>
      <c r="I3807" s="20" t="str">
        <f>IF(VLOOKUP(B3807,属性中转表!A:G,7,FALSE)=0,"",VLOOKUP(VLOOKUP(B3807,属性中转表!A:G,7,FALSE),属性中转表!$K$2:$P$21,6,0))&amp;IF(VLOOKUP(B3807,属性中转表!A:G,7,FALSE)&gt;=50,VLOOKUP(A3807,英雄数据表!A:K,9,0),IF(VLOOKUP(B3807,属性中转表!A:G,7,FALSE)&gt;=25,VLOOKUP(A3807,英雄数据表!A:K,5,0),""))</f>
        <v>"atk":300</v>
      </c>
      <c r="J3807" s="20" t="str">
        <f>IF(I3807="","",属性中转表!$I$1&amp;(IF(VLOOKUP(B3807,属性中转表!A:G,7,FALSE)=0,0,VLOOKUP(VLOOKUP(B3807,属性中转表!A:G,7,FALSE),属性中转表!$K$2:$P$21,4,0)))+IFERROR(VLOOKUP(A3807,英雄数据表!A:K,IF(武魂!B3807&gt;=50,10,IF(武魂!B3807&gt;=25,6)),0),0))</f>
        <v>,"dpspro":0</v>
      </c>
      <c r="K3807" s="32" t="str">
        <f t="shared" si="256"/>
        <v>"atk":300,"dpspro":0</v>
      </c>
      <c r="L3807" s="20" t="str">
        <f>IF(B3807&gt;=50,VLOOKUP(A3807,英雄数据表!A:L,11,FALSE),IF(B3807&gt;=25,VLOOKUP(A3807,英雄数据表!A:L,7,0),""))</f>
        <v/>
      </c>
      <c r="M3807" s="20" t="str">
        <f>IFERROR(VLOOKUP(B3807,属性中转表!$K$2:$O$21,5,FALSE),"")</f>
        <v/>
      </c>
      <c r="N3807" s="20" t="str">
        <f>IF(B3807=25,VLOOKUP(A3807,英雄数据表!A:L,8,FALSE),IF(B3807=50,VLOOKUP(A3807,英雄数据表!A:L,12,0),""))</f>
        <v/>
      </c>
    </row>
    <row r="3808" spans="1:14" x14ac:dyDescent="0.3">
      <c r="A3808" s="20">
        <v>32036</v>
      </c>
      <c r="B3808" s="21">
        <f t="shared" si="253"/>
        <v>7</v>
      </c>
      <c r="C3808" s="21">
        <v>5</v>
      </c>
      <c r="D3808" s="21">
        <f>VLOOKUP(A3808,英雄数据表!A:D,4,0)</f>
        <v>3</v>
      </c>
      <c r="E3808" s="20" t="str">
        <f>VLOOKUP(A3808,英雄数据表!A:C,3,0)</f>
        <v>逐日者传承</v>
      </c>
      <c r="F3808" s="20">
        <f t="shared" si="254"/>
        <v>32036</v>
      </c>
      <c r="G3808" s="20">
        <f t="shared" si="255"/>
        <v>32036</v>
      </c>
      <c r="H3808" s="21" t="str">
        <f>VLOOKUP(B3808,属性中转表!A:F,6,FALSE)</f>
        <v>"hp":16200,"atk":450</v>
      </c>
      <c r="I3808" s="20" t="str">
        <f>IF(VLOOKUP(B3808,属性中转表!A:G,7,FALSE)=0,"",VLOOKUP(VLOOKUP(B3808,属性中转表!A:G,7,FALSE),属性中转表!$K$2:$P$21,6,0))&amp;IF(VLOOKUP(B3808,属性中转表!A:G,7,FALSE)&gt;=50,VLOOKUP(A3808,英雄数据表!A:K,9,0),IF(VLOOKUP(B3808,属性中转表!A:G,7,FALSE)&gt;=25,VLOOKUP(A3808,英雄数据表!A:K,5,0),""))</f>
        <v>"atk":300</v>
      </c>
      <c r="J3808" s="20" t="str">
        <f>IF(I3808="","",属性中转表!$I$1&amp;(IF(VLOOKUP(B3808,属性中转表!A:G,7,FALSE)=0,0,VLOOKUP(VLOOKUP(B3808,属性中转表!A:G,7,FALSE),属性中转表!$K$2:$P$21,4,0)))+IFERROR(VLOOKUP(A3808,英雄数据表!A:K,IF(武魂!B3808&gt;=50,10,IF(武魂!B3808&gt;=25,6)),0),0))</f>
        <v>,"dpspro":0</v>
      </c>
      <c r="K3808" s="32" t="str">
        <f t="shared" si="256"/>
        <v>"atk":300,"dpspro":0</v>
      </c>
      <c r="L3808" s="20" t="str">
        <f>IF(B3808&gt;=50,VLOOKUP(A3808,英雄数据表!A:L,11,FALSE),IF(B3808&gt;=25,VLOOKUP(A3808,英雄数据表!A:L,7,0),""))</f>
        <v/>
      </c>
      <c r="M3808" s="20" t="str">
        <f>IFERROR(VLOOKUP(B3808,属性中转表!$K$2:$O$21,5,FALSE),"")</f>
        <v/>
      </c>
      <c r="N3808" s="20" t="str">
        <f>IF(B3808=25,VLOOKUP(A3808,英雄数据表!A:L,8,FALSE),IF(B3808=50,VLOOKUP(A3808,英雄数据表!A:L,12,0),""))</f>
        <v/>
      </c>
    </row>
    <row r="3809" spans="1:14" x14ac:dyDescent="0.3">
      <c r="A3809" s="20">
        <v>32036</v>
      </c>
      <c r="B3809" s="21">
        <f t="shared" si="253"/>
        <v>8</v>
      </c>
      <c r="C3809" s="21">
        <v>5</v>
      </c>
      <c r="D3809" s="21">
        <f>VLOOKUP(A3809,英雄数据表!A:D,4,0)</f>
        <v>3</v>
      </c>
      <c r="E3809" s="20" t="str">
        <f>VLOOKUP(A3809,英雄数据表!A:C,3,0)</f>
        <v>逐日者传承</v>
      </c>
      <c r="F3809" s="20">
        <f t="shared" si="254"/>
        <v>32036</v>
      </c>
      <c r="G3809" s="20">
        <f t="shared" si="255"/>
        <v>32036</v>
      </c>
      <c r="H3809" s="21" t="str">
        <f>VLOOKUP(B3809,属性中转表!A:F,6,FALSE)</f>
        <v>"hp":18000,"atk":500</v>
      </c>
      <c r="I3809" s="20" t="str">
        <f>IF(VLOOKUP(B3809,属性中转表!A:G,7,FALSE)=0,"",VLOOKUP(VLOOKUP(B3809,属性中转表!A:G,7,FALSE),属性中转表!$K$2:$P$21,6,0))&amp;IF(VLOOKUP(B3809,属性中转表!A:G,7,FALSE)&gt;=50,VLOOKUP(A3809,英雄数据表!A:K,9,0),IF(VLOOKUP(B3809,属性中转表!A:G,7,FALSE)&gt;=25,VLOOKUP(A3809,英雄数据表!A:K,5,0),""))</f>
        <v>"atk":300</v>
      </c>
      <c r="J3809" s="20" t="str">
        <f>IF(I3809="","",属性中转表!$I$1&amp;(IF(VLOOKUP(B3809,属性中转表!A:G,7,FALSE)=0,0,VLOOKUP(VLOOKUP(B3809,属性中转表!A:G,7,FALSE),属性中转表!$K$2:$P$21,4,0)))+IFERROR(VLOOKUP(A3809,英雄数据表!A:K,IF(武魂!B3809&gt;=50,10,IF(武魂!B3809&gt;=25,6)),0),0))</f>
        <v>,"dpspro":0</v>
      </c>
      <c r="K3809" s="32" t="str">
        <f t="shared" si="256"/>
        <v>"atk":300,"dpspro":0</v>
      </c>
      <c r="L3809" s="20" t="str">
        <f>IF(B3809&gt;=50,VLOOKUP(A3809,英雄数据表!A:L,11,FALSE),IF(B3809&gt;=25,VLOOKUP(A3809,英雄数据表!A:L,7,0),""))</f>
        <v/>
      </c>
      <c r="M3809" s="20" t="str">
        <f>IFERROR(VLOOKUP(B3809,属性中转表!$K$2:$O$21,5,FALSE),"")</f>
        <v/>
      </c>
      <c r="N3809" s="20" t="str">
        <f>IF(B3809=25,VLOOKUP(A3809,英雄数据表!A:L,8,FALSE),IF(B3809=50,VLOOKUP(A3809,英雄数据表!A:L,12,0),""))</f>
        <v/>
      </c>
    </row>
    <row r="3810" spans="1:14" x14ac:dyDescent="0.3">
      <c r="A3810" s="20">
        <v>32036</v>
      </c>
      <c r="B3810" s="21">
        <f t="shared" si="253"/>
        <v>9</v>
      </c>
      <c r="C3810" s="21">
        <v>5</v>
      </c>
      <c r="D3810" s="21">
        <f>VLOOKUP(A3810,英雄数据表!A:D,4,0)</f>
        <v>3</v>
      </c>
      <c r="E3810" s="20" t="str">
        <f>VLOOKUP(A3810,英雄数据表!A:C,3,0)</f>
        <v>逐日者传承</v>
      </c>
      <c r="F3810" s="20">
        <f t="shared" si="254"/>
        <v>32036</v>
      </c>
      <c r="G3810" s="20">
        <f t="shared" si="255"/>
        <v>32036</v>
      </c>
      <c r="H3810" s="21" t="str">
        <f>VLOOKUP(B3810,属性中转表!A:F,6,FALSE)</f>
        <v>"hp":19800,"atk":550</v>
      </c>
      <c r="I3810" s="20" t="str">
        <f>IF(VLOOKUP(B3810,属性中转表!A:G,7,FALSE)=0,"",VLOOKUP(VLOOKUP(B3810,属性中转表!A:G,7,FALSE),属性中转表!$K$2:$P$21,6,0))&amp;IF(VLOOKUP(B3810,属性中转表!A:G,7,FALSE)&gt;=50,VLOOKUP(A3810,英雄数据表!A:K,9,0),IF(VLOOKUP(B3810,属性中转表!A:G,7,FALSE)&gt;=25,VLOOKUP(A3810,英雄数据表!A:K,5,0),""))</f>
        <v>"atk":300</v>
      </c>
      <c r="J3810" s="20" t="str">
        <f>IF(I3810="","",属性中转表!$I$1&amp;(IF(VLOOKUP(B3810,属性中转表!A:G,7,FALSE)=0,0,VLOOKUP(VLOOKUP(B3810,属性中转表!A:G,7,FALSE),属性中转表!$K$2:$P$21,4,0)))+IFERROR(VLOOKUP(A3810,英雄数据表!A:K,IF(武魂!B3810&gt;=50,10,IF(武魂!B3810&gt;=25,6)),0),0))</f>
        <v>,"dpspro":0</v>
      </c>
      <c r="K3810" s="32" t="str">
        <f t="shared" si="256"/>
        <v>"atk":300,"dpspro":0</v>
      </c>
      <c r="L3810" s="20" t="str">
        <f>IF(B3810&gt;=50,VLOOKUP(A3810,英雄数据表!A:L,11,FALSE),IF(B3810&gt;=25,VLOOKUP(A3810,英雄数据表!A:L,7,0),""))</f>
        <v/>
      </c>
      <c r="M3810" s="20" t="str">
        <f>IFERROR(VLOOKUP(B3810,属性中转表!$K$2:$O$21,5,FALSE),"")</f>
        <v/>
      </c>
      <c r="N3810" s="20" t="str">
        <f>IF(B3810=25,VLOOKUP(A3810,英雄数据表!A:L,8,FALSE),IF(B3810=50,VLOOKUP(A3810,英雄数据表!A:L,12,0),""))</f>
        <v/>
      </c>
    </row>
    <row r="3811" spans="1:14" x14ac:dyDescent="0.3">
      <c r="A3811" s="20">
        <v>32036</v>
      </c>
      <c r="B3811" s="21">
        <f t="shared" si="253"/>
        <v>10</v>
      </c>
      <c r="C3811" s="21">
        <v>5</v>
      </c>
      <c r="D3811" s="21">
        <f>VLOOKUP(A3811,英雄数据表!A:D,4,0)</f>
        <v>3</v>
      </c>
      <c r="E3811" s="20" t="str">
        <f>VLOOKUP(A3811,英雄数据表!A:C,3,0)</f>
        <v>逐日者传承</v>
      </c>
      <c r="F3811" s="20">
        <f t="shared" si="254"/>
        <v>32036</v>
      </c>
      <c r="G3811" s="20">
        <f t="shared" si="255"/>
        <v>32036</v>
      </c>
      <c r="H3811" s="21" t="str">
        <f>VLOOKUP(B3811,属性中转表!A:F,6,FALSE)</f>
        <v>"hp":21600,"atk":600</v>
      </c>
      <c r="I3811" s="20" t="str">
        <f>IF(VLOOKUP(B3811,属性中转表!A:G,7,FALSE)=0,"",VLOOKUP(VLOOKUP(B3811,属性中转表!A:G,7,FALSE),属性中转表!$K$2:$P$21,6,0))&amp;IF(VLOOKUP(B3811,属性中转表!A:G,7,FALSE)&gt;=50,VLOOKUP(A3811,英雄数据表!A:K,9,0),IF(VLOOKUP(B3811,属性中转表!A:G,7,FALSE)&gt;=25,VLOOKUP(A3811,英雄数据表!A:K,5,0),""))</f>
        <v>"atk":300,"hp":5000</v>
      </c>
      <c r="J3811" s="20" t="str">
        <f>IF(I3811="","",属性中转表!$I$1&amp;(IF(VLOOKUP(B3811,属性中转表!A:G,7,FALSE)=0,0,VLOOKUP(VLOOKUP(B3811,属性中转表!A:G,7,FALSE),属性中转表!$K$2:$P$21,4,0)))+IFERROR(VLOOKUP(A3811,英雄数据表!A:K,IF(武魂!B3811&gt;=50,10,IF(武魂!B3811&gt;=25,6)),0),0))</f>
        <v>,"dpspro":0</v>
      </c>
      <c r="K3811" s="32" t="str">
        <f t="shared" si="256"/>
        <v>"atk":300,"hp":5000,"dpspro":0</v>
      </c>
      <c r="L3811" s="20" t="str">
        <f>IF(B3811&gt;=50,VLOOKUP(A3811,英雄数据表!A:L,11,FALSE),IF(B3811&gt;=25,VLOOKUP(A3811,英雄数据表!A:L,7,0),""))</f>
        <v/>
      </c>
      <c r="M3811" s="20" t="str">
        <f>IFERROR(VLOOKUP(B3811,属性中转表!$K$2:$O$21,5,FALSE),"")</f>
        <v>"hp":5000</v>
      </c>
      <c r="N3811" s="20" t="str">
        <f>IF(B3811=25,VLOOKUP(A3811,英雄数据表!A:L,8,FALSE),IF(B3811=50,VLOOKUP(A3811,英雄数据表!A:L,12,0),""))</f>
        <v/>
      </c>
    </row>
    <row r="3812" spans="1:14" x14ac:dyDescent="0.3">
      <c r="A3812" s="20">
        <v>32036</v>
      </c>
      <c r="B3812" s="21">
        <f t="shared" si="253"/>
        <v>11</v>
      </c>
      <c r="C3812" s="21">
        <v>5</v>
      </c>
      <c r="D3812" s="21">
        <f>VLOOKUP(A3812,英雄数据表!A:D,4,0)</f>
        <v>3</v>
      </c>
      <c r="E3812" s="20" t="str">
        <f>VLOOKUP(A3812,英雄数据表!A:C,3,0)</f>
        <v>逐日者传承</v>
      </c>
      <c r="F3812" s="20">
        <f t="shared" si="254"/>
        <v>32036</v>
      </c>
      <c r="G3812" s="20">
        <f t="shared" si="255"/>
        <v>32036</v>
      </c>
      <c r="H3812" s="21" t="str">
        <f>VLOOKUP(B3812,属性中转表!A:F,6,FALSE)</f>
        <v>"hp":24300,"atk":675</v>
      </c>
      <c r="I3812" s="20" t="str">
        <f>IF(VLOOKUP(B3812,属性中转表!A:G,7,FALSE)=0,"",VLOOKUP(VLOOKUP(B3812,属性中转表!A:G,7,FALSE),属性中转表!$K$2:$P$21,6,0))&amp;IF(VLOOKUP(B3812,属性中转表!A:G,7,FALSE)&gt;=50,VLOOKUP(A3812,英雄数据表!A:K,9,0),IF(VLOOKUP(B3812,属性中转表!A:G,7,FALSE)&gt;=25,VLOOKUP(A3812,英雄数据表!A:K,5,0),""))</f>
        <v>"atk":300,"hp":5000</v>
      </c>
      <c r="J3812" s="20" t="str">
        <f>IF(I3812="","",属性中转表!$I$1&amp;(IF(VLOOKUP(B3812,属性中转表!A:G,7,FALSE)=0,0,VLOOKUP(VLOOKUP(B3812,属性中转表!A:G,7,FALSE),属性中转表!$K$2:$P$21,4,0)))+IFERROR(VLOOKUP(A3812,英雄数据表!A:K,IF(武魂!B3812&gt;=50,10,IF(武魂!B3812&gt;=25,6)),0),0))</f>
        <v>,"dpspro":0</v>
      </c>
      <c r="K3812" s="32" t="str">
        <f t="shared" si="256"/>
        <v>"atk":300,"hp":5000,"dpspro":0</v>
      </c>
      <c r="L3812" s="20" t="str">
        <f>IF(B3812&gt;=50,VLOOKUP(A3812,英雄数据表!A:L,11,FALSE),IF(B3812&gt;=25,VLOOKUP(A3812,英雄数据表!A:L,7,0),""))</f>
        <v/>
      </c>
      <c r="M3812" s="20" t="str">
        <f>IFERROR(VLOOKUP(B3812,属性中转表!$K$2:$O$21,5,FALSE),"")</f>
        <v/>
      </c>
      <c r="N3812" s="20" t="str">
        <f>IF(B3812=25,VLOOKUP(A3812,英雄数据表!A:L,8,FALSE),IF(B3812=50,VLOOKUP(A3812,英雄数据表!A:L,12,0),""))</f>
        <v/>
      </c>
    </row>
    <row r="3813" spans="1:14" x14ac:dyDescent="0.3">
      <c r="A3813" s="20">
        <v>32036</v>
      </c>
      <c r="B3813" s="21">
        <f t="shared" si="253"/>
        <v>12</v>
      </c>
      <c r="C3813" s="21">
        <v>5</v>
      </c>
      <c r="D3813" s="21">
        <f>VLOOKUP(A3813,英雄数据表!A:D,4,0)</f>
        <v>3</v>
      </c>
      <c r="E3813" s="20" t="str">
        <f>VLOOKUP(A3813,英雄数据表!A:C,3,0)</f>
        <v>逐日者传承</v>
      </c>
      <c r="F3813" s="20">
        <f t="shared" si="254"/>
        <v>32036</v>
      </c>
      <c r="G3813" s="20">
        <f t="shared" si="255"/>
        <v>32036</v>
      </c>
      <c r="H3813" s="21" t="str">
        <f>VLOOKUP(B3813,属性中转表!A:F,6,FALSE)</f>
        <v>"hp":27000,"atk":750</v>
      </c>
      <c r="I3813" s="20" t="str">
        <f>IF(VLOOKUP(B3813,属性中转表!A:G,7,FALSE)=0,"",VLOOKUP(VLOOKUP(B3813,属性中转表!A:G,7,FALSE),属性中转表!$K$2:$P$21,6,0))&amp;IF(VLOOKUP(B3813,属性中转表!A:G,7,FALSE)&gt;=50,VLOOKUP(A3813,英雄数据表!A:K,9,0),IF(VLOOKUP(B3813,属性中转表!A:G,7,FALSE)&gt;=25,VLOOKUP(A3813,英雄数据表!A:K,5,0),""))</f>
        <v>"atk":300,"hp":5000</v>
      </c>
      <c r="J3813" s="20" t="str">
        <f>IF(I3813="","",属性中转表!$I$1&amp;(IF(VLOOKUP(B3813,属性中转表!A:G,7,FALSE)=0,0,VLOOKUP(VLOOKUP(B3813,属性中转表!A:G,7,FALSE),属性中转表!$K$2:$P$21,4,0)))+IFERROR(VLOOKUP(A3813,英雄数据表!A:K,IF(武魂!B3813&gt;=50,10,IF(武魂!B3813&gt;=25,6)),0),0))</f>
        <v>,"dpspro":0</v>
      </c>
      <c r="K3813" s="32" t="str">
        <f t="shared" si="256"/>
        <v>"atk":300,"hp":5000,"dpspro":0</v>
      </c>
      <c r="L3813" s="20" t="str">
        <f>IF(B3813&gt;=50,VLOOKUP(A3813,英雄数据表!A:L,11,FALSE),IF(B3813&gt;=25,VLOOKUP(A3813,英雄数据表!A:L,7,0),""))</f>
        <v/>
      </c>
      <c r="M3813" s="20" t="str">
        <f>IFERROR(VLOOKUP(B3813,属性中转表!$K$2:$O$21,5,FALSE),"")</f>
        <v/>
      </c>
      <c r="N3813" s="20" t="str">
        <f>IF(B3813=25,VLOOKUP(A3813,英雄数据表!A:L,8,FALSE),IF(B3813=50,VLOOKUP(A3813,英雄数据表!A:L,12,0),""))</f>
        <v/>
      </c>
    </row>
    <row r="3814" spans="1:14" x14ac:dyDescent="0.3">
      <c r="A3814" s="20">
        <v>32036</v>
      </c>
      <c r="B3814" s="21">
        <f t="shared" si="253"/>
        <v>13</v>
      </c>
      <c r="C3814" s="21">
        <v>5</v>
      </c>
      <c r="D3814" s="21">
        <f>VLOOKUP(A3814,英雄数据表!A:D,4,0)</f>
        <v>3</v>
      </c>
      <c r="E3814" s="20" t="str">
        <f>VLOOKUP(A3814,英雄数据表!A:C,3,0)</f>
        <v>逐日者传承</v>
      </c>
      <c r="F3814" s="20">
        <f t="shared" si="254"/>
        <v>32036</v>
      </c>
      <c r="G3814" s="20">
        <f t="shared" si="255"/>
        <v>32036</v>
      </c>
      <c r="H3814" s="21" t="str">
        <f>VLOOKUP(B3814,属性中转表!A:F,6,FALSE)</f>
        <v>"hp":29700,"atk":825</v>
      </c>
      <c r="I3814" s="20" t="str">
        <f>IF(VLOOKUP(B3814,属性中转表!A:G,7,FALSE)=0,"",VLOOKUP(VLOOKUP(B3814,属性中转表!A:G,7,FALSE),属性中转表!$K$2:$P$21,6,0))&amp;IF(VLOOKUP(B3814,属性中转表!A:G,7,FALSE)&gt;=50,VLOOKUP(A3814,英雄数据表!A:K,9,0),IF(VLOOKUP(B3814,属性中转表!A:G,7,FALSE)&gt;=25,VLOOKUP(A3814,英雄数据表!A:K,5,0),""))</f>
        <v>"atk":300,"hp":5000</v>
      </c>
      <c r="J3814" s="20" t="str">
        <f>IF(I3814="","",属性中转表!$I$1&amp;(IF(VLOOKUP(B3814,属性中转表!A:G,7,FALSE)=0,0,VLOOKUP(VLOOKUP(B3814,属性中转表!A:G,7,FALSE),属性中转表!$K$2:$P$21,4,0)))+IFERROR(VLOOKUP(A3814,英雄数据表!A:K,IF(武魂!B3814&gt;=50,10,IF(武魂!B3814&gt;=25,6)),0),0))</f>
        <v>,"dpspro":0</v>
      </c>
      <c r="K3814" s="32" t="str">
        <f t="shared" si="256"/>
        <v>"atk":300,"hp":5000,"dpspro":0</v>
      </c>
      <c r="L3814" s="20" t="str">
        <f>IF(B3814&gt;=50,VLOOKUP(A3814,英雄数据表!A:L,11,FALSE),IF(B3814&gt;=25,VLOOKUP(A3814,英雄数据表!A:L,7,0),""))</f>
        <v/>
      </c>
      <c r="M3814" s="20" t="str">
        <f>IFERROR(VLOOKUP(B3814,属性中转表!$K$2:$O$21,5,FALSE),"")</f>
        <v/>
      </c>
      <c r="N3814" s="20" t="str">
        <f>IF(B3814=25,VLOOKUP(A3814,英雄数据表!A:L,8,FALSE),IF(B3814=50,VLOOKUP(A3814,英雄数据表!A:L,12,0),""))</f>
        <v/>
      </c>
    </row>
    <row r="3815" spans="1:14" x14ac:dyDescent="0.3">
      <c r="A3815" s="20">
        <v>32036</v>
      </c>
      <c r="B3815" s="21">
        <f t="shared" si="253"/>
        <v>14</v>
      </c>
      <c r="C3815" s="21">
        <v>5</v>
      </c>
      <c r="D3815" s="21">
        <f>VLOOKUP(A3815,英雄数据表!A:D,4,0)</f>
        <v>3</v>
      </c>
      <c r="E3815" s="20" t="str">
        <f>VLOOKUP(A3815,英雄数据表!A:C,3,0)</f>
        <v>逐日者传承</v>
      </c>
      <c r="F3815" s="20">
        <f t="shared" si="254"/>
        <v>32036</v>
      </c>
      <c r="G3815" s="20">
        <f t="shared" si="255"/>
        <v>32036</v>
      </c>
      <c r="H3815" s="21" t="str">
        <f>VLOOKUP(B3815,属性中转表!A:F,6,FALSE)</f>
        <v>"hp":32400,"atk":900</v>
      </c>
      <c r="I3815" s="20" t="str">
        <f>IF(VLOOKUP(B3815,属性中转表!A:G,7,FALSE)=0,"",VLOOKUP(VLOOKUP(B3815,属性中转表!A:G,7,FALSE),属性中转表!$K$2:$P$21,6,0))&amp;IF(VLOOKUP(B3815,属性中转表!A:G,7,FALSE)&gt;=50,VLOOKUP(A3815,英雄数据表!A:K,9,0),IF(VLOOKUP(B3815,属性中转表!A:G,7,FALSE)&gt;=25,VLOOKUP(A3815,英雄数据表!A:K,5,0),""))</f>
        <v>"atk":300,"hp":5000</v>
      </c>
      <c r="J3815" s="20" t="str">
        <f>IF(I3815="","",属性中转表!$I$1&amp;(IF(VLOOKUP(B3815,属性中转表!A:G,7,FALSE)=0,0,VLOOKUP(VLOOKUP(B3815,属性中转表!A:G,7,FALSE),属性中转表!$K$2:$P$21,4,0)))+IFERROR(VLOOKUP(A3815,英雄数据表!A:K,IF(武魂!B3815&gt;=50,10,IF(武魂!B3815&gt;=25,6)),0),0))</f>
        <v>,"dpspro":0</v>
      </c>
      <c r="K3815" s="32" t="str">
        <f t="shared" si="256"/>
        <v>"atk":300,"hp":5000,"dpspro":0</v>
      </c>
      <c r="L3815" s="20" t="str">
        <f>IF(B3815&gt;=50,VLOOKUP(A3815,英雄数据表!A:L,11,FALSE),IF(B3815&gt;=25,VLOOKUP(A3815,英雄数据表!A:L,7,0),""))</f>
        <v/>
      </c>
      <c r="M3815" s="20" t="str">
        <f>IFERROR(VLOOKUP(B3815,属性中转表!$K$2:$O$21,5,FALSE),"")</f>
        <v/>
      </c>
      <c r="N3815" s="20" t="str">
        <f>IF(B3815=25,VLOOKUP(A3815,英雄数据表!A:L,8,FALSE),IF(B3815=50,VLOOKUP(A3815,英雄数据表!A:L,12,0),""))</f>
        <v/>
      </c>
    </row>
    <row r="3816" spans="1:14" x14ac:dyDescent="0.3">
      <c r="A3816" s="20">
        <v>32036</v>
      </c>
      <c r="B3816" s="21">
        <f t="shared" si="253"/>
        <v>15</v>
      </c>
      <c r="C3816" s="21">
        <v>5</v>
      </c>
      <c r="D3816" s="21">
        <f>VLOOKUP(A3816,英雄数据表!A:D,4,0)</f>
        <v>3</v>
      </c>
      <c r="E3816" s="20" t="str">
        <f>VLOOKUP(A3816,英雄数据表!A:C,3,0)</f>
        <v>逐日者传承</v>
      </c>
      <c r="F3816" s="20">
        <f t="shared" si="254"/>
        <v>32036</v>
      </c>
      <c r="G3816" s="20">
        <f t="shared" si="255"/>
        <v>32036</v>
      </c>
      <c r="H3816" s="21" t="str">
        <f>VLOOKUP(B3816,属性中转表!A:F,6,FALSE)</f>
        <v>"hp":35100,"atk":975</v>
      </c>
      <c r="I3816" s="20" t="str">
        <f>IF(VLOOKUP(B3816,属性中转表!A:G,7,FALSE)=0,"",VLOOKUP(VLOOKUP(B3816,属性中转表!A:G,7,FALSE),属性中转表!$K$2:$P$21,6,0))&amp;IF(VLOOKUP(B3816,属性中转表!A:G,7,FALSE)&gt;=50,VLOOKUP(A3816,英雄数据表!A:K,9,0),IF(VLOOKUP(B3816,属性中转表!A:G,7,FALSE)&gt;=25,VLOOKUP(A3816,英雄数据表!A:K,5,0),""))</f>
        <v>"atk":300,"hp":5000,"undpspro":50</v>
      </c>
      <c r="J3816" s="20" t="str">
        <f>IF(I3816="","",属性中转表!$I$1&amp;(IF(VLOOKUP(B3816,属性中转表!A:G,7,FALSE)=0,0,VLOOKUP(VLOOKUP(B3816,属性中转表!A:G,7,FALSE),属性中转表!$K$2:$P$21,4,0)))+IFERROR(VLOOKUP(A3816,英雄数据表!A:K,IF(武魂!B3816&gt;=50,10,IF(武魂!B3816&gt;=25,6)),0),0))</f>
        <v>,"dpspro":0</v>
      </c>
      <c r="K3816" s="32" t="str">
        <f t="shared" si="256"/>
        <v>"atk":300,"hp":5000,"undpspro":50,"dpspro":0</v>
      </c>
      <c r="L3816" s="20" t="str">
        <f>IF(B3816&gt;=50,VLOOKUP(A3816,英雄数据表!A:L,11,FALSE),IF(B3816&gt;=25,VLOOKUP(A3816,英雄数据表!A:L,7,0),""))</f>
        <v/>
      </c>
      <c r="M3816" s="20" t="str">
        <f>IFERROR(VLOOKUP(B3816,属性中转表!$K$2:$O$21,5,FALSE),"")</f>
        <v>"undpspro":50</v>
      </c>
      <c r="N3816" s="20" t="str">
        <f>IF(B3816=25,VLOOKUP(A3816,英雄数据表!A:L,8,FALSE),IF(B3816=50,VLOOKUP(A3816,英雄数据表!A:L,12,0),""))</f>
        <v/>
      </c>
    </row>
    <row r="3817" spans="1:14" x14ac:dyDescent="0.3">
      <c r="A3817" s="20">
        <v>32036</v>
      </c>
      <c r="B3817" s="21">
        <f t="shared" si="253"/>
        <v>16</v>
      </c>
      <c r="C3817" s="21">
        <v>5</v>
      </c>
      <c r="D3817" s="21">
        <f>VLOOKUP(A3817,英雄数据表!A:D,4,0)</f>
        <v>3</v>
      </c>
      <c r="E3817" s="20" t="str">
        <f>VLOOKUP(A3817,英雄数据表!A:C,3,0)</f>
        <v>逐日者传承</v>
      </c>
      <c r="F3817" s="20">
        <f t="shared" si="254"/>
        <v>32036</v>
      </c>
      <c r="G3817" s="20">
        <f t="shared" si="255"/>
        <v>32036</v>
      </c>
      <c r="H3817" s="21" t="str">
        <f>VLOOKUP(B3817,属性中转表!A:F,6,FALSE)</f>
        <v>"hp":37800,"atk":1050</v>
      </c>
      <c r="I3817" s="20" t="str">
        <f>IF(VLOOKUP(B3817,属性中转表!A:G,7,FALSE)=0,"",VLOOKUP(VLOOKUP(B3817,属性中转表!A:G,7,FALSE),属性中转表!$K$2:$P$21,6,0))&amp;IF(VLOOKUP(B3817,属性中转表!A:G,7,FALSE)&gt;=50,VLOOKUP(A3817,英雄数据表!A:K,9,0),IF(VLOOKUP(B3817,属性中转表!A:G,7,FALSE)&gt;=25,VLOOKUP(A3817,英雄数据表!A:K,5,0),""))</f>
        <v>"atk":300,"hp":5000,"undpspro":50</v>
      </c>
      <c r="J3817" s="20" t="str">
        <f>IF(I3817="","",属性中转表!$I$1&amp;(IF(VLOOKUP(B3817,属性中转表!A:G,7,FALSE)=0,0,VLOOKUP(VLOOKUP(B3817,属性中转表!A:G,7,FALSE),属性中转表!$K$2:$P$21,4,0)))+IFERROR(VLOOKUP(A3817,英雄数据表!A:K,IF(武魂!B3817&gt;=50,10,IF(武魂!B3817&gt;=25,6)),0),0))</f>
        <v>,"dpspro":0</v>
      </c>
      <c r="K3817" s="32" t="str">
        <f t="shared" si="256"/>
        <v>"atk":300,"hp":5000,"undpspro":50,"dpspro":0</v>
      </c>
      <c r="L3817" s="20" t="str">
        <f>IF(B3817&gt;=50,VLOOKUP(A3817,英雄数据表!A:L,11,FALSE),IF(B3817&gt;=25,VLOOKUP(A3817,英雄数据表!A:L,7,0),""))</f>
        <v/>
      </c>
      <c r="M3817" s="20" t="str">
        <f>IFERROR(VLOOKUP(B3817,属性中转表!$K$2:$O$21,5,FALSE),"")</f>
        <v/>
      </c>
      <c r="N3817" s="20" t="str">
        <f>IF(B3817=25,VLOOKUP(A3817,英雄数据表!A:L,8,FALSE),IF(B3817=50,VLOOKUP(A3817,英雄数据表!A:L,12,0),""))</f>
        <v/>
      </c>
    </row>
    <row r="3818" spans="1:14" x14ac:dyDescent="0.3">
      <c r="A3818" s="20">
        <v>32036</v>
      </c>
      <c r="B3818" s="21">
        <f t="shared" si="253"/>
        <v>17</v>
      </c>
      <c r="C3818" s="21">
        <v>5</v>
      </c>
      <c r="D3818" s="21">
        <f>VLOOKUP(A3818,英雄数据表!A:D,4,0)</f>
        <v>3</v>
      </c>
      <c r="E3818" s="20" t="str">
        <f>VLOOKUP(A3818,英雄数据表!A:C,3,0)</f>
        <v>逐日者传承</v>
      </c>
      <c r="F3818" s="20">
        <f t="shared" si="254"/>
        <v>32036</v>
      </c>
      <c r="G3818" s="20">
        <f t="shared" si="255"/>
        <v>32036</v>
      </c>
      <c r="H3818" s="21" t="str">
        <f>VLOOKUP(B3818,属性中转表!A:F,6,FALSE)</f>
        <v>"hp":40500,"atk":1125</v>
      </c>
      <c r="I3818" s="20" t="str">
        <f>IF(VLOOKUP(B3818,属性中转表!A:G,7,FALSE)=0,"",VLOOKUP(VLOOKUP(B3818,属性中转表!A:G,7,FALSE),属性中转表!$K$2:$P$21,6,0))&amp;IF(VLOOKUP(B3818,属性中转表!A:G,7,FALSE)&gt;=50,VLOOKUP(A3818,英雄数据表!A:K,9,0),IF(VLOOKUP(B3818,属性中转表!A:G,7,FALSE)&gt;=25,VLOOKUP(A3818,英雄数据表!A:K,5,0),""))</f>
        <v>"atk":300,"hp":5000,"undpspro":50</v>
      </c>
      <c r="J3818" s="20" t="str">
        <f>IF(I3818="","",属性中转表!$I$1&amp;(IF(VLOOKUP(B3818,属性中转表!A:G,7,FALSE)=0,0,VLOOKUP(VLOOKUP(B3818,属性中转表!A:G,7,FALSE),属性中转表!$K$2:$P$21,4,0)))+IFERROR(VLOOKUP(A3818,英雄数据表!A:K,IF(武魂!B3818&gt;=50,10,IF(武魂!B3818&gt;=25,6)),0),0))</f>
        <v>,"dpspro":0</v>
      </c>
      <c r="K3818" s="32" t="str">
        <f t="shared" si="256"/>
        <v>"atk":300,"hp":5000,"undpspro":50,"dpspro":0</v>
      </c>
      <c r="L3818" s="20" t="str">
        <f>IF(B3818&gt;=50,VLOOKUP(A3818,英雄数据表!A:L,11,FALSE),IF(B3818&gt;=25,VLOOKUP(A3818,英雄数据表!A:L,7,0),""))</f>
        <v/>
      </c>
      <c r="M3818" s="20" t="str">
        <f>IFERROR(VLOOKUP(B3818,属性中转表!$K$2:$O$21,5,FALSE),"")</f>
        <v/>
      </c>
      <c r="N3818" s="20" t="str">
        <f>IF(B3818=25,VLOOKUP(A3818,英雄数据表!A:L,8,FALSE),IF(B3818=50,VLOOKUP(A3818,英雄数据表!A:L,12,0),""))</f>
        <v/>
      </c>
    </row>
    <row r="3819" spans="1:14" x14ac:dyDescent="0.3">
      <c r="A3819" s="20">
        <v>32036</v>
      </c>
      <c r="B3819" s="21">
        <f t="shared" si="253"/>
        <v>18</v>
      </c>
      <c r="C3819" s="21">
        <v>5</v>
      </c>
      <c r="D3819" s="21">
        <f>VLOOKUP(A3819,英雄数据表!A:D,4,0)</f>
        <v>3</v>
      </c>
      <c r="E3819" s="20" t="str">
        <f>VLOOKUP(A3819,英雄数据表!A:C,3,0)</f>
        <v>逐日者传承</v>
      </c>
      <c r="F3819" s="20">
        <f t="shared" si="254"/>
        <v>32036</v>
      </c>
      <c r="G3819" s="20">
        <f t="shared" si="255"/>
        <v>32036</v>
      </c>
      <c r="H3819" s="21" t="str">
        <f>VLOOKUP(B3819,属性中转表!A:F,6,FALSE)</f>
        <v>"hp":43200,"atk":1200</v>
      </c>
      <c r="I3819" s="20" t="str">
        <f>IF(VLOOKUP(B3819,属性中转表!A:G,7,FALSE)=0,"",VLOOKUP(VLOOKUP(B3819,属性中转表!A:G,7,FALSE),属性中转表!$K$2:$P$21,6,0))&amp;IF(VLOOKUP(B3819,属性中转表!A:G,7,FALSE)&gt;=50,VLOOKUP(A3819,英雄数据表!A:K,9,0),IF(VLOOKUP(B3819,属性中转表!A:G,7,FALSE)&gt;=25,VLOOKUP(A3819,英雄数据表!A:K,5,0),""))</f>
        <v>"atk":300,"hp":5000,"undpspro":50</v>
      </c>
      <c r="J3819" s="20" t="str">
        <f>IF(I3819="","",属性中转表!$I$1&amp;(IF(VLOOKUP(B3819,属性中转表!A:G,7,FALSE)=0,0,VLOOKUP(VLOOKUP(B3819,属性中转表!A:G,7,FALSE),属性中转表!$K$2:$P$21,4,0)))+IFERROR(VLOOKUP(A3819,英雄数据表!A:K,IF(武魂!B3819&gt;=50,10,IF(武魂!B3819&gt;=25,6)),0),0))</f>
        <v>,"dpspro":0</v>
      </c>
      <c r="K3819" s="32" t="str">
        <f t="shared" si="256"/>
        <v>"atk":300,"hp":5000,"undpspro":50,"dpspro":0</v>
      </c>
      <c r="L3819" s="20" t="str">
        <f>IF(B3819&gt;=50,VLOOKUP(A3819,英雄数据表!A:L,11,FALSE),IF(B3819&gt;=25,VLOOKUP(A3819,英雄数据表!A:L,7,0),""))</f>
        <v/>
      </c>
      <c r="M3819" s="20" t="str">
        <f>IFERROR(VLOOKUP(B3819,属性中转表!$K$2:$O$21,5,FALSE),"")</f>
        <v/>
      </c>
      <c r="N3819" s="20" t="str">
        <f>IF(B3819=25,VLOOKUP(A3819,英雄数据表!A:L,8,FALSE),IF(B3819=50,VLOOKUP(A3819,英雄数据表!A:L,12,0),""))</f>
        <v/>
      </c>
    </row>
    <row r="3820" spans="1:14" x14ac:dyDescent="0.3">
      <c r="A3820" s="20">
        <v>32036</v>
      </c>
      <c r="B3820" s="21">
        <f t="shared" si="253"/>
        <v>19</v>
      </c>
      <c r="C3820" s="21">
        <v>5</v>
      </c>
      <c r="D3820" s="21">
        <f>VLOOKUP(A3820,英雄数据表!A:D,4,0)</f>
        <v>3</v>
      </c>
      <c r="E3820" s="20" t="str">
        <f>VLOOKUP(A3820,英雄数据表!A:C,3,0)</f>
        <v>逐日者传承</v>
      </c>
      <c r="F3820" s="20">
        <f t="shared" si="254"/>
        <v>32036</v>
      </c>
      <c r="G3820" s="20">
        <f t="shared" si="255"/>
        <v>32036</v>
      </c>
      <c r="H3820" s="21" t="str">
        <f>VLOOKUP(B3820,属性中转表!A:F,6,FALSE)</f>
        <v>"hp":45900,"atk":1275</v>
      </c>
      <c r="I3820" s="20" t="str">
        <f>IF(VLOOKUP(B3820,属性中转表!A:G,7,FALSE)=0,"",VLOOKUP(VLOOKUP(B3820,属性中转表!A:G,7,FALSE),属性中转表!$K$2:$P$21,6,0))&amp;IF(VLOOKUP(B3820,属性中转表!A:G,7,FALSE)&gt;=50,VLOOKUP(A3820,英雄数据表!A:K,9,0),IF(VLOOKUP(B3820,属性中转表!A:G,7,FALSE)&gt;=25,VLOOKUP(A3820,英雄数据表!A:K,5,0),""))</f>
        <v>"atk":300,"hp":5000,"undpspro":50</v>
      </c>
      <c r="J3820" s="20" t="str">
        <f>IF(I3820="","",属性中转表!$I$1&amp;(IF(VLOOKUP(B3820,属性中转表!A:G,7,FALSE)=0,0,VLOOKUP(VLOOKUP(B3820,属性中转表!A:G,7,FALSE),属性中转表!$K$2:$P$21,4,0)))+IFERROR(VLOOKUP(A3820,英雄数据表!A:K,IF(武魂!B3820&gt;=50,10,IF(武魂!B3820&gt;=25,6)),0),0))</f>
        <v>,"dpspro":0</v>
      </c>
      <c r="K3820" s="32" t="str">
        <f t="shared" si="256"/>
        <v>"atk":300,"hp":5000,"undpspro":50,"dpspro":0</v>
      </c>
      <c r="L3820" s="20" t="str">
        <f>IF(B3820&gt;=50,VLOOKUP(A3820,英雄数据表!A:L,11,FALSE),IF(B3820&gt;=25,VLOOKUP(A3820,英雄数据表!A:L,7,0),""))</f>
        <v/>
      </c>
      <c r="M3820" s="20" t="str">
        <f>IFERROR(VLOOKUP(B3820,属性中转表!$K$2:$O$21,5,FALSE),"")</f>
        <v/>
      </c>
      <c r="N3820" s="20" t="str">
        <f>IF(B3820=25,VLOOKUP(A3820,英雄数据表!A:L,8,FALSE),IF(B3820=50,VLOOKUP(A3820,英雄数据表!A:L,12,0),""))</f>
        <v/>
      </c>
    </row>
    <row r="3821" spans="1:14" x14ac:dyDescent="0.3">
      <c r="A3821" s="20">
        <v>32036</v>
      </c>
      <c r="B3821" s="21">
        <f t="shared" si="253"/>
        <v>20</v>
      </c>
      <c r="C3821" s="21">
        <v>5</v>
      </c>
      <c r="D3821" s="21">
        <f>VLOOKUP(A3821,英雄数据表!A:D,4,0)</f>
        <v>3</v>
      </c>
      <c r="E3821" s="20" t="str">
        <f>VLOOKUP(A3821,英雄数据表!A:C,3,0)</f>
        <v>逐日者传承</v>
      </c>
      <c r="F3821" s="20">
        <f t="shared" si="254"/>
        <v>32036</v>
      </c>
      <c r="G3821" s="20">
        <f t="shared" si="255"/>
        <v>32036</v>
      </c>
      <c r="H3821" s="21" t="str">
        <f>VLOOKUP(B3821,属性中转表!A:F,6,FALSE)</f>
        <v>"hp":48600,"atk":1350</v>
      </c>
      <c r="I3821" s="20" t="str">
        <f>IF(VLOOKUP(B3821,属性中转表!A:G,7,FALSE)=0,"",VLOOKUP(VLOOKUP(B3821,属性中转表!A:G,7,FALSE),属性中转表!$K$2:$P$21,6,0))&amp;IF(VLOOKUP(B3821,属性中转表!A:G,7,FALSE)&gt;=50,VLOOKUP(A3821,英雄数据表!A:K,9,0),IF(VLOOKUP(B3821,属性中转表!A:G,7,FALSE)&gt;=25,VLOOKUP(A3821,英雄数据表!A:K,5,0),""))</f>
        <v>"atk":300,"hp":5000,"undpspro":50</v>
      </c>
      <c r="J3821" s="20" t="str">
        <f>IF(I3821="","",属性中转表!$I$1&amp;(IF(VLOOKUP(B3821,属性中转表!A:G,7,FALSE)=0,0,VLOOKUP(VLOOKUP(B3821,属性中转表!A:G,7,FALSE),属性中转表!$K$2:$P$21,4,0)))+IFERROR(VLOOKUP(A3821,英雄数据表!A:K,IF(武魂!B3821&gt;=50,10,IF(武魂!B3821&gt;=25,6)),0),0))</f>
        <v>,"dpspro":50</v>
      </c>
      <c r="K3821" s="32" t="str">
        <f t="shared" si="256"/>
        <v>"atk":300,"hp":5000,"undpspro":50,"dpspro":50</v>
      </c>
      <c r="L3821" s="20" t="str">
        <f>IF(B3821&gt;=50,VLOOKUP(A3821,英雄数据表!A:L,11,FALSE),IF(B3821&gt;=25,VLOOKUP(A3821,英雄数据表!A:L,7,0),""))</f>
        <v/>
      </c>
      <c r="M3821" s="20" t="str">
        <f>IFERROR(VLOOKUP(B3821,属性中转表!$K$2:$O$21,5,FALSE),"")</f>
        <v>"dpspro":50</v>
      </c>
      <c r="N3821" s="20" t="str">
        <f>IF(B3821=25,VLOOKUP(A3821,英雄数据表!A:L,8,FALSE),IF(B3821=50,VLOOKUP(A3821,英雄数据表!A:L,12,0),""))</f>
        <v/>
      </c>
    </row>
    <row r="3822" spans="1:14" x14ac:dyDescent="0.3">
      <c r="A3822" s="20">
        <v>32036</v>
      </c>
      <c r="B3822" s="21">
        <f t="shared" si="253"/>
        <v>21</v>
      </c>
      <c r="C3822" s="21">
        <v>5</v>
      </c>
      <c r="D3822" s="21">
        <f>VLOOKUP(A3822,英雄数据表!A:D,4,0)</f>
        <v>3</v>
      </c>
      <c r="E3822" s="20" t="str">
        <f>VLOOKUP(A3822,英雄数据表!A:C,3,0)</f>
        <v>逐日者传承</v>
      </c>
      <c r="F3822" s="20">
        <f t="shared" si="254"/>
        <v>32036</v>
      </c>
      <c r="G3822" s="20">
        <f t="shared" si="255"/>
        <v>32036</v>
      </c>
      <c r="H3822" s="21" t="str">
        <f>VLOOKUP(B3822,属性中转表!A:F,6,FALSE)</f>
        <v>"hp":52200,"atk":1450</v>
      </c>
      <c r="I3822" s="20" t="str">
        <f>IF(VLOOKUP(B3822,属性中转表!A:G,7,FALSE)=0,"",VLOOKUP(VLOOKUP(B3822,属性中转表!A:G,7,FALSE),属性中转表!$K$2:$P$21,6,0))&amp;IF(VLOOKUP(B3822,属性中转表!A:G,7,FALSE)&gt;=50,VLOOKUP(A3822,英雄数据表!A:K,9,0),IF(VLOOKUP(B3822,属性中转表!A:G,7,FALSE)&gt;=25,VLOOKUP(A3822,英雄数据表!A:K,5,0),""))</f>
        <v>"atk":300,"hp":5000,"undpspro":50</v>
      </c>
      <c r="J3822" s="20" t="str">
        <f>IF(I3822="","",属性中转表!$I$1&amp;(IF(VLOOKUP(B3822,属性中转表!A:G,7,FALSE)=0,0,VLOOKUP(VLOOKUP(B3822,属性中转表!A:G,7,FALSE),属性中转表!$K$2:$P$21,4,0)))+IFERROR(VLOOKUP(A3822,英雄数据表!A:K,IF(武魂!B3822&gt;=50,10,IF(武魂!B3822&gt;=25,6)),0),0))</f>
        <v>,"dpspro":50</v>
      </c>
      <c r="K3822" s="32" t="str">
        <f t="shared" si="256"/>
        <v>"atk":300,"hp":5000,"undpspro":50,"dpspro":50</v>
      </c>
      <c r="L3822" s="20" t="str">
        <f>IF(B3822&gt;=50,VLOOKUP(A3822,英雄数据表!A:L,11,FALSE),IF(B3822&gt;=25,VLOOKUP(A3822,英雄数据表!A:L,7,0),""))</f>
        <v/>
      </c>
      <c r="M3822" s="20" t="str">
        <f>IFERROR(VLOOKUP(B3822,属性中转表!$K$2:$O$21,5,FALSE),"")</f>
        <v/>
      </c>
      <c r="N3822" s="20" t="str">
        <f>IF(B3822=25,VLOOKUP(A3822,英雄数据表!A:L,8,FALSE),IF(B3822=50,VLOOKUP(A3822,英雄数据表!A:L,12,0),""))</f>
        <v/>
      </c>
    </row>
    <row r="3823" spans="1:14" x14ac:dyDescent="0.3">
      <c r="A3823" s="20">
        <v>32036</v>
      </c>
      <c r="B3823" s="21">
        <f t="shared" si="253"/>
        <v>22</v>
      </c>
      <c r="C3823" s="21">
        <v>5</v>
      </c>
      <c r="D3823" s="21">
        <f>VLOOKUP(A3823,英雄数据表!A:D,4,0)</f>
        <v>3</v>
      </c>
      <c r="E3823" s="20" t="str">
        <f>VLOOKUP(A3823,英雄数据表!A:C,3,0)</f>
        <v>逐日者传承</v>
      </c>
      <c r="F3823" s="20">
        <f t="shared" si="254"/>
        <v>32036</v>
      </c>
      <c r="G3823" s="20">
        <f t="shared" si="255"/>
        <v>32036</v>
      </c>
      <c r="H3823" s="21" t="str">
        <f>VLOOKUP(B3823,属性中转表!A:F,6,FALSE)</f>
        <v>"hp":55800,"atk":1550</v>
      </c>
      <c r="I3823" s="20" t="str">
        <f>IF(VLOOKUP(B3823,属性中转表!A:G,7,FALSE)=0,"",VLOOKUP(VLOOKUP(B3823,属性中转表!A:G,7,FALSE),属性中转表!$K$2:$P$21,6,0))&amp;IF(VLOOKUP(B3823,属性中转表!A:G,7,FALSE)&gt;=50,VLOOKUP(A3823,英雄数据表!A:K,9,0),IF(VLOOKUP(B3823,属性中转表!A:G,7,FALSE)&gt;=25,VLOOKUP(A3823,英雄数据表!A:K,5,0),""))</f>
        <v>"atk":300,"hp":5000,"undpspro":50</v>
      </c>
      <c r="J3823" s="20" t="str">
        <f>IF(I3823="","",属性中转表!$I$1&amp;(IF(VLOOKUP(B3823,属性中转表!A:G,7,FALSE)=0,0,VLOOKUP(VLOOKUP(B3823,属性中转表!A:G,7,FALSE),属性中转表!$K$2:$P$21,4,0)))+IFERROR(VLOOKUP(A3823,英雄数据表!A:K,IF(武魂!B3823&gt;=50,10,IF(武魂!B3823&gt;=25,6)),0),0))</f>
        <v>,"dpspro":50</v>
      </c>
      <c r="K3823" s="32" t="str">
        <f t="shared" si="256"/>
        <v>"atk":300,"hp":5000,"undpspro":50,"dpspro":50</v>
      </c>
      <c r="L3823" s="20" t="str">
        <f>IF(B3823&gt;=50,VLOOKUP(A3823,英雄数据表!A:L,11,FALSE),IF(B3823&gt;=25,VLOOKUP(A3823,英雄数据表!A:L,7,0),""))</f>
        <v/>
      </c>
      <c r="M3823" s="20" t="str">
        <f>IFERROR(VLOOKUP(B3823,属性中转表!$K$2:$O$21,5,FALSE),"")</f>
        <v/>
      </c>
      <c r="N3823" s="20" t="str">
        <f>IF(B3823=25,VLOOKUP(A3823,英雄数据表!A:L,8,FALSE),IF(B3823=50,VLOOKUP(A3823,英雄数据表!A:L,12,0),""))</f>
        <v/>
      </c>
    </row>
    <row r="3824" spans="1:14" x14ac:dyDescent="0.3">
      <c r="A3824" s="20">
        <v>32036</v>
      </c>
      <c r="B3824" s="21">
        <f t="shared" si="253"/>
        <v>23</v>
      </c>
      <c r="C3824" s="21">
        <v>5</v>
      </c>
      <c r="D3824" s="21">
        <f>VLOOKUP(A3824,英雄数据表!A:D,4,0)</f>
        <v>3</v>
      </c>
      <c r="E3824" s="20" t="str">
        <f>VLOOKUP(A3824,英雄数据表!A:C,3,0)</f>
        <v>逐日者传承</v>
      </c>
      <c r="F3824" s="20">
        <f t="shared" si="254"/>
        <v>32036</v>
      </c>
      <c r="G3824" s="20">
        <f t="shared" si="255"/>
        <v>32036</v>
      </c>
      <c r="H3824" s="21" t="str">
        <f>VLOOKUP(B3824,属性中转表!A:F,6,FALSE)</f>
        <v>"hp":59400,"atk":1650</v>
      </c>
      <c r="I3824" s="20" t="str">
        <f>IF(VLOOKUP(B3824,属性中转表!A:G,7,FALSE)=0,"",VLOOKUP(VLOOKUP(B3824,属性中转表!A:G,7,FALSE),属性中转表!$K$2:$P$21,6,0))&amp;IF(VLOOKUP(B3824,属性中转表!A:G,7,FALSE)&gt;=50,VLOOKUP(A3824,英雄数据表!A:K,9,0),IF(VLOOKUP(B3824,属性中转表!A:G,7,FALSE)&gt;=25,VLOOKUP(A3824,英雄数据表!A:K,5,0),""))</f>
        <v>"atk":300,"hp":5000,"undpspro":50</v>
      </c>
      <c r="J3824" s="20" t="str">
        <f>IF(I3824="","",属性中转表!$I$1&amp;(IF(VLOOKUP(B3824,属性中转表!A:G,7,FALSE)=0,0,VLOOKUP(VLOOKUP(B3824,属性中转表!A:G,7,FALSE),属性中转表!$K$2:$P$21,4,0)))+IFERROR(VLOOKUP(A3824,英雄数据表!A:K,IF(武魂!B3824&gt;=50,10,IF(武魂!B3824&gt;=25,6)),0),0))</f>
        <v>,"dpspro":50</v>
      </c>
      <c r="K3824" s="32" t="str">
        <f t="shared" si="256"/>
        <v>"atk":300,"hp":5000,"undpspro":50,"dpspro":50</v>
      </c>
      <c r="L3824" s="20" t="str">
        <f>IF(B3824&gt;=50,VLOOKUP(A3824,英雄数据表!A:L,11,FALSE),IF(B3824&gt;=25,VLOOKUP(A3824,英雄数据表!A:L,7,0),""))</f>
        <v/>
      </c>
      <c r="M3824" s="20" t="str">
        <f>IFERROR(VLOOKUP(B3824,属性中转表!$K$2:$O$21,5,FALSE),"")</f>
        <v/>
      </c>
      <c r="N3824" s="20" t="str">
        <f>IF(B3824=25,VLOOKUP(A3824,英雄数据表!A:L,8,FALSE),IF(B3824=50,VLOOKUP(A3824,英雄数据表!A:L,12,0),""))</f>
        <v/>
      </c>
    </row>
    <row r="3825" spans="1:14" x14ac:dyDescent="0.3">
      <c r="A3825" s="20">
        <v>32036</v>
      </c>
      <c r="B3825" s="21">
        <f t="shared" si="253"/>
        <v>24</v>
      </c>
      <c r="C3825" s="21">
        <v>5</v>
      </c>
      <c r="D3825" s="21">
        <f>VLOOKUP(A3825,英雄数据表!A:D,4,0)</f>
        <v>3</v>
      </c>
      <c r="E3825" s="20" t="str">
        <f>VLOOKUP(A3825,英雄数据表!A:C,3,0)</f>
        <v>逐日者传承</v>
      </c>
      <c r="F3825" s="20">
        <f t="shared" si="254"/>
        <v>32036</v>
      </c>
      <c r="G3825" s="20">
        <f t="shared" si="255"/>
        <v>32036</v>
      </c>
      <c r="H3825" s="21" t="str">
        <f>VLOOKUP(B3825,属性中转表!A:F,6,FALSE)</f>
        <v>"hp":63000,"atk":1750</v>
      </c>
      <c r="I3825" s="20" t="str">
        <f>IF(VLOOKUP(B3825,属性中转表!A:G,7,FALSE)=0,"",VLOOKUP(VLOOKUP(B3825,属性中转表!A:G,7,FALSE),属性中转表!$K$2:$P$21,6,0))&amp;IF(VLOOKUP(B3825,属性中转表!A:G,7,FALSE)&gt;=50,VLOOKUP(A3825,英雄数据表!A:K,9,0),IF(VLOOKUP(B3825,属性中转表!A:G,7,FALSE)&gt;=25,VLOOKUP(A3825,英雄数据表!A:K,5,0),""))</f>
        <v>"atk":300,"hp":5000,"undpspro":50</v>
      </c>
      <c r="J3825" s="20" t="str">
        <f>IF(I3825="","",属性中转表!$I$1&amp;(IF(VLOOKUP(B3825,属性中转表!A:G,7,FALSE)=0,0,VLOOKUP(VLOOKUP(B3825,属性中转表!A:G,7,FALSE),属性中转表!$K$2:$P$21,4,0)))+IFERROR(VLOOKUP(A3825,英雄数据表!A:K,IF(武魂!B3825&gt;=50,10,IF(武魂!B3825&gt;=25,6)),0),0))</f>
        <v>,"dpspro":50</v>
      </c>
      <c r="K3825" s="32" t="str">
        <f t="shared" si="256"/>
        <v>"atk":300,"hp":5000,"undpspro":50,"dpspro":50</v>
      </c>
      <c r="L3825" s="20" t="str">
        <f>IF(B3825&gt;=50,VLOOKUP(A3825,英雄数据表!A:L,11,FALSE),IF(B3825&gt;=25,VLOOKUP(A3825,英雄数据表!A:L,7,0),""))</f>
        <v/>
      </c>
      <c r="M3825" s="20" t="str">
        <f>IFERROR(VLOOKUP(B3825,属性中转表!$K$2:$O$21,5,FALSE),"")</f>
        <v/>
      </c>
      <c r="N3825" s="20" t="str">
        <f>IF(B3825=25,VLOOKUP(A3825,英雄数据表!A:L,8,FALSE),IF(B3825=50,VLOOKUP(A3825,英雄数据表!A:L,12,0),""))</f>
        <v/>
      </c>
    </row>
    <row r="3826" spans="1:14" x14ac:dyDescent="0.3">
      <c r="A3826" s="20">
        <v>32036</v>
      </c>
      <c r="B3826" s="21">
        <f t="shared" si="253"/>
        <v>25</v>
      </c>
      <c r="C3826" s="21">
        <v>5</v>
      </c>
      <c r="D3826" s="21">
        <f>VLOOKUP(A3826,英雄数据表!A:D,4,0)</f>
        <v>3</v>
      </c>
      <c r="E3826" s="20" t="str">
        <f>VLOOKUP(A3826,英雄数据表!A:C,3,0)</f>
        <v>逐日者传承</v>
      </c>
      <c r="F3826" s="20">
        <f t="shared" si="254"/>
        <v>32036</v>
      </c>
      <c r="G3826" s="20">
        <f t="shared" si="255"/>
        <v>32036</v>
      </c>
      <c r="H3826" s="21" t="str">
        <f>VLOOKUP(B3826,属性中转表!A:F,6,FALSE)</f>
        <v>"hp":66600,"atk":1850</v>
      </c>
      <c r="I3826" s="20" t="str">
        <f>IF(VLOOKUP(B3826,属性中转表!A:G,7,FALSE)=0,"",VLOOKUP(VLOOKUP(B3826,属性中转表!A:G,7,FALSE),属性中转表!$K$2:$P$21,6,0))&amp;IF(VLOOKUP(B3826,属性中转表!A:G,7,FALSE)&gt;=50,VLOOKUP(A3826,英雄数据表!A:K,9,0),IF(VLOOKUP(B3826,属性中转表!A:G,7,FALSE)&gt;=25,VLOOKUP(A3826,英雄数据表!A:K,5,0),""))</f>
        <v>"atk":300,"hp":5000,"undpspro":50,"atkpro":50</v>
      </c>
      <c r="J3826" s="20" t="str">
        <f>IF(I3826="","",属性中转表!$I$1&amp;(IF(VLOOKUP(B3826,属性中转表!A:G,7,FALSE)=0,0,VLOOKUP(VLOOKUP(B3826,属性中转表!A:G,7,FALSE),属性中转表!$K$2:$P$21,4,0)))+IFERROR(VLOOKUP(A3826,英雄数据表!A:K,IF(武魂!B3826&gt;=50,10,IF(武魂!B3826&gt;=25,6)),0),0))</f>
        <v>,"dpspro":50</v>
      </c>
      <c r="K3826" s="32" t="str">
        <f t="shared" si="256"/>
        <v>"atk":300,"hp":5000,"undpspro":50,"atkpro":50,"dpspro":50</v>
      </c>
      <c r="L3826" s="20" t="str">
        <f>IF(B3826&gt;=50,VLOOKUP(A3826,英雄数据表!A:L,11,FALSE),IF(B3826&gt;=25,VLOOKUP(A3826,英雄数据表!A:L,7,0),""))</f>
        <v>"3203601004"</v>
      </c>
      <c r="M3826" s="20" t="str">
        <f>IFERROR(VLOOKUP(B3826,属性中转表!$K$2:$O$21,5,FALSE),"")</f>
        <v/>
      </c>
      <c r="N3826" s="20" t="str">
        <f>IF(B3826=25,VLOOKUP(A3826,英雄数据表!A:L,8,FALSE),IF(B3826=50,VLOOKUP(A3826,英雄数据表!A:L,12,0),""))</f>
        <v>攻击增加5%，对燃烧目标造成伤害增加18%</v>
      </c>
    </row>
    <row r="3827" spans="1:14" x14ac:dyDescent="0.3">
      <c r="A3827" s="20">
        <v>32036</v>
      </c>
      <c r="B3827" s="21">
        <f t="shared" si="253"/>
        <v>26</v>
      </c>
      <c r="C3827" s="21">
        <v>5</v>
      </c>
      <c r="D3827" s="21">
        <f>VLOOKUP(A3827,英雄数据表!A:D,4,0)</f>
        <v>3</v>
      </c>
      <c r="E3827" s="20" t="str">
        <f>VLOOKUP(A3827,英雄数据表!A:C,3,0)</f>
        <v>逐日者传承</v>
      </c>
      <c r="F3827" s="20">
        <f t="shared" si="254"/>
        <v>32036</v>
      </c>
      <c r="G3827" s="20">
        <f t="shared" si="255"/>
        <v>32036</v>
      </c>
      <c r="H3827" s="21" t="str">
        <f>VLOOKUP(B3827,属性中转表!A:F,6,FALSE)</f>
        <v>"hp":70200,"atk":1950</v>
      </c>
      <c r="I3827" s="20" t="str">
        <f>IF(VLOOKUP(B3827,属性中转表!A:G,7,FALSE)=0,"",VLOOKUP(VLOOKUP(B3827,属性中转表!A:G,7,FALSE),属性中转表!$K$2:$P$21,6,0))&amp;IF(VLOOKUP(B3827,属性中转表!A:G,7,FALSE)&gt;=50,VLOOKUP(A3827,英雄数据表!A:K,9,0),IF(VLOOKUP(B3827,属性中转表!A:G,7,FALSE)&gt;=25,VLOOKUP(A3827,英雄数据表!A:K,5,0),""))</f>
        <v>"atk":300,"hp":5000,"undpspro":50,"atkpro":50</v>
      </c>
      <c r="J3827" s="20" t="str">
        <f>IF(I3827="","",属性中转表!$I$1&amp;(IF(VLOOKUP(B3827,属性中转表!A:G,7,FALSE)=0,0,VLOOKUP(VLOOKUP(B3827,属性中转表!A:G,7,FALSE),属性中转表!$K$2:$P$21,4,0)))+IFERROR(VLOOKUP(A3827,英雄数据表!A:K,IF(武魂!B3827&gt;=50,10,IF(武魂!B3827&gt;=25,6)),0),0))</f>
        <v>,"dpspro":50</v>
      </c>
      <c r="K3827" s="32" t="str">
        <f t="shared" si="256"/>
        <v>"atk":300,"hp":5000,"undpspro":50,"atkpro":50,"dpspro":50</v>
      </c>
      <c r="L3827" s="20" t="str">
        <f>IF(B3827&gt;=50,VLOOKUP(A3827,英雄数据表!A:L,11,FALSE),IF(B3827&gt;=25,VLOOKUP(A3827,英雄数据表!A:L,7,0),""))</f>
        <v>"3203601004"</v>
      </c>
      <c r="M3827" s="20" t="str">
        <f>IFERROR(VLOOKUP(B3827,属性中转表!$K$2:$O$21,5,FALSE),"")</f>
        <v/>
      </c>
      <c r="N3827" s="20" t="str">
        <f>IF(B3827=25,VLOOKUP(A3827,英雄数据表!A:L,8,FALSE),IF(B3827=50,VLOOKUP(A3827,英雄数据表!A:L,12,0),""))</f>
        <v/>
      </c>
    </row>
    <row r="3828" spans="1:14" x14ac:dyDescent="0.3">
      <c r="A3828" s="20">
        <v>32036</v>
      </c>
      <c r="B3828" s="21">
        <f t="shared" si="253"/>
        <v>27</v>
      </c>
      <c r="C3828" s="21">
        <v>5</v>
      </c>
      <c r="D3828" s="21">
        <f>VLOOKUP(A3828,英雄数据表!A:D,4,0)</f>
        <v>3</v>
      </c>
      <c r="E3828" s="20" t="str">
        <f>VLOOKUP(A3828,英雄数据表!A:C,3,0)</f>
        <v>逐日者传承</v>
      </c>
      <c r="F3828" s="20">
        <f t="shared" si="254"/>
        <v>32036</v>
      </c>
      <c r="G3828" s="20">
        <f t="shared" si="255"/>
        <v>32036</v>
      </c>
      <c r="H3828" s="21" t="str">
        <f>VLOOKUP(B3828,属性中转表!A:F,6,FALSE)</f>
        <v>"hp":73800,"atk":2050</v>
      </c>
      <c r="I3828" s="20" t="str">
        <f>IF(VLOOKUP(B3828,属性中转表!A:G,7,FALSE)=0,"",VLOOKUP(VLOOKUP(B3828,属性中转表!A:G,7,FALSE),属性中转表!$K$2:$P$21,6,0))&amp;IF(VLOOKUP(B3828,属性中转表!A:G,7,FALSE)&gt;=50,VLOOKUP(A3828,英雄数据表!A:K,9,0),IF(VLOOKUP(B3828,属性中转表!A:G,7,FALSE)&gt;=25,VLOOKUP(A3828,英雄数据表!A:K,5,0),""))</f>
        <v>"atk":300,"hp":5000,"undpspro":50,"atkpro":50</v>
      </c>
      <c r="J3828" s="20" t="str">
        <f>IF(I3828="","",属性中转表!$I$1&amp;(IF(VLOOKUP(B3828,属性中转表!A:G,7,FALSE)=0,0,VLOOKUP(VLOOKUP(B3828,属性中转表!A:G,7,FALSE),属性中转表!$K$2:$P$21,4,0)))+IFERROR(VLOOKUP(A3828,英雄数据表!A:K,IF(武魂!B3828&gt;=50,10,IF(武魂!B3828&gt;=25,6)),0),0))</f>
        <v>,"dpspro":50</v>
      </c>
      <c r="K3828" s="32" t="str">
        <f t="shared" si="256"/>
        <v>"atk":300,"hp":5000,"undpspro":50,"atkpro":50,"dpspro":50</v>
      </c>
      <c r="L3828" s="20" t="str">
        <f>IF(B3828&gt;=50,VLOOKUP(A3828,英雄数据表!A:L,11,FALSE),IF(B3828&gt;=25,VLOOKUP(A3828,英雄数据表!A:L,7,0),""))</f>
        <v>"3203601004"</v>
      </c>
      <c r="M3828" s="20" t="str">
        <f>IFERROR(VLOOKUP(B3828,属性中转表!$K$2:$O$21,5,FALSE),"")</f>
        <v/>
      </c>
      <c r="N3828" s="20" t="str">
        <f>IF(B3828=25,VLOOKUP(A3828,英雄数据表!A:L,8,FALSE),IF(B3828=50,VLOOKUP(A3828,英雄数据表!A:L,12,0),""))</f>
        <v/>
      </c>
    </row>
    <row r="3829" spans="1:14" x14ac:dyDescent="0.3">
      <c r="A3829" s="20">
        <v>32036</v>
      </c>
      <c r="B3829" s="21">
        <f t="shared" si="253"/>
        <v>28</v>
      </c>
      <c r="C3829" s="21">
        <v>5</v>
      </c>
      <c r="D3829" s="21">
        <f>VLOOKUP(A3829,英雄数据表!A:D,4,0)</f>
        <v>3</v>
      </c>
      <c r="E3829" s="20" t="str">
        <f>VLOOKUP(A3829,英雄数据表!A:C,3,0)</f>
        <v>逐日者传承</v>
      </c>
      <c r="F3829" s="20">
        <f t="shared" si="254"/>
        <v>32036</v>
      </c>
      <c r="G3829" s="20">
        <f t="shared" si="255"/>
        <v>32036</v>
      </c>
      <c r="H3829" s="21" t="str">
        <f>VLOOKUP(B3829,属性中转表!A:F,6,FALSE)</f>
        <v>"hp":77400,"atk":2150</v>
      </c>
      <c r="I3829" s="20" t="str">
        <f>IF(VLOOKUP(B3829,属性中转表!A:G,7,FALSE)=0,"",VLOOKUP(VLOOKUP(B3829,属性中转表!A:G,7,FALSE),属性中转表!$K$2:$P$21,6,0))&amp;IF(VLOOKUP(B3829,属性中转表!A:G,7,FALSE)&gt;=50,VLOOKUP(A3829,英雄数据表!A:K,9,0),IF(VLOOKUP(B3829,属性中转表!A:G,7,FALSE)&gt;=25,VLOOKUP(A3829,英雄数据表!A:K,5,0),""))</f>
        <v>"atk":300,"hp":5000,"undpspro":50,"atkpro":50</v>
      </c>
      <c r="J3829" s="20" t="str">
        <f>IF(I3829="","",属性中转表!$I$1&amp;(IF(VLOOKUP(B3829,属性中转表!A:G,7,FALSE)=0,0,VLOOKUP(VLOOKUP(B3829,属性中转表!A:G,7,FALSE),属性中转表!$K$2:$P$21,4,0)))+IFERROR(VLOOKUP(A3829,英雄数据表!A:K,IF(武魂!B3829&gt;=50,10,IF(武魂!B3829&gt;=25,6)),0),0))</f>
        <v>,"dpspro":50</v>
      </c>
      <c r="K3829" s="32" t="str">
        <f t="shared" si="256"/>
        <v>"atk":300,"hp":5000,"undpspro":50,"atkpro":50,"dpspro":50</v>
      </c>
      <c r="L3829" s="20" t="str">
        <f>IF(B3829&gt;=50,VLOOKUP(A3829,英雄数据表!A:L,11,FALSE),IF(B3829&gt;=25,VLOOKUP(A3829,英雄数据表!A:L,7,0),""))</f>
        <v>"3203601004"</v>
      </c>
      <c r="M3829" s="20" t="str">
        <f>IFERROR(VLOOKUP(B3829,属性中转表!$K$2:$O$21,5,FALSE),"")</f>
        <v/>
      </c>
      <c r="N3829" s="20" t="str">
        <f>IF(B3829=25,VLOOKUP(A3829,英雄数据表!A:L,8,FALSE),IF(B3829=50,VLOOKUP(A3829,英雄数据表!A:L,12,0),""))</f>
        <v/>
      </c>
    </row>
    <row r="3830" spans="1:14" x14ac:dyDescent="0.3">
      <c r="A3830" s="20">
        <v>32036</v>
      </c>
      <c r="B3830" s="21">
        <f t="shared" si="253"/>
        <v>29</v>
      </c>
      <c r="C3830" s="21">
        <v>5</v>
      </c>
      <c r="D3830" s="21">
        <f>VLOOKUP(A3830,英雄数据表!A:D,4,0)</f>
        <v>3</v>
      </c>
      <c r="E3830" s="20" t="str">
        <f>VLOOKUP(A3830,英雄数据表!A:C,3,0)</f>
        <v>逐日者传承</v>
      </c>
      <c r="F3830" s="20">
        <f t="shared" si="254"/>
        <v>32036</v>
      </c>
      <c r="G3830" s="20">
        <f t="shared" si="255"/>
        <v>32036</v>
      </c>
      <c r="H3830" s="21" t="str">
        <f>VLOOKUP(B3830,属性中转表!A:F,6,FALSE)</f>
        <v>"hp":81000,"atk":2250</v>
      </c>
      <c r="I3830" s="20" t="str">
        <f>IF(VLOOKUP(B3830,属性中转表!A:G,7,FALSE)=0,"",VLOOKUP(VLOOKUP(B3830,属性中转表!A:G,7,FALSE),属性中转表!$K$2:$P$21,6,0))&amp;IF(VLOOKUP(B3830,属性中转表!A:G,7,FALSE)&gt;=50,VLOOKUP(A3830,英雄数据表!A:K,9,0),IF(VLOOKUP(B3830,属性中转表!A:G,7,FALSE)&gt;=25,VLOOKUP(A3830,英雄数据表!A:K,5,0),""))</f>
        <v>"atk":300,"hp":5000,"undpspro":50,"atkpro":50</v>
      </c>
      <c r="J3830" s="20" t="str">
        <f>IF(I3830="","",属性中转表!$I$1&amp;(IF(VLOOKUP(B3830,属性中转表!A:G,7,FALSE)=0,0,VLOOKUP(VLOOKUP(B3830,属性中转表!A:G,7,FALSE),属性中转表!$K$2:$P$21,4,0)))+IFERROR(VLOOKUP(A3830,英雄数据表!A:K,IF(武魂!B3830&gt;=50,10,IF(武魂!B3830&gt;=25,6)),0),0))</f>
        <v>,"dpspro":50</v>
      </c>
      <c r="K3830" s="32" t="str">
        <f t="shared" si="256"/>
        <v>"atk":300,"hp":5000,"undpspro":50,"atkpro":50,"dpspro":50</v>
      </c>
      <c r="L3830" s="20" t="str">
        <f>IF(B3830&gt;=50,VLOOKUP(A3830,英雄数据表!A:L,11,FALSE),IF(B3830&gt;=25,VLOOKUP(A3830,英雄数据表!A:L,7,0),""))</f>
        <v>"3203601004"</v>
      </c>
      <c r="M3830" s="20" t="str">
        <f>IFERROR(VLOOKUP(B3830,属性中转表!$K$2:$O$21,5,FALSE),"")</f>
        <v/>
      </c>
      <c r="N3830" s="20" t="str">
        <f>IF(B3830=25,VLOOKUP(A3830,英雄数据表!A:L,8,FALSE),IF(B3830=50,VLOOKUP(A3830,英雄数据表!A:L,12,0),""))</f>
        <v/>
      </c>
    </row>
    <row r="3831" spans="1:14" x14ac:dyDescent="0.3">
      <c r="A3831" s="20">
        <v>32036</v>
      </c>
      <c r="B3831" s="21">
        <f t="shared" si="253"/>
        <v>30</v>
      </c>
      <c r="C3831" s="21">
        <v>5</v>
      </c>
      <c r="D3831" s="21">
        <f>VLOOKUP(A3831,英雄数据表!A:D,4,0)</f>
        <v>3</v>
      </c>
      <c r="E3831" s="20" t="str">
        <f>VLOOKUP(A3831,英雄数据表!A:C,3,0)</f>
        <v>逐日者传承</v>
      </c>
      <c r="F3831" s="20">
        <f t="shared" si="254"/>
        <v>32036</v>
      </c>
      <c r="G3831" s="20">
        <f t="shared" si="255"/>
        <v>32036</v>
      </c>
      <c r="H3831" s="21" t="str">
        <f>VLOOKUP(B3831,属性中转表!A:F,6,FALSE)</f>
        <v>"hp":84600,"atk":2350</v>
      </c>
      <c r="I3831" s="20" t="str">
        <f>IF(VLOOKUP(B3831,属性中转表!A:G,7,FALSE)=0,"",VLOOKUP(VLOOKUP(B3831,属性中转表!A:G,7,FALSE),属性中转表!$K$2:$P$21,6,0))&amp;IF(VLOOKUP(B3831,属性中转表!A:G,7,FALSE)&gt;=50,VLOOKUP(A3831,英雄数据表!A:K,9,0),IF(VLOOKUP(B3831,属性中转表!A:G,7,FALSE)&gt;=25,VLOOKUP(A3831,英雄数据表!A:K,5,0),""))</f>
        <v>"atk":300,"hp":5000,"undpspro":100,"atkpro":50</v>
      </c>
      <c r="J3831" s="20" t="str">
        <f>IF(I3831="","",属性中转表!$I$1&amp;(IF(VLOOKUP(B3831,属性中转表!A:G,7,FALSE)=0,0,VLOOKUP(VLOOKUP(B3831,属性中转表!A:G,7,FALSE),属性中转表!$K$2:$P$21,4,0)))+IFERROR(VLOOKUP(A3831,英雄数据表!A:K,IF(武魂!B3831&gt;=50,10,IF(武魂!B3831&gt;=25,6)),0),0))</f>
        <v>,"dpspro":50</v>
      </c>
      <c r="K3831" s="32" t="str">
        <f t="shared" si="256"/>
        <v>"atk":300,"hp":5000,"undpspro":100,"atkpro":50,"dpspro":50</v>
      </c>
      <c r="L3831" s="20" t="str">
        <f>IF(B3831&gt;=50,VLOOKUP(A3831,英雄数据表!A:L,11,FALSE),IF(B3831&gt;=25,VLOOKUP(A3831,英雄数据表!A:L,7,0),""))</f>
        <v>"3203601004"</v>
      </c>
      <c r="M3831" s="20" t="str">
        <f>IFERROR(VLOOKUP(B3831,属性中转表!$K$2:$O$21,5,FALSE),"")</f>
        <v>"undpspro":50</v>
      </c>
      <c r="N3831" s="20" t="str">
        <f>IF(B3831=25,VLOOKUP(A3831,英雄数据表!A:L,8,FALSE),IF(B3831=50,VLOOKUP(A3831,英雄数据表!A:L,12,0),""))</f>
        <v/>
      </c>
    </row>
    <row r="3832" spans="1:14" x14ac:dyDescent="0.3">
      <c r="A3832" s="20">
        <v>32036</v>
      </c>
      <c r="B3832" s="21">
        <f t="shared" si="253"/>
        <v>31</v>
      </c>
      <c r="C3832" s="21">
        <v>5</v>
      </c>
      <c r="D3832" s="21">
        <f>VLOOKUP(A3832,英雄数据表!A:D,4,0)</f>
        <v>3</v>
      </c>
      <c r="E3832" s="20" t="str">
        <f>VLOOKUP(A3832,英雄数据表!A:C,3,0)</f>
        <v>逐日者传承</v>
      </c>
      <c r="F3832" s="20">
        <f t="shared" si="254"/>
        <v>32036</v>
      </c>
      <c r="G3832" s="20">
        <f t="shared" si="255"/>
        <v>32036</v>
      </c>
      <c r="H3832" s="21" t="str">
        <f>VLOOKUP(B3832,属性中转表!A:F,6,FALSE)</f>
        <v>"hp":89100,"atk":2475</v>
      </c>
      <c r="I3832" s="20" t="str">
        <f>IF(VLOOKUP(B3832,属性中转表!A:G,7,FALSE)=0,"",VLOOKUP(VLOOKUP(B3832,属性中转表!A:G,7,FALSE),属性中转表!$K$2:$P$21,6,0))&amp;IF(VLOOKUP(B3832,属性中转表!A:G,7,FALSE)&gt;=50,VLOOKUP(A3832,英雄数据表!A:K,9,0),IF(VLOOKUP(B3832,属性中转表!A:G,7,FALSE)&gt;=25,VLOOKUP(A3832,英雄数据表!A:K,5,0),""))</f>
        <v>"atk":300,"hp":5000,"undpspro":100,"atkpro":50</v>
      </c>
      <c r="J3832" s="20" t="str">
        <f>IF(I3832="","",属性中转表!$I$1&amp;(IF(VLOOKUP(B3832,属性中转表!A:G,7,FALSE)=0,0,VLOOKUP(VLOOKUP(B3832,属性中转表!A:G,7,FALSE),属性中转表!$K$2:$P$21,4,0)))+IFERROR(VLOOKUP(A3832,英雄数据表!A:K,IF(武魂!B3832&gt;=50,10,IF(武魂!B3832&gt;=25,6)),0),0))</f>
        <v>,"dpspro":50</v>
      </c>
      <c r="K3832" s="32" t="str">
        <f t="shared" si="256"/>
        <v>"atk":300,"hp":5000,"undpspro":100,"atkpro":50,"dpspro":50</v>
      </c>
      <c r="L3832" s="20" t="str">
        <f>IF(B3832&gt;=50,VLOOKUP(A3832,英雄数据表!A:L,11,FALSE),IF(B3832&gt;=25,VLOOKUP(A3832,英雄数据表!A:L,7,0),""))</f>
        <v>"3203601004"</v>
      </c>
      <c r="M3832" s="20" t="str">
        <f>IFERROR(VLOOKUP(B3832,属性中转表!$K$2:$O$21,5,FALSE),"")</f>
        <v/>
      </c>
      <c r="N3832" s="20" t="str">
        <f>IF(B3832=25,VLOOKUP(A3832,英雄数据表!A:L,8,FALSE),IF(B3832=50,VLOOKUP(A3832,英雄数据表!A:L,12,0),""))</f>
        <v/>
      </c>
    </row>
    <row r="3833" spans="1:14" x14ac:dyDescent="0.3">
      <c r="A3833" s="20">
        <v>32036</v>
      </c>
      <c r="B3833" s="21">
        <f t="shared" si="253"/>
        <v>32</v>
      </c>
      <c r="C3833" s="21">
        <v>5</v>
      </c>
      <c r="D3833" s="21">
        <f>VLOOKUP(A3833,英雄数据表!A:D,4,0)</f>
        <v>3</v>
      </c>
      <c r="E3833" s="20" t="str">
        <f>VLOOKUP(A3833,英雄数据表!A:C,3,0)</f>
        <v>逐日者传承</v>
      </c>
      <c r="F3833" s="20">
        <f t="shared" si="254"/>
        <v>32036</v>
      </c>
      <c r="G3833" s="20">
        <f t="shared" si="255"/>
        <v>32036</v>
      </c>
      <c r="H3833" s="21" t="str">
        <f>VLOOKUP(B3833,属性中转表!A:F,6,FALSE)</f>
        <v>"hp":93600,"atk":2600</v>
      </c>
      <c r="I3833" s="20" t="str">
        <f>IF(VLOOKUP(B3833,属性中转表!A:G,7,FALSE)=0,"",VLOOKUP(VLOOKUP(B3833,属性中转表!A:G,7,FALSE),属性中转表!$K$2:$P$21,6,0))&amp;IF(VLOOKUP(B3833,属性中转表!A:G,7,FALSE)&gt;=50,VLOOKUP(A3833,英雄数据表!A:K,9,0),IF(VLOOKUP(B3833,属性中转表!A:G,7,FALSE)&gt;=25,VLOOKUP(A3833,英雄数据表!A:K,5,0),""))</f>
        <v>"atk":300,"hp":5000,"undpspro":100,"atkpro":50</v>
      </c>
      <c r="J3833" s="20" t="str">
        <f>IF(I3833="","",属性中转表!$I$1&amp;(IF(VLOOKUP(B3833,属性中转表!A:G,7,FALSE)=0,0,VLOOKUP(VLOOKUP(B3833,属性中转表!A:G,7,FALSE),属性中转表!$K$2:$P$21,4,0)))+IFERROR(VLOOKUP(A3833,英雄数据表!A:K,IF(武魂!B3833&gt;=50,10,IF(武魂!B3833&gt;=25,6)),0),0))</f>
        <v>,"dpspro":50</v>
      </c>
      <c r="K3833" s="32" t="str">
        <f t="shared" si="256"/>
        <v>"atk":300,"hp":5000,"undpspro":100,"atkpro":50,"dpspro":50</v>
      </c>
      <c r="L3833" s="20" t="str">
        <f>IF(B3833&gt;=50,VLOOKUP(A3833,英雄数据表!A:L,11,FALSE),IF(B3833&gt;=25,VLOOKUP(A3833,英雄数据表!A:L,7,0),""))</f>
        <v>"3203601004"</v>
      </c>
      <c r="M3833" s="20" t="str">
        <f>IFERROR(VLOOKUP(B3833,属性中转表!$K$2:$O$21,5,FALSE),"")</f>
        <v/>
      </c>
      <c r="N3833" s="20" t="str">
        <f>IF(B3833=25,VLOOKUP(A3833,英雄数据表!A:L,8,FALSE),IF(B3833=50,VLOOKUP(A3833,英雄数据表!A:L,12,0),""))</f>
        <v/>
      </c>
    </row>
    <row r="3834" spans="1:14" x14ac:dyDescent="0.3">
      <c r="A3834" s="20">
        <v>32036</v>
      </c>
      <c r="B3834" s="21">
        <f t="shared" si="253"/>
        <v>33</v>
      </c>
      <c r="C3834" s="21">
        <v>5</v>
      </c>
      <c r="D3834" s="21">
        <f>VLOOKUP(A3834,英雄数据表!A:D,4,0)</f>
        <v>3</v>
      </c>
      <c r="E3834" s="20" t="str">
        <f>VLOOKUP(A3834,英雄数据表!A:C,3,0)</f>
        <v>逐日者传承</v>
      </c>
      <c r="F3834" s="20">
        <f t="shared" si="254"/>
        <v>32036</v>
      </c>
      <c r="G3834" s="20">
        <f t="shared" si="255"/>
        <v>32036</v>
      </c>
      <c r="H3834" s="21" t="str">
        <f>VLOOKUP(B3834,属性中转表!A:F,6,FALSE)</f>
        <v>"hp":98100,"atk":2725</v>
      </c>
      <c r="I3834" s="20" t="str">
        <f>IF(VLOOKUP(B3834,属性中转表!A:G,7,FALSE)=0,"",VLOOKUP(VLOOKUP(B3834,属性中转表!A:G,7,FALSE),属性中转表!$K$2:$P$21,6,0))&amp;IF(VLOOKUP(B3834,属性中转表!A:G,7,FALSE)&gt;=50,VLOOKUP(A3834,英雄数据表!A:K,9,0),IF(VLOOKUP(B3834,属性中转表!A:G,7,FALSE)&gt;=25,VLOOKUP(A3834,英雄数据表!A:K,5,0),""))</f>
        <v>"atk":300,"hp":5000,"undpspro":100,"atkpro":50</v>
      </c>
      <c r="J3834" s="20" t="str">
        <f>IF(I3834="","",属性中转表!$I$1&amp;(IF(VLOOKUP(B3834,属性中转表!A:G,7,FALSE)=0,0,VLOOKUP(VLOOKUP(B3834,属性中转表!A:G,7,FALSE),属性中转表!$K$2:$P$21,4,0)))+IFERROR(VLOOKUP(A3834,英雄数据表!A:K,IF(武魂!B3834&gt;=50,10,IF(武魂!B3834&gt;=25,6)),0),0))</f>
        <v>,"dpspro":50</v>
      </c>
      <c r="K3834" s="32" t="str">
        <f t="shared" si="256"/>
        <v>"atk":300,"hp":5000,"undpspro":100,"atkpro":50,"dpspro":50</v>
      </c>
      <c r="L3834" s="20" t="str">
        <f>IF(B3834&gt;=50,VLOOKUP(A3834,英雄数据表!A:L,11,FALSE),IF(B3834&gt;=25,VLOOKUP(A3834,英雄数据表!A:L,7,0),""))</f>
        <v>"3203601004"</v>
      </c>
      <c r="M3834" s="20" t="str">
        <f>IFERROR(VLOOKUP(B3834,属性中转表!$K$2:$O$21,5,FALSE),"")</f>
        <v/>
      </c>
      <c r="N3834" s="20" t="str">
        <f>IF(B3834=25,VLOOKUP(A3834,英雄数据表!A:L,8,FALSE),IF(B3834=50,VLOOKUP(A3834,英雄数据表!A:L,12,0),""))</f>
        <v/>
      </c>
    </row>
    <row r="3835" spans="1:14" x14ac:dyDescent="0.3">
      <c r="A3835" s="20">
        <v>32036</v>
      </c>
      <c r="B3835" s="21">
        <f t="shared" si="253"/>
        <v>34</v>
      </c>
      <c r="C3835" s="21">
        <v>5</v>
      </c>
      <c r="D3835" s="21">
        <f>VLOOKUP(A3835,英雄数据表!A:D,4,0)</f>
        <v>3</v>
      </c>
      <c r="E3835" s="20" t="str">
        <f>VLOOKUP(A3835,英雄数据表!A:C,3,0)</f>
        <v>逐日者传承</v>
      </c>
      <c r="F3835" s="20">
        <f t="shared" si="254"/>
        <v>32036</v>
      </c>
      <c r="G3835" s="20">
        <f t="shared" si="255"/>
        <v>32036</v>
      </c>
      <c r="H3835" s="21" t="str">
        <f>VLOOKUP(B3835,属性中转表!A:F,6,FALSE)</f>
        <v>"hp":102600,"atk":2850</v>
      </c>
      <c r="I3835" s="20" t="str">
        <f>IF(VLOOKUP(B3835,属性中转表!A:G,7,FALSE)=0,"",VLOOKUP(VLOOKUP(B3835,属性中转表!A:G,7,FALSE),属性中转表!$K$2:$P$21,6,0))&amp;IF(VLOOKUP(B3835,属性中转表!A:G,7,FALSE)&gt;=50,VLOOKUP(A3835,英雄数据表!A:K,9,0),IF(VLOOKUP(B3835,属性中转表!A:G,7,FALSE)&gt;=25,VLOOKUP(A3835,英雄数据表!A:K,5,0),""))</f>
        <v>"atk":300,"hp":5000,"undpspro":100,"atkpro":50</v>
      </c>
      <c r="J3835" s="20" t="str">
        <f>IF(I3835="","",属性中转表!$I$1&amp;(IF(VLOOKUP(B3835,属性中转表!A:G,7,FALSE)=0,0,VLOOKUP(VLOOKUP(B3835,属性中转表!A:G,7,FALSE),属性中转表!$K$2:$P$21,4,0)))+IFERROR(VLOOKUP(A3835,英雄数据表!A:K,IF(武魂!B3835&gt;=50,10,IF(武魂!B3835&gt;=25,6)),0),0))</f>
        <v>,"dpspro":50</v>
      </c>
      <c r="K3835" s="32" t="str">
        <f t="shared" si="256"/>
        <v>"atk":300,"hp":5000,"undpspro":100,"atkpro":50,"dpspro":50</v>
      </c>
      <c r="L3835" s="20" t="str">
        <f>IF(B3835&gt;=50,VLOOKUP(A3835,英雄数据表!A:L,11,FALSE),IF(B3835&gt;=25,VLOOKUP(A3835,英雄数据表!A:L,7,0),""))</f>
        <v>"3203601004"</v>
      </c>
      <c r="M3835" s="20" t="str">
        <f>IFERROR(VLOOKUP(B3835,属性中转表!$K$2:$O$21,5,FALSE),"")</f>
        <v/>
      </c>
      <c r="N3835" s="20" t="str">
        <f>IF(B3835=25,VLOOKUP(A3835,英雄数据表!A:L,8,FALSE),IF(B3835=50,VLOOKUP(A3835,英雄数据表!A:L,12,0),""))</f>
        <v/>
      </c>
    </row>
    <row r="3836" spans="1:14" x14ac:dyDescent="0.3">
      <c r="A3836" s="20">
        <v>32036</v>
      </c>
      <c r="B3836" s="21">
        <f t="shared" si="253"/>
        <v>35</v>
      </c>
      <c r="C3836" s="21">
        <v>5</v>
      </c>
      <c r="D3836" s="21">
        <f>VLOOKUP(A3836,英雄数据表!A:D,4,0)</f>
        <v>3</v>
      </c>
      <c r="E3836" s="20" t="str">
        <f>VLOOKUP(A3836,英雄数据表!A:C,3,0)</f>
        <v>逐日者传承</v>
      </c>
      <c r="F3836" s="20">
        <f t="shared" si="254"/>
        <v>32036</v>
      </c>
      <c r="G3836" s="20">
        <f t="shared" si="255"/>
        <v>32036</v>
      </c>
      <c r="H3836" s="21" t="str">
        <f>VLOOKUP(B3836,属性中转表!A:F,6,FALSE)</f>
        <v>"hp":107100,"atk":2975</v>
      </c>
      <c r="I3836" s="20" t="str">
        <f>IF(VLOOKUP(B3836,属性中转表!A:G,7,FALSE)=0,"",VLOOKUP(VLOOKUP(B3836,属性中转表!A:G,7,FALSE),属性中转表!$K$2:$P$21,6,0))&amp;IF(VLOOKUP(B3836,属性中转表!A:G,7,FALSE)&gt;=50,VLOOKUP(A3836,英雄数据表!A:K,9,0),IF(VLOOKUP(B3836,属性中转表!A:G,7,FALSE)&gt;=25,VLOOKUP(A3836,英雄数据表!A:K,5,0),""))</f>
        <v>"atk":300,"hp":5000,"undpspro":100,"atkpro":50</v>
      </c>
      <c r="J3836" s="20" t="str">
        <f>IF(I3836="","",属性中转表!$I$1&amp;(IF(VLOOKUP(B3836,属性中转表!A:G,7,FALSE)=0,0,VLOOKUP(VLOOKUP(B3836,属性中转表!A:G,7,FALSE),属性中转表!$K$2:$P$21,4,0)))+IFERROR(VLOOKUP(A3836,英雄数据表!A:K,IF(武魂!B3836&gt;=50,10,IF(武魂!B3836&gt;=25,6)),0),0))</f>
        <v>,"dpspro":100</v>
      </c>
      <c r="K3836" s="32" t="str">
        <f t="shared" si="256"/>
        <v>"atk":300,"hp":5000,"undpspro":100,"atkpro":50,"dpspro":100</v>
      </c>
      <c r="L3836" s="20" t="str">
        <f>IF(B3836&gt;=50,VLOOKUP(A3836,英雄数据表!A:L,11,FALSE),IF(B3836&gt;=25,VLOOKUP(A3836,英雄数据表!A:L,7,0),""))</f>
        <v>"3203601004"</v>
      </c>
      <c r="M3836" s="20" t="str">
        <f>IFERROR(VLOOKUP(B3836,属性中转表!$K$2:$O$21,5,FALSE),"")</f>
        <v>"dpspro":50</v>
      </c>
      <c r="N3836" s="20" t="str">
        <f>IF(B3836=25,VLOOKUP(A3836,英雄数据表!A:L,8,FALSE),IF(B3836=50,VLOOKUP(A3836,英雄数据表!A:L,12,0),""))</f>
        <v/>
      </c>
    </row>
    <row r="3837" spans="1:14" x14ac:dyDescent="0.3">
      <c r="A3837" s="20">
        <v>32036</v>
      </c>
      <c r="B3837" s="21">
        <f t="shared" si="253"/>
        <v>36</v>
      </c>
      <c r="C3837" s="21">
        <v>5</v>
      </c>
      <c r="D3837" s="21">
        <f>VLOOKUP(A3837,英雄数据表!A:D,4,0)</f>
        <v>3</v>
      </c>
      <c r="E3837" s="20" t="str">
        <f>VLOOKUP(A3837,英雄数据表!A:C,3,0)</f>
        <v>逐日者传承</v>
      </c>
      <c r="F3837" s="20">
        <f t="shared" si="254"/>
        <v>32036</v>
      </c>
      <c r="G3837" s="20">
        <f t="shared" si="255"/>
        <v>32036</v>
      </c>
      <c r="H3837" s="21" t="str">
        <f>VLOOKUP(B3837,属性中转表!A:F,6,FALSE)</f>
        <v>"hp":111600,"atk":3100</v>
      </c>
      <c r="I3837" s="20" t="str">
        <f>IF(VLOOKUP(B3837,属性中转表!A:G,7,FALSE)=0,"",VLOOKUP(VLOOKUP(B3837,属性中转表!A:G,7,FALSE),属性中转表!$K$2:$P$21,6,0))&amp;IF(VLOOKUP(B3837,属性中转表!A:G,7,FALSE)&gt;=50,VLOOKUP(A3837,英雄数据表!A:K,9,0),IF(VLOOKUP(B3837,属性中转表!A:G,7,FALSE)&gt;=25,VLOOKUP(A3837,英雄数据表!A:K,5,0),""))</f>
        <v>"atk":300,"hp":5000,"undpspro":100,"atkpro":50</v>
      </c>
      <c r="J3837" s="20" t="str">
        <f>IF(I3837="","",属性中转表!$I$1&amp;(IF(VLOOKUP(B3837,属性中转表!A:G,7,FALSE)=0,0,VLOOKUP(VLOOKUP(B3837,属性中转表!A:G,7,FALSE),属性中转表!$K$2:$P$21,4,0)))+IFERROR(VLOOKUP(A3837,英雄数据表!A:K,IF(武魂!B3837&gt;=50,10,IF(武魂!B3837&gt;=25,6)),0),0))</f>
        <v>,"dpspro":100</v>
      </c>
      <c r="K3837" s="32" t="str">
        <f t="shared" si="256"/>
        <v>"atk":300,"hp":5000,"undpspro":100,"atkpro":50,"dpspro":100</v>
      </c>
      <c r="L3837" s="20" t="str">
        <f>IF(B3837&gt;=50,VLOOKUP(A3837,英雄数据表!A:L,11,FALSE),IF(B3837&gt;=25,VLOOKUP(A3837,英雄数据表!A:L,7,0),""))</f>
        <v>"3203601004"</v>
      </c>
      <c r="M3837" s="20" t="str">
        <f>IFERROR(VLOOKUP(B3837,属性中转表!$K$2:$O$21,5,FALSE),"")</f>
        <v/>
      </c>
      <c r="N3837" s="20" t="str">
        <f>IF(B3837=25,VLOOKUP(A3837,英雄数据表!A:L,8,FALSE),IF(B3837=50,VLOOKUP(A3837,英雄数据表!A:L,12,0),""))</f>
        <v/>
      </c>
    </row>
    <row r="3838" spans="1:14" x14ac:dyDescent="0.3">
      <c r="A3838" s="20">
        <v>32036</v>
      </c>
      <c r="B3838" s="21">
        <f t="shared" si="253"/>
        <v>37</v>
      </c>
      <c r="C3838" s="21">
        <v>5</v>
      </c>
      <c r="D3838" s="21">
        <f>VLOOKUP(A3838,英雄数据表!A:D,4,0)</f>
        <v>3</v>
      </c>
      <c r="E3838" s="20" t="str">
        <f>VLOOKUP(A3838,英雄数据表!A:C,3,0)</f>
        <v>逐日者传承</v>
      </c>
      <c r="F3838" s="20">
        <f t="shared" si="254"/>
        <v>32036</v>
      </c>
      <c r="G3838" s="20">
        <f t="shared" si="255"/>
        <v>32036</v>
      </c>
      <c r="H3838" s="21" t="str">
        <f>VLOOKUP(B3838,属性中转表!A:F,6,FALSE)</f>
        <v>"hp":116100,"atk":3225</v>
      </c>
      <c r="I3838" s="20" t="str">
        <f>IF(VLOOKUP(B3838,属性中转表!A:G,7,FALSE)=0,"",VLOOKUP(VLOOKUP(B3838,属性中转表!A:G,7,FALSE),属性中转表!$K$2:$P$21,6,0))&amp;IF(VLOOKUP(B3838,属性中转表!A:G,7,FALSE)&gt;=50,VLOOKUP(A3838,英雄数据表!A:K,9,0),IF(VLOOKUP(B3838,属性中转表!A:G,7,FALSE)&gt;=25,VLOOKUP(A3838,英雄数据表!A:K,5,0),""))</f>
        <v>"atk":300,"hp":5000,"undpspro":100,"atkpro":50</v>
      </c>
      <c r="J3838" s="20" t="str">
        <f>IF(I3838="","",属性中转表!$I$1&amp;(IF(VLOOKUP(B3838,属性中转表!A:G,7,FALSE)=0,0,VLOOKUP(VLOOKUP(B3838,属性中转表!A:G,7,FALSE),属性中转表!$K$2:$P$21,4,0)))+IFERROR(VLOOKUP(A3838,英雄数据表!A:K,IF(武魂!B3838&gt;=50,10,IF(武魂!B3838&gt;=25,6)),0),0))</f>
        <v>,"dpspro":100</v>
      </c>
      <c r="K3838" s="32" t="str">
        <f t="shared" si="256"/>
        <v>"atk":300,"hp":5000,"undpspro":100,"atkpro":50,"dpspro":100</v>
      </c>
      <c r="L3838" s="20" t="str">
        <f>IF(B3838&gt;=50,VLOOKUP(A3838,英雄数据表!A:L,11,FALSE),IF(B3838&gt;=25,VLOOKUP(A3838,英雄数据表!A:L,7,0),""))</f>
        <v>"3203601004"</v>
      </c>
      <c r="M3838" s="20" t="str">
        <f>IFERROR(VLOOKUP(B3838,属性中转表!$K$2:$O$21,5,FALSE),"")</f>
        <v/>
      </c>
      <c r="N3838" s="20" t="str">
        <f>IF(B3838=25,VLOOKUP(A3838,英雄数据表!A:L,8,FALSE),IF(B3838=50,VLOOKUP(A3838,英雄数据表!A:L,12,0),""))</f>
        <v/>
      </c>
    </row>
    <row r="3839" spans="1:14" x14ac:dyDescent="0.3">
      <c r="A3839" s="20">
        <v>32036</v>
      </c>
      <c r="B3839" s="21">
        <f t="shared" ref="B3839:B3902" si="257">IF(A3839=A3838,B3838+1,1)</f>
        <v>38</v>
      </c>
      <c r="C3839" s="21">
        <v>5</v>
      </c>
      <c r="D3839" s="21">
        <f>VLOOKUP(A3839,英雄数据表!A:D,4,0)</f>
        <v>3</v>
      </c>
      <c r="E3839" s="20" t="str">
        <f>VLOOKUP(A3839,英雄数据表!A:C,3,0)</f>
        <v>逐日者传承</v>
      </c>
      <c r="F3839" s="20">
        <f t="shared" ref="F3839:F3902" si="258">A3839</f>
        <v>32036</v>
      </c>
      <c r="G3839" s="20">
        <f t="shared" ref="G3839:G3902" si="259">A3839</f>
        <v>32036</v>
      </c>
      <c r="H3839" s="21" t="str">
        <f>VLOOKUP(B3839,属性中转表!A:F,6,FALSE)</f>
        <v>"hp":120600,"atk":3350</v>
      </c>
      <c r="I3839" s="20" t="str">
        <f>IF(VLOOKUP(B3839,属性中转表!A:G,7,FALSE)=0,"",VLOOKUP(VLOOKUP(B3839,属性中转表!A:G,7,FALSE),属性中转表!$K$2:$P$21,6,0))&amp;IF(VLOOKUP(B3839,属性中转表!A:G,7,FALSE)&gt;=50,VLOOKUP(A3839,英雄数据表!A:K,9,0),IF(VLOOKUP(B3839,属性中转表!A:G,7,FALSE)&gt;=25,VLOOKUP(A3839,英雄数据表!A:K,5,0),""))</f>
        <v>"atk":300,"hp":5000,"undpspro":100,"atkpro":50</v>
      </c>
      <c r="J3839" s="20" t="str">
        <f>IF(I3839="","",属性中转表!$I$1&amp;(IF(VLOOKUP(B3839,属性中转表!A:G,7,FALSE)=0,0,VLOOKUP(VLOOKUP(B3839,属性中转表!A:G,7,FALSE),属性中转表!$K$2:$P$21,4,0)))+IFERROR(VLOOKUP(A3839,英雄数据表!A:K,IF(武魂!B3839&gt;=50,10,IF(武魂!B3839&gt;=25,6)),0),0))</f>
        <v>,"dpspro":100</v>
      </c>
      <c r="K3839" s="32" t="str">
        <f t="shared" si="256"/>
        <v>"atk":300,"hp":5000,"undpspro":100,"atkpro":50,"dpspro":100</v>
      </c>
      <c r="L3839" s="20" t="str">
        <f>IF(B3839&gt;=50,VLOOKUP(A3839,英雄数据表!A:L,11,FALSE),IF(B3839&gt;=25,VLOOKUP(A3839,英雄数据表!A:L,7,0),""))</f>
        <v>"3203601004"</v>
      </c>
      <c r="M3839" s="20" t="str">
        <f>IFERROR(VLOOKUP(B3839,属性中转表!$K$2:$O$21,5,FALSE),"")</f>
        <v/>
      </c>
      <c r="N3839" s="20" t="str">
        <f>IF(B3839=25,VLOOKUP(A3839,英雄数据表!A:L,8,FALSE),IF(B3839=50,VLOOKUP(A3839,英雄数据表!A:L,12,0),""))</f>
        <v/>
      </c>
    </row>
    <row r="3840" spans="1:14" x14ac:dyDescent="0.3">
      <c r="A3840" s="20">
        <v>32036</v>
      </c>
      <c r="B3840" s="21">
        <f t="shared" si="257"/>
        <v>39</v>
      </c>
      <c r="C3840" s="21">
        <v>5</v>
      </c>
      <c r="D3840" s="21">
        <f>VLOOKUP(A3840,英雄数据表!A:D,4,0)</f>
        <v>3</v>
      </c>
      <c r="E3840" s="20" t="str">
        <f>VLOOKUP(A3840,英雄数据表!A:C,3,0)</f>
        <v>逐日者传承</v>
      </c>
      <c r="F3840" s="20">
        <f t="shared" si="258"/>
        <v>32036</v>
      </c>
      <c r="G3840" s="20">
        <f t="shared" si="259"/>
        <v>32036</v>
      </c>
      <c r="H3840" s="21" t="str">
        <f>VLOOKUP(B3840,属性中转表!A:F,6,FALSE)</f>
        <v>"hp":125100,"atk":3475</v>
      </c>
      <c r="I3840" s="20" t="str">
        <f>IF(VLOOKUP(B3840,属性中转表!A:G,7,FALSE)=0,"",VLOOKUP(VLOOKUP(B3840,属性中转表!A:G,7,FALSE),属性中转表!$K$2:$P$21,6,0))&amp;IF(VLOOKUP(B3840,属性中转表!A:G,7,FALSE)&gt;=50,VLOOKUP(A3840,英雄数据表!A:K,9,0),IF(VLOOKUP(B3840,属性中转表!A:G,7,FALSE)&gt;=25,VLOOKUP(A3840,英雄数据表!A:K,5,0),""))</f>
        <v>"atk":300,"hp":5000,"undpspro":100,"atkpro":50</v>
      </c>
      <c r="J3840" s="20" t="str">
        <f>IF(I3840="","",属性中转表!$I$1&amp;(IF(VLOOKUP(B3840,属性中转表!A:G,7,FALSE)=0,0,VLOOKUP(VLOOKUP(B3840,属性中转表!A:G,7,FALSE),属性中转表!$K$2:$P$21,4,0)))+IFERROR(VLOOKUP(A3840,英雄数据表!A:K,IF(武魂!B3840&gt;=50,10,IF(武魂!B3840&gt;=25,6)),0),0))</f>
        <v>,"dpspro":100</v>
      </c>
      <c r="K3840" s="32" t="str">
        <f t="shared" si="256"/>
        <v>"atk":300,"hp":5000,"undpspro":100,"atkpro":50,"dpspro":100</v>
      </c>
      <c r="L3840" s="20" t="str">
        <f>IF(B3840&gt;=50,VLOOKUP(A3840,英雄数据表!A:L,11,FALSE),IF(B3840&gt;=25,VLOOKUP(A3840,英雄数据表!A:L,7,0),""))</f>
        <v>"3203601004"</v>
      </c>
      <c r="M3840" s="20" t="str">
        <f>IFERROR(VLOOKUP(B3840,属性中转表!$K$2:$O$21,5,FALSE),"")</f>
        <v/>
      </c>
      <c r="N3840" s="20" t="str">
        <f>IF(B3840=25,VLOOKUP(A3840,英雄数据表!A:L,8,FALSE),IF(B3840=50,VLOOKUP(A3840,英雄数据表!A:L,12,0),""))</f>
        <v/>
      </c>
    </row>
    <row r="3841" spans="1:14" x14ac:dyDescent="0.3">
      <c r="A3841" s="20">
        <v>32036</v>
      </c>
      <c r="B3841" s="21">
        <f t="shared" si="257"/>
        <v>40</v>
      </c>
      <c r="C3841" s="21">
        <v>5</v>
      </c>
      <c r="D3841" s="21">
        <f>VLOOKUP(A3841,英雄数据表!A:D,4,0)</f>
        <v>3</v>
      </c>
      <c r="E3841" s="20" t="str">
        <f>VLOOKUP(A3841,英雄数据表!A:C,3,0)</f>
        <v>逐日者传承</v>
      </c>
      <c r="F3841" s="20">
        <f t="shared" si="258"/>
        <v>32036</v>
      </c>
      <c r="G3841" s="20">
        <f t="shared" si="259"/>
        <v>32036</v>
      </c>
      <c r="H3841" s="21" t="str">
        <f>VLOOKUP(B3841,属性中转表!A:F,6,FALSE)</f>
        <v>"hp":129600,"atk":3600</v>
      </c>
      <c r="I3841" s="20" t="str">
        <f>IF(VLOOKUP(B3841,属性中转表!A:G,7,FALSE)=0,"",VLOOKUP(VLOOKUP(B3841,属性中转表!A:G,7,FALSE),属性中转表!$K$2:$P$21,6,0))&amp;IF(VLOOKUP(B3841,属性中转表!A:G,7,FALSE)&gt;=50,VLOOKUP(A3841,英雄数据表!A:K,9,0),IF(VLOOKUP(B3841,属性中转表!A:G,7,FALSE)&gt;=25,VLOOKUP(A3841,英雄数据表!A:K,5,0),""))</f>
        <v>"atk":300,"hp":5000,"undpspro":100,"pvpdpspro":50,"atkpro":50</v>
      </c>
      <c r="J3841" s="20" t="str">
        <f>IF(I3841="","",属性中转表!$I$1&amp;(IF(VLOOKUP(B3841,属性中转表!A:G,7,FALSE)=0,0,VLOOKUP(VLOOKUP(B3841,属性中转表!A:G,7,FALSE),属性中转表!$K$2:$P$21,4,0)))+IFERROR(VLOOKUP(A3841,英雄数据表!A:K,IF(武魂!B3841&gt;=50,10,IF(武魂!B3841&gt;=25,6)),0),0))</f>
        <v>,"dpspro":100</v>
      </c>
      <c r="K3841" s="32" t="str">
        <f t="shared" si="256"/>
        <v>"atk":300,"hp":5000,"undpspro":100,"pvpdpspro":50,"atkpro":50,"dpspro":100</v>
      </c>
      <c r="L3841" s="20" t="str">
        <f>IF(B3841&gt;=50,VLOOKUP(A3841,英雄数据表!A:L,11,FALSE),IF(B3841&gt;=25,VLOOKUP(A3841,英雄数据表!A:L,7,0),""))</f>
        <v>"3203601004"</v>
      </c>
      <c r="M3841" s="20" t="str">
        <f>IFERROR(VLOOKUP(B3841,属性中转表!$K$2:$O$21,5,FALSE),"")</f>
        <v>"pvpdpspro":50</v>
      </c>
      <c r="N3841" s="20" t="str">
        <f>IF(B3841=25,VLOOKUP(A3841,英雄数据表!A:L,8,FALSE),IF(B3841=50,VLOOKUP(A3841,英雄数据表!A:L,12,0),""))</f>
        <v/>
      </c>
    </row>
    <row r="3842" spans="1:14" x14ac:dyDescent="0.3">
      <c r="A3842" s="20">
        <v>32036</v>
      </c>
      <c r="B3842" s="21">
        <f t="shared" si="257"/>
        <v>41</v>
      </c>
      <c r="C3842" s="21">
        <v>5</v>
      </c>
      <c r="D3842" s="21">
        <f>VLOOKUP(A3842,英雄数据表!A:D,4,0)</f>
        <v>3</v>
      </c>
      <c r="E3842" s="20" t="str">
        <f>VLOOKUP(A3842,英雄数据表!A:C,3,0)</f>
        <v>逐日者传承</v>
      </c>
      <c r="F3842" s="20">
        <f t="shared" si="258"/>
        <v>32036</v>
      </c>
      <c r="G3842" s="20">
        <f t="shared" si="259"/>
        <v>32036</v>
      </c>
      <c r="H3842" s="21" t="str">
        <f>VLOOKUP(B3842,属性中转表!A:F,6,FALSE)</f>
        <v>"hp":135000,"atk":3750</v>
      </c>
      <c r="I3842" s="20" t="str">
        <f>IF(VLOOKUP(B3842,属性中转表!A:G,7,FALSE)=0,"",VLOOKUP(VLOOKUP(B3842,属性中转表!A:G,7,FALSE),属性中转表!$K$2:$P$21,6,0))&amp;IF(VLOOKUP(B3842,属性中转表!A:G,7,FALSE)&gt;=50,VLOOKUP(A3842,英雄数据表!A:K,9,0),IF(VLOOKUP(B3842,属性中转表!A:G,7,FALSE)&gt;=25,VLOOKUP(A3842,英雄数据表!A:K,5,0),""))</f>
        <v>"atk":300,"hp":5000,"undpspro":100,"pvpdpspro":50,"atkpro":50</v>
      </c>
      <c r="J3842" s="20" t="str">
        <f>IF(I3842="","",属性中转表!$I$1&amp;(IF(VLOOKUP(B3842,属性中转表!A:G,7,FALSE)=0,0,VLOOKUP(VLOOKUP(B3842,属性中转表!A:G,7,FALSE),属性中转表!$K$2:$P$21,4,0)))+IFERROR(VLOOKUP(A3842,英雄数据表!A:K,IF(武魂!B3842&gt;=50,10,IF(武魂!B3842&gt;=25,6)),0),0))</f>
        <v>,"dpspro":100</v>
      </c>
      <c r="K3842" s="32" t="str">
        <f t="shared" si="256"/>
        <v>"atk":300,"hp":5000,"undpspro":100,"pvpdpspro":50,"atkpro":50,"dpspro":100</v>
      </c>
      <c r="L3842" s="20" t="str">
        <f>IF(B3842&gt;=50,VLOOKUP(A3842,英雄数据表!A:L,11,FALSE),IF(B3842&gt;=25,VLOOKUP(A3842,英雄数据表!A:L,7,0),""))</f>
        <v>"3203601004"</v>
      </c>
      <c r="M3842" s="20" t="str">
        <f>IFERROR(VLOOKUP(B3842,属性中转表!$K$2:$O$21,5,FALSE),"")</f>
        <v/>
      </c>
      <c r="N3842" s="20" t="str">
        <f>IF(B3842=25,VLOOKUP(A3842,英雄数据表!A:L,8,FALSE),IF(B3842=50,VLOOKUP(A3842,英雄数据表!A:L,12,0),""))</f>
        <v/>
      </c>
    </row>
    <row r="3843" spans="1:14" x14ac:dyDescent="0.3">
      <c r="A3843" s="20">
        <v>32036</v>
      </c>
      <c r="B3843" s="21">
        <f t="shared" si="257"/>
        <v>42</v>
      </c>
      <c r="C3843" s="21">
        <v>5</v>
      </c>
      <c r="D3843" s="21">
        <f>VLOOKUP(A3843,英雄数据表!A:D,4,0)</f>
        <v>3</v>
      </c>
      <c r="E3843" s="20" t="str">
        <f>VLOOKUP(A3843,英雄数据表!A:C,3,0)</f>
        <v>逐日者传承</v>
      </c>
      <c r="F3843" s="20">
        <f t="shared" si="258"/>
        <v>32036</v>
      </c>
      <c r="G3843" s="20">
        <f t="shared" si="259"/>
        <v>32036</v>
      </c>
      <c r="H3843" s="21" t="str">
        <f>VLOOKUP(B3843,属性中转表!A:F,6,FALSE)</f>
        <v>"hp":140400,"atk":3900</v>
      </c>
      <c r="I3843" s="20" t="str">
        <f>IF(VLOOKUP(B3843,属性中转表!A:G,7,FALSE)=0,"",VLOOKUP(VLOOKUP(B3843,属性中转表!A:G,7,FALSE),属性中转表!$K$2:$P$21,6,0))&amp;IF(VLOOKUP(B3843,属性中转表!A:G,7,FALSE)&gt;=50,VLOOKUP(A3843,英雄数据表!A:K,9,0),IF(VLOOKUP(B3843,属性中转表!A:G,7,FALSE)&gt;=25,VLOOKUP(A3843,英雄数据表!A:K,5,0),""))</f>
        <v>"atk":300,"hp":5000,"undpspro":100,"pvpdpspro":50,"atkpro":50</v>
      </c>
      <c r="J3843" s="20" t="str">
        <f>IF(I3843="","",属性中转表!$I$1&amp;(IF(VLOOKUP(B3843,属性中转表!A:G,7,FALSE)=0,0,VLOOKUP(VLOOKUP(B3843,属性中转表!A:G,7,FALSE),属性中转表!$K$2:$P$21,4,0)))+IFERROR(VLOOKUP(A3843,英雄数据表!A:K,IF(武魂!B3843&gt;=50,10,IF(武魂!B3843&gt;=25,6)),0),0))</f>
        <v>,"dpspro":100</v>
      </c>
      <c r="K3843" s="32" t="str">
        <f t="shared" si="256"/>
        <v>"atk":300,"hp":5000,"undpspro":100,"pvpdpspro":50,"atkpro":50,"dpspro":100</v>
      </c>
      <c r="L3843" s="20" t="str">
        <f>IF(B3843&gt;=50,VLOOKUP(A3843,英雄数据表!A:L,11,FALSE),IF(B3843&gt;=25,VLOOKUP(A3843,英雄数据表!A:L,7,0),""))</f>
        <v>"3203601004"</v>
      </c>
      <c r="M3843" s="20" t="str">
        <f>IFERROR(VLOOKUP(B3843,属性中转表!$K$2:$O$21,5,FALSE),"")</f>
        <v/>
      </c>
      <c r="N3843" s="20" t="str">
        <f>IF(B3843=25,VLOOKUP(A3843,英雄数据表!A:L,8,FALSE),IF(B3843=50,VLOOKUP(A3843,英雄数据表!A:L,12,0),""))</f>
        <v/>
      </c>
    </row>
    <row r="3844" spans="1:14" x14ac:dyDescent="0.3">
      <c r="A3844" s="20">
        <v>32036</v>
      </c>
      <c r="B3844" s="21">
        <f t="shared" si="257"/>
        <v>43</v>
      </c>
      <c r="C3844" s="21">
        <v>5</v>
      </c>
      <c r="D3844" s="21">
        <f>VLOOKUP(A3844,英雄数据表!A:D,4,0)</f>
        <v>3</v>
      </c>
      <c r="E3844" s="20" t="str">
        <f>VLOOKUP(A3844,英雄数据表!A:C,3,0)</f>
        <v>逐日者传承</v>
      </c>
      <c r="F3844" s="20">
        <f t="shared" si="258"/>
        <v>32036</v>
      </c>
      <c r="G3844" s="20">
        <f t="shared" si="259"/>
        <v>32036</v>
      </c>
      <c r="H3844" s="21" t="str">
        <f>VLOOKUP(B3844,属性中转表!A:F,6,FALSE)</f>
        <v>"hp":145800,"atk":4050</v>
      </c>
      <c r="I3844" s="20" t="str">
        <f>IF(VLOOKUP(B3844,属性中转表!A:G,7,FALSE)=0,"",VLOOKUP(VLOOKUP(B3844,属性中转表!A:G,7,FALSE),属性中转表!$K$2:$P$21,6,0))&amp;IF(VLOOKUP(B3844,属性中转表!A:G,7,FALSE)&gt;=50,VLOOKUP(A3844,英雄数据表!A:K,9,0),IF(VLOOKUP(B3844,属性中转表!A:G,7,FALSE)&gt;=25,VLOOKUP(A3844,英雄数据表!A:K,5,0),""))</f>
        <v>"atk":300,"hp":5000,"undpspro":100,"pvpdpspro":50,"atkpro":50</v>
      </c>
      <c r="J3844" s="20" t="str">
        <f>IF(I3844="","",属性中转表!$I$1&amp;(IF(VLOOKUP(B3844,属性中转表!A:G,7,FALSE)=0,0,VLOOKUP(VLOOKUP(B3844,属性中转表!A:G,7,FALSE),属性中转表!$K$2:$P$21,4,0)))+IFERROR(VLOOKUP(A3844,英雄数据表!A:K,IF(武魂!B3844&gt;=50,10,IF(武魂!B3844&gt;=25,6)),0),0))</f>
        <v>,"dpspro":100</v>
      </c>
      <c r="K3844" s="32" t="str">
        <f t="shared" si="256"/>
        <v>"atk":300,"hp":5000,"undpspro":100,"pvpdpspro":50,"atkpro":50,"dpspro":100</v>
      </c>
      <c r="L3844" s="20" t="str">
        <f>IF(B3844&gt;=50,VLOOKUP(A3844,英雄数据表!A:L,11,FALSE),IF(B3844&gt;=25,VLOOKUP(A3844,英雄数据表!A:L,7,0),""))</f>
        <v>"3203601004"</v>
      </c>
      <c r="M3844" s="20" t="str">
        <f>IFERROR(VLOOKUP(B3844,属性中转表!$K$2:$O$21,5,FALSE),"")</f>
        <v/>
      </c>
      <c r="N3844" s="20" t="str">
        <f>IF(B3844=25,VLOOKUP(A3844,英雄数据表!A:L,8,FALSE),IF(B3844=50,VLOOKUP(A3844,英雄数据表!A:L,12,0),""))</f>
        <v/>
      </c>
    </row>
    <row r="3845" spans="1:14" x14ac:dyDescent="0.3">
      <c r="A3845" s="20">
        <v>32036</v>
      </c>
      <c r="B3845" s="21">
        <f t="shared" si="257"/>
        <v>44</v>
      </c>
      <c r="C3845" s="21">
        <v>5</v>
      </c>
      <c r="D3845" s="21">
        <f>VLOOKUP(A3845,英雄数据表!A:D,4,0)</f>
        <v>3</v>
      </c>
      <c r="E3845" s="20" t="str">
        <f>VLOOKUP(A3845,英雄数据表!A:C,3,0)</f>
        <v>逐日者传承</v>
      </c>
      <c r="F3845" s="20">
        <f t="shared" si="258"/>
        <v>32036</v>
      </c>
      <c r="G3845" s="20">
        <f t="shared" si="259"/>
        <v>32036</v>
      </c>
      <c r="H3845" s="21" t="str">
        <f>VLOOKUP(B3845,属性中转表!A:F,6,FALSE)</f>
        <v>"hp":151200,"atk":4200</v>
      </c>
      <c r="I3845" s="20" t="str">
        <f>IF(VLOOKUP(B3845,属性中转表!A:G,7,FALSE)=0,"",VLOOKUP(VLOOKUP(B3845,属性中转表!A:G,7,FALSE),属性中转表!$K$2:$P$21,6,0))&amp;IF(VLOOKUP(B3845,属性中转表!A:G,7,FALSE)&gt;=50,VLOOKUP(A3845,英雄数据表!A:K,9,0),IF(VLOOKUP(B3845,属性中转表!A:G,7,FALSE)&gt;=25,VLOOKUP(A3845,英雄数据表!A:K,5,0),""))</f>
        <v>"atk":300,"hp":5000,"undpspro":100,"pvpdpspro":50,"atkpro":50</v>
      </c>
      <c r="J3845" s="20" t="str">
        <f>IF(I3845="","",属性中转表!$I$1&amp;(IF(VLOOKUP(B3845,属性中转表!A:G,7,FALSE)=0,0,VLOOKUP(VLOOKUP(B3845,属性中转表!A:G,7,FALSE),属性中转表!$K$2:$P$21,4,0)))+IFERROR(VLOOKUP(A3845,英雄数据表!A:K,IF(武魂!B3845&gt;=50,10,IF(武魂!B3845&gt;=25,6)),0),0))</f>
        <v>,"dpspro":100</v>
      </c>
      <c r="K3845" s="32" t="str">
        <f t="shared" si="256"/>
        <v>"atk":300,"hp":5000,"undpspro":100,"pvpdpspro":50,"atkpro":50,"dpspro":100</v>
      </c>
      <c r="L3845" s="20" t="str">
        <f>IF(B3845&gt;=50,VLOOKUP(A3845,英雄数据表!A:L,11,FALSE),IF(B3845&gt;=25,VLOOKUP(A3845,英雄数据表!A:L,7,0),""))</f>
        <v>"3203601004"</v>
      </c>
      <c r="M3845" s="20" t="str">
        <f>IFERROR(VLOOKUP(B3845,属性中转表!$K$2:$O$21,5,FALSE),"")</f>
        <v/>
      </c>
      <c r="N3845" s="20" t="str">
        <f>IF(B3845=25,VLOOKUP(A3845,英雄数据表!A:L,8,FALSE),IF(B3845=50,VLOOKUP(A3845,英雄数据表!A:L,12,0),""))</f>
        <v/>
      </c>
    </row>
    <row r="3846" spans="1:14" x14ac:dyDescent="0.3">
      <c r="A3846" s="20">
        <v>32036</v>
      </c>
      <c r="B3846" s="21">
        <f t="shared" si="257"/>
        <v>45</v>
      </c>
      <c r="C3846" s="21">
        <v>5</v>
      </c>
      <c r="D3846" s="21">
        <f>VLOOKUP(A3846,英雄数据表!A:D,4,0)</f>
        <v>3</v>
      </c>
      <c r="E3846" s="20" t="str">
        <f>VLOOKUP(A3846,英雄数据表!A:C,3,0)</f>
        <v>逐日者传承</v>
      </c>
      <c r="F3846" s="20">
        <f t="shared" si="258"/>
        <v>32036</v>
      </c>
      <c r="G3846" s="20">
        <f t="shared" si="259"/>
        <v>32036</v>
      </c>
      <c r="H3846" s="21" t="str">
        <f>VLOOKUP(B3846,属性中转表!A:F,6,FALSE)</f>
        <v>"hp":156600,"atk":4350</v>
      </c>
      <c r="I3846" s="20" t="str">
        <f>IF(VLOOKUP(B3846,属性中转表!A:G,7,FALSE)=0,"",VLOOKUP(VLOOKUP(B3846,属性中转表!A:G,7,FALSE),属性中转表!$K$2:$P$21,6,0))&amp;IF(VLOOKUP(B3846,属性中转表!A:G,7,FALSE)&gt;=50,VLOOKUP(A3846,英雄数据表!A:K,9,0),IF(VLOOKUP(B3846,属性中转表!A:G,7,FALSE)&gt;=25,VLOOKUP(A3846,英雄数据表!A:K,5,0),""))</f>
        <v>"atk":300,"hp":5000,"undpspro":100,"pvpdpspro":50,"pvpundpspro":50,"atkpro":50</v>
      </c>
      <c r="J3846" s="20" t="str">
        <f>IF(I3846="","",属性中转表!$I$1&amp;(IF(VLOOKUP(B3846,属性中转表!A:G,7,FALSE)=0,0,VLOOKUP(VLOOKUP(B3846,属性中转表!A:G,7,FALSE),属性中转表!$K$2:$P$21,4,0)))+IFERROR(VLOOKUP(A3846,英雄数据表!A:K,IF(武魂!B3846&gt;=50,10,IF(武魂!B3846&gt;=25,6)),0),0))</f>
        <v>,"dpspro":100</v>
      </c>
      <c r="K3846" s="32" t="str">
        <f t="shared" si="256"/>
        <v>"atk":300,"hp":5000,"undpspro":100,"pvpdpspro":50,"pvpundpspro":50,"atkpro":50,"dpspro":100</v>
      </c>
      <c r="L3846" s="20" t="str">
        <f>IF(B3846&gt;=50,VLOOKUP(A3846,英雄数据表!A:L,11,FALSE),IF(B3846&gt;=25,VLOOKUP(A3846,英雄数据表!A:L,7,0),""))</f>
        <v>"3203601004"</v>
      </c>
      <c r="M3846" s="20" t="str">
        <f>IFERROR(VLOOKUP(B3846,属性中转表!$K$2:$O$21,5,FALSE),"")</f>
        <v>"pvpundpspro":50</v>
      </c>
      <c r="N3846" s="20" t="str">
        <f>IF(B3846=25,VLOOKUP(A3846,英雄数据表!A:L,8,FALSE),IF(B3846=50,VLOOKUP(A3846,英雄数据表!A:L,12,0),""))</f>
        <v/>
      </c>
    </row>
    <row r="3847" spans="1:14" x14ac:dyDescent="0.3">
      <c r="A3847" s="20">
        <v>32036</v>
      </c>
      <c r="B3847" s="21">
        <f t="shared" si="257"/>
        <v>46</v>
      </c>
      <c r="C3847" s="21">
        <v>5</v>
      </c>
      <c r="D3847" s="21">
        <f>VLOOKUP(A3847,英雄数据表!A:D,4,0)</f>
        <v>3</v>
      </c>
      <c r="E3847" s="20" t="str">
        <f>VLOOKUP(A3847,英雄数据表!A:C,3,0)</f>
        <v>逐日者传承</v>
      </c>
      <c r="F3847" s="20">
        <f t="shared" si="258"/>
        <v>32036</v>
      </c>
      <c r="G3847" s="20">
        <f t="shared" si="259"/>
        <v>32036</v>
      </c>
      <c r="H3847" s="21" t="str">
        <f>VLOOKUP(B3847,属性中转表!A:F,6,FALSE)</f>
        <v>"hp":162000,"atk":4500</v>
      </c>
      <c r="I3847" s="20" t="str">
        <f>IF(VLOOKUP(B3847,属性中转表!A:G,7,FALSE)=0,"",VLOOKUP(VLOOKUP(B3847,属性中转表!A:G,7,FALSE),属性中转表!$K$2:$P$21,6,0))&amp;IF(VLOOKUP(B3847,属性中转表!A:G,7,FALSE)&gt;=50,VLOOKUP(A3847,英雄数据表!A:K,9,0),IF(VLOOKUP(B3847,属性中转表!A:G,7,FALSE)&gt;=25,VLOOKUP(A3847,英雄数据表!A:K,5,0),""))</f>
        <v>"atk":300,"hp":5000,"undpspro":100,"pvpdpspro":50,"pvpundpspro":50,"atkpro":50</v>
      </c>
      <c r="J3847" s="20" t="str">
        <f>IF(I3847="","",属性中转表!$I$1&amp;(IF(VLOOKUP(B3847,属性中转表!A:G,7,FALSE)=0,0,VLOOKUP(VLOOKUP(B3847,属性中转表!A:G,7,FALSE),属性中转表!$K$2:$P$21,4,0)))+IFERROR(VLOOKUP(A3847,英雄数据表!A:K,IF(武魂!B3847&gt;=50,10,IF(武魂!B3847&gt;=25,6)),0),0))</f>
        <v>,"dpspro":100</v>
      </c>
      <c r="K3847" s="32" t="str">
        <f t="shared" si="256"/>
        <v>"atk":300,"hp":5000,"undpspro":100,"pvpdpspro":50,"pvpundpspro":50,"atkpro":50,"dpspro":100</v>
      </c>
      <c r="L3847" s="20" t="str">
        <f>IF(B3847&gt;=50,VLOOKUP(A3847,英雄数据表!A:L,11,FALSE),IF(B3847&gt;=25,VLOOKUP(A3847,英雄数据表!A:L,7,0),""))</f>
        <v>"3203601004"</v>
      </c>
      <c r="M3847" s="20" t="str">
        <f>IFERROR(VLOOKUP(B3847,属性中转表!$K$2:$O$21,5,FALSE),"")</f>
        <v/>
      </c>
      <c r="N3847" s="20" t="str">
        <f>IF(B3847=25,VLOOKUP(A3847,英雄数据表!A:L,8,FALSE),IF(B3847=50,VLOOKUP(A3847,英雄数据表!A:L,12,0),""))</f>
        <v/>
      </c>
    </row>
    <row r="3848" spans="1:14" x14ac:dyDescent="0.3">
      <c r="A3848" s="20">
        <v>32036</v>
      </c>
      <c r="B3848" s="21">
        <f t="shared" si="257"/>
        <v>47</v>
      </c>
      <c r="C3848" s="21">
        <v>5</v>
      </c>
      <c r="D3848" s="21">
        <f>VLOOKUP(A3848,英雄数据表!A:D,4,0)</f>
        <v>3</v>
      </c>
      <c r="E3848" s="20" t="str">
        <f>VLOOKUP(A3848,英雄数据表!A:C,3,0)</f>
        <v>逐日者传承</v>
      </c>
      <c r="F3848" s="20">
        <f t="shared" si="258"/>
        <v>32036</v>
      </c>
      <c r="G3848" s="20">
        <f t="shared" si="259"/>
        <v>32036</v>
      </c>
      <c r="H3848" s="21" t="str">
        <f>VLOOKUP(B3848,属性中转表!A:F,6,FALSE)</f>
        <v>"hp":167400,"atk":4650</v>
      </c>
      <c r="I3848" s="20" t="str">
        <f>IF(VLOOKUP(B3848,属性中转表!A:G,7,FALSE)=0,"",VLOOKUP(VLOOKUP(B3848,属性中转表!A:G,7,FALSE),属性中转表!$K$2:$P$21,6,0))&amp;IF(VLOOKUP(B3848,属性中转表!A:G,7,FALSE)&gt;=50,VLOOKUP(A3848,英雄数据表!A:K,9,0),IF(VLOOKUP(B3848,属性中转表!A:G,7,FALSE)&gt;=25,VLOOKUP(A3848,英雄数据表!A:K,5,0),""))</f>
        <v>"atk":300,"hp":5000,"undpspro":100,"pvpdpspro":50,"pvpundpspro":50,"atkpro":50</v>
      </c>
      <c r="J3848" s="20" t="str">
        <f>IF(I3848="","",属性中转表!$I$1&amp;(IF(VLOOKUP(B3848,属性中转表!A:G,7,FALSE)=0,0,VLOOKUP(VLOOKUP(B3848,属性中转表!A:G,7,FALSE),属性中转表!$K$2:$P$21,4,0)))+IFERROR(VLOOKUP(A3848,英雄数据表!A:K,IF(武魂!B3848&gt;=50,10,IF(武魂!B3848&gt;=25,6)),0),0))</f>
        <v>,"dpspro":100</v>
      </c>
      <c r="K3848" s="32" t="str">
        <f t="shared" si="256"/>
        <v>"atk":300,"hp":5000,"undpspro":100,"pvpdpspro":50,"pvpundpspro":50,"atkpro":50,"dpspro":100</v>
      </c>
      <c r="L3848" s="20" t="str">
        <f>IF(B3848&gt;=50,VLOOKUP(A3848,英雄数据表!A:L,11,FALSE),IF(B3848&gt;=25,VLOOKUP(A3848,英雄数据表!A:L,7,0),""))</f>
        <v>"3203601004"</v>
      </c>
      <c r="M3848" s="20" t="str">
        <f>IFERROR(VLOOKUP(B3848,属性中转表!$K$2:$O$21,5,FALSE),"")</f>
        <v/>
      </c>
      <c r="N3848" s="20" t="str">
        <f>IF(B3848=25,VLOOKUP(A3848,英雄数据表!A:L,8,FALSE),IF(B3848=50,VLOOKUP(A3848,英雄数据表!A:L,12,0),""))</f>
        <v/>
      </c>
    </row>
    <row r="3849" spans="1:14" x14ac:dyDescent="0.3">
      <c r="A3849" s="20">
        <v>32036</v>
      </c>
      <c r="B3849" s="21">
        <f t="shared" si="257"/>
        <v>48</v>
      </c>
      <c r="C3849" s="21">
        <v>5</v>
      </c>
      <c r="D3849" s="21">
        <f>VLOOKUP(A3849,英雄数据表!A:D,4,0)</f>
        <v>3</v>
      </c>
      <c r="E3849" s="20" t="str">
        <f>VLOOKUP(A3849,英雄数据表!A:C,3,0)</f>
        <v>逐日者传承</v>
      </c>
      <c r="F3849" s="20">
        <f t="shared" si="258"/>
        <v>32036</v>
      </c>
      <c r="G3849" s="20">
        <f t="shared" si="259"/>
        <v>32036</v>
      </c>
      <c r="H3849" s="21" t="str">
        <f>VLOOKUP(B3849,属性中转表!A:F,6,FALSE)</f>
        <v>"hp":172800,"atk":4800</v>
      </c>
      <c r="I3849" s="20" t="str">
        <f>IF(VLOOKUP(B3849,属性中转表!A:G,7,FALSE)=0,"",VLOOKUP(VLOOKUP(B3849,属性中转表!A:G,7,FALSE),属性中转表!$K$2:$P$21,6,0))&amp;IF(VLOOKUP(B3849,属性中转表!A:G,7,FALSE)&gt;=50,VLOOKUP(A3849,英雄数据表!A:K,9,0),IF(VLOOKUP(B3849,属性中转表!A:G,7,FALSE)&gt;=25,VLOOKUP(A3849,英雄数据表!A:K,5,0),""))</f>
        <v>"atk":300,"hp":5000,"undpspro":100,"pvpdpspro":50,"pvpundpspro":50,"atkpro":50</v>
      </c>
      <c r="J3849" s="20" t="str">
        <f>IF(I3849="","",属性中转表!$I$1&amp;(IF(VLOOKUP(B3849,属性中转表!A:G,7,FALSE)=0,0,VLOOKUP(VLOOKUP(B3849,属性中转表!A:G,7,FALSE),属性中转表!$K$2:$P$21,4,0)))+IFERROR(VLOOKUP(A3849,英雄数据表!A:K,IF(武魂!B3849&gt;=50,10,IF(武魂!B3849&gt;=25,6)),0),0))</f>
        <v>,"dpspro":100</v>
      </c>
      <c r="K3849" s="32" t="str">
        <f t="shared" si="256"/>
        <v>"atk":300,"hp":5000,"undpspro":100,"pvpdpspro":50,"pvpundpspro":50,"atkpro":50,"dpspro":100</v>
      </c>
      <c r="L3849" s="20" t="str">
        <f>IF(B3849&gt;=50,VLOOKUP(A3849,英雄数据表!A:L,11,FALSE),IF(B3849&gt;=25,VLOOKUP(A3849,英雄数据表!A:L,7,0),""))</f>
        <v>"3203601004"</v>
      </c>
      <c r="M3849" s="20" t="str">
        <f>IFERROR(VLOOKUP(B3849,属性中转表!$K$2:$O$21,5,FALSE),"")</f>
        <v/>
      </c>
      <c r="N3849" s="20" t="str">
        <f>IF(B3849=25,VLOOKUP(A3849,英雄数据表!A:L,8,FALSE),IF(B3849=50,VLOOKUP(A3849,英雄数据表!A:L,12,0),""))</f>
        <v/>
      </c>
    </row>
    <row r="3850" spans="1:14" x14ac:dyDescent="0.3">
      <c r="A3850" s="20">
        <v>32036</v>
      </c>
      <c r="B3850" s="21">
        <f t="shared" si="257"/>
        <v>49</v>
      </c>
      <c r="C3850" s="21">
        <v>5</v>
      </c>
      <c r="D3850" s="21">
        <f>VLOOKUP(A3850,英雄数据表!A:D,4,0)</f>
        <v>3</v>
      </c>
      <c r="E3850" s="20" t="str">
        <f>VLOOKUP(A3850,英雄数据表!A:C,3,0)</f>
        <v>逐日者传承</v>
      </c>
      <c r="F3850" s="20">
        <f t="shared" si="258"/>
        <v>32036</v>
      </c>
      <c r="G3850" s="20">
        <f t="shared" si="259"/>
        <v>32036</v>
      </c>
      <c r="H3850" s="21" t="str">
        <f>VLOOKUP(B3850,属性中转表!A:F,6,FALSE)</f>
        <v>"hp":178200,"atk":4950</v>
      </c>
      <c r="I3850" s="20" t="str">
        <f>IF(VLOOKUP(B3850,属性中转表!A:G,7,FALSE)=0,"",VLOOKUP(VLOOKUP(B3850,属性中转表!A:G,7,FALSE),属性中转表!$K$2:$P$21,6,0))&amp;IF(VLOOKUP(B3850,属性中转表!A:G,7,FALSE)&gt;=50,VLOOKUP(A3850,英雄数据表!A:K,9,0),IF(VLOOKUP(B3850,属性中转表!A:G,7,FALSE)&gt;=25,VLOOKUP(A3850,英雄数据表!A:K,5,0),""))</f>
        <v>"atk":300,"hp":5000,"undpspro":100,"pvpdpspro":50,"pvpundpspro":50,"atkpro":50</v>
      </c>
      <c r="J3850" s="20" t="str">
        <f>IF(I3850="","",属性中转表!$I$1&amp;(IF(VLOOKUP(B3850,属性中转表!A:G,7,FALSE)=0,0,VLOOKUP(VLOOKUP(B3850,属性中转表!A:G,7,FALSE),属性中转表!$K$2:$P$21,4,0)))+IFERROR(VLOOKUP(A3850,英雄数据表!A:K,IF(武魂!B3850&gt;=50,10,IF(武魂!B3850&gt;=25,6)),0),0))</f>
        <v>,"dpspro":100</v>
      </c>
      <c r="K3850" s="32" t="str">
        <f t="shared" si="256"/>
        <v>"atk":300,"hp":5000,"undpspro":100,"pvpdpspro":50,"pvpundpspro":50,"atkpro":50,"dpspro":100</v>
      </c>
      <c r="L3850" s="20" t="str">
        <f>IF(B3850&gt;=50,VLOOKUP(A3850,英雄数据表!A:L,11,FALSE),IF(B3850&gt;=25,VLOOKUP(A3850,英雄数据表!A:L,7,0),""))</f>
        <v>"3203601004"</v>
      </c>
      <c r="M3850" s="20" t="str">
        <f>IFERROR(VLOOKUP(B3850,属性中转表!$K$2:$O$21,5,FALSE),"")</f>
        <v/>
      </c>
      <c r="N3850" s="20" t="str">
        <f>IF(B3850=25,VLOOKUP(A3850,英雄数据表!A:L,8,FALSE),IF(B3850=50,VLOOKUP(A3850,英雄数据表!A:L,12,0),""))</f>
        <v/>
      </c>
    </row>
    <row r="3851" spans="1:14" x14ac:dyDescent="0.3">
      <c r="A3851" s="20">
        <v>32036</v>
      </c>
      <c r="B3851" s="21">
        <f t="shared" si="257"/>
        <v>50</v>
      </c>
      <c r="C3851" s="21">
        <v>5</v>
      </c>
      <c r="D3851" s="21">
        <f>VLOOKUP(A3851,英雄数据表!A:D,4,0)</f>
        <v>3</v>
      </c>
      <c r="E3851" s="20" t="str">
        <f>VLOOKUP(A3851,英雄数据表!A:C,3,0)</f>
        <v>逐日者传承</v>
      </c>
      <c r="F3851" s="20">
        <f t="shared" si="258"/>
        <v>32036</v>
      </c>
      <c r="G3851" s="20">
        <f t="shared" si="259"/>
        <v>32036</v>
      </c>
      <c r="H3851" s="21" t="str">
        <f>VLOOKUP(B3851,属性中转表!A:F,6,FALSE)</f>
        <v>"hp":183600,"atk":5100</v>
      </c>
      <c r="I3851" s="20" t="str">
        <f>IF(VLOOKUP(B3851,属性中转表!A:G,7,FALSE)=0,"",VLOOKUP(VLOOKUP(B3851,属性中转表!A:G,7,FALSE),属性中转表!$K$2:$P$21,6,0))&amp;IF(VLOOKUP(B3851,属性中转表!A:G,7,FALSE)&gt;=50,VLOOKUP(A3851,英雄数据表!A:K,9,0),IF(VLOOKUP(B3851,属性中转表!A:G,7,FALSE)&gt;=25,VLOOKUP(A3851,英雄数据表!A:K,5,0),""))</f>
        <v>"atk":300,"hp":5000,"undpspro":100,"pvpdpspro":50,"pvpundpspro":50,"atkpro":80</v>
      </c>
      <c r="J3851" s="20" t="str">
        <f>IF(I3851="","",属性中转表!$I$1&amp;(IF(VLOOKUP(B3851,属性中转表!A:G,7,FALSE)=0,0,VLOOKUP(VLOOKUP(B3851,属性中转表!A:G,7,FALSE),属性中转表!$K$2:$P$21,4,0)))+IFERROR(VLOOKUP(A3851,英雄数据表!A:K,IF(武魂!B3851&gt;=50,10,IF(武魂!B3851&gt;=25,6)),0),0))</f>
        <v>,"dpspro":100</v>
      </c>
      <c r="K3851" s="32" t="str">
        <f t="shared" si="256"/>
        <v>"atk":300,"hp":5000,"undpspro":100,"pvpdpspro":50,"pvpundpspro":50,"atkpro":80,"dpspro":100</v>
      </c>
      <c r="L3851" s="20" t="str">
        <f>IF(B3851&gt;=50,VLOOKUP(A3851,英雄数据表!A:L,11,FALSE),IF(B3851&gt;=25,VLOOKUP(A3851,英雄数据表!A:L,7,0),""))</f>
        <v>"3203602004"</v>
      </c>
      <c r="M3851" s="20" t="str">
        <f>IFERROR(VLOOKUP(B3851,属性中转表!$K$2:$O$21,5,FALSE),"")</f>
        <v/>
      </c>
      <c r="N3851" s="20" t="str">
        <f>IF(B3851=25,VLOOKUP(A3851,英雄数据表!A:L,8,FALSE),IF(B3851=50,VLOOKUP(A3851,英雄数据表!A:L,12,0),""))</f>
        <v>攻击增加8%，对燃烧目标造成伤害增加30%</v>
      </c>
    </row>
    <row r="3852" spans="1:14" x14ac:dyDescent="0.3">
      <c r="A3852" s="20">
        <v>32036</v>
      </c>
      <c r="B3852" s="21">
        <f t="shared" si="257"/>
        <v>51</v>
      </c>
      <c r="C3852" s="21">
        <v>5</v>
      </c>
      <c r="D3852" s="21">
        <f>VLOOKUP(A3852,英雄数据表!A:D,4,0)</f>
        <v>3</v>
      </c>
      <c r="E3852" s="20" t="str">
        <f>VLOOKUP(A3852,英雄数据表!A:C,3,0)</f>
        <v>逐日者传承</v>
      </c>
      <c r="F3852" s="20">
        <f t="shared" si="258"/>
        <v>32036</v>
      </c>
      <c r="G3852" s="20">
        <f t="shared" si="259"/>
        <v>32036</v>
      </c>
      <c r="H3852" s="21" t="str">
        <f>VLOOKUP(B3852,属性中转表!A:F,6,FALSE)</f>
        <v>"hp":189000,"atk":5250</v>
      </c>
      <c r="I3852" s="20" t="str">
        <f>IF(VLOOKUP(B3852,属性中转表!A:G,7,FALSE)=0,"",VLOOKUP(VLOOKUP(B3852,属性中转表!A:G,7,FALSE),属性中转表!$K$2:$P$21,6,0))&amp;IF(VLOOKUP(B3852,属性中转表!A:G,7,FALSE)&gt;=50,VLOOKUP(A3852,英雄数据表!A:K,9,0),IF(VLOOKUP(B3852,属性中转表!A:G,7,FALSE)&gt;=25,VLOOKUP(A3852,英雄数据表!A:K,5,0),""))</f>
        <v>"atk":300,"hp":5000,"undpspro":100,"pvpdpspro":50,"pvpundpspro":50,"atkpro":80</v>
      </c>
      <c r="J3852" s="20" t="str">
        <f>IF(I3852="","",属性中转表!$I$1&amp;(IF(VLOOKUP(B3852,属性中转表!A:G,7,FALSE)=0,0,VLOOKUP(VLOOKUP(B3852,属性中转表!A:G,7,FALSE),属性中转表!$K$2:$P$21,4,0)))+IFERROR(VLOOKUP(A3852,英雄数据表!A:K,IF(武魂!B3852&gt;=50,10,IF(武魂!B3852&gt;=25,6)),0),0))</f>
        <v>,"dpspro":100</v>
      </c>
      <c r="K3852" s="32" t="str">
        <f t="shared" si="256"/>
        <v>"atk":300,"hp":5000,"undpspro":100,"pvpdpspro":50,"pvpundpspro":50,"atkpro":80,"dpspro":100</v>
      </c>
      <c r="L3852" s="20" t="str">
        <f>IF(B3852&gt;=50,VLOOKUP(A3852,英雄数据表!A:L,11,FALSE),IF(B3852&gt;=25,VLOOKUP(A3852,英雄数据表!A:L,7,0),""))</f>
        <v>"3203602004"</v>
      </c>
      <c r="M3852" s="20" t="str">
        <f>IFERROR(VLOOKUP(B3852,属性中转表!$K$2:$O$21,5,FALSE),"")</f>
        <v/>
      </c>
      <c r="N3852" s="20" t="str">
        <f>IF(B3852=25,VLOOKUP(A3852,英雄数据表!A:L,8,FALSE),IF(B3852=50,VLOOKUP(A3852,英雄数据表!A:L,12,0),""))</f>
        <v/>
      </c>
    </row>
    <row r="3853" spans="1:14" x14ac:dyDescent="0.3">
      <c r="A3853" s="20">
        <v>32036</v>
      </c>
      <c r="B3853" s="21">
        <f t="shared" si="257"/>
        <v>52</v>
      </c>
      <c r="C3853" s="21">
        <v>5</v>
      </c>
      <c r="D3853" s="21">
        <f>VLOOKUP(A3853,英雄数据表!A:D,4,0)</f>
        <v>3</v>
      </c>
      <c r="E3853" s="20" t="str">
        <f>VLOOKUP(A3853,英雄数据表!A:C,3,0)</f>
        <v>逐日者传承</v>
      </c>
      <c r="F3853" s="20">
        <f t="shared" si="258"/>
        <v>32036</v>
      </c>
      <c r="G3853" s="20">
        <f t="shared" si="259"/>
        <v>32036</v>
      </c>
      <c r="H3853" s="21" t="str">
        <f>VLOOKUP(B3853,属性中转表!A:F,6,FALSE)</f>
        <v>"hp":194400,"atk":5400</v>
      </c>
      <c r="I3853" s="20" t="str">
        <f>IF(VLOOKUP(B3853,属性中转表!A:G,7,FALSE)=0,"",VLOOKUP(VLOOKUP(B3853,属性中转表!A:G,7,FALSE),属性中转表!$K$2:$P$21,6,0))&amp;IF(VLOOKUP(B3853,属性中转表!A:G,7,FALSE)&gt;=50,VLOOKUP(A3853,英雄数据表!A:K,9,0),IF(VLOOKUP(B3853,属性中转表!A:G,7,FALSE)&gt;=25,VLOOKUP(A3853,英雄数据表!A:K,5,0),""))</f>
        <v>"atk":300,"hp":5000,"undpspro":100,"pvpdpspro":50,"pvpundpspro":50,"atkpro":80</v>
      </c>
      <c r="J3853" s="20" t="str">
        <f>IF(I3853="","",属性中转表!$I$1&amp;(IF(VLOOKUP(B3853,属性中转表!A:G,7,FALSE)=0,0,VLOOKUP(VLOOKUP(B3853,属性中转表!A:G,7,FALSE),属性中转表!$K$2:$P$21,4,0)))+IFERROR(VLOOKUP(A3853,英雄数据表!A:K,IF(武魂!B3853&gt;=50,10,IF(武魂!B3853&gt;=25,6)),0),0))</f>
        <v>,"dpspro":100</v>
      </c>
      <c r="K3853" s="32" t="str">
        <f t="shared" si="256"/>
        <v>"atk":300,"hp":5000,"undpspro":100,"pvpdpspro":50,"pvpundpspro":50,"atkpro":80,"dpspro":100</v>
      </c>
      <c r="L3853" s="20" t="str">
        <f>IF(B3853&gt;=50,VLOOKUP(A3853,英雄数据表!A:L,11,FALSE),IF(B3853&gt;=25,VLOOKUP(A3853,英雄数据表!A:L,7,0),""))</f>
        <v>"3203602004"</v>
      </c>
      <c r="M3853" s="20" t="str">
        <f>IFERROR(VLOOKUP(B3853,属性中转表!$K$2:$O$21,5,FALSE),"")</f>
        <v/>
      </c>
      <c r="N3853" s="20" t="str">
        <f>IF(B3853=25,VLOOKUP(A3853,英雄数据表!A:L,8,FALSE),IF(B3853=50,VLOOKUP(A3853,英雄数据表!A:L,12,0),""))</f>
        <v/>
      </c>
    </row>
    <row r="3854" spans="1:14" x14ac:dyDescent="0.3">
      <c r="A3854" s="20">
        <v>32036</v>
      </c>
      <c r="B3854" s="21">
        <f t="shared" si="257"/>
        <v>53</v>
      </c>
      <c r="C3854" s="21">
        <v>5</v>
      </c>
      <c r="D3854" s="21">
        <f>VLOOKUP(A3854,英雄数据表!A:D,4,0)</f>
        <v>3</v>
      </c>
      <c r="E3854" s="20" t="str">
        <f>VLOOKUP(A3854,英雄数据表!A:C,3,0)</f>
        <v>逐日者传承</v>
      </c>
      <c r="F3854" s="20">
        <f t="shared" si="258"/>
        <v>32036</v>
      </c>
      <c r="G3854" s="20">
        <f t="shared" si="259"/>
        <v>32036</v>
      </c>
      <c r="H3854" s="21" t="str">
        <f>VLOOKUP(B3854,属性中转表!A:F,6,FALSE)</f>
        <v>"hp":199800,"atk":5550</v>
      </c>
      <c r="I3854" s="20" t="str">
        <f>IF(VLOOKUP(B3854,属性中转表!A:G,7,FALSE)=0,"",VLOOKUP(VLOOKUP(B3854,属性中转表!A:G,7,FALSE),属性中转表!$K$2:$P$21,6,0))&amp;IF(VLOOKUP(B3854,属性中转表!A:G,7,FALSE)&gt;=50,VLOOKUP(A3854,英雄数据表!A:K,9,0),IF(VLOOKUP(B3854,属性中转表!A:G,7,FALSE)&gt;=25,VLOOKUP(A3854,英雄数据表!A:K,5,0),""))</f>
        <v>"atk":300,"hp":5000,"undpspro":100,"pvpdpspro":50,"pvpundpspro":50,"atkpro":80</v>
      </c>
      <c r="J3854" s="20" t="str">
        <f>IF(I3854="","",属性中转表!$I$1&amp;(IF(VLOOKUP(B3854,属性中转表!A:G,7,FALSE)=0,0,VLOOKUP(VLOOKUP(B3854,属性中转表!A:G,7,FALSE),属性中转表!$K$2:$P$21,4,0)))+IFERROR(VLOOKUP(A3854,英雄数据表!A:K,IF(武魂!B3854&gt;=50,10,IF(武魂!B3854&gt;=25,6)),0),0))</f>
        <v>,"dpspro":100</v>
      </c>
      <c r="K3854" s="32" t="str">
        <f t="shared" si="256"/>
        <v>"atk":300,"hp":5000,"undpspro":100,"pvpdpspro":50,"pvpundpspro":50,"atkpro":80,"dpspro":100</v>
      </c>
      <c r="L3854" s="20" t="str">
        <f>IF(B3854&gt;=50,VLOOKUP(A3854,英雄数据表!A:L,11,FALSE),IF(B3854&gt;=25,VLOOKUP(A3854,英雄数据表!A:L,7,0),""))</f>
        <v>"3203602004"</v>
      </c>
      <c r="M3854" s="20" t="str">
        <f>IFERROR(VLOOKUP(B3854,属性中转表!$K$2:$O$21,5,FALSE),"")</f>
        <v/>
      </c>
      <c r="N3854" s="20" t="str">
        <f>IF(B3854=25,VLOOKUP(A3854,英雄数据表!A:L,8,FALSE),IF(B3854=50,VLOOKUP(A3854,英雄数据表!A:L,12,0),""))</f>
        <v/>
      </c>
    </row>
    <row r="3855" spans="1:14" x14ac:dyDescent="0.3">
      <c r="A3855" s="20">
        <v>32036</v>
      </c>
      <c r="B3855" s="21">
        <f t="shared" si="257"/>
        <v>54</v>
      </c>
      <c r="C3855" s="21">
        <v>5</v>
      </c>
      <c r="D3855" s="21">
        <f>VLOOKUP(A3855,英雄数据表!A:D,4,0)</f>
        <v>3</v>
      </c>
      <c r="E3855" s="20" t="str">
        <f>VLOOKUP(A3855,英雄数据表!A:C,3,0)</f>
        <v>逐日者传承</v>
      </c>
      <c r="F3855" s="20">
        <f t="shared" si="258"/>
        <v>32036</v>
      </c>
      <c r="G3855" s="20">
        <f t="shared" si="259"/>
        <v>32036</v>
      </c>
      <c r="H3855" s="21" t="str">
        <f>VLOOKUP(B3855,属性中转表!A:F,6,FALSE)</f>
        <v>"hp":205200,"atk":5700</v>
      </c>
      <c r="I3855" s="20" t="str">
        <f>IF(VLOOKUP(B3855,属性中转表!A:G,7,FALSE)=0,"",VLOOKUP(VLOOKUP(B3855,属性中转表!A:G,7,FALSE),属性中转表!$K$2:$P$21,6,0))&amp;IF(VLOOKUP(B3855,属性中转表!A:G,7,FALSE)&gt;=50,VLOOKUP(A3855,英雄数据表!A:K,9,0),IF(VLOOKUP(B3855,属性中转表!A:G,7,FALSE)&gt;=25,VLOOKUP(A3855,英雄数据表!A:K,5,0),""))</f>
        <v>"atk":300,"hp":5000,"undpspro":100,"pvpdpspro":50,"pvpundpspro":50,"atkpro":80</v>
      </c>
      <c r="J3855" s="20" t="str">
        <f>IF(I3855="","",属性中转表!$I$1&amp;(IF(VLOOKUP(B3855,属性中转表!A:G,7,FALSE)=0,0,VLOOKUP(VLOOKUP(B3855,属性中转表!A:G,7,FALSE),属性中转表!$K$2:$P$21,4,0)))+IFERROR(VLOOKUP(A3855,英雄数据表!A:K,IF(武魂!B3855&gt;=50,10,IF(武魂!B3855&gt;=25,6)),0),0))</f>
        <v>,"dpspro":100</v>
      </c>
      <c r="K3855" s="32" t="str">
        <f t="shared" si="256"/>
        <v>"atk":300,"hp":5000,"undpspro":100,"pvpdpspro":50,"pvpundpspro":50,"atkpro":80,"dpspro":100</v>
      </c>
      <c r="L3855" s="20" t="str">
        <f>IF(B3855&gt;=50,VLOOKUP(A3855,英雄数据表!A:L,11,FALSE),IF(B3855&gt;=25,VLOOKUP(A3855,英雄数据表!A:L,7,0),""))</f>
        <v>"3203602004"</v>
      </c>
      <c r="M3855" s="20" t="str">
        <f>IFERROR(VLOOKUP(B3855,属性中转表!$K$2:$O$21,5,FALSE),"")</f>
        <v/>
      </c>
      <c r="N3855" s="20" t="str">
        <f>IF(B3855=25,VLOOKUP(A3855,英雄数据表!A:L,8,FALSE),IF(B3855=50,VLOOKUP(A3855,英雄数据表!A:L,12,0),""))</f>
        <v/>
      </c>
    </row>
    <row r="3856" spans="1:14" x14ac:dyDescent="0.3">
      <c r="A3856" s="20">
        <v>32036</v>
      </c>
      <c r="B3856" s="21">
        <f t="shared" si="257"/>
        <v>55</v>
      </c>
      <c r="C3856" s="21">
        <v>5</v>
      </c>
      <c r="D3856" s="21">
        <f>VLOOKUP(A3856,英雄数据表!A:D,4,0)</f>
        <v>3</v>
      </c>
      <c r="E3856" s="20" t="str">
        <f>VLOOKUP(A3856,英雄数据表!A:C,3,0)</f>
        <v>逐日者传承</v>
      </c>
      <c r="F3856" s="20">
        <f t="shared" si="258"/>
        <v>32036</v>
      </c>
      <c r="G3856" s="20">
        <f t="shared" si="259"/>
        <v>32036</v>
      </c>
      <c r="H3856" s="21" t="str">
        <f>VLOOKUP(B3856,属性中转表!A:F,6,FALSE)</f>
        <v>"hp":210600,"atk":5850</v>
      </c>
      <c r="I3856" s="20" t="str">
        <f>IF(VLOOKUP(B3856,属性中转表!A:G,7,FALSE)=0,"",VLOOKUP(VLOOKUP(B3856,属性中转表!A:G,7,FALSE),属性中转表!$K$2:$P$21,6,0))&amp;IF(VLOOKUP(B3856,属性中转表!A:G,7,FALSE)&gt;=50,VLOOKUP(A3856,英雄数据表!A:K,9,0),IF(VLOOKUP(B3856,属性中转表!A:G,7,FALSE)&gt;=25,VLOOKUP(A3856,英雄数据表!A:K,5,0),""))</f>
        <v>"atk":300,"hp":5000,"undpspro":150,"pvpdpspro":50,"pvpundpspro":50,"atkpro":80</v>
      </c>
      <c r="J3856" s="20" t="str">
        <f>IF(I3856="","",属性中转表!$I$1&amp;(IF(VLOOKUP(B3856,属性中转表!A:G,7,FALSE)=0,0,VLOOKUP(VLOOKUP(B3856,属性中转表!A:G,7,FALSE),属性中转表!$K$2:$P$21,4,0)))+IFERROR(VLOOKUP(A3856,英雄数据表!A:K,IF(武魂!B3856&gt;=50,10,IF(武魂!B3856&gt;=25,6)),0),0))</f>
        <v>,"dpspro":100</v>
      </c>
      <c r="K3856" s="32" t="str">
        <f t="shared" si="256"/>
        <v>"atk":300,"hp":5000,"undpspro":150,"pvpdpspro":50,"pvpundpspro":50,"atkpro":80,"dpspro":100</v>
      </c>
      <c r="L3856" s="20" t="str">
        <f>IF(B3856&gt;=50,VLOOKUP(A3856,英雄数据表!A:L,11,FALSE),IF(B3856&gt;=25,VLOOKUP(A3856,英雄数据表!A:L,7,0),""))</f>
        <v>"3203602004"</v>
      </c>
      <c r="M3856" s="20" t="str">
        <f>IFERROR(VLOOKUP(B3856,属性中转表!$K$2:$O$21,5,FALSE),"")</f>
        <v>"undpspro":50</v>
      </c>
      <c r="N3856" s="20" t="str">
        <f>IF(B3856=25,VLOOKUP(A3856,英雄数据表!A:L,8,FALSE),IF(B3856=50,VLOOKUP(A3856,英雄数据表!A:L,12,0),""))</f>
        <v/>
      </c>
    </row>
    <row r="3857" spans="1:14" x14ac:dyDescent="0.3">
      <c r="A3857" s="20">
        <v>32036</v>
      </c>
      <c r="B3857" s="21">
        <f t="shared" si="257"/>
        <v>56</v>
      </c>
      <c r="C3857" s="21">
        <v>5</v>
      </c>
      <c r="D3857" s="21">
        <f>VLOOKUP(A3857,英雄数据表!A:D,4,0)</f>
        <v>3</v>
      </c>
      <c r="E3857" s="20" t="str">
        <f>VLOOKUP(A3857,英雄数据表!A:C,3,0)</f>
        <v>逐日者传承</v>
      </c>
      <c r="F3857" s="20">
        <f t="shared" si="258"/>
        <v>32036</v>
      </c>
      <c r="G3857" s="20">
        <f t="shared" si="259"/>
        <v>32036</v>
      </c>
      <c r="H3857" s="21" t="str">
        <f>VLOOKUP(B3857,属性中转表!A:F,6,FALSE)</f>
        <v>"hp":216000,"atk":6000</v>
      </c>
      <c r="I3857" s="20" t="str">
        <f>IF(VLOOKUP(B3857,属性中转表!A:G,7,FALSE)=0,"",VLOOKUP(VLOOKUP(B3857,属性中转表!A:G,7,FALSE),属性中转表!$K$2:$P$21,6,0))&amp;IF(VLOOKUP(B3857,属性中转表!A:G,7,FALSE)&gt;=50,VLOOKUP(A3857,英雄数据表!A:K,9,0),IF(VLOOKUP(B3857,属性中转表!A:G,7,FALSE)&gt;=25,VLOOKUP(A3857,英雄数据表!A:K,5,0),""))</f>
        <v>"atk":300,"hp":5000,"undpspro":150,"pvpdpspro":50,"pvpundpspro":50,"atkpro":80</v>
      </c>
      <c r="J3857" s="20" t="str">
        <f>IF(I3857="","",属性中转表!$I$1&amp;(IF(VLOOKUP(B3857,属性中转表!A:G,7,FALSE)=0,0,VLOOKUP(VLOOKUP(B3857,属性中转表!A:G,7,FALSE),属性中转表!$K$2:$P$21,4,0)))+IFERROR(VLOOKUP(A3857,英雄数据表!A:K,IF(武魂!B3857&gt;=50,10,IF(武魂!B3857&gt;=25,6)),0),0))</f>
        <v>,"dpspro":100</v>
      </c>
      <c r="K3857" s="32" t="str">
        <f t="shared" si="256"/>
        <v>"atk":300,"hp":5000,"undpspro":150,"pvpdpspro":50,"pvpundpspro":50,"atkpro":80,"dpspro":100</v>
      </c>
      <c r="L3857" s="20" t="str">
        <f>IF(B3857&gt;=50,VLOOKUP(A3857,英雄数据表!A:L,11,FALSE),IF(B3857&gt;=25,VLOOKUP(A3857,英雄数据表!A:L,7,0),""))</f>
        <v>"3203602004"</v>
      </c>
      <c r="M3857" s="20" t="str">
        <f>IFERROR(VLOOKUP(B3857,属性中转表!$K$2:$O$21,5,FALSE),"")</f>
        <v/>
      </c>
      <c r="N3857" s="20" t="str">
        <f>IF(B3857=25,VLOOKUP(A3857,英雄数据表!A:L,8,FALSE),IF(B3857=50,VLOOKUP(A3857,英雄数据表!A:L,12,0),""))</f>
        <v/>
      </c>
    </row>
    <row r="3858" spans="1:14" x14ac:dyDescent="0.3">
      <c r="A3858" s="20">
        <v>32036</v>
      </c>
      <c r="B3858" s="21">
        <f t="shared" si="257"/>
        <v>57</v>
      </c>
      <c r="C3858" s="21">
        <v>5</v>
      </c>
      <c r="D3858" s="21">
        <f>VLOOKUP(A3858,英雄数据表!A:D,4,0)</f>
        <v>3</v>
      </c>
      <c r="E3858" s="20" t="str">
        <f>VLOOKUP(A3858,英雄数据表!A:C,3,0)</f>
        <v>逐日者传承</v>
      </c>
      <c r="F3858" s="20">
        <f t="shared" si="258"/>
        <v>32036</v>
      </c>
      <c r="G3858" s="20">
        <f t="shared" si="259"/>
        <v>32036</v>
      </c>
      <c r="H3858" s="21" t="str">
        <f>VLOOKUP(B3858,属性中转表!A:F,6,FALSE)</f>
        <v>"hp":221400,"atk":6150</v>
      </c>
      <c r="I3858" s="20" t="str">
        <f>IF(VLOOKUP(B3858,属性中转表!A:G,7,FALSE)=0,"",VLOOKUP(VLOOKUP(B3858,属性中转表!A:G,7,FALSE),属性中转表!$K$2:$P$21,6,0))&amp;IF(VLOOKUP(B3858,属性中转表!A:G,7,FALSE)&gt;=50,VLOOKUP(A3858,英雄数据表!A:K,9,0),IF(VLOOKUP(B3858,属性中转表!A:G,7,FALSE)&gt;=25,VLOOKUP(A3858,英雄数据表!A:K,5,0),""))</f>
        <v>"atk":300,"hp":5000,"undpspro":150,"pvpdpspro":50,"pvpundpspro":50,"atkpro":80</v>
      </c>
      <c r="J3858" s="20" t="str">
        <f>IF(I3858="","",属性中转表!$I$1&amp;(IF(VLOOKUP(B3858,属性中转表!A:G,7,FALSE)=0,0,VLOOKUP(VLOOKUP(B3858,属性中转表!A:G,7,FALSE),属性中转表!$K$2:$P$21,4,0)))+IFERROR(VLOOKUP(A3858,英雄数据表!A:K,IF(武魂!B3858&gt;=50,10,IF(武魂!B3858&gt;=25,6)),0),0))</f>
        <v>,"dpspro":100</v>
      </c>
      <c r="K3858" s="32" t="str">
        <f t="shared" si="256"/>
        <v>"atk":300,"hp":5000,"undpspro":150,"pvpdpspro":50,"pvpundpspro":50,"atkpro":80,"dpspro":100</v>
      </c>
      <c r="L3858" s="20" t="str">
        <f>IF(B3858&gt;=50,VLOOKUP(A3858,英雄数据表!A:L,11,FALSE),IF(B3858&gt;=25,VLOOKUP(A3858,英雄数据表!A:L,7,0),""))</f>
        <v>"3203602004"</v>
      </c>
      <c r="M3858" s="20" t="str">
        <f>IFERROR(VLOOKUP(B3858,属性中转表!$K$2:$O$21,5,FALSE),"")</f>
        <v/>
      </c>
      <c r="N3858" s="20" t="str">
        <f>IF(B3858=25,VLOOKUP(A3858,英雄数据表!A:L,8,FALSE),IF(B3858=50,VLOOKUP(A3858,英雄数据表!A:L,12,0),""))</f>
        <v/>
      </c>
    </row>
    <row r="3859" spans="1:14" x14ac:dyDescent="0.3">
      <c r="A3859" s="20">
        <v>32036</v>
      </c>
      <c r="B3859" s="21">
        <f t="shared" si="257"/>
        <v>58</v>
      </c>
      <c r="C3859" s="21">
        <v>5</v>
      </c>
      <c r="D3859" s="21">
        <f>VLOOKUP(A3859,英雄数据表!A:D,4,0)</f>
        <v>3</v>
      </c>
      <c r="E3859" s="20" t="str">
        <f>VLOOKUP(A3859,英雄数据表!A:C,3,0)</f>
        <v>逐日者传承</v>
      </c>
      <c r="F3859" s="20">
        <f t="shared" si="258"/>
        <v>32036</v>
      </c>
      <c r="G3859" s="20">
        <f t="shared" si="259"/>
        <v>32036</v>
      </c>
      <c r="H3859" s="21" t="str">
        <f>VLOOKUP(B3859,属性中转表!A:F,6,FALSE)</f>
        <v>"hp":226800,"atk":6300</v>
      </c>
      <c r="I3859" s="20" t="str">
        <f>IF(VLOOKUP(B3859,属性中转表!A:G,7,FALSE)=0,"",VLOOKUP(VLOOKUP(B3859,属性中转表!A:G,7,FALSE),属性中转表!$K$2:$P$21,6,0))&amp;IF(VLOOKUP(B3859,属性中转表!A:G,7,FALSE)&gt;=50,VLOOKUP(A3859,英雄数据表!A:K,9,0),IF(VLOOKUP(B3859,属性中转表!A:G,7,FALSE)&gt;=25,VLOOKUP(A3859,英雄数据表!A:K,5,0),""))</f>
        <v>"atk":300,"hp":5000,"undpspro":150,"pvpdpspro":50,"pvpundpspro":50,"atkpro":80</v>
      </c>
      <c r="J3859" s="20" t="str">
        <f>IF(I3859="","",属性中转表!$I$1&amp;(IF(VLOOKUP(B3859,属性中转表!A:G,7,FALSE)=0,0,VLOOKUP(VLOOKUP(B3859,属性中转表!A:G,7,FALSE),属性中转表!$K$2:$P$21,4,0)))+IFERROR(VLOOKUP(A3859,英雄数据表!A:K,IF(武魂!B3859&gt;=50,10,IF(武魂!B3859&gt;=25,6)),0),0))</f>
        <v>,"dpspro":100</v>
      </c>
      <c r="K3859" s="32" t="str">
        <f t="shared" si="256"/>
        <v>"atk":300,"hp":5000,"undpspro":150,"pvpdpspro":50,"pvpundpspro":50,"atkpro":80,"dpspro":100</v>
      </c>
      <c r="L3859" s="20" t="str">
        <f>IF(B3859&gt;=50,VLOOKUP(A3859,英雄数据表!A:L,11,FALSE),IF(B3859&gt;=25,VLOOKUP(A3859,英雄数据表!A:L,7,0),""))</f>
        <v>"3203602004"</v>
      </c>
      <c r="M3859" s="20" t="str">
        <f>IFERROR(VLOOKUP(B3859,属性中转表!$K$2:$O$21,5,FALSE),"")</f>
        <v/>
      </c>
      <c r="N3859" s="20" t="str">
        <f>IF(B3859=25,VLOOKUP(A3859,英雄数据表!A:L,8,FALSE),IF(B3859=50,VLOOKUP(A3859,英雄数据表!A:L,12,0),""))</f>
        <v/>
      </c>
    </row>
    <row r="3860" spans="1:14" x14ac:dyDescent="0.3">
      <c r="A3860" s="20">
        <v>32036</v>
      </c>
      <c r="B3860" s="21">
        <f t="shared" si="257"/>
        <v>59</v>
      </c>
      <c r="C3860" s="21">
        <v>5</v>
      </c>
      <c r="D3860" s="21">
        <f>VLOOKUP(A3860,英雄数据表!A:D,4,0)</f>
        <v>3</v>
      </c>
      <c r="E3860" s="20" t="str">
        <f>VLOOKUP(A3860,英雄数据表!A:C,3,0)</f>
        <v>逐日者传承</v>
      </c>
      <c r="F3860" s="20">
        <f t="shared" si="258"/>
        <v>32036</v>
      </c>
      <c r="G3860" s="20">
        <f t="shared" si="259"/>
        <v>32036</v>
      </c>
      <c r="H3860" s="21" t="str">
        <f>VLOOKUP(B3860,属性中转表!A:F,6,FALSE)</f>
        <v>"hp":232200,"atk":6450</v>
      </c>
      <c r="I3860" s="20" t="str">
        <f>IF(VLOOKUP(B3860,属性中转表!A:G,7,FALSE)=0,"",VLOOKUP(VLOOKUP(B3860,属性中转表!A:G,7,FALSE),属性中转表!$K$2:$P$21,6,0))&amp;IF(VLOOKUP(B3860,属性中转表!A:G,7,FALSE)&gt;=50,VLOOKUP(A3860,英雄数据表!A:K,9,0),IF(VLOOKUP(B3860,属性中转表!A:G,7,FALSE)&gt;=25,VLOOKUP(A3860,英雄数据表!A:K,5,0),""))</f>
        <v>"atk":300,"hp":5000,"undpspro":150,"pvpdpspro":50,"pvpundpspro":50,"atkpro":80</v>
      </c>
      <c r="J3860" s="20" t="str">
        <f>IF(I3860="","",属性中转表!$I$1&amp;(IF(VLOOKUP(B3860,属性中转表!A:G,7,FALSE)=0,0,VLOOKUP(VLOOKUP(B3860,属性中转表!A:G,7,FALSE),属性中转表!$K$2:$P$21,4,0)))+IFERROR(VLOOKUP(A3860,英雄数据表!A:K,IF(武魂!B3860&gt;=50,10,IF(武魂!B3860&gt;=25,6)),0),0))</f>
        <v>,"dpspro":100</v>
      </c>
      <c r="K3860" s="32" t="str">
        <f t="shared" si="256"/>
        <v>"atk":300,"hp":5000,"undpspro":150,"pvpdpspro":50,"pvpundpspro":50,"atkpro":80,"dpspro":100</v>
      </c>
      <c r="L3860" s="20" t="str">
        <f>IF(B3860&gt;=50,VLOOKUP(A3860,英雄数据表!A:L,11,FALSE),IF(B3860&gt;=25,VLOOKUP(A3860,英雄数据表!A:L,7,0),""))</f>
        <v>"3203602004"</v>
      </c>
      <c r="M3860" s="20" t="str">
        <f>IFERROR(VLOOKUP(B3860,属性中转表!$K$2:$O$21,5,FALSE),"")</f>
        <v/>
      </c>
      <c r="N3860" s="20" t="str">
        <f>IF(B3860=25,VLOOKUP(A3860,英雄数据表!A:L,8,FALSE),IF(B3860=50,VLOOKUP(A3860,英雄数据表!A:L,12,0),""))</f>
        <v/>
      </c>
    </row>
    <row r="3861" spans="1:14" x14ac:dyDescent="0.3">
      <c r="A3861" s="20">
        <v>32036</v>
      </c>
      <c r="B3861" s="21">
        <f t="shared" si="257"/>
        <v>60</v>
      </c>
      <c r="C3861" s="21">
        <v>5</v>
      </c>
      <c r="D3861" s="21">
        <f>VLOOKUP(A3861,英雄数据表!A:D,4,0)</f>
        <v>3</v>
      </c>
      <c r="E3861" s="20" t="str">
        <f>VLOOKUP(A3861,英雄数据表!A:C,3,0)</f>
        <v>逐日者传承</v>
      </c>
      <c r="F3861" s="20">
        <f t="shared" si="258"/>
        <v>32036</v>
      </c>
      <c r="G3861" s="20">
        <f t="shared" si="259"/>
        <v>32036</v>
      </c>
      <c r="H3861" s="21" t="str">
        <f>VLOOKUP(B3861,属性中转表!A:F,6,FALSE)</f>
        <v>"hp":237600,"atk":6600</v>
      </c>
      <c r="I3861" s="20" t="str">
        <f>IF(VLOOKUP(B3861,属性中转表!A:G,7,FALSE)=0,"",VLOOKUP(VLOOKUP(B3861,属性中转表!A:G,7,FALSE),属性中转表!$K$2:$P$21,6,0))&amp;IF(VLOOKUP(B3861,属性中转表!A:G,7,FALSE)&gt;=50,VLOOKUP(A3861,英雄数据表!A:K,9,0),IF(VLOOKUP(B3861,属性中转表!A:G,7,FALSE)&gt;=25,VLOOKUP(A3861,英雄数据表!A:K,5,0),""))</f>
        <v>"atk":300,"hp":5000,"undpspro":150,"pvpdpspro":50,"pvpundpspro":50,"atkpro":80</v>
      </c>
      <c r="J3861" s="20" t="str">
        <f>IF(I3861="","",属性中转表!$I$1&amp;(IF(VLOOKUP(B3861,属性中转表!A:G,7,FALSE)=0,0,VLOOKUP(VLOOKUP(B3861,属性中转表!A:G,7,FALSE),属性中转表!$K$2:$P$21,4,0)))+IFERROR(VLOOKUP(A3861,英雄数据表!A:K,IF(武魂!B3861&gt;=50,10,IF(武魂!B3861&gt;=25,6)),0),0))</f>
        <v>,"dpspro":150</v>
      </c>
      <c r="K3861" s="32" t="str">
        <f t="shared" si="256"/>
        <v>"atk":300,"hp":5000,"undpspro":150,"pvpdpspro":50,"pvpundpspro":50,"atkpro":80,"dpspro":150</v>
      </c>
      <c r="L3861" s="20" t="str">
        <f>IF(B3861&gt;=50,VLOOKUP(A3861,英雄数据表!A:L,11,FALSE),IF(B3861&gt;=25,VLOOKUP(A3861,英雄数据表!A:L,7,0),""))</f>
        <v>"3203602004"</v>
      </c>
      <c r="M3861" s="20" t="str">
        <f>IFERROR(VLOOKUP(B3861,属性中转表!$K$2:$O$21,5,FALSE),"")</f>
        <v>"dpspro":50</v>
      </c>
      <c r="N3861" s="20" t="str">
        <f>IF(B3861=25,VLOOKUP(A3861,英雄数据表!A:L,8,FALSE),IF(B3861=50,VLOOKUP(A3861,英雄数据表!A:L,12,0),""))</f>
        <v/>
      </c>
    </row>
    <row r="3862" spans="1:14" x14ac:dyDescent="0.3">
      <c r="A3862" s="20">
        <v>32036</v>
      </c>
      <c r="B3862" s="21">
        <f t="shared" si="257"/>
        <v>61</v>
      </c>
      <c r="C3862" s="21">
        <v>5</v>
      </c>
      <c r="D3862" s="21">
        <f>VLOOKUP(A3862,英雄数据表!A:D,4,0)</f>
        <v>3</v>
      </c>
      <c r="E3862" s="20" t="str">
        <f>VLOOKUP(A3862,英雄数据表!A:C,3,0)</f>
        <v>逐日者传承</v>
      </c>
      <c r="F3862" s="20">
        <f t="shared" si="258"/>
        <v>32036</v>
      </c>
      <c r="G3862" s="20">
        <f t="shared" si="259"/>
        <v>32036</v>
      </c>
      <c r="H3862" s="21" t="str">
        <f>VLOOKUP(B3862,属性中转表!A:F,6,FALSE)</f>
        <v>"hp":243000,"atk":6750</v>
      </c>
      <c r="I3862" s="20" t="str">
        <f>IF(VLOOKUP(B3862,属性中转表!A:G,7,FALSE)=0,"",VLOOKUP(VLOOKUP(B3862,属性中转表!A:G,7,FALSE),属性中转表!$K$2:$P$21,6,0))&amp;IF(VLOOKUP(B3862,属性中转表!A:G,7,FALSE)&gt;=50,VLOOKUP(A3862,英雄数据表!A:K,9,0),IF(VLOOKUP(B3862,属性中转表!A:G,7,FALSE)&gt;=25,VLOOKUP(A3862,英雄数据表!A:K,5,0),""))</f>
        <v>"atk":300,"hp":5000,"undpspro":150,"pvpdpspro":50,"pvpundpspro":50,"atkpro":80</v>
      </c>
      <c r="J3862" s="20" t="str">
        <f>IF(I3862="","",属性中转表!$I$1&amp;(IF(VLOOKUP(B3862,属性中转表!A:G,7,FALSE)=0,0,VLOOKUP(VLOOKUP(B3862,属性中转表!A:G,7,FALSE),属性中转表!$K$2:$P$21,4,0)))+IFERROR(VLOOKUP(A3862,英雄数据表!A:K,IF(武魂!B3862&gt;=50,10,IF(武魂!B3862&gt;=25,6)),0),0))</f>
        <v>,"dpspro":150</v>
      </c>
      <c r="K3862" s="32" t="str">
        <f t="shared" si="256"/>
        <v>"atk":300,"hp":5000,"undpspro":150,"pvpdpspro":50,"pvpundpspro":50,"atkpro":80,"dpspro":150</v>
      </c>
      <c r="L3862" s="20" t="str">
        <f>IF(B3862&gt;=50,VLOOKUP(A3862,英雄数据表!A:L,11,FALSE),IF(B3862&gt;=25,VLOOKUP(A3862,英雄数据表!A:L,7,0),""))</f>
        <v>"3203602004"</v>
      </c>
      <c r="M3862" s="20" t="str">
        <f>IFERROR(VLOOKUP(B3862,属性中转表!$K$2:$O$21,5,FALSE),"")</f>
        <v/>
      </c>
      <c r="N3862" s="20" t="str">
        <f>IF(B3862=25,VLOOKUP(A3862,英雄数据表!A:L,8,FALSE),IF(B3862=50,VLOOKUP(A3862,英雄数据表!A:L,12,0),""))</f>
        <v/>
      </c>
    </row>
    <row r="3863" spans="1:14" x14ac:dyDescent="0.3">
      <c r="A3863" s="20">
        <v>32036</v>
      </c>
      <c r="B3863" s="21">
        <f t="shared" si="257"/>
        <v>62</v>
      </c>
      <c r="C3863" s="21">
        <v>5</v>
      </c>
      <c r="D3863" s="21">
        <f>VLOOKUP(A3863,英雄数据表!A:D,4,0)</f>
        <v>3</v>
      </c>
      <c r="E3863" s="20" t="str">
        <f>VLOOKUP(A3863,英雄数据表!A:C,3,0)</f>
        <v>逐日者传承</v>
      </c>
      <c r="F3863" s="20">
        <f t="shared" si="258"/>
        <v>32036</v>
      </c>
      <c r="G3863" s="20">
        <f t="shared" si="259"/>
        <v>32036</v>
      </c>
      <c r="H3863" s="21" t="str">
        <f>VLOOKUP(B3863,属性中转表!A:F,6,FALSE)</f>
        <v>"hp":248400,"atk":6900</v>
      </c>
      <c r="I3863" s="20" t="str">
        <f>IF(VLOOKUP(B3863,属性中转表!A:G,7,FALSE)=0,"",VLOOKUP(VLOOKUP(B3863,属性中转表!A:G,7,FALSE),属性中转表!$K$2:$P$21,6,0))&amp;IF(VLOOKUP(B3863,属性中转表!A:G,7,FALSE)&gt;=50,VLOOKUP(A3863,英雄数据表!A:K,9,0),IF(VLOOKUP(B3863,属性中转表!A:G,7,FALSE)&gt;=25,VLOOKUP(A3863,英雄数据表!A:K,5,0),""))</f>
        <v>"atk":300,"hp":5000,"undpspro":150,"pvpdpspro":50,"pvpundpspro":50,"atkpro":80</v>
      </c>
      <c r="J3863" s="20" t="str">
        <f>IF(I3863="","",属性中转表!$I$1&amp;(IF(VLOOKUP(B3863,属性中转表!A:G,7,FALSE)=0,0,VLOOKUP(VLOOKUP(B3863,属性中转表!A:G,7,FALSE),属性中转表!$K$2:$P$21,4,0)))+IFERROR(VLOOKUP(A3863,英雄数据表!A:K,IF(武魂!B3863&gt;=50,10,IF(武魂!B3863&gt;=25,6)),0),0))</f>
        <v>,"dpspro":150</v>
      </c>
      <c r="K3863" s="32" t="str">
        <f t="shared" si="256"/>
        <v>"atk":300,"hp":5000,"undpspro":150,"pvpdpspro":50,"pvpundpspro":50,"atkpro":80,"dpspro":150</v>
      </c>
      <c r="L3863" s="20" t="str">
        <f>IF(B3863&gt;=50,VLOOKUP(A3863,英雄数据表!A:L,11,FALSE),IF(B3863&gt;=25,VLOOKUP(A3863,英雄数据表!A:L,7,0),""))</f>
        <v>"3203602004"</v>
      </c>
      <c r="M3863" s="20" t="str">
        <f>IFERROR(VLOOKUP(B3863,属性中转表!$K$2:$O$21,5,FALSE),"")</f>
        <v/>
      </c>
      <c r="N3863" s="20" t="str">
        <f>IF(B3863=25,VLOOKUP(A3863,英雄数据表!A:L,8,FALSE),IF(B3863=50,VLOOKUP(A3863,英雄数据表!A:L,12,0),""))</f>
        <v/>
      </c>
    </row>
    <row r="3864" spans="1:14" x14ac:dyDescent="0.3">
      <c r="A3864" s="20">
        <v>32036</v>
      </c>
      <c r="B3864" s="21">
        <f t="shared" si="257"/>
        <v>63</v>
      </c>
      <c r="C3864" s="21">
        <v>5</v>
      </c>
      <c r="D3864" s="21">
        <f>VLOOKUP(A3864,英雄数据表!A:D,4,0)</f>
        <v>3</v>
      </c>
      <c r="E3864" s="20" t="str">
        <f>VLOOKUP(A3864,英雄数据表!A:C,3,0)</f>
        <v>逐日者传承</v>
      </c>
      <c r="F3864" s="20">
        <f t="shared" si="258"/>
        <v>32036</v>
      </c>
      <c r="G3864" s="20">
        <f t="shared" si="259"/>
        <v>32036</v>
      </c>
      <c r="H3864" s="21" t="str">
        <f>VLOOKUP(B3864,属性中转表!A:F,6,FALSE)</f>
        <v>"hp":253800,"atk":7050</v>
      </c>
      <c r="I3864" s="20" t="str">
        <f>IF(VLOOKUP(B3864,属性中转表!A:G,7,FALSE)=0,"",VLOOKUP(VLOOKUP(B3864,属性中转表!A:G,7,FALSE),属性中转表!$K$2:$P$21,6,0))&amp;IF(VLOOKUP(B3864,属性中转表!A:G,7,FALSE)&gt;=50,VLOOKUP(A3864,英雄数据表!A:K,9,0),IF(VLOOKUP(B3864,属性中转表!A:G,7,FALSE)&gt;=25,VLOOKUP(A3864,英雄数据表!A:K,5,0),""))</f>
        <v>"atk":300,"hp":5000,"undpspro":150,"pvpdpspro":50,"pvpundpspro":50,"atkpro":80</v>
      </c>
      <c r="J3864" s="20" t="str">
        <f>IF(I3864="","",属性中转表!$I$1&amp;(IF(VLOOKUP(B3864,属性中转表!A:G,7,FALSE)=0,0,VLOOKUP(VLOOKUP(B3864,属性中转表!A:G,7,FALSE),属性中转表!$K$2:$P$21,4,0)))+IFERROR(VLOOKUP(A3864,英雄数据表!A:K,IF(武魂!B3864&gt;=50,10,IF(武魂!B3864&gt;=25,6)),0),0))</f>
        <v>,"dpspro":150</v>
      </c>
      <c r="K3864" s="32" t="str">
        <f t="shared" si="256"/>
        <v>"atk":300,"hp":5000,"undpspro":150,"pvpdpspro":50,"pvpundpspro":50,"atkpro":80,"dpspro":150</v>
      </c>
      <c r="L3864" s="20" t="str">
        <f>IF(B3864&gt;=50,VLOOKUP(A3864,英雄数据表!A:L,11,FALSE),IF(B3864&gt;=25,VLOOKUP(A3864,英雄数据表!A:L,7,0),""))</f>
        <v>"3203602004"</v>
      </c>
      <c r="M3864" s="20" t="str">
        <f>IFERROR(VLOOKUP(B3864,属性中转表!$K$2:$O$21,5,FALSE),"")</f>
        <v/>
      </c>
      <c r="N3864" s="20" t="str">
        <f>IF(B3864=25,VLOOKUP(A3864,英雄数据表!A:L,8,FALSE),IF(B3864=50,VLOOKUP(A3864,英雄数据表!A:L,12,0),""))</f>
        <v/>
      </c>
    </row>
    <row r="3865" spans="1:14" x14ac:dyDescent="0.3">
      <c r="A3865" s="20">
        <v>32036</v>
      </c>
      <c r="B3865" s="21">
        <f t="shared" si="257"/>
        <v>64</v>
      </c>
      <c r="C3865" s="21">
        <v>5</v>
      </c>
      <c r="D3865" s="21">
        <f>VLOOKUP(A3865,英雄数据表!A:D,4,0)</f>
        <v>3</v>
      </c>
      <c r="E3865" s="20" t="str">
        <f>VLOOKUP(A3865,英雄数据表!A:C,3,0)</f>
        <v>逐日者传承</v>
      </c>
      <c r="F3865" s="20">
        <f t="shared" si="258"/>
        <v>32036</v>
      </c>
      <c r="G3865" s="20">
        <f t="shared" si="259"/>
        <v>32036</v>
      </c>
      <c r="H3865" s="21" t="str">
        <f>VLOOKUP(B3865,属性中转表!A:F,6,FALSE)</f>
        <v>"hp":259200,"atk":7200</v>
      </c>
      <c r="I3865" s="20" t="str">
        <f>IF(VLOOKUP(B3865,属性中转表!A:G,7,FALSE)=0,"",VLOOKUP(VLOOKUP(B3865,属性中转表!A:G,7,FALSE),属性中转表!$K$2:$P$21,6,0))&amp;IF(VLOOKUP(B3865,属性中转表!A:G,7,FALSE)&gt;=50,VLOOKUP(A3865,英雄数据表!A:K,9,0),IF(VLOOKUP(B3865,属性中转表!A:G,7,FALSE)&gt;=25,VLOOKUP(A3865,英雄数据表!A:K,5,0),""))</f>
        <v>"atk":300,"hp":5000,"undpspro":150,"pvpdpspro":50,"pvpundpspro":50,"atkpro":80</v>
      </c>
      <c r="J3865" s="20" t="str">
        <f>IF(I3865="","",属性中转表!$I$1&amp;(IF(VLOOKUP(B3865,属性中转表!A:G,7,FALSE)=0,0,VLOOKUP(VLOOKUP(B3865,属性中转表!A:G,7,FALSE),属性中转表!$K$2:$P$21,4,0)))+IFERROR(VLOOKUP(A3865,英雄数据表!A:K,IF(武魂!B3865&gt;=50,10,IF(武魂!B3865&gt;=25,6)),0),0))</f>
        <v>,"dpspro":150</v>
      </c>
      <c r="K3865" s="32" t="str">
        <f t="shared" si="256"/>
        <v>"atk":300,"hp":5000,"undpspro":150,"pvpdpspro":50,"pvpundpspro":50,"atkpro":80,"dpspro":150</v>
      </c>
      <c r="L3865" s="20" t="str">
        <f>IF(B3865&gt;=50,VLOOKUP(A3865,英雄数据表!A:L,11,FALSE),IF(B3865&gt;=25,VLOOKUP(A3865,英雄数据表!A:L,7,0),""))</f>
        <v>"3203602004"</v>
      </c>
      <c r="M3865" s="20" t="str">
        <f>IFERROR(VLOOKUP(B3865,属性中转表!$K$2:$O$21,5,FALSE),"")</f>
        <v/>
      </c>
      <c r="N3865" s="20" t="str">
        <f>IF(B3865=25,VLOOKUP(A3865,英雄数据表!A:L,8,FALSE),IF(B3865=50,VLOOKUP(A3865,英雄数据表!A:L,12,0),""))</f>
        <v/>
      </c>
    </row>
    <row r="3866" spans="1:14" x14ac:dyDescent="0.3">
      <c r="A3866" s="20">
        <v>32036</v>
      </c>
      <c r="B3866" s="21">
        <f t="shared" si="257"/>
        <v>65</v>
      </c>
      <c r="C3866" s="21">
        <v>5</v>
      </c>
      <c r="D3866" s="21">
        <f>VLOOKUP(A3866,英雄数据表!A:D,4,0)</f>
        <v>3</v>
      </c>
      <c r="E3866" s="20" t="str">
        <f>VLOOKUP(A3866,英雄数据表!A:C,3,0)</f>
        <v>逐日者传承</v>
      </c>
      <c r="F3866" s="20">
        <f t="shared" si="258"/>
        <v>32036</v>
      </c>
      <c r="G3866" s="20">
        <f t="shared" si="259"/>
        <v>32036</v>
      </c>
      <c r="H3866" s="21" t="str">
        <f>VLOOKUP(B3866,属性中转表!A:F,6,FALSE)</f>
        <v>"hp":264600,"atk":7350</v>
      </c>
      <c r="I3866" s="20" t="str">
        <f>IF(VLOOKUP(B3866,属性中转表!A:G,7,FALSE)=0,"",VLOOKUP(VLOOKUP(B3866,属性中转表!A:G,7,FALSE),属性中转表!$K$2:$P$21,6,0))&amp;IF(VLOOKUP(B3866,属性中转表!A:G,7,FALSE)&gt;=50,VLOOKUP(A3866,英雄数据表!A:K,9,0),IF(VLOOKUP(B3866,属性中转表!A:G,7,FALSE)&gt;=25,VLOOKUP(A3866,英雄数据表!A:K,5,0),""))</f>
        <v>"atk":300,"hp":5000,"undpspro":150,"pvpdpspro":100,"pvpundpspro":50,"atkpro":80</v>
      </c>
      <c r="J3866" s="20" t="str">
        <f>IF(I3866="","",属性中转表!$I$1&amp;(IF(VLOOKUP(B3866,属性中转表!A:G,7,FALSE)=0,0,VLOOKUP(VLOOKUP(B3866,属性中转表!A:G,7,FALSE),属性中转表!$K$2:$P$21,4,0)))+IFERROR(VLOOKUP(A3866,英雄数据表!A:K,IF(武魂!B3866&gt;=50,10,IF(武魂!B3866&gt;=25,6)),0),0))</f>
        <v>,"dpspro":150</v>
      </c>
      <c r="K3866" s="32" t="str">
        <f t="shared" si="256"/>
        <v>"atk":300,"hp":5000,"undpspro":150,"pvpdpspro":100,"pvpundpspro":50,"atkpro":80,"dpspro":150</v>
      </c>
      <c r="L3866" s="20" t="str">
        <f>IF(B3866&gt;=50,VLOOKUP(A3866,英雄数据表!A:L,11,FALSE),IF(B3866&gt;=25,VLOOKUP(A3866,英雄数据表!A:L,7,0),""))</f>
        <v>"3203602004"</v>
      </c>
      <c r="M3866" s="20" t="str">
        <f>IFERROR(VLOOKUP(B3866,属性中转表!$K$2:$O$21,5,FALSE),"")</f>
        <v>"pvpdpspro":50</v>
      </c>
      <c r="N3866" s="20" t="str">
        <f>IF(B3866=25,VLOOKUP(A3866,英雄数据表!A:L,8,FALSE),IF(B3866=50,VLOOKUP(A3866,英雄数据表!A:L,12,0),""))</f>
        <v/>
      </c>
    </row>
    <row r="3867" spans="1:14" x14ac:dyDescent="0.3">
      <c r="A3867" s="20">
        <v>32036</v>
      </c>
      <c r="B3867" s="21">
        <f t="shared" si="257"/>
        <v>66</v>
      </c>
      <c r="C3867" s="21">
        <v>5</v>
      </c>
      <c r="D3867" s="21">
        <f>VLOOKUP(A3867,英雄数据表!A:D,4,0)</f>
        <v>3</v>
      </c>
      <c r="E3867" s="20" t="str">
        <f>VLOOKUP(A3867,英雄数据表!A:C,3,0)</f>
        <v>逐日者传承</v>
      </c>
      <c r="F3867" s="20">
        <f t="shared" si="258"/>
        <v>32036</v>
      </c>
      <c r="G3867" s="20">
        <f t="shared" si="259"/>
        <v>32036</v>
      </c>
      <c r="H3867" s="21" t="str">
        <f>VLOOKUP(B3867,属性中转表!A:F,6,FALSE)</f>
        <v>"hp":270000,"atk":7500</v>
      </c>
      <c r="I3867" s="20" t="str">
        <f>IF(VLOOKUP(B3867,属性中转表!A:G,7,FALSE)=0,"",VLOOKUP(VLOOKUP(B3867,属性中转表!A:G,7,FALSE),属性中转表!$K$2:$P$21,6,0))&amp;IF(VLOOKUP(B3867,属性中转表!A:G,7,FALSE)&gt;=50,VLOOKUP(A3867,英雄数据表!A:K,9,0),IF(VLOOKUP(B3867,属性中转表!A:G,7,FALSE)&gt;=25,VLOOKUP(A3867,英雄数据表!A:K,5,0),""))</f>
        <v>"atk":300,"hp":5000,"undpspro":150,"pvpdpspro":100,"pvpundpspro":50,"atkpro":80</v>
      </c>
      <c r="J3867" s="20" t="str">
        <f>IF(I3867="","",属性中转表!$I$1&amp;(IF(VLOOKUP(B3867,属性中转表!A:G,7,FALSE)=0,0,VLOOKUP(VLOOKUP(B3867,属性中转表!A:G,7,FALSE),属性中转表!$K$2:$P$21,4,0)))+IFERROR(VLOOKUP(A3867,英雄数据表!A:K,IF(武魂!B3867&gt;=50,10,IF(武魂!B3867&gt;=25,6)),0),0))</f>
        <v>,"dpspro":150</v>
      </c>
      <c r="K3867" s="32" t="str">
        <f t="shared" ref="K3867:K3930" si="260">I3867&amp;J3867</f>
        <v>"atk":300,"hp":5000,"undpspro":150,"pvpdpspro":100,"pvpundpspro":50,"atkpro":80,"dpspro":150</v>
      </c>
      <c r="L3867" s="20" t="str">
        <f>IF(B3867&gt;=50,VLOOKUP(A3867,英雄数据表!A:L,11,FALSE),IF(B3867&gt;=25,VLOOKUP(A3867,英雄数据表!A:L,7,0),""))</f>
        <v>"3203602004"</v>
      </c>
      <c r="M3867" s="20" t="str">
        <f>IFERROR(VLOOKUP(B3867,属性中转表!$K$2:$O$21,5,FALSE),"")</f>
        <v/>
      </c>
      <c r="N3867" s="20" t="str">
        <f>IF(B3867=25,VLOOKUP(A3867,英雄数据表!A:L,8,FALSE),IF(B3867=50,VLOOKUP(A3867,英雄数据表!A:L,12,0),""))</f>
        <v/>
      </c>
    </row>
    <row r="3868" spans="1:14" x14ac:dyDescent="0.3">
      <c r="A3868" s="20">
        <v>32036</v>
      </c>
      <c r="B3868" s="21">
        <f t="shared" si="257"/>
        <v>67</v>
      </c>
      <c r="C3868" s="21">
        <v>5</v>
      </c>
      <c r="D3868" s="21">
        <f>VLOOKUP(A3868,英雄数据表!A:D,4,0)</f>
        <v>3</v>
      </c>
      <c r="E3868" s="20" t="str">
        <f>VLOOKUP(A3868,英雄数据表!A:C,3,0)</f>
        <v>逐日者传承</v>
      </c>
      <c r="F3868" s="20">
        <f t="shared" si="258"/>
        <v>32036</v>
      </c>
      <c r="G3868" s="20">
        <f t="shared" si="259"/>
        <v>32036</v>
      </c>
      <c r="H3868" s="21" t="str">
        <f>VLOOKUP(B3868,属性中转表!A:F,6,FALSE)</f>
        <v>"hp":275400,"atk":7650</v>
      </c>
      <c r="I3868" s="20" t="str">
        <f>IF(VLOOKUP(B3868,属性中转表!A:G,7,FALSE)=0,"",VLOOKUP(VLOOKUP(B3868,属性中转表!A:G,7,FALSE),属性中转表!$K$2:$P$21,6,0))&amp;IF(VLOOKUP(B3868,属性中转表!A:G,7,FALSE)&gt;=50,VLOOKUP(A3868,英雄数据表!A:K,9,0),IF(VLOOKUP(B3868,属性中转表!A:G,7,FALSE)&gt;=25,VLOOKUP(A3868,英雄数据表!A:K,5,0),""))</f>
        <v>"atk":300,"hp":5000,"undpspro":150,"pvpdpspro":100,"pvpundpspro":50,"atkpro":80</v>
      </c>
      <c r="J3868" s="20" t="str">
        <f>IF(I3868="","",属性中转表!$I$1&amp;(IF(VLOOKUP(B3868,属性中转表!A:G,7,FALSE)=0,0,VLOOKUP(VLOOKUP(B3868,属性中转表!A:G,7,FALSE),属性中转表!$K$2:$P$21,4,0)))+IFERROR(VLOOKUP(A3868,英雄数据表!A:K,IF(武魂!B3868&gt;=50,10,IF(武魂!B3868&gt;=25,6)),0),0))</f>
        <v>,"dpspro":150</v>
      </c>
      <c r="K3868" s="32" t="str">
        <f t="shared" si="260"/>
        <v>"atk":300,"hp":5000,"undpspro":150,"pvpdpspro":100,"pvpundpspro":50,"atkpro":80,"dpspro":150</v>
      </c>
      <c r="L3868" s="20" t="str">
        <f>IF(B3868&gt;=50,VLOOKUP(A3868,英雄数据表!A:L,11,FALSE),IF(B3868&gt;=25,VLOOKUP(A3868,英雄数据表!A:L,7,0),""))</f>
        <v>"3203602004"</v>
      </c>
      <c r="M3868" s="20" t="str">
        <f>IFERROR(VLOOKUP(B3868,属性中转表!$K$2:$O$21,5,FALSE),"")</f>
        <v/>
      </c>
      <c r="N3868" s="20" t="str">
        <f>IF(B3868=25,VLOOKUP(A3868,英雄数据表!A:L,8,FALSE),IF(B3868=50,VLOOKUP(A3868,英雄数据表!A:L,12,0),""))</f>
        <v/>
      </c>
    </row>
    <row r="3869" spans="1:14" x14ac:dyDescent="0.3">
      <c r="A3869" s="20">
        <v>32036</v>
      </c>
      <c r="B3869" s="21">
        <f t="shared" si="257"/>
        <v>68</v>
      </c>
      <c r="C3869" s="21">
        <v>5</v>
      </c>
      <c r="D3869" s="21">
        <f>VLOOKUP(A3869,英雄数据表!A:D,4,0)</f>
        <v>3</v>
      </c>
      <c r="E3869" s="20" t="str">
        <f>VLOOKUP(A3869,英雄数据表!A:C,3,0)</f>
        <v>逐日者传承</v>
      </c>
      <c r="F3869" s="20">
        <f t="shared" si="258"/>
        <v>32036</v>
      </c>
      <c r="G3869" s="20">
        <f t="shared" si="259"/>
        <v>32036</v>
      </c>
      <c r="H3869" s="21" t="str">
        <f>VLOOKUP(B3869,属性中转表!A:F,6,FALSE)</f>
        <v>"hp":280800,"atk":7800</v>
      </c>
      <c r="I3869" s="20" t="str">
        <f>IF(VLOOKUP(B3869,属性中转表!A:G,7,FALSE)=0,"",VLOOKUP(VLOOKUP(B3869,属性中转表!A:G,7,FALSE),属性中转表!$K$2:$P$21,6,0))&amp;IF(VLOOKUP(B3869,属性中转表!A:G,7,FALSE)&gt;=50,VLOOKUP(A3869,英雄数据表!A:K,9,0),IF(VLOOKUP(B3869,属性中转表!A:G,7,FALSE)&gt;=25,VLOOKUP(A3869,英雄数据表!A:K,5,0),""))</f>
        <v>"atk":300,"hp":5000,"undpspro":150,"pvpdpspro":100,"pvpundpspro":50,"atkpro":80</v>
      </c>
      <c r="J3869" s="20" t="str">
        <f>IF(I3869="","",属性中转表!$I$1&amp;(IF(VLOOKUP(B3869,属性中转表!A:G,7,FALSE)=0,0,VLOOKUP(VLOOKUP(B3869,属性中转表!A:G,7,FALSE),属性中转表!$K$2:$P$21,4,0)))+IFERROR(VLOOKUP(A3869,英雄数据表!A:K,IF(武魂!B3869&gt;=50,10,IF(武魂!B3869&gt;=25,6)),0),0))</f>
        <v>,"dpspro":150</v>
      </c>
      <c r="K3869" s="32" t="str">
        <f t="shared" si="260"/>
        <v>"atk":300,"hp":5000,"undpspro":150,"pvpdpspro":100,"pvpundpspro":50,"atkpro":80,"dpspro":150</v>
      </c>
      <c r="L3869" s="20" t="str">
        <f>IF(B3869&gt;=50,VLOOKUP(A3869,英雄数据表!A:L,11,FALSE),IF(B3869&gt;=25,VLOOKUP(A3869,英雄数据表!A:L,7,0),""))</f>
        <v>"3203602004"</v>
      </c>
      <c r="M3869" s="20" t="str">
        <f>IFERROR(VLOOKUP(B3869,属性中转表!$K$2:$O$21,5,FALSE),"")</f>
        <v/>
      </c>
      <c r="N3869" s="20" t="str">
        <f>IF(B3869=25,VLOOKUP(A3869,英雄数据表!A:L,8,FALSE),IF(B3869=50,VLOOKUP(A3869,英雄数据表!A:L,12,0),""))</f>
        <v/>
      </c>
    </row>
    <row r="3870" spans="1:14" x14ac:dyDescent="0.3">
      <c r="A3870" s="20">
        <v>32036</v>
      </c>
      <c r="B3870" s="21">
        <f t="shared" si="257"/>
        <v>69</v>
      </c>
      <c r="C3870" s="21">
        <v>5</v>
      </c>
      <c r="D3870" s="21">
        <f>VLOOKUP(A3870,英雄数据表!A:D,4,0)</f>
        <v>3</v>
      </c>
      <c r="E3870" s="20" t="str">
        <f>VLOOKUP(A3870,英雄数据表!A:C,3,0)</f>
        <v>逐日者传承</v>
      </c>
      <c r="F3870" s="20">
        <f t="shared" si="258"/>
        <v>32036</v>
      </c>
      <c r="G3870" s="20">
        <f t="shared" si="259"/>
        <v>32036</v>
      </c>
      <c r="H3870" s="21" t="str">
        <f>VLOOKUP(B3870,属性中转表!A:F,6,FALSE)</f>
        <v>"hp":286200,"atk":7950</v>
      </c>
      <c r="I3870" s="20" t="str">
        <f>IF(VLOOKUP(B3870,属性中转表!A:G,7,FALSE)=0,"",VLOOKUP(VLOOKUP(B3870,属性中转表!A:G,7,FALSE),属性中转表!$K$2:$P$21,6,0))&amp;IF(VLOOKUP(B3870,属性中转表!A:G,7,FALSE)&gt;=50,VLOOKUP(A3870,英雄数据表!A:K,9,0),IF(VLOOKUP(B3870,属性中转表!A:G,7,FALSE)&gt;=25,VLOOKUP(A3870,英雄数据表!A:K,5,0),""))</f>
        <v>"atk":300,"hp":5000,"undpspro":150,"pvpdpspro":100,"pvpundpspro":50,"atkpro":80</v>
      </c>
      <c r="J3870" s="20" t="str">
        <f>IF(I3870="","",属性中转表!$I$1&amp;(IF(VLOOKUP(B3870,属性中转表!A:G,7,FALSE)=0,0,VLOOKUP(VLOOKUP(B3870,属性中转表!A:G,7,FALSE),属性中转表!$K$2:$P$21,4,0)))+IFERROR(VLOOKUP(A3870,英雄数据表!A:K,IF(武魂!B3870&gt;=50,10,IF(武魂!B3870&gt;=25,6)),0),0))</f>
        <v>,"dpspro":150</v>
      </c>
      <c r="K3870" s="32" t="str">
        <f t="shared" si="260"/>
        <v>"atk":300,"hp":5000,"undpspro":150,"pvpdpspro":100,"pvpundpspro":50,"atkpro":80,"dpspro":150</v>
      </c>
      <c r="L3870" s="20" t="str">
        <f>IF(B3870&gt;=50,VLOOKUP(A3870,英雄数据表!A:L,11,FALSE),IF(B3870&gt;=25,VLOOKUP(A3870,英雄数据表!A:L,7,0),""))</f>
        <v>"3203602004"</v>
      </c>
      <c r="M3870" s="20" t="str">
        <f>IFERROR(VLOOKUP(B3870,属性中转表!$K$2:$O$21,5,FALSE),"")</f>
        <v/>
      </c>
      <c r="N3870" s="20" t="str">
        <f>IF(B3870=25,VLOOKUP(A3870,英雄数据表!A:L,8,FALSE),IF(B3870=50,VLOOKUP(A3870,英雄数据表!A:L,12,0),""))</f>
        <v/>
      </c>
    </row>
    <row r="3871" spans="1:14" x14ac:dyDescent="0.3">
      <c r="A3871" s="20">
        <v>32036</v>
      </c>
      <c r="B3871" s="21">
        <f t="shared" si="257"/>
        <v>70</v>
      </c>
      <c r="C3871" s="21">
        <v>5</v>
      </c>
      <c r="D3871" s="21">
        <f>VLOOKUP(A3871,英雄数据表!A:D,4,0)</f>
        <v>3</v>
      </c>
      <c r="E3871" s="20" t="str">
        <f>VLOOKUP(A3871,英雄数据表!A:C,3,0)</f>
        <v>逐日者传承</v>
      </c>
      <c r="F3871" s="20">
        <f t="shared" si="258"/>
        <v>32036</v>
      </c>
      <c r="G3871" s="20">
        <f t="shared" si="259"/>
        <v>32036</v>
      </c>
      <c r="H3871" s="21" t="str">
        <f>VLOOKUP(B3871,属性中转表!A:F,6,FALSE)</f>
        <v>"hp":291600,"atk":8100</v>
      </c>
      <c r="I3871" s="20" t="str">
        <f>IF(VLOOKUP(B3871,属性中转表!A:G,7,FALSE)=0,"",VLOOKUP(VLOOKUP(B3871,属性中转表!A:G,7,FALSE),属性中转表!$K$2:$P$21,6,0))&amp;IF(VLOOKUP(B3871,属性中转表!A:G,7,FALSE)&gt;=50,VLOOKUP(A3871,英雄数据表!A:K,9,0),IF(VLOOKUP(B3871,属性中转表!A:G,7,FALSE)&gt;=25,VLOOKUP(A3871,英雄数据表!A:K,5,0),""))</f>
        <v>"atk":300,"hp":5000,"undpspro":150,"pvpdpspro":100,"pvpundpspro":100,"atkpro":80</v>
      </c>
      <c r="J3871" s="20" t="str">
        <f>IF(I3871="","",属性中转表!$I$1&amp;(IF(VLOOKUP(B3871,属性中转表!A:G,7,FALSE)=0,0,VLOOKUP(VLOOKUP(B3871,属性中转表!A:G,7,FALSE),属性中转表!$K$2:$P$21,4,0)))+IFERROR(VLOOKUP(A3871,英雄数据表!A:K,IF(武魂!B3871&gt;=50,10,IF(武魂!B3871&gt;=25,6)),0),0))</f>
        <v>,"dpspro":150</v>
      </c>
      <c r="K3871" s="32" t="str">
        <f t="shared" si="260"/>
        <v>"atk":300,"hp":5000,"undpspro":150,"pvpdpspro":100,"pvpundpspro":100,"atkpro":80,"dpspro":150</v>
      </c>
      <c r="L3871" s="20" t="str">
        <f>IF(B3871&gt;=50,VLOOKUP(A3871,英雄数据表!A:L,11,FALSE),IF(B3871&gt;=25,VLOOKUP(A3871,英雄数据表!A:L,7,0),""))</f>
        <v>"3203602004"</v>
      </c>
      <c r="M3871" s="20" t="str">
        <f>IFERROR(VLOOKUP(B3871,属性中转表!$K$2:$O$21,5,FALSE),"")</f>
        <v>"pvpundpspro":50</v>
      </c>
      <c r="N3871" s="20" t="str">
        <f>IF(B3871=25,VLOOKUP(A3871,英雄数据表!A:L,8,FALSE),IF(B3871=50,VLOOKUP(A3871,英雄数据表!A:L,12,0),""))</f>
        <v/>
      </c>
    </row>
    <row r="3872" spans="1:14" x14ac:dyDescent="0.3">
      <c r="A3872" s="20">
        <v>32036</v>
      </c>
      <c r="B3872" s="21">
        <f t="shared" si="257"/>
        <v>71</v>
      </c>
      <c r="C3872" s="21">
        <v>5</v>
      </c>
      <c r="D3872" s="21">
        <f>VLOOKUP(A3872,英雄数据表!A:D,4,0)</f>
        <v>3</v>
      </c>
      <c r="E3872" s="20" t="str">
        <f>VLOOKUP(A3872,英雄数据表!A:C,3,0)</f>
        <v>逐日者传承</v>
      </c>
      <c r="F3872" s="20">
        <f t="shared" si="258"/>
        <v>32036</v>
      </c>
      <c r="G3872" s="20">
        <f t="shared" si="259"/>
        <v>32036</v>
      </c>
      <c r="H3872" s="21" t="str">
        <f>VLOOKUP(B3872,属性中转表!A:F,6,FALSE)</f>
        <v>"hp":297000,"atk":8250</v>
      </c>
      <c r="I3872" s="20" t="str">
        <f>IF(VLOOKUP(B3872,属性中转表!A:G,7,FALSE)=0,"",VLOOKUP(VLOOKUP(B3872,属性中转表!A:G,7,FALSE),属性中转表!$K$2:$P$21,6,0))&amp;IF(VLOOKUP(B3872,属性中转表!A:G,7,FALSE)&gt;=50,VLOOKUP(A3872,英雄数据表!A:K,9,0),IF(VLOOKUP(B3872,属性中转表!A:G,7,FALSE)&gt;=25,VLOOKUP(A3872,英雄数据表!A:K,5,0),""))</f>
        <v>"atk":300,"hp":5000,"undpspro":150,"pvpdpspro":100,"pvpundpspro":100,"atkpro":80</v>
      </c>
      <c r="J3872" s="20" t="str">
        <f>IF(I3872="","",属性中转表!$I$1&amp;(IF(VLOOKUP(B3872,属性中转表!A:G,7,FALSE)=0,0,VLOOKUP(VLOOKUP(B3872,属性中转表!A:G,7,FALSE),属性中转表!$K$2:$P$21,4,0)))+IFERROR(VLOOKUP(A3872,英雄数据表!A:K,IF(武魂!B3872&gt;=50,10,IF(武魂!B3872&gt;=25,6)),0),0))</f>
        <v>,"dpspro":150</v>
      </c>
      <c r="K3872" s="32" t="str">
        <f t="shared" si="260"/>
        <v>"atk":300,"hp":5000,"undpspro":150,"pvpdpspro":100,"pvpundpspro":100,"atkpro":80,"dpspro":150</v>
      </c>
      <c r="L3872" s="20" t="str">
        <f>IF(B3872&gt;=50,VLOOKUP(A3872,英雄数据表!A:L,11,FALSE),IF(B3872&gt;=25,VLOOKUP(A3872,英雄数据表!A:L,7,0),""))</f>
        <v>"3203602004"</v>
      </c>
      <c r="M3872" s="20" t="str">
        <f>IFERROR(VLOOKUP(B3872,属性中转表!$K$2:$O$21,5,FALSE),"")</f>
        <v/>
      </c>
      <c r="N3872" s="20" t="str">
        <f>IF(B3872=25,VLOOKUP(A3872,英雄数据表!A:L,8,FALSE),IF(B3872=50,VLOOKUP(A3872,英雄数据表!A:L,12,0),""))</f>
        <v/>
      </c>
    </row>
    <row r="3873" spans="1:14" x14ac:dyDescent="0.3">
      <c r="A3873" s="20">
        <v>32036</v>
      </c>
      <c r="B3873" s="21">
        <f t="shared" si="257"/>
        <v>72</v>
      </c>
      <c r="C3873" s="21">
        <v>5</v>
      </c>
      <c r="D3873" s="21">
        <f>VLOOKUP(A3873,英雄数据表!A:D,4,0)</f>
        <v>3</v>
      </c>
      <c r="E3873" s="20" t="str">
        <f>VLOOKUP(A3873,英雄数据表!A:C,3,0)</f>
        <v>逐日者传承</v>
      </c>
      <c r="F3873" s="20">
        <f t="shared" si="258"/>
        <v>32036</v>
      </c>
      <c r="G3873" s="20">
        <f t="shared" si="259"/>
        <v>32036</v>
      </c>
      <c r="H3873" s="21" t="str">
        <f>VLOOKUP(B3873,属性中转表!A:F,6,FALSE)</f>
        <v>"hp":302400,"atk":8400</v>
      </c>
      <c r="I3873" s="20" t="str">
        <f>IF(VLOOKUP(B3873,属性中转表!A:G,7,FALSE)=0,"",VLOOKUP(VLOOKUP(B3873,属性中转表!A:G,7,FALSE),属性中转表!$K$2:$P$21,6,0))&amp;IF(VLOOKUP(B3873,属性中转表!A:G,7,FALSE)&gt;=50,VLOOKUP(A3873,英雄数据表!A:K,9,0),IF(VLOOKUP(B3873,属性中转表!A:G,7,FALSE)&gt;=25,VLOOKUP(A3873,英雄数据表!A:K,5,0),""))</f>
        <v>"atk":300,"hp":5000,"undpspro":150,"pvpdpspro":100,"pvpundpspro":100,"atkpro":80</v>
      </c>
      <c r="J3873" s="20" t="str">
        <f>IF(I3873="","",属性中转表!$I$1&amp;(IF(VLOOKUP(B3873,属性中转表!A:G,7,FALSE)=0,0,VLOOKUP(VLOOKUP(B3873,属性中转表!A:G,7,FALSE),属性中转表!$K$2:$P$21,4,0)))+IFERROR(VLOOKUP(A3873,英雄数据表!A:K,IF(武魂!B3873&gt;=50,10,IF(武魂!B3873&gt;=25,6)),0),0))</f>
        <v>,"dpspro":150</v>
      </c>
      <c r="K3873" s="32" t="str">
        <f t="shared" si="260"/>
        <v>"atk":300,"hp":5000,"undpspro":150,"pvpdpspro":100,"pvpundpspro":100,"atkpro":80,"dpspro":150</v>
      </c>
      <c r="L3873" s="20" t="str">
        <f>IF(B3873&gt;=50,VLOOKUP(A3873,英雄数据表!A:L,11,FALSE),IF(B3873&gt;=25,VLOOKUP(A3873,英雄数据表!A:L,7,0),""))</f>
        <v>"3203602004"</v>
      </c>
      <c r="M3873" s="20" t="str">
        <f>IFERROR(VLOOKUP(B3873,属性中转表!$K$2:$O$21,5,FALSE),"")</f>
        <v/>
      </c>
      <c r="N3873" s="20" t="str">
        <f>IF(B3873=25,VLOOKUP(A3873,英雄数据表!A:L,8,FALSE),IF(B3873=50,VLOOKUP(A3873,英雄数据表!A:L,12,0),""))</f>
        <v/>
      </c>
    </row>
    <row r="3874" spans="1:14" x14ac:dyDescent="0.3">
      <c r="A3874" s="20">
        <v>32036</v>
      </c>
      <c r="B3874" s="21">
        <f t="shared" si="257"/>
        <v>73</v>
      </c>
      <c r="C3874" s="21">
        <v>5</v>
      </c>
      <c r="D3874" s="21">
        <f>VLOOKUP(A3874,英雄数据表!A:D,4,0)</f>
        <v>3</v>
      </c>
      <c r="E3874" s="20" t="str">
        <f>VLOOKUP(A3874,英雄数据表!A:C,3,0)</f>
        <v>逐日者传承</v>
      </c>
      <c r="F3874" s="20">
        <f t="shared" si="258"/>
        <v>32036</v>
      </c>
      <c r="G3874" s="20">
        <f t="shared" si="259"/>
        <v>32036</v>
      </c>
      <c r="H3874" s="21" t="str">
        <f>VLOOKUP(B3874,属性中转表!A:F,6,FALSE)</f>
        <v>"hp":307800,"atk":8550</v>
      </c>
      <c r="I3874" s="20" t="str">
        <f>IF(VLOOKUP(B3874,属性中转表!A:G,7,FALSE)=0,"",VLOOKUP(VLOOKUP(B3874,属性中转表!A:G,7,FALSE),属性中转表!$K$2:$P$21,6,0))&amp;IF(VLOOKUP(B3874,属性中转表!A:G,7,FALSE)&gt;=50,VLOOKUP(A3874,英雄数据表!A:K,9,0),IF(VLOOKUP(B3874,属性中转表!A:G,7,FALSE)&gt;=25,VLOOKUP(A3874,英雄数据表!A:K,5,0),""))</f>
        <v>"atk":300,"hp":5000,"undpspro":150,"pvpdpspro":100,"pvpundpspro":100,"atkpro":80</v>
      </c>
      <c r="J3874" s="20" t="str">
        <f>IF(I3874="","",属性中转表!$I$1&amp;(IF(VLOOKUP(B3874,属性中转表!A:G,7,FALSE)=0,0,VLOOKUP(VLOOKUP(B3874,属性中转表!A:G,7,FALSE),属性中转表!$K$2:$P$21,4,0)))+IFERROR(VLOOKUP(A3874,英雄数据表!A:K,IF(武魂!B3874&gt;=50,10,IF(武魂!B3874&gt;=25,6)),0),0))</f>
        <v>,"dpspro":150</v>
      </c>
      <c r="K3874" s="32" t="str">
        <f t="shared" si="260"/>
        <v>"atk":300,"hp":5000,"undpspro":150,"pvpdpspro":100,"pvpundpspro":100,"atkpro":80,"dpspro":150</v>
      </c>
      <c r="L3874" s="20" t="str">
        <f>IF(B3874&gt;=50,VLOOKUP(A3874,英雄数据表!A:L,11,FALSE),IF(B3874&gt;=25,VLOOKUP(A3874,英雄数据表!A:L,7,0),""))</f>
        <v>"3203602004"</v>
      </c>
      <c r="M3874" s="20" t="str">
        <f>IFERROR(VLOOKUP(B3874,属性中转表!$K$2:$O$21,5,FALSE),"")</f>
        <v/>
      </c>
      <c r="N3874" s="20" t="str">
        <f>IF(B3874=25,VLOOKUP(A3874,英雄数据表!A:L,8,FALSE),IF(B3874=50,VLOOKUP(A3874,英雄数据表!A:L,12,0),""))</f>
        <v/>
      </c>
    </row>
    <row r="3875" spans="1:14" x14ac:dyDescent="0.3">
      <c r="A3875" s="20">
        <v>32036</v>
      </c>
      <c r="B3875" s="21">
        <f t="shared" si="257"/>
        <v>74</v>
      </c>
      <c r="C3875" s="21">
        <v>5</v>
      </c>
      <c r="D3875" s="21">
        <f>VLOOKUP(A3875,英雄数据表!A:D,4,0)</f>
        <v>3</v>
      </c>
      <c r="E3875" s="20" t="str">
        <f>VLOOKUP(A3875,英雄数据表!A:C,3,0)</f>
        <v>逐日者传承</v>
      </c>
      <c r="F3875" s="20">
        <f t="shared" si="258"/>
        <v>32036</v>
      </c>
      <c r="G3875" s="20">
        <f t="shared" si="259"/>
        <v>32036</v>
      </c>
      <c r="H3875" s="21" t="str">
        <f>VLOOKUP(B3875,属性中转表!A:F,6,FALSE)</f>
        <v>"hp":313200,"atk":8700</v>
      </c>
      <c r="I3875" s="20" t="str">
        <f>IF(VLOOKUP(B3875,属性中转表!A:G,7,FALSE)=0,"",VLOOKUP(VLOOKUP(B3875,属性中转表!A:G,7,FALSE),属性中转表!$K$2:$P$21,6,0))&amp;IF(VLOOKUP(B3875,属性中转表!A:G,7,FALSE)&gt;=50,VLOOKUP(A3875,英雄数据表!A:K,9,0),IF(VLOOKUP(B3875,属性中转表!A:G,7,FALSE)&gt;=25,VLOOKUP(A3875,英雄数据表!A:K,5,0),""))</f>
        <v>"atk":300,"hp":5000,"undpspro":150,"pvpdpspro":100,"pvpundpspro":100,"atkpro":80</v>
      </c>
      <c r="J3875" s="20" t="str">
        <f>IF(I3875="","",属性中转表!$I$1&amp;(IF(VLOOKUP(B3875,属性中转表!A:G,7,FALSE)=0,0,VLOOKUP(VLOOKUP(B3875,属性中转表!A:G,7,FALSE),属性中转表!$K$2:$P$21,4,0)))+IFERROR(VLOOKUP(A3875,英雄数据表!A:K,IF(武魂!B3875&gt;=50,10,IF(武魂!B3875&gt;=25,6)),0),0))</f>
        <v>,"dpspro":150</v>
      </c>
      <c r="K3875" s="32" t="str">
        <f t="shared" si="260"/>
        <v>"atk":300,"hp":5000,"undpspro":150,"pvpdpspro":100,"pvpundpspro":100,"atkpro":80,"dpspro":150</v>
      </c>
      <c r="L3875" s="20" t="str">
        <f>IF(B3875&gt;=50,VLOOKUP(A3875,英雄数据表!A:L,11,FALSE),IF(B3875&gt;=25,VLOOKUP(A3875,英雄数据表!A:L,7,0),""))</f>
        <v>"3203602004"</v>
      </c>
      <c r="M3875" s="20" t="str">
        <f>IFERROR(VLOOKUP(B3875,属性中转表!$K$2:$O$21,5,FALSE),"")</f>
        <v/>
      </c>
      <c r="N3875" s="20" t="str">
        <f>IF(B3875=25,VLOOKUP(A3875,英雄数据表!A:L,8,FALSE),IF(B3875=50,VLOOKUP(A3875,英雄数据表!A:L,12,0),""))</f>
        <v/>
      </c>
    </row>
    <row r="3876" spans="1:14" x14ac:dyDescent="0.3">
      <c r="A3876" s="20">
        <v>32036</v>
      </c>
      <c r="B3876" s="21">
        <f t="shared" si="257"/>
        <v>75</v>
      </c>
      <c r="C3876" s="21">
        <v>5</v>
      </c>
      <c r="D3876" s="21">
        <f>VLOOKUP(A3876,英雄数据表!A:D,4,0)</f>
        <v>3</v>
      </c>
      <c r="E3876" s="20" t="str">
        <f>VLOOKUP(A3876,英雄数据表!A:C,3,0)</f>
        <v>逐日者传承</v>
      </c>
      <c r="F3876" s="20">
        <f t="shared" si="258"/>
        <v>32036</v>
      </c>
      <c r="G3876" s="20">
        <f t="shared" si="259"/>
        <v>32036</v>
      </c>
      <c r="H3876" s="21" t="str">
        <f>VLOOKUP(B3876,属性中转表!A:F,6,FALSE)</f>
        <v>"hp":318600,"atk":8850</v>
      </c>
      <c r="I3876" s="20" t="str">
        <f>IF(VLOOKUP(B3876,属性中转表!A:G,7,FALSE)=0,"",VLOOKUP(VLOOKUP(B3876,属性中转表!A:G,7,FALSE),属性中转表!$K$2:$P$21,6,0))&amp;IF(VLOOKUP(B3876,属性中转表!A:G,7,FALSE)&gt;=50,VLOOKUP(A3876,英雄数据表!A:K,9,0),IF(VLOOKUP(B3876,属性中转表!A:G,7,FALSE)&gt;=25,VLOOKUP(A3876,英雄数据表!A:K,5,0),""))</f>
        <v>"atk":600,"hp":10000,"undpspro":150,"pvpdpspro":100,"pvpundpspro":100,"speed":10,"atkpro":80</v>
      </c>
      <c r="J3876" s="20" t="str">
        <f>IF(I3876="","",属性中转表!$I$1&amp;(IF(VLOOKUP(B3876,属性中转表!A:G,7,FALSE)=0,0,VLOOKUP(VLOOKUP(B3876,属性中转表!A:G,7,FALSE),属性中转表!$K$2:$P$21,4,0)))+IFERROR(VLOOKUP(A3876,英雄数据表!A:K,IF(武魂!B3876&gt;=50,10,IF(武魂!B3876&gt;=25,6)),0),0))</f>
        <v>,"dpspro":150</v>
      </c>
      <c r="K3876" s="32" t="str">
        <f t="shared" si="260"/>
        <v>"atk":600,"hp":10000,"undpspro":150,"pvpdpspro":100,"pvpundpspro":100,"speed":10,"atkpro":80,"dpspro":150</v>
      </c>
      <c r="L3876" s="20" t="str">
        <f>IF(B3876&gt;=50,VLOOKUP(A3876,英雄数据表!A:L,11,FALSE),IF(B3876&gt;=25,VLOOKUP(A3876,英雄数据表!A:L,7,0),""))</f>
        <v>"3203602004"</v>
      </c>
      <c r="M3876" s="20" t="str">
        <f>IFERROR(VLOOKUP(B3876,属性中转表!$K$2:$O$21,5,FALSE),"")</f>
        <v>"speed":10,"atk":300,"hp":5000</v>
      </c>
      <c r="N3876" s="20" t="str">
        <f>IF(B3876=25,VLOOKUP(A3876,英雄数据表!A:L,8,FALSE),IF(B3876=50,VLOOKUP(A3876,英雄数据表!A:L,12,0),""))</f>
        <v/>
      </c>
    </row>
    <row r="3877" spans="1:14" x14ac:dyDescent="0.3">
      <c r="A3877" s="20">
        <v>32036</v>
      </c>
      <c r="B3877" s="21">
        <f t="shared" si="257"/>
        <v>76</v>
      </c>
      <c r="C3877" s="21">
        <v>5</v>
      </c>
      <c r="D3877" s="21">
        <f>VLOOKUP(A3877,英雄数据表!A:D,4,0)</f>
        <v>3</v>
      </c>
      <c r="E3877" s="20" t="str">
        <f>VLOOKUP(A3877,英雄数据表!A:C,3,0)</f>
        <v>逐日者传承</v>
      </c>
      <c r="F3877" s="20">
        <f t="shared" si="258"/>
        <v>32036</v>
      </c>
      <c r="G3877" s="20">
        <f t="shared" si="259"/>
        <v>32036</v>
      </c>
      <c r="H3877" s="21" t="str">
        <f>VLOOKUP(B3877,属性中转表!A:F,6,FALSE)</f>
        <v>"hp":324000,"atk":9000</v>
      </c>
      <c r="I3877" s="20" t="str">
        <f>IF(VLOOKUP(B3877,属性中转表!A:G,7,FALSE)=0,"",VLOOKUP(VLOOKUP(B3877,属性中转表!A:G,7,FALSE),属性中转表!$K$2:$P$21,6,0))&amp;IF(VLOOKUP(B3877,属性中转表!A:G,7,FALSE)&gt;=50,VLOOKUP(A3877,英雄数据表!A:K,9,0),IF(VLOOKUP(B3877,属性中转表!A:G,7,FALSE)&gt;=25,VLOOKUP(A3877,英雄数据表!A:K,5,0),""))</f>
        <v>"atk":600,"hp":10000,"undpspro":150,"pvpdpspro":100,"pvpundpspro":100,"speed":10,"atkpro":80</v>
      </c>
      <c r="J3877" s="20" t="str">
        <f>IF(I3877="","",属性中转表!$I$1&amp;(IF(VLOOKUP(B3877,属性中转表!A:G,7,FALSE)=0,0,VLOOKUP(VLOOKUP(B3877,属性中转表!A:G,7,FALSE),属性中转表!$K$2:$P$21,4,0)))+IFERROR(VLOOKUP(A3877,英雄数据表!A:K,IF(武魂!B3877&gt;=50,10,IF(武魂!B3877&gt;=25,6)),0),0))</f>
        <v>,"dpspro":150</v>
      </c>
      <c r="K3877" s="32" t="str">
        <f t="shared" si="260"/>
        <v>"atk":600,"hp":10000,"undpspro":150,"pvpdpspro":100,"pvpundpspro":100,"speed":10,"atkpro":80,"dpspro":150</v>
      </c>
      <c r="L3877" s="20" t="str">
        <f>IF(B3877&gt;=50,VLOOKUP(A3877,英雄数据表!A:L,11,FALSE),IF(B3877&gt;=25,VLOOKUP(A3877,英雄数据表!A:L,7,0),""))</f>
        <v>"3203602004"</v>
      </c>
      <c r="M3877" s="20" t="str">
        <f>IFERROR(VLOOKUP(B3877,属性中转表!$K$2:$O$21,5,FALSE),"")</f>
        <v/>
      </c>
      <c r="N3877" s="20" t="str">
        <f>IF(B3877=25,VLOOKUP(A3877,英雄数据表!A:L,8,FALSE),IF(B3877=50,VLOOKUP(A3877,英雄数据表!A:L,12,0),""))</f>
        <v/>
      </c>
    </row>
    <row r="3878" spans="1:14" x14ac:dyDescent="0.3">
      <c r="A3878" s="20">
        <v>32036</v>
      </c>
      <c r="B3878" s="21">
        <f t="shared" si="257"/>
        <v>77</v>
      </c>
      <c r="C3878" s="21">
        <v>5</v>
      </c>
      <c r="D3878" s="21">
        <f>VLOOKUP(A3878,英雄数据表!A:D,4,0)</f>
        <v>3</v>
      </c>
      <c r="E3878" s="20" t="str">
        <f>VLOOKUP(A3878,英雄数据表!A:C,3,0)</f>
        <v>逐日者传承</v>
      </c>
      <c r="F3878" s="20">
        <f t="shared" si="258"/>
        <v>32036</v>
      </c>
      <c r="G3878" s="20">
        <f t="shared" si="259"/>
        <v>32036</v>
      </c>
      <c r="H3878" s="21" t="str">
        <f>VLOOKUP(B3878,属性中转表!A:F,6,FALSE)</f>
        <v>"hp":329400,"atk":9150</v>
      </c>
      <c r="I3878" s="20" t="str">
        <f>IF(VLOOKUP(B3878,属性中转表!A:G,7,FALSE)=0,"",VLOOKUP(VLOOKUP(B3878,属性中转表!A:G,7,FALSE),属性中转表!$K$2:$P$21,6,0))&amp;IF(VLOOKUP(B3878,属性中转表!A:G,7,FALSE)&gt;=50,VLOOKUP(A3878,英雄数据表!A:K,9,0),IF(VLOOKUP(B3878,属性中转表!A:G,7,FALSE)&gt;=25,VLOOKUP(A3878,英雄数据表!A:K,5,0),""))</f>
        <v>"atk":600,"hp":10000,"undpspro":150,"pvpdpspro":100,"pvpundpspro":100,"speed":10,"atkpro":80</v>
      </c>
      <c r="J3878" s="20" t="str">
        <f>IF(I3878="","",属性中转表!$I$1&amp;(IF(VLOOKUP(B3878,属性中转表!A:G,7,FALSE)=0,0,VLOOKUP(VLOOKUP(B3878,属性中转表!A:G,7,FALSE),属性中转表!$K$2:$P$21,4,0)))+IFERROR(VLOOKUP(A3878,英雄数据表!A:K,IF(武魂!B3878&gt;=50,10,IF(武魂!B3878&gt;=25,6)),0),0))</f>
        <v>,"dpspro":150</v>
      </c>
      <c r="K3878" s="32" t="str">
        <f t="shared" si="260"/>
        <v>"atk":600,"hp":10000,"undpspro":150,"pvpdpspro":100,"pvpundpspro":100,"speed":10,"atkpro":80,"dpspro":150</v>
      </c>
      <c r="L3878" s="20" t="str">
        <f>IF(B3878&gt;=50,VLOOKUP(A3878,英雄数据表!A:L,11,FALSE),IF(B3878&gt;=25,VLOOKUP(A3878,英雄数据表!A:L,7,0),""))</f>
        <v>"3203602004"</v>
      </c>
      <c r="M3878" s="20" t="str">
        <f>IFERROR(VLOOKUP(B3878,属性中转表!$K$2:$O$21,5,FALSE),"")</f>
        <v/>
      </c>
      <c r="N3878" s="20" t="str">
        <f>IF(B3878=25,VLOOKUP(A3878,英雄数据表!A:L,8,FALSE),IF(B3878=50,VLOOKUP(A3878,英雄数据表!A:L,12,0),""))</f>
        <v/>
      </c>
    </row>
    <row r="3879" spans="1:14" x14ac:dyDescent="0.3">
      <c r="A3879" s="20">
        <v>32036</v>
      </c>
      <c r="B3879" s="21">
        <f t="shared" si="257"/>
        <v>78</v>
      </c>
      <c r="C3879" s="21">
        <v>5</v>
      </c>
      <c r="D3879" s="21">
        <f>VLOOKUP(A3879,英雄数据表!A:D,4,0)</f>
        <v>3</v>
      </c>
      <c r="E3879" s="20" t="str">
        <f>VLOOKUP(A3879,英雄数据表!A:C,3,0)</f>
        <v>逐日者传承</v>
      </c>
      <c r="F3879" s="20">
        <f t="shared" si="258"/>
        <v>32036</v>
      </c>
      <c r="G3879" s="20">
        <f t="shared" si="259"/>
        <v>32036</v>
      </c>
      <c r="H3879" s="21" t="str">
        <f>VLOOKUP(B3879,属性中转表!A:F,6,FALSE)</f>
        <v>"hp":334800,"atk":9300</v>
      </c>
      <c r="I3879" s="20" t="str">
        <f>IF(VLOOKUP(B3879,属性中转表!A:G,7,FALSE)=0,"",VLOOKUP(VLOOKUP(B3879,属性中转表!A:G,7,FALSE),属性中转表!$K$2:$P$21,6,0))&amp;IF(VLOOKUP(B3879,属性中转表!A:G,7,FALSE)&gt;=50,VLOOKUP(A3879,英雄数据表!A:K,9,0),IF(VLOOKUP(B3879,属性中转表!A:G,7,FALSE)&gt;=25,VLOOKUP(A3879,英雄数据表!A:K,5,0),""))</f>
        <v>"atk":600,"hp":10000,"undpspro":150,"pvpdpspro":100,"pvpundpspro":100,"speed":10,"atkpro":80</v>
      </c>
      <c r="J3879" s="20" t="str">
        <f>IF(I3879="","",属性中转表!$I$1&amp;(IF(VLOOKUP(B3879,属性中转表!A:G,7,FALSE)=0,0,VLOOKUP(VLOOKUP(B3879,属性中转表!A:G,7,FALSE),属性中转表!$K$2:$P$21,4,0)))+IFERROR(VLOOKUP(A3879,英雄数据表!A:K,IF(武魂!B3879&gt;=50,10,IF(武魂!B3879&gt;=25,6)),0),0))</f>
        <v>,"dpspro":150</v>
      </c>
      <c r="K3879" s="32" t="str">
        <f t="shared" si="260"/>
        <v>"atk":600,"hp":10000,"undpspro":150,"pvpdpspro":100,"pvpundpspro":100,"speed":10,"atkpro":80,"dpspro":150</v>
      </c>
      <c r="L3879" s="20" t="str">
        <f>IF(B3879&gt;=50,VLOOKUP(A3879,英雄数据表!A:L,11,FALSE),IF(B3879&gt;=25,VLOOKUP(A3879,英雄数据表!A:L,7,0),""))</f>
        <v>"3203602004"</v>
      </c>
      <c r="M3879" s="20" t="str">
        <f>IFERROR(VLOOKUP(B3879,属性中转表!$K$2:$O$21,5,FALSE),"")</f>
        <v/>
      </c>
      <c r="N3879" s="20" t="str">
        <f>IF(B3879=25,VLOOKUP(A3879,英雄数据表!A:L,8,FALSE),IF(B3879=50,VLOOKUP(A3879,英雄数据表!A:L,12,0),""))</f>
        <v/>
      </c>
    </row>
    <row r="3880" spans="1:14" x14ac:dyDescent="0.3">
      <c r="A3880" s="20">
        <v>32036</v>
      </c>
      <c r="B3880" s="21">
        <f t="shared" si="257"/>
        <v>79</v>
      </c>
      <c r="C3880" s="21">
        <v>5</v>
      </c>
      <c r="D3880" s="21">
        <f>VLOOKUP(A3880,英雄数据表!A:D,4,0)</f>
        <v>3</v>
      </c>
      <c r="E3880" s="20" t="str">
        <f>VLOOKUP(A3880,英雄数据表!A:C,3,0)</f>
        <v>逐日者传承</v>
      </c>
      <c r="F3880" s="20">
        <f t="shared" si="258"/>
        <v>32036</v>
      </c>
      <c r="G3880" s="20">
        <f t="shared" si="259"/>
        <v>32036</v>
      </c>
      <c r="H3880" s="21" t="str">
        <f>VLOOKUP(B3880,属性中转表!A:F,6,FALSE)</f>
        <v>"hp":340200,"atk":9450</v>
      </c>
      <c r="I3880" s="20" t="str">
        <f>IF(VLOOKUP(B3880,属性中转表!A:G,7,FALSE)=0,"",VLOOKUP(VLOOKUP(B3880,属性中转表!A:G,7,FALSE),属性中转表!$K$2:$P$21,6,0))&amp;IF(VLOOKUP(B3880,属性中转表!A:G,7,FALSE)&gt;=50,VLOOKUP(A3880,英雄数据表!A:K,9,0),IF(VLOOKUP(B3880,属性中转表!A:G,7,FALSE)&gt;=25,VLOOKUP(A3880,英雄数据表!A:K,5,0),""))</f>
        <v>"atk":600,"hp":10000,"undpspro":150,"pvpdpspro":100,"pvpundpspro":100,"speed":10,"atkpro":80</v>
      </c>
      <c r="J3880" s="20" t="str">
        <f>IF(I3880="","",属性中转表!$I$1&amp;(IF(VLOOKUP(B3880,属性中转表!A:G,7,FALSE)=0,0,VLOOKUP(VLOOKUP(B3880,属性中转表!A:G,7,FALSE),属性中转表!$K$2:$P$21,4,0)))+IFERROR(VLOOKUP(A3880,英雄数据表!A:K,IF(武魂!B3880&gt;=50,10,IF(武魂!B3880&gt;=25,6)),0),0))</f>
        <v>,"dpspro":150</v>
      </c>
      <c r="K3880" s="32" t="str">
        <f t="shared" si="260"/>
        <v>"atk":600,"hp":10000,"undpspro":150,"pvpdpspro":100,"pvpundpspro":100,"speed":10,"atkpro":80,"dpspro":150</v>
      </c>
      <c r="L3880" s="20" t="str">
        <f>IF(B3880&gt;=50,VLOOKUP(A3880,英雄数据表!A:L,11,FALSE),IF(B3880&gt;=25,VLOOKUP(A3880,英雄数据表!A:L,7,0),""))</f>
        <v>"3203602004"</v>
      </c>
      <c r="M3880" s="20" t="str">
        <f>IFERROR(VLOOKUP(B3880,属性中转表!$K$2:$O$21,5,FALSE),"")</f>
        <v/>
      </c>
      <c r="N3880" s="20" t="str">
        <f>IF(B3880=25,VLOOKUP(A3880,英雄数据表!A:L,8,FALSE),IF(B3880=50,VLOOKUP(A3880,英雄数据表!A:L,12,0),""))</f>
        <v/>
      </c>
    </row>
    <row r="3881" spans="1:14" x14ac:dyDescent="0.3">
      <c r="A3881" s="20">
        <v>32036</v>
      </c>
      <c r="B3881" s="21">
        <f t="shared" si="257"/>
        <v>80</v>
      </c>
      <c r="C3881" s="21">
        <v>5</v>
      </c>
      <c r="D3881" s="21">
        <f>VLOOKUP(A3881,英雄数据表!A:D,4,0)</f>
        <v>3</v>
      </c>
      <c r="E3881" s="20" t="str">
        <f>VLOOKUP(A3881,英雄数据表!A:C,3,0)</f>
        <v>逐日者传承</v>
      </c>
      <c r="F3881" s="20">
        <f t="shared" si="258"/>
        <v>32036</v>
      </c>
      <c r="G3881" s="20">
        <f t="shared" si="259"/>
        <v>32036</v>
      </c>
      <c r="H3881" s="21" t="str">
        <f>VLOOKUP(B3881,属性中转表!A:F,6,FALSE)</f>
        <v>"hp":345600,"atk":9600</v>
      </c>
      <c r="I3881" s="20" t="str">
        <f>IF(VLOOKUP(B3881,属性中转表!A:G,7,FALSE)=0,"",VLOOKUP(VLOOKUP(B3881,属性中转表!A:G,7,FALSE),属性中转表!$K$2:$P$21,6,0))&amp;IF(VLOOKUP(B3881,属性中转表!A:G,7,FALSE)&gt;=50,VLOOKUP(A3881,英雄数据表!A:K,9,0),IF(VLOOKUP(B3881,属性中转表!A:G,7,FALSE)&gt;=25,VLOOKUP(A3881,英雄数据表!A:K,5,0),""))</f>
        <v>"atk":600,"hp":10000,"undpspro":200,"pvpdpspro":100,"pvpundpspro":100,"speed":10,"atkpro":80</v>
      </c>
      <c r="J3881" s="20" t="str">
        <f>IF(I3881="","",属性中转表!$I$1&amp;(IF(VLOOKUP(B3881,属性中转表!A:G,7,FALSE)=0,0,VLOOKUP(VLOOKUP(B3881,属性中转表!A:G,7,FALSE),属性中转表!$K$2:$P$21,4,0)))+IFERROR(VLOOKUP(A3881,英雄数据表!A:K,IF(武魂!B3881&gt;=50,10,IF(武魂!B3881&gt;=25,6)),0),0))</f>
        <v>,"dpspro":150</v>
      </c>
      <c r="K3881" s="32" t="str">
        <f t="shared" si="260"/>
        <v>"atk":600,"hp":10000,"undpspro":200,"pvpdpspro":100,"pvpundpspro":100,"speed":10,"atkpro":80,"dpspro":150</v>
      </c>
      <c r="L3881" s="20" t="str">
        <f>IF(B3881&gt;=50,VLOOKUP(A3881,英雄数据表!A:L,11,FALSE),IF(B3881&gt;=25,VLOOKUP(A3881,英雄数据表!A:L,7,0),""))</f>
        <v>"3203602004"</v>
      </c>
      <c r="M3881" s="20" t="str">
        <f>IFERROR(VLOOKUP(B3881,属性中转表!$K$2:$O$21,5,FALSE),"")</f>
        <v>"undpspro":50</v>
      </c>
      <c r="N3881" s="20" t="str">
        <f>IF(B3881=25,VLOOKUP(A3881,英雄数据表!A:L,8,FALSE),IF(B3881=50,VLOOKUP(A3881,英雄数据表!A:L,12,0),""))</f>
        <v/>
      </c>
    </row>
    <row r="3882" spans="1:14" x14ac:dyDescent="0.3">
      <c r="A3882" s="20">
        <v>32036</v>
      </c>
      <c r="B3882" s="21">
        <f t="shared" si="257"/>
        <v>81</v>
      </c>
      <c r="C3882" s="21">
        <v>5</v>
      </c>
      <c r="D3882" s="21">
        <f>VLOOKUP(A3882,英雄数据表!A:D,4,0)</f>
        <v>3</v>
      </c>
      <c r="E3882" s="20" t="str">
        <f>VLOOKUP(A3882,英雄数据表!A:C,3,0)</f>
        <v>逐日者传承</v>
      </c>
      <c r="F3882" s="20">
        <f t="shared" si="258"/>
        <v>32036</v>
      </c>
      <c r="G3882" s="20">
        <f t="shared" si="259"/>
        <v>32036</v>
      </c>
      <c r="H3882" s="21" t="str">
        <f>VLOOKUP(B3882,属性中转表!A:F,6,FALSE)</f>
        <v>"hp":351000,"atk":9750</v>
      </c>
      <c r="I3882" s="20" t="str">
        <f>IF(VLOOKUP(B3882,属性中转表!A:G,7,FALSE)=0,"",VLOOKUP(VLOOKUP(B3882,属性中转表!A:G,7,FALSE),属性中转表!$K$2:$P$21,6,0))&amp;IF(VLOOKUP(B3882,属性中转表!A:G,7,FALSE)&gt;=50,VLOOKUP(A3882,英雄数据表!A:K,9,0),IF(VLOOKUP(B3882,属性中转表!A:G,7,FALSE)&gt;=25,VLOOKUP(A3882,英雄数据表!A:K,5,0),""))</f>
        <v>"atk":600,"hp":10000,"undpspro":200,"pvpdpspro":100,"pvpundpspro":100,"speed":10,"atkpro":80</v>
      </c>
      <c r="J3882" s="20" t="str">
        <f>IF(I3882="","",属性中转表!$I$1&amp;(IF(VLOOKUP(B3882,属性中转表!A:G,7,FALSE)=0,0,VLOOKUP(VLOOKUP(B3882,属性中转表!A:G,7,FALSE),属性中转表!$K$2:$P$21,4,0)))+IFERROR(VLOOKUP(A3882,英雄数据表!A:K,IF(武魂!B3882&gt;=50,10,IF(武魂!B3882&gt;=25,6)),0),0))</f>
        <v>,"dpspro":150</v>
      </c>
      <c r="K3882" s="32" t="str">
        <f t="shared" si="260"/>
        <v>"atk":600,"hp":10000,"undpspro":200,"pvpdpspro":100,"pvpundpspro":100,"speed":10,"atkpro":80,"dpspro":150</v>
      </c>
      <c r="L3882" s="20" t="str">
        <f>IF(B3882&gt;=50,VLOOKUP(A3882,英雄数据表!A:L,11,FALSE),IF(B3882&gt;=25,VLOOKUP(A3882,英雄数据表!A:L,7,0),""))</f>
        <v>"3203602004"</v>
      </c>
      <c r="M3882" s="20" t="str">
        <f>IFERROR(VLOOKUP(B3882,属性中转表!$K$2:$O$21,5,FALSE),"")</f>
        <v/>
      </c>
      <c r="N3882" s="20" t="str">
        <f>IF(B3882=25,VLOOKUP(A3882,英雄数据表!A:L,8,FALSE),IF(B3882=50,VLOOKUP(A3882,英雄数据表!A:L,12,0),""))</f>
        <v/>
      </c>
    </row>
    <row r="3883" spans="1:14" x14ac:dyDescent="0.3">
      <c r="A3883" s="20">
        <v>32036</v>
      </c>
      <c r="B3883" s="21">
        <f t="shared" si="257"/>
        <v>82</v>
      </c>
      <c r="C3883" s="21">
        <v>5</v>
      </c>
      <c r="D3883" s="21">
        <f>VLOOKUP(A3883,英雄数据表!A:D,4,0)</f>
        <v>3</v>
      </c>
      <c r="E3883" s="20" t="str">
        <f>VLOOKUP(A3883,英雄数据表!A:C,3,0)</f>
        <v>逐日者传承</v>
      </c>
      <c r="F3883" s="20">
        <f t="shared" si="258"/>
        <v>32036</v>
      </c>
      <c r="G3883" s="20">
        <f t="shared" si="259"/>
        <v>32036</v>
      </c>
      <c r="H3883" s="21" t="str">
        <f>VLOOKUP(B3883,属性中转表!A:F,6,FALSE)</f>
        <v>"hp":356400,"atk":9900</v>
      </c>
      <c r="I3883" s="20" t="str">
        <f>IF(VLOOKUP(B3883,属性中转表!A:G,7,FALSE)=0,"",VLOOKUP(VLOOKUP(B3883,属性中转表!A:G,7,FALSE),属性中转表!$K$2:$P$21,6,0))&amp;IF(VLOOKUP(B3883,属性中转表!A:G,7,FALSE)&gt;=50,VLOOKUP(A3883,英雄数据表!A:K,9,0),IF(VLOOKUP(B3883,属性中转表!A:G,7,FALSE)&gt;=25,VLOOKUP(A3883,英雄数据表!A:K,5,0),""))</f>
        <v>"atk":600,"hp":10000,"undpspro":200,"pvpdpspro":100,"pvpundpspro":100,"speed":10,"atkpro":80</v>
      </c>
      <c r="J3883" s="20" t="str">
        <f>IF(I3883="","",属性中转表!$I$1&amp;(IF(VLOOKUP(B3883,属性中转表!A:G,7,FALSE)=0,0,VLOOKUP(VLOOKUP(B3883,属性中转表!A:G,7,FALSE),属性中转表!$K$2:$P$21,4,0)))+IFERROR(VLOOKUP(A3883,英雄数据表!A:K,IF(武魂!B3883&gt;=50,10,IF(武魂!B3883&gt;=25,6)),0),0))</f>
        <v>,"dpspro":150</v>
      </c>
      <c r="K3883" s="32" t="str">
        <f t="shared" si="260"/>
        <v>"atk":600,"hp":10000,"undpspro":200,"pvpdpspro":100,"pvpundpspro":100,"speed":10,"atkpro":80,"dpspro":150</v>
      </c>
      <c r="L3883" s="20" t="str">
        <f>IF(B3883&gt;=50,VLOOKUP(A3883,英雄数据表!A:L,11,FALSE),IF(B3883&gt;=25,VLOOKUP(A3883,英雄数据表!A:L,7,0),""))</f>
        <v>"3203602004"</v>
      </c>
      <c r="M3883" s="20" t="str">
        <f>IFERROR(VLOOKUP(B3883,属性中转表!$K$2:$O$21,5,FALSE),"")</f>
        <v/>
      </c>
      <c r="N3883" s="20" t="str">
        <f>IF(B3883=25,VLOOKUP(A3883,英雄数据表!A:L,8,FALSE),IF(B3883=50,VLOOKUP(A3883,英雄数据表!A:L,12,0),""))</f>
        <v/>
      </c>
    </row>
    <row r="3884" spans="1:14" x14ac:dyDescent="0.3">
      <c r="A3884" s="20">
        <v>32036</v>
      </c>
      <c r="B3884" s="21">
        <f t="shared" si="257"/>
        <v>83</v>
      </c>
      <c r="C3884" s="21">
        <v>5</v>
      </c>
      <c r="D3884" s="21">
        <f>VLOOKUP(A3884,英雄数据表!A:D,4,0)</f>
        <v>3</v>
      </c>
      <c r="E3884" s="20" t="str">
        <f>VLOOKUP(A3884,英雄数据表!A:C,3,0)</f>
        <v>逐日者传承</v>
      </c>
      <c r="F3884" s="20">
        <f t="shared" si="258"/>
        <v>32036</v>
      </c>
      <c r="G3884" s="20">
        <f t="shared" si="259"/>
        <v>32036</v>
      </c>
      <c r="H3884" s="21" t="str">
        <f>VLOOKUP(B3884,属性中转表!A:F,6,FALSE)</f>
        <v>"hp":361800,"atk":10050</v>
      </c>
      <c r="I3884" s="20" t="str">
        <f>IF(VLOOKUP(B3884,属性中转表!A:G,7,FALSE)=0,"",VLOOKUP(VLOOKUP(B3884,属性中转表!A:G,7,FALSE),属性中转表!$K$2:$P$21,6,0))&amp;IF(VLOOKUP(B3884,属性中转表!A:G,7,FALSE)&gt;=50,VLOOKUP(A3884,英雄数据表!A:K,9,0),IF(VLOOKUP(B3884,属性中转表!A:G,7,FALSE)&gt;=25,VLOOKUP(A3884,英雄数据表!A:K,5,0),""))</f>
        <v>"atk":600,"hp":10000,"undpspro":200,"pvpdpspro":100,"pvpundpspro":100,"speed":10,"atkpro":80</v>
      </c>
      <c r="J3884" s="20" t="str">
        <f>IF(I3884="","",属性中转表!$I$1&amp;(IF(VLOOKUP(B3884,属性中转表!A:G,7,FALSE)=0,0,VLOOKUP(VLOOKUP(B3884,属性中转表!A:G,7,FALSE),属性中转表!$K$2:$P$21,4,0)))+IFERROR(VLOOKUP(A3884,英雄数据表!A:K,IF(武魂!B3884&gt;=50,10,IF(武魂!B3884&gt;=25,6)),0),0))</f>
        <v>,"dpspro":150</v>
      </c>
      <c r="K3884" s="32" t="str">
        <f t="shared" si="260"/>
        <v>"atk":600,"hp":10000,"undpspro":200,"pvpdpspro":100,"pvpundpspro":100,"speed":10,"atkpro":80,"dpspro":150</v>
      </c>
      <c r="L3884" s="20" t="str">
        <f>IF(B3884&gt;=50,VLOOKUP(A3884,英雄数据表!A:L,11,FALSE),IF(B3884&gt;=25,VLOOKUP(A3884,英雄数据表!A:L,7,0),""))</f>
        <v>"3203602004"</v>
      </c>
      <c r="M3884" s="20" t="str">
        <f>IFERROR(VLOOKUP(B3884,属性中转表!$K$2:$O$21,5,FALSE),"")</f>
        <v/>
      </c>
      <c r="N3884" s="20" t="str">
        <f>IF(B3884=25,VLOOKUP(A3884,英雄数据表!A:L,8,FALSE),IF(B3884=50,VLOOKUP(A3884,英雄数据表!A:L,12,0),""))</f>
        <v/>
      </c>
    </row>
    <row r="3885" spans="1:14" x14ac:dyDescent="0.3">
      <c r="A3885" s="20">
        <v>32036</v>
      </c>
      <c r="B3885" s="21">
        <f t="shared" si="257"/>
        <v>84</v>
      </c>
      <c r="C3885" s="21">
        <v>5</v>
      </c>
      <c r="D3885" s="21">
        <f>VLOOKUP(A3885,英雄数据表!A:D,4,0)</f>
        <v>3</v>
      </c>
      <c r="E3885" s="20" t="str">
        <f>VLOOKUP(A3885,英雄数据表!A:C,3,0)</f>
        <v>逐日者传承</v>
      </c>
      <c r="F3885" s="20">
        <f t="shared" si="258"/>
        <v>32036</v>
      </c>
      <c r="G3885" s="20">
        <f t="shared" si="259"/>
        <v>32036</v>
      </c>
      <c r="H3885" s="21" t="str">
        <f>VLOOKUP(B3885,属性中转表!A:F,6,FALSE)</f>
        <v>"hp":367200,"atk":10200</v>
      </c>
      <c r="I3885" s="20" t="str">
        <f>IF(VLOOKUP(B3885,属性中转表!A:G,7,FALSE)=0,"",VLOOKUP(VLOOKUP(B3885,属性中转表!A:G,7,FALSE),属性中转表!$K$2:$P$21,6,0))&amp;IF(VLOOKUP(B3885,属性中转表!A:G,7,FALSE)&gt;=50,VLOOKUP(A3885,英雄数据表!A:K,9,0),IF(VLOOKUP(B3885,属性中转表!A:G,7,FALSE)&gt;=25,VLOOKUP(A3885,英雄数据表!A:K,5,0),""))</f>
        <v>"atk":600,"hp":10000,"undpspro":200,"pvpdpspro":100,"pvpundpspro":100,"speed":10,"atkpro":80</v>
      </c>
      <c r="J3885" s="20" t="str">
        <f>IF(I3885="","",属性中转表!$I$1&amp;(IF(VLOOKUP(B3885,属性中转表!A:G,7,FALSE)=0,0,VLOOKUP(VLOOKUP(B3885,属性中转表!A:G,7,FALSE),属性中转表!$K$2:$P$21,4,0)))+IFERROR(VLOOKUP(A3885,英雄数据表!A:K,IF(武魂!B3885&gt;=50,10,IF(武魂!B3885&gt;=25,6)),0),0))</f>
        <v>,"dpspro":150</v>
      </c>
      <c r="K3885" s="32" t="str">
        <f t="shared" si="260"/>
        <v>"atk":600,"hp":10000,"undpspro":200,"pvpdpspro":100,"pvpundpspro":100,"speed":10,"atkpro":80,"dpspro":150</v>
      </c>
      <c r="L3885" s="20" t="str">
        <f>IF(B3885&gt;=50,VLOOKUP(A3885,英雄数据表!A:L,11,FALSE),IF(B3885&gt;=25,VLOOKUP(A3885,英雄数据表!A:L,7,0),""))</f>
        <v>"3203602004"</v>
      </c>
      <c r="M3885" s="20" t="str">
        <f>IFERROR(VLOOKUP(B3885,属性中转表!$K$2:$O$21,5,FALSE),"")</f>
        <v/>
      </c>
      <c r="N3885" s="20" t="str">
        <f>IF(B3885=25,VLOOKUP(A3885,英雄数据表!A:L,8,FALSE),IF(B3885=50,VLOOKUP(A3885,英雄数据表!A:L,12,0),""))</f>
        <v/>
      </c>
    </row>
    <row r="3886" spans="1:14" x14ac:dyDescent="0.3">
      <c r="A3886" s="20">
        <v>32036</v>
      </c>
      <c r="B3886" s="21">
        <f t="shared" si="257"/>
        <v>85</v>
      </c>
      <c r="C3886" s="21">
        <v>5</v>
      </c>
      <c r="D3886" s="21">
        <f>VLOOKUP(A3886,英雄数据表!A:D,4,0)</f>
        <v>3</v>
      </c>
      <c r="E3886" s="20" t="str">
        <f>VLOOKUP(A3886,英雄数据表!A:C,3,0)</f>
        <v>逐日者传承</v>
      </c>
      <c r="F3886" s="20">
        <f t="shared" si="258"/>
        <v>32036</v>
      </c>
      <c r="G3886" s="20">
        <f t="shared" si="259"/>
        <v>32036</v>
      </c>
      <c r="H3886" s="21" t="str">
        <f>VLOOKUP(B3886,属性中转表!A:F,6,FALSE)</f>
        <v>"hp":372600,"atk":10350</v>
      </c>
      <c r="I3886" s="20" t="str">
        <f>IF(VLOOKUP(B3886,属性中转表!A:G,7,FALSE)=0,"",VLOOKUP(VLOOKUP(B3886,属性中转表!A:G,7,FALSE),属性中转表!$K$2:$P$21,6,0))&amp;IF(VLOOKUP(B3886,属性中转表!A:G,7,FALSE)&gt;=50,VLOOKUP(A3886,英雄数据表!A:K,9,0),IF(VLOOKUP(B3886,属性中转表!A:G,7,FALSE)&gt;=25,VLOOKUP(A3886,英雄数据表!A:K,5,0),""))</f>
        <v>"atk":600,"hp":10000,"undpspro":200,"pvpdpspro":100,"pvpundpspro":100,"speed":10,"atkpro":80</v>
      </c>
      <c r="J3886" s="20" t="str">
        <f>IF(I3886="","",属性中转表!$I$1&amp;(IF(VLOOKUP(B3886,属性中转表!A:G,7,FALSE)=0,0,VLOOKUP(VLOOKUP(B3886,属性中转表!A:G,7,FALSE),属性中转表!$K$2:$P$21,4,0)))+IFERROR(VLOOKUP(A3886,英雄数据表!A:K,IF(武魂!B3886&gt;=50,10,IF(武魂!B3886&gt;=25,6)),0),0))</f>
        <v>,"dpspro":200</v>
      </c>
      <c r="K3886" s="32" t="str">
        <f t="shared" si="260"/>
        <v>"atk":600,"hp":10000,"undpspro":200,"pvpdpspro":100,"pvpundpspro":100,"speed":10,"atkpro":80,"dpspro":200</v>
      </c>
      <c r="L3886" s="20" t="str">
        <f>IF(B3886&gt;=50,VLOOKUP(A3886,英雄数据表!A:L,11,FALSE),IF(B3886&gt;=25,VLOOKUP(A3886,英雄数据表!A:L,7,0),""))</f>
        <v>"3203602004"</v>
      </c>
      <c r="M3886" s="20" t="str">
        <f>IFERROR(VLOOKUP(B3886,属性中转表!$K$2:$O$21,5,FALSE),"")</f>
        <v>"dpspro":50</v>
      </c>
      <c r="N3886" s="20" t="str">
        <f>IF(B3886=25,VLOOKUP(A3886,英雄数据表!A:L,8,FALSE),IF(B3886=50,VLOOKUP(A3886,英雄数据表!A:L,12,0),""))</f>
        <v/>
      </c>
    </row>
    <row r="3887" spans="1:14" x14ac:dyDescent="0.3">
      <c r="A3887" s="20">
        <v>32036</v>
      </c>
      <c r="B3887" s="21">
        <f t="shared" si="257"/>
        <v>86</v>
      </c>
      <c r="C3887" s="21">
        <v>5</v>
      </c>
      <c r="D3887" s="21">
        <f>VLOOKUP(A3887,英雄数据表!A:D,4,0)</f>
        <v>3</v>
      </c>
      <c r="E3887" s="20" t="str">
        <f>VLOOKUP(A3887,英雄数据表!A:C,3,0)</f>
        <v>逐日者传承</v>
      </c>
      <c r="F3887" s="20">
        <f t="shared" si="258"/>
        <v>32036</v>
      </c>
      <c r="G3887" s="20">
        <f t="shared" si="259"/>
        <v>32036</v>
      </c>
      <c r="H3887" s="21" t="str">
        <f>VLOOKUP(B3887,属性中转表!A:F,6,FALSE)</f>
        <v>"hp":378000,"atk":10500</v>
      </c>
      <c r="I3887" s="20" t="str">
        <f>IF(VLOOKUP(B3887,属性中转表!A:G,7,FALSE)=0,"",VLOOKUP(VLOOKUP(B3887,属性中转表!A:G,7,FALSE),属性中转表!$K$2:$P$21,6,0))&amp;IF(VLOOKUP(B3887,属性中转表!A:G,7,FALSE)&gt;=50,VLOOKUP(A3887,英雄数据表!A:K,9,0),IF(VLOOKUP(B3887,属性中转表!A:G,7,FALSE)&gt;=25,VLOOKUP(A3887,英雄数据表!A:K,5,0),""))</f>
        <v>"atk":600,"hp":10000,"undpspro":200,"pvpdpspro":100,"pvpundpspro":100,"speed":10,"atkpro":80</v>
      </c>
      <c r="J3887" s="20" t="str">
        <f>IF(I3887="","",属性中转表!$I$1&amp;(IF(VLOOKUP(B3887,属性中转表!A:G,7,FALSE)=0,0,VLOOKUP(VLOOKUP(B3887,属性中转表!A:G,7,FALSE),属性中转表!$K$2:$P$21,4,0)))+IFERROR(VLOOKUP(A3887,英雄数据表!A:K,IF(武魂!B3887&gt;=50,10,IF(武魂!B3887&gt;=25,6)),0),0))</f>
        <v>,"dpspro":200</v>
      </c>
      <c r="K3887" s="32" t="str">
        <f t="shared" si="260"/>
        <v>"atk":600,"hp":10000,"undpspro":200,"pvpdpspro":100,"pvpundpspro":100,"speed":10,"atkpro":80,"dpspro":200</v>
      </c>
      <c r="L3887" s="20" t="str">
        <f>IF(B3887&gt;=50,VLOOKUP(A3887,英雄数据表!A:L,11,FALSE),IF(B3887&gt;=25,VLOOKUP(A3887,英雄数据表!A:L,7,0),""))</f>
        <v>"3203602004"</v>
      </c>
      <c r="M3887" s="20" t="str">
        <f>IFERROR(VLOOKUP(B3887,属性中转表!$K$2:$O$21,5,FALSE),"")</f>
        <v/>
      </c>
      <c r="N3887" s="20" t="str">
        <f>IF(B3887=25,VLOOKUP(A3887,英雄数据表!A:L,8,FALSE),IF(B3887=50,VLOOKUP(A3887,英雄数据表!A:L,12,0),""))</f>
        <v/>
      </c>
    </row>
    <row r="3888" spans="1:14" x14ac:dyDescent="0.3">
      <c r="A3888" s="20">
        <v>32036</v>
      </c>
      <c r="B3888" s="21">
        <f t="shared" si="257"/>
        <v>87</v>
      </c>
      <c r="C3888" s="21">
        <v>5</v>
      </c>
      <c r="D3888" s="21">
        <f>VLOOKUP(A3888,英雄数据表!A:D,4,0)</f>
        <v>3</v>
      </c>
      <c r="E3888" s="20" t="str">
        <f>VLOOKUP(A3888,英雄数据表!A:C,3,0)</f>
        <v>逐日者传承</v>
      </c>
      <c r="F3888" s="20">
        <f t="shared" si="258"/>
        <v>32036</v>
      </c>
      <c r="G3888" s="20">
        <f t="shared" si="259"/>
        <v>32036</v>
      </c>
      <c r="H3888" s="21" t="str">
        <f>VLOOKUP(B3888,属性中转表!A:F,6,FALSE)</f>
        <v>"hp":383400,"atk":10650</v>
      </c>
      <c r="I3888" s="20" t="str">
        <f>IF(VLOOKUP(B3888,属性中转表!A:G,7,FALSE)=0,"",VLOOKUP(VLOOKUP(B3888,属性中转表!A:G,7,FALSE),属性中转表!$K$2:$P$21,6,0))&amp;IF(VLOOKUP(B3888,属性中转表!A:G,7,FALSE)&gt;=50,VLOOKUP(A3888,英雄数据表!A:K,9,0),IF(VLOOKUP(B3888,属性中转表!A:G,7,FALSE)&gt;=25,VLOOKUP(A3888,英雄数据表!A:K,5,0),""))</f>
        <v>"atk":600,"hp":10000,"undpspro":200,"pvpdpspro":100,"pvpundpspro":100,"speed":10,"atkpro":80</v>
      </c>
      <c r="J3888" s="20" t="str">
        <f>IF(I3888="","",属性中转表!$I$1&amp;(IF(VLOOKUP(B3888,属性中转表!A:G,7,FALSE)=0,0,VLOOKUP(VLOOKUP(B3888,属性中转表!A:G,7,FALSE),属性中转表!$K$2:$P$21,4,0)))+IFERROR(VLOOKUP(A3888,英雄数据表!A:K,IF(武魂!B3888&gt;=50,10,IF(武魂!B3888&gt;=25,6)),0),0))</f>
        <v>,"dpspro":200</v>
      </c>
      <c r="K3888" s="32" t="str">
        <f t="shared" si="260"/>
        <v>"atk":600,"hp":10000,"undpspro":200,"pvpdpspro":100,"pvpundpspro":100,"speed":10,"atkpro":80,"dpspro":200</v>
      </c>
      <c r="L3888" s="20" t="str">
        <f>IF(B3888&gt;=50,VLOOKUP(A3888,英雄数据表!A:L,11,FALSE),IF(B3888&gt;=25,VLOOKUP(A3888,英雄数据表!A:L,7,0),""))</f>
        <v>"3203602004"</v>
      </c>
      <c r="M3888" s="20" t="str">
        <f>IFERROR(VLOOKUP(B3888,属性中转表!$K$2:$O$21,5,FALSE),"")</f>
        <v/>
      </c>
      <c r="N3888" s="20" t="str">
        <f>IF(B3888=25,VLOOKUP(A3888,英雄数据表!A:L,8,FALSE),IF(B3888=50,VLOOKUP(A3888,英雄数据表!A:L,12,0),""))</f>
        <v/>
      </c>
    </row>
    <row r="3889" spans="1:14" x14ac:dyDescent="0.3">
      <c r="A3889" s="20">
        <v>32036</v>
      </c>
      <c r="B3889" s="21">
        <f t="shared" si="257"/>
        <v>88</v>
      </c>
      <c r="C3889" s="21">
        <v>5</v>
      </c>
      <c r="D3889" s="21">
        <f>VLOOKUP(A3889,英雄数据表!A:D,4,0)</f>
        <v>3</v>
      </c>
      <c r="E3889" s="20" t="str">
        <f>VLOOKUP(A3889,英雄数据表!A:C,3,0)</f>
        <v>逐日者传承</v>
      </c>
      <c r="F3889" s="20">
        <f t="shared" si="258"/>
        <v>32036</v>
      </c>
      <c r="G3889" s="20">
        <f t="shared" si="259"/>
        <v>32036</v>
      </c>
      <c r="H3889" s="21" t="str">
        <f>VLOOKUP(B3889,属性中转表!A:F,6,FALSE)</f>
        <v>"hp":388800,"atk":10800</v>
      </c>
      <c r="I3889" s="20" t="str">
        <f>IF(VLOOKUP(B3889,属性中转表!A:G,7,FALSE)=0,"",VLOOKUP(VLOOKUP(B3889,属性中转表!A:G,7,FALSE),属性中转表!$K$2:$P$21,6,0))&amp;IF(VLOOKUP(B3889,属性中转表!A:G,7,FALSE)&gt;=50,VLOOKUP(A3889,英雄数据表!A:K,9,0),IF(VLOOKUP(B3889,属性中转表!A:G,7,FALSE)&gt;=25,VLOOKUP(A3889,英雄数据表!A:K,5,0),""))</f>
        <v>"atk":600,"hp":10000,"undpspro":200,"pvpdpspro":100,"pvpundpspro":100,"speed":10,"atkpro":80</v>
      </c>
      <c r="J3889" s="20" t="str">
        <f>IF(I3889="","",属性中转表!$I$1&amp;(IF(VLOOKUP(B3889,属性中转表!A:G,7,FALSE)=0,0,VLOOKUP(VLOOKUP(B3889,属性中转表!A:G,7,FALSE),属性中转表!$K$2:$P$21,4,0)))+IFERROR(VLOOKUP(A3889,英雄数据表!A:K,IF(武魂!B3889&gt;=50,10,IF(武魂!B3889&gt;=25,6)),0),0))</f>
        <v>,"dpspro":200</v>
      </c>
      <c r="K3889" s="32" t="str">
        <f t="shared" si="260"/>
        <v>"atk":600,"hp":10000,"undpspro":200,"pvpdpspro":100,"pvpundpspro":100,"speed":10,"atkpro":80,"dpspro":200</v>
      </c>
      <c r="L3889" s="20" t="str">
        <f>IF(B3889&gt;=50,VLOOKUP(A3889,英雄数据表!A:L,11,FALSE),IF(B3889&gt;=25,VLOOKUP(A3889,英雄数据表!A:L,7,0),""))</f>
        <v>"3203602004"</v>
      </c>
      <c r="M3889" s="20" t="str">
        <f>IFERROR(VLOOKUP(B3889,属性中转表!$K$2:$O$21,5,FALSE),"")</f>
        <v/>
      </c>
      <c r="N3889" s="20" t="str">
        <f>IF(B3889=25,VLOOKUP(A3889,英雄数据表!A:L,8,FALSE),IF(B3889=50,VLOOKUP(A3889,英雄数据表!A:L,12,0),""))</f>
        <v/>
      </c>
    </row>
    <row r="3890" spans="1:14" x14ac:dyDescent="0.3">
      <c r="A3890" s="20">
        <v>32036</v>
      </c>
      <c r="B3890" s="21">
        <f t="shared" si="257"/>
        <v>89</v>
      </c>
      <c r="C3890" s="21">
        <v>5</v>
      </c>
      <c r="D3890" s="21">
        <f>VLOOKUP(A3890,英雄数据表!A:D,4,0)</f>
        <v>3</v>
      </c>
      <c r="E3890" s="20" t="str">
        <f>VLOOKUP(A3890,英雄数据表!A:C,3,0)</f>
        <v>逐日者传承</v>
      </c>
      <c r="F3890" s="20">
        <f t="shared" si="258"/>
        <v>32036</v>
      </c>
      <c r="G3890" s="20">
        <f t="shared" si="259"/>
        <v>32036</v>
      </c>
      <c r="H3890" s="21" t="str">
        <f>VLOOKUP(B3890,属性中转表!A:F,6,FALSE)</f>
        <v>"hp":394200,"atk":10950</v>
      </c>
      <c r="I3890" s="20" t="str">
        <f>IF(VLOOKUP(B3890,属性中转表!A:G,7,FALSE)=0,"",VLOOKUP(VLOOKUP(B3890,属性中转表!A:G,7,FALSE),属性中转表!$K$2:$P$21,6,0))&amp;IF(VLOOKUP(B3890,属性中转表!A:G,7,FALSE)&gt;=50,VLOOKUP(A3890,英雄数据表!A:K,9,0),IF(VLOOKUP(B3890,属性中转表!A:G,7,FALSE)&gt;=25,VLOOKUP(A3890,英雄数据表!A:K,5,0),""))</f>
        <v>"atk":600,"hp":10000,"undpspro":200,"pvpdpspro":100,"pvpundpspro":100,"speed":10,"atkpro":80</v>
      </c>
      <c r="J3890" s="20" t="str">
        <f>IF(I3890="","",属性中转表!$I$1&amp;(IF(VLOOKUP(B3890,属性中转表!A:G,7,FALSE)=0,0,VLOOKUP(VLOOKUP(B3890,属性中转表!A:G,7,FALSE),属性中转表!$K$2:$P$21,4,0)))+IFERROR(VLOOKUP(A3890,英雄数据表!A:K,IF(武魂!B3890&gt;=50,10,IF(武魂!B3890&gt;=25,6)),0),0))</f>
        <v>,"dpspro":200</v>
      </c>
      <c r="K3890" s="32" t="str">
        <f t="shared" si="260"/>
        <v>"atk":600,"hp":10000,"undpspro":200,"pvpdpspro":100,"pvpundpspro":100,"speed":10,"atkpro":80,"dpspro":200</v>
      </c>
      <c r="L3890" s="20" t="str">
        <f>IF(B3890&gt;=50,VLOOKUP(A3890,英雄数据表!A:L,11,FALSE),IF(B3890&gt;=25,VLOOKUP(A3890,英雄数据表!A:L,7,0),""))</f>
        <v>"3203602004"</v>
      </c>
      <c r="M3890" s="20" t="str">
        <f>IFERROR(VLOOKUP(B3890,属性中转表!$K$2:$O$21,5,FALSE),"")</f>
        <v/>
      </c>
      <c r="N3890" s="20" t="str">
        <f>IF(B3890=25,VLOOKUP(A3890,英雄数据表!A:L,8,FALSE),IF(B3890=50,VLOOKUP(A3890,英雄数据表!A:L,12,0),""))</f>
        <v/>
      </c>
    </row>
    <row r="3891" spans="1:14" x14ac:dyDescent="0.3">
      <c r="A3891" s="20">
        <v>32036</v>
      </c>
      <c r="B3891" s="21">
        <f t="shared" si="257"/>
        <v>90</v>
      </c>
      <c r="C3891" s="21">
        <v>5</v>
      </c>
      <c r="D3891" s="21">
        <f>VLOOKUP(A3891,英雄数据表!A:D,4,0)</f>
        <v>3</v>
      </c>
      <c r="E3891" s="20" t="str">
        <f>VLOOKUP(A3891,英雄数据表!A:C,3,0)</f>
        <v>逐日者传承</v>
      </c>
      <c r="F3891" s="20">
        <f t="shared" si="258"/>
        <v>32036</v>
      </c>
      <c r="G3891" s="20">
        <f t="shared" si="259"/>
        <v>32036</v>
      </c>
      <c r="H3891" s="21" t="str">
        <f>VLOOKUP(B3891,属性中转表!A:F,6,FALSE)</f>
        <v>"hp":399600,"atk":11100</v>
      </c>
      <c r="I3891" s="20" t="str">
        <f>IF(VLOOKUP(B3891,属性中转表!A:G,7,FALSE)=0,"",VLOOKUP(VLOOKUP(B3891,属性中转表!A:G,7,FALSE),属性中转表!$K$2:$P$21,6,0))&amp;IF(VLOOKUP(B3891,属性中转表!A:G,7,FALSE)&gt;=50,VLOOKUP(A3891,英雄数据表!A:K,9,0),IF(VLOOKUP(B3891,属性中转表!A:G,7,FALSE)&gt;=25,VLOOKUP(A3891,英雄数据表!A:K,5,0),""))</f>
        <v>"atk":600,"hp":10000,"undpspro":200,"pvpdpspro":150,"pvpundpspro":100,"speed":10,"atkpro":80</v>
      </c>
      <c r="J3891" s="20" t="str">
        <f>IF(I3891="","",属性中转表!$I$1&amp;(IF(VLOOKUP(B3891,属性中转表!A:G,7,FALSE)=0,0,VLOOKUP(VLOOKUP(B3891,属性中转表!A:G,7,FALSE),属性中转表!$K$2:$P$21,4,0)))+IFERROR(VLOOKUP(A3891,英雄数据表!A:K,IF(武魂!B3891&gt;=50,10,IF(武魂!B3891&gt;=25,6)),0),0))</f>
        <v>,"dpspro":200</v>
      </c>
      <c r="K3891" s="32" t="str">
        <f t="shared" si="260"/>
        <v>"atk":600,"hp":10000,"undpspro":200,"pvpdpspro":150,"pvpundpspro":100,"speed":10,"atkpro":80,"dpspro":200</v>
      </c>
      <c r="L3891" s="20" t="str">
        <f>IF(B3891&gt;=50,VLOOKUP(A3891,英雄数据表!A:L,11,FALSE),IF(B3891&gt;=25,VLOOKUP(A3891,英雄数据表!A:L,7,0),""))</f>
        <v>"3203602004"</v>
      </c>
      <c r="M3891" s="20" t="str">
        <f>IFERROR(VLOOKUP(B3891,属性中转表!$K$2:$O$21,5,FALSE),"")</f>
        <v>"pvpdpspro":50</v>
      </c>
      <c r="N3891" s="20" t="str">
        <f>IF(B3891=25,VLOOKUP(A3891,英雄数据表!A:L,8,FALSE),IF(B3891=50,VLOOKUP(A3891,英雄数据表!A:L,12,0),""))</f>
        <v/>
      </c>
    </row>
    <row r="3892" spans="1:14" x14ac:dyDescent="0.3">
      <c r="A3892" s="20">
        <v>32036</v>
      </c>
      <c r="B3892" s="21">
        <f t="shared" si="257"/>
        <v>91</v>
      </c>
      <c r="C3892" s="21">
        <v>5</v>
      </c>
      <c r="D3892" s="21">
        <f>VLOOKUP(A3892,英雄数据表!A:D,4,0)</f>
        <v>3</v>
      </c>
      <c r="E3892" s="20" t="str">
        <f>VLOOKUP(A3892,英雄数据表!A:C,3,0)</f>
        <v>逐日者传承</v>
      </c>
      <c r="F3892" s="20">
        <f t="shared" si="258"/>
        <v>32036</v>
      </c>
      <c r="G3892" s="20">
        <f t="shared" si="259"/>
        <v>32036</v>
      </c>
      <c r="H3892" s="21" t="str">
        <f>VLOOKUP(B3892,属性中转表!A:F,6,FALSE)</f>
        <v>"hp":405000,"atk":11250</v>
      </c>
      <c r="I3892" s="20" t="str">
        <f>IF(VLOOKUP(B3892,属性中转表!A:G,7,FALSE)=0,"",VLOOKUP(VLOOKUP(B3892,属性中转表!A:G,7,FALSE),属性中转表!$K$2:$P$21,6,0))&amp;IF(VLOOKUP(B3892,属性中转表!A:G,7,FALSE)&gt;=50,VLOOKUP(A3892,英雄数据表!A:K,9,0),IF(VLOOKUP(B3892,属性中转表!A:G,7,FALSE)&gt;=25,VLOOKUP(A3892,英雄数据表!A:K,5,0),""))</f>
        <v>"atk":600,"hp":10000,"undpspro":200,"pvpdpspro":150,"pvpundpspro":100,"speed":10,"atkpro":80</v>
      </c>
      <c r="J3892" s="20" t="str">
        <f>IF(I3892="","",属性中转表!$I$1&amp;(IF(VLOOKUP(B3892,属性中转表!A:G,7,FALSE)=0,0,VLOOKUP(VLOOKUP(B3892,属性中转表!A:G,7,FALSE),属性中转表!$K$2:$P$21,4,0)))+IFERROR(VLOOKUP(A3892,英雄数据表!A:K,IF(武魂!B3892&gt;=50,10,IF(武魂!B3892&gt;=25,6)),0),0))</f>
        <v>,"dpspro":200</v>
      </c>
      <c r="K3892" s="32" t="str">
        <f t="shared" si="260"/>
        <v>"atk":600,"hp":10000,"undpspro":200,"pvpdpspro":150,"pvpundpspro":100,"speed":10,"atkpro":80,"dpspro":200</v>
      </c>
      <c r="L3892" s="20" t="str">
        <f>IF(B3892&gt;=50,VLOOKUP(A3892,英雄数据表!A:L,11,FALSE),IF(B3892&gt;=25,VLOOKUP(A3892,英雄数据表!A:L,7,0),""))</f>
        <v>"3203602004"</v>
      </c>
      <c r="M3892" s="20" t="str">
        <f>IFERROR(VLOOKUP(B3892,属性中转表!$K$2:$O$21,5,FALSE),"")</f>
        <v/>
      </c>
      <c r="N3892" s="20" t="str">
        <f>IF(B3892=25,VLOOKUP(A3892,英雄数据表!A:L,8,FALSE),IF(B3892=50,VLOOKUP(A3892,英雄数据表!A:L,12,0),""))</f>
        <v/>
      </c>
    </row>
    <row r="3893" spans="1:14" x14ac:dyDescent="0.3">
      <c r="A3893" s="20">
        <v>32036</v>
      </c>
      <c r="B3893" s="21">
        <f t="shared" si="257"/>
        <v>92</v>
      </c>
      <c r="C3893" s="21">
        <v>5</v>
      </c>
      <c r="D3893" s="21">
        <f>VLOOKUP(A3893,英雄数据表!A:D,4,0)</f>
        <v>3</v>
      </c>
      <c r="E3893" s="20" t="str">
        <f>VLOOKUP(A3893,英雄数据表!A:C,3,0)</f>
        <v>逐日者传承</v>
      </c>
      <c r="F3893" s="20">
        <f t="shared" si="258"/>
        <v>32036</v>
      </c>
      <c r="G3893" s="20">
        <f t="shared" si="259"/>
        <v>32036</v>
      </c>
      <c r="H3893" s="21" t="str">
        <f>VLOOKUP(B3893,属性中转表!A:F,6,FALSE)</f>
        <v>"hp":410400,"atk":11400</v>
      </c>
      <c r="I3893" s="20" t="str">
        <f>IF(VLOOKUP(B3893,属性中转表!A:G,7,FALSE)=0,"",VLOOKUP(VLOOKUP(B3893,属性中转表!A:G,7,FALSE),属性中转表!$K$2:$P$21,6,0))&amp;IF(VLOOKUP(B3893,属性中转表!A:G,7,FALSE)&gt;=50,VLOOKUP(A3893,英雄数据表!A:K,9,0),IF(VLOOKUP(B3893,属性中转表!A:G,7,FALSE)&gt;=25,VLOOKUP(A3893,英雄数据表!A:K,5,0),""))</f>
        <v>"atk":600,"hp":10000,"undpspro":200,"pvpdpspro":150,"pvpundpspro":100,"speed":10,"atkpro":80</v>
      </c>
      <c r="J3893" s="20" t="str">
        <f>IF(I3893="","",属性中转表!$I$1&amp;(IF(VLOOKUP(B3893,属性中转表!A:G,7,FALSE)=0,0,VLOOKUP(VLOOKUP(B3893,属性中转表!A:G,7,FALSE),属性中转表!$K$2:$P$21,4,0)))+IFERROR(VLOOKUP(A3893,英雄数据表!A:K,IF(武魂!B3893&gt;=50,10,IF(武魂!B3893&gt;=25,6)),0),0))</f>
        <v>,"dpspro":200</v>
      </c>
      <c r="K3893" s="32" t="str">
        <f t="shared" si="260"/>
        <v>"atk":600,"hp":10000,"undpspro":200,"pvpdpspro":150,"pvpundpspro":100,"speed":10,"atkpro":80,"dpspro":200</v>
      </c>
      <c r="L3893" s="20" t="str">
        <f>IF(B3893&gt;=50,VLOOKUP(A3893,英雄数据表!A:L,11,FALSE),IF(B3893&gt;=25,VLOOKUP(A3893,英雄数据表!A:L,7,0),""))</f>
        <v>"3203602004"</v>
      </c>
      <c r="M3893" s="20" t="str">
        <f>IFERROR(VLOOKUP(B3893,属性中转表!$K$2:$O$21,5,FALSE),"")</f>
        <v/>
      </c>
      <c r="N3893" s="20" t="str">
        <f>IF(B3893=25,VLOOKUP(A3893,英雄数据表!A:L,8,FALSE),IF(B3893=50,VLOOKUP(A3893,英雄数据表!A:L,12,0),""))</f>
        <v/>
      </c>
    </row>
    <row r="3894" spans="1:14" x14ac:dyDescent="0.3">
      <c r="A3894" s="20">
        <v>32036</v>
      </c>
      <c r="B3894" s="21">
        <f t="shared" si="257"/>
        <v>93</v>
      </c>
      <c r="C3894" s="21">
        <v>5</v>
      </c>
      <c r="D3894" s="21">
        <f>VLOOKUP(A3894,英雄数据表!A:D,4,0)</f>
        <v>3</v>
      </c>
      <c r="E3894" s="20" t="str">
        <f>VLOOKUP(A3894,英雄数据表!A:C,3,0)</f>
        <v>逐日者传承</v>
      </c>
      <c r="F3894" s="20">
        <f t="shared" si="258"/>
        <v>32036</v>
      </c>
      <c r="G3894" s="20">
        <f t="shared" si="259"/>
        <v>32036</v>
      </c>
      <c r="H3894" s="21" t="str">
        <f>VLOOKUP(B3894,属性中转表!A:F,6,FALSE)</f>
        <v>"hp":415800,"atk":11550</v>
      </c>
      <c r="I3894" s="20" t="str">
        <f>IF(VLOOKUP(B3894,属性中转表!A:G,7,FALSE)=0,"",VLOOKUP(VLOOKUP(B3894,属性中转表!A:G,7,FALSE),属性中转表!$K$2:$P$21,6,0))&amp;IF(VLOOKUP(B3894,属性中转表!A:G,7,FALSE)&gt;=50,VLOOKUP(A3894,英雄数据表!A:K,9,0),IF(VLOOKUP(B3894,属性中转表!A:G,7,FALSE)&gt;=25,VLOOKUP(A3894,英雄数据表!A:K,5,0),""))</f>
        <v>"atk":600,"hp":10000,"undpspro":200,"pvpdpspro":150,"pvpundpspro":100,"speed":10,"atkpro":80</v>
      </c>
      <c r="J3894" s="20" t="str">
        <f>IF(I3894="","",属性中转表!$I$1&amp;(IF(VLOOKUP(B3894,属性中转表!A:G,7,FALSE)=0,0,VLOOKUP(VLOOKUP(B3894,属性中转表!A:G,7,FALSE),属性中转表!$K$2:$P$21,4,0)))+IFERROR(VLOOKUP(A3894,英雄数据表!A:K,IF(武魂!B3894&gt;=50,10,IF(武魂!B3894&gt;=25,6)),0),0))</f>
        <v>,"dpspro":200</v>
      </c>
      <c r="K3894" s="32" t="str">
        <f t="shared" si="260"/>
        <v>"atk":600,"hp":10000,"undpspro":200,"pvpdpspro":150,"pvpundpspro":100,"speed":10,"atkpro":80,"dpspro":200</v>
      </c>
      <c r="L3894" s="20" t="str">
        <f>IF(B3894&gt;=50,VLOOKUP(A3894,英雄数据表!A:L,11,FALSE),IF(B3894&gt;=25,VLOOKUP(A3894,英雄数据表!A:L,7,0),""))</f>
        <v>"3203602004"</v>
      </c>
      <c r="M3894" s="20" t="str">
        <f>IFERROR(VLOOKUP(B3894,属性中转表!$K$2:$O$21,5,FALSE),"")</f>
        <v/>
      </c>
      <c r="N3894" s="20" t="str">
        <f>IF(B3894=25,VLOOKUP(A3894,英雄数据表!A:L,8,FALSE),IF(B3894=50,VLOOKUP(A3894,英雄数据表!A:L,12,0),""))</f>
        <v/>
      </c>
    </row>
    <row r="3895" spans="1:14" x14ac:dyDescent="0.3">
      <c r="A3895" s="20">
        <v>32036</v>
      </c>
      <c r="B3895" s="21">
        <f t="shared" si="257"/>
        <v>94</v>
      </c>
      <c r="C3895" s="21">
        <v>5</v>
      </c>
      <c r="D3895" s="21">
        <f>VLOOKUP(A3895,英雄数据表!A:D,4,0)</f>
        <v>3</v>
      </c>
      <c r="E3895" s="20" t="str">
        <f>VLOOKUP(A3895,英雄数据表!A:C,3,0)</f>
        <v>逐日者传承</v>
      </c>
      <c r="F3895" s="20">
        <f t="shared" si="258"/>
        <v>32036</v>
      </c>
      <c r="G3895" s="20">
        <f t="shared" si="259"/>
        <v>32036</v>
      </c>
      <c r="H3895" s="21" t="str">
        <f>VLOOKUP(B3895,属性中转表!A:F,6,FALSE)</f>
        <v>"hp":421200,"atk":11700</v>
      </c>
      <c r="I3895" s="20" t="str">
        <f>IF(VLOOKUP(B3895,属性中转表!A:G,7,FALSE)=0,"",VLOOKUP(VLOOKUP(B3895,属性中转表!A:G,7,FALSE),属性中转表!$K$2:$P$21,6,0))&amp;IF(VLOOKUP(B3895,属性中转表!A:G,7,FALSE)&gt;=50,VLOOKUP(A3895,英雄数据表!A:K,9,0),IF(VLOOKUP(B3895,属性中转表!A:G,7,FALSE)&gt;=25,VLOOKUP(A3895,英雄数据表!A:K,5,0),""))</f>
        <v>"atk":600,"hp":10000,"undpspro":200,"pvpdpspro":150,"pvpundpspro":100,"speed":10,"atkpro":80</v>
      </c>
      <c r="J3895" s="20" t="str">
        <f>IF(I3895="","",属性中转表!$I$1&amp;(IF(VLOOKUP(B3895,属性中转表!A:G,7,FALSE)=0,0,VLOOKUP(VLOOKUP(B3895,属性中转表!A:G,7,FALSE),属性中转表!$K$2:$P$21,4,0)))+IFERROR(VLOOKUP(A3895,英雄数据表!A:K,IF(武魂!B3895&gt;=50,10,IF(武魂!B3895&gt;=25,6)),0),0))</f>
        <v>,"dpspro":200</v>
      </c>
      <c r="K3895" s="32" t="str">
        <f t="shared" si="260"/>
        <v>"atk":600,"hp":10000,"undpspro":200,"pvpdpspro":150,"pvpundpspro":100,"speed":10,"atkpro":80,"dpspro":200</v>
      </c>
      <c r="L3895" s="20" t="str">
        <f>IF(B3895&gt;=50,VLOOKUP(A3895,英雄数据表!A:L,11,FALSE),IF(B3895&gt;=25,VLOOKUP(A3895,英雄数据表!A:L,7,0),""))</f>
        <v>"3203602004"</v>
      </c>
      <c r="M3895" s="20" t="str">
        <f>IFERROR(VLOOKUP(B3895,属性中转表!$K$2:$O$21,5,FALSE),"")</f>
        <v/>
      </c>
      <c r="N3895" s="20" t="str">
        <f>IF(B3895=25,VLOOKUP(A3895,英雄数据表!A:L,8,FALSE),IF(B3895=50,VLOOKUP(A3895,英雄数据表!A:L,12,0),""))</f>
        <v/>
      </c>
    </row>
    <row r="3896" spans="1:14" x14ac:dyDescent="0.3">
      <c r="A3896" s="20">
        <v>32036</v>
      </c>
      <c r="B3896" s="21">
        <f t="shared" si="257"/>
        <v>95</v>
      </c>
      <c r="C3896" s="21">
        <v>5</v>
      </c>
      <c r="D3896" s="21">
        <f>VLOOKUP(A3896,英雄数据表!A:D,4,0)</f>
        <v>3</v>
      </c>
      <c r="E3896" s="20" t="str">
        <f>VLOOKUP(A3896,英雄数据表!A:C,3,0)</f>
        <v>逐日者传承</v>
      </c>
      <c r="F3896" s="20">
        <f t="shared" si="258"/>
        <v>32036</v>
      </c>
      <c r="G3896" s="20">
        <f t="shared" si="259"/>
        <v>32036</v>
      </c>
      <c r="H3896" s="21" t="str">
        <f>VLOOKUP(B3896,属性中转表!A:F,6,FALSE)</f>
        <v>"hp":426600,"atk":11850</v>
      </c>
      <c r="I3896" s="20" t="str">
        <f>IF(VLOOKUP(B3896,属性中转表!A:G,7,FALSE)=0,"",VLOOKUP(VLOOKUP(B3896,属性中转表!A:G,7,FALSE),属性中转表!$K$2:$P$21,6,0))&amp;IF(VLOOKUP(B3896,属性中转表!A:G,7,FALSE)&gt;=50,VLOOKUP(A3896,英雄数据表!A:K,9,0),IF(VLOOKUP(B3896,属性中转表!A:G,7,FALSE)&gt;=25,VLOOKUP(A3896,英雄数据表!A:K,5,0),""))</f>
        <v>"atk":600,"hp":10000,"undpspro":200,"pvpdpspro":150,"pvpundpspro":150,"speed":10,"atkpro":80</v>
      </c>
      <c r="J3896" s="20" t="str">
        <f>IF(I3896="","",属性中转表!$I$1&amp;(IF(VLOOKUP(B3896,属性中转表!A:G,7,FALSE)=0,0,VLOOKUP(VLOOKUP(B3896,属性中转表!A:G,7,FALSE),属性中转表!$K$2:$P$21,4,0)))+IFERROR(VLOOKUP(A3896,英雄数据表!A:K,IF(武魂!B3896&gt;=50,10,IF(武魂!B3896&gt;=25,6)),0),0))</f>
        <v>,"dpspro":200</v>
      </c>
      <c r="K3896" s="32" t="str">
        <f t="shared" si="260"/>
        <v>"atk":600,"hp":10000,"undpspro":200,"pvpdpspro":150,"pvpundpspro":150,"speed":10,"atkpro":80,"dpspro":200</v>
      </c>
      <c r="L3896" s="20" t="str">
        <f>IF(B3896&gt;=50,VLOOKUP(A3896,英雄数据表!A:L,11,FALSE),IF(B3896&gt;=25,VLOOKUP(A3896,英雄数据表!A:L,7,0),""))</f>
        <v>"3203602004"</v>
      </c>
      <c r="M3896" s="20" t="str">
        <f>IFERROR(VLOOKUP(B3896,属性中转表!$K$2:$O$21,5,FALSE),"")</f>
        <v>"pvpundpspro":50</v>
      </c>
      <c r="N3896" s="20" t="str">
        <f>IF(B3896=25,VLOOKUP(A3896,英雄数据表!A:L,8,FALSE),IF(B3896=50,VLOOKUP(A3896,英雄数据表!A:L,12,0),""))</f>
        <v/>
      </c>
    </row>
    <row r="3897" spans="1:14" x14ac:dyDescent="0.3">
      <c r="A3897" s="20">
        <v>32036</v>
      </c>
      <c r="B3897" s="21">
        <f t="shared" si="257"/>
        <v>96</v>
      </c>
      <c r="C3897" s="21">
        <v>5</v>
      </c>
      <c r="D3897" s="21">
        <f>VLOOKUP(A3897,英雄数据表!A:D,4,0)</f>
        <v>3</v>
      </c>
      <c r="E3897" s="20" t="str">
        <f>VLOOKUP(A3897,英雄数据表!A:C,3,0)</f>
        <v>逐日者传承</v>
      </c>
      <c r="F3897" s="20">
        <f t="shared" si="258"/>
        <v>32036</v>
      </c>
      <c r="G3897" s="20">
        <f t="shared" si="259"/>
        <v>32036</v>
      </c>
      <c r="H3897" s="21" t="str">
        <f>VLOOKUP(B3897,属性中转表!A:F,6,FALSE)</f>
        <v>"hp":432000,"atk":12000</v>
      </c>
      <c r="I3897" s="20" t="str">
        <f>IF(VLOOKUP(B3897,属性中转表!A:G,7,FALSE)=0,"",VLOOKUP(VLOOKUP(B3897,属性中转表!A:G,7,FALSE),属性中转表!$K$2:$P$21,6,0))&amp;IF(VLOOKUP(B3897,属性中转表!A:G,7,FALSE)&gt;=50,VLOOKUP(A3897,英雄数据表!A:K,9,0),IF(VLOOKUP(B3897,属性中转表!A:G,7,FALSE)&gt;=25,VLOOKUP(A3897,英雄数据表!A:K,5,0),""))</f>
        <v>"atk":600,"hp":10000,"undpspro":200,"pvpdpspro":150,"pvpundpspro":150,"speed":10,"atkpro":80</v>
      </c>
      <c r="J3897" s="20" t="str">
        <f>IF(I3897="","",属性中转表!$I$1&amp;(IF(VLOOKUP(B3897,属性中转表!A:G,7,FALSE)=0,0,VLOOKUP(VLOOKUP(B3897,属性中转表!A:G,7,FALSE),属性中转表!$K$2:$P$21,4,0)))+IFERROR(VLOOKUP(A3897,英雄数据表!A:K,IF(武魂!B3897&gt;=50,10,IF(武魂!B3897&gt;=25,6)),0),0))</f>
        <v>,"dpspro":200</v>
      </c>
      <c r="K3897" s="32" t="str">
        <f t="shared" si="260"/>
        <v>"atk":600,"hp":10000,"undpspro":200,"pvpdpspro":150,"pvpundpspro":150,"speed":10,"atkpro":80,"dpspro":200</v>
      </c>
      <c r="L3897" s="20" t="str">
        <f>IF(B3897&gt;=50,VLOOKUP(A3897,英雄数据表!A:L,11,FALSE),IF(B3897&gt;=25,VLOOKUP(A3897,英雄数据表!A:L,7,0),""))</f>
        <v>"3203602004"</v>
      </c>
      <c r="M3897" s="20" t="str">
        <f>IFERROR(VLOOKUP(B3897,属性中转表!$K$2:$O$21,5,FALSE),"")</f>
        <v/>
      </c>
      <c r="N3897" s="20" t="str">
        <f>IF(B3897=25,VLOOKUP(A3897,英雄数据表!A:L,8,FALSE),IF(B3897=50,VLOOKUP(A3897,英雄数据表!A:L,12,0),""))</f>
        <v/>
      </c>
    </row>
    <row r="3898" spans="1:14" x14ac:dyDescent="0.3">
      <c r="A3898" s="20">
        <v>32036</v>
      </c>
      <c r="B3898" s="21">
        <f t="shared" si="257"/>
        <v>97</v>
      </c>
      <c r="C3898" s="21">
        <v>5</v>
      </c>
      <c r="D3898" s="21">
        <f>VLOOKUP(A3898,英雄数据表!A:D,4,0)</f>
        <v>3</v>
      </c>
      <c r="E3898" s="20" t="str">
        <f>VLOOKUP(A3898,英雄数据表!A:C,3,0)</f>
        <v>逐日者传承</v>
      </c>
      <c r="F3898" s="20">
        <f t="shared" si="258"/>
        <v>32036</v>
      </c>
      <c r="G3898" s="20">
        <f t="shared" si="259"/>
        <v>32036</v>
      </c>
      <c r="H3898" s="21" t="str">
        <f>VLOOKUP(B3898,属性中转表!A:F,6,FALSE)</f>
        <v>"hp":437400,"atk":12150</v>
      </c>
      <c r="I3898" s="20" t="str">
        <f>IF(VLOOKUP(B3898,属性中转表!A:G,7,FALSE)=0,"",VLOOKUP(VLOOKUP(B3898,属性中转表!A:G,7,FALSE),属性中转表!$K$2:$P$21,6,0))&amp;IF(VLOOKUP(B3898,属性中转表!A:G,7,FALSE)&gt;=50,VLOOKUP(A3898,英雄数据表!A:K,9,0),IF(VLOOKUP(B3898,属性中转表!A:G,7,FALSE)&gt;=25,VLOOKUP(A3898,英雄数据表!A:K,5,0),""))</f>
        <v>"atk":600,"hp":10000,"undpspro":200,"pvpdpspro":150,"pvpundpspro":150,"speed":10,"atkpro":80</v>
      </c>
      <c r="J3898" s="20" t="str">
        <f>IF(I3898="","",属性中转表!$I$1&amp;(IF(VLOOKUP(B3898,属性中转表!A:G,7,FALSE)=0,0,VLOOKUP(VLOOKUP(B3898,属性中转表!A:G,7,FALSE),属性中转表!$K$2:$P$21,4,0)))+IFERROR(VLOOKUP(A3898,英雄数据表!A:K,IF(武魂!B3898&gt;=50,10,IF(武魂!B3898&gt;=25,6)),0),0))</f>
        <v>,"dpspro":200</v>
      </c>
      <c r="K3898" s="32" t="str">
        <f t="shared" si="260"/>
        <v>"atk":600,"hp":10000,"undpspro":200,"pvpdpspro":150,"pvpundpspro":150,"speed":10,"atkpro":80,"dpspro":200</v>
      </c>
      <c r="L3898" s="20" t="str">
        <f>IF(B3898&gt;=50,VLOOKUP(A3898,英雄数据表!A:L,11,FALSE),IF(B3898&gt;=25,VLOOKUP(A3898,英雄数据表!A:L,7,0),""))</f>
        <v>"3203602004"</v>
      </c>
      <c r="M3898" s="20" t="str">
        <f>IFERROR(VLOOKUP(B3898,属性中转表!$K$2:$O$21,5,FALSE),"")</f>
        <v/>
      </c>
      <c r="N3898" s="20" t="str">
        <f>IF(B3898=25,VLOOKUP(A3898,英雄数据表!A:L,8,FALSE),IF(B3898=50,VLOOKUP(A3898,英雄数据表!A:L,12,0),""))</f>
        <v/>
      </c>
    </row>
    <row r="3899" spans="1:14" x14ac:dyDescent="0.3">
      <c r="A3899" s="20">
        <v>32036</v>
      </c>
      <c r="B3899" s="21">
        <f t="shared" si="257"/>
        <v>98</v>
      </c>
      <c r="C3899" s="21">
        <v>5</v>
      </c>
      <c r="D3899" s="21">
        <f>VLOOKUP(A3899,英雄数据表!A:D,4,0)</f>
        <v>3</v>
      </c>
      <c r="E3899" s="20" t="str">
        <f>VLOOKUP(A3899,英雄数据表!A:C,3,0)</f>
        <v>逐日者传承</v>
      </c>
      <c r="F3899" s="20">
        <f t="shared" si="258"/>
        <v>32036</v>
      </c>
      <c r="G3899" s="20">
        <f t="shared" si="259"/>
        <v>32036</v>
      </c>
      <c r="H3899" s="21" t="str">
        <f>VLOOKUP(B3899,属性中转表!A:F,6,FALSE)</f>
        <v>"hp":442800,"atk":12300</v>
      </c>
      <c r="I3899" s="20" t="str">
        <f>IF(VLOOKUP(B3899,属性中转表!A:G,7,FALSE)=0,"",VLOOKUP(VLOOKUP(B3899,属性中转表!A:G,7,FALSE),属性中转表!$K$2:$P$21,6,0))&amp;IF(VLOOKUP(B3899,属性中转表!A:G,7,FALSE)&gt;=50,VLOOKUP(A3899,英雄数据表!A:K,9,0),IF(VLOOKUP(B3899,属性中转表!A:G,7,FALSE)&gt;=25,VLOOKUP(A3899,英雄数据表!A:K,5,0),""))</f>
        <v>"atk":600,"hp":10000,"undpspro":200,"pvpdpspro":150,"pvpundpspro":150,"speed":10,"atkpro":80</v>
      </c>
      <c r="J3899" s="20" t="str">
        <f>IF(I3899="","",属性中转表!$I$1&amp;(IF(VLOOKUP(B3899,属性中转表!A:G,7,FALSE)=0,0,VLOOKUP(VLOOKUP(B3899,属性中转表!A:G,7,FALSE),属性中转表!$K$2:$P$21,4,0)))+IFERROR(VLOOKUP(A3899,英雄数据表!A:K,IF(武魂!B3899&gt;=50,10,IF(武魂!B3899&gt;=25,6)),0),0))</f>
        <v>,"dpspro":200</v>
      </c>
      <c r="K3899" s="32" t="str">
        <f t="shared" si="260"/>
        <v>"atk":600,"hp":10000,"undpspro":200,"pvpdpspro":150,"pvpundpspro":150,"speed":10,"atkpro":80,"dpspro":200</v>
      </c>
      <c r="L3899" s="20" t="str">
        <f>IF(B3899&gt;=50,VLOOKUP(A3899,英雄数据表!A:L,11,FALSE),IF(B3899&gt;=25,VLOOKUP(A3899,英雄数据表!A:L,7,0),""))</f>
        <v>"3203602004"</v>
      </c>
      <c r="M3899" s="20" t="str">
        <f>IFERROR(VLOOKUP(B3899,属性中转表!$K$2:$O$21,5,FALSE),"")</f>
        <v/>
      </c>
      <c r="N3899" s="20" t="str">
        <f>IF(B3899=25,VLOOKUP(A3899,英雄数据表!A:L,8,FALSE),IF(B3899=50,VLOOKUP(A3899,英雄数据表!A:L,12,0),""))</f>
        <v/>
      </c>
    </row>
    <row r="3900" spans="1:14" x14ac:dyDescent="0.3">
      <c r="A3900" s="20">
        <v>32036</v>
      </c>
      <c r="B3900" s="21">
        <f t="shared" si="257"/>
        <v>99</v>
      </c>
      <c r="C3900" s="21">
        <v>5</v>
      </c>
      <c r="D3900" s="21">
        <f>VLOOKUP(A3900,英雄数据表!A:D,4,0)</f>
        <v>3</v>
      </c>
      <c r="E3900" s="20" t="str">
        <f>VLOOKUP(A3900,英雄数据表!A:C,3,0)</f>
        <v>逐日者传承</v>
      </c>
      <c r="F3900" s="20">
        <f t="shared" si="258"/>
        <v>32036</v>
      </c>
      <c r="G3900" s="20">
        <f t="shared" si="259"/>
        <v>32036</v>
      </c>
      <c r="H3900" s="21" t="str">
        <f>VLOOKUP(B3900,属性中转表!A:F,6,FALSE)</f>
        <v>"hp":448200,"atk":12450</v>
      </c>
      <c r="I3900" s="20" t="str">
        <f>IF(VLOOKUP(B3900,属性中转表!A:G,7,FALSE)=0,"",VLOOKUP(VLOOKUP(B3900,属性中转表!A:G,7,FALSE),属性中转表!$K$2:$P$21,6,0))&amp;IF(VLOOKUP(B3900,属性中转表!A:G,7,FALSE)&gt;=50,VLOOKUP(A3900,英雄数据表!A:K,9,0),IF(VLOOKUP(B3900,属性中转表!A:G,7,FALSE)&gt;=25,VLOOKUP(A3900,英雄数据表!A:K,5,0),""))</f>
        <v>"atk":600,"hp":10000,"undpspro":200,"pvpdpspro":150,"pvpundpspro":150,"speed":10,"atkpro":80</v>
      </c>
      <c r="J3900" s="20" t="str">
        <f>IF(I3900="","",属性中转表!$I$1&amp;(IF(VLOOKUP(B3900,属性中转表!A:G,7,FALSE)=0,0,VLOOKUP(VLOOKUP(B3900,属性中转表!A:G,7,FALSE),属性中转表!$K$2:$P$21,4,0)))+IFERROR(VLOOKUP(A3900,英雄数据表!A:K,IF(武魂!B3900&gt;=50,10,IF(武魂!B3900&gt;=25,6)),0),0))</f>
        <v>,"dpspro":200</v>
      </c>
      <c r="K3900" s="32" t="str">
        <f t="shared" si="260"/>
        <v>"atk":600,"hp":10000,"undpspro":200,"pvpdpspro":150,"pvpundpspro":150,"speed":10,"atkpro":80,"dpspro":200</v>
      </c>
      <c r="L3900" s="20" t="str">
        <f>IF(B3900&gt;=50,VLOOKUP(A3900,英雄数据表!A:L,11,FALSE),IF(B3900&gt;=25,VLOOKUP(A3900,英雄数据表!A:L,7,0),""))</f>
        <v>"3203602004"</v>
      </c>
      <c r="M3900" s="20" t="str">
        <f>IFERROR(VLOOKUP(B3900,属性中转表!$K$2:$O$21,5,FALSE),"")</f>
        <v/>
      </c>
      <c r="N3900" s="20" t="str">
        <f>IF(B3900=25,VLOOKUP(A3900,英雄数据表!A:L,8,FALSE),IF(B3900=50,VLOOKUP(A3900,英雄数据表!A:L,12,0),""))</f>
        <v/>
      </c>
    </row>
    <row r="3901" spans="1:14" x14ac:dyDescent="0.3">
      <c r="A3901" s="20">
        <v>32036</v>
      </c>
      <c r="B3901" s="21">
        <f t="shared" si="257"/>
        <v>100</v>
      </c>
      <c r="C3901" s="21">
        <v>5</v>
      </c>
      <c r="D3901" s="21">
        <f>VLOOKUP(A3901,英雄数据表!A:D,4,0)</f>
        <v>3</v>
      </c>
      <c r="E3901" s="20" t="str">
        <f>VLOOKUP(A3901,英雄数据表!A:C,3,0)</f>
        <v>逐日者传承</v>
      </c>
      <c r="F3901" s="20">
        <f t="shared" si="258"/>
        <v>32036</v>
      </c>
      <c r="G3901" s="20">
        <f t="shared" si="259"/>
        <v>32036</v>
      </c>
      <c r="H3901" s="21" t="str">
        <f>VLOOKUP(B3901,属性中转表!A:F,6,FALSE)</f>
        <v>"hp":453600,"atk":12600</v>
      </c>
      <c r="I3901" s="20" t="str">
        <f>IF(VLOOKUP(B3901,属性中转表!A:G,7,FALSE)=0,"",VLOOKUP(VLOOKUP(B3901,属性中转表!A:G,7,FALSE),属性中转表!$K$2:$P$21,6,0))&amp;IF(VLOOKUP(B3901,属性中转表!A:G,7,FALSE)&gt;=50,VLOOKUP(A3901,英雄数据表!A:K,9,0),IF(VLOOKUP(B3901,属性中转表!A:G,7,FALSE)&gt;=25,VLOOKUP(A3901,英雄数据表!A:K,5,0),""))</f>
        <v>"atk":900,"hp":15000,"undpspro":200,"pvpdpspro":150,"pvpundpspro":150,"speed":20,"atkpro":80</v>
      </c>
      <c r="J3901" s="20" t="str">
        <f>IF(I3901="","",属性中转表!$I$1&amp;(IF(VLOOKUP(B3901,属性中转表!A:G,7,FALSE)=0,0,VLOOKUP(VLOOKUP(B3901,属性中转表!A:G,7,FALSE),属性中转表!$K$2:$P$21,4,0)))+IFERROR(VLOOKUP(A3901,英雄数据表!A:K,IF(武魂!B3901&gt;=50,10,IF(武魂!B3901&gt;=25,6)),0),0))</f>
        <v>,"dpspro":200</v>
      </c>
      <c r="K3901" s="32" t="str">
        <f t="shared" si="260"/>
        <v>"atk":900,"hp":15000,"undpspro":200,"pvpdpspro":150,"pvpundpspro":150,"speed":20,"atkpro":80,"dpspro":200</v>
      </c>
      <c r="L3901" s="20" t="str">
        <f>IF(B3901&gt;=50,VLOOKUP(A3901,英雄数据表!A:L,11,FALSE),IF(B3901&gt;=25,VLOOKUP(A3901,英雄数据表!A:L,7,0),""))</f>
        <v>"3203602004"</v>
      </c>
      <c r="M3901" s="20" t="str">
        <f>IFERROR(VLOOKUP(B3901,属性中转表!$K$2:$O$21,5,FALSE),"")</f>
        <v>"speed":10,"atk":300,"hp":5000</v>
      </c>
      <c r="N3901" s="20" t="str">
        <f>IF(B3901=25,VLOOKUP(A3901,英雄数据表!A:L,8,FALSE),IF(B3901=50,VLOOKUP(A3901,英雄数据表!A:L,12,0),""))</f>
        <v/>
      </c>
    </row>
    <row r="3902" spans="1:14" x14ac:dyDescent="0.3">
      <c r="A3902" s="20">
        <v>32046</v>
      </c>
      <c r="B3902" s="21">
        <f t="shared" si="257"/>
        <v>1</v>
      </c>
      <c r="C3902" s="21">
        <v>5</v>
      </c>
      <c r="D3902" s="21">
        <f>VLOOKUP(A3902,英雄数据表!A:D,4,0)</f>
        <v>3</v>
      </c>
      <c r="E3902" s="20" t="str">
        <f>VLOOKUP(A3902,英雄数据表!A:C,3,0)</f>
        <v>颅骨王冠</v>
      </c>
      <c r="F3902" s="20">
        <f t="shared" si="258"/>
        <v>32046</v>
      </c>
      <c r="G3902" s="20">
        <f t="shared" si="259"/>
        <v>32046</v>
      </c>
      <c r="H3902" s="21" t="str">
        <f>VLOOKUP(B3902,属性中转表!A:F,6,FALSE)</f>
        <v>"hp":5400,"atk":150</v>
      </c>
      <c r="I3902" s="20" t="str">
        <f>IF(VLOOKUP(B3902,属性中转表!A:G,7,FALSE)=0,"",VLOOKUP(VLOOKUP(B3902,属性中转表!A:G,7,FALSE),属性中转表!$K$2:$P$21,6,0))&amp;IF(VLOOKUP(B3902,属性中转表!A:G,7,FALSE)&gt;=50,VLOOKUP(A3902,英雄数据表!A:K,9,0),IF(VLOOKUP(B3902,属性中转表!A:G,7,FALSE)&gt;=25,VLOOKUP(A3902,英雄数据表!A:K,5,0),""))</f>
        <v/>
      </c>
      <c r="J3902" s="20" t="str">
        <f>IF(I3902="","",属性中转表!$I$1&amp;(IF(VLOOKUP(B3902,属性中转表!A:G,7,FALSE)=0,0,VLOOKUP(VLOOKUP(B3902,属性中转表!A:G,7,FALSE),属性中转表!$K$2:$P$21,4,0)))+IFERROR(VLOOKUP(A3902,英雄数据表!A:K,IF(武魂!B3902&gt;=50,10,IF(武魂!B3902&gt;=25,6)),0),0))</f>
        <v/>
      </c>
      <c r="K3902" s="32" t="str">
        <f t="shared" si="260"/>
        <v/>
      </c>
      <c r="L3902" s="20" t="str">
        <f>IF(B3902&gt;=50,VLOOKUP(A3902,英雄数据表!A:L,11,FALSE),IF(B3902&gt;=25,VLOOKUP(A3902,英雄数据表!A:L,7,0),""))</f>
        <v/>
      </c>
      <c r="M3902" s="20" t="str">
        <f>IFERROR(VLOOKUP(B3902,属性中转表!$K$2:$O$21,5,FALSE),"")</f>
        <v/>
      </c>
      <c r="N3902" s="20" t="str">
        <f>IF(B3902=25,VLOOKUP(A3902,英雄数据表!A:L,8,FALSE),IF(B3902=50,VLOOKUP(A3902,英雄数据表!A:L,12,0),""))</f>
        <v/>
      </c>
    </row>
    <row r="3903" spans="1:14" x14ac:dyDescent="0.3">
      <c r="A3903" s="20">
        <v>32046</v>
      </c>
      <c r="B3903" s="21">
        <f t="shared" ref="B3903:B3966" si="261">IF(A3903=A3902,B3902+1,1)</f>
        <v>2</v>
      </c>
      <c r="C3903" s="21">
        <v>5</v>
      </c>
      <c r="D3903" s="21">
        <f>VLOOKUP(A3903,英雄数据表!A:D,4,0)</f>
        <v>3</v>
      </c>
      <c r="E3903" s="20" t="str">
        <f>VLOOKUP(A3903,英雄数据表!A:C,3,0)</f>
        <v>颅骨王冠</v>
      </c>
      <c r="F3903" s="20">
        <f t="shared" ref="F3903:F3966" si="262">A3903</f>
        <v>32046</v>
      </c>
      <c r="G3903" s="20">
        <f t="shared" ref="G3903:G3966" si="263">A3903</f>
        <v>32046</v>
      </c>
      <c r="H3903" s="21" t="str">
        <f>VLOOKUP(B3903,属性中转表!A:F,6,FALSE)</f>
        <v>"hp":7200,"atk":200</v>
      </c>
      <c r="I3903" s="20" t="str">
        <f>IF(VLOOKUP(B3903,属性中转表!A:G,7,FALSE)=0,"",VLOOKUP(VLOOKUP(B3903,属性中转表!A:G,7,FALSE),属性中转表!$K$2:$P$21,6,0))&amp;IF(VLOOKUP(B3903,属性中转表!A:G,7,FALSE)&gt;=50,VLOOKUP(A3903,英雄数据表!A:K,9,0),IF(VLOOKUP(B3903,属性中转表!A:G,7,FALSE)&gt;=25,VLOOKUP(A3903,英雄数据表!A:K,5,0),""))</f>
        <v/>
      </c>
      <c r="J3903" s="20" t="str">
        <f>IF(I3903="","",属性中转表!$I$1&amp;(IF(VLOOKUP(B3903,属性中转表!A:G,7,FALSE)=0,0,VLOOKUP(VLOOKUP(B3903,属性中转表!A:G,7,FALSE),属性中转表!$K$2:$P$21,4,0)))+IFERROR(VLOOKUP(A3903,英雄数据表!A:K,IF(武魂!B3903&gt;=50,10,IF(武魂!B3903&gt;=25,6)),0),0))</f>
        <v/>
      </c>
      <c r="K3903" s="32" t="str">
        <f t="shared" si="260"/>
        <v/>
      </c>
      <c r="L3903" s="20" t="str">
        <f>IF(B3903&gt;=50,VLOOKUP(A3903,英雄数据表!A:L,11,FALSE),IF(B3903&gt;=25,VLOOKUP(A3903,英雄数据表!A:L,7,0),""))</f>
        <v/>
      </c>
      <c r="M3903" s="20" t="str">
        <f>IFERROR(VLOOKUP(B3903,属性中转表!$K$2:$O$21,5,FALSE),"")</f>
        <v/>
      </c>
      <c r="N3903" s="20" t="str">
        <f>IF(B3903=25,VLOOKUP(A3903,英雄数据表!A:L,8,FALSE),IF(B3903=50,VLOOKUP(A3903,英雄数据表!A:L,12,0),""))</f>
        <v/>
      </c>
    </row>
    <row r="3904" spans="1:14" x14ac:dyDescent="0.3">
      <c r="A3904" s="20">
        <v>32046</v>
      </c>
      <c r="B3904" s="21">
        <f t="shared" si="261"/>
        <v>3</v>
      </c>
      <c r="C3904" s="21">
        <v>5</v>
      </c>
      <c r="D3904" s="21">
        <f>VLOOKUP(A3904,英雄数据表!A:D,4,0)</f>
        <v>3</v>
      </c>
      <c r="E3904" s="20" t="str">
        <f>VLOOKUP(A3904,英雄数据表!A:C,3,0)</f>
        <v>颅骨王冠</v>
      </c>
      <c r="F3904" s="20">
        <f t="shared" si="262"/>
        <v>32046</v>
      </c>
      <c r="G3904" s="20">
        <f t="shared" si="263"/>
        <v>32046</v>
      </c>
      <c r="H3904" s="21" t="str">
        <f>VLOOKUP(B3904,属性中转表!A:F,6,FALSE)</f>
        <v>"hp":9000,"atk":250</v>
      </c>
      <c r="I3904" s="20" t="str">
        <f>IF(VLOOKUP(B3904,属性中转表!A:G,7,FALSE)=0,"",VLOOKUP(VLOOKUP(B3904,属性中转表!A:G,7,FALSE),属性中转表!$K$2:$P$21,6,0))&amp;IF(VLOOKUP(B3904,属性中转表!A:G,7,FALSE)&gt;=50,VLOOKUP(A3904,英雄数据表!A:K,9,0),IF(VLOOKUP(B3904,属性中转表!A:G,7,FALSE)&gt;=25,VLOOKUP(A3904,英雄数据表!A:K,5,0),""))</f>
        <v/>
      </c>
      <c r="J3904" s="20" t="str">
        <f>IF(I3904="","",属性中转表!$I$1&amp;(IF(VLOOKUP(B3904,属性中转表!A:G,7,FALSE)=0,0,VLOOKUP(VLOOKUP(B3904,属性中转表!A:G,7,FALSE),属性中转表!$K$2:$P$21,4,0)))+IFERROR(VLOOKUP(A3904,英雄数据表!A:K,IF(武魂!B3904&gt;=50,10,IF(武魂!B3904&gt;=25,6)),0),0))</f>
        <v/>
      </c>
      <c r="K3904" s="32" t="str">
        <f t="shared" si="260"/>
        <v/>
      </c>
      <c r="L3904" s="20" t="str">
        <f>IF(B3904&gt;=50,VLOOKUP(A3904,英雄数据表!A:L,11,FALSE),IF(B3904&gt;=25,VLOOKUP(A3904,英雄数据表!A:L,7,0),""))</f>
        <v/>
      </c>
      <c r="M3904" s="20" t="str">
        <f>IFERROR(VLOOKUP(B3904,属性中转表!$K$2:$O$21,5,FALSE),"")</f>
        <v/>
      </c>
      <c r="N3904" s="20" t="str">
        <f>IF(B3904=25,VLOOKUP(A3904,英雄数据表!A:L,8,FALSE),IF(B3904=50,VLOOKUP(A3904,英雄数据表!A:L,12,0),""))</f>
        <v/>
      </c>
    </row>
    <row r="3905" spans="1:14" x14ac:dyDescent="0.3">
      <c r="A3905" s="20">
        <v>32046</v>
      </c>
      <c r="B3905" s="21">
        <f t="shared" si="261"/>
        <v>4</v>
      </c>
      <c r="C3905" s="21">
        <v>5</v>
      </c>
      <c r="D3905" s="21">
        <f>VLOOKUP(A3905,英雄数据表!A:D,4,0)</f>
        <v>3</v>
      </c>
      <c r="E3905" s="20" t="str">
        <f>VLOOKUP(A3905,英雄数据表!A:C,3,0)</f>
        <v>颅骨王冠</v>
      </c>
      <c r="F3905" s="20">
        <f t="shared" si="262"/>
        <v>32046</v>
      </c>
      <c r="G3905" s="20">
        <f t="shared" si="263"/>
        <v>32046</v>
      </c>
      <c r="H3905" s="21" t="str">
        <f>VLOOKUP(B3905,属性中转表!A:F,6,FALSE)</f>
        <v>"hp":10800,"atk":300</v>
      </c>
      <c r="I3905" s="20" t="str">
        <f>IF(VLOOKUP(B3905,属性中转表!A:G,7,FALSE)=0,"",VLOOKUP(VLOOKUP(B3905,属性中转表!A:G,7,FALSE),属性中转表!$K$2:$P$21,6,0))&amp;IF(VLOOKUP(B3905,属性中转表!A:G,7,FALSE)&gt;=50,VLOOKUP(A3905,英雄数据表!A:K,9,0),IF(VLOOKUP(B3905,属性中转表!A:G,7,FALSE)&gt;=25,VLOOKUP(A3905,英雄数据表!A:K,5,0),""))</f>
        <v/>
      </c>
      <c r="J3905" s="20" t="str">
        <f>IF(I3905="","",属性中转表!$I$1&amp;(IF(VLOOKUP(B3905,属性中转表!A:G,7,FALSE)=0,0,VLOOKUP(VLOOKUP(B3905,属性中转表!A:G,7,FALSE),属性中转表!$K$2:$P$21,4,0)))+IFERROR(VLOOKUP(A3905,英雄数据表!A:K,IF(武魂!B3905&gt;=50,10,IF(武魂!B3905&gt;=25,6)),0),0))</f>
        <v/>
      </c>
      <c r="K3905" s="32" t="str">
        <f t="shared" si="260"/>
        <v/>
      </c>
      <c r="L3905" s="20" t="str">
        <f>IF(B3905&gt;=50,VLOOKUP(A3905,英雄数据表!A:L,11,FALSE),IF(B3905&gt;=25,VLOOKUP(A3905,英雄数据表!A:L,7,0),""))</f>
        <v/>
      </c>
      <c r="M3905" s="20" t="str">
        <f>IFERROR(VLOOKUP(B3905,属性中转表!$K$2:$O$21,5,FALSE),"")</f>
        <v/>
      </c>
      <c r="N3905" s="20" t="str">
        <f>IF(B3905=25,VLOOKUP(A3905,英雄数据表!A:L,8,FALSE),IF(B3905=50,VLOOKUP(A3905,英雄数据表!A:L,12,0),""))</f>
        <v/>
      </c>
    </row>
    <row r="3906" spans="1:14" x14ac:dyDescent="0.3">
      <c r="A3906" s="20">
        <v>32046</v>
      </c>
      <c r="B3906" s="21">
        <f t="shared" si="261"/>
        <v>5</v>
      </c>
      <c r="C3906" s="21">
        <v>5</v>
      </c>
      <c r="D3906" s="21">
        <f>VLOOKUP(A3906,英雄数据表!A:D,4,0)</f>
        <v>3</v>
      </c>
      <c r="E3906" s="20" t="str">
        <f>VLOOKUP(A3906,英雄数据表!A:C,3,0)</f>
        <v>颅骨王冠</v>
      </c>
      <c r="F3906" s="20">
        <f t="shared" si="262"/>
        <v>32046</v>
      </c>
      <c r="G3906" s="20">
        <f t="shared" si="263"/>
        <v>32046</v>
      </c>
      <c r="H3906" s="21" t="str">
        <f>VLOOKUP(B3906,属性中转表!A:F,6,FALSE)</f>
        <v>"hp":12600,"atk":350</v>
      </c>
      <c r="I3906" s="20" t="str">
        <f>IF(VLOOKUP(B3906,属性中转表!A:G,7,FALSE)=0,"",VLOOKUP(VLOOKUP(B3906,属性中转表!A:G,7,FALSE),属性中转表!$K$2:$P$21,6,0))&amp;IF(VLOOKUP(B3906,属性中转表!A:G,7,FALSE)&gt;=50,VLOOKUP(A3906,英雄数据表!A:K,9,0),IF(VLOOKUP(B3906,属性中转表!A:G,7,FALSE)&gt;=25,VLOOKUP(A3906,英雄数据表!A:K,5,0),""))</f>
        <v>"atk":300</v>
      </c>
      <c r="J3906" s="20" t="str">
        <f>IF(I3906="","",属性中转表!$I$1&amp;(IF(VLOOKUP(B3906,属性中转表!A:G,7,FALSE)=0,0,VLOOKUP(VLOOKUP(B3906,属性中转表!A:G,7,FALSE),属性中转表!$K$2:$P$21,4,0)))+IFERROR(VLOOKUP(A3906,英雄数据表!A:K,IF(武魂!B3906&gt;=50,10,IF(武魂!B3906&gt;=25,6)),0),0))</f>
        <v>,"dpspro":0</v>
      </c>
      <c r="K3906" s="32" t="str">
        <f t="shared" si="260"/>
        <v>"atk":300,"dpspro":0</v>
      </c>
      <c r="L3906" s="20" t="str">
        <f>IF(B3906&gt;=50,VLOOKUP(A3906,英雄数据表!A:L,11,FALSE),IF(B3906&gt;=25,VLOOKUP(A3906,英雄数据表!A:L,7,0),""))</f>
        <v/>
      </c>
      <c r="M3906" s="20" t="str">
        <f>IFERROR(VLOOKUP(B3906,属性中转表!$K$2:$O$21,5,FALSE),"")</f>
        <v>"atk":300</v>
      </c>
      <c r="N3906" s="20" t="str">
        <f>IF(B3906=25,VLOOKUP(A3906,英雄数据表!A:L,8,FALSE),IF(B3906=50,VLOOKUP(A3906,英雄数据表!A:L,12,0),""))</f>
        <v/>
      </c>
    </row>
    <row r="3907" spans="1:14" x14ac:dyDescent="0.3">
      <c r="A3907" s="20">
        <v>32046</v>
      </c>
      <c r="B3907" s="21">
        <f t="shared" si="261"/>
        <v>6</v>
      </c>
      <c r="C3907" s="21">
        <v>5</v>
      </c>
      <c r="D3907" s="21">
        <f>VLOOKUP(A3907,英雄数据表!A:D,4,0)</f>
        <v>3</v>
      </c>
      <c r="E3907" s="20" t="str">
        <f>VLOOKUP(A3907,英雄数据表!A:C,3,0)</f>
        <v>颅骨王冠</v>
      </c>
      <c r="F3907" s="20">
        <f t="shared" si="262"/>
        <v>32046</v>
      </c>
      <c r="G3907" s="20">
        <f t="shared" si="263"/>
        <v>32046</v>
      </c>
      <c r="H3907" s="21" t="str">
        <f>VLOOKUP(B3907,属性中转表!A:F,6,FALSE)</f>
        <v>"hp":14400,"atk":400</v>
      </c>
      <c r="I3907" s="20" t="str">
        <f>IF(VLOOKUP(B3907,属性中转表!A:G,7,FALSE)=0,"",VLOOKUP(VLOOKUP(B3907,属性中转表!A:G,7,FALSE),属性中转表!$K$2:$P$21,6,0))&amp;IF(VLOOKUP(B3907,属性中转表!A:G,7,FALSE)&gt;=50,VLOOKUP(A3907,英雄数据表!A:K,9,0),IF(VLOOKUP(B3907,属性中转表!A:G,7,FALSE)&gt;=25,VLOOKUP(A3907,英雄数据表!A:K,5,0),""))</f>
        <v>"atk":300</v>
      </c>
      <c r="J3907" s="20" t="str">
        <f>IF(I3907="","",属性中转表!$I$1&amp;(IF(VLOOKUP(B3907,属性中转表!A:G,7,FALSE)=0,0,VLOOKUP(VLOOKUP(B3907,属性中转表!A:G,7,FALSE),属性中转表!$K$2:$P$21,4,0)))+IFERROR(VLOOKUP(A3907,英雄数据表!A:K,IF(武魂!B3907&gt;=50,10,IF(武魂!B3907&gt;=25,6)),0),0))</f>
        <v>,"dpspro":0</v>
      </c>
      <c r="K3907" s="32" t="str">
        <f t="shared" si="260"/>
        <v>"atk":300,"dpspro":0</v>
      </c>
      <c r="L3907" s="20" t="str">
        <f>IF(B3907&gt;=50,VLOOKUP(A3907,英雄数据表!A:L,11,FALSE),IF(B3907&gt;=25,VLOOKUP(A3907,英雄数据表!A:L,7,0),""))</f>
        <v/>
      </c>
      <c r="M3907" s="20" t="str">
        <f>IFERROR(VLOOKUP(B3907,属性中转表!$K$2:$O$21,5,FALSE),"")</f>
        <v/>
      </c>
      <c r="N3907" s="20" t="str">
        <f>IF(B3907=25,VLOOKUP(A3907,英雄数据表!A:L,8,FALSE),IF(B3907=50,VLOOKUP(A3907,英雄数据表!A:L,12,0),""))</f>
        <v/>
      </c>
    </row>
    <row r="3908" spans="1:14" x14ac:dyDescent="0.3">
      <c r="A3908" s="20">
        <v>32046</v>
      </c>
      <c r="B3908" s="21">
        <f t="shared" si="261"/>
        <v>7</v>
      </c>
      <c r="C3908" s="21">
        <v>5</v>
      </c>
      <c r="D3908" s="21">
        <f>VLOOKUP(A3908,英雄数据表!A:D,4,0)</f>
        <v>3</v>
      </c>
      <c r="E3908" s="20" t="str">
        <f>VLOOKUP(A3908,英雄数据表!A:C,3,0)</f>
        <v>颅骨王冠</v>
      </c>
      <c r="F3908" s="20">
        <f t="shared" si="262"/>
        <v>32046</v>
      </c>
      <c r="G3908" s="20">
        <f t="shared" si="263"/>
        <v>32046</v>
      </c>
      <c r="H3908" s="21" t="str">
        <f>VLOOKUP(B3908,属性中转表!A:F,6,FALSE)</f>
        <v>"hp":16200,"atk":450</v>
      </c>
      <c r="I3908" s="20" t="str">
        <f>IF(VLOOKUP(B3908,属性中转表!A:G,7,FALSE)=0,"",VLOOKUP(VLOOKUP(B3908,属性中转表!A:G,7,FALSE),属性中转表!$K$2:$P$21,6,0))&amp;IF(VLOOKUP(B3908,属性中转表!A:G,7,FALSE)&gt;=50,VLOOKUP(A3908,英雄数据表!A:K,9,0),IF(VLOOKUP(B3908,属性中转表!A:G,7,FALSE)&gt;=25,VLOOKUP(A3908,英雄数据表!A:K,5,0),""))</f>
        <v>"atk":300</v>
      </c>
      <c r="J3908" s="20" t="str">
        <f>IF(I3908="","",属性中转表!$I$1&amp;(IF(VLOOKUP(B3908,属性中转表!A:G,7,FALSE)=0,0,VLOOKUP(VLOOKUP(B3908,属性中转表!A:G,7,FALSE),属性中转表!$K$2:$P$21,4,0)))+IFERROR(VLOOKUP(A3908,英雄数据表!A:K,IF(武魂!B3908&gt;=50,10,IF(武魂!B3908&gt;=25,6)),0),0))</f>
        <v>,"dpspro":0</v>
      </c>
      <c r="K3908" s="32" t="str">
        <f t="shared" si="260"/>
        <v>"atk":300,"dpspro":0</v>
      </c>
      <c r="L3908" s="20" t="str">
        <f>IF(B3908&gt;=50,VLOOKUP(A3908,英雄数据表!A:L,11,FALSE),IF(B3908&gt;=25,VLOOKUP(A3908,英雄数据表!A:L,7,0),""))</f>
        <v/>
      </c>
      <c r="M3908" s="20" t="str">
        <f>IFERROR(VLOOKUP(B3908,属性中转表!$K$2:$O$21,5,FALSE),"")</f>
        <v/>
      </c>
      <c r="N3908" s="20" t="str">
        <f>IF(B3908=25,VLOOKUP(A3908,英雄数据表!A:L,8,FALSE),IF(B3908=50,VLOOKUP(A3908,英雄数据表!A:L,12,0),""))</f>
        <v/>
      </c>
    </row>
    <row r="3909" spans="1:14" x14ac:dyDescent="0.3">
      <c r="A3909" s="20">
        <v>32046</v>
      </c>
      <c r="B3909" s="21">
        <f t="shared" si="261"/>
        <v>8</v>
      </c>
      <c r="C3909" s="21">
        <v>5</v>
      </c>
      <c r="D3909" s="21">
        <f>VLOOKUP(A3909,英雄数据表!A:D,4,0)</f>
        <v>3</v>
      </c>
      <c r="E3909" s="20" t="str">
        <f>VLOOKUP(A3909,英雄数据表!A:C,3,0)</f>
        <v>颅骨王冠</v>
      </c>
      <c r="F3909" s="20">
        <f t="shared" si="262"/>
        <v>32046</v>
      </c>
      <c r="G3909" s="20">
        <f t="shared" si="263"/>
        <v>32046</v>
      </c>
      <c r="H3909" s="21" t="str">
        <f>VLOOKUP(B3909,属性中转表!A:F,6,FALSE)</f>
        <v>"hp":18000,"atk":500</v>
      </c>
      <c r="I3909" s="20" t="str">
        <f>IF(VLOOKUP(B3909,属性中转表!A:G,7,FALSE)=0,"",VLOOKUP(VLOOKUP(B3909,属性中转表!A:G,7,FALSE),属性中转表!$K$2:$P$21,6,0))&amp;IF(VLOOKUP(B3909,属性中转表!A:G,7,FALSE)&gt;=50,VLOOKUP(A3909,英雄数据表!A:K,9,0),IF(VLOOKUP(B3909,属性中转表!A:G,7,FALSE)&gt;=25,VLOOKUP(A3909,英雄数据表!A:K,5,0),""))</f>
        <v>"atk":300</v>
      </c>
      <c r="J3909" s="20" t="str">
        <f>IF(I3909="","",属性中转表!$I$1&amp;(IF(VLOOKUP(B3909,属性中转表!A:G,7,FALSE)=0,0,VLOOKUP(VLOOKUP(B3909,属性中转表!A:G,7,FALSE),属性中转表!$K$2:$P$21,4,0)))+IFERROR(VLOOKUP(A3909,英雄数据表!A:K,IF(武魂!B3909&gt;=50,10,IF(武魂!B3909&gt;=25,6)),0),0))</f>
        <v>,"dpspro":0</v>
      </c>
      <c r="K3909" s="32" t="str">
        <f t="shared" si="260"/>
        <v>"atk":300,"dpspro":0</v>
      </c>
      <c r="L3909" s="20" t="str">
        <f>IF(B3909&gt;=50,VLOOKUP(A3909,英雄数据表!A:L,11,FALSE),IF(B3909&gt;=25,VLOOKUP(A3909,英雄数据表!A:L,7,0),""))</f>
        <v/>
      </c>
      <c r="M3909" s="20" t="str">
        <f>IFERROR(VLOOKUP(B3909,属性中转表!$K$2:$O$21,5,FALSE),"")</f>
        <v/>
      </c>
      <c r="N3909" s="20" t="str">
        <f>IF(B3909=25,VLOOKUP(A3909,英雄数据表!A:L,8,FALSE),IF(B3909=50,VLOOKUP(A3909,英雄数据表!A:L,12,0),""))</f>
        <v/>
      </c>
    </row>
    <row r="3910" spans="1:14" x14ac:dyDescent="0.3">
      <c r="A3910" s="20">
        <v>32046</v>
      </c>
      <c r="B3910" s="21">
        <f t="shared" si="261"/>
        <v>9</v>
      </c>
      <c r="C3910" s="21">
        <v>5</v>
      </c>
      <c r="D3910" s="21">
        <f>VLOOKUP(A3910,英雄数据表!A:D,4,0)</f>
        <v>3</v>
      </c>
      <c r="E3910" s="20" t="str">
        <f>VLOOKUP(A3910,英雄数据表!A:C,3,0)</f>
        <v>颅骨王冠</v>
      </c>
      <c r="F3910" s="20">
        <f t="shared" si="262"/>
        <v>32046</v>
      </c>
      <c r="G3910" s="20">
        <f t="shared" si="263"/>
        <v>32046</v>
      </c>
      <c r="H3910" s="21" t="str">
        <f>VLOOKUP(B3910,属性中转表!A:F,6,FALSE)</f>
        <v>"hp":19800,"atk":550</v>
      </c>
      <c r="I3910" s="20" t="str">
        <f>IF(VLOOKUP(B3910,属性中转表!A:G,7,FALSE)=0,"",VLOOKUP(VLOOKUP(B3910,属性中转表!A:G,7,FALSE),属性中转表!$K$2:$P$21,6,0))&amp;IF(VLOOKUP(B3910,属性中转表!A:G,7,FALSE)&gt;=50,VLOOKUP(A3910,英雄数据表!A:K,9,0),IF(VLOOKUP(B3910,属性中转表!A:G,7,FALSE)&gt;=25,VLOOKUP(A3910,英雄数据表!A:K,5,0),""))</f>
        <v>"atk":300</v>
      </c>
      <c r="J3910" s="20" t="str">
        <f>IF(I3910="","",属性中转表!$I$1&amp;(IF(VLOOKUP(B3910,属性中转表!A:G,7,FALSE)=0,0,VLOOKUP(VLOOKUP(B3910,属性中转表!A:G,7,FALSE),属性中转表!$K$2:$P$21,4,0)))+IFERROR(VLOOKUP(A3910,英雄数据表!A:K,IF(武魂!B3910&gt;=50,10,IF(武魂!B3910&gt;=25,6)),0),0))</f>
        <v>,"dpspro":0</v>
      </c>
      <c r="K3910" s="32" t="str">
        <f t="shared" si="260"/>
        <v>"atk":300,"dpspro":0</v>
      </c>
      <c r="L3910" s="20" t="str">
        <f>IF(B3910&gt;=50,VLOOKUP(A3910,英雄数据表!A:L,11,FALSE),IF(B3910&gt;=25,VLOOKUP(A3910,英雄数据表!A:L,7,0),""))</f>
        <v/>
      </c>
      <c r="M3910" s="20" t="str">
        <f>IFERROR(VLOOKUP(B3910,属性中转表!$K$2:$O$21,5,FALSE),"")</f>
        <v/>
      </c>
      <c r="N3910" s="20" t="str">
        <f>IF(B3910=25,VLOOKUP(A3910,英雄数据表!A:L,8,FALSE),IF(B3910=50,VLOOKUP(A3910,英雄数据表!A:L,12,0),""))</f>
        <v/>
      </c>
    </row>
    <row r="3911" spans="1:14" x14ac:dyDescent="0.3">
      <c r="A3911" s="20">
        <v>32046</v>
      </c>
      <c r="B3911" s="21">
        <f t="shared" si="261"/>
        <v>10</v>
      </c>
      <c r="C3911" s="21">
        <v>5</v>
      </c>
      <c r="D3911" s="21">
        <f>VLOOKUP(A3911,英雄数据表!A:D,4,0)</f>
        <v>3</v>
      </c>
      <c r="E3911" s="20" t="str">
        <f>VLOOKUP(A3911,英雄数据表!A:C,3,0)</f>
        <v>颅骨王冠</v>
      </c>
      <c r="F3911" s="20">
        <f t="shared" si="262"/>
        <v>32046</v>
      </c>
      <c r="G3911" s="20">
        <f t="shared" si="263"/>
        <v>32046</v>
      </c>
      <c r="H3911" s="21" t="str">
        <f>VLOOKUP(B3911,属性中转表!A:F,6,FALSE)</f>
        <v>"hp":21600,"atk":600</v>
      </c>
      <c r="I3911" s="20" t="str">
        <f>IF(VLOOKUP(B3911,属性中转表!A:G,7,FALSE)=0,"",VLOOKUP(VLOOKUP(B3911,属性中转表!A:G,7,FALSE),属性中转表!$K$2:$P$21,6,0))&amp;IF(VLOOKUP(B3911,属性中转表!A:G,7,FALSE)&gt;=50,VLOOKUP(A3911,英雄数据表!A:K,9,0),IF(VLOOKUP(B3911,属性中转表!A:G,7,FALSE)&gt;=25,VLOOKUP(A3911,英雄数据表!A:K,5,0),""))</f>
        <v>"atk":300,"hp":5000</v>
      </c>
      <c r="J3911" s="20" t="str">
        <f>IF(I3911="","",属性中转表!$I$1&amp;(IF(VLOOKUP(B3911,属性中转表!A:G,7,FALSE)=0,0,VLOOKUP(VLOOKUP(B3911,属性中转表!A:G,7,FALSE),属性中转表!$K$2:$P$21,4,0)))+IFERROR(VLOOKUP(A3911,英雄数据表!A:K,IF(武魂!B3911&gt;=50,10,IF(武魂!B3911&gt;=25,6)),0),0))</f>
        <v>,"dpspro":0</v>
      </c>
      <c r="K3911" s="32" t="str">
        <f t="shared" si="260"/>
        <v>"atk":300,"hp":5000,"dpspro":0</v>
      </c>
      <c r="L3911" s="20" t="str">
        <f>IF(B3911&gt;=50,VLOOKUP(A3911,英雄数据表!A:L,11,FALSE),IF(B3911&gt;=25,VLOOKUP(A3911,英雄数据表!A:L,7,0),""))</f>
        <v/>
      </c>
      <c r="M3911" s="20" t="str">
        <f>IFERROR(VLOOKUP(B3911,属性中转表!$K$2:$O$21,5,FALSE),"")</f>
        <v>"hp":5000</v>
      </c>
      <c r="N3911" s="20" t="str">
        <f>IF(B3911=25,VLOOKUP(A3911,英雄数据表!A:L,8,FALSE),IF(B3911=50,VLOOKUP(A3911,英雄数据表!A:L,12,0),""))</f>
        <v/>
      </c>
    </row>
    <row r="3912" spans="1:14" x14ac:dyDescent="0.3">
      <c r="A3912" s="20">
        <v>32046</v>
      </c>
      <c r="B3912" s="21">
        <f t="shared" si="261"/>
        <v>11</v>
      </c>
      <c r="C3912" s="21">
        <v>5</v>
      </c>
      <c r="D3912" s="21">
        <f>VLOOKUP(A3912,英雄数据表!A:D,4,0)</f>
        <v>3</v>
      </c>
      <c r="E3912" s="20" t="str">
        <f>VLOOKUP(A3912,英雄数据表!A:C,3,0)</f>
        <v>颅骨王冠</v>
      </c>
      <c r="F3912" s="20">
        <f t="shared" si="262"/>
        <v>32046</v>
      </c>
      <c r="G3912" s="20">
        <f t="shared" si="263"/>
        <v>32046</v>
      </c>
      <c r="H3912" s="21" t="str">
        <f>VLOOKUP(B3912,属性中转表!A:F,6,FALSE)</f>
        <v>"hp":24300,"atk":675</v>
      </c>
      <c r="I3912" s="20" t="str">
        <f>IF(VLOOKUP(B3912,属性中转表!A:G,7,FALSE)=0,"",VLOOKUP(VLOOKUP(B3912,属性中转表!A:G,7,FALSE),属性中转表!$K$2:$P$21,6,0))&amp;IF(VLOOKUP(B3912,属性中转表!A:G,7,FALSE)&gt;=50,VLOOKUP(A3912,英雄数据表!A:K,9,0),IF(VLOOKUP(B3912,属性中转表!A:G,7,FALSE)&gt;=25,VLOOKUP(A3912,英雄数据表!A:K,5,0),""))</f>
        <v>"atk":300,"hp":5000</v>
      </c>
      <c r="J3912" s="20" t="str">
        <f>IF(I3912="","",属性中转表!$I$1&amp;(IF(VLOOKUP(B3912,属性中转表!A:G,7,FALSE)=0,0,VLOOKUP(VLOOKUP(B3912,属性中转表!A:G,7,FALSE),属性中转表!$K$2:$P$21,4,0)))+IFERROR(VLOOKUP(A3912,英雄数据表!A:K,IF(武魂!B3912&gt;=50,10,IF(武魂!B3912&gt;=25,6)),0),0))</f>
        <v>,"dpspro":0</v>
      </c>
      <c r="K3912" s="32" t="str">
        <f t="shared" si="260"/>
        <v>"atk":300,"hp":5000,"dpspro":0</v>
      </c>
      <c r="L3912" s="20" t="str">
        <f>IF(B3912&gt;=50,VLOOKUP(A3912,英雄数据表!A:L,11,FALSE),IF(B3912&gt;=25,VLOOKUP(A3912,英雄数据表!A:L,7,0),""))</f>
        <v/>
      </c>
      <c r="M3912" s="20" t="str">
        <f>IFERROR(VLOOKUP(B3912,属性中转表!$K$2:$O$21,5,FALSE),"")</f>
        <v/>
      </c>
      <c r="N3912" s="20" t="str">
        <f>IF(B3912=25,VLOOKUP(A3912,英雄数据表!A:L,8,FALSE),IF(B3912=50,VLOOKUP(A3912,英雄数据表!A:L,12,0),""))</f>
        <v/>
      </c>
    </row>
    <row r="3913" spans="1:14" x14ac:dyDescent="0.3">
      <c r="A3913" s="20">
        <v>32046</v>
      </c>
      <c r="B3913" s="21">
        <f t="shared" si="261"/>
        <v>12</v>
      </c>
      <c r="C3913" s="21">
        <v>5</v>
      </c>
      <c r="D3913" s="21">
        <f>VLOOKUP(A3913,英雄数据表!A:D,4,0)</f>
        <v>3</v>
      </c>
      <c r="E3913" s="20" t="str">
        <f>VLOOKUP(A3913,英雄数据表!A:C,3,0)</f>
        <v>颅骨王冠</v>
      </c>
      <c r="F3913" s="20">
        <f t="shared" si="262"/>
        <v>32046</v>
      </c>
      <c r="G3913" s="20">
        <f t="shared" si="263"/>
        <v>32046</v>
      </c>
      <c r="H3913" s="21" t="str">
        <f>VLOOKUP(B3913,属性中转表!A:F,6,FALSE)</f>
        <v>"hp":27000,"atk":750</v>
      </c>
      <c r="I3913" s="20" t="str">
        <f>IF(VLOOKUP(B3913,属性中转表!A:G,7,FALSE)=0,"",VLOOKUP(VLOOKUP(B3913,属性中转表!A:G,7,FALSE),属性中转表!$K$2:$P$21,6,0))&amp;IF(VLOOKUP(B3913,属性中转表!A:G,7,FALSE)&gt;=50,VLOOKUP(A3913,英雄数据表!A:K,9,0),IF(VLOOKUP(B3913,属性中转表!A:G,7,FALSE)&gt;=25,VLOOKUP(A3913,英雄数据表!A:K,5,0),""))</f>
        <v>"atk":300,"hp":5000</v>
      </c>
      <c r="J3913" s="20" t="str">
        <f>IF(I3913="","",属性中转表!$I$1&amp;(IF(VLOOKUP(B3913,属性中转表!A:G,7,FALSE)=0,0,VLOOKUP(VLOOKUP(B3913,属性中转表!A:G,7,FALSE),属性中转表!$K$2:$P$21,4,0)))+IFERROR(VLOOKUP(A3913,英雄数据表!A:K,IF(武魂!B3913&gt;=50,10,IF(武魂!B3913&gt;=25,6)),0),0))</f>
        <v>,"dpspro":0</v>
      </c>
      <c r="K3913" s="32" t="str">
        <f t="shared" si="260"/>
        <v>"atk":300,"hp":5000,"dpspro":0</v>
      </c>
      <c r="L3913" s="20" t="str">
        <f>IF(B3913&gt;=50,VLOOKUP(A3913,英雄数据表!A:L,11,FALSE),IF(B3913&gt;=25,VLOOKUP(A3913,英雄数据表!A:L,7,0),""))</f>
        <v/>
      </c>
      <c r="M3913" s="20" t="str">
        <f>IFERROR(VLOOKUP(B3913,属性中转表!$K$2:$O$21,5,FALSE),"")</f>
        <v/>
      </c>
      <c r="N3913" s="20" t="str">
        <f>IF(B3913=25,VLOOKUP(A3913,英雄数据表!A:L,8,FALSE),IF(B3913=50,VLOOKUP(A3913,英雄数据表!A:L,12,0),""))</f>
        <v/>
      </c>
    </row>
    <row r="3914" spans="1:14" x14ac:dyDescent="0.3">
      <c r="A3914" s="20">
        <v>32046</v>
      </c>
      <c r="B3914" s="21">
        <f t="shared" si="261"/>
        <v>13</v>
      </c>
      <c r="C3914" s="21">
        <v>5</v>
      </c>
      <c r="D3914" s="21">
        <f>VLOOKUP(A3914,英雄数据表!A:D,4,0)</f>
        <v>3</v>
      </c>
      <c r="E3914" s="20" t="str">
        <f>VLOOKUP(A3914,英雄数据表!A:C,3,0)</f>
        <v>颅骨王冠</v>
      </c>
      <c r="F3914" s="20">
        <f t="shared" si="262"/>
        <v>32046</v>
      </c>
      <c r="G3914" s="20">
        <f t="shared" si="263"/>
        <v>32046</v>
      </c>
      <c r="H3914" s="21" t="str">
        <f>VLOOKUP(B3914,属性中转表!A:F,6,FALSE)</f>
        <v>"hp":29700,"atk":825</v>
      </c>
      <c r="I3914" s="20" t="str">
        <f>IF(VLOOKUP(B3914,属性中转表!A:G,7,FALSE)=0,"",VLOOKUP(VLOOKUP(B3914,属性中转表!A:G,7,FALSE),属性中转表!$K$2:$P$21,6,0))&amp;IF(VLOOKUP(B3914,属性中转表!A:G,7,FALSE)&gt;=50,VLOOKUP(A3914,英雄数据表!A:K,9,0),IF(VLOOKUP(B3914,属性中转表!A:G,7,FALSE)&gt;=25,VLOOKUP(A3914,英雄数据表!A:K,5,0),""))</f>
        <v>"atk":300,"hp":5000</v>
      </c>
      <c r="J3914" s="20" t="str">
        <f>IF(I3914="","",属性中转表!$I$1&amp;(IF(VLOOKUP(B3914,属性中转表!A:G,7,FALSE)=0,0,VLOOKUP(VLOOKUP(B3914,属性中转表!A:G,7,FALSE),属性中转表!$K$2:$P$21,4,0)))+IFERROR(VLOOKUP(A3914,英雄数据表!A:K,IF(武魂!B3914&gt;=50,10,IF(武魂!B3914&gt;=25,6)),0),0))</f>
        <v>,"dpspro":0</v>
      </c>
      <c r="K3914" s="32" t="str">
        <f t="shared" si="260"/>
        <v>"atk":300,"hp":5000,"dpspro":0</v>
      </c>
      <c r="L3914" s="20" t="str">
        <f>IF(B3914&gt;=50,VLOOKUP(A3914,英雄数据表!A:L,11,FALSE),IF(B3914&gt;=25,VLOOKUP(A3914,英雄数据表!A:L,7,0),""))</f>
        <v/>
      </c>
      <c r="M3914" s="20" t="str">
        <f>IFERROR(VLOOKUP(B3914,属性中转表!$K$2:$O$21,5,FALSE),"")</f>
        <v/>
      </c>
      <c r="N3914" s="20" t="str">
        <f>IF(B3914=25,VLOOKUP(A3914,英雄数据表!A:L,8,FALSE),IF(B3914=50,VLOOKUP(A3914,英雄数据表!A:L,12,0),""))</f>
        <v/>
      </c>
    </row>
    <row r="3915" spans="1:14" x14ac:dyDescent="0.3">
      <c r="A3915" s="20">
        <v>32046</v>
      </c>
      <c r="B3915" s="21">
        <f t="shared" si="261"/>
        <v>14</v>
      </c>
      <c r="C3915" s="21">
        <v>5</v>
      </c>
      <c r="D3915" s="21">
        <f>VLOOKUP(A3915,英雄数据表!A:D,4,0)</f>
        <v>3</v>
      </c>
      <c r="E3915" s="20" t="str">
        <f>VLOOKUP(A3915,英雄数据表!A:C,3,0)</f>
        <v>颅骨王冠</v>
      </c>
      <c r="F3915" s="20">
        <f t="shared" si="262"/>
        <v>32046</v>
      </c>
      <c r="G3915" s="20">
        <f t="shared" si="263"/>
        <v>32046</v>
      </c>
      <c r="H3915" s="21" t="str">
        <f>VLOOKUP(B3915,属性中转表!A:F,6,FALSE)</f>
        <v>"hp":32400,"atk":900</v>
      </c>
      <c r="I3915" s="20" t="str">
        <f>IF(VLOOKUP(B3915,属性中转表!A:G,7,FALSE)=0,"",VLOOKUP(VLOOKUP(B3915,属性中转表!A:G,7,FALSE),属性中转表!$K$2:$P$21,6,0))&amp;IF(VLOOKUP(B3915,属性中转表!A:G,7,FALSE)&gt;=50,VLOOKUP(A3915,英雄数据表!A:K,9,0),IF(VLOOKUP(B3915,属性中转表!A:G,7,FALSE)&gt;=25,VLOOKUP(A3915,英雄数据表!A:K,5,0),""))</f>
        <v>"atk":300,"hp":5000</v>
      </c>
      <c r="J3915" s="20" t="str">
        <f>IF(I3915="","",属性中转表!$I$1&amp;(IF(VLOOKUP(B3915,属性中转表!A:G,7,FALSE)=0,0,VLOOKUP(VLOOKUP(B3915,属性中转表!A:G,7,FALSE),属性中转表!$K$2:$P$21,4,0)))+IFERROR(VLOOKUP(A3915,英雄数据表!A:K,IF(武魂!B3915&gt;=50,10,IF(武魂!B3915&gt;=25,6)),0),0))</f>
        <v>,"dpspro":0</v>
      </c>
      <c r="K3915" s="32" t="str">
        <f t="shared" si="260"/>
        <v>"atk":300,"hp":5000,"dpspro":0</v>
      </c>
      <c r="L3915" s="20" t="str">
        <f>IF(B3915&gt;=50,VLOOKUP(A3915,英雄数据表!A:L,11,FALSE),IF(B3915&gt;=25,VLOOKUP(A3915,英雄数据表!A:L,7,0),""))</f>
        <v/>
      </c>
      <c r="M3915" s="20" t="str">
        <f>IFERROR(VLOOKUP(B3915,属性中转表!$K$2:$O$21,5,FALSE),"")</f>
        <v/>
      </c>
      <c r="N3915" s="20" t="str">
        <f>IF(B3915=25,VLOOKUP(A3915,英雄数据表!A:L,8,FALSE),IF(B3915=50,VLOOKUP(A3915,英雄数据表!A:L,12,0),""))</f>
        <v/>
      </c>
    </row>
    <row r="3916" spans="1:14" x14ac:dyDescent="0.3">
      <c r="A3916" s="20">
        <v>32046</v>
      </c>
      <c r="B3916" s="21">
        <f t="shared" si="261"/>
        <v>15</v>
      </c>
      <c r="C3916" s="21">
        <v>5</v>
      </c>
      <c r="D3916" s="21">
        <f>VLOOKUP(A3916,英雄数据表!A:D,4,0)</f>
        <v>3</v>
      </c>
      <c r="E3916" s="20" t="str">
        <f>VLOOKUP(A3916,英雄数据表!A:C,3,0)</f>
        <v>颅骨王冠</v>
      </c>
      <c r="F3916" s="20">
        <f t="shared" si="262"/>
        <v>32046</v>
      </c>
      <c r="G3916" s="20">
        <f t="shared" si="263"/>
        <v>32046</v>
      </c>
      <c r="H3916" s="21" t="str">
        <f>VLOOKUP(B3916,属性中转表!A:F,6,FALSE)</f>
        <v>"hp":35100,"atk":975</v>
      </c>
      <c r="I3916" s="20" t="str">
        <f>IF(VLOOKUP(B3916,属性中转表!A:G,7,FALSE)=0,"",VLOOKUP(VLOOKUP(B3916,属性中转表!A:G,7,FALSE),属性中转表!$K$2:$P$21,6,0))&amp;IF(VLOOKUP(B3916,属性中转表!A:G,7,FALSE)&gt;=50,VLOOKUP(A3916,英雄数据表!A:K,9,0),IF(VLOOKUP(B3916,属性中转表!A:G,7,FALSE)&gt;=25,VLOOKUP(A3916,英雄数据表!A:K,5,0),""))</f>
        <v>"atk":300,"hp":5000,"undpspro":50</v>
      </c>
      <c r="J3916" s="20" t="str">
        <f>IF(I3916="","",属性中转表!$I$1&amp;(IF(VLOOKUP(B3916,属性中转表!A:G,7,FALSE)=0,0,VLOOKUP(VLOOKUP(B3916,属性中转表!A:G,7,FALSE),属性中转表!$K$2:$P$21,4,0)))+IFERROR(VLOOKUP(A3916,英雄数据表!A:K,IF(武魂!B3916&gt;=50,10,IF(武魂!B3916&gt;=25,6)),0),0))</f>
        <v>,"dpspro":0</v>
      </c>
      <c r="K3916" s="32" t="str">
        <f t="shared" si="260"/>
        <v>"atk":300,"hp":5000,"undpspro":50,"dpspro":0</v>
      </c>
      <c r="L3916" s="20" t="str">
        <f>IF(B3916&gt;=50,VLOOKUP(A3916,英雄数据表!A:L,11,FALSE),IF(B3916&gt;=25,VLOOKUP(A3916,英雄数据表!A:L,7,0),""))</f>
        <v/>
      </c>
      <c r="M3916" s="20" t="str">
        <f>IFERROR(VLOOKUP(B3916,属性中转表!$K$2:$O$21,5,FALSE),"")</f>
        <v>"undpspro":50</v>
      </c>
      <c r="N3916" s="20" t="str">
        <f>IF(B3916=25,VLOOKUP(A3916,英雄数据表!A:L,8,FALSE),IF(B3916=50,VLOOKUP(A3916,英雄数据表!A:L,12,0),""))</f>
        <v/>
      </c>
    </row>
    <row r="3917" spans="1:14" x14ac:dyDescent="0.3">
      <c r="A3917" s="20">
        <v>32046</v>
      </c>
      <c r="B3917" s="21">
        <f t="shared" si="261"/>
        <v>16</v>
      </c>
      <c r="C3917" s="21">
        <v>5</v>
      </c>
      <c r="D3917" s="21">
        <f>VLOOKUP(A3917,英雄数据表!A:D,4,0)</f>
        <v>3</v>
      </c>
      <c r="E3917" s="20" t="str">
        <f>VLOOKUP(A3917,英雄数据表!A:C,3,0)</f>
        <v>颅骨王冠</v>
      </c>
      <c r="F3917" s="20">
        <f t="shared" si="262"/>
        <v>32046</v>
      </c>
      <c r="G3917" s="20">
        <f t="shared" si="263"/>
        <v>32046</v>
      </c>
      <c r="H3917" s="21" t="str">
        <f>VLOOKUP(B3917,属性中转表!A:F,6,FALSE)</f>
        <v>"hp":37800,"atk":1050</v>
      </c>
      <c r="I3917" s="20" t="str">
        <f>IF(VLOOKUP(B3917,属性中转表!A:G,7,FALSE)=0,"",VLOOKUP(VLOOKUP(B3917,属性中转表!A:G,7,FALSE),属性中转表!$K$2:$P$21,6,0))&amp;IF(VLOOKUP(B3917,属性中转表!A:G,7,FALSE)&gt;=50,VLOOKUP(A3917,英雄数据表!A:K,9,0),IF(VLOOKUP(B3917,属性中转表!A:G,7,FALSE)&gt;=25,VLOOKUP(A3917,英雄数据表!A:K,5,0),""))</f>
        <v>"atk":300,"hp":5000,"undpspro":50</v>
      </c>
      <c r="J3917" s="20" t="str">
        <f>IF(I3917="","",属性中转表!$I$1&amp;(IF(VLOOKUP(B3917,属性中转表!A:G,7,FALSE)=0,0,VLOOKUP(VLOOKUP(B3917,属性中转表!A:G,7,FALSE),属性中转表!$K$2:$P$21,4,0)))+IFERROR(VLOOKUP(A3917,英雄数据表!A:K,IF(武魂!B3917&gt;=50,10,IF(武魂!B3917&gt;=25,6)),0),0))</f>
        <v>,"dpspro":0</v>
      </c>
      <c r="K3917" s="32" t="str">
        <f t="shared" si="260"/>
        <v>"atk":300,"hp":5000,"undpspro":50,"dpspro":0</v>
      </c>
      <c r="L3917" s="20" t="str">
        <f>IF(B3917&gt;=50,VLOOKUP(A3917,英雄数据表!A:L,11,FALSE),IF(B3917&gt;=25,VLOOKUP(A3917,英雄数据表!A:L,7,0),""))</f>
        <v/>
      </c>
      <c r="M3917" s="20" t="str">
        <f>IFERROR(VLOOKUP(B3917,属性中转表!$K$2:$O$21,5,FALSE),"")</f>
        <v/>
      </c>
      <c r="N3917" s="20" t="str">
        <f>IF(B3917=25,VLOOKUP(A3917,英雄数据表!A:L,8,FALSE),IF(B3917=50,VLOOKUP(A3917,英雄数据表!A:L,12,0),""))</f>
        <v/>
      </c>
    </row>
    <row r="3918" spans="1:14" x14ac:dyDescent="0.3">
      <c r="A3918" s="20">
        <v>32046</v>
      </c>
      <c r="B3918" s="21">
        <f t="shared" si="261"/>
        <v>17</v>
      </c>
      <c r="C3918" s="21">
        <v>5</v>
      </c>
      <c r="D3918" s="21">
        <f>VLOOKUP(A3918,英雄数据表!A:D,4,0)</f>
        <v>3</v>
      </c>
      <c r="E3918" s="20" t="str">
        <f>VLOOKUP(A3918,英雄数据表!A:C,3,0)</f>
        <v>颅骨王冠</v>
      </c>
      <c r="F3918" s="20">
        <f t="shared" si="262"/>
        <v>32046</v>
      </c>
      <c r="G3918" s="20">
        <f t="shared" si="263"/>
        <v>32046</v>
      </c>
      <c r="H3918" s="21" t="str">
        <f>VLOOKUP(B3918,属性中转表!A:F,6,FALSE)</f>
        <v>"hp":40500,"atk":1125</v>
      </c>
      <c r="I3918" s="20" t="str">
        <f>IF(VLOOKUP(B3918,属性中转表!A:G,7,FALSE)=0,"",VLOOKUP(VLOOKUP(B3918,属性中转表!A:G,7,FALSE),属性中转表!$K$2:$P$21,6,0))&amp;IF(VLOOKUP(B3918,属性中转表!A:G,7,FALSE)&gt;=50,VLOOKUP(A3918,英雄数据表!A:K,9,0),IF(VLOOKUP(B3918,属性中转表!A:G,7,FALSE)&gt;=25,VLOOKUP(A3918,英雄数据表!A:K,5,0),""))</f>
        <v>"atk":300,"hp":5000,"undpspro":50</v>
      </c>
      <c r="J3918" s="20" t="str">
        <f>IF(I3918="","",属性中转表!$I$1&amp;(IF(VLOOKUP(B3918,属性中转表!A:G,7,FALSE)=0,0,VLOOKUP(VLOOKUP(B3918,属性中转表!A:G,7,FALSE),属性中转表!$K$2:$P$21,4,0)))+IFERROR(VLOOKUP(A3918,英雄数据表!A:K,IF(武魂!B3918&gt;=50,10,IF(武魂!B3918&gt;=25,6)),0),0))</f>
        <v>,"dpspro":0</v>
      </c>
      <c r="K3918" s="32" t="str">
        <f t="shared" si="260"/>
        <v>"atk":300,"hp":5000,"undpspro":50,"dpspro":0</v>
      </c>
      <c r="L3918" s="20" t="str">
        <f>IF(B3918&gt;=50,VLOOKUP(A3918,英雄数据表!A:L,11,FALSE),IF(B3918&gt;=25,VLOOKUP(A3918,英雄数据表!A:L,7,0),""))</f>
        <v/>
      </c>
      <c r="M3918" s="20" t="str">
        <f>IFERROR(VLOOKUP(B3918,属性中转表!$K$2:$O$21,5,FALSE),"")</f>
        <v/>
      </c>
      <c r="N3918" s="20" t="str">
        <f>IF(B3918=25,VLOOKUP(A3918,英雄数据表!A:L,8,FALSE),IF(B3918=50,VLOOKUP(A3918,英雄数据表!A:L,12,0),""))</f>
        <v/>
      </c>
    </row>
    <row r="3919" spans="1:14" x14ac:dyDescent="0.3">
      <c r="A3919" s="20">
        <v>32046</v>
      </c>
      <c r="B3919" s="21">
        <f t="shared" si="261"/>
        <v>18</v>
      </c>
      <c r="C3919" s="21">
        <v>5</v>
      </c>
      <c r="D3919" s="21">
        <f>VLOOKUP(A3919,英雄数据表!A:D,4,0)</f>
        <v>3</v>
      </c>
      <c r="E3919" s="20" t="str">
        <f>VLOOKUP(A3919,英雄数据表!A:C,3,0)</f>
        <v>颅骨王冠</v>
      </c>
      <c r="F3919" s="20">
        <f t="shared" si="262"/>
        <v>32046</v>
      </c>
      <c r="G3919" s="20">
        <f t="shared" si="263"/>
        <v>32046</v>
      </c>
      <c r="H3919" s="21" t="str">
        <f>VLOOKUP(B3919,属性中转表!A:F,6,FALSE)</f>
        <v>"hp":43200,"atk":1200</v>
      </c>
      <c r="I3919" s="20" t="str">
        <f>IF(VLOOKUP(B3919,属性中转表!A:G,7,FALSE)=0,"",VLOOKUP(VLOOKUP(B3919,属性中转表!A:G,7,FALSE),属性中转表!$K$2:$P$21,6,0))&amp;IF(VLOOKUP(B3919,属性中转表!A:G,7,FALSE)&gt;=50,VLOOKUP(A3919,英雄数据表!A:K,9,0),IF(VLOOKUP(B3919,属性中转表!A:G,7,FALSE)&gt;=25,VLOOKUP(A3919,英雄数据表!A:K,5,0),""))</f>
        <v>"atk":300,"hp":5000,"undpspro":50</v>
      </c>
      <c r="J3919" s="20" t="str">
        <f>IF(I3919="","",属性中转表!$I$1&amp;(IF(VLOOKUP(B3919,属性中转表!A:G,7,FALSE)=0,0,VLOOKUP(VLOOKUP(B3919,属性中转表!A:G,7,FALSE),属性中转表!$K$2:$P$21,4,0)))+IFERROR(VLOOKUP(A3919,英雄数据表!A:K,IF(武魂!B3919&gt;=50,10,IF(武魂!B3919&gt;=25,6)),0),0))</f>
        <v>,"dpspro":0</v>
      </c>
      <c r="K3919" s="32" t="str">
        <f t="shared" si="260"/>
        <v>"atk":300,"hp":5000,"undpspro":50,"dpspro":0</v>
      </c>
      <c r="L3919" s="20" t="str">
        <f>IF(B3919&gt;=50,VLOOKUP(A3919,英雄数据表!A:L,11,FALSE),IF(B3919&gt;=25,VLOOKUP(A3919,英雄数据表!A:L,7,0),""))</f>
        <v/>
      </c>
      <c r="M3919" s="20" t="str">
        <f>IFERROR(VLOOKUP(B3919,属性中转表!$K$2:$O$21,5,FALSE),"")</f>
        <v/>
      </c>
      <c r="N3919" s="20" t="str">
        <f>IF(B3919=25,VLOOKUP(A3919,英雄数据表!A:L,8,FALSE),IF(B3919=50,VLOOKUP(A3919,英雄数据表!A:L,12,0),""))</f>
        <v/>
      </c>
    </row>
    <row r="3920" spans="1:14" x14ac:dyDescent="0.3">
      <c r="A3920" s="20">
        <v>32046</v>
      </c>
      <c r="B3920" s="21">
        <f t="shared" si="261"/>
        <v>19</v>
      </c>
      <c r="C3920" s="21">
        <v>5</v>
      </c>
      <c r="D3920" s="21">
        <f>VLOOKUP(A3920,英雄数据表!A:D,4,0)</f>
        <v>3</v>
      </c>
      <c r="E3920" s="20" t="str">
        <f>VLOOKUP(A3920,英雄数据表!A:C,3,0)</f>
        <v>颅骨王冠</v>
      </c>
      <c r="F3920" s="20">
        <f t="shared" si="262"/>
        <v>32046</v>
      </c>
      <c r="G3920" s="20">
        <f t="shared" si="263"/>
        <v>32046</v>
      </c>
      <c r="H3920" s="21" t="str">
        <f>VLOOKUP(B3920,属性中转表!A:F,6,FALSE)</f>
        <v>"hp":45900,"atk":1275</v>
      </c>
      <c r="I3920" s="20" t="str">
        <f>IF(VLOOKUP(B3920,属性中转表!A:G,7,FALSE)=0,"",VLOOKUP(VLOOKUP(B3920,属性中转表!A:G,7,FALSE),属性中转表!$K$2:$P$21,6,0))&amp;IF(VLOOKUP(B3920,属性中转表!A:G,7,FALSE)&gt;=50,VLOOKUP(A3920,英雄数据表!A:K,9,0),IF(VLOOKUP(B3920,属性中转表!A:G,7,FALSE)&gt;=25,VLOOKUP(A3920,英雄数据表!A:K,5,0),""))</f>
        <v>"atk":300,"hp":5000,"undpspro":50</v>
      </c>
      <c r="J3920" s="20" t="str">
        <f>IF(I3920="","",属性中转表!$I$1&amp;(IF(VLOOKUP(B3920,属性中转表!A:G,7,FALSE)=0,0,VLOOKUP(VLOOKUP(B3920,属性中转表!A:G,7,FALSE),属性中转表!$K$2:$P$21,4,0)))+IFERROR(VLOOKUP(A3920,英雄数据表!A:K,IF(武魂!B3920&gt;=50,10,IF(武魂!B3920&gt;=25,6)),0),0))</f>
        <v>,"dpspro":0</v>
      </c>
      <c r="K3920" s="32" t="str">
        <f t="shared" si="260"/>
        <v>"atk":300,"hp":5000,"undpspro":50,"dpspro":0</v>
      </c>
      <c r="L3920" s="20" t="str">
        <f>IF(B3920&gt;=50,VLOOKUP(A3920,英雄数据表!A:L,11,FALSE),IF(B3920&gt;=25,VLOOKUP(A3920,英雄数据表!A:L,7,0),""))</f>
        <v/>
      </c>
      <c r="M3920" s="20" t="str">
        <f>IFERROR(VLOOKUP(B3920,属性中转表!$K$2:$O$21,5,FALSE),"")</f>
        <v/>
      </c>
      <c r="N3920" s="20" t="str">
        <f>IF(B3920=25,VLOOKUP(A3920,英雄数据表!A:L,8,FALSE),IF(B3920=50,VLOOKUP(A3920,英雄数据表!A:L,12,0),""))</f>
        <v/>
      </c>
    </row>
    <row r="3921" spans="1:14" x14ac:dyDescent="0.3">
      <c r="A3921" s="20">
        <v>32046</v>
      </c>
      <c r="B3921" s="21">
        <f t="shared" si="261"/>
        <v>20</v>
      </c>
      <c r="C3921" s="21">
        <v>5</v>
      </c>
      <c r="D3921" s="21">
        <f>VLOOKUP(A3921,英雄数据表!A:D,4,0)</f>
        <v>3</v>
      </c>
      <c r="E3921" s="20" t="str">
        <f>VLOOKUP(A3921,英雄数据表!A:C,3,0)</f>
        <v>颅骨王冠</v>
      </c>
      <c r="F3921" s="20">
        <f t="shared" si="262"/>
        <v>32046</v>
      </c>
      <c r="G3921" s="20">
        <f t="shared" si="263"/>
        <v>32046</v>
      </c>
      <c r="H3921" s="21" t="str">
        <f>VLOOKUP(B3921,属性中转表!A:F,6,FALSE)</f>
        <v>"hp":48600,"atk":1350</v>
      </c>
      <c r="I3921" s="20" t="str">
        <f>IF(VLOOKUP(B3921,属性中转表!A:G,7,FALSE)=0,"",VLOOKUP(VLOOKUP(B3921,属性中转表!A:G,7,FALSE),属性中转表!$K$2:$P$21,6,0))&amp;IF(VLOOKUP(B3921,属性中转表!A:G,7,FALSE)&gt;=50,VLOOKUP(A3921,英雄数据表!A:K,9,0),IF(VLOOKUP(B3921,属性中转表!A:G,7,FALSE)&gt;=25,VLOOKUP(A3921,英雄数据表!A:K,5,0),""))</f>
        <v>"atk":300,"hp":5000,"undpspro":50</v>
      </c>
      <c r="J3921" s="20" t="str">
        <f>IF(I3921="","",属性中转表!$I$1&amp;(IF(VLOOKUP(B3921,属性中转表!A:G,7,FALSE)=0,0,VLOOKUP(VLOOKUP(B3921,属性中转表!A:G,7,FALSE),属性中转表!$K$2:$P$21,4,0)))+IFERROR(VLOOKUP(A3921,英雄数据表!A:K,IF(武魂!B3921&gt;=50,10,IF(武魂!B3921&gt;=25,6)),0),0))</f>
        <v>,"dpspro":50</v>
      </c>
      <c r="K3921" s="32" t="str">
        <f t="shared" si="260"/>
        <v>"atk":300,"hp":5000,"undpspro":50,"dpspro":50</v>
      </c>
      <c r="L3921" s="20" t="str">
        <f>IF(B3921&gt;=50,VLOOKUP(A3921,英雄数据表!A:L,11,FALSE),IF(B3921&gt;=25,VLOOKUP(A3921,英雄数据表!A:L,7,0),""))</f>
        <v/>
      </c>
      <c r="M3921" s="20" t="str">
        <f>IFERROR(VLOOKUP(B3921,属性中转表!$K$2:$O$21,5,FALSE),"")</f>
        <v>"dpspro":50</v>
      </c>
      <c r="N3921" s="20" t="str">
        <f>IF(B3921=25,VLOOKUP(A3921,英雄数据表!A:L,8,FALSE),IF(B3921=50,VLOOKUP(A3921,英雄数据表!A:L,12,0),""))</f>
        <v/>
      </c>
    </row>
    <row r="3922" spans="1:14" x14ac:dyDescent="0.3">
      <c r="A3922" s="20">
        <v>32046</v>
      </c>
      <c r="B3922" s="21">
        <f t="shared" si="261"/>
        <v>21</v>
      </c>
      <c r="C3922" s="21">
        <v>5</v>
      </c>
      <c r="D3922" s="21">
        <f>VLOOKUP(A3922,英雄数据表!A:D,4,0)</f>
        <v>3</v>
      </c>
      <c r="E3922" s="20" t="str">
        <f>VLOOKUP(A3922,英雄数据表!A:C,3,0)</f>
        <v>颅骨王冠</v>
      </c>
      <c r="F3922" s="20">
        <f t="shared" si="262"/>
        <v>32046</v>
      </c>
      <c r="G3922" s="20">
        <f t="shared" si="263"/>
        <v>32046</v>
      </c>
      <c r="H3922" s="21" t="str">
        <f>VLOOKUP(B3922,属性中转表!A:F,6,FALSE)</f>
        <v>"hp":52200,"atk":1450</v>
      </c>
      <c r="I3922" s="20" t="str">
        <f>IF(VLOOKUP(B3922,属性中转表!A:G,7,FALSE)=0,"",VLOOKUP(VLOOKUP(B3922,属性中转表!A:G,7,FALSE),属性中转表!$K$2:$P$21,6,0))&amp;IF(VLOOKUP(B3922,属性中转表!A:G,7,FALSE)&gt;=50,VLOOKUP(A3922,英雄数据表!A:K,9,0),IF(VLOOKUP(B3922,属性中转表!A:G,7,FALSE)&gt;=25,VLOOKUP(A3922,英雄数据表!A:K,5,0),""))</f>
        <v>"atk":300,"hp":5000,"undpspro":50</v>
      </c>
      <c r="J3922" s="20" t="str">
        <f>IF(I3922="","",属性中转表!$I$1&amp;(IF(VLOOKUP(B3922,属性中转表!A:G,7,FALSE)=0,0,VLOOKUP(VLOOKUP(B3922,属性中转表!A:G,7,FALSE),属性中转表!$K$2:$P$21,4,0)))+IFERROR(VLOOKUP(A3922,英雄数据表!A:K,IF(武魂!B3922&gt;=50,10,IF(武魂!B3922&gt;=25,6)),0),0))</f>
        <v>,"dpspro":50</v>
      </c>
      <c r="K3922" s="32" t="str">
        <f t="shared" si="260"/>
        <v>"atk":300,"hp":5000,"undpspro":50,"dpspro":50</v>
      </c>
      <c r="L3922" s="20" t="str">
        <f>IF(B3922&gt;=50,VLOOKUP(A3922,英雄数据表!A:L,11,FALSE),IF(B3922&gt;=25,VLOOKUP(A3922,英雄数据表!A:L,7,0),""))</f>
        <v/>
      </c>
      <c r="M3922" s="20" t="str">
        <f>IFERROR(VLOOKUP(B3922,属性中转表!$K$2:$O$21,5,FALSE),"")</f>
        <v/>
      </c>
      <c r="N3922" s="20" t="str">
        <f>IF(B3922=25,VLOOKUP(A3922,英雄数据表!A:L,8,FALSE),IF(B3922=50,VLOOKUP(A3922,英雄数据表!A:L,12,0),""))</f>
        <v/>
      </c>
    </row>
    <row r="3923" spans="1:14" x14ac:dyDescent="0.3">
      <c r="A3923" s="20">
        <v>32046</v>
      </c>
      <c r="B3923" s="21">
        <f t="shared" si="261"/>
        <v>22</v>
      </c>
      <c r="C3923" s="21">
        <v>5</v>
      </c>
      <c r="D3923" s="21">
        <f>VLOOKUP(A3923,英雄数据表!A:D,4,0)</f>
        <v>3</v>
      </c>
      <c r="E3923" s="20" t="str">
        <f>VLOOKUP(A3923,英雄数据表!A:C,3,0)</f>
        <v>颅骨王冠</v>
      </c>
      <c r="F3923" s="20">
        <f t="shared" si="262"/>
        <v>32046</v>
      </c>
      <c r="G3923" s="20">
        <f t="shared" si="263"/>
        <v>32046</v>
      </c>
      <c r="H3923" s="21" t="str">
        <f>VLOOKUP(B3923,属性中转表!A:F,6,FALSE)</f>
        <v>"hp":55800,"atk":1550</v>
      </c>
      <c r="I3923" s="20" t="str">
        <f>IF(VLOOKUP(B3923,属性中转表!A:G,7,FALSE)=0,"",VLOOKUP(VLOOKUP(B3923,属性中转表!A:G,7,FALSE),属性中转表!$K$2:$P$21,6,0))&amp;IF(VLOOKUP(B3923,属性中转表!A:G,7,FALSE)&gt;=50,VLOOKUP(A3923,英雄数据表!A:K,9,0),IF(VLOOKUP(B3923,属性中转表!A:G,7,FALSE)&gt;=25,VLOOKUP(A3923,英雄数据表!A:K,5,0),""))</f>
        <v>"atk":300,"hp":5000,"undpspro":50</v>
      </c>
      <c r="J3923" s="20" t="str">
        <f>IF(I3923="","",属性中转表!$I$1&amp;(IF(VLOOKUP(B3923,属性中转表!A:G,7,FALSE)=0,0,VLOOKUP(VLOOKUP(B3923,属性中转表!A:G,7,FALSE),属性中转表!$K$2:$P$21,4,0)))+IFERROR(VLOOKUP(A3923,英雄数据表!A:K,IF(武魂!B3923&gt;=50,10,IF(武魂!B3923&gt;=25,6)),0),0))</f>
        <v>,"dpspro":50</v>
      </c>
      <c r="K3923" s="32" t="str">
        <f t="shared" si="260"/>
        <v>"atk":300,"hp":5000,"undpspro":50,"dpspro":50</v>
      </c>
      <c r="L3923" s="20" t="str">
        <f>IF(B3923&gt;=50,VLOOKUP(A3923,英雄数据表!A:L,11,FALSE),IF(B3923&gt;=25,VLOOKUP(A3923,英雄数据表!A:L,7,0),""))</f>
        <v/>
      </c>
      <c r="M3923" s="20" t="str">
        <f>IFERROR(VLOOKUP(B3923,属性中转表!$K$2:$O$21,5,FALSE),"")</f>
        <v/>
      </c>
      <c r="N3923" s="20" t="str">
        <f>IF(B3923=25,VLOOKUP(A3923,英雄数据表!A:L,8,FALSE),IF(B3923=50,VLOOKUP(A3923,英雄数据表!A:L,12,0),""))</f>
        <v/>
      </c>
    </row>
    <row r="3924" spans="1:14" x14ac:dyDescent="0.3">
      <c r="A3924" s="20">
        <v>32046</v>
      </c>
      <c r="B3924" s="21">
        <f t="shared" si="261"/>
        <v>23</v>
      </c>
      <c r="C3924" s="21">
        <v>5</v>
      </c>
      <c r="D3924" s="21">
        <f>VLOOKUP(A3924,英雄数据表!A:D,4,0)</f>
        <v>3</v>
      </c>
      <c r="E3924" s="20" t="str">
        <f>VLOOKUP(A3924,英雄数据表!A:C,3,0)</f>
        <v>颅骨王冠</v>
      </c>
      <c r="F3924" s="20">
        <f t="shared" si="262"/>
        <v>32046</v>
      </c>
      <c r="G3924" s="20">
        <f t="shared" si="263"/>
        <v>32046</v>
      </c>
      <c r="H3924" s="21" t="str">
        <f>VLOOKUP(B3924,属性中转表!A:F,6,FALSE)</f>
        <v>"hp":59400,"atk":1650</v>
      </c>
      <c r="I3924" s="20" t="str">
        <f>IF(VLOOKUP(B3924,属性中转表!A:G,7,FALSE)=0,"",VLOOKUP(VLOOKUP(B3924,属性中转表!A:G,7,FALSE),属性中转表!$K$2:$P$21,6,0))&amp;IF(VLOOKUP(B3924,属性中转表!A:G,7,FALSE)&gt;=50,VLOOKUP(A3924,英雄数据表!A:K,9,0),IF(VLOOKUP(B3924,属性中转表!A:G,7,FALSE)&gt;=25,VLOOKUP(A3924,英雄数据表!A:K,5,0),""))</f>
        <v>"atk":300,"hp":5000,"undpspro":50</v>
      </c>
      <c r="J3924" s="20" t="str">
        <f>IF(I3924="","",属性中转表!$I$1&amp;(IF(VLOOKUP(B3924,属性中转表!A:G,7,FALSE)=0,0,VLOOKUP(VLOOKUP(B3924,属性中转表!A:G,7,FALSE),属性中转表!$K$2:$P$21,4,0)))+IFERROR(VLOOKUP(A3924,英雄数据表!A:K,IF(武魂!B3924&gt;=50,10,IF(武魂!B3924&gt;=25,6)),0),0))</f>
        <v>,"dpspro":50</v>
      </c>
      <c r="K3924" s="32" t="str">
        <f t="shared" si="260"/>
        <v>"atk":300,"hp":5000,"undpspro":50,"dpspro":50</v>
      </c>
      <c r="L3924" s="20" t="str">
        <f>IF(B3924&gt;=50,VLOOKUP(A3924,英雄数据表!A:L,11,FALSE),IF(B3924&gt;=25,VLOOKUP(A3924,英雄数据表!A:L,7,0),""))</f>
        <v/>
      </c>
      <c r="M3924" s="20" t="str">
        <f>IFERROR(VLOOKUP(B3924,属性中转表!$K$2:$O$21,5,FALSE),"")</f>
        <v/>
      </c>
      <c r="N3924" s="20" t="str">
        <f>IF(B3924=25,VLOOKUP(A3924,英雄数据表!A:L,8,FALSE),IF(B3924=50,VLOOKUP(A3924,英雄数据表!A:L,12,0),""))</f>
        <v/>
      </c>
    </row>
    <row r="3925" spans="1:14" x14ac:dyDescent="0.3">
      <c r="A3925" s="20">
        <v>32046</v>
      </c>
      <c r="B3925" s="21">
        <f t="shared" si="261"/>
        <v>24</v>
      </c>
      <c r="C3925" s="21">
        <v>5</v>
      </c>
      <c r="D3925" s="21">
        <f>VLOOKUP(A3925,英雄数据表!A:D,4,0)</f>
        <v>3</v>
      </c>
      <c r="E3925" s="20" t="str">
        <f>VLOOKUP(A3925,英雄数据表!A:C,3,0)</f>
        <v>颅骨王冠</v>
      </c>
      <c r="F3925" s="20">
        <f t="shared" si="262"/>
        <v>32046</v>
      </c>
      <c r="G3925" s="20">
        <f t="shared" si="263"/>
        <v>32046</v>
      </c>
      <c r="H3925" s="21" t="str">
        <f>VLOOKUP(B3925,属性中转表!A:F,6,FALSE)</f>
        <v>"hp":63000,"atk":1750</v>
      </c>
      <c r="I3925" s="20" t="str">
        <f>IF(VLOOKUP(B3925,属性中转表!A:G,7,FALSE)=0,"",VLOOKUP(VLOOKUP(B3925,属性中转表!A:G,7,FALSE),属性中转表!$K$2:$P$21,6,0))&amp;IF(VLOOKUP(B3925,属性中转表!A:G,7,FALSE)&gt;=50,VLOOKUP(A3925,英雄数据表!A:K,9,0),IF(VLOOKUP(B3925,属性中转表!A:G,7,FALSE)&gt;=25,VLOOKUP(A3925,英雄数据表!A:K,5,0),""))</f>
        <v>"atk":300,"hp":5000,"undpspro":50</v>
      </c>
      <c r="J3925" s="20" t="str">
        <f>IF(I3925="","",属性中转表!$I$1&amp;(IF(VLOOKUP(B3925,属性中转表!A:G,7,FALSE)=0,0,VLOOKUP(VLOOKUP(B3925,属性中转表!A:G,7,FALSE),属性中转表!$K$2:$P$21,4,0)))+IFERROR(VLOOKUP(A3925,英雄数据表!A:K,IF(武魂!B3925&gt;=50,10,IF(武魂!B3925&gt;=25,6)),0),0))</f>
        <v>,"dpspro":50</v>
      </c>
      <c r="K3925" s="32" t="str">
        <f t="shared" si="260"/>
        <v>"atk":300,"hp":5000,"undpspro":50,"dpspro":50</v>
      </c>
      <c r="L3925" s="20" t="str">
        <f>IF(B3925&gt;=50,VLOOKUP(A3925,英雄数据表!A:L,11,FALSE),IF(B3925&gt;=25,VLOOKUP(A3925,英雄数据表!A:L,7,0),""))</f>
        <v/>
      </c>
      <c r="M3925" s="20" t="str">
        <f>IFERROR(VLOOKUP(B3925,属性中转表!$K$2:$O$21,5,FALSE),"")</f>
        <v/>
      </c>
      <c r="N3925" s="20" t="str">
        <f>IF(B3925=25,VLOOKUP(A3925,英雄数据表!A:L,8,FALSE),IF(B3925=50,VLOOKUP(A3925,英雄数据表!A:L,12,0),""))</f>
        <v/>
      </c>
    </row>
    <row r="3926" spans="1:14" x14ac:dyDescent="0.3">
      <c r="A3926" s="20">
        <v>32046</v>
      </c>
      <c r="B3926" s="21">
        <f t="shared" si="261"/>
        <v>25</v>
      </c>
      <c r="C3926" s="21">
        <v>5</v>
      </c>
      <c r="D3926" s="21">
        <f>VLOOKUP(A3926,英雄数据表!A:D,4,0)</f>
        <v>3</v>
      </c>
      <c r="E3926" s="20" t="str">
        <f>VLOOKUP(A3926,英雄数据表!A:C,3,0)</f>
        <v>颅骨王冠</v>
      </c>
      <c r="F3926" s="20">
        <f t="shared" si="262"/>
        <v>32046</v>
      </c>
      <c r="G3926" s="20">
        <f t="shared" si="263"/>
        <v>32046</v>
      </c>
      <c r="H3926" s="21" t="str">
        <f>VLOOKUP(B3926,属性中转表!A:F,6,FALSE)</f>
        <v>"hp":66600,"atk":1850</v>
      </c>
      <c r="I3926" s="20" t="str">
        <f>IF(VLOOKUP(B3926,属性中转表!A:G,7,FALSE)=0,"",VLOOKUP(VLOOKUP(B3926,属性中转表!A:G,7,FALSE),属性中转表!$K$2:$P$21,6,0))&amp;IF(VLOOKUP(B3926,属性中转表!A:G,7,FALSE)&gt;=50,VLOOKUP(A3926,英雄数据表!A:K,9,0),IF(VLOOKUP(B3926,属性中转表!A:G,7,FALSE)&gt;=25,VLOOKUP(A3926,英雄数据表!A:K,5,0),""))</f>
        <v>"atk":300,"hp":5000,"undpspro":50</v>
      </c>
      <c r="J3926" s="20" t="str">
        <f>IF(I3926="","",属性中转表!$I$1&amp;(IF(VLOOKUP(B3926,属性中转表!A:G,7,FALSE)=0,0,VLOOKUP(VLOOKUP(B3926,属性中转表!A:G,7,FALSE),属性中转表!$K$2:$P$21,4,0)))+IFERROR(VLOOKUP(A3926,英雄数据表!A:K,IF(武魂!B3926&gt;=50,10,IF(武魂!B3926&gt;=25,6)),0),0))</f>
        <v>,"dpspro":50</v>
      </c>
      <c r="K3926" s="32" t="str">
        <f t="shared" si="260"/>
        <v>"atk":300,"hp":5000,"undpspro":50,"dpspro":50</v>
      </c>
      <c r="L3926" s="20" t="str">
        <f>IF(B3926&gt;=50,VLOOKUP(A3926,英雄数据表!A:L,11,FALSE),IF(B3926&gt;=25,VLOOKUP(A3926,英雄数据表!A:L,7,0),""))</f>
        <v>"3204601004"</v>
      </c>
      <c r="M3926" s="20" t="str">
        <f>IFERROR(VLOOKUP(B3926,属性中转表!$K$2:$O$21,5,FALSE),"")</f>
        <v/>
      </c>
      <c r="N3926" s="20" t="str">
        <f>IF(B3926=25,VLOOKUP(A3926,英雄数据表!A:L,8,FALSE),IF(B3926=50,VLOOKUP(A3926,英雄数据表!A:L,12,0),""))</f>
        <v>战斗开始时每有一名邪能阵营英雄，自己本场战斗伤害增加3%（最高增加18%）</v>
      </c>
    </row>
    <row r="3927" spans="1:14" x14ac:dyDescent="0.3">
      <c r="A3927" s="20">
        <v>32046</v>
      </c>
      <c r="B3927" s="21">
        <f t="shared" si="261"/>
        <v>26</v>
      </c>
      <c r="C3927" s="21">
        <v>5</v>
      </c>
      <c r="D3927" s="21">
        <f>VLOOKUP(A3927,英雄数据表!A:D,4,0)</f>
        <v>3</v>
      </c>
      <c r="E3927" s="20" t="str">
        <f>VLOOKUP(A3927,英雄数据表!A:C,3,0)</f>
        <v>颅骨王冠</v>
      </c>
      <c r="F3927" s="20">
        <f t="shared" si="262"/>
        <v>32046</v>
      </c>
      <c r="G3927" s="20">
        <f t="shared" si="263"/>
        <v>32046</v>
      </c>
      <c r="H3927" s="21" t="str">
        <f>VLOOKUP(B3927,属性中转表!A:F,6,FALSE)</f>
        <v>"hp":70200,"atk":1950</v>
      </c>
      <c r="I3927" s="20" t="str">
        <f>IF(VLOOKUP(B3927,属性中转表!A:G,7,FALSE)=0,"",VLOOKUP(VLOOKUP(B3927,属性中转表!A:G,7,FALSE),属性中转表!$K$2:$P$21,6,0))&amp;IF(VLOOKUP(B3927,属性中转表!A:G,7,FALSE)&gt;=50,VLOOKUP(A3927,英雄数据表!A:K,9,0),IF(VLOOKUP(B3927,属性中转表!A:G,7,FALSE)&gt;=25,VLOOKUP(A3927,英雄数据表!A:K,5,0),""))</f>
        <v>"atk":300,"hp":5000,"undpspro":50</v>
      </c>
      <c r="J3927" s="20" t="str">
        <f>IF(I3927="","",属性中转表!$I$1&amp;(IF(VLOOKUP(B3927,属性中转表!A:G,7,FALSE)=0,0,VLOOKUP(VLOOKUP(B3927,属性中转表!A:G,7,FALSE),属性中转表!$K$2:$P$21,4,0)))+IFERROR(VLOOKUP(A3927,英雄数据表!A:K,IF(武魂!B3927&gt;=50,10,IF(武魂!B3927&gt;=25,6)),0),0))</f>
        <v>,"dpspro":50</v>
      </c>
      <c r="K3927" s="32" t="str">
        <f t="shared" si="260"/>
        <v>"atk":300,"hp":5000,"undpspro":50,"dpspro":50</v>
      </c>
      <c r="L3927" s="20" t="str">
        <f>IF(B3927&gt;=50,VLOOKUP(A3927,英雄数据表!A:L,11,FALSE),IF(B3927&gt;=25,VLOOKUP(A3927,英雄数据表!A:L,7,0),""))</f>
        <v>"3204601004"</v>
      </c>
      <c r="M3927" s="20" t="str">
        <f>IFERROR(VLOOKUP(B3927,属性中转表!$K$2:$O$21,5,FALSE),"")</f>
        <v/>
      </c>
      <c r="N3927" s="20" t="str">
        <f>IF(B3927=25,VLOOKUP(A3927,英雄数据表!A:L,8,FALSE),IF(B3927=50,VLOOKUP(A3927,英雄数据表!A:L,12,0),""))</f>
        <v/>
      </c>
    </row>
    <row r="3928" spans="1:14" x14ac:dyDescent="0.3">
      <c r="A3928" s="20">
        <v>32046</v>
      </c>
      <c r="B3928" s="21">
        <f t="shared" si="261"/>
        <v>27</v>
      </c>
      <c r="C3928" s="21">
        <v>5</v>
      </c>
      <c r="D3928" s="21">
        <f>VLOOKUP(A3928,英雄数据表!A:D,4,0)</f>
        <v>3</v>
      </c>
      <c r="E3928" s="20" t="str">
        <f>VLOOKUP(A3928,英雄数据表!A:C,3,0)</f>
        <v>颅骨王冠</v>
      </c>
      <c r="F3928" s="20">
        <f t="shared" si="262"/>
        <v>32046</v>
      </c>
      <c r="G3928" s="20">
        <f t="shared" si="263"/>
        <v>32046</v>
      </c>
      <c r="H3928" s="21" t="str">
        <f>VLOOKUP(B3928,属性中转表!A:F,6,FALSE)</f>
        <v>"hp":73800,"atk":2050</v>
      </c>
      <c r="I3928" s="20" t="str">
        <f>IF(VLOOKUP(B3928,属性中转表!A:G,7,FALSE)=0,"",VLOOKUP(VLOOKUP(B3928,属性中转表!A:G,7,FALSE),属性中转表!$K$2:$P$21,6,0))&amp;IF(VLOOKUP(B3928,属性中转表!A:G,7,FALSE)&gt;=50,VLOOKUP(A3928,英雄数据表!A:K,9,0),IF(VLOOKUP(B3928,属性中转表!A:G,7,FALSE)&gt;=25,VLOOKUP(A3928,英雄数据表!A:K,5,0),""))</f>
        <v>"atk":300,"hp":5000,"undpspro":50</v>
      </c>
      <c r="J3928" s="20" t="str">
        <f>IF(I3928="","",属性中转表!$I$1&amp;(IF(VLOOKUP(B3928,属性中转表!A:G,7,FALSE)=0,0,VLOOKUP(VLOOKUP(B3928,属性中转表!A:G,7,FALSE),属性中转表!$K$2:$P$21,4,0)))+IFERROR(VLOOKUP(A3928,英雄数据表!A:K,IF(武魂!B3928&gt;=50,10,IF(武魂!B3928&gt;=25,6)),0),0))</f>
        <v>,"dpspro":50</v>
      </c>
      <c r="K3928" s="32" t="str">
        <f t="shared" si="260"/>
        <v>"atk":300,"hp":5000,"undpspro":50,"dpspro":50</v>
      </c>
      <c r="L3928" s="20" t="str">
        <f>IF(B3928&gt;=50,VLOOKUP(A3928,英雄数据表!A:L,11,FALSE),IF(B3928&gt;=25,VLOOKUP(A3928,英雄数据表!A:L,7,0),""))</f>
        <v>"3204601004"</v>
      </c>
      <c r="M3928" s="20" t="str">
        <f>IFERROR(VLOOKUP(B3928,属性中转表!$K$2:$O$21,5,FALSE),"")</f>
        <v/>
      </c>
      <c r="N3928" s="20" t="str">
        <f>IF(B3928=25,VLOOKUP(A3928,英雄数据表!A:L,8,FALSE),IF(B3928=50,VLOOKUP(A3928,英雄数据表!A:L,12,0),""))</f>
        <v/>
      </c>
    </row>
    <row r="3929" spans="1:14" x14ac:dyDescent="0.3">
      <c r="A3929" s="20">
        <v>32046</v>
      </c>
      <c r="B3929" s="21">
        <f t="shared" si="261"/>
        <v>28</v>
      </c>
      <c r="C3929" s="21">
        <v>5</v>
      </c>
      <c r="D3929" s="21">
        <f>VLOOKUP(A3929,英雄数据表!A:D,4,0)</f>
        <v>3</v>
      </c>
      <c r="E3929" s="20" t="str">
        <f>VLOOKUP(A3929,英雄数据表!A:C,3,0)</f>
        <v>颅骨王冠</v>
      </c>
      <c r="F3929" s="20">
        <f t="shared" si="262"/>
        <v>32046</v>
      </c>
      <c r="G3929" s="20">
        <f t="shared" si="263"/>
        <v>32046</v>
      </c>
      <c r="H3929" s="21" t="str">
        <f>VLOOKUP(B3929,属性中转表!A:F,6,FALSE)</f>
        <v>"hp":77400,"atk":2150</v>
      </c>
      <c r="I3929" s="20" t="str">
        <f>IF(VLOOKUP(B3929,属性中转表!A:G,7,FALSE)=0,"",VLOOKUP(VLOOKUP(B3929,属性中转表!A:G,7,FALSE),属性中转表!$K$2:$P$21,6,0))&amp;IF(VLOOKUP(B3929,属性中转表!A:G,7,FALSE)&gt;=50,VLOOKUP(A3929,英雄数据表!A:K,9,0),IF(VLOOKUP(B3929,属性中转表!A:G,7,FALSE)&gt;=25,VLOOKUP(A3929,英雄数据表!A:K,5,0),""))</f>
        <v>"atk":300,"hp":5000,"undpspro":50</v>
      </c>
      <c r="J3929" s="20" t="str">
        <f>IF(I3929="","",属性中转表!$I$1&amp;(IF(VLOOKUP(B3929,属性中转表!A:G,7,FALSE)=0,0,VLOOKUP(VLOOKUP(B3929,属性中转表!A:G,7,FALSE),属性中转表!$K$2:$P$21,4,0)))+IFERROR(VLOOKUP(A3929,英雄数据表!A:K,IF(武魂!B3929&gt;=50,10,IF(武魂!B3929&gt;=25,6)),0),0))</f>
        <v>,"dpspro":50</v>
      </c>
      <c r="K3929" s="32" t="str">
        <f t="shared" si="260"/>
        <v>"atk":300,"hp":5000,"undpspro":50,"dpspro":50</v>
      </c>
      <c r="L3929" s="20" t="str">
        <f>IF(B3929&gt;=50,VLOOKUP(A3929,英雄数据表!A:L,11,FALSE),IF(B3929&gt;=25,VLOOKUP(A3929,英雄数据表!A:L,7,0),""))</f>
        <v>"3204601004"</v>
      </c>
      <c r="M3929" s="20" t="str">
        <f>IFERROR(VLOOKUP(B3929,属性中转表!$K$2:$O$21,5,FALSE),"")</f>
        <v/>
      </c>
      <c r="N3929" s="20" t="str">
        <f>IF(B3929=25,VLOOKUP(A3929,英雄数据表!A:L,8,FALSE),IF(B3929=50,VLOOKUP(A3929,英雄数据表!A:L,12,0),""))</f>
        <v/>
      </c>
    </row>
    <row r="3930" spans="1:14" x14ac:dyDescent="0.3">
      <c r="A3930" s="20">
        <v>32046</v>
      </c>
      <c r="B3930" s="21">
        <f t="shared" si="261"/>
        <v>29</v>
      </c>
      <c r="C3930" s="21">
        <v>5</v>
      </c>
      <c r="D3930" s="21">
        <f>VLOOKUP(A3930,英雄数据表!A:D,4,0)</f>
        <v>3</v>
      </c>
      <c r="E3930" s="20" t="str">
        <f>VLOOKUP(A3930,英雄数据表!A:C,3,0)</f>
        <v>颅骨王冠</v>
      </c>
      <c r="F3930" s="20">
        <f t="shared" si="262"/>
        <v>32046</v>
      </c>
      <c r="G3930" s="20">
        <f t="shared" si="263"/>
        <v>32046</v>
      </c>
      <c r="H3930" s="21" t="str">
        <f>VLOOKUP(B3930,属性中转表!A:F,6,FALSE)</f>
        <v>"hp":81000,"atk":2250</v>
      </c>
      <c r="I3930" s="20" t="str">
        <f>IF(VLOOKUP(B3930,属性中转表!A:G,7,FALSE)=0,"",VLOOKUP(VLOOKUP(B3930,属性中转表!A:G,7,FALSE),属性中转表!$K$2:$P$21,6,0))&amp;IF(VLOOKUP(B3930,属性中转表!A:G,7,FALSE)&gt;=50,VLOOKUP(A3930,英雄数据表!A:K,9,0),IF(VLOOKUP(B3930,属性中转表!A:G,7,FALSE)&gt;=25,VLOOKUP(A3930,英雄数据表!A:K,5,0),""))</f>
        <v>"atk":300,"hp":5000,"undpspro":50</v>
      </c>
      <c r="J3930" s="20" t="str">
        <f>IF(I3930="","",属性中转表!$I$1&amp;(IF(VLOOKUP(B3930,属性中转表!A:G,7,FALSE)=0,0,VLOOKUP(VLOOKUP(B3930,属性中转表!A:G,7,FALSE),属性中转表!$K$2:$P$21,4,0)))+IFERROR(VLOOKUP(A3930,英雄数据表!A:K,IF(武魂!B3930&gt;=50,10,IF(武魂!B3930&gt;=25,6)),0),0))</f>
        <v>,"dpspro":50</v>
      </c>
      <c r="K3930" s="32" t="str">
        <f t="shared" si="260"/>
        <v>"atk":300,"hp":5000,"undpspro":50,"dpspro":50</v>
      </c>
      <c r="L3930" s="20" t="str">
        <f>IF(B3930&gt;=50,VLOOKUP(A3930,英雄数据表!A:L,11,FALSE),IF(B3930&gt;=25,VLOOKUP(A3930,英雄数据表!A:L,7,0),""))</f>
        <v>"3204601004"</v>
      </c>
      <c r="M3930" s="20" t="str">
        <f>IFERROR(VLOOKUP(B3930,属性中转表!$K$2:$O$21,5,FALSE),"")</f>
        <v/>
      </c>
      <c r="N3930" s="20" t="str">
        <f>IF(B3930=25,VLOOKUP(A3930,英雄数据表!A:L,8,FALSE),IF(B3930=50,VLOOKUP(A3930,英雄数据表!A:L,12,0),""))</f>
        <v/>
      </c>
    </row>
    <row r="3931" spans="1:14" x14ac:dyDescent="0.3">
      <c r="A3931" s="20">
        <v>32046</v>
      </c>
      <c r="B3931" s="21">
        <f t="shared" si="261"/>
        <v>30</v>
      </c>
      <c r="C3931" s="21">
        <v>5</v>
      </c>
      <c r="D3931" s="21">
        <f>VLOOKUP(A3931,英雄数据表!A:D,4,0)</f>
        <v>3</v>
      </c>
      <c r="E3931" s="20" t="str">
        <f>VLOOKUP(A3931,英雄数据表!A:C,3,0)</f>
        <v>颅骨王冠</v>
      </c>
      <c r="F3931" s="20">
        <f t="shared" si="262"/>
        <v>32046</v>
      </c>
      <c r="G3931" s="20">
        <f t="shared" si="263"/>
        <v>32046</v>
      </c>
      <c r="H3931" s="21" t="str">
        <f>VLOOKUP(B3931,属性中转表!A:F,6,FALSE)</f>
        <v>"hp":84600,"atk":2350</v>
      </c>
      <c r="I3931" s="20" t="str">
        <f>IF(VLOOKUP(B3931,属性中转表!A:G,7,FALSE)=0,"",VLOOKUP(VLOOKUP(B3931,属性中转表!A:G,7,FALSE),属性中转表!$K$2:$P$21,6,0))&amp;IF(VLOOKUP(B3931,属性中转表!A:G,7,FALSE)&gt;=50,VLOOKUP(A3931,英雄数据表!A:K,9,0),IF(VLOOKUP(B3931,属性中转表!A:G,7,FALSE)&gt;=25,VLOOKUP(A3931,英雄数据表!A:K,5,0),""))</f>
        <v>"atk":300,"hp":5000,"undpspro":100</v>
      </c>
      <c r="J3931" s="20" t="str">
        <f>IF(I3931="","",属性中转表!$I$1&amp;(IF(VLOOKUP(B3931,属性中转表!A:G,7,FALSE)=0,0,VLOOKUP(VLOOKUP(B3931,属性中转表!A:G,7,FALSE),属性中转表!$K$2:$P$21,4,0)))+IFERROR(VLOOKUP(A3931,英雄数据表!A:K,IF(武魂!B3931&gt;=50,10,IF(武魂!B3931&gt;=25,6)),0),0))</f>
        <v>,"dpspro":50</v>
      </c>
      <c r="K3931" s="32" t="str">
        <f t="shared" ref="K3931:K3994" si="264">I3931&amp;J3931</f>
        <v>"atk":300,"hp":5000,"undpspro":100,"dpspro":50</v>
      </c>
      <c r="L3931" s="20" t="str">
        <f>IF(B3931&gt;=50,VLOOKUP(A3931,英雄数据表!A:L,11,FALSE),IF(B3931&gt;=25,VLOOKUP(A3931,英雄数据表!A:L,7,0),""))</f>
        <v>"3204601004"</v>
      </c>
      <c r="M3931" s="20" t="str">
        <f>IFERROR(VLOOKUP(B3931,属性中转表!$K$2:$O$21,5,FALSE),"")</f>
        <v>"undpspro":50</v>
      </c>
      <c r="N3931" s="20" t="str">
        <f>IF(B3931=25,VLOOKUP(A3931,英雄数据表!A:L,8,FALSE),IF(B3931=50,VLOOKUP(A3931,英雄数据表!A:L,12,0),""))</f>
        <v/>
      </c>
    </row>
    <row r="3932" spans="1:14" x14ac:dyDescent="0.3">
      <c r="A3932" s="20">
        <v>32046</v>
      </c>
      <c r="B3932" s="21">
        <f t="shared" si="261"/>
        <v>31</v>
      </c>
      <c r="C3932" s="21">
        <v>5</v>
      </c>
      <c r="D3932" s="21">
        <f>VLOOKUP(A3932,英雄数据表!A:D,4,0)</f>
        <v>3</v>
      </c>
      <c r="E3932" s="20" t="str">
        <f>VLOOKUP(A3932,英雄数据表!A:C,3,0)</f>
        <v>颅骨王冠</v>
      </c>
      <c r="F3932" s="20">
        <f t="shared" si="262"/>
        <v>32046</v>
      </c>
      <c r="G3932" s="20">
        <f t="shared" si="263"/>
        <v>32046</v>
      </c>
      <c r="H3932" s="21" t="str">
        <f>VLOOKUP(B3932,属性中转表!A:F,6,FALSE)</f>
        <v>"hp":89100,"atk":2475</v>
      </c>
      <c r="I3932" s="20" t="str">
        <f>IF(VLOOKUP(B3932,属性中转表!A:G,7,FALSE)=0,"",VLOOKUP(VLOOKUP(B3932,属性中转表!A:G,7,FALSE),属性中转表!$K$2:$P$21,6,0))&amp;IF(VLOOKUP(B3932,属性中转表!A:G,7,FALSE)&gt;=50,VLOOKUP(A3932,英雄数据表!A:K,9,0),IF(VLOOKUP(B3932,属性中转表!A:G,7,FALSE)&gt;=25,VLOOKUP(A3932,英雄数据表!A:K,5,0),""))</f>
        <v>"atk":300,"hp":5000,"undpspro":100</v>
      </c>
      <c r="J3932" s="20" t="str">
        <f>IF(I3932="","",属性中转表!$I$1&amp;(IF(VLOOKUP(B3932,属性中转表!A:G,7,FALSE)=0,0,VLOOKUP(VLOOKUP(B3932,属性中转表!A:G,7,FALSE),属性中转表!$K$2:$P$21,4,0)))+IFERROR(VLOOKUP(A3932,英雄数据表!A:K,IF(武魂!B3932&gt;=50,10,IF(武魂!B3932&gt;=25,6)),0),0))</f>
        <v>,"dpspro":50</v>
      </c>
      <c r="K3932" s="32" t="str">
        <f t="shared" si="264"/>
        <v>"atk":300,"hp":5000,"undpspro":100,"dpspro":50</v>
      </c>
      <c r="L3932" s="20" t="str">
        <f>IF(B3932&gt;=50,VLOOKUP(A3932,英雄数据表!A:L,11,FALSE),IF(B3932&gt;=25,VLOOKUP(A3932,英雄数据表!A:L,7,0),""))</f>
        <v>"3204601004"</v>
      </c>
      <c r="M3932" s="20" t="str">
        <f>IFERROR(VLOOKUP(B3932,属性中转表!$K$2:$O$21,5,FALSE),"")</f>
        <v/>
      </c>
      <c r="N3932" s="20" t="str">
        <f>IF(B3932=25,VLOOKUP(A3932,英雄数据表!A:L,8,FALSE),IF(B3932=50,VLOOKUP(A3932,英雄数据表!A:L,12,0),""))</f>
        <v/>
      </c>
    </row>
    <row r="3933" spans="1:14" x14ac:dyDescent="0.3">
      <c r="A3933" s="20">
        <v>32046</v>
      </c>
      <c r="B3933" s="21">
        <f t="shared" si="261"/>
        <v>32</v>
      </c>
      <c r="C3933" s="21">
        <v>5</v>
      </c>
      <c r="D3933" s="21">
        <f>VLOOKUP(A3933,英雄数据表!A:D,4,0)</f>
        <v>3</v>
      </c>
      <c r="E3933" s="20" t="str">
        <f>VLOOKUP(A3933,英雄数据表!A:C,3,0)</f>
        <v>颅骨王冠</v>
      </c>
      <c r="F3933" s="20">
        <f t="shared" si="262"/>
        <v>32046</v>
      </c>
      <c r="G3933" s="20">
        <f t="shared" si="263"/>
        <v>32046</v>
      </c>
      <c r="H3933" s="21" t="str">
        <f>VLOOKUP(B3933,属性中转表!A:F,6,FALSE)</f>
        <v>"hp":93600,"atk":2600</v>
      </c>
      <c r="I3933" s="20" t="str">
        <f>IF(VLOOKUP(B3933,属性中转表!A:G,7,FALSE)=0,"",VLOOKUP(VLOOKUP(B3933,属性中转表!A:G,7,FALSE),属性中转表!$K$2:$P$21,6,0))&amp;IF(VLOOKUP(B3933,属性中转表!A:G,7,FALSE)&gt;=50,VLOOKUP(A3933,英雄数据表!A:K,9,0),IF(VLOOKUP(B3933,属性中转表!A:G,7,FALSE)&gt;=25,VLOOKUP(A3933,英雄数据表!A:K,5,0),""))</f>
        <v>"atk":300,"hp":5000,"undpspro":100</v>
      </c>
      <c r="J3933" s="20" t="str">
        <f>IF(I3933="","",属性中转表!$I$1&amp;(IF(VLOOKUP(B3933,属性中转表!A:G,7,FALSE)=0,0,VLOOKUP(VLOOKUP(B3933,属性中转表!A:G,7,FALSE),属性中转表!$K$2:$P$21,4,0)))+IFERROR(VLOOKUP(A3933,英雄数据表!A:K,IF(武魂!B3933&gt;=50,10,IF(武魂!B3933&gt;=25,6)),0),0))</f>
        <v>,"dpspro":50</v>
      </c>
      <c r="K3933" s="32" t="str">
        <f t="shared" si="264"/>
        <v>"atk":300,"hp":5000,"undpspro":100,"dpspro":50</v>
      </c>
      <c r="L3933" s="20" t="str">
        <f>IF(B3933&gt;=50,VLOOKUP(A3933,英雄数据表!A:L,11,FALSE),IF(B3933&gt;=25,VLOOKUP(A3933,英雄数据表!A:L,7,0),""))</f>
        <v>"3204601004"</v>
      </c>
      <c r="M3933" s="20" t="str">
        <f>IFERROR(VLOOKUP(B3933,属性中转表!$K$2:$O$21,5,FALSE),"")</f>
        <v/>
      </c>
      <c r="N3933" s="20" t="str">
        <f>IF(B3933=25,VLOOKUP(A3933,英雄数据表!A:L,8,FALSE),IF(B3933=50,VLOOKUP(A3933,英雄数据表!A:L,12,0),""))</f>
        <v/>
      </c>
    </row>
    <row r="3934" spans="1:14" x14ac:dyDescent="0.3">
      <c r="A3934" s="20">
        <v>32046</v>
      </c>
      <c r="B3934" s="21">
        <f t="shared" si="261"/>
        <v>33</v>
      </c>
      <c r="C3934" s="21">
        <v>5</v>
      </c>
      <c r="D3934" s="21">
        <f>VLOOKUP(A3934,英雄数据表!A:D,4,0)</f>
        <v>3</v>
      </c>
      <c r="E3934" s="20" t="str">
        <f>VLOOKUP(A3934,英雄数据表!A:C,3,0)</f>
        <v>颅骨王冠</v>
      </c>
      <c r="F3934" s="20">
        <f t="shared" si="262"/>
        <v>32046</v>
      </c>
      <c r="G3934" s="20">
        <f t="shared" si="263"/>
        <v>32046</v>
      </c>
      <c r="H3934" s="21" t="str">
        <f>VLOOKUP(B3934,属性中转表!A:F,6,FALSE)</f>
        <v>"hp":98100,"atk":2725</v>
      </c>
      <c r="I3934" s="20" t="str">
        <f>IF(VLOOKUP(B3934,属性中转表!A:G,7,FALSE)=0,"",VLOOKUP(VLOOKUP(B3934,属性中转表!A:G,7,FALSE),属性中转表!$K$2:$P$21,6,0))&amp;IF(VLOOKUP(B3934,属性中转表!A:G,7,FALSE)&gt;=50,VLOOKUP(A3934,英雄数据表!A:K,9,0),IF(VLOOKUP(B3934,属性中转表!A:G,7,FALSE)&gt;=25,VLOOKUP(A3934,英雄数据表!A:K,5,0),""))</f>
        <v>"atk":300,"hp":5000,"undpspro":100</v>
      </c>
      <c r="J3934" s="20" t="str">
        <f>IF(I3934="","",属性中转表!$I$1&amp;(IF(VLOOKUP(B3934,属性中转表!A:G,7,FALSE)=0,0,VLOOKUP(VLOOKUP(B3934,属性中转表!A:G,7,FALSE),属性中转表!$K$2:$P$21,4,0)))+IFERROR(VLOOKUP(A3934,英雄数据表!A:K,IF(武魂!B3934&gt;=50,10,IF(武魂!B3934&gt;=25,6)),0),0))</f>
        <v>,"dpspro":50</v>
      </c>
      <c r="K3934" s="32" t="str">
        <f t="shared" si="264"/>
        <v>"atk":300,"hp":5000,"undpspro":100,"dpspro":50</v>
      </c>
      <c r="L3934" s="20" t="str">
        <f>IF(B3934&gt;=50,VLOOKUP(A3934,英雄数据表!A:L,11,FALSE),IF(B3934&gt;=25,VLOOKUP(A3934,英雄数据表!A:L,7,0),""))</f>
        <v>"3204601004"</v>
      </c>
      <c r="M3934" s="20" t="str">
        <f>IFERROR(VLOOKUP(B3934,属性中转表!$K$2:$O$21,5,FALSE),"")</f>
        <v/>
      </c>
      <c r="N3934" s="20" t="str">
        <f>IF(B3934=25,VLOOKUP(A3934,英雄数据表!A:L,8,FALSE),IF(B3934=50,VLOOKUP(A3934,英雄数据表!A:L,12,0),""))</f>
        <v/>
      </c>
    </row>
    <row r="3935" spans="1:14" x14ac:dyDescent="0.3">
      <c r="A3935" s="20">
        <v>32046</v>
      </c>
      <c r="B3935" s="21">
        <f t="shared" si="261"/>
        <v>34</v>
      </c>
      <c r="C3935" s="21">
        <v>5</v>
      </c>
      <c r="D3935" s="21">
        <f>VLOOKUP(A3935,英雄数据表!A:D,4,0)</f>
        <v>3</v>
      </c>
      <c r="E3935" s="20" t="str">
        <f>VLOOKUP(A3935,英雄数据表!A:C,3,0)</f>
        <v>颅骨王冠</v>
      </c>
      <c r="F3935" s="20">
        <f t="shared" si="262"/>
        <v>32046</v>
      </c>
      <c r="G3935" s="20">
        <f t="shared" si="263"/>
        <v>32046</v>
      </c>
      <c r="H3935" s="21" t="str">
        <f>VLOOKUP(B3935,属性中转表!A:F,6,FALSE)</f>
        <v>"hp":102600,"atk":2850</v>
      </c>
      <c r="I3935" s="20" t="str">
        <f>IF(VLOOKUP(B3935,属性中转表!A:G,7,FALSE)=0,"",VLOOKUP(VLOOKUP(B3935,属性中转表!A:G,7,FALSE),属性中转表!$K$2:$P$21,6,0))&amp;IF(VLOOKUP(B3935,属性中转表!A:G,7,FALSE)&gt;=50,VLOOKUP(A3935,英雄数据表!A:K,9,0),IF(VLOOKUP(B3935,属性中转表!A:G,7,FALSE)&gt;=25,VLOOKUP(A3935,英雄数据表!A:K,5,0),""))</f>
        <v>"atk":300,"hp":5000,"undpspro":100</v>
      </c>
      <c r="J3935" s="20" t="str">
        <f>IF(I3935="","",属性中转表!$I$1&amp;(IF(VLOOKUP(B3935,属性中转表!A:G,7,FALSE)=0,0,VLOOKUP(VLOOKUP(B3935,属性中转表!A:G,7,FALSE),属性中转表!$K$2:$P$21,4,0)))+IFERROR(VLOOKUP(A3935,英雄数据表!A:K,IF(武魂!B3935&gt;=50,10,IF(武魂!B3935&gt;=25,6)),0),0))</f>
        <v>,"dpspro":50</v>
      </c>
      <c r="K3935" s="32" t="str">
        <f t="shared" si="264"/>
        <v>"atk":300,"hp":5000,"undpspro":100,"dpspro":50</v>
      </c>
      <c r="L3935" s="20" t="str">
        <f>IF(B3935&gt;=50,VLOOKUP(A3935,英雄数据表!A:L,11,FALSE),IF(B3935&gt;=25,VLOOKUP(A3935,英雄数据表!A:L,7,0),""))</f>
        <v>"3204601004"</v>
      </c>
      <c r="M3935" s="20" t="str">
        <f>IFERROR(VLOOKUP(B3935,属性中转表!$K$2:$O$21,5,FALSE),"")</f>
        <v/>
      </c>
      <c r="N3935" s="20" t="str">
        <f>IF(B3935=25,VLOOKUP(A3935,英雄数据表!A:L,8,FALSE),IF(B3935=50,VLOOKUP(A3935,英雄数据表!A:L,12,0),""))</f>
        <v/>
      </c>
    </row>
    <row r="3936" spans="1:14" x14ac:dyDescent="0.3">
      <c r="A3936" s="20">
        <v>32046</v>
      </c>
      <c r="B3936" s="21">
        <f t="shared" si="261"/>
        <v>35</v>
      </c>
      <c r="C3936" s="21">
        <v>5</v>
      </c>
      <c r="D3936" s="21">
        <f>VLOOKUP(A3936,英雄数据表!A:D,4,0)</f>
        <v>3</v>
      </c>
      <c r="E3936" s="20" t="str">
        <f>VLOOKUP(A3936,英雄数据表!A:C,3,0)</f>
        <v>颅骨王冠</v>
      </c>
      <c r="F3936" s="20">
        <f t="shared" si="262"/>
        <v>32046</v>
      </c>
      <c r="G3936" s="20">
        <f t="shared" si="263"/>
        <v>32046</v>
      </c>
      <c r="H3936" s="21" t="str">
        <f>VLOOKUP(B3936,属性中转表!A:F,6,FALSE)</f>
        <v>"hp":107100,"atk":2975</v>
      </c>
      <c r="I3936" s="20" t="str">
        <f>IF(VLOOKUP(B3936,属性中转表!A:G,7,FALSE)=0,"",VLOOKUP(VLOOKUP(B3936,属性中转表!A:G,7,FALSE),属性中转表!$K$2:$P$21,6,0))&amp;IF(VLOOKUP(B3936,属性中转表!A:G,7,FALSE)&gt;=50,VLOOKUP(A3936,英雄数据表!A:K,9,0),IF(VLOOKUP(B3936,属性中转表!A:G,7,FALSE)&gt;=25,VLOOKUP(A3936,英雄数据表!A:K,5,0),""))</f>
        <v>"atk":300,"hp":5000,"undpspro":100</v>
      </c>
      <c r="J3936" s="20" t="str">
        <f>IF(I3936="","",属性中转表!$I$1&amp;(IF(VLOOKUP(B3936,属性中转表!A:G,7,FALSE)=0,0,VLOOKUP(VLOOKUP(B3936,属性中转表!A:G,7,FALSE),属性中转表!$K$2:$P$21,4,0)))+IFERROR(VLOOKUP(A3936,英雄数据表!A:K,IF(武魂!B3936&gt;=50,10,IF(武魂!B3936&gt;=25,6)),0),0))</f>
        <v>,"dpspro":100</v>
      </c>
      <c r="K3936" s="32" t="str">
        <f t="shared" si="264"/>
        <v>"atk":300,"hp":5000,"undpspro":100,"dpspro":100</v>
      </c>
      <c r="L3936" s="20" t="str">
        <f>IF(B3936&gt;=50,VLOOKUP(A3936,英雄数据表!A:L,11,FALSE),IF(B3936&gt;=25,VLOOKUP(A3936,英雄数据表!A:L,7,0),""))</f>
        <v>"3204601004"</v>
      </c>
      <c r="M3936" s="20" t="str">
        <f>IFERROR(VLOOKUP(B3936,属性中转表!$K$2:$O$21,5,FALSE),"")</f>
        <v>"dpspro":50</v>
      </c>
      <c r="N3936" s="20" t="str">
        <f>IF(B3936=25,VLOOKUP(A3936,英雄数据表!A:L,8,FALSE),IF(B3936=50,VLOOKUP(A3936,英雄数据表!A:L,12,0),""))</f>
        <v/>
      </c>
    </row>
    <row r="3937" spans="1:14" x14ac:dyDescent="0.3">
      <c r="A3937" s="20">
        <v>32046</v>
      </c>
      <c r="B3937" s="21">
        <f t="shared" si="261"/>
        <v>36</v>
      </c>
      <c r="C3937" s="21">
        <v>5</v>
      </c>
      <c r="D3937" s="21">
        <f>VLOOKUP(A3937,英雄数据表!A:D,4,0)</f>
        <v>3</v>
      </c>
      <c r="E3937" s="20" t="str">
        <f>VLOOKUP(A3937,英雄数据表!A:C,3,0)</f>
        <v>颅骨王冠</v>
      </c>
      <c r="F3937" s="20">
        <f t="shared" si="262"/>
        <v>32046</v>
      </c>
      <c r="G3937" s="20">
        <f t="shared" si="263"/>
        <v>32046</v>
      </c>
      <c r="H3937" s="21" t="str">
        <f>VLOOKUP(B3937,属性中转表!A:F,6,FALSE)</f>
        <v>"hp":111600,"atk":3100</v>
      </c>
      <c r="I3937" s="20" t="str">
        <f>IF(VLOOKUP(B3937,属性中转表!A:G,7,FALSE)=0,"",VLOOKUP(VLOOKUP(B3937,属性中转表!A:G,7,FALSE),属性中转表!$K$2:$P$21,6,0))&amp;IF(VLOOKUP(B3937,属性中转表!A:G,7,FALSE)&gt;=50,VLOOKUP(A3937,英雄数据表!A:K,9,0),IF(VLOOKUP(B3937,属性中转表!A:G,7,FALSE)&gt;=25,VLOOKUP(A3937,英雄数据表!A:K,5,0),""))</f>
        <v>"atk":300,"hp":5000,"undpspro":100</v>
      </c>
      <c r="J3937" s="20" t="str">
        <f>IF(I3937="","",属性中转表!$I$1&amp;(IF(VLOOKUP(B3937,属性中转表!A:G,7,FALSE)=0,0,VLOOKUP(VLOOKUP(B3937,属性中转表!A:G,7,FALSE),属性中转表!$K$2:$P$21,4,0)))+IFERROR(VLOOKUP(A3937,英雄数据表!A:K,IF(武魂!B3937&gt;=50,10,IF(武魂!B3937&gt;=25,6)),0),0))</f>
        <v>,"dpspro":100</v>
      </c>
      <c r="K3937" s="32" t="str">
        <f t="shared" si="264"/>
        <v>"atk":300,"hp":5000,"undpspro":100,"dpspro":100</v>
      </c>
      <c r="L3937" s="20" t="str">
        <f>IF(B3937&gt;=50,VLOOKUP(A3937,英雄数据表!A:L,11,FALSE),IF(B3937&gt;=25,VLOOKUP(A3937,英雄数据表!A:L,7,0),""))</f>
        <v>"3204601004"</v>
      </c>
      <c r="M3937" s="20" t="str">
        <f>IFERROR(VLOOKUP(B3937,属性中转表!$K$2:$O$21,5,FALSE),"")</f>
        <v/>
      </c>
      <c r="N3937" s="20" t="str">
        <f>IF(B3937=25,VLOOKUP(A3937,英雄数据表!A:L,8,FALSE),IF(B3937=50,VLOOKUP(A3937,英雄数据表!A:L,12,0),""))</f>
        <v/>
      </c>
    </row>
    <row r="3938" spans="1:14" x14ac:dyDescent="0.3">
      <c r="A3938" s="20">
        <v>32046</v>
      </c>
      <c r="B3938" s="21">
        <f t="shared" si="261"/>
        <v>37</v>
      </c>
      <c r="C3938" s="21">
        <v>5</v>
      </c>
      <c r="D3938" s="21">
        <f>VLOOKUP(A3938,英雄数据表!A:D,4,0)</f>
        <v>3</v>
      </c>
      <c r="E3938" s="20" t="str">
        <f>VLOOKUP(A3938,英雄数据表!A:C,3,0)</f>
        <v>颅骨王冠</v>
      </c>
      <c r="F3938" s="20">
        <f t="shared" si="262"/>
        <v>32046</v>
      </c>
      <c r="G3938" s="20">
        <f t="shared" si="263"/>
        <v>32046</v>
      </c>
      <c r="H3938" s="21" t="str">
        <f>VLOOKUP(B3938,属性中转表!A:F,6,FALSE)</f>
        <v>"hp":116100,"atk":3225</v>
      </c>
      <c r="I3938" s="20" t="str">
        <f>IF(VLOOKUP(B3938,属性中转表!A:G,7,FALSE)=0,"",VLOOKUP(VLOOKUP(B3938,属性中转表!A:G,7,FALSE),属性中转表!$K$2:$P$21,6,0))&amp;IF(VLOOKUP(B3938,属性中转表!A:G,7,FALSE)&gt;=50,VLOOKUP(A3938,英雄数据表!A:K,9,0),IF(VLOOKUP(B3938,属性中转表!A:G,7,FALSE)&gt;=25,VLOOKUP(A3938,英雄数据表!A:K,5,0),""))</f>
        <v>"atk":300,"hp":5000,"undpspro":100</v>
      </c>
      <c r="J3938" s="20" t="str">
        <f>IF(I3938="","",属性中转表!$I$1&amp;(IF(VLOOKUP(B3938,属性中转表!A:G,7,FALSE)=0,0,VLOOKUP(VLOOKUP(B3938,属性中转表!A:G,7,FALSE),属性中转表!$K$2:$P$21,4,0)))+IFERROR(VLOOKUP(A3938,英雄数据表!A:K,IF(武魂!B3938&gt;=50,10,IF(武魂!B3938&gt;=25,6)),0),0))</f>
        <v>,"dpspro":100</v>
      </c>
      <c r="K3938" s="32" t="str">
        <f t="shared" si="264"/>
        <v>"atk":300,"hp":5000,"undpspro":100,"dpspro":100</v>
      </c>
      <c r="L3938" s="20" t="str">
        <f>IF(B3938&gt;=50,VLOOKUP(A3938,英雄数据表!A:L,11,FALSE),IF(B3938&gt;=25,VLOOKUP(A3938,英雄数据表!A:L,7,0),""))</f>
        <v>"3204601004"</v>
      </c>
      <c r="M3938" s="20" t="str">
        <f>IFERROR(VLOOKUP(B3938,属性中转表!$K$2:$O$21,5,FALSE),"")</f>
        <v/>
      </c>
      <c r="N3938" s="20" t="str">
        <f>IF(B3938=25,VLOOKUP(A3938,英雄数据表!A:L,8,FALSE),IF(B3938=50,VLOOKUP(A3938,英雄数据表!A:L,12,0),""))</f>
        <v/>
      </c>
    </row>
    <row r="3939" spans="1:14" x14ac:dyDescent="0.3">
      <c r="A3939" s="20">
        <v>32046</v>
      </c>
      <c r="B3939" s="21">
        <f t="shared" si="261"/>
        <v>38</v>
      </c>
      <c r="C3939" s="21">
        <v>5</v>
      </c>
      <c r="D3939" s="21">
        <f>VLOOKUP(A3939,英雄数据表!A:D,4,0)</f>
        <v>3</v>
      </c>
      <c r="E3939" s="20" t="str">
        <f>VLOOKUP(A3939,英雄数据表!A:C,3,0)</f>
        <v>颅骨王冠</v>
      </c>
      <c r="F3939" s="20">
        <f t="shared" si="262"/>
        <v>32046</v>
      </c>
      <c r="G3939" s="20">
        <f t="shared" si="263"/>
        <v>32046</v>
      </c>
      <c r="H3939" s="21" t="str">
        <f>VLOOKUP(B3939,属性中转表!A:F,6,FALSE)</f>
        <v>"hp":120600,"atk":3350</v>
      </c>
      <c r="I3939" s="20" t="str">
        <f>IF(VLOOKUP(B3939,属性中转表!A:G,7,FALSE)=0,"",VLOOKUP(VLOOKUP(B3939,属性中转表!A:G,7,FALSE),属性中转表!$K$2:$P$21,6,0))&amp;IF(VLOOKUP(B3939,属性中转表!A:G,7,FALSE)&gt;=50,VLOOKUP(A3939,英雄数据表!A:K,9,0),IF(VLOOKUP(B3939,属性中转表!A:G,7,FALSE)&gt;=25,VLOOKUP(A3939,英雄数据表!A:K,5,0),""))</f>
        <v>"atk":300,"hp":5000,"undpspro":100</v>
      </c>
      <c r="J3939" s="20" t="str">
        <f>IF(I3939="","",属性中转表!$I$1&amp;(IF(VLOOKUP(B3939,属性中转表!A:G,7,FALSE)=0,0,VLOOKUP(VLOOKUP(B3939,属性中转表!A:G,7,FALSE),属性中转表!$K$2:$P$21,4,0)))+IFERROR(VLOOKUP(A3939,英雄数据表!A:K,IF(武魂!B3939&gt;=50,10,IF(武魂!B3939&gt;=25,6)),0),0))</f>
        <v>,"dpspro":100</v>
      </c>
      <c r="K3939" s="32" t="str">
        <f t="shared" si="264"/>
        <v>"atk":300,"hp":5000,"undpspro":100,"dpspro":100</v>
      </c>
      <c r="L3939" s="20" t="str">
        <f>IF(B3939&gt;=50,VLOOKUP(A3939,英雄数据表!A:L,11,FALSE),IF(B3939&gt;=25,VLOOKUP(A3939,英雄数据表!A:L,7,0),""))</f>
        <v>"3204601004"</v>
      </c>
      <c r="M3939" s="20" t="str">
        <f>IFERROR(VLOOKUP(B3939,属性中转表!$K$2:$O$21,5,FALSE),"")</f>
        <v/>
      </c>
      <c r="N3939" s="20" t="str">
        <f>IF(B3939=25,VLOOKUP(A3939,英雄数据表!A:L,8,FALSE),IF(B3939=50,VLOOKUP(A3939,英雄数据表!A:L,12,0),""))</f>
        <v/>
      </c>
    </row>
    <row r="3940" spans="1:14" x14ac:dyDescent="0.3">
      <c r="A3940" s="20">
        <v>32046</v>
      </c>
      <c r="B3940" s="21">
        <f t="shared" si="261"/>
        <v>39</v>
      </c>
      <c r="C3940" s="21">
        <v>5</v>
      </c>
      <c r="D3940" s="21">
        <f>VLOOKUP(A3940,英雄数据表!A:D,4,0)</f>
        <v>3</v>
      </c>
      <c r="E3940" s="20" t="str">
        <f>VLOOKUP(A3940,英雄数据表!A:C,3,0)</f>
        <v>颅骨王冠</v>
      </c>
      <c r="F3940" s="20">
        <f t="shared" si="262"/>
        <v>32046</v>
      </c>
      <c r="G3940" s="20">
        <f t="shared" si="263"/>
        <v>32046</v>
      </c>
      <c r="H3940" s="21" t="str">
        <f>VLOOKUP(B3940,属性中转表!A:F,6,FALSE)</f>
        <v>"hp":125100,"atk":3475</v>
      </c>
      <c r="I3940" s="20" t="str">
        <f>IF(VLOOKUP(B3940,属性中转表!A:G,7,FALSE)=0,"",VLOOKUP(VLOOKUP(B3940,属性中转表!A:G,7,FALSE),属性中转表!$K$2:$P$21,6,0))&amp;IF(VLOOKUP(B3940,属性中转表!A:G,7,FALSE)&gt;=50,VLOOKUP(A3940,英雄数据表!A:K,9,0),IF(VLOOKUP(B3940,属性中转表!A:G,7,FALSE)&gt;=25,VLOOKUP(A3940,英雄数据表!A:K,5,0),""))</f>
        <v>"atk":300,"hp":5000,"undpspro":100</v>
      </c>
      <c r="J3940" s="20" t="str">
        <f>IF(I3940="","",属性中转表!$I$1&amp;(IF(VLOOKUP(B3940,属性中转表!A:G,7,FALSE)=0,0,VLOOKUP(VLOOKUP(B3940,属性中转表!A:G,7,FALSE),属性中转表!$K$2:$P$21,4,0)))+IFERROR(VLOOKUP(A3940,英雄数据表!A:K,IF(武魂!B3940&gt;=50,10,IF(武魂!B3940&gt;=25,6)),0),0))</f>
        <v>,"dpspro":100</v>
      </c>
      <c r="K3940" s="32" t="str">
        <f t="shared" si="264"/>
        <v>"atk":300,"hp":5000,"undpspro":100,"dpspro":100</v>
      </c>
      <c r="L3940" s="20" t="str">
        <f>IF(B3940&gt;=50,VLOOKUP(A3940,英雄数据表!A:L,11,FALSE),IF(B3940&gt;=25,VLOOKUP(A3940,英雄数据表!A:L,7,0),""))</f>
        <v>"3204601004"</v>
      </c>
      <c r="M3940" s="20" t="str">
        <f>IFERROR(VLOOKUP(B3940,属性中转表!$K$2:$O$21,5,FALSE),"")</f>
        <v/>
      </c>
      <c r="N3940" s="20" t="str">
        <f>IF(B3940=25,VLOOKUP(A3940,英雄数据表!A:L,8,FALSE),IF(B3940=50,VLOOKUP(A3940,英雄数据表!A:L,12,0),""))</f>
        <v/>
      </c>
    </row>
    <row r="3941" spans="1:14" x14ac:dyDescent="0.3">
      <c r="A3941" s="20">
        <v>32046</v>
      </c>
      <c r="B3941" s="21">
        <f t="shared" si="261"/>
        <v>40</v>
      </c>
      <c r="C3941" s="21">
        <v>5</v>
      </c>
      <c r="D3941" s="21">
        <f>VLOOKUP(A3941,英雄数据表!A:D,4,0)</f>
        <v>3</v>
      </c>
      <c r="E3941" s="20" t="str">
        <f>VLOOKUP(A3941,英雄数据表!A:C,3,0)</f>
        <v>颅骨王冠</v>
      </c>
      <c r="F3941" s="20">
        <f t="shared" si="262"/>
        <v>32046</v>
      </c>
      <c r="G3941" s="20">
        <f t="shared" si="263"/>
        <v>32046</v>
      </c>
      <c r="H3941" s="21" t="str">
        <f>VLOOKUP(B3941,属性中转表!A:F,6,FALSE)</f>
        <v>"hp":129600,"atk":3600</v>
      </c>
      <c r="I3941" s="20" t="str">
        <f>IF(VLOOKUP(B3941,属性中转表!A:G,7,FALSE)=0,"",VLOOKUP(VLOOKUP(B3941,属性中转表!A:G,7,FALSE),属性中转表!$K$2:$P$21,6,0))&amp;IF(VLOOKUP(B3941,属性中转表!A:G,7,FALSE)&gt;=50,VLOOKUP(A3941,英雄数据表!A:K,9,0),IF(VLOOKUP(B3941,属性中转表!A:G,7,FALSE)&gt;=25,VLOOKUP(A3941,英雄数据表!A:K,5,0),""))</f>
        <v>"atk":300,"hp":5000,"undpspro":100,"pvpdpspro":50</v>
      </c>
      <c r="J3941" s="20" t="str">
        <f>IF(I3941="","",属性中转表!$I$1&amp;(IF(VLOOKUP(B3941,属性中转表!A:G,7,FALSE)=0,0,VLOOKUP(VLOOKUP(B3941,属性中转表!A:G,7,FALSE),属性中转表!$K$2:$P$21,4,0)))+IFERROR(VLOOKUP(A3941,英雄数据表!A:K,IF(武魂!B3941&gt;=50,10,IF(武魂!B3941&gt;=25,6)),0),0))</f>
        <v>,"dpspro":100</v>
      </c>
      <c r="K3941" s="32" t="str">
        <f t="shared" si="264"/>
        <v>"atk":300,"hp":5000,"undpspro":100,"pvpdpspro":50,"dpspro":100</v>
      </c>
      <c r="L3941" s="20" t="str">
        <f>IF(B3941&gt;=50,VLOOKUP(A3941,英雄数据表!A:L,11,FALSE),IF(B3941&gt;=25,VLOOKUP(A3941,英雄数据表!A:L,7,0),""))</f>
        <v>"3204601004"</v>
      </c>
      <c r="M3941" s="20" t="str">
        <f>IFERROR(VLOOKUP(B3941,属性中转表!$K$2:$O$21,5,FALSE),"")</f>
        <v>"pvpdpspro":50</v>
      </c>
      <c r="N3941" s="20" t="str">
        <f>IF(B3941=25,VLOOKUP(A3941,英雄数据表!A:L,8,FALSE),IF(B3941=50,VLOOKUP(A3941,英雄数据表!A:L,12,0),""))</f>
        <v/>
      </c>
    </row>
    <row r="3942" spans="1:14" x14ac:dyDescent="0.3">
      <c r="A3942" s="20">
        <v>32046</v>
      </c>
      <c r="B3942" s="21">
        <f t="shared" si="261"/>
        <v>41</v>
      </c>
      <c r="C3942" s="21">
        <v>5</v>
      </c>
      <c r="D3942" s="21">
        <f>VLOOKUP(A3942,英雄数据表!A:D,4,0)</f>
        <v>3</v>
      </c>
      <c r="E3942" s="20" t="str">
        <f>VLOOKUP(A3942,英雄数据表!A:C,3,0)</f>
        <v>颅骨王冠</v>
      </c>
      <c r="F3942" s="20">
        <f t="shared" si="262"/>
        <v>32046</v>
      </c>
      <c r="G3942" s="20">
        <f t="shared" si="263"/>
        <v>32046</v>
      </c>
      <c r="H3942" s="21" t="str">
        <f>VLOOKUP(B3942,属性中转表!A:F,6,FALSE)</f>
        <v>"hp":135000,"atk":3750</v>
      </c>
      <c r="I3942" s="20" t="str">
        <f>IF(VLOOKUP(B3942,属性中转表!A:G,7,FALSE)=0,"",VLOOKUP(VLOOKUP(B3942,属性中转表!A:G,7,FALSE),属性中转表!$K$2:$P$21,6,0))&amp;IF(VLOOKUP(B3942,属性中转表!A:G,7,FALSE)&gt;=50,VLOOKUP(A3942,英雄数据表!A:K,9,0),IF(VLOOKUP(B3942,属性中转表!A:G,7,FALSE)&gt;=25,VLOOKUP(A3942,英雄数据表!A:K,5,0),""))</f>
        <v>"atk":300,"hp":5000,"undpspro":100,"pvpdpspro":50</v>
      </c>
      <c r="J3942" s="20" t="str">
        <f>IF(I3942="","",属性中转表!$I$1&amp;(IF(VLOOKUP(B3942,属性中转表!A:G,7,FALSE)=0,0,VLOOKUP(VLOOKUP(B3942,属性中转表!A:G,7,FALSE),属性中转表!$K$2:$P$21,4,0)))+IFERROR(VLOOKUP(A3942,英雄数据表!A:K,IF(武魂!B3942&gt;=50,10,IF(武魂!B3942&gt;=25,6)),0),0))</f>
        <v>,"dpspro":100</v>
      </c>
      <c r="K3942" s="32" t="str">
        <f t="shared" si="264"/>
        <v>"atk":300,"hp":5000,"undpspro":100,"pvpdpspro":50,"dpspro":100</v>
      </c>
      <c r="L3942" s="20" t="str">
        <f>IF(B3942&gt;=50,VLOOKUP(A3942,英雄数据表!A:L,11,FALSE),IF(B3942&gt;=25,VLOOKUP(A3942,英雄数据表!A:L,7,0),""))</f>
        <v>"3204601004"</v>
      </c>
      <c r="M3942" s="20" t="str">
        <f>IFERROR(VLOOKUP(B3942,属性中转表!$K$2:$O$21,5,FALSE),"")</f>
        <v/>
      </c>
      <c r="N3942" s="20" t="str">
        <f>IF(B3942=25,VLOOKUP(A3942,英雄数据表!A:L,8,FALSE),IF(B3942=50,VLOOKUP(A3942,英雄数据表!A:L,12,0),""))</f>
        <v/>
      </c>
    </row>
    <row r="3943" spans="1:14" x14ac:dyDescent="0.3">
      <c r="A3943" s="20">
        <v>32046</v>
      </c>
      <c r="B3943" s="21">
        <f t="shared" si="261"/>
        <v>42</v>
      </c>
      <c r="C3943" s="21">
        <v>5</v>
      </c>
      <c r="D3943" s="21">
        <f>VLOOKUP(A3943,英雄数据表!A:D,4,0)</f>
        <v>3</v>
      </c>
      <c r="E3943" s="20" t="str">
        <f>VLOOKUP(A3943,英雄数据表!A:C,3,0)</f>
        <v>颅骨王冠</v>
      </c>
      <c r="F3943" s="20">
        <f t="shared" si="262"/>
        <v>32046</v>
      </c>
      <c r="G3943" s="20">
        <f t="shared" si="263"/>
        <v>32046</v>
      </c>
      <c r="H3943" s="21" t="str">
        <f>VLOOKUP(B3943,属性中转表!A:F,6,FALSE)</f>
        <v>"hp":140400,"atk":3900</v>
      </c>
      <c r="I3943" s="20" t="str">
        <f>IF(VLOOKUP(B3943,属性中转表!A:G,7,FALSE)=0,"",VLOOKUP(VLOOKUP(B3943,属性中转表!A:G,7,FALSE),属性中转表!$K$2:$P$21,6,0))&amp;IF(VLOOKUP(B3943,属性中转表!A:G,7,FALSE)&gt;=50,VLOOKUP(A3943,英雄数据表!A:K,9,0),IF(VLOOKUP(B3943,属性中转表!A:G,7,FALSE)&gt;=25,VLOOKUP(A3943,英雄数据表!A:K,5,0),""))</f>
        <v>"atk":300,"hp":5000,"undpspro":100,"pvpdpspro":50</v>
      </c>
      <c r="J3943" s="20" t="str">
        <f>IF(I3943="","",属性中转表!$I$1&amp;(IF(VLOOKUP(B3943,属性中转表!A:G,7,FALSE)=0,0,VLOOKUP(VLOOKUP(B3943,属性中转表!A:G,7,FALSE),属性中转表!$K$2:$P$21,4,0)))+IFERROR(VLOOKUP(A3943,英雄数据表!A:K,IF(武魂!B3943&gt;=50,10,IF(武魂!B3943&gt;=25,6)),0),0))</f>
        <v>,"dpspro":100</v>
      </c>
      <c r="K3943" s="32" t="str">
        <f t="shared" si="264"/>
        <v>"atk":300,"hp":5000,"undpspro":100,"pvpdpspro":50,"dpspro":100</v>
      </c>
      <c r="L3943" s="20" t="str">
        <f>IF(B3943&gt;=50,VLOOKUP(A3943,英雄数据表!A:L,11,FALSE),IF(B3943&gt;=25,VLOOKUP(A3943,英雄数据表!A:L,7,0),""))</f>
        <v>"3204601004"</v>
      </c>
      <c r="M3943" s="20" t="str">
        <f>IFERROR(VLOOKUP(B3943,属性中转表!$K$2:$O$21,5,FALSE),"")</f>
        <v/>
      </c>
      <c r="N3943" s="20" t="str">
        <f>IF(B3943=25,VLOOKUP(A3943,英雄数据表!A:L,8,FALSE),IF(B3943=50,VLOOKUP(A3943,英雄数据表!A:L,12,0),""))</f>
        <v/>
      </c>
    </row>
    <row r="3944" spans="1:14" x14ac:dyDescent="0.3">
      <c r="A3944" s="20">
        <v>32046</v>
      </c>
      <c r="B3944" s="21">
        <f t="shared" si="261"/>
        <v>43</v>
      </c>
      <c r="C3944" s="21">
        <v>5</v>
      </c>
      <c r="D3944" s="21">
        <f>VLOOKUP(A3944,英雄数据表!A:D,4,0)</f>
        <v>3</v>
      </c>
      <c r="E3944" s="20" t="str">
        <f>VLOOKUP(A3944,英雄数据表!A:C,3,0)</f>
        <v>颅骨王冠</v>
      </c>
      <c r="F3944" s="20">
        <f t="shared" si="262"/>
        <v>32046</v>
      </c>
      <c r="G3944" s="20">
        <f t="shared" si="263"/>
        <v>32046</v>
      </c>
      <c r="H3944" s="21" t="str">
        <f>VLOOKUP(B3944,属性中转表!A:F,6,FALSE)</f>
        <v>"hp":145800,"atk":4050</v>
      </c>
      <c r="I3944" s="20" t="str">
        <f>IF(VLOOKUP(B3944,属性中转表!A:G,7,FALSE)=0,"",VLOOKUP(VLOOKUP(B3944,属性中转表!A:G,7,FALSE),属性中转表!$K$2:$P$21,6,0))&amp;IF(VLOOKUP(B3944,属性中转表!A:G,7,FALSE)&gt;=50,VLOOKUP(A3944,英雄数据表!A:K,9,0),IF(VLOOKUP(B3944,属性中转表!A:G,7,FALSE)&gt;=25,VLOOKUP(A3944,英雄数据表!A:K,5,0),""))</f>
        <v>"atk":300,"hp":5000,"undpspro":100,"pvpdpspro":50</v>
      </c>
      <c r="J3944" s="20" t="str">
        <f>IF(I3944="","",属性中转表!$I$1&amp;(IF(VLOOKUP(B3944,属性中转表!A:G,7,FALSE)=0,0,VLOOKUP(VLOOKUP(B3944,属性中转表!A:G,7,FALSE),属性中转表!$K$2:$P$21,4,0)))+IFERROR(VLOOKUP(A3944,英雄数据表!A:K,IF(武魂!B3944&gt;=50,10,IF(武魂!B3944&gt;=25,6)),0),0))</f>
        <v>,"dpspro":100</v>
      </c>
      <c r="K3944" s="32" t="str">
        <f t="shared" si="264"/>
        <v>"atk":300,"hp":5000,"undpspro":100,"pvpdpspro":50,"dpspro":100</v>
      </c>
      <c r="L3944" s="20" t="str">
        <f>IF(B3944&gt;=50,VLOOKUP(A3944,英雄数据表!A:L,11,FALSE),IF(B3944&gt;=25,VLOOKUP(A3944,英雄数据表!A:L,7,0),""))</f>
        <v>"3204601004"</v>
      </c>
      <c r="M3944" s="20" t="str">
        <f>IFERROR(VLOOKUP(B3944,属性中转表!$K$2:$O$21,5,FALSE),"")</f>
        <v/>
      </c>
      <c r="N3944" s="20" t="str">
        <f>IF(B3944=25,VLOOKUP(A3944,英雄数据表!A:L,8,FALSE),IF(B3944=50,VLOOKUP(A3944,英雄数据表!A:L,12,0),""))</f>
        <v/>
      </c>
    </row>
    <row r="3945" spans="1:14" x14ac:dyDescent="0.3">
      <c r="A3945" s="20">
        <v>32046</v>
      </c>
      <c r="B3945" s="21">
        <f t="shared" si="261"/>
        <v>44</v>
      </c>
      <c r="C3945" s="21">
        <v>5</v>
      </c>
      <c r="D3945" s="21">
        <f>VLOOKUP(A3945,英雄数据表!A:D,4,0)</f>
        <v>3</v>
      </c>
      <c r="E3945" s="20" t="str">
        <f>VLOOKUP(A3945,英雄数据表!A:C,3,0)</f>
        <v>颅骨王冠</v>
      </c>
      <c r="F3945" s="20">
        <f t="shared" si="262"/>
        <v>32046</v>
      </c>
      <c r="G3945" s="20">
        <f t="shared" si="263"/>
        <v>32046</v>
      </c>
      <c r="H3945" s="21" t="str">
        <f>VLOOKUP(B3945,属性中转表!A:F,6,FALSE)</f>
        <v>"hp":151200,"atk":4200</v>
      </c>
      <c r="I3945" s="20" t="str">
        <f>IF(VLOOKUP(B3945,属性中转表!A:G,7,FALSE)=0,"",VLOOKUP(VLOOKUP(B3945,属性中转表!A:G,7,FALSE),属性中转表!$K$2:$P$21,6,0))&amp;IF(VLOOKUP(B3945,属性中转表!A:G,7,FALSE)&gt;=50,VLOOKUP(A3945,英雄数据表!A:K,9,0),IF(VLOOKUP(B3945,属性中转表!A:G,7,FALSE)&gt;=25,VLOOKUP(A3945,英雄数据表!A:K,5,0),""))</f>
        <v>"atk":300,"hp":5000,"undpspro":100,"pvpdpspro":50</v>
      </c>
      <c r="J3945" s="20" t="str">
        <f>IF(I3945="","",属性中转表!$I$1&amp;(IF(VLOOKUP(B3945,属性中转表!A:G,7,FALSE)=0,0,VLOOKUP(VLOOKUP(B3945,属性中转表!A:G,7,FALSE),属性中转表!$K$2:$P$21,4,0)))+IFERROR(VLOOKUP(A3945,英雄数据表!A:K,IF(武魂!B3945&gt;=50,10,IF(武魂!B3945&gt;=25,6)),0),0))</f>
        <v>,"dpspro":100</v>
      </c>
      <c r="K3945" s="32" t="str">
        <f t="shared" si="264"/>
        <v>"atk":300,"hp":5000,"undpspro":100,"pvpdpspro":50,"dpspro":100</v>
      </c>
      <c r="L3945" s="20" t="str">
        <f>IF(B3945&gt;=50,VLOOKUP(A3945,英雄数据表!A:L,11,FALSE),IF(B3945&gt;=25,VLOOKUP(A3945,英雄数据表!A:L,7,0),""))</f>
        <v>"3204601004"</v>
      </c>
      <c r="M3945" s="20" t="str">
        <f>IFERROR(VLOOKUP(B3945,属性中转表!$K$2:$O$21,5,FALSE),"")</f>
        <v/>
      </c>
      <c r="N3945" s="20" t="str">
        <f>IF(B3945=25,VLOOKUP(A3945,英雄数据表!A:L,8,FALSE),IF(B3945=50,VLOOKUP(A3945,英雄数据表!A:L,12,0),""))</f>
        <v/>
      </c>
    </row>
    <row r="3946" spans="1:14" x14ac:dyDescent="0.3">
      <c r="A3946" s="20">
        <v>32046</v>
      </c>
      <c r="B3946" s="21">
        <f t="shared" si="261"/>
        <v>45</v>
      </c>
      <c r="C3946" s="21">
        <v>5</v>
      </c>
      <c r="D3946" s="21">
        <f>VLOOKUP(A3946,英雄数据表!A:D,4,0)</f>
        <v>3</v>
      </c>
      <c r="E3946" s="20" t="str">
        <f>VLOOKUP(A3946,英雄数据表!A:C,3,0)</f>
        <v>颅骨王冠</v>
      </c>
      <c r="F3946" s="20">
        <f t="shared" si="262"/>
        <v>32046</v>
      </c>
      <c r="G3946" s="20">
        <f t="shared" si="263"/>
        <v>32046</v>
      </c>
      <c r="H3946" s="21" t="str">
        <f>VLOOKUP(B3946,属性中转表!A:F,6,FALSE)</f>
        <v>"hp":156600,"atk":4350</v>
      </c>
      <c r="I3946" s="20" t="str">
        <f>IF(VLOOKUP(B3946,属性中转表!A:G,7,FALSE)=0,"",VLOOKUP(VLOOKUP(B3946,属性中转表!A:G,7,FALSE),属性中转表!$K$2:$P$21,6,0))&amp;IF(VLOOKUP(B3946,属性中转表!A:G,7,FALSE)&gt;=50,VLOOKUP(A3946,英雄数据表!A:K,9,0),IF(VLOOKUP(B3946,属性中转表!A:G,7,FALSE)&gt;=25,VLOOKUP(A3946,英雄数据表!A:K,5,0),""))</f>
        <v>"atk":300,"hp":5000,"undpspro":100,"pvpdpspro":50,"pvpundpspro":50</v>
      </c>
      <c r="J3946" s="20" t="str">
        <f>IF(I3946="","",属性中转表!$I$1&amp;(IF(VLOOKUP(B3946,属性中转表!A:G,7,FALSE)=0,0,VLOOKUP(VLOOKUP(B3946,属性中转表!A:G,7,FALSE),属性中转表!$K$2:$P$21,4,0)))+IFERROR(VLOOKUP(A3946,英雄数据表!A:K,IF(武魂!B3946&gt;=50,10,IF(武魂!B3946&gt;=25,6)),0),0))</f>
        <v>,"dpspro":100</v>
      </c>
      <c r="K3946" s="32" t="str">
        <f t="shared" si="264"/>
        <v>"atk":300,"hp":5000,"undpspro":100,"pvpdpspro":50,"pvpundpspro":50,"dpspro":100</v>
      </c>
      <c r="L3946" s="20" t="str">
        <f>IF(B3946&gt;=50,VLOOKUP(A3946,英雄数据表!A:L,11,FALSE),IF(B3946&gt;=25,VLOOKUP(A3946,英雄数据表!A:L,7,0),""))</f>
        <v>"3204601004"</v>
      </c>
      <c r="M3946" s="20" t="str">
        <f>IFERROR(VLOOKUP(B3946,属性中转表!$K$2:$O$21,5,FALSE),"")</f>
        <v>"pvpundpspro":50</v>
      </c>
      <c r="N3946" s="20" t="str">
        <f>IF(B3946=25,VLOOKUP(A3946,英雄数据表!A:L,8,FALSE),IF(B3946=50,VLOOKUP(A3946,英雄数据表!A:L,12,0),""))</f>
        <v/>
      </c>
    </row>
    <row r="3947" spans="1:14" x14ac:dyDescent="0.3">
      <c r="A3947" s="20">
        <v>32046</v>
      </c>
      <c r="B3947" s="21">
        <f t="shared" si="261"/>
        <v>46</v>
      </c>
      <c r="C3947" s="21">
        <v>5</v>
      </c>
      <c r="D3947" s="21">
        <f>VLOOKUP(A3947,英雄数据表!A:D,4,0)</f>
        <v>3</v>
      </c>
      <c r="E3947" s="20" t="str">
        <f>VLOOKUP(A3947,英雄数据表!A:C,3,0)</f>
        <v>颅骨王冠</v>
      </c>
      <c r="F3947" s="20">
        <f t="shared" si="262"/>
        <v>32046</v>
      </c>
      <c r="G3947" s="20">
        <f t="shared" si="263"/>
        <v>32046</v>
      </c>
      <c r="H3947" s="21" t="str">
        <f>VLOOKUP(B3947,属性中转表!A:F,6,FALSE)</f>
        <v>"hp":162000,"atk":4500</v>
      </c>
      <c r="I3947" s="20" t="str">
        <f>IF(VLOOKUP(B3947,属性中转表!A:G,7,FALSE)=0,"",VLOOKUP(VLOOKUP(B3947,属性中转表!A:G,7,FALSE),属性中转表!$K$2:$P$21,6,0))&amp;IF(VLOOKUP(B3947,属性中转表!A:G,7,FALSE)&gt;=50,VLOOKUP(A3947,英雄数据表!A:K,9,0),IF(VLOOKUP(B3947,属性中转表!A:G,7,FALSE)&gt;=25,VLOOKUP(A3947,英雄数据表!A:K,5,0),""))</f>
        <v>"atk":300,"hp":5000,"undpspro":100,"pvpdpspro":50,"pvpundpspro":50</v>
      </c>
      <c r="J3947" s="20" t="str">
        <f>IF(I3947="","",属性中转表!$I$1&amp;(IF(VLOOKUP(B3947,属性中转表!A:G,7,FALSE)=0,0,VLOOKUP(VLOOKUP(B3947,属性中转表!A:G,7,FALSE),属性中转表!$K$2:$P$21,4,0)))+IFERROR(VLOOKUP(A3947,英雄数据表!A:K,IF(武魂!B3947&gt;=50,10,IF(武魂!B3947&gt;=25,6)),0),0))</f>
        <v>,"dpspro":100</v>
      </c>
      <c r="K3947" s="32" t="str">
        <f t="shared" si="264"/>
        <v>"atk":300,"hp":5000,"undpspro":100,"pvpdpspro":50,"pvpundpspro":50,"dpspro":100</v>
      </c>
      <c r="L3947" s="20" t="str">
        <f>IF(B3947&gt;=50,VLOOKUP(A3947,英雄数据表!A:L,11,FALSE),IF(B3947&gt;=25,VLOOKUP(A3947,英雄数据表!A:L,7,0),""))</f>
        <v>"3204601004"</v>
      </c>
      <c r="M3947" s="20" t="str">
        <f>IFERROR(VLOOKUP(B3947,属性中转表!$K$2:$O$21,5,FALSE),"")</f>
        <v/>
      </c>
      <c r="N3947" s="20" t="str">
        <f>IF(B3947=25,VLOOKUP(A3947,英雄数据表!A:L,8,FALSE),IF(B3947=50,VLOOKUP(A3947,英雄数据表!A:L,12,0),""))</f>
        <v/>
      </c>
    </row>
    <row r="3948" spans="1:14" x14ac:dyDescent="0.3">
      <c r="A3948" s="20">
        <v>32046</v>
      </c>
      <c r="B3948" s="21">
        <f t="shared" si="261"/>
        <v>47</v>
      </c>
      <c r="C3948" s="21">
        <v>5</v>
      </c>
      <c r="D3948" s="21">
        <f>VLOOKUP(A3948,英雄数据表!A:D,4,0)</f>
        <v>3</v>
      </c>
      <c r="E3948" s="20" t="str">
        <f>VLOOKUP(A3948,英雄数据表!A:C,3,0)</f>
        <v>颅骨王冠</v>
      </c>
      <c r="F3948" s="20">
        <f t="shared" si="262"/>
        <v>32046</v>
      </c>
      <c r="G3948" s="20">
        <f t="shared" si="263"/>
        <v>32046</v>
      </c>
      <c r="H3948" s="21" t="str">
        <f>VLOOKUP(B3948,属性中转表!A:F,6,FALSE)</f>
        <v>"hp":167400,"atk":4650</v>
      </c>
      <c r="I3948" s="20" t="str">
        <f>IF(VLOOKUP(B3948,属性中转表!A:G,7,FALSE)=0,"",VLOOKUP(VLOOKUP(B3948,属性中转表!A:G,7,FALSE),属性中转表!$K$2:$P$21,6,0))&amp;IF(VLOOKUP(B3948,属性中转表!A:G,7,FALSE)&gt;=50,VLOOKUP(A3948,英雄数据表!A:K,9,0),IF(VLOOKUP(B3948,属性中转表!A:G,7,FALSE)&gt;=25,VLOOKUP(A3948,英雄数据表!A:K,5,0),""))</f>
        <v>"atk":300,"hp":5000,"undpspro":100,"pvpdpspro":50,"pvpundpspro":50</v>
      </c>
      <c r="J3948" s="20" t="str">
        <f>IF(I3948="","",属性中转表!$I$1&amp;(IF(VLOOKUP(B3948,属性中转表!A:G,7,FALSE)=0,0,VLOOKUP(VLOOKUP(B3948,属性中转表!A:G,7,FALSE),属性中转表!$K$2:$P$21,4,0)))+IFERROR(VLOOKUP(A3948,英雄数据表!A:K,IF(武魂!B3948&gt;=50,10,IF(武魂!B3948&gt;=25,6)),0),0))</f>
        <v>,"dpspro":100</v>
      </c>
      <c r="K3948" s="32" t="str">
        <f t="shared" si="264"/>
        <v>"atk":300,"hp":5000,"undpspro":100,"pvpdpspro":50,"pvpundpspro":50,"dpspro":100</v>
      </c>
      <c r="L3948" s="20" t="str">
        <f>IF(B3948&gt;=50,VLOOKUP(A3948,英雄数据表!A:L,11,FALSE),IF(B3948&gt;=25,VLOOKUP(A3948,英雄数据表!A:L,7,0),""))</f>
        <v>"3204601004"</v>
      </c>
      <c r="M3948" s="20" t="str">
        <f>IFERROR(VLOOKUP(B3948,属性中转表!$K$2:$O$21,5,FALSE),"")</f>
        <v/>
      </c>
      <c r="N3948" s="20" t="str">
        <f>IF(B3948=25,VLOOKUP(A3948,英雄数据表!A:L,8,FALSE),IF(B3948=50,VLOOKUP(A3948,英雄数据表!A:L,12,0),""))</f>
        <v/>
      </c>
    </row>
    <row r="3949" spans="1:14" x14ac:dyDescent="0.3">
      <c r="A3949" s="20">
        <v>32046</v>
      </c>
      <c r="B3949" s="21">
        <f t="shared" si="261"/>
        <v>48</v>
      </c>
      <c r="C3949" s="21">
        <v>5</v>
      </c>
      <c r="D3949" s="21">
        <f>VLOOKUP(A3949,英雄数据表!A:D,4,0)</f>
        <v>3</v>
      </c>
      <c r="E3949" s="20" t="str">
        <f>VLOOKUP(A3949,英雄数据表!A:C,3,0)</f>
        <v>颅骨王冠</v>
      </c>
      <c r="F3949" s="20">
        <f t="shared" si="262"/>
        <v>32046</v>
      </c>
      <c r="G3949" s="20">
        <f t="shared" si="263"/>
        <v>32046</v>
      </c>
      <c r="H3949" s="21" t="str">
        <f>VLOOKUP(B3949,属性中转表!A:F,6,FALSE)</f>
        <v>"hp":172800,"atk":4800</v>
      </c>
      <c r="I3949" s="20" t="str">
        <f>IF(VLOOKUP(B3949,属性中转表!A:G,7,FALSE)=0,"",VLOOKUP(VLOOKUP(B3949,属性中转表!A:G,7,FALSE),属性中转表!$K$2:$P$21,6,0))&amp;IF(VLOOKUP(B3949,属性中转表!A:G,7,FALSE)&gt;=50,VLOOKUP(A3949,英雄数据表!A:K,9,0),IF(VLOOKUP(B3949,属性中转表!A:G,7,FALSE)&gt;=25,VLOOKUP(A3949,英雄数据表!A:K,5,0),""))</f>
        <v>"atk":300,"hp":5000,"undpspro":100,"pvpdpspro":50,"pvpundpspro":50</v>
      </c>
      <c r="J3949" s="20" t="str">
        <f>IF(I3949="","",属性中转表!$I$1&amp;(IF(VLOOKUP(B3949,属性中转表!A:G,7,FALSE)=0,0,VLOOKUP(VLOOKUP(B3949,属性中转表!A:G,7,FALSE),属性中转表!$K$2:$P$21,4,0)))+IFERROR(VLOOKUP(A3949,英雄数据表!A:K,IF(武魂!B3949&gt;=50,10,IF(武魂!B3949&gt;=25,6)),0),0))</f>
        <v>,"dpspro":100</v>
      </c>
      <c r="K3949" s="32" t="str">
        <f t="shared" si="264"/>
        <v>"atk":300,"hp":5000,"undpspro":100,"pvpdpspro":50,"pvpundpspro":50,"dpspro":100</v>
      </c>
      <c r="L3949" s="20" t="str">
        <f>IF(B3949&gt;=50,VLOOKUP(A3949,英雄数据表!A:L,11,FALSE),IF(B3949&gt;=25,VLOOKUP(A3949,英雄数据表!A:L,7,0),""))</f>
        <v>"3204601004"</v>
      </c>
      <c r="M3949" s="20" t="str">
        <f>IFERROR(VLOOKUP(B3949,属性中转表!$K$2:$O$21,5,FALSE),"")</f>
        <v/>
      </c>
      <c r="N3949" s="20" t="str">
        <f>IF(B3949=25,VLOOKUP(A3949,英雄数据表!A:L,8,FALSE),IF(B3949=50,VLOOKUP(A3949,英雄数据表!A:L,12,0),""))</f>
        <v/>
      </c>
    </row>
    <row r="3950" spans="1:14" x14ac:dyDescent="0.3">
      <c r="A3950" s="20">
        <v>32046</v>
      </c>
      <c r="B3950" s="21">
        <f t="shared" si="261"/>
        <v>49</v>
      </c>
      <c r="C3950" s="21">
        <v>5</v>
      </c>
      <c r="D3950" s="21">
        <f>VLOOKUP(A3950,英雄数据表!A:D,4,0)</f>
        <v>3</v>
      </c>
      <c r="E3950" s="20" t="str">
        <f>VLOOKUP(A3950,英雄数据表!A:C,3,0)</f>
        <v>颅骨王冠</v>
      </c>
      <c r="F3950" s="20">
        <f t="shared" si="262"/>
        <v>32046</v>
      </c>
      <c r="G3950" s="20">
        <f t="shared" si="263"/>
        <v>32046</v>
      </c>
      <c r="H3950" s="21" t="str">
        <f>VLOOKUP(B3950,属性中转表!A:F,6,FALSE)</f>
        <v>"hp":178200,"atk":4950</v>
      </c>
      <c r="I3950" s="20" t="str">
        <f>IF(VLOOKUP(B3950,属性中转表!A:G,7,FALSE)=0,"",VLOOKUP(VLOOKUP(B3950,属性中转表!A:G,7,FALSE),属性中转表!$K$2:$P$21,6,0))&amp;IF(VLOOKUP(B3950,属性中转表!A:G,7,FALSE)&gt;=50,VLOOKUP(A3950,英雄数据表!A:K,9,0),IF(VLOOKUP(B3950,属性中转表!A:G,7,FALSE)&gt;=25,VLOOKUP(A3950,英雄数据表!A:K,5,0),""))</f>
        <v>"atk":300,"hp":5000,"undpspro":100,"pvpdpspro":50,"pvpundpspro":50</v>
      </c>
      <c r="J3950" s="20" t="str">
        <f>IF(I3950="","",属性中转表!$I$1&amp;(IF(VLOOKUP(B3950,属性中转表!A:G,7,FALSE)=0,0,VLOOKUP(VLOOKUP(B3950,属性中转表!A:G,7,FALSE),属性中转表!$K$2:$P$21,4,0)))+IFERROR(VLOOKUP(A3950,英雄数据表!A:K,IF(武魂!B3950&gt;=50,10,IF(武魂!B3950&gt;=25,6)),0),0))</f>
        <v>,"dpspro":100</v>
      </c>
      <c r="K3950" s="32" t="str">
        <f t="shared" si="264"/>
        <v>"atk":300,"hp":5000,"undpspro":100,"pvpdpspro":50,"pvpundpspro":50,"dpspro":100</v>
      </c>
      <c r="L3950" s="20" t="str">
        <f>IF(B3950&gt;=50,VLOOKUP(A3950,英雄数据表!A:L,11,FALSE),IF(B3950&gt;=25,VLOOKUP(A3950,英雄数据表!A:L,7,0),""))</f>
        <v>"3204601004"</v>
      </c>
      <c r="M3950" s="20" t="str">
        <f>IFERROR(VLOOKUP(B3950,属性中转表!$K$2:$O$21,5,FALSE),"")</f>
        <v/>
      </c>
      <c r="N3950" s="20" t="str">
        <f>IF(B3950=25,VLOOKUP(A3950,英雄数据表!A:L,8,FALSE),IF(B3950=50,VLOOKUP(A3950,英雄数据表!A:L,12,0),""))</f>
        <v/>
      </c>
    </row>
    <row r="3951" spans="1:14" x14ac:dyDescent="0.3">
      <c r="A3951" s="20">
        <v>32046</v>
      </c>
      <c r="B3951" s="21">
        <f t="shared" si="261"/>
        <v>50</v>
      </c>
      <c r="C3951" s="21">
        <v>5</v>
      </c>
      <c r="D3951" s="21">
        <f>VLOOKUP(A3951,英雄数据表!A:D,4,0)</f>
        <v>3</v>
      </c>
      <c r="E3951" s="20" t="str">
        <f>VLOOKUP(A3951,英雄数据表!A:C,3,0)</f>
        <v>颅骨王冠</v>
      </c>
      <c r="F3951" s="20">
        <f t="shared" si="262"/>
        <v>32046</v>
      </c>
      <c r="G3951" s="20">
        <f t="shared" si="263"/>
        <v>32046</v>
      </c>
      <c r="H3951" s="21" t="str">
        <f>VLOOKUP(B3951,属性中转表!A:F,6,FALSE)</f>
        <v>"hp":183600,"atk":5100</v>
      </c>
      <c r="I3951" s="20" t="str">
        <f>IF(VLOOKUP(B3951,属性中转表!A:G,7,FALSE)=0,"",VLOOKUP(VLOOKUP(B3951,属性中转表!A:G,7,FALSE),属性中转表!$K$2:$P$21,6,0))&amp;IF(VLOOKUP(B3951,属性中转表!A:G,7,FALSE)&gt;=50,VLOOKUP(A3951,英雄数据表!A:K,9,0),IF(VLOOKUP(B3951,属性中转表!A:G,7,FALSE)&gt;=25,VLOOKUP(A3951,英雄数据表!A:K,5,0),""))</f>
        <v>"atk":300,"hp":5000,"undpspro":100,"pvpdpspro":50,"pvpundpspro":50</v>
      </c>
      <c r="J3951" s="20" t="str">
        <f>IF(I3951="","",属性中转表!$I$1&amp;(IF(VLOOKUP(B3951,属性中转表!A:G,7,FALSE)=0,0,VLOOKUP(VLOOKUP(B3951,属性中转表!A:G,7,FALSE),属性中转表!$K$2:$P$21,4,0)))+IFERROR(VLOOKUP(A3951,英雄数据表!A:K,IF(武魂!B3951&gt;=50,10,IF(武魂!B3951&gt;=25,6)),0),0))</f>
        <v>,"dpspro":100</v>
      </c>
      <c r="K3951" s="32" t="str">
        <f t="shared" si="264"/>
        <v>"atk":300,"hp":5000,"undpspro":100,"pvpdpspro":50,"pvpundpspro":50,"dpspro":100</v>
      </c>
      <c r="L3951" s="20" t="str">
        <f>IF(B3951&gt;=50,VLOOKUP(A3951,英雄数据表!A:L,11,FALSE),IF(B3951&gt;=25,VLOOKUP(A3951,英雄数据表!A:L,7,0),""))</f>
        <v>"3204602004"</v>
      </c>
      <c r="M3951" s="20" t="str">
        <f>IFERROR(VLOOKUP(B3951,属性中转表!$K$2:$O$21,5,FALSE),"")</f>
        <v/>
      </c>
      <c r="N3951" s="20" t="str">
        <f>IF(B3951=25,VLOOKUP(A3951,英雄数据表!A:L,8,FALSE),IF(B3951=50,VLOOKUP(A3951,英雄数据表!A:L,12,0),""))</f>
        <v>战斗开始时每有一名邪能阵营英雄，自己本场战斗伤害增加5%（最高增加30%）</v>
      </c>
    </row>
    <row r="3952" spans="1:14" x14ac:dyDescent="0.3">
      <c r="A3952" s="20">
        <v>32046</v>
      </c>
      <c r="B3952" s="21">
        <f t="shared" si="261"/>
        <v>51</v>
      </c>
      <c r="C3952" s="21">
        <v>5</v>
      </c>
      <c r="D3952" s="21">
        <f>VLOOKUP(A3952,英雄数据表!A:D,4,0)</f>
        <v>3</v>
      </c>
      <c r="E3952" s="20" t="str">
        <f>VLOOKUP(A3952,英雄数据表!A:C,3,0)</f>
        <v>颅骨王冠</v>
      </c>
      <c r="F3952" s="20">
        <f t="shared" si="262"/>
        <v>32046</v>
      </c>
      <c r="G3952" s="20">
        <f t="shared" si="263"/>
        <v>32046</v>
      </c>
      <c r="H3952" s="21" t="str">
        <f>VLOOKUP(B3952,属性中转表!A:F,6,FALSE)</f>
        <v>"hp":189000,"atk":5250</v>
      </c>
      <c r="I3952" s="20" t="str">
        <f>IF(VLOOKUP(B3952,属性中转表!A:G,7,FALSE)=0,"",VLOOKUP(VLOOKUP(B3952,属性中转表!A:G,7,FALSE),属性中转表!$K$2:$P$21,6,0))&amp;IF(VLOOKUP(B3952,属性中转表!A:G,7,FALSE)&gt;=50,VLOOKUP(A3952,英雄数据表!A:K,9,0),IF(VLOOKUP(B3952,属性中转表!A:G,7,FALSE)&gt;=25,VLOOKUP(A3952,英雄数据表!A:K,5,0),""))</f>
        <v>"atk":300,"hp":5000,"undpspro":100,"pvpdpspro":50,"pvpundpspro":50</v>
      </c>
      <c r="J3952" s="20" t="str">
        <f>IF(I3952="","",属性中转表!$I$1&amp;(IF(VLOOKUP(B3952,属性中转表!A:G,7,FALSE)=0,0,VLOOKUP(VLOOKUP(B3952,属性中转表!A:G,7,FALSE),属性中转表!$K$2:$P$21,4,0)))+IFERROR(VLOOKUP(A3952,英雄数据表!A:K,IF(武魂!B3952&gt;=50,10,IF(武魂!B3952&gt;=25,6)),0),0))</f>
        <v>,"dpspro":100</v>
      </c>
      <c r="K3952" s="32" t="str">
        <f t="shared" si="264"/>
        <v>"atk":300,"hp":5000,"undpspro":100,"pvpdpspro":50,"pvpundpspro":50,"dpspro":100</v>
      </c>
      <c r="L3952" s="20" t="str">
        <f>IF(B3952&gt;=50,VLOOKUP(A3952,英雄数据表!A:L,11,FALSE),IF(B3952&gt;=25,VLOOKUP(A3952,英雄数据表!A:L,7,0),""))</f>
        <v>"3204602004"</v>
      </c>
      <c r="M3952" s="20" t="str">
        <f>IFERROR(VLOOKUP(B3952,属性中转表!$K$2:$O$21,5,FALSE),"")</f>
        <v/>
      </c>
      <c r="N3952" s="20" t="str">
        <f>IF(B3952=25,VLOOKUP(A3952,英雄数据表!A:L,8,FALSE),IF(B3952=50,VLOOKUP(A3952,英雄数据表!A:L,12,0),""))</f>
        <v/>
      </c>
    </row>
    <row r="3953" spans="1:14" x14ac:dyDescent="0.3">
      <c r="A3953" s="20">
        <v>32046</v>
      </c>
      <c r="B3953" s="21">
        <f t="shared" si="261"/>
        <v>52</v>
      </c>
      <c r="C3953" s="21">
        <v>5</v>
      </c>
      <c r="D3953" s="21">
        <f>VLOOKUP(A3953,英雄数据表!A:D,4,0)</f>
        <v>3</v>
      </c>
      <c r="E3953" s="20" t="str">
        <f>VLOOKUP(A3953,英雄数据表!A:C,3,0)</f>
        <v>颅骨王冠</v>
      </c>
      <c r="F3953" s="20">
        <f t="shared" si="262"/>
        <v>32046</v>
      </c>
      <c r="G3953" s="20">
        <f t="shared" si="263"/>
        <v>32046</v>
      </c>
      <c r="H3953" s="21" t="str">
        <f>VLOOKUP(B3953,属性中转表!A:F,6,FALSE)</f>
        <v>"hp":194400,"atk":5400</v>
      </c>
      <c r="I3953" s="20" t="str">
        <f>IF(VLOOKUP(B3953,属性中转表!A:G,7,FALSE)=0,"",VLOOKUP(VLOOKUP(B3953,属性中转表!A:G,7,FALSE),属性中转表!$K$2:$P$21,6,0))&amp;IF(VLOOKUP(B3953,属性中转表!A:G,7,FALSE)&gt;=50,VLOOKUP(A3953,英雄数据表!A:K,9,0),IF(VLOOKUP(B3953,属性中转表!A:G,7,FALSE)&gt;=25,VLOOKUP(A3953,英雄数据表!A:K,5,0),""))</f>
        <v>"atk":300,"hp":5000,"undpspro":100,"pvpdpspro":50,"pvpundpspro":50</v>
      </c>
      <c r="J3953" s="20" t="str">
        <f>IF(I3953="","",属性中转表!$I$1&amp;(IF(VLOOKUP(B3953,属性中转表!A:G,7,FALSE)=0,0,VLOOKUP(VLOOKUP(B3953,属性中转表!A:G,7,FALSE),属性中转表!$K$2:$P$21,4,0)))+IFERROR(VLOOKUP(A3953,英雄数据表!A:K,IF(武魂!B3953&gt;=50,10,IF(武魂!B3953&gt;=25,6)),0),0))</f>
        <v>,"dpspro":100</v>
      </c>
      <c r="K3953" s="32" t="str">
        <f t="shared" si="264"/>
        <v>"atk":300,"hp":5000,"undpspro":100,"pvpdpspro":50,"pvpundpspro":50,"dpspro":100</v>
      </c>
      <c r="L3953" s="20" t="str">
        <f>IF(B3953&gt;=50,VLOOKUP(A3953,英雄数据表!A:L,11,FALSE),IF(B3953&gt;=25,VLOOKUP(A3953,英雄数据表!A:L,7,0),""))</f>
        <v>"3204602004"</v>
      </c>
      <c r="M3953" s="20" t="str">
        <f>IFERROR(VLOOKUP(B3953,属性中转表!$K$2:$O$21,5,FALSE),"")</f>
        <v/>
      </c>
      <c r="N3953" s="20" t="str">
        <f>IF(B3953=25,VLOOKUP(A3953,英雄数据表!A:L,8,FALSE),IF(B3953=50,VLOOKUP(A3953,英雄数据表!A:L,12,0),""))</f>
        <v/>
      </c>
    </row>
    <row r="3954" spans="1:14" x14ac:dyDescent="0.3">
      <c r="A3954" s="20">
        <v>32046</v>
      </c>
      <c r="B3954" s="21">
        <f t="shared" si="261"/>
        <v>53</v>
      </c>
      <c r="C3954" s="21">
        <v>5</v>
      </c>
      <c r="D3954" s="21">
        <f>VLOOKUP(A3954,英雄数据表!A:D,4,0)</f>
        <v>3</v>
      </c>
      <c r="E3954" s="20" t="str">
        <f>VLOOKUP(A3954,英雄数据表!A:C,3,0)</f>
        <v>颅骨王冠</v>
      </c>
      <c r="F3954" s="20">
        <f t="shared" si="262"/>
        <v>32046</v>
      </c>
      <c r="G3954" s="20">
        <f t="shared" si="263"/>
        <v>32046</v>
      </c>
      <c r="H3954" s="21" t="str">
        <f>VLOOKUP(B3954,属性中转表!A:F,6,FALSE)</f>
        <v>"hp":199800,"atk":5550</v>
      </c>
      <c r="I3954" s="20" t="str">
        <f>IF(VLOOKUP(B3954,属性中转表!A:G,7,FALSE)=0,"",VLOOKUP(VLOOKUP(B3954,属性中转表!A:G,7,FALSE),属性中转表!$K$2:$P$21,6,0))&amp;IF(VLOOKUP(B3954,属性中转表!A:G,7,FALSE)&gt;=50,VLOOKUP(A3954,英雄数据表!A:K,9,0),IF(VLOOKUP(B3954,属性中转表!A:G,7,FALSE)&gt;=25,VLOOKUP(A3954,英雄数据表!A:K,5,0),""))</f>
        <v>"atk":300,"hp":5000,"undpspro":100,"pvpdpspro":50,"pvpundpspro":50</v>
      </c>
      <c r="J3954" s="20" t="str">
        <f>IF(I3954="","",属性中转表!$I$1&amp;(IF(VLOOKUP(B3954,属性中转表!A:G,7,FALSE)=0,0,VLOOKUP(VLOOKUP(B3954,属性中转表!A:G,7,FALSE),属性中转表!$K$2:$P$21,4,0)))+IFERROR(VLOOKUP(A3954,英雄数据表!A:K,IF(武魂!B3954&gt;=50,10,IF(武魂!B3954&gt;=25,6)),0),0))</f>
        <v>,"dpspro":100</v>
      </c>
      <c r="K3954" s="32" t="str">
        <f t="shared" si="264"/>
        <v>"atk":300,"hp":5000,"undpspro":100,"pvpdpspro":50,"pvpundpspro":50,"dpspro":100</v>
      </c>
      <c r="L3954" s="20" t="str">
        <f>IF(B3954&gt;=50,VLOOKUP(A3954,英雄数据表!A:L,11,FALSE),IF(B3954&gt;=25,VLOOKUP(A3954,英雄数据表!A:L,7,0),""))</f>
        <v>"3204602004"</v>
      </c>
      <c r="M3954" s="20" t="str">
        <f>IFERROR(VLOOKUP(B3954,属性中转表!$K$2:$O$21,5,FALSE),"")</f>
        <v/>
      </c>
      <c r="N3954" s="20" t="str">
        <f>IF(B3954=25,VLOOKUP(A3954,英雄数据表!A:L,8,FALSE),IF(B3954=50,VLOOKUP(A3954,英雄数据表!A:L,12,0),""))</f>
        <v/>
      </c>
    </row>
    <row r="3955" spans="1:14" x14ac:dyDescent="0.3">
      <c r="A3955" s="20">
        <v>32046</v>
      </c>
      <c r="B3955" s="21">
        <f t="shared" si="261"/>
        <v>54</v>
      </c>
      <c r="C3955" s="21">
        <v>5</v>
      </c>
      <c r="D3955" s="21">
        <f>VLOOKUP(A3955,英雄数据表!A:D,4,0)</f>
        <v>3</v>
      </c>
      <c r="E3955" s="20" t="str">
        <f>VLOOKUP(A3955,英雄数据表!A:C,3,0)</f>
        <v>颅骨王冠</v>
      </c>
      <c r="F3955" s="20">
        <f t="shared" si="262"/>
        <v>32046</v>
      </c>
      <c r="G3955" s="20">
        <f t="shared" si="263"/>
        <v>32046</v>
      </c>
      <c r="H3955" s="21" t="str">
        <f>VLOOKUP(B3955,属性中转表!A:F,6,FALSE)</f>
        <v>"hp":205200,"atk":5700</v>
      </c>
      <c r="I3955" s="20" t="str">
        <f>IF(VLOOKUP(B3955,属性中转表!A:G,7,FALSE)=0,"",VLOOKUP(VLOOKUP(B3955,属性中转表!A:G,7,FALSE),属性中转表!$K$2:$P$21,6,0))&amp;IF(VLOOKUP(B3955,属性中转表!A:G,7,FALSE)&gt;=50,VLOOKUP(A3955,英雄数据表!A:K,9,0),IF(VLOOKUP(B3955,属性中转表!A:G,7,FALSE)&gt;=25,VLOOKUP(A3955,英雄数据表!A:K,5,0),""))</f>
        <v>"atk":300,"hp":5000,"undpspro":100,"pvpdpspro":50,"pvpundpspro":50</v>
      </c>
      <c r="J3955" s="20" t="str">
        <f>IF(I3955="","",属性中转表!$I$1&amp;(IF(VLOOKUP(B3955,属性中转表!A:G,7,FALSE)=0,0,VLOOKUP(VLOOKUP(B3955,属性中转表!A:G,7,FALSE),属性中转表!$K$2:$P$21,4,0)))+IFERROR(VLOOKUP(A3955,英雄数据表!A:K,IF(武魂!B3955&gt;=50,10,IF(武魂!B3955&gt;=25,6)),0),0))</f>
        <v>,"dpspro":100</v>
      </c>
      <c r="K3955" s="32" t="str">
        <f t="shared" si="264"/>
        <v>"atk":300,"hp":5000,"undpspro":100,"pvpdpspro":50,"pvpundpspro":50,"dpspro":100</v>
      </c>
      <c r="L3955" s="20" t="str">
        <f>IF(B3955&gt;=50,VLOOKUP(A3955,英雄数据表!A:L,11,FALSE),IF(B3955&gt;=25,VLOOKUP(A3955,英雄数据表!A:L,7,0),""))</f>
        <v>"3204602004"</v>
      </c>
      <c r="M3955" s="20" t="str">
        <f>IFERROR(VLOOKUP(B3955,属性中转表!$K$2:$O$21,5,FALSE),"")</f>
        <v/>
      </c>
      <c r="N3955" s="20" t="str">
        <f>IF(B3955=25,VLOOKUP(A3955,英雄数据表!A:L,8,FALSE),IF(B3955=50,VLOOKUP(A3955,英雄数据表!A:L,12,0),""))</f>
        <v/>
      </c>
    </row>
    <row r="3956" spans="1:14" x14ac:dyDescent="0.3">
      <c r="A3956" s="20">
        <v>32046</v>
      </c>
      <c r="B3956" s="21">
        <f t="shared" si="261"/>
        <v>55</v>
      </c>
      <c r="C3956" s="21">
        <v>5</v>
      </c>
      <c r="D3956" s="21">
        <f>VLOOKUP(A3956,英雄数据表!A:D,4,0)</f>
        <v>3</v>
      </c>
      <c r="E3956" s="20" t="str">
        <f>VLOOKUP(A3956,英雄数据表!A:C,3,0)</f>
        <v>颅骨王冠</v>
      </c>
      <c r="F3956" s="20">
        <f t="shared" si="262"/>
        <v>32046</v>
      </c>
      <c r="G3956" s="20">
        <f t="shared" si="263"/>
        <v>32046</v>
      </c>
      <c r="H3956" s="21" t="str">
        <f>VLOOKUP(B3956,属性中转表!A:F,6,FALSE)</f>
        <v>"hp":210600,"atk":5850</v>
      </c>
      <c r="I3956" s="20" t="str">
        <f>IF(VLOOKUP(B3956,属性中转表!A:G,7,FALSE)=0,"",VLOOKUP(VLOOKUP(B3956,属性中转表!A:G,7,FALSE),属性中转表!$K$2:$P$21,6,0))&amp;IF(VLOOKUP(B3956,属性中转表!A:G,7,FALSE)&gt;=50,VLOOKUP(A3956,英雄数据表!A:K,9,0),IF(VLOOKUP(B3956,属性中转表!A:G,7,FALSE)&gt;=25,VLOOKUP(A3956,英雄数据表!A:K,5,0),""))</f>
        <v>"atk":300,"hp":5000,"undpspro":150,"pvpdpspro":50,"pvpundpspro":50</v>
      </c>
      <c r="J3956" s="20" t="str">
        <f>IF(I3956="","",属性中转表!$I$1&amp;(IF(VLOOKUP(B3956,属性中转表!A:G,7,FALSE)=0,0,VLOOKUP(VLOOKUP(B3956,属性中转表!A:G,7,FALSE),属性中转表!$K$2:$P$21,4,0)))+IFERROR(VLOOKUP(A3956,英雄数据表!A:K,IF(武魂!B3956&gt;=50,10,IF(武魂!B3956&gt;=25,6)),0),0))</f>
        <v>,"dpspro":100</v>
      </c>
      <c r="K3956" s="32" t="str">
        <f t="shared" si="264"/>
        <v>"atk":300,"hp":5000,"undpspro":150,"pvpdpspro":50,"pvpundpspro":50,"dpspro":100</v>
      </c>
      <c r="L3956" s="20" t="str">
        <f>IF(B3956&gt;=50,VLOOKUP(A3956,英雄数据表!A:L,11,FALSE),IF(B3956&gt;=25,VLOOKUP(A3956,英雄数据表!A:L,7,0),""))</f>
        <v>"3204602004"</v>
      </c>
      <c r="M3956" s="20" t="str">
        <f>IFERROR(VLOOKUP(B3956,属性中转表!$K$2:$O$21,5,FALSE),"")</f>
        <v>"undpspro":50</v>
      </c>
      <c r="N3956" s="20" t="str">
        <f>IF(B3956=25,VLOOKUP(A3956,英雄数据表!A:L,8,FALSE),IF(B3956=50,VLOOKUP(A3956,英雄数据表!A:L,12,0),""))</f>
        <v/>
      </c>
    </row>
    <row r="3957" spans="1:14" x14ac:dyDescent="0.3">
      <c r="A3957" s="20">
        <v>32046</v>
      </c>
      <c r="B3957" s="21">
        <f t="shared" si="261"/>
        <v>56</v>
      </c>
      <c r="C3957" s="21">
        <v>5</v>
      </c>
      <c r="D3957" s="21">
        <f>VLOOKUP(A3957,英雄数据表!A:D,4,0)</f>
        <v>3</v>
      </c>
      <c r="E3957" s="20" t="str">
        <f>VLOOKUP(A3957,英雄数据表!A:C,3,0)</f>
        <v>颅骨王冠</v>
      </c>
      <c r="F3957" s="20">
        <f t="shared" si="262"/>
        <v>32046</v>
      </c>
      <c r="G3957" s="20">
        <f t="shared" si="263"/>
        <v>32046</v>
      </c>
      <c r="H3957" s="21" t="str">
        <f>VLOOKUP(B3957,属性中转表!A:F,6,FALSE)</f>
        <v>"hp":216000,"atk":6000</v>
      </c>
      <c r="I3957" s="20" t="str">
        <f>IF(VLOOKUP(B3957,属性中转表!A:G,7,FALSE)=0,"",VLOOKUP(VLOOKUP(B3957,属性中转表!A:G,7,FALSE),属性中转表!$K$2:$P$21,6,0))&amp;IF(VLOOKUP(B3957,属性中转表!A:G,7,FALSE)&gt;=50,VLOOKUP(A3957,英雄数据表!A:K,9,0),IF(VLOOKUP(B3957,属性中转表!A:G,7,FALSE)&gt;=25,VLOOKUP(A3957,英雄数据表!A:K,5,0),""))</f>
        <v>"atk":300,"hp":5000,"undpspro":150,"pvpdpspro":50,"pvpundpspro":50</v>
      </c>
      <c r="J3957" s="20" t="str">
        <f>IF(I3957="","",属性中转表!$I$1&amp;(IF(VLOOKUP(B3957,属性中转表!A:G,7,FALSE)=0,0,VLOOKUP(VLOOKUP(B3957,属性中转表!A:G,7,FALSE),属性中转表!$K$2:$P$21,4,0)))+IFERROR(VLOOKUP(A3957,英雄数据表!A:K,IF(武魂!B3957&gt;=50,10,IF(武魂!B3957&gt;=25,6)),0),0))</f>
        <v>,"dpspro":100</v>
      </c>
      <c r="K3957" s="32" t="str">
        <f t="shared" si="264"/>
        <v>"atk":300,"hp":5000,"undpspro":150,"pvpdpspro":50,"pvpundpspro":50,"dpspro":100</v>
      </c>
      <c r="L3957" s="20" t="str">
        <f>IF(B3957&gt;=50,VLOOKUP(A3957,英雄数据表!A:L,11,FALSE),IF(B3957&gt;=25,VLOOKUP(A3957,英雄数据表!A:L,7,0),""))</f>
        <v>"3204602004"</v>
      </c>
      <c r="M3957" s="20" t="str">
        <f>IFERROR(VLOOKUP(B3957,属性中转表!$K$2:$O$21,5,FALSE),"")</f>
        <v/>
      </c>
      <c r="N3957" s="20" t="str">
        <f>IF(B3957=25,VLOOKUP(A3957,英雄数据表!A:L,8,FALSE),IF(B3957=50,VLOOKUP(A3957,英雄数据表!A:L,12,0),""))</f>
        <v/>
      </c>
    </row>
    <row r="3958" spans="1:14" x14ac:dyDescent="0.3">
      <c r="A3958" s="20">
        <v>32046</v>
      </c>
      <c r="B3958" s="21">
        <f t="shared" si="261"/>
        <v>57</v>
      </c>
      <c r="C3958" s="21">
        <v>5</v>
      </c>
      <c r="D3958" s="21">
        <f>VLOOKUP(A3958,英雄数据表!A:D,4,0)</f>
        <v>3</v>
      </c>
      <c r="E3958" s="20" t="str">
        <f>VLOOKUP(A3958,英雄数据表!A:C,3,0)</f>
        <v>颅骨王冠</v>
      </c>
      <c r="F3958" s="20">
        <f t="shared" si="262"/>
        <v>32046</v>
      </c>
      <c r="G3958" s="20">
        <f t="shared" si="263"/>
        <v>32046</v>
      </c>
      <c r="H3958" s="21" t="str">
        <f>VLOOKUP(B3958,属性中转表!A:F,6,FALSE)</f>
        <v>"hp":221400,"atk":6150</v>
      </c>
      <c r="I3958" s="20" t="str">
        <f>IF(VLOOKUP(B3958,属性中转表!A:G,7,FALSE)=0,"",VLOOKUP(VLOOKUP(B3958,属性中转表!A:G,7,FALSE),属性中转表!$K$2:$P$21,6,0))&amp;IF(VLOOKUP(B3958,属性中转表!A:G,7,FALSE)&gt;=50,VLOOKUP(A3958,英雄数据表!A:K,9,0),IF(VLOOKUP(B3958,属性中转表!A:G,7,FALSE)&gt;=25,VLOOKUP(A3958,英雄数据表!A:K,5,0),""))</f>
        <v>"atk":300,"hp":5000,"undpspro":150,"pvpdpspro":50,"pvpundpspro":50</v>
      </c>
      <c r="J3958" s="20" t="str">
        <f>IF(I3958="","",属性中转表!$I$1&amp;(IF(VLOOKUP(B3958,属性中转表!A:G,7,FALSE)=0,0,VLOOKUP(VLOOKUP(B3958,属性中转表!A:G,7,FALSE),属性中转表!$K$2:$P$21,4,0)))+IFERROR(VLOOKUP(A3958,英雄数据表!A:K,IF(武魂!B3958&gt;=50,10,IF(武魂!B3958&gt;=25,6)),0),0))</f>
        <v>,"dpspro":100</v>
      </c>
      <c r="K3958" s="32" t="str">
        <f t="shared" si="264"/>
        <v>"atk":300,"hp":5000,"undpspro":150,"pvpdpspro":50,"pvpundpspro":50,"dpspro":100</v>
      </c>
      <c r="L3958" s="20" t="str">
        <f>IF(B3958&gt;=50,VLOOKUP(A3958,英雄数据表!A:L,11,FALSE),IF(B3958&gt;=25,VLOOKUP(A3958,英雄数据表!A:L,7,0),""))</f>
        <v>"3204602004"</v>
      </c>
      <c r="M3958" s="20" t="str">
        <f>IFERROR(VLOOKUP(B3958,属性中转表!$K$2:$O$21,5,FALSE),"")</f>
        <v/>
      </c>
      <c r="N3958" s="20" t="str">
        <f>IF(B3958=25,VLOOKUP(A3958,英雄数据表!A:L,8,FALSE),IF(B3958=50,VLOOKUP(A3958,英雄数据表!A:L,12,0),""))</f>
        <v/>
      </c>
    </row>
    <row r="3959" spans="1:14" x14ac:dyDescent="0.3">
      <c r="A3959" s="20">
        <v>32046</v>
      </c>
      <c r="B3959" s="21">
        <f t="shared" si="261"/>
        <v>58</v>
      </c>
      <c r="C3959" s="21">
        <v>5</v>
      </c>
      <c r="D3959" s="21">
        <f>VLOOKUP(A3959,英雄数据表!A:D,4,0)</f>
        <v>3</v>
      </c>
      <c r="E3959" s="20" t="str">
        <f>VLOOKUP(A3959,英雄数据表!A:C,3,0)</f>
        <v>颅骨王冠</v>
      </c>
      <c r="F3959" s="20">
        <f t="shared" si="262"/>
        <v>32046</v>
      </c>
      <c r="G3959" s="20">
        <f t="shared" si="263"/>
        <v>32046</v>
      </c>
      <c r="H3959" s="21" t="str">
        <f>VLOOKUP(B3959,属性中转表!A:F,6,FALSE)</f>
        <v>"hp":226800,"atk":6300</v>
      </c>
      <c r="I3959" s="20" t="str">
        <f>IF(VLOOKUP(B3959,属性中转表!A:G,7,FALSE)=0,"",VLOOKUP(VLOOKUP(B3959,属性中转表!A:G,7,FALSE),属性中转表!$K$2:$P$21,6,0))&amp;IF(VLOOKUP(B3959,属性中转表!A:G,7,FALSE)&gt;=50,VLOOKUP(A3959,英雄数据表!A:K,9,0),IF(VLOOKUP(B3959,属性中转表!A:G,7,FALSE)&gt;=25,VLOOKUP(A3959,英雄数据表!A:K,5,0),""))</f>
        <v>"atk":300,"hp":5000,"undpspro":150,"pvpdpspro":50,"pvpundpspro":50</v>
      </c>
      <c r="J3959" s="20" t="str">
        <f>IF(I3959="","",属性中转表!$I$1&amp;(IF(VLOOKUP(B3959,属性中转表!A:G,7,FALSE)=0,0,VLOOKUP(VLOOKUP(B3959,属性中转表!A:G,7,FALSE),属性中转表!$K$2:$P$21,4,0)))+IFERROR(VLOOKUP(A3959,英雄数据表!A:K,IF(武魂!B3959&gt;=50,10,IF(武魂!B3959&gt;=25,6)),0),0))</f>
        <v>,"dpspro":100</v>
      </c>
      <c r="K3959" s="32" t="str">
        <f t="shared" si="264"/>
        <v>"atk":300,"hp":5000,"undpspro":150,"pvpdpspro":50,"pvpundpspro":50,"dpspro":100</v>
      </c>
      <c r="L3959" s="20" t="str">
        <f>IF(B3959&gt;=50,VLOOKUP(A3959,英雄数据表!A:L,11,FALSE),IF(B3959&gt;=25,VLOOKUP(A3959,英雄数据表!A:L,7,0),""))</f>
        <v>"3204602004"</v>
      </c>
      <c r="M3959" s="20" t="str">
        <f>IFERROR(VLOOKUP(B3959,属性中转表!$K$2:$O$21,5,FALSE),"")</f>
        <v/>
      </c>
      <c r="N3959" s="20" t="str">
        <f>IF(B3959=25,VLOOKUP(A3959,英雄数据表!A:L,8,FALSE),IF(B3959=50,VLOOKUP(A3959,英雄数据表!A:L,12,0),""))</f>
        <v/>
      </c>
    </row>
    <row r="3960" spans="1:14" x14ac:dyDescent="0.3">
      <c r="A3960" s="20">
        <v>32046</v>
      </c>
      <c r="B3960" s="21">
        <f t="shared" si="261"/>
        <v>59</v>
      </c>
      <c r="C3960" s="21">
        <v>5</v>
      </c>
      <c r="D3960" s="21">
        <f>VLOOKUP(A3960,英雄数据表!A:D,4,0)</f>
        <v>3</v>
      </c>
      <c r="E3960" s="20" t="str">
        <f>VLOOKUP(A3960,英雄数据表!A:C,3,0)</f>
        <v>颅骨王冠</v>
      </c>
      <c r="F3960" s="20">
        <f t="shared" si="262"/>
        <v>32046</v>
      </c>
      <c r="G3960" s="20">
        <f t="shared" si="263"/>
        <v>32046</v>
      </c>
      <c r="H3960" s="21" t="str">
        <f>VLOOKUP(B3960,属性中转表!A:F,6,FALSE)</f>
        <v>"hp":232200,"atk":6450</v>
      </c>
      <c r="I3960" s="20" t="str">
        <f>IF(VLOOKUP(B3960,属性中转表!A:G,7,FALSE)=0,"",VLOOKUP(VLOOKUP(B3960,属性中转表!A:G,7,FALSE),属性中转表!$K$2:$P$21,6,0))&amp;IF(VLOOKUP(B3960,属性中转表!A:G,7,FALSE)&gt;=50,VLOOKUP(A3960,英雄数据表!A:K,9,0),IF(VLOOKUP(B3960,属性中转表!A:G,7,FALSE)&gt;=25,VLOOKUP(A3960,英雄数据表!A:K,5,0),""))</f>
        <v>"atk":300,"hp":5000,"undpspro":150,"pvpdpspro":50,"pvpundpspro":50</v>
      </c>
      <c r="J3960" s="20" t="str">
        <f>IF(I3960="","",属性中转表!$I$1&amp;(IF(VLOOKUP(B3960,属性中转表!A:G,7,FALSE)=0,0,VLOOKUP(VLOOKUP(B3960,属性中转表!A:G,7,FALSE),属性中转表!$K$2:$P$21,4,0)))+IFERROR(VLOOKUP(A3960,英雄数据表!A:K,IF(武魂!B3960&gt;=50,10,IF(武魂!B3960&gt;=25,6)),0),0))</f>
        <v>,"dpspro":100</v>
      </c>
      <c r="K3960" s="32" t="str">
        <f t="shared" si="264"/>
        <v>"atk":300,"hp":5000,"undpspro":150,"pvpdpspro":50,"pvpundpspro":50,"dpspro":100</v>
      </c>
      <c r="L3960" s="20" t="str">
        <f>IF(B3960&gt;=50,VLOOKUP(A3960,英雄数据表!A:L,11,FALSE),IF(B3960&gt;=25,VLOOKUP(A3960,英雄数据表!A:L,7,0),""))</f>
        <v>"3204602004"</v>
      </c>
      <c r="M3960" s="20" t="str">
        <f>IFERROR(VLOOKUP(B3960,属性中转表!$K$2:$O$21,5,FALSE),"")</f>
        <v/>
      </c>
      <c r="N3960" s="20" t="str">
        <f>IF(B3960=25,VLOOKUP(A3960,英雄数据表!A:L,8,FALSE),IF(B3960=50,VLOOKUP(A3960,英雄数据表!A:L,12,0),""))</f>
        <v/>
      </c>
    </row>
    <row r="3961" spans="1:14" x14ac:dyDescent="0.3">
      <c r="A3961" s="20">
        <v>32046</v>
      </c>
      <c r="B3961" s="21">
        <f t="shared" si="261"/>
        <v>60</v>
      </c>
      <c r="C3961" s="21">
        <v>5</v>
      </c>
      <c r="D3961" s="21">
        <f>VLOOKUP(A3961,英雄数据表!A:D,4,0)</f>
        <v>3</v>
      </c>
      <c r="E3961" s="20" t="str">
        <f>VLOOKUP(A3961,英雄数据表!A:C,3,0)</f>
        <v>颅骨王冠</v>
      </c>
      <c r="F3961" s="20">
        <f t="shared" si="262"/>
        <v>32046</v>
      </c>
      <c r="G3961" s="20">
        <f t="shared" si="263"/>
        <v>32046</v>
      </c>
      <c r="H3961" s="21" t="str">
        <f>VLOOKUP(B3961,属性中转表!A:F,6,FALSE)</f>
        <v>"hp":237600,"atk":6600</v>
      </c>
      <c r="I3961" s="20" t="str">
        <f>IF(VLOOKUP(B3961,属性中转表!A:G,7,FALSE)=0,"",VLOOKUP(VLOOKUP(B3961,属性中转表!A:G,7,FALSE),属性中转表!$K$2:$P$21,6,0))&amp;IF(VLOOKUP(B3961,属性中转表!A:G,7,FALSE)&gt;=50,VLOOKUP(A3961,英雄数据表!A:K,9,0),IF(VLOOKUP(B3961,属性中转表!A:G,7,FALSE)&gt;=25,VLOOKUP(A3961,英雄数据表!A:K,5,0),""))</f>
        <v>"atk":300,"hp":5000,"undpspro":150,"pvpdpspro":50,"pvpundpspro":50</v>
      </c>
      <c r="J3961" s="20" t="str">
        <f>IF(I3961="","",属性中转表!$I$1&amp;(IF(VLOOKUP(B3961,属性中转表!A:G,7,FALSE)=0,0,VLOOKUP(VLOOKUP(B3961,属性中转表!A:G,7,FALSE),属性中转表!$K$2:$P$21,4,0)))+IFERROR(VLOOKUP(A3961,英雄数据表!A:K,IF(武魂!B3961&gt;=50,10,IF(武魂!B3961&gt;=25,6)),0),0))</f>
        <v>,"dpspro":150</v>
      </c>
      <c r="K3961" s="32" t="str">
        <f t="shared" si="264"/>
        <v>"atk":300,"hp":5000,"undpspro":150,"pvpdpspro":50,"pvpundpspro":50,"dpspro":150</v>
      </c>
      <c r="L3961" s="20" t="str">
        <f>IF(B3961&gt;=50,VLOOKUP(A3961,英雄数据表!A:L,11,FALSE),IF(B3961&gt;=25,VLOOKUP(A3961,英雄数据表!A:L,7,0),""))</f>
        <v>"3204602004"</v>
      </c>
      <c r="M3961" s="20" t="str">
        <f>IFERROR(VLOOKUP(B3961,属性中转表!$K$2:$O$21,5,FALSE),"")</f>
        <v>"dpspro":50</v>
      </c>
      <c r="N3961" s="20" t="str">
        <f>IF(B3961=25,VLOOKUP(A3961,英雄数据表!A:L,8,FALSE),IF(B3961=50,VLOOKUP(A3961,英雄数据表!A:L,12,0),""))</f>
        <v/>
      </c>
    </row>
    <row r="3962" spans="1:14" x14ac:dyDescent="0.3">
      <c r="A3962" s="20">
        <v>32046</v>
      </c>
      <c r="B3962" s="21">
        <f t="shared" si="261"/>
        <v>61</v>
      </c>
      <c r="C3962" s="21">
        <v>5</v>
      </c>
      <c r="D3962" s="21">
        <f>VLOOKUP(A3962,英雄数据表!A:D,4,0)</f>
        <v>3</v>
      </c>
      <c r="E3962" s="20" t="str">
        <f>VLOOKUP(A3962,英雄数据表!A:C,3,0)</f>
        <v>颅骨王冠</v>
      </c>
      <c r="F3962" s="20">
        <f t="shared" si="262"/>
        <v>32046</v>
      </c>
      <c r="G3962" s="20">
        <f t="shared" si="263"/>
        <v>32046</v>
      </c>
      <c r="H3962" s="21" t="str">
        <f>VLOOKUP(B3962,属性中转表!A:F,6,FALSE)</f>
        <v>"hp":243000,"atk":6750</v>
      </c>
      <c r="I3962" s="20" t="str">
        <f>IF(VLOOKUP(B3962,属性中转表!A:G,7,FALSE)=0,"",VLOOKUP(VLOOKUP(B3962,属性中转表!A:G,7,FALSE),属性中转表!$K$2:$P$21,6,0))&amp;IF(VLOOKUP(B3962,属性中转表!A:G,7,FALSE)&gt;=50,VLOOKUP(A3962,英雄数据表!A:K,9,0),IF(VLOOKUP(B3962,属性中转表!A:G,7,FALSE)&gt;=25,VLOOKUP(A3962,英雄数据表!A:K,5,0),""))</f>
        <v>"atk":300,"hp":5000,"undpspro":150,"pvpdpspro":50,"pvpundpspro":50</v>
      </c>
      <c r="J3962" s="20" t="str">
        <f>IF(I3962="","",属性中转表!$I$1&amp;(IF(VLOOKUP(B3962,属性中转表!A:G,7,FALSE)=0,0,VLOOKUP(VLOOKUP(B3962,属性中转表!A:G,7,FALSE),属性中转表!$K$2:$P$21,4,0)))+IFERROR(VLOOKUP(A3962,英雄数据表!A:K,IF(武魂!B3962&gt;=50,10,IF(武魂!B3962&gt;=25,6)),0),0))</f>
        <v>,"dpspro":150</v>
      </c>
      <c r="K3962" s="32" t="str">
        <f t="shared" si="264"/>
        <v>"atk":300,"hp":5000,"undpspro":150,"pvpdpspro":50,"pvpundpspro":50,"dpspro":150</v>
      </c>
      <c r="L3962" s="20" t="str">
        <f>IF(B3962&gt;=50,VLOOKUP(A3962,英雄数据表!A:L,11,FALSE),IF(B3962&gt;=25,VLOOKUP(A3962,英雄数据表!A:L,7,0),""))</f>
        <v>"3204602004"</v>
      </c>
      <c r="M3962" s="20" t="str">
        <f>IFERROR(VLOOKUP(B3962,属性中转表!$K$2:$O$21,5,FALSE),"")</f>
        <v/>
      </c>
      <c r="N3962" s="20" t="str">
        <f>IF(B3962=25,VLOOKUP(A3962,英雄数据表!A:L,8,FALSE),IF(B3962=50,VLOOKUP(A3962,英雄数据表!A:L,12,0),""))</f>
        <v/>
      </c>
    </row>
    <row r="3963" spans="1:14" x14ac:dyDescent="0.3">
      <c r="A3963" s="20">
        <v>32046</v>
      </c>
      <c r="B3963" s="21">
        <f t="shared" si="261"/>
        <v>62</v>
      </c>
      <c r="C3963" s="21">
        <v>5</v>
      </c>
      <c r="D3963" s="21">
        <f>VLOOKUP(A3963,英雄数据表!A:D,4,0)</f>
        <v>3</v>
      </c>
      <c r="E3963" s="20" t="str">
        <f>VLOOKUP(A3963,英雄数据表!A:C,3,0)</f>
        <v>颅骨王冠</v>
      </c>
      <c r="F3963" s="20">
        <f t="shared" si="262"/>
        <v>32046</v>
      </c>
      <c r="G3963" s="20">
        <f t="shared" si="263"/>
        <v>32046</v>
      </c>
      <c r="H3963" s="21" t="str">
        <f>VLOOKUP(B3963,属性中转表!A:F,6,FALSE)</f>
        <v>"hp":248400,"atk":6900</v>
      </c>
      <c r="I3963" s="20" t="str">
        <f>IF(VLOOKUP(B3963,属性中转表!A:G,7,FALSE)=0,"",VLOOKUP(VLOOKUP(B3963,属性中转表!A:G,7,FALSE),属性中转表!$K$2:$P$21,6,0))&amp;IF(VLOOKUP(B3963,属性中转表!A:G,7,FALSE)&gt;=50,VLOOKUP(A3963,英雄数据表!A:K,9,0),IF(VLOOKUP(B3963,属性中转表!A:G,7,FALSE)&gt;=25,VLOOKUP(A3963,英雄数据表!A:K,5,0),""))</f>
        <v>"atk":300,"hp":5000,"undpspro":150,"pvpdpspro":50,"pvpundpspro":50</v>
      </c>
      <c r="J3963" s="20" t="str">
        <f>IF(I3963="","",属性中转表!$I$1&amp;(IF(VLOOKUP(B3963,属性中转表!A:G,7,FALSE)=0,0,VLOOKUP(VLOOKUP(B3963,属性中转表!A:G,7,FALSE),属性中转表!$K$2:$P$21,4,0)))+IFERROR(VLOOKUP(A3963,英雄数据表!A:K,IF(武魂!B3963&gt;=50,10,IF(武魂!B3963&gt;=25,6)),0),0))</f>
        <v>,"dpspro":150</v>
      </c>
      <c r="K3963" s="32" t="str">
        <f t="shared" si="264"/>
        <v>"atk":300,"hp":5000,"undpspro":150,"pvpdpspro":50,"pvpundpspro":50,"dpspro":150</v>
      </c>
      <c r="L3963" s="20" t="str">
        <f>IF(B3963&gt;=50,VLOOKUP(A3963,英雄数据表!A:L,11,FALSE),IF(B3963&gt;=25,VLOOKUP(A3963,英雄数据表!A:L,7,0),""))</f>
        <v>"3204602004"</v>
      </c>
      <c r="M3963" s="20" t="str">
        <f>IFERROR(VLOOKUP(B3963,属性中转表!$K$2:$O$21,5,FALSE),"")</f>
        <v/>
      </c>
      <c r="N3963" s="20" t="str">
        <f>IF(B3963=25,VLOOKUP(A3963,英雄数据表!A:L,8,FALSE),IF(B3963=50,VLOOKUP(A3963,英雄数据表!A:L,12,0),""))</f>
        <v/>
      </c>
    </row>
    <row r="3964" spans="1:14" x14ac:dyDescent="0.3">
      <c r="A3964" s="20">
        <v>32046</v>
      </c>
      <c r="B3964" s="21">
        <f t="shared" si="261"/>
        <v>63</v>
      </c>
      <c r="C3964" s="21">
        <v>5</v>
      </c>
      <c r="D3964" s="21">
        <f>VLOOKUP(A3964,英雄数据表!A:D,4,0)</f>
        <v>3</v>
      </c>
      <c r="E3964" s="20" t="str">
        <f>VLOOKUP(A3964,英雄数据表!A:C,3,0)</f>
        <v>颅骨王冠</v>
      </c>
      <c r="F3964" s="20">
        <f t="shared" si="262"/>
        <v>32046</v>
      </c>
      <c r="G3964" s="20">
        <f t="shared" si="263"/>
        <v>32046</v>
      </c>
      <c r="H3964" s="21" t="str">
        <f>VLOOKUP(B3964,属性中转表!A:F,6,FALSE)</f>
        <v>"hp":253800,"atk":7050</v>
      </c>
      <c r="I3964" s="20" t="str">
        <f>IF(VLOOKUP(B3964,属性中转表!A:G,7,FALSE)=0,"",VLOOKUP(VLOOKUP(B3964,属性中转表!A:G,7,FALSE),属性中转表!$K$2:$P$21,6,0))&amp;IF(VLOOKUP(B3964,属性中转表!A:G,7,FALSE)&gt;=50,VLOOKUP(A3964,英雄数据表!A:K,9,0),IF(VLOOKUP(B3964,属性中转表!A:G,7,FALSE)&gt;=25,VLOOKUP(A3964,英雄数据表!A:K,5,0),""))</f>
        <v>"atk":300,"hp":5000,"undpspro":150,"pvpdpspro":50,"pvpundpspro":50</v>
      </c>
      <c r="J3964" s="20" t="str">
        <f>IF(I3964="","",属性中转表!$I$1&amp;(IF(VLOOKUP(B3964,属性中转表!A:G,7,FALSE)=0,0,VLOOKUP(VLOOKUP(B3964,属性中转表!A:G,7,FALSE),属性中转表!$K$2:$P$21,4,0)))+IFERROR(VLOOKUP(A3964,英雄数据表!A:K,IF(武魂!B3964&gt;=50,10,IF(武魂!B3964&gt;=25,6)),0),0))</f>
        <v>,"dpspro":150</v>
      </c>
      <c r="K3964" s="32" t="str">
        <f t="shared" si="264"/>
        <v>"atk":300,"hp":5000,"undpspro":150,"pvpdpspro":50,"pvpundpspro":50,"dpspro":150</v>
      </c>
      <c r="L3964" s="20" t="str">
        <f>IF(B3964&gt;=50,VLOOKUP(A3964,英雄数据表!A:L,11,FALSE),IF(B3964&gt;=25,VLOOKUP(A3964,英雄数据表!A:L,7,0),""))</f>
        <v>"3204602004"</v>
      </c>
      <c r="M3964" s="20" t="str">
        <f>IFERROR(VLOOKUP(B3964,属性中转表!$K$2:$O$21,5,FALSE),"")</f>
        <v/>
      </c>
      <c r="N3964" s="20" t="str">
        <f>IF(B3964=25,VLOOKUP(A3964,英雄数据表!A:L,8,FALSE),IF(B3964=50,VLOOKUP(A3964,英雄数据表!A:L,12,0),""))</f>
        <v/>
      </c>
    </row>
    <row r="3965" spans="1:14" x14ac:dyDescent="0.3">
      <c r="A3965" s="20">
        <v>32046</v>
      </c>
      <c r="B3965" s="21">
        <f t="shared" si="261"/>
        <v>64</v>
      </c>
      <c r="C3965" s="21">
        <v>5</v>
      </c>
      <c r="D3965" s="21">
        <f>VLOOKUP(A3965,英雄数据表!A:D,4,0)</f>
        <v>3</v>
      </c>
      <c r="E3965" s="20" t="str">
        <f>VLOOKUP(A3965,英雄数据表!A:C,3,0)</f>
        <v>颅骨王冠</v>
      </c>
      <c r="F3965" s="20">
        <f t="shared" si="262"/>
        <v>32046</v>
      </c>
      <c r="G3965" s="20">
        <f t="shared" si="263"/>
        <v>32046</v>
      </c>
      <c r="H3965" s="21" t="str">
        <f>VLOOKUP(B3965,属性中转表!A:F,6,FALSE)</f>
        <v>"hp":259200,"atk":7200</v>
      </c>
      <c r="I3965" s="20" t="str">
        <f>IF(VLOOKUP(B3965,属性中转表!A:G,7,FALSE)=0,"",VLOOKUP(VLOOKUP(B3965,属性中转表!A:G,7,FALSE),属性中转表!$K$2:$P$21,6,0))&amp;IF(VLOOKUP(B3965,属性中转表!A:G,7,FALSE)&gt;=50,VLOOKUP(A3965,英雄数据表!A:K,9,0),IF(VLOOKUP(B3965,属性中转表!A:G,7,FALSE)&gt;=25,VLOOKUP(A3965,英雄数据表!A:K,5,0),""))</f>
        <v>"atk":300,"hp":5000,"undpspro":150,"pvpdpspro":50,"pvpundpspro":50</v>
      </c>
      <c r="J3965" s="20" t="str">
        <f>IF(I3965="","",属性中转表!$I$1&amp;(IF(VLOOKUP(B3965,属性中转表!A:G,7,FALSE)=0,0,VLOOKUP(VLOOKUP(B3965,属性中转表!A:G,7,FALSE),属性中转表!$K$2:$P$21,4,0)))+IFERROR(VLOOKUP(A3965,英雄数据表!A:K,IF(武魂!B3965&gt;=50,10,IF(武魂!B3965&gt;=25,6)),0),0))</f>
        <v>,"dpspro":150</v>
      </c>
      <c r="K3965" s="32" t="str">
        <f t="shared" si="264"/>
        <v>"atk":300,"hp":5000,"undpspro":150,"pvpdpspro":50,"pvpundpspro":50,"dpspro":150</v>
      </c>
      <c r="L3965" s="20" t="str">
        <f>IF(B3965&gt;=50,VLOOKUP(A3965,英雄数据表!A:L,11,FALSE),IF(B3965&gt;=25,VLOOKUP(A3965,英雄数据表!A:L,7,0),""))</f>
        <v>"3204602004"</v>
      </c>
      <c r="M3965" s="20" t="str">
        <f>IFERROR(VLOOKUP(B3965,属性中转表!$K$2:$O$21,5,FALSE),"")</f>
        <v/>
      </c>
      <c r="N3965" s="20" t="str">
        <f>IF(B3965=25,VLOOKUP(A3965,英雄数据表!A:L,8,FALSE),IF(B3965=50,VLOOKUP(A3965,英雄数据表!A:L,12,0),""))</f>
        <v/>
      </c>
    </row>
    <row r="3966" spans="1:14" x14ac:dyDescent="0.3">
      <c r="A3966" s="20">
        <v>32046</v>
      </c>
      <c r="B3966" s="21">
        <f t="shared" si="261"/>
        <v>65</v>
      </c>
      <c r="C3966" s="21">
        <v>5</v>
      </c>
      <c r="D3966" s="21">
        <f>VLOOKUP(A3966,英雄数据表!A:D,4,0)</f>
        <v>3</v>
      </c>
      <c r="E3966" s="20" t="str">
        <f>VLOOKUP(A3966,英雄数据表!A:C,3,0)</f>
        <v>颅骨王冠</v>
      </c>
      <c r="F3966" s="20">
        <f t="shared" si="262"/>
        <v>32046</v>
      </c>
      <c r="G3966" s="20">
        <f t="shared" si="263"/>
        <v>32046</v>
      </c>
      <c r="H3966" s="21" t="str">
        <f>VLOOKUP(B3966,属性中转表!A:F,6,FALSE)</f>
        <v>"hp":264600,"atk":7350</v>
      </c>
      <c r="I3966" s="20" t="str">
        <f>IF(VLOOKUP(B3966,属性中转表!A:G,7,FALSE)=0,"",VLOOKUP(VLOOKUP(B3966,属性中转表!A:G,7,FALSE),属性中转表!$K$2:$P$21,6,0))&amp;IF(VLOOKUP(B3966,属性中转表!A:G,7,FALSE)&gt;=50,VLOOKUP(A3966,英雄数据表!A:K,9,0),IF(VLOOKUP(B3966,属性中转表!A:G,7,FALSE)&gt;=25,VLOOKUP(A3966,英雄数据表!A:K,5,0),""))</f>
        <v>"atk":300,"hp":5000,"undpspro":150,"pvpdpspro":100,"pvpundpspro":50</v>
      </c>
      <c r="J3966" s="20" t="str">
        <f>IF(I3966="","",属性中转表!$I$1&amp;(IF(VLOOKUP(B3966,属性中转表!A:G,7,FALSE)=0,0,VLOOKUP(VLOOKUP(B3966,属性中转表!A:G,7,FALSE),属性中转表!$K$2:$P$21,4,0)))+IFERROR(VLOOKUP(A3966,英雄数据表!A:K,IF(武魂!B3966&gt;=50,10,IF(武魂!B3966&gt;=25,6)),0),0))</f>
        <v>,"dpspro":150</v>
      </c>
      <c r="K3966" s="32" t="str">
        <f t="shared" si="264"/>
        <v>"atk":300,"hp":5000,"undpspro":150,"pvpdpspro":100,"pvpundpspro":50,"dpspro":150</v>
      </c>
      <c r="L3966" s="20" t="str">
        <f>IF(B3966&gt;=50,VLOOKUP(A3966,英雄数据表!A:L,11,FALSE),IF(B3966&gt;=25,VLOOKUP(A3966,英雄数据表!A:L,7,0),""))</f>
        <v>"3204602004"</v>
      </c>
      <c r="M3966" s="20" t="str">
        <f>IFERROR(VLOOKUP(B3966,属性中转表!$K$2:$O$21,5,FALSE),"")</f>
        <v>"pvpdpspro":50</v>
      </c>
      <c r="N3966" s="20" t="str">
        <f>IF(B3966=25,VLOOKUP(A3966,英雄数据表!A:L,8,FALSE),IF(B3966=50,VLOOKUP(A3966,英雄数据表!A:L,12,0),""))</f>
        <v/>
      </c>
    </row>
    <row r="3967" spans="1:14" x14ac:dyDescent="0.3">
      <c r="A3967" s="20">
        <v>32046</v>
      </c>
      <c r="B3967" s="21">
        <f t="shared" ref="B3967:B4030" si="265">IF(A3967=A3966,B3966+1,1)</f>
        <v>66</v>
      </c>
      <c r="C3967" s="21">
        <v>5</v>
      </c>
      <c r="D3967" s="21">
        <f>VLOOKUP(A3967,英雄数据表!A:D,4,0)</f>
        <v>3</v>
      </c>
      <c r="E3967" s="20" t="str">
        <f>VLOOKUP(A3967,英雄数据表!A:C,3,0)</f>
        <v>颅骨王冠</v>
      </c>
      <c r="F3967" s="20">
        <f t="shared" ref="F3967:F4030" si="266">A3967</f>
        <v>32046</v>
      </c>
      <c r="G3967" s="20">
        <f t="shared" ref="G3967:G4030" si="267">A3967</f>
        <v>32046</v>
      </c>
      <c r="H3967" s="21" t="str">
        <f>VLOOKUP(B3967,属性中转表!A:F,6,FALSE)</f>
        <v>"hp":270000,"atk":7500</v>
      </c>
      <c r="I3967" s="20" t="str">
        <f>IF(VLOOKUP(B3967,属性中转表!A:G,7,FALSE)=0,"",VLOOKUP(VLOOKUP(B3967,属性中转表!A:G,7,FALSE),属性中转表!$K$2:$P$21,6,0))&amp;IF(VLOOKUP(B3967,属性中转表!A:G,7,FALSE)&gt;=50,VLOOKUP(A3967,英雄数据表!A:K,9,0),IF(VLOOKUP(B3967,属性中转表!A:G,7,FALSE)&gt;=25,VLOOKUP(A3967,英雄数据表!A:K,5,0),""))</f>
        <v>"atk":300,"hp":5000,"undpspro":150,"pvpdpspro":100,"pvpundpspro":50</v>
      </c>
      <c r="J3967" s="20" t="str">
        <f>IF(I3967="","",属性中转表!$I$1&amp;(IF(VLOOKUP(B3967,属性中转表!A:G,7,FALSE)=0,0,VLOOKUP(VLOOKUP(B3967,属性中转表!A:G,7,FALSE),属性中转表!$K$2:$P$21,4,0)))+IFERROR(VLOOKUP(A3967,英雄数据表!A:K,IF(武魂!B3967&gt;=50,10,IF(武魂!B3967&gt;=25,6)),0),0))</f>
        <v>,"dpspro":150</v>
      </c>
      <c r="K3967" s="32" t="str">
        <f t="shared" si="264"/>
        <v>"atk":300,"hp":5000,"undpspro":150,"pvpdpspro":100,"pvpundpspro":50,"dpspro":150</v>
      </c>
      <c r="L3967" s="20" t="str">
        <f>IF(B3967&gt;=50,VLOOKUP(A3967,英雄数据表!A:L,11,FALSE),IF(B3967&gt;=25,VLOOKUP(A3967,英雄数据表!A:L,7,0),""))</f>
        <v>"3204602004"</v>
      </c>
      <c r="M3967" s="20" t="str">
        <f>IFERROR(VLOOKUP(B3967,属性中转表!$K$2:$O$21,5,FALSE),"")</f>
        <v/>
      </c>
      <c r="N3967" s="20" t="str">
        <f>IF(B3967=25,VLOOKUP(A3967,英雄数据表!A:L,8,FALSE),IF(B3967=50,VLOOKUP(A3967,英雄数据表!A:L,12,0),""))</f>
        <v/>
      </c>
    </row>
    <row r="3968" spans="1:14" x14ac:dyDescent="0.3">
      <c r="A3968" s="20">
        <v>32046</v>
      </c>
      <c r="B3968" s="21">
        <f t="shared" si="265"/>
        <v>67</v>
      </c>
      <c r="C3968" s="21">
        <v>5</v>
      </c>
      <c r="D3968" s="21">
        <f>VLOOKUP(A3968,英雄数据表!A:D,4,0)</f>
        <v>3</v>
      </c>
      <c r="E3968" s="20" t="str">
        <f>VLOOKUP(A3968,英雄数据表!A:C,3,0)</f>
        <v>颅骨王冠</v>
      </c>
      <c r="F3968" s="20">
        <f t="shared" si="266"/>
        <v>32046</v>
      </c>
      <c r="G3968" s="20">
        <f t="shared" si="267"/>
        <v>32046</v>
      </c>
      <c r="H3968" s="21" t="str">
        <f>VLOOKUP(B3968,属性中转表!A:F,6,FALSE)</f>
        <v>"hp":275400,"atk":7650</v>
      </c>
      <c r="I3968" s="20" t="str">
        <f>IF(VLOOKUP(B3968,属性中转表!A:G,7,FALSE)=0,"",VLOOKUP(VLOOKUP(B3968,属性中转表!A:G,7,FALSE),属性中转表!$K$2:$P$21,6,0))&amp;IF(VLOOKUP(B3968,属性中转表!A:G,7,FALSE)&gt;=50,VLOOKUP(A3968,英雄数据表!A:K,9,0),IF(VLOOKUP(B3968,属性中转表!A:G,7,FALSE)&gt;=25,VLOOKUP(A3968,英雄数据表!A:K,5,0),""))</f>
        <v>"atk":300,"hp":5000,"undpspro":150,"pvpdpspro":100,"pvpundpspro":50</v>
      </c>
      <c r="J3968" s="20" t="str">
        <f>IF(I3968="","",属性中转表!$I$1&amp;(IF(VLOOKUP(B3968,属性中转表!A:G,7,FALSE)=0,0,VLOOKUP(VLOOKUP(B3968,属性中转表!A:G,7,FALSE),属性中转表!$K$2:$P$21,4,0)))+IFERROR(VLOOKUP(A3968,英雄数据表!A:K,IF(武魂!B3968&gt;=50,10,IF(武魂!B3968&gt;=25,6)),0),0))</f>
        <v>,"dpspro":150</v>
      </c>
      <c r="K3968" s="32" t="str">
        <f t="shared" si="264"/>
        <v>"atk":300,"hp":5000,"undpspro":150,"pvpdpspro":100,"pvpundpspro":50,"dpspro":150</v>
      </c>
      <c r="L3968" s="20" t="str">
        <f>IF(B3968&gt;=50,VLOOKUP(A3968,英雄数据表!A:L,11,FALSE),IF(B3968&gt;=25,VLOOKUP(A3968,英雄数据表!A:L,7,0),""))</f>
        <v>"3204602004"</v>
      </c>
      <c r="M3968" s="20" t="str">
        <f>IFERROR(VLOOKUP(B3968,属性中转表!$K$2:$O$21,5,FALSE),"")</f>
        <v/>
      </c>
      <c r="N3968" s="20" t="str">
        <f>IF(B3968=25,VLOOKUP(A3968,英雄数据表!A:L,8,FALSE),IF(B3968=50,VLOOKUP(A3968,英雄数据表!A:L,12,0),""))</f>
        <v/>
      </c>
    </row>
    <row r="3969" spans="1:14" x14ac:dyDescent="0.3">
      <c r="A3969" s="20">
        <v>32046</v>
      </c>
      <c r="B3969" s="21">
        <f t="shared" si="265"/>
        <v>68</v>
      </c>
      <c r="C3969" s="21">
        <v>5</v>
      </c>
      <c r="D3969" s="21">
        <f>VLOOKUP(A3969,英雄数据表!A:D,4,0)</f>
        <v>3</v>
      </c>
      <c r="E3969" s="20" t="str">
        <f>VLOOKUP(A3969,英雄数据表!A:C,3,0)</f>
        <v>颅骨王冠</v>
      </c>
      <c r="F3969" s="20">
        <f t="shared" si="266"/>
        <v>32046</v>
      </c>
      <c r="G3969" s="20">
        <f t="shared" si="267"/>
        <v>32046</v>
      </c>
      <c r="H3969" s="21" t="str">
        <f>VLOOKUP(B3969,属性中转表!A:F,6,FALSE)</f>
        <v>"hp":280800,"atk":7800</v>
      </c>
      <c r="I3969" s="20" t="str">
        <f>IF(VLOOKUP(B3969,属性中转表!A:G,7,FALSE)=0,"",VLOOKUP(VLOOKUP(B3969,属性中转表!A:G,7,FALSE),属性中转表!$K$2:$P$21,6,0))&amp;IF(VLOOKUP(B3969,属性中转表!A:G,7,FALSE)&gt;=50,VLOOKUP(A3969,英雄数据表!A:K,9,0),IF(VLOOKUP(B3969,属性中转表!A:G,7,FALSE)&gt;=25,VLOOKUP(A3969,英雄数据表!A:K,5,0),""))</f>
        <v>"atk":300,"hp":5000,"undpspro":150,"pvpdpspro":100,"pvpundpspro":50</v>
      </c>
      <c r="J3969" s="20" t="str">
        <f>IF(I3969="","",属性中转表!$I$1&amp;(IF(VLOOKUP(B3969,属性中转表!A:G,7,FALSE)=0,0,VLOOKUP(VLOOKUP(B3969,属性中转表!A:G,7,FALSE),属性中转表!$K$2:$P$21,4,0)))+IFERROR(VLOOKUP(A3969,英雄数据表!A:K,IF(武魂!B3969&gt;=50,10,IF(武魂!B3969&gt;=25,6)),0),0))</f>
        <v>,"dpspro":150</v>
      </c>
      <c r="K3969" s="32" t="str">
        <f t="shared" si="264"/>
        <v>"atk":300,"hp":5000,"undpspro":150,"pvpdpspro":100,"pvpundpspro":50,"dpspro":150</v>
      </c>
      <c r="L3969" s="20" t="str">
        <f>IF(B3969&gt;=50,VLOOKUP(A3969,英雄数据表!A:L,11,FALSE),IF(B3969&gt;=25,VLOOKUP(A3969,英雄数据表!A:L,7,0),""))</f>
        <v>"3204602004"</v>
      </c>
      <c r="M3969" s="20" t="str">
        <f>IFERROR(VLOOKUP(B3969,属性中转表!$K$2:$O$21,5,FALSE),"")</f>
        <v/>
      </c>
      <c r="N3969" s="20" t="str">
        <f>IF(B3969=25,VLOOKUP(A3969,英雄数据表!A:L,8,FALSE),IF(B3969=50,VLOOKUP(A3969,英雄数据表!A:L,12,0),""))</f>
        <v/>
      </c>
    </row>
    <row r="3970" spans="1:14" x14ac:dyDescent="0.3">
      <c r="A3970" s="20">
        <v>32046</v>
      </c>
      <c r="B3970" s="21">
        <f t="shared" si="265"/>
        <v>69</v>
      </c>
      <c r="C3970" s="21">
        <v>5</v>
      </c>
      <c r="D3970" s="21">
        <f>VLOOKUP(A3970,英雄数据表!A:D,4,0)</f>
        <v>3</v>
      </c>
      <c r="E3970" s="20" t="str">
        <f>VLOOKUP(A3970,英雄数据表!A:C,3,0)</f>
        <v>颅骨王冠</v>
      </c>
      <c r="F3970" s="20">
        <f t="shared" si="266"/>
        <v>32046</v>
      </c>
      <c r="G3970" s="20">
        <f t="shared" si="267"/>
        <v>32046</v>
      </c>
      <c r="H3970" s="21" t="str">
        <f>VLOOKUP(B3970,属性中转表!A:F,6,FALSE)</f>
        <v>"hp":286200,"atk":7950</v>
      </c>
      <c r="I3970" s="20" t="str">
        <f>IF(VLOOKUP(B3970,属性中转表!A:G,7,FALSE)=0,"",VLOOKUP(VLOOKUP(B3970,属性中转表!A:G,7,FALSE),属性中转表!$K$2:$P$21,6,0))&amp;IF(VLOOKUP(B3970,属性中转表!A:G,7,FALSE)&gt;=50,VLOOKUP(A3970,英雄数据表!A:K,9,0),IF(VLOOKUP(B3970,属性中转表!A:G,7,FALSE)&gt;=25,VLOOKUP(A3970,英雄数据表!A:K,5,0),""))</f>
        <v>"atk":300,"hp":5000,"undpspro":150,"pvpdpspro":100,"pvpundpspro":50</v>
      </c>
      <c r="J3970" s="20" t="str">
        <f>IF(I3970="","",属性中转表!$I$1&amp;(IF(VLOOKUP(B3970,属性中转表!A:G,7,FALSE)=0,0,VLOOKUP(VLOOKUP(B3970,属性中转表!A:G,7,FALSE),属性中转表!$K$2:$P$21,4,0)))+IFERROR(VLOOKUP(A3970,英雄数据表!A:K,IF(武魂!B3970&gt;=50,10,IF(武魂!B3970&gt;=25,6)),0),0))</f>
        <v>,"dpspro":150</v>
      </c>
      <c r="K3970" s="32" t="str">
        <f t="shared" si="264"/>
        <v>"atk":300,"hp":5000,"undpspro":150,"pvpdpspro":100,"pvpundpspro":50,"dpspro":150</v>
      </c>
      <c r="L3970" s="20" t="str">
        <f>IF(B3970&gt;=50,VLOOKUP(A3970,英雄数据表!A:L,11,FALSE),IF(B3970&gt;=25,VLOOKUP(A3970,英雄数据表!A:L,7,0),""))</f>
        <v>"3204602004"</v>
      </c>
      <c r="M3970" s="20" t="str">
        <f>IFERROR(VLOOKUP(B3970,属性中转表!$K$2:$O$21,5,FALSE),"")</f>
        <v/>
      </c>
      <c r="N3970" s="20" t="str">
        <f>IF(B3970=25,VLOOKUP(A3970,英雄数据表!A:L,8,FALSE),IF(B3970=50,VLOOKUP(A3970,英雄数据表!A:L,12,0),""))</f>
        <v/>
      </c>
    </row>
    <row r="3971" spans="1:14" x14ac:dyDescent="0.3">
      <c r="A3971" s="20">
        <v>32046</v>
      </c>
      <c r="B3971" s="21">
        <f t="shared" si="265"/>
        <v>70</v>
      </c>
      <c r="C3971" s="21">
        <v>5</v>
      </c>
      <c r="D3971" s="21">
        <f>VLOOKUP(A3971,英雄数据表!A:D,4,0)</f>
        <v>3</v>
      </c>
      <c r="E3971" s="20" t="str">
        <f>VLOOKUP(A3971,英雄数据表!A:C,3,0)</f>
        <v>颅骨王冠</v>
      </c>
      <c r="F3971" s="20">
        <f t="shared" si="266"/>
        <v>32046</v>
      </c>
      <c r="G3971" s="20">
        <f t="shared" si="267"/>
        <v>32046</v>
      </c>
      <c r="H3971" s="21" t="str">
        <f>VLOOKUP(B3971,属性中转表!A:F,6,FALSE)</f>
        <v>"hp":291600,"atk":8100</v>
      </c>
      <c r="I3971" s="20" t="str">
        <f>IF(VLOOKUP(B3971,属性中转表!A:G,7,FALSE)=0,"",VLOOKUP(VLOOKUP(B3971,属性中转表!A:G,7,FALSE),属性中转表!$K$2:$P$21,6,0))&amp;IF(VLOOKUP(B3971,属性中转表!A:G,7,FALSE)&gt;=50,VLOOKUP(A3971,英雄数据表!A:K,9,0),IF(VLOOKUP(B3971,属性中转表!A:G,7,FALSE)&gt;=25,VLOOKUP(A3971,英雄数据表!A:K,5,0),""))</f>
        <v>"atk":300,"hp":5000,"undpspro":150,"pvpdpspro":100,"pvpundpspro":100</v>
      </c>
      <c r="J3971" s="20" t="str">
        <f>IF(I3971="","",属性中转表!$I$1&amp;(IF(VLOOKUP(B3971,属性中转表!A:G,7,FALSE)=0,0,VLOOKUP(VLOOKUP(B3971,属性中转表!A:G,7,FALSE),属性中转表!$K$2:$P$21,4,0)))+IFERROR(VLOOKUP(A3971,英雄数据表!A:K,IF(武魂!B3971&gt;=50,10,IF(武魂!B3971&gt;=25,6)),0),0))</f>
        <v>,"dpspro":150</v>
      </c>
      <c r="K3971" s="32" t="str">
        <f t="shared" si="264"/>
        <v>"atk":300,"hp":5000,"undpspro":150,"pvpdpspro":100,"pvpundpspro":100,"dpspro":150</v>
      </c>
      <c r="L3971" s="20" t="str">
        <f>IF(B3971&gt;=50,VLOOKUP(A3971,英雄数据表!A:L,11,FALSE),IF(B3971&gt;=25,VLOOKUP(A3971,英雄数据表!A:L,7,0),""))</f>
        <v>"3204602004"</v>
      </c>
      <c r="M3971" s="20" t="str">
        <f>IFERROR(VLOOKUP(B3971,属性中转表!$K$2:$O$21,5,FALSE),"")</f>
        <v>"pvpundpspro":50</v>
      </c>
      <c r="N3971" s="20" t="str">
        <f>IF(B3971=25,VLOOKUP(A3971,英雄数据表!A:L,8,FALSE),IF(B3971=50,VLOOKUP(A3971,英雄数据表!A:L,12,0),""))</f>
        <v/>
      </c>
    </row>
    <row r="3972" spans="1:14" x14ac:dyDescent="0.3">
      <c r="A3972" s="20">
        <v>32046</v>
      </c>
      <c r="B3972" s="21">
        <f t="shared" si="265"/>
        <v>71</v>
      </c>
      <c r="C3972" s="21">
        <v>5</v>
      </c>
      <c r="D3972" s="21">
        <f>VLOOKUP(A3972,英雄数据表!A:D,4,0)</f>
        <v>3</v>
      </c>
      <c r="E3972" s="20" t="str">
        <f>VLOOKUP(A3972,英雄数据表!A:C,3,0)</f>
        <v>颅骨王冠</v>
      </c>
      <c r="F3972" s="20">
        <f t="shared" si="266"/>
        <v>32046</v>
      </c>
      <c r="G3972" s="20">
        <f t="shared" si="267"/>
        <v>32046</v>
      </c>
      <c r="H3972" s="21" t="str">
        <f>VLOOKUP(B3972,属性中转表!A:F,6,FALSE)</f>
        <v>"hp":297000,"atk":8250</v>
      </c>
      <c r="I3972" s="20" t="str">
        <f>IF(VLOOKUP(B3972,属性中转表!A:G,7,FALSE)=0,"",VLOOKUP(VLOOKUP(B3972,属性中转表!A:G,7,FALSE),属性中转表!$K$2:$P$21,6,0))&amp;IF(VLOOKUP(B3972,属性中转表!A:G,7,FALSE)&gt;=50,VLOOKUP(A3972,英雄数据表!A:K,9,0),IF(VLOOKUP(B3972,属性中转表!A:G,7,FALSE)&gt;=25,VLOOKUP(A3972,英雄数据表!A:K,5,0),""))</f>
        <v>"atk":300,"hp":5000,"undpspro":150,"pvpdpspro":100,"pvpundpspro":100</v>
      </c>
      <c r="J3972" s="20" t="str">
        <f>IF(I3972="","",属性中转表!$I$1&amp;(IF(VLOOKUP(B3972,属性中转表!A:G,7,FALSE)=0,0,VLOOKUP(VLOOKUP(B3972,属性中转表!A:G,7,FALSE),属性中转表!$K$2:$P$21,4,0)))+IFERROR(VLOOKUP(A3972,英雄数据表!A:K,IF(武魂!B3972&gt;=50,10,IF(武魂!B3972&gt;=25,6)),0),0))</f>
        <v>,"dpspro":150</v>
      </c>
      <c r="K3972" s="32" t="str">
        <f t="shared" si="264"/>
        <v>"atk":300,"hp":5000,"undpspro":150,"pvpdpspro":100,"pvpundpspro":100,"dpspro":150</v>
      </c>
      <c r="L3972" s="20" t="str">
        <f>IF(B3972&gt;=50,VLOOKUP(A3972,英雄数据表!A:L,11,FALSE),IF(B3972&gt;=25,VLOOKUP(A3972,英雄数据表!A:L,7,0),""))</f>
        <v>"3204602004"</v>
      </c>
      <c r="M3972" s="20" t="str">
        <f>IFERROR(VLOOKUP(B3972,属性中转表!$K$2:$O$21,5,FALSE),"")</f>
        <v/>
      </c>
      <c r="N3972" s="20" t="str">
        <f>IF(B3972=25,VLOOKUP(A3972,英雄数据表!A:L,8,FALSE),IF(B3972=50,VLOOKUP(A3972,英雄数据表!A:L,12,0),""))</f>
        <v/>
      </c>
    </row>
    <row r="3973" spans="1:14" x14ac:dyDescent="0.3">
      <c r="A3973" s="20">
        <v>32046</v>
      </c>
      <c r="B3973" s="21">
        <f t="shared" si="265"/>
        <v>72</v>
      </c>
      <c r="C3973" s="21">
        <v>5</v>
      </c>
      <c r="D3973" s="21">
        <f>VLOOKUP(A3973,英雄数据表!A:D,4,0)</f>
        <v>3</v>
      </c>
      <c r="E3973" s="20" t="str">
        <f>VLOOKUP(A3973,英雄数据表!A:C,3,0)</f>
        <v>颅骨王冠</v>
      </c>
      <c r="F3973" s="20">
        <f t="shared" si="266"/>
        <v>32046</v>
      </c>
      <c r="G3973" s="20">
        <f t="shared" si="267"/>
        <v>32046</v>
      </c>
      <c r="H3973" s="21" t="str">
        <f>VLOOKUP(B3973,属性中转表!A:F,6,FALSE)</f>
        <v>"hp":302400,"atk":8400</v>
      </c>
      <c r="I3973" s="20" t="str">
        <f>IF(VLOOKUP(B3973,属性中转表!A:G,7,FALSE)=0,"",VLOOKUP(VLOOKUP(B3973,属性中转表!A:G,7,FALSE),属性中转表!$K$2:$P$21,6,0))&amp;IF(VLOOKUP(B3973,属性中转表!A:G,7,FALSE)&gt;=50,VLOOKUP(A3973,英雄数据表!A:K,9,0),IF(VLOOKUP(B3973,属性中转表!A:G,7,FALSE)&gt;=25,VLOOKUP(A3973,英雄数据表!A:K,5,0),""))</f>
        <v>"atk":300,"hp":5000,"undpspro":150,"pvpdpspro":100,"pvpundpspro":100</v>
      </c>
      <c r="J3973" s="20" t="str">
        <f>IF(I3973="","",属性中转表!$I$1&amp;(IF(VLOOKUP(B3973,属性中转表!A:G,7,FALSE)=0,0,VLOOKUP(VLOOKUP(B3973,属性中转表!A:G,7,FALSE),属性中转表!$K$2:$P$21,4,0)))+IFERROR(VLOOKUP(A3973,英雄数据表!A:K,IF(武魂!B3973&gt;=50,10,IF(武魂!B3973&gt;=25,6)),0),0))</f>
        <v>,"dpspro":150</v>
      </c>
      <c r="K3973" s="32" t="str">
        <f t="shared" si="264"/>
        <v>"atk":300,"hp":5000,"undpspro":150,"pvpdpspro":100,"pvpundpspro":100,"dpspro":150</v>
      </c>
      <c r="L3973" s="20" t="str">
        <f>IF(B3973&gt;=50,VLOOKUP(A3973,英雄数据表!A:L,11,FALSE),IF(B3973&gt;=25,VLOOKUP(A3973,英雄数据表!A:L,7,0),""))</f>
        <v>"3204602004"</v>
      </c>
      <c r="M3973" s="20" t="str">
        <f>IFERROR(VLOOKUP(B3973,属性中转表!$K$2:$O$21,5,FALSE),"")</f>
        <v/>
      </c>
      <c r="N3973" s="20" t="str">
        <f>IF(B3973=25,VLOOKUP(A3973,英雄数据表!A:L,8,FALSE),IF(B3973=50,VLOOKUP(A3973,英雄数据表!A:L,12,0),""))</f>
        <v/>
      </c>
    </row>
    <row r="3974" spans="1:14" x14ac:dyDescent="0.3">
      <c r="A3974" s="20">
        <v>32046</v>
      </c>
      <c r="B3974" s="21">
        <f t="shared" si="265"/>
        <v>73</v>
      </c>
      <c r="C3974" s="21">
        <v>5</v>
      </c>
      <c r="D3974" s="21">
        <f>VLOOKUP(A3974,英雄数据表!A:D,4,0)</f>
        <v>3</v>
      </c>
      <c r="E3974" s="20" t="str">
        <f>VLOOKUP(A3974,英雄数据表!A:C,3,0)</f>
        <v>颅骨王冠</v>
      </c>
      <c r="F3974" s="20">
        <f t="shared" si="266"/>
        <v>32046</v>
      </c>
      <c r="G3974" s="20">
        <f t="shared" si="267"/>
        <v>32046</v>
      </c>
      <c r="H3974" s="21" t="str">
        <f>VLOOKUP(B3974,属性中转表!A:F,6,FALSE)</f>
        <v>"hp":307800,"atk":8550</v>
      </c>
      <c r="I3974" s="20" t="str">
        <f>IF(VLOOKUP(B3974,属性中转表!A:G,7,FALSE)=0,"",VLOOKUP(VLOOKUP(B3974,属性中转表!A:G,7,FALSE),属性中转表!$K$2:$P$21,6,0))&amp;IF(VLOOKUP(B3974,属性中转表!A:G,7,FALSE)&gt;=50,VLOOKUP(A3974,英雄数据表!A:K,9,0),IF(VLOOKUP(B3974,属性中转表!A:G,7,FALSE)&gt;=25,VLOOKUP(A3974,英雄数据表!A:K,5,0),""))</f>
        <v>"atk":300,"hp":5000,"undpspro":150,"pvpdpspro":100,"pvpundpspro":100</v>
      </c>
      <c r="J3974" s="20" t="str">
        <f>IF(I3974="","",属性中转表!$I$1&amp;(IF(VLOOKUP(B3974,属性中转表!A:G,7,FALSE)=0,0,VLOOKUP(VLOOKUP(B3974,属性中转表!A:G,7,FALSE),属性中转表!$K$2:$P$21,4,0)))+IFERROR(VLOOKUP(A3974,英雄数据表!A:K,IF(武魂!B3974&gt;=50,10,IF(武魂!B3974&gt;=25,6)),0),0))</f>
        <v>,"dpspro":150</v>
      </c>
      <c r="K3974" s="32" t="str">
        <f t="shared" si="264"/>
        <v>"atk":300,"hp":5000,"undpspro":150,"pvpdpspro":100,"pvpundpspro":100,"dpspro":150</v>
      </c>
      <c r="L3974" s="20" t="str">
        <f>IF(B3974&gt;=50,VLOOKUP(A3974,英雄数据表!A:L,11,FALSE),IF(B3974&gt;=25,VLOOKUP(A3974,英雄数据表!A:L,7,0),""))</f>
        <v>"3204602004"</v>
      </c>
      <c r="M3974" s="20" t="str">
        <f>IFERROR(VLOOKUP(B3974,属性中转表!$K$2:$O$21,5,FALSE),"")</f>
        <v/>
      </c>
      <c r="N3974" s="20" t="str">
        <f>IF(B3974=25,VLOOKUP(A3974,英雄数据表!A:L,8,FALSE),IF(B3974=50,VLOOKUP(A3974,英雄数据表!A:L,12,0),""))</f>
        <v/>
      </c>
    </row>
    <row r="3975" spans="1:14" x14ac:dyDescent="0.3">
      <c r="A3975" s="20">
        <v>32046</v>
      </c>
      <c r="B3975" s="21">
        <f t="shared" si="265"/>
        <v>74</v>
      </c>
      <c r="C3975" s="21">
        <v>5</v>
      </c>
      <c r="D3975" s="21">
        <f>VLOOKUP(A3975,英雄数据表!A:D,4,0)</f>
        <v>3</v>
      </c>
      <c r="E3975" s="20" t="str">
        <f>VLOOKUP(A3975,英雄数据表!A:C,3,0)</f>
        <v>颅骨王冠</v>
      </c>
      <c r="F3975" s="20">
        <f t="shared" si="266"/>
        <v>32046</v>
      </c>
      <c r="G3975" s="20">
        <f t="shared" si="267"/>
        <v>32046</v>
      </c>
      <c r="H3975" s="21" t="str">
        <f>VLOOKUP(B3975,属性中转表!A:F,6,FALSE)</f>
        <v>"hp":313200,"atk":8700</v>
      </c>
      <c r="I3975" s="20" t="str">
        <f>IF(VLOOKUP(B3975,属性中转表!A:G,7,FALSE)=0,"",VLOOKUP(VLOOKUP(B3975,属性中转表!A:G,7,FALSE),属性中转表!$K$2:$P$21,6,0))&amp;IF(VLOOKUP(B3975,属性中转表!A:G,7,FALSE)&gt;=50,VLOOKUP(A3975,英雄数据表!A:K,9,0),IF(VLOOKUP(B3975,属性中转表!A:G,7,FALSE)&gt;=25,VLOOKUP(A3975,英雄数据表!A:K,5,0),""))</f>
        <v>"atk":300,"hp":5000,"undpspro":150,"pvpdpspro":100,"pvpundpspro":100</v>
      </c>
      <c r="J3975" s="20" t="str">
        <f>IF(I3975="","",属性中转表!$I$1&amp;(IF(VLOOKUP(B3975,属性中转表!A:G,7,FALSE)=0,0,VLOOKUP(VLOOKUP(B3975,属性中转表!A:G,7,FALSE),属性中转表!$K$2:$P$21,4,0)))+IFERROR(VLOOKUP(A3975,英雄数据表!A:K,IF(武魂!B3975&gt;=50,10,IF(武魂!B3975&gt;=25,6)),0),0))</f>
        <v>,"dpspro":150</v>
      </c>
      <c r="K3975" s="32" t="str">
        <f t="shared" si="264"/>
        <v>"atk":300,"hp":5000,"undpspro":150,"pvpdpspro":100,"pvpundpspro":100,"dpspro":150</v>
      </c>
      <c r="L3975" s="20" t="str">
        <f>IF(B3975&gt;=50,VLOOKUP(A3975,英雄数据表!A:L,11,FALSE),IF(B3975&gt;=25,VLOOKUP(A3975,英雄数据表!A:L,7,0),""))</f>
        <v>"3204602004"</v>
      </c>
      <c r="M3975" s="20" t="str">
        <f>IFERROR(VLOOKUP(B3975,属性中转表!$K$2:$O$21,5,FALSE),"")</f>
        <v/>
      </c>
      <c r="N3975" s="20" t="str">
        <f>IF(B3975=25,VLOOKUP(A3975,英雄数据表!A:L,8,FALSE),IF(B3975=50,VLOOKUP(A3975,英雄数据表!A:L,12,0),""))</f>
        <v/>
      </c>
    </row>
    <row r="3976" spans="1:14" x14ac:dyDescent="0.3">
      <c r="A3976" s="20">
        <v>32046</v>
      </c>
      <c r="B3976" s="21">
        <f t="shared" si="265"/>
        <v>75</v>
      </c>
      <c r="C3976" s="21">
        <v>5</v>
      </c>
      <c r="D3976" s="21">
        <f>VLOOKUP(A3976,英雄数据表!A:D,4,0)</f>
        <v>3</v>
      </c>
      <c r="E3976" s="20" t="str">
        <f>VLOOKUP(A3976,英雄数据表!A:C,3,0)</f>
        <v>颅骨王冠</v>
      </c>
      <c r="F3976" s="20">
        <f t="shared" si="266"/>
        <v>32046</v>
      </c>
      <c r="G3976" s="20">
        <f t="shared" si="267"/>
        <v>32046</v>
      </c>
      <c r="H3976" s="21" t="str">
        <f>VLOOKUP(B3976,属性中转表!A:F,6,FALSE)</f>
        <v>"hp":318600,"atk":8850</v>
      </c>
      <c r="I3976" s="20" t="str">
        <f>IF(VLOOKUP(B3976,属性中转表!A:G,7,FALSE)=0,"",VLOOKUP(VLOOKUP(B3976,属性中转表!A:G,7,FALSE),属性中转表!$K$2:$P$21,6,0))&amp;IF(VLOOKUP(B3976,属性中转表!A:G,7,FALSE)&gt;=50,VLOOKUP(A3976,英雄数据表!A:K,9,0),IF(VLOOKUP(B3976,属性中转表!A:G,7,FALSE)&gt;=25,VLOOKUP(A3976,英雄数据表!A:K,5,0),""))</f>
        <v>"atk":600,"hp":10000,"undpspro":150,"pvpdpspro":100,"pvpundpspro":100,"speed":10</v>
      </c>
      <c r="J3976" s="20" t="str">
        <f>IF(I3976="","",属性中转表!$I$1&amp;(IF(VLOOKUP(B3976,属性中转表!A:G,7,FALSE)=0,0,VLOOKUP(VLOOKUP(B3976,属性中转表!A:G,7,FALSE),属性中转表!$K$2:$P$21,4,0)))+IFERROR(VLOOKUP(A3976,英雄数据表!A:K,IF(武魂!B3976&gt;=50,10,IF(武魂!B3976&gt;=25,6)),0),0))</f>
        <v>,"dpspro":150</v>
      </c>
      <c r="K3976" s="32" t="str">
        <f t="shared" si="264"/>
        <v>"atk":600,"hp":10000,"undpspro":150,"pvpdpspro":100,"pvpundpspro":100,"speed":10,"dpspro":150</v>
      </c>
      <c r="L3976" s="20" t="str">
        <f>IF(B3976&gt;=50,VLOOKUP(A3976,英雄数据表!A:L,11,FALSE),IF(B3976&gt;=25,VLOOKUP(A3976,英雄数据表!A:L,7,0),""))</f>
        <v>"3204602004"</v>
      </c>
      <c r="M3976" s="20" t="str">
        <f>IFERROR(VLOOKUP(B3976,属性中转表!$K$2:$O$21,5,FALSE),"")</f>
        <v>"speed":10,"atk":300,"hp":5000</v>
      </c>
      <c r="N3976" s="20" t="str">
        <f>IF(B3976=25,VLOOKUP(A3976,英雄数据表!A:L,8,FALSE),IF(B3976=50,VLOOKUP(A3976,英雄数据表!A:L,12,0),""))</f>
        <v/>
      </c>
    </row>
    <row r="3977" spans="1:14" x14ac:dyDescent="0.3">
      <c r="A3977" s="20">
        <v>32046</v>
      </c>
      <c r="B3977" s="21">
        <f t="shared" si="265"/>
        <v>76</v>
      </c>
      <c r="C3977" s="21">
        <v>5</v>
      </c>
      <c r="D3977" s="21">
        <f>VLOOKUP(A3977,英雄数据表!A:D,4,0)</f>
        <v>3</v>
      </c>
      <c r="E3977" s="20" t="str">
        <f>VLOOKUP(A3977,英雄数据表!A:C,3,0)</f>
        <v>颅骨王冠</v>
      </c>
      <c r="F3977" s="20">
        <f t="shared" si="266"/>
        <v>32046</v>
      </c>
      <c r="G3977" s="20">
        <f t="shared" si="267"/>
        <v>32046</v>
      </c>
      <c r="H3977" s="21" t="str">
        <f>VLOOKUP(B3977,属性中转表!A:F,6,FALSE)</f>
        <v>"hp":324000,"atk":9000</v>
      </c>
      <c r="I3977" s="20" t="str">
        <f>IF(VLOOKUP(B3977,属性中转表!A:G,7,FALSE)=0,"",VLOOKUP(VLOOKUP(B3977,属性中转表!A:G,7,FALSE),属性中转表!$K$2:$P$21,6,0))&amp;IF(VLOOKUP(B3977,属性中转表!A:G,7,FALSE)&gt;=50,VLOOKUP(A3977,英雄数据表!A:K,9,0),IF(VLOOKUP(B3977,属性中转表!A:G,7,FALSE)&gt;=25,VLOOKUP(A3977,英雄数据表!A:K,5,0),""))</f>
        <v>"atk":600,"hp":10000,"undpspro":150,"pvpdpspro":100,"pvpundpspro":100,"speed":10</v>
      </c>
      <c r="J3977" s="20" t="str">
        <f>IF(I3977="","",属性中转表!$I$1&amp;(IF(VLOOKUP(B3977,属性中转表!A:G,7,FALSE)=0,0,VLOOKUP(VLOOKUP(B3977,属性中转表!A:G,7,FALSE),属性中转表!$K$2:$P$21,4,0)))+IFERROR(VLOOKUP(A3977,英雄数据表!A:K,IF(武魂!B3977&gt;=50,10,IF(武魂!B3977&gt;=25,6)),0),0))</f>
        <v>,"dpspro":150</v>
      </c>
      <c r="K3977" s="32" t="str">
        <f t="shared" si="264"/>
        <v>"atk":600,"hp":10000,"undpspro":150,"pvpdpspro":100,"pvpundpspro":100,"speed":10,"dpspro":150</v>
      </c>
      <c r="L3977" s="20" t="str">
        <f>IF(B3977&gt;=50,VLOOKUP(A3977,英雄数据表!A:L,11,FALSE),IF(B3977&gt;=25,VLOOKUP(A3977,英雄数据表!A:L,7,0),""))</f>
        <v>"3204602004"</v>
      </c>
      <c r="M3977" s="20" t="str">
        <f>IFERROR(VLOOKUP(B3977,属性中转表!$K$2:$O$21,5,FALSE),"")</f>
        <v/>
      </c>
      <c r="N3977" s="20" t="str">
        <f>IF(B3977=25,VLOOKUP(A3977,英雄数据表!A:L,8,FALSE),IF(B3977=50,VLOOKUP(A3977,英雄数据表!A:L,12,0),""))</f>
        <v/>
      </c>
    </row>
    <row r="3978" spans="1:14" x14ac:dyDescent="0.3">
      <c r="A3978" s="20">
        <v>32046</v>
      </c>
      <c r="B3978" s="21">
        <f t="shared" si="265"/>
        <v>77</v>
      </c>
      <c r="C3978" s="21">
        <v>5</v>
      </c>
      <c r="D3978" s="21">
        <f>VLOOKUP(A3978,英雄数据表!A:D,4,0)</f>
        <v>3</v>
      </c>
      <c r="E3978" s="20" t="str">
        <f>VLOOKUP(A3978,英雄数据表!A:C,3,0)</f>
        <v>颅骨王冠</v>
      </c>
      <c r="F3978" s="20">
        <f t="shared" si="266"/>
        <v>32046</v>
      </c>
      <c r="G3978" s="20">
        <f t="shared" si="267"/>
        <v>32046</v>
      </c>
      <c r="H3978" s="21" t="str">
        <f>VLOOKUP(B3978,属性中转表!A:F,6,FALSE)</f>
        <v>"hp":329400,"atk":9150</v>
      </c>
      <c r="I3978" s="20" t="str">
        <f>IF(VLOOKUP(B3978,属性中转表!A:G,7,FALSE)=0,"",VLOOKUP(VLOOKUP(B3978,属性中转表!A:G,7,FALSE),属性中转表!$K$2:$P$21,6,0))&amp;IF(VLOOKUP(B3978,属性中转表!A:G,7,FALSE)&gt;=50,VLOOKUP(A3978,英雄数据表!A:K,9,0),IF(VLOOKUP(B3978,属性中转表!A:G,7,FALSE)&gt;=25,VLOOKUP(A3978,英雄数据表!A:K,5,0),""))</f>
        <v>"atk":600,"hp":10000,"undpspro":150,"pvpdpspro":100,"pvpundpspro":100,"speed":10</v>
      </c>
      <c r="J3978" s="20" t="str">
        <f>IF(I3978="","",属性中转表!$I$1&amp;(IF(VLOOKUP(B3978,属性中转表!A:G,7,FALSE)=0,0,VLOOKUP(VLOOKUP(B3978,属性中转表!A:G,7,FALSE),属性中转表!$K$2:$P$21,4,0)))+IFERROR(VLOOKUP(A3978,英雄数据表!A:K,IF(武魂!B3978&gt;=50,10,IF(武魂!B3978&gt;=25,6)),0),0))</f>
        <v>,"dpspro":150</v>
      </c>
      <c r="K3978" s="32" t="str">
        <f t="shared" si="264"/>
        <v>"atk":600,"hp":10000,"undpspro":150,"pvpdpspro":100,"pvpundpspro":100,"speed":10,"dpspro":150</v>
      </c>
      <c r="L3978" s="20" t="str">
        <f>IF(B3978&gt;=50,VLOOKUP(A3978,英雄数据表!A:L,11,FALSE),IF(B3978&gt;=25,VLOOKUP(A3978,英雄数据表!A:L,7,0),""))</f>
        <v>"3204602004"</v>
      </c>
      <c r="M3978" s="20" t="str">
        <f>IFERROR(VLOOKUP(B3978,属性中转表!$K$2:$O$21,5,FALSE),"")</f>
        <v/>
      </c>
      <c r="N3978" s="20" t="str">
        <f>IF(B3978=25,VLOOKUP(A3978,英雄数据表!A:L,8,FALSE),IF(B3978=50,VLOOKUP(A3978,英雄数据表!A:L,12,0),""))</f>
        <v/>
      </c>
    </row>
    <row r="3979" spans="1:14" x14ac:dyDescent="0.3">
      <c r="A3979" s="20">
        <v>32046</v>
      </c>
      <c r="B3979" s="21">
        <f t="shared" si="265"/>
        <v>78</v>
      </c>
      <c r="C3979" s="21">
        <v>5</v>
      </c>
      <c r="D3979" s="21">
        <f>VLOOKUP(A3979,英雄数据表!A:D,4,0)</f>
        <v>3</v>
      </c>
      <c r="E3979" s="20" t="str">
        <f>VLOOKUP(A3979,英雄数据表!A:C,3,0)</f>
        <v>颅骨王冠</v>
      </c>
      <c r="F3979" s="20">
        <f t="shared" si="266"/>
        <v>32046</v>
      </c>
      <c r="G3979" s="20">
        <f t="shared" si="267"/>
        <v>32046</v>
      </c>
      <c r="H3979" s="21" t="str">
        <f>VLOOKUP(B3979,属性中转表!A:F,6,FALSE)</f>
        <v>"hp":334800,"atk":9300</v>
      </c>
      <c r="I3979" s="20" t="str">
        <f>IF(VLOOKUP(B3979,属性中转表!A:G,7,FALSE)=0,"",VLOOKUP(VLOOKUP(B3979,属性中转表!A:G,7,FALSE),属性中转表!$K$2:$P$21,6,0))&amp;IF(VLOOKUP(B3979,属性中转表!A:G,7,FALSE)&gt;=50,VLOOKUP(A3979,英雄数据表!A:K,9,0),IF(VLOOKUP(B3979,属性中转表!A:G,7,FALSE)&gt;=25,VLOOKUP(A3979,英雄数据表!A:K,5,0),""))</f>
        <v>"atk":600,"hp":10000,"undpspro":150,"pvpdpspro":100,"pvpundpspro":100,"speed":10</v>
      </c>
      <c r="J3979" s="20" t="str">
        <f>IF(I3979="","",属性中转表!$I$1&amp;(IF(VLOOKUP(B3979,属性中转表!A:G,7,FALSE)=0,0,VLOOKUP(VLOOKUP(B3979,属性中转表!A:G,7,FALSE),属性中转表!$K$2:$P$21,4,0)))+IFERROR(VLOOKUP(A3979,英雄数据表!A:K,IF(武魂!B3979&gt;=50,10,IF(武魂!B3979&gt;=25,6)),0),0))</f>
        <v>,"dpspro":150</v>
      </c>
      <c r="K3979" s="32" t="str">
        <f t="shared" si="264"/>
        <v>"atk":600,"hp":10000,"undpspro":150,"pvpdpspro":100,"pvpundpspro":100,"speed":10,"dpspro":150</v>
      </c>
      <c r="L3979" s="20" t="str">
        <f>IF(B3979&gt;=50,VLOOKUP(A3979,英雄数据表!A:L,11,FALSE),IF(B3979&gt;=25,VLOOKUP(A3979,英雄数据表!A:L,7,0),""))</f>
        <v>"3204602004"</v>
      </c>
      <c r="M3979" s="20" t="str">
        <f>IFERROR(VLOOKUP(B3979,属性中转表!$K$2:$O$21,5,FALSE),"")</f>
        <v/>
      </c>
      <c r="N3979" s="20" t="str">
        <f>IF(B3979=25,VLOOKUP(A3979,英雄数据表!A:L,8,FALSE),IF(B3979=50,VLOOKUP(A3979,英雄数据表!A:L,12,0),""))</f>
        <v/>
      </c>
    </row>
    <row r="3980" spans="1:14" x14ac:dyDescent="0.3">
      <c r="A3980" s="20">
        <v>32046</v>
      </c>
      <c r="B3980" s="21">
        <f t="shared" si="265"/>
        <v>79</v>
      </c>
      <c r="C3980" s="21">
        <v>5</v>
      </c>
      <c r="D3980" s="21">
        <f>VLOOKUP(A3980,英雄数据表!A:D,4,0)</f>
        <v>3</v>
      </c>
      <c r="E3980" s="20" t="str">
        <f>VLOOKUP(A3980,英雄数据表!A:C,3,0)</f>
        <v>颅骨王冠</v>
      </c>
      <c r="F3980" s="20">
        <f t="shared" si="266"/>
        <v>32046</v>
      </c>
      <c r="G3980" s="20">
        <f t="shared" si="267"/>
        <v>32046</v>
      </c>
      <c r="H3980" s="21" t="str">
        <f>VLOOKUP(B3980,属性中转表!A:F,6,FALSE)</f>
        <v>"hp":340200,"atk":9450</v>
      </c>
      <c r="I3980" s="20" t="str">
        <f>IF(VLOOKUP(B3980,属性中转表!A:G,7,FALSE)=0,"",VLOOKUP(VLOOKUP(B3980,属性中转表!A:G,7,FALSE),属性中转表!$K$2:$P$21,6,0))&amp;IF(VLOOKUP(B3980,属性中转表!A:G,7,FALSE)&gt;=50,VLOOKUP(A3980,英雄数据表!A:K,9,0),IF(VLOOKUP(B3980,属性中转表!A:G,7,FALSE)&gt;=25,VLOOKUP(A3980,英雄数据表!A:K,5,0),""))</f>
        <v>"atk":600,"hp":10000,"undpspro":150,"pvpdpspro":100,"pvpundpspro":100,"speed":10</v>
      </c>
      <c r="J3980" s="20" t="str">
        <f>IF(I3980="","",属性中转表!$I$1&amp;(IF(VLOOKUP(B3980,属性中转表!A:G,7,FALSE)=0,0,VLOOKUP(VLOOKUP(B3980,属性中转表!A:G,7,FALSE),属性中转表!$K$2:$P$21,4,0)))+IFERROR(VLOOKUP(A3980,英雄数据表!A:K,IF(武魂!B3980&gt;=50,10,IF(武魂!B3980&gt;=25,6)),0),0))</f>
        <v>,"dpspro":150</v>
      </c>
      <c r="K3980" s="32" t="str">
        <f t="shared" si="264"/>
        <v>"atk":600,"hp":10000,"undpspro":150,"pvpdpspro":100,"pvpundpspro":100,"speed":10,"dpspro":150</v>
      </c>
      <c r="L3980" s="20" t="str">
        <f>IF(B3980&gt;=50,VLOOKUP(A3980,英雄数据表!A:L,11,FALSE),IF(B3980&gt;=25,VLOOKUP(A3980,英雄数据表!A:L,7,0),""))</f>
        <v>"3204602004"</v>
      </c>
      <c r="M3980" s="20" t="str">
        <f>IFERROR(VLOOKUP(B3980,属性中转表!$K$2:$O$21,5,FALSE),"")</f>
        <v/>
      </c>
      <c r="N3980" s="20" t="str">
        <f>IF(B3980=25,VLOOKUP(A3980,英雄数据表!A:L,8,FALSE),IF(B3980=50,VLOOKUP(A3980,英雄数据表!A:L,12,0),""))</f>
        <v/>
      </c>
    </row>
    <row r="3981" spans="1:14" x14ac:dyDescent="0.3">
      <c r="A3981" s="20">
        <v>32046</v>
      </c>
      <c r="B3981" s="21">
        <f t="shared" si="265"/>
        <v>80</v>
      </c>
      <c r="C3981" s="21">
        <v>5</v>
      </c>
      <c r="D3981" s="21">
        <f>VLOOKUP(A3981,英雄数据表!A:D,4,0)</f>
        <v>3</v>
      </c>
      <c r="E3981" s="20" t="str">
        <f>VLOOKUP(A3981,英雄数据表!A:C,3,0)</f>
        <v>颅骨王冠</v>
      </c>
      <c r="F3981" s="20">
        <f t="shared" si="266"/>
        <v>32046</v>
      </c>
      <c r="G3981" s="20">
        <f t="shared" si="267"/>
        <v>32046</v>
      </c>
      <c r="H3981" s="21" t="str">
        <f>VLOOKUP(B3981,属性中转表!A:F,6,FALSE)</f>
        <v>"hp":345600,"atk":9600</v>
      </c>
      <c r="I3981" s="20" t="str">
        <f>IF(VLOOKUP(B3981,属性中转表!A:G,7,FALSE)=0,"",VLOOKUP(VLOOKUP(B3981,属性中转表!A:G,7,FALSE),属性中转表!$K$2:$P$21,6,0))&amp;IF(VLOOKUP(B3981,属性中转表!A:G,7,FALSE)&gt;=50,VLOOKUP(A3981,英雄数据表!A:K,9,0),IF(VLOOKUP(B3981,属性中转表!A:G,7,FALSE)&gt;=25,VLOOKUP(A3981,英雄数据表!A:K,5,0),""))</f>
        <v>"atk":600,"hp":10000,"undpspro":200,"pvpdpspro":100,"pvpundpspro":100,"speed":10</v>
      </c>
      <c r="J3981" s="20" t="str">
        <f>IF(I3981="","",属性中转表!$I$1&amp;(IF(VLOOKUP(B3981,属性中转表!A:G,7,FALSE)=0,0,VLOOKUP(VLOOKUP(B3981,属性中转表!A:G,7,FALSE),属性中转表!$K$2:$P$21,4,0)))+IFERROR(VLOOKUP(A3981,英雄数据表!A:K,IF(武魂!B3981&gt;=50,10,IF(武魂!B3981&gt;=25,6)),0),0))</f>
        <v>,"dpspro":150</v>
      </c>
      <c r="K3981" s="32" t="str">
        <f t="shared" si="264"/>
        <v>"atk":600,"hp":10000,"undpspro":200,"pvpdpspro":100,"pvpundpspro":100,"speed":10,"dpspro":150</v>
      </c>
      <c r="L3981" s="20" t="str">
        <f>IF(B3981&gt;=50,VLOOKUP(A3981,英雄数据表!A:L,11,FALSE),IF(B3981&gt;=25,VLOOKUP(A3981,英雄数据表!A:L,7,0),""))</f>
        <v>"3204602004"</v>
      </c>
      <c r="M3981" s="20" t="str">
        <f>IFERROR(VLOOKUP(B3981,属性中转表!$K$2:$O$21,5,FALSE),"")</f>
        <v>"undpspro":50</v>
      </c>
      <c r="N3981" s="20" t="str">
        <f>IF(B3981=25,VLOOKUP(A3981,英雄数据表!A:L,8,FALSE),IF(B3981=50,VLOOKUP(A3981,英雄数据表!A:L,12,0),""))</f>
        <v/>
      </c>
    </row>
    <row r="3982" spans="1:14" x14ac:dyDescent="0.3">
      <c r="A3982" s="20">
        <v>32046</v>
      </c>
      <c r="B3982" s="21">
        <f t="shared" si="265"/>
        <v>81</v>
      </c>
      <c r="C3982" s="21">
        <v>5</v>
      </c>
      <c r="D3982" s="21">
        <f>VLOOKUP(A3982,英雄数据表!A:D,4,0)</f>
        <v>3</v>
      </c>
      <c r="E3982" s="20" t="str">
        <f>VLOOKUP(A3982,英雄数据表!A:C,3,0)</f>
        <v>颅骨王冠</v>
      </c>
      <c r="F3982" s="20">
        <f t="shared" si="266"/>
        <v>32046</v>
      </c>
      <c r="G3982" s="20">
        <f t="shared" si="267"/>
        <v>32046</v>
      </c>
      <c r="H3982" s="21" t="str">
        <f>VLOOKUP(B3982,属性中转表!A:F,6,FALSE)</f>
        <v>"hp":351000,"atk":9750</v>
      </c>
      <c r="I3982" s="20" t="str">
        <f>IF(VLOOKUP(B3982,属性中转表!A:G,7,FALSE)=0,"",VLOOKUP(VLOOKUP(B3982,属性中转表!A:G,7,FALSE),属性中转表!$K$2:$P$21,6,0))&amp;IF(VLOOKUP(B3982,属性中转表!A:G,7,FALSE)&gt;=50,VLOOKUP(A3982,英雄数据表!A:K,9,0),IF(VLOOKUP(B3982,属性中转表!A:G,7,FALSE)&gt;=25,VLOOKUP(A3982,英雄数据表!A:K,5,0),""))</f>
        <v>"atk":600,"hp":10000,"undpspro":200,"pvpdpspro":100,"pvpundpspro":100,"speed":10</v>
      </c>
      <c r="J3982" s="20" t="str">
        <f>IF(I3982="","",属性中转表!$I$1&amp;(IF(VLOOKUP(B3982,属性中转表!A:G,7,FALSE)=0,0,VLOOKUP(VLOOKUP(B3982,属性中转表!A:G,7,FALSE),属性中转表!$K$2:$P$21,4,0)))+IFERROR(VLOOKUP(A3982,英雄数据表!A:K,IF(武魂!B3982&gt;=50,10,IF(武魂!B3982&gt;=25,6)),0),0))</f>
        <v>,"dpspro":150</v>
      </c>
      <c r="K3982" s="32" t="str">
        <f t="shared" si="264"/>
        <v>"atk":600,"hp":10000,"undpspro":200,"pvpdpspro":100,"pvpundpspro":100,"speed":10,"dpspro":150</v>
      </c>
      <c r="L3982" s="20" t="str">
        <f>IF(B3982&gt;=50,VLOOKUP(A3982,英雄数据表!A:L,11,FALSE),IF(B3982&gt;=25,VLOOKUP(A3982,英雄数据表!A:L,7,0),""))</f>
        <v>"3204602004"</v>
      </c>
      <c r="M3982" s="20" t="str">
        <f>IFERROR(VLOOKUP(B3982,属性中转表!$K$2:$O$21,5,FALSE),"")</f>
        <v/>
      </c>
      <c r="N3982" s="20" t="str">
        <f>IF(B3982=25,VLOOKUP(A3982,英雄数据表!A:L,8,FALSE),IF(B3982=50,VLOOKUP(A3982,英雄数据表!A:L,12,0),""))</f>
        <v/>
      </c>
    </row>
    <row r="3983" spans="1:14" x14ac:dyDescent="0.3">
      <c r="A3983" s="20">
        <v>32046</v>
      </c>
      <c r="B3983" s="21">
        <f t="shared" si="265"/>
        <v>82</v>
      </c>
      <c r="C3983" s="21">
        <v>5</v>
      </c>
      <c r="D3983" s="21">
        <f>VLOOKUP(A3983,英雄数据表!A:D,4,0)</f>
        <v>3</v>
      </c>
      <c r="E3983" s="20" t="str">
        <f>VLOOKUP(A3983,英雄数据表!A:C,3,0)</f>
        <v>颅骨王冠</v>
      </c>
      <c r="F3983" s="20">
        <f t="shared" si="266"/>
        <v>32046</v>
      </c>
      <c r="G3983" s="20">
        <f t="shared" si="267"/>
        <v>32046</v>
      </c>
      <c r="H3983" s="21" t="str">
        <f>VLOOKUP(B3983,属性中转表!A:F,6,FALSE)</f>
        <v>"hp":356400,"atk":9900</v>
      </c>
      <c r="I3983" s="20" t="str">
        <f>IF(VLOOKUP(B3983,属性中转表!A:G,7,FALSE)=0,"",VLOOKUP(VLOOKUP(B3983,属性中转表!A:G,7,FALSE),属性中转表!$K$2:$P$21,6,0))&amp;IF(VLOOKUP(B3983,属性中转表!A:G,7,FALSE)&gt;=50,VLOOKUP(A3983,英雄数据表!A:K,9,0),IF(VLOOKUP(B3983,属性中转表!A:G,7,FALSE)&gt;=25,VLOOKUP(A3983,英雄数据表!A:K,5,0),""))</f>
        <v>"atk":600,"hp":10000,"undpspro":200,"pvpdpspro":100,"pvpundpspro":100,"speed":10</v>
      </c>
      <c r="J3983" s="20" t="str">
        <f>IF(I3983="","",属性中转表!$I$1&amp;(IF(VLOOKUP(B3983,属性中转表!A:G,7,FALSE)=0,0,VLOOKUP(VLOOKUP(B3983,属性中转表!A:G,7,FALSE),属性中转表!$K$2:$P$21,4,0)))+IFERROR(VLOOKUP(A3983,英雄数据表!A:K,IF(武魂!B3983&gt;=50,10,IF(武魂!B3983&gt;=25,6)),0),0))</f>
        <v>,"dpspro":150</v>
      </c>
      <c r="K3983" s="32" t="str">
        <f t="shared" si="264"/>
        <v>"atk":600,"hp":10000,"undpspro":200,"pvpdpspro":100,"pvpundpspro":100,"speed":10,"dpspro":150</v>
      </c>
      <c r="L3983" s="20" t="str">
        <f>IF(B3983&gt;=50,VLOOKUP(A3983,英雄数据表!A:L,11,FALSE),IF(B3983&gt;=25,VLOOKUP(A3983,英雄数据表!A:L,7,0),""))</f>
        <v>"3204602004"</v>
      </c>
      <c r="M3983" s="20" t="str">
        <f>IFERROR(VLOOKUP(B3983,属性中转表!$K$2:$O$21,5,FALSE),"")</f>
        <v/>
      </c>
      <c r="N3983" s="20" t="str">
        <f>IF(B3983=25,VLOOKUP(A3983,英雄数据表!A:L,8,FALSE),IF(B3983=50,VLOOKUP(A3983,英雄数据表!A:L,12,0),""))</f>
        <v/>
      </c>
    </row>
    <row r="3984" spans="1:14" x14ac:dyDescent="0.3">
      <c r="A3984" s="20">
        <v>32046</v>
      </c>
      <c r="B3984" s="21">
        <f t="shared" si="265"/>
        <v>83</v>
      </c>
      <c r="C3984" s="21">
        <v>5</v>
      </c>
      <c r="D3984" s="21">
        <f>VLOOKUP(A3984,英雄数据表!A:D,4,0)</f>
        <v>3</v>
      </c>
      <c r="E3984" s="20" t="str">
        <f>VLOOKUP(A3984,英雄数据表!A:C,3,0)</f>
        <v>颅骨王冠</v>
      </c>
      <c r="F3984" s="20">
        <f t="shared" si="266"/>
        <v>32046</v>
      </c>
      <c r="G3984" s="20">
        <f t="shared" si="267"/>
        <v>32046</v>
      </c>
      <c r="H3984" s="21" t="str">
        <f>VLOOKUP(B3984,属性中转表!A:F,6,FALSE)</f>
        <v>"hp":361800,"atk":10050</v>
      </c>
      <c r="I3984" s="20" t="str">
        <f>IF(VLOOKUP(B3984,属性中转表!A:G,7,FALSE)=0,"",VLOOKUP(VLOOKUP(B3984,属性中转表!A:G,7,FALSE),属性中转表!$K$2:$P$21,6,0))&amp;IF(VLOOKUP(B3984,属性中转表!A:G,7,FALSE)&gt;=50,VLOOKUP(A3984,英雄数据表!A:K,9,0),IF(VLOOKUP(B3984,属性中转表!A:G,7,FALSE)&gt;=25,VLOOKUP(A3984,英雄数据表!A:K,5,0),""))</f>
        <v>"atk":600,"hp":10000,"undpspro":200,"pvpdpspro":100,"pvpundpspro":100,"speed":10</v>
      </c>
      <c r="J3984" s="20" t="str">
        <f>IF(I3984="","",属性中转表!$I$1&amp;(IF(VLOOKUP(B3984,属性中转表!A:G,7,FALSE)=0,0,VLOOKUP(VLOOKUP(B3984,属性中转表!A:G,7,FALSE),属性中转表!$K$2:$P$21,4,0)))+IFERROR(VLOOKUP(A3984,英雄数据表!A:K,IF(武魂!B3984&gt;=50,10,IF(武魂!B3984&gt;=25,6)),0),0))</f>
        <v>,"dpspro":150</v>
      </c>
      <c r="K3984" s="32" t="str">
        <f t="shared" si="264"/>
        <v>"atk":600,"hp":10000,"undpspro":200,"pvpdpspro":100,"pvpundpspro":100,"speed":10,"dpspro":150</v>
      </c>
      <c r="L3984" s="20" t="str">
        <f>IF(B3984&gt;=50,VLOOKUP(A3984,英雄数据表!A:L,11,FALSE),IF(B3984&gt;=25,VLOOKUP(A3984,英雄数据表!A:L,7,0),""))</f>
        <v>"3204602004"</v>
      </c>
      <c r="M3984" s="20" t="str">
        <f>IFERROR(VLOOKUP(B3984,属性中转表!$K$2:$O$21,5,FALSE),"")</f>
        <v/>
      </c>
      <c r="N3984" s="20" t="str">
        <f>IF(B3984=25,VLOOKUP(A3984,英雄数据表!A:L,8,FALSE),IF(B3984=50,VLOOKUP(A3984,英雄数据表!A:L,12,0),""))</f>
        <v/>
      </c>
    </row>
    <row r="3985" spans="1:14" x14ac:dyDescent="0.3">
      <c r="A3985" s="20">
        <v>32046</v>
      </c>
      <c r="B3985" s="21">
        <f t="shared" si="265"/>
        <v>84</v>
      </c>
      <c r="C3985" s="21">
        <v>5</v>
      </c>
      <c r="D3985" s="21">
        <f>VLOOKUP(A3985,英雄数据表!A:D,4,0)</f>
        <v>3</v>
      </c>
      <c r="E3985" s="20" t="str">
        <f>VLOOKUP(A3985,英雄数据表!A:C,3,0)</f>
        <v>颅骨王冠</v>
      </c>
      <c r="F3985" s="20">
        <f t="shared" si="266"/>
        <v>32046</v>
      </c>
      <c r="G3985" s="20">
        <f t="shared" si="267"/>
        <v>32046</v>
      </c>
      <c r="H3985" s="21" t="str">
        <f>VLOOKUP(B3985,属性中转表!A:F,6,FALSE)</f>
        <v>"hp":367200,"atk":10200</v>
      </c>
      <c r="I3985" s="20" t="str">
        <f>IF(VLOOKUP(B3985,属性中转表!A:G,7,FALSE)=0,"",VLOOKUP(VLOOKUP(B3985,属性中转表!A:G,7,FALSE),属性中转表!$K$2:$P$21,6,0))&amp;IF(VLOOKUP(B3985,属性中转表!A:G,7,FALSE)&gt;=50,VLOOKUP(A3985,英雄数据表!A:K,9,0),IF(VLOOKUP(B3985,属性中转表!A:G,7,FALSE)&gt;=25,VLOOKUP(A3985,英雄数据表!A:K,5,0),""))</f>
        <v>"atk":600,"hp":10000,"undpspro":200,"pvpdpspro":100,"pvpundpspro":100,"speed":10</v>
      </c>
      <c r="J3985" s="20" t="str">
        <f>IF(I3985="","",属性中转表!$I$1&amp;(IF(VLOOKUP(B3985,属性中转表!A:G,7,FALSE)=0,0,VLOOKUP(VLOOKUP(B3985,属性中转表!A:G,7,FALSE),属性中转表!$K$2:$P$21,4,0)))+IFERROR(VLOOKUP(A3985,英雄数据表!A:K,IF(武魂!B3985&gt;=50,10,IF(武魂!B3985&gt;=25,6)),0),0))</f>
        <v>,"dpspro":150</v>
      </c>
      <c r="K3985" s="32" t="str">
        <f t="shared" si="264"/>
        <v>"atk":600,"hp":10000,"undpspro":200,"pvpdpspro":100,"pvpundpspro":100,"speed":10,"dpspro":150</v>
      </c>
      <c r="L3985" s="20" t="str">
        <f>IF(B3985&gt;=50,VLOOKUP(A3985,英雄数据表!A:L,11,FALSE),IF(B3985&gt;=25,VLOOKUP(A3985,英雄数据表!A:L,7,0),""))</f>
        <v>"3204602004"</v>
      </c>
      <c r="M3985" s="20" t="str">
        <f>IFERROR(VLOOKUP(B3985,属性中转表!$K$2:$O$21,5,FALSE),"")</f>
        <v/>
      </c>
      <c r="N3985" s="20" t="str">
        <f>IF(B3985=25,VLOOKUP(A3985,英雄数据表!A:L,8,FALSE),IF(B3985=50,VLOOKUP(A3985,英雄数据表!A:L,12,0),""))</f>
        <v/>
      </c>
    </row>
    <row r="3986" spans="1:14" x14ac:dyDescent="0.3">
      <c r="A3986" s="20">
        <v>32046</v>
      </c>
      <c r="B3986" s="21">
        <f t="shared" si="265"/>
        <v>85</v>
      </c>
      <c r="C3986" s="21">
        <v>5</v>
      </c>
      <c r="D3986" s="21">
        <f>VLOOKUP(A3986,英雄数据表!A:D,4,0)</f>
        <v>3</v>
      </c>
      <c r="E3986" s="20" t="str">
        <f>VLOOKUP(A3986,英雄数据表!A:C,3,0)</f>
        <v>颅骨王冠</v>
      </c>
      <c r="F3986" s="20">
        <f t="shared" si="266"/>
        <v>32046</v>
      </c>
      <c r="G3986" s="20">
        <f t="shared" si="267"/>
        <v>32046</v>
      </c>
      <c r="H3986" s="21" t="str">
        <f>VLOOKUP(B3986,属性中转表!A:F,6,FALSE)</f>
        <v>"hp":372600,"atk":10350</v>
      </c>
      <c r="I3986" s="20" t="str">
        <f>IF(VLOOKUP(B3986,属性中转表!A:G,7,FALSE)=0,"",VLOOKUP(VLOOKUP(B3986,属性中转表!A:G,7,FALSE),属性中转表!$K$2:$P$21,6,0))&amp;IF(VLOOKUP(B3986,属性中转表!A:G,7,FALSE)&gt;=50,VLOOKUP(A3986,英雄数据表!A:K,9,0),IF(VLOOKUP(B3986,属性中转表!A:G,7,FALSE)&gt;=25,VLOOKUP(A3986,英雄数据表!A:K,5,0),""))</f>
        <v>"atk":600,"hp":10000,"undpspro":200,"pvpdpspro":100,"pvpundpspro":100,"speed":10</v>
      </c>
      <c r="J3986" s="20" t="str">
        <f>IF(I3986="","",属性中转表!$I$1&amp;(IF(VLOOKUP(B3986,属性中转表!A:G,7,FALSE)=0,0,VLOOKUP(VLOOKUP(B3986,属性中转表!A:G,7,FALSE),属性中转表!$K$2:$P$21,4,0)))+IFERROR(VLOOKUP(A3986,英雄数据表!A:K,IF(武魂!B3986&gt;=50,10,IF(武魂!B3986&gt;=25,6)),0),0))</f>
        <v>,"dpspro":200</v>
      </c>
      <c r="K3986" s="32" t="str">
        <f t="shared" si="264"/>
        <v>"atk":600,"hp":10000,"undpspro":200,"pvpdpspro":100,"pvpundpspro":100,"speed":10,"dpspro":200</v>
      </c>
      <c r="L3986" s="20" t="str">
        <f>IF(B3986&gt;=50,VLOOKUP(A3986,英雄数据表!A:L,11,FALSE),IF(B3986&gt;=25,VLOOKUP(A3986,英雄数据表!A:L,7,0),""))</f>
        <v>"3204602004"</v>
      </c>
      <c r="M3986" s="20" t="str">
        <f>IFERROR(VLOOKUP(B3986,属性中转表!$K$2:$O$21,5,FALSE),"")</f>
        <v>"dpspro":50</v>
      </c>
      <c r="N3986" s="20" t="str">
        <f>IF(B3986=25,VLOOKUP(A3986,英雄数据表!A:L,8,FALSE),IF(B3986=50,VLOOKUP(A3986,英雄数据表!A:L,12,0),""))</f>
        <v/>
      </c>
    </row>
    <row r="3987" spans="1:14" x14ac:dyDescent="0.3">
      <c r="A3987" s="20">
        <v>32046</v>
      </c>
      <c r="B3987" s="21">
        <f t="shared" si="265"/>
        <v>86</v>
      </c>
      <c r="C3987" s="21">
        <v>5</v>
      </c>
      <c r="D3987" s="21">
        <f>VLOOKUP(A3987,英雄数据表!A:D,4,0)</f>
        <v>3</v>
      </c>
      <c r="E3987" s="20" t="str">
        <f>VLOOKUP(A3987,英雄数据表!A:C,3,0)</f>
        <v>颅骨王冠</v>
      </c>
      <c r="F3987" s="20">
        <f t="shared" si="266"/>
        <v>32046</v>
      </c>
      <c r="G3987" s="20">
        <f t="shared" si="267"/>
        <v>32046</v>
      </c>
      <c r="H3987" s="21" t="str">
        <f>VLOOKUP(B3987,属性中转表!A:F,6,FALSE)</f>
        <v>"hp":378000,"atk":10500</v>
      </c>
      <c r="I3987" s="20" t="str">
        <f>IF(VLOOKUP(B3987,属性中转表!A:G,7,FALSE)=0,"",VLOOKUP(VLOOKUP(B3987,属性中转表!A:G,7,FALSE),属性中转表!$K$2:$P$21,6,0))&amp;IF(VLOOKUP(B3987,属性中转表!A:G,7,FALSE)&gt;=50,VLOOKUP(A3987,英雄数据表!A:K,9,0),IF(VLOOKUP(B3987,属性中转表!A:G,7,FALSE)&gt;=25,VLOOKUP(A3987,英雄数据表!A:K,5,0),""))</f>
        <v>"atk":600,"hp":10000,"undpspro":200,"pvpdpspro":100,"pvpundpspro":100,"speed":10</v>
      </c>
      <c r="J3987" s="20" t="str">
        <f>IF(I3987="","",属性中转表!$I$1&amp;(IF(VLOOKUP(B3987,属性中转表!A:G,7,FALSE)=0,0,VLOOKUP(VLOOKUP(B3987,属性中转表!A:G,7,FALSE),属性中转表!$K$2:$P$21,4,0)))+IFERROR(VLOOKUP(A3987,英雄数据表!A:K,IF(武魂!B3987&gt;=50,10,IF(武魂!B3987&gt;=25,6)),0),0))</f>
        <v>,"dpspro":200</v>
      </c>
      <c r="K3987" s="32" t="str">
        <f t="shared" si="264"/>
        <v>"atk":600,"hp":10000,"undpspro":200,"pvpdpspro":100,"pvpundpspro":100,"speed":10,"dpspro":200</v>
      </c>
      <c r="L3987" s="20" t="str">
        <f>IF(B3987&gt;=50,VLOOKUP(A3987,英雄数据表!A:L,11,FALSE),IF(B3987&gt;=25,VLOOKUP(A3987,英雄数据表!A:L,7,0),""))</f>
        <v>"3204602004"</v>
      </c>
      <c r="M3987" s="20" t="str">
        <f>IFERROR(VLOOKUP(B3987,属性中转表!$K$2:$O$21,5,FALSE),"")</f>
        <v/>
      </c>
      <c r="N3987" s="20" t="str">
        <f>IF(B3987=25,VLOOKUP(A3987,英雄数据表!A:L,8,FALSE),IF(B3987=50,VLOOKUP(A3987,英雄数据表!A:L,12,0),""))</f>
        <v/>
      </c>
    </row>
    <row r="3988" spans="1:14" x14ac:dyDescent="0.3">
      <c r="A3988" s="20">
        <v>32046</v>
      </c>
      <c r="B3988" s="21">
        <f t="shared" si="265"/>
        <v>87</v>
      </c>
      <c r="C3988" s="21">
        <v>5</v>
      </c>
      <c r="D3988" s="21">
        <f>VLOOKUP(A3988,英雄数据表!A:D,4,0)</f>
        <v>3</v>
      </c>
      <c r="E3988" s="20" t="str">
        <f>VLOOKUP(A3988,英雄数据表!A:C,3,0)</f>
        <v>颅骨王冠</v>
      </c>
      <c r="F3988" s="20">
        <f t="shared" si="266"/>
        <v>32046</v>
      </c>
      <c r="G3988" s="20">
        <f t="shared" si="267"/>
        <v>32046</v>
      </c>
      <c r="H3988" s="21" t="str">
        <f>VLOOKUP(B3988,属性中转表!A:F,6,FALSE)</f>
        <v>"hp":383400,"atk":10650</v>
      </c>
      <c r="I3988" s="20" t="str">
        <f>IF(VLOOKUP(B3988,属性中转表!A:G,7,FALSE)=0,"",VLOOKUP(VLOOKUP(B3988,属性中转表!A:G,7,FALSE),属性中转表!$K$2:$P$21,6,0))&amp;IF(VLOOKUP(B3988,属性中转表!A:G,7,FALSE)&gt;=50,VLOOKUP(A3988,英雄数据表!A:K,9,0),IF(VLOOKUP(B3988,属性中转表!A:G,7,FALSE)&gt;=25,VLOOKUP(A3988,英雄数据表!A:K,5,0),""))</f>
        <v>"atk":600,"hp":10000,"undpspro":200,"pvpdpspro":100,"pvpundpspro":100,"speed":10</v>
      </c>
      <c r="J3988" s="20" t="str">
        <f>IF(I3988="","",属性中转表!$I$1&amp;(IF(VLOOKUP(B3988,属性中转表!A:G,7,FALSE)=0,0,VLOOKUP(VLOOKUP(B3988,属性中转表!A:G,7,FALSE),属性中转表!$K$2:$P$21,4,0)))+IFERROR(VLOOKUP(A3988,英雄数据表!A:K,IF(武魂!B3988&gt;=50,10,IF(武魂!B3988&gt;=25,6)),0),0))</f>
        <v>,"dpspro":200</v>
      </c>
      <c r="K3988" s="32" t="str">
        <f t="shared" si="264"/>
        <v>"atk":600,"hp":10000,"undpspro":200,"pvpdpspro":100,"pvpundpspro":100,"speed":10,"dpspro":200</v>
      </c>
      <c r="L3988" s="20" t="str">
        <f>IF(B3988&gt;=50,VLOOKUP(A3988,英雄数据表!A:L,11,FALSE),IF(B3988&gt;=25,VLOOKUP(A3988,英雄数据表!A:L,7,0),""))</f>
        <v>"3204602004"</v>
      </c>
      <c r="M3988" s="20" t="str">
        <f>IFERROR(VLOOKUP(B3988,属性中转表!$K$2:$O$21,5,FALSE),"")</f>
        <v/>
      </c>
      <c r="N3988" s="20" t="str">
        <f>IF(B3988=25,VLOOKUP(A3988,英雄数据表!A:L,8,FALSE),IF(B3988=50,VLOOKUP(A3988,英雄数据表!A:L,12,0),""))</f>
        <v/>
      </c>
    </row>
    <row r="3989" spans="1:14" x14ac:dyDescent="0.3">
      <c r="A3989" s="20">
        <v>32046</v>
      </c>
      <c r="B3989" s="21">
        <f t="shared" si="265"/>
        <v>88</v>
      </c>
      <c r="C3989" s="21">
        <v>5</v>
      </c>
      <c r="D3989" s="21">
        <f>VLOOKUP(A3989,英雄数据表!A:D,4,0)</f>
        <v>3</v>
      </c>
      <c r="E3989" s="20" t="str">
        <f>VLOOKUP(A3989,英雄数据表!A:C,3,0)</f>
        <v>颅骨王冠</v>
      </c>
      <c r="F3989" s="20">
        <f t="shared" si="266"/>
        <v>32046</v>
      </c>
      <c r="G3989" s="20">
        <f t="shared" si="267"/>
        <v>32046</v>
      </c>
      <c r="H3989" s="21" t="str">
        <f>VLOOKUP(B3989,属性中转表!A:F,6,FALSE)</f>
        <v>"hp":388800,"atk":10800</v>
      </c>
      <c r="I3989" s="20" t="str">
        <f>IF(VLOOKUP(B3989,属性中转表!A:G,7,FALSE)=0,"",VLOOKUP(VLOOKUP(B3989,属性中转表!A:G,7,FALSE),属性中转表!$K$2:$P$21,6,0))&amp;IF(VLOOKUP(B3989,属性中转表!A:G,7,FALSE)&gt;=50,VLOOKUP(A3989,英雄数据表!A:K,9,0),IF(VLOOKUP(B3989,属性中转表!A:G,7,FALSE)&gt;=25,VLOOKUP(A3989,英雄数据表!A:K,5,0),""))</f>
        <v>"atk":600,"hp":10000,"undpspro":200,"pvpdpspro":100,"pvpundpspro":100,"speed":10</v>
      </c>
      <c r="J3989" s="20" t="str">
        <f>IF(I3989="","",属性中转表!$I$1&amp;(IF(VLOOKUP(B3989,属性中转表!A:G,7,FALSE)=0,0,VLOOKUP(VLOOKUP(B3989,属性中转表!A:G,7,FALSE),属性中转表!$K$2:$P$21,4,0)))+IFERROR(VLOOKUP(A3989,英雄数据表!A:K,IF(武魂!B3989&gt;=50,10,IF(武魂!B3989&gt;=25,6)),0),0))</f>
        <v>,"dpspro":200</v>
      </c>
      <c r="K3989" s="32" t="str">
        <f t="shared" si="264"/>
        <v>"atk":600,"hp":10000,"undpspro":200,"pvpdpspro":100,"pvpundpspro":100,"speed":10,"dpspro":200</v>
      </c>
      <c r="L3989" s="20" t="str">
        <f>IF(B3989&gt;=50,VLOOKUP(A3989,英雄数据表!A:L,11,FALSE),IF(B3989&gt;=25,VLOOKUP(A3989,英雄数据表!A:L,7,0),""))</f>
        <v>"3204602004"</v>
      </c>
      <c r="M3989" s="20" t="str">
        <f>IFERROR(VLOOKUP(B3989,属性中转表!$K$2:$O$21,5,FALSE),"")</f>
        <v/>
      </c>
      <c r="N3989" s="20" t="str">
        <f>IF(B3989=25,VLOOKUP(A3989,英雄数据表!A:L,8,FALSE),IF(B3989=50,VLOOKUP(A3989,英雄数据表!A:L,12,0),""))</f>
        <v/>
      </c>
    </row>
    <row r="3990" spans="1:14" x14ac:dyDescent="0.3">
      <c r="A3990" s="20">
        <v>32046</v>
      </c>
      <c r="B3990" s="21">
        <f t="shared" si="265"/>
        <v>89</v>
      </c>
      <c r="C3990" s="21">
        <v>5</v>
      </c>
      <c r="D3990" s="21">
        <f>VLOOKUP(A3990,英雄数据表!A:D,4,0)</f>
        <v>3</v>
      </c>
      <c r="E3990" s="20" t="str">
        <f>VLOOKUP(A3990,英雄数据表!A:C,3,0)</f>
        <v>颅骨王冠</v>
      </c>
      <c r="F3990" s="20">
        <f t="shared" si="266"/>
        <v>32046</v>
      </c>
      <c r="G3990" s="20">
        <f t="shared" si="267"/>
        <v>32046</v>
      </c>
      <c r="H3990" s="21" t="str">
        <f>VLOOKUP(B3990,属性中转表!A:F,6,FALSE)</f>
        <v>"hp":394200,"atk":10950</v>
      </c>
      <c r="I3990" s="20" t="str">
        <f>IF(VLOOKUP(B3990,属性中转表!A:G,7,FALSE)=0,"",VLOOKUP(VLOOKUP(B3990,属性中转表!A:G,7,FALSE),属性中转表!$K$2:$P$21,6,0))&amp;IF(VLOOKUP(B3990,属性中转表!A:G,7,FALSE)&gt;=50,VLOOKUP(A3990,英雄数据表!A:K,9,0),IF(VLOOKUP(B3990,属性中转表!A:G,7,FALSE)&gt;=25,VLOOKUP(A3990,英雄数据表!A:K,5,0),""))</f>
        <v>"atk":600,"hp":10000,"undpspro":200,"pvpdpspro":100,"pvpundpspro":100,"speed":10</v>
      </c>
      <c r="J3990" s="20" t="str">
        <f>IF(I3990="","",属性中转表!$I$1&amp;(IF(VLOOKUP(B3990,属性中转表!A:G,7,FALSE)=0,0,VLOOKUP(VLOOKUP(B3990,属性中转表!A:G,7,FALSE),属性中转表!$K$2:$P$21,4,0)))+IFERROR(VLOOKUP(A3990,英雄数据表!A:K,IF(武魂!B3990&gt;=50,10,IF(武魂!B3990&gt;=25,6)),0),0))</f>
        <v>,"dpspro":200</v>
      </c>
      <c r="K3990" s="32" t="str">
        <f t="shared" si="264"/>
        <v>"atk":600,"hp":10000,"undpspro":200,"pvpdpspro":100,"pvpundpspro":100,"speed":10,"dpspro":200</v>
      </c>
      <c r="L3990" s="20" t="str">
        <f>IF(B3990&gt;=50,VLOOKUP(A3990,英雄数据表!A:L,11,FALSE),IF(B3990&gt;=25,VLOOKUP(A3990,英雄数据表!A:L,7,0),""))</f>
        <v>"3204602004"</v>
      </c>
      <c r="M3990" s="20" t="str">
        <f>IFERROR(VLOOKUP(B3990,属性中转表!$K$2:$O$21,5,FALSE),"")</f>
        <v/>
      </c>
      <c r="N3990" s="20" t="str">
        <f>IF(B3990=25,VLOOKUP(A3990,英雄数据表!A:L,8,FALSE),IF(B3990=50,VLOOKUP(A3990,英雄数据表!A:L,12,0),""))</f>
        <v/>
      </c>
    </row>
    <row r="3991" spans="1:14" x14ac:dyDescent="0.3">
      <c r="A3991" s="20">
        <v>32046</v>
      </c>
      <c r="B3991" s="21">
        <f t="shared" si="265"/>
        <v>90</v>
      </c>
      <c r="C3991" s="21">
        <v>5</v>
      </c>
      <c r="D3991" s="21">
        <f>VLOOKUP(A3991,英雄数据表!A:D,4,0)</f>
        <v>3</v>
      </c>
      <c r="E3991" s="20" t="str">
        <f>VLOOKUP(A3991,英雄数据表!A:C,3,0)</f>
        <v>颅骨王冠</v>
      </c>
      <c r="F3991" s="20">
        <f t="shared" si="266"/>
        <v>32046</v>
      </c>
      <c r="G3991" s="20">
        <f t="shared" si="267"/>
        <v>32046</v>
      </c>
      <c r="H3991" s="21" t="str">
        <f>VLOOKUP(B3991,属性中转表!A:F,6,FALSE)</f>
        <v>"hp":399600,"atk":11100</v>
      </c>
      <c r="I3991" s="20" t="str">
        <f>IF(VLOOKUP(B3991,属性中转表!A:G,7,FALSE)=0,"",VLOOKUP(VLOOKUP(B3991,属性中转表!A:G,7,FALSE),属性中转表!$K$2:$P$21,6,0))&amp;IF(VLOOKUP(B3991,属性中转表!A:G,7,FALSE)&gt;=50,VLOOKUP(A3991,英雄数据表!A:K,9,0),IF(VLOOKUP(B3991,属性中转表!A:G,7,FALSE)&gt;=25,VLOOKUP(A3991,英雄数据表!A:K,5,0),""))</f>
        <v>"atk":600,"hp":10000,"undpspro":200,"pvpdpspro":150,"pvpundpspro":100,"speed":10</v>
      </c>
      <c r="J3991" s="20" t="str">
        <f>IF(I3991="","",属性中转表!$I$1&amp;(IF(VLOOKUP(B3991,属性中转表!A:G,7,FALSE)=0,0,VLOOKUP(VLOOKUP(B3991,属性中转表!A:G,7,FALSE),属性中转表!$K$2:$P$21,4,0)))+IFERROR(VLOOKUP(A3991,英雄数据表!A:K,IF(武魂!B3991&gt;=50,10,IF(武魂!B3991&gt;=25,6)),0),0))</f>
        <v>,"dpspro":200</v>
      </c>
      <c r="K3991" s="32" t="str">
        <f t="shared" si="264"/>
        <v>"atk":600,"hp":10000,"undpspro":200,"pvpdpspro":150,"pvpundpspro":100,"speed":10,"dpspro":200</v>
      </c>
      <c r="L3991" s="20" t="str">
        <f>IF(B3991&gt;=50,VLOOKUP(A3991,英雄数据表!A:L,11,FALSE),IF(B3991&gt;=25,VLOOKUP(A3991,英雄数据表!A:L,7,0),""))</f>
        <v>"3204602004"</v>
      </c>
      <c r="M3991" s="20" t="str">
        <f>IFERROR(VLOOKUP(B3991,属性中转表!$K$2:$O$21,5,FALSE),"")</f>
        <v>"pvpdpspro":50</v>
      </c>
      <c r="N3991" s="20" t="str">
        <f>IF(B3991=25,VLOOKUP(A3991,英雄数据表!A:L,8,FALSE),IF(B3991=50,VLOOKUP(A3991,英雄数据表!A:L,12,0),""))</f>
        <v/>
      </c>
    </row>
    <row r="3992" spans="1:14" x14ac:dyDescent="0.3">
      <c r="A3992" s="20">
        <v>32046</v>
      </c>
      <c r="B3992" s="21">
        <f t="shared" si="265"/>
        <v>91</v>
      </c>
      <c r="C3992" s="21">
        <v>5</v>
      </c>
      <c r="D3992" s="21">
        <f>VLOOKUP(A3992,英雄数据表!A:D,4,0)</f>
        <v>3</v>
      </c>
      <c r="E3992" s="20" t="str">
        <f>VLOOKUP(A3992,英雄数据表!A:C,3,0)</f>
        <v>颅骨王冠</v>
      </c>
      <c r="F3992" s="20">
        <f t="shared" si="266"/>
        <v>32046</v>
      </c>
      <c r="G3992" s="20">
        <f t="shared" si="267"/>
        <v>32046</v>
      </c>
      <c r="H3992" s="21" t="str">
        <f>VLOOKUP(B3992,属性中转表!A:F,6,FALSE)</f>
        <v>"hp":405000,"atk":11250</v>
      </c>
      <c r="I3992" s="20" t="str">
        <f>IF(VLOOKUP(B3992,属性中转表!A:G,7,FALSE)=0,"",VLOOKUP(VLOOKUP(B3992,属性中转表!A:G,7,FALSE),属性中转表!$K$2:$P$21,6,0))&amp;IF(VLOOKUP(B3992,属性中转表!A:G,7,FALSE)&gt;=50,VLOOKUP(A3992,英雄数据表!A:K,9,0),IF(VLOOKUP(B3992,属性中转表!A:G,7,FALSE)&gt;=25,VLOOKUP(A3992,英雄数据表!A:K,5,0),""))</f>
        <v>"atk":600,"hp":10000,"undpspro":200,"pvpdpspro":150,"pvpundpspro":100,"speed":10</v>
      </c>
      <c r="J3992" s="20" t="str">
        <f>IF(I3992="","",属性中转表!$I$1&amp;(IF(VLOOKUP(B3992,属性中转表!A:G,7,FALSE)=0,0,VLOOKUP(VLOOKUP(B3992,属性中转表!A:G,7,FALSE),属性中转表!$K$2:$P$21,4,0)))+IFERROR(VLOOKUP(A3992,英雄数据表!A:K,IF(武魂!B3992&gt;=50,10,IF(武魂!B3992&gt;=25,6)),0),0))</f>
        <v>,"dpspro":200</v>
      </c>
      <c r="K3992" s="32" t="str">
        <f t="shared" si="264"/>
        <v>"atk":600,"hp":10000,"undpspro":200,"pvpdpspro":150,"pvpundpspro":100,"speed":10,"dpspro":200</v>
      </c>
      <c r="L3992" s="20" t="str">
        <f>IF(B3992&gt;=50,VLOOKUP(A3992,英雄数据表!A:L,11,FALSE),IF(B3992&gt;=25,VLOOKUP(A3992,英雄数据表!A:L,7,0),""))</f>
        <v>"3204602004"</v>
      </c>
      <c r="M3992" s="20" t="str">
        <f>IFERROR(VLOOKUP(B3992,属性中转表!$K$2:$O$21,5,FALSE),"")</f>
        <v/>
      </c>
      <c r="N3992" s="20" t="str">
        <f>IF(B3992=25,VLOOKUP(A3992,英雄数据表!A:L,8,FALSE),IF(B3992=50,VLOOKUP(A3992,英雄数据表!A:L,12,0),""))</f>
        <v/>
      </c>
    </row>
    <row r="3993" spans="1:14" x14ac:dyDescent="0.3">
      <c r="A3993" s="20">
        <v>32046</v>
      </c>
      <c r="B3993" s="21">
        <f t="shared" si="265"/>
        <v>92</v>
      </c>
      <c r="C3993" s="21">
        <v>5</v>
      </c>
      <c r="D3993" s="21">
        <f>VLOOKUP(A3993,英雄数据表!A:D,4,0)</f>
        <v>3</v>
      </c>
      <c r="E3993" s="20" t="str">
        <f>VLOOKUP(A3993,英雄数据表!A:C,3,0)</f>
        <v>颅骨王冠</v>
      </c>
      <c r="F3993" s="20">
        <f t="shared" si="266"/>
        <v>32046</v>
      </c>
      <c r="G3993" s="20">
        <f t="shared" si="267"/>
        <v>32046</v>
      </c>
      <c r="H3993" s="21" t="str">
        <f>VLOOKUP(B3993,属性中转表!A:F,6,FALSE)</f>
        <v>"hp":410400,"atk":11400</v>
      </c>
      <c r="I3993" s="20" t="str">
        <f>IF(VLOOKUP(B3993,属性中转表!A:G,7,FALSE)=0,"",VLOOKUP(VLOOKUP(B3993,属性中转表!A:G,7,FALSE),属性中转表!$K$2:$P$21,6,0))&amp;IF(VLOOKUP(B3993,属性中转表!A:G,7,FALSE)&gt;=50,VLOOKUP(A3993,英雄数据表!A:K,9,0),IF(VLOOKUP(B3993,属性中转表!A:G,7,FALSE)&gt;=25,VLOOKUP(A3993,英雄数据表!A:K,5,0),""))</f>
        <v>"atk":600,"hp":10000,"undpspro":200,"pvpdpspro":150,"pvpundpspro":100,"speed":10</v>
      </c>
      <c r="J3993" s="20" t="str">
        <f>IF(I3993="","",属性中转表!$I$1&amp;(IF(VLOOKUP(B3993,属性中转表!A:G,7,FALSE)=0,0,VLOOKUP(VLOOKUP(B3993,属性中转表!A:G,7,FALSE),属性中转表!$K$2:$P$21,4,0)))+IFERROR(VLOOKUP(A3993,英雄数据表!A:K,IF(武魂!B3993&gt;=50,10,IF(武魂!B3993&gt;=25,6)),0),0))</f>
        <v>,"dpspro":200</v>
      </c>
      <c r="K3993" s="32" t="str">
        <f t="shared" si="264"/>
        <v>"atk":600,"hp":10000,"undpspro":200,"pvpdpspro":150,"pvpundpspro":100,"speed":10,"dpspro":200</v>
      </c>
      <c r="L3993" s="20" t="str">
        <f>IF(B3993&gt;=50,VLOOKUP(A3993,英雄数据表!A:L,11,FALSE),IF(B3993&gt;=25,VLOOKUP(A3993,英雄数据表!A:L,7,0),""))</f>
        <v>"3204602004"</v>
      </c>
      <c r="M3993" s="20" t="str">
        <f>IFERROR(VLOOKUP(B3993,属性中转表!$K$2:$O$21,5,FALSE),"")</f>
        <v/>
      </c>
      <c r="N3993" s="20" t="str">
        <f>IF(B3993=25,VLOOKUP(A3993,英雄数据表!A:L,8,FALSE),IF(B3993=50,VLOOKUP(A3993,英雄数据表!A:L,12,0),""))</f>
        <v/>
      </c>
    </row>
    <row r="3994" spans="1:14" x14ac:dyDescent="0.3">
      <c r="A3994" s="20">
        <v>32046</v>
      </c>
      <c r="B3994" s="21">
        <f t="shared" si="265"/>
        <v>93</v>
      </c>
      <c r="C3994" s="21">
        <v>5</v>
      </c>
      <c r="D3994" s="21">
        <f>VLOOKUP(A3994,英雄数据表!A:D,4,0)</f>
        <v>3</v>
      </c>
      <c r="E3994" s="20" t="str">
        <f>VLOOKUP(A3994,英雄数据表!A:C,3,0)</f>
        <v>颅骨王冠</v>
      </c>
      <c r="F3994" s="20">
        <f t="shared" si="266"/>
        <v>32046</v>
      </c>
      <c r="G3994" s="20">
        <f t="shared" si="267"/>
        <v>32046</v>
      </c>
      <c r="H3994" s="21" t="str">
        <f>VLOOKUP(B3994,属性中转表!A:F,6,FALSE)</f>
        <v>"hp":415800,"atk":11550</v>
      </c>
      <c r="I3994" s="20" t="str">
        <f>IF(VLOOKUP(B3994,属性中转表!A:G,7,FALSE)=0,"",VLOOKUP(VLOOKUP(B3994,属性中转表!A:G,7,FALSE),属性中转表!$K$2:$P$21,6,0))&amp;IF(VLOOKUP(B3994,属性中转表!A:G,7,FALSE)&gt;=50,VLOOKUP(A3994,英雄数据表!A:K,9,0),IF(VLOOKUP(B3994,属性中转表!A:G,7,FALSE)&gt;=25,VLOOKUP(A3994,英雄数据表!A:K,5,0),""))</f>
        <v>"atk":600,"hp":10000,"undpspro":200,"pvpdpspro":150,"pvpundpspro":100,"speed":10</v>
      </c>
      <c r="J3994" s="20" t="str">
        <f>IF(I3994="","",属性中转表!$I$1&amp;(IF(VLOOKUP(B3994,属性中转表!A:G,7,FALSE)=0,0,VLOOKUP(VLOOKUP(B3994,属性中转表!A:G,7,FALSE),属性中转表!$K$2:$P$21,4,0)))+IFERROR(VLOOKUP(A3994,英雄数据表!A:K,IF(武魂!B3994&gt;=50,10,IF(武魂!B3994&gt;=25,6)),0),0))</f>
        <v>,"dpspro":200</v>
      </c>
      <c r="K3994" s="32" t="str">
        <f t="shared" si="264"/>
        <v>"atk":600,"hp":10000,"undpspro":200,"pvpdpspro":150,"pvpundpspro":100,"speed":10,"dpspro":200</v>
      </c>
      <c r="L3994" s="20" t="str">
        <f>IF(B3994&gt;=50,VLOOKUP(A3994,英雄数据表!A:L,11,FALSE),IF(B3994&gt;=25,VLOOKUP(A3994,英雄数据表!A:L,7,0),""))</f>
        <v>"3204602004"</v>
      </c>
      <c r="M3994" s="20" t="str">
        <f>IFERROR(VLOOKUP(B3994,属性中转表!$K$2:$O$21,5,FALSE),"")</f>
        <v/>
      </c>
      <c r="N3994" s="20" t="str">
        <f>IF(B3994=25,VLOOKUP(A3994,英雄数据表!A:L,8,FALSE),IF(B3994=50,VLOOKUP(A3994,英雄数据表!A:L,12,0),""))</f>
        <v/>
      </c>
    </row>
    <row r="3995" spans="1:14" x14ac:dyDescent="0.3">
      <c r="A3995" s="20">
        <v>32046</v>
      </c>
      <c r="B3995" s="21">
        <f t="shared" si="265"/>
        <v>94</v>
      </c>
      <c r="C3995" s="21">
        <v>5</v>
      </c>
      <c r="D3995" s="21">
        <f>VLOOKUP(A3995,英雄数据表!A:D,4,0)</f>
        <v>3</v>
      </c>
      <c r="E3995" s="20" t="str">
        <f>VLOOKUP(A3995,英雄数据表!A:C,3,0)</f>
        <v>颅骨王冠</v>
      </c>
      <c r="F3995" s="20">
        <f t="shared" si="266"/>
        <v>32046</v>
      </c>
      <c r="G3995" s="20">
        <f t="shared" si="267"/>
        <v>32046</v>
      </c>
      <c r="H3995" s="21" t="str">
        <f>VLOOKUP(B3995,属性中转表!A:F,6,FALSE)</f>
        <v>"hp":421200,"atk":11700</v>
      </c>
      <c r="I3995" s="20" t="str">
        <f>IF(VLOOKUP(B3995,属性中转表!A:G,7,FALSE)=0,"",VLOOKUP(VLOOKUP(B3995,属性中转表!A:G,7,FALSE),属性中转表!$K$2:$P$21,6,0))&amp;IF(VLOOKUP(B3995,属性中转表!A:G,7,FALSE)&gt;=50,VLOOKUP(A3995,英雄数据表!A:K,9,0),IF(VLOOKUP(B3995,属性中转表!A:G,7,FALSE)&gt;=25,VLOOKUP(A3995,英雄数据表!A:K,5,0),""))</f>
        <v>"atk":600,"hp":10000,"undpspro":200,"pvpdpspro":150,"pvpundpspro":100,"speed":10</v>
      </c>
      <c r="J3995" s="20" t="str">
        <f>IF(I3995="","",属性中转表!$I$1&amp;(IF(VLOOKUP(B3995,属性中转表!A:G,7,FALSE)=0,0,VLOOKUP(VLOOKUP(B3995,属性中转表!A:G,7,FALSE),属性中转表!$K$2:$P$21,4,0)))+IFERROR(VLOOKUP(A3995,英雄数据表!A:K,IF(武魂!B3995&gt;=50,10,IF(武魂!B3995&gt;=25,6)),0),0))</f>
        <v>,"dpspro":200</v>
      </c>
      <c r="K3995" s="32" t="str">
        <f t="shared" ref="K3995:K4058" si="268">I3995&amp;J3995</f>
        <v>"atk":600,"hp":10000,"undpspro":200,"pvpdpspro":150,"pvpundpspro":100,"speed":10,"dpspro":200</v>
      </c>
      <c r="L3995" s="20" t="str">
        <f>IF(B3995&gt;=50,VLOOKUP(A3995,英雄数据表!A:L,11,FALSE),IF(B3995&gt;=25,VLOOKUP(A3995,英雄数据表!A:L,7,0),""))</f>
        <v>"3204602004"</v>
      </c>
      <c r="M3995" s="20" t="str">
        <f>IFERROR(VLOOKUP(B3995,属性中转表!$K$2:$O$21,5,FALSE),"")</f>
        <v/>
      </c>
      <c r="N3995" s="20" t="str">
        <f>IF(B3995=25,VLOOKUP(A3995,英雄数据表!A:L,8,FALSE),IF(B3995=50,VLOOKUP(A3995,英雄数据表!A:L,12,0),""))</f>
        <v/>
      </c>
    </row>
    <row r="3996" spans="1:14" x14ac:dyDescent="0.3">
      <c r="A3996" s="20">
        <v>32046</v>
      </c>
      <c r="B3996" s="21">
        <f t="shared" si="265"/>
        <v>95</v>
      </c>
      <c r="C3996" s="21">
        <v>5</v>
      </c>
      <c r="D3996" s="21">
        <f>VLOOKUP(A3996,英雄数据表!A:D,4,0)</f>
        <v>3</v>
      </c>
      <c r="E3996" s="20" t="str">
        <f>VLOOKUP(A3996,英雄数据表!A:C,3,0)</f>
        <v>颅骨王冠</v>
      </c>
      <c r="F3996" s="20">
        <f t="shared" si="266"/>
        <v>32046</v>
      </c>
      <c r="G3996" s="20">
        <f t="shared" si="267"/>
        <v>32046</v>
      </c>
      <c r="H3996" s="21" t="str">
        <f>VLOOKUP(B3996,属性中转表!A:F,6,FALSE)</f>
        <v>"hp":426600,"atk":11850</v>
      </c>
      <c r="I3996" s="20" t="str">
        <f>IF(VLOOKUP(B3996,属性中转表!A:G,7,FALSE)=0,"",VLOOKUP(VLOOKUP(B3996,属性中转表!A:G,7,FALSE),属性中转表!$K$2:$P$21,6,0))&amp;IF(VLOOKUP(B3996,属性中转表!A:G,7,FALSE)&gt;=50,VLOOKUP(A3996,英雄数据表!A:K,9,0),IF(VLOOKUP(B3996,属性中转表!A:G,7,FALSE)&gt;=25,VLOOKUP(A3996,英雄数据表!A:K,5,0),""))</f>
        <v>"atk":600,"hp":10000,"undpspro":200,"pvpdpspro":150,"pvpundpspro":150,"speed":10</v>
      </c>
      <c r="J3996" s="20" t="str">
        <f>IF(I3996="","",属性中转表!$I$1&amp;(IF(VLOOKUP(B3996,属性中转表!A:G,7,FALSE)=0,0,VLOOKUP(VLOOKUP(B3996,属性中转表!A:G,7,FALSE),属性中转表!$K$2:$P$21,4,0)))+IFERROR(VLOOKUP(A3996,英雄数据表!A:K,IF(武魂!B3996&gt;=50,10,IF(武魂!B3996&gt;=25,6)),0),0))</f>
        <v>,"dpspro":200</v>
      </c>
      <c r="K3996" s="32" t="str">
        <f t="shared" si="268"/>
        <v>"atk":600,"hp":10000,"undpspro":200,"pvpdpspro":150,"pvpundpspro":150,"speed":10,"dpspro":200</v>
      </c>
      <c r="L3996" s="20" t="str">
        <f>IF(B3996&gt;=50,VLOOKUP(A3996,英雄数据表!A:L,11,FALSE),IF(B3996&gt;=25,VLOOKUP(A3996,英雄数据表!A:L,7,0),""))</f>
        <v>"3204602004"</v>
      </c>
      <c r="M3996" s="20" t="str">
        <f>IFERROR(VLOOKUP(B3996,属性中转表!$K$2:$O$21,5,FALSE),"")</f>
        <v>"pvpundpspro":50</v>
      </c>
      <c r="N3996" s="20" t="str">
        <f>IF(B3996=25,VLOOKUP(A3996,英雄数据表!A:L,8,FALSE),IF(B3996=50,VLOOKUP(A3996,英雄数据表!A:L,12,0),""))</f>
        <v/>
      </c>
    </row>
    <row r="3997" spans="1:14" x14ac:dyDescent="0.3">
      <c r="A3997" s="20">
        <v>32046</v>
      </c>
      <c r="B3997" s="21">
        <f t="shared" si="265"/>
        <v>96</v>
      </c>
      <c r="C3997" s="21">
        <v>5</v>
      </c>
      <c r="D3997" s="21">
        <f>VLOOKUP(A3997,英雄数据表!A:D,4,0)</f>
        <v>3</v>
      </c>
      <c r="E3997" s="20" t="str">
        <f>VLOOKUP(A3997,英雄数据表!A:C,3,0)</f>
        <v>颅骨王冠</v>
      </c>
      <c r="F3997" s="20">
        <f t="shared" si="266"/>
        <v>32046</v>
      </c>
      <c r="G3997" s="20">
        <f t="shared" si="267"/>
        <v>32046</v>
      </c>
      <c r="H3997" s="21" t="str">
        <f>VLOOKUP(B3997,属性中转表!A:F,6,FALSE)</f>
        <v>"hp":432000,"atk":12000</v>
      </c>
      <c r="I3997" s="20" t="str">
        <f>IF(VLOOKUP(B3997,属性中转表!A:G,7,FALSE)=0,"",VLOOKUP(VLOOKUP(B3997,属性中转表!A:G,7,FALSE),属性中转表!$K$2:$P$21,6,0))&amp;IF(VLOOKUP(B3997,属性中转表!A:G,7,FALSE)&gt;=50,VLOOKUP(A3997,英雄数据表!A:K,9,0),IF(VLOOKUP(B3997,属性中转表!A:G,7,FALSE)&gt;=25,VLOOKUP(A3997,英雄数据表!A:K,5,0),""))</f>
        <v>"atk":600,"hp":10000,"undpspro":200,"pvpdpspro":150,"pvpundpspro":150,"speed":10</v>
      </c>
      <c r="J3997" s="20" t="str">
        <f>IF(I3997="","",属性中转表!$I$1&amp;(IF(VLOOKUP(B3997,属性中转表!A:G,7,FALSE)=0,0,VLOOKUP(VLOOKUP(B3997,属性中转表!A:G,7,FALSE),属性中转表!$K$2:$P$21,4,0)))+IFERROR(VLOOKUP(A3997,英雄数据表!A:K,IF(武魂!B3997&gt;=50,10,IF(武魂!B3997&gt;=25,6)),0),0))</f>
        <v>,"dpspro":200</v>
      </c>
      <c r="K3997" s="32" t="str">
        <f t="shared" si="268"/>
        <v>"atk":600,"hp":10000,"undpspro":200,"pvpdpspro":150,"pvpundpspro":150,"speed":10,"dpspro":200</v>
      </c>
      <c r="L3997" s="20" t="str">
        <f>IF(B3997&gt;=50,VLOOKUP(A3997,英雄数据表!A:L,11,FALSE),IF(B3997&gt;=25,VLOOKUP(A3997,英雄数据表!A:L,7,0),""))</f>
        <v>"3204602004"</v>
      </c>
      <c r="M3997" s="20" t="str">
        <f>IFERROR(VLOOKUP(B3997,属性中转表!$K$2:$O$21,5,FALSE),"")</f>
        <v/>
      </c>
      <c r="N3997" s="20" t="str">
        <f>IF(B3997=25,VLOOKUP(A3997,英雄数据表!A:L,8,FALSE),IF(B3997=50,VLOOKUP(A3997,英雄数据表!A:L,12,0),""))</f>
        <v/>
      </c>
    </row>
    <row r="3998" spans="1:14" x14ac:dyDescent="0.3">
      <c r="A3998" s="20">
        <v>32046</v>
      </c>
      <c r="B3998" s="21">
        <f t="shared" si="265"/>
        <v>97</v>
      </c>
      <c r="C3998" s="21">
        <v>5</v>
      </c>
      <c r="D3998" s="21">
        <f>VLOOKUP(A3998,英雄数据表!A:D,4,0)</f>
        <v>3</v>
      </c>
      <c r="E3998" s="20" t="str">
        <f>VLOOKUP(A3998,英雄数据表!A:C,3,0)</f>
        <v>颅骨王冠</v>
      </c>
      <c r="F3998" s="20">
        <f t="shared" si="266"/>
        <v>32046</v>
      </c>
      <c r="G3998" s="20">
        <f t="shared" si="267"/>
        <v>32046</v>
      </c>
      <c r="H3998" s="21" t="str">
        <f>VLOOKUP(B3998,属性中转表!A:F,6,FALSE)</f>
        <v>"hp":437400,"atk":12150</v>
      </c>
      <c r="I3998" s="20" t="str">
        <f>IF(VLOOKUP(B3998,属性中转表!A:G,7,FALSE)=0,"",VLOOKUP(VLOOKUP(B3998,属性中转表!A:G,7,FALSE),属性中转表!$K$2:$P$21,6,0))&amp;IF(VLOOKUP(B3998,属性中转表!A:G,7,FALSE)&gt;=50,VLOOKUP(A3998,英雄数据表!A:K,9,0),IF(VLOOKUP(B3998,属性中转表!A:G,7,FALSE)&gt;=25,VLOOKUP(A3998,英雄数据表!A:K,5,0),""))</f>
        <v>"atk":600,"hp":10000,"undpspro":200,"pvpdpspro":150,"pvpundpspro":150,"speed":10</v>
      </c>
      <c r="J3998" s="20" t="str">
        <f>IF(I3998="","",属性中转表!$I$1&amp;(IF(VLOOKUP(B3998,属性中转表!A:G,7,FALSE)=0,0,VLOOKUP(VLOOKUP(B3998,属性中转表!A:G,7,FALSE),属性中转表!$K$2:$P$21,4,0)))+IFERROR(VLOOKUP(A3998,英雄数据表!A:K,IF(武魂!B3998&gt;=50,10,IF(武魂!B3998&gt;=25,6)),0),0))</f>
        <v>,"dpspro":200</v>
      </c>
      <c r="K3998" s="32" t="str">
        <f t="shared" si="268"/>
        <v>"atk":600,"hp":10000,"undpspro":200,"pvpdpspro":150,"pvpundpspro":150,"speed":10,"dpspro":200</v>
      </c>
      <c r="L3998" s="20" t="str">
        <f>IF(B3998&gt;=50,VLOOKUP(A3998,英雄数据表!A:L,11,FALSE),IF(B3998&gt;=25,VLOOKUP(A3998,英雄数据表!A:L,7,0),""))</f>
        <v>"3204602004"</v>
      </c>
      <c r="M3998" s="20" t="str">
        <f>IFERROR(VLOOKUP(B3998,属性中转表!$K$2:$O$21,5,FALSE),"")</f>
        <v/>
      </c>
      <c r="N3998" s="20" t="str">
        <f>IF(B3998=25,VLOOKUP(A3998,英雄数据表!A:L,8,FALSE),IF(B3998=50,VLOOKUP(A3998,英雄数据表!A:L,12,0),""))</f>
        <v/>
      </c>
    </row>
    <row r="3999" spans="1:14" x14ac:dyDescent="0.3">
      <c r="A3999" s="20">
        <v>32046</v>
      </c>
      <c r="B3999" s="21">
        <f t="shared" si="265"/>
        <v>98</v>
      </c>
      <c r="C3999" s="21">
        <v>5</v>
      </c>
      <c r="D3999" s="21">
        <f>VLOOKUP(A3999,英雄数据表!A:D,4,0)</f>
        <v>3</v>
      </c>
      <c r="E3999" s="20" t="str">
        <f>VLOOKUP(A3999,英雄数据表!A:C,3,0)</f>
        <v>颅骨王冠</v>
      </c>
      <c r="F3999" s="20">
        <f t="shared" si="266"/>
        <v>32046</v>
      </c>
      <c r="G3999" s="20">
        <f t="shared" si="267"/>
        <v>32046</v>
      </c>
      <c r="H3999" s="21" t="str">
        <f>VLOOKUP(B3999,属性中转表!A:F,6,FALSE)</f>
        <v>"hp":442800,"atk":12300</v>
      </c>
      <c r="I3999" s="20" t="str">
        <f>IF(VLOOKUP(B3999,属性中转表!A:G,7,FALSE)=0,"",VLOOKUP(VLOOKUP(B3999,属性中转表!A:G,7,FALSE),属性中转表!$K$2:$P$21,6,0))&amp;IF(VLOOKUP(B3999,属性中转表!A:G,7,FALSE)&gt;=50,VLOOKUP(A3999,英雄数据表!A:K,9,0),IF(VLOOKUP(B3999,属性中转表!A:G,7,FALSE)&gt;=25,VLOOKUP(A3999,英雄数据表!A:K,5,0),""))</f>
        <v>"atk":600,"hp":10000,"undpspro":200,"pvpdpspro":150,"pvpundpspro":150,"speed":10</v>
      </c>
      <c r="J3999" s="20" t="str">
        <f>IF(I3999="","",属性中转表!$I$1&amp;(IF(VLOOKUP(B3999,属性中转表!A:G,7,FALSE)=0,0,VLOOKUP(VLOOKUP(B3999,属性中转表!A:G,7,FALSE),属性中转表!$K$2:$P$21,4,0)))+IFERROR(VLOOKUP(A3999,英雄数据表!A:K,IF(武魂!B3999&gt;=50,10,IF(武魂!B3999&gt;=25,6)),0),0))</f>
        <v>,"dpspro":200</v>
      </c>
      <c r="K3999" s="32" t="str">
        <f t="shared" si="268"/>
        <v>"atk":600,"hp":10000,"undpspro":200,"pvpdpspro":150,"pvpundpspro":150,"speed":10,"dpspro":200</v>
      </c>
      <c r="L3999" s="20" t="str">
        <f>IF(B3999&gt;=50,VLOOKUP(A3999,英雄数据表!A:L,11,FALSE),IF(B3999&gt;=25,VLOOKUP(A3999,英雄数据表!A:L,7,0),""))</f>
        <v>"3204602004"</v>
      </c>
      <c r="M3999" s="20" t="str">
        <f>IFERROR(VLOOKUP(B3999,属性中转表!$K$2:$O$21,5,FALSE),"")</f>
        <v/>
      </c>
      <c r="N3999" s="20" t="str">
        <f>IF(B3999=25,VLOOKUP(A3999,英雄数据表!A:L,8,FALSE),IF(B3999=50,VLOOKUP(A3999,英雄数据表!A:L,12,0),""))</f>
        <v/>
      </c>
    </row>
    <row r="4000" spans="1:14" x14ac:dyDescent="0.3">
      <c r="A4000" s="20">
        <v>32046</v>
      </c>
      <c r="B4000" s="21">
        <f t="shared" si="265"/>
        <v>99</v>
      </c>
      <c r="C4000" s="21">
        <v>5</v>
      </c>
      <c r="D4000" s="21">
        <f>VLOOKUP(A4000,英雄数据表!A:D,4,0)</f>
        <v>3</v>
      </c>
      <c r="E4000" s="20" t="str">
        <f>VLOOKUP(A4000,英雄数据表!A:C,3,0)</f>
        <v>颅骨王冠</v>
      </c>
      <c r="F4000" s="20">
        <f t="shared" si="266"/>
        <v>32046</v>
      </c>
      <c r="G4000" s="20">
        <f t="shared" si="267"/>
        <v>32046</v>
      </c>
      <c r="H4000" s="21" t="str">
        <f>VLOOKUP(B4000,属性中转表!A:F,6,FALSE)</f>
        <v>"hp":448200,"atk":12450</v>
      </c>
      <c r="I4000" s="20" t="str">
        <f>IF(VLOOKUP(B4000,属性中转表!A:G,7,FALSE)=0,"",VLOOKUP(VLOOKUP(B4000,属性中转表!A:G,7,FALSE),属性中转表!$K$2:$P$21,6,0))&amp;IF(VLOOKUP(B4000,属性中转表!A:G,7,FALSE)&gt;=50,VLOOKUP(A4000,英雄数据表!A:K,9,0),IF(VLOOKUP(B4000,属性中转表!A:G,7,FALSE)&gt;=25,VLOOKUP(A4000,英雄数据表!A:K,5,0),""))</f>
        <v>"atk":600,"hp":10000,"undpspro":200,"pvpdpspro":150,"pvpundpspro":150,"speed":10</v>
      </c>
      <c r="J4000" s="20" t="str">
        <f>IF(I4000="","",属性中转表!$I$1&amp;(IF(VLOOKUP(B4000,属性中转表!A:G,7,FALSE)=0,0,VLOOKUP(VLOOKUP(B4000,属性中转表!A:G,7,FALSE),属性中转表!$K$2:$P$21,4,0)))+IFERROR(VLOOKUP(A4000,英雄数据表!A:K,IF(武魂!B4000&gt;=50,10,IF(武魂!B4000&gt;=25,6)),0),0))</f>
        <v>,"dpspro":200</v>
      </c>
      <c r="K4000" s="32" t="str">
        <f t="shared" si="268"/>
        <v>"atk":600,"hp":10000,"undpspro":200,"pvpdpspro":150,"pvpundpspro":150,"speed":10,"dpspro":200</v>
      </c>
      <c r="L4000" s="20" t="str">
        <f>IF(B4000&gt;=50,VLOOKUP(A4000,英雄数据表!A:L,11,FALSE),IF(B4000&gt;=25,VLOOKUP(A4000,英雄数据表!A:L,7,0),""))</f>
        <v>"3204602004"</v>
      </c>
      <c r="M4000" s="20" t="str">
        <f>IFERROR(VLOOKUP(B4000,属性中转表!$K$2:$O$21,5,FALSE),"")</f>
        <v/>
      </c>
      <c r="N4000" s="20" t="str">
        <f>IF(B4000=25,VLOOKUP(A4000,英雄数据表!A:L,8,FALSE),IF(B4000=50,VLOOKUP(A4000,英雄数据表!A:L,12,0),""))</f>
        <v/>
      </c>
    </row>
    <row r="4001" spans="1:14" x14ac:dyDescent="0.3">
      <c r="A4001" s="20">
        <v>32046</v>
      </c>
      <c r="B4001" s="21">
        <f t="shared" si="265"/>
        <v>100</v>
      </c>
      <c r="C4001" s="21">
        <v>5</v>
      </c>
      <c r="D4001" s="21">
        <f>VLOOKUP(A4001,英雄数据表!A:D,4,0)</f>
        <v>3</v>
      </c>
      <c r="E4001" s="20" t="str">
        <f>VLOOKUP(A4001,英雄数据表!A:C,3,0)</f>
        <v>颅骨王冠</v>
      </c>
      <c r="F4001" s="20">
        <f t="shared" si="266"/>
        <v>32046</v>
      </c>
      <c r="G4001" s="20">
        <f t="shared" si="267"/>
        <v>32046</v>
      </c>
      <c r="H4001" s="21" t="str">
        <f>VLOOKUP(B4001,属性中转表!A:F,6,FALSE)</f>
        <v>"hp":453600,"atk":12600</v>
      </c>
      <c r="I4001" s="20" t="str">
        <f>IF(VLOOKUP(B4001,属性中转表!A:G,7,FALSE)=0,"",VLOOKUP(VLOOKUP(B4001,属性中转表!A:G,7,FALSE),属性中转表!$K$2:$P$21,6,0))&amp;IF(VLOOKUP(B4001,属性中转表!A:G,7,FALSE)&gt;=50,VLOOKUP(A4001,英雄数据表!A:K,9,0),IF(VLOOKUP(B4001,属性中转表!A:G,7,FALSE)&gt;=25,VLOOKUP(A4001,英雄数据表!A:K,5,0),""))</f>
        <v>"atk":900,"hp":15000,"undpspro":200,"pvpdpspro":150,"pvpundpspro":150,"speed":20</v>
      </c>
      <c r="J4001" s="20" t="str">
        <f>IF(I4001="","",属性中转表!$I$1&amp;(IF(VLOOKUP(B4001,属性中转表!A:G,7,FALSE)=0,0,VLOOKUP(VLOOKUP(B4001,属性中转表!A:G,7,FALSE),属性中转表!$K$2:$P$21,4,0)))+IFERROR(VLOOKUP(A4001,英雄数据表!A:K,IF(武魂!B4001&gt;=50,10,IF(武魂!B4001&gt;=25,6)),0),0))</f>
        <v>,"dpspro":200</v>
      </c>
      <c r="K4001" s="32" t="str">
        <f t="shared" si="268"/>
        <v>"atk":900,"hp":15000,"undpspro":200,"pvpdpspro":150,"pvpundpspro":150,"speed":20,"dpspro":200</v>
      </c>
      <c r="L4001" s="20" t="str">
        <f>IF(B4001&gt;=50,VLOOKUP(A4001,英雄数据表!A:L,11,FALSE),IF(B4001&gt;=25,VLOOKUP(A4001,英雄数据表!A:L,7,0),""))</f>
        <v>"3204602004"</v>
      </c>
      <c r="M4001" s="20" t="str">
        <f>IFERROR(VLOOKUP(B4001,属性中转表!$K$2:$O$21,5,FALSE),"")</f>
        <v>"speed":10,"atk":300,"hp":5000</v>
      </c>
      <c r="N4001" s="20" t="str">
        <f>IF(B4001=25,VLOOKUP(A4001,英雄数据表!A:L,8,FALSE),IF(B4001=50,VLOOKUP(A4001,英雄数据表!A:L,12,0),""))</f>
        <v/>
      </c>
    </row>
    <row r="4002" spans="1:14" x14ac:dyDescent="0.3">
      <c r="A4002" s="20">
        <v>32066</v>
      </c>
      <c r="B4002" s="21">
        <f t="shared" si="265"/>
        <v>1</v>
      </c>
      <c r="C4002" s="21">
        <v>5</v>
      </c>
      <c r="D4002" s="21">
        <f>VLOOKUP(A4002,英雄数据表!A:D,4,0)</f>
        <v>3</v>
      </c>
      <c r="E4002" s="20" t="str">
        <f>VLOOKUP(A4002,英雄数据表!A:C,3,0)</f>
        <v>巫毒护符</v>
      </c>
      <c r="F4002" s="20">
        <f t="shared" si="266"/>
        <v>32066</v>
      </c>
      <c r="G4002" s="20">
        <f t="shared" si="267"/>
        <v>32066</v>
      </c>
      <c r="H4002" s="21" t="str">
        <f>VLOOKUP(B4002,属性中转表!A:F,6,FALSE)</f>
        <v>"hp":5400,"atk":150</v>
      </c>
      <c r="I4002" s="20" t="str">
        <f>IF(VLOOKUP(B4002,属性中转表!A:G,7,FALSE)=0,"",VLOOKUP(VLOOKUP(B4002,属性中转表!A:G,7,FALSE),属性中转表!$K$2:$P$21,6,0))&amp;IF(VLOOKUP(B4002,属性中转表!A:G,7,FALSE)&gt;=50,VLOOKUP(A4002,英雄数据表!A:K,9,0),IF(VLOOKUP(B4002,属性中转表!A:G,7,FALSE)&gt;=25,VLOOKUP(A4002,英雄数据表!A:K,5,0),""))</f>
        <v/>
      </c>
      <c r="J4002" s="20" t="str">
        <f>IF(I4002="","",属性中转表!$I$1&amp;(IF(VLOOKUP(B4002,属性中转表!A:G,7,FALSE)=0,0,VLOOKUP(VLOOKUP(B4002,属性中转表!A:G,7,FALSE),属性中转表!$K$2:$P$21,4,0)))+IFERROR(VLOOKUP(A4002,英雄数据表!A:K,IF(武魂!B4002&gt;=50,10,IF(武魂!B4002&gt;=25,6)),0),0))</f>
        <v/>
      </c>
      <c r="K4002" s="32" t="str">
        <f t="shared" si="268"/>
        <v/>
      </c>
      <c r="L4002" s="20" t="str">
        <f>IF(B4002&gt;=50,VLOOKUP(A4002,英雄数据表!A:L,11,FALSE),IF(B4002&gt;=25,VLOOKUP(A4002,英雄数据表!A:L,7,0),""))</f>
        <v/>
      </c>
      <c r="M4002" s="20" t="str">
        <f>IFERROR(VLOOKUP(B4002,属性中转表!$K$2:$O$21,5,FALSE),"")</f>
        <v/>
      </c>
      <c r="N4002" s="20" t="str">
        <f>IF(B4002=25,VLOOKUP(A4002,英雄数据表!A:L,8,FALSE),IF(B4002=50,VLOOKUP(A4002,英雄数据表!A:L,12,0),""))</f>
        <v/>
      </c>
    </row>
    <row r="4003" spans="1:14" x14ac:dyDescent="0.3">
      <c r="A4003" s="20">
        <v>32066</v>
      </c>
      <c r="B4003" s="21">
        <f t="shared" si="265"/>
        <v>2</v>
      </c>
      <c r="C4003" s="21">
        <v>5</v>
      </c>
      <c r="D4003" s="21">
        <f>VLOOKUP(A4003,英雄数据表!A:D,4,0)</f>
        <v>3</v>
      </c>
      <c r="E4003" s="20" t="str">
        <f>VLOOKUP(A4003,英雄数据表!A:C,3,0)</f>
        <v>巫毒护符</v>
      </c>
      <c r="F4003" s="20">
        <f t="shared" si="266"/>
        <v>32066</v>
      </c>
      <c r="G4003" s="20">
        <f t="shared" si="267"/>
        <v>32066</v>
      </c>
      <c r="H4003" s="21" t="str">
        <f>VLOOKUP(B4003,属性中转表!A:F,6,FALSE)</f>
        <v>"hp":7200,"atk":200</v>
      </c>
      <c r="I4003" s="20" t="str">
        <f>IF(VLOOKUP(B4003,属性中转表!A:G,7,FALSE)=0,"",VLOOKUP(VLOOKUP(B4003,属性中转表!A:G,7,FALSE),属性中转表!$K$2:$P$21,6,0))&amp;IF(VLOOKUP(B4003,属性中转表!A:G,7,FALSE)&gt;=50,VLOOKUP(A4003,英雄数据表!A:K,9,0),IF(VLOOKUP(B4003,属性中转表!A:G,7,FALSE)&gt;=25,VLOOKUP(A4003,英雄数据表!A:K,5,0),""))</f>
        <v/>
      </c>
      <c r="J4003" s="20" t="str">
        <f>IF(I4003="","",属性中转表!$I$1&amp;(IF(VLOOKUP(B4003,属性中转表!A:G,7,FALSE)=0,0,VLOOKUP(VLOOKUP(B4003,属性中转表!A:G,7,FALSE),属性中转表!$K$2:$P$21,4,0)))+IFERROR(VLOOKUP(A4003,英雄数据表!A:K,IF(武魂!B4003&gt;=50,10,IF(武魂!B4003&gt;=25,6)),0),0))</f>
        <v/>
      </c>
      <c r="K4003" s="32" t="str">
        <f t="shared" si="268"/>
        <v/>
      </c>
      <c r="L4003" s="20" t="str">
        <f>IF(B4003&gt;=50,VLOOKUP(A4003,英雄数据表!A:L,11,FALSE),IF(B4003&gt;=25,VLOOKUP(A4003,英雄数据表!A:L,7,0),""))</f>
        <v/>
      </c>
      <c r="M4003" s="20" t="str">
        <f>IFERROR(VLOOKUP(B4003,属性中转表!$K$2:$O$21,5,FALSE),"")</f>
        <v/>
      </c>
      <c r="N4003" s="20" t="str">
        <f>IF(B4003=25,VLOOKUP(A4003,英雄数据表!A:L,8,FALSE),IF(B4003=50,VLOOKUP(A4003,英雄数据表!A:L,12,0),""))</f>
        <v/>
      </c>
    </row>
    <row r="4004" spans="1:14" x14ac:dyDescent="0.3">
      <c r="A4004" s="20">
        <v>32066</v>
      </c>
      <c r="B4004" s="21">
        <f t="shared" si="265"/>
        <v>3</v>
      </c>
      <c r="C4004" s="21">
        <v>5</v>
      </c>
      <c r="D4004" s="21">
        <f>VLOOKUP(A4004,英雄数据表!A:D,4,0)</f>
        <v>3</v>
      </c>
      <c r="E4004" s="20" t="str">
        <f>VLOOKUP(A4004,英雄数据表!A:C,3,0)</f>
        <v>巫毒护符</v>
      </c>
      <c r="F4004" s="20">
        <f t="shared" si="266"/>
        <v>32066</v>
      </c>
      <c r="G4004" s="20">
        <f t="shared" si="267"/>
        <v>32066</v>
      </c>
      <c r="H4004" s="21" t="str">
        <f>VLOOKUP(B4004,属性中转表!A:F,6,FALSE)</f>
        <v>"hp":9000,"atk":250</v>
      </c>
      <c r="I4004" s="20" t="str">
        <f>IF(VLOOKUP(B4004,属性中转表!A:G,7,FALSE)=0,"",VLOOKUP(VLOOKUP(B4004,属性中转表!A:G,7,FALSE),属性中转表!$K$2:$P$21,6,0))&amp;IF(VLOOKUP(B4004,属性中转表!A:G,7,FALSE)&gt;=50,VLOOKUP(A4004,英雄数据表!A:K,9,0),IF(VLOOKUP(B4004,属性中转表!A:G,7,FALSE)&gt;=25,VLOOKUP(A4004,英雄数据表!A:K,5,0),""))</f>
        <v/>
      </c>
      <c r="J4004" s="20" t="str">
        <f>IF(I4004="","",属性中转表!$I$1&amp;(IF(VLOOKUP(B4004,属性中转表!A:G,7,FALSE)=0,0,VLOOKUP(VLOOKUP(B4004,属性中转表!A:G,7,FALSE),属性中转表!$K$2:$P$21,4,0)))+IFERROR(VLOOKUP(A4004,英雄数据表!A:K,IF(武魂!B4004&gt;=50,10,IF(武魂!B4004&gt;=25,6)),0),0))</f>
        <v/>
      </c>
      <c r="K4004" s="32" t="str">
        <f t="shared" si="268"/>
        <v/>
      </c>
      <c r="L4004" s="20" t="str">
        <f>IF(B4004&gt;=50,VLOOKUP(A4004,英雄数据表!A:L,11,FALSE),IF(B4004&gt;=25,VLOOKUP(A4004,英雄数据表!A:L,7,0),""))</f>
        <v/>
      </c>
      <c r="M4004" s="20" t="str">
        <f>IFERROR(VLOOKUP(B4004,属性中转表!$K$2:$O$21,5,FALSE),"")</f>
        <v/>
      </c>
      <c r="N4004" s="20" t="str">
        <f>IF(B4004=25,VLOOKUP(A4004,英雄数据表!A:L,8,FALSE),IF(B4004=50,VLOOKUP(A4004,英雄数据表!A:L,12,0),""))</f>
        <v/>
      </c>
    </row>
    <row r="4005" spans="1:14" x14ac:dyDescent="0.3">
      <c r="A4005" s="20">
        <v>32066</v>
      </c>
      <c r="B4005" s="21">
        <f t="shared" si="265"/>
        <v>4</v>
      </c>
      <c r="C4005" s="21">
        <v>5</v>
      </c>
      <c r="D4005" s="21">
        <f>VLOOKUP(A4005,英雄数据表!A:D,4,0)</f>
        <v>3</v>
      </c>
      <c r="E4005" s="20" t="str">
        <f>VLOOKUP(A4005,英雄数据表!A:C,3,0)</f>
        <v>巫毒护符</v>
      </c>
      <c r="F4005" s="20">
        <f t="shared" si="266"/>
        <v>32066</v>
      </c>
      <c r="G4005" s="20">
        <f t="shared" si="267"/>
        <v>32066</v>
      </c>
      <c r="H4005" s="21" t="str">
        <f>VLOOKUP(B4005,属性中转表!A:F,6,FALSE)</f>
        <v>"hp":10800,"atk":300</v>
      </c>
      <c r="I4005" s="20" t="str">
        <f>IF(VLOOKUP(B4005,属性中转表!A:G,7,FALSE)=0,"",VLOOKUP(VLOOKUP(B4005,属性中转表!A:G,7,FALSE),属性中转表!$K$2:$P$21,6,0))&amp;IF(VLOOKUP(B4005,属性中转表!A:G,7,FALSE)&gt;=50,VLOOKUP(A4005,英雄数据表!A:K,9,0),IF(VLOOKUP(B4005,属性中转表!A:G,7,FALSE)&gt;=25,VLOOKUP(A4005,英雄数据表!A:K,5,0),""))</f>
        <v/>
      </c>
      <c r="J4005" s="20" t="str">
        <f>IF(I4005="","",属性中转表!$I$1&amp;(IF(VLOOKUP(B4005,属性中转表!A:G,7,FALSE)=0,0,VLOOKUP(VLOOKUP(B4005,属性中转表!A:G,7,FALSE),属性中转表!$K$2:$P$21,4,0)))+IFERROR(VLOOKUP(A4005,英雄数据表!A:K,IF(武魂!B4005&gt;=50,10,IF(武魂!B4005&gt;=25,6)),0),0))</f>
        <v/>
      </c>
      <c r="K4005" s="32" t="str">
        <f t="shared" si="268"/>
        <v/>
      </c>
      <c r="L4005" s="20" t="str">
        <f>IF(B4005&gt;=50,VLOOKUP(A4005,英雄数据表!A:L,11,FALSE),IF(B4005&gt;=25,VLOOKUP(A4005,英雄数据表!A:L,7,0),""))</f>
        <v/>
      </c>
      <c r="M4005" s="20" t="str">
        <f>IFERROR(VLOOKUP(B4005,属性中转表!$K$2:$O$21,5,FALSE),"")</f>
        <v/>
      </c>
      <c r="N4005" s="20" t="str">
        <f>IF(B4005=25,VLOOKUP(A4005,英雄数据表!A:L,8,FALSE),IF(B4005=50,VLOOKUP(A4005,英雄数据表!A:L,12,0),""))</f>
        <v/>
      </c>
    </row>
    <row r="4006" spans="1:14" x14ac:dyDescent="0.3">
      <c r="A4006" s="20">
        <v>32066</v>
      </c>
      <c r="B4006" s="21">
        <f t="shared" si="265"/>
        <v>5</v>
      </c>
      <c r="C4006" s="21">
        <v>5</v>
      </c>
      <c r="D4006" s="21">
        <f>VLOOKUP(A4006,英雄数据表!A:D,4,0)</f>
        <v>3</v>
      </c>
      <c r="E4006" s="20" t="str">
        <f>VLOOKUP(A4006,英雄数据表!A:C,3,0)</f>
        <v>巫毒护符</v>
      </c>
      <c r="F4006" s="20">
        <f t="shared" si="266"/>
        <v>32066</v>
      </c>
      <c r="G4006" s="20">
        <f t="shared" si="267"/>
        <v>32066</v>
      </c>
      <c r="H4006" s="21" t="str">
        <f>VLOOKUP(B4006,属性中转表!A:F,6,FALSE)</f>
        <v>"hp":12600,"atk":350</v>
      </c>
      <c r="I4006" s="20" t="str">
        <f>IF(VLOOKUP(B4006,属性中转表!A:G,7,FALSE)=0,"",VLOOKUP(VLOOKUP(B4006,属性中转表!A:G,7,FALSE),属性中转表!$K$2:$P$21,6,0))&amp;IF(VLOOKUP(B4006,属性中转表!A:G,7,FALSE)&gt;=50,VLOOKUP(A4006,英雄数据表!A:K,9,0),IF(VLOOKUP(B4006,属性中转表!A:G,7,FALSE)&gt;=25,VLOOKUP(A4006,英雄数据表!A:K,5,0),""))</f>
        <v>"atk":300</v>
      </c>
      <c r="J4006" s="20" t="str">
        <f>IF(I4006="","",属性中转表!$I$1&amp;(IF(VLOOKUP(B4006,属性中转表!A:G,7,FALSE)=0,0,VLOOKUP(VLOOKUP(B4006,属性中转表!A:G,7,FALSE),属性中转表!$K$2:$P$21,4,0)))+IFERROR(VLOOKUP(A4006,英雄数据表!A:K,IF(武魂!B4006&gt;=50,10,IF(武魂!B4006&gt;=25,6)),0),0))</f>
        <v>,"dpspro":0</v>
      </c>
      <c r="K4006" s="32" t="str">
        <f t="shared" si="268"/>
        <v>"atk":300,"dpspro":0</v>
      </c>
      <c r="L4006" s="20" t="str">
        <f>IF(B4006&gt;=50,VLOOKUP(A4006,英雄数据表!A:L,11,FALSE),IF(B4006&gt;=25,VLOOKUP(A4006,英雄数据表!A:L,7,0),""))</f>
        <v/>
      </c>
      <c r="M4006" s="20" t="str">
        <f>IFERROR(VLOOKUP(B4006,属性中转表!$K$2:$O$21,5,FALSE),"")</f>
        <v>"atk":300</v>
      </c>
      <c r="N4006" s="20" t="str">
        <f>IF(B4006=25,VLOOKUP(A4006,英雄数据表!A:L,8,FALSE),IF(B4006=50,VLOOKUP(A4006,英雄数据表!A:L,12,0),""))</f>
        <v/>
      </c>
    </row>
    <row r="4007" spans="1:14" x14ac:dyDescent="0.3">
      <c r="A4007" s="20">
        <v>32066</v>
      </c>
      <c r="B4007" s="21">
        <f t="shared" si="265"/>
        <v>6</v>
      </c>
      <c r="C4007" s="21">
        <v>5</v>
      </c>
      <c r="D4007" s="21">
        <f>VLOOKUP(A4007,英雄数据表!A:D,4,0)</f>
        <v>3</v>
      </c>
      <c r="E4007" s="20" t="str">
        <f>VLOOKUP(A4007,英雄数据表!A:C,3,0)</f>
        <v>巫毒护符</v>
      </c>
      <c r="F4007" s="20">
        <f t="shared" si="266"/>
        <v>32066</v>
      </c>
      <c r="G4007" s="20">
        <f t="shared" si="267"/>
        <v>32066</v>
      </c>
      <c r="H4007" s="21" t="str">
        <f>VLOOKUP(B4007,属性中转表!A:F,6,FALSE)</f>
        <v>"hp":14400,"atk":400</v>
      </c>
      <c r="I4007" s="20" t="str">
        <f>IF(VLOOKUP(B4007,属性中转表!A:G,7,FALSE)=0,"",VLOOKUP(VLOOKUP(B4007,属性中转表!A:G,7,FALSE),属性中转表!$K$2:$P$21,6,0))&amp;IF(VLOOKUP(B4007,属性中转表!A:G,7,FALSE)&gt;=50,VLOOKUP(A4007,英雄数据表!A:K,9,0),IF(VLOOKUP(B4007,属性中转表!A:G,7,FALSE)&gt;=25,VLOOKUP(A4007,英雄数据表!A:K,5,0),""))</f>
        <v>"atk":300</v>
      </c>
      <c r="J4007" s="20" t="str">
        <f>IF(I4007="","",属性中转表!$I$1&amp;(IF(VLOOKUP(B4007,属性中转表!A:G,7,FALSE)=0,0,VLOOKUP(VLOOKUP(B4007,属性中转表!A:G,7,FALSE),属性中转表!$K$2:$P$21,4,0)))+IFERROR(VLOOKUP(A4007,英雄数据表!A:K,IF(武魂!B4007&gt;=50,10,IF(武魂!B4007&gt;=25,6)),0),0))</f>
        <v>,"dpspro":0</v>
      </c>
      <c r="K4007" s="32" t="str">
        <f t="shared" si="268"/>
        <v>"atk":300,"dpspro":0</v>
      </c>
      <c r="L4007" s="20" t="str">
        <f>IF(B4007&gt;=50,VLOOKUP(A4007,英雄数据表!A:L,11,FALSE),IF(B4007&gt;=25,VLOOKUP(A4007,英雄数据表!A:L,7,0),""))</f>
        <v/>
      </c>
      <c r="M4007" s="20" t="str">
        <f>IFERROR(VLOOKUP(B4007,属性中转表!$K$2:$O$21,5,FALSE),"")</f>
        <v/>
      </c>
      <c r="N4007" s="20" t="str">
        <f>IF(B4007=25,VLOOKUP(A4007,英雄数据表!A:L,8,FALSE),IF(B4007=50,VLOOKUP(A4007,英雄数据表!A:L,12,0),""))</f>
        <v/>
      </c>
    </row>
    <row r="4008" spans="1:14" x14ac:dyDescent="0.3">
      <c r="A4008" s="20">
        <v>32066</v>
      </c>
      <c r="B4008" s="21">
        <f t="shared" si="265"/>
        <v>7</v>
      </c>
      <c r="C4008" s="21">
        <v>5</v>
      </c>
      <c r="D4008" s="21">
        <f>VLOOKUP(A4008,英雄数据表!A:D,4,0)</f>
        <v>3</v>
      </c>
      <c r="E4008" s="20" t="str">
        <f>VLOOKUP(A4008,英雄数据表!A:C,3,0)</f>
        <v>巫毒护符</v>
      </c>
      <c r="F4008" s="20">
        <f t="shared" si="266"/>
        <v>32066</v>
      </c>
      <c r="G4008" s="20">
        <f t="shared" si="267"/>
        <v>32066</v>
      </c>
      <c r="H4008" s="21" t="str">
        <f>VLOOKUP(B4008,属性中转表!A:F,6,FALSE)</f>
        <v>"hp":16200,"atk":450</v>
      </c>
      <c r="I4008" s="20" t="str">
        <f>IF(VLOOKUP(B4008,属性中转表!A:G,7,FALSE)=0,"",VLOOKUP(VLOOKUP(B4008,属性中转表!A:G,7,FALSE),属性中转表!$K$2:$P$21,6,0))&amp;IF(VLOOKUP(B4008,属性中转表!A:G,7,FALSE)&gt;=50,VLOOKUP(A4008,英雄数据表!A:K,9,0),IF(VLOOKUP(B4008,属性中转表!A:G,7,FALSE)&gt;=25,VLOOKUP(A4008,英雄数据表!A:K,5,0),""))</f>
        <v>"atk":300</v>
      </c>
      <c r="J4008" s="20" t="str">
        <f>IF(I4008="","",属性中转表!$I$1&amp;(IF(VLOOKUP(B4008,属性中转表!A:G,7,FALSE)=0,0,VLOOKUP(VLOOKUP(B4008,属性中转表!A:G,7,FALSE),属性中转表!$K$2:$P$21,4,0)))+IFERROR(VLOOKUP(A4008,英雄数据表!A:K,IF(武魂!B4008&gt;=50,10,IF(武魂!B4008&gt;=25,6)),0),0))</f>
        <v>,"dpspro":0</v>
      </c>
      <c r="K4008" s="32" t="str">
        <f t="shared" si="268"/>
        <v>"atk":300,"dpspro":0</v>
      </c>
      <c r="L4008" s="20" t="str">
        <f>IF(B4008&gt;=50,VLOOKUP(A4008,英雄数据表!A:L,11,FALSE),IF(B4008&gt;=25,VLOOKUP(A4008,英雄数据表!A:L,7,0),""))</f>
        <v/>
      </c>
      <c r="M4008" s="20" t="str">
        <f>IFERROR(VLOOKUP(B4008,属性中转表!$K$2:$O$21,5,FALSE),"")</f>
        <v/>
      </c>
      <c r="N4008" s="20" t="str">
        <f>IF(B4008=25,VLOOKUP(A4008,英雄数据表!A:L,8,FALSE),IF(B4008=50,VLOOKUP(A4008,英雄数据表!A:L,12,0),""))</f>
        <v/>
      </c>
    </row>
    <row r="4009" spans="1:14" x14ac:dyDescent="0.3">
      <c r="A4009" s="20">
        <v>32066</v>
      </c>
      <c r="B4009" s="21">
        <f t="shared" si="265"/>
        <v>8</v>
      </c>
      <c r="C4009" s="21">
        <v>5</v>
      </c>
      <c r="D4009" s="21">
        <f>VLOOKUP(A4009,英雄数据表!A:D,4,0)</f>
        <v>3</v>
      </c>
      <c r="E4009" s="20" t="str">
        <f>VLOOKUP(A4009,英雄数据表!A:C,3,0)</f>
        <v>巫毒护符</v>
      </c>
      <c r="F4009" s="20">
        <f t="shared" si="266"/>
        <v>32066</v>
      </c>
      <c r="G4009" s="20">
        <f t="shared" si="267"/>
        <v>32066</v>
      </c>
      <c r="H4009" s="21" t="str">
        <f>VLOOKUP(B4009,属性中转表!A:F,6,FALSE)</f>
        <v>"hp":18000,"atk":500</v>
      </c>
      <c r="I4009" s="20" t="str">
        <f>IF(VLOOKUP(B4009,属性中转表!A:G,7,FALSE)=0,"",VLOOKUP(VLOOKUP(B4009,属性中转表!A:G,7,FALSE),属性中转表!$K$2:$P$21,6,0))&amp;IF(VLOOKUP(B4009,属性中转表!A:G,7,FALSE)&gt;=50,VLOOKUP(A4009,英雄数据表!A:K,9,0),IF(VLOOKUP(B4009,属性中转表!A:G,7,FALSE)&gt;=25,VLOOKUP(A4009,英雄数据表!A:K,5,0),""))</f>
        <v>"atk":300</v>
      </c>
      <c r="J4009" s="20" t="str">
        <f>IF(I4009="","",属性中转表!$I$1&amp;(IF(VLOOKUP(B4009,属性中转表!A:G,7,FALSE)=0,0,VLOOKUP(VLOOKUP(B4009,属性中转表!A:G,7,FALSE),属性中转表!$K$2:$P$21,4,0)))+IFERROR(VLOOKUP(A4009,英雄数据表!A:K,IF(武魂!B4009&gt;=50,10,IF(武魂!B4009&gt;=25,6)),0),0))</f>
        <v>,"dpspro":0</v>
      </c>
      <c r="K4009" s="32" t="str">
        <f t="shared" si="268"/>
        <v>"atk":300,"dpspro":0</v>
      </c>
      <c r="L4009" s="20" t="str">
        <f>IF(B4009&gt;=50,VLOOKUP(A4009,英雄数据表!A:L,11,FALSE),IF(B4009&gt;=25,VLOOKUP(A4009,英雄数据表!A:L,7,0),""))</f>
        <v/>
      </c>
      <c r="M4009" s="20" t="str">
        <f>IFERROR(VLOOKUP(B4009,属性中转表!$K$2:$O$21,5,FALSE),"")</f>
        <v/>
      </c>
      <c r="N4009" s="20" t="str">
        <f>IF(B4009=25,VLOOKUP(A4009,英雄数据表!A:L,8,FALSE),IF(B4009=50,VLOOKUP(A4009,英雄数据表!A:L,12,0),""))</f>
        <v/>
      </c>
    </row>
    <row r="4010" spans="1:14" x14ac:dyDescent="0.3">
      <c r="A4010" s="20">
        <v>32066</v>
      </c>
      <c r="B4010" s="21">
        <f t="shared" si="265"/>
        <v>9</v>
      </c>
      <c r="C4010" s="21">
        <v>5</v>
      </c>
      <c r="D4010" s="21">
        <f>VLOOKUP(A4010,英雄数据表!A:D,4,0)</f>
        <v>3</v>
      </c>
      <c r="E4010" s="20" t="str">
        <f>VLOOKUP(A4010,英雄数据表!A:C,3,0)</f>
        <v>巫毒护符</v>
      </c>
      <c r="F4010" s="20">
        <f t="shared" si="266"/>
        <v>32066</v>
      </c>
      <c r="G4010" s="20">
        <f t="shared" si="267"/>
        <v>32066</v>
      </c>
      <c r="H4010" s="21" t="str">
        <f>VLOOKUP(B4010,属性中转表!A:F,6,FALSE)</f>
        <v>"hp":19800,"atk":550</v>
      </c>
      <c r="I4010" s="20" t="str">
        <f>IF(VLOOKUP(B4010,属性中转表!A:G,7,FALSE)=0,"",VLOOKUP(VLOOKUP(B4010,属性中转表!A:G,7,FALSE),属性中转表!$K$2:$P$21,6,0))&amp;IF(VLOOKUP(B4010,属性中转表!A:G,7,FALSE)&gt;=50,VLOOKUP(A4010,英雄数据表!A:K,9,0),IF(VLOOKUP(B4010,属性中转表!A:G,7,FALSE)&gt;=25,VLOOKUP(A4010,英雄数据表!A:K,5,0),""))</f>
        <v>"atk":300</v>
      </c>
      <c r="J4010" s="20" t="str">
        <f>IF(I4010="","",属性中转表!$I$1&amp;(IF(VLOOKUP(B4010,属性中转表!A:G,7,FALSE)=0,0,VLOOKUP(VLOOKUP(B4010,属性中转表!A:G,7,FALSE),属性中转表!$K$2:$P$21,4,0)))+IFERROR(VLOOKUP(A4010,英雄数据表!A:K,IF(武魂!B4010&gt;=50,10,IF(武魂!B4010&gt;=25,6)),0),0))</f>
        <v>,"dpspro":0</v>
      </c>
      <c r="K4010" s="32" t="str">
        <f t="shared" si="268"/>
        <v>"atk":300,"dpspro":0</v>
      </c>
      <c r="L4010" s="20" t="str">
        <f>IF(B4010&gt;=50,VLOOKUP(A4010,英雄数据表!A:L,11,FALSE),IF(B4010&gt;=25,VLOOKUP(A4010,英雄数据表!A:L,7,0),""))</f>
        <v/>
      </c>
      <c r="M4010" s="20" t="str">
        <f>IFERROR(VLOOKUP(B4010,属性中转表!$K$2:$O$21,5,FALSE),"")</f>
        <v/>
      </c>
      <c r="N4010" s="20" t="str">
        <f>IF(B4010=25,VLOOKUP(A4010,英雄数据表!A:L,8,FALSE),IF(B4010=50,VLOOKUP(A4010,英雄数据表!A:L,12,0),""))</f>
        <v/>
      </c>
    </row>
    <row r="4011" spans="1:14" x14ac:dyDescent="0.3">
      <c r="A4011" s="20">
        <v>32066</v>
      </c>
      <c r="B4011" s="21">
        <f t="shared" si="265"/>
        <v>10</v>
      </c>
      <c r="C4011" s="21">
        <v>5</v>
      </c>
      <c r="D4011" s="21">
        <f>VLOOKUP(A4011,英雄数据表!A:D,4,0)</f>
        <v>3</v>
      </c>
      <c r="E4011" s="20" t="str">
        <f>VLOOKUP(A4011,英雄数据表!A:C,3,0)</f>
        <v>巫毒护符</v>
      </c>
      <c r="F4011" s="20">
        <f t="shared" si="266"/>
        <v>32066</v>
      </c>
      <c r="G4011" s="20">
        <f t="shared" si="267"/>
        <v>32066</v>
      </c>
      <c r="H4011" s="21" t="str">
        <f>VLOOKUP(B4011,属性中转表!A:F,6,FALSE)</f>
        <v>"hp":21600,"atk":600</v>
      </c>
      <c r="I4011" s="20" t="str">
        <f>IF(VLOOKUP(B4011,属性中转表!A:G,7,FALSE)=0,"",VLOOKUP(VLOOKUP(B4011,属性中转表!A:G,7,FALSE),属性中转表!$K$2:$P$21,6,0))&amp;IF(VLOOKUP(B4011,属性中转表!A:G,7,FALSE)&gt;=50,VLOOKUP(A4011,英雄数据表!A:K,9,0),IF(VLOOKUP(B4011,属性中转表!A:G,7,FALSE)&gt;=25,VLOOKUP(A4011,英雄数据表!A:K,5,0),""))</f>
        <v>"atk":300,"hp":5000</v>
      </c>
      <c r="J4011" s="20" t="str">
        <f>IF(I4011="","",属性中转表!$I$1&amp;(IF(VLOOKUP(B4011,属性中转表!A:G,7,FALSE)=0,0,VLOOKUP(VLOOKUP(B4011,属性中转表!A:G,7,FALSE),属性中转表!$K$2:$P$21,4,0)))+IFERROR(VLOOKUP(A4011,英雄数据表!A:K,IF(武魂!B4011&gt;=50,10,IF(武魂!B4011&gt;=25,6)),0),0))</f>
        <v>,"dpspro":0</v>
      </c>
      <c r="K4011" s="32" t="str">
        <f t="shared" si="268"/>
        <v>"atk":300,"hp":5000,"dpspro":0</v>
      </c>
      <c r="L4011" s="20" t="str">
        <f>IF(B4011&gt;=50,VLOOKUP(A4011,英雄数据表!A:L,11,FALSE),IF(B4011&gt;=25,VLOOKUP(A4011,英雄数据表!A:L,7,0),""))</f>
        <v/>
      </c>
      <c r="M4011" s="20" t="str">
        <f>IFERROR(VLOOKUP(B4011,属性中转表!$K$2:$O$21,5,FALSE),"")</f>
        <v>"hp":5000</v>
      </c>
      <c r="N4011" s="20" t="str">
        <f>IF(B4011=25,VLOOKUP(A4011,英雄数据表!A:L,8,FALSE),IF(B4011=50,VLOOKUP(A4011,英雄数据表!A:L,12,0),""))</f>
        <v/>
      </c>
    </row>
    <row r="4012" spans="1:14" x14ac:dyDescent="0.3">
      <c r="A4012" s="20">
        <v>32066</v>
      </c>
      <c r="B4012" s="21">
        <f t="shared" si="265"/>
        <v>11</v>
      </c>
      <c r="C4012" s="21">
        <v>5</v>
      </c>
      <c r="D4012" s="21">
        <f>VLOOKUP(A4012,英雄数据表!A:D,4,0)</f>
        <v>3</v>
      </c>
      <c r="E4012" s="20" t="str">
        <f>VLOOKUP(A4012,英雄数据表!A:C,3,0)</f>
        <v>巫毒护符</v>
      </c>
      <c r="F4012" s="20">
        <f t="shared" si="266"/>
        <v>32066</v>
      </c>
      <c r="G4012" s="20">
        <f t="shared" si="267"/>
        <v>32066</v>
      </c>
      <c r="H4012" s="21" t="str">
        <f>VLOOKUP(B4012,属性中转表!A:F,6,FALSE)</f>
        <v>"hp":24300,"atk":675</v>
      </c>
      <c r="I4012" s="20" t="str">
        <f>IF(VLOOKUP(B4012,属性中转表!A:G,7,FALSE)=0,"",VLOOKUP(VLOOKUP(B4012,属性中转表!A:G,7,FALSE),属性中转表!$K$2:$P$21,6,0))&amp;IF(VLOOKUP(B4012,属性中转表!A:G,7,FALSE)&gt;=50,VLOOKUP(A4012,英雄数据表!A:K,9,0),IF(VLOOKUP(B4012,属性中转表!A:G,7,FALSE)&gt;=25,VLOOKUP(A4012,英雄数据表!A:K,5,0),""))</f>
        <v>"atk":300,"hp":5000</v>
      </c>
      <c r="J4012" s="20" t="str">
        <f>IF(I4012="","",属性中转表!$I$1&amp;(IF(VLOOKUP(B4012,属性中转表!A:G,7,FALSE)=0,0,VLOOKUP(VLOOKUP(B4012,属性中转表!A:G,7,FALSE),属性中转表!$K$2:$P$21,4,0)))+IFERROR(VLOOKUP(A4012,英雄数据表!A:K,IF(武魂!B4012&gt;=50,10,IF(武魂!B4012&gt;=25,6)),0),0))</f>
        <v>,"dpspro":0</v>
      </c>
      <c r="K4012" s="32" t="str">
        <f t="shared" si="268"/>
        <v>"atk":300,"hp":5000,"dpspro":0</v>
      </c>
      <c r="L4012" s="20" t="str">
        <f>IF(B4012&gt;=50,VLOOKUP(A4012,英雄数据表!A:L,11,FALSE),IF(B4012&gt;=25,VLOOKUP(A4012,英雄数据表!A:L,7,0),""))</f>
        <v/>
      </c>
      <c r="M4012" s="20" t="str">
        <f>IFERROR(VLOOKUP(B4012,属性中转表!$K$2:$O$21,5,FALSE),"")</f>
        <v/>
      </c>
      <c r="N4012" s="20" t="str">
        <f>IF(B4012=25,VLOOKUP(A4012,英雄数据表!A:L,8,FALSE),IF(B4012=50,VLOOKUP(A4012,英雄数据表!A:L,12,0),""))</f>
        <v/>
      </c>
    </row>
    <row r="4013" spans="1:14" x14ac:dyDescent="0.3">
      <c r="A4013" s="20">
        <v>32066</v>
      </c>
      <c r="B4013" s="21">
        <f t="shared" si="265"/>
        <v>12</v>
      </c>
      <c r="C4013" s="21">
        <v>5</v>
      </c>
      <c r="D4013" s="21">
        <f>VLOOKUP(A4013,英雄数据表!A:D,4,0)</f>
        <v>3</v>
      </c>
      <c r="E4013" s="20" t="str">
        <f>VLOOKUP(A4013,英雄数据表!A:C,3,0)</f>
        <v>巫毒护符</v>
      </c>
      <c r="F4013" s="20">
        <f t="shared" si="266"/>
        <v>32066</v>
      </c>
      <c r="G4013" s="20">
        <f t="shared" si="267"/>
        <v>32066</v>
      </c>
      <c r="H4013" s="21" t="str">
        <f>VLOOKUP(B4013,属性中转表!A:F,6,FALSE)</f>
        <v>"hp":27000,"atk":750</v>
      </c>
      <c r="I4013" s="20" t="str">
        <f>IF(VLOOKUP(B4013,属性中转表!A:G,7,FALSE)=0,"",VLOOKUP(VLOOKUP(B4013,属性中转表!A:G,7,FALSE),属性中转表!$K$2:$P$21,6,0))&amp;IF(VLOOKUP(B4013,属性中转表!A:G,7,FALSE)&gt;=50,VLOOKUP(A4013,英雄数据表!A:K,9,0),IF(VLOOKUP(B4013,属性中转表!A:G,7,FALSE)&gt;=25,VLOOKUP(A4013,英雄数据表!A:K,5,0),""))</f>
        <v>"atk":300,"hp":5000</v>
      </c>
      <c r="J4013" s="20" t="str">
        <f>IF(I4013="","",属性中转表!$I$1&amp;(IF(VLOOKUP(B4013,属性中转表!A:G,7,FALSE)=0,0,VLOOKUP(VLOOKUP(B4013,属性中转表!A:G,7,FALSE),属性中转表!$K$2:$P$21,4,0)))+IFERROR(VLOOKUP(A4013,英雄数据表!A:K,IF(武魂!B4013&gt;=50,10,IF(武魂!B4013&gt;=25,6)),0),0))</f>
        <v>,"dpspro":0</v>
      </c>
      <c r="K4013" s="32" t="str">
        <f t="shared" si="268"/>
        <v>"atk":300,"hp":5000,"dpspro":0</v>
      </c>
      <c r="L4013" s="20" t="str">
        <f>IF(B4013&gt;=50,VLOOKUP(A4013,英雄数据表!A:L,11,FALSE),IF(B4013&gt;=25,VLOOKUP(A4013,英雄数据表!A:L,7,0),""))</f>
        <v/>
      </c>
      <c r="M4013" s="20" t="str">
        <f>IFERROR(VLOOKUP(B4013,属性中转表!$K$2:$O$21,5,FALSE),"")</f>
        <v/>
      </c>
      <c r="N4013" s="20" t="str">
        <f>IF(B4013=25,VLOOKUP(A4013,英雄数据表!A:L,8,FALSE),IF(B4013=50,VLOOKUP(A4013,英雄数据表!A:L,12,0),""))</f>
        <v/>
      </c>
    </row>
    <row r="4014" spans="1:14" x14ac:dyDescent="0.3">
      <c r="A4014" s="20">
        <v>32066</v>
      </c>
      <c r="B4014" s="21">
        <f t="shared" si="265"/>
        <v>13</v>
      </c>
      <c r="C4014" s="21">
        <v>5</v>
      </c>
      <c r="D4014" s="21">
        <f>VLOOKUP(A4014,英雄数据表!A:D,4,0)</f>
        <v>3</v>
      </c>
      <c r="E4014" s="20" t="str">
        <f>VLOOKUP(A4014,英雄数据表!A:C,3,0)</f>
        <v>巫毒护符</v>
      </c>
      <c r="F4014" s="20">
        <f t="shared" si="266"/>
        <v>32066</v>
      </c>
      <c r="G4014" s="20">
        <f t="shared" si="267"/>
        <v>32066</v>
      </c>
      <c r="H4014" s="21" t="str">
        <f>VLOOKUP(B4014,属性中转表!A:F,6,FALSE)</f>
        <v>"hp":29700,"atk":825</v>
      </c>
      <c r="I4014" s="20" t="str">
        <f>IF(VLOOKUP(B4014,属性中转表!A:G,7,FALSE)=0,"",VLOOKUP(VLOOKUP(B4014,属性中转表!A:G,7,FALSE),属性中转表!$K$2:$P$21,6,0))&amp;IF(VLOOKUP(B4014,属性中转表!A:G,7,FALSE)&gt;=50,VLOOKUP(A4014,英雄数据表!A:K,9,0),IF(VLOOKUP(B4014,属性中转表!A:G,7,FALSE)&gt;=25,VLOOKUP(A4014,英雄数据表!A:K,5,0),""))</f>
        <v>"atk":300,"hp":5000</v>
      </c>
      <c r="J4014" s="20" t="str">
        <f>IF(I4014="","",属性中转表!$I$1&amp;(IF(VLOOKUP(B4014,属性中转表!A:G,7,FALSE)=0,0,VLOOKUP(VLOOKUP(B4014,属性中转表!A:G,7,FALSE),属性中转表!$K$2:$P$21,4,0)))+IFERROR(VLOOKUP(A4014,英雄数据表!A:K,IF(武魂!B4014&gt;=50,10,IF(武魂!B4014&gt;=25,6)),0),0))</f>
        <v>,"dpspro":0</v>
      </c>
      <c r="K4014" s="32" t="str">
        <f t="shared" si="268"/>
        <v>"atk":300,"hp":5000,"dpspro":0</v>
      </c>
      <c r="L4014" s="20" t="str">
        <f>IF(B4014&gt;=50,VLOOKUP(A4014,英雄数据表!A:L,11,FALSE),IF(B4014&gt;=25,VLOOKUP(A4014,英雄数据表!A:L,7,0),""))</f>
        <v/>
      </c>
      <c r="M4014" s="20" t="str">
        <f>IFERROR(VLOOKUP(B4014,属性中转表!$K$2:$O$21,5,FALSE),"")</f>
        <v/>
      </c>
      <c r="N4014" s="20" t="str">
        <f>IF(B4014=25,VLOOKUP(A4014,英雄数据表!A:L,8,FALSE),IF(B4014=50,VLOOKUP(A4014,英雄数据表!A:L,12,0),""))</f>
        <v/>
      </c>
    </row>
    <row r="4015" spans="1:14" x14ac:dyDescent="0.3">
      <c r="A4015" s="20">
        <v>32066</v>
      </c>
      <c r="B4015" s="21">
        <f t="shared" si="265"/>
        <v>14</v>
      </c>
      <c r="C4015" s="21">
        <v>5</v>
      </c>
      <c r="D4015" s="21">
        <f>VLOOKUP(A4015,英雄数据表!A:D,4,0)</f>
        <v>3</v>
      </c>
      <c r="E4015" s="20" t="str">
        <f>VLOOKUP(A4015,英雄数据表!A:C,3,0)</f>
        <v>巫毒护符</v>
      </c>
      <c r="F4015" s="20">
        <f t="shared" si="266"/>
        <v>32066</v>
      </c>
      <c r="G4015" s="20">
        <f t="shared" si="267"/>
        <v>32066</v>
      </c>
      <c r="H4015" s="21" t="str">
        <f>VLOOKUP(B4015,属性中转表!A:F,6,FALSE)</f>
        <v>"hp":32400,"atk":900</v>
      </c>
      <c r="I4015" s="20" t="str">
        <f>IF(VLOOKUP(B4015,属性中转表!A:G,7,FALSE)=0,"",VLOOKUP(VLOOKUP(B4015,属性中转表!A:G,7,FALSE),属性中转表!$K$2:$P$21,6,0))&amp;IF(VLOOKUP(B4015,属性中转表!A:G,7,FALSE)&gt;=50,VLOOKUP(A4015,英雄数据表!A:K,9,0),IF(VLOOKUP(B4015,属性中转表!A:G,7,FALSE)&gt;=25,VLOOKUP(A4015,英雄数据表!A:K,5,0),""))</f>
        <v>"atk":300,"hp":5000</v>
      </c>
      <c r="J4015" s="20" t="str">
        <f>IF(I4015="","",属性中转表!$I$1&amp;(IF(VLOOKUP(B4015,属性中转表!A:G,7,FALSE)=0,0,VLOOKUP(VLOOKUP(B4015,属性中转表!A:G,7,FALSE),属性中转表!$K$2:$P$21,4,0)))+IFERROR(VLOOKUP(A4015,英雄数据表!A:K,IF(武魂!B4015&gt;=50,10,IF(武魂!B4015&gt;=25,6)),0),0))</f>
        <v>,"dpspro":0</v>
      </c>
      <c r="K4015" s="32" t="str">
        <f t="shared" si="268"/>
        <v>"atk":300,"hp":5000,"dpspro":0</v>
      </c>
      <c r="L4015" s="20" t="str">
        <f>IF(B4015&gt;=50,VLOOKUP(A4015,英雄数据表!A:L,11,FALSE),IF(B4015&gt;=25,VLOOKUP(A4015,英雄数据表!A:L,7,0),""))</f>
        <v/>
      </c>
      <c r="M4015" s="20" t="str">
        <f>IFERROR(VLOOKUP(B4015,属性中转表!$K$2:$O$21,5,FALSE),"")</f>
        <v/>
      </c>
      <c r="N4015" s="20" t="str">
        <f>IF(B4015=25,VLOOKUP(A4015,英雄数据表!A:L,8,FALSE),IF(B4015=50,VLOOKUP(A4015,英雄数据表!A:L,12,0),""))</f>
        <v/>
      </c>
    </row>
    <row r="4016" spans="1:14" x14ac:dyDescent="0.3">
      <c r="A4016" s="20">
        <v>32066</v>
      </c>
      <c r="B4016" s="21">
        <f t="shared" si="265"/>
        <v>15</v>
      </c>
      <c r="C4016" s="21">
        <v>5</v>
      </c>
      <c r="D4016" s="21">
        <f>VLOOKUP(A4016,英雄数据表!A:D,4,0)</f>
        <v>3</v>
      </c>
      <c r="E4016" s="20" t="str">
        <f>VLOOKUP(A4016,英雄数据表!A:C,3,0)</f>
        <v>巫毒护符</v>
      </c>
      <c r="F4016" s="20">
        <f t="shared" si="266"/>
        <v>32066</v>
      </c>
      <c r="G4016" s="20">
        <f t="shared" si="267"/>
        <v>32066</v>
      </c>
      <c r="H4016" s="21" t="str">
        <f>VLOOKUP(B4016,属性中转表!A:F,6,FALSE)</f>
        <v>"hp":35100,"atk":975</v>
      </c>
      <c r="I4016" s="20" t="str">
        <f>IF(VLOOKUP(B4016,属性中转表!A:G,7,FALSE)=0,"",VLOOKUP(VLOOKUP(B4016,属性中转表!A:G,7,FALSE),属性中转表!$K$2:$P$21,6,0))&amp;IF(VLOOKUP(B4016,属性中转表!A:G,7,FALSE)&gt;=50,VLOOKUP(A4016,英雄数据表!A:K,9,0),IF(VLOOKUP(B4016,属性中转表!A:G,7,FALSE)&gt;=25,VLOOKUP(A4016,英雄数据表!A:K,5,0),""))</f>
        <v>"atk":300,"hp":5000,"undpspro":50</v>
      </c>
      <c r="J4016" s="20" t="str">
        <f>IF(I4016="","",属性中转表!$I$1&amp;(IF(VLOOKUP(B4016,属性中转表!A:G,7,FALSE)=0,0,VLOOKUP(VLOOKUP(B4016,属性中转表!A:G,7,FALSE),属性中转表!$K$2:$P$21,4,0)))+IFERROR(VLOOKUP(A4016,英雄数据表!A:K,IF(武魂!B4016&gt;=50,10,IF(武魂!B4016&gt;=25,6)),0),0))</f>
        <v>,"dpspro":0</v>
      </c>
      <c r="K4016" s="32" t="str">
        <f t="shared" si="268"/>
        <v>"atk":300,"hp":5000,"undpspro":50,"dpspro":0</v>
      </c>
      <c r="L4016" s="20" t="str">
        <f>IF(B4016&gt;=50,VLOOKUP(A4016,英雄数据表!A:L,11,FALSE),IF(B4016&gt;=25,VLOOKUP(A4016,英雄数据表!A:L,7,0),""))</f>
        <v/>
      </c>
      <c r="M4016" s="20" t="str">
        <f>IFERROR(VLOOKUP(B4016,属性中转表!$K$2:$O$21,5,FALSE),"")</f>
        <v>"undpspro":50</v>
      </c>
      <c r="N4016" s="20" t="str">
        <f>IF(B4016=25,VLOOKUP(A4016,英雄数据表!A:L,8,FALSE),IF(B4016=50,VLOOKUP(A4016,英雄数据表!A:L,12,0),""))</f>
        <v/>
      </c>
    </row>
    <row r="4017" spans="1:14" x14ac:dyDescent="0.3">
      <c r="A4017" s="20">
        <v>32066</v>
      </c>
      <c r="B4017" s="21">
        <f t="shared" si="265"/>
        <v>16</v>
      </c>
      <c r="C4017" s="21">
        <v>5</v>
      </c>
      <c r="D4017" s="21">
        <f>VLOOKUP(A4017,英雄数据表!A:D,4,0)</f>
        <v>3</v>
      </c>
      <c r="E4017" s="20" t="str">
        <f>VLOOKUP(A4017,英雄数据表!A:C,3,0)</f>
        <v>巫毒护符</v>
      </c>
      <c r="F4017" s="20">
        <f t="shared" si="266"/>
        <v>32066</v>
      </c>
      <c r="G4017" s="20">
        <f t="shared" si="267"/>
        <v>32066</v>
      </c>
      <c r="H4017" s="21" t="str">
        <f>VLOOKUP(B4017,属性中转表!A:F,6,FALSE)</f>
        <v>"hp":37800,"atk":1050</v>
      </c>
      <c r="I4017" s="20" t="str">
        <f>IF(VLOOKUP(B4017,属性中转表!A:G,7,FALSE)=0,"",VLOOKUP(VLOOKUP(B4017,属性中转表!A:G,7,FALSE),属性中转表!$K$2:$P$21,6,0))&amp;IF(VLOOKUP(B4017,属性中转表!A:G,7,FALSE)&gt;=50,VLOOKUP(A4017,英雄数据表!A:K,9,0),IF(VLOOKUP(B4017,属性中转表!A:G,7,FALSE)&gt;=25,VLOOKUP(A4017,英雄数据表!A:K,5,0),""))</f>
        <v>"atk":300,"hp":5000,"undpspro":50</v>
      </c>
      <c r="J4017" s="20" t="str">
        <f>IF(I4017="","",属性中转表!$I$1&amp;(IF(VLOOKUP(B4017,属性中转表!A:G,7,FALSE)=0,0,VLOOKUP(VLOOKUP(B4017,属性中转表!A:G,7,FALSE),属性中转表!$K$2:$P$21,4,0)))+IFERROR(VLOOKUP(A4017,英雄数据表!A:K,IF(武魂!B4017&gt;=50,10,IF(武魂!B4017&gt;=25,6)),0),0))</f>
        <v>,"dpspro":0</v>
      </c>
      <c r="K4017" s="32" t="str">
        <f t="shared" si="268"/>
        <v>"atk":300,"hp":5000,"undpspro":50,"dpspro":0</v>
      </c>
      <c r="L4017" s="20" t="str">
        <f>IF(B4017&gt;=50,VLOOKUP(A4017,英雄数据表!A:L,11,FALSE),IF(B4017&gt;=25,VLOOKUP(A4017,英雄数据表!A:L,7,0),""))</f>
        <v/>
      </c>
      <c r="M4017" s="20" t="str">
        <f>IFERROR(VLOOKUP(B4017,属性中转表!$K$2:$O$21,5,FALSE),"")</f>
        <v/>
      </c>
      <c r="N4017" s="20" t="str">
        <f>IF(B4017=25,VLOOKUP(A4017,英雄数据表!A:L,8,FALSE),IF(B4017=50,VLOOKUP(A4017,英雄数据表!A:L,12,0),""))</f>
        <v/>
      </c>
    </row>
    <row r="4018" spans="1:14" x14ac:dyDescent="0.3">
      <c r="A4018" s="20">
        <v>32066</v>
      </c>
      <c r="B4018" s="21">
        <f t="shared" si="265"/>
        <v>17</v>
      </c>
      <c r="C4018" s="21">
        <v>5</v>
      </c>
      <c r="D4018" s="21">
        <f>VLOOKUP(A4018,英雄数据表!A:D,4,0)</f>
        <v>3</v>
      </c>
      <c r="E4018" s="20" t="str">
        <f>VLOOKUP(A4018,英雄数据表!A:C,3,0)</f>
        <v>巫毒护符</v>
      </c>
      <c r="F4018" s="20">
        <f t="shared" si="266"/>
        <v>32066</v>
      </c>
      <c r="G4018" s="20">
        <f t="shared" si="267"/>
        <v>32066</v>
      </c>
      <c r="H4018" s="21" t="str">
        <f>VLOOKUP(B4018,属性中转表!A:F,6,FALSE)</f>
        <v>"hp":40500,"atk":1125</v>
      </c>
      <c r="I4018" s="20" t="str">
        <f>IF(VLOOKUP(B4018,属性中转表!A:G,7,FALSE)=0,"",VLOOKUP(VLOOKUP(B4018,属性中转表!A:G,7,FALSE),属性中转表!$K$2:$P$21,6,0))&amp;IF(VLOOKUP(B4018,属性中转表!A:G,7,FALSE)&gt;=50,VLOOKUP(A4018,英雄数据表!A:K,9,0),IF(VLOOKUP(B4018,属性中转表!A:G,7,FALSE)&gt;=25,VLOOKUP(A4018,英雄数据表!A:K,5,0),""))</f>
        <v>"atk":300,"hp":5000,"undpspro":50</v>
      </c>
      <c r="J4018" s="20" t="str">
        <f>IF(I4018="","",属性中转表!$I$1&amp;(IF(VLOOKUP(B4018,属性中转表!A:G,7,FALSE)=0,0,VLOOKUP(VLOOKUP(B4018,属性中转表!A:G,7,FALSE),属性中转表!$K$2:$P$21,4,0)))+IFERROR(VLOOKUP(A4018,英雄数据表!A:K,IF(武魂!B4018&gt;=50,10,IF(武魂!B4018&gt;=25,6)),0),0))</f>
        <v>,"dpspro":0</v>
      </c>
      <c r="K4018" s="32" t="str">
        <f t="shared" si="268"/>
        <v>"atk":300,"hp":5000,"undpspro":50,"dpspro":0</v>
      </c>
      <c r="L4018" s="20" t="str">
        <f>IF(B4018&gt;=50,VLOOKUP(A4018,英雄数据表!A:L,11,FALSE),IF(B4018&gt;=25,VLOOKUP(A4018,英雄数据表!A:L,7,0),""))</f>
        <v/>
      </c>
      <c r="M4018" s="20" t="str">
        <f>IFERROR(VLOOKUP(B4018,属性中转表!$K$2:$O$21,5,FALSE),"")</f>
        <v/>
      </c>
      <c r="N4018" s="20" t="str">
        <f>IF(B4018=25,VLOOKUP(A4018,英雄数据表!A:L,8,FALSE),IF(B4018=50,VLOOKUP(A4018,英雄数据表!A:L,12,0),""))</f>
        <v/>
      </c>
    </row>
    <row r="4019" spans="1:14" x14ac:dyDescent="0.3">
      <c r="A4019" s="20">
        <v>32066</v>
      </c>
      <c r="B4019" s="21">
        <f t="shared" si="265"/>
        <v>18</v>
      </c>
      <c r="C4019" s="21">
        <v>5</v>
      </c>
      <c r="D4019" s="21">
        <f>VLOOKUP(A4019,英雄数据表!A:D,4,0)</f>
        <v>3</v>
      </c>
      <c r="E4019" s="20" t="str">
        <f>VLOOKUP(A4019,英雄数据表!A:C,3,0)</f>
        <v>巫毒护符</v>
      </c>
      <c r="F4019" s="20">
        <f t="shared" si="266"/>
        <v>32066</v>
      </c>
      <c r="G4019" s="20">
        <f t="shared" si="267"/>
        <v>32066</v>
      </c>
      <c r="H4019" s="21" t="str">
        <f>VLOOKUP(B4019,属性中转表!A:F,6,FALSE)</f>
        <v>"hp":43200,"atk":1200</v>
      </c>
      <c r="I4019" s="20" t="str">
        <f>IF(VLOOKUP(B4019,属性中转表!A:G,7,FALSE)=0,"",VLOOKUP(VLOOKUP(B4019,属性中转表!A:G,7,FALSE),属性中转表!$K$2:$P$21,6,0))&amp;IF(VLOOKUP(B4019,属性中转表!A:G,7,FALSE)&gt;=50,VLOOKUP(A4019,英雄数据表!A:K,9,0),IF(VLOOKUP(B4019,属性中转表!A:G,7,FALSE)&gt;=25,VLOOKUP(A4019,英雄数据表!A:K,5,0),""))</f>
        <v>"atk":300,"hp":5000,"undpspro":50</v>
      </c>
      <c r="J4019" s="20" t="str">
        <f>IF(I4019="","",属性中转表!$I$1&amp;(IF(VLOOKUP(B4019,属性中转表!A:G,7,FALSE)=0,0,VLOOKUP(VLOOKUP(B4019,属性中转表!A:G,7,FALSE),属性中转表!$K$2:$P$21,4,0)))+IFERROR(VLOOKUP(A4019,英雄数据表!A:K,IF(武魂!B4019&gt;=50,10,IF(武魂!B4019&gt;=25,6)),0),0))</f>
        <v>,"dpspro":0</v>
      </c>
      <c r="K4019" s="32" t="str">
        <f t="shared" si="268"/>
        <v>"atk":300,"hp":5000,"undpspro":50,"dpspro":0</v>
      </c>
      <c r="L4019" s="20" t="str">
        <f>IF(B4019&gt;=50,VLOOKUP(A4019,英雄数据表!A:L,11,FALSE),IF(B4019&gt;=25,VLOOKUP(A4019,英雄数据表!A:L,7,0),""))</f>
        <v/>
      </c>
      <c r="M4019" s="20" t="str">
        <f>IFERROR(VLOOKUP(B4019,属性中转表!$K$2:$O$21,5,FALSE),"")</f>
        <v/>
      </c>
      <c r="N4019" s="20" t="str">
        <f>IF(B4019=25,VLOOKUP(A4019,英雄数据表!A:L,8,FALSE),IF(B4019=50,VLOOKUP(A4019,英雄数据表!A:L,12,0),""))</f>
        <v/>
      </c>
    </row>
    <row r="4020" spans="1:14" x14ac:dyDescent="0.3">
      <c r="A4020" s="20">
        <v>32066</v>
      </c>
      <c r="B4020" s="21">
        <f t="shared" si="265"/>
        <v>19</v>
      </c>
      <c r="C4020" s="21">
        <v>5</v>
      </c>
      <c r="D4020" s="21">
        <f>VLOOKUP(A4020,英雄数据表!A:D,4,0)</f>
        <v>3</v>
      </c>
      <c r="E4020" s="20" t="str">
        <f>VLOOKUP(A4020,英雄数据表!A:C,3,0)</f>
        <v>巫毒护符</v>
      </c>
      <c r="F4020" s="20">
        <f t="shared" si="266"/>
        <v>32066</v>
      </c>
      <c r="G4020" s="20">
        <f t="shared" si="267"/>
        <v>32066</v>
      </c>
      <c r="H4020" s="21" t="str">
        <f>VLOOKUP(B4020,属性中转表!A:F,6,FALSE)</f>
        <v>"hp":45900,"atk":1275</v>
      </c>
      <c r="I4020" s="20" t="str">
        <f>IF(VLOOKUP(B4020,属性中转表!A:G,7,FALSE)=0,"",VLOOKUP(VLOOKUP(B4020,属性中转表!A:G,7,FALSE),属性中转表!$K$2:$P$21,6,0))&amp;IF(VLOOKUP(B4020,属性中转表!A:G,7,FALSE)&gt;=50,VLOOKUP(A4020,英雄数据表!A:K,9,0),IF(VLOOKUP(B4020,属性中转表!A:G,7,FALSE)&gt;=25,VLOOKUP(A4020,英雄数据表!A:K,5,0),""))</f>
        <v>"atk":300,"hp":5000,"undpspro":50</v>
      </c>
      <c r="J4020" s="20" t="str">
        <f>IF(I4020="","",属性中转表!$I$1&amp;(IF(VLOOKUP(B4020,属性中转表!A:G,7,FALSE)=0,0,VLOOKUP(VLOOKUP(B4020,属性中转表!A:G,7,FALSE),属性中转表!$K$2:$P$21,4,0)))+IFERROR(VLOOKUP(A4020,英雄数据表!A:K,IF(武魂!B4020&gt;=50,10,IF(武魂!B4020&gt;=25,6)),0),0))</f>
        <v>,"dpspro":0</v>
      </c>
      <c r="K4020" s="32" t="str">
        <f t="shared" si="268"/>
        <v>"atk":300,"hp":5000,"undpspro":50,"dpspro":0</v>
      </c>
      <c r="L4020" s="20" t="str">
        <f>IF(B4020&gt;=50,VLOOKUP(A4020,英雄数据表!A:L,11,FALSE),IF(B4020&gt;=25,VLOOKUP(A4020,英雄数据表!A:L,7,0),""))</f>
        <v/>
      </c>
      <c r="M4020" s="20" t="str">
        <f>IFERROR(VLOOKUP(B4020,属性中转表!$K$2:$O$21,5,FALSE),"")</f>
        <v/>
      </c>
      <c r="N4020" s="20" t="str">
        <f>IF(B4020=25,VLOOKUP(A4020,英雄数据表!A:L,8,FALSE),IF(B4020=50,VLOOKUP(A4020,英雄数据表!A:L,12,0),""))</f>
        <v/>
      </c>
    </row>
    <row r="4021" spans="1:14" x14ac:dyDescent="0.3">
      <c r="A4021" s="20">
        <v>32066</v>
      </c>
      <c r="B4021" s="21">
        <f t="shared" si="265"/>
        <v>20</v>
      </c>
      <c r="C4021" s="21">
        <v>5</v>
      </c>
      <c r="D4021" s="21">
        <f>VLOOKUP(A4021,英雄数据表!A:D,4,0)</f>
        <v>3</v>
      </c>
      <c r="E4021" s="20" t="str">
        <f>VLOOKUP(A4021,英雄数据表!A:C,3,0)</f>
        <v>巫毒护符</v>
      </c>
      <c r="F4021" s="20">
        <f t="shared" si="266"/>
        <v>32066</v>
      </c>
      <c r="G4021" s="20">
        <f t="shared" si="267"/>
        <v>32066</v>
      </c>
      <c r="H4021" s="21" t="str">
        <f>VLOOKUP(B4021,属性中转表!A:F,6,FALSE)</f>
        <v>"hp":48600,"atk":1350</v>
      </c>
      <c r="I4021" s="20" t="str">
        <f>IF(VLOOKUP(B4021,属性中转表!A:G,7,FALSE)=0,"",VLOOKUP(VLOOKUP(B4021,属性中转表!A:G,7,FALSE),属性中转表!$K$2:$P$21,6,0))&amp;IF(VLOOKUP(B4021,属性中转表!A:G,7,FALSE)&gt;=50,VLOOKUP(A4021,英雄数据表!A:K,9,0),IF(VLOOKUP(B4021,属性中转表!A:G,7,FALSE)&gt;=25,VLOOKUP(A4021,英雄数据表!A:K,5,0),""))</f>
        <v>"atk":300,"hp":5000,"undpspro":50</v>
      </c>
      <c r="J4021" s="20" t="str">
        <f>IF(I4021="","",属性中转表!$I$1&amp;(IF(VLOOKUP(B4021,属性中转表!A:G,7,FALSE)=0,0,VLOOKUP(VLOOKUP(B4021,属性中转表!A:G,7,FALSE),属性中转表!$K$2:$P$21,4,0)))+IFERROR(VLOOKUP(A4021,英雄数据表!A:K,IF(武魂!B4021&gt;=50,10,IF(武魂!B4021&gt;=25,6)),0),0))</f>
        <v>,"dpspro":50</v>
      </c>
      <c r="K4021" s="32" t="str">
        <f t="shared" si="268"/>
        <v>"atk":300,"hp":5000,"undpspro":50,"dpspro":50</v>
      </c>
      <c r="L4021" s="20" t="str">
        <f>IF(B4021&gt;=50,VLOOKUP(A4021,英雄数据表!A:L,11,FALSE),IF(B4021&gt;=25,VLOOKUP(A4021,英雄数据表!A:L,7,0),""))</f>
        <v/>
      </c>
      <c r="M4021" s="20" t="str">
        <f>IFERROR(VLOOKUP(B4021,属性中转表!$K$2:$O$21,5,FALSE),"")</f>
        <v>"dpspro":50</v>
      </c>
      <c r="N4021" s="20" t="str">
        <f>IF(B4021=25,VLOOKUP(A4021,英雄数据表!A:L,8,FALSE),IF(B4021=50,VLOOKUP(A4021,英雄数据表!A:L,12,0),""))</f>
        <v/>
      </c>
    </row>
    <row r="4022" spans="1:14" x14ac:dyDescent="0.3">
      <c r="A4022" s="20">
        <v>32066</v>
      </c>
      <c r="B4022" s="21">
        <f t="shared" si="265"/>
        <v>21</v>
      </c>
      <c r="C4022" s="21">
        <v>5</v>
      </c>
      <c r="D4022" s="21">
        <f>VLOOKUP(A4022,英雄数据表!A:D,4,0)</f>
        <v>3</v>
      </c>
      <c r="E4022" s="20" t="str">
        <f>VLOOKUP(A4022,英雄数据表!A:C,3,0)</f>
        <v>巫毒护符</v>
      </c>
      <c r="F4022" s="20">
        <f t="shared" si="266"/>
        <v>32066</v>
      </c>
      <c r="G4022" s="20">
        <f t="shared" si="267"/>
        <v>32066</v>
      </c>
      <c r="H4022" s="21" t="str">
        <f>VLOOKUP(B4022,属性中转表!A:F,6,FALSE)</f>
        <v>"hp":52200,"atk":1450</v>
      </c>
      <c r="I4022" s="20" t="str">
        <f>IF(VLOOKUP(B4022,属性中转表!A:G,7,FALSE)=0,"",VLOOKUP(VLOOKUP(B4022,属性中转表!A:G,7,FALSE),属性中转表!$K$2:$P$21,6,0))&amp;IF(VLOOKUP(B4022,属性中转表!A:G,7,FALSE)&gt;=50,VLOOKUP(A4022,英雄数据表!A:K,9,0),IF(VLOOKUP(B4022,属性中转表!A:G,7,FALSE)&gt;=25,VLOOKUP(A4022,英雄数据表!A:K,5,0),""))</f>
        <v>"atk":300,"hp":5000,"undpspro":50</v>
      </c>
      <c r="J4022" s="20" t="str">
        <f>IF(I4022="","",属性中转表!$I$1&amp;(IF(VLOOKUP(B4022,属性中转表!A:G,7,FALSE)=0,0,VLOOKUP(VLOOKUP(B4022,属性中转表!A:G,7,FALSE),属性中转表!$K$2:$P$21,4,0)))+IFERROR(VLOOKUP(A4022,英雄数据表!A:K,IF(武魂!B4022&gt;=50,10,IF(武魂!B4022&gt;=25,6)),0),0))</f>
        <v>,"dpspro":50</v>
      </c>
      <c r="K4022" s="32" t="str">
        <f t="shared" si="268"/>
        <v>"atk":300,"hp":5000,"undpspro":50,"dpspro":50</v>
      </c>
      <c r="L4022" s="20" t="str">
        <f>IF(B4022&gt;=50,VLOOKUP(A4022,英雄数据表!A:L,11,FALSE),IF(B4022&gt;=25,VLOOKUP(A4022,英雄数据表!A:L,7,0),""))</f>
        <v/>
      </c>
      <c r="M4022" s="20" t="str">
        <f>IFERROR(VLOOKUP(B4022,属性中转表!$K$2:$O$21,5,FALSE),"")</f>
        <v/>
      </c>
      <c r="N4022" s="20" t="str">
        <f>IF(B4022=25,VLOOKUP(A4022,英雄数据表!A:L,8,FALSE),IF(B4022=50,VLOOKUP(A4022,英雄数据表!A:L,12,0),""))</f>
        <v/>
      </c>
    </row>
    <row r="4023" spans="1:14" x14ac:dyDescent="0.3">
      <c r="A4023" s="20">
        <v>32066</v>
      </c>
      <c r="B4023" s="21">
        <f t="shared" si="265"/>
        <v>22</v>
      </c>
      <c r="C4023" s="21">
        <v>5</v>
      </c>
      <c r="D4023" s="21">
        <f>VLOOKUP(A4023,英雄数据表!A:D,4,0)</f>
        <v>3</v>
      </c>
      <c r="E4023" s="20" t="str">
        <f>VLOOKUP(A4023,英雄数据表!A:C,3,0)</f>
        <v>巫毒护符</v>
      </c>
      <c r="F4023" s="20">
        <f t="shared" si="266"/>
        <v>32066</v>
      </c>
      <c r="G4023" s="20">
        <f t="shared" si="267"/>
        <v>32066</v>
      </c>
      <c r="H4023" s="21" t="str">
        <f>VLOOKUP(B4023,属性中转表!A:F,6,FALSE)</f>
        <v>"hp":55800,"atk":1550</v>
      </c>
      <c r="I4023" s="20" t="str">
        <f>IF(VLOOKUP(B4023,属性中转表!A:G,7,FALSE)=0,"",VLOOKUP(VLOOKUP(B4023,属性中转表!A:G,7,FALSE),属性中转表!$K$2:$P$21,6,0))&amp;IF(VLOOKUP(B4023,属性中转表!A:G,7,FALSE)&gt;=50,VLOOKUP(A4023,英雄数据表!A:K,9,0),IF(VLOOKUP(B4023,属性中转表!A:G,7,FALSE)&gt;=25,VLOOKUP(A4023,英雄数据表!A:K,5,0),""))</f>
        <v>"atk":300,"hp":5000,"undpspro":50</v>
      </c>
      <c r="J4023" s="20" t="str">
        <f>IF(I4023="","",属性中转表!$I$1&amp;(IF(VLOOKUP(B4023,属性中转表!A:G,7,FALSE)=0,0,VLOOKUP(VLOOKUP(B4023,属性中转表!A:G,7,FALSE),属性中转表!$K$2:$P$21,4,0)))+IFERROR(VLOOKUP(A4023,英雄数据表!A:K,IF(武魂!B4023&gt;=50,10,IF(武魂!B4023&gt;=25,6)),0),0))</f>
        <v>,"dpspro":50</v>
      </c>
      <c r="K4023" s="32" t="str">
        <f t="shared" si="268"/>
        <v>"atk":300,"hp":5000,"undpspro":50,"dpspro":50</v>
      </c>
      <c r="L4023" s="20" t="str">
        <f>IF(B4023&gt;=50,VLOOKUP(A4023,英雄数据表!A:L,11,FALSE),IF(B4023&gt;=25,VLOOKUP(A4023,英雄数据表!A:L,7,0),""))</f>
        <v/>
      </c>
      <c r="M4023" s="20" t="str">
        <f>IFERROR(VLOOKUP(B4023,属性中转表!$K$2:$O$21,5,FALSE),"")</f>
        <v/>
      </c>
      <c r="N4023" s="20" t="str">
        <f>IF(B4023=25,VLOOKUP(A4023,英雄数据表!A:L,8,FALSE),IF(B4023=50,VLOOKUP(A4023,英雄数据表!A:L,12,0),""))</f>
        <v/>
      </c>
    </row>
    <row r="4024" spans="1:14" x14ac:dyDescent="0.3">
      <c r="A4024" s="20">
        <v>32066</v>
      </c>
      <c r="B4024" s="21">
        <f t="shared" si="265"/>
        <v>23</v>
      </c>
      <c r="C4024" s="21">
        <v>5</v>
      </c>
      <c r="D4024" s="21">
        <f>VLOOKUP(A4024,英雄数据表!A:D,4,0)</f>
        <v>3</v>
      </c>
      <c r="E4024" s="20" t="str">
        <f>VLOOKUP(A4024,英雄数据表!A:C,3,0)</f>
        <v>巫毒护符</v>
      </c>
      <c r="F4024" s="20">
        <f t="shared" si="266"/>
        <v>32066</v>
      </c>
      <c r="G4024" s="20">
        <f t="shared" si="267"/>
        <v>32066</v>
      </c>
      <c r="H4024" s="21" t="str">
        <f>VLOOKUP(B4024,属性中转表!A:F,6,FALSE)</f>
        <v>"hp":59400,"atk":1650</v>
      </c>
      <c r="I4024" s="20" t="str">
        <f>IF(VLOOKUP(B4024,属性中转表!A:G,7,FALSE)=0,"",VLOOKUP(VLOOKUP(B4024,属性中转表!A:G,7,FALSE),属性中转表!$K$2:$P$21,6,0))&amp;IF(VLOOKUP(B4024,属性中转表!A:G,7,FALSE)&gt;=50,VLOOKUP(A4024,英雄数据表!A:K,9,0),IF(VLOOKUP(B4024,属性中转表!A:G,7,FALSE)&gt;=25,VLOOKUP(A4024,英雄数据表!A:K,5,0),""))</f>
        <v>"atk":300,"hp":5000,"undpspro":50</v>
      </c>
      <c r="J4024" s="20" t="str">
        <f>IF(I4024="","",属性中转表!$I$1&amp;(IF(VLOOKUP(B4024,属性中转表!A:G,7,FALSE)=0,0,VLOOKUP(VLOOKUP(B4024,属性中转表!A:G,7,FALSE),属性中转表!$K$2:$P$21,4,0)))+IFERROR(VLOOKUP(A4024,英雄数据表!A:K,IF(武魂!B4024&gt;=50,10,IF(武魂!B4024&gt;=25,6)),0),0))</f>
        <v>,"dpspro":50</v>
      </c>
      <c r="K4024" s="32" t="str">
        <f t="shared" si="268"/>
        <v>"atk":300,"hp":5000,"undpspro":50,"dpspro":50</v>
      </c>
      <c r="L4024" s="20" t="str">
        <f>IF(B4024&gt;=50,VLOOKUP(A4024,英雄数据表!A:L,11,FALSE),IF(B4024&gt;=25,VLOOKUP(A4024,英雄数据表!A:L,7,0),""))</f>
        <v/>
      </c>
      <c r="M4024" s="20" t="str">
        <f>IFERROR(VLOOKUP(B4024,属性中转表!$K$2:$O$21,5,FALSE),"")</f>
        <v/>
      </c>
      <c r="N4024" s="20" t="str">
        <f>IF(B4024=25,VLOOKUP(A4024,英雄数据表!A:L,8,FALSE),IF(B4024=50,VLOOKUP(A4024,英雄数据表!A:L,12,0),""))</f>
        <v/>
      </c>
    </row>
    <row r="4025" spans="1:14" x14ac:dyDescent="0.3">
      <c r="A4025" s="20">
        <v>32066</v>
      </c>
      <c r="B4025" s="21">
        <f t="shared" si="265"/>
        <v>24</v>
      </c>
      <c r="C4025" s="21">
        <v>5</v>
      </c>
      <c r="D4025" s="21">
        <f>VLOOKUP(A4025,英雄数据表!A:D,4,0)</f>
        <v>3</v>
      </c>
      <c r="E4025" s="20" t="str">
        <f>VLOOKUP(A4025,英雄数据表!A:C,3,0)</f>
        <v>巫毒护符</v>
      </c>
      <c r="F4025" s="20">
        <f t="shared" si="266"/>
        <v>32066</v>
      </c>
      <c r="G4025" s="20">
        <f t="shared" si="267"/>
        <v>32066</v>
      </c>
      <c r="H4025" s="21" t="str">
        <f>VLOOKUP(B4025,属性中转表!A:F,6,FALSE)</f>
        <v>"hp":63000,"atk":1750</v>
      </c>
      <c r="I4025" s="20" t="str">
        <f>IF(VLOOKUP(B4025,属性中转表!A:G,7,FALSE)=0,"",VLOOKUP(VLOOKUP(B4025,属性中转表!A:G,7,FALSE),属性中转表!$K$2:$P$21,6,0))&amp;IF(VLOOKUP(B4025,属性中转表!A:G,7,FALSE)&gt;=50,VLOOKUP(A4025,英雄数据表!A:K,9,0),IF(VLOOKUP(B4025,属性中转表!A:G,7,FALSE)&gt;=25,VLOOKUP(A4025,英雄数据表!A:K,5,0),""))</f>
        <v>"atk":300,"hp":5000,"undpspro":50</v>
      </c>
      <c r="J4025" s="20" t="str">
        <f>IF(I4025="","",属性中转表!$I$1&amp;(IF(VLOOKUP(B4025,属性中转表!A:G,7,FALSE)=0,0,VLOOKUP(VLOOKUP(B4025,属性中转表!A:G,7,FALSE),属性中转表!$K$2:$P$21,4,0)))+IFERROR(VLOOKUP(A4025,英雄数据表!A:K,IF(武魂!B4025&gt;=50,10,IF(武魂!B4025&gt;=25,6)),0),0))</f>
        <v>,"dpspro":50</v>
      </c>
      <c r="K4025" s="32" t="str">
        <f t="shared" si="268"/>
        <v>"atk":300,"hp":5000,"undpspro":50,"dpspro":50</v>
      </c>
      <c r="L4025" s="20" t="str">
        <f>IF(B4025&gt;=50,VLOOKUP(A4025,英雄数据表!A:L,11,FALSE),IF(B4025&gt;=25,VLOOKUP(A4025,英雄数据表!A:L,7,0),""))</f>
        <v/>
      </c>
      <c r="M4025" s="20" t="str">
        <f>IFERROR(VLOOKUP(B4025,属性中转表!$K$2:$O$21,5,FALSE),"")</f>
        <v/>
      </c>
      <c r="N4025" s="20" t="str">
        <f>IF(B4025=25,VLOOKUP(A4025,英雄数据表!A:L,8,FALSE),IF(B4025=50,VLOOKUP(A4025,英雄数据表!A:L,12,0),""))</f>
        <v/>
      </c>
    </row>
    <row r="4026" spans="1:14" x14ac:dyDescent="0.3">
      <c r="A4026" s="20">
        <v>32066</v>
      </c>
      <c r="B4026" s="21">
        <f t="shared" si="265"/>
        <v>25</v>
      </c>
      <c r="C4026" s="21">
        <v>5</v>
      </c>
      <c r="D4026" s="21">
        <f>VLOOKUP(A4026,英雄数据表!A:D,4,0)</f>
        <v>3</v>
      </c>
      <c r="E4026" s="20" t="str">
        <f>VLOOKUP(A4026,英雄数据表!A:C,3,0)</f>
        <v>巫毒护符</v>
      </c>
      <c r="F4026" s="20">
        <f t="shared" si="266"/>
        <v>32066</v>
      </c>
      <c r="G4026" s="20">
        <f t="shared" si="267"/>
        <v>32066</v>
      </c>
      <c r="H4026" s="21" t="str">
        <f>VLOOKUP(B4026,属性中转表!A:F,6,FALSE)</f>
        <v>"hp":66600,"atk":1850</v>
      </c>
      <c r="I4026" s="20" t="str">
        <f>IF(VLOOKUP(B4026,属性中转表!A:G,7,FALSE)=0,"",VLOOKUP(VLOOKUP(B4026,属性中转表!A:G,7,FALSE),属性中转表!$K$2:$P$21,6,0))&amp;IF(VLOOKUP(B4026,属性中转表!A:G,7,FALSE)&gt;=50,VLOOKUP(A4026,英雄数据表!A:K,9,0),IF(VLOOKUP(B4026,属性中转表!A:G,7,FALSE)&gt;=25,VLOOKUP(A4026,英雄数据表!A:K,5,0),""))</f>
        <v>"atk":300,"hp":5000,"undpspro":50,"hppro":60</v>
      </c>
      <c r="J4026" s="20" t="str">
        <f>IF(I4026="","",属性中转表!$I$1&amp;(IF(VLOOKUP(B4026,属性中转表!A:G,7,FALSE)=0,0,VLOOKUP(VLOOKUP(B4026,属性中转表!A:G,7,FALSE),属性中转表!$K$2:$P$21,4,0)))+IFERROR(VLOOKUP(A4026,英雄数据表!A:K,IF(武魂!B4026&gt;=50,10,IF(武魂!B4026&gt;=25,6)),0),0))</f>
        <v>,"dpspro":50</v>
      </c>
      <c r="K4026" s="32" t="str">
        <f t="shared" si="268"/>
        <v>"atk":300,"hp":5000,"undpspro":50,"hppro":60,"dpspro":50</v>
      </c>
      <c r="L4026" s="20" t="str">
        <f>IF(B4026&gt;=50,VLOOKUP(A4026,英雄数据表!A:L,11,FALSE),IF(B4026&gt;=25,VLOOKUP(A4026,英雄数据表!A:L,7,0),""))</f>
        <v>"3206601004"</v>
      </c>
      <c r="M4026" s="20" t="str">
        <f>IFERROR(VLOOKUP(B4026,属性中转表!$K$2:$O$21,5,FALSE),"")</f>
        <v/>
      </c>
      <c r="N4026" s="20" t="str">
        <f>IF(B4026=25,VLOOKUP(A4026,英雄数据表!A:L,8,FALSE),IF(B4026=50,VLOOKUP(A4026,英雄数据表!A:L,12,0),""))</f>
        <v>生命+6%，释放怒气技能后有60%概率随机驱散1个敌方目标身上的全部增益效果</v>
      </c>
    </row>
    <row r="4027" spans="1:14" x14ac:dyDescent="0.3">
      <c r="A4027" s="20">
        <v>32066</v>
      </c>
      <c r="B4027" s="21">
        <f t="shared" si="265"/>
        <v>26</v>
      </c>
      <c r="C4027" s="21">
        <v>5</v>
      </c>
      <c r="D4027" s="21">
        <f>VLOOKUP(A4027,英雄数据表!A:D,4,0)</f>
        <v>3</v>
      </c>
      <c r="E4027" s="20" t="str">
        <f>VLOOKUP(A4027,英雄数据表!A:C,3,0)</f>
        <v>巫毒护符</v>
      </c>
      <c r="F4027" s="20">
        <f t="shared" si="266"/>
        <v>32066</v>
      </c>
      <c r="G4027" s="20">
        <f t="shared" si="267"/>
        <v>32066</v>
      </c>
      <c r="H4027" s="21" t="str">
        <f>VLOOKUP(B4027,属性中转表!A:F,6,FALSE)</f>
        <v>"hp":70200,"atk":1950</v>
      </c>
      <c r="I4027" s="20" t="str">
        <f>IF(VLOOKUP(B4027,属性中转表!A:G,7,FALSE)=0,"",VLOOKUP(VLOOKUP(B4027,属性中转表!A:G,7,FALSE),属性中转表!$K$2:$P$21,6,0))&amp;IF(VLOOKUP(B4027,属性中转表!A:G,7,FALSE)&gt;=50,VLOOKUP(A4027,英雄数据表!A:K,9,0),IF(VLOOKUP(B4027,属性中转表!A:G,7,FALSE)&gt;=25,VLOOKUP(A4027,英雄数据表!A:K,5,0),""))</f>
        <v>"atk":300,"hp":5000,"undpspro":50,"hppro":60</v>
      </c>
      <c r="J4027" s="20" t="str">
        <f>IF(I4027="","",属性中转表!$I$1&amp;(IF(VLOOKUP(B4027,属性中转表!A:G,7,FALSE)=0,0,VLOOKUP(VLOOKUP(B4027,属性中转表!A:G,7,FALSE),属性中转表!$K$2:$P$21,4,0)))+IFERROR(VLOOKUP(A4027,英雄数据表!A:K,IF(武魂!B4027&gt;=50,10,IF(武魂!B4027&gt;=25,6)),0),0))</f>
        <v>,"dpspro":50</v>
      </c>
      <c r="K4027" s="32" t="str">
        <f t="shared" si="268"/>
        <v>"atk":300,"hp":5000,"undpspro":50,"hppro":60,"dpspro":50</v>
      </c>
      <c r="L4027" s="20" t="str">
        <f>IF(B4027&gt;=50,VLOOKUP(A4027,英雄数据表!A:L,11,FALSE),IF(B4027&gt;=25,VLOOKUP(A4027,英雄数据表!A:L,7,0),""))</f>
        <v>"3206601004"</v>
      </c>
      <c r="M4027" s="20" t="str">
        <f>IFERROR(VLOOKUP(B4027,属性中转表!$K$2:$O$21,5,FALSE),"")</f>
        <v/>
      </c>
      <c r="N4027" s="20" t="str">
        <f>IF(B4027=25,VLOOKUP(A4027,英雄数据表!A:L,8,FALSE),IF(B4027=50,VLOOKUP(A4027,英雄数据表!A:L,12,0),""))</f>
        <v/>
      </c>
    </row>
    <row r="4028" spans="1:14" x14ac:dyDescent="0.3">
      <c r="A4028" s="20">
        <v>32066</v>
      </c>
      <c r="B4028" s="21">
        <f t="shared" si="265"/>
        <v>27</v>
      </c>
      <c r="C4028" s="21">
        <v>5</v>
      </c>
      <c r="D4028" s="21">
        <f>VLOOKUP(A4028,英雄数据表!A:D,4,0)</f>
        <v>3</v>
      </c>
      <c r="E4028" s="20" t="str">
        <f>VLOOKUP(A4028,英雄数据表!A:C,3,0)</f>
        <v>巫毒护符</v>
      </c>
      <c r="F4028" s="20">
        <f t="shared" si="266"/>
        <v>32066</v>
      </c>
      <c r="G4028" s="20">
        <f t="shared" si="267"/>
        <v>32066</v>
      </c>
      <c r="H4028" s="21" t="str">
        <f>VLOOKUP(B4028,属性中转表!A:F,6,FALSE)</f>
        <v>"hp":73800,"atk":2050</v>
      </c>
      <c r="I4028" s="20" t="str">
        <f>IF(VLOOKUP(B4028,属性中转表!A:G,7,FALSE)=0,"",VLOOKUP(VLOOKUP(B4028,属性中转表!A:G,7,FALSE),属性中转表!$K$2:$P$21,6,0))&amp;IF(VLOOKUP(B4028,属性中转表!A:G,7,FALSE)&gt;=50,VLOOKUP(A4028,英雄数据表!A:K,9,0),IF(VLOOKUP(B4028,属性中转表!A:G,7,FALSE)&gt;=25,VLOOKUP(A4028,英雄数据表!A:K,5,0),""))</f>
        <v>"atk":300,"hp":5000,"undpspro":50,"hppro":60</v>
      </c>
      <c r="J4028" s="20" t="str">
        <f>IF(I4028="","",属性中转表!$I$1&amp;(IF(VLOOKUP(B4028,属性中转表!A:G,7,FALSE)=0,0,VLOOKUP(VLOOKUP(B4028,属性中转表!A:G,7,FALSE),属性中转表!$K$2:$P$21,4,0)))+IFERROR(VLOOKUP(A4028,英雄数据表!A:K,IF(武魂!B4028&gt;=50,10,IF(武魂!B4028&gt;=25,6)),0),0))</f>
        <v>,"dpspro":50</v>
      </c>
      <c r="K4028" s="32" t="str">
        <f t="shared" si="268"/>
        <v>"atk":300,"hp":5000,"undpspro":50,"hppro":60,"dpspro":50</v>
      </c>
      <c r="L4028" s="20" t="str">
        <f>IF(B4028&gt;=50,VLOOKUP(A4028,英雄数据表!A:L,11,FALSE),IF(B4028&gt;=25,VLOOKUP(A4028,英雄数据表!A:L,7,0),""))</f>
        <v>"3206601004"</v>
      </c>
      <c r="M4028" s="20" t="str">
        <f>IFERROR(VLOOKUP(B4028,属性中转表!$K$2:$O$21,5,FALSE),"")</f>
        <v/>
      </c>
      <c r="N4028" s="20" t="str">
        <f>IF(B4028=25,VLOOKUP(A4028,英雄数据表!A:L,8,FALSE),IF(B4028=50,VLOOKUP(A4028,英雄数据表!A:L,12,0),""))</f>
        <v/>
      </c>
    </row>
    <row r="4029" spans="1:14" x14ac:dyDescent="0.3">
      <c r="A4029" s="20">
        <v>32066</v>
      </c>
      <c r="B4029" s="21">
        <f t="shared" si="265"/>
        <v>28</v>
      </c>
      <c r="C4029" s="21">
        <v>5</v>
      </c>
      <c r="D4029" s="21">
        <f>VLOOKUP(A4029,英雄数据表!A:D,4,0)</f>
        <v>3</v>
      </c>
      <c r="E4029" s="20" t="str">
        <f>VLOOKUP(A4029,英雄数据表!A:C,3,0)</f>
        <v>巫毒护符</v>
      </c>
      <c r="F4029" s="20">
        <f t="shared" si="266"/>
        <v>32066</v>
      </c>
      <c r="G4029" s="20">
        <f t="shared" si="267"/>
        <v>32066</v>
      </c>
      <c r="H4029" s="21" t="str">
        <f>VLOOKUP(B4029,属性中转表!A:F,6,FALSE)</f>
        <v>"hp":77400,"atk":2150</v>
      </c>
      <c r="I4029" s="20" t="str">
        <f>IF(VLOOKUP(B4029,属性中转表!A:G,7,FALSE)=0,"",VLOOKUP(VLOOKUP(B4029,属性中转表!A:G,7,FALSE),属性中转表!$K$2:$P$21,6,0))&amp;IF(VLOOKUP(B4029,属性中转表!A:G,7,FALSE)&gt;=50,VLOOKUP(A4029,英雄数据表!A:K,9,0),IF(VLOOKUP(B4029,属性中转表!A:G,7,FALSE)&gt;=25,VLOOKUP(A4029,英雄数据表!A:K,5,0),""))</f>
        <v>"atk":300,"hp":5000,"undpspro":50,"hppro":60</v>
      </c>
      <c r="J4029" s="20" t="str">
        <f>IF(I4029="","",属性中转表!$I$1&amp;(IF(VLOOKUP(B4029,属性中转表!A:G,7,FALSE)=0,0,VLOOKUP(VLOOKUP(B4029,属性中转表!A:G,7,FALSE),属性中转表!$K$2:$P$21,4,0)))+IFERROR(VLOOKUP(A4029,英雄数据表!A:K,IF(武魂!B4029&gt;=50,10,IF(武魂!B4029&gt;=25,6)),0),0))</f>
        <v>,"dpspro":50</v>
      </c>
      <c r="K4029" s="32" t="str">
        <f t="shared" si="268"/>
        <v>"atk":300,"hp":5000,"undpspro":50,"hppro":60,"dpspro":50</v>
      </c>
      <c r="L4029" s="20" t="str">
        <f>IF(B4029&gt;=50,VLOOKUP(A4029,英雄数据表!A:L,11,FALSE),IF(B4029&gt;=25,VLOOKUP(A4029,英雄数据表!A:L,7,0),""))</f>
        <v>"3206601004"</v>
      </c>
      <c r="M4029" s="20" t="str">
        <f>IFERROR(VLOOKUP(B4029,属性中转表!$K$2:$O$21,5,FALSE),"")</f>
        <v/>
      </c>
      <c r="N4029" s="20" t="str">
        <f>IF(B4029=25,VLOOKUP(A4029,英雄数据表!A:L,8,FALSE),IF(B4029=50,VLOOKUP(A4029,英雄数据表!A:L,12,0),""))</f>
        <v/>
      </c>
    </row>
    <row r="4030" spans="1:14" x14ac:dyDescent="0.3">
      <c r="A4030" s="20">
        <v>32066</v>
      </c>
      <c r="B4030" s="21">
        <f t="shared" si="265"/>
        <v>29</v>
      </c>
      <c r="C4030" s="21">
        <v>5</v>
      </c>
      <c r="D4030" s="21">
        <f>VLOOKUP(A4030,英雄数据表!A:D,4,0)</f>
        <v>3</v>
      </c>
      <c r="E4030" s="20" t="str">
        <f>VLOOKUP(A4030,英雄数据表!A:C,3,0)</f>
        <v>巫毒护符</v>
      </c>
      <c r="F4030" s="20">
        <f t="shared" si="266"/>
        <v>32066</v>
      </c>
      <c r="G4030" s="20">
        <f t="shared" si="267"/>
        <v>32066</v>
      </c>
      <c r="H4030" s="21" t="str">
        <f>VLOOKUP(B4030,属性中转表!A:F,6,FALSE)</f>
        <v>"hp":81000,"atk":2250</v>
      </c>
      <c r="I4030" s="20" t="str">
        <f>IF(VLOOKUP(B4030,属性中转表!A:G,7,FALSE)=0,"",VLOOKUP(VLOOKUP(B4030,属性中转表!A:G,7,FALSE),属性中转表!$K$2:$P$21,6,0))&amp;IF(VLOOKUP(B4030,属性中转表!A:G,7,FALSE)&gt;=50,VLOOKUP(A4030,英雄数据表!A:K,9,0),IF(VLOOKUP(B4030,属性中转表!A:G,7,FALSE)&gt;=25,VLOOKUP(A4030,英雄数据表!A:K,5,0),""))</f>
        <v>"atk":300,"hp":5000,"undpspro":50,"hppro":60</v>
      </c>
      <c r="J4030" s="20" t="str">
        <f>IF(I4030="","",属性中转表!$I$1&amp;(IF(VLOOKUP(B4030,属性中转表!A:G,7,FALSE)=0,0,VLOOKUP(VLOOKUP(B4030,属性中转表!A:G,7,FALSE),属性中转表!$K$2:$P$21,4,0)))+IFERROR(VLOOKUP(A4030,英雄数据表!A:K,IF(武魂!B4030&gt;=50,10,IF(武魂!B4030&gt;=25,6)),0),0))</f>
        <v>,"dpspro":50</v>
      </c>
      <c r="K4030" s="32" t="str">
        <f t="shared" si="268"/>
        <v>"atk":300,"hp":5000,"undpspro":50,"hppro":60,"dpspro":50</v>
      </c>
      <c r="L4030" s="20" t="str">
        <f>IF(B4030&gt;=50,VLOOKUP(A4030,英雄数据表!A:L,11,FALSE),IF(B4030&gt;=25,VLOOKUP(A4030,英雄数据表!A:L,7,0),""))</f>
        <v>"3206601004"</v>
      </c>
      <c r="M4030" s="20" t="str">
        <f>IFERROR(VLOOKUP(B4030,属性中转表!$K$2:$O$21,5,FALSE),"")</f>
        <v/>
      </c>
      <c r="N4030" s="20" t="str">
        <f>IF(B4030=25,VLOOKUP(A4030,英雄数据表!A:L,8,FALSE),IF(B4030=50,VLOOKUP(A4030,英雄数据表!A:L,12,0),""))</f>
        <v/>
      </c>
    </row>
    <row r="4031" spans="1:14" x14ac:dyDescent="0.3">
      <c r="A4031" s="20">
        <v>32066</v>
      </c>
      <c r="B4031" s="21">
        <f t="shared" ref="B4031:B4094" si="269">IF(A4031=A4030,B4030+1,1)</f>
        <v>30</v>
      </c>
      <c r="C4031" s="21">
        <v>5</v>
      </c>
      <c r="D4031" s="21">
        <f>VLOOKUP(A4031,英雄数据表!A:D,4,0)</f>
        <v>3</v>
      </c>
      <c r="E4031" s="20" t="str">
        <f>VLOOKUP(A4031,英雄数据表!A:C,3,0)</f>
        <v>巫毒护符</v>
      </c>
      <c r="F4031" s="20">
        <f t="shared" ref="F4031:F4094" si="270">A4031</f>
        <v>32066</v>
      </c>
      <c r="G4031" s="20">
        <f t="shared" ref="G4031:G4094" si="271">A4031</f>
        <v>32066</v>
      </c>
      <c r="H4031" s="21" t="str">
        <f>VLOOKUP(B4031,属性中转表!A:F,6,FALSE)</f>
        <v>"hp":84600,"atk":2350</v>
      </c>
      <c r="I4031" s="20" t="str">
        <f>IF(VLOOKUP(B4031,属性中转表!A:G,7,FALSE)=0,"",VLOOKUP(VLOOKUP(B4031,属性中转表!A:G,7,FALSE),属性中转表!$K$2:$P$21,6,0))&amp;IF(VLOOKUP(B4031,属性中转表!A:G,7,FALSE)&gt;=50,VLOOKUP(A4031,英雄数据表!A:K,9,0),IF(VLOOKUP(B4031,属性中转表!A:G,7,FALSE)&gt;=25,VLOOKUP(A4031,英雄数据表!A:K,5,0),""))</f>
        <v>"atk":300,"hp":5000,"undpspro":100,"hppro":60</v>
      </c>
      <c r="J4031" s="20" t="str">
        <f>IF(I4031="","",属性中转表!$I$1&amp;(IF(VLOOKUP(B4031,属性中转表!A:G,7,FALSE)=0,0,VLOOKUP(VLOOKUP(B4031,属性中转表!A:G,7,FALSE),属性中转表!$K$2:$P$21,4,0)))+IFERROR(VLOOKUP(A4031,英雄数据表!A:K,IF(武魂!B4031&gt;=50,10,IF(武魂!B4031&gt;=25,6)),0),0))</f>
        <v>,"dpspro":50</v>
      </c>
      <c r="K4031" s="32" t="str">
        <f t="shared" si="268"/>
        <v>"atk":300,"hp":5000,"undpspro":100,"hppro":60,"dpspro":50</v>
      </c>
      <c r="L4031" s="20" t="str">
        <f>IF(B4031&gt;=50,VLOOKUP(A4031,英雄数据表!A:L,11,FALSE),IF(B4031&gt;=25,VLOOKUP(A4031,英雄数据表!A:L,7,0),""))</f>
        <v>"3206601004"</v>
      </c>
      <c r="M4031" s="20" t="str">
        <f>IFERROR(VLOOKUP(B4031,属性中转表!$K$2:$O$21,5,FALSE),"")</f>
        <v>"undpspro":50</v>
      </c>
      <c r="N4031" s="20" t="str">
        <f>IF(B4031=25,VLOOKUP(A4031,英雄数据表!A:L,8,FALSE),IF(B4031=50,VLOOKUP(A4031,英雄数据表!A:L,12,0),""))</f>
        <v/>
      </c>
    </row>
    <row r="4032" spans="1:14" x14ac:dyDescent="0.3">
      <c r="A4032" s="20">
        <v>32066</v>
      </c>
      <c r="B4032" s="21">
        <f t="shared" si="269"/>
        <v>31</v>
      </c>
      <c r="C4032" s="21">
        <v>5</v>
      </c>
      <c r="D4032" s="21">
        <f>VLOOKUP(A4032,英雄数据表!A:D,4,0)</f>
        <v>3</v>
      </c>
      <c r="E4032" s="20" t="str">
        <f>VLOOKUP(A4032,英雄数据表!A:C,3,0)</f>
        <v>巫毒护符</v>
      </c>
      <c r="F4032" s="20">
        <f t="shared" si="270"/>
        <v>32066</v>
      </c>
      <c r="G4032" s="20">
        <f t="shared" si="271"/>
        <v>32066</v>
      </c>
      <c r="H4032" s="21" t="str">
        <f>VLOOKUP(B4032,属性中转表!A:F,6,FALSE)</f>
        <v>"hp":89100,"atk":2475</v>
      </c>
      <c r="I4032" s="20" t="str">
        <f>IF(VLOOKUP(B4032,属性中转表!A:G,7,FALSE)=0,"",VLOOKUP(VLOOKUP(B4032,属性中转表!A:G,7,FALSE),属性中转表!$K$2:$P$21,6,0))&amp;IF(VLOOKUP(B4032,属性中转表!A:G,7,FALSE)&gt;=50,VLOOKUP(A4032,英雄数据表!A:K,9,0),IF(VLOOKUP(B4032,属性中转表!A:G,7,FALSE)&gt;=25,VLOOKUP(A4032,英雄数据表!A:K,5,0),""))</f>
        <v>"atk":300,"hp":5000,"undpspro":100,"hppro":60</v>
      </c>
      <c r="J4032" s="20" t="str">
        <f>IF(I4032="","",属性中转表!$I$1&amp;(IF(VLOOKUP(B4032,属性中转表!A:G,7,FALSE)=0,0,VLOOKUP(VLOOKUP(B4032,属性中转表!A:G,7,FALSE),属性中转表!$K$2:$P$21,4,0)))+IFERROR(VLOOKUP(A4032,英雄数据表!A:K,IF(武魂!B4032&gt;=50,10,IF(武魂!B4032&gt;=25,6)),0),0))</f>
        <v>,"dpspro":50</v>
      </c>
      <c r="K4032" s="32" t="str">
        <f t="shared" si="268"/>
        <v>"atk":300,"hp":5000,"undpspro":100,"hppro":60,"dpspro":50</v>
      </c>
      <c r="L4032" s="20" t="str">
        <f>IF(B4032&gt;=50,VLOOKUP(A4032,英雄数据表!A:L,11,FALSE),IF(B4032&gt;=25,VLOOKUP(A4032,英雄数据表!A:L,7,0),""))</f>
        <v>"3206601004"</v>
      </c>
      <c r="M4032" s="20" t="str">
        <f>IFERROR(VLOOKUP(B4032,属性中转表!$K$2:$O$21,5,FALSE),"")</f>
        <v/>
      </c>
      <c r="N4032" s="20" t="str">
        <f>IF(B4032=25,VLOOKUP(A4032,英雄数据表!A:L,8,FALSE),IF(B4032=50,VLOOKUP(A4032,英雄数据表!A:L,12,0),""))</f>
        <v/>
      </c>
    </row>
    <row r="4033" spans="1:14" x14ac:dyDescent="0.3">
      <c r="A4033" s="20">
        <v>32066</v>
      </c>
      <c r="B4033" s="21">
        <f t="shared" si="269"/>
        <v>32</v>
      </c>
      <c r="C4033" s="21">
        <v>5</v>
      </c>
      <c r="D4033" s="21">
        <f>VLOOKUP(A4033,英雄数据表!A:D,4,0)</f>
        <v>3</v>
      </c>
      <c r="E4033" s="20" t="str">
        <f>VLOOKUP(A4033,英雄数据表!A:C,3,0)</f>
        <v>巫毒护符</v>
      </c>
      <c r="F4033" s="20">
        <f t="shared" si="270"/>
        <v>32066</v>
      </c>
      <c r="G4033" s="20">
        <f t="shared" si="271"/>
        <v>32066</v>
      </c>
      <c r="H4033" s="21" t="str">
        <f>VLOOKUP(B4033,属性中转表!A:F,6,FALSE)</f>
        <v>"hp":93600,"atk":2600</v>
      </c>
      <c r="I4033" s="20" t="str">
        <f>IF(VLOOKUP(B4033,属性中转表!A:G,7,FALSE)=0,"",VLOOKUP(VLOOKUP(B4033,属性中转表!A:G,7,FALSE),属性中转表!$K$2:$P$21,6,0))&amp;IF(VLOOKUP(B4033,属性中转表!A:G,7,FALSE)&gt;=50,VLOOKUP(A4033,英雄数据表!A:K,9,0),IF(VLOOKUP(B4033,属性中转表!A:G,7,FALSE)&gt;=25,VLOOKUP(A4033,英雄数据表!A:K,5,0),""))</f>
        <v>"atk":300,"hp":5000,"undpspro":100,"hppro":60</v>
      </c>
      <c r="J4033" s="20" t="str">
        <f>IF(I4033="","",属性中转表!$I$1&amp;(IF(VLOOKUP(B4033,属性中转表!A:G,7,FALSE)=0,0,VLOOKUP(VLOOKUP(B4033,属性中转表!A:G,7,FALSE),属性中转表!$K$2:$P$21,4,0)))+IFERROR(VLOOKUP(A4033,英雄数据表!A:K,IF(武魂!B4033&gt;=50,10,IF(武魂!B4033&gt;=25,6)),0),0))</f>
        <v>,"dpspro":50</v>
      </c>
      <c r="K4033" s="32" t="str">
        <f t="shared" si="268"/>
        <v>"atk":300,"hp":5000,"undpspro":100,"hppro":60,"dpspro":50</v>
      </c>
      <c r="L4033" s="20" t="str">
        <f>IF(B4033&gt;=50,VLOOKUP(A4033,英雄数据表!A:L,11,FALSE),IF(B4033&gt;=25,VLOOKUP(A4033,英雄数据表!A:L,7,0),""))</f>
        <v>"3206601004"</v>
      </c>
      <c r="M4033" s="20" t="str">
        <f>IFERROR(VLOOKUP(B4033,属性中转表!$K$2:$O$21,5,FALSE),"")</f>
        <v/>
      </c>
      <c r="N4033" s="20" t="str">
        <f>IF(B4033=25,VLOOKUP(A4033,英雄数据表!A:L,8,FALSE),IF(B4033=50,VLOOKUP(A4033,英雄数据表!A:L,12,0),""))</f>
        <v/>
      </c>
    </row>
    <row r="4034" spans="1:14" x14ac:dyDescent="0.3">
      <c r="A4034" s="20">
        <v>32066</v>
      </c>
      <c r="B4034" s="21">
        <f t="shared" si="269"/>
        <v>33</v>
      </c>
      <c r="C4034" s="21">
        <v>5</v>
      </c>
      <c r="D4034" s="21">
        <f>VLOOKUP(A4034,英雄数据表!A:D,4,0)</f>
        <v>3</v>
      </c>
      <c r="E4034" s="20" t="str">
        <f>VLOOKUP(A4034,英雄数据表!A:C,3,0)</f>
        <v>巫毒护符</v>
      </c>
      <c r="F4034" s="20">
        <f t="shared" si="270"/>
        <v>32066</v>
      </c>
      <c r="G4034" s="20">
        <f t="shared" si="271"/>
        <v>32066</v>
      </c>
      <c r="H4034" s="21" t="str">
        <f>VLOOKUP(B4034,属性中转表!A:F,6,FALSE)</f>
        <v>"hp":98100,"atk":2725</v>
      </c>
      <c r="I4034" s="20" t="str">
        <f>IF(VLOOKUP(B4034,属性中转表!A:G,7,FALSE)=0,"",VLOOKUP(VLOOKUP(B4034,属性中转表!A:G,7,FALSE),属性中转表!$K$2:$P$21,6,0))&amp;IF(VLOOKUP(B4034,属性中转表!A:G,7,FALSE)&gt;=50,VLOOKUP(A4034,英雄数据表!A:K,9,0),IF(VLOOKUP(B4034,属性中转表!A:G,7,FALSE)&gt;=25,VLOOKUP(A4034,英雄数据表!A:K,5,0),""))</f>
        <v>"atk":300,"hp":5000,"undpspro":100,"hppro":60</v>
      </c>
      <c r="J4034" s="20" t="str">
        <f>IF(I4034="","",属性中转表!$I$1&amp;(IF(VLOOKUP(B4034,属性中转表!A:G,7,FALSE)=0,0,VLOOKUP(VLOOKUP(B4034,属性中转表!A:G,7,FALSE),属性中转表!$K$2:$P$21,4,0)))+IFERROR(VLOOKUP(A4034,英雄数据表!A:K,IF(武魂!B4034&gt;=50,10,IF(武魂!B4034&gt;=25,6)),0),0))</f>
        <v>,"dpspro":50</v>
      </c>
      <c r="K4034" s="32" t="str">
        <f t="shared" si="268"/>
        <v>"atk":300,"hp":5000,"undpspro":100,"hppro":60,"dpspro":50</v>
      </c>
      <c r="L4034" s="20" t="str">
        <f>IF(B4034&gt;=50,VLOOKUP(A4034,英雄数据表!A:L,11,FALSE),IF(B4034&gt;=25,VLOOKUP(A4034,英雄数据表!A:L,7,0),""))</f>
        <v>"3206601004"</v>
      </c>
      <c r="M4034" s="20" t="str">
        <f>IFERROR(VLOOKUP(B4034,属性中转表!$K$2:$O$21,5,FALSE),"")</f>
        <v/>
      </c>
      <c r="N4034" s="20" t="str">
        <f>IF(B4034=25,VLOOKUP(A4034,英雄数据表!A:L,8,FALSE),IF(B4034=50,VLOOKUP(A4034,英雄数据表!A:L,12,0),""))</f>
        <v/>
      </c>
    </row>
    <row r="4035" spans="1:14" x14ac:dyDescent="0.3">
      <c r="A4035" s="20">
        <v>32066</v>
      </c>
      <c r="B4035" s="21">
        <f t="shared" si="269"/>
        <v>34</v>
      </c>
      <c r="C4035" s="21">
        <v>5</v>
      </c>
      <c r="D4035" s="21">
        <f>VLOOKUP(A4035,英雄数据表!A:D,4,0)</f>
        <v>3</v>
      </c>
      <c r="E4035" s="20" t="str">
        <f>VLOOKUP(A4035,英雄数据表!A:C,3,0)</f>
        <v>巫毒护符</v>
      </c>
      <c r="F4035" s="20">
        <f t="shared" si="270"/>
        <v>32066</v>
      </c>
      <c r="G4035" s="20">
        <f t="shared" si="271"/>
        <v>32066</v>
      </c>
      <c r="H4035" s="21" t="str">
        <f>VLOOKUP(B4035,属性中转表!A:F,6,FALSE)</f>
        <v>"hp":102600,"atk":2850</v>
      </c>
      <c r="I4035" s="20" t="str">
        <f>IF(VLOOKUP(B4035,属性中转表!A:G,7,FALSE)=0,"",VLOOKUP(VLOOKUP(B4035,属性中转表!A:G,7,FALSE),属性中转表!$K$2:$P$21,6,0))&amp;IF(VLOOKUP(B4035,属性中转表!A:G,7,FALSE)&gt;=50,VLOOKUP(A4035,英雄数据表!A:K,9,0),IF(VLOOKUP(B4035,属性中转表!A:G,7,FALSE)&gt;=25,VLOOKUP(A4035,英雄数据表!A:K,5,0),""))</f>
        <v>"atk":300,"hp":5000,"undpspro":100,"hppro":60</v>
      </c>
      <c r="J4035" s="20" t="str">
        <f>IF(I4035="","",属性中转表!$I$1&amp;(IF(VLOOKUP(B4035,属性中转表!A:G,7,FALSE)=0,0,VLOOKUP(VLOOKUP(B4035,属性中转表!A:G,7,FALSE),属性中转表!$K$2:$P$21,4,0)))+IFERROR(VLOOKUP(A4035,英雄数据表!A:K,IF(武魂!B4035&gt;=50,10,IF(武魂!B4035&gt;=25,6)),0),0))</f>
        <v>,"dpspro":50</v>
      </c>
      <c r="K4035" s="32" t="str">
        <f t="shared" si="268"/>
        <v>"atk":300,"hp":5000,"undpspro":100,"hppro":60,"dpspro":50</v>
      </c>
      <c r="L4035" s="20" t="str">
        <f>IF(B4035&gt;=50,VLOOKUP(A4035,英雄数据表!A:L,11,FALSE),IF(B4035&gt;=25,VLOOKUP(A4035,英雄数据表!A:L,7,0),""))</f>
        <v>"3206601004"</v>
      </c>
      <c r="M4035" s="20" t="str">
        <f>IFERROR(VLOOKUP(B4035,属性中转表!$K$2:$O$21,5,FALSE),"")</f>
        <v/>
      </c>
      <c r="N4035" s="20" t="str">
        <f>IF(B4035=25,VLOOKUP(A4035,英雄数据表!A:L,8,FALSE),IF(B4035=50,VLOOKUP(A4035,英雄数据表!A:L,12,0),""))</f>
        <v/>
      </c>
    </row>
    <row r="4036" spans="1:14" x14ac:dyDescent="0.3">
      <c r="A4036" s="20">
        <v>32066</v>
      </c>
      <c r="B4036" s="21">
        <f t="shared" si="269"/>
        <v>35</v>
      </c>
      <c r="C4036" s="21">
        <v>5</v>
      </c>
      <c r="D4036" s="21">
        <f>VLOOKUP(A4036,英雄数据表!A:D,4,0)</f>
        <v>3</v>
      </c>
      <c r="E4036" s="20" t="str">
        <f>VLOOKUP(A4036,英雄数据表!A:C,3,0)</f>
        <v>巫毒护符</v>
      </c>
      <c r="F4036" s="20">
        <f t="shared" si="270"/>
        <v>32066</v>
      </c>
      <c r="G4036" s="20">
        <f t="shared" si="271"/>
        <v>32066</v>
      </c>
      <c r="H4036" s="21" t="str">
        <f>VLOOKUP(B4036,属性中转表!A:F,6,FALSE)</f>
        <v>"hp":107100,"atk":2975</v>
      </c>
      <c r="I4036" s="20" t="str">
        <f>IF(VLOOKUP(B4036,属性中转表!A:G,7,FALSE)=0,"",VLOOKUP(VLOOKUP(B4036,属性中转表!A:G,7,FALSE),属性中转表!$K$2:$P$21,6,0))&amp;IF(VLOOKUP(B4036,属性中转表!A:G,7,FALSE)&gt;=50,VLOOKUP(A4036,英雄数据表!A:K,9,0),IF(VLOOKUP(B4036,属性中转表!A:G,7,FALSE)&gt;=25,VLOOKUP(A4036,英雄数据表!A:K,5,0),""))</f>
        <v>"atk":300,"hp":5000,"undpspro":100,"hppro":60</v>
      </c>
      <c r="J4036" s="20" t="str">
        <f>IF(I4036="","",属性中转表!$I$1&amp;(IF(VLOOKUP(B4036,属性中转表!A:G,7,FALSE)=0,0,VLOOKUP(VLOOKUP(B4036,属性中转表!A:G,7,FALSE),属性中转表!$K$2:$P$21,4,0)))+IFERROR(VLOOKUP(A4036,英雄数据表!A:K,IF(武魂!B4036&gt;=50,10,IF(武魂!B4036&gt;=25,6)),0),0))</f>
        <v>,"dpspro":100</v>
      </c>
      <c r="K4036" s="32" t="str">
        <f t="shared" si="268"/>
        <v>"atk":300,"hp":5000,"undpspro":100,"hppro":60,"dpspro":100</v>
      </c>
      <c r="L4036" s="20" t="str">
        <f>IF(B4036&gt;=50,VLOOKUP(A4036,英雄数据表!A:L,11,FALSE),IF(B4036&gt;=25,VLOOKUP(A4036,英雄数据表!A:L,7,0),""))</f>
        <v>"3206601004"</v>
      </c>
      <c r="M4036" s="20" t="str">
        <f>IFERROR(VLOOKUP(B4036,属性中转表!$K$2:$O$21,5,FALSE),"")</f>
        <v>"dpspro":50</v>
      </c>
      <c r="N4036" s="20" t="str">
        <f>IF(B4036=25,VLOOKUP(A4036,英雄数据表!A:L,8,FALSE),IF(B4036=50,VLOOKUP(A4036,英雄数据表!A:L,12,0),""))</f>
        <v/>
      </c>
    </row>
    <row r="4037" spans="1:14" x14ac:dyDescent="0.3">
      <c r="A4037" s="20">
        <v>32066</v>
      </c>
      <c r="B4037" s="21">
        <f t="shared" si="269"/>
        <v>36</v>
      </c>
      <c r="C4037" s="21">
        <v>5</v>
      </c>
      <c r="D4037" s="21">
        <f>VLOOKUP(A4037,英雄数据表!A:D,4,0)</f>
        <v>3</v>
      </c>
      <c r="E4037" s="20" t="str">
        <f>VLOOKUP(A4037,英雄数据表!A:C,3,0)</f>
        <v>巫毒护符</v>
      </c>
      <c r="F4037" s="20">
        <f t="shared" si="270"/>
        <v>32066</v>
      </c>
      <c r="G4037" s="20">
        <f t="shared" si="271"/>
        <v>32066</v>
      </c>
      <c r="H4037" s="21" t="str">
        <f>VLOOKUP(B4037,属性中转表!A:F,6,FALSE)</f>
        <v>"hp":111600,"atk":3100</v>
      </c>
      <c r="I4037" s="20" t="str">
        <f>IF(VLOOKUP(B4037,属性中转表!A:G,7,FALSE)=0,"",VLOOKUP(VLOOKUP(B4037,属性中转表!A:G,7,FALSE),属性中转表!$K$2:$P$21,6,0))&amp;IF(VLOOKUP(B4037,属性中转表!A:G,7,FALSE)&gt;=50,VLOOKUP(A4037,英雄数据表!A:K,9,0),IF(VLOOKUP(B4037,属性中转表!A:G,7,FALSE)&gt;=25,VLOOKUP(A4037,英雄数据表!A:K,5,0),""))</f>
        <v>"atk":300,"hp":5000,"undpspro":100,"hppro":60</v>
      </c>
      <c r="J4037" s="20" t="str">
        <f>IF(I4037="","",属性中转表!$I$1&amp;(IF(VLOOKUP(B4037,属性中转表!A:G,7,FALSE)=0,0,VLOOKUP(VLOOKUP(B4037,属性中转表!A:G,7,FALSE),属性中转表!$K$2:$P$21,4,0)))+IFERROR(VLOOKUP(A4037,英雄数据表!A:K,IF(武魂!B4037&gt;=50,10,IF(武魂!B4037&gt;=25,6)),0),0))</f>
        <v>,"dpspro":100</v>
      </c>
      <c r="K4037" s="32" t="str">
        <f t="shared" si="268"/>
        <v>"atk":300,"hp":5000,"undpspro":100,"hppro":60,"dpspro":100</v>
      </c>
      <c r="L4037" s="20" t="str">
        <f>IF(B4037&gt;=50,VLOOKUP(A4037,英雄数据表!A:L,11,FALSE),IF(B4037&gt;=25,VLOOKUP(A4037,英雄数据表!A:L,7,0),""))</f>
        <v>"3206601004"</v>
      </c>
      <c r="M4037" s="20" t="str">
        <f>IFERROR(VLOOKUP(B4037,属性中转表!$K$2:$O$21,5,FALSE),"")</f>
        <v/>
      </c>
      <c r="N4037" s="20" t="str">
        <f>IF(B4037=25,VLOOKUP(A4037,英雄数据表!A:L,8,FALSE),IF(B4037=50,VLOOKUP(A4037,英雄数据表!A:L,12,0),""))</f>
        <v/>
      </c>
    </row>
    <row r="4038" spans="1:14" x14ac:dyDescent="0.3">
      <c r="A4038" s="20">
        <v>32066</v>
      </c>
      <c r="B4038" s="21">
        <f t="shared" si="269"/>
        <v>37</v>
      </c>
      <c r="C4038" s="21">
        <v>5</v>
      </c>
      <c r="D4038" s="21">
        <f>VLOOKUP(A4038,英雄数据表!A:D,4,0)</f>
        <v>3</v>
      </c>
      <c r="E4038" s="20" t="str">
        <f>VLOOKUP(A4038,英雄数据表!A:C,3,0)</f>
        <v>巫毒护符</v>
      </c>
      <c r="F4038" s="20">
        <f t="shared" si="270"/>
        <v>32066</v>
      </c>
      <c r="G4038" s="20">
        <f t="shared" si="271"/>
        <v>32066</v>
      </c>
      <c r="H4038" s="21" t="str">
        <f>VLOOKUP(B4038,属性中转表!A:F,6,FALSE)</f>
        <v>"hp":116100,"atk":3225</v>
      </c>
      <c r="I4038" s="20" t="str">
        <f>IF(VLOOKUP(B4038,属性中转表!A:G,7,FALSE)=0,"",VLOOKUP(VLOOKUP(B4038,属性中转表!A:G,7,FALSE),属性中转表!$K$2:$P$21,6,0))&amp;IF(VLOOKUP(B4038,属性中转表!A:G,7,FALSE)&gt;=50,VLOOKUP(A4038,英雄数据表!A:K,9,0),IF(VLOOKUP(B4038,属性中转表!A:G,7,FALSE)&gt;=25,VLOOKUP(A4038,英雄数据表!A:K,5,0),""))</f>
        <v>"atk":300,"hp":5000,"undpspro":100,"hppro":60</v>
      </c>
      <c r="J4038" s="20" t="str">
        <f>IF(I4038="","",属性中转表!$I$1&amp;(IF(VLOOKUP(B4038,属性中转表!A:G,7,FALSE)=0,0,VLOOKUP(VLOOKUP(B4038,属性中转表!A:G,7,FALSE),属性中转表!$K$2:$P$21,4,0)))+IFERROR(VLOOKUP(A4038,英雄数据表!A:K,IF(武魂!B4038&gt;=50,10,IF(武魂!B4038&gt;=25,6)),0),0))</f>
        <v>,"dpspro":100</v>
      </c>
      <c r="K4038" s="32" t="str">
        <f t="shared" si="268"/>
        <v>"atk":300,"hp":5000,"undpspro":100,"hppro":60,"dpspro":100</v>
      </c>
      <c r="L4038" s="20" t="str">
        <f>IF(B4038&gt;=50,VLOOKUP(A4038,英雄数据表!A:L,11,FALSE),IF(B4038&gt;=25,VLOOKUP(A4038,英雄数据表!A:L,7,0),""))</f>
        <v>"3206601004"</v>
      </c>
      <c r="M4038" s="20" t="str">
        <f>IFERROR(VLOOKUP(B4038,属性中转表!$K$2:$O$21,5,FALSE),"")</f>
        <v/>
      </c>
      <c r="N4038" s="20" t="str">
        <f>IF(B4038=25,VLOOKUP(A4038,英雄数据表!A:L,8,FALSE),IF(B4038=50,VLOOKUP(A4038,英雄数据表!A:L,12,0),""))</f>
        <v/>
      </c>
    </row>
    <row r="4039" spans="1:14" x14ac:dyDescent="0.3">
      <c r="A4039" s="20">
        <v>32066</v>
      </c>
      <c r="B4039" s="21">
        <f t="shared" si="269"/>
        <v>38</v>
      </c>
      <c r="C4039" s="21">
        <v>5</v>
      </c>
      <c r="D4039" s="21">
        <f>VLOOKUP(A4039,英雄数据表!A:D,4,0)</f>
        <v>3</v>
      </c>
      <c r="E4039" s="20" t="str">
        <f>VLOOKUP(A4039,英雄数据表!A:C,3,0)</f>
        <v>巫毒护符</v>
      </c>
      <c r="F4039" s="20">
        <f t="shared" si="270"/>
        <v>32066</v>
      </c>
      <c r="G4039" s="20">
        <f t="shared" si="271"/>
        <v>32066</v>
      </c>
      <c r="H4039" s="21" t="str">
        <f>VLOOKUP(B4039,属性中转表!A:F,6,FALSE)</f>
        <v>"hp":120600,"atk":3350</v>
      </c>
      <c r="I4039" s="20" t="str">
        <f>IF(VLOOKUP(B4039,属性中转表!A:G,7,FALSE)=0,"",VLOOKUP(VLOOKUP(B4039,属性中转表!A:G,7,FALSE),属性中转表!$K$2:$P$21,6,0))&amp;IF(VLOOKUP(B4039,属性中转表!A:G,7,FALSE)&gt;=50,VLOOKUP(A4039,英雄数据表!A:K,9,0),IF(VLOOKUP(B4039,属性中转表!A:G,7,FALSE)&gt;=25,VLOOKUP(A4039,英雄数据表!A:K,5,0),""))</f>
        <v>"atk":300,"hp":5000,"undpspro":100,"hppro":60</v>
      </c>
      <c r="J4039" s="20" t="str">
        <f>IF(I4039="","",属性中转表!$I$1&amp;(IF(VLOOKUP(B4039,属性中转表!A:G,7,FALSE)=0,0,VLOOKUP(VLOOKUP(B4039,属性中转表!A:G,7,FALSE),属性中转表!$K$2:$P$21,4,0)))+IFERROR(VLOOKUP(A4039,英雄数据表!A:K,IF(武魂!B4039&gt;=50,10,IF(武魂!B4039&gt;=25,6)),0),0))</f>
        <v>,"dpspro":100</v>
      </c>
      <c r="K4039" s="32" t="str">
        <f t="shared" si="268"/>
        <v>"atk":300,"hp":5000,"undpspro":100,"hppro":60,"dpspro":100</v>
      </c>
      <c r="L4039" s="20" t="str">
        <f>IF(B4039&gt;=50,VLOOKUP(A4039,英雄数据表!A:L,11,FALSE),IF(B4039&gt;=25,VLOOKUP(A4039,英雄数据表!A:L,7,0),""))</f>
        <v>"3206601004"</v>
      </c>
      <c r="M4039" s="20" t="str">
        <f>IFERROR(VLOOKUP(B4039,属性中转表!$K$2:$O$21,5,FALSE),"")</f>
        <v/>
      </c>
      <c r="N4039" s="20" t="str">
        <f>IF(B4039=25,VLOOKUP(A4039,英雄数据表!A:L,8,FALSE),IF(B4039=50,VLOOKUP(A4039,英雄数据表!A:L,12,0),""))</f>
        <v/>
      </c>
    </row>
    <row r="4040" spans="1:14" x14ac:dyDescent="0.3">
      <c r="A4040" s="20">
        <v>32066</v>
      </c>
      <c r="B4040" s="21">
        <f t="shared" si="269"/>
        <v>39</v>
      </c>
      <c r="C4040" s="21">
        <v>5</v>
      </c>
      <c r="D4040" s="21">
        <f>VLOOKUP(A4040,英雄数据表!A:D,4,0)</f>
        <v>3</v>
      </c>
      <c r="E4040" s="20" t="str">
        <f>VLOOKUP(A4040,英雄数据表!A:C,3,0)</f>
        <v>巫毒护符</v>
      </c>
      <c r="F4040" s="20">
        <f t="shared" si="270"/>
        <v>32066</v>
      </c>
      <c r="G4040" s="20">
        <f t="shared" si="271"/>
        <v>32066</v>
      </c>
      <c r="H4040" s="21" t="str">
        <f>VLOOKUP(B4040,属性中转表!A:F,6,FALSE)</f>
        <v>"hp":125100,"atk":3475</v>
      </c>
      <c r="I4040" s="20" t="str">
        <f>IF(VLOOKUP(B4040,属性中转表!A:G,7,FALSE)=0,"",VLOOKUP(VLOOKUP(B4040,属性中转表!A:G,7,FALSE),属性中转表!$K$2:$P$21,6,0))&amp;IF(VLOOKUP(B4040,属性中转表!A:G,7,FALSE)&gt;=50,VLOOKUP(A4040,英雄数据表!A:K,9,0),IF(VLOOKUP(B4040,属性中转表!A:G,7,FALSE)&gt;=25,VLOOKUP(A4040,英雄数据表!A:K,5,0),""))</f>
        <v>"atk":300,"hp":5000,"undpspro":100,"hppro":60</v>
      </c>
      <c r="J4040" s="20" t="str">
        <f>IF(I4040="","",属性中转表!$I$1&amp;(IF(VLOOKUP(B4040,属性中转表!A:G,7,FALSE)=0,0,VLOOKUP(VLOOKUP(B4040,属性中转表!A:G,7,FALSE),属性中转表!$K$2:$P$21,4,0)))+IFERROR(VLOOKUP(A4040,英雄数据表!A:K,IF(武魂!B4040&gt;=50,10,IF(武魂!B4040&gt;=25,6)),0),0))</f>
        <v>,"dpspro":100</v>
      </c>
      <c r="K4040" s="32" t="str">
        <f t="shared" si="268"/>
        <v>"atk":300,"hp":5000,"undpspro":100,"hppro":60,"dpspro":100</v>
      </c>
      <c r="L4040" s="20" t="str">
        <f>IF(B4040&gt;=50,VLOOKUP(A4040,英雄数据表!A:L,11,FALSE),IF(B4040&gt;=25,VLOOKUP(A4040,英雄数据表!A:L,7,0),""))</f>
        <v>"3206601004"</v>
      </c>
      <c r="M4040" s="20" t="str">
        <f>IFERROR(VLOOKUP(B4040,属性中转表!$K$2:$O$21,5,FALSE),"")</f>
        <v/>
      </c>
      <c r="N4040" s="20" t="str">
        <f>IF(B4040=25,VLOOKUP(A4040,英雄数据表!A:L,8,FALSE),IF(B4040=50,VLOOKUP(A4040,英雄数据表!A:L,12,0),""))</f>
        <v/>
      </c>
    </row>
    <row r="4041" spans="1:14" x14ac:dyDescent="0.3">
      <c r="A4041" s="20">
        <v>32066</v>
      </c>
      <c r="B4041" s="21">
        <f t="shared" si="269"/>
        <v>40</v>
      </c>
      <c r="C4041" s="21">
        <v>5</v>
      </c>
      <c r="D4041" s="21">
        <f>VLOOKUP(A4041,英雄数据表!A:D,4,0)</f>
        <v>3</v>
      </c>
      <c r="E4041" s="20" t="str">
        <f>VLOOKUP(A4041,英雄数据表!A:C,3,0)</f>
        <v>巫毒护符</v>
      </c>
      <c r="F4041" s="20">
        <f t="shared" si="270"/>
        <v>32066</v>
      </c>
      <c r="G4041" s="20">
        <f t="shared" si="271"/>
        <v>32066</v>
      </c>
      <c r="H4041" s="21" t="str">
        <f>VLOOKUP(B4041,属性中转表!A:F,6,FALSE)</f>
        <v>"hp":129600,"atk":3600</v>
      </c>
      <c r="I4041" s="20" t="str">
        <f>IF(VLOOKUP(B4041,属性中转表!A:G,7,FALSE)=0,"",VLOOKUP(VLOOKUP(B4041,属性中转表!A:G,7,FALSE),属性中转表!$K$2:$P$21,6,0))&amp;IF(VLOOKUP(B4041,属性中转表!A:G,7,FALSE)&gt;=50,VLOOKUP(A4041,英雄数据表!A:K,9,0),IF(VLOOKUP(B4041,属性中转表!A:G,7,FALSE)&gt;=25,VLOOKUP(A4041,英雄数据表!A:K,5,0),""))</f>
        <v>"atk":300,"hp":5000,"undpspro":100,"pvpdpspro":50,"hppro":60</v>
      </c>
      <c r="J4041" s="20" t="str">
        <f>IF(I4041="","",属性中转表!$I$1&amp;(IF(VLOOKUP(B4041,属性中转表!A:G,7,FALSE)=0,0,VLOOKUP(VLOOKUP(B4041,属性中转表!A:G,7,FALSE),属性中转表!$K$2:$P$21,4,0)))+IFERROR(VLOOKUP(A4041,英雄数据表!A:K,IF(武魂!B4041&gt;=50,10,IF(武魂!B4041&gt;=25,6)),0),0))</f>
        <v>,"dpspro":100</v>
      </c>
      <c r="K4041" s="32" t="str">
        <f t="shared" si="268"/>
        <v>"atk":300,"hp":5000,"undpspro":100,"pvpdpspro":50,"hppro":60,"dpspro":100</v>
      </c>
      <c r="L4041" s="20" t="str">
        <f>IF(B4041&gt;=50,VLOOKUP(A4041,英雄数据表!A:L,11,FALSE),IF(B4041&gt;=25,VLOOKUP(A4041,英雄数据表!A:L,7,0),""))</f>
        <v>"3206601004"</v>
      </c>
      <c r="M4041" s="20" t="str">
        <f>IFERROR(VLOOKUP(B4041,属性中转表!$K$2:$O$21,5,FALSE),"")</f>
        <v>"pvpdpspro":50</v>
      </c>
      <c r="N4041" s="20" t="str">
        <f>IF(B4041=25,VLOOKUP(A4041,英雄数据表!A:L,8,FALSE),IF(B4041=50,VLOOKUP(A4041,英雄数据表!A:L,12,0),""))</f>
        <v/>
      </c>
    </row>
    <row r="4042" spans="1:14" x14ac:dyDescent="0.3">
      <c r="A4042" s="20">
        <v>32066</v>
      </c>
      <c r="B4042" s="21">
        <f t="shared" si="269"/>
        <v>41</v>
      </c>
      <c r="C4042" s="21">
        <v>5</v>
      </c>
      <c r="D4042" s="21">
        <f>VLOOKUP(A4042,英雄数据表!A:D,4,0)</f>
        <v>3</v>
      </c>
      <c r="E4042" s="20" t="str">
        <f>VLOOKUP(A4042,英雄数据表!A:C,3,0)</f>
        <v>巫毒护符</v>
      </c>
      <c r="F4042" s="20">
        <f t="shared" si="270"/>
        <v>32066</v>
      </c>
      <c r="G4042" s="20">
        <f t="shared" si="271"/>
        <v>32066</v>
      </c>
      <c r="H4042" s="21" t="str">
        <f>VLOOKUP(B4042,属性中转表!A:F,6,FALSE)</f>
        <v>"hp":135000,"atk":3750</v>
      </c>
      <c r="I4042" s="20" t="str">
        <f>IF(VLOOKUP(B4042,属性中转表!A:G,7,FALSE)=0,"",VLOOKUP(VLOOKUP(B4042,属性中转表!A:G,7,FALSE),属性中转表!$K$2:$P$21,6,0))&amp;IF(VLOOKUP(B4042,属性中转表!A:G,7,FALSE)&gt;=50,VLOOKUP(A4042,英雄数据表!A:K,9,0),IF(VLOOKUP(B4042,属性中转表!A:G,7,FALSE)&gt;=25,VLOOKUP(A4042,英雄数据表!A:K,5,0),""))</f>
        <v>"atk":300,"hp":5000,"undpspro":100,"pvpdpspro":50,"hppro":60</v>
      </c>
      <c r="J4042" s="20" t="str">
        <f>IF(I4042="","",属性中转表!$I$1&amp;(IF(VLOOKUP(B4042,属性中转表!A:G,7,FALSE)=0,0,VLOOKUP(VLOOKUP(B4042,属性中转表!A:G,7,FALSE),属性中转表!$K$2:$P$21,4,0)))+IFERROR(VLOOKUP(A4042,英雄数据表!A:K,IF(武魂!B4042&gt;=50,10,IF(武魂!B4042&gt;=25,6)),0),0))</f>
        <v>,"dpspro":100</v>
      </c>
      <c r="K4042" s="32" t="str">
        <f t="shared" si="268"/>
        <v>"atk":300,"hp":5000,"undpspro":100,"pvpdpspro":50,"hppro":60,"dpspro":100</v>
      </c>
      <c r="L4042" s="20" t="str">
        <f>IF(B4042&gt;=50,VLOOKUP(A4042,英雄数据表!A:L,11,FALSE),IF(B4042&gt;=25,VLOOKUP(A4042,英雄数据表!A:L,7,0),""))</f>
        <v>"3206601004"</v>
      </c>
      <c r="M4042" s="20" t="str">
        <f>IFERROR(VLOOKUP(B4042,属性中转表!$K$2:$O$21,5,FALSE),"")</f>
        <v/>
      </c>
      <c r="N4042" s="20" t="str">
        <f>IF(B4042=25,VLOOKUP(A4042,英雄数据表!A:L,8,FALSE),IF(B4042=50,VLOOKUP(A4042,英雄数据表!A:L,12,0),""))</f>
        <v/>
      </c>
    </row>
    <row r="4043" spans="1:14" x14ac:dyDescent="0.3">
      <c r="A4043" s="20">
        <v>32066</v>
      </c>
      <c r="B4043" s="21">
        <f t="shared" si="269"/>
        <v>42</v>
      </c>
      <c r="C4043" s="21">
        <v>5</v>
      </c>
      <c r="D4043" s="21">
        <f>VLOOKUP(A4043,英雄数据表!A:D,4,0)</f>
        <v>3</v>
      </c>
      <c r="E4043" s="20" t="str">
        <f>VLOOKUP(A4043,英雄数据表!A:C,3,0)</f>
        <v>巫毒护符</v>
      </c>
      <c r="F4043" s="20">
        <f t="shared" si="270"/>
        <v>32066</v>
      </c>
      <c r="G4043" s="20">
        <f t="shared" si="271"/>
        <v>32066</v>
      </c>
      <c r="H4043" s="21" t="str">
        <f>VLOOKUP(B4043,属性中转表!A:F,6,FALSE)</f>
        <v>"hp":140400,"atk":3900</v>
      </c>
      <c r="I4043" s="20" t="str">
        <f>IF(VLOOKUP(B4043,属性中转表!A:G,7,FALSE)=0,"",VLOOKUP(VLOOKUP(B4043,属性中转表!A:G,7,FALSE),属性中转表!$K$2:$P$21,6,0))&amp;IF(VLOOKUP(B4043,属性中转表!A:G,7,FALSE)&gt;=50,VLOOKUP(A4043,英雄数据表!A:K,9,0),IF(VLOOKUP(B4043,属性中转表!A:G,7,FALSE)&gt;=25,VLOOKUP(A4043,英雄数据表!A:K,5,0),""))</f>
        <v>"atk":300,"hp":5000,"undpspro":100,"pvpdpspro":50,"hppro":60</v>
      </c>
      <c r="J4043" s="20" t="str">
        <f>IF(I4043="","",属性中转表!$I$1&amp;(IF(VLOOKUP(B4043,属性中转表!A:G,7,FALSE)=0,0,VLOOKUP(VLOOKUP(B4043,属性中转表!A:G,7,FALSE),属性中转表!$K$2:$P$21,4,0)))+IFERROR(VLOOKUP(A4043,英雄数据表!A:K,IF(武魂!B4043&gt;=50,10,IF(武魂!B4043&gt;=25,6)),0),0))</f>
        <v>,"dpspro":100</v>
      </c>
      <c r="K4043" s="32" t="str">
        <f t="shared" si="268"/>
        <v>"atk":300,"hp":5000,"undpspro":100,"pvpdpspro":50,"hppro":60,"dpspro":100</v>
      </c>
      <c r="L4043" s="20" t="str">
        <f>IF(B4043&gt;=50,VLOOKUP(A4043,英雄数据表!A:L,11,FALSE),IF(B4043&gt;=25,VLOOKUP(A4043,英雄数据表!A:L,7,0),""))</f>
        <v>"3206601004"</v>
      </c>
      <c r="M4043" s="20" t="str">
        <f>IFERROR(VLOOKUP(B4043,属性中转表!$K$2:$O$21,5,FALSE),"")</f>
        <v/>
      </c>
      <c r="N4043" s="20" t="str">
        <f>IF(B4043=25,VLOOKUP(A4043,英雄数据表!A:L,8,FALSE),IF(B4043=50,VLOOKUP(A4043,英雄数据表!A:L,12,0),""))</f>
        <v/>
      </c>
    </row>
    <row r="4044" spans="1:14" x14ac:dyDescent="0.3">
      <c r="A4044" s="20">
        <v>32066</v>
      </c>
      <c r="B4044" s="21">
        <f t="shared" si="269"/>
        <v>43</v>
      </c>
      <c r="C4044" s="21">
        <v>5</v>
      </c>
      <c r="D4044" s="21">
        <f>VLOOKUP(A4044,英雄数据表!A:D,4,0)</f>
        <v>3</v>
      </c>
      <c r="E4044" s="20" t="str">
        <f>VLOOKUP(A4044,英雄数据表!A:C,3,0)</f>
        <v>巫毒护符</v>
      </c>
      <c r="F4044" s="20">
        <f t="shared" si="270"/>
        <v>32066</v>
      </c>
      <c r="G4044" s="20">
        <f t="shared" si="271"/>
        <v>32066</v>
      </c>
      <c r="H4044" s="21" t="str">
        <f>VLOOKUP(B4044,属性中转表!A:F,6,FALSE)</f>
        <v>"hp":145800,"atk":4050</v>
      </c>
      <c r="I4044" s="20" t="str">
        <f>IF(VLOOKUP(B4044,属性中转表!A:G,7,FALSE)=0,"",VLOOKUP(VLOOKUP(B4044,属性中转表!A:G,7,FALSE),属性中转表!$K$2:$P$21,6,0))&amp;IF(VLOOKUP(B4044,属性中转表!A:G,7,FALSE)&gt;=50,VLOOKUP(A4044,英雄数据表!A:K,9,0),IF(VLOOKUP(B4044,属性中转表!A:G,7,FALSE)&gt;=25,VLOOKUP(A4044,英雄数据表!A:K,5,0),""))</f>
        <v>"atk":300,"hp":5000,"undpspro":100,"pvpdpspro":50,"hppro":60</v>
      </c>
      <c r="J4044" s="20" t="str">
        <f>IF(I4044="","",属性中转表!$I$1&amp;(IF(VLOOKUP(B4044,属性中转表!A:G,7,FALSE)=0,0,VLOOKUP(VLOOKUP(B4044,属性中转表!A:G,7,FALSE),属性中转表!$K$2:$P$21,4,0)))+IFERROR(VLOOKUP(A4044,英雄数据表!A:K,IF(武魂!B4044&gt;=50,10,IF(武魂!B4044&gt;=25,6)),0),0))</f>
        <v>,"dpspro":100</v>
      </c>
      <c r="K4044" s="32" t="str">
        <f t="shared" si="268"/>
        <v>"atk":300,"hp":5000,"undpspro":100,"pvpdpspro":50,"hppro":60,"dpspro":100</v>
      </c>
      <c r="L4044" s="20" t="str">
        <f>IF(B4044&gt;=50,VLOOKUP(A4044,英雄数据表!A:L,11,FALSE),IF(B4044&gt;=25,VLOOKUP(A4044,英雄数据表!A:L,7,0),""))</f>
        <v>"3206601004"</v>
      </c>
      <c r="M4044" s="20" t="str">
        <f>IFERROR(VLOOKUP(B4044,属性中转表!$K$2:$O$21,5,FALSE),"")</f>
        <v/>
      </c>
      <c r="N4044" s="20" t="str">
        <f>IF(B4044=25,VLOOKUP(A4044,英雄数据表!A:L,8,FALSE),IF(B4044=50,VLOOKUP(A4044,英雄数据表!A:L,12,0),""))</f>
        <v/>
      </c>
    </row>
    <row r="4045" spans="1:14" x14ac:dyDescent="0.3">
      <c r="A4045" s="20">
        <v>32066</v>
      </c>
      <c r="B4045" s="21">
        <f t="shared" si="269"/>
        <v>44</v>
      </c>
      <c r="C4045" s="21">
        <v>5</v>
      </c>
      <c r="D4045" s="21">
        <f>VLOOKUP(A4045,英雄数据表!A:D,4,0)</f>
        <v>3</v>
      </c>
      <c r="E4045" s="20" t="str">
        <f>VLOOKUP(A4045,英雄数据表!A:C,3,0)</f>
        <v>巫毒护符</v>
      </c>
      <c r="F4045" s="20">
        <f t="shared" si="270"/>
        <v>32066</v>
      </c>
      <c r="G4045" s="20">
        <f t="shared" si="271"/>
        <v>32066</v>
      </c>
      <c r="H4045" s="21" t="str">
        <f>VLOOKUP(B4045,属性中转表!A:F,6,FALSE)</f>
        <v>"hp":151200,"atk":4200</v>
      </c>
      <c r="I4045" s="20" t="str">
        <f>IF(VLOOKUP(B4045,属性中转表!A:G,7,FALSE)=0,"",VLOOKUP(VLOOKUP(B4045,属性中转表!A:G,7,FALSE),属性中转表!$K$2:$P$21,6,0))&amp;IF(VLOOKUP(B4045,属性中转表!A:G,7,FALSE)&gt;=50,VLOOKUP(A4045,英雄数据表!A:K,9,0),IF(VLOOKUP(B4045,属性中转表!A:G,7,FALSE)&gt;=25,VLOOKUP(A4045,英雄数据表!A:K,5,0),""))</f>
        <v>"atk":300,"hp":5000,"undpspro":100,"pvpdpspro":50,"hppro":60</v>
      </c>
      <c r="J4045" s="20" t="str">
        <f>IF(I4045="","",属性中转表!$I$1&amp;(IF(VLOOKUP(B4045,属性中转表!A:G,7,FALSE)=0,0,VLOOKUP(VLOOKUP(B4045,属性中转表!A:G,7,FALSE),属性中转表!$K$2:$P$21,4,0)))+IFERROR(VLOOKUP(A4045,英雄数据表!A:K,IF(武魂!B4045&gt;=50,10,IF(武魂!B4045&gt;=25,6)),0),0))</f>
        <v>,"dpspro":100</v>
      </c>
      <c r="K4045" s="32" t="str">
        <f t="shared" si="268"/>
        <v>"atk":300,"hp":5000,"undpspro":100,"pvpdpspro":50,"hppro":60,"dpspro":100</v>
      </c>
      <c r="L4045" s="20" t="str">
        <f>IF(B4045&gt;=50,VLOOKUP(A4045,英雄数据表!A:L,11,FALSE),IF(B4045&gt;=25,VLOOKUP(A4045,英雄数据表!A:L,7,0),""))</f>
        <v>"3206601004"</v>
      </c>
      <c r="M4045" s="20" t="str">
        <f>IFERROR(VLOOKUP(B4045,属性中转表!$K$2:$O$21,5,FALSE),"")</f>
        <v/>
      </c>
      <c r="N4045" s="20" t="str">
        <f>IF(B4045=25,VLOOKUP(A4045,英雄数据表!A:L,8,FALSE),IF(B4045=50,VLOOKUP(A4045,英雄数据表!A:L,12,0),""))</f>
        <v/>
      </c>
    </row>
    <row r="4046" spans="1:14" x14ac:dyDescent="0.3">
      <c r="A4046" s="20">
        <v>32066</v>
      </c>
      <c r="B4046" s="21">
        <f t="shared" si="269"/>
        <v>45</v>
      </c>
      <c r="C4046" s="21">
        <v>5</v>
      </c>
      <c r="D4046" s="21">
        <f>VLOOKUP(A4046,英雄数据表!A:D,4,0)</f>
        <v>3</v>
      </c>
      <c r="E4046" s="20" t="str">
        <f>VLOOKUP(A4046,英雄数据表!A:C,3,0)</f>
        <v>巫毒护符</v>
      </c>
      <c r="F4046" s="20">
        <f t="shared" si="270"/>
        <v>32066</v>
      </c>
      <c r="G4046" s="20">
        <f t="shared" si="271"/>
        <v>32066</v>
      </c>
      <c r="H4046" s="21" t="str">
        <f>VLOOKUP(B4046,属性中转表!A:F,6,FALSE)</f>
        <v>"hp":156600,"atk":4350</v>
      </c>
      <c r="I4046" s="20" t="str">
        <f>IF(VLOOKUP(B4046,属性中转表!A:G,7,FALSE)=0,"",VLOOKUP(VLOOKUP(B4046,属性中转表!A:G,7,FALSE),属性中转表!$K$2:$P$21,6,0))&amp;IF(VLOOKUP(B4046,属性中转表!A:G,7,FALSE)&gt;=50,VLOOKUP(A4046,英雄数据表!A:K,9,0),IF(VLOOKUP(B4046,属性中转表!A:G,7,FALSE)&gt;=25,VLOOKUP(A4046,英雄数据表!A:K,5,0),""))</f>
        <v>"atk":300,"hp":5000,"undpspro":100,"pvpdpspro":50,"pvpundpspro":50,"hppro":60</v>
      </c>
      <c r="J4046" s="20" t="str">
        <f>IF(I4046="","",属性中转表!$I$1&amp;(IF(VLOOKUP(B4046,属性中转表!A:G,7,FALSE)=0,0,VLOOKUP(VLOOKUP(B4046,属性中转表!A:G,7,FALSE),属性中转表!$K$2:$P$21,4,0)))+IFERROR(VLOOKUP(A4046,英雄数据表!A:K,IF(武魂!B4046&gt;=50,10,IF(武魂!B4046&gt;=25,6)),0),0))</f>
        <v>,"dpspro":100</v>
      </c>
      <c r="K4046" s="32" t="str">
        <f t="shared" si="268"/>
        <v>"atk":300,"hp":5000,"undpspro":100,"pvpdpspro":50,"pvpundpspro":50,"hppro":60,"dpspro":100</v>
      </c>
      <c r="L4046" s="20" t="str">
        <f>IF(B4046&gt;=50,VLOOKUP(A4046,英雄数据表!A:L,11,FALSE),IF(B4046&gt;=25,VLOOKUP(A4046,英雄数据表!A:L,7,0),""))</f>
        <v>"3206601004"</v>
      </c>
      <c r="M4046" s="20" t="str">
        <f>IFERROR(VLOOKUP(B4046,属性中转表!$K$2:$O$21,5,FALSE),"")</f>
        <v>"pvpundpspro":50</v>
      </c>
      <c r="N4046" s="20" t="str">
        <f>IF(B4046=25,VLOOKUP(A4046,英雄数据表!A:L,8,FALSE),IF(B4046=50,VLOOKUP(A4046,英雄数据表!A:L,12,0),""))</f>
        <v/>
      </c>
    </row>
    <row r="4047" spans="1:14" x14ac:dyDescent="0.3">
      <c r="A4047" s="20">
        <v>32066</v>
      </c>
      <c r="B4047" s="21">
        <f t="shared" si="269"/>
        <v>46</v>
      </c>
      <c r="C4047" s="21">
        <v>5</v>
      </c>
      <c r="D4047" s="21">
        <f>VLOOKUP(A4047,英雄数据表!A:D,4,0)</f>
        <v>3</v>
      </c>
      <c r="E4047" s="20" t="str">
        <f>VLOOKUP(A4047,英雄数据表!A:C,3,0)</f>
        <v>巫毒护符</v>
      </c>
      <c r="F4047" s="20">
        <f t="shared" si="270"/>
        <v>32066</v>
      </c>
      <c r="G4047" s="20">
        <f t="shared" si="271"/>
        <v>32066</v>
      </c>
      <c r="H4047" s="21" t="str">
        <f>VLOOKUP(B4047,属性中转表!A:F,6,FALSE)</f>
        <v>"hp":162000,"atk":4500</v>
      </c>
      <c r="I4047" s="20" t="str">
        <f>IF(VLOOKUP(B4047,属性中转表!A:G,7,FALSE)=0,"",VLOOKUP(VLOOKUP(B4047,属性中转表!A:G,7,FALSE),属性中转表!$K$2:$P$21,6,0))&amp;IF(VLOOKUP(B4047,属性中转表!A:G,7,FALSE)&gt;=50,VLOOKUP(A4047,英雄数据表!A:K,9,0),IF(VLOOKUP(B4047,属性中转表!A:G,7,FALSE)&gt;=25,VLOOKUP(A4047,英雄数据表!A:K,5,0),""))</f>
        <v>"atk":300,"hp":5000,"undpspro":100,"pvpdpspro":50,"pvpundpspro":50,"hppro":60</v>
      </c>
      <c r="J4047" s="20" t="str">
        <f>IF(I4047="","",属性中转表!$I$1&amp;(IF(VLOOKUP(B4047,属性中转表!A:G,7,FALSE)=0,0,VLOOKUP(VLOOKUP(B4047,属性中转表!A:G,7,FALSE),属性中转表!$K$2:$P$21,4,0)))+IFERROR(VLOOKUP(A4047,英雄数据表!A:K,IF(武魂!B4047&gt;=50,10,IF(武魂!B4047&gt;=25,6)),0),0))</f>
        <v>,"dpspro":100</v>
      </c>
      <c r="K4047" s="32" t="str">
        <f t="shared" si="268"/>
        <v>"atk":300,"hp":5000,"undpspro":100,"pvpdpspro":50,"pvpundpspro":50,"hppro":60,"dpspro":100</v>
      </c>
      <c r="L4047" s="20" t="str">
        <f>IF(B4047&gt;=50,VLOOKUP(A4047,英雄数据表!A:L,11,FALSE),IF(B4047&gt;=25,VLOOKUP(A4047,英雄数据表!A:L,7,0),""))</f>
        <v>"3206601004"</v>
      </c>
      <c r="M4047" s="20" t="str">
        <f>IFERROR(VLOOKUP(B4047,属性中转表!$K$2:$O$21,5,FALSE),"")</f>
        <v/>
      </c>
      <c r="N4047" s="20" t="str">
        <f>IF(B4047=25,VLOOKUP(A4047,英雄数据表!A:L,8,FALSE),IF(B4047=50,VLOOKUP(A4047,英雄数据表!A:L,12,0),""))</f>
        <v/>
      </c>
    </row>
    <row r="4048" spans="1:14" x14ac:dyDescent="0.3">
      <c r="A4048" s="20">
        <v>32066</v>
      </c>
      <c r="B4048" s="21">
        <f t="shared" si="269"/>
        <v>47</v>
      </c>
      <c r="C4048" s="21">
        <v>5</v>
      </c>
      <c r="D4048" s="21">
        <f>VLOOKUP(A4048,英雄数据表!A:D,4,0)</f>
        <v>3</v>
      </c>
      <c r="E4048" s="20" t="str">
        <f>VLOOKUP(A4048,英雄数据表!A:C,3,0)</f>
        <v>巫毒护符</v>
      </c>
      <c r="F4048" s="20">
        <f t="shared" si="270"/>
        <v>32066</v>
      </c>
      <c r="G4048" s="20">
        <f t="shared" si="271"/>
        <v>32066</v>
      </c>
      <c r="H4048" s="21" t="str">
        <f>VLOOKUP(B4048,属性中转表!A:F,6,FALSE)</f>
        <v>"hp":167400,"atk":4650</v>
      </c>
      <c r="I4048" s="20" t="str">
        <f>IF(VLOOKUP(B4048,属性中转表!A:G,7,FALSE)=0,"",VLOOKUP(VLOOKUP(B4048,属性中转表!A:G,7,FALSE),属性中转表!$K$2:$P$21,6,0))&amp;IF(VLOOKUP(B4048,属性中转表!A:G,7,FALSE)&gt;=50,VLOOKUP(A4048,英雄数据表!A:K,9,0),IF(VLOOKUP(B4048,属性中转表!A:G,7,FALSE)&gt;=25,VLOOKUP(A4048,英雄数据表!A:K,5,0),""))</f>
        <v>"atk":300,"hp":5000,"undpspro":100,"pvpdpspro":50,"pvpundpspro":50,"hppro":60</v>
      </c>
      <c r="J4048" s="20" t="str">
        <f>IF(I4048="","",属性中转表!$I$1&amp;(IF(VLOOKUP(B4048,属性中转表!A:G,7,FALSE)=0,0,VLOOKUP(VLOOKUP(B4048,属性中转表!A:G,7,FALSE),属性中转表!$K$2:$P$21,4,0)))+IFERROR(VLOOKUP(A4048,英雄数据表!A:K,IF(武魂!B4048&gt;=50,10,IF(武魂!B4048&gt;=25,6)),0),0))</f>
        <v>,"dpspro":100</v>
      </c>
      <c r="K4048" s="32" t="str">
        <f t="shared" si="268"/>
        <v>"atk":300,"hp":5000,"undpspro":100,"pvpdpspro":50,"pvpundpspro":50,"hppro":60,"dpspro":100</v>
      </c>
      <c r="L4048" s="20" t="str">
        <f>IF(B4048&gt;=50,VLOOKUP(A4048,英雄数据表!A:L,11,FALSE),IF(B4048&gt;=25,VLOOKUP(A4048,英雄数据表!A:L,7,0),""))</f>
        <v>"3206601004"</v>
      </c>
      <c r="M4048" s="20" t="str">
        <f>IFERROR(VLOOKUP(B4048,属性中转表!$K$2:$O$21,5,FALSE),"")</f>
        <v/>
      </c>
      <c r="N4048" s="20" t="str">
        <f>IF(B4048=25,VLOOKUP(A4048,英雄数据表!A:L,8,FALSE),IF(B4048=50,VLOOKUP(A4048,英雄数据表!A:L,12,0),""))</f>
        <v/>
      </c>
    </row>
    <row r="4049" spans="1:14" x14ac:dyDescent="0.3">
      <c r="A4049" s="20">
        <v>32066</v>
      </c>
      <c r="B4049" s="21">
        <f t="shared" si="269"/>
        <v>48</v>
      </c>
      <c r="C4049" s="21">
        <v>5</v>
      </c>
      <c r="D4049" s="21">
        <f>VLOOKUP(A4049,英雄数据表!A:D,4,0)</f>
        <v>3</v>
      </c>
      <c r="E4049" s="20" t="str">
        <f>VLOOKUP(A4049,英雄数据表!A:C,3,0)</f>
        <v>巫毒护符</v>
      </c>
      <c r="F4049" s="20">
        <f t="shared" si="270"/>
        <v>32066</v>
      </c>
      <c r="G4049" s="20">
        <f t="shared" si="271"/>
        <v>32066</v>
      </c>
      <c r="H4049" s="21" t="str">
        <f>VLOOKUP(B4049,属性中转表!A:F,6,FALSE)</f>
        <v>"hp":172800,"atk":4800</v>
      </c>
      <c r="I4049" s="20" t="str">
        <f>IF(VLOOKUP(B4049,属性中转表!A:G,7,FALSE)=0,"",VLOOKUP(VLOOKUP(B4049,属性中转表!A:G,7,FALSE),属性中转表!$K$2:$P$21,6,0))&amp;IF(VLOOKUP(B4049,属性中转表!A:G,7,FALSE)&gt;=50,VLOOKUP(A4049,英雄数据表!A:K,9,0),IF(VLOOKUP(B4049,属性中转表!A:G,7,FALSE)&gt;=25,VLOOKUP(A4049,英雄数据表!A:K,5,0),""))</f>
        <v>"atk":300,"hp":5000,"undpspro":100,"pvpdpspro":50,"pvpundpspro":50,"hppro":60</v>
      </c>
      <c r="J4049" s="20" t="str">
        <f>IF(I4049="","",属性中转表!$I$1&amp;(IF(VLOOKUP(B4049,属性中转表!A:G,7,FALSE)=0,0,VLOOKUP(VLOOKUP(B4049,属性中转表!A:G,7,FALSE),属性中转表!$K$2:$P$21,4,0)))+IFERROR(VLOOKUP(A4049,英雄数据表!A:K,IF(武魂!B4049&gt;=50,10,IF(武魂!B4049&gt;=25,6)),0),0))</f>
        <v>,"dpspro":100</v>
      </c>
      <c r="K4049" s="32" t="str">
        <f t="shared" si="268"/>
        <v>"atk":300,"hp":5000,"undpspro":100,"pvpdpspro":50,"pvpundpspro":50,"hppro":60,"dpspro":100</v>
      </c>
      <c r="L4049" s="20" t="str">
        <f>IF(B4049&gt;=50,VLOOKUP(A4049,英雄数据表!A:L,11,FALSE),IF(B4049&gt;=25,VLOOKUP(A4049,英雄数据表!A:L,7,0),""))</f>
        <v>"3206601004"</v>
      </c>
      <c r="M4049" s="20" t="str">
        <f>IFERROR(VLOOKUP(B4049,属性中转表!$K$2:$O$21,5,FALSE),"")</f>
        <v/>
      </c>
      <c r="N4049" s="20" t="str">
        <f>IF(B4049=25,VLOOKUP(A4049,英雄数据表!A:L,8,FALSE),IF(B4049=50,VLOOKUP(A4049,英雄数据表!A:L,12,0),""))</f>
        <v/>
      </c>
    </row>
    <row r="4050" spans="1:14" x14ac:dyDescent="0.3">
      <c r="A4050" s="20">
        <v>32066</v>
      </c>
      <c r="B4050" s="21">
        <f t="shared" si="269"/>
        <v>49</v>
      </c>
      <c r="C4050" s="21">
        <v>5</v>
      </c>
      <c r="D4050" s="21">
        <f>VLOOKUP(A4050,英雄数据表!A:D,4,0)</f>
        <v>3</v>
      </c>
      <c r="E4050" s="20" t="str">
        <f>VLOOKUP(A4050,英雄数据表!A:C,3,0)</f>
        <v>巫毒护符</v>
      </c>
      <c r="F4050" s="20">
        <f t="shared" si="270"/>
        <v>32066</v>
      </c>
      <c r="G4050" s="20">
        <f t="shared" si="271"/>
        <v>32066</v>
      </c>
      <c r="H4050" s="21" t="str">
        <f>VLOOKUP(B4050,属性中转表!A:F,6,FALSE)</f>
        <v>"hp":178200,"atk":4950</v>
      </c>
      <c r="I4050" s="20" t="str">
        <f>IF(VLOOKUP(B4050,属性中转表!A:G,7,FALSE)=0,"",VLOOKUP(VLOOKUP(B4050,属性中转表!A:G,7,FALSE),属性中转表!$K$2:$P$21,6,0))&amp;IF(VLOOKUP(B4050,属性中转表!A:G,7,FALSE)&gt;=50,VLOOKUP(A4050,英雄数据表!A:K,9,0),IF(VLOOKUP(B4050,属性中转表!A:G,7,FALSE)&gt;=25,VLOOKUP(A4050,英雄数据表!A:K,5,0),""))</f>
        <v>"atk":300,"hp":5000,"undpspro":100,"pvpdpspro":50,"pvpundpspro":50,"hppro":60</v>
      </c>
      <c r="J4050" s="20" t="str">
        <f>IF(I4050="","",属性中转表!$I$1&amp;(IF(VLOOKUP(B4050,属性中转表!A:G,7,FALSE)=0,0,VLOOKUP(VLOOKUP(B4050,属性中转表!A:G,7,FALSE),属性中转表!$K$2:$P$21,4,0)))+IFERROR(VLOOKUP(A4050,英雄数据表!A:K,IF(武魂!B4050&gt;=50,10,IF(武魂!B4050&gt;=25,6)),0),0))</f>
        <v>,"dpspro":100</v>
      </c>
      <c r="K4050" s="32" t="str">
        <f t="shared" si="268"/>
        <v>"atk":300,"hp":5000,"undpspro":100,"pvpdpspro":50,"pvpundpspro":50,"hppro":60,"dpspro":100</v>
      </c>
      <c r="L4050" s="20" t="str">
        <f>IF(B4050&gt;=50,VLOOKUP(A4050,英雄数据表!A:L,11,FALSE),IF(B4050&gt;=25,VLOOKUP(A4050,英雄数据表!A:L,7,0),""))</f>
        <v>"3206601004"</v>
      </c>
      <c r="M4050" s="20" t="str">
        <f>IFERROR(VLOOKUP(B4050,属性中转表!$K$2:$O$21,5,FALSE),"")</f>
        <v/>
      </c>
      <c r="N4050" s="20" t="str">
        <f>IF(B4050=25,VLOOKUP(A4050,英雄数据表!A:L,8,FALSE),IF(B4050=50,VLOOKUP(A4050,英雄数据表!A:L,12,0),""))</f>
        <v/>
      </c>
    </row>
    <row r="4051" spans="1:14" x14ac:dyDescent="0.3">
      <c r="A4051" s="20">
        <v>32066</v>
      </c>
      <c r="B4051" s="21">
        <f t="shared" si="269"/>
        <v>50</v>
      </c>
      <c r="C4051" s="21">
        <v>5</v>
      </c>
      <c r="D4051" s="21">
        <f>VLOOKUP(A4051,英雄数据表!A:D,4,0)</f>
        <v>3</v>
      </c>
      <c r="E4051" s="20" t="str">
        <f>VLOOKUP(A4051,英雄数据表!A:C,3,0)</f>
        <v>巫毒护符</v>
      </c>
      <c r="F4051" s="20">
        <f t="shared" si="270"/>
        <v>32066</v>
      </c>
      <c r="G4051" s="20">
        <f t="shared" si="271"/>
        <v>32066</v>
      </c>
      <c r="H4051" s="21" t="str">
        <f>VLOOKUP(B4051,属性中转表!A:F,6,FALSE)</f>
        <v>"hp":183600,"atk":5100</v>
      </c>
      <c r="I4051" s="20" t="str">
        <f>IF(VLOOKUP(B4051,属性中转表!A:G,7,FALSE)=0,"",VLOOKUP(VLOOKUP(B4051,属性中转表!A:G,7,FALSE),属性中转表!$K$2:$P$21,6,0))&amp;IF(VLOOKUP(B4051,属性中转表!A:G,7,FALSE)&gt;=50,VLOOKUP(A4051,英雄数据表!A:K,9,0),IF(VLOOKUP(B4051,属性中转表!A:G,7,FALSE)&gt;=25,VLOOKUP(A4051,英雄数据表!A:K,5,0),""))</f>
        <v>"atk":300,"hp":5000,"undpspro":100,"pvpdpspro":50,"pvpundpspro":50,"hppro":100</v>
      </c>
      <c r="J4051" s="20" t="str">
        <f>IF(I4051="","",属性中转表!$I$1&amp;(IF(VLOOKUP(B4051,属性中转表!A:G,7,FALSE)=0,0,VLOOKUP(VLOOKUP(B4051,属性中转表!A:G,7,FALSE),属性中转表!$K$2:$P$21,4,0)))+IFERROR(VLOOKUP(A4051,英雄数据表!A:K,IF(武魂!B4051&gt;=50,10,IF(武魂!B4051&gt;=25,6)),0),0))</f>
        <v>,"dpspro":100</v>
      </c>
      <c r="K4051" s="32" t="str">
        <f t="shared" si="268"/>
        <v>"atk":300,"hp":5000,"undpspro":100,"pvpdpspro":50,"pvpundpspro":50,"hppro":100,"dpspro":100</v>
      </c>
      <c r="L4051" s="20" t="str">
        <f>IF(B4051&gt;=50,VLOOKUP(A4051,英雄数据表!A:L,11,FALSE),IF(B4051&gt;=25,VLOOKUP(A4051,英雄数据表!A:L,7,0),""))</f>
        <v>"3206602004"</v>
      </c>
      <c r="M4051" s="20" t="str">
        <f>IFERROR(VLOOKUP(B4051,属性中转表!$K$2:$O$21,5,FALSE),"")</f>
        <v/>
      </c>
      <c r="N4051" s="20" t="str">
        <f>IF(B4051=25,VLOOKUP(A4051,英雄数据表!A:L,8,FALSE),IF(B4051=50,VLOOKUP(A4051,英雄数据表!A:L,12,0),""))</f>
        <v>生命+10%，释放怒气技能后将随机驱散1个敌方目标身上的全部增益效果</v>
      </c>
    </row>
    <row r="4052" spans="1:14" x14ac:dyDescent="0.3">
      <c r="A4052" s="20">
        <v>32066</v>
      </c>
      <c r="B4052" s="21">
        <f t="shared" si="269"/>
        <v>51</v>
      </c>
      <c r="C4052" s="21">
        <v>5</v>
      </c>
      <c r="D4052" s="21">
        <f>VLOOKUP(A4052,英雄数据表!A:D,4,0)</f>
        <v>3</v>
      </c>
      <c r="E4052" s="20" t="str">
        <f>VLOOKUP(A4052,英雄数据表!A:C,3,0)</f>
        <v>巫毒护符</v>
      </c>
      <c r="F4052" s="20">
        <f t="shared" si="270"/>
        <v>32066</v>
      </c>
      <c r="G4052" s="20">
        <f t="shared" si="271"/>
        <v>32066</v>
      </c>
      <c r="H4052" s="21" t="str">
        <f>VLOOKUP(B4052,属性中转表!A:F,6,FALSE)</f>
        <v>"hp":189000,"atk":5250</v>
      </c>
      <c r="I4052" s="20" t="str">
        <f>IF(VLOOKUP(B4052,属性中转表!A:G,7,FALSE)=0,"",VLOOKUP(VLOOKUP(B4052,属性中转表!A:G,7,FALSE),属性中转表!$K$2:$P$21,6,0))&amp;IF(VLOOKUP(B4052,属性中转表!A:G,7,FALSE)&gt;=50,VLOOKUP(A4052,英雄数据表!A:K,9,0),IF(VLOOKUP(B4052,属性中转表!A:G,7,FALSE)&gt;=25,VLOOKUP(A4052,英雄数据表!A:K,5,0),""))</f>
        <v>"atk":300,"hp":5000,"undpspro":100,"pvpdpspro":50,"pvpundpspro":50,"hppro":100</v>
      </c>
      <c r="J4052" s="20" t="str">
        <f>IF(I4052="","",属性中转表!$I$1&amp;(IF(VLOOKUP(B4052,属性中转表!A:G,7,FALSE)=0,0,VLOOKUP(VLOOKUP(B4052,属性中转表!A:G,7,FALSE),属性中转表!$K$2:$P$21,4,0)))+IFERROR(VLOOKUP(A4052,英雄数据表!A:K,IF(武魂!B4052&gt;=50,10,IF(武魂!B4052&gt;=25,6)),0),0))</f>
        <v>,"dpspro":100</v>
      </c>
      <c r="K4052" s="32" t="str">
        <f t="shared" si="268"/>
        <v>"atk":300,"hp":5000,"undpspro":100,"pvpdpspro":50,"pvpundpspro":50,"hppro":100,"dpspro":100</v>
      </c>
      <c r="L4052" s="20" t="str">
        <f>IF(B4052&gt;=50,VLOOKUP(A4052,英雄数据表!A:L,11,FALSE),IF(B4052&gt;=25,VLOOKUP(A4052,英雄数据表!A:L,7,0),""))</f>
        <v>"3206602004"</v>
      </c>
      <c r="M4052" s="20" t="str">
        <f>IFERROR(VLOOKUP(B4052,属性中转表!$K$2:$O$21,5,FALSE),"")</f>
        <v/>
      </c>
      <c r="N4052" s="20" t="str">
        <f>IF(B4052=25,VLOOKUP(A4052,英雄数据表!A:L,8,FALSE),IF(B4052=50,VLOOKUP(A4052,英雄数据表!A:L,12,0),""))</f>
        <v/>
      </c>
    </row>
    <row r="4053" spans="1:14" x14ac:dyDescent="0.3">
      <c r="A4053" s="20">
        <v>32066</v>
      </c>
      <c r="B4053" s="21">
        <f t="shared" si="269"/>
        <v>52</v>
      </c>
      <c r="C4053" s="21">
        <v>5</v>
      </c>
      <c r="D4053" s="21">
        <f>VLOOKUP(A4053,英雄数据表!A:D,4,0)</f>
        <v>3</v>
      </c>
      <c r="E4053" s="20" t="str">
        <f>VLOOKUP(A4053,英雄数据表!A:C,3,0)</f>
        <v>巫毒护符</v>
      </c>
      <c r="F4053" s="20">
        <f t="shared" si="270"/>
        <v>32066</v>
      </c>
      <c r="G4053" s="20">
        <f t="shared" si="271"/>
        <v>32066</v>
      </c>
      <c r="H4053" s="21" t="str">
        <f>VLOOKUP(B4053,属性中转表!A:F,6,FALSE)</f>
        <v>"hp":194400,"atk":5400</v>
      </c>
      <c r="I4053" s="20" t="str">
        <f>IF(VLOOKUP(B4053,属性中转表!A:G,7,FALSE)=0,"",VLOOKUP(VLOOKUP(B4053,属性中转表!A:G,7,FALSE),属性中转表!$K$2:$P$21,6,0))&amp;IF(VLOOKUP(B4053,属性中转表!A:G,7,FALSE)&gt;=50,VLOOKUP(A4053,英雄数据表!A:K,9,0),IF(VLOOKUP(B4053,属性中转表!A:G,7,FALSE)&gt;=25,VLOOKUP(A4053,英雄数据表!A:K,5,0),""))</f>
        <v>"atk":300,"hp":5000,"undpspro":100,"pvpdpspro":50,"pvpundpspro":50,"hppro":100</v>
      </c>
      <c r="J4053" s="20" t="str">
        <f>IF(I4053="","",属性中转表!$I$1&amp;(IF(VLOOKUP(B4053,属性中转表!A:G,7,FALSE)=0,0,VLOOKUP(VLOOKUP(B4053,属性中转表!A:G,7,FALSE),属性中转表!$K$2:$P$21,4,0)))+IFERROR(VLOOKUP(A4053,英雄数据表!A:K,IF(武魂!B4053&gt;=50,10,IF(武魂!B4053&gt;=25,6)),0),0))</f>
        <v>,"dpspro":100</v>
      </c>
      <c r="K4053" s="32" t="str">
        <f t="shared" si="268"/>
        <v>"atk":300,"hp":5000,"undpspro":100,"pvpdpspro":50,"pvpundpspro":50,"hppro":100,"dpspro":100</v>
      </c>
      <c r="L4053" s="20" t="str">
        <f>IF(B4053&gt;=50,VLOOKUP(A4053,英雄数据表!A:L,11,FALSE),IF(B4053&gt;=25,VLOOKUP(A4053,英雄数据表!A:L,7,0),""))</f>
        <v>"3206602004"</v>
      </c>
      <c r="M4053" s="20" t="str">
        <f>IFERROR(VLOOKUP(B4053,属性中转表!$K$2:$O$21,5,FALSE),"")</f>
        <v/>
      </c>
      <c r="N4053" s="20" t="str">
        <f>IF(B4053=25,VLOOKUP(A4053,英雄数据表!A:L,8,FALSE),IF(B4053=50,VLOOKUP(A4053,英雄数据表!A:L,12,0),""))</f>
        <v/>
      </c>
    </row>
    <row r="4054" spans="1:14" x14ac:dyDescent="0.3">
      <c r="A4054" s="20">
        <v>32066</v>
      </c>
      <c r="B4054" s="21">
        <f t="shared" si="269"/>
        <v>53</v>
      </c>
      <c r="C4054" s="21">
        <v>5</v>
      </c>
      <c r="D4054" s="21">
        <f>VLOOKUP(A4054,英雄数据表!A:D,4,0)</f>
        <v>3</v>
      </c>
      <c r="E4054" s="20" t="str">
        <f>VLOOKUP(A4054,英雄数据表!A:C,3,0)</f>
        <v>巫毒护符</v>
      </c>
      <c r="F4054" s="20">
        <f t="shared" si="270"/>
        <v>32066</v>
      </c>
      <c r="G4054" s="20">
        <f t="shared" si="271"/>
        <v>32066</v>
      </c>
      <c r="H4054" s="21" t="str">
        <f>VLOOKUP(B4054,属性中转表!A:F,6,FALSE)</f>
        <v>"hp":199800,"atk":5550</v>
      </c>
      <c r="I4054" s="20" t="str">
        <f>IF(VLOOKUP(B4054,属性中转表!A:G,7,FALSE)=0,"",VLOOKUP(VLOOKUP(B4054,属性中转表!A:G,7,FALSE),属性中转表!$K$2:$P$21,6,0))&amp;IF(VLOOKUP(B4054,属性中转表!A:G,7,FALSE)&gt;=50,VLOOKUP(A4054,英雄数据表!A:K,9,0),IF(VLOOKUP(B4054,属性中转表!A:G,7,FALSE)&gt;=25,VLOOKUP(A4054,英雄数据表!A:K,5,0),""))</f>
        <v>"atk":300,"hp":5000,"undpspro":100,"pvpdpspro":50,"pvpundpspro":50,"hppro":100</v>
      </c>
      <c r="J4054" s="20" t="str">
        <f>IF(I4054="","",属性中转表!$I$1&amp;(IF(VLOOKUP(B4054,属性中转表!A:G,7,FALSE)=0,0,VLOOKUP(VLOOKUP(B4054,属性中转表!A:G,7,FALSE),属性中转表!$K$2:$P$21,4,0)))+IFERROR(VLOOKUP(A4054,英雄数据表!A:K,IF(武魂!B4054&gt;=50,10,IF(武魂!B4054&gt;=25,6)),0),0))</f>
        <v>,"dpspro":100</v>
      </c>
      <c r="K4054" s="32" t="str">
        <f t="shared" si="268"/>
        <v>"atk":300,"hp":5000,"undpspro":100,"pvpdpspro":50,"pvpundpspro":50,"hppro":100,"dpspro":100</v>
      </c>
      <c r="L4054" s="20" t="str">
        <f>IF(B4054&gt;=50,VLOOKUP(A4054,英雄数据表!A:L,11,FALSE),IF(B4054&gt;=25,VLOOKUP(A4054,英雄数据表!A:L,7,0),""))</f>
        <v>"3206602004"</v>
      </c>
      <c r="M4054" s="20" t="str">
        <f>IFERROR(VLOOKUP(B4054,属性中转表!$K$2:$O$21,5,FALSE),"")</f>
        <v/>
      </c>
      <c r="N4054" s="20" t="str">
        <f>IF(B4054=25,VLOOKUP(A4054,英雄数据表!A:L,8,FALSE),IF(B4054=50,VLOOKUP(A4054,英雄数据表!A:L,12,0),""))</f>
        <v/>
      </c>
    </row>
    <row r="4055" spans="1:14" x14ac:dyDescent="0.3">
      <c r="A4055" s="20">
        <v>32066</v>
      </c>
      <c r="B4055" s="21">
        <f t="shared" si="269"/>
        <v>54</v>
      </c>
      <c r="C4055" s="21">
        <v>5</v>
      </c>
      <c r="D4055" s="21">
        <f>VLOOKUP(A4055,英雄数据表!A:D,4,0)</f>
        <v>3</v>
      </c>
      <c r="E4055" s="20" t="str">
        <f>VLOOKUP(A4055,英雄数据表!A:C,3,0)</f>
        <v>巫毒护符</v>
      </c>
      <c r="F4055" s="20">
        <f t="shared" si="270"/>
        <v>32066</v>
      </c>
      <c r="G4055" s="20">
        <f t="shared" si="271"/>
        <v>32066</v>
      </c>
      <c r="H4055" s="21" t="str">
        <f>VLOOKUP(B4055,属性中转表!A:F,6,FALSE)</f>
        <v>"hp":205200,"atk":5700</v>
      </c>
      <c r="I4055" s="20" t="str">
        <f>IF(VLOOKUP(B4055,属性中转表!A:G,7,FALSE)=0,"",VLOOKUP(VLOOKUP(B4055,属性中转表!A:G,7,FALSE),属性中转表!$K$2:$P$21,6,0))&amp;IF(VLOOKUP(B4055,属性中转表!A:G,7,FALSE)&gt;=50,VLOOKUP(A4055,英雄数据表!A:K,9,0),IF(VLOOKUP(B4055,属性中转表!A:G,7,FALSE)&gt;=25,VLOOKUP(A4055,英雄数据表!A:K,5,0),""))</f>
        <v>"atk":300,"hp":5000,"undpspro":100,"pvpdpspro":50,"pvpundpspro":50,"hppro":100</v>
      </c>
      <c r="J4055" s="20" t="str">
        <f>IF(I4055="","",属性中转表!$I$1&amp;(IF(VLOOKUP(B4055,属性中转表!A:G,7,FALSE)=0,0,VLOOKUP(VLOOKUP(B4055,属性中转表!A:G,7,FALSE),属性中转表!$K$2:$P$21,4,0)))+IFERROR(VLOOKUP(A4055,英雄数据表!A:K,IF(武魂!B4055&gt;=50,10,IF(武魂!B4055&gt;=25,6)),0),0))</f>
        <v>,"dpspro":100</v>
      </c>
      <c r="K4055" s="32" t="str">
        <f t="shared" si="268"/>
        <v>"atk":300,"hp":5000,"undpspro":100,"pvpdpspro":50,"pvpundpspro":50,"hppro":100,"dpspro":100</v>
      </c>
      <c r="L4055" s="20" t="str">
        <f>IF(B4055&gt;=50,VLOOKUP(A4055,英雄数据表!A:L,11,FALSE),IF(B4055&gt;=25,VLOOKUP(A4055,英雄数据表!A:L,7,0),""))</f>
        <v>"3206602004"</v>
      </c>
      <c r="M4055" s="20" t="str">
        <f>IFERROR(VLOOKUP(B4055,属性中转表!$K$2:$O$21,5,FALSE),"")</f>
        <v/>
      </c>
      <c r="N4055" s="20" t="str">
        <f>IF(B4055=25,VLOOKUP(A4055,英雄数据表!A:L,8,FALSE),IF(B4055=50,VLOOKUP(A4055,英雄数据表!A:L,12,0),""))</f>
        <v/>
      </c>
    </row>
    <row r="4056" spans="1:14" x14ac:dyDescent="0.3">
      <c r="A4056" s="20">
        <v>32066</v>
      </c>
      <c r="B4056" s="21">
        <f t="shared" si="269"/>
        <v>55</v>
      </c>
      <c r="C4056" s="21">
        <v>5</v>
      </c>
      <c r="D4056" s="21">
        <f>VLOOKUP(A4056,英雄数据表!A:D,4,0)</f>
        <v>3</v>
      </c>
      <c r="E4056" s="20" t="str">
        <f>VLOOKUP(A4056,英雄数据表!A:C,3,0)</f>
        <v>巫毒护符</v>
      </c>
      <c r="F4056" s="20">
        <f t="shared" si="270"/>
        <v>32066</v>
      </c>
      <c r="G4056" s="20">
        <f t="shared" si="271"/>
        <v>32066</v>
      </c>
      <c r="H4056" s="21" t="str">
        <f>VLOOKUP(B4056,属性中转表!A:F,6,FALSE)</f>
        <v>"hp":210600,"atk":5850</v>
      </c>
      <c r="I4056" s="20" t="str">
        <f>IF(VLOOKUP(B4056,属性中转表!A:G,7,FALSE)=0,"",VLOOKUP(VLOOKUP(B4056,属性中转表!A:G,7,FALSE),属性中转表!$K$2:$P$21,6,0))&amp;IF(VLOOKUP(B4056,属性中转表!A:G,7,FALSE)&gt;=50,VLOOKUP(A4056,英雄数据表!A:K,9,0),IF(VLOOKUP(B4056,属性中转表!A:G,7,FALSE)&gt;=25,VLOOKUP(A4056,英雄数据表!A:K,5,0),""))</f>
        <v>"atk":300,"hp":5000,"undpspro":150,"pvpdpspro":50,"pvpundpspro":50,"hppro":100</v>
      </c>
      <c r="J4056" s="20" t="str">
        <f>IF(I4056="","",属性中转表!$I$1&amp;(IF(VLOOKUP(B4056,属性中转表!A:G,7,FALSE)=0,0,VLOOKUP(VLOOKUP(B4056,属性中转表!A:G,7,FALSE),属性中转表!$K$2:$P$21,4,0)))+IFERROR(VLOOKUP(A4056,英雄数据表!A:K,IF(武魂!B4056&gt;=50,10,IF(武魂!B4056&gt;=25,6)),0),0))</f>
        <v>,"dpspro":100</v>
      </c>
      <c r="K4056" s="32" t="str">
        <f t="shared" si="268"/>
        <v>"atk":300,"hp":5000,"undpspro":150,"pvpdpspro":50,"pvpundpspro":50,"hppro":100,"dpspro":100</v>
      </c>
      <c r="L4056" s="20" t="str">
        <f>IF(B4056&gt;=50,VLOOKUP(A4056,英雄数据表!A:L,11,FALSE),IF(B4056&gt;=25,VLOOKUP(A4056,英雄数据表!A:L,7,0),""))</f>
        <v>"3206602004"</v>
      </c>
      <c r="M4056" s="20" t="str">
        <f>IFERROR(VLOOKUP(B4056,属性中转表!$K$2:$O$21,5,FALSE),"")</f>
        <v>"undpspro":50</v>
      </c>
      <c r="N4056" s="20" t="str">
        <f>IF(B4056=25,VLOOKUP(A4056,英雄数据表!A:L,8,FALSE),IF(B4056=50,VLOOKUP(A4056,英雄数据表!A:L,12,0),""))</f>
        <v/>
      </c>
    </row>
    <row r="4057" spans="1:14" x14ac:dyDescent="0.3">
      <c r="A4057" s="20">
        <v>32066</v>
      </c>
      <c r="B4057" s="21">
        <f t="shared" si="269"/>
        <v>56</v>
      </c>
      <c r="C4057" s="21">
        <v>5</v>
      </c>
      <c r="D4057" s="21">
        <f>VLOOKUP(A4057,英雄数据表!A:D,4,0)</f>
        <v>3</v>
      </c>
      <c r="E4057" s="20" t="str">
        <f>VLOOKUP(A4057,英雄数据表!A:C,3,0)</f>
        <v>巫毒护符</v>
      </c>
      <c r="F4057" s="20">
        <f t="shared" si="270"/>
        <v>32066</v>
      </c>
      <c r="G4057" s="20">
        <f t="shared" si="271"/>
        <v>32066</v>
      </c>
      <c r="H4057" s="21" t="str">
        <f>VLOOKUP(B4057,属性中转表!A:F,6,FALSE)</f>
        <v>"hp":216000,"atk":6000</v>
      </c>
      <c r="I4057" s="20" t="str">
        <f>IF(VLOOKUP(B4057,属性中转表!A:G,7,FALSE)=0,"",VLOOKUP(VLOOKUP(B4057,属性中转表!A:G,7,FALSE),属性中转表!$K$2:$P$21,6,0))&amp;IF(VLOOKUP(B4057,属性中转表!A:G,7,FALSE)&gt;=50,VLOOKUP(A4057,英雄数据表!A:K,9,0),IF(VLOOKUP(B4057,属性中转表!A:G,7,FALSE)&gt;=25,VLOOKUP(A4057,英雄数据表!A:K,5,0),""))</f>
        <v>"atk":300,"hp":5000,"undpspro":150,"pvpdpspro":50,"pvpundpspro":50,"hppro":100</v>
      </c>
      <c r="J4057" s="20" t="str">
        <f>IF(I4057="","",属性中转表!$I$1&amp;(IF(VLOOKUP(B4057,属性中转表!A:G,7,FALSE)=0,0,VLOOKUP(VLOOKUP(B4057,属性中转表!A:G,7,FALSE),属性中转表!$K$2:$P$21,4,0)))+IFERROR(VLOOKUP(A4057,英雄数据表!A:K,IF(武魂!B4057&gt;=50,10,IF(武魂!B4057&gt;=25,6)),0),0))</f>
        <v>,"dpspro":100</v>
      </c>
      <c r="K4057" s="32" t="str">
        <f t="shared" si="268"/>
        <v>"atk":300,"hp":5000,"undpspro":150,"pvpdpspro":50,"pvpundpspro":50,"hppro":100,"dpspro":100</v>
      </c>
      <c r="L4057" s="20" t="str">
        <f>IF(B4057&gt;=50,VLOOKUP(A4057,英雄数据表!A:L,11,FALSE),IF(B4057&gt;=25,VLOOKUP(A4057,英雄数据表!A:L,7,0),""))</f>
        <v>"3206602004"</v>
      </c>
      <c r="M4057" s="20" t="str">
        <f>IFERROR(VLOOKUP(B4057,属性中转表!$K$2:$O$21,5,FALSE),"")</f>
        <v/>
      </c>
      <c r="N4057" s="20" t="str">
        <f>IF(B4057=25,VLOOKUP(A4057,英雄数据表!A:L,8,FALSE),IF(B4057=50,VLOOKUP(A4057,英雄数据表!A:L,12,0),""))</f>
        <v/>
      </c>
    </row>
    <row r="4058" spans="1:14" x14ac:dyDescent="0.3">
      <c r="A4058" s="20">
        <v>32066</v>
      </c>
      <c r="B4058" s="21">
        <f t="shared" si="269"/>
        <v>57</v>
      </c>
      <c r="C4058" s="21">
        <v>5</v>
      </c>
      <c r="D4058" s="21">
        <f>VLOOKUP(A4058,英雄数据表!A:D,4,0)</f>
        <v>3</v>
      </c>
      <c r="E4058" s="20" t="str">
        <f>VLOOKUP(A4058,英雄数据表!A:C,3,0)</f>
        <v>巫毒护符</v>
      </c>
      <c r="F4058" s="20">
        <f t="shared" si="270"/>
        <v>32066</v>
      </c>
      <c r="G4058" s="20">
        <f t="shared" si="271"/>
        <v>32066</v>
      </c>
      <c r="H4058" s="21" t="str">
        <f>VLOOKUP(B4058,属性中转表!A:F,6,FALSE)</f>
        <v>"hp":221400,"atk":6150</v>
      </c>
      <c r="I4058" s="20" t="str">
        <f>IF(VLOOKUP(B4058,属性中转表!A:G,7,FALSE)=0,"",VLOOKUP(VLOOKUP(B4058,属性中转表!A:G,7,FALSE),属性中转表!$K$2:$P$21,6,0))&amp;IF(VLOOKUP(B4058,属性中转表!A:G,7,FALSE)&gt;=50,VLOOKUP(A4058,英雄数据表!A:K,9,0),IF(VLOOKUP(B4058,属性中转表!A:G,7,FALSE)&gt;=25,VLOOKUP(A4058,英雄数据表!A:K,5,0),""))</f>
        <v>"atk":300,"hp":5000,"undpspro":150,"pvpdpspro":50,"pvpundpspro":50,"hppro":100</v>
      </c>
      <c r="J4058" s="20" t="str">
        <f>IF(I4058="","",属性中转表!$I$1&amp;(IF(VLOOKUP(B4058,属性中转表!A:G,7,FALSE)=0,0,VLOOKUP(VLOOKUP(B4058,属性中转表!A:G,7,FALSE),属性中转表!$K$2:$P$21,4,0)))+IFERROR(VLOOKUP(A4058,英雄数据表!A:K,IF(武魂!B4058&gt;=50,10,IF(武魂!B4058&gt;=25,6)),0),0))</f>
        <v>,"dpspro":100</v>
      </c>
      <c r="K4058" s="32" t="str">
        <f t="shared" si="268"/>
        <v>"atk":300,"hp":5000,"undpspro":150,"pvpdpspro":50,"pvpundpspro":50,"hppro":100,"dpspro":100</v>
      </c>
      <c r="L4058" s="20" t="str">
        <f>IF(B4058&gt;=50,VLOOKUP(A4058,英雄数据表!A:L,11,FALSE),IF(B4058&gt;=25,VLOOKUP(A4058,英雄数据表!A:L,7,0),""))</f>
        <v>"3206602004"</v>
      </c>
      <c r="M4058" s="20" t="str">
        <f>IFERROR(VLOOKUP(B4058,属性中转表!$K$2:$O$21,5,FALSE),"")</f>
        <v/>
      </c>
      <c r="N4058" s="20" t="str">
        <f>IF(B4058=25,VLOOKUP(A4058,英雄数据表!A:L,8,FALSE),IF(B4058=50,VLOOKUP(A4058,英雄数据表!A:L,12,0),""))</f>
        <v/>
      </c>
    </row>
    <row r="4059" spans="1:14" x14ac:dyDescent="0.3">
      <c r="A4059" s="20">
        <v>32066</v>
      </c>
      <c r="B4059" s="21">
        <f t="shared" si="269"/>
        <v>58</v>
      </c>
      <c r="C4059" s="21">
        <v>5</v>
      </c>
      <c r="D4059" s="21">
        <f>VLOOKUP(A4059,英雄数据表!A:D,4,0)</f>
        <v>3</v>
      </c>
      <c r="E4059" s="20" t="str">
        <f>VLOOKUP(A4059,英雄数据表!A:C,3,0)</f>
        <v>巫毒护符</v>
      </c>
      <c r="F4059" s="20">
        <f t="shared" si="270"/>
        <v>32066</v>
      </c>
      <c r="G4059" s="20">
        <f t="shared" si="271"/>
        <v>32066</v>
      </c>
      <c r="H4059" s="21" t="str">
        <f>VLOOKUP(B4059,属性中转表!A:F,6,FALSE)</f>
        <v>"hp":226800,"atk":6300</v>
      </c>
      <c r="I4059" s="20" t="str">
        <f>IF(VLOOKUP(B4059,属性中转表!A:G,7,FALSE)=0,"",VLOOKUP(VLOOKUP(B4059,属性中转表!A:G,7,FALSE),属性中转表!$K$2:$P$21,6,0))&amp;IF(VLOOKUP(B4059,属性中转表!A:G,7,FALSE)&gt;=50,VLOOKUP(A4059,英雄数据表!A:K,9,0),IF(VLOOKUP(B4059,属性中转表!A:G,7,FALSE)&gt;=25,VLOOKUP(A4059,英雄数据表!A:K,5,0),""))</f>
        <v>"atk":300,"hp":5000,"undpspro":150,"pvpdpspro":50,"pvpundpspro":50,"hppro":100</v>
      </c>
      <c r="J4059" s="20" t="str">
        <f>IF(I4059="","",属性中转表!$I$1&amp;(IF(VLOOKUP(B4059,属性中转表!A:G,7,FALSE)=0,0,VLOOKUP(VLOOKUP(B4059,属性中转表!A:G,7,FALSE),属性中转表!$K$2:$P$21,4,0)))+IFERROR(VLOOKUP(A4059,英雄数据表!A:K,IF(武魂!B4059&gt;=50,10,IF(武魂!B4059&gt;=25,6)),0),0))</f>
        <v>,"dpspro":100</v>
      </c>
      <c r="K4059" s="32" t="str">
        <f t="shared" ref="K4059:K4122" si="272">I4059&amp;J4059</f>
        <v>"atk":300,"hp":5000,"undpspro":150,"pvpdpspro":50,"pvpundpspro":50,"hppro":100,"dpspro":100</v>
      </c>
      <c r="L4059" s="20" t="str">
        <f>IF(B4059&gt;=50,VLOOKUP(A4059,英雄数据表!A:L,11,FALSE),IF(B4059&gt;=25,VLOOKUP(A4059,英雄数据表!A:L,7,0),""))</f>
        <v>"3206602004"</v>
      </c>
      <c r="M4059" s="20" t="str">
        <f>IFERROR(VLOOKUP(B4059,属性中转表!$K$2:$O$21,5,FALSE),"")</f>
        <v/>
      </c>
      <c r="N4059" s="20" t="str">
        <f>IF(B4059=25,VLOOKUP(A4059,英雄数据表!A:L,8,FALSE),IF(B4059=50,VLOOKUP(A4059,英雄数据表!A:L,12,0),""))</f>
        <v/>
      </c>
    </row>
    <row r="4060" spans="1:14" x14ac:dyDescent="0.3">
      <c r="A4060" s="20">
        <v>32066</v>
      </c>
      <c r="B4060" s="21">
        <f t="shared" si="269"/>
        <v>59</v>
      </c>
      <c r="C4060" s="21">
        <v>5</v>
      </c>
      <c r="D4060" s="21">
        <f>VLOOKUP(A4060,英雄数据表!A:D,4,0)</f>
        <v>3</v>
      </c>
      <c r="E4060" s="20" t="str">
        <f>VLOOKUP(A4060,英雄数据表!A:C,3,0)</f>
        <v>巫毒护符</v>
      </c>
      <c r="F4060" s="20">
        <f t="shared" si="270"/>
        <v>32066</v>
      </c>
      <c r="G4060" s="20">
        <f t="shared" si="271"/>
        <v>32066</v>
      </c>
      <c r="H4060" s="21" t="str">
        <f>VLOOKUP(B4060,属性中转表!A:F,6,FALSE)</f>
        <v>"hp":232200,"atk":6450</v>
      </c>
      <c r="I4060" s="20" t="str">
        <f>IF(VLOOKUP(B4060,属性中转表!A:G,7,FALSE)=0,"",VLOOKUP(VLOOKUP(B4060,属性中转表!A:G,7,FALSE),属性中转表!$K$2:$P$21,6,0))&amp;IF(VLOOKUP(B4060,属性中转表!A:G,7,FALSE)&gt;=50,VLOOKUP(A4060,英雄数据表!A:K,9,0),IF(VLOOKUP(B4060,属性中转表!A:G,7,FALSE)&gt;=25,VLOOKUP(A4060,英雄数据表!A:K,5,0),""))</f>
        <v>"atk":300,"hp":5000,"undpspro":150,"pvpdpspro":50,"pvpundpspro":50,"hppro":100</v>
      </c>
      <c r="J4060" s="20" t="str">
        <f>IF(I4060="","",属性中转表!$I$1&amp;(IF(VLOOKUP(B4060,属性中转表!A:G,7,FALSE)=0,0,VLOOKUP(VLOOKUP(B4060,属性中转表!A:G,7,FALSE),属性中转表!$K$2:$P$21,4,0)))+IFERROR(VLOOKUP(A4060,英雄数据表!A:K,IF(武魂!B4060&gt;=50,10,IF(武魂!B4060&gt;=25,6)),0),0))</f>
        <v>,"dpspro":100</v>
      </c>
      <c r="K4060" s="32" t="str">
        <f t="shared" si="272"/>
        <v>"atk":300,"hp":5000,"undpspro":150,"pvpdpspro":50,"pvpundpspro":50,"hppro":100,"dpspro":100</v>
      </c>
      <c r="L4060" s="20" t="str">
        <f>IF(B4060&gt;=50,VLOOKUP(A4060,英雄数据表!A:L,11,FALSE),IF(B4060&gt;=25,VLOOKUP(A4060,英雄数据表!A:L,7,0),""))</f>
        <v>"3206602004"</v>
      </c>
      <c r="M4060" s="20" t="str">
        <f>IFERROR(VLOOKUP(B4060,属性中转表!$K$2:$O$21,5,FALSE),"")</f>
        <v/>
      </c>
      <c r="N4060" s="20" t="str">
        <f>IF(B4060=25,VLOOKUP(A4060,英雄数据表!A:L,8,FALSE),IF(B4060=50,VLOOKUP(A4060,英雄数据表!A:L,12,0),""))</f>
        <v/>
      </c>
    </row>
    <row r="4061" spans="1:14" x14ac:dyDescent="0.3">
      <c r="A4061" s="20">
        <v>32066</v>
      </c>
      <c r="B4061" s="21">
        <f t="shared" si="269"/>
        <v>60</v>
      </c>
      <c r="C4061" s="21">
        <v>5</v>
      </c>
      <c r="D4061" s="21">
        <f>VLOOKUP(A4061,英雄数据表!A:D,4,0)</f>
        <v>3</v>
      </c>
      <c r="E4061" s="20" t="str">
        <f>VLOOKUP(A4061,英雄数据表!A:C,3,0)</f>
        <v>巫毒护符</v>
      </c>
      <c r="F4061" s="20">
        <f t="shared" si="270"/>
        <v>32066</v>
      </c>
      <c r="G4061" s="20">
        <f t="shared" si="271"/>
        <v>32066</v>
      </c>
      <c r="H4061" s="21" t="str">
        <f>VLOOKUP(B4061,属性中转表!A:F,6,FALSE)</f>
        <v>"hp":237600,"atk":6600</v>
      </c>
      <c r="I4061" s="20" t="str">
        <f>IF(VLOOKUP(B4061,属性中转表!A:G,7,FALSE)=0,"",VLOOKUP(VLOOKUP(B4061,属性中转表!A:G,7,FALSE),属性中转表!$K$2:$P$21,6,0))&amp;IF(VLOOKUP(B4061,属性中转表!A:G,7,FALSE)&gt;=50,VLOOKUP(A4061,英雄数据表!A:K,9,0),IF(VLOOKUP(B4061,属性中转表!A:G,7,FALSE)&gt;=25,VLOOKUP(A4061,英雄数据表!A:K,5,0),""))</f>
        <v>"atk":300,"hp":5000,"undpspro":150,"pvpdpspro":50,"pvpundpspro":50,"hppro":100</v>
      </c>
      <c r="J4061" s="20" t="str">
        <f>IF(I4061="","",属性中转表!$I$1&amp;(IF(VLOOKUP(B4061,属性中转表!A:G,7,FALSE)=0,0,VLOOKUP(VLOOKUP(B4061,属性中转表!A:G,7,FALSE),属性中转表!$K$2:$P$21,4,0)))+IFERROR(VLOOKUP(A4061,英雄数据表!A:K,IF(武魂!B4061&gt;=50,10,IF(武魂!B4061&gt;=25,6)),0),0))</f>
        <v>,"dpspro":150</v>
      </c>
      <c r="K4061" s="32" t="str">
        <f t="shared" si="272"/>
        <v>"atk":300,"hp":5000,"undpspro":150,"pvpdpspro":50,"pvpundpspro":50,"hppro":100,"dpspro":150</v>
      </c>
      <c r="L4061" s="20" t="str">
        <f>IF(B4061&gt;=50,VLOOKUP(A4061,英雄数据表!A:L,11,FALSE),IF(B4061&gt;=25,VLOOKUP(A4061,英雄数据表!A:L,7,0),""))</f>
        <v>"3206602004"</v>
      </c>
      <c r="M4061" s="20" t="str">
        <f>IFERROR(VLOOKUP(B4061,属性中转表!$K$2:$O$21,5,FALSE),"")</f>
        <v>"dpspro":50</v>
      </c>
      <c r="N4061" s="20" t="str">
        <f>IF(B4061=25,VLOOKUP(A4061,英雄数据表!A:L,8,FALSE),IF(B4061=50,VLOOKUP(A4061,英雄数据表!A:L,12,0),""))</f>
        <v/>
      </c>
    </row>
    <row r="4062" spans="1:14" x14ac:dyDescent="0.3">
      <c r="A4062" s="20">
        <v>32066</v>
      </c>
      <c r="B4062" s="21">
        <f t="shared" si="269"/>
        <v>61</v>
      </c>
      <c r="C4062" s="21">
        <v>5</v>
      </c>
      <c r="D4062" s="21">
        <f>VLOOKUP(A4062,英雄数据表!A:D,4,0)</f>
        <v>3</v>
      </c>
      <c r="E4062" s="20" t="str">
        <f>VLOOKUP(A4062,英雄数据表!A:C,3,0)</f>
        <v>巫毒护符</v>
      </c>
      <c r="F4062" s="20">
        <f t="shared" si="270"/>
        <v>32066</v>
      </c>
      <c r="G4062" s="20">
        <f t="shared" si="271"/>
        <v>32066</v>
      </c>
      <c r="H4062" s="21" t="str">
        <f>VLOOKUP(B4062,属性中转表!A:F,6,FALSE)</f>
        <v>"hp":243000,"atk":6750</v>
      </c>
      <c r="I4062" s="20" t="str">
        <f>IF(VLOOKUP(B4062,属性中转表!A:G,7,FALSE)=0,"",VLOOKUP(VLOOKUP(B4062,属性中转表!A:G,7,FALSE),属性中转表!$K$2:$P$21,6,0))&amp;IF(VLOOKUP(B4062,属性中转表!A:G,7,FALSE)&gt;=50,VLOOKUP(A4062,英雄数据表!A:K,9,0),IF(VLOOKUP(B4062,属性中转表!A:G,7,FALSE)&gt;=25,VLOOKUP(A4062,英雄数据表!A:K,5,0),""))</f>
        <v>"atk":300,"hp":5000,"undpspro":150,"pvpdpspro":50,"pvpundpspro":50,"hppro":100</v>
      </c>
      <c r="J4062" s="20" t="str">
        <f>IF(I4062="","",属性中转表!$I$1&amp;(IF(VLOOKUP(B4062,属性中转表!A:G,7,FALSE)=0,0,VLOOKUP(VLOOKUP(B4062,属性中转表!A:G,7,FALSE),属性中转表!$K$2:$P$21,4,0)))+IFERROR(VLOOKUP(A4062,英雄数据表!A:K,IF(武魂!B4062&gt;=50,10,IF(武魂!B4062&gt;=25,6)),0),0))</f>
        <v>,"dpspro":150</v>
      </c>
      <c r="K4062" s="32" t="str">
        <f t="shared" si="272"/>
        <v>"atk":300,"hp":5000,"undpspro":150,"pvpdpspro":50,"pvpundpspro":50,"hppro":100,"dpspro":150</v>
      </c>
      <c r="L4062" s="20" t="str">
        <f>IF(B4062&gt;=50,VLOOKUP(A4062,英雄数据表!A:L,11,FALSE),IF(B4062&gt;=25,VLOOKUP(A4062,英雄数据表!A:L,7,0),""))</f>
        <v>"3206602004"</v>
      </c>
      <c r="M4062" s="20" t="str">
        <f>IFERROR(VLOOKUP(B4062,属性中转表!$K$2:$O$21,5,FALSE),"")</f>
        <v/>
      </c>
      <c r="N4062" s="20" t="str">
        <f>IF(B4062=25,VLOOKUP(A4062,英雄数据表!A:L,8,FALSE),IF(B4062=50,VLOOKUP(A4062,英雄数据表!A:L,12,0),""))</f>
        <v/>
      </c>
    </row>
    <row r="4063" spans="1:14" x14ac:dyDescent="0.3">
      <c r="A4063" s="20">
        <v>32066</v>
      </c>
      <c r="B4063" s="21">
        <f t="shared" si="269"/>
        <v>62</v>
      </c>
      <c r="C4063" s="21">
        <v>5</v>
      </c>
      <c r="D4063" s="21">
        <f>VLOOKUP(A4063,英雄数据表!A:D,4,0)</f>
        <v>3</v>
      </c>
      <c r="E4063" s="20" t="str">
        <f>VLOOKUP(A4063,英雄数据表!A:C,3,0)</f>
        <v>巫毒护符</v>
      </c>
      <c r="F4063" s="20">
        <f t="shared" si="270"/>
        <v>32066</v>
      </c>
      <c r="G4063" s="20">
        <f t="shared" si="271"/>
        <v>32066</v>
      </c>
      <c r="H4063" s="21" t="str">
        <f>VLOOKUP(B4063,属性中转表!A:F,6,FALSE)</f>
        <v>"hp":248400,"atk":6900</v>
      </c>
      <c r="I4063" s="20" t="str">
        <f>IF(VLOOKUP(B4063,属性中转表!A:G,7,FALSE)=0,"",VLOOKUP(VLOOKUP(B4063,属性中转表!A:G,7,FALSE),属性中转表!$K$2:$P$21,6,0))&amp;IF(VLOOKUP(B4063,属性中转表!A:G,7,FALSE)&gt;=50,VLOOKUP(A4063,英雄数据表!A:K,9,0),IF(VLOOKUP(B4063,属性中转表!A:G,7,FALSE)&gt;=25,VLOOKUP(A4063,英雄数据表!A:K,5,0),""))</f>
        <v>"atk":300,"hp":5000,"undpspro":150,"pvpdpspro":50,"pvpundpspro":50,"hppro":100</v>
      </c>
      <c r="J4063" s="20" t="str">
        <f>IF(I4063="","",属性中转表!$I$1&amp;(IF(VLOOKUP(B4063,属性中转表!A:G,7,FALSE)=0,0,VLOOKUP(VLOOKUP(B4063,属性中转表!A:G,7,FALSE),属性中转表!$K$2:$P$21,4,0)))+IFERROR(VLOOKUP(A4063,英雄数据表!A:K,IF(武魂!B4063&gt;=50,10,IF(武魂!B4063&gt;=25,6)),0),0))</f>
        <v>,"dpspro":150</v>
      </c>
      <c r="K4063" s="32" t="str">
        <f t="shared" si="272"/>
        <v>"atk":300,"hp":5000,"undpspro":150,"pvpdpspro":50,"pvpundpspro":50,"hppro":100,"dpspro":150</v>
      </c>
      <c r="L4063" s="20" t="str">
        <f>IF(B4063&gt;=50,VLOOKUP(A4063,英雄数据表!A:L,11,FALSE),IF(B4063&gt;=25,VLOOKUP(A4063,英雄数据表!A:L,7,0),""))</f>
        <v>"3206602004"</v>
      </c>
      <c r="M4063" s="20" t="str">
        <f>IFERROR(VLOOKUP(B4063,属性中转表!$K$2:$O$21,5,FALSE),"")</f>
        <v/>
      </c>
      <c r="N4063" s="20" t="str">
        <f>IF(B4063=25,VLOOKUP(A4063,英雄数据表!A:L,8,FALSE),IF(B4063=50,VLOOKUP(A4063,英雄数据表!A:L,12,0),""))</f>
        <v/>
      </c>
    </row>
    <row r="4064" spans="1:14" x14ac:dyDescent="0.3">
      <c r="A4064" s="20">
        <v>32066</v>
      </c>
      <c r="B4064" s="21">
        <f t="shared" si="269"/>
        <v>63</v>
      </c>
      <c r="C4064" s="21">
        <v>5</v>
      </c>
      <c r="D4064" s="21">
        <f>VLOOKUP(A4064,英雄数据表!A:D,4,0)</f>
        <v>3</v>
      </c>
      <c r="E4064" s="20" t="str">
        <f>VLOOKUP(A4064,英雄数据表!A:C,3,0)</f>
        <v>巫毒护符</v>
      </c>
      <c r="F4064" s="20">
        <f t="shared" si="270"/>
        <v>32066</v>
      </c>
      <c r="G4064" s="20">
        <f t="shared" si="271"/>
        <v>32066</v>
      </c>
      <c r="H4064" s="21" t="str">
        <f>VLOOKUP(B4064,属性中转表!A:F,6,FALSE)</f>
        <v>"hp":253800,"atk":7050</v>
      </c>
      <c r="I4064" s="20" t="str">
        <f>IF(VLOOKUP(B4064,属性中转表!A:G,7,FALSE)=0,"",VLOOKUP(VLOOKUP(B4064,属性中转表!A:G,7,FALSE),属性中转表!$K$2:$P$21,6,0))&amp;IF(VLOOKUP(B4064,属性中转表!A:G,7,FALSE)&gt;=50,VLOOKUP(A4064,英雄数据表!A:K,9,0),IF(VLOOKUP(B4064,属性中转表!A:G,7,FALSE)&gt;=25,VLOOKUP(A4064,英雄数据表!A:K,5,0),""))</f>
        <v>"atk":300,"hp":5000,"undpspro":150,"pvpdpspro":50,"pvpundpspro":50,"hppro":100</v>
      </c>
      <c r="J4064" s="20" t="str">
        <f>IF(I4064="","",属性中转表!$I$1&amp;(IF(VLOOKUP(B4064,属性中转表!A:G,7,FALSE)=0,0,VLOOKUP(VLOOKUP(B4064,属性中转表!A:G,7,FALSE),属性中转表!$K$2:$P$21,4,0)))+IFERROR(VLOOKUP(A4064,英雄数据表!A:K,IF(武魂!B4064&gt;=50,10,IF(武魂!B4064&gt;=25,6)),0),0))</f>
        <v>,"dpspro":150</v>
      </c>
      <c r="K4064" s="32" t="str">
        <f t="shared" si="272"/>
        <v>"atk":300,"hp":5000,"undpspro":150,"pvpdpspro":50,"pvpundpspro":50,"hppro":100,"dpspro":150</v>
      </c>
      <c r="L4064" s="20" t="str">
        <f>IF(B4064&gt;=50,VLOOKUP(A4064,英雄数据表!A:L,11,FALSE),IF(B4064&gt;=25,VLOOKUP(A4064,英雄数据表!A:L,7,0),""))</f>
        <v>"3206602004"</v>
      </c>
      <c r="M4064" s="20" t="str">
        <f>IFERROR(VLOOKUP(B4064,属性中转表!$K$2:$O$21,5,FALSE),"")</f>
        <v/>
      </c>
      <c r="N4064" s="20" t="str">
        <f>IF(B4064=25,VLOOKUP(A4064,英雄数据表!A:L,8,FALSE),IF(B4064=50,VLOOKUP(A4064,英雄数据表!A:L,12,0),""))</f>
        <v/>
      </c>
    </row>
    <row r="4065" spans="1:14" x14ac:dyDescent="0.3">
      <c r="A4065" s="20">
        <v>32066</v>
      </c>
      <c r="B4065" s="21">
        <f t="shared" si="269"/>
        <v>64</v>
      </c>
      <c r="C4065" s="21">
        <v>5</v>
      </c>
      <c r="D4065" s="21">
        <f>VLOOKUP(A4065,英雄数据表!A:D,4,0)</f>
        <v>3</v>
      </c>
      <c r="E4065" s="20" t="str">
        <f>VLOOKUP(A4065,英雄数据表!A:C,3,0)</f>
        <v>巫毒护符</v>
      </c>
      <c r="F4065" s="20">
        <f t="shared" si="270"/>
        <v>32066</v>
      </c>
      <c r="G4065" s="20">
        <f t="shared" si="271"/>
        <v>32066</v>
      </c>
      <c r="H4065" s="21" t="str">
        <f>VLOOKUP(B4065,属性中转表!A:F,6,FALSE)</f>
        <v>"hp":259200,"atk":7200</v>
      </c>
      <c r="I4065" s="20" t="str">
        <f>IF(VLOOKUP(B4065,属性中转表!A:G,7,FALSE)=0,"",VLOOKUP(VLOOKUP(B4065,属性中转表!A:G,7,FALSE),属性中转表!$K$2:$P$21,6,0))&amp;IF(VLOOKUP(B4065,属性中转表!A:G,7,FALSE)&gt;=50,VLOOKUP(A4065,英雄数据表!A:K,9,0),IF(VLOOKUP(B4065,属性中转表!A:G,7,FALSE)&gt;=25,VLOOKUP(A4065,英雄数据表!A:K,5,0),""))</f>
        <v>"atk":300,"hp":5000,"undpspro":150,"pvpdpspro":50,"pvpundpspro":50,"hppro":100</v>
      </c>
      <c r="J4065" s="20" t="str">
        <f>IF(I4065="","",属性中转表!$I$1&amp;(IF(VLOOKUP(B4065,属性中转表!A:G,7,FALSE)=0,0,VLOOKUP(VLOOKUP(B4065,属性中转表!A:G,7,FALSE),属性中转表!$K$2:$P$21,4,0)))+IFERROR(VLOOKUP(A4065,英雄数据表!A:K,IF(武魂!B4065&gt;=50,10,IF(武魂!B4065&gt;=25,6)),0),0))</f>
        <v>,"dpspro":150</v>
      </c>
      <c r="K4065" s="32" t="str">
        <f t="shared" si="272"/>
        <v>"atk":300,"hp":5000,"undpspro":150,"pvpdpspro":50,"pvpundpspro":50,"hppro":100,"dpspro":150</v>
      </c>
      <c r="L4065" s="20" t="str">
        <f>IF(B4065&gt;=50,VLOOKUP(A4065,英雄数据表!A:L,11,FALSE),IF(B4065&gt;=25,VLOOKUP(A4065,英雄数据表!A:L,7,0),""))</f>
        <v>"3206602004"</v>
      </c>
      <c r="M4065" s="20" t="str">
        <f>IFERROR(VLOOKUP(B4065,属性中转表!$K$2:$O$21,5,FALSE),"")</f>
        <v/>
      </c>
      <c r="N4065" s="20" t="str">
        <f>IF(B4065=25,VLOOKUP(A4065,英雄数据表!A:L,8,FALSE),IF(B4065=50,VLOOKUP(A4065,英雄数据表!A:L,12,0),""))</f>
        <v/>
      </c>
    </row>
    <row r="4066" spans="1:14" x14ac:dyDescent="0.3">
      <c r="A4066" s="20">
        <v>32066</v>
      </c>
      <c r="B4066" s="21">
        <f t="shared" si="269"/>
        <v>65</v>
      </c>
      <c r="C4066" s="21">
        <v>5</v>
      </c>
      <c r="D4066" s="21">
        <f>VLOOKUP(A4066,英雄数据表!A:D,4,0)</f>
        <v>3</v>
      </c>
      <c r="E4066" s="20" t="str">
        <f>VLOOKUP(A4066,英雄数据表!A:C,3,0)</f>
        <v>巫毒护符</v>
      </c>
      <c r="F4066" s="20">
        <f t="shared" si="270"/>
        <v>32066</v>
      </c>
      <c r="G4066" s="20">
        <f t="shared" si="271"/>
        <v>32066</v>
      </c>
      <c r="H4066" s="21" t="str">
        <f>VLOOKUP(B4066,属性中转表!A:F,6,FALSE)</f>
        <v>"hp":264600,"atk":7350</v>
      </c>
      <c r="I4066" s="20" t="str">
        <f>IF(VLOOKUP(B4066,属性中转表!A:G,7,FALSE)=0,"",VLOOKUP(VLOOKUP(B4066,属性中转表!A:G,7,FALSE),属性中转表!$K$2:$P$21,6,0))&amp;IF(VLOOKUP(B4066,属性中转表!A:G,7,FALSE)&gt;=50,VLOOKUP(A4066,英雄数据表!A:K,9,0),IF(VLOOKUP(B4066,属性中转表!A:G,7,FALSE)&gt;=25,VLOOKUP(A4066,英雄数据表!A:K,5,0),""))</f>
        <v>"atk":300,"hp":5000,"undpspro":150,"pvpdpspro":100,"pvpundpspro":50,"hppro":100</v>
      </c>
      <c r="J4066" s="20" t="str">
        <f>IF(I4066="","",属性中转表!$I$1&amp;(IF(VLOOKUP(B4066,属性中转表!A:G,7,FALSE)=0,0,VLOOKUP(VLOOKUP(B4066,属性中转表!A:G,7,FALSE),属性中转表!$K$2:$P$21,4,0)))+IFERROR(VLOOKUP(A4066,英雄数据表!A:K,IF(武魂!B4066&gt;=50,10,IF(武魂!B4066&gt;=25,6)),0),0))</f>
        <v>,"dpspro":150</v>
      </c>
      <c r="K4066" s="32" t="str">
        <f t="shared" si="272"/>
        <v>"atk":300,"hp":5000,"undpspro":150,"pvpdpspro":100,"pvpundpspro":50,"hppro":100,"dpspro":150</v>
      </c>
      <c r="L4066" s="20" t="str">
        <f>IF(B4066&gt;=50,VLOOKUP(A4066,英雄数据表!A:L,11,FALSE),IF(B4066&gt;=25,VLOOKUP(A4066,英雄数据表!A:L,7,0),""))</f>
        <v>"3206602004"</v>
      </c>
      <c r="M4066" s="20" t="str">
        <f>IFERROR(VLOOKUP(B4066,属性中转表!$K$2:$O$21,5,FALSE),"")</f>
        <v>"pvpdpspro":50</v>
      </c>
      <c r="N4066" s="20" t="str">
        <f>IF(B4066=25,VLOOKUP(A4066,英雄数据表!A:L,8,FALSE),IF(B4066=50,VLOOKUP(A4066,英雄数据表!A:L,12,0),""))</f>
        <v/>
      </c>
    </row>
    <row r="4067" spans="1:14" x14ac:dyDescent="0.3">
      <c r="A4067" s="20">
        <v>32066</v>
      </c>
      <c r="B4067" s="21">
        <f t="shared" si="269"/>
        <v>66</v>
      </c>
      <c r="C4067" s="21">
        <v>5</v>
      </c>
      <c r="D4067" s="21">
        <f>VLOOKUP(A4067,英雄数据表!A:D,4,0)</f>
        <v>3</v>
      </c>
      <c r="E4067" s="20" t="str">
        <f>VLOOKUP(A4067,英雄数据表!A:C,3,0)</f>
        <v>巫毒护符</v>
      </c>
      <c r="F4067" s="20">
        <f t="shared" si="270"/>
        <v>32066</v>
      </c>
      <c r="G4067" s="20">
        <f t="shared" si="271"/>
        <v>32066</v>
      </c>
      <c r="H4067" s="21" t="str">
        <f>VLOOKUP(B4067,属性中转表!A:F,6,FALSE)</f>
        <v>"hp":270000,"atk":7500</v>
      </c>
      <c r="I4067" s="20" t="str">
        <f>IF(VLOOKUP(B4067,属性中转表!A:G,7,FALSE)=0,"",VLOOKUP(VLOOKUP(B4067,属性中转表!A:G,7,FALSE),属性中转表!$K$2:$P$21,6,0))&amp;IF(VLOOKUP(B4067,属性中转表!A:G,7,FALSE)&gt;=50,VLOOKUP(A4067,英雄数据表!A:K,9,0),IF(VLOOKUP(B4067,属性中转表!A:G,7,FALSE)&gt;=25,VLOOKUP(A4067,英雄数据表!A:K,5,0),""))</f>
        <v>"atk":300,"hp":5000,"undpspro":150,"pvpdpspro":100,"pvpundpspro":50,"hppro":100</v>
      </c>
      <c r="J4067" s="20" t="str">
        <f>IF(I4067="","",属性中转表!$I$1&amp;(IF(VLOOKUP(B4067,属性中转表!A:G,7,FALSE)=0,0,VLOOKUP(VLOOKUP(B4067,属性中转表!A:G,7,FALSE),属性中转表!$K$2:$P$21,4,0)))+IFERROR(VLOOKUP(A4067,英雄数据表!A:K,IF(武魂!B4067&gt;=50,10,IF(武魂!B4067&gt;=25,6)),0),0))</f>
        <v>,"dpspro":150</v>
      </c>
      <c r="K4067" s="32" t="str">
        <f t="shared" si="272"/>
        <v>"atk":300,"hp":5000,"undpspro":150,"pvpdpspro":100,"pvpundpspro":50,"hppro":100,"dpspro":150</v>
      </c>
      <c r="L4067" s="20" t="str">
        <f>IF(B4067&gt;=50,VLOOKUP(A4067,英雄数据表!A:L,11,FALSE),IF(B4067&gt;=25,VLOOKUP(A4067,英雄数据表!A:L,7,0),""))</f>
        <v>"3206602004"</v>
      </c>
      <c r="M4067" s="20" t="str">
        <f>IFERROR(VLOOKUP(B4067,属性中转表!$K$2:$O$21,5,FALSE),"")</f>
        <v/>
      </c>
      <c r="N4067" s="20" t="str">
        <f>IF(B4067=25,VLOOKUP(A4067,英雄数据表!A:L,8,FALSE),IF(B4067=50,VLOOKUP(A4067,英雄数据表!A:L,12,0),""))</f>
        <v/>
      </c>
    </row>
    <row r="4068" spans="1:14" x14ac:dyDescent="0.3">
      <c r="A4068" s="20">
        <v>32066</v>
      </c>
      <c r="B4068" s="21">
        <f t="shared" si="269"/>
        <v>67</v>
      </c>
      <c r="C4068" s="21">
        <v>5</v>
      </c>
      <c r="D4068" s="21">
        <f>VLOOKUP(A4068,英雄数据表!A:D,4,0)</f>
        <v>3</v>
      </c>
      <c r="E4068" s="20" t="str">
        <f>VLOOKUP(A4068,英雄数据表!A:C,3,0)</f>
        <v>巫毒护符</v>
      </c>
      <c r="F4068" s="20">
        <f t="shared" si="270"/>
        <v>32066</v>
      </c>
      <c r="G4068" s="20">
        <f t="shared" si="271"/>
        <v>32066</v>
      </c>
      <c r="H4068" s="21" t="str">
        <f>VLOOKUP(B4068,属性中转表!A:F,6,FALSE)</f>
        <v>"hp":275400,"atk":7650</v>
      </c>
      <c r="I4068" s="20" t="str">
        <f>IF(VLOOKUP(B4068,属性中转表!A:G,7,FALSE)=0,"",VLOOKUP(VLOOKUP(B4068,属性中转表!A:G,7,FALSE),属性中转表!$K$2:$P$21,6,0))&amp;IF(VLOOKUP(B4068,属性中转表!A:G,7,FALSE)&gt;=50,VLOOKUP(A4068,英雄数据表!A:K,9,0),IF(VLOOKUP(B4068,属性中转表!A:G,7,FALSE)&gt;=25,VLOOKUP(A4068,英雄数据表!A:K,5,0),""))</f>
        <v>"atk":300,"hp":5000,"undpspro":150,"pvpdpspro":100,"pvpundpspro":50,"hppro":100</v>
      </c>
      <c r="J4068" s="20" t="str">
        <f>IF(I4068="","",属性中转表!$I$1&amp;(IF(VLOOKUP(B4068,属性中转表!A:G,7,FALSE)=0,0,VLOOKUP(VLOOKUP(B4068,属性中转表!A:G,7,FALSE),属性中转表!$K$2:$P$21,4,0)))+IFERROR(VLOOKUP(A4068,英雄数据表!A:K,IF(武魂!B4068&gt;=50,10,IF(武魂!B4068&gt;=25,6)),0),0))</f>
        <v>,"dpspro":150</v>
      </c>
      <c r="K4068" s="32" t="str">
        <f t="shared" si="272"/>
        <v>"atk":300,"hp":5000,"undpspro":150,"pvpdpspro":100,"pvpundpspro":50,"hppro":100,"dpspro":150</v>
      </c>
      <c r="L4068" s="20" t="str">
        <f>IF(B4068&gt;=50,VLOOKUP(A4068,英雄数据表!A:L,11,FALSE),IF(B4068&gt;=25,VLOOKUP(A4068,英雄数据表!A:L,7,0),""))</f>
        <v>"3206602004"</v>
      </c>
      <c r="M4068" s="20" t="str">
        <f>IFERROR(VLOOKUP(B4068,属性中转表!$K$2:$O$21,5,FALSE),"")</f>
        <v/>
      </c>
      <c r="N4068" s="20" t="str">
        <f>IF(B4068=25,VLOOKUP(A4068,英雄数据表!A:L,8,FALSE),IF(B4068=50,VLOOKUP(A4068,英雄数据表!A:L,12,0),""))</f>
        <v/>
      </c>
    </row>
    <row r="4069" spans="1:14" x14ac:dyDescent="0.3">
      <c r="A4069" s="20">
        <v>32066</v>
      </c>
      <c r="B4069" s="21">
        <f t="shared" si="269"/>
        <v>68</v>
      </c>
      <c r="C4069" s="21">
        <v>5</v>
      </c>
      <c r="D4069" s="21">
        <f>VLOOKUP(A4069,英雄数据表!A:D,4,0)</f>
        <v>3</v>
      </c>
      <c r="E4069" s="20" t="str">
        <f>VLOOKUP(A4069,英雄数据表!A:C,3,0)</f>
        <v>巫毒护符</v>
      </c>
      <c r="F4069" s="20">
        <f t="shared" si="270"/>
        <v>32066</v>
      </c>
      <c r="G4069" s="20">
        <f t="shared" si="271"/>
        <v>32066</v>
      </c>
      <c r="H4069" s="21" t="str">
        <f>VLOOKUP(B4069,属性中转表!A:F,6,FALSE)</f>
        <v>"hp":280800,"atk":7800</v>
      </c>
      <c r="I4069" s="20" t="str">
        <f>IF(VLOOKUP(B4069,属性中转表!A:G,7,FALSE)=0,"",VLOOKUP(VLOOKUP(B4069,属性中转表!A:G,7,FALSE),属性中转表!$K$2:$P$21,6,0))&amp;IF(VLOOKUP(B4069,属性中转表!A:G,7,FALSE)&gt;=50,VLOOKUP(A4069,英雄数据表!A:K,9,0),IF(VLOOKUP(B4069,属性中转表!A:G,7,FALSE)&gt;=25,VLOOKUP(A4069,英雄数据表!A:K,5,0),""))</f>
        <v>"atk":300,"hp":5000,"undpspro":150,"pvpdpspro":100,"pvpundpspro":50,"hppro":100</v>
      </c>
      <c r="J4069" s="20" t="str">
        <f>IF(I4069="","",属性中转表!$I$1&amp;(IF(VLOOKUP(B4069,属性中转表!A:G,7,FALSE)=0,0,VLOOKUP(VLOOKUP(B4069,属性中转表!A:G,7,FALSE),属性中转表!$K$2:$P$21,4,0)))+IFERROR(VLOOKUP(A4069,英雄数据表!A:K,IF(武魂!B4069&gt;=50,10,IF(武魂!B4069&gt;=25,6)),0),0))</f>
        <v>,"dpspro":150</v>
      </c>
      <c r="K4069" s="32" t="str">
        <f t="shared" si="272"/>
        <v>"atk":300,"hp":5000,"undpspro":150,"pvpdpspro":100,"pvpundpspro":50,"hppro":100,"dpspro":150</v>
      </c>
      <c r="L4069" s="20" t="str">
        <f>IF(B4069&gt;=50,VLOOKUP(A4069,英雄数据表!A:L,11,FALSE),IF(B4069&gt;=25,VLOOKUP(A4069,英雄数据表!A:L,7,0),""))</f>
        <v>"3206602004"</v>
      </c>
      <c r="M4069" s="20" t="str">
        <f>IFERROR(VLOOKUP(B4069,属性中转表!$K$2:$O$21,5,FALSE),"")</f>
        <v/>
      </c>
      <c r="N4069" s="20" t="str">
        <f>IF(B4069=25,VLOOKUP(A4069,英雄数据表!A:L,8,FALSE),IF(B4069=50,VLOOKUP(A4069,英雄数据表!A:L,12,0),""))</f>
        <v/>
      </c>
    </row>
    <row r="4070" spans="1:14" x14ac:dyDescent="0.3">
      <c r="A4070" s="20">
        <v>32066</v>
      </c>
      <c r="B4070" s="21">
        <f t="shared" si="269"/>
        <v>69</v>
      </c>
      <c r="C4070" s="21">
        <v>5</v>
      </c>
      <c r="D4070" s="21">
        <f>VLOOKUP(A4070,英雄数据表!A:D,4,0)</f>
        <v>3</v>
      </c>
      <c r="E4070" s="20" t="str">
        <f>VLOOKUP(A4070,英雄数据表!A:C,3,0)</f>
        <v>巫毒护符</v>
      </c>
      <c r="F4070" s="20">
        <f t="shared" si="270"/>
        <v>32066</v>
      </c>
      <c r="G4070" s="20">
        <f t="shared" si="271"/>
        <v>32066</v>
      </c>
      <c r="H4070" s="21" t="str">
        <f>VLOOKUP(B4070,属性中转表!A:F,6,FALSE)</f>
        <v>"hp":286200,"atk":7950</v>
      </c>
      <c r="I4070" s="20" t="str">
        <f>IF(VLOOKUP(B4070,属性中转表!A:G,7,FALSE)=0,"",VLOOKUP(VLOOKUP(B4070,属性中转表!A:G,7,FALSE),属性中转表!$K$2:$P$21,6,0))&amp;IF(VLOOKUP(B4070,属性中转表!A:G,7,FALSE)&gt;=50,VLOOKUP(A4070,英雄数据表!A:K,9,0),IF(VLOOKUP(B4070,属性中转表!A:G,7,FALSE)&gt;=25,VLOOKUP(A4070,英雄数据表!A:K,5,0),""))</f>
        <v>"atk":300,"hp":5000,"undpspro":150,"pvpdpspro":100,"pvpundpspro":50,"hppro":100</v>
      </c>
      <c r="J4070" s="20" t="str">
        <f>IF(I4070="","",属性中转表!$I$1&amp;(IF(VLOOKUP(B4070,属性中转表!A:G,7,FALSE)=0,0,VLOOKUP(VLOOKUP(B4070,属性中转表!A:G,7,FALSE),属性中转表!$K$2:$P$21,4,0)))+IFERROR(VLOOKUP(A4070,英雄数据表!A:K,IF(武魂!B4070&gt;=50,10,IF(武魂!B4070&gt;=25,6)),0),0))</f>
        <v>,"dpspro":150</v>
      </c>
      <c r="K4070" s="32" t="str">
        <f t="shared" si="272"/>
        <v>"atk":300,"hp":5000,"undpspro":150,"pvpdpspro":100,"pvpundpspro":50,"hppro":100,"dpspro":150</v>
      </c>
      <c r="L4070" s="20" t="str">
        <f>IF(B4070&gt;=50,VLOOKUP(A4070,英雄数据表!A:L,11,FALSE),IF(B4070&gt;=25,VLOOKUP(A4070,英雄数据表!A:L,7,0),""))</f>
        <v>"3206602004"</v>
      </c>
      <c r="M4070" s="20" t="str">
        <f>IFERROR(VLOOKUP(B4070,属性中转表!$K$2:$O$21,5,FALSE),"")</f>
        <v/>
      </c>
      <c r="N4070" s="20" t="str">
        <f>IF(B4070=25,VLOOKUP(A4070,英雄数据表!A:L,8,FALSE),IF(B4070=50,VLOOKUP(A4070,英雄数据表!A:L,12,0),""))</f>
        <v/>
      </c>
    </row>
    <row r="4071" spans="1:14" x14ac:dyDescent="0.3">
      <c r="A4071" s="20">
        <v>32066</v>
      </c>
      <c r="B4071" s="21">
        <f t="shared" si="269"/>
        <v>70</v>
      </c>
      <c r="C4071" s="21">
        <v>5</v>
      </c>
      <c r="D4071" s="21">
        <f>VLOOKUP(A4071,英雄数据表!A:D,4,0)</f>
        <v>3</v>
      </c>
      <c r="E4071" s="20" t="str">
        <f>VLOOKUP(A4071,英雄数据表!A:C,3,0)</f>
        <v>巫毒护符</v>
      </c>
      <c r="F4071" s="20">
        <f t="shared" si="270"/>
        <v>32066</v>
      </c>
      <c r="G4071" s="20">
        <f t="shared" si="271"/>
        <v>32066</v>
      </c>
      <c r="H4071" s="21" t="str">
        <f>VLOOKUP(B4071,属性中转表!A:F,6,FALSE)</f>
        <v>"hp":291600,"atk":8100</v>
      </c>
      <c r="I4071" s="20" t="str">
        <f>IF(VLOOKUP(B4071,属性中转表!A:G,7,FALSE)=0,"",VLOOKUP(VLOOKUP(B4071,属性中转表!A:G,7,FALSE),属性中转表!$K$2:$P$21,6,0))&amp;IF(VLOOKUP(B4071,属性中转表!A:G,7,FALSE)&gt;=50,VLOOKUP(A4071,英雄数据表!A:K,9,0),IF(VLOOKUP(B4071,属性中转表!A:G,7,FALSE)&gt;=25,VLOOKUP(A4071,英雄数据表!A:K,5,0),""))</f>
        <v>"atk":300,"hp":5000,"undpspro":150,"pvpdpspro":100,"pvpundpspro":100,"hppro":100</v>
      </c>
      <c r="J4071" s="20" t="str">
        <f>IF(I4071="","",属性中转表!$I$1&amp;(IF(VLOOKUP(B4071,属性中转表!A:G,7,FALSE)=0,0,VLOOKUP(VLOOKUP(B4071,属性中转表!A:G,7,FALSE),属性中转表!$K$2:$P$21,4,0)))+IFERROR(VLOOKUP(A4071,英雄数据表!A:K,IF(武魂!B4071&gt;=50,10,IF(武魂!B4071&gt;=25,6)),0),0))</f>
        <v>,"dpspro":150</v>
      </c>
      <c r="K4071" s="32" t="str">
        <f t="shared" si="272"/>
        <v>"atk":300,"hp":5000,"undpspro":150,"pvpdpspro":100,"pvpundpspro":100,"hppro":100,"dpspro":150</v>
      </c>
      <c r="L4071" s="20" t="str">
        <f>IF(B4071&gt;=50,VLOOKUP(A4071,英雄数据表!A:L,11,FALSE),IF(B4071&gt;=25,VLOOKUP(A4071,英雄数据表!A:L,7,0),""))</f>
        <v>"3206602004"</v>
      </c>
      <c r="M4071" s="20" t="str">
        <f>IFERROR(VLOOKUP(B4071,属性中转表!$K$2:$O$21,5,FALSE),"")</f>
        <v>"pvpundpspro":50</v>
      </c>
      <c r="N4071" s="20" t="str">
        <f>IF(B4071=25,VLOOKUP(A4071,英雄数据表!A:L,8,FALSE),IF(B4071=50,VLOOKUP(A4071,英雄数据表!A:L,12,0),""))</f>
        <v/>
      </c>
    </row>
    <row r="4072" spans="1:14" x14ac:dyDescent="0.3">
      <c r="A4072" s="20">
        <v>32066</v>
      </c>
      <c r="B4072" s="21">
        <f t="shared" si="269"/>
        <v>71</v>
      </c>
      <c r="C4072" s="21">
        <v>5</v>
      </c>
      <c r="D4072" s="21">
        <f>VLOOKUP(A4072,英雄数据表!A:D,4,0)</f>
        <v>3</v>
      </c>
      <c r="E4072" s="20" t="str">
        <f>VLOOKUP(A4072,英雄数据表!A:C,3,0)</f>
        <v>巫毒护符</v>
      </c>
      <c r="F4072" s="20">
        <f t="shared" si="270"/>
        <v>32066</v>
      </c>
      <c r="G4072" s="20">
        <f t="shared" si="271"/>
        <v>32066</v>
      </c>
      <c r="H4072" s="21" t="str">
        <f>VLOOKUP(B4072,属性中转表!A:F,6,FALSE)</f>
        <v>"hp":297000,"atk":8250</v>
      </c>
      <c r="I4072" s="20" t="str">
        <f>IF(VLOOKUP(B4072,属性中转表!A:G,7,FALSE)=0,"",VLOOKUP(VLOOKUP(B4072,属性中转表!A:G,7,FALSE),属性中转表!$K$2:$P$21,6,0))&amp;IF(VLOOKUP(B4072,属性中转表!A:G,7,FALSE)&gt;=50,VLOOKUP(A4072,英雄数据表!A:K,9,0),IF(VLOOKUP(B4072,属性中转表!A:G,7,FALSE)&gt;=25,VLOOKUP(A4072,英雄数据表!A:K,5,0),""))</f>
        <v>"atk":300,"hp":5000,"undpspro":150,"pvpdpspro":100,"pvpundpspro":100,"hppro":100</v>
      </c>
      <c r="J4072" s="20" t="str">
        <f>IF(I4072="","",属性中转表!$I$1&amp;(IF(VLOOKUP(B4072,属性中转表!A:G,7,FALSE)=0,0,VLOOKUP(VLOOKUP(B4072,属性中转表!A:G,7,FALSE),属性中转表!$K$2:$P$21,4,0)))+IFERROR(VLOOKUP(A4072,英雄数据表!A:K,IF(武魂!B4072&gt;=50,10,IF(武魂!B4072&gt;=25,6)),0),0))</f>
        <v>,"dpspro":150</v>
      </c>
      <c r="K4072" s="32" t="str">
        <f t="shared" si="272"/>
        <v>"atk":300,"hp":5000,"undpspro":150,"pvpdpspro":100,"pvpundpspro":100,"hppro":100,"dpspro":150</v>
      </c>
      <c r="L4072" s="20" t="str">
        <f>IF(B4072&gt;=50,VLOOKUP(A4072,英雄数据表!A:L,11,FALSE),IF(B4072&gt;=25,VLOOKUP(A4072,英雄数据表!A:L,7,0),""))</f>
        <v>"3206602004"</v>
      </c>
      <c r="M4072" s="20" t="str">
        <f>IFERROR(VLOOKUP(B4072,属性中转表!$K$2:$O$21,5,FALSE),"")</f>
        <v/>
      </c>
      <c r="N4072" s="20" t="str">
        <f>IF(B4072=25,VLOOKUP(A4072,英雄数据表!A:L,8,FALSE),IF(B4072=50,VLOOKUP(A4072,英雄数据表!A:L,12,0),""))</f>
        <v/>
      </c>
    </row>
    <row r="4073" spans="1:14" x14ac:dyDescent="0.3">
      <c r="A4073" s="20">
        <v>32066</v>
      </c>
      <c r="B4073" s="21">
        <f t="shared" si="269"/>
        <v>72</v>
      </c>
      <c r="C4073" s="21">
        <v>5</v>
      </c>
      <c r="D4073" s="21">
        <f>VLOOKUP(A4073,英雄数据表!A:D,4,0)</f>
        <v>3</v>
      </c>
      <c r="E4073" s="20" t="str">
        <f>VLOOKUP(A4073,英雄数据表!A:C,3,0)</f>
        <v>巫毒护符</v>
      </c>
      <c r="F4073" s="20">
        <f t="shared" si="270"/>
        <v>32066</v>
      </c>
      <c r="G4073" s="20">
        <f t="shared" si="271"/>
        <v>32066</v>
      </c>
      <c r="H4073" s="21" t="str">
        <f>VLOOKUP(B4073,属性中转表!A:F,6,FALSE)</f>
        <v>"hp":302400,"atk":8400</v>
      </c>
      <c r="I4073" s="20" t="str">
        <f>IF(VLOOKUP(B4073,属性中转表!A:G,7,FALSE)=0,"",VLOOKUP(VLOOKUP(B4073,属性中转表!A:G,7,FALSE),属性中转表!$K$2:$P$21,6,0))&amp;IF(VLOOKUP(B4073,属性中转表!A:G,7,FALSE)&gt;=50,VLOOKUP(A4073,英雄数据表!A:K,9,0),IF(VLOOKUP(B4073,属性中转表!A:G,7,FALSE)&gt;=25,VLOOKUP(A4073,英雄数据表!A:K,5,0),""))</f>
        <v>"atk":300,"hp":5000,"undpspro":150,"pvpdpspro":100,"pvpundpspro":100,"hppro":100</v>
      </c>
      <c r="J4073" s="20" t="str">
        <f>IF(I4073="","",属性中转表!$I$1&amp;(IF(VLOOKUP(B4073,属性中转表!A:G,7,FALSE)=0,0,VLOOKUP(VLOOKUP(B4073,属性中转表!A:G,7,FALSE),属性中转表!$K$2:$P$21,4,0)))+IFERROR(VLOOKUP(A4073,英雄数据表!A:K,IF(武魂!B4073&gt;=50,10,IF(武魂!B4073&gt;=25,6)),0),0))</f>
        <v>,"dpspro":150</v>
      </c>
      <c r="K4073" s="32" t="str">
        <f t="shared" si="272"/>
        <v>"atk":300,"hp":5000,"undpspro":150,"pvpdpspro":100,"pvpundpspro":100,"hppro":100,"dpspro":150</v>
      </c>
      <c r="L4073" s="20" t="str">
        <f>IF(B4073&gt;=50,VLOOKUP(A4073,英雄数据表!A:L,11,FALSE),IF(B4073&gt;=25,VLOOKUP(A4073,英雄数据表!A:L,7,0),""))</f>
        <v>"3206602004"</v>
      </c>
      <c r="M4073" s="20" t="str">
        <f>IFERROR(VLOOKUP(B4073,属性中转表!$K$2:$O$21,5,FALSE),"")</f>
        <v/>
      </c>
      <c r="N4073" s="20" t="str">
        <f>IF(B4073=25,VLOOKUP(A4073,英雄数据表!A:L,8,FALSE),IF(B4073=50,VLOOKUP(A4073,英雄数据表!A:L,12,0),""))</f>
        <v/>
      </c>
    </row>
    <row r="4074" spans="1:14" x14ac:dyDescent="0.3">
      <c r="A4074" s="20">
        <v>32066</v>
      </c>
      <c r="B4074" s="21">
        <f t="shared" si="269"/>
        <v>73</v>
      </c>
      <c r="C4074" s="21">
        <v>5</v>
      </c>
      <c r="D4074" s="21">
        <f>VLOOKUP(A4074,英雄数据表!A:D,4,0)</f>
        <v>3</v>
      </c>
      <c r="E4074" s="20" t="str">
        <f>VLOOKUP(A4074,英雄数据表!A:C,3,0)</f>
        <v>巫毒护符</v>
      </c>
      <c r="F4074" s="20">
        <f t="shared" si="270"/>
        <v>32066</v>
      </c>
      <c r="G4074" s="20">
        <f t="shared" si="271"/>
        <v>32066</v>
      </c>
      <c r="H4074" s="21" t="str">
        <f>VLOOKUP(B4074,属性中转表!A:F,6,FALSE)</f>
        <v>"hp":307800,"atk":8550</v>
      </c>
      <c r="I4074" s="20" t="str">
        <f>IF(VLOOKUP(B4074,属性中转表!A:G,7,FALSE)=0,"",VLOOKUP(VLOOKUP(B4074,属性中转表!A:G,7,FALSE),属性中转表!$K$2:$P$21,6,0))&amp;IF(VLOOKUP(B4074,属性中转表!A:G,7,FALSE)&gt;=50,VLOOKUP(A4074,英雄数据表!A:K,9,0),IF(VLOOKUP(B4074,属性中转表!A:G,7,FALSE)&gt;=25,VLOOKUP(A4074,英雄数据表!A:K,5,0),""))</f>
        <v>"atk":300,"hp":5000,"undpspro":150,"pvpdpspro":100,"pvpundpspro":100,"hppro":100</v>
      </c>
      <c r="J4074" s="20" t="str">
        <f>IF(I4074="","",属性中转表!$I$1&amp;(IF(VLOOKUP(B4074,属性中转表!A:G,7,FALSE)=0,0,VLOOKUP(VLOOKUP(B4074,属性中转表!A:G,7,FALSE),属性中转表!$K$2:$P$21,4,0)))+IFERROR(VLOOKUP(A4074,英雄数据表!A:K,IF(武魂!B4074&gt;=50,10,IF(武魂!B4074&gt;=25,6)),0),0))</f>
        <v>,"dpspro":150</v>
      </c>
      <c r="K4074" s="32" t="str">
        <f t="shared" si="272"/>
        <v>"atk":300,"hp":5000,"undpspro":150,"pvpdpspro":100,"pvpundpspro":100,"hppro":100,"dpspro":150</v>
      </c>
      <c r="L4074" s="20" t="str">
        <f>IF(B4074&gt;=50,VLOOKUP(A4074,英雄数据表!A:L,11,FALSE),IF(B4074&gt;=25,VLOOKUP(A4074,英雄数据表!A:L,7,0),""))</f>
        <v>"3206602004"</v>
      </c>
      <c r="M4074" s="20" t="str">
        <f>IFERROR(VLOOKUP(B4074,属性中转表!$K$2:$O$21,5,FALSE),"")</f>
        <v/>
      </c>
      <c r="N4074" s="20" t="str">
        <f>IF(B4074=25,VLOOKUP(A4074,英雄数据表!A:L,8,FALSE),IF(B4074=50,VLOOKUP(A4074,英雄数据表!A:L,12,0),""))</f>
        <v/>
      </c>
    </row>
    <row r="4075" spans="1:14" x14ac:dyDescent="0.3">
      <c r="A4075" s="20">
        <v>32066</v>
      </c>
      <c r="B4075" s="21">
        <f t="shared" si="269"/>
        <v>74</v>
      </c>
      <c r="C4075" s="21">
        <v>5</v>
      </c>
      <c r="D4075" s="21">
        <f>VLOOKUP(A4075,英雄数据表!A:D,4,0)</f>
        <v>3</v>
      </c>
      <c r="E4075" s="20" t="str">
        <f>VLOOKUP(A4075,英雄数据表!A:C,3,0)</f>
        <v>巫毒护符</v>
      </c>
      <c r="F4075" s="20">
        <f t="shared" si="270"/>
        <v>32066</v>
      </c>
      <c r="G4075" s="20">
        <f t="shared" si="271"/>
        <v>32066</v>
      </c>
      <c r="H4075" s="21" t="str">
        <f>VLOOKUP(B4075,属性中转表!A:F,6,FALSE)</f>
        <v>"hp":313200,"atk":8700</v>
      </c>
      <c r="I4075" s="20" t="str">
        <f>IF(VLOOKUP(B4075,属性中转表!A:G,7,FALSE)=0,"",VLOOKUP(VLOOKUP(B4075,属性中转表!A:G,7,FALSE),属性中转表!$K$2:$P$21,6,0))&amp;IF(VLOOKUP(B4075,属性中转表!A:G,7,FALSE)&gt;=50,VLOOKUP(A4075,英雄数据表!A:K,9,0),IF(VLOOKUP(B4075,属性中转表!A:G,7,FALSE)&gt;=25,VLOOKUP(A4075,英雄数据表!A:K,5,0),""))</f>
        <v>"atk":300,"hp":5000,"undpspro":150,"pvpdpspro":100,"pvpundpspro":100,"hppro":100</v>
      </c>
      <c r="J4075" s="20" t="str">
        <f>IF(I4075="","",属性中转表!$I$1&amp;(IF(VLOOKUP(B4075,属性中转表!A:G,7,FALSE)=0,0,VLOOKUP(VLOOKUP(B4075,属性中转表!A:G,7,FALSE),属性中转表!$K$2:$P$21,4,0)))+IFERROR(VLOOKUP(A4075,英雄数据表!A:K,IF(武魂!B4075&gt;=50,10,IF(武魂!B4075&gt;=25,6)),0),0))</f>
        <v>,"dpspro":150</v>
      </c>
      <c r="K4075" s="32" t="str">
        <f t="shared" si="272"/>
        <v>"atk":300,"hp":5000,"undpspro":150,"pvpdpspro":100,"pvpundpspro":100,"hppro":100,"dpspro":150</v>
      </c>
      <c r="L4075" s="20" t="str">
        <f>IF(B4075&gt;=50,VLOOKUP(A4075,英雄数据表!A:L,11,FALSE),IF(B4075&gt;=25,VLOOKUP(A4075,英雄数据表!A:L,7,0),""))</f>
        <v>"3206602004"</v>
      </c>
      <c r="M4075" s="20" t="str">
        <f>IFERROR(VLOOKUP(B4075,属性中转表!$K$2:$O$21,5,FALSE),"")</f>
        <v/>
      </c>
      <c r="N4075" s="20" t="str">
        <f>IF(B4075=25,VLOOKUP(A4075,英雄数据表!A:L,8,FALSE),IF(B4075=50,VLOOKUP(A4075,英雄数据表!A:L,12,0),""))</f>
        <v/>
      </c>
    </row>
    <row r="4076" spans="1:14" x14ac:dyDescent="0.3">
      <c r="A4076" s="20">
        <v>32066</v>
      </c>
      <c r="B4076" s="21">
        <f t="shared" si="269"/>
        <v>75</v>
      </c>
      <c r="C4076" s="21">
        <v>5</v>
      </c>
      <c r="D4076" s="21">
        <f>VLOOKUP(A4076,英雄数据表!A:D,4,0)</f>
        <v>3</v>
      </c>
      <c r="E4076" s="20" t="str">
        <f>VLOOKUP(A4076,英雄数据表!A:C,3,0)</f>
        <v>巫毒护符</v>
      </c>
      <c r="F4076" s="20">
        <f t="shared" si="270"/>
        <v>32066</v>
      </c>
      <c r="G4076" s="20">
        <f t="shared" si="271"/>
        <v>32066</v>
      </c>
      <c r="H4076" s="21" t="str">
        <f>VLOOKUP(B4076,属性中转表!A:F,6,FALSE)</f>
        <v>"hp":318600,"atk":8850</v>
      </c>
      <c r="I4076" s="20" t="str">
        <f>IF(VLOOKUP(B4076,属性中转表!A:G,7,FALSE)=0,"",VLOOKUP(VLOOKUP(B4076,属性中转表!A:G,7,FALSE),属性中转表!$K$2:$P$21,6,0))&amp;IF(VLOOKUP(B4076,属性中转表!A:G,7,FALSE)&gt;=50,VLOOKUP(A4076,英雄数据表!A:K,9,0),IF(VLOOKUP(B4076,属性中转表!A:G,7,FALSE)&gt;=25,VLOOKUP(A4076,英雄数据表!A:K,5,0),""))</f>
        <v>"atk":600,"hp":10000,"undpspro":150,"pvpdpspro":100,"pvpundpspro":100,"speed":10,"hppro":100</v>
      </c>
      <c r="J4076" s="20" t="str">
        <f>IF(I4076="","",属性中转表!$I$1&amp;(IF(VLOOKUP(B4076,属性中转表!A:G,7,FALSE)=0,0,VLOOKUP(VLOOKUP(B4076,属性中转表!A:G,7,FALSE),属性中转表!$K$2:$P$21,4,0)))+IFERROR(VLOOKUP(A4076,英雄数据表!A:K,IF(武魂!B4076&gt;=50,10,IF(武魂!B4076&gt;=25,6)),0),0))</f>
        <v>,"dpspro":150</v>
      </c>
      <c r="K4076" s="32" t="str">
        <f t="shared" si="272"/>
        <v>"atk":600,"hp":10000,"undpspro":150,"pvpdpspro":100,"pvpundpspro":100,"speed":10,"hppro":100,"dpspro":150</v>
      </c>
      <c r="L4076" s="20" t="str">
        <f>IF(B4076&gt;=50,VLOOKUP(A4076,英雄数据表!A:L,11,FALSE),IF(B4076&gt;=25,VLOOKUP(A4076,英雄数据表!A:L,7,0),""))</f>
        <v>"3206602004"</v>
      </c>
      <c r="M4076" s="20" t="str">
        <f>IFERROR(VLOOKUP(B4076,属性中转表!$K$2:$O$21,5,FALSE),"")</f>
        <v>"speed":10,"atk":300,"hp":5000</v>
      </c>
      <c r="N4076" s="20" t="str">
        <f>IF(B4076=25,VLOOKUP(A4076,英雄数据表!A:L,8,FALSE),IF(B4076=50,VLOOKUP(A4076,英雄数据表!A:L,12,0),""))</f>
        <v/>
      </c>
    </row>
    <row r="4077" spans="1:14" x14ac:dyDescent="0.3">
      <c r="A4077" s="20">
        <v>32066</v>
      </c>
      <c r="B4077" s="21">
        <f t="shared" si="269"/>
        <v>76</v>
      </c>
      <c r="C4077" s="21">
        <v>5</v>
      </c>
      <c r="D4077" s="21">
        <f>VLOOKUP(A4077,英雄数据表!A:D,4,0)</f>
        <v>3</v>
      </c>
      <c r="E4077" s="20" t="str">
        <f>VLOOKUP(A4077,英雄数据表!A:C,3,0)</f>
        <v>巫毒护符</v>
      </c>
      <c r="F4077" s="20">
        <f t="shared" si="270"/>
        <v>32066</v>
      </c>
      <c r="G4077" s="20">
        <f t="shared" si="271"/>
        <v>32066</v>
      </c>
      <c r="H4077" s="21" t="str">
        <f>VLOOKUP(B4077,属性中转表!A:F,6,FALSE)</f>
        <v>"hp":324000,"atk":9000</v>
      </c>
      <c r="I4077" s="20" t="str">
        <f>IF(VLOOKUP(B4077,属性中转表!A:G,7,FALSE)=0,"",VLOOKUP(VLOOKUP(B4077,属性中转表!A:G,7,FALSE),属性中转表!$K$2:$P$21,6,0))&amp;IF(VLOOKUP(B4077,属性中转表!A:G,7,FALSE)&gt;=50,VLOOKUP(A4077,英雄数据表!A:K,9,0),IF(VLOOKUP(B4077,属性中转表!A:G,7,FALSE)&gt;=25,VLOOKUP(A4077,英雄数据表!A:K,5,0),""))</f>
        <v>"atk":600,"hp":10000,"undpspro":150,"pvpdpspro":100,"pvpundpspro":100,"speed":10,"hppro":100</v>
      </c>
      <c r="J4077" s="20" t="str">
        <f>IF(I4077="","",属性中转表!$I$1&amp;(IF(VLOOKUP(B4077,属性中转表!A:G,7,FALSE)=0,0,VLOOKUP(VLOOKUP(B4077,属性中转表!A:G,7,FALSE),属性中转表!$K$2:$P$21,4,0)))+IFERROR(VLOOKUP(A4077,英雄数据表!A:K,IF(武魂!B4077&gt;=50,10,IF(武魂!B4077&gt;=25,6)),0),0))</f>
        <v>,"dpspro":150</v>
      </c>
      <c r="K4077" s="32" t="str">
        <f t="shared" si="272"/>
        <v>"atk":600,"hp":10000,"undpspro":150,"pvpdpspro":100,"pvpundpspro":100,"speed":10,"hppro":100,"dpspro":150</v>
      </c>
      <c r="L4077" s="20" t="str">
        <f>IF(B4077&gt;=50,VLOOKUP(A4077,英雄数据表!A:L,11,FALSE),IF(B4077&gt;=25,VLOOKUP(A4077,英雄数据表!A:L,7,0),""))</f>
        <v>"3206602004"</v>
      </c>
      <c r="M4077" s="20" t="str">
        <f>IFERROR(VLOOKUP(B4077,属性中转表!$K$2:$O$21,5,FALSE),"")</f>
        <v/>
      </c>
      <c r="N4077" s="20" t="str">
        <f>IF(B4077=25,VLOOKUP(A4077,英雄数据表!A:L,8,FALSE),IF(B4077=50,VLOOKUP(A4077,英雄数据表!A:L,12,0),""))</f>
        <v/>
      </c>
    </row>
    <row r="4078" spans="1:14" x14ac:dyDescent="0.3">
      <c r="A4078" s="20">
        <v>32066</v>
      </c>
      <c r="B4078" s="21">
        <f t="shared" si="269"/>
        <v>77</v>
      </c>
      <c r="C4078" s="21">
        <v>5</v>
      </c>
      <c r="D4078" s="21">
        <f>VLOOKUP(A4078,英雄数据表!A:D,4,0)</f>
        <v>3</v>
      </c>
      <c r="E4078" s="20" t="str">
        <f>VLOOKUP(A4078,英雄数据表!A:C,3,0)</f>
        <v>巫毒护符</v>
      </c>
      <c r="F4078" s="20">
        <f t="shared" si="270"/>
        <v>32066</v>
      </c>
      <c r="G4078" s="20">
        <f t="shared" si="271"/>
        <v>32066</v>
      </c>
      <c r="H4078" s="21" t="str">
        <f>VLOOKUP(B4078,属性中转表!A:F,6,FALSE)</f>
        <v>"hp":329400,"atk":9150</v>
      </c>
      <c r="I4078" s="20" t="str">
        <f>IF(VLOOKUP(B4078,属性中转表!A:G,7,FALSE)=0,"",VLOOKUP(VLOOKUP(B4078,属性中转表!A:G,7,FALSE),属性中转表!$K$2:$P$21,6,0))&amp;IF(VLOOKUP(B4078,属性中转表!A:G,7,FALSE)&gt;=50,VLOOKUP(A4078,英雄数据表!A:K,9,0),IF(VLOOKUP(B4078,属性中转表!A:G,7,FALSE)&gt;=25,VLOOKUP(A4078,英雄数据表!A:K,5,0),""))</f>
        <v>"atk":600,"hp":10000,"undpspro":150,"pvpdpspro":100,"pvpundpspro":100,"speed":10,"hppro":100</v>
      </c>
      <c r="J4078" s="20" t="str">
        <f>IF(I4078="","",属性中转表!$I$1&amp;(IF(VLOOKUP(B4078,属性中转表!A:G,7,FALSE)=0,0,VLOOKUP(VLOOKUP(B4078,属性中转表!A:G,7,FALSE),属性中转表!$K$2:$P$21,4,0)))+IFERROR(VLOOKUP(A4078,英雄数据表!A:K,IF(武魂!B4078&gt;=50,10,IF(武魂!B4078&gt;=25,6)),0),0))</f>
        <v>,"dpspro":150</v>
      </c>
      <c r="K4078" s="32" t="str">
        <f t="shared" si="272"/>
        <v>"atk":600,"hp":10000,"undpspro":150,"pvpdpspro":100,"pvpundpspro":100,"speed":10,"hppro":100,"dpspro":150</v>
      </c>
      <c r="L4078" s="20" t="str">
        <f>IF(B4078&gt;=50,VLOOKUP(A4078,英雄数据表!A:L,11,FALSE),IF(B4078&gt;=25,VLOOKUP(A4078,英雄数据表!A:L,7,0),""))</f>
        <v>"3206602004"</v>
      </c>
      <c r="M4078" s="20" t="str">
        <f>IFERROR(VLOOKUP(B4078,属性中转表!$K$2:$O$21,5,FALSE),"")</f>
        <v/>
      </c>
      <c r="N4078" s="20" t="str">
        <f>IF(B4078=25,VLOOKUP(A4078,英雄数据表!A:L,8,FALSE),IF(B4078=50,VLOOKUP(A4078,英雄数据表!A:L,12,0),""))</f>
        <v/>
      </c>
    </row>
    <row r="4079" spans="1:14" x14ac:dyDescent="0.3">
      <c r="A4079" s="20">
        <v>32066</v>
      </c>
      <c r="B4079" s="21">
        <f t="shared" si="269"/>
        <v>78</v>
      </c>
      <c r="C4079" s="21">
        <v>5</v>
      </c>
      <c r="D4079" s="21">
        <f>VLOOKUP(A4079,英雄数据表!A:D,4,0)</f>
        <v>3</v>
      </c>
      <c r="E4079" s="20" t="str">
        <f>VLOOKUP(A4079,英雄数据表!A:C,3,0)</f>
        <v>巫毒护符</v>
      </c>
      <c r="F4079" s="20">
        <f t="shared" si="270"/>
        <v>32066</v>
      </c>
      <c r="G4079" s="20">
        <f t="shared" si="271"/>
        <v>32066</v>
      </c>
      <c r="H4079" s="21" t="str">
        <f>VLOOKUP(B4079,属性中转表!A:F,6,FALSE)</f>
        <v>"hp":334800,"atk":9300</v>
      </c>
      <c r="I4079" s="20" t="str">
        <f>IF(VLOOKUP(B4079,属性中转表!A:G,7,FALSE)=0,"",VLOOKUP(VLOOKUP(B4079,属性中转表!A:G,7,FALSE),属性中转表!$K$2:$P$21,6,0))&amp;IF(VLOOKUP(B4079,属性中转表!A:G,7,FALSE)&gt;=50,VLOOKUP(A4079,英雄数据表!A:K,9,0),IF(VLOOKUP(B4079,属性中转表!A:G,7,FALSE)&gt;=25,VLOOKUP(A4079,英雄数据表!A:K,5,0),""))</f>
        <v>"atk":600,"hp":10000,"undpspro":150,"pvpdpspro":100,"pvpundpspro":100,"speed":10,"hppro":100</v>
      </c>
      <c r="J4079" s="20" t="str">
        <f>IF(I4079="","",属性中转表!$I$1&amp;(IF(VLOOKUP(B4079,属性中转表!A:G,7,FALSE)=0,0,VLOOKUP(VLOOKUP(B4079,属性中转表!A:G,7,FALSE),属性中转表!$K$2:$P$21,4,0)))+IFERROR(VLOOKUP(A4079,英雄数据表!A:K,IF(武魂!B4079&gt;=50,10,IF(武魂!B4079&gt;=25,6)),0),0))</f>
        <v>,"dpspro":150</v>
      </c>
      <c r="K4079" s="32" t="str">
        <f t="shared" si="272"/>
        <v>"atk":600,"hp":10000,"undpspro":150,"pvpdpspro":100,"pvpundpspro":100,"speed":10,"hppro":100,"dpspro":150</v>
      </c>
      <c r="L4079" s="20" t="str">
        <f>IF(B4079&gt;=50,VLOOKUP(A4079,英雄数据表!A:L,11,FALSE),IF(B4079&gt;=25,VLOOKUP(A4079,英雄数据表!A:L,7,0),""))</f>
        <v>"3206602004"</v>
      </c>
      <c r="M4079" s="20" t="str">
        <f>IFERROR(VLOOKUP(B4079,属性中转表!$K$2:$O$21,5,FALSE),"")</f>
        <v/>
      </c>
      <c r="N4079" s="20" t="str">
        <f>IF(B4079=25,VLOOKUP(A4079,英雄数据表!A:L,8,FALSE),IF(B4079=50,VLOOKUP(A4079,英雄数据表!A:L,12,0),""))</f>
        <v/>
      </c>
    </row>
    <row r="4080" spans="1:14" x14ac:dyDescent="0.3">
      <c r="A4080" s="20">
        <v>32066</v>
      </c>
      <c r="B4080" s="21">
        <f t="shared" si="269"/>
        <v>79</v>
      </c>
      <c r="C4080" s="21">
        <v>5</v>
      </c>
      <c r="D4080" s="21">
        <f>VLOOKUP(A4080,英雄数据表!A:D,4,0)</f>
        <v>3</v>
      </c>
      <c r="E4080" s="20" t="str">
        <f>VLOOKUP(A4080,英雄数据表!A:C,3,0)</f>
        <v>巫毒护符</v>
      </c>
      <c r="F4080" s="20">
        <f t="shared" si="270"/>
        <v>32066</v>
      </c>
      <c r="G4080" s="20">
        <f t="shared" si="271"/>
        <v>32066</v>
      </c>
      <c r="H4080" s="21" t="str">
        <f>VLOOKUP(B4080,属性中转表!A:F,6,FALSE)</f>
        <v>"hp":340200,"atk":9450</v>
      </c>
      <c r="I4080" s="20" t="str">
        <f>IF(VLOOKUP(B4080,属性中转表!A:G,7,FALSE)=0,"",VLOOKUP(VLOOKUP(B4080,属性中转表!A:G,7,FALSE),属性中转表!$K$2:$P$21,6,0))&amp;IF(VLOOKUP(B4080,属性中转表!A:G,7,FALSE)&gt;=50,VLOOKUP(A4080,英雄数据表!A:K,9,0),IF(VLOOKUP(B4080,属性中转表!A:G,7,FALSE)&gt;=25,VLOOKUP(A4080,英雄数据表!A:K,5,0),""))</f>
        <v>"atk":600,"hp":10000,"undpspro":150,"pvpdpspro":100,"pvpundpspro":100,"speed":10,"hppro":100</v>
      </c>
      <c r="J4080" s="20" t="str">
        <f>IF(I4080="","",属性中转表!$I$1&amp;(IF(VLOOKUP(B4080,属性中转表!A:G,7,FALSE)=0,0,VLOOKUP(VLOOKUP(B4080,属性中转表!A:G,7,FALSE),属性中转表!$K$2:$P$21,4,0)))+IFERROR(VLOOKUP(A4080,英雄数据表!A:K,IF(武魂!B4080&gt;=50,10,IF(武魂!B4080&gt;=25,6)),0),0))</f>
        <v>,"dpspro":150</v>
      </c>
      <c r="K4080" s="32" t="str">
        <f t="shared" si="272"/>
        <v>"atk":600,"hp":10000,"undpspro":150,"pvpdpspro":100,"pvpundpspro":100,"speed":10,"hppro":100,"dpspro":150</v>
      </c>
      <c r="L4080" s="20" t="str">
        <f>IF(B4080&gt;=50,VLOOKUP(A4080,英雄数据表!A:L,11,FALSE),IF(B4080&gt;=25,VLOOKUP(A4080,英雄数据表!A:L,7,0),""))</f>
        <v>"3206602004"</v>
      </c>
      <c r="M4080" s="20" t="str">
        <f>IFERROR(VLOOKUP(B4080,属性中转表!$K$2:$O$21,5,FALSE),"")</f>
        <v/>
      </c>
      <c r="N4080" s="20" t="str">
        <f>IF(B4080=25,VLOOKUP(A4080,英雄数据表!A:L,8,FALSE),IF(B4080=50,VLOOKUP(A4080,英雄数据表!A:L,12,0),""))</f>
        <v/>
      </c>
    </row>
    <row r="4081" spans="1:14" x14ac:dyDescent="0.3">
      <c r="A4081" s="20">
        <v>32066</v>
      </c>
      <c r="B4081" s="21">
        <f t="shared" si="269"/>
        <v>80</v>
      </c>
      <c r="C4081" s="21">
        <v>5</v>
      </c>
      <c r="D4081" s="21">
        <f>VLOOKUP(A4081,英雄数据表!A:D,4,0)</f>
        <v>3</v>
      </c>
      <c r="E4081" s="20" t="str">
        <f>VLOOKUP(A4081,英雄数据表!A:C,3,0)</f>
        <v>巫毒护符</v>
      </c>
      <c r="F4081" s="20">
        <f t="shared" si="270"/>
        <v>32066</v>
      </c>
      <c r="G4081" s="20">
        <f t="shared" si="271"/>
        <v>32066</v>
      </c>
      <c r="H4081" s="21" t="str">
        <f>VLOOKUP(B4081,属性中转表!A:F,6,FALSE)</f>
        <v>"hp":345600,"atk":9600</v>
      </c>
      <c r="I4081" s="20" t="str">
        <f>IF(VLOOKUP(B4081,属性中转表!A:G,7,FALSE)=0,"",VLOOKUP(VLOOKUP(B4081,属性中转表!A:G,7,FALSE),属性中转表!$K$2:$P$21,6,0))&amp;IF(VLOOKUP(B4081,属性中转表!A:G,7,FALSE)&gt;=50,VLOOKUP(A4081,英雄数据表!A:K,9,0),IF(VLOOKUP(B4081,属性中转表!A:G,7,FALSE)&gt;=25,VLOOKUP(A4081,英雄数据表!A:K,5,0),""))</f>
        <v>"atk":600,"hp":10000,"undpspro":200,"pvpdpspro":100,"pvpundpspro":100,"speed":10,"hppro":100</v>
      </c>
      <c r="J4081" s="20" t="str">
        <f>IF(I4081="","",属性中转表!$I$1&amp;(IF(VLOOKUP(B4081,属性中转表!A:G,7,FALSE)=0,0,VLOOKUP(VLOOKUP(B4081,属性中转表!A:G,7,FALSE),属性中转表!$K$2:$P$21,4,0)))+IFERROR(VLOOKUP(A4081,英雄数据表!A:K,IF(武魂!B4081&gt;=50,10,IF(武魂!B4081&gt;=25,6)),0),0))</f>
        <v>,"dpspro":150</v>
      </c>
      <c r="K4081" s="32" t="str">
        <f t="shared" si="272"/>
        <v>"atk":600,"hp":10000,"undpspro":200,"pvpdpspro":100,"pvpundpspro":100,"speed":10,"hppro":100,"dpspro":150</v>
      </c>
      <c r="L4081" s="20" t="str">
        <f>IF(B4081&gt;=50,VLOOKUP(A4081,英雄数据表!A:L,11,FALSE),IF(B4081&gt;=25,VLOOKUP(A4081,英雄数据表!A:L,7,0),""))</f>
        <v>"3206602004"</v>
      </c>
      <c r="M4081" s="20" t="str">
        <f>IFERROR(VLOOKUP(B4081,属性中转表!$K$2:$O$21,5,FALSE),"")</f>
        <v>"undpspro":50</v>
      </c>
      <c r="N4081" s="20" t="str">
        <f>IF(B4081=25,VLOOKUP(A4081,英雄数据表!A:L,8,FALSE),IF(B4081=50,VLOOKUP(A4081,英雄数据表!A:L,12,0),""))</f>
        <v/>
      </c>
    </row>
    <row r="4082" spans="1:14" x14ac:dyDescent="0.3">
      <c r="A4082" s="20">
        <v>32066</v>
      </c>
      <c r="B4082" s="21">
        <f t="shared" si="269"/>
        <v>81</v>
      </c>
      <c r="C4082" s="21">
        <v>5</v>
      </c>
      <c r="D4082" s="21">
        <f>VLOOKUP(A4082,英雄数据表!A:D,4,0)</f>
        <v>3</v>
      </c>
      <c r="E4082" s="20" t="str">
        <f>VLOOKUP(A4082,英雄数据表!A:C,3,0)</f>
        <v>巫毒护符</v>
      </c>
      <c r="F4082" s="20">
        <f t="shared" si="270"/>
        <v>32066</v>
      </c>
      <c r="G4082" s="20">
        <f t="shared" si="271"/>
        <v>32066</v>
      </c>
      <c r="H4082" s="21" t="str">
        <f>VLOOKUP(B4082,属性中转表!A:F,6,FALSE)</f>
        <v>"hp":351000,"atk":9750</v>
      </c>
      <c r="I4082" s="20" t="str">
        <f>IF(VLOOKUP(B4082,属性中转表!A:G,7,FALSE)=0,"",VLOOKUP(VLOOKUP(B4082,属性中转表!A:G,7,FALSE),属性中转表!$K$2:$P$21,6,0))&amp;IF(VLOOKUP(B4082,属性中转表!A:G,7,FALSE)&gt;=50,VLOOKUP(A4082,英雄数据表!A:K,9,0),IF(VLOOKUP(B4082,属性中转表!A:G,7,FALSE)&gt;=25,VLOOKUP(A4082,英雄数据表!A:K,5,0),""))</f>
        <v>"atk":600,"hp":10000,"undpspro":200,"pvpdpspro":100,"pvpundpspro":100,"speed":10,"hppro":100</v>
      </c>
      <c r="J4082" s="20" t="str">
        <f>IF(I4082="","",属性中转表!$I$1&amp;(IF(VLOOKUP(B4082,属性中转表!A:G,7,FALSE)=0,0,VLOOKUP(VLOOKUP(B4082,属性中转表!A:G,7,FALSE),属性中转表!$K$2:$P$21,4,0)))+IFERROR(VLOOKUP(A4082,英雄数据表!A:K,IF(武魂!B4082&gt;=50,10,IF(武魂!B4082&gt;=25,6)),0),0))</f>
        <v>,"dpspro":150</v>
      </c>
      <c r="K4082" s="32" t="str">
        <f t="shared" si="272"/>
        <v>"atk":600,"hp":10000,"undpspro":200,"pvpdpspro":100,"pvpundpspro":100,"speed":10,"hppro":100,"dpspro":150</v>
      </c>
      <c r="L4082" s="20" t="str">
        <f>IF(B4082&gt;=50,VLOOKUP(A4082,英雄数据表!A:L,11,FALSE),IF(B4082&gt;=25,VLOOKUP(A4082,英雄数据表!A:L,7,0),""))</f>
        <v>"3206602004"</v>
      </c>
      <c r="M4082" s="20" t="str">
        <f>IFERROR(VLOOKUP(B4082,属性中转表!$K$2:$O$21,5,FALSE),"")</f>
        <v/>
      </c>
      <c r="N4082" s="20" t="str">
        <f>IF(B4082=25,VLOOKUP(A4082,英雄数据表!A:L,8,FALSE),IF(B4082=50,VLOOKUP(A4082,英雄数据表!A:L,12,0),""))</f>
        <v/>
      </c>
    </row>
    <row r="4083" spans="1:14" x14ac:dyDescent="0.3">
      <c r="A4083" s="20">
        <v>32066</v>
      </c>
      <c r="B4083" s="21">
        <f t="shared" si="269"/>
        <v>82</v>
      </c>
      <c r="C4083" s="21">
        <v>5</v>
      </c>
      <c r="D4083" s="21">
        <f>VLOOKUP(A4083,英雄数据表!A:D,4,0)</f>
        <v>3</v>
      </c>
      <c r="E4083" s="20" t="str">
        <f>VLOOKUP(A4083,英雄数据表!A:C,3,0)</f>
        <v>巫毒护符</v>
      </c>
      <c r="F4083" s="20">
        <f t="shared" si="270"/>
        <v>32066</v>
      </c>
      <c r="G4083" s="20">
        <f t="shared" si="271"/>
        <v>32066</v>
      </c>
      <c r="H4083" s="21" t="str">
        <f>VLOOKUP(B4083,属性中转表!A:F,6,FALSE)</f>
        <v>"hp":356400,"atk":9900</v>
      </c>
      <c r="I4083" s="20" t="str">
        <f>IF(VLOOKUP(B4083,属性中转表!A:G,7,FALSE)=0,"",VLOOKUP(VLOOKUP(B4083,属性中转表!A:G,7,FALSE),属性中转表!$K$2:$P$21,6,0))&amp;IF(VLOOKUP(B4083,属性中转表!A:G,7,FALSE)&gt;=50,VLOOKUP(A4083,英雄数据表!A:K,9,0),IF(VLOOKUP(B4083,属性中转表!A:G,7,FALSE)&gt;=25,VLOOKUP(A4083,英雄数据表!A:K,5,0),""))</f>
        <v>"atk":600,"hp":10000,"undpspro":200,"pvpdpspro":100,"pvpundpspro":100,"speed":10,"hppro":100</v>
      </c>
      <c r="J4083" s="20" t="str">
        <f>IF(I4083="","",属性中转表!$I$1&amp;(IF(VLOOKUP(B4083,属性中转表!A:G,7,FALSE)=0,0,VLOOKUP(VLOOKUP(B4083,属性中转表!A:G,7,FALSE),属性中转表!$K$2:$P$21,4,0)))+IFERROR(VLOOKUP(A4083,英雄数据表!A:K,IF(武魂!B4083&gt;=50,10,IF(武魂!B4083&gt;=25,6)),0),0))</f>
        <v>,"dpspro":150</v>
      </c>
      <c r="K4083" s="32" t="str">
        <f t="shared" si="272"/>
        <v>"atk":600,"hp":10000,"undpspro":200,"pvpdpspro":100,"pvpundpspro":100,"speed":10,"hppro":100,"dpspro":150</v>
      </c>
      <c r="L4083" s="20" t="str">
        <f>IF(B4083&gt;=50,VLOOKUP(A4083,英雄数据表!A:L,11,FALSE),IF(B4083&gt;=25,VLOOKUP(A4083,英雄数据表!A:L,7,0),""))</f>
        <v>"3206602004"</v>
      </c>
      <c r="M4083" s="20" t="str">
        <f>IFERROR(VLOOKUP(B4083,属性中转表!$K$2:$O$21,5,FALSE),"")</f>
        <v/>
      </c>
      <c r="N4083" s="20" t="str">
        <f>IF(B4083=25,VLOOKUP(A4083,英雄数据表!A:L,8,FALSE),IF(B4083=50,VLOOKUP(A4083,英雄数据表!A:L,12,0),""))</f>
        <v/>
      </c>
    </row>
    <row r="4084" spans="1:14" x14ac:dyDescent="0.3">
      <c r="A4084" s="20">
        <v>32066</v>
      </c>
      <c r="B4084" s="21">
        <f t="shared" si="269"/>
        <v>83</v>
      </c>
      <c r="C4084" s="21">
        <v>5</v>
      </c>
      <c r="D4084" s="21">
        <f>VLOOKUP(A4084,英雄数据表!A:D,4,0)</f>
        <v>3</v>
      </c>
      <c r="E4084" s="20" t="str">
        <f>VLOOKUP(A4084,英雄数据表!A:C,3,0)</f>
        <v>巫毒护符</v>
      </c>
      <c r="F4084" s="20">
        <f t="shared" si="270"/>
        <v>32066</v>
      </c>
      <c r="G4084" s="20">
        <f t="shared" si="271"/>
        <v>32066</v>
      </c>
      <c r="H4084" s="21" t="str">
        <f>VLOOKUP(B4084,属性中转表!A:F,6,FALSE)</f>
        <v>"hp":361800,"atk":10050</v>
      </c>
      <c r="I4084" s="20" t="str">
        <f>IF(VLOOKUP(B4084,属性中转表!A:G,7,FALSE)=0,"",VLOOKUP(VLOOKUP(B4084,属性中转表!A:G,7,FALSE),属性中转表!$K$2:$P$21,6,0))&amp;IF(VLOOKUP(B4084,属性中转表!A:G,7,FALSE)&gt;=50,VLOOKUP(A4084,英雄数据表!A:K,9,0),IF(VLOOKUP(B4084,属性中转表!A:G,7,FALSE)&gt;=25,VLOOKUP(A4084,英雄数据表!A:K,5,0),""))</f>
        <v>"atk":600,"hp":10000,"undpspro":200,"pvpdpspro":100,"pvpundpspro":100,"speed":10,"hppro":100</v>
      </c>
      <c r="J4084" s="20" t="str">
        <f>IF(I4084="","",属性中转表!$I$1&amp;(IF(VLOOKUP(B4084,属性中转表!A:G,7,FALSE)=0,0,VLOOKUP(VLOOKUP(B4084,属性中转表!A:G,7,FALSE),属性中转表!$K$2:$P$21,4,0)))+IFERROR(VLOOKUP(A4084,英雄数据表!A:K,IF(武魂!B4084&gt;=50,10,IF(武魂!B4084&gt;=25,6)),0),0))</f>
        <v>,"dpspro":150</v>
      </c>
      <c r="K4084" s="32" t="str">
        <f t="shared" si="272"/>
        <v>"atk":600,"hp":10000,"undpspro":200,"pvpdpspro":100,"pvpundpspro":100,"speed":10,"hppro":100,"dpspro":150</v>
      </c>
      <c r="L4084" s="20" t="str">
        <f>IF(B4084&gt;=50,VLOOKUP(A4084,英雄数据表!A:L,11,FALSE),IF(B4084&gt;=25,VLOOKUP(A4084,英雄数据表!A:L,7,0),""))</f>
        <v>"3206602004"</v>
      </c>
      <c r="M4084" s="20" t="str">
        <f>IFERROR(VLOOKUP(B4084,属性中转表!$K$2:$O$21,5,FALSE),"")</f>
        <v/>
      </c>
      <c r="N4084" s="20" t="str">
        <f>IF(B4084=25,VLOOKUP(A4084,英雄数据表!A:L,8,FALSE),IF(B4084=50,VLOOKUP(A4084,英雄数据表!A:L,12,0),""))</f>
        <v/>
      </c>
    </row>
    <row r="4085" spans="1:14" x14ac:dyDescent="0.3">
      <c r="A4085" s="20">
        <v>32066</v>
      </c>
      <c r="B4085" s="21">
        <f t="shared" si="269"/>
        <v>84</v>
      </c>
      <c r="C4085" s="21">
        <v>5</v>
      </c>
      <c r="D4085" s="21">
        <f>VLOOKUP(A4085,英雄数据表!A:D,4,0)</f>
        <v>3</v>
      </c>
      <c r="E4085" s="20" t="str">
        <f>VLOOKUP(A4085,英雄数据表!A:C,3,0)</f>
        <v>巫毒护符</v>
      </c>
      <c r="F4085" s="20">
        <f t="shared" si="270"/>
        <v>32066</v>
      </c>
      <c r="G4085" s="20">
        <f t="shared" si="271"/>
        <v>32066</v>
      </c>
      <c r="H4085" s="21" t="str">
        <f>VLOOKUP(B4085,属性中转表!A:F,6,FALSE)</f>
        <v>"hp":367200,"atk":10200</v>
      </c>
      <c r="I4085" s="20" t="str">
        <f>IF(VLOOKUP(B4085,属性中转表!A:G,7,FALSE)=0,"",VLOOKUP(VLOOKUP(B4085,属性中转表!A:G,7,FALSE),属性中转表!$K$2:$P$21,6,0))&amp;IF(VLOOKUP(B4085,属性中转表!A:G,7,FALSE)&gt;=50,VLOOKUP(A4085,英雄数据表!A:K,9,0),IF(VLOOKUP(B4085,属性中转表!A:G,7,FALSE)&gt;=25,VLOOKUP(A4085,英雄数据表!A:K,5,0),""))</f>
        <v>"atk":600,"hp":10000,"undpspro":200,"pvpdpspro":100,"pvpundpspro":100,"speed":10,"hppro":100</v>
      </c>
      <c r="J4085" s="20" t="str">
        <f>IF(I4085="","",属性中转表!$I$1&amp;(IF(VLOOKUP(B4085,属性中转表!A:G,7,FALSE)=0,0,VLOOKUP(VLOOKUP(B4085,属性中转表!A:G,7,FALSE),属性中转表!$K$2:$P$21,4,0)))+IFERROR(VLOOKUP(A4085,英雄数据表!A:K,IF(武魂!B4085&gt;=50,10,IF(武魂!B4085&gt;=25,6)),0),0))</f>
        <v>,"dpspro":150</v>
      </c>
      <c r="K4085" s="32" t="str">
        <f t="shared" si="272"/>
        <v>"atk":600,"hp":10000,"undpspro":200,"pvpdpspro":100,"pvpundpspro":100,"speed":10,"hppro":100,"dpspro":150</v>
      </c>
      <c r="L4085" s="20" t="str">
        <f>IF(B4085&gt;=50,VLOOKUP(A4085,英雄数据表!A:L,11,FALSE),IF(B4085&gt;=25,VLOOKUP(A4085,英雄数据表!A:L,7,0),""))</f>
        <v>"3206602004"</v>
      </c>
      <c r="M4085" s="20" t="str">
        <f>IFERROR(VLOOKUP(B4085,属性中转表!$K$2:$O$21,5,FALSE),"")</f>
        <v/>
      </c>
      <c r="N4085" s="20" t="str">
        <f>IF(B4085=25,VLOOKUP(A4085,英雄数据表!A:L,8,FALSE),IF(B4085=50,VLOOKUP(A4085,英雄数据表!A:L,12,0),""))</f>
        <v/>
      </c>
    </row>
    <row r="4086" spans="1:14" x14ac:dyDescent="0.3">
      <c r="A4086" s="20">
        <v>32066</v>
      </c>
      <c r="B4086" s="21">
        <f t="shared" si="269"/>
        <v>85</v>
      </c>
      <c r="C4086" s="21">
        <v>5</v>
      </c>
      <c r="D4086" s="21">
        <f>VLOOKUP(A4086,英雄数据表!A:D,4,0)</f>
        <v>3</v>
      </c>
      <c r="E4086" s="20" t="str">
        <f>VLOOKUP(A4086,英雄数据表!A:C,3,0)</f>
        <v>巫毒护符</v>
      </c>
      <c r="F4086" s="20">
        <f t="shared" si="270"/>
        <v>32066</v>
      </c>
      <c r="G4086" s="20">
        <f t="shared" si="271"/>
        <v>32066</v>
      </c>
      <c r="H4086" s="21" t="str">
        <f>VLOOKUP(B4086,属性中转表!A:F,6,FALSE)</f>
        <v>"hp":372600,"atk":10350</v>
      </c>
      <c r="I4086" s="20" t="str">
        <f>IF(VLOOKUP(B4086,属性中转表!A:G,7,FALSE)=0,"",VLOOKUP(VLOOKUP(B4086,属性中转表!A:G,7,FALSE),属性中转表!$K$2:$P$21,6,0))&amp;IF(VLOOKUP(B4086,属性中转表!A:G,7,FALSE)&gt;=50,VLOOKUP(A4086,英雄数据表!A:K,9,0),IF(VLOOKUP(B4086,属性中转表!A:G,7,FALSE)&gt;=25,VLOOKUP(A4086,英雄数据表!A:K,5,0),""))</f>
        <v>"atk":600,"hp":10000,"undpspro":200,"pvpdpspro":100,"pvpundpspro":100,"speed":10,"hppro":100</v>
      </c>
      <c r="J4086" s="20" t="str">
        <f>IF(I4086="","",属性中转表!$I$1&amp;(IF(VLOOKUP(B4086,属性中转表!A:G,7,FALSE)=0,0,VLOOKUP(VLOOKUP(B4086,属性中转表!A:G,7,FALSE),属性中转表!$K$2:$P$21,4,0)))+IFERROR(VLOOKUP(A4086,英雄数据表!A:K,IF(武魂!B4086&gt;=50,10,IF(武魂!B4086&gt;=25,6)),0),0))</f>
        <v>,"dpspro":200</v>
      </c>
      <c r="K4086" s="32" t="str">
        <f t="shared" si="272"/>
        <v>"atk":600,"hp":10000,"undpspro":200,"pvpdpspro":100,"pvpundpspro":100,"speed":10,"hppro":100,"dpspro":200</v>
      </c>
      <c r="L4086" s="20" t="str">
        <f>IF(B4086&gt;=50,VLOOKUP(A4086,英雄数据表!A:L,11,FALSE),IF(B4086&gt;=25,VLOOKUP(A4086,英雄数据表!A:L,7,0),""))</f>
        <v>"3206602004"</v>
      </c>
      <c r="M4086" s="20" t="str">
        <f>IFERROR(VLOOKUP(B4086,属性中转表!$K$2:$O$21,5,FALSE),"")</f>
        <v>"dpspro":50</v>
      </c>
      <c r="N4086" s="20" t="str">
        <f>IF(B4086=25,VLOOKUP(A4086,英雄数据表!A:L,8,FALSE),IF(B4086=50,VLOOKUP(A4086,英雄数据表!A:L,12,0),""))</f>
        <v/>
      </c>
    </row>
    <row r="4087" spans="1:14" x14ac:dyDescent="0.3">
      <c r="A4087" s="20">
        <v>32066</v>
      </c>
      <c r="B4087" s="21">
        <f t="shared" si="269"/>
        <v>86</v>
      </c>
      <c r="C4087" s="21">
        <v>5</v>
      </c>
      <c r="D4087" s="21">
        <f>VLOOKUP(A4087,英雄数据表!A:D,4,0)</f>
        <v>3</v>
      </c>
      <c r="E4087" s="20" t="str">
        <f>VLOOKUP(A4087,英雄数据表!A:C,3,0)</f>
        <v>巫毒护符</v>
      </c>
      <c r="F4087" s="20">
        <f t="shared" si="270"/>
        <v>32066</v>
      </c>
      <c r="G4087" s="20">
        <f t="shared" si="271"/>
        <v>32066</v>
      </c>
      <c r="H4087" s="21" t="str">
        <f>VLOOKUP(B4087,属性中转表!A:F,6,FALSE)</f>
        <v>"hp":378000,"atk":10500</v>
      </c>
      <c r="I4087" s="20" t="str">
        <f>IF(VLOOKUP(B4087,属性中转表!A:G,7,FALSE)=0,"",VLOOKUP(VLOOKUP(B4087,属性中转表!A:G,7,FALSE),属性中转表!$K$2:$P$21,6,0))&amp;IF(VLOOKUP(B4087,属性中转表!A:G,7,FALSE)&gt;=50,VLOOKUP(A4087,英雄数据表!A:K,9,0),IF(VLOOKUP(B4087,属性中转表!A:G,7,FALSE)&gt;=25,VLOOKUP(A4087,英雄数据表!A:K,5,0),""))</f>
        <v>"atk":600,"hp":10000,"undpspro":200,"pvpdpspro":100,"pvpundpspro":100,"speed":10,"hppro":100</v>
      </c>
      <c r="J4087" s="20" t="str">
        <f>IF(I4087="","",属性中转表!$I$1&amp;(IF(VLOOKUP(B4087,属性中转表!A:G,7,FALSE)=0,0,VLOOKUP(VLOOKUP(B4087,属性中转表!A:G,7,FALSE),属性中转表!$K$2:$P$21,4,0)))+IFERROR(VLOOKUP(A4087,英雄数据表!A:K,IF(武魂!B4087&gt;=50,10,IF(武魂!B4087&gt;=25,6)),0),0))</f>
        <v>,"dpspro":200</v>
      </c>
      <c r="K4087" s="32" t="str">
        <f t="shared" si="272"/>
        <v>"atk":600,"hp":10000,"undpspro":200,"pvpdpspro":100,"pvpundpspro":100,"speed":10,"hppro":100,"dpspro":200</v>
      </c>
      <c r="L4087" s="20" t="str">
        <f>IF(B4087&gt;=50,VLOOKUP(A4087,英雄数据表!A:L,11,FALSE),IF(B4087&gt;=25,VLOOKUP(A4087,英雄数据表!A:L,7,0),""))</f>
        <v>"3206602004"</v>
      </c>
      <c r="M4087" s="20" t="str">
        <f>IFERROR(VLOOKUP(B4087,属性中转表!$K$2:$O$21,5,FALSE),"")</f>
        <v/>
      </c>
      <c r="N4087" s="20" t="str">
        <f>IF(B4087=25,VLOOKUP(A4087,英雄数据表!A:L,8,FALSE),IF(B4087=50,VLOOKUP(A4087,英雄数据表!A:L,12,0),""))</f>
        <v/>
      </c>
    </row>
    <row r="4088" spans="1:14" x14ac:dyDescent="0.3">
      <c r="A4088" s="20">
        <v>32066</v>
      </c>
      <c r="B4088" s="21">
        <f t="shared" si="269"/>
        <v>87</v>
      </c>
      <c r="C4088" s="21">
        <v>5</v>
      </c>
      <c r="D4088" s="21">
        <f>VLOOKUP(A4088,英雄数据表!A:D,4,0)</f>
        <v>3</v>
      </c>
      <c r="E4088" s="20" t="str">
        <f>VLOOKUP(A4088,英雄数据表!A:C,3,0)</f>
        <v>巫毒护符</v>
      </c>
      <c r="F4088" s="20">
        <f t="shared" si="270"/>
        <v>32066</v>
      </c>
      <c r="G4088" s="20">
        <f t="shared" si="271"/>
        <v>32066</v>
      </c>
      <c r="H4088" s="21" t="str">
        <f>VLOOKUP(B4088,属性中转表!A:F,6,FALSE)</f>
        <v>"hp":383400,"atk":10650</v>
      </c>
      <c r="I4088" s="20" t="str">
        <f>IF(VLOOKUP(B4088,属性中转表!A:G,7,FALSE)=0,"",VLOOKUP(VLOOKUP(B4088,属性中转表!A:G,7,FALSE),属性中转表!$K$2:$P$21,6,0))&amp;IF(VLOOKUP(B4088,属性中转表!A:G,7,FALSE)&gt;=50,VLOOKUP(A4088,英雄数据表!A:K,9,0),IF(VLOOKUP(B4088,属性中转表!A:G,7,FALSE)&gt;=25,VLOOKUP(A4088,英雄数据表!A:K,5,0),""))</f>
        <v>"atk":600,"hp":10000,"undpspro":200,"pvpdpspro":100,"pvpundpspro":100,"speed":10,"hppro":100</v>
      </c>
      <c r="J4088" s="20" t="str">
        <f>IF(I4088="","",属性中转表!$I$1&amp;(IF(VLOOKUP(B4088,属性中转表!A:G,7,FALSE)=0,0,VLOOKUP(VLOOKUP(B4088,属性中转表!A:G,7,FALSE),属性中转表!$K$2:$P$21,4,0)))+IFERROR(VLOOKUP(A4088,英雄数据表!A:K,IF(武魂!B4088&gt;=50,10,IF(武魂!B4088&gt;=25,6)),0),0))</f>
        <v>,"dpspro":200</v>
      </c>
      <c r="K4088" s="32" t="str">
        <f t="shared" si="272"/>
        <v>"atk":600,"hp":10000,"undpspro":200,"pvpdpspro":100,"pvpundpspro":100,"speed":10,"hppro":100,"dpspro":200</v>
      </c>
      <c r="L4088" s="20" t="str">
        <f>IF(B4088&gt;=50,VLOOKUP(A4088,英雄数据表!A:L,11,FALSE),IF(B4088&gt;=25,VLOOKUP(A4088,英雄数据表!A:L,7,0),""))</f>
        <v>"3206602004"</v>
      </c>
      <c r="M4088" s="20" t="str">
        <f>IFERROR(VLOOKUP(B4088,属性中转表!$K$2:$O$21,5,FALSE),"")</f>
        <v/>
      </c>
      <c r="N4088" s="20" t="str">
        <f>IF(B4088=25,VLOOKUP(A4088,英雄数据表!A:L,8,FALSE),IF(B4088=50,VLOOKUP(A4088,英雄数据表!A:L,12,0),""))</f>
        <v/>
      </c>
    </row>
    <row r="4089" spans="1:14" x14ac:dyDescent="0.3">
      <c r="A4089" s="20">
        <v>32066</v>
      </c>
      <c r="B4089" s="21">
        <f t="shared" si="269"/>
        <v>88</v>
      </c>
      <c r="C4089" s="21">
        <v>5</v>
      </c>
      <c r="D4089" s="21">
        <f>VLOOKUP(A4089,英雄数据表!A:D,4,0)</f>
        <v>3</v>
      </c>
      <c r="E4089" s="20" t="str">
        <f>VLOOKUP(A4089,英雄数据表!A:C,3,0)</f>
        <v>巫毒护符</v>
      </c>
      <c r="F4089" s="20">
        <f t="shared" si="270"/>
        <v>32066</v>
      </c>
      <c r="G4089" s="20">
        <f t="shared" si="271"/>
        <v>32066</v>
      </c>
      <c r="H4089" s="21" t="str">
        <f>VLOOKUP(B4089,属性中转表!A:F,6,FALSE)</f>
        <v>"hp":388800,"atk":10800</v>
      </c>
      <c r="I4089" s="20" t="str">
        <f>IF(VLOOKUP(B4089,属性中转表!A:G,7,FALSE)=0,"",VLOOKUP(VLOOKUP(B4089,属性中转表!A:G,7,FALSE),属性中转表!$K$2:$P$21,6,0))&amp;IF(VLOOKUP(B4089,属性中转表!A:G,7,FALSE)&gt;=50,VLOOKUP(A4089,英雄数据表!A:K,9,0),IF(VLOOKUP(B4089,属性中转表!A:G,7,FALSE)&gt;=25,VLOOKUP(A4089,英雄数据表!A:K,5,0),""))</f>
        <v>"atk":600,"hp":10000,"undpspro":200,"pvpdpspro":100,"pvpundpspro":100,"speed":10,"hppro":100</v>
      </c>
      <c r="J4089" s="20" t="str">
        <f>IF(I4089="","",属性中转表!$I$1&amp;(IF(VLOOKUP(B4089,属性中转表!A:G,7,FALSE)=0,0,VLOOKUP(VLOOKUP(B4089,属性中转表!A:G,7,FALSE),属性中转表!$K$2:$P$21,4,0)))+IFERROR(VLOOKUP(A4089,英雄数据表!A:K,IF(武魂!B4089&gt;=50,10,IF(武魂!B4089&gt;=25,6)),0),0))</f>
        <v>,"dpspro":200</v>
      </c>
      <c r="K4089" s="32" t="str">
        <f t="shared" si="272"/>
        <v>"atk":600,"hp":10000,"undpspro":200,"pvpdpspro":100,"pvpundpspro":100,"speed":10,"hppro":100,"dpspro":200</v>
      </c>
      <c r="L4089" s="20" t="str">
        <f>IF(B4089&gt;=50,VLOOKUP(A4089,英雄数据表!A:L,11,FALSE),IF(B4089&gt;=25,VLOOKUP(A4089,英雄数据表!A:L,7,0),""))</f>
        <v>"3206602004"</v>
      </c>
      <c r="M4089" s="20" t="str">
        <f>IFERROR(VLOOKUP(B4089,属性中转表!$K$2:$O$21,5,FALSE),"")</f>
        <v/>
      </c>
      <c r="N4089" s="20" t="str">
        <f>IF(B4089=25,VLOOKUP(A4089,英雄数据表!A:L,8,FALSE),IF(B4089=50,VLOOKUP(A4089,英雄数据表!A:L,12,0),""))</f>
        <v/>
      </c>
    </row>
    <row r="4090" spans="1:14" x14ac:dyDescent="0.3">
      <c r="A4090" s="20">
        <v>32066</v>
      </c>
      <c r="B4090" s="21">
        <f t="shared" si="269"/>
        <v>89</v>
      </c>
      <c r="C4090" s="21">
        <v>5</v>
      </c>
      <c r="D4090" s="21">
        <f>VLOOKUP(A4090,英雄数据表!A:D,4,0)</f>
        <v>3</v>
      </c>
      <c r="E4090" s="20" t="str">
        <f>VLOOKUP(A4090,英雄数据表!A:C,3,0)</f>
        <v>巫毒护符</v>
      </c>
      <c r="F4090" s="20">
        <f t="shared" si="270"/>
        <v>32066</v>
      </c>
      <c r="G4090" s="20">
        <f t="shared" si="271"/>
        <v>32066</v>
      </c>
      <c r="H4090" s="21" t="str">
        <f>VLOOKUP(B4090,属性中转表!A:F,6,FALSE)</f>
        <v>"hp":394200,"atk":10950</v>
      </c>
      <c r="I4090" s="20" t="str">
        <f>IF(VLOOKUP(B4090,属性中转表!A:G,7,FALSE)=0,"",VLOOKUP(VLOOKUP(B4090,属性中转表!A:G,7,FALSE),属性中转表!$K$2:$P$21,6,0))&amp;IF(VLOOKUP(B4090,属性中转表!A:G,7,FALSE)&gt;=50,VLOOKUP(A4090,英雄数据表!A:K,9,0),IF(VLOOKUP(B4090,属性中转表!A:G,7,FALSE)&gt;=25,VLOOKUP(A4090,英雄数据表!A:K,5,0),""))</f>
        <v>"atk":600,"hp":10000,"undpspro":200,"pvpdpspro":100,"pvpundpspro":100,"speed":10,"hppro":100</v>
      </c>
      <c r="J4090" s="20" t="str">
        <f>IF(I4090="","",属性中转表!$I$1&amp;(IF(VLOOKUP(B4090,属性中转表!A:G,7,FALSE)=0,0,VLOOKUP(VLOOKUP(B4090,属性中转表!A:G,7,FALSE),属性中转表!$K$2:$P$21,4,0)))+IFERROR(VLOOKUP(A4090,英雄数据表!A:K,IF(武魂!B4090&gt;=50,10,IF(武魂!B4090&gt;=25,6)),0),0))</f>
        <v>,"dpspro":200</v>
      </c>
      <c r="K4090" s="32" t="str">
        <f t="shared" si="272"/>
        <v>"atk":600,"hp":10000,"undpspro":200,"pvpdpspro":100,"pvpundpspro":100,"speed":10,"hppro":100,"dpspro":200</v>
      </c>
      <c r="L4090" s="20" t="str">
        <f>IF(B4090&gt;=50,VLOOKUP(A4090,英雄数据表!A:L,11,FALSE),IF(B4090&gt;=25,VLOOKUP(A4090,英雄数据表!A:L,7,0),""))</f>
        <v>"3206602004"</v>
      </c>
      <c r="M4090" s="20" t="str">
        <f>IFERROR(VLOOKUP(B4090,属性中转表!$K$2:$O$21,5,FALSE),"")</f>
        <v/>
      </c>
      <c r="N4090" s="20" t="str">
        <f>IF(B4090=25,VLOOKUP(A4090,英雄数据表!A:L,8,FALSE),IF(B4090=50,VLOOKUP(A4090,英雄数据表!A:L,12,0),""))</f>
        <v/>
      </c>
    </row>
    <row r="4091" spans="1:14" x14ac:dyDescent="0.3">
      <c r="A4091" s="20">
        <v>32066</v>
      </c>
      <c r="B4091" s="21">
        <f t="shared" si="269"/>
        <v>90</v>
      </c>
      <c r="C4091" s="21">
        <v>5</v>
      </c>
      <c r="D4091" s="21">
        <f>VLOOKUP(A4091,英雄数据表!A:D,4,0)</f>
        <v>3</v>
      </c>
      <c r="E4091" s="20" t="str">
        <f>VLOOKUP(A4091,英雄数据表!A:C,3,0)</f>
        <v>巫毒护符</v>
      </c>
      <c r="F4091" s="20">
        <f t="shared" si="270"/>
        <v>32066</v>
      </c>
      <c r="G4091" s="20">
        <f t="shared" si="271"/>
        <v>32066</v>
      </c>
      <c r="H4091" s="21" t="str">
        <f>VLOOKUP(B4091,属性中转表!A:F,6,FALSE)</f>
        <v>"hp":399600,"atk":11100</v>
      </c>
      <c r="I4091" s="20" t="str">
        <f>IF(VLOOKUP(B4091,属性中转表!A:G,7,FALSE)=0,"",VLOOKUP(VLOOKUP(B4091,属性中转表!A:G,7,FALSE),属性中转表!$K$2:$P$21,6,0))&amp;IF(VLOOKUP(B4091,属性中转表!A:G,7,FALSE)&gt;=50,VLOOKUP(A4091,英雄数据表!A:K,9,0),IF(VLOOKUP(B4091,属性中转表!A:G,7,FALSE)&gt;=25,VLOOKUP(A4091,英雄数据表!A:K,5,0),""))</f>
        <v>"atk":600,"hp":10000,"undpspro":200,"pvpdpspro":150,"pvpundpspro":100,"speed":10,"hppro":100</v>
      </c>
      <c r="J4091" s="20" t="str">
        <f>IF(I4091="","",属性中转表!$I$1&amp;(IF(VLOOKUP(B4091,属性中转表!A:G,7,FALSE)=0,0,VLOOKUP(VLOOKUP(B4091,属性中转表!A:G,7,FALSE),属性中转表!$K$2:$P$21,4,0)))+IFERROR(VLOOKUP(A4091,英雄数据表!A:K,IF(武魂!B4091&gt;=50,10,IF(武魂!B4091&gt;=25,6)),0),0))</f>
        <v>,"dpspro":200</v>
      </c>
      <c r="K4091" s="32" t="str">
        <f t="shared" si="272"/>
        <v>"atk":600,"hp":10000,"undpspro":200,"pvpdpspro":150,"pvpundpspro":100,"speed":10,"hppro":100,"dpspro":200</v>
      </c>
      <c r="L4091" s="20" t="str">
        <f>IF(B4091&gt;=50,VLOOKUP(A4091,英雄数据表!A:L,11,FALSE),IF(B4091&gt;=25,VLOOKUP(A4091,英雄数据表!A:L,7,0),""))</f>
        <v>"3206602004"</v>
      </c>
      <c r="M4091" s="20" t="str">
        <f>IFERROR(VLOOKUP(B4091,属性中转表!$K$2:$O$21,5,FALSE),"")</f>
        <v>"pvpdpspro":50</v>
      </c>
      <c r="N4091" s="20" t="str">
        <f>IF(B4091=25,VLOOKUP(A4091,英雄数据表!A:L,8,FALSE),IF(B4091=50,VLOOKUP(A4091,英雄数据表!A:L,12,0),""))</f>
        <v/>
      </c>
    </row>
    <row r="4092" spans="1:14" x14ac:dyDescent="0.3">
      <c r="A4092" s="20">
        <v>32066</v>
      </c>
      <c r="B4092" s="21">
        <f t="shared" si="269"/>
        <v>91</v>
      </c>
      <c r="C4092" s="21">
        <v>5</v>
      </c>
      <c r="D4092" s="21">
        <f>VLOOKUP(A4092,英雄数据表!A:D,4,0)</f>
        <v>3</v>
      </c>
      <c r="E4092" s="20" t="str">
        <f>VLOOKUP(A4092,英雄数据表!A:C,3,0)</f>
        <v>巫毒护符</v>
      </c>
      <c r="F4092" s="20">
        <f t="shared" si="270"/>
        <v>32066</v>
      </c>
      <c r="G4092" s="20">
        <f t="shared" si="271"/>
        <v>32066</v>
      </c>
      <c r="H4092" s="21" t="str">
        <f>VLOOKUP(B4092,属性中转表!A:F,6,FALSE)</f>
        <v>"hp":405000,"atk":11250</v>
      </c>
      <c r="I4092" s="20" t="str">
        <f>IF(VLOOKUP(B4092,属性中转表!A:G,7,FALSE)=0,"",VLOOKUP(VLOOKUP(B4092,属性中转表!A:G,7,FALSE),属性中转表!$K$2:$P$21,6,0))&amp;IF(VLOOKUP(B4092,属性中转表!A:G,7,FALSE)&gt;=50,VLOOKUP(A4092,英雄数据表!A:K,9,0),IF(VLOOKUP(B4092,属性中转表!A:G,7,FALSE)&gt;=25,VLOOKUP(A4092,英雄数据表!A:K,5,0),""))</f>
        <v>"atk":600,"hp":10000,"undpspro":200,"pvpdpspro":150,"pvpundpspro":100,"speed":10,"hppro":100</v>
      </c>
      <c r="J4092" s="20" t="str">
        <f>IF(I4092="","",属性中转表!$I$1&amp;(IF(VLOOKUP(B4092,属性中转表!A:G,7,FALSE)=0,0,VLOOKUP(VLOOKUP(B4092,属性中转表!A:G,7,FALSE),属性中转表!$K$2:$P$21,4,0)))+IFERROR(VLOOKUP(A4092,英雄数据表!A:K,IF(武魂!B4092&gt;=50,10,IF(武魂!B4092&gt;=25,6)),0),0))</f>
        <v>,"dpspro":200</v>
      </c>
      <c r="K4092" s="32" t="str">
        <f t="shared" si="272"/>
        <v>"atk":600,"hp":10000,"undpspro":200,"pvpdpspro":150,"pvpundpspro":100,"speed":10,"hppro":100,"dpspro":200</v>
      </c>
      <c r="L4092" s="20" t="str">
        <f>IF(B4092&gt;=50,VLOOKUP(A4092,英雄数据表!A:L,11,FALSE),IF(B4092&gt;=25,VLOOKUP(A4092,英雄数据表!A:L,7,0),""))</f>
        <v>"3206602004"</v>
      </c>
      <c r="M4092" s="20" t="str">
        <f>IFERROR(VLOOKUP(B4092,属性中转表!$K$2:$O$21,5,FALSE),"")</f>
        <v/>
      </c>
      <c r="N4092" s="20" t="str">
        <f>IF(B4092=25,VLOOKUP(A4092,英雄数据表!A:L,8,FALSE),IF(B4092=50,VLOOKUP(A4092,英雄数据表!A:L,12,0),""))</f>
        <v/>
      </c>
    </row>
    <row r="4093" spans="1:14" x14ac:dyDescent="0.3">
      <c r="A4093" s="20">
        <v>32066</v>
      </c>
      <c r="B4093" s="21">
        <f t="shared" si="269"/>
        <v>92</v>
      </c>
      <c r="C4093" s="21">
        <v>5</v>
      </c>
      <c r="D4093" s="21">
        <f>VLOOKUP(A4093,英雄数据表!A:D,4,0)</f>
        <v>3</v>
      </c>
      <c r="E4093" s="20" t="str">
        <f>VLOOKUP(A4093,英雄数据表!A:C,3,0)</f>
        <v>巫毒护符</v>
      </c>
      <c r="F4093" s="20">
        <f t="shared" si="270"/>
        <v>32066</v>
      </c>
      <c r="G4093" s="20">
        <f t="shared" si="271"/>
        <v>32066</v>
      </c>
      <c r="H4093" s="21" t="str">
        <f>VLOOKUP(B4093,属性中转表!A:F,6,FALSE)</f>
        <v>"hp":410400,"atk":11400</v>
      </c>
      <c r="I4093" s="20" t="str">
        <f>IF(VLOOKUP(B4093,属性中转表!A:G,7,FALSE)=0,"",VLOOKUP(VLOOKUP(B4093,属性中转表!A:G,7,FALSE),属性中转表!$K$2:$P$21,6,0))&amp;IF(VLOOKUP(B4093,属性中转表!A:G,7,FALSE)&gt;=50,VLOOKUP(A4093,英雄数据表!A:K,9,0),IF(VLOOKUP(B4093,属性中转表!A:G,7,FALSE)&gt;=25,VLOOKUP(A4093,英雄数据表!A:K,5,0),""))</f>
        <v>"atk":600,"hp":10000,"undpspro":200,"pvpdpspro":150,"pvpundpspro":100,"speed":10,"hppro":100</v>
      </c>
      <c r="J4093" s="20" t="str">
        <f>IF(I4093="","",属性中转表!$I$1&amp;(IF(VLOOKUP(B4093,属性中转表!A:G,7,FALSE)=0,0,VLOOKUP(VLOOKUP(B4093,属性中转表!A:G,7,FALSE),属性中转表!$K$2:$P$21,4,0)))+IFERROR(VLOOKUP(A4093,英雄数据表!A:K,IF(武魂!B4093&gt;=50,10,IF(武魂!B4093&gt;=25,6)),0),0))</f>
        <v>,"dpspro":200</v>
      </c>
      <c r="K4093" s="32" t="str">
        <f t="shared" si="272"/>
        <v>"atk":600,"hp":10000,"undpspro":200,"pvpdpspro":150,"pvpundpspro":100,"speed":10,"hppro":100,"dpspro":200</v>
      </c>
      <c r="L4093" s="20" t="str">
        <f>IF(B4093&gt;=50,VLOOKUP(A4093,英雄数据表!A:L,11,FALSE),IF(B4093&gt;=25,VLOOKUP(A4093,英雄数据表!A:L,7,0),""))</f>
        <v>"3206602004"</v>
      </c>
      <c r="M4093" s="20" t="str">
        <f>IFERROR(VLOOKUP(B4093,属性中转表!$K$2:$O$21,5,FALSE),"")</f>
        <v/>
      </c>
      <c r="N4093" s="20" t="str">
        <f>IF(B4093=25,VLOOKUP(A4093,英雄数据表!A:L,8,FALSE),IF(B4093=50,VLOOKUP(A4093,英雄数据表!A:L,12,0),""))</f>
        <v/>
      </c>
    </row>
    <row r="4094" spans="1:14" x14ac:dyDescent="0.3">
      <c r="A4094" s="20">
        <v>32066</v>
      </c>
      <c r="B4094" s="21">
        <f t="shared" si="269"/>
        <v>93</v>
      </c>
      <c r="C4094" s="21">
        <v>5</v>
      </c>
      <c r="D4094" s="21">
        <f>VLOOKUP(A4094,英雄数据表!A:D,4,0)</f>
        <v>3</v>
      </c>
      <c r="E4094" s="20" t="str">
        <f>VLOOKUP(A4094,英雄数据表!A:C,3,0)</f>
        <v>巫毒护符</v>
      </c>
      <c r="F4094" s="20">
        <f t="shared" si="270"/>
        <v>32066</v>
      </c>
      <c r="G4094" s="20">
        <f t="shared" si="271"/>
        <v>32066</v>
      </c>
      <c r="H4094" s="21" t="str">
        <f>VLOOKUP(B4094,属性中转表!A:F,6,FALSE)</f>
        <v>"hp":415800,"atk":11550</v>
      </c>
      <c r="I4094" s="20" t="str">
        <f>IF(VLOOKUP(B4094,属性中转表!A:G,7,FALSE)=0,"",VLOOKUP(VLOOKUP(B4094,属性中转表!A:G,7,FALSE),属性中转表!$K$2:$P$21,6,0))&amp;IF(VLOOKUP(B4094,属性中转表!A:G,7,FALSE)&gt;=50,VLOOKUP(A4094,英雄数据表!A:K,9,0),IF(VLOOKUP(B4094,属性中转表!A:G,7,FALSE)&gt;=25,VLOOKUP(A4094,英雄数据表!A:K,5,0),""))</f>
        <v>"atk":600,"hp":10000,"undpspro":200,"pvpdpspro":150,"pvpundpspro":100,"speed":10,"hppro":100</v>
      </c>
      <c r="J4094" s="20" t="str">
        <f>IF(I4094="","",属性中转表!$I$1&amp;(IF(VLOOKUP(B4094,属性中转表!A:G,7,FALSE)=0,0,VLOOKUP(VLOOKUP(B4094,属性中转表!A:G,7,FALSE),属性中转表!$K$2:$P$21,4,0)))+IFERROR(VLOOKUP(A4094,英雄数据表!A:K,IF(武魂!B4094&gt;=50,10,IF(武魂!B4094&gt;=25,6)),0),0))</f>
        <v>,"dpspro":200</v>
      </c>
      <c r="K4094" s="32" t="str">
        <f t="shared" si="272"/>
        <v>"atk":600,"hp":10000,"undpspro":200,"pvpdpspro":150,"pvpundpspro":100,"speed":10,"hppro":100,"dpspro":200</v>
      </c>
      <c r="L4094" s="20" t="str">
        <f>IF(B4094&gt;=50,VLOOKUP(A4094,英雄数据表!A:L,11,FALSE),IF(B4094&gt;=25,VLOOKUP(A4094,英雄数据表!A:L,7,0),""))</f>
        <v>"3206602004"</v>
      </c>
      <c r="M4094" s="20" t="str">
        <f>IFERROR(VLOOKUP(B4094,属性中转表!$K$2:$O$21,5,FALSE),"")</f>
        <v/>
      </c>
      <c r="N4094" s="20" t="str">
        <f>IF(B4094=25,VLOOKUP(A4094,英雄数据表!A:L,8,FALSE),IF(B4094=50,VLOOKUP(A4094,英雄数据表!A:L,12,0),""))</f>
        <v/>
      </c>
    </row>
    <row r="4095" spans="1:14" x14ac:dyDescent="0.3">
      <c r="A4095" s="20">
        <v>32066</v>
      </c>
      <c r="B4095" s="21">
        <f t="shared" ref="B4095:B4158" si="273">IF(A4095=A4094,B4094+1,1)</f>
        <v>94</v>
      </c>
      <c r="C4095" s="21">
        <v>5</v>
      </c>
      <c r="D4095" s="21">
        <f>VLOOKUP(A4095,英雄数据表!A:D,4,0)</f>
        <v>3</v>
      </c>
      <c r="E4095" s="20" t="str">
        <f>VLOOKUP(A4095,英雄数据表!A:C,3,0)</f>
        <v>巫毒护符</v>
      </c>
      <c r="F4095" s="20">
        <f t="shared" ref="F4095:F4158" si="274">A4095</f>
        <v>32066</v>
      </c>
      <c r="G4095" s="20">
        <f t="shared" ref="G4095:G4158" si="275">A4095</f>
        <v>32066</v>
      </c>
      <c r="H4095" s="21" t="str">
        <f>VLOOKUP(B4095,属性中转表!A:F,6,FALSE)</f>
        <v>"hp":421200,"atk":11700</v>
      </c>
      <c r="I4095" s="20" t="str">
        <f>IF(VLOOKUP(B4095,属性中转表!A:G,7,FALSE)=0,"",VLOOKUP(VLOOKUP(B4095,属性中转表!A:G,7,FALSE),属性中转表!$K$2:$P$21,6,0))&amp;IF(VLOOKUP(B4095,属性中转表!A:G,7,FALSE)&gt;=50,VLOOKUP(A4095,英雄数据表!A:K,9,0),IF(VLOOKUP(B4095,属性中转表!A:G,7,FALSE)&gt;=25,VLOOKUP(A4095,英雄数据表!A:K,5,0),""))</f>
        <v>"atk":600,"hp":10000,"undpspro":200,"pvpdpspro":150,"pvpundpspro":100,"speed":10,"hppro":100</v>
      </c>
      <c r="J4095" s="20" t="str">
        <f>IF(I4095="","",属性中转表!$I$1&amp;(IF(VLOOKUP(B4095,属性中转表!A:G,7,FALSE)=0,0,VLOOKUP(VLOOKUP(B4095,属性中转表!A:G,7,FALSE),属性中转表!$K$2:$P$21,4,0)))+IFERROR(VLOOKUP(A4095,英雄数据表!A:K,IF(武魂!B4095&gt;=50,10,IF(武魂!B4095&gt;=25,6)),0),0))</f>
        <v>,"dpspro":200</v>
      </c>
      <c r="K4095" s="32" t="str">
        <f t="shared" si="272"/>
        <v>"atk":600,"hp":10000,"undpspro":200,"pvpdpspro":150,"pvpundpspro":100,"speed":10,"hppro":100,"dpspro":200</v>
      </c>
      <c r="L4095" s="20" t="str">
        <f>IF(B4095&gt;=50,VLOOKUP(A4095,英雄数据表!A:L,11,FALSE),IF(B4095&gt;=25,VLOOKUP(A4095,英雄数据表!A:L,7,0),""))</f>
        <v>"3206602004"</v>
      </c>
      <c r="M4095" s="20" t="str">
        <f>IFERROR(VLOOKUP(B4095,属性中转表!$K$2:$O$21,5,FALSE),"")</f>
        <v/>
      </c>
      <c r="N4095" s="20" t="str">
        <f>IF(B4095=25,VLOOKUP(A4095,英雄数据表!A:L,8,FALSE),IF(B4095=50,VLOOKUP(A4095,英雄数据表!A:L,12,0),""))</f>
        <v/>
      </c>
    </row>
    <row r="4096" spans="1:14" x14ac:dyDescent="0.3">
      <c r="A4096" s="20">
        <v>32066</v>
      </c>
      <c r="B4096" s="21">
        <f t="shared" si="273"/>
        <v>95</v>
      </c>
      <c r="C4096" s="21">
        <v>5</v>
      </c>
      <c r="D4096" s="21">
        <f>VLOOKUP(A4096,英雄数据表!A:D,4,0)</f>
        <v>3</v>
      </c>
      <c r="E4096" s="20" t="str">
        <f>VLOOKUP(A4096,英雄数据表!A:C,3,0)</f>
        <v>巫毒护符</v>
      </c>
      <c r="F4096" s="20">
        <f t="shared" si="274"/>
        <v>32066</v>
      </c>
      <c r="G4096" s="20">
        <f t="shared" si="275"/>
        <v>32066</v>
      </c>
      <c r="H4096" s="21" t="str">
        <f>VLOOKUP(B4096,属性中转表!A:F,6,FALSE)</f>
        <v>"hp":426600,"atk":11850</v>
      </c>
      <c r="I4096" s="20" t="str">
        <f>IF(VLOOKUP(B4096,属性中转表!A:G,7,FALSE)=0,"",VLOOKUP(VLOOKUP(B4096,属性中转表!A:G,7,FALSE),属性中转表!$K$2:$P$21,6,0))&amp;IF(VLOOKUP(B4096,属性中转表!A:G,7,FALSE)&gt;=50,VLOOKUP(A4096,英雄数据表!A:K,9,0),IF(VLOOKUP(B4096,属性中转表!A:G,7,FALSE)&gt;=25,VLOOKUP(A4096,英雄数据表!A:K,5,0),""))</f>
        <v>"atk":600,"hp":10000,"undpspro":200,"pvpdpspro":150,"pvpundpspro":150,"speed":10,"hppro":100</v>
      </c>
      <c r="J4096" s="20" t="str">
        <f>IF(I4096="","",属性中转表!$I$1&amp;(IF(VLOOKUP(B4096,属性中转表!A:G,7,FALSE)=0,0,VLOOKUP(VLOOKUP(B4096,属性中转表!A:G,7,FALSE),属性中转表!$K$2:$P$21,4,0)))+IFERROR(VLOOKUP(A4096,英雄数据表!A:K,IF(武魂!B4096&gt;=50,10,IF(武魂!B4096&gt;=25,6)),0),0))</f>
        <v>,"dpspro":200</v>
      </c>
      <c r="K4096" s="32" t="str">
        <f t="shared" si="272"/>
        <v>"atk":600,"hp":10000,"undpspro":200,"pvpdpspro":150,"pvpundpspro":150,"speed":10,"hppro":100,"dpspro":200</v>
      </c>
      <c r="L4096" s="20" t="str">
        <f>IF(B4096&gt;=50,VLOOKUP(A4096,英雄数据表!A:L,11,FALSE),IF(B4096&gt;=25,VLOOKUP(A4096,英雄数据表!A:L,7,0),""))</f>
        <v>"3206602004"</v>
      </c>
      <c r="M4096" s="20" t="str">
        <f>IFERROR(VLOOKUP(B4096,属性中转表!$K$2:$O$21,5,FALSE),"")</f>
        <v>"pvpundpspro":50</v>
      </c>
      <c r="N4096" s="20" t="str">
        <f>IF(B4096=25,VLOOKUP(A4096,英雄数据表!A:L,8,FALSE),IF(B4096=50,VLOOKUP(A4096,英雄数据表!A:L,12,0),""))</f>
        <v/>
      </c>
    </row>
    <row r="4097" spans="1:14" x14ac:dyDescent="0.3">
      <c r="A4097" s="20">
        <v>32066</v>
      </c>
      <c r="B4097" s="21">
        <f t="shared" si="273"/>
        <v>96</v>
      </c>
      <c r="C4097" s="21">
        <v>5</v>
      </c>
      <c r="D4097" s="21">
        <f>VLOOKUP(A4097,英雄数据表!A:D,4,0)</f>
        <v>3</v>
      </c>
      <c r="E4097" s="20" t="str">
        <f>VLOOKUP(A4097,英雄数据表!A:C,3,0)</f>
        <v>巫毒护符</v>
      </c>
      <c r="F4097" s="20">
        <f t="shared" si="274"/>
        <v>32066</v>
      </c>
      <c r="G4097" s="20">
        <f t="shared" si="275"/>
        <v>32066</v>
      </c>
      <c r="H4097" s="21" t="str">
        <f>VLOOKUP(B4097,属性中转表!A:F,6,FALSE)</f>
        <v>"hp":432000,"atk":12000</v>
      </c>
      <c r="I4097" s="20" t="str">
        <f>IF(VLOOKUP(B4097,属性中转表!A:G,7,FALSE)=0,"",VLOOKUP(VLOOKUP(B4097,属性中转表!A:G,7,FALSE),属性中转表!$K$2:$P$21,6,0))&amp;IF(VLOOKUP(B4097,属性中转表!A:G,7,FALSE)&gt;=50,VLOOKUP(A4097,英雄数据表!A:K,9,0),IF(VLOOKUP(B4097,属性中转表!A:G,7,FALSE)&gt;=25,VLOOKUP(A4097,英雄数据表!A:K,5,0),""))</f>
        <v>"atk":600,"hp":10000,"undpspro":200,"pvpdpspro":150,"pvpundpspro":150,"speed":10,"hppro":100</v>
      </c>
      <c r="J4097" s="20" t="str">
        <f>IF(I4097="","",属性中转表!$I$1&amp;(IF(VLOOKUP(B4097,属性中转表!A:G,7,FALSE)=0,0,VLOOKUP(VLOOKUP(B4097,属性中转表!A:G,7,FALSE),属性中转表!$K$2:$P$21,4,0)))+IFERROR(VLOOKUP(A4097,英雄数据表!A:K,IF(武魂!B4097&gt;=50,10,IF(武魂!B4097&gt;=25,6)),0),0))</f>
        <v>,"dpspro":200</v>
      </c>
      <c r="K4097" s="32" t="str">
        <f t="shared" si="272"/>
        <v>"atk":600,"hp":10000,"undpspro":200,"pvpdpspro":150,"pvpundpspro":150,"speed":10,"hppro":100,"dpspro":200</v>
      </c>
      <c r="L4097" s="20" t="str">
        <f>IF(B4097&gt;=50,VLOOKUP(A4097,英雄数据表!A:L,11,FALSE),IF(B4097&gt;=25,VLOOKUP(A4097,英雄数据表!A:L,7,0),""))</f>
        <v>"3206602004"</v>
      </c>
      <c r="M4097" s="20" t="str">
        <f>IFERROR(VLOOKUP(B4097,属性中转表!$K$2:$O$21,5,FALSE),"")</f>
        <v/>
      </c>
      <c r="N4097" s="20" t="str">
        <f>IF(B4097=25,VLOOKUP(A4097,英雄数据表!A:L,8,FALSE),IF(B4097=50,VLOOKUP(A4097,英雄数据表!A:L,12,0),""))</f>
        <v/>
      </c>
    </row>
    <row r="4098" spans="1:14" x14ac:dyDescent="0.3">
      <c r="A4098" s="20">
        <v>32066</v>
      </c>
      <c r="B4098" s="21">
        <f t="shared" si="273"/>
        <v>97</v>
      </c>
      <c r="C4098" s="21">
        <v>5</v>
      </c>
      <c r="D4098" s="21">
        <f>VLOOKUP(A4098,英雄数据表!A:D,4,0)</f>
        <v>3</v>
      </c>
      <c r="E4098" s="20" t="str">
        <f>VLOOKUP(A4098,英雄数据表!A:C,3,0)</f>
        <v>巫毒护符</v>
      </c>
      <c r="F4098" s="20">
        <f t="shared" si="274"/>
        <v>32066</v>
      </c>
      <c r="G4098" s="20">
        <f t="shared" si="275"/>
        <v>32066</v>
      </c>
      <c r="H4098" s="21" t="str">
        <f>VLOOKUP(B4098,属性中转表!A:F,6,FALSE)</f>
        <v>"hp":437400,"atk":12150</v>
      </c>
      <c r="I4098" s="20" t="str">
        <f>IF(VLOOKUP(B4098,属性中转表!A:G,7,FALSE)=0,"",VLOOKUP(VLOOKUP(B4098,属性中转表!A:G,7,FALSE),属性中转表!$K$2:$P$21,6,0))&amp;IF(VLOOKUP(B4098,属性中转表!A:G,7,FALSE)&gt;=50,VLOOKUP(A4098,英雄数据表!A:K,9,0),IF(VLOOKUP(B4098,属性中转表!A:G,7,FALSE)&gt;=25,VLOOKUP(A4098,英雄数据表!A:K,5,0),""))</f>
        <v>"atk":600,"hp":10000,"undpspro":200,"pvpdpspro":150,"pvpundpspro":150,"speed":10,"hppro":100</v>
      </c>
      <c r="J4098" s="20" t="str">
        <f>IF(I4098="","",属性中转表!$I$1&amp;(IF(VLOOKUP(B4098,属性中转表!A:G,7,FALSE)=0,0,VLOOKUP(VLOOKUP(B4098,属性中转表!A:G,7,FALSE),属性中转表!$K$2:$P$21,4,0)))+IFERROR(VLOOKUP(A4098,英雄数据表!A:K,IF(武魂!B4098&gt;=50,10,IF(武魂!B4098&gt;=25,6)),0),0))</f>
        <v>,"dpspro":200</v>
      </c>
      <c r="K4098" s="32" t="str">
        <f t="shared" si="272"/>
        <v>"atk":600,"hp":10000,"undpspro":200,"pvpdpspro":150,"pvpundpspro":150,"speed":10,"hppro":100,"dpspro":200</v>
      </c>
      <c r="L4098" s="20" t="str">
        <f>IF(B4098&gt;=50,VLOOKUP(A4098,英雄数据表!A:L,11,FALSE),IF(B4098&gt;=25,VLOOKUP(A4098,英雄数据表!A:L,7,0),""))</f>
        <v>"3206602004"</v>
      </c>
      <c r="M4098" s="20" t="str">
        <f>IFERROR(VLOOKUP(B4098,属性中转表!$K$2:$O$21,5,FALSE),"")</f>
        <v/>
      </c>
      <c r="N4098" s="20" t="str">
        <f>IF(B4098=25,VLOOKUP(A4098,英雄数据表!A:L,8,FALSE),IF(B4098=50,VLOOKUP(A4098,英雄数据表!A:L,12,0),""))</f>
        <v/>
      </c>
    </row>
    <row r="4099" spans="1:14" x14ac:dyDescent="0.3">
      <c r="A4099" s="20">
        <v>32066</v>
      </c>
      <c r="B4099" s="21">
        <f t="shared" si="273"/>
        <v>98</v>
      </c>
      <c r="C4099" s="21">
        <v>5</v>
      </c>
      <c r="D4099" s="21">
        <f>VLOOKUP(A4099,英雄数据表!A:D,4,0)</f>
        <v>3</v>
      </c>
      <c r="E4099" s="20" t="str">
        <f>VLOOKUP(A4099,英雄数据表!A:C,3,0)</f>
        <v>巫毒护符</v>
      </c>
      <c r="F4099" s="20">
        <f t="shared" si="274"/>
        <v>32066</v>
      </c>
      <c r="G4099" s="20">
        <f t="shared" si="275"/>
        <v>32066</v>
      </c>
      <c r="H4099" s="21" t="str">
        <f>VLOOKUP(B4099,属性中转表!A:F,6,FALSE)</f>
        <v>"hp":442800,"atk":12300</v>
      </c>
      <c r="I4099" s="20" t="str">
        <f>IF(VLOOKUP(B4099,属性中转表!A:G,7,FALSE)=0,"",VLOOKUP(VLOOKUP(B4099,属性中转表!A:G,7,FALSE),属性中转表!$K$2:$P$21,6,0))&amp;IF(VLOOKUP(B4099,属性中转表!A:G,7,FALSE)&gt;=50,VLOOKUP(A4099,英雄数据表!A:K,9,0),IF(VLOOKUP(B4099,属性中转表!A:G,7,FALSE)&gt;=25,VLOOKUP(A4099,英雄数据表!A:K,5,0),""))</f>
        <v>"atk":600,"hp":10000,"undpspro":200,"pvpdpspro":150,"pvpundpspro":150,"speed":10,"hppro":100</v>
      </c>
      <c r="J4099" s="20" t="str">
        <f>IF(I4099="","",属性中转表!$I$1&amp;(IF(VLOOKUP(B4099,属性中转表!A:G,7,FALSE)=0,0,VLOOKUP(VLOOKUP(B4099,属性中转表!A:G,7,FALSE),属性中转表!$K$2:$P$21,4,0)))+IFERROR(VLOOKUP(A4099,英雄数据表!A:K,IF(武魂!B4099&gt;=50,10,IF(武魂!B4099&gt;=25,6)),0),0))</f>
        <v>,"dpspro":200</v>
      </c>
      <c r="K4099" s="32" t="str">
        <f t="shared" si="272"/>
        <v>"atk":600,"hp":10000,"undpspro":200,"pvpdpspro":150,"pvpundpspro":150,"speed":10,"hppro":100,"dpspro":200</v>
      </c>
      <c r="L4099" s="20" t="str">
        <f>IF(B4099&gt;=50,VLOOKUP(A4099,英雄数据表!A:L,11,FALSE),IF(B4099&gt;=25,VLOOKUP(A4099,英雄数据表!A:L,7,0),""))</f>
        <v>"3206602004"</v>
      </c>
      <c r="M4099" s="20" t="str">
        <f>IFERROR(VLOOKUP(B4099,属性中转表!$K$2:$O$21,5,FALSE),"")</f>
        <v/>
      </c>
      <c r="N4099" s="20" t="str">
        <f>IF(B4099=25,VLOOKUP(A4099,英雄数据表!A:L,8,FALSE),IF(B4099=50,VLOOKUP(A4099,英雄数据表!A:L,12,0),""))</f>
        <v/>
      </c>
    </row>
    <row r="4100" spans="1:14" x14ac:dyDescent="0.3">
      <c r="A4100" s="20">
        <v>32066</v>
      </c>
      <c r="B4100" s="21">
        <f t="shared" si="273"/>
        <v>99</v>
      </c>
      <c r="C4100" s="21">
        <v>5</v>
      </c>
      <c r="D4100" s="21">
        <f>VLOOKUP(A4100,英雄数据表!A:D,4,0)</f>
        <v>3</v>
      </c>
      <c r="E4100" s="20" t="str">
        <f>VLOOKUP(A4100,英雄数据表!A:C,3,0)</f>
        <v>巫毒护符</v>
      </c>
      <c r="F4100" s="20">
        <f t="shared" si="274"/>
        <v>32066</v>
      </c>
      <c r="G4100" s="20">
        <f t="shared" si="275"/>
        <v>32066</v>
      </c>
      <c r="H4100" s="21" t="str">
        <f>VLOOKUP(B4100,属性中转表!A:F,6,FALSE)</f>
        <v>"hp":448200,"atk":12450</v>
      </c>
      <c r="I4100" s="20" t="str">
        <f>IF(VLOOKUP(B4100,属性中转表!A:G,7,FALSE)=0,"",VLOOKUP(VLOOKUP(B4100,属性中转表!A:G,7,FALSE),属性中转表!$K$2:$P$21,6,0))&amp;IF(VLOOKUP(B4100,属性中转表!A:G,7,FALSE)&gt;=50,VLOOKUP(A4100,英雄数据表!A:K,9,0),IF(VLOOKUP(B4100,属性中转表!A:G,7,FALSE)&gt;=25,VLOOKUP(A4100,英雄数据表!A:K,5,0),""))</f>
        <v>"atk":600,"hp":10000,"undpspro":200,"pvpdpspro":150,"pvpundpspro":150,"speed":10,"hppro":100</v>
      </c>
      <c r="J4100" s="20" t="str">
        <f>IF(I4100="","",属性中转表!$I$1&amp;(IF(VLOOKUP(B4100,属性中转表!A:G,7,FALSE)=0,0,VLOOKUP(VLOOKUP(B4100,属性中转表!A:G,7,FALSE),属性中转表!$K$2:$P$21,4,0)))+IFERROR(VLOOKUP(A4100,英雄数据表!A:K,IF(武魂!B4100&gt;=50,10,IF(武魂!B4100&gt;=25,6)),0),0))</f>
        <v>,"dpspro":200</v>
      </c>
      <c r="K4100" s="32" t="str">
        <f t="shared" si="272"/>
        <v>"atk":600,"hp":10000,"undpspro":200,"pvpdpspro":150,"pvpundpspro":150,"speed":10,"hppro":100,"dpspro":200</v>
      </c>
      <c r="L4100" s="20" t="str">
        <f>IF(B4100&gt;=50,VLOOKUP(A4100,英雄数据表!A:L,11,FALSE),IF(B4100&gt;=25,VLOOKUP(A4100,英雄数据表!A:L,7,0),""))</f>
        <v>"3206602004"</v>
      </c>
      <c r="M4100" s="20" t="str">
        <f>IFERROR(VLOOKUP(B4100,属性中转表!$K$2:$O$21,5,FALSE),"")</f>
        <v/>
      </c>
      <c r="N4100" s="20" t="str">
        <f>IF(B4100=25,VLOOKUP(A4100,英雄数据表!A:L,8,FALSE),IF(B4100=50,VLOOKUP(A4100,英雄数据表!A:L,12,0),""))</f>
        <v/>
      </c>
    </row>
    <row r="4101" spans="1:14" x14ac:dyDescent="0.3">
      <c r="A4101" s="20">
        <v>32066</v>
      </c>
      <c r="B4101" s="21">
        <f t="shared" si="273"/>
        <v>100</v>
      </c>
      <c r="C4101" s="21">
        <v>5</v>
      </c>
      <c r="D4101" s="21">
        <f>VLOOKUP(A4101,英雄数据表!A:D,4,0)</f>
        <v>3</v>
      </c>
      <c r="E4101" s="20" t="str">
        <f>VLOOKUP(A4101,英雄数据表!A:C,3,0)</f>
        <v>巫毒护符</v>
      </c>
      <c r="F4101" s="20">
        <f t="shared" si="274"/>
        <v>32066</v>
      </c>
      <c r="G4101" s="20">
        <f t="shared" si="275"/>
        <v>32066</v>
      </c>
      <c r="H4101" s="21" t="str">
        <f>VLOOKUP(B4101,属性中转表!A:F,6,FALSE)</f>
        <v>"hp":453600,"atk":12600</v>
      </c>
      <c r="I4101" s="20" t="str">
        <f>IF(VLOOKUP(B4101,属性中转表!A:G,7,FALSE)=0,"",VLOOKUP(VLOOKUP(B4101,属性中转表!A:G,7,FALSE),属性中转表!$K$2:$P$21,6,0))&amp;IF(VLOOKUP(B4101,属性中转表!A:G,7,FALSE)&gt;=50,VLOOKUP(A4101,英雄数据表!A:K,9,0),IF(VLOOKUP(B4101,属性中转表!A:G,7,FALSE)&gt;=25,VLOOKUP(A4101,英雄数据表!A:K,5,0),""))</f>
        <v>"atk":900,"hp":15000,"undpspro":200,"pvpdpspro":150,"pvpundpspro":150,"speed":20,"hppro":100</v>
      </c>
      <c r="J4101" s="20" t="str">
        <f>IF(I4101="","",属性中转表!$I$1&amp;(IF(VLOOKUP(B4101,属性中转表!A:G,7,FALSE)=0,0,VLOOKUP(VLOOKUP(B4101,属性中转表!A:G,7,FALSE),属性中转表!$K$2:$P$21,4,0)))+IFERROR(VLOOKUP(A4101,英雄数据表!A:K,IF(武魂!B4101&gt;=50,10,IF(武魂!B4101&gt;=25,6)),0),0))</f>
        <v>,"dpspro":200</v>
      </c>
      <c r="K4101" s="32" t="str">
        <f t="shared" si="272"/>
        <v>"atk":900,"hp":15000,"undpspro":200,"pvpdpspro":150,"pvpundpspro":150,"speed":20,"hppro":100,"dpspro":200</v>
      </c>
      <c r="L4101" s="20" t="str">
        <f>IF(B4101&gt;=50,VLOOKUP(A4101,英雄数据表!A:L,11,FALSE),IF(B4101&gt;=25,VLOOKUP(A4101,英雄数据表!A:L,7,0),""))</f>
        <v>"3206602004"</v>
      </c>
      <c r="M4101" s="20" t="str">
        <f>IFERROR(VLOOKUP(B4101,属性中转表!$K$2:$O$21,5,FALSE),"")</f>
        <v>"speed":10,"atk":300,"hp":5000</v>
      </c>
      <c r="N4101" s="20" t="str">
        <f>IF(B4101=25,VLOOKUP(A4101,英雄数据表!A:L,8,FALSE),IF(B4101=50,VLOOKUP(A4101,英雄数据表!A:L,12,0),""))</f>
        <v/>
      </c>
    </row>
    <row r="4102" spans="1:14" x14ac:dyDescent="0.3">
      <c r="A4102" s="20">
        <v>32056</v>
      </c>
      <c r="B4102" s="21">
        <f t="shared" si="273"/>
        <v>1</v>
      </c>
      <c r="C4102" s="21">
        <v>5</v>
      </c>
      <c r="D4102" s="21">
        <f>VLOOKUP(A4102,英雄数据表!A:D,4,0)</f>
        <v>3</v>
      </c>
      <c r="E4102" s="20" t="str">
        <f>VLOOKUP(A4102,英雄数据表!A:C,3,0)</f>
        <v>爆燃之毒</v>
      </c>
      <c r="F4102" s="20">
        <f t="shared" si="274"/>
        <v>32056</v>
      </c>
      <c r="G4102" s="20">
        <f t="shared" si="275"/>
        <v>32056</v>
      </c>
      <c r="H4102" s="21" t="str">
        <f>VLOOKUP(B4102,属性中转表!A:F,6,FALSE)</f>
        <v>"hp":5400,"atk":150</v>
      </c>
      <c r="I4102" s="20" t="str">
        <f>IF(VLOOKUP(B4102,属性中转表!A:G,7,FALSE)=0,"",VLOOKUP(VLOOKUP(B4102,属性中转表!A:G,7,FALSE),属性中转表!$K$2:$P$21,6,0))&amp;IF(VLOOKUP(B4102,属性中转表!A:G,7,FALSE)&gt;=50,VLOOKUP(A4102,英雄数据表!A:K,9,0),IF(VLOOKUP(B4102,属性中转表!A:G,7,FALSE)&gt;=25,VLOOKUP(A4102,英雄数据表!A:K,5,0),""))</f>
        <v/>
      </c>
      <c r="J4102" s="20" t="str">
        <f>IF(I4102="","",属性中转表!$I$1&amp;(IF(VLOOKUP(B4102,属性中转表!A:G,7,FALSE)=0,0,VLOOKUP(VLOOKUP(B4102,属性中转表!A:G,7,FALSE),属性中转表!$K$2:$P$21,4,0)))+IFERROR(VLOOKUP(A4102,英雄数据表!A:K,IF(武魂!B4102&gt;=50,10,IF(武魂!B4102&gt;=25,6)),0),0))</f>
        <v/>
      </c>
      <c r="K4102" s="32" t="str">
        <f t="shared" si="272"/>
        <v/>
      </c>
      <c r="L4102" s="20" t="str">
        <f>IF(B4102&gt;=50,VLOOKUP(A4102,英雄数据表!A:L,11,FALSE),IF(B4102&gt;=25,VLOOKUP(A4102,英雄数据表!A:L,7,0),""))</f>
        <v/>
      </c>
      <c r="M4102" s="20" t="str">
        <f>IFERROR(VLOOKUP(B4102,属性中转表!$K$2:$O$21,5,FALSE),"")</f>
        <v/>
      </c>
      <c r="N4102" s="20" t="str">
        <f>IF(B4102=25,VLOOKUP(A4102,英雄数据表!A:L,8,FALSE),IF(B4102=50,VLOOKUP(A4102,英雄数据表!A:L,12,0),""))</f>
        <v/>
      </c>
    </row>
    <row r="4103" spans="1:14" x14ac:dyDescent="0.3">
      <c r="A4103" s="20">
        <v>32056</v>
      </c>
      <c r="B4103" s="21">
        <f t="shared" si="273"/>
        <v>2</v>
      </c>
      <c r="C4103" s="21">
        <v>5</v>
      </c>
      <c r="D4103" s="21">
        <f>VLOOKUP(A4103,英雄数据表!A:D,4,0)</f>
        <v>3</v>
      </c>
      <c r="E4103" s="20" t="str">
        <f>VLOOKUP(A4103,英雄数据表!A:C,3,0)</f>
        <v>爆燃之毒</v>
      </c>
      <c r="F4103" s="20">
        <f t="shared" si="274"/>
        <v>32056</v>
      </c>
      <c r="G4103" s="20">
        <f t="shared" si="275"/>
        <v>32056</v>
      </c>
      <c r="H4103" s="21" t="str">
        <f>VLOOKUP(B4103,属性中转表!A:F,6,FALSE)</f>
        <v>"hp":7200,"atk":200</v>
      </c>
      <c r="I4103" s="20" t="str">
        <f>IF(VLOOKUP(B4103,属性中转表!A:G,7,FALSE)=0,"",VLOOKUP(VLOOKUP(B4103,属性中转表!A:G,7,FALSE),属性中转表!$K$2:$P$21,6,0))&amp;IF(VLOOKUP(B4103,属性中转表!A:G,7,FALSE)&gt;=50,VLOOKUP(A4103,英雄数据表!A:K,9,0),IF(VLOOKUP(B4103,属性中转表!A:G,7,FALSE)&gt;=25,VLOOKUP(A4103,英雄数据表!A:K,5,0),""))</f>
        <v/>
      </c>
      <c r="J4103" s="20" t="str">
        <f>IF(I4103="","",属性中转表!$I$1&amp;(IF(VLOOKUP(B4103,属性中转表!A:G,7,FALSE)=0,0,VLOOKUP(VLOOKUP(B4103,属性中转表!A:G,7,FALSE),属性中转表!$K$2:$P$21,4,0)))+IFERROR(VLOOKUP(A4103,英雄数据表!A:K,IF(武魂!B4103&gt;=50,10,IF(武魂!B4103&gt;=25,6)),0),0))</f>
        <v/>
      </c>
      <c r="K4103" s="32" t="str">
        <f t="shared" si="272"/>
        <v/>
      </c>
      <c r="L4103" s="20" t="str">
        <f>IF(B4103&gt;=50,VLOOKUP(A4103,英雄数据表!A:L,11,FALSE),IF(B4103&gt;=25,VLOOKUP(A4103,英雄数据表!A:L,7,0),""))</f>
        <v/>
      </c>
      <c r="M4103" s="20" t="str">
        <f>IFERROR(VLOOKUP(B4103,属性中转表!$K$2:$O$21,5,FALSE),"")</f>
        <v/>
      </c>
      <c r="N4103" s="20" t="str">
        <f>IF(B4103=25,VLOOKUP(A4103,英雄数据表!A:L,8,FALSE),IF(B4103=50,VLOOKUP(A4103,英雄数据表!A:L,12,0),""))</f>
        <v/>
      </c>
    </row>
    <row r="4104" spans="1:14" x14ac:dyDescent="0.3">
      <c r="A4104" s="20">
        <v>32056</v>
      </c>
      <c r="B4104" s="21">
        <f t="shared" si="273"/>
        <v>3</v>
      </c>
      <c r="C4104" s="21">
        <v>5</v>
      </c>
      <c r="D4104" s="21">
        <f>VLOOKUP(A4104,英雄数据表!A:D,4,0)</f>
        <v>3</v>
      </c>
      <c r="E4104" s="20" t="str">
        <f>VLOOKUP(A4104,英雄数据表!A:C,3,0)</f>
        <v>爆燃之毒</v>
      </c>
      <c r="F4104" s="20">
        <f t="shared" si="274"/>
        <v>32056</v>
      </c>
      <c r="G4104" s="20">
        <f t="shared" si="275"/>
        <v>32056</v>
      </c>
      <c r="H4104" s="21" t="str">
        <f>VLOOKUP(B4104,属性中转表!A:F,6,FALSE)</f>
        <v>"hp":9000,"atk":250</v>
      </c>
      <c r="I4104" s="20" t="str">
        <f>IF(VLOOKUP(B4104,属性中转表!A:G,7,FALSE)=0,"",VLOOKUP(VLOOKUP(B4104,属性中转表!A:G,7,FALSE),属性中转表!$K$2:$P$21,6,0))&amp;IF(VLOOKUP(B4104,属性中转表!A:G,7,FALSE)&gt;=50,VLOOKUP(A4104,英雄数据表!A:K,9,0),IF(VLOOKUP(B4104,属性中转表!A:G,7,FALSE)&gt;=25,VLOOKUP(A4104,英雄数据表!A:K,5,0),""))</f>
        <v/>
      </c>
      <c r="J4104" s="20" t="str">
        <f>IF(I4104="","",属性中转表!$I$1&amp;(IF(VLOOKUP(B4104,属性中转表!A:G,7,FALSE)=0,0,VLOOKUP(VLOOKUP(B4104,属性中转表!A:G,7,FALSE),属性中转表!$K$2:$P$21,4,0)))+IFERROR(VLOOKUP(A4104,英雄数据表!A:K,IF(武魂!B4104&gt;=50,10,IF(武魂!B4104&gt;=25,6)),0),0))</f>
        <v/>
      </c>
      <c r="K4104" s="32" t="str">
        <f t="shared" si="272"/>
        <v/>
      </c>
      <c r="L4104" s="20" t="str">
        <f>IF(B4104&gt;=50,VLOOKUP(A4104,英雄数据表!A:L,11,FALSE),IF(B4104&gt;=25,VLOOKUP(A4104,英雄数据表!A:L,7,0),""))</f>
        <v/>
      </c>
      <c r="M4104" s="20" t="str">
        <f>IFERROR(VLOOKUP(B4104,属性中转表!$K$2:$O$21,5,FALSE),"")</f>
        <v/>
      </c>
      <c r="N4104" s="20" t="str">
        <f>IF(B4104=25,VLOOKUP(A4104,英雄数据表!A:L,8,FALSE),IF(B4104=50,VLOOKUP(A4104,英雄数据表!A:L,12,0),""))</f>
        <v/>
      </c>
    </row>
    <row r="4105" spans="1:14" x14ac:dyDescent="0.3">
      <c r="A4105" s="20">
        <v>32056</v>
      </c>
      <c r="B4105" s="21">
        <f t="shared" si="273"/>
        <v>4</v>
      </c>
      <c r="C4105" s="21">
        <v>5</v>
      </c>
      <c r="D4105" s="21">
        <f>VLOOKUP(A4105,英雄数据表!A:D,4,0)</f>
        <v>3</v>
      </c>
      <c r="E4105" s="20" t="str">
        <f>VLOOKUP(A4105,英雄数据表!A:C,3,0)</f>
        <v>爆燃之毒</v>
      </c>
      <c r="F4105" s="20">
        <f t="shared" si="274"/>
        <v>32056</v>
      </c>
      <c r="G4105" s="20">
        <f t="shared" si="275"/>
        <v>32056</v>
      </c>
      <c r="H4105" s="21" t="str">
        <f>VLOOKUP(B4105,属性中转表!A:F,6,FALSE)</f>
        <v>"hp":10800,"atk":300</v>
      </c>
      <c r="I4105" s="20" t="str">
        <f>IF(VLOOKUP(B4105,属性中转表!A:G,7,FALSE)=0,"",VLOOKUP(VLOOKUP(B4105,属性中转表!A:G,7,FALSE),属性中转表!$K$2:$P$21,6,0))&amp;IF(VLOOKUP(B4105,属性中转表!A:G,7,FALSE)&gt;=50,VLOOKUP(A4105,英雄数据表!A:K,9,0),IF(VLOOKUP(B4105,属性中转表!A:G,7,FALSE)&gt;=25,VLOOKUP(A4105,英雄数据表!A:K,5,0),""))</f>
        <v/>
      </c>
      <c r="J4105" s="20" t="str">
        <f>IF(I4105="","",属性中转表!$I$1&amp;(IF(VLOOKUP(B4105,属性中转表!A:G,7,FALSE)=0,0,VLOOKUP(VLOOKUP(B4105,属性中转表!A:G,7,FALSE),属性中转表!$K$2:$P$21,4,0)))+IFERROR(VLOOKUP(A4105,英雄数据表!A:K,IF(武魂!B4105&gt;=50,10,IF(武魂!B4105&gt;=25,6)),0),0))</f>
        <v/>
      </c>
      <c r="K4105" s="32" t="str">
        <f t="shared" si="272"/>
        <v/>
      </c>
      <c r="L4105" s="20" t="str">
        <f>IF(B4105&gt;=50,VLOOKUP(A4105,英雄数据表!A:L,11,FALSE),IF(B4105&gt;=25,VLOOKUP(A4105,英雄数据表!A:L,7,0),""))</f>
        <v/>
      </c>
      <c r="M4105" s="20" t="str">
        <f>IFERROR(VLOOKUP(B4105,属性中转表!$K$2:$O$21,5,FALSE),"")</f>
        <v/>
      </c>
      <c r="N4105" s="20" t="str">
        <f>IF(B4105=25,VLOOKUP(A4105,英雄数据表!A:L,8,FALSE),IF(B4105=50,VLOOKUP(A4105,英雄数据表!A:L,12,0),""))</f>
        <v/>
      </c>
    </row>
    <row r="4106" spans="1:14" x14ac:dyDescent="0.3">
      <c r="A4106" s="20">
        <v>32056</v>
      </c>
      <c r="B4106" s="21">
        <f t="shared" si="273"/>
        <v>5</v>
      </c>
      <c r="C4106" s="21">
        <v>5</v>
      </c>
      <c r="D4106" s="21">
        <f>VLOOKUP(A4106,英雄数据表!A:D,4,0)</f>
        <v>3</v>
      </c>
      <c r="E4106" s="20" t="str">
        <f>VLOOKUP(A4106,英雄数据表!A:C,3,0)</f>
        <v>爆燃之毒</v>
      </c>
      <c r="F4106" s="20">
        <f t="shared" si="274"/>
        <v>32056</v>
      </c>
      <c r="G4106" s="20">
        <f t="shared" si="275"/>
        <v>32056</v>
      </c>
      <c r="H4106" s="21" t="str">
        <f>VLOOKUP(B4106,属性中转表!A:F,6,FALSE)</f>
        <v>"hp":12600,"atk":350</v>
      </c>
      <c r="I4106" s="20" t="str">
        <f>IF(VLOOKUP(B4106,属性中转表!A:G,7,FALSE)=0,"",VLOOKUP(VLOOKUP(B4106,属性中转表!A:G,7,FALSE),属性中转表!$K$2:$P$21,6,0))&amp;IF(VLOOKUP(B4106,属性中转表!A:G,7,FALSE)&gt;=50,VLOOKUP(A4106,英雄数据表!A:K,9,0),IF(VLOOKUP(B4106,属性中转表!A:G,7,FALSE)&gt;=25,VLOOKUP(A4106,英雄数据表!A:K,5,0),""))</f>
        <v>"atk":300</v>
      </c>
      <c r="J4106" s="20" t="str">
        <f>IF(I4106="","",属性中转表!$I$1&amp;(IF(VLOOKUP(B4106,属性中转表!A:G,7,FALSE)=0,0,VLOOKUP(VLOOKUP(B4106,属性中转表!A:G,7,FALSE),属性中转表!$K$2:$P$21,4,0)))+IFERROR(VLOOKUP(A4106,英雄数据表!A:K,IF(武魂!B4106&gt;=50,10,IF(武魂!B4106&gt;=25,6)),0),0))</f>
        <v>,"dpspro":0</v>
      </c>
      <c r="K4106" s="32" t="str">
        <f t="shared" si="272"/>
        <v>"atk":300,"dpspro":0</v>
      </c>
      <c r="L4106" s="20" t="str">
        <f>IF(B4106&gt;=50,VLOOKUP(A4106,英雄数据表!A:L,11,FALSE),IF(B4106&gt;=25,VLOOKUP(A4106,英雄数据表!A:L,7,0),""))</f>
        <v/>
      </c>
      <c r="M4106" s="20" t="str">
        <f>IFERROR(VLOOKUP(B4106,属性中转表!$K$2:$O$21,5,FALSE),"")</f>
        <v>"atk":300</v>
      </c>
      <c r="N4106" s="20" t="str">
        <f>IF(B4106=25,VLOOKUP(A4106,英雄数据表!A:L,8,FALSE),IF(B4106=50,VLOOKUP(A4106,英雄数据表!A:L,12,0),""))</f>
        <v/>
      </c>
    </row>
    <row r="4107" spans="1:14" x14ac:dyDescent="0.3">
      <c r="A4107" s="20">
        <v>32056</v>
      </c>
      <c r="B4107" s="21">
        <f t="shared" si="273"/>
        <v>6</v>
      </c>
      <c r="C4107" s="21">
        <v>5</v>
      </c>
      <c r="D4107" s="21">
        <f>VLOOKUP(A4107,英雄数据表!A:D,4,0)</f>
        <v>3</v>
      </c>
      <c r="E4107" s="20" t="str">
        <f>VLOOKUP(A4107,英雄数据表!A:C,3,0)</f>
        <v>爆燃之毒</v>
      </c>
      <c r="F4107" s="20">
        <f t="shared" si="274"/>
        <v>32056</v>
      </c>
      <c r="G4107" s="20">
        <f t="shared" si="275"/>
        <v>32056</v>
      </c>
      <c r="H4107" s="21" t="str">
        <f>VLOOKUP(B4107,属性中转表!A:F,6,FALSE)</f>
        <v>"hp":14400,"atk":400</v>
      </c>
      <c r="I4107" s="20" t="str">
        <f>IF(VLOOKUP(B4107,属性中转表!A:G,7,FALSE)=0,"",VLOOKUP(VLOOKUP(B4107,属性中转表!A:G,7,FALSE),属性中转表!$K$2:$P$21,6,0))&amp;IF(VLOOKUP(B4107,属性中转表!A:G,7,FALSE)&gt;=50,VLOOKUP(A4107,英雄数据表!A:K,9,0),IF(VLOOKUP(B4107,属性中转表!A:G,7,FALSE)&gt;=25,VLOOKUP(A4107,英雄数据表!A:K,5,0),""))</f>
        <v>"atk":300</v>
      </c>
      <c r="J4107" s="20" t="str">
        <f>IF(I4107="","",属性中转表!$I$1&amp;(IF(VLOOKUP(B4107,属性中转表!A:G,7,FALSE)=0,0,VLOOKUP(VLOOKUP(B4107,属性中转表!A:G,7,FALSE),属性中转表!$K$2:$P$21,4,0)))+IFERROR(VLOOKUP(A4107,英雄数据表!A:K,IF(武魂!B4107&gt;=50,10,IF(武魂!B4107&gt;=25,6)),0),0))</f>
        <v>,"dpspro":0</v>
      </c>
      <c r="K4107" s="32" t="str">
        <f t="shared" si="272"/>
        <v>"atk":300,"dpspro":0</v>
      </c>
      <c r="L4107" s="20" t="str">
        <f>IF(B4107&gt;=50,VLOOKUP(A4107,英雄数据表!A:L,11,FALSE),IF(B4107&gt;=25,VLOOKUP(A4107,英雄数据表!A:L,7,0),""))</f>
        <v/>
      </c>
      <c r="M4107" s="20" t="str">
        <f>IFERROR(VLOOKUP(B4107,属性中转表!$K$2:$O$21,5,FALSE),"")</f>
        <v/>
      </c>
      <c r="N4107" s="20" t="str">
        <f>IF(B4107=25,VLOOKUP(A4107,英雄数据表!A:L,8,FALSE),IF(B4107=50,VLOOKUP(A4107,英雄数据表!A:L,12,0),""))</f>
        <v/>
      </c>
    </row>
    <row r="4108" spans="1:14" x14ac:dyDescent="0.3">
      <c r="A4108" s="20">
        <v>32056</v>
      </c>
      <c r="B4108" s="21">
        <f t="shared" si="273"/>
        <v>7</v>
      </c>
      <c r="C4108" s="21">
        <v>5</v>
      </c>
      <c r="D4108" s="21">
        <f>VLOOKUP(A4108,英雄数据表!A:D,4,0)</f>
        <v>3</v>
      </c>
      <c r="E4108" s="20" t="str">
        <f>VLOOKUP(A4108,英雄数据表!A:C,3,0)</f>
        <v>爆燃之毒</v>
      </c>
      <c r="F4108" s="20">
        <f t="shared" si="274"/>
        <v>32056</v>
      </c>
      <c r="G4108" s="20">
        <f t="shared" si="275"/>
        <v>32056</v>
      </c>
      <c r="H4108" s="21" t="str">
        <f>VLOOKUP(B4108,属性中转表!A:F,6,FALSE)</f>
        <v>"hp":16200,"atk":450</v>
      </c>
      <c r="I4108" s="20" t="str">
        <f>IF(VLOOKUP(B4108,属性中转表!A:G,7,FALSE)=0,"",VLOOKUP(VLOOKUP(B4108,属性中转表!A:G,7,FALSE),属性中转表!$K$2:$P$21,6,0))&amp;IF(VLOOKUP(B4108,属性中转表!A:G,7,FALSE)&gt;=50,VLOOKUP(A4108,英雄数据表!A:K,9,0),IF(VLOOKUP(B4108,属性中转表!A:G,7,FALSE)&gt;=25,VLOOKUP(A4108,英雄数据表!A:K,5,0),""))</f>
        <v>"atk":300</v>
      </c>
      <c r="J4108" s="20" t="str">
        <f>IF(I4108="","",属性中转表!$I$1&amp;(IF(VLOOKUP(B4108,属性中转表!A:G,7,FALSE)=0,0,VLOOKUP(VLOOKUP(B4108,属性中转表!A:G,7,FALSE),属性中转表!$K$2:$P$21,4,0)))+IFERROR(VLOOKUP(A4108,英雄数据表!A:K,IF(武魂!B4108&gt;=50,10,IF(武魂!B4108&gt;=25,6)),0),0))</f>
        <v>,"dpspro":0</v>
      </c>
      <c r="K4108" s="32" t="str">
        <f t="shared" si="272"/>
        <v>"atk":300,"dpspro":0</v>
      </c>
      <c r="L4108" s="20" t="str">
        <f>IF(B4108&gt;=50,VLOOKUP(A4108,英雄数据表!A:L,11,FALSE),IF(B4108&gt;=25,VLOOKUP(A4108,英雄数据表!A:L,7,0),""))</f>
        <v/>
      </c>
      <c r="M4108" s="20" t="str">
        <f>IFERROR(VLOOKUP(B4108,属性中转表!$K$2:$O$21,5,FALSE),"")</f>
        <v/>
      </c>
      <c r="N4108" s="20" t="str">
        <f>IF(B4108=25,VLOOKUP(A4108,英雄数据表!A:L,8,FALSE),IF(B4108=50,VLOOKUP(A4108,英雄数据表!A:L,12,0),""))</f>
        <v/>
      </c>
    </row>
    <row r="4109" spans="1:14" x14ac:dyDescent="0.3">
      <c r="A4109" s="20">
        <v>32056</v>
      </c>
      <c r="B4109" s="21">
        <f t="shared" si="273"/>
        <v>8</v>
      </c>
      <c r="C4109" s="21">
        <v>5</v>
      </c>
      <c r="D4109" s="21">
        <f>VLOOKUP(A4109,英雄数据表!A:D,4,0)</f>
        <v>3</v>
      </c>
      <c r="E4109" s="20" t="str">
        <f>VLOOKUP(A4109,英雄数据表!A:C,3,0)</f>
        <v>爆燃之毒</v>
      </c>
      <c r="F4109" s="20">
        <f t="shared" si="274"/>
        <v>32056</v>
      </c>
      <c r="G4109" s="20">
        <f t="shared" si="275"/>
        <v>32056</v>
      </c>
      <c r="H4109" s="21" t="str">
        <f>VLOOKUP(B4109,属性中转表!A:F,6,FALSE)</f>
        <v>"hp":18000,"atk":500</v>
      </c>
      <c r="I4109" s="20" t="str">
        <f>IF(VLOOKUP(B4109,属性中转表!A:G,7,FALSE)=0,"",VLOOKUP(VLOOKUP(B4109,属性中转表!A:G,7,FALSE),属性中转表!$K$2:$P$21,6,0))&amp;IF(VLOOKUP(B4109,属性中转表!A:G,7,FALSE)&gt;=50,VLOOKUP(A4109,英雄数据表!A:K,9,0),IF(VLOOKUP(B4109,属性中转表!A:G,7,FALSE)&gt;=25,VLOOKUP(A4109,英雄数据表!A:K,5,0),""))</f>
        <v>"atk":300</v>
      </c>
      <c r="J4109" s="20" t="str">
        <f>IF(I4109="","",属性中转表!$I$1&amp;(IF(VLOOKUP(B4109,属性中转表!A:G,7,FALSE)=0,0,VLOOKUP(VLOOKUP(B4109,属性中转表!A:G,7,FALSE),属性中转表!$K$2:$P$21,4,0)))+IFERROR(VLOOKUP(A4109,英雄数据表!A:K,IF(武魂!B4109&gt;=50,10,IF(武魂!B4109&gt;=25,6)),0),0))</f>
        <v>,"dpspro":0</v>
      </c>
      <c r="K4109" s="32" t="str">
        <f t="shared" si="272"/>
        <v>"atk":300,"dpspro":0</v>
      </c>
      <c r="L4109" s="20" t="str">
        <f>IF(B4109&gt;=50,VLOOKUP(A4109,英雄数据表!A:L,11,FALSE),IF(B4109&gt;=25,VLOOKUP(A4109,英雄数据表!A:L,7,0),""))</f>
        <v/>
      </c>
      <c r="M4109" s="20" t="str">
        <f>IFERROR(VLOOKUP(B4109,属性中转表!$K$2:$O$21,5,FALSE),"")</f>
        <v/>
      </c>
      <c r="N4109" s="20" t="str">
        <f>IF(B4109=25,VLOOKUP(A4109,英雄数据表!A:L,8,FALSE),IF(B4109=50,VLOOKUP(A4109,英雄数据表!A:L,12,0),""))</f>
        <v/>
      </c>
    </row>
    <row r="4110" spans="1:14" x14ac:dyDescent="0.3">
      <c r="A4110" s="20">
        <v>32056</v>
      </c>
      <c r="B4110" s="21">
        <f t="shared" si="273"/>
        <v>9</v>
      </c>
      <c r="C4110" s="21">
        <v>5</v>
      </c>
      <c r="D4110" s="21">
        <f>VLOOKUP(A4110,英雄数据表!A:D,4,0)</f>
        <v>3</v>
      </c>
      <c r="E4110" s="20" t="str">
        <f>VLOOKUP(A4110,英雄数据表!A:C,3,0)</f>
        <v>爆燃之毒</v>
      </c>
      <c r="F4110" s="20">
        <f t="shared" si="274"/>
        <v>32056</v>
      </c>
      <c r="G4110" s="20">
        <f t="shared" si="275"/>
        <v>32056</v>
      </c>
      <c r="H4110" s="21" t="str">
        <f>VLOOKUP(B4110,属性中转表!A:F,6,FALSE)</f>
        <v>"hp":19800,"atk":550</v>
      </c>
      <c r="I4110" s="20" t="str">
        <f>IF(VLOOKUP(B4110,属性中转表!A:G,7,FALSE)=0,"",VLOOKUP(VLOOKUP(B4110,属性中转表!A:G,7,FALSE),属性中转表!$K$2:$P$21,6,0))&amp;IF(VLOOKUP(B4110,属性中转表!A:G,7,FALSE)&gt;=50,VLOOKUP(A4110,英雄数据表!A:K,9,0),IF(VLOOKUP(B4110,属性中转表!A:G,7,FALSE)&gt;=25,VLOOKUP(A4110,英雄数据表!A:K,5,0),""))</f>
        <v>"atk":300</v>
      </c>
      <c r="J4110" s="20" t="str">
        <f>IF(I4110="","",属性中转表!$I$1&amp;(IF(VLOOKUP(B4110,属性中转表!A:G,7,FALSE)=0,0,VLOOKUP(VLOOKUP(B4110,属性中转表!A:G,7,FALSE),属性中转表!$K$2:$P$21,4,0)))+IFERROR(VLOOKUP(A4110,英雄数据表!A:K,IF(武魂!B4110&gt;=50,10,IF(武魂!B4110&gt;=25,6)),0),0))</f>
        <v>,"dpspro":0</v>
      </c>
      <c r="K4110" s="32" t="str">
        <f t="shared" si="272"/>
        <v>"atk":300,"dpspro":0</v>
      </c>
      <c r="L4110" s="20" t="str">
        <f>IF(B4110&gt;=50,VLOOKUP(A4110,英雄数据表!A:L,11,FALSE),IF(B4110&gt;=25,VLOOKUP(A4110,英雄数据表!A:L,7,0),""))</f>
        <v/>
      </c>
      <c r="M4110" s="20" t="str">
        <f>IFERROR(VLOOKUP(B4110,属性中转表!$K$2:$O$21,5,FALSE),"")</f>
        <v/>
      </c>
      <c r="N4110" s="20" t="str">
        <f>IF(B4110=25,VLOOKUP(A4110,英雄数据表!A:L,8,FALSE),IF(B4110=50,VLOOKUP(A4110,英雄数据表!A:L,12,0),""))</f>
        <v/>
      </c>
    </row>
    <row r="4111" spans="1:14" x14ac:dyDescent="0.3">
      <c r="A4111" s="20">
        <v>32056</v>
      </c>
      <c r="B4111" s="21">
        <f t="shared" si="273"/>
        <v>10</v>
      </c>
      <c r="C4111" s="21">
        <v>5</v>
      </c>
      <c r="D4111" s="21">
        <f>VLOOKUP(A4111,英雄数据表!A:D,4,0)</f>
        <v>3</v>
      </c>
      <c r="E4111" s="20" t="str">
        <f>VLOOKUP(A4111,英雄数据表!A:C,3,0)</f>
        <v>爆燃之毒</v>
      </c>
      <c r="F4111" s="20">
        <f t="shared" si="274"/>
        <v>32056</v>
      </c>
      <c r="G4111" s="20">
        <f t="shared" si="275"/>
        <v>32056</v>
      </c>
      <c r="H4111" s="21" t="str">
        <f>VLOOKUP(B4111,属性中转表!A:F,6,FALSE)</f>
        <v>"hp":21600,"atk":600</v>
      </c>
      <c r="I4111" s="20" t="str">
        <f>IF(VLOOKUP(B4111,属性中转表!A:G,7,FALSE)=0,"",VLOOKUP(VLOOKUP(B4111,属性中转表!A:G,7,FALSE),属性中转表!$K$2:$P$21,6,0))&amp;IF(VLOOKUP(B4111,属性中转表!A:G,7,FALSE)&gt;=50,VLOOKUP(A4111,英雄数据表!A:K,9,0),IF(VLOOKUP(B4111,属性中转表!A:G,7,FALSE)&gt;=25,VLOOKUP(A4111,英雄数据表!A:K,5,0),""))</f>
        <v>"atk":300,"hp":5000</v>
      </c>
      <c r="J4111" s="20" t="str">
        <f>IF(I4111="","",属性中转表!$I$1&amp;(IF(VLOOKUP(B4111,属性中转表!A:G,7,FALSE)=0,0,VLOOKUP(VLOOKUP(B4111,属性中转表!A:G,7,FALSE),属性中转表!$K$2:$P$21,4,0)))+IFERROR(VLOOKUP(A4111,英雄数据表!A:K,IF(武魂!B4111&gt;=50,10,IF(武魂!B4111&gt;=25,6)),0),0))</f>
        <v>,"dpspro":0</v>
      </c>
      <c r="K4111" s="32" t="str">
        <f t="shared" si="272"/>
        <v>"atk":300,"hp":5000,"dpspro":0</v>
      </c>
      <c r="L4111" s="20" t="str">
        <f>IF(B4111&gt;=50,VLOOKUP(A4111,英雄数据表!A:L,11,FALSE),IF(B4111&gt;=25,VLOOKUP(A4111,英雄数据表!A:L,7,0),""))</f>
        <v/>
      </c>
      <c r="M4111" s="20" t="str">
        <f>IFERROR(VLOOKUP(B4111,属性中转表!$K$2:$O$21,5,FALSE),"")</f>
        <v>"hp":5000</v>
      </c>
      <c r="N4111" s="20" t="str">
        <f>IF(B4111=25,VLOOKUP(A4111,英雄数据表!A:L,8,FALSE),IF(B4111=50,VLOOKUP(A4111,英雄数据表!A:L,12,0),""))</f>
        <v/>
      </c>
    </row>
    <row r="4112" spans="1:14" x14ac:dyDescent="0.3">
      <c r="A4112" s="20">
        <v>32056</v>
      </c>
      <c r="B4112" s="21">
        <f t="shared" si="273"/>
        <v>11</v>
      </c>
      <c r="C4112" s="21">
        <v>5</v>
      </c>
      <c r="D4112" s="21">
        <f>VLOOKUP(A4112,英雄数据表!A:D,4,0)</f>
        <v>3</v>
      </c>
      <c r="E4112" s="20" t="str">
        <f>VLOOKUP(A4112,英雄数据表!A:C,3,0)</f>
        <v>爆燃之毒</v>
      </c>
      <c r="F4112" s="20">
        <f t="shared" si="274"/>
        <v>32056</v>
      </c>
      <c r="G4112" s="20">
        <f t="shared" si="275"/>
        <v>32056</v>
      </c>
      <c r="H4112" s="21" t="str">
        <f>VLOOKUP(B4112,属性中转表!A:F,6,FALSE)</f>
        <v>"hp":24300,"atk":675</v>
      </c>
      <c r="I4112" s="20" t="str">
        <f>IF(VLOOKUP(B4112,属性中转表!A:G,7,FALSE)=0,"",VLOOKUP(VLOOKUP(B4112,属性中转表!A:G,7,FALSE),属性中转表!$K$2:$P$21,6,0))&amp;IF(VLOOKUP(B4112,属性中转表!A:G,7,FALSE)&gt;=50,VLOOKUP(A4112,英雄数据表!A:K,9,0),IF(VLOOKUP(B4112,属性中转表!A:G,7,FALSE)&gt;=25,VLOOKUP(A4112,英雄数据表!A:K,5,0),""))</f>
        <v>"atk":300,"hp":5000</v>
      </c>
      <c r="J4112" s="20" t="str">
        <f>IF(I4112="","",属性中转表!$I$1&amp;(IF(VLOOKUP(B4112,属性中转表!A:G,7,FALSE)=0,0,VLOOKUP(VLOOKUP(B4112,属性中转表!A:G,7,FALSE),属性中转表!$K$2:$P$21,4,0)))+IFERROR(VLOOKUP(A4112,英雄数据表!A:K,IF(武魂!B4112&gt;=50,10,IF(武魂!B4112&gt;=25,6)),0),0))</f>
        <v>,"dpspro":0</v>
      </c>
      <c r="K4112" s="32" t="str">
        <f t="shared" si="272"/>
        <v>"atk":300,"hp":5000,"dpspro":0</v>
      </c>
      <c r="L4112" s="20" t="str">
        <f>IF(B4112&gt;=50,VLOOKUP(A4112,英雄数据表!A:L,11,FALSE),IF(B4112&gt;=25,VLOOKUP(A4112,英雄数据表!A:L,7,0),""))</f>
        <v/>
      </c>
      <c r="M4112" s="20" t="str">
        <f>IFERROR(VLOOKUP(B4112,属性中转表!$K$2:$O$21,5,FALSE),"")</f>
        <v/>
      </c>
      <c r="N4112" s="20" t="str">
        <f>IF(B4112=25,VLOOKUP(A4112,英雄数据表!A:L,8,FALSE),IF(B4112=50,VLOOKUP(A4112,英雄数据表!A:L,12,0),""))</f>
        <v/>
      </c>
    </row>
    <row r="4113" spans="1:14" x14ac:dyDescent="0.3">
      <c r="A4113" s="20">
        <v>32056</v>
      </c>
      <c r="B4113" s="21">
        <f t="shared" si="273"/>
        <v>12</v>
      </c>
      <c r="C4113" s="21">
        <v>5</v>
      </c>
      <c r="D4113" s="21">
        <f>VLOOKUP(A4113,英雄数据表!A:D,4,0)</f>
        <v>3</v>
      </c>
      <c r="E4113" s="20" t="str">
        <f>VLOOKUP(A4113,英雄数据表!A:C,3,0)</f>
        <v>爆燃之毒</v>
      </c>
      <c r="F4113" s="20">
        <f t="shared" si="274"/>
        <v>32056</v>
      </c>
      <c r="G4113" s="20">
        <f t="shared" si="275"/>
        <v>32056</v>
      </c>
      <c r="H4113" s="21" t="str">
        <f>VLOOKUP(B4113,属性中转表!A:F,6,FALSE)</f>
        <v>"hp":27000,"atk":750</v>
      </c>
      <c r="I4113" s="20" t="str">
        <f>IF(VLOOKUP(B4113,属性中转表!A:G,7,FALSE)=0,"",VLOOKUP(VLOOKUP(B4113,属性中转表!A:G,7,FALSE),属性中转表!$K$2:$P$21,6,0))&amp;IF(VLOOKUP(B4113,属性中转表!A:G,7,FALSE)&gt;=50,VLOOKUP(A4113,英雄数据表!A:K,9,0),IF(VLOOKUP(B4113,属性中转表!A:G,7,FALSE)&gt;=25,VLOOKUP(A4113,英雄数据表!A:K,5,0),""))</f>
        <v>"atk":300,"hp":5000</v>
      </c>
      <c r="J4113" s="20" t="str">
        <f>IF(I4113="","",属性中转表!$I$1&amp;(IF(VLOOKUP(B4113,属性中转表!A:G,7,FALSE)=0,0,VLOOKUP(VLOOKUP(B4113,属性中转表!A:G,7,FALSE),属性中转表!$K$2:$P$21,4,0)))+IFERROR(VLOOKUP(A4113,英雄数据表!A:K,IF(武魂!B4113&gt;=50,10,IF(武魂!B4113&gt;=25,6)),0),0))</f>
        <v>,"dpspro":0</v>
      </c>
      <c r="K4113" s="32" t="str">
        <f t="shared" si="272"/>
        <v>"atk":300,"hp":5000,"dpspro":0</v>
      </c>
      <c r="L4113" s="20" t="str">
        <f>IF(B4113&gt;=50,VLOOKUP(A4113,英雄数据表!A:L,11,FALSE),IF(B4113&gt;=25,VLOOKUP(A4113,英雄数据表!A:L,7,0),""))</f>
        <v/>
      </c>
      <c r="M4113" s="20" t="str">
        <f>IFERROR(VLOOKUP(B4113,属性中转表!$K$2:$O$21,5,FALSE),"")</f>
        <v/>
      </c>
      <c r="N4113" s="20" t="str">
        <f>IF(B4113=25,VLOOKUP(A4113,英雄数据表!A:L,8,FALSE),IF(B4113=50,VLOOKUP(A4113,英雄数据表!A:L,12,0),""))</f>
        <v/>
      </c>
    </row>
    <row r="4114" spans="1:14" x14ac:dyDescent="0.3">
      <c r="A4114" s="20">
        <v>32056</v>
      </c>
      <c r="B4114" s="21">
        <f t="shared" si="273"/>
        <v>13</v>
      </c>
      <c r="C4114" s="21">
        <v>5</v>
      </c>
      <c r="D4114" s="21">
        <f>VLOOKUP(A4114,英雄数据表!A:D,4,0)</f>
        <v>3</v>
      </c>
      <c r="E4114" s="20" t="str">
        <f>VLOOKUP(A4114,英雄数据表!A:C,3,0)</f>
        <v>爆燃之毒</v>
      </c>
      <c r="F4114" s="20">
        <f t="shared" si="274"/>
        <v>32056</v>
      </c>
      <c r="G4114" s="20">
        <f t="shared" si="275"/>
        <v>32056</v>
      </c>
      <c r="H4114" s="21" t="str">
        <f>VLOOKUP(B4114,属性中转表!A:F,6,FALSE)</f>
        <v>"hp":29700,"atk":825</v>
      </c>
      <c r="I4114" s="20" t="str">
        <f>IF(VLOOKUP(B4114,属性中转表!A:G,7,FALSE)=0,"",VLOOKUP(VLOOKUP(B4114,属性中转表!A:G,7,FALSE),属性中转表!$K$2:$P$21,6,0))&amp;IF(VLOOKUP(B4114,属性中转表!A:G,7,FALSE)&gt;=50,VLOOKUP(A4114,英雄数据表!A:K,9,0),IF(VLOOKUP(B4114,属性中转表!A:G,7,FALSE)&gt;=25,VLOOKUP(A4114,英雄数据表!A:K,5,0),""))</f>
        <v>"atk":300,"hp":5000</v>
      </c>
      <c r="J4114" s="20" t="str">
        <f>IF(I4114="","",属性中转表!$I$1&amp;(IF(VLOOKUP(B4114,属性中转表!A:G,7,FALSE)=0,0,VLOOKUP(VLOOKUP(B4114,属性中转表!A:G,7,FALSE),属性中转表!$K$2:$P$21,4,0)))+IFERROR(VLOOKUP(A4114,英雄数据表!A:K,IF(武魂!B4114&gt;=50,10,IF(武魂!B4114&gt;=25,6)),0),0))</f>
        <v>,"dpspro":0</v>
      </c>
      <c r="K4114" s="32" t="str">
        <f t="shared" si="272"/>
        <v>"atk":300,"hp":5000,"dpspro":0</v>
      </c>
      <c r="L4114" s="20" t="str">
        <f>IF(B4114&gt;=50,VLOOKUP(A4114,英雄数据表!A:L,11,FALSE),IF(B4114&gt;=25,VLOOKUP(A4114,英雄数据表!A:L,7,0),""))</f>
        <v/>
      </c>
      <c r="M4114" s="20" t="str">
        <f>IFERROR(VLOOKUP(B4114,属性中转表!$K$2:$O$21,5,FALSE),"")</f>
        <v/>
      </c>
      <c r="N4114" s="20" t="str">
        <f>IF(B4114=25,VLOOKUP(A4114,英雄数据表!A:L,8,FALSE),IF(B4114=50,VLOOKUP(A4114,英雄数据表!A:L,12,0),""))</f>
        <v/>
      </c>
    </row>
    <row r="4115" spans="1:14" x14ac:dyDescent="0.3">
      <c r="A4115" s="20">
        <v>32056</v>
      </c>
      <c r="B4115" s="21">
        <f t="shared" si="273"/>
        <v>14</v>
      </c>
      <c r="C4115" s="21">
        <v>5</v>
      </c>
      <c r="D4115" s="21">
        <f>VLOOKUP(A4115,英雄数据表!A:D,4,0)</f>
        <v>3</v>
      </c>
      <c r="E4115" s="20" t="str">
        <f>VLOOKUP(A4115,英雄数据表!A:C,3,0)</f>
        <v>爆燃之毒</v>
      </c>
      <c r="F4115" s="20">
        <f t="shared" si="274"/>
        <v>32056</v>
      </c>
      <c r="G4115" s="20">
        <f t="shared" si="275"/>
        <v>32056</v>
      </c>
      <c r="H4115" s="21" t="str">
        <f>VLOOKUP(B4115,属性中转表!A:F,6,FALSE)</f>
        <v>"hp":32400,"atk":900</v>
      </c>
      <c r="I4115" s="20" t="str">
        <f>IF(VLOOKUP(B4115,属性中转表!A:G,7,FALSE)=0,"",VLOOKUP(VLOOKUP(B4115,属性中转表!A:G,7,FALSE),属性中转表!$K$2:$P$21,6,0))&amp;IF(VLOOKUP(B4115,属性中转表!A:G,7,FALSE)&gt;=50,VLOOKUP(A4115,英雄数据表!A:K,9,0),IF(VLOOKUP(B4115,属性中转表!A:G,7,FALSE)&gt;=25,VLOOKUP(A4115,英雄数据表!A:K,5,0),""))</f>
        <v>"atk":300,"hp":5000</v>
      </c>
      <c r="J4115" s="20" t="str">
        <f>IF(I4115="","",属性中转表!$I$1&amp;(IF(VLOOKUP(B4115,属性中转表!A:G,7,FALSE)=0,0,VLOOKUP(VLOOKUP(B4115,属性中转表!A:G,7,FALSE),属性中转表!$K$2:$P$21,4,0)))+IFERROR(VLOOKUP(A4115,英雄数据表!A:K,IF(武魂!B4115&gt;=50,10,IF(武魂!B4115&gt;=25,6)),0),0))</f>
        <v>,"dpspro":0</v>
      </c>
      <c r="K4115" s="32" t="str">
        <f t="shared" si="272"/>
        <v>"atk":300,"hp":5000,"dpspro":0</v>
      </c>
      <c r="L4115" s="20" t="str">
        <f>IF(B4115&gt;=50,VLOOKUP(A4115,英雄数据表!A:L,11,FALSE),IF(B4115&gt;=25,VLOOKUP(A4115,英雄数据表!A:L,7,0),""))</f>
        <v/>
      </c>
      <c r="M4115" s="20" t="str">
        <f>IFERROR(VLOOKUP(B4115,属性中转表!$K$2:$O$21,5,FALSE),"")</f>
        <v/>
      </c>
      <c r="N4115" s="20" t="str">
        <f>IF(B4115=25,VLOOKUP(A4115,英雄数据表!A:L,8,FALSE),IF(B4115=50,VLOOKUP(A4115,英雄数据表!A:L,12,0),""))</f>
        <v/>
      </c>
    </row>
    <row r="4116" spans="1:14" x14ac:dyDescent="0.3">
      <c r="A4116" s="20">
        <v>32056</v>
      </c>
      <c r="B4116" s="21">
        <f t="shared" si="273"/>
        <v>15</v>
      </c>
      <c r="C4116" s="21">
        <v>5</v>
      </c>
      <c r="D4116" s="21">
        <f>VLOOKUP(A4116,英雄数据表!A:D,4,0)</f>
        <v>3</v>
      </c>
      <c r="E4116" s="20" t="str">
        <f>VLOOKUP(A4116,英雄数据表!A:C,3,0)</f>
        <v>爆燃之毒</v>
      </c>
      <c r="F4116" s="20">
        <f t="shared" si="274"/>
        <v>32056</v>
      </c>
      <c r="G4116" s="20">
        <f t="shared" si="275"/>
        <v>32056</v>
      </c>
      <c r="H4116" s="21" t="str">
        <f>VLOOKUP(B4116,属性中转表!A:F,6,FALSE)</f>
        <v>"hp":35100,"atk":975</v>
      </c>
      <c r="I4116" s="20" t="str">
        <f>IF(VLOOKUP(B4116,属性中转表!A:G,7,FALSE)=0,"",VLOOKUP(VLOOKUP(B4116,属性中转表!A:G,7,FALSE),属性中转表!$K$2:$P$21,6,0))&amp;IF(VLOOKUP(B4116,属性中转表!A:G,7,FALSE)&gt;=50,VLOOKUP(A4116,英雄数据表!A:K,9,0),IF(VLOOKUP(B4116,属性中转表!A:G,7,FALSE)&gt;=25,VLOOKUP(A4116,英雄数据表!A:K,5,0),""))</f>
        <v>"atk":300,"hp":5000,"undpspro":50</v>
      </c>
      <c r="J4116" s="20" t="str">
        <f>IF(I4116="","",属性中转表!$I$1&amp;(IF(VLOOKUP(B4116,属性中转表!A:G,7,FALSE)=0,0,VLOOKUP(VLOOKUP(B4116,属性中转表!A:G,7,FALSE),属性中转表!$K$2:$P$21,4,0)))+IFERROR(VLOOKUP(A4116,英雄数据表!A:K,IF(武魂!B4116&gt;=50,10,IF(武魂!B4116&gt;=25,6)),0),0))</f>
        <v>,"dpspro":0</v>
      </c>
      <c r="K4116" s="32" t="str">
        <f t="shared" si="272"/>
        <v>"atk":300,"hp":5000,"undpspro":50,"dpspro":0</v>
      </c>
      <c r="L4116" s="20" t="str">
        <f>IF(B4116&gt;=50,VLOOKUP(A4116,英雄数据表!A:L,11,FALSE),IF(B4116&gt;=25,VLOOKUP(A4116,英雄数据表!A:L,7,0),""))</f>
        <v/>
      </c>
      <c r="M4116" s="20" t="str">
        <f>IFERROR(VLOOKUP(B4116,属性中转表!$K$2:$O$21,5,FALSE),"")</f>
        <v>"undpspro":50</v>
      </c>
      <c r="N4116" s="20" t="str">
        <f>IF(B4116=25,VLOOKUP(A4116,英雄数据表!A:L,8,FALSE),IF(B4116=50,VLOOKUP(A4116,英雄数据表!A:L,12,0),""))</f>
        <v/>
      </c>
    </row>
    <row r="4117" spans="1:14" x14ac:dyDescent="0.3">
      <c r="A4117" s="20">
        <v>32056</v>
      </c>
      <c r="B4117" s="21">
        <f t="shared" si="273"/>
        <v>16</v>
      </c>
      <c r="C4117" s="21">
        <v>5</v>
      </c>
      <c r="D4117" s="21">
        <f>VLOOKUP(A4117,英雄数据表!A:D,4,0)</f>
        <v>3</v>
      </c>
      <c r="E4117" s="20" t="str">
        <f>VLOOKUP(A4117,英雄数据表!A:C,3,0)</f>
        <v>爆燃之毒</v>
      </c>
      <c r="F4117" s="20">
        <f t="shared" si="274"/>
        <v>32056</v>
      </c>
      <c r="G4117" s="20">
        <f t="shared" si="275"/>
        <v>32056</v>
      </c>
      <c r="H4117" s="21" t="str">
        <f>VLOOKUP(B4117,属性中转表!A:F,6,FALSE)</f>
        <v>"hp":37800,"atk":1050</v>
      </c>
      <c r="I4117" s="20" t="str">
        <f>IF(VLOOKUP(B4117,属性中转表!A:G,7,FALSE)=0,"",VLOOKUP(VLOOKUP(B4117,属性中转表!A:G,7,FALSE),属性中转表!$K$2:$P$21,6,0))&amp;IF(VLOOKUP(B4117,属性中转表!A:G,7,FALSE)&gt;=50,VLOOKUP(A4117,英雄数据表!A:K,9,0),IF(VLOOKUP(B4117,属性中转表!A:G,7,FALSE)&gt;=25,VLOOKUP(A4117,英雄数据表!A:K,5,0),""))</f>
        <v>"atk":300,"hp":5000,"undpspro":50</v>
      </c>
      <c r="J4117" s="20" t="str">
        <f>IF(I4117="","",属性中转表!$I$1&amp;(IF(VLOOKUP(B4117,属性中转表!A:G,7,FALSE)=0,0,VLOOKUP(VLOOKUP(B4117,属性中转表!A:G,7,FALSE),属性中转表!$K$2:$P$21,4,0)))+IFERROR(VLOOKUP(A4117,英雄数据表!A:K,IF(武魂!B4117&gt;=50,10,IF(武魂!B4117&gt;=25,6)),0),0))</f>
        <v>,"dpspro":0</v>
      </c>
      <c r="K4117" s="32" t="str">
        <f t="shared" si="272"/>
        <v>"atk":300,"hp":5000,"undpspro":50,"dpspro":0</v>
      </c>
      <c r="L4117" s="20" t="str">
        <f>IF(B4117&gt;=50,VLOOKUP(A4117,英雄数据表!A:L,11,FALSE),IF(B4117&gt;=25,VLOOKUP(A4117,英雄数据表!A:L,7,0),""))</f>
        <v/>
      </c>
      <c r="M4117" s="20" t="str">
        <f>IFERROR(VLOOKUP(B4117,属性中转表!$K$2:$O$21,5,FALSE),"")</f>
        <v/>
      </c>
      <c r="N4117" s="20" t="str">
        <f>IF(B4117=25,VLOOKUP(A4117,英雄数据表!A:L,8,FALSE),IF(B4117=50,VLOOKUP(A4117,英雄数据表!A:L,12,0),""))</f>
        <v/>
      </c>
    </row>
    <row r="4118" spans="1:14" x14ac:dyDescent="0.3">
      <c r="A4118" s="20">
        <v>32056</v>
      </c>
      <c r="B4118" s="21">
        <f t="shared" si="273"/>
        <v>17</v>
      </c>
      <c r="C4118" s="21">
        <v>5</v>
      </c>
      <c r="D4118" s="21">
        <f>VLOOKUP(A4118,英雄数据表!A:D,4,0)</f>
        <v>3</v>
      </c>
      <c r="E4118" s="20" t="str">
        <f>VLOOKUP(A4118,英雄数据表!A:C,3,0)</f>
        <v>爆燃之毒</v>
      </c>
      <c r="F4118" s="20">
        <f t="shared" si="274"/>
        <v>32056</v>
      </c>
      <c r="G4118" s="20">
        <f t="shared" si="275"/>
        <v>32056</v>
      </c>
      <c r="H4118" s="21" t="str">
        <f>VLOOKUP(B4118,属性中转表!A:F,6,FALSE)</f>
        <v>"hp":40500,"atk":1125</v>
      </c>
      <c r="I4118" s="20" t="str">
        <f>IF(VLOOKUP(B4118,属性中转表!A:G,7,FALSE)=0,"",VLOOKUP(VLOOKUP(B4118,属性中转表!A:G,7,FALSE),属性中转表!$K$2:$P$21,6,0))&amp;IF(VLOOKUP(B4118,属性中转表!A:G,7,FALSE)&gt;=50,VLOOKUP(A4118,英雄数据表!A:K,9,0),IF(VLOOKUP(B4118,属性中转表!A:G,7,FALSE)&gt;=25,VLOOKUP(A4118,英雄数据表!A:K,5,0),""))</f>
        <v>"atk":300,"hp":5000,"undpspro":50</v>
      </c>
      <c r="J4118" s="20" t="str">
        <f>IF(I4118="","",属性中转表!$I$1&amp;(IF(VLOOKUP(B4118,属性中转表!A:G,7,FALSE)=0,0,VLOOKUP(VLOOKUP(B4118,属性中转表!A:G,7,FALSE),属性中转表!$K$2:$P$21,4,0)))+IFERROR(VLOOKUP(A4118,英雄数据表!A:K,IF(武魂!B4118&gt;=50,10,IF(武魂!B4118&gt;=25,6)),0),0))</f>
        <v>,"dpspro":0</v>
      </c>
      <c r="K4118" s="32" t="str">
        <f t="shared" si="272"/>
        <v>"atk":300,"hp":5000,"undpspro":50,"dpspro":0</v>
      </c>
      <c r="L4118" s="20" t="str">
        <f>IF(B4118&gt;=50,VLOOKUP(A4118,英雄数据表!A:L,11,FALSE),IF(B4118&gt;=25,VLOOKUP(A4118,英雄数据表!A:L,7,0),""))</f>
        <v/>
      </c>
      <c r="M4118" s="20" t="str">
        <f>IFERROR(VLOOKUP(B4118,属性中转表!$K$2:$O$21,5,FALSE),"")</f>
        <v/>
      </c>
      <c r="N4118" s="20" t="str">
        <f>IF(B4118=25,VLOOKUP(A4118,英雄数据表!A:L,8,FALSE),IF(B4118=50,VLOOKUP(A4118,英雄数据表!A:L,12,0),""))</f>
        <v/>
      </c>
    </row>
    <row r="4119" spans="1:14" x14ac:dyDescent="0.3">
      <c r="A4119" s="20">
        <v>32056</v>
      </c>
      <c r="B4119" s="21">
        <f t="shared" si="273"/>
        <v>18</v>
      </c>
      <c r="C4119" s="21">
        <v>5</v>
      </c>
      <c r="D4119" s="21">
        <f>VLOOKUP(A4119,英雄数据表!A:D,4,0)</f>
        <v>3</v>
      </c>
      <c r="E4119" s="20" t="str">
        <f>VLOOKUP(A4119,英雄数据表!A:C,3,0)</f>
        <v>爆燃之毒</v>
      </c>
      <c r="F4119" s="20">
        <f t="shared" si="274"/>
        <v>32056</v>
      </c>
      <c r="G4119" s="20">
        <f t="shared" si="275"/>
        <v>32056</v>
      </c>
      <c r="H4119" s="21" t="str">
        <f>VLOOKUP(B4119,属性中转表!A:F,6,FALSE)</f>
        <v>"hp":43200,"atk":1200</v>
      </c>
      <c r="I4119" s="20" t="str">
        <f>IF(VLOOKUP(B4119,属性中转表!A:G,7,FALSE)=0,"",VLOOKUP(VLOOKUP(B4119,属性中转表!A:G,7,FALSE),属性中转表!$K$2:$P$21,6,0))&amp;IF(VLOOKUP(B4119,属性中转表!A:G,7,FALSE)&gt;=50,VLOOKUP(A4119,英雄数据表!A:K,9,0),IF(VLOOKUP(B4119,属性中转表!A:G,7,FALSE)&gt;=25,VLOOKUP(A4119,英雄数据表!A:K,5,0),""))</f>
        <v>"atk":300,"hp":5000,"undpspro":50</v>
      </c>
      <c r="J4119" s="20" t="str">
        <f>IF(I4119="","",属性中转表!$I$1&amp;(IF(VLOOKUP(B4119,属性中转表!A:G,7,FALSE)=0,0,VLOOKUP(VLOOKUP(B4119,属性中转表!A:G,7,FALSE),属性中转表!$K$2:$P$21,4,0)))+IFERROR(VLOOKUP(A4119,英雄数据表!A:K,IF(武魂!B4119&gt;=50,10,IF(武魂!B4119&gt;=25,6)),0),0))</f>
        <v>,"dpspro":0</v>
      </c>
      <c r="K4119" s="32" t="str">
        <f t="shared" si="272"/>
        <v>"atk":300,"hp":5000,"undpspro":50,"dpspro":0</v>
      </c>
      <c r="L4119" s="20" t="str">
        <f>IF(B4119&gt;=50,VLOOKUP(A4119,英雄数据表!A:L,11,FALSE),IF(B4119&gt;=25,VLOOKUP(A4119,英雄数据表!A:L,7,0),""))</f>
        <v/>
      </c>
      <c r="M4119" s="20" t="str">
        <f>IFERROR(VLOOKUP(B4119,属性中转表!$K$2:$O$21,5,FALSE),"")</f>
        <v/>
      </c>
      <c r="N4119" s="20" t="str">
        <f>IF(B4119=25,VLOOKUP(A4119,英雄数据表!A:L,8,FALSE),IF(B4119=50,VLOOKUP(A4119,英雄数据表!A:L,12,0),""))</f>
        <v/>
      </c>
    </row>
    <row r="4120" spans="1:14" x14ac:dyDescent="0.3">
      <c r="A4120" s="20">
        <v>32056</v>
      </c>
      <c r="B4120" s="21">
        <f t="shared" si="273"/>
        <v>19</v>
      </c>
      <c r="C4120" s="21">
        <v>5</v>
      </c>
      <c r="D4120" s="21">
        <f>VLOOKUP(A4120,英雄数据表!A:D,4,0)</f>
        <v>3</v>
      </c>
      <c r="E4120" s="20" t="str">
        <f>VLOOKUP(A4120,英雄数据表!A:C,3,0)</f>
        <v>爆燃之毒</v>
      </c>
      <c r="F4120" s="20">
        <f t="shared" si="274"/>
        <v>32056</v>
      </c>
      <c r="G4120" s="20">
        <f t="shared" si="275"/>
        <v>32056</v>
      </c>
      <c r="H4120" s="21" t="str">
        <f>VLOOKUP(B4120,属性中转表!A:F,6,FALSE)</f>
        <v>"hp":45900,"atk":1275</v>
      </c>
      <c r="I4120" s="20" t="str">
        <f>IF(VLOOKUP(B4120,属性中转表!A:G,7,FALSE)=0,"",VLOOKUP(VLOOKUP(B4120,属性中转表!A:G,7,FALSE),属性中转表!$K$2:$P$21,6,0))&amp;IF(VLOOKUP(B4120,属性中转表!A:G,7,FALSE)&gt;=50,VLOOKUP(A4120,英雄数据表!A:K,9,0),IF(VLOOKUP(B4120,属性中转表!A:G,7,FALSE)&gt;=25,VLOOKUP(A4120,英雄数据表!A:K,5,0),""))</f>
        <v>"atk":300,"hp":5000,"undpspro":50</v>
      </c>
      <c r="J4120" s="20" t="str">
        <f>IF(I4120="","",属性中转表!$I$1&amp;(IF(VLOOKUP(B4120,属性中转表!A:G,7,FALSE)=0,0,VLOOKUP(VLOOKUP(B4120,属性中转表!A:G,7,FALSE),属性中转表!$K$2:$P$21,4,0)))+IFERROR(VLOOKUP(A4120,英雄数据表!A:K,IF(武魂!B4120&gt;=50,10,IF(武魂!B4120&gt;=25,6)),0),0))</f>
        <v>,"dpspro":0</v>
      </c>
      <c r="K4120" s="32" t="str">
        <f t="shared" si="272"/>
        <v>"atk":300,"hp":5000,"undpspro":50,"dpspro":0</v>
      </c>
      <c r="L4120" s="20" t="str">
        <f>IF(B4120&gt;=50,VLOOKUP(A4120,英雄数据表!A:L,11,FALSE),IF(B4120&gt;=25,VLOOKUP(A4120,英雄数据表!A:L,7,0),""))</f>
        <v/>
      </c>
      <c r="M4120" s="20" t="str">
        <f>IFERROR(VLOOKUP(B4120,属性中转表!$K$2:$O$21,5,FALSE),"")</f>
        <v/>
      </c>
      <c r="N4120" s="20" t="str">
        <f>IF(B4120=25,VLOOKUP(A4120,英雄数据表!A:L,8,FALSE),IF(B4120=50,VLOOKUP(A4120,英雄数据表!A:L,12,0),""))</f>
        <v/>
      </c>
    </row>
    <row r="4121" spans="1:14" x14ac:dyDescent="0.3">
      <c r="A4121" s="20">
        <v>32056</v>
      </c>
      <c r="B4121" s="21">
        <f t="shared" si="273"/>
        <v>20</v>
      </c>
      <c r="C4121" s="21">
        <v>5</v>
      </c>
      <c r="D4121" s="21">
        <f>VLOOKUP(A4121,英雄数据表!A:D,4,0)</f>
        <v>3</v>
      </c>
      <c r="E4121" s="20" t="str">
        <f>VLOOKUP(A4121,英雄数据表!A:C,3,0)</f>
        <v>爆燃之毒</v>
      </c>
      <c r="F4121" s="20">
        <f t="shared" si="274"/>
        <v>32056</v>
      </c>
      <c r="G4121" s="20">
        <f t="shared" si="275"/>
        <v>32056</v>
      </c>
      <c r="H4121" s="21" t="str">
        <f>VLOOKUP(B4121,属性中转表!A:F,6,FALSE)</f>
        <v>"hp":48600,"atk":1350</v>
      </c>
      <c r="I4121" s="20" t="str">
        <f>IF(VLOOKUP(B4121,属性中转表!A:G,7,FALSE)=0,"",VLOOKUP(VLOOKUP(B4121,属性中转表!A:G,7,FALSE),属性中转表!$K$2:$P$21,6,0))&amp;IF(VLOOKUP(B4121,属性中转表!A:G,7,FALSE)&gt;=50,VLOOKUP(A4121,英雄数据表!A:K,9,0),IF(VLOOKUP(B4121,属性中转表!A:G,7,FALSE)&gt;=25,VLOOKUP(A4121,英雄数据表!A:K,5,0),""))</f>
        <v>"atk":300,"hp":5000,"undpspro":50</v>
      </c>
      <c r="J4121" s="20" t="str">
        <f>IF(I4121="","",属性中转表!$I$1&amp;(IF(VLOOKUP(B4121,属性中转表!A:G,7,FALSE)=0,0,VLOOKUP(VLOOKUP(B4121,属性中转表!A:G,7,FALSE),属性中转表!$K$2:$P$21,4,0)))+IFERROR(VLOOKUP(A4121,英雄数据表!A:K,IF(武魂!B4121&gt;=50,10,IF(武魂!B4121&gt;=25,6)),0),0))</f>
        <v>,"dpspro":50</v>
      </c>
      <c r="K4121" s="32" t="str">
        <f t="shared" si="272"/>
        <v>"atk":300,"hp":5000,"undpspro":50,"dpspro":50</v>
      </c>
      <c r="L4121" s="20" t="str">
        <f>IF(B4121&gt;=50,VLOOKUP(A4121,英雄数据表!A:L,11,FALSE),IF(B4121&gt;=25,VLOOKUP(A4121,英雄数据表!A:L,7,0),""))</f>
        <v/>
      </c>
      <c r="M4121" s="20" t="str">
        <f>IFERROR(VLOOKUP(B4121,属性中转表!$K$2:$O$21,5,FALSE),"")</f>
        <v>"dpspro":50</v>
      </c>
      <c r="N4121" s="20" t="str">
        <f>IF(B4121=25,VLOOKUP(A4121,英雄数据表!A:L,8,FALSE),IF(B4121=50,VLOOKUP(A4121,英雄数据表!A:L,12,0),""))</f>
        <v/>
      </c>
    </row>
    <row r="4122" spans="1:14" x14ac:dyDescent="0.3">
      <c r="A4122" s="20">
        <v>32056</v>
      </c>
      <c r="B4122" s="21">
        <f t="shared" si="273"/>
        <v>21</v>
      </c>
      <c r="C4122" s="21">
        <v>5</v>
      </c>
      <c r="D4122" s="21">
        <f>VLOOKUP(A4122,英雄数据表!A:D,4,0)</f>
        <v>3</v>
      </c>
      <c r="E4122" s="20" t="str">
        <f>VLOOKUP(A4122,英雄数据表!A:C,3,0)</f>
        <v>爆燃之毒</v>
      </c>
      <c r="F4122" s="20">
        <f t="shared" si="274"/>
        <v>32056</v>
      </c>
      <c r="G4122" s="20">
        <f t="shared" si="275"/>
        <v>32056</v>
      </c>
      <c r="H4122" s="21" t="str">
        <f>VLOOKUP(B4122,属性中转表!A:F,6,FALSE)</f>
        <v>"hp":52200,"atk":1450</v>
      </c>
      <c r="I4122" s="20" t="str">
        <f>IF(VLOOKUP(B4122,属性中转表!A:G,7,FALSE)=0,"",VLOOKUP(VLOOKUP(B4122,属性中转表!A:G,7,FALSE),属性中转表!$K$2:$P$21,6,0))&amp;IF(VLOOKUP(B4122,属性中转表!A:G,7,FALSE)&gt;=50,VLOOKUP(A4122,英雄数据表!A:K,9,0),IF(VLOOKUP(B4122,属性中转表!A:G,7,FALSE)&gt;=25,VLOOKUP(A4122,英雄数据表!A:K,5,0),""))</f>
        <v>"atk":300,"hp":5000,"undpspro":50</v>
      </c>
      <c r="J4122" s="20" t="str">
        <f>IF(I4122="","",属性中转表!$I$1&amp;(IF(VLOOKUP(B4122,属性中转表!A:G,7,FALSE)=0,0,VLOOKUP(VLOOKUP(B4122,属性中转表!A:G,7,FALSE),属性中转表!$K$2:$P$21,4,0)))+IFERROR(VLOOKUP(A4122,英雄数据表!A:K,IF(武魂!B4122&gt;=50,10,IF(武魂!B4122&gt;=25,6)),0),0))</f>
        <v>,"dpspro":50</v>
      </c>
      <c r="K4122" s="32" t="str">
        <f t="shared" si="272"/>
        <v>"atk":300,"hp":5000,"undpspro":50,"dpspro":50</v>
      </c>
      <c r="L4122" s="20" t="str">
        <f>IF(B4122&gt;=50,VLOOKUP(A4122,英雄数据表!A:L,11,FALSE),IF(B4122&gt;=25,VLOOKUP(A4122,英雄数据表!A:L,7,0),""))</f>
        <v/>
      </c>
      <c r="M4122" s="20" t="str">
        <f>IFERROR(VLOOKUP(B4122,属性中转表!$K$2:$O$21,5,FALSE),"")</f>
        <v/>
      </c>
      <c r="N4122" s="20" t="str">
        <f>IF(B4122=25,VLOOKUP(A4122,英雄数据表!A:L,8,FALSE),IF(B4122=50,VLOOKUP(A4122,英雄数据表!A:L,12,0),""))</f>
        <v/>
      </c>
    </row>
    <row r="4123" spans="1:14" x14ac:dyDescent="0.3">
      <c r="A4123" s="20">
        <v>32056</v>
      </c>
      <c r="B4123" s="21">
        <f t="shared" si="273"/>
        <v>22</v>
      </c>
      <c r="C4123" s="21">
        <v>5</v>
      </c>
      <c r="D4123" s="21">
        <f>VLOOKUP(A4123,英雄数据表!A:D,4,0)</f>
        <v>3</v>
      </c>
      <c r="E4123" s="20" t="str">
        <f>VLOOKUP(A4123,英雄数据表!A:C,3,0)</f>
        <v>爆燃之毒</v>
      </c>
      <c r="F4123" s="20">
        <f t="shared" si="274"/>
        <v>32056</v>
      </c>
      <c r="G4123" s="20">
        <f t="shared" si="275"/>
        <v>32056</v>
      </c>
      <c r="H4123" s="21" t="str">
        <f>VLOOKUP(B4123,属性中转表!A:F,6,FALSE)</f>
        <v>"hp":55800,"atk":1550</v>
      </c>
      <c r="I4123" s="20" t="str">
        <f>IF(VLOOKUP(B4123,属性中转表!A:G,7,FALSE)=0,"",VLOOKUP(VLOOKUP(B4123,属性中转表!A:G,7,FALSE),属性中转表!$K$2:$P$21,6,0))&amp;IF(VLOOKUP(B4123,属性中转表!A:G,7,FALSE)&gt;=50,VLOOKUP(A4123,英雄数据表!A:K,9,0),IF(VLOOKUP(B4123,属性中转表!A:G,7,FALSE)&gt;=25,VLOOKUP(A4123,英雄数据表!A:K,5,0),""))</f>
        <v>"atk":300,"hp":5000,"undpspro":50</v>
      </c>
      <c r="J4123" s="20" t="str">
        <f>IF(I4123="","",属性中转表!$I$1&amp;(IF(VLOOKUP(B4123,属性中转表!A:G,7,FALSE)=0,0,VLOOKUP(VLOOKUP(B4123,属性中转表!A:G,7,FALSE),属性中转表!$K$2:$P$21,4,0)))+IFERROR(VLOOKUP(A4123,英雄数据表!A:K,IF(武魂!B4123&gt;=50,10,IF(武魂!B4123&gt;=25,6)),0),0))</f>
        <v>,"dpspro":50</v>
      </c>
      <c r="K4123" s="32" t="str">
        <f t="shared" ref="K4123:K4186" si="276">I4123&amp;J4123</f>
        <v>"atk":300,"hp":5000,"undpspro":50,"dpspro":50</v>
      </c>
      <c r="L4123" s="20" t="str">
        <f>IF(B4123&gt;=50,VLOOKUP(A4123,英雄数据表!A:L,11,FALSE),IF(B4123&gt;=25,VLOOKUP(A4123,英雄数据表!A:L,7,0),""))</f>
        <v/>
      </c>
      <c r="M4123" s="20" t="str">
        <f>IFERROR(VLOOKUP(B4123,属性中转表!$K$2:$O$21,5,FALSE),"")</f>
        <v/>
      </c>
      <c r="N4123" s="20" t="str">
        <f>IF(B4123=25,VLOOKUP(A4123,英雄数据表!A:L,8,FALSE),IF(B4123=50,VLOOKUP(A4123,英雄数据表!A:L,12,0),""))</f>
        <v/>
      </c>
    </row>
    <row r="4124" spans="1:14" x14ac:dyDescent="0.3">
      <c r="A4124" s="20">
        <v>32056</v>
      </c>
      <c r="B4124" s="21">
        <f t="shared" si="273"/>
        <v>23</v>
      </c>
      <c r="C4124" s="21">
        <v>5</v>
      </c>
      <c r="D4124" s="21">
        <f>VLOOKUP(A4124,英雄数据表!A:D,4,0)</f>
        <v>3</v>
      </c>
      <c r="E4124" s="20" t="str">
        <f>VLOOKUP(A4124,英雄数据表!A:C,3,0)</f>
        <v>爆燃之毒</v>
      </c>
      <c r="F4124" s="20">
        <f t="shared" si="274"/>
        <v>32056</v>
      </c>
      <c r="G4124" s="20">
        <f t="shared" si="275"/>
        <v>32056</v>
      </c>
      <c r="H4124" s="21" t="str">
        <f>VLOOKUP(B4124,属性中转表!A:F,6,FALSE)</f>
        <v>"hp":59400,"atk":1650</v>
      </c>
      <c r="I4124" s="20" t="str">
        <f>IF(VLOOKUP(B4124,属性中转表!A:G,7,FALSE)=0,"",VLOOKUP(VLOOKUP(B4124,属性中转表!A:G,7,FALSE),属性中转表!$K$2:$P$21,6,0))&amp;IF(VLOOKUP(B4124,属性中转表!A:G,7,FALSE)&gt;=50,VLOOKUP(A4124,英雄数据表!A:K,9,0),IF(VLOOKUP(B4124,属性中转表!A:G,7,FALSE)&gt;=25,VLOOKUP(A4124,英雄数据表!A:K,5,0),""))</f>
        <v>"atk":300,"hp":5000,"undpspro":50</v>
      </c>
      <c r="J4124" s="20" t="str">
        <f>IF(I4124="","",属性中转表!$I$1&amp;(IF(VLOOKUP(B4124,属性中转表!A:G,7,FALSE)=0,0,VLOOKUP(VLOOKUP(B4124,属性中转表!A:G,7,FALSE),属性中转表!$K$2:$P$21,4,0)))+IFERROR(VLOOKUP(A4124,英雄数据表!A:K,IF(武魂!B4124&gt;=50,10,IF(武魂!B4124&gt;=25,6)),0),0))</f>
        <v>,"dpspro":50</v>
      </c>
      <c r="K4124" s="32" t="str">
        <f t="shared" si="276"/>
        <v>"atk":300,"hp":5000,"undpspro":50,"dpspro":50</v>
      </c>
      <c r="L4124" s="20" t="str">
        <f>IF(B4124&gt;=50,VLOOKUP(A4124,英雄数据表!A:L,11,FALSE),IF(B4124&gt;=25,VLOOKUP(A4124,英雄数据表!A:L,7,0),""))</f>
        <v/>
      </c>
      <c r="M4124" s="20" t="str">
        <f>IFERROR(VLOOKUP(B4124,属性中转表!$K$2:$O$21,5,FALSE),"")</f>
        <v/>
      </c>
      <c r="N4124" s="20" t="str">
        <f>IF(B4124=25,VLOOKUP(A4124,英雄数据表!A:L,8,FALSE),IF(B4124=50,VLOOKUP(A4124,英雄数据表!A:L,12,0),""))</f>
        <v/>
      </c>
    </row>
    <row r="4125" spans="1:14" x14ac:dyDescent="0.3">
      <c r="A4125" s="20">
        <v>32056</v>
      </c>
      <c r="B4125" s="21">
        <f t="shared" si="273"/>
        <v>24</v>
      </c>
      <c r="C4125" s="21">
        <v>5</v>
      </c>
      <c r="D4125" s="21">
        <f>VLOOKUP(A4125,英雄数据表!A:D,4,0)</f>
        <v>3</v>
      </c>
      <c r="E4125" s="20" t="str">
        <f>VLOOKUP(A4125,英雄数据表!A:C,3,0)</f>
        <v>爆燃之毒</v>
      </c>
      <c r="F4125" s="20">
        <f t="shared" si="274"/>
        <v>32056</v>
      </c>
      <c r="G4125" s="20">
        <f t="shared" si="275"/>
        <v>32056</v>
      </c>
      <c r="H4125" s="21" t="str">
        <f>VLOOKUP(B4125,属性中转表!A:F,6,FALSE)</f>
        <v>"hp":63000,"atk":1750</v>
      </c>
      <c r="I4125" s="20" t="str">
        <f>IF(VLOOKUP(B4125,属性中转表!A:G,7,FALSE)=0,"",VLOOKUP(VLOOKUP(B4125,属性中转表!A:G,7,FALSE),属性中转表!$K$2:$P$21,6,0))&amp;IF(VLOOKUP(B4125,属性中转表!A:G,7,FALSE)&gt;=50,VLOOKUP(A4125,英雄数据表!A:K,9,0),IF(VLOOKUP(B4125,属性中转表!A:G,7,FALSE)&gt;=25,VLOOKUP(A4125,英雄数据表!A:K,5,0),""))</f>
        <v>"atk":300,"hp":5000,"undpspro":50</v>
      </c>
      <c r="J4125" s="20" t="str">
        <f>IF(I4125="","",属性中转表!$I$1&amp;(IF(VLOOKUP(B4125,属性中转表!A:G,7,FALSE)=0,0,VLOOKUP(VLOOKUP(B4125,属性中转表!A:G,7,FALSE),属性中转表!$K$2:$P$21,4,0)))+IFERROR(VLOOKUP(A4125,英雄数据表!A:K,IF(武魂!B4125&gt;=50,10,IF(武魂!B4125&gt;=25,6)),0),0))</f>
        <v>,"dpspro":50</v>
      </c>
      <c r="K4125" s="32" t="str">
        <f t="shared" si="276"/>
        <v>"atk":300,"hp":5000,"undpspro":50,"dpspro":50</v>
      </c>
      <c r="L4125" s="20" t="str">
        <f>IF(B4125&gt;=50,VLOOKUP(A4125,英雄数据表!A:L,11,FALSE),IF(B4125&gt;=25,VLOOKUP(A4125,英雄数据表!A:L,7,0),""))</f>
        <v/>
      </c>
      <c r="M4125" s="20" t="str">
        <f>IFERROR(VLOOKUP(B4125,属性中转表!$K$2:$O$21,5,FALSE),"")</f>
        <v/>
      </c>
      <c r="N4125" s="20" t="str">
        <f>IF(B4125=25,VLOOKUP(A4125,英雄数据表!A:L,8,FALSE),IF(B4125=50,VLOOKUP(A4125,英雄数据表!A:L,12,0),""))</f>
        <v/>
      </c>
    </row>
    <row r="4126" spans="1:14" x14ac:dyDescent="0.3">
      <c r="A4126" s="20">
        <v>32056</v>
      </c>
      <c r="B4126" s="21">
        <f t="shared" si="273"/>
        <v>25</v>
      </c>
      <c r="C4126" s="21">
        <v>5</v>
      </c>
      <c r="D4126" s="21">
        <f>VLOOKUP(A4126,英雄数据表!A:D,4,0)</f>
        <v>3</v>
      </c>
      <c r="E4126" s="20" t="str">
        <f>VLOOKUP(A4126,英雄数据表!A:C,3,0)</f>
        <v>爆燃之毒</v>
      </c>
      <c r="F4126" s="20">
        <f t="shared" si="274"/>
        <v>32056</v>
      </c>
      <c r="G4126" s="20">
        <f t="shared" si="275"/>
        <v>32056</v>
      </c>
      <c r="H4126" s="21" t="str">
        <f>VLOOKUP(B4126,属性中转表!A:F,6,FALSE)</f>
        <v>"hp":66600,"atk":1850</v>
      </c>
      <c r="I4126" s="20" t="str">
        <f>IF(VLOOKUP(B4126,属性中转表!A:G,7,FALSE)=0,"",VLOOKUP(VLOOKUP(B4126,属性中转表!A:G,7,FALSE),属性中转表!$K$2:$P$21,6,0))&amp;IF(VLOOKUP(B4126,属性中转表!A:G,7,FALSE)&gt;=50,VLOOKUP(A4126,英雄数据表!A:K,9,0),IF(VLOOKUP(B4126,属性中转表!A:G,7,FALSE)&gt;=25,VLOOKUP(A4126,英雄数据表!A:K,5,0),""))</f>
        <v>"atk":300,"hp":5000,"undpspro":50,"atkpro":60</v>
      </c>
      <c r="J4126" s="20" t="str">
        <f>IF(I4126="","",属性中转表!$I$1&amp;(IF(VLOOKUP(B4126,属性中转表!A:G,7,FALSE)=0,0,VLOOKUP(VLOOKUP(B4126,属性中转表!A:G,7,FALSE),属性中转表!$K$2:$P$21,4,0)))+IFERROR(VLOOKUP(A4126,英雄数据表!A:K,IF(武魂!B4126&gt;=50,10,IF(武魂!B4126&gt;=25,6)),0),0))</f>
        <v>,"dpspro":50</v>
      </c>
      <c r="K4126" s="32" t="str">
        <f t="shared" si="276"/>
        <v>"atk":300,"hp":5000,"undpspro":50,"atkpro":60,"dpspro":50</v>
      </c>
      <c r="L4126" s="20" t="str">
        <f>IF(B4126&gt;=50,VLOOKUP(A4126,英雄数据表!A:L,11,FALSE),IF(B4126&gt;=25,VLOOKUP(A4126,英雄数据表!A:L,7,0),""))</f>
        <v>"3205601004"</v>
      </c>
      <c r="M4126" s="20" t="str">
        <f>IFERROR(VLOOKUP(B4126,属性中转表!$K$2:$O$21,5,FALSE),"")</f>
        <v/>
      </c>
      <c r="N4126" s="20" t="str">
        <f>IF(B4126=25,VLOOKUP(A4126,英雄数据表!A:L,8,FALSE),IF(B4126=50,VLOOKUP(A4126,英雄数据表!A:L,12,0),""))</f>
        <v>攻击增加6%，对中毒目标造成的伤害增加15%</v>
      </c>
    </row>
    <row r="4127" spans="1:14" x14ac:dyDescent="0.3">
      <c r="A4127" s="20">
        <v>32056</v>
      </c>
      <c r="B4127" s="21">
        <f t="shared" si="273"/>
        <v>26</v>
      </c>
      <c r="C4127" s="21">
        <v>5</v>
      </c>
      <c r="D4127" s="21">
        <f>VLOOKUP(A4127,英雄数据表!A:D,4,0)</f>
        <v>3</v>
      </c>
      <c r="E4127" s="20" t="str">
        <f>VLOOKUP(A4127,英雄数据表!A:C,3,0)</f>
        <v>爆燃之毒</v>
      </c>
      <c r="F4127" s="20">
        <f t="shared" si="274"/>
        <v>32056</v>
      </c>
      <c r="G4127" s="20">
        <f t="shared" si="275"/>
        <v>32056</v>
      </c>
      <c r="H4127" s="21" t="str">
        <f>VLOOKUP(B4127,属性中转表!A:F,6,FALSE)</f>
        <v>"hp":70200,"atk":1950</v>
      </c>
      <c r="I4127" s="20" t="str">
        <f>IF(VLOOKUP(B4127,属性中转表!A:G,7,FALSE)=0,"",VLOOKUP(VLOOKUP(B4127,属性中转表!A:G,7,FALSE),属性中转表!$K$2:$P$21,6,0))&amp;IF(VLOOKUP(B4127,属性中转表!A:G,7,FALSE)&gt;=50,VLOOKUP(A4127,英雄数据表!A:K,9,0),IF(VLOOKUP(B4127,属性中转表!A:G,7,FALSE)&gt;=25,VLOOKUP(A4127,英雄数据表!A:K,5,0),""))</f>
        <v>"atk":300,"hp":5000,"undpspro":50,"atkpro":60</v>
      </c>
      <c r="J4127" s="20" t="str">
        <f>IF(I4127="","",属性中转表!$I$1&amp;(IF(VLOOKUP(B4127,属性中转表!A:G,7,FALSE)=0,0,VLOOKUP(VLOOKUP(B4127,属性中转表!A:G,7,FALSE),属性中转表!$K$2:$P$21,4,0)))+IFERROR(VLOOKUP(A4127,英雄数据表!A:K,IF(武魂!B4127&gt;=50,10,IF(武魂!B4127&gt;=25,6)),0),0))</f>
        <v>,"dpspro":50</v>
      </c>
      <c r="K4127" s="32" t="str">
        <f t="shared" si="276"/>
        <v>"atk":300,"hp":5000,"undpspro":50,"atkpro":60,"dpspro":50</v>
      </c>
      <c r="L4127" s="20" t="str">
        <f>IF(B4127&gt;=50,VLOOKUP(A4127,英雄数据表!A:L,11,FALSE),IF(B4127&gt;=25,VLOOKUP(A4127,英雄数据表!A:L,7,0),""))</f>
        <v>"3205601004"</v>
      </c>
      <c r="M4127" s="20" t="str">
        <f>IFERROR(VLOOKUP(B4127,属性中转表!$K$2:$O$21,5,FALSE),"")</f>
        <v/>
      </c>
      <c r="N4127" s="20" t="str">
        <f>IF(B4127=25,VLOOKUP(A4127,英雄数据表!A:L,8,FALSE),IF(B4127=50,VLOOKUP(A4127,英雄数据表!A:L,12,0),""))</f>
        <v/>
      </c>
    </row>
    <row r="4128" spans="1:14" x14ac:dyDescent="0.3">
      <c r="A4128" s="20">
        <v>32056</v>
      </c>
      <c r="B4128" s="21">
        <f t="shared" si="273"/>
        <v>27</v>
      </c>
      <c r="C4128" s="21">
        <v>5</v>
      </c>
      <c r="D4128" s="21">
        <f>VLOOKUP(A4128,英雄数据表!A:D,4,0)</f>
        <v>3</v>
      </c>
      <c r="E4128" s="20" t="str">
        <f>VLOOKUP(A4128,英雄数据表!A:C,3,0)</f>
        <v>爆燃之毒</v>
      </c>
      <c r="F4128" s="20">
        <f t="shared" si="274"/>
        <v>32056</v>
      </c>
      <c r="G4128" s="20">
        <f t="shared" si="275"/>
        <v>32056</v>
      </c>
      <c r="H4128" s="21" t="str">
        <f>VLOOKUP(B4128,属性中转表!A:F,6,FALSE)</f>
        <v>"hp":73800,"atk":2050</v>
      </c>
      <c r="I4128" s="20" t="str">
        <f>IF(VLOOKUP(B4128,属性中转表!A:G,7,FALSE)=0,"",VLOOKUP(VLOOKUP(B4128,属性中转表!A:G,7,FALSE),属性中转表!$K$2:$P$21,6,0))&amp;IF(VLOOKUP(B4128,属性中转表!A:G,7,FALSE)&gt;=50,VLOOKUP(A4128,英雄数据表!A:K,9,0),IF(VLOOKUP(B4128,属性中转表!A:G,7,FALSE)&gt;=25,VLOOKUP(A4128,英雄数据表!A:K,5,0),""))</f>
        <v>"atk":300,"hp":5000,"undpspro":50,"atkpro":60</v>
      </c>
      <c r="J4128" s="20" t="str">
        <f>IF(I4128="","",属性中转表!$I$1&amp;(IF(VLOOKUP(B4128,属性中转表!A:G,7,FALSE)=0,0,VLOOKUP(VLOOKUP(B4128,属性中转表!A:G,7,FALSE),属性中转表!$K$2:$P$21,4,0)))+IFERROR(VLOOKUP(A4128,英雄数据表!A:K,IF(武魂!B4128&gt;=50,10,IF(武魂!B4128&gt;=25,6)),0),0))</f>
        <v>,"dpspro":50</v>
      </c>
      <c r="K4128" s="32" t="str">
        <f t="shared" si="276"/>
        <v>"atk":300,"hp":5000,"undpspro":50,"atkpro":60,"dpspro":50</v>
      </c>
      <c r="L4128" s="20" t="str">
        <f>IF(B4128&gt;=50,VLOOKUP(A4128,英雄数据表!A:L,11,FALSE),IF(B4128&gt;=25,VLOOKUP(A4128,英雄数据表!A:L,7,0),""))</f>
        <v>"3205601004"</v>
      </c>
      <c r="M4128" s="20" t="str">
        <f>IFERROR(VLOOKUP(B4128,属性中转表!$K$2:$O$21,5,FALSE),"")</f>
        <v/>
      </c>
      <c r="N4128" s="20" t="str">
        <f>IF(B4128=25,VLOOKUP(A4128,英雄数据表!A:L,8,FALSE),IF(B4128=50,VLOOKUP(A4128,英雄数据表!A:L,12,0),""))</f>
        <v/>
      </c>
    </row>
    <row r="4129" spans="1:14" x14ac:dyDescent="0.3">
      <c r="A4129" s="20">
        <v>32056</v>
      </c>
      <c r="B4129" s="21">
        <f t="shared" si="273"/>
        <v>28</v>
      </c>
      <c r="C4129" s="21">
        <v>5</v>
      </c>
      <c r="D4129" s="21">
        <f>VLOOKUP(A4129,英雄数据表!A:D,4,0)</f>
        <v>3</v>
      </c>
      <c r="E4129" s="20" t="str">
        <f>VLOOKUP(A4129,英雄数据表!A:C,3,0)</f>
        <v>爆燃之毒</v>
      </c>
      <c r="F4129" s="20">
        <f t="shared" si="274"/>
        <v>32056</v>
      </c>
      <c r="G4129" s="20">
        <f t="shared" si="275"/>
        <v>32056</v>
      </c>
      <c r="H4129" s="21" t="str">
        <f>VLOOKUP(B4129,属性中转表!A:F,6,FALSE)</f>
        <v>"hp":77400,"atk":2150</v>
      </c>
      <c r="I4129" s="20" t="str">
        <f>IF(VLOOKUP(B4129,属性中转表!A:G,7,FALSE)=0,"",VLOOKUP(VLOOKUP(B4129,属性中转表!A:G,7,FALSE),属性中转表!$K$2:$P$21,6,0))&amp;IF(VLOOKUP(B4129,属性中转表!A:G,7,FALSE)&gt;=50,VLOOKUP(A4129,英雄数据表!A:K,9,0),IF(VLOOKUP(B4129,属性中转表!A:G,7,FALSE)&gt;=25,VLOOKUP(A4129,英雄数据表!A:K,5,0),""))</f>
        <v>"atk":300,"hp":5000,"undpspro":50,"atkpro":60</v>
      </c>
      <c r="J4129" s="20" t="str">
        <f>IF(I4129="","",属性中转表!$I$1&amp;(IF(VLOOKUP(B4129,属性中转表!A:G,7,FALSE)=0,0,VLOOKUP(VLOOKUP(B4129,属性中转表!A:G,7,FALSE),属性中转表!$K$2:$P$21,4,0)))+IFERROR(VLOOKUP(A4129,英雄数据表!A:K,IF(武魂!B4129&gt;=50,10,IF(武魂!B4129&gt;=25,6)),0),0))</f>
        <v>,"dpspro":50</v>
      </c>
      <c r="K4129" s="32" t="str">
        <f t="shared" si="276"/>
        <v>"atk":300,"hp":5000,"undpspro":50,"atkpro":60,"dpspro":50</v>
      </c>
      <c r="L4129" s="20" t="str">
        <f>IF(B4129&gt;=50,VLOOKUP(A4129,英雄数据表!A:L,11,FALSE),IF(B4129&gt;=25,VLOOKUP(A4129,英雄数据表!A:L,7,0),""))</f>
        <v>"3205601004"</v>
      </c>
      <c r="M4129" s="20" t="str">
        <f>IFERROR(VLOOKUP(B4129,属性中转表!$K$2:$O$21,5,FALSE),"")</f>
        <v/>
      </c>
      <c r="N4129" s="20" t="str">
        <f>IF(B4129=25,VLOOKUP(A4129,英雄数据表!A:L,8,FALSE),IF(B4129=50,VLOOKUP(A4129,英雄数据表!A:L,12,0),""))</f>
        <v/>
      </c>
    </row>
    <row r="4130" spans="1:14" x14ac:dyDescent="0.3">
      <c r="A4130" s="20">
        <v>32056</v>
      </c>
      <c r="B4130" s="21">
        <f t="shared" si="273"/>
        <v>29</v>
      </c>
      <c r="C4130" s="21">
        <v>5</v>
      </c>
      <c r="D4130" s="21">
        <f>VLOOKUP(A4130,英雄数据表!A:D,4,0)</f>
        <v>3</v>
      </c>
      <c r="E4130" s="20" t="str">
        <f>VLOOKUP(A4130,英雄数据表!A:C,3,0)</f>
        <v>爆燃之毒</v>
      </c>
      <c r="F4130" s="20">
        <f t="shared" si="274"/>
        <v>32056</v>
      </c>
      <c r="G4130" s="20">
        <f t="shared" si="275"/>
        <v>32056</v>
      </c>
      <c r="H4130" s="21" t="str">
        <f>VLOOKUP(B4130,属性中转表!A:F,6,FALSE)</f>
        <v>"hp":81000,"atk":2250</v>
      </c>
      <c r="I4130" s="20" t="str">
        <f>IF(VLOOKUP(B4130,属性中转表!A:G,7,FALSE)=0,"",VLOOKUP(VLOOKUP(B4130,属性中转表!A:G,7,FALSE),属性中转表!$K$2:$P$21,6,0))&amp;IF(VLOOKUP(B4130,属性中转表!A:G,7,FALSE)&gt;=50,VLOOKUP(A4130,英雄数据表!A:K,9,0),IF(VLOOKUP(B4130,属性中转表!A:G,7,FALSE)&gt;=25,VLOOKUP(A4130,英雄数据表!A:K,5,0),""))</f>
        <v>"atk":300,"hp":5000,"undpspro":50,"atkpro":60</v>
      </c>
      <c r="J4130" s="20" t="str">
        <f>IF(I4130="","",属性中转表!$I$1&amp;(IF(VLOOKUP(B4130,属性中转表!A:G,7,FALSE)=0,0,VLOOKUP(VLOOKUP(B4130,属性中转表!A:G,7,FALSE),属性中转表!$K$2:$P$21,4,0)))+IFERROR(VLOOKUP(A4130,英雄数据表!A:K,IF(武魂!B4130&gt;=50,10,IF(武魂!B4130&gt;=25,6)),0),0))</f>
        <v>,"dpspro":50</v>
      </c>
      <c r="K4130" s="32" t="str">
        <f t="shared" si="276"/>
        <v>"atk":300,"hp":5000,"undpspro":50,"atkpro":60,"dpspro":50</v>
      </c>
      <c r="L4130" s="20" t="str">
        <f>IF(B4130&gt;=50,VLOOKUP(A4130,英雄数据表!A:L,11,FALSE),IF(B4130&gt;=25,VLOOKUP(A4130,英雄数据表!A:L,7,0),""))</f>
        <v>"3205601004"</v>
      </c>
      <c r="M4130" s="20" t="str">
        <f>IFERROR(VLOOKUP(B4130,属性中转表!$K$2:$O$21,5,FALSE),"")</f>
        <v/>
      </c>
      <c r="N4130" s="20" t="str">
        <f>IF(B4130=25,VLOOKUP(A4130,英雄数据表!A:L,8,FALSE),IF(B4130=50,VLOOKUP(A4130,英雄数据表!A:L,12,0),""))</f>
        <v/>
      </c>
    </row>
    <row r="4131" spans="1:14" x14ac:dyDescent="0.3">
      <c r="A4131" s="20">
        <v>32056</v>
      </c>
      <c r="B4131" s="21">
        <f t="shared" si="273"/>
        <v>30</v>
      </c>
      <c r="C4131" s="21">
        <v>5</v>
      </c>
      <c r="D4131" s="21">
        <f>VLOOKUP(A4131,英雄数据表!A:D,4,0)</f>
        <v>3</v>
      </c>
      <c r="E4131" s="20" t="str">
        <f>VLOOKUP(A4131,英雄数据表!A:C,3,0)</f>
        <v>爆燃之毒</v>
      </c>
      <c r="F4131" s="20">
        <f t="shared" si="274"/>
        <v>32056</v>
      </c>
      <c r="G4131" s="20">
        <f t="shared" si="275"/>
        <v>32056</v>
      </c>
      <c r="H4131" s="21" t="str">
        <f>VLOOKUP(B4131,属性中转表!A:F,6,FALSE)</f>
        <v>"hp":84600,"atk":2350</v>
      </c>
      <c r="I4131" s="20" t="str">
        <f>IF(VLOOKUP(B4131,属性中转表!A:G,7,FALSE)=0,"",VLOOKUP(VLOOKUP(B4131,属性中转表!A:G,7,FALSE),属性中转表!$K$2:$P$21,6,0))&amp;IF(VLOOKUP(B4131,属性中转表!A:G,7,FALSE)&gt;=50,VLOOKUP(A4131,英雄数据表!A:K,9,0),IF(VLOOKUP(B4131,属性中转表!A:G,7,FALSE)&gt;=25,VLOOKUP(A4131,英雄数据表!A:K,5,0),""))</f>
        <v>"atk":300,"hp":5000,"undpspro":100,"atkpro":60</v>
      </c>
      <c r="J4131" s="20" t="str">
        <f>IF(I4131="","",属性中转表!$I$1&amp;(IF(VLOOKUP(B4131,属性中转表!A:G,7,FALSE)=0,0,VLOOKUP(VLOOKUP(B4131,属性中转表!A:G,7,FALSE),属性中转表!$K$2:$P$21,4,0)))+IFERROR(VLOOKUP(A4131,英雄数据表!A:K,IF(武魂!B4131&gt;=50,10,IF(武魂!B4131&gt;=25,6)),0),0))</f>
        <v>,"dpspro":50</v>
      </c>
      <c r="K4131" s="32" t="str">
        <f t="shared" si="276"/>
        <v>"atk":300,"hp":5000,"undpspro":100,"atkpro":60,"dpspro":50</v>
      </c>
      <c r="L4131" s="20" t="str">
        <f>IF(B4131&gt;=50,VLOOKUP(A4131,英雄数据表!A:L,11,FALSE),IF(B4131&gt;=25,VLOOKUP(A4131,英雄数据表!A:L,7,0),""))</f>
        <v>"3205601004"</v>
      </c>
      <c r="M4131" s="20" t="str">
        <f>IFERROR(VLOOKUP(B4131,属性中转表!$K$2:$O$21,5,FALSE),"")</f>
        <v>"undpspro":50</v>
      </c>
      <c r="N4131" s="20" t="str">
        <f>IF(B4131=25,VLOOKUP(A4131,英雄数据表!A:L,8,FALSE),IF(B4131=50,VLOOKUP(A4131,英雄数据表!A:L,12,0),""))</f>
        <v/>
      </c>
    </row>
    <row r="4132" spans="1:14" x14ac:dyDescent="0.3">
      <c r="A4132" s="20">
        <v>32056</v>
      </c>
      <c r="B4132" s="21">
        <f t="shared" si="273"/>
        <v>31</v>
      </c>
      <c r="C4132" s="21">
        <v>5</v>
      </c>
      <c r="D4132" s="21">
        <f>VLOOKUP(A4132,英雄数据表!A:D,4,0)</f>
        <v>3</v>
      </c>
      <c r="E4132" s="20" t="str">
        <f>VLOOKUP(A4132,英雄数据表!A:C,3,0)</f>
        <v>爆燃之毒</v>
      </c>
      <c r="F4132" s="20">
        <f t="shared" si="274"/>
        <v>32056</v>
      </c>
      <c r="G4132" s="20">
        <f t="shared" si="275"/>
        <v>32056</v>
      </c>
      <c r="H4132" s="21" t="str">
        <f>VLOOKUP(B4132,属性中转表!A:F,6,FALSE)</f>
        <v>"hp":89100,"atk":2475</v>
      </c>
      <c r="I4132" s="20" t="str">
        <f>IF(VLOOKUP(B4132,属性中转表!A:G,7,FALSE)=0,"",VLOOKUP(VLOOKUP(B4132,属性中转表!A:G,7,FALSE),属性中转表!$K$2:$P$21,6,0))&amp;IF(VLOOKUP(B4132,属性中转表!A:G,7,FALSE)&gt;=50,VLOOKUP(A4132,英雄数据表!A:K,9,0),IF(VLOOKUP(B4132,属性中转表!A:G,7,FALSE)&gt;=25,VLOOKUP(A4132,英雄数据表!A:K,5,0),""))</f>
        <v>"atk":300,"hp":5000,"undpspro":100,"atkpro":60</v>
      </c>
      <c r="J4132" s="20" t="str">
        <f>IF(I4132="","",属性中转表!$I$1&amp;(IF(VLOOKUP(B4132,属性中转表!A:G,7,FALSE)=0,0,VLOOKUP(VLOOKUP(B4132,属性中转表!A:G,7,FALSE),属性中转表!$K$2:$P$21,4,0)))+IFERROR(VLOOKUP(A4132,英雄数据表!A:K,IF(武魂!B4132&gt;=50,10,IF(武魂!B4132&gt;=25,6)),0),0))</f>
        <v>,"dpspro":50</v>
      </c>
      <c r="K4132" s="32" t="str">
        <f t="shared" si="276"/>
        <v>"atk":300,"hp":5000,"undpspro":100,"atkpro":60,"dpspro":50</v>
      </c>
      <c r="L4132" s="20" t="str">
        <f>IF(B4132&gt;=50,VLOOKUP(A4132,英雄数据表!A:L,11,FALSE),IF(B4132&gt;=25,VLOOKUP(A4132,英雄数据表!A:L,7,0),""))</f>
        <v>"3205601004"</v>
      </c>
      <c r="M4132" s="20" t="str">
        <f>IFERROR(VLOOKUP(B4132,属性中转表!$K$2:$O$21,5,FALSE),"")</f>
        <v/>
      </c>
      <c r="N4132" s="20" t="str">
        <f>IF(B4132=25,VLOOKUP(A4132,英雄数据表!A:L,8,FALSE),IF(B4132=50,VLOOKUP(A4132,英雄数据表!A:L,12,0),""))</f>
        <v/>
      </c>
    </row>
    <row r="4133" spans="1:14" x14ac:dyDescent="0.3">
      <c r="A4133" s="20">
        <v>32056</v>
      </c>
      <c r="B4133" s="21">
        <f t="shared" si="273"/>
        <v>32</v>
      </c>
      <c r="C4133" s="21">
        <v>5</v>
      </c>
      <c r="D4133" s="21">
        <f>VLOOKUP(A4133,英雄数据表!A:D,4,0)</f>
        <v>3</v>
      </c>
      <c r="E4133" s="20" t="str">
        <f>VLOOKUP(A4133,英雄数据表!A:C,3,0)</f>
        <v>爆燃之毒</v>
      </c>
      <c r="F4133" s="20">
        <f t="shared" si="274"/>
        <v>32056</v>
      </c>
      <c r="G4133" s="20">
        <f t="shared" si="275"/>
        <v>32056</v>
      </c>
      <c r="H4133" s="21" t="str">
        <f>VLOOKUP(B4133,属性中转表!A:F,6,FALSE)</f>
        <v>"hp":93600,"atk":2600</v>
      </c>
      <c r="I4133" s="20" t="str">
        <f>IF(VLOOKUP(B4133,属性中转表!A:G,7,FALSE)=0,"",VLOOKUP(VLOOKUP(B4133,属性中转表!A:G,7,FALSE),属性中转表!$K$2:$P$21,6,0))&amp;IF(VLOOKUP(B4133,属性中转表!A:G,7,FALSE)&gt;=50,VLOOKUP(A4133,英雄数据表!A:K,9,0),IF(VLOOKUP(B4133,属性中转表!A:G,7,FALSE)&gt;=25,VLOOKUP(A4133,英雄数据表!A:K,5,0),""))</f>
        <v>"atk":300,"hp":5000,"undpspro":100,"atkpro":60</v>
      </c>
      <c r="J4133" s="20" t="str">
        <f>IF(I4133="","",属性中转表!$I$1&amp;(IF(VLOOKUP(B4133,属性中转表!A:G,7,FALSE)=0,0,VLOOKUP(VLOOKUP(B4133,属性中转表!A:G,7,FALSE),属性中转表!$K$2:$P$21,4,0)))+IFERROR(VLOOKUP(A4133,英雄数据表!A:K,IF(武魂!B4133&gt;=50,10,IF(武魂!B4133&gt;=25,6)),0),0))</f>
        <v>,"dpspro":50</v>
      </c>
      <c r="K4133" s="32" t="str">
        <f t="shared" si="276"/>
        <v>"atk":300,"hp":5000,"undpspro":100,"atkpro":60,"dpspro":50</v>
      </c>
      <c r="L4133" s="20" t="str">
        <f>IF(B4133&gt;=50,VLOOKUP(A4133,英雄数据表!A:L,11,FALSE),IF(B4133&gt;=25,VLOOKUP(A4133,英雄数据表!A:L,7,0),""))</f>
        <v>"3205601004"</v>
      </c>
      <c r="M4133" s="20" t="str">
        <f>IFERROR(VLOOKUP(B4133,属性中转表!$K$2:$O$21,5,FALSE),"")</f>
        <v/>
      </c>
      <c r="N4133" s="20" t="str">
        <f>IF(B4133=25,VLOOKUP(A4133,英雄数据表!A:L,8,FALSE),IF(B4133=50,VLOOKUP(A4133,英雄数据表!A:L,12,0),""))</f>
        <v/>
      </c>
    </row>
    <row r="4134" spans="1:14" x14ac:dyDescent="0.3">
      <c r="A4134" s="20">
        <v>32056</v>
      </c>
      <c r="B4134" s="21">
        <f t="shared" si="273"/>
        <v>33</v>
      </c>
      <c r="C4134" s="21">
        <v>5</v>
      </c>
      <c r="D4134" s="21">
        <f>VLOOKUP(A4134,英雄数据表!A:D,4,0)</f>
        <v>3</v>
      </c>
      <c r="E4134" s="20" t="str">
        <f>VLOOKUP(A4134,英雄数据表!A:C,3,0)</f>
        <v>爆燃之毒</v>
      </c>
      <c r="F4134" s="20">
        <f t="shared" si="274"/>
        <v>32056</v>
      </c>
      <c r="G4134" s="20">
        <f t="shared" si="275"/>
        <v>32056</v>
      </c>
      <c r="H4134" s="21" t="str">
        <f>VLOOKUP(B4134,属性中转表!A:F,6,FALSE)</f>
        <v>"hp":98100,"atk":2725</v>
      </c>
      <c r="I4134" s="20" t="str">
        <f>IF(VLOOKUP(B4134,属性中转表!A:G,7,FALSE)=0,"",VLOOKUP(VLOOKUP(B4134,属性中转表!A:G,7,FALSE),属性中转表!$K$2:$P$21,6,0))&amp;IF(VLOOKUP(B4134,属性中转表!A:G,7,FALSE)&gt;=50,VLOOKUP(A4134,英雄数据表!A:K,9,0),IF(VLOOKUP(B4134,属性中转表!A:G,7,FALSE)&gt;=25,VLOOKUP(A4134,英雄数据表!A:K,5,0),""))</f>
        <v>"atk":300,"hp":5000,"undpspro":100,"atkpro":60</v>
      </c>
      <c r="J4134" s="20" t="str">
        <f>IF(I4134="","",属性中转表!$I$1&amp;(IF(VLOOKUP(B4134,属性中转表!A:G,7,FALSE)=0,0,VLOOKUP(VLOOKUP(B4134,属性中转表!A:G,7,FALSE),属性中转表!$K$2:$P$21,4,0)))+IFERROR(VLOOKUP(A4134,英雄数据表!A:K,IF(武魂!B4134&gt;=50,10,IF(武魂!B4134&gt;=25,6)),0),0))</f>
        <v>,"dpspro":50</v>
      </c>
      <c r="K4134" s="32" t="str">
        <f t="shared" si="276"/>
        <v>"atk":300,"hp":5000,"undpspro":100,"atkpro":60,"dpspro":50</v>
      </c>
      <c r="L4134" s="20" t="str">
        <f>IF(B4134&gt;=50,VLOOKUP(A4134,英雄数据表!A:L,11,FALSE),IF(B4134&gt;=25,VLOOKUP(A4134,英雄数据表!A:L,7,0),""))</f>
        <v>"3205601004"</v>
      </c>
      <c r="M4134" s="20" t="str">
        <f>IFERROR(VLOOKUP(B4134,属性中转表!$K$2:$O$21,5,FALSE),"")</f>
        <v/>
      </c>
      <c r="N4134" s="20" t="str">
        <f>IF(B4134=25,VLOOKUP(A4134,英雄数据表!A:L,8,FALSE),IF(B4134=50,VLOOKUP(A4134,英雄数据表!A:L,12,0),""))</f>
        <v/>
      </c>
    </row>
    <row r="4135" spans="1:14" x14ac:dyDescent="0.3">
      <c r="A4135" s="20">
        <v>32056</v>
      </c>
      <c r="B4135" s="21">
        <f t="shared" si="273"/>
        <v>34</v>
      </c>
      <c r="C4135" s="21">
        <v>5</v>
      </c>
      <c r="D4135" s="21">
        <f>VLOOKUP(A4135,英雄数据表!A:D,4,0)</f>
        <v>3</v>
      </c>
      <c r="E4135" s="20" t="str">
        <f>VLOOKUP(A4135,英雄数据表!A:C,3,0)</f>
        <v>爆燃之毒</v>
      </c>
      <c r="F4135" s="20">
        <f t="shared" si="274"/>
        <v>32056</v>
      </c>
      <c r="G4135" s="20">
        <f t="shared" si="275"/>
        <v>32056</v>
      </c>
      <c r="H4135" s="21" t="str">
        <f>VLOOKUP(B4135,属性中转表!A:F,6,FALSE)</f>
        <v>"hp":102600,"atk":2850</v>
      </c>
      <c r="I4135" s="20" t="str">
        <f>IF(VLOOKUP(B4135,属性中转表!A:G,7,FALSE)=0,"",VLOOKUP(VLOOKUP(B4135,属性中转表!A:G,7,FALSE),属性中转表!$K$2:$P$21,6,0))&amp;IF(VLOOKUP(B4135,属性中转表!A:G,7,FALSE)&gt;=50,VLOOKUP(A4135,英雄数据表!A:K,9,0),IF(VLOOKUP(B4135,属性中转表!A:G,7,FALSE)&gt;=25,VLOOKUP(A4135,英雄数据表!A:K,5,0),""))</f>
        <v>"atk":300,"hp":5000,"undpspro":100,"atkpro":60</v>
      </c>
      <c r="J4135" s="20" t="str">
        <f>IF(I4135="","",属性中转表!$I$1&amp;(IF(VLOOKUP(B4135,属性中转表!A:G,7,FALSE)=0,0,VLOOKUP(VLOOKUP(B4135,属性中转表!A:G,7,FALSE),属性中转表!$K$2:$P$21,4,0)))+IFERROR(VLOOKUP(A4135,英雄数据表!A:K,IF(武魂!B4135&gt;=50,10,IF(武魂!B4135&gt;=25,6)),0),0))</f>
        <v>,"dpspro":50</v>
      </c>
      <c r="K4135" s="32" t="str">
        <f t="shared" si="276"/>
        <v>"atk":300,"hp":5000,"undpspro":100,"atkpro":60,"dpspro":50</v>
      </c>
      <c r="L4135" s="20" t="str">
        <f>IF(B4135&gt;=50,VLOOKUP(A4135,英雄数据表!A:L,11,FALSE),IF(B4135&gt;=25,VLOOKUP(A4135,英雄数据表!A:L,7,0),""))</f>
        <v>"3205601004"</v>
      </c>
      <c r="M4135" s="20" t="str">
        <f>IFERROR(VLOOKUP(B4135,属性中转表!$K$2:$O$21,5,FALSE),"")</f>
        <v/>
      </c>
      <c r="N4135" s="20" t="str">
        <f>IF(B4135=25,VLOOKUP(A4135,英雄数据表!A:L,8,FALSE),IF(B4135=50,VLOOKUP(A4135,英雄数据表!A:L,12,0),""))</f>
        <v/>
      </c>
    </row>
    <row r="4136" spans="1:14" x14ac:dyDescent="0.3">
      <c r="A4136" s="20">
        <v>32056</v>
      </c>
      <c r="B4136" s="21">
        <f t="shared" si="273"/>
        <v>35</v>
      </c>
      <c r="C4136" s="21">
        <v>5</v>
      </c>
      <c r="D4136" s="21">
        <f>VLOOKUP(A4136,英雄数据表!A:D,4,0)</f>
        <v>3</v>
      </c>
      <c r="E4136" s="20" t="str">
        <f>VLOOKUP(A4136,英雄数据表!A:C,3,0)</f>
        <v>爆燃之毒</v>
      </c>
      <c r="F4136" s="20">
        <f t="shared" si="274"/>
        <v>32056</v>
      </c>
      <c r="G4136" s="20">
        <f t="shared" si="275"/>
        <v>32056</v>
      </c>
      <c r="H4136" s="21" t="str">
        <f>VLOOKUP(B4136,属性中转表!A:F,6,FALSE)</f>
        <v>"hp":107100,"atk":2975</v>
      </c>
      <c r="I4136" s="20" t="str">
        <f>IF(VLOOKUP(B4136,属性中转表!A:G,7,FALSE)=0,"",VLOOKUP(VLOOKUP(B4136,属性中转表!A:G,7,FALSE),属性中转表!$K$2:$P$21,6,0))&amp;IF(VLOOKUP(B4136,属性中转表!A:G,7,FALSE)&gt;=50,VLOOKUP(A4136,英雄数据表!A:K,9,0),IF(VLOOKUP(B4136,属性中转表!A:G,7,FALSE)&gt;=25,VLOOKUP(A4136,英雄数据表!A:K,5,0),""))</f>
        <v>"atk":300,"hp":5000,"undpspro":100,"atkpro":60</v>
      </c>
      <c r="J4136" s="20" t="str">
        <f>IF(I4136="","",属性中转表!$I$1&amp;(IF(VLOOKUP(B4136,属性中转表!A:G,7,FALSE)=0,0,VLOOKUP(VLOOKUP(B4136,属性中转表!A:G,7,FALSE),属性中转表!$K$2:$P$21,4,0)))+IFERROR(VLOOKUP(A4136,英雄数据表!A:K,IF(武魂!B4136&gt;=50,10,IF(武魂!B4136&gt;=25,6)),0),0))</f>
        <v>,"dpspro":100</v>
      </c>
      <c r="K4136" s="32" t="str">
        <f t="shared" si="276"/>
        <v>"atk":300,"hp":5000,"undpspro":100,"atkpro":60,"dpspro":100</v>
      </c>
      <c r="L4136" s="20" t="str">
        <f>IF(B4136&gt;=50,VLOOKUP(A4136,英雄数据表!A:L,11,FALSE),IF(B4136&gt;=25,VLOOKUP(A4136,英雄数据表!A:L,7,0),""))</f>
        <v>"3205601004"</v>
      </c>
      <c r="M4136" s="20" t="str">
        <f>IFERROR(VLOOKUP(B4136,属性中转表!$K$2:$O$21,5,FALSE),"")</f>
        <v>"dpspro":50</v>
      </c>
      <c r="N4136" s="20" t="str">
        <f>IF(B4136=25,VLOOKUP(A4136,英雄数据表!A:L,8,FALSE),IF(B4136=50,VLOOKUP(A4136,英雄数据表!A:L,12,0),""))</f>
        <v/>
      </c>
    </row>
    <row r="4137" spans="1:14" x14ac:dyDescent="0.3">
      <c r="A4137" s="20">
        <v>32056</v>
      </c>
      <c r="B4137" s="21">
        <f t="shared" si="273"/>
        <v>36</v>
      </c>
      <c r="C4137" s="21">
        <v>5</v>
      </c>
      <c r="D4137" s="21">
        <f>VLOOKUP(A4137,英雄数据表!A:D,4,0)</f>
        <v>3</v>
      </c>
      <c r="E4137" s="20" t="str">
        <f>VLOOKUP(A4137,英雄数据表!A:C,3,0)</f>
        <v>爆燃之毒</v>
      </c>
      <c r="F4137" s="20">
        <f t="shared" si="274"/>
        <v>32056</v>
      </c>
      <c r="G4137" s="20">
        <f t="shared" si="275"/>
        <v>32056</v>
      </c>
      <c r="H4137" s="21" t="str">
        <f>VLOOKUP(B4137,属性中转表!A:F,6,FALSE)</f>
        <v>"hp":111600,"atk":3100</v>
      </c>
      <c r="I4137" s="20" t="str">
        <f>IF(VLOOKUP(B4137,属性中转表!A:G,7,FALSE)=0,"",VLOOKUP(VLOOKUP(B4137,属性中转表!A:G,7,FALSE),属性中转表!$K$2:$P$21,6,0))&amp;IF(VLOOKUP(B4137,属性中转表!A:G,7,FALSE)&gt;=50,VLOOKUP(A4137,英雄数据表!A:K,9,0),IF(VLOOKUP(B4137,属性中转表!A:G,7,FALSE)&gt;=25,VLOOKUP(A4137,英雄数据表!A:K,5,0),""))</f>
        <v>"atk":300,"hp":5000,"undpspro":100,"atkpro":60</v>
      </c>
      <c r="J4137" s="20" t="str">
        <f>IF(I4137="","",属性中转表!$I$1&amp;(IF(VLOOKUP(B4137,属性中转表!A:G,7,FALSE)=0,0,VLOOKUP(VLOOKUP(B4137,属性中转表!A:G,7,FALSE),属性中转表!$K$2:$P$21,4,0)))+IFERROR(VLOOKUP(A4137,英雄数据表!A:K,IF(武魂!B4137&gt;=50,10,IF(武魂!B4137&gt;=25,6)),0),0))</f>
        <v>,"dpspro":100</v>
      </c>
      <c r="K4137" s="32" t="str">
        <f t="shared" si="276"/>
        <v>"atk":300,"hp":5000,"undpspro":100,"atkpro":60,"dpspro":100</v>
      </c>
      <c r="L4137" s="20" t="str">
        <f>IF(B4137&gt;=50,VLOOKUP(A4137,英雄数据表!A:L,11,FALSE),IF(B4137&gt;=25,VLOOKUP(A4137,英雄数据表!A:L,7,0),""))</f>
        <v>"3205601004"</v>
      </c>
      <c r="M4137" s="20" t="str">
        <f>IFERROR(VLOOKUP(B4137,属性中转表!$K$2:$O$21,5,FALSE),"")</f>
        <v/>
      </c>
      <c r="N4137" s="20" t="str">
        <f>IF(B4137=25,VLOOKUP(A4137,英雄数据表!A:L,8,FALSE),IF(B4137=50,VLOOKUP(A4137,英雄数据表!A:L,12,0),""))</f>
        <v/>
      </c>
    </row>
    <row r="4138" spans="1:14" x14ac:dyDescent="0.3">
      <c r="A4138" s="20">
        <v>32056</v>
      </c>
      <c r="B4138" s="21">
        <f t="shared" si="273"/>
        <v>37</v>
      </c>
      <c r="C4138" s="21">
        <v>5</v>
      </c>
      <c r="D4138" s="21">
        <f>VLOOKUP(A4138,英雄数据表!A:D,4,0)</f>
        <v>3</v>
      </c>
      <c r="E4138" s="20" t="str">
        <f>VLOOKUP(A4138,英雄数据表!A:C,3,0)</f>
        <v>爆燃之毒</v>
      </c>
      <c r="F4138" s="20">
        <f t="shared" si="274"/>
        <v>32056</v>
      </c>
      <c r="G4138" s="20">
        <f t="shared" si="275"/>
        <v>32056</v>
      </c>
      <c r="H4138" s="21" t="str">
        <f>VLOOKUP(B4138,属性中转表!A:F,6,FALSE)</f>
        <v>"hp":116100,"atk":3225</v>
      </c>
      <c r="I4138" s="20" t="str">
        <f>IF(VLOOKUP(B4138,属性中转表!A:G,7,FALSE)=0,"",VLOOKUP(VLOOKUP(B4138,属性中转表!A:G,7,FALSE),属性中转表!$K$2:$P$21,6,0))&amp;IF(VLOOKUP(B4138,属性中转表!A:G,7,FALSE)&gt;=50,VLOOKUP(A4138,英雄数据表!A:K,9,0),IF(VLOOKUP(B4138,属性中转表!A:G,7,FALSE)&gt;=25,VLOOKUP(A4138,英雄数据表!A:K,5,0),""))</f>
        <v>"atk":300,"hp":5000,"undpspro":100,"atkpro":60</v>
      </c>
      <c r="J4138" s="20" t="str">
        <f>IF(I4138="","",属性中转表!$I$1&amp;(IF(VLOOKUP(B4138,属性中转表!A:G,7,FALSE)=0,0,VLOOKUP(VLOOKUP(B4138,属性中转表!A:G,7,FALSE),属性中转表!$K$2:$P$21,4,0)))+IFERROR(VLOOKUP(A4138,英雄数据表!A:K,IF(武魂!B4138&gt;=50,10,IF(武魂!B4138&gt;=25,6)),0),0))</f>
        <v>,"dpspro":100</v>
      </c>
      <c r="K4138" s="32" t="str">
        <f t="shared" si="276"/>
        <v>"atk":300,"hp":5000,"undpspro":100,"atkpro":60,"dpspro":100</v>
      </c>
      <c r="L4138" s="20" t="str">
        <f>IF(B4138&gt;=50,VLOOKUP(A4138,英雄数据表!A:L,11,FALSE),IF(B4138&gt;=25,VLOOKUP(A4138,英雄数据表!A:L,7,0),""))</f>
        <v>"3205601004"</v>
      </c>
      <c r="M4138" s="20" t="str">
        <f>IFERROR(VLOOKUP(B4138,属性中转表!$K$2:$O$21,5,FALSE),"")</f>
        <v/>
      </c>
      <c r="N4138" s="20" t="str">
        <f>IF(B4138=25,VLOOKUP(A4138,英雄数据表!A:L,8,FALSE),IF(B4138=50,VLOOKUP(A4138,英雄数据表!A:L,12,0),""))</f>
        <v/>
      </c>
    </row>
    <row r="4139" spans="1:14" x14ac:dyDescent="0.3">
      <c r="A4139" s="20">
        <v>32056</v>
      </c>
      <c r="B4139" s="21">
        <f t="shared" si="273"/>
        <v>38</v>
      </c>
      <c r="C4139" s="21">
        <v>5</v>
      </c>
      <c r="D4139" s="21">
        <f>VLOOKUP(A4139,英雄数据表!A:D,4,0)</f>
        <v>3</v>
      </c>
      <c r="E4139" s="20" t="str">
        <f>VLOOKUP(A4139,英雄数据表!A:C,3,0)</f>
        <v>爆燃之毒</v>
      </c>
      <c r="F4139" s="20">
        <f t="shared" si="274"/>
        <v>32056</v>
      </c>
      <c r="G4139" s="20">
        <f t="shared" si="275"/>
        <v>32056</v>
      </c>
      <c r="H4139" s="21" t="str">
        <f>VLOOKUP(B4139,属性中转表!A:F,6,FALSE)</f>
        <v>"hp":120600,"atk":3350</v>
      </c>
      <c r="I4139" s="20" t="str">
        <f>IF(VLOOKUP(B4139,属性中转表!A:G,7,FALSE)=0,"",VLOOKUP(VLOOKUP(B4139,属性中转表!A:G,7,FALSE),属性中转表!$K$2:$P$21,6,0))&amp;IF(VLOOKUP(B4139,属性中转表!A:G,7,FALSE)&gt;=50,VLOOKUP(A4139,英雄数据表!A:K,9,0),IF(VLOOKUP(B4139,属性中转表!A:G,7,FALSE)&gt;=25,VLOOKUP(A4139,英雄数据表!A:K,5,0),""))</f>
        <v>"atk":300,"hp":5000,"undpspro":100,"atkpro":60</v>
      </c>
      <c r="J4139" s="20" t="str">
        <f>IF(I4139="","",属性中转表!$I$1&amp;(IF(VLOOKUP(B4139,属性中转表!A:G,7,FALSE)=0,0,VLOOKUP(VLOOKUP(B4139,属性中转表!A:G,7,FALSE),属性中转表!$K$2:$P$21,4,0)))+IFERROR(VLOOKUP(A4139,英雄数据表!A:K,IF(武魂!B4139&gt;=50,10,IF(武魂!B4139&gt;=25,6)),0),0))</f>
        <v>,"dpspro":100</v>
      </c>
      <c r="K4139" s="32" t="str">
        <f t="shared" si="276"/>
        <v>"atk":300,"hp":5000,"undpspro":100,"atkpro":60,"dpspro":100</v>
      </c>
      <c r="L4139" s="20" t="str">
        <f>IF(B4139&gt;=50,VLOOKUP(A4139,英雄数据表!A:L,11,FALSE),IF(B4139&gt;=25,VLOOKUP(A4139,英雄数据表!A:L,7,0),""))</f>
        <v>"3205601004"</v>
      </c>
      <c r="M4139" s="20" t="str">
        <f>IFERROR(VLOOKUP(B4139,属性中转表!$K$2:$O$21,5,FALSE),"")</f>
        <v/>
      </c>
      <c r="N4139" s="20" t="str">
        <f>IF(B4139=25,VLOOKUP(A4139,英雄数据表!A:L,8,FALSE),IF(B4139=50,VLOOKUP(A4139,英雄数据表!A:L,12,0),""))</f>
        <v/>
      </c>
    </row>
    <row r="4140" spans="1:14" x14ac:dyDescent="0.3">
      <c r="A4140" s="20">
        <v>32056</v>
      </c>
      <c r="B4140" s="21">
        <f t="shared" si="273"/>
        <v>39</v>
      </c>
      <c r="C4140" s="21">
        <v>5</v>
      </c>
      <c r="D4140" s="21">
        <f>VLOOKUP(A4140,英雄数据表!A:D,4,0)</f>
        <v>3</v>
      </c>
      <c r="E4140" s="20" t="str">
        <f>VLOOKUP(A4140,英雄数据表!A:C,3,0)</f>
        <v>爆燃之毒</v>
      </c>
      <c r="F4140" s="20">
        <f t="shared" si="274"/>
        <v>32056</v>
      </c>
      <c r="G4140" s="20">
        <f t="shared" si="275"/>
        <v>32056</v>
      </c>
      <c r="H4140" s="21" t="str">
        <f>VLOOKUP(B4140,属性中转表!A:F,6,FALSE)</f>
        <v>"hp":125100,"atk":3475</v>
      </c>
      <c r="I4140" s="20" t="str">
        <f>IF(VLOOKUP(B4140,属性中转表!A:G,7,FALSE)=0,"",VLOOKUP(VLOOKUP(B4140,属性中转表!A:G,7,FALSE),属性中转表!$K$2:$P$21,6,0))&amp;IF(VLOOKUP(B4140,属性中转表!A:G,7,FALSE)&gt;=50,VLOOKUP(A4140,英雄数据表!A:K,9,0),IF(VLOOKUP(B4140,属性中转表!A:G,7,FALSE)&gt;=25,VLOOKUP(A4140,英雄数据表!A:K,5,0),""))</f>
        <v>"atk":300,"hp":5000,"undpspro":100,"atkpro":60</v>
      </c>
      <c r="J4140" s="20" t="str">
        <f>IF(I4140="","",属性中转表!$I$1&amp;(IF(VLOOKUP(B4140,属性中转表!A:G,7,FALSE)=0,0,VLOOKUP(VLOOKUP(B4140,属性中转表!A:G,7,FALSE),属性中转表!$K$2:$P$21,4,0)))+IFERROR(VLOOKUP(A4140,英雄数据表!A:K,IF(武魂!B4140&gt;=50,10,IF(武魂!B4140&gt;=25,6)),0),0))</f>
        <v>,"dpspro":100</v>
      </c>
      <c r="K4140" s="32" t="str">
        <f t="shared" si="276"/>
        <v>"atk":300,"hp":5000,"undpspro":100,"atkpro":60,"dpspro":100</v>
      </c>
      <c r="L4140" s="20" t="str">
        <f>IF(B4140&gt;=50,VLOOKUP(A4140,英雄数据表!A:L,11,FALSE),IF(B4140&gt;=25,VLOOKUP(A4140,英雄数据表!A:L,7,0),""))</f>
        <v>"3205601004"</v>
      </c>
      <c r="M4140" s="20" t="str">
        <f>IFERROR(VLOOKUP(B4140,属性中转表!$K$2:$O$21,5,FALSE),"")</f>
        <v/>
      </c>
      <c r="N4140" s="20" t="str">
        <f>IF(B4140=25,VLOOKUP(A4140,英雄数据表!A:L,8,FALSE),IF(B4140=50,VLOOKUP(A4140,英雄数据表!A:L,12,0),""))</f>
        <v/>
      </c>
    </row>
    <row r="4141" spans="1:14" x14ac:dyDescent="0.3">
      <c r="A4141" s="20">
        <v>32056</v>
      </c>
      <c r="B4141" s="21">
        <f t="shared" si="273"/>
        <v>40</v>
      </c>
      <c r="C4141" s="21">
        <v>5</v>
      </c>
      <c r="D4141" s="21">
        <f>VLOOKUP(A4141,英雄数据表!A:D,4,0)</f>
        <v>3</v>
      </c>
      <c r="E4141" s="20" t="str">
        <f>VLOOKUP(A4141,英雄数据表!A:C,3,0)</f>
        <v>爆燃之毒</v>
      </c>
      <c r="F4141" s="20">
        <f t="shared" si="274"/>
        <v>32056</v>
      </c>
      <c r="G4141" s="20">
        <f t="shared" si="275"/>
        <v>32056</v>
      </c>
      <c r="H4141" s="21" t="str">
        <f>VLOOKUP(B4141,属性中转表!A:F,6,FALSE)</f>
        <v>"hp":129600,"atk":3600</v>
      </c>
      <c r="I4141" s="20" t="str">
        <f>IF(VLOOKUP(B4141,属性中转表!A:G,7,FALSE)=0,"",VLOOKUP(VLOOKUP(B4141,属性中转表!A:G,7,FALSE),属性中转表!$K$2:$P$21,6,0))&amp;IF(VLOOKUP(B4141,属性中转表!A:G,7,FALSE)&gt;=50,VLOOKUP(A4141,英雄数据表!A:K,9,0),IF(VLOOKUP(B4141,属性中转表!A:G,7,FALSE)&gt;=25,VLOOKUP(A4141,英雄数据表!A:K,5,0),""))</f>
        <v>"atk":300,"hp":5000,"undpspro":100,"pvpdpspro":50,"atkpro":60</v>
      </c>
      <c r="J4141" s="20" t="str">
        <f>IF(I4141="","",属性中转表!$I$1&amp;(IF(VLOOKUP(B4141,属性中转表!A:G,7,FALSE)=0,0,VLOOKUP(VLOOKUP(B4141,属性中转表!A:G,7,FALSE),属性中转表!$K$2:$P$21,4,0)))+IFERROR(VLOOKUP(A4141,英雄数据表!A:K,IF(武魂!B4141&gt;=50,10,IF(武魂!B4141&gt;=25,6)),0),0))</f>
        <v>,"dpspro":100</v>
      </c>
      <c r="K4141" s="32" t="str">
        <f t="shared" si="276"/>
        <v>"atk":300,"hp":5000,"undpspro":100,"pvpdpspro":50,"atkpro":60,"dpspro":100</v>
      </c>
      <c r="L4141" s="20" t="str">
        <f>IF(B4141&gt;=50,VLOOKUP(A4141,英雄数据表!A:L,11,FALSE),IF(B4141&gt;=25,VLOOKUP(A4141,英雄数据表!A:L,7,0),""))</f>
        <v>"3205601004"</v>
      </c>
      <c r="M4141" s="20" t="str">
        <f>IFERROR(VLOOKUP(B4141,属性中转表!$K$2:$O$21,5,FALSE),"")</f>
        <v>"pvpdpspro":50</v>
      </c>
      <c r="N4141" s="20" t="str">
        <f>IF(B4141=25,VLOOKUP(A4141,英雄数据表!A:L,8,FALSE),IF(B4141=50,VLOOKUP(A4141,英雄数据表!A:L,12,0),""))</f>
        <v/>
      </c>
    </row>
    <row r="4142" spans="1:14" x14ac:dyDescent="0.3">
      <c r="A4142" s="20">
        <v>32056</v>
      </c>
      <c r="B4142" s="21">
        <f t="shared" si="273"/>
        <v>41</v>
      </c>
      <c r="C4142" s="21">
        <v>5</v>
      </c>
      <c r="D4142" s="21">
        <f>VLOOKUP(A4142,英雄数据表!A:D,4,0)</f>
        <v>3</v>
      </c>
      <c r="E4142" s="20" t="str">
        <f>VLOOKUP(A4142,英雄数据表!A:C,3,0)</f>
        <v>爆燃之毒</v>
      </c>
      <c r="F4142" s="20">
        <f t="shared" si="274"/>
        <v>32056</v>
      </c>
      <c r="G4142" s="20">
        <f t="shared" si="275"/>
        <v>32056</v>
      </c>
      <c r="H4142" s="21" t="str">
        <f>VLOOKUP(B4142,属性中转表!A:F,6,FALSE)</f>
        <v>"hp":135000,"atk":3750</v>
      </c>
      <c r="I4142" s="20" t="str">
        <f>IF(VLOOKUP(B4142,属性中转表!A:G,7,FALSE)=0,"",VLOOKUP(VLOOKUP(B4142,属性中转表!A:G,7,FALSE),属性中转表!$K$2:$P$21,6,0))&amp;IF(VLOOKUP(B4142,属性中转表!A:G,7,FALSE)&gt;=50,VLOOKUP(A4142,英雄数据表!A:K,9,0),IF(VLOOKUP(B4142,属性中转表!A:G,7,FALSE)&gt;=25,VLOOKUP(A4142,英雄数据表!A:K,5,0),""))</f>
        <v>"atk":300,"hp":5000,"undpspro":100,"pvpdpspro":50,"atkpro":60</v>
      </c>
      <c r="J4142" s="20" t="str">
        <f>IF(I4142="","",属性中转表!$I$1&amp;(IF(VLOOKUP(B4142,属性中转表!A:G,7,FALSE)=0,0,VLOOKUP(VLOOKUP(B4142,属性中转表!A:G,7,FALSE),属性中转表!$K$2:$P$21,4,0)))+IFERROR(VLOOKUP(A4142,英雄数据表!A:K,IF(武魂!B4142&gt;=50,10,IF(武魂!B4142&gt;=25,6)),0),0))</f>
        <v>,"dpspro":100</v>
      </c>
      <c r="K4142" s="32" t="str">
        <f t="shared" si="276"/>
        <v>"atk":300,"hp":5000,"undpspro":100,"pvpdpspro":50,"atkpro":60,"dpspro":100</v>
      </c>
      <c r="L4142" s="20" t="str">
        <f>IF(B4142&gt;=50,VLOOKUP(A4142,英雄数据表!A:L,11,FALSE),IF(B4142&gt;=25,VLOOKUP(A4142,英雄数据表!A:L,7,0),""))</f>
        <v>"3205601004"</v>
      </c>
      <c r="M4142" s="20" t="str">
        <f>IFERROR(VLOOKUP(B4142,属性中转表!$K$2:$O$21,5,FALSE),"")</f>
        <v/>
      </c>
      <c r="N4142" s="20" t="str">
        <f>IF(B4142=25,VLOOKUP(A4142,英雄数据表!A:L,8,FALSE),IF(B4142=50,VLOOKUP(A4142,英雄数据表!A:L,12,0),""))</f>
        <v/>
      </c>
    </row>
    <row r="4143" spans="1:14" x14ac:dyDescent="0.3">
      <c r="A4143" s="20">
        <v>32056</v>
      </c>
      <c r="B4143" s="21">
        <f t="shared" si="273"/>
        <v>42</v>
      </c>
      <c r="C4143" s="21">
        <v>5</v>
      </c>
      <c r="D4143" s="21">
        <f>VLOOKUP(A4143,英雄数据表!A:D,4,0)</f>
        <v>3</v>
      </c>
      <c r="E4143" s="20" t="str">
        <f>VLOOKUP(A4143,英雄数据表!A:C,3,0)</f>
        <v>爆燃之毒</v>
      </c>
      <c r="F4143" s="20">
        <f t="shared" si="274"/>
        <v>32056</v>
      </c>
      <c r="G4143" s="20">
        <f t="shared" si="275"/>
        <v>32056</v>
      </c>
      <c r="H4143" s="21" t="str">
        <f>VLOOKUP(B4143,属性中转表!A:F,6,FALSE)</f>
        <v>"hp":140400,"atk":3900</v>
      </c>
      <c r="I4143" s="20" t="str">
        <f>IF(VLOOKUP(B4143,属性中转表!A:G,7,FALSE)=0,"",VLOOKUP(VLOOKUP(B4143,属性中转表!A:G,7,FALSE),属性中转表!$K$2:$P$21,6,0))&amp;IF(VLOOKUP(B4143,属性中转表!A:G,7,FALSE)&gt;=50,VLOOKUP(A4143,英雄数据表!A:K,9,0),IF(VLOOKUP(B4143,属性中转表!A:G,7,FALSE)&gt;=25,VLOOKUP(A4143,英雄数据表!A:K,5,0),""))</f>
        <v>"atk":300,"hp":5000,"undpspro":100,"pvpdpspro":50,"atkpro":60</v>
      </c>
      <c r="J4143" s="20" t="str">
        <f>IF(I4143="","",属性中转表!$I$1&amp;(IF(VLOOKUP(B4143,属性中转表!A:G,7,FALSE)=0,0,VLOOKUP(VLOOKUP(B4143,属性中转表!A:G,7,FALSE),属性中转表!$K$2:$P$21,4,0)))+IFERROR(VLOOKUP(A4143,英雄数据表!A:K,IF(武魂!B4143&gt;=50,10,IF(武魂!B4143&gt;=25,6)),0),0))</f>
        <v>,"dpspro":100</v>
      </c>
      <c r="K4143" s="32" t="str">
        <f t="shared" si="276"/>
        <v>"atk":300,"hp":5000,"undpspro":100,"pvpdpspro":50,"atkpro":60,"dpspro":100</v>
      </c>
      <c r="L4143" s="20" t="str">
        <f>IF(B4143&gt;=50,VLOOKUP(A4143,英雄数据表!A:L,11,FALSE),IF(B4143&gt;=25,VLOOKUP(A4143,英雄数据表!A:L,7,0),""))</f>
        <v>"3205601004"</v>
      </c>
      <c r="M4143" s="20" t="str">
        <f>IFERROR(VLOOKUP(B4143,属性中转表!$K$2:$O$21,5,FALSE),"")</f>
        <v/>
      </c>
      <c r="N4143" s="20" t="str">
        <f>IF(B4143=25,VLOOKUP(A4143,英雄数据表!A:L,8,FALSE),IF(B4143=50,VLOOKUP(A4143,英雄数据表!A:L,12,0),""))</f>
        <v/>
      </c>
    </row>
    <row r="4144" spans="1:14" x14ac:dyDescent="0.3">
      <c r="A4144" s="20">
        <v>32056</v>
      </c>
      <c r="B4144" s="21">
        <f t="shared" si="273"/>
        <v>43</v>
      </c>
      <c r="C4144" s="21">
        <v>5</v>
      </c>
      <c r="D4144" s="21">
        <f>VLOOKUP(A4144,英雄数据表!A:D,4,0)</f>
        <v>3</v>
      </c>
      <c r="E4144" s="20" t="str">
        <f>VLOOKUP(A4144,英雄数据表!A:C,3,0)</f>
        <v>爆燃之毒</v>
      </c>
      <c r="F4144" s="20">
        <f t="shared" si="274"/>
        <v>32056</v>
      </c>
      <c r="G4144" s="20">
        <f t="shared" si="275"/>
        <v>32056</v>
      </c>
      <c r="H4144" s="21" t="str">
        <f>VLOOKUP(B4144,属性中转表!A:F,6,FALSE)</f>
        <v>"hp":145800,"atk":4050</v>
      </c>
      <c r="I4144" s="20" t="str">
        <f>IF(VLOOKUP(B4144,属性中转表!A:G,7,FALSE)=0,"",VLOOKUP(VLOOKUP(B4144,属性中转表!A:G,7,FALSE),属性中转表!$K$2:$P$21,6,0))&amp;IF(VLOOKUP(B4144,属性中转表!A:G,7,FALSE)&gt;=50,VLOOKUP(A4144,英雄数据表!A:K,9,0),IF(VLOOKUP(B4144,属性中转表!A:G,7,FALSE)&gt;=25,VLOOKUP(A4144,英雄数据表!A:K,5,0),""))</f>
        <v>"atk":300,"hp":5000,"undpspro":100,"pvpdpspro":50,"atkpro":60</v>
      </c>
      <c r="J4144" s="20" t="str">
        <f>IF(I4144="","",属性中转表!$I$1&amp;(IF(VLOOKUP(B4144,属性中转表!A:G,7,FALSE)=0,0,VLOOKUP(VLOOKUP(B4144,属性中转表!A:G,7,FALSE),属性中转表!$K$2:$P$21,4,0)))+IFERROR(VLOOKUP(A4144,英雄数据表!A:K,IF(武魂!B4144&gt;=50,10,IF(武魂!B4144&gt;=25,6)),0),0))</f>
        <v>,"dpspro":100</v>
      </c>
      <c r="K4144" s="32" t="str">
        <f t="shared" si="276"/>
        <v>"atk":300,"hp":5000,"undpspro":100,"pvpdpspro":50,"atkpro":60,"dpspro":100</v>
      </c>
      <c r="L4144" s="20" t="str">
        <f>IF(B4144&gt;=50,VLOOKUP(A4144,英雄数据表!A:L,11,FALSE),IF(B4144&gt;=25,VLOOKUP(A4144,英雄数据表!A:L,7,0),""))</f>
        <v>"3205601004"</v>
      </c>
      <c r="M4144" s="20" t="str">
        <f>IFERROR(VLOOKUP(B4144,属性中转表!$K$2:$O$21,5,FALSE),"")</f>
        <v/>
      </c>
      <c r="N4144" s="20" t="str">
        <f>IF(B4144=25,VLOOKUP(A4144,英雄数据表!A:L,8,FALSE),IF(B4144=50,VLOOKUP(A4144,英雄数据表!A:L,12,0),""))</f>
        <v/>
      </c>
    </row>
    <row r="4145" spans="1:14" x14ac:dyDescent="0.3">
      <c r="A4145" s="20">
        <v>32056</v>
      </c>
      <c r="B4145" s="21">
        <f t="shared" si="273"/>
        <v>44</v>
      </c>
      <c r="C4145" s="21">
        <v>5</v>
      </c>
      <c r="D4145" s="21">
        <f>VLOOKUP(A4145,英雄数据表!A:D,4,0)</f>
        <v>3</v>
      </c>
      <c r="E4145" s="20" t="str">
        <f>VLOOKUP(A4145,英雄数据表!A:C,3,0)</f>
        <v>爆燃之毒</v>
      </c>
      <c r="F4145" s="20">
        <f t="shared" si="274"/>
        <v>32056</v>
      </c>
      <c r="G4145" s="20">
        <f t="shared" si="275"/>
        <v>32056</v>
      </c>
      <c r="H4145" s="21" t="str">
        <f>VLOOKUP(B4145,属性中转表!A:F,6,FALSE)</f>
        <v>"hp":151200,"atk":4200</v>
      </c>
      <c r="I4145" s="20" t="str">
        <f>IF(VLOOKUP(B4145,属性中转表!A:G,7,FALSE)=0,"",VLOOKUP(VLOOKUP(B4145,属性中转表!A:G,7,FALSE),属性中转表!$K$2:$P$21,6,0))&amp;IF(VLOOKUP(B4145,属性中转表!A:G,7,FALSE)&gt;=50,VLOOKUP(A4145,英雄数据表!A:K,9,0),IF(VLOOKUP(B4145,属性中转表!A:G,7,FALSE)&gt;=25,VLOOKUP(A4145,英雄数据表!A:K,5,0),""))</f>
        <v>"atk":300,"hp":5000,"undpspro":100,"pvpdpspro":50,"atkpro":60</v>
      </c>
      <c r="J4145" s="20" t="str">
        <f>IF(I4145="","",属性中转表!$I$1&amp;(IF(VLOOKUP(B4145,属性中转表!A:G,7,FALSE)=0,0,VLOOKUP(VLOOKUP(B4145,属性中转表!A:G,7,FALSE),属性中转表!$K$2:$P$21,4,0)))+IFERROR(VLOOKUP(A4145,英雄数据表!A:K,IF(武魂!B4145&gt;=50,10,IF(武魂!B4145&gt;=25,6)),0),0))</f>
        <v>,"dpspro":100</v>
      </c>
      <c r="K4145" s="32" t="str">
        <f t="shared" si="276"/>
        <v>"atk":300,"hp":5000,"undpspro":100,"pvpdpspro":50,"atkpro":60,"dpspro":100</v>
      </c>
      <c r="L4145" s="20" t="str">
        <f>IF(B4145&gt;=50,VLOOKUP(A4145,英雄数据表!A:L,11,FALSE),IF(B4145&gt;=25,VLOOKUP(A4145,英雄数据表!A:L,7,0),""))</f>
        <v>"3205601004"</v>
      </c>
      <c r="M4145" s="20" t="str">
        <f>IFERROR(VLOOKUP(B4145,属性中转表!$K$2:$O$21,5,FALSE),"")</f>
        <v/>
      </c>
      <c r="N4145" s="20" t="str">
        <f>IF(B4145=25,VLOOKUP(A4145,英雄数据表!A:L,8,FALSE),IF(B4145=50,VLOOKUP(A4145,英雄数据表!A:L,12,0),""))</f>
        <v/>
      </c>
    </row>
    <row r="4146" spans="1:14" x14ac:dyDescent="0.3">
      <c r="A4146" s="20">
        <v>32056</v>
      </c>
      <c r="B4146" s="21">
        <f t="shared" si="273"/>
        <v>45</v>
      </c>
      <c r="C4146" s="21">
        <v>5</v>
      </c>
      <c r="D4146" s="21">
        <f>VLOOKUP(A4146,英雄数据表!A:D,4,0)</f>
        <v>3</v>
      </c>
      <c r="E4146" s="20" t="str">
        <f>VLOOKUP(A4146,英雄数据表!A:C,3,0)</f>
        <v>爆燃之毒</v>
      </c>
      <c r="F4146" s="20">
        <f t="shared" si="274"/>
        <v>32056</v>
      </c>
      <c r="G4146" s="20">
        <f t="shared" si="275"/>
        <v>32056</v>
      </c>
      <c r="H4146" s="21" t="str">
        <f>VLOOKUP(B4146,属性中转表!A:F,6,FALSE)</f>
        <v>"hp":156600,"atk":4350</v>
      </c>
      <c r="I4146" s="20" t="str">
        <f>IF(VLOOKUP(B4146,属性中转表!A:G,7,FALSE)=0,"",VLOOKUP(VLOOKUP(B4146,属性中转表!A:G,7,FALSE),属性中转表!$K$2:$P$21,6,0))&amp;IF(VLOOKUP(B4146,属性中转表!A:G,7,FALSE)&gt;=50,VLOOKUP(A4146,英雄数据表!A:K,9,0),IF(VLOOKUP(B4146,属性中转表!A:G,7,FALSE)&gt;=25,VLOOKUP(A4146,英雄数据表!A:K,5,0),""))</f>
        <v>"atk":300,"hp":5000,"undpspro":100,"pvpdpspro":50,"pvpundpspro":50,"atkpro":60</v>
      </c>
      <c r="J4146" s="20" t="str">
        <f>IF(I4146="","",属性中转表!$I$1&amp;(IF(VLOOKUP(B4146,属性中转表!A:G,7,FALSE)=0,0,VLOOKUP(VLOOKUP(B4146,属性中转表!A:G,7,FALSE),属性中转表!$K$2:$P$21,4,0)))+IFERROR(VLOOKUP(A4146,英雄数据表!A:K,IF(武魂!B4146&gt;=50,10,IF(武魂!B4146&gt;=25,6)),0),0))</f>
        <v>,"dpspro":100</v>
      </c>
      <c r="K4146" s="32" t="str">
        <f t="shared" si="276"/>
        <v>"atk":300,"hp":5000,"undpspro":100,"pvpdpspro":50,"pvpundpspro":50,"atkpro":60,"dpspro":100</v>
      </c>
      <c r="L4146" s="20" t="str">
        <f>IF(B4146&gt;=50,VLOOKUP(A4146,英雄数据表!A:L,11,FALSE),IF(B4146&gt;=25,VLOOKUP(A4146,英雄数据表!A:L,7,0),""))</f>
        <v>"3205601004"</v>
      </c>
      <c r="M4146" s="20" t="str">
        <f>IFERROR(VLOOKUP(B4146,属性中转表!$K$2:$O$21,5,FALSE),"")</f>
        <v>"pvpundpspro":50</v>
      </c>
      <c r="N4146" s="20" t="str">
        <f>IF(B4146=25,VLOOKUP(A4146,英雄数据表!A:L,8,FALSE),IF(B4146=50,VLOOKUP(A4146,英雄数据表!A:L,12,0),""))</f>
        <v/>
      </c>
    </row>
    <row r="4147" spans="1:14" x14ac:dyDescent="0.3">
      <c r="A4147" s="20">
        <v>32056</v>
      </c>
      <c r="B4147" s="21">
        <f t="shared" si="273"/>
        <v>46</v>
      </c>
      <c r="C4147" s="21">
        <v>5</v>
      </c>
      <c r="D4147" s="21">
        <f>VLOOKUP(A4147,英雄数据表!A:D,4,0)</f>
        <v>3</v>
      </c>
      <c r="E4147" s="20" t="str">
        <f>VLOOKUP(A4147,英雄数据表!A:C,3,0)</f>
        <v>爆燃之毒</v>
      </c>
      <c r="F4147" s="20">
        <f t="shared" si="274"/>
        <v>32056</v>
      </c>
      <c r="G4147" s="20">
        <f t="shared" si="275"/>
        <v>32056</v>
      </c>
      <c r="H4147" s="21" t="str">
        <f>VLOOKUP(B4147,属性中转表!A:F,6,FALSE)</f>
        <v>"hp":162000,"atk":4500</v>
      </c>
      <c r="I4147" s="20" t="str">
        <f>IF(VLOOKUP(B4147,属性中转表!A:G,7,FALSE)=0,"",VLOOKUP(VLOOKUP(B4147,属性中转表!A:G,7,FALSE),属性中转表!$K$2:$P$21,6,0))&amp;IF(VLOOKUP(B4147,属性中转表!A:G,7,FALSE)&gt;=50,VLOOKUP(A4147,英雄数据表!A:K,9,0),IF(VLOOKUP(B4147,属性中转表!A:G,7,FALSE)&gt;=25,VLOOKUP(A4147,英雄数据表!A:K,5,0),""))</f>
        <v>"atk":300,"hp":5000,"undpspro":100,"pvpdpspro":50,"pvpundpspro":50,"atkpro":60</v>
      </c>
      <c r="J4147" s="20" t="str">
        <f>IF(I4147="","",属性中转表!$I$1&amp;(IF(VLOOKUP(B4147,属性中转表!A:G,7,FALSE)=0,0,VLOOKUP(VLOOKUP(B4147,属性中转表!A:G,7,FALSE),属性中转表!$K$2:$P$21,4,0)))+IFERROR(VLOOKUP(A4147,英雄数据表!A:K,IF(武魂!B4147&gt;=50,10,IF(武魂!B4147&gt;=25,6)),0),0))</f>
        <v>,"dpspro":100</v>
      </c>
      <c r="K4147" s="32" t="str">
        <f t="shared" si="276"/>
        <v>"atk":300,"hp":5000,"undpspro":100,"pvpdpspro":50,"pvpundpspro":50,"atkpro":60,"dpspro":100</v>
      </c>
      <c r="L4147" s="20" t="str">
        <f>IF(B4147&gt;=50,VLOOKUP(A4147,英雄数据表!A:L,11,FALSE),IF(B4147&gt;=25,VLOOKUP(A4147,英雄数据表!A:L,7,0),""))</f>
        <v>"3205601004"</v>
      </c>
      <c r="M4147" s="20" t="str">
        <f>IFERROR(VLOOKUP(B4147,属性中转表!$K$2:$O$21,5,FALSE),"")</f>
        <v/>
      </c>
      <c r="N4147" s="20" t="str">
        <f>IF(B4147=25,VLOOKUP(A4147,英雄数据表!A:L,8,FALSE),IF(B4147=50,VLOOKUP(A4147,英雄数据表!A:L,12,0),""))</f>
        <v/>
      </c>
    </row>
    <row r="4148" spans="1:14" x14ac:dyDescent="0.3">
      <c r="A4148" s="20">
        <v>32056</v>
      </c>
      <c r="B4148" s="21">
        <f t="shared" si="273"/>
        <v>47</v>
      </c>
      <c r="C4148" s="21">
        <v>5</v>
      </c>
      <c r="D4148" s="21">
        <f>VLOOKUP(A4148,英雄数据表!A:D,4,0)</f>
        <v>3</v>
      </c>
      <c r="E4148" s="20" t="str">
        <f>VLOOKUP(A4148,英雄数据表!A:C,3,0)</f>
        <v>爆燃之毒</v>
      </c>
      <c r="F4148" s="20">
        <f t="shared" si="274"/>
        <v>32056</v>
      </c>
      <c r="G4148" s="20">
        <f t="shared" si="275"/>
        <v>32056</v>
      </c>
      <c r="H4148" s="21" t="str">
        <f>VLOOKUP(B4148,属性中转表!A:F,6,FALSE)</f>
        <v>"hp":167400,"atk":4650</v>
      </c>
      <c r="I4148" s="20" t="str">
        <f>IF(VLOOKUP(B4148,属性中转表!A:G,7,FALSE)=0,"",VLOOKUP(VLOOKUP(B4148,属性中转表!A:G,7,FALSE),属性中转表!$K$2:$P$21,6,0))&amp;IF(VLOOKUP(B4148,属性中转表!A:G,7,FALSE)&gt;=50,VLOOKUP(A4148,英雄数据表!A:K,9,0),IF(VLOOKUP(B4148,属性中转表!A:G,7,FALSE)&gt;=25,VLOOKUP(A4148,英雄数据表!A:K,5,0),""))</f>
        <v>"atk":300,"hp":5000,"undpspro":100,"pvpdpspro":50,"pvpundpspro":50,"atkpro":60</v>
      </c>
      <c r="J4148" s="20" t="str">
        <f>IF(I4148="","",属性中转表!$I$1&amp;(IF(VLOOKUP(B4148,属性中转表!A:G,7,FALSE)=0,0,VLOOKUP(VLOOKUP(B4148,属性中转表!A:G,7,FALSE),属性中转表!$K$2:$P$21,4,0)))+IFERROR(VLOOKUP(A4148,英雄数据表!A:K,IF(武魂!B4148&gt;=50,10,IF(武魂!B4148&gt;=25,6)),0),0))</f>
        <v>,"dpspro":100</v>
      </c>
      <c r="K4148" s="32" t="str">
        <f t="shared" si="276"/>
        <v>"atk":300,"hp":5000,"undpspro":100,"pvpdpspro":50,"pvpundpspro":50,"atkpro":60,"dpspro":100</v>
      </c>
      <c r="L4148" s="20" t="str">
        <f>IF(B4148&gt;=50,VLOOKUP(A4148,英雄数据表!A:L,11,FALSE),IF(B4148&gt;=25,VLOOKUP(A4148,英雄数据表!A:L,7,0),""))</f>
        <v>"3205601004"</v>
      </c>
      <c r="M4148" s="20" t="str">
        <f>IFERROR(VLOOKUP(B4148,属性中转表!$K$2:$O$21,5,FALSE),"")</f>
        <v/>
      </c>
      <c r="N4148" s="20" t="str">
        <f>IF(B4148=25,VLOOKUP(A4148,英雄数据表!A:L,8,FALSE),IF(B4148=50,VLOOKUP(A4148,英雄数据表!A:L,12,0),""))</f>
        <v/>
      </c>
    </row>
    <row r="4149" spans="1:14" x14ac:dyDescent="0.3">
      <c r="A4149" s="20">
        <v>32056</v>
      </c>
      <c r="B4149" s="21">
        <f t="shared" si="273"/>
        <v>48</v>
      </c>
      <c r="C4149" s="21">
        <v>5</v>
      </c>
      <c r="D4149" s="21">
        <f>VLOOKUP(A4149,英雄数据表!A:D,4,0)</f>
        <v>3</v>
      </c>
      <c r="E4149" s="20" t="str">
        <f>VLOOKUP(A4149,英雄数据表!A:C,3,0)</f>
        <v>爆燃之毒</v>
      </c>
      <c r="F4149" s="20">
        <f t="shared" si="274"/>
        <v>32056</v>
      </c>
      <c r="G4149" s="20">
        <f t="shared" si="275"/>
        <v>32056</v>
      </c>
      <c r="H4149" s="21" t="str">
        <f>VLOOKUP(B4149,属性中转表!A:F,6,FALSE)</f>
        <v>"hp":172800,"atk":4800</v>
      </c>
      <c r="I4149" s="20" t="str">
        <f>IF(VLOOKUP(B4149,属性中转表!A:G,7,FALSE)=0,"",VLOOKUP(VLOOKUP(B4149,属性中转表!A:G,7,FALSE),属性中转表!$K$2:$P$21,6,0))&amp;IF(VLOOKUP(B4149,属性中转表!A:G,7,FALSE)&gt;=50,VLOOKUP(A4149,英雄数据表!A:K,9,0),IF(VLOOKUP(B4149,属性中转表!A:G,7,FALSE)&gt;=25,VLOOKUP(A4149,英雄数据表!A:K,5,0),""))</f>
        <v>"atk":300,"hp":5000,"undpspro":100,"pvpdpspro":50,"pvpundpspro":50,"atkpro":60</v>
      </c>
      <c r="J4149" s="20" t="str">
        <f>IF(I4149="","",属性中转表!$I$1&amp;(IF(VLOOKUP(B4149,属性中转表!A:G,7,FALSE)=0,0,VLOOKUP(VLOOKUP(B4149,属性中转表!A:G,7,FALSE),属性中转表!$K$2:$P$21,4,0)))+IFERROR(VLOOKUP(A4149,英雄数据表!A:K,IF(武魂!B4149&gt;=50,10,IF(武魂!B4149&gt;=25,6)),0),0))</f>
        <v>,"dpspro":100</v>
      </c>
      <c r="K4149" s="32" t="str">
        <f t="shared" si="276"/>
        <v>"atk":300,"hp":5000,"undpspro":100,"pvpdpspro":50,"pvpundpspro":50,"atkpro":60,"dpspro":100</v>
      </c>
      <c r="L4149" s="20" t="str">
        <f>IF(B4149&gt;=50,VLOOKUP(A4149,英雄数据表!A:L,11,FALSE),IF(B4149&gt;=25,VLOOKUP(A4149,英雄数据表!A:L,7,0),""))</f>
        <v>"3205601004"</v>
      </c>
      <c r="M4149" s="20" t="str">
        <f>IFERROR(VLOOKUP(B4149,属性中转表!$K$2:$O$21,5,FALSE),"")</f>
        <v/>
      </c>
      <c r="N4149" s="20" t="str">
        <f>IF(B4149=25,VLOOKUP(A4149,英雄数据表!A:L,8,FALSE),IF(B4149=50,VLOOKUP(A4149,英雄数据表!A:L,12,0),""))</f>
        <v/>
      </c>
    </row>
    <row r="4150" spans="1:14" x14ac:dyDescent="0.3">
      <c r="A4150" s="20">
        <v>32056</v>
      </c>
      <c r="B4150" s="21">
        <f t="shared" si="273"/>
        <v>49</v>
      </c>
      <c r="C4150" s="21">
        <v>5</v>
      </c>
      <c r="D4150" s="21">
        <f>VLOOKUP(A4150,英雄数据表!A:D,4,0)</f>
        <v>3</v>
      </c>
      <c r="E4150" s="20" t="str">
        <f>VLOOKUP(A4150,英雄数据表!A:C,3,0)</f>
        <v>爆燃之毒</v>
      </c>
      <c r="F4150" s="20">
        <f t="shared" si="274"/>
        <v>32056</v>
      </c>
      <c r="G4150" s="20">
        <f t="shared" si="275"/>
        <v>32056</v>
      </c>
      <c r="H4150" s="21" t="str">
        <f>VLOOKUP(B4150,属性中转表!A:F,6,FALSE)</f>
        <v>"hp":178200,"atk":4950</v>
      </c>
      <c r="I4150" s="20" t="str">
        <f>IF(VLOOKUP(B4150,属性中转表!A:G,7,FALSE)=0,"",VLOOKUP(VLOOKUP(B4150,属性中转表!A:G,7,FALSE),属性中转表!$K$2:$P$21,6,0))&amp;IF(VLOOKUP(B4150,属性中转表!A:G,7,FALSE)&gt;=50,VLOOKUP(A4150,英雄数据表!A:K,9,0),IF(VLOOKUP(B4150,属性中转表!A:G,7,FALSE)&gt;=25,VLOOKUP(A4150,英雄数据表!A:K,5,0),""))</f>
        <v>"atk":300,"hp":5000,"undpspro":100,"pvpdpspro":50,"pvpundpspro":50,"atkpro":60</v>
      </c>
      <c r="J4150" s="20" t="str">
        <f>IF(I4150="","",属性中转表!$I$1&amp;(IF(VLOOKUP(B4150,属性中转表!A:G,7,FALSE)=0,0,VLOOKUP(VLOOKUP(B4150,属性中转表!A:G,7,FALSE),属性中转表!$K$2:$P$21,4,0)))+IFERROR(VLOOKUP(A4150,英雄数据表!A:K,IF(武魂!B4150&gt;=50,10,IF(武魂!B4150&gt;=25,6)),0),0))</f>
        <v>,"dpspro":100</v>
      </c>
      <c r="K4150" s="32" t="str">
        <f t="shared" si="276"/>
        <v>"atk":300,"hp":5000,"undpspro":100,"pvpdpspro":50,"pvpundpspro":50,"atkpro":60,"dpspro":100</v>
      </c>
      <c r="L4150" s="20" t="str">
        <f>IF(B4150&gt;=50,VLOOKUP(A4150,英雄数据表!A:L,11,FALSE),IF(B4150&gt;=25,VLOOKUP(A4150,英雄数据表!A:L,7,0),""))</f>
        <v>"3205601004"</v>
      </c>
      <c r="M4150" s="20" t="str">
        <f>IFERROR(VLOOKUP(B4150,属性中转表!$K$2:$O$21,5,FALSE),"")</f>
        <v/>
      </c>
      <c r="N4150" s="20" t="str">
        <f>IF(B4150=25,VLOOKUP(A4150,英雄数据表!A:L,8,FALSE),IF(B4150=50,VLOOKUP(A4150,英雄数据表!A:L,12,0),""))</f>
        <v/>
      </c>
    </row>
    <row r="4151" spans="1:14" x14ac:dyDescent="0.3">
      <c r="A4151" s="20">
        <v>32056</v>
      </c>
      <c r="B4151" s="21">
        <f t="shared" si="273"/>
        <v>50</v>
      </c>
      <c r="C4151" s="21">
        <v>5</v>
      </c>
      <c r="D4151" s="21">
        <f>VLOOKUP(A4151,英雄数据表!A:D,4,0)</f>
        <v>3</v>
      </c>
      <c r="E4151" s="20" t="str">
        <f>VLOOKUP(A4151,英雄数据表!A:C,3,0)</f>
        <v>爆燃之毒</v>
      </c>
      <c r="F4151" s="20">
        <f t="shared" si="274"/>
        <v>32056</v>
      </c>
      <c r="G4151" s="20">
        <f t="shared" si="275"/>
        <v>32056</v>
      </c>
      <c r="H4151" s="21" t="str">
        <f>VLOOKUP(B4151,属性中转表!A:F,6,FALSE)</f>
        <v>"hp":183600,"atk":5100</v>
      </c>
      <c r="I4151" s="20" t="str">
        <f>IF(VLOOKUP(B4151,属性中转表!A:G,7,FALSE)=0,"",VLOOKUP(VLOOKUP(B4151,属性中转表!A:G,7,FALSE),属性中转表!$K$2:$P$21,6,0))&amp;IF(VLOOKUP(B4151,属性中转表!A:G,7,FALSE)&gt;=50,VLOOKUP(A4151,英雄数据表!A:K,9,0),IF(VLOOKUP(B4151,属性中转表!A:G,7,FALSE)&gt;=25,VLOOKUP(A4151,英雄数据表!A:K,5,0),""))</f>
        <v>"atk":300,"hp":5000,"undpspro":100,"pvpdpspro":50,"pvpundpspro":50,"atkpro":100</v>
      </c>
      <c r="J4151" s="20" t="str">
        <f>IF(I4151="","",属性中转表!$I$1&amp;(IF(VLOOKUP(B4151,属性中转表!A:G,7,FALSE)=0,0,VLOOKUP(VLOOKUP(B4151,属性中转表!A:G,7,FALSE),属性中转表!$K$2:$P$21,4,0)))+IFERROR(VLOOKUP(A4151,英雄数据表!A:K,IF(武魂!B4151&gt;=50,10,IF(武魂!B4151&gt;=25,6)),0),0))</f>
        <v>,"dpspro":100</v>
      </c>
      <c r="K4151" s="32" t="str">
        <f t="shared" si="276"/>
        <v>"atk":300,"hp":5000,"undpspro":100,"pvpdpspro":50,"pvpundpspro":50,"atkpro":100,"dpspro":100</v>
      </c>
      <c r="L4151" s="20" t="str">
        <f>IF(B4151&gt;=50,VLOOKUP(A4151,英雄数据表!A:L,11,FALSE),IF(B4151&gt;=25,VLOOKUP(A4151,英雄数据表!A:L,7,0),""))</f>
        <v>"3205602004"</v>
      </c>
      <c r="M4151" s="20" t="str">
        <f>IFERROR(VLOOKUP(B4151,属性中转表!$K$2:$O$21,5,FALSE),"")</f>
        <v/>
      </c>
      <c r="N4151" s="20" t="str">
        <f>IF(B4151=25,VLOOKUP(A4151,英雄数据表!A:L,8,FALSE),IF(B4151=50,VLOOKUP(A4151,英雄数据表!A:L,12,0),""))</f>
        <v>攻击增加10%，对中毒目标造成的伤害增加25%</v>
      </c>
    </row>
    <row r="4152" spans="1:14" x14ac:dyDescent="0.3">
      <c r="A4152" s="20">
        <v>32056</v>
      </c>
      <c r="B4152" s="21">
        <f t="shared" si="273"/>
        <v>51</v>
      </c>
      <c r="C4152" s="21">
        <v>5</v>
      </c>
      <c r="D4152" s="21">
        <f>VLOOKUP(A4152,英雄数据表!A:D,4,0)</f>
        <v>3</v>
      </c>
      <c r="E4152" s="20" t="str">
        <f>VLOOKUP(A4152,英雄数据表!A:C,3,0)</f>
        <v>爆燃之毒</v>
      </c>
      <c r="F4152" s="20">
        <f t="shared" si="274"/>
        <v>32056</v>
      </c>
      <c r="G4152" s="20">
        <f t="shared" si="275"/>
        <v>32056</v>
      </c>
      <c r="H4152" s="21" t="str">
        <f>VLOOKUP(B4152,属性中转表!A:F,6,FALSE)</f>
        <v>"hp":189000,"atk":5250</v>
      </c>
      <c r="I4152" s="20" t="str">
        <f>IF(VLOOKUP(B4152,属性中转表!A:G,7,FALSE)=0,"",VLOOKUP(VLOOKUP(B4152,属性中转表!A:G,7,FALSE),属性中转表!$K$2:$P$21,6,0))&amp;IF(VLOOKUP(B4152,属性中转表!A:G,7,FALSE)&gt;=50,VLOOKUP(A4152,英雄数据表!A:K,9,0),IF(VLOOKUP(B4152,属性中转表!A:G,7,FALSE)&gt;=25,VLOOKUP(A4152,英雄数据表!A:K,5,0),""))</f>
        <v>"atk":300,"hp":5000,"undpspro":100,"pvpdpspro":50,"pvpundpspro":50,"atkpro":100</v>
      </c>
      <c r="J4152" s="20" t="str">
        <f>IF(I4152="","",属性中转表!$I$1&amp;(IF(VLOOKUP(B4152,属性中转表!A:G,7,FALSE)=0,0,VLOOKUP(VLOOKUP(B4152,属性中转表!A:G,7,FALSE),属性中转表!$K$2:$P$21,4,0)))+IFERROR(VLOOKUP(A4152,英雄数据表!A:K,IF(武魂!B4152&gt;=50,10,IF(武魂!B4152&gt;=25,6)),0),0))</f>
        <v>,"dpspro":100</v>
      </c>
      <c r="K4152" s="32" t="str">
        <f t="shared" si="276"/>
        <v>"atk":300,"hp":5000,"undpspro":100,"pvpdpspro":50,"pvpundpspro":50,"atkpro":100,"dpspro":100</v>
      </c>
      <c r="L4152" s="20" t="str">
        <f>IF(B4152&gt;=50,VLOOKUP(A4152,英雄数据表!A:L,11,FALSE),IF(B4152&gt;=25,VLOOKUP(A4152,英雄数据表!A:L,7,0),""))</f>
        <v>"3205602004"</v>
      </c>
      <c r="M4152" s="20" t="str">
        <f>IFERROR(VLOOKUP(B4152,属性中转表!$K$2:$O$21,5,FALSE),"")</f>
        <v/>
      </c>
      <c r="N4152" s="20" t="str">
        <f>IF(B4152=25,VLOOKUP(A4152,英雄数据表!A:L,8,FALSE),IF(B4152=50,VLOOKUP(A4152,英雄数据表!A:L,12,0),""))</f>
        <v/>
      </c>
    </row>
    <row r="4153" spans="1:14" x14ac:dyDescent="0.3">
      <c r="A4153" s="20">
        <v>32056</v>
      </c>
      <c r="B4153" s="21">
        <f t="shared" si="273"/>
        <v>52</v>
      </c>
      <c r="C4153" s="21">
        <v>5</v>
      </c>
      <c r="D4153" s="21">
        <f>VLOOKUP(A4153,英雄数据表!A:D,4,0)</f>
        <v>3</v>
      </c>
      <c r="E4153" s="20" t="str">
        <f>VLOOKUP(A4153,英雄数据表!A:C,3,0)</f>
        <v>爆燃之毒</v>
      </c>
      <c r="F4153" s="20">
        <f t="shared" si="274"/>
        <v>32056</v>
      </c>
      <c r="G4153" s="20">
        <f t="shared" si="275"/>
        <v>32056</v>
      </c>
      <c r="H4153" s="21" t="str">
        <f>VLOOKUP(B4153,属性中转表!A:F,6,FALSE)</f>
        <v>"hp":194400,"atk":5400</v>
      </c>
      <c r="I4153" s="20" t="str">
        <f>IF(VLOOKUP(B4153,属性中转表!A:G,7,FALSE)=0,"",VLOOKUP(VLOOKUP(B4153,属性中转表!A:G,7,FALSE),属性中转表!$K$2:$P$21,6,0))&amp;IF(VLOOKUP(B4153,属性中转表!A:G,7,FALSE)&gt;=50,VLOOKUP(A4153,英雄数据表!A:K,9,0),IF(VLOOKUP(B4153,属性中转表!A:G,7,FALSE)&gt;=25,VLOOKUP(A4153,英雄数据表!A:K,5,0),""))</f>
        <v>"atk":300,"hp":5000,"undpspro":100,"pvpdpspro":50,"pvpundpspro":50,"atkpro":100</v>
      </c>
      <c r="J4153" s="20" t="str">
        <f>IF(I4153="","",属性中转表!$I$1&amp;(IF(VLOOKUP(B4153,属性中转表!A:G,7,FALSE)=0,0,VLOOKUP(VLOOKUP(B4153,属性中转表!A:G,7,FALSE),属性中转表!$K$2:$P$21,4,0)))+IFERROR(VLOOKUP(A4153,英雄数据表!A:K,IF(武魂!B4153&gt;=50,10,IF(武魂!B4153&gt;=25,6)),0),0))</f>
        <v>,"dpspro":100</v>
      </c>
      <c r="K4153" s="32" t="str">
        <f t="shared" si="276"/>
        <v>"atk":300,"hp":5000,"undpspro":100,"pvpdpspro":50,"pvpundpspro":50,"atkpro":100,"dpspro":100</v>
      </c>
      <c r="L4153" s="20" t="str">
        <f>IF(B4153&gt;=50,VLOOKUP(A4153,英雄数据表!A:L,11,FALSE),IF(B4153&gt;=25,VLOOKUP(A4153,英雄数据表!A:L,7,0),""))</f>
        <v>"3205602004"</v>
      </c>
      <c r="M4153" s="20" t="str">
        <f>IFERROR(VLOOKUP(B4153,属性中转表!$K$2:$O$21,5,FALSE),"")</f>
        <v/>
      </c>
      <c r="N4153" s="20" t="str">
        <f>IF(B4153=25,VLOOKUP(A4153,英雄数据表!A:L,8,FALSE),IF(B4153=50,VLOOKUP(A4153,英雄数据表!A:L,12,0),""))</f>
        <v/>
      </c>
    </row>
    <row r="4154" spans="1:14" x14ac:dyDescent="0.3">
      <c r="A4154" s="20">
        <v>32056</v>
      </c>
      <c r="B4154" s="21">
        <f t="shared" si="273"/>
        <v>53</v>
      </c>
      <c r="C4154" s="21">
        <v>5</v>
      </c>
      <c r="D4154" s="21">
        <f>VLOOKUP(A4154,英雄数据表!A:D,4,0)</f>
        <v>3</v>
      </c>
      <c r="E4154" s="20" t="str">
        <f>VLOOKUP(A4154,英雄数据表!A:C,3,0)</f>
        <v>爆燃之毒</v>
      </c>
      <c r="F4154" s="20">
        <f t="shared" si="274"/>
        <v>32056</v>
      </c>
      <c r="G4154" s="20">
        <f t="shared" si="275"/>
        <v>32056</v>
      </c>
      <c r="H4154" s="21" t="str">
        <f>VLOOKUP(B4154,属性中转表!A:F,6,FALSE)</f>
        <v>"hp":199800,"atk":5550</v>
      </c>
      <c r="I4154" s="20" t="str">
        <f>IF(VLOOKUP(B4154,属性中转表!A:G,7,FALSE)=0,"",VLOOKUP(VLOOKUP(B4154,属性中转表!A:G,7,FALSE),属性中转表!$K$2:$P$21,6,0))&amp;IF(VLOOKUP(B4154,属性中转表!A:G,7,FALSE)&gt;=50,VLOOKUP(A4154,英雄数据表!A:K,9,0),IF(VLOOKUP(B4154,属性中转表!A:G,7,FALSE)&gt;=25,VLOOKUP(A4154,英雄数据表!A:K,5,0),""))</f>
        <v>"atk":300,"hp":5000,"undpspro":100,"pvpdpspro":50,"pvpundpspro":50,"atkpro":100</v>
      </c>
      <c r="J4154" s="20" t="str">
        <f>IF(I4154="","",属性中转表!$I$1&amp;(IF(VLOOKUP(B4154,属性中转表!A:G,7,FALSE)=0,0,VLOOKUP(VLOOKUP(B4154,属性中转表!A:G,7,FALSE),属性中转表!$K$2:$P$21,4,0)))+IFERROR(VLOOKUP(A4154,英雄数据表!A:K,IF(武魂!B4154&gt;=50,10,IF(武魂!B4154&gt;=25,6)),0),0))</f>
        <v>,"dpspro":100</v>
      </c>
      <c r="K4154" s="32" t="str">
        <f t="shared" si="276"/>
        <v>"atk":300,"hp":5000,"undpspro":100,"pvpdpspro":50,"pvpundpspro":50,"atkpro":100,"dpspro":100</v>
      </c>
      <c r="L4154" s="20" t="str">
        <f>IF(B4154&gt;=50,VLOOKUP(A4154,英雄数据表!A:L,11,FALSE),IF(B4154&gt;=25,VLOOKUP(A4154,英雄数据表!A:L,7,0),""))</f>
        <v>"3205602004"</v>
      </c>
      <c r="M4154" s="20" t="str">
        <f>IFERROR(VLOOKUP(B4154,属性中转表!$K$2:$O$21,5,FALSE),"")</f>
        <v/>
      </c>
      <c r="N4154" s="20" t="str">
        <f>IF(B4154=25,VLOOKUP(A4154,英雄数据表!A:L,8,FALSE),IF(B4154=50,VLOOKUP(A4154,英雄数据表!A:L,12,0),""))</f>
        <v/>
      </c>
    </row>
    <row r="4155" spans="1:14" x14ac:dyDescent="0.3">
      <c r="A4155" s="20">
        <v>32056</v>
      </c>
      <c r="B4155" s="21">
        <f t="shared" si="273"/>
        <v>54</v>
      </c>
      <c r="C4155" s="21">
        <v>5</v>
      </c>
      <c r="D4155" s="21">
        <f>VLOOKUP(A4155,英雄数据表!A:D,4,0)</f>
        <v>3</v>
      </c>
      <c r="E4155" s="20" t="str">
        <f>VLOOKUP(A4155,英雄数据表!A:C,3,0)</f>
        <v>爆燃之毒</v>
      </c>
      <c r="F4155" s="20">
        <f t="shared" si="274"/>
        <v>32056</v>
      </c>
      <c r="G4155" s="20">
        <f t="shared" si="275"/>
        <v>32056</v>
      </c>
      <c r="H4155" s="21" t="str">
        <f>VLOOKUP(B4155,属性中转表!A:F,6,FALSE)</f>
        <v>"hp":205200,"atk":5700</v>
      </c>
      <c r="I4155" s="20" t="str">
        <f>IF(VLOOKUP(B4155,属性中转表!A:G,7,FALSE)=0,"",VLOOKUP(VLOOKUP(B4155,属性中转表!A:G,7,FALSE),属性中转表!$K$2:$P$21,6,0))&amp;IF(VLOOKUP(B4155,属性中转表!A:G,7,FALSE)&gt;=50,VLOOKUP(A4155,英雄数据表!A:K,9,0),IF(VLOOKUP(B4155,属性中转表!A:G,7,FALSE)&gt;=25,VLOOKUP(A4155,英雄数据表!A:K,5,0),""))</f>
        <v>"atk":300,"hp":5000,"undpspro":100,"pvpdpspro":50,"pvpundpspro":50,"atkpro":100</v>
      </c>
      <c r="J4155" s="20" t="str">
        <f>IF(I4155="","",属性中转表!$I$1&amp;(IF(VLOOKUP(B4155,属性中转表!A:G,7,FALSE)=0,0,VLOOKUP(VLOOKUP(B4155,属性中转表!A:G,7,FALSE),属性中转表!$K$2:$P$21,4,0)))+IFERROR(VLOOKUP(A4155,英雄数据表!A:K,IF(武魂!B4155&gt;=50,10,IF(武魂!B4155&gt;=25,6)),0),0))</f>
        <v>,"dpspro":100</v>
      </c>
      <c r="K4155" s="32" t="str">
        <f t="shared" si="276"/>
        <v>"atk":300,"hp":5000,"undpspro":100,"pvpdpspro":50,"pvpundpspro":50,"atkpro":100,"dpspro":100</v>
      </c>
      <c r="L4155" s="20" t="str">
        <f>IF(B4155&gt;=50,VLOOKUP(A4155,英雄数据表!A:L,11,FALSE),IF(B4155&gt;=25,VLOOKUP(A4155,英雄数据表!A:L,7,0),""))</f>
        <v>"3205602004"</v>
      </c>
      <c r="M4155" s="20" t="str">
        <f>IFERROR(VLOOKUP(B4155,属性中转表!$K$2:$O$21,5,FALSE),"")</f>
        <v/>
      </c>
      <c r="N4155" s="20" t="str">
        <f>IF(B4155=25,VLOOKUP(A4155,英雄数据表!A:L,8,FALSE),IF(B4155=50,VLOOKUP(A4155,英雄数据表!A:L,12,0),""))</f>
        <v/>
      </c>
    </row>
    <row r="4156" spans="1:14" x14ac:dyDescent="0.3">
      <c r="A4156" s="20">
        <v>32056</v>
      </c>
      <c r="B4156" s="21">
        <f t="shared" si="273"/>
        <v>55</v>
      </c>
      <c r="C4156" s="21">
        <v>5</v>
      </c>
      <c r="D4156" s="21">
        <f>VLOOKUP(A4156,英雄数据表!A:D,4,0)</f>
        <v>3</v>
      </c>
      <c r="E4156" s="20" t="str">
        <f>VLOOKUP(A4156,英雄数据表!A:C,3,0)</f>
        <v>爆燃之毒</v>
      </c>
      <c r="F4156" s="20">
        <f t="shared" si="274"/>
        <v>32056</v>
      </c>
      <c r="G4156" s="20">
        <f t="shared" si="275"/>
        <v>32056</v>
      </c>
      <c r="H4156" s="21" t="str">
        <f>VLOOKUP(B4156,属性中转表!A:F,6,FALSE)</f>
        <v>"hp":210600,"atk":5850</v>
      </c>
      <c r="I4156" s="20" t="str">
        <f>IF(VLOOKUP(B4156,属性中转表!A:G,7,FALSE)=0,"",VLOOKUP(VLOOKUP(B4156,属性中转表!A:G,7,FALSE),属性中转表!$K$2:$P$21,6,0))&amp;IF(VLOOKUP(B4156,属性中转表!A:G,7,FALSE)&gt;=50,VLOOKUP(A4156,英雄数据表!A:K,9,0),IF(VLOOKUP(B4156,属性中转表!A:G,7,FALSE)&gt;=25,VLOOKUP(A4156,英雄数据表!A:K,5,0),""))</f>
        <v>"atk":300,"hp":5000,"undpspro":150,"pvpdpspro":50,"pvpundpspro":50,"atkpro":100</v>
      </c>
      <c r="J4156" s="20" t="str">
        <f>IF(I4156="","",属性中转表!$I$1&amp;(IF(VLOOKUP(B4156,属性中转表!A:G,7,FALSE)=0,0,VLOOKUP(VLOOKUP(B4156,属性中转表!A:G,7,FALSE),属性中转表!$K$2:$P$21,4,0)))+IFERROR(VLOOKUP(A4156,英雄数据表!A:K,IF(武魂!B4156&gt;=50,10,IF(武魂!B4156&gt;=25,6)),0),0))</f>
        <v>,"dpspro":100</v>
      </c>
      <c r="K4156" s="32" t="str">
        <f t="shared" si="276"/>
        <v>"atk":300,"hp":5000,"undpspro":150,"pvpdpspro":50,"pvpundpspro":50,"atkpro":100,"dpspro":100</v>
      </c>
      <c r="L4156" s="20" t="str">
        <f>IF(B4156&gt;=50,VLOOKUP(A4156,英雄数据表!A:L,11,FALSE),IF(B4156&gt;=25,VLOOKUP(A4156,英雄数据表!A:L,7,0),""))</f>
        <v>"3205602004"</v>
      </c>
      <c r="M4156" s="20" t="str">
        <f>IFERROR(VLOOKUP(B4156,属性中转表!$K$2:$O$21,5,FALSE),"")</f>
        <v>"undpspro":50</v>
      </c>
      <c r="N4156" s="20" t="str">
        <f>IF(B4156=25,VLOOKUP(A4156,英雄数据表!A:L,8,FALSE),IF(B4156=50,VLOOKUP(A4156,英雄数据表!A:L,12,0),""))</f>
        <v/>
      </c>
    </row>
    <row r="4157" spans="1:14" x14ac:dyDescent="0.3">
      <c r="A4157" s="20">
        <v>32056</v>
      </c>
      <c r="B4157" s="21">
        <f t="shared" si="273"/>
        <v>56</v>
      </c>
      <c r="C4157" s="21">
        <v>5</v>
      </c>
      <c r="D4157" s="21">
        <f>VLOOKUP(A4157,英雄数据表!A:D,4,0)</f>
        <v>3</v>
      </c>
      <c r="E4157" s="20" t="str">
        <f>VLOOKUP(A4157,英雄数据表!A:C,3,0)</f>
        <v>爆燃之毒</v>
      </c>
      <c r="F4157" s="20">
        <f t="shared" si="274"/>
        <v>32056</v>
      </c>
      <c r="G4157" s="20">
        <f t="shared" si="275"/>
        <v>32056</v>
      </c>
      <c r="H4157" s="21" t="str">
        <f>VLOOKUP(B4157,属性中转表!A:F,6,FALSE)</f>
        <v>"hp":216000,"atk":6000</v>
      </c>
      <c r="I4157" s="20" t="str">
        <f>IF(VLOOKUP(B4157,属性中转表!A:G,7,FALSE)=0,"",VLOOKUP(VLOOKUP(B4157,属性中转表!A:G,7,FALSE),属性中转表!$K$2:$P$21,6,0))&amp;IF(VLOOKUP(B4157,属性中转表!A:G,7,FALSE)&gt;=50,VLOOKUP(A4157,英雄数据表!A:K,9,0),IF(VLOOKUP(B4157,属性中转表!A:G,7,FALSE)&gt;=25,VLOOKUP(A4157,英雄数据表!A:K,5,0),""))</f>
        <v>"atk":300,"hp":5000,"undpspro":150,"pvpdpspro":50,"pvpundpspro":50,"atkpro":100</v>
      </c>
      <c r="J4157" s="20" t="str">
        <f>IF(I4157="","",属性中转表!$I$1&amp;(IF(VLOOKUP(B4157,属性中转表!A:G,7,FALSE)=0,0,VLOOKUP(VLOOKUP(B4157,属性中转表!A:G,7,FALSE),属性中转表!$K$2:$P$21,4,0)))+IFERROR(VLOOKUP(A4157,英雄数据表!A:K,IF(武魂!B4157&gt;=50,10,IF(武魂!B4157&gt;=25,6)),0),0))</f>
        <v>,"dpspro":100</v>
      </c>
      <c r="K4157" s="32" t="str">
        <f t="shared" si="276"/>
        <v>"atk":300,"hp":5000,"undpspro":150,"pvpdpspro":50,"pvpundpspro":50,"atkpro":100,"dpspro":100</v>
      </c>
      <c r="L4157" s="20" t="str">
        <f>IF(B4157&gt;=50,VLOOKUP(A4157,英雄数据表!A:L,11,FALSE),IF(B4157&gt;=25,VLOOKUP(A4157,英雄数据表!A:L,7,0),""))</f>
        <v>"3205602004"</v>
      </c>
      <c r="M4157" s="20" t="str">
        <f>IFERROR(VLOOKUP(B4157,属性中转表!$K$2:$O$21,5,FALSE),"")</f>
        <v/>
      </c>
      <c r="N4157" s="20" t="str">
        <f>IF(B4157=25,VLOOKUP(A4157,英雄数据表!A:L,8,FALSE),IF(B4157=50,VLOOKUP(A4157,英雄数据表!A:L,12,0),""))</f>
        <v/>
      </c>
    </row>
    <row r="4158" spans="1:14" x14ac:dyDescent="0.3">
      <c r="A4158" s="20">
        <v>32056</v>
      </c>
      <c r="B4158" s="21">
        <f t="shared" si="273"/>
        <v>57</v>
      </c>
      <c r="C4158" s="21">
        <v>5</v>
      </c>
      <c r="D4158" s="21">
        <f>VLOOKUP(A4158,英雄数据表!A:D,4,0)</f>
        <v>3</v>
      </c>
      <c r="E4158" s="20" t="str">
        <f>VLOOKUP(A4158,英雄数据表!A:C,3,0)</f>
        <v>爆燃之毒</v>
      </c>
      <c r="F4158" s="20">
        <f t="shared" si="274"/>
        <v>32056</v>
      </c>
      <c r="G4158" s="20">
        <f t="shared" si="275"/>
        <v>32056</v>
      </c>
      <c r="H4158" s="21" t="str">
        <f>VLOOKUP(B4158,属性中转表!A:F,6,FALSE)</f>
        <v>"hp":221400,"atk":6150</v>
      </c>
      <c r="I4158" s="20" t="str">
        <f>IF(VLOOKUP(B4158,属性中转表!A:G,7,FALSE)=0,"",VLOOKUP(VLOOKUP(B4158,属性中转表!A:G,7,FALSE),属性中转表!$K$2:$P$21,6,0))&amp;IF(VLOOKUP(B4158,属性中转表!A:G,7,FALSE)&gt;=50,VLOOKUP(A4158,英雄数据表!A:K,9,0),IF(VLOOKUP(B4158,属性中转表!A:G,7,FALSE)&gt;=25,VLOOKUP(A4158,英雄数据表!A:K,5,0),""))</f>
        <v>"atk":300,"hp":5000,"undpspro":150,"pvpdpspro":50,"pvpundpspro":50,"atkpro":100</v>
      </c>
      <c r="J4158" s="20" t="str">
        <f>IF(I4158="","",属性中转表!$I$1&amp;(IF(VLOOKUP(B4158,属性中转表!A:G,7,FALSE)=0,0,VLOOKUP(VLOOKUP(B4158,属性中转表!A:G,7,FALSE),属性中转表!$K$2:$P$21,4,0)))+IFERROR(VLOOKUP(A4158,英雄数据表!A:K,IF(武魂!B4158&gt;=50,10,IF(武魂!B4158&gt;=25,6)),0),0))</f>
        <v>,"dpspro":100</v>
      </c>
      <c r="K4158" s="32" t="str">
        <f t="shared" si="276"/>
        <v>"atk":300,"hp":5000,"undpspro":150,"pvpdpspro":50,"pvpundpspro":50,"atkpro":100,"dpspro":100</v>
      </c>
      <c r="L4158" s="20" t="str">
        <f>IF(B4158&gt;=50,VLOOKUP(A4158,英雄数据表!A:L,11,FALSE),IF(B4158&gt;=25,VLOOKUP(A4158,英雄数据表!A:L,7,0),""))</f>
        <v>"3205602004"</v>
      </c>
      <c r="M4158" s="20" t="str">
        <f>IFERROR(VLOOKUP(B4158,属性中转表!$K$2:$O$21,5,FALSE),"")</f>
        <v/>
      </c>
      <c r="N4158" s="20" t="str">
        <f>IF(B4158=25,VLOOKUP(A4158,英雄数据表!A:L,8,FALSE),IF(B4158=50,VLOOKUP(A4158,英雄数据表!A:L,12,0),""))</f>
        <v/>
      </c>
    </row>
    <row r="4159" spans="1:14" x14ac:dyDescent="0.3">
      <c r="A4159" s="20">
        <v>32056</v>
      </c>
      <c r="B4159" s="21">
        <f t="shared" ref="B4159:B4322" si="277">IF(A4159=A4158,B4158+1,1)</f>
        <v>58</v>
      </c>
      <c r="C4159" s="21">
        <v>5</v>
      </c>
      <c r="D4159" s="21">
        <f>VLOOKUP(A4159,英雄数据表!A:D,4,0)</f>
        <v>3</v>
      </c>
      <c r="E4159" s="20" t="str">
        <f>VLOOKUP(A4159,英雄数据表!A:C,3,0)</f>
        <v>爆燃之毒</v>
      </c>
      <c r="F4159" s="20">
        <f t="shared" ref="F4159:F4322" si="278">A4159</f>
        <v>32056</v>
      </c>
      <c r="G4159" s="20">
        <f t="shared" ref="G4159:G4322" si="279">A4159</f>
        <v>32056</v>
      </c>
      <c r="H4159" s="21" t="str">
        <f>VLOOKUP(B4159,属性中转表!A:F,6,FALSE)</f>
        <v>"hp":226800,"atk":6300</v>
      </c>
      <c r="I4159" s="20" t="str">
        <f>IF(VLOOKUP(B4159,属性中转表!A:G,7,FALSE)=0,"",VLOOKUP(VLOOKUP(B4159,属性中转表!A:G,7,FALSE),属性中转表!$K$2:$P$21,6,0))&amp;IF(VLOOKUP(B4159,属性中转表!A:G,7,FALSE)&gt;=50,VLOOKUP(A4159,英雄数据表!A:K,9,0),IF(VLOOKUP(B4159,属性中转表!A:G,7,FALSE)&gt;=25,VLOOKUP(A4159,英雄数据表!A:K,5,0),""))</f>
        <v>"atk":300,"hp":5000,"undpspro":150,"pvpdpspro":50,"pvpundpspro":50,"atkpro":100</v>
      </c>
      <c r="J4159" s="20" t="str">
        <f>IF(I4159="","",属性中转表!$I$1&amp;(IF(VLOOKUP(B4159,属性中转表!A:G,7,FALSE)=0,0,VLOOKUP(VLOOKUP(B4159,属性中转表!A:G,7,FALSE),属性中转表!$K$2:$P$21,4,0)))+IFERROR(VLOOKUP(A4159,英雄数据表!A:K,IF(武魂!B4159&gt;=50,10,IF(武魂!B4159&gt;=25,6)),0),0))</f>
        <v>,"dpspro":100</v>
      </c>
      <c r="K4159" s="32" t="str">
        <f t="shared" si="276"/>
        <v>"atk":300,"hp":5000,"undpspro":150,"pvpdpspro":50,"pvpundpspro":50,"atkpro":100,"dpspro":100</v>
      </c>
      <c r="L4159" s="20" t="str">
        <f>IF(B4159&gt;=50,VLOOKUP(A4159,英雄数据表!A:L,11,FALSE),IF(B4159&gt;=25,VLOOKUP(A4159,英雄数据表!A:L,7,0),""))</f>
        <v>"3205602004"</v>
      </c>
      <c r="M4159" s="20" t="str">
        <f>IFERROR(VLOOKUP(B4159,属性中转表!$K$2:$O$21,5,FALSE),"")</f>
        <v/>
      </c>
      <c r="N4159" s="20" t="str">
        <f>IF(B4159=25,VLOOKUP(A4159,英雄数据表!A:L,8,FALSE),IF(B4159=50,VLOOKUP(A4159,英雄数据表!A:L,12,0),""))</f>
        <v/>
      </c>
    </row>
    <row r="4160" spans="1:14" x14ac:dyDescent="0.3">
      <c r="A4160" s="20">
        <v>32056</v>
      </c>
      <c r="B4160" s="21">
        <f t="shared" si="277"/>
        <v>59</v>
      </c>
      <c r="C4160" s="21">
        <v>5</v>
      </c>
      <c r="D4160" s="21">
        <f>VLOOKUP(A4160,英雄数据表!A:D,4,0)</f>
        <v>3</v>
      </c>
      <c r="E4160" s="20" t="str">
        <f>VLOOKUP(A4160,英雄数据表!A:C,3,0)</f>
        <v>爆燃之毒</v>
      </c>
      <c r="F4160" s="20">
        <f t="shared" si="278"/>
        <v>32056</v>
      </c>
      <c r="G4160" s="20">
        <f t="shared" si="279"/>
        <v>32056</v>
      </c>
      <c r="H4160" s="21" t="str">
        <f>VLOOKUP(B4160,属性中转表!A:F,6,FALSE)</f>
        <v>"hp":232200,"atk":6450</v>
      </c>
      <c r="I4160" s="20" t="str">
        <f>IF(VLOOKUP(B4160,属性中转表!A:G,7,FALSE)=0,"",VLOOKUP(VLOOKUP(B4160,属性中转表!A:G,7,FALSE),属性中转表!$K$2:$P$21,6,0))&amp;IF(VLOOKUP(B4160,属性中转表!A:G,7,FALSE)&gt;=50,VLOOKUP(A4160,英雄数据表!A:K,9,0),IF(VLOOKUP(B4160,属性中转表!A:G,7,FALSE)&gt;=25,VLOOKUP(A4160,英雄数据表!A:K,5,0),""))</f>
        <v>"atk":300,"hp":5000,"undpspro":150,"pvpdpspro":50,"pvpundpspro":50,"atkpro":100</v>
      </c>
      <c r="J4160" s="20" t="str">
        <f>IF(I4160="","",属性中转表!$I$1&amp;(IF(VLOOKUP(B4160,属性中转表!A:G,7,FALSE)=0,0,VLOOKUP(VLOOKUP(B4160,属性中转表!A:G,7,FALSE),属性中转表!$K$2:$P$21,4,0)))+IFERROR(VLOOKUP(A4160,英雄数据表!A:K,IF(武魂!B4160&gt;=50,10,IF(武魂!B4160&gt;=25,6)),0),0))</f>
        <v>,"dpspro":100</v>
      </c>
      <c r="K4160" s="32" t="str">
        <f t="shared" si="276"/>
        <v>"atk":300,"hp":5000,"undpspro":150,"pvpdpspro":50,"pvpundpspro":50,"atkpro":100,"dpspro":100</v>
      </c>
      <c r="L4160" s="20" t="str">
        <f>IF(B4160&gt;=50,VLOOKUP(A4160,英雄数据表!A:L,11,FALSE),IF(B4160&gt;=25,VLOOKUP(A4160,英雄数据表!A:L,7,0),""))</f>
        <v>"3205602004"</v>
      </c>
      <c r="M4160" s="20" t="str">
        <f>IFERROR(VLOOKUP(B4160,属性中转表!$K$2:$O$21,5,FALSE),"")</f>
        <v/>
      </c>
      <c r="N4160" s="20" t="str">
        <f>IF(B4160=25,VLOOKUP(A4160,英雄数据表!A:L,8,FALSE),IF(B4160=50,VLOOKUP(A4160,英雄数据表!A:L,12,0),""))</f>
        <v/>
      </c>
    </row>
    <row r="4161" spans="1:14" x14ac:dyDescent="0.3">
      <c r="A4161" s="20">
        <v>32056</v>
      </c>
      <c r="B4161" s="21">
        <f t="shared" si="277"/>
        <v>60</v>
      </c>
      <c r="C4161" s="21">
        <v>5</v>
      </c>
      <c r="D4161" s="21">
        <f>VLOOKUP(A4161,英雄数据表!A:D,4,0)</f>
        <v>3</v>
      </c>
      <c r="E4161" s="20" t="str">
        <f>VLOOKUP(A4161,英雄数据表!A:C,3,0)</f>
        <v>爆燃之毒</v>
      </c>
      <c r="F4161" s="20">
        <f t="shared" si="278"/>
        <v>32056</v>
      </c>
      <c r="G4161" s="20">
        <f t="shared" si="279"/>
        <v>32056</v>
      </c>
      <c r="H4161" s="21" t="str">
        <f>VLOOKUP(B4161,属性中转表!A:F,6,FALSE)</f>
        <v>"hp":237600,"atk":6600</v>
      </c>
      <c r="I4161" s="20" t="str">
        <f>IF(VLOOKUP(B4161,属性中转表!A:G,7,FALSE)=0,"",VLOOKUP(VLOOKUP(B4161,属性中转表!A:G,7,FALSE),属性中转表!$K$2:$P$21,6,0))&amp;IF(VLOOKUP(B4161,属性中转表!A:G,7,FALSE)&gt;=50,VLOOKUP(A4161,英雄数据表!A:K,9,0),IF(VLOOKUP(B4161,属性中转表!A:G,7,FALSE)&gt;=25,VLOOKUP(A4161,英雄数据表!A:K,5,0),""))</f>
        <v>"atk":300,"hp":5000,"undpspro":150,"pvpdpspro":50,"pvpundpspro":50,"atkpro":100</v>
      </c>
      <c r="J4161" s="20" t="str">
        <f>IF(I4161="","",属性中转表!$I$1&amp;(IF(VLOOKUP(B4161,属性中转表!A:G,7,FALSE)=0,0,VLOOKUP(VLOOKUP(B4161,属性中转表!A:G,7,FALSE),属性中转表!$K$2:$P$21,4,0)))+IFERROR(VLOOKUP(A4161,英雄数据表!A:K,IF(武魂!B4161&gt;=50,10,IF(武魂!B4161&gt;=25,6)),0),0))</f>
        <v>,"dpspro":150</v>
      </c>
      <c r="K4161" s="32" t="str">
        <f t="shared" si="276"/>
        <v>"atk":300,"hp":5000,"undpspro":150,"pvpdpspro":50,"pvpundpspro":50,"atkpro":100,"dpspro":150</v>
      </c>
      <c r="L4161" s="20" t="str">
        <f>IF(B4161&gt;=50,VLOOKUP(A4161,英雄数据表!A:L,11,FALSE),IF(B4161&gt;=25,VLOOKUP(A4161,英雄数据表!A:L,7,0),""))</f>
        <v>"3205602004"</v>
      </c>
      <c r="M4161" s="20" t="str">
        <f>IFERROR(VLOOKUP(B4161,属性中转表!$K$2:$O$21,5,FALSE),"")</f>
        <v>"dpspro":50</v>
      </c>
      <c r="N4161" s="20" t="str">
        <f>IF(B4161=25,VLOOKUP(A4161,英雄数据表!A:L,8,FALSE),IF(B4161=50,VLOOKUP(A4161,英雄数据表!A:L,12,0),""))</f>
        <v/>
      </c>
    </row>
    <row r="4162" spans="1:14" x14ac:dyDescent="0.3">
      <c r="A4162" s="20">
        <v>32056</v>
      </c>
      <c r="B4162" s="21">
        <f t="shared" si="277"/>
        <v>61</v>
      </c>
      <c r="C4162" s="21">
        <v>5</v>
      </c>
      <c r="D4162" s="21">
        <f>VLOOKUP(A4162,英雄数据表!A:D,4,0)</f>
        <v>3</v>
      </c>
      <c r="E4162" s="20" t="str">
        <f>VLOOKUP(A4162,英雄数据表!A:C,3,0)</f>
        <v>爆燃之毒</v>
      </c>
      <c r="F4162" s="20">
        <f t="shared" si="278"/>
        <v>32056</v>
      </c>
      <c r="G4162" s="20">
        <f t="shared" si="279"/>
        <v>32056</v>
      </c>
      <c r="H4162" s="21" t="str">
        <f>VLOOKUP(B4162,属性中转表!A:F,6,FALSE)</f>
        <v>"hp":243000,"atk":6750</v>
      </c>
      <c r="I4162" s="20" t="str">
        <f>IF(VLOOKUP(B4162,属性中转表!A:G,7,FALSE)=0,"",VLOOKUP(VLOOKUP(B4162,属性中转表!A:G,7,FALSE),属性中转表!$K$2:$P$21,6,0))&amp;IF(VLOOKUP(B4162,属性中转表!A:G,7,FALSE)&gt;=50,VLOOKUP(A4162,英雄数据表!A:K,9,0),IF(VLOOKUP(B4162,属性中转表!A:G,7,FALSE)&gt;=25,VLOOKUP(A4162,英雄数据表!A:K,5,0),""))</f>
        <v>"atk":300,"hp":5000,"undpspro":150,"pvpdpspro":50,"pvpundpspro":50,"atkpro":100</v>
      </c>
      <c r="J4162" s="20" t="str">
        <f>IF(I4162="","",属性中转表!$I$1&amp;(IF(VLOOKUP(B4162,属性中转表!A:G,7,FALSE)=0,0,VLOOKUP(VLOOKUP(B4162,属性中转表!A:G,7,FALSE),属性中转表!$K$2:$P$21,4,0)))+IFERROR(VLOOKUP(A4162,英雄数据表!A:K,IF(武魂!B4162&gt;=50,10,IF(武魂!B4162&gt;=25,6)),0),0))</f>
        <v>,"dpspro":150</v>
      </c>
      <c r="K4162" s="32" t="str">
        <f t="shared" si="276"/>
        <v>"atk":300,"hp":5000,"undpspro":150,"pvpdpspro":50,"pvpundpspro":50,"atkpro":100,"dpspro":150</v>
      </c>
      <c r="L4162" s="20" t="str">
        <f>IF(B4162&gt;=50,VLOOKUP(A4162,英雄数据表!A:L,11,FALSE),IF(B4162&gt;=25,VLOOKUP(A4162,英雄数据表!A:L,7,0),""))</f>
        <v>"3205602004"</v>
      </c>
      <c r="M4162" s="20" t="str">
        <f>IFERROR(VLOOKUP(B4162,属性中转表!$K$2:$O$21,5,FALSE),"")</f>
        <v/>
      </c>
      <c r="N4162" s="20" t="str">
        <f>IF(B4162=25,VLOOKUP(A4162,英雄数据表!A:L,8,FALSE),IF(B4162=50,VLOOKUP(A4162,英雄数据表!A:L,12,0),""))</f>
        <v/>
      </c>
    </row>
    <row r="4163" spans="1:14" x14ac:dyDescent="0.3">
      <c r="A4163" s="20">
        <v>32056</v>
      </c>
      <c r="B4163" s="21">
        <f t="shared" si="277"/>
        <v>62</v>
      </c>
      <c r="C4163" s="21">
        <v>5</v>
      </c>
      <c r="D4163" s="21">
        <f>VLOOKUP(A4163,英雄数据表!A:D,4,0)</f>
        <v>3</v>
      </c>
      <c r="E4163" s="20" t="str">
        <f>VLOOKUP(A4163,英雄数据表!A:C,3,0)</f>
        <v>爆燃之毒</v>
      </c>
      <c r="F4163" s="20">
        <f t="shared" si="278"/>
        <v>32056</v>
      </c>
      <c r="G4163" s="20">
        <f t="shared" si="279"/>
        <v>32056</v>
      </c>
      <c r="H4163" s="21" t="str">
        <f>VLOOKUP(B4163,属性中转表!A:F,6,FALSE)</f>
        <v>"hp":248400,"atk":6900</v>
      </c>
      <c r="I4163" s="20" t="str">
        <f>IF(VLOOKUP(B4163,属性中转表!A:G,7,FALSE)=0,"",VLOOKUP(VLOOKUP(B4163,属性中转表!A:G,7,FALSE),属性中转表!$K$2:$P$21,6,0))&amp;IF(VLOOKUP(B4163,属性中转表!A:G,7,FALSE)&gt;=50,VLOOKUP(A4163,英雄数据表!A:K,9,0),IF(VLOOKUP(B4163,属性中转表!A:G,7,FALSE)&gt;=25,VLOOKUP(A4163,英雄数据表!A:K,5,0),""))</f>
        <v>"atk":300,"hp":5000,"undpspro":150,"pvpdpspro":50,"pvpundpspro":50,"atkpro":100</v>
      </c>
      <c r="J4163" s="20" t="str">
        <f>IF(I4163="","",属性中转表!$I$1&amp;(IF(VLOOKUP(B4163,属性中转表!A:G,7,FALSE)=0,0,VLOOKUP(VLOOKUP(B4163,属性中转表!A:G,7,FALSE),属性中转表!$K$2:$P$21,4,0)))+IFERROR(VLOOKUP(A4163,英雄数据表!A:K,IF(武魂!B4163&gt;=50,10,IF(武魂!B4163&gt;=25,6)),0),0))</f>
        <v>,"dpspro":150</v>
      </c>
      <c r="K4163" s="32" t="str">
        <f t="shared" si="276"/>
        <v>"atk":300,"hp":5000,"undpspro":150,"pvpdpspro":50,"pvpundpspro":50,"atkpro":100,"dpspro":150</v>
      </c>
      <c r="L4163" s="20" t="str">
        <f>IF(B4163&gt;=50,VLOOKUP(A4163,英雄数据表!A:L,11,FALSE),IF(B4163&gt;=25,VLOOKUP(A4163,英雄数据表!A:L,7,0),""))</f>
        <v>"3205602004"</v>
      </c>
      <c r="M4163" s="20" t="str">
        <f>IFERROR(VLOOKUP(B4163,属性中转表!$K$2:$O$21,5,FALSE),"")</f>
        <v/>
      </c>
      <c r="N4163" s="20" t="str">
        <f>IF(B4163=25,VLOOKUP(A4163,英雄数据表!A:L,8,FALSE),IF(B4163=50,VLOOKUP(A4163,英雄数据表!A:L,12,0),""))</f>
        <v/>
      </c>
    </row>
    <row r="4164" spans="1:14" x14ac:dyDescent="0.3">
      <c r="A4164" s="20">
        <v>32056</v>
      </c>
      <c r="B4164" s="21">
        <f t="shared" si="277"/>
        <v>63</v>
      </c>
      <c r="C4164" s="21">
        <v>5</v>
      </c>
      <c r="D4164" s="21">
        <f>VLOOKUP(A4164,英雄数据表!A:D,4,0)</f>
        <v>3</v>
      </c>
      <c r="E4164" s="20" t="str">
        <f>VLOOKUP(A4164,英雄数据表!A:C,3,0)</f>
        <v>爆燃之毒</v>
      </c>
      <c r="F4164" s="20">
        <f t="shared" si="278"/>
        <v>32056</v>
      </c>
      <c r="G4164" s="20">
        <f t="shared" si="279"/>
        <v>32056</v>
      </c>
      <c r="H4164" s="21" t="str">
        <f>VLOOKUP(B4164,属性中转表!A:F,6,FALSE)</f>
        <v>"hp":253800,"atk":7050</v>
      </c>
      <c r="I4164" s="20" t="str">
        <f>IF(VLOOKUP(B4164,属性中转表!A:G,7,FALSE)=0,"",VLOOKUP(VLOOKUP(B4164,属性中转表!A:G,7,FALSE),属性中转表!$K$2:$P$21,6,0))&amp;IF(VLOOKUP(B4164,属性中转表!A:G,7,FALSE)&gt;=50,VLOOKUP(A4164,英雄数据表!A:K,9,0),IF(VLOOKUP(B4164,属性中转表!A:G,7,FALSE)&gt;=25,VLOOKUP(A4164,英雄数据表!A:K,5,0),""))</f>
        <v>"atk":300,"hp":5000,"undpspro":150,"pvpdpspro":50,"pvpundpspro":50,"atkpro":100</v>
      </c>
      <c r="J4164" s="20" t="str">
        <f>IF(I4164="","",属性中转表!$I$1&amp;(IF(VLOOKUP(B4164,属性中转表!A:G,7,FALSE)=0,0,VLOOKUP(VLOOKUP(B4164,属性中转表!A:G,7,FALSE),属性中转表!$K$2:$P$21,4,0)))+IFERROR(VLOOKUP(A4164,英雄数据表!A:K,IF(武魂!B4164&gt;=50,10,IF(武魂!B4164&gt;=25,6)),0),0))</f>
        <v>,"dpspro":150</v>
      </c>
      <c r="K4164" s="32" t="str">
        <f t="shared" si="276"/>
        <v>"atk":300,"hp":5000,"undpspro":150,"pvpdpspro":50,"pvpundpspro":50,"atkpro":100,"dpspro":150</v>
      </c>
      <c r="L4164" s="20" t="str">
        <f>IF(B4164&gt;=50,VLOOKUP(A4164,英雄数据表!A:L,11,FALSE),IF(B4164&gt;=25,VLOOKUP(A4164,英雄数据表!A:L,7,0),""))</f>
        <v>"3205602004"</v>
      </c>
      <c r="M4164" s="20" t="str">
        <f>IFERROR(VLOOKUP(B4164,属性中转表!$K$2:$O$21,5,FALSE),"")</f>
        <v/>
      </c>
      <c r="N4164" s="20" t="str">
        <f>IF(B4164=25,VLOOKUP(A4164,英雄数据表!A:L,8,FALSE),IF(B4164=50,VLOOKUP(A4164,英雄数据表!A:L,12,0),""))</f>
        <v/>
      </c>
    </row>
    <row r="4165" spans="1:14" x14ac:dyDescent="0.3">
      <c r="A4165" s="20">
        <v>32056</v>
      </c>
      <c r="B4165" s="21">
        <f t="shared" si="277"/>
        <v>64</v>
      </c>
      <c r="C4165" s="21">
        <v>5</v>
      </c>
      <c r="D4165" s="21">
        <f>VLOOKUP(A4165,英雄数据表!A:D,4,0)</f>
        <v>3</v>
      </c>
      <c r="E4165" s="20" t="str">
        <f>VLOOKUP(A4165,英雄数据表!A:C,3,0)</f>
        <v>爆燃之毒</v>
      </c>
      <c r="F4165" s="20">
        <f t="shared" si="278"/>
        <v>32056</v>
      </c>
      <c r="G4165" s="20">
        <f t="shared" si="279"/>
        <v>32056</v>
      </c>
      <c r="H4165" s="21" t="str">
        <f>VLOOKUP(B4165,属性中转表!A:F,6,FALSE)</f>
        <v>"hp":259200,"atk":7200</v>
      </c>
      <c r="I4165" s="20" t="str">
        <f>IF(VLOOKUP(B4165,属性中转表!A:G,7,FALSE)=0,"",VLOOKUP(VLOOKUP(B4165,属性中转表!A:G,7,FALSE),属性中转表!$K$2:$P$21,6,0))&amp;IF(VLOOKUP(B4165,属性中转表!A:G,7,FALSE)&gt;=50,VLOOKUP(A4165,英雄数据表!A:K,9,0),IF(VLOOKUP(B4165,属性中转表!A:G,7,FALSE)&gt;=25,VLOOKUP(A4165,英雄数据表!A:K,5,0),""))</f>
        <v>"atk":300,"hp":5000,"undpspro":150,"pvpdpspro":50,"pvpundpspro":50,"atkpro":100</v>
      </c>
      <c r="J4165" s="20" t="str">
        <f>IF(I4165="","",属性中转表!$I$1&amp;(IF(VLOOKUP(B4165,属性中转表!A:G,7,FALSE)=0,0,VLOOKUP(VLOOKUP(B4165,属性中转表!A:G,7,FALSE),属性中转表!$K$2:$P$21,4,0)))+IFERROR(VLOOKUP(A4165,英雄数据表!A:K,IF(武魂!B4165&gt;=50,10,IF(武魂!B4165&gt;=25,6)),0),0))</f>
        <v>,"dpspro":150</v>
      </c>
      <c r="K4165" s="32" t="str">
        <f t="shared" si="276"/>
        <v>"atk":300,"hp":5000,"undpspro":150,"pvpdpspro":50,"pvpundpspro":50,"atkpro":100,"dpspro":150</v>
      </c>
      <c r="L4165" s="20" t="str">
        <f>IF(B4165&gt;=50,VLOOKUP(A4165,英雄数据表!A:L,11,FALSE),IF(B4165&gt;=25,VLOOKUP(A4165,英雄数据表!A:L,7,0),""))</f>
        <v>"3205602004"</v>
      </c>
      <c r="M4165" s="20" t="str">
        <f>IFERROR(VLOOKUP(B4165,属性中转表!$K$2:$O$21,5,FALSE),"")</f>
        <v/>
      </c>
      <c r="N4165" s="20" t="str">
        <f>IF(B4165=25,VLOOKUP(A4165,英雄数据表!A:L,8,FALSE),IF(B4165=50,VLOOKUP(A4165,英雄数据表!A:L,12,0),""))</f>
        <v/>
      </c>
    </row>
    <row r="4166" spans="1:14" x14ac:dyDescent="0.3">
      <c r="A4166" s="20">
        <v>32056</v>
      </c>
      <c r="B4166" s="21">
        <f t="shared" si="277"/>
        <v>65</v>
      </c>
      <c r="C4166" s="21">
        <v>5</v>
      </c>
      <c r="D4166" s="21">
        <f>VLOOKUP(A4166,英雄数据表!A:D,4,0)</f>
        <v>3</v>
      </c>
      <c r="E4166" s="20" t="str">
        <f>VLOOKUP(A4166,英雄数据表!A:C,3,0)</f>
        <v>爆燃之毒</v>
      </c>
      <c r="F4166" s="20">
        <f t="shared" si="278"/>
        <v>32056</v>
      </c>
      <c r="G4166" s="20">
        <f t="shared" si="279"/>
        <v>32056</v>
      </c>
      <c r="H4166" s="21" t="str">
        <f>VLOOKUP(B4166,属性中转表!A:F,6,FALSE)</f>
        <v>"hp":264600,"atk":7350</v>
      </c>
      <c r="I4166" s="20" t="str">
        <f>IF(VLOOKUP(B4166,属性中转表!A:G,7,FALSE)=0,"",VLOOKUP(VLOOKUP(B4166,属性中转表!A:G,7,FALSE),属性中转表!$K$2:$P$21,6,0))&amp;IF(VLOOKUP(B4166,属性中转表!A:G,7,FALSE)&gt;=50,VLOOKUP(A4166,英雄数据表!A:K,9,0),IF(VLOOKUP(B4166,属性中转表!A:G,7,FALSE)&gt;=25,VLOOKUP(A4166,英雄数据表!A:K,5,0),""))</f>
        <v>"atk":300,"hp":5000,"undpspro":150,"pvpdpspro":100,"pvpundpspro":50,"atkpro":100</v>
      </c>
      <c r="J4166" s="20" t="str">
        <f>IF(I4166="","",属性中转表!$I$1&amp;(IF(VLOOKUP(B4166,属性中转表!A:G,7,FALSE)=0,0,VLOOKUP(VLOOKUP(B4166,属性中转表!A:G,7,FALSE),属性中转表!$K$2:$P$21,4,0)))+IFERROR(VLOOKUP(A4166,英雄数据表!A:K,IF(武魂!B4166&gt;=50,10,IF(武魂!B4166&gt;=25,6)),0),0))</f>
        <v>,"dpspro":150</v>
      </c>
      <c r="K4166" s="32" t="str">
        <f t="shared" si="276"/>
        <v>"atk":300,"hp":5000,"undpspro":150,"pvpdpspro":100,"pvpundpspro":50,"atkpro":100,"dpspro":150</v>
      </c>
      <c r="L4166" s="20" t="str">
        <f>IF(B4166&gt;=50,VLOOKUP(A4166,英雄数据表!A:L,11,FALSE),IF(B4166&gt;=25,VLOOKUP(A4166,英雄数据表!A:L,7,0),""))</f>
        <v>"3205602004"</v>
      </c>
      <c r="M4166" s="20" t="str">
        <f>IFERROR(VLOOKUP(B4166,属性中转表!$K$2:$O$21,5,FALSE),"")</f>
        <v>"pvpdpspro":50</v>
      </c>
      <c r="N4166" s="20" t="str">
        <f>IF(B4166=25,VLOOKUP(A4166,英雄数据表!A:L,8,FALSE),IF(B4166=50,VLOOKUP(A4166,英雄数据表!A:L,12,0),""))</f>
        <v/>
      </c>
    </row>
    <row r="4167" spans="1:14" x14ac:dyDescent="0.3">
      <c r="A4167" s="20">
        <v>32056</v>
      </c>
      <c r="B4167" s="21">
        <f t="shared" si="277"/>
        <v>66</v>
      </c>
      <c r="C4167" s="21">
        <v>5</v>
      </c>
      <c r="D4167" s="21">
        <f>VLOOKUP(A4167,英雄数据表!A:D,4,0)</f>
        <v>3</v>
      </c>
      <c r="E4167" s="20" t="str">
        <f>VLOOKUP(A4167,英雄数据表!A:C,3,0)</f>
        <v>爆燃之毒</v>
      </c>
      <c r="F4167" s="20">
        <f t="shared" si="278"/>
        <v>32056</v>
      </c>
      <c r="G4167" s="20">
        <f t="shared" si="279"/>
        <v>32056</v>
      </c>
      <c r="H4167" s="21" t="str">
        <f>VLOOKUP(B4167,属性中转表!A:F,6,FALSE)</f>
        <v>"hp":270000,"atk":7500</v>
      </c>
      <c r="I4167" s="20" t="str">
        <f>IF(VLOOKUP(B4167,属性中转表!A:G,7,FALSE)=0,"",VLOOKUP(VLOOKUP(B4167,属性中转表!A:G,7,FALSE),属性中转表!$K$2:$P$21,6,0))&amp;IF(VLOOKUP(B4167,属性中转表!A:G,7,FALSE)&gt;=50,VLOOKUP(A4167,英雄数据表!A:K,9,0),IF(VLOOKUP(B4167,属性中转表!A:G,7,FALSE)&gt;=25,VLOOKUP(A4167,英雄数据表!A:K,5,0),""))</f>
        <v>"atk":300,"hp":5000,"undpspro":150,"pvpdpspro":100,"pvpundpspro":50,"atkpro":100</v>
      </c>
      <c r="J4167" s="20" t="str">
        <f>IF(I4167="","",属性中转表!$I$1&amp;(IF(VLOOKUP(B4167,属性中转表!A:G,7,FALSE)=0,0,VLOOKUP(VLOOKUP(B4167,属性中转表!A:G,7,FALSE),属性中转表!$K$2:$P$21,4,0)))+IFERROR(VLOOKUP(A4167,英雄数据表!A:K,IF(武魂!B4167&gt;=50,10,IF(武魂!B4167&gt;=25,6)),0),0))</f>
        <v>,"dpspro":150</v>
      </c>
      <c r="K4167" s="32" t="str">
        <f t="shared" si="276"/>
        <v>"atk":300,"hp":5000,"undpspro":150,"pvpdpspro":100,"pvpundpspro":50,"atkpro":100,"dpspro":150</v>
      </c>
      <c r="L4167" s="20" t="str">
        <f>IF(B4167&gt;=50,VLOOKUP(A4167,英雄数据表!A:L,11,FALSE),IF(B4167&gt;=25,VLOOKUP(A4167,英雄数据表!A:L,7,0),""))</f>
        <v>"3205602004"</v>
      </c>
      <c r="M4167" s="20" t="str">
        <f>IFERROR(VLOOKUP(B4167,属性中转表!$K$2:$O$21,5,FALSE),"")</f>
        <v/>
      </c>
      <c r="N4167" s="20" t="str">
        <f>IF(B4167=25,VLOOKUP(A4167,英雄数据表!A:L,8,FALSE),IF(B4167=50,VLOOKUP(A4167,英雄数据表!A:L,12,0),""))</f>
        <v/>
      </c>
    </row>
    <row r="4168" spans="1:14" x14ac:dyDescent="0.3">
      <c r="A4168" s="20">
        <v>32056</v>
      </c>
      <c r="B4168" s="21">
        <f t="shared" si="277"/>
        <v>67</v>
      </c>
      <c r="C4168" s="21">
        <v>5</v>
      </c>
      <c r="D4168" s="21">
        <f>VLOOKUP(A4168,英雄数据表!A:D,4,0)</f>
        <v>3</v>
      </c>
      <c r="E4168" s="20" t="str">
        <f>VLOOKUP(A4168,英雄数据表!A:C,3,0)</f>
        <v>爆燃之毒</v>
      </c>
      <c r="F4168" s="20">
        <f t="shared" si="278"/>
        <v>32056</v>
      </c>
      <c r="G4168" s="20">
        <f t="shared" si="279"/>
        <v>32056</v>
      </c>
      <c r="H4168" s="21" t="str">
        <f>VLOOKUP(B4168,属性中转表!A:F,6,FALSE)</f>
        <v>"hp":275400,"atk":7650</v>
      </c>
      <c r="I4168" s="20" t="str">
        <f>IF(VLOOKUP(B4168,属性中转表!A:G,7,FALSE)=0,"",VLOOKUP(VLOOKUP(B4168,属性中转表!A:G,7,FALSE),属性中转表!$K$2:$P$21,6,0))&amp;IF(VLOOKUP(B4168,属性中转表!A:G,7,FALSE)&gt;=50,VLOOKUP(A4168,英雄数据表!A:K,9,0),IF(VLOOKUP(B4168,属性中转表!A:G,7,FALSE)&gt;=25,VLOOKUP(A4168,英雄数据表!A:K,5,0),""))</f>
        <v>"atk":300,"hp":5000,"undpspro":150,"pvpdpspro":100,"pvpundpspro":50,"atkpro":100</v>
      </c>
      <c r="J4168" s="20" t="str">
        <f>IF(I4168="","",属性中转表!$I$1&amp;(IF(VLOOKUP(B4168,属性中转表!A:G,7,FALSE)=0,0,VLOOKUP(VLOOKUP(B4168,属性中转表!A:G,7,FALSE),属性中转表!$K$2:$P$21,4,0)))+IFERROR(VLOOKUP(A4168,英雄数据表!A:K,IF(武魂!B4168&gt;=50,10,IF(武魂!B4168&gt;=25,6)),0),0))</f>
        <v>,"dpspro":150</v>
      </c>
      <c r="K4168" s="32" t="str">
        <f t="shared" si="276"/>
        <v>"atk":300,"hp":5000,"undpspro":150,"pvpdpspro":100,"pvpundpspro":50,"atkpro":100,"dpspro":150</v>
      </c>
      <c r="L4168" s="20" t="str">
        <f>IF(B4168&gt;=50,VLOOKUP(A4168,英雄数据表!A:L,11,FALSE),IF(B4168&gt;=25,VLOOKUP(A4168,英雄数据表!A:L,7,0),""))</f>
        <v>"3205602004"</v>
      </c>
      <c r="M4168" s="20" t="str">
        <f>IFERROR(VLOOKUP(B4168,属性中转表!$K$2:$O$21,5,FALSE),"")</f>
        <v/>
      </c>
      <c r="N4168" s="20" t="str">
        <f>IF(B4168=25,VLOOKUP(A4168,英雄数据表!A:L,8,FALSE),IF(B4168=50,VLOOKUP(A4168,英雄数据表!A:L,12,0),""))</f>
        <v/>
      </c>
    </row>
    <row r="4169" spans="1:14" x14ac:dyDescent="0.3">
      <c r="A4169" s="20">
        <v>32056</v>
      </c>
      <c r="B4169" s="21">
        <f t="shared" si="277"/>
        <v>68</v>
      </c>
      <c r="C4169" s="21">
        <v>5</v>
      </c>
      <c r="D4169" s="21">
        <f>VLOOKUP(A4169,英雄数据表!A:D,4,0)</f>
        <v>3</v>
      </c>
      <c r="E4169" s="20" t="str">
        <f>VLOOKUP(A4169,英雄数据表!A:C,3,0)</f>
        <v>爆燃之毒</v>
      </c>
      <c r="F4169" s="20">
        <f t="shared" si="278"/>
        <v>32056</v>
      </c>
      <c r="G4169" s="20">
        <f t="shared" si="279"/>
        <v>32056</v>
      </c>
      <c r="H4169" s="21" t="str">
        <f>VLOOKUP(B4169,属性中转表!A:F,6,FALSE)</f>
        <v>"hp":280800,"atk":7800</v>
      </c>
      <c r="I4169" s="20" t="str">
        <f>IF(VLOOKUP(B4169,属性中转表!A:G,7,FALSE)=0,"",VLOOKUP(VLOOKUP(B4169,属性中转表!A:G,7,FALSE),属性中转表!$K$2:$P$21,6,0))&amp;IF(VLOOKUP(B4169,属性中转表!A:G,7,FALSE)&gt;=50,VLOOKUP(A4169,英雄数据表!A:K,9,0),IF(VLOOKUP(B4169,属性中转表!A:G,7,FALSE)&gt;=25,VLOOKUP(A4169,英雄数据表!A:K,5,0),""))</f>
        <v>"atk":300,"hp":5000,"undpspro":150,"pvpdpspro":100,"pvpundpspro":50,"atkpro":100</v>
      </c>
      <c r="J4169" s="20" t="str">
        <f>IF(I4169="","",属性中转表!$I$1&amp;(IF(VLOOKUP(B4169,属性中转表!A:G,7,FALSE)=0,0,VLOOKUP(VLOOKUP(B4169,属性中转表!A:G,7,FALSE),属性中转表!$K$2:$P$21,4,0)))+IFERROR(VLOOKUP(A4169,英雄数据表!A:K,IF(武魂!B4169&gt;=50,10,IF(武魂!B4169&gt;=25,6)),0),0))</f>
        <v>,"dpspro":150</v>
      </c>
      <c r="K4169" s="32" t="str">
        <f t="shared" si="276"/>
        <v>"atk":300,"hp":5000,"undpspro":150,"pvpdpspro":100,"pvpundpspro":50,"atkpro":100,"dpspro":150</v>
      </c>
      <c r="L4169" s="20" t="str">
        <f>IF(B4169&gt;=50,VLOOKUP(A4169,英雄数据表!A:L,11,FALSE),IF(B4169&gt;=25,VLOOKUP(A4169,英雄数据表!A:L,7,0),""))</f>
        <v>"3205602004"</v>
      </c>
      <c r="M4169" s="20" t="str">
        <f>IFERROR(VLOOKUP(B4169,属性中转表!$K$2:$O$21,5,FALSE),"")</f>
        <v/>
      </c>
      <c r="N4169" s="20" t="str">
        <f>IF(B4169=25,VLOOKUP(A4169,英雄数据表!A:L,8,FALSE),IF(B4169=50,VLOOKUP(A4169,英雄数据表!A:L,12,0),""))</f>
        <v/>
      </c>
    </row>
    <row r="4170" spans="1:14" x14ac:dyDescent="0.3">
      <c r="A4170" s="20">
        <v>32056</v>
      </c>
      <c r="B4170" s="21">
        <f t="shared" si="277"/>
        <v>69</v>
      </c>
      <c r="C4170" s="21">
        <v>5</v>
      </c>
      <c r="D4170" s="21">
        <f>VLOOKUP(A4170,英雄数据表!A:D,4,0)</f>
        <v>3</v>
      </c>
      <c r="E4170" s="20" t="str">
        <f>VLOOKUP(A4170,英雄数据表!A:C,3,0)</f>
        <v>爆燃之毒</v>
      </c>
      <c r="F4170" s="20">
        <f t="shared" si="278"/>
        <v>32056</v>
      </c>
      <c r="G4170" s="20">
        <f t="shared" si="279"/>
        <v>32056</v>
      </c>
      <c r="H4170" s="21" t="str">
        <f>VLOOKUP(B4170,属性中转表!A:F,6,FALSE)</f>
        <v>"hp":286200,"atk":7950</v>
      </c>
      <c r="I4170" s="20" t="str">
        <f>IF(VLOOKUP(B4170,属性中转表!A:G,7,FALSE)=0,"",VLOOKUP(VLOOKUP(B4170,属性中转表!A:G,7,FALSE),属性中转表!$K$2:$P$21,6,0))&amp;IF(VLOOKUP(B4170,属性中转表!A:G,7,FALSE)&gt;=50,VLOOKUP(A4170,英雄数据表!A:K,9,0),IF(VLOOKUP(B4170,属性中转表!A:G,7,FALSE)&gt;=25,VLOOKUP(A4170,英雄数据表!A:K,5,0),""))</f>
        <v>"atk":300,"hp":5000,"undpspro":150,"pvpdpspro":100,"pvpundpspro":50,"atkpro":100</v>
      </c>
      <c r="J4170" s="20" t="str">
        <f>IF(I4170="","",属性中转表!$I$1&amp;(IF(VLOOKUP(B4170,属性中转表!A:G,7,FALSE)=0,0,VLOOKUP(VLOOKUP(B4170,属性中转表!A:G,7,FALSE),属性中转表!$K$2:$P$21,4,0)))+IFERROR(VLOOKUP(A4170,英雄数据表!A:K,IF(武魂!B4170&gt;=50,10,IF(武魂!B4170&gt;=25,6)),0),0))</f>
        <v>,"dpspro":150</v>
      </c>
      <c r="K4170" s="32" t="str">
        <f t="shared" si="276"/>
        <v>"atk":300,"hp":5000,"undpspro":150,"pvpdpspro":100,"pvpundpspro":50,"atkpro":100,"dpspro":150</v>
      </c>
      <c r="L4170" s="20" t="str">
        <f>IF(B4170&gt;=50,VLOOKUP(A4170,英雄数据表!A:L,11,FALSE),IF(B4170&gt;=25,VLOOKUP(A4170,英雄数据表!A:L,7,0),""))</f>
        <v>"3205602004"</v>
      </c>
      <c r="M4170" s="20" t="str">
        <f>IFERROR(VLOOKUP(B4170,属性中转表!$K$2:$O$21,5,FALSE),"")</f>
        <v/>
      </c>
      <c r="N4170" s="20" t="str">
        <f>IF(B4170=25,VLOOKUP(A4170,英雄数据表!A:L,8,FALSE),IF(B4170=50,VLOOKUP(A4170,英雄数据表!A:L,12,0),""))</f>
        <v/>
      </c>
    </row>
    <row r="4171" spans="1:14" x14ac:dyDescent="0.3">
      <c r="A4171" s="20">
        <v>32056</v>
      </c>
      <c r="B4171" s="21">
        <f t="shared" si="277"/>
        <v>70</v>
      </c>
      <c r="C4171" s="21">
        <v>5</v>
      </c>
      <c r="D4171" s="21">
        <f>VLOOKUP(A4171,英雄数据表!A:D,4,0)</f>
        <v>3</v>
      </c>
      <c r="E4171" s="20" t="str">
        <f>VLOOKUP(A4171,英雄数据表!A:C,3,0)</f>
        <v>爆燃之毒</v>
      </c>
      <c r="F4171" s="20">
        <f t="shared" si="278"/>
        <v>32056</v>
      </c>
      <c r="G4171" s="20">
        <f t="shared" si="279"/>
        <v>32056</v>
      </c>
      <c r="H4171" s="21" t="str">
        <f>VLOOKUP(B4171,属性中转表!A:F,6,FALSE)</f>
        <v>"hp":291600,"atk":8100</v>
      </c>
      <c r="I4171" s="20" t="str">
        <f>IF(VLOOKUP(B4171,属性中转表!A:G,7,FALSE)=0,"",VLOOKUP(VLOOKUP(B4171,属性中转表!A:G,7,FALSE),属性中转表!$K$2:$P$21,6,0))&amp;IF(VLOOKUP(B4171,属性中转表!A:G,7,FALSE)&gt;=50,VLOOKUP(A4171,英雄数据表!A:K,9,0),IF(VLOOKUP(B4171,属性中转表!A:G,7,FALSE)&gt;=25,VLOOKUP(A4171,英雄数据表!A:K,5,0),""))</f>
        <v>"atk":300,"hp":5000,"undpspro":150,"pvpdpspro":100,"pvpundpspro":100,"atkpro":100</v>
      </c>
      <c r="J4171" s="20" t="str">
        <f>IF(I4171="","",属性中转表!$I$1&amp;(IF(VLOOKUP(B4171,属性中转表!A:G,7,FALSE)=0,0,VLOOKUP(VLOOKUP(B4171,属性中转表!A:G,7,FALSE),属性中转表!$K$2:$P$21,4,0)))+IFERROR(VLOOKUP(A4171,英雄数据表!A:K,IF(武魂!B4171&gt;=50,10,IF(武魂!B4171&gt;=25,6)),0),0))</f>
        <v>,"dpspro":150</v>
      </c>
      <c r="K4171" s="32" t="str">
        <f t="shared" si="276"/>
        <v>"atk":300,"hp":5000,"undpspro":150,"pvpdpspro":100,"pvpundpspro":100,"atkpro":100,"dpspro":150</v>
      </c>
      <c r="L4171" s="20" t="str">
        <f>IF(B4171&gt;=50,VLOOKUP(A4171,英雄数据表!A:L,11,FALSE),IF(B4171&gt;=25,VLOOKUP(A4171,英雄数据表!A:L,7,0),""))</f>
        <v>"3205602004"</v>
      </c>
      <c r="M4171" s="20" t="str">
        <f>IFERROR(VLOOKUP(B4171,属性中转表!$K$2:$O$21,5,FALSE),"")</f>
        <v>"pvpundpspro":50</v>
      </c>
      <c r="N4171" s="20" t="str">
        <f>IF(B4171=25,VLOOKUP(A4171,英雄数据表!A:L,8,FALSE),IF(B4171=50,VLOOKUP(A4171,英雄数据表!A:L,12,0),""))</f>
        <v/>
      </c>
    </row>
    <row r="4172" spans="1:14" x14ac:dyDescent="0.3">
      <c r="A4172" s="20">
        <v>32056</v>
      </c>
      <c r="B4172" s="21">
        <f t="shared" si="277"/>
        <v>71</v>
      </c>
      <c r="C4172" s="21">
        <v>5</v>
      </c>
      <c r="D4172" s="21">
        <f>VLOOKUP(A4172,英雄数据表!A:D,4,0)</f>
        <v>3</v>
      </c>
      <c r="E4172" s="20" t="str">
        <f>VLOOKUP(A4172,英雄数据表!A:C,3,0)</f>
        <v>爆燃之毒</v>
      </c>
      <c r="F4172" s="20">
        <f t="shared" si="278"/>
        <v>32056</v>
      </c>
      <c r="G4172" s="20">
        <f t="shared" si="279"/>
        <v>32056</v>
      </c>
      <c r="H4172" s="21" t="str">
        <f>VLOOKUP(B4172,属性中转表!A:F,6,FALSE)</f>
        <v>"hp":297000,"atk":8250</v>
      </c>
      <c r="I4172" s="20" t="str">
        <f>IF(VLOOKUP(B4172,属性中转表!A:G,7,FALSE)=0,"",VLOOKUP(VLOOKUP(B4172,属性中转表!A:G,7,FALSE),属性中转表!$K$2:$P$21,6,0))&amp;IF(VLOOKUP(B4172,属性中转表!A:G,7,FALSE)&gt;=50,VLOOKUP(A4172,英雄数据表!A:K,9,0),IF(VLOOKUP(B4172,属性中转表!A:G,7,FALSE)&gt;=25,VLOOKUP(A4172,英雄数据表!A:K,5,0),""))</f>
        <v>"atk":300,"hp":5000,"undpspro":150,"pvpdpspro":100,"pvpundpspro":100,"atkpro":100</v>
      </c>
      <c r="J4172" s="20" t="str">
        <f>IF(I4172="","",属性中转表!$I$1&amp;(IF(VLOOKUP(B4172,属性中转表!A:G,7,FALSE)=0,0,VLOOKUP(VLOOKUP(B4172,属性中转表!A:G,7,FALSE),属性中转表!$K$2:$P$21,4,0)))+IFERROR(VLOOKUP(A4172,英雄数据表!A:K,IF(武魂!B4172&gt;=50,10,IF(武魂!B4172&gt;=25,6)),0),0))</f>
        <v>,"dpspro":150</v>
      </c>
      <c r="K4172" s="32" t="str">
        <f t="shared" si="276"/>
        <v>"atk":300,"hp":5000,"undpspro":150,"pvpdpspro":100,"pvpundpspro":100,"atkpro":100,"dpspro":150</v>
      </c>
      <c r="L4172" s="20" t="str">
        <f>IF(B4172&gt;=50,VLOOKUP(A4172,英雄数据表!A:L,11,FALSE),IF(B4172&gt;=25,VLOOKUP(A4172,英雄数据表!A:L,7,0),""))</f>
        <v>"3205602004"</v>
      </c>
      <c r="M4172" s="20" t="str">
        <f>IFERROR(VLOOKUP(B4172,属性中转表!$K$2:$O$21,5,FALSE),"")</f>
        <v/>
      </c>
      <c r="N4172" s="20" t="str">
        <f>IF(B4172=25,VLOOKUP(A4172,英雄数据表!A:L,8,FALSE),IF(B4172=50,VLOOKUP(A4172,英雄数据表!A:L,12,0),""))</f>
        <v/>
      </c>
    </row>
    <row r="4173" spans="1:14" x14ac:dyDescent="0.3">
      <c r="A4173" s="20">
        <v>32056</v>
      </c>
      <c r="B4173" s="21">
        <f t="shared" si="277"/>
        <v>72</v>
      </c>
      <c r="C4173" s="21">
        <v>5</v>
      </c>
      <c r="D4173" s="21">
        <f>VLOOKUP(A4173,英雄数据表!A:D,4,0)</f>
        <v>3</v>
      </c>
      <c r="E4173" s="20" t="str">
        <f>VLOOKUP(A4173,英雄数据表!A:C,3,0)</f>
        <v>爆燃之毒</v>
      </c>
      <c r="F4173" s="20">
        <f t="shared" si="278"/>
        <v>32056</v>
      </c>
      <c r="G4173" s="20">
        <f t="shared" si="279"/>
        <v>32056</v>
      </c>
      <c r="H4173" s="21" t="str">
        <f>VLOOKUP(B4173,属性中转表!A:F,6,FALSE)</f>
        <v>"hp":302400,"atk":8400</v>
      </c>
      <c r="I4173" s="20" t="str">
        <f>IF(VLOOKUP(B4173,属性中转表!A:G,7,FALSE)=0,"",VLOOKUP(VLOOKUP(B4173,属性中转表!A:G,7,FALSE),属性中转表!$K$2:$P$21,6,0))&amp;IF(VLOOKUP(B4173,属性中转表!A:G,7,FALSE)&gt;=50,VLOOKUP(A4173,英雄数据表!A:K,9,0),IF(VLOOKUP(B4173,属性中转表!A:G,7,FALSE)&gt;=25,VLOOKUP(A4173,英雄数据表!A:K,5,0),""))</f>
        <v>"atk":300,"hp":5000,"undpspro":150,"pvpdpspro":100,"pvpundpspro":100,"atkpro":100</v>
      </c>
      <c r="J4173" s="20" t="str">
        <f>IF(I4173="","",属性中转表!$I$1&amp;(IF(VLOOKUP(B4173,属性中转表!A:G,7,FALSE)=0,0,VLOOKUP(VLOOKUP(B4173,属性中转表!A:G,7,FALSE),属性中转表!$K$2:$P$21,4,0)))+IFERROR(VLOOKUP(A4173,英雄数据表!A:K,IF(武魂!B4173&gt;=50,10,IF(武魂!B4173&gt;=25,6)),0),0))</f>
        <v>,"dpspro":150</v>
      </c>
      <c r="K4173" s="32" t="str">
        <f t="shared" si="276"/>
        <v>"atk":300,"hp":5000,"undpspro":150,"pvpdpspro":100,"pvpundpspro":100,"atkpro":100,"dpspro":150</v>
      </c>
      <c r="L4173" s="20" t="str">
        <f>IF(B4173&gt;=50,VLOOKUP(A4173,英雄数据表!A:L,11,FALSE),IF(B4173&gt;=25,VLOOKUP(A4173,英雄数据表!A:L,7,0),""))</f>
        <v>"3205602004"</v>
      </c>
      <c r="M4173" s="20" t="str">
        <f>IFERROR(VLOOKUP(B4173,属性中转表!$K$2:$O$21,5,FALSE),"")</f>
        <v/>
      </c>
      <c r="N4173" s="20" t="str">
        <f>IF(B4173=25,VLOOKUP(A4173,英雄数据表!A:L,8,FALSE),IF(B4173=50,VLOOKUP(A4173,英雄数据表!A:L,12,0),""))</f>
        <v/>
      </c>
    </row>
    <row r="4174" spans="1:14" x14ac:dyDescent="0.3">
      <c r="A4174" s="20">
        <v>32056</v>
      </c>
      <c r="B4174" s="21">
        <f t="shared" si="277"/>
        <v>73</v>
      </c>
      <c r="C4174" s="21">
        <v>5</v>
      </c>
      <c r="D4174" s="21">
        <f>VLOOKUP(A4174,英雄数据表!A:D,4,0)</f>
        <v>3</v>
      </c>
      <c r="E4174" s="20" t="str">
        <f>VLOOKUP(A4174,英雄数据表!A:C,3,0)</f>
        <v>爆燃之毒</v>
      </c>
      <c r="F4174" s="20">
        <f t="shared" si="278"/>
        <v>32056</v>
      </c>
      <c r="G4174" s="20">
        <f t="shared" si="279"/>
        <v>32056</v>
      </c>
      <c r="H4174" s="21" t="str">
        <f>VLOOKUP(B4174,属性中转表!A:F,6,FALSE)</f>
        <v>"hp":307800,"atk":8550</v>
      </c>
      <c r="I4174" s="20" t="str">
        <f>IF(VLOOKUP(B4174,属性中转表!A:G,7,FALSE)=0,"",VLOOKUP(VLOOKUP(B4174,属性中转表!A:G,7,FALSE),属性中转表!$K$2:$P$21,6,0))&amp;IF(VLOOKUP(B4174,属性中转表!A:G,7,FALSE)&gt;=50,VLOOKUP(A4174,英雄数据表!A:K,9,0),IF(VLOOKUP(B4174,属性中转表!A:G,7,FALSE)&gt;=25,VLOOKUP(A4174,英雄数据表!A:K,5,0),""))</f>
        <v>"atk":300,"hp":5000,"undpspro":150,"pvpdpspro":100,"pvpundpspro":100,"atkpro":100</v>
      </c>
      <c r="J4174" s="20" t="str">
        <f>IF(I4174="","",属性中转表!$I$1&amp;(IF(VLOOKUP(B4174,属性中转表!A:G,7,FALSE)=0,0,VLOOKUP(VLOOKUP(B4174,属性中转表!A:G,7,FALSE),属性中转表!$K$2:$P$21,4,0)))+IFERROR(VLOOKUP(A4174,英雄数据表!A:K,IF(武魂!B4174&gt;=50,10,IF(武魂!B4174&gt;=25,6)),0),0))</f>
        <v>,"dpspro":150</v>
      </c>
      <c r="K4174" s="32" t="str">
        <f t="shared" si="276"/>
        <v>"atk":300,"hp":5000,"undpspro":150,"pvpdpspro":100,"pvpundpspro":100,"atkpro":100,"dpspro":150</v>
      </c>
      <c r="L4174" s="20" t="str">
        <f>IF(B4174&gt;=50,VLOOKUP(A4174,英雄数据表!A:L,11,FALSE),IF(B4174&gt;=25,VLOOKUP(A4174,英雄数据表!A:L,7,0),""))</f>
        <v>"3205602004"</v>
      </c>
      <c r="M4174" s="20" t="str">
        <f>IFERROR(VLOOKUP(B4174,属性中转表!$K$2:$O$21,5,FALSE),"")</f>
        <v/>
      </c>
      <c r="N4174" s="20" t="str">
        <f>IF(B4174=25,VLOOKUP(A4174,英雄数据表!A:L,8,FALSE),IF(B4174=50,VLOOKUP(A4174,英雄数据表!A:L,12,0),""))</f>
        <v/>
      </c>
    </row>
    <row r="4175" spans="1:14" x14ac:dyDescent="0.3">
      <c r="A4175" s="20">
        <v>32056</v>
      </c>
      <c r="B4175" s="21">
        <f t="shared" si="277"/>
        <v>74</v>
      </c>
      <c r="C4175" s="21">
        <v>5</v>
      </c>
      <c r="D4175" s="21">
        <f>VLOOKUP(A4175,英雄数据表!A:D,4,0)</f>
        <v>3</v>
      </c>
      <c r="E4175" s="20" t="str">
        <f>VLOOKUP(A4175,英雄数据表!A:C,3,0)</f>
        <v>爆燃之毒</v>
      </c>
      <c r="F4175" s="20">
        <f t="shared" si="278"/>
        <v>32056</v>
      </c>
      <c r="G4175" s="20">
        <f t="shared" si="279"/>
        <v>32056</v>
      </c>
      <c r="H4175" s="21" t="str">
        <f>VLOOKUP(B4175,属性中转表!A:F,6,FALSE)</f>
        <v>"hp":313200,"atk":8700</v>
      </c>
      <c r="I4175" s="20" t="str">
        <f>IF(VLOOKUP(B4175,属性中转表!A:G,7,FALSE)=0,"",VLOOKUP(VLOOKUP(B4175,属性中转表!A:G,7,FALSE),属性中转表!$K$2:$P$21,6,0))&amp;IF(VLOOKUP(B4175,属性中转表!A:G,7,FALSE)&gt;=50,VLOOKUP(A4175,英雄数据表!A:K,9,0),IF(VLOOKUP(B4175,属性中转表!A:G,7,FALSE)&gt;=25,VLOOKUP(A4175,英雄数据表!A:K,5,0),""))</f>
        <v>"atk":300,"hp":5000,"undpspro":150,"pvpdpspro":100,"pvpundpspro":100,"atkpro":100</v>
      </c>
      <c r="J4175" s="20" t="str">
        <f>IF(I4175="","",属性中转表!$I$1&amp;(IF(VLOOKUP(B4175,属性中转表!A:G,7,FALSE)=0,0,VLOOKUP(VLOOKUP(B4175,属性中转表!A:G,7,FALSE),属性中转表!$K$2:$P$21,4,0)))+IFERROR(VLOOKUP(A4175,英雄数据表!A:K,IF(武魂!B4175&gt;=50,10,IF(武魂!B4175&gt;=25,6)),0),0))</f>
        <v>,"dpspro":150</v>
      </c>
      <c r="K4175" s="32" t="str">
        <f t="shared" si="276"/>
        <v>"atk":300,"hp":5000,"undpspro":150,"pvpdpspro":100,"pvpundpspro":100,"atkpro":100,"dpspro":150</v>
      </c>
      <c r="L4175" s="20" t="str">
        <f>IF(B4175&gt;=50,VLOOKUP(A4175,英雄数据表!A:L,11,FALSE),IF(B4175&gt;=25,VLOOKUP(A4175,英雄数据表!A:L,7,0),""))</f>
        <v>"3205602004"</v>
      </c>
      <c r="M4175" s="20" t="str">
        <f>IFERROR(VLOOKUP(B4175,属性中转表!$K$2:$O$21,5,FALSE),"")</f>
        <v/>
      </c>
      <c r="N4175" s="20" t="str">
        <f>IF(B4175=25,VLOOKUP(A4175,英雄数据表!A:L,8,FALSE),IF(B4175=50,VLOOKUP(A4175,英雄数据表!A:L,12,0),""))</f>
        <v/>
      </c>
    </row>
    <row r="4176" spans="1:14" x14ac:dyDescent="0.3">
      <c r="A4176" s="20">
        <v>32056</v>
      </c>
      <c r="B4176" s="21">
        <f t="shared" si="277"/>
        <v>75</v>
      </c>
      <c r="C4176" s="21">
        <v>5</v>
      </c>
      <c r="D4176" s="21">
        <f>VLOOKUP(A4176,英雄数据表!A:D,4,0)</f>
        <v>3</v>
      </c>
      <c r="E4176" s="20" t="str">
        <f>VLOOKUP(A4176,英雄数据表!A:C,3,0)</f>
        <v>爆燃之毒</v>
      </c>
      <c r="F4176" s="20">
        <f t="shared" si="278"/>
        <v>32056</v>
      </c>
      <c r="G4176" s="20">
        <f t="shared" si="279"/>
        <v>32056</v>
      </c>
      <c r="H4176" s="21" t="str">
        <f>VLOOKUP(B4176,属性中转表!A:F,6,FALSE)</f>
        <v>"hp":318600,"atk":8850</v>
      </c>
      <c r="I4176" s="20" t="str">
        <f>IF(VLOOKUP(B4176,属性中转表!A:G,7,FALSE)=0,"",VLOOKUP(VLOOKUP(B4176,属性中转表!A:G,7,FALSE),属性中转表!$K$2:$P$21,6,0))&amp;IF(VLOOKUP(B4176,属性中转表!A:G,7,FALSE)&gt;=50,VLOOKUP(A4176,英雄数据表!A:K,9,0),IF(VLOOKUP(B4176,属性中转表!A:G,7,FALSE)&gt;=25,VLOOKUP(A4176,英雄数据表!A:K,5,0),""))</f>
        <v>"atk":600,"hp":10000,"undpspro":150,"pvpdpspro":100,"pvpundpspro":100,"speed":10,"atkpro":100</v>
      </c>
      <c r="J4176" s="20" t="str">
        <f>IF(I4176="","",属性中转表!$I$1&amp;(IF(VLOOKUP(B4176,属性中转表!A:G,7,FALSE)=0,0,VLOOKUP(VLOOKUP(B4176,属性中转表!A:G,7,FALSE),属性中转表!$K$2:$P$21,4,0)))+IFERROR(VLOOKUP(A4176,英雄数据表!A:K,IF(武魂!B4176&gt;=50,10,IF(武魂!B4176&gt;=25,6)),0),0))</f>
        <v>,"dpspro":150</v>
      </c>
      <c r="K4176" s="32" t="str">
        <f t="shared" si="276"/>
        <v>"atk":600,"hp":10000,"undpspro":150,"pvpdpspro":100,"pvpundpspro":100,"speed":10,"atkpro":100,"dpspro":150</v>
      </c>
      <c r="L4176" s="20" t="str">
        <f>IF(B4176&gt;=50,VLOOKUP(A4176,英雄数据表!A:L,11,FALSE),IF(B4176&gt;=25,VLOOKUP(A4176,英雄数据表!A:L,7,0),""))</f>
        <v>"3205602004"</v>
      </c>
      <c r="M4176" s="20" t="str">
        <f>IFERROR(VLOOKUP(B4176,属性中转表!$K$2:$O$21,5,FALSE),"")</f>
        <v>"speed":10,"atk":300,"hp":5000</v>
      </c>
      <c r="N4176" s="20" t="str">
        <f>IF(B4176=25,VLOOKUP(A4176,英雄数据表!A:L,8,FALSE),IF(B4176=50,VLOOKUP(A4176,英雄数据表!A:L,12,0),""))</f>
        <v/>
      </c>
    </row>
    <row r="4177" spans="1:14" x14ac:dyDescent="0.3">
      <c r="A4177" s="20">
        <v>32056</v>
      </c>
      <c r="B4177" s="21">
        <f t="shared" si="277"/>
        <v>76</v>
      </c>
      <c r="C4177" s="21">
        <v>5</v>
      </c>
      <c r="D4177" s="21">
        <f>VLOOKUP(A4177,英雄数据表!A:D,4,0)</f>
        <v>3</v>
      </c>
      <c r="E4177" s="20" t="str">
        <f>VLOOKUP(A4177,英雄数据表!A:C,3,0)</f>
        <v>爆燃之毒</v>
      </c>
      <c r="F4177" s="20">
        <f t="shared" si="278"/>
        <v>32056</v>
      </c>
      <c r="G4177" s="20">
        <f t="shared" si="279"/>
        <v>32056</v>
      </c>
      <c r="H4177" s="21" t="str">
        <f>VLOOKUP(B4177,属性中转表!A:F,6,FALSE)</f>
        <v>"hp":324000,"atk":9000</v>
      </c>
      <c r="I4177" s="20" t="str">
        <f>IF(VLOOKUP(B4177,属性中转表!A:G,7,FALSE)=0,"",VLOOKUP(VLOOKUP(B4177,属性中转表!A:G,7,FALSE),属性中转表!$K$2:$P$21,6,0))&amp;IF(VLOOKUP(B4177,属性中转表!A:G,7,FALSE)&gt;=50,VLOOKUP(A4177,英雄数据表!A:K,9,0),IF(VLOOKUP(B4177,属性中转表!A:G,7,FALSE)&gt;=25,VLOOKUP(A4177,英雄数据表!A:K,5,0),""))</f>
        <v>"atk":600,"hp":10000,"undpspro":150,"pvpdpspro":100,"pvpundpspro":100,"speed":10,"atkpro":100</v>
      </c>
      <c r="J4177" s="20" t="str">
        <f>IF(I4177="","",属性中转表!$I$1&amp;(IF(VLOOKUP(B4177,属性中转表!A:G,7,FALSE)=0,0,VLOOKUP(VLOOKUP(B4177,属性中转表!A:G,7,FALSE),属性中转表!$K$2:$P$21,4,0)))+IFERROR(VLOOKUP(A4177,英雄数据表!A:K,IF(武魂!B4177&gt;=50,10,IF(武魂!B4177&gt;=25,6)),0),0))</f>
        <v>,"dpspro":150</v>
      </c>
      <c r="K4177" s="32" t="str">
        <f t="shared" si="276"/>
        <v>"atk":600,"hp":10000,"undpspro":150,"pvpdpspro":100,"pvpundpspro":100,"speed":10,"atkpro":100,"dpspro":150</v>
      </c>
      <c r="L4177" s="20" t="str">
        <f>IF(B4177&gt;=50,VLOOKUP(A4177,英雄数据表!A:L,11,FALSE),IF(B4177&gt;=25,VLOOKUP(A4177,英雄数据表!A:L,7,0),""))</f>
        <v>"3205602004"</v>
      </c>
      <c r="M4177" s="20" t="str">
        <f>IFERROR(VLOOKUP(B4177,属性中转表!$K$2:$O$21,5,FALSE),"")</f>
        <v/>
      </c>
      <c r="N4177" s="20" t="str">
        <f>IF(B4177=25,VLOOKUP(A4177,英雄数据表!A:L,8,FALSE),IF(B4177=50,VLOOKUP(A4177,英雄数据表!A:L,12,0),""))</f>
        <v/>
      </c>
    </row>
    <row r="4178" spans="1:14" x14ac:dyDescent="0.3">
      <c r="A4178" s="20">
        <v>32056</v>
      </c>
      <c r="B4178" s="21">
        <f t="shared" si="277"/>
        <v>77</v>
      </c>
      <c r="C4178" s="21">
        <v>5</v>
      </c>
      <c r="D4178" s="21">
        <f>VLOOKUP(A4178,英雄数据表!A:D,4,0)</f>
        <v>3</v>
      </c>
      <c r="E4178" s="20" t="str">
        <f>VLOOKUP(A4178,英雄数据表!A:C,3,0)</f>
        <v>爆燃之毒</v>
      </c>
      <c r="F4178" s="20">
        <f t="shared" si="278"/>
        <v>32056</v>
      </c>
      <c r="G4178" s="20">
        <f t="shared" si="279"/>
        <v>32056</v>
      </c>
      <c r="H4178" s="21" t="str">
        <f>VLOOKUP(B4178,属性中转表!A:F,6,FALSE)</f>
        <v>"hp":329400,"atk":9150</v>
      </c>
      <c r="I4178" s="20" t="str">
        <f>IF(VLOOKUP(B4178,属性中转表!A:G,7,FALSE)=0,"",VLOOKUP(VLOOKUP(B4178,属性中转表!A:G,7,FALSE),属性中转表!$K$2:$P$21,6,0))&amp;IF(VLOOKUP(B4178,属性中转表!A:G,7,FALSE)&gt;=50,VLOOKUP(A4178,英雄数据表!A:K,9,0),IF(VLOOKUP(B4178,属性中转表!A:G,7,FALSE)&gt;=25,VLOOKUP(A4178,英雄数据表!A:K,5,0),""))</f>
        <v>"atk":600,"hp":10000,"undpspro":150,"pvpdpspro":100,"pvpundpspro":100,"speed":10,"atkpro":100</v>
      </c>
      <c r="J4178" s="20" t="str">
        <f>IF(I4178="","",属性中转表!$I$1&amp;(IF(VLOOKUP(B4178,属性中转表!A:G,7,FALSE)=0,0,VLOOKUP(VLOOKUP(B4178,属性中转表!A:G,7,FALSE),属性中转表!$K$2:$P$21,4,0)))+IFERROR(VLOOKUP(A4178,英雄数据表!A:K,IF(武魂!B4178&gt;=50,10,IF(武魂!B4178&gt;=25,6)),0),0))</f>
        <v>,"dpspro":150</v>
      </c>
      <c r="K4178" s="32" t="str">
        <f t="shared" si="276"/>
        <v>"atk":600,"hp":10000,"undpspro":150,"pvpdpspro":100,"pvpundpspro":100,"speed":10,"atkpro":100,"dpspro":150</v>
      </c>
      <c r="L4178" s="20" t="str">
        <f>IF(B4178&gt;=50,VLOOKUP(A4178,英雄数据表!A:L,11,FALSE),IF(B4178&gt;=25,VLOOKUP(A4178,英雄数据表!A:L,7,0),""))</f>
        <v>"3205602004"</v>
      </c>
      <c r="M4178" s="20" t="str">
        <f>IFERROR(VLOOKUP(B4178,属性中转表!$K$2:$O$21,5,FALSE),"")</f>
        <v/>
      </c>
      <c r="N4178" s="20" t="str">
        <f>IF(B4178=25,VLOOKUP(A4178,英雄数据表!A:L,8,FALSE),IF(B4178=50,VLOOKUP(A4178,英雄数据表!A:L,12,0),""))</f>
        <v/>
      </c>
    </row>
    <row r="4179" spans="1:14" x14ac:dyDescent="0.3">
      <c r="A4179" s="20">
        <v>32056</v>
      </c>
      <c r="B4179" s="21">
        <f t="shared" si="277"/>
        <v>78</v>
      </c>
      <c r="C4179" s="21">
        <v>5</v>
      </c>
      <c r="D4179" s="21">
        <f>VLOOKUP(A4179,英雄数据表!A:D,4,0)</f>
        <v>3</v>
      </c>
      <c r="E4179" s="20" t="str">
        <f>VLOOKUP(A4179,英雄数据表!A:C,3,0)</f>
        <v>爆燃之毒</v>
      </c>
      <c r="F4179" s="20">
        <f t="shared" si="278"/>
        <v>32056</v>
      </c>
      <c r="G4179" s="20">
        <f t="shared" si="279"/>
        <v>32056</v>
      </c>
      <c r="H4179" s="21" t="str">
        <f>VLOOKUP(B4179,属性中转表!A:F,6,FALSE)</f>
        <v>"hp":334800,"atk":9300</v>
      </c>
      <c r="I4179" s="20" t="str">
        <f>IF(VLOOKUP(B4179,属性中转表!A:G,7,FALSE)=0,"",VLOOKUP(VLOOKUP(B4179,属性中转表!A:G,7,FALSE),属性中转表!$K$2:$P$21,6,0))&amp;IF(VLOOKUP(B4179,属性中转表!A:G,7,FALSE)&gt;=50,VLOOKUP(A4179,英雄数据表!A:K,9,0),IF(VLOOKUP(B4179,属性中转表!A:G,7,FALSE)&gt;=25,VLOOKUP(A4179,英雄数据表!A:K,5,0),""))</f>
        <v>"atk":600,"hp":10000,"undpspro":150,"pvpdpspro":100,"pvpundpspro":100,"speed":10,"atkpro":100</v>
      </c>
      <c r="J4179" s="20" t="str">
        <f>IF(I4179="","",属性中转表!$I$1&amp;(IF(VLOOKUP(B4179,属性中转表!A:G,7,FALSE)=0,0,VLOOKUP(VLOOKUP(B4179,属性中转表!A:G,7,FALSE),属性中转表!$K$2:$P$21,4,0)))+IFERROR(VLOOKUP(A4179,英雄数据表!A:K,IF(武魂!B4179&gt;=50,10,IF(武魂!B4179&gt;=25,6)),0),0))</f>
        <v>,"dpspro":150</v>
      </c>
      <c r="K4179" s="32" t="str">
        <f t="shared" si="276"/>
        <v>"atk":600,"hp":10000,"undpspro":150,"pvpdpspro":100,"pvpundpspro":100,"speed":10,"atkpro":100,"dpspro":150</v>
      </c>
      <c r="L4179" s="20" t="str">
        <f>IF(B4179&gt;=50,VLOOKUP(A4179,英雄数据表!A:L,11,FALSE),IF(B4179&gt;=25,VLOOKUP(A4179,英雄数据表!A:L,7,0),""))</f>
        <v>"3205602004"</v>
      </c>
      <c r="M4179" s="20" t="str">
        <f>IFERROR(VLOOKUP(B4179,属性中转表!$K$2:$O$21,5,FALSE),"")</f>
        <v/>
      </c>
      <c r="N4179" s="20" t="str">
        <f>IF(B4179=25,VLOOKUP(A4179,英雄数据表!A:L,8,FALSE),IF(B4179=50,VLOOKUP(A4179,英雄数据表!A:L,12,0),""))</f>
        <v/>
      </c>
    </row>
    <row r="4180" spans="1:14" x14ac:dyDescent="0.3">
      <c r="A4180" s="20">
        <v>32056</v>
      </c>
      <c r="B4180" s="21">
        <f t="shared" si="277"/>
        <v>79</v>
      </c>
      <c r="C4180" s="21">
        <v>5</v>
      </c>
      <c r="D4180" s="21">
        <f>VLOOKUP(A4180,英雄数据表!A:D,4,0)</f>
        <v>3</v>
      </c>
      <c r="E4180" s="20" t="str">
        <f>VLOOKUP(A4180,英雄数据表!A:C,3,0)</f>
        <v>爆燃之毒</v>
      </c>
      <c r="F4180" s="20">
        <f t="shared" si="278"/>
        <v>32056</v>
      </c>
      <c r="G4180" s="20">
        <f t="shared" si="279"/>
        <v>32056</v>
      </c>
      <c r="H4180" s="21" t="str">
        <f>VLOOKUP(B4180,属性中转表!A:F,6,FALSE)</f>
        <v>"hp":340200,"atk":9450</v>
      </c>
      <c r="I4180" s="20" t="str">
        <f>IF(VLOOKUP(B4180,属性中转表!A:G,7,FALSE)=0,"",VLOOKUP(VLOOKUP(B4180,属性中转表!A:G,7,FALSE),属性中转表!$K$2:$P$21,6,0))&amp;IF(VLOOKUP(B4180,属性中转表!A:G,7,FALSE)&gt;=50,VLOOKUP(A4180,英雄数据表!A:K,9,0),IF(VLOOKUP(B4180,属性中转表!A:G,7,FALSE)&gt;=25,VLOOKUP(A4180,英雄数据表!A:K,5,0),""))</f>
        <v>"atk":600,"hp":10000,"undpspro":150,"pvpdpspro":100,"pvpundpspro":100,"speed":10,"atkpro":100</v>
      </c>
      <c r="J4180" s="20" t="str">
        <f>IF(I4180="","",属性中转表!$I$1&amp;(IF(VLOOKUP(B4180,属性中转表!A:G,7,FALSE)=0,0,VLOOKUP(VLOOKUP(B4180,属性中转表!A:G,7,FALSE),属性中转表!$K$2:$P$21,4,0)))+IFERROR(VLOOKUP(A4180,英雄数据表!A:K,IF(武魂!B4180&gt;=50,10,IF(武魂!B4180&gt;=25,6)),0),0))</f>
        <v>,"dpspro":150</v>
      </c>
      <c r="K4180" s="32" t="str">
        <f t="shared" si="276"/>
        <v>"atk":600,"hp":10000,"undpspro":150,"pvpdpspro":100,"pvpundpspro":100,"speed":10,"atkpro":100,"dpspro":150</v>
      </c>
      <c r="L4180" s="20" t="str">
        <f>IF(B4180&gt;=50,VLOOKUP(A4180,英雄数据表!A:L,11,FALSE),IF(B4180&gt;=25,VLOOKUP(A4180,英雄数据表!A:L,7,0),""))</f>
        <v>"3205602004"</v>
      </c>
      <c r="M4180" s="20" t="str">
        <f>IFERROR(VLOOKUP(B4180,属性中转表!$K$2:$O$21,5,FALSE),"")</f>
        <v/>
      </c>
      <c r="N4180" s="20" t="str">
        <f>IF(B4180=25,VLOOKUP(A4180,英雄数据表!A:L,8,FALSE),IF(B4180=50,VLOOKUP(A4180,英雄数据表!A:L,12,0),""))</f>
        <v/>
      </c>
    </row>
    <row r="4181" spans="1:14" x14ac:dyDescent="0.3">
      <c r="A4181" s="20">
        <v>32056</v>
      </c>
      <c r="B4181" s="21">
        <f t="shared" si="277"/>
        <v>80</v>
      </c>
      <c r="C4181" s="21">
        <v>5</v>
      </c>
      <c r="D4181" s="21">
        <f>VLOOKUP(A4181,英雄数据表!A:D,4,0)</f>
        <v>3</v>
      </c>
      <c r="E4181" s="20" t="str">
        <f>VLOOKUP(A4181,英雄数据表!A:C,3,0)</f>
        <v>爆燃之毒</v>
      </c>
      <c r="F4181" s="20">
        <f t="shared" si="278"/>
        <v>32056</v>
      </c>
      <c r="G4181" s="20">
        <f t="shared" si="279"/>
        <v>32056</v>
      </c>
      <c r="H4181" s="21" t="str">
        <f>VLOOKUP(B4181,属性中转表!A:F,6,FALSE)</f>
        <v>"hp":345600,"atk":9600</v>
      </c>
      <c r="I4181" s="20" t="str">
        <f>IF(VLOOKUP(B4181,属性中转表!A:G,7,FALSE)=0,"",VLOOKUP(VLOOKUP(B4181,属性中转表!A:G,7,FALSE),属性中转表!$K$2:$P$21,6,0))&amp;IF(VLOOKUP(B4181,属性中转表!A:G,7,FALSE)&gt;=50,VLOOKUP(A4181,英雄数据表!A:K,9,0),IF(VLOOKUP(B4181,属性中转表!A:G,7,FALSE)&gt;=25,VLOOKUP(A4181,英雄数据表!A:K,5,0),""))</f>
        <v>"atk":600,"hp":10000,"undpspro":200,"pvpdpspro":100,"pvpundpspro":100,"speed":10,"atkpro":100</v>
      </c>
      <c r="J4181" s="20" t="str">
        <f>IF(I4181="","",属性中转表!$I$1&amp;(IF(VLOOKUP(B4181,属性中转表!A:G,7,FALSE)=0,0,VLOOKUP(VLOOKUP(B4181,属性中转表!A:G,7,FALSE),属性中转表!$K$2:$P$21,4,0)))+IFERROR(VLOOKUP(A4181,英雄数据表!A:K,IF(武魂!B4181&gt;=50,10,IF(武魂!B4181&gt;=25,6)),0),0))</f>
        <v>,"dpspro":150</v>
      </c>
      <c r="K4181" s="32" t="str">
        <f t="shared" si="276"/>
        <v>"atk":600,"hp":10000,"undpspro":200,"pvpdpspro":100,"pvpundpspro":100,"speed":10,"atkpro":100,"dpspro":150</v>
      </c>
      <c r="L4181" s="20" t="str">
        <f>IF(B4181&gt;=50,VLOOKUP(A4181,英雄数据表!A:L,11,FALSE),IF(B4181&gt;=25,VLOOKUP(A4181,英雄数据表!A:L,7,0),""))</f>
        <v>"3205602004"</v>
      </c>
      <c r="M4181" s="20" t="str">
        <f>IFERROR(VLOOKUP(B4181,属性中转表!$K$2:$O$21,5,FALSE),"")</f>
        <v>"undpspro":50</v>
      </c>
      <c r="N4181" s="20" t="str">
        <f>IF(B4181=25,VLOOKUP(A4181,英雄数据表!A:L,8,FALSE),IF(B4181=50,VLOOKUP(A4181,英雄数据表!A:L,12,0),""))</f>
        <v/>
      </c>
    </row>
    <row r="4182" spans="1:14" x14ac:dyDescent="0.3">
      <c r="A4182" s="20">
        <v>32056</v>
      </c>
      <c r="B4182" s="21">
        <f t="shared" si="277"/>
        <v>81</v>
      </c>
      <c r="C4182" s="21">
        <v>5</v>
      </c>
      <c r="D4182" s="21">
        <f>VLOOKUP(A4182,英雄数据表!A:D,4,0)</f>
        <v>3</v>
      </c>
      <c r="E4182" s="20" t="str">
        <f>VLOOKUP(A4182,英雄数据表!A:C,3,0)</f>
        <v>爆燃之毒</v>
      </c>
      <c r="F4182" s="20">
        <f t="shared" si="278"/>
        <v>32056</v>
      </c>
      <c r="G4182" s="20">
        <f t="shared" si="279"/>
        <v>32056</v>
      </c>
      <c r="H4182" s="21" t="str">
        <f>VLOOKUP(B4182,属性中转表!A:F,6,FALSE)</f>
        <v>"hp":351000,"atk":9750</v>
      </c>
      <c r="I4182" s="20" t="str">
        <f>IF(VLOOKUP(B4182,属性中转表!A:G,7,FALSE)=0,"",VLOOKUP(VLOOKUP(B4182,属性中转表!A:G,7,FALSE),属性中转表!$K$2:$P$21,6,0))&amp;IF(VLOOKUP(B4182,属性中转表!A:G,7,FALSE)&gt;=50,VLOOKUP(A4182,英雄数据表!A:K,9,0),IF(VLOOKUP(B4182,属性中转表!A:G,7,FALSE)&gt;=25,VLOOKUP(A4182,英雄数据表!A:K,5,0),""))</f>
        <v>"atk":600,"hp":10000,"undpspro":200,"pvpdpspro":100,"pvpundpspro":100,"speed":10,"atkpro":100</v>
      </c>
      <c r="J4182" s="20" t="str">
        <f>IF(I4182="","",属性中转表!$I$1&amp;(IF(VLOOKUP(B4182,属性中转表!A:G,7,FALSE)=0,0,VLOOKUP(VLOOKUP(B4182,属性中转表!A:G,7,FALSE),属性中转表!$K$2:$P$21,4,0)))+IFERROR(VLOOKUP(A4182,英雄数据表!A:K,IF(武魂!B4182&gt;=50,10,IF(武魂!B4182&gt;=25,6)),0),0))</f>
        <v>,"dpspro":150</v>
      </c>
      <c r="K4182" s="32" t="str">
        <f t="shared" si="276"/>
        <v>"atk":600,"hp":10000,"undpspro":200,"pvpdpspro":100,"pvpundpspro":100,"speed":10,"atkpro":100,"dpspro":150</v>
      </c>
      <c r="L4182" s="20" t="str">
        <f>IF(B4182&gt;=50,VLOOKUP(A4182,英雄数据表!A:L,11,FALSE),IF(B4182&gt;=25,VLOOKUP(A4182,英雄数据表!A:L,7,0),""))</f>
        <v>"3205602004"</v>
      </c>
      <c r="M4182" s="20" t="str">
        <f>IFERROR(VLOOKUP(B4182,属性中转表!$K$2:$O$21,5,FALSE),"")</f>
        <v/>
      </c>
      <c r="N4182" s="20" t="str">
        <f>IF(B4182=25,VLOOKUP(A4182,英雄数据表!A:L,8,FALSE),IF(B4182=50,VLOOKUP(A4182,英雄数据表!A:L,12,0),""))</f>
        <v/>
      </c>
    </row>
    <row r="4183" spans="1:14" x14ac:dyDescent="0.3">
      <c r="A4183" s="20">
        <v>32056</v>
      </c>
      <c r="B4183" s="21">
        <f t="shared" si="277"/>
        <v>82</v>
      </c>
      <c r="C4183" s="21">
        <v>5</v>
      </c>
      <c r="D4183" s="21">
        <f>VLOOKUP(A4183,英雄数据表!A:D,4,0)</f>
        <v>3</v>
      </c>
      <c r="E4183" s="20" t="str">
        <f>VLOOKUP(A4183,英雄数据表!A:C,3,0)</f>
        <v>爆燃之毒</v>
      </c>
      <c r="F4183" s="20">
        <f t="shared" si="278"/>
        <v>32056</v>
      </c>
      <c r="G4183" s="20">
        <f t="shared" si="279"/>
        <v>32056</v>
      </c>
      <c r="H4183" s="21" t="str">
        <f>VLOOKUP(B4183,属性中转表!A:F,6,FALSE)</f>
        <v>"hp":356400,"atk":9900</v>
      </c>
      <c r="I4183" s="20" t="str">
        <f>IF(VLOOKUP(B4183,属性中转表!A:G,7,FALSE)=0,"",VLOOKUP(VLOOKUP(B4183,属性中转表!A:G,7,FALSE),属性中转表!$K$2:$P$21,6,0))&amp;IF(VLOOKUP(B4183,属性中转表!A:G,7,FALSE)&gt;=50,VLOOKUP(A4183,英雄数据表!A:K,9,0),IF(VLOOKUP(B4183,属性中转表!A:G,7,FALSE)&gt;=25,VLOOKUP(A4183,英雄数据表!A:K,5,0),""))</f>
        <v>"atk":600,"hp":10000,"undpspro":200,"pvpdpspro":100,"pvpundpspro":100,"speed":10,"atkpro":100</v>
      </c>
      <c r="J4183" s="20" t="str">
        <f>IF(I4183="","",属性中转表!$I$1&amp;(IF(VLOOKUP(B4183,属性中转表!A:G,7,FALSE)=0,0,VLOOKUP(VLOOKUP(B4183,属性中转表!A:G,7,FALSE),属性中转表!$K$2:$P$21,4,0)))+IFERROR(VLOOKUP(A4183,英雄数据表!A:K,IF(武魂!B4183&gt;=50,10,IF(武魂!B4183&gt;=25,6)),0),0))</f>
        <v>,"dpspro":150</v>
      </c>
      <c r="K4183" s="32" t="str">
        <f t="shared" si="276"/>
        <v>"atk":600,"hp":10000,"undpspro":200,"pvpdpspro":100,"pvpundpspro":100,"speed":10,"atkpro":100,"dpspro":150</v>
      </c>
      <c r="L4183" s="20" t="str">
        <f>IF(B4183&gt;=50,VLOOKUP(A4183,英雄数据表!A:L,11,FALSE),IF(B4183&gt;=25,VLOOKUP(A4183,英雄数据表!A:L,7,0),""))</f>
        <v>"3205602004"</v>
      </c>
      <c r="M4183" s="20" t="str">
        <f>IFERROR(VLOOKUP(B4183,属性中转表!$K$2:$O$21,5,FALSE),"")</f>
        <v/>
      </c>
      <c r="N4183" s="20" t="str">
        <f>IF(B4183=25,VLOOKUP(A4183,英雄数据表!A:L,8,FALSE),IF(B4183=50,VLOOKUP(A4183,英雄数据表!A:L,12,0),""))</f>
        <v/>
      </c>
    </row>
    <row r="4184" spans="1:14" x14ac:dyDescent="0.3">
      <c r="A4184" s="20">
        <v>32056</v>
      </c>
      <c r="B4184" s="21">
        <f t="shared" si="277"/>
        <v>83</v>
      </c>
      <c r="C4184" s="21">
        <v>5</v>
      </c>
      <c r="D4184" s="21">
        <f>VLOOKUP(A4184,英雄数据表!A:D,4,0)</f>
        <v>3</v>
      </c>
      <c r="E4184" s="20" t="str">
        <f>VLOOKUP(A4184,英雄数据表!A:C,3,0)</f>
        <v>爆燃之毒</v>
      </c>
      <c r="F4184" s="20">
        <f t="shared" si="278"/>
        <v>32056</v>
      </c>
      <c r="G4184" s="20">
        <f t="shared" si="279"/>
        <v>32056</v>
      </c>
      <c r="H4184" s="21" t="str">
        <f>VLOOKUP(B4184,属性中转表!A:F,6,FALSE)</f>
        <v>"hp":361800,"atk":10050</v>
      </c>
      <c r="I4184" s="20" t="str">
        <f>IF(VLOOKUP(B4184,属性中转表!A:G,7,FALSE)=0,"",VLOOKUP(VLOOKUP(B4184,属性中转表!A:G,7,FALSE),属性中转表!$K$2:$P$21,6,0))&amp;IF(VLOOKUP(B4184,属性中转表!A:G,7,FALSE)&gt;=50,VLOOKUP(A4184,英雄数据表!A:K,9,0),IF(VLOOKUP(B4184,属性中转表!A:G,7,FALSE)&gt;=25,VLOOKUP(A4184,英雄数据表!A:K,5,0),""))</f>
        <v>"atk":600,"hp":10000,"undpspro":200,"pvpdpspro":100,"pvpundpspro":100,"speed":10,"atkpro":100</v>
      </c>
      <c r="J4184" s="20" t="str">
        <f>IF(I4184="","",属性中转表!$I$1&amp;(IF(VLOOKUP(B4184,属性中转表!A:G,7,FALSE)=0,0,VLOOKUP(VLOOKUP(B4184,属性中转表!A:G,7,FALSE),属性中转表!$K$2:$P$21,4,0)))+IFERROR(VLOOKUP(A4184,英雄数据表!A:K,IF(武魂!B4184&gt;=50,10,IF(武魂!B4184&gt;=25,6)),0),0))</f>
        <v>,"dpspro":150</v>
      </c>
      <c r="K4184" s="32" t="str">
        <f t="shared" si="276"/>
        <v>"atk":600,"hp":10000,"undpspro":200,"pvpdpspro":100,"pvpundpspro":100,"speed":10,"atkpro":100,"dpspro":150</v>
      </c>
      <c r="L4184" s="20" t="str">
        <f>IF(B4184&gt;=50,VLOOKUP(A4184,英雄数据表!A:L,11,FALSE),IF(B4184&gt;=25,VLOOKUP(A4184,英雄数据表!A:L,7,0),""))</f>
        <v>"3205602004"</v>
      </c>
      <c r="M4184" s="20" t="str">
        <f>IFERROR(VLOOKUP(B4184,属性中转表!$K$2:$O$21,5,FALSE),"")</f>
        <v/>
      </c>
      <c r="N4184" s="20" t="str">
        <f>IF(B4184=25,VLOOKUP(A4184,英雄数据表!A:L,8,FALSE),IF(B4184=50,VLOOKUP(A4184,英雄数据表!A:L,12,0),""))</f>
        <v/>
      </c>
    </row>
    <row r="4185" spans="1:14" x14ac:dyDescent="0.3">
      <c r="A4185" s="20">
        <v>32056</v>
      </c>
      <c r="B4185" s="21">
        <f t="shared" si="277"/>
        <v>84</v>
      </c>
      <c r="C4185" s="21">
        <v>5</v>
      </c>
      <c r="D4185" s="21">
        <f>VLOOKUP(A4185,英雄数据表!A:D,4,0)</f>
        <v>3</v>
      </c>
      <c r="E4185" s="20" t="str">
        <f>VLOOKUP(A4185,英雄数据表!A:C,3,0)</f>
        <v>爆燃之毒</v>
      </c>
      <c r="F4185" s="20">
        <f t="shared" si="278"/>
        <v>32056</v>
      </c>
      <c r="G4185" s="20">
        <f t="shared" si="279"/>
        <v>32056</v>
      </c>
      <c r="H4185" s="21" t="str">
        <f>VLOOKUP(B4185,属性中转表!A:F,6,FALSE)</f>
        <v>"hp":367200,"atk":10200</v>
      </c>
      <c r="I4185" s="20" t="str">
        <f>IF(VLOOKUP(B4185,属性中转表!A:G,7,FALSE)=0,"",VLOOKUP(VLOOKUP(B4185,属性中转表!A:G,7,FALSE),属性中转表!$K$2:$P$21,6,0))&amp;IF(VLOOKUP(B4185,属性中转表!A:G,7,FALSE)&gt;=50,VLOOKUP(A4185,英雄数据表!A:K,9,0),IF(VLOOKUP(B4185,属性中转表!A:G,7,FALSE)&gt;=25,VLOOKUP(A4185,英雄数据表!A:K,5,0),""))</f>
        <v>"atk":600,"hp":10000,"undpspro":200,"pvpdpspro":100,"pvpundpspro":100,"speed":10,"atkpro":100</v>
      </c>
      <c r="J4185" s="20" t="str">
        <f>IF(I4185="","",属性中转表!$I$1&amp;(IF(VLOOKUP(B4185,属性中转表!A:G,7,FALSE)=0,0,VLOOKUP(VLOOKUP(B4185,属性中转表!A:G,7,FALSE),属性中转表!$K$2:$P$21,4,0)))+IFERROR(VLOOKUP(A4185,英雄数据表!A:K,IF(武魂!B4185&gt;=50,10,IF(武魂!B4185&gt;=25,6)),0),0))</f>
        <v>,"dpspro":150</v>
      </c>
      <c r="K4185" s="32" t="str">
        <f t="shared" si="276"/>
        <v>"atk":600,"hp":10000,"undpspro":200,"pvpdpspro":100,"pvpundpspro":100,"speed":10,"atkpro":100,"dpspro":150</v>
      </c>
      <c r="L4185" s="20" t="str">
        <f>IF(B4185&gt;=50,VLOOKUP(A4185,英雄数据表!A:L,11,FALSE),IF(B4185&gt;=25,VLOOKUP(A4185,英雄数据表!A:L,7,0),""))</f>
        <v>"3205602004"</v>
      </c>
      <c r="M4185" s="20" t="str">
        <f>IFERROR(VLOOKUP(B4185,属性中转表!$K$2:$O$21,5,FALSE),"")</f>
        <v/>
      </c>
      <c r="N4185" s="20" t="str">
        <f>IF(B4185=25,VLOOKUP(A4185,英雄数据表!A:L,8,FALSE),IF(B4185=50,VLOOKUP(A4185,英雄数据表!A:L,12,0),""))</f>
        <v/>
      </c>
    </row>
    <row r="4186" spans="1:14" x14ac:dyDescent="0.3">
      <c r="A4186" s="20">
        <v>32056</v>
      </c>
      <c r="B4186" s="21">
        <f t="shared" si="277"/>
        <v>85</v>
      </c>
      <c r="C4186" s="21">
        <v>5</v>
      </c>
      <c r="D4186" s="21">
        <f>VLOOKUP(A4186,英雄数据表!A:D,4,0)</f>
        <v>3</v>
      </c>
      <c r="E4186" s="20" t="str">
        <f>VLOOKUP(A4186,英雄数据表!A:C,3,0)</f>
        <v>爆燃之毒</v>
      </c>
      <c r="F4186" s="20">
        <f t="shared" si="278"/>
        <v>32056</v>
      </c>
      <c r="G4186" s="20">
        <f t="shared" si="279"/>
        <v>32056</v>
      </c>
      <c r="H4186" s="21" t="str">
        <f>VLOOKUP(B4186,属性中转表!A:F,6,FALSE)</f>
        <v>"hp":372600,"atk":10350</v>
      </c>
      <c r="I4186" s="20" t="str">
        <f>IF(VLOOKUP(B4186,属性中转表!A:G,7,FALSE)=0,"",VLOOKUP(VLOOKUP(B4186,属性中转表!A:G,7,FALSE),属性中转表!$K$2:$P$21,6,0))&amp;IF(VLOOKUP(B4186,属性中转表!A:G,7,FALSE)&gt;=50,VLOOKUP(A4186,英雄数据表!A:K,9,0),IF(VLOOKUP(B4186,属性中转表!A:G,7,FALSE)&gt;=25,VLOOKUP(A4186,英雄数据表!A:K,5,0),""))</f>
        <v>"atk":600,"hp":10000,"undpspro":200,"pvpdpspro":100,"pvpundpspro":100,"speed":10,"atkpro":100</v>
      </c>
      <c r="J4186" s="20" t="str">
        <f>IF(I4186="","",属性中转表!$I$1&amp;(IF(VLOOKUP(B4186,属性中转表!A:G,7,FALSE)=0,0,VLOOKUP(VLOOKUP(B4186,属性中转表!A:G,7,FALSE),属性中转表!$K$2:$P$21,4,0)))+IFERROR(VLOOKUP(A4186,英雄数据表!A:K,IF(武魂!B4186&gt;=50,10,IF(武魂!B4186&gt;=25,6)),0),0))</f>
        <v>,"dpspro":200</v>
      </c>
      <c r="K4186" s="32" t="str">
        <f t="shared" si="276"/>
        <v>"atk":600,"hp":10000,"undpspro":200,"pvpdpspro":100,"pvpundpspro":100,"speed":10,"atkpro":100,"dpspro":200</v>
      </c>
      <c r="L4186" s="20" t="str">
        <f>IF(B4186&gt;=50,VLOOKUP(A4186,英雄数据表!A:L,11,FALSE),IF(B4186&gt;=25,VLOOKUP(A4186,英雄数据表!A:L,7,0),""))</f>
        <v>"3205602004"</v>
      </c>
      <c r="M4186" s="20" t="str">
        <f>IFERROR(VLOOKUP(B4186,属性中转表!$K$2:$O$21,5,FALSE),"")</f>
        <v>"dpspro":50</v>
      </c>
      <c r="N4186" s="20" t="str">
        <f>IF(B4186=25,VLOOKUP(A4186,英雄数据表!A:L,8,FALSE),IF(B4186=50,VLOOKUP(A4186,英雄数据表!A:L,12,0),""))</f>
        <v/>
      </c>
    </row>
    <row r="4187" spans="1:14" x14ac:dyDescent="0.3">
      <c r="A4187" s="20">
        <v>32056</v>
      </c>
      <c r="B4187" s="21">
        <f t="shared" si="277"/>
        <v>86</v>
      </c>
      <c r="C4187" s="21">
        <v>5</v>
      </c>
      <c r="D4187" s="21">
        <f>VLOOKUP(A4187,英雄数据表!A:D,4,0)</f>
        <v>3</v>
      </c>
      <c r="E4187" s="20" t="str">
        <f>VLOOKUP(A4187,英雄数据表!A:C,3,0)</f>
        <v>爆燃之毒</v>
      </c>
      <c r="F4187" s="20">
        <f t="shared" si="278"/>
        <v>32056</v>
      </c>
      <c r="G4187" s="20">
        <f t="shared" si="279"/>
        <v>32056</v>
      </c>
      <c r="H4187" s="21" t="str">
        <f>VLOOKUP(B4187,属性中转表!A:F,6,FALSE)</f>
        <v>"hp":378000,"atk":10500</v>
      </c>
      <c r="I4187" s="20" t="str">
        <f>IF(VLOOKUP(B4187,属性中转表!A:G,7,FALSE)=0,"",VLOOKUP(VLOOKUP(B4187,属性中转表!A:G,7,FALSE),属性中转表!$K$2:$P$21,6,0))&amp;IF(VLOOKUP(B4187,属性中转表!A:G,7,FALSE)&gt;=50,VLOOKUP(A4187,英雄数据表!A:K,9,0),IF(VLOOKUP(B4187,属性中转表!A:G,7,FALSE)&gt;=25,VLOOKUP(A4187,英雄数据表!A:K,5,0),""))</f>
        <v>"atk":600,"hp":10000,"undpspro":200,"pvpdpspro":100,"pvpundpspro":100,"speed":10,"atkpro":100</v>
      </c>
      <c r="J4187" s="20" t="str">
        <f>IF(I4187="","",属性中转表!$I$1&amp;(IF(VLOOKUP(B4187,属性中转表!A:G,7,FALSE)=0,0,VLOOKUP(VLOOKUP(B4187,属性中转表!A:G,7,FALSE),属性中转表!$K$2:$P$21,4,0)))+IFERROR(VLOOKUP(A4187,英雄数据表!A:K,IF(武魂!B4187&gt;=50,10,IF(武魂!B4187&gt;=25,6)),0),0))</f>
        <v>,"dpspro":200</v>
      </c>
      <c r="K4187" s="32" t="str">
        <f t="shared" ref="K4187:K4350" si="280">I4187&amp;J4187</f>
        <v>"atk":600,"hp":10000,"undpspro":200,"pvpdpspro":100,"pvpundpspro":100,"speed":10,"atkpro":100,"dpspro":200</v>
      </c>
      <c r="L4187" s="20" t="str">
        <f>IF(B4187&gt;=50,VLOOKUP(A4187,英雄数据表!A:L,11,FALSE),IF(B4187&gt;=25,VLOOKUP(A4187,英雄数据表!A:L,7,0),""))</f>
        <v>"3205602004"</v>
      </c>
      <c r="M4187" s="20" t="str">
        <f>IFERROR(VLOOKUP(B4187,属性中转表!$K$2:$O$21,5,FALSE),"")</f>
        <v/>
      </c>
      <c r="N4187" s="20" t="str">
        <f>IF(B4187=25,VLOOKUP(A4187,英雄数据表!A:L,8,FALSE),IF(B4187=50,VLOOKUP(A4187,英雄数据表!A:L,12,0),""))</f>
        <v/>
      </c>
    </row>
    <row r="4188" spans="1:14" x14ac:dyDescent="0.3">
      <c r="A4188" s="20">
        <v>32056</v>
      </c>
      <c r="B4188" s="21">
        <f t="shared" si="277"/>
        <v>87</v>
      </c>
      <c r="C4188" s="21">
        <v>5</v>
      </c>
      <c r="D4188" s="21">
        <f>VLOOKUP(A4188,英雄数据表!A:D,4,0)</f>
        <v>3</v>
      </c>
      <c r="E4188" s="20" t="str">
        <f>VLOOKUP(A4188,英雄数据表!A:C,3,0)</f>
        <v>爆燃之毒</v>
      </c>
      <c r="F4188" s="20">
        <f t="shared" si="278"/>
        <v>32056</v>
      </c>
      <c r="G4188" s="20">
        <f t="shared" si="279"/>
        <v>32056</v>
      </c>
      <c r="H4188" s="21" t="str">
        <f>VLOOKUP(B4188,属性中转表!A:F,6,FALSE)</f>
        <v>"hp":383400,"atk":10650</v>
      </c>
      <c r="I4188" s="20" t="str">
        <f>IF(VLOOKUP(B4188,属性中转表!A:G,7,FALSE)=0,"",VLOOKUP(VLOOKUP(B4188,属性中转表!A:G,7,FALSE),属性中转表!$K$2:$P$21,6,0))&amp;IF(VLOOKUP(B4188,属性中转表!A:G,7,FALSE)&gt;=50,VLOOKUP(A4188,英雄数据表!A:K,9,0),IF(VLOOKUP(B4188,属性中转表!A:G,7,FALSE)&gt;=25,VLOOKUP(A4188,英雄数据表!A:K,5,0),""))</f>
        <v>"atk":600,"hp":10000,"undpspro":200,"pvpdpspro":100,"pvpundpspro":100,"speed":10,"atkpro":100</v>
      </c>
      <c r="J4188" s="20" t="str">
        <f>IF(I4188="","",属性中转表!$I$1&amp;(IF(VLOOKUP(B4188,属性中转表!A:G,7,FALSE)=0,0,VLOOKUP(VLOOKUP(B4188,属性中转表!A:G,7,FALSE),属性中转表!$K$2:$P$21,4,0)))+IFERROR(VLOOKUP(A4188,英雄数据表!A:K,IF(武魂!B4188&gt;=50,10,IF(武魂!B4188&gt;=25,6)),0),0))</f>
        <v>,"dpspro":200</v>
      </c>
      <c r="K4188" s="32" t="str">
        <f t="shared" si="280"/>
        <v>"atk":600,"hp":10000,"undpspro":200,"pvpdpspro":100,"pvpundpspro":100,"speed":10,"atkpro":100,"dpspro":200</v>
      </c>
      <c r="L4188" s="20" t="str">
        <f>IF(B4188&gt;=50,VLOOKUP(A4188,英雄数据表!A:L,11,FALSE),IF(B4188&gt;=25,VLOOKUP(A4188,英雄数据表!A:L,7,0),""))</f>
        <v>"3205602004"</v>
      </c>
      <c r="M4188" s="20" t="str">
        <f>IFERROR(VLOOKUP(B4188,属性中转表!$K$2:$O$21,5,FALSE),"")</f>
        <v/>
      </c>
      <c r="N4188" s="20" t="str">
        <f>IF(B4188=25,VLOOKUP(A4188,英雄数据表!A:L,8,FALSE),IF(B4188=50,VLOOKUP(A4188,英雄数据表!A:L,12,0),""))</f>
        <v/>
      </c>
    </row>
    <row r="4189" spans="1:14" x14ac:dyDescent="0.3">
      <c r="A4189" s="20">
        <v>32056</v>
      </c>
      <c r="B4189" s="21">
        <f t="shared" si="277"/>
        <v>88</v>
      </c>
      <c r="C4189" s="21">
        <v>5</v>
      </c>
      <c r="D4189" s="21">
        <f>VLOOKUP(A4189,英雄数据表!A:D,4,0)</f>
        <v>3</v>
      </c>
      <c r="E4189" s="20" t="str">
        <f>VLOOKUP(A4189,英雄数据表!A:C,3,0)</f>
        <v>爆燃之毒</v>
      </c>
      <c r="F4189" s="20">
        <f t="shared" si="278"/>
        <v>32056</v>
      </c>
      <c r="G4189" s="20">
        <f t="shared" si="279"/>
        <v>32056</v>
      </c>
      <c r="H4189" s="21" t="str">
        <f>VLOOKUP(B4189,属性中转表!A:F,6,FALSE)</f>
        <v>"hp":388800,"atk":10800</v>
      </c>
      <c r="I4189" s="20" t="str">
        <f>IF(VLOOKUP(B4189,属性中转表!A:G,7,FALSE)=0,"",VLOOKUP(VLOOKUP(B4189,属性中转表!A:G,7,FALSE),属性中转表!$K$2:$P$21,6,0))&amp;IF(VLOOKUP(B4189,属性中转表!A:G,7,FALSE)&gt;=50,VLOOKUP(A4189,英雄数据表!A:K,9,0),IF(VLOOKUP(B4189,属性中转表!A:G,7,FALSE)&gt;=25,VLOOKUP(A4189,英雄数据表!A:K,5,0),""))</f>
        <v>"atk":600,"hp":10000,"undpspro":200,"pvpdpspro":100,"pvpundpspro":100,"speed":10,"atkpro":100</v>
      </c>
      <c r="J4189" s="20" t="str">
        <f>IF(I4189="","",属性中转表!$I$1&amp;(IF(VLOOKUP(B4189,属性中转表!A:G,7,FALSE)=0,0,VLOOKUP(VLOOKUP(B4189,属性中转表!A:G,7,FALSE),属性中转表!$K$2:$P$21,4,0)))+IFERROR(VLOOKUP(A4189,英雄数据表!A:K,IF(武魂!B4189&gt;=50,10,IF(武魂!B4189&gt;=25,6)),0),0))</f>
        <v>,"dpspro":200</v>
      </c>
      <c r="K4189" s="32" t="str">
        <f t="shared" si="280"/>
        <v>"atk":600,"hp":10000,"undpspro":200,"pvpdpspro":100,"pvpundpspro":100,"speed":10,"atkpro":100,"dpspro":200</v>
      </c>
      <c r="L4189" s="20" t="str">
        <f>IF(B4189&gt;=50,VLOOKUP(A4189,英雄数据表!A:L,11,FALSE),IF(B4189&gt;=25,VLOOKUP(A4189,英雄数据表!A:L,7,0),""))</f>
        <v>"3205602004"</v>
      </c>
      <c r="M4189" s="20" t="str">
        <f>IFERROR(VLOOKUP(B4189,属性中转表!$K$2:$O$21,5,FALSE),"")</f>
        <v/>
      </c>
      <c r="N4189" s="20" t="str">
        <f>IF(B4189=25,VLOOKUP(A4189,英雄数据表!A:L,8,FALSE),IF(B4189=50,VLOOKUP(A4189,英雄数据表!A:L,12,0),""))</f>
        <v/>
      </c>
    </row>
    <row r="4190" spans="1:14" x14ac:dyDescent="0.3">
      <c r="A4190" s="20">
        <v>32056</v>
      </c>
      <c r="B4190" s="21">
        <f t="shared" si="277"/>
        <v>89</v>
      </c>
      <c r="C4190" s="21">
        <v>5</v>
      </c>
      <c r="D4190" s="21">
        <f>VLOOKUP(A4190,英雄数据表!A:D,4,0)</f>
        <v>3</v>
      </c>
      <c r="E4190" s="20" t="str">
        <f>VLOOKUP(A4190,英雄数据表!A:C,3,0)</f>
        <v>爆燃之毒</v>
      </c>
      <c r="F4190" s="20">
        <f t="shared" si="278"/>
        <v>32056</v>
      </c>
      <c r="G4190" s="20">
        <f t="shared" si="279"/>
        <v>32056</v>
      </c>
      <c r="H4190" s="21" t="str">
        <f>VLOOKUP(B4190,属性中转表!A:F,6,FALSE)</f>
        <v>"hp":394200,"atk":10950</v>
      </c>
      <c r="I4190" s="20" t="str">
        <f>IF(VLOOKUP(B4190,属性中转表!A:G,7,FALSE)=0,"",VLOOKUP(VLOOKUP(B4190,属性中转表!A:G,7,FALSE),属性中转表!$K$2:$P$21,6,0))&amp;IF(VLOOKUP(B4190,属性中转表!A:G,7,FALSE)&gt;=50,VLOOKUP(A4190,英雄数据表!A:K,9,0),IF(VLOOKUP(B4190,属性中转表!A:G,7,FALSE)&gt;=25,VLOOKUP(A4190,英雄数据表!A:K,5,0),""))</f>
        <v>"atk":600,"hp":10000,"undpspro":200,"pvpdpspro":100,"pvpundpspro":100,"speed":10,"atkpro":100</v>
      </c>
      <c r="J4190" s="20" t="str">
        <f>IF(I4190="","",属性中转表!$I$1&amp;(IF(VLOOKUP(B4190,属性中转表!A:G,7,FALSE)=0,0,VLOOKUP(VLOOKUP(B4190,属性中转表!A:G,7,FALSE),属性中转表!$K$2:$P$21,4,0)))+IFERROR(VLOOKUP(A4190,英雄数据表!A:K,IF(武魂!B4190&gt;=50,10,IF(武魂!B4190&gt;=25,6)),0),0))</f>
        <v>,"dpspro":200</v>
      </c>
      <c r="K4190" s="32" t="str">
        <f t="shared" si="280"/>
        <v>"atk":600,"hp":10000,"undpspro":200,"pvpdpspro":100,"pvpundpspro":100,"speed":10,"atkpro":100,"dpspro":200</v>
      </c>
      <c r="L4190" s="20" t="str">
        <f>IF(B4190&gt;=50,VLOOKUP(A4190,英雄数据表!A:L,11,FALSE),IF(B4190&gt;=25,VLOOKUP(A4190,英雄数据表!A:L,7,0),""))</f>
        <v>"3205602004"</v>
      </c>
      <c r="M4190" s="20" t="str">
        <f>IFERROR(VLOOKUP(B4190,属性中转表!$K$2:$O$21,5,FALSE),"")</f>
        <v/>
      </c>
      <c r="N4190" s="20" t="str">
        <f>IF(B4190=25,VLOOKUP(A4190,英雄数据表!A:L,8,FALSE),IF(B4190=50,VLOOKUP(A4190,英雄数据表!A:L,12,0),""))</f>
        <v/>
      </c>
    </row>
    <row r="4191" spans="1:14" x14ac:dyDescent="0.3">
      <c r="A4191" s="20">
        <v>32056</v>
      </c>
      <c r="B4191" s="21">
        <f t="shared" si="277"/>
        <v>90</v>
      </c>
      <c r="C4191" s="21">
        <v>5</v>
      </c>
      <c r="D4191" s="21">
        <f>VLOOKUP(A4191,英雄数据表!A:D,4,0)</f>
        <v>3</v>
      </c>
      <c r="E4191" s="20" t="str">
        <f>VLOOKUP(A4191,英雄数据表!A:C,3,0)</f>
        <v>爆燃之毒</v>
      </c>
      <c r="F4191" s="20">
        <f t="shared" si="278"/>
        <v>32056</v>
      </c>
      <c r="G4191" s="20">
        <f t="shared" si="279"/>
        <v>32056</v>
      </c>
      <c r="H4191" s="21" t="str">
        <f>VLOOKUP(B4191,属性中转表!A:F,6,FALSE)</f>
        <v>"hp":399600,"atk":11100</v>
      </c>
      <c r="I4191" s="20" t="str">
        <f>IF(VLOOKUP(B4191,属性中转表!A:G,7,FALSE)=0,"",VLOOKUP(VLOOKUP(B4191,属性中转表!A:G,7,FALSE),属性中转表!$K$2:$P$21,6,0))&amp;IF(VLOOKUP(B4191,属性中转表!A:G,7,FALSE)&gt;=50,VLOOKUP(A4191,英雄数据表!A:K,9,0),IF(VLOOKUP(B4191,属性中转表!A:G,7,FALSE)&gt;=25,VLOOKUP(A4191,英雄数据表!A:K,5,0),""))</f>
        <v>"atk":600,"hp":10000,"undpspro":200,"pvpdpspro":150,"pvpundpspro":100,"speed":10,"atkpro":100</v>
      </c>
      <c r="J4191" s="20" t="str">
        <f>IF(I4191="","",属性中转表!$I$1&amp;(IF(VLOOKUP(B4191,属性中转表!A:G,7,FALSE)=0,0,VLOOKUP(VLOOKUP(B4191,属性中转表!A:G,7,FALSE),属性中转表!$K$2:$P$21,4,0)))+IFERROR(VLOOKUP(A4191,英雄数据表!A:K,IF(武魂!B4191&gt;=50,10,IF(武魂!B4191&gt;=25,6)),0),0))</f>
        <v>,"dpspro":200</v>
      </c>
      <c r="K4191" s="32" t="str">
        <f t="shared" si="280"/>
        <v>"atk":600,"hp":10000,"undpspro":200,"pvpdpspro":150,"pvpundpspro":100,"speed":10,"atkpro":100,"dpspro":200</v>
      </c>
      <c r="L4191" s="20" t="str">
        <f>IF(B4191&gt;=50,VLOOKUP(A4191,英雄数据表!A:L,11,FALSE),IF(B4191&gt;=25,VLOOKUP(A4191,英雄数据表!A:L,7,0),""))</f>
        <v>"3205602004"</v>
      </c>
      <c r="M4191" s="20" t="str">
        <f>IFERROR(VLOOKUP(B4191,属性中转表!$K$2:$O$21,5,FALSE),"")</f>
        <v>"pvpdpspro":50</v>
      </c>
      <c r="N4191" s="20" t="str">
        <f>IF(B4191=25,VLOOKUP(A4191,英雄数据表!A:L,8,FALSE),IF(B4191=50,VLOOKUP(A4191,英雄数据表!A:L,12,0),""))</f>
        <v/>
      </c>
    </row>
    <row r="4192" spans="1:14" x14ac:dyDescent="0.3">
      <c r="A4192" s="20">
        <v>32056</v>
      </c>
      <c r="B4192" s="21">
        <f t="shared" si="277"/>
        <v>91</v>
      </c>
      <c r="C4192" s="21">
        <v>5</v>
      </c>
      <c r="D4192" s="21">
        <f>VLOOKUP(A4192,英雄数据表!A:D,4,0)</f>
        <v>3</v>
      </c>
      <c r="E4192" s="20" t="str">
        <f>VLOOKUP(A4192,英雄数据表!A:C,3,0)</f>
        <v>爆燃之毒</v>
      </c>
      <c r="F4192" s="20">
        <f t="shared" si="278"/>
        <v>32056</v>
      </c>
      <c r="G4192" s="20">
        <f t="shared" si="279"/>
        <v>32056</v>
      </c>
      <c r="H4192" s="21" t="str">
        <f>VLOOKUP(B4192,属性中转表!A:F,6,FALSE)</f>
        <v>"hp":405000,"atk":11250</v>
      </c>
      <c r="I4192" s="20" t="str">
        <f>IF(VLOOKUP(B4192,属性中转表!A:G,7,FALSE)=0,"",VLOOKUP(VLOOKUP(B4192,属性中转表!A:G,7,FALSE),属性中转表!$K$2:$P$21,6,0))&amp;IF(VLOOKUP(B4192,属性中转表!A:G,7,FALSE)&gt;=50,VLOOKUP(A4192,英雄数据表!A:K,9,0),IF(VLOOKUP(B4192,属性中转表!A:G,7,FALSE)&gt;=25,VLOOKUP(A4192,英雄数据表!A:K,5,0),""))</f>
        <v>"atk":600,"hp":10000,"undpspro":200,"pvpdpspro":150,"pvpundpspro":100,"speed":10,"atkpro":100</v>
      </c>
      <c r="J4192" s="20" t="str">
        <f>IF(I4192="","",属性中转表!$I$1&amp;(IF(VLOOKUP(B4192,属性中转表!A:G,7,FALSE)=0,0,VLOOKUP(VLOOKUP(B4192,属性中转表!A:G,7,FALSE),属性中转表!$K$2:$P$21,4,0)))+IFERROR(VLOOKUP(A4192,英雄数据表!A:K,IF(武魂!B4192&gt;=50,10,IF(武魂!B4192&gt;=25,6)),0),0))</f>
        <v>,"dpspro":200</v>
      </c>
      <c r="K4192" s="32" t="str">
        <f t="shared" si="280"/>
        <v>"atk":600,"hp":10000,"undpspro":200,"pvpdpspro":150,"pvpundpspro":100,"speed":10,"atkpro":100,"dpspro":200</v>
      </c>
      <c r="L4192" s="20" t="str">
        <f>IF(B4192&gt;=50,VLOOKUP(A4192,英雄数据表!A:L,11,FALSE),IF(B4192&gt;=25,VLOOKUP(A4192,英雄数据表!A:L,7,0),""))</f>
        <v>"3205602004"</v>
      </c>
      <c r="M4192" s="20" t="str">
        <f>IFERROR(VLOOKUP(B4192,属性中转表!$K$2:$O$21,5,FALSE),"")</f>
        <v/>
      </c>
      <c r="N4192" s="20" t="str">
        <f>IF(B4192=25,VLOOKUP(A4192,英雄数据表!A:L,8,FALSE),IF(B4192=50,VLOOKUP(A4192,英雄数据表!A:L,12,0),""))</f>
        <v/>
      </c>
    </row>
    <row r="4193" spans="1:14" x14ac:dyDescent="0.3">
      <c r="A4193" s="20">
        <v>32056</v>
      </c>
      <c r="B4193" s="21">
        <f t="shared" si="277"/>
        <v>92</v>
      </c>
      <c r="C4193" s="21">
        <v>5</v>
      </c>
      <c r="D4193" s="21">
        <f>VLOOKUP(A4193,英雄数据表!A:D,4,0)</f>
        <v>3</v>
      </c>
      <c r="E4193" s="20" t="str">
        <f>VLOOKUP(A4193,英雄数据表!A:C,3,0)</f>
        <v>爆燃之毒</v>
      </c>
      <c r="F4193" s="20">
        <f t="shared" si="278"/>
        <v>32056</v>
      </c>
      <c r="G4193" s="20">
        <f t="shared" si="279"/>
        <v>32056</v>
      </c>
      <c r="H4193" s="21" t="str">
        <f>VLOOKUP(B4193,属性中转表!A:F,6,FALSE)</f>
        <v>"hp":410400,"atk":11400</v>
      </c>
      <c r="I4193" s="20" t="str">
        <f>IF(VLOOKUP(B4193,属性中转表!A:G,7,FALSE)=0,"",VLOOKUP(VLOOKUP(B4193,属性中转表!A:G,7,FALSE),属性中转表!$K$2:$P$21,6,0))&amp;IF(VLOOKUP(B4193,属性中转表!A:G,7,FALSE)&gt;=50,VLOOKUP(A4193,英雄数据表!A:K,9,0),IF(VLOOKUP(B4193,属性中转表!A:G,7,FALSE)&gt;=25,VLOOKUP(A4193,英雄数据表!A:K,5,0),""))</f>
        <v>"atk":600,"hp":10000,"undpspro":200,"pvpdpspro":150,"pvpundpspro":100,"speed":10,"atkpro":100</v>
      </c>
      <c r="J4193" s="20" t="str">
        <f>IF(I4193="","",属性中转表!$I$1&amp;(IF(VLOOKUP(B4193,属性中转表!A:G,7,FALSE)=0,0,VLOOKUP(VLOOKUP(B4193,属性中转表!A:G,7,FALSE),属性中转表!$K$2:$P$21,4,0)))+IFERROR(VLOOKUP(A4193,英雄数据表!A:K,IF(武魂!B4193&gt;=50,10,IF(武魂!B4193&gt;=25,6)),0),0))</f>
        <v>,"dpspro":200</v>
      </c>
      <c r="K4193" s="32" t="str">
        <f t="shared" si="280"/>
        <v>"atk":600,"hp":10000,"undpspro":200,"pvpdpspro":150,"pvpundpspro":100,"speed":10,"atkpro":100,"dpspro":200</v>
      </c>
      <c r="L4193" s="20" t="str">
        <f>IF(B4193&gt;=50,VLOOKUP(A4193,英雄数据表!A:L,11,FALSE),IF(B4193&gt;=25,VLOOKUP(A4193,英雄数据表!A:L,7,0),""))</f>
        <v>"3205602004"</v>
      </c>
      <c r="M4193" s="20" t="str">
        <f>IFERROR(VLOOKUP(B4193,属性中转表!$K$2:$O$21,5,FALSE),"")</f>
        <v/>
      </c>
      <c r="N4193" s="20" t="str">
        <f>IF(B4193=25,VLOOKUP(A4193,英雄数据表!A:L,8,FALSE),IF(B4193=50,VLOOKUP(A4193,英雄数据表!A:L,12,0),""))</f>
        <v/>
      </c>
    </row>
    <row r="4194" spans="1:14" x14ac:dyDescent="0.3">
      <c r="A4194" s="20">
        <v>32056</v>
      </c>
      <c r="B4194" s="21">
        <f t="shared" si="277"/>
        <v>93</v>
      </c>
      <c r="C4194" s="21">
        <v>5</v>
      </c>
      <c r="D4194" s="21">
        <f>VLOOKUP(A4194,英雄数据表!A:D,4,0)</f>
        <v>3</v>
      </c>
      <c r="E4194" s="20" t="str">
        <f>VLOOKUP(A4194,英雄数据表!A:C,3,0)</f>
        <v>爆燃之毒</v>
      </c>
      <c r="F4194" s="20">
        <f t="shared" si="278"/>
        <v>32056</v>
      </c>
      <c r="G4194" s="20">
        <f t="shared" si="279"/>
        <v>32056</v>
      </c>
      <c r="H4194" s="21" t="str">
        <f>VLOOKUP(B4194,属性中转表!A:F,6,FALSE)</f>
        <v>"hp":415800,"atk":11550</v>
      </c>
      <c r="I4194" s="20" t="str">
        <f>IF(VLOOKUP(B4194,属性中转表!A:G,7,FALSE)=0,"",VLOOKUP(VLOOKUP(B4194,属性中转表!A:G,7,FALSE),属性中转表!$K$2:$P$21,6,0))&amp;IF(VLOOKUP(B4194,属性中转表!A:G,7,FALSE)&gt;=50,VLOOKUP(A4194,英雄数据表!A:K,9,0),IF(VLOOKUP(B4194,属性中转表!A:G,7,FALSE)&gt;=25,VLOOKUP(A4194,英雄数据表!A:K,5,0),""))</f>
        <v>"atk":600,"hp":10000,"undpspro":200,"pvpdpspro":150,"pvpundpspro":100,"speed":10,"atkpro":100</v>
      </c>
      <c r="J4194" s="20" t="str">
        <f>IF(I4194="","",属性中转表!$I$1&amp;(IF(VLOOKUP(B4194,属性中转表!A:G,7,FALSE)=0,0,VLOOKUP(VLOOKUP(B4194,属性中转表!A:G,7,FALSE),属性中转表!$K$2:$P$21,4,0)))+IFERROR(VLOOKUP(A4194,英雄数据表!A:K,IF(武魂!B4194&gt;=50,10,IF(武魂!B4194&gt;=25,6)),0),0))</f>
        <v>,"dpspro":200</v>
      </c>
      <c r="K4194" s="32" t="str">
        <f t="shared" si="280"/>
        <v>"atk":600,"hp":10000,"undpspro":200,"pvpdpspro":150,"pvpundpspro":100,"speed":10,"atkpro":100,"dpspro":200</v>
      </c>
      <c r="L4194" s="20" t="str">
        <f>IF(B4194&gt;=50,VLOOKUP(A4194,英雄数据表!A:L,11,FALSE),IF(B4194&gt;=25,VLOOKUP(A4194,英雄数据表!A:L,7,0),""))</f>
        <v>"3205602004"</v>
      </c>
      <c r="M4194" s="20" t="str">
        <f>IFERROR(VLOOKUP(B4194,属性中转表!$K$2:$O$21,5,FALSE),"")</f>
        <v/>
      </c>
      <c r="N4194" s="20" t="str">
        <f>IF(B4194=25,VLOOKUP(A4194,英雄数据表!A:L,8,FALSE),IF(B4194=50,VLOOKUP(A4194,英雄数据表!A:L,12,0),""))</f>
        <v/>
      </c>
    </row>
    <row r="4195" spans="1:14" x14ac:dyDescent="0.3">
      <c r="A4195" s="20">
        <v>32056</v>
      </c>
      <c r="B4195" s="21">
        <f t="shared" si="277"/>
        <v>94</v>
      </c>
      <c r="C4195" s="21">
        <v>5</v>
      </c>
      <c r="D4195" s="21">
        <f>VLOOKUP(A4195,英雄数据表!A:D,4,0)</f>
        <v>3</v>
      </c>
      <c r="E4195" s="20" t="str">
        <f>VLOOKUP(A4195,英雄数据表!A:C,3,0)</f>
        <v>爆燃之毒</v>
      </c>
      <c r="F4195" s="20">
        <f t="shared" si="278"/>
        <v>32056</v>
      </c>
      <c r="G4195" s="20">
        <f t="shared" si="279"/>
        <v>32056</v>
      </c>
      <c r="H4195" s="21" t="str">
        <f>VLOOKUP(B4195,属性中转表!A:F,6,FALSE)</f>
        <v>"hp":421200,"atk":11700</v>
      </c>
      <c r="I4195" s="20" t="str">
        <f>IF(VLOOKUP(B4195,属性中转表!A:G,7,FALSE)=0,"",VLOOKUP(VLOOKUP(B4195,属性中转表!A:G,7,FALSE),属性中转表!$K$2:$P$21,6,0))&amp;IF(VLOOKUP(B4195,属性中转表!A:G,7,FALSE)&gt;=50,VLOOKUP(A4195,英雄数据表!A:K,9,0),IF(VLOOKUP(B4195,属性中转表!A:G,7,FALSE)&gt;=25,VLOOKUP(A4195,英雄数据表!A:K,5,0),""))</f>
        <v>"atk":600,"hp":10000,"undpspro":200,"pvpdpspro":150,"pvpundpspro":100,"speed":10,"atkpro":100</v>
      </c>
      <c r="J4195" s="20" t="str">
        <f>IF(I4195="","",属性中转表!$I$1&amp;(IF(VLOOKUP(B4195,属性中转表!A:G,7,FALSE)=0,0,VLOOKUP(VLOOKUP(B4195,属性中转表!A:G,7,FALSE),属性中转表!$K$2:$P$21,4,0)))+IFERROR(VLOOKUP(A4195,英雄数据表!A:K,IF(武魂!B4195&gt;=50,10,IF(武魂!B4195&gt;=25,6)),0),0))</f>
        <v>,"dpspro":200</v>
      </c>
      <c r="K4195" s="32" t="str">
        <f t="shared" si="280"/>
        <v>"atk":600,"hp":10000,"undpspro":200,"pvpdpspro":150,"pvpundpspro":100,"speed":10,"atkpro":100,"dpspro":200</v>
      </c>
      <c r="L4195" s="20" t="str">
        <f>IF(B4195&gt;=50,VLOOKUP(A4195,英雄数据表!A:L,11,FALSE),IF(B4195&gt;=25,VLOOKUP(A4195,英雄数据表!A:L,7,0),""))</f>
        <v>"3205602004"</v>
      </c>
      <c r="M4195" s="20" t="str">
        <f>IFERROR(VLOOKUP(B4195,属性中转表!$K$2:$O$21,5,FALSE),"")</f>
        <v/>
      </c>
      <c r="N4195" s="20" t="str">
        <f>IF(B4195=25,VLOOKUP(A4195,英雄数据表!A:L,8,FALSE),IF(B4195=50,VLOOKUP(A4195,英雄数据表!A:L,12,0),""))</f>
        <v/>
      </c>
    </row>
    <row r="4196" spans="1:14" x14ac:dyDescent="0.3">
      <c r="A4196" s="20">
        <v>32056</v>
      </c>
      <c r="B4196" s="21">
        <f t="shared" si="277"/>
        <v>95</v>
      </c>
      <c r="C4196" s="21">
        <v>5</v>
      </c>
      <c r="D4196" s="21">
        <f>VLOOKUP(A4196,英雄数据表!A:D,4,0)</f>
        <v>3</v>
      </c>
      <c r="E4196" s="20" t="str">
        <f>VLOOKUP(A4196,英雄数据表!A:C,3,0)</f>
        <v>爆燃之毒</v>
      </c>
      <c r="F4196" s="20">
        <f t="shared" si="278"/>
        <v>32056</v>
      </c>
      <c r="G4196" s="20">
        <f t="shared" si="279"/>
        <v>32056</v>
      </c>
      <c r="H4196" s="21" t="str">
        <f>VLOOKUP(B4196,属性中转表!A:F,6,FALSE)</f>
        <v>"hp":426600,"atk":11850</v>
      </c>
      <c r="I4196" s="20" t="str">
        <f>IF(VLOOKUP(B4196,属性中转表!A:G,7,FALSE)=0,"",VLOOKUP(VLOOKUP(B4196,属性中转表!A:G,7,FALSE),属性中转表!$K$2:$P$21,6,0))&amp;IF(VLOOKUP(B4196,属性中转表!A:G,7,FALSE)&gt;=50,VLOOKUP(A4196,英雄数据表!A:K,9,0),IF(VLOOKUP(B4196,属性中转表!A:G,7,FALSE)&gt;=25,VLOOKUP(A4196,英雄数据表!A:K,5,0),""))</f>
        <v>"atk":600,"hp":10000,"undpspro":200,"pvpdpspro":150,"pvpundpspro":150,"speed":10,"atkpro":100</v>
      </c>
      <c r="J4196" s="20" t="str">
        <f>IF(I4196="","",属性中转表!$I$1&amp;(IF(VLOOKUP(B4196,属性中转表!A:G,7,FALSE)=0,0,VLOOKUP(VLOOKUP(B4196,属性中转表!A:G,7,FALSE),属性中转表!$K$2:$P$21,4,0)))+IFERROR(VLOOKUP(A4196,英雄数据表!A:K,IF(武魂!B4196&gt;=50,10,IF(武魂!B4196&gt;=25,6)),0),0))</f>
        <v>,"dpspro":200</v>
      </c>
      <c r="K4196" s="32" t="str">
        <f t="shared" si="280"/>
        <v>"atk":600,"hp":10000,"undpspro":200,"pvpdpspro":150,"pvpundpspro":150,"speed":10,"atkpro":100,"dpspro":200</v>
      </c>
      <c r="L4196" s="20" t="str">
        <f>IF(B4196&gt;=50,VLOOKUP(A4196,英雄数据表!A:L,11,FALSE),IF(B4196&gt;=25,VLOOKUP(A4196,英雄数据表!A:L,7,0),""))</f>
        <v>"3205602004"</v>
      </c>
      <c r="M4196" s="20" t="str">
        <f>IFERROR(VLOOKUP(B4196,属性中转表!$K$2:$O$21,5,FALSE),"")</f>
        <v>"pvpundpspro":50</v>
      </c>
      <c r="N4196" s="20" t="str">
        <f>IF(B4196=25,VLOOKUP(A4196,英雄数据表!A:L,8,FALSE),IF(B4196=50,VLOOKUP(A4196,英雄数据表!A:L,12,0),""))</f>
        <v/>
      </c>
    </row>
    <row r="4197" spans="1:14" x14ac:dyDescent="0.3">
      <c r="A4197" s="20">
        <v>32056</v>
      </c>
      <c r="B4197" s="21">
        <f t="shared" si="277"/>
        <v>96</v>
      </c>
      <c r="C4197" s="21">
        <v>5</v>
      </c>
      <c r="D4197" s="21">
        <f>VLOOKUP(A4197,英雄数据表!A:D,4,0)</f>
        <v>3</v>
      </c>
      <c r="E4197" s="20" t="str">
        <f>VLOOKUP(A4197,英雄数据表!A:C,3,0)</f>
        <v>爆燃之毒</v>
      </c>
      <c r="F4197" s="20">
        <f t="shared" si="278"/>
        <v>32056</v>
      </c>
      <c r="G4197" s="20">
        <f t="shared" si="279"/>
        <v>32056</v>
      </c>
      <c r="H4197" s="21" t="str">
        <f>VLOOKUP(B4197,属性中转表!A:F,6,FALSE)</f>
        <v>"hp":432000,"atk":12000</v>
      </c>
      <c r="I4197" s="20" t="str">
        <f>IF(VLOOKUP(B4197,属性中转表!A:G,7,FALSE)=0,"",VLOOKUP(VLOOKUP(B4197,属性中转表!A:G,7,FALSE),属性中转表!$K$2:$P$21,6,0))&amp;IF(VLOOKUP(B4197,属性中转表!A:G,7,FALSE)&gt;=50,VLOOKUP(A4197,英雄数据表!A:K,9,0),IF(VLOOKUP(B4197,属性中转表!A:G,7,FALSE)&gt;=25,VLOOKUP(A4197,英雄数据表!A:K,5,0),""))</f>
        <v>"atk":600,"hp":10000,"undpspro":200,"pvpdpspro":150,"pvpundpspro":150,"speed":10,"atkpro":100</v>
      </c>
      <c r="J4197" s="20" t="str">
        <f>IF(I4197="","",属性中转表!$I$1&amp;(IF(VLOOKUP(B4197,属性中转表!A:G,7,FALSE)=0,0,VLOOKUP(VLOOKUP(B4197,属性中转表!A:G,7,FALSE),属性中转表!$K$2:$P$21,4,0)))+IFERROR(VLOOKUP(A4197,英雄数据表!A:K,IF(武魂!B4197&gt;=50,10,IF(武魂!B4197&gt;=25,6)),0),0))</f>
        <v>,"dpspro":200</v>
      </c>
      <c r="K4197" s="32" t="str">
        <f t="shared" si="280"/>
        <v>"atk":600,"hp":10000,"undpspro":200,"pvpdpspro":150,"pvpundpspro":150,"speed":10,"atkpro":100,"dpspro":200</v>
      </c>
      <c r="L4197" s="20" t="str">
        <f>IF(B4197&gt;=50,VLOOKUP(A4197,英雄数据表!A:L,11,FALSE),IF(B4197&gt;=25,VLOOKUP(A4197,英雄数据表!A:L,7,0),""))</f>
        <v>"3205602004"</v>
      </c>
      <c r="M4197" s="20" t="str">
        <f>IFERROR(VLOOKUP(B4197,属性中转表!$K$2:$O$21,5,FALSE),"")</f>
        <v/>
      </c>
      <c r="N4197" s="20" t="str">
        <f>IF(B4197=25,VLOOKUP(A4197,英雄数据表!A:L,8,FALSE),IF(B4197=50,VLOOKUP(A4197,英雄数据表!A:L,12,0),""))</f>
        <v/>
      </c>
    </row>
    <row r="4198" spans="1:14" x14ac:dyDescent="0.3">
      <c r="A4198" s="20">
        <v>32056</v>
      </c>
      <c r="B4198" s="21">
        <f t="shared" si="277"/>
        <v>97</v>
      </c>
      <c r="C4198" s="21">
        <v>5</v>
      </c>
      <c r="D4198" s="21">
        <f>VLOOKUP(A4198,英雄数据表!A:D,4,0)</f>
        <v>3</v>
      </c>
      <c r="E4198" s="20" t="str">
        <f>VLOOKUP(A4198,英雄数据表!A:C,3,0)</f>
        <v>爆燃之毒</v>
      </c>
      <c r="F4198" s="20">
        <f t="shared" si="278"/>
        <v>32056</v>
      </c>
      <c r="G4198" s="20">
        <f t="shared" si="279"/>
        <v>32056</v>
      </c>
      <c r="H4198" s="21" t="str">
        <f>VLOOKUP(B4198,属性中转表!A:F,6,FALSE)</f>
        <v>"hp":437400,"atk":12150</v>
      </c>
      <c r="I4198" s="20" t="str">
        <f>IF(VLOOKUP(B4198,属性中转表!A:G,7,FALSE)=0,"",VLOOKUP(VLOOKUP(B4198,属性中转表!A:G,7,FALSE),属性中转表!$K$2:$P$21,6,0))&amp;IF(VLOOKUP(B4198,属性中转表!A:G,7,FALSE)&gt;=50,VLOOKUP(A4198,英雄数据表!A:K,9,0),IF(VLOOKUP(B4198,属性中转表!A:G,7,FALSE)&gt;=25,VLOOKUP(A4198,英雄数据表!A:K,5,0),""))</f>
        <v>"atk":600,"hp":10000,"undpspro":200,"pvpdpspro":150,"pvpundpspro":150,"speed":10,"atkpro":100</v>
      </c>
      <c r="J4198" s="20" t="str">
        <f>IF(I4198="","",属性中转表!$I$1&amp;(IF(VLOOKUP(B4198,属性中转表!A:G,7,FALSE)=0,0,VLOOKUP(VLOOKUP(B4198,属性中转表!A:G,7,FALSE),属性中转表!$K$2:$P$21,4,0)))+IFERROR(VLOOKUP(A4198,英雄数据表!A:K,IF(武魂!B4198&gt;=50,10,IF(武魂!B4198&gt;=25,6)),0),0))</f>
        <v>,"dpspro":200</v>
      </c>
      <c r="K4198" s="32" t="str">
        <f t="shared" si="280"/>
        <v>"atk":600,"hp":10000,"undpspro":200,"pvpdpspro":150,"pvpundpspro":150,"speed":10,"atkpro":100,"dpspro":200</v>
      </c>
      <c r="L4198" s="20" t="str">
        <f>IF(B4198&gt;=50,VLOOKUP(A4198,英雄数据表!A:L,11,FALSE),IF(B4198&gt;=25,VLOOKUP(A4198,英雄数据表!A:L,7,0),""))</f>
        <v>"3205602004"</v>
      </c>
      <c r="M4198" s="20" t="str">
        <f>IFERROR(VLOOKUP(B4198,属性中转表!$K$2:$O$21,5,FALSE),"")</f>
        <v/>
      </c>
      <c r="N4198" s="20" t="str">
        <f>IF(B4198=25,VLOOKUP(A4198,英雄数据表!A:L,8,FALSE),IF(B4198=50,VLOOKUP(A4198,英雄数据表!A:L,12,0),""))</f>
        <v/>
      </c>
    </row>
    <row r="4199" spans="1:14" x14ac:dyDescent="0.3">
      <c r="A4199" s="20">
        <v>32056</v>
      </c>
      <c r="B4199" s="21">
        <f t="shared" si="277"/>
        <v>98</v>
      </c>
      <c r="C4199" s="21">
        <v>5</v>
      </c>
      <c r="D4199" s="21">
        <f>VLOOKUP(A4199,英雄数据表!A:D,4,0)</f>
        <v>3</v>
      </c>
      <c r="E4199" s="20" t="str">
        <f>VLOOKUP(A4199,英雄数据表!A:C,3,0)</f>
        <v>爆燃之毒</v>
      </c>
      <c r="F4199" s="20">
        <f t="shared" si="278"/>
        <v>32056</v>
      </c>
      <c r="G4199" s="20">
        <f t="shared" si="279"/>
        <v>32056</v>
      </c>
      <c r="H4199" s="21" t="str">
        <f>VLOOKUP(B4199,属性中转表!A:F,6,FALSE)</f>
        <v>"hp":442800,"atk":12300</v>
      </c>
      <c r="I4199" s="20" t="str">
        <f>IF(VLOOKUP(B4199,属性中转表!A:G,7,FALSE)=0,"",VLOOKUP(VLOOKUP(B4199,属性中转表!A:G,7,FALSE),属性中转表!$K$2:$P$21,6,0))&amp;IF(VLOOKUP(B4199,属性中转表!A:G,7,FALSE)&gt;=50,VLOOKUP(A4199,英雄数据表!A:K,9,0),IF(VLOOKUP(B4199,属性中转表!A:G,7,FALSE)&gt;=25,VLOOKUP(A4199,英雄数据表!A:K,5,0),""))</f>
        <v>"atk":600,"hp":10000,"undpspro":200,"pvpdpspro":150,"pvpundpspro":150,"speed":10,"atkpro":100</v>
      </c>
      <c r="J4199" s="20" t="str">
        <f>IF(I4199="","",属性中转表!$I$1&amp;(IF(VLOOKUP(B4199,属性中转表!A:G,7,FALSE)=0,0,VLOOKUP(VLOOKUP(B4199,属性中转表!A:G,7,FALSE),属性中转表!$K$2:$P$21,4,0)))+IFERROR(VLOOKUP(A4199,英雄数据表!A:K,IF(武魂!B4199&gt;=50,10,IF(武魂!B4199&gt;=25,6)),0),0))</f>
        <v>,"dpspro":200</v>
      </c>
      <c r="K4199" s="32" t="str">
        <f t="shared" si="280"/>
        <v>"atk":600,"hp":10000,"undpspro":200,"pvpdpspro":150,"pvpundpspro":150,"speed":10,"atkpro":100,"dpspro":200</v>
      </c>
      <c r="L4199" s="20" t="str">
        <f>IF(B4199&gt;=50,VLOOKUP(A4199,英雄数据表!A:L,11,FALSE),IF(B4199&gt;=25,VLOOKUP(A4199,英雄数据表!A:L,7,0),""))</f>
        <v>"3205602004"</v>
      </c>
      <c r="M4199" s="20" t="str">
        <f>IFERROR(VLOOKUP(B4199,属性中转表!$K$2:$O$21,5,FALSE),"")</f>
        <v/>
      </c>
      <c r="N4199" s="20" t="str">
        <f>IF(B4199=25,VLOOKUP(A4199,英雄数据表!A:L,8,FALSE),IF(B4199=50,VLOOKUP(A4199,英雄数据表!A:L,12,0),""))</f>
        <v/>
      </c>
    </row>
    <row r="4200" spans="1:14" x14ac:dyDescent="0.3">
      <c r="A4200" s="20">
        <v>32056</v>
      </c>
      <c r="B4200" s="21">
        <f t="shared" si="277"/>
        <v>99</v>
      </c>
      <c r="C4200" s="21">
        <v>5</v>
      </c>
      <c r="D4200" s="21">
        <f>VLOOKUP(A4200,英雄数据表!A:D,4,0)</f>
        <v>3</v>
      </c>
      <c r="E4200" s="20" t="str">
        <f>VLOOKUP(A4200,英雄数据表!A:C,3,0)</f>
        <v>爆燃之毒</v>
      </c>
      <c r="F4200" s="20">
        <f t="shared" si="278"/>
        <v>32056</v>
      </c>
      <c r="G4200" s="20">
        <f t="shared" si="279"/>
        <v>32056</v>
      </c>
      <c r="H4200" s="21" t="str">
        <f>VLOOKUP(B4200,属性中转表!A:F,6,FALSE)</f>
        <v>"hp":448200,"atk":12450</v>
      </c>
      <c r="I4200" s="20" t="str">
        <f>IF(VLOOKUP(B4200,属性中转表!A:G,7,FALSE)=0,"",VLOOKUP(VLOOKUP(B4200,属性中转表!A:G,7,FALSE),属性中转表!$K$2:$P$21,6,0))&amp;IF(VLOOKUP(B4200,属性中转表!A:G,7,FALSE)&gt;=50,VLOOKUP(A4200,英雄数据表!A:K,9,0),IF(VLOOKUP(B4200,属性中转表!A:G,7,FALSE)&gt;=25,VLOOKUP(A4200,英雄数据表!A:K,5,0),""))</f>
        <v>"atk":600,"hp":10000,"undpspro":200,"pvpdpspro":150,"pvpundpspro":150,"speed":10,"atkpro":100</v>
      </c>
      <c r="J4200" s="20" t="str">
        <f>IF(I4200="","",属性中转表!$I$1&amp;(IF(VLOOKUP(B4200,属性中转表!A:G,7,FALSE)=0,0,VLOOKUP(VLOOKUP(B4200,属性中转表!A:G,7,FALSE),属性中转表!$K$2:$P$21,4,0)))+IFERROR(VLOOKUP(A4200,英雄数据表!A:K,IF(武魂!B4200&gt;=50,10,IF(武魂!B4200&gt;=25,6)),0),0))</f>
        <v>,"dpspro":200</v>
      </c>
      <c r="K4200" s="32" t="str">
        <f t="shared" si="280"/>
        <v>"atk":600,"hp":10000,"undpspro":200,"pvpdpspro":150,"pvpundpspro":150,"speed":10,"atkpro":100,"dpspro":200</v>
      </c>
      <c r="L4200" s="20" t="str">
        <f>IF(B4200&gt;=50,VLOOKUP(A4200,英雄数据表!A:L,11,FALSE),IF(B4200&gt;=25,VLOOKUP(A4200,英雄数据表!A:L,7,0),""))</f>
        <v>"3205602004"</v>
      </c>
      <c r="M4200" s="20" t="str">
        <f>IFERROR(VLOOKUP(B4200,属性中转表!$K$2:$O$21,5,FALSE),"")</f>
        <v/>
      </c>
      <c r="N4200" s="20" t="str">
        <f>IF(B4200=25,VLOOKUP(A4200,英雄数据表!A:L,8,FALSE),IF(B4200=50,VLOOKUP(A4200,英雄数据表!A:L,12,0),""))</f>
        <v/>
      </c>
    </row>
    <row r="4201" spans="1:14" x14ac:dyDescent="0.3">
      <c r="A4201" s="20">
        <v>32056</v>
      </c>
      <c r="B4201" s="21">
        <f t="shared" si="277"/>
        <v>100</v>
      </c>
      <c r="C4201" s="21">
        <v>5</v>
      </c>
      <c r="D4201" s="21">
        <f>VLOOKUP(A4201,英雄数据表!A:D,4,0)</f>
        <v>3</v>
      </c>
      <c r="E4201" s="20" t="str">
        <f>VLOOKUP(A4201,英雄数据表!A:C,3,0)</f>
        <v>爆燃之毒</v>
      </c>
      <c r="F4201" s="20">
        <f t="shared" si="278"/>
        <v>32056</v>
      </c>
      <c r="G4201" s="20">
        <f t="shared" si="279"/>
        <v>32056</v>
      </c>
      <c r="H4201" s="21" t="str">
        <f>VLOOKUP(B4201,属性中转表!A:F,6,FALSE)</f>
        <v>"hp":453600,"atk":12600</v>
      </c>
      <c r="I4201" s="20" t="str">
        <f>IF(VLOOKUP(B4201,属性中转表!A:G,7,FALSE)=0,"",VLOOKUP(VLOOKUP(B4201,属性中转表!A:G,7,FALSE),属性中转表!$K$2:$P$21,6,0))&amp;IF(VLOOKUP(B4201,属性中转表!A:G,7,FALSE)&gt;=50,VLOOKUP(A4201,英雄数据表!A:K,9,0),IF(VLOOKUP(B4201,属性中转表!A:G,7,FALSE)&gt;=25,VLOOKUP(A4201,英雄数据表!A:K,5,0),""))</f>
        <v>"atk":900,"hp":15000,"undpspro":200,"pvpdpspro":150,"pvpundpspro":150,"speed":20,"atkpro":100</v>
      </c>
      <c r="J4201" s="20" t="str">
        <f>IF(I4201="","",属性中转表!$I$1&amp;(IF(VLOOKUP(B4201,属性中转表!A:G,7,FALSE)=0,0,VLOOKUP(VLOOKUP(B4201,属性中转表!A:G,7,FALSE),属性中转表!$K$2:$P$21,4,0)))+IFERROR(VLOOKUP(A4201,英雄数据表!A:K,IF(武魂!B4201&gt;=50,10,IF(武魂!B4201&gt;=25,6)),0),0))</f>
        <v>,"dpspro":200</v>
      </c>
      <c r="K4201" s="32" t="str">
        <f t="shared" si="280"/>
        <v>"atk":900,"hp":15000,"undpspro":200,"pvpdpspro":150,"pvpundpspro":150,"speed":20,"atkpro":100,"dpspro":200</v>
      </c>
      <c r="L4201" s="20" t="str">
        <f>IF(B4201&gt;=50,VLOOKUP(A4201,英雄数据表!A:L,11,FALSE),IF(B4201&gt;=25,VLOOKUP(A4201,英雄数据表!A:L,7,0),""))</f>
        <v>"3205602004"</v>
      </c>
      <c r="M4201" s="20" t="str">
        <f>IFERROR(VLOOKUP(B4201,属性中转表!$K$2:$O$21,5,FALSE),"")</f>
        <v>"speed":10,"atk":300,"hp":5000</v>
      </c>
      <c r="N4201" s="20" t="str">
        <f>IF(B4201=25,VLOOKUP(A4201,英雄数据表!A:L,8,FALSE),IF(B4201=50,VLOOKUP(A4201,英雄数据表!A:L,12,0),""))</f>
        <v/>
      </c>
    </row>
    <row r="4202" spans="1:14" x14ac:dyDescent="0.3">
      <c r="A4202" s="9">
        <v>32076</v>
      </c>
      <c r="B4202" s="21">
        <v>1</v>
      </c>
      <c r="C4202" s="21">
        <v>5</v>
      </c>
      <c r="D4202" s="21">
        <f>VLOOKUP(A4202,英雄数据表!A:D,4,0)</f>
        <v>3</v>
      </c>
      <c r="E4202" s="20" t="str">
        <f>VLOOKUP(A4202,英雄数据表!A:C,3,0)</f>
        <v>荆棘王鞭</v>
      </c>
      <c r="F4202" s="20">
        <f t="shared" ref="F4202:F4265" si="281">A4202</f>
        <v>32076</v>
      </c>
      <c r="G4202" s="20">
        <f t="shared" ref="G4202:G4265" si="282">A4202</f>
        <v>32076</v>
      </c>
      <c r="H4202" s="21" t="str">
        <f>VLOOKUP(B4202,属性中转表!A:F,6,FALSE)</f>
        <v>"hp":5400,"atk":150</v>
      </c>
      <c r="I4202" s="20" t="str">
        <f>IF(VLOOKUP(B4202,属性中转表!A:G,7,FALSE)=0,"",VLOOKUP(VLOOKUP(B4202,属性中转表!A:G,7,FALSE),属性中转表!$K$2:$P$21,6,0))&amp;IF(VLOOKUP(B4202,属性中转表!A:G,7,FALSE)&gt;=50,VLOOKUP(A4202,英雄数据表!A:K,9,0),IF(VLOOKUP(B4202,属性中转表!A:G,7,FALSE)&gt;=25,VLOOKUP(A4202,英雄数据表!A:K,5,0),""))</f>
        <v/>
      </c>
      <c r="K4202" s="32" t="str">
        <f t="shared" ref="K4202:K4265" si="283">I4202&amp;J4202</f>
        <v/>
      </c>
      <c r="L4202" s="20" t="str">
        <f>IF(B4202&gt;=50,VLOOKUP(A4202,英雄数据表!A:L,11,FALSE),IF(B4202&gt;=25,VLOOKUP(A4202,英雄数据表!A:L,7,0),""))</f>
        <v/>
      </c>
      <c r="M4202" s="20" t="str">
        <f>IFERROR(VLOOKUP(B4202,属性中转表!$K$2:$O$21,5,FALSE),"")</f>
        <v/>
      </c>
      <c r="N4202" s="20" t="str">
        <f>IF(B4202=25,VLOOKUP(A4202,英雄数据表!A:L,8,FALSE),IF(B4202=50,VLOOKUP(A4202,英雄数据表!A:L,12,0),""))</f>
        <v/>
      </c>
    </row>
    <row r="4203" spans="1:14" x14ac:dyDescent="0.3">
      <c r="A4203" s="9">
        <v>32076</v>
      </c>
      <c r="B4203" s="21">
        <v>2</v>
      </c>
      <c r="C4203" s="21">
        <v>5</v>
      </c>
      <c r="D4203" s="21">
        <f>VLOOKUP(A4203,英雄数据表!A:D,4,0)</f>
        <v>3</v>
      </c>
      <c r="E4203" s="20" t="str">
        <f>VLOOKUP(A4203,英雄数据表!A:C,3,0)</f>
        <v>荆棘王鞭</v>
      </c>
      <c r="F4203" s="20">
        <f t="shared" si="281"/>
        <v>32076</v>
      </c>
      <c r="G4203" s="20">
        <f t="shared" si="282"/>
        <v>32076</v>
      </c>
      <c r="H4203" s="21" t="str">
        <f>VLOOKUP(B4203,属性中转表!A:F,6,FALSE)</f>
        <v>"hp":7200,"atk":200</v>
      </c>
      <c r="I4203" s="20" t="str">
        <f>IF(VLOOKUP(B4203,属性中转表!A:G,7,FALSE)=0,"",VLOOKUP(VLOOKUP(B4203,属性中转表!A:G,7,FALSE),属性中转表!$K$2:$P$21,6,0))&amp;IF(VLOOKUP(B4203,属性中转表!A:G,7,FALSE)&gt;=50,VLOOKUP(A4203,英雄数据表!A:K,9,0),IF(VLOOKUP(B4203,属性中转表!A:G,7,FALSE)&gt;=25,VLOOKUP(A4203,英雄数据表!A:K,5,0),""))</f>
        <v/>
      </c>
      <c r="K4203" s="32" t="str">
        <f t="shared" si="283"/>
        <v/>
      </c>
      <c r="L4203" s="20" t="str">
        <f>IF(B4203&gt;=50,VLOOKUP(A4203,英雄数据表!A:L,11,FALSE),IF(B4203&gt;=25,VLOOKUP(A4203,英雄数据表!A:L,7,0),""))</f>
        <v/>
      </c>
      <c r="M4203" s="20" t="str">
        <f>IFERROR(VLOOKUP(B4203,属性中转表!$K$2:$O$21,5,FALSE),"")</f>
        <v/>
      </c>
      <c r="N4203" s="20" t="str">
        <f>IF(B4203=25,VLOOKUP(A4203,英雄数据表!A:L,8,FALSE),IF(B4203=50,VLOOKUP(A4203,英雄数据表!A:L,12,0),""))</f>
        <v/>
      </c>
    </row>
    <row r="4204" spans="1:14" x14ac:dyDescent="0.3">
      <c r="A4204" s="9">
        <v>32076</v>
      </c>
      <c r="B4204" s="21">
        <v>3</v>
      </c>
      <c r="C4204" s="21">
        <v>5</v>
      </c>
      <c r="D4204" s="21">
        <f>VLOOKUP(A4204,英雄数据表!A:D,4,0)</f>
        <v>3</v>
      </c>
      <c r="E4204" s="20" t="str">
        <f>VLOOKUP(A4204,英雄数据表!A:C,3,0)</f>
        <v>荆棘王鞭</v>
      </c>
      <c r="F4204" s="20">
        <f t="shared" si="281"/>
        <v>32076</v>
      </c>
      <c r="G4204" s="20">
        <f t="shared" si="282"/>
        <v>32076</v>
      </c>
      <c r="H4204" s="21" t="str">
        <f>VLOOKUP(B4204,属性中转表!A:F,6,FALSE)</f>
        <v>"hp":9000,"atk":250</v>
      </c>
      <c r="I4204" s="20" t="str">
        <f>IF(VLOOKUP(B4204,属性中转表!A:G,7,FALSE)=0,"",VLOOKUP(VLOOKUP(B4204,属性中转表!A:G,7,FALSE),属性中转表!$K$2:$P$21,6,0))&amp;IF(VLOOKUP(B4204,属性中转表!A:G,7,FALSE)&gt;=50,VLOOKUP(A4204,英雄数据表!A:K,9,0),IF(VLOOKUP(B4204,属性中转表!A:G,7,FALSE)&gt;=25,VLOOKUP(A4204,英雄数据表!A:K,5,0),""))</f>
        <v/>
      </c>
      <c r="K4204" s="32" t="str">
        <f t="shared" si="283"/>
        <v/>
      </c>
      <c r="L4204" s="20" t="str">
        <f>IF(B4204&gt;=50,VLOOKUP(A4204,英雄数据表!A:L,11,FALSE),IF(B4204&gt;=25,VLOOKUP(A4204,英雄数据表!A:L,7,0),""))</f>
        <v/>
      </c>
      <c r="M4204" s="20" t="str">
        <f>IFERROR(VLOOKUP(B4204,属性中转表!$K$2:$O$21,5,FALSE),"")</f>
        <v/>
      </c>
      <c r="N4204" s="20" t="str">
        <f>IF(B4204=25,VLOOKUP(A4204,英雄数据表!A:L,8,FALSE),IF(B4204=50,VLOOKUP(A4204,英雄数据表!A:L,12,0),""))</f>
        <v/>
      </c>
    </row>
    <row r="4205" spans="1:14" x14ac:dyDescent="0.3">
      <c r="A4205" s="9">
        <v>32076</v>
      </c>
      <c r="B4205" s="21">
        <v>4</v>
      </c>
      <c r="C4205" s="21">
        <v>5</v>
      </c>
      <c r="D4205" s="21">
        <f>VLOOKUP(A4205,英雄数据表!A:D,4,0)</f>
        <v>3</v>
      </c>
      <c r="E4205" s="20" t="str">
        <f>VLOOKUP(A4205,英雄数据表!A:C,3,0)</f>
        <v>荆棘王鞭</v>
      </c>
      <c r="F4205" s="20">
        <f t="shared" si="281"/>
        <v>32076</v>
      </c>
      <c r="G4205" s="20">
        <f t="shared" si="282"/>
        <v>32076</v>
      </c>
      <c r="H4205" s="21" t="str">
        <f>VLOOKUP(B4205,属性中转表!A:F,6,FALSE)</f>
        <v>"hp":10800,"atk":300</v>
      </c>
      <c r="I4205" s="20" t="str">
        <f>IF(VLOOKUP(B4205,属性中转表!A:G,7,FALSE)=0,"",VLOOKUP(VLOOKUP(B4205,属性中转表!A:G,7,FALSE),属性中转表!$K$2:$P$21,6,0))&amp;IF(VLOOKUP(B4205,属性中转表!A:G,7,FALSE)&gt;=50,VLOOKUP(A4205,英雄数据表!A:K,9,0),IF(VLOOKUP(B4205,属性中转表!A:G,7,FALSE)&gt;=25,VLOOKUP(A4205,英雄数据表!A:K,5,0),""))</f>
        <v/>
      </c>
      <c r="K4205" s="32" t="str">
        <f t="shared" si="283"/>
        <v/>
      </c>
      <c r="L4205" s="20" t="str">
        <f>IF(B4205&gt;=50,VLOOKUP(A4205,英雄数据表!A:L,11,FALSE),IF(B4205&gt;=25,VLOOKUP(A4205,英雄数据表!A:L,7,0),""))</f>
        <v/>
      </c>
      <c r="M4205" s="20" t="str">
        <f>IFERROR(VLOOKUP(B4205,属性中转表!$K$2:$O$21,5,FALSE),"")</f>
        <v/>
      </c>
      <c r="N4205" s="20" t="str">
        <f>IF(B4205=25,VLOOKUP(A4205,英雄数据表!A:L,8,FALSE),IF(B4205=50,VLOOKUP(A4205,英雄数据表!A:L,12,0),""))</f>
        <v/>
      </c>
    </row>
    <row r="4206" spans="1:14" x14ac:dyDescent="0.3">
      <c r="A4206" s="9">
        <v>32076</v>
      </c>
      <c r="B4206" s="21">
        <v>5</v>
      </c>
      <c r="C4206" s="21">
        <v>5</v>
      </c>
      <c r="D4206" s="21">
        <f>VLOOKUP(A4206,英雄数据表!A:D,4,0)</f>
        <v>3</v>
      </c>
      <c r="E4206" s="20" t="str">
        <f>VLOOKUP(A4206,英雄数据表!A:C,3,0)</f>
        <v>荆棘王鞭</v>
      </c>
      <c r="F4206" s="20">
        <f t="shared" si="281"/>
        <v>32076</v>
      </c>
      <c r="G4206" s="20">
        <f t="shared" si="282"/>
        <v>32076</v>
      </c>
      <c r="H4206" s="21" t="str">
        <f>VLOOKUP(B4206,属性中转表!A:F,6,FALSE)</f>
        <v>"hp":12600,"atk":350</v>
      </c>
      <c r="I4206" s="20" t="str">
        <f>IF(VLOOKUP(B4206,属性中转表!A:G,7,FALSE)=0,"",VLOOKUP(VLOOKUP(B4206,属性中转表!A:G,7,FALSE),属性中转表!$K$2:$P$21,6,0))&amp;IF(VLOOKUP(B4206,属性中转表!A:G,7,FALSE)&gt;=50,VLOOKUP(A4206,英雄数据表!A:K,9,0),IF(VLOOKUP(B4206,属性中转表!A:G,7,FALSE)&gt;=25,VLOOKUP(A4206,英雄数据表!A:K,5,0),""))</f>
        <v>"atk":300</v>
      </c>
      <c r="K4206" s="32" t="str">
        <f t="shared" si="283"/>
        <v>"atk":300</v>
      </c>
      <c r="L4206" s="20" t="str">
        <f>IF(B4206&gt;=50,VLOOKUP(A4206,英雄数据表!A:L,11,FALSE),IF(B4206&gt;=25,VLOOKUP(A4206,英雄数据表!A:L,7,0),""))</f>
        <v/>
      </c>
      <c r="M4206" s="20" t="str">
        <f>IFERROR(VLOOKUP(B4206,属性中转表!$K$2:$O$21,5,FALSE),"")</f>
        <v>"atk":300</v>
      </c>
      <c r="N4206" s="20" t="str">
        <f>IF(B4206=25,VLOOKUP(A4206,英雄数据表!A:L,8,FALSE),IF(B4206=50,VLOOKUP(A4206,英雄数据表!A:L,12,0),""))</f>
        <v/>
      </c>
    </row>
    <row r="4207" spans="1:14" x14ac:dyDescent="0.3">
      <c r="A4207" s="9">
        <v>32076</v>
      </c>
      <c r="B4207" s="21">
        <v>6</v>
      </c>
      <c r="C4207" s="21">
        <v>5</v>
      </c>
      <c r="D4207" s="21">
        <f>VLOOKUP(A4207,英雄数据表!A:D,4,0)</f>
        <v>3</v>
      </c>
      <c r="E4207" s="20" t="str">
        <f>VLOOKUP(A4207,英雄数据表!A:C,3,0)</f>
        <v>荆棘王鞭</v>
      </c>
      <c r="F4207" s="20">
        <f t="shared" si="281"/>
        <v>32076</v>
      </c>
      <c r="G4207" s="20">
        <f t="shared" si="282"/>
        <v>32076</v>
      </c>
      <c r="H4207" s="21" t="str">
        <f>VLOOKUP(B4207,属性中转表!A:F,6,FALSE)</f>
        <v>"hp":14400,"atk":400</v>
      </c>
      <c r="I4207" s="20" t="str">
        <f>IF(VLOOKUP(B4207,属性中转表!A:G,7,FALSE)=0,"",VLOOKUP(VLOOKUP(B4207,属性中转表!A:G,7,FALSE),属性中转表!$K$2:$P$21,6,0))&amp;IF(VLOOKUP(B4207,属性中转表!A:G,7,FALSE)&gt;=50,VLOOKUP(A4207,英雄数据表!A:K,9,0),IF(VLOOKUP(B4207,属性中转表!A:G,7,FALSE)&gt;=25,VLOOKUP(A4207,英雄数据表!A:K,5,0),""))</f>
        <v>"atk":300</v>
      </c>
      <c r="K4207" s="32" t="str">
        <f t="shared" si="283"/>
        <v>"atk":300</v>
      </c>
      <c r="L4207" s="20" t="str">
        <f>IF(B4207&gt;=50,VLOOKUP(A4207,英雄数据表!A:L,11,FALSE),IF(B4207&gt;=25,VLOOKUP(A4207,英雄数据表!A:L,7,0),""))</f>
        <v/>
      </c>
      <c r="M4207" s="20" t="str">
        <f>IFERROR(VLOOKUP(B4207,属性中转表!$K$2:$O$21,5,FALSE),"")</f>
        <v/>
      </c>
      <c r="N4207" s="20" t="str">
        <f>IF(B4207=25,VLOOKUP(A4207,英雄数据表!A:L,8,FALSE),IF(B4207=50,VLOOKUP(A4207,英雄数据表!A:L,12,0),""))</f>
        <v/>
      </c>
    </row>
    <row r="4208" spans="1:14" x14ac:dyDescent="0.3">
      <c r="A4208" s="9">
        <v>32076</v>
      </c>
      <c r="B4208" s="21">
        <v>7</v>
      </c>
      <c r="C4208" s="21">
        <v>5</v>
      </c>
      <c r="D4208" s="21">
        <f>VLOOKUP(A4208,英雄数据表!A:D,4,0)</f>
        <v>3</v>
      </c>
      <c r="E4208" s="20" t="str">
        <f>VLOOKUP(A4208,英雄数据表!A:C,3,0)</f>
        <v>荆棘王鞭</v>
      </c>
      <c r="F4208" s="20">
        <f t="shared" si="281"/>
        <v>32076</v>
      </c>
      <c r="G4208" s="20">
        <f t="shared" si="282"/>
        <v>32076</v>
      </c>
      <c r="H4208" s="21" t="str">
        <f>VLOOKUP(B4208,属性中转表!A:F,6,FALSE)</f>
        <v>"hp":16200,"atk":450</v>
      </c>
      <c r="I4208" s="20" t="str">
        <f>IF(VLOOKUP(B4208,属性中转表!A:G,7,FALSE)=0,"",VLOOKUP(VLOOKUP(B4208,属性中转表!A:G,7,FALSE),属性中转表!$K$2:$P$21,6,0))&amp;IF(VLOOKUP(B4208,属性中转表!A:G,7,FALSE)&gt;=50,VLOOKUP(A4208,英雄数据表!A:K,9,0),IF(VLOOKUP(B4208,属性中转表!A:G,7,FALSE)&gt;=25,VLOOKUP(A4208,英雄数据表!A:K,5,0),""))</f>
        <v>"atk":300</v>
      </c>
      <c r="K4208" s="32" t="str">
        <f t="shared" si="283"/>
        <v>"atk":300</v>
      </c>
      <c r="L4208" s="20" t="str">
        <f>IF(B4208&gt;=50,VLOOKUP(A4208,英雄数据表!A:L,11,FALSE),IF(B4208&gt;=25,VLOOKUP(A4208,英雄数据表!A:L,7,0),""))</f>
        <v/>
      </c>
      <c r="M4208" s="20" t="str">
        <f>IFERROR(VLOOKUP(B4208,属性中转表!$K$2:$O$21,5,FALSE),"")</f>
        <v/>
      </c>
      <c r="N4208" s="20" t="str">
        <f>IF(B4208=25,VLOOKUP(A4208,英雄数据表!A:L,8,FALSE),IF(B4208=50,VLOOKUP(A4208,英雄数据表!A:L,12,0),""))</f>
        <v/>
      </c>
    </row>
    <row r="4209" spans="1:14" x14ac:dyDescent="0.3">
      <c r="A4209" s="9">
        <v>32076</v>
      </c>
      <c r="B4209" s="21">
        <v>8</v>
      </c>
      <c r="C4209" s="21">
        <v>5</v>
      </c>
      <c r="D4209" s="21">
        <f>VLOOKUP(A4209,英雄数据表!A:D,4,0)</f>
        <v>3</v>
      </c>
      <c r="E4209" s="20" t="str">
        <f>VLOOKUP(A4209,英雄数据表!A:C,3,0)</f>
        <v>荆棘王鞭</v>
      </c>
      <c r="F4209" s="20">
        <f t="shared" si="281"/>
        <v>32076</v>
      </c>
      <c r="G4209" s="20">
        <f t="shared" si="282"/>
        <v>32076</v>
      </c>
      <c r="H4209" s="21" t="str">
        <f>VLOOKUP(B4209,属性中转表!A:F,6,FALSE)</f>
        <v>"hp":18000,"atk":500</v>
      </c>
      <c r="I4209" s="20" t="str">
        <f>IF(VLOOKUP(B4209,属性中转表!A:G,7,FALSE)=0,"",VLOOKUP(VLOOKUP(B4209,属性中转表!A:G,7,FALSE),属性中转表!$K$2:$P$21,6,0))&amp;IF(VLOOKUP(B4209,属性中转表!A:G,7,FALSE)&gt;=50,VLOOKUP(A4209,英雄数据表!A:K,9,0),IF(VLOOKUP(B4209,属性中转表!A:G,7,FALSE)&gt;=25,VLOOKUP(A4209,英雄数据表!A:K,5,0),""))</f>
        <v>"atk":300</v>
      </c>
      <c r="K4209" s="32" t="str">
        <f t="shared" si="283"/>
        <v>"atk":300</v>
      </c>
      <c r="L4209" s="20" t="str">
        <f>IF(B4209&gt;=50,VLOOKUP(A4209,英雄数据表!A:L,11,FALSE),IF(B4209&gt;=25,VLOOKUP(A4209,英雄数据表!A:L,7,0),""))</f>
        <v/>
      </c>
      <c r="M4209" s="20" t="str">
        <f>IFERROR(VLOOKUP(B4209,属性中转表!$K$2:$O$21,5,FALSE),"")</f>
        <v/>
      </c>
      <c r="N4209" s="20" t="str">
        <f>IF(B4209=25,VLOOKUP(A4209,英雄数据表!A:L,8,FALSE),IF(B4209=50,VLOOKUP(A4209,英雄数据表!A:L,12,0),""))</f>
        <v/>
      </c>
    </row>
    <row r="4210" spans="1:14" x14ac:dyDescent="0.3">
      <c r="A4210" s="9">
        <v>32076</v>
      </c>
      <c r="B4210" s="21">
        <v>9</v>
      </c>
      <c r="C4210" s="21">
        <v>5</v>
      </c>
      <c r="D4210" s="21">
        <f>VLOOKUP(A4210,英雄数据表!A:D,4,0)</f>
        <v>3</v>
      </c>
      <c r="E4210" s="20" t="str">
        <f>VLOOKUP(A4210,英雄数据表!A:C,3,0)</f>
        <v>荆棘王鞭</v>
      </c>
      <c r="F4210" s="20">
        <f t="shared" si="281"/>
        <v>32076</v>
      </c>
      <c r="G4210" s="20">
        <f t="shared" si="282"/>
        <v>32076</v>
      </c>
      <c r="H4210" s="21" t="str">
        <f>VLOOKUP(B4210,属性中转表!A:F,6,FALSE)</f>
        <v>"hp":19800,"atk":550</v>
      </c>
      <c r="I4210" s="20" t="str">
        <f>IF(VLOOKUP(B4210,属性中转表!A:G,7,FALSE)=0,"",VLOOKUP(VLOOKUP(B4210,属性中转表!A:G,7,FALSE),属性中转表!$K$2:$P$21,6,0))&amp;IF(VLOOKUP(B4210,属性中转表!A:G,7,FALSE)&gt;=50,VLOOKUP(A4210,英雄数据表!A:K,9,0),IF(VLOOKUP(B4210,属性中转表!A:G,7,FALSE)&gt;=25,VLOOKUP(A4210,英雄数据表!A:K,5,0),""))</f>
        <v>"atk":300</v>
      </c>
      <c r="K4210" s="32" t="str">
        <f t="shared" si="283"/>
        <v>"atk":300</v>
      </c>
      <c r="L4210" s="20" t="str">
        <f>IF(B4210&gt;=50,VLOOKUP(A4210,英雄数据表!A:L,11,FALSE),IF(B4210&gt;=25,VLOOKUP(A4210,英雄数据表!A:L,7,0),""))</f>
        <v/>
      </c>
      <c r="M4210" s="20" t="str">
        <f>IFERROR(VLOOKUP(B4210,属性中转表!$K$2:$O$21,5,FALSE),"")</f>
        <v/>
      </c>
      <c r="N4210" s="20" t="str">
        <f>IF(B4210=25,VLOOKUP(A4210,英雄数据表!A:L,8,FALSE),IF(B4210=50,VLOOKUP(A4210,英雄数据表!A:L,12,0),""))</f>
        <v/>
      </c>
    </row>
    <row r="4211" spans="1:14" x14ac:dyDescent="0.3">
      <c r="A4211" s="9">
        <v>32076</v>
      </c>
      <c r="B4211" s="21">
        <v>10</v>
      </c>
      <c r="C4211" s="21">
        <v>5</v>
      </c>
      <c r="D4211" s="21">
        <f>VLOOKUP(A4211,英雄数据表!A:D,4,0)</f>
        <v>3</v>
      </c>
      <c r="E4211" s="20" t="str">
        <f>VLOOKUP(A4211,英雄数据表!A:C,3,0)</f>
        <v>荆棘王鞭</v>
      </c>
      <c r="F4211" s="20">
        <f t="shared" si="281"/>
        <v>32076</v>
      </c>
      <c r="G4211" s="20">
        <f t="shared" si="282"/>
        <v>32076</v>
      </c>
      <c r="H4211" s="21" t="str">
        <f>VLOOKUP(B4211,属性中转表!A:F,6,FALSE)</f>
        <v>"hp":21600,"atk":600</v>
      </c>
      <c r="I4211" s="20" t="str">
        <f>IF(VLOOKUP(B4211,属性中转表!A:G,7,FALSE)=0,"",VLOOKUP(VLOOKUP(B4211,属性中转表!A:G,7,FALSE),属性中转表!$K$2:$P$21,6,0))&amp;IF(VLOOKUP(B4211,属性中转表!A:G,7,FALSE)&gt;=50,VLOOKUP(A4211,英雄数据表!A:K,9,0),IF(VLOOKUP(B4211,属性中转表!A:G,7,FALSE)&gt;=25,VLOOKUP(A4211,英雄数据表!A:K,5,0),""))</f>
        <v>"atk":300,"hp":5000</v>
      </c>
      <c r="K4211" s="32" t="str">
        <f t="shared" si="283"/>
        <v>"atk":300,"hp":5000</v>
      </c>
      <c r="L4211" s="20" t="str">
        <f>IF(B4211&gt;=50,VLOOKUP(A4211,英雄数据表!A:L,11,FALSE),IF(B4211&gt;=25,VLOOKUP(A4211,英雄数据表!A:L,7,0),""))</f>
        <v/>
      </c>
      <c r="M4211" s="20" t="str">
        <f>IFERROR(VLOOKUP(B4211,属性中转表!$K$2:$O$21,5,FALSE),"")</f>
        <v>"hp":5000</v>
      </c>
      <c r="N4211" s="20" t="str">
        <f>IF(B4211=25,VLOOKUP(A4211,英雄数据表!A:L,8,FALSE),IF(B4211=50,VLOOKUP(A4211,英雄数据表!A:L,12,0),""))</f>
        <v/>
      </c>
    </row>
    <row r="4212" spans="1:14" x14ac:dyDescent="0.3">
      <c r="A4212" s="9">
        <v>32076</v>
      </c>
      <c r="B4212" s="21">
        <v>11</v>
      </c>
      <c r="C4212" s="21">
        <v>5</v>
      </c>
      <c r="D4212" s="21">
        <f>VLOOKUP(A4212,英雄数据表!A:D,4,0)</f>
        <v>3</v>
      </c>
      <c r="E4212" s="20" t="str">
        <f>VLOOKUP(A4212,英雄数据表!A:C,3,0)</f>
        <v>荆棘王鞭</v>
      </c>
      <c r="F4212" s="20">
        <f t="shared" si="281"/>
        <v>32076</v>
      </c>
      <c r="G4212" s="20">
        <f t="shared" si="282"/>
        <v>32076</v>
      </c>
      <c r="H4212" s="21" t="str">
        <f>VLOOKUP(B4212,属性中转表!A:F,6,FALSE)</f>
        <v>"hp":24300,"atk":675</v>
      </c>
      <c r="I4212" s="20" t="str">
        <f>IF(VLOOKUP(B4212,属性中转表!A:G,7,FALSE)=0,"",VLOOKUP(VLOOKUP(B4212,属性中转表!A:G,7,FALSE),属性中转表!$K$2:$P$21,6,0))&amp;IF(VLOOKUP(B4212,属性中转表!A:G,7,FALSE)&gt;=50,VLOOKUP(A4212,英雄数据表!A:K,9,0),IF(VLOOKUP(B4212,属性中转表!A:G,7,FALSE)&gt;=25,VLOOKUP(A4212,英雄数据表!A:K,5,0),""))</f>
        <v>"atk":300,"hp":5000</v>
      </c>
      <c r="K4212" s="32" t="str">
        <f t="shared" si="283"/>
        <v>"atk":300,"hp":5000</v>
      </c>
      <c r="L4212" s="20" t="str">
        <f>IF(B4212&gt;=50,VLOOKUP(A4212,英雄数据表!A:L,11,FALSE),IF(B4212&gt;=25,VLOOKUP(A4212,英雄数据表!A:L,7,0),""))</f>
        <v/>
      </c>
      <c r="M4212" s="20" t="str">
        <f>IFERROR(VLOOKUP(B4212,属性中转表!$K$2:$O$21,5,FALSE),"")</f>
        <v/>
      </c>
      <c r="N4212" s="20" t="str">
        <f>IF(B4212=25,VLOOKUP(A4212,英雄数据表!A:L,8,FALSE),IF(B4212=50,VLOOKUP(A4212,英雄数据表!A:L,12,0),""))</f>
        <v/>
      </c>
    </row>
    <row r="4213" spans="1:14" x14ac:dyDescent="0.3">
      <c r="A4213" s="9">
        <v>32076</v>
      </c>
      <c r="B4213" s="21">
        <v>12</v>
      </c>
      <c r="C4213" s="21">
        <v>5</v>
      </c>
      <c r="D4213" s="21">
        <f>VLOOKUP(A4213,英雄数据表!A:D,4,0)</f>
        <v>3</v>
      </c>
      <c r="E4213" s="20" t="str">
        <f>VLOOKUP(A4213,英雄数据表!A:C,3,0)</f>
        <v>荆棘王鞭</v>
      </c>
      <c r="F4213" s="20">
        <f t="shared" si="281"/>
        <v>32076</v>
      </c>
      <c r="G4213" s="20">
        <f t="shared" si="282"/>
        <v>32076</v>
      </c>
      <c r="H4213" s="21" t="str">
        <f>VLOOKUP(B4213,属性中转表!A:F,6,FALSE)</f>
        <v>"hp":27000,"atk":750</v>
      </c>
      <c r="I4213" s="20" t="str">
        <f>IF(VLOOKUP(B4213,属性中转表!A:G,7,FALSE)=0,"",VLOOKUP(VLOOKUP(B4213,属性中转表!A:G,7,FALSE),属性中转表!$K$2:$P$21,6,0))&amp;IF(VLOOKUP(B4213,属性中转表!A:G,7,FALSE)&gt;=50,VLOOKUP(A4213,英雄数据表!A:K,9,0),IF(VLOOKUP(B4213,属性中转表!A:G,7,FALSE)&gt;=25,VLOOKUP(A4213,英雄数据表!A:K,5,0),""))</f>
        <v>"atk":300,"hp":5000</v>
      </c>
      <c r="K4213" s="32" t="str">
        <f t="shared" si="283"/>
        <v>"atk":300,"hp":5000</v>
      </c>
      <c r="L4213" s="20" t="str">
        <f>IF(B4213&gt;=50,VLOOKUP(A4213,英雄数据表!A:L,11,FALSE),IF(B4213&gt;=25,VLOOKUP(A4213,英雄数据表!A:L,7,0),""))</f>
        <v/>
      </c>
      <c r="M4213" s="20" t="str">
        <f>IFERROR(VLOOKUP(B4213,属性中转表!$K$2:$O$21,5,FALSE),"")</f>
        <v/>
      </c>
      <c r="N4213" s="20" t="str">
        <f>IF(B4213=25,VLOOKUP(A4213,英雄数据表!A:L,8,FALSE),IF(B4213=50,VLOOKUP(A4213,英雄数据表!A:L,12,0),""))</f>
        <v/>
      </c>
    </row>
    <row r="4214" spans="1:14" x14ac:dyDescent="0.3">
      <c r="A4214" s="9">
        <v>32076</v>
      </c>
      <c r="B4214" s="21">
        <v>13</v>
      </c>
      <c r="C4214" s="21">
        <v>5</v>
      </c>
      <c r="D4214" s="21">
        <f>VLOOKUP(A4214,英雄数据表!A:D,4,0)</f>
        <v>3</v>
      </c>
      <c r="E4214" s="20" t="str">
        <f>VLOOKUP(A4214,英雄数据表!A:C,3,0)</f>
        <v>荆棘王鞭</v>
      </c>
      <c r="F4214" s="20">
        <f t="shared" si="281"/>
        <v>32076</v>
      </c>
      <c r="G4214" s="20">
        <f t="shared" si="282"/>
        <v>32076</v>
      </c>
      <c r="H4214" s="21" t="str">
        <f>VLOOKUP(B4214,属性中转表!A:F,6,FALSE)</f>
        <v>"hp":29700,"atk":825</v>
      </c>
      <c r="I4214" s="20" t="str">
        <f>IF(VLOOKUP(B4214,属性中转表!A:G,7,FALSE)=0,"",VLOOKUP(VLOOKUP(B4214,属性中转表!A:G,7,FALSE),属性中转表!$K$2:$P$21,6,0))&amp;IF(VLOOKUP(B4214,属性中转表!A:G,7,FALSE)&gt;=50,VLOOKUP(A4214,英雄数据表!A:K,9,0),IF(VLOOKUP(B4214,属性中转表!A:G,7,FALSE)&gt;=25,VLOOKUP(A4214,英雄数据表!A:K,5,0),""))</f>
        <v>"atk":300,"hp":5000</v>
      </c>
      <c r="K4214" s="32" t="str">
        <f t="shared" si="283"/>
        <v>"atk":300,"hp":5000</v>
      </c>
      <c r="L4214" s="20" t="str">
        <f>IF(B4214&gt;=50,VLOOKUP(A4214,英雄数据表!A:L,11,FALSE),IF(B4214&gt;=25,VLOOKUP(A4214,英雄数据表!A:L,7,0),""))</f>
        <v/>
      </c>
      <c r="M4214" s="20" t="str">
        <f>IFERROR(VLOOKUP(B4214,属性中转表!$K$2:$O$21,5,FALSE),"")</f>
        <v/>
      </c>
      <c r="N4214" s="20" t="str">
        <f>IF(B4214=25,VLOOKUP(A4214,英雄数据表!A:L,8,FALSE),IF(B4214=50,VLOOKUP(A4214,英雄数据表!A:L,12,0),""))</f>
        <v/>
      </c>
    </row>
    <row r="4215" spans="1:14" x14ac:dyDescent="0.3">
      <c r="A4215" s="9">
        <v>32076</v>
      </c>
      <c r="B4215" s="21">
        <v>14</v>
      </c>
      <c r="C4215" s="21">
        <v>5</v>
      </c>
      <c r="D4215" s="21">
        <f>VLOOKUP(A4215,英雄数据表!A:D,4,0)</f>
        <v>3</v>
      </c>
      <c r="E4215" s="20" t="str">
        <f>VLOOKUP(A4215,英雄数据表!A:C,3,0)</f>
        <v>荆棘王鞭</v>
      </c>
      <c r="F4215" s="20">
        <f t="shared" si="281"/>
        <v>32076</v>
      </c>
      <c r="G4215" s="20">
        <f t="shared" si="282"/>
        <v>32076</v>
      </c>
      <c r="H4215" s="21" t="str">
        <f>VLOOKUP(B4215,属性中转表!A:F,6,FALSE)</f>
        <v>"hp":32400,"atk":900</v>
      </c>
      <c r="I4215" s="20" t="str">
        <f>IF(VLOOKUP(B4215,属性中转表!A:G,7,FALSE)=0,"",VLOOKUP(VLOOKUP(B4215,属性中转表!A:G,7,FALSE),属性中转表!$K$2:$P$21,6,0))&amp;IF(VLOOKUP(B4215,属性中转表!A:G,7,FALSE)&gt;=50,VLOOKUP(A4215,英雄数据表!A:K,9,0),IF(VLOOKUP(B4215,属性中转表!A:G,7,FALSE)&gt;=25,VLOOKUP(A4215,英雄数据表!A:K,5,0),""))</f>
        <v>"atk":300,"hp":5000</v>
      </c>
      <c r="K4215" s="32" t="str">
        <f t="shared" si="283"/>
        <v>"atk":300,"hp":5000</v>
      </c>
      <c r="L4215" s="20" t="str">
        <f>IF(B4215&gt;=50,VLOOKUP(A4215,英雄数据表!A:L,11,FALSE),IF(B4215&gt;=25,VLOOKUP(A4215,英雄数据表!A:L,7,0),""))</f>
        <v/>
      </c>
      <c r="M4215" s="20" t="str">
        <f>IFERROR(VLOOKUP(B4215,属性中转表!$K$2:$O$21,5,FALSE),"")</f>
        <v/>
      </c>
      <c r="N4215" s="20" t="str">
        <f>IF(B4215=25,VLOOKUP(A4215,英雄数据表!A:L,8,FALSE),IF(B4215=50,VLOOKUP(A4215,英雄数据表!A:L,12,0),""))</f>
        <v/>
      </c>
    </row>
    <row r="4216" spans="1:14" x14ac:dyDescent="0.3">
      <c r="A4216" s="9">
        <v>32076</v>
      </c>
      <c r="B4216" s="21">
        <v>15</v>
      </c>
      <c r="C4216" s="21">
        <v>5</v>
      </c>
      <c r="D4216" s="21">
        <f>VLOOKUP(A4216,英雄数据表!A:D,4,0)</f>
        <v>3</v>
      </c>
      <c r="E4216" s="20" t="str">
        <f>VLOOKUP(A4216,英雄数据表!A:C,3,0)</f>
        <v>荆棘王鞭</v>
      </c>
      <c r="F4216" s="20">
        <f t="shared" si="281"/>
        <v>32076</v>
      </c>
      <c r="G4216" s="20">
        <f t="shared" si="282"/>
        <v>32076</v>
      </c>
      <c r="H4216" s="21" t="str">
        <f>VLOOKUP(B4216,属性中转表!A:F,6,FALSE)</f>
        <v>"hp":35100,"atk":975</v>
      </c>
      <c r="I4216" s="20" t="str">
        <f>IF(VLOOKUP(B4216,属性中转表!A:G,7,FALSE)=0,"",VLOOKUP(VLOOKUP(B4216,属性中转表!A:G,7,FALSE),属性中转表!$K$2:$P$21,6,0))&amp;IF(VLOOKUP(B4216,属性中转表!A:G,7,FALSE)&gt;=50,VLOOKUP(A4216,英雄数据表!A:K,9,0),IF(VLOOKUP(B4216,属性中转表!A:G,7,FALSE)&gt;=25,VLOOKUP(A4216,英雄数据表!A:K,5,0),""))</f>
        <v>"atk":300,"hp":5000,"undpspro":50</v>
      </c>
      <c r="K4216" s="32" t="str">
        <f t="shared" si="283"/>
        <v>"atk":300,"hp":5000,"undpspro":50</v>
      </c>
      <c r="L4216" s="20" t="str">
        <f>IF(B4216&gt;=50,VLOOKUP(A4216,英雄数据表!A:L,11,FALSE),IF(B4216&gt;=25,VLOOKUP(A4216,英雄数据表!A:L,7,0),""))</f>
        <v/>
      </c>
      <c r="M4216" s="20" t="str">
        <f>IFERROR(VLOOKUP(B4216,属性中转表!$K$2:$O$21,5,FALSE),"")</f>
        <v>"undpspro":50</v>
      </c>
      <c r="N4216" s="20" t="str">
        <f>IF(B4216=25,VLOOKUP(A4216,英雄数据表!A:L,8,FALSE),IF(B4216=50,VLOOKUP(A4216,英雄数据表!A:L,12,0),""))</f>
        <v/>
      </c>
    </row>
    <row r="4217" spans="1:14" x14ac:dyDescent="0.3">
      <c r="A4217" s="9">
        <v>32076</v>
      </c>
      <c r="B4217" s="21">
        <v>16</v>
      </c>
      <c r="C4217" s="21">
        <v>5</v>
      </c>
      <c r="D4217" s="21">
        <f>VLOOKUP(A4217,英雄数据表!A:D,4,0)</f>
        <v>3</v>
      </c>
      <c r="E4217" s="20" t="str">
        <f>VLOOKUP(A4217,英雄数据表!A:C,3,0)</f>
        <v>荆棘王鞭</v>
      </c>
      <c r="F4217" s="20">
        <f t="shared" si="281"/>
        <v>32076</v>
      </c>
      <c r="G4217" s="20">
        <f t="shared" si="282"/>
        <v>32076</v>
      </c>
      <c r="H4217" s="21" t="str">
        <f>VLOOKUP(B4217,属性中转表!A:F,6,FALSE)</f>
        <v>"hp":37800,"atk":1050</v>
      </c>
      <c r="I4217" s="20" t="str">
        <f>IF(VLOOKUP(B4217,属性中转表!A:G,7,FALSE)=0,"",VLOOKUP(VLOOKUP(B4217,属性中转表!A:G,7,FALSE),属性中转表!$K$2:$P$21,6,0))&amp;IF(VLOOKUP(B4217,属性中转表!A:G,7,FALSE)&gt;=50,VLOOKUP(A4217,英雄数据表!A:K,9,0),IF(VLOOKUP(B4217,属性中转表!A:G,7,FALSE)&gt;=25,VLOOKUP(A4217,英雄数据表!A:K,5,0),""))</f>
        <v>"atk":300,"hp":5000,"undpspro":50</v>
      </c>
      <c r="K4217" s="32" t="str">
        <f t="shared" si="283"/>
        <v>"atk":300,"hp":5000,"undpspro":50</v>
      </c>
      <c r="L4217" s="20" t="str">
        <f>IF(B4217&gt;=50,VLOOKUP(A4217,英雄数据表!A:L,11,FALSE),IF(B4217&gt;=25,VLOOKUP(A4217,英雄数据表!A:L,7,0),""))</f>
        <v/>
      </c>
      <c r="M4217" s="20" t="str">
        <f>IFERROR(VLOOKUP(B4217,属性中转表!$K$2:$O$21,5,FALSE),"")</f>
        <v/>
      </c>
      <c r="N4217" s="20" t="str">
        <f>IF(B4217=25,VLOOKUP(A4217,英雄数据表!A:L,8,FALSE),IF(B4217=50,VLOOKUP(A4217,英雄数据表!A:L,12,0),""))</f>
        <v/>
      </c>
    </row>
    <row r="4218" spans="1:14" x14ac:dyDescent="0.3">
      <c r="A4218" s="9">
        <v>32076</v>
      </c>
      <c r="B4218" s="21">
        <v>17</v>
      </c>
      <c r="C4218" s="21">
        <v>5</v>
      </c>
      <c r="D4218" s="21">
        <f>VLOOKUP(A4218,英雄数据表!A:D,4,0)</f>
        <v>3</v>
      </c>
      <c r="E4218" s="20" t="str">
        <f>VLOOKUP(A4218,英雄数据表!A:C,3,0)</f>
        <v>荆棘王鞭</v>
      </c>
      <c r="F4218" s="20">
        <f t="shared" si="281"/>
        <v>32076</v>
      </c>
      <c r="G4218" s="20">
        <f t="shared" si="282"/>
        <v>32076</v>
      </c>
      <c r="H4218" s="21" t="str">
        <f>VLOOKUP(B4218,属性中转表!A:F,6,FALSE)</f>
        <v>"hp":40500,"atk":1125</v>
      </c>
      <c r="I4218" s="20" t="str">
        <f>IF(VLOOKUP(B4218,属性中转表!A:G,7,FALSE)=0,"",VLOOKUP(VLOOKUP(B4218,属性中转表!A:G,7,FALSE),属性中转表!$K$2:$P$21,6,0))&amp;IF(VLOOKUP(B4218,属性中转表!A:G,7,FALSE)&gt;=50,VLOOKUP(A4218,英雄数据表!A:K,9,0),IF(VLOOKUP(B4218,属性中转表!A:G,7,FALSE)&gt;=25,VLOOKUP(A4218,英雄数据表!A:K,5,0),""))</f>
        <v>"atk":300,"hp":5000,"undpspro":50</v>
      </c>
      <c r="K4218" s="32" t="str">
        <f t="shared" si="283"/>
        <v>"atk":300,"hp":5000,"undpspro":50</v>
      </c>
      <c r="L4218" s="20" t="str">
        <f>IF(B4218&gt;=50,VLOOKUP(A4218,英雄数据表!A:L,11,FALSE),IF(B4218&gt;=25,VLOOKUP(A4218,英雄数据表!A:L,7,0),""))</f>
        <v/>
      </c>
      <c r="M4218" s="20" t="str">
        <f>IFERROR(VLOOKUP(B4218,属性中转表!$K$2:$O$21,5,FALSE),"")</f>
        <v/>
      </c>
      <c r="N4218" s="20" t="str">
        <f>IF(B4218=25,VLOOKUP(A4218,英雄数据表!A:L,8,FALSE),IF(B4218=50,VLOOKUP(A4218,英雄数据表!A:L,12,0),""))</f>
        <v/>
      </c>
    </row>
    <row r="4219" spans="1:14" x14ac:dyDescent="0.3">
      <c r="A4219" s="9">
        <v>32076</v>
      </c>
      <c r="B4219" s="21">
        <v>18</v>
      </c>
      <c r="C4219" s="21">
        <v>5</v>
      </c>
      <c r="D4219" s="21">
        <f>VLOOKUP(A4219,英雄数据表!A:D,4,0)</f>
        <v>3</v>
      </c>
      <c r="E4219" s="20" t="str">
        <f>VLOOKUP(A4219,英雄数据表!A:C,3,0)</f>
        <v>荆棘王鞭</v>
      </c>
      <c r="F4219" s="20">
        <f t="shared" si="281"/>
        <v>32076</v>
      </c>
      <c r="G4219" s="20">
        <f t="shared" si="282"/>
        <v>32076</v>
      </c>
      <c r="H4219" s="21" t="str">
        <f>VLOOKUP(B4219,属性中转表!A:F,6,FALSE)</f>
        <v>"hp":43200,"atk":1200</v>
      </c>
      <c r="I4219" s="20" t="str">
        <f>IF(VLOOKUP(B4219,属性中转表!A:G,7,FALSE)=0,"",VLOOKUP(VLOOKUP(B4219,属性中转表!A:G,7,FALSE),属性中转表!$K$2:$P$21,6,0))&amp;IF(VLOOKUP(B4219,属性中转表!A:G,7,FALSE)&gt;=50,VLOOKUP(A4219,英雄数据表!A:K,9,0),IF(VLOOKUP(B4219,属性中转表!A:G,7,FALSE)&gt;=25,VLOOKUP(A4219,英雄数据表!A:K,5,0),""))</f>
        <v>"atk":300,"hp":5000,"undpspro":50</v>
      </c>
      <c r="K4219" s="32" t="str">
        <f t="shared" si="283"/>
        <v>"atk":300,"hp":5000,"undpspro":50</v>
      </c>
      <c r="L4219" s="20" t="str">
        <f>IF(B4219&gt;=50,VLOOKUP(A4219,英雄数据表!A:L,11,FALSE),IF(B4219&gt;=25,VLOOKUP(A4219,英雄数据表!A:L,7,0),""))</f>
        <v/>
      </c>
      <c r="M4219" s="20" t="str">
        <f>IFERROR(VLOOKUP(B4219,属性中转表!$K$2:$O$21,5,FALSE),"")</f>
        <v/>
      </c>
      <c r="N4219" s="20" t="str">
        <f>IF(B4219=25,VLOOKUP(A4219,英雄数据表!A:L,8,FALSE),IF(B4219=50,VLOOKUP(A4219,英雄数据表!A:L,12,0),""))</f>
        <v/>
      </c>
    </row>
    <row r="4220" spans="1:14" x14ac:dyDescent="0.3">
      <c r="A4220" s="9">
        <v>32076</v>
      </c>
      <c r="B4220" s="21">
        <v>19</v>
      </c>
      <c r="C4220" s="21">
        <v>5</v>
      </c>
      <c r="D4220" s="21">
        <f>VLOOKUP(A4220,英雄数据表!A:D,4,0)</f>
        <v>3</v>
      </c>
      <c r="E4220" s="20" t="str">
        <f>VLOOKUP(A4220,英雄数据表!A:C,3,0)</f>
        <v>荆棘王鞭</v>
      </c>
      <c r="F4220" s="20">
        <f t="shared" si="281"/>
        <v>32076</v>
      </c>
      <c r="G4220" s="20">
        <f t="shared" si="282"/>
        <v>32076</v>
      </c>
      <c r="H4220" s="21" t="str">
        <f>VLOOKUP(B4220,属性中转表!A:F,6,FALSE)</f>
        <v>"hp":45900,"atk":1275</v>
      </c>
      <c r="I4220" s="20" t="str">
        <f>IF(VLOOKUP(B4220,属性中转表!A:G,7,FALSE)=0,"",VLOOKUP(VLOOKUP(B4220,属性中转表!A:G,7,FALSE),属性中转表!$K$2:$P$21,6,0))&amp;IF(VLOOKUP(B4220,属性中转表!A:G,7,FALSE)&gt;=50,VLOOKUP(A4220,英雄数据表!A:K,9,0),IF(VLOOKUP(B4220,属性中转表!A:G,7,FALSE)&gt;=25,VLOOKUP(A4220,英雄数据表!A:K,5,0),""))</f>
        <v>"atk":300,"hp":5000,"undpspro":50</v>
      </c>
      <c r="K4220" s="32" t="str">
        <f t="shared" si="283"/>
        <v>"atk":300,"hp":5000,"undpspro":50</v>
      </c>
      <c r="L4220" s="20" t="str">
        <f>IF(B4220&gt;=50,VLOOKUP(A4220,英雄数据表!A:L,11,FALSE),IF(B4220&gt;=25,VLOOKUP(A4220,英雄数据表!A:L,7,0),""))</f>
        <v/>
      </c>
      <c r="M4220" s="20" t="str">
        <f>IFERROR(VLOOKUP(B4220,属性中转表!$K$2:$O$21,5,FALSE),"")</f>
        <v/>
      </c>
      <c r="N4220" s="20" t="str">
        <f>IF(B4220=25,VLOOKUP(A4220,英雄数据表!A:L,8,FALSE),IF(B4220=50,VLOOKUP(A4220,英雄数据表!A:L,12,0),""))</f>
        <v/>
      </c>
    </row>
    <row r="4221" spans="1:14" x14ac:dyDescent="0.3">
      <c r="A4221" s="9">
        <v>32076</v>
      </c>
      <c r="B4221" s="21">
        <v>20</v>
      </c>
      <c r="C4221" s="21">
        <v>5</v>
      </c>
      <c r="D4221" s="21">
        <f>VLOOKUP(A4221,英雄数据表!A:D,4,0)</f>
        <v>3</v>
      </c>
      <c r="E4221" s="20" t="str">
        <f>VLOOKUP(A4221,英雄数据表!A:C,3,0)</f>
        <v>荆棘王鞭</v>
      </c>
      <c r="F4221" s="20">
        <f t="shared" si="281"/>
        <v>32076</v>
      </c>
      <c r="G4221" s="20">
        <f t="shared" si="282"/>
        <v>32076</v>
      </c>
      <c r="H4221" s="21" t="str">
        <f>VLOOKUP(B4221,属性中转表!A:F,6,FALSE)</f>
        <v>"hp":48600,"atk":1350</v>
      </c>
      <c r="I4221" s="20" t="str">
        <f>IF(VLOOKUP(B4221,属性中转表!A:G,7,FALSE)=0,"",VLOOKUP(VLOOKUP(B4221,属性中转表!A:G,7,FALSE),属性中转表!$K$2:$P$21,6,0))&amp;IF(VLOOKUP(B4221,属性中转表!A:G,7,FALSE)&gt;=50,VLOOKUP(A4221,英雄数据表!A:K,9,0),IF(VLOOKUP(B4221,属性中转表!A:G,7,FALSE)&gt;=25,VLOOKUP(A4221,英雄数据表!A:K,5,0),""))</f>
        <v>"atk":300,"hp":5000,"undpspro":50</v>
      </c>
      <c r="K4221" s="32" t="str">
        <f t="shared" si="283"/>
        <v>"atk":300,"hp":5000,"undpspro":50</v>
      </c>
      <c r="L4221" s="20" t="str">
        <f>IF(B4221&gt;=50,VLOOKUP(A4221,英雄数据表!A:L,11,FALSE),IF(B4221&gt;=25,VLOOKUP(A4221,英雄数据表!A:L,7,0),""))</f>
        <v/>
      </c>
      <c r="M4221" s="20" t="str">
        <f>IFERROR(VLOOKUP(B4221,属性中转表!$K$2:$O$21,5,FALSE),"")</f>
        <v>"dpspro":50</v>
      </c>
      <c r="N4221" s="20" t="str">
        <f>IF(B4221=25,VLOOKUP(A4221,英雄数据表!A:L,8,FALSE),IF(B4221=50,VLOOKUP(A4221,英雄数据表!A:L,12,0),""))</f>
        <v/>
      </c>
    </row>
    <row r="4222" spans="1:14" x14ac:dyDescent="0.3">
      <c r="A4222" s="9">
        <v>32076</v>
      </c>
      <c r="B4222" s="21">
        <v>21</v>
      </c>
      <c r="C4222" s="21">
        <v>5</v>
      </c>
      <c r="D4222" s="21">
        <f>VLOOKUP(A4222,英雄数据表!A:D,4,0)</f>
        <v>3</v>
      </c>
      <c r="E4222" s="20" t="str">
        <f>VLOOKUP(A4222,英雄数据表!A:C,3,0)</f>
        <v>荆棘王鞭</v>
      </c>
      <c r="F4222" s="20">
        <f t="shared" si="281"/>
        <v>32076</v>
      </c>
      <c r="G4222" s="20">
        <f t="shared" si="282"/>
        <v>32076</v>
      </c>
      <c r="H4222" s="21" t="str">
        <f>VLOOKUP(B4222,属性中转表!A:F,6,FALSE)</f>
        <v>"hp":52200,"atk":1450</v>
      </c>
      <c r="I4222" s="20" t="str">
        <f>IF(VLOOKUP(B4222,属性中转表!A:G,7,FALSE)=0,"",VLOOKUP(VLOOKUP(B4222,属性中转表!A:G,7,FALSE),属性中转表!$K$2:$P$21,6,0))&amp;IF(VLOOKUP(B4222,属性中转表!A:G,7,FALSE)&gt;=50,VLOOKUP(A4222,英雄数据表!A:K,9,0),IF(VLOOKUP(B4222,属性中转表!A:G,7,FALSE)&gt;=25,VLOOKUP(A4222,英雄数据表!A:K,5,0),""))</f>
        <v>"atk":300,"hp":5000,"undpspro":50</v>
      </c>
      <c r="K4222" s="32" t="str">
        <f t="shared" si="283"/>
        <v>"atk":300,"hp":5000,"undpspro":50</v>
      </c>
      <c r="L4222" s="20" t="str">
        <f>IF(B4222&gt;=50,VLOOKUP(A4222,英雄数据表!A:L,11,FALSE),IF(B4222&gt;=25,VLOOKUP(A4222,英雄数据表!A:L,7,0),""))</f>
        <v/>
      </c>
      <c r="M4222" s="20" t="str">
        <f>IFERROR(VLOOKUP(B4222,属性中转表!$K$2:$O$21,5,FALSE),"")</f>
        <v/>
      </c>
      <c r="N4222" s="20" t="str">
        <f>IF(B4222=25,VLOOKUP(A4222,英雄数据表!A:L,8,FALSE),IF(B4222=50,VLOOKUP(A4222,英雄数据表!A:L,12,0),""))</f>
        <v/>
      </c>
    </row>
    <row r="4223" spans="1:14" x14ac:dyDescent="0.3">
      <c r="A4223" s="9">
        <v>32076</v>
      </c>
      <c r="B4223" s="21">
        <v>22</v>
      </c>
      <c r="C4223" s="21">
        <v>5</v>
      </c>
      <c r="D4223" s="21">
        <f>VLOOKUP(A4223,英雄数据表!A:D,4,0)</f>
        <v>3</v>
      </c>
      <c r="E4223" s="20" t="str">
        <f>VLOOKUP(A4223,英雄数据表!A:C,3,0)</f>
        <v>荆棘王鞭</v>
      </c>
      <c r="F4223" s="20">
        <f t="shared" si="281"/>
        <v>32076</v>
      </c>
      <c r="G4223" s="20">
        <f t="shared" si="282"/>
        <v>32076</v>
      </c>
      <c r="H4223" s="21" t="str">
        <f>VLOOKUP(B4223,属性中转表!A:F,6,FALSE)</f>
        <v>"hp":55800,"atk":1550</v>
      </c>
      <c r="I4223" s="20" t="str">
        <f>IF(VLOOKUP(B4223,属性中转表!A:G,7,FALSE)=0,"",VLOOKUP(VLOOKUP(B4223,属性中转表!A:G,7,FALSE),属性中转表!$K$2:$P$21,6,0))&amp;IF(VLOOKUP(B4223,属性中转表!A:G,7,FALSE)&gt;=50,VLOOKUP(A4223,英雄数据表!A:K,9,0),IF(VLOOKUP(B4223,属性中转表!A:G,7,FALSE)&gt;=25,VLOOKUP(A4223,英雄数据表!A:K,5,0),""))</f>
        <v>"atk":300,"hp":5000,"undpspro":50</v>
      </c>
      <c r="K4223" s="32" t="str">
        <f t="shared" si="283"/>
        <v>"atk":300,"hp":5000,"undpspro":50</v>
      </c>
      <c r="L4223" s="20" t="str">
        <f>IF(B4223&gt;=50,VLOOKUP(A4223,英雄数据表!A:L,11,FALSE),IF(B4223&gt;=25,VLOOKUP(A4223,英雄数据表!A:L,7,0),""))</f>
        <v/>
      </c>
      <c r="M4223" s="20" t="str">
        <f>IFERROR(VLOOKUP(B4223,属性中转表!$K$2:$O$21,5,FALSE),"")</f>
        <v/>
      </c>
      <c r="N4223" s="20" t="str">
        <f>IF(B4223=25,VLOOKUP(A4223,英雄数据表!A:L,8,FALSE),IF(B4223=50,VLOOKUP(A4223,英雄数据表!A:L,12,0),""))</f>
        <v/>
      </c>
    </row>
    <row r="4224" spans="1:14" x14ac:dyDescent="0.3">
      <c r="A4224" s="9">
        <v>32076</v>
      </c>
      <c r="B4224" s="21">
        <v>23</v>
      </c>
      <c r="C4224" s="21">
        <v>5</v>
      </c>
      <c r="D4224" s="21">
        <f>VLOOKUP(A4224,英雄数据表!A:D,4,0)</f>
        <v>3</v>
      </c>
      <c r="E4224" s="20" t="str">
        <f>VLOOKUP(A4224,英雄数据表!A:C,3,0)</f>
        <v>荆棘王鞭</v>
      </c>
      <c r="F4224" s="20">
        <f t="shared" si="281"/>
        <v>32076</v>
      </c>
      <c r="G4224" s="20">
        <f t="shared" si="282"/>
        <v>32076</v>
      </c>
      <c r="H4224" s="21" t="str">
        <f>VLOOKUP(B4224,属性中转表!A:F,6,FALSE)</f>
        <v>"hp":59400,"atk":1650</v>
      </c>
      <c r="I4224" s="20" t="str">
        <f>IF(VLOOKUP(B4224,属性中转表!A:G,7,FALSE)=0,"",VLOOKUP(VLOOKUP(B4224,属性中转表!A:G,7,FALSE),属性中转表!$K$2:$P$21,6,0))&amp;IF(VLOOKUP(B4224,属性中转表!A:G,7,FALSE)&gt;=50,VLOOKUP(A4224,英雄数据表!A:K,9,0),IF(VLOOKUP(B4224,属性中转表!A:G,7,FALSE)&gt;=25,VLOOKUP(A4224,英雄数据表!A:K,5,0),""))</f>
        <v>"atk":300,"hp":5000,"undpspro":50</v>
      </c>
      <c r="K4224" s="32" t="str">
        <f t="shared" si="283"/>
        <v>"atk":300,"hp":5000,"undpspro":50</v>
      </c>
      <c r="L4224" s="20" t="str">
        <f>IF(B4224&gt;=50,VLOOKUP(A4224,英雄数据表!A:L,11,FALSE),IF(B4224&gt;=25,VLOOKUP(A4224,英雄数据表!A:L,7,0),""))</f>
        <v/>
      </c>
      <c r="M4224" s="20" t="str">
        <f>IFERROR(VLOOKUP(B4224,属性中转表!$K$2:$O$21,5,FALSE),"")</f>
        <v/>
      </c>
      <c r="N4224" s="20" t="str">
        <f>IF(B4224=25,VLOOKUP(A4224,英雄数据表!A:L,8,FALSE),IF(B4224=50,VLOOKUP(A4224,英雄数据表!A:L,12,0),""))</f>
        <v/>
      </c>
    </row>
    <row r="4225" spans="1:14" x14ac:dyDescent="0.3">
      <c r="A4225" s="9">
        <v>32076</v>
      </c>
      <c r="B4225" s="21">
        <v>24</v>
      </c>
      <c r="C4225" s="21">
        <v>5</v>
      </c>
      <c r="D4225" s="21">
        <f>VLOOKUP(A4225,英雄数据表!A:D,4,0)</f>
        <v>3</v>
      </c>
      <c r="E4225" s="20" t="str">
        <f>VLOOKUP(A4225,英雄数据表!A:C,3,0)</f>
        <v>荆棘王鞭</v>
      </c>
      <c r="F4225" s="20">
        <f t="shared" si="281"/>
        <v>32076</v>
      </c>
      <c r="G4225" s="20">
        <f t="shared" si="282"/>
        <v>32076</v>
      </c>
      <c r="H4225" s="21" t="str">
        <f>VLOOKUP(B4225,属性中转表!A:F,6,FALSE)</f>
        <v>"hp":63000,"atk":1750</v>
      </c>
      <c r="I4225" s="20" t="str">
        <f>IF(VLOOKUP(B4225,属性中转表!A:G,7,FALSE)=0,"",VLOOKUP(VLOOKUP(B4225,属性中转表!A:G,7,FALSE),属性中转表!$K$2:$P$21,6,0))&amp;IF(VLOOKUP(B4225,属性中转表!A:G,7,FALSE)&gt;=50,VLOOKUP(A4225,英雄数据表!A:K,9,0),IF(VLOOKUP(B4225,属性中转表!A:G,7,FALSE)&gt;=25,VLOOKUP(A4225,英雄数据表!A:K,5,0),""))</f>
        <v>"atk":300,"hp":5000,"undpspro":50</v>
      </c>
      <c r="K4225" s="32" t="str">
        <f t="shared" si="283"/>
        <v>"atk":300,"hp":5000,"undpspro":50</v>
      </c>
      <c r="L4225" s="20" t="str">
        <f>IF(B4225&gt;=50,VLOOKUP(A4225,英雄数据表!A:L,11,FALSE),IF(B4225&gt;=25,VLOOKUP(A4225,英雄数据表!A:L,7,0),""))</f>
        <v/>
      </c>
      <c r="M4225" s="20" t="str">
        <f>IFERROR(VLOOKUP(B4225,属性中转表!$K$2:$O$21,5,FALSE),"")</f>
        <v/>
      </c>
      <c r="N4225" s="20" t="str">
        <f>IF(B4225=25,VLOOKUP(A4225,英雄数据表!A:L,8,FALSE),IF(B4225=50,VLOOKUP(A4225,英雄数据表!A:L,12,0),""))</f>
        <v/>
      </c>
    </row>
    <row r="4226" spans="1:14" x14ac:dyDescent="0.3">
      <c r="A4226" s="9">
        <v>32076</v>
      </c>
      <c r="B4226" s="21">
        <v>25</v>
      </c>
      <c r="C4226" s="21">
        <v>5</v>
      </c>
      <c r="D4226" s="21">
        <f>VLOOKUP(A4226,英雄数据表!A:D,4,0)</f>
        <v>3</v>
      </c>
      <c r="E4226" s="20" t="str">
        <f>VLOOKUP(A4226,英雄数据表!A:C,3,0)</f>
        <v>荆棘王鞭</v>
      </c>
      <c r="F4226" s="20">
        <f t="shared" si="281"/>
        <v>32076</v>
      </c>
      <c r="G4226" s="20">
        <f t="shared" si="282"/>
        <v>32076</v>
      </c>
      <c r="H4226" s="21" t="str">
        <f>VLOOKUP(B4226,属性中转表!A:F,6,FALSE)</f>
        <v>"hp":66600,"atk":1850</v>
      </c>
      <c r="I4226" s="20" t="str">
        <f>IF(VLOOKUP(B4226,属性中转表!A:G,7,FALSE)=0,"",VLOOKUP(VLOOKUP(B4226,属性中转表!A:G,7,FALSE),属性中转表!$K$2:$P$21,6,0))&amp;IF(VLOOKUP(B4226,属性中转表!A:G,7,FALSE)&gt;=50,VLOOKUP(A4226,英雄数据表!A:K,9,0),IF(VLOOKUP(B4226,属性中转表!A:G,7,FALSE)&gt;=25,VLOOKUP(A4226,英雄数据表!A:K,5,0),""))</f>
        <v>"atk":300,"hp":5000,"undpspro":50</v>
      </c>
      <c r="K4226" s="32" t="str">
        <f t="shared" si="283"/>
        <v>"atk":300,"hp":5000,"undpspro":50</v>
      </c>
      <c r="L4226" s="20" t="str">
        <f>IF(B4226&gt;=50,VLOOKUP(A4226,英雄数据表!A:L,11,FALSE),IF(B4226&gt;=25,VLOOKUP(A4226,英雄数据表!A:L,7,0),""))</f>
        <v>"3207601004"</v>
      </c>
      <c r="M4226" s="20" t="str">
        <f>IFERROR(VLOOKUP(B4226,属性中转表!$K$2:$O$21,5,FALSE),"")</f>
        <v/>
      </c>
      <c r="N4226" s="20" t="str">
        <f>IF(B4226=25,VLOOKUP(A4226,英雄数据表!A:L,8,FALSE),IF(B4226=50,VLOOKUP(A4226,英雄数据表!A:L,12,0),""))</f>
        <v>每当自身释放怒气技能时，有50%概率使目标身上所有持续伤害、属性减益及控制效果剩余持续回合数增加2回合。</v>
      </c>
    </row>
    <row r="4227" spans="1:14" x14ac:dyDescent="0.3">
      <c r="A4227" s="9">
        <v>32076</v>
      </c>
      <c r="B4227" s="21">
        <v>26</v>
      </c>
      <c r="C4227" s="21">
        <v>5</v>
      </c>
      <c r="D4227" s="21">
        <f>VLOOKUP(A4227,英雄数据表!A:D,4,0)</f>
        <v>3</v>
      </c>
      <c r="E4227" s="20" t="str">
        <f>VLOOKUP(A4227,英雄数据表!A:C,3,0)</f>
        <v>荆棘王鞭</v>
      </c>
      <c r="F4227" s="20">
        <f t="shared" si="281"/>
        <v>32076</v>
      </c>
      <c r="G4227" s="20">
        <f t="shared" si="282"/>
        <v>32076</v>
      </c>
      <c r="H4227" s="21" t="str">
        <f>VLOOKUP(B4227,属性中转表!A:F,6,FALSE)</f>
        <v>"hp":70200,"atk":1950</v>
      </c>
      <c r="I4227" s="20" t="str">
        <f>IF(VLOOKUP(B4227,属性中转表!A:G,7,FALSE)=0,"",VLOOKUP(VLOOKUP(B4227,属性中转表!A:G,7,FALSE),属性中转表!$K$2:$P$21,6,0))&amp;IF(VLOOKUP(B4227,属性中转表!A:G,7,FALSE)&gt;=50,VLOOKUP(A4227,英雄数据表!A:K,9,0),IF(VLOOKUP(B4227,属性中转表!A:G,7,FALSE)&gt;=25,VLOOKUP(A4227,英雄数据表!A:K,5,0),""))</f>
        <v>"atk":300,"hp":5000,"undpspro":50</v>
      </c>
      <c r="K4227" s="32" t="str">
        <f t="shared" si="283"/>
        <v>"atk":300,"hp":5000,"undpspro":50</v>
      </c>
      <c r="L4227" s="20" t="str">
        <f>IF(B4227&gt;=50,VLOOKUP(A4227,英雄数据表!A:L,11,FALSE),IF(B4227&gt;=25,VLOOKUP(A4227,英雄数据表!A:L,7,0),""))</f>
        <v>"3207601004"</v>
      </c>
      <c r="M4227" s="20" t="str">
        <f>IFERROR(VLOOKUP(B4227,属性中转表!$K$2:$O$21,5,FALSE),"")</f>
        <v/>
      </c>
      <c r="N4227" s="20" t="str">
        <f>IF(B4227=25,VLOOKUP(A4227,英雄数据表!A:L,8,FALSE),IF(B4227=50,VLOOKUP(A4227,英雄数据表!A:L,12,0),""))</f>
        <v/>
      </c>
    </row>
    <row r="4228" spans="1:14" x14ac:dyDescent="0.3">
      <c r="A4228" s="9">
        <v>32076</v>
      </c>
      <c r="B4228" s="21">
        <v>27</v>
      </c>
      <c r="C4228" s="21">
        <v>5</v>
      </c>
      <c r="D4228" s="21">
        <f>VLOOKUP(A4228,英雄数据表!A:D,4,0)</f>
        <v>3</v>
      </c>
      <c r="E4228" s="20" t="str">
        <f>VLOOKUP(A4228,英雄数据表!A:C,3,0)</f>
        <v>荆棘王鞭</v>
      </c>
      <c r="F4228" s="20">
        <f t="shared" si="281"/>
        <v>32076</v>
      </c>
      <c r="G4228" s="20">
        <f t="shared" si="282"/>
        <v>32076</v>
      </c>
      <c r="H4228" s="21" t="str">
        <f>VLOOKUP(B4228,属性中转表!A:F,6,FALSE)</f>
        <v>"hp":73800,"atk":2050</v>
      </c>
      <c r="I4228" s="20" t="str">
        <f>IF(VLOOKUP(B4228,属性中转表!A:G,7,FALSE)=0,"",VLOOKUP(VLOOKUP(B4228,属性中转表!A:G,7,FALSE),属性中转表!$K$2:$P$21,6,0))&amp;IF(VLOOKUP(B4228,属性中转表!A:G,7,FALSE)&gt;=50,VLOOKUP(A4228,英雄数据表!A:K,9,0),IF(VLOOKUP(B4228,属性中转表!A:G,7,FALSE)&gt;=25,VLOOKUP(A4228,英雄数据表!A:K,5,0),""))</f>
        <v>"atk":300,"hp":5000,"undpspro":50</v>
      </c>
      <c r="K4228" s="32" t="str">
        <f t="shared" si="283"/>
        <v>"atk":300,"hp":5000,"undpspro":50</v>
      </c>
      <c r="L4228" s="20" t="str">
        <f>IF(B4228&gt;=50,VLOOKUP(A4228,英雄数据表!A:L,11,FALSE),IF(B4228&gt;=25,VLOOKUP(A4228,英雄数据表!A:L,7,0),""))</f>
        <v>"3207601004"</v>
      </c>
      <c r="M4228" s="20" t="str">
        <f>IFERROR(VLOOKUP(B4228,属性中转表!$K$2:$O$21,5,FALSE),"")</f>
        <v/>
      </c>
      <c r="N4228" s="20" t="str">
        <f>IF(B4228=25,VLOOKUP(A4228,英雄数据表!A:L,8,FALSE),IF(B4228=50,VLOOKUP(A4228,英雄数据表!A:L,12,0),""))</f>
        <v/>
      </c>
    </row>
    <row r="4229" spans="1:14" x14ac:dyDescent="0.3">
      <c r="A4229" s="9">
        <v>32076</v>
      </c>
      <c r="B4229" s="21">
        <v>28</v>
      </c>
      <c r="C4229" s="21">
        <v>5</v>
      </c>
      <c r="D4229" s="21">
        <f>VLOOKUP(A4229,英雄数据表!A:D,4,0)</f>
        <v>3</v>
      </c>
      <c r="E4229" s="20" t="str">
        <f>VLOOKUP(A4229,英雄数据表!A:C,3,0)</f>
        <v>荆棘王鞭</v>
      </c>
      <c r="F4229" s="20">
        <f t="shared" si="281"/>
        <v>32076</v>
      </c>
      <c r="G4229" s="20">
        <f t="shared" si="282"/>
        <v>32076</v>
      </c>
      <c r="H4229" s="21" t="str">
        <f>VLOOKUP(B4229,属性中转表!A:F,6,FALSE)</f>
        <v>"hp":77400,"atk":2150</v>
      </c>
      <c r="I4229" s="20" t="str">
        <f>IF(VLOOKUP(B4229,属性中转表!A:G,7,FALSE)=0,"",VLOOKUP(VLOOKUP(B4229,属性中转表!A:G,7,FALSE),属性中转表!$K$2:$P$21,6,0))&amp;IF(VLOOKUP(B4229,属性中转表!A:G,7,FALSE)&gt;=50,VLOOKUP(A4229,英雄数据表!A:K,9,0),IF(VLOOKUP(B4229,属性中转表!A:G,7,FALSE)&gt;=25,VLOOKUP(A4229,英雄数据表!A:K,5,0),""))</f>
        <v>"atk":300,"hp":5000,"undpspro":50</v>
      </c>
      <c r="K4229" s="32" t="str">
        <f t="shared" si="283"/>
        <v>"atk":300,"hp":5000,"undpspro":50</v>
      </c>
      <c r="L4229" s="20" t="str">
        <f>IF(B4229&gt;=50,VLOOKUP(A4229,英雄数据表!A:L,11,FALSE),IF(B4229&gt;=25,VLOOKUP(A4229,英雄数据表!A:L,7,0),""))</f>
        <v>"3207601004"</v>
      </c>
      <c r="M4229" s="20" t="str">
        <f>IFERROR(VLOOKUP(B4229,属性中转表!$K$2:$O$21,5,FALSE),"")</f>
        <v/>
      </c>
      <c r="N4229" s="20" t="str">
        <f>IF(B4229=25,VLOOKUP(A4229,英雄数据表!A:L,8,FALSE),IF(B4229=50,VLOOKUP(A4229,英雄数据表!A:L,12,0),""))</f>
        <v/>
      </c>
    </row>
    <row r="4230" spans="1:14" x14ac:dyDescent="0.3">
      <c r="A4230" s="9">
        <v>32076</v>
      </c>
      <c r="B4230" s="21">
        <v>29</v>
      </c>
      <c r="C4230" s="21">
        <v>5</v>
      </c>
      <c r="D4230" s="21">
        <f>VLOOKUP(A4230,英雄数据表!A:D,4,0)</f>
        <v>3</v>
      </c>
      <c r="E4230" s="20" t="str">
        <f>VLOOKUP(A4230,英雄数据表!A:C,3,0)</f>
        <v>荆棘王鞭</v>
      </c>
      <c r="F4230" s="20">
        <f t="shared" si="281"/>
        <v>32076</v>
      </c>
      <c r="G4230" s="20">
        <f t="shared" si="282"/>
        <v>32076</v>
      </c>
      <c r="H4230" s="21" t="str">
        <f>VLOOKUP(B4230,属性中转表!A:F,6,FALSE)</f>
        <v>"hp":81000,"atk":2250</v>
      </c>
      <c r="I4230" s="20" t="str">
        <f>IF(VLOOKUP(B4230,属性中转表!A:G,7,FALSE)=0,"",VLOOKUP(VLOOKUP(B4230,属性中转表!A:G,7,FALSE),属性中转表!$K$2:$P$21,6,0))&amp;IF(VLOOKUP(B4230,属性中转表!A:G,7,FALSE)&gt;=50,VLOOKUP(A4230,英雄数据表!A:K,9,0),IF(VLOOKUP(B4230,属性中转表!A:G,7,FALSE)&gt;=25,VLOOKUP(A4230,英雄数据表!A:K,5,0),""))</f>
        <v>"atk":300,"hp":5000,"undpspro":50</v>
      </c>
      <c r="K4230" s="32" t="str">
        <f t="shared" si="283"/>
        <v>"atk":300,"hp":5000,"undpspro":50</v>
      </c>
      <c r="L4230" s="20" t="str">
        <f>IF(B4230&gt;=50,VLOOKUP(A4230,英雄数据表!A:L,11,FALSE),IF(B4230&gt;=25,VLOOKUP(A4230,英雄数据表!A:L,7,0),""))</f>
        <v>"3207601004"</v>
      </c>
      <c r="M4230" s="20" t="str">
        <f>IFERROR(VLOOKUP(B4230,属性中转表!$K$2:$O$21,5,FALSE),"")</f>
        <v/>
      </c>
      <c r="N4230" s="20" t="str">
        <f>IF(B4230=25,VLOOKUP(A4230,英雄数据表!A:L,8,FALSE),IF(B4230=50,VLOOKUP(A4230,英雄数据表!A:L,12,0),""))</f>
        <v/>
      </c>
    </row>
    <row r="4231" spans="1:14" x14ac:dyDescent="0.3">
      <c r="A4231" s="9">
        <v>32076</v>
      </c>
      <c r="B4231" s="21">
        <v>30</v>
      </c>
      <c r="C4231" s="21">
        <v>5</v>
      </c>
      <c r="D4231" s="21">
        <f>VLOOKUP(A4231,英雄数据表!A:D,4,0)</f>
        <v>3</v>
      </c>
      <c r="E4231" s="20" t="str">
        <f>VLOOKUP(A4231,英雄数据表!A:C,3,0)</f>
        <v>荆棘王鞭</v>
      </c>
      <c r="F4231" s="20">
        <f t="shared" si="281"/>
        <v>32076</v>
      </c>
      <c r="G4231" s="20">
        <f t="shared" si="282"/>
        <v>32076</v>
      </c>
      <c r="H4231" s="21" t="str">
        <f>VLOOKUP(B4231,属性中转表!A:F,6,FALSE)</f>
        <v>"hp":84600,"atk":2350</v>
      </c>
      <c r="I4231" s="20" t="str">
        <f>IF(VLOOKUP(B4231,属性中转表!A:G,7,FALSE)=0,"",VLOOKUP(VLOOKUP(B4231,属性中转表!A:G,7,FALSE),属性中转表!$K$2:$P$21,6,0))&amp;IF(VLOOKUP(B4231,属性中转表!A:G,7,FALSE)&gt;=50,VLOOKUP(A4231,英雄数据表!A:K,9,0),IF(VLOOKUP(B4231,属性中转表!A:G,7,FALSE)&gt;=25,VLOOKUP(A4231,英雄数据表!A:K,5,0),""))</f>
        <v>"atk":300,"hp":5000,"undpspro":100</v>
      </c>
      <c r="K4231" s="32" t="str">
        <f t="shared" si="283"/>
        <v>"atk":300,"hp":5000,"undpspro":100</v>
      </c>
      <c r="L4231" s="20" t="str">
        <f>IF(B4231&gt;=50,VLOOKUP(A4231,英雄数据表!A:L,11,FALSE),IF(B4231&gt;=25,VLOOKUP(A4231,英雄数据表!A:L,7,0),""))</f>
        <v>"3207601004"</v>
      </c>
      <c r="M4231" s="20" t="str">
        <f>IFERROR(VLOOKUP(B4231,属性中转表!$K$2:$O$21,5,FALSE),"")</f>
        <v>"undpspro":50</v>
      </c>
      <c r="N4231" s="20" t="str">
        <f>IF(B4231=25,VLOOKUP(A4231,英雄数据表!A:L,8,FALSE),IF(B4231=50,VLOOKUP(A4231,英雄数据表!A:L,12,0),""))</f>
        <v/>
      </c>
    </row>
    <row r="4232" spans="1:14" x14ac:dyDescent="0.3">
      <c r="A4232" s="9">
        <v>32076</v>
      </c>
      <c r="B4232" s="21">
        <v>31</v>
      </c>
      <c r="C4232" s="21">
        <v>5</v>
      </c>
      <c r="D4232" s="21">
        <f>VLOOKUP(A4232,英雄数据表!A:D,4,0)</f>
        <v>3</v>
      </c>
      <c r="E4232" s="20" t="str">
        <f>VLOOKUP(A4232,英雄数据表!A:C,3,0)</f>
        <v>荆棘王鞭</v>
      </c>
      <c r="F4232" s="20">
        <f t="shared" si="281"/>
        <v>32076</v>
      </c>
      <c r="G4232" s="20">
        <f t="shared" si="282"/>
        <v>32076</v>
      </c>
      <c r="H4232" s="21" t="str">
        <f>VLOOKUP(B4232,属性中转表!A:F,6,FALSE)</f>
        <v>"hp":89100,"atk":2475</v>
      </c>
      <c r="I4232" s="20" t="str">
        <f>IF(VLOOKUP(B4232,属性中转表!A:G,7,FALSE)=0,"",VLOOKUP(VLOOKUP(B4232,属性中转表!A:G,7,FALSE),属性中转表!$K$2:$P$21,6,0))&amp;IF(VLOOKUP(B4232,属性中转表!A:G,7,FALSE)&gt;=50,VLOOKUP(A4232,英雄数据表!A:K,9,0),IF(VLOOKUP(B4232,属性中转表!A:G,7,FALSE)&gt;=25,VLOOKUP(A4232,英雄数据表!A:K,5,0),""))</f>
        <v>"atk":300,"hp":5000,"undpspro":100</v>
      </c>
      <c r="K4232" s="32" t="str">
        <f t="shared" si="283"/>
        <v>"atk":300,"hp":5000,"undpspro":100</v>
      </c>
      <c r="L4232" s="20" t="str">
        <f>IF(B4232&gt;=50,VLOOKUP(A4232,英雄数据表!A:L,11,FALSE),IF(B4232&gt;=25,VLOOKUP(A4232,英雄数据表!A:L,7,0),""))</f>
        <v>"3207601004"</v>
      </c>
      <c r="M4232" s="20" t="str">
        <f>IFERROR(VLOOKUP(B4232,属性中转表!$K$2:$O$21,5,FALSE),"")</f>
        <v/>
      </c>
      <c r="N4232" s="20" t="str">
        <f>IF(B4232=25,VLOOKUP(A4232,英雄数据表!A:L,8,FALSE),IF(B4232=50,VLOOKUP(A4232,英雄数据表!A:L,12,0),""))</f>
        <v/>
      </c>
    </row>
    <row r="4233" spans="1:14" x14ac:dyDescent="0.3">
      <c r="A4233" s="9">
        <v>32076</v>
      </c>
      <c r="B4233" s="21">
        <v>32</v>
      </c>
      <c r="C4233" s="21">
        <v>5</v>
      </c>
      <c r="D4233" s="21">
        <f>VLOOKUP(A4233,英雄数据表!A:D,4,0)</f>
        <v>3</v>
      </c>
      <c r="E4233" s="20" t="str">
        <f>VLOOKUP(A4233,英雄数据表!A:C,3,0)</f>
        <v>荆棘王鞭</v>
      </c>
      <c r="F4233" s="20">
        <f t="shared" si="281"/>
        <v>32076</v>
      </c>
      <c r="G4233" s="20">
        <f t="shared" si="282"/>
        <v>32076</v>
      </c>
      <c r="H4233" s="21" t="str">
        <f>VLOOKUP(B4233,属性中转表!A:F,6,FALSE)</f>
        <v>"hp":93600,"atk":2600</v>
      </c>
      <c r="I4233" s="20" t="str">
        <f>IF(VLOOKUP(B4233,属性中转表!A:G,7,FALSE)=0,"",VLOOKUP(VLOOKUP(B4233,属性中转表!A:G,7,FALSE),属性中转表!$K$2:$P$21,6,0))&amp;IF(VLOOKUP(B4233,属性中转表!A:G,7,FALSE)&gt;=50,VLOOKUP(A4233,英雄数据表!A:K,9,0),IF(VLOOKUP(B4233,属性中转表!A:G,7,FALSE)&gt;=25,VLOOKUP(A4233,英雄数据表!A:K,5,0),""))</f>
        <v>"atk":300,"hp":5000,"undpspro":100</v>
      </c>
      <c r="K4233" s="32" t="str">
        <f t="shared" si="283"/>
        <v>"atk":300,"hp":5000,"undpspro":100</v>
      </c>
      <c r="L4233" s="20" t="str">
        <f>IF(B4233&gt;=50,VLOOKUP(A4233,英雄数据表!A:L,11,FALSE),IF(B4233&gt;=25,VLOOKUP(A4233,英雄数据表!A:L,7,0),""))</f>
        <v>"3207601004"</v>
      </c>
      <c r="M4233" s="20" t="str">
        <f>IFERROR(VLOOKUP(B4233,属性中转表!$K$2:$O$21,5,FALSE),"")</f>
        <v/>
      </c>
      <c r="N4233" s="20" t="str">
        <f>IF(B4233=25,VLOOKUP(A4233,英雄数据表!A:L,8,FALSE),IF(B4233=50,VLOOKUP(A4233,英雄数据表!A:L,12,0),""))</f>
        <v/>
      </c>
    </row>
    <row r="4234" spans="1:14" x14ac:dyDescent="0.3">
      <c r="A4234" s="9">
        <v>32076</v>
      </c>
      <c r="B4234" s="21">
        <v>33</v>
      </c>
      <c r="C4234" s="21">
        <v>5</v>
      </c>
      <c r="D4234" s="21">
        <f>VLOOKUP(A4234,英雄数据表!A:D,4,0)</f>
        <v>3</v>
      </c>
      <c r="E4234" s="20" t="str">
        <f>VLOOKUP(A4234,英雄数据表!A:C,3,0)</f>
        <v>荆棘王鞭</v>
      </c>
      <c r="F4234" s="20">
        <f t="shared" si="281"/>
        <v>32076</v>
      </c>
      <c r="G4234" s="20">
        <f t="shared" si="282"/>
        <v>32076</v>
      </c>
      <c r="H4234" s="21" t="str">
        <f>VLOOKUP(B4234,属性中转表!A:F,6,FALSE)</f>
        <v>"hp":98100,"atk":2725</v>
      </c>
      <c r="I4234" s="20" t="str">
        <f>IF(VLOOKUP(B4234,属性中转表!A:G,7,FALSE)=0,"",VLOOKUP(VLOOKUP(B4234,属性中转表!A:G,7,FALSE),属性中转表!$K$2:$P$21,6,0))&amp;IF(VLOOKUP(B4234,属性中转表!A:G,7,FALSE)&gt;=50,VLOOKUP(A4234,英雄数据表!A:K,9,0),IF(VLOOKUP(B4234,属性中转表!A:G,7,FALSE)&gt;=25,VLOOKUP(A4234,英雄数据表!A:K,5,0),""))</f>
        <v>"atk":300,"hp":5000,"undpspro":100</v>
      </c>
      <c r="K4234" s="32" t="str">
        <f t="shared" si="283"/>
        <v>"atk":300,"hp":5000,"undpspro":100</v>
      </c>
      <c r="L4234" s="20" t="str">
        <f>IF(B4234&gt;=50,VLOOKUP(A4234,英雄数据表!A:L,11,FALSE),IF(B4234&gt;=25,VLOOKUP(A4234,英雄数据表!A:L,7,0),""))</f>
        <v>"3207601004"</v>
      </c>
      <c r="M4234" s="20" t="str">
        <f>IFERROR(VLOOKUP(B4234,属性中转表!$K$2:$O$21,5,FALSE),"")</f>
        <v/>
      </c>
      <c r="N4234" s="20" t="str">
        <f>IF(B4234=25,VLOOKUP(A4234,英雄数据表!A:L,8,FALSE),IF(B4234=50,VLOOKUP(A4234,英雄数据表!A:L,12,0),""))</f>
        <v/>
      </c>
    </row>
    <row r="4235" spans="1:14" x14ac:dyDescent="0.3">
      <c r="A4235" s="9">
        <v>32076</v>
      </c>
      <c r="B4235" s="21">
        <v>34</v>
      </c>
      <c r="C4235" s="21">
        <v>5</v>
      </c>
      <c r="D4235" s="21">
        <f>VLOOKUP(A4235,英雄数据表!A:D,4,0)</f>
        <v>3</v>
      </c>
      <c r="E4235" s="20" t="str">
        <f>VLOOKUP(A4235,英雄数据表!A:C,3,0)</f>
        <v>荆棘王鞭</v>
      </c>
      <c r="F4235" s="20">
        <f t="shared" si="281"/>
        <v>32076</v>
      </c>
      <c r="G4235" s="20">
        <f t="shared" si="282"/>
        <v>32076</v>
      </c>
      <c r="H4235" s="21" t="str">
        <f>VLOOKUP(B4235,属性中转表!A:F,6,FALSE)</f>
        <v>"hp":102600,"atk":2850</v>
      </c>
      <c r="I4235" s="20" t="str">
        <f>IF(VLOOKUP(B4235,属性中转表!A:G,7,FALSE)=0,"",VLOOKUP(VLOOKUP(B4235,属性中转表!A:G,7,FALSE),属性中转表!$K$2:$P$21,6,0))&amp;IF(VLOOKUP(B4235,属性中转表!A:G,7,FALSE)&gt;=50,VLOOKUP(A4235,英雄数据表!A:K,9,0),IF(VLOOKUP(B4235,属性中转表!A:G,7,FALSE)&gt;=25,VLOOKUP(A4235,英雄数据表!A:K,5,0),""))</f>
        <v>"atk":300,"hp":5000,"undpspro":100</v>
      </c>
      <c r="K4235" s="32" t="str">
        <f t="shared" si="283"/>
        <v>"atk":300,"hp":5000,"undpspro":100</v>
      </c>
      <c r="L4235" s="20" t="str">
        <f>IF(B4235&gt;=50,VLOOKUP(A4235,英雄数据表!A:L,11,FALSE),IF(B4235&gt;=25,VLOOKUP(A4235,英雄数据表!A:L,7,0),""))</f>
        <v>"3207601004"</v>
      </c>
      <c r="M4235" s="20" t="str">
        <f>IFERROR(VLOOKUP(B4235,属性中转表!$K$2:$O$21,5,FALSE),"")</f>
        <v/>
      </c>
      <c r="N4235" s="20" t="str">
        <f>IF(B4235=25,VLOOKUP(A4235,英雄数据表!A:L,8,FALSE),IF(B4235=50,VLOOKUP(A4235,英雄数据表!A:L,12,0),""))</f>
        <v/>
      </c>
    </row>
    <row r="4236" spans="1:14" x14ac:dyDescent="0.3">
      <c r="A4236" s="9">
        <v>32076</v>
      </c>
      <c r="B4236" s="21">
        <v>35</v>
      </c>
      <c r="C4236" s="21">
        <v>5</v>
      </c>
      <c r="D4236" s="21">
        <f>VLOOKUP(A4236,英雄数据表!A:D,4,0)</f>
        <v>3</v>
      </c>
      <c r="E4236" s="20" t="str">
        <f>VLOOKUP(A4236,英雄数据表!A:C,3,0)</f>
        <v>荆棘王鞭</v>
      </c>
      <c r="F4236" s="20">
        <f t="shared" si="281"/>
        <v>32076</v>
      </c>
      <c r="G4236" s="20">
        <f t="shared" si="282"/>
        <v>32076</v>
      </c>
      <c r="H4236" s="21" t="str">
        <f>VLOOKUP(B4236,属性中转表!A:F,6,FALSE)</f>
        <v>"hp":107100,"atk":2975</v>
      </c>
      <c r="I4236" s="20" t="str">
        <f>IF(VLOOKUP(B4236,属性中转表!A:G,7,FALSE)=0,"",VLOOKUP(VLOOKUP(B4236,属性中转表!A:G,7,FALSE),属性中转表!$K$2:$P$21,6,0))&amp;IF(VLOOKUP(B4236,属性中转表!A:G,7,FALSE)&gt;=50,VLOOKUP(A4236,英雄数据表!A:K,9,0),IF(VLOOKUP(B4236,属性中转表!A:G,7,FALSE)&gt;=25,VLOOKUP(A4236,英雄数据表!A:K,5,0),""))</f>
        <v>"atk":300,"hp":5000,"undpspro":100</v>
      </c>
      <c r="K4236" s="32" t="str">
        <f t="shared" si="283"/>
        <v>"atk":300,"hp":5000,"undpspro":100</v>
      </c>
      <c r="L4236" s="20" t="str">
        <f>IF(B4236&gt;=50,VLOOKUP(A4236,英雄数据表!A:L,11,FALSE),IF(B4236&gt;=25,VLOOKUP(A4236,英雄数据表!A:L,7,0),""))</f>
        <v>"3207601004"</v>
      </c>
      <c r="M4236" s="20" t="str">
        <f>IFERROR(VLOOKUP(B4236,属性中转表!$K$2:$O$21,5,FALSE),"")</f>
        <v>"dpspro":50</v>
      </c>
      <c r="N4236" s="20" t="str">
        <f>IF(B4236=25,VLOOKUP(A4236,英雄数据表!A:L,8,FALSE),IF(B4236=50,VLOOKUP(A4236,英雄数据表!A:L,12,0),""))</f>
        <v/>
      </c>
    </row>
    <row r="4237" spans="1:14" x14ac:dyDescent="0.3">
      <c r="A4237" s="9">
        <v>32076</v>
      </c>
      <c r="B4237" s="21">
        <v>36</v>
      </c>
      <c r="C4237" s="21">
        <v>5</v>
      </c>
      <c r="D4237" s="21">
        <f>VLOOKUP(A4237,英雄数据表!A:D,4,0)</f>
        <v>3</v>
      </c>
      <c r="E4237" s="20" t="str">
        <f>VLOOKUP(A4237,英雄数据表!A:C,3,0)</f>
        <v>荆棘王鞭</v>
      </c>
      <c r="F4237" s="20">
        <f t="shared" si="281"/>
        <v>32076</v>
      </c>
      <c r="G4237" s="20">
        <f t="shared" si="282"/>
        <v>32076</v>
      </c>
      <c r="H4237" s="21" t="str">
        <f>VLOOKUP(B4237,属性中转表!A:F,6,FALSE)</f>
        <v>"hp":111600,"atk":3100</v>
      </c>
      <c r="I4237" s="20" t="str">
        <f>IF(VLOOKUP(B4237,属性中转表!A:G,7,FALSE)=0,"",VLOOKUP(VLOOKUP(B4237,属性中转表!A:G,7,FALSE),属性中转表!$K$2:$P$21,6,0))&amp;IF(VLOOKUP(B4237,属性中转表!A:G,7,FALSE)&gt;=50,VLOOKUP(A4237,英雄数据表!A:K,9,0),IF(VLOOKUP(B4237,属性中转表!A:G,7,FALSE)&gt;=25,VLOOKUP(A4237,英雄数据表!A:K,5,0),""))</f>
        <v>"atk":300,"hp":5000,"undpspro":100</v>
      </c>
      <c r="K4237" s="32" t="str">
        <f t="shared" si="283"/>
        <v>"atk":300,"hp":5000,"undpspro":100</v>
      </c>
      <c r="L4237" s="20" t="str">
        <f>IF(B4237&gt;=50,VLOOKUP(A4237,英雄数据表!A:L,11,FALSE),IF(B4237&gt;=25,VLOOKUP(A4237,英雄数据表!A:L,7,0),""))</f>
        <v>"3207601004"</v>
      </c>
      <c r="M4237" s="20" t="str">
        <f>IFERROR(VLOOKUP(B4237,属性中转表!$K$2:$O$21,5,FALSE),"")</f>
        <v/>
      </c>
      <c r="N4237" s="20" t="str">
        <f>IF(B4237=25,VLOOKUP(A4237,英雄数据表!A:L,8,FALSE),IF(B4237=50,VLOOKUP(A4237,英雄数据表!A:L,12,0),""))</f>
        <v/>
      </c>
    </row>
    <row r="4238" spans="1:14" x14ac:dyDescent="0.3">
      <c r="A4238" s="9">
        <v>32076</v>
      </c>
      <c r="B4238" s="21">
        <v>37</v>
      </c>
      <c r="C4238" s="21">
        <v>5</v>
      </c>
      <c r="D4238" s="21">
        <f>VLOOKUP(A4238,英雄数据表!A:D,4,0)</f>
        <v>3</v>
      </c>
      <c r="E4238" s="20" t="str">
        <f>VLOOKUP(A4238,英雄数据表!A:C,3,0)</f>
        <v>荆棘王鞭</v>
      </c>
      <c r="F4238" s="20">
        <f t="shared" si="281"/>
        <v>32076</v>
      </c>
      <c r="G4238" s="20">
        <f t="shared" si="282"/>
        <v>32076</v>
      </c>
      <c r="H4238" s="21" t="str">
        <f>VLOOKUP(B4238,属性中转表!A:F,6,FALSE)</f>
        <v>"hp":116100,"atk":3225</v>
      </c>
      <c r="I4238" s="20" t="str">
        <f>IF(VLOOKUP(B4238,属性中转表!A:G,7,FALSE)=0,"",VLOOKUP(VLOOKUP(B4238,属性中转表!A:G,7,FALSE),属性中转表!$K$2:$P$21,6,0))&amp;IF(VLOOKUP(B4238,属性中转表!A:G,7,FALSE)&gt;=50,VLOOKUP(A4238,英雄数据表!A:K,9,0),IF(VLOOKUP(B4238,属性中转表!A:G,7,FALSE)&gt;=25,VLOOKUP(A4238,英雄数据表!A:K,5,0),""))</f>
        <v>"atk":300,"hp":5000,"undpspro":100</v>
      </c>
      <c r="K4238" s="32" t="str">
        <f t="shared" si="283"/>
        <v>"atk":300,"hp":5000,"undpspro":100</v>
      </c>
      <c r="L4238" s="20" t="str">
        <f>IF(B4238&gt;=50,VLOOKUP(A4238,英雄数据表!A:L,11,FALSE),IF(B4238&gt;=25,VLOOKUP(A4238,英雄数据表!A:L,7,0),""))</f>
        <v>"3207601004"</v>
      </c>
      <c r="M4238" s="20" t="str">
        <f>IFERROR(VLOOKUP(B4238,属性中转表!$K$2:$O$21,5,FALSE),"")</f>
        <v/>
      </c>
      <c r="N4238" s="20" t="str">
        <f>IF(B4238=25,VLOOKUP(A4238,英雄数据表!A:L,8,FALSE),IF(B4238=50,VLOOKUP(A4238,英雄数据表!A:L,12,0),""))</f>
        <v/>
      </c>
    </row>
    <row r="4239" spans="1:14" x14ac:dyDescent="0.3">
      <c r="A4239" s="9">
        <v>32076</v>
      </c>
      <c r="B4239" s="21">
        <v>38</v>
      </c>
      <c r="C4239" s="21">
        <v>5</v>
      </c>
      <c r="D4239" s="21">
        <f>VLOOKUP(A4239,英雄数据表!A:D,4,0)</f>
        <v>3</v>
      </c>
      <c r="E4239" s="20" t="str">
        <f>VLOOKUP(A4239,英雄数据表!A:C,3,0)</f>
        <v>荆棘王鞭</v>
      </c>
      <c r="F4239" s="20">
        <f t="shared" si="281"/>
        <v>32076</v>
      </c>
      <c r="G4239" s="20">
        <f t="shared" si="282"/>
        <v>32076</v>
      </c>
      <c r="H4239" s="21" t="str">
        <f>VLOOKUP(B4239,属性中转表!A:F,6,FALSE)</f>
        <v>"hp":120600,"atk":3350</v>
      </c>
      <c r="I4239" s="20" t="str">
        <f>IF(VLOOKUP(B4239,属性中转表!A:G,7,FALSE)=0,"",VLOOKUP(VLOOKUP(B4239,属性中转表!A:G,7,FALSE),属性中转表!$K$2:$P$21,6,0))&amp;IF(VLOOKUP(B4239,属性中转表!A:G,7,FALSE)&gt;=50,VLOOKUP(A4239,英雄数据表!A:K,9,0),IF(VLOOKUP(B4239,属性中转表!A:G,7,FALSE)&gt;=25,VLOOKUP(A4239,英雄数据表!A:K,5,0),""))</f>
        <v>"atk":300,"hp":5000,"undpspro":100</v>
      </c>
      <c r="K4239" s="32" t="str">
        <f t="shared" si="283"/>
        <v>"atk":300,"hp":5000,"undpspro":100</v>
      </c>
      <c r="L4239" s="20" t="str">
        <f>IF(B4239&gt;=50,VLOOKUP(A4239,英雄数据表!A:L,11,FALSE),IF(B4239&gt;=25,VLOOKUP(A4239,英雄数据表!A:L,7,0),""))</f>
        <v>"3207601004"</v>
      </c>
      <c r="M4239" s="20" t="str">
        <f>IFERROR(VLOOKUP(B4239,属性中转表!$K$2:$O$21,5,FALSE),"")</f>
        <v/>
      </c>
      <c r="N4239" s="20" t="str">
        <f>IF(B4239=25,VLOOKUP(A4239,英雄数据表!A:L,8,FALSE),IF(B4239=50,VLOOKUP(A4239,英雄数据表!A:L,12,0),""))</f>
        <v/>
      </c>
    </row>
    <row r="4240" spans="1:14" x14ac:dyDescent="0.3">
      <c r="A4240" s="9">
        <v>32076</v>
      </c>
      <c r="B4240" s="21">
        <v>39</v>
      </c>
      <c r="C4240" s="21">
        <v>5</v>
      </c>
      <c r="D4240" s="21">
        <f>VLOOKUP(A4240,英雄数据表!A:D,4,0)</f>
        <v>3</v>
      </c>
      <c r="E4240" s="20" t="str">
        <f>VLOOKUP(A4240,英雄数据表!A:C,3,0)</f>
        <v>荆棘王鞭</v>
      </c>
      <c r="F4240" s="20">
        <f t="shared" si="281"/>
        <v>32076</v>
      </c>
      <c r="G4240" s="20">
        <f t="shared" si="282"/>
        <v>32076</v>
      </c>
      <c r="H4240" s="21" t="str">
        <f>VLOOKUP(B4240,属性中转表!A:F,6,FALSE)</f>
        <v>"hp":125100,"atk":3475</v>
      </c>
      <c r="I4240" s="20" t="str">
        <f>IF(VLOOKUP(B4240,属性中转表!A:G,7,FALSE)=0,"",VLOOKUP(VLOOKUP(B4240,属性中转表!A:G,7,FALSE),属性中转表!$K$2:$P$21,6,0))&amp;IF(VLOOKUP(B4240,属性中转表!A:G,7,FALSE)&gt;=50,VLOOKUP(A4240,英雄数据表!A:K,9,0),IF(VLOOKUP(B4240,属性中转表!A:G,7,FALSE)&gt;=25,VLOOKUP(A4240,英雄数据表!A:K,5,0),""))</f>
        <v>"atk":300,"hp":5000,"undpspro":100</v>
      </c>
      <c r="K4240" s="32" t="str">
        <f t="shared" si="283"/>
        <v>"atk":300,"hp":5000,"undpspro":100</v>
      </c>
      <c r="L4240" s="20" t="str">
        <f>IF(B4240&gt;=50,VLOOKUP(A4240,英雄数据表!A:L,11,FALSE),IF(B4240&gt;=25,VLOOKUP(A4240,英雄数据表!A:L,7,0),""))</f>
        <v>"3207601004"</v>
      </c>
      <c r="M4240" s="20" t="str">
        <f>IFERROR(VLOOKUP(B4240,属性中转表!$K$2:$O$21,5,FALSE),"")</f>
        <v/>
      </c>
      <c r="N4240" s="20" t="str">
        <f>IF(B4240=25,VLOOKUP(A4240,英雄数据表!A:L,8,FALSE),IF(B4240=50,VLOOKUP(A4240,英雄数据表!A:L,12,0),""))</f>
        <v/>
      </c>
    </row>
    <row r="4241" spans="1:14" x14ac:dyDescent="0.3">
      <c r="A4241" s="9">
        <v>32076</v>
      </c>
      <c r="B4241" s="21">
        <v>40</v>
      </c>
      <c r="C4241" s="21">
        <v>5</v>
      </c>
      <c r="D4241" s="21">
        <f>VLOOKUP(A4241,英雄数据表!A:D,4,0)</f>
        <v>3</v>
      </c>
      <c r="E4241" s="20" t="str">
        <f>VLOOKUP(A4241,英雄数据表!A:C,3,0)</f>
        <v>荆棘王鞭</v>
      </c>
      <c r="F4241" s="20">
        <f t="shared" si="281"/>
        <v>32076</v>
      </c>
      <c r="G4241" s="20">
        <f t="shared" si="282"/>
        <v>32076</v>
      </c>
      <c r="H4241" s="21" t="str">
        <f>VLOOKUP(B4241,属性中转表!A:F,6,FALSE)</f>
        <v>"hp":129600,"atk":3600</v>
      </c>
      <c r="I4241" s="20" t="str">
        <f>IF(VLOOKUP(B4241,属性中转表!A:G,7,FALSE)=0,"",VLOOKUP(VLOOKUP(B4241,属性中转表!A:G,7,FALSE),属性中转表!$K$2:$P$21,6,0))&amp;IF(VLOOKUP(B4241,属性中转表!A:G,7,FALSE)&gt;=50,VLOOKUP(A4241,英雄数据表!A:K,9,0),IF(VLOOKUP(B4241,属性中转表!A:G,7,FALSE)&gt;=25,VLOOKUP(A4241,英雄数据表!A:K,5,0),""))</f>
        <v>"atk":300,"hp":5000,"undpspro":100,"pvpdpspro":50</v>
      </c>
      <c r="K4241" s="32" t="str">
        <f t="shared" si="283"/>
        <v>"atk":300,"hp":5000,"undpspro":100,"pvpdpspro":50</v>
      </c>
      <c r="L4241" s="20" t="str">
        <f>IF(B4241&gt;=50,VLOOKUP(A4241,英雄数据表!A:L,11,FALSE),IF(B4241&gt;=25,VLOOKUP(A4241,英雄数据表!A:L,7,0),""))</f>
        <v>"3207601004"</v>
      </c>
      <c r="M4241" s="20" t="str">
        <f>IFERROR(VLOOKUP(B4241,属性中转表!$K$2:$O$21,5,FALSE),"")</f>
        <v>"pvpdpspro":50</v>
      </c>
      <c r="N4241" s="20" t="str">
        <f>IF(B4241=25,VLOOKUP(A4241,英雄数据表!A:L,8,FALSE),IF(B4241=50,VLOOKUP(A4241,英雄数据表!A:L,12,0),""))</f>
        <v/>
      </c>
    </row>
    <row r="4242" spans="1:14" x14ac:dyDescent="0.3">
      <c r="A4242" s="9">
        <v>32076</v>
      </c>
      <c r="B4242" s="21">
        <v>41</v>
      </c>
      <c r="C4242" s="21">
        <v>5</v>
      </c>
      <c r="D4242" s="21">
        <f>VLOOKUP(A4242,英雄数据表!A:D,4,0)</f>
        <v>3</v>
      </c>
      <c r="E4242" s="20" t="str">
        <f>VLOOKUP(A4242,英雄数据表!A:C,3,0)</f>
        <v>荆棘王鞭</v>
      </c>
      <c r="F4242" s="20">
        <f t="shared" si="281"/>
        <v>32076</v>
      </c>
      <c r="G4242" s="20">
        <f t="shared" si="282"/>
        <v>32076</v>
      </c>
      <c r="H4242" s="21" t="str">
        <f>VLOOKUP(B4242,属性中转表!A:F,6,FALSE)</f>
        <v>"hp":135000,"atk":3750</v>
      </c>
      <c r="I4242" s="20" t="str">
        <f>IF(VLOOKUP(B4242,属性中转表!A:G,7,FALSE)=0,"",VLOOKUP(VLOOKUP(B4242,属性中转表!A:G,7,FALSE),属性中转表!$K$2:$P$21,6,0))&amp;IF(VLOOKUP(B4242,属性中转表!A:G,7,FALSE)&gt;=50,VLOOKUP(A4242,英雄数据表!A:K,9,0),IF(VLOOKUP(B4242,属性中转表!A:G,7,FALSE)&gt;=25,VLOOKUP(A4242,英雄数据表!A:K,5,0),""))</f>
        <v>"atk":300,"hp":5000,"undpspro":100,"pvpdpspro":50</v>
      </c>
      <c r="K4242" s="32" t="str">
        <f t="shared" si="283"/>
        <v>"atk":300,"hp":5000,"undpspro":100,"pvpdpspro":50</v>
      </c>
      <c r="L4242" s="20" t="str">
        <f>IF(B4242&gt;=50,VLOOKUP(A4242,英雄数据表!A:L,11,FALSE),IF(B4242&gt;=25,VLOOKUP(A4242,英雄数据表!A:L,7,0),""))</f>
        <v>"3207601004"</v>
      </c>
      <c r="M4242" s="20" t="str">
        <f>IFERROR(VLOOKUP(B4242,属性中转表!$K$2:$O$21,5,FALSE),"")</f>
        <v/>
      </c>
      <c r="N4242" s="20" t="str">
        <f>IF(B4242=25,VLOOKUP(A4242,英雄数据表!A:L,8,FALSE),IF(B4242=50,VLOOKUP(A4242,英雄数据表!A:L,12,0),""))</f>
        <v/>
      </c>
    </row>
    <row r="4243" spans="1:14" x14ac:dyDescent="0.3">
      <c r="A4243" s="9">
        <v>32076</v>
      </c>
      <c r="B4243" s="21">
        <v>42</v>
      </c>
      <c r="C4243" s="21">
        <v>5</v>
      </c>
      <c r="D4243" s="21">
        <f>VLOOKUP(A4243,英雄数据表!A:D,4,0)</f>
        <v>3</v>
      </c>
      <c r="E4243" s="20" t="str">
        <f>VLOOKUP(A4243,英雄数据表!A:C,3,0)</f>
        <v>荆棘王鞭</v>
      </c>
      <c r="F4243" s="20">
        <f t="shared" si="281"/>
        <v>32076</v>
      </c>
      <c r="G4243" s="20">
        <f t="shared" si="282"/>
        <v>32076</v>
      </c>
      <c r="H4243" s="21" t="str">
        <f>VLOOKUP(B4243,属性中转表!A:F,6,FALSE)</f>
        <v>"hp":140400,"atk":3900</v>
      </c>
      <c r="I4243" s="20" t="str">
        <f>IF(VLOOKUP(B4243,属性中转表!A:G,7,FALSE)=0,"",VLOOKUP(VLOOKUP(B4243,属性中转表!A:G,7,FALSE),属性中转表!$K$2:$P$21,6,0))&amp;IF(VLOOKUP(B4243,属性中转表!A:G,7,FALSE)&gt;=50,VLOOKUP(A4243,英雄数据表!A:K,9,0),IF(VLOOKUP(B4243,属性中转表!A:G,7,FALSE)&gt;=25,VLOOKUP(A4243,英雄数据表!A:K,5,0),""))</f>
        <v>"atk":300,"hp":5000,"undpspro":100,"pvpdpspro":50</v>
      </c>
      <c r="K4243" s="32" t="str">
        <f t="shared" si="283"/>
        <v>"atk":300,"hp":5000,"undpspro":100,"pvpdpspro":50</v>
      </c>
      <c r="L4243" s="20" t="str">
        <f>IF(B4243&gt;=50,VLOOKUP(A4243,英雄数据表!A:L,11,FALSE),IF(B4243&gt;=25,VLOOKUP(A4243,英雄数据表!A:L,7,0),""))</f>
        <v>"3207601004"</v>
      </c>
      <c r="M4243" s="20" t="str">
        <f>IFERROR(VLOOKUP(B4243,属性中转表!$K$2:$O$21,5,FALSE),"")</f>
        <v/>
      </c>
      <c r="N4243" s="20" t="str">
        <f>IF(B4243=25,VLOOKUP(A4243,英雄数据表!A:L,8,FALSE),IF(B4243=50,VLOOKUP(A4243,英雄数据表!A:L,12,0),""))</f>
        <v/>
      </c>
    </row>
    <row r="4244" spans="1:14" x14ac:dyDescent="0.3">
      <c r="A4244" s="9">
        <v>32076</v>
      </c>
      <c r="B4244" s="21">
        <v>43</v>
      </c>
      <c r="C4244" s="21">
        <v>5</v>
      </c>
      <c r="D4244" s="21">
        <f>VLOOKUP(A4244,英雄数据表!A:D,4,0)</f>
        <v>3</v>
      </c>
      <c r="E4244" s="20" t="str">
        <f>VLOOKUP(A4244,英雄数据表!A:C,3,0)</f>
        <v>荆棘王鞭</v>
      </c>
      <c r="F4244" s="20">
        <f t="shared" si="281"/>
        <v>32076</v>
      </c>
      <c r="G4244" s="20">
        <f t="shared" si="282"/>
        <v>32076</v>
      </c>
      <c r="H4244" s="21" t="str">
        <f>VLOOKUP(B4244,属性中转表!A:F,6,FALSE)</f>
        <v>"hp":145800,"atk":4050</v>
      </c>
      <c r="I4244" s="20" t="str">
        <f>IF(VLOOKUP(B4244,属性中转表!A:G,7,FALSE)=0,"",VLOOKUP(VLOOKUP(B4244,属性中转表!A:G,7,FALSE),属性中转表!$K$2:$P$21,6,0))&amp;IF(VLOOKUP(B4244,属性中转表!A:G,7,FALSE)&gt;=50,VLOOKUP(A4244,英雄数据表!A:K,9,0),IF(VLOOKUP(B4244,属性中转表!A:G,7,FALSE)&gt;=25,VLOOKUP(A4244,英雄数据表!A:K,5,0),""))</f>
        <v>"atk":300,"hp":5000,"undpspro":100,"pvpdpspro":50</v>
      </c>
      <c r="K4244" s="32" t="str">
        <f t="shared" si="283"/>
        <v>"atk":300,"hp":5000,"undpspro":100,"pvpdpspro":50</v>
      </c>
      <c r="L4244" s="20" t="str">
        <f>IF(B4244&gt;=50,VLOOKUP(A4244,英雄数据表!A:L,11,FALSE),IF(B4244&gt;=25,VLOOKUP(A4244,英雄数据表!A:L,7,0),""))</f>
        <v>"3207601004"</v>
      </c>
      <c r="M4244" s="20" t="str">
        <f>IFERROR(VLOOKUP(B4244,属性中转表!$K$2:$O$21,5,FALSE),"")</f>
        <v/>
      </c>
      <c r="N4244" s="20" t="str">
        <f>IF(B4244=25,VLOOKUP(A4244,英雄数据表!A:L,8,FALSE),IF(B4244=50,VLOOKUP(A4244,英雄数据表!A:L,12,0),""))</f>
        <v/>
      </c>
    </row>
    <row r="4245" spans="1:14" x14ac:dyDescent="0.3">
      <c r="A4245" s="9">
        <v>32076</v>
      </c>
      <c r="B4245" s="21">
        <v>44</v>
      </c>
      <c r="C4245" s="21">
        <v>5</v>
      </c>
      <c r="D4245" s="21">
        <f>VLOOKUP(A4245,英雄数据表!A:D,4,0)</f>
        <v>3</v>
      </c>
      <c r="E4245" s="20" t="str">
        <f>VLOOKUP(A4245,英雄数据表!A:C,3,0)</f>
        <v>荆棘王鞭</v>
      </c>
      <c r="F4245" s="20">
        <f t="shared" si="281"/>
        <v>32076</v>
      </c>
      <c r="G4245" s="20">
        <f t="shared" si="282"/>
        <v>32076</v>
      </c>
      <c r="H4245" s="21" t="str">
        <f>VLOOKUP(B4245,属性中转表!A:F,6,FALSE)</f>
        <v>"hp":151200,"atk":4200</v>
      </c>
      <c r="I4245" s="20" t="str">
        <f>IF(VLOOKUP(B4245,属性中转表!A:G,7,FALSE)=0,"",VLOOKUP(VLOOKUP(B4245,属性中转表!A:G,7,FALSE),属性中转表!$K$2:$P$21,6,0))&amp;IF(VLOOKUP(B4245,属性中转表!A:G,7,FALSE)&gt;=50,VLOOKUP(A4245,英雄数据表!A:K,9,0),IF(VLOOKUP(B4245,属性中转表!A:G,7,FALSE)&gt;=25,VLOOKUP(A4245,英雄数据表!A:K,5,0),""))</f>
        <v>"atk":300,"hp":5000,"undpspro":100,"pvpdpspro":50</v>
      </c>
      <c r="K4245" s="32" t="str">
        <f t="shared" si="283"/>
        <v>"atk":300,"hp":5000,"undpspro":100,"pvpdpspro":50</v>
      </c>
      <c r="L4245" s="20" t="str">
        <f>IF(B4245&gt;=50,VLOOKUP(A4245,英雄数据表!A:L,11,FALSE),IF(B4245&gt;=25,VLOOKUP(A4245,英雄数据表!A:L,7,0),""))</f>
        <v>"3207601004"</v>
      </c>
      <c r="M4245" s="20" t="str">
        <f>IFERROR(VLOOKUP(B4245,属性中转表!$K$2:$O$21,5,FALSE),"")</f>
        <v/>
      </c>
      <c r="N4245" s="20" t="str">
        <f>IF(B4245=25,VLOOKUP(A4245,英雄数据表!A:L,8,FALSE),IF(B4245=50,VLOOKUP(A4245,英雄数据表!A:L,12,0),""))</f>
        <v/>
      </c>
    </row>
    <row r="4246" spans="1:14" x14ac:dyDescent="0.3">
      <c r="A4246" s="9">
        <v>32076</v>
      </c>
      <c r="B4246" s="21">
        <v>45</v>
      </c>
      <c r="C4246" s="21">
        <v>5</v>
      </c>
      <c r="D4246" s="21">
        <f>VLOOKUP(A4246,英雄数据表!A:D,4,0)</f>
        <v>3</v>
      </c>
      <c r="E4246" s="20" t="str">
        <f>VLOOKUP(A4246,英雄数据表!A:C,3,0)</f>
        <v>荆棘王鞭</v>
      </c>
      <c r="F4246" s="20">
        <f t="shared" si="281"/>
        <v>32076</v>
      </c>
      <c r="G4246" s="20">
        <f t="shared" si="282"/>
        <v>32076</v>
      </c>
      <c r="H4246" s="21" t="str">
        <f>VLOOKUP(B4246,属性中转表!A:F,6,FALSE)</f>
        <v>"hp":156600,"atk":4350</v>
      </c>
      <c r="I4246" s="20" t="str">
        <f>IF(VLOOKUP(B4246,属性中转表!A:G,7,FALSE)=0,"",VLOOKUP(VLOOKUP(B4246,属性中转表!A:G,7,FALSE),属性中转表!$K$2:$P$21,6,0))&amp;IF(VLOOKUP(B4246,属性中转表!A:G,7,FALSE)&gt;=50,VLOOKUP(A4246,英雄数据表!A:K,9,0),IF(VLOOKUP(B4246,属性中转表!A:G,7,FALSE)&gt;=25,VLOOKUP(A4246,英雄数据表!A:K,5,0),""))</f>
        <v>"atk":300,"hp":5000,"undpspro":100,"pvpdpspro":50,"pvpundpspro":50</v>
      </c>
      <c r="K4246" s="32" t="str">
        <f t="shared" si="283"/>
        <v>"atk":300,"hp":5000,"undpspro":100,"pvpdpspro":50,"pvpundpspro":50</v>
      </c>
      <c r="L4246" s="20" t="str">
        <f>IF(B4246&gt;=50,VLOOKUP(A4246,英雄数据表!A:L,11,FALSE),IF(B4246&gt;=25,VLOOKUP(A4246,英雄数据表!A:L,7,0),""))</f>
        <v>"3207601004"</v>
      </c>
      <c r="M4246" s="20" t="str">
        <f>IFERROR(VLOOKUP(B4246,属性中转表!$K$2:$O$21,5,FALSE),"")</f>
        <v>"pvpundpspro":50</v>
      </c>
      <c r="N4246" s="20" t="str">
        <f>IF(B4246=25,VLOOKUP(A4246,英雄数据表!A:L,8,FALSE),IF(B4246=50,VLOOKUP(A4246,英雄数据表!A:L,12,0),""))</f>
        <v/>
      </c>
    </row>
    <row r="4247" spans="1:14" x14ac:dyDescent="0.3">
      <c r="A4247" s="9">
        <v>32076</v>
      </c>
      <c r="B4247" s="21">
        <v>46</v>
      </c>
      <c r="C4247" s="21">
        <v>5</v>
      </c>
      <c r="D4247" s="21">
        <f>VLOOKUP(A4247,英雄数据表!A:D,4,0)</f>
        <v>3</v>
      </c>
      <c r="E4247" s="20" t="str">
        <f>VLOOKUP(A4247,英雄数据表!A:C,3,0)</f>
        <v>荆棘王鞭</v>
      </c>
      <c r="F4247" s="20">
        <f t="shared" si="281"/>
        <v>32076</v>
      </c>
      <c r="G4247" s="20">
        <f t="shared" si="282"/>
        <v>32076</v>
      </c>
      <c r="H4247" s="21" t="str">
        <f>VLOOKUP(B4247,属性中转表!A:F,6,FALSE)</f>
        <v>"hp":162000,"atk":4500</v>
      </c>
      <c r="I4247" s="20" t="str">
        <f>IF(VLOOKUP(B4247,属性中转表!A:G,7,FALSE)=0,"",VLOOKUP(VLOOKUP(B4247,属性中转表!A:G,7,FALSE),属性中转表!$K$2:$P$21,6,0))&amp;IF(VLOOKUP(B4247,属性中转表!A:G,7,FALSE)&gt;=50,VLOOKUP(A4247,英雄数据表!A:K,9,0),IF(VLOOKUP(B4247,属性中转表!A:G,7,FALSE)&gt;=25,VLOOKUP(A4247,英雄数据表!A:K,5,0),""))</f>
        <v>"atk":300,"hp":5000,"undpspro":100,"pvpdpspro":50,"pvpundpspro":50</v>
      </c>
      <c r="K4247" s="32" t="str">
        <f t="shared" si="283"/>
        <v>"atk":300,"hp":5000,"undpspro":100,"pvpdpspro":50,"pvpundpspro":50</v>
      </c>
      <c r="L4247" s="20" t="str">
        <f>IF(B4247&gt;=50,VLOOKUP(A4247,英雄数据表!A:L,11,FALSE),IF(B4247&gt;=25,VLOOKUP(A4247,英雄数据表!A:L,7,0),""))</f>
        <v>"3207601004"</v>
      </c>
      <c r="M4247" s="20" t="str">
        <f>IFERROR(VLOOKUP(B4247,属性中转表!$K$2:$O$21,5,FALSE),"")</f>
        <v/>
      </c>
      <c r="N4247" s="20" t="str">
        <f>IF(B4247=25,VLOOKUP(A4247,英雄数据表!A:L,8,FALSE),IF(B4247=50,VLOOKUP(A4247,英雄数据表!A:L,12,0),""))</f>
        <v/>
      </c>
    </row>
    <row r="4248" spans="1:14" x14ac:dyDescent="0.3">
      <c r="A4248" s="9">
        <v>32076</v>
      </c>
      <c r="B4248" s="21">
        <v>47</v>
      </c>
      <c r="C4248" s="21">
        <v>5</v>
      </c>
      <c r="D4248" s="21">
        <f>VLOOKUP(A4248,英雄数据表!A:D,4,0)</f>
        <v>3</v>
      </c>
      <c r="E4248" s="20" t="str">
        <f>VLOOKUP(A4248,英雄数据表!A:C,3,0)</f>
        <v>荆棘王鞭</v>
      </c>
      <c r="F4248" s="20">
        <f t="shared" si="281"/>
        <v>32076</v>
      </c>
      <c r="G4248" s="20">
        <f t="shared" si="282"/>
        <v>32076</v>
      </c>
      <c r="H4248" s="21" t="str">
        <f>VLOOKUP(B4248,属性中转表!A:F,6,FALSE)</f>
        <v>"hp":167400,"atk":4650</v>
      </c>
      <c r="I4248" s="20" t="str">
        <f>IF(VLOOKUP(B4248,属性中转表!A:G,7,FALSE)=0,"",VLOOKUP(VLOOKUP(B4248,属性中转表!A:G,7,FALSE),属性中转表!$K$2:$P$21,6,0))&amp;IF(VLOOKUP(B4248,属性中转表!A:G,7,FALSE)&gt;=50,VLOOKUP(A4248,英雄数据表!A:K,9,0),IF(VLOOKUP(B4248,属性中转表!A:G,7,FALSE)&gt;=25,VLOOKUP(A4248,英雄数据表!A:K,5,0),""))</f>
        <v>"atk":300,"hp":5000,"undpspro":100,"pvpdpspro":50,"pvpundpspro":50</v>
      </c>
      <c r="K4248" s="32" t="str">
        <f t="shared" si="283"/>
        <v>"atk":300,"hp":5000,"undpspro":100,"pvpdpspro":50,"pvpundpspro":50</v>
      </c>
      <c r="L4248" s="20" t="str">
        <f>IF(B4248&gt;=50,VLOOKUP(A4248,英雄数据表!A:L,11,FALSE),IF(B4248&gt;=25,VLOOKUP(A4248,英雄数据表!A:L,7,0),""))</f>
        <v>"3207601004"</v>
      </c>
      <c r="M4248" s="20" t="str">
        <f>IFERROR(VLOOKUP(B4248,属性中转表!$K$2:$O$21,5,FALSE),"")</f>
        <v/>
      </c>
      <c r="N4248" s="20" t="str">
        <f>IF(B4248=25,VLOOKUP(A4248,英雄数据表!A:L,8,FALSE),IF(B4248=50,VLOOKUP(A4248,英雄数据表!A:L,12,0),""))</f>
        <v/>
      </c>
    </row>
    <row r="4249" spans="1:14" x14ac:dyDescent="0.3">
      <c r="A4249" s="9">
        <v>32076</v>
      </c>
      <c r="B4249" s="21">
        <v>48</v>
      </c>
      <c r="C4249" s="21">
        <v>5</v>
      </c>
      <c r="D4249" s="21">
        <f>VLOOKUP(A4249,英雄数据表!A:D,4,0)</f>
        <v>3</v>
      </c>
      <c r="E4249" s="20" t="str">
        <f>VLOOKUP(A4249,英雄数据表!A:C,3,0)</f>
        <v>荆棘王鞭</v>
      </c>
      <c r="F4249" s="20">
        <f t="shared" si="281"/>
        <v>32076</v>
      </c>
      <c r="G4249" s="20">
        <f t="shared" si="282"/>
        <v>32076</v>
      </c>
      <c r="H4249" s="21" t="str">
        <f>VLOOKUP(B4249,属性中转表!A:F,6,FALSE)</f>
        <v>"hp":172800,"atk":4800</v>
      </c>
      <c r="I4249" s="20" t="str">
        <f>IF(VLOOKUP(B4249,属性中转表!A:G,7,FALSE)=0,"",VLOOKUP(VLOOKUP(B4249,属性中转表!A:G,7,FALSE),属性中转表!$K$2:$P$21,6,0))&amp;IF(VLOOKUP(B4249,属性中转表!A:G,7,FALSE)&gt;=50,VLOOKUP(A4249,英雄数据表!A:K,9,0),IF(VLOOKUP(B4249,属性中转表!A:G,7,FALSE)&gt;=25,VLOOKUP(A4249,英雄数据表!A:K,5,0),""))</f>
        <v>"atk":300,"hp":5000,"undpspro":100,"pvpdpspro":50,"pvpundpspro":50</v>
      </c>
      <c r="K4249" s="32" t="str">
        <f t="shared" si="283"/>
        <v>"atk":300,"hp":5000,"undpspro":100,"pvpdpspro":50,"pvpundpspro":50</v>
      </c>
      <c r="L4249" s="20" t="str">
        <f>IF(B4249&gt;=50,VLOOKUP(A4249,英雄数据表!A:L,11,FALSE),IF(B4249&gt;=25,VLOOKUP(A4249,英雄数据表!A:L,7,0),""))</f>
        <v>"3207601004"</v>
      </c>
      <c r="M4249" s="20" t="str">
        <f>IFERROR(VLOOKUP(B4249,属性中转表!$K$2:$O$21,5,FALSE),"")</f>
        <v/>
      </c>
      <c r="N4249" s="20" t="str">
        <f>IF(B4249=25,VLOOKUP(A4249,英雄数据表!A:L,8,FALSE),IF(B4249=50,VLOOKUP(A4249,英雄数据表!A:L,12,0),""))</f>
        <v/>
      </c>
    </row>
    <row r="4250" spans="1:14" x14ac:dyDescent="0.3">
      <c r="A4250" s="9">
        <v>32076</v>
      </c>
      <c r="B4250" s="21">
        <v>49</v>
      </c>
      <c r="C4250" s="21">
        <v>5</v>
      </c>
      <c r="D4250" s="21">
        <f>VLOOKUP(A4250,英雄数据表!A:D,4,0)</f>
        <v>3</v>
      </c>
      <c r="E4250" s="20" t="str">
        <f>VLOOKUP(A4250,英雄数据表!A:C,3,0)</f>
        <v>荆棘王鞭</v>
      </c>
      <c r="F4250" s="20">
        <f t="shared" si="281"/>
        <v>32076</v>
      </c>
      <c r="G4250" s="20">
        <f t="shared" si="282"/>
        <v>32076</v>
      </c>
      <c r="H4250" s="21" t="str">
        <f>VLOOKUP(B4250,属性中转表!A:F,6,FALSE)</f>
        <v>"hp":178200,"atk":4950</v>
      </c>
      <c r="I4250" s="20" t="str">
        <f>IF(VLOOKUP(B4250,属性中转表!A:G,7,FALSE)=0,"",VLOOKUP(VLOOKUP(B4250,属性中转表!A:G,7,FALSE),属性中转表!$K$2:$P$21,6,0))&amp;IF(VLOOKUP(B4250,属性中转表!A:G,7,FALSE)&gt;=50,VLOOKUP(A4250,英雄数据表!A:K,9,0),IF(VLOOKUP(B4250,属性中转表!A:G,7,FALSE)&gt;=25,VLOOKUP(A4250,英雄数据表!A:K,5,0),""))</f>
        <v>"atk":300,"hp":5000,"undpspro":100,"pvpdpspro":50,"pvpundpspro":50</v>
      </c>
      <c r="K4250" s="32" t="str">
        <f t="shared" si="283"/>
        <v>"atk":300,"hp":5000,"undpspro":100,"pvpdpspro":50,"pvpundpspro":50</v>
      </c>
      <c r="L4250" s="20" t="str">
        <f>IF(B4250&gt;=50,VLOOKUP(A4250,英雄数据表!A:L,11,FALSE),IF(B4250&gt;=25,VLOOKUP(A4250,英雄数据表!A:L,7,0),""))</f>
        <v>"3207601004"</v>
      </c>
      <c r="M4250" s="20" t="str">
        <f>IFERROR(VLOOKUP(B4250,属性中转表!$K$2:$O$21,5,FALSE),"")</f>
        <v/>
      </c>
      <c r="N4250" s="20" t="str">
        <f>IF(B4250=25,VLOOKUP(A4250,英雄数据表!A:L,8,FALSE),IF(B4250=50,VLOOKUP(A4250,英雄数据表!A:L,12,0),""))</f>
        <v/>
      </c>
    </row>
    <row r="4251" spans="1:14" x14ac:dyDescent="0.3">
      <c r="A4251" s="9">
        <v>32076</v>
      </c>
      <c r="B4251" s="21">
        <v>50</v>
      </c>
      <c r="C4251" s="21">
        <v>5</v>
      </c>
      <c r="D4251" s="21">
        <f>VLOOKUP(A4251,英雄数据表!A:D,4,0)</f>
        <v>3</v>
      </c>
      <c r="E4251" s="20" t="str">
        <f>VLOOKUP(A4251,英雄数据表!A:C,3,0)</f>
        <v>荆棘王鞭</v>
      </c>
      <c r="F4251" s="20">
        <f t="shared" si="281"/>
        <v>32076</v>
      </c>
      <c r="G4251" s="20">
        <f t="shared" si="282"/>
        <v>32076</v>
      </c>
      <c r="H4251" s="21" t="str">
        <f>VLOOKUP(B4251,属性中转表!A:F,6,FALSE)</f>
        <v>"hp":183600,"atk":5100</v>
      </c>
      <c r="I4251" s="20" t="str">
        <f>IF(VLOOKUP(B4251,属性中转表!A:G,7,FALSE)=0,"",VLOOKUP(VLOOKUP(B4251,属性中转表!A:G,7,FALSE),属性中转表!$K$2:$P$21,6,0))&amp;IF(VLOOKUP(B4251,属性中转表!A:G,7,FALSE)&gt;=50,VLOOKUP(A4251,英雄数据表!A:K,9,0),IF(VLOOKUP(B4251,属性中转表!A:G,7,FALSE)&gt;=25,VLOOKUP(A4251,英雄数据表!A:K,5,0),""))</f>
        <v>"atk":300,"hp":5000,"undpspro":100,"pvpdpspro":50,"pvpundpspro":50</v>
      </c>
      <c r="K4251" s="32" t="str">
        <f t="shared" si="283"/>
        <v>"atk":300,"hp":5000,"undpspro":100,"pvpdpspro":50,"pvpundpspro":50</v>
      </c>
      <c r="L4251" s="20" t="str">
        <f>IF(B4251&gt;=50,VLOOKUP(A4251,英雄数据表!A:L,11,FALSE),IF(B4251&gt;=25,VLOOKUP(A4251,英雄数据表!A:L,7,0),""))</f>
        <v>"3207602004"</v>
      </c>
      <c r="M4251" s="20" t="str">
        <f>IFERROR(VLOOKUP(B4251,属性中转表!$K$2:$O$21,5,FALSE),"")</f>
        <v/>
      </c>
      <c r="N4251" s="20" t="str">
        <f>IF(B4251=25,VLOOKUP(A4251,英雄数据表!A:L,8,FALSE),IF(B4251=50,VLOOKUP(A4251,英雄数据表!A:L,12,0),""))</f>
        <v>每当自身释放怒气技能时，有70%概率使目标身上所有持续伤害、属性减益及控制效果剩余持续回合数增加2回合。</v>
      </c>
    </row>
    <row r="4252" spans="1:14" x14ac:dyDescent="0.3">
      <c r="A4252" s="9">
        <v>32076</v>
      </c>
      <c r="B4252" s="21">
        <v>51</v>
      </c>
      <c r="C4252" s="21">
        <v>5</v>
      </c>
      <c r="D4252" s="21">
        <f>VLOOKUP(A4252,英雄数据表!A:D,4,0)</f>
        <v>3</v>
      </c>
      <c r="E4252" s="20" t="str">
        <f>VLOOKUP(A4252,英雄数据表!A:C,3,0)</f>
        <v>荆棘王鞭</v>
      </c>
      <c r="F4252" s="20">
        <f t="shared" si="281"/>
        <v>32076</v>
      </c>
      <c r="G4252" s="20">
        <f t="shared" si="282"/>
        <v>32076</v>
      </c>
      <c r="H4252" s="21" t="str">
        <f>VLOOKUP(B4252,属性中转表!A:F,6,FALSE)</f>
        <v>"hp":189000,"atk":5250</v>
      </c>
      <c r="I4252" s="20" t="str">
        <f>IF(VLOOKUP(B4252,属性中转表!A:G,7,FALSE)=0,"",VLOOKUP(VLOOKUP(B4252,属性中转表!A:G,7,FALSE),属性中转表!$K$2:$P$21,6,0))&amp;IF(VLOOKUP(B4252,属性中转表!A:G,7,FALSE)&gt;=50,VLOOKUP(A4252,英雄数据表!A:K,9,0),IF(VLOOKUP(B4252,属性中转表!A:G,7,FALSE)&gt;=25,VLOOKUP(A4252,英雄数据表!A:K,5,0),""))</f>
        <v>"atk":300,"hp":5000,"undpspro":100,"pvpdpspro":50,"pvpundpspro":50</v>
      </c>
      <c r="K4252" s="32" t="str">
        <f t="shared" si="283"/>
        <v>"atk":300,"hp":5000,"undpspro":100,"pvpdpspro":50,"pvpundpspro":50</v>
      </c>
      <c r="L4252" s="20" t="str">
        <f>IF(B4252&gt;=50,VLOOKUP(A4252,英雄数据表!A:L,11,FALSE),IF(B4252&gt;=25,VLOOKUP(A4252,英雄数据表!A:L,7,0),""))</f>
        <v>"3207602004"</v>
      </c>
      <c r="M4252" s="20" t="str">
        <f>IFERROR(VLOOKUP(B4252,属性中转表!$K$2:$O$21,5,FALSE),"")</f>
        <v/>
      </c>
      <c r="N4252" s="20" t="str">
        <f>IF(B4252=25,VLOOKUP(A4252,英雄数据表!A:L,8,FALSE),IF(B4252=50,VLOOKUP(A4252,英雄数据表!A:L,12,0),""))</f>
        <v/>
      </c>
    </row>
    <row r="4253" spans="1:14" x14ac:dyDescent="0.3">
      <c r="A4253" s="9">
        <v>32076</v>
      </c>
      <c r="B4253" s="21">
        <v>52</v>
      </c>
      <c r="C4253" s="21">
        <v>5</v>
      </c>
      <c r="D4253" s="21">
        <f>VLOOKUP(A4253,英雄数据表!A:D,4,0)</f>
        <v>3</v>
      </c>
      <c r="E4253" s="20" t="str">
        <f>VLOOKUP(A4253,英雄数据表!A:C,3,0)</f>
        <v>荆棘王鞭</v>
      </c>
      <c r="F4253" s="20">
        <f t="shared" si="281"/>
        <v>32076</v>
      </c>
      <c r="G4253" s="20">
        <f t="shared" si="282"/>
        <v>32076</v>
      </c>
      <c r="H4253" s="21" t="str">
        <f>VLOOKUP(B4253,属性中转表!A:F,6,FALSE)</f>
        <v>"hp":194400,"atk":5400</v>
      </c>
      <c r="I4253" s="20" t="str">
        <f>IF(VLOOKUP(B4253,属性中转表!A:G,7,FALSE)=0,"",VLOOKUP(VLOOKUP(B4253,属性中转表!A:G,7,FALSE),属性中转表!$K$2:$P$21,6,0))&amp;IF(VLOOKUP(B4253,属性中转表!A:G,7,FALSE)&gt;=50,VLOOKUP(A4253,英雄数据表!A:K,9,0),IF(VLOOKUP(B4253,属性中转表!A:G,7,FALSE)&gt;=25,VLOOKUP(A4253,英雄数据表!A:K,5,0),""))</f>
        <v>"atk":300,"hp":5000,"undpspro":100,"pvpdpspro":50,"pvpundpspro":50</v>
      </c>
      <c r="K4253" s="32" t="str">
        <f t="shared" si="283"/>
        <v>"atk":300,"hp":5000,"undpspro":100,"pvpdpspro":50,"pvpundpspro":50</v>
      </c>
      <c r="L4253" s="20" t="str">
        <f>IF(B4253&gt;=50,VLOOKUP(A4253,英雄数据表!A:L,11,FALSE),IF(B4253&gt;=25,VLOOKUP(A4253,英雄数据表!A:L,7,0),""))</f>
        <v>"3207602004"</v>
      </c>
      <c r="M4253" s="20" t="str">
        <f>IFERROR(VLOOKUP(B4253,属性中转表!$K$2:$O$21,5,FALSE),"")</f>
        <v/>
      </c>
      <c r="N4253" s="20" t="str">
        <f>IF(B4253=25,VLOOKUP(A4253,英雄数据表!A:L,8,FALSE),IF(B4253=50,VLOOKUP(A4253,英雄数据表!A:L,12,0),""))</f>
        <v/>
      </c>
    </row>
    <row r="4254" spans="1:14" x14ac:dyDescent="0.3">
      <c r="A4254" s="9">
        <v>32076</v>
      </c>
      <c r="B4254" s="21">
        <v>53</v>
      </c>
      <c r="C4254" s="21">
        <v>5</v>
      </c>
      <c r="D4254" s="21">
        <f>VLOOKUP(A4254,英雄数据表!A:D,4,0)</f>
        <v>3</v>
      </c>
      <c r="E4254" s="20" t="str">
        <f>VLOOKUP(A4254,英雄数据表!A:C,3,0)</f>
        <v>荆棘王鞭</v>
      </c>
      <c r="F4254" s="20">
        <f t="shared" si="281"/>
        <v>32076</v>
      </c>
      <c r="G4254" s="20">
        <f t="shared" si="282"/>
        <v>32076</v>
      </c>
      <c r="H4254" s="21" t="str">
        <f>VLOOKUP(B4254,属性中转表!A:F,6,FALSE)</f>
        <v>"hp":199800,"atk":5550</v>
      </c>
      <c r="I4254" s="20" t="str">
        <f>IF(VLOOKUP(B4254,属性中转表!A:G,7,FALSE)=0,"",VLOOKUP(VLOOKUP(B4254,属性中转表!A:G,7,FALSE),属性中转表!$K$2:$P$21,6,0))&amp;IF(VLOOKUP(B4254,属性中转表!A:G,7,FALSE)&gt;=50,VLOOKUP(A4254,英雄数据表!A:K,9,0),IF(VLOOKUP(B4254,属性中转表!A:G,7,FALSE)&gt;=25,VLOOKUP(A4254,英雄数据表!A:K,5,0),""))</f>
        <v>"atk":300,"hp":5000,"undpspro":100,"pvpdpspro":50,"pvpundpspro":50</v>
      </c>
      <c r="K4254" s="32" t="str">
        <f t="shared" si="283"/>
        <v>"atk":300,"hp":5000,"undpspro":100,"pvpdpspro":50,"pvpundpspro":50</v>
      </c>
      <c r="L4254" s="20" t="str">
        <f>IF(B4254&gt;=50,VLOOKUP(A4254,英雄数据表!A:L,11,FALSE),IF(B4254&gt;=25,VLOOKUP(A4254,英雄数据表!A:L,7,0),""))</f>
        <v>"3207602004"</v>
      </c>
      <c r="M4254" s="20" t="str">
        <f>IFERROR(VLOOKUP(B4254,属性中转表!$K$2:$O$21,5,FALSE),"")</f>
        <v/>
      </c>
      <c r="N4254" s="20" t="str">
        <f>IF(B4254=25,VLOOKUP(A4254,英雄数据表!A:L,8,FALSE),IF(B4254=50,VLOOKUP(A4254,英雄数据表!A:L,12,0),""))</f>
        <v/>
      </c>
    </row>
    <row r="4255" spans="1:14" x14ac:dyDescent="0.3">
      <c r="A4255" s="9">
        <v>32076</v>
      </c>
      <c r="B4255" s="21">
        <v>54</v>
      </c>
      <c r="C4255" s="21">
        <v>5</v>
      </c>
      <c r="D4255" s="21">
        <f>VLOOKUP(A4255,英雄数据表!A:D,4,0)</f>
        <v>3</v>
      </c>
      <c r="E4255" s="20" t="str">
        <f>VLOOKUP(A4255,英雄数据表!A:C,3,0)</f>
        <v>荆棘王鞭</v>
      </c>
      <c r="F4255" s="20">
        <f t="shared" si="281"/>
        <v>32076</v>
      </c>
      <c r="G4255" s="20">
        <f t="shared" si="282"/>
        <v>32076</v>
      </c>
      <c r="H4255" s="21" t="str">
        <f>VLOOKUP(B4255,属性中转表!A:F,6,FALSE)</f>
        <v>"hp":205200,"atk":5700</v>
      </c>
      <c r="I4255" s="20" t="str">
        <f>IF(VLOOKUP(B4255,属性中转表!A:G,7,FALSE)=0,"",VLOOKUP(VLOOKUP(B4255,属性中转表!A:G,7,FALSE),属性中转表!$K$2:$P$21,6,0))&amp;IF(VLOOKUP(B4255,属性中转表!A:G,7,FALSE)&gt;=50,VLOOKUP(A4255,英雄数据表!A:K,9,0),IF(VLOOKUP(B4255,属性中转表!A:G,7,FALSE)&gt;=25,VLOOKUP(A4255,英雄数据表!A:K,5,0),""))</f>
        <v>"atk":300,"hp":5000,"undpspro":100,"pvpdpspro":50,"pvpundpspro":50</v>
      </c>
      <c r="K4255" s="32" t="str">
        <f t="shared" si="283"/>
        <v>"atk":300,"hp":5000,"undpspro":100,"pvpdpspro":50,"pvpundpspro":50</v>
      </c>
      <c r="L4255" s="20" t="str">
        <f>IF(B4255&gt;=50,VLOOKUP(A4255,英雄数据表!A:L,11,FALSE),IF(B4255&gt;=25,VLOOKUP(A4255,英雄数据表!A:L,7,0),""))</f>
        <v>"3207602004"</v>
      </c>
      <c r="M4255" s="20" t="str">
        <f>IFERROR(VLOOKUP(B4255,属性中转表!$K$2:$O$21,5,FALSE),"")</f>
        <v/>
      </c>
      <c r="N4255" s="20" t="str">
        <f>IF(B4255=25,VLOOKUP(A4255,英雄数据表!A:L,8,FALSE),IF(B4255=50,VLOOKUP(A4255,英雄数据表!A:L,12,0),""))</f>
        <v/>
      </c>
    </row>
    <row r="4256" spans="1:14" x14ac:dyDescent="0.3">
      <c r="A4256" s="9">
        <v>32076</v>
      </c>
      <c r="B4256" s="21">
        <v>55</v>
      </c>
      <c r="C4256" s="21">
        <v>5</v>
      </c>
      <c r="D4256" s="21">
        <f>VLOOKUP(A4256,英雄数据表!A:D,4,0)</f>
        <v>3</v>
      </c>
      <c r="E4256" s="20" t="str">
        <f>VLOOKUP(A4256,英雄数据表!A:C,3,0)</f>
        <v>荆棘王鞭</v>
      </c>
      <c r="F4256" s="20">
        <f t="shared" si="281"/>
        <v>32076</v>
      </c>
      <c r="G4256" s="20">
        <f t="shared" si="282"/>
        <v>32076</v>
      </c>
      <c r="H4256" s="21" t="str">
        <f>VLOOKUP(B4256,属性中转表!A:F,6,FALSE)</f>
        <v>"hp":210600,"atk":5850</v>
      </c>
      <c r="I4256" s="20" t="str">
        <f>IF(VLOOKUP(B4256,属性中转表!A:G,7,FALSE)=0,"",VLOOKUP(VLOOKUP(B4256,属性中转表!A:G,7,FALSE),属性中转表!$K$2:$P$21,6,0))&amp;IF(VLOOKUP(B4256,属性中转表!A:G,7,FALSE)&gt;=50,VLOOKUP(A4256,英雄数据表!A:K,9,0),IF(VLOOKUP(B4256,属性中转表!A:G,7,FALSE)&gt;=25,VLOOKUP(A4256,英雄数据表!A:K,5,0),""))</f>
        <v>"atk":300,"hp":5000,"undpspro":150,"pvpdpspro":50,"pvpundpspro":50</v>
      </c>
      <c r="K4256" s="32" t="str">
        <f t="shared" si="283"/>
        <v>"atk":300,"hp":5000,"undpspro":150,"pvpdpspro":50,"pvpundpspro":50</v>
      </c>
      <c r="L4256" s="20" t="str">
        <f>IF(B4256&gt;=50,VLOOKUP(A4256,英雄数据表!A:L,11,FALSE),IF(B4256&gt;=25,VLOOKUP(A4256,英雄数据表!A:L,7,0),""))</f>
        <v>"3207602004"</v>
      </c>
      <c r="M4256" s="20" t="str">
        <f>IFERROR(VLOOKUP(B4256,属性中转表!$K$2:$O$21,5,FALSE),"")</f>
        <v>"undpspro":50</v>
      </c>
      <c r="N4256" s="20" t="str">
        <f>IF(B4256=25,VLOOKUP(A4256,英雄数据表!A:L,8,FALSE),IF(B4256=50,VLOOKUP(A4256,英雄数据表!A:L,12,0),""))</f>
        <v/>
      </c>
    </row>
    <row r="4257" spans="1:14" x14ac:dyDescent="0.3">
      <c r="A4257" s="9">
        <v>32076</v>
      </c>
      <c r="B4257" s="21">
        <v>56</v>
      </c>
      <c r="C4257" s="21">
        <v>5</v>
      </c>
      <c r="D4257" s="21">
        <f>VLOOKUP(A4257,英雄数据表!A:D,4,0)</f>
        <v>3</v>
      </c>
      <c r="E4257" s="20" t="str">
        <f>VLOOKUP(A4257,英雄数据表!A:C,3,0)</f>
        <v>荆棘王鞭</v>
      </c>
      <c r="F4257" s="20">
        <f t="shared" si="281"/>
        <v>32076</v>
      </c>
      <c r="G4257" s="20">
        <f t="shared" si="282"/>
        <v>32076</v>
      </c>
      <c r="H4257" s="21" t="str">
        <f>VLOOKUP(B4257,属性中转表!A:F,6,FALSE)</f>
        <v>"hp":216000,"atk":6000</v>
      </c>
      <c r="I4257" s="20" t="str">
        <f>IF(VLOOKUP(B4257,属性中转表!A:G,7,FALSE)=0,"",VLOOKUP(VLOOKUP(B4257,属性中转表!A:G,7,FALSE),属性中转表!$K$2:$P$21,6,0))&amp;IF(VLOOKUP(B4257,属性中转表!A:G,7,FALSE)&gt;=50,VLOOKUP(A4257,英雄数据表!A:K,9,0),IF(VLOOKUP(B4257,属性中转表!A:G,7,FALSE)&gt;=25,VLOOKUP(A4257,英雄数据表!A:K,5,0),""))</f>
        <v>"atk":300,"hp":5000,"undpspro":150,"pvpdpspro":50,"pvpundpspro":50</v>
      </c>
      <c r="K4257" s="32" t="str">
        <f t="shared" si="283"/>
        <v>"atk":300,"hp":5000,"undpspro":150,"pvpdpspro":50,"pvpundpspro":50</v>
      </c>
      <c r="L4257" s="20" t="str">
        <f>IF(B4257&gt;=50,VLOOKUP(A4257,英雄数据表!A:L,11,FALSE),IF(B4257&gt;=25,VLOOKUP(A4257,英雄数据表!A:L,7,0),""))</f>
        <v>"3207602004"</v>
      </c>
      <c r="M4257" s="20" t="str">
        <f>IFERROR(VLOOKUP(B4257,属性中转表!$K$2:$O$21,5,FALSE),"")</f>
        <v/>
      </c>
      <c r="N4257" s="20" t="str">
        <f>IF(B4257=25,VLOOKUP(A4257,英雄数据表!A:L,8,FALSE),IF(B4257=50,VLOOKUP(A4257,英雄数据表!A:L,12,0),""))</f>
        <v/>
      </c>
    </row>
    <row r="4258" spans="1:14" x14ac:dyDescent="0.3">
      <c r="A4258" s="9">
        <v>32076</v>
      </c>
      <c r="B4258" s="21">
        <v>57</v>
      </c>
      <c r="C4258" s="21">
        <v>5</v>
      </c>
      <c r="D4258" s="21">
        <f>VLOOKUP(A4258,英雄数据表!A:D,4,0)</f>
        <v>3</v>
      </c>
      <c r="E4258" s="20" t="str">
        <f>VLOOKUP(A4258,英雄数据表!A:C,3,0)</f>
        <v>荆棘王鞭</v>
      </c>
      <c r="F4258" s="20">
        <f t="shared" si="281"/>
        <v>32076</v>
      </c>
      <c r="G4258" s="20">
        <f t="shared" si="282"/>
        <v>32076</v>
      </c>
      <c r="H4258" s="21" t="str">
        <f>VLOOKUP(B4258,属性中转表!A:F,6,FALSE)</f>
        <v>"hp":221400,"atk":6150</v>
      </c>
      <c r="I4258" s="20" t="str">
        <f>IF(VLOOKUP(B4258,属性中转表!A:G,7,FALSE)=0,"",VLOOKUP(VLOOKUP(B4258,属性中转表!A:G,7,FALSE),属性中转表!$K$2:$P$21,6,0))&amp;IF(VLOOKUP(B4258,属性中转表!A:G,7,FALSE)&gt;=50,VLOOKUP(A4258,英雄数据表!A:K,9,0),IF(VLOOKUP(B4258,属性中转表!A:G,7,FALSE)&gt;=25,VLOOKUP(A4258,英雄数据表!A:K,5,0),""))</f>
        <v>"atk":300,"hp":5000,"undpspro":150,"pvpdpspro":50,"pvpundpspro":50</v>
      </c>
      <c r="K4258" s="32" t="str">
        <f t="shared" si="283"/>
        <v>"atk":300,"hp":5000,"undpspro":150,"pvpdpspro":50,"pvpundpspro":50</v>
      </c>
      <c r="L4258" s="20" t="str">
        <f>IF(B4258&gt;=50,VLOOKUP(A4258,英雄数据表!A:L,11,FALSE),IF(B4258&gt;=25,VLOOKUP(A4258,英雄数据表!A:L,7,0),""))</f>
        <v>"3207602004"</v>
      </c>
      <c r="M4258" s="20" t="str">
        <f>IFERROR(VLOOKUP(B4258,属性中转表!$K$2:$O$21,5,FALSE),"")</f>
        <v/>
      </c>
      <c r="N4258" s="20" t="str">
        <f>IF(B4258=25,VLOOKUP(A4258,英雄数据表!A:L,8,FALSE),IF(B4258=50,VLOOKUP(A4258,英雄数据表!A:L,12,0),""))</f>
        <v/>
      </c>
    </row>
    <row r="4259" spans="1:14" x14ac:dyDescent="0.3">
      <c r="A4259" s="9">
        <v>32076</v>
      </c>
      <c r="B4259" s="21">
        <v>58</v>
      </c>
      <c r="C4259" s="21">
        <v>5</v>
      </c>
      <c r="D4259" s="21">
        <f>VLOOKUP(A4259,英雄数据表!A:D,4,0)</f>
        <v>3</v>
      </c>
      <c r="E4259" s="20" t="str">
        <f>VLOOKUP(A4259,英雄数据表!A:C,3,0)</f>
        <v>荆棘王鞭</v>
      </c>
      <c r="F4259" s="20">
        <f t="shared" si="281"/>
        <v>32076</v>
      </c>
      <c r="G4259" s="20">
        <f t="shared" si="282"/>
        <v>32076</v>
      </c>
      <c r="H4259" s="21" t="str">
        <f>VLOOKUP(B4259,属性中转表!A:F,6,FALSE)</f>
        <v>"hp":226800,"atk":6300</v>
      </c>
      <c r="I4259" s="20" t="str">
        <f>IF(VLOOKUP(B4259,属性中转表!A:G,7,FALSE)=0,"",VLOOKUP(VLOOKUP(B4259,属性中转表!A:G,7,FALSE),属性中转表!$K$2:$P$21,6,0))&amp;IF(VLOOKUP(B4259,属性中转表!A:G,7,FALSE)&gt;=50,VLOOKUP(A4259,英雄数据表!A:K,9,0),IF(VLOOKUP(B4259,属性中转表!A:G,7,FALSE)&gt;=25,VLOOKUP(A4259,英雄数据表!A:K,5,0),""))</f>
        <v>"atk":300,"hp":5000,"undpspro":150,"pvpdpspro":50,"pvpundpspro":50</v>
      </c>
      <c r="K4259" s="32" t="str">
        <f t="shared" si="283"/>
        <v>"atk":300,"hp":5000,"undpspro":150,"pvpdpspro":50,"pvpundpspro":50</v>
      </c>
      <c r="L4259" s="20" t="str">
        <f>IF(B4259&gt;=50,VLOOKUP(A4259,英雄数据表!A:L,11,FALSE),IF(B4259&gt;=25,VLOOKUP(A4259,英雄数据表!A:L,7,0),""))</f>
        <v>"3207602004"</v>
      </c>
      <c r="M4259" s="20" t="str">
        <f>IFERROR(VLOOKUP(B4259,属性中转表!$K$2:$O$21,5,FALSE),"")</f>
        <v/>
      </c>
      <c r="N4259" s="20" t="str">
        <f>IF(B4259=25,VLOOKUP(A4259,英雄数据表!A:L,8,FALSE),IF(B4259=50,VLOOKUP(A4259,英雄数据表!A:L,12,0),""))</f>
        <v/>
      </c>
    </row>
    <row r="4260" spans="1:14" x14ac:dyDescent="0.3">
      <c r="A4260" s="9">
        <v>32076</v>
      </c>
      <c r="B4260" s="21">
        <v>59</v>
      </c>
      <c r="C4260" s="21">
        <v>5</v>
      </c>
      <c r="D4260" s="21">
        <f>VLOOKUP(A4260,英雄数据表!A:D,4,0)</f>
        <v>3</v>
      </c>
      <c r="E4260" s="20" t="str">
        <f>VLOOKUP(A4260,英雄数据表!A:C,3,0)</f>
        <v>荆棘王鞭</v>
      </c>
      <c r="F4260" s="20">
        <f t="shared" si="281"/>
        <v>32076</v>
      </c>
      <c r="G4260" s="20">
        <f t="shared" si="282"/>
        <v>32076</v>
      </c>
      <c r="H4260" s="21" t="str">
        <f>VLOOKUP(B4260,属性中转表!A:F,6,FALSE)</f>
        <v>"hp":232200,"atk":6450</v>
      </c>
      <c r="I4260" s="20" t="str">
        <f>IF(VLOOKUP(B4260,属性中转表!A:G,7,FALSE)=0,"",VLOOKUP(VLOOKUP(B4260,属性中转表!A:G,7,FALSE),属性中转表!$K$2:$P$21,6,0))&amp;IF(VLOOKUP(B4260,属性中转表!A:G,7,FALSE)&gt;=50,VLOOKUP(A4260,英雄数据表!A:K,9,0),IF(VLOOKUP(B4260,属性中转表!A:G,7,FALSE)&gt;=25,VLOOKUP(A4260,英雄数据表!A:K,5,0),""))</f>
        <v>"atk":300,"hp":5000,"undpspro":150,"pvpdpspro":50,"pvpundpspro":50</v>
      </c>
      <c r="K4260" s="32" t="str">
        <f t="shared" si="283"/>
        <v>"atk":300,"hp":5000,"undpspro":150,"pvpdpspro":50,"pvpundpspro":50</v>
      </c>
      <c r="L4260" s="20" t="str">
        <f>IF(B4260&gt;=50,VLOOKUP(A4260,英雄数据表!A:L,11,FALSE),IF(B4260&gt;=25,VLOOKUP(A4260,英雄数据表!A:L,7,0),""))</f>
        <v>"3207602004"</v>
      </c>
      <c r="M4260" s="20" t="str">
        <f>IFERROR(VLOOKUP(B4260,属性中转表!$K$2:$O$21,5,FALSE),"")</f>
        <v/>
      </c>
      <c r="N4260" s="20" t="str">
        <f>IF(B4260=25,VLOOKUP(A4260,英雄数据表!A:L,8,FALSE),IF(B4260=50,VLOOKUP(A4260,英雄数据表!A:L,12,0),""))</f>
        <v/>
      </c>
    </row>
    <row r="4261" spans="1:14" x14ac:dyDescent="0.3">
      <c r="A4261" s="9">
        <v>32076</v>
      </c>
      <c r="B4261" s="21">
        <v>60</v>
      </c>
      <c r="C4261" s="21">
        <v>5</v>
      </c>
      <c r="D4261" s="21">
        <f>VLOOKUP(A4261,英雄数据表!A:D,4,0)</f>
        <v>3</v>
      </c>
      <c r="E4261" s="20" t="str">
        <f>VLOOKUP(A4261,英雄数据表!A:C,3,0)</f>
        <v>荆棘王鞭</v>
      </c>
      <c r="F4261" s="20">
        <f t="shared" si="281"/>
        <v>32076</v>
      </c>
      <c r="G4261" s="20">
        <f t="shared" si="282"/>
        <v>32076</v>
      </c>
      <c r="H4261" s="21" t="str">
        <f>VLOOKUP(B4261,属性中转表!A:F,6,FALSE)</f>
        <v>"hp":237600,"atk":6600</v>
      </c>
      <c r="I4261" s="20" t="str">
        <f>IF(VLOOKUP(B4261,属性中转表!A:G,7,FALSE)=0,"",VLOOKUP(VLOOKUP(B4261,属性中转表!A:G,7,FALSE),属性中转表!$K$2:$P$21,6,0))&amp;IF(VLOOKUP(B4261,属性中转表!A:G,7,FALSE)&gt;=50,VLOOKUP(A4261,英雄数据表!A:K,9,0),IF(VLOOKUP(B4261,属性中转表!A:G,7,FALSE)&gt;=25,VLOOKUP(A4261,英雄数据表!A:K,5,0),""))</f>
        <v>"atk":300,"hp":5000,"undpspro":150,"pvpdpspro":50,"pvpundpspro":50</v>
      </c>
      <c r="K4261" s="32" t="str">
        <f t="shared" si="283"/>
        <v>"atk":300,"hp":5000,"undpspro":150,"pvpdpspro":50,"pvpundpspro":50</v>
      </c>
      <c r="L4261" s="20" t="str">
        <f>IF(B4261&gt;=50,VLOOKUP(A4261,英雄数据表!A:L,11,FALSE),IF(B4261&gt;=25,VLOOKUP(A4261,英雄数据表!A:L,7,0),""))</f>
        <v>"3207602004"</v>
      </c>
      <c r="M4261" s="20" t="str">
        <f>IFERROR(VLOOKUP(B4261,属性中转表!$K$2:$O$21,5,FALSE),"")</f>
        <v>"dpspro":50</v>
      </c>
      <c r="N4261" s="20" t="str">
        <f>IF(B4261=25,VLOOKUP(A4261,英雄数据表!A:L,8,FALSE),IF(B4261=50,VLOOKUP(A4261,英雄数据表!A:L,12,0),""))</f>
        <v/>
      </c>
    </row>
    <row r="4262" spans="1:14" x14ac:dyDescent="0.3">
      <c r="A4262" s="9">
        <v>32076</v>
      </c>
      <c r="B4262" s="21">
        <v>61</v>
      </c>
      <c r="C4262" s="21">
        <v>5</v>
      </c>
      <c r="D4262" s="21">
        <f>VLOOKUP(A4262,英雄数据表!A:D,4,0)</f>
        <v>3</v>
      </c>
      <c r="E4262" s="20" t="str">
        <f>VLOOKUP(A4262,英雄数据表!A:C,3,0)</f>
        <v>荆棘王鞭</v>
      </c>
      <c r="F4262" s="20">
        <f t="shared" si="281"/>
        <v>32076</v>
      </c>
      <c r="G4262" s="20">
        <f t="shared" si="282"/>
        <v>32076</v>
      </c>
      <c r="H4262" s="21" t="str">
        <f>VLOOKUP(B4262,属性中转表!A:F,6,FALSE)</f>
        <v>"hp":243000,"atk":6750</v>
      </c>
      <c r="I4262" s="20" t="str">
        <f>IF(VLOOKUP(B4262,属性中转表!A:G,7,FALSE)=0,"",VLOOKUP(VLOOKUP(B4262,属性中转表!A:G,7,FALSE),属性中转表!$K$2:$P$21,6,0))&amp;IF(VLOOKUP(B4262,属性中转表!A:G,7,FALSE)&gt;=50,VLOOKUP(A4262,英雄数据表!A:K,9,0),IF(VLOOKUP(B4262,属性中转表!A:G,7,FALSE)&gt;=25,VLOOKUP(A4262,英雄数据表!A:K,5,0),""))</f>
        <v>"atk":300,"hp":5000,"undpspro":150,"pvpdpspro":50,"pvpundpspro":50</v>
      </c>
      <c r="K4262" s="32" t="str">
        <f t="shared" si="283"/>
        <v>"atk":300,"hp":5000,"undpspro":150,"pvpdpspro":50,"pvpundpspro":50</v>
      </c>
      <c r="L4262" s="20" t="str">
        <f>IF(B4262&gt;=50,VLOOKUP(A4262,英雄数据表!A:L,11,FALSE),IF(B4262&gt;=25,VLOOKUP(A4262,英雄数据表!A:L,7,0),""))</f>
        <v>"3207602004"</v>
      </c>
      <c r="M4262" s="20" t="str">
        <f>IFERROR(VLOOKUP(B4262,属性中转表!$K$2:$O$21,5,FALSE),"")</f>
        <v/>
      </c>
      <c r="N4262" s="20" t="str">
        <f>IF(B4262=25,VLOOKUP(A4262,英雄数据表!A:L,8,FALSE),IF(B4262=50,VLOOKUP(A4262,英雄数据表!A:L,12,0),""))</f>
        <v/>
      </c>
    </row>
    <row r="4263" spans="1:14" x14ac:dyDescent="0.3">
      <c r="A4263" s="9">
        <v>32076</v>
      </c>
      <c r="B4263" s="21">
        <v>62</v>
      </c>
      <c r="C4263" s="21">
        <v>5</v>
      </c>
      <c r="D4263" s="21">
        <f>VLOOKUP(A4263,英雄数据表!A:D,4,0)</f>
        <v>3</v>
      </c>
      <c r="E4263" s="20" t="str">
        <f>VLOOKUP(A4263,英雄数据表!A:C,3,0)</f>
        <v>荆棘王鞭</v>
      </c>
      <c r="F4263" s="20">
        <f t="shared" si="281"/>
        <v>32076</v>
      </c>
      <c r="G4263" s="20">
        <f t="shared" si="282"/>
        <v>32076</v>
      </c>
      <c r="H4263" s="21" t="str">
        <f>VLOOKUP(B4263,属性中转表!A:F,6,FALSE)</f>
        <v>"hp":248400,"atk":6900</v>
      </c>
      <c r="I4263" s="20" t="str">
        <f>IF(VLOOKUP(B4263,属性中转表!A:G,7,FALSE)=0,"",VLOOKUP(VLOOKUP(B4263,属性中转表!A:G,7,FALSE),属性中转表!$K$2:$P$21,6,0))&amp;IF(VLOOKUP(B4263,属性中转表!A:G,7,FALSE)&gt;=50,VLOOKUP(A4263,英雄数据表!A:K,9,0),IF(VLOOKUP(B4263,属性中转表!A:G,7,FALSE)&gt;=25,VLOOKUP(A4263,英雄数据表!A:K,5,0),""))</f>
        <v>"atk":300,"hp":5000,"undpspro":150,"pvpdpspro":50,"pvpundpspro":50</v>
      </c>
      <c r="K4263" s="32" t="str">
        <f t="shared" si="283"/>
        <v>"atk":300,"hp":5000,"undpspro":150,"pvpdpspro":50,"pvpundpspro":50</v>
      </c>
      <c r="L4263" s="20" t="str">
        <f>IF(B4263&gt;=50,VLOOKUP(A4263,英雄数据表!A:L,11,FALSE),IF(B4263&gt;=25,VLOOKUP(A4263,英雄数据表!A:L,7,0),""))</f>
        <v>"3207602004"</v>
      </c>
      <c r="M4263" s="20" t="str">
        <f>IFERROR(VLOOKUP(B4263,属性中转表!$K$2:$O$21,5,FALSE),"")</f>
        <v/>
      </c>
      <c r="N4263" s="20" t="str">
        <f>IF(B4263=25,VLOOKUP(A4263,英雄数据表!A:L,8,FALSE),IF(B4263=50,VLOOKUP(A4263,英雄数据表!A:L,12,0),""))</f>
        <v/>
      </c>
    </row>
    <row r="4264" spans="1:14" x14ac:dyDescent="0.3">
      <c r="A4264" s="9">
        <v>32076</v>
      </c>
      <c r="B4264" s="21">
        <v>63</v>
      </c>
      <c r="C4264" s="21">
        <v>5</v>
      </c>
      <c r="D4264" s="21">
        <f>VLOOKUP(A4264,英雄数据表!A:D,4,0)</f>
        <v>3</v>
      </c>
      <c r="E4264" s="20" t="str">
        <f>VLOOKUP(A4264,英雄数据表!A:C,3,0)</f>
        <v>荆棘王鞭</v>
      </c>
      <c r="F4264" s="20">
        <f t="shared" si="281"/>
        <v>32076</v>
      </c>
      <c r="G4264" s="20">
        <f t="shared" si="282"/>
        <v>32076</v>
      </c>
      <c r="H4264" s="21" t="str">
        <f>VLOOKUP(B4264,属性中转表!A:F,6,FALSE)</f>
        <v>"hp":253800,"atk":7050</v>
      </c>
      <c r="I4264" s="20" t="str">
        <f>IF(VLOOKUP(B4264,属性中转表!A:G,7,FALSE)=0,"",VLOOKUP(VLOOKUP(B4264,属性中转表!A:G,7,FALSE),属性中转表!$K$2:$P$21,6,0))&amp;IF(VLOOKUP(B4264,属性中转表!A:G,7,FALSE)&gt;=50,VLOOKUP(A4264,英雄数据表!A:K,9,0),IF(VLOOKUP(B4264,属性中转表!A:G,7,FALSE)&gt;=25,VLOOKUP(A4264,英雄数据表!A:K,5,0),""))</f>
        <v>"atk":300,"hp":5000,"undpspro":150,"pvpdpspro":50,"pvpundpspro":50</v>
      </c>
      <c r="K4264" s="32" t="str">
        <f t="shared" si="283"/>
        <v>"atk":300,"hp":5000,"undpspro":150,"pvpdpspro":50,"pvpundpspro":50</v>
      </c>
      <c r="L4264" s="20" t="str">
        <f>IF(B4264&gt;=50,VLOOKUP(A4264,英雄数据表!A:L,11,FALSE),IF(B4264&gt;=25,VLOOKUP(A4264,英雄数据表!A:L,7,0),""))</f>
        <v>"3207602004"</v>
      </c>
      <c r="M4264" s="20" t="str">
        <f>IFERROR(VLOOKUP(B4264,属性中转表!$K$2:$O$21,5,FALSE),"")</f>
        <v/>
      </c>
      <c r="N4264" s="20" t="str">
        <f>IF(B4264=25,VLOOKUP(A4264,英雄数据表!A:L,8,FALSE),IF(B4264=50,VLOOKUP(A4264,英雄数据表!A:L,12,0),""))</f>
        <v/>
      </c>
    </row>
    <row r="4265" spans="1:14" x14ac:dyDescent="0.3">
      <c r="A4265" s="9">
        <v>32076</v>
      </c>
      <c r="B4265" s="21">
        <v>64</v>
      </c>
      <c r="C4265" s="21">
        <v>5</v>
      </c>
      <c r="D4265" s="21">
        <f>VLOOKUP(A4265,英雄数据表!A:D,4,0)</f>
        <v>3</v>
      </c>
      <c r="E4265" s="20" t="str">
        <f>VLOOKUP(A4265,英雄数据表!A:C,3,0)</f>
        <v>荆棘王鞭</v>
      </c>
      <c r="F4265" s="20">
        <f t="shared" si="281"/>
        <v>32076</v>
      </c>
      <c r="G4265" s="20">
        <f t="shared" si="282"/>
        <v>32076</v>
      </c>
      <c r="H4265" s="21" t="str">
        <f>VLOOKUP(B4265,属性中转表!A:F,6,FALSE)</f>
        <v>"hp":259200,"atk":7200</v>
      </c>
      <c r="I4265" s="20" t="str">
        <f>IF(VLOOKUP(B4265,属性中转表!A:G,7,FALSE)=0,"",VLOOKUP(VLOOKUP(B4265,属性中转表!A:G,7,FALSE),属性中转表!$K$2:$P$21,6,0))&amp;IF(VLOOKUP(B4265,属性中转表!A:G,7,FALSE)&gt;=50,VLOOKUP(A4265,英雄数据表!A:K,9,0),IF(VLOOKUP(B4265,属性中转表!A:G,7,FALSE)&gt;=25,VLOOKUP(A4265,英雄数据表!A:K,5,0),""))</f>
        <v>"atk":300,"hp":5000,"undpspro":150,"pvpdpspro":50,"pvpundpspro":50</v>
      </c>
      <c r="K4265" s="32" t="str">
        <f t="shared" si="283"/>
        <v>"atk":300,"hp":5000,"undpspro":150,"pvpdpspro":50,"pvpundpspro":50</v>
      </c>
      <c r="L4265" s="20" t="str">
        <f>IF(B4265&gt;=50,VLOOKUP(A4265,英雄数据表!A:L,11,FALSE),IF(B4265&gt;=25,VLOOKUP(A4265,英雄数据表!A:L,7,0),""))</f>
        <v>"3207602004"</v>
      </c>
      <c r="M4265" s="20" t="str">
        <f>IFERROR(VLOOKUP(B4265,属性中转表!$K$2:$O$21,5,FALSE),"")</f>
        <v/>
      </c>
      <c r="N4265" s="20" t="str">
        <f>IF(B4265=25,VLOOKUP(A4265,英雄数据表!A:L,8,FALSE),IF(B4265=50,VLOOKUP(A4265,英雄数据表!A:L,12,0),""))</f>
        <v/>
      </c>
    </row>
    <row r="4266" spans="1:14" x14ac:dyDescent="0.3">
      <c r="A4266" s="9">
        <v>32076</v>
      </c>
      <c r="B4266" s="21">
        <v>65</v>
      </c>
      <c r="C4266" s="21">
        <v>5</v>
      </c>
      <c r="D4266" s="21">
        <f>VLOOKUP(A4266,英雄数据表!A:D,4,0)</f>
        <v>3</v>
      </c>
      <c r="E4266" s="20" t="str">
        <f>VLOOKUP(A4266,英雄数据表!A:C,3,0)</f>
        <v>荆棘王鞭</v>
      </c>
      <c r="F4266" s="20">
        <f t="shared" ref="F4266:F4301" si="284">A4266</f>
        <v>32076</v>
      </c>
      <c r="G4266" s="20">
        <f t="shared" ref="G4266:G4301" si="285">A4266</f>
        <v>32076</v>
      </c>
      <c r="H4266" s="21" t="str">
        <f>VLOOKUP(B4266,属性中转表!A:F,6,FALSE)</f>
        <v>"hp":264600,"atk":7350</v>
      </c>
      <c r="I4266" s="20" t="str">
        <f>IF(VLOOKUP(B4266,属性中转表!A:G,7,FALSE)=0,"",VLOOKUP(VLOOKUP(B4266,属性中转表!A:G,7,FALSE),属性中转表!$K$2:$P$21,6,0))&amp;IF(VLOOKUP(B4266,属性中转表!A:G,7,FALSE)&gt;=50,VLOOKUP(A4266,英雄数据表!A:K,9,0),IF(VLOOKUP(B4266,属性中转表!A:G,7,FALSE)&gt;=25,VLOOKUP(A4266,英雄数据表!A:K,5,0),""))</f>
        <v>"atk":300,"hp":5000,"undpspro":150,"pvpdpspro":100,"pvpundpspro":50</v>
      </c>
      <c r="K4266" s="32" t="str">
        <f t="shared" ref="K4266:K4305" si="286">I4266&amp;J4266</f>
        <v>"atk":300,"hp":5000,"undpspro":150,"pvpdpspro":100,"pvpundpspro":50</v>
      </c>
      <c r="L4266" s="20" t="str">
        <f>IF(B4266&gt;=50,VLOOKUP(A4266,英雄数据表!A:L,11,FALSE),IF(B4266&gt;=25,VLOOKUP(A4266,英雄数据表!A:L,7,0),""))</f>
        <v>"3207602004"</v>
      </c>
      <c r="M4266" s="20" t="str">
        <f>IFERROR(VLOOKUP(B4266,属性中转表!$K$2:$O$21,5,FALSE),"")</f>
        <v>"pvpdpspro":50</v>
      </c>
      <c r="N4266" s="20" t="str">
        <f>IF(B4266=25,VLOOKUP(A4266,英雄数据表!A:L,8,FALSE),IF(B4266=50,VLOOKUP(A4266,英雄数据表!A:L,12,0),""))</f>
        <v/>
      </c>
    </row>
    <row r="4267" spans="1:14" x14ac:dyDescent="0.3">
      <c r="A4267" s="9">
        <v>32076</v>
      </c>
      <c r="B4267" s="21">
        <v>66</v>
      </c>
      <c r="C4267" s="21">
        <v>5</v>
      </c>
      <c r="D4267" s="21">
        <f>VLOOKUP(A4267,英雄数据表!A:D,4,0)</f>
        <v>3</v>
      </c>
      <c r="E4267" s="20" t="str">
        <f>VLOOKUP(A4267,英雄数据表!A:C,3,0)</f>
        <v>荆棘王鞭</v>
      </c>
      <c r="F4267" s="20">
        <f t="shared" si="284"/>
        <v>32076</v>
      </c>
      <c r="G4267" s="20">
        <f t="shared" si="285"/>
        <v>32076</v>
      </c>
      <c r="H4267" s="21" t="str">
        <f>VLOOKUP(B4267,属性中转表!A:F,6,FALSE)</f>
        <v>"hp":270000,"atk":7500</v>
      </c>
      <c r="I4267" s="20" t="str">
        <f>IF(VLOOKUP(B4267,属性中转表!A:G,7,FALSE)=0,"",VLOOKUP(VLOOKUP(B4267,属性中转表!A:G,7,FALSE),属性中转表!$K$2:$P$21,6,0))&amp;IF(VLOOKUP(B4267,属性中转表!A:G,7,FALSE)&gt;=50,VLOOKUP(A4267,英雄数据表!A:K,9,0),IF(VLOOKUP(B4267,属性中转表!A:G,7,FALSE)&gt;=25,VLOOKUP(A4267,英雄数据表!A:K,5,0),""))</f>
        <v>"atk":300,"hp":5000,"undpspro":150,"pvpdpspro":100,"pvpundpspro":50</v>
      </c>
      <c r="K4267" s="32" t="str">
        <f t="shared" si="286"/>
        <v>"atk":300,"hp":5000,"undpspro":150,"pvpdpspro":100,"pvpundpspro":50</v>
      </c>
      <c r="L4267" s="20" t="str">
        <f>IF(B4267&gt;=50,VLOOKUP(A4267,英雄数据表!A:L,11,FALSE),IF(B4267&gt;=25,VLOOKUP(A4267,英雄数据表!A:L,7,0),""))</f>
        <v>"3207602004"</v>
      </c>
      <c r="M4267" s="20" t="str">
        <f>IFERROR(VLOOKUP(B4267,属性中转表!$K$2:$O$21,5,FALSE),"")</f>
        <v/>
      </c>
      <c r="N4267" s="20" t="str">
        <f>IF(B4267=25,VLOOKUP(A4267,英雄数据表!A:L,8,FALSE),IF(B4267=50,VLOOKUP(A4267,英雄数据表!A:L,12,0),""))</f>
        <v/>
      </c>
    </row>
    <row r="4268" spans="1:14" x14ac:dyDescent="0.3">
      <c r="A4268" s="9">
        <v>32076</v>
      </c>
      <c r="B4268" s="21">
        <v>67</v>
      </c>
      <c r="C4268" s="21">
        <v>5</v>
      </c>
      <c r="D4268" s="21">
        <f>VLOOKUP(A4268,英雄数据表!A:D,4,0)</f>
        <v>3</v>
      </c>
      <c r="E4268" s="20" t="str">
        <f>VLOOKUP(A4268,英雄数据表!A:C,3,0)</f>
        <v>荆棘王鞭</v>
      </c>
      <c r="F4268" s="20">
        <f t="shared" si="284"/>
        <v>32076</v>
      </c>
      <c r="G4268" s="20">
        <f t="shared" si="285"/>
        <v>32076</v>
      </c>
      <c r="H4268" s="21" t="str">
        <f>VLOOKUP(B4268,属性中转表!A:F,6,FALSE)</f>
        <v>"hp":275400,"atk":7650</v>
      </c>
      <c r="I4268" s="20" t="str">
        <f>IF(VLOOKUP(B4268,属性中转表!A:G,7,FALSE)=0,"",VLOOKUP(VLOOKUP(B4268,属性中转表!A:G,7,FALSE),属性中转表!$K$2:$P$21,6,0))&amp;IF(VLOOKUP(B4268,属性中转表!A:G,7,FALSE)&gt;=50,VLOOKUP(A4268,英雄数据表!A:K,9,0),IF(VLOOKUP(B4268,属性中转表!A:G,7,FALSE)&gt;=25,VLOOKUP(A4268,英雄数据表!A:K,5,0),""))</f>
        <v>"atk":300,"hp":5000,"undpspro":150,"pvpdpspro":100,"pvpundpspro":50</v>
      </c>
      <c r="K4268" s="32" t="str">
        <f t="shared" si="286"/>
        <v>"atk":300,"hp":5000,"undpspro":150,"pvpdpspro":100,"pvpundpspro":50</v>
      </c>
      <c r="L4268" s="20" t="str">
        <f>IF(B4268&gt;=50,VLOOKUP(A4268,英雄数据表!A:L,11,FALSE),IF(B4268&gt;=25,VLOOKUP(A4268,英雄数据表!A:L,7,0),""))</f>
        <v>"3207602004"</v>
      </c>
      <c r="M4268" s="20" t="str">
        <f>IFERROR(VLOOKUP(B4268,属性中转表!$K$2:$O$21,5,FALSE),"")</f>
        <v/>
      </c>
      <c r="N4268" s="20" t="str">
        <f>IF(B4268=25,VLOOKUP(A4268,英雄数据表!A:L,8,FALSE),IF(B4268=50,VLOOKUP(A4268,英雄数据表!A:L,12,0),""))</f>
        <v/>
      </c>
    </row>
    <row r="4269" spans="1:14" x14ac:dyDescent="0.3">
      <c r="A4269" s="9">
        <v>32076</v>
      </c>
      <c r="B4269" s="21">
        <v>68</v>
      </c>
      <c r="C4269" s="21">
        <v>5</v>
      </c>
      <c r="D4269" s="21">
        <f>VLOOKUP(A4269,英雄数据表!A:D,4,0)</f>
        <v>3</v>
      </c>
      <c r="E4269" s="20" t="str">
        <f>VLOOKUP(A4269,英雄数据表!A:C,3,0)</f>
        <v>荆棘王鞭</v>
      </c>
      <c r="F4269" s="20">
        <f t="shared" si="284"/>
        <v>32076</v>
      </c>
      <c r="G4269" s="20">
        <f t="shared" si="285"/>
        <v>32076</v>
      </c>
      <c r="H4269" s="21" t="str">
        <f>VLOOKUP(B4269,属性中转表!A:F,6,FALSE)</f>
        <v>"hp":280800,"atk":7800</v>
      </c>
      <c r="I4269" s="20" t="str">
        <f>IF(VLOOKUP(B4269,属性中转表!A:G,7,FALSE)=0,"",VLOOKUP(VLOOKUP(B4269,属性中转表!A:G,7,FALSE),属性中转表!$K$2:$P$21,6,0))&amp;IF(VLOOKUP(B4269,属性中转表!A:G,7,FALSE)&gt;=50,VLOOKUP(A4269,英雄数据表!A:K,9,0),IF(VLOOKUP(B4269,属性中转表!A:G,7,FALSE)&gt;=25,VLOOKUP(A4269,英雄数据表!A:K,5,0),""))</f>
        <v>"atk":300,"hp":5000,"undpspro":150,"pvpdpspro":100,"pvpundpspro":50</v>
      </c>
      <c r="K4269" s="32" t="str">
        <f t="shared" si="286"/>
        <v>"atk":300,"hp":5000,"undpspro":150,"pvpdpspro":100,"pvpundpspro":50</v>
      </c>
      <c r="L4269" s="20" t="str">
        <f>IF(B4269&gt;=50,VLOOKUP(A4269,英雄数据表!A:L,11,FALSE),IF(B4269&gt;=25,VLOOKUP(A4269,英雄数据表!A:L,7,0),""))</f>
        <v>"3207602004"</v>
      </c>
      <c r="M4269" s="20" t="str">
        <f>IFERROR(VLOOKUP(B4269,属性中转表!$K$2:$O$21,5,FALSE),"")</f>
        <v/>
      </c>
      <c r="N4269" s="20" t="str">
        <f>IF(B4269=25,VLOOKUP(A4269,英雄数据表!A:L,8,FALSE),IF(B4269=50,VLOOKUP(A4269,英雄数据表!A:L,12,0),""))</f>
        <v/>
      </c>
    </row>
    <row r="4270" spans="1:14" x14ac:dyDescent="0.3">
      <c r="A4270" s="9">
        <v>32076</v>
      </c>
      <c r="B4270" s="21">
        <v>69</v>
      </c>
      <c r="C4270" s="21">
        <v>5</v>
      </c>
      <c r="D4270" s="21">
        <f>VLOOKUP(A4270,英雄数据表!A:D,4,0)</f>
        <v>3</v>
      </c>
      <c r="E4270" s="20" t="str">
        <f>VLOOKUP(A4270,英雄数据表!A:C,3,0)</f>
        <v>荆棘王鞭</v>
      </c>
      <c r="F4270" s="20">
        <f t="shared" si="284"/>
        <v>32076</v>
      </c>
      <c r="G4270" s="20">
        <f t="shared" si="285"/>
        <v>32076</v>
      </c>
      <c r="H4270" s="21" t="str">
        <f>VLOOKUP(B4270,属性中转表!A:F,6,FALSE)</f>
        <v>"hp":286200,"atk":7950</v>
      </c>
      <c r="I4270" s="20" t="str">
        <f>IF(VLOOKUP(B4270,属性中转表!A:G,7,FALSE)=0,"",VLOOKUP(VLOOKUP(B4270,属性中转表!A:G,7,FALSE),属性中转表!$K$2:$P$21,6,0))&amp;IF(VLOOKUP(B4270,属性中转表!A:G,7,FALSE)&gt;=50,VLOOKUP(A4270,英雄数据表!A:K,9,0),IF(VLOOKUP(B4270,属性中转表!A:G,7,FALSE)&gt;=25,VLOOKUP(A4270,英雄数据表!A:K,5,0),""))</f>
        <v>"atk":300,"hp":5000,"undpspro":150,"pvpdpspro":100,"pvpundpspro":50</v>
      </c>
      <c r="K4270" s="32" t="str">
        <f t="shared" si="286"/>
        <v>"atk":300,"hp":5000,"undpspro":150,"pvpdpspro":100,"pvpundpspro":50</v>
      </c>
      <c r="L4270" s="20" t="str">
        <f>IF(B4270&gt;=50,VLOOKUP(A4270,英雄数据表!A:L,11,FALSE),IF(B4270&gt;=25,VLOOKUP(A4270,英雄数据表!A:L,7,0),""))</f>
        <v>"3207602004"</v>
      </c>
      <c r="M4270" s="20" t="str">
        <f>IFERROR(VLOOKUP(B4270,属性中转表!$K$2:$O$21,5,FALSE),"")</f>
        <v/>
      </c>
      <c r="N4270" s="20" t="str">
        <f>IF(B4270=25,VLOOKUP(A4270,英雄数据表!A:L,8,FALSE),IF(B4270=50,VLOOKUP(A4270,英雄数据表!A:L,12,0),""))</f>
        <v/>
      </c>
    </row>
    <row r="4271" spans="1:14" x14ac:dyDescent="0.3">
      <c r="A4271" s="9">
        <v>32076</v>
      </c>
      <c r="B4271" s="21">
        <v>70</v>
      </c>
      <c r="C4271" s="21">
        <v>5</v>
      </c>
      <c r="D4271" s="21">
        <f>VLOOKUP(A4271,英雄数据表!A:D,4,0)</f>
        <v>3</v>
      </c>
      <c r="E4271" s="20" t="str">
        <f>VLOOKUP(A4271,英雄数据表!A:C,3,0)</f>
        <v>荆棘王鞭</v>
      </c>
      <c r="F4271" s="20">
        <f t="shared" si="284"/>
        <v>32076</v>
      </c>
      <c r="G4271" s="20">
        <f t="shared" si="285"/>
        <v>32076</v>
      </c>
      <c r="H4271" s="21" t="str">
        <f>VLOOKUP(B4271,属性中转表!A:F,6,FALSE)</f>
        <v>"hp":291600,"atk":8100</v>
      </c>
      <c r="I4271" s="20" t="str">
        <f>IF(VLOOKUP(B4271,属性中转表!A:G,7,FALSE)=0,"",VLOOKUP(VLOOKUP(B4271,属性中转表!A:G,7,FALSE),属性中转表!$K$2:$P$21,6,0))&amp;IF(VLOOKUP(B4271,属性中转表!A:G,7,FALSE)&gt;=50,VLOOKUP(A4271,英雄数据表!A:K,9,0),IF(VLOOKUP(B4271,属性中转表!A:G,7,FALSE)&gt;=25,VLOOKUP(A4271,英雄数据表!A:K,5,0),""))</f>
        <v>"atk":300,"hp":5000,"undpspro":150,"pvpdpspro":100,"pvpundpspro":100</v>
      </c>
      <c r="K4271" s="32" t="str">
        <f t="shared" si="286"/>
        <v>"atk":300,"hp":5000,"undpspro":150,"pvpdpspro":100,"pvpundpspro":100</v>
      </c>
      <c r="L4271" s="20" t="str">
        <f>IF(B4271&gt;=50,VLOOKUP(A4271,英雄数据表!A:L,11,FALSE),IF(B4271&gt;=25,VLOOKUP(A4271,英雄数据表!A:L,7,0),""))</f>
        <v>"3207602004"</v>
      </c>
      <c r="M4271" s="20" t="str">
        <f>IFERROR(VLOOKUP(B4271,属性中转表!$K$2:$O$21,5,FALSE),"")</f>
        <v>"pvpundpspro":50</v>
      </c>
      <c r="N4271" s="20" t="str">
        <f>IF(B4271=25,VLOOKUP(A4271,英雄数据表!A:L,8,FALSE),IF(B4271=50,VLOOKUP(A4271,英雄数据表!A:L,12,0),""))</f>
        <v/>
      </c>
    </row>
    <row r="4272" spans="1:14" x14ac:dyDescent="0.3">
      <c r="A4272" s="9">
        <v>32076</v>
      </c>
      <c r="B4272" s="21">
        <v>71</v>
      </c>
      <c r="C4272" s="21">
        <v>5</v>
      </c>
      <c r="D4272" s="21">
        <f>VLOOKUP(A4272,英雄数据表!A:D,4,0)</f>
        <v>3</v>
      </c>
      <c r="E4272" s="20" t="str">
        <f>VLOOKUP(A4272,英雄数据表!A:C,3,0)</f>
        <v>荆棘王鞭</v>
      </c>
      <c r="F4272" s="20">
        <f t="shared" si="284"/>
        <v>32076</v>
      </c>
      <c r="G4272" s="20">
        <f t="shared" si="285"/>
        <v>32076</v>
      </c>
      <c r="H4272" s="21" t="str">
        <f>VLOOKUP(B4272,属性中转表!A:F,6,FALSE)</f>
        <v>"hp":297000,"atk":8250</v>
      </c>
      <c r="I4272" s="20" t="str">
        <f>IF(VLOOKUP(B4272,属性中转表!A:G,7,FALSE)=0,"",VLOOKUP(VLOOKUP(B4272,属性中转表!A:G,7,FALSE),属性中转表!$K$2:$P$21,6,0))&amp;IF(VLOOKUP(B4272,属性中转表!A:G,7,FALSE)&gt;=50,VLOOKUP(A4272,英雄数据表!A:K,9,0),IF(VLOOKUP(B4272,属性中转表!A:G,7,FALSE)&gt;=25,VLOOKUP(A4272,英雄数据表!A:K,5,0),""))</f>
        <v>"atk":300,"hp":5000,"undpspro":150,"pvpdpspro":100,"pvpundpspro":100</v>
      </c>
      <c r="K4272" s="32" t="str">
        <f t="shared" si="286"/>
        <v>"atk":300,"hp":5000,"undpspro":150,"pvpdpspro":100,"pvpundpspro":100</v>
      </c>
      <c r="L4272" s="20" t="str">
        <f>IF(B4272&gt;=50,VLOOKUP(A4272,英雄数据表!A:L,11,FALSE),IF(B4272&gt;=25,VLOOKUP(A4272,英雄数据表!A:L,7,0),""))</f>
        <v>"3207602004"</v>
      </c>
      <c r="M4272" s="20" t="str">
        <f>IFERROR(VLOOKUP(B4272,属性中转表!$K$2:$O$21,5,FALSE),"")</f>
        <v/>
      </c>
      <c r="N4272" s="20" t="str">
        <f>IF(B4272=25,VLOOKUP(A4272,英雄数据表!A:L,8,FALSE),IF(B4272=50,VLOOKUP(A4272,英雄数据表!A:L,12,0),""))</f>
        <v/>
      </c>
    </row>
    <row r="4273" spans="1:14" x14ac:dyDescent="0.3">
      <c r="A4273" s="9">
        <v>32076</v>
      </c>
      <c r="B4273" s="21">
        <v>72</v>
      </c>
      <c r="C4273" s="21">
        <v>5</v>
      </c>
      <c r="D4273" s="21">
        <f>VLOOKUP(A4273,英雄数据表!A:D,4,0)</f>
        <v>3</v>
      </c>
      <c r="E4273" s="20" t="str">
        <f>VLOOKUP(A4273,英雄数据表!A:C,3,0)</f>
        <v>荆棘王鞭</v>
      </c>
      <c r="F4273" s="20">
        <f t="shared" si="284"/>
        <v>32076</v>
      </c>
      <c r="G4273" s="20">
        <f t="shared" si="285"/>
        <v>32076</v>
      </c>
      <c r="H4273" s="21" t="str">
        <f>VLOOKUP(B4273,属性中转表!A:F,6,FALSE)</f>
        <v>"hp":302400,"atk":8400</v>
      </c>
      <c r="I4273" s="20" t="str">
        <f>IF(VLOOKUP(B4273,属性中转表!A:G,7,FALSE)=0,"",VLOOKUP(VLOOKUP(B4273,属性中转表!A:G,7,FALSE),属性中转表!$K$2:$P$21,6,0))&amp;IF(VLOOKUP(B4273,属性中转表!A:G,7,FALSE)&gt;=50,VLOOKUP(A4273,英雄数据表!A:K,9,0),IF(VLOOKUP(B4273,属性中转表!A:G,7,FALSE)&gt;=25,VLOOKUP(A4273,英雄数据表!A:K,5,0),""))</f>
        <v>"atk":300,"hp":5000,"undpspro":150,"pvpdpspro":100,"pvpundpspro":100</v>
      </c>
      <c r="K4273" s="32" t="str">
        <f t="shared" si="286"/>
        <v>"atk":300,"hp":5000,"undpspro":150,"pvpdpspro":100,"pvpundpspro":100</v>
      </c>
      <c r="L4273" s="20" t="str">
        <f>IF(B4273&gt;=50,VLOOKUP(A4273,英雄数据表!A:L,11,FALSE),IF(B4273&gt;=25,VLOOKUP(A4273,英雄数据表!A:L,7,0),""))</f>
        <v>"3207602004"</v>
      </c>
      <c r="M4273" s="20" t="str">
        <f>IFERROR(VLOOKUP(B4273,属性中转表!$K$2:$O$21,5,FALSE),"")</f>
        <v/>
      </c>
      <c r="N4273" s="20" t="str">
        <f>IF(B4273=25,VLOOKUP(A4273,英雄数据表!A:L,8,FALSE),IF(B4273=50,VLOOKUP(A4273,英雄数据表!A:L,12,0),""))</f>
        <v/>
      </c>
    </row>
    <row r="4274" spans="1:14" x14ac:dyDescent="0.3">
      <c r="A4274" s="9">
        <v>32076</v>
      </c>
      <c r="B4274" s="21">
        <v>73</v>
      </c>
      <c r="C4274" s="21">
        <v>5</v>
      </c>
      <c r="D4274" s="21">
        <f>VLOOKUP(A4274,英雄数据表!A:D,4,0)</f>
        <v>3</v>
      </c>
      <c r="E4274" s="20" t="str">
        <f>VLOOKUP(A4274,英雄数据表!A:C,3,0)</f>
        <v>荆棘王鞭</v>
      </c>
      <c r="F4274" s="20">
        <f t="shared" si="284"/>
        <v>32076</v>
      </c>
      <c r="G4274" s="20">
        <f t="shared" si="285"/>
        <v>32076</v>
      </c>
      <c r="H4274" s="21" t="str">
        <f>VLOOKUP(B4274,属性中转表!A:F,6,FALSE)</f>
        <v>"hp":307800,"atk":8550</v>
      </c>
      <c r="I4274" s="20" t="str">
        <f>IF(VLOOKUP(B4274,属性中转表!A:G,7,FALSE)=0,"",VLOOKUP(VLOOKUP(B4274,属性中转表!A:G,7,FALSE),属性中转表!$K$2:$P$21,6,0))&amp;IF(VLOOKUP(B4274,属性中转表!A:G,7,FALSE)&gt;=50,VLOOKUP(A4274,英雄数据表!A:K,9,0),IF(VLOOKUP(B4274,属性中转表!A:G,7,FALSE)&gt;=25,VLOOKUP(A4274,英雄数据表!A:K,5,0),""))</f>
        <v>"atk":300,"hp":5000,"undpspro":150,"pvpdpspro":100,"pvpundpspro":100</v>
      </c>
      <c r="K4274" s="32" t="str">
        <f t="shared" si="286"/>
        <v>"atk":300,"hp":5000,"undpspro":150,"pvpdpspro":100,"pvpundpspro":100</v>
      </c>
      <c r="L4274" s="20" t="str">
        <f>IF(B4274&gt;=50,VLOOKUP(A4274,英雄数据表!A:L,11,FALSE),IF(B4274&gt;=25,VLOOKUP(A4274,英雄数据表!A:L,7,0),""))</f>
        <v>"3207602004"</v>
      </c>
      <c r="M4274" s="20" t="str">
        <f>IFERROR(VLOOKUP(B4274,属性中转表!$K$2:$O$21,5,FALSE),"")</f>
        <v/>
      </c>
      <c r="N4274" s="20" t="str">
        <f>IF(B4274=25,VLOOKUP(A4274,英雄数据表!A:L,8,FALSE),IF(B4274=50,VLOOKUP(A4274,英雄数据表!A:L,12,0),""))</f>
        <v/>
      </c>
    </row>
    <row r="4275" spans="1:14" x14ac:dyDescent="0.3">
      <c r="A4275" s="9">
        <v>32076</v>
      </c>
      <c r="B4275" s="21">
        <v>74</v>
      </c>
      <c r="C4275" s="21">
        <v>5</v>
      </c>
      <c r="D4275" s="21">
        <f>VLOOKUP(A4275,英雄数据表!A:D,4,0)</f>
        <v>3</v>
      </c>
      <c r="E4275" s="20" t="str">
        <f>VLOOKUP(A4275,英雄数据表!A:C,3,0)</f>
        <v>荆棘王鞭</v>
      </c>
      <c r="F4275" s="20">
        <f t="shared" si="284"/>
        <v>32076</v>
      </c>
      <c r="G4275" s="20">
        <f t="shared" si="285"/>
        <v>32076</v>
      </c>
      <c r="H4275" s="21" t="str">
        <f>VLOOKUP(B4275,属性中转表!A:F,6,FALSE)</f>
        <v>"hp":313200,"atk":8700</v>
      </c>
      <c r="I4275" s="20" t="str">
        <f>IF(VLOOKUP(B4275,属性中转表!A:G,7,FALSE)=0,"",VLOOKUP(VLOOKUP(B4275,属性中转表!A:G,7,FALSE),属性中转表!$K$2:$P$21,6,0))&amp;IF(VLOOKUP(B4275,属性中转表!A:G,7,FALSE)&gt;=50,VLOOKUP(A4275,英雄数据表!A:K,9,0),IF(VLOOKUP(B4275,属性中转表!A:G,7,FALSE)&gt;=25,VLOOKUP(A4275,英雄数据表!A:K,5,0),""))</f>
        <v>"atk":300,"hp":5000,"undpspro":150,"pvpdpspro":100,"pvpundpspro":100</v>
      </c>
      <c r="K4275" s="32" t="str">
        <f t="shared" si="286"/>
        <v>"atk":300,"hp":5000,"undpspro":150,"pvpdpspro":100,"pvpundpspro":100</v>
      </c>
      <c r="L4275" s="20" t="str">
        <f>IF(B4275&gt;=50,VLOOKUP(A4275,英雄数据表!A:L,11,FALSE),IF(B4275&gt;=25,VLOOKUP(A4275,英雄数据表!A:L,7,0),""))</f>
        <v>"3207602004"</v>
      </c>
      <c r="M4275" s="20" t="str">
        <f>IFERROR(VLOOKUP(B4275,属性中转表!$K$2:$O$21,5,FALSE),"")</f>
        <v/>
      </c>
      <c r="N4275" s="20" t="str">
        <f>IF(B4275=25,VLOOKUP(A4275,英雄数据表!A:L,8,FALSE),IF(B4275=50,VLOOKUP(A4275,英雄数据表!A:L,12,0),""))</f>
        <v/>
      </c>
    </row>
    <row r="4276" spans="1:14" x14ac:dyDescent="0.3">
      <c r="A4276" s="9">
        <v>32076</v>
      </c>
      <c r="B4276" s="21">
        <v>75</v>
      </c>
      <c r="C4276" s="21">
        <v>5</v>
      </c>
      <c r="D4276" s="21">
        <f>VLOOKUP(A4276,英雄数据表!A:D,4,0)</f>
        <v>3</v>
      </c>
      <c r="E4276" s="20" t="str">
        <f>VLOOKUP(A4276,英雄数据表!A:C,3,0)</f>
        <v>荆棘王鞭</v>
      </c>
      <c r="F4276" s="20">
        <f t="shared" si="284"/>
        <v>32076</v>
      </c>
      <c r="G4276" s="20">
        <f t="shared" si="285"/>
        <v>32076</v>
      </c>
      <c r="H4276" s="21" t="str">
        <f>VLOOKUP(B4276,属性中转表!A:F,6,FALSE)</f>
        <v>"hp":318600,"atk":8850</v>
      </c>
      <c r="I4276" s="20" t="str">
        <f>IF(VLOOKUP(B4276,属性中转表!A:G,7,FALSE)=0,"",VLOOKUP(VLOOKUP(B4276,属性中转表!A:G,7,FALSE),属性中转表!$K$2:$P$21,6,0))&amp;IF(VLOOKUP(B4276,属性中转表!A:G,7,FALSE)&gt;=50,VLOOKUP(A4276,英雄数据表!A:K,9,0),IF(VLOOKUP(B4276,属性中转表!A:G,7,FALSE)&gt;=25,VLOOKUP(A4276,英雄数据表!A:K,5,0),""))</f>
        <v>"atk":600,"hp":10000,"undpspro":150,"pvpdpspro":100,"pvpundpspro":100,"speed":10</v>
      </c>
      <c r="K4276" s="32" t="str">
        <f t="shared" si="286"/>
        <v>"atk":600,"hp":10000,"undpspro":150,"pvpdpspro":100,"pvpundpspro":100,"speed":10</v>
      </c>
      <c r="L4276" s="20" t="str">
        <f>IF(B4276&gt;=50,VLOOKUP(A4276,英雄数据表!A:L,11,FALSE),IF(B4276&gt;=25,VLOOKUP(A4276,英雄数据表!A:L,7,0),""))</f>
        <v>"3207602004"</v>
      </c>
      <c r="M4276" s="20" t="str">
        <f>IFERROR(VLOOKUP(B4276,属性中转表!$K$2:$O$21,5,FALSE),"")</f>
        <v>"speed":10,"atk":300,"hp":5000</v>
      </c>
      <c r="N4276" s="20" t="str">
        <f>IF(B4276=25,VLOOKUP(A4276,英雄数据表!A:L,8,FALSE),IF(B4276=50,VLOOKUP(A4276,英雄数据表!A:L,12,0),""))</f>
        <v/>
      </c>
    </row>
    <row r="4277" spans="1:14" x14ac:dyDescent="0.3">
      <c r="A4277" s="9">
        <v>32076</v>
      </c>
      <c r="B4277" s="21">
        <v>76</v>
      </c>
      <c r="C4277" s="21">
        <v>5</v>
      </c>
      <c r="D4277" s="21">
        <f>VLOOKUP(A4277,英雄数据表!A:D,4,0)</f>
        <v>3</v>
      </c>
      <c r="E4277" s="20" t="str">
        <f>VLOOKUP(A4277,英雄数据表!A:C,3,0)</f>
        <v>荆棘王鞭</v>
      </c>
      <c r="F4277" s="20">
        <f t="shared" si="284"/>
        <v>32076</v>
      </c>
      <c r="G4277" s="20">
        <f t="shared" si="285"/>
        <v>32076</v>
      </c>
      <c r="H4277" s="21" t="str">
        <f>VLOOKUP(B4277,属性中转表!A:F,6,FALSE)</f>
        <v>"hp":324000,"atk":9000</v>
      </c>
      <c r="I4277" s="20" t="str">
        <f>IF(VLOOKUP(B4277,属性中转表!A:G,7,FALSE)=0,"",VLOOKUP(VLOOKUP(B4277,属性中转表!A:G,7,FALSE),属性中转表!$K$2:$P$21,6,0))&amp;IF(VLOOKUP(B4277,属性中转表!A:G,7,FALSE)&gt;=50,VLOOKUP(A4277,英雄数据表!A:K,9,0),IF(VLOOKUP(B4277,属性中转表!A:G,7,FALSE)&gt;=25,VLOOKUP(A4277,英雄数据表!A:K,5,0),""))</f>
        <v>"atk":600,"hp":10000,"undpspro":150,"pvpdpspro":100,"pvpundpspro":100,"speed":10</v>
      </c>
      <c r="K4277" s="32" t="str">
        <f t="shared" si="286"/>
        <v>"atk":600,"hp":10000,"undpspro":150,"pvpdpspro":100,"pvpundpspro":100,"speed":10</v>
      </c>
      <c r="L4277" s="20" t="str">
        <f>IF(B4277&gt;=50,VLOOKUP(A4277,英雄数据表!A:L,11,FALSE),IF(B4277&gt;=25,VLOOKUP(A4277,英雄数据表!A:L,7,0),""))</f>
        <v>"3207602004"</v>
      </c>
      <c r="M4277" s="20" t="str">
        <f>IFERROR(VLOOKUP(B4277,属性中转表!$K$2:$O$21,5,FALSE),"")</f>
        <v/>
      </c>
      <c r="N4277" s="20" t="str">
        <f>IF(B4277=25,VLOOKUP(A4277,英雄数据表!A:L,8,FALSE),IF(B4277=50,VLOOKUP(A4277,英雄数据表!A:L,12,0),""))</f>
        <v/>
      </c>
    </row>
    <row r="4278" spans="1:14" x14ac:dyDescent="0.3">
      <c r="A4278" s="9">
        <v>32076</v>
      </c>
      <c r="B4278" s="21">
        <v>77</v>
      </c>
      <c r="C4278" s="21">
        <v>5</v>
      </c>
      <c r="D4278" s="21">
        <f>VLOOKUP(A4278,英雄数据表!A:D,4,0)</f>
        <v>3</v>
      </c>
      <c r="E4278" s="20" t="str">
        <f>VLOOKUP(A4278,英雄数据表!A:C,3,0)</f>
        <v>荆棘王鞭</v>
      </c>
      <c r="F4278" s="20">
        <f t="shared" si="284"/>
        <v>32076</v>
      </c>
      <c r="G4278" s="20">
        <f t="shared" si="285"/>
        <v>32076</v>
      </c>
      <c r="H4278" s="21" t="str">
        <f>VLOOKUP(B4278,属性中转表!A:F,6,FALSE)</f>
        <v>"hp":329400,"atk":9150</v>
      </c>
      <c r="I4278" s="20" t="str">
        <f>IF(VLOOKUP(B4278,属性中转表!A:G,7,FALSE)=0,"",VLOOKUP(VLOOKUP(B4278,属性中转表!A:G,7,FALSE),属性中转表!$K$2:$P$21,6,0))&amp;IF(VLOOKUP(B4278,属性中转表!A:G,7,FALSE)&gt;=50,VLOOKUP(A4278,英雄数据表!A:K,9,0),IF(VLOOKUP(B4278,属性中转表!A:G,7,FALSE)&gt;=25,VLOOKUP(A4278,英雄数据表!A:K,5,0),""))</f>
        <v>"atk":600,"hp":10000,"undpspro":150,"pvpdpspro":100,"pvpundpspro":100,"speed":10</v>
      </c>
      <c r="K4278" s="32" t="str">
        <f t="shared" si="286"/>
        <v>"atk":600,"hp":10000,"undpspro":150,"pvpdpspro":100,"pvpundpspro":100,"speed":10</v>
      </c>
      <c r="L4278" s="20" t="str">
        <f>IF(B4278&gt;=50,VLOOKUP(A4278,英雄数据表!A:L,11,FALSE),IF(B4278&gt;=25,VLOOKUP(A4278,英雄数据表!A:L,7,0),""))</f>
        <v>"3207602004"</v>
      </c>
      <c r="M4278" s="20" t="str">
        <f>IFERROR(VLOOKUP(B4278,属性中转表!$K$2:$O$21,5,FALSE),"")</f>
        <v/>
      </c>
      <c r="N4278" s="20" t="str">
        <f>IF(B4278=25,VLOOKUP(A4278,英雄数据表!A:L,8,FALSE),IF(B4278=50,VLOOKUP(A4278,英雄数据表!A:L,12,0),""))</f>
        <v/>
      </c>
    </row>
    <row r="4279" spans="1:14" x14ac:dyDescent="0.3">
      <c r="A4279" s="9">
        <v>32076</v>
      </c>
      <c r="B4279" s="21">
        <v>78</v>
      </c>
      <c r="C4279" s="21">
        <v>5</v>
      </c>
      <c r="D4279" s="21">
        <f>VLOOKUP(A4279,英雄数据表!A:D,4,0)</f>
        <v>3</v>
      </c>
      <c r="E4279" s="20" t="str">
        <f>VLOOKUP(A4279,英雄数据表!A:C,3,0)</f>
        <v>荆棘王鞭</v>
      </c>
      <c r="F4279" s="20">
        <f t="shared" si="284"/>
        <v>32076</v>
      </c>
      <c r="G4279" s="20">
        <f t="shared" si="285"/>
        <v>32076</v>
      </c>
      <c r="H4279" s="21" t="str">
        <f>VLOOKUP(B4279,属性中转表!A:F,6,FALSE)</f>
        <v>"hp":334800,"atk":9300</v>
      </c>
      <c r="I4279" s="20" t="str">
        <f>IF(VLOOKUP(B4279,属性中转表!A:G,7,FALSE)=0,"",VLOOKUP(VLOOKUP(B4279,属性中转表!A:G,7,FALSE),属性中转表!$K$2:$P$21,6,0))&amp;IF(VLOOKUP(B4279,属性中转表!A:G,7,FALSE)&gt;=50,VLOOKUP(A4279,英雄数据表!A:K,9,0),IF(VLOOKUP(B4279,属性中转表!A:G,7,FALSE)&gt;=25,VLOOKUP(A4279,英雄数据表!A:K,5,0),""))</f>
        <v>"atk":600,"hp":10000,"undpspro":150,"pvpdpspro":100,"pvpundpspro":100,"speed":10</v>
      </c>
      <c r="K4279" s="32" t="str">
        <f t="shared" si="286"/>
        <v>"atk":600,"hp":10000,"undpspro":150,"pvpdpspro":100,"pvpundpspro":100,"speed":10</v>
      </c>
      <c r="L4279" s="20" t="str">
        <f>IF(B4279&gt;=50,VLOOKUP(A4279,英雄数据表!A:L,11,FALSE),IF(B4279&gt;=25,VLOOKUP(A4279,英雄数据表!A:L,7,0),""))</f>
        <v>"3207602004"</v>
      </c>
      <c r="M4279" s="20" t="str">
        <f>IFERROR(VLOOKUP(B4279,属性中转表!$K$2:$O$21,5,FALSE),"")</f>
        <v/>
      </c>
      <c r="N4279" s="20" t="str">
        <f>IF(B4279=25,VLOOKUP(A4279,英雄数据表!A:L,8,FALSE),IF(B4279=50,VLOOKUP(A4279,英雄数据表!A:L,12,0),""))</f>
        <v/>
      </c>
    </row>
    <row r="4280" spans="1:14" x14ac:dyDescent="0.3">
      <c r="A4280" s="9">
        <v>32076</v>
      </c>
      <c r="B4280" s="21">
        <v>79</v>
      </c>
      <c r="C4280" s="21">
        <v>5</v>
      </c>
      <c r="D4280" s="21">
        <f>VLOOKUP(A4280,英雄数据表!A:D,4,0)</f>
        <v>3</v>
      </c>
      <c r="E4280" s="20" t="str">
        <f>VLOOKUP(A4280,英雄数据表!A:C,3,0)</f>
        <v>荆棘王鞭</v>
      </c>
      <c r="F4280" s="20">
        <f t="shared" si="284"/>
        <v>32076</v>
      </c>
      <c r="G4280" s="20">
        <f t="shared" si="285"/>
        <v>32076</v>
      </c>
      <c r="H4280" s="21" t="str">
        <f>VLOOKUP(B4280,属性中转表!A:F,6,FALSE)</f>
        <v>"hp":340200,"atk":9450</v>
      </c>
      <c r="I4280" s="20" t="str">
        <f>IF(VLOOKUP(B4280,属性中转表!A:G,7,FALSE)=0,"",VLOOKUP(VLOOKUP(B4280,属性中转表!A:G,7,FALSE),属性中转表!$K$2:$P$21,6,0))&amp;IF(VLOOKUP(B4280,属性中转表!A:G,7,FALSE)&gt;=50,VLOOKUP(A4280,英雄数据表!A:K,9,0),IF(VLOOKUP(B4280,属性中转表!A:G,7,FALSE)&gt;=25,VLOOKUP(A4280,英雄数据表!A:K,5,0),""))</f>
        <v>"atk":600,"hp":10000,"undpspro":150,"pvpdpspro":100,"pvpundpspro":100,"speed":10</v>
      </c>
      <c r="K4280" s="32" t="str">
        <f t="shared" si="286"/>
        <v>"atk":600,"hp":10000,"undpspro":150,"pvpdpspro":100,"pvpundpspro":100,"speed":10</v>
      </c>
      <c r="L4280" s="20" t="str">
        <f>IF(B4280&gt;=50,VLOOKUP(A4280,英雄数据表!A:L,11,FALSE),IF(B4280&gt;=25,VLOOKUP(A4280,英雄数据表!A:L,7,0),""))</f>
        <v>"3207602004"</v>
      </c>
      <c r="M4280" s="20" t="str">
        <f>IFERROR(VLOOKUP(B4280,属性中转表!$K$2:$O$21,5,FALSE),"")</f>
        <v/>
      </c>
      <c r="N4280" s="20" t="str">
        <f>IF(B4280=25,VLOOKUP(A4280,英雄数据表!A:L,8,FALSE),IF(B4280=50,VLOOKUP(A4280,英雄数据表!A:L,12,0),""))</f>
        <v/>
      </c>
    </row>
    <row r="4281" spans="1:14" x14ac:dyDescent="0.3">
      <c r="A4281" s="9">
        <v>32076</v>
      </c>
      <c r="B4281" s="21">
        <v>80</v>
      </c>
      <c r="C4281" s="21">
        <v>5</v>
      </c>
      <c r="D4281" s="21">
        <f>VLOOKUP(A4281,英雄数据表!A:D,4,0)</f>
        <v>3</v>
      </c>
      <c r="E4281" s="20" t="str">
        <f>VLOOKUP(A4281,英雄数据表!A:C,3,0)</f>
        <v>荆棘王鞭</v>
      </c>
      <c r="F4281" s="20">
        <f t="shared" si="284"/>
        <v>32076</v>
      </c>
      <c r="G4281" s="20">
        <f t="shared" si="285"/>
        <v>32076</v>
      </c>
      <c r="H4281" s="21" t="str">
        <f>VLOOKUP(B4281,属性中转表!A:F,6,FALSE)</f>
        <v>"hp":345600,"atk":9600</v>
      </c>
      <c r="I4281" s="20" t="str">
        <f>IF(VLOOKUP(B4281,属性中转表!A:G,7,FALSE)=0,"",VLOOKUP(VLOOKUP(B4281,属性中转表!A:G,7,FALSE),属性中转表!$K$2:$P$21,6,0))&amp;IF(VLOOKUP(B4281,属性中转表!A:G,7,FALSE)&gt;=50,VLOOKUP(A4281,英雄数据表!A:K,9,0),IF(VLOOKUP(B4281,属性中转表!A:G,7,FALSE)&gt;=25,VLOOKUP(A4281,英雄数据表!A:K,5,0),""))</f>
        <v>"atk":600,"hp":10000,"undpspro":200,"pvpdpspro":100,"pvpundpspro":100,"speed":10</v>
      </c>
      <c r="K4281" s="32" t="str">
        <f t="shared" si="286"/>
        <v>"atk":600,"hp":10000,"undpspro":200,"pvpdpspro":100,"pvpundpspro":100,"speed":10</v>
      </c>
      <c r="L4281" s="20" t="str">
        <f>IF(B4281&gt;=50,VLOOKUP(A4281,英雄数据表!A:L,11,FALSE),IF(B4281&gt;=25,VLOOKUP(A4281,英雄数据表!A:L,7,0),""))</f>
        <v>"3207602004"</v>
      </c>
      <c r="M4281" s="20" t="str">
        <f>IFERROR(VLOOKUP(B4281,属性中转表!$K$2:$O$21,5,FALSE),"")</f>
        <v>"undpspro":50</v>
      </c>
      <c r="N4281" s="20" t="str">
        <f>IF(B4281=25,VLOOKUP(A4281,英雄数据表!A:L,8,FALSE),IF(B4281=50,VLOOKUP(A4281,英雄数据表!A:L,12,0),""))</f>
        <v/>
      </c>
    </row>
    <row r="4282" spans="1:14" x14ac:dyDescent="0.3">
      <c r="A4282" s="9">
        <v>32076</v>
      </c>
      <c r="B4282" s="21">
        <v>81</v>
      </c>
      <c r="C4282" s="21">
        <v>5</v>
      </c>
      <c r="D4282" s="21">
        <f>VLOOKUP(A4282,英雄数据表!A:D,4,0)</f>
        <v>3</v>
      </c>
      <c r="E4282" s="20" t="str">
        <f>VLOOKUP(A4282,英雄数据表!A:C,3,0)</f>
        <v>荆棘王鞭</v>
      </c>
      <c r="F4282" s="20">
        <f t="shared" si="284"/>
        <v>32076</v>
      </c>
      <c r="G4282" s="20">
        <f t="shared" si="285"/>
        <v>32076</v>
      </c>
      <c r="H4282" s="21" t="str">
        <f>VLOOKUP(B4282,属性中转表!A:F,6,FALSE)</f>
        <v>"hp":351000,"atk":9750</v>
      </c>
      <c r="I4282" s="20" t="str">
        <f>IF(VLOOKUP(B4282,属性中转表!A:G,7,FALSE)=0,"",VLOOKUP(VLOOKUP(B4282,属性中转表!A:G,7,FALSE),属性中转表!$K$2:$P$21,6,0))&amp;IF(VLOOKUP(B4282,属性中转表!A:G,7,FALSE)&gt;=50,VLOOKUP(A4282,英雄数据表!A:K,9,0),IF(VLOOKUP(B4282,属性中转表!A:G,7,FALSE)&gt;=25,VLOOKUP(A4282,英雄数据表!A:K,5,0),""))</f>
        <v>"atk":600,"hp":10000,"undpspro":200,"pvpdpspro":100,"pvpundpspro":100,"speed":10</v>
      </c>
      <c r="K4282" s="32" t="str">
        <f t="shared" si="286"/>
        <v>"atk":600,"hp":10000,"undpspro":200,"pvpdpspro":100,"pvpundpspro":100,"speed":10</v>
      </c>
      <c r="L4282" s="20" t="str">
        <f>IF(B4282&gt;=50,VLOOKUP(A4282,英雄数据表!A:L,11,FALSE),IF(B4282&gt;=25,VLOOKUP(A4282,英雄数据表!A:L,7,0),""))</f>
        <v>"3207602004"</v>
      </c>
      <c r="M4282" s="20" t="str">
        <f>IFERROR(VLOOKUP(B4282,属性中转表!$K$2:$O$21,5,FALSE),"")</f>
        <v/>
      </c>
      <c r="N4282" s="20" t="str">
        <f>IF(B4282=25,VLOOKUP(A4282,英雄数据表!A:L,8,FALSE),IF(B4282=50,VLOOKUP(A4282,英雄数据表!A:L,12,0),""))</f>
        <v/>
      </c>
    </row>
    <row r="4283" spans="1:14" x14ac:dyDescent="0.3">
      <c r="A4283" s="9">
        <v>32076</v>
      </c>
      <c r="B4283" s="21">
        <v>82</v>
      </c>
      <c r="C4283" s="21">
        <v>5</v>
      </c>
      <c r="D4283" s="21">
        <f>VLOOKUP(A4283,英雄数据表!A:D,4,0)</f>
        <v>3</v>
      </c>
      <c r="E4283" s="20" t="str">
        <f>VLOOKUP(A4283,英雄数据表!A:C,3,0)</f>
        <v>荆棘王鞭</v>
      </c>
      <c r="F4283" s="20">
        <f t="shared" si="284"/>
        <v>32076</v>
      </c>
      <c r="G4283" s="20">
        <f t="shared" si="285"/>
        <v>32076</v>
      </c>
      <c r="H4283" s="21" t="str">
        <f>VLOOKUP(B4283,属性中转表!A:F,6,FALSE)</f>
        <v>"hp":356400,"atk":9900</v>
      </c>
      <c r="I4283" s="20" t="str">
        <f>IF(VLOOKUP(B4283,属性中转表!A:G,7,FALSE)=0,"",VLOOKUP(VLOOKUP(B4283,属性中转表!A:G,7,FALSE),属性中转表!$K$2:$P$21,6,0))&amp;IF(VLOOKUP(B4283,属性中转表!A:G,7,FALSE)&gt;=50,VLOOKUP(A4283,英雄数据表!A:K,9,0),IF(VLOOKUP(B4283,属性中转表!A:G,7,FALSE)&gt;=25,VLOOKUP(A4283,英雄数据表!A:K,5,0),""))</f>
        <v>"atk":600,"hp":10000,"undpspro":200,"pvpdpspro":100,"pvpundpspro":100,"speed":10</v>
      </c>
      <c r="K4283" s="32" t="str">
        <f t="shared" si="286"/>
        <v>"atk":600,"hp":10000,"undpspro":200,"pvpdpspro":100,"pvpundpspro":100,"speed":10</v>
      </c>
      <c r="L4283" s="20" t="str">
        <f>IF(B4283&gt;=50,VLOOKUP(A4283,英雄数据表!A:L,11,FALSE),IF(B4283&gt;=25,VLOOKUP(A4283,英雄数据表!A:L,7,0),""))</f>
        <v>"3207602004"</v>
      </c>
      <c r="M4283" s="20" t="str">
        <f>IFERROR(VLOOKUP(B4283,属性中转表!$K$2:$O$21,5,FALSE),"")</f>
        <v/>
      </c>
      <c r="N4283" s="20" t="str">
        <f>IF(B4283=25,VLOOKUP(A4283,英雄数据表!A:L,8,FALSE),IF(B4283=50,VLOOKUP(A4283,英雄数据表!A:L,12,0),""))</f>
        <v/>
      </c>
    </row>
    <row r="4284" spans="1:14" x14ac:dyDescent="0.3">
      <c r="A4284" s="9">
        <v>32076</v>
      </c>
      <c r="B4284" s="21">
        <v>83</v>
      </c>
      <c r="C4284" s="21">
        <v>5</v>
      </c>
      <c r="D4284" s="21">
        <f>VLOOKUP(A4284,英雄数据表!A:D,4,0)</f>
        <v>3</v>
      </c>
      <c r="E4284" s="20" t="str">
        <f>VLOOKUP(A4284,英雄数据表!A:C,3,0)</f>
        <v>荆棘王鞭</v>
      </c>
      <c r="F4284" s="20">
        <f t="shared" si="284"/>
        <v>32076</v>
      </c>
      <c r="G4284" s="20">
        <f t="shared" si="285"/>
        <v>32076</v>
      </c>
      <c r="H4284" s="21" t="str">
        <f>VLOOKUP(B4284,属性中转表!A:F,6,FALSE)</f>
        <v>"hp":361800,"atk":10050</v>
      </c>
      <c r="I4284" s="20" t="str">
        <f>IF(VLOOKUP(B4284,属性中转表!A:G,7,FALSE)=0,"",VLOOKUP(VLOOKUP(B4284,属性中转表!A:G,7,FALSE),属性中转表!$K$2:$P$21,6,0))&amp;IF(VLOOKUP(B4284,属性中转表!A:G,7,FALSE)&gt;=50,VLOOKUP(A4284,英雄数据表!A:K,9,0),IF(VLOOKUP(B4284,属性中转表!A:G,7,FALSE)&gt;=25,VLOOKUP(A4284,英雄数据表!A:K,5,0),""))</f>
        <v>"atk":600,"hp":10000,"undpspro":200,"pvpdpspro":100,"pvpundpspro":100,"speed":10</v>
      </c>
      <c r="K4284" s="32" t="str">
        <f t="shared" si="286"/>
        <v>"atk":600,"hp":10000,"undpspro":200,"pvpdpspro":100,"pvpundpspro":100,"speed":10</v>
      </c>
      <c r="L4284" s="20" t="str">
        <f>IF(B4284&gt;=50,VLOOKUP(A4284,英雄数据表!A:L,11,FALSE),IF(B4284&gt;=25,VLOOKUP(A4284,英雄数据表!A:L,7,0),""))</f>
        <v>"3207602004"</v>
      </c>
      <c r="M4284" s="20" t="str">
        <f>IFERROR(VLOOKUP(B4284,属性中转表!$K$2:$O$21,5,FALSE),"")</f>
        <v/>
      </c>
      <c r="N4284" s="20" t="str">
        <f>IF(B4284=25,VLOOKUP(A4284,英雄数据表!A:L,8,FALSE),IF(B4284=50,VLOOKUP(A4284,英雄数据表!A:L,12,0),""))</f>
        <v/>
      </c>
    </row>
    <row r="4285" spans="1:14" x14ac:dyDescent="0.3">
      <c r="A4285" s="9">
        <v>32076</v>
      </c>
      <c r="B4285" s="21">
        <v>84</v>
      </c>
      <c r="C4285" s="21">
        <v>5</v>
      </c>
      <c r="D4285" s="21">
        <f>VLOOKUP(A4285,英雄数据表!A:D,4,0)</f>
        <v>3</v>
      </c>
      <c r="E4285" s="20" t="str">
        <f>VLOOKUP(A4285,英雄数据表!A:C,3,0)</f>
        <v>荆棘王鞭</v>
      </c>
      <c r="F4285" s="20">
        <f t="shared" si="284"/>
        <v>32076</v>
      </c>
      <c r="G4285" s="20">
        <f t="shared" si="285"/>
        <v>32076</v>
      </c>
      <c r="H4285" s="21" t="str">
        <f>VLOOKUP(B4285,属性中转表!A:F,6,FALSE)</f>
        <v>"hp":367200,"atk":10200</v>
      </c>
      <c r="I4285" s="20" t="str">
        <f>IF(VLOOKUP(B4285,属性中转表!A:G,7,FALSE)=0,"",VLOOKUP(VLOOKUP(B4285,属性中转表!A:G,7,FALSE),属性中转表!$K$2:$P$21,6,0))&amp;IF(VLOOKUP(B4285,属性中转表!A:G,7,FALSE)&gt;=50,VLOOKUP(A4285,英雄数据表!A:K,9,0),IF(VLOOKUP(B4285,属性中转表!A:G,7,FALSE)&gt;=25,VLOOKUP(A4285,英雄数据表!A:K,5,0),""))</f>
        <v>"atk":600,"hp":10000,"undpspro":200,"pvpdpspro":100,"pvpundpspro":100,"speed":10</v>
      </c>
      <c r="K4285" s="32" t="str">
        <f t="shared" si="286"/>
        <v>"atk":600,"hp":10000,"undpspro":200,"pvpdpspro":100,"pvpundpspro":100,"speed":10</v>
      </c>
      <c r="L4285" s="20" t="str">
        <f>IF(B4285&gt;=50,VLOOKUP(A4285,英雄数据表!A:L,11,FALSE),IF(B4285&gt;=25,VLOOKUP(A4285,英雄数据表!A:L,7,0),""))</f>
        <v>"3207602004"</v>
      </c>
      <c r="M4285" s="20" t="str">
        <f>IFERROR(VLOOKUP(B4285,属性中转表!$K$2:$O$21,5,FALSE),"")</f>
        <v/>
      </c>
      <c r="N4285" s="20" t="str">
        <f>IF(B4285=25,VLOOKUP(A4285,英雄数据表!A:L,8,FALSE),IF(B4285=50,VLOOKUP(A4285,英雄数据表!A:L,12,0),""))</f>
        <v/>
      </c>
    </row>
    <row r="4286" spans="1:14" x14ac:dyDescent="0.3">
      <c r="A4286" s="9">
        <v>32076</v>
      </c>
      <c r="B4286" s="21">
        <v>85</v>
      </c>
      <c r="C4286" s="21">
        <v>5</v>
      </c>
      <c r="D4286" s="21">
        <f>VLOOKUP(A4286,英雄数据表!A:D,4,0)</f>
        <v>3</v>
      </c>
      <c r="E4286" s="20" t="str">
        <f>VLOOKUP(A4286,英雄数据表!A:C,3,0)</f>
        <v>荆棘王鞭</v>
      </c>
      <c r="F4286" s="20">
        <f t="shared" si="284"/>
        <v>32076</v>
      </c>
      <c r="G4286" s="20">
        <f t="shared" si="285"/>
        <v>32076</v>
      </c>
      <c r="H4286" s="21" t="str">
        <f>VLOOKUP(B4286,属性中转表!A:F,6,FALSE)</f>
        <v>"hp":372600,"atk":10350</v>
      </c>
      <c r="I4286" s="20" t="str">
        <f>IF(VLOOKUP(B4286,属性中转表!A:G,7,FALSE)=0,"",VLOOKUP(VLOOKUP(B4286,属性中转表!A:G,7,FALSE),属性中转表!$K$2:$P$21,6,0))&amp;IF(VLOOKUP(B4286,属性中转表!A:G,7,FALSE)&gt;=50,VLOOKUP(A4286,英雄数据表!A:K,9,0),IF(VLOOKUP(B4286,属性中转表!A:G,7,FALSE)&gt;=25,VLOOKUP(A4286,英雄数据表!A:K,5,0),""))</f>
        <v>"atk":600,"hp":10000,"undpspro":200,"pvpdpspro":100,"pvpundpspro":100,"speed":10</v>
      </c>
      <c r="K4286" s="32" t="str">
        <f t="shared" si="286"/>
        <v>"atk":600,"hp":10000,"undpspro":200,"pvpdpspro":100,"pvpundpspro":100,"speed":10</v>
      </c>
      <c r="L4286" s="20" t="str">
        <f>IF(B4286&gt;=50,VLOOKUP(A4286,英雄数据表!A:L,11,FALSE),IF(B4286&gt;=25,VLOOKUP(A4286,英雄数据表!A:L,7,0),""))</f>
        <v>"3207602004"</v>
      </c>
      <c r="M4286" s="20" t="str">
        <f>IFERROR(VLOOKUP(B4286,属性中转表!$K$2:$O$21,5,FALSE),"")</f>
        <v>"dpspro":50</v>
      </c>
      <c r="N4286" s="20" t="str">
        <f>IF(B4286=25,VLOOKUP(A4286,英雄数据表!A:L,8,FALSE),IF(B4286=50,VLOOKUP(A4286,英雄数据表!A:L,12,0),""))</f>
        <v/>
      </c>
    </row>
    <row r="4287" spans="1:14" x14ac:dyDescent="0.3">
      <c r="A4287" s="9">
        <v>32076</v>
      </c>
      <c r="B4287" s="21">
        <v>86</v>
      </c>
      <c r="C4287" s="21">
        <v>5</v>
      </c>
      <c r="D4287" s="21">
        <f>VLOOKUP(A4287,英雄数据表!A:D,4,0)</f>
        <v>3</v>
      </c>
      <c r="E4287" s="20" t="str">
        <f>VLOOKUP(A4287,英雄数据表!A:C,3,0)</f>
        <v>荆棘王鞭</v>
      </c>
      <c r="F4287" s="20">
        <f t="shared" si="284"/>
        <v>32076</v>
      </c>
      <c r="G4287" s="20">
        <f t="shared" si="285"/>
        <v>32076</v>
      </c>
      <c r="H4287" s="21" t="str">
        <f>VLOOKUP(B4287,属性中转表!A:F,6,FALSE)</f>
        <v>"hp":378000,"atk":10500</v>
      </c>
      <c r="I4287" s="20" t="str">
        <f>IF(VLOOKUP(B4287,属性中转表!A:G,7,FALSE)=0,"",VLOOKUP(VLOOKUP(B4287,属性中转表!A:G,7,FALSE),属性中转表!$K$2:$P$21,6,0))&amp;IF(VLOOKUP(B4287,属性中转表!A:G,7,FALSE)&gt;=50,VLOOKUP(A4287,英雄数据表!A:K,9,0),IF(VLOOKUP(B4287,属性中转表!A:G,7,FALSE)&gt;=25,VLOOKUP(A4287,英雄数据表!A:K,5,0),""))</f>
        <v>"atk":600,"hp":10000,"undpspro":200,"pvpdpspro":100,"pvpundpspro":100,"speed":10</v>
      </c>
      <c r="K4287" s="32" t="str">
        <f t="shared" si="286"/>
        <v>"atk":600,"hp":10000,"undpspro":200,"pvpdpspro":100,"pvpundpspro":100,"speed":10</v>
      </c>
      <c r="L4287" s="20" t="str">
        <f>IF(B4287&gt;=50,VLOOKUP(A4287,英雄数据表!A:L,11,FALSE),IF(B4287&gt;=25,VLOOKUP(A4287,英雄数据表!A:L,7,0),""))</f>
        <v>"3207602004"</v>
      </c>
      <c r="M4287" s="20" t="str">
        <f>IFERROR(VLOOKUP(B4287,属性中转表!$K$2:$O$21,5,FALSE),"")</f>
        <v/>
      </c>
      <c r="N4287" s="20" t="str">
        <f>IF(B4287=25,VLOOKUP(A4287,英雄数据表!A:L,8,FALSE),IF(B4287=50,VLOOKUP(A4287,英雄数据表!A:L,12,0),""))</f>
        <v/>
      </c>
    </row>
    <row r="4288" spans="1:14" x14ac:dyDescent="0.3">
      <c r="A4288" s="9">
        <v>32076</v>
      </c>
      <c r="B4288" s="21">
        <v>87</v>
      </c>
      <c r="C4288" s="21">
        <v>5</v>
      </c>
      <c r="D4288" s="21">
        <f>VLOOKUP(A4288,英雄数据表!A:D,4,0)</f>
        <v>3</v>
      </c>
      <c r="E4288" s="20" t="str">
        <f>VLOOKUP(A4288,英雄数据表!A:C,3,0)</f>
        <v>荆棘王鞭</v>
      </c>
      <c r="F4288" s="20">
        <f t="shared" si="284"/>
        <v>32076</v>
      </c>
      <c r="G4288" s="20">
        <f t="shared" si="285"/>
        <v>32076</v>
      </c>
      <c r="H4288" s="21" t="str">
        <f>VLOOKUP(B4288,属性中转表!A:F,6,FALSE)</f>
        <v>"hp":383400,"atk":10650</v>
      </c>
      <c r="I4288" s="20" t="str">
        <f>IF(VLOOKUP(B4288,属性中转表!A:G,7,FALSE)=0,"",VLOOKUP(VLOOKUP(B4288,属性中转表!A:G,7,FALSE),属性中转表!$K$2:$P$21,6,0))&amp;IF(VLOOKUP(B4288,属性中转表!A:G,7,FALSE)&gt;=50,VLOOKUP(A4288,英雄数据表!A:K,9,0),IF(VLOOKUP(B4288,属性中转表!A:G,7,FALSE)&gt;=25,VLOOKUP(A4288,英雄数据表!A:K,5,0),""))</f>
        <v>"atk":600,"hp":10000,"undpspro":200,"pvpdpspro":100,"pvpundpspro":100,"speed":10</v>
      </c>
      <c r="K4288" s="32" t="str">
        <f t="shared" si="286"/>
        <v>"atk":600,"hp":10000,"undpspro":200,"pvpdpspro":100,"pvpundpspro":100,"speed":10</v>
      </c>
      <c r="L4288" s="20" t="str">
        <f>IF(B4288&gt;=50,VLOOKUP(A4288,英雄数据表!A:L,11,FALSE),IF(B4288&gt;=25,VLOOKUP(A4288,英雄数据表!A:L,7,0),""))</f>
        <v>"3207602004"</v>
      </c>
      <c r="M4288" s="20" t="str">
        <f>IFERROR(VLOOKUP(B4288,属性中转表!$K$2:$O$21,5,FALSE),"")</f>
        <v/>
      </c>
      <c r="N4288" s="20" t="str">
        <f>IF(B4288=25,VLOOKUP(A4288,英雄数据表!A:L,8,FALSE),IF(B4288=50,VLOOKUP(A4288,英雄数据表!A:L,12,0),""))</f>
        <v/>
      </c>
    </row>
    <row r="4289" spans="1:14" x14ac:dyDescent="0.3">
      <c r="A4289" s="9">
        <v>32076</v>
      </c>
      <c r="B4289" s="21">
        <v>88</v>
      </c>
      <c r="C4289" s="21">
        <v>5</v>
      </c>
      <c r="D4289" s="21">
        <f>VLOOKUP(A4289,英雄数据表!A:D,4,0)</f>
        <v>3</v>
      </c>
      <c r="E4289" s="20" t="str">
        <f>VLOOKUP(A4289,英雄数据表!A:C,3,0)</f>
        <v>荆棘王鞭</v>
      </c>
      <c r="F4289" s="20">
        <f t="shared" si="284"/>
        <v>32076</v>
      </c>
      <c r="G4289" s="20">
        <f t="shared" si="285"/>
        <v>32076</v>
      </c>
      <c r="H4289" s="21" t="str">
        <f>VLOOKUP(B4289,属性中转表!A:F,6,FALSE)</f>
        <v>"hp":388800,"atk":10800</v>
      </c>
      <c r="I4289" s="20" t="str">
        <f>IF(VLOOKUP(B4289,属性中转表!A:G,7,FALSE)=0,"",VLOOKUP(VLOOKUP(B4289,属性中转表!A:G,7,FALSE),属性中转表!$K$2:$P$21,6,0))&amp;IF(VLOOKUP(B4289,属性中转表!A:G,7,FALSE)&gt;=50,VLOOKUP(A4289,英雄数据表!A:K,9,0),IF(VLOOKUP(B4289,属性中转表!A:G,7,FALSE)&gt;=25,VLOOKUP(A4289,英雄数据表!A:K,5,0),""))</f>
        <v>"atk":600,"hp":10000,"undpspro":200,"pvpdpspro":100,"pvpundpspro":100,"speed":10</v>
      </c>
      <c r="K4289" s="32" t="str">
        <f t="shared" si="286"/>
        <v>"atk":600,"hp":10000,"undpspro":200,"pvpdpspro":100,"pvpundpspro":100,"speed":10</v>
      </c>
      <c r="L4289" s="20" t="str">
        <f>IF(B4289&gt;=50,VLOOKUP(A4289,英雄数据表!A:L,11,FALSE),IF(B4289&gt;=25,VLOOKUP(A4289,英雄数据表!A:L,7,0),""))</f>
        <v>"3207602004"</v>
      </c>
      <c r="M4289" s="20" t="str">
        <f>IFERROR(VLOOKUP(B4289,属性中转表!$K$2:$O$21,5,FALSE),"")</f>
        <v/>
      </c>
      <c r="N4289" s="20" t="str">
        <f>IF(B4289=25,VLOOKUP(A4289,英雄数据表!A:L,8,FALSE),IF(B4289=50,VLOOKUP(A4289,英雄数据表!A:L,12,0),""))</f>
        <v/>
      </c>
    </row>
    <row r="4290" spans="1:14" x14ac:dyDescent="0.3">
      <c r="A4290" s="9">
        <v>32076</v>
      </c>
      <c r="B4290" s="21">
        <v>89</v>
      </c>
      <c r="C4290" s="21">
        <v>5</v>
      </c>
      <c r="D4290" s="21">
        <f>VLOOKUP(A4290,英雄数据表!A:D,4,0)</f>
        <v>3</v>
      </c>
      <c r="E4290" s="20" t="str">
        <f>VLOOKUP(A4290,英雄数据表!A:C,3,0)</f>
        <v>荆棘王鞭</v>
      </c>
      <c r="F4290" s="20">
        <f t="shared" si="284"/>
        <v>32076</v>
      </c>
      <c r="G4290" s="20">
        <f t="shared" si="285"/>
        <v>32076</v>
      </c>
      <c r="H4290" s="21" t="str">
        <f>VLOOKUP(B4290,属性中转表!A:F,6,FALSE)</f>
        <v>"hp":394200,"atk":10950</v>
      </c>
      <c r="I4290" s="20" t="str">
        <f>IF(VLOOKUP(B4290,属性中转表!A:G,7,FALSE)=0,"",VLOOKUP(VLOOKUP(B4290,属性中转表!A:G,7,FALSE),属性中转表!$K$2:$P$21,6,0))&amp;IF(VLOOKUP(B4290,属性中转表!A:G,7,FALSE)&gt;=50,VLOOKUP(A4290,英雄数据表!A:K,9,0),IF(VLOOKUP(B4290,属性中转表!A:G,7,FALSE)&gt;=25,VLOOKUP(A4290,英雄数据表!A:K,5,0),""))</f>
        <v>"atk":600,"hp":10000,"undpspro":200,"pvpdpspro":100,"pvpundpspro":100,"speed":10</v>
      </c>
      <c r="K4290" s="32" t="str">
        <f t="shared" si="286"/>
        <v>"atk":600,"hp":10000,"undpspro":200,"pvpdpspro":100,"pvpundpspro":100,"speed":10</v>
      </c>
      <c r="L4290" s="20" t="str">
        <f>IF(B4290&gt;=50,VLOOKUP(A4290,英雄数据表!A:L,11,FALSE),IF(B4290&gt;=25,VLOOKUP(A4290,英雄数据表!A:L,7,0),""))</f>
        <v>"3207602004"</v>
      </c>
      <c r="M4290" s="20" t="str">
        <f>IFERROR(VLOOKUP(B4290,属性中转表!$K$2:$O$21,5,FALSE),"")</f>
        <v/>
      </c>
      <c r="N4290" s="20" t="str">
        <f>IF(B4290=25,VLOOKUP(A4290,英雄数据表!A:L,8,FALSE),IF(B4290=50,VLOOKUP(A4290,英雄数据表!A:L,12,0),""))</f>
        <v/>
      </c>
    </row>
    <row r="4291" spans="1:14" x14ac:dyDescent="0.3">
      <c r="A4291" s="9">
        <v>32076</v>
      </c>
      <c r="B4291" s="21">
        <v>90</v>
      </c>
      <c r="C4291" s="21">
        <v>5</v>
      </c>
      <c r="D4291" s="21">
        <f>VLOOKUP(A4291,英雄数据表!A:D,4,0)</f>
        <v>3</v>
      </c>
      <c r="E4291" s="20" t="str">
        <f>VLOOKUP(A4291,英雄数据表!A:C,3,0)</f>
        <v>荆棘王鞭</v>
      </c>
      <c r="F4291" s="20">
        <f t="shared" si="284"/>
        <v>32076</v>
      </c>
      <c r="G4291" s="20">
        <f t="shared" si="285"/>
        <v>32076</v>
      </c>
      <c r="H4291" s="21" t="str">
        <f>VLOOKUP(B4291,属性中转表!A:F,6,FALSE)</f>
        <v>"hp":399600,"atk":11100</v>
      </c>
      <c r="I4291" s="20" t="str">
        <f>IF(VLOOKUP(B4291,属性中转表!A:G,7,FALSE)=0,"",VLOOKUP(VLOOKUP(B4291,属性中转表!A:G,7,FALSE),属性中转表!$K$2:$P$21,6,0))&amp;IF(VLOOKUP(B4291,属性中转表!A:G,7,FALSE)&gt;=50,VLOOKUP(A4291,英雄数据表!A:K,9,0),IF(VLOOKUP(B4291,属性中转表!A:G,7,FALSE)&gt;=25,VLOOKUP(A4291,英雄数据表!A:K,5,0),""))</f>
        <v>"atk":600,"hp":10000,"undpspro":200,"pvpdpspro":150,"pvpundpspro":100,"speed":10</v>
      </c>
      <c r="K4291" s="32" t="str">
        <f t="shared" si="286"/>
        <v>"atk":600,"hp":10000,"undpspro":200,"pvpdpspro":150,"pvpundpspro":100,"speed":10</v>
      </c>
      <c r="L4291" s="20" t="str">
        <f>IF(B4291&gt;=50,VLOOKUP(A4291,英雄数据表!A:L,11,FALSE),IF(B4291&gt;=25,VLOOKUP(A4291,英雄数据表!A:L,7,0),""))</f>
        <v>"3207602004"</v>
      </c>
      <c r="M4291" s="20" t="str">
        <f>IFERROR(VLOOKUP(B4291,属性中转表!$K$2:$O$21,5,FALSE),"")</f>
        <v>"pvpdpspro":50</v>
      </c>
      <c r="N4291" s="20" t="str">
        <f>IF(B4291=25,VLOOKUP(A4291,英雄数据表!A:L,8,FALSE),IF(B4291=50,VLOOKUP(A4291,英雄数据表!A:L,12,0),""))</f>
        <v/>
      </c>
    </row>
    <row r="4292" spans="1:14" x14ac:dyDescent="0.3">
      <c r="A4292" s="9">
        <v>32076</v>
      </c>
      <c r="B4292" s="21">
        <v>91</v>
      </c>
      <c r="C4292" s="21">
        <v>5</v>
      </c>
      <c r="D4292" s="21">
        <f>VLOOKUP(A4292,英雄数据表!A:D,4,0)</f>
        <v>3</v>
      </c>
      <c r="E4292" s="20" t="str">
        <f>VLOOKUP(A4292,英雄数据表!A:C,3,0)</f>
        <v>荆棘王鞭</v>
      </c>
      <c r="F4292" s="20">
        <f t="shared" si="284"/>
        <v>32076</v>
      </c>
      <c r="G4292" s="20">
        <f t="shared" si="285"/>
        <v>32076</v>
      </c>
      <c r="H4292" s="21" t="str">
        <f>VLOOKUP(B4292,属性中转表!A:F,6,FALSE)</f>
        <v>"hp":405000,"atk":11250</v>
      </c>
      <c r="I4292" s="20" t="str">
        <f>IF(VLOOKUP(B4292,属性中转表!A:G,7,FALSE)=0,"",VLOOKUP(VLOOKUP(B4292,属性中转表!A:G,7,FALSE),属性中转表!$K$2:$P$21,6,0))&amp;IF(VLOOKUP(B4292,属性中转表!A:G,7,FALSE)&gt;=50,VLOOKUP(A4292,英雄数据表!A:K,9,0),IF(VLOOKUP(B4292,属性中转表!A:G,7,FALSE)&gt;=25,VLOOKUP(A4292,英雄数据表!A:K,5,0),""))</f>
        <v>"atk":600,"hp":10000,"undpspro":200,"pvpdpspro":150,"pvpundpspro":100,"speed":10</v>
      </c>
      <c r="K4292" s="32" t="str">
        <f t="shared" si="286"/>
        <v>"atk":600,"hp":10000,"undpspro":200,"pvpdpspro":150,"pvpundpspro":100,"speed":10</v>
      </c>
      <c r="L4292" s="20" t="str">
        <f>IF(B4292&gt;=50,VLOOKUP(A4292,英雄数据表!A:L,11,FALSE),IF(B4292&gt;=25,VLOOKUP(A4292,英雄数据表!A:L,7,0),""))</f>
        <v>"3207602004"</v>
      </c>
      <c r="M4292" s="20" t="str">
        <f>IFERROR(VLOOKUP(B4292,属性中转表!$K$2:$O$21,5,FALSE),"")</f>
        <v/>
      </c>
      <c r="N4292" s="20" t="str">
        <f>IF(B4292=25,VLOOKUP(A4292,英雄数据表!A:L,8,FALSE),IF(B4292=50,VLOOKUP(A4292,英雄数据表!A:L,12,0),""))</f>
        <v/>
      </c>
    </row>
    <row r="4293" spans="1:14" x14ac:dyDescent="0.3">
      <c r="A4293" s="9">
        <v>32076</v>
      </c>
      <c r="B4293" s="21">
        <v>92</v>
      </c>
      <c r="C4293" s="21">
        <v>5</v>
      </c>
      <c r="D4293" s="21">
        <f>VLOOKUP(A4293,英雄数据表!A:D,4,0)</f>
        <v>3</v>
      </c>
      <c r="E4293" s="20" t="str">
        <f>VLOOKUP(A4293,英雄数据表!A:C,3,0)</f>
        <v>荆棘王鞭</v>
      </c>
      <c r="F4293" s="20">
        <f t="shared" si="284"/>
        <v>32076</v>
      </c>
      <c r="G4293" s="20">
        <f t="shared" si="285"/>
        <v>32076</v>
      </c>
      <c r="H4293" s="21" t="str">
        <f>VLOOKUP(B4293,属性中转表!A:F,6,FALSE)</f>
        <v>"hp":410400,"atk":11400</v>
      </c>
      <c r="I4293" s="20" t="str">
        <f>IF(VLOOKUP(B4293,属性中转表!A:G,7,FALSE)=0,"",VLOOKUP(VLOOKUP(B4293,属性中转表!A:G,7,FALSE),属性中转表!$K$2:$P$21,6,0))&amp;IF(VLOOKUP(B4293,属性中转表!A:G,7,FALSE)&gt;=50,VLOOKUP(A4293,英雄数据表!A:K,9,0),IF(VLOOKUP(B4293,属性中转表!A:G,7,FALSE)&gt;=25,VLOOKUP(A4293,英雄数据表!A:K,5,0),""))</f>
        <v>"atk":600,"hp":10000,"undpspro":200,"pvpdpspro":150,"pvpundpspro":100,"speed":10</v>
      </c>
      <c r="K4293" s="32" t="str">
        <f t="shared" si="286"/>
        <v>"atk":600,"hp":10000,"undpspro":200,"pvpdpspro":150,"pvpundpspro":100,"speed":10</v>
      </c>
      <c r="L4293" s="20" t="str">
        <f>IF(B4293&gt;=50,VLOOKUP(A4293,英雄数据表!A:L,11,FALSE),IF(B4293&gt;=25,VLOOKUP(A4293,英雄数据表!A:L,7,0),""))</f>
        <v>"3207602004"</v>
      </c>
      <c r="M4293" s="20" t="str">
        <f>IFERROR(VLOOKUP(B4293,属性中转表!$K$2:$O$21,5,FALSE),"")</f>
        <v/>
      </c>
      <c r="N4293" s="20" t="str">
        <f>IF(B4293=25,VLOOKUP(A4293,英雄数据表!A:L,8,FALSE),IF(B4293=50,VLOOKUP(A4293,英雄数据表!A:L,12,0),""))</f>
        <v/>
      </c>
    </row>
    <row r="4294" spans="1:14" x14ac:dyDescent="0.3">
      <c r="A4294" s="9">
        <v>32076</v>
      </c>
      <c r="B4294" s="21">
        <v>93</v>
      </c>
      <c r="C4294" s="21">
        <v>5</v>
      </c>
      <c r="D4294" s="21">
        <f>VLOOKUP(A4294,英雄数据表!A:D,4,0)</f>
        <v>3</v>
      </c>
      <c r="E4294" s="20" t="str">
        <f>VLOOKUP(A4294,英雄数据表!A:C,3,0)</f>
        <v>荆棘王鞭</v>
      </c>
      <c r="F4294" s="20">
        <f t="shared" si="284"/>
        <v>32076</v>
      </c>
      <c r="G4294" s="20">
        <f t="shared" si="285"/>
        <v>32076</v>
      </c>
      <c r="H4294" s="21" t="str">
        <f>VLOOKUP(B4294,属性中转表!A:F,6,FALSE)</f>
        <v>"hp":415800,"atk":11550</v>
      </c>
      <c r="I4294" s="20" t="str">
        <f>IF(VLOOKUP(B4294,属性中转表!A:G,7,FALSE)=0,"",VLOOKUP(VLOOKUP(B4294,属性中转表!A:G,7,FALSE),属性中转表!$K$2:$P$21,6,0))&amp;IF(VLOOKUP(B4294,属性中转表!A:G,7,FALSE)&gt;=50,VLOOKUP(A4294,英雄数据表!A:K,9,0),IF(VLOOKUP(B4294,属性中转表!A:G,7,FALSE)&gt;=25,VLOOKUP(A4294,英雄数据表!A:K,5,0),""))</f>
        <v>"atk":600,"hp":10000,"undpspro":200,"pvpdpspro":150,"pvpundpspro":100,"speed":10</v>
      </c>
      <c r="K4294" s="32" t="str">
        <f t="shared" si="286"/>
        <v>"atk":600,"hp":10000,"undpspro":200,"pvpdpspro":150,"pvpundpspro":100,"speed":10</v>
      </c>
      <c r="L4294" s="20" t="str">
        <f>IF(B4294&gt;=50,VLOOKUP(A4294,英雄数据表!A:L,11,FALSE),IF(B4294&gt;=25,VLOOKUP(A4294,英雄数据表!A:L,7,0),""))</f>
        <v>"3207602004"</v>
      </c>
      <c r="M4294" s="20" t="str">
        <f>IFERROR(VLOOKUP(B4294,属性中转表!$K$2:$O$21,5,FALSE),"")</f>
        <v/>
      </c>
      <c r="N4294" s="20" t="str">
        <f>IF(B4294=25,VLOOKUP(A4294,英雄数据表!A:L,8,FALSE),IF(B4294=50,VLOOKUP(A4294,英雄数据表!A:L,12,0),""))</f>
        <v/>
      </c>
    </row>
    <row r="4295" spans="1:14" x14ac:dyDescent="0.3">
      <c r="A4295" s="9">
        <v>32076</v>
      </c>
      <c r="B4295" s="21">
        <v>94</v>
      </c>
      <c r="C4295" s="21">
        <v>5</v>
      </c>
      <c r="D4295" s="21">
        <f>VLOOKUP(A4295,英雄数据表!A:D,4,0)</f>
        <v>3</v>
      </c>
      <c r="E4295" s="20" t="str">
        <f>VLOOKUP(A4295,英雄数据表!A:C,3,0)</f>
        <v>荆棘王鞭</v>
      </c>
      <c r="F4295" s="20">
        <f t="shared" si="284"/>
        <v>32076</v>
      </c>
      <c r="G4295" s="20">
        <f t="shared" si="285"/>
        <v>32076</v>
      </c>
      <c r="H4295" s="21" t="str">
        <f>VLOOKUP(B4295,属性中转表!A:F,6,FALSE)</f>
        <v>"hp":421200,"atk":11700</v>
      </c>
      <c r="I4295" s="20" t="str">
        <f>IF(VLOOKUP(B4295,属性中转表!A:G,7,FALSE)=0,"",VLOOKUP(VLOOKUP(B4295,属性中转表!A:G,7,FALSE),属性中转表!$K$2:$P$21,6,0))&amp;IF(VLOOKUP(B4295,属性中转表!A:G,7,FALSE)&gt;=50,VLOOKUP(A4295,英雄数据表!A:K,9,0),IF(VLOOKUP(B4295,属性中转表!A:G,7,FALSE)&gt;=25,VLOOKUP(A4295,英雄数据表!A:K,5,0),""))</f>
        <v>"atk":600,"hp":10000,"undpspro":200,"pvpdpspro":150,"pvpundpspro":100,"speed":10</v>
      </c>
      <c r="K4295" s="32" t="str">
        <f t="shared" si="286"/>
        <v>"atk":600,"hp":10000,"undpspro":200,"pvpdpspro":150,"pvpundpspro":100,"speed":10</v>
      </c>
      <c r="L4295" s="20" t="str">
        <f>IF(B4295&gt;=50,VLOOKUP(A4295,英雄数据表!A:L,11,FALSE),IF(B4295&gt;=25,VLOOKUP(A4295,英雄数据表!A:L,7,0),""))</f>
        <v>"3207602004"</v>
      </c>
      <c r="M4295" s="20" t="str">
        <f>IFERROR(VLOOKUP(B4295,属性中转表!$K$2:$O$21,5,FALSE),"")</f>
        <v/>
      </c>
      <c r="N4295" s="20" t="str">
        <f>IF(B4295=25,VLOOKUP(A4295,英雄数据表!A:L,8,FALSE),IF(B4295=50,VLOOKUP(A4295,英雄数据表!A:L,12,0),""))</f>
        <v/>
      </c>
    </row>
    <row r="4296" spans="1:14" x14ac:dyDescent="0.3">
      <c r="A4296" s="9">
        <v>32076</v>
      </c>
      <c r="B4296" s="21">
        <v>95</v>
      </c>
      <c r="C4296" s="21">
        <v>5</v>
      </c>
      <c r="D4296" s="21">
        <f>VLOOKUP(A4296,英雄数据表!A:D,4,0)</f>
        <v>3</v>
      </c>
      <c r="E4296" s="20" t="str">
        <f>VLOOKUP(A4296,英雄数据表!A:C,3,0)</f>
        <v>荆棘王鞭</v>
      </c>
      <c r="F4296" s="20">
        <f t="shared" si="284"/>
        <v>32076</v>
      </c>
      <c r="G4296" s="20">
        <f t="shared" si="285"/>
        <v>32076</v>
      </c>
      <c r="H4296" s="21" t="str">
        <f>VLOOKUP(B4296,属性中转表!A:F,6,FALSE)</f>
        <v>"hp":426600,"atk":11850</v>
      </c>
      <c r="I4296" s="20" t="str">
        <f>IF(VLOOKUP(B4296,属性中转表!A:G,7,FALSE)=0,"",VLOOKUP(VLOOKUP(B4296,属性中转表!A:G,7,FALSE),属性中转表!$K$2:$P$21,6,0))&amp;IF(VLOOKUP(B4296,属性中转表!A:G,7,FALSE)&gt;=50,VLOOKUP(A4296,英雄数据表!A:K,9,0),IF(VLOOKUP(B4296,属性中转表!A:G,7,FALSE)&gt;=25,VLOOKUP(A4296,英雄数据表!A:K,5,0),""))</f>
        <v>"atk":600,"hp":10000,"undpspro":200,"pvpdpspro":150,"pvpundpspro":150,"speed":10</v>
      </c>
      <c r="K4296" s="32" t="str">
        <f t="shared" si="286"/>
        <v>"atk":600,"hp":10000,"undpspro":200,"pvpdpspro":150,"pvpundpspro":150,"speed":10</v>
      </c>
      <c r="L4296" s="20" t="str">
        <f>IF(B4296&gt;=50,VLOOKUP(A4296,英雄数据表!A:L,11,FALSE),IF(B4296&gt;=25,VLOOKUP(A4296,英雄数据表!A:L,7,0),""))</f>
        <v>"3207602004"</v>
      </c>
      <c r="M4296" s="20" t="str">
        <f>IFERROR(VLOOKUP(B4296,属性中转表!$K$2:$O$21,5,FALSE),"")</f>
        <v>"pvpundpspro":50</v>
      </c>
      <c r="N4296" s="20" t="str">
        <f>IF(B4296=25,VLOOKUP(A4296,英雄数据表!A:L,8,FALSE),IF(B4296=50,VLOOKUP(A4296,英雄数据表!A:L,12,0),""))</f>
        <v/>
      </c>
    </row>
    <row r="4297" spans="1:14" x14ac:dyDescent="0.3">
      <c r="A4297" s="9">
        <v>32076</v>
      </c>
      <c r="B4297" s="21">
        <v>96</v>
      </c>
      <c r="C4297" s="21">
        <v>5</v>
      </c>
      <c r="D4297" s="21">
        <f>VLOOKUP(A4297,英雄数据表!A:D,4,0)</f>
        <v>3</v>
      </c>
      <c r="E4297" s="20" t="str">
        <f>VLOOKUP(A4297,英雄数据表!A:C,3,0)</f>
        <v>荆棘王鞭</v>
      </c>
      <c r="F4297" s="20">
        <f t="shared" si="284"/>
        <v>32076</v>
      </c>
      <c r="G4297" s="20">
        <f t="shared" si="285"/>
        <v>32076</v>
      </c>
      <c r="H4297" s="21" t="str">
        <f>VLOOKUP(B4297,属性中转表!A:F,6,FALSE)</f>
        <v>"hp":432000,"atk":12000</v>
      </c>
      <c r="I4297" s="20" t="str">
        <f>IF(VLOOKUP(B4297,属性中转表!A:G,7,FALSE)=0,"",VLOOKUP(VLOOKUP(B4297,属性中转表!A:G,7,FALSE),属性中转表!$K$2:$P$21,6,0))&amp;IF(VLOOKUP(B4297,属性中转表!A:G,7,FALSE)&gt;=50,VLOOKUP(A4297,英雄数据表!A:K,9,0),IF(VLOOKUP(B4297,属性中转表!A:G,7,FALSE)&gt;=25,VLOOKUP(A4297,英雄数据表!A:K,5,0),""))</f>
        <v>"atk":600,"hp":10000,"undpspro":200,"pvpdpspro":150,"pvpundpspro":150,"speed":10</v>
      </c>
      <c r="K4297" s="32" t="str">
        <f t="shared" si="286"/>
        <v>"atk":600,"hp":10000,"undpspro":200,"pvpdpspro":150,"pvpundpspro":150,"speed":10</v>
      </c>
      <c r="L4297" s="20" t="str">
        <f>IF(B4297&gt;=50,VLOOKUP(A4297,英雄数据表!A:L,11,FALSE),IF(B4297&gt;=25,VLOOKUP(A4297,英雄数据表!A:L,7,0),""))</f>
        <v>"3207602004"</v>
      </c>
      <c r="M4297" s="20" t="str">
        <f>IFERROR(VLOOKUP(B4297,属性中转表!$K$2:$O$21,5,FALSE),"")</f>
        <v/>
      </c>
      <c r="N4297" s="20" t="str">
        <f>IF(B4297=25,VLOOKUP(A4297,英雄数据表!A:L,8,FALSE),IF(B4297=50,VLOOKUP(A4297,英雄数据表!A:L,12,0),""))</f>
        <v/>
      </c>
    </row>
    <row r="4298" spans="1:14" x14ac:dyDescent="0.3">
      <c r="A4298" s="9">
        <v>32076</v>
      </c>
      <c r="B4298" s="21">
        <v>97</v>
      </c>
      <c r="C4298" s="21">
        <v>5</v>
      </c>
      <c r="D4298" s="21">
        <f>VLOOKUP(A4298,英雄数据表!A:D,4,0)</f>
        <v>3</v>
      </c>
      <c r="E4298" s="20" t="str">
        <f>VLOOKUP(A4298,英雄数据表!A:C,3,0)</f>
        <v>荆棘王鞭</v>
      </c>
      <c r="F4298" s="20">
        <f t="shared" si="284"/>
        <v>32076</v>
      </c>
      <c r="G4298" s="20">
        <f t="shared" si="285"/>
        <v>32076</v>
      </c>
      <c r="H4298" s="21" t="str">
        <f>VLOOKUP(B4298,属性中转表!A:F,6,FALSE)</f>
        <v>"hp":437400,"atk":12150</v>
      </c>
      <c r="I4298" s="20" t="str">
        <f>IF(VLOOKUP(B4298,属性中转表!A:G,7,FALSE)=0,"",VLOOKUP(VLOOKUP(B4298,属性中转表!A:G,7,FALSE),属性中转表!$K$2:$P$21,6,0))&amp;IF(VLOOKUP(B4298,属性中转表!A:G,7,FALSE)&gt;=50,VLOOKUP(A4298,英雄数据表!A:K,9,0),IF(VLOOKUP(B4298,属性中转表!A:G,7,FALSE)&gt;=25,VLOOKUP(A4298,英雄数据表!A:K,5,0),""))</f>
        <v>"atk":600,"hp":10000,"undpspro":200,"pvpdpspro":150,"pvpundpspro":150,"speed":10</v>
      </c>
      <c r="K4298" s="32" t="str">
        <f t="shared" si="286"/>
        <v>"atk":600,"hp":10000,"undpspro":200,"pvpdpspro":150,"pvpundpspro":150,"speed":10</v>
      </c>
      <c r="L4298" s="20" t="str">
        <f>IF(B4298&gt;=50,VLOOKUP(A4298,英雄数据表!A:L,11,FALSE),IF(B4298&gt;=25,VLOOKUP(A4298,英雄数据表!A:L,7,0),""))</f>
        <v>"3207602004"</v>
      </c>
      <c r="M4298" s="20" t="str">
        <f>IFERROR(VLOOKUP(B4298,属性中转表!$K$2:$O$21,5,FALSE),"")</f>
        <v/>
      </c>
      <c r="N4298" s="20" t="str">
        <f>IF(B4298=25,VLOOKUP(A4298,英雄数据表!A:L,8,FALSE),IF(B4298=50,VLOOKUP(A4298,英雄数据表!A:L,12,0),""))</f>
        <v/>
      </c>
    </row>
    <row r="4299" spans="1:14" x14ac:dyDescent="0.3">
      <c r="A4299" s="9">
        <v>32076</v>
      </c>
      <c r="B4299" s="21">
        <v>98</v>
      </c>
      <c r="C4299" s="21">
        <v>5</v>
      </c>
      <c r="D4299" s="21">
        <f>VLOOKUP(A4299,英雄数据表!A:D,4,0)</f>
        <v>3</v>
      </c>
      <c r="E4299" s="20" t="str">
        <f>VLOOKUP(A4299,英雄数据表!A:C,3,0)</f>
        <v>荆棘王鞭</v>
      </c>
      <c r="F4299" s="20">
        <f t="shared" si="284"/>
        <v>32076</v>
      </c>
      <c r="G4299" s="20">
        <f t="shared" si="285"/>
        <v>32076</v>
      </c>
      <c r="H4299" s="21" t="str">
        <f>VLOOKUP(B4299,属性中转表!A:F,6,FALSE)</f>
        <v>"hp":442800,"atk":12300</v>
      </c>
      <c r="I4299" s="20" t="str">
        <f>IF(VLOOKUP(B4299,属性中转表!A:G,7,FALSE)=0,"",VLOOKUP(VLOOKUP(B4299,属性中转表!A:G,7,FALSE),属性中转表!$K$2:$P$21,6,0))&amp;IF(VLOOKUP(B4299,属性中转表!A:G,7,FALSE)&gt;=50,VLOOKUP(A4299,英雄数据表!A:K,9,0),IF(VLOOKUP(B4299,属性中转表!A:G,7,FALSE)&gt;=25,VLOOKUP(A4299,英雄数据表!A:K,5,0),""))</f>
        <v>"atk":600,"hp":10000,"undpspro":200,"pvpdpspro":150,"pvpundpspro":150,"speed":10</v>
      </c>
      <c r="K4299" s="32" t="str">
        <f t="shared" si="286"/>
        <v>"atk":600,"hp":10000,"undpspro":200,"pvpdpspro":150,"pvpundpspro":150,"speed":10</v>
      </c>
      <c r="L4299" s="20" t="str">
        <f>IF(B4299&gt;=50,VLOOKUP(A4299,英雄数据表!A:L,11,FALSE),IF(B4299&gt;=25,VLOOKUP(A4299,英雄数据表!A:L,7,0),""))</f>
        <v>"3207602004"</v>
      </c>
      <c r="M4299" s="20" t="str">
        <f>IFERROR(VLOOKUP(B4299,属性中转表!$K$2:$O$21,5,FALSE),"")</f>
        <v/>
      </c>
      <c r="N4299" s="20" t="str">
        <f>IF(B4299=25,VLOOKUP(A4299,英雄数据表!A:L,8,FALSE),IF(B4299=50,VLOOKUP(A4299,英雄数据表!A:L,12,0),""))</f>
        <v/>
      </c>
    </row>
    <row r="4300" spans="1:14" x14ac:dyDescent="0.3">
      <c r="A4300" s="9">
        <v>32076</v>
      </c>
      <c r="B4300" s="21">
        <v>99</v>
      </c>
      <c r="C4300" s="21">
        <v>5</v>
      </c>
      <c r="D4300" s="21">
        <f>VLOOKUP(A4300,英雄数据表!A:D,4,0)</f>
        <v>3</v>
      </c>
      <c r="E4300" s="20" t="str">
        <f>VLOOKUP(A4300,英雄数据表!A:C,3,0)</f>
        <v>荆棘王鞭</v>
      </c>
      <c r="F4300" s="20">
        <f t="shared" si="284"/>
        <v>32076</v>
      </c>
      <c r="G4300" s="20">
        <f t="shared" si="285"/>
        <v>32076</v>
      </c>
      <c r="H4300" s="21" t="str">
        <f>VLOOKUP(B4300,属性中转表!A:F,6,FALSE)</f>
        <v>"hp":448200,"atk":12450</v>
      </c>
      <c r="I4300" s="20" t="str">
        <f>IF(VLOOKUP(B4300,属性中转表!A:G,7,FALSE)=0,"",VLOOKUP(VLOOKUP(B4300,属性中转表!A:G,7,FALSE),属性中转表!$K$2:$P$21,6,0))&amp;IF(VLOOKUP(B4300,属性中转表!A:G,7,FALSE)&gt;=50,VLOOKUP(A4300,英雄数据表!A:K,9,0),IF(VLOOKUP(B4300,属性中转表!A:G,7,FALSE)&gt;=25,VLOOKUP(A4300,英雄数据表!A:K,5,0),""))</f>
        <v>"atk":600,"hp":10000,"undpspro":200,"pvpdpspro":150,"pvpundpspro":150,"speed":10</v>
      </c>
      <c r="K4300" s="32" t="str">
        <f t="shared" si="286"/>
        <v>"atk":600,"hp":10000,"undpspro":200,"pvpdpspro":150,"pvpundpspro":150,"speed":10</v>
      </c>
      <c r="L4300" s="20" t="str">
        <f>IF(B4300&gt;=50,VLOOKUP(A4300,英雄数据表!A:L,11,FALSE),IF(B4300&gt;=25,VLOOKUP(A4300,英雄数据表!A:L,7,0),""))</f>
        <v>"3207602004"</v>
      </c>
      <c r="M4300" s="20" t="str">
        <f>IFERROR(VLOOKUP(B4300,属性中转表!$K$2:$O$21,5,FALSE),"")</f>
        <v/>
      </c>
      <c r="N4300" s="20" t="str">
        <f>IF(B4300=25,VLOOKUP(A4300,英雄数据表!A:L,8,FALSE),IF(B4300=50,VLOOKUP(A4300,英雄数据表!A:L,12,0),""))</f>
        <v/>
      </c>
    </row>
    <row r="4301" spans="1:14" x14ac:dyDescent="0.3">
      <c r="A4301" s="9">
        <v>32076</v>
      </c>
      <c r="B4301" s="21">
        <v>100</v>
      </c>
      <c r="C4301" s="21">
        <v>5</v>
      </c>
      <c r="D4301" s="21">
        <f>VLOOKUP(A4301,英雄数据表!A:D,4,0)</f>
        <v>3</v>
      </c>
      <c r="E4301" s="20" t="str">
        <f>VLOOKUP(A4301,英雄数据表!A:C,3,0)</f>
        <v>荆棘王鞭</v>
      </c>
      <c r="F4301" s="20">
        <f t="shared" si="284"/>
        <v>32076</v>
      </c>
      <c r="G4301" s="20">
        <f t="shared" si="285"/>
        <v>32076</v>
      </c>
      <c r="H4301" s="21" t="str">
        <f>VLOOKUP(B4301,属性中转表!A:F,6,FALSE)</f>
        <v>"hp":453600,"atk":12600</v>
      </c>
      <c r="I4301" s="20" t="str">
        <f>IF(VLOOKUP(B4301,属性中转表!A:G,7,FALSE)=0,"",VLOOKUP(VLOOKUP(B4301,属性中转表!A:G,7,FALSE),属性中转表!$K$2:$P$21,6,0))&amp;IF(VLOOKUP(B4301,属性中转表!A:G,7,FALSE)&gt;=50,VLOOKUP(A4301,英雄数据表!A:K,9,0),IF(VLOOKUP(B4301,属性中转表!A:G,7,FALSE)&gt;=25,VLOOKUP(A4301,英雄数据表!A:K,5,0),""))</f>
        <v>"atk":900,"hp":15000,"undpspro":200,"pvpdpspro":150,"pvpundpspro":150,"speed":20</v>
      </c>
      <c r="K4301" s="32" t="str">
        <f t="shared" si="286"/>
        <v>"atk":900,"hp":15000,"undpspro":200,"pvpdpspro":150,"pvpundpspro":150,"speed":20</v>
      </c>
      <c r="L4301" s="20" t="str">
        <f>IF(B4301&gt;=50,VLOOKUP(A4301,英雄数据表!A:L,11,FALSE),IF(B4301&gt;=25,VLOOKUP(A4301,英雄数据表!A:L,7,0),""))</f>
        <v>"3207602004"</v>
      </c>
      <c r="M4301" s="20" t="str">
        <f>IFERROR(VLOOKUP(B4301,属性中转表!$K$2:$O$21,5,FALSE),"")</f>
        <v>"speed":10,"atk":300,"hp":5000</v>
      </c>
      <c r="N4301" s="20" t="str">
        <f>IF(B4301=25,VLOOKUP(A4301,英雄数据表!A:L,8,FALSE),IF(B4301=50,VLOOKUP(A4301,英雄数据表!A:L,12,0),""))</f>
        <v/>
      </c>
    </row>
    <row r="4302" spans="1:14" x14ac:dyDescent="0.3">
      <c r="A4302" s="20">
        <v>33026</v>
      </c>
      <c r="B4302" s="21">
        <f>IF(A4302=A4201,B4201+1,1)</f>
        <v>1</v>
      </c>
      <c r="C4302" s="21">
        <v>5</v>
      </c>
      <c r="D4302" s="21">
        <f>VLOOKUP(A4302,英雄数据表!A:D,4,0)</f>
        <v>3</v>
      </c>
      <c r="E4302" s="20" t="str">
        <f>VLOOKUP(A4302,英雄数据表!A:C,3,0)</f>
        <v>毁灭权杖</v>
      </c>
      <c r="F4302" s="20">
        <f t="shared" si="278"/>
        <v>33026</v>
      </c>
      <c r="G4302" s="20">
        <f t="shared" si="279"/>
        <v>33026</v>
      </c>
      <c r="H4302" s="21" t="str">
        <f>VLOOKUP(B4302,属性中转表!A:F,6,FALSE)</f>
        <v>"hp":5400,"atk":150</v>
      </c>
      <c r="I4302" s="20" t="str">
        <f>IF(VLOOKUP(B4302,属性中转表!A:G,7,FALSE)=0,"",VLOOKUP(VLOOKUP(B4302,属性中转表!A:G,7,FALSE),属性中转表!$K$2:$P$21,6,0))&amp;IF(VLOOKUP(B4302,属性中转表!A:G,7,FALSE)&gt;=50,VLOOKUP(A4302,英雄数据表!A:K,9,0),IF(VLOOKUP(B4302,属性中转表!A:G,7,FALSE)&gt;=25,VLOOKUP(A4302,英雄数据表!A:K,5,0),""))</f>
        <v/>
      </c>
      <c r="J4302" s="20" t="str">
        <f>IF(I4302="","",属性中转表!$I$1&amp;(IF(VLOOKUP(B4302,属性中转表!A:G,7,FALSE)=0,0,VLOOKUP(VLOOKUP(B4302,属性中转表!A:G,7,FALSE),属性中转表!$K$2:$P$21,4,0)))+IFERROR(VLOOKUP(A4302,英雄数据表!A:K,IF(武魂!B4302&gt;=50,10,IF(武魂!B4302&gt;=25,6)),0),0))</f>
        <v/>
      </c>
      <c r="K4302" s="32" t="str">
        <f t="shared" si="286"/>
        <v/>
      </c>
      <c r="L4302" s="20" t="str">
        <f>IF(B4302&gt;=50,VLOOKUP(A4302,英雄数据表!A:L,11,FALSE),IF(B4302&gt;=25,VLOOKUP(A4302,英雄数据表!A:L,7,0),""))</f>
        <v/>
      </c>
      <c r="M4302" s="20" t="str">
        <f>IFERROR(VLOOKUP(B4302,属性中转表!$K$2:$O$21,5,FALSE),"")</f>
        <v/>
      </c>
      <c r="N4302" s="20" t="str">
        <f>IF(B4302=25,VLOOKUP(A4302,英雄数据表!A:L,8,FALSE),IF(B4302=50,VLOOKUP(A4302,英雄数据表!A:L,12,0),""))</f>
        <v/>
      </c>
    </row>
    <row r="4303" spans="1:14" x14ac:dyDescent="0.3">
      <c r="A4303" s="20">
        <v>33026</v>
      </c>
      <c r="B4303" s="21">
        <f t="shared" si="277"/>
        <v>2</v>
      </c>
      <c r="C4303" s="21">
        <v>5</v>
      </c>
      <c r="D4303" s="21">
        <f>VLOOKUP(A4303,英雄数据表!A:D,4,0)</f>
        <v>3</v>
      </c>
      <c r="E4303" s="20" t="str">
        <f>VLOOKUP(A4303,英雄数据表!A:C,3,0)</f>
        <v>毁灭权杖</v>
      </c>
      <c r="F4303" s="20">
        <f t="shared" si="278"/>
        <v>33026</v>
      </c>
      <c r="G4303" s="20">
        <f t="shared" si="279"/>
        <v>33026</v>
      </c>
      <c r="H4303" s="21" t="str">
        <f>VLOOKUP(B4303,属性中转表!A:F,6,FALSE)</f>
        <v>"hp":7200,"atk":200</v>
      </c>
      <c r="I4303" s="20" t="str">
        <f>IF(VLOOKUP(B4303,属性中转表!A:G,7,FALSE)=0,"",VLOOKUP(VLOOKUP(B4303,属性中转表!A:G,7,FALSE),属性中转表!$K$2:$P$21,6,0))&amp;IF(VLOOKUP(B4303,属性中转表!A:G,7,FALSE)&gt;=50,VLOOKUP(A4303,英雄数据表!A:K,9,0),IF(VLOOKUP(B4303,属性中转表!A:G,7,FALSE)&gt;=25,VLOOKUP(A4303,英雄数据表!A:K,5,0),""))</f>
        <v/>
      </c>
      <c r="J4303" s="20" t="str">
        <f>IF(I4303="","",属性中转表!$I$1&amp;(IF(VLOOKUP(B4303,属性中转表!A:G,7,FALSE)=0,0,VLOOKUP(VLOOKUP(B4303,属性中转表!A:G,7,FALSE),属性中转表!$K$2:$P$21,4,0)))+IFERROR(VLOOKUP(A4303,英雄数据表!A:K,IF(武魂!B4303&gt;=50,10,IF(武魂!B4303&gt;=25,6)),0),0))</f>
        <v/>
      </c>
      <c r="K4303" s="32" t="str">
        <f t="shared" si="286"/>
        <v/>
      </c>
      <c r="L4303" s="20" t="str">
        <f>IF(B4303&gt;=50,VLOOKUP(A4303,英雄数据表!A:L,11,FALSE),IF(B4303&gt;=25,VLOOKUP(A4303,英雄数据表!A:L,7,0),""))</f>
        <v/>
      </c>
      <c r="M4303" s="20" t="str">
        <f>IFERROR(VLOOKUP(B4303,属性中转表!$K$2:$O$21,5,FALSE),"")</f>
        <v/>
      </c>
      <c r="N4303" s="20" t="str">
        <f>IF(B4303=25,VLOOKUP(A4303,英雄数据表!A:L,8,FALSE),IF(B4303=50,VLOOKUP(A4303,英雄数据表!A:L,12,0),""))</f>
        <v/>
      </c>
    </row>
    <row r="4304" spans="1:14" x14ac:dyDescent="0.3">
      <c r="A4304" s="20">
        <v>33026</v>
      </c>
      <c r="B4304" s="21">
        <f t="shared" si="277"/>
        <v>3</v>
      </c>
      <c r="C4304" s="21">
        <v>5</v>
      </c>
      <c r="D4304" s="21">
        <f>VLOOKUP(A4304,英雄数据表!A:D,4,0)</f>
        <v>3</v>
      </c>
      <c r="E4304" s="20" t="str">
        <f>VLOOKUP(A4304,英雄数据表!A:C,3,0)</f>
        <v>毁灭权杖</v>
      </c>
      <c r="F4304" s="20">
        <f t="shared" si="278"/>
        <v>33026</v>
      </c>
      <c r="G4304" s="20">
        <f t="shared" si="279"/>
        <v>33026</v>
      </c>
      <c r="H4304" s="21" t="str">
        <f>VLOOKUP(B4304,属性中转表!A:F,6,FALSE)</f>
        <v>"hp":9000,"atk":250</v>
      </c>
      <c r="I4304" s="20" t="str">
        <f>IF(VLOOKUP(B4304,属性中转表!A:G,7,FALSE)=0,"",VLOOKUP(VLOOKUP(B4304,属性中转表!A:G,7,FALSE),属性中转表!$K$2:$P$21,6,0))&amp;IF(VLOOKUP(B4304,属性中转表!A:G,7,FALSE)&gt;=50,VLOOKUP(A4304,英雄数据表!A:K,9,0),IF(VLOOKUP(B4304,属性中转表!A:G,7,FALSE)&gt;=25,VLOOKUP(A4304,英雄数据表!A:K,5,0),""))</f>
        <v/>
      </c>
      <c r="J4304" s="20" t="str">
        <f>IF(I4304="","",属性中转表!$I$1&amp;(IF(VLOOKUP(B4304,属性中转表!A:G,7,FALSE)=0,0,VLOOKUP(VLOOKUP(B4304,属性中转表!A:G,7,FALSE),属性中转表!$K$2:$P$21,4,0)))+IFERROR(VLOOKUP(A4304,英雄数据表!A:K,IF(武魂!B4304&gt;=50,10,IF(武魂!B4304&gt;=25,6)),0),0))</f>
        <v/>
      </c>
      <c r="K4304" s="32" t="str">
        <f t="shared" si="286"/>
        <v/>
      </c>
      <c r="L4304" s="20" t="str">
        <f>IF(B4304&gt;=50,VLOOKUP(A4304,英雄数据表!A:L,11,FALSE),IF(B4304&gt;=25,VLOOKUP(A4304,英雄数据表!A:L,7,0),""))</f>
        <v/>
      </c>
      <c r="M4304" s="20" t="str">
        <f>IFERROR(VLOOKUP(B4304,属性中转表!$K$2:$O$21,5,FALSE),"")</f>
        <v/>
      </c>
      <c r="N4304" s="20" t="str">
        <f>IF(B4304=25,VLOOKUP(A4304,英雄数据表!A:L,8,FALSE),IF(B4304=50,VLOOKUP(A4304,英雄数据表!A:L,12,0),""))</f>
        <v/>
      </c>
    </row>
    <row r="4305" spans="1:14" x14ac:dyDescent="0.3">
      <c r="A4305" s="20">
        <v>33026</v>
      </c>
      <c r="B4305" s="21">
        <f t="shared" si="277"/>
        <v>4</v>
      </c>
      <c r="C4305" s="21">
        <v>5</v>
      </c>
      <c r="D4305" s="21">
        <f>VLOOKUP(A4305,英雄数据表!A:D,4,0)</f>
        <v>3</v>
      </c>
      <c r="E4305" s="20" t="str">
        <f>VLOOKUP(A4305,英雄数据表!A:C,3,0)</f>
        <v>毁灭权杖</v>
      </c>
      <c r="F4305" s="20">
        <f t="shared" si="278"/>
        <v>33026</v>
      </c>
      <c r="G4305" s="20">
        <f t="shared" si="279"/>
        <v>33026</v>
      </c>
      <c r="H4305" s="21" t="str">
        <f>VLOOKUP(B4305,属性中转表!A:F,6,FALSE)</f>
        <v>"hp":10800,"atk":300</v>
      </c>
      <c r="I4305" s="20" t="str">
        <f>IF(VLOOKUP(B4305,属性中转表!A:G,7,FALSE)=0,"",VLOOKUP(VLOOKUP(B4305,属性中转表!A:G,7,FALSE),属性中转表!$K$2:$P$21,6,0))&amp;IF(VLOOKUP(B4305,属性中转表!A:G,7,FALSE)&gt;=50,VLOOKUP(A4305,英雄数据表!A:K,9,0),IF(VLOOKUP(B4305,属性中转表!A:G,7,FALSE)&gt;=25,VLOOKUP(A4305,英雄数据表!A:K,5,0),""))</f>
        <v/>
      </c>
      <c r="J4305" s="20" t="str">
        <f>IF(I4305="","",属性中转表!$I$1&amp;(IF(VLOOKUP(B4305,属性中转表!A:G,7,FALSE)=0,0,VLOOKUP(VLOOKUP(B4305,属性中转表!A:G,7,FALSE),属性中转表!$K$2:$P$21,4,0)))+IFERROR(VLOOKUP(A4305,英雄数据表!A:K,IF(武魂!B4305&gt;=50,10,IF(武魂!B4305&gt;=25,6)),0),0))</f>
        <v/>
      </c>
      <c r="K4305" s="32" t="str">
        <f t="shared" si="286"/>
        <v/>
      </c>
      <c r="L4305" s="20" t="str">
        <f>IF(B4305&gt;=50,VLOOKUP(A4305,英雄数据表!A:L,11,FALSE),IF(B4305&gt;=25,VLOOKUP(A4305,英雄数据表!A:L,7,0),""))</f>
        <v/>
      </c>
      <c r="M4305" s="20" t="str">
        <f>IFERROR(VLOOKUP(B4305,属性中转表!$K$2:$O$21,5,FALSE),"")</f>
        <v/>
      </c>
      <c r="N4305" s="20" t="str">
        <f>IF(B4305=25,VLOOKUP(A4305,英雄数据表!A:L,8,FALSE),IF(B4305=50,VLOOKUP(A4305,英雄数据表!A:L,12,0),""))</f>
        <v/>
      </c>
    </row>
    <row r="4306" spans="1:14" x14ac:dyDescent="0.3">
      <c r="A4306" s="20">
        <v>33026</v>
      </c>
      <c r="B4306" s="21">
        <f t="shared" si="277"/>
        <v>5</v>
      </c>
      <c r="C4306" s="21">
        <v>5</v>
      </c>
      <c r="D4306" s="21">
        <f>VLOOKUP(A4306,英雄数据表!A:D,4,0)</f>
        <v>3</v>
      </c>
      <c r="E4306" s="20" t="str">
        <f>VLOOKUP(A4306,英雄数据表!A:C,3,0)</f>
        <v>毁灭权杖</v>
      </c>
      <c r="F4306" s="20">
        <f t="shared" si="278"/>
        <v>33026</v>
      </c>
      <c r="G4306" s="20">
        <f t="shared" si="279"/>
        <v>33026</v>
      </c>
      <c r="H4306" s="21" t="str">
        <f>VLOOKUP(B4306,属性中转表!A:F,6,FALSE)</f>
        <v>"hp":12600,"atk":350</v>
      </c>
      <c r="I4306" s="20" t="str">
        <f>IF(VLOOKUP(B4306,属性中转表!A:G,7,FALSE)=0,"",VLOOKUP(VLOOKUP(B4306,属性中转表!A:G,7,FALSE),属性中转表!$K$2:$P$21,6,0))&amp;IF(VLOOKUP(B4306,属性中转表!A:G,7,FALSE)&gt;=50,VLOOKUP(A4306,英雄数据表!A:K,9,0),IF(VLOOKUP(B4306,属性中转表!A:G,7,FALSE)&gt;=25,VLOOKUP(A4306,英雄数据表!A:K,5,0),""))</f>
        <v>"atk":300</v>
      </c>
      <c r="J4306" s="20" t="str">
        <f>IF(I4306="","",属性中转表!$I$1&amp;(IF(VLOOKUP(B4306,属性中转表!A:G,7,FALSE)=0,0,VLOOKUP(VLOOKUP(B4306,属性中转表!A:G,7,FALSE),属性中转表!$K$2:$P$21,4,0)))+IFERROR(VLOOKUP(A4306,英雄数据表!A:K,IF(武魂!B4306&gt;=50,10,IF(武魂!B4306&gt;=25,6)),0),0))</f>
        <v>,"dpspro":0</v>
      </c>
      <c r="K4306" s="32" t="str">
        <f t="shared" si="280"/>
        <v>"atk":300,"dpspro":0</v>
      </c>
      <c r="L4306" s="20" t="str">
        <f>IF(B4306&gt;=50,VLOOKUP(A4306,英雄数据表!A:L,11,FALSE),IF(B4306&gt;=25,VLOOKUP(A4306,英雄数据表!A:L,7,0),""))</f>
        <v/>
      </c>
      <c r="M4306" s="20" t="str">
        <f>IFERROR(VLOOKUP(B4306,属性中转表!$K$2:$O$21,5,FALSE),"")</f>
        <v>"atk":300</v>
      </c>
      <c r="N4306" s="20" t="str">
        <f>IF(B4306=25,VLOOKUP(A4306,英雄数据表!A:L,8,FALSE),IF(B4306=50,VLOOKUP(A4306,英雄数据表!A:L,12,0),""))</f>
        <v/>
      </c>
    </row>
    <row r="4307" spans="1:14" x14ac:dyDescent="0.3">
      <c r="A4307" s="20">
        <v>33026</v>
      </c>
      <c r="B4307" s="21">
        <f t="shared" si="277"/>
        <v>6</v>
      </c>
      <c r="C4307" s="21">
        <v>5</v>
      </c>
      <c r="D4307" s="21">
        <f>VLOOKUP(A4307,英雄数据表!A:D,4,0)</f>
        <v>3</v>
      </c>
      <c r="E4307" s="20" t="str">
        <f>VLOOKUP(A4307,英雄数据表!A:C,3,0)</f>
        <v>毁灭权杖</v>
      </c>
      <c r="F4307" s="20">
        <f t="shared" si="278"/>
        <v>33026</v>
      </c>
      <c r="G4307" s="20">
        <f t="shared" si="279"/>
        <v>33026</v>
      </c>
      <c r="H4307" s="21" t="str">
        <f>VLOOKUP(B4307,属性中转表!A:F,6,FALSE)</f>
        <v>"hp":14400,"atk":400</v>
      </c>
      <c r="I4307" s="20" t="str">
        <f>IF(VLOOKUP(B4307,属性中转表!A:G,7,FALSE)=0,"",VLOOKUP(VLOOKUP(B4307,属性中转表!A:G,7,FALSE),属性中转表!$K$2:$P$21,6,0))&amp;IF(VLOOKUP(B4307,属性中转表!A:G,7,FALSE)&gt;=50,VLOOKUP(A4307,英雄数据表!A:K,9,0),IF(VLOOKUP(B4307,属性中转表!A:G,7,FALSE)&gt;=25,VLOOKUP(A4307,英雄数据表!A:K,5,0),""))</f>
        <v>"atk":300</v>
      </c>
      <c r="J4307" s="20" t="str">
        <f>IF(I4307="","",属性中转表!$I$1&amp;(IF(VLOOKUP(B4307,属性中转表!A:G,7,FALSE)=0,0,VLOOKUP(VLOOKUP(B4307,属性中转表!A:G,7,FALSE),属性中转表!$K$2:$P$21,4,0)))+IFERROR(VLOOKUP(A4307,英雄数据表!A:K,IF(武魂!B4307&gt;=50,10,IF(武魂!B4307&gt;=25,6)),0),0))</f>
        <v>,"dpspro":0</v>
      </c>
      <c r="K4307" s="32" t="str">
        <f t="shared" si="280"/>
        <v>"atk":300,"dpspro":0</v>
      </c>
      <c r="L4307" s="20" t="str">
        <f>IF(B4307&gt;=50,VLOOKUP(A4307,英雄数据表!A:L,11,FALSE),IF(B4307&gt;=25,VLOOKUP(A4307,英雄数据表!A:L,7,0),""))</f>
        <v/>
      </c>
      <c r="M4307" s="20" t="str">
        <f>IFERROR(VLOOKUP(B4307,属性中转表!$K$2:$O$21,5,FALSE),"")</f>
        <v/>
      </c>
      <c r="N4307" s="20" t="str">
        <f>IF(B4307=25,VLOOKUP(A4307,英雄数据表!A:L,8,FALSE),IF(B4307=50,VLOOKUP(A4307,英雄数据表!A:L,12,0),""))</f>
        <v/>
      </c>
    </row>
    <row r="4308" spans="1:14" x14ac:dyDescent="0.3">
      <c r="A4308" s="20">
        <v>33026</v>
      </c>
      <c r="B4308" s="21">
        <f t="shared" si="277"/>
        <v>7</v>
      </c>
      <c r="C4308" s="21">
        <v>5</v>
      </c>
      <c r="D4308" s="21">
        <f>VLOOKUP(A4308,英雄数据表!A:D,4,0)</f>
        <v>3</v>
      </c>
      <c r="E4308" s="20" t="str">
        <f>VLOOKUP(A4308,英雄数据表!A:C,3,0)</f>
        <v>毁灭权杖</v>
      </c>
      <c r="F4308" s="20">
        <f t="shared" si="278"/>
        <v>33026</v>
      </c>
      <c r="G4308" s="20">
        <f t="shared" si="279"/>
        <v>33026</v>
      </c>
      <c r="H4308" s="21" t="str">
        <f>VLOOKUP(B4308,属性中转表!A:F,6,FALSE)</f>
        <v>"hp":16200,"atk":450</v>
      </c>
      <c r="I4308" s="20" t="str">
        <f>IF(VLOOKUP(B4308,属性中转表!A:G,7,FALSE)=0,"",VLOOKUP(VLOOKUP(B4308,属性中转表!A:G,7,FALSE),属性中转表!$K$2:$P$21,6,0))&amp;IF(VLOOKUP(B4308,属性中转表!A:G,7,FALSE)&gt;=50,VLOOKUP(A4308,英雄数据表!A:K,9,0),IF(VLOOKUP(B4308,属性中转表!A:G,7,FALSE)&gt;=25,VLOOKUP(A4308,英雄数据表!A:K,5,0),""))</f>
        <v>"atk":300</v>
      </c>
      <c r="J4308" s="20" t="str">
        <f>IF(I4308="","",属性中转表!$I$1&amp;(IF(VLOOKUP(B4308,属性中转表!A:G,7,FALSE)=0,0,VLOOKUP(VLOOKUP(B4308,属性中转表!A:G,7,FALSE),属性中转表!$K$2:$P$21,4,0)))+IFERROR(VLOOKUP(A4308,英雄数据表!A:K,IF(武魂!B4308&gt;=50,10,IF(武魂!B4308&gt;=25,6)),0),0))</f>
        <v>,"dpspro":0</v>
      </c>
      <c r="K4308" s="32" t="str">
        <f t="shared" si="280"/>
        <v>"atk":300,"dpspro":0</v>
      </c>
      <c r="L4308" s="20" t="str">
        <f>IF(B4308&gt;=50,VLOOKUP(A4308,英雄数据表!A:L,11,FALSE),IF(B4308&gt;=25,VLOOKUP(A4308,英雄数据表!A:L,7,0),""))</f>
        <v/>
      </c>
      <c r="M4308" s="20" t="str">
        <f>IFERROR(VLOOKUP(B4308,属性中转表!$K$2:$O$21,5,FALSE),"")</f>
        <v/>
      </c>
      <c r="N4308" s="20" t="str">
        <f>IF(B4308=25,VLOOKUP(A4308,英雄数据表!A:L,8,FALSE),IF(B4308=50,VLOOKUP(A4308,英雄数据表!A:L,12,0),""))</f>
        <v/>
      </c>
    </row>
    <row r="4309" spans="1:14" x14ac:dyDescent="0.3">
      <c r="A4309" s="20">
        <v>33026</v>
      </c>
      <c r="B4309" s="21">
        <f t="shared" si="277"/>
        <v>8</v>
      </c>
      <c r="C4309" s="21">
        <v>5</v>
      </c>
      <c r="D4309" s="21">
        <f>VLOOKUP(A4309,英雄数据表!A:D,4,0)</f>
        <v>3</v>
      </c>
      <c r="E4309" s="20" t="str">
        <f>VLOOKUP(A4309,英雄数据表!A:C,3,0)</f>
        <v>毁灭权杖</v>
      </c>
      <c r="F4309" s="20">
        <f t="shared" si="278"/>
        <v>33026</v>
      </c>
      <c r="G4309" s="20">
        <f t="shared" si="279"/>
        <v>33026</v>
      </c>
      <c r="H4309" s="21" t="str">
        <f>VLOOKUP(B4309,属性中转表!A:F,6,FALSE)</f>
        <v>"hp":18000,"atk":500</v>
      </c>
      <c r="I4309" s="20" t="str">
        <f>IF(VLOOKUP(B4309,属性中转表!A:G,7,FALSE)=0,"",VLOOKUP(VLOOKUP(B4309,属性中转表!A:G,7,FALSE),属性中转表!$K$2:$P$21,6,0))&amp;IF(VLOOKUP(B4309,属性中转表!A:G,7,FALSE)&gt;=50,VLOOKUP(A4309,英雄数据表!A:K,9,0),IF(VLOOKUP(B4309,属性中转表!A:G,7,FALSE)&gt;=25,VLOOKUP(A4309,英雄数据表!A:K,5,0),""))</f>
        <v>"atk":300</v>
      </c>
      <c r="J4309" s="20" t="str">
        <f>IF(I4309="","",属性中转表!$I$1&amp;(IF(VLOOKUP(B4309,属性中转表!A:G,7,FALSE)=0,0,VLOOKUP(VLOOKUP(B4309,属性中转表!A:G,7,FALSE),属性中转表!$K$2:$P$21,4,0)))+IFERROR(VLOOKUP(A4309,英雄数据表!A:K,IF(武魂!B4309&gt;=50,10,IF(武魂!B4309&gt;=25,6)),0),0))</f>
        <v>,"dpspro":0</v>
      </c>
      <c r="K4309" s="32" t="str">
        <f t="shared" si="280"/>
        <v>"atk":300,"dpspro":0</v>
      </c>
      <c r="L4309" s="20" t="str">
        <f>IF(B4309&gt;=50,VLOOKUP(A4309,英雄数据表!A:L,11,FALSE),IF(B4309&gt;=25,VLOOKUP(A4309,英雄数据表!A:L,7,0),""))</f>
        <v/>
      </c>
      <c r="M4309" s="20" t="str">
        <f>IFERROR(VLOOKUP(B4309,属性中转表!$K$2:$O$21,5,FALSE),"")</f>
        <v/>
      </c>
      <c r="N4309" s="20" t="str">
        <f>IF(B4309=25,VLOOKUP(A4309,英雄数据表!A:L,8,FALSE),IF(B4309=50,VLOOKUP(A4309,英雄数据表!A:L,12,0),""))</f>
        <v/>
      </c>
    </row>
    <row r="4310" spans="1:14" x14ac:dyDescent="0.3">
      <c r="A4310" s="20">
        <v>33026</v>
      </c>
      <c r="B4310" s="21">
        <f t="shared" si="277"/>
        <v>9</v>
      </c>
      <c r="C4310" s="21">
        <v>5</v>
      </c>
      <c r="D4310" s="21">
        <f>VLOOKUP(A4310,英雄数据表!A:D,4,0)</f>
        <v>3</v>
      </c>
      <c r="E4310" s="20" t="str">
        <f>VLOOKUP(A4310,英雄数据表!A:C,3,0)</f>
        <v>毁灭权杖</v>
      </c>
      <c r="F4310" s="20">
        <f t="shared" si="278"/>
        <v>33026</v>
      </c>
      <c r="G4310" s="20">
        <f t="shared" si="279"/>
        <v>33026</v>
      </c>
      <c r="H4310" s="21" t="str">
        <f>VLOOKUP(B4310,属性中转表!A:F,6,FALSE)</f>
        <v>"hp":19800,"atk":550</v>
      </c>
      <c r="I4310" s="20" t="str">
        <f>IF(VLOOKUP(B4310,属性中转表!A:G,7,FALSE)=0,"",VLOOKUP(VLOOKUP(B4310,属性中转表!A:G,7,FALSE),属性中转表!$K$2:$P$21,6,0))&amp;IF(VLOOKUP(B4310,属性中转表!A:G,7,FALSE)&gt;=50,VLOOKUP(A4310,英雄数据表!A:K,9,0),IF(VLOOKUP(B4310,属性中转表!A:G,7,FALSE)&gt;=25,VLOOKUP(A4310,英雄数据表!A:K,5,0),""))</f>
        <v>"atk":300</v>
      </c>
      <c r="J4310" s="20" t="str">
        <f>IF(I4310="","",属性中转表!$I$1&amp;(IF(VLOOKUP(B4310,属性中转表!A:G,7,FALSE)=0,0,VLOOKUP(VLOOKUP(B4310,属性中转表!A:G,7,FALSE),属性中转表!$K$2:$P$21,4,0)))+IFERROR(VLOOKUP(A4310,英雄数据表!A:K,IF(武魂!B4310&gt;=50,10,IF(武魂!B4310&gt;=25,6)),0),0))</f>
        <v>,"dpspro":0</v>
      </c>
      <c r="K4310" s="32" t="str">
        <f t="shared" si="280"/>
        <v>"atk":300,"dpspro":0</v>
      </c>
      <c r="L4310" s="20" t="str">
        <f>IF(B4310&gt;=50,VLOOKUP(A4310,英雄数据表!A:L,11,FALSE),IF(B4310&gt;=25,VLOOKUP(A4310,英雄数据表!A:L,7,0),""))</f>
        <v/>
      </c>
      <c r="M4310" s="20" t="str">
        <f>IFERROR(VLOOKUP(B4310,属性中转表!$K$2:$O$21,5,FALSE),"")</f>
        <v/>
      </c>
      <c r="N4310" s="20" t="str">
        <f>IF(B4310=25,VLOOKUP(A4310,英雄数据表!A:L,8,FALSE),IF(B4310=50,VLOOKUP(A4310,英雄数据表!A:L,12,0),""))</f>
        <v/>
      </c>
    </row>
    <row r="4311" spans="1:14" x14ac:dyDescent="0.3">
      <c r="A4311" s="20">
        <v>33026</v>
      </c>
      <c r="B4311" s="21">
        <f t="shared" si="277"/>
        <v>10</v>
      </c>
      <c r="C4311" s="21">
        <v>5</v>
      </c>
      <c r="D4311" s="21">
        <f>VLOOKUP(A4311,英雄数据表!A:D,4,0)</f>
        <v>3</v>
      </c>
      <c r="E4311" s="20" t="str">
        <f>VLOOKUP(A4311,英雄数据表!A:C,3,0)</f>
        <v>毁灭权杖</v>
      </c>
      <c r="F4311" s="20">
        <f t="shared" si="278"/>
        <v>33026</v>
      </c>
      <c r="G4311" s="20">
        <f t="shared" si="279"/>
        <v>33026</v>
      </c>
      <c r="H4311" s="21" t="str">
        <f>VLOOKUP(B4311,属性中转表!A:F,6,FALSE)</f>
        <v>"hp":21600,"atk":600</v>
      </c>
      <c r="I4311" s="20" t="str">
        <f>IF(VLOOKUP(B4311,属性中转表!A:G,7,FALSE)=0,"",VLOOKUP(VLOOKUP(B4311,属性中转表!A:G,7,FALSE),属性中转表!$K$2:$P$21,6,0))&amp;IF(VLOOKUP(B4311,属性中转表!A:G,7,FALSE)&gt;=50,VLOOKUP(A4311,英雄数据表!A:K,9,0),IF(VLOOKUP(B4311,属性中转表!A:G,7,FALSE)&gt;=25,VLOOKUP(A4311,英雄数据表!A:K,5,0),""))</f>
        <v>"atk":300,"hp":5000</v>
      </c>
      <c r="J4311" s="20" t="str">
        <f>IF(I4311="","",属性中转表!$I$1&amp;(IF(VLOOKUP(B4311,属性中转表!A:G,7,FALSE)=0,0,VLOOKUP(VLOOKUP(B4311,属性中转表!A:G,7,FALSE),属性中转表!$K$2:$P$21,4,0)))+IFERROR(VLOOKUP(A4311,英雄数据表!A:K,IF(武魂!B4311&gt;=50,10,IF(武魂!B4311&gt;=25,6)),0),0))</f>
        <v>,"dpspro":0</v>
      </c>
      <c r="K4311" s="32" t="str">
        <f t="shared" si="280"/>
        <v>"atk":300,"hp":5000,"dpspro":0</v>
      </c>
      <c r="L4311" s="20" t="str">
        <f>IF(B4311&gt;=50,VLOOKUP(A4311,英雄数据表!A:L,11,FALSE),IF(B4311&gt;=25,VLOOKUP(A4311,英雄数据表!A:L,7,0),""))</f>
        <v/>
      </c>
      <c r="M4311" s="20" t="str">
        <f>IFERROR(VLOOKUP(B4311,属性中转表!$K$2:$O$21,5,FALSE),"")</f>
        <v>"hp":5000</v>
      </c>
      <c r="N4311" s="20" t="str">
        <f>IF(B4311=25,VLOOKUP(A4311,英雄数据表!A:L,8,FALSE),IF(B4311=50,VLOOKUP(A4311,英雄数据表!A:L,12,0),""))</f>
        <v/>
      </c>
    </row>
    <row r="4312" spans="1:14" x14ac:dyDescent="0.3">
      <c r="A4312" s="20">
        <v>33026</v>
      </c>
      <c r="B4312" s="21">
        <f t="shared" si="277"/>
        <v>11</v>
      </c>
      <c r="C4312" s="21">
        <v>5</v>
      </c>
      <c r="D4312" s="21">
        <f>VLOOKUP(A4312,英雄数据表!A:D,4,0)</f>
        <v>3</v>
      </c>
      <c r="E4312" s="20" t="str">
        <f>VLOOKUP(A4312,英雄数据表!A:C,3,0)</f>
        <v>毁灭权杖</v>
      </c>
      <c r="F4312" s="20">
        <f t="shared" si="278"/>
        <v>33026</v>
      </c>
      <c r="G4312" s="20">
        <f t="shared" si="279"/>
        <v>33026</v>
      </c>
      <c r="H4312" s="21" t="str">
        <f>VLOOKUP(B4312,属性中转表!A:F,6,FALSE)</f>
        <v>"hp":24300,"atk":675</v>
      </c>
      <c r="I4312" s="20" t="str">
        <f>IF(VLOOKUP(B4312,属性中转表!A:G,7,FALSE)=0,"",VLOOKUP(VLOOKUP(B4312,属性中转表!A:G,7,FALSE),属性中转表!$K$2:$P$21,6,0))&amp;IF(VLOOKUP(B4312,属性中转表!A:G,7,FALSE)&gt;=50,VLOOKUP(A4312,英雄数据表!A:K,9,0),IF(VLOOKUP(B4312,属性中转表!A:G,7,FALSE)&gt;=25,VLOOKUP(A4312,英雄数据表!A:K,5,0),""))</f>
        <v>"atk":300,"hp":5000</v>
      </c>
      <c r="J4312" s="20" t="str">
        <f>IF(I4312="","",属性中转表!$I$1&amp;(IF(VLOOKUP(B4312,属性中转表!A:G,7,FALSE)=0,0,VLOOKUP(VLOOKUP(B4312,属性中转表!A:G,7,FALSE),属性中转表!$K$2:$P$21,4,0)))+IFERROR(VLOOKUP(A4312,英雄数据表!A:K,IF(武魂!B4312&gt;=50,10,IF(武魂!B4312&gt;=25,6)),0),0))</f>
        <v>,"dpspro":0</v>
      </c>
      <c r="K4312" s="32" t="str">
        <f t="shared" si="280"/>
        <v>"atk":300,"hp":5000,"dpspro":0</v>
      </c>
      <c r="L4312" s="20" t="str">
        <f>IF(B4312&gt;=50,VLOOKUP(A4312,英雄数据表!A:L,11,FALSE),IF(B4312&gt;=25,VLOOKUP(A4312,英雄数据表!A:L,7,0),""))</f>
        <v/>
      </c>
      <c r="M4312" s="20" t="str">
        <f>IFERROR(VLOOKUP(B4312,属性中转表!$K$2:$O$21,5,FALSE),"")</f>
        <v/>
      </c>
      <c r="N4312" s="20" t="str">
        <f>IF(B4312=25,VLOOKUP(A4312,英雄数据表!A:L,8,FALSE),IF(B4312=50,VLOOKUP(A4312,英雄数据表!A:L,12,0),""))</f>
        <v/>
      </c>
    </row>
    <row r="4313" spans="1:14" x14ac:dyDescent="0.3">
      <c r="A4313" s="20">
        <v>33026</v>
      </c>
      <c r="B4313" s="21">
        <f t="shared" si="277"/>
        <v>12</v>
      </c>
      <c r="C4313" s="21">
        <v>5</v>
      </c>
      <c r="D4313" s="21">
        <f>VLOOKUP(A4313,英雄数据表!A:D,4,0)</f>
        <v>3</v>
      </c>
      <c r="E4313" s="20" t="str">
        <f>VLOOKUP(A4313,英雄数据表!A:C,3,0)</f>
        <v>毁灭权杖</v>
      </c>
      <c r="F4313" s="20">
        <f t="shared" si="278"/>
        <v>33026</v>
      </c>
      <c r="G4313" s="20">
        <f t="shared" si="279"/>
        <v>33026</v>
      </c>
      <c r="H4313" s="21" t="str">
        <f>VLOOKUP(B4313,属性中转表!A:F,6,FALSE)</f>
        <v>"hp":27000,"atk":750</v>
      </c>
      <c r="I4313" s="20" t="str">
        <f>IF(VLOOKUP(B4313,属性中转表!A:G,7,FALSE)=0,"",VLOOKUP(VLOOKUP(B4313,属性中转表!A:G,7,FALSE),属性中转表!$K$2:$P$21,6,0))&amp;IF(VLOOKUP(B4313,属性中转表!A:G,7,FALSE)&gt;=50,VLOOKUP(A4313,英雄数据表!A:K,9,0),IF(VLOOKUP(B4313,属性中转表!A:G,7,FALSE)&gt;=25,VLOOKUP(A4313,英雄数据表!A:K,5,0),""))</f>
        <v>"atk":300,"hp":5000</v>
      </c>
      <c r="J4313" s="20" t="str">
        <f>IF(I4313="","",属性中转表!$I$1&amp;(IF(VLOOKUP(B4313,属性中转表!A:G,7,FALSE)=0,0,VLOOKUP(VLOOKUP(B4313,属性中转表!A:G,7,FALSE),属性中转表!$K$2:$P$21,4,0)))+IFERROR(VLOOKUP(A4313,英雄数据表!A:K,IF(武魂!B4313&gt;=50,10,IF(武魂!B4313&gt;=25,6)),0),0))</f>
        <v>,"dpspro":0</v>
      </c>
      <c r="K4313" s="32" t="str">
        <f t="shared" si="280"/>
        <v>"atk":300,"hp":5000,"dpspro":0</v>
      </c>
      <c r="L4313" s="20" t="str">
        <f>IF(B4313&gt;=50,VLOOKUP(A4313,英雄数据表!A:L,11,FALSE),IF(B4313&gt;=25,VLOOKUP(A4313,英雄数据表!A:L,7,0),""))</f>
        <v/>
      </c>
      <c r="M4313" s="20" t="str">
        <f>IFERROR(VLOOKUP(B4313,属性中转表!$K$2:$O$21,5,FALSE),"")</f>
        <v/>
      </c>
      <c r="N4313" s="20" t="str">
        <f>IF(B4313=25,VLOOKUP(A4313,英雄数据表!A:L,8,FALSE),IF(B4313=50,VLOOKUP(A4313,英雄数据表!A:L,12,0),""))</f>
        <v/>
      </c>
    </row>
    <row r="4314" spans="1:14" x14ac:dyDescent="0.3">
      <c r="A4314" s="20">
        <v>33026</v>
      </c>
      <c r="B4314" s="21">
        <f t="shared" si="277"/>
        <v>13</v>
      </c>
      <c r="C4314" s="21">
        <v>5</v>
      </c>
      <c r="D4314" s="21">
        <f>VLOOKUP(A4314,英雄数据表!A:D,4,0)</f>
        <v>3</v>
      </c>
      <c r="E4314" s="20" t="str">
        <f>VLOOKUP(A4314,英雄数据表!A:C,3,0)</f>
        <v>毁灭权杖</v>
      </c>
      <c r="F4314" s="20">
        <f t="shared" si="278"/>
        <v>33026</v>
      </c>
      <c r="G4314" s="20">
        <f t="shared" si="279"/>
        <v>33026</v>
      </c>
      <c r="H4314" s="21" t="str">
        <f>VLOOKUP(B4314,属性中转表!A:F,6,FALSE)</f>
        <v>"hp":29700,"atk":825</v>
      </c>
      <c r="I4314" s="20" t="str">
        <f>IF(VLOOKUP(B4314,属性中转表!A:G,7,FALSE)=0,"",VLOOKUP(VLOOKUP(B4314,属性中转表!A:G,7,FALSE),属性中转表!$K$2:$P$21,6,0))&amp;IF(VLOOKUP(B4314,属性中转表!A:G,7,FALSE)&gt;=50,VLOOKUP(A4314,英雄数据表!A:K,9,0),IF(VLOOKUP(B4314,属性中转表!A:G,7,FALSE)&gt;=25,VLOOKUP(A4314,英雄数据表!A:K,5,0),""))</f>
        <v>"atk":300,"hp":5000</v>
      </c>
      <c r="J4314" s="20" t="str">
        <f>IF(I4314="","",属性中转表!$I$1&amp;(IF(VLOOKUP(B4314,属性中转表!A:G,7,FALSE)=0,0,VLOOKUP(VLOOKUP(B4314,属性中转表!A:G,7,FALSE),属性中转表!$K$2:$P$21,4,0)))+IFERROR(VLOOKUP(A4314,英雄数据表!A:K,IF(武魂!B4314&gt;=50,10,IF(武魂!B4314&gt;=25,6)),0),0))</f>
        <v>,"dpspro":0</v>
      </c>
      <c r="K4314" s="32" t="str">
        <f t="shared" si="280"/>
        <v>"atk":300,"hp":5000,"dpspro":0</v>
      </c>
      <c r="L4314" s="20" t="str">
        <f>IF(B4314&gt;=50,VLOOKUP(A4314,英雄数据表!A:L,11,FALSE),IF(B4314&gt;=25,VLOOKUP(A4314,英雄数据表!A:L,7,0),""))</f>
        <v/>
      </c>
      <c r="M4314" s="20" t="str">
        <f>IFERROR(VLOOKUP(B4314,属性中转表!$K$2:$O$21,5,FALSE),"")</f>
        <v/>
      </c>
      <c r="N4314" s="20" t="str">
        <f>IF(B4314=25,VLOOKUP(A4314,英雄数据表!A:L,8,FALSE),IF(B4314=50,VLOOKUP(A4314,英雄数据表!A:L,12,0),""))</f>
        <v/>
      </c>
    </row>
    <row r="4315" spans="1:14" x14ac:dyDescent="0.3">
      <c r="A4315" s="20">
        <v>33026</v>
      </c>
      <c r="B4315" s="21">
        <f t="shared" si="277"/>
        <v>14</v>
      </c>
      <c r="C4315" s="21">
        <v>5</v>
      </c>
      <c r="D4315" s="21">
        <f>VLOOKUP(A4315,英雄数据表!A:D,4,0)</f>
        <v>3</v>
      </c>
      <c r="E4315" s="20" t="str">
        <f>VLOOKUP(A4315,英雄数据表!A:C,3,0)</f>
        <v>毁灭权杖</v>
      </c>
      <c r="F4315" s="20">
        <f t="shared" si="278"/>
        <v>33026</v>
      </c>
      <c r="G4315" s="20">
        <f t="shared" si="279"/>
        <v>33026</v>
      </c>
      <c r="H4315" s="21" t="str">
        <f>VLOOKUP(B4315,属性中转表!A:F,6,FALSE)</f>
        <v>"hp":32400,"atk":900</v>
      </c>
      <c r="I4315" s="20" t="str">
        <f>IF(VLOOKUP(B4315,属性中转表!A:G,7,FALSE)=0,"",VLOOKUP(VLOOKUP(B4315,属性中转表!A:G,7,FALSE),属性中转表!$K$2:$P$21,6,0))&amp;IF(VLOOKUP(B4315,属性中转表!A:G,7,FALSE)&gt;=50,VLOOKUP(A4315,英雄数据表!A:K,9,0),IF(VLOOKUP(B4315,属性中转表!A:G,7,FALSE)&gt;=25,VLOOKUP(A4315,英雄数据表!A:K,5,0),""))</f>
        <v>"atk":300,"hp":5000</v>
      </c>
      <c r="J4315" s="20" t="str">
        <f>IF(I4315="","",属性中转表!$I$1&amp;(IF(VLOOKUP(B4315,属性中转表!A:G,7,FALSE)=0,0,VLOOKUP(VLOOKUP(B4315,属性中转表!A:G,7,FALSE),属性中转表!$K$2:$P$21,4,0)))+IFERROR(VLOOKUP(A4315,英雄数据表!A:K,IF(武魂!B4315&gt;=50,10,IF(武魂!B4315&gt;=25,6)),0),0))</f>
        <v>,"dpspro":0</v>
      </c>
      <c r="K4315" s="32" t="str">
        <f t="shared" si="280"/>
        <v>"atk":300,"hp":5000,"dpspro":0</v>
      </c>
      <c r="L4315" s="20" t="str">
        <f>IF(B4315&gt;=50,VLOOKUP(A4315,英雄数据表!A:L,11,FALSE),IF(B4315&gt;=25,VLOOKUP(A4315,英雄数据表!A:L,7,0),""))</f>
        <v/>
      </c>
      <c r="M4315" s="20" t="str">
        <f>IFERROR(VLOOKUP(B4315,属性中转表!$K$2:$O$21,5,FALSE),"")</f>
        <v/>
      </c>
      <c r="N4315" s="20" t="str">
        <f>IF(B4315=25,VLOOKUP(A4315,英雄数据表!A:L,8,FALSE),IF(B4315=50,VLOOKUP(A4315,英雄数据表!A:L,12,0),""))</f>
        <v/>
      </c>
    </row>
    <row r="4316" spans="1:14" x14ac:dyDescent="0.3">
      <c r="A4316" s="20">
        <v>33026</v>
      </c>
      <c r="B4316" s="21">
        <f t="shared" si="277"/>
        <v>15</v>
      </c>
      <c r="C4316" s="21">
        <v>5</v>
      </c>
      <c r="D4316" s="21">
        <f>VLOOKUP(A4316,英雄数据表!A:D,4,0)</f>
        <v>3</v>
      </c>
      <c r="E4316" s="20" t="str">
        <f>VLOOKUP(A4316,英雄数据表!A:C,3,0)</f>
        <v>毁灭权杖</v>
      </c>
      <c r="F4316" s="20">
        <f t="shared" si="278"/>
        <v>33026</v>
      </c>
      <c r="G4316" s="20">
        <f t="shared" si="279"/>
        <v>33026</v>
      </c>
      <c r="H4316" s="21" t="str">
        <f>VLOOKUP(B4316,属性中转表!A:F,6,FALSE)</f>
        <v>"hp":35100,"atk":975</v>
      </c>
      <c r="I4316" s="20" t="str">
        <f>IF(VLOOKUP(B4316,属性中转表!A:G,7,FALSE)=0,"",VLOOKUP(VLOOKUP(B4316,属性中转表!A:G,7,FALSE),属性中转表!$K$2:$P$21,6,0))&amp;IF(VLOOKUP(B4316,属性中转表!A:G,7,FALSE)&gt;=50,VLOOKUP(A4316,英雄数据表!A:K,9,0),IF(VLOOKUP(B4316,属性中转表!A:G,7,FALSE)&gt;=25,VLOOKUP(A4316,英雄数据表!A:K,5,0),""))</f>
        <v>"atk":300,"hp":5000,"undpspro":50</v>
      </c>
      <c r="J4316" s="20" t="str">
        <f>IF(I4316="","",属性中转表!$I$1&amp;(IF(VLOOKUP(B4316,属性中转表!A:G,7,FALSE)=0,0,VLOOKUP(VLOOKUP(B4316,属性中转表!A:G,7,FALSE),属性中转表!$K$2:$P$21,4,0)))+IFERROR(VLOOKUP(A4316,英雄数据表!A:K,IF(武魂!B4316&gt;=50,10,IF(武魂!B4316&gt;=25,6)),0),0))</f>
        <v>,"dpspro":0</v>
      </c>
      <c r="K4316" s="32" t="str">
        <f t="shared" si="280"/>
        <v>"atk":300,"hp":5000,"undpspro":50,"dpspro":0</v>
      </c>
      <c r="L4316" s="20" t="str">
        <f>IF(B4316&gt;=50,VLOOKUP(A4316,英雄数据表!A:L,11,FALSE),IF(B4316&gt;=25,VLOOKUP(A4316,英雄数据表!A:L,7,0),""))</f>
        <v/>
      </c>
      <c r="M4316" s="20" t="str">
        <f>IFERROR(VLOOKUP(B4316,属性中转表!$K$2:$O$21,5,FALSE),"")</f>
        <v>"undpspro":50</v>
      </c>
      <c r="N4316" s="20" t="str">
        <f>IF(B4316=25,VLOOKUP(A4316,英雄数据表!A:L,8,FALSE),IF(B4316=50,VLOOKUP(A4316,英雄数据表!A:L,12,0),""))</f>
        <v/>
      </c>
    </row>
    <row r="4317" spans="1:14" x14ac:dyDescent="0.3">
      <c r="A4317" s="20">
        <v>33026</v>
      </c>
      <c r="B4317" s="21">
        <f t="shared" si="277"/>
        <v>16</v>
      </c>
      <c r="C4317" s="21">
        <v>5</v>
      </c>
      <c r="D4317" s="21">
        <f>VLOOKUP(A4317,英雄数据表!A:D,4,0)</f>
        <v>3</v>
      </c>
      <c r="E4317" s="20" t="str">
        <f>VLOOKUP(A4317,英雄数据表!A:C,3,0)</f>
        <v>毁灭权杖</v>
      </c>
      <c r="F4317" s="20">
        <f t="shared" si="278"/>
        <v>33026</v>
      </c>
      <c r="G4317" s="20">
        <f t="shared" si="279"/>
        <v>33026</v>
      </c>
      <c r="H4317" s="21" t="str">
        <f>VLOOKUP(B4317,属性中转表!A:F,6,FALSE)</f>
        <v>"hp":37800,"atk":1050</v>
      </c>
      <c r="I4317" s="20" t="str">
        <f>IF(VLOOKUP(B4317,属性中转表!A:G,7,FALSE)=0,"",VLOOKUP(VLOOKUP(B4317,属性中转表!A:G,7,FALSE),属性中转表!$K$2:$P$21,6,0))&amp;IF(VLOOKUP(B4317,属性中转表!A:G,7,FALSE)&gt;=50,VLOOKUP(A4317,英雄数据表!A:K,9,0),IF(VLOOKUP(B4317,属性中转表!A:G,7,FALSE)&gt;=25,VLOOKUP(A4317,英雄数据表!A:K,5,0),""))</f>
        <v>"atk":300,"hp":5000,"undpspro":50</v>
      </c>
      <c r="J4317" s="20" t="str">
        <f>IF(I4317="","",属性中转表!$I$1&amp;(IF(VLOOKUP(B4317,属性中转表!A:G,7,FALSE)=0,0,VLOOKUP(VLOOKUP(B4317,属性中转表!A:G,7,FALSE),属性中转表!$K$2:$P$21,4,0)))+IFERROR(VLOOKUP(A4317,英雄数据表!A:K,IF(武魂!B4317&gt;=50,10,IF(武魂!B4317&gt;=25,6)),0),0))</f>
        <v>,"dpspro":0</v>
      </c>
      <c r="K4317" s="32" t="str">
        <f t="shared" si="280"/>
        <v>"atk":300,"hp":5000,"undpspro":50,"dpspro":0</v>
      </c>
      <c r="L4317" s="20" t="str">
        <f>IF(B4317&gt;=50,VLOOKUP(A4317,英雄数据表!A:L,11,FALSE),IF(B4317&gt;=25,VLOOKUP(A4317,英雄数据表!A:L,7,0),""))</f>
        <v/>
      </c>
      <c r="M4317" s="20" t="str">
        <f>IFERROR(VLOOKUP(B4317,属性中转表!$K$2:$O$21,5,FALSE),"")</f>
        <v/>
      </c>
      <c r="N4317" s="20" t="str">
        <f>IF(B4317=25,VLOOKUP(A4317,英雄数据表!A:L,8,FALSE),IF(B4317=50,VLOOKUP(A4317,英雄数据表!A:L,12,0),""))</f>
        <v/>
      </c>
    </row>
    <row r="4318" spans="1:14" x14ac:dyDescent="0.3">
      <c r="A4318" s="20">
        <v>33026</v>
      </c>
      <c r="B4318" s="21">
        <f t="shared" si="277"/>
        <v>17</v>
      </c>
      <c r="C4318" s="21">
        <v>5</v>
      </c>
      <c r="D4318" s="21">
        <f>VLOOKUP(A4318,英雄数据表!A:D,4,0)</f>
        <v>3</v>
      </c>
      <c r="E4318" s="20" t="str">
        <f>VLOOKUP(A4318,英雄数据表!A:C,3,0)</f>
        <v>毁灭权杖</v>
      </c>
      <c r="F4318" s="20">
        <f t="shared" si="278"/>
        <v>33026</v>
      </c>
      <c r="G4318" s="20">
        <f t="shared" si="279"/>
        <v>33026</v>
      </c>
      <c r="H4318" s="21" t="str">
        <f>VLOOKUP(B4318,属性中转表!A:F,6,FALSE)</f>
        <v>"hp":40500,"atk":1125</v>
      </c>
      <c r="I4318" s="20" t="str">
        <f>IF(VLOOKUP(B4318,属性中转表!A:G,7,FALSE)=0,"",VLOOKUP(VLOOKUP(B4318,属性中转表!A:G,7,FALSE),属性中转表!$K$2:$P$21,6,0))&amp;IF(VLOOKUP(B4318,属性中转表!A:G,7,FALSE)&gt;=50,VLOOKUP(A4318,英雄数据表!A:K,9,0),IF(VLOOKUP(B4318,属性中转表!A:G,7,FALSE)&gt;=25,VLOOKUP(A4318,英雄数据表!A:K,5,0),""))</f>
        <v>"atk":300,"hp":5000,"undpspro":50</v>
      </c>
      <c r="J4318" s="20" t="str">
        <f>IF(I4318="","",属性中转表!$I$1&amp;(IF(VLOOKUP(B4318,属性中转表!A:G,7,FALSE)=0,0,VLOOKUP(VLOOKUP(B4318,属性中转表!A:G,7,FALSE),属性中转表!$K$2:$P$21,4,0)))+IFERROR(VLOOKUP(A4318,英雄数据表!A:K,IF(武魂!B4318&gt;=50,10,IF(武魂!B4318&gt;=25,6)),0),0))</f>
        <v>,"dpspro":0</v>
      </c>
      <c r="K4318" s="32" t="str">
        <f t="shared" si="280"/>
        <v>"atk":300,"hp":5000,"undpspro":50,"dpspro":0</v>
      </c>
      <c r="L4318" s="20" t="str">
        <f>IF(B4318&gt;=50,VLOOKUP(A4318,英雄数据表!A:L,11,FALSE),IF(B4318&gt;=25,VLOOKUP(A4318,英雄数据表!A:L,7,0),""))</f>
        <v/>
      </c>
      <c r="M4318" s="20" t="str">
        <f>IFERROR(VLOOKUP(B4318,属性中转表!$K$2:$O$21,5,FALSE),"")</f>
        <v/>
      </c>
      <c r="N4318" s="20" t="str">
        <f>IF(B4318=25,VLOOKUP(A4318,英雄数据表!A:L,8,FALSE),IF(B4318=50,VLOOKUP(A4318,英雄数据表!A:L,12,0),""))</f>
        <v/>
      </c>
    </row>
    <row r="4319" spans="1:14" x14ac:dyDescent="0.3">
      <c r="A4319" s="20">
        <v>33026</v>
      </c>
      <c r="B4319" s="21">
        <f t="shared" si="277"/>
        <v>18</v>
      </c>
      <c r="C4319" s="21">
        <v>5</v>
      </c>
      <c r="D4319" s="21">
        <f>VLOOKUP(A4319,英雄数据表!A:D,4,0)</f>
        <v>3</v>
      </c>
      <c r="E4319" s="20" t="str">
        <f>VLOOKUP(A4319,英雄数据表!A:C,3,0)</f>
        <v>毁灭权杖</v>
      </c>
      <c r="F4319" s="20">
        <f t="shared" si="278"/>
        <v>33026</v>
      </c>
      <c r="G4319" s="20">
        <f t="shared" si="279"/>
        <v>33026</v>
      </c>
      <c r="H4319" s="21" t="str">
        <f>VLOOKUP(B4319,属性中转表!A:F,6,FALSE)</f>
        <v>"hp":43200,"atk":1200</v>
      </c>
      <c r="I4319" s="20" t="str">
        <f>IF(VLOOKUP(B4319,属性中转表!A:G,7,FALSE)=0,"",VLOOKUP(VLOOKUP(B4319,属性中转表!A:G,7,FALSE),属性中转表!$K$2:$P$21,6,0))&amp;IF(VLOOKUP(B4319,属性中转表!A:G,7,FALSE)&gt;=50,VLOOKUP(A4319,英雄数据表!A:K,9,0),IF(VLOOKUP(B4319,属性中转表!A:G,7,FALSE)&gt;=25,VLOOKUP(A4319,英雄数据表!A:K,5,0),""))</f>
        <v>"atk":300,"hp":5000,"undpspro":50</v>
      </c>
      <c r="J4319" s="20" t="str">
        <f>IF(I4319="","",属性中转表!$I$1&amp;(IF(VLOOKUP(B4319,属性中转表!A:G,7,FALSE)=0,0,VLOOKUP(VLOOKUP(B4319,属性中转表!A:G,7,FALSE),属性中转表!$K$2:$P$21,4,0)))+IFERROR(VLOOKUP(A4319,英雄数据表!A:K,IF(武魂!B4319&gt;=50,10,IF(武魂!B4319&gt;=25,6)),0),0))</f>
        <v>,"dpspro":0</v>
      </c>
      <c r="K4319" s="32" t="str">
        <f t="shared" si="280"/>
        <v>"atk":300,"hp":5000,"undpspro":50,"dpspro":0</v>
      </c>
      <c r="L4319" s="20" t="str">
        <f>IF(B4319&gt;=50,VLOOKUP(A4319,英雄数据表!A:L,11,FALSE),IF(B4319&gt;=25,VLOOKUP(A4319,英雄数据表!A:L,7,0),""))</f>
        <v/>
      </c>
      <c r="M4319" s="20" t="str">
        <f>IFERROR(VLOOKUP(B4319,属性中转表!$K$2:$O$21,5,FALSE),"")</f>
        <v/>
      </c>
      <c r="N4319" s="20" t="str">
        <f>IF(B4319=25,VLOOKUP(A4319,英雄数据表!A:L,8,FALSE),IF(B4319=50,VLOOKUP(A4319,英雄数据表!A:L,12,0),""))</f>
        <v/>
      </c>
    </row>
    <row r="4320" spans="1:14" x14ac:dyDescent="0.3">
      <c r="A4320" s="20">
        <v>33026</v>
      </c>
      <c r="B4320" s="21">
        <f t="shared" si="277"/>
        <v>19</v>
      </c>
      <c r="C4320" s="21">
        <v>5</v>
      </c>
      <c r="D4320" s="21">
        <f>VLOOKUP(A4320,英雄数据表!A:D,4,0)</f>
        <v>3</v>
      </c>
      <c r="E4320" s="20" t="str">
        <f>VLOOKUP(A4320,英雄数据表!A:C,3,0)</f>
        <v>毁灭权杖</v>
      </c>
      <c r="F4320" s="20">
        <f t="shared" si="278"/>
        <v>33026</v>
      </c>
      <c r="G4320" s="20">
        <f t="shared" si="279"/>
        <v>33026</v>
      </c>
      <c r="H4320" s="21" t="str">
        <f>VLOOKUP(B4320,属性中转表!A:F,6,FALSE)</f>
        <v>"hp":45900,"atk":1275</v>
      </c>
      <c r="I4320" s="20" t="str">
        <f>IF(VLOOKUP(B4320,属性中转表!A:G,7,FALSE)=0,"",VLOOKUP(VLOOKUP(B4320,属性中转表!A:G,7,FALSE),属性中转表!$K$2:$P$21,6,0))&amp;IF(VLOOKUP(B4320,属性中转表!A:G,7,FALSE)&gt;=50,VLOOKUP(A4320,英雄数据表!A:K,9,0),IF(VLOOKUP(B4320,属性中转表!A:G,7,FALSE)&gt;=25,VLOOKUP(A4320,英雄数据表!A:K,5,0),""))</f>
        <v>"atk":300,"hp":5000,"undpspro":50</v>
      </c>
      <c r="J4320" s="20" t="str">
        <f>IF(I4320="","",属性中转表!$I$1&amp;(IF(VLOOKUP(B4320,属性中转表!A:G,7,FALSE)=0,0,VLOOKUP(VLOOKUP(B4320,属性中转表!A:G,7,FALSE),属性中转表!$K$2:$P$21,4,0)))+IFERROR(VLOOKUP(A4320,英雄数据表!A:K,IF(武魂!B4320&gt;=50,10,IF(武魂!B4320&gt;=25,6)),0),0))</f>
        <v>,"dpspro":0</v>
      </c>
      <c r="K4320" s="32" t="str">
        <f t="shared" si="280"/>
        <v>"atk":300,"hp":5000,"undpspro":50,"dpspro":0</v>
      </c>
      <c r="L4320" s="20" t="str">
        <f>IF(B4320&gt;=50,VLOOKUP(A4320,英雄数据表!A:L,11,FALSE),IF(B4320&gt;=25,VLOOKUP(A4320,英雄数据表!A:L,7,0),""))</f>
        <v/>
      </c>
      <c r="M4320" s="20" t="str">
        <f>IFERROR(VLOOKUP(B4320,属性中转表!$K$2:$O$21,5,FALSE),"")</f>
        <v/>
      </c>
      <c r="N4320" s="20" t="str">
        <f>IF(B4320=25,VLOOKUP(A4320,英雄数据表!A:L,8,FALSE),IF(B4320=50,VLOOKUP(A4320,英雄数据表!A:L,12,0),""))</f>
        <v/>
      </c>
    </row>
    <row r="4321" spans="1:14" x14ac:dyDescent="0.3">
      <c r="A4321" s="20">
        <v>33026</v>
      </c>
      <c r="B4321" s="21">
        <f t="shared" si="277"/>
        <v>20</v>
      </c>
      <c r="C4321" s="21">
        <v>5</v>
      </c>
      <c r="D4321" s="21">
        <f>VLOOKUP(A4321,英雄数据表!A:D,4,0)</f>
        <v>3</v>
      </c>
      <c r="E4321" s="20" t="str">
        <f>VLOOKUP(A4321,英雄数据表!A:C,3,0)</f>
        <v>毁灭权杖</v>
      </c>
      <c r="F4321" s="20">
        <f t="shared" si="278"/>
        <v>33026</v>
      </c>
      <c r="G4321" s="20">
        <f t="shared" si="279"/>
        <v>33026</v>
      </c>
      <c r="H4321" s="21" t="str">
        <f>VLOOKUP(B4321,属性中转表!A:F,6,FALSE)</f>
        <v>"hp":48600,"atk":1350</v>
      </c>
      <c r="I4321" s="20" t="str">
        <f>IF(VLOOKUP(B4321,属性中转表!A:G,7,FALSE)=0,"",VLOOKUP(VLOOKUP(B4321,属性中转表!A:G,7,FALSE),属性中转表!$K$2:$P$21,6,0))&amp;IF(VLOOKUP(B4321,属性中转表!A:G,7,FALSE)&gt;=50,VLOOKUP(A4321,英雄数据表!A:K,9,0),IF(VLOOKUP(B4321,属性中转表!A:G,7,FALSE)&gt;=25,VLOOKUP(A4321,英雄数据表!A:K,5,0),""))</f>
        <v>"atk":300,"hp":5000,"undpspro":50</v>
      </c>
      <c r="J4321" s="20" t="str">
        <f>IF(I4321="","",属性中转表!$I$1&amp;(IF(VLOOKUP(B4321,属性中转表!A:G,7,FALSE)=0,0,VLOOKUP(VLOOKUP(B4321,属性中转表!A:G,7,FALSE),属性中转表!$K$2:$P$21,4,0)))+IFERROR(VLOOKUP(A4321,英雄数据表!A:K,IF(武魂!B4321&gt;=50,10,IF(武魂!B4321&gt;=25,6)),0),0))</f>
        <v>,"dpspro":50</v>
      </c>
      <c r="K4321" s="32" t="str">
        <f t="shared" si="280"/>
        <v>"atk":300,"hp":5000,"undpspro":50,"dpspro":50</v>
      </c>
      <c r="L4321" s="20" t="str">
        <f>IF(B4321&gt;=50,VLOOKUP(A4321,英雄数据表!A:L,11,FALSE),IF(B4321&gt;=25,VLOOKUP(A4321,英雄数据表!A:L,7,0),""))</f>
        <v/>
      </c>
      <c r="M4321" s="20" t="str">
        <f>IFERROR(VLOOKUP(B4321,属性中转表!$K$2:$O$21,5,FALSE),"")</f>
        <v>"dpspro":50</v>
      </c>
      <c r="N4321" s="20" t="str">
        <f>IF(B4321=25,VLOOKUP(A4321,英雄数据表!A:L,8,FALSE),IF(B4321=50,VLOOKUP(A4321,英雄数据表!A:L,12,0),""))</f>
        <v/>
      </c>
    </row>
    <row r="4322" spans="1:14" x14ac:dyDescent="0.3">
      <c r="A4322" s="20">
        <v>33026</v>
      </c>
      <c r="B4322" s="21">
        <f t="shared" si="277"/>
        <v>21</v>
      </c>
      <c r="C4322" s="21">
        <v>5</v>
      </c>
      <c r="D4322" s="21">
        <f>VLOOKUP(A4322,英雄数据表!A:D,4,0)</f>
        <v>3</v>
      </c>
      <c r="E4322" s="20" t="str">
        <f>VLOOKUP(A4322,英雄数据表!A:C,3,0)</f>
        <v>毁灭权杖</v>
      </c>
      <c r="F4322" s="20">
        <f t="shared" si="278"/>
        <v>33026</v>
      </c>
      <c r="G4322" s="20">
        <f t="shared" si="279"/>
        <v>33026</v>
      </c>
      <c r="H4322" s="21" t="str">
        <f>VLOOKUP(B4322,属性中转表!A:F,6,FALSE)</f>
        <v>"hp":52200,"atk":1450</v>
      </c>
      <c r="I4322" s="20" t="str">
        <f>IF(VLOOKUP(B4322,属性中转表!A:G,7,FALSE)=0,"",VLOOKUP(VLOOKUP(B4322,属性中转表!A:G,7,FALSE),属性中转表!$K$2:$P$21,6,0))&amp;IF(VLOOKUP(B4322,属性中转表!A:G,7,FALSE)&gt;=50,VLOOKUP(A4322,英雄数据表!A:K,9,0),IF(VLOOKUP(B4322,属性中转表!A:G,7,FALSE)&gt;=25,VLOOKUP(A4322,英雄数据表!A:K,5,0),""))</f>
        <v>"atk":300,"hp":5000,"undpspro":50</v>
      </c>
      <c r="J4322" s="20" t="str">
        <f>IF(I4322="","",属性中转表!$I$1&amp;(IF(VLOOKUP(B4322,属性中转表!A:G,7,FALSE)=0,0,VLOOKUP(VLOOKUP(B4322,属性中转表!A:G,7,FALSE),属性中转表!$K$2:$P$21,4,0)))+IFERROR(VLOOKUP(A4322,英雄数据表!A:K,IF(武魂!B4322&gt;=50,10,IF(武魂!B4322&gt;=25,6)),0),0))</f>
        <v>,"dpspro":50</v>
      </c>
      <c r="K4322" s="32" t="str">
        <f t="shared" si="280"/>
        <v>"atk":300,"hp":5000,"undpspro":50,"dpspro":50</v>
      </c>
      <c r="L4322" s="20" t="str">
        <f>IF(B4322&gt;=50,VLOOKUP(A4322,英雄数据表!A:L,11,FALSE),IF(B4322&gt;=25,VLOOKUP(A4322,英雄数据表!A:L,7,0),""))</f>
        <v/>
      </c>
      <c r="M4322" s="20" t="str">
        <f>IFERROR(VLOOKUP(B4322,属性中转表!$K$2:$O$21,5,FALSE),"")</f>
        <v/>
      </c>
      <c r="N4322" s="20" t="str">
        <f>IF(B4322=25,VLOOKUP(A4322,英雄数据表!A:L,8,FALSE),IF(B4322=50,VLOOKUP(A4322,英雄数据表!A:L,12,0),""))</f>
        <v/>
      </c>
    </row>
    <row r="4323" spans="1:14" x14ac:dyDescent="0.3">
      <c r="A4323" s="20">
        <v>33026</v>
      </c>
      <c r="B4323" s="21">
        <f t="shared" ref="B4323:B4386" si="287">IF(A4323=A4322,B4322+1,1)</f>
        <v>22</v>
      </c>
      <c r="C4323" s="21">
        <v>5</v>
      </c>
      <c r="D4323" s="21">
        <f>VLOOKUP(A4323,英雄数据表!A:D,4,0)</f>
        <v>3</v>
      </c>
      <c r="E4323" s="20" t="str">
        <f>VLOOKUP(A4323,英雄数据表!A:C,3,0)</f>
        <v>毁灭权杖</v>
      </c>
      <c r="F4323" s="20">
        <f t="shared" ref="F4323:F4386" si="288">A4323</f>
        <v>33026</v>
      </c>
      <c r="G4323" s="20">
        <f t="shared" ref="G4323:G4386" si="289">A4323</f>
        <v>33026</v>
      </c>
      <c r="H4323" s="21" t="str">
        <f>VLOOKUP(B4323,属性中转表!A:F,6,FALSE)</f>
        <v>"hp":55800,"atk":1550</v>
      </c>
      <c r="I4323" s="20" t="str">
        <f>IF(VLOOKUP(B4323,属性中转表!A:G,7,FALSE)=0,"",VLOOKUP(VLOOKUP(B4323,属性中转表!A:G,7,FALSE),属性中转表!$K$2:$P$21,6,0))&amp;IF(VLOOKUP(B4323,属性中转表!A:G,7,FALSE)&gt;=50,VLOOKUP(A4323,英雄数据表!A:K,9,0),IF(VLOOKUP(B4323,属性中转表!A:G,7,FALSE)&gt;=25,VLOOKUP(A4323,英雄数据表!A:K,5,0),""))</f>
        <v>"atk":300,"hp":5000,"undpspro":50</v>
      </c>
      <c r="J4323" s="20" t="str">
        <f>IF(I4323="","",属性中转表!$I$1&amp;(IF(VLOOKUP(B4323,属性中转表!A:G,7,FALSE)=0,0,VLOOKUP(VLOOKUP(B4323,属性中转表!A:G,7,FALSE),属性中转表!$K$2:$P$21,4,0)))+IFERROR(VLOOKUP(A4323,英雄数据表!A:K,IF(武魂!B4323&gt;=50,10,IF(武魂!B4323&gt;=25,6)),0),0))</f>
        <v>,"dpspro":50</v>
      </c>
      <c r="K4323" s="32" t="str">
        <f t="shared" si="280"/>
        <v>"atk":300,"hp":5000,"undpspro":50,"dpspro":50</v>
      </c>
      <c r="L4323" s="20" t="str">
        <f>IF(B4323&gt;=50,VLOOKUP(A4323,英雄数据表!A:L,11,FALSE),IF(B4323&gt;=25,VLOOKUP(A4323,英雄数据表!A:L,7,0),""))</f>
        <v/>
      </c>
      <c r="M4323" s="20" t="str">
        <f>IFERROR(VLOOKUP(B4323,属性中转表!$K$2:$O$21,5,FALSE),"")</f>
        <v/>
      </c>
      <c r="N4323" s="20" t="str">
        <f>IF(B4323=25,VLOOKUP(A4323,英雄数据表!A:L,8,FALSE),IF(B4323=50,VLOOKUP(A4323,英雄数据表!A:L,12,0),""))</f>
        <v/>
      </c>
    </row>
    <row r="4324" spans="1:14" x14ac:dyDescent="0.3">
      <c r="A4324" s="20">
        <v>33026</v>
      </c>
      <c r="B4324" s="21">
        <f t="shared" si="287"/>
        <v>23</v>
      </c>
      <c r="C4324" s="21">
        <v>5</v>
      </c>
      <c r="D4324" s="21">
        <f>VLOOKUP(A4324,英雄数据表!A:D,4,0)</f>
        <v>3</v>
      </c>
      <c r="E4324" s="20" t="str">
        <f>VLOOKUP(A4324,英雄数据表!A:C,3,0)</f>
        <v>毁灭权杖</v>
      </c>
      <c r="F4324" s="20">
        <f t="shared" si="288"/>
        <v>33026</v>
      </c>
      <c r="G4324" s="20">
        <f t="shared" si="289"/>
        <v>33026</v>
      </c>
      <c r="H4324" s="21" t="str">
        <f>VLOOKUP(B4324,属性中转表!A:F,6,FALSE)</f>
        <v>"hp":59400,"atk":1650</v>
      </c>
      <c r="I4324" s="20" t="str">
        <f>IF(VLOOKUP(B4324,属性中转表!A:G,7,FALSE)=0,"",VLOOKUP(VLOOKUP(B4324,属性中转表!A:G,7,FALSE),属性中转表!$K$2:$P$21,6,0))&amp;IF(VLOOKUP(B4324,属性中转表!A:G,7,FALSE)&gt;=50,VLOOKUP(A4324,英雄数据表!A:K,9,0),IF(VLOOKUP(B4324,属性中转表!A:G,7,FALSE)&gt;=25,VLOOKUP(A4324,英雄数据表!A:K,5,0),""))</f>
        <v>"atk":300,"hp":5000,"undpspro":50</v>
      </c>
      <c r="J4324" s="20" t="str">
        <f>IF(I4324="","",属性中转表!$I$1&amp;(IF(VLOOKUP(B4324,属性中转表!A:G,7,FALSE)=0,0,VLOOKUP(VLOOKUP(B4324,属性中转表!A:G,7,FALSE),属性中转表!$K$2:$P$21,4,0)))+IFERROR(VLOOKUP(A4324,英雄数据表!A:K,IF(武魂!B4324&gt;=50,10,IF(武魂!B4324&gt;=25,6)),0),0))</f>
        <v>,"dpspro":50</v>
      </c>
      <c r="K4324" s="32" t="str">
        <f t="shared" si="280"/>
        <v>"atk":300,"hp":5000,"undpspro":50,"dpspro":50</v>
      </c>
      <c r="L4324" s="20" t="str">
        <f>IF(B4324&gt;=50,VLOOKUP(A4324,英雄数据表!A:L,11,FALSE),IF(B4324&gt;=25,VLOOKUP(A4324,英雄数据表!A:L,7,0),""))</f>
        <v/>
      </c>
      <c r="M4324" s="20" t="str">
        <f>IFERROR(VLOOKUP(B4324,属性中转表!$K$2:$O$21,5,FALSE),"")</f>
        <v/>
      </c>
      <c r="N4324" s="20" t="str">
        <f>IF(B4324=25,VLOOKUP(A4324,英雄数据表!A:L,8,FALSE),IF(B4324=50,VLOOKUP(A4324,英雄数据表!A:L,12,0),""))</f>
        <v/>
      </c>
    </row>
    <row r="4325" spans="1:14" x14ac:dyDescent="0.3">
      <c r="A4325" s="20">
        <v>33026</v>
      </c>
      <c r="B4325" s="21">
        <f t="shared" si="287"/>
        <v>24</v>
      </c>
      <c r="C4325" s="21">
        <v>5</v>
      </c>
      <c r="D4325" s="21">
        <f>VLOOKUP(A4325,英雄数据表!A:D,4,0)</f>
        <v>3</v>
      </c>
      <c r="E4325" s="20" t="str">
        <f>VLOOKUP(A4325,英雄数据表!A:C,3,0)</f>
        <v>毁灭权杖</v>
      </c>
      <c r="F4325" s="20">
        <f t="shared" si="288"/>
        <v>33026</v>
      </c>
      <c r="G4325" s="20">
        <f t="shared" si="289"/>
        <v>33026</v>
      </c>
      <c r="H4325" s="21" t="str">
        <f>VLOOKUP(B4325,属性中转表!A:F,6,FALSE)</f>
        <v>"hp":63000,"atk":1750</v>
      </c>
      <c r="I4325" s="20" t="str">
        <f>IF(VLOOKUP(B4325,属性中转表!A:G,7,FALSE)=0,"",VLOOKUP(VLOOKUP(B4325,属性中转表!A:G,7,FALSE),属性中转表!$K$2:$P$21,6,0))&amp;IF(VLOOKUP(B4325,属性中转表!A:G,7,FALSE)&gt;=50,VLOOKUP(A4325,英雄数据表!A:K,9,0),IF(VLOOKUP(B4325,属性中转表!A:G,7,FALSE)&gt;=25,VLOOKUP(A4325,英雄数据表!A:K,5,0),""))</f>
        <v>"atk":300,"hp":5000,"undpspro":50</v>
      </c>
      <c r="J4325" s="20" t="str">
        <f>IF(I4325="","",属性中转表!$I$1&amp;(IF(VLOOKUP(B4325,属性中转表!A:G,7,FALSE)=0,0,VLOOKUP(VLOOKUP(B4325,属性中转表!A:G,7,FALSE),属性中转表!$K$2:$P$21,4,0)))+IFERROR(VLOOKUP(A4325,英雄数据表!A:K,IF(武魂!B4325&gt;=50,10,IF(武魂!B4325&gt;=25,6)),0),0))</f>
        <v>,"dpspro":50</v>
      </c>
      <c r="K4325" s="32" t="str">
        <f t="shared" si="280"/>
        <v>"atk":300,"hp":5000,"undpspro":50,"dpspro":50</v>
      </c>
      <c r="L4325" s="20" t="str">
        <f>IF(B4325&gt;=50,VLOOKUP(A4325,英雄数据表!A:L,11,FALSE),IF(B4325&gt;=25,VLOOKUP(A4325,英雄数据表!A:L,7,0),""))</f>
        <v/>
      </c>
      <c r="M4325" s="20" t="str">
        <f>IFERROR(VLOOKUP(B4325,属性中转表!$K$2:$O$21,5,FALSE),"")</f>
        <v/>
      </c>
      <c r="N4325" s="20" t="str">
        <f>IF(B4325=25,VLOOKUP(A4325,英雄数据表!A:L,8,FALSE),IF(B4325=50,VLOOKUP(A4325,英雄数据表!A:L,12,0),""))</f>
        <v/>
      </c>
    </row>
    <row r="4326" spans="1:14" x14ac:dyDescent="0.3">
      <c r="A4326" s="20">
        <v>33026</v>
      </c>
      <c r="B4326" s="21">
        <f t="shared" si="287"/>
        <v>25</v>
      </c>
      <c r="C4326" s="21">
        <v>5</v>
      </c>
      <c r="D4326" s="21">
        <f>VLOOKUP(A4326,英雄数据表!A:D,4,0)</f>
        <v>3</v>
      </c>
      <c r="E4326" s="20" t="str">
        <f>VLOOKUP(A4326,英雄数据表!A:C,3,0)</f>
        <v>毁灭权杖</v>
      </c>
      <c r="F4326" s="20">
        <f t="shared" si="288"/>
        <v>33026</v>
      </c>
      <c r="G4326" s="20">
        <f t="shared" si="289"/>
        <v>33026</v>
      </c>
      <c r="H4326" s="21" t="str">
        <f>VLOOKUP(B4326,属性中转表!A:F,6,FALSE)</f>
        <v>"hp":66600,"atk":1850</v>
      </c>
      <c r="I4326" s="20" t="str">
        <f>IF(VLOOKUP(B4326,属性中转表!A:G,7,FALSE)=0,"",VLOOKUP(VLOOKUP(B4326,属性中转表!A:G,7,FALSE),属性中转表!$K$2:$P$21,6,0))&amp;IF(VLOOKUP(B4326,属性中转表!A:G,7,FALSE)&gt;=50,VLOOKUP(A4326,英雄数据表!A:K,9,0),IF(VLOOKUP(B4326,属性中转表!A:G,7,FALSE)&gt;=25,VLOOKUP(A4326,英雄数据表!A:K,5,0),""))</f>
        <v>"atk":300,"hp":5000,"undpspro":50</v>
      </c>
      <c r="J4326" s="20" t="str">
        <f>IF(I4326="","",属性中转表!$I$1&amp;(IF(VLOOKUP(B4326,属性中转表!A:G,7,FALSE)=0,0,VLOOKUP(VLOOKUP(B4326,属性中转表!A:G,7,FALSE),属性中转表!$K$2:$P$21,4,0)))+IFERROR(VLOOKUP(A4326,英雄数据表!A:K,IF(武魂!B4326&gt;=50,10,IF(武魂!B4326&gt;=25,6)),0),0))</f>
        <v>,"dpspro":50</v>
      </c>
      <c r="K4326" s="32" t="str">
        <f t="shared" si="280"/>
        <v>"atk":300,"hp":5000,"undpspro":50,"dpspro":50</v>
      </c>
      <c r="L4326" s="20" t="str">
        <f>IF(B4326&gt;=50,VLOOKUP(A4326,英雄数据表!A:L,11,FALSE),IF(B4326&gt;=25,VLOOKUP(A4326,英雄数据表!A:L,7,0),""))</f>
        <v>"3302601004"</v>
      </c>
      <c r="M4326" s="20" t="str">
        <f>IFERROR(VLOOKUP(B4326,属性中转表!$K$2:$O$21,5,FALSE),"")</f>
        <v/>
      </c>
      <c r="N4326" s="20" t="str">
        <f>IF(B4326=25,VLOOKUP(A4326,英雄数据表!A:L,8,FALSE),IF(B4326=50,VLOOKUP(A4326,英雄数据表!A:L,12,0),""))</f>
        <v>释放怒气技能时，如果敌方英雄生命低于30%，则有60%概率对目标造成眩晕</v>
      </c>
    </row>
    <row r="4327" spans="1:14" x14ac:dyDescent="0.3">
      <c r="A4327" s="20">
        <v>33026</v>
      </c>
      <c r="B4327" s="21">
        <f t="shared" si="287"/>
        <v>26</v>
      </c>
      <c r="C4327" s="21">
        <v>5</v>
      </c>
      <c r="D4327" s="21">
        <f>VLOOKUP(A4327,英雄数据表!A:D,4,0)</f>
        <v>3</v>
      </c>
      <c r="E4327" s="20" t="str">
        <f>VLOOKUP(A4327,英雄数据表!A:C,3,0)</f>
        <v>毁灭权杖</v>
      </c>
      <c r="F4327" s="20">
        <f t="shared" si="288"/>
        <v>33026</v>
      </c>
      <c r="G4327" s="20">
        <f t="shared" si="289"/>
        <v>33026</v>
      </c>
      <c r="H4327" s="21" t="str">
        <f>VLOOKUP(B4327,属性中转表!A:F,6,FALSE)</f>
        <v>"hp":70200,"atk":1950</v>
      </c>
      <c r="I4327" s="20" t="str">
        <f>IF(VLOOKUP(B4327,属性中转表!A:G,7,FALSE)=0,"",VLOOKUP(VLOOKUP(B4327,属性中转表!A:G,7,FALSE),属性中转表!$K$2:$P$21,6,0))&amp;IF(VLOOKUP(B4327,属性中转表!A:G,7,FALSE)&gt;=50,VLOOKUP(A4327,英雄数据表!A:K,9,0),IF(VLOOKUP(B4327,属性中转表!A:G,7,FALSE)&gt;=25,VLOOKUP(A4327,英雄数据表!A:K,5,0),""))</f>
        <v>"atk":300,"hp":5000,"undpspro":50</v>
      </c>
      <c r="J4327" s="20" t="str">
        <f>IF(I4327="","",属性中转表!$I$1&amp;(IF(VLOOKUP(B4327,属性中转表!A:G,7,FALSE)=0,0,VLOOKUP(VLOOKUP(B4327,属性中转表!A:G,7,FALSE),属性中转表!$K$2:$P$21,4,0)))+IFERROR(VLOOKUP(A4327,英雄数据表!A:K,IF(武魂!B4327&gt;=50,10,IF(武魂!B4327&gt;=25,6)),0),0))</f>
        <v>,"dpspro":50</v>
      </c>
      <c r="K4327" s="32" t="str">
        <f t="shared" si="280"/>
        <v>"atk":300,"hp":5000,"undpspro":50,"dpspro":50</v>
      </c>
      <c r="L4327" s="20" t="str">
        <f>IF(B4327&gt;=50,VLOOKUP(A4327,英雄数据表!A:L,11,FALSE),IF(B4327&gt;=25,VLOOKUP(A4327,英雄数据表!A:L,7,0),""))</f>
        <v>"3302601004"</v>
      </c>
      <c r="M4327" s="20" t="str">
        <f>IFERROR(VLOOKUP(B4327,属性中转表!$K$2:$O$21,5,FALSE),"")</f>
        <v/>
      </c>
      <c r="N4327" s="20" t="str">
        <f>IF(B4327=25,VLOOKUP(A4327,英雄数据表!A:L,8,FALSE),IF(B4327=50,VLOOKUP(A4327,英雄数据表!A:L,12,0),""))</f>
        <v/>
      </c>
    </row>
    <row r="4328" spans="1:14" x14ac:dyDescent="0.3">
      <c r="A4328" s="20">
        <v>33026</v>
      </c>
      <c r="B4328" s="21">
        <f t="shared" si="287"/>
        <v>27</v>
      </c>
      <c r="C4328" s="21">
        <v>5</v>
      </c>
      <c r="D4328" s="21">
        <f>VLOOKUP(A4328,英雄数据表!A:D,4,0)</f>
        <v>3</v>
      </c>
      <c r="E4328" s="20" t="str">
        <f>VLOOKUP(A4328,英雄数据表!A:C,3,0)</f>
        <v>毁灭权杖</v>
      </c>
      <c r="F4328" s="20">
        <f t="shared" si="288"/>
        <v>33026</v>
      </c>
      <c r="G4328" s="20">
        <f t="shared" si="289"/>
        <v>33026</v>
      </c>
      <c r="H4328" s="21" t="str">
        <f>VLOOKUP(B4328,属性中转表!A:F,6,FALSE)</f>
        <v>"hp":73800,"atk":2050</v>
      </c>
      <c r="I4328" s="20" t="str">
        <f>IF(VLOOKUP(B4328,属性中转表!A:G,7,FALSE)=0,"",VLOOKUP(VLOOKUP(B4328,属性中转表!A:G,7,FALSE),属性中转表!$K$2:$P$21,6,0))&amp;IF(VLOOKUP(B4328,属性中转表!A:G,7,FALSE)&gt;=50,VLOOKUP(A4328,英雄数据表!A:K,9,0),IF(VLOOKUP(B4328,属性中转表!A:G,7,FALSE)&gt;=25,VLOOKUP(A4328,英雄数据表!A:K,5,0),""))</f>
        <v>"atk":300,"hp":5000,"undpspro":50</v>
      </c>
      <c r="J4328" s="20" t="str">
        <f>IF(I4328="","",属性中转表!$I$1&amp;(IF(VLOOKUP(B4328,属性中转表!A:G,7,FALSE)=0,0,VLOOKUP(VLOOKUP(B4328,属性中转表!A:G,7,FALSE),属性中转表!$K$2:$P$21,4,0)))+IFERROR(VLOOKUP(A4328,英雄数据表!A:K,IF(武魂!B4328&gt;=50,10,IF(武魂!B4328&gt;=25,6)),0),0))</f>
        <v>,"dpspro":50</v>
      </c>
      <c r="K4328" s="32" t="str">
        <f t="shared" si="280"/>
        <v>"atk":300,"hp":5000,"undpspro":50,"dpspro":50</v>
      </c>
      <c r="L4328" s="20" t="str">
        <f>IF(B4328&gt;=50,VLOOKUP(A4328,英雄数据表!A:L,11,FALSE),IF(B4328&gt;=25,VLOOKUP(A4328,英雄数据表!A:L,7,0),""))</f>
        <v>"3302601004"</v>
      </c>
      <c r="M4328" s="20" t="str">
        <f>IFERROR(VLOOKUP(B4328,属性中转表!$K$2:$O$21,5,FALSE),"")</f>
        <v/>
      </c>
      <c r="N4328" s="20" t="str">
        <f>IF(B4328=25,VLOOKUP(A4328,英雄数据表!A:L,8,FALSE),IF(B4328=50,VLOOKUP(A4328,英雄数据表!A:L,12,0),""))</f>
        <v/>
      </c>
    </row>
    <row r="4329" spans="1:14" x14ac:dyDescent="0.3">
      <c r="A4329" s="20">
        <v>33026</v>
      </c>
      <c r="B4329" s="21">
        <f t="shared" si="287"/>
        <v>28</v>
      </c>
      <c r="C4329" s="21">
        <v>5</v>
      </c>
      <c r="D4329" s="21">
        <f>VLOOKUP(A4329,英雄数据表!A:D,4,0)</f>
        <v>3</v>
      </c>
      <c r="E4329" s="20" t="str">
        <f>VLOOKUP(A4329,英雄数据表!A:C,3,0)</f>
        <v>毁灭权杖</v>
      </c>
      <c r="F4329" s="20">
        <f t="shared" si="288"/>
        <v>33026</v>
      </c>
      <c r="G4329" s="20">
        <f t="shared" si="289"/>
        <v>33026</v>
      </c>
      <c r="H4329" s="21" t="str">
        <f>VLOOKUP(B4329,属性中转表!A:F,6,FALSE)</f>
        <v>"hp":77400,"atk":2150</v>
      </c>
      <c r="I4329" s="20" t="str">
        <f>IF(VLOOKUP(B4329,属性中转表!A:G,7,FALSE)=0,"",VLOOKUP(VLOOKUP(B4329,属性中转表!A:G,7,FALSE),属性中转表!$K$2:$P$21,6,0))&amp;IF(VLOOKUP(B4329,属性中转表!A:G,7,FALSE)&gt;=50,VLOOKUP(A4329,英雄数据表!A:K,9,0),IF(VLOOKUP(B4329,属性中转表!A:G,7,FALSE)&gt;=25,VLOOKUP(A4329,英雄数据表!A:K,5,0),""))</f>
        <v>"atk":300,"hp":5000,"undpspro":50</v>
      </c>
      <c r="J4329" s="20" t="str">
        <f>IF(I4329="","",属性中转表!$I$1&amp;(IF(VLOOKUP(B4329,属性中转表!A:G,7,FALSE)=0,0,VLOOKUP(VLOOKUP(B4329,属性中转表!A:G,7,FALSE),属性中转表!$K$2:$P$21,4,0)))+IFERROR(VLOOKUP(A4329,英雄数据表!A:K,IF(武魂!B4329&gt;=50,10,IF(武魂!B4329&gt;=25,6)),0),0))</f>
        <v>,"dpspro":50</v>
      </c>
      <c r="K4329" s="32" t="str">
        <f t="shared" si="280"/>
        <v>"atk":300,"hp":5000,"undpspro":50,"dpspro":50</v>
      </c>
      <c r="L4329" s="20" t="str">
        <f>IF(B4329&gt;=50,VLOOKUP(A4329,英雄数据表!A:L,11,FALSE),IF(B4329&gt;=25,VLOOKUP(A4329,英雄数据表!A:L,7,0),""))</f>
        <v>"3302601004"</v>
      </c>
      <c r="M4329" s="20" t="str">
        <f>IFERROR(VLOOKUP(B4329,属性中转表!$K$2:$O$21,5,FALSE),"")</f>
        <v/>
      </c>
      <c r="N4329" s="20" t="str">
        <f>IF(B4329=25,VLOOKUP(A4329,英雄数据表!A:L,8,FALSE),IF(B4329=50,VLOOKUP(A4329,英雄数据表!A:L,12,0),""))</f>
        <v/>
      </c>
    </row>
    <row r="4330" spans="1:14" x14ac:dyDescent="0.3">
      <c r="A4330" s="20">
        <v>33026</v>
      </c>
      <c r="B4330" s="21">
        <f t="shared" si="287"/>
        <v>29</v>
      </c>
      <c r="C4330" s="21">
        <v>5</v>
      </c>
      <c r="D4330" s="21">
        <f>VLOOKUP(A4330,英雄数据表!A:D,4,0)</f>
        <v>3</v>
      </c>
      <c r="E4330" s="20" t="str">
        <f>VLOOKUP(A4330,英雄数据表!A:C,3,0)</f>
        <v>毁灭权杖</v>
      </c>
      <c r="F4330" s="20">
        <f t="shared" si="288"/>
        <v>33026</v>
      </c>
      <c r="G4330" s="20">
        <f t="shared" si="289"/>
        <v>33026</v>
      </c>
      <c r="H4330" s="21" t="str">
        <f>VLOOKUP(B4330,属性中转表!A:F,6,FALSE)</f>
        <v>"hp":81000,"atk":2250</v>
      </c>
      <c r="I4330" s="20" t="str">
        <f>IF(VLOOKUP(B4330,属性中转表!A:G,7,FALSE)=0,"",VLOOKUP(VLOOKUP(B4330,属性中转表!A:G,7,FALSE),属性中转表!$K$2:$P$21,6,0))&amp;IF(VLOOKUP(B4330,属性中转表!A:G,7,FALSE)&gt;=50,VLOOKUP(A4330,英雄数据表!A:K,9,0),IF(VLOOKUP(B4330,属性中转表!A:G,7,FALSE)&gt;=25,VLOOKUP(A4330,英雄数据表!A:K,5,0),""))</f>
        <v>"atk":300,"hp":5000,"undpspro":50</v>
      </c>
      <c r="J4330" s="20" t="str">
        <f>IF(I4330="","",属性中转表!$I$1&amp;(IF(VLOOKUP(B4330,属性中转表!A:G,7,FALSE)=0,0,VLOOKUP(VLOOKUP(B4330,属性中转表!A:G,7,FALSE),属性中转表!$K$2:$P$21,4,0)))+IFERROR(VLOOKUP(A4330,英雄数据表!A:K,IF(武魂!B4330&gt;=50,10,IF(武魂!B4330&gt;=25,6)),0),0))</f>
        <v>,"dpspro":50</v>
      </c>
      <c r="K4330" s="32" t="str">
        <f t="shared" si="280"/>
        <v>"atk":300,"hp":5000,"undpspro":50,"dpspro":50</v>
      </c>
      <c r="L4330" s="20" t="str">
        <f>IF(B4330&gt;=50,VLOOKUP(A4330,英雄数据表!A:L,11,FALSE),IF(B4330&gt;=25,VLOOKUP(A4330,英雄数据表!A:L,7,0),""))</f>
        <v>"3302601004"</v>
      </c>
      <c r="M4330" s="20" t="str">
        <f>IFERROR(VLOOKUP(B4330,属性中转表!$K$2:$O$21,5,FALSE),"")</f>
        <v/>
      </c>
      <c r="N4330" s="20" t="str">
        <f>IF(B4330=25,VLOOKUP(A4330,英雄数据表!A:L,8,FALSE),IF(B4330=50,VLOOKUP(A4330,英雄数据表!A:L,12,0),""))</f>
        <v/>
      </c>
    </row>
    <row r="4331" spans="1:14" x14ac:dyDescent="0.3">
      <c r="A4331" s="20">
        <v>33026</v>
      </c>
      <c r="B4331" s="21">
        <f t="shared" si="287"/>
        <v>30</v>
      </c>
      <c r="C4331" s="21">
        <v>5</v>
      </c>
      <c r="D4331" s="21">
        <f>VLOOKUP(A4331,英雄数据表!A:D,4,0)</f>
        <v>3</v>
      </c>
      <c r="E4331" s="20" t="str">
        <f>VLOOKUP(A4331,英雄数据表!A:C,3,0)</f>
        <v>毁灭权杖</v>
      </c>
      <c r="F4331" s="20">
        <f t="shared" si="288"/>
        <v>33026</v>
      </c>
      <c r="G4331" s="20">
        <f t="shared" si="289"/>
        <v>33026</v>
      </c>
      <c r="H4331" s="21" t="str">
        <f>VLOOKUP(B4331,属性中转表!A:F,6,FALSE)</f>
        <v>"hp":84600,"atk":2350</v>
      </c>
      <c r="I4331" s="20" t="str">
        <f>IF(VLOOKUP(B4331,属性中转表!A:G,7,FALSE)=0,"",VLOOKUP(VLOOKUP(B4331,属性中转表!A:G,7,FALSE),属性中转表!$K$2:$P$21,6,0))&amp;IF(VLOOKUP(B4331,属性中转表!A:G,7,FALSE)&gt;=50,VLOOKUP(A4331,英雄数据表!A:K,9,0),IF(VLOOKUP(B4331,属性中转表!A:G,7,FALSE)&gt;=25,VLOOKUP(A4331,英雄数据表!A:K,5,0),""))</f>
        <v>"atk":300,"hp":5000,"undpspro":100</v>
      </c>
      <c r="J4331" s="20" t="str">
        <f>IF(I4331="","",属性中转表!$I$1&amp;(IF(VLOOKUP(B4331,属性中转表!A:G,7,FALSE)=0,0,VLOOKUP(VLOOKUP(B4331,属性中转表!A:G,7,FALSE),属性中转表!$K$2:$P$21,4,0)))+IFERROR(VLOOKUP(A4331,英雄数据表!A:K,IF(武魂!B4331&gt;=50,10,IF(武魂!B4331&gt;=25,6)),0),0))</f>
        <v>,"dpspro":50</v>
      </c>
      <c r="K4331" s="32" t="str">
        <f t="shared" si="280"/>
        <v>"atk":300,"hp":5000,"undpspro":100,"dpspro":50</v>
      </c>
      <c r="L4331" s="20" t="str">
        <f>IF(B4331&gt;=50,VLOOKUP(A4331,英雄数据表!A:L,11,FALSE),IF(B4331&gt;=25,VLOOKUP(A4331,英雄数据表!A:L,7,0),""))</f>
        <v>"3302601004"</v>
      </c>
      <c r="M4331" s="20" t="str">
        <f>IFERROR(VLOOKUP(B4331,属性中转表!$K$2:$O$21,5,FALSE),"")</f>
        <v>"undpspro":50</v>
      </c>
      <c r="N4331" s="20" t="str">
        <f>IF(B4331=25,VLOOKUP(A4331,英雄数据表!A:L,8,FALSE),IF(B4331=50,VLOOKUP(A4331,英雄数据表!A:L,12,0),""))</f>
        <v/>
      </c>
    </row>
    <row r="4332" spans="1:14" x14ac:dyDescent="0.3">
      <c r="A4332" s="20">
        <v>33026</v>
      </c>
      <c r="B4332" s="21">
        <f t="shared" si="287"/>
        <v>31</v>
      </c>
      <c r="C4332" s="21">
        <v>5</v>
      </c>
      <c r="D4332" s="21">
        <f>VLOOKUP(A4332,英雄数据表!A:D,4,0)</f>
        <v>3</v>
      </c>
      <c r="E4332" s="20" t="str">
        <f>VLOOKUP(A4332,英雄数据表!A:C,3,0)</f>
        <v>毁灭权杖</v>
      </c>
      <c r="F4332" s="20">
        <f t="shared" si="288"/>
        <v>33026</v>
      </c>
      <c r="G4332" s="20">
        <f t="shared" si="289"/>
        <v>33026</v>
      </c>
      <c r="H4332" s="21" t="str">
        <f>VLOOKUP(B4332,属性中转表!A:F,6,FALSE)</f>
        <v>"hp":89100,"atk":2475</v>
      </c>
      <c r="I4332" s="20" t="str">
        <f>IF(VLOOKUP(B4332,属性中转表!A:G,7,FALSE)=0,"",VLOOKUP(VLOOKUP(B4332,属性中转表!A:G,7,FALSE),属性中转表!$K$2:$P$21,6,0))&amp;IF(VLOOKUP(B4332,属性中转表!A:G,7,FALSE)&gt;=50,VLOOKUP(A4332,英雄数据表!A:K,9,0),IF(VLOOKUP(B4332,属性中转表!A:G,7,FALSE)&gt;=25,VLOOKUP(A4332,英雄数据表!A:K,5,0),""))</f>
        <v>"atk":300,"hp":5000,"undpspro":100</v>
      </c>
      <c r="J4332" s="20" t="str">
        <f>IF(I4332="","",属性中转表!$I$1&amp;(IF(VLOOKUP(B4332,属性中转表!A:G,7,FALSE)=0,0,VLOOKUP(VLOOKUP(B4332,属性中转表!A:G,7,FALSE),属性中转表!$K$2:$P$21,4,0)))+IFERROR(VLOOKUP(A4332,英雄数据表!A:K,IF(武魂!B4332&gt;=50,10,IF(武魂!B4332&gt;=25,6)),0),0))</f>
        <v>,"dpspro":50</v>
      </c>
      <c r="K4332" s="32" t="str">
        <f t="shared" si="280"/>
        <v>"atk":300,"hp":5000,"undpspro":100,"dpspro":50</v>
      </c>
      <c r="L4332" s="20" t="str">
        <f>IF(B4332&gt;=50,VLOOKUP(A4332,英雄数据表!A:L,11,FALSE),IF(B4332&gt;=25,VLOOKUP(A4332,英雄数据表!A:L,7,0),""))</f>
        <v>"3302601004"</v>
      </c>
      <c r="M4332" s="20" t="str">
        <f>IFERROR(VLOOKUP(B4332,属性中转表!$K$2:$O$21,5,FALSE),"")</f>
        <v/>
      </c>
      <c r="N4332" s="20" t="str">
        <f>IF(B4332=25,VLOOKUP(A4332,英雄数据表!A:L,8,FALSE),IF(B4332=50,VLOOKUP(A4332,英雄数据表!A:L,12,0),""))</f>
        <v/>
      </c>
    </row>
    <row r="4333" spans="1:14" x14ac:dyDescent="0.3">
      <c r="A4333" s="20">
        <v>33026</v>
      </c>
      <c r="B4333" s="21">
        <f t="shared" si="287"/>
        <v>32</v>
      </c>
      <c r="C4333" s="21">
        <v>5</v>
      </c>
      <c r="D4333" s="21">
        <f>VLOOKUP(A4333,英雄数据表!A:D,4,0)</f>
        <v>3</v>
      </c>
      <c r="E4333" s="20" t="str">
        <f>VLOOKUP(A4333,英雄数据表!A:C,3,0)</f>
        <v>毁灭权杖</v>
      </c>
      <c r="F4333" s="20">
        <f t="shared" si="288"/>
        <v>33026</v>
      </c>
      <c r="G4333" s="20">
        <f t="shared" si="289"/>
        <v>33026</v>
      </c>
      <c r="H4333" s="21" t="str">
        <f>VLOOKUP(B4333,属性中转表!A:F,6,FALSE)</f>
        <v>"hp":93600,"atk":2600</v>
      </c>
      <c r="I4333" s="20" t="str">
        <f>IF(VLOOKUP(B4333,属性中转表!A:G,7,FALSE)=0,"",VLOOKUP(VLOOKUP(B4333,属性中转表!A:G,7,FALSE),属性中转表!$K$2:$P$21,6,0))&amp;IF(VLOOKUP(B4333,属性中转表!A:G,7,FALSE)&gt;=50,VLOOKUP(A4333,英雄数据表!A:K,9,0),IF(VLOOKUP(B4333,属性中转表!A:G,7,FALSE)&gt;=25,VLOOKUP(A4333,英雄数据表!A:K,5,0),""))</f>
        <v>"atk":300,"hp":5000,"undpspro":100</v>
      </c>
      <c r="J4333" s="20" t="str">
        <f>IF(I4333="","",属性中转表!$I$1&amp;(IF(VLOOKUP(B4333,属性中转表!A:G,7,FALSE)=0,0,VLOOKUP(VLOOKUP(B4333,属性中转表!A:G,7,FALSE),属性中转表!$K$2:$P$21,4,0)))+IFERROR(VLOOKUP(A4333,英雄数据表!A:K,IF(武魂!B4333&gt;=50,10,IF(武魂!B4333&gt;=25,6)),0),0))</f>
        <v>,"dpspro":50</v>
      </c>
      <c r="K4333" s="32" t="str">
        <f t="shared" si="280"/>
        <v>"atk":300,"hp":5000,"undpspro":100,"dpspro":50</v>
      </c>
      <c r="L4333" s="20" t="str">
        <f>IF(B4333&gt;=50,VLOOKUP(A4333,英雄数据表!A:L,11,FALSE),IF(B4333&gt;=25,VLOOKUP(A4333,英雄数据表!A:L,7,0),""))</f>
        <v>"3302601004"</v>
      </c>
      <c r="M4333" s="20" t="str">
        <f>IFERROR(VLOOKUP(B4333,属性中转表!$K$2:$O$21,5,FALSE),"")</f>
        <v/>
      </c>
      <c r="N4333" s="20" t="str">
        <f>IF(B4333=25,VLOOKUP(A4333,英雄数据表!A:L,8,FALSE),IF(B4333=50,VLOOKUP(A4333,英雄数据表!A:L,12,0),""))</f>
        <v/>
      </c>
    </row>
    <row r="4334" spans="1:14" x14ac:dyDescent="0.3">
      <c r="A4334" s="20">
        <v>33026</v>
      </c>
      <c r="B4334" s="21">
        <f t="shared" si="287"/>
        <v>33</v>
      </c>
      <c r="C4334" s="21">
        <v>5</v>
      </c>
      <c r="D4334" s="21">
        <f>VLOOKUP(A4334,英雄数据表!A:D,4,0)</f>
        <v>3</v>
      </c>
      <c r="E4334" s="20" t="str">
        <f>VLOOKUP(A4334,英雄数据表!A:C,3,0)</f>
        <v>毁灭权杖</v>
      </c>
      <c r="F4334" s="20">
        <f t="shared" si="288"/>
        <v>33026</v>
      </c>
      <c r="G4334" s="20">
        <f t="shared" si="289"/>
        <v>33026</v>
      </c>
      <c r="H4334" s="21" t="str">
        <f>VLOOKUP(B4334,属性中转表!A:F,6,FALSE)</f>
        <v>"hp":98100,"atk":2725</v>
      </c>
      <c r="I4334" s="20" t="str">
        <f>IF(VLOOKUP(B4334,属性中转表!A:G,7,FALSE)=0,"",VLOOKUP(VLOOKUP(B4334,属性中转表!A:G,7,FALSE),属性中转表!$K$2:$P$21,6,0))&amp;IF(VLOOKUP(B4334,属性中转表!A:G,7,FALSE)&gt;=50,VLOOKUP(A4334,英雄数据表!A:K,9,0),IF(VLOOKUP(B4334,属性中转表!A:G,7,FALSE)&gt;=25,VLOOKUP(A4334,英雄数据表!A:K,5,0),""))</f>
        <v>"atk":300,"hp":5000,"undpspro":100</v>
      </c>
      <c r="J4334" s="20" t="str">
        <f>IF(I4334="","",属性中转表!$I$1&amp;(IF(VLOOKUP(B4334,属性中转表!A:G,7,FALSE)=0,0,VLOOKUP(VLOOKUP(B4334,属性中转表!A:G,7,FALSE),属性中转表!$K$2:$P$21,4,0)))+IFERROR(VLOOKUP(A4334,英雄数据表!A:K,IF(武魂!B4334&gt;=50,10,IF(武魂!B4334&gt;=25,6)),0),0))</f>
        <v>,"dpspro":50</v>
      </c>
      <c r="K4334" s="32" t="str">
        <f t="shared" si="280"/>
        <v>"atk":300,"hp":5000,"undpspro":100,"dpspro":50</v>
      </c>
      <c r="L4334" s="20" t="str">
        <f>IF(B4334&gt;=50,VLOOKUP(A4334,英雄数据表!A:L,11,FALSE),IF(B4334&gt;=25,VLOOKUP(A4334,英雄数据表!A:L,7,0),""))</f>
        <v>"3302601004"</v>
      </c>
      <c r="M4334" s="20" t="str">
        <f>IFERROR(VLOOKUP(B4334,属性中转表!$K$2:$O$21,5,FALSE),"")</f>
        <v/>
      </c>
      <c r="N4334" s="20" t="str">
        <f>IF(B4334=25,VLOOKUP(A4334,英雄数据表!A:L,8,FALSE),IF(B4334=50,VLOOKUP(A4334,英雄数据表!A:L,12,0),""))</f>
        <v/>
      </c>
    </row>
    <row r="4335" spans="1:14" x14ac:dyDescent="0.3">
      <c r="A4335" s="20">
        <v>33026</v>
      </c>
      <c r="B4335" s="21">
        <f t="shared" si="287"/>
        <v>34</v>
      </c>
      <c r="C4335" s="21">
        <v>5</v>
      </c>
      <c r="D4335" s="21">
        <f>VLOOKUP(A4335,英雄数据表!A:D,4,0)</f>
        <v>3</v>
      </c>
      <c r="E4335" s="20" t="str">
        <f>VLOOKUP(A4335,英雄数据表!A:C,3,0)</f>
        <v>毁灭权杖</v>
      </c>
      <c r="F4335" s="20">
        <f t="shared" si="288"/>
        <v>33026</v>
      </c>
      <c r="G4335" s="20">
        <f t="shared" si="289"/>
        <v>33026</v>
      </c>
      <c r="H4335" s="21" t="str">
        <f>VLOOKUP(B4335,属性中转表!A:F,6,FALSE)</f>
        <v>"hp":102600,"atk":2850</v>
      </c>
      <c r="I4335" s="20" t="str">
        <f>IF(VLOOKUP(B4335,属性中转表!A:G,7,FALSE)=0,"",VLOOKUP(VLOOKUP(B4335,属性中转表!A:G,7,FALSE),属性中转表!$K$2:$P$21,6,0))&amp;IF(VLOOKUP(B4335,属性中转表!A:G,7,FALSE)&gt;=50,VLOOKUP(A4335,英雄数据表!A:K,9,0),IF(VLOOKUP(B4335,属性中转表!A:G,7,FALSE)&gt;=25,VLOOKUP(A4335,英雄数据表!A:K,5,0),""))</f>
        <v>"atk":300,"hp":5000,"undpspro":100</v>
      </c>
      <c r="J4335" s="20" t="str">
        <f>IF(I4335="","",属性中转表!$I$1&amp;(IF(VLOOKUP(B4335,属性中转表!A:G,7,FALSE)=0,0,VLOOKUP(VLOOKUP(B4335,属性中转表!A:G,7,FALSE),属性中转表!$K$2:$P$21,4,0)))+IFERROR(VLOOKUP(A4335,英雄数据表!A:K,IF(武魂!B4335&gt;=50,10,IF(武魂!B4335&gt;=25,6)),0),0))</f>
        <v>,"dpspro":50</v>
      </c>
      <c r="K4335" s="32" t="str">
        <f t="shared" si="280"/>
        <v>"atk":300,"hp":5000,"undpspro":100,"dpspro":50</v>
      </c>
      <c r="L4335" s="20" t="str">
        <f>IF(B4335&gt;=50,VLOOKUP(A4335,英雄数据表!A:L,11,FALSE),IF(B4335&gt;=25,VLOOKUP(A4335,英雄数据表!A:L,7,0),""))</f>
        <v>"3302601004"</v>
      </c>
      <c r="M4335" s="20" t="str">
        <f>IFERROR(VLOOKUP(B4335,属性中转表!$K$2:$O$21,5,FALSE),"")</f>
        <v/>
      </c>
      <c r="N4335" s="20" t="str">
        <f>IF(B4335=25,VLOOKUP(A4335,英雄数据表!A:L,8,FALSE),IF(B4335=50,VLOOKUP(A4335,英雄数据表!A:L,12,0),""))</f>
        <v/>
      </c>
    </row>
    <row r="4336" spans="1:14" x14ac:dyDescent="0.3">
      <c r="A4336" s="20">
        <v>33026</v>
      </c>
      <c r="B4336" s="21">
        <f t="shared" si="287"/>
        <v>35</v>
      </c>
      <c r="C4336" s="21">
        <v>5</v>
      </c>
      <c r="D4336" s="21">
        <f>VLOOKUP(A4336,英雄数据表!A:D,4,0)</f>
        <v>3</v>
      </c>
      <c r="E4336" s="20" t="str">
        <f>VLOOKUP(A4336,英雄数据表!A:C,3,0)</f>
        <v>毁灭权杖</v>
      </c>
      <c r="F4336" s="20">
        <f t="shared" si="288"/>
        <v>33026</v>
      </c>
      <c r="G4336" s="20">
        <f t="shared" si="289"/>
        <v>33026</v>
      </c>
      <c r="H4336" s="21" t="str">
        <f>VLOOKUP(B4336,属性中转表!A:F,6,FALSE)</f>
        <v>"hp":107100,"atk":2975</v>
      </c>
      <c r="I4336" s="20" t="str">
        <f>IF(VLOOKUP(B4336,属性中转表!A:G,7,FALSE)=0,"",VLOOKUP(VLOOKUP(B4336,属性中转表!A:G,7,FALSE),属性中转表!$K$2:$P$21,6,0))&amp;IF(VLOOKUP(B4336,属性中转表!A:G,7,FALSE)&gt;=50,VLOOKUP(A4336,英雄数据表!A:K,9,0),IF(VLOOKUP(B4336,属性中转表!A:G,7,FALSE)&gt;=25,VLOOKUP(A4336,英雄数据表!A:K,5,0),""))</f>
        <v>"atk":300,"hp":5000,"undpspro":100</v>
      </c>
      <c r="J4336" s="20" t="str">
        <f>IF(I4336="","",属性中转表!$I$1&amp;(IF(VLOOKUP(B4336,属性中转表!A:G,7,FALSE)=0,0,VLOOKUP(VLOOKUP(B4336,属性中转表!A:G,7,FALSE),属性中转表!$K$2:$P$21,4,0)))+IFERROR(VLOOKUP(A4336,英雄数据表!A:K,IF(武魂!B4336&gt;=50,10,IF(武魂!B4336&gt;=25,6)),0),0))</f>
        <v>,"dpspro":100</v>
      </c>
      <c r="K4336" s="32" t="str">
        <f t="shared" si="280"/>
        <v>"atk":300,"hp":5000,"undpspro":100,"dpspro":100</v>
      </c>
      <c r="L4336" s="20" t="str">
        <f>IF(B4336&gt;=50,VLOOKUP(A4336,英雄数据表!A:L,11,FALSE),IF(B4336&gt;=25,VLOOKUP(A4336,英雄数据表!A:L,7,0),""))</f>
        <v>"3302601004"</v>
      </c>
      <c r="M4336" s="20" t="str">
        <f>IFERROR(VLOOKUP(B4336,属性中转表!$K$2:$O$21,5,FALSE),"")</f>
        <v>"dpspro":50</v>
      </c>
      <c r="N4336" s="20" t="str">
        <f>IF(B4336=25,VLOOKUP(A4336,英雄数据表!A:L,8,FALSE),IF(B4336=50,VLOOKUP(A4336,英雄数据表!A:L,12,0),""))</f>
        <v/>
      </c>
    </row>
    <row r="4337" spans="1:14" x14ac:dyDescent="0.3">
      <c r="A4337" s="20">
        <v>33026</v>
      </c>
      <c r="B4337" s="21">
        <f t="shared" si="287"/>
        <v>36</v>
      </c>
      <c r="C4337" s="21">
        <v>5</v>
      </c>
      <c r="D4337" s="21">
        <f>VLOOKUP(A4337,英雄数据表!A:D,4,0)</f>
        <v>3</v>
      </c>
      <c r="E4337" s="20" t="str">
        <f>VLOOKUP(A4337,英雄数据表!A:C,3,0)</f>
        <v>毁灭权杖</v>
      </c>
      <c r="F4337" s="20">
        <f t="shared" si="288"/>
        <v>33026</v>
      </c>
      <c r="G4337" s="20">
        <f t="shared" si="289"/>
        <v>33026</v>
      </c>
      <c r="H4337" s="21" t="str">
        <f>VLOOKUP(B4337,属性中转表!A:F,6,FALSE)</f>
        <v>"hp":111600,"atk":3100</v>
      </c>
      <c r="I4337" s="20" t="str">
        <f>IF(VLOOKUP(B4337,属性中转表!A:G,7,FALSE)=0,"",VLOOKUP(VLOOKUP(B4337,属性中转表!A:G,7,FALSE),属性中转表!$K$2:$P$21,6,0))&amp;IF(VLOOKUP(B4337,属性中转表!A:G,7,FALSE)&gt;=50,VLOOKUP(A4337,英雄数据表!A:K,9,0),IF(VLOOKUP(B4337,属性中转表!A:G,7,FALSE)&gt;=25,VLOOKUP(A4337,英雄数据表!A:K,5,0),""))</f>
        <v>"atk":300,"hp":5000,"undpspro":100</v>
      </c>
      <c r="J4337" s="20" t="str">
        <f>IF(I4337="","",属性中转表!$I$1&amp;(IF(VLOOKUP(B4337,属性中转表!A:G,7,FALSE)=0,0,VLOOKUP(VLOOKUP(B4337,属性中转表!A:G,7,FALSE),属性中转表!$K$2:$P$21,4,0)))+IFERROR(VLOOKUP(A4337,英雄数据表!A:K,IF(武魂!B4337&gt;=50,10,IF(武魂!B4337&gt;=25,6)),0),0))</f>
        <v>,"dpspro":100</v>
      </c>
      <c r="K4337" s="32" t="str">
        <f t="shared" si="280"/>
        <v>"atk":300,"hp":5000,"undpspro":100,"dpspro":100</v>
      </c>
      <c r="L4337" s="20" t="str">
        <f>IF(B4337&gt;=50,VLOOKUP(A4337,英雄数据表!A:L,11,FALSE),IF(B4337&gt;=25,VLOOKUP(A4337,英雄数据表!A:L,7,0),""))</f>
        <v>"3302601004"</v>
      </c>
      <c r="M4337" s="20" t="str">
        <f>IFERROR(VLOOKUP(B4337,属性中转表!$K$2:$O$21,5,FALSE),"")</f>
        <v/>
      </c>
      <c r="N4337" s="20" t="str">
        <f>IF(B4337=25,VLOOKUP(A4337,英雄数据表!A:L,8,FALSE),IF(B4337=50,VLOOKUP(A4337,英雄数据表!A:L,12,0),""))</f>
        <v/>
      </c>
    </row>
    <row r="4338" spans="1:14" x14ac:dyDescent="0.3">
      <c r="A4338" s="20">
        <v>33026</v>
      </c>
      <c r="B4338" s="21">
        <f t="shared" si="287"/>
        <v>37</v>
      </c>
      <c r="C4338" s="21">
        <v>5</v>
      </c>
      <c r="D4338" s="21">
        <f>VLOOKUP(A4338,英雄数据表!A:D,4,0)</f>
        <v>3</v>
      </c>
      <c r="E4338" s="20" t="str">
        <f>VLOOKUP(A4338,英雄数据表!A:C,3,0)</f>
        <v>毁灭权杖</v>
      </c>
      <c r="F4338" s="20">
        <f t="shared" si="288"/>
        <v>33026</v>
      </c>
      <c r="G4338" s="20">
        <f t="shared" si="289"/>
        <v>33026</v>
      </c>
      <c r="H4338" s="21" t="str">
        <f>VLOOKUP(B4338,属性中转表!A:F,6,FALSE)</f>
        <v>"hp":116100,"atk":3225</v>
      </c>
      <c r="I4338" s="20" t="str">
        <f>IF(VLOOKUP(B4338,属性中转表!A:G,7,FALSE)=0,"",VLOOKUP(VLOOKUP(B4338,属性中转表!A:G,7,FALSE),属性中转表!$K$2:$P$21,6,0))&amp;IF(VLOOKUP(B4338,属性中转表!A:G,7,FALSE)&gt;=50,VLOOKUP(A4338,英雄数据表!A:K,9,0),IF(VLOOKUP(B4338,属性中转表!A:G,7,FALSE)&gt;=25,VLOOKUP(A4338,英雄数据表!A:K,5,0),""))</f>
        <v>"atk":300,"hp":5000,"undpspro":100</v>
      </c>
      <c r="J4338" s="20" t="str">
        <f>IF(I4338="","",属性中转表!$I$1&amp;(IF(VLOOKUP(B4338,属性中转表!A:G,7,FALSE)=0,0,VLOOKUP(VLOOKUP(B4338,属性中转表!A:G,7,FALSE),属性中转表!$K$2:$P$21,4,0)))+IFERROR(VLOOKUP(A4338,英雄数据表!A:K,IF(武魂!B4338&gt;=50,10,IF(武魂!B4338&gt;=25,6)),0),0))</f>
        <v>,"dpspro":100</v>
      </c>
      <c r="K4338" s="32" t="str">
        <f t="shared" si="280"/>
        <v>"atk":300,"hp":5000,"undpspro":100,"dpspro":100</v>
      </c>
      <c r="L4338" s="20" t="str">
        <f>IF(B4338&gt;=50,VLOOKUP(A4338,英雄数据表!A:L,11,FALSE),IF(B4338&gt;=25,VLOOKUP(A4338,英雄数据表!A:L,7,0),""))</f>
        <v>"3302601004"</v>
      </c>
      <c r="M4338" s="20" t="str">
        <f>IFERROR(VLOOKUP(B4338,属性中转表!$K$2:$O$21,5,FALSE),"")</f>
        <v/>
      </c>
      <c r="N4338" s="20" t="str">
        <f>IF(B4338=25,VLOOKUP(A4338,英雄数据表!A:L,8,FALSE),IF(B4338=50,VLOOKUP(A4338,英雄数据表!A:L,12,0),""))</f>
        <v/>
      </c>
    </row>
    <row r="4339" spans="1:14" x14ac:dyDescent="0.3">
      <c r="A4339" s="20">
        <v>33026</v>
      </c>
      <c r="B4339" s="21">
        <f t="shared" si="287"/>
        <v>38</v>
      </c>
      <c r="C4339" s="21">
        <v>5</v>
      </c>
      <c r="D4339" s="21">
        <f>VLOOKUP(A4339,英雄数据表!A:D,4,0)</f>
        <v>3</v>
      </c>
      <c r="E4339" s="20" t="str">
        <f>VLOOKUP(A4339,英雄数据表!A:C,3,0)</f>
        <v>毁灭权杖</v>
      </c>
      <c r="F4339" s="20">
        <f t="shared" si="288"/>
        <v>33026</v>
      </c>
      <c r="G4339" s="20">
        <f t="shared" si="289"/>
        <v>33026</v>
      </c>
      <c r="H4339" s="21" t="str">
        <f>VLOOKUP(B4339,属性中转表!A:F,6,FALSE)</f>
        <v>"hp":120600,"atk":3350</v>
      </c>
      <c r="I4339" s="20" t="str">
        <f>IF(VLOOKUP(B4339,属性中转表!A:G,7,FALSE)=0,"",VLOOKUP(VLOOKUP(B4339,属性中转表!A:G,7,FALSE),属性中转表!$K$2:$P$21,6,0))&amp;IF(VLOOKUP(B4339,属性中转表!A:G,7,FALSE)&gt;=50,VLOOKUP(A4339,英雄数据表!A:K,9,0),IF(VLOOKUP(B4339,属性中转表!A:G,7,FALSE)&gt;=25,VLOOKUP(A4339,英雄数据表!A:K,5,0),""))</f>
        <v>"atk":300,"hp":5000,"undpspro":100</v>
      </c>
      <c r="J4339" s="20" t="str">
        <f>IF(I4339="","",属性中转表!$I$1&amp;(IF(VLOOKUP(B4339,属性中转表!A:G,7,FALSE)=0,0,VLOOKUP(VLOOKUP(B4339,属性中转表!A:G,7,FALSE),属性中转表!$K$2:$P$21,4,0)))+IFERROR(VLOOKUP(A4339,英雄数据表!A:K,IF(武魂!B4339&gt;=50,10,IF(武魂!B4339&gt;=25,6)),0),0))</f>
        <v>,"dpspro":100</v>
      </c>
      <c r="K4339" s="32" t="str">
        <f t="shared" si="280"/>
        <v>"atk":300,"hp":5000,"undpspro":100,"dpspro":100</v>
      </c>
      <c r="L4339" s="20" t="str">
        <f>IF(B4339&gt;=50,VLOOKUP(A4339,英雄数据表!A:L,11,FALSE),IF(B4339&gt;=25,VLOOKUP(A4339,英雄数据表!A:L,7,0),""))</f>
        <v>"3302601004"</v>
      </c>
      <c r="M4339" s="20" t="str">
        <f>IFERROR(VLOOKUP(B4339,属性中转表!$K$2:$O$21,5,FALSE),"")</f>
        <v/>
      </c>
      <c r="N4339" s="20" t="str">
        <f>IF(B4339=25,VLOOKUP(A4339,英雄数据表!A:L,8,FALSE),IF(B4339=50,VLOOKUP(A4339,英雄数据表!A:L,12,0),""))</f>
        <v/>
      </c>
    </row>
    <row r="4340" spans="1:14" x14ac:dyDescent="0.3">
      <c r="A4340" s="20">
        <v>33026</v>
      </c>
      <c r="B4340" s="21">
        <f t="shared" si="287"/>
        <v>39</v>
      </c>
      <c r="C4340" s="21">
        <v>5</v>
      </c>
      <c r="D4340" s="21">
        <f>VLOOKUP(A4340,英雄数据表!A:D,4,0)</f>
        <v>3</v>
      </c>
      <c r="E4340" s="20" t="str">
        <f>VLOOKUP(A4340,英雄数据表!A:C,3,0)</f>
        <v>毁灭权杖</v>
      </c>
      <c r="F4340" s="20">
        <f t="shared" si="288"/>
        <v>33026</v>
      </c>
      <c r="G4340" s="20">
        <f t="shared" si="289"/>
        <v>33026</v>
      </c>
      <c r="H4340" s="21" t="str">
        <f>VLOOKUP(B4340,属性中转表!A:F,6,FALSE)</f>
        <v>"hp":125100,"atk":3475</v>
      </c>
      <c r="I4340" s="20" t="str">
        <f>IF(VLOOKUP(B4340,属性中转表!A:G,7,FALSE)=0,"",VLOOKUP(VLOOKUP(B4340,属性中转表!A:G,7,FALSE),属性中转表!$K$2:$P$21,6,0))&amp;IF(VLOOKUP(B4340,属性中转表!A:G,7,FALSE)&gt;=50,VLOOKUP(A4340,英雄数据表!A:K,9,0),IF(VLOOKUP(B4340,属性中转表!A:G,7,FALSE)&gt;=25,VLOOKUP(A4340,英雄数据表!A:K,5,0),""))</f>
        <v>"atk":300,"hp":5000,"undpspro":100</v>
      </c>
      <c r="J4340" s="20" t="str">
        <f>IF(I4340="","",属性中转表!$I$1&amp;(IF(VLOOKUP(B4340,属性中转表!A:G,7,FALSE)=0,0,VLOOKUP(VLOOKUP(B4340,属性中转表!A:G,7,FALSE),属性中转表!$K$2:$P$21,4,0)))+IFERROR(VLOOKUP(A4340,英雄数据表!A:K,IF(武魂!B4340&gt;=50,10,IF(武魂!B4340&gt;=25,6)),0),0))</f>
        <v>,"dpspro":100</v>
      </c>
      <c r="K4340" s="32" t="str">
        <f t="shared" si="280"/>
        <v>"atk":300,"hp":5000,"undpspro":100,"dpspro":100</v>
      </c>
      <c r="L4340" s="20" t="str">
        <f>IF(B4340&gt;=50,VLOOKUP(A4340,英雄数据表!A:L,11,FALSE),IF(B4340&gt;=25,VLOOKUP(A4340,英雄数据表!A:L,7,0),""))</f>
        <v>"3302601004"</v>
      </c>
      <c r="M4340" s="20" t="str">
        <f>IFERROR(VLOOKUP(B4340,属性中转表!$K$2:$O$21,5,FALSE),"")</f>
        <v/>
      </c>
      <c r="N4340" s="20" t="str">
        <f>IF(B4340=25,VLOOKUP(A4340,英雄数据表!A:L,8,FALSE),IF(B4340=50,VLOOKUP(A4340,英雄数据表!A:L,12,0),""))</f>
        <v/>
      </c>
    </row>
    <row r="4341" spans="1:14" x14ac:dyDescent="0.3">
      <c r="A4341" s="20">
        <v>33026</v>
      </c>
      <c r="B4341" s="21">
        <f t="shared" si="287"/>
        <v>40</v>
      </c>
      <c r="C4341" s="21">
        <v>5</v>
      </c>
      <c r="D4341" s="21">
        <f>VLOOKUP(A4341,英雄数据表!A:D,4,0)</f>
        <v>3</v>
      </c>
      <c r="E4341" s="20" t="str">
        <f>VLOOKUP(A4341,英雄数据表!A:C,3,0)</f>
        <v>毁灭权杖</v>
      </c>
      <c r="F4341" s="20">
        <f t="shared" si="288"/>
        <v>33026</v>
      </c>
      <c r="G4341" s="20">
        <f t="shared" si="289"/>
        <v>33026</v>
      </c>
      <c r="H4341" s="21" t="str">
        <f>VLOOKUP(B4341,属性中转表!A:F,6,FALSE)</f>
        <v>"hp":129600,"atk":3600</v>
      </c>
      <c r="I4341" s="20" t="str">
        <f>IF(VLOOKUP(B4341,属性中转表!A:G,7,FALSE)=0,"",VLOOKUP(VLOOKUP(B4341,属性中转表!A:G,7,FALSE),属性中转表!$K$2:$P$21,6,0))&amp;IF(VLOOKUP(B4341,属性中转表!A:G,7,FALSE)&gt;=50,VLOOKUP(A4341,英雄数据表!A:K,9,0),IF(VLOOKUP(B4341,属性中转表!A:G,7,FALSE)&gt;=25,VLOOKUP(A4341,英雄数据表!A:K,5,0),""))</f>
        <v>"atk":300,"hp":5000,"undpspro":100,"pvpdpspro":50</v>
      </c>
      <c r="J4341" s="20" t="str">
        <f>IF(I4341="","",属性中转表!$I$1&amp;(IF(VLOOKUP(B4341,属性中转表!A:G,7,FALSE)=0,0,VLOOKUP(VLOOKUP(B4341,属性中转表!A:G,7,FALSE),属性中转表!$K$2:$P$21,4,0)))+IFERROR(VLOOKUP(A4341,英雄数据表!A:K,IF(武魂!B4341&gt;=50,10,IF(武魂!B4341&gt;=25,6)),0),0))</f>
        <v>,"dpspro":100</v>
      </c>
      <c r="K4341" s="32" t="str">
        <f t="shared" si="280"/>
        <v>"atk":300,"hp":5000,"undpspro":100,"pvpdpspro":50,"dpspro":100</v>
      </c>
      <c r="L4341" s="20" t="str">
        <f>IF(B4341&gt;=50,VLOOKUP(A4341,英雄数据表!A:L,11,FALSE),IF(B4341&gt;=25,VLOOKUP(A4341,英雄数据表!A:L,7,0),""))</f>
        <v>"3302601004"</v>
      </c>
      <c r="M4341" s="20" t="str">
        <f>IFERROR(VLOOKUP(B4341,属性中转表!$K$2:$O$21,5,FALSE),"")</f>
        <v>"pvpdpspro":50</v>
      </c>
      <c r="N4341" s="20" t="str">
        <f>IF(B4341=25,VLOOKUP(A4341,英雄数据表!A:L,8,FALSE),IF(B4341=50,VLOOKUP(A4341,英雄数据表!A:L,12,0),""))</f>
        <v/>
      </c>
    </row>
    <row r="4342" spans="1:14" x14ac:dyDescent="0.3">
      <c r="A4342" s="20">
        <v>33026</v>
      </c>
      <c r="B4342" s="21">
        <f t="shared" si="287"/>
        <v>41</v>
      </c>
      <c r="C4342" s="21">
        <v>5</v>
      </c>
      <c r="D4342" s="21">
        <f>VLOOKUP(A4342,英雄数据表!A:D,4,0)</f>
        <v>3</v>
      </c>
      <c r="E4342" s="20" t="str">
        <f>VLOOKUP(A4342,英雄数据表!A:C,3,0)</f>
        <v>毁灭权杖</v>
      </c>
      <c r="F4342" s="20">
        <f t="shared" si="288"/>
        <v>33026</v>
      </c>
      <c r="G4342" s="20">
        <f t="shared" si="289"/>
        <v>33026</v>
      </c>
      <c r="H4342" s="21" t="str">
        <f>VLOOKUP(B4342,属性中转表!A:F,6,FALSE)</f>
        <v>"hp":135000,"atk":3750</v>
      </c>
      <c r="I4342" s="20" t="str">
        <f>IF(VLOOKUP(B4342,属性中转表!A:G,7,FALSE)=0,"",VLOOKUP(VLOOKUP(B4342,属性中转表!A:G,7,FALSE),属性中转表!$K$2:$P$21,6,0))&amp;IF(VLOOKUP(B4342,属性中转表!A:G,7,FALSE)&gt;=50,VLOOKUP(A4342,英雄数据表!A:K,9,0),IF(VLOOKUP(B4342,属性中转表!A:G,7,FALSE)&gt;=25,VLOOKUP(A4342,英雄数据表!A:K,5,0),""))</f>
        <v>"atk":300,"hp":5000,"undpspro":100,"pvpdpspro":50</v>
      </c>
      <c r="J4342" s="20" t="str">
        <f>IF(I4342="","",属性中转表!$I$1&amp;(IF(VLOOKUP(B4342,属性中转表!A:G,7,FALSE)=0,0,VLOOKUP(VLOOKUP(B4342,属性中转表!A:G,7,FALSE),属性中转表!$K$2:$P$21,4,0)))+IFERROR(VLOOKUP(A4342,英雄数据表!A:K,IF(武魂!B4342&gt;=50,10,IF(武魂!B4342&gt;=25,6)),0),0))</f>
        <v>,"dpspro":100</v>
      </c>
      <c r="K4342" s="32" t="str">
        <f t="shared" si="280"/>
        <v>"atk":300,"hp":5000,"undpspro":100,"pvpdpspro":50,"dpspro":100</v>
      </c>
      <c r="L4342" s="20" t="str">
        <f>IF(B4342&gt;=50,VLOOKUP(A4342,英雄数据表!A:L,11,FALSE),IF(B4342&gt;=25,VLOOKUP(A4342,英雄数据表!A:L,7,0),""))</f>
        <v>"3302601004"</v>
      </c>
      <c r="M4342" s="20" t="str">
        <f>IFERROR(VLOOKUP(B4342,属性中转表!$K$2:$O$21,5,FALSE),"")</f>
        <v/>
      </c>
      <c r="N4342" s="20" t="str">
        <f>IF(B4342=25,VLOOKUP(A4342,英雄数据表!A:L,8,FALSE),IF(B4342=50,VLOOKUP(A4342,英雄数据表!A:L,12,0),""))</f>
        <v/>
      </c>
    </row>
    <row r="4343" spans="1:14" x14ac:dyDescent="0.3">
      <c r="A4343" s="20">
        <v>33026</v>
      </c>
      <c r="B4343" s="21">
        <f t="shared" si="287"/>
        <v>42</v>
      </c>
      <c r="C4343" s="21">
        <v>5</v>
      </c>
      <c r="D4343" s="21">
        <f>VLOOKUP(A4343,英雄数据表!A:D,4,0)</f>
        <v>3</v>
      </c>
      <c r="E4343" s="20" t="str">
        <f>VLOOKUP(A4343,英雄数据表!A:C,3,0)</f>
        <v>毁灭权杖</v>
      </c>
      <c r="F4343" s="20">
        <f t="shared" si="288"/>
        <v>33026</v>
      </c>
      <c r="G4343" s="20">
        <f t="shared" si="289"/>
        <v>33026</v>
      </c>
      <c r="H4343" s="21" t="str">
        <f>VLOOKUP(B4343,属性中转表!A:F,6,FALSE)</f>
        <v>"hp":140400,"atk":3900</v>
      </c>
      <c r="I4343" s="20" t="str">
        <f>IF(VLOOKUP(B4343,属性中转表!A:G,7,FALSE)=0,"",VLOOKUP(VLOOKUP(B4343,属性中转表!A:G,7,FALSE),属性中转表!$K$2:$P$21,6,0))&amp;IF(VLOOKUP(B4343,属性中转表!A:G,7,FALSE)&gt;=50,VLOOKUP(A4343,英雄数据表!A:K,9,0),IF(VLOOKUP(B4343,属性中转表!A:G,7,FALSE)&gt;=25,VLOOKUP(A4343,英雄数据表!A:K,5,0),""))</f>
        <v>"atk":300,"hp":5000,"undpspro":100,"pvpdpspro":50</v>
      </c>
      <c r="J4343" s="20" t="str">
        <f>IF(I4343="","",属性中转表!$I$1&amp;(IF(VLOOKUP(B4343,属性中转表!A:G,7,FALSE)=0,0,VLOOKUP(VLOOKUP(B4343,属性中转表!A:G,7,FALSE),属性中转表!$K$2:$P$21,4,0)))+IFERROR(VLOOKUP(A4343,英雄数据表!A:K,IF(武魂!B4343&gt;=50,10,IF(武魂!B4343&gt;=25,6)),0),0))</f>
        <v>,"dpspro":100</v>
      </c>
      <c r="K4343" s="32" t="str">
        <f t="shared" si="280"/>
        <v>"atk":300,"hp":5000,"undpspro":100,"pvpdpspro":50,"dpspro":100</v>
      </c>
      <c r="L4343" s="20" t="str">
        <f>IF(B4343&gt;=50,VLOOKUP(A4343,英雄数据表!A:L,11,FALSE),IF(B4343&gt;=25,VLOOKUP(A4343,英雄数据表!A:L,7,0),""))</f>
        <v>"3302601004"</v>
      </c>
      <c r="M4343" s="20" t="str">
        <f>IFERROR(VLOOKUP(B4343,属性中转表!$K$2:$O$21,5,FALSE),"")</f>
        <v/>
      </c>
      <c r="N4343" s="20" t="str">
        <f>IF(B4343=25,VLOOKUP(A4343,英雄数据表!A:L,8,FALSE),IF(B4343=50,VLOOKUP(A4343,英雄数据表!A:L,12,0),""))</f>
        <v/>
      </c>
    </row>
    <row r="4344" spans="1:14" x14ac:dyDescent="0.3">
      <c r="A4344" s="20">
        <v>33026</v>
      </c>
      <c r="B4344" s="21">
        <f t="shared" si="287"/>
        <v>43</v>
      </c>
      <c r="C4344" s="21">
        <v>5</v>
      </c>
      <c r="D4344" s="21">
        <f>VLOOKUP(A4344,英雄数据表!A:D,4,0)</f>
        <v>3</v>
      </c>
      <c r="E4344" s="20" t="str">
        <f>VLOOKUP(A4344,英雄数据表!A:C,3,0)</f>
        <v>毁灭权杖</v>
      </c>
      <c r="F4344" s="20">
        <f t="shared" si="288"/>
        <v>33026</v>
      </c>
      <c r="G4344" s="20">
        <f t="shared" si="289"/>
        <v>33026</v>
      </c>
      <c r="H4344" s="21" t="str">
        <f>VLOOKUP(B4344,属性中转表!A:F,6,FALSE)</f>
        <v>"hp":145800,"atk":4050</v>
      </c>
      <c r="I4344" s="20" t="str">
        <f>IF(VLOOKUP(B4344,属性中转表!A:G,7,FALSE)=0,"",VLOOKUP(VLOOKUP(B4344,属性中转表!A:G,7,FALSE),属性中转表!$K$2:$P$21,6,0))&amp;IF(VLOOKUP(B4344,属性中转表!A:G,7,FALSE)&gt;=50,VLOOKUP(A4344,英雄数据表!A:K,9,0),IF(VLOOKUP(B4344,属性中转表!A:G,7,FALSE)&gt;=25,VLOOKUP(A4344,英雄数据表!A:K,5,0),""))</f>
        <v>"atk":300,"hp":5000,"undpspro":100,"pvpdpspro":50</v>
      </c>
      <c r="J4344" s="20" t="str">
        <f>IF(I4344="","",属性中转表!$I$1&amp;(IF(VLOOKUP(B4344,属性中转表!A:G,7,FALSE)=0,0,VLOOKUP(VLOOKUP(B4344,属性中转表!A:G,7,FALSE),属性中转表!$K$2:$P$21,4,0)))+IFERROR(VLOOKUP(A4344,英雄数据表!A:K,IF(武魂!B4344&gt;=50,10,IF(武魂!B4344&gt;=25,6)),0),0))</f>
        <v>,"dpspro":100</v>
      </c>
      <c r="K4344" s="32" t="str">
        <f t="shared" si="280"/>
        <v>"atk":300,"hp":5000,"undpspro":100,"pvpdpspro":50,"dpspro":100</v>
      </c>
      <c r="L4344" s="20" t="str">
        <f>IF(B4344&gt;=50,VLOOKUP(A4344,英雄数据表!A:L,11,FALSE),IF(B4344&gt;=25,VLOOKUP(A4344,英雄数据表!A:L,7,0),""))</f>
        <v>"3302601004"</v>
      </c>
      <c r="M4344" s="20" t="str">
        <f>IFERROR(VLOOKUP(B4344,属性中转表!$K$2:$O$21,5,FALSE),"")</f>
        <v/>
      </c>
      <c r="N4344" s="20" t="str">
        <f>IF(B4344=25,VLOOKUP(A4344,英雄数据表!A:L,8,FALSE),IF(B4344=50,VLOOKUP(A4344,英雄数据表!A:L,12,0),""))</f>
        <v/>
      </c>
    </row>
    <row r="4345" spans="1:14" x14ac:dyDescent="0.3">
      <c r="A4345" s="20">
        <v>33026</v>
      </c>
      <c r="B4345" s="21">
        <f t="shared" si="287"/>
        <v>44</v>
      </c>
      <c r="C4345" s="21">
        <v>5</v>
      </c>
      <c r="D4345" s="21">
        <f>VLOOKUP(A4345,英雄数据表!A:D,4,0)</f>
        <v>3</v>
      </c>
      <c r="E4345" s="20" t="str">
        <f>VLOOKUP(A4345,英雄数据表!A:C,3,0)</f>
        <v>毁灭权杖</v>
      </c>
      <c r="F4345" s="20">
        <f t="shared" si="288"/>
        <v>33026</v>
      </c>
      <c r="G4345" s="20">
        <f t="shared" si="289"/>
        <v>33026</v>
      </c>
      <c r="H4345" s="21" t="str">
        <f>VLOOKUP(B4345,属性中转表!A:F,6,FALSE)</f>
        <v>"hp":151200,"atk":4200</v>
      </c>
      <c r="I4345" s="20" t="str">
        <f>IF(VLOOKUP(B4345,属性中转表!A:G,7,FALSE)=0,"",VLOOKUP(VLOOKUP(B4345,属性中转表!A:G,7,FALSE),属性中转表!$K$2:$P$21,6,0))&amp;IF(VLOOKUP(B4345,属性中转表!A:G,7,FALSE)&gt;=50,VLOOKUP(A4345,英雄数据表!A:K,9,0),IF(VLOOKUP(B4345,属性中转表!A:G,7,FALSE)&gt;=25,VLOOKUP(A4345,英雄数据表!A:K,5,0),""))</f>
        <v>"atk":300,"hp":5000,"undpspro":100,"pvpdpspro":50</v>
      </c>
      <c r="J4345" s="20" t="str">
        <f>IF(I4345="","",属性中转表!$I$1&amp;(IF(VLOOKUP(B4345,属性中转表!A:G,7,FALSE)=0,0,VLOOKUP(VLOOKUP(B4345,属性中转表!A:G,7,FALSE),属性中转表!$K$2:$P$21,4,0)))+IFERROR(VLOOKUP(A4345,英雄数据表!A:K,IF(武魂!B4345&gt;=50,10,IF(武魂!B4345&gt;=25,6)),0),0))</f>
        <v>,"dpspro":100</v>
      </c>
      <c r="K4345" s="32" t="str">
        <f t="shared" si="280"/>
        <v>"atk":300,"hp":5000,"undpspro":100,"pvpdpspro":50,"dpspro":100</v>
      </c>
      <c r="L4345" s="20" t="str">
        <f>IF(B4345&gt;=50,VLOOKUP(A4345,英雄数据表!A:L,11,FALSE),IF(B4345&gt;=25,VLOOKUP(A4345,英雄数据表!A:L,7,0),""))</f>
        <v>"3302601004"</v>
      </c>
      <c r="M4345" s="20" t="str">
        <f>IFERROR(VLOOKUP(B4345,属性中转表!$K$2:$O$21,5,FALSE),"")</f>
        <v/>
      </c>
      <c r="N4345" s="20" t="str">
        <f>IF(B4345=25,VLOOKUP(A4345,英雄数据表!A:L,8,FALSE),IF(B4345=50,VLOOKUP(A4345,英雄数据表!A:L,12,0),""))</f>
        <v/>
      </c>
    </row>
    <row r="4346" spans="1:14" x14ac:dyDescent="0.3">
      <c r="A4346" s="20">
        <v>33026</v>
      </c>
      <c r="B4346" s="21">
        <f t="shared" si="287"/>
        <v>45</v>
      </c>
      <c r="C4346" s="21">
        <v>5</v>
      </c>
      <c r="D4346" s="21">
        <f>VLOOKUP(A4346,英雄数据表!A:D,4,0)</f>
        <v>3</v>
      </c>
      <c r="E4346" s="20" t="str">
        <f>VLOOKUP(A4346,英雄数据表!A:C,3,0)</f>
        <v>毁灭权杖</v>
      </c>
      <c r="F4346" s="20">
        <f t="shared" si="288"/>
        <v>33026</v>
      </c>
      <c r="G4346" s="20">
        <f t="shared" si="289"/>
        <v>33026</v>
      </c>
      <c r="H4346" s="21" t="str">
        <f>VLOOKUP(B4346,属性中转表!A:F,6,FALSE)</f>
        <v>"hp":156600,"atk":4350</v>
      </c>
      <c r="I4346" s="20" t="str">
        <f>IF(VLOOKUP(B4346,属性中转表!A:G,7,FALSE)=0,"",VLOOKUP(VLOOKUP(B4346,属性中转表!A:G,7,FALSE),属性中转表!$K$2:$P$21,6,0))&amp;IF(VLOOKUP(B4346,属性中转表!A:G,7,FALSE)&gt;=50,VLOOKUP(A4346,英雄数据表!A:K,9,0),IF(VLOOKUP(B4346,属性中转表!A:G,7,FALSE)&gt;=25,VLOOKUP(A4346,英雄数据表!A:K,5,0),""))</f>
        <v>"atk":300,"hp":5000,"undpspro":100,"pvpdpspro":50,"pvpundpspro":50</v>
      </c>
      <c r="J4346" s="20" t="str">
        <f>IF(I4346="","",属性中转表!$I$1&amp;(IF(VLOOKUP(B4346,属性中转表!A:G,7,FALSE)=0,0,VLOOKUP(VLOOKUP(B4346,属性中转表!A:G,7,FALSE),属性中转表!$K$2:$P$21,4,0)))+IFERROR(VLOOKUP(A4346,英雄数据表!A:K,IF(武魂!B4346&gt;=50,10,IF(武魂!B4346&gt;=25,6)),0),0))</f>
        <v>,"dpspro":100</v>
      </c>
      <c r="K4346" s="32" t="str">
        <f t="shared" si="280"/>
        <v>"atk":300,"hp":5000,"undpspro":100,"pvpdpspro":50,"pvpundpspro":50,"dpspro":100</v>
      </c>
      <c r="L4346" s="20" t="str">
        <f>IF(B4346&gt;=50,VLOOKUP(A4346,英雄数据表!A:L,11,FALSE),IF(B4346&gt;=25,VLOOKUP(A4346,英雄数据表!A:L,7,0),""))</f>
        <v>"3302601004"</v>
      </c>
      <c r="M4346" s="20" t="str">
        <f>IFERROR(VLOOKUP(B4346,属性中转表!$K$2:$O$21,5,FALSE),"")</f>
        <v>"pvpundpspro":50</v>
      </c>
      <c r="N4346" s="20" t="str">
        <f>IF(B4346=25,VLOOKUP(A4346,英雄数据表!A:L,8,FALSE),IF(B4346=50,VLOOKUP(A4346,英雄数据表!A:L,12,0),""))</f>
        <v/>
      </c>
    </row>
    <row r="4347" spans="1:14" x14ac:dyDescent="0.3">
      <c r="A4347" s="20">
        <v>33026</v>
      </c>
      <c r="B4347" s="21">
        <f t="shared" si="287"/>
        <v>46</v>
      </c>
      <c r="C4347" s="21">
        <v>5</v>
      </c>
      <c r="D4347" s="21">
        <f>VLOOKUP(A4347,英雄数据表!A:D,4,0)</f>
        <v>3</v>
      </c>
      <c r="E4347" s="20" t="str">
        <f>VLOOKUP(A4347,英雄数据表!A:C,3,0)</f>
        <v>毁灭权杖</v>
      </c>
      <c r="F4347" s="20">
        <f t="shared" si="288"/>
        <v>33026</v>
      </c>
      <c r="G4347" s="20">
        <f t="shared" si="289"/>
        <v>33026</v>
      </c>
      <c r="H4347" s="21" t="str">
        <f>VLOOKUP(B4347,属性中转表!A:F,6,FALSE)</f>
        <v>"hp":162000,"atk":4500</v>
      </c>
      <c r="I4347" s="20" t="str">
        <f>IF(VLOOKUP(B4347,属性中转表!A:G,7,FALSE)=0,"",VLOOKUP(VLOOKUP(B4347,属性中转表!A:G,7,FALSE),属性中转表!$K$2:$P$21,6,0))&amp;IF(VLOOKUP(B4347,属性中转表!A:G,7,FALSE)&gt;=50,VLOOKUP(A4347,英雄数据表!A:K,9,0),IF(VLOOKUP(B4347,属性中转表!A:G,7,FALSE)&gt;=25,VLOOKUP(A4347,英雄数据表!A:K,5,0),""))</f>
        <v>"atk":300,"hp":5000,"undpspro":100,"pvpdpspro":50,"pvpundpspro":50</v>
      </c>
      <c r="J4347" s="20" t="str">
        <f>IF(I4347="","",属性中转表!$I$1&amp;(IF(VLOOKUP(B4347,属性中转表!A:G,7,FALSE)=0,0,VLOOKUP(VLOOKUP(B4347,属性中转表!A:G,7,FALSE),属性中转表!$K$2:$P$21,4,0)))+IFERROR(VLOOKUP(A4347,英雄数据表!A:K,IF(武魂!B4347&gt;=50,10,IF(武魂!B4347&gt;=25,6)),0),0))</f>
        <v>,"dpspro":100</v>
      </c>
      <c r="K4347" s="32" t="str">
        <f t="shared" si="280"/>
        <v>"atk":300,"hp":5000,"undpspro":100,"pvpdpspro":50,"pvpundpspro":50,"dpspro":100</v>
      </c>
      <c r="L4347" s="20" t="str">
        <f>IF(B4347&gt;=50,VLOOKUP(A4347,英雄数据表!A:L,11,FALSE),IF(B4347&gt;=25,VLOOKUP(A4347,英雄数据表!A:L,7,0),""))</f>
        <v>"3302601004"</v>
      </c>
      <c r="M4347" s="20" t="str">
        <f>IFERROR(VLOOKUP(B4347,属性中转表!$K$2:$O$21,5,FALSE),"")</f>
        <v/>
      </c>
      <c r="N4347" s="20" t="str">
        <f>IF(B4347=25,VLOOKUP(A4347,英雄数据表!A:L,8,FALSE),IF(B4347=50,VLOOKUP(A4347,英雄数据表!A:L,12,0),""))</f>
        <v/>
      </c>
    </row>
    <row r="4348" spans="1:14" x14ac:dyDescent="0.3">
      <c r="A4348" s="20">
        <v>33026</v>
      </c>
      <c r="B4348" s="21">
        <f t="shared" si="287"/>
        <v>47</v>
      </c>
      <c r="C4348" s="21">
        <v>5</v>
      </c>
      <c r="D4348" s="21">
        <f>VLOOKUP(A4348,英雄数据表!A:D,4,0)</f>
        <v>3</v>
      </c>
      <c r="E4348" s="20" t="str">
        <f>VLOOKUP(A4348,英雄数据表!A:C,3,0)</f>
        <v>毁灭权杖</v>
      </c>
      <c r="F4348" s="20">
        <f t="shared" si="288"/>
        <v>33026</v>
      </c>
      <c r="G4348" s="20">
        <f t="shared" si="289"/>
        <v>33026</v>
      </c>
      <c r="H4348" s="21" t="str">
        <f>VLOOKUP(B4348,属性中转表!A:F,6,FALSE)</f>
        <v>"hp":167400,"atk":4650</v>
      </c>
      <c r="I4348" s="20" t="str">
        <f>IF(VLOOKUP(B4348,属性中转表!A:G,7,FALSE)=0,"",VLOOKUP(VLOOKUP(B4348,属性中转表!A:G,7,FALSE),属性中转表!$K$2:$P$21,6,0))&amp;IF(VLOOKUP(B4348,属性中转表!A:G,7,FALSE)&gt;=50,VLOOKUP(A4348,英雄数据表!A:K,9,0),IF(VLOOKUP(B4348,属性中转表!A:G,7,FALSE)&gt;=25,VLOOKUP(A4348,英雄数据表!A:K,5,0),""))</f>
        <v>"atk":300,"hp":5000,"undpspro":100,"pvpdpspro":50,"pvpundpspro":50</v>
      </c>
      <c r="J4348" s="20" t="str">
        <f>IF(I4348="","",属性中转表!$I$1&amp;(IF(VLOOKUP(B4348,属性中转表!A:G,7,FALSE)=0,0,VLOOKUP(VLOOKUP(B4348,属性中转表!A:G,7,FALSE),属性中转表!$K$2:$P$21,4,0)))+IFERROR(VLOOKUP(A4348,英雄数据表!A:K,IF(武魂!B4348&gt;=50,10,IF(武魂!B4348&gt;=25,6)),0),0))</f>
        <v>,"dpspro":100</v>
      </c>
      <c r="K4348" s="32" t="str">
        <f t="shared" si="280"/>
        <v>"atk":300,"hp":5000,"undpspro":100,"pvpdpspro":50,"pvpundpspro":50,"dpspro":100</v>
      </c>
      <c r="L4348" s="20" t="str">
        <f>IF(B4348&gt;=50,VLOOKUP(A4348,英雄数据表!A:L,11,FALSE),IF(B4348&gt;=25,VLOOKUP(A4348,英雄数据表!A:L,7,0),""))</f>
        <v>"3302601004"</v>
      </c>
      <c r="M4348" s="20" t="str">
        <f>IFERROR(VLOOKUP(B4348,属性中转表!$K$2:$O$21,5,FALSE),"")</f>
        <v/>
      </c>
      <c r="N4348" s="20" t="str">
        <f>IF(B4348=25,VLOOKUP(A4348,英雄数据表!A:L,8,FALSE),IF(B4348=50,VLOOKUP(A4348,英雄数据表!A:L,12,0),""))</f>
        <v/>
      </c>
    </row>
    <row r="4349" spans="1:14" x14ac:dyDescent="0.3">
      <c r="A4349" s="20">
        <v>33026</v>
      </c>
      <c r="B4349" s="21">
        <f t="shared" si="287"/>
        <v>48</v>
      </c>
      <c r="C4349" s="21">
        <v>5</v>
      </c>
      <c r="D4349" s="21">
        <f>VLOOKUP(A4349,英雄数据表!A:D,4,0)</f>
        <v>3</v>
      </c>
      <c r="E4349" s="20" t="str">
        <f>VLOOKUP(A4349,英雄数据表!A:C,3,0)</f>
        <v>毁灭权杖</v>
      </c>
      <c r="F4349" s="20">
        <f t="shared" si="288"/>
        <v>33026</v>
      </c>
      <c r="G4349" s="20">
        <f t="shared" si="289"/>
        <v>33026</v>
      </c>
      <c r="H4349" s="21" t="str">
        <f>VLOOKUP(B4349,属性中转表!A:F,6,FALSE)</f>
        <v>"hp":172800,"atk":4800</v>
      </c>
      <c r="I4349" s="20" t="str">
        <f>IF(VLOOKUP(B4349,属性中转表!A:G,7,FALSE)=0,"",VLOOKUP(VLOOKUP(B4349,属性中转表!A:G,7,FALSE),属性中转表!$K$2:$P$21,6,0))&amp;IF(VLOOKUP(B4349,属性中转表!A:G,7,FALSE)&gt;=50,VLOOKUP(A4349,英雄数据表!A:K,9,0),IF(VLOOKUP(B4349,属性中转表!A:G,7,FALSE)&gt;=25,VLOOKUP(A4349,英雄数据表!A:K,5,0),""))</f>
        <v>"atk":300,"hp":5000,"undpspro":100,"pvpdpspro":50,"pvpundpspro":50</v>
      </c>
      <c r="J4349" s="20" t="str">
        <f>IF(I4349="","",属性中转表!$I$1&amp;(IF(VLOOKUP(B4349,属性中转表!A:G,7,FALSE)=0,0,VLOOKUP(VLOOKUP(B4349,属性中转表!A:G,7,FALSE),属性中转表!$K$2:$P$21,4,0)))+IFERROR(VLOOKUP(A4349,英雄数据表!A:K,IF(武魂!B4349&gt;=50,10,IF(武魂!B4349&gt;=25,6)),0),0))</f>
        <v>,"dpspro":100</v>
      </c>
      <c r="K4349" s="32" t="str">
        <f t="shared" si="280"/>
        <v>"atk":300,"hp":5000,"undpspro":100,"pvpdpspro":50,"pvpundpspro":50,"dpspro":100</v>
      </c>
      <c r="L4349" s="20" t="str">
        <f>IF(B4349&gt;=50,VLOOKUP(A4349,英雄数据表!A:L,11,FALSE),IF(B4349&gt;=25,VLOOKUP(A4349,英雄数据表!A:L,7,0),""))</f>
        <v>"3302601004"</v>
      </c>
      <c r="M4349" s="20" t="str">
        <f>IFERROR(VLOOKUP(B4349,属性中转表!$K$2:$O$21,5,FALSE),"")</f>
        <v/>
      </c>
      <c r="N4349" s="20" t="str">
        <f>IF(B4349=25,VLOOKUP(A4349,英雄数据表!A:L,8,FALSE),IF(B4349=50,VLOOKUP(A4349,英雄数据表!A:L,12,0),""))</f>
        <v/>
      </c>
    </row>
    <row r="4350" spans="1:14" x14ac:dyDescent="0.3">
      <c r="A4350" s="20">
        <v>33026</v>
      </c>
      <c r="B4350" s="21">
        <f t="shared" si="287"/>
        <v>49</v>
      </c>
      <c r="C4350" s="21">
        <v>5</v>
      </c>
      <c r="D4350" s="21">
        <f>VLOOKUP(A4350,英雄数据表!A:D,4,0)</f>
        <v>3</v>
      </c>
      <c r="E4350" s="20" t="str">
        <f>VLOOKUP(A4350,英雄数据表!A:C,3,0)</f>
        <v>毁灭权杖</v>
      </c>
      <c r="F4350" s="20">
        <f t="shared" si="288"/>
        <v>33026</v>
      </c>
      <c r="G4350" s="20">
        <f t="shared" si="289"/>
        <v>33026</v>
      </c>
      <c r="H4350" s="21" t="str">
        <f>VLOOKUP(B4350,属性中转表!A:F,6,FALSE)</f>
        <v>"hp":178200,"atk":4950</v>
      </c>
      <c r="I4350" s="20" t="str">
        <f>IF(VLOOKUP(B4350,属性中转表!A:G,7,FALSE)=0,"",VLOOKUP(VLOOKUP(B4350,属性中转表!A:G,7,FALSE),属性中转表!$K$2:$P$21,6,0))&amp;IF(VLOOKUP(B4350,属性中转表!A:G,7,FALSE)&gt;=50,VLOOKUP(A4350,英雄数据表!A:K,9,0),IF(VLOOKUP(B4350,属性中转表!A:G,7,FALSE)&gt;=25,VLOOKUP(A4350,英雄数据表!A:K,5,0),""))</f>
        <v>"atk":300,"hp":5000,"undpspro":100,"pvpdpspro":50,"pvpundpspro":50</v>
      </c>
      <c r="J4350" s="20" t="str">
        <f>IF(I4350="","",属性中转表!$I$1&amp;(IF(VLOOKUP(B4350,属性中转表!A:G,7,FALSE)=0,0,VLOOKUP(VLOOKUP(B4350,属性中转表!A:G,7,FALSE),属性中转表!$K$2:$P$21,4,0)))+IFERROR(VLOOKUP(A4350,英雄数据表!A:K,IF(武魂!B4350&gt;=50,10,IF(武魂!B4350&gt;=25,6)),0),0))</f>
        <v>,"dpspro":100</v>
      </c>
      <c r="K4350" s="32" t="str">
        <f t="shared" si="280"/>
        <v>"atk":300,"hp":5000,"undpspro":100,"pvpdpspro":50,"pvpundpspro":50,"dpspro":100</v>
      </c>
      <c r="L4350" s="20" t="str">
        <f>IF(B4350&gt;=50,VLOOKUP(A4350,英雄数据表!A:L,11,FALSE),IF(B4350&gt;=25,VLOOKUP(A4350,英雄数据表!A:L,7,0),""))</f>
        <v>"3302601004"</v>
      </c>
      <c r="M4350" s="20" t="str">
        <f>IFERROR(VLOOKUP(B4350,属性中转表!$K$2:$O$21,5,FALSE),"")</f>
        <v/>
      </c>
      <c r="N4350" s="20" t="str">
        <f>IF(B4350=25,VLOOKUP(A4350,英雄数据表!A:L,8,FALSE),IF(B4350=50,VLOOKUP(A4350,英雄数据表!A:L,12,0),""))</f>
        <v/>
      </c>
    </row>
    <row r="4351" spans="1:14" x14ac:dyDescent="0.3">
      <c r="A4351" s="20">
        <v>33026</v>
      </c>
      <c r="B4351" s="21">
        <f t="shared" si="287"/>
        <v>50</v>
      </c>
      <c r="C4351" s="21">
        <v>5</v>
      </c>
      <c r="D4351" s="21">
        <f>VLOOKUP(A4351,英雄数据表!A:D,4,0)</f>
        <v>3</v>
      </c>
      <c r="E4351" s="20" t="str">
        <f>VLOOKUP(A4351,英雄数据表!A:C,3,0)</f>
        <v>毁灭权杖</v>
      </c>
      <c r="F4351" s="20">
        <f t="shared" si="288"/>
        <v>33026</v>
      </c>
      <c r="G4351" s="20">
        <f t="shared" si="289"/>
        <v>33026</v>
      </c>
      <c r="H4351" s="21" t="str">
        <f>VLOOKUP(B4351,属性中转表!A:F,6,FALSE)</f>
        <v>"hp":183600,"atk":5100</v>
      </c>
      <c r="I4351" s="20" t="str">
        <f>IF(VLOOKUP(B4351,属性中转表!A:G,7,FALSE)=0,"",VLOOKUP(VLOOKUP(B4351,属性中转表!A:G,7,FALSE),属性中转表!$K$2:$P$21,6,0))&amp;IF(VLOOKUP(B4351,属性中转表!A:G,7,FALSE)&gt;=50,VLOOKUP(A4351,英雄数据表!A:K,9,0),IF(VLOOKUP(B4351,属性中转表!A:G,7,FALSE)&gt;=25,VLOOKUP(A4351,英雄数据表!A:K,5,0),""))</f>
        <v>"atk":300,"hp":5000,"undpspro":100,"pvpdpspro":50,"pvpundpspro":50</v>
      </c>
      <c r="J4351" s="20" t="str">
        <f>IF(I4351="","",属性中转表!$I$1&amp;(IF(VLOOKUP(B4351,属性中转表!A:G,7,FALSE)=0,0,VLOOKUP(VLOOKUP(B4351,属性中转表!A:G,7,FALSE),属性中转表!$K$2:$P$21,4,0)))+IFERROR(VLOOKUP(A4351,英雄数据表!A:K,IF(武魂!B4351&gt;=50,10,IF(武魂!B4351&gt;=25,6)),0),0))</f>
        <v>,"dpspro":100</v>
      </c>
      <c r="K4351" s="32" t="str">
        <f t="shared" ref="K4351:K4414" si="290">I4351&amp;J4351</f>
        <v>"atk":300,"hp":5000,"undpspro":100,"pvpdpspro":50,"pvpundpspro":50,"dpspro":100</v>
      </c>
      <c r="L4351" s="20" t="str">
        <f>IF(B4351&gt;=50,VLOOKUP(A4351,英雄数据表!A:L,11,FALSE),IF(B4351&gt;=25,VLOOKUP(A4351,英雄数据表!A:L,7,0),""))</f>
        <v>"3302602004"</v>
      </c>
      <c r="M4351" s="20" t="str">
        <f>IFERROR(VLOOKUP(B4351,属性中转表!$K$2:$O$21,5,FALSE),"")</f>
        <v/>
      </c>
      <c r="N4351" s="20" t="str">
        <f>IF(B4351=25,VLOOKUP(A4351,英雄数据表!A:L,8,FALSE),IF(B4351=50,VLOOKUP(A4351,英雄数据表!A:L,12,0),""))</f>
        <v>释放怒气技能时，如果敌方英雄生命低于30%，则对目标造成眩晕</v>
      </c>
    </row>
    <row r="4352" spans="1:14" x14ac:dyDescent="0.3">
      <c r="A4352" s="20">
        <v>33026</v>
      </c>
      <c r="B4352" s="21">
        <f t="shared" si="287"/>
        <v>51</v>
      </c>
      <c r="C4352" s="21">
        <v>5</v>
      </c>
      <c r="D4352" s="21">
        <f>VLOOKUP(A4352,英雄数据表!A:D,4,0)</f>
        <v>3</v>
      </c>
      <c r="E4352" s="20" t="str">
        <f>VLOOKUP(A4352,英雄数据表!A:C,3,0)</f>
        <v>毁灭权杖</v>
      </c>
      <c r="F4352" s="20">
        <f t="shared" si="288"/>
        <v>33026</v>
      </c>
      <c r="G4352" s="20">
        <f t="shared" si="289"/>
        <v>33026</v>
      </c>
      <c r="H4352" s="21" t="str">
        <f>VLOOKUP(B4352,属性中转表!A:F,6,FALSE)</f>
        <v>"hp":189000,"atk":5250</v>
      </c>
      <c r="I4352" s="20" t="str">
        <f>IF(VLOOKUP(B4352,属性中转表!A:G,7,FALSE)=0,"",VLOOKUP(VLOOKUP(B4352,属性中转表!A:G,7,FALSE),属性中转表!$K$2:$P$21,6,0))&amp;IF(VLOOKUP(B4352,属性中转表!A:G,7,FALSE)&gt;=50,VLOOKUP(A4352,英雄数据表!A:K,9,0),IF(VLOOKUP(B4352,属性中转表!A:G,7,FALSE)&gt;=25,VLOOKUP(A4352,英雄数据表!A:K,5,0),""))</f>
        <v>"atk":300,"hp":5000,"undpspro":100,"pvpdpspro":50,"pvpundpspro":50</v>
      </c>
      <c r="J4352" s="20" t="str">
        <f>IF(I4352="","",属性中转表!$I$1&amp;(IF(VLOOKUP(B4352,属性中转表!A:G,7,FALSE)=0,0,VLOOKUP(VLOOKUP(B4352,属性中转表!A:G,7,FALSE),属性中转表!$K$2:$P$21,4,0)))+IFERROR(VLOOKUP(A4352,英雄数据表!A:K,IF(武魂!B4352&gt;=50,10,IF(武魂!B4352&gt;=25,6)),0),0))</f>
        <v>,"dpspro":100</v>
      </c>
      <c r="K4352" s="32" t="str">
        <f t="shared" si="290"/>
        <v>"atk":300,"hp":5000,"undpspro":100,"pvpdpspro":50,"pvpundpspro":50,"dpspro":100</v>
      </c>
      <c r="L4352" s="20" t="str">
        <f>IF(B4352&gt;=50,VLOOKUP(A4352,英雄数据表!A:L,11,FALSE),IF(B4352&gt;=25,VLOOKUP(A4352,英雄数据表!A:L,7,0),""))</f>
        <v>"3302602004"</v>
      </c>
      <c r="M4352" s="20" t="str">
        <f>IFERROR(VLOOKUP(B4352,属性中转表!$K$2:$O$21,5,FALSE),"")</f>
        <v/>
      </c>
      <c r="N4352" s="20" t="str">
        <f>IF(B4352=25,VLOOKUP(A4352,英雄数据表!A:L,8,FALSE),IF(B4352=50,VLOOKUP(A4352,英雄数据表!A:L,12,0),""))</f>
        <v/>
      </c>
    </row>
    <row r="4353" spans="1:14" x14ac:dyDescent="0.3">
      <c r="A4353" s="20">
        <v>33026</v>
      </c>
      <c r="B4353" s="21">
        <f t="shared" si="287"/>
        <v>52</v>
      </c>
      <c r="C4353" s="21">
        <v>5</v>
      </c>
      <c r="D4353" s="21">
        <f>VLOOKUP(A4353,英雄数据表!A:D,4,0)</f>
        <v>3</v>
      </c>
      <c r="E4353" s="20" t="str">
        <f>VLOOKUP(A4353,英雄数据表!A:C,3,0)</f>
        <v>毁灭权杖</v>
      </c>
      <c r="F4353" s="20">
        <f t="shared" si="288"/>
        <v>33026</v>
      </c>
      <c r="G4353" s="20">
        <f t="shared" si="289"/>
        <v>33026</v>
      </c>
      <c r="H4353" s="21" t="str">
        <f>VLOOKUP(B4353,属性中转表!A:F,6,FALSE)</f>
        <v>"hp":194400,"atk":5400</v>
      </c>
      <c r="I4353" s="20" t="str">
        <f>IF(VLOOKUP(B4353,属性中转表!A:G,7,FALSE)=0,"",VLOOKUP(VLOOKUP(B4353,属性中转表!A:G,7,FALSE),属性中转表!$K$2:$P$21,6,0))&amp;IF(VLOOKUP(B4353,属性中转表!A:G,7,FALSE)&gt;=50,VLOOKUP(A4353,英雄数据表!A:K,9,0),IF(VLOOKUP(B4353,属性中转表!A:G,7,FALSE)&gt;=25,VLOOKUP(A4353,英雄数据表!A:K,5,0),""))</f>
        <v>"atk":300,"hp":5000,"undpspro":100,"pvpdpspro":50,"pvpundpspro":50</v>
      </c>
      <c r="J4353" s="20" t="str">
        <f>IF(I4353="","",属性中转表!$I$1&amp;(IF(VLOOKUP(B4353,属性中转表!A:G,7,FALSE)=0,0,VLOOKUP(VLOOKUP(B4353,属性中转表!A:G,7,FALSE),属性中转表!$K$2:$P$21,4,0)))+IFERROR(VLOOKUP(A4353,英雄数据表!A:K,IF(武魂!B4353&gt;=50,10,IF(武魂!B4353&gt;=25,6)),0),0))</f>
        <v>,"dpspro":100</v>
      </c>
      <c r="K4353" s="32" t="str">
        <f t="shared" si="290"/>
        <v>"atk":300,"hp":5000,"undpspro":100,"pvpdpspro":50,"pvpundpspro":50,"dpspro":100</v>
      </c>
      <c r="L4353" s="20" t="str">
        <f>IF(B4353&gt;=50,VLOOKUP(A4353,英雄数据表!A:L,11,FALSE),IF(B4353&gt;=25,VLOOKUP(A4353,英雄数据表!A:L,7,0),""))</f>
        <v>"3302602004"</v>
      </c>
      <c r="M4353" s="20" t="str">
        <f>IFERROR(VLOOKUP(B4353,属性中转表!$K$2:$O$21,5,FALSE),"")</f>
        <v/>
      </c>
      <c r="N4353" s="20" t="str">
        <f>IF(B4353=25,VLOOKUP(A4353,英雄数据表!A:L,8,FALSE),IF(B4353=50,VLOOKUP(A4353,英雄数据表!A:L,12,0),""))</f>
        <v/>
      </c>
    </row>
    <row r="4354" spans="1:14" x14ac:dyDescent="0.3">
      <c r="A4354" s="20">
        <v>33026</v>
      </c>
      <c r="B4354" s="21">
        <f t="shared" si="287"/>
        <v>53</v>
      </c>
      <c r="C4354" s="21">
        <v>5</v>
      </c>
      <c r="D4354" s="21">
        <f>VLOOKUP(A4354,英雄数据表!A:D,4,0)</f>
        <v>3</v>
      </c>
      <c r="E4354" s="20" t="str">
        <f>VLOOKUP(A4354,英雄数据表!A:C,3,0)</f>
        <v>毁灭权杖</v>
      </c>
      <c r="F4354" s="20">
        <f t="shared" si="288"/>
        <v>33026</v>
      </c>
      <c r="G4354" s="20">
        <f t="shared" si="289"/>
        <v>33026</v>
      </c>
      <c r="H4354" s="21" t="str">
        <f>VLOOKUP(B4354,属性中转表!A:F,6,FALSE)</f>
        <v>"hp":199800,"atk":5550</v>
      </c>
      <c r="I4354" s="20" t="str">
        <f>IF(VLOOKUP(B4354,属性中转表!A:G,7,FALSE)=0,"",VLOOKUP(VLOOKUP(B4354,属性中转表!A:G,7,FALSE),属性中转表!$K$2:$P$21,6,0))&amp;IF(VLOOKUP(B4354,属性中转表!A:G,7,FALSE)&gt;=50,VLOOKUP(A4354,英雄数据表!A:K,9,0),IF(VLOOKUP(B4354,属性中转表!A:G,7,FALSE)&gt;=25,VLOOKUP(A4354,英雄数据表!A:K,5,0),""))</f>
        <v>"atk":300,"hp":5000,"undpspro":100,"pvpdpspro":50,"pvpundpspro":50</v>
      </c>
      <c r="J4354" s="20" t="str">
        <f>IF(I4354="","",属性中转表!$I$1&amp;(IF(VLOOKUP(B4354,属性中转表!A:G,7,FALSE)=0,0,VLOOKUP(VLOOKUP(B4354,属性中转表!A:G,7,FALSE),属性中转表!$K$2:$P$21,4,0)))+IFERROR(VLOOKUP(A4354,英雄数据表!A:K,IF(武魂!B4354&gt;=50,10,IF(武魂!B4354&gt;=25,6)),0),0))</f>
        <v>,"dpspro":100</v>
      </c>
      <c r="K4354" s="32" t="str">
        <f t="shared" si="290"/>
        <v>"atk":300,"hp":5000,"undpspro":100,"pvpdpspro":50,"pvpundpspro":50,"dpspro":100</v>
      </c>
      <c r="L4354" s="20" t="str">
        <f>IF(B4354&gt;=50,VLOOKUP(A4354,英雄数据表!A:L,11,FALSE),IF(B4354&gt;=25,VLOOKUP(A4354,英雄数据表!A:L,7,0),""))</f>
        <v>"3302602004"</v>
      </c>
      <c r="M4354" s="20" t="str">
        <f>IFERROR(VLOOKUP(B4354,属性中转表!$K$2:$O$21,5,FALSE),"")</f>
        <v/>
      </c>
      <c r="N4354" s="20" t="str">
        <f>IF(B4354=25,VLOOKUP(A4354,英雄数据表!A:L,8,FALSE),IF(B4354=50,VLOOKUP(A4354,英雄数据表!A:L,12,0),""))</f>
        <v/>
      </c>
    </row>
    <row r="4355" spans="1:14" x14ac:dyDescent="0.3">
      <c r="A4355" s="20">
        <v>33026</v>
      </c>
      <c r="B4355" s="21">
        <f t="shared" si="287"/>
        <v>54</v>
      </c>
      <c r="C4355" s="21">
        <v>5</v>
      </c>
      <c r="D4355" s="21">
        <f>VLOOKUP(A4355,英雄数据表!A:D,4,0)</f>
        <v>3</v>
      </c>
      <c r="E4355" s="20" t="str">
        <f>VLOOKUP(A4355,英雄数据表!A:C,3,0)</f>
        <v>毁灭权杖</v>
      </c>
      <c r="F4355" s="20">
        <f t="shared" si="288"/>
        <v>33026</v>
      </c>
      <c r="G4355" s="20">
        <f t="shared" si="289"/>
        <v>33026</v>
      </c>
      <c r="H4355" s="21" t="str">
        <f>VLOOKUP(B4355,属性中转表!A:F,6,FALSE)</f>
        <v>"hp":205200,"atk":5700</v>
      </c>
      <c r="I4355" s="20" t="str">
        <f>IF(VLOOKUP(B4355,属性中转表!A:G,7,FALSE)=0,"",VLOOKUP(VLOOKUP(B4355,属性中转表!A:G,7,FALSE),属性中转表!$K$2:$P$21,6,0))&amp;IF(VLOOKUP(B4355,属性中转表!A:G,7,FALSE)&gt;=50,VLOOKUP(A4355,英雄数据表!A:K,9,0),IF(VLOOKUP(B4355,属性中转表!A:G,7,FALSE)&gt;=25,VLOOKUP(A4355,英雄数据表!A:K,5,0),""))</f>
        <v>"atk":300,"hp":5000,"undpspro":100,"pvpdpspro":50,"pvpundpspro":50</v>
      </c>
      <c r="J4355" s="20" t="str">
        <f>IF(I4355="","",属性中转表!$I$1&amp;(IF(VLOOKUP(B4355,属性中转表!A:G,7,FALSE)=0,0,VLOOKUP(VLOOKUP(B4355,属性中转表!A:G,7,FALSE),属性中转表!$K$2:$P$21,4,0)))+IFERROR(VLOOKUP(A4355,英雄数据表!A:K,IF(武魂!B4355&gt;=50,10,IF(武魂!B4355&gt;=25,6)),0),0))</f>
        <v>,"dpspro":100</v>
      </c>
      <c r="K4355" s="32" t="str">
        <f t="shared" si="290"/>
        <v>"atk":300,"hp":5000,"undpspro":100,"pvpdpspro":50,"pvpundpspro":50,"dpspro":100</v>
      </c>
      <c r="L4355" s="20" t="str">
        <f>IF(B4355&gt;=50,VLOOKUP(A4355,英雄数据表!A:L,11,FALSE),IF(B4355&gt;=25,VLOOKUP(A4355,英雄数据表!A:L,7,0),""))</f>
        <v>"3302602004"</v>
      </c>
      <c r="M4355" s="20" t="str">
        <f>IFERROR(VLOOKUP(B4355,属性中转表!$K$2:$O$21,5,FALSE),"")</f>
        <v/>
      </c>
      <c r="N4355" s="20" t="str">
        <f>IF(B4355=25,VLOOKUP(A4355,英雄数据表!A:L,8,FALSE),IF(B4355=50,VLOOKUP(A4355,英雄数据表!A:L,12,0),""))</f>
        <v/>
      </c>
    </row>
    <row r="4356" spans="1:14" x14ac:dyDescent="0.3">
      <c r="A4356" s="20">
        <v>33026</v>
      </c>
      <c r="B4356" s="21">
        <f t="shared" si="287"/>
        <v>55</v>
      </c>
      <c r="C4356" s="21">
        <v>5</v>
      </c>
      <c r="D4356" s="21">
        <f>VLOOKUP(A4356,英雄数据表!A:D,4,0)</f>
        <v>3</v>
      </c>
      <c r="E4356" s="20" t="str">
        <f>VLOOKUP(A4356,英雄数据表!A:C,3,0)</f>
        <v>毁灭权杖</v>
      </c>
      <c r="F4356" s="20">
        <f t="shared" si="288"/>
        <v>33026</v>
      </c>
      <c r="G4356" s="20">
        <f t="shared" si="289"/>
        <v>33026</v>
      </c>
      <c r="H4356" s="21" t="str">
        <f>VLOOKUP(B4356,属性中转表!A:F,6,FALSE)</f>
        <v>"hp":210600,"atk":5850</v>
      </c>
      <c r="I4356" s="20" t="str">
        <f>IF(VLOOKUP(B4356,属性中转表!A:G,7,FALSE)=0,"",VLOOKUP(VLOOKUP(B4356,属性中转表!A:G,7,FALSE),属性中转表!$K$2:$P$21,6,0))&amp;IF(VLOOKUP(B4356,属性中转表!A:G,7,FALSE)&gt;=50,VLOOKUP(A4356,英雄数据表!A:K,9,0),IF(VLOOKUP(B4356,属性中转表!A:G,7,FALSE)&gt;=25,VLOOKUP(A4356,英雄数据表!A:K,5,0),""))</f>
        <v>"atk":300,"hp":5000,"undpspro":150,"pvpdpspro":50,"pvpundpspro":50</v>
      </c>
      <c r="J4356" s="20" t="str">
        <f>IF(I4356="","",属性中转表!$I$1&amp;(IF(VLOOKUP(B4356,属性中转表!A:G,7,FALSE)=0,0,VLOOKUP(VLOOKUP(B4356,属性中转表!A:G,7,FALSE),属性中转表!$K$2:$P$21,4,0)))+IFERROR(VLOOKUP(A4356,英雄数据表!A:K,IF(武魂!B4356&gt;=50,10,IF(武魂!B4356&gt;=25,6)),0),0))</f>
        <v>,"dpspro":100</v>
      </c>
      <c r="K4356" s="32" t="str">
        <f t="shared" si="290"/>
        <v>"atk":300,"hp":5000,"undpspro":150,"pvpdpspro":50,"pvpundpspro":50,"dpspro":100</v>
      </c>
      <c r="L4356" s="20" t="str">
        <f>IF(B4356&gt;=50,VLOOKUP(A4356,英雄数据表!A:L,11,FALSE),IF(B4356&gt;=25,VLOOKUP(A4356,英雄数据表!A:L,7,0),""))</f>
        <v>"3302602004"</v>
      </c>
      <c r="M4356" s="20" t="str">
        <f>IFERROR(VLOOKUP(B4356,属性中转表!$K$2:$O$21,5,FALSE),"")</f>
        <v>"undpspro":50</v>
      </c>
      <c r="N4356" s="20" t="str">
        <f>IF(B4356=25,VLOOKUP(A4356,英雄数据表!A:L,8,FALSE),IF(B4356=50,VLOOKUP(A4356,英雄数据表!A:L,12,0),""))</f>
        <v/>
      </c>
    </row>
    <row r="4357" spans="1:14" x14ac:dyDescent="0.3">
      <c r="A4357" s="20">
        <v>33026</v>
      </c>
      <c r="B4357" s="21">
        <f t="shared" si="287"/>
        <v>56</v>
      </c>
      <c r="C4357" s="21">
        <v>5</v>
      </c>
      <c r="D4357" s="21">
        <f>VLOOKUP(A4357,英雄数据表!A:D,4,0)</f>
        <v>3</v>
      </c>
      <c r="E4357" s="20" t="str">
        <f>VLOOKUP(A4357,英雄数据表!A:C,3,0)</f>
        <v>毁灭权杖</v>
      </c>
      <c r="F4357" s="20">
        <f t="shared" si="288"/>
        <v>33026</v>
      </c>
      <c r="G4357" s="20">
        <f t="shared" si="289"/>
        <v>33026</v>
      </c>
      <c r="H4357" s="21" t="str">
        <f>VLOOKUP(B4357,属性中转表!A:F,6,FALSE)</f>
        <v>"hp":216000,"atk":6000</v>
      </c>
      <c r="I4357" s="20" t="str">
        <f>IF(VLOOKUP(B4357,属性中转表!A:G,7,FALSE)=0,"",VLOOKUP(VLOOKUP(B4357,属性中转表!A:G,7,FALSE),属性中转表!$K$2:$P$21,6,0))&amp;IF(VLOOKUP(B4357,属性中转表!A:G,7,FALSE)&gt;=50,VLOOKUP(A4357,英雄数据表!A:K,9,0),IF(VLOOKUP(B4357,属性中转表!A:G,7,FALSE)&gt;=25,VLOOKUP(A4357,英雄数据表!A:K,5,0),""))</f>
        <v>"atk":300,"hp":5000,"undpspro":150,"pvpdpspro":50,"pvpundpspro":50</v>
      </c>
      <c r="J4357" s="20" t="str">
        <f>IF(I4357="","",属性中转表!$I$1&amp;(IF(VLOOKUP(B4357,属性中转表!A:G,7,FALSE)=0,0,VLOOKUP(VLOOKUP(B4357,属性中转表!A:G,7,FALSE),属性中转表!$K$2:$P$21,4,0)))+IFERROR(VLOOKUP(A4357,英雄数据表!A:K,IF(武魂!B4357&gt;=50,10,IF(武魂!B4357&gt;=25,6)),0),0))</f>
        <v>,"dpspro":100</v>
      </c>
      <c r="K4357" s="32" t="str">
        <f t="shared" si="290"/>
        <v>"atk":300,"hp":5000,"undpspro":150,"pvpdpspro":50,"pvpundpspro":50,"dpspro":100</v>
      </c>
      <c r="L4357" s="20" t="str">
        <f>IF(B4357&gt;=50,VLOOKUP(A4357,英雄数据表!A:L,11,FALSE),IF(B4357&gt;=25,VLOOKUP(A4357,英雄数据表!A:L,7,0),""))</f>
        <v>"3302602004"</v>
      </c>
      <c r="M4357" s="20" t="str">
        <f>IFERROR(VLOOKUP(B4357,属性中转表!$K$2:$O$21,5,FALSE),"")</f>
        <v/>
      </c>
      <c r="N4357" s="20" t="str">
        <f>IF(B4357=25,VLOOKUP(A4357,英雄数据表!A:L,8,FALSE),IF(B4357=50,VLOOKUP(A4357,英雄数据表!A:L,12,0),""))</f>
        <v/>
      </c>
    </row>
    <row r="4358" spans="1:14" x14ac:dyDescent="0.3">
      <c r="A4358" s="20">
        <v>33026</v>
      </c>
      <c r="B4358" s="21">
        <f t="shared" si="287"/>
        <v>57</v>
      </c>
      <c r="C4358" s="21">
        <v>5</v>
      </c>
      <c r="D4358" s="21">
        <f>VLOOKUP(A4358,英雄数据表!A:D,4,0)</f>
        <v>3</v>
      </c>
      <c r="E4358" s="20" t="str">
        <f>VLOOKUP(A4358,英雄数据表!A:C,3,0)</f>
        <v>毁灭权杖</v>
      </c>
      <c r="F4358" s="20">
        <f t="shared" si="288"/>
        <v>33026</v>
      </c>
      <c r="G4358" s="20">
        <f t="shared" si="289"/>
        <v>33026</v>
      </c>
      <c r="H4358" s="21" t="str">
        <f>VLOOKUP(B4358,属性中转表!A:F,6,FALSE)</f>
        <v>"hp":221400,"atk":6150</v>
      </c>
      <c r="I4358" s="20" t="str">
        <f>IF(VLOOKUP(B4358,属性中转表!A:G,7,FALSE)=0,"",VLOOKUP(VLOOKUP(B4358,属性中转表!A:G,7,FALSE),属性中转表!$K$2:$P$21,6,0))&amp;IF(VLOOKUP(B4358,属性中转表!A:G,7,FALSE)&gt;=50,VLOOKUP(A4358,英雄数据表!A:K,9,0),IF(VLOOKUP(B4358,属性中转表!A:G,7,FALSE)&gt;=25,VLOOKUP(A4358,英雄数据表!A:K,5,0),""))</f>
        <v>"atk":300,"hp":5000,"undpspro":150,"pvpdpspro":50,"pvpundpspro":50</v>
      </c>
      <c r="J4358" s="20" t="str">
        <f>IF(I4358="","",属性中转表!$I$1&amp;(IF(VLOOKUP(B4358,属性中转表!A:G,7,FALSE)=0,0,VLOOKUP(VLOOKUP(B4358,属性中转表!A:G,7,FALSE),属性中转表!$K$2:$P$21,4,0)))+IFERROR(VLOOKUP(A4358,英雄数据表!A:K,IF(武魂!B4358&gt;=50,10,IF(武魂!B4358&gt;=25,6)),0),0))</f>
        <v>,"dpspro":100</v>
      </c>
      <c r="K4358" s="32" t="str">
        <f t="shared" si="290"/>
        <v>"atk":300,"hp":5000,"undpspro":150,"pvpdpspro":50,"pvpundpspro":50,"dpspro":100</v>
      </c>
      <c r="L4358" s="20" t="str">
        <f>IF(B4358&gt;=50,VLOOKUP(A4358,英雄数据表!A:L,11,FALSE),IF(B4358&gt;=25,VLOOKUP(A4358,英雄数据表!A:L,7,0),""))</f>
        <v>"3302602004"</v>
      </c>
      <c r="M4358" s="20" t="str">
        <f>IFERROR(VLOOKUP(B4358,属性中转表!$K$2:$O$21,5,FALSE),"")</f>
        <v/>
      </c>
      <c r="N4358" s="20" t="str">
        <f>IF(B4358=25,VLOOKUP(A4358,英雄数据表!A:L,8,FALSE),IF(B4358=50,VLOOKUP(A4358,英雄数据表!A:L,12,0),""))</f>
        <v/>
      </c>
    </row>
    <row r="4359" spans="1:14" x14ac:dyDescent="0.3">
      <c r="A4359" s="20">
        <v>33026</v>
      </c>
      <c r="B4359" s="21">
        <f t="shared" si="287"/>
        <v>58</v>
      </c>
      <c r="C4359" s="21">
        <v>5</v>
      </c>
      <c r="D4359" s="21">
        <f>VLOOKUP(A4359,英雄数据表!A:D,4,0)</f>
        <v>3</v>
      </c>
      <c r="E4359" s="20" t="str">
        <f>VLOOKUP(A4359,英雄数据表!A:C,3,0)</f>
        <v>毁灭权杖</v>
      </c>
      <c r="F4359" s="20">
        <f t="shared" si="288"/>
        <v>33026</v>
      </c>
      <c r="G4359" s="20">
        <f t="shared" si="289"/>
        <v>33026</v>
      </c>
      <c r="H4359" s="21" t="str">
        <f>VLOOKUP(B4359,属性中转表!A:F,6,FALSE)</f>
        <v>"hp":226800,"atk":6300</v>
      </c>
      <c r="I4359" s="20" t="str">
        <f>IF(VLOOKUP(B4359,属性中转表!A:G,7,FALSE)=0,"",VLOOKUP(VLOOKUP(B4359,属性中转表!A:G,7,FALSE),属性中转表!$K$2:$P$21,6,0))&amp;IF(VLOOKUP(B4359,属性中转表!A:G,7,FALSE)&gt;=50,VLOOKUP(A4359,英雄数据表!A:K,9,0),IF(VLOOKUP(B4359,属性中转表!A:G,7,FALSE)&gt;=25,VLOOKUP(A4359,英雄数据表!A:K,5,0),""))</f>
        <v>"atk":300,"hp":5000,"undpspro":150,"pvpdpspro":50,"pvpundpspro":50</v>
      </c>
      <c r="J4359" s="20" t="str">
        <f>IF(I4359="","",属性中转表!$I$1&amp;(IF(VLOOKUP(B4359,属性中转表!A:G,7,FALSE)=0,0,VLOOKUP(VLOOKUP(B4359,属性中转表!A:G,7,FALSE),属性中转表!$K$2:$P$21,4,0)))+IFERROR(VLOOKUP(A4359,英雄数据表!A:K,IF(武魂!B4359&gt;=50,10,IF(武魂!B4359&gt;=25,6)),0),0))</f>
        <v>,"dpspro":100</v>
      </c>
      <c r="K4359" s="32" t="str">
        <f t="shared" si="290"/>
        <v>"atk":300,"hp":5000,"undpspro":150,"pvpdpspro":50,"pvpundpspro":50,"dpspro":100</v>
      </c>
      <c r="L4359" s="20" t="str">
        <f>IF(B4359&gt;=50,VLOOKUP(A4359,英雄数据表!A:L,11,FALSE),IF(B4359&gt;=25,VLOOKUP(A4359,英雄数据表!A:L,7,0),""))</f>
        <v>"3302602004"</v>
      </c>
      <c r="M4359" s="20" t="str">
        <f>IFERROR(VLOOKUP(B4359,属性中转表!$K$2:$O$21,5,FALSE),"")</f>
        <v/>
      </c>
      <c r="N4359" s="20" t="str">
        <f>IF(B4359=25,VLOOKUP(A4359,英雄数据表!A:L,8,FALSE),IF(B4359=50,VLOOKUP(A4359,英雄数据表!A:L,12,0),""))</f>
        <v/>
      </c>
    </row>
    <row r="4360" spans="1:14" x14ac:dyDescent="0.3">
      <c r="A4360" s="20">
        <v>33026</v>
      </c>
      <c r="B4360" s="21">
        <f t="shared" si="287"/>
        <v>59</v>
      </c>
      <c r="C4360" s="21">
        <v>5</v>
      </c>
      <c r="D4360" s="21">
        <f>VLOOKUP(A4360,英雄数据表!A:D,4,0)</f>
        <v>3</v>
      </c>
      <c r="E4360" s="20" t="str">
        <f>VLOOKUP(A4360,英雄数据表!A:C,3,0)</f>
        <v>毁灭权杖</v>
      </c>
      <c r="F4360" s="20">
        <f t="shared" si="288"/>
        <v>33026</v>
      </c>
      <c r="G4360" s="20">
        <f t="shared" si="289"/>
        <v>33026</v>
      </c>
      <c r="H4360" s="21" t="str">
        <f>VLOOKUP(B4360,属性中转表!A:F,6,FALSE)</f>
        <v>"hp":232200,"atk":6450</v>
      </c>
      <c r="I4360" s="20" t="str">
        <f>IF(VLOOKUP(B4360,属性中转表!A:G,7,FALSE)=0,"",VLOOKUP(VLOOKUP(B4360,属性中转表!A:G,7,FALSE),属性中转表!$K$2:$P$21,6,0))&amp;IF(VLOOKUP(B4360,属性中转表!A:G,7,FALSE)&gt;=50,VLOOKUP(A4360,英雄数据表!A:K,9,0),IF(VLOOKUP(B4360,属性中转表!A:G,7,FALSE)&gt;=25,VLOOKUP(A4360,英雄数据表!A:K,5,0),""))</f>
        <v>"atk":300,"hp":5000,"undpspro":150,"pvpdpspro":50,"pvpundpspro":50</v>
      </c>
      <c r="J4360" s="20" t="str">
        <f>IF(I4360="","",属性中转表!$I$1&amp;(IF(VLOOKUP(B4360,属性中转表!A:G,7,FALSE)=0,0,VLOOKUP(VLOOKUP(B4360,属性中转表!A:G,7,FALSE),属性中转表!$K$2:$P$21,4,0)))+IFERROR(VLOOKUP(A4360,英雄数据表!A:K,IF(武魂!B4360&gt;=50,10,IF(武魂!B4360&gt;=25,6)),0),0))</f>
        <v>,"dpspro":100</v>
      </c>
      <c r="K4360" s="32" t="str">
        <f t="shared" si="290"/>
        <v>"atk":300,"hp":5000,"undpspro":150,"pvpdpspro":50,"pvpundpspro":50,"dpspro":100</v>
      </c>
      <c r="L4360" s="20" t="str">
        <f>IF(B4360&gt;=50,VLOOKUP(A4360,英雄数据表!A:L,11,FALSE),IF(B4360&gt;=25,VLOOKUP(A4360,英雄数据表!A:L,7,0),""))</f>
        <v>"3302602004"</v>
      </c>
      <c r="M4360" s="20" t="str">
        <f>IFERROR(VLOOKUP(B4360,属性中转表!$K$2:$O$21,5,FALSE),"")</f>
        <v/>
      </c>
      <c r="N4360" s="20" t="str">
        <f>IF(B4360=25,VLOOKUP(A4360,英雄数据表!A:L,8,FALSE),IF(B4360=50,VLOOKUP(A4360,英雄数据表!A:L,12,0),""))</f>
        <v/>
      </c>
    </row>
    <row r="4361" spans="1:14" x14ac:dyDescent="0.3">
      <c r="A4361" s="20">
        <v>33026</v>
      </c>
      <c r="B4361" s="21">
        <f t="shared" si="287"/>
        <v>60</v>
      </c>
      <c r="C4361" s="21">
        <v>5</v>
      </c>
      <c r="D4361" s="21">
        <f>VLOOKUP(A4361,英雄数据表!A:D,4,0)</f>
        <v>3</v>
      </c>
      <c r="E4361" s="20" t="str">
        <f>VLOOKUP(A4361,英雄数据表!A:C,3,0)</f>
        <v>毁灭权杖</v>
      </c>
      <c r="F4361" s="20">
        <f t="shared" si="288"/>
        <v>33026</v>
      </c>
      <c r="G4361" s="20">
        <f t="shared" si="289"/>
        <v>33026</v>
      </c>
      <c r="H4361" s="21" t="str">
        <f>VLOOKUP(B4361,属性中转表!A:F,6,FALSE)</f>
        <v>"hp":237600,"atk":6600</v>
      </c>
      <c r="I4361" s="20" t="str">
        <f>IF(VLOOKUP(B4361,属性中转表!A:G,7,FALSE)=0,"",VLOOKUP(VLOOKUP(B4361,属性中转表!A:G,7,FALSE),属性中转表!$K$2:$P$21,6,0))&amp;IF(VLOOKUP(B4361,属性中转表!A:G,7,FALSE)&gt;=50,VLOOKUP(A4361,英雄数据表!A:K,9,0),IF(VLOOKUP(B4361,属性中转表!A:G,7,FALSE)&gt;=25,VLOOKUP(A4361,英雄数据表!A:K,5,0),""))</f>
        <v>"atk":300,"hp":5000,"undpspro":150,"pvpdpspro":50,"pvpundpspro":50</v>
      </c>
      <c r="J4361" s="20" t="str">
        <f>IF(I4361="","",属性中转表!$I$1&amp;(IF(VLOOKUP(B4361,属性中转表!A:G,7,FALSE)=0,0,VLOOKUP(VLOOKUP(B4361,属性中转表!A:G,7,FALSE),属性中转表!$K$2:$P$21,4,0)))+IFERROR(VLOOKUP(A4361,英雄数据表!A:K,IF(武魂!B4361&gt;=50,10,IF(武魂!B4361&gt;=25,6)),0),0))</f>
        <v>,"dpspro":150</v>
      </c>
      <c r="K4361" s="32" t="str">
        <f t="shared" si="290"/>
        <v>"atk":300,"hp":5000,"undpspro":150,"pvpdpspro":50,"pvpundpspro":50,"dpspro":150</v>
      </c>
      <c r="L4361" s="20" t="str">
        <f>IF(B4361&gt;=50,VLOOKUP(A4361,英雄数据表!A:L,11,FALSE),IF(B4361&gt;=25,VLOOKUP(A4361,英雄数据表!A:L,7,0),""))</f>
        <v>"3302602004"</v>
      </c>
      <c r="M4361" s="20" t="str">
        <f>IFERROR(VLOOKUP(B4361,属性中转表!$K$2:$O$21,5,FALSE),"")</f>
        <v>"dpspro":50</v>
      </c>
      <c r="N4361" s="20" t="str">
        <f>IF(B4361=25,VLOOKUP(A4361,英雄数据表!A:L,8,FALSE),IF(B4361=50,VLOOKUP(A4361,英雄数据表!A:L,12,0),""))</f>
        <v/>
      </c>
    </row>
    <row r="4362" spans="1:14" x14ac:dyDescent="0.3">
      <c r="A4362" s="20">
        <v>33026</v>
      </c>
      <c r="B4362" s="21">
        <f t="shared" si="287"/>
        <v>61</v>
      </c>
      <c r="C4362" s="21">
        <v>5</v>
      </c>
      <c r="D4362" s="21">
        <f>VLOOKUP(A4362,英雄数据表!A:D,4,0)</f>
        <v>3</v>
      </c>
      <c r="E4362" s="20" t="str">
        <f>VLOOKUP(A4362,英雄数据表!A:C,3,0)</f>
        <v>毁灭权杖</v>
      </c>
      <c r="F4362" s="20">
        <f t="shared" si="288"/>
        <v>33026</v>
      </c>
      <c r="G4362" s="20">
        <f t="shared" si="289"/>
        <v>33026</v>
      </c>
      <c r="H4362" s="21" t="str">
        <f>VLOOKUP(B4362,属性中转表!A:F,6,FALSE)</f>
        <v>"hp":243000,"atk":6750</v>
      </c>
      <c r="I4362" s="20" t="str">
        <f>IF(VLOOKUP(B4362,属性中转表!A:G,7,FALSE)=0,"",VLOOKUP(VLOOKUP(B4362,属性中转表!A:G,7,FALSE),属性中转表!$K$2:$P$21,6,0))&amp;IF(VLOOKUP(B4362,属性中转表!A:G,7,FALSE)&gt;=50,VLOOKUP(A4362,英雄数据表!A:K,9,0),IF(VLOOKUP(B4362,属性中转表!A:G,7,FALSE)&gt;=25,VLOOKUP(A4362,英雄数据表!A:K,5,0),""))</f>
        <v>"atk":300,"hp":5000,"undpspro":150,"pvpdpspro":50,"pvpundpspro":50</v>
      </c>
      <c r="J4362" s="20" t="str">
        <f>IF(I4362="","",属性中转表!$I$1&amp;(IF(VLOOKUP(B4362,属性中转表!A:G,7,FALSE)=0,0,VLOOKUP(VLOOKUP(B4362,属性中转表!A:G,7,FALSE),属性中转表!$K$2:$P$21,4,0)))+IFERROR(VLOOKUP(A4362,英雄数据表!A:K,IF(武魂!B4362&gt;=50,10,IF(武魂!B4362&gt;=25,6)),0),0))</f>
        <v>,"dpspro":150</v>
      </c>
      <c r="K4362" s="32" t="str">
        <f t="shared" si="290"/>
        <v>"atk":300,"hp":5000,"undpspro":150,"pvpdpspro":50,"pvpundpspro":50,"dpspro":150</v>
      </c>
      <c r="L4362" s="20" t="str">
        <f>IF(B4362&gt;=50,VLOOKUP(A4362,英雄数据表!A:L,11,FALSE),IF(B4362&gt;=25,VLOOKUP(A4362,英雄数据表!A:L,7,0),""))</f>
        <v>"3302602004"</v>
      </c>
      <c r="M4362" s="20" t="str">
        <f>IFERROR(VLOOKUP(B4362,属性中转表!$K$2:$O$21,5,FALSE),"")</f>
        <v/>
      </c>
      <c r="N4362" s="20" t="str">
        <f>IF(B4362=25,VLOOKUP(A4362,英雄数据表!A:L,8,FALSE),IF(B4362=50,VLOOKUP(A4362,英雄数据表!A:L,12,0),""))</f>
        <v/>
      </c>
    </row>
    <row r="4363" spans="1:14" x14ac:dyDescent="0.3">
      <c r="A4363" s="20">
        <v>33026</v>
      </c>
      <c r="B4363" s="21">
        <f t="shared" si="287"/>
        <v>62</v>
      </c>
      <c r="C4363" s="21">
        <v>5</v>
      </c>
      <c r="D4363" s="21">
        <f>VLOOKUP(A4363,英雄数据表!A:D,4,0)</f>
        <v>3</v>
      </c>
      <c r="E4363" s="20" t="str">
        <f>VLOOKUP(A4363,英雄数据表!A:C,3,0)</f>
        <v>毁灭权杖</v>
      </c>
      <c r="F4363" s="20">
        <f t="shared" si="288"/>
        <v>33026</v>
      </c>
      <c r="G4363" s="20">
        <f t="shared" si="289"/>
        <v>33026</v>
      </c>
      <c r="H4363" s="21" t="str">
        <f>VLOOKUP(B4363,属性中转表!A:F,6,FALSE)</f>
        <v>"hp":248400,"atk":6900</v>
      </c>
      <c r="I4363" s="20" t="str">
        <f>IF(VLOOKUP(B4363,属性中转表!A:G,7,FALSE)=0,"",VLOOKUP(VLOOKUP(B4363,属性中转表!A:G,7,FALSE),属性中转表!$K$2:$P$21,6,0))&amp;IF(VLOOKUP(B4363,属性中转表!A:G,7,FALSE)&gt;=50,VLOOKUP(A4363,英雄数据表!A:K,9,0),IF(VLOOKUP(B4363,属性中转表!A:G,7,FALSE)&gt;=25,VLOOKUP(A4363,英雄数据表!A:K,5,0),""))</f>
        <v>"atk":300,"hp":5000,"undpspro":150,"pvpdpspro":50,"pvpundpspro":50</v>
      </c>
      <c r="J4363" s="20" t="str">
        <f>IF(I4363="","",属性中转表!$I$1&amp;(IF(VLOOKUP(B4363,属性中转表!A:G,7,FALSE)=0,0,VLOOKUP(VLOOKUP(B4363,属性中转表!A:G,7,FALSE),属性中转表!$K$2:$P$21,4,0)))+IFERROR(VLOOKUP(A4363,英雄数据表!A:K,IF(武魂!B4363&gt;=50,10,IF(武魂!B4363&gt;=25,6)),0),0))</f>
        <v>,"dpspro":150</v>
      </c>
      <c r="K4363" s="32" t="str">
        <f t="shared" si="290"/>
        <v>"atk":300,"hp":5000,"undpspro":150,"pvpdpspro":50,"pvpundpspro":50,"dpspro":150</v>
      </c>
      <c r="L4363" s="20" t="str">
        <f>IF(B4363&gt;=50,VLOOKUP(A4363,英雄数据表!A:L,11,FALSE),IF(B4363&gt;=25,VLOOKUP(A4363,英雄数据表!A:L,7,0),""))</f>
        <v>"3302602004"</v>
      </c>
      <c r="M4363" s="20" t="str">
        <f>IFERROR(VLOOKUP(B4363,属性中转表!$K$2:$O$21,5,FALSE),"")</f>
        <v/>
      </c>
      <c r="N4363" s="20" t="str">
        <f>IF(B4363=25,VLOOKUP(A4363,英雄数据表!A:L,8,FALSE),IF(B4363=50,VLOOKUP(A4363,英雄数据表!A:L,12,0),""))</f>
        <v/>
      </c>
    </row>
    <row r="4364" spans="1:14" x14ac:dyDescent="0.3">
      <c r="A4364" s="20">
        <v>33026</v>
      </c>
      <c r="B4364" s="21">
        <f t="shared" si="287"/>
        <v>63</v>
      </c>
      <c r="C4364" s="21">
        <v>5</v>
      </c>
      <c r="D4364" s="21">
        <f>VLOOKUP(A4364,英雄数据表!A:D,4,0)</f>
        <v>3</v>
      </c>
      <c r="E4364" s="20" t="str">
        <f>VLOOKUP(A4364,英雄数据表!A:C,3,0)</f>
        <v>毁灭权杖</v>
      </c>
      <c r="F4364" s="20">
        <f t="shared" si="288"/>
        <v>33026</v>
      </c>
      <c r="G4364" s="20">
        <f t="shared" si="289"/>
        <v>33026</v>
      </c>
      <c r="H4364" s="21" t="str">
        <f>VLOOKUP(B4364,属性中转表!A:F,6,FALSE)</f>
        <v>"hp":253800,"atk":7050</v>
      </c>
      <c r="I4364" s="20" t="str">
        <f>IF(VLOOKUP(B4364,属性中转表!A:G,7,FALSE)=0,"",VLOOKUP(VLOOKUP(B4364,属性中转表!A:G,7,FALSE),属性中转表!$K$2:$P$21,6,0))&amp;IF(VLOOKUP(B4364,属性中转表!A:G,7,FALSE)&gt;=50,VLOOKUP(A4364,英雄数据表!A:K,9,0),IF(VLOOKUP(B4364,属性中转表!A:G,7,FALSE)&gt;=25,VLOOKUP(A4364,英雄数据表!A:K,5,0),""))</f>
        <v>"atk":300,"hp":5000,"undpspro":150,"pvpdpspro":50,"pvpundpspro":50</v>
      </c>
      <c r="J4364" s="20" t="str">
        <f>IF(I4364="","",属性中转表!$I$1&amp;(IF(VLOOKUP(B4364,属性中转表!A:G,7,FALSE)=0,0,VLOOKUP(VLOOKUP(B4364,属性中转表!A:G,7,FALSE),属性中转表!$K$2:$P$21,4,0)))+IFERROR(VLOOKUP(A4364,英雄数据表!A:K,IF(武魂!B4364&gt;=50,10,IF(武魂!B4364&gt;=25,6)),0),0))</f>
        <v>,"dpspro":150</v>
      </c>
      <c r="K4364" s="32" t="str">
        <f t="shared" si="290"/>
        <v>"atk":300,"hp":5000,"undpspro":150,"pvpdpspro":50,"pvpundpspro":50,"dpspro":150</v>
      </c>
      <c r="L4364" s="20" t="str">
        <f>IF(B4364&gt;=50,VLOOKUP(A4364,英雄数据表!A:L,11,FALSE),IF(B4364&gt;=25,VLOOKUP(A4364,英雄数据表!A:L,7,0),""))</f>
        <v>"3302602004"</v>
      </c>
      <c r="M4364" s="20" t="str">
        <f>IFERROR(VLOOKUP(B4364,属性中转表!$K$2:$O$21,5,FALSE),"")</f>
        <v/>
      </c>
      <c r="N4364" s="20" t="str">
        <f>IF(B4364=25,VLOOKUP(A4364,英雄数据表!A:L,8,FALSE),IF(B4364=50,VLOOKUP(A4364,英雄数据表!A:L,12,0),""))</f>
        <v/>
      </c>
    </row>
    <row r="4365" spans="1:14" x14ac:dyDescent="0.3">
      <c r="A4365" s="20">
        <v>33026</v>
      </c>
      <c r="B4365" s="21">
        <f t="shared" si="287"/>
        <v>64</v>
      </c>
      <c r="C4365" s="21">
        <v>5</v>
      </c>
      <c r="D4365" s="21">
        <f>VLOOKUP(A4365,英雄数据表!A:D,4,0)</f>
        <v>3</v>
      </c>
      <c r="E4365" s="20" t="str">
        <f>VLOOKUP(A4365,英雄数据表!A:C,3,0)</f>
        <v>毁灭权杖</v>
      </c>
      <c r="F4365" s="20">
        <f t="shared" si="288"/>
        <v>33026</v>
      </c>
      <c r="G4365" s="20">
        <f t="shared" si="289"/>
        <v>33026</v>
      </c>
      <c r="H4365" s="21" t="str">
        <f>VLOOKUP(B4365,属性中转表!A:F,6,FALSE)</f>
        <v>"hp":259200,"atk":7200</v>
      </c>
      <c r="I4365" s="20" t="str">
        <f>IF(VLOOKUP(B4365,属性中转表!A:G,7,FALSE)=0,"",VLOOKUP(VLOOKUP(B4365,属性中转表!A:G,7,FALSE),属性中转表!$K$2:$P$21,6,0))&amp;IF(VLOOKUP(B4365,属性中转表!A:G,7,FALSE)&gt;=50,VLOOKUP(A4365,英雄数据表!A:K,9,0),IF(VLOOKUP(B4365,属性中转表!A:G,7,FALSE)&gt;=25,VLOOKUP(A4365,英雄数据表!A:K,5,0),""))</f>
        <v>"atk":300,"hp":5000,"undpspro":150,"pvpdpspro":50,"pvpundpspro":50</v>
      </c>
      <c r="J4365" s="20" t="str">
        <f>IF(I4365="","",属性中转表!$I$1&amp;(IF(VLOOKUP(B4365,属性中转表!A:G,7,FALSE)=0,0,VLOOKUP(VLOOKUP(B4365,属性中转表!A:G,7,FALSE),属性中转表!$K$2:$P$21,4,0)))+IFERROR(VLOOKUP(A4365,英雄数据表!A:K,IF(武魂!B4365&gt;=50,10,IF(武魂!B4365&gt;=25,6)),0),0))</f>
        <v>,"dpspro":150</v>
      </c>
      <c r="K4365" s="32" t="str">
        <f t="shared" si="290"/>
        <v>"atk":300,"hp":5000,"undpspro":150,"pvpdpspro":50,"pvpundpspro":50,"dpspro":150</v>
      </c>
      <c r="L4365" s="20" t="str">
        <f>IF(B4365&gt;=50,VLOOKUP(A4365,英雄数据表!A:L,11,FALSE),IF(B4365&gt;=25,VLOOKUP(A4365,英雄数据表!A:L,7,0),""))</f>
        <v>"3302602004"</v>
      </c>
      <c r="M4365" s="20" t="str">
        <f>IFERROR(VLOOKUP(B4365,属性中转表!$K$2:$O$21,5,FALSE),"")</f>
        <v/>
      </c>
      <c r="N4365" s="20" t="str">
        <f>IF(B4365=25,VLOOKUP(A4365,英雄数据表!A:L,8,FALSE),IF(B4365=50,VLOOKUP(A4365,英雄数据表!A:L,12,0),""))</f>
        <v/>
      </c>
    </row>
    <row r="4366" spans="1:14" x14ac:dyDescent="0.3">
      <c r="A4366" s="20">
        <v>33026</v>
      </c>
      <c r="B4366" s="21">
        <f t="shared" si="287"/>
        <v>65</v>
      </c>
      <c r="C4366" s="21">
        <v>5</v>
      </c>
      <c r="D4366" s="21">
        <f>VLOOKUP(A4366,英雄数据表!A:D,4,0)</f>
        <v>3</v>
      </c>
      <c r="E4366" s="20" t="str">
        <f>VLOOKUP(A4366,英雄数据表!A:C,3,0)</f>
        <v>毁灭权杖</v>
      </c>
      <c r="F4366" s="20">
        <f t="shared" si="288"/>
        <v>33026</v>
      </c>
      <c r="G4366" s="20">
        <f t="shared" si="289"/>
        <v>33026</v>
      </c>
      <c r="H4366" s="21" t="str">
        <f>VLOOKUP(B4366,属性中转表!A:F,6,FALSE)</f>
        <v>"hp":264600,"atk":7350</v>
      </c>
      <c r="I4366" s="20" t="str">
        <f>IF(VLOOKUP(B4366,属性中转表!A:G,7,FALSE)=0,"",VLOOKUP(VLOOKUP(B4366,属性中转表!A:G,7,FALSE),属性中转表!$K$2:$P$21,6,0))&amp;IF(VLOOKUP(B4366,属性中转表!A:G,7,FALSE)&gt;=50,VLOOKUP(A4366,英雄数据表!A:K,9,0),IF(VLOOKUP(B4366,属性中转表!A:G,7,FALSE)&gt;=25,VLOOKUP(A4366,英雄数据表!A:K,5,0),""))</f>
        <v>"atk":300,"hp":5000,"undpspro":150,"pvpdpspro":100,"pvpundpspro":50</v>
      </c>
      <c r="J4366" s="20" t="str">
        <f>IF(I4366="","",属性中转表!$I$1&amp;(IF(VLOOKUP(B4366,属性中转表!A:G,7,FALSE)=0,0,VLOOKUP(VLOOKUP(B4366,属性中转表!A:G,7,FALSE),属性中转表!$K$2:$P$21,4,0)))+IFERROR(VLOOKUP(A4366,英雄数据表!A:K,IF(武魂!B4366&gt;=50,10,IF(武魂!B4366&gt;=25,6)),0),0))</f>
        <v>,"dpspro":150</v>
      </c>
      <c r="K4366" s="32" t="str">
        <f t="shared" si="290"/>
        <v>"atk":300,"hp":5000,"undpspro":150,"pvpdpspro":100,"pvpundpspro":50,"dpspro":150</v>
      </c>
      <c r="L4366" s="20" t="str">
        <f>IF(B4366&gt;=50,VLOOKUP(A4366,英雄数据表!A:L,11,FALSE),IF(B4366&gt;=25,VLOOKUP(A4366,英雄数据表!A:L,7,0),""))</f>
        <v>"3302602004"</v>
      </c>
      <c r="M4366" s="20" t="str">
        <f>IFERROR(VLOOKUP(B4366,属性中转表!$K$2:$O$21,5,FALSE),"")</f>
        <v>"pvpdpspro":50</v>
      </c>
      <c r="N4366" s="20" t="str">
        <f>IF(B4366=25,VLOOKUP(A4366,英雄数据表!A:L,8,FALSE),IF(B4366=50,VLOOKUP(A4366,英雄数据表!A:L,12,0),""))</f>
        <v/>
      </c>
    </row>
    <row r="4367" spans="1:14" x14ac:dyDescent="0.3">
      <c r="A4367" s="20">
        <v>33026</v>
      </c>
      <c r="B4367" s="21">
        <f t="shared" si="287"/>
        <v>66</v>
      </c>
      <c r="C4367" s="21">
        <v>5</v>
      </c>
      <c r="D4367" s="21">
        <f>VLOOKUP(A4367,英雄数据表!A:D,4,0)</f>
        <v>3</v>
      </c>
      <c r="E4367" s="20" t="str">
        <f>VLOOKUP(A4367,英雄数据表!A:C,3,0)</f>
        <v>毁灭权杖</v>
      </c>
      <c r="F4367" s="20">
        <f t="shared" si="288"/>
        <v>33026</v>
      </c>
      <c r="G4367" s="20">
        <f t="shared" si="289"/>
        <v>33026</v>
      </c>
      <c r="H4367" s="21" t="str">
        <f>VLOOKUP(B4367,属性中转表!A:F,6,FALSE)</f>
        <v>"hp":270000,"atk":7500</v>
      </c>
      <c r="I4367" s="20" t="str">
        <f>IF(VLOOKUP(B4367,属性中转表!A:G,7,FALSE)=0,"",VLOOKUP(VLOOKUP(B4367,属性中转表!A:G,7,FALSE),属性中转表!$K$2:$P$21,6,0))&amp;IF(VLOOKUP(B4367,属性中转表!A:G,7,FALSE)&gt;=50,VLOOKUP(A4367,英雄数据表!A:K,9,0),IF(VLOOKUP(B4367,属性中转表!A:G,7,FALSE)&gt;=25,VLOOKUP(A4367,英雄数据表!A:K,5,0),""))</f>
        <v>"atk":300,"hp":5000,"undpspro":150,"pvpdpspro":100,"pvpundpspro":50</v>
      </c>
      <c r="J4367" s="20" t="str">
        <f>IF(I4367="","",属性中转表!$I$1&amp;(IF(VLOOKUP(B4367,属性中转表!A:G,7,FALSE)=0,0,VLOOKUP(VLOOKUP(B4367,属性中转表!A:G,7,FALSE),属性中转表!$K$2:$P$21,4,0)))+IFERROR(VLOOKUP(A4367,英雄数据表!A:K,IF(武魂!B4367&gt;=50,10,IF(武魂!B4367&gt;=25,6)),0),0))</f>
        <v>,"dpspro":150</v>
      </c>
      <c r="K4367" s="32" t="str">
        <f t="shared" si="290"/>
        <v>"atk":300,"hp":5000,"undpspro":150,"pvpdpspro":100,"pvpundpspro":50,"dpspro":150</v>
      </c>
      <c r="L4367" s="20" t="str">
        <f>IF(B4367&gt;=50,VLOOKUP(A4367,英雄数据表!A:L,11,FALSE),IF(B4367&gt;=25,VLOOKUP(A4367,英雄数据表!A:L,7,0),""))</f>
        <v>"3302602004"</v>
      </c>
      <c r="M4367" s="20" t="str">
        <f>IFERROR(VLOOKUP(B4367,属性中转表!$K$2:$O$21,5,FALSE),"")</f>
        <v/>
      </c>
      <c r="N4367" s="20" t="str">
        <f>IF(B4367=25,VLOOKUP(A4367,英雄数据表!A:L,8,FALSE),IF(B4367=50,VLOOKUP(A4367,英雄数据表!A:L,12,0),""))</f>
        <v/>
      </c>
    </row>
    <row r="4368" spans="1:14" x14ac:dyDescent="0.3">
      <c r="A4368" s="20">
        <v>33026</v>
      </c>
      <c r="B4368" s="21">
        <f t="shared" si="287"/>
        <v>67</v>
      </c>
      <c r="C4368" s="21">
        <v>5</v>
      </c>
      <c r="D4368" s="21">
        <f>VLOOKUP(A4368,英雄数据表!A:D,4,0)</f>
        <v>3</v>
      </c>
      <c r="E4368" s="20" t="str">
        <f>VLOOKUP(A4368,英雄数据表!A:C,3,0)</f>
        <v>毁灭权杖</v>
      </c>
      <c r="F4368" s="20">
        <f t="shared" si="288"/>
        <v>33026</v>
      </c>
      <c r="G4368" s="20">
        <f t="shared" si="289"/>
        <v>33026</v>
      </c>
      <c r="H4368" s="21" t="str">
        <f>VLOOKUP(B4368,属性中转表!A:F,6,FALSE)</f>
        <v>"hp":275400,"atk":7650</v>
      </c>
      <c r="I4368" s="20" t="str">
        <f>IF(VLOOKUP(B4368,属性中转表!A:G,7,FALSE)=0,"",VLOOKUP(VLOOKUP(B4368,属性中转表!A:G,7,FALSE),属性中转表!$K$2:$P$21,6,0))&amp;IF(VLOOKUP(B4368,属性中转表!A:G,7,FALSE)&gt;=50,VLOOKUP(A4368,英雄数据表!A:K,9,0),IF(VLOOKUP(B4368,属性中转表!A:G,7,FALSE)&gt;=25,VLOOKUP(A4368,英雄数据表!A:K,5,0),""))</f>
        <v>"atk":300,"hp":5000,"undpspro":150,"pvpdpspro":100,"pvpundpspro":50</v>
      </c>
      <c r="J4368" s="20" t="str">
        <f>IF(I4368="","",属性中转表!$I$1&amp;(IF(VLOOKUP(B4368,属性中转表!A:G,7,FALSE)=0,0,VLOOKUP(VLOOKUP(B4368,属性中转表!A:G,7,FALSE),属性中转表!$K$2:$P$21,4,0)))+IFERROR(VLOOKUP(A4368,英雄数据表!A:K,IF(武魂!B4368&gt;=50,10,IF(武魂!B4368&gt;=25,6)),0),0))</f>
        <v>,"dpspro":150</v>
      </c>
      <c r="K4368" s="32" t="str">
        <f t="shared" si="290"/>
        <v>"atk":300,"hp":5000,"undpspro":150,"pvpdpspro":100,"pvpundpspro":50,"dpspro":150</v>
      </c>
      <c r="L4368" s="20" t="str">
        <f>IF(B4368&gt;=50,VLOOKUP(A4368,英雄数据表!A:L,11,FALSE),IF(B4368&gt;=25,VLOOKUP(A4368,英雄数据表!A:L,7,0),""))</f>
        <v>"3302602004"</v>
      </c>
      <c r="M4368" s="20" t="str">
        <f>IFERROR(VLOOKUP(B4368,属性中转表!$K$2:$O$21,5,FALSE),"")</f>
        <v/>
      </c>
      <c r="N4368" s="20" t="str">
        <f>IF(B4368=25,VLOOKUP(A4368,英雄数据表!A:L,8,FALSE),IF(B4368=50,VLOOKUP(A4368,英雄数据表!A:L,12,0),""))</f>
        <v/>
      </c>
    </row>
    <row r="4369" spans="1:14" x14ac:dyDescent="0.3">
      <c r="A4369" s="20">
        <v>33026</v>
      </c>
      <c r="B4369" s="21">
        <f t="shared" si="287"/>
        <v>68</v>
      </c>
      <c r="C4369" s="21">
        <v>5</v>
      </c>
      <c r="D4369" s="21">
        <f>VLOOKUP(A4369,英雄数据表!A:D,4,0)</f>
        <v>3</v>
      </c>
      <c r="E4369" s="20" t="str">
        <f>VLOOKUP(A4369,英雄数据表!A:C,3,0)</f>
        <v>毁灭权杖</v>
      </c>
      <c r="F4369" s="20">
        <f t="shared" si="288"/>
        <v>33026</v>
      </c>
      <c r="G4369" s="20">
        <f t="shared" si="289"/>
        <v>33026</v>
      </c>
      <c r="H4369" s="21" t="str">
        <f>VLOOKUP(B4369,属性中转表!A:F,6,FALSE)</f>
        <v>"hp":280800,"atk":7800</v>
      </c>
      <c r="I4369" s="20" t="str">
        <f>IF(VLOOKUP(B4369,属性中转表!A:G,7,FALSE)=0,"",VLOOKUP(VLOOKUP(B4369,属性中转表!A:G,7,FALSE),属性中转表!$K$2:$P$21,6,0))&amp;IF(VLOOKUP(B4369,属性中转表!A:G,7,FALSE)&gt;=50,VLOOKUP(A4369,英雄数据表!A:K,9,0),IF(VLOOKUP(B4369,属性中转表!A:G,7,FALSE)&gt;=25,VLOOKUP(A4369,英雄数据表!A:K,5,0),""))</f>
        <v>"atk":300,"hp":5000,"undpspro":150,"pvpdpspro":100,"pvpundpspro":50</v>
      </c>
      <c r="J4369" s="20" t="str">
        <f>IF(I4369="","",属性中转表!$I$1&amp;(IF(VLOOKUP(B4369,属性中转表!A:G,7,FALSE)=0,0,VLOOKUP(VLOOKUP(B4369,属性中转表!A:G,7,FALSE),属性中转表!$K$2:$P$21,4,0)))+IFERROR(VLOOKUP(A4369,英雄数据表!A:K,IF(武魂!B4369&gt;=50,10,IF(武魂!B4369&gt;=25,6)),0),0))</f>
        <v>,"dpspro":150</v>
      </c>
      <c r="K4369" s="32" t="str">
        <f t="shared" si="290"/>
        <v>"atk":300,"hp":5000,"undpspro":150,"pvpdpspro":100,"pvpundpspro":50,"dpspro":150</v>
      </c>
      <c r="L4369" s="20" t="str">
        <f>IF(B4369&gt;=50,VLOOKUP(A4369,英雄数据表!A:L,11,FALSE),IF(B4369&gt;=25,VLOOKUP(A4369,英雄数据表!A:L,7,0),""))</f>
        <v>"3302602004"</v>
      </c>
      <c r="M4369" s="20" t="str">
        <f>IFERROR(VLOOKUP(B4369,属性中转表!$K$2:$O$21,5,FALSE),"")</f>
        <v/>
      </c>
      <c r="N4369" s="20" t="str">
        <f>IF(B4369=25,VLOOKUP(A4369,英雄数据表!A:L,8,FALSE),IF(B4369=50,VLOOKUP(A4369,英雄数据表!A:L,12,0),""))</f>
        <v/>
      </c>
    </row>
    <row r="4370" spans="1:14" x14ac:dyDescent="0.3">
      <c r="A4370" s="20">
        <v>33026</v>
      </c>
      <c r="B4370" s="21">
        <f t="shared" si="287"/>
        <v>69</v>
      </c>
      <c r="C4370" s="21">
        <v>5</v>
      </c>
      <c r="D4370" s="21">
        <f>VLOOKUP(A4370,英雄数据表!A:D,4,0)</f>
        <v>3</v>
      </c>
      <c r="E4370" s="20" t="str">
        <f>VLOOKUP(A4370,英雄数据表!A:C,3,0)</f>
        <v>毁灭权杖</v>
      </c>
      <c r="F4370" s="20">
        <f t="shared" si="288"/>
        <v>33026</v>
      </c>
      <c r="G4370" s="20">
        <f t="shared" si="289"/>
        <v>33026</v>
      </c>
      <c r="H4370" s="21" t="str">
        <f>VLOOKUP(B4370,属性中转表!A:F,6,FALSE)</f>
        <v>"hp":286200,"atk":7950</v>
      </c>
      <c r="I4370" s="20" t="str">
        <f>IF(VLOOKUP(B4370,属性中转表!A:G,7,FALSE)=0,"",VLOOKUP(VLOOKUP(B4370,属性中转表!A:G,7,FALSE),属性中转表!$K$2:$P$21,6,0))&amp;IF(VLOOKUP(B4370,属性中转表!A:G,7,FALSE)&gt;=50,VLOOKUP(A4370,英雄数据表!A:K,9,0),IF(VLOOKUP(B4370,属性中转表!A:G,7,FALSE)&gt;=25,VLOOKUP(A4370,英雄数据表!A:K,5,0),""))</f>
        <v>"atk":300,"hp":5000,"undpspro":150,"pvpdpspro":100,"pvpundpspro":50</v>
      </c>
      <c r="J4370" s="20" t="str">
        <f>IF(I4370="","",属性中转表!$I$1&amp;(IF(VLOOKUP(B4370,属性中转表!A:G,7,FALSE)=0,0,VLOOKUP(VLOOKUP(B4370,属性中转表!A:G,7,FALSE),属性中转表!$K$2:$P$21,4,0)))+IFERROR(VLOOKUP(A4370,英雄数据表!A:K,IF(武魂!B4370&gt;=50,10,IF(武魂!B4370&gt;=25,6)),0),0))</f>
        <v>,"dpspro":150</v>
      </c>
      <c r="K4370" s="32" t="str">
        <f t="shared" si="290"/>
        <v>"atk":300,"hp":5000,"undpspro":150,"pvpdpspro":100,"pvpundpspro":50,"dpspro":150</v>
      </c>
      <c r="L4370" s="20" t="str">
        <f>IF(B4370&gt;=50,VLOOKUP(A4370,英雄数据表!A:L,11,FALSE),IF(B4370&gt;=25,VLOOKUP(A4370,英雄数据表!A:L,7,0),""))</f>
        <v>"3302602004"</v>
      </c>
      <c r="M4370" s="20" t="str">
        <f>IFERROR(VLOOKUP(B4370,属性中转表!$K$2:$O$21,5,FALSE),"")</f>
        <v/>
      </c>
      <c r="N4370" s="20" t="str">
        <f>IF(B4370=25,VLOOKUP(A4370,英雄数据表!A:L,8,FALSE),IF(B4370=50,VLOOKUP(A4370,英雄数据表!A:L,12,0),""))</f>
        <v/>
      </c>
    </row>
    <row r="4371" spans="1:14" x14ac:dyDescent="0.3">
      <c r="A4371" s="20">
        <v>33026</v>
      </c>
      <c r="B4371" s="21">
        <f t="shared" si="287"/>
        <v>70</v>
      </c>
      <c r="C4371" s="21">
        <v>5</v>
      </c>
      <c r="D4371" s="21">
        <f>VLOOKUP(A4371,英雄数据表!A:D,4,0)</f>
        <v>3</v>
      </c>
      <c r="E4371" s="20" t="str">
        <f>VLOOKUP(A4371,英雄数据表!A:C,3,0)</f>
        <v>毁灭权杖</v>
      </c>
      <c r="F4371" s="20">
        <f t="shared" si="288"/>
        <v>33026</v>
      </c>
      <c r="G4371" s="20">
        <f t="shared" si="289"/>
        <v>33026</v>
      </c>
      <c r="H4371" s="21" t="str">
        <f>VLOOKUP(B4371,属性中转表!A:F,6,FALSE)</f>
        <v>"hp":291600,"atk":8100</v>
      </c>
      <c r="I4371" s="20" t="str">
        <f>IF(VLOOKUP(B4371,属性中转表!A:G,7,FALSE)=0,"",VLOOKUP(VLOOKUP(B4371,属性中转表!A:G,7,FALSE),属性中转表!$K$2:$P$21,6,0))&amp;IF(VLOOKUP(B4371,属性中转表!A:G,7,FALSE)&gt;=50,VLOOKUP(A4371,英雄数据表!A:K,9,0),IF(VLOOKUP(B4371,属性中转表!A:G,7,FALSE)&gt;=25,VLOOKUP(A4371,英雄数据表!A:K,5,0),""))</f>
        <v>"atk":300,"hp":5000,"undpspro":150,"pvpdpspro":100,"pvpundpspro":100</v>
      </c>
      <c r="J4371" s="20" t="str">
        <f>IF(I4371="","",属性中转表!$I$1&amp;(IF(VLOOKUP(B4371,属性中转表!A:G,7,FALSE)=0,0,VLOOKUP(VLOOKUP(B4371,属性中转表!A:G,7,FALSE),属性中转表!$K$2:$P$21,4,0)))+IFERROR(VLOOKUP(A4371,英雄数据表!A:K,IF(武魂!B4371&gt;=50,10,IF(武魂!B4371&gt;=25,6)),0),0))</f>
        <v>,"dpspro":150</v>
      </c>
      <c r="K4371" s="32" t="str">
        <f t="shared" si="290"/>
        <v>"atk":300,"hp":5000,"undpspro":150,"pvpdpspro":100,"pvpundpspro":100,"dpspro":150</v>
      </c>
      <c r="L4371" s="20" t="str">
        <f>IF(B4371&gt;=50,VLOOKUP(A4371,英雄数据表!A:L,11,FALSE),IF(B4371&gt;=25,VLOOKUP(A4371,英雄数据表!A:L,7,0),""))</f>
        <v>"3302602004"</v>
      </c>
      <c r="M4371" s="20" t="str">
        <f>IFERROR(VLOOKUP(B4371,属性中转表!$K$2:$O$21,5,FALSE),"")</f>
        <v>"pvpundpspro":50</v>
      </c>
      <c r="N4371" s="20" t="str">
        <f>IF(B4371=25,VLOOKUP(A4371,英雄数据表!A:L,8,FALSE),IF(B4371=50,VLOOKUP(A4371,英雄数据表!A:L,12,0),""))</f>
        <v/>
      </c>
    </row>
    <row r="4372" spans="1:14" x14ac:dyDescent="0.3">
      <c r="A4372" s="20">
        <v>33026</v>
      </c>
      <c r="B4372" s="21">
        <f t="shared" si="287"/>
        <v>71</v>
      </c>
      <c r="C4372" s="21">
        <v>5</v>
      </c>
      <c r="D4372" s="21">
        <f>VLOOKUP(A4372,英雄数据表!A:D,4,0)</f>
        <v>3</v>
      </c>
      <c r="E4372" s="20" t="str">
        <f>VLOOKUP(A4372,英雄数据表!A:C,3,0)</f>
        <v>毁灭权杖</v>
      </c>
      <c r="F4372" s="20">
        <f t="shared" si="288"/>
        <v>33026</v>
      </c>
      <c r="G4372" s="20">
        <f t="shared" si="289"/>
        <v>33026</v>
      </c>
      <c r="H4372" s="21" t="str">
        <f>VLOOKUP(B4372,属性中转表!A:F,6,FALSE)</f>
        <v>"hp":297000,"atk":8250</v>
      </c>
      <c r="I4372" s="20" t="str">
        <f>IF(VLOOKUP(B4372,属性中转表!A:G,7,FALSE)=0,"",VLOOKUP(VLOOKUP(B4372,属性中转表!A:G,7,FALSE),属性中转表!$K$2:$P$21,6,0))&amp;IF(VLOOKUP(B4372,属性中转表!A:G,7,FALSE)&gt;=50,VLOOKUP(A4372,英雄数据表!A:K,9,0),IF(VLOOKUP(B4372,属性中转表!A:G,7,FALSE)&gt;=25,VLOOKUP(A4372,英雄数据表!A:K,5,0),""))</f>
        <v>"atk":300,"hp":5000,"undpspro":150,"pvpdpspro":100,"pvpundpspro":100</v>
      </c>
      <c r="J4372" s="20" t="str">
        <f>IF(I4372="","",属性中转表!$I$1&amp;(IF(VLOOKUP(B4372,属性中转表!A:G,7,FALSE)=0,0,VLOOKUP(VLOOKUP(B4372,属性中转表!A:G,7,FALSE),属性中转表!$K$2:$P$21,4,0)))+IFERROR(VLOOKUP(A4372,英雄数据表!A:K,IF(武魂!B4372&gt;=50,10,IF(武魂!B4372&gt;=25,6)),0),0))</f>
        <v>,"dpspro":150</v>
      </c>
      <c r="K4372" s="32" t="str">
        <f t="shared" si="290"/>
        <v>"atk":300,"hp":5000,"undpspro":150,"pvpdpspro":100,"pvpundpspro":100,"dpspro":150</v>
      </c>
      <c r="L4372" s="20" t="str">
        <f>IF(B4372&gt;=50,VLOOKUP(A4372,英雄数据表!A:L,11,FALSE),IF(B4372&gt;=25,VLOOKUP(A4372,英雄数据表!A:L,7,0),""))</f>
        <v>"3302602004"</v>
      </c>
      <c r="M4372" s="20" t="str">
        <f>IFERROR(VLOOKUP(B4372,属性中转表!$K$2:$O$21,5,FALSE),"")</f>
        <v/>
      </c>
      <c r="N4372" s="20" t="str">
        <f>IF(B4372=25,VLOOKUP(A4372,英雄数据表!A:L,8,FALSE),IF(B4372=50,VLOOKUP(A4372,英雄数据表!A:L,12,0),""))</f>
        <v/>
      </c>
    </row>
    <row r="4373" spans="1:14" x14ac:dyDescent="0.3">
      <c r="A4373" s="20">
        <v>33026</v>
      </c>
      <c r="B4373" s="21">
        <f t="shared" si="287"/>
        <v>72</v>
      </c>
      <c r="C4373" s="21">
        <v>5</v>
      </c>
      <c r="D4373" s="21">
        <f>VLOOKUP(A4373,英雄数据表!A:D,4,0)</f>
        <v>3</v>
      </c>
      <c r="E4373" s="20" t="str">
        <f>VLOOKUP(A4373,英雄数据表!A:C,3,0)</f>
        <v>毁灭权杖</v>
      </c>
      <c r="F4373" s="20">
        <f t="shared" si="288"/>
        <v>33026</v>
      </c>
      <c r="G4373" s="20">
        <f t="shared" si="289"/>
        <v>33026</v>
      </c>
      <c r="H4373" s="21" t="str">
        <f>VLOOKUP(B4373,属性中转表!A:F,6,FALSE)</f>
        <v>"hp":302400,"atk":8400</v>
      </c>
      <c r="I4373" s="20" t="str">
        <f>IF(VLOOKUP(B4373,属性中转表!A:G,7,FALSE)=0,"",VLOOKUP(VLOOKUP(B4373,属性中转表!A:G,7,FALSE),属性中转表!$K$2:$P$21,6,0))&amp;IF(VLOOKUP(B4373,属性中转表!A:G,7,FALSE)&gt;=50,VLOOKUP(A4373,英雄数据表!A:K,9,0),IF(VLOOKUP(B4373,属性中转表!A:G,7,FALSE)&gt;=25,VLOOKUP(A4373,英雄数据表!A:K,5,0),""))</f>
        <v>"atk":300,"hp":5000,"undpspro":150,"pvpdpspro":100,"pvpundpspro":100</v>
      </c>
      <c r="J4373" s="20" t="str">
        <f>IF(I4373="","",属性中转表!$I$1&amp;(IF(VLOOKUP(B4373,属性中转表!A:G,7,FALSE)=0,0,VLOOKUP(VLOOKUP(B4373,属性中转表!A:G,7,FALSE),属性中转表!$K$2:$P$21,4,0)))+IFERROR(VLOOKUP(A4373,英雄数据表!A:K,IF(武魂!B4373&gt;=50,10,IF(武魂!B4373&gt;=25,6)),0),0))</f>
        <v>,"dpspro":150</v>
      </c>
      <c r="K4373" s="32" t="str">
        <f t="shared" si="290"/>
        <v>"atk":300,"hp":5000,"undpspro":150,"pvpdpspro":100,"pvpundpspro":100,"dpspro":150</v>
      </c>
      <c r="L4373" s="20" t="str">
        <f>IF(B4373&gt;=50,VLOOKUP(A4373,英雄数据表!A:L,11,FALSE),IF(B4373&gt;=25,VLOOKUP(A4373,英雄数据表!A:L,7,0),""))</f>
        <v>"3302602004"</v>
      </c>
      <c r="M4373" s="20" t="str">
        <f>IFERROR(VLOOKUP(B4373,属性中转表!$K$2:$O$21,5,FALSE),"")</f>
        <v/>
      </c>
      <c r="N4373" s="20" t="str">
        <f>IF(B4373=25,VLOOKUP(A4373,英雄数据表!A:L,8,FALSE),IF(B4373=50,VLOOKUP(A4373,英雄数据表!A:L,12,0),""))</f>
        <v/>
      </c>
    </row>
    <row r="4374" spans="1:14" x14ac:dyDescent="0.3">
      <c r="A4374" s="20">
        <v>33026</v>
      </c>
      <c r="B4374" s="21">
        <f t="shared" si="287"/>
        <v>73</v>
      </c>
      <c r="C4374" s="21">
        <v>5</v>
      </c>
      <c r="D4374" s="21">
        <f>VLOOKUP(A4374,英雄数据表!A:D,4,0)</f>
        <v>3</v>
      </c>
      <c r="E4374" s="20" t="str">
        <f>VLOOKUP(A4374,英雄数据表!A:C,3,0)</f>
        <v>毁灭权杖</v>
      </c>
      <c r="F4374" s="20">
        <f t="shared" si="288"/>
        <v>33026</v>
      </c>
      <c r="G4374" s="20">
        <f t="shared" si="289"/>
        <v>33026</v>
      </c>
      <c r="H4374" s="21" t="str">
        <f>VLOOKUP(B4374,属性中转表!A:F,6,FALSE)</f>
        <v>"hp":307800,"atk":8550</v>
      </c>
      <c r="I4374" s="20" t="str">
        <f>IF(VLOOKUP(B4374,属性中转表!A:G,7,FALSE)=0,"",VLOOKUP(VLOOKUP(B4374,属性中转表!A:G,7,FALSE),属性中转表!$K$2:$P$21,6,0))&amp;IF(VLOOKUP(B4374,属性中转表!A:G,7,FALSE)&gt;=50,VLOOKUP(A4374,英雄数据表!A:K,9,0),IF(VLOOKUP(B4374,属性中转表!A:G,7,FALSE)&gt;=25,VLOOKUP(A4374,英雄数据表!A:K,5,0),""))</f>
        <v>"atk":300,"hp":5000,"undpspro":150,"pvpdpspro":100,"pvpundpspro":100</v>
      </c>
      <c r="J4374" s="20" t="str">
        <f>IF(I4374="","",属性中转表!$I$1&amp;(IF(VLOOKUP(B4374,属性中转表!A:G,7,FALSE)=0,0,VLOOKUP(VLOOKUP(B4374,属性中转表!A:G,7,FALSE),属性中转表!$K$2:$P$21,4,0)))+IFERROR(VLOOKUP(A4374,英雄数据表!A:K,IF(武魂!B4374&gt;=50,10,IF(武魂!B4374&gt;=25,6)),0),0))</f>
        <v>,"dpspro":150</v>
      </c>
      <c r="K4374" s="32" t="str">
        <f t="shared" si="290"/>
        <v>"atk":300,"hp":5000,"undpspro":150,"pvpdpspro":100,"pvpundpspro":100,"dpspro":150</v>
      </c>
      <c r="L4374" s="20" t="str">
        <f>IF(B4374&gt;=50,VLOOKUP(A4374,英雄数据表!A:L,11,FALSE),IF(B4374&gt;=25,VLOOKUP(A4374,英雄数据表!A:L,7,0),""))</f>
        <v>"3302602004"</v>
      </c>
      <c r="M4374" s="20" t="str">
        <f>IFERROR(VLOOKUP(B4374,属性中转表!$K$2:$O$21,5,FALSE),"")</f>
        <v/>
      </c>
      <c r="N4374" s="20" t="str">
        <f>IF(B4374=25,VLOOKUP(A4374,英雄数据表!A:L,8,FALSE),IF(B4374=50,VLOOKUP(A4374,英雄数据表!A:L,12,0),""))</f>
        <v/>
      </c>
    </row>
    <row r="4375" spans="1:14" x14ac:dyDescent="0.3">
      <c r="A4375" s="20">
        <v>33026</v>
      </c>
      <c r="B4375" s="21">
        <f t="shared" si="287"/>
        <v>74</v>
      </c>
      <c r="C4375" s="21">
        <v>5</v>
      </c>
      <c r="D4375" s="21">
        <f>VLOOKUP(A4375,英雄数据表!A:D,4,0)</f>
        <v>3</v>
      </c>
      <c r="E4375" s="20" t="str">
        <f>VLOOKUP(A4375,英雄数据表!A:C,3,0)</f>
        <v>毁灭权杖</v>
      </c>
      <c r="F4375" s="20">
        <f t="shared" si="288"/>
        <v>33026</v>
      </c>
      <c r="G4375" s="20">
        <f t="shared" si="289"/>
        <v>33026</v>
      </c>
      <c r="H4375" s="21" t="str">
        <f>VLOOKUP(B4375,属性中转表!A:F,6,FALSE)</f>
        <v>"hp":313200,"atk":8700</v>
      </c>
      <c r="I4375" s="20" t="str">
        <f>IF(VLOOKUP(B4375,属性中转表!A:G,7,FALSE)=0,"",VLOOKUP(VLOOKUP(B4375,属性中转表!A:G,7,FALSE),属性中转表!$K$2:$P$21,6,0))&amp;IF(VLOOKUP(B4375,属性中转表!A:G,7,FALSE)&gt;=50,VLOOKUP(A4375,英雄数据表!A:K,9,0),IF(VLOOKUP(B4375,属性中转表!A:G,7,FALSE)&gt;=25,VLOOKUP(A4375,英雄数据表!A:K,5,0),""))</f>
        <v>"atk":300,"hp":5000,"undpspro":150,"pvpdpspro":100,"pvpundpspro":100</v>
      </c>
      <c r="J4375" s="20" t="str">
        <f>IF(I4375="","",属性中转表!$I$1&amp;(IF(VLOOKUP(B4375,属性中转表!A:G,7,FALSE)=0,0,VLOOKUP(VLOOKUP(B4375,属性中转表!A:G,7,FALSE),属性中转表!$K$2:$P$21,4,0)))+IFERROR(VLOOKUP(A4375,英雄数据表!A:K,IF(武魂!B4375&gt;=50,10,IF(武魂!B4375&gt;=25,6)),0),0))</f>
        <v>,"dpspro":150</v>
      </c>
      <c r="K4375" s="32" t="str">
        <f t="shared" si="290"/>
        <v>"atk":300,"hp":5000,"undpspro":150,"pvpdpspro":100,"pvpundpspro":100,"dpspro":150</v>
      </c>
      <c r="L4375" s="20" t="str">
        <f>IF(B4375&gt;=50,VLOOKUP(A4375,英雄数据表!A:L,11,FALSE),IF(B4375&gt;=25,VLOOKUP(A4375,英雄数据表!A:L,7,0),""))</f>
        <v>"3302602004"</v>
      </c>
      <c r="M4375" s="20" t="str">
        <f>IFERROR(VLOOKUP(B4375,属性中转表!$K$2:$O$21,5,FALSE),"")</f>
        <v/>
      </c>
      <c r="N4375" s="20" t="str">
        <f>IF(B4375=25,VLOOKUP(A4375,英雄数据表!A:L,8,FALSE),IF(B4375=50,VLOOKUP(A4375,英雄数据表!A:L,12,0),""))</f>
        <v/>
      </c>
    </row>
    <row r="4376" spans="1:14" x14ac:dyDescent="0.3">
      <c r="A4376" s="20">
        <v>33026</v>
      </c>
      <c r="B4376" s="21">
        <f t="shared" si="287"/>
        <v>75</v>
      </c>
      <c r="C4376" s="21">
        <v>5</v>
      </c>
      <c r="D4376" s="21">
        <f>VLOOKUP(A4376,英雄数据表!A:D,4,0)</f>
        <v>3</v>
      </c>
      <c r="E4376" s="20" t="str">
        <f>VLOOKUP(A4376,英雄数据表!A:C,3,0)</f>
        <v>毁灭权杖</v>
      </c>
      <c r="F4376" s="20">
        <f t="shared" si="288"/>
        <v>33026</v>
      </c>
      <c r="G4376" s="20">
        <f t="shared" si="289"/>
        <v>33026</v>
      </c>
      <c r="H4376" s="21" t="str">
        <f>VLOOKUP(B4376,属性中转表!A:F,6,FALSE)</f>
        <v>"hp":318600,"atk":8850</v>
      </c>
      <c r="I4376" s="20" t="str">
        <f>IF(VLOOKUP(B4376,属性中转表!A:G,7,FALSE)=0,"",VLOOKUP(VLOOKUP(B4376,属性中转表!A:G,7,FALSE),属性中转表!$K$2:$P$21,6,0))&amp;IF(VLOOKUP(B4376,属性中转表!A:G,7,FALSE)&gt;=50,VLOOKUP(A4376,英雄数据表!A:K,9,0),IF(VLOOKUP(B4376,属性中转表!A:G,7,FALSE)&gt;=25,VLOOKUP(A4376,英雄数据表!A:K,5,0),""))</f>
        <v>"atk":600,"hp":10000,"undpspro":150,"pvpdpspro":100,"pvpundpspro":100,"speed":10</v>
      </c>
      <c r="J4376" s="20" t="str">
        <f>IF(I4376="","",属性中转表!$I$1&amp;(IF(VLOOKUP(B4376,属性中转表!A:G,7,FALSE)=0,0,VLOOKUP(VLOOKUP(B4376,属性中转表!A:G,7,FALSE),属性中转表!$K$2:$P$21,4,0)))+IFERROR(VLOOKUP(A4376,英雄数据表!A:K,IF(武魂!B4376&gt;=50,10,IF(武魂!B4376&gt;=25,6)),0),0))</f>
        <v>,"dpspro":150</v>
      </c>
      <c r="K4376" s="32" t="str">
        <f t="shared" si="290"/>
        <v>"atk":600,"hp":10000,"undpspro":150,"pvpdpspro":100,"pvpundpspro":100,"speed":10,"dpspro":150</v>
      </c>
      <c r="L4376" s="20" t="str">
        <f>IF(B4376&gt;=50,VLOOKUP(A4376,英雄数据表!A:L,11,FALSE),IF(B4376&gt;=25,VLOOKUP(A4376,英雄数据表!A:L,7,0),""))</f>
        <v>"3302602004"</v>
      </c>
      <c r="M4376" s="20" t="str">
        <f>IFERROR(VLOOKUP(B4376,属性中转表!$K$2:$O$21,5,FALSE),"")</f>
        <v>"speed":10,"atk":300,"hp":5000</v>
      </c>
      <c r="N4376" s="20" t="str">
        <f>IF(B4376=25,VLOOKUP(A4376,英雄数据表!A:L,8,FALSE),IF(B4376=50,VLOOKUP(A4376,英雄数据表!A:L,12,0),""))</f>
        <v/>
      </c>
    </row>
    <row r="4377" spans="1:14" x14ac:dyDescent="0.3">
      <c r="A4377" s="20">
        <v>33026</v>
      </c>
      <c r="B4377" s="21">
        <f t="shared" si="287"/>
        <v>76</v>
      </c>
      <c r="C4377" s="21">
        <v>5</v>
      </c>
      <c r="D4377" s="21">
        <f>VLOOKUP(A4377,英雄数据表!A:D,4,0)</f>
        <v>3</v>
      </c>
      <c r="E4377" s="20" t="str">
        <f>VLOOKUP(A4377,英雄数据表!A:C,3,0)</f>
        <v>毁灭权杖</v>
      </c>
      <c r="F4377" s="20">
        <f t="shared" si="288"/>
        <v>33026</v>
      </c>
      <c r="G4377" s="20">
        <f t="shared" si="289"/>
        <v>33026</v>
      </c>
      <c r="H4377" s="21" t="str">
        <f>VLOOKUP(B4377,属性中转表!A:F,6,FALSE)</f>
        <v>"hp":324000,"atk":9000</v>
      </c>
      <c r="I4377" s="20" t="str">
        <f>IF(VLOOKUP(B4377,属性中转表!A:G,7,FALSE)=0,"",VLOOKUP(VLOOKUP(B4377,属性中转表!A:G,7,FALSE),属性中转表!$K$2:$P$21,6,0))&amp;IF(VLOOKUP(B4377,属性中转表!A:G,7,FALSE)&gt;=50,VLOOKUP(A4377,英雄数据表!A:K,9,0),IF(VLOOKUP(B4377,属性中转表!A:G,7,FALSE)&gt;=25,VLOOKUP(A4377,英雄数据表!A:K,5,0),""))</f>
        <v>"atk":600,"hp":10000,"undpspro":150,"pvpdpspro":100,"pvpundpspro":100,"speed":10</v>
      </c>
      <c r="J4377" s="20" t="str">
        <f>IF(I4377="","",属性中转表!$I$1&amp;(IF(VLOOKUP(B4377,属性中转表!A:G,7,FALSE)=0,0,VLOOKUP(VLOOKUP(B4377,属性中转表!A:G,7,FALSE),属性中转表!$K$2:$P$21,4,0)))+IFERROR(VLOOKUP(A4377,英雄数据表!A:K,IF(武魂!B4377&gt;=50,10,IF(武魂!B4377&gt;=25,6)),0),0))</f>
        <v>,"dpspro":150</v>
      </c>
      <c r="K4377" s="32" t="str">
        <f t="shared" si="290"/>
        <v>"atk":600,"hp":10000,"undpspro":150,"pvpdpspro":100,"pvpundpspro":100,"speed":10,"dpspro":150</v>
      </c>
      <c r="L4377" s="20" t="str">
        <f>IF(B4377&gt;=50,VLOOKUP(A4377,英雄数据表!A:L,11,FALSE),IF(B4377&gt;=25,VLOOKUP(A4377,英雄数据表!A:L,7,0),""))</f>
        <v>"3302602004"</v>
      </c>
      <c r="M4377" s="20" t="str">
        <f>IFERROR(VLOOKUP(B4377,属性中转表!$K$2:$O$21,5,FALSE),"")</f>
        <v/>
      </c>
      <c r="N4377" s="20" t="str">
        <f>IF(B4377=25,VLOOKUP(A4377,英雄数据表!A:L,8,FALSE),IF(B4377=50,VLOOKUP(A4377,英雄数据表!A:L,12,0),""))</f>
        <v/>
      </c>
    </row>
    <row r="4378" spans="1:14" x14ac:dyDescent="0.3">
      <c r="A4378" s="20">
        <v>33026</v>
      </c>
      <c r="B4378" s="21">
        <f t="shared" si="287"/>
        <v>77</v>
      </c>
      <c r="C4378" s="21">
        <v>5</v>
      </c>
      <c r="D4378" s="21">
        <f>VLOOKUP(A4378,英雄数据表!A:D,4,0)</f>
        <v>3</v>
      </c>
      <c r="E4378" s="20" t="str">
        <f>VLOOKUP(A4378,英雄数据表!A:C,3,0)</f>
        <v>毁灭权杖</v>
      </c>
      <c r="F4378" s="20">
        <f t="shared" si="288"/>
        <v>33026</v>
      </c>
      <c r="G4378" s="20">
        <f t="shared" si="289"/>
        <v>33026</v>
      </c>
      <c r="H4378" s="21" t="str">
        <f>VLOOKUP(B4378,属性中转表!A:F,6,FALSE)</f>
        <v>"hp":329400,"atk":9150</v>
      </c>
      <c r="I4378" s="20" t="str">
        <f>IF(VLOOKUP(B4378,属性中转表!A:G,7,FALSE)=0,"",VLOOKUP(VLOOKUP(B4378,属性中转表!A:G,7,FALSE),属性中转表!$K$2:$P$21,6,0))&amp;IF(VLOOKUP(B4378,属性中转表!A:G,7,FALSE)&gt;=50,VLOOKUP(A4378,英雄数据表!A:K,9,0),IF(VLOOKUP(B4378,属性中转表!A:G,7,FALSE)&gt;=25,VLOOKUP(A4378,英雄数据表!A:K,5,0),""))</f>
        <v>"atk":600,"hp":10000,"undpspro":150,"pvpdpspro":100,"pvpundpspro":100,"speed":10</v>
      </c>
      <c r="J4378" s="20" t="str">
        <f>IF(I4378="","",属性中转表!$I$1&amp;(IF(VLOOKUP(B4378,属性中转表!A:G,7,FALSE)=0,0,VLOOKUP(VLOOKUP(B4378,属性中转表!A:G,7,FALSE),属性中转表!$K$2:$P$21,4,0)))+IFERROR(VLOOKUP(A4378,英雄数据表!A:K,IF(武魂!B4378&gt;=50,10,IF(武魂!B4378&gt;=25,6)),0),0))</f>
        <v>,"dpspro":150</v>
      </c>
      <c r="K4378" s="32" t="str">
        <f t="shared" si="290"/>
        <v>"atk":600,"hp":10000,"undpspro":150,"pvpdpspro":100,"pvpundpspro":100,"speed":10,"dpspro":150</v>
      </c>
      <c r="L4378" s="20" t="str">
        <f>IF(B4378&gt;=50,VLOOKUP(A4378,英雄数据表!A:L,11,FALSE),IF(B4378&gt;=25,VLOOKUP(A4378,英雄数据表!A:L,7,0),""))</f>
        <v>"3302602004"</v>
      </c>
      <c r="M4378" s="20" t="str">
        <f>IFERROR(VLOOKUP(B4378,属性中转表!$K$2:$O$21,5,FALSE),"")</f>
        <v/>
      </c>
      <c r="N4378" s="20" t="str">
        <f>IF(B4378=25,VLOOKUP(A4378,英雄数据表!A:L,8,FALSE),IF(B4378=50,VLOOKUP(A4378,英雄数据表!A:L,12,0),""))</f>
        <v/>
      </c>
    </row>
    <row r="4379" spans="1:14" x14ac:dyDescent="0.3">
      <c r="A4379" s="20">
        <v>33026</v>
      </c>
      <c r="B4379" s="21">
        <f t="shared" si="287"/>
        <v>78</v>
      </c>
      <c r="C4379" s="21">
        <v>5</v>
      </c>
      <c r="D4379" s="21">
        <f>VLOOKUP(A4379,英雄数据表!A:D,4,0)</f>
        <v>3</v>
      </c>
      <c r="E4379" s="20" t="str">
        <f>VLOOKUP(A4379,英雄数据表!A:C,3,0)</f>
        <v>毁灭权杖</v>
      </c>
      <c r="F4379" s="20">
        <f t="shared" si="288"/>
        <v>33026</v>
      </c>
      <c r="G4379" s="20">
        <f t="shared" si="289"/>
        <v>33026</v>
      </c>
      <c r="H4379" s="21" t="str">
        <f>VLOOKUP(B4379,属性中转表!A:F,6,FALSE)</f>
        <v>"hp":334800,"atk":9300</v>
      </c>
      <c r="I4379" s="20" t="str">
        <f>IF(VLOOKUP(B4379,属性中转表!A:G,7,FALSE)=0,"",VLOOKUP(VLOOKUP(B4379,属性中转表!A:G,7,FALSE),属性中转表!$K$2:$P$21,6,0))&amp;IF(VLOOKUP(B4379,属性中转表!A:G,7,FALSE)&gt;=50,VLOOKUP(A4379,英雄数据表!A:K,9,0),IF(VLOOKUP(B4379,属性中转表!A:G,7,FALSE)&gt;=25,VLOOKUP(A4379,英雄数据表!A:K,5,0),""))</f>
        <v>"atk":600,"hp":10000,"undpspro":150,"pvpdpspro":100,"pvpundpspro":100,"speed":10</v>
      </c>
      <c r="J4379" s="20" t="str">
        <f>IF(I4379="","",属性中转表!$I$1&amp;(IF(VLOOKUP(B4379,属性中转表!A:G,7,FALSE)=0,0,VLOOKUP(VLOOKUP(B4379,属性中转表!A:G,7,FALSE),属性中转表!$K$2:$P$21,4,0)))+IFERROR(VLOOKUP(A4379,英雄数据表!A:K,IF(武魂!B4379&gt;=50,10,IF(武魂!B4379&gt;=25,6)),0),0))</f>
        <v>,"dpspro":150</v>
      </c>
      <c r="K4379" s="32" t="str">
        <f t="shared" si="290"/>
        <v>"atk":600,"hp":10000,"undpspro":150,"pvpdpspro":100,"pvpundpspro":100,"speed":10,"dpspro":150</v>
      </c>
      <c r="L4379" s="20" t="str">
        <f>IF(B4379&gt;=50,VLOOKUP(A4379,英雄数据表!A:L,11,FALSE),IF(B4379&gt;=25,VLOOKUP(A4379,英雄数据表!A:L,7,0),""))</f>
        <v>"3302602004"</v>
      </c>
      <c r="M4379" s="20" t="str">
        <f>IFERROR(VLOOKUP(B4379,属性中转表!$K$2:$O$21,5,FALSE),"")</f>
        <v/>
      </c>
      <c r="N4379" s="20" t="str">
        <f>IF(B4379=25,VLOOKUP(A4379,英雄数据表!A:L,8,FALSE),IF(B4379=50,VLOOKUP(A4379,英雄数据表!A:L,12,0),""))</f>
        <v/>
      </c>
    </row>
    <row r="4380" spans="1:14" x14ac:dyDescent="0.3">
      <c r="A4380" s="20">
        <v>33026</v>
      </c>
      <c r="B4380" s="21">
        <f t="shared" si="287"/>
        <v>79</v>
      </c>
      <c r="C4380" s="21">
        <v>5</v>
      </c>
      <c r="D4380" s="21">
        <f>VLOOKUP(A4380,英雄数据表!A:D,4,0)</f>
        <v>3</v>
      </c>
      <c r="E4380" s="20" t="str">
        <f>VLOOKUP(A4380,英雄数据表!A:C,3,0)</f>
        <v>毁灭权杖</v>
      </c>
      <c r="F4380" s="20">
        <f t="shared" si="288"/>
        <v>33026</v>
      </c>
      <c r="G4380" s="20">
        <f t="shared" si="289"/>
        <v>33026</v>
      </c>
      <c r="H4380" s="21" t="str">
        <f>VLOOKUP(B4380,属性中转表!A:F,6,FALSE)</f>
        <v>"hp":340200,"atk":9450</v>
      </c>
      <c r="I4380" s="20" t="str">
        <f>IF(VLOOKUP(B4380,属性中转表!A:G,7,FALSE)=0,"",VLOOKUP(VLOOKUP(B4380,属性中转表!A:G,7,FALSE),属性中转表!$K$2:$P$21,6,0))&amp;IF(VLOOKUP(B4380,属性中转表!A:G,7,FALSE)&gt;=50,VLOOKUP(A4380,英雄数据表!A:K,9,0),IF(VLOOKUP(B4380,属性中转表!A:G,7,FALSE)&gt;=25,VLOOKUP(A4380,英雄数据表!A:K,5,0),""))</f>
        <v>"atk":600,"hp":10000,"undpspro":150,"pvpdpspro":100,"pvpundpspro":100,"speed":10</v>
      </c>
      <c r="J4380" s="20" t="str">
        <f>IF(I4380="","",属性中转表!$I$1&amp;(IF(VLOOKUP(B4380,属性中转表!A:G,7,FALSE)=0,0,VLOOKUP(VLOOKUP(B4380,属性中转表!A:G,7,FALSE),属性中转表!$K$2:$P$21,4,0)))+IFERROR(VLOOKUP(A4380,英雄数据表!A:K,IF(武魂!B4380&gt;=50,10,IF(武魂!B4380&gt;=25,6)),0),0))</f>
        <v>,"dpspro":150</v>
      </c>
      <c r="K4380" s="32" t="str">
        <f t="shared" si="290"/>
        <v>"atk":600,"hp":10000,"undpspro":150,"pvpdpspro":100,"pvpundpspro":100,"speed":10,"dpspro":150</v>
      </c>
      <c r="L4380" s="20" t="str">
        <f>IF(B4380&gt;=50,VLOOKUP(A4380,英雄数据表!A:L,11,FALSE),IF(B4380&gt;=25,VLOOKUP(A4380,英雄数据表!A:L,7,0),""))</f>
        <v>"3302602004"</v>
      </c>
      <c r="M4380" s="20" t="str">
        <f>IFERROR(VLOOKUP(B4380,属性中转表!$K$2:$O$21,5,FALSE),"")</f>
        <v/>
      </c>
      <c r="N4380" s="20" t="str">
        <f>IF(B4380=25,VLOOKUP(A4380,英雄数据表!A:L,8,FALSE),IF(B4380=50,VLOOKUP(A4380,英雄数据表!A:L,12,0),""))</f>
        <v/>
      </c>
    </row>
    <row r="4381" spans="1:14" x14ac:dyDescent="0.3">
      <c r="A4381" s="20">
        <v>33026</v>
      </c>
      <c r="B4381" s="21">
        <f t="shared" si="287"/>
        <v>80</v>
      </c>
      <c r="C4381" s="21">
        <v>5</v>
      </c>
      <c r="D4381" s="21">
        <f>VLOOKUP(A4381,英雄数据表!A:D,4,0)</f>
        <v>3</v>
      </c>
      <c r="E4381" s="20" t="str">
        <f>VLOOKUP(A4381,英雄数据表!A:C,3,0)</f>
        <v>毁灭权杖</v>
      </c>
      <c r="F4381" s="20">
        <f t="shared" si="288"/>
        <v>33026</v>
      </c>
      <c r="G4381" s="20">
        <f t="shared" si="289"/>
        <v>33026</v>
      </c>
      <c r="H4381" s="21" t="str">
        <f>VLOOKUP(B4381,属性中转表!A:F,6,FALSE)</f>
        <v>"hp":345600,"atk":9600</v>
      </c>
      <c r="I4381" s="20" t="str">
        <f>IF(VLOOKUP(B4381,属性中转表!A:G,7,FALSE)=0,"",VLOOKUP(VLOOKUP(B4381,属性中转表!A:G,7,FALSE),属性中转表!$K$2:$P$21,6,0))&amp;IF(VLOOKUP(B4381,属性中转表!A:G,7,FALSE)&gt;=50,VLOOKUP(A4381,英雄数据表!A:K,9,0),IF(VLOOKUP(B4381,属性中转表!A:G,7,FALSE)&gt;=25,VLOOKUP(A4381,英雄数据表!A:K,5,0),""))</f>
        <v>"atk":600,"hp":10000,"undpspro":200,"pvpdpspro":100,"pvpundpspro":100,"speed":10</v>
      </c>
      <c r="J4381" s="20" t="str">
        <f>IF(I4381="","",属性中转表!$I$1&amp;(IF(VLOOKUP(B4381,属性中转表!A:G,7,FALSE)=0,0,VLOOKUP(VLOOKUP(B4381,属性中转表!A:G,7,FALSE),属性中转表!$K$2:$P$21,4,0)))+IFERROR(VLOOKUP(A4381,英雄数据表!A:K,IF(武魂!B4381&gt;=50,10,IF(武魂!B4381&gt;=25,6)),0),0))</f>
        <v>,"dpspro":150</v>
      </c>
      <c r="K4381" s="32" t="str">
        <f t="shared" si="290"/>
        <v>"atk":600,"hp":10000,"undpspro":200,"pvpdpspro":100,"pvpundpspro":100,"speed":10,"dpspro":150</v>
      </c>
      <c r="L4381" s="20" t="str">
        <f>IF(B4381&gt;=50,VLOOKUP(A4381,英雄数据表!A:L,11,FALSE),IF(B4381&gt;=25,VLOOKUP(A4381,英雄数据表!A:L,7,0),""))</f>
        <v>"3302602004"</v>
      </c>
      <c r="M4381" s="20" t="str">
        <f>IFERROR(VLOOKUP(B4381,属性中转表!$K$2:$O$21,5,FALSE),"")</f>
        <v>"undpspro":50</v>
      </c>
      <c r="N4381" s="20" t="str">
        <f>IF(B4381=25,VLOOKUP(A4381,英雄数据表!A:L,8,FALSE),IF(B4381=50,VLOOKUP(A4381,英雄数据表!A:L,12,0),""))</f>
        <v/>
      </c>
    </row>
    <row r="4382" spans="1:14" x14ac:dyDescent="0.3">
      <c r="A4382" s="20">
        <v>33026</v>
      </c>
      <c r="B4382" s="21">
        <f t="shared" si="287"/>
        <v>81</v>
      </c>
      <c r="C4382" s="21">
        <v>5</v>
      </c>
      <c r="D4382" s="21">
        <f>VLOOKUP(A4382,英雄数据表!A:D,4,0)</f>
        <v>3</v>
      </c>
      <c r="E4382" s="20" t="str">
        <f>VLOOKUP(A4382,英雄数据表!A:C,3,0)</f>
        <v>毁灭权杖</v>
      </c>
      <c r="F4382" s="20">
        <f t="shared" si="288"/>
        <v>33026</v>
      </c>
      <c r="G4382" s="20">
        <f t="shared" si="289"/>
        <v>33026</v>
      </c>
      <c r="H4382" s="21" t="str">
        <f>VLOOKUP(B4382,属性中转表!A:F,6,FALSE)</f>
        <v>"hp":351000,"atk":9750</v>
      </c>
      <c r="I4382" s="20" t="str">
        <f>IF(VLOOKUP(B4382,属性中转表!A:G,7,FALSE)=0,"",VLOOKUP(VLOOKUP(B4382,属性中转表!A:G,7,FALSE),属性中转表!$K$2:$P$21,6,0))&amp;IF(VLOOKUP(B4382,属性中转表!A:G,7,FALSE)&gt;=50,VLOOKUP(A4382,英雄数据表!A:K,9,0),IF(VLOOKUP(B4382,属性中转表!A:G,7,FALSE)&gt;=25,VLOOKUP(A4382,英雄数据表!A:K,5,0),""))</f>
        <v>"atk":600,"hp":10000,"undpspro":200,"pvpdpspro":100,"pvpundpspro":100,"speed":10</v>
      </c>
      <c r="J4382" s="20" t="str">
        <f>IF(I4382="","",属性中转表!$I$1&amp;(IF(VLOOKUP(B4382,属性中转表!A:G,7,FALSE)=0,0,VLOOKUP(VLOOKUP(B4382,属性中转表!A:G,7,FALSE),属性中转表!$K$2:$P$21,4,0)))+IFERROR(VLOOKUP(A4382,英雄数据表!A:K,IF(武魂!B4382&gt;=50,10,IF(武魂!B4382&gt;=25,6)),0),0))</f>
        <v>,"dpspro":150</v>
      </c>
      <c r="K4382" s="32" t="str">
        <f t="shared" si="290"/>
        <v>"atk":600,"hp":10000,"undpspro":200,"pvpdpspro":100,"pvpundpspro":100,"speed":10,"dpspro":150</v>
      </c>
      <c r="L4382" s="20" t="str">
        <f>IF(B4382&gt;=50,VLOOKUP(A4382,英雄数据表!A:L,11,FALSE),IF(B4382&gt;=25,VLOOKUP(A4382,英雄数据表!A:L,7,0),""))</f>
        <v>"3302602004"</v>
      </c>
      <c r="M4382" s="20" t="str">
        <f>IFERROR(VLOOKUP(B4382,属性中转表!$K$2:$O$21,5,FALSE),"")</f>
        <v/>
      </c>
      <c r="N4382" s="20" t="str">
        <f>IF(B4382=25,VLOOKUP(A4382,英雄数据表!A:L,8,FALSE),IF(B4382=50,VLOOKUP(A4382,英雄数据表!A:L,12,0),""))</f>
        <v/>
      </c>
    </row>
    <row r="4383" spans="1:14" x14ac:dyDescent="0.3">
      <c r="A4383" s="20">
        <v>33026</v>
      </c>
      <c r="B4383" s="21">
        <f t="shared" si="287"/>
        <v>82</v>
      </c>
      <c r="C4383" s="21">
        <v>5</v>
      </c>
      <c r="D4383" s="21">
        <f>VLOOKUP(A4383,英雄数据表!A:D,4,0)</f>
        <v>3</v>
      </c>
      <c r="E4383" s="20" t="str">
        <f>VLOOKUP(A4383,英雄数据表!A:C,3,0)</f>
        <v>毁灭权杖</v>
      </c>
      <c r="F4383" s="20">
        <f t="shared" si="288"/>
        <v>33026</v>
      </c>
      <c r="G4383" s="20">
        <f t="shared" si="289"/>
        <v>33026</v>
      </c>
      <c r="H4383" s="21" t="str">
        <f>VLOOKUP(B4383,属性中转表!A:F,6,FALSE)</f>
        <v>"hp":356400,"atk":9900</v>
      </c>
      <c r="I4383" s="20" t="str">
        <f>IF(VLOOKUP(B4383,属性中转表!A:G,7,FALSE)=0,"",VLOOKUP(VLOOKUP(B4383,属性中转表!A:G,7,FALSE),属性中转表!$K$2:$P$21,6,0))&amp;IF(VLOOKUP(B4383,属性中转表!A:G,7,FALSE)&gt;=50,VLOOKUP(A4383,英雄数据表!A:K,9,0),IF(VLOOKUP(B4383,属性中转表!A:G,7,FALSE)&gt;=25,VLOOKUP(A4383,英雄数据表!A:K,5,0),""))</f>
        <v>"atk":600,"hp":10000,"undpspro":200,"pvpdpspro":100,"pvpundpspro":100,"speed":10</v>
      </c>
      <c r="J4383" s="20" t="str">
        <f>IF(I4383="","",属性中转表!$I$1&amp;(IF(VLOOKUP(B4383,属性中转表!A:G,7,FALSE)=0,0,VLOOKUP(VLOOKUP(B4383,属性中转表!A:G,7,FALSE),属性中转表!$K$2:$P$21,4,0)))+IFERROR(VLOOKUP(A4383,英雄数据表!A:K,IF(武魂!B4383&gt;=50,10,IF(武魂!B4383&gt;=25,6)),0),0))</f>
        <v>,"dpspro":150</v>
      </c>
      <c r="K4383" s="32" t="str">
        <f t="shared" si="290"/>
        <v>"atk":600,"hp":10000,"undpspro":200,"pvpdpspro":100,"pvpundpspro":100,"speed":10,"dpspro":150</v>
      </c>
      <c r="L4383" s="20" t="str">
        <f>IF(B4383&gt;=50,VLOOKUP(A4383,英雄数据表!A:L,11,FALSE),IF(B4383&gt;=25,VLOOKUP(A4383,英雄数据表!A:L,7,0),""))</f>
        <v>"3302602004"</v>
      </c>
      <c r="M4383" s="20" t="str">
        <f>IFERROR(VLOOKUP(B4383,属性中转表!$K$2:$O$21,5,FALSE),"")</f>
        <v/>
      </c>
      <c r="N4383" s="20" t="str">
        <f>IF(B4383=25,VLOOKUP(A4383,英雄数据表!A:L,8,FALSE),IF(B4383=50,VLOOKUP(A4383,英雄数据表!A:L,12,0),""))</f>
        <v/>
      </c>
    </row>
    <row r="4384" spans="1:14" x14ac:dyDescent="0.3">
      <c r="A4384" s="20">
        <v>33026</v>
      </c>
      <c r="B4384" s="21">
        <f t="shared" si="287"/>
        <v>83</v>
      </c>
      <c r="C4384" s="21">
        <v>5</v>
      </c>
      <c r="D4384" s="21">
        <f>VLOOKUP(A4384,英雄数据表!A:D,4,0)</f>
        <v>3</v>
      </c>
      <c r="E4384" s="20" t="str">
        <f>VLOOKUP(A4384,英雄数据表!A:C,3,0)</f>
        <v>毁灭权杖</v>
      </c>
      <c r="F4384" s="20">
        <f t="shared" si="288"/>
        <v>33026</v>
      </c>
      <c r="G4384" s="20">
        <f t="shared" si="289"/>
        <v>33026</v>
      </c>
      <c r="H4384" s="21" t="str">
        <f>VLOOKUP(B4384,属性中转表!A:F,6,FALSE)</f>
        <v>"hp":361800,"atk":10050</v>
      </c>
      <c r="I4384" s="20" t="str">
        <f>IF(VLOOKUP(B4384,属性中转表!A:G,7,FALSE)=0,"",VLOOKUP(VLOOKUP(B4384,属性中转表!A:G,7,FALSE),属性中转表!$K$2:$P$21,6,0))&amp;IF(VLOOKUP(B4384,属性中转表!A:G,7,FALSE)&gt;=50,VLOOKUP(A4384,英雄数据表!A:K,9,0),IF(VLOOKUP(B4384,属性中转表!A:G,7,FALSE)&gt;=25,VLOOKUP(A4384,英雄数据表!A:K,5,0),""))</f>
        <v>"atk":600,"hp":10000,"undpspro":200,"pvpdpspro":100,"pvpundpspro":100,"speed":10</v>
      </c>
      <c r="J4384" s="20" t="str">
        <f>IF(I4384="","",属性中转表!$I$1&amp;(IF(VLOOKUP(B4384,属性中转表!A:G,7,FALSE)=0,0,VLOOKUP(VLOOKUP(B4384,属性中转表!A:G,7,FALSE),属性中转表!$K$2:$P$21,4,0)))+IFERROR(VLOOKUP(A4384,英雄数据表!A:K,IF(武魂!B4384&gt;=50,10,IF(武魂!B4384&gt;=25,6)),0),0))</f>
        <v>,"dpspro":150</v>
      </c>
      <c r="K4384" s="32" t="str">
        <f t="shared" si="290"/>
        <v>"atk":600,"hp":10000,"undpspro":200,"pvpdpspro":100,"pvpundpspro":100,"speed":10,"dpspro":150</v>
      </c>
      <c r="L4384" s="20" t="str">
        <f>IF(B4384&gt;=50,VLOOKUP(A4384,英雄数据表!A:L,11,FALSE),IF(B4384&gt;=25,VLOOKUP(A4384,英雄数据表!A:L,7,0),""))</f>
        <v>"3302602004"</v>
      </c>
      <c r="M4384" s="20" t="str">
        <f>IFERROR(VLOOKUP(B4384,属性中转表!$K$2:$O$21,5,FALSE),"")</f>
        <v/>
      </c>
      <c r="N4384" s="20" t="str">
        <f>IF(B4384=25,VLOOKUP(A4384,英雄数据表!A:L,8,FALSE),IF(B4384=50,VLOOKUP(A4384,英雄数据表!A:L,12,0),""))</f>
        <v/>
      </c>
    </row>
    <row r="4385" spans="1:14" x14ac:dyDescent="0.3">
      <c r="A4385" s="20">
        <v>33026</v>
      </c>
      <c r="B4385" s="21">
        <f t="shared" si="287"/>
        <v>84</v>
      </c>
      <c r="C4385" s="21">
        <v>5</v>
      </c>
      <c r="D4385" s="21">
        <f>VLOOKUP(A4385,英雄数据表!A:D,4,0)</f>
        <v>3</v>
      </c>
      <c r="E4385" s="20" t="str">
        <f>VLOOKUP(A4385,英雄数据表!A:C,3,0)</f>
        <v>毁灭权杖</v>
      </c>
      <c r="F4385" s="20">
        <f t="shared" si="288"/>
        <v>33026</v>
      </c>
      <c r="G4385" s="20">
        <f t="shared" si="289"/>
        <v>33026</v>
      </c>
      <c r="H4385" s="21" t="str">
        <f>VLOOKUP(B4385,属性中转表!A:F,6,FALSE)</f>
        <v>"hp":367200,"atk":10200</v>
      </c>
      <c r="I4385" s="20" t="str">
        <f>IF(VLOOKUP(B4385,属性中转表!A:G,7,FALSE)=0,"",VLOOKUP(VLOOKUP(B4385,属性中转表!A:G,7,FALSE),属性中转表!$K$2:$P$21,6,0))&amp;IF(VLOOKUP(B4385,属性中转表!A:G,7,FALSE)&gt;=50,VLOOKUP(A4385,英雄数据表!A:K,9,0),IF(VLOOKUP(B4385,属性中转表!A:G,7,FALSE)&gt;=25,VLOOKUP(A4385,英雄数据表!A:K,5,0),""))</f>
        <v>"atk":600,"hp":10000,"undpspro":200,"pvpdpspro":100,"pvpundpspro":100,"speed":10</v>
      </c>
      <c r="J4385" s="20" t="str">
        <f>IF(I4385="","",属性中转表!$I$1&amp;(IF(VLOOKUP(B4385,属性中转表!A:G,7,FALSE)=0,0,VLOOKUP(VLOOKUP(B4385,属性中转表!A:G,7,FALSE),属性中转表!$K$2:$P$21,4,0)))+IFERROR(VLOOKUP(A4385,英雄数据表!A:K,IF(武魂!B4385&gt;=50,10,IF(武魂!B4385&gt;=25,6)),0),0))</f>
        <v>,"dpspro":150</v>
      </c>
      <c r="K4385" s="32" t="str">
        <f t="shared" si="290"/>
        <v>"atk":600,"hp":10000,"undpspro":200,"pvpdpspro":100,"pvpundpspro":100,"speed":10,"dpspro":150</v>
      </c>
      <c r="L4385" s="20" t="str">
        <f>IF(B4385&gt;=50,VLOOKUP(A4385,英雄数据表!A:L,11,FALSE),IF(B4385&gt;=25,VLOOKUP(A4385,英雄数据表!A:L,7,0),""))</f>
        <v>"3302602004"</v>
      </c>
      <c r="M4385" s="20" t="str">
        <f>IFERROR(VLOOKUP(B4385,属性中转表!$K$2:$O$21,5,FALSE),"")</f>
        <v/>
      </c>
      <c r="N4385" s="20" t="str">
        <f>IF(B4385=25,VLOOKUP(A4385,英雄数据表!A:L,8,FALSE),IF(B4385=50,VLOOKUP(A4385,英雄数据表!A:L,12,0),""))</f>
        <v/>
      </c>
    </row>
    <row r="4386" spans="1:14" x14ac:dyDescent="0.3">
      <c r="A4386" s="20">
        <v>33026</v>
      </c>
      <c r="B4386" s="21">
        <f t="shared" si="287"/>
        <v>85</v>
      </c>
      <c r="C4386" s="21">
        <v>5</v>
      </c>
      <c r="D4386" s="21">
        <f>VLOOKUP(A4386,英雄数据表!A:D,4,0)</f>
        <v>3</v>
      </c>
      <c r="E4386" s="20" t="str">
        <f>VLOOKUP(A4386,英雄数据表!A:C,3,0)</f>
        <v>毁灭权杖</v>
      </c>
      <c r="F4386" s="20">
        <f t="shared" si="288"/>
        <v>33026</v>
      </c>
      <c r="G4386" s="20">
        <f t="shared" si="289"/>
        <v>33026</v>
      </c>
      <c r="H4386" s="21" t="str">
        <f>VLOOKUP(B4386,属性中转表!A:F,6,FALSE)</f>
        <v>"hp":372600,"atk":10350</v>
      </c>
      <c r="I4386" s="20" t="str">
        <f>IF(VLOOKUP(B4386,属性中转表!A:G,7,FALSE)=0,"",VLOOKUP(VLOOKUP(B4386,属性中转表!A:G,7,FALSE),属性中转表!$K$2:$P$21,6,0))&amp;IF(VLOOKUP(B4386,属性中转表!A:G,7,FALSE)&gt;=50,VLOOKUP(A4386,英雄数据表!A:K,9,0),IF(VLOOKUP(B4386,属性中转表!A:G,7,FALSE)&gt;=25,VLOOKUP(A4386,英雄数据表!A:K,5,0),""))</f>
        <v>"atk":600,"hp":10000,"undpspro":200,"pvpdpspro":100,"pvpundpspro":100,"speed":10</v>
      </c>
      <c r="J4386" s="20" t="str">
        <f>IF(I4386="","",属性中转表!$I$1&amp;(IF(VLOOKUP(B4386,属性中转表!A:G,7,FALSE)=0,0,VLOOKUP(VLOOKUP(B4386,属性中转表!A:G,7,FALSE),属性中转表!$K$2:$P$21,4,0)))+IFERROR(VLOOKUP(A4386,英雄数据表!A:K,IF(武魂!B4386&gt;=50,10,IF(武魂!B4386&gt;=25,6)),0),0))</f>
        <v>,"dpspro":200</v>
      </c>
      <c r="K4386" s="32" t="str">
        <f t="shared" si="290"/>
        <v>"atk":600,"hp":10000,"undpspro":200,"pvpdpspro":100,"pvpundpspro":100,"speed":10,"dpspro":200</v>
      </c>
      <c r="L4386" s="20" t="str">
        <f>IF(B4386&gt;=50,VLOOKUP(A4386,英雄数据表!A:L,11,FALSE),IF(B4386&gt;=25,VLOOKUP(A4386,英雄数据表!A:L,7,0),""))</f>
        <v>"3302602004"</v>
      </c>
      <c r="M4386" s="20" t="str">
        <f>IFERROR(VLOOKUP(B4386,属性中转表!$K$2:$O$21,5,FALSE),"")</f>
        <v>"dpspro":50</v>
      </c>
      <c r="N4386" s="20" t="str">
        <f>IF(B4386=25,VLOOKUP(A4386,英雄数据表!A:L,8,FALSE),IF(B4386=50,VLOOKUP(A4386,英雄数据表!A:L,12,0),""))</f>
        <v/>
      </c>
    </row>
    <row r="4387" spans="1:14" x14ac:dyDescent="0.3">
      <c r="A4387" s="20">
        <v>33026</v>
      </c>
      <c r="B4387" s="21">
        <f t="shared" ref="B4387:B4450" si="291">IF(A4387=A4386,B4386+1,1)</f>
        <v>86</v>
      </c>
      <c r="C4387" s="21">
        <v>5</v>
      </c>
      <c r="D4387" s="21">
        <f>VLOOKUP(A4387,英雄数据表!A:D,4,0)</f>
        <v>3</v>
      </c>
      <c r="E4387" s="20" t="str">
        <f>VLOOKUP(A4387,英雄数据表!A:C,3,0)</f>
        <v>毁灭权杖</v>
      </c>
      <c r="F4387" s="20">
        <f t="shared" ref="F4387:F4450" si="292">A4387</f>
        <v>33026</v>
      </c>
      <c r="G4387" s="20">
        <f t="shared" ref="G4387:G4450" si="293">A4387</f>
        <v>33026</v>
      </c>
      <c r="H4387" s="21" t="str">
        <f>VLOOKUP(B4387,属性中转表!A:F,6,FALSE)</f>
        <v>"hp":378000,"atk":10500</v>
      </c>
      <c r="I4387" s="20" t="str">
        <f>IF(VLOOKUP(B4387,属性中转表!A:G,7,FALSE)=0,"",VLOOKUP(VLOOKUP(B4387,属性中转表!A:G,7,FALSE),属性中转表!$K$2:$P$21,6,0))&amp;IF(VLOOKUP(B4387,属性中转表!A:G,7,FALSE)&gt;=50,VLOOKUP(A4387,英雄数据表!A:K,9,0),IF(VLOOKUP(B4387,属性中转表!A:G,7,FALSE)&gt;=25,VLOOKUP(A4387,英雄数据表!A:K,5,0),""))</f>
        <v>"atk":600,"hp":10000,"undpspro":200,"pvpdpspro":100,"pvpundpspro":100,"speed":10</v>
      </c>
      <c r="J4387" s="20" t="str">
        <f>IF(I4387="","",属性中转表!$I$1&amp;(IF(VLOOKUP(B4387,属性中转表!A:G,7,FALSE)=0,0,VLOOKUP(VLOOKUP(B4387,属性中转表!A:G,7,FALSE),属性中转表!$K$2:$P$21,4,0)))+IFERROR(VLOOKUP(A4387,英雄数据表!A:K,IF(武魂!B4387&gt;=50,10,IF(武魂!B4387&gt;=25,6)),0),0))</f>
        <v>,"dpspro":200</v>
      </c>
      <c r="K4387" s="32" t="str">
        <f t="shared" si="290"/>
        <v>"atk":600,"hp":10000,"undpspro":200,"pvpdpspro":100,"pvpundpspro":100,"speed":10,"dpspro":200</v>
      </c>
      <c r="L4387" s="20" t="str">
        <f>IF(B4387&gt;=50,VLOOKUP(A4387,英雄数据表!A:L,11,FALSE),IF(B4387&gt;=25,VLOOKUP(A4387,英雄数据表!A:L,7,0),""))</f>
        <v>"3302602004"</v>
      </c>
      <c r="M4387" s="20" t="str">
        <f>IFERROR(VLOOKUP(B4387,属性中转表!$K$2:$O$21,5,FALSE),"")</f>
        <v/>
      </c>
      <c r="N4387" s="20" t="str">
        <f>IF(B4387=25,VLOOKUP(A4387,英雄数据表!A:L,8,FALSE),IF(B4387=50,VLOOKUP(A4387,英雄数据表!A:L,12,0),""))</f>
        <v/>
      </c>
    </row>
    <row r="4388" spans="1:14" x14ac:dyDescent="0.3">
      <c r="A4388" s="20">
        <v>33026</v>
      </c>
      <c r="B4388" s="21">
        <f t="shared" si="291"/>
        <v>87</v>
      </c>
      <c r="C4388" s="21">
        <v>5</v>
      </c>
      <c r="D4388" s="21">
        <f>VLOOKUP(A4388,英雄数据表!A:D,4,0)</f>
        <v>3</v>
      </c>
      <c r="E4388" s="20" t="str">
        <f>VLOOKUP(A4388,英雄数据表!A:C,3,0)</f>
        <v>毁灭权杖</v>
      </c>
      <c r="F4388" s="20">
        <f t="shared" si="292"/>
        <v>33026</v>
      </c>
      <c r="G4388" s="20">
        <f t="shared" si="293"/>
        <v>33026</v>
      </c>
      <c r="H4388" s="21" t="str">
        <f>VLOOKUP(B4388,属性中转表!A:F,6,FALSE)</f>
        <v>"hp":383400,"atk":10650</v>
      </c>
      <c r="I4388" s="20" t="str">
        <f>IF(VLOOKUP(B4388,属性中转表!A:G,7,FALSE)=0,"",VLOOKUP(VLOOKUP(B4388,属性中转表!A:G,7,FALSE),属性中转表!$K$2:$P$21,6,0))&amp;IF(VLOOKUP(B4388,属性中转表!A:G,7,FALSE)&gt;=50,VLOOKUP(A4388,英雄数据表!A:K,9,0),IF(VLOOKUP(B4388,属性中转表!A:G,7,FALSE)&gt;=25,VLOOKUP(A4388,英雄数据表!A:K,5,0),""))</f>
        <v>"atk":600,"hp":10000,"undpspro":200,"pvpdpspro":100,"pvpundpspro":100,"speed":10</v>
      </c>
      <c r="J4388" s="20" t="str">
        <f>IF(I4388="","",属性中转表!$I$1&amp;(IF(VLOOKUP(B4388,属性中转表!A:G,7,FALSE)=0,0,VLOOKUP(VLOOKUP(B4388,属性中转表!A:G,7,FALSE),属性中转表!$K$2:$P$21,4,0)))+IFERROR(VLOOKUP(A4388,英雄数据表!A:K,IF(武魂!B4388&gt;=50,10,IF(武魂!B4388&gt;=25,6)),0),0))</f>
        <v>,"dpspro":200</v>
      </c>
      <c r="K4388" s="32" t="str">
        <f t="shared" si="290"/>
        <v>"atk":600,"hp":10000,"undpspro":200,"pvpdpspro":100,"pvpundpspro":100,"speed":10,"dpspro":200</v>
      </c>
      <c r="L4388" s="20" t="str">
        <f>IF(B4388&gt;=50,VLOOKUP(A4388,英雄数据表!A:L,11,FALSE),IF(B4388&gt;=25,VLOOKUP(A4388,英雄数据表!A:L,7,0),""))</f>
        <v>"3302602004"</v>
      </c>
      <c r="M4388" s="20" t="str">
        <f>IFERROR(VLOOKUP(B4388,属性中转表!$K$2:$O$21,5,FALSE),"")</f>
        <v/>
      </c>
      <c r="N4388" s="20" t="str">
        <f>IF(B4388=25,VLOOKUP(A4388,英雄数据表!A:L,8,FALSE),IF(B4388=50,VLOOKUP(A4388,英雄数据表!A:L,12,0),""))</f>
        <v/>
      </c>
    </row>
    <row r="4389" spans="1:14" x14ac:dyDescent="0.3">
      <c r="A4389" s="20">
        <v>33026</v>
      </c>
      <c r="B4389" s="21">
        <f t="shared" si="291"/>
        <v>88</v>
      </c>
      <c r="C4389" s="21">
        <v>5</v>
      </c>
      <c r="D4389" s="21">
        <f>VLOOKUP(A4389,英雄数据表!A:D,4,0)</f>
        <v>3</v>
      </c>
      <c r="E4389" s="20" t="str">
        <f>VLOOKUP(A4389,英雄数据表!A:C,3,0)</f>
        <v>毁灭权杖</v>
      </c>
      <c r="F4389" s="20">
        <f t="shared" si="292"/>
        <v>33026</v>
      </c>
      <c r="G4389" s="20">
        <f t="shared" si="293"/>
        <v>33026</v>
      </c>
      <c r="H4389" s="21" t="str">
        <f>VLOOKUP(B4389,属性中转表!A:F,6,FALSE)</f>
        <v>"hp":388800,"atk":10800</v>
      </c>
      <c r="I4389" s="20" t="str">
        <f>IF(VLOOKUP(B4389,属性中转表!A:G,7,FALSE)=0,"",VLOOKUP(VLOOKUP(B4389,属性中转表!A:G,7,FALSE),属性中转表!$K$2:$P$21,6,0))&amp;IF(VLOOKUP(B4389,属性中转表!A:G,7,FALSE)&gt;=50,VLOOKUP(A4389,英雄数据表!A:K,9,0),IF(VLOOKUP(B4389,属性中转表!A:G,7,FALSE)&gt;=25,VLOOKUP(A4389,英雄数据表!A:K,5,0),""))</f>
        <v>"atk":600,"hp":10000,"undpspro":200,"pvpdpspro":100,"pvpundpspro":100,"speed":10</v>
      </c>
      <c r="J4389" s="20" t="str">
        <f>IF(I4389="","",属性中转表!$I$1&amp;(IF(VLOOKUP(B4389,属性中转表!A:G,7,FALSE)=0,0,VLOOKUP(VLOOKUP(B4389,属性中转表!A:G,7,FALSE),属性中转表!$K$2:$P$21,4,0)))+IFERROR(VLOOKUP(A4389,英雄数据表!A:K,IF(武魂!B4389&gt;=50,10,IF(武魂!B4389&gt;=25,6)),0),0))</f>
        <v>,"dpspro":200</v>
      </c>
      <c r="K4389" s="32" t="str">
        <f t="shared" si="290"/>
        <v>"atk":600,"hp":10000,"undpspro":200,"pvpdpspro":100,"pvpundpspro":100,"speed":10,"dpspro":200</v>
      </c>
      <c r="L4389" s="20" t="str">
        <f>IF(B4389&gt;=50,VLOOKUP(A4389,英雄数据表!A:L,11,FALSE),IF(B4389&gt;=25,VLOOKUP(A4389,英雄数据表!A:L,7,0),""))</f>
        <v>"3302602004"</v>
      </c>
      <c r="M4389" s="20" t="str">
        <f>IFERROR(VLOOKUP(B4389,属性中转表!$K$2:$O$21,5,FALSE),"")</f>
        <v/>
      </c>
      <c r="N4389" s="20" t="str">
        <f>IF(B4389=25,VLOOKUP(A4389,英雄数据表!A:L,8,FALSE),IF(B4389=50,VLOOKUP(A4389,英雄数据表!A:L,12,0),""))</f>
        <v/>
      </c>
    </row>
    <row r="4390" spans="1:14" x14ac:dyDescent="0.3">
      <c r="A4390" s="20">
        <v>33026</v>
      </c>
      <c r="B4390" s="21">
        <f t="shared" si="291"/>
        <v>89</v>
      </c>
      <c r="C4390" s="21">
        <v>5</v>
      </c>
      <c r="D4390" s="21">
        <f>VLOOKUP(A4390,英雄数据表!A:D,4,0)</f>
        <v>3</v>
      </c>
      <c r="E4390" s="20" t="str">
        <f>VLOOKUP(A4390,英雄数据表!A:C,3,0)</f>
        <v>毁灭权杖</v>
      </c>
      <c r="F4390" s="20">
        <f t="shared" si="292"/>
        <v>33026</v>
      </c>
      <c r="G4390" s="20">
        <f t="shared" si="293"/>
        <v>33026</v>
      </c>
      <c r="H4390" s="21" t="str">
        <f>VLOOKUP(B4390,属性中转表!A:F,6,FALSE)</f>
        <v>"hp":394200,"atk":10950</v>
      </c>
      <c r="I4390" s="20" t="str">
        <f>IF(VLOOKUP(B4390,属性中转表!A:G,7,FALSE)=0,"",VLOOKUP(VLOOKUP(B4390,属性中转表!A:G,7,FALSE),属性中转表!$K$2:$P$21,6,0))&amp;IF(VLOOKUP(B4390,属性中转表!A:G,7,FALSE)&gt;=50,VLOOKUP(A4390,英雄数据表!A:K,9,0),IF(VLOOKUP(B4390,属性中转表!A:G,7,FALSE)&gt;=25,VLOOKUP(A4390,英雄数据表!A:K,5,0),""))</f>
        <v>"atk":600,"hp":10000,"undpspro":200,"pvpdpspro":100,"pvpundpspro":100,"speed":10</v>
      </c>
      <c r="J4390" s="20" t="str">
        <f>IF(I4390="","",属性中转表!$I$1&amp;(IF(VLOOKUP(B4390,属性中转表!A:G,7,FALSE)=0,0,VLOOKUP(VLOOKUP(B4390,属性中转表!A:G,7,FALSE),属性中转表!$K$2:$P$21,4,0)))+IFERROR(VLOOKUP(A4390,英雄数据表!A:K,IF(武魂!B4390&gt;=50,10,IF(武魂!B4390&gt;=25,6)),0),0))</f>
        <v>,"dpspro":200</v>
      </c>
      <c r="K4390" s="32" t="str">
        <f t="shared" si="290"/>
        <v>"atk":600,"hp":10000,"undpspro":200,"pvpdpspro":100,"pvpundpspro":100,"speed":10,"dpspro":200</v>
      </c>
      <c r="L4390" s="20" t="str">
        <f>IF(B4390&gt;=50,VLOOKUP(A4390,英雄数据表!A:L,11,FALSE),IF(B4390&gt;=25,VLOOKUP(A4390,英雄数据表!A:L,7,0),""))</f>
        <v>"3302602004"</v>
      </c>
      <c r="M4390" s="20" t="str">
        <f>IFERROR(VLOOKUP(B4390,属性中转表!$K$2:$O$21,5,FALSE),"")</f>
        <v/>
      </c>
      <c r="N4390" s="20" t="str">
        <f>IF(B4390=25,VLOOKUP(A4390,英雄数据表!A:L,8,FALSE),IF(B4390=50,VLOOKUP(A4390,英雄数据表!A:L,12,0),""))</f>
        <v/>
      </c>
    </row>
    <row r="4391" spans="1:14" x14ac:dyDescent="0.3">
      <c r="A4391" s="20">
        <v>33026</v>
      </c>
      <c r="B4391" s="21">
        <f t="shared" si="291"/>
        <v>90</v>
      </c>
      <c r="C4391" s="21">
        <v>5</v>
      </c>
      <c r="D4391" s="21">
        <f>VLOOKUP(A4391,英雄数据表!A:D,4,0)</f>
        <v>3</v>
      </c>
      <c r="E4391" s="20" t="str">
        <f>VLOOKUP(A4391,英雄数据表!A:C,3,0)</f>
        <v>毁灭权杖</v>
      </c>
      <c r="F4391" s="20">
        <f t="shared" si="292"/>
        <v>33026</v>
      </c>
      <c r="G4391" s="20">
        <f t="shared" si="293"/>
        <v>33026</v>
      </c>
      <c r="H4391" s="21" t="str">
        <f>VLOOKUP(B4391,属性中转表!A:F,6,FALSE)</f>
        <v>"hp":399600,"atk":11100</v>
      </c>
      <c r="I4391" s="20" t="str">
        <f>IF(VLOOKUP(B4391,属性中转表!A:G,7,FALSE)=0,"",VLOOKUP(VLOOKUP(B4391,属性中转表!A:G,7,FALSE),属性中转表!$K$2:$P$21,6,0))&amp;IF(VLOOKUP(B4391,属性中转表!A:G,7,FALSE)&gt;=50,VLOOKUP(A4391,英雄数据表!A:K,9,0),IF(VLOOKUP(B4391,属性中转表!A:G,7,FALSE)&gt;=25,VLOOKUP(A4391,英雄数据表!A:K,5,0),""))</f>
        <v>"atk":600,"hp":10000,"undpspro":200,"pvpdpspro":150,"pvpundpspro":100,"speed":10</v>
      </c>
      <c r="J4391" s="20" t="str">
        <f>IF(I4391="","",属性中转表!$I$1&amp;(IF(VLOOKUP(B4391,属性中转表!A:G,7,FALSE)=0,0,VLOOKUP(VLOOKUP(B4391,属性中转表!A:G,7,FALSE),属性中转表!$K$2:$P$21,4,0)))+IFERROR(VLOOKUP(A4391,英雄数据表!A:K,IF(武魂!B4391&gt;=50,10,IF(武魂!B4391&gt;=25,6)),0),0))</f>
        <v>,"dpspro":200</v>
      </c>
      <c r="K4391" s="32" t="str">
        <f t="shared" si="290"/>
        <v>"atk":600,"hp":10000,"undpspro":200,"pvpdpspro":150,"pvpundpspro":100,"speed":10,"dpspro":200</v>
      </c>
      <c r="L4391" s="20" t="str">
        <f>IF(B4391&gt;=50,VLOOKUP(A4391,英雄数据表!A:L,11,FALSE),IF(B4391&gt;=25,VLOOKUP(A4391,英雄数据表!A:L,7,0),""))</f>
        <v>"3302602004"</v>
      </c>
      <c r="M4391" s="20" t="str">
        <f>IFERROR(VLOOKUP(B4391,属性中转表!$K$2:$O$21,5,FALSE),"")</f>
        <v>"pvpdpspro":50</v>
      </c>
      <c r="N4391" s="20" t="str">
        <f>IF(B4391=25,VLOOKUP(A4391,英雄数据表!A:L,8,FALSE),IF(B4391=50,VLOOKUP(A4391,英雄数据表!A:L,12,0),""))</f>
        <v/>
      </c>
    </row>
    <row r="4392" spans="1:14" x14ac:dyDescent="0.3">
      <c r="A4392" s="20">
        <v>33026</v>
      </c>
      <c r="B4392" s="21">
        <f t="shared" si="291"/>
        <v>91</v>
      </c>
      <c r="C4392" s="21">
        <v>5</v>
      </c>
      <c r="D4392" s="21">
        <f>VLOOKUP(A4392,英雄数据表!A:D,4,0)</f>
        <v>3</v>
      </c>
      <c r="E4392" s="20" t="str">
        <f>VLOOKUP(A4392,英雄数据表!A:C,3,0)</f>
        <v>毁灭权杖</v>
      </c>
      <c r="F4392" s="20">
        <f t="shared" si="292"/>
        <v>33026</v>
      </c>
      <c r="G4392" s="20">
        <f t="shared" si="293"/>
        <v>33026</v>
      </c>
      <c r="H4392" s="21" t="str">
        <f>VLOOKUP(B4392,属性中转表!A:F,6,FALSE)</f>
        <v>"hp":405000,"atk":11250</v>
      </c>
      <c r="I4392" s="20" t="str">
        <f>IF(VLOOKUP(B4392,属性中转表!A:G,7,FALSE)=0,"",VLOOKUP(VLOOKUP(B4392,属性中转表!A:G,7,FALSE),属性中转表!$K$2:$P$21,6,0))&amp;IF(VLOOKUP(B4392,属性中转表!A:G,7,FALSE)&gt;=50,VLOOKUP(A4392,英雄数据表!A:K,9,0),IF(VLOOKUP(B4392,属性中转表!A:G,7,FALSE)&gt;=25,VLOOKUP(A4392,英雄数据表!A:K,5,0),""))</f>
        <v>"atk":600,"hp":10000,"undpspro":200,"pvpdpspro":150,"pvpundpspro":100,"speed":10</v>
      </c>
      <c r="J4392" s="20" t="str">
        <f>IF(I4392="","",属性中转表!$I$1&amp;(IF(VLOOKUP(B4392,属性中转表!A:G,7,FALSE)=0,0,VLOOKUP(VLOOKUP(B4392,属性中转表!A:G,7,FALSE),属性中转表!$K$2:$P$21,4,0)))+IFERROR(VLOOKUP(A4392,英雄数据表!A:K,IF(武魂!B4392&gt;=50,10,IF(武魂!B4392&gt;=25,6)),0),0))</f>
        <v>,"dpspro":200</v>
      </c>
      <c r="K4392" s="32" t="str">
        <f t="shared" si="290"/>
        <v>"atk":600,"hp":10000,"undpspro":200,"pvpdpspro":150,"pvpundpspro":100,"speed":10,"dpspro":200</v>
      </c>
      <c r="L4392" s="20" t="str">
        <f>IF(B4392&gt;=50,VLOOKUP(A4392,英雄数据表!A:L,11,FALSE),IF(B4392&gt;=25,VLOOKUP(A4392,英雄数据表!A:L,7,0),""))</f>
        <v>"3302602004"</v>
      </c>
      <c r="M4392" s="20" t="str">
        <f>IFERROR(VLOOKUP(B4392,属性中转表!$K$2:$O$21,5,FALSE),"")</f>
        <v/>
      </c>
      <c r="N4392" s="20" t="str">
        <f>IF(B4392=25,VLOOKUP(A4392,英雄数据表!A:L,8,FALSE),IF(B4392=50,VLOOKUP(A4392,英雄数据表!A:L,12,0),""))</f>
        <v/>
      </c>
    </row>
    <row r="4393" spans="1:14" x14ac:dyDescent="0.3">
      <c r="A4393" s="20">
        <v>33026</v>
      </c>
      <c r="B4393" s="21">
        <f t="shared" si="291"/>
        <v>92</v>
      </c>
      <c r="C4393" s="21">
        <v>5</v>
      </c>
      <c r="D4393" s="21">
        <f>VLOOKUP(A4393,英雄数据表!A:D,4,0)</f>
        <v>3</v>
      </c>
      <c r="E4393" s="20" t="str">
        <f>VLOOKUP(A4393,英雄数据表!A:C,3,0)</f>
        <v>毁灭权杖</v>
      </c>
      <c r="F4393" s="20">
        <f t="shared" si="292"/>
        <v>33026</v>
      </c>
      <c r="G4393" s="20">
        <f t="shared" si="293"/>
        <v>33026</v>
      </c>
      <c r="H4393" s="21" t="str">
        <f>VLOOKUP(B4393,属性中转表!A:F,6,FALSE)</f>
        <v>"hp":410400,"atk":11400</v>
      </c>
      <c r="I4393" s="20" t="str">
        <f>IF(VLOOKUP(B4393,属性中转表!A:G,7,FALSE)=0,"",VLOOKUP(VLOOKUP(B4393,属性中转表!A:G,7,FALSE),属性中转表!$K$2:$P$21,6,0))&amp;IF(VLOOKUP(B4393,属性中转表!A:G,7,FALSE)&gt;=50,VLOOKUP(A4393,英雄数据表!A:K,9,0),IF(VLOOKUP(B4393,属性中转表!A:G,7,FALSE)&gt;=25,VLOOKUP(A4393,英雄数据表!A:K,5,0),""))</f>
        <v>"atk":600,"hp":10000,"undpspro":200,"pvpdpspro":150,"pvpundpspro":100,"speed":10</v>
      </c>
      <c r="J4393" s="20" t="str">
        <f>IF(I4393="","",属性中转表!$I$1&amp;(IF(VLOOKUP(B4393,属性中转表!A:G,7,FALSE)=0,0,VLOOKUP(VLOOKUP(B4393,属性中转表!A:G,7,FALSE),属性中转表!$K$2:$P$21,4,0)))+IFERROR(VLOOKUP(A4393,英雄数据表!A:K,IF(武魂!B4393&gt;=50,10,IF(武魂!B4393&gt;=25,6)),0),0))</f>
        <v>,"dpspro":200</v>
      </c>
      <c r="K4393" s="32" t="str">
        <f t="shared" si="290"/>
        <v>"atk":600,"hp":10000,"undpspro":200,"pvpdpspro":150,"pvpundpspro":100,"speed":10,"dpspro":200</v>
      </c>
      <c r="L4393" s="20" t="str">
        <f>IF(B4393&gt;=50,VLOOKUP(A4393,英雄数据表!A:L,11,FALSE),IF(B4393&gt;=25,VLOOKUP(A4393,英雄数据表!A:L,7,0),""))</f>
        <v>"3302602004"</v>
      </c>
      <c r="M4393" s="20" t="str">
        <f>IFERROR(VLOOKUP(B4393,属性中转表!$K$2:$O$21,5,FALSE),"")</f>
        <v/>
      </c>
      <c r="N4393" s="20" t="str">
        <f>IF(B4393=25,VLOOKUP(A4393,英雄数据表!A:L,8,FALSE),IF(B4393=50,VLOOKUP(A4393,英雄数据表!A:L,12,0),""))</f>
        <v/>
      </c>
    </row>
    <row r="4394" spans="1:14" x14ac:dyDescent="0.3">
      <c r="A4394" s="20">
        <v>33026</v>
      </c>
      <c r="B4394" s="21">
        <f t="shared" si="291"/>
        <v>93</v>
      </c>
      <c r="C4394" s="21">
        <v>5</v>
      </c>
      <c r="D4394" s="21">
        <f>VLOOKUP(A4394,英雄数据表!A:D,4,0)</f>
        <v>3</v>
      </c>
      <c r="E4394" s="20" t="str">
        <f>VLOOKUP(A4394,英雄数据表!A:C,3,0)</f>
        <v>毁灭权杖</v>
      </c>
      <c r="F4394" s="20">
        <f t="shared" si="292"/>
        <v>33026</v>
      </c>
      <c r="G4394" s="20">
        <f t="shared" si="293"/>
        <v>33026</v>
      </c>
      <c r="H4394" s="21" t="str">
        <f>VLOOKUP(B4394,属性中转表!A:F,6,FALSE)</f>
        <v>"hp":415800,"atk":11550</v>
      </c>
      <c r="I4394" s="20" t="str">
        <f>IF(VLOOKUP(B4394,属性中转表!A:G,7,FALSE)=0,"",VLOOKUP(VLOOKUP(B4394,属性中转表!A:G,7,FALSE),属性中转表!$K$2:$P$21,6,0))&amp;IF(VLOOKUP(B4394,属性中转表!A:G,7,FALSE)&gt;=50,VLOOKUP(A4394,英雄数据表!A:K,9,0),IF(VLOOKUP(B4394,属性中转表!A:G,7,FALSE)&gt;=25,VLOOKUP(A4394,英雄数据表!A:K,5,0),""))</f>
        <v>"atk":600,"hp":10000,"undpspro":200,"pvpdpspro":150,"pvpundpspro":100,"speed":10</v>
      </c>
      <c r="J4394" s="20" t="str">
        <f>IF(I4394="","",属性中转表!$I$1&amp;(IF(VLOOKUP(B4394,属性中转表!A:G,7,FALSE)=0,0,VLOOKUP(VLOOKUP(B4394,属性中转表!A:G,7,FALSE),属性中转表!$K$2:$P$21,4,0)))+IFERROR(VLOOKUP(A4394,英雄数据表!A:K,IF(武魂!B4394&gt;=50,10,IF(武魂!B4394&gt;=25,6)),0),0))</f>
        <v>,"dpspro":200</v>
      </c>
      <c r="K4394" s="32" t="str">
        <f t="shared" si="290"/>
        <v>"atk":600,"hp":10000,"undpspro":200,"pvpdpspro":150,"pvpundpspro":100,"speed":10,"dpspro":200</v>
      </c>
      <c r="L4394" s="20" t="str">
        <f>IF(B4394&gt;=50,VLOOKUP(A4394,英雄数据表!A:L,11,FALSE),IF(B4394&gt;=25,VLOOKUP(A4394,英雄数据表!A:L,7,0),""))</f>
        <v>"3302602004"</v>
      </c>
      <c r="M4394" s="20" t="str">
        <f>IFERROR(VLOOKUP(B4394,属性中转表!$K$2:$O$21,5,FALSE),"")</f>
        <v/>
      </c>
      <c r="N4394" s="20" t="str">
        <f>IF(B4394=25,VLOOKUP(A4394,英雄数据表!A:L,8,FALSE),IF(B4394=50,VLOOKUP(A4394,英雄数据表!A:L,12,0),""))</f>
        <v/>
      </c>
    </row>
    <row r="4395" spans="1:14" x14ac:dyDescent="0.3">
      <c r="A4395" s="20">
        <v>33026</v>
      </c>
      <c r="B4395" s="21">
        <f t="shared" si="291"/>
        <v>94</v>
      </c>
      <c r="C4395" s="21">
        <v>5</v>
      </c>
      <c r="D4395" s="21">
        <f>VLOOKUP(A4395,英雄数据表!A:D,4,0)</f>
        <v>3</v>
      </c>
      <c r="E4395" s="20" t="str">
        <f>VLOOKUP(A4395,英雄数据表!A:C,3,0)</f>
        <v>毁灭权杖</v>
      </c>
      <c r="F4395" s="20">
        <f t="shared" si="292"/>
        <v>33026</v>
      </c>
      <c r="G4395" s="20">
        <f t="shared" si="293"/>
        <v>33026</v>
      </c>
      <c r="H4395" s="21" t="str">
        <f>VLOOKUP(B4395,属性中转表!A:F,6,FALSE)</f>
        <v>"hp":421200,"atk":11700</v>
      </c>
      <c r="I4395" s="20" t="str">
        <f>IF(VLOOKUP(B4395,属性中转表!A:G,7,FALSE)=0,"",VLOOKUP(VLOOKUP(B4395,属性中转表!A:G,7,FALSE),属性中转表!$K$2:$P$21,6,0))&amp;IF(VLOOKUP(B4395,属性中转表!A:G,7,FALSE)&gt;=50,VLOOKUP(A4395,英雄数据表!A:K,9,0),IF(VLOOKUP(B4395,属性中转表!A:G,7,FALSE)&gt;=25,VLOOKUP(A4395,英雄数据表!A:K,5,0),""))</f>
        <v>"atk":600,"hp":10000,"undpspro":200,"pvpdpspro":150,"pvpundpspro":100,"speed":10</v>
      </c>
      <c r="J4395" s="20" t="str">
        <f>IF(I4395="","",属性中转表!$I$1&amp;(IF(VLOOKUP(B4395,属性中转表!A:G,7,FALSE)=0,0,VLOOKUP(VLOOKUP(B4395,属性中转表!A:G,7,FALSE),属性中转表!$K$2:$P$21,4,0)))+IFERROR(VLOOKUP(A4395,英雄数据表!A:K,IF(武魂!B4395&gt;=50,10,IF(武魂!B4395&gt;=25,6)),0),0))</f>
        <v>,"dpspro":200</v>
      </c>
      <c r="K4395" s="32" t="str">
        <f t="shared" si="290"/>
        <v>"atk":600,"hp":10000,"undpspro":200,"pvpdpspro":150,"pvpundpspro":100,"speed":10,"dpspro":200</v>
      </c>
      <c r="L4395" s="20" t="str">
        <f>IF(B4395&gt;=50,VLOOKUP(A4395,英雄数据表!A:L,11,FALSE),IF(B4395&gt;=25,VLOOKUP(A4395,英雄数据表!A:L,7,0),""))</f>
        <v>"3302602004"</v>
      </c>
      <c r="M4395" s="20" t="str">
        <f>IFERROR(VLOOKUP(B4395,属性中转表!$K$2:$O$21,5,FALSE),"")</f>
        <v/>
      </c>
      <c r="N4395" s="20" t="str">
        <f>IF(B4395=25,VLOOKUP(A4395,英雄数据表!A:L,8,FALSE),IF(B4395=50,VLOOKUP(A4395,英雄数据表!A:L,12,0),""))</f>
        <v/>
      </c>
    </row>
    <row r="4396" spans="1:14" x14ac:dyDescent="0.3">
      <c r="A4396" s="20">
        <v>33026</v>
      </c>
      <c r="B4396" s="21">
        <f t="shared" si="291"/>
        <v>95</v>
      </c>
      <c r="C4396" s="21">
        <v>5</v>
      </c>
      <c r="D4396" s="21">
        <f>VLOOKUP(A4396,英雄数据表!A:D,4,0)</f>
        <v>3</v>
      </c>
      <c r="E4396" s="20" t="str">
        <f>VLOOKUP(A4396,英雄数据表!A:C,3,0)</f>
        <v>毁灭权杖</v>
      </c>
      <c r="F4396" s="20">
        <f t="shared" si="292"/>
        <v>33026</v>
      </c>
      <c r="G4396" s="20">
        <f t="shared" si="293"/>
        <v>33026</v>
      </c>
      <c r="H4396" s="21" t="str">
        <f>VLOOKUP(B4396,属性中转表!A:F,6,FALSE)</f>
        <v>"hp":426600,"atk":11850</v>
      </c>
      <c r="I4396" s="20" t="str">
        <f>IF(VLOOKUP(B4396,属性中转表!A:G,7,FALSE)=0,"",VLOOKUP(VLOOKUP(B4396,属性中转表!A:G,7,FALSE),属性中转表!$K$2:$P$21,6,0))&amp;IF(VLOOKUP(B4396,属性中转表!A:G,7,FALSE)&gt;=50,VLOOKUP(A4396,英雄数据表!A:K,9,0),IF(VLOOKUP(B4396,属性中转表!A:G,7,FALSE)&gt;=25,VLOOKUP(A4396,英雄数据表!A:K,5,0),""))</f>
        <v>"atk":600,"hp":10000,"undpspro":200,"pvpdpspro":150,"pvpundpspro":150,"speed":10</v>
      </c>
      <c r="J4396" s="20" t="str">
        <f>IF(I4396="","",属性中转表!$I$1&amp;(IF(VLOOKUP(B4396,属性中转表!A:G,7,FALSE)=0,0,VLOOKUP(VLOOKUP(B4396,属性中转表!A:G,7,FALSE),属性中转表!$K$2:$P$21,4,0)))+IFERROR(VLOOKUP(A4396,英雄数据表!A:K,IF(武魂!B4396&gt;=50,10,IF(武魂!B4396&gt;=25,6)),0),0))</f>
        <v>,"dpspro":200</v>
      </c>
      <c r="K4396" s="32" t="str">
        <f t="shared" si="290"/>
        <v>"atk":600,"hp":10000,"undpspro":200,"pvpdpspro":150,"pvpundpspro":150,"speed":10,"dpspro":200</v>
      </c>
      <c r="L4396" s="20" t="str">
        <f>IF(B4396&gt;=50,VLOOKUP(A4396,英雄数据表!A:L,11,FALSE),IF(B4396&gt;=25,VLOOKUP(A4396,英雄数据表!A:L,7,0),""))</f>
        <v>"3302602004"</v>
      </c>
      <c r="M4396" s="20" t="str">
        <f>IFERROR(VLOOKUP(B4396,属性中转表!$K$2:$O$21,5,FALSE),"")</f>
        <v>"pvpundpspro":50</v>
      </c>
      <c r="N4396" s="20" t="str">
        <f>IF(B4396=25,VLOOKUP(A4396,英雄数据表!A:L,8,FALSE),IF(B4396=50,VLOOKUP(A4396,英雄数据表!A:L,12,0),""))</f>
        <v/>
      </c>
    </row>
    <row r="4397" spans="1:14" x14ac:dyDescent="0.3">
      <c r="A4397" s="20">
        <v>33026</v>
      </c>
      <c r="B4397" s="21">
        <f t="shared" si="291"/>
        <v>96</v>
      </c>
      <c r="C4397" s="21">
        <v>5</v>
      </c>
      <c r="D4397" s="21">
        <f>VLOOKUP(A4397,英雄数据表!A:D,4,0)</f>
        <v>3</v>
      </c>
      <c r="E4397" s="20" t="str">
        <f>VLOOKUP(A4397,英雄数据表!A:C,3,0)</f>
        <v>毁灭权杖</v>
      </c>
      <c r="F4397" s="20">
        <f t="shared" si="292"/>
        <v>33026</v>
      </c>
      <c r="G4397" s="20">
        <f t="shared" si="293"/>
        <v>33026</v>
      </c>
      <c r="H4397" s="21" t="str">
        <f>VLOOKUP(B4397,属性中转表!A:F,6,FALSE)</f>
        <v>"hp":432000,"atk":12000</v>
      </c>
      <c r="I4397" s="20" t="str">
        <f>IF(VLOOKUP(B4397,属性中转表!A:G,7,FALSE)=0,"",VLOOKUP(VLOOKUP(B4397,属性中转表!A:G,7,FALSE),属性中转表!$K$2:$P$21,6,0))&amp;IF(VLOOKUP(B4397,属性中转表!A:G,7,FALSE)&gt;=50,VLOOKUP(A4397,英雄数据表!A:K,9,0),IF(VLOOKUP(B4397,属性中转表!A:G,7,FALSE)&gt;=25,VLOOKUP(A4397,英雄数据表!A:K,5,0),""))</f>
        <v>"atk":600,"hp":10000,"undpspro":200,"pvpdpspro":150,"pvpundpspro":150,"speed":10</v>
      </c>
      <c r="J4397" s="20" t="str">
        <f>IF(I4397="","",属性中转表!$I$1&amp;(IF(VLOOKUP(B4397,属性中转表!A:G,7,FALSE)=0,0,VLOOKUP(VLOOKUP(B4397,属性中转表!A:G,7,FALSE),属性中转表!$K$2:$P$21,4,0)))+IFERROR(VLOOKUP(A4397,英雄数据表!A:K,IF(武魂!B4397&gt;=50,10,IF(武魂!B4397&gt;=25,6)),0),0))</f>
        <v>,"dpspro":200</v>
      </c>
      <c r="K4397" s="32" t="str">
        <f t="shared" si="290"/>
        <v>"atk":600,"hp":10000,"undpspro":200,"pvpdpspro":150,"pvpundpspro":150,"speed":10,"dpspro":200</v>
      </c>
      <c r="L4397" s="20" t="str">
        <f>IF(B4397&gt;=50,VLOOKUP(A4397,英雄数据表!A:L,11,FALSE),IF(B4397&gt;=25,VLOOKUP(A4397,英雄数据表!A:L,7,0),""))</f>
        <v>"3302602004"</v>
      </c>
      <c r="M4397" s="20" t="str">
        <f>IFERROR(VLOOKUP(B4397,属性中转表!$K$2:$O$21,5,FALSE),"")</f>
        <v/>
      </c>
      <c r="N4397" s="20" t="str">
        <f>IF(B4397=25,VLOOKUP(A4397,英雄数据表!A:L,8,FALSE),IF(B4397=50,VLOOKUP(A4397,英雄数据表!A:L,12,0),""))</f>
        <v/>
      </c>
    </row>
    <row r="4398" spans="1:14" x14ac:dyDescent="0.3">
      <c r="A4398" s="20">
        <v>33026</v>
      </c>
      <c r="B4398" s="21">
        <f t="shared" si="291"/>
        <v>97</v>
      </c>
      <c r="C4398" s="21">
        <v>5</v>
      </c>
      <c r="D4398" s="21">
        <f>VLOOKUP(A4398,英雄数据表!A:D,4,0)</f>
        <v>3</v>
      </c>
      <c r="E4398" s="20" t="str">
        <f>VLOOKUP(A4398,英雄数据表!A:C,3,0)</f>
        <v>毁灭权杖</v>
      </c>
      <c r="F4398" s="20">
        <f t="shared" si="292"/>
        <v>33026</v>
      </c>
      <c r="G4398" s="20">
        <f t="shared" si="293"/>
        <v>33026</v>
      </c>
      <c r="H4398" s="21" t="str">
        <f>VLOOKUP(B4398,属性中转表!A:F,6,FALSE)</f>
        <v>"hp":437400,"atk":12150</v>
      </c>
      <c r="I4398" s="20" t="str">
        <f>IF(VLOOKUP(B4398,属性中转表!A:G,7,FALSE)=0,"",VLOOKUP(VLOOKUP(B4398,属性中转表!A:G,7,FALSE),属性中转表!$K$2:$P$21,6,0))&amp;IF(VLOOKUP(B4398,属性中转表!A:G,7,FALSE)&gt;=50,VLOOKUP(A4398,英雄数据表!A:K,9,0),IF(VLOOKUP(B4398,属性中转表!A:G,7,FALSE)&gt;=25,VLOOKUP(A4398,英雄数据表!A:K,5,0),""))</f>
        <v>"atk":600,"hp":10000,"undpspro":200,"pvpdpspro":150,"pvpundpspro":150,"speed":10</v>
      </c>
      <c r="J4398" s="20" t="str">
        <f>IF(I4398="","",属性中转表!$I$1&amp;(IF(VLOOKUP(B4398,属性中转表!A:G,7,FALSE)=0,0,VLOOKUP(VLOOKUP(B4398,属性中转表!A:G,7,FALSE),属性中转表!$K$2:$P$21,4,0)))+IFERROR(VLOOKUP(A4398,英雄数据表!A:K,IF(武魂!B4398&gt;=50,10,IF(武魂!B4398&gt;=25,6)),0),0))</f>
        <v>,"dpspro":200</v>
      </c>
      <c r="K4398" s="32" t="str">
        <f t="shared" si="290"/>
        <v>"atk":600,"hp":10000,"undpspro":200,"pvpdpspro":150,"pvpundpspro":150,"speed":10,"dpspro":200</v>
      </c>
      <c r="L4398" s="20" t="str">
        <f>IF(B4398&gt;=50,VLOOKUP(A4398,英雄数据表!A:L,11,FALSE),IF(B4398&gt;=25,VLOOKUP(A4398,英雄数据表!A:L,7,0),""))</f>
        <v>"3302602004"</v>
      </c>
      <c r="M4398" s="20" t="str">
        <f>IFERROR(VLOOKUP(B4398,属性中转表!$K$2:$O$21,5,FALSE),"")</f>
        <v/>
      </c>
      <c r="N4398" s="20" t="str">
        <f>IF(B4398=25,VLOOKUP(A4398,英雄数据表!A:L,8,FALSE),IF(B4398=50,VLOOKUP(A4398,英雄数据表!A:L,12,0),""))</f>
        <v/>
      </c>
    </row>
    <row r="4399" spans="1:14" x14ac:dyDescent="0.3">
      <c r="A4399" s="20">
        <v>33026</v>
      </c>
      <c r="B4399" s="21">
        <f t="shared" si="291"/>
        <v>98</v>
      </c>
      <c r="C4399" s="21">
        <v>5</v>
      </c>
      <c r="D4399" s="21">
        <f>VLOOKUP(A4399,英雄数据表!A:D,4,0)</f>
        <v>3</v>
      </c>
      <c r="E4399" s="20" t="str">
        <f>VLOOKUP(A4399,英雄数据表!A:C,3,0)</f>
        <v>毁灭权杖</v>
      </c>
      <c r="F4399" s="20">
        <f t="shared" si="292"/>
        <v>33026</v>
      </c>
      <c r="G4399" s="20">
        <f t="shared" si="293"/>
        <v>33026</v>
      </c>
      <c r="H4399" s="21" t="str">
        <f>VLOOKUP(B4399,属性中转表!A:F,6,FALSE)</f>
        <v>"hp":442800,"atk":12300</v>
      </c>
      <c r="I4399" s="20" t="str">
        <f>IF(VLOOKUP(B4399,属性中转表!A:G,7,FALSE)=0,"",VLOOKUP(VLOOKUP(B4399,属性中转表!A:G,7,FALSE),属性中转表!$K$2:$P$21,6,0))&amp;IF(VLOOKUP(B4399,属性中转表!A:G,7,FALSE)&gt;=50,VLOOKUP(A4399,英雄数据表!A:K,9,0),IF(VLOOKUP(B4399,属性中转表!A:G,7,FALSE)&gt;=25,VLOOKUP(A4399,英雄数据表!A:K,5,0),""))</f>
        <v>"atk":600,"hp":10000,"undpspro":200,"pvpdpspro":150,"pvpundpspro":150,"speed":10</v>
      </c>
      <c r="J4399" s="20" t="str">
        <f>IF(I4399="","",属性中转表!$I$1&amp;(IF(VLOOKUP(B4399,属性中转表!A:G,7,FALSE)=0,0,VLOOKUP(VLOOKUP(B4399,属性中转表!A:G,7,FALSE),属性中转表!$K$2:$P$21,4,0)))+IFERROR(VLOOKUP(A4399,英雄数据表!A:K,IF(武魂!B4399&gt;=50,10,IF(武魂!B4399&gt;=25,6)),0),0))</f>
        <v>,"dpspro":200</v>
      </c>
      <c r="K4399" s="32" t="str">
        <f t="shared" si="290"/>
        <v>"atk":600,"hp":10000,"undpspro":200,"pvpdpspro":150,"pvpundpspro":150,"speed":10,"dpspro":200</v>
      </c>
      <c r="L4399" s="20" t="str">
        <f>IF(B4399&gt;=50,VLOOKUP(A4399,英雄数据表!A:L,11,FALSE),IF(B4399&gt;=25,VLOOKUP(A4399,英雄数据表!A:L,7,0),""))</f>
        <v>"3302602004"</v>
      </c>
      <c r="M4399" s="20" t="str">
        <f>IFERROR(VLOOKUP(B4399,属性中转表!$K$2:$O$21,5,FALSE),"")</f>
        <v/>
      </c>
      <c r="N4399" s="20" t="str">
        <f>IF(B4399=25,VLOOKUP(A4399,英雄数据表!A:L,8,FALSE),IF(B4399=50,VLOOKUP(A4399,英雄数据表!A:L,12,0),""))</f>
        <v/>
      </c>
    </row>
    <row r="4400" spans="1:14" x14ac:dyDescent="0.3">
      <c r="A4400" s="20">
        <v>33026</v>
      </c>
      <c r="B4400" s="21">
        <f t="shared" si="291"/>
        <v>99</v>
      </c>
      <c r="C4400" s="21">
        <v>5</v>
      </c>
      <c r="D4400" s="21">
        <f>VLOOKUP(A4400,英雄数据表!A:D,4,0)</f>
        <v>3</v>
      </c>
      <c r="E4400" s="20" t="str">
        <f>VLOOKUP(A4400,英雄数据表!A:C,3,0)</f>
        <v>毁灭权杖</v>
      </c>
      <c r="F4400" s="20">
        <f t="shared" si="292"/>
        <v>33026</v>
      </c>
      <c r="G4400" s="20">
        <f t="shared" si="293"/>
        <v>33026</v>
      </c>
      <c r="H4400" s="21" t="str">
        <f>VLOOKUP(B4400,属性中转表!A:F,6,FALSE)</f>
        <v>"hp":448200,"atk":12450</v>
      </c>
      <c r="I4400" s="20" t="str">
        <f>IF(VLOOKUP(B4400,属性中转表!A:G,7,FALSE)=0,"",VLOOKUP(VLOOKUP(B4400,属性中转表!A:G,7,FALSE),属性中转表!$K$2:$P$21,6,0))&amp;IF(VLOOKUP(B4400,属性中转表!A:G,7,FALSE)&gt;=50,VLOOKUP(A4400,英雄数据表!A:K,9,0),IF(VLOOKUP(B4400,属性中转表!A:G,7,FALSE)&gt;=25,VLOOKUP(A4400,英雄数据表!A:K,5,0),""))</f>
        <v>"atk":600,"hp":10000,"undpspro":200,"pvpdpspro":150,"pvpundpspro":150,"speed":10</v>
      </c>
      <c r="J4400" s="20" t="str">
        <f>IF(I4400="","",属性中转表!$I$1&amp;(IF(VLOOKUP(B4400,属性中转表!A:G,7,FALSE)=0,0,VLOOKUP(VLOOKUP(B4400,属性中转表!A:G,7,FALSE),属性中转表!$K$2:$P$21,4,0)))+IFERROR(VLOOKUP(A4400,英雄数据表!A:K,IF(武魂!B4400&gt;=50,10,IF(武魂!B4400&gt;=25,6)),0),0))</f>
        <v>,"dpspro":200</v>
      </c>
      <c r="K4400" s="32" t="str">
        <f t="shared" si="290"/>
        <v>"atk":600,"hp":10000,"undpspro":200,"pvpdpspro":150,"pvpundpspro":150,"speed":10,"dpspro":200</v>
      </c>
      <c r="L4400" s="20" t="str">
        <f>IF(B4400&gt;=50,VLOOKUP(A4400,英雄数据表!A:L,11,FALSE),IF(B4400&gt;=25,VLOOKUP(A4400,英雄数据表!A:L,7,0),""))</f>
        <v>"3302602004"</v>
      </c>
      <c r="M4400" s="20" t="str">
        <f>IFERROR(VLOOKUP(B4400,属性中转表!$K$2:$O$21,5,FALSE),"")</f>
        <v/>
      </c>
      <c r="N4400" s="20" t="str">
        <f>IF(B4400=25,VLOOKUP(A4400,英雄数据表!A:L,8,FALSE),IF(B4400=50,VLOOKUP(A4400,英雄数据表!A:L,12,0),""))</f>
        <v/>
      </c>
    </row>
    <row r="4401" spans="1:14" x14ac:dyDescent="0.3">
      <c r="A4401" s="20">
        <v>33026</v>
      </c>
      <c r="B4401" s="21">
        <f t="shared" si="291"/>
        <v>100</v>
      </c>
      <c r="C4401" s="21">
        <v>5</v>
      </c>
      <c r="D4401" s="21">
        <f>VLOOKUP(A4401,英雄数据表!A:D,4,0)</f>
        <v>3</v>
      </c>
      <c r="E4401" s="20" t="str">
        <f>VLOOKUP(A4401,英雄数据表!A:C,3,0)</f>
        <v>毁灭权杖</v>
      </c>
      <c r="F4401" s="20">
        <f t="shared" si="292"/>
        <v>33026</v>
      </c>
      <c r="G4401" s="20">
        <f t="shared" si="293"/>
        <v>33026</v>
      </c>
      <c r="H4401" s="21" t="str">
        <f>VLOOKUP(B4401,属性中转表!A:F,6,FALSE)</f>
        <v>"hp":453600,"atk":12600</v>
      </c>
      <c r="I4401" s="20" t="str">
        <f>IF(VLOOKUP(B4401,属性中转表!A:G,7,FALSE)=0,"",VLOOKUP(VLOOKUP(B4401,属性中转表!A:G,7,FALSE),属性中转表!$K$2:$P$21,6,0))&amp;IF(VLOOKUP(B4401,属性中转表!A:G,7,FALSE)&gt;=50,VLOOKUP(A4401,英雄数据表!A:K,9,0),IF(VLOOKUP(B4401,属性中转表!A:G,7,FALSE)&gt;=25,VLOOKUP(A4401,英雄数据表!A:K,5,0),""))</f>
        <v>"atk":900,"hp":15000,"undpspro":200,"pvpdpspro":150,"pvpundpspro":150,"speed":20</v>
      </c>
      <c r="J4401" s="20" t="str">
        <f>IF(I4401="","",属性中转表!$I$1&amp;(IF(VLOOKUP(B4401,属性中转表!A:G,7,FALSE)=0,0,VLOOKUP(VLOOKUP(B4401,属性中转表!A:G,7,FALSE),属性中转表!$K$2:$P$21,4,0)))+IFERROR(VLOOKUP(A4401,英雄数据表!A:K,IF(武魂!B4401&gt;=50,10,IF(武魂!B4401&gt;=25,6)),0),0))</f>
        <v>,"dpspro":200</v>
      </c>
      <c r="K4401" s="32" t="str">
        <f t="shared" si="290"/>
        <v>"atk":900,"hp":15000,"undpspro":200,"pvpdpspro":150,"pvpundpspro":150,"speed":20,"dpspro":200</v>
      </c>
      <c r="L4401" s="20" t="str">
        <f>IF(B4401&gt;=50,VLOOKUP(A4401,英雄数据表!A:L,11,FALSE),IF(B4401&gt;=25,VLOOKUP(A4401,英雄数据表!A:L,7,0),""))</f>
        <v>"3302602004"</v>
      </c>
      <c r="M4401" s="20" t="str">
        <f>IFERROR(VLOOKUP(B4401,属性中转表!$K$2:$O$21,5,FALSE),"")</f>
        <v>"speed":10,"atk":300,"hp":5000</v>
      </c>
      <c r="N4401" s="20" t="str">
        <f>IF(B4401=25,VLOOKUP(A4401,英雄数据表!A:L,8,FALSE),IF(B4401=50,VLOOKUP(A4401,英雄数据表!A:L,12,0),""))</f>
        <v/>
      </c>
    </row>
    <row r="4402" spans="1:14" x14ac:dyDescent="0.3">
      <c r="A4402" s="20">
        <v>33036</v>
      </c>
      <c r="B4402" s="21">
        <f t="shared" si="291"/>
        <v>1</v>
      </c>
      <c r="C4402" s="21">
        <v>5</v>
      </c>
      <c r="D4402" s="21">
        <f>VLOOKUP(A4402,英雄数据表!A:D,4,0)</f>
        <v>3</v>
      </c>
      <c r="E4402" s="20" t="str">
        <f>VLOOKUP(A4402,英雄数据表!A:C,3,0)</f>
        <v>地精维修仪</v>
      </c>
      <c r="F4402" s="20">
        <f t="shared" si="292"/>
        <v>33036</v>
      </c>
      <c r="G4402" s="20">
        <f t="shared" si="293"/>
        <v>33036</v>
      </c>
      <c r="H4402" s="21" t="str">
        <f>VLOOKUP(B4402,属性中转表!A:F,6,FALSE)</f>
        <v>"hp":5400,"atk":150</v>
      </c>
      <c r="I4402" s="20" t="str">
        <f>IF(VLOOKUP(B4402,属性中转表!A:G,7,FALSE)=0,"",VLOOKUP(VLOOKUP(B4402,属性中转表!A:G,7,FALSE),属性中转表!$K$2:$P$21,6,0))&amp;IF(VLOOKUP(B4402,属性中转表!A:G,7,FALSE)&gt;=50,VLOOKUP(A4402,英雄数据表!A:K,9,0),IF(VLOOKUP(B4402,属性中转表!A:G,7,FALSE)&gt;=25,VLOOKUP(A4402,英雄数据表!A:K,5,0),""))</f>
        <v/>
      </c>
      <c r="J4402" s="20" t="str">
        <f>IF(I4402="","",属性中转表!$I$1&amp;(IF(VLOOKUP(B4402,属性中转表!A:G,7,FALSE)=0,0,VLOOKUP(VLOOKUP(B4402,属性中转表!A:G,7,FALSE),属性中转表!$K$2:$P$21,4,0)))+IFERROR(VLOOKUP(A4402,英雄数据表!A:K,IF(武魂!B4402&gt;=50,10,IF(武魂!B4402&gt;=25,6)),0),0))</f>
        <v/>
      </c>
      <c r="K4402" s="32" t="str">
        <f t="shared" si="290"/>
        <v/>
      </c>
      <c r="L4402" s="20" t="str">
        <f>IF(B4402&gt;=50,VLOOKUP(A4402,英雄数据表!A:L,11,FALSE),IF(B4402&gt;=25,VLOOKUP(A4402,英雄数据表!A:L,7,0),""))</f>
        <v/>
      </c>
      <c r="M4402" s="20" t="str">
        <f>IFERROR(VLOOKUP(B4402,属性中转表!$K$2:$O$21,5,FALSE),"")</f>
        <v/>
      </c>
      <c r="N4402" s="20" t="str">
        <f>IF(B4402=25,VLOOKUP(A4402,英雄数据表!A:L,8,FALSE),IF(B4402=50,VLOOKUP(A4402,英雄数据表!A:L,12,0),""))</f>
        <v/>
      </c>
    </row>
    <row r="4403" spans="1:14" x14ac:dyDescent="0.3">
      <c r="A4403" s="20">
        <v>33036</v>
      </c>
      <c r="B4403" s="21">
        <f t="shared" si="291"/>
        <v>2</v>
      </c>
      <c r="C4403" s="21">
        <v>5</v>
      </c>
      <c r="D4403" s="21">
        <f>VLOOKUP(A4403,英雄数据表!A:D,4,0)</f>
        <v>3</v>
      </c>
      <c r="E4403" s="20" t="str">
        <f>VLOOKUP(A4403,英雄数据表!A:C,3,0)</f>
        <v>地精维修仪</v>
      </c>
      <c r="F4403" s="20">
        <f t="shared" si="292"/>
        <v>33036</v>
      </c>
      <c r="G4403" s="20">
        <f t="shared" si="293"/>
        <v>33036</v>
      </c>
      <c r="H4403" s="21" t="str">
        <f>VLOOKUP(B4403,属性中转表!A:F,6,FALSE)</f>
        <v>"hp":7200,"atk":200</v>
      </c>
      <c r="I4403" s="20" t="str">
        <f>IF(VLOOKUP(B4403,属性中转表!A:G,7,FALSE)=0,"",VLOOKUP(VLOOKUP(B4403,属性中转表!A:G,7,FALSE),属性中转表!$K$2:$P$21,6,0))&amp;IF(VLOOKUP(B4403,属性中转表!A:G,7,FALSE)&gt;=50,VLOOKUP(A4403,英雄数据表!A:K,9,0),IF(VLOOKUP(B4403,属性中转表!A:G,7,FALSE)&gt;=25,VLOOKUP(A4403,英雄数据表!A:K,5,0),""))</f>
        <v/>
      </c>
      <c r="J4403" s="20" t="str">
        <f>IF(I4403="","",属性中转表!$I$1&amp;(IF(VLOOKUP(B4403,属性中转表!A:G,7,FALSE)=0,0,VLOOKUP(VLOOKUP(B4403,属性中转表!A:G,7,FALSE),属性中转表!$K$2:$P$21,4,0)))+IFERROR(VLOOKUP(A4403,英雄数据表!A:K,IF(武魂!B4403&gt;=50,10,IF(武魂!B4403&gt;=25,6)),0),0))</f>
        <v/>
      </c>
      <c r="K4403" s="32" t="str">
        <f t="shared" si="290"/>
        <v/>
      </c>
      <c r="L4403" s="20" t="str">
        <f>IF(B4403&gt;=50,VLOOKUP(A4403,英雄数据表!A:L,11,FALSE),IF(B4403&gt;=25,VLOOKUP(A4403,英雄数据表!A:L,7,0),""))</f>
        <v/>
      </c>
      <c r="M4403" s="20" t="str">
        <f>IFERROR(VLOOKUP(B4403,属性中转表!$K$2:$O$21,5,FALSE),"")</f>
        <v/>
      </c>
      <c r="N4403" s="20" t="str">
        <f>IF(B4403=25,VLOOKUP(A4403,英雄数据表!A:L,8,FALSE),IF(B4403=50,VLOOKUP(A4403,英雄数据表!A:L,12,0),""))</f>
        <v/>
      </c>
    </row>
    <row r="4404" spans="1:14" x14ac:dyDescent="0.3">
      <c r="A4404" s="20">
        <v>33036</v>
      </c>
      <c r="B4404" s="21">
        <f t="shared" si="291"/>
        <v>3</v>
      </c>
      <c r="C4404" s="21">
        <v>5</v>
      </c>
      <c r="D4404" s="21">
        <f>VLOOKUP(A4404,英雄数据表!A:D,4,0)</f>
        <v>3</v>
      </c>
      <c r="E4404" s="20" t="str">
        <f>VLOOKUP(A4404,英雄数据表!A:C,3,0)</f>
        <v>地精维修仪</v>
      </c>
      <c r="F4404" s="20">
        <f t="shared" si="292"/>
        <v>33036</v>
      </c>
      <c r="G4404" s="20">
        <f t="shared" si="293"/>
        <v>33036</v>
      </c>
      <c r="H4404" s="21" t="str">
        <f>VLOOKUP(B4404,属性中转表!A:F,6,FALSE)</f>
        <v>"hp":9000,"atk":250</v>
      </c>
      <c r="I4404" s="20" t="str">
        <f>IF(VLOOKUP(B4404,属性中转表!A:G,7,FALSE)=0,"",VLOOKUP(VLOOKUP(B4404,属性中转表!A:G,7,FALSE),属性中转表!$K$2:$P$21,6,0))&amp;IF(VLOOKUP(B4404,属性中转表!A:G,7,FALSE)&gt;=50,VLOOKUP(A4404,英雄数据表!A:K,9,0),IF(VLOOKUP(B4404,属性中转表!A:G,7,FALSE)&gt;=25,VLOOKUP(A4404,英雄数据表!A:K,5,0),""))</f>
        <v/>
      </c>
      <c r="J4404" s="20" t="str">
        <f>IF(I4404="","",属性中转表!$I$1&amp;(IF(VLOOKUP(B4404,属性中转表!A:G,7,FALSE)=0,0,VLOOKUP(VLOOKUP(B4404,属性中转表!A:G,7,FALSE),属性中转表!$K$2:$P$21,4,0)))+IFERROR(VLOOKUP(A4404,英雄数据表!A:K,IF(武魂!B4404&gt;=50,10,IF(武魂!B4404&gt;=25,6)),0),0))</f>
        <v/>
      </c>
      <c r="K4404" s="32" t="str">
        <f t="shared" si="290"/>
        <v/>
      </c>
      <c r="L4404" s="20" t="str">
        <f>IF(B4404&gt;=50,VLOOKUP(A4404,英雄数据表!A:L,11,FALSE),IF(B4404&gt;=25,VLOOKUP(A4404,英雄数据表!A:L,7,0),""))</f>
        <v/>
      </c>
      <c r="M4404" s="20" t="str">
        <f>IFERROR(VLOOKUP(B4404,属性中转表!$K$2:$O$21,5,FALSE),"")</f>
        <v/>
      </c>
      <c r="N4404" s="20" t="str">
        <f>IF(B4404=25,VLOOKUP(A4404,英雄数据表!A:L,8,FALSE),IF(B4404=50,VLOOKUP(A4404,英雄数据表!A:L,12,0),""))</f>
        <v/>
      </c>
    </row>
    <row r="4405" spans="1:14" x14ac:dyDescent="0.3">
      <c r="A4405" s="20">
        <v>33036</v>
      </c>
      <c r="B4405" s="21">
        <f t="shared" si="291"/>
        <v>4</v>
      </c>
      <c r="C4405" s="21">
        <v>5</v>
      </c>
      <c r="D4405" s="21">
        <f>VLOOKUP(A4405,英雄数据表!A:D,4,0)</f>
        <v>3</v>
      </c>
      <c r="E4405" s="20" t="str">
        <f>VLOOKUP(A4405,英雄数据表!A:C,3,0)</f>
        <v>地精维修仪</v>
      </c>
      <c r="F4405" s="20">
        <f t="shared" si="292"/>
        <v>33036</v>
      </c>
      <c r="G4405" s="20">
        <f t="shared" si="293"/>
        <v>33036</v>
      </c>
      <c r="H4405" s="21" t="str">
        <f>VLOOKUP(B4405,属性中转表!A:F,6,FALSE)</f>
        <v>"hp":10800,"atk":300</v>
      </c>
      <c r="I4405" s="20" t="str">
        <f>IF(VLOOKUP(B4405,属性中转表!A:G,7,FALSE)=0,"",VLOOKUP(VLOOKUP(B4405,属性中转表!A:G,7,FALSE),属性中转表!$K$2:$P$21,6,0))&amp;IF(VLOOKUP(B4405,属性中转表!A:G,7,FALSE)&gt;=50,VLOOKUP(A4405,英雄数据表!A:K,9,0),IF(VLOOKUP(B4405,属性中转表!A:G,7,FALSE)&gt;=25,VLOOKUP(A4405,英雄数据表!A:K,5,0),""))</f>
        <v/>
      </c>
      <c r="J4405" s="20" t="str">
        <f>IF(I4405="","",属性中转表!$I$1&amp;(IF(VLOOKUP(B4405,属性中转表!A:G,7,FALSE)=0,0,VLOOKUP(VLOOKUP(B4405,属性中转表!A:G,7,FALSE),属性中转表!$K$2:$P$21,4,0)))+IFERROR(VLOOKUP(A4405,英雄数据表!A:K,IF(武魂!B4405&gt;=50,10,IF(武魂!B4405&gt;=25,6)),0),0))</f>
        <v/>
      </c>
      <c r="K4405" s="32" t="str">
        <f t="shared" si="290"/>
        <v/>
      </c>
      <c r="L4405" s="20" t="str">
        <f>IF(B4405&gt;=50,VLOOKUP(A4405,英雄数据表!A:L,11,FALSE),IF(B4405&gt;=25,VLOOKUP(A4405,英雄数据表!A:L,7,0),""))</f>
        <v/>
      </c>
      <c r="M4405" s="20" t="str">
        <f>IFERROR(VLOOKUP(B4405,属性中转表!$K$2:$O$21,5,FALSE),"")</f>
        <v/>
      </c>
      <c r="N4405" s="20" t="str">
        <f>IF(B4405=25,VLOOKUP(A4405,英雄数据表!A:L,8,FALSE),IF(B4405=50,VLOOKUP(A4405,英雄数据表!A:L,12,0),""))</f>
        <v/>
      </c>
    </row>
    <row r="4406" spans="1:14" x14ac:dyDescent="0.3">
      <c r="A4406" s="20">
        <v>33036</v>
      </c>
      <c r="B4406" s="21">
        <f t="shared" si="291"/>
        <v>5</v>
      </c>
      <c r="C4406" s="21">
        <v>5</v>
      </c>
      <c r="D4406" s="21">
        <f>VLOOKUP(A4406,英雄数据表!A:D,4,0)</f>
        <v>3</v>
      </c>
      <c r="E4406" s="20" t="str">
        <f>VLOOKUP(A4406,英雄数据表!A:C,3,0)</f>
        <v>地精维修仪</v>
      </c>
      <c r="F4406" s="20">
        <f t="shared" si="292"/>
        <v>33036</v>
      </c>
      <c r="G4406" s="20">
        <f t="shared" si="293"/>
        <v>33036</v>
      </c>
      <c r="H4406" s="21" t="str">
        <f>VLOOKUP(B4406,属性中转表!A:F,6,FALSE)</f>
        <v>"hp":12600,"atk":350</v>
      </c>
      <c r="I4406" s="20" t="str">
        <f>IF(VLOOKUP(B4406,属性中转表!A:G,7,FALSE)=0,"",VLOOKUP(VLOOKUP(B4406,属性中转表!A:G,7,FALSE),属性中转表!$K$2:$P$21,6,0))&amp;IF(VLOOKUP(B4406,属性中转表!A:G,7,FALSE)&gt;=50,VLOOKUP(A4406,英雄数据表!A:K,9,0),IF(VLOOKUP(B4406,属性中转表!A:G,7,FALSE)&gt;=25,VLOOKUP(A4406,英雄数据表!A:K,5,0),""))</f>
        <v>"atk":300</v>
      </c>
      <c r="J4406" s="20" t="str">
        <f>IF(I4406="","",属性中转表!$I$1&amp;(IF(VLOOKUP(B4406,属性中转表!A:G,7,FALSE)=0,0,VLOOKUP(VLOOKUP(B4406,属性中转表!A:G,7,FALSE),属性中转表!$K$2:$P$21,4,0)))+IFERROR(VLOOKUP(A4406,英雄数据表!A:K,IF(武魂!B4406&gt;=50,10,IF(武魂!B4406&gt;=25,6)),0),0))</f>
        <v>,"dpspro":0</v>
      </c>
      <c r="K4406" s="32" t="str">
        <f t="shared" si="290"/>
        <v>"atk":300,"dpspro":0</v>
      </c>
      <c r="L4406" s="20" t="str">
        <f>IF(B4406&gt;=50,VLOOKUP(A4406,英雄数据表!A:L,11,FALSE),IF(B4406&gt;=25,VLOOKUP(A4406,英雄数据表!A:L,7,0),""))</f>
        <v/>
      </c>
      <c r="M4406" s="20" t="str">
        <f>IFERROR(VLOOKUP(B4406,属性中转表!$K$2:$O$21,5,FALSE),"")</f>
        <v>"atk":300</v>
      </c>
      <c r="N4406" s="20" t="str">
        <f>IF(B4406=25,VLOOKUP(A4406,英雄数据表!A:L,8,FALSE),IF(B4406=50,VLOOKUP(A4406,英雄数据表!A:L,12,0),""))</f>
        <v/>
      </c>
    </row>
    <row r="4407" spans="1:14" x14ac:dyDescent="0.3">
      <c r="A4407" s="20">
        <v>33036</v>
      </c>
      <c r="B4407" s="21">
        <f t="shared" si="291"/>
        <v>6</v>
      </c>
      <c r="C4407" s="21">
        <v>5</v>
      </c>
      <c r="D4407" s="21">
        <f>VLOOKUP(A4407,英雄数据表!A:D,4,0)</f>
        <v>3</v>
      </c>
      <c r="E4407" s="20" t="str">
        <f>VLOOKUP(A4407,英雄数据表!A:C,3,0)</f>
        <v>地精维修仪</v>
      </c>
      <c r="F4407" s="20">
        <f t="shared" si="292"/>
        <v>33036</v>
      </c>
      <c r="G4407" s="20">
        <f t="shared" si="293"/>
        <v>33036</v>
      </c>
      <c r="H4407" s="21" t="str">
        <f>VLOOKUP(B4407,属性中转表!A:F,6,FALSE)</f>
        <v>"hp":14400,"atk":400</v>
      </c>
      <c r="I4407" s="20" t="str">
        <f>IF(VLOOKUP(B4407,属性中转表!A:G,7,FALSE)=0,"",VLOOKUP(VLOOKUP(B4407,属性中转表!A:G,7,FALSE),属性中转表!$K$2:$P$21,6,0))&amp;IF(VLOOKUP(B4407,属性中转表!A:G,7,FALSE)&gt;=50,VLOOKUP(A4407,英雄数据表!A:K,9,0),IF(VLOOKUP(B4407,属性中转表!A:G,7,FALSE)&gt;=25,VLOOKUP(A4407,英雄数据表!A:K,5,0),""))</f>
        <v>"atk":300</v>
      </c>
      <c r="J4407" s="20" t="str">
        <f>IF(I4407="","",属性中转表!$I$1&amp;(IF(VLOOKUP(B4407,属性中转表!A:G,7,FALSE)=0,0,VLOOKUP(VLOOKUP(B4407,属性中转表!A:G,7,FALSE),属性中转表!$K$2:$P$21,4,0)))+IFERROR(VLOOKUP(A4407,英雄数据表!A:K,IF(武魂!B4407&gt;=50,10,IF(武魂!B4407&gt;=25,6)),0),0))</f>
        <v>,"dpspro":0</v>
      </c>
      <c r="K4407" s="32" t="str">
        <f t="shared" si="290"/>
        <v>"atk":300,"dpspro":0</v>
      </c>
      <c r="L4407" s="20" t="str">
        <f>IF(B4407&gt;=50,VLOOKUP(A4407,英雄数据表!A:L,11,FALSE),IF(B4407&gt;=25,VLOOKUP(A4407,英雄数据表!A:L,7,0),""))</f>
        <v/>
      </c>
      <c r="M4407" s="20" t="str">
        <f>IFERROR(VLOOKUP(B4407,属性中转表!$K$2:$O$21,5,FALSE),"")</f>
        <v/>
      </c>
      <c r="N4407" s="20" t="str">
        <f>IF(B4407=25,VLOOKUP(A4407,英雄数据表!A:L,8,FALSE),IF(B4407=50,VLOOKUP(A4407,英雄数据表!A:L,12,0),""))</f>
        <v/>
      </c>
    </row>
    <row r="4408" spans="1:14" x14ac:dyDescent="0.3">
      <c r="A4408" s="20">
        <v>33036</v>
      </c>
      <c r="B4408" s="21">
        <f t="shared" si="291"/>
        <v>7</v>
      </c>
      <c r="C4408" s="21">
        <v>5</v>
      </c>
      <c r="D4408" s="21">
        <f>VLOOKUP(A4408,英雄数据表!A:D,4,0)</f>
        <v>3</v>
      </c>
      <c r="E4408" s="20" t="str">
        <f>VLOOKUP(A4408,英雄数据表!A:C,3,0)</f>
        <v>地精维修仪</v>
      </c>
      <c r="F4408" s="20">
        <f t="shared" si="292"/>
        <v>33036</v>
      </c>
      <c r="G4408" s="20">
        <f t="shared" si="293"/>
        <v>33036</v>
      </c>
      <c r="H4408" s="21" t="str">
        <f>VLOOKUP(B4408,属性中转表!A:F,6,FALSE)</f>
        <v>"hp":16200,"atk":450</v>
      </c>
      <c r="I4408" s="20" t="str">
        <f>IF(VLOOKUP(B4408,属性中转表!A:G,7,FALSE)=0,"",VLOOKUP(VLOOKUP(B4408,属性中转表!A:G,7,FALSE),属性中转表!$K$2:$P$21,6,0))&amp;IF(VLOOKUP(B4408,属性中转表!A:G,7,FALSE)&gt;=50,VLOOKUP(A4408,英雄数据表!A:K,9,0),IF(VLOOKUP(B4408,属性中转表!A:G,7,FALSE)&gt;=25,VLOOKUP(A4408,英雄数据表!A:K,5,0),""))</f>
        <v>"atk":300</v>
      </c>
      <c r="J4408" s="20" t="str">
        <f>IF(I4408="","",属性中转表!$I$1&amp;(IF(VLOOKUP(B4408,属性中转表!A:G,7,FALSE)=0,0,VLOOKUP(VLOOKUP(B4408,属性中转表!A:G,7,FALSE),属性中转表!$K$2:$P$21,4,0)))+IFERROR(VLOOKUP(A4408,英雄数据表!A:K,IF(武魂!B4408&gt;=50,10,IF(武魂!B4408&gt;=25,6)),0),0))</f>
        <v>,"dpspro":0</v>
      </c>
      <c r="K4408" s="32" t="str">
        <f t="shared" si="290"/>
        <v>"atk":300,"dpspro":0</v>
      </c>
      <c r="L4408" s="20" t="str">
        <f>IF(B4408&gt;=50,VLOOKUP(A4408,英雄数据表!A:L,11,FALSE),IF(B4408&gt;=25,VLOOKUP(A4408,英雄数据表!A:L,7,0),""))</f>
        <v/>
      </c>
      <c r="M4408" s="20" t="str">
        <f>IFERROR(VLOOKUP(B4408,属性中转表!$K$2:$O$21,5,FALSE),"")</f>
        <v/>
      </c>
      <c r="N4408" s="20" t="str">
        <f>IF(B4408=25,VLOOKUP(A4408,英雄数据表!A:L,8,FALSE),IF(B4408=50,VLOOKUP(A4408,英雄数据表!A:L,12,0),""))</f>
        <v/>
      </c>
    </row>
    <row r="4409" spans="1:14" x14ac:dyDescent="0.3">
      <c r="A4409" s="20">
        <v>33036</v>
      </c>
      <c r="B4409" s="21">
        <f t="shared" si="291"/>
        <v>8</v>
      </c>
      <c r="C4409" s="21">
        <v>5</v>
      </c>
      <c r="D4409" s="21">
        <f>VLOOKUP(A4409,英雄数据表!A:D,4,0)</f>
        <v>3</v>
      </c>
      <c r="E4409" s="20" t="str">
        <f>VLOOKUP(A4409,英雄数据表!A:C,3,0)</f>
        <v>地精维修仪</v>
      </c>
      <c r="F4409" s="20">
        <f t="shared" si="292"/>
        <v>33036</v>
      </c>
      <c r="G4409" s="20">
        <f t="shared" si="293"/>
        <v>33036</v>
      </c>
      <c r="H4409" s="21" t="str">
        <f>VLOOKUP(B4409,属性中转表!A:F,6,FALSE)</f>
        <v>"hp":18000,"atk":500</v>
      </c>
      <c r="I4409" s="20" t="str">
        <f>IF(VLOOKUP(B4409,属性中转表!A:G,7,FALSE)=0,"",VLOOKUP(VLOOKUP(B4409,属性中转表!A:G,7,FALSE),属性中转表!$K$2:$P$21,6,0))&amp;IF(VLOOKUP(B4409,属性中转表!A:G,7,FALSE)&gt;=50,VLOOKUP(A4409,英雄数据表!A:K,9,0),IF(VLOOKUP(B4409,属性中转表!A:G,7,FALSE)&gt;=25,VLOOKUP(A4409,英雄数据表!A:K,5,0),""))</f>
        <v>"atk":300</v>
      </c>
      <c r="J4409" s="20" t="str">
        <f>IF(I4409="","",属性中转表!$I$1&amp;(IF(VLOOKUP(B4409,属性中转表!A:G,7,FALSE)=0,0,VLOOKUP(VLOOKUP(B4409,属性中转表!A:G,7,FALSE),属性中转表!$K$2:$P$21,4,0)))+IFERROR(VLOOKUP(A4409,英雄数据表!A:K,IF(武魂!B4409&gt;=50,10,IF(武魂!B4409&gt;=25,6)),0),0))</f>
        <v>,"dpspro":0</v>
      </c>
      <c r="K4409" s="32" t="str">
        <f t="shared" si="290"/>
        <v>"atk":300,"dpspro":0</v>
      </c>
      <c r="L4409" s="20" t="str">
        <f>IF(B4409&gt;=50,VLOOKUP(A4409,英雄数据表!A:L,11,FALSE),IF(B4409&gt;=25,VLOOKUP(A4409,英雄数据表!A:L,7,0),""))</f>
        <v/>
      </c>
      <c r="M4409" s="20" t="str">
        <f>IFERROR(VLOOKUP(B4409,属性中转表!$K$2:$O$21,5,FALSE),"")</f>
        <v/>
      </c>
      <c r="N4409" s="20" t="str">
        <f>IF(B4409=25,VLOOKUP(A4409,英雄数据表!A:L,8,FALSE),IF(B4409=50,VLOOKUP(A4409,英雄数据表!A:L,12,0),""))</f>
        <v/>
      </c>
    </row>
    <row r="4410" spans="1:14" x14ac:dyDescent="0.3">
      <c r="A4410" s="20">
        <v>33036</v>
      </c>
      <c r="B4410" s="21">
        <f t="shared" si="291"/>
        <v>9</v>
      </c>
      <c r="C4410" s="21">
        <v>5</v>
      </c>
      <c r="D4410" s="21">
        <f>VLOOKUP(A4410,英雄数据表!A:D,4,0)</f>
        <v>3</v>
      </c>
      <c r="E4410" s="20" t="str">
        <f>VLOOKUP(A4410,英雄数据表!A:C,3,0)</f>
        <v>地精维修仪</v>
      </c>
      <c r="F4410" s="20">
        <f t="shared" si="292"/>
        <v>33036</v>
      </c>
      <c r="G4410" s="20">
        <f t="shared" si="293"/>
        <v>33036</v>
      </c>
      <c r="H4410" s="21" t="str">
        <f>VLOOKUP(B4410,属性中转表!A:F,6,FALSE)</f>
        <v>"hp":19800,"atk":550</v>
      </c>
      <c r="I4410" s="20" t="str">
        <f>IF(VLOOKUP(B4410,属性中转表!A:G,7,FALSE)=0,"",VLOOKUP(VLOOKUP(B4410,属性中转表!A:G,7,FALSE),属性中转表!$K$2:$P$21,6,0))&amp;IF(VLOOKUP(B4410,属性中转表!A:G,7,FALSE)&gt;=50,VLOOKUP(A4410,英雄数据表!A:K,9,0),IF(VLOOKUP(B4410,属性中转表!A:G,7,FALSE)&gt;=25,VLOOKUP(A4410,英雄数据表!A:K,5,0),""))</f>
        <v>"atk":300</v>
      </c>
      <c r="J4410" s="20" t="str">
        <f>IF(I4410="","",属性中转表!$I$1&amp;(IF(VLOOKUP(B4410,属性中转表!A:G,7,FALSE)=0,0,VLOOKUP(VLOOKUP(B4410,属性中转表!A:G,7,FALSE),属性中转表!$K$2:$P$21,4,0)))+IFERROR(VLOOKUP(A4410,英雄数据表!A:K,IF(武魂!B4410&gt;=50,10,IF(武魂!B4410&gt;=25,6)),0),0))</f>
        <v>,"dpspro":0</v>
      </c>
      <c r="K4410" s="32" t="str">
        <f t="shared" si="290"/>
        <v>"atk":300,"dpspro":0</v>
      </c>
      <c r="L4410" s="20" t="str">
        <f>IF(B4410&gt;=50,VLOOKUP(A4410,英雄数据表!A:L,11,FALSE),IF(B4410&gt;=25,VLOOKUP(A4410,英雄数据表!A:L,7,0),""))</f>
        <v/>
      </c>
      <c r="M4410" s="20" t="str">
        <f>IFERROR(VLOOKUP(B4410,属性中转表!$K$2:$O$21,5,FALSE),"")</f>
        <v/>
      </c>
      <c r="N4410" s="20" t="str">
        <f>IF(B4410=25,VLOOKUP(A4410,英雄数据表!A:L,8,FALSE),IF(B4410=50,VLOOKUP(A4410,英雄数据表!A:L,12,0),""))</f>
        <v/>
      </c>
    </row>
    <row r="4411" spans="1:14" x14ac:dyDescent="0.3">
      <c r="A4411" s="20">
        <v>33036</v>
      </c>
      <c r="B4411" s="21">
        <f t="shared" si="291"/>
        <v>10</v>
      </c>
      <c r="C4411" s="21">
        <v>5</v>
      </c>
      <c r="D4411" s="21">
        <f>VLOOKUP(A4411,英雄数据表!A:D,4,0)</f>
        <v>3</v>
      </c>
      <c r="E4411" s="20" t="str">
        <f>VLOOKUP(A4411,英雄数据表!A:C,3,0)</f>
        <v>地精维修仪</v>
      </c>
      <c r="F4411" s="20">
        <f t="shared" si="292"/>
        <v>33036</v>
      </c>
      <c r="G4411" s="20">
        <f t="shared" si="293"/>
        <v>33036</v>
      </c>
      <c r="H4411" s="21" t="str">
        <f>VLOOKUP(B4411,属性中转表!A:F,6,FALSE)</f>
        <v>"hp":21600,"atk":600</v>
      </c>
      <c r="I4411" s="20" t="str">
        <f>IF(VLOOKUP(B4411,属性中转表!A:G,7,FALSE)=0,"",VLOOKUP(VLOOKUP(B4411,属性中转表!A:G,7,FALSE),属性中转表!$K$2:$P$21,6,0))&amp;IF(VLOOKUP(B4411,属性中转表!A:G,7,FALSE)&gt;=50,VLOOKUP(A4411,英雄数据表!A:K,9,0),IF(VLOOKUP(B4411,属性中转表!A:G,7,FALSE)&gt;=25,VLOOKUP(A4411,英雄数据表!A:K,5,0),""))</f>
        <v>"atk":300,"hp":5000</v>
      </c>
      <c r="J4411" s="20" t="str">
        <f>IF(I4411="","",属性中转表!$I$1&amp;(IF(VLOOKUP(B4411,属性中转表!A:G,7,FALSE)=0,0,VLOOKUP(VLOOKUP(B4411,属性中转表!A:G,7,FALSE),属性中转表!$K$2:$P$21,4,0)))+IFERROR(VLOOKUP(A4411,英雄数据表!A:K,IF(武魂!B4411&gt;=50,10,IF(武魂!B4411&gt;=25,6)),0),0))</f>
        <v>,"dpspro":0</v>
      </c>
      <c r="K4411" s="32" t="str">
        <f t="shared" si="290"/>
        <v>"atk":300,"hp":5000,"dpspro":0</v>
      </c>
      <c r="L4411" s="20" t="str">
        <f>IF(B4411&gt;=50,VLOOKUP(A4411,英雄数据表!A:L,11,FALSE),IF(B4411&gt;=25,VLOOKUP(A4411,英雄数据表!A:L,7,0),""))</f>
        <v/>
      </c>
      <c r="M4411" s="20" t="str">
        <f>IFERROR(VLOOKUP(B4411,属性中转表!$K$2:$O$21,5,FALSE),"")</f>
        <v>"hp":5000</v>
      </c>
      <c r="N4411" s="20" t="str">
        <f>IF(B4411=25,VLOOKUP(A4411,英雄数据表!A:L,8,FALSE),IF(B4411=50,VLOOKUP(A4411,英雄数据表!A:L,12,0),""))</f>
        <v/>
      </c>
    </row>
    <row r="4412" spans="1:14" x14ac:dyDescent="0.3">
      <c r="A4412" s="20">
        <v>33036</v>
      </c>
      <c r="B4412" s="21">
        <f t="shared" si="291"/>
        <v>11</v>
      </c>
      <c r="C4412" s="21">
        <v>5</v>
      </c>
      <c r="D4412" s="21">
        <f>VLOOKUP(A4412,英雄数据表!A:D,4,0)</f>
        <v>3</v>
      </c>
      <c r="E4412" s="20" t="str">
        <f>VLOOKUP(A4412,英雄数据表!A:C,3,0)</f>
        <v>地精维修仪</v>
      </c>
      <c r="F4412" s="20">
        <f t="shared" si="292"/>
        <v>33036</v>
      </c>
      <c r="G4412" s="20">
        <f t="shared" si="293"/>
        <v>33036</v>
      </c>
      <c r="H4412" s="21" t="str">
        <f>VLOOKUP(B4412,属性中转表!A:F,6,FALSE)</f>
        <v>"hp":24300,"atk":675</v>
      </c>
      <c r="I4412" s="20" t="str">
        <f>IF(VLOOKUP(B4412,属性中转表!A:G,7,FALSE)=0,"",VLOOKUP(VLOOKUP(B4412,属性中转表!A:G,7,FALSE),属性中转表!$K$2:$P$21,6,0))&amp;IF(VLOOKUP(B4412,属性中转表!A:G,7,FALSE)&gt;=50,VLOOKUP(A4412,英雄数据表!A:K,9,0),IF(VLOOKUP(B4412,属性中转表!A:G,7,FALSE)&gt;=25,VLOOKUP(A4412,英雄数据表!A:K,5,0),""))</f>
        <v>"atk":300,"hp":5000</v>
      </c>
      <c r="J4412" s="20" t="str">
        <f>IF(I4412="","",属性中转表!$I$1&amp;(IF(VLOOKUP(B4412,属性中转表!A:G,7,FALSE)=0,0,VLOOKUP(VLOOKUP(B4412,属性中转表!A:G,7,FALSE),属性中转表!$K$2:$P$21,4,0)))+IFERROR(VLOOKUP(A4412,英雄数据表!A:K,IF(武魂!B4412&gt;=50,10,IF(武魂!B4412&gt;=25,6)),0),0))</f>
        <v>,"dpspro":0</v>
      </c>
      <c r="K4412" s="32" t="str">
        <f t="shared" si="290"/>
        <v>"atk":300,"hp":5000,"dpspro":0</v>
      </c>
      <c r="L4412" s="20" t="str">
        <f>IF(B4412&gt;=50,VLOOKUP(A4412,英雄数据表!A:L,11,FALSE),IF(B4412&gt;=25,VLOOKUP(A4412,英雄数据表!A:L,7,0),""))</f>
        <v/>
      </c>
      <c r="M4412" s="20" t="str">
        <f>IFERROR(VLOOKUP(B4412,属性中转表!$K$2:$O$21,5,FALSE),"")</f>
        <v/>
      </c>
      <c r="N4412" s="20" t="str">
        <f>IF(B4412=25,VLOOKUP(A4412,英雄数据表!A:L,8,FALSE),IF(B4412=50,VLOOKUP(A4412,英雄数据表!A:L,12,0),""))</f>
        <v/>
      </c>
    </row>
    <row r="4413" spans="1:14" x14ac:dyDescent="0.3">
      <c r="A4413" s="20">
        <v>33036</v>
      </c>
      <c r="B4413" s="21">
        <f t="shared" si="291"/>
        <v>12</v>
      </c>
      <c r="C4413" s="21">
        <v>5</v>
      </c>
      <c r="D4413" s="21">
        <f>VLOOKUP(A4413,英雄数据表!A:D,4,0)</f>
        <v>3</v>
      </c>
      <c r="E4413" s="20" t="str">
        <f>VLOOKUP(A4413,英雄数据表!A:C,3,0)</f>
        <v>地精维修仪</v>
      </c>
      <c r="F4413" s="20">
        <f t="shared" si="292"/>
        <v>33036</v>
      </c>
      <c r="G4413" s="20">
        <f t="shared" si="293"/>
        <v>33036</v>
      </c>
      <c r="H4413" s="21" t="str">
        <f>VLOOKUP(B4413,属性中转表!A:F,6,FALSE)</f>
        <v>"hp":27000,"atk":750</v>
      </c>
      <c r="I4413" s="20" t="str">
        <f>IF(VLOOKUP(B4413,属性中转表!A:G,7,FALSE)=0,"",VLOOKUP(VLOOKUP(B4413,属性中转表!A:G,7,FALSE),属性中转表!$K$2:$P$21,6,0))&amp;IF(VLOOKUP(B4413,属性中转表!A:G,7,FALSE)&gt;=50,VLOOKUP(A4413,英雄数据表!A:K,9,0),IF(VLOOKUP(B4413,属性中转表!A:G,7,FALSE)&gt;=25,VLOOKUP(A4413,英雄数据表!A:K,5,0),""))</f>
        <v>"atk":300,"hp":5000</v>
      </c>
      <c r="J4413" s="20" t="str">
        <f>IF(I4413="","",属性中转表!$I$1&amp;(IF(VLOOKUP(B4413,属性中转表!A:G,7,FALSE)=0,0,VLOOKUP(VLOOKUP(B4413,属性中转表!A:G,7,FALSE),属性中转表!$K$2:$P$21,4,0)))+IFERROR(VLOOKUP(A4413,英雄数据表!A:K,IF(武魂!B4413&gt;=50,10,IF(武魂!B4413&gt;=25,6)),0),0))</f>
        <v>,"dpspro":0</v>
      </c>
      <c r="K4413" s="32" t="str">
        <f t="shared" si="290"/>
        <v>"atk":300,"hp":5000,"dpspro":0</v>
      </c>
      <c r="L4413" s="20" t="str">
        <f>IF(B4413&gt;=50,VLOOKUP(A4413,英雄数据表!A:L,11,FALSE),IF(B4413&gt;=25,VLOOKUP(A4413,英雄数据表!A:L,7,0),""))</f>
        <v/>
      </c>
      <c r="M4413" s="20" t="str">
        <f>IFERROR(VLOOKUP(B4413,属性中转表!$K$2:$O$21,5,FALSE),"")</f>
        <v/>
      </c>
      <c r="N4413" s="20" t="str">
        <f>IF(B4413=25,VLOOKUP(A4413,英雄数据表!A:L,8,FALSE),IF(B4413=50,VLOOKUP(A4413,英雄数据表!A:L,12,0),""))</f>
        <v/>
      </c>
    </row>
    <row r="4414" spans="1:14" x14ac:dyDescent="0.3">
      <c r="A4414" s="20">
        <v>33036</v>
      </c>
      <c r="B4414" s="21">
        <f t="shared" si="291"/>
        <v>13</v>
      </c>
      <c r="C4414" s="21">
        <v>5</v>
      </c>
      <c r="D4414" s="21">
        <f>VLOOKUP(A4414,英雄数据表!A:D,4,0)</f>
        <v>3</v>
      </c>
      <c r="E4414" s="20" t="str">
        <f>VLOOKUP(A4414,英雄数据表!A:C,3,0)</f>
        <v>地精维修仪</v>
      </c>
      <c r="F4414" s="20">
        <f t="shared" si="292"/>
        <v>33036</v>
      </c>
      <c r="G4414" s="20">
        <f t="shared" si="293"/>
        <v>33036</v>
      </c>
      <c r="H4414" s="21" t="str">
        <f>VLOOKUP(B4414,属性中转表!A:F,6,FALSE)</f>
        <v>"hp":29700,"atk":825</v>
      </c>
      <c r="I4414" s="20" t="str">
        <f>IF(VLOOKUP(B4414,属性中转表!A:G,7,FALSE)=0,"",VLOOKUP(VLOOKUP(B4414,属性中转表!A:G,7,FALSE),属性中转表!$K$2:$P$21,6,0))&amp;IF(VLOOKUP(B4414,属性中转表!A:G,7,FALSE)&gt;=50,VLOOKUP(A4414,英雄数据表!A:K,9,0),IF(VLOOKUP(B4414,属性中转表!A:G,7,FALSE)&gt;=25,VLOOKUP(A4414,英雄数据表!A:K,5,0),""))</f>
        <v>"atk":300,"hp":5000</v>
      </c>
      <c r="J4414" s="20" t="str">
        <f>IF(I4414="","",属性中转表!$I$1&amp;(IF(VLOOKUP(B4414,属性中转表!A:G,7,FALSE)=0,0,VLOOKUP(VLOOKUP(B4414,属性中转表!A:G,7,FALSE),属性中转表!$K$2:$P$21,4,0)))+IFERROR(VLOOKUP(A4414,英雄数据表!A:K,IF(武魂!B4414&gt;=50,10,IF(武魂!B4414&gt;=25,6)),0),0))</f>
        <v>,"dpspro":0</v>
      </c>
      <c r="K4414" s="32" t="str">
        <f t="shared" si="290"/>
        <v>"atk":300,"hp":5000,"dpspro":0</v>
      </c>
      <c r="L4414" s="20" t="str">
        <f>IF(B4414&gt;=50,VLOOKUP(A4414,英雄数据表!A:L,11,FALSE),IF(B4414&gt;=25,VLOOKUP(A4414,英雄数据表!A:L,7,0),""))</f>
        <v/>
      </c>
      <c r="M4414" s="20" t="str">
        <f>IFERROR(VLOOKUP(B4414,属性中转表!$K$2:$O$21,5,FALSE),"")</f>
        <v/>
      </c>
      <c r="N4414" s="20" t="str">
        <f>IF(B4414=25,VLOOKUP(A4414,英雄数据表!A:L,8,FALSE),IF(B4414=50,VLOOKUP(A4414,英雄数据表!A:L,12,0),""))</f>
        <v/>
      </c>
    </row>
    <row r="4415" spans="1:14" x14ac:dyDescent="0.3">
      <c r="A4415" s="20">
        <v>33036</v>
      </c>
      <c r="B4415" s="21">
        <f t="shared" si="291"/>
        <v>14</v>
      </c>
      <c r="C4415" s="21">
        <v>5</v>
      </c>
      <c r="D4415" s="21">
        <f>VLOOKUP(A4415,英雄数据表!A:D,4,0)</f>
        <v>3</v>
      </c>
      <c r="E4415" s="20" t="str">
        <f>VLOOKUP(A4415,英雄数据表!A:C,3,0)</f>
        <v>地精维修仪</v>
      </c>
      <c r="F4415" s="20">
        <f t="shared" si="292"/>
        <v>33036</v>
      </c>
      <c r="G4415" s="20">
        <f t="shared" si="293"/>
        <v>33036</v>
      </c>
      <c r="H4415" s="21" t="str">
        <f>VLOOKUP(B4415,属性中转表!A:F,6,FALSE)</f>
        <v>"hp":32400,"atk":900</v>
      </c>
      <c r="I4415" s="20" t="str">
        <f>IF(VLOOKUP(B4415,属性中转表!A:G,7,FALSE)=0,"",VLOOKUP(VLOOKUP(B4415,属性中转表!A:G,7,FALSE),属性中转表!$K$2:$P$21,6,0))&amp;IF(VLOOKUP(B4415,属性中转表!A:G,7,FALSE)&gt;=50,VLOOKUP(A4415,英雄数据表!A:K,9,0),IF(VLOOKUP(B4415,属性中转表!A:G,7,FALSE)&gt;=25,VLOOKUP(A4415,英雄数据表!A:K,5,0),""))</f>
        <v>"atk":300,"hp":5000</v>
      </c>
      <c r="J4415" s="20" t="str">
        <f>IF(I4415="","",属性中转表!$I$1&amp;(IF(VLOOKUP(B4415,属性中转表!A:G,7,FALSE)=0,0,VLOOKUP(VLOOKUP(B4415,属性中转表!A:G,7,FALSE),属性中转表!$K$2:$P$21,4,0)))+IFERROR(VLOOKUP(A4415,英雄数据表!A:K,IF(武魂!B4415&gt;=50,10,IF(武魂!B4415&gt;=25,6)),0),0))</f>
        <v>,"dpspro":0</v>
      </c>
      <c r="K4415" s="32" t="str">
        <f t="shared" ref="K4415:K4478" si="294">I4415&amp;J4415</f>
        <v>"atk":300,"hp":5000,"dpspro":0</v>
      </c>
      <c r="L4415" s="20" t="str">
        <f>IF(B4415&gt;=50,VLOOKUP(A4415,英雄数据表!A:L,11,FALSE),IF(B4415&gt;=25,VLOOKUP(A4415,英雄数据表!A:L,7,0),""))</f>
        <v/>
      </c>
      <c r="M4415" s="20" t="str">
        <f>IFERROR(VLOOKUP(B4415,属性中转表!$K$2:$O$21,5,FALSE),"")</f>
        <v/>
      </c>
      <c r="N4415" s="20" t="str">
        <f>IF(B4415=25,VLOOKUP(A4415,英雄数据表!A:L,8,FALSE),IF(B4415=50,VLOOKUP(A4415,英雄数据表!A:L,12,0),""))</f>
        <v/>
      </c>
    </row>
    <row r="4416" spans="1:14" x14ac:dyDescent="0.3">
      <c r="A4416" s="20">
        <v>33036</v>
      </c>
      <c r="B4416" s="21">
        <f t="shared" si="291"/>
        <v>15</v>
      </c>
      <c r="C4416" s="21">
        <v>5</v>
      </c>
      <c r="D4416" s="21">
        <f>VLOOKUP(A4416,英雄数据表!A:D,4,0)</f>
        <v>3</v>
      </c>
      <c r="E4416" s="20" t="str">
        <f>VLOOKUP(A4416,英雄数据表!A:C,3,0)</f>
        <v>地精维修仪</v>
      </c>
      <c r="F4416" s="20">
        <f t="shared" si="292"/>
        <v>33036</v>
      </c>
      <c r="G4416" s="20">
        <f t="shared" si="293"/>
        <v>33036</v>
      </c>
      <c r="H4416" s="21" t="str">
        <f>VLOOKUP(B4416,属性中转表!A:F,6,FALSE)</f>
        <v>"hp":35100,"atk":975</v>
      </c>
      <c r="I4416" s="20" t="str">
        <f>IF(VLOOKUP(B4416,属性中转表!A:G,7,FALSE)=0,"",VLOOKUP(VLOOKUP(B4416,属性中转表!A:G,7,FALSE),属性中转表!$K$2:$P$21,6,0))&amp;IF(VLOOKUP(B4416,属性中转表!A:G,7,FALSE)&gt;=50,VLOOKUP(A4416,英雄数据表!A:K,9,0),IF(VLOOKUP(B4416,属性中转表!A:G,7,FALSE)&gt;=25,VLOOKUP(A4416,英雄数据表!A:K,5,0),""))</f>
        <v>"atk":300,"hp":5000,"undpspro":50</v>
      </c>
      <c r="J4416" s="20" t="str">
        <f>IF(I4416="","",属性中转表!$I$1&amp;(IF(VLOOKUP(B4416,属性中转表!A:G,7,FALSE)=0,0,VLOOKUP(VLOOKUP(B4416,属性中转表!A:G,7,FALSE),属性中转表!$K$2:$P$21,4,0)))+IFERROR(VLOOKUP(A4416,英雄数据表!A:K,IF(武魂!B4416&gt;=50,10,IF(武魂!B4416&gt;=25,6)),0),0))</f>
        <v>,"dpspro":0</v>
      </c>
      <c r="K4416" s="32" t="str">
        <f t="shared" si="294"/>
        <v>"atk":300,"hp":5000,"undpspro":50,"dpspro":0</v>
      </c>
      <c r="L4416" s="20" t="str">
        <f>IF(B4416&gt;=50,VLOOKUP(A4416,英雄数据表!A:L,11,FALSE),IF(B4416&gt;=25,VLOOKUP(A4416,英雄数据表!A:L,7,0),""))</f>
        <v/>
      </c>
      <c r="M4416" s="20" t="str">
        <f>IFERROR(VLOOKUP(B4416,属性中转表!$K$2:$O$21,5,FALSE),"")</f>
        <v>"undpspro":50</v>
      </c>
      <c r="N4416" s="20" t="str">
        <f>IF(B4416=25,VLOOKUP(A4416,英雄数据表!A:L,8,FALSE),IF(B4416=50,VLOOKUP(A4416,英雄数据表!A:L,12,0),""))</f>
        <v/>
      </c>
    </row>
    <row r="4417" spans="1:14" x14ac:dyDescent="0.3">
      <c r="A4417" s="20">
        <v>33036</v>
      </c>
      <c r="B4417" s="21">
        <f t="shared" si="291"/>
        <v>16</v>
      </c>
      <c r="C4417" s="21">
        <v>5</v>
      </c>
      <c r="D4417" s="21">
        <f>VLOOKUP(A4417,英雄数据表!A:D,4,0)</f>
        <v>3</v>
      </c>
      <c r="E4417" s="20" t="str">
        <f>VLOOKUP(A4417,英雄数据表!A:C,3,0)</f>
        <v>地精维修仪</v>
      </c>
      <c r="F4417" s="20">
        <f t="shared" si="292"/>
        <v>33036</v>
      </c>
      <c r="G4417" s="20">
        <f t="shared" si="293"/>
        <v>33036</v>
      </c>
      <c r="H4417" s="21" t="str">
        <f>VLOOKUP(B4417,属性中转表!A:F,6,FALSE)</f>
        <v>"hp":37800,"atk":1050</v>
      </c>
      <c r="I4417" s="20" t="str">
        <f>IF(VLOOKUP(B4417,属性中转表!A:G,7,FALSE)=0,"",VLOOKUP(VLOOKUP(B4417,属性中转表!A:G,7,FALSE),属性中转表!$K$2:$P$21,6,0))&amp;IF(VLOOKUP(B4417,属性中转表!A:G,7,FALSE)&gt;=50,VLOOKUP(A4417,英雄数据表!A:K,9,0),IF(VLOOKUP(B4417,属性中转表!A:G,7,FALSE)&gt;=25,VLOOKUP(A4417,英雄数据表!A:K,5,0),""))</f>
        <v>"atk":300,"hp":5000,"undpspro":50</v>
      </c>
      <c r="J4417" s="20" t="str">
        <f>IF(I4417="","",属性中转表!$I$1&amp;(IF(VLOOKUP(B4417,属性中转表!A:G,7,FALSE)=0,0,VLOOKUP(VLOOKUP(B4417,属性中转表!A:G,7,FALSE),属性中转表!$K$2:$P$21,4,0)))+IFERROR(VLOOKUP(A4417,英雄数据表!A:K,IF(武魂!B4417&gt;=50,10,IF(武魂!B4417&gt;=25,6)),0),0))</f>
        <v>,"dpspro":0</v>
      </c>
      <c r="K4417" s="32" t="str">
        <f t="shared" si="294"/>
        <v>"atk":300,"hp":5000,"undpspro":50,"dpspro":0</v>
      </c>
      <c r="L4417" s="20" t="str">
        <f>IF(B4417&gt;=50,VLOOKUP(A4417,英雄数据表!A:L,11,FALSE),IF(B4417&gt;=25,VLOOKUP(A4417,英雄数据表!A:L,7,0),""))</f>
        <v/>
      </c>
      <c r="M4417" s="20" t="str">
        <f>IFERROR(VLOOKUP(B4417,属性中转表!$K$2:$O$21,5,FALSE),"")</f>
        <v/>
      </c>
      <c r="N4417" s="20" t="str">
        <f>IF(B4417=25,VLOOKUP(A4417,英雄数据表!A:L,8,FALSE),IF(B4417=50,VLOOKUP(A4417,英雄数据表!A:L,12,0),""))</f>
        <v/>
      </c>
    </row>
    <row r="4418" spans="1:14" x14ac:dyDescent="0.3">
      <c r="A4418" s="20">
        <v>33036</v>
      </c>
      <c r="B4418" s="21">
        <f t="shared" si="291"/>
        <v>17</v>
      </c>
      <c r="C4418" s="21">
        <v>5</v>
      </c>
      <c r="D4418" s="21">
        <f>VLOOKUP(A4418,英雄数据表!A:D,4,0)</f>
        <v>3</v>
      </c>
      <c r="E4418" s="20" t="str">
        <f>VLOOKUP(A4418,英雄数据表!A:C,3,0)</f>
        <v>地精维修仪</v>
      </c>
      <c r="F4418" s="20">
        <f t="shared" si="292"/>
        <v>33036</v>
      </c>
      <c r="G4418" s="20">
        <f t="shared" si="293"/>
        <v>33036</v>
      </c>
      <c r="H4418" s="21" t="str">
        <f>VLOOKUP(B4418,属性中转表!A:F,6,FALSE)</f>
        <v>"hp":40500,"atk":1125</v>
      </c>
      <c r="I4418" s="20" t="str">
        <f>IF(VLOOKUP(B4418,属性中转表!A:G,7,FALSE)=0,"",VLOOKUP(VLOOKUP(B4418,属性中转表!A:G,7,FALSE),属性中转表!$K$2:$P$21,6,0))&amp;IF(VLOOKUP(B4418,属性中转表!A:G,7,FALSE)&gt;=50,VLOOKUP(A4418,英雄数据表!A:K,9,0),IF(VLOOKUP(B4418,属性中转表!A:G,7,FALSE)&gt;=25,VLOOKUP(A4418,英雄数据表!A:K,5,0),""))</f>
        <v>"atk":300,"hp":5000,"undpspro":50</v>
      </c>
      <c r="J4418" s="20" t="str">
        <f>IF(I4418="","",属性中转表!$I$1&amp;(IF(VLOOKUP(B4418,属性中转表!A:G,7,FALSE)=0,0,VLOOKUP(VLOOKUP(B4418,属性中转表!A:G,7,FALSE),属性中转表!$K$2:$P$21,4,0)))+IFERROR(VLOOKUP(A4418,英雄数据表!A:K,IF(武魂!B4418&gt;=50,10,IF(武魂!B4418&gt;=25,6)),0),0))</f>
        <v>,"dpspro":0</v>
      </c>
      <c r="K4418" s="32" t="str">
        <f t="shared" si="294"/>
        <v>"atk":300,"hp":5000,"undpspro":50,"dpspro":0</v>
      </c>
      <c r="L4418" s="20" t="str">
        <f>IF(B4418&gt;=50,VLOOKUP(A4418,英雄数据表!A:L,11,FALSE),IF(B4418&gt;=25,VLOOKUP(A4418,英雄数据表!A:L,7,0),""))</f>
        <v/>
      </c>
      <c r="M4418" s="20" t="str">
        <f>IFERROR(VLOOKUP(B4418,属性中转表!$K$2:$O$21,5,FALSE),"")</f>
        <v/>
      </c>
      <c r="N4418" s="20" t="str">
        <f>IF(B4418=25,VLOOKUP(A4418,英雄数据表!A:L,8,FALSE),IF(B4418=50,VLOOKUP(A4418,英雄数据表!A:L,12,0),""))</f>
        <v/>
      </c>
    </row>
    <row r="4419" spans="1:14" x14ac:dyDescent="0.3">
      <c r="A4419" s="20">
        <v>33036</v>
      </c>
      <c r="B4419" s="21">
        <f t="shared" si="291"/>
        <v>18</v>
      </c>
      <c r="C4419" s="21">
        <v>5</v>
      </c>
      <c r="D4419" s="21">
        <f>VLOOKUP(A4419,英雄数据表!A:D,4,0)</f>
        <v>3</v>
      </c>
      <c r="E4419" s="20" t="str">
        <f>VLOOKUP(A4419,英雄数据表!A:C,3,0)</f>
        <v>地精维修仪</v>
      </c>
      <c r="F4419" s="20">
        <f t="shared" si="292"/>
        <v>33036</v>
      </c>
      <c r="G4419" s="20">
        <f t="shared" si="293"/>
        <v>33036</v>
      </c>
      <c r="H4419" s="21" t="str">
        <f>VLOOKUP(B4419,属性中转表!A:F,6,FALSE)</f>
        <v>"hp":43200,"atk":1200</v>
      </c>
      <c r="I4419" s="20" t="str">
        <f>IF(VLOOKUP(B4419,属性中转表!A:G,7,FALSE)=0,"",VLOOKUP(VLOOKUP(B4419,属性中转表!A:G,7,FALSE),属性中转表!$K$2:$P$21,6,0))&amp;IF(VLOOKUP(B4419,属性中转表!A:G,7,FALSE)&gt;=50,VLOOKUP(A4419,英雄数据表!A:K,9,0),IF(VLOOKUP(B4419,属性中转表!A:G,7,FALSE)&gt;=25,VLOOKUP(A4419,英雄数据表!A:K,5,0),""))</f>
        <v>"atk":300,"hp":5000,"undpspro":50</v>
      </c>
      <c r="J4419" s="20" t="str">
        <f>IF(I4419="","",属性中转表!$I$1&amp;(IF(VLOOKUP(B4419,属性中转表!A:G,7,FALSE)=0,0,VLOOKUP(VLOOKUP(B4419,属性中转表!A:G,7,FALSE),属性中转表!$K$2:$P$21,4,0)))+IFERROR(VLOOKUP(A4419,英雄数据表!A:K,IF(武魂!B4419&gt;=50,10,IF(武魂!B4419&gt;=25,6)),0),0))</f>
        <v>,"dpspro":0</v>
      </c>
      <c r="K4419" s="32" t="str">
        <f t="shared" si="294"/>
        <v>"atk":300,"hp":5000,"undpspro":50,"dpspro":0</v>
      </c>
      <c r="L4419" s="20" t="str">
        <f>IF(B4419&gt;=50,VLOOKUP(A4419,英雄数据表!A:L,11,FALSE),IF(B4419&gt;=25,VLOOKUP(A4419,英雄数据表!A:L,7,0),""))</f>
        <v/>
      </c>
      <c r="M4419" s="20" t="str">
        <f>IFERROR(VLOOKUP(B4419,属性中转表!$K$2:$O$21,5,FALSE),"")</f>
        <v/>
      </c>
      <c r="N4419" s="20" t="str">
        <f>IF(B4419=25,VLOOKUP(A4419,英雄数据表!A:L,8,FALSE),IF(B4419=50,VLOOKUP(A4419,英雄数据表!A:L,12,0),""))</f>
        <v/>
      </c>
    </row>
    <row r="4420" spans="1:14" x14ac:dyDescent="0.3">
      <c r="A4420" s="20">
        <v>33036</v>
      </c>
      <c r="B4420" s="21">
        <f t="shared" si="291"/>
        <v>19</v>
      </c>
      <c r="C4420" s="21">
        <v>5</v>
      </c>
      <c r="D4420" s="21">
        <f>VLOOKUP(A4420,英雄数据表!A:D,4,0)</f>
        <v>3</v>
      </c>
      <c r="E4420" s="20" t="str">
        <f>VLOOKUP(A4420,英雄数据表!A:C,3,0)</f>
        <v>地精维修仪</v>
      </c>
      <c r="F4420" s="20">
        <f t="shared" si="292"/>
        <v>33036</v>
      </c>
      <c r="G4420" s="20">
        <f t="shared" si="293"/>
        <v>33036</v>
      </c>
      <c r="H4420" s="21" t="str">
        <f>VLOOKUP(B4420,属性中转表!A:F,6,FALSE)</f>
        <v>"hp":45900,"atk":1275</v>
      </c>
      <c r="I4420" s="20" t="str">
        <f>IF(VLOOKUP(B4420,属性中转表!A:G,7,FALSE)=0,"",VLOOKUP(VLOOKUP(B4420,属性中转表!A:G,7,FALSE),属性中转表!$K$2:$P$21,6,0))&amp;IF(VLOOKUP(B4420,属性中转表!A:G,7,FALSE)&gt;=50,VLOOKUP(A4420,英雄数据表!A:K,9,0),IF(VLOOKUP(B4420,属性中转表!A:G,7,FALSE)&gt;=25,VLOOKUP(A4420,英雄数据表!A:K,5,0),""))</f>
        <v>"atk":300,"hp":5000,"undpspro":50</v>
      </c>
      <c r="J4420" s="20" t="str">
        <f>IF(I4420="","",属性中转表!$I$1&amp;(IF(VLOOKUP(B4420,属性中转表!A:G,7,FALSE)=0,0,VLOOKUP(VLOOKUP(B4420,属性中转表!A:G,7,FALSE),属性中转表!$K$2:$P$21,4,0)))+IFERROR(VLOOKUP(A4420,英雄数据表!A:K,IF(武魂!B4420&gt;=50,10,IF(武魂!B4420&gt;=25,6)),0),0))</f>
        <v>,"dpspro":0</v>
      </c>
      <c r="K4420" s="32" t="str">
        <f t="shared" si="294"/>
        <v>"atk":300,"hp":5000,"undpspro":50,"dpspro":0</v>
      </c>
      <c r="L4420" s="20" t="str">
        <f>IF(B4420&gt;=50,VLOOKUP(A4420,英雄数据表!A:L,11,FALSE),IF(B4420&gt;=25,VLOOKUP(A4420,英雄数据表!A:L,7,0),""))</f>
        <v/>
      </c>
      <c r="M4420" s="20" t="str">
        <f>IFERROR(VLOOKUP(B4420,属性中转表!$K$2:$O$21,5,FALSE),"")</f>
        <v/>
      </c>
      <c r="N4420" s="20" t="str">
        <f>IF(B4420=25,VLOOKUP(A4420,英雄数据表!A:L,8,FALSE),IF(B4420=50,VLOOKUP(A4420,英雄数据表!A:L,12,0),""))</f>
        <v/>
      </c>
    </row>
    <row r="4421" spans="1:14" x14ac:dyDescent="0.3">
      <c r="A4421" s="20">
        <v>33036</v>
      </c>
      <c r="B4421" s="21">
        <f t="shared" si="291"/>
        <v>20</v>
      </c>
      <c r="C4421" s="21">
        <v>5</v>
      </c>
      <c r="D4421" s="21">
        <f>VLOOKUP(A4421,英雄数据表!A:D,4,0)</f>
        <v>3</v>
      </c>
      <c r="E4421" s="20" t="str">
        <f>VLOOKUP(A4421,英雄数据表!A:C,3,0)</f>
        <v>地精维修仪</v>
      </c>
      <c r="F4421" s="20">
        <f t="shared" si="292"/>
        <v>33036</v>
      </c>
      <c r="G4421" s="20">
        <f t="shared" si="293"/>
        <v>33036</v>
      </c>
      <c r="H4421" s="21" t="str">
        <f>VLOOKUP(B4421,属性中转表!A:F,6,FALSE)</f>
        <v>"hp":48600,"atk":1350</v>
      </c>
      <c r="I4421" s="20" t="str">
        <f>IF(VLOOKUP(B4421,属性中转表!A:G,7,FALSE)=0,"",VLOOKUP(VLOOKUP(B4421,属性中转表!A:G,7,FALSE),属性中转表!$K$2:$P$21,6,0))&amp;IF(VLOOKUP(B4421,属性中转表!A:G,7,FALSE)&gt;=50,VLOOKUP(A4421,英雄数据表!A:K,9,0),IF(VLOOKUP(B4421,属性中转表!A:G,7,FALSE)&gt;=25,VLOOKUP(A4421,英雄数据表!A:K,5,0),""))</f>
        <v>"atk":300,"hp":5000,"undpspro":50</v>
      </c>
      <c r="J4421" s="20" t="str">
        <f>IF(I4421="","",属性中转表!$I$1&amp;(IF(VLOOKUP(B4421,属性中转表!A:G,7,FALSE)=0,0,VLOOKUP(VLOOKUP(B4421,属性中转表!A:G,7,FALSE),属性中转表!$K$2:$P$21,4,0)))+IFERROR(VLOOKUP(A4421,英雄数据表!A:K,IF(武魂!B4421&gt;=50,10,IF(武魂!B4421&gt;=25,6)),0),0))</f>
        <v>,"dpspro":50</v>
      </c>
      <c r="K4421" s="32" t="str">
        <f t="shared" si="294"/>
        <v>"atk":300,"hp":5000,"undpspro":50,"dpspro":50</v>
      </c>
      <c r="L4421" s="20" t="str">
        <f>IF(B4421&gt;=50,VLOOKUP(A4421,英雄数据表!A:L,11,FALSE),IF(B4421&gt;=25,VLOOKUP(A4421,英雄数据表!A:L,7,0),""))</f>
        <v/>
      </c>
      <c r="M4421" s="20" t="str">
        <f>IFERROR(VLOOKUP(B4421,属性中转表!$K$2:$O$21,5,FALSE),"")</f>
        <v>"dpspro":50</v>
      </c>
      <c r="N4421" s="20" t="str">
        <f>IF(B4421=25,VLOOKUP(A4421,英雄数据表!A:L,8,FALSE),IF(B4421=50,VLOOKUP(A4421,英雄数据表!A:L,12,0),""))</f>
        <v/>
      </c>
    </row>
    <row r="4422" spans="1:14" x14ac:dyDescent="0.3">
      <c r="A4422" s="20">
        <v>33036</v>
      </c>
      <c r="B4422" s="21">
        <f t="shared" si="291"/>
        <v>21</v>
      </c>
      <c r="C4422" s="21">
        <v>5</v>
      </c>
      <c r="D4422" s="21">
        <f>VLOOKUP(A4422,英雄数据表!A:D,4,0)</f>
        <v>3</v>
      </c>
      <c r="E4422" s="20" t="str">
        <f>VLOOKUP(A4422,英雄数据表!A:C,3,0)</f>
        <v>地精维修仪</v>
      </c>
      <c r="F4422" s="20">
        <f t="shared" si="292"/>
        <v>33036</v>
      </c>
      <c r="G4422" s="20">
        <f t="shared" si="293"/>
        <v>33036</v>
      </c>
      <c r="H4422" s="21" t="str">
        <f>VLOOKUP(B4422,属性中转表!A:F,6,FALSE)</f>
        <v>"hp":52200,"atk":1450</v>
      </c>
      <c r="I4422" s="20" t="str">
        <f>IF(VLOOKUP(B4422,属性中转表!A:G,7,FALSE)=0,"",VLOOKUP(VLOOKUP(B4422,属性中转表!A:G,7,FALSE),属性中转表!$K$2:$P$21,6,0))&amp;IF(VLOOKUP(B4422,属性中转表!A:G,7,FALSE)&gt;=50,VLOOKUP(A4422,英雄数据表!A:K,9,0),IF(VLOOKUP(B4422,属性中转表!A:G,7,FALSE)&gt;=25,VLOOKUP(A4422,英雄数据表!A:K,5,0),""))</f>
        <v>"atk":300,"hp":5000,"undpspro":50</v>
      </c>
      <c r="J4422" s="20" t="str">
        <f>IF(I4422="","",属性中转表!$I$1&amp;(IF(VLOOKUP(B4422,属性中转表!A:G,7,FALSE)=0,0,VLOOKUP(VLOOKUP(B4422,属性中转表!A:G,7,FALSE),属性中转表!$K$2:$P$21,4,0)))+IFERROR(VLOOKUP(A4422,英雄数据表!A:K,IF(武魂!B4422&gt;=50,10,IF(武魂!B4422&gt;=25,6)),0),0))</f>
        <v>,"dpspro":50</v>
      </c>
      <c r="K4422" s="32" t="str">
        <f t="shared" si="294"/>
        <v>"atk":300,"hp":5000,"undpspro":50,"dpspro":50</v>
      </c>
      <c r="L4422" s="20" t="str">
        <f>IF(B4422&gt;=50,VLOOKUP(A4422,英雄数据表!A:L,11,FALSE),IF(B4422&gt;=25,VLOOKUP(A4422,英雄数据表!A:L,7,0),""))</f>
        <v/>
      </c>
      <c r="M4422" s="20" t="str">
        <f>IFERROR(VLOOKUP(B4422,属性中转表!$K$2:$O$21,5,FALSE),"")</f>
        <v/>
      </c>
      <c r="N4422" s="20" t="str">
        <f>IF(B4422=25,VLOOKUP(A4422,英雄数据表!A:L,8,FALSE),IF(B4422=50,VLOOKUP(A4422,英雄数据表!A:L,12,0),""))</f>
        <v/>
      </c>
    </row>
    <row r="4423" spans="1:14" x14ac:dyDescent="0.3">
      <c r="A4423" s="20">
        <v>33036</v>
      </c>
      <c r="B4423" s="21">
        <f t="shared" si="291"/>
        <v>22</v>
      </c>
      <c r="C4423" s="21">
        <v>5</v>
      </c>
      <c r="D4423" s="21">
        <f>VLOOKUP(A4423,英雄数据表!A:D,4,0)</f>
        <v>3</v>
      </c>
      <c r="E4423" s="20" t="str">
        <f>VLOOKUP(A4423,英雄数据表!A:C,3,0)</f>
        <v>地精维修仪</v>
      </c>
      <c r="F4423" s="20">
        <f t="shared" si="292"/>
        <v>33036</v>
      </c>
      <c r="G4423" s="20">
        <f t="shared" si="293"/>
        <v>33036</v>
      </c>
      <c r="H4423" s="21" t="str">
        <f>VLOOKUP(B4423,属性中转表!A:F,6,FALSE)</f>
        <v>"hp":55800,"atk":1550</v>
      </c>
      <c r="I4423" s="20" t="str">
        <f>IF(VLOOKUP(B4423,属性中转表!A:G,7,FALSE)=0,"",VLOOKUP(VLOOKUP(B4423,属性中转表!A:G,7,FALSE),属性中转表!$K$2:$P$21,6,0))&amp;IF(VLOOKUP(B4423,属性中转表!A:G,7,FALSE)&gt;=50,VLOOKUP(A4423,英雄数据表!A:K,9,0),IF(VLOOKUP(B4423,属性中转表!A:G,7,FALSE)&gt;=25,VLOOKUP(A4423,英雄数据表!A:K,5,0),""))</f>
        <v>"atk":300,"hp":5000,"undpspro":50</v>
      </c>
      <c r="J4423" s="20" t="str">
        <f>IF(I4423="","",属性中转表!$I$1&amp;(IF(VLOOKUP(B4423,属性中转表!A:G,7,FALSE)=0,0,VLOOKUP(VLOOKUP(B4423,属性中转表!A:G,7,FALSE),属性中转表!$K$2:$P$21,4,0)))+IFERROR(VLOOKUP(A4423,英雄数据表!A:K,IF(武魂!B4423&gt;=50,10,IF(武魂!B4423&gt;=25,6)),0),0))</f>
        <v>,"dpspro":50</v>
      </c>
      <c r="K4423" s="32" t="str">
        <f t="shared" si="294"/>
        <v>"atk":300,"hp":5000,"undpspro":50,"dpspro":50</v>
      </c>
      <c r="L4423" s="20" t="str">
        <f>IF(B4423&gt;=50,VLOOKUP(A4423,英雄数据表!A:L,11,FALSE),IF(B4423&gt;=25,VLOOKUP(A4423,英雄数据表!A:L,7,0),""))</f>
        <v/>
      </c>
      <c r="M4423" s="20" t="str">
        <f>IFERROR(VLOOKUP(B4423,属性中转表!$K$2:$O$21,5,FALSE),"")</f>
        <v/>
      </c>
      <c r="N4423" s="20" t="str">
        <f>IF(B4423=25,VLOOKUP(A4423,英雄数据表!A:L,8,FALSE),IF(B4423=50,VLOOKUP(A4423,英雄数据表!A:L,12,0),""))</f>
        <v/>
      </c>
    </row>
    <row r="4424" spans="1:14" x14ac:dyDescent="0.3">
      <c r="A4424" s="20">
        <v>33036</v>
      </c>
      <c r="B4424" s="21">
        <f t="shared" si="291"/>
        <v>23</v>
      </c>
      <c r="C4424" s="21">
        <v>5</v>
      </c>
      <c r="D4424" s="21">
        <f>VLOOKUP(A4424,英雄数据表!A:D,4,0)</f>
        <v>3</v>
      </c>
      <c r="E4424" s="20" t="str">
        <f>VLOOKUP(A4424,英雄数据表!A:C,3,0)</f>
        <v>地精维修仪</v>
      </c>
      <c r="F4424" s="20">
        <f t="shared" si="292"/>
        <v>33036</v>
      </c>
      <c r="G4424" s="20">
        <f t="shared" si="293"/>
        <v>33036</v>
      </c>
      <c r="H4424" s="21" t="str">
        <f>VLOOKUP(B4424,属性中转表!A:F,6,FALSE)</f>
        <v>"hp":59400,"atk":1650</v>
      </c>
      <c r="I4424" s="20" t="str">
        <f>IF(VLOOKUP(B4424,属性中转表!A:G,7,FALSE)=0,"",VLOOKUP(VLOOKUP(B4424,属性中转表!A:G,7,FALSE),属性中转表!$K$2:$P$21,6,0))&amp;IF(VLOOKUP(B4424,属性中转表!A:G,7,FALSE)&gt;=50,VLOOKUP(A4424,英雄数据表!A:K,9,0),IF(VLOOKUP(B4424,属性中转表!A:G,7,FALSE)&gt;=25,VLOOKUP(A4424,英雄数据表!A:K,5,0),""))</f>
        <v>"atk":300,"hp":5000,"undpspro":50</v>
      </c>
      <c r="J4424" s="20" t="str">
        <f>IF(I4424="","",属性中转表!$I$1&amp;(IF(VLOOKUP(B4424,属性中转表!A:G,7,FALSE)=0,0,VLOOKUP(VLOOKUP(B4424,属性中转表!A:G,7,FALSE),属性中转表!$K$2:$P$21,4,0)))+IFERROR(VLOOKUP(A4424,英雄数据表!A:K,IF(武魂!B4424&gt;=50,10,IF(武魂!B4424&gt;=25,6)),0),0))</f>
        <v>,"dpspro":50</v>
      </c>
      <c r="K4424" s="32" t="str">
        <f t="shared" si="294"/>
        <v>"atk":300,"hp":5000,"undpspro":50,"dpspro":50</v>
      </c>
      <c r="L4424" s="20" t="str">
        <f>IF(B4424&gt;=50,VLOOKUP(A4424,英雄数据表!A:L,11,FALSE),IF(B4424&gt;=25,VLOOKUP(A4424,英雄数据表!A:L,7,0),""))</f>
        <v/>
      </c>
      <c r="M4424" s="20" t="str">
        <f>IFERROR(VLOOKUP(B4424,属性中转表!$K$2:$O$21,5,FALSE),"")</f>
        <v/>
      </c>
      <c r="N4424" s="20" t="str">
        <f>IF(B4424=25,VLOOKUP(A4424,英雄数据表!A:L,8,FALSE),IF(B4424=50,VLOOKUP(A4424,英雄数据表!A:L,12,0),""))</f>
        <v/>
      </c>
    </row>
    <row r="4425" spans="1:14" x14ac:dyDescent="0.3">
      <c r="A4425" s="20">
        <v>33036</v>
      </c>
      <c r="B4425" s="21">
        <f t="shared" si="291"/>
        <v>24</v>
      </c>
      <c r="C4425" s="21">
        <v>5</v>
      </c>
      <c r="D4425" s="21">
        <f>VLOOKUP(A4425,英雄数据表!A:D,4,0)</f>
        <v>3</v>
      </c>
      <c r="E4425" s="20" t="str">
        <f>VLOOKUP(A4425,英雄数据表!A:C,3,0)</f>
        <v>地精维修仪</v>
      </c>
      <c r="F4425" s="20">
        <f t="shared" si="292"/>
        <v>33036</v>
      </c>
      <c r="G4425" s="20">
        <f t="shared" si="293"/>
        <v>33036</v>
      </c>
      <c r="H4425" s="21" t="str">
        <f>VLOOKUP(B4425,属性中转表!A:F,6,FALSE)</f>
        <v>"hp":63000,"atk":1750</v>
      </c>
      <c r="I4425" s="20" t="str">
        <f>IF(VLOOKUP(B4425,属性中转表!A:G,7,FALSE)=0,"",VLOOKUP(VLOOKUP(B4425,属性中转表!A:G,7,FALSE),属性中转表!$K$2:$P$21,6,0))&amp;IF(VLOOKUP(B4425,属性中转表!A:G,7,FALSE)&gt;=50,VLOOKUP(A4425,英雄数据表!A:K,9,0),IF(VLOOKUP(B4425,属性中转表!A:G,7,FALSE)&gt;=25,VLOOKUP(A4425,英雄数据表!A:K,5,0),""))</f>
        <v>"atk":300,"hp":5000,"undpspro":50</v>
      </c>
      <c r="J4425" s="20" t="str">
        <f>IF(I4425="","",属性中转表!$I$1&amp;(IF(VLOOKUP(B4425,属性中转表!A:G,7,FALSE)=0,0,VLOOKUP(VLOOKUP(B4425,属性中转表!A:G,7,FALSE),属性中转表!$K$2:$P$21,4,0)))+IFERROR(VLOOKUP(A4425,英雄数据表!A:K,IF(武魂!B4425&gt;=50,10,IF(武魂!B4425&gt;=25,6)),0),0))</f>
        <v>,"dpspro":50</v>
      </c>
      <c r="K4425" s="32" t="str">
        <f t="shared" si="294"/>
        <v>"atk":300,"hp":5000,"undpspro":50,"dpspro":50</v>
      </c>
      <c r="L4425" s="20" t="str">
        <f>IF(B4425&gt;=50,VLOOKUP(A4425,英雄数据表!A:L,11,FALSE),IF(B4425&gt;=25,VLOOKUP(A4425,英雄数据表!A:L,7,0),""))</f>
        <v/>
      </c>
      <c r="M4425" s="20" t="str">
        <f>IFERROR(VLOOKUP(B4425,属性中转表!$K$2:$O$21,5,FALSE),"")</f>
        <v/>
      </c>
      <c r="N4425" s="20" t="str">
        <f>IF(B4425=25,VLOOKUP(A4425,英雄数据表!A:L,8,FALSE),IF(B4425=50,VLOOKUP(A4425,英雄数据表!A:L,12,0),""))</f>
        <v/>
      </c>
    </row>
    <row r="4426" spans="1:14" x14ac:dyDescent="0.3">
      <c r="A4426" s="20">
        <v>33036</v>
      </c>
      <c r="B4426" s="21">
        <f t="shared" si="291"/>
        <v>25</v>
      </c>
      <c r="C4426" s="21">
        <v>5</v>
      </c>
      <c r="D4426" s="21">
        <f>VLOOKUP(A4426,英雄数据表!A:D,4,0)</f>
        <v>3</v>
      </c>
      <c r="E4426" s="20" t="str">
        <f>VLOOKUP(A4426,英雄数据表!A:C,3,0)</f>
        <v>地精维修仪</v>
      </c>
      <c r="F4426" s="20">
        <f t="shared" si="292"/>
        <v>33036</v>
      </c>
      <c r="G4426" s="20">
        <f t="shared" si="293"/>
        <v>33036</v>
      </c>
      <c r="H4426" s="21" t="str">
        <f>VLOOKUP(B4426,属性中转表!A:F,6,FALSE)</f>
        <v>"hp":66600,"atk":1850</v>
      </c>
      <c r="I4426" s="20" t="str">
        <f>IF(VLOOKUP(B4426,属性中转表!A:G,7,FALSE)=0,"",VLOOKUP(VLOOKUP(B4426,属性中转表!A:G,7,FALSE),属性中转表!$K$2:$P$21,6,0))&amp;IF(VLOOKUP(B4426,属性中转表!A:G,7,FALSE)&gt;=50,VLOOKUP(A4426,英雄数据表!A:K,9,0),IF(VLOOKUP(B4426,属性中转表!A:G,7,FALSE)&gt;=25,VLOOKUP(A4426,英雄数据表!A:K,5,0),""))</f>
        <v>"atk":300,"hp":5000,"undpspro":50</v>
      </c>
      <c r="J4426" s="20" t="str">
        <f>IF(I4426="","",属性中转表!$I$1&amp;(IF(VLOOKUP(B4426,属性中转表!A:G,7,FALSE)=0,0,VLOOKUP(VLOOKUP(B4426,属性中转表!A:G,7,FALSE),属性中转表!$K$2:$P$21,4,0)))+IFERROR(VLOOKUP(A4426,英雄数据表!A:K,IF(武魂!B4426&gt;=50,10,IF(武魂!B4426&gt;=25,6)),0),0))</f>
        <v>,"dpspro":50</v>
      </c>
      <c r="K4426" s="32" t="str">
        <f t="shared" si="294"/>
        <v>"atk":300,"hp":5000,"undpspro":50,"dpspro":50</v>
      </c>
      <c r="L4426" s="20" t="str">
        <f>IF(B4426&gt;=50,VLOOKUP(A4426,英雄数据表!A:L,11,FALSE),IF(B4426&gt;=25,VLOOKUP(A4426,英雄数据表!A:L,7,0),""))</f>
        <v>"3303601004"</v>
      </c>
      <c r="M4426" s="20" t="str">
        <f>IFERROR(VLOOKUP(B4426,属性中转表!$K$2:$O$21,5,FALSE),"")</f>
        <v/>
      </c>
      <c r="N4426" s="20" t="str">
        <f>IF(B4426=25,VLOOKUP(A4426,英雄数据表!A:L,8,FALSE),IF(B4426=50,VLOOKUP(A4426,英雄数据表!A:L,12,0),""))</f>
        <v>生命低于50%时将立刻恢复12%生命，并提升6%格挡持续3回合</v>
      </c>
    </row>
    <row r="4427" spans="1:14" x14ac:dyDescent="0.3">
      <c r="A4427" s="20">
        <v>33036</v>
      </c>
      <c r="B4427" s="21">
        <f t="shared" si="291"/>
        <v>26</v>
      </c>
      <c r="C4427" s="21">
        <v>5</v>
      </c>
      <c r="D4427" s="21">
        <f>VLOOKUP(A4427,英雄数据表!A:D,4,0)</f>
        <v>3</v>
      </c>
      <c r="E4427" s="20" t="str">
        <f>VLOOKUP(A4427,英雄数据表!A:C,3,0)</f>
        <v>地精维修仪</v>
      </c>
      <c r="F4427" s="20">
        <f t="shared" si="292"/>
        <v>33036</v>
      </c>
      <c r="G4427" s="20">
        <f t="shared" si="293"/>
        <v>33036</v>
      </c>
      <c r="H4427" s="21" t="str">
        <f>VLOOKUP(B4427,属性中转表!A:F,6,FALSE)</f>
        <v>"hp":70200,"atk":1950</v>
      </c>
      <c r="I4427" s="20" t="str">
        <f>IF(VLOOKUP(B4427,属性中转表!A:G,7,FALSE)=0,"",VLOOKUP(VLOOKUP(B4427,属性中转表!A:G,7,FALSE),属性中转表!$K$2:$P$21,6,0))&amp;IF(VLOOKUP(B4427,属性中转表!A:G,7,FALSE)&gt;=50,VLOOKUP(A4427,英雄数据表!A:K,9,0),IF(VLOOKUP(B4427,属性中转表!A:G,7,FALSE)&gt;=25,VLOOKUP(A4427,英雄数据表!A:K,5,0),""))</f>
        <v>"atk":300,"hp":5000,"undpspro":50</v>
      </c>
      <c r="J4427" s="20" t="str">
        <f>IF(I4427="","",属性中转表!$I$1&amp;(IF(VLOOKUP(B4427,属性中转表!A:G,7,FALSE)=0,0,VLOOKUP(VLOOKUP(B4427,属性中转表!A:G,7,FALSE),属性中转表!$K$2:$P$21,4,0)))+IFERROR(VLOOKUP(A4427,英雄数据表!A:K,IF(武魂!B4427&gt;=50,10,IF(武魂!B4427&gt;=25,6)),0),0))</f>
        <v>,"dpspro":50</v>
      </c>
      <c r="K4427" s="32" t="str">
        <f t="shared" si="294"/>
        <v>"atk":300,"hp":5000,"undpspro":50,"dpspro":50</v>
      </c>
      <c r="L4427" s="20" t="str">
        <f>IF(B4427&gt;=50,VLOOKUP(A4427,英雄数据表!A:L,11,FALSE),IF(B4427&gt;=25,VLOOKUP(A4427,英雄数据表!A:L,7,0),""))</f>
        <v>"3303601004"</v>
      </c>
      <c r="M4427" s="20" t="str">
        <f>IFERROR(VLOOKUP(B4427,属性中转表!$K$2:$O$21,5,FALSE),"")</f>
        <v/>
      </c>
      <c r="N4427" s="20" t="str">
        <f>IF(B4427=25,VLOOKUP(A4427,英雄数据表!A:L,8,FALSE),IF(B4427=50,VLOOKUP(A4427,英雄数据表!A:L,12,0),""))</f>
        <v/>
      </c>
    </row>
    <row r="4428" spans="1:14" x14ac:dyDescent="0.3">
      <c r="A4428" s="20">
        <v>33036</v>
      </c>
      <c r="B4428" s="21">
        <f t="shared" si="291"/>
        <v>27</v>
      </c>
      <c r="C4428" s="21">
        <v>5</v>
      </c>
      <c r="D4428" s="21">
        <f>VLOOKUP(A4428,英雄数据表!A:D,4,0)</f>
        <v>3</v>
      </c>
      <c r="E4428" s="20" t="str">
        <f>VLOOKUP(A4428,英雄数据表!A:C,3,0)</f>
        <v>地精维修仪</v>
      </c>
      <c r="F4428" s="20">
        <f t="shared" si="292"/>
        <v>33036</v>
      </c>
      <c r="G4428" s="20">
        <f t="shared" si="293"/>
        <v>33036</v>
      </c>
      <c r="H4428" s="21" t="str">
        <f>VLOOKUP(B4428,属性中转表!A:F,6,FALSE)</f>
        <v>"hp":73800,"atk":2050</v>
      </c>
      <c r="I4428" s="20" t="str">
        <f>IF(VLOOKUP(B4428,属性中转表!A:G,7,FALSE)=0,"",VLOOKUP(VLOOKUP(B4428,属性中转表!A:G,7,FALSE),属性中转表!$K$2:$P$21,6,0))&amp;IF(VLOOKUP(B4428,属性中转表!A:G,7,FALSE)&gt;=50,VLOOKUP(A4428,英雄数据表!A:K,9,0),IF(VLOOKUP(B4428,属性中转表!A:G,7,FALSE)&gt;=25,VLOOKUP(A4428,英雄数据表!A:K,5,0),""))</f>
        <v>"atk":300,"hp":5000,"undpspro":50</v>
      </c>
      <c r="J4428" s="20" t="str">
        <f>IF(I4428="","",属性中转表!$I$1&amp;(IF(VLOOKUP(B4428,属性中转表!A:G,7,FALSE)=0,0,VLOOKUP(VLOOKUP(B4428,属性中转表!A:G,7,FALSE),属性中转表!$K$2:$P$21,4,0)))+IFERROR(VLOOKUP(A4428,英雄数据表!A:K,IF(武魂!B4428&gt;=50,10,IF(武魂!B4428&gt;=25,6)),0),0))</f>
        <v>,"dpspro":50</v>
      </c>
      <c r="K4428" s="32" t="str">
        <f t="shared" si="294"/>
        <v>"atk":300,"hp":5000,"undpspro":50,"dpspro":50</v>
      </c>
      <c r="L4428" s="20" t="str">
        <f>IF(B4428&gt;=50,VLOOKUP(A4428,英雄数据表!A:L,11,FALSE),IF(B4428&gt;=25,VLOOKUP(A4428,英雄数据表!A:L,7,0),""))</f>
        <v>"3303601004"</v>
      </c>
      <c r="M4428" s="20" t="str">
        <f>IFERROR(VLOOKUP(B4428,属性中转表!$K$2:$O$21,5,FALSE),"")</f>
        <v/>
      </c>
      <c r="N4428" s="20" t="str">
        <f>IF(B4428=25,VLOOKUP(A4428,英雄数据表!A:L,8,FALSE),IF(B4428=50,VLOOKUP(A4428,英雄数据表!A:L,12,0),""))</f>
        <v/>
      </c>
    </row>
    <row r="4429" spans="1:14" x14ac:dyDescent="0.3">
      <c r="A4429" s="20">
        <v>33036</v>
      </c>
      <c r="B4429" s="21">
        <f t="shared" si="291"/>
        <v>28</v>
      </c>
      <c r="C4429" s="21">
        <v>5</v>
      </c>
      <c r="D4429" s="21">
        <f>VLOOKUP(A4429,英雄数据表!A:D,4,0)</f>
        <v>3</v>
      </c>
      <c r="E4429" s="20" t="str">
        <f>VLOOKUP(A4429,英雄数据表!A:C,3,0)</f>
        <v>地精维修仪</v>
      </c>
      <c r="F4429" s="20">
        <f t="shared" si="292"/>
        <v>33036</v>
      </c>
      <c r="G4429" s="20">
        <f t="shared" si="293"/>
        <v>33036</v>
      </c>
      <c r="H4429" s="21" t="str">
        <f>VLOOKUP(B4429,属性中转表!A:F,6,FALSE)</f>
        <v>"hp":77400,"atk":2150</v>
      </c>
      <c r="I4429" s="20" t="str">
        <f>IF(VLOOKUP(B4429,属性中转表!A:G,7,FALSE)=0,"",VLOOKUP(VLOOKUP(B4429,属性中转表!A:G,7,FALSE),属性中转表!$K$2:$P$21,6,0))&amp;IF(VLOOKUP(B4429,属性中转表!A:G,7,FALSE)&gt;=50,VLOOKUP(A4429,英雄数据表!A:K,9,0),IF(VLOOKUP(B4429,属性中转表!A:G,7,FALSE)&gt;=25,VLOOKUP(A4429,英雄数据表!A:K,5,0),""))</f>
        <v>"atk":300,"hp":5000,"undpspro":50</v>
      </c>
      <c r="J4429" s="20" t="str">
        <f>IF(I4429="","",属性中转表!$I$1&amp;(IF(VLOOKUP(B4429,属性中转表!A:G,7,FALSE)=0,0,VLOOKUP(VLOOKUP(B4429,属性中转表!A:G,7,FALSE),属性中转表!$K$2:$P$21,4,0)))+IFERROR(VLOOKUP(A4429,英雄数据表!A:K,IF(武魂!B4429&gt;=50,10,IF(武魂!B4429&gt;=25,6)),0),0))</f>
        <v>,"dpspro":50</v>
      </c>
      <c r="K4429" s="32" t="str">
        <f t="shared" si="294"/>
        <v>"atk":300,"hp":5000,"undpspro":50,"dpspro":50</v>
      </c>
      <c r="L4429" s="20" t="str">
        <f>IF(B4429&gt;=50,VLOOKUP(A4429,英雄数据表!A:L,11,FALSE),IF(B4429&gt;=25,VLOOKUP(A4429,英雄数据表!A:L,7,0),""))</f>
        <v>"3303601004"</v>
      </c>
      <c r="M4429" s="20" t="str">
        <f>IFERROR(VLOOKUP(B4429,属性中转表!$K$2:$O$21,5,FALSE),"")</f>
        <v/>
      </c>
      <c r="N4429" s="20" t="str">
        <f>IF(B4429=25,VLOOKUP(A4429,英雄数据表!A:L,8,FALSE),IF(B4429=50,VLOOKUP(A4429,英雄数据表!A:L,12,0),""))</f>
        <v/>
      </c>
    </row>
    <row r="4430" spans="1:14" x14ac:dyDescent="0.3">
      <c r="A4430" s="20">
        <v>33036</v>
      </c>
      <c r="B4430" s="21">
        <f t="shared" si="291"/>
        <v>29</v>
      </c>
      <c r="C4430" s="21">
        <v>5</v>
      </c>
      <c r="D4430" s="21">
        <f>VLOOKUP(A4430,英雄数据表!A:D,4,0)</f>
        <v>3</v>
      </c>
      <c r="E4430" s="20" t="str">
        <f>VLOOKUP(A4430,英雄数据表!A:C,3,0)</f>
        <v>地精维修仪</v>
      </c>
      <c r="F4430" s="20">
        <f t="shared" si="292"/>
        <v>33036</v>
      </c>
      <c r="G4430" s="20">
        <f t="shared" si="293"/>
        <v>33036</v>
      </c>
      <c r="H4430" s="21" t="str">
        <f>VLOOKUP(B4430,属性中转表!A:F,6,FALSE)</f>
        <v>"hp":81000,"atk":2250</v>
      </c>
      <c r="I4430" s="20" t="str">
        <f>IF(VLOOKUP(B4430,属性中转表!A:G,7,FALSE)=0,"",VLOOKUP(VLOOKUP(B4430,属性中转表!A:G,7,FALSE),属性中转表!$K$2:$P$21,6,0))&amp;IF(VLOOKUP(B4430,属性中转表!A:G,7,FALSE)&gt;=50,VLOOKUP(A4430,英雄数据表!A:K,9,0),IF(VLOOKUP(B4430,属性中转表!A:G,7,FALSE)&gt;=25,VLOOKUP(A4430,英雄数据表!A:K,5,0),""))</f>
        <v>"atk":300,"hp":5000,"undpspro":50</v>
      </c>
      <c r="J4430" s="20" t="str">
        <f>IF(I4430="","",属性中转表!$I$1&amp;(IF(VLOOKUP(B4430,属性中转表!A:G,7,FALSE)=0,0,VLOOKUP(VLOOKUP(B4430,属性中转表!A:G,7,FALSE),属性中转表!$K$2:$P$21,4,0)))+IFERROR(VLOOKUP(A4430,英雄数据表!A:K,IF(武魂!B4430&gt;=50,10,IF(武魂!B4430&gt;=25,6)),0),0))</f>
        <v>,"dpspro":50</v>
      </c>
      <c r="K4430" s="32" t="str">
        <f t="shared" si="294"/>
        <v>"atk":300,"hp":5000,"undpspro":50,"dpspro":50</v>
      </c>
      <c r="L4430" s="20" t="str">
        <f>IF(B4430&gt;=50,VLOOKUP(A4430,英雄数据表!A:L,11,FALSE),IF(B4430&gt;=25,VLOOKUP(A4430,英雄数据表!A:L,7,0),""))</f>
        <v>"3303601004"</v>
      </c>
      <c r="M4430" s="20" t="str">
        <f>IFERROR(VLOOKUP(B4430,属性中转表!$K$2:$O$21,5,FALSE),"")</f>
        <v/>
      </c>
      <c r="N4430" s="20" t="str">
        <f>IF(B4430=25,VLOOKUP(A4430,英雄数据表!A:L,8,FALSE),IF(B4430=50,VLOOKUP(A4430,英雄数据表!A:L,12,0),""))</f>
        <v/>
      </c>
    </row>
    <row r="4431" spans="1:14" x14ac:dyDescent="0.3">
      <c r="A4431" s="20">
        <v>33036</v>
      </c>
      <c r="B4431" s="21">
        <f t="shared" si="291"/>
        <v>30</v>
      </c>
      <c r="C4431" s="21">
        <v>5</v>
      </c>
      <c r="D4431" s="21">
        <f>VLOOKUP(A4431,英雄数据表!A:D,4,0)</f>
        <v>3</v>
      </c>
      <c r="E4431" s="20" t="str">
        <f>VLOOKUP(A4431,英雄数据表!A:C,3,0)</f>
        <v>地精维修仪</v>
      </c>
      <c r="F4431" s="20">
        <f t="shared" si="292"/>
        <v>33036</v>
      </c>
      <c r="G4431" s="20">
        <f t="shared" si="293"/>
        <v>33036</v>
      </c>
      <c r="H4431" s="21" t="str">
        <f>VLOOKUP(B4431,属性中转表!A:F,6,FALSE)</f>
        <v>"hp":84600,"atk":2350</v>
      </c>
      <c r="I4431" s="20" t="str">
        <f>IF(VLOOKUP(B4431,属性中转表!A:G,7,FALSE)=0,"",VLOOKUP(VLOOKUP(B4431,属性中转表!A:G,7,FALSE),属性中转表!$K$2:$P$21,6,0))&amp;IF(VLOOKUP(B4431,属性中转表!A:G,7,FALSE)&gt;=50,VLOOKUP(A4431,英雄数据表!A:K,9,0),IF(VLOOKUP(B4431,属性中转表!A:G,7,FALSE)&gt;=25,VLOOKUP(A4431,英雄数据表!A:K,5,0),""))</f>
        <v>"atk":300,"hp":5000,"undpspro":100</v>
      </c>
      <c r="J4431" s="20" t="str">
        <f>IF(I4431="","",属性中转表!$I$1&amp;(IF(VLOOKUP(B4431,属性中转表!A:G,7,FALSE)=0,0,VLOOKUP(VLOOKUP(B4431,属性中转表!A:G,7,FALSE),属性中转表!$K$2:$P$21,4,0)))+IFERROR(VLOOKUP(A4431,英雄数据表!A:K,IF(武魂!B4431&gt;=50,10,IF(武魂!B4431&gt;=25,6)),0),0))</f>
        <v>,"dpspro":50</v>
      </c>
      <c r="K4431" s="32" t="str">
        <f t="shared" si="294"/>
        <v>"atk":300,"hp":5000,"undpspro":100,"dpspro":50</v>
      </c>
      <c r="L4431" s="20" t="str">
        <f>IF(B4431&gt;=50,VLOOKUP(A4431,英雄数据表!A:L,11,FALSE),IF(B4431&gt;=25,VLOOKUP(A4431,英雄数据表!A:L,7,0),""))</f>
        <v>"3303601004"</v>
      </c>
      <c r="M4431" s="20" t="str">
        <f>IFERROR(VLOOKUP(B4431,属性中转表!$K$2:$O$21,5,FALSE),"")</f>
        <v>"undpspro":50</v>
      </c>
      <c r="N4431" s="20" t="str">
        <f>IF(B4431=25,VLOOKUP(A4431,英雄数据表!A:L,8,FALSE),IF(B4431=50,VLOOKUP(A4431,英雄数据表!A:L,12,0),""))</f>
        <v/>
      </c>
    </row>
    <row r="4432" spans="1:14" x14ac:dyDescent="0.3">
      <c r="A4432" s="20">
        <v>33036</v>
      </c>
      <c r="B4432" s="21">
        <f t="shared" si="291"/>
        <v>31</v>
      </c>
      <c r="C4432" s="21">
        <v>5</v>
      </c>
      <c r="D4432" s="21">
        <f>VLOOKUP(A4432,英雄数据表!A:D,4,0)</f>
        <v>3</v>
      </c>
      <c r="E4432" s="20" t="str">
        <f>VLOOKUP(A4432,英雄数据表!A:C,3,0)</f>
        <v>地精维修仪</v>
      </c>
      <c r="F4432" s="20">
        <f t="shared" si="292"/>
        <v>33036</v>
      </c>
      <c r="G4432" s="20">
        <f t="shared" si="293"/>
        <v>33036</v>
      </c>
      <c r="H4432" s="21" t="str">
        <f>VLOOKUP(B4432,属性中转表!A:F,6,FALSE)</f>
        <v>"hp":89100,"atk":2475</v>
      </c>
      <c r="I4432" s="20" t="str">
        <f>IF(VLOOKUP(B4432,属性中转表!A:G,7,FALSE)=0,"",VLOOKUP(VLOOKUP(B4432,属性中转表!A:G,7,FALSE),属性中转表!$K$2:$P$21,6,0))&amp;IF(VLOOKUP(B4432,属性中转表!A:G,7,FALSE)&gt;=50,VLOOKUP(A4432,英雄数据表!A:K,9,0),IF(VLOOKUP(B4432,属性中转表!A:G,7,FALSE)&gt;=25,VLOOKUP(A4432,英雄数据表!A:K,5,0),""))</f>
        <v>"atk":300,"hp":5000,"undpspro":100</v>
      </c>
      <c r="J4432" s="20" t="str">
        <f>IF(I4432="","",属性中转表!$I$1&amp;(IF(VLOOKUP(B4432,属性中转表!A:G,7,FALSE)=0,0,VLOOKUP(VLOOKUP(B4432,属性中转表!A:G,7,FALSE),属性中转表!$K$2:$P$21,4,0)))+IFERROR(VLOOKUP(A4432,英雄数据表!A:K,IF(武魂!B4432&gt;=50,10,IF(武魂!B4432&gt;=25,6)),0),0))</f>
        <v>,"dpspro":50</v>
      </c>
      <c r="K4432" s="32" t="str">
        <f t="shared" si="294"/>
        <v>"atk":300,"hp":5000,"undpspro":100,"dpspro":50</v>
      </c>
      <c r="L4432" s="20" t="str">
        <f>IF(B4432&gt;=50,VLOOKUP(A4432,英雄数据表!A:L,11,FALSE),IF(B4432&gt;=25,VLOOKUP(A4432,英雄数据表!A:L,7,0),""))</f>
        <v>"3303601004"</v>
      </c>
      <c r="M4432" s="20" t="str">
        <f>IFERROR(VLOOKUP(B4432,属性中转表!$K$2:$O$21,5,FALSE),"")</f>
        <v/>
      </c>
      <c r="N4432" s="20" t="str">
        <f>IF(B4432=25,VLOOKUP(A4432,英雄数据表!A:L,8,FALSE),IF(B4432=50,VLOOKUP(A4432,英雄数据表!A:L,12,0),""))</f>
        <v/>
      </c>
    </row>
    <row r="4433" spans="1:14" x14ac:dyDescent="0.3">
      <c r="A4433" s="20">
        <v>33036</v>
      </c>
      <c r="B4433" s="21">
        <f t="shared" si="291"/>
        <v>32</v>
      </c>
      <c r="C4433" s="21">
        <v>5</v>
      </c>
      <c r="D4433" s="21">
        <f>VLOOKUP(A4433,英雄数据表!A:D,4,0)</f>
        <v>3</v>
      </c>
      <c r="E4433" s="20" t="str">
        <f>VLOOKUP(A4433,英雄数据表!A:C,3,0)</f>
        <v>地精维修仪</v>
      </c>
      <c r="F4433" s="20">
        <f t="shared" si="292"/>
        <v>33036</v>
      </c>
      <c r="G4433" s="20">
        <f t="shared" si="293"/>
        <v>33036</v>
      </c>
      <c r="H4433" s="21" t="str">
        <f>VLOOKUP(B4433,属性中转表!A:F,6,FALSE)</f>
        <v>"hp":93600,"atk":2600</v>
      </c>
      <c r="I4433" s="20" t="str">
        <f>IF(VLOOKUP(B4433,属性中转表!A:G,7,FALSE)=0,"",VLOOKUP(VLOOKUP(B4433,属性中转表!A:G,7,FALSE),属性中转表!$K$2:$P$21,6,0))&amp;IF(VLOOKUP(B4433,属性中转表!A:G,7,FALSE)&gt;=50,VLOOKUP(A4433,英雄数据表!A:K,9,0),IF(VLOOKUP(B4433,属性中转表!A:G,7,FALSE)&gt;=25,VLOOKUP(A4433,英雄数据表!A:K,5,0),""))</f>
        <v>"atk":300,"hp":5000,"undpspro":100</v>
      </c>
      <c r="J4433" s="20" t="str">
        <f>IF(I4433="","",属性中转表!$I$1&amp;(IF(VLOOKUP(B4433,属性中转表!A:G,7,FALSE)=0,0,VLOOKUP(VLOOKUP(B4433,属性中转表!A:G,7,FALSE),属性中转表!$K$2:$P$21,4,0)))+IFERROR(VLOOKUP(A4433,英雄数据表!A:K,IF(武魂!B4433&gt;=50,10,IF(武魂!B4433&gt;=25,6)),0),0))</f>
        <v>,"dpspro":50</v>
      </c>
      <c r="K4433" s="32" t="str">
        <f t="shared" si="294"/>
        <v>"atk":300,"hp":5000,"undpspro":100,"dpspro":50</v>
      </c>
      <c r="L4433" s="20" t="str">
        <f>IF(B4433&gt;=50,VLOOKUP(A4433,英雄数据表!A:L,11,FALSE),IF(B4433&gt;=25,VLOOKUP(A4433,英雄数据表!A:L,7,0),""))</f>
        <v>"3303601004"</v>
      </c>
      <c r="M4433" s="20" t="str">
        <f>IFERROR(VLOOKUP(B4433,属性中转表!$K$2:$O$21,5,FALSE),"")</f>
        <v/>
      </c>
      <c r="N4433" s="20" t="str">
        <f>IF(B4433=25,VLOOKUP(A4433,英雄数据表!A:L,8,FALSE),IF(B4433=50,VLOOKUP(A4433,英雄数据表!A:L,12,0),""))</f>
        <v/>
      </c>
    </row>
    <row r="4434" spans="1:14" x14ac:dyDescent="0.3">
      <c r="A4434" s="20">
        <v>33036</v>
      </c>
      <c r="B4434" s="21">
        <f t="shared" si="291"/>
        <v>33</v>
      </c>
      <c r="C4434" s="21">
        <v>5</v>
      </c>
      <c r="D4434" s="21">
        <f>VLOOKUP(A4434,英雄数据表!A:D,4,0)</f>
        <v>3</v>
      </c>
      <c r="E4434" s="20" t="str">
        <f>VLOOKUP(A4434,英雄数据表!A:C,3,0)</f>
        <v>地精维修仪</v>
      </c>
      <c r="F4434" s="20">
        <f t="shared" si="292"/>
        <v>33036</v>
      </c>
      <c r="G4434" s="20">
        <f t="shared" si="293"/>
        <v>33036</v>
      </c>
      <c r="H4434" s="21" t="str">
        <f>VLOOKUP(B4434,属性中转表!A:F,6,FALSE)</f>
        <v>"hp":98100,"atk":2725</v>
      </c>
      <c r="I4434" s="20" t="str">
        <f>IF(VLOOKUP(B4434,属性中转表!A:G,7,FALSE)=0,"",VLOOKUP(VLOOKUP(B4434,属性中转表!A:G,7,FALSE),属性中转表!$K$2:$P$21,6,0))&amp;IF(VLOOKUP(B4434,属性中转表!A:G,7,FALSE)&gt;=50,VLOOKUP(A4434,英雄数据表!A:K,9,0),IF(VLOOKUP(B4434,属性中转表!A:G,7,FALSE)&gt;=25,VLOOKUP(A4434,英雄数据表!A:K,5,0),""))</f>
        <v>"atk":300,"hp":5000,"undpspro":100</v>
      </c>
      <c r="J4434" s="20" t="str">
        <f>IF(I4434="","",属性中转表!$I$1&amp;(IF(VLOOKUP(B4434,属性中转表!A:G,7,FALSE)=0,0,VLOOKUP(VLOOKUP(B4434,属性中转表!A:G,7,FALSE),属性中转表!$K$2:$P$21,4,0)))+IFERROR(VLOOKUP(A4434,英雄数据表!A:K,IF(武魂!B4434&gt;=50,10,IF(武魂!B4434&gt;=25,6)),0),0))</f>
        <v>,"dpspro":50</v>
      </c>
      <c r="K4434" s="32" t="str">
        <f t="shared" si="294"/>
        <v>"atk":300,"hp":5000,"undpspro":100,"dpspro":50</v>
      </c>
      <c r="L4434" s="20" t="str">
        <f>IF(B4434&gt;=50,VLOOKUP(A4434,英雄数据表!A:L,11,FALSE),IF(B4434&gt;=25,VLOOKUP(A4434,英雄数据表!A:L,7,0),""))</f>
        <v>"3303601004"</v>
      </c>
      <c r="M4434" s="20" t="str">
        <f>IFERROR(VLOOKUP(B4434,属性中转表!$K$2:$O$21,5,FALSE),"")</f>
        <v/>
      </c>
      <c r="N4434" s="20" t="str">
        <f>IF(B4434=25,VLOOKUP(A4434,英雄数据表!A:L,8,FALSE),IF(B4434=50,VLOOKUP(A4434,英雄数据表!A:L,12,0),""))</f>
        <v/>
      </c>
    </row>
    <row r="4435" spans="1:14" x14ac:dyDescent="0.3">
      <c r="A4435" s="20">
        <v>33036</v>
      </c>
      <c r="B4435" s="21">
        <f t="shared" si="291"/>
        <v>34</v>
      </c>
      <c r="C4435" s="21">
        <v>5</v>
      </c>
      <c r="D4435" s="21">
        <f>VLOOKUP(A4435,英雄数据表!A:D,4,0)</f>
        <v>3</v>
      </c>
      <c r="E4435" s="20" t="str">
        <f>VLOOKUP(A4435,英雄数据表!A:C,3,0)</f>
        <v>地精维修仪</v>
      </c>
      <c r="F4435" s="20">
        <f t="shared" si="292"/>
        <v>33036</v>
      </c>
      <c r="G4435" s="20">
        <f t="shared" si="293"/>
        <v>33036</v>
      </c>
      <c r="H4435" s="21" t="str">
        <f>VLOOKUP(B4435,属性中转表!A:F,6,FALSE)</f>
        <v>"hp":102600,"atk":2850</v>
      </c>
      <c r="I4435" s="20" t="str">
        <f>IF(VLOOKUP(B4435,属性中转表!A:G,7,FALSE)=0,"",VLOOKUP(VLOOKUP(B4435,属性中转表!A:G,7,FALSE),属性中转表!$K$2:$P$21,6,0))&amp;IF(VLOOKUP(B4435,属性中转表!A:G,7,FALSE)&gt;=50,VLOOKUP(A4435,英雄数据表!A:K,9,0),IF(VLOOKUP(B4435,属性中转表!A:G,7,FALSE)&gt;=25,VLOOKUP(A4435,英雄数据表!A:K,5,0),""))</f>
        <v>"atk":300,"hp":5000,"undpspro":100</v>
      </c>
      <c r="J4435" s="20" t="str">
        <f>IF(I4435="","",属性中转表!$I$1&amp;(IF(VLOOKUP(B4435,属性中转表!A:G,7,FALSE)=0,0,VLOOKUP(VLOOKUP(B4435,属性中转表!A:G,7,FALSE),属性中转表!$K$2:$P$21,4,0)))+IFERROR(VLOOKUP(A4435,英雄数据表!A:K,IF(武魂!B4435&gt;=50,10,IF(武魂!B4435&gt;=25,6)),0),0))</f>
        <v>,"dpspro":50</v>
      </c>
      <c r="K4435" s="32" t="str">
        <f t="shared" si="294"/>
        <v>"atk":300,"hp":5000,"undpspro":100,"dpspro":50</v>
      </c>
      <c r="L4435" s="20" t="str">
        <f>IF(B4435&gt;=50,VLOOKUP(A4435,英雄数据表!A:L,11,FALSE),IF(B4435&gt;=25,VLOOKUP(A4435,英雄数据表!A:L,7,0),""))</f>
        <v>"3303601004"</v>
      </c>
      <c r="M4435" s="20" t="str">
        <f>IFERROR(VLOOKUP(B4435,属性中转表!$K$2:$O$21,5,FALSE),"")</f>
        <v/>
      </c>
      <c r="N4435" s="20" t="str">
        <f>IF(B4435=25,VLOOKUP(A4435,英雄数据表!A:L,8,FALSE),IF(B4435=50,VLOOKUP(A4435,英雄数据表!A:L,12,0),""))</f>
        <v/>
      </c>
    </row>
    <row r="4436" spans="1:14" x14ac:dyDescent="0.3">
      <c r="A4436" s="20">
        <v>33036</v>
      </c>
      <c r="B4436" s="21">
        <f t="shared" si="291"/>
        <v>35</v>
      </c>
      <c r="C4436" s="21">
        <v>5</v>
      </c>
      <c r="D4436" s="21">
        <f>VLOOKUP(A4436,英雄数据表!A:D,4,0)</f>
        <v>3</v>
      </c>
      <c r="E4436" s="20" t="str">
        <f>VLOOKUP(A4436,英雄数据表!A:C,3,0)</f>
        <v>地精维修仪</v>
      </c>
      <c r="F4436" s="20">
        <f t="shared" si="292"/>
        <v>33036</v>
      </c>
      <c r="G4436" s="20">
        <f t="shared" si="293"/>
        <v>33036</v>
      </c>
      <c r="H4436" s="21" t="str">
        <f>VLOOKUP(B4436,属性中转表!A:F,6,FALSE)</f>
        <v>"hp":107100,"atk":2975</v>
      </c>
      <c r="I4436" s="20" t="str">
        <f>IF(VLOOKUP(B4436,属性中转表!A:G,7,FALSE)=0,"",VLOOKUP(VLOOKUP(B4436,属性中转表!A:G,7,FALSE),属性中转表!$K$2:$P$21,6,0))&amp;IF(VLOOKUP(B4436,属性中转表!A:G,7,FALSE)&gt;=50,VLOOKUP(A4436,英雄数据表!A:K,9,0),IF(VLOOKUP(B4436,属性中转表!A:G,7,FALSE)&gt;=25,VLOOKUP(A4436,英雄数据表!A:K,5,0),""))</f>
        <v>"atk":300,"hp":5000,"undpspro":100</v>
      </c>
      <c r="J4436" s="20" t="str">
        <f>IF(I4436="","",属性中转表!$I$1&amp;(IF(VLOOKUP(B4436,属性中转表!A:G,7,FALSE)=0,0,VLOOKUP(VLOOKUP(B4436,属性中转表!A:G,7,FALSE),属性中转表!$K$2:$P$21,4,0)))+IFERROR(VLOOKUP(A4436,英雄数据表!A:K,IF(武魂!B4436&gt;=50,10,IF(武魂!B4436&gt;=25,6)),0),0))</f>
        <v>,"dpspro":100</v>
      </c>
      <c r="K4436" s="32" t="str">
        <f t="shared" si="294"/>
        <v>"atk":300,"hp":5000,"undpspro":100,"dpspro":100</v>
      </c>
      <c r="L4436" s="20" t="str">
        <f>IF(B4436&gt;=50,VLOOKUP(A4436,英雄数据表!A:L,11,FALSE),IF(B4436&gt;=25,VLOOKUP(A4436,英雄数据表!A:L,7,0),""))</f>
        <v>"3303601004"</v>
      </c>
      <c r="M4436" s="20" t="str">
        <f>IFERROR(VLOOKUP(B4436,属性中转表!$K$2:$O$21,5,FALSE),"")</f>
        <v>"dpspro":50</v>
      </c>
      <c r="N4436" s="20" t="str">
        <f>IF(B4436=25,VLOOKUP(A4436,英雄数据表!A:L,8,FALSE),IF(B4436=50,VLOOKUP(A4436,英雄数据表!A:L,12,0),""))</f>
        <v/>
      </c>
    </row>
    <row r="4437" spans="1:14" x14ac:dyDescent="0.3">
      <c r="A4437" s="20">
        <v>33036</v>
      </c>
      <c r="B4437" s="21">
        <f t="shared" si="291"/>
        <v>36</v>
      </c>
      <c r="C4437" s="21">
        <v>5</v>
      </c>
      <c r="D4437" s="21">
        <f>VLOOKUP(A4437,英雄数据表!A:D,4,0)</f>
        <v>3</v>
      </c>
      <c r="E4437" s="20" t="str">
        <f>VLOOKUP(A4437,英雄数据表!A:C,3,0)</f>
        <v>地精维修仪</v>
      </c>
      <c r="F4437" s="20">
        <f t="shared" si="292"/>
        <v>33036</v>
      </c>
      <c r="G4437" s="20">
        <f t="shared" si="293"/>
        <v>33036</v>
      </c>
      <c r="H4437" s="21" t="str">
        <f>VLOOKUP(B4437,属性中转表!A:F,6,FALSE)</f>
        <v>"hp":111600,"atk":3100</v>
      </c>
      <c r="I4437" s="20" t="str">
        <f>IF(VLOOKUP(B4437,属性中转表!A:G,7,FALSE)=0,"",VLOOKUP(VLOOKUP(B4437,属性中转表!A:G,7,FALSE),属性中转表!$K$2:$P$21,6,0))&amp;IF(VLOOKUP(B4437,属性中转表!A:G,7,FALSE)&gt;=50,VLOOKUP(A4437,英雄数据表!A:K,9,0),IF(VLOOKUP(B4437,属性中转表!A:G,7,FALSE)&gt;=25,VLOOKUP(A4437,英雄数据表!A:K,5,0),""))</f>
        <v>"atk":300,"hp":5000,"undpspro":100</v>
      </c>
      <c r="J4437" s="20" t="str">
        <f>IF(I4437="","",属性中转表!$I$1&amp;(IF(VLOOKUP(B4437,属性中转表!A:G,7,FALSE)=0,0,VLOOKUP(VLOOKUP(B4437,属性中转表!A:G,7,FALSE),属性中转表!$K$2:$P$21,4,0)))+IFERROR(VLOOKUP(A4437,英雄数据表!A:K,IF(武魂!B4437&gt;=50,10,IF(武魂!B4437&gt;=25,6)),0),0))</f>
        <v>,"dpspro":100</v>
      </c>
      <c r="K4437" s="32" t="str">
        <f t="shared" si="294"/>
        <v>"atk":300,"hp":5000,"undpspro":100,"dpspro":100</v>
      </c>
      <c r="L4437" s="20" t="str">
        <f>IF(B4437&gt;=50,VLOOKUP(A4437,英雄数据表!A:L,11,FALSE),IF(B4437&gt;=25,VLOOKUP(A4437,英雄数据表!A:L,7,0),""))</f>
        <v>"3303601004"</v>
      </c>
      <c r="M4437" s="20" t="str">
        <f>IFERROR(VLOOKUP(B4437,属性中转表!$K$2:$O$21,5,FALSE),"")</f>
        <v/>
      </c>
      <c r="N4437" s="20" t="str">
        <f>IF(B4437=25,VLOOKUP(A4437,英雄数据表!A:L,8,FALSE),IF(B4437=50,VLOOKUP(A4437,英雄数据表!A:L,12,0),""))</f>
        <v/>
      </c>
    </row>
    <row r="4438" spans="1:14" x14ac:dyDescent="0.3">
      <c r="A4438" s="20">
        <v>33036</v>
      </c>
      <c r="B4438" s="21">
        <f t="shared" si="291"/>
        <v>37</v>
      </c>
      <c r="C4438" s="21">
        <v>5</v>
      </c>
      <c r="D4438" s="21">
        <f>VLOOKUP(A4438,英雄数据表!A:D,4,0)</f>
        <v>3</v>
      </c>
      <c r="E4438" s="20" t="str">
        <f>VLOOKUP(A4438,英雄数据表!A:C,3,0)</f>
        <v>地精维修仪</v>
      </c>
      <c r="F4438" s="20">
        <f t="shared" si="292"/>
        <v>33036</v>
      </c>
      <c r="G4438" s="20">
        <f t="shared" si="293"/>
        <v>33036</v>
      </c>
      <c r="H4438" s="21" t="str">
        <f>VLOOKUP(B4438,属性中转表!A:F,6,FALSE)</f>
        <v>"hp":116100,"atk":3225</v>
      </c>
      <c r="I4438" s="20" t="str">
        <f>IF(VLOOKUP(B4438,属性中转表!A:G,7,FALSE)=0,"",VLOOKUP(VLOOKUP(B4438,属性中转表!A:G,7,FALSE),属性中转表!$K$2:$P$21,6,0))&amp;IF(VLOOKUP(B4438,属性中转表!A:G,7,FALSE)&gt;=50,VLOOKUP(A4438,英雄数据表!A:K,9,0),IF(VLOOKUP(B4438,属性中转表!A:G,7,FALSE)&gt;=25,VLOOKUP(A4438,英雄数据表!A:K,5,0),""))</f>
        <v>"atk":300,"hp":5000,"undpspro":100</v>
      </c>
      <c r="J4438" s="20" t="str">
        <f>IF(I4438="","",属性中转表!$I$1&amp;(IF(VLOOKUP(B4438,属性中转表!A:G,7,FALSE)=0,0,VLOOKUP(VLOOKUP(B4438,属性中转表!A:G,7,FALSE),属性中转表!$K$2:$P$21,4,0)))+IFERROR(VLOOKUP(A4438,英雄数据表!A:K,IF(武魂!B4438&gt;=50,10,IF(武魂!B4438&gt;=25,6)),0),0))</f>
        <v>,"dpspro":100</v>
      </c>
      <c r="K4438" s="32" t="str">
        <f t="shared" si="294"/>
        <v>"atk":300,"hp":5000,"undpspro":100,"dpspro":100</v>
      </c>
      <c r="L4438" s="20" t="str">
        <f>IF(B4438&gt;=50,VLOOKUP(A4438,英雄数据表!A:L,11,FALSE),IF(B4438&gt;=25,VLOOKUP(A4438,英雄数据表!A:L,7,0),""))</f>
        <v>"3303601004"</v>
      </c>
      <c r="M4438" s="20" t="str">
        <f>IFERROR(VLOOKUP(B4438,属性中转表!$K$2:$O$21,5,FALSE),"")</f>
        <v/>
      </c>
      <c r="N4438" s="20" t="str">
        <f>IF(B4438=25,VLOOKUP(A4438,英雄数据表!A:L,8,FALSE),IF(B4438=50,VLOOKUP(A4438,英雄数据表!A:L,12,0),""))</f>
        <v/>
      </c>
    </row>
    <row r="4439" spans="1:14" x14ac:dyDescent="0.3">
      <c r="A4439" s="20">
        <v>33036</v>
      </c>
      <c r="B4439" s="21">
        <f t="shared" si="291"/>
        <v>38</v>
      </c>
      <c r="C4439" s="21">
        <v>5</v>
      </c>
      <c r="D4439" s="21">
        <f>VLOOKUP(A4439,英雄数据表!A:D,4,0)</f>
        <v>3</v>
      </c>
      <c r="E4439" s="20" t="str">
        <f>VLOOKUP(A4439,英雄数据表!A:C,3,0)</f>
        <v>地精维修仪</v>
      </c>
      <c r="F4439" s="20">
        <f t="shared" si="292"/>
        <v>33036</v>
      </c>
      <c r="G4439" s="20">
        <f t="shared" si="293"/>
        <v>33036</v>
      </c>
      <c r="H4439" s="21" t="str">
        <f>VLOOKUP(B4439,属性中转表!A:F,6,FALSE)</f>
        <v>"hp":120600,"atk":3350</v>
      </c>
      <c r="I4439" s="20" t="str">
        <f>IF(VLOOKUP(B4439,属性中转表!A:G,7,FALSE)=0,"",VLOOKUP(VLOOKUP(B4439,属性中转表!A:G,7,FALSE),属性中转表!$K$2:$P$21,6,0))&amp;IF(VLOOKUP(B4439,属性中转表!A:G,7,FALSE)&gt;=50,VLOOKUP(A4439,英雄数据表!A:K,9,0),IF(VLOOKUP(B4439,属性中转表!A:G,7,FALSE)&gt;=25,VLOOKUP(A4439,英雄数据表!A:K,5,0),""))</f>
        <v>"atk":300,"hp":5000,"undpspro":100</v>
      </c>
      <c r="J4439" s="20" t="str">
        <f>IF(I4439="","",属性中转表!$I$1&amp;(IF(VLOOKUP(B4439,属性中转表!A:G,7,FALSE)=0,0,VLOOKUP(VLOOKUP(B4439,属性中转表!A:G,7,FALSE),属性中转表!$K$2:$P$21,4,0)))+IFERROR(VLOOKUP(A4439,英雄数据表!A:K,IF(武魂!B4439&gt;=50,10,IF(武魂!B4439&gt;=25,6)),0),0))</f>
        <v>,"dpspro":100</v>
      </c>
      <c r="K4439" s="32" t="str">
        <f t="shared" si="294"/>
        <v>"atk":300,"hp":5000,"undpspro":100,"dpspro":100</v>
      </c>
      <c r="L4439" s="20" t="str">
        <f>IF(B4439&gt;=50,VLOOKUP(A4439,英雄数据表!A:L,11,FALSE),IF(B4439&gt;=25,VLOOKUP(A4439,英雄数据表!A:L,7,0),""))</f>
        <v>"3303601004"</v>
      </c>
      <c r="M4439" s="20" t="str">
        <f>IFERROR(VLOOKUP(B4439,属性中转表!$K$2:$O$21,5,FALSE),"")</f>
        <v/>
      </c>
      <c r="N4439" s="20" t="str">
        <f>IF(B4439=25,VLOOKUP(A4439,英雄数据表!A:L,8,FALSE),IF(B4439=50,VLOOKUP(A4439,英雄数据表!A:L,12,0),""))</f>
        <v/>
      </c>
    </row>
    <row r="4440" spans="1:14" x14ac:dyDescent="0.3">
      <c r="A4440" s="20">
        <v>33036</v>
      </c>
      <c r="B4440" s="21">
        <f t="shared" si="291"/>
        <v>39</v>
      </c>
      <c r="C4440" s="21">
        <v>5</v>
      </c>
      <c r="D4440" s="21">
        <f>VLOOKUP(A4440,英雄数据表!A:D,4,0)</f>
        <v>3</v>
      </c>
      <c r="E4440" s="20" t="str">
        <f>VLOOKUP(A4440,英雄数据表!A:C,3,0)</f>
        <v>地精维修仪</v>
      </c>
      <c r="F4440" s="20">
        <f t="shared" si="292"/>
        <v>33036</v>
      </c>
      <c r="G4440" s="20">
        <f t="shared" si="293"/>
        <v>33036</v>
      </c>
      <c r="H4440" s="21" t="str">
        <f>VLOOKUP(B4440,属性中转表!A:F,6,FALSE)</f>
        <v>"hp":125100,"atk":3475</v>
      </c>
      <c r="I4440" s="20" t="str">
        <f>IF(VLOOKUP(B4440,属性中转表!A:G,7,FALSE)=0,"",VLOOKUP(VLOOKUP(B4440,属性中转表!A:G,7,FALSE),属性中转表!$K$2:$P$21,6,0))&amp;IF(VLOOKUP(B4440,属性中转表!A:G,7,FALSE)&gt;=50,VLOOKUP(A4440,英雄数据表!A:K,9,0),IF(VLOOKUP(B4440,属性中转表!A:G,7,FALSE)&gt;=25,VLOOKUP(A4440,英雄数据表!A:K,5,0),""))</f>
        <v>"atk":300,"hp":5000,"undpspro":100</v>
      </c>
      <c r="J4440" s="20" t="str">
        <f>IF(I4440="","",属性中转表!$I$1&amp;(IF(VLOOKUP(B4440,属性中转表!A:G,7,FALSE)=0,0,VLOOKUP(VLOOKUP(B4440,属性中转表!A:G,7,FALSE),属性中转表!$K$2:$P$21,4,0)))+IFERROR(VLOOKUP(A4440,英雄数据表!A:K,IF(武魂!B4440&gt;=50,10,IF(武魂!B4440&gt;=25,6)),0),0))</f>
        <v>,"dpspro":100</v>
      </c>
      <c r="K4440" s="32" t="str">
        <f t="shared" si="294"/>
        <v>"atk":300,"hp":5000,"undpspro":100,"dpspro":100</v>
      </c>
      <c r="L4440" s="20" t="str">
        <f>IF(B4440&gt;=50,VLOOKUP(A4440,英雄数据表!A:L,11,FALSE),IF(B4440&gt;=25,VLOOKUP(A4440,英雄数据表!A:L,7,0),""))</f>
        <v>"3303601004"</v>
      </c>
      <c r="M4440" s="20" t="str">
        <f>IFERROR(VLOOKUP(B4440,属性中转表!$K$2:$O$21,5,FALSE),"")</f>
        <v/>
      </c>
      <c r="N4440" s="20" t="str">
        <f>IF(B4440=25,VLOOKUP(A4440,英雄数据表!A:L,8,FALSE),IF(B4440=50,VLOOKUP(A4440,英雄数据表!A:L,12,0),""))</f>
        <v/>
      </c>
    </row>
    <row r="4441" spans="1:14" x14ac:dyDescent="0.3">
      <c r="A4441" s="20">
        <v>33036</v>
      </c>
      <c r="B4441" s="21">
        <f t="shared" si="291"/>
        <v>40</v>
      </c>
      <c r="C4441" s="21">
        <v>5</v>
      </c>
      <c r="D4441" s="21">
        <f>VLOOKUP(A4441,英雄数据表!A:D,4,0)</f>
        <v>3</v>
      </c>
      <c r="E4441" s="20" t="str">
        <f>VLOOKUP(A4441,英雄数据表!A:C,3,0)</f>
        <v>地精维修仪</v>
      </c>
      <c r="F4441" s="20">
        <f t="shared" si="292"/>
        <v>33036</v>
      </c>
      <c r="G4441" s="20">
        <f t="shared" si="293"/>
        <v>33036</v>
      </c>
      <c r="H4441" s="21" t="str">
        <f>VLOOKUP(B4441,属性中转表!A:F,6,FALSE)</f>
        <v>"hp":129600,"atk":3600</v>
      </c>
      <c r="I4441" s="20" t="str">
        <f>IF(VLOOKUP(B4441,属性中转表!A:G,7,FALSE)=0,"",VLOOKUP(VLOOKUP(B4441,属性中转表!A:G,7,FALSE),属性中转表!$K$2:$P$21,6,0))&amp;IF(VLOOKUP(B4441,属性中转表!A:G,7,FALSE)&gt;=50,VLOOKUP(A4441,英雄数据表!A:K,9,0),IF(VLOOKUP(B4441,属性中转表!A:G,7,FALSE)&gt;=25,VLOOKUP(A4441,英雄数据表!A:K,5,0),""))</f>
        <v>"atk":300,"hp":5000,"undpspro":100,"pvpdpspro":50</v>
      </c>
      <c r="J4441" s="20" t="str">
        <f>IF(I4441="","",属性中转表!$I$1&amp;(IF(VLOOKUP(B4441,属性中转表!A:G,7,FALSE)=0,0,VLOOKUP(VLOOKUP(B4441,属性中转表!A:G,7,FALSE),属性中转表!$K$2:$P$21,4,0)))+IFERROR(VLOOKUP(A4441,英雄数据表!A:K,IF(武魂!B4441&gt;=50,10,IF(武魂!B4441&gt;=25,6)),0),0))</f>
        <v>,"dpspro":100</v>
      </c>
      <c r="K4441" s="32" t="str">
        <f t="shared" si="294"/>
        <v>"atk":300,"hp":5000,"undpspro":100,"pvpdpspro":50,"dpspro":100</v>
      </c>
      <c r="L4441" s="20" t="str">
        <f>IF(B4441&gt;=50,VLOOKUP(A4441,英雄数据表!A:L,11,FALSE),IF(B4441&gt;=25,VLOOKUP(A4441,英雄数据表!A:L,7,0),""))</f>
        <v>"3303601004"</v>
      </c>
      <c r="M4441" s="20" t="str">
        <f>IFERROR(VLOOKUP(B4441,属性中转表!$K$2:$O$21,5,FALSE),"")</f>
        <v>"pvpdpspro":50</v>
      </c>
      <c r="N4441" s="20" t="str">
        <f>IF(B4441=25,VLOOKUP(A4441,英雄数据表!A:L,8,FALSE),IF(B4441=50,VLOOKUP(A4441,英雄数据表!A:L,12,0),""))</f>
        <v/>
      </c>
    </row>
    <row r="4442" spans="1:14" x14ac:dyDescent="0.3">
      <c r="A4442" s="20">
        <v>33036</v>
      </c>
      <c r="B4442" s="21">
        <f t="shared" si="291"/>
        <v>41</v>
      </c>
      <c r="C4442" s="21">
        <v>5</v>
      </c>
      <c r="D4442" s="21">
        <f>VLOOKUP(A4442,英雄数据表!A:D,4,0)</f>
        <v>3</v>
      </c>
      <c r="E4442" s="20" t="str">
        <f>VLOOKUP(A4442,英雄数据表!A:C,3,0)</f>
        <v>地精维修仪</v>
      </c>
      <c r="F4442" s="20">
        <f t="shared" si="292"/>
        <v>33036</v>
      </c>
      <c r="G4442" s="20">
        <f t="shared" si="293"/>
        <v>33036</v>
      </c>
      <c r="H4442" s="21" t="str">
        <f>VLOOKUP(B4442,属性中转表!A:F,6,FALSE)</f>
        <v>"hp":135000,"atk":3750</v>
      </c>
      <c r="I4442" s="20" t="str">
        <f>IF(VLOOKUP(B4442,属性中转表!A:G,7,FALSE)=0,"",VLOOKUP(VLOOKUP(B4442,属性中转表!A:G,7,FALSE),属性中转表!$K$2:$P$21,6,0))&amp;IF(VLOOKUP(B4442,属性中转表!A:G,7,FALSE)&gt;=50,VLOOKUP(A4442,英雄数据表!A:K,9,0),IF(VLOOKUP(B4442,属性中转表!A:G,7,FALSE)&gt;=25,VLOOKUP(A4442,英雄数据表!A:K,5,0),""))</f>
        <v>"atk":300,"hp":5000,"undpspro":100,"pvpdpspro":50</v>
      </c>
      <c r="J4442" s="20" t="str">
        <f>IF(I4442="","",属性中转表!$I$1&amp;(IF(VLOOKUP(B4442,属性中转表!A:G,7,FALSE)=0,0,VLOOKUP(VLOOKUP(B4442,属性中转表!A:G,7,FALSE),属性中转表!$K$2:$P$21,4,0)))+IFERROR(VLOOKUP(A4442,英雄数据表!A:K,IF(武魂!B4442&gt;=50,10,IF(武魂!B4442&gt;=25,6)),0),0))</f>
        <v>,"dpspro":100</v>
      </c>
      <c r="K4442" s="32" t="str">
        <f t="shared" si="294"/>
        <v>"atk":300,"hp":5000,"undpspro":100,"pvpdpspro":50,"dpspro":100</v>
      </c>
      <c r="L4442" s="20" t="str">
        <f>IF(B4442&gt;=50,VLOOKUP(A4442,英雄数据表!A:L,11,FALSE),IF(B4442&gt;=25,VLOOKUP(A4442,英雄数据表!A:L,7,0),""))</f>
        <v>"3303601004"</v>
      </c>
      <c r="M4442" s="20" t="str">
        <f>IFERROR(VLOOKUP(B4442,属性中转表!$K$2:$O$21,5,FALSE),"")</f>
        <v/>
      </c>
      <c r="N4442" s="20" t="str">
        <f>IF(B4442=25,VLOOKUP(A4442,英雄数据表!A:L,8,FALSE),IF(B4442=50,VLOOKUP(A4442,英雄数据表!A:L,12,0),""))</f>
        <v/>
      </c>
    </row>
    <row r="4443" spans="1:14" x14ac:dyDescent="0.3">
      <c r="A4443" s="20">
        <v>33036</v>
      </c>
      <c r="B4443" s="21">
        <f t="shared" si="291"/>
        <v>42</v>
      </c>
      <c r="C4443" s="21">
        <v>5</v>
      </c>
      <c r="D4443" s="21">
        <f>VLOOKUP(A4443,英雄数据表!A:D,4,0)</f>
        <v>3</v>
      </c>
      <c r="E4443" s="20" t="str">
        <f>VLOOKUP(A4443,英雄数据表!A:C,3,0)</f>
        <v>地精维修仪</v>
      </c>
      <c r="F4443" s="20">
        <f t="shared" si="292"/>
        <v>33036</v>
      </c>
      <c r="G4443" s="20">
        <f t="shared" si="293"/>
        <v>33036</v>
      </c>
      <c r="H4443" s="21" t="str">
        <f>VLOOKUP(B4443,属性中转表!A:F,6,FALSE)</f>
        <v>"hp":140400,"atk":3900</v>
      </c>
      <c r="I4443" s="20" t="str">
        <f>IF(VLOOKUP(B4443,属性中转表!A:G,7,FALSE)=0,"",VLOOKUP(VLOOKUP(B4443,属性中转表!A:G,7,FALSE),属性中转表!$K$2:$P$21,6,0))&amp;IF(VLOOKUP(B4443,属性中转表!A:G,7,FALSE)&gt;=50,VLOOKUP(A4443,英雄数据表!A:K,9,0),IF(VLOOKUP(B4443,属性中转表!A:G,7,FALSE)&gt;=25,VLOOKUP(A4443,英雄数据表!A:K,5,0),""))</f>
        <v>"atk":300,"hp":5000,"undpspro":100,"pvpdpspro":50</v>
      </c>
      <c r="J4443" s="20" t="str">
        <f>IF(I4443="","",属性中转表!$I$1&amp;(IF(VLOOKUP(B4443,属性中转表!A:G,7,FALSE)=0,0,VLOOKUP(VLOOKUP(B4443,属性中转表!A:G,7,FALSE),属性中转表!$K$2:$P$21,4,0)))+IFERROR(VLOOKUP(A4443,英雄数据表!A:K,IF(武魂!B4443&gt;=50,10,IF(武魂!B4443&gt;=25,6)),0),0))</f>
        <v>,"dpspro":100</v>
      </c>
      <c r="K4443" s="32" t="str">
        <f t="shared" si="294"/>
        <v>"atk":300,"hp":5000,"undpspro":100,"pvpdpspro":50,"dpspro":100</v>
      </c>
      <c r="L4443" s="20" t="str">
        <f>IF(B4443&gt;=50,VLOOKUP(A4443,英雄数据表!A:L,11,FALSE),IF(B4443&gt;=25,VLOOKUP(A4443,英雄数据表!A:L,7,0),""))</f>
        <v>"3303601004"</v>
      </c>
      <c r="M4443" s="20" t="str">
        <f>IFERROR(VLOOKUP(B4443,属性中转表!$K$2:$O$21,5,FALSE),"")</f>
        <v/>
      </c>
      <c r="N4443" s="20" t="str">
        <f>IF(B4443=25,VLOOKUP(A4443,英雄数据表!A:L,8,FALSE),IF(B4443=50,VLOOKUP(A4443,英雄数据表!A:L,12,0),""))</f>
        <v/>
      </c>
    </row>
    <row r="4444" spans="1:14" x14ac:dyDescent="0.3">
      <c r="A4444" s="20">
        <v>33036</v>
      </c>
      <c r="B4444" s="21">
        <f t="shared" si="291"/>
        <v>43</v>
      </c>
      <c r="C4444" s="21">
        <v>5</v>
      </c>
      <c r="D4444" s="21">
        <f>VLOOKUP(A4444,英雄数据表!A:D,4,0)</f>
        <v>3</v>
      </c>
      <c r="E4444" s="20" t="str">
        <f>VLOOKUP(A4444,英雄数据表!A:C,3,0)</f>
        <v>地精维修仪</v>
      </c>
      <c r="F4444" s="20">
        <f t="shared" si="292"/>
        <v>33036</v>
      </c>
      <c r="G4444" s="20">
        <f t="shared" si="293"/>
        <v>33036</v>
      </c>
      <c r="H4444" s="21" t="str">
        <f>VLOOKUP(B4444,属性中转表!A:F,6,FALSE)</f>
        <v>"hp":145800,"atk":4050</v>
      </c>
      <c r="I4444" s="20" t="str">
        <f>IF(VLOOKUP(B4444,属性中转表!A:G,7,FALSE)=0,"",VLOOKUP(VLOOKUP(B4444,属性中转表!A:G,7,FALSE),属性中转表!$K$2:$P$21,6,0))&amp;IF(VLOOKUP(B4444,属性中转表!A:G,7,FALSE)&gt;=50,VLOOKUP(A4444,英雄数据表!A:K,9,0),IF(VLOOKUP(B4444,属性中转表!A:G,7,FALSE)&gt;=25,VLOOKUP(A4444,英雄数据表!A:K,5,0),""))</f>
        <v>"atk":300,"hp":5000,"undpspro":100,"pvpdpspro":50</v>
      </c>
      <c r="J4444" s="20" t="str">
        <f>IF(I4444="","",属性中转表!$I$1&amp;(IF(VLOOKUP(B4444,属性中转表!A:G,7,FALSE)=0,0,VLOOKUP(VLOOKUP(B4444,属性中转表!A:G,7,FALSE),属性中转表!$K$2:$P$21,4,0)))+IFERROR(VLOOKUP(A4444,英雄数据表!A:K,IF(武魂!B4444&gt;=50,10,IF(武魂!B4444&gt;=25,6)),0),0))</f>
        <v>,"dpspro":100</v>
      </c>
      <c r="K4444" s="32" t="str">
        <f t="shared" si="294"/>
        <v>"atk":300,"hp":5000,"undpspro":100,"pvpdpspro":50,"dpspro":100</v>
      </c>
      <c r="L4444" s="20" t="str">
        <f>IF(B4444&gt;=50,VLOOKUP(A4444,英雄数据表!A:L,11,FALSE),IF(B4444&gt;=25,VLOOKUP(A4444,英雄数据表!A:L,7,0),""))</f>
        <v>"3303601004"</v>
      </c>
      <c r="M4444" s="20" t="str">
        <f>IFERROR(VLOOKUP(B4444,属性中转表!$K$2:$O$21,5,FALSE),"")</f>
        <v/>
      </c>
      <c r="N4444" s="20" t="str">
        <f>IF(B4444=25,VLOOKUP(A4444,英雄数据表!A:L,8,FALSE),IF(B4444=50,VLOOKUP(A4444,英雄数据表!A:L,12,0),""))</f>
        <v/>
      </c>
    </row>
    <row r="4445" spans="1:14" x14ac:dyDescent="0.3">
      <c r="A4445" s="20">
        <v>33036</v>
      </c>
      <c r="B4445" s="21">
        <f t="shared" si="291"/>
        <v>44</v>
      </c>
      <c r="C4445" s="21">
        <v>5</v>
      </c>
      <c r="D4445" s="21">
        <f>VLOOKUP(A4445,英雄数据表!A:D,4,0)</f>
        <v>3</v>
      </c>
      <c r="E4445" s="20" t="str">
        <f>VLOOKUP(A4445,英雄数据表!A:C,3,0)</f>
        <v>地精维修仪</v>
      </c>
      <c r="F4445" s="20">
        <f t="shared" si="292"/>
        <v>33036</v>
      </c>
      <c r="G4445" s="20">
        <f t="shared" si="293"/>
        <v>33036</v>
      </c>
      <c r="H4445" s="21" t="str">
        <f>VLOOKUP(B4445,属性中转表!A:F,6,FALSE)</f>
        <v>"hp":151200,"atk":4200</v>
      </c>
      <c r="I4445" s="20" t="str">
        <f>IF(VLOOKUP(B4445,属性中转表!A:G,7,FALSE)=0,"",VLOOKUP(VLOOKUP(B4445,属性中转表!A:G,7,FALSE),属性中转表!$K$2:$P$21,6,0))&amp;IF(VLOOKUP(B4445,属性中转表!A:G,7,FALSE)&gt;=50,VLOOKUP(A4445,英雄数据表!A:K,9,0),IF(VLOOKUP(B4445,属性中转表!A:G,7,FALSE)&gt;=25,VLOOKUP(A4445,英雄数据表!A:K,5,0),""))</f>
        <v>"atk":300,"hp":5000,"undpspro":100,"pvpdpspro":50</v>
      </c>
      <c r="J4445" s="20" t="str">
        <f>IF(I4445="","",属性中转表!$I$1&amp;(IF(VLOOKUP(B4445,属性中转表!A:G,7,FALSE)=0,0,VLOOKUP(VLOOKUP(B4445,属性中转表!A:G,7,FALSE),属性中转表!$K$2:$P$21,4,0)))+IFERROR(VLOOKUP(A4445,英雄数据表!A:K,IF(武魂!B4445&gt;=50,10,IF(武魂!B4445&gt;=25,6)),0),0))</f>
        <v>,"dpspro":100</v>
      </c>
      <c r="K4445" s="32" t="str">
        <f t="shared" si="294"/>
        <v>"atk":300,"hp":5000,"undpspro":100,"pvpdpspro":50,"dpspro":100</v>
      </c>
      <c r="L4445" s="20" t="str">
        <f>IF(B4445&gt;=50,VLOOKUP(A4445,英雄数据表!A:L,11,FALSE),IF(B4445&gt;=25,VLOOKUP(A4445,英雄数据表!A:L,7,0),""))</f>
        <v>"3303601004"</v>
      </c>
      <c r="M4445" s="20" t="str">
        <f>IFERROR(VLOOKUP(B4445,属性中转表!$K$2:$O$21,5,FALSE),"")</f>
        <v/>
      </c>
      <c r="N4445" s="20" t="str">
        <f>IF(B4445=25,VLOOKUP(A4445,英雄数据表!A:L,8,FALSE),IF(B4445=50,VLOOKUP(A4445,英雄数据表!A:L,12,0),""))</f>
        <v/>
      </c>
    </row>
    <row r="4446" spans="1:14" x14ac:dyDescent="0.3">
      <c r="A4446" s="20">
        <v>33036</v>
      </c>
      <c r="B4446" s="21">
        <f t="shared" si="291"/>
        <v>45</v>
      </c>
      <c r="C4446" s="21">
        <v>5</v>
      </c>
      <c r="D4446" s="21">
        <f>VLOOKUP(A4446,英雄数据表!A:D,4,0)</f>
        <v>3</v>
      </c>
      <c r="E4446" s="20" t="str">
        <f>VLOOKUP(A4446,英雄数据表!A:C,3,0)</f>
        <v>地精维修仪</v>
      </c>
      <c r="F4446" s="20">
        <f t="shared" si="292"/>
        <v>33036</v>
      </c>
      <c r="G4446" s="20">
        <f t="shared" si="293"/>
        <v>33036</v>
      </c>
      <c r="H4446" s="21" t="str">
        <f>VLOOKUP(B4446,属性中转表!A:F,6,FALSE)</f>
        <v>"hp":156600,"atk":4350</v>
      </c>
      <c r="I4446" s="20" t="str">
        <f>IF(VLOOKUP(B4446,属性中转表!A:G,7,FALSE)=0,"",VLOOKUP(VLOOKUP(B4446,属性中转表!A:G,7,FALSE),属性中转表!$K$2:$P$21,6,0))&amp;IF(VLOOKUP(B4446,属性中转表!A:G,7,FALSE)&gt;=50,VLOOKUP(A4446,英雄数据表!A:K,9,0),IF(VLOOKUP(B4446,属性中转表!A:G,7,FALSE)&gt;=25,VLOOKUP(A4446,英雄数据表!A:K,5,0),""))</f>
        <v>"atk":300,"hp":5000,"undpspro":100,"pvpdpspro":50,"pvpundpspro":50</v>
      </c>
      <c r="J4446" s="20" t="str">
        <f>IF(I4446="","",属性中转表!$I$1&amp;(IF(VLOOKUP(B4446,属性中转表!A:G,7,FALSE)=0,0,VLOOKUP(VLOOKUP(B4446,属性中转表!A:G,7,FALSE),属性中转表!$K$2:$P$21,4,0)))+IFERROR(VLOOKUP(A4446,英雄数据表!A:K,IF(武魂!B4446&gt;=50,10,IF(武魂!B4446&gt;=25,6)),0),0))</f>
        <v>,"dpspro":100</v>
      </c>
      <c r="K4446" s="32" t="str">
        <f t="shared" si="294"/>
        <v>"atk":300,"hp":5000,"undpspro":100,"pvpdpspro":50,"pvpundpspro":50,"dpspro":100</v>
      </c>
      <c r="L4446" s="20" t="str">
        <f>IF(B4446&gt;=50,VLOOKUP(A4446,英雄数据表!A:L,11,FALSE),IF(B4446&gt;=25,VLOOKUP(A4446,英雄数据表!A:L,7,0),""))</f>
        <v>"3303601004"</v>
      </c>
      <c r="M4446" s="20" t="str">
        <f>IFERROR(VLOOKUP(B4446,属性中转表!$K$2:$O$21,5,FALSE),"")</f>
        <v>"pvpundpspro":50</v>
      </c>
      <c r="N4446" s="20" t="str">
        <f>IF(B4446=25,VLOOKUP(A4446,英雄数据表!A:L,8,FALSE),IF(B4446=50,VLOOKUP(A4446,英雄数据表!A:L,12,0),""))</f>
        <v/>
      </c>
    </row>
    <row r="4447" spans="1:14" x14ac:dyDescent="0.3">
      <c r="A4447" s="20">
        <v>33036</v>
      </c>
      <c r="B4447" s="21">
        <f t="shared" si="291"/>
        <v>46</v>
      </c>
      <c r="C4447" s="21">
        <v>5</v>
      </c>
      <c r="D4447" s="21">
        <f>VLOOKUP(A4447,英雄数据表!A:D,4,0)</f>
        <v>3</v>
      </c>
      <c r="E4447" s="20" t="str">
        <f>VLOOKUP(A4447,英雄数据表!A:C,3,0)</f>
        <v>地精维修仪</v>
      </c>
      <c r="F4447" s="20">
        <f t="shared" si="292"/>
        <v>33036</v>
      </c>
      <c r="G4447" s="20">
        <f t="shared" si="293"/>
        <v>33036</v>
      </c>
      <c r="H4447" s="21" t="str">
        <f>VLOOKUP(B4447,属性中转表!A:F,6,FALSE)</f>
        <v>"hp":162000,"atk":4500</v>
      </c>
      <c r="I4447" s="20" t="str">
        <f>IF(VLOOKUP(B4447,属性中转表!A:G,7,FALSE)=0,"",VLOOKUP(VLOOKUP(B4447,属性中转表!A:G,7,FALSE),属性中转表!$K$2:$P$21,6,0))&amp;IF(VLOOKUP(B4447,属性中转表!A:G,7,FALSE)&gt;=50,VLOOKUP(A4447,英雄数据表!A:K,9,0),IF(VLOOKUP(B4447,属性中转表!A:G,7,FALSE)&gt;=25,VLOOKUP(A4447,英雄数据表!A:K,5,0),""))</f>
        <v>"atk":300,"hp":5000,"undpspro":100,"pvpdpspro":50,"pvpundpspro":50</v>
      </c>
      <c r="J4447" s="20" t="str">
        <f>IF(I4447="","",属性中转表!$I$1&amp;(IF(VLOOKUP(B4447,属性中转表!A:G,7,FALSE)=0,0,VLOOKUP(VLOOKUP(B4447,属性中转表!A:G,7,FALSE),属性中转表!$K$2:$P$21,4,0)))+IFERROR(VLOOKUP(A4447,英雄数据表!A:K,IF(武魂!B4447&gt;=50,10,IF(武魂!B4447&gt;=25,6)),0),0))</f>
        <v>,"dpspro":100</v>
      </c>
      <c r="K4447" s="32" t="str">
        <f t="shared" si="294"/>
        <v>"atk":300,"hp":5000,"undpspro":100,"pvpdpspro":50,"pvpundpspro":50,"dpspro":100</v>
      </c>
      <c r="L4447" s="20" t="str">
        <f>IF(B4447&gt;=50,VLOOKUP(A4447,英雄数据表!A:L,11,FALSE),IF(B4447&gt;=25,VLOOKUP(A4447,英雄数据表!A:L,7,0),""))</f>
        <v>"3303601004"</v>
      </c>
      <c r="M4447" s="20" t="str">
        <f>IFERROR(VLOOKUP(B4447,属性中转表!$K$2:$O$21,5,FALSE),"")</f>
        <v/>
      </c>
      <c r="N4447" s="20" t="str">
        <f>IF(B4447=25,VLOOKUP(A4447,英雄数据表!A:L,8,FALSE),IF(B4447=50,VLOOKUP(A4447,英雄数据表!A:L,12,0),""))</f>
        <v/>
      </c>
    </row>
    <row r="4448" spans="1:14" x14ac:dyDescent="0.3">
      <c r="A4448" s="20">
        <v>33036</v>
      </c>
      <c r="B4448" s="21">
        <f t="shared" si="291"/>
        <v>47</v>
      </c>
      <c r="C4448" s="21">
        <v>5</v>
      </c>
      <c r="D4448" s="21">
        <f>VLOOKUP(A4448,英雄数据表!A:D,4,0)</f>
        <v>3</v>
      </c>
      <c r="E4448" s="20" t="str">
        <f>VLOOKUP(A4448,英雄数据表!A:C,3,0)</f>
        <v>地精维修仪</v>
      </c>
      <c r="F4448" s="20">
        <f t="shared" si="292"/>
        <v>33036</v>
      </c>
      <c r="G4448" s="20">
        <f t="shared" si="293"/>
        <v>33036</v>
      </c>
      <c r="H4448" s="21" t="str">
        <f>VLOOKUP(B4448,属性中转表!A:F,6,FALSE)</f>
        <v>"hp":167400,"atk":4650</v>
      </c>
      <c r="I4448" s="20" t="str">
        <f>IF(VLOOKUP(B4448,属性中转表!A:G,7,FALSE)=0,"",VLOOKUP(VLOOKUP(B4448,属性中转表!A:G,7,FALSE),属性中转表!$K$2:$P$21,6,0))&amp;IF(VLOOKUP(B4448,属性中转表!A:G,7,FALSE)&gt;=50,VLOOKUP(A4448,英雄数据表!A:K,9,0),IF(VLOOKUP(B4448,属性中转表!A:G,7,FALSE)&gt;=25,VLOOKUP(A4448,英雄数据表!A:K,5,0),""))</f>
        <v>"atk":300,"hp":5000,"undpspro":100,"pvpdpspro":50,"pvpundpspro":50</v>
      </c>
      <c r="J4448" s="20" t="str">
        <f>IF(I4448="","",属性中转表!$I$1&amp;(IF(VLOOKUP(B4448,属性中转表!A:G,7,FALSE)=0,0,VLOOKUP(VLOOKUP(B4448,属性中转表!A:G,7,FALSE),属性中转表!$K$2:$P$21,4,0)))+IFERROR(VLOOKUP(A4448,英雄数据表!A:K,IF(武魂!B4448&gt;=50,10,IF(武魂!B4448&gt;=25,6)),0),0))</f>
        <v>,"dpspro":100</v>
      </c>
      <c r="K4448" s="32" t="str">
        <f t="shared" si="294"/>
        <v>"atk":300,"hp":5000,"undpspro":100,"pvpdpspro":50,"pvpundpspro":50,"dpspro":100</v>
      </c>
      <c r="L4448" s="20" t="str">
        <f>IF(B4448&gt;=50,VLOOKUP(A4448,英雄数据表!A:L,11,FALSE),IF(B4448&gt;=25,VLOOKUP(A4448,英雄数据表!A:L,7,0),""))</f>
        <v>"3303601004"</v>
      </c>
      <c r="M4448" s="20" t="str">
        <f>IFERROR(VLOOKUP(B4448,属性中转表!$K$2:$O$21,5,FALSE),"")</f>
        <v/>
      </c>
      <c r="N4448" s="20" t="str">
        <f>IF(B4448=25,VLOOKUP(A4448,英雄数据表!A:L,8,FALSE),IF(B4448=50,VLOOKUP(A4448,英雄数据表!A:L,12,0),""))</f>
        <v/>
      </c>
    </row>
    <row r="4449" spans="1:14" x14ac:dyDescent="0.3">
      <c r="A4449" s="20">
        <v>33036</v>
      </c>
      <c r="B4449" s="21">
        <f t="shared" si="291"/>
        <v>48</v>
      </c>
      <c r="C4449" s="21">
        <v>5</v>
      </c>
      <c r="D4449" s="21">
        <f>VLOOKUP(A4449,英雄数据表!A:D,4,0)</f>
        <v>3</v>
      </c>
      <c r="E4449" s="20" t="str">
        <f>VLOOKUP(A4449,英雄数据表!A:C,3,0)</f>
        <v>地精维修仪</v>
      </c>
      <c r="F4449" s="20">
        <f t="shared" si="292"/>
        <v>33036</v>
      </c>
      <c r="G4449" s="20">
        <f t="shared" si="293"/>
        <v>33036</v>
      </c>
      <c r="H4449" s="21" t="str">
        <f>VLOOKUP(B4449,属性中转表!A:F,6,FALSE)</f>
        <v>"hp":172800,"atk":4800</v>
      </c>
      <c r="I4449" s="20" t="str">
        <f>IF(VLOOKUP(B4449,属性中转表!A:G,7,FALSE)=0,"",VLOOKUP(VLOOKUP(B4449,属性中转表!A:G,7,FALSE),属性中转表!$K$2:$P$21,6,0))&amp;IF(VLOOKUP(B4449,属性中转表!A:G,7,FALSE)&gt;=50,VLOOKUP(A4449,英雄数据表!A:K,9,0),IF(VLOOKUP(B4449,属性中转表!A:G,7,FALSE)&gt;=25,VLOOKUP(A4449,英雄数据表!A:K,5,0),""))</f>
        <v>"atk":300,"hp":5000,"undpspro":100,"pvpdpspro":50,"pvpundpspro":50</v>
      </c>
      <c r="J4449" s="20" t="str">
        <f>IF(I4449="","",属性中转表!$I$1&amp;(IF(VLOOKUP(B4449,属性中转表!A:G,7,FALSE)=0,0,VLOOKUP(VLOOKUP(B4449,属性中转表!A:G,7,FALSE),属性中转表!$K$2:$P$21,4,0)))+IFERROR(VLOOKUP(A4449,英雄数据表!A:K,IF(武魂!B4449&gt;=50,10,IF(武魂!B4449&gt;=25,6)),0),0))</f>
        <v>,"dpspro":100</v>
      </c>
      <c r="K4449" s="32" t="str">
        <f t="shared" si="294"/>
        <v>"atk":300,"hp":5000,"undpspro":100,"pvpdpspro":50,"pvpundpspro":50,"dpspro":100</v>
      </c>
      <c r="L4449" s="20" t="str">
        <f>IF(B4449&gt;=50,VLOOKUP(A4449,英雄数据表!A:L,11,FALSE),IF(B4449&gt;=25,VLOOKUP(A4449,英雄数据表!A:L,7,0),""))</f>
        <v>"3303601004"</v>
      </c>
      <c r="M4449" s="20" t="str">
        <f>IFERROR(VLOOKUP(B4449,属性中转表!$K$2:$O$21,5,FALSE),"")</f>
        <v/>
      </c>
      <c r="N4449" s="20" t="str">
        <f>IF(B4449=25,VLOOKUP(A4449,英雄数据表!A:L,8,FALSE),IF(B4449=50,VLOOKUP(A4449,英雄数据表!A:L,12,0),""))</f>
        <v/>
      </c>
    </row>
    <row r="4450" spans="1:14" x14ac:dyDescent="0.3">
      <c r="A4450" s="20">
        <v>33036</v>
      </c>
      <c r="B4450" s="21">
        <f t="shared" si="291"/>
        <v>49</v>
      </c>
      <c r="C4450" s="21">
        <v>5</v>
      </c>
      <c r="D4450" s="21">
        <f>VLOOKUP(A4450,英雄数据表!A:D,4,0)</f>
        <v>3</v>
      </c>
      <c r="E4450" s="20" t="str">
        <f>VLOOKUP(A4450,英雄数据表!A:C,3,0)</f>
        <v>地精维修仪</v>
      </c>
      <c r="F4450" s="20">
        <f t="shared" si="292"/>
        <v>33036</v>
      </c>
      <c r="G4450" s="20">
        <f t="shared" si="293"/>
        <v>33036</v>
      </c>
      <c r="H4450" s="21" t="str">
        <f>VLOOKUP(B4450,属性中转表!A:F,6,FALSE)</f>
        <v>"hp":178200,"atk":4950</v>
      </c>
      <c r="I4450" s="20" t="str">
        <f>IF(VLOOKUP(B4450,属性中转表!A:G,7,FALSE)=0,"",VLOOKUP(VLOOKUP(B4450,属性中转表!A:G,7,FALSE),属性中转表!$K$2:$P$21,6,0))&amp;IF(VLOOKUP(B4450,属性中转表!A:G,7,FALSE)&gt;=50,VLOOKUP(A4450,英雄数据表!A:K,9,0),IF(VLOOKUP(B4450,属性中转表!A:G,7,FALSE)&gt;=25,VLOOKUP(A4450,英雄数据表!A:K,5,0),""))</f>
        <v>"atk":300,"hp":5000,"undpspro":100,"pvpdpspro":50,"pvpundpspro":50</v>
      </c>
      <c r="J4450" s="20" t="str">
        <f>IF(I4450="","",属性中转表!$I$1&amp;(IF(VLOOKUP(B4450,属性中转表!A:G,7,FALSE)=0,0,VLOOKUP(VLOOKUP(B4450,属性中转表!A:G,7,FALSE),属性中转表!$K$2:$P$21,4,0)))+IFERROR(VLOOKUP(A4450,英雄数据表!A:K,IF(武魂!B4450&gt;=50,10,IF(武魂!B4450&gt;=25,6)),0),0))</f>
        <v>,"dpspro":100</v>
      </c>
      <c r="K4450" s="32" t="str">
        <f t="shared" si="294"/>
        <v>"atk":300,"hp":5000,"undpspro":100,"pvpdpspro":50,"pvpundpspro":50,"dpspro":100</v>
      </c>
      <c r="L4450" s="20" t="str">
        <f>IF(B4450&gt;=50,VLOOKUP(A4450,英雄数据表!A:L,11,FALSE),IF(B4450&gt;=25,VLOOKUP(A4450,英雄数据表!A:L,7,0),""))</f>
        <v>"3303601004"</v>
      </c>
      <c r="M4450" s="20" t="str">
        <f>IFERROR(VLOOKUP(B4450,属性中转表!$K$2:$O$21,5,FALSE),"")</f>
        <v/>
      </c>
      <c r="N4450" s="20" t="str">
        <f>IF(B4450=25,VLOOKUP(A4450,英雄数据表!A:L,8,FALSE),IF(B4450=50,VLOOKUP(A4450,英雄数据表!A:L,12,0),""))</f>
        <v/>
      </c>
    </row>
    <row r="4451" spans="1:14" x14ac:dyDescent="0.3">
      <c r="A4451" s="20">
        <v>33036</v>
      </c>
      <c r="B4451" s="21">
        <f t="shared" ref="B4451:B4514" si="295">IF(A4451=A4450,B4450+1,1)</f>
        <v>50</v>
      </c>
      <c r="C4451" s="21">
        <v>5</v>
      </c>
      <c r="D4451" s="21">
        <f>VLOOKUP(A4451,英雄数据表!A:D,4,0)</f>
        <v>3</v>
      </c>
      <c r="E4451" s="20" t="str">
        <f>VLOOKUP(A4451,英雄数据表!A:C,3,0)</f>
        <v>地精维修仪</v>
      </c>
      <c r="F4451" s="20">
        <f t="shared" ref="F4451:F4514" si="296">A4451</f>
        <v>33036</v>
      </c>
      <c r="G4451" s="20">
        <f t="shared" ref="G4451:G4514" si="297">A4451</f>
        <v>33036</v>
      </c>
      <c r="H4451" s="21" t="str">
        <f>VLOOKUP(B4451,属性中转表!A:F,6,FALSE)</f>
        <v>"hp":183600,"atk":5100</v>
      </c>
      <c r="I4451" s="20" t="str">
        <f>IF(VLOOKUP(B4451,属性中转表!A:G,7,FALSE)=0,"",VLOOKUP(VLOOKUP(B4451,属性中转表!A:G,7,FALSE),属性中转表!$K$2:$P$21,6,0))&amp;IF(VLOOKUP(B4451,属性中转表!A:G,7,FALSE)&gt;=50,VLOOKUP(A4451,英雄数据表!A:K,9,0),IF(VLOOKUP(B4451,属性中转表!A:G,7,FALSE)&gt;=25,VLOOKUP(A4451,英雄数据表!A:K,5,0),""))</f>
        <v>"atk":300,"hp":5000,"undpspro":100,"pvpdpspro":50,"pvpundpspro":50</v>
      </c>
      <c r="J4451" s="20" t="str">
        <f>IF(I4451="","",属性中转表!$I$1&amp;(IF(VLOOKUP(B4451,属性中转表!A:G,7,FALSE)=0,0,VLOOKUP(VLOOKUP(B4451,属性中转表!A:G,7,FALSE),属性中转表!$K$2:$P$21,4,0)))+IFERROR(VLOOKUP(A4451,英雄数据表!A:K,IF(武魂!B4451&gt;=50,10,IF(武魂!B4451&gt;=25,6)),0),0))</f>
        <v>,"dpspro":100</v>
      </c>
      <c r="K4451" s="32" t="str">
        <f t="shared" si="294"/>
        <v>"atk":300,"hp":5000,"undpspro":100,"pvpdpspro":50,"pvpundpspro":50,"dpspro":100</v>
      </c>
      <c r="L4451" s="20" t="str">
        <f>IF(B4451&gt;=50,VLOOKUP(A4451,英雄数据表!A:L,11,FALSE),IF(B4451&gt;=25,VLOOKUP(A4451,英雄数据表!A:L,7,0),""))</f>
        <v>"3303602004"</v>
      </c>
      <c r="M4451" s="20" t="str">
        <f>IFERROR(VLOOKUP(B4451,属性中转表!$K$2:$O$21,5,FALSE),"")</f>
        <v/>
      </c>
      <c r="N4451" s="20" t="str">
        <f>IF(B4451=25,VLOOKUP(A4451,英雄数据表!A:L,8,FALSE),IF(B4451=50,VLOOKUP(A4451,英雄数据表!A:L,12,0),""))</f>
        <v>生命低于50%时将立刻恢复20%生命，并提升10%格挡持续3回合</v>
      </c>
    </row>
    <row r="4452" spans="1:14" x14ac:dyDescent="0.3">
      <c r="A4452" s="20">
        <v>33036</v>
      </c>
      <c r="B4452" s="21">
        <f t="shared" si="295"/>
        <v>51</v>
      </c>
      <c r="C4452" s="21">
        <v>5</v>
      </c>
      <c r="D4452" s="21">
        <f>VLOOKUP(A4452,英雄数据表!A:D,4,0)</f>
        <v>3</v>
      </c>
      <c r="E4452" s="20" t="str">
        <f>VLOOKUP(A4452,英雄数据表!A:C,3,0)</f>
        <v>地精维修仪</v>
      </c>
      <c r="F4452" s="20">
        <f t="shared" si="296"/>
        <v>33036</v>
      </c>
      <c r="G4452" s="20">
        <f t="shared" si="297"/>
        <v>33036</v>
      </c>
      <c r="H4452" s="21" t="str">
        <f>VLOOKUP(B4452,属性中转表!A:F,6,FALSE)</f>
        <v>"hp":189000,"atk":5250</v>
      </c>
      <c r="I4452" s="20" t="str">
        <f>IF(VLOOKUP(B4452,属性中转表!A:G,7,FALSE)=0,"",VLOOKUP(VLOOKUP(B4452,属性中转表!A:G,7,FALSE),属性中转表!$K$2:$P$21,6,0))&amp;IF(VLOOKUP(B4452,属性中转表!A:G,7,FALSE)&gt;=50,VLOOKUP(A4452,英雄数据表!A:K,9,0),IF(VLOOKUP(B4452,属性中转表!A:G,7,FALSE)&gt;=25,VLOOKUP(A4452,英雄数据表!A:K,5,0),""))</f>
        <v>"atk":300,"hp":5000,"undpspro":100,"pvpdpspro":50,"pvpundpspro":50</v>
      </c>
      <c r="J4452" s="20" t="str">
        <f>IF(I4452="","",属性中转表!$I$1&amp;(IF(VLOOKUP(B4452,属性中转表!A:G,7,FALSE)=0,0,VLOOKUP(VLOOKUP(B4452,属性中转表!A:G,7,FALSE),属性中转表!$K$2:$P$21,4,0)))+IFERROR(VLOOKUP(A4452,英雄数据表!A:K,IF(武魂!B4452&gt;=50,10,IF(武魂!B4452&gt;=25,6)),0),0))</f>
        <v>,"dpspro":100</v>
      </c>
      <c r="K4452" s="32" t="str">
        <f t="shared" si="294"/>
        <v>"atk":300,"hp":5000,"undpspro":100,"pvpdpspro":50,"pvpundpspro":50,"dpspro":100</v>
      </c>
      <c r="L4452" s="20" t="str">
        <f>IF(B4452&gt;=50,VLOOKUP(A4452,英雄数据表!A:L,11,FALSE),IF(B4452&gt;=25,VLOOKUP(A4452,英雄数据表!A:L,7,0),""))</f>
        <v>"3303602004"</v>
      </c>
      <c r="M4452" s="20" t="str">
        <f>IFERROR(VLOOKUP(B4452,属性中转表!$K$2:$O$21,5,FALSE),"")</f>
        <v/>
      </c>
      <c r="N4452" s="20" t="str">
        <f>IF(B4452=25,VLOOKUP(A4452,英雄数据表!A:L,8,FALSE),IF(B4452=50,VLOOKUP(A4452,英雄数据表!A:L,12,0),""))</f>
        <v/>
      </c>
    </row>
    <row r="4453" spans="1:14" x14ac:dyDescent="0.3">
      <c r="A4453" s="20">
        <v>33036</v>
      </c>
      <c r="B4453" s="21">
        <f t="shared" si="295"/>
        <v>52</v>
      </c>
      <c r="C4453" s="21">
        <v>5</v>
      </c>
      <c r="D4453" s="21">
        <f>VLOOKUP(A4453,英雄数据表!A:D,4,0)</f>
        <v>3</v>
      </c>
      <c r="E4453" s="20" t="str">
        <f>VLOOKUP(A4453,英雄数据表!A:C,3,0)</f>
        <v>地精维修仪</v>
      </c>
      <c r="F4453" s="20">
        <f t="shared" si="296"/>
        <v>33036</v>
      </c>
      <c r="G4453" s="20">
        <f t="shared" si="297"/>
        <v>33036</v>
      </c>
      <c r="H4453" s="21" t="str">
        <f>VLOOKUP(B4453,属性中转表!A:F,6,FALSE)</f>
        <v>"hp":194400,"atk":5400</v>
      </c>
      <c r="I4453" s="20" t="str">
        <f>IF(VLOOKUP(B4453,属性中转表!A:G,7,FALSE)=0,"",VLOOKUP(VLOOKUP(B4453,属性中转表!A:G,7,FALSE),属性中转表!$K$2:$P$21,6,0))&amp;IF(VLOOKUP(B4453,属性中转表!A:G,7,FALSE)&gt;=50,VLOOKUP(A4453,英雄数据表!A:K,9,0),IF(VLOOKUP(B4453,属性中转表!A:G,7,FALSE)&gt;=25,VLOOKUP(A4453,英雄数据表!A:K,5,0),""))</f>
        <v>"atk":300,"hp":5000,"undpspro":100,"pvpdpspro":50,"pvpundpspro":50</v>
      </c>
      <c r="J4453" s="20" t="str">
        <f>IF(I4453="","",属性中转表!$I$1&amp;(IF(VLOOKUP(B4453,属性中转表!A:G,7,FALSE)=0,0,VLOOKUP(VLOOKUP(B4453,属性中转表!A:G,7,FALSE),属性中转表!$K$2:$P$21,4,0)))+IFERROR(VLOOKUP(A4453,英雄数据表!A:K,IF(武魂!B4453&gt;=50,10,IF(武魂!B4453&gt;=25,6)),0),0))</f>
        <v>,"dpspro":100</v>
      </c>
      <c r="K4453" s="32" t="str">
        <f t="shared" si="294"/>
        <v>"atk":300,"hp":5000,"undpspro":100,"pvpdpspro":50,"pvpundpspro":50,"dpspro":100</v>
      </c>
      <c r="L4453" s="20" t="str">
        <f>IF(B4453&gt;=50,VLOOKUP(A4453,英雄数据表!A:L,11,FALSE),IF(B4453&gt;=25,VLOOKUP(A4453,英雄数据表!A:L,7,0),""))</f>
        <v>"3303602004"</v>
      </c>
      <c r="M4453" s="20" t="str">
        <f>IFERROR(VLOOKUP(B4453,属性中转表!$K$2:$O$21,5,FALSE),"")</f>
        <v/>
      </c>
      <c r="N4453" s="20" t="str">
        <f>IF(B4453=25,VLOOKUP(A4453,英雄数据表!A:L,8,FALSE),IF(B4453=50,VLOOKUP(A4453,英雄数据表!A:L,12,0),""))</f>
        <v/>
      </c>
    </row>
    <row r="4454" spans="1:14" x14ac:dyDescent="0.3">
      <c r="A4454" s="20">
        <v>33036</v>
      </c>
      <c r="B4454" s="21">
        <f t="shared" si="295"/>
        <v>53</v>
      </c>
      <c r="C4454" s="21">
        <v>5</v>
      </c>
      <c r="D4454" s="21">
        <f>VLOOKUP(A4454,英雄数据表!A:D,4,0)</f>
        <v>3</v>
      </c>
      <c r="E4454" s="20" t="str">
        <f>VLOOKUP(A4454,英雄数据表!A:C,3,0)</f>
        <v>地精维修仪</v>
      </c>
      <c r="F4454" s="20">
        <f t="shared" si="296"/>
        <v>33036</v>
      </c>
      <c r="G4454" s="20">
        <f t="shared" si="297"/>
        <v>33036</v>
      </c>
      <c r="H4454" s="21" t="str">
        <f>VLOOKUP(B4454,属性中转表!A:F,6,FALSE)</f>
        <v>"hp":199800,"atk":5550</v>
      </c>
      <c r="I4454" s="20" t="str">
        <f>IF(VLOOKUP(B4454,属性中转表!A:G,7,FALSE)=0,"",VLOOKUP(VLOOKUP(B4454,属性中转表!A:G,7,FALSE),属性中转表!$K$2:$P$21,6,0))&amp;IF(VLOOKUP(B4454,属性中转表!A:G,7,FALSE)&gt;=50,VLOOKUP(A4454,英雄数据表!A:K,9,0),IF(VLOOKUP(B4454,属性中转表!A:G,7,FALSE)&gt;=25,VLOOKUP(A4454,英雄数据表!A:K,5,0),""))</f>
        <v>"atk":300,"hp":5000,"undpspro":100,"pvpdpspro":50,"pvpundpspro":50</v>
      </c>
      <c r="J4454" s="20" t="str">
        <f>IF(I4454="","",属性中转表!$I$1&amp;(IF(VLOOKUP(B4454,属性中转表!A:G,7,FALSE)=0,0,VLOOKUP(VLOOKUP(B4454,属性中转表!A:G,7,FALSE),属性中转表!$K$2:$P$21,4,0)))+IFERROR(VLOOKUP(A4454,英雄数据表!A:K,IF(武魂!B4454&gt;=50,10,IF(武魂!B4454&gt;=25,6)),0),0))</f>
        <v>,"dpspro":100</v>
      </c>
      <c r="K4454" s="32" t="str">
        <f t="shared" si="294"/>
        <v>"atk":300,"hp":5000,"undpspro":100,"pvpdpspro":50,"pvpundpspro":50,"dpspro":100</v>
      </c>
      <c r="L4454" s="20" t="str">
        <f>IF(B4454&gt;=50,VLOOKUP(A4454,英雄数据表!A:L,11,FALSE),IF(B4454&gt;=25,VLOOKUP(A4454,英雄数据表!A:L,7,0),""))</f>
        <v>"3303602004"</v>
      </c>
      <c r="M4454" s="20" t="str">
        <f>IFERROR(VLOOKUP(B4454,属性中转表!$K$2:$O$21,5,FALSE),"")</f>
        <v/>
      </c>
      <c r="N4454" s="20" t="str">
        <f>IF(B4454=25,VLOOKUP(A4454,英雄数据表!A:L,8,FALSE),IF(B4454=50,VLOOKUP(A4454,英雄数据表!A:L,12,0),""))</f>
        <v/>
      </c>
    </row>
    <row r="4455" spans="1:14" x14ac:dyDescent="0.3">
      <c r="A4455" s="20">
        <v>33036</v>
      </c>
      <c r="B4455" s="21">
        <f t="shared" si="295"/>
        <v>54</v>
      </c>
      <c r="C4455" s="21">
        <v>5</v>
      </c>
      <c r="D4455" s="21">
        <f>VLOOKUP(A4455,英雄数据表!A:D,4,0)</f>
        <v>3</v>
      </c>
      <c r="E4455" s="20" t="str">
        <f>VLOOKUP(A4455,英雄数据表!A:C,3,0)</f>
        <v>地精维修仪</v>
      </c>
      <c r="F4455" s="20">
        <f t="shared" si="296"/>
        <v>33036</v>
      </c>
      <c r="G4455" s="20">
        <f t="shared" si="297"/>
        <v>33036</v>
      </c>
      <c r="H4455" s="21" t="str">
        <f>VLOOKUP(B4455,属性中转表!A:F,6,FALSE)</f>
        <v>"hp":205200,"atk":5700</v>
      </c>
      <c r="I4455" s="20" t="str">
        <f>IF(VLOOKUP(B4455,属性中转表!A:G,7,FALSE)=0,"",VLOOKUP(VLOOKUP(B4455,属性中转表!A:G,7,FALSE),属性中转表!$K$2:$P$21,6,0))&amp;IF(VLOOKUP(B4455,属性中转表!A:G,7,FALSE)&gt;=50,VLOOKUP(A4455,英雄数据表!A:K,9,0),IF(VLOOKUP(B4455,属性中转表!A:G,7,FALSE)&gt;=25,VLOOKUP(A4455,英雄数据表!A:K,5,0),""))</f>
        <v>"atk":300,"hp":5000,"undpspro":100,"pvpdpspro":50,"pvpundpspro":50</v>
      </c>
      <c r="J4455" s="20" t="str">
        <f>IF(I4455="","",属性中转表!$I$1&amp;(IF(VLOOKUP(B4455,属性中转表!A:G,7,FALSE)=0,0,VLOOKUP(VLOOKUP(B4455,属性中转表!A:G,7,FALSE),属性中转表!$K$2:$P$21,4,0)))+IFERROR(VLOOKUP(A4455,英雄数据表!A:K,IF(武魂!B4455&gt;=50,10,IF(武魂!B4455&gt;=25,6)),0),0))</f>
        <v>,"dpspro":100</v>
      </c>
      <c r="K4455" s="32" t="str">
        <f t="shared" si="294"/>
        <v>"atk":300,"hp":5000,"undpspro":100,"pvpdpspro":50,"pvpundpspro":50,"dpspro":100</v>
      </c>
      <c r="L4455" s="20" t="str">
        <f>IF(B4455&gt;=50,VLOOKUP(A4455,英雄数据表!A:L,11,FALSE),IF(B4455&gt;=25,VLOOKUP(A4455,英雄数据表!A:L,7,0),""))</f>
        <v>"3303602004"</v>
      </c>
      <c r="M4455" s="20" t="str">
        <f>IFERROR(VLOOKUP(B4455,属性中转表!$K$2:$O$21,5,FALSE),"")</f>
        <v/>
      </c>
      <c r="N4455" s="20" t="str">
        <f>IF(B4455=25,VLOOKUP(A4455,英雄数据表!A:L,8,FALSE),IF(B4455=50,VLOOKUP(A4455,英雄数据表!A:L,12,0),""))</f>
        <v/>
      </c>
    </row>
    <row r="4456" spans="1:14" x14ac:dyDescent="0.3">
      <c r="A4456" s="20">
        <v>33036</v>
      </c>
      <c r="B4456" s="21">
        <f t="shared" si="295"/>
        <v>55</v>
      </c>
      <c r="C4456" s="21">
        <v>5</v>
      </c>
      <c r="D4456" s="21">
        <f>VLOOKUP(A4456,英雄数据表!A:D,4,0)</f>
        <v>3</v>
      </c>
      <c r="E4456" s="20" t="str">
        <f>VLOOKUP(A4456,英雄数据表!A:C,3,0)</f>
        <v>地精维修仪</v>
      </c>
      <c r="F4456" s="20">
        <f t="shared" si="296"/>
        <v>33036</v>
      </c>
      <c r="G4456" s="20">
        <f t="shared" si="297"/>
        <v>33036</v>
      </c>
      <c r="H4456" s="21" t="str">
        <f>VLOOKUP(B4456,属性中转表!A:F,6,FALSE)</f>
        <v>"hp":210600,"atk":5850</v>
      </c>
      <c r="I4456" s="20" t="str">
        <f>IF(VLOOKUP(B4456,属性中转表!A:G,7,FALSE)=0,"",VLOOKUP(VLOOKUP(B4456,属性中转表!A:G,7,FALSE),属性中转表!$K$2:$P$21,6,0))&amp;IF(VLOOKUP(B4456,属性中转表!A:G,7,FALSE)&gt;=50,VLOOKUP(A4456,英雄数据表!A:K,9,0),IF(VLOOKUP(B4456,属性中转表!A:G,7,FALSE)&gt;=25,VLOOKUP(A4456,英雄数据表!A:K,5,0),""))</f>
        <v>"atk":300,"hp":5000,"undpspro":150,"pvpdpspro":50,"pvpundpspro":50</v>
      </c>
      <c r="J4456" s="20" t="str">
        <f>IF(I4456="","",属性中转表!$I$1&amp;(IF(VLOOKUP(B4456,属性中转表!A:G,7,FALSE)=0,0,VLOOKUP(VLOOKUP(B4456,属性中转表!A:G,7,FALSE),属性中转表!$K$2:$P$21,4,0)))+IFERROR(VLOOKUP(A4456,英雄数据表!A:K,IF(武魂!B4456&gt;=50,10,IF(武魂!B4456&gt;=25,6)),0),0))</f>
        <v>,"dpspro":100</v>
      </c>
      <c r="K4456" s="32" t="str">
        <f t="shared" si="294"/>
        <v>"atk":300,"hp":5000,"undpspro":150,"pvpdpspro":50,"pvpundpspro":50,"dpspro":100</v>
      </c>
      <c r="L4456" s="20" t="str">
        <f>IF(B4456&gt;=50,VLOOKUP(A4456,英雄数据表!A:L,11,FALSE),IF(B4456&gt;=25,VLOOKUP(A4456,英雄数据表!A:L,7,0),""))</f>
        <v>"3303602004"</v>
      </c>
      <c r="M4456" s="20" t="str">
        <f>IFERROR(VLOOKUP(B4456,属性中转表!$K$2:$O$21,5,FALSE),"")</f>
        <v>"undpspro":50</v>
      </c>
      <c r="N4456" s="20" t="str">
        <f>IF(B4456=25,VLOOKUP(A4456,英雄数据表!A:L,8,FALSE),IF(B4456=50,VLOOKUP(A4456,英雄数据表!A:L,12,0),""))</f>
        <v/>
      </c>
    </row>
    <row r="4457" spans="1:14" x14ac:dyDescent="0.3">
      <c r="A4457" s="20">
        <v>33036</v>
      </c>
      <c r="B4457" s="21">
        <f t="shared" si="295"/>
        <v>56</v>
      </c>
      <c r="C4457" s="21">
        <v>5</v>
      </c>
      <c r="D4457" s="21">
        <f>VLOOKUP(A4457,英雄数据表!A:D,4,0)</f>
        <v>3</v>
      </c>
      <c r="E4457" s="20" t="str">
        <f>VLOOKUP(A4457,英雄数据表!A:C,3,0)</f>
        <v>地精维修仪</v>
      </c>
      <c r="F4457" s="20">
        <f t="shared" si="296"/>
        <v>33036</v>
      </c>
      <c r="G4457" s="20">
        <f t="shared" si="297"/>
        <v>33036</v>
      </c>
      <c r="H4457" s="21" t="str">
        <f>VLOOKUP(B4457,属性中转表!A:F,6,FALSE)</f>
        <v>"hp":216000,"atk":6000</v>
      </c>
      <c r="I4457" s="20" t="str">
        <f>IF(VLOOKUP(B4457,属性中转表!A:G,7,FALSE)=0,"",VLOOKUP(VLOOKUP(B4457,属性中转表!A:G,7,FALSE),属性中转表!$K$2:$P$21,6,0))&amp;IF(VLOOKUP(B4457,属性中转表!A:G,7,FALSE)&gt;=50,VLOOKUP(A4457,英雄数据表!A:K,9,0),IF(VLOOKUP(B4457,属性中转表!A:G,7,FALSE)&gt;=25,VLOOKUP(A4457,英雄数据表!A:K,5,0),""))</f>
        <v>"atk":300,"hp":5000,"undpspro":150,"pvpdpspro":50,"pvpundpspro":50</v>
      </c>
      <c r="J4457" s="20" t="str">
        <f>IF(I4457="","",属性中转表!$I$1&amp;(IF(VLOOKUP(B4457,属性中转表!A:G,7,FALSE)=0,0,VLOOKUP(VLOOKUP(B4457,属性中转表!A:G,7,FALSE),属性中转表!$K$2:$P$21,4,0)))+IFERROR(VLOOKUP(A4457,英雄数据表!A:K,IF(武魂!B4457&gt;=50,10,IF(武魂!B4457&gt;=25,6)),0),0))</f>
        <v>,"dpspro":100</v>
      </c>
      <c r="K4457" s="32" t="str">
        <f t="shared" si="294"/>
        <v>"atk":300,"hp":5000,"undpspro":150,"pvpdpspro":50,"pvpundpspro":50,"dpspro":100</v>
      </c>
      <c r="L4457" s="20" t="str">
        <f>IF(B4457&gt;=50,VLOOKUP(A4457,英雄数据表!A:L,11,FALSE),IF(B4457&gt;=25,VLOOKUP(A4457,英雄数据表!A:L,7,0),""))</f>
        <v>"3303602004"</v>
      </c>
      <c r="M4457" s="20" t="str">
        <f>IFERROR(VLOOKUP(B4457,属性中转表!$K$2:$O$21,5,FALSE),"")</f>
        <v/>
      </c>
      <c r="N4457" s="20" t="str">
        <f>IF(B4457=25,VLOOKUP(A4457,英雄数据表!A:L,8,FALSE),IF(B4457=50,VLOOKUP(A4457,英雄数据表!A:L,12,0),""))</f>
        <v/>
      </c>
    </row>
    <row r="4458" spans="1:14" x14ac:dyDescent="0.3">
      <c r="A4458" s="20">
        <v>33036</v>
      </c>
      <c r="B4458" s="21">
        <f t="shared" si="295"/>
        <v>57</v>
      </c>
      <c r="C4458" s="21">
        <v>5</v>
      </c>
      <c r="D4458" s="21">
        <f>VLOOKUP(A4458,英雄数据表!A:D,4,0)</f>
        <v>3</v>
      </c>
      <c r="E4458" s="20" t="str">
        <f>VLOOKUP(A4458,英雄数据表!A:C,3,0)</f>
        <v>地精维修仪</v>
      </c>
      <c r="F4458" s="20">
        <f t="shared" si="296"/>
        <v>33036</v>
      </c>
      <c r="G4458" s="20">
        <f t="shared" si="297"/>
        <v>33036</v>
      </c>
      <c r="H4458" s="21" t="str">
        <f>VLOOKUP(B4458,属性中转表!A:F,6,FALSE)</f>
        <v>"hp":221400,"atk":6150</v>
      </c>
      <c r="I4458" s="20" t="str">
        <f>IF(VLOOKUP(B4458,属性中转表!A:G,7,FALSE)=0,"",VLOOKUP(VLOOKUP(B4458,属性中转表!A:G,7,FALSE),属性中转表!$K$2:$P$21,6,0))&amp;IF(VLOOKUP(B4458,属性中转表!A:G,7,FALSE)&gt;=50,VLOOKUP(A4458,英雄数据表!A:K,9,0),IF(VLOOKUP(B4458,属性中转表!A:G,7,FALSE)&gt;=25,VLOOKUP(A4458,英雄数据表!A:K,5,0),""))</f>
        <v>"atk":300,"hp":5000,"undpspro":150,"pvpdpspro":50,"pvpundpspro":50</v>
      </c>
      <c r="J4458" s="20" t="str">
        <f>IF(I4458="","",属性中转表!$I$1&amp;(IF(VLOOKUP(B4458,属性中转表!A:G,7,FALSE)=0,0,VLOOKUP(VLOOKUP(B4458,属性中转表!A:G,7,FALSE),属性中转表!$K$2:$P$21,4,0)))+IFERROR(VLOOKUP(A4458,英雄数据表!A:K,IF(武魂!B4458&gt;=50,10,IF(武魂!B4458&gt;=25,6)),0),0))</f>
        <v>,"dpspro":100</v>
      </c>
      <c r="K4458" s="32" t="str">
        <f t="shared" si="294"/>
        <v>"atk":300,"hp":5000,"undpspro":150,"pvpdpspro":50,"pvpundpspro":50,"dpspro":100</v>
      </c>
      <c r="L4458" s="20" t="str">
        <f>IF(B4458&gt;=50,VLOOKUP(A4458,英雄数据表!A:L,11,FALSE),IF(B4458&gt;=25,VLOOKUP(A4458,英雄数据表!A:L,7,0),""))</f>
        <v>"3303602004"</v>
      </c>
      <c r="M4458" s="20" t="str">
        <f>IFERROR(VLOOKUP(B4458,属性中转表!$K$2:$O$21,5,FALSE),"")</f>
        <v/>
      </c>
      <c r="N4458" s="20" t="str">
        <f>IF(B4458=25,VLOOKUP(A4458,英雄数据表!A:L,8,FALSE),IF(B4458=50,VLOOKUP(A4458,英雄数据表!A:L,12,0),""))</f>
        <v/>
      </c>
    </row>
    <row r="4459" spans="1:14" x14ac:dyDescent="0.3">
      <c r="A4459" s="20">
        <v>33036</v>
      </c>
      <c r="B4459" s="21">
        <f t="shared" si="295"/>
        <v>58</v>
      </c>
      <c r="C4459" s="21">
        <v>5</v>
      </c>
      <c r="D4459" s="21">
        <f>VLOOKUP(A4459,英雄数据表!A:D,4,0)</f>
        <v>3</v>
      </c>
      <c r="E4459" s="20" t="str">
        <f>VLOOKUP(A4459,英雄数据表!A:C,3,0)</f>
        <v>地精维修仪</v>
      </c>
      <c r="F4459" s="20">
        <f t="shared" si="296"/>
        <v>33036</v>
      </c>
      <c r="G4459" s="20">
        <f t="shared" si="297"/>
        <v>33036</v>
      </c>
      <c r="H4459" s="21" t="str">
        <f>VLOOKUP(B4459,属性中转表!A:F,6,FALSE)</f>
        <v>"hp":226800,"atk":6300</v>
      </c>
      <c r="I4459" s="20" t="str">
        <f>IF(VLOOKUP(B4459,属性中转表!A:G,7,FALSE)=0,"",VLOOKUP(VLOOKUP(B4459,属性中转表!A:G,7,FALSE),属性中转表!$K$2:$P$21,6,0))&amp;IF(VLOOKUP(B4459,属性中转表!A:G,7,FALSE)&gt;=50,VLOOKUP(A4459,英雄数据表!A:K,9,0),IF(VLOOKUP(B4459,属性中转表!A:G,7,FALSE)&gt;=25,VLOOKUP(A4459,英雄数据表!A:K,5,0),""))</f>
        <v>"atk":300,"hp":5000,"undpspro":150,"pvpdpspro":50,"pvpundpspro":50</v>
      </c>
      <c r="J4459" s="20" t="str">
        <f>IF(I4459="","",属性中转表!$I$1&amp;(IF(VLOOKUP(B4459,属性中转表!A:G,7,FALSE)=0,0,VLOOKUP(VLOOKUP(B4459,属性中转表!A:G,7,FALSE),属性中转表!$K$2:$P$21,4,0)))+IFERROR(VLOOKUP(A4459,英雄数据表!A:K,IF(武魂!B4459&gt;=50,10,IF(武魂!B4459&gt;=25,6)),0),0))</f>
        <v>,"dpspro":100</v>
      </c>
      <c r="K4459" s="32" t="str">
        <f t="shared" si="294"/>
        <v>"atk":300,"hp":5000,"undpspro":150,"pvpdpspro":50,"pvpundpspro":50,"dpspro":100</v>
      </c>
      <c r="L4459" s="20" t="str">
        <f>IF(B4459&gt;=50,VLOOKUP(A4459,英雄数据表!A:L,11,FALSE),IF(B4459&gt;=25,VLOOKUP(A4459,英雄数据表!A:L,7,0),""))</f>
        <v>"3303602004"</v>
      </c>
      <c r="M4459" s="20" t="str">
        <f>IFERROR(VLOOKUP(B4459,属性中转表!$K$2:$O$21,5,FALSE),"")</f>
        <v/>
      </c>
      <c r="N4459" s="20" t="str">
        <f>IF(B4459=25,VLOOKUP(A4459,英雄数据表!A:L,8,FALSE),IF(B4459=50,VLOOKUP(A4459,英雄数据表!A:L,12,0),""))</f>
        <v/>
      </c>
    </row>
    <row r="4460" spans="1:14" x14ac:dyDescent="0.3">
      <c r="A4460" s="20">
        <v>33036</v>
      </c>
      <c r="B4460" s="21">
        <f t="shared" si="295"/>
        <v>59</v>
      </c>
      <c r="C4460" s="21">
        <v>5</v>
      </c>
      <c r="D4460" s="21">
        <f>VLOOKUP(A4460,英雄数据表!A:D,4,0)</f>
        <v>3</v>
      </c>
      <c r="E4460" s="20" t="str">
        <f>VLOOKUP(A4460,英雄数据表!A:C,3,0)</f>
        <v>地精维修仪</v>
      </c>
      <c r="F4460" s="20">
        <f t="shared" si="296"/>
        <v>33036</v>
      </c>
      <c r="G4460" s="20">
        <f t="shared" si="297"/>
        <v>33036</v>
      </c>
      <c r="H4460" s="21" t="str">
        <f>VLOOKUP(B4460,属性中转表!A:F,6,FALSE)</f>
        <v>"hp":232200,"atk":6450</v>
      </c>
      <c r="I4460" s="20" t="str">
        <f>IF(VLOOKUP(B4460,属性中转表!A:G,7,FALSE)=0,"",VLOOKUP(VLOOKUP(B4460,属性中转表!A:G,7,FALSE),属性中转表!$K$2:$P$21,6,0))&amp;IF(VLOOKUP(B4460,属性中转表!A:G,7,FALSE)&gt;=50,VLOOKUP(A4460,英雄数据表!A:K,9,0),IF(VLOOKUP(B4460,属性中转表!A:G,7,FALSE)&gt;=25,VLOOKUP(A4460,英雄数据表!A:K,5,0),""))</f>
        <v>"atk":300,"hp":5000,"undpspro":150,"pvpdpspro":50,"pvpundpspro":50</v>
      </c>
      <c r="J4460" s="20" t="str">
        <f>IF(I4460="","",属性中转表!$I$1&amp;(IF(VLOOKUP(B4460,属性中转表!A:G,7,FALSE)=0,0,VLOOKUP(VLOOKUP(B4460,属性中转表!A:G,7,FALSE),属性中转表!$K$2:$P$21,4,0)))+IFERROR(VLOOKUP(A4460,英雄数据表!A:K,IF(武魂!B4460&gt;=50,10,IF(武魂!B4460&gt;=25,6)),0),0))</f>
        <v>,"dpspro":100</v>
      </c>
      <c r="K4460" s="32" t="str">
        <f t="shared" si="294"/>
        <v>"atk":300,"hp":5000,"undpspro":150,"pvpdpspro":50,"pvpundpspro":50,"dpspro":100</v>
      </c>
      <c r="L4460" s="20" t="str">
        <f>IF(B4460&gt;=50,VLOOKUP(A4460,英雄数据表!A:L,11,FALSE),IF(B4460&gt;=25,VLOOKUP(A4460,英雄数据表!A:L,7,0),""))</f>
        <v>"3303602004"</v>
      </c>
      <c r="M4460" s="20" t="str">
        <f>IFERROR(VLOOKUP(B4460,属性中转表!$K$2:$O$21,5,FALSE),"")</f>
        <v/>
      </c>
      <c r="N4460" s="20" t="str">
        <f>IF(B4460=25,VLOOKUP(A4460,英雄数据表!A:L,8,FALSE),IF(B4460=50,VLOOKUP(A4460,英雄数据表!A:L,12,0),""))</f>
        <v/>
      </c>
    </row>
    <row r="4461" spans="1:14" x14ac:dyDescent="0.3">
      <c r="A4461" s="20">
        <v>33036</v>
      </c>
      <c r="B4461" s="21">
        <f t="shared" si="295"/>
        <v>60</v>
      </c>
      <c r="C4461" s="21">
        <v>5</v>
      </c>
      <c r="D4461" s="21">
        <f>VLOOKUP(A4461,英雄数据表!A:D,4,0)</f>
        <v>3</v>
      </c>
      <c r="E4461" s="20" t="str">
        <f>VLOOKUP(A4461,英雄数据表!A:C,3,0)</f>
        <v>地精维修仪</v>
      </c>
      <c r="F4461" s="20">
        <f t="shared" si="296"/>
        <v>33036</v>
      </c>
      <c r="G4461" s="20">
        <f t="shared" si="297"/>
        <v>33036</v>
      </c>
      <c r="H4461" s="21" t="str">
        <f>VLOOKUP(B4461,属性中转表!A:F,6,FALSE)</f>
        <v>"hp":237600,"atk":6600</v>
      </c>
      <c r="I4461" s="20" t="str">
        <f>IF(VLOOKUP(B4461,属性中转表!A:G,7,FALSE)=0,"",VLOOKUP(VLOOKUP(B4461,属性中转表!A:G,7,FALSE),属性中转表!$K$2:$P$21,6,0))&amp;IF(VLOOKUP(B4461,属性中转表!A:G,7,FALSE)&gt;=50,VLOOKUP(A4461,英雄数据表!A:K,9,0),IF(VLOOKUP(B4461,属性中转表!A:G,7,FALSE)&gt;=25,VLOOKUP(A4461,英雄数据表!A:K,5,0),""))</f>
        <v>"atk":300,"hp":5000,"undpspro":150,"pvpdpspro":50,"pvpundpspro":50</v>
      </c>
      <c r="J4461" s="20" t="str">
        <f>IF(I4461="","",属性中转表!$I$1&amp;(IF(VLOOKUP(B4461,属性中转表!A:G,7,FALSE)=0,0,VLOOKUP(VLOOKUP(B4461,属性中转表!A:G,7,FALSE),属性中转表!$K$2:$P$21,4,0)))+IFERROR(VLOOKUP(A4461,英雄数据表!A:K,IF(武魂!B4461&gt;=50,10,IF(武魂!B4461&gt;=25,6)),0),0))</f>
        <v>,"dpspro":150</v>
      </c>
      <c r="K4461" s="32" t="str">
        <f t="shared" si="294"/>
        <v>"atk":300,"hp":5000,"undpspro":150,"pvpdpspro":50,"pvpundpspro":50,"dpspro":150</v>
      </c>
      <c r="L4461" s="20" t="str">
        <f>IF(B4461&gt;=50,VLOOKUP(A4461,英雄数据表!A:L,11,FALSE),IF(B4461&gt;=25,VLOOKUP(A4461,英雄数据表!A:L,7,0),""))</f>
        <v>"3303602004"</v>
      </c>
      <c r="M4461" s="20" t="str">
        <f>IFERROR(VLOOKUP(B4461,属性中转表!$K$2:$O$21,5,FALSE),"")</f>
        <v>"dpspro":50</v>
      </c>
      <c r="N4461" s="20" t="str">
        <f>IF(B4461=25,VLOOKUP(A4461,英雄数据表!A:L,8,FALSE),IF(B4461=50,VLOOKUP(A4461,英雄数据表!A:L,12,0),""))</f>
        <v/>
      </c>
    </row>
    <row r="4462" spans="1:14" x14ac:dyDescent="0.3">
      <c r="A4462" s="20">
        <v>33036</v>
      </c>
      <c r="B4462" s="21">
        <f t="shared" si="295"/>
        <v>61</v>
      </c>
      <c r="C4462" s="21">
        <v>5</v>
      </c>
      <c r="D4462" s="21">
        <f>VLOOKUP(A4462,英雄数据表!A:D,4,0)</f>
        <v>3</v>
      </c>
      <c r="E4462" s="20" t="str">
        <f>VLOOKUP(A4462,英雄数据表!A:C,3,0)</f>
        <v>地精维修仪</v>
      </c>
      <c r="F4462" s="20">
        <f t="shared" si="296"/>
        <v>33036</v>
      </c>
      <c r="G4462" s="20">
        <f t="shared" si="297"/>
        <v>33036</v>
      </c>
      <c r="H4462" s="21" t="str">
        <f>VLOOKUP(B4462,属性中转表!A:F,6,FALSE)</f>
        <v>"hp":243000,"atk":6750</v>
      </c>
      <c r="I4462" s="20" t="str">
        <f>IF(VLOOKUP(B4462,属性中转表!A:G,7,FALSE)=0,"",VLOOKUP(VLOOKUP(B4462,属性中转表!A:G,7,FALSE),属性中转表!$K$2:$P$21,6,0))&amp;IF(VLOOKUP(B4462,属性中转表!A:G,7,FALSE)&gt;=50,VLOOKUP(A4462,英雄数据表!A:K,9,0),IF(VLOOKUP(B4462,属性中转表!A:G,7,FALSE)&gt;=25,VLOOKUP(A4462,英雄数据表!A:K,5,0),""))</f>
        <v>"atk":300,"hp":5000,"undpspro":150,"pvpdpspro":50,"pvpundpspro":50</v>
      </c>
      <c r="J4462" s="20" t="str">
        <f>IF(I4462="","",属性中转表!$I$1&amp;(IF(VLOOKUP(B4462,属性中转表!A:G,7,FALSE)=0,0,VLOOKUP(VLOOKUP(B4462,属性中转表!A:G,7,FALSE),属性中转表!$K$2:$P$21,4,0)))+IFERROR(VLOOKUP(A4462,英雄数据表!A:K,IF(武魂!B4462&gt;=50,10,IF(武魂!B4462&gt;=25,6)),0),0))</f>
        <v>,"dpspro":150</v>
      </c>
      <c r="K4462" s="32" t="str">
        <f t="shared" si="294"/>
        <v>"atk":300,"hp":5000,"undpspro":150,"pvpdpspro":50,"pvpundpspro":50,"dpspro":150</v>
      </c>
      <c r="L4462" s="20" t="str">
        <f>IF(B4462&gt;=50,VLOOKUP(A4462,英雄数据表!A:L,11,FALSE),IF(B4462&gt;=25,VLOOKUP(A4462,英雄数据表!A:L,7,0),""))</f>
        <v>"3303602004"</v>
      </c>
      <c r="M4462" s="20" t="str">
        <f>IFERROR(VLOOKUP(B4462,属性中转表!$K$2:$O$21,5,FALSE),"")</f>
        <v/>
      </c>
      <c r="N4462" s="20" t="str">
        <f>IF(B4462=25,VLOOKUP(A4462,英雄数据表!A:L,8,FALSE),IF(B4462=50,VLOOKUP(A4462,英雄数据表!A:L,12,0),""))</f>
        <v/>
      </c>
    </row>
    <row r="4463" spans="1:14" x14ac:dyDescent="0.3">
      <c r="A4463" s="20">
        <v>33036</v>
      </c>
      <c r="B4463" s="21">
        <f t="shared" si="295"/>
        <v>62</v>
      </c>
      <c r="C4463" s="21">
        <v>5</v>
      </c>
      <c r="D4463" s="21">
        <f>VLOOKUP(A4463,英雄数据表!A:D,4,0)</f>
        <v>3</v>
      </c>
      <c r="E4463" s="20" t="str">
        <f>VLOOKUP(A4463,英雄数据表!A:C,3,0)</f>
        <v>地精维修仪</v>
      </c>
      <c r="F4463" s="20">
        <f t="shared" si="296"/>
        <v>33036</v>
      </c>
      <c r="G4463" s="20">
        <f t="shared" si="297"/>
        <v>33036</v>
      </c>
      <c r="H4463" s="21" t="str">
        <f>VLOOKUP(B4463,属性中转表!A:F,6,FALSE)</f>
        <v>"hp":248400,"atk":6900</v>
      </c>
      <c r="I4463" s="20" t="str">
        <f>IF(VLOOKUP(B4463,属性中转表!A:G,7,FALSE)=0,"",VLOOKUP(VLOOKUP(B4463,属性中转表!A:G,7,FALSE),属性中转表!$K$2:$P$21,6,0))&amp;IF(VLOOKUP(B4463,属性中转表!A:G,7,FALSE)&gt;=50,VLOOKUP(A4463,英雄数据表!A:K,9,0),IF(VLOOKUP(B4463,属性中转表!A:G,7,FALSE)&gt;=25,VLOOKUP(A4463,英雄数据表!A:K,5,0),""))</f>
        <v>"atk":300,"hp":5000,"undpspro":150,"pvpdpspro":50,"pvpundpspro":50</v>
      </c>
      <c r="J4463" s="20" t="str">
        <f>IF(I4463="","",属性中转表!$I$1&amp;(IF(VLOOKUP(B4463,属性中转表!A:G,7,FALSE)=0,0,VLOOKUP(VLOOKUP(B4463,属性中转表!A:G,7,FALSE),属性中转表!$K$2:$P$21,4,0)))+IFERROR(VLOOKUP(A4463,英雄数据表!A:K,IF(武魂!B4463&gt;=50,10,IF(武魂!B4463&gt;=25,6)),0),0))</f>
        <v>,"dpspro":150</v>
      </c>
      <c r="K4463" s="32" t="str">
        <f t="shared" si="294"/>
        <v>"atk":300,"hp":5000,"undpspro":150,"pvpdpspro":50,"pvpundpspro":50,"dpspro":150</v>
      </c>
      <c r="L4463" s="20" t="str">
        <f>IF(B4463&gt;=50,VLOOKUP(A4463,英雄数据表!A:L,11,FALSE),IF(B4463&gt;=25,VLOOKUP(A4463,英雄数据表!A:L,7,0),""))</f>
        <v>"3303602004"</v>
      </c>
      <c r="M4463" s="20" t="str">
        <f>IFERROR(VLOOKUP(B4463,属性中转表!$K$2:$O$21,5,FALSE),"")</f>
        <v/>
      </c>
      <c r="N4463" s="20" t="str">
        <f>IF(B4463=25,VLOOKUP(A4463,英雄数据表!A:L,8,FALSE),IF(B4463=50,VLOOKUP(A4463,英雄数据表!A:L,12,0),""))</f>
        <v/>
      </c>
    </row>
    <row r="4464" spans="1:14" x14ac:dyDescent="0.3">
      <c r="A4464" s="20">
        <v>33036</v>
      </c>
      <c r="B4464" s="21">
        <f t="shared" si="295"/>
        <v>63</v>
      </c>
      <c r="C4464" s="21">
        <v>5</v>
      </c>
      <c r="D4464" s="21">
        <f>VLOOKUP(A4464,英雄数据表!A:D,4,0)</f>
        <v>3</v>
      </c>
      <c r="E4464" s="20" t="str">
        <f>VLOOKUP(A4464,英雄数据表!A:C,3,0)</f>
        <v>地精维修仪</v>
      </c>
      <c r="F4464" s="20">
        <f t="shared" si="296"/>
        <v>33036</v>
      </c>
      <c r="G4464" s="20">
        <f t="shared" si="297"/>
        <v>33036</v>
      </c>
      <c r="H4464" s="21" t="str">
        <f>VLOOKUP(B4464,属性中转表!A:F,6,FALSE)</f>
        <v>"hp":253800,"atk":7050</v>
      </c>
      <c r="I4464" s="20" t="str">
        <f>IF(VLOOKUP(B4464,属性中转表!A:G,7,FALSE)=0,"",VLOOKUP(VLOOKUP(B4464,属性中转表!A:G,7,FALSE),属性中转表!$K$2:$P$21,6,0))&amp;IF(VLOOKUP(B4464,属性中转表!A:G,7,FALSE)&gt;=50,VLOOKUP(A4464,英雄数据表!A:K,9,0),IF(VLOOKUP(B4464,属性中转表!A:G,7,FALSE)&gt;=25,VLOOKUP(A4464,英雄数据表!A:K,5,0),""))</f>
        <v>"atk":300,"hp":5000,"undpspro":150,"pvpdpspro":50,"pvpundpspro":50</v>
      </c>
      <c r="J4464" s="20" t="str">
        <f>IF(I4464="","",属性中转表!$I$1&amp;(IF(VLOOKUP(B4464,属性中转表!A:G,7,FALSE)=0,0,VLOOKUP(VLOOKUP(B4464,属性中转表!A:G,7,FALSE),属性中转表!$K$2:$P$21,4,0)))+IFERROR(VLOOKUP(A4464,英雄数据表!A:K,IF(武魂!B4464&gt;=50,10,IF(武魂!B4464&gt;=25,6)),0),0))</f>
        <v>,"dpspro":150</v>
      </c>
      <c r="K4464" s="32" t="str">
        <f t="shared" si="294"/>
        <v>"atk":300,"hp":5000,"undpspro":150,"pvpdpspro":50,"pvpundpspro":50,"dpspro":150</v>
      </c>
      <c r="L4464" s="20" t="str">
        <f>IF(B4464&gt;=50,VLOOKUP(A4464,英雄数据表!A:L,11,FALSE),IF(B4464&gt;=25,VLOOKUP(A4464,英雄数据表!A:L,7,0),""))</f>
        <v>"3303602004"</v>
      </c>
      <c r="M4464" s="20" t="str">
        <f>IFERROR(VLOOKUP(B4464,属性中转表!$K$2:$O$21,5,FALSE),"")</f>
        <v/>
      </c>
      <c r="N4464" s="20" t="str">
        <f>IF(B4464=25,VLOOKUP(A4464,英雄数据表!A:L,8,FALSE),IF(B4464=50,VLOOKUP(A4464,英雄数据表!A:L,12,0),""))</f>
        <v/>
      </c>
    </row>
    <row r="4465" spans="1:14" x14ac:dyDescent="0.3">
      <c r="A4465" s="20">
        <v>33036</v>
      </c>
      <c r="B4465" s="21">
        <f t="shared" si="295"/>
        <v>64</v>
      </c>
      <c r="C4465" s="21">
        <v>5</v>
      </c>
      <c r="D4465" s="21">
        <f>VLOOKUP(A4465,英雄数据表!A:D,4,0)</f>
        <v>3</v>
      </c>
      <c r="E4465" s="20" t="str">
        <f>VLOOKUP(A4465,英雄数据表!A:C,3,0)</f>
        <v>地精维修仪</v>
      </c>
      <c r="F4465" s="20">
        <f t="shared" si="296"/>
        <v>33036</v>
      </c>
      <c r="G4465" s="20">
        <f t="shared" si="297"/>
        <v>33036</v>
      </c>
      <c r="H4465" s="21" t="str">
        <f>VLOOKUP(B4465,属性中转表!A:F,6,FALSE)</f>
        <v>"hp":259200,"atk":7200</v>
      </c>
      <c r="I4465" s="20" t="str">
        <f>IF(VLOOKUP(B4465,属性中转表!A:G,7,FALSE)=0,"",VLOOKUP(VLOOKUP(B4465,属性中转表!A:G,7,FALSE),属性中转表!$K$2:$P$21,6,0))&amp;IF(VLOOKUP(B4465,属性中转表!A:G,7,FALSE)&gt;=50,VLOOKUP(A4465,英雄数据表!A:K,9,0),IF(VLOOKUP(B4465,属性中转表!A:G,7,FALSE)&gt;=25,VLOOKUP(A4465,英雄数据表!A:K,5,0),""))</f>
        <v>"atk":300,"hp":5000,"undpspro":150,"pvpdpspro":50,"pvpundpspro":50</v>
      </c>
      <c r="J4465" s="20" t="str">
        <f>IF(I4465="","",属性中转表!$I$1&amp;(IF(VLOOKUP(B4465,属性中转表!A:G,7,FALSE)=0,0,VLOOKUP(VLOOKUP(B4465,属性中转表!A:G,7,FALSE),属性中转表!$K$2:$P$21,4,0)))+IFERROR(VLOOKUP(A4465,英雄数据表!A:K,IF(武魂!B4465&gt;=50,10,IF(武魂!B4465&gt;=25,6)),0),0))</f>
        <v>,"dpspro":150</v>
      </c>
      <c r="K4465" s="32" t="str">
        <f t="shared" si="294"/>
        <v>"atk":300,"hp":5000,"undpspro":150,"pvpdpspro":50,"pvpundpspro":50,"dpspro":150</v>
      </c>
      <c r="L4465" s="20" t="str">
        <f>IF(B4465&gt;=50,VLOOKUP(A4465,英雄数据表!A:L,11,FALSE),IF(B4465&gt;=25,VLOOKUP(A4465,英雄数据表!A:L,7,0),""))</f>
        <v>"3303602004"</v>
      </c>
      <c r="M4465" s="20" t="str">
        <f>IFERROR(VLOOKUP(B4465,属性中转表!$K$2:$O$21,5,FALSE),"")</f>
        <v/>
      </c>
      <c r="N4465" s="20" t="str">
        <f>IF(B4465=25,VLOOKUP(A4465,英雄数据表!A:L,8,FALSE),IF(B4465=50,VLOOKUP(A4465,英雄数据表!A:L,12,0),""))</f>
        <v/>
      </c>
    </row>
    <row r="4466" spans="1:14" x14ac:dyDescent="0.3">
      <c r="A4466" s="20">
        <v>33036</v>
      </c>
      <c r="B4466" s="21">
        <f t="shared" si="295"/>
        <v>65</v>
      </c>
      <c r="C4466" s="21">
        <v>5</v>
      </c>
      <c r="D4466" s="21">
        <f>VLOOKUP(A4466,英雄数据表!A:D,4,0)</f>
        <v>3</v>
      </c>
      <c r="E4466" s="20" t="str">
        <f>VLOOKUP(A4466,英雄数据表!A:C,3,0)</f>
        <v>地精维修仪</v>
      </c>
      <c r="F4466" s="20">
        <f t="shared" si="296"/>
        <v>33036</v>
      </c>
      <c r="G4466" s="20">
        <f t="shared" si="297"/>
        <v>33036</v>
      </c>
      <c r="H4466" s="21" t="str">
        <f>VLOOKUP(B4466,属性中转表!A:F,6,FALSE)</f>
        <v>"hp":264600,"atk":7350</v>
      </c>
      <c r="I4466" s="20" t="str">
        <f>IF(VLOOKUP(B4466,属性中转表!A:G,7,FALSE)=0,"",VLOOKUP(VLOOKUP(B4466,属性中转表!A:G,7,FALSE),属性中转表!$K$2:$P$21,6,0))&amp;IF(VLOOKUP(B4466,属性中转表!A:G,7,FALSE)&gt;=50,VLOOKUP(A4466,英雄数据表!A:K,9,0),IF(VLOOKUP(B4466,属性中转表!A:G,7,FALSE)&gt;=25,VLOOKUP(A4466,英雄数据表!A:K,5,0),""))</f>
        <v>"atk":300,"hp":5000,"undpspro":150,"pvpdpspro":100,"pvpundpspro":50</v>
      </c>
      <c r="J4466" s="20" t="str">
        <f>IF(I4466="","",属性中转表!$I$1&amp;(IF(VLOOKUP(B4466,属性中转表!A:G,7,FALSE)=0,0,VLOOKUP(VLOOKUP(B4466,属性中转表!A:G,7,FALSE),属性中转表!$K$2:$P$21,4,0)))+IFERROR(VLOOKUP(A4466,英雄数据表!A:K,IF(武魂!B4466&gt;=50,10,IF(武魂!B4466&gt;=25,6)),0),0))</f>
        <v>,"dpspro":150</v>
      </c>
      <c r="K4466" s="32" t="str">
        <f t="shared" si="294"/>
        <v>"atk":300,"hp":5000,"undpspro":150,"pvpdpspro":100,"pvpundpspro":50,"dpspro":150</v>
      </c>
      <c r="L4466" s="20" t="str">
        <f>IF(B4466&gt;=50,VLOOKUP(A4466,英雄数据表!A:L,11,FALSE),IF(B4466&gt;=25,VLOOKUP(A4466,英雄数据表!A:L,7,0),""))</f>
        <v>"3303602004"</v>
      </c>
      <c r="M4466" s="20" t="str">
        <f>IFERROR(VLOOKUP(B4466,属性中转表!$K$2:$O$21,5,FALSE),"")</f>
        <v>"pvpdpspro":50</v>
      </c>
      <c r="N4466" s="20" t="str">
        <f>IF(B4466=25,VLOOKUP(A4466,英雄数据表!A:L,8,FALSE),IF(B4466=50,VLOOKUP(A4466,英雄数据表!A:L,12,0),""))</f>
        <v/>
      </c>
    </row>
    <row r="4467" spans="1:14" x14ac:dyDescent="0.3">
      <c r="A4467" s="20">
        <v>33036</v>
      </c>
      <c r="B4467" s="21">
        <f t="shared" si="295"/>
        <v>66</v>
      </c>
      <c r="C4467" s="21">
        <v>5</v>
      </c>
      <c r="D4467" s="21">
        <f>VLOOKUP(A4467,英雄数据表!A:D,4,0)</f>
        <v>3</v>
      </c>
      <c r="E4467" s="20" t="str">
        <f>VLOOKUP(A4467,英雄数据表!A:C,3,0)</f>
        <v>地精维修仪</v>
      </c>
      <c r="F4467" s="20">
        <f t="shared" si="296"/>
        <v>33036</v>
      </c>
      <c r="G4467" s="20">
        <f t="shared" si="297"/>
        <v>33036</v>
      </c>
      <c r="H4467" s="21" t="str">
        <f>VLOOKUP(B4467,属性中转表!A:F,6,FALSE)</f>
        <v>"hp":270000,"atk":7500</v>
      </c>
      <c r="I4467" s="20" t="str">
        <f>IF(VLOOKUP(B4467,属性中转表!A:G,7,FALSE)=0,"",VLOOKUP(VLOOKUP(B4467,属性中转表!A:G,7,FALSE),属性中转表!$K$2:$P$21,6,0))&amp;IF(VLOOKUP(B4467,属性中转表!A:G,7,FALSE)&gt;=50,VLOOKUP(A4467,英雄数据表!A:K,9,0),IF(VLOOKUP(B4467,属性中转表!A:G,7,FALSE)&gt;=25,VLOOKUP(A4467,英雄数据表!A:K,5,0),""))</f>
        <v>"atk":300,"hp":5000,"undpspro":150,"pvpdpspro":100,"pvpundpspro":50</v>
      </c>
      <c r="J4467" s="20" t="str">
        <f>IF(I4467="","",属性中转表!$I$1&amp;(IF(VLOOKUP(B4467,属性中转表!A:G,7,FALSE)=0,0,VLOOKUP(VLOOKUP(B4467,属性中转表!A:G,7,FALSE),属性中转表!$K$2:$P$21,4,0)))+IFERROR(VLOOKUP(A4467,英雄数据表!A:K,IF(武魂!B4467&gt;=50,10,IF(武魂!B4467&gt;=25,6)),0),0))</f>
        <v>,"dpspro":150</v>
      </c>
      <c r="K4467" s="32" t="str">
        <f t="shared" si="294"/>
        <v>"atk":300,"hp":5000,"undpspro":150,"pvpdpspro":100,"pvpundpspro":50,"dpspro":150</v>
      </c>
      <c r="L4467" s="20" t="str">
        <f>IF(B4467&gt;=50,VLOOKUP(A4467,英雄数据表!A:L,11,FALSE),IF(B4467&gt;=25,VLOOKUP(A4467,英雄数据表!A:L,7,0),""))</f>
        <v>"3303602004"</v>
      </c>
      <c r="M4467" s="20" t="str">
        <f>IFERROR(VLOOKUP(B4467,属性中转表!$K$2:$O$21,5,FALSE),"")</f>
        <v/>
      </c>
      <c r="N4467" s="20" t="str">
        <f>IF(B4467=25,VLOOKUP(A4467,英雄数据表!A:L,8,FALSE),IF(B4467=50,VLOOKUP(A4467,英雄数据表!A:L,12,0),""))</f>
        <v/>
      </c>
    </row>
    <row r="4468" spans="1:14" x14ac:dyDescent="0.3">
      <c r="A4468" s="20">
        <v>33036</v>
      </c>
      <c r="B4468" s="21">
        <f t="shared" si="295"/>
        <v>67</v>
      </c>
      <c r="C4468" s="21">
        <v>5</v>
      </c>
      <c r="D4468" s="21">
        <f>VLOOKUP(A4468,英雄数据表!A:D,4,0)</f>
        <v>3</v>
      </c>
      <c r="E4468" s="20" t="str">
        <f>VLOOKUP(A4468,英雄数据表!A:C,3,0)</f>
        <v>地精维修仪</v>
      </c>
      <c r="F4468" s="20">
        <f t="shared" si="296"/>
        <v>33036</v>
      </c>
      <c r="G4468" s="20">
        <f t="shared" si="297"/>
        <v>33036</v>
      </c>
      <c r="H4468" s="21" t="str">
        <f>VLOOKUP(B4468,属性中转表!A:F,6,FALSE)</f>
        <v>"hp":275400,"atk":7650</v>
      </c>
      <c r="I4468" s="20" t="str">
        <f>IF(VLOOKUP(B4468,属性中转表!A:G,7,FALSE)=0,"",VLOOKUP(VLOOKUP(B4468,属性中转表!A:G,7,FALSE),属性中转表!$K$2:$P$21,6,0))&amp;IF(VLOOKUP(B4468,属性中转表!A:G,7,FALSE)&gt;=50,VLOOKUP(A4468,英雄数据表!A:K,9,0),IF(VLOOKUP(B4468,属性中转表!A:G,7,FALSE)&gt;=25,VLOOKUP(A4468,英雄数据表!A:K,5,0),""))</f>
        <v>"atk":300,"hp":5000,"undpspro":150,"pvpdpspro":100,"pvpundpspro":50</v>
      </c>
      <c r="J4468" s="20" t="str">
        <f>IF(I4468="","",属性中转表!$I$1&amp;(IF(VLOOKUP(B4468,属性中转表!A:G,7,FALSE)=0,0,VLOOKUP(VLOOKUP(B4468,属性中转表!A:G,7,FALSE),属性中转表!$K$2:$P$21,4,0)))+IFERROR(VLOOKUP(A4468,英雄数据表!A:K,IF(武魂!B4468&gt;=50,10,IF(武魂!B4468&gt;=25,6)),0),0))</f>
        <v>,"dpspro":150</v>
      </c>
      <c r="K4468" s="32" t="str">
        <f t="shared" si="294"/>
        <v>"atk":300,"hp":5000,"undpspro":150,"pvpdpspro":100,"pvpundpspro":50,"dpspro":150</v>
      </c>
      <c r="L4468" s="20" t="str">
        <f>IF(B4468&gt;=50,VLOOKUP(A4468,英雄数据表!A:L,11,FALSE),IF(B4468&gt;=25,VLOOKUP(A4468,英雄数据表!A:L,7,0),""))</f>
        <v>"3303602004"</v>
      </c>
      <c r="M4468" s="20" t="str">
        <f>IFERROR(VLOOKUP(B4468,属性中转表!$K$2:$O$21,5,FALSE),"")</f>
        <v/>
      </c>
      <c r="N4468" s="20" t="str">
        <f>IF(B4468=25,VLOOKUP(A4468,英雄数据表!A:L,8,FALSE),IF(B4468=50,VLOOKUP(A4468,英雄数据表!A:L,12,0),""))</f>
        <v/>
      </c>
    </row>
    <row r="4469" spans="1:14" x14ac:dyDescent="0.3">
      <c r="A4469" s="20">
        <v>33036</v>
      </c>
      <c r="B4469" s="21">
        <f t="shared" si="295"/>
        <v>68</v>
      </c>
      <c r="C4469" s="21">
        <v>5</v>
      </c>
      <c r="D4469" s="21">
        <f>VLOOKUP(A4469,英雄数据表!A:D,4,0)</f>
        <v>3</v>
      </c>
      <c r="E4469" s="20" t="str">
        <f>VLOOKUP(A4469,英雄数据表!A:C,3,0)</f>
        <v>地精维修仪</v>
      </c>
      <c r="F4469" s="20">
        <f t="shared" si="296"/>
        <v>33036</v>
      </c>
      <c r="G4469" s="20">
        <f t="shared" si="297"/>
        <v>33036</v>
      </c>
      <c r="H4469" s="21" t="str">
        <f>VLOOKUP(B4469,属性中转表!A:F,6,FALSE)</f>
        <v>"hp":280800,"atk":7800</v>
      </c>
      <c r="I4469" s="20" t="str">
        <f>IF(VLOOKUP(B4469,属性中转表!A:G,7,FALSE)=0,"",VLOOKUP(VLOOKUP(B4469,属性中转表!A:G,7,FALSE),属性中转表!$K$2:$P$21,6,0))&amp;IF(VLOOKUP(B4469,属性中转表!A:G,7,FALSE)&gt;=50,VLOOKUP(A4469,英雄数据表!A:K,9,0),IF(VLOOKUP(B4469,属性中转表!A:G,7,FALSE)&gt;=25,VLOOKUP(A4469,英雄数据表!A:K,5,0),""))</f>
        <v>"atk":300,"hp":5000,"undpspro":150,"pvpdpspro":100,"pvpundpspro":50</v>
      </c>
      <c r="J4469" s="20" t="str">
        <f>IF(I4469="","",属性中转表!$I$1&amp;(IF(VLOOKUP(B4469,属性中转表!A:G,7,FALSE)=0,0,VLOOKUP(VLOOKUP(B4469,属性中转表!A:G,7,FALSE),属性中转表!$K$2:$P$21,4,0)))+IFERROR(VLOOKUP(A4469,英雄数据表!A:K,IF(武魂!B4469&gt;=50,10,IF(武魂!B4469&gt;=25,6)),0),0))</f>
        <v>,"dpspro":150</v>
      </c>
      <c r="K4469" s="32" t="str">
        <f t="shared" si="294"/>
        <v>"atk":300,"hp":5000,"undpspro":150,"pvpdpspro":100,"pvpundpspro":50,"dpspro":150</v>
      </c>
      <c r="L4469" s="20" t="str">
        <f>IF(B4469&gt;=50,VLOOKUP(A4469,英雄数据表!A:L,11,FALSE),IF(B4469&gt;=25,VLOOKUP(A4469,英雄数据表!A:L,7,0),""))</f>
        <v>"3303602004"</v>
      </c>
      <c r="M4469" s="20" t="str">
        <f>IFERROR(VLOOKUP(B4469,属性中转表!$K$2:$O$21,5,FALSE),"")</f>
        <v/>
      </c>
      <c r="N4469" s="20" t="str">
        <f>IF(B4469=25,VLOOKUP(A4469,英雄数据表!A:L,8,FALSE),IF(B4469=50,VLOOKUP(A4469,英雄数据表!A:L,12,0),""))</f>
        <v/>
      </c>
    </row>
    <row r="4470" spans="1:14" x14ac:dyDescent="0.3">
      <c r="A4470" s="20">
        <v>33036</v>
      </c>
      <c r="B4470" s="21">
        <f t="shared" si="295"/>
        <v>69</v>
      </c>
      <c r="C4470" s="21">
        <v>5</v>
      </c>
      <c r="D4470" s="21">
        <f>VLOOKUP(A4470,英雄数据表!A:D,4,0)</f>
        <v>3</v>
      </c>
      <c r="E4470" s="20" t="str">
        <f>VLOOKUP(A4470,英雄数据表!A:C,3,0)</f>
        <v>地精维修仪</v>
      </c>
      <c r="F4470" s="20">
        <f t="shared" si="296"/>
        <v>33036</v>
      </c>
      <c r="G4470" s="20">
        <f t="shared" si="297"/>
        <v>33036</v>
      </c>
      <c r="H4470" s="21" t="str">
        <f>VLOOKUP(B4470,属性中转表!A:F,6,FALSE)</f>
        <v>"hp":286200,"atk":7950</v>
      </c>
      <c r="I4470" s="20" t="str">
        <f>IF(VLOOKUP(B4470,属性中转表!A:G,7,FALSE)=0,"",VLOOKUP(VLOOKUP(B4470,属性中转表!A:G,7,FALSE),属性中转表!$K$2:$P$21,6,0))&amp;IF(VLOOKUP(B4470,属性中转表!A:G,7,FALSE)&gt;=50,VLOOKUP(A4470,英雄数据表!A:K,9,0),IF(VLOOKUP(B4470,属性中转表!A:G,7,FALSE)&gt;=25,VLOOKUP(A4470,英雄数据表!A:K,5,0),""))</f>
        <v>"atk":300,"hp":5000,"undpspro":150,"pvpdpspro":100,"pvpundpspro":50</v>
      </c>
      <c r="J4470" s="20" t="str">
        <f>IF(I4470="","",属性中转表!$I$1&amp;(IF(VLOOKUP(B4470,属性中转表!A:G,7,FALSE)=0,0,VLOOKUP(VLOOKUP(B4470,属性中转表!A:G,7,FALSE),属性中转表!$K$2:$P$21,4,0)))+IFERROR(VLOOKUP(A4470,英雄数据表!A:K,IF(武魂!B4470&gt;=50,10,IF(武魂!B4470&gt;=25,6)),0),0))</f>
        <v>,"dpspro":150</v>
      </c>
      <c r="K4470" s="32" t="str">
        <f t="shared" si="294"/>
        <v>"atk":300,"hp":5000,"undpspro":150,"pvpdpspro":100,"pvpundpspro":50,"dpspro":150</v>
      </c>
      <c r="L4470" s="20" t="str">
        <f>IF(B4470&gt;=50,VLOOKUP(A4470,英雄数据表!A:L,11,FALSE),IF(B4470&gt;=25,VLOOKUP(A4470,英雄数据表!A:L,7,0),""))</f>
        <v>"3303602004"</v>
      </c>
      <c r="M4470" s="20" t="str">
        <f>IFERROR(VLOOKUP(B4470,属性中转表!$K$2:$O$21,5,FALSE),"")</f>
        <v/>
      </c>
      <c r="N4470" s="20" t="str">
        <f>IF(B4470=25,VLOOKUP(A4470,英雄数据表!A:L,8,FALSE),IF(B4470=50,VLOOKUP(A4470,英雄数据表!A:L,12,0),""))</f>
        <v/>
      </c>
    </row>
    <row r="4471" spans="1:14" x14ac:dyDescent="0.3">
      <c r="A4471" s="20">
        <v>33036</v>
      </c>
      <c r="B4471" s="21">
        <f t="shared" si="295"/>
        <v>70</v>
      </c>
      <c r="C4471" s="21">
        <v>5</v>
      </c>
      <c r="D4471" s="21">
        <f>VLOOKUP(A4471,英雄数据表!A:D,4,0)</f>
        <v>3</v>
      </c>
      <c r="E4471" s="20" t="str">
        <f>VLOOKUP(A4471,英雄数据表!A:C,3,0)</f>
        <v>地精维修仪</v>
      </c>
      <c r="F4471" s="20">
        <f t="shared" si="296"/>
        <v>33036</v>
      </c>
      <c r="G4471" s="20">
        <f t="shared" si="297"/>
        <v>33036</v>
      </c>
      <c r="H4471" s="21" t="str">
        <f>VLOOKUP(B4471,属性中转表!A:F,6,FALSE)</f>
        <v>"hp":291600,"atk":8100</v>
      </c>
      <c r="I4471" s="20" t="str">
        <f>IF(VLOOKUP(B4471,属性中转表!A:G,7,FALSE)=0,"",VLOOKUP(VLOOKUP(B4471,属性中转表!A:G,7,FALSE),属性中转表!$K$2:$P$21,6,0))&amp;IF(VLOOKUP(B4471,属性中转表!A:G,7,FALSE)&gt;=50,VLOOKUP(A4471,英雄数据表!A:K,9,0),IF(VLOOKUP(B4471,属性中转表!A:G,7,FALSE)&gt;=25,VLOOKUP(A4471,英雄数据表!A:K,5,0),""))</f>
        <v>"atk":300,"hp":5000,"undpspro":150,"pvpdpspro":100,"pvpundpspro":100</v>
      </c>
      <c r="J4471" s="20" t="str">
        <f>IF(I4471="","",属性中转表!$I$1&amp;(IF(VLOOKUP(B4471,属性中转表!A:G,7,FALSE)=0,0,VLOOKUP(VLOOKUP(B4471,属性中转表!A:G,7,FALSE),属性中转表!$K$2:$P$21,4,0)))+IFERROR(VLOOKUP(A4471,英雄数据表!A:K,IF(武魂!B4471&gt;=50,10,IF(武魂!B4471&gt;=25,6)),0),0))</f>
        <v>,"dpspro":150</v>
      </c>
      <c r="K4471" s="32" t="str">
        <f t="shared" si="294"/>
        <v>"atk":300,"hp":5000,"undpspro":150,"pvpdpspro":100,"pvpundpspro":100,"dpspro":150</v>
      </c>
      <c r="L4471" s="20" t="str">
        <f>IF(B4471&gt;=50,VLOOKUP(A4471,英雄数据表!A:L,11,FALSE),IF(B4471&gt;=25,VLOOKUP(A4471,英雄数据表!A:L,7,0),""))</f>
        <v>"3303602004"</v>
      </c>
      <c r="M4471" s="20" t="str">
        <f>IFERROR(VLOOKUP(B4471,属性中转表!$K$2:$O$21,5,FALSE),"")</f>
        <v>"pvpundpspro":50</v>
      </c>
      <c r="N4471" s="20" t="str">
        <f>IF(B4471=25,VLOOKUP(A4471,英雄数据表!A:L,8,FALSE),IF(B4471=50,VLOOKUP(A4471,英雄数据表!A:L,12,0),""))</f>
        <v/>
      </c>
    </row>
    <row r="4472" spans="1:14" x14ac:dyDescent="0.3">
      <c r="A4472" s="20">
        <v>33036</v>
      </c>
      <c r="B4472" s="21">
        <f t="shared" si="295"/>
        <v>71</v>
      </c>
      <c r="C4472" s="21">
        <v>5</v>
      </c>
      <c r="D4472" s="21">
        <f>VLOOKUP(A4472,英雄数据表!A:D,4,0)</f>
        <v>3</v>
      </c>
      <c r="E4472" s="20" t="str">
        <f>VLOOKUP(A4472,英雄数据表!A:C,3,0)</f>
        <v>地精维修仪</v>
      </c>
      <c r="F4472" s="20">
        <f t="shared" si="296"/>
        <v>33036</v>
      </c>
      <c r="G4472" s="20">
        <f t="shared" si="297"/>
        <v>33036</v>
      </c>
      <c r="H4472" s="21" t="str">
        <f>VLOOKUP(B4472,属性中转表!A:F,6,FALSE)</f>
        <v>"hp":297000,"atk":8250</v>
      </c>
      <c r="I4472" s="20" t="str">
        <f>IF(VLOOKUP(B4472,属性中转表!A:G,7,FALSE)=0,"",VLOOKUP(VLOOKUP(B4472,属性中转表!A:G,7,FALSE),属性中转表!$K$2:$P$21,6,0))&amp;IF(VLOOKUP(B4472,属性中转表!A:G,7,FALSE)&gt;=50,VLOOKUP(A4472,英雄数据表!A:K,9,0),IF(VLOOKUP(B4472,属性中转表!A:G,7,FALSE)&gt;=25,VLOOKUP(A4472,英雄数据表!A:K,5,0),""))</f>
        <v>"atk":300,"hp":5000,"undpspro":150,"pvpdpspro":100,"pvpundpspro":100</v>
      </c>
      <c r="J4472" s="20" t="str">
        <f>IF(I4472="","",属性中转表!$I$1&amp;(IF(VLOOKUP(B4472,属性中转表!A:G,7,FALSE)=0,0,VLOOKUP(VLOOKUP(B4472,属性中转表!A:G,7,FALSE),属性中转表!$K$2:$P$21,4,0)))+IFERROR(VLOOKUP(A4472,英雄数据表!A:K,IF(武魂!B4472&gt;=50,10,IF(武魂!B4472&gt;=25,6)),0),0))</f>
        <v>,"dpspro":150</v>
      </c>
      <c r="K4472" s="32" t="str">
        <f t="shared" si="294"/>
        <v>"atk":300,"hp":5000,"undpspro":150,"pvpdpspro":100,"pvpundpspro":100,"dpspro":150</v>
      </c>
      <c r="L4472" s="20" t="str">
        <f>IF(B4472&gt;=50,VLOOKUP(A4472,英雄数据表!A:L,11,FALSE),IF(B4472&gt;=25,VLOOKUP(A4472,英雄数据表!A:L,7,0),""))</f>
        <v>"3303602004"</v>
      </c>
      <c r="M4472" s="20" t="str">
        <f>IFERROR(VLOOKUP(B4472,属性中转表!$K$2:$O$21,5,FALSE),"")</f>
        <v/>
      </c>
      <c r="N4472" s="20" t="str">
        <f>IF(B4472=25,VLOOKUP(A4472,英雄数据表!A:L,8,FALSE),IF(B4472=50,VLOOKUP(A4472,英雄数据表!A:L,12,0),""))</f>
        <v/>
      </c>
    </row>
    <row r="4473" spans="1:14" x14ac:dyDescent="0.3">
      <c r="A4473" s="20">
        <v>33036</v>
      </c>
      <c r="B4473" s="21">
        <f t="shared" si="295"/>
        <v>72</v>
      </c>
      <c r="C4473" s="21">
        <v>5</v>
      </c>
      <c r="D4473" s="21">
        <f>VLOOKUP(A4473,英雄数据表!A:D,4,0)</f>
        <v>3</v>
      </c>
      <c r="E4473" s="20" t="str">
        <f>VLOOKUP(A4473,英雄数据表!A:C,3,0)</f>
        <v>地精维修仪</v>
      </c>
      <c r="F4473" s="20">
        <f t="shared" si="296"/>
        <v>33036</v>
      </c>
      <c r="G4473" s="20">
        <f t="shared" si="297"/>
        <v>33036</v>
      </c>
      <c r="H4473" s="21" t="str">
        <f>VLOOKUP(B4473,属性中转表!A:F,6,FALSE)</f>
        <v>"hp":302400,"atk":8400</v>
      </c>
      <c r="I4473" s="20" t="str">
        <f>IF(VLOOKUP(B4473,属性中转表!A:G,7,FALSE)=0,"",VLOOKUP(VLOOKUP(B4473,属性中转表!A:G,7,FALSE),属性中转表!$K$2:$P$21,6,0))&amp;IF(VLOOKUP(B4473,属性中转表!A:G,7,FALSE)&gt;=50,VLOOKUP(A4473,英雄数据表!A:K,9,0),IF(VLOOKUP(B4473,属性中转表!A:G,7,FALSE)&gt;=25,VLOOKUP(A4473,英雄数据表!A:K,5,0),""))</f>
        <v>"atk":300,"hp":5000,"undpspro":150,"pvpdpspro":100,"pvpundpspro":100</v>
      </c>
      <c r="J4473" s="20" t="str">
        <f>IF(I4473="","",属性中转表!$I$1&amp;(IF(VLOOKUP(B4473,属性中转表!A:G,7,FALSE)=0,0,VLOOKUP(VLOOKUP(B4473,属性中转表!A:G,7,FALSE),属性中转表!$K$2:$P$21,4,0)))+IFERROR(VLOOKUP(A4473,英雄数据表!A:K,IF(武魂!B4473&gt;=50,10,IF(武魂!B4473&gt;=25,6)),0),0))</f>
        <v>,"dpspro":150</v>
      </c>
      <c r="K4473" s="32" t="str">
        <f t="shared" si="294"/>
        <v>"atk":300,"hp":5000,"undpspro":150,"pvpdpspro":100,"pvpundpspro":100,"dpspro":150</v>
      </c>
      <c r="L4473" s="20" t="str">
        <f>IF(B4473&gt;=50,VLOOKUP(A4473,英雄数据表!A:L,11,FALSE),IF(B4473&gt;=25,VLOOKUP(A4473,英雄数据表!A:L,7,0),""))</f>
        <v>"3303602004"</v>
      </c>
      <c r="M4473" s="20" t="str">
        <f>IFERROR(VLOOKUP(B4473,属性中转表!$K$2:$O$21,5,FALSE),"")</f>
        <v/>
      </c>
      <c r="N4473" s="20" t="str">
        <f>IF(B4473=25,VLOOKUP(A4473,英雄数据表!A:L,8,FALSE),IF(B4473=50,VLOOKUP(A4473,英雄数据表!A:L,12,0),""))</f>
        <v/>
      </c>
    </row>
    <row r="4474" spans="1:14" x14ac:dyDescent="0.3">
      <c r="A4474" s="20">
        <v>33036</v>
      </c>
      <c r="B4474" s="21">
        <f t="shared" si="295"/>
        <v>73</v>
      </c>
      <c r="C4474" s="21">
        <v>5</v>
      </c>
      <c r="D4474" s="21">
        <f>VLOOKUP(A4474,英雄数据表!A:D,4,0)</f>
        <v>3</v>
      </c>
      <c r="E4474" s="20" t="str">
        <f>VLOOKUP(A4474,英雄数据表!A:C,3,0)</f>
        <v>地精维修仪</v>
      </c>
      <c r="F4474" s="20">
        <f t="shared" si="296"/>
        <v>33036</v>
      </c>
      <c r="G4474" s="20">
        <f t="shared" si="297"/>
        <v>33036</v>
      </c>
      <c r="H4474" s="21" t="str">
        <f>VLOOKUP(B4474,属性中转表!A:F,6,FALSE)</f>
        <v>"hp":307800,"atk":8550</v>
      </c>
      <c r="I4474" s="20" t="str">
        <f>IF(VLOOKUP(B4474,属性中转表!A:G,7,FALSE)=0,"",VLOOKUP(VLOOKUP(B4474,属性中转表!A:G,7,FALSE),属性中转表!$K$2:$P$21,6,0))&amp;IF(VLOOKUP(B4474,属性中转表!A:G,7,FALSE)&gt;=50,VLOOKUP(A4474,英雄数据表!A:K,9,0),IF(VLOOKUP(B4474,属性中转表!A:G,7,FALSE)&gt;=25,VLOOKUP(A4474,英雄数据表!A:K,5,0),""))</f>
        <v>"atk":300,"hp":5000,"undpspro":150,"pvpdpspro":100,"pvpundpspro":100</v>
      </c>
      <c r="J4474" s="20" t="str">
        <f>IF(I4474="","",属性中转表!$I$1&amp;(IF(VLOOKUP(B4474,属性中转表!A:G,7,FALSE)=0,0,VLOOKUP(VLOOKUP(B4474,属性中转表!A:G,7,FALSE),属性中转表!$K$2:$P$21,4,0)))+IFERROR(VLOOKUP(A4474,英雄数据表!A:K,IF(武魂!B4474&gt;=50,10,IF(武魂!B4474&gt;=25,6)),0),0))</f>
        <v>,"dpspro":150</v>
      </c>
      <c r="K4474" s="32" t="str">
        <f t="shared" si="294"/>
        <v>"atk":300,"hp":5000,"undpspro":150,"pvpdpspro":100,"pvpundpspro":100,"dpspro":150</v>
      </c>
      <c r="L4474" s="20" t="str">
        <f>IF(B4474&gt;=50,VLOOKUP(A4474,英雄数据表!A:L,11,FALSE),IF(B4474&gt;=25,VLOOKUP(A4474,英雄数据表!A:L,7,0),""))</f>
        <v>"3303602004"</v>
      </c>
      <c r="M4474" s="20" t="str">
        <f>IFERROR(VLOOKUP(B4474,属性中转表!$K$2:$O$21,5,FALSE),"")</f>
        <v/>
      </c>
      <c r="N4474" s="20" t="str">
        <f>IF(B4474=25,VLOOKUP(A4474,英雄数据表!A:L,8,FALSE),IF(B4474=50,VLOOKUP(A4474,英雄数据表!A:L,12,0),""))</f>
        <v/>
      </c>
    </row>
    <row r="4475" spans="1:14" x14ac:dyDescent="0.3">
      <c r="A4475" s="20">
        <v>33036</v>
      </c>
      <c r="B4475" s="21">
        <f t="shared" si="295"/>
        <v>74</v>
      </c>
      <c r="C4475" s="21">
        <v>5</v>
      </c>
      <c r="D4475" s="21">
        <f>VLOOKUP(A4475,英雄数据表!A:D,4,0)</f>
        <v>3</v>
      </c>
      <c r="E4475" s="20" t="str">
        <f>VLOOKUP(A4475,英雄数据表!A:C,3,0)</f>
        <v>地精维修仪</v>
      </c>
      <c r="F4475" s="20">
        <f t="shared" si="296"/>
        <v>33036</v>
      </c>
      <c r="G4475" s="20">
        <f t="shared" si="297"/>
        <v>33036</v>
      </c>
      <c r="H4475" s="21" t="str">
        <f>VLOOKUP(B4475,属性中转表!A:F,6,FALSE)</f>
        <v>"hp":313200,"atk":8700</v>
      </c>
      <c r="I4475" s="20" t="str">
        <f>IF(VLOOKUP(B4475,属性中转表!A:G,7,FALSE)=0,"",VLOOKUP(VLOOKUP(B4475,属性中转表!A:G,7,FALSE),属性中转表!$K$2:$P$21,6,0))&amp;IF(VLOOKUP(B4475,属性中转表!A:G,7,FALSE)&gt;=50,VLOOKUP(A4475,英雄数据表!A:K,9,0),IF(VLOOKUP(B4475,属性中转表!A:G,7,FALSE)&gt;=25,VLOOKUP(A4475,英雄数据表!A:K,5,0),""))</f>
        <v>"atk":300,"hp":5000,"undpspro":150,"pvpdpspro":100,"pvpundpspro":100</v>
      </c>
      <c r="J4475" s="20" t="str">
        <f>IF(I4475="","",属性中转表!$I$1&amp;(IF(VLOOKUP(B4475,属性中转表!A:G,7,FALSE)=0,0,VLOOKUP(VLOOKUP(B4475,属性中转表!A:G,7,FALSE),属性中转表!$K$2:$P$21,4,0)))+IFERROR(VLOOKUP(A4475,英雄数据表!A:K,IF(武魂!B4475&gt;=50,10,IF(武魂!B4475&gt;=25,6)),0),0))</f>
        <v>,"dpspro":150</v>
      </c>
      <c r="K4475" s="32" t="str">
        <f t="shared" si="294"/>
        <v>"atk":300,"hp":5000,"undpspro":150,"pvpdpspro":100,"pvpundpspro":100,"dpspro":150</v>
      </c>
      <c r="L4475" s="20" t="str">
        <f>IF(B4475&gt;=50,VLOOKUP(A4475,英雄数据表!A:L,11,FALSE),IF(B4475&gt;=25,VLOOKUP(A4475,英雄数据表!A:L,7,0),""))</f>
        <v>"3303602004"</v>
      </c>
      <c r="M4475" s="20" t="str">
        <f>IFERROR(VLOOKUP(B4475,属性中转表!$K$2:$O$21,5,FALSE),"")</f>
        <v/>
      </c>
      <c r="N4475" s="20" t="str">
        <f>IF(B4475=25,VLOOKUP(A4475,英雄数据表!A:L,8,FALSE),IF(B4475=50,VLOOKUP(A4475,英雄数据表!A:L,12,0),""))</f>
        <v/>
      </c>
    </row>
    <row r="4476" spans="1:14" x14ac:dyDescent="0.3">
      <c r="A4476" s="20">
        <v>33036</v>
      </c>
      <c r="B4476" s="21">
        <f t="shared" si="295"/>
        <v>75</v>
      </c>
      <c r="C4476" s="21">
        <v>5</v>
      </c>
      <c r="D4476" s="21">
        <f>VLOOKUP(A4476,英雄数据表!A:D,4,0)</f>
        <v>3</v>
      </c>
      <c r="E4476" s="20" t="str">
        <f>VLOOKUP(A4476,英雄数据表!A:C,3,0)</f>
        <v>地精维修仪</v>
      </c>
      <c r="F4476" s="20">
        <f t="shared" si="296"/>
        <v>33036</v>
      </c>
      <c r="G4476" s="20">
        <f t="shared" si="297"/>
        <v>33036</v>
      </c>
      <c r="H4476" s="21" t="str">
        <f>VLOOKUP(B4476,属性中转表!A:F,6,FALSE)</f>
        <v>"hp":318600,"atk":8850</v>
      </c>
      <c r="I4476" s="20" t="str">
        <f>IF(VLOOKUP(B4476,属性中转表!A:G,7,FALSE)=0,"",VLOOKUP(VLOOKUP(B4476,属性中转表!A:G,7,FALSE),属性中转表!$K$2:$P$21,6,0))&amp;IF(VLOOKUP(B4476,属性中转表!A:G,7,FALSE)&gt;=50,VLOOKUP(A4476,英雄数据表!A:K,9,0),IF(VLOOKUP(B4476,属性中转表!A:G,7,FALSE)&gt;=25,VLOOKUP(A4476,英雄数据表!A:K,5,0),""))</f>
        <v>"atk":600,"hp":10000,"undpspro":150,"pvpdpspro":100,"pvpundpspro":100,"speed":10</v>
      </c>
      <c r="J4476" s="20" t="str">
        <f>IF(I4476="","",属性中转表!$I$1&amp;(IF(VLOOKUP(B4476,属性中转表!A:G,7,FALSE)=0,0,VLOOKUP(VLOOKUP(B4476,属性中转表!A:G,7,FALSE),属性中转表!$K$2:$P$21,4,0)))+IFERROR(VLOOKUP(A4476,英雄数据表!A:K,IF(武魂!B4476&gt;=50,10,IF(武魂!B4476&gt;=25,6)),0),0))</f>
        <v>,"dpspro":150</v>
      </c>
      <c r="K4476" s="32" t="str">
        <f t="shared" si="294"/>
        <v>"atk":600,"hp":10000,"undpspro":150,"pvpdpspro":100,"pvpundpspro":100,"speed":10,"dpspro":150</v>
      </c>
      <c r="L4476" s="20" t="str">
        <f>IF(B4476&gt;=50,VLOOKUP(A4476,英雄数据表!A:L,11,FALSE),IF(B4476&gt;=25,VLOOKUP(A4476,英雄数据表!A:L,7,0),""))</f>
        <v>"3303602004"</v>
      </c>
      <c r="M4476" s="20" t="str">
        <f>IFERROR(VLOOKUP(B4476,属性中转表!$K$2:$O$21,5,FALSE),"")</f>
        <v>"speed":10,"atk":300,"hp":5000</v>
      </c>
      <c r="N4476" s="20" t="str">
        <f>IF(B4476=25,VLOOKUP(A4476,英雄数据表!A:L,8,FALSE),IF(B4476=50,VLOOKUP(A4476,英雄数据表!A:L,12,0),""))</f>
        <v/>
      </c>
    </row>
    <row r="4477" spans="1:14" x14ac:dyDescent="0.3">
      <c r="A4477" s="20">
        <v>33036</v>
      </c>
      <c r="B4477" s="21">
        <f t="shared" si="295"/>
        <v>76</v>
      </c>
      <c r="C4477" s="21">
        <v>5</v>
      </c>
      <c r="D4477" s="21">
        <f>VLOOKUP(A4477,英雄数据表!A:D,4,0)</f>
        <v>3</v>
      </c>
      <c r="E4477" s="20" t="str">
        <f>VLOOKUP(A4477,英雄数据表!A:C,3,0)</f>
        <v>地精维修仪</v>
      </c>
      <c r="F4477" s="20">
        <f t="shared" si="296"/>
        <v>33036</v>
      </c>
      <c r="G4477" s="20">
        <f t="shared" si="297"/>
        <v>33036</v>
      </c>
      <c r="H4477" s="21" t="str">
        <f>VLOOKUP(B4477,属性中转表!A:F,6,FALSE)</f>
        <v>"hp":324000,"atk":9000</v>
      </c>
      <c r="I4477" s="20" t="str">
        <f>IF(VLOOKUP(B4477,属性中转表!A:G,7,FALSE)=0,"",VLOOKUP(VLOOKUP(B4477,属性中转表!A:G,7,FALSE),属性中转表!$K$2:$P$21,6,0))&amp;IF(VLOOKUP(B4477,属性中转表!A:G,7,FALSE)&gt;=50,VLOOKUP(A4477,英雄数据表!A:K,9,0),IF(VLOOKUP(B4477,属性中转表!A:G,7,FALSE)&gt;=25,VLOOKUP(A4477,英雄数据表!A:K,5,0),""))</f>
        <v>"atk":600,"hp":10000,"undpspro":150,"pvpdpspro":100,"pvpundpspro":100,"speed":10</v>
      </c>
      <c r="J4477" s="20" t="str">
        <f>IF(I4477="","",属性中转表!$I$1&amp;(IF(VLOOKUP(B4477,属性中转表!A:G,7,FALSE)=0,0,VLOOKUP(VLOOKUP(B4477,属性中转表!A:G,7,FALSE),属性中转表!$K$2:$P$21,4,0)))+IFERROR(VLOOKUP(A4477,英雄数据表!A:K,IF(武魂!B4477&gt;=50,10,IF(武魂!B4477&gt;=25,6)),0),0))</f>
        <v>,"dpspro":150</v>
      </c>
      <c r="K4477" s="32" t="str">
        <f t="shared" si="294"/>
        <v>"atk":600,"hp":10000,"undpspro":150,"pvpdpspro":100,"pvpundpspro":100,"speed":10,"dpspro":150</v>
      </c>
      <c r="L4477" s="20" t="str">
        <f>IF(B4477&gt;=50,VLOOKUP(A4477,英雄数据表!A:L,11,FALSE),IF(B4477&gt;=25,VLOOKUP(A4477,英雄数据表!A:L,7,0),""))</f>
        <v>"3303602004"</v>
      </c>
      <c r="M4477" s="20" t="str">
        <f>IFERROR(VLOOKUP(B4477,属性中转表!$K$2:$O$21,5,FALSE),"")</f>
        <v/>
      </c>
      <c r="N4477" s="20" t="str">
        <f>IF(B4477=25,VLOOKUP(A4477,英雄数据表!A:L,8,FALSE),IF(B4477=50,VLOOKUP(A4477,英雄数据表!A:L,12,0),""))</f>
        <v/>
      </c>
    </row>
    <row r="4478" spans="1:14" x14ac:dyDescent="0.3">
      <c r="A4478" s="20">
        <v>33036</v>
      </c>
      <c r="B4478" s="21">
        <f t="shared" si="295"/>
        <v>77</v>
      </c>
      <c r="C4478" s="21">
        <v>5</v>
      </c>
      <c r="D4478" s="21">
        <f>VLOOKUP(A4478,英雄数据表!A:D,4,0)</f>
        <v>3</v>
      </c>
      <c r="E4478" s="20" t="str">
        <f>VLOOKUP(A4478,英雄数据表!A:C,3,0)</f>
        <v>地精维修仪</v>
      </c>
      <c r="F4478" s="20">
        <f t="shared" si="296"/>
        <v>33036</v>
      </c>
      <c r="G4478" s="20">
        <f t="shared" si="297"/>
        <v>33036</v>
      </c>
      <c r="H4478" s="21" t="str">
        <f>VLOOKUP(B4478,属性中转表!A:F,6,FALSE)</f>
        <v>"hp":329400,"atk":9150</v>
      </c>
      <c r="I4478" s="20" t="str">
        <f>IF(VLOOKUP(B4478,属性中转表!A:G,7,FALSE)=0,"",VLOOKUP(VLOOKUP(B4478,属性中转表!A:G,7,FALSE),属性中转表!$K$2:$P$21,6,0))&amp;IF(VLOOKUP(B4478,属性中转表!A:G,7,FALSE)&gt;=50,VLOOKUP(A4478,英雄数据表!A:K,9,0),IF(VLOOKUP(B4478,属性中转表!A:G,7,FALSE)&gt;=25,VLOOKUP(A4478,英雄数据表!A:K,5,0),""))</f>
        <v>"atk":600,"hp":10000,"undpspro":150,"pvpdpspro":100,"pvpundpspro":100,"speed":10</v>
      </c>
      <c r="J4478" s="20" t="str">
        <f>IF(I4478="","",属性中转表!$I$1&amp;(IF(VLOOKUP(B4478,属性中转表!A:G,7,FALSE)=0,0,VLOOKUP(VLOOKUP(B4478,属性中转表!A:G,7,FALSE),属性中转表!$K$2:$P$21,4,0)))+IFERROR(VLOOKUP(A4478,英雄数据表!A:K,IF(武魂!B4478&gt;=50,10,IF(武魂!B4478&gt;=25,6)),0),0))</f>
        <v>,"dpspro":150</v>
      </c>
      <c r="K4478" s="32" t="str">
        <f t="shared" si="294"/>
        <v>"atk":600,"hp":10000,"undpspro":150,"pvpdpspro":100,"pvpundpspro":100,"speed":10,"dpspro":150</v>
      </c>
      <c r="L4478" s="20" t="str">
        <f>IF(B4478&gt;=50,VLOOKUP(A4478,英雄数据表!A:L,11,FALSE),IF(B4478&gt;=25,VLOOKUP(A4478,英雄数据表!A:L,7,0),""))</f>
        <v>"3303602004"</v>
      </c>
      <c r="M4478" s="20" t="str">
        <f>IFERROR(VLOOKUP(B4478,属性中转表!$K$2:$O$21,5,FALSE),"")</f>
        <v/>
      </c>
      <c r="N4478" s="20" t="str">
        <f>IF(B4478=25,VLOOKUP(A4478,英雄数据表!A:L,8,FALSE),IF(B4478=50,VLOOKUP(A4478,英雄数据表!A:L,12,0),""))</f>
        <v/>
      </c>
    </row>
    <row r="4479" spans="1:14" x14ac:dyDescent="0.3">
      <c r="A4479" s="20">
        <v>33036</v>
      </c>
      <c r="B4479" s="21">
        <f t="shared" si="295"/>
        <v>78</v>
      </c>
      <c r="C4479" s="21">
        <v>5</v>
      </c>
      <c r="D4479" s="21">
        <f>VLOOKUP(A4479,英雄数据表!A:D,4,0)</f>
        <v>3</v>
      </c>
      <c r="E4479" s="20" t="str">
        <f>VLOOKUP(A4479,英雄数据表!A:C,3,0)</f>
        <v>地精维修仪</v>
      </c>
      <c r="F4479" s="20">
        <f t="shared" si="296"/>
        <v>33036</v>
      </c>
      <c r="G4479" s="20">
        <f t="shared" si="297"/>
        <v>33036</v>
      </c>
      <c r="H4479" s="21" t="str">
        <f>VLOOKUP(B4479,属性中转表!A:F,6,FALSE)</f>
        <v>"hp":334800,"atk":9300</v>
      </c>
      <c r="I4479" s="20" t="str">
        <f>IF(VLOOKUP(B4479,属性中转表!A:G,7,FALSE)=0,"",VLOOKUP(VLOOKUP(B4479,属性中转表!A:G,7,FALSE),属性中转表!$K$2:$P$21,6,0))&amp;IF(VLOOKUP(B4479,属性中转表!A:G,7,FALSE)&gt;=50,VLOOKUP(A4479,英雄数据表!A:K,9,0),IF(VLOOKUP(B4479,属性中转表!A:G,7,FALSE)&gt;=25,VLOOKUP(A4479,英雄数据表!A:K,5,0),""))</f>
        <v>"atk":600,"hp":10000,"undpspro":150,"pvpdpspro":100,"pvpundpspro":100,"speed":10</v>
      </c>
      <c r="J4479" s="20" t="str">
        <f>IF(I4479="","",属性中转表!$I$1&amp;(IF(VLOOKUP(B4479,属性中转表!A:G,7,FALSE)=0,0,VLOOKUP(VLOOKUP(B4479,属性中转表!A:G,7,FALSE),属性中转表!$K$2:$P$21,4,0)))+IFERROR(VLOOKUP(A4479,英雄数据表!A:K,IF(武魂!B4479&gt;=50,10,IF(武魂!B4479&gt;=25,6)),0),0))</f>
        <v>,"dpspro":150</v>
      </c>
      <c r="K4479" s="32" t="str">
        <f t="shared" ref="K4479:K4542" si="298">I4479&amp;J4479</f>
        <v>"atk":600,"hp":10000,"undpspro":150,"pvpdpspro":100,"pvpundpspro":100,"speed":10,"dpspro":150</v>
      </c>
      <c r="L4479" s="20" t="str">
        <f>IF(B4479&gt;=50,VLOOKUP(A4479,英雄数据表!A:L,11,FALSE),IF(B4479&gt;=25,VLOOKUP(A4479,英雄数据表!A:L,7,0),""))</f>
        <v>"3303602004"</v>
      </c>
      <c r="M4479" s="20" t="str">
        <f>IFERROR(VLOOKUP(B4479,属性中转表!$K$2:$O$21,5,FALSE),"")</f>
        <v/>
      </c>
      <c r="N4479" s="20" t="str">
        <f>IF(B4479=25,VLOOKUP(A4479,英雄数据表!A:L,8,FALSE),IF(B4479=50,VLOOKUP(A4479,英雄数据表!A:L,12,0),""))</f>
        <v/>
      </c>
    </row>
    <row r="4480" spans="1:14" x14ac:dyDescent="0.3">
      <c r="A4480" s="20">
        <v>33036</v>
      </c>
      <c r="B4480" s="21">
        <f t="shared" si="295"/>
        <v>79</v>
      </c>
      <c r="C4480" s="21">
        <v>5</v>
      </c>
      <c r="D4480" s="21">
        <f>VLOOKUP(A4480,英雄数据表!A:D,4,0)</f>
        <v>3</v>
      </c>
      <c r="E4480" s="20" t="str">
        <f>VLOOKUP(A4480,英雄数据表!A:C,3,0)</f>
        <v>地精维修仪</v>
      </c>
      <c r="F4480" s="20">
        <f t="shared" si="296"/>
        <v>33036</v>
      </c>
      <c r="G4480" s="20">
        <f t="shared" si="297"/>
        <v>33036</v>
      </c>
      <c r="H4480" s="21" t="str">
        <f>VLOOKUP(B4480,属性中转表!A:F,6,FALSE)</f>
        <v>"hp":340200,"atk":9450</v>
      </c>
      <c r="I4480" s="20" t="str">
        <f>IF(VLOOKUP(B4480,属性中转表!A:G,7,FALSE)=0,"",VLOOKUP(VLOOKUP(B4480,属性中转表!A:G,7,FALSE),属性中转表!$K$2:$P$21,6,0))&amp;IF(VLOOKUP(B4480,属性中转表!A:G,7,FALSE)&gt;=50,VLOOKUP(A4480,英雄数据表!A:K,9,0),IF(VLOOKUP(B4480,属性中转表!A:G,7,FALSE)&gt;=25,VLOOKUP(A4480,英雄数据表!A:K,5,0),""))</f>
        <v>"atk":600,"hp":10000,"undpspro":150,"pvpdpspro":100,"pvpundpspro":100,"speed":10</v>
      </c>
      <c r="J4480" s="20" t="str">
        <f>IF(I4480="","",属性中转表!$I$1&amp;(IF(VLOOKUP(B4480,属性中转表!A:G,7,FALSE)=0,0,VLOOKUP(VLOOKUP(B4480,属性中转表!A:G,7,FALSE),属性中转表!$K$2:$P$21,4,0)))+IFERROR(VLOOKUP(A4480,英雄数据表!A:K,IF(武魂!B4480&gt;=50,10,IF(武魂!B4480&gt;=25,6)),0),0))</f>
        <v>,"dpspro":150</v>
      </c>
      <c r="K4480" s="32" t="str">
        <f t="shared" si="298"/>
        <v>"atk":600,"hp":10000,"undpspro":150,"pvpdpspro":100,"pvpundpspro":100,"speed":10,"dpspro":150</v>
      </c>
      <c r="L4480" s="20" t="str">
        <f>IF(B4480&gt;=50,VLOOKUP(A4480,英雄数据表!A:L,11,FALSE),IF(B4480&gt;=25,VLOOKUP(A4480,英雄数据表!A:L,7,0),""))</f>
        <v>"3303602004"</v>
      </c>
      <c r="M4480" s="20" t="str">
        <f>IFERROR(VLOOKUP(B4480,属性中转表!$K$2:$O$21,5,FALSE),"")</f>
        <v/>
      </c>
      <c r="N4480" s="20" t="str">
        <f>IF(B4480=25,VLOOKUP(A4480,英雄数据表!A:L,8,FALSE),IF(B4480=50,VLOOKUP(A4480,英雄数据表!A:L,12,0),""))</f>
        <v/>
      </c>
    </row>
    <row r="4481" spans="1:14" x14ac:dyDescent="0.3">
      <c r="A4481" s="20">
        <v>33036</v>
      </c>
      <c r="B4481" s="21">
        <f t="shared" si="295"/>
        <v>80</v>
      </c>
      <c r="C4481" s="21">
        <v>5</v>
      </c>
      <c r="D4481" s="21">
        <f>VLOOKUP(A4481,英雄数据表!A:D,4,0)</f>
        <v>3</v>
      </c>
      <c r="E4481" s="20" t="str">
        <f>VLOOKUP(A4481,英雄数据表!A:C,3,0)</f>
        <v>地精维修仪</v>
      </c>
      <c r="F4481" s="20">
        <f t="shared" si="296"/>
        <v>33036</v>
      </c>
      <c r="G4481" s="20">
        <f t="shared" si="297"/>
        <v>33036</v>
      </c>
      <c r="H4481" s="21" t="str">
        <f>VLOOKUP(B4481,属性中转表!A:F,6,FALSE)</f>
        <v>"hp":345600,"atk":9600</v>
      </c>
      <c r="I4481" s="20" t="str">
        <f>IF(VLOOKUP(B4481,属性中转表!A:G,7,FALSE)=0,"",VLOOKUP(VLOOKUP(B4481,属性中转表!A:G,7,FALSE),属性中转表!$K$2:$P$21,6,0))&amp;IF(VLOOKUP(B4481,属性中转表!A:G,7,FALSE)&gt;=50,VLOOKUP(A4481,英雄数据表!A:K,9,0),IF(VLOOKUP(B4481,属性中转表!A:G,7,FALSE)&gt;=25,VLOOKUP(A4481,英雄数据表!A:K,5,0),""))</f>
        <v>"atk":600,"hp":10000,"undpspro":200,"pvpdpspro":100,"pvpundpspro":100,"speed":10</v>
      </c>
      <c r="J4481" s="20" t="str">
        <f>IF(I4481="","",属性中转表!$I$1&amp;(IF(VLOOKUP(B4481,属性中转表!A:G,7,FALSE)=0,0,VLOOKUP(VLOOKUP(B4481,属性中转表!A:G,7,FALSE),属性中转表!$K$2:$P$21,4,0)))+IFERROR(VLOOKUP(A4481,英雄数据表!A:K,IF(武魂!B4481&gt;=50,10,IF(武魂!B4481&gt;=25,6)),0),0))</f>
        <v>,"dpspro":150</v>
      </c>
      <c r="K4481" s="32" t="str">
        <f t="shared" si="298"/>
        <v>"atk":600,"hp":10000,"undpspro":200,"pvpdpspro":100,"pvpundpspro":100,"speed":10,"dpspro":150</v>
      </c>
      <c r="L4481" s="20" t="str">
        <f>IF(B4481&gt;=50,VLOOKUP(A4481,英雄数据表!A:L,11,FALSE),IF(B4481&gt;=25,VLOOKUP(A4481,英雄数据表!A:L,7,0),""))</f>
        <v>"3303602004"</v>
      </c>
      <c r="M4481" s="20" t="str">
        <f>IFERROR(VLOOKUP(B4481,属性中转表!$K$2:$O$21,5,FALSE),"")</f>
        <v>"undpspro":50</v>
      </c>
      <c r="N4481" s="20" t="str">
        <f>IF(B4481=25,VLOOKUP(A4481,英雄数据表!A:L,8,FALSE),IF(B4481=50,VLOOKUP(A4481,英雄数据表!A:L,12,0),""))</f>
        <v/>
      </c>
    </row>
    <row r="4482" spans="1:14" x14ac:dyDescent="0.3">
      <c r="A4482" s="20">
        <v>33036</v>
      </c>
      <c r="B4482" s="21">
        <f t="shared" si="295"/>
        <v>81</v>
      </c>
      <c r="C4482" s="21">
        <v>5</v>
      </c>
      <c r="D4482" s="21">
        <f>VLOOKUP(A4482,英雄数据表!A:D,4,0)</f>
        <v>3</v>
      </c>
      <c r="E4482" s="20" t="str">
        <f>VLOOKUP(A4482,英雄数据表!A:C,3,0)</f>
        <v>地精维修仪</v>
      </c>
      <c r="F4482" s="20">
        <f t="shared" si="296"/>
        <v>33036</v>
      </c>
      <c r="G4482" s="20">
        <f t="shared" si="297"/>
        <v>33036</v>
      </c>
      <c r="H4482" s="21" t="str">
        <f>VLOOKUP(B4482,属性中转表!A:F,6,FALSE)</f>
        <v>"hp":351000,"atk":9750</v>
      </c>
      <c r="I4482" s="20" t="str">
        <f>IF(VLOOKUP(B4482,属性中转表!A:G,7,FALSE)=0,"",VLOOKUP(VLOOKUP(B4482,属性中转表!A:G,7,FALSE),属性中转表!$K$2:$P$21,6,0))&amp;IF(VLOOKUP(B4482,属性中转表!A:G,7,FALSE)&gt;=50,VLOOKUP(A4482,英雄数据表!A:K,9,0),IF(VLOOKUP(B4482,属性中转表!A:G,7,FALSE)&gt;=25,VLOOKUP(A4482,英雄数据表!A:K,5,0),""))</f>
        <v>"atk":600,"hp":10000,"undpspro":200,"pvpdpspro":100,"pvpundpspro":100,"speed":10</v>
      </c>
      <c r="J4482" s="20" t="str">
        <f>IF(I4482="","",属性中转表!$I$1&amp;(IF(VLOOKUP(B4482,属性中转表!A:G,7,FALSE)=0,0,VLOOKUP(VLOOKUP(B4482,属性中转表!A:G,7,FALSE),属性中转表!$K$2:$P$21,4,0)))+IFERROR(VLOOKUP(A4482,英雄数据表!A:K,IF(武魂!B4482&gt;=50,10,IF(武魂!B4482&gt;=25,6)),0),0))</f>
        <v>,"dpspro":150</v>
      </c>
      <c r="K4482" s="32" t="str">
        <f t="shared" si="298"/>
        <v>"atk":600,"hp":10000,"undpspro":200,"pvpdpspro":100,"pvpundpspro":100,"speed":10,"dpspro":150</v>
      </c>
      <c r="L4482" s="20" t="str">
        <f>IF(B4482&gt;=50,VLOOKUP(A4482,英雄数据表!A:L,11,FALSE),IF(B4482&gt;=25,VLOOKUP(A4482,英雄数据表!A:L,7,0),""))</f>
        <v>"3303602004"</v>
      </c>
      <c r="M4482" s="20" t="str">
        <f>IFERROR(VLOOKUP(B4482,属性中转表!$K$2:$O$21,5,FALSE),"")</f>
        <v/>
      </c>
      <c r="N4482" s="20" t="str">
        <f>IF(B4482=25,VLOOKUP(A4482,英雄数据表!A:L,8,FALSE),IF(B4482=50,VLOOKUP(A4482,英雄数据表!A:L,12,0),""))</f>
        <v/>
      </c>
    </row>
    <row r="4483" spans="1:14" x14ac:dyDescent="0.3">
      <c r="A4483" s="20">
        <v>33036</v>
      </c>
      <c r="B4483" s="21">
        <f t="shared" si="295"/>
        <v>82</v>
      </c>
      <c r="C4483" s="21">
        <v>5</v>
      </c>
      <c r="D4483" s="21">
        <f>VLOOKUP(A4483,英雄数据表!A:D,4,0)</f>
        <v>3</v>
      </c>
      <c r="E4483" s="20" t="str">
        <f>VLOOKUP(A4483,英雄数据表!A:C,3,0)</f>
        <v>地精维修仪</v>
      </c>
      <c r="F4483" s="20">
        <f t="shared" si="296"/>
        <v>33036</v>
      </c>
      <c r="G4483" s="20">
        <f t="shared" si="297"/>
        <v>33036</v>
      </c>
      <c r="H4483" s="21" t="str">
        <f>VLOOKUP(B4483,属性中转表!A:F,6,FALSE)</f>
        <v>"hp":356400,"atk":9900</v>
      </c>
      <c r="I4483" s="20" t="str">
        <f>IF(VLOOKUP(B4483,属性中转表!A:G,7,FALSE)=0,"",VLOOKUP(VLOOKUP(B4483,属性中转表!A:G,7,FALSE),属性中转表!$K$2:$P$21,6,0))&amp;IF(VLOOKUP(B4483,属性中转表!A:G,7,FALSE)&gt;=50,VLOOKUP(A4483,英雄数据表!A:K,9,0),IF(VLOOKUP(B4483,属性中转表!A:G,7,FALSE)&gt;=25,VLOOKUP(A4483,英雄数据表!A:K,5,0),""))</f>
        <v>"atk":600,"hp":10000,"undpspro":200,"pvpdpspro":100,"pvpundpspro":100,"speed":10</v>
      </c>
      <c r="J4483" s="20" t="str">
        <f>IF(I4483="","",属性中转表!$I$1&amp;(IF(VLOOKUP(B4483,属性中转表!A:G,7,FALSE)=0,0,VLOOKUP(VLOOKUP(B4483,属性中转表!A:G,7,FALSE),属性中转表!$K$2:$P$21,4,0)))+IFERROR(VLOOKUP(A4483,英雄数据表!A:K,IF(武魂!B4483&gt;=50,10,IF(武魂!B4483&gt;=25,6)),0),0))</f>
        <v>,"dpspro":150</v>
      </c>
      <c r="K4483" s="32" t="str">
        <f t="shared" si="298"/>
        <v>"atk":600,"hp":10000,"undpspro":200,"pvpdpspro":100,"pvpundpspro":100,"speed":10,"dpspro":150</v>
      </c>
      <c r="L4483" s="20" t="str">
        <f>IF(B4483&gt;=50,VLOOKUP(A4483,英雄数据表!A:L,11,FALSE),IF(B4483&gt;=25,VLOOKUP(A4483,英雄数据表!A:L,7,0),""))</f>
        <v>"3303602004"</v>
      </c>
      <c r="M4483" s="20" t="str">
        <f>IFERROR(VLOOKUP(B4483,属性中转表!$K$2:$O$21,5,FALSE),"")</f>
        <v/>
      </c>
      <c r="N4483" s="20" t="str">
        <f>IF(B4483=25,VLOOKUP(A4483,英雄数据表!A:L,8,FALSE),IF(B4483=50,VLOOKUP(A4483,英雄数据表!A:L,12,0),""))</f>
        <v/>
      </c>
    </row>
    <row r="4484" spans="1:14" x14ac:dyDescent="0.3">
      <c r="A4484" s="20">
        <v>33036</v>
      </c>
      <c r="B4484" s="21">
        <f t="shared" si="295"/>
        <v>83</v>
      </c>
      <c r="C4484" s="21">
        <v>5</v>
      </c>
      <c r="D4484" s="21">
        <f>VLOOKUP(A4484,英雄数据表!A:D,4,0)</f>
        <v>3</v>
      </c>
      <c r="E4484" s="20" t="str">
        <f>VLOOKUP(A4484,英雄数据表!A:C,3,0)</f>
        <v>地精维修仪</v>
      </c>
      <c r="F4484" s="20">
        <f t="shared" si="296"/>
        <v>33036</v>
      </c>
      <c r="G4484" s="20">
        <f t="shared" si="297"/>
        <v>33036</v>
      </c>
      <c r="H4484" s="21" t="str">
        <f>VLOOKUP(B4484,属性中转表!A:F,6,FALSE)</f>
        <v>"hp":361800,"atk":10050</v>
      </c>
      <c r="I4484" s="20" t="str">
        <f>IF(VLOOKUP(B4484,属性中转表!A:G,7,FALSE)=0,"",VLOOKUP(VLOOKUP(B4484,属性中转表!A:G,7,FALSE),属性中转表!$K$2:$P$21,6,0))&amp;IF(VLOOKUP(B4484,属性中转表!A:G,7,FALSE)&gt;=50,VLOOKUP(A4484,英雄数据表!A:K,9,0),IF(VLOOKUP(B4484,属性中转表!A:G,7,FALSE)&gt;=25,VLOOKUP(A4484,英雄数据表!A:K,5,0),""))</f>
        <v>"atk":600,"hp":10000,"undpspro":200,"pvpdpspro":100,"pvpundpspro":100,"speed":10</v>
      </c>
      <c r="J4484" s="20" t="str">
        <f>IF(I4484="","",属性中转表!$I$1&amp;(IF(VLOOKUP(B4484,属性中转表!A:G,7,FALSE)=0,0,VLOOKUP(VLOOKUP(B4484,属性中转表!A:G,7,FALSE),属性中转表!$K$2:$P$21,4,0)))+IFERROR(VLOOKUP(A4484,英雄数据表!A:K,IF(武魂!B4484&gt;=50,10,IF(武魂!B4484&gt;=25,6)),0),0))</f>
        <v>,"dpspro":150</v>
      </c>
      <c r="K4484" s="32" t="str">
        <f t="shared" si="298"/>
        <v>"atk":600,"hp":10000,"undpspro":200,"pvpdpspro":100,"pvpundpspro":100,"speed":10,"dpspro":150</v>
      </c>
      <c r="L4484" s="20" t="str">
        <f>IF(B4484&gt;=50,VLOOKUP(A4484,英雄数据表!A:L,11,FALSE),IF(B4484&gt;=25,VLOOKUP(A4484,英雄数据表!A:L,7,0),""))</f>
        <v>"3303602004"</v>
      </c>
      <c r="M4484" s="20" t="str">
        <f>IFERROR(VLOOKUP(B4484,属性中转表!$K$2:$O$21,5,FALSE),"")</f>
        <v/>
      </c>
      <c r="N4484" s="20" t="str">
        <f>IF(B4484=25,VLOOKUP(A4484,英雄数据表!A:L,8,FALSE),IF(B4484=50,VLOOKUP(A4484,英雄数据表!A:L,12,0),""))</f>
        <v/>
      </c>
    </row>
    <row r="4485" spans="1:14" x14ac:dyDescent="0.3">
      <c r="A4485" s="20">
        <v>33036</v>
      </c>
      <c r="B4485" s="21">
        <f t="shared" si="295"/>
        <v>84</v>
      </c>
      <c r="C4485" s="21">
        <v>5</v>
      </c>
      <c r="D4485" s="21">
        <f>VLOOKUP(A4485,英雄数据表!A:D,4,0)</f>
        <v>3</v>
      </c>
      <c r="E4485" s="20" t="str">
        <f>VLOOKUP(A4485,英雄数据表!A:C,3,0)</f>
        <v>地精维修仪</v>
      </c>
      <c r="F4485" s="20">
        <f t="shared" si="296"/>
        <v>33036</v>
      </c>
      <c r="G4485" s="20">
        <f t="shared" si="297"/>
        <v>33036</v>
      </c>
      <c r="H4485" s="21" t="str">
        <f>VLOOKUP(B4485,属性中转表!A:F,6,FALSE)</f>
        <v>"hp":367200,"atk":10200</v>
      </c>
      <c r="I4485" s="20" t="str">
        <f>IF(VLOOKUP(B4485,属性中转表!A:G,7,FALSE)=0,"",VLOOKUP(VLOOKUP(B4485,属性中转表!A:G,7,FALSE),属性中转表!$K$2:$P$21,6,0))&amp;IF(VLOOKUP(B4485,属性中转表!A:G,7,FALSE)&gt;=50,VLOOKUP(A4485,英雄数据表!A:K,9,0),IF(VLOOKUP(B4485,属性中转表!A:G,7,FALSE)&gt;=25,VLOOKUP(A4485,英雄数据表!A:K,5,0),""))</f>
        <v>"atk":600,"hp":10000,"undpspro":200,"pvpdpspro":100,"pvpundpspro":100,"speed":10</v>
      </c>
      <c r="J4485" s="20" t="str">
        <f>IF(I4485="","",属性中转表!$I$1&amp;(IF(VLOOKUP(B4485,属性中转表!A:G,7,FALSE)=0,0,VLOOKUP(VLOOKUP(B4485,属性中转表!A:G,7,FALSE),属性中转表!$K$2:$P$21,4,0)))+IFERROR(VLOOKUP(A4485,英雄数据表!A:K,IF(武魂!B4485&gt;=50,10,IF(武魂!B4485&gt;=25,6)),0),0))</f>
        <v>,"dpspro":150</v>
      </c>
      <c r="K4485" s="32" t="str">
        <f t="shared" si="298"/>
        <v>"atk":600,"hp":10000,"undpspro":200,"pvpdpspro":100,"pvpundpspro":100,"speed":10,"dpspro":150</v>
      </c>
      <c r="L4485" s="20" t="str">
        <f>IF(B4485&gt;=50,VLOOKUP(A4485,英雄数据表!A:L,11,FALSE),IF(B4485&gt;=25,VLOOKUP(A4485,英雄数据表!A:L,7,0),""))</f>
        <v>"3303602004"</v>
      </c>
      <c r="M4485" s="20" t="str">
        <f>IFERROR(VLOOKUP(B4485,属性中转表!$K$2:$O$21,5,FALSE),"")</f>
        <v/>
      </c>
      <c r="N4485" s="20" t="str">
        <f>IF(B4485=25,VLOOKUP(A4485,英雄数据表!A:L,8,FALSE),IF(B4485=50,VLOOKUP(A4485,英雄数据表!A:L,12,0),""))</f>
        <v/>
      </c>
    </row>
    <row r="4486" spans="1:14" x14ac:dyDescent="0.3">
      <c r="A4486" s="20">
        <v>33036</v>
      </c>
      <c r="B4486" s="21">
        <f t="shared" si="295"/>
        <v>85</v>
      </c>
      <c r="C4486" s="21">
        <v>5</v>
      </c>
      <c r="D4486" s="21">
        <f>VLOOKUP(A4486,英雄数据表!A:D,4,0)</f>
        <v>3</v>
      </c>
      <c r="E4486" s="20" t="str">
        <f>VLOOKUP(A4486,英雄数据表!A:C,3,0)</f>
        <v>地精维修仪</v>
      </c>
      <c r="F4486" s="20">
        <f t="shared" si="296"/>
        <v>33036</v>
      </c>
      <c r="G4486" s="20">
        <f t="shared" si="297"/>
        <v>33036</v>
      </c>
      <c r="H4486" s="21" t="str">
        <f>VLOOKUP(B4486,属性中转表!A:F,6,FALSE)</f>
        <v>"hp":372600,"atk":10350</v>
      </c>
      <c r="I4486" s="20" t="str">
        <f>IF(VLOOKUP(B4486,属性中转表!A:G,7,FALSE)=0,"",VLOOKUP(VLOOKUP(B4486,属性中转表!A:G,7,FALSE),属性中转表!$K$2:$P$21,6,0))&amp;IF(VLOOKUP(B4486,属性中转表!A:G,7,FALSE)&gt;=50,VLOOKUP(A4486,英雄数据表!A:K,9,0),IF(VLOOKUP(B4486,属性中转表!A:G,7,FALSE)&gt;=25,VLOOKUP(A4486,英雄数据表!A:K,5,0),""))</f>
        <v>"atk":600,"hp":10000,"undpspro":200,"pvpdpspro":100,"pvpundpspro":100,"speed":10</v>
      </c>
      <c r="J4486" s="20" t="str">
        <f>IF(I4486="","",属性中转表!$I$1&amp;(IF(VLOOKUP(B4486,属性中转表!A:G,7,FALSE)=0,0,VLOOKUP(VLOOKUP(B4486,属性中转表!A:G,7,FALSE),属性中转表!$K$2:$P$21,4,0)))+IFERROR(VLOOKUP(A4486,英雄数据表!A:K,IF(武魂!B4486&gt;=50,10,IF(武魂!B4486&gt;=25,6)),0),0))</f>
        <v>,"dpspro":200</v>
      </c>
      <c r="K4486" s="32" t="str">
        <f t="shared" si="298"/>
        <v>"atk":600,"hp":10000,"undpspro":200,"pvpdpspro":100,"pvpundpspro":100,"speed":10,"dpspro":200</v>
      </c>
      <c r="L4486" s="20" t="str">
        <f>IF(B4486&gt;=50,VLOOKUP(A4486,英雄数据表!A:L,11,FALSE),IF(B4486&gt;=25,VLOOKUP(A4486,英雄数据表!A:L,7,0),""))</f>
        <v>"3303602004"</v>
      </c>
      <c r="M4486" s="20" t="str">
        <f>IFERROR(VLOOKUP(B4486,属性中转表!$K$2:$O$21,5,FALSE),"")</f>
        <v>"dpspro":50</v>
      </c>
      <c r="N4486" s="20" t="str">
        <f>IF(B4486=25,VLOOKUP(A4486,英雄数据表!A:L,8,FALSE),IF(B4486=50,VLOOKUP(A4486,英雄数据表!A:L,12,0),""))</f>
        <v/>
      </c>
    </row>
    <row r="4487" spans="1:14" x14ac:dyDescent="0.3">
      <c r="A4487" s="20">
        <v>33036</v>
      </c>
      <c r="B4487" s="21">
        <f t="shared" si="295"/>
        <v>86</v>
      </c>
      <c r="C4487" s="21">
        <v>5</v>
      </c>
      <c r="D4487" s="21">
        <f>VLOOKUP(A4487,英雄数据表!A:D,4,0)</f>
        <v>3</v>
      </c>
      <c r="E4487" s="20" t="str">
        <f>VLOOKUP(A4487,英雄数据表!A:C,3,0)</f>
        <v>地精维修仪</v>
      </c>
      <c r="F4487" s="20">
        <f t="shared" si="296"/>
        <v>33036</v>
      </c>
      <c r="G4487" s="20">
        <f t="shared" si="297"/>
        <v>33036</v>
      </c>
      <c r="H4487" s="21" t="str">
        <f>VLOOKUP(B4487,属性中转表!A:F,6,FALSE)</f>
        <v>"hp":378000,"atk":10500</v>
      </c>
      <c r="I4487" s="20" t="str">
        <f>IF(VLOOKUP(B4487,属性中转表!A:G,7,FALSE)=0,"",VLOOKUP(VLOOKUP(B4487,属性中转表!A:G,7,FALSE),属性中转表!$K$2:$P$21,6,0))&amp;IF(VLOOKUP(B4487,属性中转表!A:G,7,FALSE)&gt;=50,VLOOKUP(A4487,英雄数据表!A:K,9,0),IF(VLOOKUP(B4487,属性中转表!A:G,7,FALSE)&gt;=25,VLOOKUP(A4487,英雄数据表!A:K,5,0),""))</f>
        <v>"atk":600,"hp":10000,"undpspro":200,"pvpdpspro":100,"pvpundpspro":100,"speed":10</v>
      </c>
      <c r="J4487" s="20" t="str">
        <f>IF(I4487="","",属性中转表!$I$1&amp;(IF(VLOOKUP(B4487,属性中转表!A:G,7,FALSE)=0,0,VLOOKUP(VLOOKUP(B4487,属性中转表!A:G,7,FALSE),属性中转表!$K$2:$P$21,4,0)))+IFERROR(VLOOKUP(A4487,英雄数据表!A:K,IF(武魂!B4487&gt;=50,10,IF(武魂!B4487&gt;=25,6)),0),0))</f>
        <v>,"dpspro":200</v>
      </c>
      <c r="K4487" s="32" t="str">
        <f t="shared" si="298"/>
        <v>"atk":600,"hp":10000,"undpspro":200,"pvpdpspro":100,"pvpundpspro":100,"speed":10,"dpspro":200</v>
      </c>
      <c r="L4487" s="20" t="str">
        <f>IF(B4487&gt;=50,VLOOKUP(A4487,英雄数据表!A:L,11,FALSE),IF(B4487&gt;=25,VLOOKUP(A4487,英雄数据表!A:L,7,0),""))</f>
        <v>"3303602004"</v>
      </c>
      <c r="M4487" s="20" t="str">
        <f>IFERROR(VLOOKUP(B4487,属性中转表!$K$2:$O$21,5,FALSE),"")</f>
        <v/>
      </c>
      <c r="N4487" s="20" t="str">
        <f>IF(B4487=25,VLOOKUP(A4487,英雄数据表!A:L,8,FALSE),IF(B4487=50,VLOOKUP(A4487,英雄数据表!A:L,12,0),""))</f>
        <v/>
      </c>
    </row>
    <row r="4488" spans="1:14" x14ac:dyDescent="0.3">
      <c r="A4488" s="20">
        <v>33036</v>
      </c>
      <c r="B4488" s="21">
        <f t="shared" si="295"/>
        <v>87</v>
      </c>
      <c r="C4488" s="21">
        <v>5</v>
      </c>
      <c r="D4488" s="21">
        <f>VLOOKUP(A4488,英雄数据表!A:D,4,0)</f>
        <v>3</v>
      </c>
      <c r="E4488" s="20" t="str">
        <f>VLOOKUP(A4488,英雄数据表!A:C,3,0)</f>
        <v>地精维修仪</v>
      </c>
      <c r="F4488" s="20">
        <f t="shared" si="296"/>
        <v>33036</v>
      </c>
      <c r="G4488" s="20">
        <f t="shared" si="297"/>
        <v>33036</v>
      </c>
      <c r="H4488" s="21" t="str">
        <f>VLOOKUP(B4488,属性中转表!A:F,6,FALSE)</f>
        <v>"hp":383400,"atk":10650</v>
      </c>
      <c r="I4488" s="20" t="str">
        <f>IF(VLOOKUP(B4488,属性中转表!A:G,7,FALSE)=0,"",VLOOKUP(VLOOKUP(B4488,属性中转表!A:G,7,FALSE),属性中转表!$K$2:$P$21,6,0))&amp;IF(VLOOKUP(B4488,属性中转表!A:G,7,FALSE)&gt;=50,VLOOKUP(A4488,英雄数据表!A:K,9,0),IF(VLOOKUP(B4488,属性中转表!A:G,7,FALSE)&gt;=25,VLOOKUP(A4488,英雄数据表!A:K,5,0),""))</f>
        <v>"atk":600,"hp":10000,"undpspro":200,"pvpdpspro":100,"pvpundpspro":100,"speed":10</v>
      </c>
      <c r="J4488" s="20" t="str">
        <f>IF(I4488="","",属性中转表!$I$1&amp;(IF(VLOOKUP(B4488,属性中转表!A:G,7,FALSE)=0,0,VLOOKUP(VLOOKUP(B4488,属性中转表!A:G,7,FALSE),属性中转表!$K$2:$P$21,4,0)))+IFERROR(VLOOKUP(A4488,英雄数据表!A:K,IF(武魂!B4488&gt;=50,10,IF(武魂!B4488&gt;=25,6)),0),0))</f>
        <v>,"dpspro":200</v>
      </c>
      <c r="K4488" s="32" t="str">
        <f t="shared" si="298"/>
        <v>"atk":600,"hp":10000,"undpspro":200,"pvpdpspro":100,"pvpundpspro":100,"speed":10,"dpspro":200</v>
      </c>
      <c r="L4488" s="20" t="str">
        <f>IF(B4488&gt;=50,VLOOKUP(A4488,英雄数据表!A:L,11,FALSE),IF(B4488&gt;=25,VLOOKUP(A4488,英雄数据表!A:L,7,0),""))</f>
        <v>"3303602004"</v>
      </c>
      <c r="M4488" s="20" t="str">
        <f>IFERROR(VLOOKUP(B4488,属性中转表!$K$2:$O$21,5,FALSE),"")</f>
        <v/>
      </c>
      <c r="N4488" s="20" t="str">
        <f>IF(B4488=25,VLOOKUP(A4488,英雄数据表!A:L,8,FALSE),IF(B4488=50,VLOOKUP(A4488,英雄数据表!A:L,12,0),""))</f>
        <v/>
      </c>
    </row>
    <row r="4489" spans="1:14" x14ac:dyDescent="0.3">
      <c r="A4489" s="20">
        <v>33036</v>
      </c>
      <c r="B4489" s="21">
        <f t="shared" si="295"/>
        <v>88</v>
      </c>
      <c r="C4489" s="21">
        <v>5</v>
      </c>
      <c r="D4489" s="21">
        <f>VLOOKUP(A4489,英雄数据表!A:D,4,0)</f>
        <v>3</v>
      </c>
      <c r="E4489" s="20" t="str">
        <f>VLOOKUP(A4489,英雄数据表!A:C,3,0)</f>
        <v>地精维修仪</v>
      </c>
      <c r="F4489" s="20">
        <f t="shared" si="296"/>
        <v>33036</v>
      </c>
      <c r="G4489" s="20">
        <f t="shared" si="297"/>
        <v>33036</v>
      </c>
      <c r="H4489" s="21" t="str">
        <f>VLOOKUP(B4489,属性中转表!A:F,6,FALSE)</f>
        <v>"hp":388800,"atk":10800</v>
      </c>
      <c r="I4489" s="20" t="str">
        <f>IF(VLOOKUP(B4489,属性中转表!A:G,7,FALSE)=0,"",VLOOKUP(VLOOKUP(B4489,属性中转表!A:G,7,FALSE),属性中转表!$K$2:$P$21,6,0))&amp;IF(VLOOKUP(B4489,属性中转表!A:G,7,FALSE)&gt;=50,VLOOKUP(A4489,英雄数据表!A:K,9,0),IF(VLOOKUP(B4489,属性中转表!A:G,7,FALSE)&gt;=25,VLOOKUP(A4489,英雄数据表!A:K,5,0),""))</f>
        <v>"atk":600,"hp":10000,"undpspro":200,"pvpdpspro":100,"pvpundpspro":100,"speed":10</v>
      </c>
      <c r="J4489" s="20" t="str">
        <f>IF(I4489="","",属性中转表!$I$1&amp;(IF(VLOOKUP(B4489,属性中转表!A:G,7,FALSE)=0,0,VLOOKUP(VLOOKUP(B4489,属性中转表!A:G,7,FALSE),属性中转表!$K$2:$P$21,4,0)))+IFERROR(VLOOKUP(A4489,英雄数据表!A:K,IF(武魂!B4489&gt;=50,10,IF(武魂!B4489&gt;=25,6)),0),0))</f>
        <v>,"dpspro":200</v>
      </c>
      <c r="K4489" s="32" t="str">
        <f t="shared" si="298"/>
        <v>"atk":600,"hp":10000,"undpspro":200,"pvpdpspro":100,"pvpundpspro":100,"speed":10,"dpspro":200</v>
      </c>
      <c r="L4489" s="20" t="str">
        <f>IF(B4489&gt;=50,VLOOKUP(A4489,英雄数据表!A:L,11,FALSE),IF(B4489&gt;=25,VLOOKUP(A4489,英雄数据表!A:L,7,0),""))</f>
        <v>"3303602004"</v>
      </c>
      <c r="M4489" s="20" t="str">
        <f>IFERROR(VLOOKUP(B4489,属性中转表!$K$2:$O$21,5,FALSE),"")</f>
        <v/>
      </c>
      <c r="N4489" s="20" t="str">
        <f>IF(B4489=25,VLOOKUP(A4489,英雄数据表!A:L,8,FALSE),IF(B4489=50,VLOOKUP(A4489,英雄数据表!A:L,12,0),""))</f>
        <v/>
      </c>
    </row>
    <row r="4490" spans="1:14" x14ac:dyDescent="0.3">
      <c r="A4490" s="20">
        <v>33036</v>
      </c>
      <c r="B4490" s="21">
        <f t="shared" si="295"/>
        <v>89</v>
      </c>
      <c r="C4490" s="21">
        <v>5</v>
      </c>
      <c r="D4490" s="21">
        <f>VLOOKUP(A4490,英雄数据表!A:D,4,0)</f>
        <v>3</v>
      </c>
      <c r="E4490" s="20" t="str">
        <f>VLOOKUP(A4490,英雄数据表!A:C,3,0)</f>
        <v>地精维修仪</v>
      </c>
      <c r="F4490" s="20">
        <f t="shared" si="296"/>
        <v>33036</v>
      </c>
      <c r="G4490" s="20">
        <f t="shared" si="297"/>
        <v>33036</v>
      </c>
      <c r="H4490" s="21" t="str">
        <f>VLOOKUP(B4490,属性中转表!A:F,6,FALSE)</f>
        <v>"hp":394200,"atk":10950</v>
      </c>
      <c r="I4490" s="20" t="str">
        <f>IF(VLOOKUP(B4490,属性中转表!A:G,7,FALSE)=0,"",VLOOKUP(VLOOKUP(B4490,属性中转表!A:G,7,FALSE),属性中转表!$K$2:$P$21,6,0))&amp;IF(VLOOKUP(B4490,属性中转表!A:G,7,FALSE)&gt;=50,VLOOKUP(A4490,英雄数据表!A:K,9,0),IF(VLOOKUP(B4490,属性中转表!A:G,7,FALSE)&gt;=25,VLOOKUP(A4490,英雄数据表!A:K,5,0),""))</f>
        <v>"atk":600,"hp":10000,"undpspro":200,"pvpdpspro":100,"pvpundpspro":100,"speed":10</v>
      </c>
      <c r="J4490" s="20" t="str">
        <f>IF(I4490="","",属性中转表!$I$1&amp;(IF(VLOOKUP(B4490,属性中转表!A:G,7,FALSE)=0,0,VLOOKUP(VLOOKUP(B4490,属性中转表!A:G,7,FALSE),属性中转表!$K$2:$P$21,4,0)))+IFERROR(VLOOKUP(A4490,英雄数据表!A:K,IF(武魂!B4490&gt;=50,10,IF(武魂!B4490&gt;=25,6)),0),0))</f>
        <v>,"dpspro":200</v>
      </c>
      <c r="K4490" s="32" t="str">
        <f t="shared" si="298"/>
        <v>"atk":600,"hp":10000,"undpspro":200,"pvpdpspro":100,"pvpundpspro":100,"speed":10,"dpspro":200</v>
      </c>
      <c r="L4490" s="20" t="str">
        <f>IF(B4490&gt;=50,VLOOKUP(A4490,英雄数据表!A:L,11,FALSE),IF(B4490&gt;=25,VLOOKUP(A4490,英雄数据表!A:L,7,0),""))</f>
        <v>"3303602004"</v>
      </c>
      <c r="M4490" s="20" t="str">
        <f>IFERROR(VLOOKUP(B4490,属性中转表!$K$2:$O$21,5,FALSE),"")</f>
        <v/>
      </c>
      <c r="N4490" s="20" t="str">
        <f>IF(B4490=25,VLOOKUP(A4490,英雄数据表!A:L,8,FALSE),IF(B4490=50,VLOOKUP(A4490,英雄数据表!A:L,12,0),""))</f>
        <v/>
      </c>
    </row>
    <row r="4491" spans="1:14" x14ac:dyDescent="0.3">
      <c r="A4491" s="20">
        <v>33036</v>
      </c>
      <c r="B4491" s="21">
        <f t="shared" si="295"/>
        <v>90</v>
      </c>
      <c r="C4491" s="21">
        <v>5</v>
      </c>
      <c r="D4491" s="21">
        <f>VLOOKUP(A4491,英雄数据表!A:D,4,0)</f>
        <v>3</v>
      </c>
      <c r="E4491" s="20" t="str">
        <f>VLOOKUP(A4491,英雄数据表!A:C,3,0)</f>
        <v>地精维修仪</v>
      </c>
      <c r="F4491" s="20">
        <f t="shared" si="296"/>
        <v>33036</v>
      </c>
      <c r="G4491" s="20">
        <f t="shared" si="297"/>
        <v>33036</v>
      </c>
      <c r="H4491" s="21" t="str">
        <f>VLOOKUP(B4491,属性中转表!A:F,6,FALSE)</f>
        <v>"hp":399600,"atk":11100</v>
      </c>
      <c r="I4491" s="20" t="str">
        <f>IF(VLOOKUP(B4491,属性中转表!A:G,7,FALSE)=0,"",VLOOKUP(VLOOKUP(B4491,属性中转表!A:G,7,FALSE),属性中转表!$K$2:$P$21,6,0))&amp;IF(VLOOKUP(B4491,属性中转表!A:G,7,FALSE)&gt;=50,VLOOKUP(A4491,英雄数据表!A:K,9,0),IF(VLOOKUP(B4491,属性中转表!A:G,7,FALSE)&gt;=25,VLOOKUP(A4491,英雄数据表!A:K,5,0),""))</f>
        <v>"atk":600,"hp":10000,"undpspro":200,"pvpdpspro":150,"pvpundpspro":100,"speed":10</v>
      </c>
      <c r="J4491" s="20" t="str">
        <f>IF(I4491="","",属性中转表!$I$1&amp;(IF(VLOOKUP(B4491,属性中转表!A:G,7,FALSE)=0,0,VLOOKUP(VLOOKUP(B4491,属性中转表!A:G,7,FALSE),属性中转表!$K$2:$P$21,4,0)))+IFERROR(VLOOKUP(A4491,英雄数据表!A:K,IF(武魂!B4491&gt;=50,10,IF(武魂!B4491&gt;=25,6)),0),0))</f>
        <v>,"dpspro":200</v>
      </c>
      <c r="K4491" s="32" t="str">
        <f t="shared" si="298"/>
        <v>"atk":600,"hp":10000,"undpspro":200,"pvpdpspro":150,"pvpundpspro":100,"speed":10,"dpspro":200</v>
      </c>
      <c r="L4491" s="20" t="str">
        <f>IF(B4491&gt;=50,VLOOKUP(A4491,英雄数据表!A:L,11,FALSE),IF(B4491&gt;=25,VLOOKUP(A4491,英雄数据表!A:L,7,0),""))</f>
        <v>"3303602004"</v>
      </c>
      <c r="M4491" s="20" t="str">
        <f>IFERROR(VLOOKUP(B4491,属性中转表!$K$2:$O$21,5,FALSE),"")</f>
        <v>"pvpdpspro":50</v>
      </c>
      <c r="N4491" s="20" t="str">
        <f>IF(B4491=25,VLOOKUP(A4491,英雄数据表!A:L,8,FALSE),IF(B4491=50,VLOOKUP(A4491,英雄数据表!A:L,12,0),""))</f>
        <v/>
      </c>
    </row>
    <row r="4492" spans="1:14" x14ac:dyDescent="0.3">
      <c r="A4492" s="20">
        <v>33036</v>
      </c>
      <c r="B4492" s="21">
        <f t="shared" si="295"/>
        <v>91</v>
      </c>
      <c r="C4492" s="21">
        <v>5</v>
      </c>
      <c r="D4492" s="21">
        <f>VLOOKUP(A4492,英雄数据表!A:D,4,0)</f>
        <v>3</v>
      </c>
      <c r="E4492" s="20" t="str">
        <f>VLOOKUP(A4492,英雄数据表!A:C,3,0)</f>
        <v>地精维修仪</v>
      </c>
      <c r="F4492" s="20">
        <f t="shared" si="296"/>
        <v>33036</v>
      </c>
      <c r="G4492" s="20">
        <f t="shared" si="297"/>
        <v>33036</v>
      </c>
      <c r="H4492" s="21" t="str">
        <f>VLOOKUP(B4492,属性中转表!A:F,6,FALSE)</f>
        <v>"hp":405000,"atk":11250</v>
      </c>
      <c r="I4492" s="20" t="str">
        <f>IF(VLOOKUP(B4492,属性中转表!A:G,7,FALSE)=0,"",VLOOKUP(VLOOKUP(B4492,属性中转表!A:G,7,FALSE),属性中转表!$K$2:$P$21,6,0))&amp;IF(VLOOKUP(B4492,属性中转表!A:G,7,FALSE)&gt;=50,VLOOKUP(A4492,英雄数据表!A:K,9,0),IF(VLOOKUP(B4492,属性中转表!A:G,7,FALSE)&gt;=25,VLOOKUP(A4492,英雄数据表!A:K,5,0),""))</f>
        <v>"atk":600,"hp":10000,"undpspro":200,"pvpdpspro":150,"pvpundpspro":100,"speed":10</v>
      </c>
      <c r="J4492" s="20" t="str">
        <f>IF(I4492="","",属性中转表!$I$1&amp;(IF(VLOOKUP(B4492,属性中转表!A:G,7,FALSE)=0,0,VLOOKUP(VLOOKUP(B4492,属性中转表!A:G,7,FALSE),属性中转表!$K$2:$P$21,4,0)))+IFERROR(VLOOKUP(A4492,英雄数据表!A:K,IF(武魂!B4492&gt;=50,10,IF(武魂!B4492&gt;=25,6)),0),0))</f>
        <v>,"dpspro":200</v>
      </c>
      <c r="K4492" s="32" t="str">
        <f t="shared" si="298"/>
        <v>"atk":600,"hp":10000,"undpspro":200,"pvpdpspro":150,"pvpundpspro":100,"speed":10,"dpspro":200</v>
      </c>
      <c r="L4492" s="20" t="str">
        <f>IF(B4492&gt;=50,VLOOKUP(A4492,英雄数据表!A:L,11,FALSE),IF(B4492&gt;=25,VLOOKUP(A4492,英雄数据表!A:L,7,0),""))</f>
        <v>"3303602004"</v>
      </c>
      <c r="M4492" s="20" t="str">
        <f>IFERROR(VLOOKUP(B4492,属性中转表!$K$2:$O$21,5,FALSE),"")</f>
        <v/>
      </c>
      <c r="N4492" s="20" t="str">
        <f>IF(B4492=25,VLOOKUP(A4492,英雄数据表!A:L,8,FALSE),IF(B4492=50,VLOOKUP(A4492,英雄数据表!A:L,12,0),""))</f>
        <v/>
      </c>
    </row>
    <row r="4493" spans="1:14" x14ac:dyDescent="0.3">
      <c r="A4493" s="20">
        <v>33036</v>
      </c>
      <c r="B4493" s="21">
        <f t="shared" si="295"/>
        <v>92</v>
      </c>
      <c r="C4493" s="21">
        <v>5</v>
      </c>
      <c r="D4493" s="21">
        <f>VLOOKUP(A4493,英雄数据表!A:D,4,0)</f>
        <v>3</v>
      </c>
      <c r="E4493" s="20" t="str">
        <f>VLOOKUP(A4493,英雄数据表!A:C,3,0)</f>
        <v>地精维修仪</v>
      </c>
      <c r="F4493" s="20">
        <f t="shared" si="296"/>
        <v>33036</v>
      </c>
      <c r="G4493" s="20">
        <f t="shared" si="297"/>
        <v>33036</v>
      </c>
      <c r="H4493" s="21" t="str">
        <f>VLOOKUP(B4493,属性中转表!A:F,6,FALSE)</f>
        <v>"hp":410400,"atk":11400</v>
      </c>
      <c r="I4493" s="20" t="str">
        <f>IF(VLOOKUP(B4493,属性中转表!A:G,7,FALSE)=0,"",VLOOKUP(VLOOKUP(B4493,属性中转表!A:G,7,FALSE),属性中转表!$K$2:$P$21,6,0))&amp;IF(VLOOKUP(B4493,属性中转表!A:G,7,FALSE)&gt;=50,VLOOKUP(A4493,英雄数据表!A:K,9,0),IF(VLOOKUP(B4493,属性中转表!A:G,7,FALSE)&gt;=25,VLOOKUP(A4493,英雄数据表!A:K,5,0),""))</f>
        <v>"atk":600,"hp":10000,"undpspro":200,"pvpdpspro":150,"pvpundpspro":100,"speed":10</v>
      </c>
      <c r="J4493" s="20" t="str">
        <f>IF(I4493="","",属性中转表!$I$1&amp;(IF(VLOOKUP(B4493,属性中转表!A:G,7,FALSE)=0,0,VLOOKUP(VLOOKUP(B4493,属性中转表!A:G,7,FALSE),属性中转表!$K$2:$P$21,4,0)))+IFERROR(VLOOKUP(A4493,英雄数据表!A:K,IF(武魂!B4493&gt;=50,10,IF(武魂!B4493&gt;=25,6)),0),0))</f>
        <v>,"dpspro":200</v>
      </c>
      <c r="K4493" s="32" t="str">
        <f t="shared" si="298"/>
        <v>"atk":600,"hp":10000,"undpspro":200,"pvpdpspro":150,"pvpundpspro":100,"speed":10,"dpspro":200</v>
      </c>
      <c r="L4493" s="20" t="str">
        <f>IF(B4493&gt;=50,VLOOKUP(A4493,英雄数据表!A:L,11,FALSE),IF(B4493&gt;=25,VLOOKUP(A4493,英雄数据表!A:L,7,0),""))</f>
        <v>"3303602004"</v>
      </c>
      <c r="M4493" s="20" t="str">
        <f>IFERROR(VLOOKUP(B4493,属性中转表!$K$2:$O$21,5,FALSE),"")</f>
        <v/>
      </c>
      <c r="N4493" s="20" t="str">
        <f>IF(B4493=25,VLOOKUP(A4493,英雄数据表!A:L,8,FALSE),IF(B4493=50,VLOOKUP(A4493,英雄数据表!A:L,12,0),""))</f>
        <v/>
      </c>
    </row>
    <row r="4494" spans="1:14" x14ac:dyDescent="0.3">
      <c r="A4494" s="20">
        <v>33036</v>
      </c>
      <c r="B4494" s="21">
        <f t="shared" si="295"/>
        <v>93</v>
      </c>
      <c r="C4494" s="21">
        <v>5</v>
      </c>
      <c r="D4494" s="21">
        <f>VLOOKUP(A4494,英雄数据表!A:D,4,0)</f>
        <v>3</v>
      </c>
      <c r="E4494" s="20" t="str">
        <f>VLOOKUP(A4494,英雄数据表!A:C,3,0)</f>
        <v>地精维修仪</v>
      </c>
      <c r="F4494" s="20">
        <f t="shared" si="296"/>
        <v>33036</v>
      </c>
      <c r="G4494" s="20">
        <f t="shared" si="297"/>
        <v>33036</v>
      </c>
      <c r="H4494" s="21" t="str">
        <f>VLOOKUP(B4494,属性中转表!A:F,6,FALSE)</f>
        <v>"hp":415800,"atk":11550</v>
      </c>
      <c r="I4494" s="20" t="str">
        <f>IF(VLOOKUP(B4494,属性中转表!A:G,7,FALSE)=0,"",VLOOKUP(VLOOKUP(B4494,属性中转表!A:G,7,FALSE),属性中转表!$K$2:$P$21,6,0))&amp;IF(VLOOKUP(B4494,属性中转表!A:G,7,FALSE)&gt;=50,VLOOKUP(A4494,英雄数据表!A:K,9,0),IF(VLOOKUP(B4494,属性中转表!A:G,7,FALSE)&gt;=25,VLOOKUP(A4494,英雄数据表!A:K,5,0),""))</f>
        <v>"atk":600,"hp":10000,"undpspro":200,"pvpdpspro":150,"pvpundpspro":100,"speed":10</v>
      </c>
      <c r="J4494" s="20" t="str">
        <f>IF(I4494="","",属性中转表!$I$1&amp;(IF(VLOOKUP(B4494,属性中转表!A:G,7,FALSE)=0,0,VLOOKUP(VLOOKUP(B4494,属性中转表!A:G,7,FALSE),属性中转表!$K$2:$P$21,4,0)))+IFERROR(VLOOKUP(A4494,英雄数据表!A:K,IF(武魂!B4494&gt;=50,10,IF(武魂!B4494&gt;=25,6)),0),0))</f>
        <v>,"dpspro":200</v>
      </c>
      <c r="K4494" s="32" t="str">
        <f t="shared" si="298"/>
        <v>"atk":600,"hp":10000,"undpspro":200,"pvpdpspro":150,"pvpundpspro":100,"speed":10,"dpspro":200</v>
      </c>
      <c r="L4494" s="20" t="str">
        <f>IF(B4494&gt;=50,VLOOKUP(A4494,英雄数据表!A:L,11,FALSE),IF(B4494&gt;=25,VLOOKUP(A4494,英雄数据表!A:L,7,0),""))</f>
        <v>"3303602004"</v>
      </c>
      <c r="M4494" s="20" t="str">
        <f>IFERROR(VLOOKUP(B4494,属性中转表!$K$2:$O$21,5,FALSE),"")</f>
        <v/>
      </c>
      <c r="N4494" s="20" t="str">
        <f>IF(B4494=25,VLOOKUP(A4494,英雄数据表!A:L,8,FALSE),IF(B4494=50,VLOOKUP(A4494,英雄数据表!A:L,12,0),""))</f>
        <v/>
      </c>
    </row>
    <row r="4495" spans="1:14" x14ac:dyDescent="0.3">
      <c r="A4495" s="20">
        <v>33036</v>
      </c>
      <c r="B4495" s="21">
        <f t="shared" si="295"/>
        <v>94</v>
      </c>
      <c r="C4495" s="21">
        <v>5</v>
      </c>
      <c r="D4495" s="21">
        <f>VLOOKUP(A4495,英雄数据表!A:D,4,0)</f>
        <v>3</v>
      </c>
      <c r="E4495" s="20" t="str">
        <f>VLOOKUP(A4495,英雄数据表!A:C,3,0)</f>
        <v>地精维修仪</v>
      </c>
      <c r="F4495" s="20">
        <f t="shared" si="296"/>
        <v>33036</v>
      </c>
      <c r="G4495" s="20">
        <f t="shared" si="297"/>
        <v>33036</v>
      </c>
      <c r="H4495" s="21" t="str">
        <f>VLOOKUP(B4495,属性中转表!A:F,6,FALSE)</f>
        <v>"hp":421200,"atk":11700</v>
      </c>
      <c r="I4495" s="20" t="str">
        <f>IF(VLOOKUP(B4495,属性中转表!A:G,7,FALSE)=0,"",VLOOKUP(VLOOKUP(B4495,属性中转表!A:G,7,FALSE),属性中转表!$K$2:$P$21,6,0))&amp;IF(VLOOKUP(B4495,属性中转表!A:G,7,FALSE)&gt;=50,VLOOKUP(A4495,英雄数据表!A:K,9,0),IF(VLOOKUP(B4495,属性中转表!A:G,7,FALSE)&gt;=25,VLOOKUP(A4495,英雄数据表!A:K,5,0),""))</f>
        <v>"atk":600,"hp":10000,"undpspro":200,"pvpdpspro":150,"pvpundpspro":100,"speed":10</v>
      </c>
      <c r="J4495" s="20" t="str">
        <f>IF(I4495="","",属性中转表!$I$1&amp;(IF(VLOOKUP(B4495,属性中转表!A:G,7,FALSE)=0,0,VLOOKUP(VLOOKUP(B4495,属性中转表!A:G,7,FALSE),属性中转表!$K$2:$P$21,4,0)))+IFERROR(VLOOKUP(A4495,英雄数据表!A:K,IF(武魂!B4495&gt;=50,10,IF(武魂!B4495&gt;=25,6)),0),0))</f>
        <v>,"dpspro":200</v>
      </c>
      <c r="K4495" s="32" t="str">
        <f t="shared" si="298"/>
        <v>"atk":600,"hp":10000,"undpspro":200,"pvpdpspro":150,"pvpundpspro":100,"speed":10,"dpspro":200</v>
      </c>
      <c r="L4495" s="20" t="str">
        <f>IF(B4495&gt;=50,VLOOKUP(A4495,英雄数据表!A:L,11,FALSE),IF(B4495&gt;=25,VLOOKUP(A4495,英雄数据表!A:L,7,0),""))</f>
        <v>"3303602004"</v>
      </c>
      <c r="M4495" s="20" t="str">
        <f>IFERROR(VLOOKUP(B4495,属性中转表!$K$2:$O$21,5,FALSE),"")</f>
        <v/>
      </c>
      <c r="N4495" s="20" t="str">
        <f>IF(B4495=25,VLOOKUP(A4495,英雄数据表!A:L,8,FALSE),IF(B4495=50,VLOOKUP(A4495,英雄数据表!A:L,12,0),""))</f>
        <v/>
      </c>
    </row>
    <row r="4496" spans="1:14" x14ac:dyDescent="0.3">
      <c r="A4496" s="20">
        <v>33036</v>
      </c>
      <c r="B4496" s="21">
        <f t="shared" si="295"/>
        <v>95</v>
      </c>
      <c r="C4496" s="21">
        <v>5</v>
      </c>
      <c r="D4496" s="21">
        <f>VLOOKUP(A4496,英雄数据表!A:D,4,0)</f>
        <v>3</v>
      </c>
      <c r="E4496" s="20" t="str">
        <f>VLOOKUP(A4496,英雄数据表!A:C,3,0)</f>
        <v>地精维修仪</v>
      </c>
      <c r="F4496" s="20">
        <f t="shared" si="296"/>
        <v>33036</v>
      </c>
      <c r="G4496" s="20">
        <f t="shared" si="297"/>
        <v>33036</v>
      </c>
      <c r="H4496" s="21" t="str">
        <f>VLOOKUP(B4496,属性中转表!A:F,6,FALSE)</f>
        <v>"hp":426600,"atk":11850</v>
      </c>
      <c r="I4496" s="20" t="str">
        <f>IF(VLOOKUP(B4496,属性中转表!A:G,7,FALSE)=0,"",VLOOKUP(VLOOKUP(B4496,属性中转表!A:G,7,FALSE),属性中转表!$K$2:$P$21,6,0))&amp;IF(VLOOKUP(B4496,属性中转表!A:G,7,FALSE)&gt;=50,VLOOKUP(A4496,英雄数据表!A:K,9,0),IF(VLOOKUP(B4496,属性中转表!A:G,7,FALSE)&gt;=25,VLOOKUP(A4496,英雄数据表!A:K,5,0),""))</f>
        <v>"atk":600,"hp":10000,"undpspro":200,"pvpdpspro":150,"pvpundpspro":150,"speed":10</v>
      </c>
      <c r="J4496" s="20" t="str">
        <f>IF(I4496="","",属性中转表!$I$1&amp;(IF(VLOOKUP(B4496,属性中转表!A:G,7,FALSE)=0,0,VLOOKUP(VLOOKUP(B4496,属性中转表!A:G,7,FALSE),属性中转表!$K$2:$P$21,4,0)))+IFERROR(VLOOKUP(A4496,英雄数据表!A:K,IF(武魂!B4496&gt;=50,10,IF(武魂!B4496&gt;=25,6)),0),0))</f>
        <v>,"dpspro":200</v>
      </c>
      <c r="K4496" s="32" t="str">
        <f t="shared" si="298"/>
        <v>"atk":600,"hp":10000,"undpspro":200,"pvpdpspro":150,"pvpundpspro":150,"speed":10,"dpspro":200</v>
      </c>
      <c r="L4496" s="20" t="str">
        <f>IF(B4496&gt;=50,VLOOKUP(A4496,英雄数据表!A:L,11,FALSE),IF(B4496&gt;=25,VLOOKUP(A4496,英雄数据表!A:L,7,0),""))</f>
        <v>"3303602004"</v>
      </c>
      <c r="M4496" s="20" t="str">
        <f>IFERROR(VLOOKUP(B4496,属性中转表!$K$2:$O$21,5,FALSE),"")</f>
        <v>"pvpundpspro":50</v>
      </c>
      <c r="N4496" s="20" t="str">
        <f>IF(B4496=25,VLOOKUP(A4496,英雄数据表!A:L,8,FALSE),IF(B4496=50,VLOOKUP(A4496,英雄数据表!A:L,12,0),""))</f>
        <v/>
      </c>
    </row>
    <row r="4497" spans="1:14" x14ac:dyDescent="0.3">
      <c r="A4497" s="20">
        <v>33036</v>
      </c>
      <c r="B4497" s="21">
        <f t="shared" si="295"/>
        <v>96</v>
      </c>
      <c r="C4497" s="21">
        <v>5</v>
      </c>
      <c r="D4497" s="21">
        <f>VLOOKUP(A4497,英雄数据表!A:D,4,0)</f>
        <v>3</v>
      </c>
      <c r="E4497" s="20" t="str">
        <f>VLOOKUP(A4497,英雄数据表!A:C,3,0)</f>
        <v>地精维修仪</v>
      </c>
      <c r="F4497" s="20">
        <f t="shared" si="296"/>
        <v>33036</v>
      </c>
      <c r="G4497" s="20">
        <f t="shared" si="297"/>
        <v>33036</v>
      </c>
      <c r="H4497" s="21" t="str">
        <f>VLOOKUP(B4497,属性中转表!A:F,6,FALSE)</f>
        <v>"hp":432000,"atk":12000</v>
      </c>
      <c r="I4497" s="20" t="str">
        <f>IF(VLOOKUP(B4497,属性中转表!A:G,7,FALSE)=0,"",VLOOKUP(VLOOKUP(B4497,属性中转表!A:G,7,FALSE),属性中转表!$K$2:$P$21,6,0))&amp;IF(VLOOKUP(B4497,属性中转表!A:G,7,FALSE)&gt;=50,VLOOKUP(A4497,英雄数据表!A:K,9,0),IF(VLOOKUP(B4497,属性中转表!A:G,7,FALSE)&gt;=25,VLOOKUP(A4497,英雄数据表!A:K,5,0),""))</f>
        <v>"atk":600,"hp":10000,"undpspro":200,"pvpdpspro":150,"pvpundpspro":150,"speed":10</v>
      </c>
      <c r="J4497" s="20" t="str">
        <f>IF(I4497="","",属性中转表!$I$1&amp;(IF(VLOOKUP(B4497,属性中转表!A:G,7,FALSE)=0,0,VLOOKUP(VLOOKUP(B4497,属性中转表!A:G,7,FALSE),属性中转表!$K$2:$P$21,4,0)))+IFERROR(VLOOKUP(A4497,英雄数据表!A:K,IF(武魂!B4497&gt;=50,10,IF(武魂!B4497&gt;=25,6)),0),0))</f>
        <v>,"dpspro":200</v>
      </c>
      <c r="K4497" s="32" t="str">
        <f t="shared" si="298"/>
        <v>"atk":600,"hp":10000,"undpspro":200,"pvpdpspro":150,"pvpundpspro":150,"speed":10,"dpspro":200</v>
      </c>
      <c r="L4497" s="20" t="str">
        <f>IF(B4497&gt;=50,VLOOKUP(A4497,英雄数据表!A:L,11,FALSE),IF(B4497&gt;=25,VLOOKUP(A4497,英雄数据表!A:L,7,0),""))</f>
        <v>"3303602004"</v>
      </c>
      <c r="M4497" s="20" t="str">
        <f>IFERROR(VLOOKUP(B4497,属性中转表!$K$2:$O$21,5,FALSE),"")</f>
        <v/>
      </c>
      <c r="N4497" s="20" t="str">
        <f>IF(B4497=25,VLOOKUP(A4497,英雄数据表!A:L,8,FALSE),IF(B4497=50,VLOOKUP(A4497,英雄数据表!A:L,12,0),""))</f>
        <v/>
      </c>
    </row>
    <row r="4498" spans="1:14" x14ac:dyDescent="0.3">
      <c r="A4498" s="20">
        <v>33036</v>
      </c>
      <c r="B4498" s="21">
        <f t="shared" si="295"/>
        <v>97</v>
      </c>
      <c r="C4498" s="21">
        <v>5</v>
      </c>
      <c r="D4498" s="21">
        <f>VLOOKUP(A4498,英雄数据表!A:D,4,0)</f>
        <v>3</v>
      </c>
      <c r="E4498" s="20" t="str">
        <f>VLOOKUP(A4498,英雄数据表!A:C,3,0)</f>
        <v>地精维修仪</v>
      </c>
      <c r="F4498" s="20">
        <f t="shared" si="296"/>
        <v>33036</v>
      </c>
      <c r="G4498" s="20">
        <f t="shared" si="297"/>
        <v>33036</v>
      </c>
      <c r="H4498" s="21" t="str">
        <f>VLOOKUP(B4498,属性中转表!A:F,6,FALSE)</f>
        <v>"hp":437400,"atk":12150</v>
      </c>
      <c r="I4498" s="20" t="str">
        <f>IF(VLOOKUP(B4498,属性中转表!A:G,7,FALSE)=0,"",VLOOKUP(VLOOKUP(B4498,属性中转表!A:G,7,FALSE),属性中转表!$K$2:$P$21,6,0))&amp;IF(VLOOKUP(B4498,属性中转表!A:G,7,FALSE)&gt;=50,VLOOKUP(A4498,英雄数据表!A:K,9,0),IF(VLOOKUP(B4498,属性中转表!A:G,7,FALSE)&gt;=25,VLOOKUP(A4498,英雄数据表!A:K,5,0),""))</f>
        <v>"atk":600,"hp":10000,"undpspro":200,"pvpdpspro":150,"pvpundpspro":150,"speed":10</v>
      </c>
      <c r="J4498" s="20" t="str">
        <f>IF(I4498="","",属性中转表!$I$1&amp;(IF(VLOOKUP(B4498,属性中转表!A:G,7,FALSE)=0,0,VLOOKUP(VLOOKUP(B4498,属性中转表!A:G,7,FALSE),属性中转表!$K$2:$P$21,4,0)))+IFERROR(VLOOKUP(A4498,英雄数据表!A:K,IF(武魂!B4498&gt;=50,10,IF(武魂!B4498&gt;=25,6)),0),0))</f>
        <v>,"dpspro":200</v>
      </c>
      <c r="K4498" s="32" t="str">
        <f t="shared" si="298"/>
        <v>"atk":600,"hp":10000,"undpspro":200,"pvpdpspro":150,"pvpundpspro":150,"speed":10,"dpspro":200</v>
      </c>
      <c r="L4498" s="20" t="str">
        <f>IF(B4498&gt;=50,VLOOKUP(A4498,英雄数据表!A:L,11,FALSE),IF(B4498&gt;=25,VLOOKUP(A4498,英雄数据表!A:L,7,0),""))</f>
        <v>"3303602004"</v>
      </c>
      <c r="M4498" s="20" t="str">
        <f>IFERROR(VLOOKUP(B4498,属性中转表!$K$2:$O$21,5,FALSE),"")</f>
        <v/>
      </c>
      <c r="N4498" s="20" t="str">
        <f>IF(B4498=25,VLOOKUP(A4498,英雄数据表!A:L,8,FALSE),IF(B4498=50,VLOOKUP(A4498,英雄数据表!A:L,12,0),""))</f>
        <v/>
      </c>
    </row>
    <row r="4499" spans="1:14" x14ac:dyDescent="0.3">
      <c r="A4499" s="20">
        <v>33036</v>
      </c>
      <c r="B4499" s="21">
        <f t="shared" si="295"/>
        <v>98</v>
      </c>
      <c r="C4499" s="21">
        <v>5</v>
      </c>
      <c r="D4499" s="21">
        <f>VLOOKUP(A4499,英雄数据表!A:D,4,0)</f>
        <v>3</v>
      </c>
      <c r="E4499" s="20" t="str">
        <f>VLOOKUP(A4499,英雄数据表!A:C,3,0)</f>
        <v>地精维修仪</v>
      </c>
      <c r="F4499" s="20">
        <f t="shared" si="296"/>
        <v>33036</v>
      </c>
      <c r="G4499" s="20">
        <f t="shared" si="297"/>
        <v>33036</v>
      </c>
      <c r="H4499" s="21" t="str">
        <f>VLOOKUP(B4499,属性中转表!A:F,6,FALSE)</f>
        <v>"hp":442800,"atk":12300</v>
      </c>
      <c r="I4499" s="20" t="str">
        <f>IF(VLOOKUP(B4499,属性中转表!A:G,7,FALSE)=0,"",VLOOKUP(VLOOKUP(B4499,属性中转表!A:G,7,FALSE),属性中转表!$K$2:$P$21,6,0))&amp;IF(VLOOKUP(B4499,属性中转表!A:G,7,FALSE)&gt;=50,VLOOKUP(A4499,英雄数据表!A:K,9,0),IF(VLOOKUP(B4499,属性中转表!A:G,7,FALSE)&gt;=25,VLOOKUP(A4499,英雄数据表!A:K,5,0),""))</f>
        <v>"atk":600,"hp":10000,"undpspro":200,"pvpdpspro":150,"pvpundpspro":150,"speed":10</v>
      </c>
      <c r="J4499" s="20" t="str">
        <f>IF(I4499="","",属性中转表!$I$1&amp;(IF(VLOOKUP(B4499,属性中转表!A:G,7,FALSE)=0,0,VLOOKUP(VLOOKUP(B4499,属性中转表!A:G,7,FALSE),属性中转表!$K$2:$P$21,4,0)))+IFERROR(VLOOKUP(A4499,英雄数据表!A:K,IF(武魂!B4499&gt;=50,10,IF(武魂!B4499&gt;=25,6)),0),0))</f>
        <v>,"dpspro":200</v>
      </c>
      <c r="K4499" s="32" t="str">
        <f t="shared" si="298"/>
        <v>"atk":600,"hp":10000,"undpspro":200,"pvpdpspro":150,"pvpundpspro":150,"speed":10,"dpspro":200</v>
      </c>
      <c r="L4499" s="20" t="str">
        <f>IF(B4499&gt;=50,VLOOKUP(A4499,英雄数据表!A:L,11,FALSE),IF(B4499&gt;=25,VLOOKUP(A4499,英雄数据表!A:L,7,0),""))</f>
        <v>"3303602004"</v>
      </c>
      <c r="M4499" s="20" t="str">
        <f>IFERROR(VLOOKUP(B4499,属性中转表!$K$2:$O$21,5,FALSE),"")</f>
        <v/>
      </c>
      <c r="N4499" s="20" t="str">
        <f>IF(B4499=25,VLOOKUP(A4499,英雄数据表!A:L,8,FALSE),IF(B4499=50,VLOOKUP(A4499,英雄数据表!A:L,12,0),""))</f>
        <v/>
      </c>
    </row>
    <row r="4500" spans="1:14" x14ac:dyDescent="0.3">
      <c r="A4500" s="20">
        <v>33036</v>
      </c>
      <c r="B4500" s="21">
        <f t="shared" si="295"/>
        <v>99</v>
      </c>
      <c r="C4500" s="21">
        <v>5</v>
      </c>
      <c r="D4500" s="21">
        <f>VLOOKUP(A4500,英雄数据表!A:D,4,0)</f>
        <v>3</v>
      </c>
      <c r="E4500" s="20" t="str">
        <f>VLOOKUP(A4500,英雄数据表!A:C,3,0)</f>
        <v>地精维修仪</v>
      </c>
      <c r="F4500" s="20">
        <f t="shared" si="296"/>
        <v>33036</v>
      </c>
      <c r="G4500" s="20">
        <f t="shared" si="297"/>
        <v>33036</v>
      </c>
      <c r="H4500" s="21" t="str">
        <f>VLOOKUP(B4500,属性中转表!A:F,6,FALSE)</f>
        <v>"hp":448200,"atk":12450</v>
      </c>
      <c r="I4500" s="20" t="str">
        <f>IF(VLOOKUP(B4500,属性中转表!A:G,7,FALSE)=0,"",VLOOKUP(VLOOKUP(B4500,属性中转表!A:G,7,FALSE),属性中转表!$K$2:$P$21,6,0))&amp;IF(VLOOKUP(B4500,属性中转表!A:G,7,FALSE)&gt;=50,VLOOKUP(A4500,英雄数据表!A:K,9,0),IF(VLOOKUP(B4500,属性中转表!A:G,7,FALSE)&gt;=25,VLOOKUP(A4500,英雄数据表!A:K,5,0),""))</f>
        <v>"atk":600,"hp":10000,"undpspro":200,"pvpdpspro":150,"pvpundpspro":150,"speed":10</v>
      </c>
      <c r="J4500" s="20" t="str">
        <f>IF(I4500="","",属性中转表!$I$1&amp;(IF(VLOOKUP(B4500,属性中转表!A:G,7,FALSE)=0,0,VLOOKUP(VLOOKUP(B4500,属性中转表!A:G,7,FALSE),属性中转表!$K$2:$P$21,4,0)))+IFERROR(VLOOKUP(A4500,英雄数据表!A:K,IF(武魂!B4500&gt;=50,10,IF(武魂!B4500&gt;=25,6)),0),0))</f>
        <v>,"dpspro":200</v>
      </c>
      <c r="K4500" s="32" t="str">
        <f t="shared" si="298"/>
        <v>"atk":600,"hp":10000,"undpspro":200,"pvpdpspro":150,"pvpundpspro":150,"speed":10,"dpspro":200</v>
      </c>
      <c r="L4500" s="20" t="str">
        <f>IF(B4500&gt;=50,VLOOKUP(A4500,英雄数据表!A:L,11,FALSE),IF(B4500&gt;=25,VLOOKUP(A4500,英雄数据表!A:L,7,0),""))</f>
        <v>"3303602004"</v>
      </c>
      <c r="M4500" s="20" t="str">
        <f>IFERROR(VLOOKUP(B4500,属性中转表!$K$2:$O$21,5,FALSE),"")</f>
        <v/>
      </c>
      <c r="N4500" s="20" t="str">
        <f>IF(B4500=25,VLOOKUP(A4500,英雄数据表!A:L,8,FALSE),IF(B4500=50,VLOOKUP(A4500,英雄数据表!A:L,12,0),""))</f>
        <v/>
      </c>
    </row>
    <row r="4501" spans="1:14" x14ac:dyDescent="0.3">
      <c r="A4501" s="20">
        <v>33036</v>
      </c>
      <c r="B4501" s="21">
        <f t="shared" si="295"/>
        <v>100</v>
      </c>
      <c r="C4501" s="21">
        <v>5</v>
      </c>
      <c r="D4501" s="21">
        <f>VLOOKUP(A4501,英雄数据表!A:D,4,0)</f>
        <v>3</v>
      </c>
      <c r="E4501" s="20" t="str">
        <f>VLOOKUP(A4501,英雄数据表!A:C,3,0)</f>
        <v>地精维修仪</v>
      </c>
      <c r="F4501" s="20">
        <f t="shared" si="296"/>
        <v>33036</v>
      </c>
      <c r="G4501" s="20">
        <f t="shared" si="297"/>
        <v>33036</v>
      </c>
      <c r="H4501" s="21" t="str">
        <f>VLOOKUP(B4501,属性中转表!A:F,6,FALSE)</f>
        <v>"hp":453600,"atk":12600</v>
      </c>
      <c r="I4501" s="20" t="str">
        <f>IF(VLOOKUP(B4501,属性中转表!A:G,7,FALSE)=0,"",VLOOKUP(VLOOKUP(B4501,属性中转表!A:G,7,FALSE),属性中转表!$K$2:$P$21,6,0))&amp;IF(VLOOKUP(B4501,属性中转表!A:G,7,FALSE)&gt;=50,VLOOKUP(A4501,英雄数据表!A:K,9,0),IF(VLOOKUP(B4501,属性中转表!A:G,7,FALSE)&gt;=25,VLOOKUP(A4501,英雄数据表!A:K,5,0),""))</f>
        <v>"atk":900,"hp":15000,"undpspro":200,"pvpdpspro":150,"pvpundpspro":150,"speed":20</v>
      </c>
      <c r="J4501" s="20" t="str">
        <f>IF(I4501="","",属性中转表!$I$1&amp;(IF(VLOOKUP(B4501,属性中转表!A:G,7,FALSE)=0,0,VLOOKUP(VLOOKUP(B4501,属性中转表!A:G,7,FALSE),属性中转表!$K$2:$P$21,4,0)))+IFERROR(VLOOKUP(A4501,英雄数据表!A:K,IF(武魂!B4501&gt;=50,10,IF(武魂!B4501&gt;=25,6)),0),0))</f>
        <v>,"dpspro":200</v>
      </c>
      <c r="K4501" s="32" t="str">
        <f t="shared" si="298"/>
        <v>"atk":900,"hp":15000,"undpspro":200,"pvpdpspro":150,"pvpundpspro":150,"speed":20,"dpspro":200</v>
      </c>
      <c r="L4501" s="20" t="str">
        <f>IF(B4501&gt;=50,VLOOKUP(A4501,英雄数据表!A:L,11,FALSE),IF(B4501&gt;=25,VLOOKUP(A4501,英雄数据表!A:L,7,0),""))</f>
        <v>"3303602004"</v>
      </c>
      <c r="M4501" s="20" t="str">
        <f>IFERROR(VLOOKUP(B4501,属性中转表!$K$2:$O$21,5,FALSE),"")</f>
        <v>"speed":10,"atk":300,"hp":5000</v>
      </c>
      <c r="N4501" s="20" t="str">
        <f>IF(B4501=25,VLOOKUP(A4501,英雄数据表!A:L,8,FALSE),IF(B4501=50,VLOOKUP(A4501,英雄数据表!A:L,12,0),""))</f>
        <v/>
      </c>
    </row>
    <row r="4502" spans="1:14" x14ac:dyDescent="0.3">
      <c r="A4502" s="20">
        <v>34026</v>
      </c>
      <c r="B4502" s="21">
        <f t="shared" si="295"/>
        <v>1</v>
      </c>
      <c r="C4502" s="21">
        <v>5</v>
      </c>
      <c r="D4502" s="21">
        <f>VLOOKUP(A4502,英雄数据表!A:D,4,0)</f>
        <v>3</v>
      </c>
      <c r="E4502" s="20" t="str">
        <f>VLOOKUP(A4502,英雄数据表!A:C,3,0)</f>
        <v>死亡收割者</v>
      </c>
      <c r="F4502" s="20">
        <f t="shared" si="296"/>
        <v>34026</v>
      </c>
      <c r="G4502" s="20">
        <f t="shared" si="297"/>
        <v>34026</v>
      </c>
      <c r="H4502" s="21" t="str">
        <f>VLOOKUP(B4502,属性中转表!A:F,6,FALSE)</f>
        <v>"hp":5400,"atk":150</v>
      </c>
      <c r="I4502" s="20" t="str">
        <f>IF(VLOOKUP(B4502,属性中转表!A:G,7,FALSE)=0,"",VLOOKUP(VLOOKUP(B4502,属性中转表!A:G,7,FALSE),属性中转表!$K$2:$P$21,6,0))&amp;IF(VLOOKUP(B4502,属性中转表!A:G,7,FALSE)&gt;=50,VLOOKUP(A4502,英雄数据表!A:K,9,0),IF(VLOOKUP(B4502,属性中转表!A:G,7,FALSE)&gt;=25,VLOOKUP(A4502,英雄数据表!A:K,5,0),""))</f>
        <v/>
      </c>
      <c r="J4502" s="20" t="str">
        <f>IF(I4502="","",属性中转表!$I$1&amp;(IF(VLOOKUP(B4502,属性中转表!A:G,7,FALSE)=0,0,VLOOKUP(VLOOKUP(B4502,属性中转表!A:G,7,FALSE),属性中转表!$K$2:$P$21,4,0)))+IFERROR(VLOOKUP(A4502,英雄数据表!A:K,IF(武魂!B4502&gt;=50,10,IF(武魂!B4502&gt;=25,6)),0),0))</f>
        <v/>
      </c>
      <c r="K4502" s="32" t="str">
        <f t="shared" si="298"/>
        <v/>
      </c>
      <c r="L4502" s="20" t="str">
        <f>IF(B4502&gt;=50,VLOOKUP(A4502,英雄数据表!A:L,11,FALSE),IF(B4502&gt;=25,VLOOKUP(A4502,英雄数据表!A:L,7,0),""))</f>
        <v/>
      </c>
      <c r="M4502" s="20" t="str">
        <f>IFERROR(VLOOKUP(B4502,属性中转表!$K$2:$O$21,5,FALSE),"")</f>
        <v/>
      </c>
      <c r="N4502" s="20" t="str">
        <f>IF(B4502=25,VLOOKUP(A4502,英雄数据表!A:L,8,FALSE),IF(B4502=50,VLOOKUP(A4502,英雄数据表!A:L,12,0),""))</f>
        <v/>
      </c>
    </row>
    <row r="4503" spans="1:14" x14ac:dyDescent="0.3">
      <c r="A4503" s="20">
        <v>34026</v>
      </c>
      <c r="B4503" s="21">
        <f t="shared" si="295"/>
        <v>2</v>
      </c>
      <c r="C4503" s="21">
        <v>5</v>
      </c>
      <c r="D4503" s="21">
        <f>VLOOKUP(A4503,英雄数据表!A:D,4,0)</f>
        <v>3</v>
      </c>
      <c r="E4503" s="20" t="str">
        <f>VLOOKUP(A4503,英雄数据表!A:C,3,0)</f>
        <v>死亡收割者</v>
      </c>
      <c r="F4503" s="20">
        <f t="shared" si="296"/>
        <v>34026</v>
      </c>
      <c r="G4503" s="20">
        <f t="shared" si="297"/>
        <v>34026</v>
      </c>
      <c r="H4503" s="21" t="str">
        <f>VLOOKUP(B4503,属性中转表!A:F,6,FALSE)</f>
        <v>"hp":7200,"atk":200</v>
      </c>
      <c r="I4503" s="20" t="str">
        <f>IF(VLOOKUP(B4503,属性中转表!A:G,7,FALSE)=0,"",VLOOKUP(VLOOKUP(B4503,属性中转表!A:G,7,FALSE),属性中转表!$K$2:$P$21,6,0))&amp;IF(VLOOKUP(B4503,属性中转表!A:G,7,FALSE)&gt;=50,VLOOKUP(A4503,英雄数据表!A:K,9,0),IF(VLOOKUP(B4503,属性中转表!A:G,7,FALSE)&gt;=25,VLOOKUP(A4503,英雄数据表!A:K,5,0),""))</f>
        <v/>
      </c>
      <c r="J4503" s="20" t="str">
        <f>IF(I4503="","",属性中转表!$I$1&amp;(IF(VLOOKUP(B4503,属性中转表!A:G,7,FALSE)=0,0,VLOOKUP(VLOOKUP(B4503,属性中转表!A:G,7,FALSE),属性中转表!$K$2:$P$21,4,0)))+IFERROR(VLOOKUP(A4503,英雄数据表!A:K,IF(武魂!B4503&gt;=50,10,IF(武魂!B4503&gt;=25,6)),0),0))</f>
        <v/>
      </c>
      <c r="K4503" s="32" t="str">
        <f t="shared" si="298"/>
        <v/>
      </c>
      <c r="L4503" s="20" t="str">
        <f>IF(B4503&gt;=50,VLOOKUP(A4503,英雄数据表!A:L,11,FALSE),IF(B4503&gt;=25,VLOOKUP(A4503,英雄数据表!A:L,7,0),""))</f>
        <v/>
      </c>
      <c r="M4503" s="20" t="str">
        <f>IFERROR(VLOOKUP(B4503,属性中转表!$K$2:$O$21,5,FALSE),"")</f>
        <v/>
      </c>
      <c r="N4503" s="20" t="str">
        <f>IF(B4503=25,VLOOKUP(A4503,英雄数据表!A:L,8,FALSE),IF(B4503=50,VLOOKUP(A4503,英雄数据表!A:L,12,0),""))</f>
        <v/>
      </c>
    </row>
    <row r="4504" spans="1:14" x14ac:dyDescent="0.3">
      <c r="A4504" s="20">
        <v>34026</v>
      </c>
      <c r="B4504" s="21">
        <f t="shared" si="295"/>
        <v>3</v>
      </c>
      <c r="C4504" s="21">
        <v>5</v>
      </c>
      <c r="D4504" s="21">
        <f>VLOOKUP(A4504,英雄数据表!A:D,4,0)</f>
        <v>3</v>
      </c>
      <c r="E4504" s="20" t="str">
        <f>VLOOKUP(A4504,英雄数据表!A:C,3,0)</f>
        <v>死亡收割者</v>
      </c>
      <c r="F4504" s="20">
        <f t="shared" si="296"/>
        <v>34026</v>
      </c>
      <c r="G4504" s="20">
        <f t="shared" si="297"/>
        <v>34026</v>
      </c>
      <c r="H4504" s="21" t="str">
        <f>VLOOKUP(B4504,属性中转表!A:F,6,FALSE)</f>
        <v>"hp":9000,"atk":250</v>
      </c>
      <c r="I4504" s="20" t="str">
        <f>IF(VLOOKUP(B4504,属性中转表!A:G,7,FALSE)=0,"",VLOOKUP(VLOOKUP(B4504,属性中转表!A:G,7,FALSE),属性中转表!$K$2:$P$21,6,0))&amp;IF(VLOOKUP(B4504,属性中转表!A:G,7,FALSE)&gt;=50,VLOOKUP(A4504,英雄数据表!A:K,9,0),IF(VLOOKUP(B4504,属性中转表!A:G,7,FALSE)&gt;=25,VLOOKUP(A4504,英雄数据表!A:K,5,0),""))</f>
        <v/>
      </c>
      <c r="J4504" s="20" t="str">
        <f>IF(I4504="","",属性中转表!$I$1&amp;(IF(VLOOKUP(B4504,属性中转表!A:G,7,FALSE)=0,0,VLOOKUP(VLOOKUP(B4504,属性中转表!A:G,7,FALSE),属性中转表!$K$2:$P$21,4,0)))+IFERROR(VLOOKUP(A4504,英雄数据表!A:K,IF(武魂!B4504&gt;=50,10,IF(武魂!B4504&gt;=25,6)),0),0))</f>
        <v/>
      </c>
      <c r="K4504" s="32" t="str">
        <f t="shared" si="298"/>
        <v/>
      </c>
      <c r="L4504" s="20" t="str">
        <f>IF(B4504&gt;=50,VLOOKUP(A4504,英雄数据表!A:L,11,FALSE),IF(B4504&gt;=25,VLOOKUP(A4504,英雄数据表!A:L,7,0),""))</f>
        <v/>
      </c>
      <c r="M4504" s="20" t="str">
        <f>IFERROR(VLOOKUP(B4504,属性中转表!$K$2:$O$21,5,FALSE),"")</f>
        <v/>
      </c>
      <c r="N4504" s="20" t="str">
        <f>IF(B4504=25,VLOOKUP(A4504,英雄数据表!A:L,8,FALSE),IF(B4504=50,VLOOKUP(A4504,英雄数据表!A:L,12,0),""))</f>
        <v/>
      </c>
    </row>
    <row r="4505" spans="1:14" x14ac:dyDescent="0.3">
      <c r="A4505" s="20">
        <v>34026</v>
      </c>
      <c r="B4505" s="21">
        <f t="shared" si="295"/>
        <v>4</v>
      </c>
      <c r="C4505" s="21">
        <v>5</v>
      </c>
      <c r="D4505" s="21">
        <f>VLOOKUP(A4505,英雄数据表!A:D,4,0)</f>
        <v>3</v>
      </c>
      <c r="E4505" s="20" t="str">
        <f>VLOOKUP(A4505,英雄数据表!A:C,3,0)</f>
        <v>死亡收割者</v>
      </c>
      <c r="F4505" s="20">
        <f t="shared" si="296"/>
        <v>34026</v>
      </c>
      <c r="G4505" s="20">
        <f t="shared" si="297"/>
        <v>34026</v>
      </c>
      <c r="H4505" s="21" t="str">
        <f>VLOOKUP(B4505,属性中转表!A:F,6,FALSE)</f>
        <v>"hp":10800,"atk":300</v>
      </c>
      <c r="I4505" s="20" t="str">
        <f>IF(VLOOKUP(B4505,属性中转表!A:G,7,FALSE)=0,"",VLOOKUP(VLOOKUP(B4505,属性中转表!A:G,7,FALSE),属性中转表!$K$2:$P$21,6,0))&amp;IF(VLOOKUP(B4505,属性中转表!A:G,7,FALSE)&gt;=50,VLOOKUP(A4505,英雄数据表!A:K,9,0),IF(VLOOKUP(B4505,属性中转表!A:G,7,FALSE)&gt;=25,VLOOKUP(A4505,英雄数据表!A:K,5,0),""))</f>
        <v/>
      </c>
      <c r="J4505" s="20" t="str">
        <f>IF(I4505="","",属性中转表!$I$1&amp;(IF(VLOOKUP(B4505,属性中转表!A:G,7,FALSE)=0,0,VLOOKUP(VLOOKUP(B4505,属性中转表!A:G,7,FALSE),属性中转表!$K$2:$P$21,4,0)))+IFERROR(VLOOKUP(A4505,英雄数据表!A:K,IF(武魂!B4505&gt;=50,10,IF(武魂!B4505&gt;=25,6)),0),0))</f>
        <v/>
      </c>
      <c r="K4505" s="32" t="str">
        <f t="shared" si="298"/>
        <v/>
      </c>
      <c r="L4505" s="20" t="str">
        <f>IF(B4505&gt;=50,VLOOKUP(A4505,英雄数据表!A:L,11,FALSE),IF(B4505&gt;=25,VLOOKUP(A4505,英雄数据表!A:L,7,0),""))</f>
        <v/>
      </c>
      <c r="M4505" s="20" t="str">
        <f>IFERROR(VLOOKUP(B4505,属性中转表!$K$2:$O$21,5,FALSE),"")</f>
        <v/>
      </c>
      <c r="N4505" s="20" t="str">
        <f>IF(B4505=25,VLOOKUP(A4505,英雄数据表!A:L,8,FALSE),IF(B4505=50,VLOOKUP(A4505,英雄数据表!A:L,12,0),""))</f>
        <v/>
      </c>
    </row>
    <row r="4506" spans="1:14" x14ac:dyDescent="0.3">
      <c r="A4506" s="20">
        <v>34026</v>
      </c>
      <c r="B4506" s="21">
        <f t="shared" si="295"/>
        <v>5</v>
      </c>
      <c r="C4506" s="21">
        <v>5</v>
      </c>
      <c r="D4506" s="21">
        <f>VLOOKUP(A4506,英雄数据表!A:D,4,0)</f>
        <v>3</v>
      </c>
      <c r="E4506" s="20" t="str">
        <f>VLOOKUP(A4506,英雄数据表!A:C,3,0)</f>
        <v>死亡收割者</v>
      </c>
      <c r="F4506" s="20">
        <f t="shared" si="296"/>
        <v>34026</v>
      </c>
      <c r="G4506" s="20">
        <f t="shared" si="297"/>
        <v>34026</v>
      </c>
      <c r="H4506" s="21" t="str">
        <f>VLOOKUP(B4506,属性中转表!A:F,6,FALSE)</f>
        <v>"hp":12600,"atk":350</v>
      </c>
      <c r="I4506" s="20" t="str">
        <f>IF(VLOOKUP(B4506,属性中转表!A:G,7,FALSE)=0,"",VLOOKUP(VLOOKUP(B4506,属性中转表!A:G,7,FALSE),属性中转表!$K$2:$P$21,6,0))&amp;IF(VLOOKUP(B4506,属性中转表!A:G,7,FALSE)&gt;=50,VLOOKUP(A4506,英雄数据表!A:K,9,0),IF(VLOOKUP(B4506,属性中转表!A:G,7,FALSE)&gt;=25,VLOOKUP(A4506,英雄数据表!A:K,5,0),""))</f>
        <v>"atk":300</v>
      </c>
      <c r="J4506" s="20" t="str">
        <f>IF(I4506="","",属性中转表!$I$1&amp;(IF(VLOOKUP(B4506,属性中转表!A:G,7,FALSE)=0,0,VLOOKUP(VLOOKUP(B4506,属性中转表!A:G,7,FALSE),属性中转表!$K$2:$P$21,4,0)))+IFERROR(VLOOKUP(A4506,英雄数据表!A:K,IF(武魂!B4506&gt;=50,10,IF(武魂!B4506&gt;=25,6)),0),0))</f>
        <v>,"dpspro":0</v>
      </c>
      <c r="K4506" s="32" t="str">
        <f t="shared" si="298"/>
        <v>"atk":300,"dpspro":0</v>
      </c>
      <c r="L4506" s="20" t="str">
        <f>IF(B4506&gt;=50,VLOOKUP(A4506,英雄数据表!A:L,11,FALSE),IF(B4506&gt;=25,VLOOKUP(A4506,英雄数据表!A:L,7,0),""))</f>
        <v/>
      </c>
      <c r="M4506" s="20" t="str">
        <f>IFERROR(VLOOKUP(B4506,属性中转表!$K$2:$O$21,5,FALSE),"")</f>
        <v>"atk":300</v>
      </c>
      <c r="N4506" s="20" t="str">
        <f>IF(B4506=25,VLOOKUP(A4506,英雄数据表!A:L,8,FALSE),IF(B4506=50,VLOOKUP(A4506,英雄数据表!A:L,12,0),""))</f>
        <v/>
      </c>
    </row>
    <row r="4507" spans="1:14" x14ac:dyDescent="0.3">
      <c r="A4507" s="20">
        <v>34026</v>
      </c>
      <c r="B4507" s="21">
        <f t="shared" si="295"/>
        <v>6</v>
      </c>
      <c r="C4507" s="21">
        <v>5</v>
      </c>
      <c r="D4507" s="21">
        <f>VLOOKUP(A4507,英雄数据表!A:D,4,0)</f>
        <v>3</v>
      </c>
      <c r="E4507" s="20" t="str">
        <f>VLOOKUP(A4507,英雄数据表!A:C,3,0)</f>
        <v>死亡收割者</v>
      </c>
      <c r="F4507" s="20">
        <f t="shared" si="296"/>
        <v>34026</v>
      </c>
      <c r="G4507" s="20">
        <f t="shared" si="297"/>
        <v>34026</v>
      </c>
      <c r="H4507" s="21" t="str">
        <f>VLOOKUP(B4507,属性中转表!A:F,6,FALSE)</f>
        <v>"hp":14400,"atk":400</v>
      </c>
      <c r="I4507" s="20" t="str">
        <f>IF(VLOOKUP(B4507,属性中转表!A:G,7,FALSE)=0,"",VLOOKUP(VLOOKUP(B4507,属性中转表!A:G,7,FALSE),属性中转表!$K$2:$P$21,6,0))&amp;IF(VLOOKUP(B4507,属性中转表!A:G,7,FALSE)&gt;=50,VLOOKUP(A4507,英雄数据表!A:K,9,0),IF(VLOOKUP(B4507,属性中转表!A:G,7,FALSE)&gt;=25,VLOOKUP(A4507,英雄数据表!A:K,5,0),""))</f>
        <v>"atk":300</v>
      </c>
      <c r="J4507" s="20" t="str">
        <f>IF(I4507="","",属性中转表!$I$1&amp;(IF(VLOOKUP(B4507,属性中转表!A:G,7,FALSE)=0,0,VLOOKUP(VLOOKUP(B4507,属性中转表!A:G,7,FALSE),属性中转表!$K$2:$P$21,4,0)))+IFERROR(VLOOKUP(A4507,英雄数据表!A:K,IF(武魂!B4507&gt;=50,10,IF(武魂!B4507&gt;=25,6)),0),0))</f>
        <v>,"dpspro":0</v>
      </c>
      <c r="K4507" s="32" t="str">
        <f t="shared" si="298"/>
        <v>"atk":300,"dpspro":0</v>
      </c>
      <c r="L4507" s="20" t="str">
        <f>IF(B4507&gt;=50,VLOOKUP(A4507,英雄数据表!A:L,11,FALSE),IF(B4507&gt;=25,VLOOKUP(A4507,英雄数据表!A:L,7,0),""))</f>
        <v/>
      </c>
      <c r="M4507" s="20" t="str">
        <f>IFERROR(VLOOKUP(B4507,属性中转表!$K$2:$O$21,5,FALSE),"")</f>
        <v/>
      </c>
      <c r="N4507" s="20" t="str">
        <f>IF(B4507=25,VLOOKUP(A4507,英雄数据表!A:L,8,FALSE),IF(B4507=50,VLOOKUP(A4507,英雄数据表!A:L,12,0),""))</f>
        <v/>
      </c>
    </row>
    <row r="4508" spans="1:14" x14ac:dyDescent="0.3">
      <c r="A4508" s="20">
        <v>34026</v>
      </c>
      <c r="B4508" s="21">
        <f t="shared" si="295"/>
        <v>7</v>
      </c>
      <c r="C4508" s="21">
        <v>5</v>
      </c>
      <c r="D4508" s="21">
        <f>VLOOKUP(A4508,英雄数据表!A:D,4,0)</f>
        <v>3</v>
      </c>
      <c r="E4508" s="20" t="str">
        <f>VLOOKUP(A4508,英雄数据表!A:C,3,0)</f>
        <v>死亡收割者</v>
      </c>
      <c r="F4508" s="20">
        <f t="shared" si="296"/>
        <v>34026</v>
      </c>
      <c r="G4508" s="20">
        <f t="shared" si="297"/>
        <v>34026</v>
      </c>
      <c r="H4508" s="21" t="str">
        <f>VLOOKUP(B4508,属性中转表!A:F,6,FALSE)</f>
        <v>"hp":16200,"atk":450</v>
      </c>
      <c r="I4508" s="20" t="str">
        <f>IF(VLOOKUP(B4508,属性中转表!A:G,7,FALSE)=0,"",VLOOKUP(VLOOKUP(B4508,属性中转表!A:G,7,FALSE),属性中转表!$K$2:$P$21,6,0))&amp;IF(VLOOKUP(B4508,属性中转表!A:G,7,FALSE)&gt;=50,VLOOKUP(A4508,英雄数据表!A:K,9,0),IF(VLOOKUP(B4508,属性中转表!A:G,7,FALSE)&gt;=25,VLOOKUP(A4508,英雄数据表!A:K,5,0),""))</f>
        <v>"atk":300</v>
      </c>
      <c r="J4508" s="20" t="str">
        <f>IF(I4508="","",属性中转表!$I$1&amp;(IF(VLOOKUP(B4508,属性中转表!A:G,7,FALSE)=0,0,VLOOKUP(VLOOKUP(B4508,属性中转表!A:G,7,FALSE),属性中转表!$K$2:$P$21,4,0)))+IFERROR(VLOOKUP(A4508,英雄数据表!A:K,IF(武魂!B4508&gt;=50,10,IF(武魂!B4508&gt;=25,6)),0),0))</f>
        <v>,"dpspro":0</v>
      </c>
      <c r="K4508" s="32" t="str">
        <f t="shared" si="298"/>
        <v>"atk":300,"dpspro":0</v>
      </c>
      <c r="L4508" s="20" t="str">
        <f>IF(B4508&gt;=50,VLOOKUP(A4508,英雄数据表!A:L,11,FALSE),IF(B4508&gt;=25,VLOOKUP(A4508,英雄数据表!A:L,7,0),""))</f>
        <v/>
      </c>
      <c r="M4508" s="20" t="str">
        <f>IFERROR(VLOOKUP(B4508,属性中转表!$K$2:$O$21,5,FALSE),"")</f>
        <v/>
      </c>
      <c r="N4508" s="20" t="str">
        <f>IF(B4508=25,VLOOKUP(A4508,英雄数据表!A:L,8,FALSE),IF(B4508=50,VLOOKUP(A4508,英雄数据表!A:L,12,0),""))</f>
        <v/>
      </c>
    </row>
    <row r="4509" spans="1:14" x14ac:dyDescent="0.3">
      <c r="A4509" s="20">
        <v>34026</v>
      </c>
      <c r="B4509" s="21">
        <f t="shared" si="295"/>
        <v>8</v>
      </c>
      <c r="C4509" s="21">
        <v>5</v>
      </c>
      <c r="D4509" s="21">
        <f>VLOOKUP(A4509,英雄数据表!A:D,4,0)</f>
        <v>3</v>
      </c>
      <c r="E4509" s="20" t="str">
        <f>VLOOKUP(A4509,英雄数据表!A:C,3,0)</f>
        <v>死亡收割者</v>
      </c>
      <c r="F4509" s="20">
        <f t="shared" si="296"/>
        <v>34026</v>
      </c>
      <c r="G4509" s="20">
        <f t="shared" si="297"/>
        <v>34026</v>
      </c>
      <c r="H4509" s="21" t="str">
        <f>VLOOKUP(B4509,属性中转表!A:F,6,FALSE)</f>
        <v>"hp":18000,"atk":500</v>
      </c>
      <c r="I4509" s="20" t="str">
        <f>IF(VLOOKUP(B4509,属性中转表!A:G,7,FALSE)=0,"",VLOOKUP(VLOOKUP(B4509,属性中转表!A:G,7,FALSE),属性中转表!$K$2:$P$21,6,0))&amp;IF(VLOOKUP(B4509,属性中转表!A:G,7,FALSE)&gt;=50,VLOOKUP(A4509,英雄数据表!A:K,9,0),IF(VLOOKUP(B4509,属性中转表!A:G,7,FALSE)&gt;=25,VLOOKUP(A4509,英雄数据表!A:K,5,0),""))</f>
        <v>"atk":300</v>
      </c>
      <c r="J4509" s="20" t="str">
        <f>IF(I4509="","",属性中转表!$I$1&amp;(IF(VLOOKUP(B4509,属性中转表!A:G,7,FALSE)=0,0,VLOOKUP(VLOOKUP(B4509,属性中转表!A:G,7,FALSE),属性中转表!$K$2:$P$21,4,0)))+IFERROR(VLOOKUP(A4509,英雄数据表!A:K,IF(武魂!B4509&gt;=50,10,IF(武魂!B4509&gt;=25,6)),0),0))</f>
        <v>,"dpspro":0</v>
      </c>
      <c r="K4509" s="32" t="str">
        <f t="shared" si="298"/>
        <v>"atk":300,"dpspro":0</v>
      </c>
      <c r="L4509" s="20" t="str">
        <f>IF(B4509&gt;=50,VLOOKUP(A4509,英雄数据表!A:L,11,FALSE),IF(B4509&gt;=25,VLOOKUP(A4509,英雄数据表!A:L,7,0),""))</f>
        <v/>
      </c>
      <c r="M4509" s="20" t="str">
        <f>IFERROR(VLOOKUP(B4509,属性中转表!$K$2:$O$21,5,FALSE),"")</f>
        <v/>
      </c>
      <c r="N4509" s="20" t="str">
        <f>IF(B4509=25,VLOOKUP(A4509,英雄数据表!A:L,8,FALSE),IF(B4509=50,VLOOKUP(A4509,英雄数据表!A:L,12,0),""))</f>
        <v/>
      </c>
    </row>
    <row r="4510" spans="1:14" x14ac:dyDescent="0.3">
      <c r="A4510" s="20">
        <v>34026</v>
      </c>
      <c r="B4510" s="21">
        <f t="shared" si="295"/>
        <v>9</v>
      </c>
      <c r="C4510" s="21">
        <v>5</v>
      </c>
      <c r="D4510" s="21">
        <f>VLOOKUP(A4510,英雄数据表!A:D,4,0)</f>
        <v>3</v>
      </c>
      <c r="E4510" s="20" t="str">
        <f>VLOOKUP(A4510,英雄数据表!A:C,3,0)</f>
        <v>死亡收割者</v>
      </c>
      <c r="F4510" s="20">
        <f t="shared" si="296"/>
        <v>34026</v>
      </c>
      <c r="G4510" s="20">
        <f t="shared" si="297"/>
        <v>34026</v>
      </c>
      <c r="H4510" s="21" t="str">
        <f>VLOOKUP(B4510,属性中转表!A:F,6,FALSE)</f>
        <v>"hp":19800,"atk":550</v>
      </c>
      <c r="I4510" s="20" t="str">
        <f>IF(VLOOKUP(B4510,属性中转表!A:G,7,FALSE)=0,"",VLOOKUP(VLOOKUP(B4510,属性中转表!A:G,7,FALSE),属性中转表!$K$2:$P$21,6,0))&amp;IF(VLOOKUP(B4510,属性中转表!A:G,7,FALSE)&gt;=50,VLOOKUP(A4510,英雄数据表!A:K,9,0),IF(VLOOKUP(B4510,属性中转表!A:G,7,FALSE)&gt;=25,VLOOKUP(A4510,英雄数据表!A:K,5,0),""))</f>
        <v>"atk":300</v>
      </c>
      <c r="J4510" s="20" t="str">
        <f>IF(I4510="","",属性中转表!$I$1&amp;(IF(VLOOKUP(B4510,属性中转表!A:G,7,FALSE)=0,0,VLOOKUP(VLOOKUP(B4510,属性中转表!A:G,7,FALSE),属性中转表!$K$2:$P$21,4,0)))+IFERROR(VLOOKUP(A4510,英雄数据表!A:K,IF(武魂!B4510&gt;=50,10,IF(武魂!B4510&gt;=25,6)),0),0))</f>
        <v>,"dpspro":0</v>
      </c>
      <c r="K4510" s="32" t="str">
        <f t="shared" si="298"/>
        <v>"atk":300,"dpspro":0</v>
      </c>
      <c r="L4510" s="20" t="str">
        <f>IF(B4510&gt;=50,VLOOKUP(A4510,英雄数据表!A:L,11,FALSE),IF(B4510&gt;=25,VLOOKUP(A4510,英雄数据表!A:L,7,0),""))</f>
        <v/>
      </c>
      <c r="M4510" s="20" t="str">
        <f>IFERROR(VLOOKUP(B4510,属性中转表!$K$2:$O$21,5,FALSE),"")</f>
        <v/>
      </c>
      <c r="N4510" s="20" t="str">
        <f>IF(B4510=25,VLOOKUP(A4510,英雄数据表!A:L,8,FALSE),IF(B4510=50,VLOOKUP(A4510,英雄数据表!A:L,12,0),""))</f>
        <v/>
      </c>
    </row>
    <row r="4511" spans="1:14" x14ac:dyDescent="0.3">
      <c r="A4511" s="20">
        <v>34026</v>
      </c>
      <c r="B4511" s="21">
        <f t="shared" si="295"/>
        <v>10</v>
      </c>
      <c r="C4511" s="21">
        <v>5</v>
      </c>
      <c r="D4511" s="21">
        <f>VLOOKUP(A4511,英雄数据表!A:D,4,0)</f>
        <v>3</v>
      </c>
      <c r="E4511" s="20" t="str">
        <f>VLOOKUP(A4511,英雄数据表!A:C,3,0)</f>
        <v>死亡收割者</v>
      </c>
      <c r="F4511" s="20">
        <f t="shared" si="296"/>
        <v>34026</v>
      </c>
      <c r="G4511" s="20">
        <f t="shared" si="297"/>
        <v>34026</v>
      </c>
      <c r="H4511" s="21" t="str">
        <f>VLOOKUP(B4511,属性中转表!A:F,6,FALSE)</f>
        <v>"hp":21600,"atk":600</v>
      </c>
      <c r="I4511" s="20" t="str">
        <f>IF(VLOOKUP(B4511,属性中转表!A:G,7,FALSE)=0,"",VLOOKUP(VLOOKUP(B4511,属性中转表!A:G,7,FALSE),属性中转表!$K$2:$P$21,6,0))&amp;IF(VLOOKUP(B4511,属性中转表!A:G,7,FALSE)&gt;=50,VLOOKUP(A4511,英雄数据表!A:K,9,0),IF(VLOOKUP(B4511,属性中转表!A:G,7,FALSE)&gt;=25,VLOOKUP(A4511,英雄数据表!A:K,5,0),""))</f>
        <v>"atk":300,"hp":5000</v>
      </c>
      <c r="J4511" s="20" t="str">
        <f>IF(I4511="","",属性中转表!$I$1&amp;(IF(VLOOKUP(B4511,属性中转表!A:G,7,FALSE)=0,0,VLOOKUP(VLOOKUP(B4511,属性中转表!A:G,7,FALSE),属性中转表!$K$2:$P$21,4,0)))+IFERROR(VLOOKUP(A4511,英雄数据表!A:K,IF(武魂!B4511&gt;=50,10,IF(武魂!B4511&gt;=25,6)),0),0))</f>
        <v>,"dpspro":0</v>
      </c>
      <c r="K4511" s="32" t="str">
        <f t="shared" si="298"/>
        <v>"atk":300,"hp":5000,"dpspro":0</v>
      </c>
      <c r="L4511" s="20" t="str">
        <f>IF(B4511&gt;=50,VLOOKUP(A4511,英雄数据表!A:L,11,FALSE),IF(B4511&gt;=25,VLOOKUP(A4511,英雄数据表!A:L,7,0),""))</f>
        <v/>
      </c>
      <c r="M4511" s="20" t="str">
        <f>IFERROR(VLOOKUP(B4511,属性中转表!$K$2:$O$21,5,FALSE),"")</f>
        <v>"hp":5000</v>
      </c>
      <c r="N4511" s="20" t="str">
        <f>IF(B4511=25,VLOOKUP(A4511,英雄数据表!A:L,8,FALSE),IF(B4511=50,VLOOKUP(A4511,英雄数据表!A:L,12,0),""))</f>
        <v/>
      </c>
    </row>
    <row r="4512" spans="1:14" x14ac:dyDescent="0.3">
      <c r="A4512" s="20">
        <v>34026</v>
      </c>
      <c r="B4512" s="21">
        <f t="shared" si="295"/>
        <v>11</v>
      </c>
      <c r="C4512" s="21">
        <v>5</v>
      </c>
      <c r="D4512" s="21">
        <f>VLOOKUP(A4512,英雄数据表!A:D,4,0)</f>
        <v>3</v>
      </c>
      <c r="E4512" s="20" t="str">
        <f>VLOOKUP(A4512,英雄数据表!A:C,3,0)</f>
        <v>死亡收割者</v>
      </c>
      <c r="F4512" s="20">
        <f t="shared" si="296"/>
        <v>34026</v>
      </c>
      <c r="G4512" s="20">
        <f t="shared" si="297"/>
        <v>34026</v>
      </c>
      <c r="H4512" s="21" t="str">
        <f>VLOOKUP(B4512,属性中转表!A:F,6,FALSE)</f>
        <v>"hp":24300,"atk":675</v>
      </c>
      <c r="I4512" s="20" t="str">
        <f>IF(VLOOKUP(B4512,属性中转表!A:G,7,FALSE)=0,"",VLOOKUP(VLOOKUP(B4512,属性中转表!A:G,7,FALSE),属性中转表!$K$2:$P$21,6,0))&amp;IF(VLOOKUP(B4512,属性中转表!A:G,7,FALSE)&gt;=50,VLOOKUP(A4512,英雄数据表!A:K,9,0),IF(VLOOKUP(B4512,属性中转表!A:G,7,FALSE)&gt;=25,VLOOKUP(A4512,英雄数据表!A:K,5,0),""))</f>
        <v>"atk":300,"hp":5000</v>
      </c>
      <c r="J4512" s="20" t="str">
        <f>IF(I4512="","",属性中转表!$I$1&amp;(IF(VLOOKUP(B4512,属性中转表!A:G,7,FALSE)=0,0,VLOOKUP(VLOOKUP(B4512,属性中转表!A:G,7,FALSE),属性中转表!$K$2:$P$21,4,0)))+IFERROR(VLOOKUP(A4512,英雄数据表!A:K,IF(武魂!B4512&gt;=50,10,IF(武魂!B4512&gt;=25,6)),0),0))</f>
        <v>,"dpspro":0</v>
      </c>
      <c r="K4512" s="32" t="str">
        <f t="shared" si="298"/>
        <v>"atk":300,"hp":5000,"dpspro":0</v>
      </c>
      <c r="L4512" s="20" t="str">
        <f>IF(B4512&gt;=50,VLOOKUP(A4512,英雄数据表!A:L,11,FALSE),IF(B4512&gt;=25,VLOOKUP(A4512,英雄数据表!A:L,7,0),""))</f>
        <v/>
      </c>
      <c r="M4512" s="20" t="str">
        <f>IFERROR(VLOOKUP(B4512,属性中转表!$K$2:$O$21,5,FALSE),"")</f>
        <v/>
      </c>
      <c r="N4512" s="20" t="str">
        <f>IF(B4512=25,VLOOKUP(A4512,英雄数据表!A:L,8,FALSE),IF(B4512=50,VLOOKUP(A4512,英雄数据表!A:L,12,0),""))</f>
        <v/>
      </c>
    </row>
    <row r="4513" spans="1:14" x14ac:dyDescent="0.3">
      <c r="A4513" s="20">
        <v>34026</v>
      </c>
      <c r="B4513" s="21">
        <f t="shared" si="295"/>
        <v>12</v>
      </c>
      <c r="C4513" s="21">
        <v>5</v>
      </c>
      <c r="D4513" s="21">
        <f>VLOOKUP(A4513,英雄数据表!A:D,4,0)</f>
        <v>3</v>
      </c>
      <c r="E4513" s="20" t="str">
        <f>VLOOKUP(A4513,英雄数据表!A:C,3,0)</f>
        <v>死亡收割者</v>
      </c>
      <c r="F4513" s="20">
        <f t="shared" si="296"/>
        <v>34026</v>
      </c>
      <c r="G4513" s="20">
        <f t="shared" si="297"/>
        <v>34026</v>
      </c>
      <c r="H4513" s="21" t="str">
        <f>VLOOKUP(B4513,属性中转表!A:F,6,FALSE)</f>
        <v>"hp":27000,"atk":750</v>
      </c>
      <c r="I4513" s="20" t="str">
        <f>IF(VLOOKUP(B4513,属性中转表!A:G,7,FALSE)=0,"",VLOOKUP(VLOOKUP(B4513,属性中转表!A:G,7,FALSE),属性中转表!$K$2:$P$21,6,0))&amp;IF(VLOOKUP(B4513,属性中转表!A:G,7,FALSE)&gt;=50,VLOOKUP(A4513,英雄数据表!A:K,9,0),IF(VLOOKUP(B4513,属性中转表!A:G,7,FALSE)&gt;=25,VLOOKUP(A4513,英雄数据表!A:K,5,0),""))</f>
        <v>"atk":300,"hp":5000</v>
      </c>
      <c r="J4513" s="20" t="str">
        <f>IF(I4513="","",属性中转表!$I$1&amp;(IF(VLOOKUP(B4513,属性中转表!A:G,7,FALSE)=0,0,VLOOKUP(VLOOKUP(B4513,属性中转表!A:G,7,FALSE),属性中转表!$K$2:$P$21,4,0)))+IFERROR(VLOOKUP(A4513,英雄数据表!A:K,IF(武魂!B4513&gt;=50,10,IF(武魂!B4513&gt;=25,6)),0),0))</f>
        <v>,"dpspro":0</v>
      </c>
      <c r="K4513" s="32" t="str">
        <f t="shared" si="298"/>
        <v>"atk":300,"hp":5000,"dpspro":0</v>
      </c>
      <c r="L4513" s="20" t="str">
        <f>IF(B4513&gt;=50,VLOOKUP(A4513,英雄数据表!A:L,11,FALSE),IF(B4513&gt;=25,VLOOKUP(A4513,英雄数据表!A:L,7,0),""))</f>
        <v/>
      </c>
      <c r="M4513" s="20" t="str">
        <f>IFERROR(VLOOKUP(B4513,属性中转表!$K$2:$O$21,5,FALSE),"")</f>
        <v/>
      </c>
      <c r="N4513" s="20" t="str">
        <f>IF(B4513=25,VLOOKUP(A4513,英雄数据表!A:L,8,FALSE),IF(B4513=50,VLOOKUP(A4513,英雄数据表!A:L,12,0),""))</f>
        <v/>
      </c>
    </row>
    <row r="4514" spans="1:14" x14ac:dyDescent="0.3">
      <c r="A4514" s="20">
        <v>34026</v>
      </c>
      <c r="B4514" s="21">
        <f t="shared" si="295"/>
        <v>13</v>
      </c>
      <c r="C4514" s="21">
        <v>5</v>
      </c>
      <c r="D4514" s="21">
        <f>VLOOKUP(A4514,英雄数据表!A:D,4,0)</f>
        <v>3</v>
      </c>
      <c r="E4514" s="20" t="str">
        <f>VLOOKUP(A4514,英雄数据表!A:C,3,0)</f>
        <v>死亡收割者</v>
      </c>
      <c r="F4514" s="20">
        <f t="shared" si="296"/>
        <v>34026</v>
      </c>
      <c r="G4514" s="20">
        <f t="shared" si="297"/>
        <v>34026</v>
      </c>
      <c r="H4514" s="21" t="str">
        <f>VLOOKUP(B4514,属性中转表!A:F,6,FALSE)</f>
        <v>"hp":29700,"atk":825</v>
      </c>
      <c r="I4514" s="20" t="str">
        <f>IF(VLOOKUP(B4514,属性中转表!A:G,7,FALSE)=0,"",VLOOKUP(VLOOKUP(B4514,属性中转表!A:G,7,FALSE),属性中转表!$K$2:$P$21,6,0))&amp;IF(VLOOKUP(B4514,属性中转表!A:G,7,FALSE)&gt;=50,VLOOKUP(A4514,英雄数据表!A:K,9,0),IF(VLOOKUP(B4514,属性中转表!A:G,7,FALSE)&gt;=25,VLOOKUP(A4514,英雄数据表!A:K,5,0),""))</f>
        <v>"atk":300,"hp":5000</v>
      </c>
      <c r="J4514" s="20" t="str">
        <f>IF(I4514="","",属性中转表!$I$1&amp;(IF(VLOOKUP(B4514,属性中转表!A:G,7,FALSE)=0,0,VLOOKUP(VLOOKUP(B4514,属性中转表!A:G,7,FALSE),属性中转表!$K$2:$P$21,4,0)))+IFERROR(VLOOKUP(A4514,英雄数据表!A:K,IF(武魂!B4514&gt;=50,10,IF(武魂!B4514&gt;=25,6)),0),0))</f>
        <v>,"dpspro":0</v>
      </c>
      <c r="K4514" s="32" t="str">
        <f t="shared" si="298"/>
        <v>"atk":300,"hp":5000,"dpspro":0</v>
      </c>
      <c r="L4514" s="20" t="str">
        <f>IF(B4514&gt;=50,VLOOKUP(A4514,英雄数据表!A:L,11,FALSE),IF(B4514&gt;=25,VLOOKUP(A4514,英雄数据表!A:L,7,0),""))</f>
        <v/>
      </c>
      <c r="M4514" s="20" t="str">
        <f>IFERROR(VLOOKUP(B4514,属性中转表!$K$2:$O$21,5,FALSE),"")</f>
        <v/>
      </c>
      <c r="N4514" s="20" t="str">
        <f>IF(B4514=25,VLOOKUP(A4514,英雄数据表!A:L,8,FALSE),IF(B4514=50,VLOOKUP(A4514,英雄数据表!A:L,12,0),""))</f>
        <v/>
      </c>
    </row>
    <row r="4515" spans="1:14" x14ac:dyDescent="0.3">
      <c r="A4515" s="20">
        <v>34026</v>
      </c>
      <c r="B4515" s="21">
        <f t="shared" ref="B4515:B4578" si="299">IF(A4515=A4514,B4514+1,1)</f>
        <v>14</v>
      </c>
      <c r="C4515" s="21">
        <v>5</v>
      </c>
      <c r="D4515" s="21">
        <f>VLOOKUP(A4515,英雄数据表!A:D,4,0)</f>
        <v>3</v>
      </c>
      <c r="E4515" s="20" t="str">
        <f>VLOOKUP(A4515,英雄数据表!A:C,3,0)</f>
        <v>死亡收割者</v>
      </c>
      <c r="F4515" s="20">
        <f t="shared" ref="F4515:F4578" si="300">A4515</f>
        <v>34026</v>
      </c>
      <c r="G4515" s="20">
        <f t="shared" ref="G4515:G4578" si="301">A4515</f>
        <v>34026</v>
      </c>
      <c r="H4515" s="21" t="str">
        <f>VLOOKUP(B4515,属性中转表!A:F,6,FALSE)</f>
        <v>"hp":32400,"atk":900</v>
      </c>
      <c r="I4515" s="20" t="str">
        <f>IF(VLOOKUP(B4515,属性中转表!A:G,7,FALSE)=0,"",VLOOKUP(VLOOKUP(B4515,属性中转表!A:G,7,FALSE),属性中转表!$K$2:$P$21,6,0))&amp;IF(VLOOKUP(B4515,属性中转表!A:G,7,FALSE)&gt;=50,VLOOKUP(A4515,英雄数据表!A:K,9,0),IF(VLOOKUP(B4515,属性中转表!A:G,7,FALSE)&gt;=25,VLOOKUP(A4515,英雄数据表!A:K,5,0),""))</f>
        <v>"atk":300,"hp":5000</v>
      </c>
      <c r="J4515" s="20" t="str">
        <f>IF(I4515="","",属性中转表!$I$1&amp;(IF(VLOOKUP(B4515,属性中转表!A:G,7,FALSE)=0,0,VLOOKUP(VLOOKUP(B4515,属性中转表!A:G,7,FALSE),属性中转表!$K$2:$P$21,4,0)))+IFERROR(VLOOKUP(A4515,英雄数据表!A:K,IF(武魂!B4515&gt;=50,10,IF(武魂!B4515&gt;=25,6)),0),0))</f>
        <v>,"dpspro":0</v>
      </c>
      <c r="K4515" s="32" t="str">
        <f t="shared" si="298"/>
        <v>"atk":300,"hp":5000,"dpspro":0</v>
      </c>
      <c r="L4515" s="20" t="str">
        <f>IF(B4515&gt;=50,VLOOKUP(A4515,英雄数据表!A:L,11,FALSE),IF(B4515&gt;=25,VLOOKUP(A4515,英雄数据表!A:L,7,0),""))</f>
        <v/>
      </c>
      <c r="M4515" s="20" t="str">
        <f>IFERROR(VLOOKUP(B4515,属性中转表!$K$2:$O$21,5,FALSE),"")</f>
        <v/>
      </c>
      <c r="N4515" s="20" t="str">
        <f>IF(B4515=25,VLOOKUP(A4515,英雄数据表!A:L,8,FALSE),IF(B4515=50,VLOOKUP(A4515,英雄数据表!A:L,12,0),""))</f>
        <v/>
      </c>
    </row>
    <row r="4516" spans="1:14" x14ac:dyDescent="0.3">
      <c r="A4516" s="20">
        <v>34026</v>
      </c>
      <c r="B4516" s="21">
        <f t="shared" si="299"/>
        <v>15</v>
      </c>
      <c r="C4516" s="21">
        <v>5</v>
      </c>
      <c r="D4516" s="21">
        <f>VLOOKUP(A4516,英雄数据表!A:D,4,0)</f>
        <v>3</v>
      </c>
      <c r="E4516" s="20" t="str">
        <f>VLOOKUP(A4516,英雄数据表!A:C,3,0)</f>
        <v>死亡收割者</v>
      </c>
      <c r="F4516" s="20">
        <f t="shared" si="300"/>
        <v>34026</v>
      </c>
      <c r="G4516" s="20">
        <f t="shared" si="301"/>
        <v>34026</v>
      </c>
      <c r="H4516" s="21" t="str">
        <f>VLOOKUP(B4516,属性中转表!A:F,6,FALSE)</f>
        <v>"hp":35100,"atk":975</v>
      </c>
      <c r="I4516" s="20" t="str">
        <f>IF(VLOOKUP(B4516,属性中转表!A:G,7,FALSE)=0,"",VLOOKUP(VLOOKUP(B4516,属性中转表!A:G,7,FALSE),属性中转表!$K$2:$P$21,6,0))&amp;IF(VLOOKUP(B4516,属性中转表!A:G,7,FALSE)&gt;=50,VLOOKUP(A4516,英雄数据表!A:K,9,0),IF(VLOOKUP(B4516,属性中转表!A:G,7,FALSE)&gt;=25,VLOOKUP(A4516,英雄数据表!A:K,5,0),""))</f>
        <v>"atk":300,"hp":5000,"undpspro":50</v>
      </c>
      <c r="J4516" s="20" t="str">
        <f>IF(I4516="","",属性中转表!$I$1&amp;(IF(VLOOKUP(B4516,属性中转表!A:G,7,FALSE)=0,0,VLOOKUP(VLOOKUP(B4516,属性中转表!A:G,7,FALSE),属性中转表!$K$2:$P$21,4,0)))+IFERROR(VLOOKUP(A4516,英雄数据表!A:K,IF(武魂!B4516&gt;=50,10,IF(武魂!B4516&gt;=25,6)),0),0))</f>
        <v>,"dpspro":0</v>
      </c>
      <c r="K4516" s="32" t="str">
        <f t="shared" si="298"/>
        <v>"atk":300,"hp":5000,"undpspro":50,"dpspro":0</v>
      </c>
      <c r="L4516" s="20" t="str">
        <f>IF(B4516&gt;=50,VLOOKUP(A4516,英雄数据表!A:L,11,FALSE),IF(B4516&gt;=25,VLOOKUP(A4516,英雄数据表!A:L,7,0),""))</f>
        <v/>
      </c>
      <c r="M4516" s="20" t="str">
        <f>IFERROR(VLOOKUP(B4516,属性中转表!$K$2:$O$21,5,FALSE),"")</f>
        <v>"undpspro":50</v>
      </c>
      <c r="N4516" s="20" t="str">
        <f>IF(B4516=25,VLOOKUP(A4516,英雄数据表!A:L,8,FALSE),IF(B4516=50,VLOOKUP(A4516,英雄数据表!A:L,12,0),""))</f>
        <v/>
      </c>
    </row>
    <row r="4517" spans="1:14" x14ac:dyDescent="0.3">
      <c r="A4517" s="20">
        <v>34026</v>
      </c>
      <c r="B4517" s="21">
        <f t="shared" si="299"/>
        <v>16</v>
      </c>
      <c r="C4517" s="21">
        <v>5</v>
      </c>
      <c r="D4517" s="21">
        <f>VLOOKUP(A4517,英雄数据表!A:D,4,0)</f>
        <v>3</v>
      </c>
      <c r="E4517" s="20" t="str">
        <f>VLOOKUP(A4517,英雄数据表!A:C,3,0)</f>
        <v>死亡收割者</v>
      </c>
      <c r="F4517" s="20">
        <f t="shared" si="300"/>
        <v>34026</v>
      </c>
      <c r="G4517" s="20">
        <f t="shared" si="301"/>
        <v>34026</v>
      </c>
      <c r="H4517" s="21" t="str">
        <f>VLOOKUP(B4517,属性中转表!A:F,6,FALSE)</f>
        <v>"hp":37800,"atk":1050</v>
      </c>
      <c r="I4517" s="20" t="str">
        <f>IF(VLOOKUP(B4517,属性中转表!A:G,7,FALSE)=0,"",VLOOKUP(VLOOKUP(B4517,属性中转表!A:G,7,FALSE),属性中转表!$K$2:$P$21,6,0))&amp;IF(VLOOKUP(B4517,属性中转表!A:G,7,FALSE)&gt;=50,VLOOKUP(A4517,英雄数据表!A:K,9,0),IF(VLOOKUP(B4517,属性中转表!A:G,7,FALSE)&gt;=25,VLOOKUP(A4517,英雄数据表!A:K,5,0),""))</f>
        <v>"atk":300,"hp":5000,"undpspro":50</v>
      </c>
      <c r="J4517" s="20" t="str">
        <f>IF(I4517="","",属性中转表!$I$1&amp;(IF(VLOOKUP(B4517,属性中转表!A:G,7,FALSE)=0,0,VLOOKUP(VLOOKUP(B4517,属性中转表!A:G,7,FALSE),属性中转表!$K$2:$P$21,4,0)))+IFERROR(VLOOKUP(A4517,英雄数据表!A:K,IF(武魂!B4517&gt;=50,10,IF(武魂!B4517&gt;=25,6)),0),0))</f>
        <v>,"dpspro":0</v>
      </c>
      <c r="K4517" s="32" t="str">
        <f t="shared" si="298"/>
        <v>"atk":300,"hp":5000,"undpspro":50,"dpspro":0</v>
      </c>
      <c r="L4517" s="20" t="str">
        <f>IF(B4517&gt;=50,VLOOKUP(A4517,英雄数据表!A:L,11,FALSE),IF(B4517&gt;=25,VLOOKUP(A4517,英雄数据表!A:L,7,0),""))</f>
        <v/>
      </c>
      <c r="M4517" s="20" t="str">
        <f>IFERROR(VLOOKUP(B4517,属性中转表!$K$2:$O$21,5,FALSE),"")</f>
        <v/>
      </c>
      <c r="N4517" s="20" t="str">
        <f>IF(B4517=25,VLOOKUP(A4517,英雄数据表!A:L,8,FALSE),IF(B4517=50,VLOOKUP(A4517,英雄数据表!A:L,12,0),""))</f>
        <v/>
      </c>
    </row>
    <row r="4518" spans="1:14" x14ac:dyDescent="0.3">
      <c r="A4518" s="20">
        <v>34026</v>
      </c>
      <c r="B4518" s="21">
        <f t="shared" si="299"/>
        <v>17</v>
      </c>
      <c r="C4518" s="21">
        <v>5</v>
      </c>
      <c r="D4518" s="21">
        <f>VLOOKUP(A4518,英雄数据表!A:D,4,0)</f>
        <v>3</v>
      </c>
      <c r="E4518" s="20" t="str">
        <f>VLOOKUP(A4518,英雄数据表!A:C,3,0)</f>
        <v>死亡收割者</v>
      </c>
      <c r="F4518" s="20">
        <f t="shared" si="300"/>
        <v>34026</v>
      </c>
      <c r="G4518" s="20">
        <f t="shared" si="301"/>
        <v>34026</v>
      </c>
      <c r="H4518" s="21" t="str">
        <f>VLOOKUP(B4518,属性中转表!A:F,6,FALSE)</f>
        <v>"hp":40500,"atk":1125</v>
      </c>
      <c r="I4518" s="20" t="str">
        <f>IF(VLOOKUP(B4518,属性中转表!A:G,7,FALSE)=0,"",VLOOKUP(VLOOKUP(B4518,属性中转表!A:G,7,FALSE),属性中转表!$K$2:$P$21,6,0))&amp;IF(VLOOKUP(B4518,属性中转表!A:G,7,FALSE)&gt;=50,VLOOKUP(A4518,英雄数据表!A:K,9,0),IF(VLOOKUP(B4518,属性中转表!A:G,7,FALSE)&gt;=25,VLOOKUP(A4518,英雄数据表!A:K,5,0),""))</f>
        <v>"atk":300,"hp":5000,"undpspro":50</v>
      </c>
      <c r="J4518" s="20" t="str">
        <f>IF(I4518="","",属性中转表!$I$1&amp;(IF(VLOOKUP(B4518,属性中转表!A:G,7,FALSE)=0,0,VLOOKUP(VLOOKUP(B4518,属性中转表!A:G,7,FALSE),属性中转表!$K$2:$P$21,4,0)))+IFERROR(VLOOKUP(A4518,英雄数据表!A:K,IF(武魂!B4518&gt;=50,10,IF(武魂!B4518&gt;=25,6)),0),0))</f>
        <v>,"dpspro":0</v>
      </c>
      <c r="K4518" s="32" t="str">
        <f t="shared" si="298"/>
        <v>"atk":300,"hp":5000,"undpspro":50,"dpspro":0</v>
      </c>
      <c r="L4518" s="20" t="str">
        <f>IF(B4518&gt;=50,VLOOKUP(A4518,英雄数据表!A:L,11,FALSE),IF(B4518&gt;=25,VLOOKUP(A4518,英雄数据表!A:L,7,0),""))</f>
        <v/>
      </c>
      <c r="M4518" s="20" t="str">
        <f>IFERROR(VLOOKUP(B4518,属性中转表!$K$2:$O$21,5,FALSE),"")</f>
        <v/>
      </c>
      <c r="N4518" s="20" t="str">
        <f>IF(B4518=25,VLOOKUP(A4518,英雄数据表!A:L,8,FALSE),IF(B4518=50,VLOOKUP(A4518,英雄数据表!A:L,12,0),""))</f>
        <v/>
      </c>
    </row>
    <row r="4519" spans="1:14" x14ac:dyDescent="0.3">
      <c r="A4519" s="20">
        <v>34026</v>
      </c>
      <c r="B4519" s="21">
        <f t="shared" si="299"/>
        <v>18</v>
      </c>
      <c r="C4519" s="21">
        <v>5</v>
      </c>
      <c r="D4519" s="21">
        <f>VLOOKUP(A4519,英雄数据表!A:D,4,0)</f>
        <v>3</v>
      </c>
      <c r="E4519" s="20" t="str">
        <f>VLOOKUP(A4519,英雄数据表!A:C,3,0)</f>
        <v>死亡收割者</v>
      </c>
      <c r="F4519" s="20">
        <f t="shared" si="300"/>
        <v>34026</v>
      </c>
      <c r="G4519" s="20">
        <f t="shared" si="301"/>
        <v>34026</v>
      </c>
      <c r="H4519" s="21" t="str">
        <f>VLOOKUP(B4519,属性中转表!A:F,6,FALSE)</f>
        <v>"hp":43200,"atk":1200</v>
      </c>
      <c r="I4519" s="20" t="str">
        <f>IF(VLOOKUP(B4519,属性中转表!A:G,7,FALSE)=0,"",VLOOKUP(VLOOKUP(B4519,属性中转表!A:G,7,FALSE),属性中转表!$K$2:$P$21,6,0))&amp;IF(VLOOKUP(B4519,属性中转表!A:G,7,FALSE)&gt;=50,VLOOKUP(A4519,英雄数据表!A:K,9,0),IF(VLOOKUP(B4519,属性中转表!A:G,7,FALSE)&gt;=25,VLOOKUP(A4519,英雄数据表!A:K,5,0),""))</f>
        <v>"atk":300,"hp":5000,"undpspro":50</v>
      </c>
      <c r="J4519" s="20" t="str">
        <f>IF(I4519="","",属性中转表!$I$1&amp;(IF(VLOOKUP(B4519,属性中转表!A:G,7,FALSE)=0,0,VLOOKUP(VLOOKUP(B4519,属性中转表!A:G,7,FALSE),属性中转表!$K$2:$P$21,4,0)))+IFERROR(VLOOKUP(A4519,英雄数据表!A:K,IF(武魂!B4519&gt;=50,10,IF(武魂!B4519&gt;=25,6)),0),0))</f>
        <v>,"dpspro":0</v>
      </c>
      <c r="K4519" s="32" t="str">
        <f t="shared" si="298"/>
        <v>"atk":300,"hp":5000,"undpspro":50,"dpspro":0</v>
      </c>
      <c r="L4519" s="20" t="str">
        <f>IF(B4519&gt;=50,VLOOKUP(A4519,英雄数据表!A:L,11,FALSE),IF(B4519&gt;=25,VLOOKUP(A4519,英雄数据表!A:L,7,0),""))</f>
        <v/>
      </c>
      <c r="M4519" s="20" t="str">
        <f>IFERROR(VLOOKUP(B4519,属性中转表!$K$2:$O$21,5,FALSE),"")</f>
        <v/>
      </c>
      <c r="N4519" s="20" t="str">
        <f>IF(B4519=25,VLOOKUP(A4519,英雄数据表!A:L,8,FALSE),IF(B4519=50,VLOOKUP(A4519,英雄数据表!A:L,12,0),""))</f>
        <v/>
      </c>
    </row>
    <row r="4520" spans="1:14" x14ac:dyDescent="0.3">
      <c r="A4520" s="20">
        <v>34026</v>
      </c>
      <c r="B4520" s="21">
        <f t="shared" si="299"/>
        <v>19</v>
      </c>
      <c r="C4520" s="21">
        <v>5</v>
      </c>
      <c r="D4520" s="21">
        <f>VLOOKUP(A4520,英雄数据表!A:D,4,0)</f>
        <v>3</v>
      </c>
      <c r="E4520" s="20" t="str">
        <f>VLOOKUP(A4520,英雄数据表!A:C,3,0)</f>
        <v>死亡收割者</v>
      </c>
      <c r="F4520" s="20">
        <f t="shared" si="300"/>
        <v>34026</v>
      </c>
      <c r="G4520" s="20">
        <f t="shared" si="301"/>
        <v>34026</v>
      </c>
      <c r="H4520" s="21" t="str">
        <f>VLOOKUP(B4520,属性中转表!A:F,6,FALSE)</f>
        <v>"hp":45900,"atk":1275</v>
      </c>
      <c r="I4520" s="20" t="str">
        <f>IF(VLOOKUP(B4520,属性中转表!A:G,7,FALSE)=0,"",VLOOKUP(VLOOKUP(B4520,属性中转表!A:G,7,FALSE),属性中转表!$K$2:$P$21,6,0))&amp;IF(VLOOKUP(B4520,属性中转表!A:G,7,FALSE)&gt;=50,VLOOKUP(A4520,英雄数据表!A:K,9,0),IF(VLOOKUP(B4520,属性中转表!A:G,7,FALSE)&gt;=25,VLOOKUP(A4520,英雄数据表!A:K,5,0),""))</f>
        <v>"atk":300,"hp":5000,"undpspro":50</v>
      </c>
      <c r="J4520" s="20" t="str">
        <f>IF(I4520="","",属性中转表!$I$1&amp;(IF(VLOOKUP(B4520,属性中转表!A:G,7,FALSE)=0,0,VLOOKUP(VLOOKUP(B4520,属性中转表!A:G,7,FALSE),属性中转表!$K$2:$P$21,4,0)))+IFERROR(VLOOKUP(A4520,英雄数据表!A:K,IF(武魂!B4520&gt;=50,10,IF(武魂!B4520&gt;=25,6)),0),0))</f>
        <v>,"dpspro":0</v>
      </c>
      <c r="K4520" s="32" t="str">
        <f t="shared" si="298"/>
        <v>"atk":300,"hp":5000,"undpspro":50,"dpspro":0</v>
      </c>
      <c r="L4520" s="20" t="str">
        <f>IF(B4520&gt;=50,VLOOKUP(A4520,英雄数据表!A:L,11,FALSE),IF(B4520&gt;=25,VLOOKUP(A4520,英雄数据表!A:L,7,0),""))</f>
        <v/>
      </c>
      <c r="M4520" s="20" t="str">
        <f>IFERROR(VLOOKUP(B4520,属性中转表!$K$2:$O$21,5,FALSE),"")</f>
        <v/>
      </c>
      <c r="N4520" s="20" t="str">
        <f>IF(B4520=25,VLOOKUP(A4520,英雄数据表!A:L,8,FALSE),IF(B4520=50,VLOOKUP(A4520,英雄数据表!A:L,12,0),""))</f>
        <v/>
      </c>
    </row>
    <row r="4521" spans="1:14" x14ac:dyDescent="0.3">
      <c r="A4521" s="20">
        <v>34026</v>
      </c>
      <c r="B4521" s="21">
        <f t="shared" si="299"/>
        <v>20</v>
      </c>
      <c r="C4521" s="21">
        <v>5</v>
      </c>
      <c r="D4521" s="21">
        <f>VLOOKUP(A4521,英雄数据表!A:D,4,0)</f>
        <v>3</v>
      </c>
      <c r="E4521" s="20" t="str">
        <f>VLOOKUP(A4521,英雄数据表!A:C,3,0)</f>
        <v>死亡收割者</v>
      </c>
      <c r="F4521" s="20">
        <f t="shared" si="300"/>
        <v>34026</v>
      </c>
      <c r="G4521" s="20">
        <f t="shared" si="301"/>
        <v>34026</v>
      </c>
      <c r="H4521" s="21" t="str">
        <f>VLOOKUP(B4521,属性中转表!A:F,6,FALSE)</f>
        <v>"hp":48600,"atk":1350</v>
      </c>
      <c r="I4521" s="20" t="str">
        <f>IF(VLOOKUP(B4521,属性中转表!A:G,7,FALSE)=0,"",VLOOKUP(VLOOKUP(B4521,属性中转表!A:G,7,FALSE),属性中转表!$K$2:$P$21,6,0))&amp;IF(VLOOKUP(B4521,属性中转表!A:G,7,FALSE)&gt;=50,VLOOKUP(A4521,英雄数据表!A:K,9,0),IF(VLOOKUP(B4521,属性中转表!A:G,7,FALSE)&gt;=25,VLOOKUP(A4521,英雄数据表!A:K,5,0),""))</f>
        <v>"atk":300,"hp":5000,"undpspro":50</v>
      </c>
      <c r="J4521" s="20" t="str">
        <f>IF(I4521="","",属性中转表!$I$1&amp;(IF(VLOOKUP(B4521,属性中转表!A:G,7,FALSE)=0,0,VLOOKUP(VLOOKUP(B4521,属性中转表!A:G,7,FALSE),属性中转表!$K$2:$P$21,4,0)))+IFERROR(VLOOKUP(A4521,英雄数据表!A:K,IF(武魂!B4521&gt;=50,10,IF(武魂!B4521&gt;=25,6)),0),0))</f>
        <v>,"dpspro":50</v>
      </c>
      <c r="K4521" s="32" t="str">
        <f t="shared" si="298"/>
        <v>"atk":300,"hp":5000,"undpspro":50,"dpspro":50</v>
      </c>
      <c r="L4521" s="20" t="str">
        <f>IF(B4521&gt;=50,VLOOKUP(A4521,英雄数据表!A:L,11,FALSE),IF(B4521&gt;=25,VLOOKUP(A4521,英雄数据表!A:L,7,0),""))</f>
        <v/>
      </c>
      <c r="M4521" s="20" t="str">
        <f>IFERROR(VLOOKUP(B4521,属性中转表!$K$2:$O$21,5,FALSE),"")</f>
        <v>"dpspro":50</v>
      </c>
      <c r="N4521" s="20" t="str">
        <f>IF(B4521=25,VLOOKUP(A4521,英雄数据表!A:L,8,FALSE),IF(B4521=50,VLOOKUP(A4521,英雄数据表!A:L,12,0),""))</f>
        <v/>
      </c>
    </row>
    <row r="4522" spans="1:14" x14ac:dyDescent="0.3">
      <c r="A4522" s="20">
        <v>34026</v>
      </c>
      <c r="B4522" s="21">
        <f t="shared" si="299"/>
        <v>21</v>
      </c>
      <c r="C4522" s="21">
        <v>5</v>
      </c>
      <c r="D4522" s="21">
        <f>VLOOKUP(A4522,英雄数据表!A:D,4,0)</f>
        <v>3</v>
      </c>
      <c r="E4522" s="20" t="str">
        <f>VLOOKUP(A4522,英雄数据表!A:C,3,0)</f>
        <v>死亡收割者</v>
      </c>
      <c r="F4522" s="20">
        <f t="shared" si="300"/>
        <v>34026</v>
      </c>
      <c r="G4522" s="20">
        <f t="shared" si="301"/>
        <v>34026</v>
      </c>
      <c r="H4522" s="21" t="str">
        <f>VLOOKUP(B4522,属性中转表!A:F,6,FALSE)</f>
        <v>"hp":52200,"atk":1450</v>
      </c>
      <c r="I4522" s="20" t="str">
        <f>IF(VLOOKUP(B4522,属性中转表!A:G,7,FALSE)=0,"",VLOOKUP(VLOOKUP(B4522,属性中转表!A:G,7,FALSE),属性中转表!$K$2:$P$21,6,0))&amp;IF(VLOOKUP(B4522,属性中转表!A:G,7,FALSE)&gt;=50,VLOOKUP(A4522,英雄数据表!A:K,9,0),IF(VLOOKUP(B4522,属性中转表!A:G,7,FALSE)&gt;=25,VLOOKUP(A4522,英雄数据表!A:K,5,0),""))</f>
        <v>"atk":300,"hp":5000,"undpspro":50</v>
      </c>
      <c r="J4522" s="20" t="str">
        <f>IF(I4522="","",属性中转表!$I$1&amp;(IF(VLOOKUP(B4522,属性中转表!A:G,7,FALSE)=0,0,VLOOKUP(VLOOKUP(B4522,属性中转表!A:G,7,FALSE),属性中转表!$K$2:$P$21,4,0)))+IFERROR(VLOOKUP(A4522,英雄数据表!A:K,IF(武魂!B4522&gt;=50,10,IF(武魂!B4522&gt;=25,6)),0),0))</f>
        <v>,"dpspro":50</v>
      </c>
      <c r="K4522" s="32" t="str">
        <f t="shared" si="298"/>
        <v>"atk":300,"hp":5000,"undpspro":50,"dpspro":50</v>
      </c>
      <c r="L4522" s="20" t="str">
        <f>IF(B4522&gt;=50,VLOOKUP(A4522,英雄数据表!A:L,11,FALSE),IF(B4522&gt;=25,VLOOKUP(A4522,英雄数据表!A:L,7,0),""))</f>
        <v/>
      </c>
      <c r="M4522" s="20" t="str">
        <f>IFERROR(VLOOKUP(B4522,属性中转表!$K$2:$O$21,5,FALSE),"")</f>
        <v/>
      </c>
      <c r="N4522" s="20" t="str">
        <f>IF(B4522=25,VLOOKUP(A4522,英雄数据表!A:L,8,FALSE),IF(B4522=50,VLOOKUP(A4522,英雄数据表!A:L,12,0),""))</f>
        <v/>
      </c>
    </row>
    <row r="4523" spans="1:14" x14ac:dyDescent="0.3">
      <c r="A4523" s="20">
        <v>34026</v>
      </c>
      <c r="B4523" s="21">
        <f t="shared" si="299"/>
        <v>22</v>
      </c>
      <c r="C4523" s="21">
        <v>5</v>
      </c>
      <c r="D4523" s="21">
        <f>VLOOKUP(A4523,英雄数据表!A:D,4,0)</f>
        <v>3</v>
      </c>
      <c r="E4523" s="20" t="str">
        <f>VLOOKUP(A4523,英雄数据表!A:C,3,0)</f>
        <v>死亡收割者</v>
      </c>
      <c r="F4523" s="20">
        <f t="shared" si="300"/>
        <v>34026</v>
      </c>
      <c r="G4523" s="20">
        <f t="shared" si="301"/>
        <v>34026</v>
      </c>
      <c r="H4523" s="21" t="str">
        <f>VLOOKUP(B4523,属性中转表!A:F,6,FALSE)</f>
        <v>"hp":55800,"atk":1550</v>
      </c>
      <c r="I4523" s="20" t="str">
        <f>IF(VLOOKUP(B4523,属性中转表!A:G,7,FALSE)=0,"",VLOOKUP(VLOOKUP(B4523,属性中转表!A:G,7,FALSE),属性中转表!$K$2:$P$21,6,0))&amp;IF(VLOOKUP(B4523,属性中转表!A:G,7,FALSE)&gt;=50,VLOOKUP(A4523,英雄数据表!A:K,9,0),IF(VLOOKUP(B4523,属性中转表!A:G,7,FALSE)&gt;=25,VLOOKUP(A4523,英雄数据表!A:K,5,0),""))</f>
        <v>"atk":300,"hp":5000,"undpspro":50</v>
      </c>
      <c r="J4523" s="20" t="str">
        <f>IF(I4523="","",属性中转表!$I$1&amp;(IF(VLOOKUP(B4523,属性中转表!A:G,7,FALSE)=0,0,VLOOKUP(VLOOKUP(B4523,属性中转表!A:G,7,FALSE),属性中转表!$K$2:$P$21,4,0)))+IFERROR(VLOOKUP(A4523,英雄数据表!A:K,IF(武魂!B4523&gt;=50,10,IF(武魂!B4523&gt;=25,6)),0),0))</f>
        <v>,"dpspro":50</v>
      </c>
      <c r="K4523" s="32" t="str">
        <f t="shared" si="298"/>
        <v>"atk":300,"hp":5000,"undpspro":50,"dpspro":50</v>
      </c>
      <c r="L4523" s="20" t="str">
        <f>IF(B4523&gt;=50,VLOOKUP(A4523,英雄数据表!A:L,11,FALSE),IF(B4523&gt;=25,VLOOKUP(A4523,英雄数据表!A:L,7,0),""))</f>
        <v/>
      </c>
      <c r="M4523" s="20" t="str">
        <f>IFERROR(VLOOKUP(B4523,属性中转表!$K$2:$O$21,5,FALSE),"")</f>
        <v/>
      </c>
      <c r="N4523" s="20" t="str">
        <f>IF(B4523=25,VLOOKUP(A4523,英雄数据表!A:L,8,FALSE),IF(B4523=50,VLOOKUP(A4523,英雄数据表!A:L,12,0),""))</f>
        <v/>
      </c>
    </row>
    <row r="4524" spans="1:14" x14ac:dyDescent="0.3">
      <c r="A4524" s="20">
        <v>34026</v>
      </c>
      <c r="B4524" s="21">
        <f t="shared" si="299"/>
        <v>23</v>
      </c>
      <c r="C4524" s="21">
        <v>5</v>
      </c>
      <c r="D4524" s="21">
        <f>VLOOKUP(A4524,英雄数据表!A:D,4,0)</f>
        <v>3</v>
      </c>
      <c r="E4524" s="20" t="str">
        <f>VLOOKUP(A4524,英雄数据表!A:C,3,0)</f>
        <v>死亡收割者</v>
      </c>
      <c r="F4524" s="20">
        <f t="shared" si="300"/>
        <v>34026</v>
      </c>
      <c r="G4524" s="20">
        <f t="shared" si="301"/>
        <v>34026</v>
      </c>
      <c r="H4524" s="21" t="str">
        <f>VLOOKUP(B4524,属性中转表!A:F,6,FALSE)</f>
        <v>"hp":59400,"atk":1650</v>
      </c>
      <c r="I4524" s="20" t="str">
        <f>IF(VLOOKUP(B4524,属性中转表!A:G,7,FALSE)=0,"",VLOOKUP(VLOOKUP(B4524,属性中转表!A:G,7,FALSE),属性中转表!$K$2:$P$21,6,0))&amp;IF(VLOOKUP(B4524,属性中转表!A:G,7,FALSE)&gt;=50,VLOOKUP(A4524,英雄数据表!A:K,9,0),IF(VLOOKUP(B4524,属性中转表!A:G,7,FALSE)&gt;=25,VLOOKUP(A4524,英雄数据表!A:K,5,0),""))</f>
        <v>"atk":300,"hp":5000,"undpspro":50</v>
      </c>
      <c r="J4524" s="20" t="str">
        <f>IF(I4524="","",属性中转表!$I$1&amp;(IF(VLOOKUP(B4524,属性中转表!A:G,7,FALSE)=0,0,VLOOKUP(VLOOKUP(B4524,属性中转表!A:G,7,FALSE),属性中转表!$K$2:$P$21,4,0)))+IFERROR(VLOOKUP(A4524,英雄数据表!A:K,IF(武魂!B4524&gt;=50,10,IF(武魂!B4524&gt;=25,6)),0),0))</f>
        <v>,"dpspro":50</v>
      </c>
      <c r="K4524" s="32" t="str">
        <f t="shared" si="298"/>
        <v>"atk":300,"hp":5000,"undpspro":50,"dpspro":50</v>
      </c>
      <c r="L4524" s="20" t="str">
        <f>IF(B4524&gt;=50,VLOOKUP(A4524,英雄数据表!A:L,11,FALSE),IF(B4524&gt;=25,VLOOKUP(A4524,英雄数据表!A:L,7,0),""))</f>
        <v/>
      </c>
      <c r="M4524" s="20" t="str">
        <f>IFERROR(VLOOKUP(B4524,属性中转表!$K$2:$O$21,5,FALSE),"")</f>
        <v/>
      </c>
      <c r="N4524" s="20" t="str">
        <f>IF(B4524=25,VLOOKUP(A4524,英雄数据表!A:L,8,FALSE),IF(B4524=50,VLOOKUP(A4524,英雄数据表!A:L,12,0),""))</f>
        <v/>
      </c>
    </row>
    <row r="4525" spans="1:14" x14ac:dyDescent="0.3">
      <c r="A4525" s="20">
        <v>34026</v>
      </c>
      <c r="B4525" s="21">
        <f t="shared" si="299"/>
        <v>24</v>
      </c>
      <c r="C4525" s="21">
        <v>5</v>
      </c>
      <c r="D4525" s="21">
        <f>VLOOKUP(A4525,英雄数据表!A:D,4,0)</f>
        <v>3</v>
      </c>
      <c r="E4525" s="20" t="str">
        <f>VLOOKUP(A4525,英雄数据表!A:C,3,0)</f>
        <v>死亡收割者</v>
      </c>
      <c r="F4525" s="20">
        <f t="shared" si="300"/>
        <v>34026</v>
      </c>
      <c r="G4525" s="20">
        <f t="shared" si="301"/>
        <v>34026</v>
      </c>
      <c r="H4525" s="21" t="str">
        <f>VLOOKUP(B4525,属性中转表!A:F,6,FALSE)</f>
        <v>"hp":63000,"atk":1750</v>
      </c>
      <c r="I4525" s="20" t="str">
        <f>IF(VLOOKUP(B4525,属性中转表!A:G,7,FALSE)=0,"",VLOOKUP(VLOOKUP(B4525,属性中转表!A:G,7,FALSE),属性中转表!$K$2:$P$21,6,0))&amp;IF(VLOOKUP(B4525,属性中转表!A:G,7,FALSE)&gt;=50,VLOOKUP(A4525,英雄数据表!A:K,9,0),IF(VLOOKUP(B4525,属性中转表!A:G,7,FALSE)&gt;=25,VLOOKUP(A4525,英雄数据表!A:K,5,0),""))</f>
        <v>"atk":300,"hp":5000,"undpspro":50</v>
      </c>
      <c r="J4525" s="20" t="str">
        <f>IF(I4525="","",属性中转表!$I$1&amp;(IF(VLOOKUP(B4525,属性中转表!A:G,7,FALSE)=0,0,VLOOKUP(VLOOKUP(B4525,属性中转表!A:G,7,FALSE),属性中转表!$K$2:$P$21,4,0)))+IFERROR(VLOOKUP(A4525,英雄数据表!A:K,IF(武魂!B4525&gt;=50,10,IF(武魂!B4525&gt;=25,6)),0),0))</f>
        <v>,"dpspro":50</v>
      </c>
      <c r="K4525" s="32" t="str">
        <f t="shared" si="298"/>
        <v>"atk":300,"hp":5000,"undpspro":50,"dpspro":50</v>
      </c>
      <c r="L4525" s="20" t="str">
        <f>IF(B4525&gt;=50,VLOOKUP(A4525,英雄数据表!A:L,11,FALSE),IF(B4525&gt;=25,VLOOKUP(A4525,英雄数据表!A:L,7,0),""))</f>
        <v/>
      </c>
      <c r="M4525" s="20" t="str">
        <f>IFERROR(VLOOKUP(B4525,属性中转表!$K$2:$O$21,5,FALSE),"")</f>
        <v/>
      </c>
      <c r="N4525" s="20" t="str">
        <f>IF(B4525=25,VLOOKUP(A4525,英雄数据表!A:L,8,FALSE),IF(B4525=50,VLOOKUP(A4525,英雄数据表!A:L,12,0),""))</f>
        <v/>
      </c>
    </row>
    <row r="4526" spans="1:14" x14ac:dyDescent="0.3">
      <c r="A4526" s="20">
        <v>34026</v>
      </c>
      <c r="B4526" s="21">
        <f t="shared" si="299"/>
        <v>25</v>
      </c>
      <c r="C4526" s="21">
        <v>5</v>
      </c>
      <c r="D4526" s="21">
        <f>VLOOKUP(A4526,英雄数据表!A:D,4,0)</f>
        <v>3</v>
      </c>
      <c r="E4526" s="20" t="str">
        <f>VLOOKUP(A4526,英雄数据表!A:C,3,0)</f>
        <v>死亡收割者</v>
      </c>
      <c r="F4526" s="20">
        <f t="shared" si="300"/>
        <v>34026</v>
      </c>
      <c r="G4526" s="20">
        <f t="shared" si="301"/>
        <v>34026</v>
      </c>
      <c r="H4526" s="21" t="str">
        <f>VLOOKUP(B4526,属性中转表!A:F,6,FALSE)</f>
        <v>"hp":66600,"atk":1850</v>
      </c>
      <c r="I4526" s="20" t="str">
        <f>IF(VLOOKUP(B4526,属性中转表!A:G,7,FALSE)=0,"",VLOOKUP(VLOOKUP(B4526,属性中转表!A:G,7,FALSE),属性中转表!$K$2:$P$21,6,0))&amp;IF(VLOOKUP(B4526,属性中转表!A:G,7,FALSE)&gt;=50,VLOOKUP(A4526,英雄数据表!A:K,9,0),IF(VLOOKUP(B4526,属性中转表!A:G,7,FALSE)&gt;=25,VLOOKUP(A4526,英雄数据表!A:K,5,0),""))</f>
        <v>"atk":300,"hp":5000,"undpspro":50</v>
      </c>
      <c r="J4526" s="20" t="str">
        <f>IF(I4526="","",属性中转表!$I$1&amp;(IF(VLOOKUP(B4526,属性中转表!A:G,7,FALSE)=0,0,VLOOKUP(VLOOKUP(B4526,属性中转表!A:G,7,FALSE),属性中转表!$K$2:$P$21,4,0)))+IFERROR(VLOOKUP(A4526,英雄数据表!A:K,IF(武魂!B4526&gt;=50,10,IF(武魂!B4526&gt;=25,6)),0),0))</f>
        <v>,"dpspro":110</v>
      </c>
      <c r="K4526" s="32" t="str">
        <f t="shared" si="298"/>
        <v>"atk":300,"hp":5000,"undpspro":50,"dpspro":110</v>
      </c>
      <c r="L4526" s="20" t="str">
        <f>IF(B4526&gt;=50,VLOOKUP(A4526,英雄数据表!A:L,11,FALSE),IF(B4526&gt;=25,VLOOKUP(A4526,英雄数据表!A:L,7,0),""))</f>
        <v>"3402601004"</v>
      </c>
      <c r="M4526" s="20" t="str">
        <f>IFERROR(VLOOKUP(B4526,属性中转表!$K$2:$O$21,5,FALSE),"")</f>
        <v/>
      </c>
      <c r="N4526" s="20" t="str">
        <f>IF(B4526=25,VLOOKUP(A4526,英雄数据表!A:L,8,FALSE),IF(B4526=50,VLOOKUP(A4526,英雄数据表!A:L,12,0),""))</f>
        <v>恶魔刺客伤害增加6%，每当敌方英雄死亡，会额外增加恶魔刺客6%暴击率（该效果最多叠加3层）</v>
      </c>
    </row>
    <row r="4527" spans="1:14" x14ac:dyDescent="0.3">
      <c r="A4527" s="20">
        <v>34026</v>
      </c>
      <c r="B4527" s="21">
        <f t="shared" si="299"/>
        <v>26</v>
      </c>
      <c r="C4527" s="21">
        <v>5</v>
      </c>
      <c r="D4527" s="21">
        <f>VLOOKUP(A4527,英雄数据表!A:D,4,0)</f>
        <v>3</v>
      </c>
      <c r="E4527" s="20" t="str">
        <f>VLOOKUP(A4527,英雄数据表!A:C,3,0)</f>
        <v>死亡收割者</v>
      </c>
      <c r="F4527" s="20">
        <f t="shared" si="300"/>
        <v>34026</v>
      </c>
      <c r="G4527" s="20">
        <f t="shared" si="301"/>
        <v>34026</v>
      </c>
      <c r="H4527" s="21" t="str">
        <f>VLOOKUP(B4527,属性中转表!A:F,6,FALSE)</f>
        <v>"hp":70200,"atk":1950</v>
      </c>
      <c r="I4527" s="20" t="str">
        <f>IF(VLOOKUP(B4527,属性中转表!A:G,7,FALSE)=0,"",VLOOKUP(VLOOKUP(B4527,属性中转表!A:G,7,FALSE),属性中转表!$K$2:$P$21,6,0))&amp;IF(VLOOKUP(B4527,属性中转表!A:G,7,FALSE)&gt;=50,VLOOKUP(A4527,英雄数据表!A:K,9,0),IF(VLOOKUP(B4527,属性中转表!A:G,7,FALSE)&gt;=25,VLOOKUP(A4527,英雄数据表!A:K,5,0),""))</f>
        <v>"atk":300,"hp":5000,"undpspro":50</v>
      </c>
      <c r="J4527" s="20" t="str">
        <f>IF(I4527="","",属性中转表!$I$1&amp;(IF(VLOOKUP(B4527,属性中转表!A:G,7,FALSE)=0,0,VLOOKUP(VLOOKUP(B4527,属性中转表!A:G,7,FALSE),属性中转表!$K$2:$P$21,4,0)))+IFERROR(VLOOKUP(A4527,英雄数据表!A:K,IF(武魂!B4527&gt;=50,10,IF(武魂!B4527&gt;=25,6)),0),0))</f>
        <v>,"dpspro":110</v>
      </c>
      <c r="K4527" s="32" t="str">
        <f t="shared" si="298"/>
        <v>"atk":300,"hp":5000,"undpspro":50,"dpspro":110</v>
      </c>
      <c r="L4527" s="20" t="str">
        <f>IF(B4527&gt;=50,VLOOKUP(A4527,英雄数据表!A:L,11,FALSE),IF(B4527&gt;=25,VLOOKUP(A4527,英雄数据表!A:L,7,0),""))</f>
        <v>"3402601004"</v>
      </c>
      <c r="M4527" s="20" t="str">
        <f>IFERROR(VLOOKUP(B4527,属性中转表!$K$2:$O$21,5,FALSE),"")</f>
        <v/>
      </c>
      <c r="N4527" s="20" t="str">
        <f>IF(B4527=25,VLOOKUP(A4527,英雄数据表!A:L,8,FALSE),IF(B4527=50,VLOOKUP(A4527,英雄数据表!A:L,12,0),""))</f>
        <v/>
      </c>
    </row>
    <row r="4528" spans="1:14" x14ac:dyDescent="0.3">
      <c r="A4528" s="20">
        <v>34026</v>
      </c>
      <c r="B4528" s="21">
        <f t="shared" si="299"/>
        <v>27</v>
      </c>
      <c r="C4528" s="21">
        <v>5</v>
      </c>
      <c r="D4528" s="21">
        <f>VLOOKUP(A4528,英雄数据表!A:D,4,0)</f>
        <v>3</v>
      </c>
      <c r="E4528" s="20" t="str">
        <f>VLOOKUP(A4528,英雄数据表!A:C,3,0)</f>
        <v>死亡收割者</v>
      </c>
      <c r="F4528" s="20">
        <f t="shared" si="300"/>
        <v>34026</v>
      </c>
      <c r="G4528" s="20">
        <f t="shared" si="301"/>
        <v>34026</v>
      </c>
      <c r="H4528" s="21" t="str">
        <f>VLOOKUP(B4528,属性中转表!A:F,6,FALSE)</f>
        <v>"hp":73800,"atk":2050</v>
      </c>
      <c r="I4528" s="20" t="str">
        <f>IF(VLOOKUP(B4528,属性中转表!A:G,7,FALSE)=0,"",VLOOKUP(VLOOKUP(B4528,属性中转表!A:G,7,FALSE),属性中转表!$K$2:$P$21,6,0))&amp;IF(VLOOKUP(B4528,属性中转表!A:G,7,FALSE)&gt;=50,VLOOKUP(A4528,英雄数据表!A:K,9,0),IF(VLOOKUP(B4528,属性中转表!A:G,7,FALSE)&gt;=25,VLOOKUP(A4528,英雄数据表!A:K,5,0),""))</f>
        <v>"atk":300,"hp":5000,"undpspro":50</v>
      </c>
      <c r="J4528" s="20" t="str">
        <f>IF(I4528="","",属性中转表!$I$1&amp;(IF(VLOOKUP(B4528,属性中转表!A:G,7,FALSE)=0,0,VLOOKUP(VLOOKUP(B4528,属性中转表!A:G,7,FALSE),属性中转表!$K$2:$P$21,4,0)))+IFERROR(VLOOKUP(A4528,英雄数据表!A:K,IF(武魂!B4528&gt;=50,10,IF(武魂!B4528&gt;=25,6)),0),0))</f>
        <v>,"dpspro":110</v>
      </c>
      <c r="K4528" s="32" t="str">
        <f t="shared" si="298"/>
        <v>"atk":300,"hp":5000,"undpspro":50,"dpspro":110</v>
      </c>
      <c r="L4528" s="20" t="str">
        <f>IF(B4528&gt;=50,VLOOKUP(A4528,英雄数据表!A:L,11,FALSE),IF(B4528&gt;=25,VLOOKUP(A4528,英雄数据表!A:L,7,0),""))</f>
        <v>"3402601004"</v>
      </c>
      <c r="M4528" s="20" t="str">
        <f>IFERROR(VLOOKUP(B4528,属性中转表!$K$2:$O$21,5,FALSE),"")</f>
        <v/>
      </c>
      <c r="N4528" s="20" t="str">
        <f>IF(B4528=25,VLOOKUP(A4528,英雄数据表!A:L,8,FALSE),IF(B4528=50,VLOOKUP(A4528,英雄数据表!A:L,12,0),""))</f>
        <v/>
      </c>
    </row>
    <row r="4529" spans="1:14" x14ac:dyDescent="0.3">
      <c r="A4529" s="20">
        <v>34026</v>
      </c>
      <c r="B4529" s="21">
        <f t="shared" si="299"/>
        <v>28</v>
      </c>
      <c r="C4529" s="21">
        <v>5</v>
      </c>
      <c r="D4529" s="21">
        <f>VLOOKUP(A4529,英雄数据表!A:D,4,0)</f>
        <v>3</v>
      </c>
      <c r="E4529" s="20" t="str">
        <f>VLOOKUP(A4529,英雄数据表!A:C,3,0)</f>
        <v>死亡收割者</v>
      </c>
      <c r="F4529" s="20">
        <f t="shared" si="300"/>
        <v>34026</v>
      </c>
      <c r="G4529" s="20">
        <f t="shared" si="301"/>
        <v>34026</v>
      </c>
      <c r="H4529" s="21" t="str">
        <f>VLOOKUP(B4529,属性中转表!A:F,6,FALSE)</f>
        <v>"hp":77400,"atk":2150</v>
      </c>
      <c r="I4529" s="20" t="str">
        <f>IF(VLOOKUP(B4529,属性中转表!A:G,7,FALSE)=0,"",VLOOKUP(VLOOKUP(B4529,属性中转表!A:G,7,FALSE),属性中转表!$K$2:$P$21,6,0))&amp;IF(VLOOKUP(B4529,属性中转表!A:G,7,FALSE)&gt;=50,VLOOKUP(A4529,英雄数据表!A:K,9,0),IF(VLOOKUP(B4529,属性中转表!A:G,7,FALSE)&gt;=25,VLOOKUP(A4529,英雄数据表!A:K,5,0),""))</f>
        <v>"atk":300,"hp":5000,"undpspro":50</v>
      </c>
      <c r="J4529" s="20" t="str">
        <f>IF(I4529="","",属性中转表!$I$1&amp;(IF(VLOOKUP(B4529,属性中转表!A:G,7,FALSE)=0,0,VLOOKUP(VLOOKUP(B4529,属性中转表!A:G,7,FALSE),属性中转表!$K$2:$P$21,4,0)))+IFERROR(VLOOKUP(A4529,英雄数据表!A:K,IF(武魂!B4529&gt;=50,10,IF(武魂!B4529&gt;=25,6)),0),0))</f>
        <v>,"dpspro":110</v>
      </c>
      <c r="K4529" s="32" t="str">
        <f t="shared" si="298"/>
        <v>"atk":300,"hp":5000,"undpspro":50,"dpspro":110</v>
      </c>
      <c r="L4529" s="20" t="str">
        <f>IF(B4529&gt;=50,VLOOKUP(A4529,英雄数据表!A:L,11,FALSE),IF(B4529&gt;=25,VLOOKUP(A4529,英雄数据表!A:L,7,0),""))</f>
        <v>"3402601004"</v>
      </c>
      <c r="M4529" s="20" t="str">
        <f>IFERROR(VLOOKUP(B4529,属性中转表!$K$2:$O$21,5,FALSE),"")</f>
        <v/>
      </c>
      <c r="N4529" s="20" t="str">
        <f>IF(B4529=25,VLOOKUP(A4529,英雄数据表!A:L,8,FALSE),IF(B4529=50,VLOOKUP(A4529,英雄数据表!A:L,12,0),""))</f>
        <v/>
      </c>
    </row>
    <row r="4530" spans="1:14" x14ac:dyDescent="0.3">
      <c r="A4530" s="20">
        <v>34026</v>
      </c>
      <c r="B4530" s="21">
        <f t="shared" si="299"/>
        <v>29</v>
      </c>
      <c r="C4530" s="21">
        <v>5</v>
      </c>
      <c r="D4530" s="21">
        <f>VLOOKUP(A4530,英雄数据表!A:D,4,0)</f>
        <v>3</v>
      </c>
      <c r="E4530" s="20" t="str">
        <f>VLOOKUP(A4530,英雄数据表!A:C,3,0)</f>
        <v>死亡收割者</v>
      </c>
      <c r="F4530" s="20">
        <f t="shared" si="300"/>
        <v>34026</v>
      </c>
      <c r="G4530" s="20">
        <f t="shared" si="301"/>
        <v>34026</v>
      </c>
      <c r="H4530" s="21" t="str">
        <f>VLOOKUP(B4530,属性中转表!A:F,6,FALSE)</f>
        <v>"hp":81000,"atk":2250</v>
      </c>
      <c r="I4530" s="20" t="str">
        <f>IF(VLOOKUP(B4530,属性中转表!A:G,7,FALSE)=0,"",VLOOKUP(VLOOKUP(B4530,属性中转表!A:G,7,FALSE),属性中转表!$K$2:$P$21,6,0))&amp;IF(VLOOKUP(B4530,属性中转表!A:G,7,FALSE)&gt;=50,VLOOKUP(A4530,英雄数据表!A:K,9,0),IF(VLOOKUP(B4530,属性中转表!A:G,7,FALSE)&gt;=25,VLOOKUP(A4530,英雄数据表!A:K,5,0),""))</f>
        <v>"atk":300,"hp":5000,"undpspro":50</v>
      </c>
      <c r="J4530" s="20" t="str">
        <f>IF(I4530="","",属性中转表!$I$1&amp;(IF(VLOOKUP(B4530,属性中转表!A:G,7,FALSE)=0,0,VLOOKUP(VLOOKUP(B4530,属性中转表!A:G,7,FALSE),属性中转表!$K$2:$P$21,4,0)))+IFERROR(VLOOKUP(A4530,英雄数据表!A:K,IF(武魂!B4530&gt;=50,10,IF(武魂!B4530&gt;=25,6)),0),0))</f>
        <v>,"dpspro":110</v>
      </c>
      <c r="K4530" s="32" t="str">
        <f t="shared" si="298"/>
        <v>"atk":300,"hp":5000,"undpspro":50,"dpspro":110</v>
      </c>
      <c r="L4530" s="20" t="str">
        <f>IF(B4530&gt;=50,VLOOKUP(A4530,英雄数据表!A:L,11,FALSE),IF(B4530&gt;=25,VLOOKUP(A4530,英雄数据表!A:L,7,0),""))</f>
        <v>"3402601004"</v>
      </c>
      <c r="M4530" s="20" t="str">
        <f>IFERROR(VLOOKUP(B4530,属性中转表!$K$2:$O$21,5,FALSE),"")</f>
        <v/>
      </c>
      <c r="N4530" s="20" t="str">
        <f>IF(B4530=25,VLOOKUP(A4530,英雄数据表!A:L,8,FALSE),IF(B4530=50,VLOOKUP(A4530,英雄数据表!A:L,12,0),""))</f>
        <v/>
      </c>
    </row>
    <row r="4531" spans="1:14" x14ac:dyDescent="0.3">
      <c r="A4531" s="20">
        <v>34026</v>
      </c>
      <c r="B4531" s="21">
        <f t="shared" si="299"/>
        <v>30</v>
      </c>
      <c r="C4531" s="21">
        <v>5</v>
      </c>
      <c r="D4531" s="21">
        <f>VLOOKUP(A4531,英雄数据表!A:D,4,0)</f>
        <v>3</v>
      </c>
      <c r="E4531" s="20" t="str">
        <f>VLOOKUP(A4531,英雄数据表!A:C,3,0)</f>
        <v>死亡收割者</v>
      </c>
      <c r="F4531" s="20">
        <f t="shared" si="300"/>
        <v>34026</v>
      </c>
      <c r="G4531" s="20">
        <f t="shared" si="301"/>
        <v>34026</v>
      </c>
      <c r="H4531" s="21" t="str">
        <f>VLOOKUP(B4531,属性中转表!A:F,6,FALSE)</f>
        <v>"hp":84600,"atk":2350</v>
      </c>
      <c r="I4531" s="20" t="str">
        <f>IF(VLOOKUP(B4531,属性中转表!A:G,7,FALSE)=0,"",VLOOKUP(VLOOKUP(B4531,属性中转表!A:G,7,FALSE),属性中转表!$K$2:$P$21,6,0))&amp;IF(VLOOKUP(B4531,属性中转表!A:G,7,FALSE)&gt;=50,VLOOKUP(A4531,英雄数据表!A:K,9,0),IF(VLOOKUP(B4531,属性中转表!A:G,7,FALSE)&gt;=25,VLOOKUP(A4531,英雄数据表!A:K,5,0),""))</f>
        <v>"atk":300,"hp":5000,"undpspro":100</v>
      </c>
      <c r="J4531" s="20" t="str">
        <f>IF(I4531="","",属性中转表!$I$1&amp;(IF(VLOOKUP(B4531,属性中转表!A:G,7,FALSE)=0,0,VLOOKUP(VLOOKUP(B4531,属性中转表!A:G,7,FALSE),属性中转表!$K$2:$P$21,4,0)))+IFERROR(VLOOKUP(A4531,英雄数据表!A:K,IF(武魂!B4531&gt;=50,10,IF(武魂!B4531&gt;=25,6)),0),0))</f>
        <v>,"dpspro":110</v>
      </c>
      <c r="K4531" s="32" t="str">
        <f t="shared" si="298"/>
        <v>"atk":300,"hp":5000,"undpspro":100,"dpspro":110</v>
      </c>
      <c r="L4531" s="20" t="str">
        <f>IF(B4531&gt;=50,VLOOKUP(A4531,英雄数据表!A:L,11,FALSE),IF(B4531&gt;=25,VLOOKUP(A4531,英雄数据表!A:L,7,0),""))</f>
        <v>"3402601004"</v>
      </c>
      <c r="M4531" s="20" t="str">
        <f>IFERROR(VLOOKUP(B4531,属性中转表!$K$2:$O$21,5,FALSE),"")</f>
        <v>"undpspro":50</v>
      </c>
      <c r="N4531" s="20" t="str">
        <f>IF(B4531=25,VLOOKUP(A4531,英雄数据表!A:L,8,FALSE),IF(B4531=50,VLOOKUP(A4531,英雄数据表!A:L,12,0),""))</f>
        <v/>
      </c>
    </row>
    <row r="4532" spans="1:14" x14ac:dyDescent="0.3">
      <c r="A4532" s="20">
        <v>34026</v>
      </c>
      <c r="B4532" s="21">
        <f t="shared" si="299"/>
        <v>31</v>
      </c>
      <c r="C4532" s="21">
        <v>5</v>
      </c>
      <c r="D4532" s="21">
        <f>VLOOKUP(A4532,英雄数据表!A:D,4,0)</f>
        <v>3</v>
      </c>
      <c r="E4532" s="20" t="str">
        <f>VLOOKUP(A4532,英雄数据表!A:C,3,0)</f>
        <v>死亡收割者</v>
      </c>
      <c r="F4532" s="20">
        <f t="shared" si="300"/>
        <v>34026</v>
      </c>
      <c r="G4532" s="20">
        <f t="shared" si="301"/>
        <v>34026</v>
      </c>
      <c r="H4532" s="21" t="str">
        <f>VLOOKUP(B4532,属性中转表!A:F,6,FALSE)</f>
        <v>"hp":89100,"atk":2475</v>
      </c>
      <c r="I4532" s="20" t="str">
        <f>IF(VLOOKUP(B4532,属性中转表!A:G,7,FALSE)=0,"",VLOOKUP(VLOOKUP(B4532,属性中转表!A:G,7,FALSE),属性中转表!$K$2:$P$21,6,0))&amp;IF(VLOOKUP(B4532,属性中转表!A:G,7,FALSE)&gt;=50,VLOOKUP(A4532,英雄数据表!A:K,9,0),IF(VLOOKUP(B4532,属性中转表!A:G,7,FALSE)&gt;=25,VLOOKUP(A4532,英雄数据表!A:K,5,0),""))</f>
        <v>"atk":300,"hp":5000,"undpspro":100</v>
      </c>
      <c r="J4532" s="20" t="str">
        <f>IF(I4532="","",属性中转表!$I$1&amp;(IF(VLOOKUP(B4532,属性中转表!A:G,7,FALSE)=0,0,VLOOKUP(VLOOKUP(B4532,属性中转表!A:G,7,FALSE),属性中转表!$K$2:$P$21,4,0)))+IFERROR(VLOOKUP(A4532,英雄数据表!A:K,IF(武魂!B4532&gt;=50,10,IF(武魂!B4532&gt;=25,6)),0),0))</f>
        <v>,"dpspro":110</v>
      </c>
      <c r="K4532" s="32" t="str">
        <f t="shared" si="298"/>
        <v>"atk":300,"hp":5000,"undpspro":100,"dpspro":110</v>
      </c>
      <c r="L4532" s="20" t="str">
        <f>IF(B4532&gt;=50,VLOOKUP(A4532,英雄数据表!A:L,11,FALSE),IF(B4532&gt;=25,VLOOKUP(A4532,英雄数据表!A:L,7,0),""))</f>
        <v>"3402601004"</v>
      </c>
      <c r="M4532" s="20" t="str">
        <f>IFERROR(VLOOKUP(B4532,属性中转表!$K$2:$O$21,5,FALSE),"")</f>
        <v/>
      </c>
      <c r="N4532" s="20" t="str">
        <f>IF(B4532=25,VLOOKUP(A4532,英雄数据表!A:L,8,FALSE),IF(B4532=50,VLOOKUP(A4532,英雄数据表!A:L,12,0),""))</f>
        <v/>
      </c>
    </row>
    <row r="4533" spans="1:14" x14ac:dyDescent="0.3">
      <c r="A4533" s="20">
        <v>34026</v>
      </c>
      <c r="B4533" s="21">
        <f t="shared" si="299"/>
        <v>32</v>
      </c>
      <c r="C4533" s="21">
        <v>5</v>
      </c>
      <c r="D4533" s="21">
        <f>VLOOKUP(A4533,英雄数据表!A:D,4,0)</f>
        <v>3</v>
      </c>
      <c r="E4533" s="20" t="str">
        <f>VLOOKUP(A4533,英雄数据表!A:C,3,0)</f>
        <v>死亡收割者</v>
      </c>
      <c r="F4533" s="20">
        <f t="shared" si="300"/>
        <v>34026</v>
      </c>
      <c r="G4533" s="20">
        <f t="shared" si="301"/>
        <v>34026</v>
      </c>
      <c r="H4533" s="21" t="str">
        <f>VLOOKUP(B4533,属性中转表!A:F,6,FALSE)</f>
        <v>"hp":93600,"atk":2600</v>
      </c>
      <c r="I4533" s="20" t="str">
        <f>IF(VLOOKUP(B4533,属性中转表!A:G,7,FALSE)=0,"",VLOOKUP(VLOOKUP(B4533,属性中转表!A:G,7,FALSE),属性中转表!$K$2:$P$21,6,0))&amp;IF(VLOOKUP(B4533,属性中转表!A:G,7,FALSE)&gt;=50,VLOOKUP(A4533,英雄数据表!A:K,9,0),IF(VLOOKUP(B4533,属性中转表!A:G,7,FALSE)&gt;=25,VLOOKUP(A4533,英雄数据表!A:K,5,0),""))</f>
        <v>"atk":300,"hp":5000,"undpspro":100</v>
      </c>
      <c r="J4533" s="20" t="str">
        <f>IF(I4533="","",属性中转表!$I$1&amp;(IF(VLOOKUP(B4533,属性中转表!A:G,7,FALSE)=0,0,VLOOKUP(VLOOKUP(B4533,属性中转表!A:G,7,FALSE),属性中转表!$K$2:$P$21,4,0)))+IFERROR(VLOOKUP(A4533,英雄数据表!A:K,IF(武魂!B4533&gt;=50,10,IF(武魂!B4533&gt;=25,6)),0),0))</f>
        <v>,"dpspro":110</v>
      </c>
      <c r="K4533" s="32" t="str">
        <f t="shared" si="298"/>
        <v>"atk":300,"hp":5000,"undpspro":100,"dpspro":110</v>
      </c>
      <c r="L4533" s="20" t="str">
        <f>IF(B4533&gt;=50,VLOOKUP(A4533,英雄数据表!A:L,11,FALSE),IF(B4533&gt;=25,VLOOKUP(A4533,英雄数据表!A:L,7,0),""))</f>
        <v>"3402601004"</v>
      </c>
      <c r="M4533" s="20" t="str">
        <f>IFERROR(VLOOKUP(B4533,属性中转表!$K$2:$O$21,5,FALSE),"")</f>
        <v/>
      </c>
      <c r="N4533" s="20" t="str">
        <f>IF(B4533=25,VLOOKUP(A4533,英雄数据表!A:L,8,FALSE),IF(B4533=50,VLOOKUP(A4533,英雄数据表!A:L,12,0),""))</f>
        <v/>
      </c>
    </row>
    <row r="4534" spans="1:14" x14ac:dyDescent="0.3">
      <c r="A4534" s="20">
        <v>34026</v>
      </c>
      <c r="B4534" s="21">
        <f t="shared" si="299"/>
        <v>33</v>
      </c>
      <c r="C4534" s="21">
        <v>5</v>
      </c>
      <c r="D4534" s="21">
        <f>VLOOKUP(A4534,英雄数据表!A:D,4,0)</f>
        <v>3</v>
      </c>
      <c r="E4534" s="20" t="str">
        <f>VLOOKUP(A4534,英雄数据表!A:C,3,0)</f>
        <v>死亡收割者</v>
      </c>
      <c r="F4534" s="20">
        <f t="shared" si="300"/>
        <v>34026</v>
      </c>
      <c r="G4534" s="20">
        <f t="shared" si="301"/>
        <v>34026</v>
      </c>
      <c r="H4534" s="21" t="str">
        <f>VLOOKUP(B4534,属性中转表!A:F,6,FALSE)</f>
        <v>"hp":98100,"atk":2725</v>
      </c>
      <c r="I4534" s="20" t="str">
        <f>IF(VLOOKUP(B4534,属性中转表!A:G,7,FALSE)=0,"",VLOOKUP(VLOOKUP(B4534,属性中转表!A:G,7,FALSE),属性中转表!$K$2:$P$21,6,0))&amp;IF(VLOOKUP(B4534,属性中转表!A:G,7,FALSE)&gt;=50,VLOOKUP(A4534,英雄数据表!A:K,9,0),IF(VLOOKUP(B4534,属性中转表!A:G,7,FALSE)&gt;=25,VLOOKUP(A4534,英雄数据表!A:K,5,0),""))</f>
        <v>"atk":300,"hp":5000,"undpspro":100</v>
      </c>
      <c r="J4534" s="20" t="str">
        <f>IF(I4534="","",属性中转表!$I$1&amp;(IF(VLOOKUP(B4534,属性中转表!A:G,7,FALSE)=0,0,VLOOKUP(VLOOKUP(B4534,属性中转表!A:G,7,FALSE),属性中转表!$K$2:$P$21,4,0)))+IFERROR(VLOOKUP(A4534,英雄数据表!A:K,IF(武魂!B4534&gt;=50,10,IF(武魂!B4534&gt;=25,6)),0),0))</f>
        <v>,"dpspro":110</v>
      </c>
      <c r="K4534" s="32" t="str">
        <f t="shared" si="298"/>
        <v>"atk":300,"hp":5000,"undpspro":100,"dpspro":110</v>
      </c>
      <c r="L4534" s="20" t="str">
        <f>IF(B4534&gt;=50,VLOOKUP(A4534,英雄数据表!A:L,11,FALSE),IF(B4534&gt;=25,VLOOKUP(A4534,英雄数据表!A:L,7,0),""))</f>
        <v>"3402601004"</v>
      </c>
      <c r="M4534" s="20" t="str">
        <f>IFERROR(VLOOKUP(B4534,属性中转表!$K$2:$O$21,5,FALSE),"")</f>
        <v/>
      </c>
      <c r="N4534" s="20" t="str">
        <f>IF(B4534=25,VLOOKUP(A4534,英雄数据表!A:L,8,FALSE),IF(B4534=50,VLOOKUP(A4534,英雄数据表!A:L,12,0),""))</f>
        <v/>
      </c>
    </row>
    <row r="4535" spans="1:14" x14ac:dyDescent="0.3">
      <c r="A4535" s="20">
        <v>34026</v>
      </c>
      <c r="B4535" s="21">
        <f t="shared" si="299"/>
        <v>34</v>
      </c>
      <c r="C4535" s="21">
        <v>5</v>
      </c>
      <c r="D4535" s="21">
        <f>VLOOKUP(A4535,英雄数据表!A:D,4,0)</f>
        <v>3</v>
      </c>
      <c r="E4535" s="20" t="str">
        <f>VLOOKUP(A4535,英雄数据表!A:C,3,0)</f>
        <v>死亡收割者</v>
      </c>
      <c r="F4535" s="20">
        <f t="shared" si="300"/>
        <v>34026</v>
      </c>
      <c r="G4535" s="20">
        <f t="shared" si="301"/>
        <v>34026</v>
      </c>
      <c r="H4535" s="21" t="str">
        <f>VLOOKUP(B4535,属性中转表!A:F,6,FALSE)</f>
        <v>"hp":102600,"atk":2850</v>
      </c>
      <c r="I4535" s="20" t="str">
        <f>IF(VLOOKUP(B4535,属性中转表!A:G,7,FALSE)=0,"",VLOOKUP(VLOOKUP(B4535,属性中转表!A:G,7,FALSE),属性中转表!$K$2:$P$21,6,0))&amp;IF(VLOOKUP(B4535,属性中转表!A:G,7,FALSE)&gt;=50,VLOOKUP(A4535,英雄数据表!A:K,9,0),IF(VLOOKUP(B4535,属性中转表!A:G,7,FALSE)&gt;=25,VLOOKUP(A4535,英雄数据表!A:K,5,0),""))</f>
        <v>"atk":300,"hp":5000,"undpspro":100</v>
      </c>
      <c r="J4535" s="20" t="str">
        <f>IF(I4535="","",属性中转表!$I$1&amp;(IF(VLOOKUP(B4535,属性中转表!A:G,7,FALSE)=0,0,VLOOKUP(VLOOKUP(B4535,属性中转表!A:G,7,FALSE),属性中转表!$K$2:$P$21,4,0)))+IFERROR(VLOOKUP(A4535,英雄数据表!A:K,IF(武魂!B4535&gt;=50,10,IF(武魂!B4535&gt;=25,6)),0),0))</f>
        <v>,"dpspro":110</v>
      </c>
      <c r="K4535" s="32" t="str">
        <f t="shared" si="298"/>
        <v>"atk":300,"hp":5000,"undpspro":100,"dpspro":110</v>
      </c>
      <c r="L4535" s="20" t="str">
        <f>IF(B4535&gt;=50,VLOOKUP(A4535,英雄数据表!A:L,11,FALSE),IF(B4535&gt;=25,VLOOKUP(A4535,英雄数据表!A:L,7,0),""))</f>
        <v>"3402601004"</v>
      </c>
      <c r="M4535" s="20" t="str">
        <f>IFERROR(VLOOKUP(B4535,属性中转表!$K$2:$O$21,5,FALSE),"")</f>
        <v/>
      </c>
      <c r="N4535" s="20" t="str">
        <f>IF(B4535=25,VLOOKUP(A4535,英雄数据表!A:L,8,FALSE),IF(B4535=50,VLOOKUP(A4535,英雄数据表!A:L,12,0),""))</f>
        <v/>
      </c>
    </row>
    <row r="4536" spans="1:14" x14ac:dyDescent="0.3">
      <c r="A4536" s="20">
        <v>34026</v>
      </c>
      <c r="B4536" s="21">
        <f t="shared" si="299"/>
        <v>35</v>
      </c>
      <c r="C4536" s="21">
        <v>5</v>
      </c>
      <c r="D4536" s="21">
        <f>VLOOKUP(A4536,英雄数据表!A:D,4,0)</f>
        <v>3</v>
      </c>
      <c r="E4536" s="20" t="str">
        <f>VLOOKUP(A4536,英雄数据表!A:C,3,0)</f>
        <v>死亡收割者</v>
      </c>
      <c r="F4536" s="20">
        <f t="shared" si="300"/>
        <v>34026</v>
      </c>
      <c r="G4536" s="20">
        <f t="shared" si="301"/>
        <v>34026</v>
      </c>
      <c r="H4536" s="21" t="str">
        <f>VLOOKUP(B4536,属性中转表!A:F,6,FALSE)</f>
        <v>"hp":107100,"atk":2975</v>
      </c>
      <c r="I4536" s="20" t="str">
        <f>IF(VLOOKUP(B4536,属性中转表!A:G,7,FALSE)=0,"",VLOOKUP(VLOOKUP(B4536,属性中转表!A:G,7,FALSE),属性中转表!$K$2:$P$21,6,0))&amp;IF(VLOOKUP(B4536,属性中转表!A:G,7,FALSE)&gt;=50,VLOOKUP(A4536,英雄数据表!A:K,9,0),IF(VLOOKUP(B4536,属性中转表!A:G,7,FALSE)&gt;=25,VLOOKUP(A4536,英雄数据表!A:K,5,0),""))</f>
        <v>"atk":300,"hp":5000,"undpspro":100</v>
      </c>
      <c r="J4536" s="20" t="str">
        <f>IF(I4536="","",属性中转表!$I$1&amp;(IF(VLOOKUP(B4536,属性中转表!A:G,7,FALSE)=0,0,VLOOKUP(VLOOKUP(B4536,属性中转表!A:G,7,FALSE),属性中转表!$K$2:$P$21,4,0)))+IFERROR(VLOOKUP(A4536,英雄数据表!A:K,IF(武魂!B4536&gt;=50,10,IF(武魂!B4536&gt;=25,6)),0),0))</f>
        <v>,"dpspro":160</v>
      </c>
      <c r="K4536" s="32" t="str">
        <f t="shared" si="298"/>
        <v>"atk":300,"hp":5000,"undpspro":100,"dpspro":160</v>
      </c>
      <c r="L4536" s="20" t="str">
        <f>IF(B4536&gt;=50,VLOOKUP(A4536,英雄数据表!A:L,11,FALSE),IF(B4536&gt;=25,VLOOKUP(A4536,英雄数据表!A:L,7,0),""))</f>
        <v>"3402601004"</v>
      </c>
      <c r="M4536" s="20" t="str">
        <f>IFERROR(VLOOKUP(B4536,属性中转表!$K$2:$O$21,5,FALSE),"")</f>
        <v>"dpspro":50</v>
      </c>
      <c r="N4536" s="20" t="str">
        <f>IF(B4536=25,VLOOKUP(A4536,英雄数据表!A:L,8,FALSE),IF(B4536=50,VLOOKUP(A4536,英雄数据表!A:L,12,0),""))</f>
        <v/>
      </c>
    </row>
    <row r="4537" spans="1:14" x14ac:dyDescent="0.3">
      <c r="A4537" s="20">
        <v>34026</v>
      </c>
      <c r="B4537" s="21">
        <f t="shared" si="299"/>
        <v>36</v>
      </c>
      <c r="C4537" s="21">
        <v>5</v>
      </c>
      <c r="D4537" s="21">
        <f>VLOOKUP(A4537,英雄数据表!A:D,4,0)</f>
        <v>3</v>
      </c>
      <c r="E4537" s="20" t="str">
        <f>VLOOKUP(A4537,英雄数据表!A:C,3,0)</f>
        <v>死亡收割者</v>
      </c>
      <c r="F4537" s="20">
        <f t="shared" si="300"/>
        <v>34026</v>
      </c>
      <c r="G4537" s="20">
        <f t="shared" si="301"/>
        <v>34026</v>
      </c>
      <c r="H4537" s="21" t="str">
        <f>VLOOKUP(B4537,属性中转表!A:F,6,FALSE)</f>
        <v>"hp":111600,"atk":3100</v>
      </c>
      <c r="I4537" s="20" t="str">
        <f>IF(VLOOKUP(B4537,属性中转表!A:G,7,FALSE)=0,"",VLOOKUP(VLOOKUP(B4537,属性中转表!A:G,7,FALSE),属性中转表!$K$2:$P$21,6,0))&amp;IF(VLOOKUP(B4537,属性中转表!A:G,7,FALSE)&gt;=50,VLOOKUP(A4537,英雄数据表!A:K,9,0),IF(VLOOKUP(B4537,属性中转表!A:G,7,FALSE)&gt;=25,VLOOKUP(A4537,英雄数据表!A:K,5,0),""))</f>
        <v>"atk":300,"hp":5000,"undpspro":100</v>
      </c>
      <c r="J4537" s="20" t="str">
        <f>IF(I4537="","",属性中转表!$I$1&amp;(IF(VLOOKUP(B4537,属性中转表!A:G,7,FALSE)=0,0,VLOOKUP(VLOOKUP(B4537,属性中转表!A:G,7,FALSE),属性中转表!$K$2:$P$21,4,0)))+IFERROR(VLOOKUP(A4537,英雄数据表!A:K,IF(武魂!B4537&gt;=50,10,IF(武魂!B4537&gt;=25,6)),0),0))</f>
        <v>,"dpspro":160</v>
      </c>
      <c r="K4537" s="32" t="str">
        <f t="shared" si="298"/>
        <v>"atk":300,"hp":5000,"undpspro":100,"dpspro":160</v>
      </c>
      <c r="L4537" s="20" t="str">
        <f>IF(B4537&gt;=50,VLOOKUP(A4537,英雄数据表!A:L,11,FALSE),IF(B4537&gt;=25,VLOOKUP(A4537,英雄数据表!A:L,7,0),""))</f>
        <v>"3402601004"</v>
      </c>
      <c r="M4537" s="20" t="str">
        <f>IFERROR(VLOOKUP(B4537,属性中转表!$K$2:$O$21,5,FALSE),"")</f>
        <v/>
      </c>
      <c r="N4537" s="20" t="str">
        <f>IF(B4537=25,VLOOKUP(A4537,英雄数据表!A:L,8,FALSE),IF(B4537=50,VLOOKUP(A4537,英雄数据表!A:L,12,0),""))</f>
        <v/>
      </c>
    </row>
    <row r="4538" spans="1:14" x14ac:dyDescent="0.3">
      <c r="A4538" s="20">
        <v>34026</v>
      </c>
      <c r="B4538" s="21">
        <f t="shared" si="299"/>
        <v>37</v>
      </c>
      <c r="C4538" s="21">
        <v>5</v>
      </c>
      <c r="D4538" s="21">
        <f>VLOOKUP(A4538,英雄数据表!A:D,4,0)</f>
        <v>3</v>
      </c>
      <c r="E4538" s="20" t="str">
        <f>VLOOKUP(A4538,英雄数据表!A:C,3,0)</f>
        <v>死亡收割者</v>
      </c>
      <c r="F4538" s="20">
        <f t="shared" si="300"/>
        <v>34026</v>
      </c>
      <c r="G4538" s="20">
        <f t="shared" si="301"/>
        <v>34026</v>
      </c>
      <c r="H4538" s="21" t="str">
        <f>VLOOKUP(B4538,属性中转表!A:F,6,FALSE)</f>
        <v>"hp":116100,"atk":3225</v>
      </c>
      <c r="I4538" s="20" t="str">
        <f>IF(VLOOKUP(B4538,属性中转表!A:G,7,FALSE)=0,"",VLOOKUP(VLOOKUP(B4538,属性中转表!A:G,7,FALSE),属性中转表!$K$2:$P$21,6,0))&amp;IF(VLOOKUP(B4538,属性中转表!A:G,7,FALSE)&gt;=50,VLOOKUP(A4538,英雄数据表!A:K,9,0),IF(VLOOKUP(B4538,属性中转表!A:G,7,FALSE)&gt;=25,VLOOKUP(A4538,英雄数据表!A:K,5,0),""))</f>
        <v>"atk":300,"hp":5000,"undpspro":100</v>
      </c>
      <c r="J4538" s="20" t="str">
        <f>IF(I4538="","",属性中转表!$I$1&amp;(IF(VLOOKUP(B4538,属性中转表!A:G,7,FALSE)=0,0,VLOOKUP(VLOOKUP(B4538,属性中转表!A:G,7,FALSE),属性中转表!$K$2:$P$21,4,0)))+IFERROR(VLOOKUP(A4538,英雄数据表!A:K,IF(武魂!B4538&gt;=50,10,IF(武魂!B4538&gt;=25,6)),0),0))</f>
        <v>,"dpspro":160</v>
      </c>
      <c r="K4538" s="32" t="str">
        <f t="shared" si="298"/>
        <v>"atk":300,"hp":5000,"undpspro":100,"dpspro":160</v>
      </c>
      <c r="L4538" s="20" t="str">
        <f>IF(B4538&gt;=50,VLOOKUP(A4538,英雄数据表!A:L,11,FALSE),IF(B4538&gt;=25,VLOOKUP(A4538,英雄数据表!A:L,7,0),""))</f>
        <v>"3402601004"</v>
      </c>
      <c r="M4538" s="20" t="str">
        <f>IFERROR(VLOOKUP(B4538,属性中转表!$K$2:$O$21,5,FALSE),"")</f>
        <v/>
      </c>
      <c r="N4538" s="20" t="str">
        <f>IF(B4538=25,VLOOKUP(A4538,英雄数据表!A:L,8,FALSE),IF(B4538=50,VLOOKUP(A4538,英雄数据表!A:L,12,0),""))</f>
        <v/>
      </c>
    </row>
    <row r="4539" spans="1:14" x14ac:dyDescent="0.3">
      <c r="A4539" s="20">
        <v>34026</v>
      </c>
      <c r="B4539" s="21">
        <f t="shared" si="299"/>
        <v>38</v>
      </c>
      <c r="C4539" s="21">
        <v>5</v>
      </c>
      <c r="D4539" s="21">
        <f>VLOOKUP(A4539,英雄数据表!A:D,4,0)</f>
        <v>3</v>
      </c>
      <c r="E4539" s="20" t="str">
        <f>VLOOKUP(A4539,英雄数据表!A:C,3,0)</f>
        <v>死亡收割者</v>
      </c>
      <c r="F4539" s="20">
        <f t="shared" si="300"/>
        <v>34026</v>
      </c>
      <c r="G4539" s="20">
        <f t="shared" si="301"/>
        <v>34026</v>
      </c>
      <c r="H4539" s="21" t="str">
        <f>VLOOKUP(B4539,属性中转表!A:F,6,FALSE)</f>
        <v>"hp":120600,"atk":3350</v>
      </c>
      <c r="I4539" s="20" t="str">
        <f>IF(VLOOKUP(B4539,属性中转表!A:G,7,FALSE)=0,"",VLOOKUP(VLOOKUP(B4539,属性中转表!A:G,7,FALSE),属性中转表!$K$2:$P$21,6,0))&amp;IF(VLOOKUP(B4539,属性中转表!A:G,7,FALSE)&gt;=50,VLOOKUP(A4539,英雄数据表!A:K,9,0),IF(VLOOKUP(B4539,属性中转表!A:G,7,FALSE)&gt;=25,VLOOKUP(A4539,英雄数据表!A:K,5,0),""))</f>
        <v>"atk":300,"hp":5000,"undpspro":100</v>
      </c>
      <c r="J4539" s="20" t="str">
        <f>IF(I4539="","",属性中转表!$I$1&amp;(IF(VLOOKUP(B4539,属性中转表!A:G,7,FALSE)=0,0,VLOOKUP(VLOOKUP(B4539,属性中转表!A:G,7,FALSE),属性中转表!$K$2:$P$21,4,0)))+IFERROR(VLOOKUP(A4539,英雄数据表!A:K,IF(武魂!B4539&gt;=50,10,IF(武魂!B4539&gt;=25,6)),0),0))</f>
        <v>,"dpspro":160</v>
      </c>
      <c r="K4539" s="32" t="str">
        <f t="shared" si="298"/>
        <v>"atk":300,"hp":5000,"undpspro":100,"dpspro":160</v>
      </c>
      <c r="L4539" s="20" t="str">
        <f>IF(B4539&gt;=50,VLOOKUP(A4539,英雄数据表!A:L,11,FALSE),IF(B4539&gt;=25,VLOOKUP(A4539,英雄数据表!A:L,7,0),""))</f>
        <v>"3402601004"</v>
      </c>
      <c r="M4539" s="20" t="str">
        <f>IFERROR(VLOOKUP(B4539,属性中转表!$K$2:$O$21,5,FALSE),"")</f>
        <v/>
      </c>
      <c r="N4539" s="20" t="str">
        <f>IF(B4539=25,VLOOKUP(A4539,英雄数据表!A:L,8,FALSE),IF(B4539=50,VLOOKUP(A4539,英雄数据表!A:L,12,0),""))</f>
        <v/>
      </c>
    </row>
    <row r="4540" spans="1:14" x14ac:dyDescent="0.3">
      <c r="A4540" s="20">
        <v>34026</v>
      </c>
      <c r="B4540" s="21">
        <f t="shared" si="299"/>
        <v>39</v>
      </c>
      <c r="C4540" s="21">
        <v>5</v>
      </c>
      <c r="D4540" s="21">
        <f>VLOOKUP(A4540,英雄数据表!A:D,4,0)</f>
        <v>3</v>
      </c>
      <c r="E4540" s="20" t="str">
        <f>VLOOKUP(A4540,英雄数据表!A:C,3,0)</f>
        <v>死亡收割者</v>
      </c>
      <c r="F4540" s="20">
        <f t="shared" si="300"/>
        <v>34026</v>
      </c>
      <c r="G4540" s="20">
        <f t="shared" si="301"/>
        <v>34026</v>
      </c>
      <c r="H4540" s="21" t="str">
        <f>VLOOKUP(B4540,属性中转表!A:F,6,FALSE)</f>
        <v>"hp":125100,"atk":3475</v>
      </c>
      <c r="I4540" s="20" t="str">
        <f>IF(VLOOKUP(B4540,属性中转表!A:G,7,FALSE)=0,"",VLOOKUP(VLOOKUP(B4540,属性中转表!A:G,7,FALSE),属性中转表!$K$2:$P$21,6,0))&amp;IF(VLOOKUP(B4540,属性中转表!A:G,7,FALSE)&gt;=50,VLOOKUP(A4540,英雄数据表!A:K,9,0),IF(VLOOKUP(B4540,属性中转表!A:G,7,FALSE)&gt;=25,VLOOKUP(A4540,英雄数据表!A:K,5,0),""))</f>
        <v>"atk":300,"hp":5000,"undpspro":100</v>
      </c>
      <c r="J4540" s="20" t="str">
        <f>IF(I4540="","",属性中转表!$I$1&amp;(IF(VLOOKUP(B4540,属性中转表!A:G,7,FALSE)=0,0,VLOOKUP(VLOOKUP(B4540,属性中转表!A:G,7,FALSE),属性中转表!$K$2:$P$21,4,0)))+IFERROR(VLOOKUP(A4540,英雄数据表!A:K,IF(武魂!B4540&gt;=50,10,IF(武魂!B4540&gt;=25,6)),0),0))</f>
        <v>,"dpspro":160</v>
      </c>
      <c r="K4540" s="32" t="str">
        <f t="shared" si="298"/>
        <v>"atk":300,"hp":5000,"undpspro":100,"dpspro":160</v>
      </c>
      <c r="L4540" s="20" t="str">
        <f>IF(B4540&gt;=50,VLOOKUP(A4540,英雄数据表!A:L,11,FALSE),IF(B4540&gt;=25,VLOOKUP(A4540,英雄数据表!A:L,7,0),""))</f>
        <v>"3402601004"</v>
      </c>
      <c r="M4540" s="20" t="str">
        <f>IFERROR(VLOOKUP(B4540,属性中转表!$K$2:$O$21,5,FALSE),"")</f>
        <v/>
      </c>
      <c r="N4540" s="20" t="str">
        <f>IF(B4540=25,VLOOKUP(A4540,英雄数据表!A:L,8,FALSE),IF(B4540=50,VLOOKUP(A4540,英雄数据表!A:L,12,0),""))</f>
        <v/>
      </c>
    </row>
    <row r="4541" spans="1:14" x14ac:dyDescent="0.3">
      <c r="A4541" s="20">
        <v>34026</v>
      </c>
      <c r="B4541" s="21">
        <f t="shared" si="299"/>
        <v>40</v>
      </c>
      <c r="C4541" s="21">
        <v>5</v>
      </c>
      <c r="D4541" s="21">
        <f>VLOOKUP(A4541,英雄数据表!A:D,4,0)</f>
        <v>3</v>
      </c>
      <c r="E4541" s="20" t="str">
        <f>VLOOKUP(A4541,英雄数据表!A:C,3,0)</f>
        <v>死亡收割者</v>
      </c>
      <c r="F4541" s="20">
        <f t="shared" si="300"/>
        <v>34026</v>
      </c>
      <c r="G4541" s="20">
        <f t="shared" si="301"/>
        <v>34026</v>
      </c>
      <c r="H4541" s="21" t="str">
        <f>VLOOKUP(B4541,属性中转表!A:F,6,FALSE)</f>
        <v>"hp":129600,"atk":3600</v>
      </c>
      <c r="I4541" s="20" t="str">
        <f>IF(VLOOKUP(B4541,属性中转表!A:G,7,FALSE)=0,"",VLOOKUP(VLOOKUP(B4541,属性中转表!A:G,7,FALSE),属性中转表!$K$2:$P$21,6,0))&amp;IF(VLOOKUP(B4541,属性中转表!A:G,7,FALSE)&gt;=50,VLOOKUP(A4541,英雄数据表!A:K,9,0),IF(VLOOKUP(B4541,属性中转表!A:G,7,FALSE)&gt;=25,VLOOKUP(A4541,英雄数据表!A:K,5,0),""))</f>
        <v>"atk":300,"hp":5000,"undpspro":100,"pvpdpspro":50</v>
      </c>
      <c r="J4541" s="20" t="str">
        <f>IF(I4541="","",属性中转表!$I$1&amp;(IF(VLOOKUP(B4541,属性中转表!A:G,7,FALSE)=0,0,VLOOKUP(VLOOKUP(B4541,属性中转表!A:G,7,FALSE),属性中转表!$K$2:$P$21,4,0)))+IFERROR(VLOOKUP(A4541,英雄数据表!A:K,IF(武魂!B4541&gt;=50,10,IF(武魂!B4541&gt;=25,6)),0),0))</f>
        <v>,"dpspro":160</v>
      </c>
      <c r="K4541" s="32" t="str">
        <f t="shared" si="298"/>
        <v>"atk":300,"hp":5000,"undpspro":100,"pvpdpspro":50,"dpspro":160</v>
      </c>
      <c r="L4541" s="20" t="str">
        <f>IF(B4541&gt;=50,VLOOKUP(A4541,英雄数据表!A:L,11,FALSE),IF(B4541&gt;=25,VLOOKUP(A4541,英雄数据表!A:L,7,0),""))</f>
        <v>"3402601004"</v>
      </c>
      <c r="M4541" s="20" t="str">
        <f>IFERROR(VLOOKUP(B4541,属性中转表!$K$2:$O$21,5,FALSE),"")</f>
        <v>"pvpdpspro":50</v>
      </c>
      <c r="N4541" s="20" t="str">
        <f>IF(B4541=25,VLOOKUP(A4541,英雄数据表!A:L,8,FALSE),IF(B4541=50,VLOOKUP(A4541,英雄数据表!A:L,12,0),""))</f>
        <v/>
      </c>
    </row>
    <row r="4542" spans="1:14" x14ac:dyDescent="0.3">
      <c r="A4542" s="20">
        <v>34026</v>
      </c>
      <c r="B4542" s="21">
        <f t="shared" si="299"/>
        <v>41</v>
      </c>
      <c r="C4542" s="21">
        <v>5</v>
      </c>
      <c r="D4542" s="21">
        <f>VLOOKUP(A4542,英雄数据表!A:D,4,0)</f>
        <v>3</v>
      </c>
      <c r="E4542" s="20" t="str">
        <f>VLOOKUP(A4542,英雄数据表!A:C,3,0)</f>
        <v>死亡收割者</v>
      </c>
      <c r="F4542" s="20">
        <f t="shared" si="300"/>
        <v>34026</v>
      </c>
      <c r="G4542" s="20">
        <f t="shared" si="301"/>
        <v>34026</v>
      </c>
      <c r="H4542" s="21" t="str">
        <f>VLOOKUP(B4542,属性中转表!A:F,6,FALSE)</f>
        <v>"hp":135000,"atk":3750</v>
      </c>
      <c r="I4542" s="20" t="str">
        <f>IF(VLOOKUP(B4542,属性中转表!A:G,7,FALSE)=0,"",VLOOKUP(VLOOKUP(B4542,属性中转表!A:G,7,FALSE),属性中转表!$K$2:$P$21,6,0))&amp;IF(VLOOKUP(B4542,属性中转表!A:G,7,FALSE)&gt;=50,VLOOKUP(A4542,英雄数据表!A:K,9,0),IF(VLOOKUP(B4542,属性中转表!A:G,7,FALSE)&gt;=25,VLOOKUP(A4542,英雄数据表!A:K,5,0),""))</f>
        <v>"atk":300,"hp":5000,"undpspro":100,"pvpdpspro":50</v>
      </c>
      <c r="J4542" s="20" t="str">
        <f>IF(I4542="","",属性中转表!$I$1&amp;(IF(VLOOKUP(B4542,属性中转表!A:G,7,FALSE)=0,0,VLOOKUP(VLOOKUP(B4542,属性中转表!A:G,7,FALSE),属性中转表!$K$2:$P$21,4,0)))+IFERROR(VLOOKUP(A4542,英雄数据表!A:K,IF(武魂!B4542&gt;=50,10,IF(武魂!B4542&gt;=25,6)),0),0))</f>
        <v>,"dpspro":160</v>
      </c>
      <c r="K4542" s="32" t="str">
        <f t="shared" si="298"/>
        <v>"atk":300,"hp":5000,"undpspro":100,"pvpdpspro":50,"dpspro":160</v>
      </c>
      <c r="L4542" s="20" t="str">
        <f>IF(B4542&gt;=50,VLOOKUP(A4542,英雄数据表!A:L,11,FALSE),IF(B4542&gt;=25,VLOOKUP(A4542,英雄数据表!A:L,7,0),""))</f>
        <v>"3402601004"</v>
      </c>
      <c r="M4542" s="20" t="str">
        <f>IFERROR(VLOOKUP(B4542,属性中转表!$K$2:$O$21,5,FALSE),"")</f>
        <v/>
      </c>
      <c r="N4542" s="20" t="str">
        <f>IF(B4542=25,VLOOKUP(A4542,英雄数据表!A:L,8,FALSE),IF(B4542=50,VLOOKUP(A4542,英雄数据表!A:L,12,0),""))</f>
        <v/>
      </c>
    </row>
    <row r="4543" spans="1:14" x14ac:dyDescent="0.3">
      <c r="A4543" s="20">
        <v>34026</v>
      </c>
      <c r="B4543" s="21">
        <f t="shared" si="299"/>
        <v>42</v>
      </c>
      <c r="C4543" s="21">
        <v>5</v>
      </c>
      <c r="D4543" s="21">
        <f>VLOOKUP(A4543,英雄数据表!A:D,4,0)</f>
        <v>3</v>
      </c>
      <c r="E4543" s="20" t="str">
        <f>VLOOKUP(A4543,英雄数据表!A:C,3,0)</f>
        <v>死亡收割者</v>
      </c>
      <c r="F4543" s="20">
        <f t="shared" si="300"/>
        <v>34026</v>
      </c>
      <c r="G4543" s="20">
        <f t="shared" si="301"/>
        <v>34026</v>
      </c>
      <c r="H4543" s="21" t="str">
        <f>VLOOKUP(B4543,属性中转表!A:F,6,FALSE)</f>
        <v>"hp":140400,"atk":3900</v>
      </c>
      <c r="I4543" s="20" t="str">
        <f>IF(VLOOKUP(B4543,属性中转表!A:G,7,FALSE)=0,"",VLOOKUP(VLOOKUP(B4543,属性中转表!A:G,7,FALSE),属性中转表!$K$2:$P$21,6,0))&amp;IF(VLOOKUP(B4543,属性中转表!A:G,7,FALSE)&gt;=50,VLOOKUP(A4543,英雄数据表!A:K,9,0),IF(VLOOKUP(B4543,属性中转表!A:G,7,FALSE)&gt;=25,VLOOKUP(A4543,英雄数据表!A:K,5,0),""))</f>
        <v>"atk":300,"hp":5000,"undpspro":100,"pvpdpspro":50</v>
      </c>
      <c r="J4543" s="20" t="str">
        <f>IF(I4543="","",属性中转表!$I$1&amp;(IF(VLOOKUP(B4543,属性中转表!A:G,7,FALSE)=0,0,VLOOKUP(VLOOKUP(B4543,属性中转表!A:G,7,FALSE),属性中转表!$K$2:$P$21,4,0)))+IFERROR(VLOOKUP(A4543,英雄数据表!A:K,IF(武魂!B4543&gt;=50,10,IF(武魂!B4543&gt;=25,6)),0),0))</f>
        <v>,"dpspro":160</v>
      </c>
      <c r="K4543" s="32" t="str">
        <f t="shared" ref="K4543:K4601" si="302">I4543&amp;J4543</f>
        <v>"atk":300,"hp":5000,"undpspro":100,"pvpdpspro":50,"dpspro":160</v>
      </c>
      <c r="L4543" s="20" t="str">
        <f>IF(B4543&gt;=50,VLOOKUP(A4543,英雄数据表!A:L,11,FALSE),IF(B4543&gt;=25,VLOOKUP(A4543,英雄数据表!A:L,7,0),""))</f>
        <v>"3402601004"</v>
      </c>
      <c r="M4543" s="20" t="str">
        <f>IFERROR(VLOOKUP(B4543,属性中转表!$K$2:$O$21,5,FALSE),"")</f>
        <v/>
      </c>
      <c r="N4543" s="20" t="str">
        <f>IF(B4543=25,VLOOKUP(A4543,英雄数据表!A:L,8,FALSE),IF(B4543=50,VLOOKUP(A4543,英雄数据表!A:L,12,0),""))</f>
        <v/>
      </c>
    </row>
    <row r="4544" spans="1:14" x14ac:dyDescent="0.3">
      <c r="A4544" s="20">
        <v>34026</v>
      </c>
      <c r="B4544" s="21">
        <f t="shared" si="299"/>
        <v>43</v>
      </c>
      <c r="C4544" s="21">
        <v>5</v>
      </c>
      <c r="D4544" s="21">
        <f>VLOOKUP(A4544,英雄数据表!A:D,4,0)</f>
        <v>3</v>
      </c>
      <c r="E4544" s="20" t="str">
        <f>VLOOKUP(A4544,英雄数据表!A:C,3,0)</f>
        <v>死亡收割者</v>
      </c>
      <c r="F4544" s="20">
        <f t="shared" si="300"/>
        <v>34026</v>
      </c>
      <c r="G4544" s="20">
        <f t="shared" si="301"/>
        <v>34026</v>
      </c>
      <c r="H4544" s="21" t="str">
        <f>VLOOKUP(B4544,属性中转表!A:F,6,FALSE)</f>
        <v>"hp":145800,"atk":4050</v>
      </c>
      <c r="I4544" s="20" t="str">
        <f>IF(VLOOKUP(B4544,属性中转表!A:G,7,FALSE)=0,"",VLOOKUP(VLOOKUP(B4544,属性中转表!A:G,7,FALSE),属性中转表!$K$2:$P$21,6,0))&amp;IF(VLOOKUP(B4544,属性中转表!A:G,7,FALSE)&gt;=50,VLOOKUP(A4544,英雄数据表!A:K,9,0),IF(VLOOKUP(B4544,属性中转表!A:G,7,FALSE)&gt;=25,VLOOKUP(A4544,英雄数据表!A:K,5,0),""))</f>
        <v>"atk":300,"hp":5000,"undpspro":100,"pvpdpspro":50</v>
      </c>
      <c r="J4544" s="20" t="str">
        <f>IF(I4544="","",属性中转表!$I$1&amp;(IF(VLOOKUP(B4544,属性中转表!A:G,7,FALSE)=0,0,VLOOKUP(VLOOKUP(B4544,属性中转表!A:G,7,FALSE),属性中转表!$K$2:$P$21,4,0)))+IFERROR(VLOOKUP(A4544,英雄数据表!A:K,IF(武魂!B4544&gt;=50,10,IF(武魂!B4544&gt;=25,6)),0),0))</f>
        <v>,"dpspro":160</v>
      </c>
      <c r="K4544" s="32" t="str">
        <f t="shared" si="302"/>
        <v>"atk":300,"hp":5000,"undpspro":100,"pvpdpspro":50,"dpspro":160</v>
      </c>
      <c r="L4544" s="20" t="str">
        <f>IF(B4544&gt;=50,VLOOKUP(A4544,英雄数据表!A:L,11,FALSE),IF(B4544&gt;=25,VLOOKUP(A4544,英雄数据表!A:L,7,0),""))</f>
        <v>"3402601004"</v>
      </c>
      <c r="M4544" s="20" t="str">
        <f>IFERROR(VLOOKUP(B4544,属性中转表!$K$2:$O$21,5,FALSE),"")</f>
        <v/>
      </c>
      <c r="N4544" s="20" t="str">
        <f>IF(B4544=25,VLOOKUP(A4544,英雄数据表!A:L,8,FALSE),IF(B4544=50,VLOOKUP(A4544,英雄数据表!A:L,12,0),""))</f>
        <v/>
      </c>
    </row>
    <row r="4545" spans="1:14" x14ac:dyDescent="0.3">
      <c r="A4545" s="20">
        <v>34026</v>
      </c>
      <c r="B4545" s="21">
        <f t="shared" si="299"/>
        <v>44</v>
      </c>
      <c r="C4545" s="21">
        <v>5</v>
      </c>
      <c r="D4545" s="21">
        <f>VLOOKUP(A4545,英雄数据表!A:D,4,0)</f>
        <v>3</v>
      </c>
      <c r="E4545" s="20" t="str">
        <f>VLOOKUP(A4545,英雄数据表!A:C,3,0)</f>
        <v>死亡收割者</v>
      </c>
      <c r="F4545" s="20">
        <f t="shared" si="300"/>
        <v>34026</v>
      </c>
      <c r="G4545" s="20">
        <f t="shared" si="301"/>
        <v>34026</v>
      </c>
      <c r="H4545" s="21" t="str">
        <f>VLOOKUP(B4545,属性中转表!A:F,6,FALSE)</f>
        <v>"hp":151200,"atk":4200</v>
      </c>
      <c r="I4545" s="20" t="str">
        <f>IF(VLOOKUP(B4545,属性中转表!A:G,7,FALSE)=0,"",VLOOKUP(VLOOKUP(B4545,属性中转表!A:G,7,FALSE),属性中转表!$K$2:$P$21,6,0))&amp;IF(VLOOKUP(B4545,属性中转表!A:G,7,FALSE)&gt;=50,VLOOKUP(A4545,英雄数据表!A:K,9,0),IF(VLOOKUP(B4545,属性中转表!A:G,7,FALSE)&gt;=25,VLOOKUP(A4545,英雄数据表!A:K,5,0),""))</f>
        <v>"atk":300,"hp":5000,"undpspro":100,"pvpdpspro":50</v>
      </c>
      <c r="J4545" s="20" t="str">
        <f>IF(I4545="","",属性中转表!$I$1&amp;(IF(VLOOKUP(B4545,属性中转表!A:G,7,FALSE)=0,0,VLOOKUP(VLOOKUP(B4545,属性中转表!A:G,7,FALSE),属性中转表!$K$2:$P$21,4,0)))+IFERROR(VLOOKUP(A4545,英雄数据表!A:K,IF(武魂!B4545&gt;=50,10,IF(武魂!B4545&gt;=25,6)),0),0))</f>
        <v>,"dpspro":160</v>
      </c>
      <c r="K4545" s="32" t="str">
        <f t="shared" si="302"/>
        <v>"atk":300,"hp":5000,"undpspro":100,"pvpdpspro":50,"dpspro":160</v>
      </c>
      <c r="L4545" s="20" t="str">
        <f>IF(B4545&gt;=50,VLOOKUP(A4545,英雄数据表!A:L,11,FALSE),IF(B4545&gt;=25,VLOOKUP(A4545,英雄数据表!A:L,7,0),""))</f>
        <v>"3402601004"</v>
      </c>
      <c r="M4545" s="20" t="str">
        <f>IFERROR(VLOOKUP(B4545,属性中转表!$K$2:$O$21,5,FALSE),"")</f>
        <v/>
      </c>
      <c r="N4545" s="20" t="str">
        <f>IF(B4545=25,VLOOKUP(A4545,英雄数据表!A:L,8,FALSE),IF(B4545=50,VLOOKUP(A4545,英雄数据表!A:L,12,0),""))</f>
        <v/>
      </c>
    </row>
    <row r="4546" spans="1:14" x14ac:dyDescent="0.3">
      <c r="A4546" s="20">
        <v>34026</v>
      </c>
      <c r="B4546" s="21">
        <f t="shared" si="299"/>
        <v>45</v>
      </c>
      <c r="C4546" s="21">
        <v>5</v>
      </c>
      <c r="D4546" s="21">
        <f>VLOOKUP(A4546,英雄数据表!A:D,4,0)</f>
        <v>3</v>
      </c>
      <c r="E4546" s="20" t="str">
        <f>VLOOKUP(A4546,英雄数据表!A:C,3,0)</f>
        <v>死亡收割者</v>
      </c>
      <c r="F4546" s="20">
        <f t="shared" si="300"/>
        <v>34026</v>
      </c>
      <c r="G4546" s="20">
        <f t="shared" si="301"/>
        <v>34026</v>
      </c>
      <c r="H4546" s="21" t="str">
        <f>VLOOKUP(B4546,属性中转表!A:F,6,FALSE)</f>
        <v>"hp":156600,"atk":4350</v>
      </c>
      <c r="I4546" s="20" t="str">
        <f>IF(VLOOKUP(B4546,属性中转表!A:G,7,FALSE)=0,"",VLOOKUP(VLOOKUP(B4546,属性中转表!A:G,7,FALSE),属性中转表!$K$2:$P$21,6,0))&amp;IF(VLOOKUP(B4546,属性中转表!A:G,7,FALSE)&gt;=50,VLOOKUP(A4546,英雄数据表!A:K,9,0),IF(VLOOKUP(B4546,属性中转表!A:G,7,FALSE)&gt;=25,VLOOKUP(A4546,英雄数据表!A:K,5,0),""))</f>
        <v>"atk":300,"hp":5000,"undpspro":100,"pvpdpspro":50,"pvpundpspro":50</v>
      </c>
      <c r="J4546" s="20" t="str">
        <f>IF(I4546="","",属性中转表!$I$1&amp;(IF(VLOOKUP(B4546,属性中转表!A:G,7,FALSE)=0,0,VLOOKUP(VLOOKUP(B4546,属性中转表!A:G,7,FALSE),属性中转表!$K$2:$P$21,4,0)))+IFERROR(VLOOKUP(A4546,英雄数据表!A:K,IF(武魂!B4546&gt;=50,10,IF(武魂!B4546&gt;=25,6)),0),0))</f>
        <v>,"dpspro":160</v>
      </c>
      <c r="K4546" s="32" t="str">
        <f t="shared" si="302"/>
        <v>"atk":300,"hp":5000,"undpspro":100,"pvpdpspro":50,"pvpundpspro":50,"dpspro":160</v>
      </c>
      <c r="L4546" s="20" t="str">
        <f>IF(B4546&gt;=50,VLOOKUP(A4546,英雄数据表!A:L,11,FALSE),IF(B4546&gt;=25,VLOOKUP(A4546,英雄数据表!A:L,7,0),""))</f>
        <v>"3402601004"</v>
      </c>
      <c r="M4546" s="20" t="str">
        <f>IFERROR(VLOOKUP(B4546,属性中转表!$K$2:$O$21,5,FALSE),"")</f>
        <v>"pvpundpspro":50</v>
      </c>
      <c r="N4546" s="20" t="str">
        <f>IF(B4546=25,VLOOKUP(A4546,英雄数据表!A:L,8,FALSE),IF(B4546=50,VLOOKUP(A4546,英雄数据表!A:L,12,0),""))</f>
        <v/>
      </c>
    </row>
    <row r="4547" spans="1:14" x14ac:dyDescent="0.3">
      <c r="A4547" s="20">
        <v>34026</v>
      </c>
      <c r="B4547" s="21">
        <f t="shared" si="299"/>
        <v>46</v>
      </c>
      <c r="C4547" s="21">
        <v>5</v>
      </c>
      <c r="D4547" s="21">
        <f>VLOOKUP(A4547,英雄数据表!A:D,4,0)</f>
        <v>3</v>
      </c>
      <c r="E4547" s="20" t="str">
        <f>VLOOKUP(A4547,英雄数据表!A:C,3,0)</f>
        <v>死亡收割者</v>
      </c>
      <c r="F4547" s="20">
        <f t="shared" si="300"/>
        <v>34026</v>
      </c>
      <c r="G4547" s="20">
        <f t="shared" si="301"/>
        <v>34026</v>
      </c>
      <c r="H4547" s="21" t="str">
        <f>VLOOKUP(B4547,属性中转表!A:F,6,FALSE)</f>
        <v>"hp":162000,"atk":4500</v>
      </c>
      <c r="I4547" s="20" t="str">
        <f>IF(VLOOKUP(B4547,属性中转表!A:G,7,FALSE)=0,"",VLOOKUP(VLOOKUP(B4547,属性中转表!A:G,7,FALSE),属性中转表!$K$2:$P$21,6,0))&amp;IF(VLOOKUP(B4547,属性中转表!A:G,7,FALSE)&gt;=50,VLOOKUP(A4547,英雄数据表!A:K,9,0),IF(VLOOKUP(B4547,属性中转表!A:G,7,FALSE)&gt;=25,VLOOKUP(A4547,英雄数据表!A:K,5,0),""))</f>
        <v>"atk":300,"hp":5000,"undpspro":100,"pvpdpspro":50,"pvpundpspro":50</v>
      </c>
      <c r="J4547" s="20" t="str">
        <f>IF(I4547="","",属性中转表!$I$1&amp;(IF(VLOOKUP(B4547,属性中转表!A:G,7,FALSE)=0,0,VLOOKUP(VLOOKUP(B4547,属性中转表!A:G,7,FALSE),属性中转表!$K$2:$P$21,4,0)))+IFERROR(VLOOKUP(A4547,英雄数据表!A:K,IF(武魂!B4547&gt;=50,10,IF(武魂!B4547&gt;=25,6)),0),0))</f>
        <v>,"dpspro":160</v>
      </c>
      <c r="K4547" s="32" t="str">
        <f t="shared" si="302"/>
        <v>"atk":300,"hp":5000,"undpspro":100,"pvpdpspro":50,"pvpundpspro":50,"dpspro":160</v>
      </c>
      <c r="L4547" s="20" t="str">
        <f>IF(B4547&gt;=50,VLOOKUP(A4547,英雄数据表!A:L,11,FALSE),IF(B4547&gt;=25,VLOOKUP(A4547,英雄数据表!A:L,7,0),""))</f>
        <v>"3402601004"</v>
      </c>
      <c r="M4547" s="20" t="str">
        <f>IFERROR(VLOOKUP(B4547,属性中转表!$K$2:$O$21,5,FALSE),"")</f>
        <v/>
      </c>
      <c r="N4547" s="20" t="str">
        <f>IF(B4547=25,VLOOKUP(A4547,英雄数据表!A:L,8,FALSE),IF(B4547=50,VLOOKUP(A4547,英雄数据表!A:L,12,0),""))</f>
        <v/>
      </c>
    </row>
    <row r="4548" spans="1:14" x14ac:dyDescent="0.3">
      <c r="A4548" s="20">
        <v>34026</v>
      </c>
      <c r="B4548" s="21">
        <f t="shared" si="299"/>
        <v>47</v>
      </c>
      <c r="C4548" s="21">
        <v>5</v>
      </c>
      <c r="D4548" s="21">
        <f>VLOOKUP(A4548,英雄数据表!A:D,4,0)</f>
        <v>3</v>
      </c>
      <c r="E4548" s="20" t="str">
        <f>VLOOKUP(A4548,英雄数据表!A:C,3,0)</f>
        <v>死亡收割者</v>
      </c>
      <c r="F4548" s="20">
        <f t="shared" si="300"/>
        <v>34026</v>
      </c>
      <c r="G4548" s="20">
        <f t="shared" si="301"/>
        <v>34026</v>
      </c>
      <c r="H4548" s="21" t="str">
        <f>VLOOKUP(B4548,属性中转表!A:F,6,FALSE)</f>
        <v>"hp":167400,"atk":4650</v>
      </c>
      <c r="I4548" s="20" t="str">
        <f>IF(VLOOKUP(B4548,属性中转表!A:G,7,FALSE)=0,"",VLOOKUP(VLOOKUP(B4548,属性中转表!A:G,7,FALSE),属性中转表!$K$2:$P$21,6,0))&amp;IF(VLOOKUP(B4548,属性中转表!A:G,7,FALSE)&gt;=50,VLOOKUP(A4548,英雄数据表!A:K,9,0),IF(VLOOKUP(B4548,属性中转表!A:G,7,FALSE)&gt;=25,VLOOKUP(A4548,英雄数据表!A:K,5,0),""))</f>
        <v>"atk":300,"hp":5000,"undpspro":100,"pvpdpspro":50,"pvpundpspro":50</v>
      </c>
      <c r="J4548" s="20" t="str">
        <f>IF(I4548="","",属性中转表!$I$1&amp;(IF(VLOOKUP(B4548,属性中转表!A:G,7,FALSE)=0,0,VLOOKUP(VLOOKUP(B4548,属性中转表!A:G,7,FALSE),属性中转表!$K$2:$P$21,4,0)))+IFERROR(VLOOKUP(A4548,英雄数据表!A:K,IF(武魂!B4548&gt;=50,10,IF(武魂!B4548&gt;=25,6)),0),0))</f>
        <v>,"dpspro":160</v>
      </c>
      <c r="K4548" s="32" t="str">
        <f t="shared" si="302"/>
        <v>"atk":300,"hp":5000,"undpspro":100,"pvpdpspro":50,"pvpundpspro":50,"dpspro":160</v>
      </c>
      <c r="L4548" s="20" t="str">
        <f>IF(B4548&gt;=50,VLOOKUP(A4548,英雄数据表!A:L,11,FALSE),IF(B4548&gt;=25,VLOOKUP(A4548,英雄数据表!A:L,7,0),""))</f>
        <v>"3402601004"</v>
      </c>
      <c r="M4548" s="20" t="str">
        <f>IFERROR(VLOOKUP(B4548,属性中转表!$K$2:$O$21,5,FALSE),"")</f>
        <v/>
      </c>
      <c r="N4548" s="20" t="str">
        <f>IF(B4548=25,VLOOKUP(A4548,英雄数据表!A:L,8,FALSE),IF(B4548=50,VLOOKUP(A4548,英雄数据表!A:L,12,0),""))</f>
        <v/>
      </c>
    </row>
    <row r="4549" spans="1:14" x14ac:dyDescent="0.3">
      <c r="A4549" s="20">
        <v>34026</v>
      </c>
      <c r="B4549" s="21">
        <f t="shared" si="299"/>
        <v>48</v>
      </c>
      <c r="C4549" s="21">
        <v>5</v>
      </c>
      <c r="D4549" s="21">
        <f>VLOOKUP(A4549,英雄数据表!A:D,4,0)</f>
        <v>3</v>
      </c>
      <c r="E4549" s="20" t="str">
        <f>VLOOKUP(A4549,英雄数据表!A:C,3,0)</f>
        <v>死亡收割者</v>
      </c>
      <c r="F4549" s="20">
        <f t="shared" si="300"/>
        <v>34026</v>
      </c>
      <c r="G4549" s="20">
        <f t="shared" si="301"/>
        <v>34026</v>
      </c>
      <c r="H4549" s="21" t="str">
        <f>VLOOKUP(B4549,属性中转表!A:F,6,FALSE)</f>
        <v>"hp":172800,"atk":4800</v>
      </c>
      <c r="I4549" s="20" t="str">
        <f>IF(VLOOKUP(B4549,属性中转表!A:G,7,FALSE)=0,"",VLOOKUP(VLOOKUP(B4549,属性中转表!A:G,7,FALSE),属性中转表!$K$2:$P$21,6,0))&amp;IF(VLOOKUP(B4549,属性中转表!A:G,7,FALSE)&gt;=50,VLOOKUP(A4549,英雄数据表!A:K,9,0),IF(VLOOKUP(B4549,属性中转表!A:G,7,FALSE)&gt;=25,VLOOKUP(A4549,英雄数据表!A:K,5,0),""))</f>
        <v>"atk":300,"hp":5000,"undpspro":100,"pvpdpspro":50,"pvpundpspro":50</v>
      </c>
      <c r="J4549" s="20" t="str">
        <f>IF(I4549="","",属性中转表!$I$1&amp;(IF(VLOOKUP(B4549,属性中转表!A:G,7,FALSE)=0,0,VLOOKUP(VLOOKUP(B4549,属性中转表!A:G,7,FALSE),属性中转表!$K$2:$P$21,4,0)))+IFERROR(VLOOKUP(A4549,英雄数据表!A:K,IF(武魂!B4549&gt;=50,10,IF(武魂!B4549&gt;=25,6)),0),0))</f>
        <v>,"dpspro":160</v>
      </c>
      <c r="K4549" s="32" t="str">
        <f t="shared" si="302"/>
        <v>"atk":300,"hp":5000,"undpspro":100,"pvpdpspro":50,"pvpundpspro":50,"dpspro":160</v>
      </c>
      <c r="L4549" s="20" t="str">
        <f>IF(B4549&gt;=50,VLOOKUP(A4549,英雄数据表!A:L,11,FALSE),IF(B4549&gt;=25,VLOOKUP(A4549,英雄数据表!A:L,7,0),""))</f>
        <v>"3402601004"</v>
      </c>
      <c r="M4549" s="20" t="str">
        <f>IFERROR(VLOOKUP(B4549,属性中转表!$K$2:$O$21,5,FALSE),"")</f>
        <v/>
      </c>
      <c r="N4549" s="20" t="str">
        <f>IF(B4549=25,VLOOKUP(A4549,英雄数据表!A:L,8,FALSE),IF(B4549=50,VLOOKUP(A4549,英雄数据表!A:L,12,0),""))</f>
        <v/>
      </c>
    </row>
    <row r="4550" spans="1:14" x14ac:dyDescent="0.3">
      <c r="A4550" s="20">
        <v>34026</v>
      </c>
      <c r="B4550" s="21">
        <f t="shared" si="299"/>
        <v>49</v>
      </c>
      <c r="C4550" s="21">
        <v>5</v>
      </c>
      <c r="D4550" s="21">
        <f>VLOOKUP(A4550,英雄数据表!A:D,4,0)</f>
        <v>3</v>
      </c>
      <c r="E4550" s="20" t="str">
        <f>VLOOKUP(A4550,英雄数据表!A:C,3,0)</f>
        <v>死亡收割者</v>
      </c>
      <c r="F4550" s="20">
        <f t="shared" si="300"/>
        <v>34026</v>
      </c>
      <c r="G4550" s="20">
        <f t="shared" si="301"/>
        <v>34026</v>
      </c>
      <c r="H4550" s="21" t="str">
        <f>VLOOKUP(B4550,属性中转表!A:F,6,FALSE)</f>
        <v>"hp":178200,"atk":4950</v>
      </c>
      <c r="I4550" s="20" t="str">
        <f>IF(VLOOKUP(B4550,属性中转表!A:G,7,FALSE)=0,"",VLOOKUP(VLOOKUP(B4550,属性中转表!A:G,7,FALSE),属性中转表!$K$2:$P$21,6,0))&amp;IF(VLOOKUP(B4550,属性中转表!A:G,7,FALSE)&gt;=50,VLOOKUP(A4550,英雄数据表!A:K,9,0),IF(VLOOKUP(B4550,属性中转表!A:G,7,FALSE)&gt;=25,VLOOKUP(A4550,英雄数据表!A:K,5,0),""))</f>
        <v>"atk":300,"hp":5000,"undpspro":100,"pvpdpspro":50,"pvpundpspro":50</v>
      </c>
      <c r="J4550" s="20" t="str">
        <f>IF(I4550="","",属性中转表!$I$1&amp;(IF(VLOOKUP(B4550,属性中转表!A:G,7,FALSE)=0,0,VLOOKUP(VLOOKUP(B4550,属性中转表!A:G,7,FALSE),属性中转表!$K$2:$P$21,4,0)))+IFERROR(VLOOKUP(A4550,英雄数据表!A:K,IF(武魂!B4550&gt;=50,10,IF(武魂!B4550&gt;=25,6)),0),0))</f>
        <v>,"dpspro":160</v>
      </c>
      <c r="K4550" s="32" t="str">
        <f t="shared" si="302"/>
        <v>"atk":300,"hp":5000,"undpspro":100,"pvpdpspro":50,"pvpundpspro":50,"dpspro":160</v>
      </c>
      <c r="L4550" s="20" t="str">
        <f>IF(B4550&gt;=50,VLOOKUP(A4550,英雄数据表!A:L,11,FALSE),IF(B4550&gt;=25,VLOOKUP(A4550,英雄数据表!A:L,7,0),""))</f>
        <v>"3402601004"</v>
      </c>
      <c r="M4550" s="20" t="str">
        <f>IFERROR(VLOOKUP(B4550,属性中转表!$K$2:$O$21,5,FALSE),"")</f>
        <v/>
      </c>
      <c r="N4550" s="20" t="str">
        <f>IF(B4550=25,VLOOKUP(A4550,英雄数据表!A:L,8,FALSE),IF(B4550=50,VLOOKUP(A4550,英雄数据表!A:L,12,0),""))</f>
        <v/>
      </c>
    </row>
    <row r="4551" spans="1:14" x14ac:dyDescent="0.3">
      <c r="A4551" s="20">
        <v>34026</v>
      </c>
      <c r="B4551" s="21">
        <f t="shared" si="299"/>
        <v>50</v>
      </c>
      <c r="C4551" s="21">
        <v>5</v>
      </c>
      <c r="D4551" s="21">
        <f>VLOOKUP(A4551,英雄数据表!A:D,4,0)</f>
        <v>3</v>
      </c>
      <c r="E4551" s="20" t="str">
        <f>VLOOKUP(A4551,英雄数据表!A:C,3,0)</f>
        <v>死亡收割者</v>
      </c>
      <c r="F4551" s="20">
        <f t="shared" si="300"/>
        <v>34026</v>
      </c>
      <c r="G4551" s="20">
        <f t="shared" si="301"/>
        <v>34026</v>
      </c>
      <c r="H4551" s="21" t="str">
        <f>VLOOKUP(B4551,属性中转表!A:F,6,FALSE)</f>
        <v>"hp":183600,"atk":5100</v>
      </c>
      <c r="I4551" s="20" t="str">
        <f>IF(VLOOKUP(B4551,属性中转表!A:G,7,FALSE)=0,"",VLOOKUP(VLOOKUP(B4551,属性中转表!A:G,7,FALSE),属性中转表!$K$2:$P$21,6,0))&amp;IF(VLOOKUP(B4551,属性中转表!A:G,7,FALSE)&gt;=50,VLOOKUP(A4551,英雄数据表!A:K,9,0),IF(VLOOKUP(B4551,属性中转表!A:G,7,FALSE)&gt;=25,VLOOKUP(A4551,英雄数据表!A:K,5,0),""))</f>
        <v>"atk":300,"hp":5000,"undpspro":100,"pvpdpspro":50,"pvpundpspro":50</v>
      </c>
      <c r="J4551" s="20" t="str">
        <f>IF(I4551="","",属性中转表!$I$1&amp;(IF(VLOOKUP(B4551,属性中转表!A:G,7,FALSE)=0,0,VLOOKUP(VLOOKUP(B4551,属性中转表!A:G,7,FALSE),属性中转表!$K$2:$P$21,4,0)))+IFERROR(VLOOKUP(A4551,英雄数据表!A:K,IF(武魂!B4551&gt;=50,10,IF(武魂!B4551&gt;=25,6)),0),0))</f>
        <v>,"dpspro":200</v>
      </c>
      <c r="K4551" s="32" t="str">
        <f t="shared" si="302"/>
        <v>"atk":300,"hp":5000,"undpspro":100,"pvpdpspro":50,"pvpundpspro":50,"dpspro":200</v>
      </c>
      <c r="L4551" s="20" t="str">
        <f>IF(B4551&gt;=50,VLOOKUP(A4551,英雄数据表!A:L,11,FALSE),IF(B4551&gt;=25,VLOOKUP(A4551,英雄数据表!A:L,7,0),""))</f>
        <v>"3402602004"</v>
      </c>
      <c r="M4551" s="20" t="str">
        <f>IFERROR(VLOOKUP(B4551,属性中转表!$K$2:$O$21,5,FALSE),"")</f>
        <v/>
      </c>
      <c r="N4551" s="20" t="str">
        <f>IF(B4551=25,VLOOKUP(A4551,英雄数据表!A:L,8,FALSE),IF(B4551=50,VLOOKUP(A4551,英雄数据表!A:L,12,0),""))</f>
        <v>恶魔刺客伤害增加10%，每当敌方英雄死亡，会额外增加恶魔刺客10%暴击率（该效果最多叠加3层）</v>
      </c>
    </row>
    <row r="4552" spans="1:14" x14ac:dyDescent="0.3">
      <c r="A4552" s="20">
        <v>34026</v>
      </c>
      <c r="B4552" s="21">
        <f t="shared" si="299"/>
        <v>51</v>
      </c>
      <c r="C4552" s="21">
        <v>5</v>
      </c>
      <c r="D4552" s="21">
        <f>VLOOKUP(A4552,英雄数据表!A:D,4,0)</f>
        <v>3</v>
      </c>
      <c r="E4552" s="20" t="str">
        <f>VLOOKUP(A4552,英雄数据表!A:C,3,0)</f>
        <v>死亡收割者</v>
      </c>
      <c r="F4552" s="20">
        <f t="shared" si="300"/>
        <v>34026</v>
      </c>
      <c r="G4552" s="20">
        <f t="shared" si="301"/>
        <v>34026</v>
      </c>
      <c r="H4552" s="21" t="str">
        <f>VLOOKUP(B4552,属性中转表!A:F,6,FALSE)</f>
        <v>"hp":189000,"atk":5250</v>
      </c>
      <c r="I4552" s="20" t="str">
        <f>IF(VLOOKUP(B4552,属性中转表!A:G,7,FALSE)=0,"",VLOOKUP(VLOOKUP(B4552,属性中转表!A:G,7,FALSE),属性中转表!$K$2:$P$21,6,0))&amp;IF(VLOOKUP(B4552,属性中转表!A:G,7,FALSE)&gt;=50,VLOOKUP(A4552,英雄数据表!A:K,9,0),IF(VLOOKUP(B4552,属性中转表!A:G,7,FALSE)&gt;=25,VLOOKUP(A4552,英雄数据表!A:K,5,0),""))</f>
        <v>"atk":300,"hp":5000,"undpspro":100,"pvpdpspro":50,"pvpundpspro":50</v>
      </c>
      <c r="J4552" s="20" t="str">
        <f>IF(I4552="","",属性中转表!$I$1&amp;(IF(VLOOKUP(B4552,属性中转表!A:G,7,FALSE)=0,0,VLOOKUP(VLOOKUP(B4552,属性中转表!A:G,7,FALSE),属性中转表!$K$2:$P$21,4,0)))+IFERROR(VLOOKUP(A4552,英雄数据表!A:K,IF(武魂!B4552&gt;=50,10,IF(武魂!B4552&gt;=25,6)),0),0))</f>
        <v>,"dpspro":200</v>
      </c>
      <c r="K4552" s="32" t="str">
        <f t="shared" si="302"/>
        <v>"atk":300,"hp":5000,"undpspro":100,"pvpdpspro":50,"pvpundpspro":50,"dpspro":200</v>
      </c>
      <c r="L4552" s="20" t="str">
        <f>IF(B4552&gt;=50,VLOOKUP(A4552,英雄数据表!A:L,11,FALSE),IF(B4552&gt;=25,VLOOKUP(A4552,英雄数据表!A:L,7,0),""))</f>
        <v>"3402602004"</v>
      </c>
      <c r="M4552" s="20" t="str">
        <f>IFERROR(VLOOKUP(B4552,属性中转表!$K$2:$O$21,5,FALSE),"")</f>
        <v/>
      </c>
      <c r="N4552" s="20" t="str">
        <f>IF(B4552=25,VLOOKUP(A4552,英雄数据表!A:L,8,FALSE),IF(B4552=50,VLOOKUP(A4552,英雄数据表!A:L,12,0),""))</f>
        <v/>
      </c>
    </row>
    <row r="4553" spans="1:14" x14ac:dyDescent="0.3">
      <c r="A4553" s="20">
        <v>34026</v>
      </c>
      <c r="B4553" s="21">
        <f t="shared" si="299"/>
        <v>52</v>
      </c>
      <c r="C4553" s="21">
        <v>5</v>
      </c>
      <c r="D4553" s="21">
        <f>VLOOKUP(A4553,英雄数据表!A:D,4,0)</f>
        <v>3</v>
      </c>
      <c r="E4553" s="20" t="str">
        <f>VLOOKUP(A4553,英雄数据表!A:C,3,0)</f>
        <v>死亡收割者</v>
      </c>
      <c r="F4553" s="20">
        <f t="shared" si="300"/>
        <v>34026</v>
      </c>
      <c r="G4553" s="20">
        <f t="shared" si="301"/>
        <v>34026</v>
      </c>
      <c r="H4553" s="21" t="str">
        <f>VLOOKUP(B4553,属性中转表!A:F,6,FALSE)</f>
        <v>"hp":194400,"atk":5400</v>
      </c>
      <c r="I4553" s="20" t="str">
        <f>IF(VLOOKUP(B4553,属性中转表!A:G,7,FALSE)=0,"",VLOOKUP(VLOOKUP(B4553,属性中转表!A:G,7,FALSE),属性中转表!$K$2:$P$21,6,0))&amp;IF(VLOOKUP(B4553,属性中转表!A:G,7,FALSE)&gt;=50,VLOOKUP(A4553,英雄数据表!A:K,9,0),IF(VLOOKUP(B4553,属性中转表!A:G,7,FALSE)&gt;=25,VLOOKUP(A4553,英雄数据表!A:K,5,0),""))</f>
        <v>"atk":300,"hp":5000,"undpspro":100,"pvpdpspro":50,"pvpundpspro":50</v>
      </c>
      <c r="J4553" s="20" t="str">
        <f>IF(I4553="","",属性中转表!$I$1&amp;(IF(VLOOKUP(B4553,属性中转表!A:G,7,FALSE)=0,0,VLOOKUP(VLOOKUP(B4553,属性中转表!A:G,7,FALSE),属性中转表!$K$2:$P$21,4,0)))+IFERROR(VLOOKUP(A4553,英雄数据表!A:K,IF(武魂!B4553&gt;=50,10,IF(武魂!B4553&gt;=25,6)),0),0))</f>
        <v>,"dpspro":200</v>
      </c>
      <c r="K4553" s="32" t="str">
        <f t="shared" si="302"/>
        <v>"atk":300,"hp":5000,"undpspro":100,"pvpdpspro":50,"pvpundpspro":50,"dpspro":200</v>
      </c>
      <c r="L4553" s="20" t="str">
        <f>IF(B4553&gt;=50,VLOOKUP(A4553,英雄数据表!A:L,11,FALSE),IF(B4553&gt;=25,VLOOKUP(A4553,英雄数据表!A:L,7,0),""))</f>
        <v>"3402602004"</v>
      </c>
      <c r="M4553" s="20" t="str">
        <f>IFERROR(VLOOKUP(B4553,属性中转表!$K$2:$O$21,5,FALSE),"")</f>
        <v/>
      </c>
      <c r="N4553" s="20" t="str">
        <f>IF(B4553=25,VLOOKUP(A4553,英雄数据表!A:L,8,FALSE),IF(B4553=50,VLOOKUP(A4553,英雄数据表!A:L,12,0),""))</f>
        <v/>
      </c>
    </row>
    <row r="4554" spans="1:14" x14ac:dyDescent="0.3">
      <c r="A4554" s="20">
        <v>34026</v>
      </c>
      <c r="B4554" s="21">
        <f t="shared" si="299"/>
        <v>53</v>
      </c>
      <c r="C4554" s="21">
        <v>5</v>
      </c>
      <c r="D4554" s="21">
        <f>VLOOKUP(A4554,英雄数据表!A:D,4,0)</f>
        <v>3</v>
      </c>
      <c r="E4554" s="20" t="str">
        <f>VLOOKUP(A4554,英雄数据表!A:C,3,0)</f>
        <v>死亡收割者</v>
      </c>
      <c r="F4554" s="20">
        <f t="shared" si="300"/>
        <v>34026</v>
      </c>
      <c r="G4554" s="20">
        <f t="shared" si="301"/>
        <v>34026</v>
      </c>
      <c r="H4554" s="21" t="str">
        <f>VLOOKUP(B4554,属性中转表!A:F,6,FALSE)</f>
        <v>"hp":199800,"atk":5550</v>
      </c>
      <c r="I4554" s="20" t="str">
        <f>IF(VLOOKUP(B4554,属性中转表!A:G,7,FALSE)=0,"",VLOOKUP(VLOOKUP(B4554,属性中转表!A:G,7,FALSE),属性中转表!$K$2:$P$21,6,0))&amp;IF(VLOOKUP(B4554,属性中转表!A:G,7,FALSE)&gt;=50,VLOOKUP(A4554,英雄数据表!A:K,9,0),IF(VLOOKUP(B4554,属性中转表!A:G,7,FALSE)&gt;=25,VLOOKUP(A4554,英雄数据表!A:K,5,0),""))</f>
        <v>"atk":300,"hp":5000,"undpspro":100,"pvpdpspro":50,"pvpundpspro":50</v>
      </c>
      <c r="J4554" s="20" t="str">
        <f>IF(I4554="","",属性中转表!$I$1&amp;(IF(VLOOKUP(B4554,属性中转表!A:G,7,FALSE)=0,0,VLOOKUP(VLOOKUP(B4554,属性中转表!A:G,7,FALSE),属性中转表!$K$2:$P$21,4,0)))+IFERROR(VLOOKUP(A4554,英雄数据表!A:K,IF(武魂!B4554&gt;=50,10,IF(武魂!B4554&gt;=25,6)),0),0))</f>
        <v>,"dpspro":200</v>
      </c>
      <c r="K4554" s="32" t="str">
        <f t="shared" si="302"/>
        <v>"atk":300,"hp":5000,"undpspro":100,"pvpdpspro":50,"pvpundpspro":50,"dpspro":200</v>
      </c>
      <c r="L4554" s="20" t="str">
        <f>IF(B4554&gt;=50,VLOOKUP(A4554,英雄数据表!A:L,11,FALSE),IF(B4554&gt;=25,VLOOKUP(A4554,英雄数据表!A:L,7,0),""))</f>
        <v>"3402602004"</v>
      </c>
      <c r="M4554" s="20" t="str">
        <f>IFERROR(VLOOKUP(B4554,属性中转表!$K$2:$O$21,5,FALSE),"")</f>
        <v/>
      </c>
      <c r="N4554" s="20" t="str">
        <f>IF(B4554=25,VLOOKUP(A4554,英雄数据表!A:L,8,FALSE),IF(B4554=50,VLOOKUP(A4554,英雄数据表!A:L,12,0),""))</f>
        <v/>
      </c>
    </row>
    <row r="4555" spans="1:14" x14ac:dyDescent="0.3">
      <c r="A4555" s="20">
        <v>34026</v>
      </c>
      <c r="B4555" s="21">
        <f t="shared" si="299"/>
        <v>54</v>
      </c>
      <c r="C4555" s="21">
        <v>5</v>
      </c>
      <c r="D4555" s="21">
        <f>VLOOKUP(A4555,英雄数据表!A:D,4,0)</f>
        <v>3</v>
      </c>
      <c r="E4555" s="20" t="str">
        <f>VLOOKUP(A4555,英雄数据表!A:C,3,0)</f>
        <v>死亡收割者</v>
      </c>
      <c r="F4555" s="20">
        <f t="shared" si="300"/>
        <v>34026</v>
      </c>
      <c r="G4555" s="20">
        <f t="shared" si="301"/>
        <v>34026</v>
      </c>
      <c r="H4555" s="21" t="str">
        <f>VLOOKUP(B4555,属性中转表!A:F,6,FALSE)</f>
        <v>"hp":205200,"atk":5700</v>
      </c>
      <c r="I4555" s="20" t="str">
        <f>IF(VLOOKUP(B4555,属性中转表!A:G,7,FALSE)=0,"",VLOOKUP(VLOOKUP(B4555,属性中转表!A:G,7,FALSE),属性中转表!$K$2:$P$21,6,0))&amp;IF(VLOOKUP(B4555,属性中转表!A:G,7,FALSE)&gt;=50,VLOOKUP(A4555,英雄数据表!A:K,9,0),IF(VLOOKUP(B4555,属性中转表!A:G,7,FALSE)&gt;=25,VLOOKUP(A4555,英雄数据表!A:K,5,0),""))</f>
        <v>"atk":300,"hp":5000,"undpspro":100,"pvpdpspro":50,"pvpundpspro":50</v>
      </c>
      <c r="J4555" s="20" t="str">
        <f>IF(I4555="","",属性中转表!$I$1&amp;(IF(VLOOKUP(B4555,属性中转表!A:G,7,FALSE)=0,0,VLOOKUP(VLOOKUP(B4555,属性中转表!A:G,7,FALSE),属性中转表!$K$2:$P$21,4,0)))+IFERROR(VLOOKUP(A4555,英雄数据表!A:K,IF(武魂!B4555&gt;=50,10,IF(武魂!B4555&gt;=25,6)),0),0))</f>
        <v>,"dpspro":200</v>
      </c>
      <c r="K4555" s="32" t="str">
        <f t="shared" si="302"/>
        <v>"atk":300,"hp":5000,"undpspro":100,"pvpdpspro":50,"pvpundpspro":50,"dpspro":200</v>
      </c>
      <c r="L4555" s="20" t="str">
        <f>IF(B4555&gt;=50,VLOOKUP(A4555,英雄数据表!A:L,11,FALSE),IF(B4555&gt;=25,VLOOKUP(A4555,英雄数据表!A:L,7,0),""))</f>
        <v>"3402602004"</v>
      </c>
      <c r="M4555" s="20" t="str">
        <f>IFERROR(VLOOKUP(B4555,属性中转表!$K$2:$O$21,5,FALSE),"")</f>
        <v/>
      </c>
      <c r="N4555" s="20" t="str">
        <f>IF(B4555=25,VLOOKUP(A4555,英雄数据表!A:L,8,FALSE),IF(B4555=50,VLOOKUP(A4555,英雄数据表!A:L,12,0),""))</f>
        <v/>
      </c>
    </row>
    <row r="4556" spans="1:14" x14ac:dyDescent="0.3">
      <c r="A4556" s="20">
        <v>34026</v>
      </c>
      <c r="B4556" s="21">
        <f t="shared" si="299"/>
        <v>55</v>
      </c>
      <c r="C4556" s="21">
        <v>5</v>
      </c>
      <c r="D4556" s="21">
        <f>VLOOKUP(A4556,英雄数据表!A:D,4,0)</f>
        <v>3</v>
      </c>
      <c r="E4556" s="20" t="str">
        <f>VLOOKUP(A4556,英雄数据表!A:C,3,0)</f>
        <v>死亡收割者</v>
      </c>
      <c r="F4556" s="20">
        <f t="shared" si="300"/>
        <v>34026</v>
      </c>
      <c r="G4556" s="20">
        <f t="shared" si="301"/>
        <v>34026</v>
      </c>
      <c r="H4556" s="21" t="str">
        <f>VLOOKUP(B4556,属性中转表!A:F,6,FALSE)</f>
        <v>"hp":210600,"atk":5850</v>
      </c>
      <c r="I4556" s="20" t="str">
        <f>IF(VLOOKUP(B4556,属性中转表!A:G,7,FALSE)=0,"",VLOOKUP(VLOOKUP(B4556,属性中转表!A:G,7,FALSE),属性中转表!$K$2:$P$21,6,0))&amp;IF(VLOOKUP(B4556,属性中转表!A:G,7,FALSE)&gt;=50,VLOOKUP(A4556,英雄数据表!A:K,9,0),IF(VLOOKUP(B4556,属性中转表!A:G,7,FALSE)&gt;=25,VLOOKUP(A4556,英雄数据表!A:K,5,0),""))</f>
        <v>"atk":300,"hp":5000,"undpspro":150,"pvpdpspro":50,"pvpundpspro":50</v>
      </c>
      <c r="J4556" s="20" t="str">
        <f>IF(I4556="","",属性中转表!$I$1&amp;(IF(VLOOKUP(B4556,属性中转表!A:G,7,FALSE)=0,0,VLOOKUP(VLOOKUP(B4556,属性中转表!A:G,7,FALSE),属性中转表!$K$2:$P$21,4,0)))+IFERROR(VLOOKUP(A4556,英雄数据表!A:K,IF(武魂!B4556&gt;=50,10,IF(武魂!B4556&gt;=25,6)),0),0))</f>
        <v>,"dpspro":200</v>
      </c>
      <c r="K4556" s="32" t="str">
        <f t="shared" si="302"/>
        <v>"atk":300,"hp":5000,"undpspro":150,"pvpdpspro":50,"pvpundpspro":50,"dpspro":200</v>
      </c>
      <c r="L4556" s="20" t="str">
        <f>IF(B4556&gt;=50,VLOOKUP(A4556,英雄数据表!A:L,11,FALSE),IF(B4556&gt;=25,VLOOKUP(A4556,英雄数据表!A:L,7,0),""))</f>
        <v>"3402602004"</v>
      </c>
      <c r="M4556" s="20" t="str">
        <f>IFERROR(VLOOKUP(B4556,属性中转表!$K$2:$O$21,5,FALSE),"")</f>
        <v>"undpspro":50</v>
      </c>
      <c r="N4556" s="20" t="str">
        <f>IF(B4556=25,VLOOKUP(A4556,英雄数据表!A:L,8,FALSE),IF(B4556=50,VLOOKUP(A4556,英雄数据表!A:L,12,0),""))</f>
        <v/>
      </c>
    </row>
    <row r="4557" spans="1:14" x14ac:dyDescent="0.3">
      <c r="A4557" s="20">
        <v>34026</v>
      </c>
      <c r="B4557" s="21">
        <f t="shared" si="299"/>
        <v>56</v>
      </c>
      <c r="C4557" s="21">
        <v>5</v>
      </c>
      <c r="D4557" s="21">
        <f>VLOOKUP(A4557,英雄数据表!A:D,4,0)</f>
        <v>3</v>
      </c>
      <c r="E4557" s="20" t="str">
        <f>VLOOKUP(A4557,英雄数据表!A:C,3,0)</f>
        <v>死亡收割者</v>
      </c>
      <c r="F4557" s="20">
        <f t="shared" si="300"/>
        <v>34026</v>
      </c>
      <c r="G4557" s="20">
        <f t="shared" si="301"/>
        <v>34026</v>
      </c>
      <c r="H4557" s="21" t="str">
        <f>VLOOKUP(B4557,属性中转表!A:F,6,FALSE)</f>
        <v>"hp":216000,"atk":6000</v>
      </c>
      <c r="I4557" s="20" t="str">
        <f>IF(VLOOKUP(B4557,属性中转表!A:G,7,FALSE)=0,"",VLOOKUP(VLOOKUP(B4557,属性中转表!A:G,7,FALSE),属性中转表!$K$2:$P$21,6,0))&amp;IF(VLOOKUP(B4557,属性中转表!A:G,7,FALSE)&gt;=50,VLOOKUP(A4557,英雄数据表!A:K,9,0),IF(VLOOKUP(B4557,属性中转表!A:G,7,FALSE)&gt;=25,VLOOKUP(A4557,英雄数据表!A:K,5,0),""))</f>
        <v>"atk":300,"hp":5000,"undpspro":150,"pvpdpspro":50,"pvpundpspro":50</v>
      </c>
      <c r="J4557" s="20" t="str">
        <f>IF(I4557="","",属性中转表!$I$1&amp;(IF(VLOOKUP(B4557,属性中转表!A:G,7,FALSE)=0,0,VLOOKUP(VLOOKUP(B4557,属性中转表!A:G,7,FALSE),属性中转表!$K$2:$P$21,4,0)))+IFERROR(VLOOKUP(A4557,英雄数据表!A:K,IF(武魂!B4557&gt;=50,10,IF(武魂!B4557&gt;=25,6)),0),0))</f>
        <v>,"dpspro":200</v>
      </c>
      <c r="K4557" s="32" t="str">
        <f t="shared" si="302"/>
        <v>"atk":300,"hp":5000,"undpspro":150,"pvpdpspro":50,"pvpundpspro":50,"dpspro":200</v>
      </c>
      <c r="L4557" s="20" t="str">
        <f>IF(B4557&gt;=50,VLOOKUP(A4557,英雄数据表!A:L,11,FALSE),IF(B4557&gt;=25,VLOOKUP(A4557,英雄数据表!A:L,7,0),""))</f>
        <v>"3402602004"</v>
      </c>
      <c r="M4557" s="20" t="str">
        <f>IFERROR(VLOOKUP(B4557,属性中转表!$K$2:$O$21,5,FALSE),"")</f>
        <v/>
      </c>
      <c r="N4557" s="20" t="str">
        <f>IF(B4557=25,VLOOKUP(A4557,英雄数据表!A:L,8,FALSE),IF(B4557=50,VLOOKUP(A4557,英雄数据表!A:L,12,0),""))</f>
        <v/>
      </c>
    </row>
    <row r="4558" spans="1:14" x14ac:dyDescent="0.3">
      <c r="A4558" s="20">
        <v>34026</v>
      </c>
      <c r="B4558" s="21">
        <f t="shared" si="299"/>
        <v>57</v>
      </c>
      <c r="C4558" s="21">
        <v>5</v>
      </c>
      <c r="D4558" s="21">
        <f>VLOOKUP(A4558,英雄数据表!A:D,4,0)</f>
        <v>3</v>
      </c>
      <c r="E4558" s="20" t="str">
        <f>VLOOKUP(A4558,英雄数据表!A:C,3,0)</f>
        <v>死亡收割者</v>
      </c>
      <c r="F4558" s="20">
        <f t="shared" si="300"/>
        <v>34026</v>
      </c>
      <c r="G4558" s="20">
        <f t="shared" si="301"/>
        <v>34026</v>
      </c>
      <c r="H4558" s="21" t="str">
        <f>VLOOKUP(B4558,属性中转表!A:F,6,FALSE)</f>
        <v>"hp":221400,"atk":6150</v>
      </c>
      <c r="I4558" s="20" t="str">
        <f>IF(VLOOKUP(B4558,属性中转表!A:G,7,FALSE)=0,"",VLOOKUP(VLOOKUP(B4558,属性中转表!A:G,7,FALSE),属性中转表!$K$2:$P$21,6,0))&amp;IF(VLOOKUP(B4558,属性中转表!A:G,7,FALSE)&gt;=50,VLOOKUP(A4558,英雄数据表!A:K,9,0),IF(VLOOKUP(B4558,属性中转表!A:G,7,FALSE)&gt;=25,VLOOKUP(A4558,英雄数据表!A:K,5,0),""))</f>
        <v>"atk":300,"hp":5000,"undpspro":150,"pvpdpspro":50,"pvpundpspro":50</v>
      </c>
      <c r="J4558" s="20" t="str">
        <f>IF(I4558="","",属性中转表!$I$1&amp;(IF(VLOOKUP(B4558,属性中转表!A:G,7,FALSE)=0,0,VLOOKUP(VLOOKUP(B4558,属性中转表!A:G,7,FALSE),属性中转表!$K$2:$P$21,4,0)))+IFERROR(VLOOKUP(A4558,英雄数据表!A:K,IF(武魂!B4558&gt;=50,10,IF(武魂!B4558&gt;=25,6)),0),0))</f>
        <v>,"dpspro":200</v>
      </c>
      <c r="K4558" s="32" t="str">
        <f t="shared" si="302"/>
        <v>"atk":300,"hp":5000,"undpspro":150,"pvpdpspro":50,"pvpundpspro":50,"dpspro":200</v>
      </c>
      <c r="L4558" s="20" t="str">
        <f>IF(B4558&gt;=50,VLOOKUP(A4558,英雄数据表!A:L,11,FALSE),IF(B4558&gt;=25,VLOOKUP(A4558,英雄数据表!A:L,7,0),""))</f>
        <v>"3402602004"</v>
      </c>
      <c r="M4558" s="20" t="str">
        <f>IFERROR(VLOOKUP(B4558,属性中转表!$K$2:$O$21,5,FALSE),"")</f>
        <v/>
      </c>
      <c r="N4558" s="20" t="str">
        <f>IF(B4558=25,VLOOKUP(A4558,英雄数据表!A:L,8,FALSE),IF(B4558=50,VLOOKUP(A4558,英雄数据表!A:L,12,0),""))</f>
        <v/>
      </c>
    </row>
    <row r="4559" spans="1:14" x14ac:dyDescent="0.3">
      <c r="A4559" s="20">
        <v>34026</v>
      </c>
      <c r="B4559" s="21">
        <f t="shared" si="299"/>
        <v>58</v>
      </c>
      <c r="C4559" s="21">
        <v>5</v>
      </c>
      <c r="D4559" s="21">
        <f>VLOOKUP(A4559,英雄数据表!A:D,4,0)</f>
        <v>3</v>
      </c>
      <c r="E4559" s="20" t="str">
        <f>VLOOKUP(A4559,英雄数据表!A:C,3,0)</f>
        <v>死亡收割者</v>
      </c>
      <c r="F4559" s="20">
        <f t="shared" si="300"/>
        <v>34026</v>
      </c>
      <c r="G4559" s="20">
        <f t="shared" si="301"/>
        <v>34026</v>
      </c>
      <c r="H4559" s="21" t="str">
        <f>VLOOKUP(B4559,属性中转表!A:F,6,FALSE)</f>
        <v>"hp":226800,"atk":6300</v>
      </c>
      <c r="I4559" s="20" t="str">
        <f>IF(VLOOKUP(B4559,属性中转表!A:G,7,FALSE)=0,"",VLOOKUP(VLOOKUP(B4559,属性中转表!A:G,7,FALSE),属性中转表!$K$2:$P$21,6,0))&amp;IF(VLOOKUP(B4559,属性中转表!A:G,7,FALSE)&gt;=50,VLOOKUP(A4559,英雄数据表!A:K,9,0),IF(VLOOKUP(B4559,属性中转表!A:G,7,FALSE)&gt;=25,VLOOKUP(A4559,英雄数据表!A:K,5,0),""))</f>
        <v>"atk":300,"hp":5000,"undpspro":150,"pvpdpspro":50,"pvpundpspro":50</v>
      </c>
      <c r="J4559" s="20" t="str">
        <f>IF(I4559="","",属性中转表!$I$1&amp;(IF(VLOOKUP(B4559,属性中转表!A:G,7,FALSE)=0,0,VLOOKUP(VLOOKUP(B4559,属性中转表!A:G,7,FALSE),属性中转表!$K$2:$P$21,4,0)))+IFERROR(VLOOKUP(A4559,英雄数据表!A:K,IF(武魂!B4559&gt;=50,10,IF(武魂!B4559&gt;=25,6)),0),0))</f>
        <v>,"dpspro":200</v>
      </c>
      <c r="K4559" s="32" t="str">
        <f t="shared" si="302"/>
        <v>"atk":300,"hp":5000,"undpspro":150,"pvpdpspro":50,"pvpundpspro":50,"dpspro":200</v>
      </c>
      <c r="L4559" s="20" t="str">
        <f>IF(B4559&gt;=50,VLOOKUP(A4559,英雄数据表!A:L,11,FALSE),IF(B4559&gt;=25,VLOOKUP(A4559,英雄数据表!A:L,7,0),""))</f>
        <v>"3402602004"</v>
      </c>
      <c r="M4559" s="20" t="str">
        <f>IFERROR(VLOOKUP(B4559,属性中转表!$K$2:$O$21,5,FALSE),"")</f>
        <v/>
      </c>
      <c r="N4559" s="20" t="str">
        <f>IF(B4559=25,VLOOKUP(A4559,英雄数据表!A:L,8,FALSE),IF(B4559=50,VLOOKUP(A4559,英雄数据表!A:L,12,0),""))</f>
        <v/>
      </c>
    </row>
    <row r="4560" spans="1:14" x14ac:dyDescent="0.3">
      <c r="A4560" s="20">
        <v>34026</v>
      </c>
      <c r="B4560" s="21">
        <f t="shared" si="299"/>
        <v>59</v>
      </c>
      <c r="C4560" s="21">
        <v>5</v>
      </c>
      <c r="D4560" s="21">
        <f>VLOOKUP(A4560,英雄数据表!A:D,4,0)</f>
        <v>3</v>
      </c>
      <c r="E4560" s="20" t="str">
        <f>VLOOKUP(A4560,英雄数据表!A:C,3,0)</f>
        <v>死亡收割者</v>
      </c>
      <c r="F4560" s="20">
        <f t="shared" si="300"/>
        <v>34026</v>
      </c>
      <c r="G4560" s="20">
        <f t="shared" si="301"/>
        <v>34026</v>
      </c>
      <c r="H4560" s="21" t="str">
        <f>VLOOKUP(B4560,属性中转表!A:F,6,FALSE)</f>
        <v>"hp":232200,"atk":6450</v>
      </c>
      <c r="I4560" s="20" t="str">
        <f>IF(VLOOKUP(B4560,属性中转表!A:G,7,FALSE)=0,"",VLOOKUP(VLOOKUP(B4560,属性中转表!A:G,7,FALSE),属性中转表!$K$2:$P$21,6,0))&amp;IF(VLOOKUP(B4560,属性中转表!A:G,7,FALSE)&gt;=50,VLOOKUP(A4560,英雄数据表!A:K,9,0),IF(VLOOKUP(B4560,属性中转表!A:G,7,FALSE)&gt;=25,VLOOKUP(A4560,英雄数据表!A:K,5,0),""))</f>
        <v>"atk":300,"hp":5000,"undpspro":150,"pvpdpspro":50,"pvpundpspro":50</v>
      </c>
      <c r="J4560" s="20" t="str">
        <f>IF(I4560="","",属性中转表!$I$1&amp;(IF(VLOOKUP(B4560,属性中转表!A:G,7,FALSE)=0,0,VLOOKUP(VLOOKUP(B4560,属性中转表!A:G,7,FALSE),属性中转表!$K$2:$P$21,4,0)))+IFERROR(VLOOKUP(A4560,英雄数据表!A:K,IF(武魂!B4560&gt;=50,10,IF(武魂!B4560&gt;=25,6)),0),0))</f>
        <v>,"dpspro":200</v>
      </c>
      <c r="K4560" s="32" t="str">
        <f t="shared" si="302"/>
        <v>"atk":300,"hp":5000,"undpspro":150,"pvpdpspro":50,"pvpundpspro":50,"dpspro":200</v>
      </c>
      <c r="L4560" s="20" t="str">
        <f>IF(B4560&gt;=50,VLOOKUP(A4560,英雄数据表!A:L,11,FALSE),IF(B4560&gt;=25,VLOOKUP(A4560,英雄数据表!A:L,7,0),""))</f>
        <v>"3402602004"</v>
      </c>
      <c r="M4560" s="20" t="str">
        <f>IFERROR(VLOOKUP(B4560,属性中转表!$K$2:$O$21,5,FALSE),"")</f>
        <v/>
      </c>
      <c r="N4560" s="20" t="str">
        <f>IF(B4560=25,VLOOKUP(A4560,英雄数据表!A:L,8,FALSE),IF(B4560=50,VLOOKUP(A4560,英雄数据表!A:L,12,0),""))</f>
        <v/>
      </c>
    </row>
    <row r="4561" spans="1:14" x14ac:dyDescent="0.3">
      <c r="A4561" s="20">
        <v>34026</v>
      </c>
      <c r="B4561" s="21">
        <f t="shared" si="299"/>
        <v>60</v>
      </c>
      <c r="C4561" s="21">
        <v>5</v>
      </c>
      <c r="D4561" s="21">
        <f>VLOOKUP(A4561,英雄数据表!A:D,4,0)</f>
        <v>3</v>
      </c>
      <c r="E4561" s="20" t="str">
        <f>VLOOKUP(A4561,英雄数据表!A:C,3,0)</f>
        <v>死亡收割者</v>
      </c>
      <c r="F4561" s="20">
        <f t="shared" si="300"/>
        <v>34026</v>
      </c>
      <c r="G4561" s="20">
        <f t="shared" si="301"/>
        <v>34026</v>
      </c>
      <c r="H4561" s="21" t="str">
        <f>VLOOKUP(B4561,属性中转表!A:F,6,FALSE)</f>
        <v>"hp":237600,"atk":6600</v>
      </c>
      <c r="I4561" s="20" t="str">
        <f>IF(VLOOKUP(B4561,属性中转表!A:G,7,FALSE)=0,"",VLOOKUP(VLOOKUP(B4561,属性中转表!A:G,7,FALSE),属性中转表!$K$2:$P$21,6,0))&amp;IF(VLOOKUP(B4561,属性中转表!A:G,7,FALSE)&gt;=50,VLOOKUP(A4561,英雄数据表!A:K,9,0),IF(VLOOKUP(B4561,属性中转表!A:G,7,FALSE)&gt;=25,VLOOKUP(A4561,英雄数据表!A:K,5,0),""))</f>
        <v>"atk":300,"hp":5000,"undpspro":150,"pvpdpspro":50,"pvpundpspro":50</v>
      </c>
      <c r="J4561" s="20" t="str">
        <f>IF(I4561="","",属性中转表!$I$1&amp;(IF(VLOOKUP(B4561,属性中转表!A:G,7,FALSE)=0,0,VLOOKUP(VLOOKUP(B4561,属性中转表!A:G,7,FALSE),属性中转表!$K$2:$P$21,4,0)))+IFERROR(VLOOKUP(A4561,英雄数据表!A:K,IF(武魂!B4561&gt;=50,10,IF(武魂!B4561&gt;=25,6)),0),0))</f>
        <v>,"dpspro":250</v>
      </c>
      <c r="K4561" s="32" t="str">
        <f t="shared" si="302"/>
        <v>"atk":300,"hp":5000,"undpspro":150,"pvpdpspro":50,"pvpundpspro":50,"dpspro":250</v>
      </c>
      <c r="L4561" s="20" t="str">
        <f>IF(B4561&gt;=50,VLOOKUP(A4561,英雄数据表!A:L,11,FALSE),IF(B4561&gt;=25,VLOOKUP(A4561,英雄数据表!A:L,7,0),""))</f>
        <v>"3402602004"</v>
      </c>
      <c r="M4561" s="20" t="str">
        <f>IFERROR(VLOOKUP(B4561,属性中转表!$K$2:$O$21,5,FALSE),"")</f>
        <v>"dpspro":50</v>
      </c>
      <c r="N4561" s="20" t="str">
        <f>IF(B4561=25,VLOOKUP(A4561,英雄数据表!A:L,8,FALSE),IF(B4561=50,VLOOKUP(A4561,英雄数据表!A:L,12,0),""))</f>
        <v/>
      </c>
    </row>
    <row r="4562" spans="1:14" x14ac:dyDescent="0.3">
      <c r="A4562" s="20">
        <v>34026</v>
      </c>
      <c r="B4562" s="21">
        <f t="shared" si="299"/>
        <v>61</v>
      </c>
      <c r="C4562" s="21">
        <v>5</v>
      </c>
      <c r="D4562" s="21">
        <f>VLOOKUP(A4562,英雄数据表!A:D,4,0)</f>
        <v>3</v>
      </c>
      <c r="E4562" s="20" t="str">
        <f>VLOOKUP(A4562,英雄数据表!A:C,3,0)</f>
        <v>死亡收割者</v>
      </c>
      <c r="F4562" s="20">
        <f t="shared" si="300"/>
        <v>34026</v>
      </c>
      <c r="G4562" s="20">
        <f t="shared" si="301"/>
        <v>34026</v>
      </c>
      <c r="H4562" s="21" t="str">
        <f>VLOOKUP(B4562,属性中转表!A:F,6,FALSE)</f>
        <v>"hp":243000,"atk":6750</v>
      </c>
      <c r="I4562" s="20" t="str">
        <f>IF(VLOOKUP(B4562,属性中转表!A:G,7,FALSE)=0,"",VLOOKUP(VLOOKUP(B4562,属性中转表!A:G,7,FALSE),属性中转表!$K$2:$P$21,6,0))&amp;IF(VLOOKUP(B4562,属性中转表!A:G,7,FALSE)&gt;=50,VLOOKUP(A4562,英雄数据表!A:K,9,0),IF(VLOOKUP(B4562,属性中转表!A:G,7,FALSE)&gt;=25,VLOOKUP(A4562,英雄数据表!A:K,5,0),""))</f>
        <v>"atk":300,"hp":5000,"undpspro":150,"pvpdpspro":50,"pvpundpspro":50</v>
      </c>
      <c r="J4562" s="20" t="str">
        <f>IF(I4562="","",属性中转表!$I$1&amp;(IF(VLOOKUP(B4562,属性中转表!A:G,7,FALSE)=0,0,VLOOKUP(VLOOKUP(B4562,属性中转表!A:G,7,FALSE),属性中转表!$K$2:$P$21,4,0)))+IFERROR(VLOOKUP(A4562,英雄数据表!A:K,IF(武魂!B4562&gt;=50,10,IF(武魂!B4562&gt;=25,6)),0),0))</f>
        <v>,"dpspro":250</v>
      </c>
      <c r="K4562" s="32" t="str">
        <f t="shared" si="302"/>
        <v>"atk":300,"hp":5000,"undpspro":150,"pvpdpspro":50,"pvpundpspro":50,"dpspro":250</v>
      </c>
      <c r="L4562" s="20" t="str">
        <f>IF(B4562&gt;=50,VLOOKUP(A4562,英雄数据表!A:L,11,FALSE),IF(B4562&gt;=25,VLOOKUP(A4562,英雄数据表!A:L,7,0),""))</f>
        <v>"3402602004"</v>
      </c>
      <c r="M4562" s="20" t="str">
        <f>IFERROR(VLOOKUP(B4562,属性中转表!$K$2:$O$21,5,FALSE),"")</f>
        <v/>
      </c>
      <c r="N4562" s="20" t="str">
        <f>IF(B4562=25,VLOOKUP(A4562,英雄数据表!A:L,8,FALSE),IF(B4562=50,VLOOKUP(A4562,英雄数据表!A:L,12,0),""))</f>
        <v/>
      </c>
    </row>
    <row r="4563" spans="1:14" x14ac:dyDescent="0.3">
      <c r="A4563" s="20">
        <v>34026</v>
      </c>
      <c r="B4563" s="21">
        <f t="shared" si="299"/>
        <v>62</v>
      </c>
      <c r="C4563" s="21">
        <v>5</v>
      </c>
      <c r="D4563" s="21">
        <f>VLOOKUP(A4563,英雄数据表!A:D,4,0)</f>
        <v>3</v>
      </c>
      <c r="E4563" s="20" t="str">
        <f>VLOOKUP(A4563,英雄数据表!A:C,3,0)</f>
        <v>死亡收割者</v>
      </c>
      <c r="F4563" s="20">
        <f t="shared" si="300"/>
        <v>34026</v>
      </c>
      <c r="G4563" s="20">
        <f t="shared" si="301"/>
        <v>34026</v>
      </c>
      <c r="H4563" s="21" t="str">
        <f>VLOOKUP(B4563,属性中转表!A:F,6,FALSE)</f>
        <v>"hp":248400,"atk":6900</v>
      </c>
      <c r="I4563" s="20" t="str">
        <f>IF(VLOOKUP(B4563,属性中转表!A:G,7,FALSE)=0,"",VLOOKUP(VLOOKUP(B4563,属性中转表!A:G,7,FALSE),属性中转表!$K$2:$P$21,6,0))&amp;IF(VLOOKUP(B4563,属性中转表!A:G,7,FALSE)&gt;=50,VLOOKUP(A4563,英雄数据表!A:K,9,0),IF(VLOOKUP(B4563,属性中转表!A:G,7,FALSE)&gt;=25,VLOOKUP(A4563,英雄数据表!A:K,5,0),""))</f>
        <v>"atk":300,"hp":5000,"undpspro":150,"pvpdpspro":50,"pvpundpspro":50</v>
      </c>
      <c r="J4563" s="20" t="str">
        <f>IF(I4563="","",属性中转表!$I$1&amp;(IF(VLOOKUP(B4563,属性中转表!A:G,7,FALSE)=0,0,VLOOKUP(VLOOKUP(B4563,属性中转表!A:G,7,FALSE),属性中转表!$K$2:$P$21,4,0)))+IFERROR(VLOOKUP(A4563,英雄数据表!A:K,IF(武魂!B4563&gt;=50,10,IF(武魂!B4563&gt;=25,6)),0),0))</f>
        <v>,"dpspro":250</v>
      </c>
      <c r="K4563" s="32" t="str">
        <f t="shared" si="302"/>
        <v>"atk":300,"hp":5000,"undpspro":150,"pvpdpspro":50,"pvpundpspro":50,"dpspro":250</v>
      </c>
      <c r="L4563" s="20" t="str">
        <f>IF(B4563&gt;=50,VLOOKUP(A4563,英雄数据表!A:L,11,FALSE),IF(B4563&gt;=25,VLOOKUP(A4563,英雄数据表!A:L,7,0),""))</f>
        <v>"3402602004"</v>
      </c>
      <c r="M4563" s="20" t="str">
        <f>IFERROR(VLOOKUP(B4563,属性中转表!$K$2:$O$21,5,FALSE),"")</f>
        <v/>
      </c>
      <c r="N4563" s="20" t="str">
        <f>IF(B4563=25,VLOOKUP(A4563,英雄数据表!A:L,8,FALSE),IF(B4563=50,VLOOKUP(A4563,英雄数据表!A:L,12,0),""))</f>
        <v/>
      </c>
    </row>
    <row r="4564" spans="1:14" x14ac:dyDescent="0.3">
      <c r="A4564" s="20">
        <v>34026</v>
      </c>
      <c r="B4564" s="21">
        <f t="shared" si="299"/>
        <v>63</v>
      </c>
      <c r="C4564" s="21">
        <v>5</v>
      </c>
      <c r="D4564" s="21">
        <f>VLOOKUP(A4564,英雄数据表!A:D,4,0)</f>
        <v>3</v>
      </c>
      <c r="E4564" s="20" t="str">
        <f>VLOOKUP(A4564,英雄数据表!A:C,3,0)</f>
        <v>死亡收割者</v>
      </c>
      <c r="F4564" s="20">
        <f t="shared" si="300"/>
        <v>34026</v>
      </c>
      <c r="G4564" s="20">
        <f t="shared" si="301"/>
        <v>34026</v>
      </c>
      <c r="H4564" s="21" t="str">
        <f>VLOOKUP(B4564,属性中转表!A:F,6,FALSE)</f>
        <v>"hp":253800,"atk":7050</v>
      </c>
      <c r="I4564" s="20" t="str">
        <f>IF(VLOOKUP(B4564,属性中转表!A:G,7,FALSE)=0,"",VLOOKUP(VLOOKUP(B4564,属性中转表!A:G,7,FALSE),属性中转表!$K$2:$P$21,6,0))&amp;IF(VLOOKUP(B4564,属性中转表!A:G,7,FALSE)&gt;=50,VLOOKUP(A4564,英雄数据表!A:K,9,0),IF(VLOOKUP(B4564,属性中转表!A:G,7,FALSE)&gt;=25,VLOOKUP(A4564,英雄数据表!A:K,5,0),""))</f>
        <v>"atk":300,"hp":5000,"undpspro":150,"pvpdpspro":50,"pvpundpspro":50</v>
      </c>
      <c r="J4564" s="20" t="str">
        <f>IF(I4564="","",属性中转表!$I$1&amp;(IF(VLOOKUP(B4564,属性中转表!A:G,7,FALSE)=0,0,VLOOKUP(VLOOKUP(B4564,属性中转表!A:G,7,FALSE),属性中转表!$K$2:$P$21,4,0)))+IFERROR(VLOOKUP(A4564,英雄数据表!A:K,IF(武魂!B4564&gt;=50,10,IF(武魂!B4564&gt;=25,6)),0),0))</f>
        <v>,"dpspro":250</v>
      </c>
      <c r="K4564" s="32" t="str">
        <f t="shared" si="302"/>
        <v>"atk":300,"hp":5000,"undpspro":150,"pvpdpspro":50,"pvpundpspro":50,"dpspro":250</v>
      </c>
      <c r="L4564" s="20" t="str">
        <f>IF(B4564&gt;=50,VLOOKUP(A4564,英雄数据表!A:L,11,FALSE),IF(B4564&gt;=25,VLOOKUP(A4564,英雄数据表!A:L,7,0),""))</f>
        <v>"3402602004"</v>
      </c>
      <c r="M4564" s="20" t="str">
        <f>IFERROR(VLOOKUP(B4564,属性中转表!$K$2:$O$21,5,FALSE),"")</f>
        <v/>
      </c>
      <c r="N4564" s="20" t="str">
        <f>IF(B4564=25,VLOOKUP(A4564,英雄数据表!A:L,8,FALSE),IF(B4564=50,VLOOKUP(A4564,英雄数据表!A:L,12,0),""))</f>
        <v/>
      </c>
    </row>
    <row r="4565" spans="1:14" x14ac:dyDescent="0.3">
      <c r="A4565" s="20">
        <v>34026</v>
      </c>
      <c r="B4565" s="21">
        <f t="shared" si="299"/>
        <v>64</v>
      </c>
      <c r="C4565" s="21">
        <v>5</v>
      </c>
      <c r="D4565" s="21">
        <f>VLOOKUP(A4565,英雄数据表!A:D,4,0)</f>
        <v>3</v>
      </c>
      <c r="E4565" s="20" t="str">
        <f>VLOOKUP(A4565,英雄数据表!A:C,3,0)</f>
        <v>死亡收割者</v>
      </c>
      <c r="F4565" s="20">
        <f t="shared" si="300"/>
        <v>34026</v>
      </c>
      <c r="G4565" s="20">
        <f t="shared" si="301"/>
        <v>34026</v>
      </c>
      <c r="H4565" s="21" t="str">
        <f>VLOOKUP(B4565,属性中转表!A:F,6,FALSE)</f>
        <v>"hp":259200,"atk":7200</v>
      </c>
      <c r="I4565" s="20" t="str">
        <f>IF(VLOOKUP(B4565,属性中转表!A:G,7,FALSE)=0,"",VLOOKUP(VLOOKUP(B4565,属性中转表!A:G,7,FALSE),属性中转表!$K$2:$P$21,6,0))&amp;IF(VLOOKUP(B4565,属性中转表!A:G,7,FALSE)&gt;=50,VLOOKUP(A4565,英雄数据表!A:K,9,0),IF(VLOOKUP(B4565,属性中转表!A:G,7,FALSE)&gt;=25,VLOOKUP(A4565,英雄数据表!A:K,5,0),""))</f>
        <v>"atk":300,"hp":5000,"undpspro":150,"pvpdpspro":50,"pvpundpspro":50</v>
      </c>
      <c r="J4565" s="20" t="str">
        <f>IF(I4565="","",属性中转表!$I$1&amp;(IF(VLOOKUP(B4565,属性中转表!A:G,7,FALSE)=0,0,VLOOKUP(VLOOKUP(B4565,属性中转表!A:G,7,FALSE),属性中转表!$K$2:$P$21,4,0)))+IFERROR(VLOOKUP(A4565,英雄数据表!A:K,IF(武魂!B4565&gt;=50,10,IF(武魂!B4565&gt;=25,6)),0),0))</f>
        <v>,"dpspro":250</v>
      </c>
      <c r="K4565" s="32" t="str">
        <f t="shared" si="302"/>
        <v>"atk":300,"hp":5000,"undpspro":150,"pvpdpspro":50,"pvpundpspro":50,"dpspro":250</v>
      </c>
      <c r="L4565" s="20" t="str">
        <f>IF(B4565&gt;=50,VLOOKUP(A4565,英雄数据表!A:L,11,FALSE),IF(B4565&gt;=25,VLOOKUP(A4565,英雄数据表!A:L,7,0),""))</f>
        <v>"3402602004"</v>
      </c>
      <c r="M4565" s="20" t="str">
        <f>IFERROR(VLOOKUP(B4565,属性中转表!$K$2:$O$21,5,FALSE),"")</f>
        <v/>
      </c>
      <c r="N4565" s="20" t="str">
        <f>IF(B4565=25,VLOOKUP(A4565,英雄数据表!A:L,8,FALSE),IF(B4565=50,VLOOKUP(A4565,英雄数据表!A:L,12,0),""))</f>
        <v/>
      </c>
    </row>
    <row r="4566" spans="1:14" x14ac:dyDescent="0.3">
      <c r="A4566" s="20">
        <v>34026</v>
      </c>
      <c r="B4566" s="21">
        <f t="shared" si="299"/>
        <v>65</v>
      </c>
      <c r="C4566" s="21">
        <v>5</v>
      </c>
      <c r="D4566" s="21">
        <f>VLOOKUP(A4566,英雄数据表!A:D,4,0)</f>
        <v>3</v>
      </c>
      <c r="E4566" s="20" t="str">
        <f>VLOOKUP(A4566,英雄数据表!A:C,3,0)</f>
        <v>死亡收割者</v>
      </c>
      <c r="F4566" s="20">
        <f t="shared" si="300"/>
        <v>34026</v>
      </c>
      <c r="G4566" s="20">
        <f t="shared" si="301"/>
        <v>34026</v>
      </c>
      <c r="H4566" s="21" t="str">
        <f>VLOOKUP(B4566,属性中转表!A:F,6,FALSE)</f>
        <v>"hp":264600,"atk":7350</v>
      </c>
      <c r="I4566" s="20" t="str">
        <f>IF(VLOOKUP(B4566,属性中转表!A:G,7,FALSE)=0,"",VLOOKUP(VLOOKUP(B4566,属性中转表!A:G,7,FALSE),属性中转表!$K$2:$P$21,6,0))&amp;IF(VLOOKUP(B4566,属性中转表!A:G,7,FALSE)&gt;=50,VLOOKUP(A4566,英雄数据表!A:K,9,0),IF(VLOOKUP(B4566,属性中转表!A:G,7,FALSE)&gt;=25,VLOOKUP(A4566,英雄数据表!A:K,5,0),""))</f>
        <v>"atk":300,"hp":5000,"undpspro":150,"pvpdpspro":100,"pvpundpspro":50</v>
      </c>
      <c r="J4566" s="20" t="str">
        <f>IF(I4566="","",属性中转表!$I$1&amp;(IF(VLOOKUP(B4566,属性中转表!A:G,7,FALSE)=0,0,VLOOKUP(VLOOKUP(B4566,属性中转表!A:G,7,FALSE),属性中转表!$K$2:$P$21,4,0)))+IFERROR(VLOOKUP(A4566,英雄数据表!A:K,IF(武魂!B4566&gt;=50,10,IF(武魂!B4566&gt;=25,6)),0),0))</f>
        <v>,"dpspro":250</v>
      </c>
      <c r="K4566" s="32" t="str">
        <f t="shared" si="302"/>
        <v>"atk":300,"hp":5000,"undpspro":150,"pvpdpspro":100,"pvpundpspro":50,"dpspro":250</v>
      </c>
      <c r="L4566" s="20" t="str">
        <f>IF(B4566&gt;=50,VLOOKUP(A4566,英雄数据表!A:L,11,FALSE),IF(B4566&gt;=25,VLOOKUP(A4566,英雄数据表!A:L,7,0),""))</f>
        <v>"3402602004"</v>
      </c>
      <c r="M4566" s="20" t="str">
        <f>IFERROR(VLOOKUP(B4566,属性中转表!$K$2:$O$21,5,FALSE),"")</f>
        <v>"pvpdpspro":50</v>
      </c>
      <c r="N4566" s="20" t="str">
        <f>IF(B4566=25,VLOOKUP(A4566,英雄数据表!A:L,8,FALSE),IF(B4566=50,VLOOKUP(A4566,英雄数据表!A:L,12,0),""))</f>
        <v/>
      </c>
    </row>
    <row r="4567" spans="1:14" x14ac:dyDescent="0.3">
      <c r="A4567" s="20">
        <v>34026</v>
      </c>
      <c r="B4567" s="21">
        <f t="shared" si="299"/>
        <v>66</v>
      </c>
      <c r="C4567" s="21">
        <v>5</v>
      </c>
      <c r="D4567" s="21">
        <f>VLOOKUP(A4567,英雄数据表!A:D,4,0)</f>
        <v>3</v>
      </c>
      <c r="E4567" s="20" t="str">
        <f>VLOOKUP(A4567,英雄数据表!A:C,3,0)</f>
        <v>死亡收割者</v>
      </c>
      <c r="F4567" s="20">
        <f t="shared" si="300"/>
        <v>34026</v>
      </c>
      <c r="G4567" s="20">
        <f t="shared" si="301"/>
        <v>34026</v>
      </c>
      <c r="H4567" s="21" t="str">
        <f>VLOOKUP(B4567,属性中转表!A:F,6,FALSE)</f>
        <v>"hp":270000,"atk":7500</v>
      </c>
      <c r="I4567" s="20" t="str">
        <f>IF(VLOOKUP(B4567,属性中转表!A:G,7,FALSE)=0,"",VLOOKUP(VLOOKUP(B4567,属性中转表!A:G,7,FALSE),属性中转表!$K$2:$P$21,6,0))&amp;IF(VLOOKUP(B4567,属性中转表!A:G,7,FALSE)&gt;=50,VLOOKUP(A4567,英雄数据表!A:K,9,0),IF(VLOOKUP(B4567,属性中转表!A:G,7,FALSE)&gt;=25,VLOOKUP(A4567,英雄数据表!A:K,5,0),""))</f>
        <v>"atk":300,"hp":5000,"undpspro":150,"pvpdpspro":100,"pvpundpspro":50</v>
      </c>
      <c r="J4567" s="20" t="str">
        <f>IF(I4567="","",属性中转表!$I$1&amp;(IF(VLOOKUP(B4567,属性中转表!A:G,7,FALSE)=0,0,VLOOKUP(VLOOKUP(B4567,属性中转表!A:G,7,FALSE),属性中转表!$K$2:$P$21,4,0)))+IFERROR(VLOOKUP(A4567,英雄数据表!A:K,IF(武魂!B4567&gt;=50,10,IF(武魂!B4567&gt;=25,6)),0),0))</f>
        <v>,"dpspro":250</v>
      </c>
      <c r="K4567" s="32" t="str">
        <f t="shared" si="302"/>
        <v>"atk":300,"hp":5000,"undpspro":150,"pvpdpspro":100,"pvpundpspro":50,"dpspro":250</v>
      </c>
      <c r="L4567" s="20" t="str">
        <f>IF(B4567&gt;=50,VLOOKUP(A4567,英雄数据表!A:L,11,FALSE),IF(B4567&gt;=25,VLOOKUP(A4567,英雄数据表!A:L,7,0),""))</f>
        <v>"3402602004"</v>
      </c>
      <c r="M4567" s="20" t="str">
        <f>IFERROR(VLOOKUP(B4567,属性中转表!$K$2:$O$21,5,FALSE),"")</f>
        <v/>
      </c>
      <c r="N4567" s="20" t="str">
        <f>IF(B4567=25,VLOOKUP(A4567,英雄数据表!A:L,8,FALSE),IF(B4567=50,VLOOKUP(A4567,英雄数据表!A:L,12,0),""))</f>
        <v/>
      </c>
    </row>
    <row r="4568" spans="1:14" x14ac:dyDescent="0.3">
      <c r="A4568" s="20">
        <v>34026</v>
      </c>
      <c r="B4568" s="21">
        <f t="shared" si="299"/>
        <v>67</v>
      </c>
      <c r="C4568" s="21">
        <v>5</v>
      </c>
      <c r="D4568" s="21">
        <f>VLOOKUP(A4568,英雄数据表!A:D,4,0)</f>
        <v>3</v>
      </c>
      <c r="E4568" s="20" t="str">
        <f>VLOOKUP(A4568,英雄数据表!A:C,3,0)</f>
        <v>死亡收割者</v>
      </c>
      <c r="F4568" s="20">
        <f t="shared" si="300"/>
        <v>34026</v>
      </c>
      <c r="G4568" s="20">
        <f t="shared" si="301"/>
        <v>34026</v>
      </c>
      <c r="H4568" s="21" t="str">
        <f>VLOOKUP(B4568,属性中转表!A:F,6,FALSE)</f>
        <v>"hp":275400,"atk":7650</v>
      </c>
      <c r="I4568" s="20" t="str">
        <f>IF(VLOOKUP(B4568,属性中转表!A:G,7,FALSE)=0,"",VLOOKUP(VLOOKUP(B4568,属性中转表!A:G,7,FALSE),属性中转表!$K$2:$P$21,6,0))&amp;IF(VLOOKUP(B4568,属性中转表!A:G,7,FALSE)&gt;=50,VLOOKUP(A4568,英雄数据表!A:K,9,0),IF(VLOOKUP(B4568,属性中转表!A:G,7,FALSE)&gt;=25,VLOOKUP(A4568,英雄数据表!A:K,5,0),""))</f>
        <v>"atk":300,"hp":5000,"undpspro":150,"pvpdpspro":100,"pvpundpspro":50</v>
      </c>
      <c r="J4568" s="20" t="str">
        <f>IF(I4568="","",属性中转表!$I$1&amp;(IF(VLOOKUP(B4568,属性中转表!A:G,7,FALSE)=0,0,VLOOKUP(VLOOKUP(B4568,属性中转表!A:G,7,FALSE),属性中转表!$K$2:$P$21,4,0)))+IFERROR(VLOOKUP(A4568,英雄数据表!A:K,IF(武魂!B4568&gt;=50,10,IF(武魂!B4568&gt;=25,6)),0),0))</f>
        <v>,"dpspro":250</v>
      </c>
      <c r="K4568" s="32" t="str">
        <f t="shared" si="302"/>
        <v>"atk":300,"hp":5000,"undpspro":150,"pvpdpspro":100,"pvpundpspro":50,"dpspro":250</v>
      </c>
      <c r="L4568" s="20" t="str">
        <f>IF(B4568&gt;=50,VLOOKUP(A4568,英雄数据表!A:L,11,FALSE),IF(B4568&gt;=25,VLOOKUP(A4568,英雄数据表!A:L,7,0),""))</f>
        <v>"3402602004"</v>
      </c>
      <c r="M4568" s="20" t="str">
        <f>IFERROR(VLOOKUP(B4568,属性中转表!$K$2:$O$21,5,FALSE),"")</f>
        <v/>
      </c>
      <c r="N4568" s="20" t="str">
        <f>IF(B4568=25,VLOOKUP(A4568,英雄数据表!A:L,8,FALSE),IF(B4568=50,VLOOKUP(A4568,英雄数据表!A:L,12,0),""))</f>
        <v/>
      </c>
    </row>
    <row r="4569" spans="1:14" x14ac:dyDescent="0.3">
      <c r="A4569" s="20">
        <v>34026</v>
      </c>
      <c r="B4569" s="21">
        <f t="shared" si="299"/>
        <v>68</v>
      </c>
      <c r="C4569" s="21">
        <v>5</v>
      </c>
      <c r="D4569" s="21">
        <f>VLOOKUP(A4569,英雄数据表!A:D,4,0)</f>
        <v>3</v>
      </c>
      <c r="E4569" s="20" t="str">
        <f>VLOOKUP(A4569,英雄数据表!A:C,3,0)</f>
        <v>死亡收割者</v>
      </c>
      <c r="F4569" s="20">
        <f t="shared" si="300"/>
        <v>34026</v>
      </c>
      <c r="G4569" s="20">
        <f t="shared" si="301"/>
        <v>34026</v>
      </c>
      <c r="H4569" s="21" t="str">
        <f>VLOOKUP(B4569,属性中转表!A:F,6,FALSE)</f>
        <v>"hp":280800,"atk":7800</v>
      </c>
      <c r="I4569" s="20" t="str">
        <f>IF(VLOOKUP(B4569,属性中转表!A:G,7,FALSE)=0,"",VLOOKUP(VLOOKUP(B4569,属性中转表!A:G,7,FALSE),属性中转表!$K$2:$P$21,6,0))&amp;IF(VLOOKUP(B4569,属性中转表!A:G,7,FALSE)&gt;=50,VLOOKUP(A4569,英雄数据表!A:K,9,0),IF(VLOOKUP(B4569,属性中转表!A:G,7,FALSE)&gt;=25,VLOOKUP(A4569,英雄数据表!A:K,5,0),""))</f>
        <v>"atk":300,"hp":5000,"undpspro":150,"pvpdpspro":100,"pvpundpspro":50</v>
      </c>
      <c r="J4569" s="20" t="str">
        <f>IF(I4569="","",属性中转表!$I$1&amp;(IF(VLOOKUP(B4569,属性中转表!A:G,7,FALSE)=0,0,VLOOKUP(VLOOKUP(B4569,属性中转表!A:G,7,FALSE),属性中转表!$K$2:$P$21,4,0)))+IFERROR(VLOOKUP(A4569,英雄数据表!A:K,IF(武魂!B4569&gt;=50,10,IF(武魂!B4569&gt;=25,6)),0),0))</f>
        <v>,"dpspro":250</v>
      </c>
      <c r="K4569" s="32" t="str">
        <f t="shared" si="302"/>
        <v>"atk":300,"hp":5000,"undpspro":150,"pvpdpspro":100,"pvpundpspro":50,"dpspro":250</v>
      </c>
      <c r="L4569" s="20" t="str">
        <f>IF(B4569&gt;=50,VLOOKUP(A4569,英雄数据表!A:L,11,FALSE),IF(B4569&gt;=25,VLOOKUP(A4569,英雄数据表!A:L,7,0),""))</f>
        <v>"3402602004"</v>
      </c>
      <c r="M4569" s="20" t="str">
        <f>IFERROR(VLOOKUP(B4569,属性中转表!$K$2:$O$21,5,FALSE),"")</f>
        <v/>
      </c>
      <c r="N4569" s="20" t="str">
        <f>IF(B4569=25,VLOOKUP(A4569,英雄数据表!A:L,8,FALSE),IF(B4569=50,VLOOKUP(A4569,英雄数据表!A:L,12,0),""))</f>
        <v/>
      </c>
    </row>
    <row r="4570" spans="1:14" x14ac:dyDescent="0.3">
      <c r="A4570" s="20">
        <v>34026</v>
      </c>
      <c r="B4570" s="21">
        <f t="shared" si="299"/>
        <v>69</v>
      </c>
      <c r="C4570" s="21">
        <v>5</v>
      </c>
      <c r="D4570" s="21">
        <f>VLOOKUP(A4570,英雄数据表!A:D,4,0)</f>
        <v>3</v>
      </c>
      <c r="E4570" s="20" t="str">
        <f>VLOOKUP(A4570,英雄数据表!A:C,3,0)</f>
        <v>死亡收割者</v>
      </c>
      <c r="F4570" s="20">
        <f t="shared" si="300"/>
        <v>34026</v>
      </c>
      <c r="G4570" s="20">
        <f t="shared" si="301"/>
        <v>34026</v>
      </c>
      <c r="H4570" s="21" t="str">
        <f>VLOOKUP(B4570,属性中转表!A:F,6,FALSE)</f>
        <v>"hp":286200,"atk":7950</v>
      </c>
      <c r="I4570" s="20" t="str">
        <f>IF(VLOOKUP(B4570,属性中转表!A:G,7,FALSE)=0,"",VLOOKUP(VLOOKUP(B4570,属性中转表!A:G,7,FALSE),属性中转表!$K$2:$P$21,6,0))&amp;IF(VLOOKUP(B4570,属性中转表!A:G,7,FALSE)&gt;=50,VLOOKUP(A4570,英雄数据表!A:K,9,0),IF(VLOOKUP(B4570,属性中转表!A:G,7,FALSE)&gt;=25,VLOOKUP(A4570,英雄数据表!A:K,5,0),""))</f>
        <v>"atk":300,"hp":5000,"undpspro":150,"pvpdpspro":100,"pvpundpspro":50</v>
      </c>
      <c r="J4570" s="20" t="str">
        <f>IF(I4570="","",属性中转表!$I$1&amp;(IF(VLOOKUP(B4570,属性中转表!A:G,7,FALSE)=0,0,VLOOKUP(VLOOKUP(B4570,属性中转表!A:G,7,FALSE),属性中转表!$K$2:$P$21,4,0)))+IFERROR(VLOOKUP(A4570,英雄数据表!A:K,IF(武魂!B4570&gt;=50,10,IF(武魂!B4570&gt;=25,6)),0),0))</f>
        <v>,"dpspro":250</v>
      </c>
      <c r="K4570" s="32" t="str">
        <f t="shared" si="302"/>
        <v>"atk":300,"hp":5000,"undpspro":150,"pvpdpspro":100,"pvpundpspro":50,"dpspro":250</v>
      </c>
      <c r="L4570" s="20" t="str">
        <f>IF(B4570&gt;=50,VLOOKUP(A4570,英雄数据表!A:L,11,FALSE),IF(B4570&gt;=25,VLOOKUP(A4570,英雄数据表!A:L,7,0),""))</f>
        <v>"3402602004"</v>
      </c>
      <c r="M4570" s="20" t="str">
        <f>IFERROR(VLOOKUP(B4570,属性中转表!$K$2:$O$21,5,FALSE),"")</f>
        <v/>
      </c>
      <c r="N4570" s="20" t="str">
        <f>IF(B4570=25,VLOOKUP(A4570,英雄数据表!A:L,8,FALSE),IF(B4570=50,VLOOKUP(A4570,英雄数据表!A:L,12,0),""))</f>
        <v/>
      </c>
    </row>
    <row r="4571" spans="1:14" x14ac:dyDescent="0.3">
      <c r="A4571" s="20">
        <v>34026</v>
      </c>
      <c r="B4571" s="21">
        <f t="shared" si="299"/>
        <v>70</v>
      </c>
      <c r="C4571" s="21">
        <v>5</v>
      </c>
      <c r="D4571" s="21">
        <f>VLOOKUP(A4571,英雄数据表!A:D,4,0)</f>
        <v>3</v>
      </c>
      <c r="E4571" s="20" t="str">
        <f>VLOOKUP(A4571,英雄数据表!A:C,3,0)</f>
        <v>死亡收割者</v>
      </c>
      <c r="F4571" s="20">
        <f t="shared" si="300"/>
        <v>34026</v>
      </c>
      <c r="G4571" s="20">
        <f t="shared" si="301"/>
        <v>34026</v>
      </c>
      <c r="H4571" s="21" t="str">
        <f>VLOOKUP(B4571,属性中转表!A:F,6,FALSE)</f>
        <v>"hp":291600,"atk":8100</v>
      </c>
      <c r="I4571" s="20" t="str">
        <f>IF(VLOOKUP(B4571,属性中转表!A:G,7,FALSE)=0,"",VLOOKUP(VLOOKUP(B4571,属性中转表!A:G,7,FALSE),属性中转表!$K$2:$P$21,6,0))&amp;IF(VLOOKUP(B4571,属性中转表!A:G,7,FALSE)&gt;=50,VLOOKUP(A4571,英雄数据表!A:K,9,0),IF(VLOOKUP(B4571,属性中转表!A:G,7,FALSE)&gt;=25,VLOOKUP(A4571,英雄数据表!A:K,5,0),""))</f>
        <v>"atk":300,"hp":5000,"undpspro":150,"pvpdpspro":100,"pvpundpspro":100</v>
      </c>
      <c r="J4571" s="20" t="str">
        <f>IF(I4571="","",属性中转表!$I$1&amp;(IF(VLOOKUP(B4571,属性中转表!A:G,7,FALSE)=0,0,VLOOKUP(VLOOKUP(B4571,属性中转表!A:G,7,FALSE),属性中转表!$K$2:$P$21,4,0)))+IFERROR(VLOOKUP(A4571,英雄数据表!A:K,IF(武魂!B4571&gt;=50,10,IF(武魂!B4571&gt;=25,6)),0),0))</f>
        <v>,"dpspro":250</v>
      </c>
      <c r="K4571" s="32" t="str">
        <f t="shared" si="302"/>
        <v>"atk":300,"hp":5000,"undpspro":150,"pvpdpspro":100,"pvpundpspro":100,"dpspro":250</v>
      </c>
      <c r="L4571" s="20" t="str">
        <f>IF(B4571&gt;=50,VLOOKUP(A4571,英雄数据表!A:L,11,FALSE),IF(B4571&gt;=25,VLOOKUP(A4571,英雄数据表!A:L,7,0),""))</f>
        <v>"3402602004"</v>
      </c>
      <c r="M4571" s="20" t="str">
        <f>IFERROR(VLOOKUP(B4571,属性中转表!$K$2:$O$21,5,FALSE),"")</f>
        <v>"pvpundpspro":50</v>
      </c>
      <c r="N4571" s="20" t="str">
        <f>IF(B4571=25,VLOOKUP(A4571,英雄数据表!A:L,8,FALSE),IF(B4571=50,VLOOKUP(A4571,英雄数据表!A:L,12,0),""))</f>
        <v/>
      </c>
    </row>
    <row r="4572" spans="1:14" x14ac:dyDescent="0.3">
      <c r="A4572" s="20">
        <v>34026</v>
      </c>
      <c r="B4572" s="21">
        <f t="shared" si="299"/>
        <v>71</v>
      </c>
      <c r="C4572" s="21">
        <v>5</v>
      </c>
      <c r="D4572" s="21">
        <f>VLOOKUP(A4572,英雄数据表!A:D,4,0)</f>
        <v>3</v>
      </c>
      <c r="E4572" s="20" t="str">
        <f>VLOOKUP(A4572,英雄数据表!A:C,3,0)</f>
        <v>死亡收割者</v>
      </c>
      <c r="F4572" s="20">
        <f t="shared" si="300"/>
        <v>34026</v>
      </c>
      <c r="G4572" s="20">
        <f t="shared" si="301"/>
        <v>34026</v>
      </c>
      <c r="H4572" s="21" t="str">
        <f>VLOOKUP(B4572,属性中转表!A:F,6,FALSE)</f>
        <v>"hp":297000,"atk":8250</v>
      </c>
      <c r="I4572" s="20" t="str">
        <f>IF(VLOOKUP(B4572,属性中转表!A:G,7,FALSE)=0,"",VLOOKUP(VLOOKUP(B4572,属性中转表!A:G,7,FALSE),属性中转表!$K$2:$P$21,6,0))&amp;IF(VLOOKUP(B4572,属性中转表!A:G,7,FALSE)&gt;=50,VLOOKUP(A4572,英雄数据表!A:K,9,0),IF(VLOOKUP(B4572,属性中转表!A:G,7,FALSE)&gt;=25,VLOOKUP(A4572,英雄数据表!A:K,5,0),""))</f>
        <v>"atk":300,"hp":5000,"undpspro":150,"pvpdpspro":100,"pvpundpspro":100</v>
      </c>
      <c r="J4572" s="20" t="str">
        <f>IF(I4572="","",属性中转表!$I$1&amp;(IF(VLOOKUP(B4572,属性中转表!A:G,7,FALSE)=0,0,VLOOKUP(VLOOKUP(B4572,属性中转表!A:G,7,FALSE),属性中转表!$K$2:$P$21,4,0)))+IFERROR(VLOOKUP(A4572,英雄数据表!A:K,IF(武魂!B4572&gt;=50,10,IF(武魂!B4572&gt;=25,6)),0),0))</f>
        <v>,"dpspro":250</v>
      </c>
      <c r="K4572" s="32" t="str">
        <f t="shared" si="302"/>
        <v>"atk":300,"hp":5000,"undpspro":150,"pvpdpspro":100,"pvpundpspro":100,"dpspro":250</v>
      </c>
      <c r="L4572" s="20" t="str">
        <f>IF(B4572&gt;=50,VLOOKUP(A4572,英雄数据表!A:L,11,FALSE),IF(B4572&gt;=25,VLOOKUP(A4572,英雄数据表!A:L,7,0),""))</f>
        <v>"3402602004"</v>
      </c>
      <c r="M4572" s="20" t="str">
        <f>IFERROR(VLOOKUP(B4572,属性中转表!$K$2:$O$21,5,FALSE),"")</f>
        <v/>
      </c>
      <c r="N4572" s="20" t="str">
        <f>IF(B4572=25,VLOOKUP(A4572,英雄数据表!A:L,8,FALSE),IF(B4572=50,VLOOKUP(A4572,英雄数据表!A:L,12,0),""))</f>
        <v/>
      </c>
    </row>
    <row r="4573" spans="1:14" x14ac:dyDescent="0.3">
      <c r="A4573" s="20">
        <v>34026</v>
      </c>
      <c r="B4573" s="21">
        <f t="shared" si="299"/>
        <v>72</v>
      </c>
      <c r="C4573" s="21">
        <v>5</v>
      </c>
      <c r="D4573" s="21">
        <f>VLOOKUP(A4573,英雄数据表!A:D,4,0)</f>
        <v>3</v>
      </c>
      <c r="E4573" s="20" t="str">
        <f>VLOOKUP(A4573,英雄数据表!A:C,3,0)</f>
        <v>死亡收割者</v>
      </c>
      <c r="F4573" s="20">
        <f t="shared" si="300"/>
        <v>34026</v>
      </c>
      <c r="G4573" s="20">
        <f t="shared" si="301"/>
        <v>34026</v>
      </c>
      <c r="H4573" s="21" t="str">
        <f>VLOOKUP(B4573,属性中转表!A:F,6,FALSE)</f>
        <v>"hp":302400,"atk":8400</v>
      </c>
      <c r="I4573" s="20" t="str">
        <f>IF(VLOOKUP(B4573,属性中转表!A:G,7,FALSE)=0,"",VLOOKUP(VLOOKUP(B4573,属性中转表!A:G,7,FALSE),属性中转表!$K$2:$P$21,6,0))&amp;IF(VLOOKUP(B4573,属性中转表!A:G,7,FALSE)&gt;=50,VLOOKUP(A4573,英雄数据表!A:K,9,0),IF(VLOOKUP(B4573,属性中转表!A:G,7,FALSE)&gt;=25,VLOOKUP(A4573,英雄数据表!A:K,5,0),""))</f>
        <v>"atk":300,"hp":5000,"undpspro":150,"pvpdpspro":100,"pvpundpspro":100</v>
      </c>
      <c r="J4573" s="20" t="str">
        <f>IF(I4573="","",属性中转表!$I$1&amp;(IF(VLOOKUP(B4573,属性中转表!A:G,7,FALSE)=0,0,VLOOKUP(VLOOKUP(B4573,属性中转表!A:G,7,FALSE),属性中转表!$K$2:$P$21,4,0)))+IFERROR(VLOOKUP(A4573,英雄数据表!A:K,IF(武魂!B4573&gt;=50,10,IF(武魂!B4573&gt;=25,6)),0),0))</f>
        <v>,"dpspro":250</v>
      </c>
      <c r="K4573" s="32" t="str">
        <f t="shared" si="302"/>
        <v>"atk":300,"hp":5000,"undpspro":150,"pvpdpspro":100,"pvpundpspro":100,"dpspro":250</v>
      </c>
      <c r="L4573" s="20" t="str">
        <f>IF(B4573&gt;=50,VLOOKUP(A4573,英雄数据表!A:L,11,FALSE),IF(B4573&gt;=25,VLOOKUP(A4573,英雄数据表!A:L,7,0),""))</f>
        <v>"3402602004"</v>
      </c>
      <c r="M4573" s="20" t="str">
        <f>IFERROR(VLOOKUP(B4573,属性中转表!$K$2:$O$21,5,FALSE),"")</f>
        <v/>
      </c>
      <c r="N4573" s="20" t="str">
        <f>IF(B4573=25,VLOOKUP(A4573,英雄数据表!A:L,8,FALSE),IF(B4573=50,VLOOKUP(A4573,英雄数据表!A:L,12,0),""))</f>
        <v/>
      </c>
    </row>
    <row r="4574" spans="1:14" x14ac:dyDescent="0.3">
      <c r="A4574" s="20">
        <v>34026</v>
      </c>
      <c r="B4574" s="21">
        <f t="shared" si="299"/>
        <v>73</v>
      </c>
      <c r="C4574" s="21">
        <v>5</v>
      </c>
      <c r="D4574" s="21">
        <f>VLOOKUP(A4574,英雄数据表!A:D,4,0)</f>
        <v>3</v>
      </c>
      <c r="E4574" s="20" t="str">
        <f>VLOOKUP(A4574,英雄数据表!A:C,3,0)</f>
        <v>死亡收割者</v>
      </c>
      <c r="F4574" s="20">
        <f t="shared" si="300"/>
        <v>34026</v>
      </c>
      <c r="G4574" s="20">
        <f t="shared" si="301"/>
        <v>34026</v>
      </c>
      <c r="H4574" s="21" t="str">
        <f>VLOOKUP(B4574,属性中转表!A:F,6,FALSE)</f>
        <v>"hp":307800,"atk":8550</v>
      </c>
      <c r="I4574" s="20" t="str">
        <f>IF(VLOOKUP(B4574,属性中转表!A:G,7,FALSE)=0,"",VLOOKUP(VLOOKUP(B4574,属性中转表!A:G,7,FALSE),属性中转表!$K$2:$P$21,6,0))&amp;IF(VLOOKUP(B4574,属性中转表!A:G,7,FALSE)&gt;=50,VLOOKUP(A4574,英雄数据表!A:K,9,0),IF(VLOOKUP(B4574,属性中转表!A:G,7,FALSE)&gt;=25,VLOOKUP(A4574,英雄数据表!A:K,5,0),""))</f>
        <v>"atk":300,"hp":5000,"undpspro":150,"pvpdpspro":100,"pvpundpspro":100</v>
      </c>
      <c r="J4574" s="20" t="str">
        <f>IF(I4574="","",属性中转表!$I$1&amp;(IF(VLOOKUP(B4574,属性中转表!A:G,7,FALSE)=0,0,VLOOKUP(VLOOKUP(B4574,属性中转表!A:G,7,FALSE),属性中转表!$K$2:$P$21,4,0)))+IFERROR(VLOOKUP(A4574,英雄数据表!A:K,IF(武魂!B4574&gt;=50,10,IF(武魂!B4574&gt;=25,6)),0),0))</f>
        <v>,"dpspro":250</v>
      </c>
      <c r="K4574" s="32" t="str">
        <f t="shared" si="302"/>
        <v>"atk":300,"hp":5000,"undpspro":150,"pvpdpspro":100,"pvpundpspro":100,"dpspro":250</v>
      </c>
      <c r="L4574" s="20" t="str">
        <f>IF(B4574&gt;=50,VLOOKUP(A4574,英雄数据表!A:L,11,FALSE),IF(B4574&gt;=25,VLOOKUP(A4574,英雄数据表!A:L,7,0),""))</f>
        <v>"3402602004"</v>
      </c>
      <c r="M4574" s="20" t="str">
        <f>IFERROR(VLOOKUP(B4574,属性中转表!$K$2:$O$21,5,FALSE),"")</f>
        <v/>
      </c>
      <c r="N4574" s="20" t="str">
        <f>IF(B4574=25,VLOOKUP(A4574,英雄数据表!A:L,8,FALSE),IF(B4574=50,VLOOKUP(A4574,英雄数据表!A:L,12,0),""))</f>
        <v/>
      </c>
    </row>
    <row r="4575" spans="1:14" x14ac:dyDescent="0.3">
      <c r="A4575" s="20">
        <v>34026</v>
      </c>
      <c r="B4575" s="21">
        <f t="shared" si="299"/>
        <v>74</v>
      </c>
      <c r="C4575" s="21">
        <v>5</v>
      </c>
      <c r="D4575" s="21">
        <f>VLOOKUP(A4575,英雄数据表!A:D,4,0)</f>
        <v>3</v>
      </c>
      <c r="E4575" s="20" t="str">
        <f>VLOOKUP(A4575,英雄数据表!A:C,3,0)</f>
        <v>死亡收割者</v>
      </c>
      <c r="F4575" s="20">
        <f t="shared" si="300"/>
        <v>34026</v>
      </c>
      <c r="G4575" s="20">
        <f t="shared" si="301"/>
        <v>34026</v>
      </c>
      <c r="H4575" s="21" t="str">
        <f>VLOOKUP(B4575,属性中转表!A:F,6,FALSE)</f>
        <v>"hp":313200,"atk":8700</v>
      </c>
      <c r="I4575" s="20" t="str">
        <f>IF(VLOOKUP(B4575,属性中转表!A:G,7,FALSE)=0,"",VLOOKUP(VLOOKUP(B4575,属性中转表!A:G,7,FALSE),属性中转表!$K$2:$P$21,6,0))&amp;IF(VLOOKUP(B4575,属性中转表!A:G,7,FALSE)&gt;=50,VLOOKUP(A4575,英雄数据表!A:K,9,0),IF(VLOOKUP(B4575,属性中转表!A:G,7,FALSE)&gt;=25,VLOOKUP(A4575,英雄数据表!A:K,5,0),""))</f>
        <v>"atk":300,"hp":5000,"undpspro":150,"pvpdpspro":100,"pvpundpspro":100</v>
      </c>
      <c r="J4575" s="20" t="str">
        <f>IF(I4575="","",属性中转表!$I$1&amp;(IF(VLOOKUP(B4575,属性中转表!A:G,7,FALSE)=0,0,VLOOKUP(VLOOKUP(B4575,属性中转表!A:G,7,FALSE),属性中转表!$K$2:$P$21,4,0)))+IFERROR(VLOOKUP(A4575,英雄数据表!A:K,IF(武魂!B4575&gt;=50,10,IF(武魂!B4575&gt;=25,6)),0),0))</f>
        <v>,"dpspro":250</v>
      </c>
      <c r="K4575" s="32" t="str">
        <f t="shared" si="302"/>
        <v>"atk":300,"hp":5000,"undpspro":150,"pvpdpspro":100,"pvpundpspro":100,"dpspro":250</v>
      </c>
      <c r="L4575" s="20" t="str">
        <f>IF(B4575&gt;=50,VLOOKUP(A4575,英雄数据表!A:L,11,FALSE),IF(B4575&gt;=25,VLOOKUP(A4575,英雄数据表!A:L,7,0),""))</f>
        <v>"3402602004"</v>
      </c>
      <c r="M4575" s="20" t="str">
        <f>IFERROR(VLOOKUP(B4575,属性中转表!$K$2:$O$21,5,FALSE),"")</f>
        <v/>
      </c>
      <c r="N4575" s="20" t="str">
        <f>IF(B4575=25,VLOOKUP(A4575,英雄数据表!A:L,8,FALSE),IF(B4575=50,VLOOKUP(A4575,英雄数据表!A:L,12,0),""))</f>
        <v/>
      </c>
    </row>
    <row r="4576" spans="1:14" x14ac:dyDescent="0.3">
      <c r="A4576" s="20">
        <v>34026</v>
      </c>
      <c r="B4576" s="21">
        <f t="shared" si="299"/>
        <v>75</v>
      </c>
      <c r="C4576" s="21">
        <v>5</v>
      </c>
      <c r="D4576" s="21">
        <f>VLOOKUP(A4576,英雄数据表!A:D,4,0)</f>
        <v>3</v>
      </c>
      <c r="E4576" s="20" t="str">
        <f>VLOOKUP(A4576,英雄数据表!A:C,3,0)</f>
        <v>死亡收割者</v>
      </c>
      <c r="F4576" s="20">
        <f t="shared" si="300"/>
        <v>34026</v>
      </c>
      <c r="G4576" s="20">
        <f t="shared" si="301"/>
        <v>34026</v>
      </c>
      <c r="H4576" s="21" t="str">
        <f>VLOOKUP(B4576,属性中转表!A:F,6,FALSE)</f>
        <v>"hp":318600,"atk":8850</v>
      </c>
      <c r="I4576" s="20" t="str">
        <f>IF(VLOOKUP(B4576,属性中转表!A:G,7,FALSE)=0,"",VLOOKUP(VLOOKUP(B4576,属性中转表!A:G,7,FALSE),属性中转表!$K$2:$P$21,6,0))&amp;IF(VLOOKUP(B4576,属性中转表!A:G,7,FALSE)&gt;=50,VLOOKUP(A4576,英雄数据表!A:K,9,0),IF(VLOOKUP(B4576,属性中转表!A:G,7,FALSE)&gt;=25,VLOOKUP(A4576,英雄数据表!A:K,5,0),""))</f>
        <v>"atk":600,"hp":10000,"undpspro":150,"pvpdpspro":100,"pvpundpspro":100,"speed":10</v>
      </c>
      <c r="J4576" s="20" t="str">
        <f>IF(I4576="","",属性中转表!$I$1&amp;(IF(VLOOKUP(B4576,属性中转表!A:G,7,FALSE)=0,0,VLOOKUP(VLOOKUP(B4576,属性中转表!A:G,7,FALSE),属性中转表!$K$2:$P$21,4,0)))+IFERROR(VLOOKUP(A4576,英雄数据表!A:K,IF(武魂!B4576&gt;=50,10,IF(武魂!B4576&gt;=25,6)),0),0))</f>
        <v>,"dpspro":250</v>
      </c>
      <c r="K4576" s="32" t="str">
        <f t="shared" si="302"/>
        <v>"atk":600,"hp":10000,"undpspro":150,"pvpdpspro":100,"pvpundpspro":100,"speed":10,"dpspro":250</v>
      </c>
      <c r="L4576" s="20" t="str">
        <f>IF(B4576&gt;=50,VLOOKUP(A4576,英雄数据表!A:L,11,FALSE),IF(B4576&gt;=25,VLOOKUP(A4576,英雄数据表!A:L,7,0),""))</f>
        <v>"3402602004"</v>
      </c>
      <c r="M4576" s="20" t="str">
        <f>IFERROR(VLOOKUP(B4576,属性中转表!$K$2:$O$21,5,FALSE),"")</f>
        <v>"speed":10,"atk":300,"hp":5000</v>
      </c>
      <c r="N4576" s="20" t="str">
        <f>IF(B4576=25,VLOOKUP(A4576,英雄数据表!A:L,8,FALSE),IF(B4576=50,VLOOKUP(A4576,英雄数据表!A:L,12,0),""))</f>
        <v/>
      </c>
    </row>
    <row r="4577" spans="1:14" x14ac:dyDescent="0.3">
      <c r="A4577" s="20">
        <v>34026</v>
      </c>
      <c r="B4577" s="21">
        <f t="shared" si="299"/>
        <v>76</v>
      </c>
      <c r="C4577" s="21">
        <v>5</v>
      </c>
      <c r="D4577" s="21">
        <f>VLOOKUP(A4577,英雄数据表!A:D,4,0)</f>
        <v>3</v>
      </c>
      <c r="E4577" s="20" t="str">
        <f>VLOOKUP(A4577,英雄数据表!A:C,3,0)</f>
        <v>死亡收割者</v>
      </c>
      <c r="F4577" s="20">
        <f t="shared" si="300"/>
        <v>34026</v>
      </c>
      <c r="G4577" s="20">
        <f t="shared" si="301"/>
        <v>34026</v>
      </c>
      <c r="H4577" s="21" t="str">
        <f>VLOOKUP(B4577,属性中转表!A:F,6,FALSE)</f>
        <v>"hp":324000,"atk":9000</v>
      </c>
      <c r="I4577" s="20" t="str">
        <f>IF(VLOOKUP(B4577,属性中转表!A:G,7,FALSE)=0,"",VLOOKUP(VLOOKUP(B4577,属性中转表!A:G,7,FALSE),属性中转表!$K$2:$P$21,6,0))&amp;IF(VLOOKUP(B4577,属性中转表!A:G,7,FALSE)&gt;=50,VLOOKUP(A4577,英雄数据表!A:K,9,0),IF(VLOOKUP(B4577,属性中转表!A:G,7,FALSE)&gt;=25,VLOOKUP(A4577,英雄数据表!A:K,5,0),""))</f>
        <v>"atk":600,"hp":10000,"undpspro":150,"pvpdpspro":100,"pvpundpspro":100,"speed":10</v>
      </c>
      <c r="J4577" s="20" t="str">
        <f>IF(I4577="","",属性中转表!$I$1&amp;(IF(VLOOKUP(B4577,属性中转表!A:G,7,FALSE)=0,0,VLOOKUP(VLOOKUP(B4577,属性中转表!A:G,7,FALSE),属性中转表!$K$2:$P$21,4,0)))+IFERROR(VLOOKUP(A4577,英雄数据表!A:K,IF(武魂!B4577&gt;=50,10,IF(武魂!B4577&gt;=25,6)),0),0))</f>
        <v>,"dpspro":250</v>
      </c>
      <c r="K4577" s="32" t="str">
        <f t="shared" si="302"/>
        <v>"atk":600,"hp":10000,"undpspro":150,"pvpdpspro":100,"pvpundpspro":100,"speed":10,"dpspro":250</v>
      </c>
      <c r="L4577" s="20" t="str">
        <f>IF(B4577&gt;=50,VLOOKUP(A4577,英雄数据表!A:L,11,FALSE),IF(B4577&gt;=25,VLOOKUP(A4577,英雄数据表!A:L,7,0),""))</f>
        <v>"3402602004"</v>
      </c>
      <c r="M4577" s="20" t="str">
        <f>IFERROR(VLOOKUP(B4577,属性中转表!$K$2:$O$21,5,FALSE),"")</f>
        <v/>
      </c>
      <c r="N4577" s="20" t="str">
        <f>IF(B4577=25,VLOOKUP(A4577,英雄数据表!A:L,8,FALSE),IF(B4577=50,VLOOKUP(A4577,英雄数据表!A:L,12,0),""))</f>
        <v/>
      </c>
    </row>
    <row r="4578" spans="1:14" x14ac:dyDescent="0.3">
      <c r="A4578" s="20">
        <v>34026</v>
      </c>
      <c r="B4578" s="21">
        <f t="shared" si="299"/>
        <v>77</v>
      </c>
      <c r="C4578" s="21">
        <v>5</v>
      </c>
      <c r="D4578" s="21">
        <f>VLOOKUP(A4578,英雄数据表!A:D,4,0)</f>
        <v>3</v>
      </c>
      <c r="E4578" s="20" t="str">
        <f>VLOOKUP(A4578,英雄数据表!A:C,3,0)</f>
        <v>死亡收割者</v>
      </c>
      <c r="F4578" s="20">
        <f t="shared" si="300"/>
        <v>34026</v>
      </c>
      <c r="G4578" s="20">
        <f t="shared" si="301"/>
        <v>34026</v>
      </c>
      <c r="H4578" s="21" t="str">
        <f>VLOOKUP(B4578,属性中转表!A:F,6,FALSE)</f>
        <v>"hp":329400,"atk":9150</v>
      </c>
      <c r="I4578" s="20" t="str">
        <f>IF(VLOOKUP(B4578,属性中转表!A:G,7,FALSE)=0,"",VLOOKUP(VLOOKUP(B4578,属性中转表!A:G,7,FALSE),属性中转表!$K$2:$P$21,6,0))&amp;IF(VLOOKUP(B4578,属性中转表!A:G,7,FALSE)&gt;=50,VLOOKUP(A4578,英雄数据表!A:K,9,0),IF(VLOOKUP(B4578,属性中转表!A:G,7,FALSE)&gt;=25,VLOOKUP(A4578,英雄数据表!A:K,5,0),""))</f>
        <v>"atk":600,"hp":10000,"undpspro":150,"pvpdpspro":100,"pvpundpspro":100,"speed":10</v>
      </c>
      <c r="J4578" s="20" t="str">
        <f>IF(I4578="","",属性中转表!$I$1&amp;(IF(VLOOKUP(B4578,属性中转表!A:G,7,FALSE)=0,0,VLOOKUP(VLOOKUP(B4578,属性中转表!A:G,7,FALSE),属性中转表!$K$2:$P$21,4,0)))+IFERROR(VLOOKUP(A4578,英雄数据表!A:K,IF(武魂!B4578&gt;=50,10,IF(武魂!B4578&gt;=25,6)),0),0))</f>
        <v>,"dpspro":250</v>
      </c>
      <c r="K4578" s="32" t="str">
        <f t="shared" si="302"/>
        <v>"atk":600,"hp":10000,"undpspro":150,"pvpdpspro":100,"pvpundpspro":100,"speed":10,"dpspro":250</v>
      </c>
      <c r="L4578" s="20" t="str">
        <f>IF(B4578&gt;=50,VLOOKUP(A4578,英雄数据表!A:L,11,FALSE),IF(B4578&gt;=25,VLOOKUP(A4578,英雄数据表!A:L,7,0),""))</f>
        <v>"3402602004"</v>
      </c>
      <c r="M4578" s="20" t="str">
        <f>IFERROR(VLOOKUP(B4578,属性中转表!$K$2:$O$21,5,FALSE),"")</f>
        <v/>
      </c>
      <c r="N4578" s="20" t="str">
        <f>IF(B4578=25,VLOOKUP(A4578,英雄数据表!A:L,8,FALSE),IF(B4578=50,VLOOKUP(A4578,英雄数据表!A:L,12,0),""))</f>
        <v/>
      </c>
    </row>
    <row r="4579" spans="1:14" x14ac:dyDescent="0.3">
      <c r="A4579" s="20">
        <v>34026</v>
      </c>
      <c r="B4579" s="21">
        <f t="shared" ref="B4579:B4742" si="303">IF(A4579=A4578,B4578+1,1)</f>
        <v>78</v>
      </c>
      <c r="C4579" s="21">
        <v>5</v>
      </c>
      <c r="D4579" s="21">
        <f>VLOOKUP(A4579,英雄数据表!A:D,4,0)</f>
        <v>3</v>
      </c>
      <c r="E4579" s="20" t="str">
        <f>VLOOKUP(A4579,英雄数据表!A:C,3,0)</f>
        <v>死亡收割者</v>
      </c>
      <c r="F4579" s="20">
        <f t="shared" ref="F4579:F4742" si="304">A4579</f>
        <v>34026</v>
      </c>
      <c r="G4579" s="20">
        <f t="shared" ref="G4579:G4742" si="305">A4579</f>
        <v>34026</v>
      </c>
      <c r="H4579" s="21" t="str">
        <f>VLOOKUP(B4579,属性中转表!A:F,6,FALSE)</f>
        <v>"hp":334800,"atk":9300</v>
      </c>
      <c r="I4579" s="20" t="str">
        <f>IF(VLOOKUP(B4579,属性中转表!A:G,7,FALSE)=0,"",VLOOKUP(VLOOKUP(B4579,属性中转表!A:G,7,FALSE),属性中转表!$K$2:$P$21,6,0))&amp;IF(VLOOKUP(B4579,属性中转表!A:G,7,FALSE)&gt;=50,VLOOKUP(A4579,英雄数据表!A:K,9,0),IF(VLOOKUP(B4579,属性中转表!A:G,7,FALSE)&gt;=25,VLOOKUP(A4579,英雄数据表!A:K,5,0),""))</f>
        <v>"atk":600,"hp":10000,"undpspro":150,"pvpdpspro":100,"pvpundpspro":100,"speed":10</v>
      </c>
      <c r="J4579" s="20" t="str">
        <f>IF(I4579="","",属性中转表!$I$1&amp;(IF(VLOOKUP(B4579,属性中转表!A:G,7,FALSE)=0,0,VLOOKUP(VLOOKUP(B4579,属性中转表!A:G,7,FALSE),属性中转表!$K$2:$P$21,4,0)))+IFERROR(VLOOKUP(A4579,英雄数据表!A:K,IF(武魂!B4579&gt;=50,10,IF(武魂!B4579&gt;=25,6)),0),0))</f>
        <v>,"dpspro":250</v>
      </c>
      <c r="K4579" s="32" t="str">
        <f t="shared" si="302"/>
        <v>"atk":600,"hp":10000,"undpspro":150,"pvpdpspro":100,"pvpundpspro":100,"speed":10,"dpspro":250</v>
      </c>
      <c r="L4579" s="20" t="str">
        <f>IF(B4579&gt;=50,VLOOKUP(A4579,英雄数据表!A:L,11,FALSE),IF(B4579&gt;=25,VLOOKUP(A4579,英雄数据表!A:L,7,0),""))</f>
        <v>"3402602004"</v>
      </c>
      <c r="M4579" s="20" t="str">
        <f>IFERROR(VLOOKUP(B4579,属性中转表!$K$2:$O$21,5,FALSE),"")</f>
        <v/>
      </c>
      <c r="N4579" s="20" t="str">
        <f>IF(B4579=25,VLOOKUP(A4579,英雄数据表!A:L,8,FALSE),IF(B4579=50,VLOOKUP(A4579,英雄数据表!A:L,12,0),""))</f>
        <v/>
      </c>
    </row>
    <row r="4580" spans="1:14" x14ac:dyDescent="0.3">
      <c r="A4580" s="20">
        <v>34026</v>
      </c>
      <c r="B4580" s="21">
        <f t="shared" si="303"/>
        <v>79</v>
      </c>
      <c r="C4580" s="21">
        <v>5</v>
      </c>
      <c r="D4580" s="21">
        <f>VLOOKUP(A4580,英雄数据表!A:D,4,0)</f>
        <v>3</v>
      </c>
      <c r="E4580" s="20" t="str">
        <f>VLOOKUP(A4580,英雄数据表!A:C,3,0)</f>
        <v>死亡收割者</v>
      </c>
      <c r="F4580" s="20">
        <f t="shared" si="304"/>
        <v>34026</v>
      </c>
      <c r="G4580" s="20">
        <f t="shared" si="305"/>
        <v>34026</v>
      </c>
      <c r="H4580" s="21" t="str">
        <f>VLOOKUP(B4580,属性中转表!A:F,6,FALSE)</f>
        <v>"hp":340200,"atk":9450</v>
      </c>
      <c r="I4580" s="20" t="str">
        <f>IF(VLOOKUP(B4580,属性中转表!A:G,7,FALSE)=0,"",VLOOKUP(VLOOKUP(B4580,属性中转表!A:G,7,FALSE),属性中转表!$K$2:$P$21,6,0))&amp;IF(VLOOKUP(B4580,属性中转表!A:G,7,FALSE)&gt;=50,VLOOKUP(A4580,英雄数据表!A:K,9,0),IF(VLOOKUP(B4580,属性中转表!A:G,7,FALSE)&gt;=25,VLOOKUP(A4580,英雄数据表!A:K,5,0),""))</f>
        <v>"atk":600,"hp":10000,"undpspro":150,"pvpdpspro":100,"pvpundpspro":100,"speed":10</v>
      </c>
      <c r="J4580" s="20" t="str">
        <f>IF(I4580="","",属性中转表!$I$1&amp;(IF(VLOOKUP(B4580,属性中转表!A:G,7,FALSE)=0,0,VLOOKUP(VLOOKUP(B4580,属性中转表!A:G,7,FALSE),属性中转表!$K$2:$P$21,4,0)))+IFERROR(VLOOKUP(A4580,英雄数据表!A:K,IF(武魂!B4580&gt;=50,10,IF(武魂!B4580&gt;=25,6)),0),0))</f>
        <v>,"dpspro":250</v>
      </c>
      <c r="K4580" s="32" t="str">
        <f t="shared" si="302"/>
        <v>"atk":600,"hp":10000,"undpspro":150,"pvpdpspro":100,"pvpundpspro":100,"speed":10,"dpspro":250</v>
      </c>
      <c r="L4580" s="20" t="str">
        <f>IF(B4580&gt;=50,VLOOKUP(A4580,英雄数据表!A:L,11,FALSE),IF(B4580&gt;=25,VLOOKUP(A4580,英雄数据表!A:L,7,0),""))</f>
        <v>"3402602004"</v>
      </c>
      <c r="M4580" s="20" t="str">
        <f>IFERROR(VLOOKUP(B4580,属性中转表!$K$2:$O$21,5,FALSE),"")</f>
        <v/>
      </c>
      <c r="N4580" s="20" t="str">
        <f>IF(B4580=25,VLOOKUP(A4580,英雄数据表!A:L,8,FALSE),IF(B4580=50,VLOOKUP(A4580,英雄数据表!A:L,12,0),""))</f>
        <v/>
      </c>
    </row>
    <row r="4581" spans="1:14" x14ac:dyDescent="0.3">
      <c r="A4581" s="20">
        <v>34026</v>
      </c>
      <c r="B4581" s="21">
        <f t="shared" si="303"/>
        <v>80</v>
      </c>
      <c r="C4581" s="21">
        <v>5</v>
      </c>
      <c r="D4581" s="21">
        <f>VLOOKUP(A4581,英雄数据表!A:D,4,0)</f>
        <v>3</v>
      </c>
      <c r="E4581" s="20" t="str">
        <f>VLOOKUP(A4581,英雄数据表!A:C,3,0)</f>
        <v>死亡收割者</v>
      </c>
      <c r="F4581" s="20">
        <f t="shared" si="304"/>
        <v>34026</v>
      </c>
      <c r="G4581" s="20">
        <f t="shared" si="305"/>
        <v>34026</v>
      </c>
      <c r="H4581" s="21" t="str">
        <f>VLOOKUP(B4581,属性中转表!A:F,6,FALSE)</f>
        <v>"hp":345600,"atk":9600</v>
      </c>
      <c r="I4581" s="20" t="str">
        <f>IF(VLOOKUP(B4581,属性中转表!A:G,7,FALSE)=0,"",VLOOKUP(VLOOKUP(B4581,属性中转表!A:G,7,FALSE),属性中转表!$K$2:$P$21,6,0))&amp;IF(VLOOKUP(B4581,属性中转表!A:G,7,FALSE)&gt;=50,VLOOKUP(A4581,英雄数据表!A:K,9,0),IF(VLOOKUP(B4581,属性中转表!A:G,7,FALSE)&gt;=25,VLOOKUP(A4581,英雄数据表!A:K,5,0),""))</f>
        <v>"atk":600,"hp":10000,"undpspro":200,"pvpdpspro":100,"pvpundpspro":100,"speed":10</v>
      </c>
      <c r="J4581" s="20" t="str">
        <f>IF(I4581="","",属性中转表!$I$1&amp;(IF(VLOOKUP(B4581,属性中转表!A:G,7,FALSE)=0,0,VLOOKUP(VLOOKUP(B4581,属性中转表!A:G,7,FALSE),属性中转表!$K$2:$P$21,4,0)))+IFERROR(VLOOKUP(A4581,英雄数据表!A:K,IF(武魂!B4581&gt;=50,10,IF(武魂!B4581&gt;=25,6)),0),0))</f>
        <v>,"dpspro":250</v>
      </c>
      <c r="K4581" s="32" t="str">
        <f t="shared" si="302"/>
        <v>"atk":600,"hp":10000,"undpspro":200,"pvpdpspro":100,"pvpundpspro":100,"speed":10,"dpspro":250</v>
      </c>
      <c r="L4581" s="20" t="str">
        <f>IF(B4581&gt;=50,VLOOKUP(A4581,英雄数据表!A:L,11,FALSE),IF(B4581&gt;=25,VLOOKUP(A4581,英雄数据表!A:L,7,0),""))</f>
        <v>"3402602004"</v>
      </c>
      <c r="M4581" s="20" t="str">
        <f>IFERROR(VLOOKUP(B4581,属性中转表!$K$2:$O$21,5,FALSE),"")</f>
        <v>"undpspro":50</v>
      </c>
      <c r="N4581" s="20" t="str">
        <f>IF(B4581=25,VLOOKUP(A4581,英雄数据表!A:L,8,FALSE),IF(B4581=50,VLOOKUP(A4581,英雄数据表!A:L,12,0),""))</f>
        <v/>
      </c>
    </row>
    <row r="4582" spans="1:14" x14ac:dyDescent="0.3">
      <c r="A4582" s="20">
        <v>34026</v>
      </c>
      <c r="B4582" s="21">
        <f t="shared" si="303"/>
        <v>81</v>
      </c>
      <c r="C4582" s="21">
        <v>5</v>
      </c>
      <c r="D4582" s="21">
        <f>VLOOKUP(A4582,英雄数据表!A:D,4,0)</f>
        <v>3</v>
      </c>
      <c r="E4582" s="20" t="str">
        <f>VLOOKUP(A4582,英雄数据表!A:C,3,0)</f>
        <v>死亡收割者</v>
      </c>
      <c r="F4582" s="20">
        <f t="shared" si="304"/>
        <v>34026</v>
      </c>
      <c r="G4582" s="20">
        <f t="shared" si="305"/>
        <v>34026</v>
      </c>
      <c r="H4582" s="21" t="str">
        <f>VLOOKUP(B4582,属性中转表!A:F,6,FALSE)</f>
        <v>"hp":351000,"atk":9750</v>
      </c>
      <c r="I4582" s="20" t="str">
        <f>IF(VLOOKUP(B4582,属性中转表!A:G,7,FALSE)=0,"",VLOOKUP(VLOOKUP(B4582,属性中转表!A:G,7,FALSE),属性中转表!$K$2:$P$21,6,0))&amp;IF(VLOOKUP(B4582,属性中转表!A:G,7,FALSE)&gt;=50,VLOOKUP(A4582,英雄数据表!A:K,9,0),IF(VLOOKUP(B4582,属性中转表!A:G,7,FALSE)&gt;=25,VLOOKUP(A4582,英雄数据表!A:K,5,0),""))</f>
        <v>"atk":600,"hp":10000,"undpspro":200,"pvpdpspro":100,"pvpundpspro":100,"speed":10</v>
      </c>
      <c r="J4582" s="20" t="str">
        <f>IF(I4582="","",属性中转表!$I$1&amp;(IF(VLOOKUP(B4582,属性中转表!A:G,7,FALSE)=0,0,VLOOKUP(VLOOKUP(B4582,属性中转表!A:G,7,FALSE),属性中转表!$K$2:$P$21,4,0)))+IFERROR(VLOOKUP(A4582,英雄数据表!A:K,IF(武魂!B4582&gt;=50,10,IF(武魂!B4582&gt;=25,6)),0),0))</f>
        <v>,"dpspro":250</v>
      </c>
      <c r="K4582" s="32" t="str">
        <f t="shared" si="302"/>
        <v>"atk":600,"hp":10000,"undpspro":200,"pvpdpspro":100,"pvpundpspro":100,"speed":10,"dpspro":250</v>
      </c>
      <c r="L4582" s="20" t="str">
        <f>IF(B4582&gt;=50,VLOOKUP(A4582,英雄数据表!A:L,11,FALSE),IF(B4582&gt;=25,VLOOKUP(A4582,英雄数据表!A:L,7,0),""))</f>
        <v>"3402602004"</v>
      </c>
      <c r="M4582" s="20" t="str">
        <f>IFERROR(VLOOKUP(B4582,属性中转表!$K$2:$O$21,5,FALSE),"")</f>
        <v/>
      </c>
      <c r="N4582" s="20" t="str">
        <f>IF(B4582=25,VLOOKUP(A4582,英雄数据表!A:L,8,FALSE),IF(B4582=50,VLOOKUP(A4582,英雄数据表!A:L,12,0),""))</f>
        <v/>
      </c>
    </row>
    <row r="4583" spans="1:14" x14ac:dyDescent="0.3">
      <c r="A4583" s="20">
        <v>34026</v>
      </c>
      <c r="B4583" s="21">
        <f t="shared" si="303"/>
        <v>82</v>
      </c>
      <c r="C4583" s="21">
        <v>5</v>
      </c>
      <c r="D4583" s="21">
        <f>VLOOKUP(A4583,英雄数据表!A:D,4,0)</f>
        <v>3</v>
      </c>
      <c r="E4583" s="20" t="str">
        <f>VLOOKUP(A4583,英雄数据表!A:C,3,0)</f>
        <v>死亡收割者</v>
      </c>
      <c r="F4583" s="20">
        <f t="shared" si="304"/>
        <v>34026</v>
      </c>
      <c r="G4583" s="20">
        <f t="shared" si="305"/>
        <v>34026</v>
      </c>
      <c r="H4583" s="21" t="str">
        <f>VLOOKUP(B4583,属性中转表!A:F,6,FALSE)</f>
        <v>"hp":356400,"atk":9900</v>
      </c>
      <c r="I4583" s="20" t="str">
        <f>IF(VLOOKUP(B4583,属性中转表!A:G,7,FALSE)=0,"",VLOOKUP(VLOOKUP(B4583,属性中转表!A:G,7,FALSE),属性中转表!$K$2:$P$21,6,0))&amp;IF(VLOOKUP(B4583,属性中转表!A:G,7,FALSE)&gt;=50,VLOOKUP(A4583,英雄数据表!A:K,9,0),IF(VLOOKUP(B4583,属性中转表!A:G,7,FALSE)&gt;=25,VLOOKUP(A4583,英雄数据表!A:K,5,0),""))</f>
        <v>"atk":600,"hp":10000,"undpspro":200,"pvpdpspro":100,"pvpundpspro":100,"speed":10</v>
      </c>
      <c r="J4583" s="20" t="str">
        <f>IF(I4583="","",属性中转表!$I$1&amp;(IF(VLOOKUP(B4583,属性中转表!A:G,7,FALSE)=0,0,VLOOKUP(VLOOKUP(B4583,属性中转表!A:G,7,FALSE),属性中转表!$K$2:$P$21,4,0)))+IFERROR(VLOOKUP(A4583,英雄数据表!A:K,IF(武魂!B4583&gt;=50,10,IF(武魂!B4583&gt;=25,6)),0),0))</f>
        <v>,"dpspro":250</v>
      </c>
      <c r="K4583" s="32" t="str">
        <f t="shared" si="302"/>
        <v>"atk":600,"hp":10000,"undpspro":200,"pvpdpspro":100,"pvpundpspro":100,"speed":10,"dpspro":250</v>
      </c>
      <c r="L4583" s="20" t="str">
        <f>IF(B4583&gt;=50,VLOOKUP(A4583,英雄数据表!A:L,11,FALSE),IF(B4583&gt;=25,VLOOKUP(A4583,英雄数据表!A:L,7,0),""))</f>
        <v>"3402602004"</v>
      </c>
      <c r="M4583" s="20" t="str">
        <f>IFERROR(VLOOKUP(B4583,属性中转表!$K$2:$O$21,5,FALSE),"")</f>
        <v/>
      </c>
      <c r="N4583" s="20" t="str">
        <f>IF(B4583=25,VLOOKUP(A4583,英雄数据表!A:L,8,FALSE),IF(B4583=50,VLOOKUP(A4583,英雄数据表!A:L,12,0),""))</f>
        <v/>
      </c>
    </row>
    <row r="4584" spans="1:14" x14ac:dyDescent="0.3">
      <c r="A4584" s="20">
        <v>34026</v>
      </c>
      <c r="B4584" s="21">
        <f t="shared" si="303"/>
        <v>83</v>
      </c>
      <c r="C4584" s="21">
        <v>5</v>
      </c>
      <c r="D4584" s="21">
        <f>VLOOKUP(A4584,英雄数据表!A:D,4,0)</f>
        <v>3</v>
      </c>
      <c r="E4584" s="20" t="str">
        <f>VLOOKUP(A4584,英雄数据表!A:C,3,0)</f>
        <v>死亡收割者</v>
      </c>
      <c r="F4584" s="20">
        <f t="shared" si="304"/>
        <v>34026</v>
      </c>
      <c r="G4584" s="20">
        <f t="shared" si="305"/>
        <v>34026</v>
      </c>
      <c r="H4584" s="21" t="str">
        <f>VLOOKUP(B4584,属性中转表!A:F,6,FALSE)</f>
        <v>"hp":361800,"atk":10050</v>
      </c>
      <c r="I4584" s="20" t="str">
        <f>IF(VLOOKUP(B4584,属性中转表!A:G,7,FALSE)=0,"",VLOOKUP(VLOOKUP(B4584,属性中转表!A:G,7,FALSE),属性中转表!$K$2:$P$21,6,0))&amp;IF(VLOOKUP(B4584,属性中转表!A:G,7,FALSE)&gt;=50,VLOOKUP(A4584,英雄数据表!A:K,9,0),IF(VLOOKUP(B4584,属性中转表!A:G,7,FALSE)&gt;=25,VLOOKUP(A4584,英雄数据表!A:K,5,0),""))</f>
        <v>"atk":600,"hp":10000,"undpspro":200,"pvpdpspro":100,"pvpundpspro":100,"speed":10</v>
      </c>
      <c r="J4584" s="20" t="str">
        <f>IF(I4584="","",属性中转表!$I$1&amp;(IF(VLOOKUP(B4584,属性中转表!A:G,7,FALSE)=0,0,VLOOKUP(VLOOKUP(B4584,属性中转表!A:G,7,FALSE),属性中转表!$K$2:$P$21,4,0)))+IFERROR(VLOOKUP(A4584,英雄数据表!A:K,IF(武魂!B4584&gt;=50,10,IF(武魂!B4584&gt;=25,6)),0),0))</f>
        <v>,"dpspro":250</v>
      </c>
      <c r="K4584" s="32" t="str">
        <f t="shared" si="302"/>
        <v>"atk":600,"hp":10000,"undpspro":200,"pvpdpspro":100,"pvpundpspro":100,"speed":10,"dpspro":250</v>
      </c>
      <c r="L4584" s="20" t="str">
        <f>IF(B4584&gt;=50,VLOOKUP(A4584,英雄数据表!A:L,11,FALSE),IF(B4584&gt;=25,VLOOKUP(A4584,英雄数据表!A:L,7,0),""))</f>
        <v>"3402602004"</v>
      </c>
      <c r="M4584" s="20" t="str">
        <f>IFERROR(VLOOKUP(B4584,属性中转表!$K$2:$O$21,5,FALSE),"")</f>
        <v/>
      </c>
      <c r="N4584" s="20" t="str">
        <f>IF(B4584=25,VLOOKUP(A4584,英雄数据表!A:L,8,FALSE),IF(B4584=50,VLOOKUP(A4584,英雄数据表!A:L,12,0),""))</f>
        <v/>
      </c>
    </row>
    <row r="4585" spans="1:14" x14ac:dyDescent="0.3">
      <c r="A4585" s="20">
        <v>34026</v>
      </c>
      <c r="B4585" s="21">
        <f t="shared" si="303"/>
        <v>84</v>
      </c>
      <c r="C4585" s="21">
        <v>5</v>
      </c>
      <c r="D4585" s="21">
        <f>VLOOKUP(A4585,英雄数据表!A:D,4,0)</f>
        <v>3</v>
      </c>
      <c r="E4585" s="20" t="str">
        <f>VLOOKUP(A4585,英雄数据表!A:C,3,0)</f>
        <v>死亡收割者</v>
      </c>
      <c r="F4585" s="20">
        <f t="shared" si="304"/>
        <v>34026</v>
      </c>
      <c r="G4585" s="20">
        <f t="shared" si="305"/>
        <v>34026</v>
      </c>
      <c r="H4585" s="21" t="str">
        <f>VLOOKUP(B4585,属性中转表!A:F,6,FALSE)</f>
        <v>"hp":367200,"atk":10200</v>
      </c>
      <c r="I4585" s="20" t="str">
        <f>IF(VLOOKUP(B4585,属性中转表!A:G,7,FALSE)=0,"",VLOOKUP(VLOOKUP(B4585,属性中转表!A:G,7,FALSE),属性中转表!$K$2:$P$21,6,0))&amp;IF(VLOOKUP(B4585,属性中转表!A:G,7,FALSE)&gt;=50,VLOOKUP(A4585,英雄数据表!A:K,9,0),IF(VLOOKUP(B4585,属性中转表!A:G,7,FALSE)&gt;=25,VLOOKUP(A4585,英雄数据表!A:K,5,0),""))</f>
        <v>"atk":600,"hp":10000,"undpspro":200,"pvpdpspro":100,"pvpundpspro":100,"speed":10</v>
      </c>
      <c r="J4585" s="20" t="str">
        <f>IF(I4585="","",属性中转表!$I$1&amp;(IF(VLOOKUP(B4585,属性中转表!A:G,7,FALSE)=0,0,VLOOKUP(VLOOKUP(B4585,属性中转表!A:G,7,FALSE),属性中转表!$K$2:$P$21,4,0)))+IFERROR(VLOOKUP(A4585,英雄数据表!A:K,IF(武魂!B4585&gt;=50,10,IF(武魂!B4585&gt;=25,6)),0),0))</f>
        <v>,"dpspro":250</v>
      </c>
      <c r="K4585" s="32" t="str">
        <f t="shared" si="302"/>
        <v>"atk":600,"hp":10000,"undpspro":200,"pvpdpspro":100,"pvpundpspro":100,"speed":10,"dpspro":250</v>
      </c>
      <c r="L4585" s="20" t="str">
        <f>IF(B4585&gt;=50,VLOOKUP(A4585,英雄数据表!A:L,11,FALSE),IF(B4585&gt;=25,VLOOKUP(A4585,英雄数据表!A:L,7,0),""))</f>
        <v>"3402602004"</v>
      </c>
      <c r="M4585" s="20" t="str">
        <f>IFERROR(VLOOKUP(B4585,属性中转表!$K$2:$O$21,5,FALSE),"")</f>
        <v/>
      </c>
      <c r="N4585" s="20" t="str">
        <f>IF(B4585=25,VLOOKUP(A4585,英雄数据表!A:L,8,FALSE),IF(B4585=50,VLOOKUP(A4585,英雄数据表!A:L,12,0),""))</f>
        <v/>
      </c>
    </row>
    <row r="4586" spans="1:14" x14ac:dyDescent="0.3">
      <c r="A4586" s="20">
        <v>34026</v>
      </c>
      <c r="B4586" s="21">
        <f t="shared" si="303"/>
        <v>85</v>
      </c>
      <c r="C4586" s="21">
        <v>5</v>
      </c>
      <c r="D4586" s="21">
        <f>VLOOKUP(A4586,英雄数据表!A:D,4,0)</f>
        <v>3</v>
      </c>
      <c r="E4586" s="20" t="str">
        <f>VLOOKUP(A4586,英雄数据表!A:C,3,0)</f>
        <v>死亡收割者</v>
      </c>
      <c r="F4586" s="20">
        <f t="shared" si="304"/>
        <v>34026</v>
      </c>
      <c r="G4586" s="20">
        <f t="shared" si="305"/>
        <v>34026</v>
      </c>
      <c r="H4586" s="21" t="str">
        <f>VLOOKUP(B4586,属性中转表!A:F,6,FALSE)</f>
        <v>"hp":372600,"atk":10350</v>
      </c>
      <c r="I4586" s="20" t="str">
        <f>IF(VLOOKUP(B4586,属性中转表!A:G,7,FALSE)=0,"",VLOOKUP(VLOOKUP(B4586,属性中转表!A:G,7,FALSE),属性中转表!$K$2:$P$21,6,0))&amp;IF(VLOOKUP(B4586,属性中转表!A:G,7,FALSE)&gt;=50,VLOOKUP(A4586,英雄数据表!A:K,9,0),IF(VLOOKUP(B4586,属性中转表!A:G,7,FALSE)&gt;=25,VLOOKUP(A4586,英雄数据表!A:K,5,0),""))</f>
        <v>"atk":600,"hp":10000,"undpspro":200,"pvpdpspro":100,"pvpundpspro":100,"speed":10</v>
      </c>
      <c r="J4586" s="20" t="str">
        <f>IF(I4586="","",属性中转表!$I$1&amp;(IF(VLOOKUP(B4586,属性中转表!A:G,7,FALSE)=0,0,VLOOKUP(VLOOKUP(B4586,属性中转表!A:G,7,FALSE),属性中转表!$K$2:$P$21,4,0)))+IFERROR(VLOOKUP(A4586,英雄数据表!A:K,IF(武魂!B4586&gt;=50,10,IF(武魂!B4586&gt;=25,6)),0),0))</f>
        <v>,"dpspro":300</v>
      </c>
      <c r="K4586" s="32" t="str">
        <f t="shared" si="302"/>
        <v>"atk":600,"hp":10000,"undpspro":200,"pvpdpspro":100,"pvpundpspro":100,"speed":10,"dpspro":300</v>
      </c>
      <c r="L4586" s="20" t="str">
        <f>IF(B4586&gt;=50,VLOOKUP(A4586,英雄数据表!A:L,11,FALSE),IF(B4586&gt;=25,VLOOKUP(A4586,英雄数据表!A:L,7,0),""))</f>
        <v>"3402602004"</v>
      </c>
      <c r="M4586" s="20" t="str">
        <f>IFERROR(VLOOKUP(B4586,属性中转表!$K$2:$O$21,5,FALSE),"")</f>
        <v>"dpspro":50</v>
      </c>
      <c r="N4586" s="20" t="str">
        <f>IF(B4586=25,VLOOKUP(A4586,英雄数据表!A:L,8,FALSE),IF(B4586=50,VLOOKUP(A4586,英雄数据表!A:L,12,0),""))</f>
        <v/>
      </c>
    </row>
    <row r="4587" spans="1:14" x14ac:dyDescent="0.3">
      <c r="A4587" s="20">
        <v>34026</v>
      </c>
      <c r="B4587" s="21">
        <f t="shared" si="303"/>
        <v>86</v>
      </c>
      <c r="C4587" s="21">
        <v>5</v>
      </c>
      <c r="D4587" s="21">
        <f>VLOOKUP(A4587,英雄数据表!A:D,4,0)</f>
        <v>3</v>
      </c>
      <c r="E4587" s="20" t="str">
        <f>VLOOKUP(A4587,英雄数据表!A:C,3,0)</f>
        <v>死亡收割者</v>
      </c>
      <c r="F4587" s="20">
        <f t="shared" si="304"/>
        <v>34026</v>
      </c>
      <c r="G4587" s="20">
        <f t="shared" si="305"/>
        <v>34026</v>
      </c>
      <c r="H4587" s="21" t="str">
        <f>VLOOKUP(B4587,属性中转表!A:F,6,FALSE)</f>
        <v>"hp":378000,"atk":10500</v>
      </c>
      <c r="I4587" s="20" t="str">
        <f>IF(VLOOKUP(B4587,属性中转表!A:G,7,FALSE)=0,"",VLOOKUP(VLOOKUP(B4587,属性中转表!A:G,7,FALSE),属性中转表!$K$2:$P$21,6,0))&amp;IF(VLOOKUP(B4587,属性中转表!A:G,7,FALSE)&gt;=50,VLOOKUP(A4587,英雄数据表!A:K,9,0),IF(VLOOKUP(B4587,属性中转表!A:G,7,FALSE)&gt;=25,VLOOKUP(A4587,英雄数据表!A:K,5,0),""))</f>
        <v>"atk":600,"hp":10000,"undpspro":200,"pvpdpspro":100,"pvpundpspro":100,"speed":10</v>
      </c>
      <c r="J4587" s="20" t="str">
        <f>IF(I4587="","",属性中转表!$I$1&amp;(IF(VLOOKUP(B4587,属性中转表!A:G,7,FALSE)=0,0,VLOOKUP(VLOOKUP(B4587,属性中转表!A:G,7,FALSE),属性中转表!$K$2:$P$21,4,0)))+IFERROR(VLOOKUP(A4587,英雄数据表!A:K,IF(武魂!B4587&gt;=50,10,IF(武魂!B4587&gt;=25,6)),0),0))</f>
        <v>,"dpspro":300</v>
      </c>
      <c r="K4587" s="32" t="str">
        <f t="shared" si="302"/>
        <v>"atk":600,"hp":10000,"undpspro":200,"pvpdpspro":100,"pvpundpspro":100,"speed":10,"dpspro":300</v>
      </c>
      <c r="L4587" s="20" t="str">
        <f>IF(B4587&gt;=50,VLOOKUP(A4587,英雄数据表!A:L,11,FALSE),IF(B4587&gt;=25,VLOOKUP(A4587,英雄数据表!A:L,7,0),""))</f>
        <v>"3402602004"</v>
      </c>
      <c r="M4587" s="20" t="str">
        <f>IFERROR(VLOOKUP(B4587,属性中转表!$K$2:$O$21,5,FALSE),"")</f>
        <v/>
      </c>
      <c r="N4587" s="20" t="str">
        <f>IF(B4587=25,VLOOKUP(A4587,英雄数据表!A:L,8,FALSE),IF(B4587=50,VLOOKUP(A4587,英雄数据表!A:L,12,0),""))</f>
        <v/>
      </c>
    </row>
    <row r="4588" spans="1:14" x14ac:dyDescent="0.3">
      <c r="A4588" s="20">
        <v>34026</v>
      </c>
      <c r="B4588" s="21">
        <f t="shared" si="303"/>
        <v>87</v>
      </c>
      <c r="C4588" s="21">
        <v>5</v>
      </c>
      <c r="D4588" s="21">
        <f>VLOOKUP(A4588,英雄数据表!A:D,4,0)</f>
        <v>3</v>
      </c>
      <c r="E4588" s="20" t="str">
        <f>VLOOKUP(A4588,英雄数据表!A:C,3,0)</f>
        <v>死亡收割者</v>
      </c>
      <c r="F4588" s="20">
        <f t="shared" si="304"/>
        <v>34026</v>
      </c>
      <c r="G4588" s="20">
        <f t="shared" si="305"/>
        <v>34026</v>
      </c>
      <c r="H4588" s="21" t="str">
        <f>VLOOKUP(B4588,属性中转表!A:F,6,FALSE)</f>
        <v>"hp":383400,"atk":10650</v>
      </c>
      <c r="I4588" s="20" t="str">
        <f>IF(VLOOKUP(B4588,属性中转表!A:G,7,FALSE)=0,"",VLOOKUP(VLOOKUP(B4588,属性中转表!A:G,7,FALSE),属性中转表!$K$2:$P$21,6,0))&amp;IF(VLOOKUP(B4588,属性中转表!A:G,7,FALSE)&gt;=50,VLOOKUP(A4588,英雄数据表!A:K,9,0),IF(VLOOKUP(B4588,属性中转表!A:G,7,FALSE)&gt;=25,VLOOKUP(A4588,英雄数据表!A:K,5,0),""))</f>
        <v>"atk":600,"hp":10000,"undpspro":200,"pvpdpspro":100,"pvpundpspro":100,"speed":10</v>
      </c>
      <c r="J4588" s="20" t="str">
        <f>IF(I4588="","",属性中转表!$I$1&amp;(IF(VLOOKUP(B4588,属性中转表!A:G,7,FALSE)=0,0,VLOOKUP(VLOOKUP(B4588,属性中转表!A:G,7,FALSE),属性中转表!$K$2:$P$21,4,0)))+IFERROR(VLOOKUP(A4588,英雄数据表!A:K,IF(武魂!B4588&gt;=50,10,IF(武魂!B4588&gt;=25,6)),0),0))</f>
        <v>,"dpspro":300</v>
      </c>
      <c r="K4588" s="32" t="str">
        <f t="shared" si="302"/>
        <v>"atk":600,"hp":10000,"undpspro":200,"pvpdpspro":100,"pvpundpspro":100,"speed":10,"dpspro":300</v>
      </c>
      <c r="L4588" s="20" t="str">
        <f>IF(B4588&gt;=50,VLOOKUP(A4588,英雄数据表!A:L,11,FALSE),IF(B4588&gt;=25,VLOOKUP(A4588,英雄数据表!A:L,7,0),""))</f>
        <v>"3402602004"</v>
      </c>
      <c r="M4588" s="20" t="str">
        <f>IFERROR(VLOOKUP(B4588,属性中转表!$K$2:$O$21,5,FALSE),"")</f>
        <v/>
      </c>
      <c r="N4588" s="20" t="str">
        <f>IF(B4588=25,VLOOKUP(A4588,英雄数据表!A:L,8,FALSE),IF(B4588=50,VLOOKUP(A4588,英雄数据表!A:L,12,0),""))</f>
        <v/>
      </c>
    </row>
    <row r="4589" spans="1:14" x14ac:dyDescent="0.3">
      <c r="A4589" s="20">
        <v>34026</v>
      </c>
      <c r="B4589" s="21">
        <f t="shared" si="303"/>
        <v>88</v>
      </c>
      <c r="C4589" s="21">
        <v>5</v>
      </c>
      <c r="D4589" s="21">
        <f>VLOOKUP(A4589,英雄数据表!A:D,4,0)</f>
        <v>3</v>
      </c>
      <c r="E4589" s="20" t="str">
        <f>VLOOKUP(A4589,英雄数据表!A:C,3,0)</f>
        <v>死亡收割者</v>
      </c>
      <c r="F4589" s="20">
        <f t="shared" si="304"/>
        <v>34026</v>
      </c>
      <c r="G4589" s="20">
        <f t="shared" si="305"/>
        <v>34026</v>
      </c>
      <c r="H4589" s="21" t="str">
        <f>VLOOKUP(B4589,属性中转表!A:F,6,FALSE)</f>
        <v>"hp":388800,"atk":10800</v>
      </c>
      <c r="I4589" s="20" t="str">
        <f>IF(VLOOKUP(B4589,属性中转表!A:G,7,FALSE)=0,"",VLOOKUP(VLOOKUP(B4589,属性中转表!A:G,7,FALSE),属性中转表!$K$2:$P$21,6,0))&amp;IF(VLOOKUP(B4589,属性中转表!A:G,7,FALSE)&gt;=50,VLOOKUP(A4589,英雄数据表!A:K,9,0),IF(VLOOKUP(B4589,属性中转表!A:G,7,FALSE)&gt;=25,VLOOKUP(A4589,英雄数据表!A:K,5,0),""))</f>
        <v>"atk":600,"hp":10000,"undpspro":200,"pvpdpspro":100,"pvpundpspro":100,"speed":10</v>
      </c>
      <c r="J4589" s="20" t="str">
        <f>IF(I4589="","",属性中转表!$I$1&amp;(IF(VLOOKUP(B4589,属性中转表!A:G,7,FALSE)=0,0,VLOOKUP(VLOOKUP(B4589,属性中转表!A:G,7,FALSE),属性中转表!$K$2:$P$21,4,0)))+IFERROR(VLOOKUP(A4589,英雄数据表!A:K,IF(武魂!B4589&gt;=50,10,IF(武魂!B4589&gt;=25,6)),0),0))</f>
        <v>,"dpspro":300</v>
      </c>
      <c r="K4589" s="32" t="str">
        <f t="shared" si="302"/>
        <v>"atk":600,"hp":10000,"undpspro":200,"pvpdpspro":100,"pvpundpspro":100,"speed":10,"dpspro":300</v>
      </c>
      <c r="L4589" s="20" t="str">
        <f>IF(B4589&gt;=50,VLOOKUP(A4589,英雄数据表!A:L,11,FALSE),IF(B4589&gt;=25,VLOOKUP(A4589,英雄数据表!A:L,7,0),""))</f>
        <v>"3402602004"</v>
      </c>
      <c r="M4589" s="20" t="str">
        <f>IFERROR(VLOOKUP(B4589,属性中转表!$K$2:$O$21,5,FALSE),"")</f>
        <v/>
      </c>
      <c r="N4589" s="20" t="str">
        <f>IF(B4589=25,VLOOKUP(A4589,英雄数据表!A:L,8,FALSE),IF(B4589=50,VLOOKUP(A4589,英雄数据表!A:L,12,0),""))</f>
        <v/>
      </c>
    </row>
    <row r="4590" spans="1:14" x14ac:dyDescent="0.3">
      <c r="A4590" s="20">
        <v>34026</v>
      </c>
      <c r="B4590" s="21">
        <f t="shared" si="303"/>
        <v>89</v>
      </c>
      <c r="C4590" s="21">
        <v>5</v>
      </c>
      <c r="D4590" s="21">
        <f>VLOOKUP(A4590,英雄数据表!A:D,4,0)</f>
        <v>3</v>
      </c>
      <c r="E4590" s="20" t="str">
        <f>VLOOKUP(A4590,英雄数据表!A:C,3,0)</f>
        <v>死亡收割者</v>
      </c>
      <c r="F4590" s="20">
        <f t="shared" si="304"/>
        <v>34026</v>
      </c>
      <c r="G4590" s="20">
        <f t="shared" si="305"/>
        <v>34026</v>
      </c>
      <c r="H4590" s="21" t="str">
        <f>VLOOKUP(B4590,属性中转表!A:F,6,FALSE)</f>
        <v>"hp":394200,"atk":10950</v>
      </c>
      <c r="I4590" s="20" t="str">
        <f>IF(VLOOKUP(B4590,属性中转表!A:G,7,FALSE)=0,"",VLOOKUP(VLOOKUP(B4590,属性中转表!A:G,7,FALSE),属性中转表!$K$2:$P$21,6,0))&amp;IF(VLOOKUP(B4590,属性中转表!A:G,7,FALSE)&gt;=50,VLOOKUP(A4590,英雄数据表!A:K,9,0),IF(VLOOKUP(B4590,属性中转表!A:G,7,FALSE)&gt;=25,VLOOKUP(A4590,英雄数据表!A:K,5,0),""))</f>
        <v>"atk":600,"hp":10000,"undpspro":200,"pvpdpspro":100,"pvpundpspro":100,"speed":10</v>
      </c>
      <c r="J4590" s="20" t="str">
        <f>IF(I4590="","",属性中转表!$I$1&amp;(IF(VLOOKUP(B4590,属性中转表!A:G,7,FALSE)=0,0,VLOOKUP(VLOOKUP(B4590,属性中转表!A:G,7,FALSE),属性中转表!$K$2:$P$21,4,0)))+IFERROR(VLOOKUP(A4590,英雄数据表!A:K,IF(武魂!B4590&gt;=50,10,IF(武魂!B4590&gt;=25,6)),0),0))</f>
        <v>,"dpspro":300</v>
      </c>
      <c r="K4590" s="32" t="str">
        <f t="shared" si="302"/>
        <v>"atk":600,"hp":10000,"undpspro":200,"pvpdpspro":100,"pvpundpspro":100,"speed":10,"dpspro":300</v>
      </c>
      <c r="L4590" s="20" t="str">
        <f>IF(B4590&gt;=50,VLOOKUP(A4590,英雄数据表!A:L,11,FALSE),IF(B4590&gt;=25,VLOOKUP(A4590,英雄数据表!A:L,7,0),""))</f>
        <v>"3402602004"</v>
      </c>
      <c r="M4590" s="20" t="str">
        <f>IFERROR(VLOOKUP(B4590,属性中转表!$K$2:$O$21,5,FALSE),"")</f>
        <v/>
      </c>
      <c r="N4590" s="20" t="str">
        <f>IF(B4590=25,VLOOKUP(A4590,英雄数据表!A:L,8,FALSE),IF(B4590=50,VLOOKUP(A4590,英雄数据表!A:L,12,0),""))</f>
        <v/>
      </c>
    </row>
    <row r="4591" spans="1:14" x14ac:dyDescent="0.3">
      <c r="A4591" s="20">
        <v>34026</v>
      </c>
      <c r="B4591" s="21">
        <f t="shared" si="303"/>
        <v>90</v>
      </c>
      <c r="C4591" s="21">
        <v>5</v>
      </c>
      <c r="D4591" s="21">
        <f>VLOOKUP(A4591,英雄数据表!A:D,4,0)</f>
        <v>3</v>
      </c>
      <c r="E4591" s="20" t="str">
        <f>VLOOKUP(A4591,英雄数据表!A:C,3,0)</f>
        <v>死亡收割者</v>
      </c>
      <c r="F4591" s="20">
        <f t="shared" si="304"/>
        <v>34026</v>
      </c>
      <c r="G4591" s="20">
        <f t="shared" si="305"/>
        <v>34026</v>
      </c>
      <c r="H4591" s="21" t="str">
        <f>VLOOKUP(B4591,属性中转表!A:F,6,FALSE)</f>
        <v>"hp":399600,"atk":11100</v>
      </c>
      <c r="I4591" s="20" t="str">
        <f>IF(VLOOKUP(B4591,属性中转表!A:G,7,FALSE)=0,"",VLOOKUP(VLOOKUP(B4591,属性中转表!A:G,7,FALSE),属性中转表!$K$2:$P$21,6,0))&amp;IF(VLOOKUP(B4591,属性中转表!A:G,7,FALSE)&gt;=50,VLOOKUP(A4591,英雄数据表!A:K,9,0),IF(VLOOKUP(B4591,属性中转表!A:G,7,FALSE)&gt;=25,VLOOKUP(A4591,英雄数据表!A:K,5,0),""))</f>
        <v>"atk":600,"hp":10000,"undpspro":200,"pvpdpspro":150,"pvpundpspro":100,"speed":10</v>
      </c>
      <c r="J4591" s="20" t="str">
        <f>IF(I4591="","",属性中转表!$I$1&amp;(IF(VLOOKUP(B4591,属性中转表!A:G,7,FALSE)=0,0,VLOOKUP(VLOOKUP(B4591,属性中转表!A:G,7,FALSE),属性中转表!$K$2:$P$21,4,0)))+IFERROR(VLOOKUP(A4591,英雄数据表!A:K,IF(武魂!B4591&gt;=50,10,IF(武魂!B4591&gt;=25,6)),0),0))</f>
        <v>,"dpspro":300</v>
      </c>
      <c r="K4591" s="32" t="str">
        <f t="shared" si="302"/>
        <v>"atk":600,"hp":10000,"undpspro":200,"pvpdpspro":150,"pvpundpspro":100,"speed":10,"dpspro":300</v>
      </c>
      <c r="L4591" s="20" t="str">
        <f>IF(B4591&gt;=50,VLOOKUP(A4591,英雄数据表!A:L,11,FALSE),IF(B4591&gt;=25,VLOOKUP(A4591,英雄数据表!A:L,7,0),""))</f>
        <v>"3402602004"</v>
      </c>
      <c r="M4591" s="20" t="str">
        <f>IFERROR(VLOOKUP(B4591,属性中转表!$K$2:$O$21,5,FALSE),"")</f>
        <v>"pvpdpspro":50</v>
      </c>
      <c r="N4591" s="20" t="str">
        <f>IF(B4591=25,VLOOKUP(A4591,英雄数据表!A:L,8,FALSE),IF(B4591=50,VLOOKUP(A4591,英雄数据表!A:L,12,0),""))</f>
        <v/>
      </c>
    </row>
    <row r="4592" spans="1:14" x14ac:dyDescent="0.3">
      <c r="A4592" s="20">
        <v>34026</v>
      </c>
      <c r="B4592" s="21">
        <f t="shared" si="303"/>
        <v>91</v>
      </c>
      <c r="C4592" s="21">
        <v>5</v>
      </c>
      <c r="D4592" s="21">
        <f>VLOOKUP(A4592,英雄数据表!A:D,4,0)</f>
        <v>3</v>
      </c>
      <c r="E4592" s="20" t="str">
        <f>VLOOKUP(A4592,英雄数据表!A:C,3,0)</f>
        <v>死亡收割者</v>
      </c>
      <c r="F4592" s="20">
        <f t="shared" si="304"/>
        <v>34026</v>
      </c>
      <c r="G4592" s="20">
        <f t="shared" si="305"/>
        <v>34026</v>
      </c>
      <c r="H4592" s="21" t="str">
        <f>VLOOKUP(B4592,属性中转表!A:F,6,FALSE)</f>
        <v>"hp":405000,"atk":11250</v>
      </c>
      <c r="I4592" s="20" t="str">
        <f>IF(VLOOKUP(B4592,属性中转表!A:G,7,FALSE)=0,"",VLOOKUP(VLOOKUP(B4592,属性中转表!A:G,7,FALSE),属性中转表!$K$2:$P$21,6,0))&amp;IF(VLOOKUP(B4592,属性中转表!A:G,7,FALSE)&gt;=50,VLOOKUP(A4592,英雄数据表!A:K,9,0),IF(VLOOKUP(B4592,属性中转表!A:G,7,FALSE)&gt;=25,VLOOKUP(A4592,英雄数据表!A:K,5,0),""))</f>
        <v>"atk":600,"hp":10000,"undpspro":200,"pvpdpspro":150,"pvpundpspro":100,"speed":10</v>
      </c>
      <c r="J4592" s="20" t="str">
        <f>IF(I4592="","",属性中转表!$I$1&amp;(IF(VLOOKUP(B4592,属性中转表!A:G,7,FALSE)=0,0,VLOOKUP(VLOOKUP(B4592,属性中转表!A:G,7,FALSE),属性中转表!$K$2:$P$21,4,0)))+IFERROR(VLOOKUP(A4592,英雄数据表!A:K,IF(武魂!B4592&gt;=50,10,IF(武魂!B4592&gt;=25,6)),0),0))</f>
        <v>,"dpspro":300</v>
      </c>
      <c r="K4592" s="32" t="str">
        <f t="shared" si="302"/>
        <v>"atk":600,"hp":10000,"undpspro":200,"pvpdpspro":150,"pvpundpspro":100,"speed":10,"dpspro":300</v>
      </c>
      <c r="L4592" s="20" t="str">
        <f>IF(B4592&gt;=50,VLOOKUP(A4592,英雄数据表!A:L,11,FALSE),IF(B4592&gt;=25,VLOOKUP(A4592,英雄数据表!A:L,7,0),""))</f>
        <v>"3402602004"</v>
      </c>
      <c r="M4592" s="20" t="str">
        <f>IFERROR(VLOOKUP(B4592,属性中转表!$K$2:$O$21,5,FALSE),"")</f>
        <v/>
      </c>
      <c r="N4592" s="20" t="str">
        <f>IF(B4592=25,VLOOKUP(A4592,英雄数据表!A:L,8,FALSE),IF(B4592=50,VLOOKUP(A4592,英雄数据表!A:L,12,0),""))</f>
        <v/>
      </c>
    </row>
    <row r="4593" spans="1:14" x14ac:dyDescent="0.3">
      <c r="A4593" s="20">
        <v>34026</v>
      </c>
      <c r="B4593" s="21">
        <f t="shared" si="303"/>
        <v>92</v>
      </c>
      <c r="C4593" s="21">
        <v>5</v>
      </c>
      <c r="D4593" s="21">
        <f>VLOOKUP(A4593,英雄数据表!A:D,4,0)</f>
        <v>3</v>
      </c>
      <c r="E4593" s="20" t="str">
        <f>VLOOKUP(A4593,英雄数据表!A:C,3,0)</f>
        <v>死亡收割者</v>
      </c>
      <c r="F4593" s="20">
        <f t="shared" si="304"/>
        <v>34026</v>
      </c>
      <c r="G4593" s="20">
        <f t="shared" si="305"/>
        <v>34026</v>
      </c>
      <c r="H4593" s="21" t="str">
        <f>VLOOKUP(B4593,属性中转表!A:F,6,FALSE)</f>
        <v>"hp":410400,"atk":11400</v>
      </c>
      <c r="I4593" s="20" t="str">
        <f>IF(VLOOKUP(B4593,属性中转表!A:G,7,FALSE)=0,"",VLOOKUP(VLOOKUP(B4593,属性中转表!A:G,7,FALSE),属性中转表!$K$2:$P$21,6,0))&amp;IF(VLOOKUP(B4593,属性中转表!A:G,7,FALSE)&gt;=50,VLOOKUP(A4593,英雄数据表!A:K,9,0),IF(VLOOKUP(B4593,属性中转表!A:G,7,FALSE)&gt;=25,VLOOKUP(A4593,英雄数据表!A:K,5,0),""))</f>
        <v>"atk":600,"hp":10000,"undpspro":200,"pvpdpspro":150,"pvpundpspro":100,"speed":10</v>
      </c>
      <c r="J4593" s="20" t="str">
        <f>IF(I4593="","",属性中转表!$I$1&amp;(IF(VLOOKUP(B4593,属性中转表!A:G,7,FALSE)=0,0,VLOOKUP(VLOOKUP(B4593,属性中转表!A:G,7,FALSE),属性中转表!$K$2:$P$21,4,0)))+IFERROR(VLOOKUP(A4593,英雄数据表!A:K,IF(武魂!B4593&gt;=50,10,IF(武魂!B4593&gt;=25,6)),0),0))</f>
        <v>,"dpspro":300</v>
      </c>
      <c r="K4593" s="32" t="str">
        <f t="shared" si="302"/>
        <v>"atk":600,"hp":10000,"undpspro":200,"pvpdpspro":150,"pvpundpspro":100,"speed":10,"dpspro":300</v>
      </c>
      <c r="L4593" s="20" t="str">
        <f>IF(B4593&gt;=50,VLOOKUP(A4593,英雄数据表!A:L,11,FALSE),IF(B4593&gt;=25,VLOOKUP(A4593,英雄数据表!A:L,7,0),""))</f>
        <v>"3402602004"</v>
      </c>
      <c r="M4593" s="20" t="str">
        <f>IFERROR(VLOOKUP(B4593,属性中转表!$K$2:$O$21,5,FALSE),"")</f>
        <v/>
      </c>
      <c r="N4593" s="20" t="str">
        <f>IF(B4593=25,VLOOKUP(A4593,英雄数据表!A:L,8,FALSE),IF(B4593=50,VLOOKUP(A4593,英雄数据表!A:L,12,0),""))</f>
        <v/>
      </c>
    </row>
    <row r="4594" spans="1:14" x14ac:dyDescent="0.3">
      <c r="A4594" s="20">
        <v>34026</v>
      </c>
      <c r="B4594" s="21">
        <f t="shared" si="303"/>
        <v>93</v>
      </c>
      <c r="C4594" s="21">
        <v>5</v>
      </c>
      <c r="D4594" s="21">
        <f>VLOOKUP(A4594,英雄数据表!A:D,4,0)</f>
        <v>3</v>
      </c>
      <c r="E4594" s="20" t="str">
        <f>VLOOKUP(A4594,英雄数据表!A:C,3,0)</f>
        <v>死亡收割者</v>
      </c>
      <c r="F4594" s="20">
        <f t="shared" si="304"/>
        <v>34026</v>
      </c>
      <c r="G4594" s="20">
        <f t="shared" si="305"/>
        <v>34026</v>
      </c>
      <c r="H4594" s="21" t="str">
        <f>VLOOKUP(B4594,属性中转表!A:F,6,FALSE)</f>
        <v>"hp":415800,"atk":11550</v>
      </c>
      <c r="I4594" s="20" t="str">
        <f>IF(VLOOKUP(B4594,属性中转表!A:G,7,FALSE)=0,"",VLOOKUP(VLOOKUP(B4594,属性中转表!A:G,7,FALSE),属性中转表!$K$2:$P$21,6,0))&amp;IF(VLOOKUP(B4594,属性中转表!A:G,7,FALSE)&gt;=50,VLOOKUP(A4594,英雄数据表!A:K,9,0),IF(VLOOKUP(B4594,属性中转表!A:G,7,FALSE)&gt;=25,VLOOKUP(A4594,英雄数据表!A:K,5,0),""))</f>
        <v>"atk":600,"hp":10000,"undpspro":200,"pvpdpspro":150,"pvpundpspro":100,"speed":10</v>
      </c>
      <c r="J4594" s="20" t="str">
        <f>IF(I4594="","",属性中转表!$I$1&amp;(IF(VLOOKUP(B4594,属性中转表!A:G,7,FALSE)=0,0,VLOOKUP(VLOOKUP(B4594,属性中转表!A:G,7,FALSE),属性中转表!$K$2:$P$21,4,0)))+IFERROR(VLOOKUP(A4594,英雄数据表!A:K,IF(武魂!B4594&gt;=50,10,IF(武魂!B4594&gt;=25,6)),0),0))</f>
        <v>,"dpspro":300</v>
      </c>
      <c r="K4594" s="32" t="str">
        <f t="shared" si="302"/>
        <v>"atk":600,"hp":10000,"undpspro":200,"pvpdpspro":150,"pvpundpspro":100,"speed":10,"dpspro":300</v>
      </c>
      <c r="L4594" s="20" t="str">
        <f>IF(B4594&gt;=50,VLOOKUP(A4594,英雄数据表!A:L,11,FALSE),IF(B4594&gt;=25,VLOOKUP(A4594,英雄数据表!A:L,7,0),""))</f>
        <v>"3402602004"</v>
      </c>
      <c r="M4594" s="20" t="str">
        <f>IFERROR(VLOOKUP(B4594,属性中转表!$K$2:$O$21,5,FALSE),"")</f>
        <v/>
      </c>
      <c r="N4594" s="20" t="str">
        <f>IF(B4594=25,VLOOKUP(A4594,英雄数据表!A:L,8,FALSE),IF(B4594=50,VLOOKUP(A4594,英雄数据表!A:L,12,0),""))</f>
        <v/>
      </c>
    </row>
    <row r="4595" spans="1:14" x14ac:dyDescent="0.3">
      <c r="A4595" s="20">
        <v>34026</v>
      </c>
      <c r="B4595" s="21">
        <f t="shared" si="303"/>
        <v>94</v>
      </c>
      <c r="C4595" s="21">
        <v>5</v>
      </c>
      <c r="D4595" s="21">
        <f>VLOOKUP(A4595,英雄数据表!A:D,4,0)</f>
        <v>3</v>
      </c>
      <c r="E4595" s="20" t="str">
        <f>VLOOKUP(A4595,英雄数据表!A:C,3,0)</f>
        <v>死亡收割者</v>
      </c>
      <c r="F4595" s="20">
        <f t="shared" si="304"/>
        <v>34026</v>
      </c>
      <c r="G4595" s="20">
        <f t="shared" si="305"/>
        <v>34026</v>
      </c>
      <c r="H4595" s="21" t="str">
        <f>VLOOKUP(B4595,属性中转表!A:F,6,FALSE)</f>
        <v>"hp":421200,"atk":11700</v>
      </c>
      <c r="I4595" s="20" t="str">
        <f>IF(VLOOKUP(B4595,属性中转表!A:G,7,FALSE)=0,"",VLOOKUP(VLOOKUP(B4595,属性中转表!A:G,7,FALSE),属性中转表!$K$2:$P$21,6,0))&amp;IF(VLOOKUP(B4595,属性中转表!A:G,7,FALSE)&gt;=50,VLOOKUP(A4595,英雄数据表!A:K,9,0),IF(VLOOKUP(B4595,属性中转表!A:G,7,FALSE)&gt;=25,VLOOKUP(A4595,英雄数据表!A:K,5,0),""))</f>
        <v>"atk":600,"hp":10000,"undpspro":200,"pvpdpspro":150,"pvpundpspro":100,"speed":10</v>
      </c>
      <c r="J4595" s="20" t="str">
        <f>IF(I4595="","",属性中转表!$I$1&amp;(IF(VLOOKUP(B4595,属性中转表!A:G,7,FALSE)=0,0,VLOOKUP(VLOOKUP(B4595,属性中转表!A:G,7,FALSE),属性中转表!$K$2:$P$21,4,0)))+IFERROR(VLOOKUP(A4595,英雄数据表!A:K,IF(武魂!B4595&gt;=50,10,IF(武魂!B4595&gt;=25,6)),0),0))</f>
        <v>,"dpspro":300</v>
      </c>
      <c r="K4595" s="32" t="str">
        <f t="shared" si="302"/>
        <v>"atk":600,"hp":10000,"undpspro":200,"pvpdpspro":150,"pvpundpspro":100,"speed":10,"dpspro":300</v>
      </c>
      <c r="L4595" s="20" t="str">
        <f>IF(B4595&gt;=50,VLOOKUP(A4595,英雄数据表!A:L,11,FALSE),IF(B4595&gt;=25,VLOOKUP(A4595,英雄数据表!A:L,7,0),""))</f>
        <v>"3402602004"</v>
      </c>
      <c r="M4595" s="20" t="str">
        <f>IFERROR(VLOOKUP(B4595,属性中转表!$K$2:$O$21,5,FALSE),"")</f>
        <v/>
      </c>
      <c r="N4595" s="20" t="str">
        <f>IF(B4595=25,VLOOKUP(A4595,英雄数据表!A:L,8,FALSE),IF(B4595=50,VLOOKUP(A4595,英雄数据表!A:L,12,0),""))</f>
        <v/>
      </c>
    </row>
    <row r="4596" spans="1:14" x14ac:dyDescent="0.3">
      <c r="A4596" s="20">
        <v>34026</v>
      </c>
      <c r="B4596" s="21">
        <f t="shared" si="303"/>
        <v>95</v>
      </c>
      <c r="C4596" s="21">
        <v>5</v>
      </c>
      <c r="D4596" s="21">
        <f>VLOOKUP(A4596,英雄数据表!A:D,4,0)</f>
        <v>3</v>
      </c>
      <c r="E4596" s="20" t="str">
        <f>VLOOKUP(A4596,英雄数据表!A:C,3,0)</f>
        <v>死亡收割者</v>
      </c>
      <c r="F4596" s="20">
        <f t="shared" si="304"/>
        <v>34026</v>
      </c>
      <c r="G4596" s="20">
        <f t="shared" si="305"/>
        <v>34026</v>
      </c>
      <c r="H4596" s="21" t="str">
        <f>VLOOKUP(B4596,属性中转表!A:F,6,FALSE)</f>
        <v>"hp":426600,"atk":11850</v>
      </c>
      <c r="I4596" s="20" t="str">
        <f>IF(VLOOKUP(B4596,属性中转表!A:G,7,FALSE)=0,"",VLOOKUP(VLOOKUP(B4596,属性中转表!A:G,7,FALSE),属性中转表!$K$2:$P$21,6,0))&amp;IF(VLOOKUP(B4596,属性中转表!A:G,7,FALSE)&gt;=50,VLOOKUP(A4596,英雄数据表!A:K,9,0),IF(VLOOKUP(B4596,属性中转表!A:G,7,FALSE)&gt;=25,VLOOKUP(A4596,英雄数据表!A:K,5,0),""))</f>
        <v>"atk":600,"hp":10000,"undpspro":200,"pvpdpspro":150,"pvpundpspro":150,"speed":10</v>
      </c>
      <c r="J4596" s="20" t="str">
        <f>IF(I4596="","",属性中转表!$I$1&amp;(IF(VLOOKUP(B4596,属性中转表!A:G,7,FALSE)=0,0,VLOOKUP(VLOOKUP(B4596,属性中转表!A:G,7,FALSE),属性中转表!$K$2:$P$21,4,0)))+IFERROR(VLOOKUP(A4596,英雄数据表!A:K,IF(武魂!B4596&gt;=50,10,IF(武魂!B4596&gt;=25,6)),0),0))</f>
        <v>,"dpspro":300</v>
      </c>
      <c r="K4596" s="32" t="str">
        <f t="shared" si="302"/>
        <v>"atk":600,"hp":10000,"undpspro":200,"pvpdpspro":150,"pvpundpspro":150,"speed":10,"dpspro":300</v>
      </c>
      <c r="L4596" s="20" t="str">
        <f>IF(B4596&gt;=50,VLOOKUP(A4596,英雄数据表!A:L,11,FALSE),IF(B4596&gt;=25,VLOOKUP(A4596,英雄数据表!A:L,7,0),""))</f>
        <v>"3402602004"</v>
      </c>
      <c r="M4596" s="20" t="str">
        <f>IFERROR(VLOOKUP(B4596,属性中转表!$K$2:$O$21,5,FALSE),"")</f>
        <v>"pvpundpspro":50</v>
      </c>
      <c r="N4596" s="20" t="str">
        <f>IF(B4596=25,VLOOKUP(A4596,英雄数据表!A:L,8,FALSE),IF(B4596=50,VLOOKUP(A4596,英雄数据表!A:L,12,0),""))</f>
        <v/>
      </c>
    </row>
    <row r="4597" spans="1:14" x14ac:dyDescent="0.3">
      <c r="A4597" s="20">
        <v>34026</v>
      </c>
      <c r="B4597" s="21">
        <f t="shared" si="303"/>
        <v>96</v>
      </c>
      <c r="C4597" s="21">
        <v>5</v>
      </c>
      <c r="D4597" s="21">
        <f>VLOOKUP(A4597,英雄数据表!A:D,4,0)</f>
        <v>3</v>
      </c>
      <c r="E4597" s="20" t="str">
        <f>VLOOKUP(A4597,英雄数据表!A:C,3,0)</f>
        <v>死亡收割者</v>
      </c>
      <c r="F4597" s="20">
        <f t="shared" si="304"/>
        <v>34026</v>
      </c>
      <c r="G4597" s="20">
        <f t="shared" si="305"/>
        <v>34026</v>
      </c>
      <c r="H4597" s="21" t="str">
        <f>VLOOKUP(B4597,属性中转表!A:F,6,FALSE)</f>
        <v>"hp":432000,"atk":12000</v>
      </c>
      <c r="I4597" s="20" t="str">
        <f>IF(VLOOKUP(B4597,属性中转表!A:G,7,FALSE)=0,"",VLOOKUP(VLOOKUP(B4597,属性中转表!A:G,7,FALSE),属性中转表!$K$2:$P$21,6,0))&amp;IF(VLOOKUP(B4597,属性中转表!A:G,7,FALSE)&gt;=50,VLOOKUP(A4597,英雄数据表!A:K,9,0),IF(VLOOKUP(B4597,属性中转表!A:G,7,FALSE)&gt;=25,VLOOKUP(A4597,英雄数据表!A:K,5,0),""))</f>
        <v>"atk":600,"hp":10000,"undpspro":200,"pvpdpspro":150,"pvpundpspro":150,"speed":10</v>
      </c>
      <c r="J4597" s="20" t="str">
        <f>IF(I4597="","",属性中转表!$I$1&amp;(IF(VLOOKUP(B4597,属性中转表!A:G,7,FALSE)=0,0,VLOOKUP(VLOOKUP(B4597,属性中转表!A:G,7,FALSE),属性中转表!$K$2:$P$21,4,0)))+IFERROR(VLOOKUP(A4597,英雄数据表!A:K,IF(武魂!B4597&gt;=50,10,IF(武魂!B4597&gt;=25,6)),0),0))</f>
        <v>,"dpspro":300</v>
      </c>
      <c r="K4597" s="32" t="str">
        <f t="shared" si="302"/>
        <v>"atk":600,"hp":10000,"undpspro":200,"pvpdpspro":150,"pvpundpspro":150,"speed":10,"dpspro":300</v>
      </c>
      <c r="L4597" s="20" t="str">
        <f>IF(B4597&gt;=50,VLOOKUP(A4597,英雄数据表!A:L,11,FALSE),IF(B4597&gt;=25,VLOOKUP(A4597,英雄数据表!A:L,7,0),""))</f>
        <v>"3402602004"</v>
      </c>
      <c r="M4597" s="20" t="str">
        <f>IFERROR(VLOOKUP(B4597,属性中转表!$K$2:$O$21,5,FALSE),"")</f>
        <v/>
      </c>
      <c r="N4597" s="20" t="str">
        <f>IF(B4597=25,VLOOKUP(A4597,英雄数据表!A:L,8,FALSE),IF(B4597=50,VLOOKUP(A4597,英雄数据表!A:L,12,0),""))</f>
        <v/>
      </c>
    </row>
    <row r="4598" spans="1:14" x14ac:dyDescent="0.3">
      <c r="A4598" s="20">
        <v>34026</v>
      </c>
      <c r="B4598" s="21">
        <f t="shared" si="303"/>
        <v>97</v>
      </c>
      <c r="C4598" s="21">
        <v>5</v>
      </c>
      <c r="D4598" s="21">
        <f>VLOOKUP(A4598,英雄数据表!A:D,4,0)</f>
        <v>3</v>
      </c>
      <c r="E4598" s="20" t="str">
        <f>VLOOKUP(A4598,英雄数据表!A:C,3,0)</f>
        <v>死亡收割者</v>
      </c>
      <c r="F4598" s="20">
        <f t="shared" si="304"/>
        <v>34026</v>
      </c>
      <c r="G4598" s="20">
        <f t="shared" si="305"/>
        <v>34026</v>
      </c>
      <c r="H4598" s="21" t="str">
        <f>VLOOKUP(B4598,属性中转表!A:F,6,FALSE)</f>
        <v>"hp":437400,"atk":12150</v>
      </c>
      <c r="I4598" s="20" t="str">
        <f>IF(VLOOKUP(B4598,属性中转表!A:G,7,FALSE)=0,"",VLOOKUP(VLOOKUP(B4598,属性中转表!A:G,7,FALSE),属性中转表!$K$2:$P$21,6,0))&amp;IF(VLOOKUP(B4598,属性中转表!A:G,7,FALSE)&gt;=50,VLOOKUP(A4598,英雄数据表!A:K,9,0),IF(VLOOKUP(B4598,属性中转表!A:G,7,FALSE)&gt;=25,VLOOKUP(A4598,英雄数据表!A:K,5,0),""))</f>
        <v>"atk":600,"hp":10000,"undpspro":200,"pvpdpspro":150,"pvpundpspro":150,"speed":10</v>
      </c>
      <c r="J4598" s="20" t="str">
        <f>IF(I4598="","",属性中转表!$I$1&amp;(IF(VLOOKUP(B4598,属性中转表!A:G,7,FALSE)=0,0,VLOOKUP(VLOOKUP(B4598,属性中转表!A:G,7,FALSE),属性中转表!$K$2:$P$21,4,0)))+IFERROR(VLOOKUP(A4598,英雄数据表!A:K,IF(武魂!B4598&gt;=50,10,IF(武魂!B4598&gt;=25,6)),0),0))</f>
        <v>,"dpspro":300</v>
      </c>
      <c r="K4598" s="32" t="str">
        <f t="shared" si="302"/>
        <v>"atk":600,"hp":10000,"undpspro":200,"pvpdpspro":150,"pvpundpspro":150,"speed":10,"dpspro":300</v>
      </c>
      <c r="L4598" s="20" t="str">
        <f>IF(B4598&gt;=50,VLOOKUP(A4598,英雄数据表!A:L,11,FALSE),IF(B4598&gt;=25,VLOOKUP(A4598,英雄数据表!A:L,7,0),""))</f>
        <v>"3402602004"</v>
      </c>
      <c r="M4598" s="20" t="str">
        <f>IFERROR(VLOOKUP(B4598,属性中转表!$K$2:$O$21,5,FALSE),"")</f>
        <v/>
      </c>
      <c r="N4598" s="20" t="str">
        <f>IF(B4598=25,VLOOKUP(A4598,英雄数据表!A:L,8,FALSE),IF(B4598=50,VLOOKUP(A4598,英雄数据表!A:L,12,0),""))</f>
        <v/>
      </c>
    </row>
    <row r="4599" spans="1:14" x14ac:dyDescent="0.3">
      <c r="A4599" s="20">
        <v>34026</v>
      </c>
      <c r="B4599" s="21">
        <f t="shared" si="303"/>
        <v>98</v>
      </c>
      <c r="C4599" s="21">
        <v>5</v>
      </c>
      <c r="D4599" s="21">
        <f>VLOOKUP(A4599,英雄数据表!A:D,4,0)</f>
        <v>3</v>
      </c>
      <c r="E4599" s="20" t="str">
        <f>VLOOKUP(A4599,英雄数据表!A:C,3,0)</f>
        <v>死亡收割者</v>
      </c>
      <c r="F4599" s="20">
        <f t="shared" si="304"/>
        <v>34026</v>
      </c>
      <c r="G4599" s="20">
        <f t="shared" si="305"/>
        <v>34026</v>
      </c>
      <c r="H4599" s="21" t="str">
        <f>VLOOKUP(B4599,属性中转表!A:F,6,FALSE)</f>
        <v>"hp":442800,"atk":12300</v>
      </c>
      <c r="I4599" s="20" t="str">
        <f>IF(VLOOKUP(B4599,属性中转表!A:G,7,FALSE)=0,"",VLOOKUP(VLOOKUP(B4599,属性中转表!A:G,7,FALSE),属性中转表!$K$2:$P$21,6,0))&amp;IF(VLOOKUP(B4599,属性中转表!A:G,7,FALSE)&gt;=50,VLOOKUP(A4599,英雄数据表!A:K,9,0),IF(VLOOKUP(B4599,属性中转表!A:G,7,FALSE)&gt;=25,VLOOKUP(A4599,英雄数据表!A:K,5,0),""))</f>
        <v>"atk":600,"hp":10000,"undpspro":200,"pvpdpspro":150,"pvpundpspro":150,"speed":10</v>
      </c>
      <c r="J4599" s="20" t="str">
        <f>IF(I4599="","",属性中转表!$I$1&amp;(IF(VLOOKUP(B4599,属性中转表!A:G,7,FALSE)=0,0,VLOOKUP(VLOOKUP(B4599,属性中转表!A:G,7,FALSE),属性中转表!$K$2:$P$21,4,0)))+IFERROR(VLOOKUP(A4599,英雄数据表!A:K,IF(武魂!B4599&gt;=50,10,IF(武魂!B4599&gt;=25,6)),0),0))</f>
        <v>,"dpspro":300</v>
      </c>
      <c r="K4599" s="32" t="str">
        <f t="shared" si="302"/>
        <v>"atk":600,"hp":10000,"undpspro":200,"pvpdpspro":150,"pvpundpspro":150,"speed":10,"dpspro":300</v>
      </c>
      <c r="L4599" s="20" t="str">
        <f>IF(B4599&gt;=50,VLOOKUP(A4599,英雄数据表!A:L,11,FALSE),IF(B4599&gt;=25,VLOOKUP(A4599,英雄数据表!A:L,7,0),""))</f>
        <v>"3402602004"</v>
      </c>
      <c r="M4599" s="20" t="str">
        <f>IFERROR(VLOOKUP(B4599,属性中转表!$K$2:$O$21,5,FALSE),"")</f>
        <v/>
      </c>
      <c r="N4599" s="20" t="str">
        <f>IF(B4599=25,VLOOKUP(A4599,英雄数据表!A:L,8,FALSE),IF(B4599=50,VLOOKUP(A4599,英雄数据表!A:L,12,0),""))</f>
        <v/>
      </c>
    </row>
    <row r="4600" spans="1:14" x14ac:dyDescent="0.3">
      <c r="A4600" s="20">
        <v>34026</v>
      </c>
      <c r="B4600" s="21">
        <f t="shared" si="303"/>
        <v>99</v>
      </c>
      <c r="C4600" s="21">
        <v>5</v>
      </c>
      <c r="D4600" s="21">
        <f>VLOOKUP(A4600,英雄数据表!A:D,4,0)</f>
        <v>3</v>
      </c>
      <c r="E4600" s="20" t="str">
        <f>VLOOKUP(A4600,英雄数据表!A:C,3,0)</f>
        <v>死亡收割者</v>
      </c>
      <c r="F4600" s="20">
        <f t="shared" si="304"/>
        <v>34026</v>
      </c>
      <c r="G4600" s="20">
        <f t="shared" si="305"/>
        <v>34026</v>
      </c>
      <c r="H4600" s="21" t="str">
        <f>VLOOKUP(B4600,属性中转表!A:F,6,FALSE)</f>
        <v>"hp":448200,"atk":12450</v>
      </c>
      <c r="I4600" s="20" t="str">
        <f>IF(VLOOKUP(B4600,属性中转表!A:G,7,FALSE)=0,"",VLOOKUP(VLOOKUP(B4600,属性中转表!A:G,7,FALSE),属性中转表!$K$2:$P$21,6,0))&amp;IF(VLOOKUP(B4600,属性中转表!A:G,7,FALSE)&gt;=50,VLOOKUP(A4600,英雄数据表!A:K,9,0),IF(VLOOKUP(B4600,属性中转表!A:G,7,FALSE)&gt;=25,VLOOKUP(A4600,英雄数据表!A:K,5,0),""))</f>
        <v>"atk":600,"hp":10000,"undpspro":200,"pvpdpspro":150,"pvpundpspro":150,"speed":10</v>
      </c>
      <c r="J4600" s="20" t="str">
        <f>IF(I4600="","",属性中转表!$I$1&amp;(IF(VLOOKUP(B4600,属性中转表!A:G,7,FALSE)=0,0,VLOOKUP(VLOOKUP(B4600,属性中转表!A:G,7,FALSE),属性中转表!$K$2:$P$21,4,0)))+IFERROR(VLOOKUP(A4600,英雄数据表!A:K,IF(武魂!B4600&gt;=50,10,IF(武魂!B4600&gt;=25,6)),0),0))</f>
        <v>,"dpspro":300</v>
      </c>
      <c r="K4600" s="32" t="str">
        <f t="shared" si="302"/>
        <v>"atk":600,"hp":10000,"undpspro":200,"pvpdpspro":150,"pvpundpspro":150,"speed":10,"dpspro":300</v>
      </c>
      <c r="L4600" s="20" t="str">
        <f>IF(B4600&gt;=50,VLOOKUP(A4600,英雄数据表!A:L,11,FALSE),IF(B4600&gt;=25,VLOOKUP(A4600,英雄数据表!A:L,7,0),""))</f>
        <v>"3402602004"</v>
      </c>
      <c r="M4600" s="20" t="str">
        <f>IFERROR(VLOOKUP(B4600,属性中转表!$K$2:$O$21,5,FALSE),"")</f>
        <v/>
      </c>
      <c r="N4600" s="20" t="str">
        <f>IF(B4600=25,VLOOKUP(A4600,英雄数据表!A:L,8,FALSE),IF(B4600=50,VLOOKUP(A4600,英雄数据表!A:L,12,0),""))</f>
        <v/>
      </c>
    </row>
    <row r="4601" spans="1:14" x14ac:dyDescent="0.3">
      <c r="A4601" s="20">
        <v>34026</v>
      </c>
      <c r="B4601" s="21">
        <f t="shared" si="303"/>
        <v>100</v>
      </c>
      <c r="C4601" s="21">
        <v>5</v>
      </c>
      <c r="D4601" s="21">
        <f>VLOOKUP(A4601,英雄数据表!A:D,4,0)</f>
        <v>3</v>
      </c>
      <c r="E4601" s="20" t="str">
        <f>VLOOKUP(A4601,英雄数据表!A:C,3,0)</f>
        <v>死亡收割者</v>
      </c>
      <c r="F4601" s="20">
        <f t="shared" si="304"/>
        <v>34026</v>
      </c>
      <c r="G4601" s="20">
        <f t="shared" si="305"/>
        <v>34026</v>
      </c>
      <c r="H4601" s="21" t="str">
        <f>VLOOKUP(B4601,属性中转表!A:F,6,FALSE)</f>
        <v>"hp":453600,"atk":12600</v>
      </c>
      <c r="I4601" s="20" t="str">
        <f>IF(VLOOKUP(B4601,属性中转表!A:G,7,FALSE)=0,"",VLOOKUP(VLOOKUP(B4601,属性中转表!A:G,7,FALSE),属性中转表!$K$2:$P$21,6,0))&amp;IF(VLOOKUP(B4601,属性中转表!A:G,7,FALSE)&gt;=50,VLOOKUP(A4601,英雄数据表!A:K,9,0),IF(VLOOKUP(B4601,属性中转表!A:G,7,FALSE)&gt;=25,VLOOKUP(A4601,英雄数据表!A:K,5,0),""))</f>
        <v>"atk":900,"hp":15000,"undpspro":200,"pvpdpspro":150,"pvpundpspro":150,"speed":20</v>
      </c>
      <c r="J4601" s="20" t="str">
        <f>IF(I4601="","",属性中转表!$I$1&amp;(IF(VLOOKUP(B4601,属性中转表!A:G,7,FALSE)=0,0,VLOOKUP(VLOOKUP(B4601,属性中转表!A:G,7,FALSE),属性中转表!$K$2:$P$21,4,0)))+IFERROR(VLOOKUP(A4601,英雄数据表!A:K,IF(武魂!B4601&gt;=50,10,IF(武魂!B4601&gt;=25,6)),0),0))</f>
        <v>,"dpspro":300</v>
      </c>
      <c r="K4601" s="32" t="str">
        <f t="shared" si="302"/>
        <v>"atk":900,"hp":15000,"undpspro":200,"pvpdpspro":150,"pvpundpspro":150,"speed":20,"dpspro":300</v>
      </c>
      <c r="L4601" s="20" t="str">
        <f>IF(B4601&gt;=50,VLOOKUP(A4601,英雄数据表!A:L,11,FALSE),IF(B4601&gt;=25,VLOOKUP(A4601,英雄数据表!A:L,7,0),""))</f>
        <v>"3402602004"</v>
      </c>
      <c r="M4601" s="20" t="str">
        <f>IFERROR(VLOOKUP(B4601,属性中转表!$K$2:$O$21,5,FALSE),"")</f>
        <v>"speed":10,"atk":300,"hp":5000</v>
      </c>
      <c r="N4601" s="20" t="str">
        <f>IF(B4601=25,VLOOKUP(A4601,英雄数据表!A:L,8,FALSE),IF(B4601=50,VLOOKUP(A4601,英雄数据表!A:L,12,0),""))</f>
        <v/>
      </c>
    </row>
    <row r="4602" spans="1:14" x14ac:dyDescent="0.3">
      <c r="A4602" s="20">
        <v>34036</v>
      </c>
      <c r="B4602" s="21">
        <f t="shared" ref="B4602:B4665" si="306">IF(A4602=A4601,B4601+1,1)</f>
        <v>1</v>
      </c>
      <c r="C4602" s="21">
        <v>5</v>
      </c>
      <c r="D4602" s="21">
        <f>VLOOKUP(A4602,英雄数据表!A:D,4,0)</f>
        <v>3</v>
      </c>
      <c r="E4602" s="20" t="str">
        <f>VLOOKUP(A4602,英雄数据表!A:C,3,0)</f>
        <v>噬魂拳刃</v>
      </c>
      <c r="F4602" s="20">
        <f t="shared" ref="F4602:F4665" si="307">A4602</f>
        <v>34036</v>
      </c>
      <c r="G4602" s="20">
        <f t="shared" ref="G4602:G4665" si="308">A4602</f>
        <v>34036</v>
      </c>
      <c r="H4602" s="21" t="str">
        <f>VLOOKUP(B4602,属性中转表!A:F,6,FALSE)</f>
        <v>"hp":5400,"atk":150</v>
      </c>
      <c r="I4602" s="20" t="str">
        <f>IF(VLOOKUP(B4602,属性中转表!A:G,7,FALSE)=0,"",VLOOKUP(VLOOKUP(B4602,属性中转表!A:G,7,FALSE),属性中转表!$K$2:$P$21,6,0))&amp;IF(VLOOKUP(B4602,属性中转表!A:G,7,FALSE)&gt;=50,VLOOKUP(A4602,英雄数据表!A:K,9,0),IF(VLOOKUP(B4602,属性中转表!A:G,7,FALSE)&gt;=25,VLOOKUP(A4602,英雄数据表!A:K,5,0),""))</f>
        <v/>
      </c>
      <c r="J4602" s="20" t="str">
        <f>IF(I4602="","",属性中转表!$I$1&amp;(IF(VLOOKUP(B4602,属性中转表!A:G,7,FALSE)=0,0,VLOOKUP(VLOOKUP(B4602,属性中转表!A:G,7,FALSE),属性中转表!$K$2:$P$21,4,0)))+IFERROR(VLOOKUP(A4602,英雄数据表!A:K,IF(武魂!B4602&gt;=50,10,IF(武魂!B4602&gt;=25,6)),0),0))</f>
        <v/>
      </c>
      <c r="K4602" s="32" t="str">
        <f t="shared" ref="K4602:K4665" si="309">I4602&amp;J4602</f>
        <v/>
      </c>
      <c r="L4602" s="20" t="str">
        <f>IF(B4602&gt;=50,VLOOKUP(A4602,英雄数据表!A:L,11,FALSE),IF(B4602&gt;=25,VLOOKUP(A4602,英雄数据表!A:L,7,0),""))</f>
        <v/>
      </c>
      <c r="M4602" s="20" t="str">
        <f>IFERROR(VLOOKUP(B4602,属性中转表!$K$2:$O$21,5,FALSE),"")</f>
        <v/>
      </c>
      <c r="N4602" s="20" t="str">
        <f>IF(B4602=25,VLOOKUP(A4602,英雄数据表!A:L,8,FALSE),IF(B4602=50,VLOOKUP(A4602,英雄数据表!A:L,12,0),""))</f>
        <v/>
      </c>
    </row>
    <row r="4603" spans="1:14" x14ac:dyDescent="0.3">
      <c r="A4603" s="20">
        <v>34036</v>
      </c>
      <c r="B4603" s="21">
        <f t="shared" si="306"/>
        <v>2</v>
      </c>
      <c r="C4603" s="21">
        <v>5</v>
      </c>
      <c r="D4603" s="21">
        <f>VLOOKUP(A4603,英雄数据表!A:D,4,0)</f>
        <v>3</v>
      </c>
      <c r="E4603" s="20" t="str">
        <f>VLOOKUP(A4603,英雄数据表!A:C,3,0)</f>
        <v>噬魂拳刃</v>
      </c>
      <c r="F4603" s="20">
        <f t="shared" si="307"/>
        <v>34036</v>
      </c>
      <c r="G4603" s="20">
        <f t="shared" si="308"/>
        <v>34036</v>
      </c>
      <c r="H4603" s="21" t="str">
        <f>VLOOKUP(B4603,属性中转表!A:F,6,FALSE)</f>
        <v>"hp":7200,"atk":200</v>
      </c>
      <c r="I4603" s="20" t="str">
        <f>IF(VLOOKUP(B4603,属性中转表!A:G,7,FALSE)=0,"",VLOOKUP(VLOOKUP(B4603,属性中转表!A:G,7,FALSE),属性中转表!$K$2:$P$21,6,0))&amp;IF(VLOOKUP(B4603,属性中转表!A:G,7,FALSE)&gt;=50,VLOOKUP(A4603,英雄数据表!A:K,9,0),IF(VLOOKUP(B4603,属性中转表!A:G,7,FALSE)&gt;=25,VLOOKUP(A4603,英雄数据表!A:K,5,0),""))</f>
        <v/>
      </c>
      <c r="J4603" s="20" t="str">
        <f>IF(I4603="","",属性中转表!$I$1&amp;(IF(VLOOKUP(B4603,属性中转表!A:G,7,FALSE)=0,0,VLOOKUP(VLOOKUP(B4603,属性中转表!A:G,7,FALSE),属性中转表!$K$2:$P$21,4,0)))+IFERROR(VLOOKUP(A4603,英雄数据表!A:K,IF(武魂!B4603&gt;=50,10,IF(武魂!B4603&gt;=25,6)),0),0))</f>
        <v/>
      </c>
      <c r="K4603" s="32" t="str">
        <f t="shared" si="309"/>
        <v/>
      </c>
      <c r="L4603" s="20" t="str">
        <f>IF(B4603&gt;=50,VLOOKUP(A4603,英雄数据表!A:L,11,FALSE),IF(B4603&gt;=25,VLOOKUP(A4603,英雄数据表!A:L,7,0),""))</f>
        <v/>
      </c>
      <c r="M4603" s="20" t="str">
        <f>IFERROR(VLOOKUP(B4603,属性中转表!$K$2:$O$21,5,FALSE),"")</f>
        <v/>
      </c>
      <c r="N4603" s="20" t="str">
        <f>IF(B4603=25,VLOOKUP(A4603,英雄数据表!A:L,8,FALSE),IF(B4603=50,VLOOKUP(A4603,英雄数据表!A:L,12,0),""))</f>
        <v/>
      </c>
    </row>
    <row r="4604" spans="1:14" x14ac:dyDescent="0.3">
      <c r="A4604" s="20">
        <v>34036</v>
      </c>
      <c r="B4604" s="21">
        <f t="shared" si="306"/>
        <v>3</v>
      </c>
      <c r="C4604" s="21">
        <v>5</v>
      </c>
      <c r="D4604" s="21">
        <f>VLOOKUP(A4604,英雄数据表!A:D,4,0)</f>
        <v>3</v>
      </c>
      <c r="E4604" s="20" t="str">
        <f>VLOOKUP(A4604,英雄数据表!A:C,3,0)</f>
        <v>噬魂拳刃</v>
      </c>
      <c r="F4604" s="20">
        <f t="shared" si="307"/>
        <v>34036</v>
      </c>
      <c r="G4604" s="20">
        <f t="shared" si="308"/>
        <v>34036</v>
      </c>
      <c r="H4604" s="21" t="str">
        <f>VLOOKUP(B4604,属性中转表!A:F,6,FALSE)</f>
        <v>"hp":9000,"atk":250</v>
      </c>
      <c r="I4604" s="20" t="str">
        <f>IF(VLOOKUP(B4604,属性中转表!A:G,7,FALSE)=0,"",VLOOKUP(VLOOKUP(B4604,属性中转表!A:G,7,FALSE),属性中转表!$K$2:$P$21,6,0))&amp;IF(VLOOKUP(B4604,属性中转表!A:G,7,FALSE)&gt;=50,VLOOKUP(A4604,英雄数据表!A:K,9,0),IF(VLOOKUP(B4604,属性中转表!A:G,7,FALSE)&gt;=25,VLOOKUP(A4604,英雄数据表!A:K,5,0),""))</f>
        <v/>
      </c>
      <c r="J4604" s="20" t="str">
        <f>IF(I4604="","",属性中转表!$I$1&amp;(IF(VLOOKUP(B4604,属性中转表!A:G,7,FALSE)=0,0,VLOOKUP(VLOOKUP(B4604,属性中转表!A:G,7,FALSE),属性中转表!$K$2:$P$21,4,0)))+IFERROR(VLOOKUP(A4604,英雄数据表!A:K,IF(武魂!B4604&gt;=50,10,IF(武魂!B4604&gt;=25,6)),0),0))</f>
        <v/>
      </c>
      <c r="K4604" s="32" t="str">
        <f t="shared" si="309"/>
        <v/>
      </c>
      <c r="L4604" s="20" t="str">
        <f>IF(B4604&gt;=50,VLOOKUP(A4604,英雄数据表!A:L,11,FALSE),IF(B4604&gt;=25,VLOOKUP(A4604,英雄数据表!A:L,7,0),""))</f>
        <v/>
      </c>
      <c r="M4604" s="20" t="str">
        <f>IFERROR(VLOOKUP(B4604,属性中转表!$K$2:$O$21,5,FALSE),"")</f>
        <v/>
      </c>
      <c r="N4604" s="20" t="str">
        <f>IF(B4604=25,VLOOKUP(A4604,英雄数据表!A:L,8,FALSE),IF(B4604=50,VLOOKUP(A4604,英雄数据表!A:L,12,0),""))</f>
        <v/>
      </c>
    </row>
    <row r="4605" spans="1:14" x14ac:dyDescent="0.3">
      <c r="A4605" s="20">
        <v>34036</v>
      </c>
      <c r="B4605" s="21">
        <f t="shared" si="306"/>
        <v>4</v>
      </c>
      <c r="C4605" s="21">
        <v>5</v>
      </c>
      <c r="D4605" s="21">
        <f>VLOOKUP(A4605,英雄数据表!A:D,4,0)</f>
        <v>3</v>
      </c>
      <c r="E4605" s="20" t="str">
        <f>VLOOKUP(A4605,英雄数据表!A:C,3,0)</f>
        <v>噬魂拳刃</v>
      </c>
      <c r="F4605" s="20">
        <f t="shared" si="307"/>
        <v>34036</v>
      </c>
      <c r="G4605" s="20">
        <f t="shared" si="308"/>
        <v>34036</v>
      </c>
      <c r="H4605" s="21" t="str">
        <f>VLOOKUP(B4605,属性中转表!A:F,6,FALSE)</f>
        <v>"hp":10800,"atk":300</v>
      </c>
      <c r="I4605" s="20" t="str">
        <f>IF(VLOOKUP(B4605,属性中转表!A:G,7,FALSE)=0,"",VLOOKUP(VLOOKUP(B4605,属性中转表!A:G,7,FALSE),属性中转表!$K$2:$P$21,6,0))&amp;IF(VLOOKUP(B4605,属性中转表!A:G,7,FALSE)&gt;=50,VLOOKUP(A4605,英雄数据表!A:K,9,0),IF(VLOOKUP(B4605,属性中转表!A:G,7,FALSE)&gt;=25,VLOOKUP(A4605,英雄数据表!A:K,5,0),""))</f>
        <v/>
      </c>
      <c r="J4605" s="20" t="str">
        <f>IF(I4605="","",属性中转表!$I$1&amp;(IF(VLOOKUP(B4605,属性中转表!A:G,7,FALSE)=0,0,VLOOKUP(VLOOKUP(B4605,属性中转表!A:G,7,FALSE),属性中转表!$K$2:$P$21,4,0)))+IFERROR(VLOOKUP(A4605,英雄数据表!A:K,IF(武魂!B4605&gt;=50,10,IF(武魂!B4605&gt;=25,6)),0),0))</f>
        <v/>
      </c>
      <c r="K4605" s="32" t="str">
        <f t="shared" si="309"/>
        <v/>
      </c>
      <c r="L4605" s="20" t="str">
        <f>IF(B4605&gt;=50,VLOOKUP(A4605,英雄数据表!A:L,11,FALSE),IF(B4605&gt;=25,VLOOKUP(A4605,英雄数据表!A:L,7,0),""))</f>
        <v/>
      </c>
      <c r="M4605" s="20" t="str">
        <f>IFERROR(VLOOKUP(B4605,属性中转表!$K$2:$O$21,5,FALSE),"")</f>
        <v/>
      </c>
      <c r="N4605" s="20" t="str">
        <f>IF(B4605=25,VLOOKUP(A4605,英雄数据表!A:L,8,FALSE),IF(B4605=50,VLOOKUP(A4605,英雄数据表!A:L,12,0),""))</f>
        <v/>
      </c>
    </row>
    <row r="4606" spans="1:14" x14ac:dyDescent="0.3">
      <c r="A4606" s="20">
        <v>34036</v>
      </c>
      <c r="B4606" s="21">
        <f t="shared" si="306"/>
        <v>5</v>
      </c>
      <c r="C4606" s="21">
        <v>5</v>
      </c>
      <c r="D4606" s="21">
        <f>VLOOKUP(A4606,英雄数据表!A:D,4,0)</f>
        <v>3</v>
      </c>
      <c r="E4606" s="20" t="str">
        <f>VLOOKUP(A4606,英雄数据表!A:C,3,0)</f>
        <v>噬魂拳刃</v>
      </c>
      <c r="F4606" s="20">
        <f t="shared" si="307"/>
        <v>34036</v>
      </c>
      <c r="G4606" s="20">
        <f t="shared" si="308"/>
        <v>34036</v>
      </c>
      <c r="H4606" s="21" t="str">
        <f>VLOOKUP(B4606,属性中转表!A:F,6,FALSE)</f>
        <v>"hp":12600,"atk":350</v>
      </c>
      <c r="I4606" s="20" t="str">
        <f>IF(VLOOKUP(B4606,属性中转表!A:G,7,FALSE)=0,"",VLOOKUP(VLOOKUP(B4606,属性中转表!A:G,7,FALSE),属性中转表!$K$2:$P$21,6,0))&amp;IF(VLOOKUP(B4606,属性中转表!A:G,7,FALSE)&gt;=50,VLOOKUP(A4606,英雄数据表!A:K,9,0),IF(VLOOKUP(B4606,属性中转表!A:G,7,FALSE)&gt;=25,VLOOKUP(A4606,英雄数据表!A:K,5,0),""))</f>
        <v>"atk":300</v>
      </c>
      <c r="J4606" s="20" t="str">
        <f>IF(I4606="","",属性中转表!$I$1&amp;(IF(VLOOKUP(B4606,属性中转表!A:G,7,FALSE)=0,0,VLOOKUP(VLOOKUP(B4606,属性中转表!A:G,7,FALSE),属性中转表!$K$2:$P$21,4,0)))+IFERROR(VLOOKUP(A4606,英雄数据表!A:K,IF(武魂!B4606&gt;=50,10,IF(武魂!B4606&gt;=25,6)),0),0))</f>
        <v>,"dpspro":0</v>
      </c>
      <c r="K4606" s="32" t="str">
        <f t="shared" si="309"/>
        <v>"atk":300,"dpspro":0</v>
      </c>
      <c r="L4606" s="20" t="str">
        <f>IF(B4606&gt;=50,VLOOKUP(A4606,英雄数据表!A:L,11,FALSE),IF(B4606&gt;=25,VLOOKUP(A4606,英雄数据表!A:L,7,0),""))</f>
        <v/>
      </c>
      <c r="M4606" s="20" t="str">
        <f>IFERROR(VLOOKUP(B4606,属性中转表!$K$2:$O$21,5,FALSE),"")</f>
        <v>"atk":300</v>
      </c>
      <c r="N4606" s="20" t="str">
        <f>IF(B4606=25,VLOOKUP(A4606,英雄数据表!A:L,8,FALSE),IF(B4606=50,VLOOKUP(A4606,英雄数据表!A:L,12,0),""))</f>
        <v/>
      </c>
    </row>
    <row r="4607" spans="1:14" x14ac:dyDescent="0.3">
      <c r="A4607" s="20">
        <v>34036</v>
      </c>
      <c r="B4607" s="21">
        <f t="shared" si="306"/>
        <v>6</v>
      </c>
      <c r="C4607" s="21">
        <v>5</v>
      </c>
      <c r="D4607" s="21">
        <f>VLOOKUP(A4607,英雄数据表!A:D,4,0)</f>
        <v>3</v>
      </c>
      <c r="E4607" s="20" t="str">
        <f>VLOOKUP(A4607,英雄数据表!A:C,3,0)</f>
        <v>噬魂拳刃</v>
      </c>
      <c r="F4607" s="20">
        <f t="shared" si="307"/>
        <v>34036</v>
      </c>
      <c r="G4607" s="20">
        <f t="shared" si="308"/>
        <v>34036</v>
      </c>
      <c r="H4607" s="21" t="str">
        <f>VLOOKUP(B4607,属性中转表!A:F,6,FALSE)</f>
        <v>"hp":14400,"atk":400</v>
      </c>
      <c r="I4607" s="20" t="str">
        <f>IF(VLOOKUP(B4607,属性中转表!A:G,7,FALSE)=0,"",VLOOKUP(VLOOKUP(B4607,属性中转表!A:G,7,FALSE),属性中转表!$K$2:$P$21,6,0))&amp;IF(VLOOKUP(B4607,属性中转表!A:G,7,FALSE)&gt;=50,VLOOKUP(A4607,英雄数据表!A:K,9,0),IF(VLOOKUP(B4607,属性中转表!A:G,7,FALSE)&gt;=25,VLOOKUP(A4607,英雄数据表!A:K,5,0),""))</f>
        <v>"atk":300</v>
      </c>
      <c r="J4607" s="20" t="str">
        <f>IF(I4607="","",属性中转表!$I$1&amp;(IF(VLOOKUP(B4607,属性中转表!A:G,7,FALSE)=0,0,VLOOKUP(VLOOKUP(B4607,属性中转表!A:G,7,FALSE),属性中转表!$K$2:$P$21,4,0)))+IFERROR(VLOOKUP(A4607,英雄数据表!A:K,IF(武魂!B4607&gt;=50,10,IF(武魂!B4607&gt;=25,6)),0),0))</f>
        <v>,"dpspro":0</v>
      </c>
      <c r="K4607" s="32" t="str">
        <f t="shared" si="309"/>
        <v>"atk":300,"dpspro":0</v>
      </c>
      <c r="L4607" s="20" t="str">
        <f>IF(B4607&gt;=50,VLOOKUP(A4607,英雄数据表!A:L,11,FALSE),IF(B4607&gt;=25,VLOOKUP(A4607,英雄数据表!A:L,7,0),""))</f>
        <v/>
      </c>
      <c r="M4607" s="20" t="str">
        <f>IFERROR(VLOOKUP(B4607,属性中转表!$K$2:$O$21,5,FALSE),"")</f>
        <v/>
      </c>
      <c r="N4607" s="20" t="str">
        <f>IF(B4607=25,VLOOKUP(A4607,英雄数据表!A:L,8,FALSE),IF(B4607=50,VLOOKUP(A4607,英雄数据表!A:L,12,0),""))</f>
        <v/>
      </c>
    </row>
    <row r="4608" spans="1:14" x14ac:dyDescent="0.3">
      <c r="A4608" s="20">
        <v>34036</v>
      </c>
      <c r="B4608" s="21">
        <f t="shared" si="306"/>
        <v>7</v>
      </c>
      <c r="C4608" s="21">
        <v>5</v>
      </c>
      <c r="D4608" s="21">
        <f>VLOOKUP(A4608,英雄数据表!A:D,4,0)</f>
        <v>3</v>
      </c>
      <c r="E4608" s="20" t="str">
        <f>VLOOKUP(A4608,英雄数据表!A:C,3,0)</f>
        <v>噬魂拳刃</v>
      </c>
      <c r="F4608" s="20">
        <f t="shared" si="307"/>
        <v>34036</v>
      </c>
      <c r="G4608" s="20">
        <f t="shared" si="308"/>
        <v>34036</v>
      </c>
      <c r="H4608" s="21" t="str">
        <f>VLOOKUP(B4608,属性中转表!A:F,6,FALSE)</f>
        <v>"hp":16200,"atk":450</v>
      </c>
      <c r="I4608" s="20" t="str">
        <f>IF(VLOOKUP(B4608,属性中转表!A:G,7,FALSE)=0,"",VLOOKUP(VLOOKUP(B4608,属性中转表!A:G,7,FALSE),属性中转表!$K$2:$P$21,6,0))&amp;IF(VLOOKUP(B4608,属性中转表!A:G,7,FALSE)&gt;=50,VLOOKUP(A4608,英雄数据表!A:K,9,0),IF(VLOOKUP(B4608,属性中转表!A:G,7,FALSE)&gt;=25,VLOOKUP(A4608,英雄数据表!A:K,5,0),""))</f>
        <v>"atk":300</v>
      </c>
      <c r="J4608" s="20" t="str">
        <f>IF(I4608="","",属性中转表!$I$1&amp;(IF(VLOOKUP(B4608,属性中转表!A:G,7,FALSE)=0,0,VLOOKUP(VLOOKUP(B4608,属性中转表!A:G,7,FALSE),属性中转表!$K$2:$P$21,4,0)))+IFERROR(VLOOKUP(A4608,英雄数据表!A:K,IF(武魂!B4608&gt;=50,10,IF(武魂!B4608&gt;=25,6)),0),0))</f>
        <v>,"dpspro":0</v>
      </c>
      <c r="K4608" s="32" t="str">
        <f t="shared" si="309"/>
        <v>"atk":300,"dpspro":0</v>
      </c>
      <c r="L4608" s="20" t="str">
        <f>IF(B4608&gt;=50,VLOOKUP(A4608,英雄数据表!A:L,11,FALSE),IF(B4608&gt;=25,VLOOKUP(A4608,英雄数据表!A:L,7,0),""))</f>
        <v/>
      </c>
      <c r="M4608" s="20" t="str">
        <f>IFERROR(VLOOKUP(B4608,属性中转表!$K$2:$O$21,5,FALSE),"")</f>
        <v/>
      </c>
      <c r="N4608" s="20" t="str">
        <f>IF(B4608=25,VLOOKUP(A4608,英雄数据表!A:L,8,FALSE),IF(B4608=50,VLOOKUP(A4608,英雄数据表!A:L,12,0),""))</f>
        <v/>
      </c>
    </row>
    <row r="4609" spans="1:14" x14ac:dyDescent="0.3">
      <c r="A4609" s="20">
        <v>34036</v>
      </c>
      <c r="B4609" s="21">
        <f t="shared" si="306"/>
        <v>8</v>
      </c>
      <c r="C4609" s="21">
        <v>5</v>
      </c>
      <c r="D4609" s="21">
        <f>VLOOKUP(A4609,英雄数据表!A:D,4,0)</f>
        <v>3</v>
      </c>
      <c r="E4609" s="20" t="str">
        <f>VLOOKUP(A4609,英雄数据表!A:C,3,0)</f>
        <v>噬魂拳刃</v>
      </c>
      <c r="F4609" s="20">
        <f t="shared" si="307"/>
        <v>34036</v>
      </c>
      <c r="G4609" s="20">
        <f t="shared" si="308"/>
        <v>34036</v>
      </c>
      <c r="H4609" s="21" t="str">
        <f>VLOOKUP(B4609,属性中转表!A:F,6,FALSE)</f>
        <v>"hp":18000,"atk":500</v>
      </c>
      <c r="I4609" s="20" t="str">
        <f>IF(VLOOKUP(B4609,属性中转表!A:G,7,FALSE)=0,"",VLOOKUP(VLOOKUP(B4609,属性中转表!A:G,7,FALSE),属性中转表!$K$2:$P$21,6,0))&amp;IF(VLOOKUP(B4609,属性中转表!A:G,7,FALSE)&gt;=50,VLOOKUP(A4609,英雄数据表!A:K,9,0),IF(VLOOKUP(B4609,属性中转表!A:G,7,FALSE)&gt;=25,VLOOKUP(A4609,英雄数据表!A:K,5,0),""))</f>
        <v>"atk":300</v>
      </c>
      <c r="J4609" s="20" t="str">
        <f>IF(I4609="","",属性中转表!$I$1&amp;(IF(VLOOKUP(B4609,属性中转表!A:G,7,FALSE)=0,0,VLOOKUP(VLOOKUP(B4609,属性中转表!A:G,7,FALSE),属性中转表!$K$2:$P$21,4,0)))+IFERROR(VLOOKUP(A4609,英雄数据表!A:K,IF(武魂!B4609&gt;=50,10,IF(武魂!B4609&gt;=25,6)),0),0))</f>
        <v>,"dpspro":0</v>
      </c>
      <c r="K4609" s="32" t="str">
        <f t="shared" si="309"/>
        <v>"atk":300,"dpspro":0</v>
      </c>
      <c r="L4609" s="20" t="str">
        <f>IF(B4609&gt;=50,VLOOKUP(A4609,英雄数据表!A:L,11,FALSE),IF(B4609&gt;=25,VLOOKUP(A4609,英雄数据表!A:L,7,0),""))</f>
        <v/>
      </c>
      <c r="M4609" s="20" t="str">
        <f>IFERROR(VLOOKUP(B4609,属性中转表!$K$2:$O$21,5,FALSE),"")</f>
        <v/>
      </c>
      <c r="N4609" s="20" t="str">
        <f>IF(B4609=25,VLOOKUP(A4609,英雄数据表!A:L,8,FALSE),IF(B4609=50,VLOOKUP(A4609,英雄数据表!A:L,12,0),""))</f>
        <v/>
      </c>
    </row>
    <row r="4610" spans="1:14" x14ac:dyDescent="0.3">
      <c r="A4610" s="20">
        <v>34036</v>
      </c>
      <c r="B4610" s="21">
        <f t="shared" si="306"/>
        <v>9</v>
      </c>
      <c r="C4610" s="21">
        <v>5</v>
      </c>
      <c r="D4610" s="21">
        <f>VLOOKUP(A4610,英雄数据表!A:D,4,0)</f>
        <v>3</v>
      </c>
      <c r="E4610" s="20" t="str">
        <f>VLOOKUP(A4610,英雄数据表!A:C,3,0)</f>
        <v>噬魂拳刃</v>
      </c>
      <c r="F4610" s="20">
        <f t="shared" si="307"/>
        <v>34036</v>
      </c>
      <c r="G4610" s="20">
        <f t="shared" si="308"/>
        <v>34036</v>
      </c>
      <c r="H4610" s="21" t="str">
        <f>VLOOKUP(B4610,属性中转表!A:F,6,FALSE)</f>
        <v>"hp":19800,"atk":550</v>
      </c>
      <c r="I4610" s="20" t="str">
        <f>IF(VLOOKUP(B4610,属性中转表!A:G,7,FALSE)=0,"",VLOOKUP(VLOOKUP(B4610,属性中转表!A:G,7,FALSE),属性中转表!$K$2:$P$21,6,0))&amp;IF(VLOOKUP(B4610,属性中转表!A:G,7,FALSE)&gt;=50,VLOOKUP(A4610,英雄数据表!A:K,9,0),IF(VLOOKUP(B4610,属性中转表!A:G,7,FALSE)&gt;=25,VLOOKUP(A4610,英雄数据表!A:K,5,0),""))</f>
        <v>"atk":300</v>
      </c>
      <c r="J4610" s="20" t="str">
        <f>IF(I4610="","",属性中转表!$I$1&amp;(IF(VLOOKUP(B4610,属性中转表!A:G,7,FALSE)=0,0,VLOOKUP(VLOOKUP(B4610,属性中转表!A:G,7,FALSE),属性中转表!$K$2:$P$21,4,0)))+IFERROR(VLOOKUP(A4610,英雄数据表!A:K,IF(武魂!B4610&gt;=50,10,IF(武魂!B4610&gt;=25,6)),0),0))</f>
        <v>,"dpspro":0</v>
      </c>
      <c r="K4610" s="32" t="str">
        <f t="shared" si="309"/>
        <v>"atk":300,"dpspro":0</v>
      </c>
      <c r="L4610" s="20" t="str">
        <f>IF(B4610&gt;=50,VLOOKUP(A4610,英雄数据表!A:L,11,FALSE),IF(B4610&gt;=25,VLOOKUP(A4610,英雄数据表!A:L,7,0),""))</f>
        <v/>
      </c>
      <c r="M4610" s="20" t="str">
        <f>IFERROR(VLOOKUP(B4610,属性中转表!$K$2:$O$21,5,FALSE),"")</f>
        <v/>
      </c>
      <c r="N4610" s="20" t="str">
        <f>IF(B4610=25,VLOOKUP(A4610,英雄数据表!A:L,8,FALSE),IF(B4610=50,VLOOKUP(A4610,英雄数据表!A:L,12,0),""))</f>
        <v/>
      </c>
    </row>
    <row r="4611" spans="1:14" x14ac:dyDescent="0.3">
      <c r="A4611" s="20">
        <v>34036</v>
      </c>
      <c r="B4611" s="21">
        <f t="shared" si="306"/>
        <v>10</v>
      </c>
      <c r="C4611" s="21">
        <v>5</v>
      </c>
      <c r="D4611" s="21">
        <f>VLOOKUP(A4611,英雄数据表!A:D,4,0)</f>
        <v>3</v>
      </c>
      <c r="E4611" s="20" t="str">
        <f>VLOOKUP(A4611,英雄数据表!A:C,3,0)</f>
        <v>噬魂拳刃</v>
      </c>
      <c r="F4611" s="20">
        <f t="shared" si="307"/>
        <v>34036</v>
      </c>
      <c r="G4611" s="20">
        <f t="shared" si="308"/>
        <v>34036</v>
      </c>
      <c r="H4611" s="21" t="str">
        <f>VLOOKUP(B4611,属性中转表!A:F,6,FALSE)</f>
        <v>"hp":21600,"atk":600</v>
      </c>
      <c r="I4611" s="20" t="str">
        <f>IF(VLOOKUP(B4611,属性中转表!A:G,7,FALSE)=0,"",VLOOKUP(VLOOKUP(B4611,属性中转表!A:G,7,FALSE),属性中转表!$K$2:$P$21,6,0))&amp;IF(VLOOKUP(B4611,属性中转表!A:G,7,FALSE)&gt;=50,VLOOKUP(A4611,英雄数据表!A:K,9,0),IF(VLOOKUP(B4611,属性中转表!A:G,7,FALSE)&gt;=25,VLOOKUP(A4611,英雄数据表!A:K,5,0),""))</f>
        <v>"atk":300,"hp":5000</v>
      </c>
      <c r="J4611" s="20" t="str">
        <f>IF(I4611="","",属性中转表!$I$1&amp;(IF(VLOOKUP(B4611,属性中转表!A:G,7,FALSE)=0,0,VLOOKUP(VLOOKUP(B4611,属性中转表!A:G,7,FALSE),属性中转表!$K$2:$P$21,4,0)))+IFERROR(VLOOKUP(A4611,英雄数据表!A:K,IF(武魂!B4611&gt;=50,10,IF(武魂!B4611&gt;=25,6)),0),0))</f>
        <v>,"dpspro":0</v>
      </c>
      <c r="K4611" s="32" t="str">
        <f t="shared" si="309"/>
        <v>"atk":300,"hp":5000,"dpspro":0</v>
      </c>
      <c r="L4611" s="20" t="str">
        <f>IF(B4611&gt;=50,VLOOKUP(A4611,英雄数据表!A:L,11,FALSE),IF(B4611&gt;=25,VLOOKUP(A4611,英雄数据表!A:L,7,0),""))</f>
        <v/>
      </c>
      <c r="M4611" s="20" t="str">
        <f>IFERROR(VLOOKUP(B4611,属性中转表!$K$2:$O$21,5,FALSE),"")</f>
        <v>"hp":5000</v>
      </c>
      <c r="N4611" s="20" t="str">
        <f>IF(B4611=25,VLOOKUP(A4611,英雄数据表!A:L,8,FALSE),IF(B4611=50,VLOOKUP(A4611,英雄数据表!A:L,12,0),""))</f>
        <v/>
      </c>
    </row>
    <row r="4612" spans="1:14" x14ac:dyDescent="0.3">
      <c r="A4612" s="20">
        <v>34036</v>
      </c>
      <c r="B4612" s="21">
        <f t="shared" si="306"/>
        <v>11</v>
      </c>
      <c r="C4612" s="21">
        <v>5</v>
      </c>
      <c r="D4612" s="21">
        <f>VLOOKUP(A4612,英雄数据表!A:D,4,0)</f>
        <v>3</v>
      </c>
      <c r="E4612" s="20" t="str">
        <f>VLOOKUP(A4612,英雄数据表!A:C,3,0)</f>
        <v>噬魂拳刃</v>
      </c>
      <c r="F4612" s="20">
        <f t="shared" si="307"/>
        <v>34036</v>
      </c>
      <c r="G4612" s="20">
        <f t="shared" si="308"/>
        <v>34036</v>
      </c>
      <c r="H4612" s="21" t="str">
        <f>VLOOKUP(B4612,属性中转表!A:F,6,FALSE)</f>
        <v>"hp":24300,"atk":675</v>
      </c>
      <c r="I4612" s="20" t="str">
        <f>IF(VLOOKUP(B4612,属性中转表!A:G,7,FALSE)=0,"",VLOOKUP(VLOOKUP(B4612,属性中转表!A:G,7,FALSE),属性中转表!$K$2:$P$21,6,0))&amp;IF(VLOOKUP(B4612,属性中转表!A:G,7,FALSE)&gt;=50,VLOOKUP(A4612,英雄数据表!A:K,9,0),IF(VLOOKUP(B4612,属性中转表!A:G,7,FALSE)&gt;=25,VLOOKUP(A4612,英雄数据表!A:K,5,0),""))</f>
        <v>"atk":300,"hp":5000</v>
      </c>
      <c r="J4612" s="20" t="str">
        <f>IF(I4612="","",属性中转表!$I$1&amp;(IF(VLOOKUP(B4612,属性中转表!A:G,7,FALSE)=0,0,VLOOKUP(VLOOKUP(B4612,属性中转表!A:G,7,FALSE),属性中转表!$K$2:$P$21,4,0)))+IFERROR(VLOOKUP(A4612,英雄数据表!A:K,IF(武魂!B4612&gt;=50,10,IF(武魂!B4612&gt;=25,6)),0),0))</f>
        <v>,"dpspro":0</v>
      </c>
      <c r="K4612" s="32" t="str">
        <f t="shared" si="309"/>
        <v>"atk":300,"hp":5000,"dpspro":0</v>
      </c>
      <c r="L4612" s="20" t="str">
        <f>IF(B4612&gt;=50,VLOOKUP(A4612,英雄数据表!A:L,11,FALSE),IF(B4612&gt;=25,VLOOKUP(A4612,英雄数据表!A:L,7,0),""))</f>
        <v/>
      </c>
      <c r="M4612" s="20" t="str">
        <f>IFERROR(VLOOKUP(B4612,属性中转表!$K$2:$O$21,5,FALSE),"")</f>
        <v/>
      </c>
      <c r="N4612" s="20" t="str">
        <f>IF(B4612=25,VLOOKUP(A4612,英雄数据表!A:L,8,FALSE),IF(B4612=50,VLOOKUP(A4612,英雄数据表!A:L,12,0),""))</f>
        <v/>
      </c>
    </row>
    <row r="4613" spans="1:14" x14ac:dyDescent="0.3">
      <c r="A4613" s="20">
        <v>34036</v>
      </c>
      <c r="B4613" s="21">
        <f t="shared" si="306"/>
        <v>12</v>
      </c>
      <c r="C4613" s="21">
        <v>5</v>
      </c>
      <c r="D4613" s="21">
        <f>VLOOKUP(A4613,英雄数据表!A:D,4,0)</f>
        <v>3</v>
      </c>
      <c r="E4613" s="20" t="str">
        <f>VLOOKUP(A4613,英雄数据表!A:C,3,0)</f>
        <v>噬魂拳刃</v>
      </c>
      <c r="F4613" s="20">
        <f t="shared" si="307"/>
        <v>34036</v>
      </c>
      <c r="G4613" s="20">
        <f t="shared" si="308"/>
        <v>34036</v>
      </c>
      <c r="H4613" s="21" t="str">
        <f>VLOOKUP(B4613,属性中转表!A:F,6,FALSE)</f>
        <v>"hp":27000,"atk":750</v>
      </c>
      <c r="I4613" s="20" t="str">
        <f>IF(VLOOKUP(B4613,属性中转表!A:G,7,FALSE)=0,"",VLOOKUP(VLOOKUP(B4613,属性中转表!A:G,7,FALSE),属性中转表!$K$2:$P$21,6,0))&amp;IF(VLOOKUP(B4613,属性中转表!A:G,7,FALSE)&gt;=50,VLOOKUP(A4613,英雄数据表!A:K,9,0),IF(VLOOKUP(B4613,属性中转表!A:G,7,FALSE)&gt;=25,VLOOKUP(A4613,英雄数据表!A:K,5,0),""))</f>
        <v>"atk":300,"hp":5000</v>
      </c>
      <c r="J4613" s="20" t="str">
        <f>IF(I4613="","",属性中转表!$I$1&amp;(IF(VLOOKUP(B4613,属性中转表!A:G,7,FALSE)=0,0,VLOOKUP(VLOOKUP(B4613,属性中转表!A:G,7,FALSE),属性中转表!$K$2:$P$21,4,0)))+IFERROR(VLOOKUP(A4613,英雄数据表!A:K,IF(武魂!B4613&gt;=50,10,IF(武魂!B4613&gt;=25,6)),0),0))</f>
        <v>,"dpspro":0</v>
      </c>
      <c r="K4613" s="32" t="str">
        <f t="shared" si="309"/>
        <v>"atk":300,"hp":5000,"dpspro":0</v>
      </c>
      <c r="L4613" s="20" t="str">
        <f>IF(B4613&gt;=50,VLOOKUP(A4613,英雄数据表!A:L,11,FALSE),IF(B4613&gt;=25,VLOOKUP(A4613,英雄数据表!A:L,7,0),""))</f>
        <v/>
      </c>
      <c r="M4613" s="20" t="str">
        <f>IFERROR(VLOOKUP(B4613,属性中转表!$K$2:$O$21,5,FALSE),"")</f>
        <v/>
      </c>
      <c r="N4613" s="20" t="str">
        <f>IF(B4613=25,VLOOKUP(A4613,英雄数据表!A:L,8,FALSE),IF(B4613=50,VLOOKUP(A4613,英雄数据表!A:L,12,0),""))</f>
        <v/>
      </c>
    </row>
    <row r="4614" spans="1:14" x14ac:dyDescent="0.3">
      <c r="A4614" s="20">
        <v>34036</v>
      </c>
      <c r="B4614" s="21">
        <f t="shared" si="306"/>
        <v>13</v>
      </c>
      <c r="C4614" s="21">
        <v>5</v>
      </c>
      <c r="D4614" s="21">
        <f>VLOOKUP(A4614,英雄数据表!A:D,4,0)</f>
        <v>3</v>
      </c>
      <c r="E4614" s="20" t="str">
        <f>VLOOKUP(A4614,英雄数据表!A:C,3,0)</f>
        <v>噬魂拳刃</v>
      </c>
      <c r="F4614" s="20">
        <f t="shared" si="307"/>
        <v>34036</v>
      </c>
      <c r="G4614" s="20">
        <f t="shared" si="308"/>
        <v>34036</v>
      </c>
      <c r="H4614" s="21" t="str">
        <f>VLOOKUP(B4614,属性中转表!A:F,6,FALSE)</f>
        <v>"hp":29700,"atk":825</v>
      </c>
      <c r="I4614" s="20" t="str">
        <f>IF(VLOOKUP(B4614,属性中转表!A:G,7,FALSE)=0,"",VLOOKUP(VLOOKUP(B4614,属性中转表!A:G,7,FALSE),属性中转表!$K$2:$P$21,6,0))&amp;IF(VLOOKUP(B4614,属性中转表!A:G,7,FALSE)&gt;=50,VLOOKUP(A4614,英雄数据表!A:K,9,0),IF(VLOOKUP(B4614,属性中转表!A:G,7,FALSE)&gt;=25,VLOOKUP(A4614,英雄数据表!A:K,5,0),""))</f>
        <v>"atk":300,"hp":5000</v>
      </c>
      <c r="J4614" s="20" t="str">
        <f>IF(I4614="","",属性中转表!$I$1&amp;(IF(VLOOKUP(B4614,属性中转表!A:G,7,FALSE)=0,0,VLOOKUP(VLOOKUP(B4614,属性中转表!A:G,7,FALSE),属性中转表!$K$2:$P$21,4,0)))+IFERROR(VLOOKUP(A4614,英雄数据表!A:K,IF(武魂!B4614&gt;=50,10,IF(武魂!B4614&gt;=25,6)),0),0))</f>
        <v>,"dpspro":0</v>
      </c>
      <c r="K4614" s="32" t="str">
        <f t="shared" si="309"/>
        <v>"atk":300,"hp":5000,"dpspro":0</v>
      </c>
      <c r="L4614" s="20" t="str">
        <f>IF(B4614&gt;=50,VLOOKUP(A4614,英雄数据表!A:L,11,FALSE),IF(B4614&gt;=25,VLOOKUP(A4614,英雄数据表!A:L,7,0),""))</f>
        <v/>
      </c>
      <c r="M4614" s="20" t="str">
        <f>IFERROR(VLOOKUP(B4614,属性中转表!$K$2:$O$21,5,FALSE),"")</f>
        <v/>
      </c>
      <c r="N4614" s="20" t="str">
        <f>IF(B4614=25,VLOOKUP(A4614,英雄数据表!A:L,8,FALSE),IF(B4614=50,VLOOKUP(A4614,英雄数据表!A:L,12,0),""))</f>
        <v/>
      </c>
    </row>
    <row r="4615" spans="1:14" x14ac:dyDescent="0.3">
      <c r="A4615" s="20">
        <v>34036</v>
      </c>
      <c r="B4615" s="21">
        <f t="shared" si="306"/>
        <v>14</v>
      </c>
      <c r="C4615" s="21">
        <v>5</v>
      </c>
      <c r="D4615" s="21">
        <f>VLOOKUP(A4615,英雄数据表!A:D,4,0)</f>
        <v>3</v>
      </c>
      <c r="E4615" s="20" t="str">
        <f>VLOOKUP(A4615,英雄数据表!A:C,3,0)</f>
        <v>噬魂拳刃</v>
      </c>
      <c r="F4615" s="20">
        <f t="shared" si="307"/>
        <v>34036</v>
      </c>
      <c r="G4615" s="20">
        <f t="shared" si="308"/>
        <v>34036</v>
      </c>
      <c r="H4615" s="21" t="str">
        <f>VLOOKUP(B4615,属性中转表!A:F,6,FALSE)</f>
        <v>"hp":32400,"atk":900</v>
      </c>
      <c r="I4615" s="20" t="str">
        <f>IF(VLOOKUP(B4615,属性中转表!A:G,7,FALSE)=0,"",VLOOKUP(VLOOKUP(B4615,属性中转表!A:G,7,FALSE),属性中转表!$K$2:$P$21,6,0))&amp;IF(VLOOKUP(B4615,属性中转表!A:G,7,FALSE)&gt;=50,VLOOKUP(A4615,英雄数据表!A:K,9,0),IF(VLOOKUP(B4615,属性中转表!A:G,7,FALSE)&gt;=25,VLOOKUP(A4615,英雄数据表!A:K,5,0),""))</f>
        <v>"atk":300,"hp":5000</v>
      </c>
      <c r="J4615" s="20" t="str">
        <f>IF(I4615="","",属性中转表!$I$1&amp;(IF(VLOOKUP(B4615,属性中转表!A:G,7,FALSE)=0,0,VLOOKUP(VLOOKUP(B4615,属性中转表!A:G,7,FALSE),属性中转表!$K$2:$P$21,4,0)))+IFERROR(VLOOKUP(A4615,英雄数据表!A:K,IF(武魂!B4615&gt;=50,10,IF(武魂!B4615&gt;=25,6)),0),0))</f>
        <v>,"dpspro":0</v>
      </c>
      <c r="K4615" s="32" t="str">
        <f t="shared" si="309"/>
        <v>"atk":300,"hp":5000,"dpspro":0</v>
      </c>
      <c r="L4615" s="20" t="str">
        <f>IF(B4615&gt;=50,VLOOKUP(A4615,英雄数据表!A:L,11,FALSE),IF(B4615&gt;=25,VLOOKUP(A4615,英雄数据表!A:L,7,0),""))</f>
        <v/>
      </c>
      <c r="M4615" s="20" t="str">
        <f>IFERROR(VLOOKUP(B4615,属性中转表!$K$2:$O$21,5,FALSE),"")</f>
        <v/>
      </c>
      <c r="N4615" s="20" t="str">
        <f>IF(B4615=25,VLOOKUP(A4615,英雄数据表!A:L,8,FALSE),IF(B4615=50,VLOOKUP(A4615,英雄数据表!A:L,12,0),""))</f>
        <v/>
      </c>
    </row>
    <row r="4616" spans="1:14" x14ac:dyDescent="0.3">
      <c r="A4616" s="20">
        <v>34036</v>
      </c>
      <c r="B4616" s="21">
        <f t="shared" si="306"/>
        <v>15</v>
      </c>
      <c r="C4616" s="21">
        <v>5</v>
      </c>
      <c r="D4616" s="21">
        <f>VLOOKUP(A4616,英雄数据表!A:D,4,0)</f>
        <v>3</v>
      </c>
      <c r="E4616" s="20" t="str">
        <f>VLOOKUP(A4616,英雄数据表!A:C,3,0)</f>
        <v>噬魂拳刃</v>
      </c>
      <c r="F4616" s="20">
        <f t="shared" si="307"/>
        <v>34036</v>
      </c>
      <c r="G4616" s="20">
        <f t="shared" si="308"/>
        <v>34036</v>
      </c>
      <c r="H4616" s="21" t="str">
        <f>VLOOKUP(B4616,属性中转表!A:F,6,FALSE)</f>
        <v>"hp":35100,"atk":975</v>
      </c>
      <c r="I4616" s="20" t="str">
        <f>IF(VLOOKUP(B4616,属性中转表!A:G,7,FALSE)=0,"",VLOOKUP(VLOOKUP(B4616,属性中转表!A:G,7,FALSE),属性中转表!$K$2:$P$21,6,0))&amp;IF(VLOOKUP(B4616,属性中转表!A:G,7,FALSE)&gt;=50,VLOOKUP(A4616,英雄数据表!A:K,9,0),IF(VLOOKUP(B4616,属性中转表!A:G,7,FALSE)&gt;=25,VLOOKUP(A4616,英雄数据表!A:K,5,0),""))</f>
        <v>"atk":300,"hp":5000,"undpspro":50</v>
      </c>
      <c r="J4616" s="20" t="str">
        <f>IF(I4616="","",属性中转表!$I$1&amp;(IF(VLOOKUP(B4616,属性中转表!A:G,7,FALSE)=0,0,VLOOKUP(VLOOKUP(B4616,属性中转表!A:G,7,FALSE),属性中转表!$K$2:$P$21,4,0)))+IFERROR(VLOOKUP(A4616,英雄数据表!A:K,IF(武魂!B4616&gt;=50,10,IF(武魂!B4616&gt;=25,6)),0),0))</f>
        <v>,"dpspro":0</v>
      </c>
      <c r="K4616" s="32" t="str">
        <f t="shared" si="309"/>
        <v>"atk":300,"hp":5000,"undpspro":50,"dpspro":0</v>
      </c>
      <c r="L4616" s="20" t="str">
        <f>IF(B4616&gt;=50,VLOOKUP(A4616,英雄数据表!A:L,11,FALSE),IF(B4616&gt;=25,VLOOKUP(A4616,英雄数据表!A:L,7,0),""))</f>
        <v/>
      </c>
      <c r="M4616" s="20" t="str">
        <f>IFERROR(VLOOKUP(B4616,属性中转表!$K$2:$O$21,5,FALSE),"")</f>
        <v>"undpspro":50</v>
      </c>
      <c r="N4616" s="20" t="str">
        <f>IF(B4616=25,VLOOKUP(A4616,英雄数据表!A:L,8,FALSE),IF(B4616=50,VLOOKUP(A4616,英雄数据表!A:L,12,0),""))</f>
        <v/>
      </c>
    </row>
    <row r="4617" spans="1:14" x14ac:dyDescent="0.3">
      <c r="A4617" s="20">
        <v>34036</v>
      </c>
      <c r="B4617" s="21">
        <f t="shared" si="306"/>
        <v>16</v>
      </c>
      <c r="C4617" s="21">
        <v>5</v>
      </c>
      <c r="D4617" s="21">
        <f>VLOOKUP(A4617,英雄数据表!A:D,4,0)</f>
        <v>3</v>
      </c>
      <c r="E4617" s="20" t="str">
        <f>VLOOKUP(A4617,英雄数据表!A:C,3,0)</f>
        <v>噬魂拳刃</v>
      </c>
      <c r="F4617" s="20">
        <f t="shared" si="307"/>
        <v>34036</v>
      </c>
      <c r="G4617" s="20">
        <f t="shared" si="308"/>
        <v>34036</v>
      </c>
      <c r="H4617" s="21" t="str">
        <f>VLOOKUP(B4617,属性中转表!A:F,6,FALSE)</f>
        <v>"hp":37800,"atk":1050</v>
      </c>
      <c r="I4617" s="20" t="str">
        <f>IF(VLOOKUP(B4617,属性中转表!A:G,7,FALSE)=0,"",VLOOKUP(VLOOKUP(B4617,属性中转表!A:G,7,FALSE),属性中转表!$K$2:$P$21,6,0))&amp;IF(VLOOKUP(B4617,属性中转表!A:G,7,FALSE)&gt;=50,VLOOKUP(A4617,英雄数据表!A:K,9,0),IF(VLOOKUP(B4617,属性中转表!A:G,7,FALSE)&gt;=25,VLOOKUP(A4617,英雄数据表!A:K,5,0),""))</f>
        <v>"atk":300,"hp":5000,"undpspro":50</v>
      </c>
      <c r="J4617" s="20" t="str">
        <f>IF(I4617="","",属性中转表!$I$1&amp;(IF(VLOOKUP(B4617,属性中转表!A:G,7,FALSE)=0,0,VLOOKUP(VLOOKUP(B4617,属性中转表!A:G,7,FALSE),属性中转表!$K$2:$P$21,4,0)))+IFERROR(VLOOKUP(A4617,英雄数据表!A:K,IF(武魂!B4617&gt;=50,10,IF(武魂!B4617&gt;=25,6)),0),0))</f>
        <v>,"dpspro":0</v>
      </c>
      <c r="K4617" s="32" t="str">
        <f t="shared" si="309"/>
        <v>"atk":300,"hp":5000,"undpspro":50,"dpspro":0</v>
      </c>
      <c r="L4617" s="20" t="str">
        <f>IF(B4617&gt;=50,VLOOKUP(A4617,英雄数据表!A:L,11,FALSE),IF(B4617&gt;=25,VLOOKUP(A4617,英雄数据表!A:L,7,0),""))</f>
        <v/>
      </c>
      <c r="M4617" s="20" t="str">
        <f>IFERROR(VLOOKUP(B4617,属性中转表!$K$2:$O$21,5,FALSE),"")</f>
        <v/>
      </c>
      <c r="N4617" s="20" t="str">
        <f>IF(B4617=25,VLOOKUP(A4617,英雄数据表!A:L,8,FALSE),IF(B4617=50,VLOOKUP(A4617,英雄数据表!A:L,12,0),""))</f>
        <v/>
      </c>
    </row>
    <row r="4618" spans="1:14" x14ac:dyDescent="0.3">
      <c r="A4618" s="20">
        <v>34036</v>
      </c>
      <c r="B4618" s="21">
        <f t="shared" si="306"/>
        <v>17</v>
      </c>
      <c r="C4618" s="21">
        <v>5</v>
      </c>
      <c r="D4618" s="21">
        <f>VLOOKUP(A4618,英雄数据表!A:D,4,0)</f>
        <v>3</v>
      </c>
      <c r="E4618" s="20" t="str">
        <f>VLOOKUP(A4618,英雄数据表!A:C,3,0)</f>
        <v>噬魂拳刃</v>
      </c>
      <c r="F4618" s="20">
        <f t="shared" si="307"/>
        <v>34036</v>
      </c>
      <c r="G4618" s="20">
        <f t="shared" si="308"/>
        <v>34036</v>
      </c>
      <c r="H4618" s="21" t="str">
        <f>VLOOKUP(B4618,属性中转表!A:F,6,FALSE)</f>
        <v>"hp":40500,"atk":1125</v>
      </c>
      <c r="I4618" s="20" t="str">
        <f>IF(VLOOKUP(B4618,属性中转表!A:G,7,FALSE)=0,"",VLOOKUP(VLOOKUP(B4618,属性中转表!A:G,7,FALSE),属性中转表!$K$2:$P$21,6,0))&amp;IF(VLOOKUP(B4618,属性中转表!A:G,7,FALSE)&gt;=50,VLOOKUP(A4618,英雄数据表!A:K,9,0),IF(VLOOKUP(B4618,属性中转表!A:G,7,FALSE)&gt;=25,VLOOKUP(A4618,英雄数据表!A:K,5,0),""))</f>
        <v>"atk":300,"hp":5000,"undpspro":50</v>
      </c>
      <c r="J4618" s="20" t="str">
        <f>IF(I4618="","",属性中转表!$I$1&amp;(IF(VLOOKUP(B4618,属性中转表!A:G,7,FALSE)=0,0,VLOOKUP(VLOOKUP(B4618,属性中转表!A:G,7,FALSE),属性中转表!$K$2:$P$21,4,0)))+IFERROR(VLOOKUP(A4618,英雄数据表!A:K,IF(武魂!B4618&gt;=50,10,IF(武魂!B4618&gt;=25,6)),0),0))</f>
        <v>,"dpspro":0</v>
      </c>
      <c r="K4618" s="32" t="str">
        <f t="shared" si="309"/>
        <v>"atk":300,"hp":5000,"undpspro":50,"dpspro":0</v>
      </c>
      <c r="L4618" s="20" t="str">
        <f>IF(B4618&gt;=50,VLOOKUP(A4618,英雄数据表!A:L,11,FALSE),IF(B4618&gt;=25,VLOOKUP(A4618,英雄数据表!A:L,7,0),""))</f>
        <v/>
      </c>
      <c r="M4618" s="20" t="str">
        <f>IFERROR(VLOOKUP(B4618,属性中转表!$K$2:$O$21,5,FALSE),"")</f>
        <v/>
      </c>
      <c r="N4618" s="20" t="str">
        <f>IF(B4618=25,VLOOKUP(A4618,英雄数据表!A:L,8,FALSE),IF(B4618=50,VLOOKUP(A4618,英雄数据表!A:L,12,0),""))</f>
        <v/>
      </c>
    </row>
    <row r="4619" spans="1:14" x14ac:dyDescent="0.3">
      <c r="A4619" s="20">
        <v>34036</v>
      </c>
      <c r="B4619" s="21">
        <f t="shared" si="306"/>
        <v>18</v>
      </c>
      <c r="C4619" s="21">
        <v>5</v>
      </c>
      <c r="D4619" s="21">
        <f>VLOOKUP(A4619,英雄数据表!A:D,4,0)</f>
        <v>3</v>
      </c>
      <c r="E4619" s="20" t="str">
        <f>VLOOKUP(A4619,英雄数据表!A:C,3,0)</f>
        <v>噬魂拳刃</v>
      </c>
      <c r="F4619" s="20">
        <f t="shared" si="307"/>
        <v>34036</v>
      </c>
      <c r="G4619" s="20">
        <f t="shared" si="308"/>
        <v>34036</v>
      </c>
      <c r="H4619" s="21" t="str">
        <f>VLOOKUP(B4619,属性中转表!A:F,6,FALSE)</f>
        <v>"hp":43200,"atk":1200</v>
      </c>
      <c r="I4619" s="20" t="str">
        <f>IF(VLOOKUP(B4619,属性中转表!A:G,7,FALSE)=0,"",VLOOKUP(VLOOKUP(B4619,属性中转表!A:G,7,FALSE),属性中转表!$K$2:$P$21,6,0))&amp;IF(VLOOKUP(B4619,属性中转表!A:G,7,FALSE)&gt;=50,VLOOKUP(A4619,英雄数据表!A:K,9,0),IF(VLOOKUP(B4619,属性中转表!A:G,7,FALSE)&gt;=25,VLOOKUP(A4619,英雄数据表!A:K,5,0),""))</f>
        <v>"atk":300,"hp":5000,"undpspro":50</v>
      </c>
      <c r="J4619" s="20" t="str">
        <f>IF(I4619="","",属性中转表!$I$1&amp;(IF(VLOOKUP(B4619,属性中转表!A:G,7,FALSE)=0,0,VLOOKUP(VLOOKUP(B4619,属性中转表!A:G,7,FALSE),属性中转表!$K$2:$P$21,4,0)))+IFERROR(VLOOKUP(A4619,英雄数据表!A:K,IF(武魂!B4619&gt;=50,10,IF(武魂!B4619&gt;=25,6)),0),0))</f>
        <v>,"dpspro":0</v>
      </c>
      <c r="K4619" s="32" t="str">
        <f t="shared" si="309"/>
        <v>"atk":300,"hp":5000,"undpspro":50,"dpspro":0</v>
      </c>
      <c r="L4619" s="20" t="str">
        <f>IF(B4619&gt;=50,VLOOKUP(A4619,英雄数据表!A:L,11,FALSE),IF(B4619&gt;=25,VLOOKUP(A4619,英雄数据表!A:L,7,0),""))</f>
        <v/>
      </c>
      <c r="M4619" s="20" t="str">
        <f>IFERROR(VLOOKUP(B4619,属性中转表!$K$2:$O$21,5,FALSE),"")</f>
        <v/>
      </c>
      <c r="N4619" s="20" t="str">
        <f>IF(B4619=25,VLOOKUP(A4619,英雄数据表!A:L,8,FALSE),IF(B4619=50,VLOOKUP(A4619,英雄数据表!A:L,12,0),""))</f>
        <v/>
      </c>
    </row>
    <row r="4620" spans="1:14" x14ac:dyDescent="0.3">
      <c r="A4620" s="20">
        <v>34036</v>
      </c>
      <c r="B4620" s="21">
        <f t="shared" si="306"/>
        <v>19</v>
      </c>
      <c r="C4620" s="21">
        <v>5</v>
      </c>
      <c r="D4620" s="21">
        <f>VLOOKUP(A4620,英雄数据表!A:D,4,0)</f>
        <v>3</v>
      </c>
      <c r="E4620" s="20" t="str">
        <f>VLOOKUP(A4620,英雄数据表!A:C,3,0)</f>
        <v>噬魂拳刃</v>
      </c>
      <c r="F4620" s="20">
        <f t="shared" si="307"/>
        <v>34036</v>
      </c>
      <c r="G4620" s="20">
        <f t="shared" si="308"/>
        <v>34036</v>
      </c>
      <c r="H4620" s="21" t="str">
        <f>VLOOKUP(B4620,属性中转表!A:F,6,FALSE)</f>
        <v>"hp":45900,"atk":1275</v>
      </c>
      <c r="I4620" s="20" t="str">
        <f>IF(VLOOKUP(B4620,属性中转表!A:G,7,FALSE)=0,"",VLOOKUP(VLOOKUP(B4620,属性中转表!A:G,7,FALSE),属性中转表!$K$2:$P$21,6,0))&amp;IF(VLOOKUP(B4620,属性中转表!A:G,7,FALSE)&gt;=50,VLOOKUP(A4620,英雄数据表!A:K,9,0),IF(VLOOKUP(B4620,属性中转表!A:G,7,FALSE)&gt;=25,VLOOKUP(A4620,英雄数据表!A:K,5,0),""))</f>
        <v>"atk":300,"hp":5000,"undpspro":50</v>
      </c>
      <c r="J4620" s="20" t="str">
        <f>IF(I4620="","",属性中转表!$I$1&amp;(IF(VLOOKUP(B4620,属性中转表!A:G,7,FALSE)=0,0,VLOOKUP(VLOOKUP(B4620,属性中转表!A:G,7,FALSE),属性中转表!$K$2:$P$21,4,0)))+IFERROR(VLOOKUP(A4620,英雄数据表!A:K,IF(武魂!B4620&gt;=50,10,IF(武魂!B4620&gt;=25,6)),0),0))</f>
        <v>,"dpspro":0</v>
      </c>
      <c r="K4620" s="32" t="str">
        <f t="shared" si="309"/>
        <v>"atk":300,"hp":5000,"undpspro":50,"dpspro":0</v>
      </c>
      <c r="L4620" s="20" t="str">
        <f>IF(B4620&gt;=50,VLOOKUP(A4620,英雄数据表!A:L,11,FALSE),IF(B4620&gt;=25,VLOOKUP(A4620,英雄数据表!A:L,7,0),""))</f>
        <v/>
      </c>
      <c r="M4620" s="20" t="str">
        <f>IFERROR(VLOOKUP(B4620,属性中转表!$K$2:$O$21,5,FALSE),"")</f>
        <v/>
      </c>
      <c r="N4620" s="20" t="str">
        <f>IF(B4620=25,VLOOKUP(A4620,英雄数据表!A:L,8,FALSE),IF(B4620=50,VLOOKUP(A4620,英雄数据表!A:L,12,0),""))</f>
        <v/>
      </c>
    </row>
    <row r="4621" spans="1:14" x14ac:dyDescent="0.3">
      <c r="A4621" s="20">
        <v>34036</v>
      </c>
      <c r="B4621" s="21">
        <f t="shared" si="306"/>
        <v>20</v>
      </c>
      <c r="C4621" s="21">
        <v>5</v>
      </c>
      <c r="D4621" s="21">
        <f>VLOOKUP(A4621,英雄数据表!A:D,4,0)</f>
        <v>3</v>
      </c>
      <c r="E4621" s="20" t="str">
        <f>VLOOKUP(A4621,英雄数据表!A:C,3,0)</f>
        <v>噬魂拳刃</v>
      </c>
      <c r="F4621" s="20">
        <f t="shared" si="307"/>
        <v>34036</v>
      </c>
      <c r="G4621" s="20">
        <f t="shared" si="308"/>
        <v>34036</v>
      </c>
      <c r="H4621" s="21" t="str">
        <f>VLOOKUP(B4621,属性中转表!A:F,6,FALSE)</f>
        <v>"hp":48600,"atk":1350</v>
      </c>
      <c r="I4621" s="20" t="str">
        <f>IF(VLOOKUP(B4621,属性中转表!A:G,7,FALSE)=0,"",VLOOKUP(VLOOKUP(B4621,属性中转表!A:G,7,FALSE),属性中转表!$K$2:$P$21,6,0))&amp;IF(VLOOKUP(B4621,属性中转表!A:G,7,FALSE)&gt;=50,VLOOKUP(A4621,英雄数据表!A:K,9,0),IF(VLOOKUP(B4621,属性中转表!A:G,7,FALSE)&gt;=25,VLOOKUP(A4621,英雄数据表!A:K,5,0),""))</f>
        <v>"atk":300,"hp":5000,"undpspro":50</v>
      </c>
      <c r="J4621" s="20" t="str">
        <f>IF(I4621="","",属性中转表!$I$1&amp;(IF(VLOOKUP(B4621,属性中转表!A:G,7,FALSE)=0,0,VLOOKUP(VLOOKUP(B4621,属性中转表!A:G,7,FALSE),属性中转表!$K$2:$P$21,4,0)))+IFERROR(VLOOKUP(A4621,英雄数据表!A:K,IF(武魂!B4621&gt;=50,10,IF(武魂!B4621&gt;=25,6)),0),0))</f>
        <v>,"dpspro":50</v>
      </c>
      <c r="K4621" s="32" t="str">
        <f t="shared" si="309"/>
        <v>"atk":300,"hp":5000,"undpspro":50,"dpspro":50</v>
      </c>
      <c r="L4621" s="20" t="str">
        <f>IF(B4621&gt;=50,VLOOKUP(A4621,英雄数据表!A:L,11,FALSE),IF(B4621&gt;=25,VLOOKUP(A4621,英雄数据表!A:L,7,0),""))</f>
        <v/>
      </c>
      <c r="M4621" s="20" t="str">
        <f>IFERROR(VLOOKUP(B4621,属性中转表!$K$2:$O$21,5,FALSE),"")</f>
        <v>"dpspro":50</v>
      </c>
      <c r="N4621" s="20" t="str">
        <f>IF(B4621=25,VLOOKUP(A4621,英雄数据表!A:L,8,FALSE),IF(B4621=50,VLOOKUP(A4621,英雄数据表!A:L,12,0),""))</f>
        <v/>
      </c>
    </row>
    <row r="4622" spans="1:14" x14ac:dyDescent="0.3">
      <c r="A4622" s="20">
        <v>34036</v>
      </c>
      <c r="B4622" s="21">
        <f t="shared" si="306"/>
        <v>21</v>
      </c>
      <c r="C4622" s="21">
        <v>5</v>
      </c>
      <c r="D4622" s="21">
        <f>VLOOKUP(A4622,英雄数据表!A:D,4,0)</f>
        <v>3</v>
      </c>
      <c r="E4622" s="20" t="str">
        <f>VLOOKUP(A4622,英雄数据表!A:C,3,0)</f>
        <v>噬魂拳刃</v>
      </c>
      <c r="F4622" s="20">
        <f t="shared" si="307"/>
        <v>34036</v>
      </c>
      <c r="G4622" s="20">
        <f t="shared" si="308"/>
        <v>34036</v>
      </c>
      <c r="H4622" s="21" t="str">
        <f>VLOOKUP(B4622,属性中转表!A:F,6,FALSE)</f>
        <v>"hp":52200,"atk":1450</v>
      </c>
      <c r="I4622" s="20" t="str">
        <f>IF(VLOOKUP(B4622,属性中转表!A:G,7,FALSE)=0,"",VLOOKUP(VLOOKUP(B4622,属性中转表!A:G,7,FALSE),属性中转表!$K$2:$P$21,6,0))&amp;IF(VLOOKUP(B4622,属性中转表!A:G,7,FALSE)&gt;=50,VLOOKUP(A4622,英雄数据表!A:K,9,0),IF(VLOOKUP(B4622,属性中转表!A:G,7,FALSE)&gt;=25,VLOOKUP(A4622,英雄数据表!A:K,5,0),""))</f>
        <v>"atk":300,"hp":5000,"undpspro":50</v>
      </c>
      <c r="J4622" s="20" t="str">
        <f>IF(I4622="","",属性中转表!$I$1&amp;(IF(VLOOKUP(B4622,属性中转表!A:G,7,FALSE)=0,0,VLOOKUP(VLOOKUP(B4622,属性中转表!A:G,7,FALSE),属性中转表!$K$2:$P$21,4,0)))+IFERROR(VLOOKUP(A4622,英雄数据表!A:K,IF(武魂!B4622&gt;=50,10,IF(武魂!B4622&gt;=25,6)),0),0))</f>
        <v>,"dpspro":50</v>
      </c>
      <c r="K4622" s="32" t="str">
        <f t="shared" si="309"/>
        <v>"atk":300,"hp":5000,"undpspro":50,"dpspro":50</v>
      </c>
      <c r="L4622" s="20" t="str">
        <f>IF(B4622&gt;=50,VLOOKUP(A4622,英雄数据表!A:L,11,FALSE),IF(B4622&gt;=25,VLOOKUP(A4622,英雄数据表!A:L,7,0),""))</f>
        <v/>
      </c>
      <c r="M4622" s="20" t="str">
        <f>IFERROR(VLOOKUP(B4622,属性中转表!$K$2:$O$21,5,FALSE),"")</f>
        <v/>
      </c>
      <c r="N4622" s="20" t="str">
        <f>IF(B4622=25,VLOOKUP(A4622,英雄数据表!A:L,8,FALSE),IF(B4622=50,VLOOKUP(A4622,英雄数据表!A:L,12,0),""))</f>
        <v/>
      </c>
    </row>
    <row r="4623" spans="1:14" x14ac:dyDescent="0.3">
      <c r="A4623" s="20">
        <v>34036</v>
      </c>
      <c r="B4623" s="21">
        <f t="shared" si="306"/>
        <v>22</v>
      </c>
      <c r="C4623" s="21">
        <v>5</v>
      </c>
      <c r="D4623" s="21">
        <f>VLOOKUP(A4623,英雄数据表!A:D,4,0)</f>
        <v>3</v>
      </c>
      <c r="E4623" s="20" t="str">
        <f>VLOOKUP(A4623,英雄数据表!A:C,3,0)</f>
        <v>噬魂拳刃</v>
      </c>
      <c r="F4623" s="20">
        <f t="shared" si="307"/>
        <v>34036</v>
      </c>
      <c r="G4623" s="20">
        <f t="shared" si="308"/>
        <v>34036</v>
      </c>
      <c r="H4623" s="21" t="str">
        <f>VLOOKUP(B4623,属性中转表!A:F,6,FALSE)</f>
        <v>"hp":55800,"atk":1550</v>
      </c>
      <c r="I4623" s="20" t="str">
        <f>IF(VLOOKUP(B4623,属性中转表!A:G,7,FALSE)=0,"",VLOOKUP(VLOOKUP(B4623,属性中转表!A:G,7,FALSE),属性中转表!$K$2:$P$21,6,0))&amp;IF(VLOOKUP(B4623,属性中转表!A:G,7,FALSE)&gt;=50,VLOOKUP(A4623,英雄数据表!A:K,9,0),IF(VLOOKUP(B4623,属性中转表!A:G,7,FALSE)&gt;=25,VLOOKUP(A4623,英雄数据表!A:K,5,0),""))</f>
        <v>"atk":300,"hp":5000,"undpspro":50</v>
      </c>
      <c r="J4623" s="20" t="str">
        <f>IF(I4623="","",属性中转表!$I$1&amp;(IF(VLOOKUP(B4623,属性中转表!A:G,7,FALSE)=0,0,VLOOKUP(VLOOKUP(B4623,属性中转表!A:G,7,FALSE),属性中转表!$K$2:$P$21,4,0)))+IFERROR(VLOOKUP(A4623,英雄数据表!A:K,IF(武魂!B4623&gt;=50,10,IF(武魂!B4623&gt;=25,6)),0),0))</f>
        <v>,"dpspro":50</v>
      </c>
      <c r="K4623" s="32" t="str">
        <f t="shared" si="309"/>
        <v>"atk":300,"hp":5000,"undpspro":50,"dpspro":50</v>
      </c>
      <c r="L4623" s="20" t="str">
        <f>IF(B4623&gt;=50,VLOOKUP(A4623,英雄数据表!A:L,11,FALSE),IF(B4623&gt;=25,VLOOKUP(A4623,英雄数据表!A:L,7,0),""))</f>
        <v/>
      </c>
      <c r="M4623" s="20" t="str">
        <f>IFERROR(VLOOKUP(B4623,属性中转表!$K$2:$O$21,5,FALSE),"")</f>
        <v/>
      </c>
      <c r="N4623" s="20" t="str">
        <f>IF(B4623=25,VLOOKUP(A4623,英雄数据表!A:L,8,FALSE),IF(B4623=50,VLOOKUP(A4623,英雄数据表!A:L,12,0),""))</f>
        <v/>
      </c>
    </row>
    <row r="4624" spans="1:14" x14ac:dyDescent="0.3">
      <c r="A4624" s="20">
        <v>34036</v>
      </c>
      <c r="B4624" s="21">
        <f t="shared" si="306"/>
        <v>23</v>
      </c>
      <c r="C4624" s="21">
        <v>5</v>
      </c>
      <c r="D4624" s="21">
        <f>VLOOKUP(A4624,英雄数据表!A:D,4,0)</f>
        <v>3</v>
      </c>
      <c r="E4624" s="20" t="str">
        <f>VLOOKUP(A4624,英雄数据表!A:C,3,0)</f>
        <v>噬魂拳刃</v>
      </c>
      <c r="F4624" s="20">
        <f t="shared" si="307"/>
        <v>34036</v>
      </c>
      <c r="G4624" s="20">
        <f t="shared" si="308"/>
        <v>34036</v>
      </c>
      <c r="H4624" s="21" t="str">
        <f>VLOOKUP(B4624,属性中转表!A:F,6,FALSE)</f>
        <v>"hp":59400,"atk":1650</v>
      </c>
      <c r="I4624" s="20" t="str">
        <f>IF(VLOOKUP(B4624,属性中转表!A:G,7,FALSE)=0,"",VLOOKUP(VLOOKUP(B4624,属性中转表!A:G,7,FALSE),属性中转表!$K$2:$P$21,6,0))&amp;IF(VLOOKUP(B4624,属性中转表!A:G,7,FALSE)&gt;=50,VLOOKUP(A4624,英雄数据表!A:K,9,0),IF(VLOOKUP(B4624,属性中转表!A:G,7,FALSE)&gt;=25,VLOOKUP(A4624,英雄数据表!A:K,5,0),""))</f>
        <v>"atk":300,"hp":5000,"undpspro":50</v>
      </c>
      <c r="J4624" s="20" t="str">
        <f>IF(I4624="","",属性中转表!$I$1&amp;(IF(VLOOKUP(B4624,属性中转表!A:G,7,FALSE)=0,0,VLOOKUP(VLOOKUP(B4624,属性中转表!A:G,7,FALSE),属性中转表!$K$2:$P$21,4,0)))+IFERROR(VLOOKUP(A4624,英雄数据表!A:K,IF(武魂!B4624&gt;=50,10,IF(武魂!B4624&gt;=25,6)),0),0))</f>
        <v>,"dpspro":50</v>
      </c>
      <c r="K4624" s="32" t="str">
        <f t="shared" si="309"/>
        <v>"atk":300,"hp":5000,"undpspro":50,"dpspro":50</v>
      </c>
      <c r="L4624" s="20" t="str">
        <f>IF(B4624&gt;=50,VLOOKUP(A4624,英雄数据表!A:L,11,FALSE),IF(B4624&gt;=25,VLOOKUP(A4624,英雄数据表!A:L,7,0),""))</f>
        <v/>
      </c>
      <c r="M4624" s="20" t="str">
        <f>IFERROR(VLOOKUP(B4624,属性中转表!$K$2:$O$21,5,FALSE),"")</f>
        <v/>
      </c>
      <c r="N4624" s="20" t="str">
        <f>IF(B4624=25,VLOOKUP(A4624,英雄数据表!A:L,8,FALSE),IF(B4624=50,VLOOKUP(A4624,英雄数据表!A:L,12,0),""))</f>
        <v/>
      </c>
    </row>
    <row r="4625" spans="1:14" x14ac:dyDescent="0.3">
      <c r="A4625" s="20">
        <v>34036</v>
      </c>
      <c r="B4625" s="21">
        <f t="shared" si="306"/>
        <v>24</v>
      </c>
      <c r="C4625" s="21">
        <v>5</v>
      </c>
      <c r="D4625" s="21">
        <f>VLOOKUP(A4625,英雄数据表!A:D,4,0)</f>
        <v>3</v>
      </c>
      <c r="E4625" s="20" t="str">
        <f>VLOOKUP(A4625,英雄数据表!A:C,3,0)</f>
        <v>噬魂拳刃</v>
      </c>
      <c r="F4625" s="20">
        <f t="shared" si="307"/>
        <v>34036</v>
      </c>
      <c r="G4625" s="20">
        <f t="shared" si="308"/>
        <v>34036</v>
      </c>
      <c r="H4625" s="21" t="str">
        <f>VLOOKUP(B4625,属性中转表!A:F,6,FALSE)</f>
        <v>"hp":63000,"atk":1750</v>
      </c>
      <c r="I4625" s="20" t="str">
        <f>IF(VLOOKUP(B4625,属性中转表!A:G,7,FALSE)=0,"",VLOOKUP(VLOOKUP(B4625,属性中转表!A:G,7,FALSE),属性中转表!$K$2:$P$21,6,0))&amp;IF(VLOOKUP(B4625,属性中转表!A:G,7,FALSE)&gt;=50,VLOOKUP(A4625,英雄数据表!A:K,9,0),IF(VLOOKUP(B4625,属性中转表!A:G,7,FALSE)&gt;=25,VLOOKUP(A4625,英雄数据表!A:K,5,0),""))</f>
        <v>"atk":300,"hp":5000,"undpspro":50</v>
      </c>
      <c r="J4625" s="20" t="str">
        <f>IF(I4625="","",属性中转表!$I$1&amp;(IF(VLOOKUP(B4625,属性中转表!A:G,7,FALSE)=0,0,VLOOKUP(VLOOKUP(B4625,属性中转表!A:G,7,FALSE),属性中转表!$K$2:$P$21,4,0)))+IFERROR(VLOOKUP(A4625,英雄数据表!A:K,IF(武魂!B4625&gt;=50,10,IF(武魂!B4625&gt;=25,6)),0),0))</f>
        <v>,"dpspro":50</v>
      </c>
      <c r="K4625" s="32" t="str">
        <f t="shared" si="309"/>
        <v>"atk":300,"hp":5000,"undpspro":50,"dpspro":50</v>
      </c>
      <c r="L4625" s="20" t="str">
        <f>IF(B4625&gt;=50,VLOOKUP(A4625,英雄数据表!A:L,11,FALSE),IF(B4625&gt;=25,VLOOKUP(A4625,英雄数据表!A:L,7,0),""))</f>
        <v/>
      </c>
      <c r="M4625" s="20" t="str">
        <f>IFERROR(VLOOKUP(B4625,属性中转表!$K$2:$O$21,5,FALSE),"")</f>
        <v/>
      </c>
      <c r="N4625" s="20" t="str">
        <f>IF(B4625=25,VLOOKUP(A4625,英雄数据表!A:L,8,FALSE),IF(B4625=50,VLOOKUP(A4625,英雄数据表!A:L,12,0),""))</f>
        <v/>
      </c>
    </row>
    <row r="4626" spans="1:14" x14ac:dyDescent="0.3">
      <c r="A4626" s="20">
        <v>34036</v>
      </c>
      <c r="B4626" s="21">
        <f t="shared" si="306"/>
        <v>25</v>
      </c>
      <c r="C4626" s="21">
        <v>5</v>
      </c>
      <c r="D4626" s="21">
        <f>VLOOKUP(A4626,英雄数据表!A:D,4,0)</f>
        <v>3</v>
      </c>
      <c r="E4626" s="20" t="str">
        <f>VLOOKUP(A4626,英雄数据表!A:C,3,0)</f>
        <v>噬魂拳刃</v>
      </c>
      <c r="F4626" s="20">
        <f t="shared" si="307"/>
        <v>34036</v>
      </c>
      <c r="G4626" s="20">
        <f t="shared" si="308"/>
        <v>34036</v>
      </c>
      <c r="H4626" s="21" t="str">
        <f>VLOOKUP(B4626,属性中转表!A:F,6,FALSE)</f>
        <v>"hp":66600,"atk":1850</v>
      </c>
      <c r="I4626" s="20" t="str">
        <f>IF(VLOOKUP(B4626,属性中转表!A:G,7,FALSE)=0,"",VLOOKUP(VLOOKUP(B4626,属性中转表!A:G,7,FALSE),属性中转表!$K$2:$P$21,6,0))&amp;IF(VLOOKUP(B4626,属性中转表!A:G,7,FALSE)&gt;=50,VLOOKUP(A4626,英雄数据表!A:K,9,0),IF(VLOOKUP(B4626,属性中转表!A:G,7,FALSE)&gt;=25,VLOOKUP(A4626,英雄数据表!A:K,5,0),""))</f>
        <v>"atk":300,"hp":5000,"undpspro":50,"baojipro":210</v>
      </c>
      <c r="J4626" s="20" t="str">
        <f>IF(I4626="","",属性中转表!$I$1&amp;(IF(VLOOKUP(B4626,属性中转表!A:G,7,FALSE)=0,0,VLOOKUP(VLOOKUP(B4626,属性中转表!A:G,7,FALSE),属性中转表!$K$2:$P$21,4,0)))+IFERROR(VLOOKUP(A4626,英雄数据表!A:K,IF(武魂!B4626&gt;=50,10,IF(武魂!B4626&gt;=25,6)),0),0))</f>
        <v>,"dpspro":50</v>
      </c>
      <c r="K4626" s="32" t="str">
        <f t="shared" si="309"/>
        <v>"atk":300,"hp":5000,"undpspro":50,"baojipro":210,"dpspro":50</v>
      </c>
      <c r="L4626" s="20" t="str">
        <f>IF(B4626&gt;=50,VLOOKUP(A4626,英雄数据表!A:L,11,FALSE),IF(B4626&gt;=25,VLOOKUP(A4626,英雄数据表!A:L,7,0),""))</f>
        <v/>
      </c>
      <c r="M4626" s="20" t="str">
        <f>IFERROR(VLOOKUP(B4626,属性中转表!$K$2:$O$21,5,FALSE),"")</f>
        <v/>
      </c>
      <c r="N4626" s="20" t="str">
        <f>IF(B4626=25,VLOOKUP(A4626,英雄数据表!A:L,8,FALSE),IF(B4626=50,VLOOKUP(A4626,英雄数据表!A:L,12,0),""))</f>
        <v>增加21%暴击率</v>
      </c>
    </row>
    <row r="4627" spans="1:14" x14ac:dyDescent="0.3">
      <c r="A4627" s="20">
        <v>34036</v>
      </c>
      <c r="B4627" s="21">
        <f t="shared" si="306"/>
        <v>26</v>
      </c>
      <c r="C4627" s="21">
        <v>5</v>
      </c>
      <c r="D4627" s="21">
        <f>VLOOKUP(A4627,英雄数据表!A:D,4,0)</f>
        <v>3</v>
      </c>
      <c r="E4627" s="20" t="str">
        <f>VLOOKUP(A4627,英雄数据表!A:C,3,0)</f>
        <v>噬魂拳刃</v>
      </c>
      <c r="F4627" s="20">
        <f t="shared" si="307"/>
        <v>34036</v>
      </c>
      <c r="G4627" s="20">
        <f t="shared" si="308"/>
        <v>34036</v>
      </c>
      <c r="H4627" s="21" t="str">
        <f>VLOOKUP(B4627,属性中转表!A:F,6,FALSE)</f>
        <v>"hp":70200,"atk":1950</v>
      </c>
      <c r="I4627" s="20" t="str">
        <f>IF(VLOOKUP(B4627,属性中转表!A:G,7,FALSE)=0,"",VLOOKUP(VLOOKUP(B4627,属性中转表!A:G,7,FALSE),属性中转表!$K$2:$P$21,6,0))&amp;IF(VLOOKUP(B4627,属性中转表!A:G,7,FALSE)&gt;=50,VLOOKUP(A4627,英雄数据表!A:K,9,0),IF(VLOOKUP(B4627,属性中转表!A:G,7,FALSE)&gt;=25,VLOOKUP(A4627,英雄数据表!A:K,5,0),""))</f>
        <v>"atk":300,"hp":5000,"undpspro":50,"baojipro":210</v>
      </c>
      <c r="J4627" s="20" t="str">
        <f>IF(I4627="","",属性中转表!$I$1&amp;(IF(VLOOKUP(B4627,属性中转表!A:G,7,FALSE)=0,0,VLOOKUP(VLOOKUP(B4627,属性中转表!A:G,7,FALSE),属性中转表!$K$2:$P$21,4,0)))+IFERROR(VLOOKUP(A4627,英雄数据表!A:K,IF(武魂!B4627&gt;=50,10,IF(武魂!B4627&gt;=25,6)),0),0))</f>
        <v>,"dpspro":50</v>
      </c>
      <c r="K4627" s="32" t="str">
        <f t="shared" si="309"/>
        <v>"atk":300,"hp":5000,"undpspro":50,"baojipro":210,"dpspro":50</v>
      </c>
      <c r="L4627" s="20" t="str">
        <f>IF(B4627&gt;=50,VLOOKUP(A4627,英雄数据表!A:L,11,FALSE),IF(B4627&gt;=25,VLOOKUP(A4627,英雄数据表!A:L,7,0),""))</f>
        <v/>
      </c>
      <c r="M4627" s="20" t="str">
        <f>IFERROR(VLOOKUP(B4627,属性中转表!$K$2:$O$21,5,FALSE),"")</f>
        <v/>
      </c>
      <c r="N4627" s="20" t="str">
        <f>IF(B4627=25,VLOOKUP(A4627,英雄数据表!A:L,8,FALSE),IF(B4627=50,VLOOKUP(A4627,英雄数据表!A:L,12,0),""))</f>
        <v/>
      </c>
    </row>
    <row r="4628" spans="1:14" x14ac:dyDescent="0.3">
      <c r="A4628" s="20">
        <v>34036</v>
      </c>
      <c r="B4628" s="21">
        <f t="shared" si="306"/>
        <v>27</v>
      </c>
      <c r="C4628" s="21">
        <v>5</v>
      </c>
      <c r="D4628" s="21">
        <f>VLOOKUP(A4628,英雄数据表!A:D,4,0)</f>
        <v>3</v>
      </c>
      <c r="E4628" s="20" t="str">
        <f>VLOOKUP(A4628,英雄数据表!A:C,3,0)</f>
        <v>噬魂拳刃</v>
      </c>
      <c r="F4628" s="20">
        <f t="shared" si="307"/>
        <v>34036</v>
      </c>
      <c r="G4628" s="20">
        <f t="shared" si="308"/>
        <v>34036</v>
      </c>
      <c r="H4628" s="21" t="str">
        <f>VLOOKUP(B4628,属性中转表!A:F,6,FALSE)</f>
        <v>"hp":73800,"atk":2050</v>
      </c>
      <c r="I4628" s="20" t="str">
        <f>IF(VLOOKUP(B4628,属性中转表!A:G,7,FALSE)=0,"",VLOOKUP(VLOOKUP(B4628,属性中转表!A:G,7,FALSE),属性中转表!$K$2:$P$21,6,0))&amp;IF(VLOOKUP(B4628,属性中转表!A:G,7,FALSE)&gt;=50,VLOOKUP(A4628,英雄数据表!A:K,9,0),IF(VLOOKUP(B4628,属性中转表!A:G,7,FALSE)&gt;=25,VLOOKUP(A4628,英雄数据表!A:K,5,0),""))</f>
        <v>"atk":300,"hp":5000,"undpspro":50,"baojipro":210</v>
      </c>
      <c r="J4628" s="20" t="str">
        <f>IF(I4628="","",属性中转表!$I$1&amp;(IF(VLOOKUP(B4628,属性中转表!A:G,7,FALSE)=0,0,VLOOKUP(VLOOKUP(B4628,属性中转表!A:G,7,FALSE),属性中转表!$K$2:$P$21,4,0)))+IFERROR(VLOOKUP(A4628,英雄数据表!A:K,IF(武魂!B4628&gt;=50,10,IF(武魂!B4628&gt;=25,6)),0),0))</f>
        <v>,"dpspro":50</v>
      </c>
      <c r="K4628" s="32" t="str">
        <f t="shared" si="309"/>
        <v>"atk":300,"hp":5000,"undpspro":50,"baojipro":210,"dpspro":50</v>
      </c>
      <c r="L4628" s="20" t="str">
        <f>IF(B4628&gt;=50,VLOOKUP(A4628,英雄数据表!A:L,11,FALSE),IF(B4628&gt;=25,VLOOKUP(A4628,英雄数据表!A:L,7,0),""))</f>
        <v/>
      </c>
      <c r="M4628" s="20" t="str">
        <f>IFERROR(VLOOKUP(B4628,属性中转表!$K$2:$O$21,5,FALSE),"")</f>
        <v/>
      </c>
      <c r="N4628" s="20" t="str">
        <f>IF(B4628=25,VLOOKUP(A4628,英雄数据表!A:L,8,FALSE),IF(B4628=50,VLOOKUP(A4628,英雄数据表!A:L,12,0),""))</f>
        <v/>
      </c>
    </row>
    <row r="4629" spans="1:14" x14ac:dyDescent="0.3">
      <c r="A4629" s="20">
        <v>34036</v>
      </c>
      <c r="B4629" s="21">
        <f t="shared" si="306"/>
        <v>28</v>
      </c>
      <c r="C4629" s="21">
        <v>5</v>
      </c>
      <c r="D4629" s="21">
        <f>VLOOKUP(A4629,英雄数据表!A:D,4,0)</f>
        <v>3</v>
      </c>
      <c r="E4629" s="20" t="str">
        <f>VLOOKUP(A4629,英雄数据表!A:C,3,0)</f>
        <v>噬魂拳刃</v>
      </c>
      <c r="F4629" s="20">
        <f t="shared" si="307"/>
        <v>34036</v>
      </c>
      <c r="G4629" s="20">
        <f t="shared" si="308"/>
        <v>34036</v>
      </c>
      <c r="H4629" s="21" t="str">
        <f>VLOOKUP(B4629,属性中转表!A:F,6,FALSE)</f>
        <v>"hp":77400,"atk":2150</v>
      </c>
      <c r="I4629" s="20" t="str">
        <f>IF(VLOOKUP(B4629,属性中转表!A:G,7,FALSE)=0,"",VLOOKUP(VLOOKUP(B4629,属性中转表!A:G,7,FALSE),属性中转表!$K$2:$P$21,6,0))&amp;IF(VLOOKUP(B4629,属性中转表!A:G,7,FALSE)&gt;=50,VLOOKUP(A4629,英雄数据表!A:K,9,0),IF(VLOOKUP(B4629,属性中转表!A:G,7,FALSE)&gt;=25,VLOOKUP(A4629,英雄数据表!A:K,5,0),""))</f>
        <v>"atk":300,"hp":5000,"undpspro":50,"baojipro":210</v>
      </c>
      <c r="J4629" s="20" t="str">
        <f>IF(I4629="","",属性中转表!$I$1&amp;(IF(VLOOKUP(B4629,属性中转表!A:G,7,FALSE)=0,0,VLOOKUP(VLOOKUP(B4629,属性中转表!A:G,7,FALSE),属性中转表!$K$2:$P$21,4,0)))+IFERROR(VLOOKUP(A4629,英雄数据表!A:K,IF(武魂!B4629&gt;=50,10,IF(武魂!B4629&gt;=25,6)),0),0))</f>
        <v>,"dpspro":50</v>
      </c>
      <c r="K4629" s="32" t="str">
        <f t="shared" si="309"/>
        <v>"atk":300,"hp":5000,"undpspro":50,"baojipro":210,"dpspro":50</v>
      </c>
      <c r="L4629" s="20" t="str">
        <f>IF(B4629&gt;=50,VLOOKUP(A4629,英雄数据表!A:L,11,FALSE),IF(B4629&gt;=25,VLOOKUP(A4629,英雄数据表!A:L,7,0),""))</f>
        <v/>
      </c>
      <c r="M4629" s="20" t="str">
        <f>IFERROR(VLOOKUP(B4629,属性中转表!$K$2:$O$21,5,FALSE),"")</f>
        <v/>
      </c>
      <c r="N4629" s="20" t="str">
        <f>IF(B4629=25,VLOOKUP(A4629,英雄数据表!A:L,8,FALSE),IF(B4629=50,VLOOKUP(A4629,英雄数据表!A:L,12,0),""))</f>
        <v/>
      </c>
    </row>
    <row r="4630" spans="1:14" x14ac:dyDescent="0.3">
      <c r="A4630" s="20">
        <v>34036</v>
      </c>
      <c r="B4630" s="21">
        <f t="shared" si="306"/>
        <v>29</v>
      </c>
      <c r="C4630" s="21">
        <v>5</v>
      </c>
      <c r="D4630" s="21">
        <f>VLOOKUP(A4630,英雄数据表!A:D,4,0)</f>
        <v>3</v>
      </c>
      <c r="E4630" s="20" t="str">
        <f>VLOOKUP(A4630,英雄数据表!A:C,3,0)</f>
        <v>噬魂拳刃</v>
      </c>
      <c r="F4630" s="20">
        <f t="shared" si="307"/>
        <v>34036</v>
      </c>
      <c r="G4630" s="20">
        <f t="shared" si="308"/>
        <v>34036</v>
      </c>
      <c r="H4630" s="21" t="str">
        <f>VLOOKUP(B4630,属性中转表!A:F,6,FALSE)</f>
        <v>"hp":81000,"atk":2250</v>
      </c>
      <c r="I4630" s="20" t="str">
        <f>IF(VLOOKUP(B4630,属性中转表!A:G,7,FALSE)=0,"",VLOOKUP(VLOOKUP(B4630,属性中转表!A:G,7,FALSE),属性中转表!$K$2:$P$21,6,0))&amp;IF(VLOOKUP(B4630,属性中转表!A:G,7,FALSE)&gt;=50,VLOOKUP(A4630,英雄数据表!A:K,9,0),IF(VLOOKUP(B4630,属性中转表!A:G,7,FALSE)&gt;=25,VLOOKUP(A4630,英雄数据表!A:K,5,0),""))</f>
        <v>"atk":300,"hp":5000,"undpspro":50,"baojipro":210</v>
      </c>
      <c r="J4630" s="20" t="str">
        <f>IF(I4630="","",属性中转表!$I$1&amp;(IF(VLOOKUP(B4630,属性中转表!A:G,7,FALSE)=0,0,VLOOKUP(VLOOKUP(B4630,属性中转表!A:G,7,FALSE),属性中转表!$K$2:$P$21,4,0)))+IFERROR(VLOOKUP(A4630,英雄数据表!A:K,IF(武魂!B4630&gt;=50,10,IF(武魂!B4630&gt;=25,6)),0),0))</f>
        <v>,"dpspro":50</v>
      </c>
      <c r="K4630" s="32" t="str">
        <f t="shared" si="309"/>
        <v>"atk":300,"hp":5000,"undpspro":50,"baojipro":210,"dpspro":50</v>
      </c>
      <c r="L4630" s="20" t="str">
        <f>IF(B4630&gt;=50,VLOOKUP(A4630,英雄数据表!A:L,11,FALSE),IF(B4630&gt;=25,VLOOKUP(A4630,英雄数据表!A:L,7,0),""))</f>
        <v/>
      </c>
      <c r="M4630" s="20" t="str">
        <f>IFERROR(VLOOKUP(B4630,属性中转表!$K$2:$O$21,5,FALSE),"")</f>
        <v/>
      </c>
      <c r="N4630" s="20" t="str">
        <f>IF(B4630=25,VLOOKUP(A4630,英雄数据表!A:L,8,FALSE),IF(B4630=50,VLOOKUP(A4630,英雄数据表!A:L,12,0),""))</f>
        <v/>
      </c>
    </row>
    <row r="4631" spans="1:14" x14ac:dyDescent="0.3">
      <c r="A4631" s="20">
        <v>34036</v>
      </c>
      <c r="B4631" s="21">
        <f t="shared" si="306"/>
        <v>30</v>
      </c>
      <c r="C4631" s="21">
        <v>5</v>
      </c>
      <c r="D4631" s="21">
        <f>VLOOKUP(A4631,英雄数据表!A:D,4,0)</f>
        <v>3</v>
      </c>
      <c r="E4631" s="20" t="str">
        <f>VLOOKUP(A4631,英雄数据表!A:C,3,0)</f>
        <v>噬魂拳刃</v>
      </c>
      <c r="F4631" s="20">
        <f t="shared" si="307"/>
        <v>34036</v>
      </c>
      <c r="G4631" s="20">
        <f t="shared" si="308"/>
        <v>34036</v>
      </c>
      <c r="H4631" s="21" t="str">
        <f>VLOOKUP(B4631,属性中转表!A:F,6,FALSE)</f>
        <v>"hp":84600,"atk":2350</v>
      </c>
      <c r="I4631" s="20" t="str">
        <f>IF(VLOOKUP(B4631,属性中转表!A:G,7,FALSE)=0,"",VLOOKUP(VLOOKUP(B4631,属性中转表!A:G,7,FALSE),属性中转表!$K$2:$P$21,6,0))&amp;IF(VLOOKUP(B4631,属性中转表!A:G,7,FALSE)&gt;=50,VLOOKUP(A4631,英雄数据表!A:K,9,0),IF(VLOOKUP(B4631,属性中转表!A:G,7,FALSE)&gt;=25,VLOOKUP(A4631,英雄数据表!A:K,5,0),""))</f>
        <v>"atk":300,"hp":5000,"undpspro":100,"baojipro":210</v>
      </c>
      <c r="J4631" s="20" t="str">
        <f>IF(I4631="","",属性中转表!$I$1&amp;(IF(VLOOKUP(B4631,属性中转表!A:G,7,FALSE)=0,0,VLOOKUP(VLOOKUP(B4631,属性中转表!A:G,7,FALSE),属性中转表!$K$2:$P$21,4,0)))+IFERROR(VLOOKUP(A4631,英雄数据表!A:K,IF(武魂!B4631&gt;=50,10,IF(武魂!B4631&gt;=25,6)),0),0))</f>
        <v>,"dpspro":50</v>
      </c>
      <c r="K4631" s="32" t="str">
        <f t="shared" si="309"/>
        <v>"atk":300,"hp":5000,"undpspro":100,"baojipro":210,"dpspro":50</v>
      </c>
      <c r="L4631" s="20" t="str">
        <f>IF(B4631&gt;=50,VLOOKUP(A4631,英雄数据表!A:L,11,FALSE),IF(B4631&gt;=25,VLOOKUP(A4631,英雄数据表!A:L,7,0),""))</f>
        <v/>
      </c>
      <c r="M4631" s="20" t="str">
        <f>IFERROR(VLOOKUP(B4631,属性中转表!$K$2:$O$21,5,FALSE),"")</f>
        <v>"undpspro":50</v>
      </c>
      <c r="N4631" s="20" t="str">
        <f>IF(B4631=25,VLOOKUP(A4631,英雄数据表!A:L,8,FALSE),IF(B4631=50,VLOOKUP(A4631,英雄数据表!A:L,12,0),""))</f>
        <v/>
      </c>
    </row>
    <row r="4632" spans="1:14" x14ac:dyDescent="0.3">
      <c r="A4632" s="20">
        <v>34036</v>
      </c>
      <c r="B4632" s="21">
        <f t="shared" si="306"/>
        <v>31</v>
      </c>
      <c r="C4632" s="21">
        <v>5</v>
      </c>
      <c r="D4632" s="21">
        <f>VLOOKUP(A4632,英雄数据表!A:D,4,0)</f>
        <v>3</v>
      </c>
      <c r="E4632" s="20" t="str">
        <f>VLOOKUP(A4632,英雄数据表!A:C,3,0)</f>
        <v>噬魂拳刃</v>
      </c>
      <c r="F4632" s="20">
        <f t="shared" si="307"/>
        <v>34036</v>
      </c>
      <c r="G4632" s="20">
        <f t="shared" si="308"/>
        <v>34036</v>
      </c>
      <c r="H4632" s="21" t="str">
        <f>VLOOKUP(B4632,属性中转表!A:F,6,FALSE)</f>
        <v>"hp":89100,"atk":2475</v>
      </c>
      <c r="I4632" s="20" t="str">
        <f>IF(VLOOKUP(B4632,属性中转表!A:G,7,FALSE)=0,"",VLOOKUP(VLOOKUP(B4632,属性中转表!A:G,7,FALSE),属性中转表!$K$2:$P$21,6,0))&amp;IF(VLOOKUP(B4632,属性中转表!A:G,7,FALSE)&gt;=50,VLOOKUP(A4632,英雄数据表!A:K,9,0),IF(VLOOKUP(B4632,属性中转表!A:G,7,FALSE)&gt;=25,VLOOKUP(A4632,英雄数据表!A:K,5,0),""))</f>
        <v>"atk":300,"hp":5000,"undpspro":100,"baojipro":210</v>
      </c>
      <c r="J4632" s="20" t="str">
        <f>IF(I4632="","",属性中转表!$I$1&amp;(IF(VLOOKUP(B4632,属性中转表!A:G,7,FALSE)=0,0,VLOOKUP(VLOOKUP(B4632,属性中转表!A:G,7,FALSE),属性中转表!$K$2:$P$21,4,0)))+IFERROR(VLOOKUP(A4632,英雄数据表!A:K,IF(武魂!B4632&gt;=50,10,IF(武魂!B4632&gt;=25,6)),0),0))</f>
        <v>,"dpspro":50</v>
      </c>
      <c r="K4632" s="32" t="str">
        <f t="shared" si="309"/>
        <v>"atk":300,"hp":5000,"undpspro":100,"baojipro":210,"dpspro":50</v>
      </c>
      <c r="L4632" s="20" t="str">
        <f>IF(B4632&gt;=50,VLOOKUP(A4632,英雄数据表!A:L,11,FALSE),IF(B4632&gt;=25,VLOOKUP(A4632,英雄数据表!A:L,7,0),""))</f>
        <v/>
      </c>
      <c r="M4632" s="20" t="str">
        <f>IFERROR(VLOOKUP(B4632,属性中转表!$K$2:$O$21,5,FALSE),"")</f>
        <v/>
      </c>
      <c r="N4632" s="20" t="str">
        <f>IF(B4632=25,VLOOKUP(A4632,英雄数据表!A:L,8,FALSE),IF(B4632=50,VLOOKUP(A4632,英雄数据表!A:L,12,0),""))</f>
        <v/>
      </c>
    </row>
    <row r="4633" spans="1:14" x14ac:dyDescent="0.3">
      <c r="A4633" s="20">
        <v>34036</v>
      </c>
      <c r="B4633" s="21">
        <f t="shared" si="306"/>
        <v>32</v>
      </c>
      <c r="C4633" s="21">
        <v>5</v>
      </c>
      <c r="D4633" s="21">
        <f>VLOOKUP(A4633,英雄数据表!A:D,4,0)</f>
        <v>3</v>
      </c>
      <c r="E4633" s="20" t="str">
        <f>VLOOKUP(A4633,英雄数据表!A:C,3,0)</f>
        <v>噬魂拳刃</v>
      </c>
      <c r="F4633" s="20">
        <f t="shared" si="307"/>
        <v>34036</v>
      </c>
      <c r="G4633" s="20">
        <f t="shared" si="308"/>
        <v>34036</v>
      </c>
      <c r="H4633" s="21" t="str">
        <f>VLOOKUP(B4633,属性中转表!A:F,6,FALSE)</f>
        <v>"hp":93600,"atk":2600</v>
      </c>
      <c r="I4633" s="20" t="str">
        <f>IF(VLOOKUP(B4633,属性中转表!A:G,7,FALSE)=0,"",VLOOKUP(VLOOKUP(B4633,属性中转表!A:G,7,FALSE),属性中转表!$K$2:$P$21,6,0))&amp;IF(VLOOKUP(B4633,属性中转表!A:G,7,FALSE)&gt;=50,VLOOKUP(A4633,英雄数据表!A:K,9,0),IF(VLOOKUP(B4633,属性中转表!A:G,7,FALSE)&gt;=25,VLOOKUP(A4633,英雄数据表!A:K,5,0),""))</f>
        <v>"atk":300,"hp":5000,"undpspro":100,"baojipro":210</v>
      </c>
      <c r="J4633" s="20" t="str">
        <f>IF(I4633="","",属性中转表!$I$1&amp;(IF(VLOOKUP(B4633,属性中转表!A:G,7,FALSE)=0,0,VLOOKUP(VLOOKUP(B4633,属性中转表!A:G,7,FALSE),属性中转表!$K$2:$P$21,4,0)))+IFERROR(VLOOKUP(A4633,英雄数据表!A:K,IF(武魂!B4633&gt;=50,10,IF(武魂!B4633&gt;=25,6)),0),0))</f>
        <v>,"dpspro":50</v>
      </c>
      <c r="K4633" s="32" t="str">
        <f t="shared" si="309"/>
        <v>"atk":300,"hp":5000,"undpspro":100,"baojipro":210,"dpspro":50</v>
      </c>
      <c r="L4633" s="20" t="str">
        <f>IF(B4633&gt;=50,VLOOKUP(A4633,英雄数据表!A:L,11,FALSE),IF(B4633&gt;=25,VLOOKUP(A4633,英雄数据表!A:L,7,0),""))</f>
        <v/>
      </c>
      <c r="M4633" s="20" t="str">
        <f>IFERROR(VLOOKUP(B4633,属性中转表!$K$2:$O$21,5,FALSE),"")</f>
        <v/>
      </c>
      <c r="N4633" s="20" t="str">
        <f>IF(B4633=25,VLOOKUP(A4633,英雄数据表!A:L,8,FALSE),IF(B4633=50,VLOOKUP(A4633,英雄数据表!A:L,12,0),""))</f>
        <v/>
      </c>
    </row>
    <row r="4634" spans="1:14" x14ac:dyDescent="0.3">
      <c r="A4634" s="20">
        <v>34036</v>
      </c>
      <c r="B4634" s="21">
        <f t="shared" si="306"/>
        <v>33</v>
      </c>
      <c r="C4634" s="21">
        <v>5</v>
      </c>
      <c r="D4634" s="21">
        <f>VLOOKUP(A4634,英雄数据表!A:D,4,0)</f>
        <v>3</v>
      </c>
      <c r="E4634" s="20" t="str">
        <f>VLOOKUP(A4634,英雄数据表!A:C,3,0)</f>
        <v>噬魂拳刃</v>
      </c>
      <c r="F4634" s="20">
        <f t="shared" si="307"/>
        <v>34036</v>
      </c>
      <c r="G4634" s="20">
        <f t="shared" si="308"/>
        <v>34036</v>
      </c>
      <c r="H4634" s="21" t="str">
        <f>VLOOKUP(B4634,属性中转表!A:F,6,FALSE)</f>
        <v>"hp":98100,"atk":2725</v>
      </c>
      <c r="I4634" s="20" t="str">
        <f>IF(VLOOKUP(B4634,属性中转表!A:G,7,FALSE)=0,"",VLOOKUP(VLOOKUP(B4634,属性中转表!A:G,7,FALSE),属性中转表!$K$2:$P$21,6,0))&amp;IF(VLOOKUP(B4634,属性中转表!A:G,7,FALSE)&gt;=50,VLOOKUP(A4634,英雄数据表!A:K,9,0),IF(VLOOKUP(B4634,属性中转表!A:G,7,FALSE)&gt;=25,VLOOKUP(A4634,英雄数据表!A:K,5,0),""))</f>
        <v>"atk":300,"hp":5000,"undpspro":100,"baojipro":210</v>
      </c>
      <c r="J4634" s="20" t="str">
        <f>IF(I4634="","",属性中转表!$I$1&amp;(IF(VLOOKUP(B4634,属性中转表!A:G,7,FALSE)=0,0,VLOOKUP(VLOOKUP(B4634,属性中转表!A:G,7,FALSE),属性中转表!$K$2:$P$21,4,0)))+IFERROR(VLOOKUP(A4634,英雄数据表!A:K,IF(武魂!B4634&gt;=50,10,IF(武魂!B4634&gt;=25,6)),0),0))</f>
        <v>,"dpspro":50</v>
      </c>
      <c r="K4634" s="32" t="str">
        <f t="shared" si="309"/>
        <v>"atk":300,"hp":5000,"undpspro":100,"baojipro":210,"dpspro":50</v>
      </c>
      <c r="L4634" s="20" t="str">
        <f>IF(B4634&gt;=50,VLOOKUP(A4634,英雄数据表!A:L,11,FALSE),IF(B4634&gt;=25,VLOOKUP(A4634,英雄数据表!A:L,7,0),""))</f>
        <v/>
      </c>
      <c r="M4634" s="20" t="str">
        <f>IFERROR(VLOOKUP(B4634,属性中转表!$K$2:$O$21,5,FALSE),"")</f>
        <v/>
      </c>
      <c r="N4634" s="20" t="str">
        <f>IF(B4634=25,VLOOKUP(A4634,英雄数据表!A:L,8,FALSE),IF(B4634=50,VLOOKUP(A4634,英雄数据表!A:L,12,0),""))</f>
        <v/>
      </c>
    </row>
    <row r="4635" spans="1:14" x14ac:dyDescent="0.3">
      <c r="A4635" s="20">
        <v>34036</v>
      </c>
      <c r="B4635" s="21">
        <f t="shared" si="306"/>
        <v>34</v>
      </c>
      <c r="C4635" s="21">
        <v>5</v>
      </c>
      <c r="D4635" s="21">
        <f>VLOOKUP(A4635,英雄数据表!A:D,4,0)</f>
        <v>3</v>
      </c>
      <c r="E4635" s="20" t="str">
        <f>VLOOKUP(A4635,英雄数据表!A:C,3,0)</f>
        <v>噬魂拳刃</v>
      </c>
      <c r="F4635" s="20">
        <f t="shared" si="307"/>
        <v>34036</v>
      </c>
      <c r="G4635" s="20">
        <f t="shared" si="308"/>
        <v>34036</v>
      </c>
      <c r="H4635" s="21" t="str">
        <f>VLOOKUP(B4635,属性中转表!A:F,6,FALSE)</f>
        <v>"hp":102600,"atk":2850</v>
      </c>
      <c r="I4635" s="20" t="str">
        <f>IF(VLOOKUP(B4635,属性中转表!A:G,7,FALSE)=0,"",VLOOKUP(VLOOKUP(B4635,属性中转表!A:G,7,FALSE),属性中转表!$K$2:$P$21,6,0))&amp;IF(VLOOKUP(B4635,属性中转表!A:G,7,FALSE)&gt;=50,VLOOKUP(A4635,英雄数据表!A:K,9,0),IF(VLOOKUP(B4635,属性中转表!A:G,7,FALSE)&gt;=25,VLOOKUP(A4635,英雄数据表!A:K,5,0),""))</f>
        <v>"atk":300,"hp":5000,"undpspro":100,"baojipro":210</v>
      </c>
      <c r="J4635" s="20" t="str">
        <f>IF(I4635="","",属性中转表!$I$1&amp;(IF(VLOOKUP(B4635,属性中转表!A:G,7,FALSE)=0,0,VLOOKUP(VLOOKUP(B4635,属性中转表!A:G,7,FALSE),属性中转表!$K$2:$P$21,4,0)))+IFERROR(VLOOKUP(A4635,英雄数据表!A:K,IF(武魂!B4635&gt;=50,10,IF(武魂!B4635&gt;=25,6)),0),0))</f>
        <v>,"dpspro":50</v>
      </c>
      <c r="K4635" s="32" t="str">
        <f t="shared" si="309"/>
        <v>"atk":300,"hp":5000,"undpspro":100,"baojipro":210,"dpspro":50</v>
      </c>
      <c r="L4635" s="20" t="str">
        <f>IF(B4635&gt;=50,VLOOKUP(A4635,英雄数据表!A:L,11,FALSE),IF(B4635&gt;=25,VLOOKUP(A4635,英雄数据表!A:L,7,0),""))</f>
        <v/>
      </c>
      <c r="M4635" s="20" t="str">
        <f>IFERROR(VLOOKUP(B4635,属性中转表!$K$2:$O$21,5,FALSE),"")</f>
        <v/>
      </c>
      <c r="N4635" s="20" t="str">
        <f>IF(B4635=25,VLOOKUP(A4635,英雄数据表!A:L,8,FALSE),IF(B4635=50,VLOOKUP(A4635,英雄数据表!A:L,12,0),""))</f>
        <v/>
      </c>
    </row>
    <row r="4636" spans="1:14" x14ac:dyDescent="0.3">
      <c r="A4636" s="20">
        <v>34036</v>
      </c>
      <c r="B4636" s="21">
        <f t="shared" si="306"/>
        <v>35</v>
      </c>
      <c r="C4636" s="21">
        <v>5</v>
      </c>
      <c r="D4636" s="21">
        <f>VLOOKUP(A4636,英雄数据表!A:D,4,0)</f>
        <v>3</v>
      </c>
      <c r="E4636" s="20" t="str">
        <f>VLOOKUP(A4636,英雄数据表!A:C,3,0)</f>
        <v>噬魂拳刃</v>
      </c>
      <c r="F4636" s="20">
        <f t="shared" si="307"/>
        <v>34036</v>
      </c>
      <c r="G4636" s="20">
        <f t="shared" si="308"/>
        <v>34036</v>
      </c>
      <c r="H4636" s="21" t="str">
        <f>VLOOKUP(B4636,属性中转表!A:F,6,FALSE)</f>
        <v>"hp":107100,"atk":2975</v>
      </c>
      <c r="I4636" s="20" t="str">
        <f>IF(VLOOKUP(B4636,属性中转表!A:G,7,FALSE)=0,"",VLOOKUP(VLOOKUP(B4636,属性中转表!A:G,7,FALSE),属性中转表!$K$2:$P$21,6,0))&amp;IF(VLOOKUP(B4636,属性中转表!A:G,7,FALSE)&gt;=50,VLOOKUP(A4636,英雄数据表!A:K,9,0),IF(VLOOKUP(B4636,属性中转表!A:G,7,FALSE)&gt;=25,VLOOKUP(A4636,英雄数据表!A:K,5,0),""))</f>
        <v>"atk":300,"hp":5000,"undpspro":100,"baojipro":210</v>
      </c>
      <c r="J4636" s="20" t="str">
        <f>IF(I4636="","",属性中转表!$I$1&amp;(IF(VLOOKUP(B4636,属性中转表!A:G,7,FALSE)=0,0,VLOOKUP(VLOOKUP(B4636,属性中转表!A:G,7,FALSE),属性中转表!$K$2:$P$21,4,0)))+IFERROR(VLOOKUP(A4636,英雄数据表!A:K,IF(武魂!B4636&gt;=50,10,IF(武魂!B4636&gt;=25,6)),0),0))</f>
        <v>,"dpspro":100</v>
      </c>
      <c r="K4636" s="32" t="str">
        <f t="shared" si="309"/>
        <v>"atk":300,"hp":5000,"undpspro":100,"baojipro":210,"dpspro":100</v>
      </c>
      <c r="L4636" s="20" t="str">
        <f>IF(B4636&gt;=50,VLOOKUP(A4636,英雄数据表!A:L,11,FALSE),IF(B4636&gt;=25,VLOOKUP(A4636,英雄数据表!A:L,7,0),""))</f>
        <v/>
      </c>
      <c r="M4636" s="20" t="str">
        <f>IFERROR(VLOOKUP(B4636,属性中转表!$K$2:$O$21,5,FALSE),"")</f>
        <v>"dpspro":50</v>
      </c>
      <c r="N4636" s="20" t="str">
        <f>IF(B4636=25,VLOOKUP(A4636,英雄数据表!A:L,8,FALSE),IF(B4636=50,VLOOKUP(A4636,英雄数据表!A:L,12,0),""))</f>
        <v/>
      </c>
    </row>
    <row r="4637" spans="1:14" x14ac:dyDescent="0.3">
      <c r="A4637" s="20">
        <v>34036</v>
      </c>
      <c r="B4637" s="21">
        <f t="shared" si="306"/>
        <v>36</v>
      </c>
      <c r="C4637" s="21">
        <v>5</v>
      </c>
      <c r="D4637" s="21">
        <f>VLOOKUP(A4637,英雄数据表!A:D,4,0)</f>
        <v>3</v>
      </c>
      <c r="E4637" s="20" t="str">
        <f>VLOOKUP(A4637,英雄数据表!A:C,3,0)</f>
        <v>噬魂拳刃</v>
      </c>
      <c r="F4637" s="20">
        <f t="shared" si="307"/>
        <v>34036</v>
      </c>
      <c r="G4637" s="20">
        <f t="shared" si="308"/>
        <v>34036</v>
      </c>
      <c r="H4637" s="21" t="str">
        <f>VLOOKUP(B4637,属性中转表!A:F,6,FALSE)</f>
        <v>"hp":111600,"atk":3100</v>
      </c>
      <c r="I4637" s="20" t="str">
        <f>IF(VLOOKUP(B4637,属性中转表!A:G,7,FALSE)=0,"",VLOOKUP(VLOOKUP(B4637,属性中转表!A:G,7,FALSE),属性中转表!$K$2:$P$21,6,0))&amp;IF(VLOOKUP(B4637,属性中转表!A:G,7,FALSE)&gt;=50,VLOOKUP(A4637,英雄数据表!A:K,9,0),IF(VLOOKUP(B4637,属性中转表!A:G,7,FALSE)&gt;=25,VLOOKUP(A4637,英雄数据表!A:K,5,0),""))</f>
        <v>"atk":300,"hp":5000,"undpspro":100,"baojipro":210</v>
      </c>
      <c r="J4637" s="20" t="str">
        <f>IF(I4637="","",属性中转表!$I$1&amp;(IF(VLOOKUP(B4637,属性中转表!A:G,7,FALSE)=0,0,VLOOKUP(VLOOKUP(B4637,属性中转表!A:G,7,FALSE),属性中转表!$K$2:$P$21,4,0)))+IFERROR(VLOOKUP(A4637,英雄数据表!A:K,IF(武魂!B4637&gt;=50,10,IF(武魂!B4637&gt;=25,6)),0),0))</f>
        <v>,"dpspro":100</v>
      </c>
      <c r="K4637" s="32" t="str">
        <f t="shared" si="309"/>
        <v>"atk":300,"hp":5000,"undpspro":100,"baojipro":210,"dpspro":100</v>
      </c>
      <c r="L4637" s="20" t="str">
        <f>IF(B4637&gt;=50,VLOOKUP(A4637,英雄数据表!A:L,11,FALSE),IF(B4637&gt;=25,VLOOKUP(A4637,英雄数据表!A:L,7,0),""))</f>
        <v/>
      </c>
      <c r="M4637" s="20" t="str">
        <f>IFERROR(VLOOKUP(B4637,属性中转表!$K$2:$O$21,5,FALSE),"")</f>
        <v/>
      </c>
      <c r="N4637" s="20" t="str">
        <f>IF(B4637=25,VLOOKUP(A4637,英雄数据表!A:L,8,FALSE),IF(B4637=50,VLOOKUP(A4637,英雄数据表!A:L,12,0),""))</f>
        <v/>
      </c>
    </row>
    <row r="4638" spans="1:14" x14ac:dyDescent="0.3">
      <c r="A4638" s="20">
        <v>34036</v>
      </c>
      <c r="B4638" s="21">
        <f t="shared" si="306"/>
        <v>37</v>
      </c>
      <c r="C4638" s="21">
        <v>5</v>
      </c>
      <c r="D4638" s="21">
        <f>VLOOKUP(A4638,英雄数据表!A:D,4,0)</f>
        <v>3</v>
      </c>
      <c r="E4638" s="20" t="str">
        <f>VLOOKUP(A4638,英雄数据表!A:C,3,0)</f>
        <v>噬魂拳刃</v>
      </c>
      <c r="F4638" s="20">
        <f t="shared" si="307"/>
        <v>34036</v>
      </c>
      <c r="G4638" s="20">
        <f t="shared" si="308"/>
        <v>34036</v>
      </c>
      <c r="H4638" s="21" t="str">
        <f>VLOOKUP(B4638,属性中转表!A:F,6,FALSE)</f>
        <v>"hp":116100,"atk":3225</v>
      </c>
      <c r="I4638" s="20" t="str">
        <f>IF(VLOOKUP(B4638,属性中转表!A:G,7,FALSE)=0,"",VLOOKUP(VLOOKUP(B4638,属性中转表!A:G,7,FALSE),属性中转表!$K$2:$P$21,6,0))&amp;IF(VLOOKUP(B4638,属性中转表!A:G,7,FALSE)&gt;=50,VLOOKUP(A4638,英雄数据表!A:K,9,0),IF(VLOOKUP(B4638,属性中转表!A:G,7,FALSE)&gt;=25,VLOOKUP(A4638,英雄数据表!A:K,5,0),""))</f>
        <v>"atk":300,"hp":5000,"undpspro":100,"baojipro":210</v>
      </c>
      <c r="J4638" s="20" t="str">
        <f>IF(I4638="","",属性中转表!$I$1&amp;(IF(VLOOKUP(B4638,属性中转表!A:G,7,FALSE)=0,0,VLOOKUP(VLOOKUP(B4638,属性中转表!A:G,7,FALSE),属性中转表!$K$2:$P$21,4,0)))+IFERROR(VLOOKUP(A4638,英雄数据表!A:K,IF(武魂!B4638&gt;=50,10,IF(武魂!B4638&gt;=25,6)),0),0))</f>
        <v>,"dpspro":100</v>
      </c>
      <c r="K4638" s="32" t="str">
        <f t="shared" si="309"/>
        <v>"atk":300,"hp":5000,"undpspro":100,"baojipro":210,"dpspro":100</v>
      </c>
      <c r="L4638" s="20" t="str">
        <f>IF(B4638&gt;=50,VLOOKUP(A4638,英雄数据表!A:L,11,FALSE),IF(B4638&gt;=25,VLOOKUP(A4638,英雄数据表!A:L,7,0),""))</f>
        <v/>
      </c>
      <c r="M4638" s="20" t="str">
        <f>IFERROR(VLOOKUP(B4638,属性中转表!$K$2:$O$21,5,FALSE),"")</f>
        <v/>
      </c>
      <c r="N4638" s="20" t="str">
        <f>IF(B4638=25,VLOOKUP(A4638,英雄数据表!A:L,8,FALSE),IF(B4638=50,VLOOKUP(A4638,英雄数据表!A:L,12,0),""))</f>
        <v/>
      </c>
    </row>
    <row r="4639" spans="1:14" x14ac:dyDescent="0.3">
      <c r="A4639" s="20">
        <v>34036</v>
      </c>
      <c r="B4639" s="21">
        <f t="shared" si="306"/>
        <v>38</v>
      </c>
      <c r="C4639" s="21">
        <v>5</v>
      </c>
      <c r="D4639" s="21">
        <f>VLOOKUP(A4639,英雄数据表!A:D,4,0)</f>
        <v>3</v>
      </c>
      <c r="E4639" s="20" t="str">
        <f>VLOOKUP(A4639,英雄数据表!A:C,3,0)</f>
        <v>噬魂拳刃</v>
      </c>
      <c r="F4639" s="20">
        <f t="shared" si="307"/>
        <v>34036</v>
      </c>
      <c r="G4639" s="20">
        <f t="shared" si="308"/>
        <v>34036</v>
      </c>
      <c r="H4639" s="21" t="str">
        <f>VLOOKUP(B4639,属性中转表!A:F,6,FALSE)</f>
        <v>"hp":120600,"atk":3350</v>
      </c>
      <c r="I4639" s="20" t="str">
        <f>IF(VLOOKUP(B4639,属性中转表!A:G,7,FALSE)=0,"",VLOOKUP(VLOOKUP(B4639,属性中转表!A:G,7,FALSE),属性中转表!$K$2:$P$21,6,0))&amp;IF(VLOOKUP(B4639,属性中转表!A:G,7,FALSE)&gt;=50,VLOOKUP(A4639,英雄数据表!A:K,9,0),IF(VLOOKUP(B4639,属性中转表!A:G,7,FALSE)&gt;=25,VLOOKUP(A4639,英雄数据表!A:K,5,0),""))</f>
        <v>"atk":300,"hp":5000,"undpspro":100,"baojipro":210</v>
      </c>
      <c r="J4639" s="20" t="str">
        <f>IF(I4639="","",属性中转表!$I$1&amp;(IF(VLOOKUP(B4639,属性中转表!A:G,7,FALSE)=0,0,VLOOKUP(VLOOKUP(B4639,属性中转表!A:G,7,FALSE),属性中转表!$K$2:$P$21,4,0)))+IFERROR(VLOOKUP(A4639,英雄数据表!A:K,IF(武魂!B4639&gt;=50,10,IF(武魂!B4639&gt;=25,6)),0),0))</f>
        <v>,"dpspro":100</v>
      </c>
      <c r="K4639" s="32" t="str">
        <f t="shared" si="309"/>
        <v>"atk":300,"hp":5000,"undpspro":100,"baojipro":210,"dpspro":100</v>
      </c>
      <c r="L4639" s="20" t="str">
        <f>IF(B4639&gt;=50,VLOOKUP(A4639,英雄数据表!A:L,11,FALSE),IF(B4639&gt;=25,VLOOKUP(A4639,英雄数据表!A:L,7,0),""))</f>
        <v/>
      </c>
      <c r="M4639" s="20" t="str">
        <f>IFERROR(VLOOKUP(B4639,属性中转表!$K$2:$O$21,5,FALSE),"")</f>
        <v/>
      </c>
      <c r="N4639" s="20" t="str">
        <f>IF(B4639=25,VLOOKUP(A4639,英雄数据表!A:L,8,FALSE),IF(B4639=50,VLOOKUP(A4639,英雄数据表!A:L,12,0),""))</f>
        <v/>
      </c>
    </row>
    <row r="4640" spans="1:14" x14ac:dyDescent="0.3">
      <c r="A4640" s="20">
        <v>34036</v>
      </c>
      <c r="B4640" s="21">
        <f t="shared" si="306"/>
        <v>39</v>
      </c>
      <c r="C4640" s="21">
        <v>5</v>
      </c>
      <c r="D4640" s="21">
        <f>VLOOKUP(A4640,英雄数据表!A:D,4,0)</f>
        <v>3</v>
      </c>
      <c r="E4640" s="20" t="str">
        <f>VLOOKUP(A4640,英雄数据表!A:C,3,0)</f>
        <v>噬魂拳刃</v>
      </c>
      <c r="F4640" s="20">
        <f t="shared" si="307"/>
        <v>34036</v>
      </c>
      <c r="G4640" s="20">
        <f t="shared" si="308"/>
        <v>34036</v>
      </c>
      <c r="H4640" s="21" t="str">
        <f>VLOOKUP(B4640,属性中转表!A:F,6,FALSE)</f>
        <v>"hp":125100,"atk":3475</v>
      </c>
      <c r="I4640" s="20" t="str">
        <f>IF(VLOOKUP(B4640,属性中转表!A:G,7,FALSE)=0,"",VLOOKUP(VLOOKUP(B4640,属性中转表!A:G,7,FALSE),属性中转表!$K$2:$P$21,6,0))&amp;IF(VLOOKUP(B4640,属性中转表!A:G,7,FALSE)&gt;=50,VLOOKUP(A4640,英雄数据表!A:K,9,0),IF(VLOOKUP(B4640,属性中转表!A:G,7,FALSE)&gt;=25,VLOOKUP(A4640,英雄数据表!A:K,5,0),""))</f>
        <v>"atk":300,"hp":5000,"undpspro":100,"baojipro":210</v>
      </c>
      <c r="J4640" s="20" t="str">
        <f>IF(I4640="","",属性中转表!$I$1&amp;(IF(VLOOKUP(B4640,属性中转表!A:G,7,FALSE)=0,0,VLOOKUP(VLOOKUP(B4640,属性中转表!A:G,7,FALSE),属性中转表!$K$2:$P$21,4,0)))+IFERROR(VLOOKUP(A4640,英雄数据表!A:K,IF(武魂!B4640&gt;=50,10,IF(武魂!B4640&gt;=25,6)),0),0))</f>
        <v>,"dpspro":100</v>
      </c>
      <c r="K4640" s="32" t="str">
        <f t="shared" si="309"/>
        <v>"atk":300,"hp":5000,"undpspro":100,"baojipro":210,"dpspro":100</v>
      </c>
      <c r="L4640" s="20" t="str">
        <f>IF(B4640&gt;=50,VLOOKUP(A4640,英雄数据表!A:L,11,FALSE),IF(B4640&gt;=25,VLOOKUP(A4640,英雄数据表!A:L,7,0),""))</f>
        <v/>
      </c>
      <c r="M4640" s="20" t="str">
        <f>IFERROR(VLOOKUP(B4640,属性中转表!$K$2:$O$21,5,FALSE),"")</f>
        <v/>
      </c>
      <c r="N4640" s="20" t="str">
        <f>IF(B4640=25,VLOOKUP(A4640,英雄数据表!A:L,8,FALSE),IF(B4640=50,VLOOKUP(A4640,英雄数据表!A:L,12,0),""))</f>
        <v/>
      </c>
    </row>
    <row r="4641" spans="1:14" x14ac:dyDescent="0.3">
      <c r="A4641" s="20">
        <v>34036</v>
      </c>
      <c r="B4641" s="21">
        <f t="shared" si="306"/>
        <v>40</v>
      </c>
      <c r="C4641" s="21">
        <v>5</v>
      </c>
      <c r="D4641" s="21">
        <f>VLOOKUP(A4641,英雄数据表!A:D,4,0)</f>
        <v>3</v>
      </c>
      <c r="E4641" s="20" t="str">
        <f>VLOOKUP(A4641,英雄数据表!A:C,3,0)</f>
        <v>噬魂拳刃</v>
      </c>
      <c r="F4641" s="20">
        <f t="shared" si="307"/>
        <v>34036</v>
      </c>
      <c r="G4641" s="20">
        <f t="shared" si="308"/>
        <v>34036</v>
      </c>
      <c r="H4641" s="21" t="str">
        <f>VLOOKUP(B4641,属性中转表!A:F,6,FALSE)</f>
        <v>"hp":129600,"atk":3600</v>
      </c>
      <c r="I4641" s="20" t="str">
        <f>IF(VLOOKUP(B4641,属性中转表!A:G,7,FALSE)=0,"",VLOOKUP(VLOOKUP(B4641,属性中转表!A:G,7,FALSE),属性中转表!$K$2:$P$21,6,0))&amp;IF(VLOOKUP(B4641,属性中转表!A:G,7,FALSE)&gt;=50,VLOOKUP(A4641,英雄数据表!A:K,9,0),IF(VLOOKUP(B4641,属性中转表!A:G,7,FALSE)&gt;=25,VLOOKUP(A4641,英雄数据表!A:K,5,0),""))</f>
        <v>"atk":300,"hp":5000,"undpspro":100,"pvpdpspro":50,"baojipro":210</v>
      </c>
      <c r="J4641" s="20" t="str">
        <f>IF(I4641="","",属性中转表!$I$1&amp;(IF(VLOOKUP(B4641,属性中转表!A:G,7,FALSE)=0,0,VLOOKUP(VLOOKUP(B4641,属性中转表!A:G,7,FALSE),属性中转表!$K$2:$P$21,4,0)))+IFERROR(VLOOKUP(A4641,英雄数据表!A:K,IF(武魂!B4641&gt;=50,10,IF(武魂!B4641&gt;=25,6)),0),0))</f>
        <v>,"dpspro":100</v>
      </c>
      <c r="K4641" s="32" t="str">
        <f t="shared" si="309"/>
        <v>"atk":300,"hp":5000,"undpspro":100,"pvpdpspro":50,"baojipro":210,"dpspro":100</v>
      </c>
      <c r="L4641" s="20" t="str">
        <f>IF(B4641&gt;=50,VLOOKUP(A4641,英雄数据表!A:L,11,FALSE),IF(B4641&gt;=25,VLOOKUP(A4641,英雄数据表!A:L,7,0),""))</f>
        <v/>
      </c>
      <c r="M4641" s="20" t="str">
        <f>IFERROR(VLOOKUP(B4641,属性中转表!$K$2:$O$21,5,FALSE),"")</f>
        <v>"pvpdpspro":50</v>
      </c>
      <c r="N4641" s="20" t="str">
        <f>IF(B4641=25,VLOOKUP(A4641,英雄数据表!A:L,8,FALSE),IF(B4641=50,VLOOKUP(A4641,英雄数据表!A:L,12,0),""))</f>
        <v/>
      </c>
    </row>
    <row r="4642" spans="1:14" x14ac:dyDescent="0.3">
      <c r="A4642" s="20">
        <v>34036</v>
      </c>
      <c r="B4642" s="21">
        <f t="shared" si="306"/>
        <v>41</v>
      </c>
      <c r="C4642" s="21">
        <v>5</v>
      </c>
      <c r="D4642" s="21">
        <f>VLOOKUP(A4642,英雄数据表!A:D,4,0)</f>
        <v>3</v>
      </c>
      <c r="E4642" s="20" t="str">
        <f>VLOOKUP(A4642,英雄数据表!A:C,3,0)</f>
        <v>噬魂拳刃</v>
      </c>
      <c r="F4642" s="20">
        <f t="shared" si="307"/>
        <v>34036</v>
      </c>
      <c r="G4642" s="20">
        <f t="shared" si="308"/>
        <v>34036</v>
      </c>
      <c r="H4642" s="21" t="str">
        <f>VLOOKUP(B4642,属性中转表!A:F,6,FALSE)</f>
        <v>"hp":135000,"atk":3750</v>
      </c>
      <c r="I4642" s="20" t="str">
        <f>IF(VLOOKUP(B4642,属性中转表!A:G,7,FALSE)=0,"",VLOOKUP(VLOOKUP(B4642,属性中转表!A:G,7,FALSE),属性中转表!$K$2:$P$21,6,0))&amp;IF(VLOOKUP(B4642,属性中转表!A:G,7,FALSE)&gt;=50,VLOOKUP(A4642,英雄数据表!A:K,9,0),IF(VLOOKUP(B4642,属性中转表!A:G,7,FALSE)&gt;=25,VLOOKUP(A4642,英雄数据表!A:K,5,0),""))</f>
        <v>"atk":300,"hp":5000,"undpspro":100,"pvpdpspro":50,"baojipro":210</v>
      </c>
      <c r="J4642" s="20" t="str">
        <f>IF(I4642="","",属性中转表!$I$1&amp;(IF(VLOOKUP(B4642,属性中转表!A:G,7,FALSE)=0,0,VLOOKUP(VLOOKUP(B4642,属性中转表!A:G,7,FALSE),属性中转表!$K$2:$P$21,4,0)))+IFERROR(VLOOKUP(A4642,英雄数据表!A:K,IF(武魂!B4642&gt;=50,10,IF(武魂!B4642&gt;=25,6)),0),0))</f>
        <v>,"dpspro":100</v>
      </c>
      <c r="K4642" s="32" t="str">
        <f t="shared" si="309"/>
        <v>"atk":300,"hp":5000,"undpspro":100,"pvpdpspro":50,"baojipro":210,"dpspro":100</v>
      </c>
      <c r="L4642" s="20" t="str">
        <f>IF(B4642&gt;=50,VLOOKUP(A4642,英雄数据表!A:L,11,FALSE),IF(B4642&gt;=25,VLOOKUP(A4642,英雄数据表!A:L,7,0),""))</f>
        <v/>
      </c>
      <c r="M4642" s="20" t="str">
        <f>IFERROR(VLOOKUP(B4642,属性中转表!$K$2:$O$21,5,FALSE),"")</f>
        <v/>
      </c>
      <c r="N4642" s="20" t="str">
        <f>IF(B4642=25,VLOOKUP(A4642,英雄数据表!A:L,8,FALSE),IF(B4642=50,VLOOKUP(A4642,英雄数据表!A:L,12,0),""))</f>
        <v/>
      </c>
    </row>
    <row r="4643" spans="1:14" x14ac:dyDescent="0.3">
      <c r="A4643" s="20">
        <v>34036</v>
      </c>
      <c r="B4643" s="21">
        <f t="shared" si="306"/>
        <v>42</v>
      </c>
      <c r="C4643" s="21">
        <v>5</v>
      </c>
      <c r="D4643" s="21">
        <f>VLOOKUP(A4643,英雄数据表!A:D,4,0)</f>
        <v>3</v>
      </c>
      <c r="E4643" s="20" t="str">
        <f>VLOOKUP(A4643,英雄数据表!A:C,3,0)</f>
        <v>噬魂拳刃</v>
      </c>
      <c r="F4643" s="20">
        <f t="shared" si="307"/>
        <v>34036</v>
      </c>
      <c r="G4643" s="20">
        <f t="shared" si="308"/>
        <v>34036</v>
      </c>
      <c r="H4643" s="21" t="str">
        <f>VLOOKUP(B4643,属性中转表!A:F,6,FALSE)</f>
        <v>"hp":140400,"atk":3900</v>
      </c>
      <c r="I4643" s="20" t="str">
        <f>IF(VLOOKUP(B4643,属性中转表!A:G,7,FALSE)=0,"",VLOOKUP(VLOOKUP(B4643,属性中转表!A:G,7,FALSE),属性中转表!$K$2:$P$21,6,0))&amp;IF(VLOOKUP(B4643,属性中转表!A:G,7,FALSE)&gt;=50,VLOOKUP(A4643,英雄数据表!A:K,9,0),IF(VLOOKUP(B4643,属性中转表!A:G,7,FALSE)&gt;=25,VLOOKUP(A4643,英雄数据表!A:K,5,0),""))</f>
        <v>"atk":300,"hp":5000,"undpspro":100,"pvpdpspro":50,"baojipro":210</v>
      </c>
      <c r="J4643" s="20" t="str">
        <f>IF(I4643="","",属性中转表!$I$1&amp;(IF(VLOOKUP(B4643,属性中转表!A:G,7,FALSE)=0,0,VLOOKUP(VLOOKUP(B4643,属性中转表!A:G,7,FALSE),属性中转表!$K$2:$P$21,4,0)))+IFERROR(VLOOKUP(A4643,英雄数据表!A:K,IF(武魂!B4643&gt;=50,10,IF(武魂!B4643&gt;=25,6)),0),0))</f>
        <v>,"dpspro":100</v>
      </c>
      <c r="K4643" s="32" t="str">
        <f t="shared" si="309"/>
        <v>"atk":300,"hp":5000,"undpspro":100,"pvpdpspro":50,"baojipro":210,"dpspro":100</v>
      </c>
      <c r="L4643" s="20" t="str">
        <f>IF(B4643&gt;=50,VLOOKUP(A4643,英雄数据表!A:L,11,FALSE),IF(B4643&gt;=25,VLOOKUP(A4643,英雄数据表!A:L,7,0),""))</f>
        <v/>
      </c>
      <c r="M4643" s="20" t="str">
        <f>IFERROR(VLOOKUP(B4643,属性中转表!$K$2:$O$21,5,FALSE),"")</f>
        <v/>
      </c>
      <c r="N4643" s="20" t="str">
        <f>IF(B4643=25,VLOOKUP(A4643,英雄数据表!A:L,8,FALSE),IF(B4643=50,VLOOKUP(A4643,英雄数据表!A:L,12,0),""))</f>
        <v/>
      </c>
    </row>
    <row r="4644" spans="1:14" x14ac:dyDescent="0.3">
      <c r="A4644" s="20">
        <v>34036</v>
      </c>
      <c r="B4644" s="21">
        <f t="shared" si="306"/>
        <v>43</v>
      </c>
      <c r="C4644" s="21">
        <v>5</v>
      </c>
      <c r="D4644" s="21">
        <f>VLOOKUP(A4644,英雄数据表!A:D,4,0)</f>
        <v>3</v>
      </c>
      <c r="E4644" s="20" t="str">
        <f>VLOOKUP(A4644,英雄数据表!A:C,3,0)</f>
        <v>噬魂拳刃</v>
      </c>
      <c r="F4644" s="20">
        <f t="shared" si="307"/>
        <v>34036</v>
      </c>
      <c r="G4644" s="20">
        <f t="shared" si="308"/>
        <v>34036</v>
      </c>
      <c r="H4644" s="21" t="str">
        <f>VLOOKUP(B4644,属性中转表!A:F,6,FALSE)</f>
        <v>"hp":145800,"atk":4050</v>
      </c>
      <c r="I4644" s="20" t="str">
        <f>IF(VLOOKUP(B4644,属性中转表!A:G,7,FALSE)=0,"",VLOOKUP(VLOOKUP(B4644,属性中转表!A:G,7,FALSE),属性中转表!$K$2:$P$21,6,0))&amp;IF(VLOOKUP(B4644,属性中转表!A:G,7,FALSE)&gt;=50,VLOOKUP(A4644,英雄数据表!A:K,9,0),IF(VLOOKUP(B4644,属性中转表!A:G,7,FALSE)&gt;=25,VLOOKUP(A4644,英雄数据表!A:K,5,0),""))</f>
        <v>"atk":300,"hp":5000,"undpspro":100,"pvpdpspro":50,"baojipro":210</v>
      </c>
      <c r="J4644" s="20" t="str">
        <f>IF(I4644="","",属性中转表!$I$1&amp;(IF(VLOOKUP(B4644,属性中转表!A:G,7,FALSE)=0,0,VLOOKUP(VLOOKUP(B4644,属性中转表!A:G,7,FALSE),属性中转表!$K$2:$P$21,4,0)))+IFERROR(VLOOKUP(A4644,英雄数据表!A:K,IF(武魂!B4644&gt;=50,10,IF(武魂!B4644&gt;=25,6)),0),0))</f>
        <v>,"dpspro":100</v>
      </c>
      <c r="K4644" s="32" t="str">
        <f t="shared" si="309"/>
        <v>"atk":300,"hp":5000,"undpspro":100,"pvpdpspro":50,"baojipro":210,"dpspro":100</v>
      </c>
      <c r="L4644" s="20" t="str">
        <f>IF(B4644&gt;=50,VLOOKUP(A4644,英雄数据表!A:L,11,FALSE),IF(B4644&gt;=25,VLOOKUP(A4644,英雄数据表!A:L,7,0),""))</f>
        <v/>
      </c>
      <c r="M4644" s="20" t="str">
        <f>IFERROR(VLOOKUP(B4644,属性中转表!$K$2:$O$21,5,FALSE),"")</f>
        <v/>
      </c>
      <c r="N4644" s="20" t="str">
        <f>IF(B4644=25,VLOOKUP(A4644,英雄数据表!A:L,8,FALSE),IF(B4644=50,VLOOKUP(A4644,英雄数据表!A:L,12,0),""))</f>
        <v/>
      </c>
    </row>
    <row r="4645" spans="1:14" x14ac:dyDescent="0.3">
      <c r="A4645" s="20">
        <v>34036</v>
      </c>
      <c r="B4645" s="21">
        <f t="shared" si="306"/>
        <v>44</v>
      </c>
      <c r="C4645" s="21">
        <v>5</v>
      </c>
      <c r="D4645" s="21">
        <f>VLOOKUP(A4645,英雄数据表!A:D,4,0)</f>
        <v>3</v>
      </c>
      <c r="E4645" s="20" t="str">
        <f>VLOOKUP(A4645,英雄数据表!A:C,3,0)</f>
        <v>噬魂拳刃</v>
      </c>
      <c r="F4645" s="20">
        <f t="shared" si="307"/>
        <v>34036</v>
      </c>
      <c r="G4645" s="20">
        <f t="shared" si="308"/>
        <v>34036</v>
      </c>
      <c r="H4645" s="21" t="str">
        <f>VLOOKUP(B4645,属性中转表!A:F,6,FALSE)</f>
        <v>"hp":151200,"atk":4200</v>
      </c>
      <c r="I4645" s="20" t="str">
        <f>IF(VLOOKUP(B4645,属性中转表!A:G,7,FALSE)=0,"",VLOOKUP(VLOOKUP(B4645,属性中转表!A:G,7,FALSE),属性中转表!$K$2:$P$21,6,0))&amp;IF(VLOOKUP(B4645,属性中转表!A:G,7,FALSE)&gt;=50,VLOOKUP(A4645,英雄数据表!A:K,9,0),IF(VLOOKUP(B4645,属性中转表!A:G,7,FALSE)&gt;=25,VLOOKUP(A4645,英雄数据表!A:K,5,0),""))</f>
        <v>"atk":300,"hp":5000,"undpspro":100,"pvpdpspro":50,"baojipro":210</v>
      </c>
      <c r="J4645" s="20" t="str">
        <f>IF(I4645="","",属性中转表!$I$1&amp;(IF(VLOOKUP(B4645,属性中转表!A:G,7,FALSE)=0,0,VLOOKUP(VLOOKUP(B4645,属性中转表!A:G,7,FALSE),属性中转表!$K$2:$P$21,4,0)))+IFERROR(VLOOKUP(A4645,英雄数据表!A:K,IF(武魂!B4645&gt;=50,10,IF(武魂!B4645&gt;=25,6)),0),0))</f>
        <v>,"dpspro":100</v>
      </c>
      <c r="K4645" s="32" t="str">
        <f t="shared" si="309"/>
        <v>"atk":300,"hp":5000,"undpspro":100,"pvpdpspro":50,"baojipro":210,"dpspro":100</v>
      </c>
      <c r="L4645" s="20" t="str">
        <f>IF(B4645&gt;=50,VLOOKUP(A4645,英雄数据表!A:L,11,FALSE),IF(B4645&gt;=25,VLOOKUP(A4645,英雄数据表!A:L,7,0),""))</f>
        <v/>
      </c>
      <c r="M4645" s="20" t="str">
        <f>IFERROR(VLOOKUP(B4645,属性中转表!$K$2:$O$21,5,FALSE),"")</f>
        <v/>
      </c>
      <c r="N4645" s="20" t="str">
        <f>IF(B4645=25,VLOOKUP(A4645,英雄数据表!A:L,8,FALSE),IF(B4645=50,VLOOKUP(A4645,英雄数据表!A:L,12,0),""))</f>
        <v/>
      </c>
    </row>
    <row r="4646" spans="1:14" x14ac:dyDescent="0.3">
      <c r="A4646" s="20">
        <v>34036</v>
      </c>
      <c r="B4646" s="21">
        <f t="shared" si="306"/>
        <v>45</v>
      </c>
      <c r="C4646" s="21">
        <v>5</v>
      </c>
      <c r="D4646" s="21">
        <f>VLOOKUP(A4646,英雄数据表!A:D,4,0)</f>
        <v>3</v>
      </c>
      <c r="E4646" s="20" t="str">
        <f>VLOOKUP(A4646,英雄数据表!A:C,3,0)</f>
        <v>噬魂拳刃</v>
      </c>
      <c r="F4646" s="20">
        <f t="shared" si="307"/>
        <v>34036</v>
      </c>
      <c r="G4646" s="20">
        <f t="shared" si="308"/>
        <v>34036</v>
      </c>
      <c r="H4646" s="21" t="str">
        <f>VLOOKUP(B4646,属性中转表!A:F,6,FALSE)</f>
        <v>"hp":156600,"atk":4350</v>
      </c>
      <c r="I4646" s="20" t="str">
        <f>IF(VLOOKUP(B4646,属性中转表!A:G,7,FALSE)=0,"",VLOOKUP(VLOOKUP(B4646,属性中转表!A:G,7,FALSE),属性中转表!$K$2:$P$21,6,0))&amp;IF(VLOOKUP(B4646,属性中转表!A:G,7,FALSE)&gt;=50,VLOOKUP(A4646,英雄数据表!A:K,9,0),IF(VLOOKUP(B4646,属性中转表!A:G,7,FALSE)&gt;=25,VLOOKUP(A4646,英雄数据表!A:K,5,0),""))</f>
        <v>"atk":300,"hp":5000,"undpspro":100,"pvpdpspro":50,"pvpundpspro":50,"baojipro":210</v>
      </c>
      <c r="J4646" s="20" t="str">
        <f>IF(I4646="","",属性中转表!$I$1&amp;(IF(VLOOKUP(B4646,属性中转表!A:G,7,FALSE)=0,0,VLOOKUP(VLOOKUP(B4646,属性中转表!A:G,7,FALSE),属性中转表!$K$2:$P$21,4,0)))+IFERROR(VLOOKUP(A4646,英雄数据表!A:K,IF(武魂!B4646&gt;=50,10,IF(武魂!B4646&gt;=25,6)),0),0))</f>
        <v>,"dpspro":100</v>
      </c>
      <c r="K4646" s="32" t="str">
        <f t="shared" si="309"/>
        <v>"atk":300,"hp":5000,"undpspro":100,"pvpdpspro":50,"pvpundpspro":50,"baojipro":210,"dpspro":100</v>
      </c>
      <c r="L4646" s="20" t="str">
        <f>IF(B4646&gt;=50,VLOOKUP(A4646,英雄数据表!A:L,11,FALSE),IF(B4646&gt;=25,VLOOKUP(A4646,英雄数据表!A:L,7,0),""))</f>
        <v/>
      </c>
      <c r="M4646" s="20" t="str">
        <f>IFERROR(VLOOKUP(B4646,属性中转表!$K$2:$O$21,5,FALSE),"")</f>
        <v>"pvpundpspro":50</v>
      </c>
      <c r="N4646" s="20" t="str">
        <f>IF(B4646=25,VLOOKUP(A4646,英雄数据表!A:L,8,FALSE),IF(B4646=50,VLOOKUP(A4646,英雄数据表!A:L,12,0),""))</f>
        <v/>
      </c>
    </row>
    <row r="4647" spans="1:14" x14ac:dyDescent="0.3">
      <c r="A4647" s="20">
        <v>34036</v>
      </c>
      <c r="B4647" s="21">
        <f t="shared" si="306"/>
        <v>46</v>
      </c>
      <c r="C4647" s="21">
        <v>5</v>
      </c>
      <c r="D4647" s="21">
        <f>VLOOKUP(A4647,英雄数据表!A:D,4,0)</f>
        <v>3</v>
      </c>
      <c r="E4647" s="20" t="str">
        <f>VLOOKUP(A4647,英雄数据表!A:C,3,0)</f>
        <v>噬魂拳刃</v>
      </c>
      <c r="F4647" s="20">
        <f t="shared" si="307"/>
        <v>34036</v>
      </c>
      <c r="G4647" s="20">
        <f t="shared" si="308"/>
        <v>34036</v>
      </c>
      <c r="H4647" s="21" t="str">
        <f>VLOOKUP(B4647,属性中转表!A:F,6,FALSE)</f>
        <v>"hp":162000,"atk":4500</v>
      </c>
      <c r="I4647" s="20" t="str">
        <f>IF(VLOOKUP(B4647,属性中转表!A:G,7,FALSE)=0,"",VLOOKUP(VLOOKUP(B4647,属性中转表!A:G,7,FALSE),属性中转表!$K$2:$P$21,6,0))&amp;IF(VLOOKUP(B4647,属性中转表!A:G,7,FALSE)&gt;=50,VLOOKUP(A4647,英雄数据表!A:K,9,0),IF(VLOOKUP(B4647,属性中转表!A:G,7,FALSE)&gt;=25,VLOOKUP(A4647,英雄数据表!A:K,5,0),""))</f>
        <v>"atk":300,"hp":5000,"undpspro":100,"pvpdpspro":50,"pvpundpspro":50,"baojipro":210</v>
      </c>
      <c r="J4647" s="20" t="str">
        <f>IF(I4647="","",属性中转表!$I$1&amp;(IF(VLOOKUP(B4647,属性中转表!A:G,7,FALSE)=0,0,VLOOKUP(VLOOKUP(B4647,属性中转表!A:G,7,FALSE),属性中转表!$K$2:$P$21,4,0)))+IFERROR(VLOOKUP(A4647,英雄数据表!A:K,IF(武魂!B4647&gt;=50,10,IF(武魂!B4647&gt;=25,6)),0),0))</f>
        <v>,"dpspro":100</v>
      </c>
      <c r="K4647" s="32" t="str">
        <f t="shared" si="309"/>
        <v>"atk":300,"hp":5000,"undpspro":100,"pvpdpspro":50,"pvpundpspro":50,"baojipro":210,"dpspro":100</v>
      </c>
      <c r="L4647" s="20" t="str">
        <f>IF(B4647&gt;=50,VLOOKUP(A4647,英雄数据表!A:L,11,FALSE),IF(B4647&gt;=25,VLOOKUP(A4647,英雄数据表!A:L,7,0),""))</f>
        <v/>
      </c>
      <c r="M4647" s="20" t="str">
        <f>IFERROR(VLOOKUP(B4647,属性中转表!$K$2:$O$21,5,FALSE),"")</f>
        <v/>
      </c>
      <c r="N4647" s="20" t="str">
        <f>IF(B4647=25,VLOOKUP(A4647,英雄数据表!A:L,8,FALSE),IF(B4647=50,VLOOKUP(A4647,英雄数据表!A:L,12,0),""))</f>
        <v/>
      </c>
    </row>
    <row r="4648" spans="1:14" x14ac:dyDescent="0.3">
      <c r="A4648" s="20">
        <v>34036</v>
      </c>
      <c r="B4648" s="21">
        <f t="shared" si="306"/>
        <v>47</v>
      </c>
      <c r="C4648" s="21">
        <v>5</v>
      </c>
      <c r="D4648" s="21">
        <f>VLOOKUP(A4648,英雄数据表!A:D,4,0)</f>
        <v>3</v>
      </c>
      <c r="E4648" s="20" t="str">
        <f>VLOOKUP(A4648,英雄数据表!A:C,3,0)</f>
        <v>噬魂拳刃</v>
      </c>
      <c r="F4648" s="20">
        <f t="shared" si="307"/>
        <v>34036</v>
      </c>
      <c r="G4648" s="20">
        <f t="shared" si="308"/>
        <v>34036</v>
      </c>
      <c r="H4648" s="21" t="str">
        <f>VLOOKUP(B4648,属性中转表!A:F,6,FALSE)</f>
        <v>"hp":167400,"atk":4650</v>
      </c>
      <c r="I4648" s="20" t="str">
        <f>IF(VLOOKUP(B4648,属性中转表!A:G,7,FALSE)=0,"",VLOOKUP(VLOOKUP(B4648,属性中转表!A:G,7,FALSE),属性中转表!$K$2:$P$21,6,0))&amp;IF(VLOOKUP(B4648,属性中转表!A:G,7,FALSE)&gt;=50,VLOOKUP(A4648,英雄数据表!A:K,9,0),IF(VLOOKUP(B4648,属性中转表!A:G,7,FALSE)&gt;=25,VLOOKUP(A4648,英雄数据表!A:K,5,0),""))</f>
        <v>"atk":300,"hp":5000,"undpspro":100,"pvpdpspro":50,"pvpundpspro":50,"baojipro":210</v>
      </c>
      <c r="J4648" s="20" t="str">
        <f>IF(I4648="","",属性中转表!$I$1&amp;(IF(VLOOKUP(B4648,属性中转表!A:G,7,FALSE)=0,0,VLOOKUP(VLOOKUP(B4648,属性中转表!A:G,7,FALSE),属性中转表!$K$2:$P$21,4,0)))+IFERROR(VLOOKUP(A4648,英雄数据表!A:K,IF(武魂!B4648&gt;=50,10,IF(武魂!B4648&gt;=25,6)),0),0))</f>
        <v>,"dpspro":100</v>
      </c>
      <c r="K4648" s="32" t="str">
        <f t="shared" si="309"/>
        <v>"atk":300,"hp":5000,"undpspro":100,"pvpdpspro":50,"pvpundpspro":50,"baojipro":210,"dpspro":100</v>
      </c>
      <c r="L4648" s="20" t="str">
        <f>IF(B4648&gt;=50,VLOOKUP(A4648,英雄数据表!A:L,11,FALSE),IF(B4648&gt;=25,VLOOKUP(A4648,英雄数据表!A:L,7,0),""))</f>
        <v/>
      </c>
      <c r="M4648" s="20" t="str">
        <f>IFERROR(VLOOKUP(B4648,属性中转表!$K$2:$O$21,5,FALSE),"")</f>
        <v/>
      </c>
      <c r="N4648" s="20" t="str">
        <f>IF(B4648=25,VLOOKUP(A4648,英雄数据表!A:L,8,FALSE),IF(B4648=50,VLOOKUP(A4648,英雄数据表!A:L,12,0),""))</f>
        <v/>
      </c>
    </row>
    <row r="4649" spans="1:14" x14ac:dyDescent="0.3">
      <c r="A4649" s="20">
        <v>34036</v>
      </c>
      <c r="B4649" s="21">
        <f t="shared" si="306"/>
        <v>48</v>
      </c>
      <c r="C4649" s="21">
        <v>5</v>
      </c>
      <c r="D4649" s="21">
        <f>VLOOKUP(A4649,英雄数据表!A:D,4,0)</f>
        <v>3</v>
      </c>
      <c r="E4649" s="20" t="str">
        <f>VLOOKUP(A4649,英雄数据表!A:C,3,0)</f>
        <v>噬魂拳刃</v>
      </c>
      <c r="F4649" s="20">
        <f t="shared" si="307"/>
        <v>34036</v>
      </c>
      <c r="G4649" s="20">
        <f t="shared" si="308"/>
        <v>34036</v>
      </c>
      <c r="H4649" s="21" t="str">
        <f>VLOOKUP(B4649,属性中转表!A:F,6,FALSE)</f>
        <v>"hp":172800,"atk":4800</v>
      </c>
      <c r="I4649" s="20" t="str">
        <f>IF(VLOOKUP(B4649,属性中转表!A:G,7,FALSE)=0,"",VLOOKUP(VLOOKUP(B4649,属性中转表!A:G,7,FALSE),属性中转表!$K$2:$P$21,6,0))&amp;IF(VLOOKUP(B4649,属性中转表!A:G,7,FALSE)&gt;=50,VLOOKUP(A4649,英雄数据表!A:K,9,0),IF(VLOOKUP(B4649,属性中转表!A:G,7,FALSE)&gt;=25,VLOOKUP(A4649,英雄数据表!A:K,5,0),""))</f>
        <v>"atk":300,"hp":5000,"undpspro":100,"pvpdpspro":50,"pvpundpspro":50,"baojipro":210</v>
      </c>
      <c r="J4649" s="20" t="str">
        <f>IF(I4649="","",属性中转表!$I$1&amp;(IF(VLOOKUP(B4649,属性中转表!A:G,7,FALSE)=0,0,VLOOKUP(VLOOKUP(B4649,属性中转表!A:G,7,FALSE),属性中转表!$K$2:$P$21,4,0)))+IFERROR(VLOOKUP(A4649,英雄数据表!A:K,IF(武魂!B4649&gt;=50,10,IF(武魂!B4649&gt;=25,6)),0),0))</f>
        <v>,"dpspro":100</v>
      </c>
      <c r="K4649" s="32" t="str">
        <f t="shared" si="309"/>
        <v>"atk":300,"hp":5000,"undpspro":100,"pvpdpspro":50,"pvpundpspro":50,"baojipro":210,"dpspro":100</v>
      </c>
      <c r="L4649" s="20" t="str">
        <f>IF(B4649&gt;=50,VLOOKUP(A4649,英雄数据表!A:L,11,FALSE),IF(B4649&gt;=25,VLOOKUP(A4649,英雄数据表!A:L,7,0),""))</f>
        <v/>
      </c>
      <c r="M4649" s="20" t="str">
        <f>IFERROR(VLOOKUP(B4649,属性中转表!$K$2:$O$21,5,FALSE),"")</f>
        <v/>
      </c>
      <c r="N4649" s="20" t="str">
        <f>IF(B4649=25,VLOOKUP(A4649,英雄数据表!A:L,8,FALSE),IF(B4649=50,VLOOKUP(A4649,英雄数据表!A:L,12,0),""))</f>
        <v/>
      </c>
    </row>
    <row r="4650" spans="1:14" x14ac:dyDescent="0.3">
      <c r="A4650" s="20">
        <v>34036</v>
      </c>
      <c r="B4650" s="21">
        <f t="shared" si="306"/>
        <v>49</v>
      </c>
      <c r="C4650" s="21">
        <v>5</v>
      </c>
      <c r="D4650" s="21">
        <f>VLOOKUP(A4650,英雄数据表!A:D,4,0)</f>
        <v>3</v>
      </c>
      <c r="E4650" s="20" t="str">
        <f>VLOOKUP(A4650,英雄数据表!A:C,3,0)</f>
        <v>噬魂拳刃</v>
      </c>
      <c r="F4650" s="20">
        <f t="shared" si="307"/>
        <v>34036</v>
      </c>
      <c r="G4650" s="20">
        <f t="shared" si="308"/>
        <v>34036</v>
      </c>
      <c r="H4650" s="21" t="str">
        <f>VLOOKUP(B4650,属性中转表!A:F,6,FALSE)</f>
        <v>"hp":178200,"atk":4950</v>
      </c>
      <c r="I4650" s="20" t="str">
        <f>IF(VLOOKUP(B4650,属性中转表!A:G,7,FALSE)=0,"",VLOOKUP(VLOOKUP(B4650,属性中转表!A:G,7,FALSE),属性中转表!$K$2:$P$21,6,0))&amp;IF(VLOOKUP(B4650,属性中转表!A:G,7,FALSE)&gt;=50,VLOOKUP(A4650,英雄数据表!A:K,9,0),IF(VLOOKUP(B4650,属性中转表!A:G,7,FALSE)&gt;=25,VLOOKUP(A4650,英雄数据表!A:K,5,0),""))</f>
        <v>"atk":300,"hp":5000,"undpspro":100,"pvpdpspro":50,"pvpundpspro":50,"baojipro":210</v>
      </c>
      <c r="J4650" s="20" t="str">
        <f>IF(I4650="","",属性中转表!$I$1&amp;(IF(VLOOKUP(B4650,属性中转表!A:G,7,FALSE)=0,0,VLOOKUP(VLOOKUP(B4650,属性中转表!A:G,7,FALSE),属性中转表!$K$2:$P$21,4,0)))+IFERROR(VLOOKUP(A4650,英雄数据表!A:K,IF(武魂!B4650&gt;=50,10,IF(武魂!B4650&gt;=25,6)),0),0))</f>
        <v>,"dpspro":100</v>
      </c>
      <c r="K4650" s="32" t="str">
        <f t="shared" si="309"/>
        <v>"atk":300,"hp":5000,"undpspro":100,"pvpdpspro":50,"pvpundpspro":50,"baojipro":210,"dpspro":100</v>
      </c>
      <c r="L4650" s="20" t="str">
        <f>IF(B4650&gt;=50,VLOOKUP(A4650,英雄数据表!A:L,11,FALSE),IF(B4650&gt;=25,VLOOKUP(A4650,英雄数据表!A:L,7,0),""))</f>
        <v/>
      </c>
      <c r="M4650" s="20" t="str">
        <f>IFERROR(VLOOKUP(B4650,属性中转表!$K$2:$O$21,5,FALSE),"")</f>
        <v/>
      </c>
      <c r="N4650" s="20" t="str">
        <f>IF(B4650=25,VLOOKUP(A4650,英雄数据表!A:L,8,FALSE),IF(B4650=50,VLOOKUP(A4650,英雄数据表!A:L,12,0),""))</f>
        <v/>
      </c>
    </row>
    <row r="4651" spans="1:14" x14ac:dyDescent="0.3">
      <c r="A4651" s="20">
        <v>34036</v>
      </c>
      <c r="B4651" s="21">
        <f t="shared" si="306"/>
        <v>50</v>
      </c>
      <c r="C4651" s="21">
        <v>5</v>
      </c>
      <c r="D4651" s="21">
        <f>VLOOKUP(A4651,英雄数据表!A:D,4,0)</f>
        <v>3</v>
      </c>
      <c r="E4651" s="20" t="str">
        <f>VLOOKUP(A4651,英雄数据表!A:C,3,0)</f>
        <v>噬魂拳刃</v>
      </c>
      <c r="F4651" s="20">
        <f t="shared" si="307"/>
        <v>34036</v>
      </c>
      <c r="G4651" s="20">
        <f t="shared" si="308"/>
        <v>34036</v>
      </c>
      <c r="H4651" s="21" t="str">
        <f>VLOOKUP(B4651,属性中转表!A:F,6,FALSE)</f>
        <v>"hp":183600,"atk":5100</v>
      </c>
      <c r="I4651" s="20" t="str">
        <f>IF(VLOOKUP(B4651,属性中转表!A:G,7,FALSE)=0,"",VLOOKUP(VLOOKUP(B4651,属性中转表!A:G,7,FALSE),属性中转表!$K$2:$P$21,6,0))&amp;IF(VLOOKUP(B4651,属性中转表!A:G,7,FALSE)&gt;=50,VLOOKUP(A4651,英雄数据表!A:K,9,0),IF(VLOOKUP(B4651,属性中转表!A:G,7,FALSE)&gt;=25,VLOOKUP(A4651,英雄数据表!A:K,5,0),""))</f>
        <v>"atk":300,"hp":5000,"undpspro":100,"pvpdpspro":50,"pvpundpspro":50,"baojipro":350</v>
      </c>
      <c r="J4651" s="20" t="str">
        <f>IF(I4651="","",属性中转表!$I$1&amp;(IF(VLOOKUP(B4651,属性中转表!A:G,7,FALSE)=0,0,VLOOKUP(VLOOKUP(B4651,属性中转表!A:G,7,FALSE),属性中转表!$K$2:$P$21,4,0)))+IFERROR(VLOOKUP(A4651,英雄数据表!A:K,IF(武魂!B4651&gt;=50,10,IF(武魂!B4651&gt;=25,6)),0),0))</f>
        <v>,"dpspro":100</v>
      </c>
      <c r="K4651" s="32" t="str">
        <f t="shared" si="309"/>
        <v>"atk":300,"hp":5000,"undpspro":100,"pvpdpspro":50,"pvpundpspro":50,"baojipro":350,"dpspro":100</v>
      </c>
      <c r="L4651" s="20" t="str">
        <f>IF(B4651&gt;=50,VLOOKUP(A4651,英雄数据表!A:L,11,FALSE),IF(B4651&gt;=25,VLOOKUP(A4651,英雄数据表!A:L,7,0),""))</f>
        <v/>
      </c>
      <c r="M4651" s="20" t="str">
        <f>IFERROR(VLOOKUP(B4651,属性中转表!$K$2:$O$21,5,FALSE),"")</f>
        <v/>
      </c>
      <c r="N4651" s="20" t="str">
        <f>IF(B4651=25,VLOOKUP(A4651,英雄数据表!A:L,8,FALSE),IF(B4651=50,VLOOKUP(A4651,英雄数据表!A:L,12,0),""))</f>
        <v>增加35%暴击率</v>
      </c>
    </row>
    <row r="4652" spans="1:14" x14ac:dyDescent="0.3">
      <c r="A4652" s="20">
        <v>34036</v>
      </c>
      <c r="B4652" s="21">
        <f t="shared" si="306"/>
        <v>51</v>
      </c>
      <c r="C4652" s="21">
        <v>5</v>
      </c>
      <c r="D4652" s="21">
        <f>VLOOKUP(A4652,英雄数据表!A:D,4,0)</f>
        <v>3</v>
      </c>
      <c r="E4652" s="20" t="str">
        <f>VLOOKUP(A4652,英雄数据表!A:C,3,0)</f>
        <v>噬魂拳刃</v>
      </c>
      <c r="F4652" s="20">
        <f t="shared" si="307"/>
        <v>34036</v>
      </c>
      <c r="G4652" s="20">
        <f t="shared" si="308"/>
        <v>34036</v>
      </c>
      <c r="H4652" s="21" t="str">
        <f>VLOOKUP(B4652,属性中转表!A:F,6,FALSE)</f>
        <v>"hp":189000,"atk":5250</v>
      </c>
      <c r="I4652" s="20" t="str">
        <f>IF(VLOOKUP(B4652,属性中转表!A:G,7,FALSE)=0,"",VLOOKUP(VLOOKUP(B4652,属性中转表!A:G,7,FALSE),属性中转表!$K$2:$P$21,6,0))&amp;IF(VLOOKUP(B4652,属性中转表!A:G,7,FALSE)&gt;=50,VLOOKUP(A4652,英雄数据表!A:K,9,0),IF(VLOOKUP(B4652,属性中转表!A:G,7,FALSE)&gt;=25,VLOOKUP(A4652,英雄数据表!A:K,5,0),""))</f>
        <v>"atk":300,"hp":5000,"undpspro":100,"pvpdpspro":50,"pvpundpspro":50,"baojipro":350</v>
      </c>
      <c r="J4652" s="20" t="str">
        <f>IF(I4652="","",属性中转表!$I$1&amp;(IF(VLOOKUP(B4652,属性中转表!A:G,7,FALSE)=0,0,VLOOKUP(VLOOKUP(B4652,属性中转表!A:G,7,FALSE),属性中转表!$K$2:$P$21,4,0)))+IFERROR(VLOOKUP(A4652,英雄数据表!A:K,IF(武魂!B4652&gt;=50,10,IF(武魂!B4652&gt;=25,6)),0),0))</f>
        <v>,"dpspro":100</v>
      </c>
      <c r="K4652" s="32" t="str">
        <f t="shared" si="309"/>
        <v>"atk":300,"hp":5000,"undpspro":100,"pvpdpspro":50,"pvpundpspro":50,"baojipro":350,"dpspro":100</v>
      </c>
      <c r="L4652" s="20" t="str">
        <f>IF(B4652&gt;=50,VLOOKUP(A4652,英雄数据表!A:L,11,FALSE),IF(B4652&gt;=25,VLOOKUP(A4652,英雄数据表!A:L,7,0),""))</f>
        <v/>
      </c>
      <c r="M4652" s="20" t="str">
        <f>IFERROR(VLOOKUP(B4652,属性中转表!$K$2:$O$21,5,FALSE),"")</f>
        <v/>
      </c>
      <c r="N4652" s="20" t="str">
        <f>IF(B4652=25,VLOOKUP(A4652,英雄数据表!A:L,8,FALSE),IF(B4652=50,VLOOKUP(A4652,英雄数据表!A:L,12,0),""))</f>
        <v/>
      </c>
    </row>
    <row r="4653" spans="1:14" x14ac:dyDescent="0.3">
      <c r="A4653" s="20">
        <v>34036</v>
      </c>
      <c r="B4653" s="21">
        <f t="shared" si="306"/>
        <v>52</v>
      </c>
      <c r="C4653" s="21">
        <v>5</v>
      </c>
      <c r="D4653" s="21">
        <f>VLOOKUP(A4653,英雄数据表!A:D,4,0)</f>
        <v>3</v>
      </c>
      <c r="E4653" s="20" t="str">
        <f>VLOOKUP(A4653,英雄数据表!A:C,3,0)</f>
        <v>噬魂拳刃</v>
      </c>
      <c r="F4653" s="20">
        <f t="shared" si="307"/>
        <v>34036</v>
      </c>
      <c r="G4653" s="20">
        <f t="shared" si="308"/>
        <v>34036</v>
      </c>
      <c r="H4653" s="21" t="str">
        <f>VLOOKUP(B4653,属性中转表!A:F,6,FALSE)</f>
        <v>"hp":194400,"atk":5400</v>
      </c>
      <c r="I4653" s="20" t="str">
        <f>IF(VLOOKUP(B4653,属性中转表!A:G,7,FALSE)=0,"",VLOOKUP(VLOOKUP(B4653,属性中转表!A:G,7,FALSE),属性中转表!$K$2:$P$21,6,0))&amp;IF(VLOOKUP(B4653,属性中转表!A:G,7,FALSE)&gt;=50,VLOOKUP(A4653,英雄数据表!A:K,9,0),IF(VLOOKUP(B4653,属性中转表!A:G,7,FALSE)&gt;=25,VLOOKUP(A4653,英雄数据表!A:K,5,0),""))</f>
        <v>"atk":300,"hp":5000,"undpspro":100,"pvpdpspro":50,"pvpundpspro":50,"baojipro":350</v>
      </c>
      <c r="J4653" s="20" t="str">
        <f>IF(I4653="","",属性中转表!$I$1&amp;(IF(VLOOKUP(B4653,属性中转表!A:G,7,FALSE)=0,0,VLOOKUP(VLOOKUP(B4653,属性中转表!A:G,7,FALSE),属性中转表!$K$2:$P$21,4,0)))+IFERROR(VLOOKUP(A4653,英雄数据表!A:K,IF(武魂!B4653&gt;=50,10,IF(武魂!B4653&gt;=25,6)),0),0))</f>
        <v>,"dpspro":100</v>
      </c>
      <c r="K4653" s="32" t="str">
        <f t="shared" si="309"/>
        <v>"atk":300,"hp":5000,"undpspro":100,"pvpdpspro":50,"pvpundpspro":50,"baojipro":350,"dpspro":100</v>
      </c>
      <c r="L4653" s="20" t="str">
        <f>IF(B4653&gt;=50,VLOOKUP(A4653,英雄数据表!A:L,11,FALSE),IF(B4653&gt;=25,VLOOKUP(A4653,英雄数据表!A:L,7,0),""))</f>
        <v/>
      </c>
      <c r="M4653" s="20" t="str">
        <f>IFERROR(VLOOKUP(B4653,属性中转表!$K$2:$O$21,5,FALSE),"")</f>
        <v/>
      </c>
      <c r="N4653" s="20" t="str">
        <f>IF(B4653=25,VLOOKUP(A4653,英雄数据表!A:L,8,FALSE),IF(B4653=50,VLOOKUP(A4653,英雄数据表!A:L,12,0),""))</f>
        <v/>
      </c>
    </row>
    <row r="4654" spans="1:14" x14ac:dyDescent="0.3">
      <c r="A4654" s="20">
        <v>34036</v>
      </c>
      <c r="B4654" s="21">
        <f t="shared" si="306"/>
        <v>53</v>
      </c>
      <c r="C4654" s="21">
        <v>5</v>
      </c>
      <c r="D4654" s="21">
        <f>VLOOKUP(A4654,英雄数据表!A:D,4,0)</f>
        <v>3</v>
      </c>
      <c r="E4654" s="20" t="str">
        <f>VLOOKUP(A4654,英雄数据表!A:C,3,0)</f>
        <v>噬魂拳刃</v>
      </c>
      <c r="F4654" s="20">
        <f t="shared" si="307"/>
        <v>34036</v>
      </c>
      <c r="G4654" s="20">
        <f t="shared" si="308"/>
        <v>34036</v>
      </c>
      <c r="H4654" s="21" t="str">
        <f>VLOOKUP(B4654,属性中转表!A:F,6,FALSE)</f>
        <v>"hp":199800,"atk":5550</v>
      </c>
      <c r="I4654" s="20" t="str">
        <f>IF(VLOOKUP(B4654,属性中转表!A:G,7,FALSE)=0,"",VLOOKUP(VLOOKUP(B4654,属性中转表!A:G,7,FALSE),属性中转表!$K$2:$P$21,6,0))&amp;IF(VLOOKUP(B4654,属性中转表!A:G,7,FALSE)&gt;=50,VLOOKUP(A4654,英雄数据表!A:K,9,0),IF(VLOOKUP(B4654,属性中转表!A:G,7,FALSE)&gt;=25,VLOOKUP(A4654,英雄数据表!A:K,5,0),""))</f>
        <v>"atk":300,"hp":5000,"undpspro":100,"pvpdpspro":50,"pvpundpspro":50,"baojipro":350</v>
      </c>
      <c r="J4654" s="20" t="str">
        <f>IF(I4654="","",属性中转表!$I$1&amp;(IF(VLOOKUP(B4654,属性中转表!A:G,7,FALSE)=0,0,VLOOKUP(VLOOKUP(B4654,属性中转表!A:G,7,FALSE),属性中转表!$K$2:$P$21,4,0)))+IFERROR(VLOOKUP(A4654,英雄数据表!A:K,IF(武魂!B4654&gt;=50,10,IF(武魂!B4654&gt;=25,6)),0),0))</f>
        <v>,"dpspro":100</v>
      </c>
      <c r="K4654" s="32" t="str">
        <f t="shared" si="309"/>
        <v>"atk":300,"hp":5000,"undpspro":100,"pvpdpspro":50,"pvpundpspro":50,"baojipro":350,"dpspro":100</v>
      </c>
      <c r="L4654" s="20" t="str">
        <f>IF(B4654&gt;=50,VLOOKUP(A4654,英雄数据表!A:L,11,FALSE),IF(B4654&gt;=25,VLOOKUP(A4654,英雄数据表!A:L,7,0),""))</f>
        <v/>
      </c>
      <c r="M4654" s="20" t="str">
        <f>IFERROR(VLOOKUP(B4654,属性中转表!$K$2:$O$21,5,FALSE),"")</f>
        <v/>
      </c>
      <c r="N4654" s="20" t="str">
        <f>IF(B4654=25,VLOOKUP(A4654,英雄数据表!A:L,8,FALSE),IF(B4654=50,VLOOKUP(A4654,英雄数据表!A:L,12,0),""))</f>
        <v/>
      </c>
    </row>
    <row r="4655" spans="1:14" x14ac:dyDescent="0.3">
      <c r="A4655" s="20">
        <v>34036</v>
      </c>
      <c r="B4655" s="21">
        <f t="shared" si="306"/>
        <v>54</v>
      </c>
      <c r="C4655" s="21">
        <v>5</v>
      </c>
      <c r="D4655" s="21">
        <f>VLOOKUP(A4655,英雄数据表!A:D,4,0)</f>
        <v>3</v>
      </c>
      <c r="E4655" s="20" t="str">
        <f>VLOOKUP(A4655,英雄数据表!A:C,3,0)</f>
        <v>噬魂拳刃</v>
      </c>
      <c r="F4655" s="20">
        <f t="shared" si="307"/>
        <v>34036</v>
      </c>
      <c r="G4655" s="20">
        <f t="shared" si="308"/>
        <v>34036</v>
      </c>
      <c r="H4655" s="21" t="str">
        <f>VLOOKUP(B4655,属性中转表!A:F,6,FALSE)</f>
        <v>"hp":205200,"atk":5700</v>
      </c>
      <c r="I4655" s="20" t="str">
        <f>IF(VLOOKUP(B4655,属性中转表!A:G,7,FALSE)=0,"",VLOOKUP(VLOOKUP(B4655,属性中转表!A:G,7,FALSE),属性中转表!$K$2:$P$21,6,0))&amp;IF(VLOOKUP(B4655,属性中转表!A:G,7,FALSE)&gt;=50,VLOOKUP(A4655,英雄数据表!A:K,9,0),IF(VLOOKUP(B4655,属性中转表!A:G,7,FALSE)&gt;=25,VLOOKUP(A4655,英雄数据表!A:K,5,0),""))</f>
        <v>"atk":300,"hp":5000,"undpspro":100,"pvpdpspro":50,"pvpundpspro":50,"baojipro":350</v>
      </c>
      <c r="J4655" s="20" t="str">
        <f>IF(I4655="","",属性中转表!$I$1&amp;(IF(VLOOKUP(B4655,属性中转表!A:G,7,FALSE)=0,0,VLOOKUP(VLOOKUP(B4655,属性中转表!A:G,7,FALSE),属性中转表!$K$2:$P$21,4,0)))+IFERROR(VLOOKUP(A4655,英雄数据表!A:K,IF(武魂!B4655&gt;=50,10,IF(武魂!B4655&gt;=25,6)),0),0))</f>
        <v>,"dpspro":100</v>
      </c>
      <c r="K4655" s="32" t="str">
        <f t="shared" si="309"/>
        <v>"atk":300,"hp":5000,"undpspro":100,"pvpdpspro":50,"pvpundpspro":50,"baojipro":350,"dpspro":100</v>
      </c>
      <c r="L4655" s="20" t="str">
        <f>IF(B4655&gt;=50,VLOOKUP(A4655,英雄数据表!A:L,11,FALSE),IF(B4655&gt;=25,VLOOKUP(A4655,英雄数据表!A:L,7,0),""))</f>
        <v/>
      </c>
      <c r="M4655" s="20" t="str">
        <f>IFERROR(VLOOKUP(B4655,属性中转表!$K$2:$O$21,5,FALSE),"")</f>
        <v/>
      </c>
      <c r="N4655" s="20" t="str">
        <f>IF(B4655=25,VLOOKUP(A4655,英雄数据表!A:L,8,FALSE),IF(B4655=50,VLOOKUP(A4655,英雄数据表!A:L,12,0),""))</f>
        <v/>
      </c>
    </row>
    <row r="4656" spans="1:14" x14ac:dyDescent="0.3">
      <c r="A4656" s="20">
        <v>34036</v>
      </c>
      <c r="B4656" s="21">
        <f t="shared" si="306"/>
        <v>55</v>
      </c>
      <c r="C4656" s="21">
        <v>5</v>
      </c>
      <c r="D4656" s="21">
        <f>VLOOKUP(A4656,英雄数据表!A:D,4,0)</f>
        <v>3</v>
      </c>
      <c r="E4656" s="20" t="str">
        <f>VLOOKUP(A4656,英雄数据表!A:C,3,0)</f>
        <v>噬魂拳刃</v>
      </c>
      <c r="F4656" s="20">
        <f t="shared" si="307"/>
        <v>34036</v>
      </c>
      <c r="G4656" s="20">
        <f t="shared" si="308"/>
        <v>34036</v>
      </c>
      <c r="H4656" s="21" t="str">
        <f>VLOOKUP(B4656,属性中转表!A:F,6,FALSE)</f>
        <v>"hp":210600,"atk":5850</v>
      </c>
      <c r="I4656" s="20" t="str">
        <f>IF(VLOOKUP(B4656,属性中转表!A:G,7,FALSE)=0,"",VLOOKUP(VLOOKUP(B4656,属性中转表!A:G,7,FALSE),属性中转表!$K$2:$P$21,6,0))&amp;IF(VLOOKUP(B4656,属性中转表!A:G,7,FALSE)&gt;=50,VLOOKUP(A4656,英雄数据表!A:K,9,0),IF(VLOOKUP(B4656,属性中转表!A:G,7,FALSE)&gt;=25,VLOOKUP(A4656,英雄数据表!A:K,5,0),""))</f>
        <v>"atk":300,"hp":5000,"undpspro":150,"pvpdpspro":50,"pvpundpspro":50,"baojipro":350</v>
      </c>
      <c r="J4656" s="20" t="str">
        <f>IF(I4656="","",属性中转表!$I$1&amp;(IF(VLOOKUP(B4656,属性中转表!A:G,7,FALSE)=0,0,VLOOKUP(VLOOKUP(B4656,属性中转表!A:G,7,FALSE),属性中转表!$K$2:$P$21,4,0)))+IFERROR(VLOOKUP(A4656,英雄数据表!A:K,IF(武魂!B4656&gt;=50,10,IF(武魂!B4656&gt;=25,6)),0),0))</f>
        <v>,"dpspro":100</v>
      </c>
      <c r="K4656" s="32" t="str">
        <f t="shared" si="309"/>
        <v>"atk":300,"hp":5000,"undpspro":150,"pvpdpspro":50,"pvpundpspro":50,"baojipro":350,"dpspro":100</v>
      </c>
      <c r="L4656" s="20" t="str">
        <f>IF(B4656&gt;=50,VLOOKUP(A4656,英雄数据表!A:L,11,FALSE),IF(B4656&gt;=25,VLOOKUP(A4656,英雄数据表!A:L,7,0),""))</f>
        <v/>
      </c>
      <c r="M4656" s="20" t="str">
        <f>IFERROR(VLOOKUP(B4656,属性中转表!$K$2:$O$21,5,FALSE),"")</f>
        <v>"undpspro":50</v>
      </c>
      <c r="N4656" s="20" t="str">
        <f>IF(B4656=25,VLOOKUP(A4656,英雄数据表!A:L,8,FALSE),IF(B4656=50,VLOOKUP(A4656,英雄数据表!A:L,12,0),""))</f>
        <v/>
      </c>
    </row>
    <row r="4657" spans="1:14" x14ac:dyDescent="0.3">
      <c r="A4657" s="20">
        <v>34036</v>
      </c>
      <c r="B4657" s="21">
        <f t="shared" si="306"/>
        <v>56</v>
      </c>
      <c r="C4657" s="21">
        <v>5</v>
      </c>
      <c r="D4657" s="21">
        <f>VLOOKUP(A4657,英雄数据表!A:D,4,0)</f>
        <v>3</v>
      </c>
      <c r="E4657" s="20" t="str">
        <f>VLOOKUP(A4657,英雄数据表!A:C,3,0)</f>
        <v>噬魂拳刃</v>
      </c>
      <c r="F4657" s="20">
        <f t="shared" si="307"/>
        <v>34036</v>
      </c>
      <c r="G4657" s="20">
        <f t="shared" si="308"/>
        <v>34036</v>
      </c>
      <c r="H4657" s="21" t="str">
        <f>VLOOKUP(B4657,属性中转表!A:F,6,FALSE)</f>
        <v>"hp":216000,"atk":6000</v>
      </c>
      <c r="I4657" s="20" t="str">
        <f>IF(VLOOKUP(B4657,属性中转表!A:G,7,FALSE)=0,"",VLOOKUP(VLOOKUP(B4657,属性中转表!A:G,7,FALSE),属性中转表!$K$2:$P$21,6,0))&amp;IF(VLOOKUP(B4657,属性中转表!A:G,7,FALSE)&gt;=50,VLOOKUP(A4657,英雄数据表!A:K,9,0),IF(VLOOKUP(B4657,属性中转表!A:G,7,FALSE)&gt;=25,VLOOKUP(A4657,英雄数据表!A:K,5,0),""))</f>
        <v>"atk":300,"hp":5000,"undpspro":150,"pvpdpspro":50,"pvpundpspro":50,"baojipro":350</v>
      </c>
      <c r="J4657" s="20" t="str">
        <f>IF(I4657="","",属性中转表!$I$1&amp;(IF(VLOOKUP(B4657,属性中转表!A:G,7,FALSE)=0,0,VLOOKUP(VLOOKUP(B4657,属性中转表!A:G,7,FALSE),属性中转表!$K$2:$P$21,4,0)))+IFERROR(VLOOKUP(A4657,英雄数据表!A:K,IF(武魂!B4657&gt;=50,10,IF(武魂!B4657&gt;=25,6)),0),0))</f>
        <v>,"dpspro":100</v>
      </c>
      <c r="K4657" s="32" t="str">
        <f t="shared" si="309"/>
        <v>"atk":300,"hp":5000,"undpspro":150,"pvpdpspro":50,"pvpundpspro":50,"baojipro":350,"dpspro":100</v>
      </c>
      <c r="L4657" s="20" t="str">
        <f>IF(B4657&gt;=50,VLOOKUP(A4657,英雄数据表!A:L,11,FALSE),IF(B4657&gt;=25,VLOOKUP(A4657,英雄数据表!A:L,7,0),""))</f>
        <v/>
      </c>
      <c r="M4657" s="20" t="str">
        <f>IFERROR(VLOOKUP(B4657,属性中转表!$K$2:$O$21,5,FALSE),"")</f>
        <v/>
      </c>
      <c r="N4657" s="20" t="str">
        <f>IF(B4657=25,VLOOKUP(A4657,英雄数据表!A:L,8,FALSE),IF(B4657=50,VLOOKUP(A4657,英雄数据表!A:L,12,0),""))</f>
        <v/>
      </c>
    </row>
    <row r="4658" spans="1:14" x14ac:dyDescent="0.3">
      <c r="A4658" s="20">
        <v>34036</v>
      </c>
      <c r="B4658" s="21">
        <f t="shared" si="306"/>
        <v>57</v>
      </c>
      <c r="C4658" s="21">
        <v>5</v>
      </c>
      <c r="D4658" s="21">
        <f>VLOOKUP(A4658,英雄数据表!A:D,4,0)</f>
        <v>3</v>
      </c>
      <c r="E4658" s="20" t="str">
        <f>VLOOKUP(A4658,英雄数据表!A:C,3,0)</f>
        <v>噬魂拳刃</v>
      </c>
      <c r="F4658" s="20">
        <f t="shared" si="307"/>
        <v>34036</v>
      </c>
      <c r="G4658" s="20">
        <f t="shared" si="308"/>
        <v>34036</v>
      </c>
      <c r="H4658" s="21" t="str">
        <f>VLOOKUP(B4658,属性中转表!A:F,6,FALSE)</f>
        <v>"hp":221400,"atk":6150</v>
      </c>
      <c r="I4658" s="20" t="str">
        <f>IF(VLOOKUP(B4658,属性中转表!A:G,7,FALSE)=0,"",VLOOKUP(VLOOKUP(B4658,属性中转表!A:G,7,FALSE),属性中转表!$K$2:$P$21,6,0))&amp;IF(VLOOKUP(B4658,属性中转表!A:G,7,FALSE)&gt;=50,VLOOKUP(A4658,英雄数据表!A:K,9,0),IF(VLOOKUP(B4658,属性中转表!A:G,7,FALSE)&gt;=25,VLOOKUP(A4658,英雄数据表!A:K,5,0),""))</f>
        <v>"atk":300,"hp":5000,"undpspro":150,"pvpdpspro":50,"pvpundpspro":50,"baojipro":350</v>
      </c>
      <c r="J4658" s="20" t="str">
        <f>IF(I4658="","",属性中转表!$I$1&amp;(IF(VLOOKUP(B4658,属性中转表!A:G,7,FALSE)=0,0,VLOOKUP(VLOOKUP(B4658,属性中转表!A:G,7,FALSE),属性中转表!$K$2:$P$21,4,0)))+IFERROR(VLOOKUP(A4658,英雄数据表!A:K,IF(武魂!B4658&gt;=50,10,IF(武魂!B4658&gt;=25,6)),0),0))</f>
        <v>,"dpspro":100</v>
      </c>
      <c r="K4658" s="32" t="str">
        <f t="shared" si="309"/>
        <v>"atk":300,"hp":5000,"undpspro":150,"pvpdpspro":50,"pvpundpspro":50,"baojipro":350,"dpspro":100</v>
      </c>
      <c r="L4658" s="20" t="str">
        <f>IF(B4658&gt;=50,VLOOKUP(A4658,英雄数据表!A:L,11,FALSE),IF(B4658&gt;=25,VLOOKUP(A4658,英雄数据表!A:L,7,0),""))</f>
        <v/>
      </c>
      <c r="M4658" s="20" t="str">
        <f>IFERROR(VLOOKUP(B4658,属性中转表!$K$2:$O$21,5,FALSE),"")</f>
        <v/>
      </c>
      <c r="N4658" s="20" t="str">
        <f>IF(B4658=25,VLOOKUP(A4658,英雄数据表!A:L,8,FALSE),IF(B4658=50,VLOOKUP(A4658,英雄数据表!A:L,12,0),""))</f>
        <v/>
      </c>
    </row>
    <row r="4659" spans="1:14" x14ac:dyDescent="0.3">
      <c r="A4659" s="20">
        <v>34036</v>
      </c>
      <c r="B4659" s="21">
        <f t="shared" si="306"/>
        <v>58</v>
      </c>
      <c r="C4659" s="21">
        <v>5</v>
      </c>
      <c r="D4659" s="21">
        <f>VLOOKUP(A4659,英雄数据表!A:D,4,0)</f>
        <v>3</v>
      </c>
      <c r="E4659" s="20" t="str">
        <f>VLOOKUP(A4659,英雄数据表!A:C,3,0)</f>
        <v>噬魂拳刃</v>
      </c>
      <c r="F4659" s="20">
        <f t="shared" si="307"/>
        <v>34036</v>
      </c>
      <c r="G4659" s="20">
        <f t="shared" si="308"/>
        <v>34036</v>
      </c>
      <c r="H4659" s="21" t="str">
        <f>VLOOKUP(B4659,属性中转表!A:F,6,FALSE)</f>
        <v>"hp":226800,"atk":6300</v>
      </c>
      <c r="I4659" s="20" t="str">
        <f>IF(VLOOKUP(B4659,属性中转表!A:G,7,FALSE)=0,"",VLOOKUP(VLOOKUP(B4659,属性中转表!A:G,7,FALSE),属性中转表!$K$2:$P$21,6,0))&amp;IF(VLOOKUP(B4659,属性中转表!A:G,7,FALSE)&gt;=50,VLOOKUP(A4659,英雄数据表!A:K,9,0),IF(VLOOKUP(B4659,属性中转表!A:G,7,FALSE)&gt;=25,VLOOKUP(A4659,英雄数据表!A:K,5,0),""))</f>
        <v>"atk":300,"hp":5000,"undpspro":150,"pvpdpspro":50,"pvpundpspro":50,"baojipro":350</v>
      </c>
      <c r="J4659" s="20" t="str">
        <f>IF(I4659="","",属性中转表!$I$1&amp;(IF(VLOOKUP(B4659,属性中转表!A:G,7,FALSE)=0,0,VLOOKUP(VLOOKUP(B4659,属性中转表!A:G,7,FALSE),属性中转表!$K$2:$P$21,4,0)))+IFERROR(VLOOKUP(A4659,英雄数据表!A:K,IF(武魂!B4659&gt;=50,10,IF(武魂!B4659&gt;=25,6)),0),0))</f>
        <v>,"dpspro":100</v>
      </c>
      <c r="K4659" s="32" t="str">
        <f t="shared" si="309"/>
        <v>"atk":300,"hp":5000,"undpspro":150,"pvpdpspro":50,"pvpundpspro":50,"baojipro":350,"dpspro":100</v>
      </c>
      <c r="L4659" s="20" t="str">
        <f>IF(B4659&gt;=50,VLOOKUP(A4659,英雄数据表!A:L,11,FALSE),IF(B4659&gt;=25,VLOOKUP(A4659,英雄数据表!A:L,7,0),""))</f>
        <v/>
      </c>
      <c r="M4659" s="20" t="str">
        <f>IFERROR(VLOOKUP(B4659,属性中转表!$K$2:$O$21,5,FALSE),"")</f>
        <v/>
      </c>
      <c r="N4659" s="20" t="str">
        <f>IF(B4659=25,VLOOKUP(A4659,英雄数据表!A:L,8,FALSE),IF(B4659=50,VLOOKUP(A4659,英雄数据表!A:L,12,0),""))</f>
        <v/>
      </c>
    </row>
    <row r="4660" spans="1:14" x14ac:dyDescent="0.3">
      <c r="A4660" s="20">
        <v>34036</v>
      </c>
      <c r="B4660" s="21">
        <f t="shared" si="306"/>
        <v>59</v>
      </c>
      <c r="C4660" s="21">
        <v>5</v>
      </c>
      <c r="D4660" s="21">
        <f>VLOOKUP(A4660,英雄数据表!A:D,4,0)</f>
        <v>3</v>
      </c>
      <c r="E4660" s="20" t="str">
        <f>VLOOKUP(A4660,英雄数据表!A:C,3,0)</f>
        <v>噬魂拳刃</v>
      </c>
      <c r="F4660" s="20">
        <f t="shared" si="307"/>
        <v>34036</v>
      </c>
      <c r="G4660" s="20">
        <f t="shared" si="308"/>
        <v>34036</v>
      </c>
      <c r="H4660" s="21" t="str">
        <f>VLOOKUP(B4660,属性中转表!A:F,6,FALSE)</f>
        <v>"hp":232200,"atk":6450</v>
      </c>
      <c r="I4660" s="20" t="str">
        <f>IF(VLOOKUP(B4660,属性中转表!A:G,7,FALSE)=0,"",VLOOKUP(VLOOKUP(B4660,属性中转表!A:G,7,FALSE),属性中转表!$K$2:$P$21,6,0))&amp;IF(VLOOKUP(B4660,属性中转表!A:G,7,FALSE)&gt;=50,VLOOKUP(A4660,英雄数据表!A:K,9,0),IF(VLOOKUP(B4660,属性中转表!A:G,7,FALSE)&gt;=25,VLOOKUP(A4660,英雄数据表!A:K,5,0),""))</f>
        <v>"atk":300,"hp":5000,"undpspro":150,"pvpdpspro":50,"pvpundpspro":50,"baojipro":350</v>
      </c>
      <c r="J4660" s="20" t="str">
        <f>IF(I4660="","",属性中转表!$I$1&amp;(IF(VLOOKUP(B4660,属性中转表!A:G,7,FALSE)=0,0,VLOOKUP(VLOOKUP(B4660,属性中转表!A:G,7,FALSE),属性中转表!$K$2:$P$21,4,0)))+IFERROR(VLOOKUP(A4660,英雄数据表!A:K,IF(武魂!B4660&gt;=50,10,IF(武魂!B4660&gt;=25,6)),0),0))</f>
        <v>,"dpspro":100</v>
      </c>
      <c r="K4660" s="32" t="str">
        <f t="shared" si="309"/>
        <v>"atk":300,"hp":5000,"undpspro":150,"pvpdpspro":50,"pvpundpspro":50,"baojipro":350,"dpspro":100</v>
      </c>
      <c r="L4660" s="20" t="str">
        <f>IF(B4660&gt;=50,VLOOKUP(A4660,英雄数据表!A:L,11,FALSE),IF(B4660&gt;=25,VLOOKUP(A4660,英雄数据表!A:L,7,0),""))</f>
        <v/>
      </c>
      <c r="M4660" s="20" t="str">
        <f>IFERROR(VLOOKUP(B4660,属性中转表!$K$2:$O$21,5,FALSE),"")</f>
        <v/>
      </c>
      <c r="N4660" s="20" t="str">
        <f>IF(B4660=25,VLOOKUP(A4660,英雄数据表!A:L,8,FALSE),IF(B4660=50,VLOOKUP(A4660,英雄数据表!A:L,12,0),""))</f>
        <v/>
      </c>
    </row>
    <row r="4661" spans="1:14" x14ac:dyDescent="0.3">
      <c r="A4661" s="20">
        <v>34036</v>
      </c>
      <c r="B4661" s="21">
        <f t="shared" si="306"/>
        <v>60</v>
      </c>
      <c r="C4661" s="21">
        <v>5</v>
      </c>
      <c r="D4661" s="21">
        <f>VLOOKUP(A4661,英雄数据表!A:D,4,0)</f>
        <v>3</v>
      </c>
      <c r="E4661" s="20" t="str">
        <f>VLOOKUP(A4661,英雄数据表!A:C,3,0)</f>
        <v>噬魂拳刃</v>
      </c>
      <c r="F4661" s="20">
        <f t="shared" si="307"/>
        <v>34036</v>
      </c>
      <c r="G4661" s="20">
        <f t="shared" si="308"/>
        <v>34036</v>
      </c>
      <c r="H4661" s="21" t="str">
        <f>VLOOKUP(B4661,属性中转表!A:F,6,FALSE)</f>
        <v>"hp":237600,"atk":6600</v>
      </c>
      <c r="I4661" s="20" t="str">
        <f>IF(VLOOKUP(B4661,属性中转表!A:G,7,FALSE)=0,"",VLOOKUP(VLOOKUP(B4661,属性中转表!A:G,7,FALSE),属性中转表!$K$2:$P$21,6,0))&amp;IF(VLOOKUP(B4661,属性中转表!A:G,7,FALSE)&gt;=50,VLOOKUP(A4661,英雄数据表!A:K,9,0),IF(VLOOKUP(B4661,属性中转表!A:G,7,FALSE)&gt;=25,VLOOKUP(A4661,英雄数据表!A:K,5,0),""))</f>
        <v>"atk":300,"hp":5000,"undpspro":150,"pvpdpspro":50,"pvpundpspro":50,"baojipro":350</v>
      </c>
      <c r="J4661" s="20" t="str">
        <f>IF(I4661="","",属性中转表!$I$1&amp;(IF(VLOOKUP(B4661,属性中转表!A:G,7,FALSE)=0,0,VLOOKUP(VLOOKUP(B4661,属性中转表!A:G,7,FALSE),属性中转表!$K$2:$P$21,4,0)))+IFERROR(VLOOKUP(A4661,英雄数据表!A:K,IF(武魂!B4661&gt;=50,10,IF(武魂!B4661&gt;=25,6)),0),0))</f>
        <v>,"dpspro":150</v>
      </c>
      <c r="K4661" s="32" t="str">
        <f t="shared" si="309"/>
        <v>"atk":300,"hp":5000,"undpspro":150,"pvpdpspro":50,"pvpundpspro":50,"baojipro":350,"dpspro":150</v>
      </c>
      <c r="L4661" s="20" t="str">
        <f>IF(B4661&gt;=50,VLOOKUP(A4661,英雄数据表!A:L,11,FALSE),IF(B4661&gt;=25,VLOOKUP(A4661,英雄数据表!A:L,7,0),""))</f>
        <v/>
      </c>
      <c r="M4661" s="20" t="str">
        <f>IFERROR(VLOOKUP(B4661,属性中转表!$K$2:$O$21,5,FALSE),"")</f>
        <v>"dpspro":50</v>
      </c>
      <c r="N4661" s="20" t="str">
        <f>IF(B4661=25,VLOOKUP(A4661,英雄数据表!A:L,8,FALSE),IF(B4661=50,VLOOKUP(A4661,英雄数据表!A:L,12,0),""))</f>
        <v/>
      </c>
    </row>
    <row r="4662" spans="1:14" x14ac:dyDescent="0.3">
      <c r="A4662" s="20">
        <v>34036</v>
      </c>
      <c r="B4662" s="21">
        <f t="shared" si="306"/>
        <v>61</v>
      </c>
      <c r="C4662" s="21">
        <v>5</v>
      </c>
      <c r="D4662" s="21">
        <f>VLOOKUP(A4662,英雄数据表!A:D,4,0)</f>
        <v>3</v>
      </c>
      <c r="E4662" s="20" t="str">
        <f>VLOOKUP(A4662,英雄数据表!A:C,3,0)</f>
        <v>噬魂拳刃</v>
      </c>
      <c r="F4662" s="20">
        <f t="shared" si="307"/>
        <v>34036</v>
      </c>
      <c r="G4662" s="20">
        <f t="shared" si="308"/>
        <v>34036</v>
      </c>
      <c r="H4662" s="21" t="str">
        <f>VLOOKUP(B4662,属性中转表!A:F,6,FALSE)</f>
        <v>"hp":243000,"atk":6750</v>
      </c>
      <c r="I4662" s="20" t="str">
        <f>IF(VLOOKUP(B4662,属性中转表!A:G,7,FALSE)=0,"",VLOOKUP(VLOOKUP(B4662,属性中转表!A:G,7,FALSE),属性中转表!$K$2:$P$21,6,0))&amp;IF(VLOOKUP(B4662,属性中转表!A:G,7,FALSE)&gt;=50,VLOOKUP(A4662,英雄数据表!A:K,9,0),IF(VLOOKUP(B4662,属性中转表!A:G,7,FALSE)&gt;=25,VLOOKUP(A4662,英雄数据表!A:K,5,0),""))</f>
        <v>"atk":300,"hp":5000,"undpspro":150,"pvpdpspro":50,"pvpundpspro":50,"baojipro":350</v>
      </c>
      <c r="J4662" s="20" t="str">
        <f>IF(I4662="","",属性中转表!$I$1&amp;(IF(VLOOKUP(B4662,属性中转表!A:G,7,FALSE)=0,0,VLOOKUP(VLOOKUP(B4662,属性中转表!A:G,7,FALSE),属性中转表!$K$2:$P$21,4,0)))+IFERROR(VLOOKUP(A4662,英雄数据表!A:K,IF(武魂!B4662&gt;=50,10,IF(武魂!B4662&gt;=25,6)),0),0))</f>
        <v>,"dpspro":150</v>
      </c>
      <c r="K4662" s="32" t="str">
        <f t="shared" si="309"/>
        <v>"atk":300,"hp":5000,"undpspro":150,"pvpdpspro":50,"pvpundpspro":50,"baojipro":350,"dpspro":150</v>
      </c>
      <c r="L4662" s="20" t="str">
        <f>IF(B4662&gt;=50,VLOOKUP(A4662,英雄数据表!A:L,11,FALSE),IF(B4662&gt;=25,VLOOKUP(A4662,英雄数据表!A:L,7,0),""))</f>
        <v/>
      </c>
      <c r="M4662" s="20" t="str">
        <f>IFERROR(VLOOKUP(B4662,属性中转表!$K$2:$O$21,5,FALSE),"")</f>
        <v/>
      </c>
      <c r="N4662" s="20" t="str">
        <f>IF(B4662=25,VLOOKUP(A4662,英雄数据表!A:L,8,FALSE),IF(B4662=50,VLOOKUP(A4662,英雄数据表!A:L,12,0),""))</f>
        <v/>
      </c>
    </row>
    <row r="4663" spans="1:14" x14ac:dyDescent="0.3">
      <c r="A4663" s="20">
        <v>34036</v>
      </c>
      <c r="B4663" s="21">
        <f t="shared" si="306"/>
        <v>62</v>
      </c>
      <c r="C4663" s="21">
        <v>5</v>
      </c>
      <c r="D4663" s="21">
        <f>VLOOKUP(A4663,英雄数据表!A:D,4,0)</f>
        <v>3</v>
      </c>
      <c r="E4663" s="20" t="str">
        <f>VLOOKUP(A4663,英雄数据表!A:C,3,0)</f>
        <v>噬魂拳刃</v>
      </c>
      <c r="F4663" s="20">
        <f t="shared" si="307"/>
        <v>34036</v>
      </c>
      <c r="G4663" s="20">
        <f t="shared" si="308"/>
        <v>34036</v>
      </c>
      <c r="H4663" s="21" t="str">
        <f>VLOOKUP(B4663,属性中转表!A:F,6,FALSE)</f>
        <v>"hp":248400,"atk":6900</v>
      </c>
      <c r="I4663" s="20" t="str">
        <f>IF(VLOOKUP(B4663,属性中转表!A:G,7,FALSE)=0,"",VLOOKUP(VLOOKUP(B4663,属性中转表!A:G,7,FALSE),属性中转表!$K$2:$P$21,6,0))&amp;IF(VLOOKUP(B4663,属性中转表!A:G,7,FALSE)&gt;=50,VLOOKUP(A4663,英雄数据表!A:K,9,0),IF(VLOOKUP(B4663,属性中转表!A:G,7,FALSE)&gt;=25,VLOOKUP(A4663,英雄数据表!A:K,5,0),""))</f>
        <v>"atk":300,"hp":5000,"undpspro":150,"pvpdpspro":50,"pvpundpspro":50,"baojipro":350</v>
      </c>
      <c r="J4663" s="20" t="str">
        <f>IF(I4663="","",属性中转表!$I$1&amp;(IF(VLOOKUP(B4663,属性中转表!A:G,7,FALSE)=0,0,VLOOKUP(VLOOKUP(B4663,属性中转表!A:G,7,FALSE),属性中转表!$K$2:$P$21,4,0)))+IFERROR(VLOOKUP(A4663,英雄数据表!A:K,IF(武魂!B4663&gt;=50,10,IF(武魂!B4663&gt;=25,6)),0),0))</f>
        <v>,"dpspro":150</v>
      </c>
      <c r="K4663" s="32" t="str">
        <f t="shared" si="309"/>
        <v>"atk":300,"hp":5000,"undpspro":150,"pvpdpspro":50,"pvpundpspro":50,"baojipro":350,"dpspro":150</v>
      </c>
      <c r="L4663" s="20" t="str">
        <f>IF(B4663&gt;=50,VLOOKUP(A4663,英雄数据表!A:L,11,FALSE),IF(B4663&gt;=25,VLOOKUP(A4663,英雄数据表!A:L,7,0),""))</f>
        <v/>
      </c>
      <c r="M4663" s="20" t="str">
        <f>IFERROR(VLOOKUP(B4663,属性中转表!$K$2:$O$21,5,FALSE),"")</f>
        <v/>
      </c>
      <c r="N4663" s="20" t="str">
        <f>IF(B4663=25,VLOOKUP(A4663,英雄数据表!A:L,8,FALSE),IF(B4663=50,VLOOKUP(A4663,英雄数据表!A:L,12,0),""))</f>
        <v/>
      </c>
    </row>
    <row r="4664" spans="1:14" x14ac:dyDescent="0.3">
      <c r="A4664" s="20">
        <v>34036</v>
      </c>
      <c r="B4664" s="21">
        <f t="shared" si="306"/>
        <v>63</v>
      </c>
      <c r="C4664" s="21">
        <v>5</v>
      </c>
      <c r="D4664" s="21">
        <f>VLOOKUP(A4664,英雄数据表!A:D,4,0)</f>
        <v>3</v>
      </c>
      <c r="E4664" s="20" t="str">
        <f>VLOOKUP(A4664,英雄数据表!A:C,3,0)</f>
        <v>噬魂拳刃</v>
      </c>
      <c r="F4664" s="20">
        <f t="shared" si="307"/>
        <v>34036</v>
      </c>
      <c r="G4664" s="20">
        <f t="shared" si="308"/>
        <v>34036</v>
      </c>
      <c r="H4664" s="21" t="str">
        <f>VLOOKUP(B4664,属性中转表!A:F,6,FALSE)</f>
        <v>"hp":253800,"atk":7050</v>
      </c>
      <c r="I4664" s="20" t="str">
        <f>IF(VLOOKUP(B4664,属性中转表!A:G,7,FALSE)=0,"",VLOOKUP(VLOOKUP(B4664,属性中转表!A:G,7,FALSE),属性中转表!$K$2:$P$21,6,0))&amp;IF(VLOOKUP(B4664,属性中转表!A:G,7,FALSE)&gt;=50,VLOOKUP(A4664,英雄数据表!A:K,9,0),IF(VLOOKUP(B4664,属性中转表!A:G,7,FALSE)&gt;=25,VLOOKUP(A4664,英雄数据表!A:K,5,0),""))</f>
        <v>"atk":300,"hp":5000,"undpspro":150,"pvpdpspro":50,"pvpundpspro":50,"baojipro":350</v>
      </c>
      <c r="J4664" s="20" t="str">
        <f>IF(I4664="","",属性中转表!$I$1&amp;(IF(VLOOKUP(B4664,属性中转表!A:G,7,FALSE)=0,0,VLOOKUP(VLOOKUP(B4664,属性中转表!A:G,7,FALSE),属性中转表!$K$2:$P$21,4,0)))+IFERROR(VLOOKUP(A4664,英雄数据表!A:K,IF(武魂!B4664&gt;=50,10,IF(武魂!B4664&gt;=25,6)),0),0))</f>
        <v>,"dpspro":150</v>
      </c>
      <c r="K4664" s="32" t="str">
        <f t="shared" si="309"/>
        <v>"atk":300,"hp":5000,"undpspro":150,"pvpdpspro":50,"pvpundpspro":50,"baojipro":350,"dpspro":150</v>
      </c>
      <c r="L4664" s="20" t="str">
        <f>IF(B4664&gt;=50,VLOOKUP(A4664,英雄数据表!A:L,11,FALSE),IF(B4664&gt;=25,VLOOKUP(A4664,英雄数据表!A:L,7,0),""))</f>
        <v/>
      </c>
      <c r="M4664" s="20" t="str">
        <f>IFERROR(VLOOKUP(B4664,属性中转表!$K$2:$O$21,5,FALSE),"")</f>
        <v/>
      </c>
      <c r="N4664" s="20" t="str">
        <f>IF(B4664=25,VLOOKUP(A4664,英雄数据表!A:L,8,FALSE),IF(B4664=50,VLOOKUP(A4664,英雄数据表!A:L,12,0),""))</f>
        <v/>
      </c>
    </row>
    <row r="4665" spans="1:14" x14ac:dyDescent="0.3">
      <c r="A4665" s="20">
        <v>34036</v>
      </c>
      <c r="B4665" s="21">
        <f t="shared" si="306"/>
        <v>64</v>
      </c>
      <c r="C4665" s="21">
        <v>5</v>
      </c>
      <c r="D4665" s="21">
        <f>VLOOKUP(A4665,英雄数据表!A:D,4,0)</f>
        <v>3</v>
      </c>
      <c r="E4665" s="20" t="str">
        <f>VLOOKUP(A4665,英雄数据表!A:C,3,0)</f>
        <v>噬魂拳刃</v>
      </c>
      <c r="F4665" s="20">
        <f t="shared" si="307"/>
        <v>34036</v>
      </c>
      <c r="G4665" s="20">
        <f t="shared" si="308"/>
        <v>34036</v>
      </c>
      <c r="H4665" s="21" t="str">
        <f>VLOOKUP(B4665,属性中转表!A:F,6,FALSE)</f>
        <v>"hp":259200,"atk":7200</v>
      </c>
      <c r="I4665" s="20" t="str">
        <f>IF(VLOOKUP(B4665,属性中转表!A:G,7,FALSE)=0,"",VLOOKUP(VLOOKUP(B4665,属性中转表!A:G,7,FALSE),属性中转表!$K$2:$P$21,6,0))&amp;IF(VLOOKUP(B4665,属性中转表!A:G,7,FALSE)&gt;=50,VLOOKUP(A4665,英雄数据表!A:K,9,0),IF(VLOOKUP(B4665,属性中转表!A:G,7,FALSE)&gt;=25,VLOOKUP(A4665,英雄数据表!A:K,5,0),""))</f>
        <v>"atk":300,"hp":5000,"undpspro":150,"pvpdpspro":50,"pvpundpspro":50,"baojipro":350</v>
      </c>
      <c r="J4665" s="20" t="str">
        <f>IF(I4665="","",属性中转表!$I$1&amp;(IF(VLOOKUP(B4665,属性中转表!A:G,7,FALSE)=0,0,VLOOKUP(VLOOKUP(B4665,属性中转表!A:G,7,FALSE),属性中转表!$K$2:$P$21,4,0)))+IFERROR(VLOOKUP(A4665,英雄数据表!A:K,IF(武魂!B4665&gt;=50,10,IF(武魂!B4665&gt;=25,6)),0),0))</f>
        <v>,"dpspro":150</v>
      </c>
      <c r="K4665" s="32" t="str">
        <f t="shared" si="309"/>
        <v>"atk":300,"hp":5000,"undpspro":150,"pvpdpspro":50,"pvpundpspro":50,"baojipro":350,"dpspro":150</v>
      </c>
      <c r="L4665" s="20" t="str">
        <f>IF(B4665&gt;=50,VLOOKUP(A4665,英雄数据表!A:L,11,FALSE),IF(B4665&gt;=25,VLOOKUP(A4665,英雄数据表!A:L,7,0),""))</f>
        <v/>
      </c>
      <c r="M4665" s="20" t="str">
        <f>IFERROR(VLOOKUP(B4665,属性中转表!$K$2:$O$21,5,FALSE),"")</f>
        <v/>
      </c>
      <c r="N4665" s="20" t="str">
        <f>IF(B4665=25,VLOOKUP(A4665,英雄数据表!A:L,8,FALSE),IF(B4665=50,VLOOKUP(A4665,英雄数据表!A:L,12,0),""))</f>
        <v/>
      </c>
    </row>
    <row r="4666" spans="1:14" x14ac:dyDescent="0.3">
      <c r="A4666" s="20">
        <v>34036</v>
      </c>
      <c r="B4666" s="21">
        <f t="shared" ref="B4666:B4715" si="310">IF(A4666=A4665,B4665+1,1)</f>
        <v>65</v>
      </c>
      <c r="C4666" s="21">
        <v>5</v>
      </c>
      <c r="D4666" s="21">
        <f>VLOOKUP(A4666,英雄数据表!A:D,4,0)</f>
        <v>3</v>
      </c>
      <c r="E4666" s="20" t="str">
        <f>VLOOKUP(A4666,英雄数据表!A:C,3,0)</f>
        <v>噬魂拳刃</v>
      </c>
      <c r="F4666" s="20">
        <f t="shared" ref="F4666:F4715" si="311">A4666</f>
        <v>34036</v>
      </c>
      <c r="G4666" s="20">
        <f t="shared" ref="G4666:G4715" si="312">A4666</f>
        <v>34036</v>
      </c>
      <c r="H4666" s="21" t="str">
        <f>VLOOKUP(B4666,属性中转表!A:F,6,FALSE)</f>
        <v>"hp":264600,"atk":7350</v>
      </c>
      <c r="I4666" s="20" t="str">
        <f>IF(VLOOKUP(B4666,属性中转表!A:G,7,FALSE)=0,"",VLOOKUP(VLOOKUP(B4666,属性中转表!A:G,7,FALSE),属性中转表!$K$2:$P$21,6,0))&amp;IF(VLOOKUP(B4666,属性中转表!A:G,7,FALSE)&gt;=50,VLOOKUP(A4666,英雄数据表!A:K,9,0),IF(VLOOKUP(B4666,属性中转表!A:G,7,FALSE)&gt;=25,VLOOKUP(A4666,英雄数据表!A:K,5,0),""))</f>
        <v>"atk":300,"hp":5000,"undpspro":150,"pvpdpspro":100,"pvpundpspro":50,"baojipro":350</v>
      </c>
      <c r="J4666" s="20" t="str">
        <f>IF(I4666="","",属性中转表!$I$1&amp;(IF(VLOOKUP(B4666,属性中转表!A:G,7,FALSE)=0,0,VLOOKUP(VLOOKUP(B4666,属性中转表!A:G,7,FALSE),属性中转表!$K$2:$P$21,4,0)))+IFERROR(VLOOKUP(A4666,英雄数据表!A:K,IF(武魂!B4666&gt;=50,10,IF(武魂!B4666&gt;=25,6)),0),0))</f>
        <v>,"dpspro":150</v>
      </c>
      <c r="K4666" s="32" t="str">
        <f t="shared" ref="K4666:K4715" si="313">I4666&amp;J4666</f>
        <v>"atk":300,"hp":5000,"undpspro":150,"pvpdpspro":100,"pvpundpspro":50,"baojipro":350,"dpspro":150</v>
      </c>
      <c r="L4666" s="20" t="str">
        <f>IF(B4666&gt;=50,VLOOKUP(A4666,英雄数据表!A:L,11,FALSE),IF(B4666&gt;=25,VLOOKUP(A4666,英雄数据表!A:L,7,0),""))</f>
        <v/>
      </c>
      <c r="M4666" s="20" t="str">
        <f>IFERROR(VLOOKUP(B4666,属性中转表!$K$2:$O$21,5,FALSE),"")</f>
        <v>"pvpdpspro":50</v>
      </c>
      <c r="N4666" s="20" t="str">
        <f>IF(B4666=25,VLOOKUP(A4666,英雄数据表!A:L,8,FALSE),IF(B4666=50,VLOOKUP(A4666,英雄数据表!A:L,12,0),""))</f>
        <v/>
      </c>
    </row>
    <row r="4667" spans="1:14" x14ac:dyDescent="0.3">
      <c r="A4667" s="20">
        <v>34036</v>
      </c>
      <c r="B4667" s="21">
        <f t="shared" si="310"/>
        <v>66</v>
      </c>
      <c r="C4667" s="21">
        <v>5</v>
      </c>
      <c r="D4667" s="21">
        <f>VLOOKUP(A4667,英雄数据表!A:D,4,0)</f>
        <v>3</v>
      </c>
      <c r="E4667" s="20" t="str">
        <f>VLOOKUP(A4667,英雄数据表!A:C,3,0)</f>
        <v>噬魂拳刃</v>
      </c>
      <c r="F4667" s="20">
        <f t="shared" si="311"/>
        <v>34036</v>
      </c>
      <c r="G4667" s="20">
        <f t="shared" si="312"/>
        <v>34036</v>
      </c>
      <c r="H4667" s="21" t="str">
        <f>VLOOKUP(B4667,属性中转表!A:F,6,FALSE)</f>
        <v>"hp":270000,"atk":7500</v>
      </c>
      <c r="I4667" s="20" t="str">
        <f>IF(VLOOKUP(B4667,属性中转表!A:G,7,FALSE)=0,"",VLOOKUP(VLOOKUP(B4667,属性中转表!A:G,7,FALSE),属性中转表!$K$2:$P$21,6,0))&amp;IF(VLOOKUP(B4667,属性中转表!A:G,7,FALSE)&gt;=50,VLOOKUP(A4667,英雄数据表!A:K,9,0),IF(VLOOKUP(B4667,属性中转表!A:G,7,FALSE)&gt;=25,VLOOKUP(A4667,英雄数据表!A:K,5,0),""))</f>
        <v>"atk":300,"hp":5000,"undpspro":150,"pvpdpspro":100,"pvpundpspro":50,"baojipro":350</v>
      </c>
      <c r="J4667" s="20" t="str">
        <f>IF(I4667="","",属性中转表!$I$1&amp;(IF(VLOOKUP(B4667,属性中转表!A:G,7,FALSE)=0,0,VLOOKUP(VLOOKUP(B4667,属性中转表!A:G,7,FALSE),属性中转表!$K$2:$P$21,4,0)))+IFERROR(VLOOKUP(A4667,英雄数据表!A:K,IF(武魂!B4667&gt;=50,10,IF(武魂!B4667&gt;=25,6)),0),0))</f>
        <v>,"dpspro":150</v>
      </c>
      <c r="K4667" s="32" t="str">
        <f t="shared" si="313"/>
        <v>"atk":300,"hp":5000,"undpspro":150,"pvpdpspro":100,"pvpundpspro":50,"baojipro":350,"dpspro":150</v>
      </c>
      <c r="L4667" s="20" t="str">
        <f>IF(B4667&gt;=50,VLOOKUP(A4667,英雄数据表!A:L,11,FALSE),IF(B4667&gt;=25,VLOOKUP(A4667,英雄数据表!A:L,7,0),""))</f>
        <v/>
      </c>
      <c r="M4667" s="20" t="str">
        <f>IFERROR(VLOOKUP(B4667,属性中转表!$K$2:$O$21,5,FALSE),"")</f>
        <v/>
      </c>
      <c r="N4667" s="20" t="str">
        <f>IF(B4667=25,VLOOKUP(A4667,英雄数据表!A:L,8,FALSE),IF(B4667=50,VLOOKUP(A4667,英雄数据表!A:L,12,0),""))</f>
        <v/>
      </c>
    </row>
    <row r="4668" spans="1:14" x14ac:dyDescent="0.3">
      <c r="A4668" s="20">
        <v>34036</v>
      </c>
      <c r="B4668" s="21">
        <f t="shared" si="310"/>
        <v>67</v>
      </c>
      <c r="C4668" s="21">
        <v>5</v>
      </c>
      <c r="D4668" s="21">
        <f>VLOOKUP(A4668,英雄数据表!A:D,4,0)</f>
        <v>3</v>
      </c>
      <c r="E4668" s="20" t="str">
        <f>VLOOKUP(A4668,英雄数据表!A:C,3,0)</f>
        <v>噬魂拳刃</v>
      </c>
      <c r="F4668" s="20">
        <f t="shared" si="311"/>
        <v>34036</v>
      </c>
      <c r="G4668" s="20">
        <f t="shared" si="312"/>
        <v>34036</v>
      </c>
      <c r="H4668" s="21" t="str">
        <f>VLOOKUP(B4668,属性中转表!A:F,6,FALSE)</f>
        <v>"hp":275400,"atk":7650</v>
      </c>
      <c r="I4668" s="20" t="str">
        <f>IF(VLOOKUP(B4668,属性中转表!A:G,7,FALSE)=0,"",VLOOKUP(VLOOKUP(B4668,属性中转表!A:G,7,FALSE),属性中转表!$K$2:$P$21,6,0))&amp;IF(VLOOKUP(B4668,属性中转表!A:G,7,FALSE)&gt;=50,VLOOKUP(A4668,英雄数据表!A:K,9,0),IF(VLOOKUP(B4668,属性中转表!A:G,7,FALSE)&gt;=25,VLOOKUP(A4668,英雄数据表!A:K,5,0),""))</f>
        <v>"atk":300,"hp":5000,"undpspro":150,"pvpdpspro":100,"pvpundpspro":50,"baojipro":350</v>
      </c>
      <c r="J4668" s="20" t="str">
        <f>IF(I4668="","",属性中转表!$I$1&amp;(IF(VLOOKUP(B4668,属性中转表!A:G,7,FALSE)=0,0,VLOOKUP(VLOOKUP(B4668,属性中转表!A:G,7,FALSE),属性中转表!$K$2:$P$21,4,0)))+IFERROR(VLOOKUP(A4668,英雄数据表!A:K,IF(武魂!B4668&gt;=50,10,IF(武魂!B4668&gt;=25,6)),0),0))</f>
        <v>,"dpspro":150</v>
      </c>
      <c r="K4668" s="32" t="str">
        <f t="shared" si="313"/>
        <v>"atk":300,"hp":5000,"undpspro":150,"pvpdpspro":100,"pvpundpspro":50,"baojipro":350,"dpspro":150</v>
      </c>
      <c r="L4668" s="20" t="str">
        <f>IF(B4668&gt;=50,VLOOKUP(A4668,英雄数据表!A:L,11,FALSE),IF(B4668&gt;=25,VLOOKUP(A4668,英雄数据表!A:L,7,0),""))</f>
        <v/>
      </c>
      <c r="M4668" s="20" t="str">
        <f>IFERROR(VLOOKUP(B4668,属性中转表!$K$2:$O$21,5,FALSE),"")</f>
        <v/>
      </c>
      <c r="N4668" s="20" t="str">
        <f>IF(B4668=25,VLOOKUP(A4668,英雄数据表!A:L,8,FALSE),IF(B4668=50,VLOOKUP(A4668,英雄数据表!A:L,12,0),""))</f>
        <v/>
      </c>
    </row>
    <row r="4669" spans="1:14" x14ac:dyDescent="0.3">
      <c r="A4669" s="20">
        <v>34036</v>
      </c>
      <c r="B4669" s="21">
        <f t="shared" si="310"/>
        <v>68</v>
      </c>
      <c r="C4669" s="21">
        <v>5</v>
      </c>
      <c r="D4669" s="21">
        <f>VLOOKUP(A4669,英雄数据表!A:D,4,0)</f>
        <v>3</v>
      </c>
      <c r="E4669" s="20" t="str">
        <f>VLOOKUP(A4669,英雄数据表!A:C,3,0)</f>
        <v>噬魂拳刃</v>
      </c>
      <c r="F4669" s="20">
        <f t="shared" si="311"/>
        <v>34036</v>
      </c>
      <c r="G4669" s="20">
        <f t="shared" si="312"/>
        <v>34036</v>
      </c>
      <c r="H4669" s="21" t="str">
        <f>VLOOKUP(B4669,属性中转表!A:F,6,FALSE)</f>
        <v>"hp":280800,"atk":7800</v>
      </c>
      <c r="I4669" s="20" t="str">
        <f>IF(VLOOKUP(B4669,属性中转表!A:G,7,FALSE)=0,"",VLOOKUP(VLOOKUP(B4669,属性中转表!A:G,7,FALSE),属性中转表!$K$2:$P$21,6,0))&amp;IF(VLOOKUP(B4669,属性中转表!A:G,7,FALSE)&gt;=50,VLOOKUP(A4669,英雄数据表!A:K,9,0),IF(VLOOKUP(B4669,属性中转表!A:G,7,FALSE)&gt;=25,VLOOKUP(A4669,英雄数据表!A:K,5,0),""))</f>
        <v>"atk":300,"hp":5000,"undpspro":150,"pvpdpspro":100,"pvpundpspro":50,"baojipro":350</v>
      </c>
      <c r="J4669" s="20" t="str">
        <f>IF(I4669="","",属性中转表!$I$1&amp;(IF(VLOOKUP(B4669,属性中转表!A:G,7,FALSE)=0,0,VLOOKUP(VLOOKUP(B4669,属性中转表!A:G,7,FALSE),属性中转表!$K$2:$P$21,4,0)))+IFERROR(VLOOKUP(A4669,英雄数据表!A:K,IF(武魂!B4669&gt;=50,10,IF(武魂!B4669&gt;=25,6)),0),0))</f>
        <v>,"dpspro":150</v>
      </c>
      <c r="K4669" s="32" t="str">
        <f t="shared" si="313"/>
        <v>"atk":300,"hp":5000,"undpspro":150,"pvpdpspro":100,"pvpundpspro":50,"baojipro":350,"dpspro":150</v>
      </c>
      <c r="L4669" s="20" t="str">
        <f>IF(B4669&gt;=50,VLOOKUP(A4669,英雄数据表!A:L,11,FALSE),IF(B4669&gt;=25,VLOOKUP(A4669,英雄数据表!A:L,7,0),""))</f>
        <v/>
      </c>
      <c r="M4669" s="20" t="str">
        <f>IFERROR(VLOOKUP(B4669,属性中转表!$K$2:$O$21,5,FALSE),"")</f>
        <v/>
      </c>
      <c r="N4669" s="20" t="str">
        <f>IF(B4669=25,VLOOKUP(A4669,英雄数据表!A:L,8,FALSE),IF(B4669=50,VLOOKUP(A4669,英雄数据表!A:L,12,0),""))</f>
        <v/>
      </c>
    </row>
    <row r="4670" spans="1:14" x14ac:dyDescent="0.3">
      <c r="A4670" s="20">
        <v>34036</v>
      </c>
      <c r="B4670" s="21">
        <f t="shared" si="310"/>
        <v>69</v>
      </c>
      <c r="C4670" s="21">
        <v>5</v>
      </c>
      <c r="D4670" s="21">
        <f>VLOOKUP(A4670,英雄数据表!A:D,4,0)</f>
        <v>3</v>
      </c>
      <c r="E4670" s="20" t="str">
        <f>VLOOKUP(A4670,英雄数据表!A:C,3,0)</f>
        <v>噬魂拳刃</v>
      </c>
      <c r="F4670" s="20">
        <f t="shared" si="311"/>
        <v>34036</v>
      </c>
      <c r="G4670" s="20">
        <f t="shared" si="312"/>
        <v>34036</v>
      </c>
      <c r="H4670" s="21" t="str">
        <f>VLOOKUP(B4670,属性中转表!A:F,6,FALSE)</f>
        <v>"hp":286200,"atk":7950</v>
      </c>
      <c r="I4670" s="20" t="str">
        <f>IF(VLOOKUP(B4670,属性中转表!A:G,7,FALSE)=0,"",VLOOKUP(VLOOKUP(B4670,属性中转表!A:G,7,FALSE),属性中转表!$K$2:$P$21,6,0))&amp;IF(VLOOKUP(B4670,属性中转表!A:G,7,FALSE)&gt;=50,VLOOKUP(A4670,英雄数据表!A:K,9,0),IF(VLOOKUP(B4670,属性中转表!A:G,7,FALSE)&gt;=25,VLOOKUP(A4670,英雄数据表!A:K,5,0),""))</f>
        <v>"atk":300,"hp":5000,"undpspro":150,"pvpdpspro":100,"pvpundpspro":50,"baojipro":350</v>
      </c>
      <c r="J4670" s="20" t="str">
        <f>IF(I4670="","",属性中转表!$I$1&amp;(IF(VLOOKUP(B4670,属性中转表!A:G,7,FALSE)=0,0,VLOOKUP(VLOOKUP(B4670,属性中转表!A:G,7,FALSE),属性中转表!$K$2:$P$21,4,0)))+IFERROR(VLOOKUP(A4670,英雄数据表!A:K,IF(武魂!B4670&gt;=50,10,IF(武魂!B4670&gt;=25,6)),0),0))</f>
        <v>,"dpspro":150</v>
      </c>
      <c r="K4670" s="32" t="str">
        <f t="shared" si="313"/>
        <v>"atk":300,"hp":5000,"undpspro":150,"pvpdpspro":100,"pvpundpspro":50,"baojipro":350,"dpspro":150</v>
      </c>
      <c r="L4670" s="20" t="str">
        <f>IF(B4670&gt;=50,VLOOKUP(A4670,英雄数据表!A:L,11,FALSE),IF(B4670&gt;=25,VLOOKUP(A4670,英雄数据表!A:L,7,0),""))</f>
        <v/>
      </c>
      <c r="M4670" s="20" t="str">
        <f>IFERROR(VLOOKUP(B4670,属性中转表!$K$2:$O$21,5,FALSE),"")</f>
        <v/>
      </c>
      <c r="N4670" s="20" t="str">
        <f>IF(B4670=25,VLOOKUP(A4670,英雄数据表!A:L,8,FALSE),IF(B4670=50,VLOOKUP(A4670,英雄数据表!A:L,12,0),""))</f>
        <v/>
      </c>
    </row>
    <row r="4671" spans="1:14" x14ac:dyDescent="0.3">
      <c r="A4671" s="20">
        <v>34036</v>
      </c>
      <c r="B4671" s="21">
        <f t="shared" si="310"/>
        <v>70</v>
      </c>
      <c r="C4671" s="21">
        <v>5</v>
      </c>
      <c r="D4671" s="21">
        <f>VLOOKUP(A4671,英雄数据表!A:D,4,0)</f>
        <v>3</v>
      </c>
      <c r="E4671" s="20" t="str">
        <f>VLOOKUP(A4671,英雄数据表!A:C,3,0)</f>
        <v>噬魂拳刃</v>
      </c>
      <c r="F4671" s="20">
        <f t="shared" si="311"/>
        <v>34036</v>
      </c>
      <c r="G4671" s="20">
        <f t="shared" si="312"/>
        <v>34036</v>
      </c>
      <c r="H4671" s="21" t="str">
        <f>VLOOKUP(B4671,属性中转表!A:F,6,FALSE)</f>
        <v>"hp":291600,"atk":8100</v>
      </c>
      <c r="I4671" s="20" t="str">
        <f>IF(VLOOKUP(B4671,属性中转表!A:G,7,FALSE)=0,"",VLOOKUP(VLOOKUP(B4671,属性中转表!A:G,7,FALSE),属性中转表!$K$2:$P$21,6,0))&amp;IF(VLOOKUP(B4671,属性中转表!A:G,7,FALSE)&gt;=50,VLOOKUP(A4671,英雄数据表!A:K,9,0),IF(VLOOKUP(B4671,属性中转表!A:G,7,FALSE)&gt;=25,VLOOKUP(A4671,英雄数据表!A:K,5,0),""))</f>
        <v>"atk":300,"hp":5000,"undpspro":150,"pvpdpspro":100,"pvpundpspro":100,"baojipro":350</v>
      </c>
      <c r="J4671" s="20" t="str">
        <f>IF(I4671="","",属性中转表!$I$1&amp;(IF(VLOOKUP(B4671,属性中转表!A:G,7,FALSE)=0,0,VLOOKUP(VLOOKUP(B4671,属性中转表!A:G,7,FALSE),属性中转表!$K$2:$P$21,4,0)))+IFERROR(VLOOKUP(A4671,英雄数据表!A:K,IF(武魂!B4671&gt;=50,10,IF(武魂!B4671&gt;=25,6)),0),0))</f>
        <v>,"dpspro":150</v>
      </c>
      <c r="K4671" s="32" t="str">
        <f t="shared" si="313"/>
        <v>"atk":300,"hp":5000,"undpspro":150,"pvpdpspro":100,"pvpundpspro":100,"baojipro":350,"dpspro":150</v>
      </c>
      <c r="L4671" s="20" t="str">
        <f>IF(B4671&gt;=50,VLOOKUP(A4671,英雄数据表!A:L,11,FALSE),IF(B4671&gt;=25,VLOOKUP(A4671,英雄数据表!A:L,7,0),""))</f>
        <v/>
      </c>
      <c r="M4671" s="20" t="str">
        <f>IFERROR(VLOOKUP(B4671,属性中转表!$K$2:$O$21,5,FALSE),"")</f>
        <v>"pvpundpspro":50</v>
      </c>
      <c r="N4671" s="20" t="str">
        <f>IF(B4671=25,VLOOKUP(A4671,英雄数据表!A:L,8,FALSE),IF(B4671=50,VLOOKUP(A4671,英雄数据表!A:L,12,0),""))</f>
        <v/>
      </c>
    </row>
    <row r="4672" spans="1:14" x14ac:dyDescent="0.3">
      <c r="A4672" s="20">
        <v>34036</v>
      </c>
      <c r="B4672" s="21">
        <f t="shared" si="310"/>
        <v>71</v>
      </c>
      <c r="C4672" s="21">
        <v>5</v>
      </c>
      <c r="D4672" s="21">
        <f>VLOOKUP(A4672,英雄数据表!A:D,4,0)</f>
        <v>3</v>
      </c>
      <c r="E4672" s="20" t="str">
        <f>VLOOKUP(A4672,英雄数据表!A:C,3,0)</f>
        <v>噬魂拳刃</v>
      </c>
      <c r="F4672" s="20">
        <f t="shared" si="311"/>
        <v>34036</v>
      </c>
      <c r="G4672" s="20">
        <f t="shared" si="312"/>
        <v>34036</v>
      </c>
      <c r="H4672" s="21" t="str">
        <f>VLOOKUP(B4672,属性中转表!A:F,6,FALSE)</f>
        <v>"hp":297000,"atk":8250</v>
      </c>
      <c r="I4672" s="20" t="str">
        <f>IF(VLOOKUP(B4672,属性中转表!A:G,7,FALSE)=0,"",VLOOKUP(VLOOKUP(B4672,属性中转表!A:G,7,FALSE),属性中转表!$K$2:$P$21,6,0))&amp;IF(VLOOKUP(B4672,属性中转表!A:G,7,FALSE)&gt;=50,VLOOKUP(A4672,英雄数据表!A:K,9,0),IF(VLOOKUP(B4672,属性中转表!A:G,7,FALSE)&gt;=25,VLOOKUP(A4672,英雄数据表!A:K,5,0),""))</f>
        <v>"atk":300,"hp":5000,"undpspro":150,"pvpdpspro":100,"pvpundpspro":100,"baojipro":350</v>
      </c>
      <c r="J4672" s="20" t="str">
        <f>IF(I4672="","",属性中转表!$I$1&amp;(IF(VLOOKUP(B4672,属性中转表!A:G,7,FALSE)=0,0,VLOOKUP(VLOOKUP(B4672,属性中转表!A:G,7,FALSE),属性中转表!$K$2:$P$21,4,0)))+IFERROR(VLOOKUP(A4672,英雄数据表!A:K,IF(武魂!B4672&gt;=50,10,IF(武魂!B4672&gt;=25,6)),0),0))</f>
        <v>,"dpspro":150</v>
      </c>
      <c r="K4672" s="32" t="str">
        <f t="shared" si="313"/>
        <v>"atk":300,"hp":5000,"undpspro":150,"pvpdpspro":100,"pvpundpspro":100,"baojipro":350,"dpspro":150</v>
      </c>
      <c r="L4672" s="20" t="str">
        <f>IF(B4672&gt;=50,VLOOKUP(A4672,英雄数据表!A:L,11,FALSE),IF(B4672&gt;=25,VLOOKUP(A4672,英雄数据表!A:L,7,0),""))</f>
        <v/>
      </c>
      <c r="M4672" s="20" t="str">
        <f>IFERROR(VLOOKUP(B4672,属性中转表!$K$2:$O$21,5,FALSE),"")</f>
        <v/>
      </c>
      <c r="N4672" s="20" t="str">
        <f>IF(B4672=25,VLOOKUP(A4672,英雄数据表!A:L,8,FALSE),IF(B4672=50,VLOOKUP(A4672,英雄数据表!A:L,12,0),""))</f>
        <v/>
      </c>
    </row>
    <row r="4673" spans="1:14" x14ac:dyDescent="0.3">
      <c r="A4673" s="20">
        <v>34036</v>
      </c>
      <c r="B4673" s="21">
        <f t="shared" si="310"/>
        <v>72</v>
      </c>
      <c r="C4673" s="21">
        <v>5</v>
      </c>
      <c r="D4673" s="21">
        <f>VLOOKUP(A4673,英雄数据表!A:D,4,0)</f>
        <v>3</v>
      </c>
      <c r="E4673" s="20" t="str">
        <f>VLOOKUP(A4673,英雄数据表!A:C,3,0)</f>
        <v>噬魂拳刃</v>
      </c>
      <c r="F4673" s="20">
        <f t="shared" si="311"/>
        <v>34036</v>
      </c>
      <c r="G4673" s="20">
        <f t="shared" si="312"/>
        <v>34036</v>
      </c>
      <c r="H4673" s="21" t="str">
        <f>VLOOKUP(B4673,属性中转表!A:F,6,FALSE)</f>
        <v>"hp":302400,"atk":8400</v>
      </c>
      <c r="I4673" s="20" t="str">
        <f>IF(VLOOKUP(B4673,属性中转表!A:G,7,FALSE)=0,"",VLOOKUP(VLOOKUP(B4673,属性中转表!A:G,7,FALSE),属性中转表!$K$2:$P$21,6,0))&amp;IF(VLOOKUP(B4673,属性中转表!A:G,7,FALSE)&gt;=50,VLOOKUP(A4673,英雄数据表!A:K,9,0),IF(VLOOKUP(B4673,属性中转表!A:G,7,FALSE)&gt;=25,VLOOKUP(A4673,英雄数据表!A:K,5,0),""))</f>
        <v>"atk":300,"hp":5000,"undpspro":150,"pvpdpspro":100,"pvpundpspro":100,"baojipro":350</v>
      </c>
      <c r="J4673" s="20" t="str">
        <f>IF(I4673="","",属性中转表!$I$1&amp;(IF(VLOOKUP(B4673,属性中转表!A:G,7,FALSE)=0,0,VLOOKUP(VLOOKUP(B4673,属性中转表!A:G,7,FALSE),属性中转表!$K$2:$P$21,4,0)))+IFERROR(VLOOKUP(A4673,英雄数据表!A:K,IF(武魂!B4673&gt;=50,10,IF(武魂!B4673&gt;=25,6)),0),0))</f>
        <v>,"dpspro":150</v>
      </c>
      <c r="K4673" s="32" t="str">
        <f t="shared" si="313"/>
        <v>"atk":300,"hp":5000,"undpspro":150,"pvpdpspro":100,"pvpundpspro":100,"baojipro":350,"dpspro":150</v>
      </c>
      <c r="L4673" s="20" t="str">
        <f>IF(B4673&gt;=50,VLOOKUP(A4673,英雄数据表!A:L,11,FALSE),IF(B4673&gt;=25,VLOOKUP(A4673,英雄数据表!A:L,7,0),""))</f>
        <v/>
      </c>
      <c r="M4673" s="20" t="str">
        <f>IFERROR(VLOOKUP(B4673,属性中转表!$K$2:$O$21,5,FALSE),"")</f>
        <v/>
      </c>
      <c r="N4673" s="20" t="str">
        <f>IF(B4673=25,VLOOKUP(A4673,英雄数据表!A:L,8,FALSE),IF(B4673=50,VLOOKUP(A4673,英雄数据表!A:L,12,0),""))</f>
        <v/>
      </c>
    </row>
    <row r="4674" spans="1:14" x14ac:dyDescent="0.3">
      <c r="A4674" s="20">
        <v>34036</v>
      </c>
      <c r="B4674" s="21">
        <f t="shared" si="310"/>
        <v>73</v>
      </c>
      <c r="C4674" s="21">
        <v>5</v>
      </c>
      <c r="D4674" s="21">
        <f>VLOOKUP(A4674,英雄数据表!A:D,4,0)</f>
        <v>3</v>
      </c>
      <c r="E4674" s="20" t="str">
        <f>VLOOKUP(A4674,英雄数据表!A:C,3,0)</f>
        <v>噬魂拳刃</v>
      </c>
      <c r="F4674" s="20">
        <f t="shared" si="311"/>
        <v>34036</v>
      </c>
      <c r="G4674" s="20">
        <f t="shared" si="312"/>
        <v>34036</v>
      </c>
      <c r="H4674" s="21" t="str">
        <f>VLOOKUP(B4674,属性中转表!A:F,6,FALSE)</f>
        <v>"hp":307800,"atk":8550</v>
      </c>
      <c r="I4674" s="20" t="str">
        <f>IF(VLOOKUP(B4674,属性中转表!A:G,7,FALSE)=0,"",VLOOKUP(VLOOKUP(B4674,属性中转表!A:G,7,FALSE),属性中转表!$K$2:$P$21,6,0))&amp;IF(VLOOKUP(B4674,属性中转表!A:G,7,FALSE)&gt;=50,VLOOKUP(A4674,英雄数据表!A:K,9,0),IF(VLOOKUP(B4674,属性中转表!A:G,7,FALSE)&gt;=25,VLOOKUP(A4674,英雄数据表!A:K,5,0),""))</f>
        <v>"atk":300,"hp":5000,"undpspro":150,"pvpdpspro":100,"pvpundpspro":100,"baojipro":350</v>
      </c>
      <c r="J4674" s="20" t="str">
        <f>IF(I4674="","",属性中转表!$I$1&amp;(IF(VLOOKUP(B4674,属性中转表!A:G,7,FALSE)=0,0,VLOOKUP(VLOOKUP(B4674,属性中转表!A:G,7,FALSE),属性中转表!$K$2:$P$21,4,0)))+IFERROR(VLOOKUP(A4674,英雄数据表!A:K,IF(武魂!B4674&gt;=50,10,IF(武魂!B4674&gt;=25,6)),0),0))</f>
        <v>,"dpspro":150</v>
      </c>
      <c r="K4674" s="32" t="str">
        <f t="shared" si="313"/>
        <v>"atk":300,"hp":5000,"undpspro":150,"pvpdpspro":100,"pvpundpspro":100,"baojipro":350,"dpspro":150</v>
      </c>
      <c r="L4674" s="20" t="str">
        <f>IF(B4674&gt;=50,VLOOKUP(A4674,英雄数据表!A:L,11,FALSE),IF(B4674&gt;=25,VLOOKUP(A4674,英雄数据表!A:L,7,0),""))</f>
        <v/>
      </c>
      <c r="M4674" s="20" t="str">
        <f>IFERROR(VLOOKUP(B4674,属性中转表!$K$2:$O$21,5,FALSE),"")</f>
        <v/>
      </c>
      <c r="N4674" s="20" t="str">
        <f>IF(B4674=25,VLOOKUP(A4674,英雄数据表!A:L,8,FALSE),IF(B4674=50,VLOOKUP(A4674,英雄数据表!A:L,12,0),""))</f>
        <v/>
      </c>
    </row>
    <row r="4675" spans="1:14" x14ac:dyDescent="0.3">
      <c r="A4675" s="20">
        <v>34036</v>
      </c>
      <c r="B4675" s="21">
        <f t="shared" si="310"/>
        <v>74</v>
      </c>
      <c r="C4675" s="21">
        <v>5</v>
      </c>
      <c r="D4675" s="21">
        <f>VLOOKUP(A4675,英雄数据表!A:D,4,0)</f>
        <v>3</v>
      </c>
      <c r="E4675" s="20" t="str">
        <f>VLOOKUP(A4675,英雄数据表!A:C,3,0)</f>
        <v>噬魂拳刃</v>
      </c>
      <c r="F4675" s="20">
        <f t="shared" si="311"/>
        <v>34036</v>
      </c>
      <c r="G4675" s="20">
        <f t="shared" si="312"/>
        <v>34036</v>
      </c>
      <c r="H4675" s="21" t="str">
        <f>VLOOKUP(B4675,属性中转表!A:F,6,FALSE)</f>
        <v>"hp":313200,"atk":8700</v>
      </c>
      <c r="I4675" s="20" t="str">
        <f>IF(VLOOKUP(B4675,属性中转表!A:G,7,FALSE)=0,"",VLOOKUP(VLOOKUP(B4675,属性中转表!A:G,7,FALSE),属性中转表!$K$2:$P$21,6,0))&amp;IF(VLOOKUP(B4675,属性中转表!A:G,7,FALSE)&gt;=50,VLOOKUP(A4675,英雄数据表!A:K,9,0),IF(VLOOKUP(B4675,属性中转表!A:G,7,FALSE)&gt;=25,VLOOKUP(A4675,英雄数据表!A:K,5,0),""))</f>
        <v>"atk":300,"hp":5000,"undpspro":150,"pvpdpspro":100,"pvpundpspro":100,"baojipro":350</v>
      </c>
      <c r="J4675" s="20" t="str">
        <f>IF(I4675="","",属性中转表!$I$1&amp;(IF(VLOOKUP(B4675,属性中转表!A:G,7,FALSE)=0,0,VLOOKUP(VLOOKUP(B4675,属性中转表!A:G,7,FALSE),属性中转表!$K$2:$P$21,4,0)))+IFERROR(VLOOKUP(A4675,英雄数据表!A:K,IF(武魂!B4675&gt;=50,10,IF(武魂!B4675&gt;=25,6)),0),0))</f>
        <v>,"dpspro":150</v>
      </c>
      <c r="K4675" s="32" t="str">
        <f t="shared" si="313"/>
        <v>"atk":300,"hp":5000,"undpspro":150,"pvpdpspro":100,"pvpundpspro":100,"baojipro":350,"dpspro":150</v>
      </c>
      <c r="L4675" s="20" t="str">
        <f>IF(B4675&gt;=50,VLOOKUP(A4675,英雄数据表!A:L,11,FALSE),IF(B4675&gt;=25,VLOOKUP(A4675,英雄数据表!A:L,7,0),""))</f>
        <v/>
      </c>
      <c r="M4675" s="20" t="str">
        <f>IFERROR(VLOOKUP(B4675,属性中转表!$K$2:$O$21,5,FALSE),"")</f>
        <v/>
      </c>
      <c r="N4675" s="20" t="str">
        <f>IF(B4675=25,VLOOKUP(A4675,英雄数据表!A:L,8,FALSE),IF(B4675=50,VLOOKUP(A4675,英雄数据表!A:L,12,0),""))</f>
        <v/>
      </c>
    </row>
    <row r="4676" spans="1:14" x14ac:dyDescent="0.3">
      <c r="A4676" s="20">
        <v>34036</v>
      </c>
      <c r="B4676" s="21">
        <f t="shared" si="310"/>
        <v>75</v>
      </c>
      <c r="C4676" s="21">
        <v>5</v>
      </c>
      <c r="D4676" s="21">
        <f>VLOOKUP(A4676,英雄数据表!A:D,4,0)</f>
        <v>3</v>
      </c>
      <c r="E4676" s="20" t="str">
        <f>VLOOKUP(A4676,英雄数据表!A:C,3,0)</f>
        <v>噬魂拳刃</v>
      </c>
      <c r="F4676" s="20">
        <f t="shared" si="311"/>
        <v>34036</v>
      </c>
      <c r="G4676" s="20">
        <f t="shared" si="312"/>
        <v>34036</v>
      </c>
      <c r="H4676" s="21" t="str">
        <f>VLOOKUP(B4676,属性中转表!A:F,6,FALSE)</f>
        <v>"hp":318600,"atk":8850</v>
      </c>
      <c r="I4676" s="20" t="str">
        <f>IF(VLOOKUP(B4676,属性中转表!A:G,7,FALSE)=0,"",VLOOKUP(VLOOKUP(B4676,属性中转表!A:G,7,FALSE),属性中转表!$K$2:$P$21,6,0))&amp;IF(VLOOKUP(B4676,属性中转表!A:G,7,FALSE)&gt;=50,VLOOKUP(A4676,英雄数据表!A:K,9,0),IF(VLOOKUP(B4676,属性中转表!A:G,7,FALSE)&gt;=25,VLOOKUP(A4676,英雄数据表!A:K,5,0),""))</f>
        <v>"atk":600,"hp":10000,"undpspro":150,"pvpdpspro":100,"pvpundpspro":100,"speed":10,"baojipro":350</v>
      </c>
      <c r="J4676" s="20" t="str">
        <f>IF(I4676="","",属性中转表!$I$1&amp;(IF(VLOOKUP(B4676,属性中转表!A:G,7,FALSE)=0,0,VLOOKUP(VLOOKUP(B4676,属性中转表!A:G,7,FALSE),属性中转表!$K$2:$P$21,4,0)))+IFERROR(VLOOKUP(A4676,英雄数据表!A:K,IF(武魂!B4676&gt;=50,10,IF(武魂!B4676&gt;=25,6)),0),0))</f>
        <v>,"dpspro":150</v>
      </c>
      <c r="K4676" s="32" t="str">
        <f t="shared" si="313"/>
        <v>"atk":600,"hp":10000,"undpspro":150,"pvpdpspro":100,"pvpundpspro":100,"speed":10,"baojipro":350,"dpspro":150</v>
      </c>
      <c r="L4676" s="20" t="str">
        <f>IF(B4676&gt;=50,VLOOKUP(A4676,英雄数据表!A:L,11,FALSE),IF(B4676&gt;=25,VLOOKUP(A4676,英雄数据表!A:L,7,0),""))</f>
        <v/>
      </c>
      <c r="M4676" s="20" t="str">
        <f>IFERROR(VLOOKUP(B4676,属性中转表!$K$2:$O$21,5,FALSE),"")</f>
        <v>"speed":10,"atk":300,"hp":5000</v>
      </c>
      <c r="N4676" s="20" t="str">
        <f>IF(B4676=25,VLOOKUP(A4676,英雄数据表!A:L,8,FALSE),IF(B4676=50,VLOOKUP(A4676,英雄数据表!A:L,12,0),""))</f>
        <v/>
      </c>
    </row>
    <row r="4677" spans="1:14" x14ac:dyDescent="0.3">
      <c r="A4677" s="20">
        <v>34036</v>
      </c>
      <c r="B4677" s="21">
        <f t="shared" si="310"/>
        <v>76</v>
      </c>
      <c r="C4677" s="21">
        <v>5</v>
      </c>
      <c r="D4677" s="21">
        <f>VLOOKUP(A4677,英雄数据表!A:D,4,0)</f>
        <v>3</v>
      </c>
      <c r="E4677" s="20" t="str">
        <f>VLOOKUP(A4677,英雄数据表!A:C,3,0)</f>
        <v>噬魂拳刃</v>
      </c>
      <c r="F4677" s="20">
        <f t="shared" si="311"/>
        <v>34036</v>
      </c>
      <c r="G4677" s="20">
        <f t="shared" si="312"/>
        <v>34036</v>
      </c>
      <c r="H4677" s="21" t="str">
        <f>VLOOKUP(B4677,属性中转表!A:F,6,FALSE)</f>
        <v>"hp":324000,"atk":9000</v>
      </c>
      <c r="I4677" s="20" t="str">
        <f>IF(VLOOKUP(B4677,属性中转表!A:G,7,FALSE)=0,"",VLOOKUP(VLOOKUP(B4677,属性中转表!A:G,7,FALSE),属性中转表!$K$2:$P$21,6,0))&amp;IF(VLOOKUP(B4677,属性中转表!A:G,7,FALSE)&gt;=50,VLOOKUP(A4677,英雄数据表!A:K,9,0),IF(VLOOKUP(B4677,属性中转表!A:G,7,FALSE)&gt;=25,VLOOKUP(A4677,英雄数据表!A:K,5,0),""))</f>
        <v>"atk":600,"hp":10000,"undpspro":150,"pvpdpspro":100,"pvpundpspro":100,"speed":10,"baojipro":350</v>
      </c>
      <c r="J4677" s="20" t="str">
        <f>IF(I4677="","",属性中转表!$I$1&amp;(IF(VLOOKUP(B4677,属性中转表!A:G,7,FALSE)=0,0,VLOOKUP(VLOOKUP(B4677,属性中转表!A:G,7,FALSE),属性中转表!$K$2:$P$21,4,0)))+IFERROR(VLOOKUP(A4677,英雄数据表!A:K,IF(武魂!B4677&gt;=50,10,IF(武魂!B4677&gt;=25,6)),0),0))</f>
        <v>,"dpspro":150</v>
      </c>
      <c r="K4677" s="32" t="str">
        <f t="shared" si="313"/>
        <v>"atk":600,"hp":10000,"undpspro":150,"pvpdpspro":100,"pvpundpspro":100,"speed":10,"baojipro":350,"dpspro":150</v>
      </c>
      <c r="L4677" s="20" t="str">
        <f>IF(B4677&gt;=50,VLOOKUP(A4677,英雄数据表!A:L,11,FALSE),IF(B4677&gt;=25,VLOOKUP(A4677,英雄数据表!A:L,7,0),""))</f>
        <v/>
      </c>
      <c r="M4677" s="20" t="str">
        <f>IFERROR(VLOOKUP(B4677,属性中转表!$K$2:$O$21,5,FALSE),"")</f>
        <v/>
      </c>
      <c r="N4677" s="20" t="str">
        <f>IF(B4677=25,VLOOKUP(A4677,英雄数据表!A:L,8,FALSE),IF(B4677=50,VLOOKUP(A4677,英雄数据表!A:L,12,0),""))</f>
        <v/>
      </c>
    </row>
    <row r="4678" spans="1:14" x14ac:dyDescent="0.3">
      <c r="A4678" s="20">
        <v>34036</v>
      </c>
      <c r="B4678" s="21">
        <f t="shared" si="310"/>
        <v>77</v>
      </c>
      <c r="C4678" s="21">
        <v>5</v>
      </c>
      <c r="D4678" s="21">
        <f>VLOOKUP(A4678,英雄数据表!A:D,4,0)</f>
        <v>3</v>
      </c>
      <c r="E4678" s="20" t="str">
        <f>VLOOKUP(A4678,英雄数据表!A:C,3,0)</f>
        <v>噬魂拳刃</v>
      </c>
      <c r="F4678" s="20">
        <f t="shared" si="311"/>
        <v>34036</v>
      </c>
      <c r="G4678" s="20">
        <f t="shared" si="312"/>
        <v>34036</v>
      </c>
      <c r="H4678" s="21" t="str">
        <f>VLOOKUP(B4678,属性中转表!A:F,6,FALSE)</f>
        <v>"hp":329400,"atk":9150</v>
      </c>
      <c r="I4678" s="20" t="str">
        <f>IF(VLOOKUP(B4678,属性中转表!A:G,7,FALSE)=0,"",VLOOKUP(VLOOKUP(B4678,属性中转表!A:G,7,FALSE),属性中转表!$K$2:$P$21,6,0))&amp;IF(VLOOKUP(B4678,属性中转表!A:G,7,FALSE)&gt;=50,VLOOKUP(A4678,英雄数据表!A:K,9,0),IF(VLOOKUP(B4678,属性中转表!A:G,7,FALSE)&gt;=25,VLOOKUP(A4678,英雄数据表!A:K,5,0),""))</f>
        <v>"atk":600,"hp":10000,"undpspro":150,"pvpdpspro":100,"pvpundpspro":100,"speed":10,"baojipro":350</v>
      </c>
      <c r="J4678" s="20" t="str">
        <f>IF(I4678="","",属性中转表!$I$1&amp;(IF(VLOOKUP(B4678,属性中转表!A:G,7,FALSE)=0,0,VLOOKUP(VLOOKUP(B4678,属性中转表!A:G,7,FALSE),属性中转表!$K$2:$P$21,4,0)))+IFERROR(VLOOKUP(A4678,英雄数据表!A:K,IF(武魂!B4678&gt;=50,10,IF(武魂!B4678&gt;=25,6)),0),0))</f>
        <v>,"dpspro":150</v>
      </c>
      <c r="K4678" s="32" t="str">
        <f t="shared" si="313"/>
        <v>"atk":600,"hp":10000,"undpspro":150,"pvpdpspro":100,"pvpundpspro":100,"speed":10,"baojipro":350,"dpspro":150</v>
      </c>
      <c r="L4678" s="20" t="str">
        <f>IF(B4678&gt;=50,VLOOKUP(A4678,英雄数据表!A:L,11,FALSE),IF(B4678&gt;=25,VLOOKUP(A4678,英雄数据表!A:L,7,0),""))</f>
        <v/>
      </c>
      <c r="M4678" s="20" t="str">
        <f>IFERROR(VLOOKUP(B4678,属性中转表!$K$2:$O$21,5,FALSE),"")</f>
        <v/>
      </c>
      <c r="N4678" s="20" t="str">
        <f>IF(B4678=25,VLOOKUP(A4678,英雄数据表!A:L,8,FALSE),IF(B4678=50,VLOOKUP(A4678,英雄数据表!A:L,12,0),""))</f>
        <v/>
      </c>
    </row>
    <row r="4679" spans="1:14" x14ac:dyDescent="0.3">
      <c r="A4679" s="20">
        <v>34036</v>
      </c>
      <c r="B4679" s="21">
        <f t="shared" si="310"/>
        <v>78</v>
      </c>
      <c r="C4679" s="21">
        <v>5</v>
      </c>
      <c r="D4679" s="21">
        <f>VLOOKUP(A4679,英雄数据表!A:D,4,0)</f>
        <v>3</v>
      </c>
      <c r="E4679" s="20" t="str">
        <f>VLOOKUP(A4679,英雄数据表!A:C,3,0)</f>
        <v>噬魂拳刃</v>
      </c>
      <c r="F4679" s="20">
        <f t="shared" si="311"/>
        <v>34036</v>
      </c>
      <c r="G4679" s="20">
        <f t="shared" si="312"/>
        <v>34036</v>
      </c>
      <c r="H4679" s="21" t="str">
        <f>VLOOKUP(B4679,属性中转表!A:F,6,FALSE)</f>
        <v>"hp":334800,"atk":9300</v>
      </c>
      <c r="I4679" s="20" t="str">
        <f>IF(VLOOKUP(B4679,属性中转表!A:G,7,FALSE)=0,"",VLOOKUP(VLOOKUP(B4679,属性中转表!A:G,7,FALSE),属性中转表!$K$2:$P$21,6,0))&amp;IF(VLOOKUP(B4679,属性中转表!A:G,7,FALSE)&gt;=50,VLOOKUP(A4679,英雄数据表!A:K,9,0),IF(VLOOKUP(B4679,属性中转表!A:G,7,FALSE)&gt;=25,VLOOKUP(A4679,英雄数据表!A:K,5,0),""))</f>
        <v>"atk":600,"hp":10000,"undpspro":150,"pvpdpspro":100,"pvpundpspro":100,"speed":10,"baojipro":350</v>
      </c>
      <c r="J4679" s="20" t="str">
        <f>IF(I4679="","",属性中转表!$I$1&amp;(IF(VLOOKUP(B4679,属性中转表!A:G,7,FALSE)=0,0,VLOOKUP(VLOOKUP(B4679,属性中转表!A:G,7,FALSE),属性中转表!$K$2:$P$21,4,0)))+IFERROR(VLOOKUP(A4679,英雄数据表!A:K,IF(武魂!B4679&gt;=50,10,IF(武魂!B4679&gt;=25,6)),0),0))</f>
        <v>,"dpspro":150</v>
      </c>
      <c r="K4679" s="32" t="str">
        <f t="shared" si="313"/>
        <v>"atk":600,"hp":10000,"undpspro":150,"pvpdpspro":100,"pvpundpspro":100,"speed":10,"baojipro":350,"dpspro":150</v>
      </c>
      <c r="L4679" s="20" t="str">
        <f>IF(B4679&gt;=50,VLOOKUP(A4679,英雄数据表!A:L,11,FALSE),IF(B4679&gt;=25,VLOOKUP(A4679,英雄数据表!A:L,7,0),""))</f>
        <v/>
      </c>
      <c r="M4679" s="20" t="str">
        <f>IFERROR(VLOOKUP(B4679,属性中转表!$K$2:$O$21,5,FALSE),"")</f>
        <v/>
      </c>
      <c r="N4679" s="20" t="str">
        <f>IF(B4679=25,VLOOKUP(A4679,英雄数据表!A:L,8,FALSE),IF(B4679=50,VLOOKUP(A4679,英雄数据表!A:L,12,0),""))</f>
        <v/>
      </c>
    </row>
    <row r="4680" spans="1:14" x14ac:dyDescent="0.3">
      <c r="A4680" s="20">
        <v>34036</v>
      </c>
      <c r="B4680" s="21">
        <f t="shared" si="310"/>
        <v>79</v>
      </c>
      <c r="C4680" s="21">
        <v>5</v>
      </c>
      <c r="D4680" s="21">
        <f>VLOOKUP(A4680,英雄数据表!A:D,4,0)</f>
        <v>3</v>
      </c>
      <c r="E4680" s="20" t="str">
        <f>VLOOKUP(A4680,英雄数据表!A:C,3,0)</f>
        <v>噬魂拳刃</v>
      </c>
      <c r="F4680" s="20">
        <f t="shared" si="311"/>
        <v>34036</v>
      </c>
      <c r="G4680" s="20">
        <f t="shared" si="312"/>
        <v>34036</v>
      </c>
      <c r="H4680" s="21" t="str">
        <f>VLOOKUP(B4680,属性中转表!A:F,6,FALSE)</f>
        <v>"hp":340200,"atk":9450</v>
      </c>
      <c r="I4680" s="20" t="str">
        <f>IF(VLOOKUP(B4680,属性中转表!A:G,7,FALSE)=0,"",VLOOKUP(VLOOKUP(B4680,属性中转表!A:G,7,FALSE),属性中转表!$K$2:$P$21,6,0))&amp;IF(VLOOKUP(B4680,属性中转表!A:G,7,FALSE)&gt;=50,VLOOKUP(A4680,英雄数据表!A:K,9,0),IF(VLOOKUP(B4680,属性中转表!A:G,7,FALSE)&gt;=25,VLOOKUP(A4680,英雄数据表!A:K,5,0),""))</f>
        <v>"atk":600,"hp":10000,"undpspro":150,"pvpdpspro":100,"pvpundpspro":100,"speed":10,"baojipro":350</v>
      </c>
      <c r="J4680" s="20" t="str">
        <f>IF(I4680="","",属性中转表!$I$1&amp;(IF(VLOOKUP(B4680,属性中转表!A:G,7,FALSE)=0,0,VLOOKUP(VLOOKUP(B4680,属性中转表!A:G,7,FALSE),属性中转表!$K$2:$P$21,4,0)))+IFERROR(VLOOKUP(A4680,英雄数据表!A:K,IF(武魂!B4680&gt;=50,10,IF(武魂!B4680&gt;=25,6)),0),0))</f>
        <v>,"dpspro":150</v>
      </c>
      <c r="K4680" s="32" t="str">
        <f t="shared" si="313"/>
        <v>"atk":600,"hp":10000,"undpspro":150,"pvpdpspro":100,"pvpundpspro":100,"speed":10,"baojipro":350,"dpspro":150</v>
      </c>
      <c r="L4680" s="20" t="str">
        <f>IF(B4680&gt;=50,VLOOKUP(A4680,英雄数据表!A:L,11,FALSE),IF(B4680&gt;=25,VLOOKUP(A4680,英雄数据表!A:L,7,0),""))</f>
        <v/>
      </c>
      <c r="M4680" s="20" t="str">
        <f>IFERROR(VLOOKUP(B4680,属性中转表!$K$2:$O$21,5,FALSE),"")</f>
        <v/>
      </c>
      <c r="N4680" s="20" t="str">
        <f>IF(B4680=25,VLOOKUP(A4680,英雄数据表!A:L,8,FALSE),IF(B4680=50,VLOOKUP(A4680,英雄数据表!A:L,12,0),""))</f>
        <v/>
      </c>
    </row>
    <row r="4681" spans="1:14" x14ac:dyDescent="0.3">
      <c r="A4681" s="20">
        <v>34036</v>
      </c>
      <c r="B4681" s="21">
        <f t="shared" si="310"/>
        <v>80</v>
      </c>
      <c r="C4681" s="21">
        <v>5</v>
      </c>
      <c r="D4681" s="21">
        <f>VLOOKUP(A4681,英雄数据表!A:D,4,0)</f>
        <v>3</v>
      </c>
      <c r="E4681" s="20" t="str">
        <f>VLOOKUP(A4681,英雄数据表!A:C,3,0)</f>
        <v>噬魂拳刃</v>
      </c>
      <c r="F4681" s="20">
        <f t="shared" si="311"/>
        <v>34036</v>
      </c>
      <c r="G4681" s="20">
        <f t="shared" si="312"/>
        <v>34036</v>
      </c>
      <c r="H4681" s="21" t="str">
        <f>VLOOKUP(B4681,属性中转表!A:F,6,FALSE)</f>
        <v>"hp":345600,"atk":9600</v>
      </c>
      <c r="I4681" s="20" t="str">
        <f>IF(VLOOKUP(B4681,属性中转表!A:G,7,FALSE)=0,"",VLOOKUP(VLOOKUP(B4681,属性中转表!A:G,7,FALSE),属性中转表!$K$2:$P$21,6,0))&amp;IF(VLOOKUP(B4681,属性中转表!A:G,7,FALSE)&gt;=50,VLOOKUP(A4681,英雄数据表!A:K,9,0),IF(VLOOKUP(B4681,属性中转表!A:G,7,FALSE)&gt;=25,VLOOKUP(A4681,英雄数据表!A:K,5,0),""))</f>
        <v>"atk":600,"hp":10000,"undpspro":200,"pvpdpspro":100,"pvpundpspro":100,"speed":10,"baojipro":350</v>
      </c>
      <c r="J4681" s="20" t="str">
        <f>IF(I4681="","",属性中转表!$I$1&amp;(IF(VLOOKUP(B4681,属性中转表!A:G,7,FALSE)=0,0,VLOOKUP(VLOOKUP(B4681,属性中转表!A:G,7,FALSE),属性中转表!$K$2:$P$21,4,0)))+IFERROR(VLOOKUP(A4681,英雄数据表!A:K,IF(武魂!B4681&gt;=50,10,IF(武魂!B4681&gt;=25,6)),0),0))</f>
        <v>,"dpspro":150</v>
      </c>
      <c r="K4681" s="32" t="str">
        <f t="shared" si="313"/>
        <v>"atk":600,"hp":10000,"undpspro":200,"pvpdpspro":100,"pvpundpspro":100,"speed":10,"baojipro":350,"dpspro":150</v>
      </c>
      <c r="L4681" s="20" t="str">
        <f>IF(B4681&gt;=50,VLOOKUP(A4681,英雄数据表!A:L,11,FALSE),IF(B4681&gt;=25,VLOOKUP(A4681,英雄数据表!A:L,7,0),""))</f>
        <v/>
      </c>
      <c r="M4681" s="20" t="str">
        <f>IFERROR(VLOOKUP(B4681,属性中转表!$K$2:$O$21,5,FALSE),"")</f>
        <v>"undpspro":50</v>
      </c>
      <c r="N4681" s="20" t="str">
        <f>IF(B4681=25,VLOOKUP(A4681,英雄数据表!A:L,8,FALSE),IF(B4681=50,VLOOKUP(A4681,英雄数据表!A:L,12,0),""))</f>
        <v/>
      </c>
    </row>
    <row r="4682" spans="1:14" x14ac:dyDescent="0.3">
      <c r="A4682" s="20">
        <v>34036</v>
      </c>
      <c r="B4682" s="21">
        <f t="shared" si="310"/>
        <v>81</v>
      </c>
      <c r="C4682" s="21">
        <v>5</v>
      </c>
      <c r="D4682" s="21">
        <f>VLOOKUP(A4682,英雄数据表!A:D,4,0)</f>
        <v>3</v>
      </c>
      <c r="E4682" s="20" t="str">
        <f>VLOOKUP(A4682,英雄数据表!A:C,3,0)</f>
        <v>噬魂拳刃</v>
      </c>
      <c r="F4682" s="20">
        <f t="shared" si="311"/>
        <v>34036</v>
      </c>
      <c r="G4682" s="20">
        <f t="shared" si="312"/>
        <v>34036</v>
      </c>
      <c r="H4682" s="21" t="str">
        <f>VLOOKUP(B4682,属性中转表!A:F,6,FALSE)</f>
        <v>"hp":351000,"atk":9750</v>
      </c>
      <c r="I4682" s="20" t="str">
        <f>IF(VLOOKUP(B4682,属性中转表!A:G,7,FALSE)=0,"",VLOOKUP(VLOOKUP(B4682,属性中转表!A:G,7,FALSE),属性中转表!$K$2:$P$21,6,0))&amp;IF(VLOOKUP(B4682,属性中转表!A:G,7,FALSE)&gt;=50,VLOOKUP(A4682,英雄数据表!A:K,9,0),IF(VLOOKUP(B4682,属性中转表!A:G,7,FALSE)&gt;=25,VLOOKUP(A4682,英雄数据表!A:K,5,0),""))</f>
        <v>"atk":600,"hp":10000,"undpspro":200,"pvpdpspro":100,"pvpundpspro":100,"speed":10,"baojipro":350</v>
      </c>
      <c r="J4682" s="20" t="str">
        <f>IF(I4682="","",属性中转表!$I$1&amp;(IF(VLOOKUP(B4682,属性中转表!A:G,7,FALSE)=0,0,VLOOKUP(VLOOKUP(B4682,属性中转表!A:G,7,FALSE),属性中转表!$K$2:$P$21,4,0)))+IFERROR(VLOOKUP(A4682,英雄数据表!A:K,IF(武魂!B4682&gt;=50,10,IF(武魂!B4682&gt;=25,6)),0),0))</f>
        <v>,"dpspro":150</v>
      </c>
      <c r="K4682" s="32" t="str">
        <f t="shared" si="313"/>
        <v>"atk":600,"hp":10000,"undpspro":200,"pvpdpspro":100,"pvpundpspro":100,"speed":10,"baojipro":350,"dpspro":150</v>
      </c>
      <c r="L4682" s="20" t="str">
        <f>IF(B4682&gt;=50,VLOOKUP(A4682,英雄数据表!A:L,11,FALSE),IF(B4682&gt;=25,VLOOKUP(A4682,英雄数据表!A:L,7,0),""))</f>
        <v/>
      </c>
      <c r="M4682" s="20" t="str">
        <f>IFERROR(VLOOKUP(B4682,属性中转表!$K$2:$O$21,5,FALSE),"")</f>
        <v/>
      </c>
      <c r="N4682" s="20" t="str">
        <f>IF(B4682=25,VLOOKUP(A4682,英雄数据表!A:L,8,FALSE),IF(B4682=50,VLOOKUP(A4682,英雄数据表!A:L,12,0),""))</f>
        <v/>
      </c>
    </row>
    <row r="4683" spans="1:14" x14ac:dyDescent="0.3">
      <c r="A4683" s="20">
        <v>34036</v>
      </c>
      <c r="B4683" s="21">
        <f t="shared" si="310"/>
        <v>82</v>
      </c>
      <c r="C4683" s="21">
        <v>5</v>
      </c>
      <c r="D4683" s="21">
        <f>VLOOKUP(A4683,英雄数据表!A:D,4,0)</f>
        <v>3</v>
      </c>
      <c r="E4683" s="20" t="str">
        <f>VLOOKUP(A4683,英雄数据表!A:C,3,0)</f>
        <v>噬魂拳刃</v>
      </c>
      <c r="F4683" s="20">
        <f t="shared" si="311"/>
        <v>34036</v>
      </c>
      <c r="G4683" s="20">
        <f t="shared" si="312"/>
        <v>34036</v>
      </c>
      <c r="H4683" s="21" t="str">
        <f>VLOOKUP(B4683,属性中转表!A:F,6,FALSE)</f>
        <v>"hp":356400,"atk":9900</v>
      </c>
      <c r="I4683" s="20" t="str">
        <f>IF(VLOOKUP(B4683,属性中转表!A:G,7,FALSE)=0,"",VLOOKUP(VLOOKUP(B4683,属性中转表!A:G,7,FALSE),属性中转表!$K$2:$P$21,6,0))&amp;IF(VLOOKUP(B4683,属性中转表!A:G,7,FALSE)&gt;=50,VLOOKUP(A4683,英雄数据表!A:K,9,0),IF(VLOOKUP(B4683,属性中转表!A:G,7,FALSE)&gt;=25,VLOOKUP(A4683,英雄数据表!A:K,5,0),""))</f>
        <v>"atk":600,"hp":10000,"undpspro":200,"pvpdpspro":100,"pvpundpspro":100,"speed":10,"baojipro":350</v>
      </c>
      <c r="J4683" s="20" t="str">
        <f>IF(I4683="","",属性中转表!$I$1&amp;(IF(VLOOKUP(B4683,属性中转表!A:G,7,FALSE)=0,0,VLOOKUP(VLOOKUP(B4683,属性中转表!A:G,7,FALSE),属性中转表!$K$2:$P$21,4,0)))+IFERROR(VLOOKUP(A4683,英雄数据表!A:K,IF(武魂!B4683&gt;=50,10,IF(武魂!B4683&gt;=25,6)),0),0))</f>
        <v>,"dpspro":150</v>
      </c>
      <c r="K4683" s="32" t="str">
        <f t="shared" si="313"/>
        <v>"atk":600,"hp":10000,"undpspro":200,"pvpdpspro":100,"pvpundpspro":100,"speed":10,"baojipro":350,"dpspro":150</v>
      </c>
      <c r="L4683" s="20" t="str">
        <f>IF(B4683&gt;=50,VLOOKUP(A4683,英雄数据表!A:L,11,FALSE),IF(B4683&gt;=25,VLOOKUP(A4683,英雄数据表!A:L,7,0),""))</f>
        <v/>
      </c>
      <c r="M4683" s="20" t="str">
        <f>IFERROR(VLOOKUP(B4683,属性中转表!$K$2:$O$21,5,FALSE),"")</f>
        <v/>
      </c>
      <c r="N4683" s="20" t="str">
        <f>IF(B4683=25,VLOOKUP(A4683,英雄数据表!A:L,8,FALSE),IF(B4683=50,VLOOKUP(A4683,英雄数据表!A:L,12,0),""))</f>
        <v/>
      </c>
    </row>
    <row r="4684" spans="1:14" x14ac:dyDescent="0.3">
      <c r="A4684" s="20">
        <v>34036</v>
      </c>
      <c r="B4684" s="21">
        <f t="shared" si="310"/>
        <v>83</v>
      </c>
      <c r="C4684" s="21">
        <v>5</v>
      </c>
      <c r="D4684" s="21">
        <f>VLOOKUP(A4684,英雄数据表!A:D,4,0)</f>
        <v>3</v>
      </c>
      <c r="E4684" s="20" t="str">
        <f>VLOOKUP(A4684,英雄数据表!A:C,3,0)</f>
        <v>噬魂拳刃</v>
      </c>
      <c r="F4684" s="20">
        <f t="shared" si="311"/>
        <v>34036</v>
      </c>
      <c r="G4684" s="20">
        <f t="shared" si="312"/>
        <v>34036</v>
      </c>
      <c r="H4684" s="21" t="str">
        <f>VLOOKUP(B4684,属性中转表!A:F,6,FALSE)</f>
        <v>"hp":361800,"atk":10050</v>
      </c>
      <c r="I4684" s="20" t="str">
        <f>IF(VLOOKUP(B4684,属性中转表!A:G,7,FALSE)=0,"",VLOOKUP(VLOOKUP(B4684,属性中转表!A:G,7,FALSE),属性中转表!$K$2:$P$21,6,0))&amp;IF(VLOOKUP(B4684,属性中转表!A:G,7,FALSE)&gt;=50,VLOOKUP(A4684,英雄数据表!A:K,9,0),IF(VLOOKUP(B4684,属性中转表!A:G,7,FALSE)&gt;=25,VLOOKUP(A4684,英雄数据表!A:K,5,0),""))</f>
        <v>"atk":600,"hp":10000,"undpspro":200,"pvpdpspro":100,"pvpundpspro":100,"speed":10,"baojipro":350</v>
      </c>
      <c r="J4684" s="20" t="str">
        <f>IF(I4684="","",属性中转表!$I$1&amp;(IF(VLOOKUP(B4684,属性中转表!A:G,7,FALSE)=0,0,VLOOKUP(VLOOKUP(B4684,属性中转表!A:G,7,FALSE),属性中转表!$K$2:$P$21,4,0)))+IFERROR(VLOOKUP(A4684,英雄数据表!A:K,IF(武魂!B4684&gt;=50,10,IF(武魂!B4684&gt;=25,6)),0),0))</f>
        <v>,"dpspro":150</v>
      </c>
      <c r="K4684" s="32" t="str">
        <f t="shared" si="313"/>
        <v>"atk":600,"hp":10000,"undpspro":200,"pvpdpspro":100,"pvpundpspro":100,"speed":10,"baojipro":350,"dpspro":150</v>
      </c>
      <c r="L4684" s="20" t="str">
        <f>IF(B4684&gt;=50,VLOOKUP(A4684,英雄数据表!A:L,11,FALSE),IF(B4684&gt;=25,VLOOKUP(A4684,英雄数据表!A:L,7,0),""))</f>
        <v/>
      </c>
      <c r="M4684" s="20" t="str">
        <f>IFERROR(VLOOKUP(B4684,属性中转表!$K$2:$O$21,5,FALSE),"")</f>
        <v/>
      </c>
      <c r="N4684" s="20" t="str">
        <f>IF(B4684=25,VLOOKUP(A4684,英雄数据表!A:L,8,FALSE),IF(B4684=50,VLOOKUP(A4684,英雄数据表!A:L,12,0),""))</f>
        <v/>
      </c>
    </row>
    <row r="4685" spans="1:14" x14ac:dyDescent="0.3">
      <c r="A4685" s="20">
        <v>34036</v>
      </c>
      <c r="B4685" s="21">
        <f t="shared" si="310"/>
        <v>84</v>
      </c>
      <c r="C4685" s="21">
        <v>5</v>
      </c>
      <c r="D4685" s="21">
        <f>VLOOKUP(A4685,英雄数据表!A:D,4,0)</f>
        <v>3</v>
      </c>
      <c r="E4685" s="20" t="str">
        <f>VLOOKUP(A4685,英雄数据表!A:C,3,0)</f>
        <v>噬魂拳刃</v>
      </c>
      <c r="F4685" s="20">
        <f t="shared" si="311"/>
        <v>34036</v>
      </c>
      <c r="G4685" s="20">
        <f t="shared" si="312"/>
        <v>34036</v>
      </c>
      <c r="H4685" s="21" t="str">
        <f>VLOOKUP(B4685,属性中转表!A:F,6,FALSE)</f>
        <v>"hp":367200,"atk":10200</v>
      </c>
      <c r="I4685" s="20" t="str">
        <f>IF(VLOOKUP(B4685,属性中转表!A:G,7,FALSE)=0,"",VLOOKUP(VLOOKUP(B4685,属性中转表!A:G,7,FALSE),属性中转表!$K$2:$P$21,6,0))&amp;IF(VLOOKUP(B4685,属性中转表!A:G,7,FALSE)&gt;=50,VLOOKUP(A4685,英雄数据表!A:K,9,0),IF(VLOOKUP(B4685,属性中转表!A:G,7,FALSE)&gt;=25,VLOOKUP(A4685,英雄数据表!A:K,5,0),""))</f>
        <v>"atk":600,"hp":10000,"undpspro":200,"pvpdpspro":100,"pvpundpspro":100,"speed":10,"baojipro":350</v>
      </c>
      <c r="J4685" s="20" t="str">
        <f>IF(I4685="","",属性中转表!$I$1&amp;(IF(VLOOKUP(B4685,属性中转表!A:G,7,FALSE)=0,0,VLOOKUP(VLOOKUP(B4685,属性中转表!A:G,7,FALSE),属性中转表!$K$2:$P$21,4,0)))+IFERROR(VLOOKUP(A4685,英雄数据表!A:K,IF(武魂!B4685&gt;=50,10,IF(武魂!B4685&gt;=25,6)),0),0))</f>
        <v>,"dpspro":150</v>
      </c>
      <c r="K4685" s="32" t="str">
        <f t="shared" si="313"/>
        <v>"atk":600,"hp":10000,"undpspro":200,"pvpdpspro":100,"pvpundpspro":100,"speed":10,"baojipro":350,"dpspro":150</v>
      </c>
      <c r="L4685" s="20" t="str">
        <f>IF(B4685&gt;=50,VLOOKUP(A4685,英雄数据表!A:L,11,FALSE),IF(B4685&gt;=25,VLOOKUP(A4685,英雄数据表!A:L,7,0),""))</f>
        <v/>
      </c>
      <c r="M4685" s="20" t="str">
        <f>IFERROR(VLOOKUP(B4685,属性中转表!$K$2:$O$21,5,FALSE),"")</f>
        <v/>
      </c>
      <c r="N4685" s="20" t="str">
        <f>IF(B4685=25,VLOOKUP(A4685,英雄数据表!A:L,8,FALSE),IF(B4685=50,VLOOKUP(A4685,英雄数据表!A:L,12,0),""))</f>
        <v/>
      </c>
    </row>
    <row r="4686" spans="1:14" x14ac:dyDescent="0.3">
      <c r="A4686" s="20">
        <v>34036</v>
      </c>
      <c r="B4686" s="21">
        <f t="shared" si="310"/>
        <v>85</v>
      </c>
      <c r="C4686" s="21">
        <v>5</v>
      </c>
      <c r="D4686" s="21">
        <f>VLOOKUP(A4686,英雄数据表!A:D,4,0)</f>
        <v>3</v>
      </c>
      <c r="E4686" s="20" t="str">
        <f>VLOOKUP(A4686,英雄数据表!A:C,3,0)</f>
        <v>噬魂拳刃</v>
      </c>
      <c r="F4686" s="20">
        <f t="shared" si="311"/>
        <v>34036</v>
      </c>
      <c r="G4686" s="20">
        <f t="shared" si="312"/>
        <v>34036</v>
      </c>
      <c r="H4686" s="21" t="str">
        <f>VLOOKUP(B4686,属性中转表!A:F,6,FALSE)</f>
        <v>"hp":372600,"atk":10350</v>
      </c>
      <c r="I4686" s="20" t="str">
        <f>IF(VLOOKUP(B4686,属性中转表!A:G,7,FALSE)=0,"",VLOOKUP(VLOOKUP(B4686,属性中转表!A:G,7,FALSE),属性中转表!$K$2:$P$21,6,0))&amp;IF(VLOOKUP(B4686,属性中转表!A:G,7,FALSE)&gt;=50,VLOOKUP(A4686,英雄数据表!A:K,9,0),IF(VLOOKUP(B4686,属性中转表!A:G,7,FALSE)&gt;=25,VLOOKUP(A4686,英雄数据表!A:K,5,0),""))</f>
        <v>"atk":600,"hp":10000,"undpspro":200,"pvpdpspro":100,"pvpundpspro":100,"speed":10,"baojipro":350</v>
      </c>
      <c r="J4686" s="20" t="str">
        <f>IF(I4686="","",属性中转表!$I$1&amp;(IF(VLOOKUP(B4686,属性中转表!A:G,7,FALSE)=0,0,VLOOKUP(VLOOKUP(B4686,属性中转表!A:G,7,FALSE),属性中转表!$K$2:$P$21,4,0)))+IFERROR(VLOOKUP(A4686,英雄数据表!A:K,IF(武魂!B4686&gt;=50,10,IF(武魂!B4686&gt;=25,6)),0),0))</f>
        <v>,"dpspro":200</v>
      </c>
      <c r="K4686" s="32" t="str">
        <f t="shared" si="313"/>
        <v>"atk":600,"hp":10000,"undpspro":200,"pvpdpspro":100,"pvpundpspro":100,"speed":10,"baojipro":350,"dpspro":200</v>
      </c>
      <c r="L4686" s="20" t="str">
        <f>IF(B4686&gt;=50,VLOOKUP(A4686,英雄数据表!A:L,11,FALSE),IF(B4686&gt;=25,VLOOKUP(A4686,英雄数据表!A:L,7,0),""))</f>
        <v/>
      </c>
      <c r="M4686" s="20" t="str">
        <f>IFERROR(VLOOKUP(B4686,属性中转表!$K$2:$O$21,5,FALSE),"")</f>
        <v>"dpspro":50</v>
      </c>
      <c r="N4686" s="20" t="str">
        <f>IF(B4686=25,VLOOKUP(A4686,英雄数据表!A:L,8,FALSE),IF(B4686=50,VLOOKUP(A4686,英雄数据表!A:L,12,0),""))</f>
        <v/>
      </c>
    </row>
    <row r="4687" spans="1:14" x14ac:dyDescent="0.3">
      <c r="A4687" s="20">
        <v>34036</v>
      </c>
      <c r="B4687" s="21">
        <f t="shared" si="310"/>
        <v>86</v>
      </c>
      <c r="C4687" s="21">
        <v>5</v>
      </c>
      <c r="D4687" s="21">
        <f>VLOOKUP(A4687,英雄数据表!A:D,4,0)</f>
        <v>3</v>
      </c>
      <c r="E4687" s="20" t="str">
        <f>VLOOKUP(A4687,英雄数据表!A:C,3,0)</f>
        <v>噬魂拳刃</v>
      </c>
      <c r="F4687" s="20">
        <f t="shared" si="311"/>
        <v>34036</v>
      </c>
      <c r="G4687" s="20">
        <f t="shared" si="312"/>
        <v>34036</v>
      </c>
      <c r="H4687" s="21" t="str">
        <f>VLOOKUP(B4687,属性中转表!A:F,6,FALSE)</f>
        <v>"hp":378000,"atk":10500</v>
      </c>
      <c r="I4687" s="20" t="str">
        <f>IF(VLOOKUP(B4687,属性中转表!A:G,7,FALSE)=0,"",VLOOKUP(VLOOKUP(B4687,属性中转表!A:G,7,FALSE),属性中转表!$K$2:$P$21,6,0))&amp;IF(VLOOKUP(B4687,属性中转表!A:G,7,FALSE)&gt;=50,VLOOKUP(A4687,英雄数据表!A:K,9,0),IF(VLOOKUP(B4687,属性中转表!A:G,7,FALSE)&gt;=25,VLOOKUP(A4687,英雄数据表!A:K,5,0),""))</f>
        <v>"atk":600,"hp":10000,"undpspro":200,"pvpdpspro":100,"pvpundpspro":100,"speed":10,"baojipro":350</v>
      </c>
      <c r="J4687" s="20" t="str">
        <f>IF(I4687="","",属性中转表!$I$1&amp;(IF(VLOOKUP(B4687,属性中转表!A:G,7,FALSE)=0,0,VLOOKUP(VLOOKUP(B4687,属性中转表!A:G,7,FALSE),属性中转表!$K$2:$P$21,4,0)))+IFERROR(VLOOKUP(A4687,英雄数据表!A:K,IF(武魂!B4687&gt;=50,10,IF(武魂!B4687&gt;=25,6)),0),0))</f>
        <v>,"dpspro":200</v>
      </c>
      <c r="K4687" s="32" t="str">
        <f t="shared" si="313"/>
        <v>"atk":600,"hp":10000,"undpspro":200,"pvpdpspro":100,"pvpundpspro":100,"speed":10,"baojipro":350,"dpspro":200</v>
      </c>
      <c r="L4687" s="20" t="str">
        <f>IF(B4687&gt;=50,VLOOKUP(A4687,英雄数据表!A:L,11,FALSE),IF(B4687&gt;=25,VLOOKUP(A4687,英雄数据表!A:L,7,0),""))</f>
        <v/>
      </c>
      <c r="M4687" s="20" t="str">
        <f>IFERROR(VLOOKUP(B4687,属性中转表!$K$2:$O$21,5,FALSE),"")</f>
        <v/>
      </c>
      <c r="N4687" s="20" t="str">
        <f>IF(B4687=25,VLOOKUP(A4687,英雄数据表!A:L,8,FALSE),IF(B4687=50,VLOOKUP(A4687,英雄数据表!A:L,12,0),""))</f>
        <v/>
      </c>
    </row>
    <row r="4688" spans="1:14" x14ac:dyDescent="0.3">
      <c r="A4688" s="20">
        <v>34036</v>
      </c>
      <c r="B4688" s="21">
        <f t="shared" si="310"/>
        <v>87</v>
      </c>
      <c r="C4688" s="21">
        <v>5</v>
      </c>
      <c r="D4688" s="21">
        <f>VLOOKUP(A4688,英雄数据表!A:D,4,0)</f>
        <v>3</v>
      </c>
      <c r="E4688" s="20" t="str">
        <f>VLOOKUP(A4688,英雄数据表!A:C,3,0)</f>
        <v>噬魂拳刃</v>
      </c>
      <c r="F4688" s="20">
        <f t="shared" si="311"/>
        <v>34036</v>
      </c>
      <c r="G4688" s="20">
        <f t="shared" si="312"/>
        <v>34036</v>
      </c>
      <c r="H4688" s="21" t="str">
        <f>VLOOKUP(B4688,属性中转表!A:F,6,FALSE)</f>
        <v>"hp":383400,"atk":10650</v>
      </c>
      <c r="I4688" s="20" t="str">
        <f>IF(VLOOKUP(B4688,属性中转表!A:G,7,FALSE)=0,"",VLOOKUP(VLOOKUP(B4688,属性中转表!A:G,7,FALSE),属性中转表!$K$2:$P$21,6,0))&amp;IF(VLOOKUP(B4688,属性中转表!A:G,7,FALSE)&gt;=50,VLOOKUP(A4688,英雄数据表!A:K,9,0),IF(VLOOKUP(B4688,属性中转表!A:G,7,FALSE)&gt;=25,VLOOKUP(A4688,英雄数据表!A:K,5,0),""))</f>
        <v>"atk":600,"hp":10000,"undpspro":200,"pvpdpspro":100,"pvpundpspro":100,"speed":10,"baojipro":350</v>
      </c>
      <c r="J4688" s="20" t="str">
        <f>IF(I4688="","",属性中转表!$I$1&amp;(IF(VLOOKUP(B4688,属性中转表!A:G,7,FALSE)=0,0,VLOOKUP(VLOOKUP(B4688,属性中转表!A:G,7,FALSE),属性中转表!$K$2:$P$21,4,0)))+IFERROR(VLOOKUP(A4688,英雄数据表!A:K,IF(武魂!B4688&gt;=50,10,IF(武魂!B4688&gt;=25,6)),0),0))</f>
        <v>,"dpspro":200</v>
      </c>
      <c r="K4688" s="32" t="str">
        <f t="shared" si="313"/>
        <v>"atk":600,"hp":10000,"undpspro":200,"pvpdpspro":100,"pvpundpspro":100,"speed":10,"baojipro":350,"dpspro":200</v>
      </c>
      <c r="L4688" s="20" t="str">
        <f>IF(B4688&gt;=50,VLOOKUP(A4688,英雄数据表!A:L,11,FALSE),IF(B4688&gt;=25,VLOOKUP(A4688,英雄数据表!A:L,7,0),""))</f>
        <v/>
      </c>
      <c r="M4688" s="20" t="str">
        <f>IFERROR(VLOOKUP(B4688,属性中转表!$K$2:$O$21,5,FALSE),"")</f>
        <v/>
      </c>
      <c r="N4688" s="20" t="str">
        <f>IF(B4688=25,VLOOKUP(A4688,英雄数据表!A:L,8,FALSE),IF(B4688=50,VLOOKUP(A4688,英雄数据表!A:L,12,0),""))</f>
        <v/>
      </c>
    </row>
    <row r="4689" spans="1:14" x14ac:dyDescent="0.3">
      <c r="A4689" s="20">
        <v>34036</v>
      </c>
      <c r="B4689" s="21">
        <f t="shared" si="310"/>
        <v>88</v>
      </c>
      <c r="C4689" s="21">
        <v>5</v>
      </c>
      <c r="D4689" s="21">
        <f>VLOOKUP(A4689,英雄数据表!A:D,4,0)</f>
        <v>3</v>
      </c>
      <c r="E4689" s="20" t="str">
        <f>VLOOKUP(A4689,英雄数据表!A:C,3,0)</f>
        <v>噬魂拳刃</v>
      </c>
      <c r="F4689" s="20">
        <f t="shared" si="311"/>
        <v>34036</v>
      </c>
      <c r="G4689" s="20">
        <f t="shared" si="312"/>
        <v>34036</v>
      </c>
      <c r="H4689" s="21" t="str">
        <f>VLOOKUP(B4689,属性中转表!A:F,6,FALSE)</f>
        <v>"hp":388800,"atk":10800</v>
      </c>
      <c r="I4689" s="20" t="str">
        <f>IF(VLOOKUP(B4689,属性中转表!A:G,7,FALSE)=0,"",VLOOKUP(VLOOKUP(B4689,属性中转表!A:G,7,FALSE),属性中转表!$K$2:$P$21,6,0))&amp;IF(VLOOKUP(B4689,属性中转表!A:G,7,FALSE)&gt;=50,VLOOKUP(A4689,英雄数据表!A:K,9,0),IF(VLOOKUP(B4689,属性中转表!A:G,7,FALSE)&gt;=25,VLOOKUP(A4689,英雄数据表!A:K,5,0),""))</f>
        <v>"atk":600,"hp":10000,"undpspro":200,"pvpdpspro":100,"pvpundpspro":100,"speed":10,"baojipro":350</v>
      </c>
      <c r="J4689" s="20" t="str">
        <f>IF(I4689="","",属性中转表!$I$1&amp;(IF(VLOOKUP(B4689,属性中转表!A:G,7,FALSE)=0,0,VLOOKUP(VLOOKUP(B4689,属性中转表!A:G,7,FALSE),属性中转表!$K$2:$P$21,4,0)))+IFERROR(VLOOKUP(A4689,英雄数据表!A:K,IF(武魂!B4689&gt;=50,10,IF(武魂!B4689&gt;=25,6)),0),0))</f>
        <v>,"dpspro":200</v>
      </c>
      <c r="K4689" s="32" t="str">
        <f t="shared" si="313"/>
        <v>"atk":600,"hp":10000,"undpspro":200,"pvpdpspro":100,"pvpundpspro":100,"speed":10,"baojipro":350,"dpspro":200</v>
      </c>
      <c r="L4689" s="20" t="str">
        <f>IF(B4689&gt;=50,VLOOKUP(A4689,英雄数据表!A:L,11,FALSE),IF(B4689&gt;=25,VLOOKUP(A4689,英雄数据表!A:L,7,0),""))</f>
        <v/>
      </c>
      <c r="M4689" s="20" t="str">
        <f>IFERROR(VLOOKUP(B4689,属性中转表!$K$2:$O$21,5,FALSE),"")</f>
        <v/>
      </c>
      <c r="N4689" s="20" t="str">
        <f>IF(B4689=25,VLOOKUP(A4689,英雄数据表!A:L,8,FALSE),IF(B4689=50,VLOOKUP(A4689,英雄数据表!A:L,12,0),""))</f>
        <v/>
      </c>
    </row>
    <row r="4690" spans="1:14" x14ac:dyDescent="0.3">
      <c r="A4690" s="20">
        <v>34036</v>
      </c>
      <c r="B4690" s="21">
        <f t="shared" si="310"/>
        <v>89</v>
      </c>
      <c r="C4690" s="21">
        <v>5</v>
      </c>
      <c r="D4690" s="21">
        <f>VLOOKUP(A4690,英雄数据表!A:D,4,0)</f>
        <v>3</v>
      </c>
      <c r="E4690" s="20" t="str">
        <f>VLOOKUP(A4690,英雄数据表!A:C,3,0)</f>
        <v>噬魂拳刃</v>
      </c>
      <c r="F4690" s="20">
        <f t="shared" si="311"/>
        <v>34036</v>
      </c>
      <c r="G4690" s="20">
        <f t="shared" si="312"/>
        <v>34036</v>
      </c>
      <c r="H4690" s="21" t="str">
        <f>VLOOKUP(B4690,属性中转表!A:F,6,FALSE)</f>
        <v>"hp":394200,"atk":10950</v>
      </c>
      <c r="I4690" s="20" t="str">
        <f>IF(VLOOKUP(B4690,属性中转表!A:G,7,FALSE)=0,"",VLOOKUP(VLOOKUP(B4690,属性中转表!A:G,7,FALSE),属性中转表!$K$2:$P$21,6,0))&amp;IF(VLOOKUP(B4690,属性中转表!A:G,7,FALSE)&gt;=50,VLOOKUP(A4690,英雄数据表!A:K,9,0),IF(VLOOKUP(B4690,属性中转表!A:G,7,FALSE)&gt;=25,VLOOKUP(A4690,英雄数据表!A:K,5,0),""))</f>
        <v>"atk":600,"hp":10000,"undpspro":200,"pvpdpspro":100,"pvpundpspro":100,"speed":10,"baojipro":350</v>
      </c>
      <c r="J4690" s="20" t="str">
        <f>IF(I4690="","",属性中转表!$I$1&amp;(IF(VLOOKUP(B4690,属性中转表!A:G,7,FALSE)=0,0,VLOOKUP(VLOOKUP(B4690,属性中转表!A:G,7,FALSE),属性中转表!$K$2:$P$21,4,0)))+IFERROR(VLOOKUP(A4690,英雄数据表!A:K,IF(武魂!B4690&gt;=50,10,IF(武魂!B4690&gt;=25,6)),0),0))</f>
        <v>,"dpspro":200</v>
      </c>
      <c r="K4690" s="32" t="str">
        <f t="shared" si="313"/>
        <v>"atk":600,"hp":10000,"undpspro":200,"pvpdpspro":100,"pvpundpspro":100,"speed":10,"baojipro":350,"dpspro":200</v>
      </c>
      <c r="L4690" s="20" t="str">
        <f>IF(B4690&gt;=50,VLOOKUP(A4690,英雄数据表!A:L,11,FALSE),IF(B4690&gt;=25,VLOOKUP(A4690,英雄数据表!A:L,7,0),""))</f>
        <v/>
      </c>
      <c r="M4690" s="20" t="str">
        <f>IFERROR(VLOOKUP(B4690,属性中转表!$K$2:$O$21,5,FALSE),"")</f>
        <v/>
      </c>
      <c r="N4690" s="20" t="str">
        <f>IF(B4690=25,VLOOKUP(A4690,英雄数据表!A:L,8,FALSE),IF(B4690=50,VLOOKUP(A4690,英雄数据表!A:L,12,0),""))</f>
        <v/>
      </c>
    </row>
    <row r="4691" spans="1:14" x14ac:dyDescent="0.3">
      <c r="A4691" s="20">
        <v>34036</v>
      </c>
      <c r="B4691" s="21">
        <f t="shared" si="310"/>
        <v>90</v>
      </c>
      <c r="C4691" s="21">
        <v>5</v>
      </c>
      <c r="D4691" s="21">
        <f>VLOOKUP(A4691,英雄数据表!A:D,4,0)</f>
        <v>3</v>
      </c>
      <c r="E4691" s="20" t="str">
        <f>VLOOKUP(A4691,英雄数据表!A:C,3,0)</f>
        <v>噬魂拳刃</v>
      </c>
      <c r="F4691" s="20">
        <f t="shared" si="311"/>
        <v>34036</v>
      </c>
      <c r="G4691" s="20">
        <f t="shared" si="312"/>
        <v>34036</v>
      </c>
      <c r="H4691" s="21" t="str">
        <f>VLOOKUP(B4691,属性中转表!A:F,6,FALSE)</f>
        <v>"hp":399600,"atk":11100</v>
      </c>
      <c r="I4691" s="20" t="str">
        <f>IF(VLOOKUP(B4691,属性中转表!A:G,7,FALSE)=0,"",VLOOKUP(VLOOKUP(B4691,属性中转表!A:G,7,FALSE),属性中转表!$K$2:$P$21,6,0))&amp;IF(VLOOKUP(B4691,属性中转表!A:G,7,FALSE)&gt;=50,VLOOKUP(A4691,英雄数据表!A:K,9,0),IF(VLOOKUP(B4691,属性中转表!A:G,7,FALSE)&gt;=25,VLOOKUP(A4691,英雄数据表!A:K,5,0),""))</f>
        <v>"atk":600,"hp":10000,"undpspro":200,"pvpdpspro":150,"pvpundpspro":100,"speed":10,"baojipro":350</v>
      </c>
      <c r="J4691" s="20" t="str">
        <f>IF(I4691="","",属性中转表!$I$1&amp;(IF(VLOOKUP(B4691,属性中转表!A:G,7,FALSE)=0,0,VLOOKUP(VLOOKUP(B4691,属性中转表!A:G,7,FALSE),属性中转表!$K$2:$P$21,4,0)))+IFERROR(VLOOKUP(A4691,英雄数据表!A:K,IF(武魂!B4691&gt;=50,10,IF(武魂!B4691&gt;=25,6)),0),0))</f>
        <v>,"dpspro":200</v>
      </c>
      <c r="K4691" s="32" t="str">
        <f t="shared" si="313"/>
        <v>"atk":600,"hp":10000,"undpspro":200,"pvpdpspro":150,"pvpundpspro":100,"speed":10,"baojipro":350,"dpspro":200</v>
      </c>
      <c r="L4691" s="20" t="str">
        <f>IF(B4691&gt;=50,VLOOKUP(A4691,英雄数据表!A:L,11,FALSE),IF(B4691&gt;=25,VLOOKUP(A4691,英雄数据表!A:L,7,0),""))</f>
        <v/>
      </c>
      <c r="M4691" s="20" t="str">
        <f>IFERROR(VLOOKUP(B4691,属性中转表!$K$2:$O$21,5,FALSE),"")</f>
        <v>"pvpdpspro":50</v>
      </c>
      <c r="N4691" s="20" t="str">
        <f>IF(B4691=25,VLOOKUP(A4691,英雄数据表!A:L,8,FALSE),IF(B4691=50,VLOOKUP(A4691,英雄数据表!A:L,12,0),""))</f>
        <v/>
      </c>
    </row>
    <row r="4692" spans="1:14" x14ac:dyDescent="0.3">
      <c r="A4692" s="20">
        <v>34036</v>
      </c>
      <c r="B4692" s="21">
        <f t="shared" si="310"/>
        <v>91</v>
      </c>
      <c r="C4692" s="21">
        <v>5</v>
      </c>
      <c r="D4692" s="21">
        <f>VLOOKUP(A4692,英雄数据表!A:D,4,0)</f>
        <v>3</v>
      </c>
      <c r="E4692" s="20" t="str">
        <f>VLOOKUP(A4692,英雄数据表!A:C,3,0)</f>
        <v>噬魂拳刃</v>
      </c>
      <c r="F4692" s="20">
        <f t="shared" si="311"/>
        <v>34036</v>
      </c>
      <c r="G4692" s="20">
        <f t="shared" si="312"/>
        <v>34036</v>
      </c>
      <c r="H4692" s="21" t="str">
        <f>VLOOKUP(B4692,属性中转表!A:F,6,FALSE)</f>
        <v>"hp":405000,"atk":11250</v>
      </c>
      <c r="I4692" s="20" t="str">
        <f>IF(VLOOKUP(B4692,属性中转表!A:G,7,FALSE)=0,"",VLOOKUP(VLOOKUP(B4692,属性中转表!A:G,7,FALSE),属性中转表!$K$2:$P$21,6,0))&amp;IF(VLOOKUP(B4692,属性中转表!A:G,7,FALSE)&gt;=50,VLOOKUP(A4692,英雄数据表!A:K,9,0),IF(VLOOKUP(B4692,属性中转表!A:G,7,FALSE)&gt;=25,VLOOKUP(A4692,英雄数据表!A:K,5,0),""))</f>
        <v>"atk":600,"hp":10000,"undpspro":200,"pvpdpspro":150,"pvpundpspro":100,"speed":10,"baojipro":350</v>
      </c>
      <c r="J4692" s="20" t="str">
        <f>IF(I4692="","",属性中转表!$I$1&amp;(IF(VLOOKUP(B4692,属性中转表!A:G,7,FALSE)=0,0,VLOOKUP(VLOOKUP(B4692,属性中转表!A:G,7,FALSE),属性中转表!$K$2:$P$21,4,0)))+IFERROR(VLOOKUP(A4692,英雄数据表!A:K,IF(武魂!B4692&gt;=50,10,IF(武魂!B4692&gt;=25,6)),0),0))</f>
        <v>,"dpspro":200</v>
      </c>
      <c r="K4692" s="32" t="str">
        <f t="shared" si="313"/>
        <v>"atk":600,"hp":10000,"undpspro":200,"pvpdpspro":150,"pvpundpspro":100,"speed":10,"baojipro":350,"dpspro":200</v>
      </c>
      <c r="L4692" s="20" t="str">
        <f>IF(B4692&gt;=50,VLOOKUP(A4692,英雄数据表!A:L,11,FALSE),IF(B4692&gt;=25,VLOOKUP(A4692,英雄数据表!A:L,7,0),""))</f>
        <v/>
      </c>
      <c r="M4692" s="20" t="str">
        <f>IFERROR(VLOOKUP(B4692,属性中转表!$K$2:$O$21,5,FALSE),"")</f>
        <v/>
      </c>
      <c r="N4692" s="20" t="str">
        <f>IF(B4692=25,VLOOKUP(A4692,英雄数据表!A:L,8,FALSE),IF(B4692=50,VLOOKUP(A4692,英雄数据表!A:L,12,0),""))</f>
        <v/>
      </c>
    </row>
    <row r="4693" spans="1:14" x14ac:dyDescent="0.3">
      <c r="A4693" s="20">
        <v>34036</v>
      </c>
      <c r="B4693" s="21">
        <f t="shared" si="310"/>
        <v>92</v>
      </c>
      <c r="C4693" s="21">
        <v>5</v>
      </c>
      <c r="D4693" s="21">
        <f>VLOOKUP(A4693,英雄数据表!A:D,4,0)</f>
        <v>3</v>
      </c>
      <c r="E4693" s="20" t="str">
        <f>VLOOKUP(A4693,英雄数据表!A:C,3,0)</f>
        <v>噬魂拳刃</v>
      </c>
      <c r="F4693" s="20">
        <f t="shared" si="311"/>
        <v>34036</v>
      </c>
      <c r="G4693" s="20">
        <f t="shared" si="312"/>
        <v>34036</v>
      </c>
      <c r="H4693" s="21" t="str">
        <f>VLOOKUP(B4693,属性中转表!A:F,6,FALSE)</f>
        <v>"hp":410400,"atk":11400</v>
      </c>
      <c r="I4693" s="20" t="str">
        <f>IF(VLOOKUP(B4693,属性中转表!A:G,7,FALSE)=0,"",VLOOKUP(VLOOKUP(B4693,属性中转表!A:G,7,FALSE),属性中转表!$K$2:$P$21,6,0))&amp;IF(VLOOKUP(B4693,属性中转表!A:G,7,FALSE)&gt;=50,VLOOKUP(A4693,英雄数据表!A:K,9,0),IF(VLOOKUP(B4693,属性中转表!A:G,7,FALSE)&gt;=25,VLOOKUP(A4693,英雄数据表!A:K,5,0),""))</f>
        <v>"atk":600,"hp":10000,"undpspro":200,"pvpdpspro":150,"pvpundpspro":100,"speed":10,"baojipro":350</v>
      </c>
      <c r="J4693" s="20" t="str">
        <f>IF(I4693="","",属性中转表!$I$1&amp;(IF(VLOOKUP(B4693,属性中转表!A:G,7,FALSE)=0,0,VLOOKUP(VLOOKUP(B4693,属性中转表!A:G,7,FALSE),属性中转表!$K$2:$P$21,4,0)))+IFERROR(VLOOKUP(A4693,英雄数据表!A:K,IF(武魂!B4693&gt;=50,10,IF(武魂!B4693&gt;=25,6)),0),0))</f>
        <v>,"dpspro":200</v>
      </c>
      <c r="K4693" s="32" t="str">
        <f t="shared" si="313"/>
        <v>"atk":600,"hp":10000,"undpspro":200,"pvpdpspro":150,"pvpundpspro":100,"speed":10,"baojipro":350,"dpspro":200</v>
      </c>
      <c r="L4693" s="20" t="str">
        <f>IF(B4693&gt;=50,VLOOKUP(A4693,英雄数据表!A:L,11,FALSE),IF(B4693&gt;=25,VLOOKUP(A4693,英雄数据表!A:L,7,0),""))</f>
        <v/>
      </c>
      <c r="M4693" s="20" t="str">
        <f>IFERROR(VLOOKUP(B4693,属性中转表!$K$2:$O$21,5,FALSE),"")</f>
        <v/>
      </c>
      <c r="N4693" s="20" t="str">
        <f>IF(B4693=25,VLOOKUP(A4693,英雄数据表!A:L,8,FALSE),IF(B4693=50,VLOOKUP(A4693,英雄数据表!A:L,12,0),""))</f>
        <v/>
      </c>
    </row>
    <row r="4694" spans="1:14" x14ac:dyDescent="0.3">
      <c r="A4694" s="20">
        <v>34036</v>
      </c>
      <c r="B4694" s="21">
        <f t="shared" si="310"/>
        <v>93</v>
      </c>
      <c r="C4694" s="21">
        <v>5</v>
      </c>
      <c r="D4694" s="21">
        <f>VLOOKUP(A4694,英雄数据表!A:D,4,0)</f>
        <v>3</v>
      </c>
      <c r="E4694" s="20" t="str">
        <f>VLOOKUP(A4694,英雄数据表!A:C,3,0)</f>
        <v>噬魂拳刃</v>
      </c>
      <c r="F4694" s="20">
        <f t="shared" si="311"/>
        <v>34036</v>
      </c>
      <c r="G4694" s="20">
        <f t="shared" si="312"/>
        <v>34036</v>
      </c>
      <c r="H4694" s="21" t="str">
        <f>VLOOKUP(B4694,属性中转表!A:F,6,FALSE)</f>
        <v>"hp":415800,"atk":11550</v>
      </c>
      <c r="I4694" s="20" t="str">
        <f>IF(VLOOKUP(B4694,属性中转表!A:G,7,FALSE)=0,"",VLOOKUP(VLOOKUP(B4694,属性中转表!A:G,7,FALSE),属性中转表!$K$2:$P$21,6,0))&amp;IF(VLOOKUP(B4694,属性中转表!A:G,7,FALSE)&gt;=50,VLOOKUP(A4694,英雄数据表!A:K,9,0),IF(VLOOKUP(B4694,属性中转表!A:G,7,FALSE)&gt;=25,VLOOKUP(A4694,英雄数据表!A:K,5,0),""))</f>
        <v>"atk":600,"hp":10000,"undpspro":200,"pvpdpspro":150,"pvpundpspro":100,"speed":10,"baojipro":350</v>
      </c>
      <c r="J4694" s="20" t="str">
        <f>IF(I4694="","",属性中转表!$I$1&amp;(IF(VLOOKUP(B4694,属性中转表!A:G,7,FALSE)=0,0,VLOOKUP(VLOOKUP(B4694,属性中转表!A:G,7,FALSE),属性中转表!$K$2:$P$21,4,0)))+IFERROR(VLOOKUP(A4694,英雄数据表!A:K,IF(武魂!B4694&gt;=50,10,IF(武魂!B4694&gt;=25,6)),0),0))</f>
        <v>,"dpspro":200</v>
      </c>
      <c r="K4694" s="32" t="str">
        <f t="shared" si="313"/>
        <v>"atk":600,"hp":10000,"undpspro":200,"pvpdpspro":150,"pvpundpspro":100,"speed":10,"baojipro":350,"dpspro":200</v>
      </c>
      <c r="L4694" s="20" t="str">
        <f>IF(B4694&gt;=50,VLOOKUP(A4694,英雄数据表!A:L,11,FALSE),IF(B4694&gt;=25,VLOOKUP(A4694,英雄数据表!A:L,7,0),""))</f>
        <v/>
      </c>
      <c r="M4694" s="20" t="str">
        <f>IFERROR(VLOOKUP(B4694,属性中转表!$K$2:$O$21,5,FALSE),"")</f>
        <v/>
      </c>
      <c r="N4694" s="20" t="str">
        <f>IF(B4694=25,VLOOKUP(A4694,英雄数据表!A:L,8,FALSE),IF(B4694=50,VLOOKUP(A4694,英雄数据表!A:L,12,0),""))</f>
        <v/>
      </c>
    </row>
    <row r="4695" spans="1:14" x14ac:dyDescent="0.3">
      <c r="A4695" s="20">
        <v>34036</v>
      </c>
      <c r="B4695" s="21">
        <f t="shared" si="310"/>
        <v>94</v>
      </c>
      <c r="C4695" s="21">
        <v>5</v>
      </c>
      <c r="D4695" s="21">
        <f>VLOOKUP(A4695,英雄数据表!A:D,4,0)</f>
        <v>3</v>
      </c>
      <c r="E4695" s="20" t="str">
        <f>VLOOKUP(A4695,英雄数据表!A:C,3,0)</f>
        <v>噬魂拳刃</v>
      </c>
      <c r="F4695" s="20">
        <f t="shared" si="311"/>
        <v>34036</v>
      </c>
      <c r="G4695" s="20">
        <f t="shared" si="312"/>
        <v>34036</v>
      </c>
      <c r="H4695" s="21" t="str">
        <f>VLOOKUP(B4695,属性中转表!A:F,6,FALSE)</f>
        <v>"hp":421200,"atk":11700</v>
      </c>
      <c r="I4695" s="20" t="str">
        <f>IF(VLOOKUP(B4695,属性中转表!A:G,7,FALSE)=0,"",VLOOKUP(VLOOKUP(B4695,属性中转表!A:G,7,FALSE),属性中转表!$K$2:$P$21,6,0))&amp;IF(VLOOKUP(B4695,属性中转表!A:G,7,FALSE)&gt;=50,VLOOKUP(A4695,英雄数据表!A:K,9,0),IF(VLOOKUP(B4695,属性中转表!A:G,7,FALSE)&gt;=25,VLOOKUP(A4695,英雄数据表!A:K,5,0),""))</f>
        <v>"atk":600,"hp":10000,"undpspro":200,"pvpdpspro":150,"pvpundpspro":100,"speed":10,"baojipro":350</v>
      </c>
      <c r="J4695" s="20" t="str">
        <f>IF(I4695="","",属性中转表!$I$1&amp;(IF(VLOOKUP(B4695,属性中转表!A:G,7,FALSE)=0,0,VLOOKUP(VLOOKUP(B4695,属性中转表!A:G,7,FALSE),属性中转表!$K$2:$P$21,4,0)))+IFERROR(VLOOKUP(A4695,英雄数据表!A:K,IF(武魂!B4695&gt;=50,10,IF(武魂!B4695&gt;=25,6)),0),0))</f>
        <v>,"dpspro":200</v>
      </c>
      <c r="K4695" s="32" t="str">
        <f t="shared" si="313"/>
        <v>"atk":600,"hp":10000,"undpspro":200,"pvpdpspro":150,"pvpundpspro":100,"speed":10,"baojipro":350,"dpspro":200</v>
      </c>
      <c r="L4695" s="20" t="str">
        <f>IF(B4695&gt;=50,VLOOKUP(A4695,英雄数据表!A:L,11,FALSE),IF(B4695&gt;=25,VLOOKUP(A4695,英雄数据表!A:L,7,0),""))</f>
        <v/>
      </c>
      <c r="M4695" s="20" t="str">
        <f>IFERROR(VLOOKUP(B4695,属性中转表!$K$2:$O$21,5,FALSE),"")</f>
        <v/>
      </c>
      <c r="N4695" s="20" t="str">
        <f>IF(B4695=25,VLOOKUP(A4695,英雄数据表!A:L,8,FALSE),IF(B4695=50,VLOOKUP(A4695,英雄数据表!A:L,12,0),""))</f>
        <v/>
      </c>
    </row>
    <row r="4696" spans="1:14" x14ac:dyDescent="0.3">
      <c r="A4696" s="20">
        <v>34036</v>
      </c>
      <c r="B4696" s="21">
        <f t="shared" si="310"/>
        <v>95</v>
      </c>
      <c r="C4696" s="21">
        <v>5</v>
      </c>
      <c r="D4696" s="21">
        <f>VLOOKUP(A4696,英雄数据表!A:D,4,0)</f>
        <v>3</v>
      </c>
      <c r="E4696" s="20" t="str">
        <f>VLOOKUP(A4696,英雄数据表!A:C,3,0)</f>
        <v>噬魂拳刃</v>
      </c>
      <c r="F4696" s="20">
        <f t="shared" si="311"/>
        <v>34036</v>
      </c>
      <c r="G4696" s="20">
        <f t="shared" si="312"/>
        <v>34036</v>
      </c>
      <c r="H4696" s="21" t="str">
        <f>VLOOKUP(B4696,属性中转表!A:F,6,FALSE)</f>
        <v>"hp":426600,"atk":11850</v>
      </c>
      <c r="I4696" s="20" t="str">
        <f>IF(VLOOKUP(B4696,属性中转表!A:G,7,FALSE)=0,"",VLOOKUP(VLOOKUP(B4696,属性中转表!A:G,7,FALSE),属性中转表!$K$2:$P$21,6,0))&amp;IF(VLOOKUP(B4696,属性中转表!A:G,7,FALSE)&gt;=50,VLOOKUP(A4696,英雄数据表!A:K,9,0),IF(VLOOKUP(B4696,属性中转表!A:G,7,FALSE)&gt;=25,VLOOKUP(A4696,英雄数据表!A:K,5,0),""))</f>
        <v>"atk":600,"hp":10000,"undpspro":200,"pvpdpspro":150,"pvpundpspro":150,"speed":10,"baojipro":350</v>
      </c>
      <c r="J4696" s="20" t="str">
        <f>IF(I4696="","",属性中转表!$I$1&amp;(IF(VLOOKUP(B4696,属性中转表!A:G,7,FALSE)=0,0,VLOOKUP(VLOOKUP(B4696,属性中转表!A:G,7,FALSE),属性中转表!$K$2:$P$21,4,0)))+IFERROR(VLOOKUP(A4696,英雄数据表!A:K,IF(武魂!B4696&gt;=50,10,IF(武魂!B4696&gt;=25,6)),0),0))</f>
        <v>,"dpspro":200</v>
      </c>
      <c r="K4696" s="32" t="str">
        <f t="shared" si="313"/>
        <v>"atk":600,"hp":10000,"undpspro":200,"pvpdpspro":150,"pvpundpspro":150,"speed":10,"baojipro":350,"dpspro":200</v>
      </c>
      <c r="L4696" s="20" t="str">
        <f>IF(B4696&gt;=50,VLOOKUP(A4696,英雄数据表!A:L,11,FALSE),IF(B4696&gt;=25,VLOOKUP(A4696,英雄数据表!A:L,7,0),""))</f>
        <v/>
      </c>
      <c r="M4696" s="20" t="str">
        <f>IFERROR(VLOOKUP(B4696,属性中转表!$K$2:$O$21,5,FALSE),"")</f>
        <v>"pvpundpspro":50</v>
      </c>
      <c r="N4696" s="20" t="str">
        <f>IF(B4696=25,VLOOKUP(A4696,英雄数据表!A:L,8,FALSE),IF(B4696=50,VLOOKUP(A4696,英雄数据表!A:L,12,0),""))</f>
        <v/>
      </c>
    </row>
    <row r="4697" spans="1:14" x14ac:dyDescent="0.3">
      <c r="A4697" s="20">
        <v>34036</v>
      </c>
      <c r="B4697" s="21">
        <f t="shared" si="310"/>
        <v>96</v>
      </c>
      <c r="C4697" s="21">
        <v>5</v>
      </c>
      <c r="D4697" s="21">
        <f>VLOOKUP(A4697,英雄数据表!A:D,4,0)</f>
        <v>3</v>
      </c>
      <c r="E4697" s="20" t="str">
        <f>VLOOKUP(A4697,英雄数据表!A:C,3,0)</f>
        <v>噬魂拳刃</v>
      </c>
      <c r="F4697" s="20">
        <f t="shared" si="311"/>
        <v>34036</v>
      </c>
      <c r="G4697" s="20">
        <f t="shared" si="312"/>
        <v>34036</v>
      </c>
      <c r="H4697" s="21" t="str">
        <f>VLOOKUP(B4697,属性中转表!A:F,6,FALSE)</f>
        <v>"hp":432000,"atk":12000</v>
      </c>
      <c r="I4697" s="20" t="str">
        <f>IF(VLOOKUP(B4697,属性中转表!A:G,7,FALSE)=0,"",VLOOKUP(VLOOKUP(B4697,属性中转表!A:G,7,FALSE),属性中转表!$K$2:$P$21,6,0))&amp;IF(VLOOKUP(B4697,属性中转表!A:G,7,FALSE)&gt;=50,VLOOKUP(A4697,英雄数据表!A:K,9,0),IF(VLOOKUP(B4697,属性中转表!A:G,7,FALSE)&gt;=25,VLOOKUP(A4697,英雄数据表!A:K,5,0),""))</f>
        <v>"atk":600,"hp":10000,"undpspro":200,"pvpdpspro":150,"pvpundpspro":150,"speed":10,"baojipro":350</v>
      </c>
      <c r="J4697" s="20" t="str">
        <f>IF(I4697="","",属性中转表!$I$1&amp;(IF(VLOOKUP(B4697,属性中转表!A:G,7,FALSE)=0,0,VLOOKUP(VLOOKUP(B4697,属性中转表!A:G,7,FALSE),属性中转表!$K$2:$P$21,4,0)))+IFERROR(VLOOKUP(A4697,英雄数据表!A:K,IF(武魂!B4697&gt;=50,10,IF(武魂!B4697&gt;=25,6)),0),0))</f>
        <v>,"dpspro":200</v>
      </c>
      <c r="K4697" s="32" t="str">
        <f t="shared" si="313"/>
        <v>"atk":600,"hp":10000,"undpspro":200,"pvpdpspro":150,"pvpundpspro":150,"speed":10,"baojipro":350,"dpspro":200</v>
      </c>
      <c r="L4697" s="20" t="str">
        <f>IF(B4697&gt;=50,VLOOKUP(A4697,英雄数据表!A:L,11,FALSE),IF(B4697&gt;=25,VLOOKUP(A4697,英雄数据表!A:L,7,0),""))</f>
        <v/>
      </c>
      <c r="M4697" s="20" t="str">
        <f>IFERROR(VLOOKUP(B4697,属性中转表!$K$2:$O$21,5,FALSE),"")</f>
        <v/>
      </c>
      <c r="N4697" s="20" t="str">
        <f>IF(B4697=25,VLOOKUP(A4697,英雄数据表!A:L,8,FALSE),IF(B4697=50,VLOOKUP(A4697,英雄数据表!A:L,12,0),""))</f>
        <v/>
      </c>
    </row>
    <row r="4698" spans="1:14" x14ac:dyDescent="0.3">
      <c r="A4698" s="20">
        <v>34036</v>
      </c>
      <c r="B4698" s="21">
        <f t="shared" si="310"/>
        <v>97</v>
      </c>
      <c r="C4698" s="21">
        <v>5</v>
      </c>
      <c r="D4698" s="21">
        <f>VLOOKUP(A4698,英雄数据表!A:D,4,0)</f>
        <v>3</v>
      </c>
      <c r="E4698" s="20" t="str">
        <f>VLOOKUP(A4698,英雄数据表!A:C,3,0)</f>
        <v>噬魂拳刃</v>
      </c>
      <c r="F4698" s="20">
        <f t="shared" si="311"/>
        <v>34036</v>
      </c>
      <c r="G4698" s="20">
        <f t="shared" si="312"/>
        <v>34036</v>
      </c>
      <c r="H4698" s="21" t="str">
        <f>VLOOKUP(B4698,属性中转表!A:F,6,FALSE)</f>
        <v>"hp":437400,"atk":12150</v>
      </c>
      <c r="I4698" s="20" t="str">
        <f>IF(VLOOKUP(B4698,属性中转表!A:G,7,FALSE)=0,"",VLOOKUP(VLOOKUP(B4698,属性中转表!A:G,7,FALSE),属性中转表!$K$2:$P$21,6,0))&amp;IF(VLOOKUP(B4698,属性中转表!A:G,7,FALSE)&gt;=50,VLOOKUP(A4698,英雄数据表!A:K,9,0),IF(VLOOKUP(B4698,属性中转表!A:G,7,FALSE)&gt;=25,VLOOKUP(A4698,英雄数据表!A:K,5,0),""))</f>
        <v>"atk":600,"hp":10000,"undpspro":200,"pvpdpspro":150,"pvpundpspro":150,"speed":10,"baojipro":350</v>
      </c>
      <c r="J4698" s="20" t="str">
        <f>IF(I4698="","",属性中转表!$I$1&amp;(IF(VLOOKUP(B4698,属性中转表!A:G,7,FALSE)=0,0,VLOOKUP(VLOOKUP(B4698,属性中转表!A:G,7,FALSE),属性中转表!$K$2:$P$21,4,0)))+IFERROR(VLOOKUP(A4698,英雄数据表!A:K,IF(武魂!B4698&gt;=50,10,IF(武魂!B4698&gt;=25,6)),0),0))</f>
        <v>,"dpspro":200</v>
      </c>
      <c r="K4698" s="32" t="str">
        <f t="shared" si="313"/>
        <v>"atk":600,"hp":10000,"undpspro":200,"pvpdpspro":150,"pvpundpspro":150,"speed":10,"baojipro":350,"dpspro":200</v>
      </c>
      <c r="L4698" s="20" t="str">
        <f>IF(B4698&gt;=50,VLOOKUP(A4698,英雄数据表!A:L,11,FALSE),IF(B4698&gt;=25,VLOOKUP(A4698,英雄数据表!A:L,7,0),""))</f>
        <v/>
      </c>
      <c r="M4698" s="20" t="str">
        <f>IFERROR(VLOOKUP(B4698,属性中转表!$K$2:$O$21,5,FALSE),"")</f>
        <v/>
      </c>
      <c r="N4698" s="20" t="str">
        <f>IF(B4698=25,VLOOKUP(A4698,英雄数据表!A:L,8,FALSE),IF(B4698=50,VLOOKUP(A4698,英雄数据表!A:L,12,0),""))</f>
        <v/>
      </c>
    </row>
    <row r="4699" spans="1:14" x14ac:dyDescent="0.3">
      <c r="A4699" s="20">
        <v>34036</v>
      </c>
      <c r="B4699" s="21">
        <f t="shared" si="310"/>
        <v>98</v>
      </c>
      <c r="C4699" s="21">
        <v>5</v>
      </c>
      <c r="D4699" s="21">
        <f>VLOOKUP(A4699,英雄数据表!A:D,4,0)</f>
        <v>3</v>
      </c>
      <c r="E4699" s="20" t="str">
        <f>VLOOKUP(A4699,英雄数据表!A:C,3,0)</f>
        <v>噬魂拳刃</v>
      </c>
      <c r="F4699" s="20">
        <f t="shared" si="311"/>
        <v>34036</v>
      </c>
      <c r="G4699" s="20">
        <f t="shared" si="312"/>
        <v>34036</v>
      </c>
      <c r="H4699" s="21" t="str">
        <f>VLOOKUP(B4699,属性中转表!A:F,6,FALSE)</f>
        <v>"hp":442800,"atk":12300</v>
      </c>
      <c r="I4699" s="20" t="str">
        <f>IF(VLOOKUP(B4699,属性中转表!A:G,7,FALSE)=0,"",VLOOKUP(VLOOKUP(B4699,属性中转表!A:G,7,FALSE),属性中转表!$K$2:$P$21,6,0))&amp;IF(VLOOKUP(B4699,属性中转表!A:G,7,FALSE)&gt;=50,VLOOKUP(A4699,英雄数据表!A:K,9,0),IF(VLOOKUP(B4699,属性中转表!A:G,7,FALSE)&gt;=25,VLOOKUP(A4699,英雄数据表!A:K,5,0),""))</f>
        <v>"atk":600,"hp":10000,"undpspro":200,"pvpdpspro":150,"pvpundpspro":150,"speed":10,"baojipro":350</v>
      </c>
      <c r="J4699" s="20" t="str">
        <f>IF(I4699="","",属性中转表!$I$1&amp;(IF(VLOOKUP(B4699,属性中转表!A:G,7,FALSE)=0,0,VLOOKUP(VLOOKUP(B4699,属性中转表!A:G,7,FALSE),属性中转表!$K$2:$P$21,4,0)))+IFERROR(VLOOKUP(A4699,英雄数据表!A:K,IF(武魂!B4699&gt;=50,10,IF(武魂!B4699&gt;=25,6)),0),0))</f>
        <v>,"dpspro":200</v>
      </c>
      <c r="K4699" s="32" t="str">
        <f t="shared" si="313"/>
        <v>"atk":600,"hp":10000,"undpspro":200,"pvpdpspro":150,"pvpundpspro":150,"speed":10,"baojipro":350,"dpspro":200</v>
      </c>
      <c r="L4699" s="20" t="str">
        <f>IF(B4699&gt;=50,VLOOKUP(A4699,英雄数据表!A:L,11,FALSE),IF(B4699&gt;=25,VLOOKUP(A4699,英雄数据表!A:L,7,0),""))</f>
        <v/>
      </c>
      <c r="M4699" s="20" t="str">
        <f>IFERROR(VLOOKUP(B4699,属性中转表!$K$2:$O$21,5,FALSE),"")</f>
        <v/>
      </c>
      <c r="N4699" s="20" t="str">
        <f>IF(B4699=25,VLOOKUP(A4699,英雄数据表!A:L,8,FALSE),IF(B4699=50,VLOOKUP(A4699,英雄数据表!A:L,12,0),""))</f>
        <v/>
      </c>
    </row>
    <row r="4700" spans="1:14" x14ac:dyDescent="0.3">
      <c r="A4700" s="20">
        <v>34036</v>
      </c>
      <c r="B4700" s="21">
        <f t="shared" si="310"/>
        <v>99</v>
      </c>
      <c r="C4700" s="21">
        <v>5</v>
      </c>
      <c r="D4700" s="21">
        <f>VLOOKUP(A4700,英雄数据表!A:D,4,0)</f>
        <v>3</v>
      </c>
      <c r="E4700" s="20" t="str">
        <f>VLOOKUP(A4700,英雄数据表!A:C,3,0)</f>
        <v>噬魂拳刃</v>
      </c>
      <c r="F4700" s="20">
        <f t="shared" si="311"/>
        <v>34036</v>
      </c>
      <c r="G4700" s="20">
        <f t="shared" si="312"/>
        <v>34036</v>
      </c>
      <c r="H4700" s="21" t="str">
        <f>VLOOKUP(B4700,属性中转表!A:F,6,FALSE)</f>
        <v>"hp":448200,"atk":12450</v>
      </c>
      <c r="I4700" s="20" t="str">
        <f>IF(VLOOKUP(B4700,属性中转表!A:G,7,FALSE)=0,"",VLOOKUP(VLOOKUP(B4700,属性中转表!A:G,7,FALSE),属性中转表!$K$2:$P$21,6,0))&amp;IF(VLOOKUP(B4700,属性中转表!A:G,7,FALSE)&gt;=50,VLOOKUP(A4700,英雄数据表!A:K,9,0),IF(VLOOKUP(B4700,属性中转表!A:G,7,FALSE)&gt;=25,VLOOKUP(A4700,英雄数据表!A:K,5,0),""))</f>
        <v>"atk":600,"hp":10000,"undpspro":200,"pvpdpspro":150,"pvpundpspro":150,"speed":10,"baojipro":350</v>
      </c>
      <c r="J4700" s="20" t="str">
        <f>IF(I4700="","",属性中转表!$I$1&amp;(IF(VLOOKUP(B4700,属性中转表!A:G,7,FALSE)=0,0,VLOOKUP(VLOOKUP(B4700,属性中转表!A:G,7,FALSE),属性中转表!$K$2:$P$21,4,0)))+IFERROR(VLOOKUP(A4700,英雄数据表!A:K,IF(武魂!B4700&gt;=50,10,IF(武魂!B4700&gt;=25,6)),0),0))</f>
        <v>,"dpspro":200</v>
      </c>
      <c r="K4700" s="32" t="str">
        <f t="shared" si="313"/>
        <v>"atk":600,"hp":10000,"undpspro":200,"pvpdpspro":150,"pvpundpspro":150,"speed":10,"baojipro":350,"dpspro":200</v>
      </c>
      <c r="L4700" s="20" t="str">
        <f>IF(B4700&gt;=50,VLOOKUP(A4700,英雄数据表!A:L,11,FALSE),IF(B4700&gt;=25,VLOOKUP(A4700,英雄数据表!A:L,7,0),""))</f>
        <v/>
      </c>
      <c r="M4700" s="20" t="str">
        <f>IFERROR(VLOOKUP(B4700,属性中转表!$K$2:$O$21,5,FALSE),"")</f>
        <v/>
      </c>
      <c r="N4700" s="20" t="str">
        <f>IF(B4700=25,VLOOKUP(A4700,英雄数据表!A:L,8,FALSE),IF(B4700=50,VLOOKUP(A4700,英雄数据表!A:L,12,0),""))</f>
        <v/>
      </c>
    </row>
    <row r="4701" spans="1:14" x14ac:dyDescent="0.3">
      <c r="A4701" s="20">
        <v>34036</v>
      </c>
      <c r="B4701" s="21">
        <f t="shared" si="310"/>
        <v>100</v>
      </c>
      <c r="C4701" s="21">
        <v>5</v>
      </c>
      <c r="D4701" s="21">
        <f>VLOOKUP(A4701,英雄数据表!A:D,4,0)</f>
        <v>3</v>
      </c>
      <c r="E4701" s="20" t="str">
        <f>VLOOKUP(A4701,英雄数据表!A:C,3,0)</f>
        <v>噬魂拳刃</v>
      </c>
      <c r="F4701" s="20">
        <f t="shared" si="311"/>
        <v>34036</v>
      </c>
      <c r="G4701" s="20">
        <f t="shared" si="312"/>
        <v>34036</v>
      </c>
      <c r="H4701" s="21" t="str">
        <f>VLOOKUP(B4701,属性中转表!A:F,6,FALSE)</f>
        <v>"hp":453600,"atk":12600</v>
      </c>
      <c r="I4701" s="20" t="str">
        <f>IF(VLOOKUP(B4701,属性中转表!A:G,7,FALSE)=0,"",VLOOKUP(VLOOKUP(B4701,属性中转表!A:G,7,FALSE),属性中转表!$K$2:$P$21,6,0))&amp;IF(VLOOKUP(B4701,属性中转表!A:G,7,FALSE)&gt;=50,VLOOKUP(A4701,英雄数据表!A:K,9,0),IF(VLOOKUP(B4701,属性中转表!A:G,7,FALSE)&gt;=25,VLOOKUP(A4701,英雄数据表!A:K,5,0),""))</f>
        <v>"atk":900,"hp":15000,"undpspro":200,"pvpdpspro":150,"pvpundpspro":150,"speed":20,"baojipro":350</v>
      </c>
      <c r="J4701" s="20" t="str">
        <f>IF(I4701="","",属性中转表!$I$1&amp;(IF(VLOOKUP(B4701,属性中转表!A:G,7,FALSE)=0,0,VLOOKUP(VLOOKUP(B4701,属性中转表!A:G,7,FALSE),属性中转表!$K$2:$P$21,4,0)))+IFERROR(VLOOKUP(A4701,英雄数据表!A:K,IF(武魂!B4701&gt;=50,10,IF(武魂!B4701&gt;=25,6)),0),0))</f>
        <v>,"dpspro":200</v>
      </c>
      <c r="K4701" s="32" t="str">
        <f t="shared" si="313"/>
        <v>"atk":900,"hp":15000,"undpspro":200,"pvpdpspro":150,"pvpundpspro":150,"speed":20,"baojipro":350,"dpspro":200</v>
      </c>
      <c r="L4701" s="20" t="str">
        <f>IF(B4701&gt;=50,VLOOKUP(A4701,英雄数据表!A:L,11,FALSE),IF(B4701&gt;=25,VLOOKUP(A4701,英雄数据表!A:L,7,0),""))</f>
        <v/>
      </c>
      <c r="M4701" s="20" t="str">
        <f>IFERROR(VLOOKUP(B4701,属性中转表!$K$2:$O$21,5,FALSE),"")</f>
        <v>"speed":10,"atk":300,"hp":5000</v>
      </c>
      <c r="N4701" s="20" t="str">
        <f>IF(B4701=25,VLOOKUP(A4701,英雄数据表!A:L,8,FALSE),IF(B4701=50,VLOOKUP(A4701,英雄数据表!A:L,12,0),""))</f>
        <v/>
      </c>
    </row>
    <row r="4702" spans="1:14" x14ac:dyDescent="0.3">
      <c r="A4702" s="20">
        <v>35036</v>
      </c>
      <c r="B4702" s="21">
        <f t="shared" si="310"/>
        <v>1</v>
      </c>
      <c r="C4702" s="21">
        <v>5</v>
      </c>
      <c r="D4702" s="21">
        <f>VLOOKUP(A4702,英雄数据表!A:D,4,0)</f>
        <v>3</v>
      </c>
      <c r="E4702" s="20" t="str">
        <f>VLOOKUP(A4702,英雄数据表!A:C,3,0)</f>
        <v>深渊吞噬者</v>
      </c>
      <c r="F4702" s="20">
        <f t="shared" si="311"/>
        <v>35036</v>
      </c>
      <c r="G4702" s="20">
        <f t="shared" si="312"/>
        <v>35036</v>
      </c>
      <c r="H4702" s="21" t="str">
        <f>VLOOKUP(B4702,属性中转表!A:F,6,FALSE)</f>
        <v>"hp":5400,"atk":150</v>
      </c>
      <c r="I4702" s="20" t="str">
        <f>IF(VLOOKUP(B4702,属性中转表!A:G,7,FALSE)=0,"",VLOOKUP(VLOOKUP(B4702,属性中转表!A:G,7,FALSE),属性中转表!$K$2:$P$21,6,0))&amp;IF(VLOOKUP(B4702,属性中转表!A:G,7,FALSE)&gt;=50,VLOOKUP(A4702,英雄数据表!A:K,9,0),IF(VLOOKUP(B4702,属性中转表!A:G,7,FALSE)&gt;=25,VLOOKUP(A4702,英雄数据表!A:K,5,0),""))</f>
        <v/>
      </c>
      <c r="J4702" s="20" t="str">
        <f>IF(I4702="","",属性中转表!$I$1&amp;(IF(VLOOKUP(B4702,属性中转表!A:G,7,FALSE)=0,0,VLOOKUP(VLOOKUP(B4702,属性中转表!A:G,7,FALSE),属性中转表!$K$2:$P$21,4,0)))+IFERROR(VLOOKUP(A4702,英雄数据表!A:K,IF(武魂!B4702&gt;=50,10,IF(武魂!B4702&gt;=25,6)),0),0))</f>
        <v/>
      </c>
      <c r="K4702" s="32" t="str">
        <f t="shared" si="313"/>
        <v/>
      </c>
      <c r="L4702" s="20" t="str">
        <f>IF(B4702&gt;=50,VLOOKUP(A4702,英雄数据表!A:L,11,FALSE),IF(B4702&gt;=25,VLOOKUP(A4702,英雄数据表!A:L,7,0),""))</f>
        <v/>
      </c>
      <c r="M4702" s="20" t="str">
        <f>IFERROR(VLOOKUP(B4702,属性中转表!$K$2:$O$21,5,FALSE),"")</f>
        <v/>
      </c>
      <c r="N4702" s="20" t="str">
        <f>IF(B4702=25,VLOOKUP(A4702,英雄数据表!A:L,8,FALSE),IF(B4702=50,VLOOKUP(A4702,英雄数据表!A:L,12,0),""))</f>
        <v/>
      </c>
    </row>
    <row r="4703" spans="1:14" x14ac:dyDescent="0.3">
      <c r="A4703" s="20">
        <v>35036</v>
      </c>
      <c r="B4703" s="21">
        <f t="shared" si="310"/>
        <v>2</v>
      </c>
      <c r="C4703" s="21">
        <v>5</v>
      </c>
      <c r="D4703" s="21">
        <f>VLOOKUP(A4703,英雄数据表!A:D,4,0)</f>
        <v>3</v>
      </c>
      <c r="E4703" s="20" t="str">
        <f>VLOOKUP(A4703,英雄数据表!A:C,3,0)</f>
        <v>深渊吞噬者</v>
      </c>
      <c r="F4703" s="20">
        <f t="shared" si="311"/>
        <v>35036</v>
      </c>
      <c r="G4703" s="20">
        <f t="shared" si="312"/>
        <v>35036</v>
      </c>
      <c r="H4703" s="21" t="str">
        <f>VLOOKUP(B4703,属性中转表!A:F,6,FALSE)</f>
        <v>"hp":7200,"atk":200</v>
      </c>
      <c r="I4703" s="20" t="str">
        <f>IF(VLOOKUP(B4703,属性中转表!A:G,7,FALSE)=0,"",VLOOKUP(VLOOKUP(B4703,属性中转表!A:G,7,FALSE),属性中转表!$K$2:$P$21,6,0))&amp;IF(VLOOKUP(B4703,属性中转表!A:G,7,FALSE)&gt;=50,VLOOKUP(A4703,英雄数据表!A:K,9,0),IF(VLOOKUP(B4703,属性中转表!A:G,7,FALSE)&gt;=25,VLOOKUP(A4703,英雄数据表!A:K,5,0),""))</f>
        <v/>
      </c>
      <c r="J4703" s="20" t="str">
        <f>IF(I4703="","",属性中转表!$I$1&amp;(IF(VLOOKUP(B4703,属性中转表!A:G,7,FALSE)=0,0,VLOOKUP(VLOOKUP(B4703,属性中转表!A:G,7,FALSE),属性中转表!$K$2:$P$21,4,0)))+IFERROR(VLOOKUP(A4703,英雄数据表!A:K,IF(武魂!B4703&gt;=50,10,IF(武魂!B4703&gt;=25,6)),0),0))</f>
        <v/>
      </c>
      <c r="K4703" s="32" t="str">
        <f t="shared" si="313"/>
        <v/>
      </c>
      <c r="L4703" s="20" t="str">
        <f>IF(B4703&gt;=50,VLOOKUP(A4703,英雄数据表!A:L,11,FALSE),IF(B4703&gt;=25,VLOOKUP(A4703,英雄数据表!A:L,7,0),""))</f>
        <v/>
      </c>
      <c r="M4703" s="20" t="str">
        <f>IFERROR(VLOOKUP(B4703,属性中转表!$K$2:$O$21,5,FALSE),"")</f>
        <v/>
      </c>
      <c r="N4703" s="20" t="str">
        <f>IF(B4703=25,VLOOKUP(A4703,英雄数据表!A:L,8,FALSE),IF(B4703=50,VLOOKUP(A4703,英雄数据表!A:L,12,0),""))</f>
        <v/>
      </c>
    </row>
    <row r="4704" spans="1:14" x14ac:dyDescent="0.3">
      <c r="A4704" s="20">
        <v>35036</v>
      </c>
      <c r="B4704" s="21">
        <f t="shared" si="310"/>
        <v>3</v>
      </c>
      <c r="C4704" s="21">
        <v>5</v>
      </c>
      <c r="D4704" s="21">
        <f>VLOOKUP(A4704,英雄数据表!A:D,4,0)</f>
        <v>3</v>
      </c>
      <c r="E4704" s="20" t="str">
        <f>VLOOKUP(A4704,英雄数据表!A:C,3,0)</f>
        <v>深渊吞噬者</v>
      </c>
      <c r="F4704" s="20">
        <f t="shared" si="311"/>
        <v>35036</v>
      </c>
      <c r="G4704" s="20">
        <f t="shared" si="312"/>
        <v>35036</v>
      </c>
      <c r="H4704" s="21" t="str">
        <f>VLOOKUP(B4704,属性中转表!A:F,6,FALSE)</f>
        <v>"hp":9000,"atk":250</v>
      </c>
      <c r="I4704" s="20" t="str">
        <f>IF(VLOOKUP(B4704,属性中转表!A:G,7,FALSE)=0,"",VLOOKUP(VLOOKUP(B4704,属性中转表!A:G,7,FALSE),属性中转表!$K$2:$P$21,6,0))&amp;IF(VLOOKUP(B4704,属性中转表!A:G,7,FALSE)&gt;=50,VLOOKUP(A4704,英雄数据表!A:K,9,0),IF(VLOOKUP(B4704,属性中转表!A:G,7,FALSE)&gt;=25,VLOOKUP(A4704,英雄数据表!A:K,5,0),""))</f>
        <v/>
      </c>
      <c r="J4704" s="20" t="str">
        <f>IF(I4704="","",属性中转表!$I$1&amp;(IF(VLOOKUP(B4704,属性中转表!A:G,7,FALSE)=0,0,VLOOKUP(VLOOKUP(B4704,属性中转表!A:G,7,FALSE),属性中转表!$K$2:$P$21,4,0)))+IFERROR(VLOOKUP(A4704,英雄数据表!A:K,IF(武魂!B4704&gt;=50,10,IF(武魂!B4704&gt;=25,6)),0),0))</f>
        <v/>
      </c>
      <c r="K4704" s="32" t="str">
        <f t="shared" si="313"/>
        <v/>
      </c>
      <c r="L4704" s="20" t="str">
        <f>IF(B4704&gt;=50,VLOOKUP(A4704,英雄数据表!A:L,11,FALSE),IF(B4704&gt;=25,VLOOKUP(A4704,英雄数据表!A:L,7,0),""))</f>
        <v/>
      </c>
      <c r="M4704" s="20" t="str">
        <f>IFERROR(VLOOKUP(B4704,属性中转表!$K$2:$O$21,5,FALSE),"")</f>
        <v/>
      </c>
      <c r="N4704" s="20" t="str">
        <f>IF(B4704=25,VLOOKUP(A4704,英雄数据表!A:L,8,FALSE),IF(B4704=50,VLOOKUP(A4704,英雄数据表!A:L,12,0),""))</f>
        <v/>
      </c>
    </row>
    <row r="4705" spans="1:14" x14ac:dyDescent="0.3">
      <c r="A4705" s="20">
        <v>35036</v>
      </c>
      <c r="B4705" s="21">
        <f t="shared" si="310"/>
        <v>4</v>
      </c>
      <c r="C4705" s="21">
        <v>5</v>
      </c>
      <c r="D4705" s="21">
        <f>VLOOKUP(A4705,英雄数据表!A:D,4,0)</f>
        <v>3</v>
      </c>
      <c r="E4705" s="20" t="str">
        <f>VLOOKUP(A4705,英雄数据表!A:C,3,0)</f>
        <v>深渊吞噬者</v>
      </c>
      <c r="F4705" s="20">
        <f t="shared" si="311"/>
        <v>35036</v>
      </c>
      <c r="G4705" s="20">
        <f t="shared" si="312"/>
        <v>35036</v>
      </c>
      <c r="H4705" s="21" t="str">
        <f>VLOOKUP(B4705,属性中转表!A:F,6,FALSE)</f>
        <v>"hp":10800,"atk":300</v>
      </c>
      <c r="I4705" s="20" t="str">
        <f>IF(VLOOKUP(B4705,属性中转表!A:G,7,FALSE)=0,"",VLOOKUP(VLOOKUP(B4705,属性中转表!A:G,7,FALSE),属性中转表!$K$2:$P$21,6,0))&amp;IF(VLOOKUP(B4705,属性中转表!A:G,7,FALSE)&gt;=50,VLOOKUP(A4705,英雄数据表!A:K,9,0),IF(VLOOKUP(B4705,属性中转表!A:G,7,FALSE)&gt;=25,VLOOKUP(A4705,英雄数据表!A:K,5,0),""))</f>
        <v/>
      </c>
      <c r="J4705" s="20" t="str">
        <f>IF(I4705="","",属性中转表!$I$1&amp;(IF(VLOOKUP(B4705,属性中转表!A:G,7,FALSE)=0,0,VLOOKUP(VLOOKUP(B4705,属性中转表!A:G,7,FALSE),属性中转表!$K$2:$P$21,4,0)))+IFERROR(VLOOKUP(A4705,英雄数据表!A:K,IF(武魂!B4705&gt;=50,10,IF(武魂!B4705&gt;=25,6)),0),0))</f>
        <v/>
      </c>
      <c r="K4705" s="32" t="str">
        <f t="shared" si="313"/>
        <v/>
      </c>
      <c r="L4705" s="20" t="str">
        <f>IF(B4705&gt;=50,VLOOKUP(A4705,英雄数据表!A:L,11,FALSE),IF(B4705&gt;=25,VLOOKUP(A4705,英雄数据表!A:L,7,0),""))</f>
        <v/>
      </c>
      <c r="M4705" s="20" t="str">
        <f>IFERROR(VLOOKUP(B4705,属性中转表!$K$2:$O$21,5,FALSE),"")</f>
        <v/>
      </c>
      <c r="N4705" s="20" t="str">
        <f>IF(B4705=25,VLOOKUP(A4705,英雄数据表!A:L,8,FALSE),IF(B4705=50,VLOOKUP(A4705,英雄数据表!A:L,12,0),""))</f>
        <v/>
      </c>
    </row>
    <row r="4706" spans="1:14" x14ac:dyDescent="0.3">
      <c r="A4706" s="20">
        <v>35036</v>
      </c>
      <c r="B4706" s="21">
        <f t="shared" si="310"/>
        <v>5</v>
      </c>
      <c r="C4706" s="21">
        <v>5</v>
      </c>
      <c r="D4706" s="21">
        <f>VLOOKUP(A4706,英雄数据表!A:D,4,0)</f>
        <v>3</v>
      </c>
      <c r="E4706" s="20" t="str">
        <f>VLOOKUP(A4706,英雄数据表!A:C,3,0)</f>
        <v>深渊吞噬者</v>
      </c>
      <c r="F4706" s="20">
        <f t="shared" si="311"/>
        <v>35036</v>
      </c>
      <c r="G4706" s="20">
        <f t="shared" si="312"/>
        <v>35036</v>
      </c>
      <c r="H4706" s="21" t="str">
        <f>VLOOKUP(B4706,属性中转表!A:F,6,FALSE)</f>
        <v>"hp":12600,"atk":350</v>
      </c>
      <c r="I4706" s="20" t="str">
        <f>IF(VLOOKUP(B4706,属性中转表!A:G,7,FALSE)=0,"",VLOOKUP(VLOOKUP(B4706,属性中转表!A:G,7,FALSE),属性中转表!$K$2:$P$21,6,0))&amp;IF(VLOOKUP(B4706,属性中转表!A:G,7,FALSE)&gt;=50,VLOOKUP(A4706,英雄数据表!A:K,9,0),IF(VLOOKUP(B4706,属性中转表!A:G,7,FALSE)&gt;=25,VLOOKUP(A4706,英雄数据表!A:K,5,0),""))</f>
        <v>"atk":300</v>
      </c>
      <c r="J4706" s="20" t="str">
        <f>IF(I4706="","",属性中转表!$I$1&amp;(IF(VLOOKUP(B4706,属性中转表!A:G,7,FALSE)=0,0,VLOOKUP(VLOOKUP(B4706,属性中转表!A:G,7,FALSE),属性中转表!$K$2:$P$21,4,0)))+IFERROR(VLOOKUP(A4706,英雄数据表!A:K,IF(武魂!B4706&gt;=50,10,IF(武魂!B4706&gt;=25,6)),0),0))</f>
        <v>,"dpspro":0</v>
      </c>
      <c r="K4706" s="32" t="str">
        <f t="shared" si="313"/>
        <v>"atk":300,"dpspro":0</v>
      </c>
      <c r="L4706" s="20" t="str">
        <f>IF(B4706&gt;=50,VLOOKUP(A4706,英雄数据表!A:L,11,FALSE),IF(B4706&gt;=25,VLOOKUP(A4706,英雄数据表!A:L,7,0),""))</f>
        <v/>
      </c>
      <c r="M4706" s="20" t="str">
        <f>IFERROR(VLOOKUP(B4706,属性中转表!$K$2:$O$21,5,FALSE),"")</f>
        <v>"atk":300</v>
      </c>
      <c r="N4706" s="20" t="str">
        <f>IF(B4706=25,VLOOKUP(A4706,英雄数据表!A:L,8,FALSE),IF(B4706=50,VLOOKUP(A4706,英雄数据表!A:L,12,0),""))</f>
        <v/>
      </c>
    </row>
    <row r="4707" spans="1:14" x14ac:dyDescent="0.3">
      <c r="A4707" s="20">
        <v>35036</v>
      </c>
      <c r="B4707" s="21">
        <f t="shared" si="310"/>
        <v>6</v>
      </c>
      <c r="C4707" s="21">
        <v>5</v>
      </c>
      <c r="D4707" s="21">
        <f>VLOOKUP(A4707,英雄数据表!A:D,4,0)</f>
        <v>3</v>
      </c>
      <c r="E4707" s="20" t="str">
        <f>VLOOKUP(A4707,英雄数据表!A:C,3,0)</f>
        <v>深渊吞噬者</v>
      </c>
      <c r="F4707" s="20">
        <f t="shared" si="311"/>
        <v>35036</v>
      </c>
      <c r="G4707" s="20">
        <f t="shared" si="312"/>
        <v>35036</v>
      </c>
      <c r="H4707" s="21" t="str">
        <f>VLOOKUP(B4707,属性中转表!A:F,6,FALSE)</f>
        <v>"hp":14400,"atk":400</v>
      </c>
      <c r="I4707" s="20" t="str">
        <f>IF(VLOOKUP(B4707,属性中转表!A:G,7,FALSE)=0,"",VLOOKUP(VLOOKUP(B4707,属性中转表!A:G,7,FALSE),属性中转表!$K$2:$P$21,6,0))&amp;IF(VLOOKUP(B4707,属性中转表!A:G,7,FALSE)&gt;=50,VLOOKUP(A4707,英雄数据表!A:K,9,0),IF(VLOOKUP(B4707,属性中转表!A:G,7,FALSE)&gt;=25,VLOOKUP(A4707,英雄数据表!A:K,5,0),""))</f>
        <v>"atk":300</v>
      </c>
      <c r="J4707" s="20" t="str">
        <f>IF(I4707="","",属性中转表!$I$1&amp;(IF(VLOOKUP(B4707,属性中转表!A:G,7,FALSE)=0,0,VLOOKUP(VLOOKUP(B4707,属性中转表!A:G,7,FALSE),属性中转表!$K$2:$P$21,4,0)))+IFERROR(VLOOKUP(A4707,英雄数据表!A:K,IF(武魂!B4707&gt;=50,10,IF(武魂!B4707&gt;=25,6)),0),0))</f>
        <v>,"dpspro":0</v>
      </c>
      <c r="K4707" s="32" t="str">
        <f t="shared" si="313"/>
        <v>"atk":300,"dpspro":0</v>
      </c>
      <c r="L4707" s="20" t="str">
        <f>IF(B4707&gt;=50,VLOOKUP(A4707,英雄数据表!A:L,11,FALSE),IF(B4707&gt;=25,VLOOKUP(A4707,英雄数据表!A:L,7,0),""))</f>
        <v/>
      </c>
      <c r="M4707" s="20" t="str">
        <f>IFERROR(VLOOKUP(B4707,属性中转表!$K$2:$O$21,5,FALSE),"")</f>
        <v/>
      </c>
      <c r="N4707" s="20" t="str">
        <f>IF(B4707=25,VLOOKUP(A4707,英雄数据表!A:L,8,FALSE),IF(B4707=50,VLOOKUP(A4707,英雄数据表!A:L,12,0),""))</f>
        <v/>
      </c>
    </row>
    <row r="4708" spans="1:14" x14ac:dyDescent="0.3">
      <c r="A4708" s="20">
        <v>35036</v>
      </c>
      <c r="B4708" s="21">
        <f t="shared" si="310"/>
        <v>7</v>
      </c>
      <c r="C4708" s="21">
        <v>5</v>
      </c>
      <c r="D4708" s="21">
        <f>VLOOKUP(A4708,英雄数据表!A:D,4,0)</f>
        <v>3</v>
      </c>
      <c r="E4708" s="20" t="str">
        <f>VLOOKUP(A4708,英雄数据表!A:C,3,0)</f>
        <v>深渊吞噬者</v>
      </c>
      <c r="F4708" s="20">
        <f t="shared" si="311"/>
        <v>35036</v>
      </c>
      <c r="G4708" s="20">
        <f t="shared" si="312"/>
        <v>35036</v>
      </c>
      <c r="H4708" s="21" t="str">
        <f>VLOOKUP(B4708,属性中转表!A:F,6,FALSE)</f>
        <v>"hp":16200,"atk":450</v>
      </c>
      <c r="I4708" s="20" t="str">
        <f>IF(VLOOKUP(B4708,属性中转表!A:G,7,FALSE)=0,"",VLOOKUP(VLOOKUP(B4708,属性中转表!A:G,7,FALSE),属性中转表!$K$2:$P$21,6,0))&amp;IF(VLOOKUP(B4708,属性中转表!A:G,7,FALSE)&gt;=50,VLOOKUP(A4708,英雄数据表!A:K,9,0),IF(VLOOKUP(B4708,属性中转表!A:G,7,FALSE)&gt;=25,VLOOKUP(A4708,英雄数据表!A:K,5,0),""))</f>
        <v>"atk":300</v>
      </c>
      <c r="J4708" s="20" t="str">
        <f>IF(I4708="","",属性中转表!$I$1&amp;(IF(VLOOKUP(B4708,属性中转表!A:G,7,FALSE)=0,0,VLOOKUP(VLOOKUP(B4708,属性中转表!A:G,7,FALSE),属性中转表!$K$2:$P$21,4,0)))+IFERROR(VLOOKUP(A4708,英雄数据表!A:K,IF(武魂!B4708&gt;=50,10,IF(武魂!B4708&gt;=25,6)),0),0))</f>
        <v>,"dpspro":0</v>
      </c>
      <c r="K4708" s="32" t="str">
        <f t="shared" si="313"/>
        <v>"atk":300,"dpspro":0</v>
      </c>
      <c r="L4708" s="20" t="str">
        <f>IF(B4708&gt;=50,VLOOKUP(A4708,英雄数据表!A:L,11,FALSE),IF(B4708&gt;=25,VLOOKUP(A4708,英雄数据表!A:L,7,0),""))</f>
        <v/>
      </c>
      <c r="M4708" s="20" t="str">
        <f>IFERROR(VLOOKUP(B4708,属性中转表!$K$2:$O$21,5,FALSE),"")</f>
        <v/>
      </c>
      <c r="N4708" s="20" t="str">
        <f>IF(B4708=25,VLOOKUP(A4708,英雄数据表!A:L,8,FALSE),IF(B4708=50,VLOOKUP(A4708,英雄数据表!A:L,12,0),""))</f>
        <v/>
      </c>
    </row>
    <row r="4709" spans="1:14" x14ac:dyDescent="0.3">
      <c r="A4709" s="20">
        <v>35036</v>
      </c>
      <c r="B4709" s="21">
        <f t="shared" si="310"/>
        <v>8</v>
      </c>
      <c r="C4709" s="21">
        <v>5</v>
      </c>
      <c r="D4709" s="21">
        <f>VLOOKUP(A4709,英雄数据表!A:D,4,0)</f>
        <v>3</v>
      </c>
      <c r="E4709" s="20" t="str">
        <f>VLOOKUP(A4709,英雄数据表!A:C,3,0)</f>
        <v>深渊吞噬者</v>
      </c>
      <c r="F4709" s="20">
        <f t="shared" si="311"/>
        <v>35036</v>
      </c>
      <c r="G4709" s="20">
        <f t="shared" si="312"/>
        <v>35036</v>
      </c>
      <c r="H4709" s="21" t="str">
        <f>VLOOKUP(B4709,属性中转表!A:F,6,FALSE)</f>
        <v>"hp":18000,"atk":500</v>
      </c>
      <c r="I4709" s="20" t="str">
        <f>IF(VLOOKUP(B4709,属性中转表!A:G,7,FALSE)=0,"",VLOOKUP(VLOOKUP(B4709,属性中转表!A:G,7,FALSE),属性中转表!$K$2:$P$21,6,0))&amp;IF(VLOOKUP(B4709,属性中转表!A:G,7,FALSE)&gt;=50,VLOOKUP(A4709,英雄数据表!A:K,9,0),IF(VLOOKUP(B4709,属性中转表!A:G,7,FALSE)&gt;=25,VLOOKUP(A4709,英雄数据表!A:K,5,0),""))</f>
        <v>"atk":300</v>
      </c>
      <c r="J4709" s="20" t="str">
        <f>IF(I4709="","",属性中转表!$I$1&amp;(IF(VLOOKUP(B4709,属性中转表!A:G,7,FALSE)=0,0,VLOOKUP(VLOOKUP(B4709,属性中转表!A:G,7,FALSE),属性中转表!$K$2:$P$21,4,0)))+IFERROR(VLOOKUP(A4709,英雄数据表!A:K,IF(武魂!B4709&gt;=50,10,IF(武魂!B4709&gt;=25,6)),0),0))</f>
        <v>,"dpspro":0</v>
      </c>
      <c r="K4709" s="32" t="str">
        <f t="shared" si="313"/>
        <v>"atk":300,"dpspro":0</v>
      </c>
      <c r="L4709" s="20" t="str">
        <f>IF(B4709&gt;=50,VLOOKUP(A4709,英雄数据表!A:L,11,FALSE),IF(B4709&gt;=25,VLOOKUP(A4709,英雄数据表!A:L,7,0),""))</f>
        <v/>
      </c>
      <c r="M4709" s="20" t="str">
        <f>IFERROR(VLOOKUP(B4709,属性中转表!$K$2:$O$21,5,FALSE),"")</f>
        <v/>
      </c>
      <c r="N4709" s="20" t="str">
        <f>IF(B4709=25,VLOOKUP(A4709,英雄数据表!A:L,8,FALSE),IF(B4709=50,VLOOKUP(A4709,英雄数据表!A:L,12,0),""))</f>
        <v/>
      </c>
    </row>
    <row r="4710" spans="1:14" x14ac:dyDescent="0.3">
      <c r="A4710" s="20">
        <v>35036</v>
      </c>
      <c r="B4710" s="21">
        <f t="shared" si="310"/>
        <v>9</v>
      </c>
      <c r="C4710" s="21">
        <v>5</v>
      </c>
      <c r="D4710" s="21">
        <f>VLOOKUP(A4710,英雄数据表!A:D,4,0)</f>
        <v>3</v>
      </c>
      <c r="E4710" s="20" t="str">
        <f>VLOOKUP(A4710,英雄数据表!A:C,3,0)</f>
        <v>深渊吞噬者</v>
      </c>
      <c r="F4710" s="20">
        <f t="shared" si="311"/>
        <v>35036</v>
      </c>
      <c r="G4710" s="20">
        <f t="shared" si="312"/>
        <v>35036</v>
      </c>
      <c r="H4710" s="21" t="str">
        <f>VLOOKUP(B4710,属性中转表!A:F,6,FALSE)</f>
        <v>"hp":19800,"atk":550</v>
      </c>
      <c r="I4710" s="20" t="str">
        <f>IF(VLOOKUP(B4710,属性中转表!A:G,7,FALSE)=0,"",VLOOKUP(VLOOKUP(B4710,属性中转表!A:G,7,FALSE),属性中转表!$K$2:$P$21,6,0))&amp;IF(VLOOKUP(B4710,属性中转表!A:G,7,FALSE)&gt;=50,VLOOKUP(A4710,英雄数据表!A:K,9,0),IF(VLOOKUP(B4710,属性中转表!A:G,7,FALSE)&gt;=25,VLOOKUP(A4710,英雄数据表!A:K,5,0),""))</f>
        <v>"atk":300</v>
      </c>
      <c r="J4710" s="20" t="str">
        <f>IF(I4710="","",属性中转表!$I$1&amp;(IF(VLOOKUP(B4710,属性中转表!A:G,7,FALSE)=0,0,VLOOKUP(VLOOKUP(B4710,属性中转表!A:G,7,FALSE),属性中转表!$K$2:$P$21,4,0)))+IFERROR(VLOOKUP(A4710,英雄数据表!A:K,IF(武魂!B4710&gt;=50,10,IF(武魂!B4710&gt;=25,6)),0),0))</f>
        <v>,"dpspro":0</v>
      </c>
      <c r="K4710" s="32" t="str">
        <f t="shared" si="313"/>
        <v>"atk":300,"dpspro":0</v>
      </c>
      <c r="L4710" s="20" t="str">
        <f>IF(B4710&gt;=50,VLOOKUP(A4710,英雄数据表!A:L,11,FALSE),IF(B4710&gt;=25,VLOOKUP(A4710,英雄数据表!A:L,7,0),""))</f>
        <v/>
      </c>
      <c r="M4710" s="20" t="str">
        <f>IFERROR(VLOOKUP(B4710,属性中转表!$K$2:$O$21,5,FALSE),"")</f>
        <v/>
      </c>
      <c r="N4710" s="20" t="str">
        <f>IF(B4710=25,VLOOKUP(A4710,英雄数据表!A:L,8,FALSE),IF(B4710=50,VLOOKUP(A4710,英雄数据表!A:L,12,0),""))</f>
        <v/>
      </c>
    </row>
    <row r="4711" spans="1:14" x14ac:dyDescent="0.3">
      <c r="A4711" s="20">
        <v>35036</v>
      </c>
      <c r="B4711" s="21">
        <f t="shared" si="310"/>
        <v>10</v>
      </c>
      <c r="C4711" s="21">
        <v>5</v>
      </c>
      <c r="D4711" s="21">
        <f>VLOOKUP(A4711,英雄数据表!A:D,4,0)</f>
        <v>3</v>
      </c>
      <c r="E4711" s="20" t="str">
        <f>VLOOKUP(A4711,英雄数据表!A:C,3,0)</f>
        <v>深渊吞噬者</v>
      </c>
      <c r="F4711" s="20">
        <f t="shared" si="311"/>
        <v>35036</v>
      </c>
      <c r="G4711" s="20">
        <f t="shared" si="312"/>
        <v>35036</v>
      </c>
      <c r="H4711" s="21" t="str">
        <f>VLOOKUP(B4711,属性中转表!A:F,6,FALSE)</f>
        <v>"hp":21600,"atk":600</v>
      </c>
      <c r="I4711" s="20" t="str">
        <f>IF(VLOOKUP(B4711,属性中转表!A:G,7,FALSE)=0,"",VLOOKUP(VLOOKUP(B4711,属性中转表!A:G,7,FALSE),属性中转表!$K$2:$P$21,6,0))&amp;IF(VLOOKUP(B4711,属性中转表!A:G,7,FALSE)&gt;=50,VLOOKUP(A4711,英雄数据表!A:K,9,0),IF(VLOOKUP(B4711,属性中转表!A:G,7,FALSE)&gt;=25,VLOOKUP(A4711,英雄数据表!A:K,5,0),""))</f>
        <v>"atk":300,"hp":5000</v>
      </c>
      <c r="J4711" s="20" t="str">
        <f>IF(I4711="","",属性中转表!$I$1&amp;(IF(VLOOKUP(B4711,属性中转表!A:G,7,FALSE)=0,0,VLOOKUP(VLOOKUP(B4711,属性中转表!A:G,7,FALSE),属性中转表!$K$2:$P$21,4,0)))+IFERROR(VLOOKUP(A4711,英雄数据表!A:K,IF(武魂!B4711&gt;=50,10,IF(武魂!B4711&gt;=25,6)),0),0))</f>
        <v>,"dpspro":0</v>
      </c>
      <c r="K4711" s="32" t="str">
        <f t="shared" si="313"/>
        <v>"atk":300,"hp":5000,"dpspro":0</v>
      </c>
      <c r="L4711" s="20" t="str">
        <f>IF(B4711&gt;=50,VLOOKUP(A4711,英雄数据表!A:L,11,FALSE),IF(B4711&gt;=25,VLOOKUP(A4711,英雄数据表!A:L,7,0),""))</f>
        <v/>
      </c>
      <c r="M4711" s="20" t="str">
        <f>IFERROR(VLOOKUP(B4711,属性中转表!$K$2:$O$21,5,FALSE),"")</f>
        <v>"hp":5000</v>
      </c>
      <c r="N4711" s="20" t="str">
        <f>IF(B4711=25,VLOOKUP(A4711,英雄数据表!A:L,8,FALSE),IF(B4711=50,VLOOKUP(A4711,英雄数据表!A:L,12,0),""))</f>
        <v/>
      </c>
    </row>
    <row r="4712" spans="1:14" x14ac:dyDescent="0.3">
      <c r="A4712" s="20">
        <v>35036</v>
      </c>
      <c r="B4712" s="21">
        <f t="shared" si="310"/>
        <v>11</v>
      </c>
      <c r="C4712" s="21">
        <v>5</v>
      </c>
      <c r="D4712" s="21">
        <f>VLOOKUP(A4712,英雄数据表!A:D,4,0)</f>
        <v>3</v>
      </c>
      <c r="E4712" s="20" t="str">
        <f>VLOOKUP(A4712,英雄数据表!A:C,3,0)</f>
        <v>深渊吞噬者</v>
      </c>
      <c r="F4712" s="20">
        <f t="shared" si="311"/>
        <v>35036</v>
      </c>
      <c r="G4712" s="20">
        <f t="shared" si="312"/>
        <v>35036</v>
      </c>
      <c r="H4712" s="21" t="str">
        <f>VLOOKUP(B4712,属性中转表!A:F,6,FALSE)</f>
        <v>"hp":24300,"atk":675</v>
      </c>
      <c r="I4712" s="20" t="str">
        <f>IF(VLOOKUP(B4712,属性中转表!A:G,7,FALSE)=0,"",VLOOKUP(VLOOKUP(B4712,属性中转表!A:G,7,FALSE),属性中转表!$K$2:$P$21,6,0))&amp;IF(VLOOKUP(B4712,属性中转表!A:G,7,FALSE)&gt;=50,VLOOKUP(A4712,英雄数据表!A:K,9,0),IF(VLOOKUP(B4712,属性中转表!A:G,7,FALSE)&gt;=25,VLOOKUP(A4712,英雄数据表!A:K,5,0),""))</f>
        <v>"atk":300,"hp":5000</v>
      </c>
      <c r="J4712" s="20" t="str">
        <f>IF(I4712="","",属性中转表!$I$1&amp;(IF(VLOOKUP(B4712,属性中转表!A:G,7,FALSE)=0,0,VLOOKUP(VLOOKUP(B4712,属性中转表!A:G,7,FALSE),属性中转表!$K$2:$P$21,4,0)))+IFERROR(VLOOKUP(A4712,英雄数据表!A:K,IF(武魂!B4712&gt;=50,10,IF(武魂!B4712&gt;=25,6)),0),0))</f>
        <v>,"dpspro":0</v>
      </c>
      <c r="K4712" s="32" t="str">
        <f t="shared" si="313"/>
        <v>"atk":300,"hp":5000,"dpspro":0</v>
      </c>
      <c r="L4712" s="20" t="str">
        <f>IF(B4712&gt;=50,VLOOKUP(A4712,英雄数据表!A:L,11,FALSE),IF(B4712&gt;=25,VLOOKUP(A4712,英雄数据表!A:L,7,0),""))</f>
        <v/>
      </c>
      <c r="M4712" s="20" t="str">
        <f>IFERROR(VLOOKUP(B4712,属性中转表!$K$2:$O$21,5,FALSE),"")</f>
        <v/>
      </c>
      <c r="N4712" s="20" t="str">
        <f>IF(B4712=25,VLOOKUP(A4712,英雄数据表!A:L,8,FALSE),IF(B4712=50,VLOOKUP(A4712,英雄数据表!A:L,12,0),""))</f>
        <v/>
      </c>
    </row>
    <row r="4713" spans="1:14" x14ac:dyDescent="0.3">
      <c r="A4713" s="20">
        <v>35036</v>
      </c>
      <c r="B4713" s="21">
        <f t="shared" si="310"/>
        <v>12</v>
      </c>
      <c r="C4713" s="21">
        <v>5</v>
      </c>
      <c r="D4713" s="21">
        <f>VLOOKUP(A4713,英雄数据表!A:D,4,0)</f>
        <v>3</v>
      </c>
      <c r="E4713" s="20" t="str">
        <f>VLOOKUP(A4713,英雄数据表!A:C,3,0)</f>
        <v>深渊吞噬者</v>
      </c>
      <c r="F4713" s="20">
        <f t="shared" si="311"/>
        <v>35036</v>
      </c>
      <c r="G4713" s="20">
        <f t="shared" si="312"/>
        <v>35036</v>
      </c>
      <c r="H4713" s="21" t="str">
        <f>VLOOKUP(B4713,属性中转表!A:F,6,FALSE)</f>
        <v>"hp":27000,"atk":750</v>
      </c>
      <c r="I4713" s="20" t="str">
        <f>IF(VLOOKUP(B4713,属性中转表!A:G,7,FALSE)=0,"",VLOOKUP(VLOOKUP(B4713,属性中转表!A:G,7,FALSE),属性中转表!$K$2:$P$21,6,0))&amp;IF(VLOOKUP(B4713,属性中转表!A:G,7,FALSE)&gt;=50,VLOOKUP(A4713,英雄数据表!A:K,9,0),IF(VLOOKUP(B4713,属性中转表!A:G,7,FALSE)&gt;=25,VLOOKUP(A4713,英雄数据表!A:K,5,0),""))</f>
        <v>"atk":300,"hp":5000</v>
      </c>
      <c r="J4713" s="20" t="str">
        <f>IF(I4713="","",属性中转表!$I$1&amp;(IF(VLOOKUP(B4713,属性中转表!A:G,7,FALSE)=0,0,VLOOKUP(VLOOKUP(B4713,属性中转表!A:G,7,FALSE),属性中转表!$K$2:$P$21,4,0)))+IFERROR(VLOOKUP(A4713,英雄数据表!A:K,IF(武魂!B4713&gt;=50,10,IF(武魂!B4713&gt;=25,6)),0),0))</f>
        <v>,"dpspro":0</v>
      </c>
      <c r="K4713" s="32" t="str">
        <f t="shared" si="313"/>
        <v>"atk":300,"hp":5000,"dpspro":0</v>
      </c>
      <c r="L4713" s="20" t="str">
        <f>IF(B4713&gt;=50,VLOOKUP(A4713,英雄数据表!A:L,11,FALSE),IF(B4713&gt;=25,VLOOKUP(A4713,英雄数据表!A:L,7,0),""))</f>
        <v/>
      </c>
      <c r="M4713" s="20" t="str">
        <f>IFERROR(VLOOKUP(B4713,属性中转表!$K$2:$O$21,5,FALSE),"")</f>
        <v/>
      </c>
      <c r="N4713" s="20" t="str">
        <f>IF(B4713=25,VLOOKUP(A4713,英雄数据表!A:L,8,FALSE),IF(B4713=50,VLOOKUP(A4713,英雄数据表!A:L,12,0),""))</f>
        <v/>
      </c>
    </row>
    <row r="4714" spans="1:14" x14ac:dyDescent="0.3">
      <c r="A4714" s="20">
        <v>35036</v>
      </c>
      <c r="B4714" s="21">
        <f t="shared" si="310"/>
        <v>13</v>
      </c>
      <c r="C4714" s="21">
        <v>5</v>
      </c>
      <c r="D4714" s="21">
        <f>VLOOKUP(A4714,英雄数据表!A:D,4,0)</f>
        <v>3</v>
      </c>
      <c r="E4714" s="20" t="str">
        <f>VLOOKUP(A4714,英雄数据表!A:C,3,0)</f>
        <v>深渊吞噬者</v>
      </c>
      <c r="F4714" s="20">
        <f t="shared" si="311"/>
        <v>35036</v>
      </c>
      <c r="G4714" s="20">
        <f t="shared" si="312"/>
        <v>35036</v>
      </c>
      <c r="H4714" s="21" t="str">
        <f>VLOOKUP(B4714,属性中转表!A:F,6,FALSE)</f>
        <v>"hp":29700,"atk":825</v>
      </c>
      <c r="I4714" s="20" t="str">
        <f>IF(VLOOKUP(B4714,属性中转表!A:G,7,FALSE)=0,"",VLOOKUP(VLOOKUP(B4714,属性中转表!A:G,7,FALSE),属性中转表!$K$2:$P$21,6,0))&amp;IF(VLOOKUP(B4714,属性中转表!A:G,7,FALSE)&gt;=50,VLOOKUP(A4714,英雄数据表!A:K,9,0),IF(VLOOKUP(B4714,属性中转表!A:G,7,FALSE)&gt;=25,VLOOKUP(A4714,英雄数据表!A:K,5,0),""))</f>
        <v>"atk":300,"hp":5000</v>
      </c>
      <c r="J4714" s="20" t="str">
        <f>IF(I4714="","",属性中转表!$I$1&amp;(IF(VLOOKUP(B4714,属性中转表!A:G,7,FALSE)=0,0,VLOOKUP(VLOOKUP(B4714,属性中转表!A:G,7,FALSE),属性中转表!$K$2:$P$21,4,0)))+IFERROR(VLOOKUP(A4714,英雄数据表!A:K,IF(武魂!B4714&gt;=50,10,IF(武魂!B4714&gt;=25,6)),0),0))</f>
        <v>,"dpspro":0</v>
      </c>
      <c r="K4714" s="32" t="str">
        <f t="shared" si="313"/>
        <v>"atk":300,"hp":5000,"dpspro":0</v>
      </c>
      <c r="L4714" s="20" t="str">
        <f>IF(B4714&gt;=50,VLOOKUP(A4714,英雄数据表!A:L,11,FALSE),IF(B4714&gt;=25,VLOOKUP(A4714,英雄数据表!A:L,7,0),""))</f>
        <v/>
      </c>
      <c r="M4714" s="20" t="str">
        <f>IFERROR(VLOOKUP(B4714,属性中转表!$K$2:$O$21,5,FALSE),"")</f>
        <v/>
      </c>
      <c r="N4714" s="20" t="str">
        <f>IF(B4714=25,VLOOKUP(A4714,英雄数据表!A:L,8,FALSE),IF(B4714=50,VLOOKUP(A4714,英雄数据表!A:L,12,0),""))</f>
        <v/>
      </c>
    </row>
    <row r="4715" spans="1:14" x14ac:dyDescent="0.3">
      <c r="A4715" s="20">
        <v>35036</v>
      </c>
      <c r="B4715" s="21">
        <f t="shared" si="310"/>
        <v>14</v>
      </c>
      <c r="C4715" s="21">
        <v>5</v>
      </c>
      <c r="D4715" s="21">
        <f>VLOOKUP(A4715,英雄数据表!A:D,4,0)</f>
        <v>3</v>
      </c>
      <c r="E4715" s="20" t="str">
        <f>VLOOKUP(A4715,英雄数据表!A:C,3,0)</f>
        <v>深渊吞噬者</v>
      </c>
      <c r="F4715" s="20">
        <f t="shared" si="311"/>
        <v>35036</v>
      </c>
      <c r="G4715" s="20">
        <f t="shared" si="312"/>
        <v>35036</v>
      </c>
      <c r="H4715" s="21" t="str">
        <f>VLOOKUP(B4715,属性中转表!A:F,6,FALSE)</f>
        <v>"hp":32400,"atk":900</v>
      </c>
      <c r="I4715" s="20" t="str">
        <f>IF(VLOOKUP(B4715,属性中转表!A:G,7,FALSE)=0,"",VLOOKUP(VLOOKUP(B4715,属性中转表!A:G,7,FALSE),属性中转表!$K$2:$P$21,6,0))&amp;IF(VLOOKUP(B4715,属性中转表!A:G,7,FALSE)&gt;=50,VLOOKUP(A4715,英雄数据表!A:K,9,0),IF(VLOOKUP(B4715,属性中转表!A:G,7,FALSE)&gt;=25,VLOOKUP(A4715,英雄数据表!A:K,5,0),""))</f>
        <v>"atk":300,"hp":5000</v>
      </c>
      <c r="J4715" s="20" t="str">
        <f>IF(I4715="","",属性中转表!$I$1&amp;(IF(VLOOKUP(B4715,属性中转表!A:G,7,FALSE)=0,0,VLOOKUP(VLOOKUP(B4715,属性中转表!A:G,7,FALSE),属性中转表!$K$2:$P$21,4,0)))+IFERROR(VLOOKUP(A4715,英雄数据表!A:K,IF(武魂!B4715&gt;=50,10,IF(武魂!B4715&gt;=25,6)),0),0))</f>
        <v>,"dpspro":0</v>
      </c>
      <c r="K4715" s="32" t="str">
        <f t="shared" si="313"/>
        <v>"atk":300,"hp":5000,"dpspro":0</v>
      </c>
      <c r="L4715" s="20" t="str">
        <f>IF(B4715&gt;=50,VLOOKUP(A4715,英雄数据表!A:L,11,FALSE),IF(B4715&gt;=25,VLOOKUP(A4715,英雄数据表!A:L,7,0),""))</f>
        <v/>
      </c>
      <c r="M4715" s="20" t="str">
        <f>IFERROR(VLOOKUP(B4715,属性中转表!$K$2:$O$21,5,FALSE),"")</f>
        <v/>
      </c>
      <c r="N4715" s="20" t="str">
        <f>IF(B4715=25,VLOOKUP(A4715,英雄数据表!A:L,8,FALSE),IF(B4715=50,VLOOKUP(A4715,英雄数据表!A:L,12,0),""))</f>
        <v/>
      </c>
    </row>
    <row r="4716" spans="1:14" x14ac:dyDescent="0.3">
      <c r="A4716" s="20">
        <v>35036</v>
      </c>
      <c r="B4716" s="21">
        <f t="shared" si="303"/>
        <v>15</v>
      </c>
      <c r="C4716" s="21">
        <v>5</v>
      </c>
      <c r="D4716" s="21">
        <f>VLOOKUP(A4716,英雄数据表!A:D,4,0)</f>
        <v>3</v>
      </c>
      <c r="E4716" s="20" t="str">
        <f>VLOOKUP(A4716,英雄数据表!A:C,3,0)</f>
        <v>深渊吞噬者</v>
      </c>
      <c r="F4716" s="20">
        <f t="shared" si="304"/>
        <v>35036</v>
      </c>
      <c r="G4716" s="20">
        <f t="shared" si="305"/>
        <v>35036</v>
      </c>
      <c r="H4716" s="21" t="str">
        <f>VLOOKUP(B4716,属性中转表!A:F,6,FALSE)</f>
        <v>"hp":35100,"atk":975</v>
      </c>
      <c r="I4716" s="20" t="str">
        <f>IF(VLOOKUP(B4716,属性中转表!A:G,7,FALSE)=0,"",VLOOKUP(VLOOKUP(B4716,属性中转表!A:G,7,FALSE),属性中转表!$K$2:$P$21,6,0))&amp;IF(VLOOKUP(B4716,属性中转表!A:G,7,FALSE)&gt;=50,VLOOKUP(A4716,英雄数据表!A:K,9,0),IF(VLOOKUP(B4716,属性中转表!A:G,7,FALSE)&gt;=25,VLOOKUP(A4716,英雄数据表!A:K,5,0),""))</f>
        <v>"atk":300,"hp":5000,"undpspro":50</v>
      </c>
      <c r="J4716" s="20" t="str">
        <f>IF(I4716="","",属性中转表!$I$1&amp;(IF(VLOOKUP(B4716,属性中转表!A:G,7,FALSE)=0,0,VLOOKUP(VLOOKUP(B4716,属性中转表!A:G,7,FALSE),属性中转表!$K$2:$P$21,4,0)))+IFERROR(VLOOKUP(A4716,英雄数据表!A:K,IF(武魂!B4716&gt;=50,10,IF(武魂!B4716&gt;=25,6)),0),0))</f>
        <v>,"dpspro":0</v>
      </c>
      <c r="K4716" s="32" t="str">
        <f t="shared" ref="K4716:K4770" si="314">I4716&amp;J4716</f>
        <v>"atk":300,"hp":5000,"undpspro":50,"dpspro":0</v>
      </c>
      <c r="L4716" s="20" t="str">
        <f>IF(B4716&gt;=50,VLOOKUP(A4716,英雄数据表!A:L,11,FALSE),IF(B4716&gt;=25,VLOOKUP(A4716,英雄数据表!A:L,7,0),""))</f>
        <v/>
      </c>
      <c r="M4716" s="20" t="str">
        <f>IFERROR(VLOOKUP(B4716,属性中转表!$K$2:$O$21,5,FALSE),"")</f>
        <v>"undpspro":50</v>
      </c>
      <c r="N4716" s="20" t="str">
        <f>IF(B4716=25,VLOOKUP(A4716,英雄数据表!A:L,8,FALSE),IF(B4716=50,VLOOKUP(A4716,英雄数据表!A:L,12,0),""))</f>
        <v/>
      </c>
    </row>
    <row r="4717" spans="1:14" x14ac:dyDescent="0.3">
      <c r="A4717" s="20">
        <v>35036</v>
      </c>
      <c r="B4717" s="21">
        <f t="shared" si="303"/>
        <v>16</v>
      </c>
      <c r="C4717" s="21">
        <v>5</v>
      </c>
      <c r="D4717" s="21">
        <f>VLOOKUP(A4717,英雄数据表!A:D,4,0)</f>
        <v>3</v>
      </c>
      <c r="E4717" s="20" t="str">
        <f>VLOOKUP(A4717,英雄数据表!A:C,3,0)</f>
        <v>深渊吞噬者</v>
      </c>
      <c r="F4717" s="20">
        <f t="shared" si="304"/>
        <v>35036</v>
      </c>
      <c r="G4717" s="20">
        <f t="shared" si="305"/>
        <v>35036</v>
      </c>
      <c r="H4717" s="21" t="str">
        <f>VLOOKUP(B4717,属性中转表!A:F,6,FALSE)</f>
        <v>"hp":37800,"atk":1050</v>
      </c>
      <c r="I4717" s="20" t="str">
        <f>IF(VLOOKUP(B4717,属性中转表!A:G,7,FALSE)=0,"",VLOOKUP(VLOOKUP(B4717,属性中转表!A:G,7,FALSE),属性中转表!$K$2:$P$21,6,0))&amp;IF(VLOOKUP(B4717,属性中转表!A:G,7,FALSE)&gt;=50,VLOOKUP(A4717,英雄数据表!A:K,9,0),IF(VLOOKUP(B4717,属性中转表!A:G,7,FALSE)&gt;=25,VLOOKUP(A4717,英雄数据表!A:K,5,0),""))</f>
        <v>"atk":300,"hp":5000,"undpspro":50</v>
      </c>
      <c r="J4717" s="20" t="str">
        <f>IF(I4717="","",属性中转表!$I$1&amp;(IF(VLOOKUP(B4717,属性中转表!A:G,7,FALSE)=0,0,VLOOKUP(VLOOKUP(B4717,属性中转表!A:G,7,FALSE),属性中转表!$K$2:$P$21,4,0)))+IFERROR(VLOOKUP(A4717,英雄数据表!A:K,IF(武魂!B4717&gt;=50,10,IF(武魂!B4717&gt;=25,6)),0),0))</f>
        <v>,"dpspro":0</v>
      </c>
      <c r="K4717" s="32" t="str">
        <f t="shared" si="314"/>
        <v>"atk":300,"hp":5000,"undpspro":50,"dpspro":0</v>
      </c>
      <c r="L4717" s="20" t="str">
        <f>IF(B4717&gt;=50,VLOOKUP(A4717,英雄数据表!A:L,11,FALSE),IF(B4717&gt;=25,VLOOKUP(A4717,英雄数据表!A:L,7,0),""))</f>
        <v/>
      </c>
      <c r="M4717" s="20" t="str">
        <f>IFERROR(VLOOKUP(B4717,属性中转表!$K$2:$O$21,5,FALSE),"")</f>
        <v/>
      </c>
      <c r="N4717" s="20" t="str">
        <f>IF(B4717=25,VLOOKUP(A4717,英雄数据表!A:L,8,FALSE),IF(B4717=50,VLOOKUP(A4717,英雄数据表!A:L,12,0),""))</f>
        <v/>
      </c>
    </row>
    <row r="4718" spans="1:14" x14ac:dyDescent="0.3">
      <c r="A4718" s="20">
        <v>35036</v>
      </c>
      <c r="B4718" s="21">
        <f t="shared" si="303"/>
        <v>17</v>
      </c>
      <c r="C4718" s="21">
        <v>5</v>
      </c>
      <c r="D4718" s="21">
        <f>VLOOKUP(A4718,英雄数据表!A:D,4,0)</f>
        <v>3</v>
      </c>
      <c r="E4718" s="20" t="str">
        <f>VLOOKUP(A4718,英雄数据表!A:C,3,0)</f>
        <v>深渊吞噬者</v>
      </c>
      <c r="F4718" s="20">
        <f t="shared" si="304"/>
        <v>35036</v>
      </c>
      <c r="G4718" s="20">
        <f t="shared" si="305"/>
        <v>35036</v>
      </c>
      <c r="H4718" s="21" t="str">
        <f>VLOOKUP(B4718,属性中转表!A:F,6,FALSE)</f>
        <v>"hp":40500,"atk":1125</v>
      </c>
      <c r="I4718" s="20" t="str">
        <f>IF(VLOOKUP(B4718,属性中转表!A:G,7,FALSE)=0,"",VLOOKUP(VLOOKUP(B4718,属性中转表!A:G,7,FALSE),属性中转表!$K$2:$P$21,6,0))&amp;IF(VLOOKUP(B4718,属性中转表!A:G,7,FALSE)&gt;=50,VLOOKUP(A4718,英雄数据表!A:K,9,0),IF(VLOOKUP(B4718,属性中转表!A:G,7,FALSE)&gt;=25,VLOOKUP(A4718,英雄数据表!A:K,5,0),""))</f>
        <v>"atk":300,"hp":5000,"undpspro":50</v>
      </c>
      <c r="J4718" s="20" t="str">
        <f>IF(I4718="","",属性中转表!$I$1&amp;(IF(VLOOKUP(B4718,属性中转表!A:G,7,FALSE)=0,0,VLOOKUP(VLOOKUP(B4718,属性中转表!A:G,7,FALSE),属性中转表!$K$2:$P$21,4,0)))+IFERROR(VLOOKUP(A4718,英雄数据表!A:K,IF(武魂!B4718&gt;=50,10,IF(武魂!B4718&gt;=25,6)),0),0))</f>
        <v>,"dpspro":0</v>
      </c>
      <c r="K4718" s="32" t="str">
        <f t="shared" si="314"/>
        <v>"atk":300,"hp":5000,"undpspro":50,"dpspro":0</v>
      </c>
      <c r="L4718" s="20" t="str">
        <f>IF(B4718&gt;=50,VLOOKUP(A4718,英雄数据表!A:L,11,FALSE),IF(B4718&gt;=25,VLOOKUP(A4718,英雄数据表!A:L,7,0),""))</f>
        <v/>
      </c>
      <c r="M4718" s="20" t="str">
        <f>IFERROR(VLOOKUP(B4718,属性中转表!$K$2:$O$21,5,FALSE),"")</f>
        <v/>
      </c>
      <c r="N4718" s="20" t="str">
        <f>IF(B4718=25,VLOOKUP(A4718,英雄数据表!A:L,8,FALSE),IF(B4718=50,VLOOKUP(A4718,英雄数据表!A:L,12,0),""))</f>
        <v/>
      </c>
    </row>
    <row r="4719" spans="1:14" x14ac:dyDescent="0.3">
      <c r="A4719" s="20">
        <v>35036</v>
      </c>
      <c r="B4719" s="21">
        <f t="shared" si="303"/>
        <v>18</v>
      </c>
      <c r="C4719" s="21">
        <v>5</v>
      </c>
      <c r="D4719" s="21">
        <f>VLOOKUP(A4719,英雄数据表!A:D,4,0)</f>
        <v>3</v>
      </c>
      <c r="E4719" s="20" t="str">
        <f>VLOOKUP(A4719,英雄数据表!A:C,3,0)</f>
        <v>深渊吞噬者</v>
      </c>
      <c r="F4719" s="20">
        <f t="shared" si="304"/>
        <v>35036</v>
      </c>
      <c r="G4719" s="20">
        <f t="shared" si="305"/>
        <v>35036</v>
      </c>
      <c r="H4719" s="21" t="str">
        <f>VLOOKUP(B4719,属性中转表!A:F,6,FALSE)</f>
        <v>"hp":43200,"atk":1200</v>
      </c>
      <c r="I4719" s="20" t="str">
        <f>IF(VLOOKUP(B4719,属性中转表!A:G,7,FALSE)=0,"",VLOOKUP(VLOOKUP(B4719,属性中转表!A:G,7,FALSE),属性中转表!$K$2:$P$21,6,0))&amp;IF(VLOOKUP(B4719,属性中转表!A:G,7,FALSE)&gt;=50,VLOOKUP(A4719,英雄数据表!A:K,9,0),IF(VLOOKUP(B4719,属性中转表!A:G,7,FALSE)&gt;=25,VLOOKUP(A4719,英雄数据表!A:K,5,0),""))</f>
        <v>"atk":300,"hp":5000,"undpspro":50</v>
      </c>
      <c r="J4719" s="20" t="str">
        <f>IF(I4719="","",属性中转表!$I$1&amp;(IF(VLOOKUP(B4719,属性中转表!A:G,7,FALSE)=0,0,VLOOKUP(VLOOKUP(B4719,属性中转表!A:G,7,FALSE),属性中转表!$K$2:$P$21,4,0)))+IFERROR(VLOOKUP(A4719,英雄数据表!A:K,IF(武魂!B4719&gt;=50,10,IF(武魂!B4719&gt;=25,6)),0),0))</f>
        <v>,"dpspro":0</v>
      </c>
      <c r="K4719" s="32" t="str">
        <f t="shared" si="314"/>
        <v>"atk":300,"hp":5000,"undpspro":50,"dpspro":0</v>
      </c>
      <c r="L4719" s="20" t="str">
        <f>IF(B4719&gt;=50,VLOOKUP(A4719,英雄数据表!A:L,11,FALSE),IF(B4719&gt;=25,VLOOKUP(A4719,英雄数据表!A:L,7,0),""))</f>
        <v/>
      </c>
      <c r="M4719" s="20" t="str">
        <f>IFERROR(VLOOKUP(B4719,属性中转表!$K$2:$O$21,5,FALSE),"")</f>
        <v/>
      </c>
      <c r="N4719" s="20" t="str">
        <f>IF(B4719=25,VLOOKUP(A4719,英雄数据表!A:L,8,FALSE),IF(B4719=50,VLOOKUP(A4719,英雄数据表!A:L,12,0),""))</f>
        <v/>
      </c>
    </row>
    <row r="4720" spans="1:14" x14ac:dyDescent="0.3">
      <c r="A4720" s="20">
        <v>35036</v>
      </c>
      <c r="B4720" s="21">
        <f t="shared" si="303"/>
        <v>19</v>
      </c>
      <c r="C4720" s="21">
        <v>5</v>
      </c>
      <c r="D4720" s="21">
        <f>VLOOKUP(A4720,英雄数据表!A:D,4,0)</f>
        <v>3</v>
      </c>
      <c r="E4720" s="20" t="str">
        <f>VLOOKUP(A4720,英雄数据表!A:C,3,0)</f>
        <v>深渊吞噬者</v>
      </c>
      <c r="F4720" s="20">
        <f t="shared" si="304"/>
        <v>35036</v>
      </c>
      <c r="G4720" s="20">
        <f t="shared" si="305"/>
        <v>35036</v>
      </c>
      <c r="H4720" s="21" t="str">
        <f>VLOOKUP(B4720,属性中转表!A:F,6,FALSE)</f>
        <v>"hp":45900,"atk":1275</v>
      </c>
      <c r="I4720" s="20" t="str">
        <f>IF(VLOOKUP(B4720,属性中转表!A:G,7,FALSE)=0,"",VLOOKUP(VLOOKUP(B4720,属性中转表!A:G,7,FALSE),属性中转表!$K$2:$P$21,6,0))&amp;IF(VLOOKUP(B4720,属性中转表!A:G,7,FALSE)&gt;=50,VLOOKUP(A4720,英雄数据表!A:K,9,0),IF(VLOOKUP(B4720,属性中转表!A:G,7,FALSE)&gt;=25,VLOOKUP(A4720,英雄数据表!A:K,5,0),""))</f>
        <v>"atk":300,"hp":5000,"undpspro":50</v>
      </c>
      <c r="J4720" s="20" t="str">
        <f>IF(I4720="","",属性中转表!$I$1&amp;(IF(VLOOKUP(B4720,属性中转表!A:G,7,FALSE)=0,0,VLOOKUP(VLOOKUP(B4720,属性中转表!A:G,7,FALSE),属性中转表!$K$2:$P$21,4,0)))+IFERROR(VLOOKUP(A4720,英雄数据表!A:K,IF(武魂!B4720&gt;=50,10,IF(武魂!B4720&gt;=25,6)),0),0))</f>
        <v>,"dpspro":0</v>
      </c>
      <c r="K4720" s="32" t="str">
        <f t="shared" si="314"/>
        <v>"atk":300,"hp":5000,"undpspro":50,"dpspro":0</v>
      </c>
      <c r="L4720" s="20" t="str">
        <f>IF(B4720&gt;=50,VLOOKUP(A4720,英雄数据表!A:L,11,FALSE),IF(B4720&gt;=25,VLOOKUP(A4720,英雄数据表!A:L,7,0),""))</f>
        <v/>
      </c>
      <c r="M4720" s="20" t="str">
        <f>IFERROR(VLOOKUP(B4720,属性中转表!$K$2:$O$21,5,FALSE),"")</f>
        <v/>
      </c>
      <c r="N4720" s="20" t="str">
        <f>IF(B4720=25,VLOOKUP(A4720,英雄数据表!A:L,8,FALSE),IF(B4720=50,VLOOKUP(A4720,英雄数据表!A:L,12,0),""))</f>
        <v/>
      </c>
    </row>
    <row r="4721" spans="1:14" x14ac:dyDescent="0.3">
      <c r="A4721" s="20">
        <v>35036</v>
      </c>
      <c r="B4721" s="21">
        <f t="shared" si="303"/>
        <v>20</v>
      </c>
      <c r="C4721" s="21">
        <v>5</v>
      </c>
      <c r="D4721" s="21">
        <f>VLOOKUP(A4721,英雄数据表!A:D,4,0)</f>
        <v>3</v>
      </c>
      <c r="E4721" s="20" t="str">
        <f>VLOOKUP(A4721,英雄数据表!A:C,3,0)</f>
        <v>深渊吞噬者</v>
      </c>
      <c r="F4721" s="20">
        <f t="shared" si="304"/>
        <v>35036</v>
      </c>
      <c r="G4721" s="20">
        <f t="shared" si="305"/>
        <v>35036</v>
      </c>
      <c r="H4721" s="21" t="str">
        <f>VLOOKUP(B4721,属性中转表!A:F,6,FALSE)</f>
        <v>"hp":48600,"atk":1350</v>
      </c>
      <c r="I4721" s="20" t="str">
        <f>IF(VLOOKUP(B4721,属性中转表!A:G,7,FALSE)=0,"",VLOOKUP(VLOOKUP(B4721,属性中转表!A:G,7,FALSE),属性中转表!$K$2:$P$21,6,0))&amp;IF(VLOOKUP(B4721,属性中转表!A:G,7,FALSE)&gt;=50,VLOOKUP(A4721,英雄数据表!A:K,9,0),IF(VLOOKUP(B4721,属性中转表!A:G,7,FALSE)&gt;=25,VLOOKUP(A4721,英雄数据表!A:K,5,0),""))</f>
        <v>"atk":300,"hp":5000,"undpspro":50</v>
      </c>
      <c r="J4721" s="20" t="str">
        <f>IF(I4721="","",属性中转表!$I$1&amp;(IF(VLOOKUP(B4721,属性中转表!A:G,7,FALSE)=0,0,VLOOKUP(VLOOKUP(B4721,属性中转表!A:G,7,FALSE),属性中转表!$K$2:$P$21,4,0)))+IFERROR(VLOOKUP(A4721,英雄数据表!A:K,IF(武魂!B4721&gt;=50,10,IF(武魂!B4721&gt;=25,6)),0),0))</f>
        <v>,"dpspro":50</v>
      </c>
      <c r="K4721" s="32" t="str">
        <f t="shared" si="314"/>
        <v>"atk":300,"hp":5000,"undpspro":50,"dpspro":50</v>
      </c>
      <c r="L4721" s="20" t="str">
        <f>IF(B4721&gt;=50,VLOOKUP(A4721,英雄数据表!A:L,11,FALSE),IF(B4721&gt;=25,VLOOKUP(A4721,英雄数据表!A:L,7,0),""))</f>
        <v/>
      </c>
      <c r="M4721" s="20" t="str">
        <f>IFERROR(VLOOKUP(B4721,属性中转表!$K$2:$O$21,5,FALSE),"")</f>
        <v>"dpspro":50</v>
      </c>
      <c r="N4721" s="20" t="str">
        <f>IF(B4721=25,VLOOKUP(A4721,英雄数据表!A:L,8,FALSE),IF(B4721=50,VLOOKUP(A4721,英雄数据表!A:L,12,0),""))</f>
        <v/>
      </c>
    </row>
    <row r="4722" spans="1:14" x14ac:dyDescent="0.3">
      <c r="A4722" s="20">
        <v>35036</v>
      </c>
      <c r="B4722" s="21">
        <f t="shared" si="303"/>
        <v>21</v>
      </c>
      <c r="C4722" s="21">
        <v>5</v>
      </c>
      <c r="D4722" s="21">
        <f>VLOOKUP(A4722,英雄数据表!A:D,4,0)</f>
        <v>3</v>
      </c>
      <c r="E4722" s="20" t="str">
        <f>VLOOKUP(A4722,英雄数据表!A:C,3,0)</f>
        <v>深渊吞噬者</v>
      </c>
      <c r="F4722" s="20">
        <f t="shared" si="304"/>
        <v>35036</v>
      </c>
      <c r="G4722" s="20">
        <f t="shared" si="305"/>
        <v>35036</v>
      </c>
      <c r="H4722" s="21" t="str">
        <f>VLOOKUP(B4722,属性中转表!A:F,6,FALSE)</f>
        <v>"hp":52200,"atk":1450</v>
      </c>
      <c r="I4722" s="20" t="str">
        <f>IF(VLOOKUP(B4722,属性中转表!A:G,7,FALSE)=0,"",VLOOKUP(VLOOKUP(B4722,属性中转表!A:G,7,FALSE),属性中转表!$K$2:$P$21,6,0))&amp;IF(VLOOKUP(B4722,属性中转表!A:G,7,FALSE)&gt;=50,VLOOKUP(A4722,英雄数据表!A:K,9,0),IF(VLOOKUP(B4722,属性中转表!A:G,7,FALSE)&gt;=25,VLOOKUP(A4722,英雄数据表!A:K,5,0),""))</f>
        <v>"atk":300,"hp":5000,"undpspro":50</v>
      </c>
      <c r="J4722" s="20" t="str">
        <f>IF(I4722="","",属性中转表!$I$1&amp;(IF(VLOOKUP(B4722,属性中转表!A:G,7,FALSE)=0,0,VLOOKUP(VLOOKUP(B4722,属性中转表!A:G,7,FALSE),属性中转表!$K$2:$P$21,4,0)))+IFERROR(VLOOKUP(A4722,英雄数据表!A:K,IF(武魂!B4722&gt;=50,10,IF(武魂!B4722&gt;=25,6)),0),0))</f>
        <v>,"dpspro":50</v>
      </c>
      <c r="K4722" s="32" t="str">
        <f t="shared" si="314"/>
        <v>"atk":300,"hp":5000,"undpspro":50,"dpspro":50</v>
      </c>
      <c r="L4722" s="20" t="str">
        <f>IF(B4722&gt;=50,VLOOKUP(A4722,英雄数据表!A:L,11,FALSE),IF(B4722&gt;=25,VLOOKUP(A4722,英雄数据表!A:L,7,0),""))</f>
        <v/>
      </c>
      <c r="M4722" s="20" t="str">
        <f>IFERROR(VLOOKUP(B4722,属性中转表!$K$2:$O$21,5,FALSE),"")</f>
        <v/>
      </c>
      <c r="N4722" s="20" t="str">
        <f>IF(B4722=25,VLOOKUP(A4722,英雄数据表!A:L,8,FALSE),IF(B4722=50,VLOOKUP(A4722,英雄数据表!A:L,12,0),""))</f>
        <v/>
      </c>
    </row>
    <row r="4723" spans="1:14" x14ac:dyDescent="0.3">
      <c r="A4723" s="20">
        <v>35036</v>
      </c>
      <c r="B4723" s="21">
        <f t="shared" si="303"/>
        <v>22</v>
      </c>
      <c r="C4723" s="21">
        <v>5</v>
      </c>
      <c r="D4723" s="21">
        <f>VLOOKUP(A4723,英雄数据表!A:D,4,0)</f>
        <v>3</v>
      </c>
      <c r="E4723" s="20" t="str">
        <f>VLOOKUP(A4723,英雄数据表!A:C,3,0)</f>
        <v>深渊吞噬者</v>
      </c>
      <c r="F4723" s="20">
        <f t="shared" si="304"/>
        <v>35036</v>
      </c>
      <c r="G4723" s="20">
        <f t="shared" si="305"/>
        <v>35036</v>
      </c>
      <c r="H4723" s="21" t="str">
        <f>VLOOKUP(B4723,属性中转表!A:F,6,FALSE)</f>
        <v>"hp":55800,"atk":1550</v>
      </c>
      <c r="I4723" s="20" t="str">
        <f>IF(VLOOKUP(B4723,属性中转表!A:G,7,FALSE)=0,"",VLOOKUP(VLOOKUP(B4723,属性中转表!A:G,7,FALSE),属性中转表!$K$2:$P$21,6,0))&amp;IF(VLOOKUP(B4723,属性中转表!A:G,7,FALSE)&gt;=50,VLOOKUP(A4723,英雄数据表!A:K,9,0),IF(VLOOKUP(B4723,属性中转表!A:G,7,FALSE)&gt;=25,VLOOKUP(A4723,英雄数据表!A:K,5,0),""))</f>
        <v>"atk":300,"hp":5000,"undpspro":50</v>
      </c>
      <c r="J4723" s="20" t="str">
        <f>IF(I4723="","",属性中转表!$I$1&amp;(IF(VLOOKUP(B4723,属性中转表!A:G,7,FALSE)=0,0,VLOOKUP(VLOOKUP(B4723,属性中转表!A:G,7,FALSE),属性中转表!$K$2:$P$21,4,0)))+IFERROR(VLOOKUP(A4723,英雄数据表!A:K,IF(武魂!B4723&gt;=50,10,IF(武魂!B4723&gt;=25,6)),0),0))</f>
        <v>,"dpspro":50</v>
      </c>
      <c r="K4723" s="32" t="str">
        <f t="shared" si="314"/>
        <v>"atk":300,"hp":5000,"undpspro":50,"dpspro":50</v>
      </c>
      <c r="L4723" s="20" t="str">
        <f>IF(B4723&gt;=50,VLOOKUP(A4723,英雄数据表!A:L,11,FALSE),IF(B4723&gt;=25,VLOOKUP(A4723,英雄数据表!A:L,7,0),""))</f>
        <v/>
      </c>
      <c r="M4723" s="20" t="str">
        <f>IFERROR(VLOOKUP(B4723,属性中转表!$K$2:$O$21,5,FALSE),"")</f>
        <v/>
      </c>
      <c r="N4723" s="20" t="str">
        <f>IF(B4723=25,VLOOKUP(A4723,英雄数据表!A:L,8,FALSE),IF(B4723=50,VLOOKUP(A4723,英雄数据表!A:L,12,0),""))</f>
        <v/>
      </c>
    </row>
    <row r="4724" spans="1:14" x14ac:dyDescent="0.3">
      <c r="A4724" s="20">
        <v>35036</v>
      </c>
      <c r="B4724" s="21">
        <f t="shared" si="303"/>
        <v>23</v>
      </c>
      <c r="C4724" s="21">
        <v>5</v>
      </c>
      <c r="D4724" s="21">
        <f>VLOOKUP(A4724,英雄数据表!A:D,4,0)</f>
        <v>3</v>
      </c>
      <c r="E4724" s="20" t="str">
        <f>VLOOKUP(A4724,英雄数据表!A:C,3,0)</f>
        <v>深渊吞噬者</v>
      </c>
      <c r="F4724" s="20">
        <f t="shared" si="304"/>
        <v>35036</v>
      </c>
      <c r="G4724" s="20">
        <f t="shared" si="305"/>
        <v>35036</v>
      </c>
      <c r="H4724" s="21" t="str">
        <f>VLOOKUP(B4724,属性中转表!A:F,6,FALSE)</f>
        <v>"hp":59400,"atk":1650</v>
      </c>
      <c r="I4724" s="20" t="str">
        <f>IF(VLOOKUP(B4724,属性中转表!A:G,7,FALSE)=0,"",VLOOKUP(VLOOKUP(B4724,属性中转表!A:G,7,FALSE),属性中转表!$K$2:$P$21,6,0))&amp;IF(VLOOKUP(B4724,属性中转表!A:G,7,FALSE)&gt;=50,VLOOKUP(A4724,英雄数据表!A:K,9,0),IF(VLOOKUP(B4724,属性中转表!A:G,7,FALSE)&gt;=25,VLOOKUP(A4724,英雄数据表!A:K,5,0),""))</f>
        <v>"atk":300,"hp":5000,"undpspro":50</v>
      </c>
      <c r="J4724" s="20" t="str">
        <f>IF(I4724="","",属性中转表!$I$1&amp;(IF(VLOOKUP(B4724,属性中转表!A:G,7,FALSE)=0,0,VLOOKUP(VLOOKUP(B4724,属性中转表!A:G,7,FALSE),属性中转表!$K$2:$P$21,4,0)))+IFERROR(VLOOKUP(A4724,英雄数据表!A:K,IF(武魂!B4724&gt;=50,10,IF(武魂!B4724&gt;=25,6)),0),0))</f>
        <v>,"dpspro":50</v>
      </c>
      <c r="K4724" s="32" t="str">
        <f t="shared" si="314"/>
        <v>"atk":300,"hp":5000,"undpspro":50,"dpspro":50</v>
      </c>
      <c r="L4724" s="20" t="str">
        <f>IF(B4724&gt;=50,VLOOKUP(A4724,英雄数据表!A:L,11,FALSE),IF(B4724&gt;=25,VLOOKUP(A4724,英雄数据表!A:L,7,0),""))</f>
        <v/>
      </c>
      <c r="M4724" s="20" t="str">
        <f>IFERROR(VLOOKUP(B4724,属性中转表!$K$2:$O$21,5,FALSE),"")</f>
        <v/>
      </c>
      <c r="N4724" s="20" t="str">
        <f>IF(B4724=25,VLOOKUP(A4724,英雄数据表!A:L,8,FALSE),IF(B4724=50,VLOOKUP(A4724,英雄数据表!A:L,12,0),""))</f>
        <v/>
      </c>
    </row>
    <row r="4725" spans="1:14" x14ac:dyDescent="0.3">
      <c r="A4725" s="20">
        <v>35036</v>
      </c>
      <c r="B4725" s="21">
        <f t="shared" si="303"/>
        <v>24</v>
      </c>
      <c r="C4725" s="21">
        <v>5</v>
      </c>
      <c r="D4725" s="21">
        <f>VLOOKUP(A4725,英雄数据表!A:D,4,0)</f>
        <v>3</v>
      </c>
      <c r="E4725" s="20" t="str">
        <f>VLOOKUP(A4725,英雄数据表!A:C,3,0)</f>
        <v>深渊吞噬者</v>
      </c>
      <c r="F4725" s="20">
        <f t="shared" si="304"/>
        <v>35036</v>
      </c>
      <c r="G4725" s="20">
        <f t="shared" si="305"/>
        <v>35036</v>
      </c>
      <c r="H4725" s="21" t="str">
        <f>VLOOKUP(B4725,属性中转表!A:F,6,FALSE)</f>
        <v>"hp":63000,"atk":1750</v>
      </c>
      <c r="I4725" s="20" t="str">
        <f>IF(VLOOKUP(B4725,属性中转表!A:G,7,FALSE)=0,"",VLOOKUP(VLOOKUP(B4725,属性中转表!A:G,7,FALSE),属性中转表!$K$2:$P$21,6,0))&amp;IF(VLOOKUP(B4725,属性中转表!A:G,7,FALSE)&gt;=50,VLOOKUP(A4725,英雄数据表!A:K,9,0),IF(VLOOKUP(B4725,属性中转表!A:G,7,FALSE)&gt;=25,VLOOKUP(A4725,英雄数据表!A:K,5,0),""))</f>
        <v>"atk":300,"hp":5000,"undpspro":50</v>
      </c>
      <c r="J4725" s="20" t="str">
        <f>IF(I4725="","",属性中转表!$I$1&amp;(IF(VLOOKUP(B4725,属性中转表!A:G,7,FALSE)=0,0,VLOOKUP(VLOOKUP(B4725,属性中转表!A:G,7,FALSE),属性中转表!$K$2:$P$21,4,0)))+IFERROR(VLOOKUP(A4725,英雄数据表!A:K,IF(武魂!B4725&gt;=50,10,IF(武魂!B4725&gt;=25,6)),0),0))</f>
        <v>,"dpspro":50</v>
      </c>
      <c r="K4725" s="32" t="str">
        <f t="shared" si="314"/>
        <v>"atk":300,"hp":5000,"undpspro":50,"dpspro":50</v>
      </c>
      <c r="L4725" s="20" t="str">
        <f>IF(B4725&gt;=50,VLOOKUP(A4725,英雄数据表!A:L,11,FALSE),IF(B4725&gt;=25,VLOOKUP(A4725,英雄数据表!A:L,7,0),""))</f>
        <v/>
      </c>
      <c r="M4725" s="20" t="str">
        <f>IFERROR(VLOOKUP(B4725,属性中转表!$K$2:$O$21,5,FALSE),"")</f>
        <v/>
      </c>
      <c r="N4725" s="20" t="str">
        <f>IF(B4725=25,VLOOKUP(A4725,英雄数据表!A:L,8,FALSE),IF(B4725=50,VLOOKUP(A4725,英雄数据表!A:L,12,0),""))</f>
        <v/>
      </c>
    </row>
    <row r="4726" spans="1:14" x14ac:dyDescent="0.3">
      <c r="A4726" s="20">
        <v>35036</v>
      </c>
      <c r="B4726" s="21">
        <f t="shared" si="303"/>
        <v>25</v>
      </c>
      <c r="C4726" s="21">
        <v>5</v>
      </c>
      <c r="D4726" s="21">
        <f>VLOOKUP(A4726,英雄数据表!A:D,4,0)</f>
        <v>3</v>
      </c>
      <c r="E4726" s="20" t="str">
        <f>VLOOKUP(A4726,英雄数据表!A:C,3,0)</f>
        <v>深渊吞噬者</v>
      </c>
      <c r="F4726" s="20">
        <f t="shared" si="304"/>
        <v>35036</v>
      </c>
      <c r="G4726" s="20">
        <f t="shared" si="305"/>
        <v>35036</v>
      </c>
      <c r="H4726" s="21" t="str">
        <f>VLOOKUP(B4726,属性中转表!A:F,6,FALSE)</f>
        <v>"hp":66600,"atk":1850</v>
      </c>
      <c r="I4726" s="20" t="str">
        <f>IF(VLOOKUP(B4726,属性中转表!A:G,7,FALSE)=0,"",VLOOKUP(VLOOKUP(B4726,属性中转表!A:G,7,FALSE),属性中转表!$K$2:$P$21,6,0))&amp;IF(VLOOKUP(B4726,属性中转表!A:G,7,FALSE)&gt;=50,VLOOKUP(A4726,英雄数据表!A:K,9,0),IF(VLOOKUP(B4726,属性中转表!A:G,7,FALSE)&gt;=25,VLOOKUP(A4726,英雄数据表!A:K,5,0),""))</f>
        <v>"atk":300,"hp":5000,"undpspro":50</v>
      </c>
      <c r="J4726" s="20" t="str">
        <f>IF(I4726="","",属性中转表!$I$1&amp;(IF(VLOOKUP(B4726,属性中转表!A:G,7,FALSE)=0,0,VLOOKUP(VLOOKUP(B4726,属性中转表!A:G,7,FALSE),属性中转表!$K$2:$P$21,4,0)))+IFERROR(VLOOKUP(A4726,英雄数据表!A:K,IF(武魂!B4726&gt;=50,10,IF(武魂!B4726&gt;=25,6)),0),0))</f>
        <v>,"dpspro":50</v>
      </c>
      <c r="K4726" s="32" t="str">
        <f t="shared" si="314"/>
        <v>"atk":300,"hp":5000,"undpspro":50,"dpspro":50</v>
      </c>
      <c r="L4726" s="20" t="str">
        <f>IF(B4726&gt;=50,VLOOKUP(A4726,英雄数据表!A:L,11,FALSE),IF(B4726&gt;=25,VLOOKUP(A4726,英雄数据表!A:L,7,0),""))</f>
        <v>"3503601004"</v>
      </c>
      <c r="M4726" s="20" t="str">
        <f>IFERROR(VLOOKUP(B4726,属性中转表!$K$2:$O$21,5,FALSE),"")</f>
        <v/>
      </c>
      <c r="N4726" s="20" t="str">
        <f>IF(B4726=25,VLOOKUP(A4726,英雄数据表!A:L,8,FALSE),IF(B4726=50,VLOOKUP(A4726,英雄数据表!A:L,12,0),""))</f>
        <v>生命高于50%时对敌人伤害增加12%，生命低于50%时，对敌人伤害增加24%</v>
      </c>
    </row>
    <row r="4727" spans="1:14" x14ac:dyDescent="0.3">
      <c r="A4727" s="20">
        <v>35036</v>
      </c>
      <c r="B4727" s="21">
        <f t="shared" si="303"/>
        <v>26</v>
      </c>
      <c r="C4727" s="21">
        <v>5</v>
      </c>
      <c r="D4727" s="21">
        <f>VLOOKUP(A4727,英雄数据表!A:D,4,0)</f>
        <v>3</v>
      </c>
      <c r="E4727" s="20" t="str">
        <f>VLOOKUP(A4727,英雄数据表!A:C,3,0)</f>
        <v>深渊吞噬者</v>
      </c>
      <c r="F4727" s="20">
        <f t="shared" si="304"/>
        <v>35036</v>
      </c>
      <c r="G4727" s="20">
        <f t="shared" si="305"/>
        <v>35036</v>
      </c>
      <c r="H4727" s="21" t="str">
        <f>VLOOKUP(B4727,属性中转表!A:F,6,FALSE)</f>
        <v>"hp":70200,"atk":1950</v>
      </c>
      <c r="I4727" s="20" t="str">
        <f>IF(VLOOKUP(B4727,属性中转表!A:G,7,FALSE)=0,"",VLOOKUP(VLOOKUP(B4727,属性中转表!A:G,7,FALSE),属性中转表!$K$2:$P$21,6,0))&amp;IF(VLOOKUP(B4727,属性中转表!A:G,7,FALSE)&gt;=50,VLOOKUP(A4727,英雄数据表!A:K,9,0),IF(VLOOKUP(B4727,属性中转表!A:G,7,FALSE)&gt;=25,VLOOKUP(A4727,英雄数据表!A:K,5,0),""))</f>
        <v>"atk":300,"hp":5000,"undpspro":50</v>
      </c>
      <c r="J4727" s="20" t="str">
        <f>IF(I4727="","",属性中转表!$I$1&amp;(IF(VLOOKUP(B4727,属性中转表!A:G,7,FALSE)=0,0,VLOOKUP(VLOOKUP(B4727,属性中转表!A:G,7,FALSE),属性中转表!$K$2:$P$21,4,0)))+IFERROR(VLOOKUP(A4727,英雄数据表!A:K,IF(武魂!B4727&gt;=50,10,IF(武魂!B4727&gt;=25,6)),0),0))</f>
        <v>,"dpspro":50</v>
      </c>
      <c r="K4727" s="32" t="str">
        <f t="shared" si="314"/>
        <v>"atk":300,"hp":5000,"undpspro":50,"dpspro":50</v>
      </c>
      <c r="L4727" s="20" t="str">
        <f>IF(B4727&gt;=50,VLOOKUP(A4727,英雄数据表!A:L,11,FALSE),IF(B4727&gt;=25,VLOOKUP(A4727,英雄数据表!A:L,7,0),""))</f>
        <v>"3503601004"</v>
      </c>
      <c r="M4727" s="20" t="str">
        <f>IFERROR(VLOOKUP(B4727,属性中转表!$K$2:$O$21,5,FALSE),"")</f>
        <v/>
      </c>
      <c r="N4727" s="20" t="str">
        <f>IF(B4727=25,VLOOKUP(A4727,英雄数据表!A:L,8,FALSE),IF(B4727=50,VLOOKUP(A4727,英雄数据表!A:L,12,0),""))</f>
        <v/>
      </c>
    </row>
    <row r="4728" spans="1:14" x14ac:dyDescent="0.3">
      <c r="A4728" s="20">
        <v>35036</v>
      </c>
      <c r="B4728" s="21">
        <f t="shared" si="303"/>
        <v>27</v>
      </c>
      <c r="C4728" s="21">
        <v>5</v>
      </c>
      <c r="D4728" s="21">
        <f>VLOOKUP(A4728,英雄数据表!A:D,4,0)</f>
        <v>3</v>
      </c>
      <c r="E4728" s="20" t="str">
        <f>VLOOKUP(A4728,英雄数据表!A:C,3,0)</f>
        <v>深渊吞噬者</v>
      </c>
      <c r="F4728" s="20">
        <f t="shared" si="304"/>
        <v>35036</v>
      </c>
      <c r="G4728" s="20">
        <f t="shared" si="305"/>
        <v>35036</v>
      </c>
      <c r="H4728" s="21" t="str">
        <f>VLOOKUP(B4728,属性中转表!A:F,6,FALSE)</f>
        <v>"hp":73800,"atk":2050</v>
      </c>
      <c r="I4728" s="20" t="str">
        <f>IF(VLOOKUP(B4728,属性中转表!A:G,7,FALSE)=0,"",VLOOKUP(VLOOKUP(B4728,属性中转表!A:G,7,FALSE),属性中转表!$K$2:$P$21,6,0))&amp;IF(VLOOKUP(B4728,属性中转表!A:G,7,FALSE)&gt;=50,VLOOKUP(A4728,英雄数据表!A:K,9,0),IF(VLOOKUP(B4728,属性中转表!A:G,7,FALSE)&gt;=25,VLOOKUP(A4728,英雄数据表!A:K,5,0),""))</f>
        <v>"atk":300,"hp":5000,"undpspro":50</v>
      </c>
      <c r="J4728" s="20" t="str">
        <f>IF(I4728="","",属性中转表!$I$1&amp;(IF(VLOOKUP(B4728,属性中转表!A:G,7,FALSE)=0,0,VLOOKUP(VLOOKUP(B4728,属性中转表!A:G,7,FALSE),属性中转表!$K$2:$P$21,4,0)))+IFERROR(VLOOKUP(A4728,英雄数据表!A:K,IF(武魂!B4728&gt;=50,10,IF(武魂!B4728&gt;=25,6)),0),0))</f>
        <v>,"dpspro":50</v>
      </c>
      <c r="K4728" s="32" t="str">
        <f t="shared" si="314"/>
        <v>"atk":300,"hp":5000,"undpspro":50,"dpspro":50</v>
      </c>
      <c r="L4728" s="20" t="str">
        <f>IF(B4728&gt;=50,VLOOKUP(A4728,英雄数据表!A:L,11,FALSE),IF(B4728&gt;=25,VLOOKUP(A4728,英雄数据表!A:L,7,0),""))</f>
        <v>"3503601004"</v>
      </c>
      <c r="M4728" s="20" t="str">
        <f>IFERROR(VLOOKUP(B4728,属性中转表!$K$2:$O$21,5,FALSE),"")</f>
        <v/>
      </c>
      <c r="N4728" s="20" t="str">
        <f>IF(B4728=25,VLOOKUP(A4728,英雄数据表!A:L,8,FALSE),IF(B4728=50,VLOOKUP(A4728,英雄数据表!A:L,12,0),""))</f>
        <v/>
      </c>
    </row>
    <row r="4729" spans="1:14" x14ac:dyDescent="0.3">
      <c r="A4729" s="20">
        <v>35036</v>
      </c>
      <c r="B4729" s="21">
        <f t="shared" si="303"/>
        <v>28</v>
      </c>
      <c r="C4729" s="21">
        <v>5</v>
      </c>
      <c r="D4729" s="21">
        <f>VLOOKUP(A4729,英雄数据表!A:D,4,0)</f>
        <v>3</v>
      </c>
      <c r="E4729" s="20" t="str">
        <f>VLOOKUP(A4729,英雄数据表!A:C,3,0)</f>
        <v>深渊吞噬者</v>
      </c>
      <c r="F4729" s="20">
        <f t="shared" si="304"/>
        <v>35036</v>
      </c>
      <c r="G4729" s="20">
        <f t="shared" si="305"/>
        <v>35036</v>
      </c>
      <c r="H4729" s="21" t="str">
        <f>VLOOKUP(B4729,属性中转表!A:F,6,FALSE)</f>
        <v>"hp":77400,"atk":2150</v>
      </c>
      <c r="I4729" s="20" t="str">
        <f>IF(VLOOKUP(B4729,属性中转表!A:G,7,FALSE)=0,"",VLOOKUP(VLOOKUP(B4729,属性中转表!A:G,7,FALSE),属性中转表!$K$2:$P$21,6,0))&amp;IF(VLOOKUP(B4729,属性中转表!A:G,7,FALSE)&gt;=50,VLOOKUP(A4729,英雄数据表!A:K,9,0),IF(VLOOKUP(B4729,属性中转表!A:G,7,FALSE)&gt;=25,VLOOKUP(A4729,英雄数据表!A:K,5,0),""))</f>
        <v>"atk":300,"hp":5000,"undpspro":50</v>
      </c>
      <c r="J4729" s="20" t="str">
        <f>IF(I4729="","",属性中转表!$I$1&amp;(IF(VLOOKUP(B4729,属性中转表!A:G,7,FALSE)=0,0,VLOOKUP(VLOOKUP(B4729,属性中转表!A:G,7,FALSE),属性中转表!$K$2:$P$21,4,0)))+IFERROR(VLOOKUP(A4729,英雄数据表!A:K,IF(武魂!B4729&gt;=50,10,IF(武魂!B4729&gt;=25,6)),0),0))</f>
        <v>,"dpspro":50</v>
      </c>
      <c r="K4729" s="32" t="str">
        <f t="shared" si="314"/>
        <v>"atk":300,"hp":5000,"undpspro":50,"dpspro":50</v>
      </c>
      <c r="L4729" s="20" t="str">
        <f>IF(B4729&gt;=50,VLOOKUP(A4729,英雄数据表!A:L,11,FALSE),IF(B4729&gt;=25,VLOOKUP(A4729,英雄数据表!A:L,7,0),""))</f>
        <v>"3503601004"</v>
      </c>
      <c r="M4729" s="20" t="str">
        <f>IFERROR(VLOOKUP(B4729,属性中转表!$K$2:$O$21,5,FALSE),"")</f>
        <v/>
      </c>
      <c r="N4729" s="20" t="str">
        <f>IF(B4729=25,VLOOKUP(A4729,英雄数据表!A:L,8,FALSE),IF(B4729=50,VLOOKUP(A4729,英雄数据表!A:L,12,0),""))</f>
        <v/>
      </c>
    </row>
    <row r="4730" spans="1:14" x14ac:dyDescent="0.3">
      <c r="A4730" s="20">
        <v>35036</v>
      </c>
      <c r="B4730" s="21">
        <f t="shared" si="303"/>
        <v>29</v>
      </c>
      <c r="C4730" s="21">
        <v>5</v>
      </c>
      <c r="D4730" s="21">
        <f>VLOOKUP(A4730,英雄数据表!A:D,4,0)</f>
        <v>3</v>
      </c>
      <c r="E4730" s="20" t="str">
        <f>VLOOKUP(A4730,英雄数据表!A:C,3,0)</f>
        <v>深渊吞噬者</v>
      </c>
      <c r="F4730" s="20">
        <f t="shared" si="304"/>
        <v>35036</v>
      </c>
      <c r="G4730" s="20">
        <f t="shared" si="305"/>
        <v>35036</v>
      </c>
      <c r="H4730" s="21" t="str">
        <f>VLOOKUP(B4730,属性中转表!A:F,6,FALSE)</f>
        <v>"hp":81000,"atk":2250</v>
      </c>
      <c r="I4730" s="20" t="str">
        <f>IF(VLOOKUP(B4730,属性中转表!A:G,7,FALSE)=0,"",VLOOKUP(VLOOKUP(B4730,属性中转表!A:G,7,FALSE),属性中转表!$K$2:$P$21,6,0))&amp;IF(VLOOKUP(B4730,属性中转表!A:G,7,FALSE)&gt;=50,VLOOKUP(A4730,英雄数据表!A:K,9,0),IF(VLOOKUP(B4730,属性中转表!A:G,7,FALSE)&gt;=25,VLOOKUP(A4730,英雄数据表!A:K,5,0),""))</f>
        <v>"atk":300,"hp":5000,"undpspro":50</v>
      </c>
      <c r="J4730" s="20" t="str">
        <f>IF(I4730="","",属性中转表!$I$1&amp;(IF(VLOOKUP(B4730,属性中转表!A:G,7,FALSE)=0,0,VLOOKUP(VLOOKUP(B4730,属性中转表!A:G,7,FALSE),属性中转表!$K$2:$P$21,4,0)))+IFERROR(VLOOKUP(A4730,英雄数据表!A:K,IF(武魂!B4730&gt;=50,10,IF(武魂!B4730&gt;=25,6)),0),0))</f>
        <v>,"dpspro":50</v>
      </c>
      <c r="K4730" s="32" t="str">
        <f t="shared" si="314"/>
        <v>"atk":300,"hp":5000,"undpspro":50,"dpspro":50</v>
      </c>
      <c r="L4730" s="20" t="str">
        <f>IF(B4730&gt;=50,VLOOKUP(A4730,英雄数据表!A:L,11,FALSE),IF(B4730&gt;=25,VLOOKUP(A4730,英雄数据表!A:L,7,0),""))</f>
        <v>"3503601004"</v>
      </c>
      <c r="M4730" s="20" t="str">
        <f>IFERROR(VLOOKUP(B4730,属性中转表!$K$2:$O$21,5,FALSE),"")</f>
        <v/>
      </c>
      <c r="N4730" s="20" t="str">
        <f>IF(B4730=25,VLOOKUP(A4730,英雄数据表!A:L,8,FALSE),IF(B4730=50,VLOOKUP(A4730,英雄数据表!A:L,12,0),""))</f>
        <v/>
      </c>
    </row>
    <row r="4731" spans="1:14" x14ac:dyDescent="0.3">
      <c r="A4731" s="20">
        <v>35036</v>
      </c>
      <c r="B4731" s="21">
        <f t="shared" si="303"/>
        <v>30</v>
      </c>
      <c r="C4731" s="21">
        <v>5</v>
      </c>
      <c r="D4731" s="21">
        <f>VLOOKUP(A4731,英雄数据表!A:D,4,0)</f>
        <v>3</v>
      </c>
      <c r="E4731" s="20" t="str">
        <f>VLOOKUP(A4731,英雄数据表!A:C,3,0)</f>
        <v>深渊吞噬者</v>
      </c>
      <c r="F4731" s="20">
        <f t="shared" si="304"/>
        <v>35036</v>
      </c>
      <c r="G4731" s="20">
        <f t="shared" si="305"/>
        <v>35036</v>
      </c>
      <c r="H4731" s="21" t="str">
        <f>VLOOKUP(B4731,属性中转表!A:F,6,FALSE)</f>
        <v>"hp":84600,"atk":2350</v>
      </c>
      <c r="I4731" s="20" t="str">
        <f>IF(VLOOKUP(B4731,属性中转表!A:G,7,FALSE)=0,"",VLOOKUP(VLOOKUP(B4731,属性中转表!A:G,7,FALSE),属性中转表!$K$2:$P$21,6,0))&amp;IF(VLOOKUP(B4731,属性中转表!A:G,7,FALSE)&gt;=50,VLOOKUP(A4731,英雄数据表!A:K,9,0),IF(VLOOKUP(B4731,属性中转表!A:G,7,FALSE)&gt;=25,VLOOKUP(A4731,英雄数据表!A:K,5,0),""))</f>
        <v>"atk":300,"hp":5000,"undpspro":100</v>
      </c>
      <c r="J4731" s="20" t="str">
        <f>IF(I4731="","",属性中转表!$I$1&amp;(IF(VLOOKUP(B4731,属性中转表!A:G,7,FALSE)=0,0,VLOOKUP(VLOOKUP(B4731,属性中转表!A:G,7,FALSE),属性中转表!$K$2:$P$21,4,0)))+IFERROR(VLOOKUP(A4731,英雄数据表!A:K,IF(武魂!B4731&gt;=50,10,IF(武魂!B4731&gt;=25,6)),0),0))</f>
        <v>,"dpspro":50</v>
      </c>
      <c r="K4731" s="32" t="str">
        <f t="shared" si="314"/>
        <v>"atk":300,"hp":5000,"undpspro":100,"dpspro":50</v>
      </c>
      <c r="L4731" s="20" t="str">
        <f>IF(B4731&gt;=50,VLOOKUP(A4731,英雄数据表!A:L,11,FALSE),IF(B4731&gt;=25,VLOOKUP(A4731,英雄数据表!A:L,7,0),""))</f>
        <v>"3503601004"</v>
      </c>
      <c r="M4731" s="20" t="str">
        <f>IFERROR(VLOOKUP(B4731,属性中转表!$K$2:$O$21,5,FALSE),"")</f>
        <v>"undpspro":50</v>
      </c>
      <c r="N4731" s="20" t="str">
        <f>IF(B4731=25,VLOOKUP(A4731,英雄数据表!A:L,8,FALSE),IF(B4731=50,VLOOKUP(A4731,英雄数据表!A:L,12,0),""))</f>
        <v/>
      </c>
    </row>
    <row r="4732" spans="1:14" x14ac:dyDescent="0.3">
      <c r="A4732" s="20">
        <v>35036</v>
      </c>
      <c r="B4732" s="21">
        <f t="shared" si="303"/>
        <v>31</v>
      </c>
      <c r="C4732" s="21">
        <v>5</v>
      </c>
      <c r="D4732" s="21">
        <f>VLOOKUP(A4732,英雄数据表!A:D,4,0)</f>
        <v>3</v>
      </c>
      <c r="E4732" s="20" t="str">
        <f>VLOOKUP(A4732,英雄数据表!A:C,3,0)</f>
        <v>深渊吞噬者</v>
      </c>
      <c r="F4732" s="20">
        <f t="shared" si="304"/>
        <v>35036</v>
      </c>
      <c r="G4732" s="20">
        <f t="shared" si="305"/>
        <v>35036</v>
      </c>
      <c r="H4732" s="21" t="str">
        <f>VLOOKUP(B4732,属性中转表!A:F,6,FALSE)</f>
        <v>"hp":89100,"atk":2475</v>
      </c>
      <c r="I4732" s="20" t="str">
        <f>IF(VLOOKUP(B4732,属性中转表!A:G,7,FALSE)=0,"",VLOOKUP(VLOOKUP(B4732,属性中转表!A:G,7,FALSE),属性中转表!$K$2:$P$21,6,0))&amp;IF(VLOOKUP(B4732,属性中转表!A:G,7,FALSE)&gt;=50,VLOOKUP(A4732,英雄数据表!A:K,9,0),IF(VLOOKUP(B4732,属性中转表!A:G,7,FALSE)&gt;=25,VLOOKUP(A4732,英雄数据表!A:K,5,0),""))</f>
        <v>"atk":300,"hp":5000,"undpspro":100</v>
      </c>
      <c r="J4732" s="20" t="str">
        <f>IF(I4732="","",属性中转表!$I$1&amp;(IF(VLOOKUP(B4732,属性中转表!A:G,7,FALSE)=0,0,VLOOKUP(VLOOKUP(B4732,属性中转表!A:G,7,FALSE),属性中转表!$K$2:$P$21,4,0)))+IFERROR(VLOOKUP(A4732,英雄数据表!A:K,IF(武魂!B4732&gt;=50,10,IF(武魂!B4732&gt;=25,6)),0),0))</f>
        <v>,"dpspro":50</v>
      </c>
      <c r="K4732" s="32" t="str">
        <f t="shared" si="314"/>
        <v>"atk":300,"hp":5000,"undpspro":100,"dpspro":50</v>
      </c>
      <c r="L4732" s="20" t="str">
        <f>IF(B4732&gt;=50,VLOOKUP(A4732,英雄数据表!A:L,11,FALSE),IF(B4732&gt;=25,VLOOKUP(A4732,英雄数据表!A:L,7,0),""))</f>
        <v>"3503601004"</v>
      </c>
      <c r="M4732" s="20" t="str">
        <f>IFERROR(VLOOKUP(B4732,属性中转表!$K$2:$O$21,5,FALSE),"")</f>
        <v/>
      </c>
      <c r="N4732" s="20" t="str">
        <f>IF(B4732=25,VLOOKUP(A4732,英雄数据表!A:L,8,FALSE),IF(B4732=50,VLOOKUP(A4732,英雄数据表!A:L,12,0),""))</f>
        <v/>
      </c>
    </row>
    <row r="4733" spans="1:14" x14ac:dyDescent="0.3">
      <c r="A4733" s="20">
        <v>35036</v>
      </c>
      <c r="B4733" s="21">
        <f t="shared" si="303"/>
        <v>32</v>
      </c>
      <c r="C4733" s="21">
        <v>5</v>
      </c>
      <c r="D4733" s="21">
        <f>VLOOKUP(A4733,英雄数据表!A:D,4,0)</f>
        <v>3</v>
      </c>
      <c r="E4733" s="20" t="str">
        <f>VLOOKUP(A4733,英雄数据表!A:C,3,0)</f>
        <v>深渊吞噬者</v>
      </c>
      <c r="F4733" s="20">
        <f t="shared" si="304"/>
        <v>35036</v>
      </c>
      <c r="G4733" s="20">
        <f t="shared" si="305"/>
        <v>35036</v>
      </c>
      <c r="H4733" s="21" t="str">
        <f>VLOOKUP(B4733,属性中转表!A:F,6,FALSE)</f>
        <v>"hp":93600,"atk":2600</v>
      </c>
      <c r="I4733" s="20" t="str">
        <f>IF(VLOOKUP(B4733,属性中转表!A:G,7,FALSE)=0,"",VLOOKUP(VLOOKUP(B4733,属性中转表!A:G,7,FALSE),属性中转表!$K$2:$P$21,6,0))&amp;IF(VLOOKUP(B4733,属性中转表!A:G,7,FALSE)&gt;=50,VLOOKUP(A4733,英雄数据表!A:K,9,0),IF(VLOOKUP(B4733,属性中转表!A:G,7,FALSE)&gt;=25,VLOOKUP(A4733,英雄数据表!A:K,5,0),""))</f>
        <v>"atk":300,"hp":5000,"undpspro":100</v>
      </c>
      <c r="J4733" s="20" t="str">
        <f>IF(I4733="","",属性中转表!$I$1&amp;(IF(VLOOKUP(B4733,属性中转表!A:G,7,FALSE)=0,0,VLOOKUP(VLOOKUP(B4733,属性中转表!A:G,7,FALSE),属性中转表!$K$2:$P$21,4,0)))+IFERROR(VLOOKUP(A4733,英雄数据表!A:K,IF(武魂!B4733&gt;=50,10,IF(武魂!B4733&gt;=25,6)),0),0))</f>
        <v>,"dpspro":50</v>
      </c>
      <c r="K4733" s="32" t="str">
        <f t="shared" si="314"/>
        <v>"atk":300,"hp":5000,"undpspro":100,"dpspro":50</v>
      </c>
      <c r="L4733" s="20" t="str">
        <f>IF(B4733&gt;=50,VLOOKUP(A4733,英雄数据表!A:L,11,FALSE),IF(B4733&gt;=25,VLOOKUP(A4733,英雄数据表!A:L,7,0),""))</f>
        <v>"3503601004"</v>
      </c>
      <c r="M4733" s="20" t="str">
        <f>IFERROR(VLOOKUP(B4733,属性中转表!$K$2:$O$21,5,FALSE),"")</f>
        <v/>
      </c>
      <c r="N4733" s="20" t="str">
        <f>IF(B4733=25,VLOOKUP(A4733,英雄数据表!A:L,8,FALSE),IF(B4733=50,VLOOKUP(A4733,英雄数据表!A:L,12,0),""))</f>
        <v/>
      </c>
    </row>
    <row r="4734" spans="1:14" x14ac:dyDescent="0.3">
      <c r="A4734" s="20">
        <v>35036</v>
      </c>
      <c r="B4734" s="21">
        <f t="shared" si="303"/>
        <v>33</v>
      </c>
      <c r="C4734" s="21">
        <v>5</v>
      </c>
      <c r="D4734" s="21">
        <f>VLOOKUP(A4734,英雄数据表!A:D,4,0)</f>
        <v>3</v>
      </c>
      <c r="E4734" s="20" t="str">
        <f>VLOOKUP(A4734,英雄数据表!A:C,3,0)</f>
        <v>深渊吞噬者</v>
      </c>
      <c r="F4734" s="20">
        <f t="shared" si="304"/>
        <v>35036</v>
      </c>
      <c r="G4734" s="20">
        <f t="shared" si="305"/>
        <v>35036</v>
      </c>
      <c r="H4734" s="21" t="str">
        <f>VLOOKUP(B4734,属性中转表!A:F,6,FALSE)</f>
        <v>"hp":98100,"atk":2725</v>
      </c>
      <c r="I4734" s="20" t="str">
        <f>IF(VLOOKUP(B4734,属性中转表!A:G,7,FALSE)=0,"",VLOOKUP(VLOOKUP(B4734,属性中转表!A:G,7,FALSE),属性中转表!$K$2:$P$21,6,0))&amp;IF(VLOOKUP(B4734,属性中转表!A:G,7,FALSE)&gt;=50,VLOOKUP(A4734,英雄数据表!A:K,9,0),IF(VLOOKUP(B4734,属性中转表!A:G,7,FALSE)&gt;=25,VLOOKUP(A4734,英雄数据表!A:K,5,0),""))</f>
        <v>"atk":300,"hp":5000,"undpspro":100</v>
      </c>
      <c r="J4734" s="20" t="str">
        <f>IF(I4734="","",属性中转表!$I$1&amp;(IF(VLOOKUP(B4734,属性中转表!A:G,7,FALSE)=0,0,VLOOKUP(VLOOKUP(B4734,属性中转表!A:G,7,FALSE),属性中转表!$K$2:$P$21,4,0)))+IFERROR(VLOOKUP(A4734,英雄数据表!A:K,IF(武魂!B4734&gt;=50,10,IF(武魂!B4734&gt;=25,6)),0),0))</f>
        <v>,"dpspro":50</v>
      </c>
      <c r="K4734" s="32" t="str">
        <f t="shared" si="314"/>
        <v>"atk":300,"hp":5000,"undpspro":100,"dpspro":50</v>
      </c>
      <c r="L4734" s="20" t="str">
        <f>IF(B4734&gt;=50,VLOOKUP(A4734,英雄数据表!A:L,11,FALSE),IF(B4734&gt;=25,VLOOKUP(A4734,英雄数据表!A:L,7,0),""))</f>
        <v>"3503601004"</v>
      </c>
      <c r="M4734" s="20" t="str">
        <f>IFERROR(VLOOKUP(B4734,属性中转表!$K$2:$O$21,5,FALSE),"")</f>
        <v/>
      </c>
      <c r="N4734" s="20" t="str">
        <f>IF(B4734=25,VLOOKUP(A4734,英雄数据表!A:L,8,FALSE),IF(B4734=50,VLOOKUP(A4734,英雄数据表!A:L,12,0),""))</f>
        <v/>
      </c>
    </row>
    <row r="4735" spans="1:14" x14ac:dyDescent="0.3">
      <c r="A4735" s="20">
        <v>35036</v>
      </c>
      <c r="B4735" s="21">
        <f t="shared" si="303"/>
        <v>34</v>
      </c>
      <c r="C4735" s="21">
        <v>5</v>
      </c>
      <c r="D4735" s="21">
        <f>VLOOKUP(A4735,英雄数据表!A:D,4,0)</f>
        <v>3</v>
      </c>
      <c r="E4735" s="20" t="str">
        <f>VLOOKUP(A4735,英雄数据表!A:C,3,0)</f>
        <v>深渊吞噬者</v>
      </c>
      <c r="F4735" s="20">
        <f t="shared" si="304"/>
        <v>35036</v>
      </c>
      <c r="G4735" s="20">
        <f t="shared" si="305"/>
        <v>35036</v>
      </c>
      <c r="H4735" s="21" t="str">
        <f>VLOOKUP(B4735,属性中转表!A:F,6,FALSE)</f>
        <v>"hp":102600,"atk":2850</v>
      </c>
      <c r="I4735" s="20" t="str">
        <f>IF(VLOOKUP(B4735,属性中转表!A:G,7,FALSE)=0,"",VLOOKUP(VLOOKUP(B4735,属性中转表!A:G,7,FALSE),属性中转表!$K$2:$P$21,6,0))&amp;IF(VLOOKUP(B4735,属性中转表!A:G,7,FALSE)&gt;=50,VLOOKUP(A4735,英雄数据表!A:K,9,0),IF(VLOOKUP(B4735,属性中转表!A:G,7,FALSE)&gt;=25,VLOOKUP(A4735,英雄数据表!A:K,5,0),""))</f>
        <v>"atk":300,"hp":5000,"undpspro":100</v>
      </c>
      <c r="J4735" s="20" t="str">
        <f>IF(I4735="","",属性中转表!$I$1&amp;(IF(VLOOKUP(B4735,属性中转表!A:G,7,FALSE)=0,0,VLOOKUP(VLOOKUP(B4735,属性中转表!A:G,7,FALSE),属性中转表!$K$2:$P$21,4,0)))+IFERROR(VLOOKUP(A4735,英雄数据表!A:K,IF(武魂!B4735&gt;=50,10,IF(武魂!B4735&gt;=25,6)),0),0))</f>
        <v>,"dpspro":50</v>
      </c>
      <c r="K4735" s="32" t="str">
        <f t="shared" si="314"/>
        <v>"atk":300,"hp":5000,"undpspro":100,"dpspro":50</v>
      </c>
      <c r="L4735" s="20" t="str">
        <f>IF(B4735&gt;=50,VLOOKUP(A4735,英雄数据表!A:L,11,FALSE),IF(B4735&gt;=25,VLOOKUP(A4735,英雄数据表!A:L,7,0),""))</f>
        <v>"3503601004"</v>
      </c>
      <c r="M4735" s="20" t="str">
        <f>IFERROR(VLOOKUP(B4735,属性中转表!$K$2:$O$21,5,FALSE),"")</f>
        <v/>
      </c>
      <c r="N4735" s="20" t="str">
        <f>IF(B4735=25,VLOOKUP(A4735,英雄数据表!A:L,8,FALSE),IF(B4735=50,VLOOKUP(A4735,英雄数据表!A:L,12,0),""))</f>
        <v/>
      </c>
    </row>
    <row r="4736" spans="1:14" x14ac:dyDescent="0.3">
      <c r="A4736" s="20">
        <v>35036</v>
      </c>
      <c r="B4736" s="21">
        <f t="shared" si="303"/>
        <v>35</v>
      </c>
      <c r="C4736" s="21">
        <v>5</v>
      </c>
      <c r="D4736" s="21">
        <f>VLOOKUP(A4736,英雄数据表!A:D,4,0)</f>
        <v>3</v>
      </c>
      <c r="E4736" s="20" t="str">
        <f>VLOOKUP(A4736,英雄数据表!A:C,3,0)</f>
        <v>深渊吞噬者</v>
      </c>
      <c r="F4736" s="20">
        <f t="shared" si="304"/>
        <v>35036</v>
      </c>
      <c r="G4736" s="20">
        <f t="shared" si="305"/>
        <v>35036</v>
      </c>
      <c r="H4736" s="21" t="str">
        <f>VLOOKUP(B4736,属性中转表!A:F,6,FALSE)</f>
        <v>"hp":107100,"atk":2975</v>
      </c>
      <c r="I4736" s="20" t="str">
        <f>IF(VLOOKUP(B4736,属性中转表!A:G,7,FALSE)=0,"",VLOOKUP(VLOOKUP(B4736,属性中转表!A:G,7,FALSE),属性中转表!$K$2:$P$21,6,0))&amp;IF(VLOOKUP(B4736,属性中转表!A:G,7,FALSE)&gt;=50,VLOOKUP(A4736,英雄数据表!A:K,9,0),IF(VLOOKUP(B4736,属性中转表!A:G,7,FALSE)&gt;=25,VLOOKUP(A4736,英雄数据表!A:K,5,0),""))</f>
        <v>"atk":300,"hp":5000,"undpspro":100</v>
      </c>
      <c r="J4736" s="20" t="str">
        <f>IF(I4736="","",属性中转表!$I$1&amp;(IF(VLOOKUP(B4736,属性中转表!A:G,7,FALSE)=0,0,VLOOKUP(VLOOKUP(B4736,属性中转表!A:G,7,FALSE),属性中转表!$K$2:$P$21,4,0)))+IFERROR(VLOOKUP(A4736,英雄数据表!A:K,IF(武魂!B4736&gt;=50,10,IF(武魂!B4736&gt;=25,6)),0),0))</f>
        <v>,"dpspro":100</v>
      </c>
      <c r="K4736" s="32" t="str">
        <f t="shared" si="314"/>
        <v>"atk":300,"hp":5000,"undpspro":100,"dpspro":100</v>
      </c>
      <c r="L4736" s="20" t="str">
        <f>IF(B4736&gt;=50,VLOOKUP(A4736,英雄数据表!A:L,11,FALSE),IF(B4736&gt;=25,VLOOKUP(A4736,英雄数据表!A:L,7,0),""))</f>
        <v>"3503601004"</v>
      </c>
      <c r="M4736" s="20" t="str">
        <f>IFERROR(VLOOKUP(B4736,属性中转表!$K$2:$O$21,5,FALSE),"")</f>
        <v>"dpspro":50</v>
      </c>
      <c r="N4736" s="20" t="str">
        <f>IF(B4736=25,VLOOKUP(A4736,英雄数据表!A:L,8,FALSE),IF(B4736=50,VLOOKUP(A4736,英雄数据表!A:L,12,0),""))</f>
        <v/>
      </c>
    </row>
    <row r="4737" spans="1:14" x14ac:dyDescent="0.3">
      <c r="A4737" s="20">
        <v>35036</v>
      </c>
      <c r="B4737" s="21">
        <f t="shared" si="303"/>
        <v>36</v>
      </c>
      <c r="C4737" s="21">
        <v>5</v>
      </c>
      <c r="D4737" s="21">
        <f>VLOOKUP(A4737,英雄数据表!A:D,4,0)</f>
        <v>3</v>
      </c>
      <c r="E4737" s="20" t="str">
        <f>VLOOKUP(A4737,英雄数据表!A:C,3,0)</f>
        <v>深渊吞噬者</v>
      </c>
      <c r="F4737" s="20">
        <f t="shared" si="304"/>
        <v>35036</v>
      </c>
      <c r="G4737" s="20">
        <f t="shared" si="305"/>
        <v>35036</v>
      </c>
      <c r="H4737" s="21" t="str">
        <f>VLOOKUP(B4737,属性中转表!A:F,6,FALSE)</f>
        <v>"hp":111600,"atk":3100</v>
      </c>
      <c r="I4737" s="20" t="str">
        <f>IF(VLOOKUP(B4737,属性中转表!A:G,7,FALSE)=0,"",VLOOKUP(VLOOKUP(B4737,属性中转表!A:G,7,FALSE),属性中转表!$K$2:$P$21,6,0))&amp;IF(VLOOKUP(B4737,属性中转表!A:G,7,FALSE)&gt;=50,VLOOKUP(A4737,英雄数据表!A:K,9,0),IF(VLOOKUP(B4737,属性中转表!A:G,7,FALSE)&gt;=25,VLOOKUP(A4737,英雄数据表!A:K,5,0),""))</f>
        <v>"atk":300,"hp":5000,"undpspro":100</v>
      </c>
      <c r="J4737" s="20" t="str">
        <f>IF(I4737="","",属性中转表!$I$1&amp;(IF(VLOOKUP(B4737,属性中转表!A:G,7,FALSE)=0,0,VLOOKUP(VLOOKUP(B4737,属性中转表!A:G,7,FALSE),属性中转表!$K$2:$P$21,4,0)))+IFERROR(VLOOKUP(A4737,英雄数据表!A:K,IF(武魂!B4737&gt;=50,10,IF(武魂!B4737&gt;=25,6)),0),0))</f>
        <v>,"dpspro":100</v>
      </c>
      <c r="K4737" s="32" t="str">
        <f t="shared" si="314"/>
        <v>"atk":300,"hp":5000,"undpspro":100,"dpspro":100</v>
      </c>
      <c r="L4737" s="20" t="str">
        <f>IF(B4737&gt;=50,VLOOKUP(A4737,英雄数据表!A:L,11,FALSE),IF(B4737&gt;=25,VLOOKUP(A4737,英雄数据表!A:L,7,0),""))</f>
        <v>"3503601004"</v>
      </c>
      <c r="M4737" s="20" t="str">
        <f>IFERROR(VLOOKUP(B4737,属性中转表!$K$2:$O$21,5,FALSE),"")</f>
        <v/>
      </c>
      <c r="N4737" s="20" t="str">
        <f>IF(B4737=25,VLOOKUP(A4737,英雄数据表!A:L,8,FALSE),IF(B4737=50,VLOOKUP(A4737,英雄数据表!A:L,12,0),""))</f>
        <v/>
      </c>
    </row>
    <row r="4738" spans="1:14" x14ac:dyDescent="0.3">
      <c r="A4738" s="20">
        <v>35036</v>
      </c>
      <c r="B4738" s="21">
        <f t="shared" si="303"/>
        <v>37</v>
      </c>
      <c r="C4738" s="21">
        <v>5</v>
      </c>
      <c r="D4738" s="21">
        <f>VLOOKUP(A4738,英雄数据表!A:D,4,0)</f>
        <v>3</v>
      </c>
      <c r="E4738" s="20" t="str">
        <f>VLOOKUP(A4738,英雄数据表!A:C,3,0)</f>
        <v>深渊吞噬者</v>
      </c>
      <c r="F4738" s="20">
        <f t="shared" si="304"/>
        <v>35036</v>
      </c>
      <c r="G4738" s="20">
        <f t="shared" si="305"/>
        <v>35036</v>
      </c>
      <c r="H4738" s="21" t="str">
        <f>VLOOKUP(B4738,属性中转表!A:F,6,FALSE)</f>
        <v>"hp":116100,"atk":3225</v>
      </c>
      <c r="I4738" s="20" t="str">
        <f>IF(VLOOKUP(B4738,属性中转表!A:G,7,FALSE)=0,"",VLOOKUP(VLOOKUP(B4738,属性中转表!A:G,7,FALSE),属性中转表!$K$2:$P$21,6,0))&amp;IF(VLOOKUP(B4738,属性中转表!A:G,7,FALSE)&gt;=50,VLOOKUP(A4738,英雄数据表!A:K,9,0),IF(VLOOKUP(B4738,属性中转表!A:G,7,FALSE)&gt;=25,VLOOKUP(A4738,英雄数据表!A:K,5,0),""))</f>
        <v>"atk":300,"hp":5000,"undpspro":100</v>
      </c>
      <c r="J4738" s="20" t="str">
        <f>IF(I4738="","",属性中转表!$I$1&amp;(IF(VLOOKUP(B4738,属性中转表!A:G,7,FALSE)=0,0,VLOOKUP(VLOOKUP(B4738,属性中转表!A:G,7,FALSE),属性中转表!$K$2:$P$21,4,0)))+IFERROR(VLOOKUP(A4738,英雄数据表!A:K,IF(武魂!B4738&gt;=50,10,IF(武魂!B4738&gt;=25,6)),0),0))</f>
        <v>,"dpspro":100</v>
      </c>
      <c r="K4738" s="32" t="str">
        <f t="shared" si="314"/>
        <v>"atk":300,"hp":5000,"undpspro":100,"dpspro":100</v>
      </c>
      <c r="L4738" s="20" t="str">
        <f>IF(B4738&gt;=50,VLOOKUP(A4738,英雄数据表!A:L,11,FALSE),IF(B4738&gt;=25,VLOOKUP(A4738,英雄数据表!A:L,7,0),""))</f>
        <v>"3503601004"</v>
      </c>
      <c r="M4738" s="20" t="str">
        <f>IFERROR(VLOOKUP(B4738,属性中转表!$K$2:$O$21,5,FALSE),"")</f>
        <v/>
      </c>
      <c r="N4738" s="20" t="str">
        <f>IF(B4738=25,VLOOKUP(A4738,英雄数据表!A:L,8,FALSE),IF(B4738=50,VLOOKUP(A4738,英雄数据表!A:L,12,0),""))</f>
        <v/>
      </c>
    </row>
    <row r="4739" spans="1:14" x14ac:dyDescent="0.3">
      <c r="A4739" s="20">
        <v>35036</v>
      </c>
      <c r="B4739" s="21">
        <f t="shared" si="303"/>
        <v>38</v>
      </c>
      <c r="C4739" s="21">
        <v>5</v>
      </c>
      <c r="D4739" s="21">
        <f>VLOOKUP(A4739,英雄数据表!A:D,4,0)</f>
        <v>3</v>
      </c>
      <c r="E4739" s="20" t="str">
        <f>VLOOKUP(A4739,英雄数据表!A:C,3,0)</f>
        <v>深渊吞噬者</v>
      </c>
      <c r="F4739" s="20">
        <f t="shared" si="304"/>
        <v>35036</v>
      </c>
      <c r="G4739" s="20">
        <f t="shared" si="305"/>
        <v>35036</v>
      </c>
      <c r="H4739" s="21" t="str">
        <f>VLOOKUP(B4739,属性中转表!A:F,6,FALSE)</f>
        <v>"hp":120600,"atk":3350</v>
      </c>
      <c r="I4739" s="20" t="str">
        <f>IF(VLOOKUP(B4739,属性中转表!A:G,7,FALSE)=0,"",VLOOKUP(VLOOKUP(B4739,属性中转表!A:G,7,FALSE),属性中转表!$K$2:$P$21,6,0))&amp;IF(VLOOKUP(B4739,属性中转表!A:G,7,FALSE)&gt;=50,VLOOKUP(A4739,英雄数据表!A:K,9,0),IF(VLOOKUP(B4739,属性中转表!A:G,7,FALSE)&gt;=25,VLOOKUP(A4739,英雄数据表!A:K,5,0),""))</f>
        <v>"atk":300,"hp":5000,"undpspro":100</v>
      </c>
      <c r="J4739" s="20" t="str">
        <f>IF(I4739="","",属性中转表!$I$1&amp;(IF(VLOOKUP(B4739,属性中转表!A:G,7,FALSE)=0,0,VLOOKUP(VLOOKUP(B4739,属性中转表!A:G,7,FALSE),属性中转表!$K$2:$P$21,4,0)))+IFERROR(VLOOKUP(A4739,英雄数据表!A:K,IF(武魂!B4739&gt;=50,10,IF(武魂!B4739&gt;=25,6)),0),0))</f>
        <v>,"dpspro":100</v>
      </c>
      <c r="K4739" s="32" t="str">
        <f t="shared" si="314"/>
        <v>"atk":300,"hp":5000,"undpspro":100,"dpspro":100</v>
      </c>
      <c r="L4739" s="20" t="str">
        <f>IF(B4739&gt;=50,VLOOKUP(A4739,英雄数据表!A:L,11,FALSE),IF(B4739&gt;=25,VLOOKUP(A4739,英雄数据表!A:L,7,0),""))</f>
        <v>"3503601004"</v>
      </c>
      <c r="M4739" s="20" t="str">
        <f>IFERROR(VLOOKUP(B4739,属性中转表!$K$2:$O$21,5,FALSE),"")</f>
        <v/>
      </c>
      <c r="N4739" s="20" t="str">
        <f>IF(B4739=25,VLOOKUP(A4739,英雄数据表!A:L,8,FALSE),IF(B4739=50,VLOOKUP(A4739,英雄数据表!A:L,12,0),""))</f>
        <v/>
      </c>
    </row>
    <row r="4740" spans="1:14" x14ac:dyDescent="0.3">
      <c r="A4740" s="20">
        <v>35036</v>
      </c>
      <c r="B4740" s="21">
        <f t="shared" si="303"/>
        <v>39</v>
      </c>
      <c r="C4740" s="21">
        <v>5</v>
      </c>
      <c r="D4740" s="21">
        <f>VLOOKUP(A4740,英雄数据表!A:D,4,0)</f>
        <v>3</v>
      </c>
      <c r="E4740" s="20" t="str">
        <f>VLOOKUP(A4740,英雄数据表!A:C,3,0)</f>
        <v>深渊吞噬者</v>
      </c>
      <c r="F4740" s="20">
        <f t="shared" si="304"/>
        <v>35036</v>
      </c>
      <c r="G4740" s="20">
        <f t="shared" si="305"/>
        <v>35036</v>
      </c>
      <c r="H4740" s="21" t="str">
        <f>VLOOKUP(B4740,属性中转表!A:F,6,FALSE)</f>
        <v>"hp":125100,"atk":3475</v>
      </c>
      <c r="I4740" s="20" t="str">
        <f>IF(VLOOKUP(B4740,属性中转表!A:G,7,FALSE)=0,"",VLOOKUP(VLOOKUP(B4740,属性中转表!A:G,7,FALSE),属性中转表!$K$2:$P$21,6,0))&amp;IF(VLOOKUP(B4740,属性中转表!A:G,7,FALSE)&gt;=50,VLOOKUP(A4740,英雄数据表!A:K,9,0),IF(VLOOKUP(B4740,属性中转表!A:G,7,FALSE)&gt;=25,VLOOKUP(A4740,英雄数据表!A:K,5,0),""))</f>
        <v>"atk":300,"hp":5000,"undpspro":100</v>
      </c>
      <c r="J4740" s="20" t="str">
        <f>IF(I4740="","",属性中转表!$I$1&amp;(IF(VLOOKUP(B4740,属性中转表!A:G,7,FALSE)=0,0,VLOOKUP(VLOOKUP(B4740,属性中转表!A:G,7,FALSE),属性中转表!$K$2:$P$21,4,0)))+IFERROR(VLOOKUP(A4740,英雄数据表!A:K,IF(武魂!B4740&gt;=50,10,IF(武魂!B4740&gt;=25,6)),0),0))</f>
        <v>,"dpspro":100</v>
      </c>
      <c r="K4740" s="32" t="str">
        <f t="shared" si="314"/>
        <v>"atk":300,"hp":5000,"undpspro":100,"dpspro":100</v>
      </c>
      <c r="L4740" s="20" t="str">
        <f>IF(B4740&gt;=50,VLOOKUP(A4740,英雄数据表!A:L,11,FALSE),IF(B4740&gt;=25,VLOOKUP(A4740,英雄数据表!A:L,7,0),""))</f>
        <v>"3503601004"</v>
      </c>
      <c r="M4740" s="20" t="str">
        <f>IFERROR(VLOOKUP(B4740,属性中转表!$K$2:$O$21,5,FALSE),"")</f>
        <v/>
      </c>
      <c r="N4740" s="20" t="str">
        <f>IF(B4740=25,VLOOKUP(A4740,英雄数据表!A:L,8,FALSE),IF(B4740=50,VLOOKUP(A4740,英雄数据表!A:L,12,0),""))</f>
        <v/>
      </c>
    </row>
    <row r="4741" spans="1:14" x14ac:dyDescent="0.3">
      <c r="A4741" s="20">
        <v>35036</v>
      </c>
      <c r="B4741" s="21">
        <f t="shared" si="303"/>
        <v>40</v>
      </c>
      <c r="C4741" s="21">
        <v>5</v>
      </c>
      <c r="D4741" s="21">
        <f>VLOOKUP(A4741,英雄数据表!A:D,4,0)</f>
        <v>3</v>
      </c>
      <c r="E4741" s="20" t="str">
        <f>VLOOKUP(A4741,英雄数据表!A:C,3,0)</f>
        <v>深渊吞噬者</v>
      </c>
      <c r="F4741" s="20">
        <f t="shared" si="304"/>
        <v>35036</v>
      </c>
      <c r="G4741" s="20">
        <f t="shared" si="305"/>
        <v>35036</v>
      </c>
      <c r="H4741" s="21" t="str">
        <f>VLOOKUP(B4741,属性中转表!A:F,6,FALSE)</f>
        <v>"hp":129600,"atk":3600</v>
      </c>
      <c r="I4741" s="20" t="str">
        <f>IF(VLOOKUP(B4741,属性中转表!A:G,7,FALSE)=0,"",VLOOKUP(VLOOKUP(B4741,属性中转表!A:G,7,FALSE),属性中转表!$K$2:$P$21,6,0))&amp;IF(VLOOKUP(B4741,属性中转表!A:G,7,FALSE)&gt;=50,VLOOKUP(A4741,英雄数据表!A:K,9,0),IF(VLOOKUP(B4741,属性中转表!A:G,7,FALSE)&gt;=25,VLOOKUP(A4741,英雄数据表!A:K,5,0),""))</f>
        <v>"atk":300,"hp":5000,"undpspro":100,"pvpdpspro":50</v>
      </c>
      <c r="J4741" s="20" t="str">
        <f>IF(I4741="","",属性中转表!$I$1&amp;(IF(VLOOKUP(B4741,属性中转表!A:G,7,FALSE)=0,0,VLOOKUP(VLOOKUP(B4741,属性中转表!A:G,7,FALSE),属性中转表!$K$2:$P$21,4,0)))+IFERROR(VLOOKUP(A4741,英雄数据表!A:K,IF(武魂!B4741&gt;=50,10,IF(武魂!B4741&gt;=25,6)),0),0))</f>
        <v>,"dpspro":100</v>
      </c>
      <c r="K4741" s="32" t="str">
        <f t="shared" si="314"/>
        <v>"atk":300,"hp":5000,"undpspro":100,"pvpdpspro":50,"dpspro":100</v>
      </c>
      <c r="L4741" s="20" t="str">
        <f>IF(B4741&gt;=50,VLOOKUP(A4741,英雄数据表!A:L,11,FALSE),IF(B4741&gt;=25,VLOOKUP(A4741,英雄数据表!A:L,7,0),""))</f>
        <v>"3503601004"</v>
      </c>
      <c r="M4741" s="20" t="str">
        <f>IFERROR(VLOOKUP(B4741,属性中转表!$K$2:$O$21,5,FALSE),"")</f>
        <v>"pvpdpspro":50</v>
      </c>
      <c r="N4741" s="20" t="str">
        <f>IF(B4741=25,VLOOKUP(A4741,英雄数据表!A:L,8,FALSE),IF(B4741=50,VLOOKUP(A4741,英雄数据表!A:L,12,0),""))</f>
        <v/>
      </c>
    </row>
    <row r="4742" spans="1:14" x14ac:dyDescent="0.3">
      <c r="A4742" s="20">
        <v>35036</v>
      </c>
      <c r="B4742" s="21">
        <f t="shared" si="303"/>
        <v>41</v>
      </c>
      <c r="C4742" s="21">
        <v>5</v>
      </c>
      <c r="D4742" s="21">
        <f>VLOOKUP(A4742,英雄数据表!A:D,4,0)</f>
        <v>3</v>
      </c>
      <c r="E4742" s="20" t="str">
        <f>VLOOKUP(A4742,英雄数据表!A:C,3,0)</f>
        <v>深渊吞噬者</v>
      </c>
      <c r="F4742" s="20">
        <f t="shared" si="304"/>
        <v>35036</v>
      </c>
      <c r="G4742" s="20">
        <f t="shared" si="305"/>
        <v>35036</v>
      </c>
      <c r="H4742" s="21" t="str">
        <f>VLOOKUP(B4742,属性中转表!A:F,6,FALSE)</f>
        <v>"hp":135000,"atk":3750</v>
      </c>
      <c r="I4742" s="20" t="str">
        <f>IF(VLOOKUP(B4742,属性中转表!A:G,7,FALSE)=0,"",VLOOKUP(VLOOKUP(B4742,属性中转表!A:G,7,FALSE),属性中转表!$K$2:$P$21,6,0))&amp;IF(VLOOKUP(B4742,属性中转表!A:G,7,FALSE)&gt;=50,VLOOKUP(A4742,英雄数据表!A:K,9,0),IF(VLOOKUP(B4742,属性中转表!A:G,7,FALSE)&gt;=25,VLOOKUP(A4742,英雄数据表!A:K,5,0),""))</f>
        <v>"atk":300,"hp":5000,"undpspro":100,"pvpdpspro":50</v>
      </c>
      <c r="J4742" s="20" t="str">
        <f>IF(I4742="","",属性中转表!$I$1&amp;(IF(VLOOKUP(B4742,属性中转表!A:G,7,FALSE)=0,0,VLOOKUP(VLOOKUP(B4742,属性中转表!A:G,7,FALSE),属性中转表!$K$2:$P$21,4,0)))+IFERROR(VLOOKUP(A4742,英雄数据表!A:K,IF(武魂!B4742&gt;=50,10,IF(武魂!B4742&gt;=25,6)),0),0))</f>
        <v>,"dpspro":100</v>
      </c>
      <c r="K4742" s="32" t="str">
        <f t="shared" si="314"/>
        <v>"atk":300,"hp":5000,"undpspro":100,"pvpdpspro":50,"dpspro":100</v>
      </c>
      <c r="L4742" s="20" t="str">
        <f>IF(B4742&gt;=50,VLOOKUP(A4742,英雄数据表!A:L,11,FALSE),IF(B4742&gt;=25,VLOOKUP(A4742,英雄数据表!A:L,7,0),""))</f>
        <v>"3503601004"</v>
      </c>
      <c r="M4742" s="20" t="str">
        <f>IFERROR(VLOOKUP(B4742,属性中转表!$K$2:$O$21,5,FALSE),"")</f>
        <v/>
      </c>
      <c r="N4742" s="20" t="str">
        <f>IF(B4742=25,VLOOKUP(A4742,英雄数据表!A:L,8,FALSE),IF(B4742=50,VLOOKUP(A4742,英雄数据表!A:L,12,0),""))</f>
        <v/>
      </c>
    </row>
    <row r="4743" spans="1:14" x14ac:dyDescent="0.3">
      <c r="A4743" s="20">
        <v>35036</v>
      </c>
      <c r="B4743" s="21">
        <f t="shared" ref="B4743:B4806" si="315">IF(A4743=A4742,B4742+1,1)</f>
        <v>42</v>
      </c>
      <c r="C4743" s="21">
        <v>5</v>
      </c>
      <c r="D4743" s="21">
        <f>VLOOKUP(A4743,英雄数据表!A:D,4,0)</f>
        <v>3</v>
      </c>
      <c r="E4743" s="20" t="str">
        <f>VLOOKUP(A4743,英雄数据表!A:C,3,0)</f>
        <v>深渊吞噬者</v>
      </c>
      <c r="F4743" s="20">
        <f t="shared" ref="F4743:F4806" si="316">A4743</f>
        <v>35036</v>
      </c>
      <c r="G4743" s="20">
        <f t="shared" ref="G4743:G4806" si="317">A4743</f>
        <v>35036</v>
      </c>
      <c r="H4743" s="21" t="str">
        <f>VLOOKUP(B4743,属性中转表!A:F,6,FALSE)</f>
        <v>"hp":140400,"atk":3900</v>
      </c>
      <c r="I4743" s="20" t="str">
        <f>IF(VLOOKUP(B4743,属性中转表!A:G,7,FALSE)=0,"",VLOOKUP(VLOOKUP(B4743,属性中转表!A:G,7,FALSE),属性中转表!$K$2:$P$21,6,0))&amp;IF(VLOOKUP(B4743,属性中转表!A:G,7,FALSE)&gt;=50,VLOOKUP(A4743,英雄数据表!A:K,9,0),IF(VLOOKUP(B4743,属性中转表!A:G,7,FALSE)&gt;=25,VLOOKUP(A4743,英雄数据表!A:K,5,0),""))</f>
        <v>"atk":300,"hp":5000,"undpspro":100,"pvpdpspro":50</v>
      </c>
      <c r="J4743" s="20" t="str">
        <f>IF(I4743="","",属性中转表!$I$1&amp;(IF(VLOOKUP(B4743,属性中转表!A:G,7,FALSE)=0,0,VLOOKUP(VLOOKUP(B4743,属性中转表!A:G,7,FALSE),属性中转表!$K$2:$P$21,4,0)))+IFERROR(VLOOKUP(A4743,英雄数据表!A:K,IF(武魂!B4743&gt;=50,10,IF(武魂!B4743&gt;=25,6)),0),0))</f>
        <v>,"dpspro":100</v>
      </c>
      <c r="K4743" s="32" t="str">
        <f t="shared" si="314"/>
        <v>"atk":300,"hp":5000,"undpspro":100,"pvpdpspro":50,"dpspro":100</v>
      </c>
      <c r="L4743" s="20" t="str">
        <f>IF(B4743&gt;=50,VLOOKUP(A4743,英雄数据表!A:L,11,FALSE),IF(B4743&gt;=25,VLOOKUP(A4743,英雄数据表!A:L,7,0),""))</f>
        <v>"3503601004"</v>
      </c>
      <c r="M4743" s="20" t="str">
        <f>IFERROR(VLOOKUP(B4743,属性中转表!$K$2:$O$21,5,FALSE),"")</f>
        <v/>
      </c>
      <c r="N4743" s="20" t="str">
        <f>IF(B4743=25,VLOOKUP(A4743,英雄数据表!A:L,8,FALSE),IF(B4743=50,VLOOKUP(A4743,英雄数据表!A:L,12,0),""))</f>
        <v/>
      </c>
    </row>
    <row r="4744" spans="1:14" x14ac:dyDescent="0.3">
      <c r="A4744" s="20">
        <v>35036</v>
      </c>
      <c r="B4744" s="21">
        <f t="shared" si="315"/>
        <v>43</v>
      </c>
      <c r="C4744" s="21">
        <v>5</v>
      </c>
      <c r="D4744" s="21">
        <f>VLOOKUP(A4744,英雄数据表!A:D,4,0)</f>
        <v>3</v>
      </c>
      <c r="E4744" s="20" t="str">
        <f>VLOOKUP(A4744,英雄数据表!A:C,3,0)</f>
        <v>深渊吞噬者</v>
      </c>
      <c r="F4744" s="20">
        <f t="shared" si="316"/>
        <v>35036</v>
      </c>
      <c r="G4744" s="20">
        <f t="shared" si="317"/>
        <v>35036</v>
      </c>
      <c r="H4744" s="21" t="str">
        <f>VLOOKUP(B4744,属性中转表!A:F,6,FALSE)</f>
        <v>"hp":145800,"atk":4050</v>
      </c>
      <c r="I4744" s="20" t="str">
        <f>IF(VLOOKUP(B4744,属性中转表!A:G,7,FALSE)=0,"",VLOOKUP(VLOOKUP(B4744,属性中转表!A:G,7,FALSE),属性中转表!$K$2:$P$21,6,0))&amp;IF(VLOOKUP(B4744,属性中转表!A:G,7,FALSE)&gt;=50,VLOOKUP(A4744,英雄数据表!A:K,9,0),IF(VLOOKUP(B4744,属性中转表!A:G,7,FALSE)&gt;=25,VLOOKUP(A4744,英雄数据表!A:K,5,0),""))</f>
        <v>"atk":300,"hp":5000,"undpspro":100,"pvpdpspro":50</v>
      </c>
      <c r="J4744" s="20" t="str">
        <f>IF(I4744="","",属性中转表!$I$1&amp;(IF(VLOOKUP(B4744,属性中转表!A:G,7,FALSE)=0,0,VLOOKUP(VLOOKUP(B4744,属性中转表!A:G,7,FALSE),属性中转表!$K$2:$P$21,4,0)))+IFERROR(VLOOKUP(A4744,英雄数据表!A:K,IF(武魂!B4744&gt;=50,10,IF(武魂!B4744&gt;=25,6)),0),0))</f>
        <v>,"dpspro":100</v>
      </c>
      <c r="K4744" s="32" t="str">
        <f t="shared" si="314"/>
        <v>"atk":300,"hp":5000,"undpspro":100,"pvpdpspro":50,"dpspro":100</v>
      </c>
      <c r="L4744" s="20" t="str">
        <f>IF(B4744&gt;=50,VLOOKUP(A4744,英雄数据表!A:L,11,FALSE),IF(B4744&gt;=25,VLOOKUP(A4744,英雄数据表!A:L,7,0),""))</f>
        <v>"3503601004"</v>
      </c>
      <c r="M4744" s="20" t="str">
        <f>IFERROR(VLOOKUP(B4744,属性中转表!$K$2:$O$21,5,FALSE),"")</f>
        <v/>
      </c>
      <c r="N4744" s="20" t="str">
        <f>IF(B4744=25,VLOOKUP(A4744,英雄数据表!A:L,8,FALSE),IF(B4744=50,VLOOKUP(A4744,英雄数据表!A:L,12,0),""))</f>
        <v/>
      </c>
    </row>
    <row r="4745" spans="1:14" x14ac:dyDescent="0.3">
      <c r="A4745" s="20">
        <v>35036</v>
      </c>
      <c r="B4745" s="21">
        <f t="shared" si="315"/>
        <v>44</v>
      </c>
      <c r="C4745" s="21">
        <v>5</v>
      </c>
      <c r="D4745" s="21">
        <f>VLOOKUP(A4745,英雄数据表!A:D,4,0)</f>
        <v>3</v>
      </c>
      <c r="E4745" s="20" t="str">
        <f>VLOOKUP(A4745,英雄数据表!A:C,3,0)</f>
        <v>深渊吞噬者</v>
      </c>
      <c r="F4745" s="20">
        <f t="shared" si="316"/>
        <v>35036</v>
      </c>
      <c r="G4745" s="20">
        <f t="shared" si="317"/>
        <v>35036</v>
      </c>
      <c r="H4745" s="21" t="str">
        <f>VLOOKUP(B4745,属性中转表!A:F,6,FALSE)</f>
        <v>"hp":151200,"atk":4200</v>
      </c>
      <c r="I4745" s="20" t="str">
        <f>IF(VLOOKUP(B4745,属性中转表!A:G,7,FALSE)=0,"",VLOOKUP(VLOOKUP(B4745,属性中转表!A:G,7,FALSE),属性中转表!$K$2:$P$21,6,0))&amp;IF(VLOOKUP(B4745,属性中转表!A:G,7,FALSE)&gt;=50,VLOOKUP(A4745,英雄数据表!A:K,9,0),IF(VLOOKUP(B4745,属性中转表!A:G,7,FALSE)&gt;=25,VLOOKUP(A4745,英雄数据表!A:K,5,0),""))</f>
        <v>"atk":300,"hp":5000,"undpspro":100,"pvpdpspro":50</v>
      </c>
      <c r="J4745" s="20" t="str">
        <f>IF(I4745="","",属性中转表!$I$1&amp;(IF(VLOOKUP(B4745,属性中转表!A:G,7,FALSE)=0,0,VLOOKUP(VLOOKUP(B4745,属性中转表!A:G,7,FALSE),属性中转表!$K$2:$P$21,4,0)))+IFERROR(VLOOKUP(A4745,英雄数据表!A:K,IF(武魂!B4745&gt;=50,10,IF(武魂!B4745&gt;=25,6)),0),0))</f>
        <v>,"dpspro":100</v>
      </c>
      <c r="K4745" s="32" t="str">
        <f t="shared" si="314"/>
        <v>"atk":300,"hp":5000,"undpspro":100,"pvpdpspro":50,"dpspro":100</v>
      </c>
      <c r="L4745" s="20" t="str">
        <f>IF(B4745&gt;=50,VLOOKUP(A4745,英雄数据表!A:L,11,FALSE),IF(B4745&gt;=25,VLOOKUP(A4745,英雄数据表!A:L,7,0),""))</f>
        <v>"3503601004"</v>
      </c>
      <c r="M4745" s="20" t="str">
        <f>IFERROR(VLOOKUP(B4745,属性中转表!$K$2:$O$21,5,FALSE),"")</f>
        <v/>
      </c>
      <c r="N4745" s="20" t="str">
        <f>IF(B4745=25,VLOOKUP(A4745,英雄数据表!A:L,8,FALSE),IF(B4745=50,VLOOKUP(A4745,英雄数据表!A:L,12,0),""))</f>
        <v/>
      </c>
    </row>
    <row r="4746" spans="1:14" x14ac:dyDescent="0.3">
      <c r="A4746" s="20">
        <v>35036</v>
      </c>
      <c r="B4746" s="21">
        <f t="shared" si="315"/>
        <v>45</v>
      </c>
      <c r="C4746" s="21">
        <v>5</v>
      </c>
      <c r="D4746" s="21">
        <f>VLOOKUP(A4746,英雄数据表!A:D,4,0)</f>
        <v>3</v>
      </c>
      <c r="E4746" s="20" t="str">
        <f>VLOOKUP(A4746,英雄数据表!A:C,3,0)</f>
        <v>深渊吞噬者</v>
      </c>
      <c r="F4746" s="20">
        <f t="shared" si="316"/>
        <v>35036</v>
      </c>
      <c r="G4746" s="20">
        <f t="shared" si="317"/>
        <v>35036</v>
      </c>
      <c r="H4746" s="21" t="str">
        <f>VLOOKUP(B4746,属性中转表!A:F,6,FALSE)</f>
        <v>"hp":156600,"atk":4350</v>
      </c>
      <c r="I4746" s="20" t="str">
        <f>IF(VLOOKUP(B4746,属性中转表!A:G,7,FALSE)=0,"",VLOOKUP(VLOOKUP(B4746,属性中转表!A:G,7,FALSE),属性中转表!$K$2:$P$21,6,0))&amp;IF(VLOOKUP(B4746,属性中转表!A:G,7,FALSE)&gt;=50,VLOOKUP(A4746,英雄数据表!A:K,9,0),IF(VLOOKUP(B4746,属性中转表!A:G,7,FALSE)&gt;=25,VLOOKUP(A4746,英雄数据表!A:K,5,0),""))</f>
        <v>"atk":300,"hp":5000,"undpspro":100,"pvpdpspro":50,"pvpundpspro":50</v>
      </c>
      <c r="J4746" s="20" t="str">
        <f>IF(I4746="","",属性中转表!$I$1&amp;(IF(VLOOKUP(B4746,属性中转表!A:G,7,FALSE)=0,0,VLOOKUP(VLOOKUP(B4746,属性中转表!A:G,7,FALSE),属性中转表!$K$2:$P$21,4,0)))+IFERROR(VLOOKUP(A4746,英雄数据表!A:K,IF(武魂!B4746&gt;=50,10,IF(武魂!B4746&gt;=25,6)),0),0))</f>
        <v>,"dpspro":100</v>
      </c>
      <c r="K4746" s="32" t="str">
        <f t="shared" si="314"/>
        <v>"atk":300,"hp":5000,"undpspro":100,"pvpdpspro":50,"pvpundpspro":50,"dpspro":100</v>
      </c>
      <c r="L4746" s="20" t="str">
        <f>IF(B4746&gt;=50,VLOOKUP(A4746,英雄数据表!A:L,11,FALSE),IF(B4746&gt;=25,VLOOKUP(A4746,英雄数据表!A:L,7,0),""))</f>
        <v>"3503601004"</v>
      </c>
      <c r="M4746" s="20" t="str">
        <f>IFERROR(VLOOKUP(B4746,属性中转表!$K$2:$O$21,5,FALSE),"")</f>
        <v>"pvpundpspro":50</v>
      </c>
      <c r="N4746" s="20" t="str">
        <f>IF(B4746=25,VLOOKUP(A4746,英雄数据表!A:L,8,FALSE),IF(B4746=50,VLOOKUP(A4746,英雄数据表!A:L,12,0),""))</f>
        <v/>
      </c>
    </row>
    <row r="4747" spans="1:14" x14ac:dyDescent="0.3">
      <c r="A4747" s="20">
        <v>35036</v>
      </c>
      <c r="B4747" s="21">
        <f t="shared" si="315"/>
        <v>46</v>
      </c>
      <c r="C4747" s="21">
        <v>5</v>
      </c>
      <c r="D4747" s="21">
        <f>VLOOKUP(A4747,英雄数据表!A:D,4,0)</f>
        <v>3</v>
      </c>
      <c r="E4747" s="20" t="str">
        <f>VLOOKUP(A4747,英雄数据表!A:C,3,0)</f>
        <v>深渊吞噬者</v>
      </c>
      <c r="F4747" s="20">
        <f t="shared" si="316"/>
        <v>35036</v>
      </c>
      <c r="G4747" s="20">
        <f t="shared" si="317"/>
        <v>35036</v>
      </c>
      <c r="H4747" s="21" t="str">
        <f>VLOOKUP(B4747,属性中转表!A:F,6,FALSE)</f>
        <v>"hp":162000,"atk":4500</v>
      </c>
      <c r="I4747" s="20" t="str">
        <f>IF(VLOOKUP(B4747,属性中转表!A:G,7,FALSE)=0,"",VLOOKUP(VLOOKUP(B4747,属性中转表!A:G,7,FALSE),属性中转表!$K$2:$P$21,6,0))&amp;IF(VLOOKUP(B4747,属性中转表!A:G,7,FALSE)&gt;=50,VLOOKUP(A4747,英雄数据表!A:K,9,0),IF(VLOOKUP(B4747,属性中转表!A:G,7,FALSE)&gt;=25,VLOOKUP(A4747,英雄数据表!A:K,5,0),""))</f>
        <v>"atk":300,"hp":5000,"undpspro":100,"pvpdpspro":50,"pvpundpspro":50</v>
      </c>
      <c r="J4747" s="20" t="str">
        <f>IF(I4747="","",属性中转表!$I$1&amp;(IF(VLOOKUP(B4747,属性中转表!A:G,7,FALSE)=0,0,VLOOKUP(VLOOKUP(B4747,属性中转表!A:G,7,FALSE),属性中转表!$K$2:$P$21,4,0)))+IFERROR(VLOOKUP(A4747,英雄数据表!A:K,IF(武魂!B4747&gt;=50,10,IF(武魂!B4747&gt;=25,6)),0),0))</f>
        <v>,"dpspro":100</v>
      </c>
      <c r="K4747" s="32" t="str">
        <f t="shared" si="314"/>
        <v>"atk":300,"hp":5000,"undpspro":100,"pvpdpspro":50,"pvpundpspro":50,"dpspro":100</v>
      </c>
      <c r="L4747" s="20" t="str">
        <f>IF(B4747&gt;=50,VLOOKUP(A4747,英雄数据表!A:L,11,FALSE),IF(B4747&gt;=25,VLOOKUP(A4747,英雄数据表!A:L,7,0),""))</f>
        <v>"3503601004"</v>
      </c>
      <c r="M4747" s="20" t="str">
        <f>IFERROR(VLOOKUP(B4747,属性中转表!$K$2:$O$21,5,FALSE),"")</f>
        <v/>
      </c>
      <c r="N4747" s="20" t="str">
        <f>IF(B4747=25,VLOOKUP(A4747,英雄数据表!A:L,8,FALSE),IF(B4747=50,VLOOKUP(A4747,英雄数据表!A:L,12,0),""))</f>
        <v/>
      </c>
    </row>
    <row r="4748" spans="1:14" x14ac:dyDescent="0.3">
      <c r="A4748" s="20">
        <v>35036</v>
      </c>
      <c r="B4748" s="21">
        <f t="shared" si="315"/>
        <v>47</v>
      </c>
      <c r="C4748" s="21">
        <v>5</v>
      </c>
      <c r="D4748" s="21">
        <f>VLOOKUP(A4748,英雄数据表!A:D,4,0)</f>
        <v>3</v>
      </c>
      <c r="E4748" s="20" t="str">
        <f>VLOOKUP(A4748,英雄数据表!A:C,3,0)</f>
        <v>深渊吞噬者</v>
      </c>
      <c r="F4748" s="20">
        <f t="shared" si="316"/>
        <v>35036</v>
      </c>
      <c r="G4748" s="20">
        <f t="shared" si="317"/>
        <v>35036</v>
      </c>
      <c r="H4748" s="21" t="str">
        <f>VLOOKUP(B4748,属性中转表!A:F,6,FALSE)</f>
        <v>"hp":167400,"atk":4650</v>
      </c>
      <c r="I4748" s="20" t="str">
        <f>IF(VLOOKUP(B4748,属性中转表!A:G,7,FALSE)=0,"",VLOOKUP(VLOOKUP(B4748,属性中转表!A:G,7,FALSE),属性中转表!$K$2:$P$21,6,0))&amp;IF(VLOOKUP(B4748,属性中转表!A:G,7,FALSE)&gt;=50,VLOOKUP(A4748,英雄数据表!A:K,9,0),IF(VLOOKUP(B4748,属性中转表!A:G,7,FALSE)&gt;=25,VLOOKUP(A4748,英雄数据表!A:K,5,0),""))</f>
        <v>"atk":300,"hp":5000,"undpspro":100,"pvpdpspro":50,"pvpundpspro":50</v>
      </c>
      <c r="J4748" s="20" t="str">
        <f>IF(I4748="","",属性中转表!$I$1&amp;(IF(VLOOKUP(B4748,属性中转表!A:G,7,FALSE)=0,0,VLOOKUP(VLOOKUP(B4748,属性中转表!A:G,7,FALSE),属性中转表!$K$2:$P$21,4,0)))+IFERROR(VLOOKUP(A4748,英雄数据表!A:K,IF(武魂!B4748&gt;=50,10,IF(武魂!B4748&gt;=25,6)),0),0))</f>
        <v>,"dpspro":100</v>
      </c>
      <c r="K4748" s="32" t="str">
        <f t="shared" si="314"/>
        <v>"atk":300,"hp":5000,"undpspro":100,"pvpdpspro":50,"pvpundpspro":50,"dpspro":100</v>
      </c>
      <c r="L4748" s="20" t="str">
        <f>IF(B4748&gt;=50,VLOOKUP(A4748,英雄数据表!A:L,11,FALSE),IF(B4748&gt;=25,VLOOKUP(A4748,英雄数据表!A:L,7,0),""))</f>
        <v>"3503601004"</v>
      </c>
      <c r="M4748" s="20" t="str">
        <f>IFERROR(VLOOKUP(B4748,属性中转表!$K$2:$O$21,5,FALSE),"")</f>
        <v/>
      </c>
      <c r="N4748" s="20" t="str">
        <f>IF(B4748=25,VLOOKUP(A4748,英雄数据表!A:L,8,FALSE),IF(B4748=50,VLOOKUP(A4748,英雄数据表!A:L,12,0),""))</f>
        <v/>
      </c>
    </row>
    <row r="4749" spans="1:14" x14ac:dyDescent="0.3">
      <c r="A4749" s="20">
        <v>35036</v>
      </c>
      <c r="B4749" s="21">
        <f t="shared" si="315"/>
        <v>48</v>
      </c>
      <c r="C4749" s="21">
        <v>5</v>
      </c>
      <c r="D4749" s="21">
        <f>VLOOKUP(A4749,英雄数据表!A:D,4,0)</f>
        <v>3</v>
      </c>
      <c r="E4749" s="20" t="str">
        <f>VLOOKUP(A4749,英雄数据表!A:C,3,0)</f>
        <v>深渊吞噬者</v>
      </c>
      <c r="F4749" s="20">
        <f t="shared" si="316"/>
        <v>35036</v>
      </c>
      <c r="G4749" s="20">
        <f t="shared" si="317"/>
        <v>35036</v>
      </c>
      <c r="H4749" s="21" t="str">
        <f>VLOOKUP(B4749,属性中转表!A:F,6,FALSE)</f>
        <v>"hp":172800,"atk":4800</v>
      </c>
      <c r="I4749" s="20" t="str">
        <f>IF(VLOOKUP(B4749,属性中转表!A:G,7,FALSE)=0,"",VLOOKUP(VLOOKUP(B4749,属性中转表!A:G,7,FALSE),属性中转表!$K$2:$P$21,6,0))&amp;IF(VLOOKUP(B4749,属性中转表!A:G,7,FALSE)&gt;=50,VLOOKUP(A4749,英雄数据表!A:K,9,0),IF(VLOOKUP(B4749,属性中转表!A:G,7,FALSE)&gt;=25,VLOOKUP(A4749,英雄数据表!A:K,5,0),""))</f>
        <v>"atk":300,"hp":5000,"undpspro":100,"pvpdpspro":50,"pvpundpspro":50</v>
      </c>
      <c r="J4749" s="20" t="str">
        <f>IF(I4749="","",属性中转表!$I$1&amp;(IF(VLOOKUP(B4749,属性中转表!A:G,7,FALSE)=0,0,VLOOKUP(VLOOKUP(B4749,属性中转表!A:G,7,FALSE),属性中转表!$K$2:$P$21,4,0)))+IFERROR(VLOOKUP(A4749,英雄数据表!A:K,IF(武魂!B4749&gt;=50,10,IF(武魂!B4749&gt;=25,6)),0),0))</f>
        <v>,"dpspro":100</v>
      </c>
      <c r="K4749" s="32" t="str">
        <f t="shared" si="314"/>
        <v>"atk":300,"hp":5000,"undpspro":100,"pvpdpspro":50,"pvpundpspro":50,"dpspro":100</v>
      </c>
      <c r="L4749" s="20" t="str">
        <f>IF(B4749&gt;=50,VLOOKUP(A4749,英雄数据表!A:L,11,FALSE),IF(B4749&gt;=25,VLOOKUP(A4749,英雄数据表!A:L,7,0),""))</f>
        <v>"3503601004"</v>
      </c>
      <c r="M4749" s="20" t="str">
        <f>IFERROR(VLOOKUP(B4749,属性中转表!$K$2:$O$21,5,FALSE),"")</f>
        <v/>
      </c>
      <c r="N4749" s="20" t="str">
        <f>IF(B4749=25,VLOOKUP(A4749,英雄数据表!A:L,8,FALSE),IF(B4749=50,VLOOKUP(A4749,英雄数据表!A:L,12,0),""))</f>
        <v/>
      </c>
    </row>
    <row r="4750" spans="1:14" x14ac:dyDescent="0.3">
      <c r="A4750" s="20">
        <v>35036</v>
      </c>
      <c r="B4750" s="21">
        <f t="shared" si="315"/>
        <v>49</v>
      </c>
      <c r="C4750" s="21">
        <v>5</v>
      </c>
      <c r="D4750" s="21">
        <f>VLOOKUP(A4750,英雄数据表!A:D,4,0)</f>
        <v>3</v>
      </c>
      <c r="E4750" s="20" t="str">
        <f>VLOOKUP(A4750,英雄数据表!A:C,3,0)</f>
        <v>深渊吞噬者</v>
      </c>
      <c r="F4750" s="20">
        <f t="shared" si="316"/>
        <v>35036</v>
      </c>
      <c r="G4750" s="20">
        <f t="shared" si="317"/>
        <v>35036</v>
      </c>
      <c r="H4750" s="21" t="str">
        <f>VLOOKUP(B4750,属性中转表!A:F,6,FALSE)</f>
        <v>"hp":178200,"atk":4950</v>
      </c>
      <c r="I4750" s="20" t="str">
        <f>IF(VLOOKUP(B4750,属性中转表!A:G,7,FALSE)=0,"",VLOOKUP(VLOOKUP(B4750,属性中转表!A:G,7,FALSE),属性中转表!$K$2:$P$21,6,0))&amp;IF(VLOOKUP(B4750,属性中转表!A:G,7,FALSE)&gt;=50,VLOOKUP(A4750,英雄数据表!A:K,9,0),IF(VLOOKUP(B4750,属性中转表!A:G,7,FALSE)&gt;=25,VLOOKUP(A4750,英雄数据表!A:K,5,0),""))</f>
        <v>"atk":300,"hp":5000,"undpspro":100,"pvpdpspro":50,"pvpundpspro":50</v>
      </c>
      <c r="J4750" s="20" t="str">
        <f>IF(I4750="","",属性中转表!$I$1&amp;(IF(VLOOKUP(B4750,属性中转表!A:G,7,FALSE)=0,0,VLOOKUP(VLOOKUP(B4750,属性中转表!A:G,7,FALSE),属性中转表!$K$2:$P$21,4,0)))+IFERROR(VLOOKUP(A4750,英雄数据表!A:K,IF(武魂!B4750&gt;=50,10,IF(武魂!B4750&gt;=25,6)),0),0))</f>
        <v>,"dpspro":100</v>
      </c>
      <c r="K4750" s="32" t="str">
        <f t="shared" si="314"/>
        <v>"atk":300,"hp":5000,"undpspro":100,"pvpdpspro":50,"pvpundpspro":50,"dpspro":100</v>
      </c>
      <c r="L4750" s="20" t="str">
        <f>IF(B4750&gt;=50,VLOOKUP(A4750,英雄数据表!A:L,11,FALSE),IF(B4750&gt;=25,VLOOKUP(A4750,英雄数据表!A:L,7,0),""))</f>
        <v>"3503601004"</v>
      </c>
      <c r="M4750" s="20" t="str">
        <f>IFERROR(VLOOKUP(B4750,属性中转表!$K$2:$O$21,5,FALSE),"")</f>
        <v/>
      </c>
      <c r="N4750" s="20" t="str">
        <f>IF(B4750=25,VLOOKUP(A4750,英雄数据表!A:L,8,FALSE),IF(B4750=50,VLOOKUP(A4750,英雄数据表!A:L,12,0),""))</f>
        <v/>
      </c>
    </row>
    <row r="4751" spans="1:14" x14ac:dyDescent="0.3">
      <c r="A4751" s="20">
        <v>35036</v>
      </c>
      <c r="B4751" s="21">
        <f t="shared" si="315"/>
        <v>50</v>
      </c>
      <c r="C4751" s="21">
        <v>5</v>
      </c>
      <c r="D4751" s="21">
        <f>VLOOKUP(A4751,英雄数据表!A:D,4,0)</f>
        <v>3</v>
      </c>
      <c r="E4751" s="20" t="str">
        <f>VLOOKUP(A4751,英雄数据表!A:C,3,0)</f>
        <v>深渊吞噬者</v>
      </c>
      <c r="F4751" s="20">
        <f t="shared" si="316"/>
        <v>35036</v>
      </c>
      <c r="G4751" s="20">
        <f t="shared" si="317"/>
        <v>35036</v>
      </c>
      <c r="H4751" s="21" t="str">
        <f>VLOOKUP(B4751,属性中转表!A:F,6,FALSE)</f>
        <v>"hp":183600,"atk":5100</v>
      </c>
      <c r="I4751" s="20" t="str">
        <f>IF(VLOOKUP(B4751,属性中转表!A:G,7,FALSE)=0,"",VLOOKUP(VLOOKUP(B4751,属性中转表!A:G,7,FALSE),属性中转表!$K$2:$P$21,6,0))&amp;IF(VLOOKUP(B4751,属性中转表!A:G,7,FALSE)&gt;=50,VLOOKUP(A4751,英雄数据表!A:K,9,0),IF(VLOOKUP(B4751,属性中转表!A:G,7,FALSE)&gt;=25,VLOOKUP(A4751,英雄数据表!A:K,5,0),""))</f>
        <v>"atk":300,"hp":5000,"undpspro":100,"pvpdpspro":50,"pvpundpspro":50</v>
      </c>
      <c r="J4751" s="20" t="str">
        <f>IF(I4751="","",属性中转表!$I$1&amp;(IF(VLOOKUP(B4751,属性中转表!A:G,7,FALSE)=0,0,VLOOKUP(VLOOKUP(B4751,属性中转表!A:G,7,FALSE),属性中转表!$K$2:$P$21,4,0)))+IFERROR(VLOOKUP(A4751,英雄数据表!A:K,IF(武魂!B4751&gt;=50,10,IF(武魂!B4751&gt;=25,6)),0),0))</f>
        <v>,"dpspro":100</v>
      </c>
      <c r="K4751" s="32" t="str">
        <f t="shared" si="314"/>
        <v>"atk":300,"hp":5000,"undpspro":100,"pvpdpspro":50,"pvpundpspro":50,"dpspro":100</v>
      </c>
      <c r="L4751" s="20" t="str">
        <f>IF(B4751&gt;=50,VLOOKUP(A4751,英雄数据表!A:L,11,FALSE),IF(B4751&gt;=25,VLOOKUP(A4751,英雄数据表!A:L,7,0),""))</f>
        <v>"3503602004"</v>
      </c>
      <c r="M4751" s="20" t="str">
        <f>IFERROR(VLOOKUP(B4751,属性中转表!$K$2:$O$21,5,FALSE),"")</f>
        <v/>
      </c>
      <c r="N4751" s="20" t="str">
        <f>IF(B4751=25,VLOOKUP(A4751,英雄数据表!A:L,8,FALSE),IF(B4751=50,VLOOKUP(A4751,英雄数据表!A:L,12,0),""))</f>
        <v>生命高于50%时对敌人伤害增加20%，生命低于50%时，对敌人伤害增加35%</v>
      </c>
    </row>
    <row r="4752" spans="1:14" x14ac:dyDescent="0.3">
      <c r="A4752" s="20">
        <v>35036</v>
      </c>
      <c r="B4752" s="21">
        <f t="shared" si="315"/>
        <v>51</v>
      </c>
      <c r="C4752" s="21">
        <v>5</v>
      </c>
      <c r="D4752" s="21">
        <f>VLOOKUP(A4752,英雄数据表!A:D,4,0)</f>
        <v>3</v>
      </c>
      <c r="E4752" s="20" t="str">
        <f>VLOOKUP(A4752,英雄数据表!A:C,3,0)</f>
        <v>深渊吞噬者</v>
      </c>
      <c r="F4752" s="20">
        <f t="shared" si="316"/>
        <v>35036</v>
      </c>
      <c r="G4752" s="20">
        <f t="shared" si="317"/>
        <v>35036</v>
      </c>
      <c r="H4752" s="21" t="str">
        <f>VLOOKUP(B4752,属性中转表!A:F,6,FALSE)</f>
        <v>"hp":189000,"atk":5250</v>
      </c>
      <c r="I4752" s="20" t="str">
        <f>IF(VLOOKUP(B4752,属性中转表!A:G,7,FALSE)=0,"",VLOOKUP(VLOOKUP(B4752,属性中转表!A:G,7,FALSE),属性中转表!$K$2:$P$21,6,0))&amp;IF(VLOOKUP(B4752,属性中转表!A:G,7,FALSE)&gt;=50,VLOOKUP(A4752,英雄数据表!A:K,9,0),IF(VLOOKUP(B4752,属性中转表!A:G,7,FALSE)&gt;=25,VLOOKUP(A4752,英雄数据表!A:K,5,0),""))</f>
        <v>"atk":300,"hp":5000,"undpspro":100,"pvpdpspro":50,"pvpundpspro":50</v>
      </c>
      <c r="J4752" s="20" t="str">
        <f>IF(I4752="","",属性中转表!$I$1&amp;(IF(VLOOKUP(B4752,属性中转表!A:G,7,FALSE)=0,0,VLOOKUP(VLOOKUP(B4752,属性中转表!A:G,7,FALSE),属性中转表!$K$2:$P$21,4,0)))+IFERROR(VLOOKUP(A4752,英雄数据表!A:K,IF(武魂!B4752&gt;=50,10,IF(武魂!B4752&gt;=25,6)),0),0))</f>
        <v>,"dpspro":100</v>
      </c>
      <c r="K4752" s="32" t="str">
        <f t="shared" si="314"/>
        <v>"atk":300,"hp":5000,"undpspro":100,"pvpdpspro":50,"pvpundpspro":50,"dpspro":100</v>
      </c>
      <c r="L4752" s="20" t="str">
        <f>IF(B4752&gt;=50,VLOOKUP(A4752,英雄数据表!A:L,11,FALSE),IF(B4752&gt;=25,VLOOKUP(A4752,英雄数据表!A:L,7,0),""))</f>
        <v>"3503602004"</v>
      </c>
      <c r="M4752" s="20" t="str">
        <f>IFERROR(VLOOKUP(B4752,属性中转表!$K$2:$O$21,5,FALSE),"")</f>
        <v/>
      </c>
      <c r="N4752" s="20" t="str">
        <f>IF(B4752=25,VLOOKUP(A4752,英雄数据表!A:L,8,FALSE),IF(B4752=50,VLOOKUP(A4752,英雄数据表!A:L,12,0),""))</f>
        <v/>
      </c>
    </row>
    <row r="4753" spans="1:14" x14ac:dyDescent="0.3">
      <c r="A4753" s="20">
        <v>35036</v>
      </c>
      <c r="B4753" s="21">
        <f t="shared" si="315"/>
        <v>52</v>
      </c>
      <c r="C4753" s="21">
        <v>5</v>
      </c>
      <c r="D4753" s="21">
        <f>VLOOKUP(A4753,英雄数据表!A:D,4,0)</f>
        <v>3</v>
      </c>
      <c r="E4753" s="20" t="str">
        <f>VLOOKUP(A4753,英雄数据表!A:C,3,0)</f>
        <v>深渊吞噬者</v>
      </c>
      <c r="F4753" s="20">
        <f t="shared" si="316"/>
        <v>35036</v>
      </c>
      <c r="G4753" s="20">
        <f t="shared" si="317"/>
        <v>35036</v>
      </c>
      <c r="H4753" s="21" t="str">
        <f>VLOOKUP(B4753,属性中转表!A:F,6,FALSE)</f>
        <v>"hp":194400,"atk":5400</v>
      </c>
      <c r="I4753" s="20" t="str">
        <f>IF(VLOOKUP(B4753,属性中转表!A:G,7,FALSE)=0,"",VLOOKUP(VLOOKUP(B4753,属性中转表!A:G,7,FALSE),属性中转表!$K$2:$P$21,6,0))&amp;IF(VLOOKUP(B4753,属性中转表!A:G,7,FALSE)&gt;=50,VLOOKUP(A4753,英雄数据表!A:K,9,0),IF(VLOOKUP(B4753,属性中转表!A:G,7,FALSE)&gt;=25,VLOOKUP(A4753,英雄数据表!A:K,5,0),""))</f>
        <v>"atk":300,"hp":5000,"undpspro":100,"pvpdpspro":50,"pvpundpspro":50</v>
      </c>
      <c r="J4753" s="20" t="str">
        <f>IF(I4753="","",属性中转表!$I$1&amp;(IF(VLOOKUP(B4753,属性中转表!A:G,7,FALSE)=0,0,VLOOKUP(VLOOKUP(B4753,属性中转表!A:G,7,FALSE),属性中转表!$K$2:$P$21,4,0)))+IFERROR(VLOOKUP(A4753,英雄数据表!A:K,IF(武魂!B4753&gt;=50,10,IF(武魂!B4753&gt;=25,6)),0),0))</f>
        <v>,"dpspro":100</v>
      </c>
      <c r="K4753" s="32" t="str">
        <f t="shared" si="314"/>
        <v>"atk":300,"hp":5000,"undpspro":100,"pvpdpspro":50,"pvpundpspro":50,"dpspro":100</v>
      </c>
      <c r="L4753" s="20" t="str">
        <f>IF(B4753&gt;=50,VLOOKUP(A4753,英雄数据表!A:L,11,FALSE),IF(B4753&gt;=25,VLOOKUP(A4753,英雄数据表!A:L,7,0),""))</f>
        <v>"3503602004"</v>
      </c>
      <c r="M4753" s="20" t="str">
        <f>IFERROR(VLOOKUP(B4753,属性中转表!$K$2:$O$21,5,FALSE),"")</f>
        <v/>
      </c>
      <c r="N4753" s="20" t="str">
        <f>IF(B4753=25,VLOOKUP(A4753,英雄数据表!A:L,8,FALSE),IF(B4753=50,VLOOKUP(A4753,英雄数据表!A:L,12,0),""))</f>
        <v/>
      </c>
    </row>
    <row r="4754" spans="1:14" x14ac:dyDescent="0.3">
      <c r="A4754" s="20">
        <v>35036</v>
      </c>
      <c r="B4754" s="21">
        <f t="shared" si="315"/>
        <v>53</v>
      </c>
      <c r="C4754" s="21">
        <v>5</v>
      </c>
      <c r="D4754" s="21">
        <f>VLOOKUP(A4754,英雄数据表!A:D,4,0)</f>
        <v>3</v>
      </c>
      <c r="E4754" s="20" t="str">
        <f>VLOOKUP(A4754,英雄数据表!A:C,3,0)</f>
        <v>深渊吞噬者</v>
      </c>
      <c r="F4754" s="20">
        <f t="shared" si="316"/>
        <v>35036</v>
      </c>
      <c r="G4754" s="20">
        <f t="shared" si="317"/>
        <v>35036</v>
      </c>
      <c r="H4754" s="21" t="str">
        <f>VLOOKUP(B4754,属性中转表!A:F,6,FALSE)</f>
        <v>"hp":199800,"atk":5550</v>
      </c>
      <c r="I4754" s="20" t="str">
        <f>IF(VLOOKUP(B4754,属性中转表!A:G,7,FALSE)=0,"",VLOOKUP(VLOOKUP(B4754,属性中转表!A:G,7,FALSE),属性中转表!$K$2:$P$21,6,0))&amp;IF(VLOOKUP(B4754,属性中转表!A:G,7,FALSE)&gt;=50,VLOOKUP(A4754,英雄数据表!A:K,9,0),IF(VLOOKUP(B4754,属性中转表!A:G,7,FALSE)&gt;=25,VLOOKUP(A4754,英雄数据表!A:K,5,0),""))</f>
        <v>"atk":300,"hp":5000,"undpspro":100,"pvpdpspro":50,"pvpundpspro":50</v>
      </c>
      <c r="J4754" s="20" t="str">
        <f>IF(I4754="","",属性中转表!$I$1&amp;(IF(VLOOKUP(B4754,属性中转表!A:G,7,FALSE)=0,0,VLOOKUP(VLOOKUP(B4754,属性中转表!A:G,7,FALSE),属性中转表!$K$2:$P$21,4,0)))+IFERROR(VLOOKUP(A4754,英雄数据表!A:K,IF(武魂!B4754&gt;=50,10,IF(武魂!B4754&gt;=25,6)),0),0))</f>
        <v>,"dpspro":100</v>
      </c>
      <c r="K4754" s="32" t="str">
        <f t="shared" si="314"/>
        <v>"atk":300,"hp":5000,"undpspro":100,"pvpdpspro":50,"pvpundpspro":50,"dpspro":100</v>
      </c>
      <c r="L4754" s="20" t="str">
        <f>IF(B4754&gt;=50,VLOOKUP(A4754,英雄数据表!A:L,11,FALSE),IF(B4754&gt;=25,VLOOKUP(A4754,英雄数据表!A:L,7,0),""))</f>
        <v>"3503602004"</v>
      </c>
      <c r="M4754" s="20" t="str">
        <f>IFERROR(VLOOKUP(B4754,属性中转表!$K$2:$O$21,5,FALSE),"")</f>
        <v/>
      </c>
      <c r="N4754" s="20" t="str">
        <f>IF(B4754=25,VLOOKUP(A4754,英雄数据表!A:L,8,FALSE),IF(B4754=50,VLOOKUP(A4754,英雄数据表!A:L,12,0),""))</f>
        <v/>
      </c>
    </row>
    <row r="4755" spans="1:14" x14ac:dyDescent="0.3">
      <c r="A4755" s="20">
        <v>35036</v>
      </c>
      <c r="B4755" s="21">
        <f t="shared" si="315"/>
        <v>54</v>
      </c>
      <c r="C4755" s="21">
        <v>5</v>
      </c>
      <c r="D4755" s="21">
        <f>VLOOKUP(A4755,英雄数据表!A:D,4,0)</f>
        <v>3</v>
      </c>
      <c r="E4755" s="20" t="str">
        <f>VLOOKUP(A4755,英雄数据表!A:C,3,0)</f>
        <v>深渊吞噬者</v>
      </c>
      <c r="F4755" s="20">
        <f t="shared" si="316"/>
        <v>35036</v>
      </c>
      <c r="G4755" s="20">
        <f t="shared" si="317"/>
        <v>35036</v>
      </c>
      <c r="H4755" s="21" t="str">
        <f>VLOOKUP(B4755,属性中转表!A:F,6,FALSE)</f>
        <v>"hp":205200,"atk":5700</v>
      </c>
      <c r="I4755" s="20" t="str">
        <f>IF(VLOOKUP(B4755,属性中转表!A:G,7,FALSE)=0,"",VLOOKUP(VLOOKUP(B4755,属性中转表!A:G,7,FALSE),属性中转表!$K$2:$P$21,6,0))&amp;IF(VLOOKUP(B4755,属性中转表!A:G,7,FALSE)&gt;=50,VLOOKUP(A4755,英雄数据表!A:K,9,0),IF(VLOOKUP(B4755,属性中转表!A:G,7,FALSE)&gt;=25,VLOOKUP(A4755,英雄数据表!A:K,5,0),""))</f>
        <v>"atk":300,"hp":5000,"undpspro":100,"pvpdpspro":50,"pvpundpspro":50</v>
      </c>
      <c r="J4755" s="20" t="str">
        <f>IF(I4755="","",属性中转表!$I$1&amp;(IF(VLOOKUP(B4755,属性中转表!A:G,7,FALSE)=0,0,VLOOKUP(VLOOKUP(B4755,属性中转表!A:G,7,FALSE),属性中转表!$K$2:$P$21,4,0)))+IFERROR(VLOOKUP(A4755,英雄数据表!A:K,IF(武魂!B4755&gt;=50,10,IF(武魂!B4755&gt;=25,6)),0),0))</f>
        <v>,"dpspro":100</v>
      </c>
      <c r="K4755" s="32" t="str">
        <f t="shared" si="314"/>
        <v>"atk":300,"hp":5000,"undpspro":100,"pvpdpspro":50,"pvpundpspro":50,"dpspro":100</v>
      </c>
      <c r="L4755" s="20" t="str">
        <f>IF(B4755&gt;=50,VLOOKUP(A4755,英雄数据表!A:L,11,FALSE),IF(B4755&gt;=25,VLOOKUP(A4755,英雄数据表!A:L,7,0),""))</f>
        <v>"3503602004"</v>
      </c>
      <c r="M4755" s="20" t="str">
        <f>IFERROR(VLOOKUP(B4755,属性中转表!$K$2:$O$21,5,FALSE),"")</f>
        <v/>
      </c>
      <c r="N4755" s="20" t="str">
        <f>IF(B4755=25,VLOOKUP(A4755,英雄数据表!A:L,8,FALSE),IF(B4755=50,VLOOKUP(A4755,英雄数据表!A:L,12,0),""))</f>
        <v/>
      </c>
    </row>
    <row r="4756" spans="1:14" x14ac:dyDescent="0.3">
      <c r="A4756" s="20">
        <v>35036</v>
      </c>
      <c r="B4756" s="21">
        <f t="shared" si="315"/>
        <v>55</v>
      </c>
      <c r="C4756" s="21">
        <v>5</v>
      </c>
      <c r="D4756" s="21">
        <f>VLOOKUP(A4756,英雄数据表!A:D,4,0)</f>
        <v>3</v>
      </c>
      <c r="E4756" s="20" t="str">
        <f>VLOOKUP(A4756,英雄数据表!A:C,3,0)</f>
        <v>深渊吞噬者</v>
      </c>
      <c r="F4756" s="20">
        <f t="shared" si="316"/>
        <v>35036</v>
      </c>
      <c r="G4756" s="20">
        <f t="shared" si="317"/>
        <v>35036</v>
      </c>
      <c r="H4756" s="21" t="str">
        <f>VLOOKUP(B4756,属性中转表!A:F,6,FALSE)</f>
        <v>"hp":210600,"atk":5850</v>
      </c>
      <c r="I4756" s="20" t="str">
        <f>IF(VLOOKUP(B4756,属性中转表!A:G,7,FALSE)=0,"",VLOOKUP(VLOOKUP(B4756,属性中转表!A:G,7,FALSE),属性中转表!$K$2:$P$21,6,0))&amp;IF(VLOOKUP(B4756,属性中转表!A:G,7,FALSE)&gt;=50,VLOOKUP(A4756,英雄数据表!A:K,9,0),IF(VLOOKUP(B4756,属性中转表!A:G,7,FALSE)&gt;=25,VLOOKUP(A4756,英雄数据表!A:K,5,0),""))</f>
        <v>"atk":300,"hp":5000,"undpspro":150,"pvpdpspro":50,"pvpundpspro":50</v>
      </c>
      <c r="J4756" s="20" t="str">
        <f>IF(I4756="","",属性中转表!$I$1&amp;(IF(VLOOKUP(B4756,属性中转表!A:G,7,FALSE)=0,0,VLOOKUP(VLOOKUP(B4756,属性中转表!A:G,7,FALSE),属性中转表!$K$2:$P$21,4,0)))+IFERROR(VLOOKUP(A4756,英雄数据表!A:K,IF(武魂!B4756&gt;=50,10,IF(武魂!B4756&gt;=25,6)),0),0))</f>
        <v>,"dpspro":100</v>
      </c>
      <c r="K4756" s="32" t="str">
        <f t="shared" si="314"/>
        <v>"atk":300,"hp":5000,"undpspro":150,"pvpdpspro":50,"pvpundpspro":50,"dpspro":100</v>
      </c>
      <c r="L4756" s="20" t="str">
        <f>IF(B4756&gt;=50,VLOOKUP(A4756,英雄数据表!A:L,11,FALSE),IF(B4756&gt;=25,VLOOKUP(A4756,英雄数据表!A:L,7,0),""))</f>
        <v>"3503602004"</v>
      </c>
      <c r="M4756" s="20" t="str">
        <f>IFERROR(VLOOKUP(B4756,属性中转表!$K$2:$O$21,5,FALSE),"")</f>
        <v>"undpspro":50</v>
      </c>
      <c r="N4756" s="20" t="str">
        <f>IF(B4756=25,VLOOKUP(A4756,英雄数据表!A:L,8,FALSE),IF(B4756=50,VLOOKUP(A4756,英雄数据表!A:L,12,0),""))</f>
        <v/>
      </c>
    </row>
    <row r="4757" spans="1:14" x14ac:dyDescent="0.3">
      <c r="A4757" s="20">
        <v>35036</v>
      </c>
      <c r="B4757" s="21">
        <f t="shared" si="315"/>
        <v>56</v>
      </c>
      <c r="C4757" s="21">
        <v>5</v>
      </c>
      <c r="D4757" s="21">
        <f>VLOOKUP(A4757,英雄数据表!A:D,4,0)</f>
        <v>3</v>
      </c>
      <c r="E4757" s="20" t="str">
        <f>VLOOKUP(A4757,英雄数据表!A:C,3,0)</f>
        <v>深渊吞噬者</v>
      </c>
      <c r="F4757" s="20">
        <f t="shared" si="316"/>
        <v>35036</v>
      </c>
      <c r="G4757" s="20">
        <f t="shared" si="317"/>
        <v>35036</v>
      </c>
      <c r="H4757" s="21" t="str">
        <f>VLOOKUP(B4757,属性中转表!A:F,6,FALSE)</f>
        <v>"hp":216000,"atk":6000</v>
      </c>
      <c r="I4757" s="20" t="str">
        <f>IF(VLOOKUP(B4757,属性中转表!A:G,7,FALSE)=0,"",VLOOKUP(VLOOKUP(B4757,属性中转表!A:G,7,FALSE),属性中转表!$K$2:$P$21,6,0))&amp;IF(VLOOKUP(B4757,属性中转表!A:G,7,FALSE)&gt;=50,VLOOKUP(A4757,英雄数据表!A:K,9,0),IF(VLOOKUP(B4757,属性中转表!A:G,7,FALSE)&gt;=25,VLOOKUP(A4757,英雄数据表!A:K,5,0),""))</f>
        <v>"atk":300,"hp":5000,"undpspro":150,"pvpdpspro":50,"pvpundpspro":50</v>
      </c>
      <c r="J4757" s="20" t="str">
        <f>IF(I4757="","",属性中转表!$I$1&amp;(IF(VLOOKUP(B4757,属性中转表!A:G,7,FALSE)=0,0,VLOOKUP(VLOOKUP(B4757,属性中转表!A:G,7,FALSE),属性中转表!$K$2:$P$21,4,0)))+IFERROR(VLOOKUP(A4757,英雄数据表!A:K,IF(武魂!B4757&gt;=50,10,IF(武魂!B4757&gt;=25,6)),0),0))</f>
        <v>,"dpspro":100</v>
      </c>
      <c r="K4757" s="32" t="str">
        <f t="shared" si="314"/>
        <v>"atk":300,"hp":5000,"undpspro":150,"pvpdpspro":50,"pvpundpspro":50,"dpspro":100</v>
      </c>
      <c r="L4757" s="20" t="str">
        <f>IF(B4757&gt;=50,VLOOKUP(A4757,英雄数据表!A:L,11,FALSE),IF(B4757&gt;=25,VLOOKUP(A4757,英雄数据表!A:L,7,0),""))</f>
        <v>"3503602004"</v>
      </c>
      <c r="M4757" s="20" t="str">
        <f>IFERROR(VLOOKUP(B4757,属性中转表!$K$2:$O$21,5,FALSE),"")</f>
        <v/>
      </c>
      <c r="N4757" s="20" t="str">
        <f>IF(B4757=25,VLOOKUP(A4757,英雄数据表!A:L,8,FALSE),IF(B4757=50,VLOOKUP(A4757,英雄数据表!A:L,12,0),""))</f>
        <v/>
      </c>
    </row>
    <row r="4758" spans="1:14" x14ac:dyDescent="0.3">
      <c r="A4758" s="20">
        <v>35036</v>
      </c>
      <c r="B4758" s="21">
        <f t="shared" si="315"/>
        <v>57</v>
      </c>
      <c r="C4758" s="21">
        <v>5</v>
      </c>
      <c r="D4758" s="21">
        <f>VLOOKUP(A4758,英雄数据表!A:D,4,0)</f>
        <v>3</v>
      </c>
      <c r="E4758" s="20" t="str">
        <f>VLOOKUP(A4758,英雄数据表!A:C,3,0)</f>
        <v>深渊吞噬者</v>
      </c>
      <c r="F4758" s="20">
        <f t="shared" si="316"/>
        <v>35036</v>
      </c>
      <c r="G4758" s="20">
        <f t="shared" si="317"/>
        <v>35036</v>
      </c>
      <c r="H4758" s="21" t="str">
        <f>VLOOKUP(B4758,属性中转表!A:F,6,FALSE)</f>
        <v>"hp":221400,"atk":6150</v>
      </c>
      <c r="I4758" s="20" t="str">
        <f>IF(VLOOKUP(B4758,属性中转表!A:G,7,FALSE)=0,"",VLOOKUP(VLOOKUP(B4758,属性中转表!A:G,7,FALSE),属性中转表!$K$2:$P$21,6,0))&amp;IF(VLOOKUP(B4758,属性中转表!A:G,7,FALSE)&gt;=50,VLOOKUP(A4758,英雄数据表!A:K,9,0),IF(VLOOKUP(B4758,属性中转表!A:G,7,FALSE)&gt;=25,VLOOKUP(A4758,英雄数据表!A:K,5,0),""))</f>
        <v>"atk":300,"hp":5000,"undpspro":150,"pvpdpspro":50,"pvpundpspro":50</v>
      </c>
      <c r="J4758" s="20" t="str">
        <f>IF(I4758="","",属性中转表!$I$1&amp;(IF(VLOOKUP(B4758,属性中转表!A:G,7,FALSE)=0,0,VLOOKUP(VLOOKUP(B4758,属性中转表!A:G,7,FALSE),属性中转表!$K$2:$P$21,4,0)))+IFERROR(VLOOKUP(A4758,英雄数据表!A:K,IF(武魂!B4758&gt;=50,10,IF(武魂!B4758&gt;=25,6)),0),0))</f>
        <v>,"dpspro":100</v>
      </c>
      <c r="K4758" s="32" t="str">
        <f t="shared" si="314"/>
        <v>"atk":300,"hp":5000,"undpspro":150,"pvpdpspro":50,"pvpundpspro":50,"dpspro":100</v>
      </c>
      <c r="L4758" s="20" t="str">
        <f>IF(B4758&gt;=50,VLOOKUP(A4758,英雄数据表!A:L,11,FALSE),IF(B4758&gt;=25,VLOOKUP(A4758,英雄数据表!A:L,7,0),""))</f>
        <v>"3503602004"</v>
      </c>
      <c r="M4758" s="20" t="str">
        <f>IFERROR(VLOOKUP(B4758,属性中转表!$K$2:$O$21,5,FALSE),"")</f>
        <v/>
      </c>
      <c r="N4758" s="20" t="str">
        <f>IF(B4758=25,VLOOKUP(A4758,英雄数据表!A:L,8,FALSE),IF(B4758=50,VLOOKUP(A4758,英雄数据表!A:L,12,0),""))</f>
        <v/>
      </c>
    </row>
    <row r="4759" spans="1:14" x14ac:dyDescent="0.3">
      <c r="A4759" s="20">
        <v>35036</v>
      </c>
      <c r="B4759" s="21">
        <f t="shared" si="315"/>
        <v>58</v>
      </c>
      <c r="C4759" s="21">
        <v>5</v>
      </c>
      <c r="D4759" s="21">
        <f>VLOOKUP(A4759,英雄数据表!A:D,4,0)</f>
        <v>3</v>
      </c>
      <c r="E4759" s="20" t="str">
        <f>VLOOKUP(A4759,英雄数据表!A:C,3,0)</f>
        <v>深渊吞噬者</v>
      </c>
      <c r="F4759" s="20">
        <f t="shared" si="316"/>
        <v>35036</v>
      </c>
      <c r="G4759" s="20">
        <f t="shared" si="317"/>
        <v>35036</v>
      </c>
      <c r="H4759" s="21" t="str">
        <f>VLOOKUP(B4759,属性中转表!A:F,6,FALSE)</f>
        <v>"hp":226800,"atk":6300</v>
      </c>
      <c r="I4759" s="20" t="str">
        <f>IF(VLOOKUP(B4759,属性中转表!A:G,7,FALSE)=0,"",VLOOKUP(VLOOKUP(B4759,属性中转表!A:G,7,FALSE),属性中转表!$K$2:$P$21,6,0))&amp;IF(VLOOKUP(B4759,属性中转表!A:G,7,FALSE)&gt;=50,VLOOKUP(A4759,英雄数据表!A:K,9,0),IF(VLOOKUP(B4759,属性中转表!A:G,7,FALSE)&gt;=25,VLOOKUP(A4759,英雄数据表!A:K,5,0),""))</f>
        <v>"atk":300,"hp":5000,"undpspro":150,"pvpdpspro":50,"pvpundpspro":50</v>
      </c>
      <c r="J4759" s="20" t="str">
        <f>IF(I4759="","",属性中转表!$I$1&amp;(IF(VLOOKUP(B4759,属性中转表!A:G,7,FALSE)=0,0,VLOOKUP(VLOOKUP(B4759,属性中转表!A:G,7,FALSE),属性中转表!$K$2:$P$21,4,0)))+IFERROR(VLOOKUP(A4759,英雄数据表!A:K,IF(武魂!B4759&gt;=50,10,IF(武魂!B4759&gt;=25,6)),0),0))</f>
        <v>,"dpspro":100</v>
      </c>
      <c r="K4759" s="32" t="str">
        <f t="shared" si="314"/>
        <v>"atk":300,"hp":5000,"undpspro":150,"pvpdpspro":50,"pvpundpspro":50,"dpspro":100</v>
      </c>
      <c r="L4759" s="20" t="str">
        <f>IF(B4759&gt;=50,VLOOKUP(A4759,英雄数据表!A:L,11,FALSE),IF(B4759&gt;=25,VLOOKUP(A4759,英雄数据表!A:L,7,0),""))</f>
        <v>"3503602004"</v>
      </c>
      <c r="M4759" s="20" t="str">
        <f>IFERROR(VLOOKUP(B4759,属性中转表!$K$2:$O$21,5,FALSE),"")</f>
        <v/>
      </c>
      <c r="N4759" s="20" t="str">
        <f>IF(B4759=25,VLOOKUP(A4759,英雄数据表!A:L,8,FALSE),IF(B4759=50,VLOOKUP(A4759,英雄数据表!A:L,12,0),""))</f>
        <v/>
      </c>
    </row>
    <row r="4760" spans="1:14" x14ac:dyDescent="0.3">
      <c r="A4760" s="20">
        <v>35036</v>
      </c>
      <c r="B4760" s="21">
        <f t="shared" si="315"/>
        <v>59</v>
      </c>
      <c r="C4760" s="21">
        <v>5</v>
      </c>
      <c r="D4760" s="21">
        <f>VLOOKUP(A4760,英雄数据表!A:D,4,0)</f>
        <v>3</v>
      </c>
      <c r="E4760" s="20" t="str">
        <f>VLOOKUP(A4760,英雄数据表!A:C,3,0)</f>
        <v>深渊吞噬者</v>
      </c>
      <c r="F4760" s="20">
        <f t="shared" si="316"/>
        <v>35036</v>
      </c>
      <c r="G4760" s="20">
        <f t="shared" si="317"/>
        <v>35036</v>
      </c>
      <c r="H4760" s="21" t="str">
        <f>VLOOKUP(B4760,属性中转表!A:F,6,FALSE)</f>
        <v>"hp":232200,"atk":6450</v>
      </c>
      <c r="I4760" s="20" t="str">
        <f>IF(VLOOKUP(B4760,属性中转表!A:G,7,FALSE)=0,"",VLOOKUP(VLOOKUP(B4760,属性中转表!A:G,7,FALSE),属性中转表!$K$2:$P$21,6,0))&amp;IF(VLOOKUP(B4760,属性中转表!A:G,7,FALSE)&gt;=50,VLOOKUP(A4760,英雄数据表!A:K,9,0),IF(VLOOKUP(B4760,属性中转表!A:G,7,FALSE)&gt;=25,VLOOKUP(A4760,英雄数据表!A:K,5,0),""))</f>
        <v>"atk":300,"hp":5000,"undpspro":150,"pvpdpspro":50,"pvpundpspro":50</v>
      </c>
      <c r="J4760" s="20" t="str">
        <f>IF(I4760="","",属性中转表!$I$1&amp;(IF(VLOOKUP(B4760,属性中转表!A:G,7,FALSE)=0,0,VLOOKUP(VLOOKUP(B4760,属性中转表!A:G,7,FALSE),属性中转表!$K$2:$P$21,4,0)))+IFERROR(VLOOKUP(A4760,英雄数据表!A:K,IF(武魂!B4760&gt;=50,10,IF(武魂!B4760&gt;=25,6)),0),0))</f>
        <v>,"dpspro":100</v>
      </c>
      <c r="K4760" s="32" t="str">
        <f t="shared" si="314"/>
        <v>"atk":300,"hp":5000,"undpspro":150,"pvpdpspro":50,"pvpundpspro":50,"dpspro":100</v>
      </c>
      <c r="L4760" s="20" t="str">
        <f>IF(B4760&gt;=50,VLOOKUP(A4760,英雄数据表!A:L,11,FALSE),IF(B4760&gt;=25,VLOOKUP(A4760,英雄数据表!A:L,7,0),""))</f>
        <v>"3503602004"</v>
      </c>
      <c r="M4760" s="20" t="str">
        <f>IFERROR(VLOOKUP(B4760,属性中转表!$K$2:$O$21,5,FALSE),"")</f>
        <v/>
      </c>
      <c r="N4760" s="20" t="str">
        <f>IF(B4760=25,VLOOKUP(A4760,英雄数据表!A:L,8,FALSE),IF(B4760=50,VLOOKUP(A4760,英雄数据表!A:L,12,0),""))</f>
        <v/>
      </c>
    </row>
    <row r="4761" spans="1:14" x14ac:dyDescent="0.3">
      <c r="A4761" s="20">
        <v>35036</v>
      </c>
      <c r="B4761" s="21">
        <f t="shared" si="315"/>
        <v>60</v>
      </c>
      <c r="C4761" s="21">
        <v>5</v>
      </c>
      <c r="D4761" s="21">
        <f>VLOOKUP(A4761,英雄数据表!A:D,4,0)</f>
        <v>3</v>
      </c>
      <c r="E4761" s="20" t="str">
        <f>VLOOKUP(A4761,英雄数据表!A:C,3,0)</f>
        <v>深渊吞噬者</v>
      </c>
      <c r="F4761" s="20">
        <f t="shared" si="316"/>
        <v>35036</v>
      </c>
      <c r="G4761" s="20">
        <f t="shared" si="317"/>
        <v>35036</v>
      </c>
      <c r="H4761" s="21" t="str">
        <f>VLOOKUP(B4761,属性中转表!A:F,6,FALSE)</f>
        <v>"hp":237600,"atk":6600</v>
      </c>
      <c r="I4761" s="20" t="str">
        <f>IF(VLOOKUP(B4761,属性中转表!A:G,7,FALSE)=0,"",VLOOKUP(VLOOKUP(B4761,属性中转表!A:G,7,FALSE),属性中转表!$K$2:$P$21,6,0))&amp;IF(VLOOKUP(B4761,属性中转表!A:G,7,FALSE)&gt;=50,VLOOKUP(A4761,英雄数据表!A:K,9,0),IF(VLOOKUP(B4761,属性中转表!A:G,7,FALSE)&gt;=25,VLOOKUP(A4761,英雄数据表!A:K,5,0),""))</f>
        <v>"atk":300,"hp":5000,"undpspro":150,"pvpdpspro":50,"pvpundpspro":50</v>
      </c>
      <c r="J4761" s="20" t="str">
        <f>IF(I4761="","",属性中转表!$I$1&amp;(IF(VLOOKUP(B4761,属性中转表!A:G,7,FALSE)=0,0,VLOOKUP(VLOOKUP(B4761,属性中转表!A:G,7,FALSE),属性中转表!$K$2:$P$21,4,0)))+IFERROR(VLOOKUP(A4761,英雄数据表!A:K,IF(武魂!B4761&gt;=50,10,IF(武魂!B4761&gt;=25,6)),0),0))</f>
        <v>,"dpspro":150</v>
      </c>
      <c r="K4761" s="32" t="str">
        <f t="shared" si="314"/>
        <v>"atk":300,"hp":5000,"undpspro":150,"pvpdpspro":50,"pvpundpspro":50,"dpspro":150</v>
      </c>
      <c r="L4761" s="20" t="str">
        <f>IF(B4761&gt;=50,VLOOKUP(A4761,英雄数据表!A:L,11,FALSE),IF(B4761&gt;=25,VLOOKUP(A4761,英雄数据表!A:L,7,0),""))</f>
        <v>"3503602004"</v>
      </c>
      <c r="M4761" s="20" t="str">
        <f>IFERROR(VLOOKUP(B4761,属性中转表!$K$2:$O$21,5,FALSE),"")</f>
        <v>"dpspro":50</v>
      </c>
      <c r="N4761" s="20" t="str">
        <f>IF(B4761=25,VLOOKUP(A4761,英雄数据表!A:L,8,FALSE),IF(B4761=50,VLOOKUP(A4761,英雄数据表!A:L,12,0),""))</f>
        <v/>
      </c>
    </row>
    <row r="4762" spans="1:14" x14ac:dyDescent="0.3">
      <c r="A4762" s="20">
        <v>35036</v>
      </c>
      <c r="B4762" s="21">
        <f t="shared" si="315"/>
        <v>61</v>
      </c>
      <c r="C4762" s="21">
        <v>5</v>
      </c>
      <c r="D4762" s="21">
        <f>VLOOKUP(A4762,英雄数据表!A:D,4,0)</f>
        <v>3</v>
      </c>
      <c r="E4762" s="20" t="str">
        <f>VLOOKUP(A4762,英雄数据表!A:C,3,0)</f>
        <v>深渊吞噬者</v>
      </c>
      <c r="F4762" s="20">
        <f t="shared" si="316"/>
        <v>35036</v>
      </c>
      <c r="G4762" s="20">
        <f t="shared" si="317"/>
        <v>35036</v>
      </c>
      <c r="H4762" s="21" t="str">
        <f>VLOOKUP(B4762,属性中转表!A:F,6,FALSE)</f>
        <v>"hp":243000,"atk":6750</v>
      </c>
      <c r="I4762" s="20" t="str">
        <f>IF(VLOOKUP(B4762,属性中转表!A:G,7,FALSE)=0,"",VLOOKUP(VLOOKUP(B4762,属性中转表!A:G,7,FALSE),属性中转表!$K$2:$P$21,6,0))&amp;IF(VLOOKUP(B4762,属性中转表!A:G,7,FALSE)&gt;=50,VLOOKUP(A4762,英雄数据表!A:K,9,0),IF(VLOOKUP(B4762,属性中转表!A:G,7,FALSE)&gt;=25,VLOOKUP(A4762,英雄数据表!A:K,5,0),""))</f>
        <v>"atk":300,"hp":5000,"undpspro":150,"pvpdpspro":50,"pvpundpspro":50</v>
      </c>
      <c r="J4762" s="20" t="str">
        <f>IF(I4762="","",属性中转表!$I$1&amp;(IF(VLOOKUP(B4762,属性中转表!A:G,7,FALSE)=0,0,VLOOKUP(VLOOKUP(B4762,属性中转表!A:G,7,FALSE),属性中转表!$K$2:$P$21,4,0)))+IFERROR(VLOOKUP(A4762,英雄数据表!A:K,IF(武魂!B4762&gt;=50,10,IF(武魂!B4762&gt;=25,6)),0),0))</f>
        <v>,"dpspro":150</v>
      </c>
      <c r="K4762" s="32" t="str">
        <f t="shared" si="314"/>
        <v>"atk":300,"hp":5000,"undpspro":150,"pvpdpspro":50,"pvpundpspro":50,"dpspro":150</v>
      </c>
      <c r="L4762" s="20" t="str">
        <f>IF(B4762&gt;=50,VLOOKUP(A4762,英雄数据表!A:L,11,FALSE),IF(B4762&gt;=25,VLOOKUP(A4762,英雄数据表!A:L,7,0),""))</f>
        <v>"3503602004"</v>
      </c>
      <c r="M4762" s="20" t="str">
        <f>IFERROR(VLOOKUP(B4762,属性中转表!$K$2:$O$21,5,FALSE),"")</f>
        <v/>
      </c>
      <c r="N4762" s="20" t="str">
        <f>IF(B4762=25,VLOOKUP(A4762,英雄数据表!A:L,8,FALSE),IF(B4762=50,VLOOKUP(A4762,英雄数据表!A:L,12,0),""))</f>
        <v/>
      </c>
    </row>
    <row r="4763" spans="1:14" x14ac:dyDescent="0.3">
      <c r="A4763" s="20">
        <v>35036</v>
      </c>
      <c r="B4763" s="21">
        <f t="shared" si="315"/>
        <v>62</v>
      </c>
      <c r="C4763" s="21">
        <v>5</v>
      </c>
      <c r="D4763" s="21">
        <f>VLOOKUP(A4763,英雄数据表!A:D,4,0)</f>
        <v>3</v>
      </c>
      <c r="E4763" s="20" t="str">
        <f>VLOOKUP(A4763,英雄数据表!A:C,3,0)</f>
        <v>深渊吞噬者</v>
      </c>
      <c r="F4763" s="20">
        <f t="shared" si="316"/>
        <v>35036</v>
      </c>
      <c r="G4763" s="20">
        <f t="shared" si="317"/>
        <v>35036</v>
      </c>
      <c r="H4763" s="21" t="str">
        <f>VLOOKUP(B4763,属性中转表!A:F,6,FALSE)</f>
        <v>"hp":248400,"atk":6900</v>
      </c>
      <c r="I4763" s="20" t="str">
        <f>IF(VLOOKUP(B4763,属性中转表!A:G,7,FALSE)=0,"",VLOOKUP(VLOOKUP(B4763,属性中转表!A:G,7,FALSE),属性中转表!$K$2:$P$21,6,0))&amp;IF(VLOOKUP(B4763,属性中转表!A:G,7,FALSE)&gt;=50,VLOOKUP(A4763,英雄数据表!A:K,9,0),IF(VLOOKUP(B4763,属性中转表!A:G,7,FALSE)&gt;=25,VLOOKUP(A4763,英雄数据表!A:K,5,0),""))</f>
        <v>"atk":300,"hp":5000,"undpspro":150,"pvpdpspro":50,"pvpundpspro":50</v>
      </c>
      <c r="J4763" s="20" t="str">
        <f>IF(I4763="","",属性中转表!$I$1&amp;(IF(VLOOKUP(B4763,属性中转表!A:G,7,FALSE)=0,0,VLOOKUP(VLOOKUP(B4763,属性中转表!A:G,7,FALSE),属性中转表!$K$2:$P$21,4,0)))+IFERROR(VLOOKUP(A4763,英雄数据表!A:K,IF(武魂!B4763&gt;=50,10,IF(武魂!B4763&gt;=25,6)),0),0))</f>
        <v>,"dpspro":150</v>
      </c>
      <c r="K4763" s="32" t="str">
        <f t="shared" si="314"/>
        <v>"atk":300,"hp":5000,"undpspro":150,"pvpdpspro":50,"pvpundpspro":50,"dpspro":150</v>
      </c>
      <c r="L4763" s="20" t="str">
        <f>IF(B4763&gt;=50,VLOOKUP(A4763,英雄数据表!A:L,11,FALSE),IF(B4763&gt;=25,VLOOKUP(A4763,英雄数据表!A:L,7,0),""))</f>
        <v>"3503602004"</v>
      </c>
      <c r="M4763" s="20" t="str">
        <f>IFERROR(VLOOKUP(B4763,属性中转表!$K$2:$O$21,5,FALSE),"")</f>
        <v/>
      </c>
      <c r="N4763" s="20" t="str">
        <f>IF(B4763=25,VLOOKUP(A4763,英雄数据表!A:L,8,FALSE),IF(B4763=50,VLOOKUP(A4763,英雄数据表!A:L,12,0),""))</f>
        <v/>
      </c>
    </row>
    <row r="4764" spans="1:14" x14ac:dyDescent="0.3">
      <c r="A4764" s="20">
        <v>35036</v>
      </c>
      <c r="B4764" s="21">
        <f t="shared" si="315"/>
        <v>63</v>
      </c>
      <c r="C4764" s="21">
        <v>5</v>
      </c>
      <c r="D4764" s="21">
        <f>VLOOKUP(A4764,英雄数据表!A:D,4,0)</f>
        <v>3</v>
      </c>
      <c r="E4764" s="20" t="str">
        <f>VLOOKUP(A4764,英雄数据表!A:C,3,0)</f>
        <v>深渊吞噬者</v>
      </c>
      <c r="F4764" s="20">
        <f t="shared" si="316"/>
        <v>35036</v>
      </c>
      <c r="G4764" s="20">
        <f t="shared" si="317"/>
        <v>35036</v>
      </c>
      <c r="H4764" s="21" t="str">
        <f>VLOOKUP(B4764,属性中转表!A:F,6,FALSE)</f>
        <v>"hp":253800,"atk":7050</v>
      </c>
      <c r="I4764" s="20" t="str">
        <f>IF(VLOOKUP(B4764,属性中转表!A:G,7,FALSE)=0,"",VLOOKUP(VLOOKUP(B4764,属性中转表!A:G,7,FALSE),属性中转表!$K$2:$P$21,6,0))&amp;IF(VLOOKUP(B4764,属性中转表!A:G,7,FALSE)&gt;=50,VLOOKUP(A4764,英雄数据表!A:K,9,0),IF(VLOOKUP(B4764,属性中转表!A:G,7,FALSE)&gt;=25,VLOOKUP(A4764,英雄数据表!A:K,5,0),""))</f>
        <v>"atk":300,"hp":5000,"undpspro":150,"pvpdpspro":50,"pvpundpspro":50</v>
      </c>
      <c r="J4764" s="20" t="str">
        <f>IF(I4764="","",属性中转表!$I$1&amp;(IF(VLOOKUP(B4764,属性中转表!A:G,7,FALSE)=0,0,VLOOKUP(VLOOKUP(B4764,属性中转表!A:G,7,FALSE),属性中转表!$K$2:$P$21,4,0)))+IFERROR(VLOOKUP(A4764,英雄数据表!A:K,IF(武魂!B4764&gt;=50,10,IF(武魂!B4764&gt;=25,6)),0),0))</f>
        <v>,"dpspro":150</v>
      </c>
      <c r="K4764" s="32" t="str">
        <f t="shared" si="314"/>
        <v>"atk":300,"hp":5000,"undpspro":150,"pvpdpspro":50,"pvpundpspro":50,"dpspro":150</v>
      </c>
      <c r="L4764" s="20" t="str">
        <f>IF(B4764&gt;=50,VLOOKUP(A4764,英雄数据表!A:L,11,FALSE),IF(B4764&gt;=25,VLOOKUP(A4764,英雄数据表!A:L,7,0),""))</f>
        <v>"3503602004"</v>
      </c>
      <c r="M4764" s="20" t="str">
        <f>IFERROR(VLOOKUP(B4764,属性中转表!$K$2:$O$21,5,FALSE),"")</f>
        <v/>
      </c>
      <c r="N4764" s="20" t="str">
        <f>IF(B4764=25,VLOOKUP(A4764,英雄数据表!A:L,8,FALSE),IF(B4764=50,VLOOKUP(A4764,英雄数据表!A:L,12,0),""))</f>
        <v/>
      </c>
    </row>
    <row r="4765" spans="1:14" x14ac:dyDescent="0.3">
      <c r="A4765" s="20">
        <v>35036</v>
      </c>
      <c r="B4765" s="21">
        <f t="shared" si="315"/>
        <v>64</v>
      </c>
      <c r="C4765" s="21">
        <v>5</v>
      </c>
      <c r="D4765" s="21">
        <f>VLOOKUP(A4765,英雄数据表!A:D,4,0)</f>
        <v>3</v>
      </c>
      <c r="E4765" s="20" t="str">
        <f>VLOOKUP(A4765,英雄数据表!A:C,3,0)</f>
        <v>深渊吞噬者</v>
      </c>
      <c r="F4765" s="20">
        <f t="shared" si="316"/>
        <v>35036</v>
      </c>
      <c r="G4765" s="20">
        <f t="shared" si="317"/>
        <v>35036</v>
      </c>
      <c r="H4765" s="21" t="str">
        <f>VLOOKUP(B4765,属性中转表!A:F,6,FALSE)</f>
        <v>"hp":259200,"atk":7200</v>
      </c>
      <c r="I4765" s="20" t="str">
        <f>IF(VLOOKUP(B4765,属性中转表!A:G,7,FALSE)=0,"",VLOOKUP(VLOOKUP(B4765,属性中转表!A:G,7,FALSE),属性中转表!$K$2:$P$21,6,0))&amp;IF(VLOOKUP(B4765,属性中转表!A:G,7,FALSE)&gt;=50,VLOOKUP(A4765,英雄数据表!A:K,9,0),IF(VLOOKUP(B4765,属性中转表!A:G,7,FALSE)&gt;=25,VLOOKUP(A4765,英雄数据表!A:K,5,0),""))</f>
        <v>"atk":300,"hp":5000,"undpspro":150,"pvpdpspro":50,"pvpundpspro":50</v>
      </c>
      <c r="J4765" s="20" t="str">
        <f>IF(I4765="","",属性中转表!$I$1&amp;(IF(VLOOKUP(B4765,属性中转表!A:G,7,FALSE)=0,0,VLOOKUP(VLOOKUP(B4765,属性中转表!A:G,7,FALSE),属性中转表!$K$2:$P$21,4,0)))+IFERROR(VLOOKUP(A4765,英雄数据表!A:K,IF(武魂!B4765&gt;=50,10,IF(武魂!B4765&gt;=25,6)),0),0))</f>
        <v>,"dpspro":150</v>
      </c>
      <c r="K4765" s="32" t="str">
        <f t="shared" si="314"/>
        <v>"atk":300,"hp":5000,"undpspro":150,"pvpdpspro":50,"pvpundpspro":50,"dpspro":150</v>
      </c>
      <c r="L4765" s="20" t="str">
        <f>IF(B4765&gt;=50,VLOOKUP(A4765,英雄数据表!A:L,11,FALSE),IF(B4765&gt;=25,VLOOKUP(A4765,英雄数据表!A:L,7,0),""))</f>
        <v>"3503602004"</v>
      </c>
      <c r="M4765" s="20" t="str">
        <f>IFERROR(VLOOKUP(B4765,属性中转表!$K$2:$O$21,5,FALSE),"")</f>
        <v/>
      </c>
      <c r="N4765" s="20" t="str">
        <f>IF(B4765=25,VLOOKUP(A4765,英雄数据表!A:L,8,FALSE),IF(B4765=50,VLOOKUP(A4765,英雄数据表!A:L,12,0),""))</f>
        <v/>
      </c>
    </row>
    <row r="4766" spans="1:14" x14ac:dyDescent="0.3">
      <c r="A4766" s="20">
        <v>35036</v>
      </c>
      <c r="B4766" s="21">
        <f t="shared" si="315"/>
        <v>65</v>
      </c>
      <c r="C4766" s="21">
        <v>5</v>
      </c>
      <c r="D4766" s="21">
        <f>VLOOKUP(A4766,英雄数据表!A:D,4,0)</f>
        <v>3</v>
      </c>
      <c r="E4766" s="20" t="str">
        <f>VLOOKUP(A4766,英雄数据表!A:C,3,0)</f>
        <v>深渊吞噬者</v>
      </c>
      <c r="F4766" s="20">
        <f t="shared" si="316"/>
        <v>35036</v>
      </c>
      <c r="G4766" s="20">
        <f t="shared" si="317"/>
        <v>35036</v>
      </c>
      <c r="H4766" s="21" t="str">
        <f>VLOOKUP(B4766,属性中转表!A:F,6,FALSE)</f>
        <v>"hp":264600,"atk":7350</v>
      </c>
      <c r="I4766" s="20" t="str">
        <f>IF(VLOOKUP(B4766,属性中转表!A:G,7,FALSE)=0,"",VLOOKUP(VLOOKUP(B4766,属性中转表!A:G,7,FALSE),属性中转表!$K$2:$P$21,6,0))&amp;IF(VLOOKUP(B4766,属性中转表!A:G,7,FALSE)&gt;=50,VLOOKUP(A4766,英雄数据表!A:K,9,0),IF(VLOOKUP(B4766,属性中转表!A:G,7,FALSE)&gt;=25,VLOOKUP(A4766,英雄数据表!A:K,5,0),""))</f>
        <v>"atk":300,"hp":5000,"undpspro":150,"pvpdpspro":100,"pvpundpspro":50</v>
      </c>
      <c r="J4766" s="20" t="str">
        <f>IF(I4766="","",属性中转表!$I$1&amp;(IF(VLOOKUP(B4766,属性中转表!A:G,7,FALSE)=0,0,VLOOKUP(VLOOKUP(B4766,属性中转表!A:G,7,FALSE),属性中转表!$K$2:$P$21,4,0)))+IFERROR(VLOOKUP(A4766,英雄数据表!A:K,IF(武魂!B4766&gt;=50,10,IF(武魂!B4766&gt;=25,6)),0),0))</f>
        <v>,"dpspro":150</v>
      </c>
      <c r="K4766" s="32" t="str">
        <f t="shared" si="314"/>
        <v>"atk":300,"hp":5000,"undpspro":150,"pvpdpspro":100,"pvpundpspro":50,"dpspro":150</v>
      </c>
      <c r="L4766" s="20" t="str">
        <f>IF(B4766&gt;=50,VLOOKUP(A4766,英雄数据表!A:L,11,FALSE),IF(B4766&gt;=25,VLOOKUP(A4766,英雄数据表!A:L,7,0),""))</f>
        <v>"3503602004"</v>
      </c>
      <c r="M4766" s="20" t="str">
        <f>IFERROR(VLOOKUP(B4766,属性中转表!$K$2:$O$21,5,FALSE),"")</f>
        <v>"pvpdpspro":50</v>
      </c>
      <c r="N4766" s="20" t="str">
        <f>IF(B4766=25,VLOOKUP(A4766,英雄数据表!A:L,8,FALSE),IF(B4766=50,VLOOKUP(A4766,英雄数据表!A:L,12,0),""))</f>
        <v/>
      </c>
    </row>
    <row r="4767" spans="1:14" x14ac:dyDescent="0.3">
      <c r="A4767" s="20">
        <v>35036</v>
      </c>
      <c r="B4767" s="21">
        <f t="shared" si="315"/>
        <v>66</v>
      </c>
      <c r="C4767" s="21">
        <v>5</v>
      </c>
      <c r="D4767" s="21">
        <f>VLOOKUP(A4767,英雄数据表!A:D,4,0)</f>
        <v>3</v>
      </c>
      <c r="E4767" s="20" t="str">
        <f>VLOOKUP(A4767,英雄数据表!A:C,3,0)</f>
        <v>深渊吞噬者</v>
      </c>
      <c r="F4767" s="20">
        <f t="shared" si="316"/>
        <v>35036</v>
      </c>
      <c r="G4767" s="20">
        <f t="shared" si="317"/>
        <v>35036</v>
      </c>
      <c r="H4767" s="21" t="str">
        <f>VLOOKUP(B4767,属性中转表!A:F,6,FALSE)</f>
        <v>"hp":270000,"atk":7500</v>
      </c>
      <c r="I4767" s="20" t="str">
        <f>IF(VLOOKUP(B4767,属性中转表!A:G,7,FALSE)=0,"",VLOOKUP(VLOOKUP(B4767,属性中转表!A:G,7,FALSE),属性中转表!$K$2:$P$21,6,0))&amp;IF(VLOOKUP(B4767,属性中转表!A:G,7,FALSE)&gt;=50,VLOOKUP(A4767,英雄数据表!A:K,9,0),IF(VLOOKUP(B4767,属性中转表!A:G,7,FALSE)&gt;=25,VLOOKUP(A4767,英雄数据表!A:K,5,0),""))</f>
        <v>"atk":300,"hp":5000,"undpspro":150,"pvpdpspro":100,"pvpundpspro":50</v>
      </c>
      <c r="J4767" s="20" t="str">
        <f>IF(I4767="","",属性中转表!$I$1&amp;(IF(VLOOKUP(B4767,属性中转表!A:G,7,FALSE)=0,0,VLOOKUP(VLOOKUP(B4767,属性中转表!A:G,7,FALSE),属性中转表!$K$2:$P$21,4,0)))+IFERROR(VLOOKUP(A4767,英雄数据表!A:K,IF(武魂!B4767&gt;=50,10,IF(武魂!B4767&gt;=25,6)),0),0))</f>
        <v>,"dpspro":150</v>
      </c>
      <c r="K4767" s="32" t="str">
        <f t="shared" si="314"/>
        <v>"atk":300,"hp":5000,"undpspro":150,"pvpdpspro":100,"pvpundpspro":50,"dpspro":150</v>
      </c>
      <c r="L4767" s="20" t="str">
        <f>IF(B4767&gt;=50,VLOOKUP(A4767,英雄数据表!A:L,11,FALSE),IF(B4767&gt;=25,VLOOKUP(A4767,英雄数据表!A:L,7,0),""))</f>
        <v>"3503602004"</v>
      </c>
      <c r="M4767" s="20" t="str">
        <f>IFERROR(VLOOKUP(B4767,属性中转表!$K$2:$O$21,5,FALSE),"")</f>
        <v/>
      </c>
      <c r="N4767" s="20" t="str">
        <f>IF(B4767=25,VLOOKUP(A4767,英雄数据表!A:L,8,FALSE),IF(B4767=50,VLOOKUP(A4767,英雄数据表!A:L,12,0),""))</f>
        <v/>
      </c>
    </row>
    <row r="4768" spans="1:14" x14ac:dyDescent="0.3">
      <c r="A4768" s="20">
        <v>35036</v>
      </c>
      <c r="B4768" s="21">
        <f t="shared" si="315"/>
        <v>67</v>
      </c>
      <c r="C4768" s="21">
        <v>5</v>
      </c>
      <c r="D4768" s="21">
        <f>VLOOKUP(A4768,英雄数据表!A:D,4,0)</f>
        <v>3</v>
      </c>
      <c r="E4768" s="20" t="str">
        <f>VLOOKUP(A4768,英雄数据表!A:C,3,0)</f>
        <v>深渊吞噬者</v>
      </c>
      <c r="F4768" s="20">
        <f t="shared" si="316"/>
        <v>35036</v>
      </c>
      <c r="G4768" s="20">
        <f t="shared" si="317"/>
        <v>35036</v>
      </c>
      <c r="H4768" s="21" t="str">
        <f>VLOOKUP(B4768,属性中转表!A:F,6,FALSE)</f>
        <v>"hp":275400,"atk":7650</v>
      </c>
      <c r="I4768" s="20" t="str">
        <f>IF(VLOOKUP(B4768,属性中转表!A:G,7,FALSE)=0,"",VLOOKUP(VLOOKUP(B4768,属性中转表!A:G,7,FALSE),属性中转表!$K$2:$P$21,6,0))&amp;IF(VLOOKUP(B4768,属性中转表!A:G,7,FALSE)&gt;=50,VLOOKUP(A4768,英雄数据表!A:K,9,0),IF(VLOOKUP(B4768,属性中转表!A:G,7,FALSE)&gt;=25,VLOOKUP(A4768,英雄数据表!A:K,5,0),""))</f>
        <v>"atk":300,"hp":5000,"undpspro":150,"pvpdpspro":100,"pvpundpspro":50</v>
      </c>
      <c r="J4768" s="20" t="str">
        <f>IF(I4768="","",属性中转表!$I$1&amp;(IF(VLOOKUP(B4768,属性中转表!A:G,7,FALSE)=0,0,VLOOKUP(VLOOKUP(B4768,属性中转表!A:G,7,FALSE),属性中转表!$K$2:$P$21,4,0)))+IFERROR(VLOOKUP(A4768,英雄数据表!A:K,IF(武魂!B4768&gt;=50,10,IF(武魂!B4768&gt;=25,6)),0),0))</f>
        <v>,"dpspro":150</v>
      </c>
      <c r="K4768" s="32" t="str">
        <f t="shared" si="314"/>
        <v>"atk":300,"hp":5000,"undpspro":150,"pvpdpspro":100,"pvpundpspro":50,"dpspro":150</v>
      </c>
      <c r="L4768" s="20" t="str">
        <f>IF(B4768&gt;=50,VLOOKUP(A4768,英雄数据表!A:L,11,FALSE),IF(B4768&gt;=25,VLOOKUP(A4768,英雄数据表!A:L,7,0),""))</f>
        <v>"3503602004"</v>
      </c>
      <c r="M4768" s="20" t="str">
        <f>IFERROR(VLOOKUP(B4768,属性中转表!$K$2:$O$21,5,FALSE),"")</f>
        <v/>
      </c>
      <c r="N4768" s="20" t="str">
        <f>IF(B4768=25,VLOOKUP(A4768,英雄数据表!A:L,8,FALSE),IF(B4768=50,VLOOKUP(A4768,英雄数据表!A:L,12,0),""))</f>
        <v/>
      </c>
    </row>
    <row r="4769" spans="1:14" x14ac:dyDescent="0.3">
      <c r="A4769" s="20">
        <v>35036</v>
      </c>
      <c r="B4769" s="21">
        <f t="shared" si="315"/>
        <v>68</v>
      </c>
      <c r="C4769" s="21">
        <v>5</v>
      </c>
      <c r="D4769" s="21">
        <f>VLOOKUP(A4769,英雄数据表!A:D,4,0)</f>
        <v>3</v>
      </c>
      <c r="E4769" s="20" t="str">
        <f>VLOOKUP(A4769,英雄数据表!A:C,3,0)</f>
        <v>深渊吞噬者</v>
      </c>
      <c r="F4769" s="20">
        <f t="shared" si="316"/>
        <v>35036</v>
      </c>
      <c r="G4769" s="20">
        <f t="shared" si="317"/>
        <v>35036</v>
      </c>
      <c r="H4769" s="21" t="str">
        <f>VLOOKUP(B4769,属性中转表!A:F,6,FALSE)</f>
        <v>"hp":280800,"atk":7800</v>
      </c>
      <c r="I4769" s="20" t="str">
        <f>IF(VLOOKUP(B4769,属性中转表!A:G,7,FALSE)=0,"",VLOOKUP(VLOOKUP(B4769,属性中转表!A:G,7,FALSE),属性中转表!$K$2:$P$21,6,0))&amp;IF(VLOOKUP(B4769,属性中转表!A:G,7,FALSE)&gt;=50,VLOOKUP(A4769,英雄数据表!A:K,9,0),IF(VLOOKUP(B4769,属性中转表!A:G,7,FALSE)&gt;=25,VLOOKUP(A4769,英雄数据表!A:K,5,0),""))</f>
        <v>"atk":300,"hp":5000,"undpspro":150,"pvpdpspro":100,"pvpundpspro":50</v>
      </c>
      <c r="J4769" s="20" t="str">
        <f>IF(I4769="","",属性中转表!$I$1&amp;(IF(VLOOKUP(B4769,属性中转表!A:G,7,FALSE)=0,0,VLOOKUP(VLOOKUP(B4769,属性中转表!A:G,7,FALSE),属性中转表!$K$2:$P$21,4,0)))+IFERROR(VLOOKUP(A4769,英雄数据表!A:K,IF(武魂!B4769&gt;=50,10,IF(武魂!B4769&gt;=25,6)),0),0))</f>
        <v>,"dpspro":150</v>
      </c>
      <c r="K4769" s="32" t="str">
        <f t="shared" si="314"/>
        <v>"atk":300,"hp":5000,"undpspro":150,"pvpdpspro":100,"pvpundpspro":50,"dpspro":150</v>
      </c>
      <c r="L4769" s="20" t="str">
        <f>IF(B4769&gt;=50,VLOOKUP(A4769,英雄数据表!A:L,11,FALSE),IF(B4769&gt;=25,VLOOKUP(A4769,英雄数据表!A:L,7,0),""))</f>
        <v>"3503602004"</v>
      </c>
      <c r="M4769" s="20" t="str">
        <f>IFERROR(VLOOKUP(B4769,属性中转表!$K$2:$O$21,5,FALSE),"")</f>
        <v/>
      </c>
      <c r="N4769" s="20" t="str">
        <f>IF(B4769=25,VLOOKUP(A4769,英雄数据表!A:L,8,FALSE),IF(B4769=50,VLOOKUP(A4769,英雄数据表!A:L,12,0),""))</f>
        <v/>
      </c>
    </row>
    <row r="4770" spans="1:14" x14ac:dyDescent="0.3">
      <c r="A4770" s="20">
        <v>35036</v>
      </c>
      <c r="B4770" s="21">
        <f t="shared" si="315"/>
        <v>69</v>
      </c>
      <c r="C4770" s="21">
        <v>5</v>
      </c>
      <c r="D4770" s="21">
        <f>VLOOKUP(A4770,英雄数据表!A:D,4,0)</f>
        <v>3</v>
      </c>
      <c r="E4770" s="20" t="str">
        <f>VLOOKUP(A4770,英雄数据表!A:C,3,0)</f>
        <v>深渊吞噬者</v>
      </c>
      <c r="F4770" s="20">
        <f t="shared" si="316"/>
        <v>35036</v>
      </c>
      <c r="G4770" s="20">
        <f t="shared" si="317"/>
        <v>35036</v>
      </c>
      <c r="H4770" s="21" t="str">
        <f>VLOOKUP(B4770,属性中转表!A:F,6,FALSE)</f>
        <v>"hp":286200,"atk":7950</v>
      </c>
      <c r="I4770" s="20" t="str">
        <f>IF(VLOOKUP(B4770,属性中转表!A:G,7,FALSE)=0,"",VLOOKUP(VLOOKUP(B4770,属性中转表!A:G,7,FALSE),属性中转表!$K$2:$P$21,6,0))&amp;IF(VLOOKUP(B4770,属性中转表!A:G,7,FALSE)&gt;=50,VLOOKUP(A4770,英雄数据表!A:K,9,0),IF(VLOOKUP(B4770,属性中转表!A:G,7,FALSE)&gt;=25,VLOOKUP(A4770,英雄数据表!A:K,5,0),""))</f>
        <v>"atk":300,"hp":5000,"undpspro":150,"pvpdpspro":100,"pvpundpspro":50</v>
      </c>
      <c r="J4770" s="20" t="str">
        <f>IF(I4770="","",属性中转表!$I$1&amp;(IF(VLOOKUP(B4770,属性中转表!A:G,7,FALSE)=0,0,VLOOKUP(VLOOKUP(B4770,属性中转表!A:G,7,FALSE),属性中转表!$K$2:$P$21,4,0)))+IFERROR(VLOOKUP(A4770,英雄数据表!A:K,IF(武魂!B4770&gt;=50,10,IF(武魂!B4770&gt;=25,6)),0),0))</f>
        <v>,"dpspro":150</v>
      </c>
      <c r="K4770" s="32" t="str">
        <f t="shared" si="314"/>
        <v>"atk":300,"hp":5000,"undpspro":150,"pvpdpspro":100,"pvpundpspro":50,"dpspro":150</v>
      </c>
      <c r="L4770" s="20" t="str">
        <f>IF(B4770&gt;=50,VLOOKUP(A4770,英雄数据表!A:L,11,FALSE),IF(B4770&gt;=25,VLOOKUP(A4770,英雄数据表!A:L,7,0),""))</f>
        <v>"3503602004"</v>
      </c>
      <c r="M4770" s="20" t="str">
        <f>IFERROR(VLOOKUP(B4770,属性中转表!$K$2:$O$21,5,FALSE),"")</f>
        <v/>
      </c>
      <c r="N4770" s="20" t="str">
        <f>IF(B4770=25,VLOOKUP(A4770,英雄数据表!A:L,8,FALSE),IF(B4770=50,VLOOKUP(A4770,英雄数据表!A:L,12,0),""))</f>
        <v/>
      </c>
    </row>
    <row r="4771" spans="1:14" x14ac:dyDescent="0.3">
      <c r="A4771" s="20">
        <v>35036</v>
      </c>
      <c r="B4771" s="21">
        <f t="shared" si="315"/>
        <v>70</v>
      </c>
      <c r="C4771" s="21">
        <v>5</v>
      </c>
      <c r="D4771" s="21">
        <f>VLOOKUP(A4771,英雄数据表!A:D,4,0)</f>
        <v>3</v>
      </c>
      <c r="E4771" s="20" t="str">
        <f>VLOOKUP(A4771,英雄数据表!A:C,3,0)</f>
        <v>深渊吞噬者</v>
      </c>
      <c r="F4771" s="20">
        <f t="shared" si="316"/>
        <v>35036</v>
      </c>
      <c r="G4771" s="20">
        <f t="shared" si="317"/>
        <v>35036</v>
      </c>
      <c r="H4771" s="21" t="str">
        <f>VLOOKUP(B4771,属性中转表!A:F,6,FALSE)</f>
        <v>"hp":291600,"atk":8100</v>
      </c>
      <c r="I4771" s="20" t="str">
        <f>IF(VLOOKUP(B4771,属性中转表!A:G,7,FALSE)=0,"",VLOOKUP(VLOOKUP(B4771,属性中转表!A:G,7,FALSE),属性中转表!$K$2:$P$21,6,0))&amp;IF(VLOOKUP(B4771,属性中转表!A:G,7,FALSE)&gt;=50,VLOOKUP(A4771,英雄数据表!A:K,9,0),IF(VLOOKUP(B4771,属性中转表!A:G,7,FALSE)&gt;=25,VLOOKUP(A4771,英雄数据表!A:K,5,0),""))</f>
        <v>"atk":300,"hp":5000,"undpspro":150,"pvpdpspro":100,"pvpundpspro":100</v>
      </c>
      <c r="J4771" s="20" t="str">
        <f>IF(I4771="","",属性中转表!$I$1&amp;(IF(VLOOKUP(B4771,属性中转表!A:G,7,FALSE)=0,0,VLOOKUP(VLOOKUP(B4771,属性中转表!A:G,7,FALSE),属性中转表!$K$2:$P$21,4,0)))+IFERROR(VLOOKUP(A4771,英雄数据表!A:K,IF(武魂!B4771&gt;=50,10,IF(武魂!B4771&gt;=25,6)),0),0))</f>
        <v>,"dpspro":150</v>
      </c>
      <c r="K4771" s="32" t="str">
        <f t="shared" ref="K4771:K4834" si="318">I4771&amp;J4771</f>
        <v>"atk":300,"hp":5000,"undpspro":150,"pvpdpspro":100,"pvpundpspro":100,"dpspro":150</v>
      </c>
      <c r="L4771" s="20" t="str">
        <f>IF(B4771&gt;=50,VLOOKUP(A4771,英雄数据表!A:L,11,FALSE),IF(B4771&gt;=25,VLOOKUP(A4771,英雄数据表!A:L,7,0),""))</f>
        <v>"3503602004"</v>
      </c>
      <c r="M4771" s="20" t="str">
        <f>IFERROR(VLOOKUP(B4771,属性中转表!$K$2:$O$21,5,FALSE),"")</f>
        <v>"pvpundpspro":50</v>
      </c>
      <c r="N4771" s="20" t="str">
        <f>IF(B4771=25,VLOOKUP(A4771,英雄数据表!A:L,8,FALSE),IF(B4771=50,VLOOKUP(A4771,英雄数据表!A:L,12,0),""))</f>
        <v/>
      </c>
    </row>
    <row r="4772" spans="1:14" x14ac:dyDescent="0.3">
      <c r="A4772" s="20">
        <v>35036</v>
      </c>
      <c r="B4772" s="21">
        <f t="shared" si="315"/>
        <v>71</v>
      </c>
      <c r="C4772" s="21">
        <v>5</v>
      </c>
      <c r="D4772" s="21">
        <f>VLOOKUP(A4772,英雄数据表!A:D,4,0)</f>
        <v>3</v>
      </c>
      <c r="E4772" s="20" t="str">
        <f>VLOOKUP(A4772,英雄数据表!A:C,3,0)</f>
        <v>深渊吞噬者</v>
      </c>
      <c r="F4772" s="20">
        <f t="shared" si="316"/>
        <v>35036</v>
      </c>
      <c r="G4772" s="20">
        <f t="shared" si="317"/>
        <v>35036</v>
      </c>
      <c r="H4772" s="21" t="str">
        <f>VLOOKUP(B4772,属性中转表!A:F,6,FALSE)</f>
        <v>"hp":297000,"atk":8250</v>
      </c>
      <c r="I4772" s="20" t="str">
        <f>IF(VLOOKUP(B4772,属性中转表!A:G,7,FALSE)=0,"",VLOOKUP(VLOOKUP(B4772,属性中转表!A:G,7,FALSE),属性中转表!$K$2:$P$21,6,0))&amp;IF(VLOOKUP(B4772,属性中转表!A:G,7,FALSE)&gt;=50,VLOOKUP(A4772,英雄数据表!A:K,9,0),IF(VLOOKUP(B4772,属性中转表!A:G,7,FALSE)&gt;=25,VLOOKUP(A4772,英雄数据表!A:K,5,0),""))</f>
        <v>"atk":300,"hp":5000,"undpspro":150,"pvpdpspro":100,"pvpundpspro":100</v>
      </c>
      <c r="J4772" s="20" t="str">
        <f>IF(I4772="","",属性中转表!$I$1&amp;(IF(VLOOKUP(B4772,属性中转表!A:G,7,FALSE)=0,0,VLOOKUP(VLOOKUP(B4772,属性中转表!A:G,7,FALSE),属性中转表!$K$2:$P$21,4,0)))+IFERROR(VLOOKUP(A4772,英雄数据表!A:K,IF(武魂!B4772&gt;=50,10,IF(武魂!B4772&gt;=25,6)),0),0))</f>
        <v>,"dpspro":150</v>
      </c>
      <c r="K4772" s="32" t="str">
        <f t="shared" si="318"/>
        <v>"atk":300,"hp":5000,"undpspro":150,"pvpdpspro":100,"pvpundpspro":100,"dpspro":150</v>
      </c>
      <c r="L4772" s="20" t="str">
        <f>IF(B4772&gt;=50,VLOOKUP(A4772,英雄数据表!A:L,11,FALSE),IF(B4772&gt;=25,VLOOKUP(A4772,英雄数据表!A:L,7,0),""))</f>
        <v>"3503602004"</v>
      </c>
      <c r="M4772" s="20" t="str">
        <f>IFERROR(VLOOKUP(B4772,属性中转表!$K$2:$O$21,5,FALSE),"")</f>
        <v/>
      </c>
      <c r="N4772" s="20" t="str">
        <f>IF(B4772=25,VLOOKUP(A4772,英雄数据表!A:L,8,FALSE),IF(B4772=50,VLOOKUP(A4772,英雄数据表!A:L,12,0),""))</f>
        <v/>
      </c>
    </row>
    <row r="4773" spans="1:14" x14ac:dyDescent="0.3">
      <c r="A4773" s="20">
        <v>35036</v>
      </c>
      <c r="B4773" s="21">
        <f t="shared" si="315"/>
        <v>72</v>
      </c>
      <c r="C4773" s="21">
        <v>5</v>
      </c>
      <c r="D4773" s="21">
        <f>VLOOKUP(A4773,英雄数据表!A:D,4,0)</f>
        <v>3</v>
      </c>
      <c r="E4773" s="20" t="str">
        <f>VLOOKUP(A4773,英雄数据表!A:C,3,0)</f>
        <v>深渊吞噬者</v>
      </c>
      <c r="F4773" s="20">
        <f t="shared" si="316"/>
        <v>35036</v>
      </c>
      <c r="G4773" s="20">
        <f t="shared" si="317"/>
        <v>35036</v>
      </c>
      <c r="H4773" s="21" t="str">
        <f>VLOOKUP(B4773,属性中转表!A:F,6,FALSE)</f>
        <v>"hp":302400,"atk":8400</v>
      </c>
      <c r="I4773" s="20" t="str">
        <f>IF(VLOOKUP(B4773,属性中转表!A:G,7,FALSE)=0,"",VLOOKUP(VLOOKUP(B4773,属性中转表!A:G,7,FALSE),属性中转表!$K$2:$P$21,6,0))&amp;IF(VLOOKUP(B4773,属性中转表!A:G,7,FALSE)&gt;=50,VLOOKUP(A4773,英雄数据表!A:K,9,0),IF(VLOOKUP(B4773,属性中转表!A:G,7,FALSE)&gt;=25,VLOOKUP(A4773,英雄数据表!A:K,5,0),""))</f>
        <v>"atk":300,"hp":5000,"undpspro":150,"pvpdpspro":100,"pvpundpspro":100</v>
      </c>
      <c r="J4773" s="20" t="str">
        <f>IF(I4773="","",属性中转表!$I$1&amp;(IF(VLOOKUP(B4773,属性中转表!A:G,7,FALSE)=0,0,VLOOKUP(VLOOKUP(B4773,属性中转表!A:G,7,FALSE),属性中转表!$K$2:$P$21,4,0)))+IFERROR(VLOOKUP(A4773,英雄数据表!A:K,IF(武魂!B4773&gt;=50,10,IF(武魂!B4773&gt;=25,6)),0),0))</f>
        <v>,"dpspro":150</v>
      </c>
      <c r="K4773" s="32" t="str">
        <f t="shared" si="318"/>
        <v>"atk":300,"hp":5000,"undpspro":150,"pvpdpspro":100,"pvpundpspro":100,"dpspro":150</v>
      </c>
      <c r="L4773" s="20" t="str">
        <f>IF(B4773&gt;=50,VLOOKUP(A4773,英雄数据表!A:L,11,FALSE),IF(B4773&gt;=25,VLOOKUP(A4773,英雄数据表!A:L,7,0),""))</f>
        <v>"3503602004"</v>
      </c>
      <c r="M4773" s="20" t="str">
        <f>IFERROR(VLOOKUP(B4773,属性中转表!$K$2:$O$21,5,FALSE),"")</f>
        <v/>
      </c>
      <c r="N4773" s="20" t="str">
        <f>IF(B4773=25,VLOOKUP(A4773,英雄数据表!A:L,8,FALSE),IF(B4773=50,VLOOKUP(A4773,英雄数据表!A:L,12,0),""))</f>
        <v/>
      </c>
    </row>
    <row r="4774" spans="1:14" x14ac:dyDescent="0.3">
      <c r="A4774" s="20">
        <v>35036</v>
      </c>
      <c r="B4774" s="21">
        <f t="shared" si="315"/>
        <v>73</v>
      </c>
      <c r="C4774" s="21">
        <v>5</v>
      </c>
      <c r="D4774" s="21">
        <f>VLOOKUP(A4774,英雄数据表!A:D,4,0)</f>
        <v>3</v>
      </c>
      <c r="E4774" s="20" t="str">
        <f>VLOOKUP(A4774,英雄数据表!A:C,3,0)</f>
        <v>深渊吞噬者</v>
      </c>
      <c r="F4774" s="20">
        <f t="shared" si="316"/>
        <v>35036</v>
      </c>
      <c r="G4774" s="20">
        <f t="shared" si="317"/>
        <v>35036</v>
      </c>
      <c r="H4774" s="21" t="str">
        <f>VLOOKUP(B4774,属性中转表!A:F,6,FALSE)</f>
        <v>"hp":307800,"atk":8550</v>
      </c>
      <c r="I4774" s="20" t="str">
        <f>IF(VLOOKUP(B4774,属性中转表!A:G,7,FALSE)=0,"",VLOOKUP(VLOOKUP(B4774,属性中转表!A:G,7,FALSE),属性中转表!$K$2:$P$21,6,0))&amp;IF(VLOOKUP(B4774,属性中转表!A:G,7,FALSE)&gt;=50,VLOOKUP(A4774,英雄数据表!A:K,9,0),IF(VLOOKUP(B4774,属性中转表!A:G,7,FALSE)&gt;=25,VLOOKUP(A4774,英雄数据表!A:K,5,0),""))</f>
        <v>"atk":300,"hp":5000,"undpspro":150,"pvpdpspro":100,"pvpundpspro":100</v>
      </c>
      <c r="J4774" s="20" t="str">
        <f>IF(I4774="","",属性中转表!$I$1&amp;(IF(VLOOKUP(B4774,属性中转表!A:G,7,FALSE)=0,0,VLOOKUP(VLOOKUP(B4774,属性中转表!A:G,7,FALSE),属性中转表!$K$2:$P$21,4,0)))+IFERROR(VLOOKUP(A4774,英雄数据表!A:K,IF(武魂!B4774&gt;=50,10,IF(武魂!B4774&gt;=25,6)),0),0))</f>
        <v>,"dpspro":150</v>
      </c>
      <c r="K4774" s="32" t="str">
        <f t="shared" si="318"/>
        <v>"atk":300,"hp":5000,"undpspro":150,"pvpdpspro":100,"pvpundpspro":100,"dpspro":150</v>
      </c>
      <c r="L4774" s="20" t="str">
        <f>IF(B4774&gt;=50,VLOOKUP(A4774,英雄数据表!A:L,11,FALSE),IF(B4774&gt;=25,VLOOKUP(A4774,英雄数据表!A:L,7,0),""))</f>
        <v>"3503602004"</v>
      </c>
      <c r="M4774" s="20" t="str">
        <f>IFERROR(VLOOKUP(B4774,属性中转表!$K$2:$O$21,5,FALSE),"")</f>
        <v/>
      </c>
      <c r="N4774" s="20" t="str">
        <f>IF(B4774=25,VLOOKUP(A4774,英雄数据表!A:L,8,FALSE),IF(B4774=50,VLOOKUP(A4774,英雄数据表!A:L,12,0),""))</f>
        <v/>
      </c>
    </row>
    <row r="4775" spans="1:14" x14ac:dyDescent="0.3">
      <c r="A4775" s="20">
        <v>35036</v>
      </c>
      <c r="B4775" s="21">
        <f t="shared" si="315"/>
        <v>74</v>
      </c>
      <c r="C4775" s="21">
        <v>5</v>
      </c>
      <c r="D4775" s="21">
        <f>VLOOKUP(A4775,英雄数据表!A:D,4,0)</f>
        <v>3</v>
      </c>
      <c r="E4775" s="20" t="str">
        <f>VLOOKUP(A4775,英雄数据表!A:C,3,0)</f>
        <v>深渊吞噬者</v>
      </c>
      <c r="F4775" s="20">
        <f t="shared" si="316"/>
        <v>35036</v>
      </c>
      <c r="G4775" s="20">
        <f t="shared" si="317"/>
        <v>35036</v>
      </c>
      <c r="H4775" s="21" t="str">
        <f>VLOOKUP(B4775,属性中转表!A:F,6,FALSE)</f>
        <v>"hp":313200,"atk":8700</v>
      </c>
      <c r="I4775" s="20" t="str">
        <f>IF(VLOOKUP(B4775,属性中转表!A:G,7,FALSE)=0,"",VLOOKUP(VLOOKUP(B4775,属性中转表!A:G,7,FALSE),属性中转表!$K$2:$P$21,6,0))&amp;IF(VLOOKUP(B4775,属性中转表!A:G,7,FALSE)&gt;=50,VLOOKUP(A4775,英雄数据表!A:K,9,0),IF(VLOOKUP(B4775,属性中转表!A:G,7,FALSE)&gt;=25,VLOOKUP(A4775,英雄数据表!A:K,5,0),""))</f>
        <v>"atk":300,"hp":5000,"undpspro":150,"pvpdpspro":100,"pvpundpspro":100</v>
      </c>
      <c r="J4775" s="20" t="str">
        <f>IF(I4775="","",属性中转表!$I$1&amp;(IF(VLOOKUP(B4775,属性中转表!A:G,7,FALSE)=0,0,VLOOKUP(VLOOKUP(B4775,属性中转表!A:G,7,FALSE),属性中转表!$K$2:$P$21,4,0)))+IFERROR(VLOOKUP(A4775,英雄数据表!A:K,IF(武魂!B4775&gt;=50,10,IF(武魂!B4775&gt;=25,6)),0),0))</f>
        <v>,"dpspro":150</v>
      </c>
      <c r="K4775" s="32" t="str">
        <f t="shared" si="318"/>
        <v>"atk":300,"hp":5000,"undpspro":150,"pvpdpspro":100,"pvpundpspro":100,"dpspro":150</v>
      </c>
      <c r="L4775" s="20" t="str">
        <f>IF(B4775&gt;=50,VLOOKUP(A4775,英雄数据表!A:L,11,FALSE),IF(B4775&gt;=25,VLOOKUP(A4775,英雄数据表!A:L,7,0),""))</f>
        <v>"3503602004"</v>
      </c>
      <c r="M4775" s="20" t="str">
        <f>IFERROR(VLOOKUP(B4775,属性中转表!$K$2:$O$21,5,FALSE),"")</f>
        <v/>
      </c>
      <c r="N4775" s="20" t="str">
        <f>IF(B4775=25,VLOOKUP(A4775,英雄数据表!A:L,8,FALSE),IF(B4775=50,VLOOKUP(A4775,英雄数据表!A:L,12,0),""))</f>
        <v/>
      </c>
    </row>
    <row r="4776" spans="1:14" x14ac:dyDescent="0.3">
      <c r="A4776" s="20">
        <v>35036</v>
      </c>
      <c r="B4776" s="21">
        <f t="shared" si="315"/>
        <v>75</v>
      </c>
      <c r="C4776" s="21">
        <v>5</v>
      </c>
      <c r="D4776" s="21">
        <f>VLOOKUP(A4776,英雄数据表!A:D,4,0)</f>
        <v>3</v>
      </c>
      <c r="E4776" s="20" t="str">
        <f>VLOOKUP(A4776,英雄数据表!A:C,3,0)</f>
        <v>深渊吞噬者</v>
      </c>
      <c r="F4776" s="20">
        <f t="shared" si="316"/>
        <v>35036</v>
      </c>
      <c r="G4776" s="20">
        <f t="shared" si="317"/>
        <v>35036</v>
      </c>
      <c r="H4776" s="21" t="str">
        <f>VLOOKUP(B4776,属性中转表!A:F,6,FALSE)</f>
        <v>"hp":318600,"atk":8850</v>
      </c>
      <c r="I4776" s="20" t="str">
        <f>IF(VLOOKUP(B4776,属性中转表!A:G,7,FALSE)=0,"",VLOOKUP(VLOOKUP(B4776,属性中转表!A:G,7,FALSE),属性中转表!$K$2:$P$21,6,0))&amp;IF(VLOOKUP(B4776,属性中转表!A:G,7,FALSE)&gt;=50,VLOOKUP(A4776,英雄数据表!A:K,9,0),IF(VLOOKUP(B4776,属性中转表!A:G,7,FALSE)&gt;=25,VLOOKUP(A4776,英雄数据表!A:K,5,0),""))</f>
        <v>"atk":600,"hp":10000,"undpspro":150,"pvpdpspro":100,"pvpundpspro":100,"speed":10</v>
      </c>
      <c r="J4776" s="20" t="str">
        <f>IF(I4776="","",属性中转表!$I$1&amp;(IF(VLOOKUP(B4776,属性中转表!A:G,7,FALSE)=0,0,VLOOKUP(VLOOKUP(B4776,属性中转表!A:G,7,FALSE),属性中转表!$K$2:$P$21,4,0)))+IFERROR(VLOOKUP(A4776,英雄数据表!A:K,IF(武魂!B4776&gt;=50,10,IF(武魂!B4776&gt;=25,6)),0),0))</f>
        <v>,"dpspro":150</v>
      </c>
      <c r="K4776" s="32" t="str">
        <f t="shared" si="318"/>
        <v>"atk":600,"hp":10000,"undpspro":150,"pvpdpspro":100,"pvpundpspro":100,"speed":10,"dpspro":150</v>
      </c>
      <c r="L4776" s="20" t="str">
        <f>IF(B4776&gt;=50,VLOOKUP(A4776,英雄数据表!A:L,11,FALSE),IF(B4776&gt;=25,VLOOKUP(A4776,英雄数据表!A:L,7,0),""))</f>
        <v>"3503602004"</v>
      </c>
      <c r="M4776" s="20" t="str">
        <f>IFERROR(VLOOKUP(B4776,属性中转表!$K$2:$O$21,5,FALSE),"")</f>
        <v>"speed":10,"atk":300,"hp":5000</v>
      </c>
      <c r="N4776" s="20" t="str">
        <f>IF(B4776=25,VLOOKUP(A4776,英雄数据表!A:L,8,FALSE),IF(B4776=50,VLOOKUP(A4776,英雄数据表!A:L,12,0),""))</f>
        <v/>
      </c>
    </row>
    <row r="4777" spans="1:14" x14ac:dyDescent="0.3">
      <c r="A4777" s="20">
        <v>35036</v>
      </c>
      <c r="B4777" s="21">
        <f t="shared" si="315"/>
        <v>76</v>
      </c>
      <c r="C4777" s="21">
        <v>5</v>
      </c>
      <c r="D4777" s="21">
        <f>VLOOKUP(A4777,英雄数据表!A:D,4,0)</f>
        <v>3</v>
      </c>
      <c r="E4777" s="20" t="str">
        <f>VLOOKUP(A4777,英雄数据表!A:C,3,0)</f>
        <v>深渊吞噬者</v>
      </c>
      <c r="F4777" s="20">
        <f t="shared" si="316"/>
        <v>35036</v>
      </c>
      <c r="G4777" s="20">
        <f t="shared" si="317"/>
        <v>35036</v>
      </c>
      <c r="H4777" s="21" t="str">
        <f>VLOOKUP(B4777,属性中转表!A:F,6,FALSE)</f>
        <v>"hp":324000,"atk":9000</v>
      </c>
      <c r="I4777" s="20" t="str">
        <f>IF(VLOOKUP(B4777,属性中转表!A:G,7,FALSE)=0,"",VLOOKUP(VLOOKUP(B4777,属性中转表!A:G,7,FALSE),属性中转表!$K$2:$P$21,6,0))&amp;IF(VLOOKUP(B4777,属性中转表!A:G,7,FALSE)&gt;=50,VLOOKUP(A4777,英雄数据表!A:K,9,0),IF(VLOOKUP(B4777,属性中转表!A:G,7,FALSE)&gt;=25,VLOOKUP(A4777,英雄数据表!A:K,5,0),""))</f>
        <v>"atk":600,"hp":10000,"undpspro":150,"pvpdpspro":100,"pvpundpspro":100,"speed":10</v>
      </c>
      <c r="J4777" s="20" t="str">
        <f>IF(I4777="","",属性中转表!$I$1&amp;(IF(VLOOKUP(B4777,属性中转表!A:G,7,FALSE)=0,0,VLOOKUP(VLOOKUP(B4777,属性中转表!A:G,7,FALSE),属性中转表!$K$2:$P$21,4,0)))+IFERROR(VLOOKUP(A4777,英雄数据表!A:K,IF(武魂!B4777&gt;=50,10,IF(武魂!B4777&gt;=25,6)),0),0))</f>
        <v>,"dpspro":150</v>
      </c>
      <c r="K4777" s="32" t="str">
        <f t="shared" si="318"/>
        <v>"atk":600,"hp":10000,"undpspro":150,"pvpdpspro":100,"pvpundpspro":100,"speed":10,"dpspro":150</v>
      </c>
      <c r="L4777" s="20" t="str">
        <f>IF(B4777&gt;=50,VLOOKUP(A4777,英雄数据表!A:L,11,FALSE),IF(B4777&gt;=25,VLOOKUP(A4777,英雄数据表!A:L,7,0),""))</f>
        <v>"3503602004"</v>
      </c>
      <c r="M4777" s="20" t="str">
        <f>IFERROR(VLOOKUP(B4777,属性中转表!$K$2:$O$21,5,FALSE),"")</f>
        <v/>
      </c>
      <c r="N4777" s="20" t="str">
        <f>IF(B4777=25,VLOOKUP(A4777,英雄数据表!A:L,8,FALSE),IF(B4777=50,VLOOKUP(A4777,英雄数据表!A:L,12,0),""))</f>
        <v/>
      </c>
    </row>
    <row r="4778" spans="1:14" x14ac:dyDescent="0.3">
      <c r="A4778" s="20">
        <v>35036</v>
      </c>
      <c r="B4778" s="21">
        <f t="shared" si="315"/>
        <v>77</v>
      </c>
      <c r="C4778" s="21">
        <v>5</v>
      </c>
      <c r="D4778" s="21">
        <f>VLOOKUP(A4778,英雄数据表!A:D,4,0)</f>
        <v>3</v>
      </c>
      <c r="E4778" s="20" t="str">
        <f>VLOOKUP(A4778,英雄数据表!A:C,3,0)</f>
        <v>深渊吞噬者</v>
      </c>
      <c r="F4778" s="20">
        <f t="shared" si="316"/>
        <v>35036</v>
      </c>
      <c r="G4778" s="20">
        <f t="shared" si="317"/>
        <v>35036</v>
      </c>
      <c r="H4778" s="21" t="str">
        <f>VLOOKUP(B4778,属性中转表!A:F,6,FALSE)</f>
        <v>"hp":329400,"atk":9150</v>
      </c>
      <c r="I4778" s="20" t="str">
        <f>IF(VLOOKUP(B4778,属性中转表!A:G,7,FALSE)=0,"",VLOOKUP(VLOOKUP(B4778,属性中转表!A:G,7,FALSE),属性中转表!$K$2:$P$21,6,0))&amp;IF(VLOOKUP(B4778,属性中转表!A:G,7,FALSE)&gt;=50,VLOOKUP(A4778,英雄数据表!A:K,9,0),IF(VLOOKUP(B4778,属性中转表!A:G,7,FALSE)&gt;=25,VLOOKUP(A4778,英雄数据表!A:K,5,0),""))</f>
        <v>"atk":600,"hp":10000,"undpspro":150,"pvpdpspro":100,"pvpundpspro":100,"speed":10</v>
      </c>
      <c r="J4778" s="20" t="str">
        <f>IF(I4778="","",属性中转表!$I$1&amp;(IF(VLOOKUP(B4778,属性中转表!A:G,7,FALSE)=0,0,VLOOKUP(VLOOKUP(B4778,属性中转表!A:G,7,FALSE),属性中转表!$K$2:$P$21,4,0)))+IFERROR(VLOOKUP(A4778,英雄数据表!A:K,IF(武魂!B4778&gt;=50,10,IF(武魂!B4778&gt;=25,6)),0),0))</f>
        <v>,"dpspro":150</v>
      </c>
      <c r="K4778" s="32" t="str">
        <f t="shared" si="318"/>
        <v>"atk":600,"hp":10000,"undpspro":150,"pvpdpspro":100,"pvpundpspro":100,"speed":10,"dpspro":150</v>
      </c>
      <c r="L4778" s="20" t="str">
        <f>IF(B4778&gt;=50,VLOOKUP(A4778,英雄数据表!A:L,11,FALSE),IF(B4778&gt;=25,VLOOKUP(A4778,英雄数据表!A:L,7,0),""))</f>
        <v>"3503602004"</v>
      </c>
      <c r="M4778" s="20" t="str">
        <f>IFERROR(VLOOKUP(B4778,属性中转表!$K$2:$O$21,5,FALSE),"")</f>
        <v/>
      </c>
      <c r="N4778" s="20" t="str">
        <f>IF(B4778=25,VLOOKUP(A4778,英雄数据表!A:L,8,FALSE),IF(B4778=50,VLOOKUP(A4778,英雄数据表!A:L,12,0),""))</f>
        <v/>
      </c>
    </row>
    <row r="4779" spans="1:14" x14ac:dyDescent="0.3">
      <c r="A4779" s="20">
        <v>35036</v>
      </c>
      <c r="B4779" s="21">
        <f t="shared" si="315"/>
        <v>78</v>
      </c>
      <c r="C4779" s="21">
        <v>5</v>
      </c>
      <c r="D4779" s="21">
        <f>VLOOKUP(A4779,英雄数据表!A:D,4,0)</f>
        <v>3</v>
      </c>
      <c r="E4779" s="20" t="str">
        <f>VLOOKUP(A4779,英雄数据表!A:C,3,0)</f>
        <v>深渊吞噬者</v>
      </c>
      <c r="F4779" s="20">
        <f t="shared" si="316"/>
        <v>35036</v>
      </c>
      <c r="G4779" s="20">
        <f t="shared" si="317"/>
        <v>35036</v>
      </c>
      <c r="H4779" s="21" t="str">
        <f>VLOOKUP(B4779,属性中转表!A:F,6,FALSE)</f>
        <v>"hp":334800,"atk":9300</v>
      </c>
      <c r="I4779" s="20" t="str">
        <f>IF(VLOOKUP(B4779,属性中转表!A:G,7,FALSE)=0,"",VLOOKUP(VLOOKUP(B4779,属性中转表!A:G,7,FALSE),属性中转表!$K$2:$P$21,6,0))&amp;IF(VLOOKUP(B4779,属性中转表!A:G,7,FALSE)&gt;=50,VLOOKUP(A4779,英雄数据表!A:K,9,0),IF(VLOOKUP(B4779,属性中转表!A:G,7,FALSE)&gt;=25,VLOOKUP(A4779,英雄数据表!A:K,5,0),""))</f>
        <v>"atk":600,"hp":10000,"undpspro":150,"pvpdpspro":100,"pvpundpspro":100,"speed":10</v>
      </c>
      <c r="J4779" s="20" t="str">
        <f>IF(I4779="","",属性中转表!$I$1&amp;(IF(VLOOKUP(B4779,属性中转表!A:G,7,FALSE)=0,0,VLOOKUP(VLOOKUP(B4779,属性中转表!A:G,7,FALSE),属性中转表!$K$2:$P$21,4,0)))+IFERROR(VLOOKUP(A4779,英雄数据表!A:K,IF(武魂!B4779&gt;=50,10,IF(武魂!B4779&gt;=25,6)),0),0))</f>
        <v>,"dpspro":150</v>
      </c>
      <c r="K4779" s="32" t="str">
        <f t="shared" si="318"/>
        <v>"atk":600,"hp":10000,"undpspro":150,"pvpdpspro":100,"pvpundpspro":100,"speed":10,"dpspro":150</v>
      </c>
      <c r="L4779" s="20" t="str">
        <f>IF(B4779&gt;=50,VLOOKUP(A4779,英雄数据表!A:L,11,FALSE),IF(B4779&gt;=25,VLOOKUP(A4779,英雄数据表!A:L,7,0),""))</f>
        <v>"3503602004"</v>
      </c>
      <c r="M4779" s="20" t="str">
        <f>IFERROR(VLOOKUP(B4779,属性中转表!$K$2:$O$21,5,FALSE),"")</f>
        <v/>
      </c>
      <c r="N4779" s="20" t="str">
        <f>IF(B4779=25,VLOOKUP(A4779,英雄数据表!A:L,8,FALSE),IF(B4779=50,VLOOKUP(A4779,英雄数据表!A:L,12,0),""))</f>
        <v/>
      </c>
    </row>
    <row r="4780" spans="1:14" x14ac:dyDescent="0.3">
      <c r="A4780" s="20">
        <v>35036</v>
      </c>
      <c r="B4780" s="21">
        <f t="shared" si="315"/>
        <v>79</v>
      </c>
      <c r="C4780" s="21">
        <v>5</v>
      </c>
      <c r="D4780" s="21">
        <f>VLOOKUP(A4780,英雄数据表!A:D,4,0)</f>
        <v>3</v>
      </c>
      <c r="E4780" s="20" t="str">
        <f>VLOOKUP(A4780,英雄数据表!A:C,3,0)</f>
        <v>深渊吞噬者</v>
      </c>
      <c r="F4780" s="20">
        <f t="shared" si="316"/>
        <v>35036</v>
      </c>
      <c r="G4780" s="20">
        <f t="shared" si="317"/>
        <v>35036</v>
      </c>
      <c r="H4780" s="21" t="str">
        <f>VLOOKUP(B4780,属性中转表!A:F,6,FALSE)</f>
        <v>"hp":340200,"atk":9450</v>
      </c>
      <c r="I4780" s="20" t="str">
        <f>IF(VLOOKUP(B4780,属性中转表!A:G,7,FALSE)=0,"",VLOOKUP(VLOOKUP(B4780,属性中转表!A:G,7,FALSE),属性中转表!$K$2:$P$21,6,0))&amp;IF(VLOOKUP(B4780,属性中转表!A:G,7,FALSE)&gt;=50,VLOOKUP(A4780,英雄数据表!A:K,9,0),IF(VLOOKUP(B4780,属性中转表!A:G,7,FALSE)&gt;=25,VLOOKUP(A4780,英雄数据表!A:K,5,0),""))</f>
        <v>"atk":600,"hp":10000,"undpspro":150,"pvpdpspro":100,"pvpundpspro":100,"speed":10</v>
      </c>
      <c r="J4780" s="20" t="str">
        <f>IF(I4780="","",属性中转表!$I$1&amp;(IF(VLOOKUP(B4780,属性中转表!A:G,7,FALSE)=0,0,VLOOKUP(VLOOKUP(B4780,属性中转表!A:G,7,FALSE),属性中转表!$K$2:$P$21,4,0)))+IFERROR(VLOOKUP(A4780,英雄数据表!A:K,IF(武魂!B4780&gt;=50,10,IF(武魂!B4780&gt;=25,6)),0),0))</f>
        <v>,"dpspro":150</v>
      </c>
      <c r="K4780" s="32" t="str">
        <f t="shared" si="318"/>
        <v>"atk":600,"hp":10000,"undpspro":150,"pvpdpspro":100,"pvpundpspro":100,"speed":10,"dpspro":150</v>
      </c>
      <c r="L4780" s="20" t="str">
        <f>IF(B4780&gt;=50,VLOOKUP(A4780,英雄数据表!A:L,11,FALSE),IF(B4780&gt;=25,VLOOKUP(A4780,英雄数据表!A:L,7,0),""))</f>
        <v>"3503602004"</v>
      </c>
      <c r="M4780" s="20" t="str">
        <f>IFERROR(VLOOKUP(B4780,属性中转表!$K$2:$O$21,5,FALSE),"")</f>
        <v/>
      </c>
      <c r="N4780" s="20" t="str">
        <f>IF(B4780=25,VLOOKUP(A4780,英雄数据表!A:L,8,FALSE),IF(B4780=50,VLOOKUP(A4780,英雄数据表!A:L,12,0),""))</f>
        <v/>
      </c>
    </row>
    <row r="4781" spans="1:14" x14ac:dyDescent="0.3">
      <c r="A4781" s="20">
        <v>35036</v>
      </c>
      <c r="B4781" s="21">
        <f t="shared" si="315"/>
        <v>80</v>
      </c>
      <c r="C4781" s="21">
        <v>5</v>
      </c>
      <c r="D4781" s="21">
        <f>VLOOKUP(A4781,英雄数据表!A:D,4,0)</f>
        <v>3</v>
      </c>
      <c r="E4781" s="20" t="str">
        <f>VLOOKUP(A4781,英雄数据表!A:C,3,0)</f>
        <v>深渊吞噬者</v>
      </c>
      <c r="F4781" s="20">
        <f t="shared" si="316"/>
        <v>35036</v>
      </c>
      <c r="G4781" s="20">
        <f t="shared" si="317"/>
        <v>35036</v>
      </c>
      <c r="H4781" s="21" t="str">
        <f>VLOOKUP(B4781,属性中转表!A:F,6,FALSE)</f>
        <v>"hp":345600,"atk":9600</v>
      </c>
      <c r="I4781" s="20" t="str">
        <f>IF(VLOOKUP(B4781,属性中转表!A:G,7,FALSE)=0,"",VLOOKUP(VLOOKUP(B4781,属性中转表!A:G,7,FALSE),属性中转表!$K$2:$P$21,6,0))&amp;IF(VLOOKUP(B4781,属性中转表!A:G,7,FALSE)&gt;=50,VLOOKUP(A4781,英雄数据表!A:K,9,0),IF(VLOOKUP(B4781,属性中转表!A:G,7,FALSE)&gt;=25,VLOOKUP(A4781,英雄数据表!A:K,5,0),""))</f>
        <v>"atk":600,"hp":10000,"undpspro":200,"pvpdpspro":100,"pvpundpspro":100,"speed":10</v>
      </c>
      <c r="J4781" s="20" t="str">
        <f>IF(I4781="","",属性中转表!$I$1&amp;(IF(VLOOKUP(B4781,属性中转表!A:G,7,FALSE)=0,0,VLOOKUP(VLOOKUP(B4781,属性中转表!A:G,7,FALSE),属性中转表!$K$2:$P$21,4,0)))+IFERROR(VLOOKUP(A4781,英雄数据表!A:K,IF(武魂!B4781&gt;=50,10,IF(武魂!B4781&gt;=25,6)),0),0))</f>
        <v>,"dpspro":150</v>
      </c>
      <c r="K4781" s="32" t="str">
        <f t="shared" si="318"/>
        <v>"atk":600,"hp":10000,"undpspro":200,"pvpdpspro":100,"pvpundpspro":100,"speed":10,"dpspro":150</v>
      </c>
      <c r="L4781" s="20" t="str">
        <f>IF(B4781&gt;=50,VLOOKUP(A4781,英雄数据表!A:L,11,FALSE),IF(B4781&gt;=25,VLOOKUP(A4781,英雄数据表!A:L,7,0),""))</f>
        <v>"3503602004"</v>
      </c>
      <c r="M4781" s="20" t="str">
        <f>IFERROR(VLOOKUP(B4781,属性中转表!$K$2:$O$21,5,FALSE),"")</f>
        <v>"undpspro":50</v>
      </c>
      <c r="N4781" s="20" t="str">
        <f>IF(B4781=25,VLOOKUP(A4781,英雄数据表!A:L,8,FALSE),IF(B4781=50,VLOOKUP(A4781,英雄数据表!A:L,12,0),""))</f>
        <v/>
      </c>
    </row>
    <row r="4782" spans="1:14" x14ac:dyDescent="0.3">
      <c r="A4782" s="20">
        <v>35036</v>
      </c>
      <c r="B4782" s="21">
        <f t="shared" si="315"/>
        <v>81</v>
      </c>
      <c r="C4782" s="21">
        <v>5</v>
      </c>
      <c r="D4782" s="21">
        <f>VLOOKUP(A4782,英雄数据表!A:D,4,0)</f>
        <v>3</v>
      </c>
      <c r="E4782" s="20" t="str">
        <f>VLOOKUP(A4782,英雄数据表!A:C,3,0)</f>
        <v>深渊吞噬者</v>
      </c>
      <c r="F4782" s="20">
        <f t="shared" si="316"/>
        <v>35036</v>
      </c>
      <c r="G4782" s="20">
        <f t="shared" si="317"/>
        <v>35036</v>
      </c>
      <c r="H4782" s="21" t="str">
        <f>VLOOKUP(B4782,属性中转表!A:F,6,FALSE)</f>
        <v>"hp":351000,"atk":9750</v>
      </c>
      <c r="I4782" s="20" t="str">
        <f>IF(VLOOKUP(B4782,属性中转表!A:G,7,FALSE)=0,"",VLOOKUP(VLOOKUP(B4782,属性中转表!A:G,7,FALSE),属性中转表!$K$2:$P$21,6,0))&amp;IF(VLOOKUP(B4782,属性中转表!A:G,7,FALSE)&gt;=50,VLOOKUP(A4782,英雄数据表!A:K,9,0),IF(VLOOKUP(B4782,属性中转表!A:G,7,FALSE)&gt;=25,VLOOKUP(A4782,英雄数据表!A:K,5,0),""))</f>
        <v>"atk":600,"hp":10000,"undpspro":200,"pvpdpspro":100,"pvpundpspro":100,"speed":10</v>
      </c>
      <c r="J4782" s="20" t="str">
        <f>IF(I4782="","",属性中转表!$I$1&amp;(IF(VLOOKUP(B4782,属性中转表!A:G,7,FALSE)=0,0,VLOOKUP(VLOOKUP(B4782,属性中转表!A:G,7,FALSE),属性中转表!$K$2:$P$21,4,0)))+IFERROR(VLOOKUP(A4782,英雄数据表!A:K,IF(武魂!B4782&gt;=50,10,IF(武魂!B4782&gt;=25,6)),0),0))</f>
        <v>,"dpspro":150</v>
      </c>
      <c r="K4782" s="32" t="str">
        <f t="shared" si="318"/>
        <v>"atk":600,"hp":10000,"undpspro":200,"pvpdpspro":100,"pvpundpspro":100,"speed":10,"dpspro":150</v>
      </c>
      <c r="L4782" s="20" t="str">
        <f>IF(B4782&gt;=50,VLOOKUP(A4782,英雄数据表!A:L,11,FALSE),IF(B4782&gt;=25,VLOOKUP(A4782,英雄数据表!A:L,7,0),""))</f>
        <v>"3503602004"</v>
      </c>
      <c r="M4782" s="20" t="str">
        <f>IFERROR(VLOOKUP(B4782,属性中转表!$K$2:$O$21,5,FALSE),"")</f>
        <v/>
      </c>
      <c r="N4782" s="20" t="str">
        <f>IF(B4782=25,VLOOKUP(A4782,英雄数据表!A:L,8,FALSE),IF(B4782=50,VLOOKUP(A4782,英雄数据表!A:L,12,0),""))</f>
        <v/>
      </c>
    </row>
    <row r="4783" spans="1:14" x14ac:dyDescent="0.3">
      <c r="A4783" s="20">
        <v>35036</v>
      </c>
      <c r="B4783" s="21">
        <f t="shared" si="315"/>
        <v>82</v>
      </c>
      <c r="C4783" s="21">
        <v>5</v>
      </c>
      <c r="D4783" s="21">
        <f>VLOOKUP(A4783,英雄数据表!A:D,4,0)</f>
        <v>3</v>
      </c>
      <c r="E4783" s="20" t="str">
        <f>VLOOKUP(A4783,英雄数据表!A:C,3,0)</f>
        <v>深渊吞噬者</v>
      </c>
      <c r="F4783" s="20">
        <f t="shared" si="316"/>
        <v>35036</v>
      </c>
      <c r="G4783" s="20">
        <f t="shared" si="317"/>
        <v>35036</v>
      </c>
      <c r="H4783" s="21" t="str">
        <f>VLOOKUP(B4783,属性中转表!A:F,6,FALSE)</f>
        <v>"hp":356400,"atk":9900</v>
      </c>
      <c r="I4783" s="20" t="str">
        <f>IF(VLOOKUP(B4783,属性中转表!A:G,7,FALSE)=0,"",VLOOKUP(VLOOKUP(B4783,属性中转表!A:G,7,FALSE),属性中转表!$K$2:$P$21,6,0))&amp;IF(VLOOKUP(B4783,属性中转表!A:G,7,FALSE)&gt;=50,VLOOKUP(A4783,英雄数据表!A:K,9,0),IF(VLOOKUP(B4783,属性中转表!A:G,7,FALSE)&gt;=25,VLOOKUP(A4783,英雄数据表!A:K,5,0),""))</f>
        <v>"atk":600,"hp":10000,"undpspro":200,"pvpdpspro":100,"pvpundpspro":100,"speed":10</v>
      </c>
      <c r="J4783" s="20" t="str">
        <f>IF(I4783="","",属性中转表!$I$1&amp;(IF(VLOOKUP(B4783,属性中转表!A:G,7,FALSE)=0,0,VLOOKUP(VLOOKUP(B4783,属性中转表!A:G,7,FALSE),属性中转表!$K$2:$P$21,4,0)))+IFERROR(VLOOKUP(A4783,英雄数据表!A:K,IF(武魂!B4783&gt;=50,10,IF(武魂!B4783&gt;=25,6)),0),0))</f>
        <v>,"dpspro":150</v>
      </c>
      <c r="K4783" s="32" t="str">
        <f t="shared" si="318"/>
        <v>"atk":600,"hp":10000,"undpspro":200,"pvpdpspro":100,"pvpundpspro":100,"speed":10,"dpspro":150</v>
      </c>
      <c r="L4783" s="20" t="str">
        <f>IF(B4783&gt;=50,VLOOKUP(A4783,英雄数据表!A:L,11,FALSE),IF(B4783&gt;=25,VLOOKUP(A4783,英雄数据表!A:L,7,0),""))</f>
        <v>"3503602004"</v>
      </c>
      <c r="M4783" s="20" t="str">
        <f>IFERROR(VLOOKUP(B4783,属性中转表!$K$2:$O$21,5,FALSE),"")</f>
        <v/>
      </c>
      <c r="N4783" s="20" t="str">
        <f>IF(B4783=25,VLOOKUP(A4783,英雄数据表!A:L,8,FALSE),IF(B4783=50,VLOOKUP(A4783,英雄数据表!A:L,12,0),""))</f>
        <v/>
      </c>
    </row>
    <row r="4784" spans="1:14" x14ac:dyDescent="0.3">
      <c r="A4784" s="20">
        <v>35036</v>
      </c>
      <c r="B4784" s="21">
        <f t="shared" si="315"/>
        <v>83</v>
      </c>
      <c r="C4784" s="21">
        <v>5</v>
      </c>
      <c r="D4784" s="21">
        <f>VLOOKUP(A4784,英雄数据表!A:D,4,0)</f>
        <v>3</v>
      </c>
      <c r="E4784" s="20" t="str">
        <f>VLOOKUP(A4784,英雄数据表!A:C,3,0)</f>
        <v>深渊吞噬者</v>
      </c>
      <c r="F4784" s="20">
        <f t="shared" si="316"/>
        <v>35036</v>
      </c>
      <c r="G4784" s="20">
        <f t="shared" si="317"/>
        <v>35036</v>
      </c>
      <c r="H4784" s="21" t="str">
        <f>VLOOKUP(B4784,属性中转表!A:F,6,FALSE)</f>
        <v>"hp":361800,"atk":10050</v>
      </c>
      <c r="I4784" s="20" t="str">
        <f>IF(VLOOKUP(B4784,属性中转表!A:G,7,FALSE)=0,"",VLOOKUP(VLOOKUP(B4784,属性中转表!A:G,7,FALSE),属性中转表!$K$2:$P$21,6,0))&amp;IF(VLOOKUP(B4784,属性中转表!A:G,7,FALSE)&gt;=50,VLOOKUP(A4784,英雄数据表!A:K,9,0),IF(VLOOKUP(B4784,属性中转表!A:G,7,FALSE)&gt;=25,VLOOKUP(A4784,英雄数据表!A:K,5,0),""))</f>
        <v>"atk":600,"hp":10000,"undpspro":200,"pvpdpspro":100,"pvpundpspro":100,"speed":10</v>
      </c>
      <c r="J4784" s="20" t="str">
        <f>IF(I4784="","",属性中转表!$I$1&amp;(IF(VLOOKUP(B4784,属性中转表!A:G,7,FALSE)=0,0,VLOOKUP(VLOOKUP(B4784,属性中转表!A:G,7,FALSE),属性中转表!$K$2:$P$21,4,0)))+IFERROR(VLOOKUP(A4784,英雄数据表!A:K,IF(武魂!B4784&gt;=50,10,IF(武魂!B4784&gt;=25,6)),0),0))</f>
        <v>,"dpspro":150</v>
      </c>
      <c r="K4784" s="32" t="str">
        <f t="shared" si="318"/>
        <v>"atk":600,"hp":10000,"undpspro":200,"pvpdpspro":100,"pvpundpspro":100,"speed":10,"dpspro":150</v>
      </c>
      <c r="L4784" s="20" t="str">
        <f>IF(B4784&gt;=50,VLOOKUP(A4784,英雄数据表!A:L,11,FALSE),IF(B4784&gt;=25,VLOOKUP(A4784,英雄数据表!A:L,7,0),""))</f>
        <v>"3503602004"</v>
      </c>
      <c r="M4784" s="20" t="str">
        <f>IFERROR(VLOOKUP(B4784,属性中转表!$K$2:$O$21,5,FALSE),"")</f>
        <v/>
      </c>
      <c r="N4784" s="20" t="str">
        <f>IF(B4784=25,VLOOKUP(A4784,英雄数据表!A:L,8,FALSE),IF(B4784=50,VLOOKUP(A4784,英雄数据表!A:L,12,0),""))</f>
        <v/>
      </c>
    </row>
    <row r="4785" spans="1:14" x14ac:dyDescent="0.3">
      <c r="A4785" s="20">
        <v>35036</v>
      </c>
      <c r="B4785" s="21">
        <f t="shared" si="315"/>
        <v>84</v>
      </c>
      <c r="C4785" s="21">
        <v>5</v>
      </c>
      <c r="D4785" s="21">
        <f>VLOOKUP(A4785,英雄数据表!A:D,4,0)</f>
        <v>3</v>
      </c>
      <c r="E4785" s="20" t="str">
        <f>VLOOKUP(A4785,英雄数据表!A:C,3,0)</f>
        <v>深渊吞噬者</v>
      </c>
      <c r="F4785" s="20">
        <f t="shared" si="316"/>
        <v>35036</v>
      </c>
      <c r="G4785" s="20">
        <f t="shared" si="317"/>
        <v>35036</v>
      </c>
      <c r="H4785" s="21" t="str">
        <f>VLOOKUP(B4785,属性中转表!A:F,6,FALSE)</f>
        <v>"hp":367200,"atk":10200</v>
      </c>
      <c r="I4785" s="20" t="str">
        <f>IF(VLOOKUP(B4785,属性中转表!A:G,7,FALSE)=0,"",VLOOKUP(VLOOKUP(B4785,属性中转表!A:G,7,FALSE),属性中转表!$K$2:$P$21,6,0))&amp;IF(VLOOKUP(B4785,属性中转表!A:G,7,FALSE)&gt;=50,VLOOKUP(A4785,英雄数据表!A:K,9,0),IF(VLOOKUP(B4785,属性中转表!A:G,7,FALSE)&gt;=25,VLOOKUP(A4785,英雄数据表!A:K,5,0),""))</f>
        <v>"atk":600,"hp":10000,"undpspro":200,"pvpdpspro":100,"pvpundpspro":100,"speed":10</v>
      </c>
      <c r="J4785" s="20" t="str">
        <f>IF(I4785="","",属性中转表!$I$1&amp;(IF(VLOOKUP(B4785,属性中转表!A:G,7,FALSE)=0,0,VLOOKUP(VLOOKUP(B4785,属性中转表!A:G,7,FALSE),属性中转表!$K$2:$P$21,4,0)))+IFERROR(VLOOKUP(A4785,英雄数据表!A:K,IF(武魂!B4785&gt;=50,10,IF(武魂!B4785&gt;=25,6)),0),0))</f>
        <v>,"dpspro":150</v>
      </c>
      <c r="K4785" s="32" t="str">
        <f t="shared" si="318"/>
        <v>"atk":600,"hp":10000,"undpspro":200,"pvpdpspro":100,"pvpundpspro":100,"speed":10,"dpspro":150</v>
      </c>
      <c r="L4785" s="20" t="str">
        <f>IF(B4785&gt;=50,VLOOKUP(A4785,英雄数据表!A:L,11,FALSE),IF(B4785&gt;=25,VLOOKUP(A4785,英雄数据表!A:L,7,0),""))</f>
        <v>"3503602004"</v>
      </c>
      <c r="M4785" s="20" t="str">
        <f>IFERROR(VLOOKUP(B4785,属性中转表!$K$2:$O$21,5,FALSE),"")</f>
        <v/>
      </c>
      <c r="N4785" s="20" t="str">
        <f>IF(B4785=25,VLOOKUP(A4785,英雄数据表!A:L,8,FALSE),IF(B4785=50,VLOOKUP(A4785,英雄数据表!A:L,12,0),""))</f>
        <v/>
      </c>
    </row>
    <row r="4786" spans="1:14" x14ac:dyDescent="0.3">
      <c r="A4786" s="20">
        <v>35036</v>
      </c>
      <c r="B4786" s="21">
        <f t="shared" si="315"/>
        <v>85</v>
      </c>
      <c r="C4786" s="21">
        <v>5</v>
      </c>
      <c r="D4786" s="21">
        <f>VLOOKUP(A4786,英雄数据表!A:D,4,0)</f>
        <v>3</v>
      </c>
      <c r="E4786" s="20" t="str">
        <f>VLOOKUP(A4786,英雄数据表!A:C,3,0)</f>
        <v>深渊吞噬者</v>
      </c>
      <c r="F4786" s="20">
        <f t="shared" si="316"/>
        <v>35036</v>
      </c>
      <c r="G4786" s="20">
        <f t="shared" si="317"/>
        <v>35036</v>
      </c>
      <c r="H4786" s="21" t="str">
        <f>VLOOKUP(B4786,属性中转表!A:F,6,FALSE)</f>
        <v>"hp":372600,"atk":10350</v>
      </c>
      <c r="I4786" s="20" t="str">
        <f>IF(VLOOKUP(B4786,属性中转表!A:G,7,FALSE)=0,"",VLOOKUP(VLOOKUP(B4786,属性中转表!A:G,7,FALSE),属性中转表!$K$2:$P$21,6,0))&amp;IF(VLOOKUP(B4786,属性中转表!A:G,7,FALSE)&gt;=50,VLOOKUP(A4786,英雄数据表!A:K,9,0),IF(VLOOKUP(B4786,属性中转表!A:G,7,FALSE)&gt;=25,VLOOKUP(A4786,英雄数据表!A:K,5,0),""))</f>
        <v>"atk":600,"hp":10000,"undpspro":200,"pvpdpspro":100,"pvpundpspro":100,"speed":10</v>
      </c>
      <c r="J4786" s="20" t="str">
        <f>IF(I4786="","",属性中转表!$I$1&amp;(IF(VLOOKUP(B4786,属性中转表!A:G,7,FALSE)=0,0,VLOOKUP(VLOOKUP(B4786,属性中转表!A:G,7,FALSE),属性中转表!$K$2:$P$21,4,0)))+IFERROR(VLOOKUP(A4786,英雄数据表!A:K,IF(武魂!B4786&gt;=50,10,IF(武魂!B4786&gt;=25,6)),0),0))</f>
        <v>,"dpspro":200</v>
      </c>
      <c r="K4786" s="32" t="str">
        <f t="shared" si="318"/>
        <v>"atk":600,"hp":10000,"undpspro":200,"pvpdpspro":100,"pvpundpspro":100,"speed":10,"dpspro":200</v>
      </c>
      <c r="L4786" s="20" t="str">
        <f>IF(B4786&gt;=50,VLOOKUP(A4786,英雄数据表!A:L,11,FALSE),IF(B4786&gt;=25,VLOOKUP(A4786,英雄数据表!A:L,7,0),""))</f>
        <v>"3503602004"</v>
      </c>
      <c r="M4786" s="20" t="str">
        <f>IFERROR(VLOOKUP(B4786,属性中转表!$K$2:$O$21,5,FALSE),"")</f>
        <v>"dpspro":50</v>
      </c>
      <c r="N4786" s="20" t="str">
        <f>IF(B4786=25,VLOOKUP(A4786,英雄数据表!A:L,8,FALSE),IF(B4786=50,VLOOKUP(A4786,英雄数据表!A:L,12,0),""))</f>
        <v/>
      </c>
    </row>
    <row r="4787" spans="1:14" x14ac:dyDescent="0.3">
      <c r="A4787" s="20">
        <v>35036</v>
      </c>
      <c r="B4787" s="21">
        <f t="shared" si="315"/>
        <v>86</v>
      </c>
      <c r="C4787" s="21">
        <v>5</v>
      </c>
      <c r="D4787" s="21">
        <f>VLOOKUP(A4787,英雄数据表!A:D,4,0)</f>
        <v>3</v>
      </c>
      <c r="E4787" s="20" t="str">
        <f>VLOOKUP(A4787,英雄数据表!A:C,3,0)</f>
        <v>深渊吞噬者</v>
      </c>
      <c r="F4787" s="20">
        <f t="shared" si="316"/>
        <v>35036</v>
      </c>
      <c r="G4787" s="20">
        <f t="shared" si="317"/>
        <v>35036</v>
      </c>
      <c r="H4787" s="21" t="str">
        <f>VLOOKUP(B4787,属性中转表!A:F,6,FALSE)</f>
        <v>"hp":378000,"atk":10500</v>
      </c>
      <c r="I4787" s="20" t="str">
        <f>IF(VLOOKUP(B4787,属性中转表!A:G,7,FALSE)=0,"",VLOOKUP(VLOOKUP(B4787,属性中转表!A:G,7,FALSE),属性中转表!$K$2:$P$21,6,0))&amp;IF(VLOOKUP(B4787,属性中转表!A:G,7,FALSE)&gt;=50,VLOOKUP(A4787,英雄数据表!A:K,9,0),IF(VLOOKUP(B4787,属性中转表!A:G,7,FALSE)&gt;=25,VLOOKUP(A4787,英雄数据表!A:K,5,0),""))</f>
        <v>"atk":600,"hp":10000,"undpspro":200,"pvpdpspro":100,"pvpundpspro":100,"speed":10</v>
      </c>
      <c r="J4787" s="20" t="str">
        <f>IF(I4787="","",属性中转表!$I$1&amp;(IF(VLOOKUP(B4787,属性中转表!A:G,7,FALSE)=0,0,VLOOKUP(VLOOKUP(B4787,属性中转表!A:G,7,FALSE),属性中转表!$K$2:$P$21,4,0)))+IFERROR(VLOOKUP(A4787,英雄数据表!A:K,IF(武魂!B4787&gt;=50,10,IF(武魂!B4787&gt;=25,6)),0),0))</f>
        <v>,"dpspro":200</v>
      </c>
      <c r="K4787" s="32" t="str">
        <f t="shared" si="318"/>
        <v>"atk":600,"hp":10000,"undpspro":200,"pvpdpspro":100,"pvpundpspro":100,"speed":10,"dpspro":200</v>
      </c>
      <c r="L4787" s="20" t="str">
        <f>IF(B4787&gt;=50,VLOOKUP(A4787,英雄数据表!A:L,11,FALSE),IF(B4787&gt;=25,VLOOKUP(A4787,英雄数据表!A:L,7,0),""))</f>
        <v>"3503602004"</v>
      </c>
      <c r="M4787" s="20" t="str">
        <f>IFERROR(VLOOKUP(B4787,属性中转表!$K$2:$O$21,5,FALSE),"")</f>
        <v/>
      </c>
      <c r="N4787" s="20" t="str">
        <f>IF(B4787=25,VLOOKUP(A4787,英雄数据表!A:L,8,FALSE),IF(B4787=50,VLOOKUP(A4787,英雄数据表!A:L,12,0),""))</f>
        <v/>
      </c>
    </row>
    <row r="4788" spans="1:14" x14ac:dyDescent="0.3">
      <c r="A4788" s="20">
        <v>35036</v>
      </c>
      <c r="B4788" s="21">
        <f t="shared" si="315"/>
        <v>87</v>
      </c>
      <c r="C4788" s="21">
        <v>5</v>
      </c>
      <c r="D4788" s="21">
        <f>VLOOKUP(A4788,英雄数据表!A:D,4,0)</f>
        <v>3</v>
      </c>
      <c r="E4788" s="20" t="str">
        <f>VLOOKUP(A4788,英雄数据表!A:C,3,0)</f>
        <v>深渊吞噬者</v>
      </c>
      <c r="F4788" s="20">
        <f t="shared" si="316"/>
        <v>35036</v>
      </c>
      <c r="G4788" s="20">
        <f t="shared" si="317"/>
        <v>35036</v>
      </c>
      <c r="H4788" s="21" t="str">
        <f>VLOOKUP(B4788,属性中转表!A:F,6,FALSE)</f>
        <v>"hp":383400,"atk":10650</v>
      </c>
      <c r="I4788" s="20" t="str">
        <f>IF(VLOOKUP(B4788,属性中转表!A:G,7,FALSE)=0,"",VLOOKUP(VLOOKUP(B4788,属性中转表!A:G,7,FALSE),属性中转表!$K$2:$P$21,6,0))&amp;IF(VLOOKUP(B4788,属性中转表!A:G,7,FALSE)&gt;=50,VLOOKUP(A4788,英雄数据表!A:K,9,0),IF(VLOOKUP(B4788,属性中转表!A:G,7,FALSE)&gt;=25,VLOOKUP(A4788,英雄数据表!A:K,5,0),""))</f>
        <v>"atk":600,"hp":10000,"undpspro":200,"pvpdpspro":100,"pvpundpspro":100,"speed":10</v>
      </c>
      <c r="J4788" s="20" t="str">
        <f>IF(I4788="","",属性中转表!$I$1&amp;(IF(VLOOKUP(B4788,属性中转表!A:G,7,FALSE)=0,0,VLOOKUP(VLOOKUP(B4788,属性中转表!A:G,7,FALSE),属性中转表!$K$2:$P$21,4,0)))+IFERROR(VLOOKUP(A4788,英雄数据表!A:K,IF(武魂!B4788&gt;=50,10,IF(武魂!B4788&gt;=25,6)),0),0))</f>
        <v>,"dpspro":200</v>
      </c>
      <c r="K4788" s="32" t="str">
        <f t="shared" si="318"/>
        <v>"atk":600,"hp":10000,"undpspro":200,"pvpdpspro":100,"pvpundpspro":100,"speed":10,"dpspro":200</v>
      </c>
      <c r="L4788" s="20" t="str">
        <f>IF(B4788&gt;=50,VLOOKUP(A4788,英雄数据表!A:L,11,FALSE),IF(B4788&gt;=25,VLOOKUP(A4788,英雄数据表!A:L,7,0),""))</f>
        <v>"3503602004"</v>
      </c>
      <c r="M4788" s="20" t="str">
        <f>IFERROR(VLOOKUP(B4788,属性中转表!$K$2:$O$21,5,FALSE),"")</f>
        <v/>
      </c>
      <c r="N4788" s="20" t="str">
        <f>IF(B4788=25,VLOOKUP(A4788,英雄数据表!A:L,8,FALSE),IF(B4788=50,VLOOKUP(A4788,英雄数据表!A:L,12,0),""))</f>
        <v/>
      </c>
    </row>
    <row r="4789" spans="1:14" x14ac:dyDescent="0.3">
      <c r="A4789" s="20">
        <v>35036</v>
      </c>
      <c r="B4789" s="21">
        <f t="shared" si="315"/>
        <v>88</v>
      </c>
      <c r="C4789" s="21">
        <v>5</v>
      </c>
      <c r="D4789" s="21">
        <f>VLOOKUP(A4789,英雄数据表!A:D,4,0)</f>
        <v>3</v>
      </c>
      <c r="E4789" s="20" t="str">
        <f>VLOOKUP(A4789,英雄数据表!A:C,3,0)</f>
        <v>深渊吞噬者</v>
      </c>
      <c r="F4789" s="20">
        <f t="shared" si="316"/>
        <v>35036</v>
      </c>
      <c r="G4789" s="20">
        <f t="shared" si="317"/>
        <v>35036</v>
      </c>
      <c r="H4789" s="21" t="str">
        <f>VLOOKUP(B4789,属性中转表!A:F,6,FALSE)</f>
        <v>"hp":388800,"atk":10800</v>
      </c>
      <c r="I4789" s="20" t="str">
        <f>IF(VLOOKUP(B4789,属性中转表!A:G,7,FALSE)=0,"",VLOOKUP(VLOOKUP(B4789,属性中转表!A:G,7,FALSE),属性中转表!$K$2:$P$21,6,0))&amp;IF(VLOOKUP(B4789,属性中转表!A:G,7,FALSE)&gt;=50,VLOOKUP(A4789,英雄数据表!A:K,9,0),IF(VLOOKUP(B4789,属性中转表!A:G,7,FALSE)&gt;=25,VLOOKUP(A4789,英雄数据表!A:K,5,0),""))</f>
        <v>"atk":600,"hp":10000,"undpspro":200,"pvpdpspro":100,"pvpundpspro":100,"speed":10</v>
      </c>
      <c r="J4789" s="20" t="str">
        <f>IF(I4789="","",属性中转表!$I$1&amp;(IF(VLOOKUP(B4789,属性中转表!A:G,7,FALSE)=0,0,VLOOKUP(VLOOKUP(B4789,属性中转表!A:G,7,FALSE),属性中转表!$K$2:$P$21,4,0)))+IFERROR(VLOOKUP(A4789,英雄数据表!A:K,IF(武魂!B4789&gt;=50,10,IF(武魂!B4789&gt;=25,6)),0),0))</f>
        <v>,"dpspro":200</v>
      </c>
      <c r="K4789" s="32" t="str">
        <f t="shared" si="318"/>
        <v>"atk":600,"hp":10000,"undpspro":200,"pvpdpspro":100,"pvpundpspro":100,"speed":10,"dpspro":200</v>
      </c>
      <c r="L4789" s="20" t="str">
        <f>IF(B4789&gt;=50,VLOOKUP(A4789,英雄数据表!A:L,11,FALSE),IF(B4789&gt;=25,VLOOKUP(A4789,英雄数据表!A:L,7,0),""))</f>
        <v>"3503602004"</v>
      </c>
      <c r="M4789" s="20" t="str">
        <f>IFERROR(VLOOKUP(B4789,属性中转表!$K$2:$O$21,5,FALSE),"")</f>
        <v/>
      </c>
      <c r="N4789" s="20" t="str">
        <f>IF(B4789=25,VLOOKUP(A4789,英雄数据表!A:L,8,FALSE),IF(B4789=50,VLOOKUP(A4789,英雄数据表!A:L,12,0),""))</f>
        <v/>
      </c>
    </row>
    <row r="4790" spans="1:14" x14ac:dyDescent="0.3">
      <c r="A4790" s="20">
        <v>35036</v>
      </c>
      <c r="B4790" s="21">
        <f t="shared" si="315"/>
        <v>89</v>
      </c>
      <c r="C4790" s="21">
        <v>5</v>
      </c>
      <c r="D4790" s="21">
        <f>VLOOKUP(A4790,英雄数据表!A:D,4,0)</f>
        <v>3</v>
      </c>
      <c r="E4790" s="20" t="str">
        <f>VLOOKUP(A4790,英雄数据表!A:C,3,0)</f>
        <v>深渊吞噬者</v>
      </c>
      <c r="F4790" s="20">
        <f t="shared" si="316"/>
        <v>35036</v>
      </c>
      <c r="G4790" s="20">
        <f t="shared" si="317"/>
        <v>35036</v>
      </c>
      <c r="H4790" s="21" t="str">
        <f>VLOOKUP(B4790,属性中转表!A:F,6,FALSE)</f>
        <v>"hp":394200,"atk":10950</v>
      </c>
      <c r="I4790" s="20" t="str">
        <f>IF(VLOOKUP(B4790,属性中转表!A:G,7,FALSE)=0,"",VLOOKUP(VLOOKUP(B4790,属性中转表!A:G,7,FALSE),属性中转表!$K$2:$P$21,6,0))&amp;IF(VLOOKUP(B4790,属性中转表!A:G,7,FALSE)&gt;=50,VLOOKUP(A4790,英雄数据表!A:K,9,0),IF(VLOOKUP(B4790,属性中转表!A:G,7,FALSE)&gt;=25,VLOOKUP(A4790,英雄数据表!A:K,5,0),""))</f>
        <v>"atk":600,"hp":10000,"undpspro":200,"pvpdpspro":100,"pvpundpspro":100,"speed":10</v>
      </c>
      <c r="J4790" s="20" t="str">
        <f>IF(I4790="","",属性中转表!$I$1&amp;(IF(VLOOKUP(B4790,属性中转表!A:G,7,FALSE)=0,0,VLOOKUP(VLOOKUP(B4790,属性中转表!A:G,7,FALSE),属性中转表!$K$2:$P$21,4,0)))+IFERROR(VLOOKUP(A4790,英雄数据表!A:K,IF(武魂!B4790&gt;=50,10,IF(武魂!B4790&gt;=25,6)),0),0))</f>
        <v>,"dpspro":200</v>
      </c>
      <c r="K4790" s="32" t="str">
        <f t="shared" si="318"/>
        <v>"atk":600,"hp":10000,"undpspro":200,"pvpdpspro":100,"pvpundpspro":100,"speed":10,"dpspro":200</v>
      </c>
      <c r="L4790" s="20" t="str">
        <f>IF(B4790&gt;=50,VLOOKUP(A4790,英雄数据表!A:L,11,FALSE),IF(B4790&gt;=25,VLOOKUP(A4790,英雄数据表!A:L,7,0),""))</f>
        <v>"3503602004"</v>
      </c>
      <c r="M4790" s="20" t="str">
        <f>IFERROR(VLOOKUP(B4790,属性中转表!$K$2:$O$21,5,FALSE),"")</f>
        <v/>
      </c>
      <c r="N4790" s="20" t="str">
        <f>IF(B4790=25,VLOOKUP(A4790,英雄数据表!A:L,8,FALSE),IF(B4790=50,VLOOKUP(A4790,英雄数据表!A:L,12,0),""))</f>
        <v/>
      </c>
    </row>
    <row r="4791" spans="1:14" x14ac:dyDescent="0.3">
      <c r="A4791" s="20">
        <v>35036</v>
      </c>
      <c r="B4791" s="21">
        <f t="shared" si="315"/>
        <v>90</v>
      </c>
      <c r="C4791" s="21">
        <v>5</v>
      </c>
      <c r="D4791" s="21">
        <f>VLOOKUP(A4791,英雄数据表!A:D,4,0)</f>
        <v>3</v>
      </c>
      <c r="E4791" s="20" t="str">
        <f>VLOOKUP(A4791,英雄数据表!A:C,3,0)</f>
        <v>深渊吞噬者</v>
      </c>
      <c r="F4791" s="20">
        <f t="shared" si="316"/>
        <v>35036</v>
      </c>
      <c r="G4791" s="20">
        <f t="shared" si="317"/>
        <v>35036</v>
      </c>
      <c r="H4791" s="21" t="str">
        <f>VLOOKUP(B4791,属性中转表!A:F,6,FALSE)</f>
        <v>"hp":399600,"atk":11100</v>
      </c>
      <c r="I4791" s="20" t="str">
        <f>IF(VLOOKUP(B4791,属性中转表!A:G,7,FALSE)=0,"",VLOOKUP(VLOOKUP(B4791,属性中转表!A:G,7,FALSE),属性中转表!$K$2:$P$21,6,0))&amp;IF(VLOOKUP(B4791,属性中转表!A:G,7,FALSE)&gt;=50,VLOOKUP(A4791,英雄数据表!A:K,9,0),IF(VLOOKUP(B4791,属性中转表!A:G,7,FALSE)&gt;=25,VLOOKUP(A4791,英雄数据表!A:K,5,0),""))</f>
        <v>"atk":600,"hp":10000,"undpspro":200,"pvpdpspro":150,"pvpundpspro":100,"speed":10</v>
      </c>
      <c r="J4791" s="20" t="str">
        <f>IF(I4791="","",属性中转表!$I$1&amp;(IF(VLOOKUP(B4791,属性中转表!A:G,7,FALSE)=0,0,VLOOKUP(VLOOKUP(B4791,属性中转表!A:G,7,FALSE),属性中转表!$K$2:$P$21,4,0)))+IFERROR(VLOOKUP(A4791,英雄数据表!A:K,IF(武魂!B4791&gt;=50,10,IF(武魂!B4791&gt;=25,6)),0),0))</f>
        <v>,"dpspro":200</v>
      </c>
      <c r="K4791" s="32" t="str">
        <f t="shared" si="318"/>
        <v>"atk":600,"hp":10000,"undpspro":200,"pvpdpspro":150,"pvpundpspro":100,"speed":10,"dpspro":200</v>
      </c>
      <c r="L4791" s="20" t="str">
        <f>IF(B4791&gt;=50,VLOOKUP(A4791,英雄数据表!A:L,11,FALSE),IF(B4791&gt;=25,VLOOKUP(A4791,英雄数据表!A:L,7,0),""))</f>
        <v>"3503602004"</v>
      </c>
      <c r="M4791" s="20" t="str">
        <f>IFERROR(VLOOKUP(B4791,属性中转表!$K$2:$O$21,5,FALSE),"")</f>
        <v>"pvpdpspro":50</v>
      </c>
      <c r="N4791" s="20" t="str">
        <f>IF(B4791=25,VLOOKUP(A4791,英雄数据表!A:L,8,FALSE),IF(B4791=50,VLOOKUP(A4791,英雄数据表!A:L,12,0),""))</f>
        <v/>
      </c>
    </row>
    <row r="4792" spans="1:14" x14ac:dyDescent="0.3">
      <c r="A4792" s="20">
        <v>35036</v>
      </c>
      <c r="B4792" s="21">
        <f t="shared" si="315"/>
        <v>91</v>
      </c>
      <c r="C4792" s="21">
        <v>5</v>
      </c>
      <c r="D4792" s="21">
        <f>VLOOKUP(A4792,英雄数据表!A:D,4,0)</f>
        <v>3</v>
      </c>
      <c r="E4792" s="20" t="str">
        <f>VLOOKUP(A4792,英雄数据表!A:C,3,0)</f>
        <v>深渊吞噬者</v>
      </c>
      <c r="F4792" s="20">
        <f t="shared" si="316"/>
        <v>35036</v>
      </c>
      <c r="G4792" s="20">
        <f t="shared" si="317"/>
        <v>35036</v>
      </c>
      <c r="H4792" s="21" t="str">
        <f>VLOOKUP(B4792,属性中转表!A:F,6,FALSE)</f>
        <v>"hp":405000,"atk":11250</v>
      </c>
      <c r="I4792" s="20" t="str">
        <f>IF(VLOOKUP(B4792,属性中转表!A:G,7,FALSE)=0,"",VLOOKUP(VLOOKUP(B4792,属性中转表!A:G,7,FALSE),属性中转表!$K$2:$P$21,6,0))&amp;IF(VLOOKUP(B4792,属性中转表!A:G,7,FALSE)&gt;=50,VLOOKUP(A4792,英雄数据表!A:K,9,0),IF(VLOOKUP(B4792,属性中转表!A:G,7,FALSE)&gt;=25,VLOOKUP(A4792,英雄数据表!A:K,5,0),""))</f>
        <v>"atk":600,"hp":10000,"undpspro":200,"pvpdpspro":150,"pvpundpspro":100,"speed":10</v>
      </c>
      <c r="J4792" s="20" t="str">
        <f>IF(I4792="","",属性中转表!$I$1&amp;(IF(VLOOKUP(B4792,属性中转表!A:G,7,FALSE)=0,0,VLOOKUP(VLOOKUP(B4792,属性中转表!A:G,7,FALSE),属性中转表!$K$2:$P$21,4,0)))+IFERROR(VLOOKUP(A4792,英雄数据表!A:K,IF(武魂!B4792&gt;=50,10,IF(武魂!B4792&gt;=25,6)),0),0))</f>
        <v>,"dpspro":200</v>
      </c>
      <c r="K4792" s="32" t="str">
        <f t="shared" si="318"/>
        <v>"atk":600,"hp":10000,"undpspro":200,"pvpdpspro":150,"pvpundpspro":100,"speed":10,"dpspro":200</v>
      </c>
      <c r="L4792" s="20" t="str">
        <f>IF(B4792&gt;=50,VLOOKUP(A4792,英雄数据表!A:L,11,FALSE),IF(B4792&gt;=25,VLOOKUP(A4792,英雄数据表!A:L,7,0),""))</f>
        <v>"3503602004"</v>
      </c>
      <c r="M4792" s="20" t="str">
        <f>IFERROR(VLOOKUP(B4792,属性中转表!$K$2:$O$21,5,FALSE),"")</f>
        <v/>
      </c>
      <c r="N4792" s="20" t="str">
        <f>IF(B4792=25,VLOOKUP(A4792,英雄数据表!A:L,8,FALSE),IF(B4792=50,VLOOKUP(A4792,英雄数据表!A:L,12,0),""))</f>
        <v/>
      </c>
    </row>
    <row r="4793" spans="1:14" x14ac:dyDescent="0.3">
      <c r="A4793" s="20">
        <v>35036</v>
      </c>
      <c r="B4793" s="21">
        <f t="shared" si="315"/>
        <v>92</v>
      </c>
      <c r="C4793" s="21">
        <v>5</v>
      </c>
      <c r="D4793" s="21">
        <f>VLOOKUP(A4793,英雄数据表!A:D,4,0)</f>
        <v>3</v>
      </c>
      <c r="E4793" s="20" t="str">
        <f>VLOOKUP(A4793,英雄数据表!A:C,3,0)</f>
        <v>深渊吞噬者</v>
      </c>
      <c r="F4793" s="20">
        <f t="shared" si="316"/>
        <v>35036</v>
      </c>
      <c r="G4793" s="20">
        <f t="shared" si="317"/>
        <v>35036</v>
      </c>
      <c r="H4793" s="21" t="str">
        <f>VLOOKUP(B4793,属性中转表!A:F,6,FALSE)</f>
        <v>"hp":410400,"atk":11400</v>
      </c>
      <c r="I4793" s="20" t="str">
        <f>IF(VLOOKUP(B4793,属性中转表!A:G,7,FALSE)=0,"",VLOOKUP(VLOOKUP(B4793,属性中转表!A:G,7,FALSE),属性中转表!$K$2:$P$21,6,0))&amp;IF(VLOOKUP(B4793,属性中转表!A:G,7,FALSE)&gt;=50,VLOOKUP(A4793,英雄数据表!A:K,9,0),IF(VLOOKUP(B4793,属性中转表!A:G,7,FALSE)&gt;=25,VLOOKUP(A4793,英雄数据表!A:K,5,0),""))</f>
        <v>"atk":600,"hp":10000,"undpspro":200,"pvpdpspro":150,"pvpundpspro":100,"speed":10</v>
      </c>
      <c r="J4793" s="20" t="str">
        <f>IF(I4793="","",属性中转表!$I$1&amp;(IF(VLOOKUP(B4793,属性中转表!A:G,7,FALSE)=0,0,VLOOKUP(VLOOKUP(B4793,属性中转表!A:G,7,FALSE),属性中转表!$K$2:$P$21,4,0)))+IFERROR(VLOOKUP(A4793,英雄数据表!A:K,IF(武魂!B4793&gt;=50,10,IF(武魂!B4793&gt;=25,6)),0),0))</f>
        <v>,"dpspro":200</v>
      </c>
      <c r="K4793" s="32" t="str">
        <f t="shared" si="318"/>
        <v>"atk":600,"hp":10000,"undpspro":200,"pvpdpspro":150,"pvpundpspro":100,"speed":10,"dpspro":200</v>
      </c>
      <c r="L4793" s="20" t="str">
        <f>IF(B4793&gt;=50,VLOOKUP(A4793,英雄数据表!A:L,11,FALSE),IF(B4793&gt;=25,VLOOKUP(A4793,英雄数据表!A:L,7,0),""))</f>
        <v>"3503602004"</v>
      </c>
      <c r="M4793" s="20" t="str">
        <f>IFERROR(VLOOKUP(B4793,属性中转表!$K$2:$O$21,5,FALSE),"")</f>
        <v/>
      </c>
      <c r="N4793" s="20" t="str">
        <f>IF(B4793=25,VLOOKUP(A4793,英雄数据表!A:L,8,FALSE),IF(B4793=50,VLOOKUP(A4793,英雄数据表!A:L,12,0),""))</f>
        <v/>
      </c>
    </row>
    <row r="4794" spans="1:14" x14ac:dyDescent="0.3">
      <c r="A4794" s="20">
        <v>35036</v>
      </c>
      <c r="B4794" s="21">
        <f t="shared" si="315"/>
        <v>93</v>
      </c>
      <c r="C4794" s="21">
        <v>5</v>
      </c>
      <c r="D4794" s="21">
        <f>VLOOKUP(A4794,英雄数据表!A:D,4,0)</f>
        <v>3</v>
      </c>
      <c r="E4794" s="20" t="str">
        <f>VLOOKUP(A4794,英雄数据表!A:C,3,0)</f>
        <v>深渊吞噬者</v>
      </c>
      <c r="F4794" s="20">
        <f t="shared" si="316"/>
        <v>35036</v>
      </c>
      <c r="G4794" s="20">
        <f t="shared" si="317"/>
        <v>35036</v>
      </c>
      <c r="H4794" s="21" t="str">
        <f>VLOOKUP(B4794,属性中转表!A:F,6,FALSE)</f>
        <v>"hp":415800,"atk":11550</v>
      </c>
      <c r="I4794" s="20" t="str">
        <f>IF(VLOOKUP(B4794,属性中转表!A:G,7,FALSE)=0,"",VLOOKUP(VLOOKUP(B4794,属性中转表!A:G,7,FALSE),属性中转表!$K$2:$P$21,6,0))&amp;IF(VLOOKUP(B4794,属性中转表!A:G,7,FALSE)&gt;=50,VLOOKUP(A4794,英雄数据表!A:K,9,0),IF(VLOOKUP(B4794,属性中转表!A:G,7,FALSE)&gt;=25,VLOOKUP(A4794,英雄数据表!A:K,5,0),""))</f>
        <v>"atk":600,"hp":10000,"undpspro":200,"pvpdpspro":150,"pvpundpspro":100,"speed":10</v>
      </c>
      <c r="J4794" s="20" t="str">
        <f>IF(I4794="","",属性中转表!$I$1&amp;(IF(VLOOKUP(B4794,属性中转表!A:G,7,FALSE)=0,0,VLOOKUP(VLOOKUP(B4794,属性中转表!A:G,7,FALSE),属性中转表!$K$2:$P$21,4,0)))+IFERROR(VLOOKUP(A4794,英雄数据表!A:K,IF(武魂!B4794&gt;=50,10,IF(武魂!B4794&gt;=25,6)),0),0))</f>
        <v>,"dpspro":200</v>
      </c>
      <c r="K4794" s="32" t="str">
        <f t="shared" si="318"/>
        <v>"atk":600,"hp":10000,"undpspro":200,"pvpdpspro":150,"pvpundpspro":100,"speed":10,"dpspro":200</v>
      </c>
      <c r="L4794" s="20" t="str">
        <f>IF(B4794&gt;=50,VLOOKUP(A4794,英雄数据表!A:L,11,FALSE),IF(B4794&gt;=25,VLOOKUP(A4794,英雄数据表!A:L,7,0),""))</f>
        <v>"3503602004"</v>
      </c>
      <c r="M4794" s="20" t="str">
        <f>IFERROR(VLOOKUP(B4794,属性中转表!$K$2:$O$21,5,FALSE),"")</f>
        <v/>
      </c>
      <c r="N4794" s="20" t="str">
        <f>IF(B4794=25,VLOOKUP(A4794,英雄数据表!A:L,8,FALSE),IF(B4794=50,VLOOKUP(A4794,英雄数据表!A:L,12,0),""))</f>
        <v/>
      </c>
    </row>
    <row r="4795" spans="1:14" x14ac:dyDescent="0.3">
      <c r="A4795" s="20">
        <v>35036</v>
      </c>
      <c r="B4795" s="21">
        <f t="shared" si="315"/>
        <v>94</v>
      </c>
      <c r="C4795" s="21">
        <v>5</v>
      </c>
      <c r="D4795" s="21">
        <f>VLOOKUP(A4795,英雄数据表!A:D,4,0)</f>
        <v>3</v>
      </c>
      <c r="E4795" s="20" t="str">
        <f>VLOOKUP(A4795,英雄数据表!A:C,3,0)</f>
        <v>深渊吞噬者</v>
      </c>
      <c r="F4795" s="20">
        <f t="shared" si="316"/>
        <v>35036</v>
      </c>
      <c r="G4795" s="20">
        <f t="shared" si="317"/>
        <v>35036</v>
      </c>
      <c r="H4795" s="21" t="str">
        <f>VLOOKUP(B4795,属性中转表!A:F,6,FALSE)</f>
        <v>"hp":421200,"atk":11700</v>
      </c>
      <c r="I4795" s="20" t="str">
        <f>IF(VLOOKUP(B4795,属性中转表!A:G,7,FALSE)=0,"",VLOOKUP(VLOOKUP(B4795,属性中转表!A:G,7,FALSE),属性中转表!$K$2:$P$21,6,0))&amp;IF(VLOOKUP(B4795,属性中转表!A:G,7,FALSE)&gt;=50,VLOOKUP(A4795,英雄数据表!A:K,9,0),IF(VLOOKUP(B4795,属性中转表!A:G,7,FALSE)&gt;=25,VLOOKUP(A4795,英雄数据表!A:K,5,0),""))</f>
        <v>"atk":600,"hp":10000,"undpspro":200,"pvpdpspro":150,"pvpundpspro":100,"speed":10</v>
      </c>
      <c r="J4795" s="20" t="str">
        <f>IF(I4795="","",属性中转表!$I$1&amp;(IF(VLOOKUP(B4795,属性中转表!A:G,7,FALSE)=0,0,VLOOKUP(VLOOKUP(B4795,属性中转表!A:G,7,FALSE),属性中转表!$K$2:$P$21,4,0)))+IFERROR(VLOOKUP(A4795,英雄数据表!A:K,IF(武魂!B4795&gt;=50,10,IF(武魂!B4795&gt;=25,6)),0),0))</f>
        <v>,"dpspro":200</v>
      </c>
      <c r="K4795" s="32" t="str">
        <f t="shared" si="318"/>
        <v>"atk":600,"hp":10000,"undpspro":200,"pvpdpspro":150,"pvpundpspro":100,"speed":10,"dpspro":200</v>
      </c>
      <c r="L4795" s="20" t="str">
        <f>IF(B4795&gt;=50,VLOOKUP(A4795,英雄数据表!A:L,11,FALSE),IF(B4795&gt;=25,VLOOKUP(A4795,英雄数据表!A:L,7,0),""))</f>
        <v>"3503602004"</v>
      </c>
      <c r="M4795" s="20" t="str">
        <f>IFERROR(VLOOKUP(B4795,属性中转表!$K$2:$O$21,5,FALSE),"")</f>
        <v/>
      </c>
      <c r="N4795" s="20" t="str">
        <f>IF(B4795=25,VLOOKUP(A4795,英雄数据表!A:L,8,FALSE),IF(B4795=50,VLOOKUP(A4795,英雄数据表!A:L,12,0),""))</f>
        <v/>
      </c>
    </row>
    <row r="4796" spans="1:14" x14ac:dyDescent="0.3">
      <c r="A4796" s="20">
        <v>35036</v>
      </c>
      <c r="B4796" s="21">
        <f t="shared" si="315"/>
        <v>95</v>
      </c>
      <c r="C4796" s="21">
        <v>5</v>
      </c>
      <c r="D4796" s="21">
        <f>VLOOKUP(A4796,英雄数据表!A:D,4,0)</f>
        <v>3</v>
      </c>
      <c r="E4796" s="20" t="str">
        <f>VLOOKUP(A4796,英雄数据表!A:C,3,0)</f>
        <v>深渊吞噬者</v>
      </c>
      <c r="F4796" s="20">
        <f t="shared" si="316"/>
        <v>35036</v>
      </c>
      <c r="G4796" s="20">
        <f t="shared" si="317"/>
        <v>35036</v>
      </c>
      <c r="H4796" s="21" t="str">
        <f>VLOOKUP(B4796,属性中转表!A:F,6,FALSE)</f>
        <v>"hp":426600,"atk":11850</v>
      </c>
      <c r="I4796" s="20" t="str">
        <f>IF(VLOOKUP(B4796,属性中转表!A:G,7,FALSE)=0,"",VLOOKUP(VLOOKUP(B4796,属性中转表!A:G,7,FALSE),属性中转表!$K$2:$P$21,6,0))&amp;IF(VLOOKUP(B4796,属性中转表!A:G,7,FALSE)&gt;=50,VLOOKUP(A4796,英雄数据表!A:K,9,0),IF(VLOOKUP(B4796,属性中转表!A:G,7,FALSE)&gt;=25,VLOOKUP(A4796,英雄数据表!A:K,5,0),""))</f>
        <v>"atk":600,"hp":10000,"undpspro":200,"pvpdpspro":150,"pvpundpspro":150,"speed":10</v>
      </c>
      <c r="J4796" s="20" t="str">
        <f>IF(I4796="","",属性中转表!$I$1&amp;(IF(VLOOKUP(B4796,属性中转表!A:G,7,FALSE)=0,0,VLOOKUP(VLOOKUP(B4796,属性中转表!A:G,7,FALSE),属性中转表!$K$2:$P$21,4,0)))+IFERROR(VLOOKUP(A4796,英雄数据表!A:K,IF(武魂!B4796&gt;=50,10,IF(武魂!B4796&gt;=25,6)),0),0))</f>
        <v>,"dpspro":200</v>
      </c>
      <c r="K4796" s="32" t="str">
        <f t="shared" si="318"/>
        <v>"atk":600,"hp":10000,"undpspro":200,"pvpdpspro":150,"pvpundpspro":150,"speed":10,"dpspro":200</v>
      </c>
      <c r="L4796" s="20" t="str">
        <f>IF(B4796&gt;=50,VLOOKUP(A4796,英雄数据表!A:L,11,FALSE),IF(B4796&gt;=25,VLOOKUP(A4796,英雄数据表!A:L,7,0),""))</f>
        <v>"3503602004"</v>
      </c>
      <c r="M4796" s="20" t="str">
        <f>IFERROR(VLOOKUP(B4796,属性中转表!$K$2:$O$21,5,FALSE),"")</f>
        <v>"pvpundpspro":50</v>
      </c>
      <c r="N4796" s="20" t="str">
        <f>IF(B4796=25,VLOOKUP(A4796,英雄数据表!A:L,8,FALSE),IF(B4796=50,VLOOKUP(A4796,英雄数据表!A:L,12,0),""))</f>
        <v/>
      </c>
    </row>
    <row r="4797" spans="1:14" x14ac:dyDescent="0.3">
      <c r="A4797" s="20">
        <v>35036</v>
      </c>
      <c r="B4797" s="21">
        <f t="shared" si="315"/>
        <v>96</v>
      </c>
      <c r="C4797" s="21">
        <v>5</v>
      </c>
      <c r="D4797" s="21">
        <f>VLOOKUP(A4797,英雄数据表!A:D,4,0)</f>
        <v>3</v>
      </c>
      <c r="E4797" s="20" t="str">
        <f>VLOOKUP(A4797,英雄数据表!A:C,3,0)</f>
        <v>深渊吞噬者</v>
      </c>
      <c r="F4797" s="20">
        <f t="shared" si="316"/>
        <v>35036</v>
      </c>
      <c r="G4797" s="20">
        <f t="shared" si="317"/>
        <v>35036</v>
      </c>
      <c r="H4797" s="21" t="str">
        <f>VLOOKUP(B4797,属性中转表!A:F,6,FALSE)</f>
        <v>"hp":432000,"atk":12000</v>
      </c>
      <c r="I4797" s="20" t="str">
        <f>IF(VLOOKUP(B4797,属性中转表!A:G,7,FALSE)=0,"",VLOOKUP(VLOOKUP(B4797,属性中转表!A:G,7,FALSE),属性中转表!$K$2:$P$21,6,0))&amp;IF(VLOOKUP(B4797,属性中转表!A:G,7,FALSE)&gt;=50,VLOOKUP(A4797,英雄数据表!A:K,9,0),IF(VLOOKUP(B4797,属性中转表!A:G,7,FALSE)&gt;=25,VLOOKUP(A4797,英雄数据表!A:K,5,0),""))</f>
        <v>"atk":600,"hp":10000,"undpspro":200,"pvpdpspro":150,"pvpundpspro":150,"speed":10</v>
      </c>
      <c r="J4797" s="20" t="str">
        <f>IF(I4797="","",属性中转表!$I$1&amp;(IF(VLOOKUP(B4797,属性中转表!A:G,7,FALSE)=0,0,VLOOKUP(VLOOKUP(B4797,属性中转表!A:G,7,FALSE),属性中转表!$K$2:$P$21,4,0)))+IFERROR(VLOOKUP(A4797,英雄数据表!A:K,IF(武魂!B4797&gt;=50,10,IF(武魂!B4797&gt;=25,6)),0),0))</f>
        <v>,"dpspro":200</v>
      </c>
      <c r="K4797" s="32" t="str">
        <f t="shared" si="318"/>
        <v>"atk":600,"hp":10000,"undpspro":200,"pvpdpspro":150,"pvpundpspro":150,"speed":10,"dpspro":200</v>
      </c>
      <c r="L4797" s="20" t="str">
        <f>IF(B4797&gt;=50,VLOOKUP(A4797,英雄数据表!A:L,11,FALSE),IF(B4797&gt;=25,VLOOKUP(A4797,英雄数据表!A:L,7,0),""))</f>
        <v>"3503602004"</v>
      </c>
      <c r="M4797" s="20" t="str">
        <f>IFERROR(VLOOKUP(B4797,属性中转表!$K$2:$O$21,5,FALSE),"")</f>
        <v/>
      </c>
      <c r="N4797" s="20" t="str">
        <f>IF(B4797=25,VLOOKUP(A4797,英雄数据表!A:L,8,FALSE),IF(B4797=50,VLOOKUP(A4797,英雄数据表!A:L,12,0),""))</f>
        <v/>
      </c>
    </row>
    <row r="4798" spans="1:14" x14ac:dyDescent="0.3">
      <c r="A4798" s="20">
        <v>35036</v>
      </c>
      <c r="B4798" s="21">
        <f t="shared" si="315"/>
        <v>97</v>
      </c>
      <c r="C4798" s="21">
        <v>5</v>
      </c>
      <c r="D4798" s="21">
        <f>VLOOKUP(A4798,英雄数据表!A:D,4,0)</f>
        <v>3</v>
      </c>
      <c r="E4798" s="20" t="str">
        <f>VLOOKUP(A4798,英雄数据表!A:C,3,0)</f>
        <v>深渊吞噬者</v>
      </c>
      <c r="F4798" s="20">
        <f t="shared" si="316"/>
        <v>35036</v>
      </c>
      <c r="G4798" s="20">
        <f t="shared" si="317"/>
        <v>35036</v>
      </c>
      <c r="H4798" s="21" t="str">
        <f>VLOOKUP(B4798,属性中转表!A:F,6,FALSE)</f>
        <v>"hp":437400,"atk":12150</v>
      </c>
      <c r="I4798" s="20" t="str">
        <f>IF(VLOOKUP(B4798,属性中转表!A:G,7,FALSE)=0,"",VLOOKUP(VLOOKUP(B4798,属性中转表!A:G,7,FALSE),属性中转表!$K$2:$P$21,6,0))&amp;IF(VLOOKUP(B4798,属性中转表!A:G,7,FALSE)&gt;=50,VLOOKUP(A4798,英雄数据表!A:K,9,0),IF(VLOOKUP(B4798,属性中转表!A:G,7,FALSE)&gt;=25,VLOOKUP(A4798,英雄数据表!A:K,5,0),""))</f>
        <v>"atk":600,"hp":10000,"undpspro":200,"pvpdpspro":150,"pvpundpspro":150,"speed":10</v>
      </c>
      <c r="J4798" s="20" t="str">
        <f>IF(I4798="","",属性中转表!$I$1&amp;(IF(VLOOKUP(B4798,属性中转表!A:G,7,FALSE)=0,0,VLOOKUP(VLOOKUP(B4798,属性中转表!A:G,7,FALSE),属性中转表!$K$2:$P$21,4,0)))+IFERROR(VLOOKUP(A4798,英雄数据表!A:K,IF(武魂!B4798&gt;=50,10,IF(武魂!B4798&gt;=25,6)),0),0))</f>
        <v>,"dpspro":200</v>
      </c>
      <c r="K4798" s="32" t="str">
        <f t="shared" si="318"/>
        <v>"atk":600,"hp":10000,"undpspro":200,"pvpdpspro":150,"pvpundpspro":150,"speed":10,"dpspro":200</v>
      </c>
      <c r="L4798" s="20" t="str">
        <f>IF(B4798&gt;=50,VLOOKUP(A4798,英雄数据表!A:L,11,FALSE),IF(B4798&gt;=25,VLOOKUP(A4798,英雄数据表!A:L,7,0),""))</f>
        <v>"3503602004"</v>
      </c>
      <c r="M4798" s="20" t="str">
        <f>IFERROR(VLOOKUP(B4798,属性中转表!$K$2:$O$21,5,FALSE),"")</f>
        <v/>
      </c>
      <c r="N4798" s="20" t="str">
        <f>IF(B4798=25,VLOOKUP(A4798,英雄数据表!A:L,8,FALSE),IF(B4798=50,VLOOKUP(A4798,英雄数据表!A:L,12,0),""))</f>
        <v/>
      </c>
    </row>
    <row r="4799" spans="1:14" x14ac:dyDescent="0.3">
      <c r="A4799" s="20">
        <v>35036</v>
      </c>
      <c r="B4799" s="21">
        <f t="shared" si="315"/>
        <v>98</v>
      </c>
      <c r="C4799" s="21">
        <v>5</v>
      </c>
      <c r="D4799" s="21">
        <f>VLOOKUP(A4799,英雄数据表!A:D,4,0)</f>
        <v>3</v>
      </c>
      <c r="E4799" s="20" t="str">
        <f>VLOOKUP(A4799,英雄数据表!A:C,3,0)</f>
        <v>深渊吞噬者</v>
      </c>
      <c r="F4799" s="20">
        <f t="shared" si="316"/>
        <v>35036</v>
      </c>
      <c r="G4799" s="20">
        <f t="shared" si="317"/>
        <v>35036</v>
      </c>
      <c r="H4799" s="21" t="str">
        <f>VLOOKUP(B4799,属性中转表!A:F,6,FALSE)</f>
        <v>"hp":442800,"atk":12300</v>
      </c>
      <c r="I4799" s="20" t="str">
        <f>IF(VLOOKUP(B4799,属性中转表!A:G,7,FALSE)=0,"",VLOOKUP(VLOOKUP(B4799,属性中转表!A:G,7,FALSE),属性中转表!$K$2:$P$21,6,0))&amp;IF(VLOOKUP(B4799,属性中转表!A:G,7,FALSE)&gt;=50,VLOOKUP(A4799,英雄数据表!A:K,9,0),IF(VLOOKUP(B4799,属性中转表!A:G,7,FALSE)&gt;=25,VLOOKUP(A4799,英雄数据表!A:K,5,0),""))</f>
        <v>"atk":600,"hp":10000,"undpspro":200,"pvpdpspro":150,"pvpundpspro":150,"speed":10</v>
      </c>
      <c r="J4799" s="20" t="str">
        <f>IF(I4799="","",属性中转表!$I$1&amp;(IF(VLOOKUP(B4799,属性中转表!A:G,7,FALSE)=0,0,VLOOKUP(VLOOKUP(B4799,属性中转表!A:G,7,FALSE),属性中转表!$K$2:$P$21,4,0)))+IFERROR(VLOOKUP(A4799,英雄数据表!A:K,IF(武魂!B4799&gt;=50,10,IF(武魂!B4799&gt;=25,6)),0),0))</f>
        <v>,"dpspro":200</v>
      </c>
      <c r="K4799" s="32" t="str">
        <f t="shared" si="318"/>
        <v>"atk":600,"hp":10000,"undpspro":200,"pvpdpspro":150,"pvpundpspro":150,"speed":10,"dpspro":200</v>
      </c>
      <c r="L4799" s="20" t="str">
        <f>IF(B4799&gt;=50,VLOOKUP(A4799,英雄数据表!A:L,11,FALSE),IF(B4799&gt;=25,VLOOKUP(A4799,英雄数据表!A:L,7,0),""))</f>
        <v>"3503602004"</v>
      </c>
      <c r="M4799" s="20" t="str">
        <f>IFERROR(VLOOKUP(B4799,属性中转表!$K$2:$O$21,5,FALSE),"")</f>
        <v/>
      </c>
      <c r="N4799" s="20" t="str">
        <f>IF(B4799=25,VLOOKUP(A4799,英雄数据表!A:L,8,FALSE),IF(B4799=50,VLOOKUP(A4799,英雄数据表!A:L,12,0),""))</f>
        <v/>
      </c>
    </row>
    <row r="4800" spans="1:14" x14ac:dyDescent="0.3">
      <c r="A4800" s="20">
        <v>35036</v>
      </c>
      <c r="B4800" s="21">
        <f t="shared" si="315"/>
        <v>99</v>
      </c>
      <c r="C4800" s="21">
        <v>5</v>
      </c>
      <c r="D4800" s="21">
        <f>VLOOKUP(A4800,英雄数据表!A:D,4,0)</f>
        <v>3</v>
      </c>
      <c r="E4800" s="20" t="str">
        <f>VLOOKUP(A4800,英雄数据表!A:C,3,0)</f>
        <v>深渊吞噬者</v>
      </c>
      <c r="F4800" s="20">
        <f t="shared" si="316"/>
        <v>35036</v>
      </c>
      <c r="G4800" s="20">
        <f t="shared" si="317"/>
        <v>35036</v>
      </c>
      <c r="H4800" s="21" t="str">
        <f>VLOOKUP(B4800,属性中转表!A:F,6,FALSE)</f>
        <v>"hp":448200,"atk":12450</v>
      </c>
      <c r="I4800" s="20" t="str">
        <f>IF(VLOOKUP(B4800,属性中转表!A:G,7,FALSE)=0,"",VLOOKUP(VLOOKUP(B4800,属性中转表!A:G,7,FALSE),属性中转表!$K$2:$P$21,6,0))&amp;IF(VLOOKUP(B4800,属性中转表!A:G,7,FALSE)&gt;=50,VLOOKUP(A4800,英雄数据表!A:K,9,0),IF(VLOOKUP(B4800,属性中转表!A:G,7,FALSE)&gt;=25,VLOOKUP(A4800,英雄数据表!A:K,5,0),""))</f>
        <v>"atk":600,"hp":10000,"undpspro":200,"pvpdpspro":150,"pvpundpspro":150,"speed":10</v>
      </c>
      <c r="J4800" s="20" t="str">
        <f>IF(I4800="","",属性中转表!$I$1&amp;(IF(VLOOKUP(B4800,属性中转表!A:G,7,FALSE)=0,0,VLOOKUP(VLOOKUP(B4800,属性中转表!A:G,7,FALSE),属性中转表!$K$2:$P$21,4,0)))+IFERROR(VLOOKUP(A4800,英雄数据表!A:K,IF(武魂!B4800&gt;=50,10,IF(武魂!B4800&gt;=25,6)),0),0))</f>
        <v>,"dpspro":200</v>
      </c>
      <c r="K4800" s="32" t="str">
        <f t="shared" si="318"/>
        <v>"atk":600,"hp":10000,"undpspro":200,"pvpdpspro":150,"pvpundpspro":150,"speed":10,"dpspro":200</v>
      </c>
      <c r="L4800" s="20" t="str">
        <f>IF(B4800&gt;=50,VLOOKUP(A4800,英雄数据表!A:L,11,FALSE),IF(B4800&gt;=25,VLOOKUP(A4800,英雄数据表!A:L,7,0),""))</f>
        <v>"3503602004"</v>
      </c>
      <c r="M4800" s="20" t="str">
        <f>IFERROR(VLOOKUP(B4800,属性中转表!$K$2:$O$21,5,FALSE),"")</f>
        <v/>
      </c>
      <c r="N4800" s="20" t="str">
        <f>IF(B4800=25,VLOOKUP(A4800,英雄数据表!A:L,8,FALSE),IF(B4800=50,VLOOKUP(A4800,英雄数据表!A:L,12,0),""))</f>
        <v/>
      </c>
    </row>
    <row r="4801" spans="1:14" x14ac:dyDescent="0.3">
      <c r="A4801" s="20">
        <v>35036</v>
      </c>
      <c r="B4801" s="21">
        <f t="shared" si="315"/>
        <v>100</v>
      </c>
      <c r="C4801" s="21">
        <v>5</v>
      </c>
      <c r="D4801" s="21">
        <f>VLOOKUP(A4801,英雄数据表!A:D,4,0)</f>
        <v>3</v>
      </c>
      <c r="E4801" s="20" t="str">
        <f>VLOOKUP(A4801,英雄数据表!A:C,3,0)</f>
        <v>深渊吞噬者</v>
      </c>
      <c r="F4801" s="20">
        <f t="shared" si="316"/>
        <v>35036</v>
      </c>
      <c r="G4801" s="20">
        <f t="shared" si="317"/>
        <v>35036</v>
      </c>
      <c r="H4801" s="21" t="str">
        <f>VLOOKUP(B4801,属性中转表!A:F,6,FALSE)</f>
        <v>"hp":453600,"atk":12600</v>
      </c>
      <c r="I4801" s="20" t="str">
        <f>IF(VLOOKUP(B4801,属性中转表!A:G,7,FALSE)=0,"",VLOOKUP(VLOOKUP(B4801,属性中转表!A:G,7,FALSE),属性中转表!$K$2:$P$21,6,0))&amp;IF(VLOOKUP(B4801,属性中转表!A:G,7,FALSE)&gt;=50,VLOOKUP(A4801,英雄数据表!A:K,9,0),IF(VLOOKUP(B4801,属性中转表!A:G,7,FALSE)&gt;=25,VLOOKUP(A4801,英雄数据表!A:K,5,0),""))</f>
        <v>"atk":900,"hp":15000,"undpspro":200,"pvpdpspro":150,"pvpundpspro":150,"speed":20</v>
      </c>
      <c r="J4801" s="20" t="str">
        <f>IF(I4801="","",属性中转表!$I$1&amp;(IF(VLOOKUP(B4801,属性中转表!A:G,7,FALSE)=0,0,VLOOKUP(VLOOKUP(B4801,属性中转表!A:G,7,FALSE),属性中转表!$K$2:$P$21,4,0)))+IFERROR(VLOOKUP(A4801,英雄数据表!A:K,IF(武魂!B4801&gt;=50,10,IF(武魂!B4801&gt;=25,6)),0),0))</f>
        <v>,"dpspro":200</v>
      </c>
      <c r="K4801" s="32" t="str">
        <f t="shared" si="318"/>
        <v>"atk":900,"hp":15000,"undpspro":200,"pvpdpspro":150,"pvpundpspro":150,"speed":20,"dpspro":200</v>
      </c>
      <c r="L4801" s="20" t="str">
        <f>IF(B4801&gt;=50,VLOOKUP(A4801,英雄数据表!A:L,11,FALSE),IF(B4801&gt;=25,VLOOKUP(A4801,英雄数据表!A:L,7,0),""))</f>
        <v>"3503602004"</v>
      </c>
      <c r="M4801" s="20" t="str">
        <f>IFERROR(VLOOKUP(B4801,属性中转表!$K$2:$O$21,5,FALSE),"")</f>
        <v>"speed":10,"atk":300,"hp":5000</v>
      </c>
      <c r="N4801" s="20" t="str">
        <f>IF(B4801=25,VLOOKUP(A4801,英雄数据表!A:L,8,FALSE),IF(B4801=50,VLOOKUP(A4801,英雄数据表!A:L,12,0),""))</f>
        <v/>
      </c>
    </row>
    <row r="4802" spans="1:14" x14ac:dyDescent="0.3">
      <c r="A4802" s="20">
        <v>35046</v>
      </c>
      <c r="B4802" s="21">
        <f t="shared" si="315"/>
        <v>1</v>
      </c>
      <c r="C4802" s="21">
        <v>5</v>
      </c>
      <c r="D4802" s="21">
        <f>VLOOKUP(A4802,英雄数据表!A:D,4,0)</f>
        <v>3</v>
      </c>
      <c r="E4802" s="20" t="str">
        <f>VLOOKUP(A4802,英雄数据表!A:C,3,0)</f>
        <v>邪能斩斧</v>
      </c>
      <c r="F4802" s="20">
        <f t="shared" si="316"/>
        <v>35046</v>
      </c>
      <c r="G4802" s="20">
        <f t="shared" si="317"/>
        <v>35046</v>
      </c>
      <c r="H4802" s="21" t="str">
        <f>VLOOKUP(B4802,属性中转表!A:F,6,FALSE)</f>
        <v>"hp":5400,"atk":150</v>
      </c>
      <c r="I4802" s="20" t="str">
        <f>IF(VLOOKUP(B4802,属性中转表!A:G,7,FALSE)=0,"",VLOOKUP(VLOOKUP(B4802,属性中转表!A:G,7,FALSE),属性中转表!$K$2:$P$21,6,0))&amp;IF(VLOOKUP(B4802,属性中转表!A:G,7,FALSE)&gt;=50,VLOOKUP(A4802,英雄数据表!A:K,9,0),IF(VLOOKUP(B4802,属性中转表!A:G,7,FALSE)&gt;=25,VLOOKUP(A4802,英雄数据表!A:K,5,0),""))</f>
        <v/>
      </c>
      <c r="J4802" s="20" t="str">
        <f>IF(I4802="","",属性中转表!$I$1&amp;(IF(VLOOKUP(B4802,属性中转表!A:G,7,FALSE)=0,0,VLOOKUP(VLOOKUP(B4802,属性中转表!A:G,7,FALSE),属性中转表!$K$2:$P$21,4,0)))+IFERROR(VLOOKUP(A4802,英雄数据表!A:K,IF(武魂!B4802&gt;=50,10,IF(武魂!B4802&gt;=25,6)),0),0))</f>
        <v/>
      </c>
      <c r="K4802" s="32" t="str">
        <f t="shared" si="318"/>
        <v/>
      </c>
      <c r="L4802" s="20" t="str">
        <f>IF(B4802&gt;=50,VLOOKUP(A4802,英雄数据表!A:L,11,FALSE),IF(B4802&gt;=25,VLOOKUP(A4802,英雄数据表!A:L,7,0),""))</f>
        <v/>
      </c>
      <c r="M4802" s="20" t="str">
        <f>IFERROR(VLOOKUP(B4802,属性中转表!$K$2:$O$21,5,FALSE),"")</f>
        <v/>
      </c>
      <c r="N4802" s="20" t="str">
        <f>IF(B4802=25,VLOOKUP(A4802,英雄数据表!A:L,8,FALSE),IF(B4802=50,VLOOKUP(A4802,英雄数据表!A:L,12,0),""))</f>
        <v/>
      </c>
    </row>
    <row r="4803" spans="1:14" x14ac:dyDescent="0.3">
      <c r="A4803" s="20">
        <v>35046</v>
      </c>
      <c r="B4803" s="21">
        <f t="shared" si="315"/>
        <v>2</v>
      </c>
      <c r="C4803" s="21">
        <v>5</v>
      </c>
      <c r="D4803" s="21">
        <f>VLOOKUP(A4803,英雄数据表!A:D,4,0)</f>
        <v>3</v>
      </c>
      <c r="E4803" s="20" t="str">
        <f>VLOOKUP(A4803,英雄数据表!A:C,3,0)</f>
        <v>邪能斩斧</v>
      </c>
      <c r="F4803" s="20">
        <f t="shared" si="316"/>
        <v>35046</v>
      </c>
      <c r="G4803" s="20">
        <f t="shared" si="317"/>
        <v>35046</v>
      </c>
      <c r="H4803" s="21" t="str">
        <f>VLOOKUP(B4803,属性中转表!A:F,6,FALSE)</f>
        <v>"hp":7200,"atk":200</v>
      </c>
      <c r="I4803" s="20" t="str">
        <f>IF(VLOOKUP(B4803,属性中转表!A:G,7,FALSE)=0,"",VLOOKUP(VLOOKUP(B4803,属性中转表!A:G,7,FALSE),属性中转表!$K$2:$P$21,6,0))&amp;IF(VLOOKUP(B4803,属性中转表!A:G,7,FALSE)&gt;=50,VLOOKUP(A4803,英雄数据表!A:K,9,0),IF(VLOOKUP(B4803,属性中转表!A:G,7,FALSE)&gt;=25,VLOOKUP(A4803,英雄数据表!A:K,5,0),""))</f>
        <v/>
      </c>
      <c r="J4803" s="20" t="str">
        <f>IF(I4803="","",属性中转表!$I$1&amp;(IF(VLOOKUP(B4803,属性中转表!A:G,7,FALSE)=0,0,VLOOKUP(VLOOKUP(B4803,属性中转表!A:G,7,FALSE),属性中转表!$K$2:$P$21,4,0)))+IFERROR(VLOOKUP(A4803,英雄数据表!A:K,IF(武魂!B4803&gt;=50,10,IF(武魂!B4803&gt;=25,6)),0),0))</f>
        <v/>
      </c>
      <c r="K4803" s="32" t="str">
        <f t="shared" si="318"/>
        <v/>
      </c>
      <c r="L4803" s="20" t="str">
        <f>IF(B4803&gt;=50,VLOOKUP(A4803,英雄数据表!A:L,11,FALSE),IF(B4803&gt;=25,VLOOKUP(A4803,英雄数据表!A:L,7,0),""))</f>
        <v/>
      </c>
      <c r="M4803" s="20" t="str">
        <f>IFERROR(VLOOKUP(B4803,属性中转表!$K$2:$O$21,5,FALSE),"")</f>
        <v/>
      </c>
      <c r="N4803" s="20" t="str">
        <f>IF(B4803=25,VLOOKUP(A4803,英雄数据表!A:L,8,FALSE),IF(B4803=50,VLOOKUP(A4803,英雄数据表!A:L,12,0),""))</f>
        <v/>
      </c>
    </row>
    <row r="4804" spans="1:14" x14ac:dyDescent="0.3">
      <c r="A4804" s="20">
        <v>35046</v>
      </c>
      <c r="B4804" s="21">
        <f t="shared" si="315"/>
        <v>3</v>
      </c>
      <c r="C4804" s="21">
        <v>5</v>
      </c>
      <c r="D4804" s="21">
        <f>VLOOKUP(A4804,英雄数据表!A:D,4,0)</f>
        <v>3</v>
      </c>
      <c r="E4804" s="20" t="str">
        <f>VLOOKUP(A4804,英雄数据表!A:C,3,0)</f>
        <v>邪能斩斧</v>
      </c>
      <c r="F4804" s="20">
        <f t="shared" si="316"/>
        <v>35046</v>
      </c>
      <c r="G4804" s="20">
        <f t="shared" si="317"/>
        <v>35046</v>
      </c>
      <c r="H4804" s="21" t="str">
        <f>VLOOKUP(B4804,属性中转表!A:F,6,FALSE)</f>
        <v>"hp":9000,"atk":250</v>
      </c>
      <c r="I4804" s="20" t="str">
        <f>IF(VLOOKUP(B4804,属性中转表!A:G,7,FALSE)=0,"",VLOOKUP(VLOOKUP(B4804,属性中转表!A:G,7,FALSE),属性中转表!$K$2:$P$21,6,0))&amp;IF(VLOOKUP(B4804,属性中转表!A:G,7,FALSE)&gt;=50,VLOOKUP(A4804,英雄数据表!A:K,9,0),IF(VLOOKUP(B4804,属性中转表!A:G,7,FALSE)&gt;=25,VLOOKUP(A4804,英雄数据表!A:K,5,0),""))</f>
        <v/>
      </c>
      <c r="J4804" s="20" t="str">
        <f>IF(I4804="","",属性中转表!$I$1&amp;(IF(VLOOKUP(B4804,属性中转表!A:G,7,FALSE)=0,0,VLOOKUP(VLOOKUP(B4804,属性中转表!A:G,7,FALSE),属性中转表!$K$2:$P$21,4,0)))+IFERROR(VLOOKUP(A4804,英雄数据表!A:K,IF(武魂!B4804&gt;=50,10,IF(武魂!B4804&gt;=25,6)),0),0))</f>
        <v/>
      </c>
      <c r="K4804" s="32" t="str">
        <f t="shared" si="318"/>
        <v/>
      </c>
      <c r="L4804" s="20" t="str">
        <f>IF(B4804&gt;=50,VLOOKUP(A4804,英雄数据表!A:L,11,FALSE),IF(B4804&gt;=25,VLOOKUP(A4804,英雄数据表!A:L,7,0),""))</f>
        <v/>
      </c>
      <c r="M4804" s="20" t="str">
        <f>IFERROR(VLOOKUP(B4804,属性中转表!$K$2:$O$21,5,FALSE),"")</f>
        <v/>
      </c>
      <c r="N4804" s="20" t="str">
        <f>IF(B4804=25,VLOOKUP(A4804,英雄数据表!A:L,8,FALSE),IF(B4804=50,VLOOKUP(A4804,英雄数据表!A:L,12,0),""))</f>
        <v/>
      </c>
    </row>
    <row r="4805" spans="1:14" x14ac:dyDescent="0.3">
      <c r="A4805" s="20">
        <v>35046</v>
      </c>
      <c r="B4805" s="21">
        <f t="shared" si="315"/>
        <v>4</v>
      </c>
      <c r="C4805" s="21">
        <v>5</v>
      </c>
      <c r="D4805" s="21">
        <f>VLOOKUP(A4805,英雄数据表!A:D,4,0)</f>
        <v>3</v>
      </c>
      <c r="E4805" s="20" t="str">
        <f>VLOOKUP(A4805,英雄数据表!A:C,3,0)</f>
        <v>邪能斩斧</v>
      </c>
      <c r="F4805" s="20">
        <f t="shared" si="316"/>
        <v>35046</v>
      </c>
      <c r="G4805" s="20">
        <f t="shared" si="317"/>
        <v>35046</v>
      </c>
      <c r="H4805" s="21" t="str">
        <f>VLOOKUP(B4805,属性中转表!A:F,6,FALSE)</f>
        <v>"hp":10800,"atk":300</v>
      </c>
      <c r="I4805" s="20" t="str">
        <f>IF(VLOOKUP(B4805,属性中转表!A:G,7,FALSE)=0,"",VLOOKUP(VLOOKUP(B4805,属性中转表!A:G,7,FALSE),属性中转表!$K$2:$P$21,6,0))&amp;IF(VLOOKUP(B4805,属性中转表!A:G,7,FALSE)&gt;=50,VLOOKUP(A4805,英雄数据表!A:K,9,0),IF(VLOOKUP(B4805,属性中转表!A:G,7,FALSE)&gt;=25,VLOOKUP(A4805,英雄数据表!A:K,5,0),""))</f>
        <v/>
      </c>
      <c r="J4805" s="20" t="str">
        <f>IF(I4805="","",属性中转表!$I$1&amp;(IF(VLOOKUP(B4805,属性中转表!A:G,7,FALSE)=0,0,VLOOKUP(VLOOKUP(B4805,属性中转表!A:G,7,FALSE),属性中转表!$K$2:$P$21,4,0)))+IFERROR(VLOOKUP(A4805,英雄数据表!A:K,IF(武魂!B4805&gt;=50,10,IF(武魂!B4805&gt;=25,6)),0),0))</f>
        <v/>
      </c>
      <c r="K4805" s="32" t="str">
        <f t="shared" si="318"/>
        <v/>
      </c>
      <c r="L4805" s="20" t="str">
        <f>IF(B4805&gt;=50,VLOOKUP(A4805,英雄数据表!A:L,11,FALSE),IF(B4805&gt;=25,VLOOKUP(A4805,英雄数据表!A:L,7,0),""))</f>
        <v/>
      </c>
      <c r="M4805" s="20" t="str">
        <f>IFERROR(VLOOKUP(B4805,属性中转表!$K$2:$O$21,5,FALSE),"")</f>
        <v/>
      </c>
      <c r="N4805" s="20" t="str">
        <f>IF(B4805=25,VLOOKUP(A4805,英雄数据表!A:L,8,FALSE),IF(B4805=50,VLOOKUP(A4805,英雄数据表!A:L,12,0),""))</f>
        <v/>
      </c>
    </row>
    <row r="4806" spans="1:14" x14ac:dyDescent="0.3">
      <c r="A4806" s="20">
        <v>35046</v>
      </c>
      <c r="B4806" s="21">
        <f t="shared" si="315"/>
        <v>5</v>
      </c>
      <c r="C4806" s="21">
        <v>5</v>
      </c>
      <c r="D4806" s="21">
        <f>VLOOKUP(A4806,英雄数据表!A:D,4,0)</f>
        <v>3</v>
      </c>
      <c r="E4806" s="20" t="str">
        <f>VLOOKUP(A4806,英雄数据表!A:C,3,0)</f>
        <v>邪能斩斧</v>
      </c>
      <c r="F4806" s="20">
        <f t="shared" si="316"/>
        <v>35046</v>
      </c>
      <c r="G4806" s="20">
        <f t="shared" si="317"/>
        <v>35046</v>
      </c>
      <c r="H4806" s="21" t="str">
        <f>VLOOKUP(B4806,属性中转表!A:F,6,FALSE)</f>
        <v>"hp":12600,"atk":350</v>
      </c>
      <c r="I4806" s="20" t="str">
        <f>IF(VLOOKUP(B4806,属性中转表!A:G,7,FALSE)=0,"",VLOOKUP(VLOOKUP(B4806,属性中转表!A:G,7,FALSE),属性中转表!$K$2:$P$21,6,0))&amp;IF(VLOOKUP(B4806,属性中转表!A:G,7,FALSE)&gt;=50,VLOOKUP(A4806,英雄数据表!A:K,9,0),IF(VLOOKUP(B4806,属性中转表!A:G,7,FALSE)&gt;=25,VLOOKUP(A4806,英雄数据表!A:K,5,0),""))</f>
        <v>"atk":300</v>
      </c>
      <c r="J4806" s="20" t="str">
        <f>IF(I4806="","",属性中转表!$I$1&amp;(IF(VLOOKUP(B4806,属性中转表!A:G,7,FALSE)=0,0,VLOOKUP(VLOOKUP(B4806,属性中转表!A:G,7,FALSE),属性中转表!$K$2:$P$21,4,0)))+IFERROR(VLOOKUP(A4806,英雄数据表!A:K,IF(武魂!B4806&gt;=50,10,IF(武魂!B4806&gt;=25,6)),0),0))</f>
        <v>,"dpspro":0</v>
      </c>
      <c r="K4806" s="32" t="str">
        <f t="shared" si="318"/>
        <v>"atk":300,"dpspro":0</v>
      </c>
      <c r="L4806" s="20" t="str">
        <f>IF(B4806&gt;=50,VLOOKUP(A4806,英雄数据表!A:L,11,FALSE),IF(B4806&gt;=25,VLOOKUP(A4806,英雄数据表!A:L,7,0),""))</f>
        <v/>
      </c>
      <c r="M4806" s="20" t="str">
        <f>IFERROR(VLOOKUP(B4806,属性中转表!$K$2:$O$21,5,FALSE),"")</f>
        <v>"atk":300</v>
      </c>
      <c r="N4806" s="20" t="str">
        <f>IF(B4806=25,VLOOKUP(A4806,英雄数据表!A:L,8,FALSE),IF(B4806=50,VLOOKUP(A4806,英雄数据表!A:L,12,0),""))</f>
        <v/>
      </c>
    </row>
    <row r="4807" spans="1:14" x14ac:dyDescent="0.3">
      <c r="A4807" s="20">
        <v>35046</v>
      </c>
      <c r="B4807" s="21">
        <f t="shared" ref="B4807:B4870" si="319">IF(A4807=A4806,B4806+1,1)</f>
        <v>6</v>
      </c>
      <c r="C4807" s="21">
        <v>5</v>
      </c>
      <c r="D4807" s="21">
        <f>VLOOKUP(A4807,英雄数据表!A:D,4,0)</f>
        <v>3</v>
      </c>
      <c r="E4807" s="20" t="str">
        <f>VLOOKUP(A4807,英雄数据表!A:C,3,0)</f>
        <v>邪能斩斧</v>
      </c>
      <c r="F4807" s="20">
        <f t="shared" ref="F4807:F4870" si="320">A4807</f>
        <v>35046</v>
      </c>
      <c r="G4807" s="20">
        <f t="shared" ref="G4807:G4870" si="321">A4807</f>
        <v>35046</v>
      </c>
      <c r="H4807" s="21" t="str">
        <f>VLOOKUP(B4807,属性中转表!A:F,6,FALSE)</f>
        <v>"hp":14400,"atk":400</v>
      </c>
      <c r="I4807" s="20" t="str">
        <f>IF(VLOOKUP(B4807,属性中转表!A:G,7,FALSE)=0,"",VLOOKUP(VLOOKUP(B4807,属性中转表!A:G,7,FALSE),属性中转表!$K$2:$P$21,6,0))&amp;IF(VLOOKUP(B4807,属性中转表!A:G,7,FALSE)&gt;=50,VLOOKUP(A4807,英雄数据表!A:K,9,0),IF(VLOOKUP(B4807,属性中转表!A:G,7,FALSE)&gt;=25,VLOOKUP(A4807,英雄数据表!A:K,5,0),""))</f>
        <v>"atk":300</v>
      </c>
      <c r="J4807" s="20" t="str">
        <f>IF(I4807="","",属性中转表!$I$1&amp;(IF(VLOOKUP(B4807,属性中转表!A:G,7,FALSE)=0,0,VLOOKUP(VLOOKUP(B4807,属性中转表!A:G,7,FALSE),属性中转表!$K$2:$P$21,4,0)))+IFERROR(VLOOKUP(A4807,英雄数据表!A:K,IF(武魂!B4807&gt;=50,10,IF(武魂!B4807&gt;=25,6)),0),0))</f>
        <v>,"dpspro":0</v>
      </c>
      <c r="K4807" s="32" t="str">
        <f t="shared" si="318"/>
        <v>"atk":300,"dpspro":0</v>
      </c>
      <c r="L4807" s="20" t="str">
        <f>IF(B4807&gt;=50,VLOOKUP(A4807,英雄数据表!A:L,11,FALSE),IF(B4807&gt;=25,VLOOKUP(A4807,英雄数据表!A:L,7,0),""))</f>
        <v/>
      </c>
      <c r="M4807" s="20" t="str">
        <f>IFERROR(VLOOKUP(B4807,属性中转表!$K$2:$O$21,5,FALSE),"")</f>
        <v/>
      </c>
      <c r="N4807" s="20" t="str">
        <f>IF(B4807=25,VLOOKUP(A4807,英雄数据表!A:L,8,FALSE),IF(B4807=50,VLOOKUP(A4807,英雄数据表!A:L,12,0),""))</f>
        <v/>
      </c>
    </row>
    <row r="4808" spans="1:14" x14ac:dyDescent="0.3">
      <c r="A4808" s="20">
        <v>35046</v>
      </c>
      <c r="B4808" s="21">
        <f t="shared" si="319"/>
        <v>7</v>
      </c>
      <c r="C4808" s="21">
        <v>5</v>
      </c>
      <c r="D4808" s="21">
        <f>VLOOKUP(A4808,英雄数据表!A:D,4,0)</f>
        <v>3</v>
      </c>
      <c r="E4808" s="20" t="str">
        <f>VLOOKUP(A4808,英雄数据表!A:C,3,0)</f>
        <v>邪能斩斧</v>
      </c>
      <c r="F4808" s="20">
        <f t="shared" si="320"/>
        <v>35046</v>
      </c>
      <c r="G4808" s="20">
        <f t="shared" si="321"/>
        <v>35046</v>
      </c>
      <c r="H4808" s="21" t="str">
        <f>VLOOKUP(B4808,属性中转表!A:F,6,FALSE)</f>
        <v>"hp":16200,"atk":450</v>
      </c>
      <c r="I4808" s="20" t="str">
        <f>IF(VLOOKUP(B4808,属性中转表!A:G,7,FALSE)=0,"",VLOOKUP(VLOOKUP(B4808,属性中转表!A:G,7,FALSE),属性中转表!$K$2:$P$21,6,0))&amp;IF(VLOOKUP(B4808,属性中转表!A:G,7,FALSE)&gt;=50,VLOOKUP(A4808,英雄数据表!A:K,9,0),IF(VLOOKUP(B4808,属性中转表!A:G,7,FALSE)&gt;=25,VLOOKUP(A4808,英雄数据表!A:K,5,0),""))</f>
        <v>"atk":300</v>
      </c>
      <c r="J4808" s="20" t="str">
        <f>IF(I4808="","",属性中转表!$I$1&amp;(IF(VLOOKUP(B4808,属性中转表!A:G,7,FALSE)=0,0,VLOOKUP(VLOOKUP(B4808,属性中转表!A:G,7,FALSE),属性中转表!$K$2:$P$21,4,0)))+IFERROR(VLOOKUP(A4808,英雄数据表!A:K,IF(武魂!B4808&gt;=50,10,IF(武魂!B4808&gt;=25,6)),0),0))</f>
        <v>,"dpspro":0</v>
      </c>
      <c r="K4808" s="32" t="str">
        <f t="shared" si="318"/>
        <v>"atk":300,"dpspro":0</v>
      </c>
      <c r="L4808" s="20" t="str">
        <f>IF(B4808&gt;=50,VLOOKUP(A4808,英雄数据表!A:L,11,FALSE),IF(B4808&gt;=25,VLOOKUP(A4808,英雄数据表!A:L,7,0),""))</f>
        <v/>
      </c>
      <c r="M4808" s="20" t="str">
        <f>IFERROR(VLOOKUP(B4808,属性中转表!$K$2:$O$21,5,FALSE),"")</f>
        <v/>
      </c>
      <c r="N4808" s="20" t="str">
        <f>IF(B4808=25,VLOOKUP(A4808,英雄数据表!A:L,8,FALSE),IF(B4808=50,VLOOKUP(A4808,英雄数据表!A:L,12,0),""))</f>
        <v/>
      </c>
    </row>
    <row r="4809" spans="1:14" x14ac:dyDescent="0.3">
      <c r="A4809" s="20">
        <v>35046</v>
      </c>
      <c r="B4809" s="21">
        <f t="shared" si="319"/>
        <v>8</v>
      </c>
      <c r="C4809" s="21">
        <v>5</v>
      </c>
      <c r="D4809" s="21">
        <f>VLOOKUP(A4809,英雄数据表!A:D,4,0)</f>
        <v>3</v>
      </c>
      <c r="E4809" s="20" t="str">
        <f>VLOOKUP(A4809,英雄数据表!A:C,3,0)</f>
        <v>邪能斩斧</v>
      </c>
      <c r="F4809" s="20">
        <f t="shared" si="320"/>
        <v>35046</v>
      </c>
      <c r="G4809" s="20">
        <f t="shared" si="321"/>
        <v>35046</v>
      </c>
      <c r="H4809" s="21" t="str">
        <f>VLOOKUP(B4809,属性中转表!A:F,6,FALSE)</f>
        <v>"hp":18000,"atk":500</v>
      </c>
      <c r="I4809" s="20" t="str">
        <f>IF(VLOOKUP(B4809,属性中转表!A:G,7,FALSE)=0,"",VLOOKUP(VLOOKUP(B4809,属性中转表!A:G,7,FALSE),属性中转表!$K$2:$P$21,6,0))&amp;IF(VLOOKUP(B4809,属性中转表!A:G,7,FALSE)&gt;=50,VLOOKUP(A4809,英雄数据表!A:K,9,0),IF(VLOOKUP(B4809,属性中转表!A:G,7,FALSE)&gt;=25,VLOOKUP(A4809,英雄数据表!A:K,5,0),""))</f>
        <v>"atk":300</v>
      </c>
      <c r="J4809" s="20" t="str">
        <f>IF(I4809="","",属性中转表!$I$1&amp;(IF(VLOOKUP(B4809,属性中转表!A:G,7,FALSE)=0,0,VLOOKUP(VLOOKUP(B4809,属性中转表!A:G,7,FALSE),属性中转表!$K$2:$P$21,4,0)))+IFERROR(VLOOKUP(A4809,英雄数据表!A:K,IF(武魂!B4809&gt;=50,10,IF(武魂!B4809&gt;=25,6)),0),0))</f>
        <v>,"dpspro":0</v>
      </c>
      <c r="K4809" s="32" t="str">
        <f t="shared" si="318"/>
        <v>"atk":300,"dpspro":0</v>
      </c>
      <c r="L4809" s="20" t="str">
        <f>IF(B4809&gt;=50,VLOOKUP(A4809,英雄数据表!A:L,11,FALSE),IF(B4809&gt;=25,VLOOKUP(A4809,英雄数据表!A:L,7,0),""))</f>
        <v/>
      </c>
      <c r="M4809" s="20" t="str">
        <f>IFERROR(VLOOKUP(B4809,属性中转表!$K$2:$O$21,5,FALSE),"")</f>
        <v/>
      </c>
      <c r="N4809" s="20" t="str">
        <f>IF(B4809=25,VLOOKUP(A4809,英雄数据表!A:L,8,FALSE),IF(B4809=50,VLOOKUP(A4809,英雄数据表!A:L,12,0),""))</f>
        <v/>
      </c>
    </row>
    <row r="4810" spans="1:14" x14ac:dyDescent="0.3">
      <c r="A4810" s="20">
        <v>35046</v>
      </c>
      <c r="B4810" s="21">
        <f t="shared" si="319"/>
        <v>9</v>
      </c>
      <c r="C4810" s="21">
        <v>5</v>
      </c>
      <c r="D4810" s="21">
        <f>VLOOKUP(A4810,英雄数据表!A:D,4,0)</f>
        <v>3</v>
      </c>
      <c r="E4810" s="20" t="str">
        <f>VLOOKUP(A4810,英雄数据表!A:C,3,0)</f>
        <v>邪能斩斧</v>
      </c>
      <c r="F4810" s="20">
        <f t="shared" si="320"/>
        <v>35046</v>
      </c>
      <c r="G4810" s="20">
        <f t="shared" si="321"/>
        <v>35046</v>
      </c>
      <c r="H4810" s="21" t="str">
        <f>VLOOKUP(B4810,属性中转表!A:F,6,FALSE)</f>
        <v>"hp":19800,"atk":550</v>
      </c>
      <c r="I4810" s="20" t="str">
        <f>IF(VLOOKUP(B4810,属性中转表!A:G,7,FALSE)=0,"",VLOOKUP(VLOOKUP(B4810,属性中转表!A:G,7,FALSE),属性中转表!$K$2:$P$21,6,0))&amp;IF(VLOOKUP(B4810,属性中转表!A:G,7,FALSE)&gt;=50,VLOOKUP(A4810,英雄数据表!A:K,9,0),IF(VLOOKUP(B4810,属性中转表!A:G,7,FALSE)&gt;=25,VLOOKUP(A4810,英雄数据表!A:K,5,0),""))</f>
        <v>"atk":300</v>
      </c>
      <c r="J4810" s="20" t="str">
        <f>IF(I4810="","",属性中转表!$I$1&amp;(IF(VLOOKUP(B4810,属性中转表!A:G,7,FALSE)=0,0,VLOOKUP(VLOOKUP(B4810,属性中转表!A:G,7,FALSE),属性中转表!$K$2:$P$21,4,0)))+IFERROR(VLOOKUP(A4810,英雄数据表!A:K,IF(武魂!B4810&gt;=50,10,IF(武魂!B4810&gt;=25,6)),0),0))</f>
        <v>,"dpspro":0</v>
      </c>
      <c r="K4810" s="32" t="str">
        <f t="shared" si="318"/>
        <v>"atk":300,"dpspro":0</v>
      </c>
      <c r="L4810" s="20" t="str">
        <f>IF(B4810&gt;=50,VLOOKUP(A4810,英雄数据表!A:L,11,FALSE),IF(B4810&gt;=25,VLOOKUP(A4810,英雄数据表!A:L,7,0),""))</f>
        <v/>
      </c>
      <c r="M4810" s="20" t="str">
        <f>IFERROR(VLOOKUP(B4810,属性中转表!$K$2:$O$21,5,FALSE),"")</f>
        <v/>
      </c>
      <c r="N4810" s="20" t="str">
        <f>IF(B4810=25,VLOOKUP(A4810,英雄数据表!A:L,8,FALSE),IF(B4810=50,VLOOKUP(A4810,英雄数据表!A:L,12,0),""))</f>
        <v/>
      </c>
    </row>
    <row r="4811" spans="1:14" x14ac:dyDescent="0.3">
      <c r="A4811" s="20">
        <v>35046</v>
      </c>
      <c r="B4811" s="21">
        <f t="shared" si="319"/>
        <v>10</v>
      </c>
      <c r="C4811" s="21">
        <v>5</v>
      </c>
      <c r="D4811" s="21">
        <f>VLOOKUP(A4811,英雄数据表!A:D,4,0)</f>
        <v>3</v>
      </c>
      <c r="E4811" s="20" t="str">
        <f>VLOOKUP(A4811,英雄数据表!A:C,3,0)</f>
        <v>邪能斩斧</v>
      </c>
      <c r="F4811" s="20">
        <f t="shared" si="320"/>
        <v>35046</v>
      </c>
      <c r="G4811" s="20">
        <f t="shared" si="321"/>
        <v>35046</v>
      </c>
      <c r="H4811" s="21" t="str">
        <f>VLOOKUP(B4811,属性中转表!A:F,6,FALSE)</f>
        <v>"hp":21600,"atk":600</v>
      </c>
      <c r="I4811" s="20" t="str">
        <f>IF(VLOOKUP(B4811,属性中转表!A:G,7,FALSE)=0,"",VLOOKUP(VLOOKUP(B4811,属性中转表!A:G,7,FALSE),属性中转表!$K$2:$P$21,6,0))&amp;IF(VLOOKUP(B4811,属性中转表!A:G,7,FALSE)&gt;=50,VLOOKUP(A4811,英雄数据表!A:K,9,0),IF(VLOOKUP(B4811,属性中转表!A:G,7,FALSE)&gt;=25,VLOOKUP(A4811,英雄数据表!A:K,5,0),""))</f>
        <v>"atk":300,"hp":5000</v>
      </c>
      <c r="J4811" s="20" t="str">
        <f>IF(I4811="","",属性中转表!$I$1&amp;(IF(VLOOKUP(B4811,属性中转表!A:G,7,FALSE)=0,0,VLOOKUP(VLOOKUP(B4811,属性中转表!A:G,7,FALSE),属性中转表!$K$2:$P$21,4,0)))+IFERROR(VLOOKUP(A4811,英雄数据表!A:K,IF(武魂!B4811&gt;=50,10,IF(武魂!B4811&gt;=25,6)),0),0))</f>
        <v>,"dpspro":0</v>
      </c>
      <c r="K4811" s="32" t="str">
        <f t="shared" si="318"/>
        <v>"atk":300,"hp":5000,"dpspro":0</v>
      </c>
      <c r="L4811" s="20" t="str">
        <f>IF(B4811&gt;=50,VLOOKUP(A4811,英雄数据表!A:L,11,FALSE),IF(B4811&gt;=25,VLOOKUP(A4811,英雄数据表!A:L,7,0),""))</f>
        <v/>
      </c>
      <c r="M4811" s="20" t="str">
        <f>IFERROR(VLOOKUP(B4811,属性中转表!$K$2:$O$21,5,FALSE),"")</f>
        <v>"hp":5000</v>
      </c>
      <c r="N4811" s="20" t="str">
        <f>IF(B4811=25,VLOOKUP(A4811,英雄数据表!A:L,8,FALSE),IF(B4811=50,VLOOKUP(A4811,英雄数据表!A:L,12,0),""))</f>
        <v/>
      </c>
    </row>
    <row r="4812" spans="1:14" x14ac:dyDescent="0.3">
      <c r="A4812" s="20">
        <v>35046</v>
      </c>
      <c r="B4812" s="21">
        <f t="shared" si="319"/>
        <v>11</v>
      </c>
      <c r="C4812" s="21">
        <v>5</v>
      </c>
      <c r="D4812" s="21">
        <f>VLOOKUP(A4812,英雄数据表!A:D,4,0)</f>
        <v>3</v>
      </c>
      <c r="E4812" s="20" t="str">
        <f>VLOOKUP(A4812,英雄数据表!A:C,3,0)</f>
        <v>邪能斩斧</v>
      </c>
      <c r="F4812" s="20">
        <f t="shared" si="320"/>
        <v>35046</v>
      </c>
      <c r="G4812" s="20">
        <f t="shared" si="321"/>
        <v>35046</v>
      </c>
      <c r="H4812" s="21" t="str">
        <f>VLOOKUP(B4812,属性中转表!A:F,6,FALSE)</f>
        <v>"hp":24300,"atk":675</v>
      </c>
      <c r="I4812" s="20" t="str">
        <f>IF(VLOOKUP(B4812,属性中转表!A:G,7,FALSE)=0,"",VLOOKUP(VLOOKUP(B4812,属性中转表!A:G,7,FALSE),属性中转表!$K$2:$P$21,6,0))&amp;IF(VLOOKUP(B4812,属性中转表!A:G,7,FALSE)&gt;=50,VLOOKUP(A4812,英雄数据表!A:K,9,0),IF(VLOOKUP(B4812,属性中转表!A:G,7,FALSE)&gt;=25,VLOOKUP(A4812,英雄数据表!A:K,5,0),""))</f>
        <v>"atk":300,"hp":5000</v>
      </c>
      <c r="J4812" s="20" t="str">
        <f>IF(I4812="","",属性中转表!$I$1&amp;(IF(VLOOKUP(B4812,属性中转表!A:G,7,FALSE)=0,0,VLOOKUP(VLOOKUP(B4812,属性中转表!A:G,7,FALSE),属性中转表!$K$2:$P$21,4,0)))+IFERROR(VLOOKUP(A4812,英雄数据表!A:K,IF(武魂!B4812&gt;=50,10,IF(武魂!B4812&gt;=25,6)),0),0))</f>
        <v>,"dpspro":0</v>
      </c>
      <c r="K4812" s="32" t="str">
        <f t="shared" si="318"/>
        <v>"atk":300,"hp":5000,"dpspro":0</v>
      </c>
      <c r="L4812" s="20" t="str">
        <f>IF(B4812&gt;=50,VLOOKUP(A4812,英雄数据表!A:L,11,FALSE),IF(B4812&gt;=25,VLOOKUP(A4812,英雄数据表!A:L,7,0),""))</f>
        <v/>
      </c>
      <c r="M4812" s="20" t="str">
        <f>IFERROR(VLOOKUP(B4812,属性中转表!$K$2:$O$21,5,FALSE),"")</f>
        <v/>
      </c>
      <c r="N4812" s="20" t="str">
        <f>IF(B4812=25,VLOOKUP(A4812,英雄数据表!A:L,8,FALSE),IF(B4812=50,VLOOKUP(A4812,英雄数据表!A:L,12,0),""))</f>
        <v/>
      </c>
    </row>
    <row r="4813" spans="1:14" x14ac:dyDescent="0.3">
      <c r="A4813" s="20">
        <v>35046</v>
      </c>
      <c r="B4813" s="21">
        <f t="shared" si="319"/>
        <v>12</v>
      </c>
      <c r="C4813" s="21">
        <v>5</v>
      </c>
      <c r="D4813" s="21">
        <f>VLOOKUP(A4813,英雄数据表!A:D,4,0)</f>
        <v>3</v>
      </c>
      <c r="E4813" s="20" t="str">
        <f>VLOOKUP(A4813,英雄数据表!A:C,3,0)</f>
        <v>邪能斩斧</v>
      </c>
      <c r="F4813" s="20">
        <f t="shared" si="320"/>
        <v>35046</v>
      </c>
      <c r="G4813" s="20">
        <f t="shared" si="321"/>
        <v>35046</v>
      </c>
      <c r="H4813" s="21" t="str">
        <f>VLOOKUP(B4813,属性中转表!A:F,6,FALSE)</f>
        <v>"hp":27000,"atk":750</v>
      </c>
      <c r="I4813" s="20" t="str">
        <f>IF(VLOOKUP(B4813,属性中转表!A:G,7,FALSE)=0,"",VLOOKUP(VLOOKUP(B4813,属性中转表!A:G,7,FALSE),属性中转表!$K$2:$P$21,6,0))&amp;IF(VLOOKUP(B4813,属性中转表!A:G,7,FALSE)&gt;=50,VLOOKUP(A4813,英雄数据表!A:K,9,0),IF(VLOOKUP(B4813,属性中转表!A:G,7,FALSE)&gt;=25,VLOOKUP(A4813,英雄数据表!A:K,5,0),""))</f>
        <v>"atk":300,"hp":5000</v>
      </c>
      <c r="J4813" s="20" t="str">
        <f>IF(I4813="","",属性中转表!$I$1&amp;(IF(VLOOKUP(B4813,属性中转表!A:G,7,FALSE)=0,0,VLOOKUP(VLOOKUP(B4813,属性中转表!A:G,7,FALSE),属性中转表!$K$2:$P$21,4,0)))+IFERROR(VLOOKUP(A4813,英雄数据表!A:K,IF(武魂!B4813&gt;=50,10,IF(武魂!B4813&gt;=25,6)),0),0))</f>
        <v>,"dpspro":0</v>
      </c>
      <c r="K4813" s="32" t="str">
        <f t="shared" si="318"/>
        <v>"atk":300,"hp":5000,"dpspro":0</v>
      </c>
      <c r="L4813" s="20" t="str">
        <f>IF(B4813&gt;=50,VLOOKUP(A4813,英雄数据表!A:L,11,FALSE),IF(B4813&gt;=25,VLOOKUP(A4813,英雄数据表!A:L,7,0),""))</f>
        <v/>
      </c>
      <c r="M4813" s="20" t="str">
        <f>IFERROR(VLOOKUP(B4813,属性中转表!$K$2:$O$21,5,FALSE),"")</f>
        <v/>
      </c>
      <c r="N4813" s="20" t="str">
        <f>IF(B4813=25,VLOOKUP(A4813,英雄数据表!A:L,8,FALSE),IF(B4813=50,VLOOKUP(A4813,英雄数据表!A:L,12,0),""))</f>
        <v/>
      </c>
    </row>
    <row r="4814" spans="1:14" x14ac:dyDescent="0.3">
      <c r="A4814" s="20">
        <v>35046</v>
      </c>
      <c r="B4814" s="21">
        <f t="shared" si="319"/>
        <v>13</v>
      </c>
      <c r="C4814" s="21">
        <v>5</v>
      </c>
      <c r="D4814" s="21">
        <f>VLOOKUP(A4814,英雄数据表!A:D,4,0)</f>
        <v>3</v>
      </c>
      <c r="E4814" s="20" t="str">
        <f>VLOOKUP(A4814,英雄数据表!A:C,3,0)</f>
        <v>邪能斩斧</v>
      </c>
      <c r="F4814" s="20">
        <f t="shared" si="320"/>
        <v>35046</v>
      </c>
      <c r="G4814" s="20">
        <f t="shared" si="321"/>
        <v>35046</v>
      </c>
      <c r="H4814" s="21" t="str">
        <f>VLOOKUP(B4814,属性中转表!A:F,6,FALSE)</f>
        <v>"hp":29700,"atk":825</v>
      </c>
      <c r="I4814" s="20" t="str">
        <f>IF(VLOOKUP(B4814,属性中转表!A:G,7,FALSE)=0,"",VLOOKUP(VLOOKUP(B4814,属性中转表!A:G,7,FALSE),属性中转表!$K$2:$P$21,6,0))&amp;IF(VLOOKUP(B4814,属性中转表!A:G,7,FALSE)&gt;=50,VLOOKUP(A4814,英雄数据表!A:K,9,0),IF(VLOOKUP(B4814,属性中转表!A:G,7,FALSE)&gt;=25,VLOOKUP(A4814,英雄数据表!A:K,5,0),""))</f>
        <v>"atk":300,"hp":5000</v>
      </c>
      <c r="J4814" s="20" t="str">
        <f>IF(I4814="","",属性中转表!$I$1&amp;(IF(VLOOKUP(B4814,属性中转表!A:G,7,FALSE)=0,0,VLOOKUP(VLOOKUP(B4814,属性中转表!A:G,7,FALSE),属性中转表!$K$2:$P$21,4,0)))+IFERROR(VLOOKUP(A4814,英雄数据表!A:K,IF(武魂!B4814&gt;=50,10,IF(武魂!B4814&gt;=25,6)),0),0))</f>
        <v>,"dpspro":0</v>
      </c>
      <c r="K4814" s="32" t="str">
        <f t="shared" si="318"/>
        <v>"atk":300,"hp":5000,"dpspro":0</v>
      </c>
      <c r="L4814" s="20" t="str">
        <f>IF(B4814&gt;=50,VLOOKUP(A4814,英雄数据表!A:L,11,FALSE),IF(B4814&gt;=25,VLOOKUP(A4814,英雄数据表!A:L,7,0),""))</f>
        <v/>
      </c>
      <c r="M4814" s="20" t="str">
        <f>IFERROR(VLOOKUP(B4814,属性中转表!$K$2:$O$21,5,FALSE),"")</f>
        <v/>
      </c>
      <c r="N4814" s="20" t="str">
        <f>IF(B4814=25,VLOOKUP(A4814,英雄数据表!A:L,8,FALSE),IF(B4814=50,VLOOKUP(A4814,英雄数据表!A:L,12,0),""))</f>
        <v/>
      </c>
    </row>
    <row r="4815" spans="1:14" x14ac:dyDescent="0.3">
      <c r="A4815" s="20">
        <v>35046</v>
      </c>
      <c r="B4815" s="21">
        <f t="shared" si="319"/>
        <v>14</v>
      </c>
      <c r="C4815" s="21">
        <v>5</v>
      </c>
      <c r="D4815" s="21">
        <f>VLOOKUP(A4815,英雄数据表!A:D,4,0)</f>
        <v>3</v>
      </c>
      <c r="E4815" s="20" t="str">
        <f>VLOOKUP(A4815,英雄数据表!A:C,3,0)</f>
        <v>邪能斩斧</v>
      </c>
      <c r="F4815" s="20">
        <f t="shared" si="320"/>
        <v>35046</v>
      </c>
      <c r="G4815" s="20">
        <f t="shared" si="321"/>
        <v>35046</v>
      </c>
      <c r="H4815" s="21" t="str">
        <f>VLOOKUP(B4815,属性中转表!A:F,6,FALSE)</f>
        <v>"hp":32400,"atk":900</v>
      </c>
      <c r="I4815" s="20" t="str">
        <f>IF(VLOOKUP(B4815,属性中转表!A:G,7,FALSE)=0,"",VLOOKUP(VLOOKUP(B4815,属性中转表!A:G,7,FALSE),属性中转表!$K$2:$P$21,6,0))&amp;IF(VLOOKUP(B4815,属性中转表!A:G,7,FALSE)&gt;=50,VLOOKUP(A4815,英雄数据表!A:K,9,0),IF(VLOOKUP(B4815,属性中转表!A:G,7,FALSE)&gt;=25,VLOOKUP(A4815,英雄数据表!A:K,5,0),""))</f>
        <v>"atk":300,"hp":5000</v>
      </c>
      <c r="J4815" s="20" t="str">
        <f>IF(I4815="","",属性中转表!$I$1&amp;(IF(VLOOKUP(B4815,属性中转表!A:G,7,FALSE)=0,0,VLOOKUP(VLOOKUP(B4815,属性中转表!A:G,7,FALSE),属性中转表!$K$2:$P$21,4,0)))+IFERROR(VLOOKUP(A4815,英雄数据表!A:K,IF(武魂!B4815&gt;=50,10,IF(武魂!B4815&gt;=25,6)),0),0))</f>
        <v>,"dpspro":0</v>
      </c>
      <c r="K4815" s="32" t="str">
        <f t="shared" si="318"/>
        <v>"atk":300,"hp":5000,"dpspro":0</v>
      </c>
      <c r="L4815" s="20" t="str">
        <f>IF(B4815&gt;=50,VLOOKUP(A4815,英雄数据表!A:L,11,FALSE),IF(B4815&gt;=25,VLOOKUP(A4815,英雄数据表!A:L,7,0),""))</f>
        <v/>
      </c>
      <c r="M4815" s="20" t="str">
        <f>IFERROR(VLOOKUP(B4815,属性中转表!$K$2:$O$21,5,FALSE),"")</f>
        <v/>
      </c>
      <c r="N4815" s="20" t="str">
        <f>IF(B4815=25,VLOOKUP(A4815,英雄数据表!A:L,8,FALSE),IF(B4815=50,VLOOKUP(A4815,英雄数据表!A:L,12,0),""))</f>
        <v/>
      </c>
    </row>
    <row r="4816" spans="1:14" x14ac:dyDescent="0.3">
      <c r="A4816" s="20">
        <v>35046</v>
      </c>
      <c r="B4816" s="21">
        <f t="shared" si="319"/>
        <v>15</v>
      </c>
      <c r="C4816" s="21">
        <v>5</v>
      </c>
      <c r="D4816" s="21">
        <f>VLOOKUP(A4816,英雄数据表!A:D,4,0)</f>
        <v>3</v>
      </c>
      <c r="E4816" s="20" t="str">
        <f>VLOOKUP(A4816,英雄数据表!A:C,3,0)</f>
        <v>邪能斩斧</v>
      </c>
      <c r="F4816" s="20">
        <f t="shared" si="320"/>
        <v>35046</v>
      </c>
      <c r="G4816" s="20">
        <f t="shared" si="321"/>
        <v>35046</v>
      </c>
      <c r="H4816" s="21" t="str">
        <f>VLOOKUP(B4816,属性中转表!A:F,6,FALSE)</f>
        <v>"hp":35100,"atk":975</v>
      </c>
      <c r="I4816" s="20" t="str">
        <f>IF(VLOOKUP(B4816,属性中转表!A:G,7,FALSE)=0,"",VLOOKUP(VLOOKUP(B4816,属性中转表!A:G,7,FALSE),属性中转表!$K$2:$P$21,6,0))&amp;IF(VLOOKUP(B4816,属性中转表!A:G,7,FALSE)&gt;=50,VLOOKUP(A4816,英雄数据表!A:K,9,0),IF(VLOOKUP(B4816,属性中转表!A:G,7,FALSE)&gt;=25,VLOOKUP(A4816,英雄数据表!A:K,5,0),""))</f>
        <v>"atk":300,"hp":5000,"undpspro":50</v>
      </c>
      <c r="J4816" s="20" t="str">
        <f>IF(I4816="","",属性中转表!$I$1&amp;(IF(VLOOKUP(B4816,属性中转表!A:G,7,FALSE)=0,0,VLOOKUP(VLOOKUP(B4816,属性中转表!A:G,7,FALSE),属性中转表!$K$2:$P$21,4,0)))+IFERROR(VLOOKUP(A4816,英雄数据表!A:K,IF(武魂!B4816&gt;=50,10,IF(武魂!B4816&gt;=25,6)),0),0))</f>
        <v>,"dpspro":0</v>
      </c>
      <c r="K4816" s="32" t="str">
        <f t="shared" si="318"/>
        <v>"atk":300,"hp":5000,"undpspro":50,"dpspro":0</v>
      </c>
      <c r="L4816" s="20" t="str">
        <f>IF(B4816&gt;=50,VLOOKUP(A4816,英雄数据表!A:L,11,FALSE),IF(B4816&gt;=25,VLOOKUP(A4816,英雄数据表!A:L,7,0),""))</f>
        <v/>
      </c>
      <c r="M4816" s="20" t="str">
        <f>IFERROR(VLOOKUP(B4816,属性中转表!$K$2:$O$21,5,FALSE),"")</f>
        <v>"undpspro":50</v>
      </c>
      <c r="N4816" s="20" t="str">
        <f>IF(B4816=25,VLOOKUP(A4816,英雄数据表!A:L,8,FALSE),IF(B4816=50,VLOOKUP(A4816,英雄数据表!A:L,12,0),""))</f>
        <v/>
      </c>
    </row>
    <row r="4817" spans="1:14" x14ac:dyDescent="0.3">
      <c r="A4817" s="20">
        <v>35046</v>
      </c>
      <c r="B4817" s="21">
        <f t="shared" si="319"/>
        <v>16</v>
      </c>
      <c r="C4817" s="21">
        <v>5</v>
      </c>
      <c r="D4817" s="21">
        <f>VLOOKUP(A4817,英雄数据表!A:D,4,0)</f>
        <v>3</v>
      </c>
      <c r="E4817" s="20" t="str">
        <f>VLOOKUP(A4817,英雄数据表!A:C,3,0)</f>
        <v>邪能斩斧</v>
      </c>
      <c r="F4817" s="20">
        <f t="shared" si="320"/>
        <v>35046</v>
      </c>
      <c r="G4817" s="20">
        <f t="shared" si="321"/>
        <v>35046</v>
      </c>
      <c r="H4817" s="21" t="str">
        <f>VLOOKUP(B4817,属性中转表!A:F,6,FALSE)</f>
        <v>"hp":37800,"atk":1050</v>
      </c>
      <c r="I4817" s="20" t="str">
        <f>IF(VLOOKUP(B4817,属性中转表!A:G,7,FALSE)=0,"",VLOOKUP(VLOOKUP(B4817,属性中转表!A:G,7,FALSE),属性中转表!$K$2:$P$21,6,0))&amp;IF(VLOOKUP(B4817,属性中转表!A:G,7,FALSE)&gt;=50,VLOOKUP(A4817,英雄数据表!A:K,9,0),IF(VLOOKUP(B4817,属性中转表!A:G,7,FALSE)&gt;=25,VLOOKUP(A4817,英雄数据表!A:K,5,0),""))</f>
        <v>"atk":300,"hp":5000,"undpspro":50</v>
      </c>
      <c r="J4817" s="20" t="str">
        <f>IF(I4817="","",属性中转表!$I$1&amp;(IF(VLOOKUP(B4817,属性中转表!A:G,7,FALSE)=0,0,VLOOKUP(VLOOKUP(B4817,属性中转表!A:G,7,FALSE),属性中转表!$K$2:$P$21,4,0)))+IFERROR(VLOOKUP(A4817,英雄数据表!A:K,IF(武魂!B4817&gt;=50,10,IF(武魂!B4817&gt;=25,6)),0),0))</f>
        <v>,"dpspro":0</v>
      </c>
      <c r="K4817" s="32" t="str">
        <f t="shared" si="318"/>
        <v>"atk":300,"hp":5000,"undpspro":50,"dpspro":0</v>
      </c>
      <c r="L4817" s="20" t="str">
        <f>IF(B4817&gt;=50,VLOOKUP(A4817,英雄数据表!A:L,11,FALSE),IF(B4817&gt;=25,VLOOKUP(A4817,英雄数据表!A:L,7,0),""))</f>
        <v/>
      </c>
      <c r="M4817" s="20" t="str">
        <f>IFERROR(VLOOKUP(B4817,属性中转表!$K$2:$O$21,5,FALSE),"")</f>
        <v/>
      </c>
      <c r="N4817" s="20" t="str">
        <f>IF(B4817=25,VLOOKUP(A4817,英雄数据表!A:L,8,FALSE),IF(B4817=50,VLOOKUP(A4817,英雄数据表!A:L,12,0),""))</f>
        <v/>
      </c>
    </row>
    <row r="4818" spans="1:14" x14ac:dyDescent="0.3">
      <c r="A4818" s="20">
        <v>35046</v>
      </c>
      <c r="B4818" s="21">
        <f t="shared" si="319"/>
        <v>17</v>
      </c>
      <c r="C4818" s="21">
        <v>5</v>
      </c>
      <c r="D4818" s="21">
        <f>VLOOKUP(A4818,英雄数据表!A:D,4,0)</f>
        <v>3</v>
      </c>
      <c r="E4818" s="20" t="str">
        <f>VLOOKUP(A4818,英雄数据表!A:C,3,0)</f>
        <v>邪能斩斧</v>
      </c>
      <c r="F4818" s="20">
        <f t="shared" si="320"/>
        <v>35046</v>
      </c>
      <c r="G4818" s="20">
        <f t="shared" si="321"/>
        <v>35046</v>
      </c>
      <c r="H4818" s="21" t="str">
        <f>VLOOKUP(B4818,属性中转表!A:F,6,FALSE)</f>
        <v>"hp":40500,"atk":1125</v>
      </c>
      <c r="I4818" s="20" t="str">
        <f>IF(VLOOKUP(B4818,属性中转表!A:G,7,FALSE)=0,"",VLOOKUP(VLOOKUP(B4818,属性中转表!A:G,7,FALSE),属性中转表!$K$2:$P$21,6,0))&amp;IF(VLOOKUP(B4818,属性中转表!A:G,7,FALSE)&gt;=50,VLOOKUP(A4818,英雄数据表!A:K,9,0),IF(VLOOKUP(B4818,属性中转表!A:G,7,FALSE)&gt;=25,VLOOKUP(A4818,英雄数据表!A:K,5,0),""))</f>
        <v>"atk":300,"hp":5000,"undpspro":50</v>
      </c>
      <c r="J4818" s="20" t="str">
        <f>IF(I4818="","",属性中转表!$I$1&amp;(IF(VLOOKUP(B4818,属性中转表!A:G,7,FALSE)=0,0,VLOOKUP(VLOOKUP(B4818,属性中转表!A:G,7,FALSE),属性中转表!$K$2:$P$21,4,0)))+IFERROR(VLOOKUP(A4818,英雄数据表!A:K,IF(武魂!B4818&gt;=50,10,IF(武魂!B4818&gt;=25,6)),0),0))</f>
        <v>,"dpspro":0</v>
      </c>
      <c r="K4818" s="32" t="str">
        <f t="shared" si="318"/>
        <v>"atk":300,"hp":5000,"undpspro":50,"dpspro":0</v>
      </c>
      <c r="L4818" s="20" t="str">
        <f>IF(B4818&gt;=50,VLOOKUP(A4818,英雄数据表!A:L,11,FALSE),IF(B4818&gt;=25,VLOOKUP(A4818,英雄数据表!A:L,7,0),""))</f>
        <v/>
      </c>
      <c r="M4818" s="20" t="str">
        <f>IFERROR(VLOOKUP(B4818,属性中转表!$K$2:$O$21,5,FALSE),"")</f>
        <v/>
      </c>
      <c r="N4818" s="20" t="str">
        <f>IF(B4818=25,VLOOKUP(A4818,英雄数据表!A:L,8,FALSE),IF(B4818=50,VLOOKUP(A4818,英雄数据表!A:L,12,0),""))</f>
        <v/>
      </c>
    </row>
    <row r="4819" spans="1:14" x14ac:dyDescent="0.3">
      <c r="A4819" s="20">
        <v>35046</v>
      </c>
      <c r="B4819" s="21">
        <f t="shared" si="319"/>
        <v>18</v>
      </c>
      <c r="C4819" s="21">
        <v>5</v>
      </c>
      <c r="D4819" s="21">
        <f>VLOOKUP(A4819,英雄数据表!A:D,4,0)</f>
        <v>3</v>
      </c>
      <c r="E4819" s="20" t="str">
        <f>VLOOKUP(A4819,英雄数据表!A:C,3,0)</f>
        <v>邪能斩斧</v>
      </c>
      <c r="F4819" s="20">
        <f t="shared" si="320"/>
        <v>35046</v>
      </c>
      <c r="G4819" s="20">
        <f t="shared" si="321"/>
        <v>35046</v>
      </c>
      <c r="H4819" s="21" t="str">
        <f>VLOOKUP(B4819,属性中转表!A:F,6,FALSE)</f>
        <v>"hp":43200,"atk":1200</v>
      </c>
      <c r="I4819" s="20" t="str">
        <f>IF(VLOOKUP(B4819,属性中转表!A:G,7,FALSE)=0,"",VLOOKUP(VLOOKUP(B4819,属性中转表!A:G,7,FALSE),属性中转表!$K$2:$P$21,6,0))&amp;IF(VLOOKUP(B4819,属性中转表!A:G,7,FALSE)&gt;=50,VLOOKUP(A4819,英雄数据表!A:K,9,0),IF(VLOOKUP(B4819,属性中转表!A:G,7,FALSE)&gt;=25,VLOOKUP(A4819,英雄数据表!A:K,5,0),""))</f>
        <v>"atk":300,"hp":5000,"undpspro":50</v>
      </c>
      <c r="J4819" s="20" t="str">
        <f>IF(I4819="","",属性中转表!$I$1&amp;(IF(VLOOKUP(B4819,属性中转表!A:G,7,FALSE)=0,0,VLOOKUP(VLOOKUP(B4819,属性中转表!A:G,7,FALSE),属性中转表!$K$2:$P$21,4,0)))+IFERROR(VLOOKUP(A4819,英雄数据表!A:K,IF(武魂!B4819&gt;=50,10,IF(武魂!B4819&gt;=25,6)),0),0))</f>
        <v>,"dpspro":0</v>
      </c>
      <c r="K4819" s="32" t="str">
        <f t="shared" si="318"/>
        <v>"atk":300,"hp":5000,"undpspro":50,"dpspro":0</v>
      </c>
      <c r="L4819" s="20" t="str">
        <f>IF(B4819&gt;=50,VLOOKUP(A4819,英雄数据表!A:L,11,FALSE),IF(B4819&gt;=25,VLOOKUP(A4819,英雄数据表!A:L,7,0),""))</f>
        <v/>
      </c>
      <c r="M4819" s="20" t="str">
        <f>IFERROR(VLOOKUP(B4819,属性中转表!$K$2:$O$21,5,FALSE),"")</f>
        <v/>
      </c>
      <c r="N4819" s="20" t="str">
        <f>IF(B4819=25,VLOOKUP(A4819,英雄数据表!A:L,8,FALSE),IF(B4819=50,VLOOKUP(A4819,英雄数据表!A:L,12,0),""))</f>
        <v/>
      </c>
    </row>
    <row r="4820" spans="1:14" x14ac:dyDescent="0.3">
      <c r="A4820" s="20">
        <v>35046</v>
      </c>
      <c r="B4820" s="21">
        <f t="shared" si="319"/>
        <v>19</v>
      </c>
      <c r="C4820" s="21">
        <v>5</v>
      </c>
      <c r="D4820" s="21">
        <f>VLOOKUP(A4820,英雄数据表!A:D,4,0)</f>
        <v>3</v>
      </c>
      <c r="E4820" s="20" t="str">
        <f>VLOOKUP(A4820,英雄数据表!A:C,3,0)</f>
        <v>邪能斩斧</v>
      </c>
      <c r="F4820" s="20">
        <f t="shared" si="320"/>
        <v>35046</v>
      </c>
      <c r="G4820" s="20">
        <f t="shared" si="321"/>
        <v>35046</v>
      </c>
      <c r="H4820" s="21" t="str">
        <f>VLOOKUP(B4820,属性中转表!A:F,6,FALSE)</f>
        <v>"hp":45900,"atk":1275</v>
      </c>
      <c r="I4820" s="20" t="str">
        <f>IF(VLOOKUP(B4820,属性中转表!A:G,7,FALSE)=0,"",VLOOKUP(VLOOKUP(B4820,属性中转表!A:G,7,FALSE),属性中转表!$K$2:$P$21,6,0))&amp;IF(VLOOKUP(B4820,属性中转表!A:G,7,FALSE)&gt;=50,VLOOKUP(A4820,英雄数据表!A:K,9,0),IF(VLOOKUP(B4820,属性中转表!A:G,7,FALSE)&gt;=25,VLOOKUP(A4820,英雄数据表!A:K,5,0),""))</f>
        <v>"atk":300,"hp":5000,"undpspro":50</v>
      </c>
      <c r="J4820" s="20" t="str">
        <f>IF(I4820="","",属性中转表!$I$1&amp;(IF(VLOOKUP(B4820,属性中转表!A:G,7,FALSE)=0,0,VLOOKUP(VLOOKUP(B4820,属性中转表!A:G,7,FALSE),属性中转表!$K$2:$P$21,4,0)))+IFERROR(VLOOKUP(A4820,英雄数据表!A:K,IF(武魂!B4820&gt;=50,10,IF(武魂!B4820&gt;=25,6)),0),0))</f>
        <v>,"dpspro":0</v>
      </c>
      <c r="K4820" s="32" t="str">
        <f t="shared" si="318"/>
        <v>"atk":300,"hp":5000,"undpspro":50,"dpspro":0</v>
      </c>
      <c r="L4820" s="20" t="str">
        <f>IF(B4820&gt;=50,VLOOKUP(A4820,英雄数据表!A:L,11,FALSE),IF(B4820&gt;=25,VLOOKUP(A4820,英雄数据表!A:L,7,0),""))</f>
        <v/>
      </c>
      <c r="M4820" s="20" t="str">
        <f>IFERROR(VLOOKUP(B4820,属性中转表!$K$2:$O$21,5,FALSE),"")</f>
        <v/>
      </c>
      <c r="N4820" s="20" t="str">
        <f>IF(B4820=25,VLOOKUP(A4820,英雄数据表!A:L,8,FALSE),IF(B4820=50,VLOOKUP(A4820,英雄数据表!A:L,12,0),""))</f>
        <v/>
      </c>
    </row>
    <row r="4821" spans="1:14" x14ac:dyDescent="0.3">
      <c r="A4821" s="20">
        <v>35046</v>
      </c>
      <c r="B4821" s="21">
        <f t="shared" si="319"/>
        <v>20</v>
      </c>
      <c r="C4821" s="21">
        <v>5</v>
      </c>
      <c r="D4821" s="21">
        <f>VLOOKUP(A4821,英雄数据表!A:D,4,0)</f>
        <v>3</v>
      </c>
      <c r="E4821" s="20" t="str">
        <f>VLOOKUP(A4821,英雄数据表!A:C,3,0)</f>
        <v>邪能斩斧</v>
      </c>
      <c r="F4821" s="20">
        <f t="shared" si="320"/>
        <v>35046</v>
      </c>
      <c r="G4821" s="20">
        <f t="shared" si="321"/>
        <v>35046</v>
      </c>
      <c r="H4821" s="21" t="str">
        <f>VLOOKUP(B4821,属性中转表!A:F,6,FALSE)</f>
        <v>"hp":48600,"atk":1350</v>
      </c>
      <c r="I4821" s="20" t="str">
        <f>IF(VLOOKUP(B4821,属性中转表!A:G,7,FALSE)=0,"",VLOOKUP(VLOOKUP(B4821,属性中转表!A:G,7,FALSE),属性中转表!$K$2:$P$21,6,0))&amp;IF(VLOOKUP(B4821,属性中转表!A:G,7,FALSE)&gt;=50,VLOOKUP(A4821,英雄数据表!A:K,9,0),IF(VLOOKUP(B4821,属性中转表!A:G,7,FALSE)&gt;=25,VLOOKUP(A4821,英雄数据表!A:K,5,0),""))</f>
        <v>"atk":300,"hp":5000,"undpspro":50</v>
      </c>
      <c r="J4821" s="20" t="str">
        <f>IF(I4821="","",属性中转表!$I$1&amp;(IF(VLOOKUP(B4821,属性中转表!A:G,7,FALSE)=0,0,VLOOKUP(VLOOKUP(B4821,属性中转表!A:G,7,FALSE),属性中转表!$K$2:$P$21,4,0)))+IFERROR(VLOOKUP(A4821,英雄数据表!A:K,IF(武魂!B4821&gt;=50,10,IF(武魂!B4821&gt;=25,6)),0),0))</f>
        <v>,"dpspro":50</v>
      </c>
      <c r="K4821" s="32" t="str">
        <f t="shared" si="318"/>
        <v>"atk":300,"hp":5000,"undpspro":50,"dpspro":50</v>
      </c>
      <c r="L4821" s="20" t="str">
        <f>IF(B4821&gt;=50,VLOOKUP(A4821,英雄数据表!A:L,11,FALSE),IF(B4821&gt;=25,VLOOKUP(A4821,英雄数据表!A:L,7,0),""))</f>
        <v/>
      </c>
      <c r="M4821" s="20" t="str">
        <f>IFERROR(VLOOKUP(B4821,属性中转表!$K$2:$O$21,5,FALSE),"")</f>
        <v>"dpspro":50</v>
      </c>
      <c r="N4821" s="20" t="str">
        <f>IF(B4821=25,VLOOKUP(A4821,英雄数据表!A:L,8,FALSE),IF(B4821=50,VLOOKUP(A4821,英雄数据表!A:L,12,0),""))</f>
        <v/>
      </c>
    </row>
    <row r="4822" spans="1:14" x14ac:dyDescent="0.3">
      <c r="A4822" s="20">
        <v>35046</v>
      </c>
      <c r="B4822" s="21">
        <f t="shared" si="319"/>
        <v>21</v>
      </c>
      <c r="C4822" s="21">
        <v>5</v>
      </c>
      <c r="D4822" s="21">
        <f>VLOOKUP(A4822,英雄数据表!A:D,4,0)</f>
        <v>3</v>
      </c>
      <c r="E4822" s="20" t="str">
        <f>VLOOKUP(A4822,英雄数据表!A:C,3,0)</f>
        <v>邪能斩斧</v>
      </c>
      <c r="F4822" s="20">
        <f t="shared" si="320"/>
        <v>35046</v>
      </c>
      <c r="G4822" s="20">
        <f t="shared" si="321"/>
        <v>35046</v>
      </c>
      <c r="H4822" s="21" t="str">
        <f>VLOOKUP(B4822,属性中转表!A:F,6,FALSE)</f>
        <v>"hp":52200,"atk":1450</v>
      </c>
      <c r="I4822" s="20" t="str">
        <f>IF(VLOOKUP(B4822,属性中转表!A:G,7,FALSE)=0,"",VLOOKUP(VLOOKUP(B4822,属性中转表!A:G,7,FALSE),属性中转表!$K$2:$P$21,6,0))&amp;IF(VLOOKUP(B4822,属性中转表!A:G,7,FALSE)&gt;=50,VLOOKUP(A4822,英雄数据表!A:K,9,0),IF(VLOOKUP(B4822,属性中转表!A:G,7,FALSE)&gt;=25,VLOOKUP(A4822,英雄数据表!A:K,5,0),""))</f>
        <v>"atk":300,"hp":5000,"undpspro":50</v>
      </c>
      <c r="J4822" s="20" t="str">
        <f>IF(I4822="","",属性中转表!$I$1&amp;(IF(VLOOKUP(B4822,属性中转表!A:G,7,FALSE)=0,0,VLOOKUP(VLOOKUP(B4822,属性中转表!A:G,7,FALSE),属性中转表!$K$2:$P$21,4,0)))+IFERROR(VLOOKUP(A4822,英雄数据表!A:K,IF(武魂!B4822&gt;=50,10,IF(武魂!B4822&gt;=25,6)),0),0))</f>
        <v>,"dpspro":50</v>
      </c>
      <c r="K4822" s="32" t="str">
        <f t="shared" si="318"/>
        <v>"atk":300,"hp":5000,"undpspro":50,"dpspro":50</v>
      </c>
      <c r="L4822" s="20" t="str">
        <f>IF(B4822&gt;=50,VLOOKUP(A4822,英雄数据表!A:L,11,FALSE),IF(B4822&gt;=25,VLOOKUP(A4822,英雄数据表!A:L,7,0),""))</f>
        <v/>
      </c>
      <c r="M4822" s="20" t="str">
        <f>IFERROR(VLOOKUP(B4822,属性中转表!$K$2:$O$21,5,FALSE),"")</f>
        <v/>
      </c>
      <c r="N4822" s="20" t="str">
        <f>IF(B4822=25,VLOOKUP(A4822,英雄数据表!A:L,8,FALSE),IF(B4822=50,VLOOKUP(A4822,英雄数据表!A:L,12,0),""))</f>
        <v/>
      </c>
    </row>
    <row r="4823" spans="1:14" x14ac:dyDescent="0.3">
      <c r="A4823" s="20">
        <v>35046</v>
      </c>
      <c r="B4823" s="21">
        <f t="shared" si="319"/>
        <v>22</v>
      </c>
      <c r="C4823" s="21">
        <v>5</v>
      </c>
      <c r="D4823" s="21">
        <f>VLOOKUP(A4823,英雄数据表!A:D,4,0)</f>
        <v>3</v>
      </c>
      <c r="E4823" s="20" t="str">
        <f>VLOOKUP(A4823,英雄数据表!A:C,3,0)</f>
        <v>邪能斩斧</v>
      </c>
      <c r="F4823" s="20">
        <f t="shared" si="320"/>
        <v>35046</v>
      </c>
      <c r="G4823" s="20">
        <f t="shared" si="321"/>
        <v>35046</v>
      </c>
      <c r="H4823" s="21" t="str">
        <f>VLOOKUP(B4823,属性中转表!A:F,6,FALSE)</f>
        <v>"hp":55800,"atk":1550</v>
      </c>
      <c r="I4823" s="20" t="str">
        <f>IF(VLOOKUP(B4823,属性中转表!A:G,7,FALSE)=0,"",VLOOKUP(VLOOKUP(B4823,属性中转表!A:G,7,FALSE),属性中转表!$K$2:$P$21,6,0))&amp;IF(VLOOKUP(B4823,属性中转表!A:G,7,FALSE)&gt;=50,VLOOKUP(A4823,英雄数据表!A:K,9,0),IF(VLOOKUP(B4823,属性中转表!A:G,7,FALSE)&gt;=25,VLOOKUP(A4823,英雄数据表!A:K,5,0),""))</f>
        <v>"atk":300,"hp":5000,"undpspro":50</v>
      </c>
      <c r="J4823" s="20" t="str">
        <f>IF(I4823="","",属性中转表!$I$1&amp;(IF(VLOOKUP(B4823,属性中转表!A:G,7,FALSE)=0,0,VLOOKUP(VLOOKUP(B4823,属性中转表!A:G,7,FALSE),属性中转表!$K$2:$P$21,4,0)))+IFERROR(VLOOKUP(A4823,英雄数据表!A:K,IF(武魂!B4823&gt;=50,10,IF(武魂!B4823&gt;=25,6)),0),0))</f>
        <v>,"dpspro":50</v>
      </c>
      <c r="K4823" s="32" t="str">
        <f t="shared" si="318"/>
        <v>"atk":300,"hp":5000,"undpspro":50,"dpspro":50</v>
      </c>
      <c r="L4823" s="20" t="str">
        <f>IF(B4823&gt;=50,VLOOKUP(A4823,英雄数据表!A:L,11,FALSE),IF(B4823&gt;=25,VLOOKUP(A4823,英雄数据表!A:L,7,0),""))</f>
        <v/>
      </c>
      <c r="M4823" s="20" t="str">
        <f>IFERROR(VLOOKUP(B4823,属性中转表!$K$2:$O$21,5,FALSE),"")</f>
        <v/>
      </c>
      <c r="N4823" s="20" t="str">
        <f>IF(B4823=25,VLOOKUP(A4823,英雄数据表!A:L,8,FALSE),IF(B4823=50,VLOOKUP(A4823,英雄数据表!A:L,12,0),""))</f>
        <v/>
      </c>
    </row>
    <row r="4824" spans="1:14" x14ac:dyDescent="0.3">
      <c r="A4824" s="20">
        <v>35046</v>
      </c>
      <c r="B4824" s="21">
        <f t="shared" si="319"/>
        <v>23</v>
      </c>
      <c r="C4824" s="21">
        <v>5</v>
      </c>
      <c r="D4824" s="21">
        <f>VLOOKUP(A4824,英雄数据表!A:D,4,0)</f>
        <v>3</v>
      </c>
      <c r="E4824" s="20" t="str">
        <f>VLOOKUP(A4824,英雄数据表!A:C,3,0)</f>
        <v>邪能斩斧</v>
      </c>
      <c r="F4824" s="20">
        <f t="shared" si="320"/>
        <v>35046</v>
      </c>
      <c r="G4824" s="20">
        <f t="shared" si="321"/>
        <v>35046</v>
      </c>
      <c r="H4824" s="21" t="str">
        <f>VLOOKUP(B4824,属性中转表!A:F,6,FALSE)</f>
        <v>"hp":59400,"atk":1650</v>
      </c>
      <c r="I4824" s="20" t="str">
        <f>IF(VLOOKUP(B4824,属性中转表!A:G,7,FALSE)=0,"",VLOOKUP(VLOOKUP(B4824,属性中转表!A:G,7,FALSE),属性中转表!$K$2:$P$21,6,0))&amp;IF(VLOOKUP(B4824,属性中转表!A:G,7,FALSE)&gt;=50,VLOOKUP(A4824,英雄数据表!A:K,9,0),IF(VLOOKUP(B4824,属性中转表!A:G,7,FALSE)&gt;=25,VLOOKUP(A4824,英雄数据表!A:K,5,0),""))</f>
        <v>"atk":300,"hp":5000,"undpspro":50</v>
      </c>
      <c r="J4824" s="20" t="str">
        <f>IF(I4824="","",属性中转表!$I$1&amp;(IF(VLOOKUP(B4824,属性中转表!A:G,7,FALSE)=0,0,VLOOKUP(VLOOKUP(B4824,属性中转表!A:G,7,FALSE),属性中转表!$K$2:$P$21,4,0)))+IFERROR(VLOOKUP(A4824,英雄数据表!A:K,IF(武魂!B4824&gt;=50,10,IF(武魂!B4824&gt;=25,6)),0),0))</f>
        <v>,"dpspro":50</v>
      </c>
      <c r="K4824" s="32" t="str">
        <f t="shared" si="318"/>
        <v>"atk":300,"hp":5000,"undpspro":50,"dpspro":50</v>
      </c>
      <c r="L4824" s="20" t="str">
        <f>IF(B4824&gt;=50,VLOOKUP(A4824,英雄数据表!A:L,11,FALSE),IF(B4824&gt;=25,VLOOKUP(A4824,英雄数据表!A:L,7,0),""))</f>
        <v/>
      </c>
      <c r="M4824" s="20" t="str">
        <f>IFERROR(VLOOKUP(B4824,属性中转表!$K$2:$O$21,5,FALSE),"")</f>
        <v/>
      </c>
      <c r="N4824" s="20" t="str">
        <f>IF(B4824=25,VLOOKUP(A4824,英雄数据表!A:L,8,FALSE),IF(B4824=50,VLOOKUP(A4824,英雄数据表!A:L,12,0),""))</f>
        <v/>
      </c>
    </row>
    <row r="4825" spans="1:14" x14ac:dyDescent="0.3">
      <c r="A4825" s="20">
        <v>35046</v>
      </c>
      <c r="B4825" s="21">
        <f t="shared" si="319"/>
        <v>24</v>
      </c>
      <c r="C4825" s="21">
        <v>5</v>
      </c>
      <c r="D4825" s="21">
        <f>VLOOKUP(A4825,英雄数据表!A:D,4,0)</f>
        <v>3</v>
      </c>
      <c r="E4825" s="20" t="str">
        <f>VLOOKUP(A4825,英雄数据表!A:C,3,0)</f>
        <v>邪能斩斧</v>
      </c>
      <c r="F4825" s="20">
        <f t="shared" si="320"/>
        <v>35046</v>
      </c>
      <c r="G4825" s="20">
        <f t="shared" si="321"/>
        <v>35046</v>
      </c>
      <c r="H4825" s="21" t="str">
        <f>VLOOKUP(B4825,属性中转表!A:F,6,FALSE)</f>
        <v>"hp":63000,"atk":1750</v>
      </c>
      <c r="I4825" s="20" t="str">
        <f>IF(VLOOKUP(B4825,属性中转表!A:G,7,FALSE)=0,"",VLOOKUP(VLOOKUP(B4825,属性中转表!A:G,7,FALSE),属性中转表!$K$2:$P$21,6,0))&amp;IF(VLOOKUP(B4825,属性中转表!A:G,7,FALSE)&gt;=50,VLOOKUP(A4825,英雄数据表!A:K,9,0),IF(VLOOKUP(B4825,属性中转表!A:G,7,FALSE)&gt;=25,VLOOKUP(A4825,英雄数据表!A:K,5,0),""))</f>
        <v>"atk":300,"hp":5000,"undpspro":50</v>
      </c>
      <c r="J4825" s="20" t="str">
        <f>IF(I4825="","",属性中转表!$I$1&amp;(IF(VLOOKUP(B4825,属性中转表!A:G,7,FALSE)=0,0,VLOOKUP(VLOOKUP(B4825,属性中转表!A:G,7,FALSE),属性中转表!$K$2:$P$21,4,0)))+IFERROR(VLOOKUP(A4825,英雄数据表!A:K,IF(武魂!B4825&gt;=50,10,IF(武魂!B4825&gt;=25,6)),0),0))</f>
        <v>,"dpspro":50</v>
      </c>
      <c r="K4825" s="32" t="str">
        <f t="shared" si="318"/>
        <v>"atk":300,"hp":5000,"undpspro":50,"dpspro":50</v>
      </c>
      <c r="L4825" s="20" t="str">
        <f>IF(B4825&gt;=50,VLOOKUP(A4825,英雄数据表!A:L,11,FALSE),IF(B4825&gt;=25,VLOOKUP(A4825,英雄数据表!A:L,7,0),""))</f>
        <v/>
      </c>
      <c r="M4825" s="20" t="str">
        <f>IFERROR(VLOOKUP(B4825,属性中转表!$K$2:$O$21,5,FALSE),"")</f>
        <v/>
      </c>
      <c r="N4825" s="20" t="str">
        <f>IF(B4825=25,VLOOKUP(A4825,英雄数据表!A:L,8,FALSE),IF(B4825=50,VLOOKUP(A4825,英雄数据表!A:L,12,0),""))</f>
        <v/>
      </c>
    </row>
    <row r="4826" spans="1:14" x14ac:dyDescent="0.3">
      <c r="A4826" s="20">
        <v>35046</v>
      </c>
      <c r="B4826" s="21">
        <f t="shared" si="319"/>
        <v>25</v>
      </c>
      <c r="C4826" s="21">
        <v>5</v>
      </c>
      <c r="D4826" s="21">
        <f>VLOOKUP(A4826,英雄数据表!A:D,4,0)</f>
        <v>3</v>
      </c>
      <c r="E4826" s="20" t="str">
        <f>VLOOKUP(A4826,英雄数据表!A:C,3,0)</f>
        <v>邪能斩斧</v>
      </c>
      <c r="F4826" s="20">
        <f t="shared" si="320"/>
        <v>35046</v>
      </c>
      <c r="G4826" s="20">
        <f t="shared" si="321"/>
        <v>35046</v>
      </c>
      <c r="H4826" s="21" t="str">
        <f>VLOOKUP(B4826,属性中转表!A:F,6,FALSE)</f>
        <v>"hp":66600,"atk":1850</v>
      </c>
      <c r="I4826" s="20" t="str">
        <f>IF(VLOOKUP(B4826,属性中转表!A:G,7,FALSE)=0,"",VLOOKUP(VLOOKUP(B4826,属性中转表!A:G,7,FALSE),属性中转表!$K$2:$P$21,6,0))&amp;IF(VLOOKUP(B4826,属性中转表!A:G,7,FALSE)&gt;=50,VLOOKUP(A4826,英雄数据表!A:K,9,0),IF(VLOOKUP(B4826,属性中转表!A:G,7,FALSE)&gt;=25,VLOOKUP(A4826,英雄数据表!A:K,5,0),""))</f>
        <v>"atk":300,"hp":5000,"undpspro":50</v>
      </c>
      <c r="J4826" s="20" t="str">
        <f>IF(I4826="","",属性中转表!$I$1&amp;(IF(VLOOKUP(B4826,属性中转表!A:G,7,FALSE)=0,0,VLOOKUP(VLOOKUP(B4826,属性中转表!A:G,7,FALSE),属性中转表!$K$2:$P$21,4,0)))+IFERROR(VLOOKUP(A4826,英雄数据表!A:K,IF(武魂!B4826&gt;=50,10,IF(武魂!B4826&gt;=25,6)),0),0))</f>
        <v>,"dpspro":50</v>
      </c>
      <c r="K4826" s="32" t="str">
        <f t="shared" si="318"/>
        <v>"atk":300,"hp":5000,"undpspro":50,"dpspro":50</v>
      </c>
      <c r="L4826" s="20" t="str">
        <f>IF(B4826&gt;=50,VLOOKUP(A4826,英雄数据表!A:L,11,FALSE),IF(B4826&gt;=25,VLOOKUP(A4826,英雄数据表!A:L,7,0),""))</f>
        <v>"3504601004"</v>
      </c>
      <c r="M4826" s="20" t="str">
        <f>IFERROR(VLOOKUP(B4826,属性中转表!$K$2:$O$21,5,FALSE),"")</f>
        <v/>
      </c>
      <c r="N4826" s="20" t="str">
        <f>IF(B4826=25,VLOOKUP(A4826,英雄数据表!A:L,8,FALSE),IF(B4826=50,VLOOKUP(A4826,英雄数据表!A:L,12,0),""))</f>
        <v>生命高于50%时对敌人伤害增加12%，生命低于50%时，对敌人伤害增加24%</v>
      </c>
    </row>
    <row r="4827" spans="1:14" x14ac:dyDescent="0.3">
      <c r="A4827" s="20">
        <v>35046</v>
      </c>
      <c r="B4827" s="21">
        <f t="shared" si="319"/>
        <v>26</v>
      </c>
      <c r="C4827" s="21">
        <v>5</v>
      </c>
      <c r="D4827" s="21">
        <f>VLOOKUP(A4827,英雄数据表!A:D,4,0)</f>
        <v>3</v>
      </c>
      <c r="E4827" s="20" t="str">
        <f>VLOOKUP(A4827,英雄数据表!A:C,3,0)</f>
        <v>邪能斩斧</v>
      </c>
      <c r="F4827" s="20">
        <f t="shared" si="320"/>
        <v>35046</v>
      </c>
      <c r="G4827" s="20">
        <f t="shared" si="321"/>
        <v>35046</v>
      </c>
      <c r="H4827" s="21" t="str">
        <f>VLOOKUP(B4827,属性中转表!A:F,6,FALSE)</f>
        <v>"hp":70200,"atk":1950</v>
      </c>
      <c r="I4827" s="20" t="str">
        <f>IF(VLOOKUP(B4827,属性中转表!A:G,7,FALSE)=0,"",VLOOKUP(VLOOKUP(B4827,属性中转表!A:G,7,FALSE),属性中转表!$K$2:$P$21,6,0))&amp;IF(VLOOKUP(B4827,属性中转表!A:G,7,FALSE)&gt;=50,VLOOKUP(A4827,英雄数据表!A:K,9,0),IF(VLOOKUP(B4827,属性中转表!A:G,7,FALSE)&gt;=25,VLOOKUP(A4827,英雄数据表!A:K,5,0),""))</f>
        <v>"atk":300,"hp":5000,"undpspro":50</v>
      </c>
      <c r="J4827" s="20" t="str">
        <f>IF(I4827="","",属性中转表!$I$1&amp;(IF(VLOOKUP(B4827,属性中转表!A:G,7,FALSE)=0,0,VLOOKUP(VLOOKUP(B4827,属性中转表!A:G,7,FALSE),属性中转表!$K$2:$P$21,4,0)))+IFERROR(VLOOKUP(A4827,英雄数据表!A:K,IF(武魂!B4827&gt;=50,10,IF(武魂!B4827&gt;=25,6)),0),0))</f>
        <v>,"dpspro":50</v>
      </c>
      <c r="K4827" s="32" t="str">
        <f t="shared" si="318"/>
        <v>"atk":300,"hp":5000,"undpspro":50,"dpspro":50</v>
      </c>
      <c r="L4827" s="20" t="str">
        <f>IF(B4827&gt;=50,VLOOKUP(A4827,英雄数据表!A:L,11,FALSE),IF(B4827&gt;=25,VLOOKUP(A4827,英雄数据表!A:L,7,0),""))</f>
        <v>"3504601004"</v>
      </c>
      <c r="M4827" s="20" t="str">
        <f>IFERROR(VLOOKUP(B4827,属性中转表!$K$2:$O$21,5,FALSE),"")</f>
        <v/>
      </c>
      <c r="N4827" s="20" t="str">
        <f>IF(B4827=25,VLOOKUP(A4827,英雄数据表!A:L,8,FALSE),IF(B4827=50,VLOOKUP(A4827,英雄数据表!A:L,12,0),""))</f>
        <v/>
      </c>
    </row>
    <row r="4828" spans="1:14" x14ac:dyDescent="0.3">
      <c r="A4828" s="20">
        <v>35046</v>
      </c>
      <c r="B4828" s="21">
        <f t="shared" si="319"/>
        <v>27</v>
      </c>
      <c r="C4828" s="21">
        <v>5</v>
      </c>
      <c r="D4828" s="21">
        <f>VLOOKUP(A4828,英雄数据表!A:D,4,0)</f>
        <v>3</v>
      </c>
      <c r="E4828" s="20" t="str">
        <f>VLOOKUP(A4828,英雄数据表!A:C,3,0)</f>
        <v>邪能斩斧</v>
      </c>
      <c r="F4828" s="20">
        <f t="shared" si="320"/>
        <v>35046</v>
      </c>
      <c r="G4828" s="20">
        <f t="shared" si="321"/>
        <v>35046</v>
      </c>
      <c r="H4828" s="21" t="str">
        <f>VLOOKUP(B4828,属性中转表!A:F,6,FALSE)</f>
        <v>"hp":73800,"atk":2050</v>
      </c>
      <c r="I4828" s="20" t="str">
        <f>IF(VLOOKUP(B4828,属性中转表!A:G,7,FALSE)=0,"",VLOOKUP(VLOOKUP(B4828,属性中转表!A:G,7,FALSE),属性中转表!$K$2:$P$21,6,0))&amp;IF(VLOOKUP(B4828,属性中转表!A:G,7,FALSE)&gt;=50,VLOOKUP(A4828,英雄数据表!A:K,9,0),IF(VLOOKUP(B4828,属性中转表!A:G,7,FALSE)&gt;=25,VLOOKUP(A4828,英雄数据表!A:K,5,0),""))</f>
        <v>"atk":300,"hp":5000,"undpspro":50</v>
      </c>
      <c r="J4828" s="20" t="str">
        <f>IF(I4828="","",属性中转表!$I$1&amp;(IF(VLOOKUP(B4828,属性中转表!A:G,7,FALSE)=0,0,VLOOKUP(VLOOKUP(B4828,属性中转表!A:G,7,FALSE),属性中转表!$K$2:$P$21,4,0)))+IFERROR(VLOOKUP(A4828,英雄数据表!A:K,IF(武魂!B4828&gt;=50,10,IF(武魂!B4828&gt;=25,6)),0),0))</f>
        <v>,"dpspro":50</v>
      </c>
      <c r="K4828" s="32" t="str">
        <f t="shared" si="318"/>
        <v>"atk":300,"hp":5000,"undpspro":50,"dpspro":50</v>
      </c>
      <c r="L4828" s="20" t="str">
        <f>IF(B4828&gt;=50,VLOOKUP(A4828,英雄数据表!A:L,11,FALSE),IF(B4828&gt;=25,VLOOKUP(A4828,英雄数据表!A:L,7,0),""))</f>
        <v>"3504601004"</v>
      </c>
      <c r="M4828" s="20" t="str">
        <f>IFERROR(VLOOKUP(B4828,属性中转表!$K$2:$O$21,5,FALSE),"")</f>
        <v/>
      </c>
      <c r="N4828" s="20" t="str">
        <f>IF(B4828=25,VLOOKUP(A4828,英雄数据表!A:L,8,FALSE),IF(B4828=50,VLOOKUP(A4828,英雄数据表!A:L,12,0),""))</f>
        <v/>
      </c>
    </row>
    <row r="4829" spans="1:14" x14ac:dyDescent="0.3">
      <c r="A4829" s="20">
        <v>35046</v>
      </c>
      <c r="B4829" s="21">
        <f t="shared" si="319"/>
        <v>28</v>
      </c>
      <c r="C4829" s="21">
        <v>5</v>
      </c>
      <c r="D4829" s="21">
        <f>VLOOKUP(A4829,英雄数据表!A:D,4,0)</f>
        <v>3</v>
      </c>
      <c r="E4829" s="20" t="str">
        <f>VLOOKUP(A4829,英雄数据表!A:C,3,0)</f>
        <v>邪能斩斧</v>
      </c>
      <c r="F4829" s="20">
        <f t="shared" si="320"/>
        <v>35046</v>
      </c>
      <c r="G4829" s="20">
        <f t="shared" si="321"/>
        <v>35046</v>
      </c>
      <c r="H4829" s="21" t="str">
        <f>VLOOKUP(B4829,属性中转表!A:F,6,FALSE)</f>
        <v>"hp":77400,"atk":2150</v>
      </c>
      <c r="I4829" s="20" t="str">
        <f>IF(VLOOKUP(B4829,属性中转表!A:G,7,FALSE)=0,"",VLOOKUP(VLOOKUP(B4829,属性中转表!A:G,7,FALSE),属性中转表!$K$2:$P$21,6,0))&amp;IF(VLOOKUP(B4829,属性中转表!A:G,7,FALSE)&gt;=50,VLOOKUP(A4829,英雄数据表!A:K,9,0),IF(VLOOKUP(B4829,属性中转表!A:G,7,FALSE)&gt;=25,VLOOKUP(A4829,英雄数据表!A:K,5,0),""))</f>
        <v>"atk":300,"hp":5000,"undpspro":50</v>
      </c>
      <c r="J4829" s="20" t="str">
        <f>IF(I4829="","",属性中转表!$I$1&amp;(IF(VLOOKUP(B4829,属性中转表!A:G,7,FALSE)=0,0,VLOOKUP(VLOOKUP(B4829,属性中转表!A:G,7,FALSE),属性中转表!$K$2:$P$21,4,0)))+IFERROR(VLOOKUP(A4829,英雄数据表!A:K,IF(武魂!B4829&gt;=50,10,IF(武魂!B4829&gt;=25,6)),0),0))</f>
        <v>,"dpspro":50</v>
      </c>
      <c r="K4829" s="32" t="str">
        <f t="shared" si="318"/>
        <v>"atk":300,"hp":5000,"undpspro":50,"dpspro":50</v>
      </c>
      <c r="L4829" s="20" t="str">
        <f>IF(B4829&gt;=50,VLOOKUP(A4829,英雄数据表!A:L,11,FALSE),IF(B4829&gt;=25,VLOOKUP(A4829,英雄数据表!A:L,7,0),""))</f>
        <v>"3504601004"</v>
      </c>
      <c r="M4829" s="20" t="str">
        <f>IFERROR(VLOOKUP(B4829,属性中转表!$K$2:$O$21,5,FALSE),"")</f>
        <v/>
      </c>
      <c r="N4829" s="20" t="str">
        <f>IF(B4829=25,VLOOKUP(A4829,英雄数据表!A:L,8,FALSE),IF(B4829=50,VLOOKUP(A4829,英雄数据表!A:L,12,0),""))</f>
        <v/>
      </c>
    </row>
    <row r="4830" spans="1:14" x14ac:dyDescent="0.3">
      <c r="A4830" s="20">
        <v>35046</v>
      </c>
      <c r="B4830" s="21">
        <f t="shared" si="319"/>
        <v>29</v>
      </c>
      <c r="C4830" s="21">
        <v>5</v>
      </c>
      <c r="D4830" s="21">
        <f>VLOOKUP(A4830,英雄数据表!A:D,4,0)</f>
        <v>3</v>
      </c>
      <c r="E4830" s="20" t="str">
        <f>VLOOKUP(A4830,英雄数据表!A:C,3,0)</f>
        <v>邪能斩斧</v>
      </c>
      <c r="F4830" s="20">
        <f t="shared" si="320"/>
        <v>35046</v>
      </c>
      <c r="G4830" s="20">
        <f t="shared" si="321"/>
        <v>35046</v>
      </c>
      <c r="H4830" s="21" t="str">
        <f>VLOOKUP(B4830,属性中转表!A:F,6,FALSE)</f>
        <v>"hp":81000,"atk":2250</v>
      </c>
      <c r="I4830" s="20" t="str">
        <f>IF(VLOOKUP(B4830,属性中转表!A:G,7,FALSE)=0,"",VLOOKUP(VLOOKUP(B4830,属性中转表!A:G,7,FALSE),属性中转表!$K$2:$P$21,6,0))&amp;IF(VLOOKUP(B4830,属性中转表!A:G,7,FALSE)&gt;=50,VLOOKUP(A4830,英雄数据表!A:K,9,0),IF(VLOOKUP(B4830,属性中转表!A:G,7,FALSE)&gt;=25,VLOOKUP(A4830,英雄数据表!A:K,5,0),""))</f>
        <v>"atk":300,"hp":5000,"undpspro":50</v>
      </c>
      <c r="J4830" s="20" t="str">
        <f>IF(I4830="","",属性中转表!$I$1&amp;(IF(VLOOKUP(B4830,属性中转表!A:G,7,FALSE)=0,0,VLOOKUP(VLOOKUP(B4830,属性中转表!A:G,7,FALSE),属性中转表!$K$2:$P$21,4,0)))+IFERROR(VLOOKUP(A4830,英雄数据表!A:K,IF(武魂!B4830&gt;=50,10,IF(武魂!B4830&gt;=25,6)),0),0))</f>
        <v>,"dpspro":50</v>
      </c>
      <c r="K4830" s="32" t="str">
        <f t="shared" si="318"/>
        <v>"atk":300,"hp":5000,"undpspro":50,"dpspro":50</v>
      </c>
      <c r="L4830" s="20" t="str">
        <f>IF(B4830&gt;=50,VLOOKUP(A4830,英雄数据表!A:L,11,FALSE),IF(B4830&gt;=25,VLOOKUP(A4830,英雄数据表!A:L,7,0),""))</f>
        <v>"3504601004"</v>
      </c>
      <c r="M4830" s="20" t="str">
        <f>IFERROR(VLOOKUP(B4830,属性中转表!$K$2:$O$21,5,FALSE),"")</f>
        <v/>
      </c>
      <c r="N4830" s="20" t="str">
        <f>IF(B4830=25,VLOOKUP(A4830,英雄数据表!A:L,8,FALSE),IF(B4830=50,VLOOKUP(A4830,英雄数据表!A:L,12,0),""))</f>
        <v/>
      </c>
    </row>
    <row r="4831" spans="1:14" x14ac:dyDescent="0.3">
      <c r="A4831" s="20">
        <v>35046</v>
      </c>
      <c r="B4831" s="21">
        <f t="shared" si="319"/>
        <v>30</v>
      </c>
      <c r="C4831" s="21">
        <v>5</v>
      </c>
      <c r="D4831" s="21">
        <f>VLOOKUP(A4831,英雄数据表!A:D,4,0)</f>
        <v>3</v>
      </c>
      <c r="E4831" s="20" t="str">
        <f>VLOOKUP(A4831,英雄数据表!A:C,3,0)</f>
        <v>邪能斩斧</v>
      </c>
      <c r="F4831" s="20">
        <f t="shared" si="320"/>
        <v>35046</v>
      </c>
      <c r="G4831" s="20">
        <f t="shared" si="321"/>
        <v>35046</v>
      </c>
      <c r="H4831" s="21" t="str">
        <f>VLOOKUP(B4831,属性中转表!A:F,6,FALSE)</f>
        <v>"hp":84600,"atk":2350</v>
      </c>
      <c r="I4831" s="20" t="str">
        <f>IF(VLOOKUP(B4831,属性中转表!A:G,7,FALSE)=0,"",VLOOKUP(VLOOKUP(B4831,属性中转表!A:G,7,FALSE),属性中转表!$K$2:$P$21,6,0))&amp;IF(VLOOKUP(B4831,属性中转表!A:G,7,FALSE)&gt;=50,VLOOKUP(A4831,英雄数据表!A:K,9,0),IF(VLOOKUP(B4831,属性中转表!A:G,7,FALSE)&gt;=25,VLOOKUP(A4831,英雄数据表!A:K,5,0),""))</f>
        <v>"atk":300,"hp":5000,"undpspro":100</v>
      </c>
      <c r="J4831" s="20" t="str">
        <f>IF(I4831="","",属性中转表!$I$1&amp;(IF(VLOOKUP(B4831,属性中转表!A:G,7,FALSE)=0,0,VLOOKUP(VLOOKUP(B4831,属性中转表!A:G,7,FALSE),属性中转表!$K$2:$P$21,4,0)))+IFERROR(VLOOKUP(A4831,英雄数据表!A:K,IF(武魂!B4831&gt;=50,10,IF(武魂!B4831&gt;=25,6)),0),0))</f>
        <v>,"dpspro":50</v>
      </c>
      <c r="K4831" s="32" t="str">
        <f t="shared" si="318"/>
        <v>"atk":300,"hp":5000,"undpspro":100,"dpspro":50</v>
      </c>
      <c r="L4831" s="20" t="str">
        <f>IF(B4831&gt;=50,VLOOKUP(A4831,英雄数据表!A:L,11,FALSE),IF(B4831&gt;=25,VLOOKUP(A4831,英雄数据表!A:L,7,0),""))</f>
        <v>"3504601004"</v>
      </c>
      <c r="M4831" s="20" t="str">
        <f>IFERROR(VLOOKUP(B4831,属性中转表!$K$2:$O$21,5,FALSE),"")</f>
        <v>"undpspro":50</v>
      </c>
      <c r="N4831" s="20" t="str">
        <f>IF(B4831=25,VLOOKUP(A4831,英雄数据表!A:L,8,FALSE),IF(B4831=50,VLOOKUP(A4831,英雄数据表!A:L,12,0),""))</f>
        <v/>
      </c>
    </row>
    <row r="4832" spans="1:14" x14ac:dyDescent="0.3">
      <c r="A4832" s="20">
        <v>35046</v>
      </c>
      <c r="B4832" s="21">
        <f t="shared" si="319"/>
        <v>31</v>
      </c>
      <c r="C4832" s="21">
        <v>5</v>
      </c>
      <c r="D4832" s="21">
        <f>VLOOKUP(A4832,英雄数据表!A:D,4,0)</f>
        <v>3</v>
      </c>
      <c r="E4832" s="20" t="str">
        <f>VLOOKUP(A4832,英雄数据表!A:C,3,0)</f>
        <v>邪能斩斧</v>
      </c>
      <c r="F4832" s="20">
        <f t="shared" si="320"/>
        <v>35046</v>
      </c>
      <c r="G4832" s="20">
        <f t="shared" si="321"/>
        <v>35046</v>
      </c>
      <c r="H4832" s="21" t="str">
        <f>VLOOKUP(B4832,属性中转表!A:F,6,FALSE)</f>
        <v>"hp":89100,"atk":2475</v>
      </c>
      <c r="I4832" s="20" t="str">
        <f>IF(VLOOKUP(B4832,属性中转表!A:G,7,FALSE)=0,"",VLOOKUP(VLOOKUP(B4832,属性中转表!A:G,7,FALSE),属性中转表!$K$2:$P$21,6,0))&amp;IF(VLOOKUP(B4832,属性中转表!A:G,7,FALSE)&gt;=50,VLOOKUP(A4832,英雄数据表!A:K,9,0),IF(VLOOKUP(B4832,属性中转表!A:G,7,FALSE)&gt;=25,VLOOKUP(A4832,英雄数据表!A:K,5,0),""))</f>
        <v>"atk":300,"hp":5000,"undpspro":100</v>
      </c>
      <c r="J4832" s="20" t="str">
        <f>IF(I4832="","",属性中转表!$I$1&amp;(IF(VLOOKUP(B4832,属性中转表!A:G,7,FALSE)=0,0,VLOOKUP(VLOOKUP(B4832,属性中转表!A:G,7,FALSE),属性中转表!$K$2:$P$21,4,0)))+IFERROR(VLOOKUP(A4832,英雄数据表!A:K,IF(武魂!B4832&gt;=50,10,IF(武魂!B4832&gt;=25,6)),0),0))</f>
        <v>,"dpspro":50</v>
      </c>
      <c r="K4832" s="32" t="str">
        <f t="shared" si="318"/>
        <v>"atk":300,"hp":5000,"undpspro":100,"dpspro":50</v>
      </c>
      <c r="L4832" s="20" t="str">
        <f>IF(B4832&gt;=50,VLOOKUP(A4832,英雄数据表!A:L,11,FALSE),IF(B4832&gt;=25,VLOOKUP(A4832,英雄数据表!A:L,7,0),""))</f>
        <v>"3504601004"</v>
      </c>
      <c r="M4832" s="20" t="str">
        <f>IFERROR(VLOOKUP(B4832,属性中转表!$K$2:$O$21,5,FALSE),"")</f>
        <v/>
      </c>
      <c r="N4832" s="20" t="str">
        <f>IF(B4832=25,VLOOKUP(A4832,英雄数据表!A:L,8,FALSE),IF(B4832=50,VLOOKUP(A4832,英雄数据表!A:L,12,0),""))</f>
        <v/>
      </c>
    </row>
    <row r="4833" spans="1:14" x14ac:dyDescent="0.3">
      <c r="A4833" s="20">
        <v>35046</v>
      </c>
      <c r="B4833" s="21">
        <f t="shared" si="319"/>
        <v>32</v>
      </c>
      <c r="C4833" s="21">
        <v>5</v>
      </c>
      <c r="D4833" s="21">
        <f>VLOOKUP(A4833,英雄数据表!A:D,4,0)</f>
        <v>3</v>
      </c>
      <c r="E4833" s="20" t="str">
        <f>VLOOKUP(A4833,英雄数据表!A:C,3,0)</f>
        <v>邪能斩斧</v>
      </c>
      <c r="F4833" s="20">
        <f t="shared" si="320"/>
        <v>35046</v>
      </c>
      <c r="G4833" s="20">
        <f t="shared" si="321"/>
        <v>35046</v>
      </c>
      <c r="H4833" s="21" t="str">
        <f>VLOOKUP(B4833,属性中转表!A:F,6,FALSE)</f>
        <v>"hp":93600,"atk":2600</v>
      </c>
      <c r="I4833" s="20" t="str">
        <f>IF(VLOOKUP(B4833,属性中转表!A:G,7,FALSE)=0,"",VLOOKUP(VLOOKUP(B4833,属性中转表!A:G,7,FALSE),属性中转表!$K$2:$P$21,6,0))&amp;IF(VLOOKUP(B4833,属性中转表!A:G,7,FALSE)&gt;=50,VLOOKUP(A4833,英雄数据表!A:K,9,0),IF(VLOOKUP(B4833,属性中转表!A:G,7,FALSE)&gt;=25,VLOOKUP(A4833,英雄数据表!A:K,5,0),""))</f>
        <v>"atk":300,"hp":5000,"undpspro":100</v>
      </c>
      <c r="J4833" s="20" t="str">
        <f>IF(I4833="","",属性中转表!$I$1&amp;(IF(VLOOKUP(B4833,属性中转表!A:G,7,FALSE)=0,0,VLOOKUP(VLOOKUP(B4833,属性中转表!A:G,7,FALSE),属性中转表!$K$2:$P$21,4,0)))+IFERROR(VLOOKUP(A4833,英雄数据表!A:K,IF(武魂!B4833&gt;=50,10,IF(武魂!B4833&gt;=25,6)),0),0))</f>
        <v>,"dpspro":50</v>
      </c>
      <c r="K4833" s="32" t="str">
        <f t="shared" si="318"/>
        <v>"atk":300,"hp":5000,"undpspro":100,"dpspro":50</v>
      </c>
      <c r="L4833" s="20" t="str">
        <f>IF(B4833&gt;=50,VLOOKUP(A4833,英雄数据表!A:L,11,FALSE),IF(B4833&gt;=25,VLOOKUP(A4833,英雄数据表!A:L,7,0),""))</f>
        <v>"3504601004"</v>
      </c>
      <c r="M4833" s="20" t="str">
        <f>IFERROR(VLOOKUP(B4833,属性中转表!$K$2:$O$21,5,FALSE),"")</f>
        <v/>
      </c>
      <c r="N4833" s="20" t="str">
        <f>IF(B4833=25,VLOOKUP(A4833,英雄数据表!A:L,8,FALSE),IF(B4833=50,VLOOKUP(A4833,英雄数据表!A:L,12,0),""))</f>
        <v/>
      </c>
    </row>
    <row r="4834" spans="1:14" x14ac:dyDescent="0.3">
      <c r="A4834" s="20">
        <v>35046</v>
      </c>
      <c r="B4834" s="21">
        <f t="shared" si="319"/>
        <v>33</v>
      </c>
      <c r="C4834" s="21">
        <v>5</v>
      </c>
      <c r="D4834" s="21">
        <f>VLOOKUP(A4834,英雄数据表!A:D,4,0)</f>
        <v>3</v>
      </c>
      <c r="E4834" s="20" t="str">
        <f>VLOOKUP(A4834,英雄数据表!A:C,3,0)</f>
        <v>邪能斩斧</v>
      </c>
      <c r="F4834" s="20">
        <f t="shared" si="320"/>
        <v>35046</v>
      </c>
      <c r="G4834" s="20">
        <f t="shared" si="321"/>
        <v>35046</v>
      </c>
      <c r="H4834" s="21" t="str">
        <f>VLOOKUP(B4834,属性中转表!A:F,6,FALSE)</f>
        <v>"hp":98100,"atk":2725</v>
      </c>
      <c r="I4834" s="20" t="str">
        <f>IF(VLOOKUP(B4834,属性中转表!A:G,7,FALSE)=0,"",VLOOKUP(VLOOKUP(B4834,属性中转表!A:G,7,FALSE),属性中转表!$K$2:$P$21,6,0))&amp;IF(VLOOKUP(B4834,属性中转表!A:G,7,FALSE)&gt;=50,VLOOKUP(A4834,英雄数据表!A:K,9,0),IF(VLOOKUP(B4834,属性中转表!A:G,7,FALSE)&gt;=25,VLOOKUP(A4834,英雄数据表!A:K,5,0),""))</f>
        <v>"atk":300,"hp":5000,"undpspro":100</v>
      </c>
      <c r="J4834" s="20" t="str">
        <f>IF(I4834="","",属性中转表!$I$1&amp;(IF(VLOOKUP(B4834,属性中转表!A:G,7,FALSE)=0,0,VLOOKUP(VLOOKUP(B4834,属性中转表!A:G,7,FALSE),属性中转表!$K$2:$P$21,4,0)))+IFERROR(VLOOKUP(A4834,英雄数据表!A:K,IF(武魂!B4834&gt;=50,10,IF(武魂!B4834&gt;=25,6)),0),0))</f>
        <v>,"dpspro":50</v>
      </c>
      <c r="K4834" s="32" t="str">
        <f t="shared" si="318"/>
        <v>"atk":300,"hp":5000,"undpspro":100,"dpspro":50</v>
      </c>
      <c r="L4834" s="20" t="str">
        <f>IF(B4834&gt;=50,VLOOKUP(A4834,英雄数据表!A:L,11,FALSE),IF(B4834&gt;=25,VLOOKUP(A4834,英雄数据表!A:L,7,0),""))</f>
        <v>"3504601004"</v>
      </c>
      <c r="M4834" s="20" t="str">
        <f>IFERROR(VLOOKUP(B4834,属性中转表!$K$2:$O$21,5,FALSE),"")</f>
        <v/>
      </c>
      <c r="N4834" s="20" t="str">
        <f>IF(B4834=25,VLOOKUP(A4834,英雄数据表!A:L,8,FALSE),IF(B4834=50,VLOOKUP(A4834,英雄数据表!A:L,12,0),""))</f>
        <v/>
      </c>
    </row>
    <row r="4835" spans="1:14" x14ac:dyDescent="0.3">
      <c r="A4835" s="20">
        <v>35046</v>
      </c>
      <c r="B4835" s="21">
        <f t="shared" si="319"/>
        <v>34</v>
      </c>
      <c r="C4835" s="21">
        <v>5</v>
      </c>
      <c r="D4835" s="21">
        <f>VLOOKUP(A4835,英雄数据表!A:D,4,0)</f>
        <v>3</v>
      </c>
      <c r="E4835" s="20" t="str">
        <f>VLOOKUP(A4835,英雄数据表!A:C,3,0)</f>
        <v>邪能斩斧</v>
      </c>
      <c r="F4835" s="20">
        <f t="shared" si="320"/>
        <v>35046</v>
      </c>
      <c r="G4835" s="20">
        <f t="shared" si="321"/>
        <v>35046</v>
      </c>
      <c r="H4835" s="21" t="str">
        <f>VLOOKUP(B4835,属性中转表!A:F,6,FALSE)</f>
        <v>"hp":102600,"atk":2850</v>
      </c>
      <c r="I4835" s="20" t="str">
        <f>IF(VLOOKUP(B4835,属性中转表!A:G,7,FALSE)=0,"",VLOOKUP(VLOOKUP(B4835,属性中转表!A:G,7,FALSE),属性中转表!$K$2:$P$21,6,0))&amp;IF(VLOOKUP(B4835,属性中转表!A:G,7,FALSE)&gt;=50,VLOOKUP(A4835,英雄数据表!A:K,9,0),IF(VLOOKUP(B4835,属性中转表!A:G,7,FALSE)&gt;=25,VLOOKUP(A4835,英雄数据表!A:K,5,0),""))</f>
        <v>"atk":300,"hp":5000,"undpspro":100</v>
      </c>
      <c r="J4835" s="20" t="str">
        <f>IF(I4835="","",属性中转表!$I$1&amp;(IF(VLOOKUP(B4835,属性中转表!A:G,7,FALSE)=0,0,VLOOKUP(VLOOKUP(B4835,属性中转表!A:G,7,FALSE),属性中转表!$K$2:$P$21,4,0)))+IFERROR(VLOOKUP(A4835,英雄数据表!A:K,IF(武魂!B4835&gt;=50,10,IF(武魂!B4835&gt;=25,6)),0),0))</f>
        <v>,"dpspro":50</v>
      </c>
      <c r="K4835" s="32" t="str">
        <f t="shared" ref="K4835:K4898" si="322">I4835&amp;J4835</f>
        <v>"atk":300,"hp":5000,"undpspro":100,"dpspro":50</v>
      </c>
      <c r="L4835" s="20" t="str">
        <f>IF(B4835&gt;=50,VLOOKUP(A4835,英雄数据表!A:L,11,FALSE),IF(B4835&gt;=25,VLOOKUP(A4835,英雄数据表!A:L,7,0),""))</f>
        <v>"3504601004"</v>
      </c>
      <c r="M4835" s="20" t="str">
        <f>IFERROR(VLOOKUP(B4835,属性中转表!$K$2:$O$21,5,FALSE),"")</f>
        <v/>
      </c>
      <c r="N4835" s="20" t="str">
        <f>IF(B4835=25,VLOOKUP(A4835,英雄数据表!A:L,8,FALSE),IF(B4835=50,VLOOKUP(A4835,英雄数据表!A:L,12,0),""))</f>
        <v/>
      </c>
    </row>
    <row r="4836" spans="1:14" x14ac:dyDescent="0.3">
      <c r="A4836" s="20">
        <v>35046</v>
      </c>
      <c r="B4836" s="21">
        <f t="shared" si="319"/>
        <v>35</v>
      </c>
      <c r="C4836" s="21">
        <v>5</v>
      </c>
      <c r="D4836" s="21">
        <f>VLOOKUP(A4836,英雄数据表!A:D,4,0)</f>
        <v>3</v>
      </c>
      <c r="E4836" s="20" t="str">
        <f>VLOOKUP(A4836,英雄数据表!A:C,3,0)</f>
        <v>邪能斩斧</v>
      </c>
      <c r="F4836" s="20">
        <f t="shared" si="320"/>
        <v>35046</v>
      </c>
      <c r="G4836" s="20">
        <f t="shared" si="321"/>
        <v>35046</v>
      </c>
      <c r="H4836" s="21" t="str">
        <f>VLOOKUP(B4836,属性中转表!A:F,6,FALSE)</f>
        <v>"hp":107100,"atk":2975</v>
      </c>
      <c r="I4836" s="20" t="str">
        <f>IF(VLOOKUP(B4836,属性中转表!A:G,7,FALSE)=0,"",VLOOKUP(VLOOKUP(B4836,属性中转表!A:G,7,FALSE),属性中转表!$K$2:$P$21,6,0))&amp;IF(VLOOKUP(B4836,属性中转表!A:G,7,FALSE)&gt;=50,VLOOKUP(A4836,英雄数据表!A:K,9,0),IF(VLOOKUP(B4836,属性中转表!A:G,7,FALSE)&gt;=25,VLOOKUP(A4836,英雄数据表!A:K,5,0),""))</f>
        <v>"atk":300,"hp":5000,"undpspro":100</v>
      </c>
      <c r="J4836" s="20" t="str">
        <f>IF(I4836="","",属性中转表!$I$1&amp;(IF(VLOOKUP(B4836,属性中转表!A:G,7,FALSE)=0,0,VLOOKUP(VLOOKUP(B4836,属性中转表!A:G,7,FALSE),属性中转表!$K$2:$P$21,4,0)))+IFERROR(VLOOKUP(A4836,英雄数据表!A:K,IF(武魂!B4836&gt;=50,10,IF(武魂!B4836&gt;=25,6)),0),0))</f>
        <v>,"dpspro":100</v>
      </c>
      <c r="K4836" s="32" t="str">
        <f t="shared" si="322"/>
        <v>"atk":300,"hp":5000,"undpspro":100,"dpspro":100</v>
      </c>
      <c r="L4836" s="20" t="str">
        <f>IF(B4836&gt;=50,VLOOKUP(A4836,英雄数据表!A:L,11,FALSE),IF(B4836&gt;=25,VLOOKUP(A4836,英雄数据表!A:L,7,0),""))</f>
        <v>"3504601004"</v>
      </c>
      <c r="M4836" s="20" t="str">
        <f>IFERROR(VLOOKUP(B4836,属性中转表!$K$2:$O$21,5,FALSE),"")</f>
        <v>"dpspro":50</v>
      </c>
      <c r="N4836" s="20" t="str">
        <f>IF(B4836=25,VLOOKUP(A4836,英雄数据表!A:L,8,FALSE),IF(B4836=50,VLOOKUP(A4836,英雄数据表!A:L,12,0),""))</f>
        <v/>
      </c>
    </row>
    <row r="4837" spans="1:14" x14ac:dyDescent="0.3">
      <c r="A4837" s="20">
        <v>35046</v>
      </c>
      <c r="B4837" s="21">
        <f t="shared" si="319"/>
        <v>36</v>
      </c>
      <c r="C4837" s="21">
        <v>5</v>
      </c>
      <c r="D4837" s="21">
        <f>VLOOKUP(A4837,英雄数据表!A:D,4,0)</f>
        <v>3</v>
      </c>
      <c r="E4837" s="20" t="str">
        <f>VLOOKUP(A4837,英雄数据表!A:C,3,0)</f>
        <v>邪能斩斧</v>
      </c>
      <c r="F4837" s="20">
        <f t="shared" si="320"/>
        <v>35046</v>
      </c>
      <c r="G4837" s="20">
        <f t="shared" si="321"/>
        <v>35046</v>
      </c>
      <c r="H4837" s="21" t="str">
        <f>VLOOKUP(B4837,属性中转表!A:F,6,FALSE)</f>
        <v>"hp":111600,"atk":3100</v>
      </c>
      <c r="I4837" s="20" t="str">
        <f>IF(VLOOKUP(B4837,属性中转表!A:G,7,FALSE)=0,"",VLOOKUP(VLOOKUP(B4837,属性中转表!A:G,7,FALSE),属性中转表!$K$2:$P$21,6,0))&amp;IF(VLOOKUP(B4837,属性中转表!A:G,7,FALSE)&gt;=50,VLOOKUP(A4837,英雄数据表!A:K,9,0),IF(VLOOKUP(B4837,属性中转表!A:G,7,FALSE)&gt;=25,VLOOKUP(A4837,英雄数据表!A:K,5,0),""))</f>
        <v>"atk":300,"hp":5000,"undpspro":100</v>
      </c>
      <c r="J4837" s="20" t="str">
        <f>IF(I4837="","",属性中转表!$I$1&amp;(IF(VLOOKUP(B4837,属性中转表!A:G,7,FALSE)=0,0,VLOOKUP(VLOOKUP(B4837,属性中转表!A:G,7,FALSE),属性中转表!$K$2:$P$21,4,0)))+IFERROR(VLOOKUP(A4837,英雄数据表!A:K,IF(武魂!B4837&gt;=50,10,IF(武魂!B4837&gt;=25,6)),0),0))</f>
        <v>,"dpspro":100</v>
      </c>
      <c r="K4837" s="32" t="str">
        <f t="shared" si="322"/>
        <v>"atk":300,"hp":5000,"undpspro":100,"dpspro":100</v>
      </c>
      <c r="L4837" s="20" t="str">
        <f>IF(B4837&gt;=50,VLOOKUP(A4837,英雄数据表!A:L,11,FALSE),IF(B4837&gt;=25,VLOOKUP(A4837,英雄数据表!A:L,7,0),""))</f>
        <v>"3504601004"</v>
      </c>
      <c r="M4837" s="20" t="str">
        <f>IFERROR(VLOOKUP(B4837,属性中转表!$K$2:$O$21,5,FALSE),"")</f>
        <v/>
      </c>
      <c r="N4837" s="20" t="str">
        <f>IF(B4837=25,VLOOKUP(A4837,英雄数据表!A:L,8,FALSE),IF(B4837=50,VLOOKUP(A4837,英雄数据表!A:L,12,0),""))</f>
        <v/>
      </c>
    </row>
    <row r="4838" spans="1:14" x14ac:dyDescent="0.3">
      <c r="A4838" s="20">
        <v>35046</v>
      </c>
      <c r="B4838" s="21">
        <f t="shared" si="319"/>
        <v>37</v>
      </c>
      <c r="C4838" s="21">
        <v>5</v>
      </c>
      <c r="D4838" s="21">
        <f>VLOOKUP(A4838,英雄数据表!A:D,4,0)</f>
        <v>3</v>
      </c>
      <c r="E4838" s="20" t="str">
        <f>VLOOKUP(A4838,英雄数据表!A:C,3,0)</f>
        <v>邪能斩斧</v>
      </c>
      <c r="F4838" s="20">
        <f t="shared" si="320"/>
        <v>35046</v>
      </c>
      <c r="G4838" s="20">
        <f t="shared" si="321"/>
        <v>35046</v>
      </c>
      <c r="H4838" s="21" t="str">
        <f>VLOOKUP(B4838,属性中转表!A:F,6,FALSE)</f>
        <v>"hp":116100,"atk":3225</v>
      </c>
      <c r="I4838" s="20" t="str">
        <f>IF(VLOOKUP(B4838,属性中转表!A:G,7,FALSE)=0,"",VLOOKUP(VLOOKUP(B4838,属性中转表!A:G,7,FALSE),属性中转表!$K$2:$P$21,6,0))&amp;IF(VLOOKUP(B4838,属性中转表!A:G,7,FALSE)&gt;=50,VLOOKUP(A4838,英雄数据表!A:K,9,0),IF(VLOOKUP(B4838,属性中转表!A:G,7,FALSE)&gt;=25,VLOOKUP(A4838,英雄数据表!A:K,5,0),""))</f>
        <v>"atk":300,"hp":5000,"undpspro":100</v>
      </c>
      <c r="J4838" s="20" t="str">
        <f>IF(I4838="","",属性中转表!$I$1&amp;(IF(VLOOKUP(B4838,属性中转表!A:G,7,FALSE)=0,0,VLOOKUP(VLOOKUP(B4838,属性中转表!A:G,7,FALSE),属性中转表!$K$2:$P$21,4,0)))+IFERROR(VLOOKUP(A4838,英雄数据表!A:K,IF(武魂!B4838&gt;=50,10,IF(武魂!B4838&gt;=25,6)),0),0))</f>
        <v>,"dpspro":100</v>
      </c>
      <c r="K4838" s="32" t="str">
        <f t="shared" si="322"/>
        <v>"atk":300,"hp":5000,"undpspro":100,"dpspro":100</v>
      </c>
      <c r="L4838" s="20" t="str">
        <f>IF(B4838&gt;=50,VLOOKUP(A4838,英雄数据表!A:L,11,FALSE),IF(B4838&gt;=25,VLOOKUP(A4838,英雄数据表!A:L,7,0),""))</f>
        <v>"3504601004"</v>
      </c>
      <c r="M4838" s="20" t="str">
        <f>IFERROR(VLOOKUP(B4838,属性中转表!$K$2:$O$21,5,FALSE),"")</f>
        <v/>
      </c>
      <c r="N4838" s="20" t="str">
        <f>IF(B4838=25,VLOOKUP(A4838,英雄数据表!A:L,8,FALSE),IF(B4838=50,VLOOKUP(A4838,英雄数据表!A:L,12,0),""))</f>
        <v/>
      </c>
    </row>
    <row r="4839" spans="1:14" x14ac:dyDescent="0.3">
      <c r="A4839" s="20">
        <v>35046</v>
      </c>
      <c r="B4839" s="21">
        <f t="shared" si="319"/>
        <v>38</v>
      </c>
      <c r="C4839" s="21">
        <v>5</v>
      </c>
      <c r="D4839" s="21">
        <f>VLOOKUP(A4839,英雄数据表!A:D,4,0)</f>
        <v>3</v>
      </c>
      <c r="E4839" s="20" t="str">
        <f>VLOOKUP(A4839,英雄数据表!A:C,3,0)</f>
        <v>邪能斩斧</v>
      </c>
      <c r="F4839" s="20">
        <f t="shared" si="320"/>
        <v>35046</v>
      </c>
      <c r="G4839" s="20">
        <f t="shared" si="321"/>
        <v>35046</v>
      </c>
      <c r="H4839" s="21" t="str">
        <f>VLOOKUP(B4839,属性中转表!A:F,6,FALSE)</f>
        <v>"hp":120600,"atk":3350</v>
      </c>
      <c r="I4839" s="20" t="str">
        <f>IF(VLOOKUP(B4839,属性中转表!A:G,7,FALSE)=0,"",VLOOKUP(VLOOKUP(B4839,属性中转表!A:G,7,FALSE),属性中转表!$K$2:$P$21,6,0))&amp;IF(VLOOKUP(B4839,属性中转表!A:G,7,FALSE)&gt;=50,VLOOKUP(A4839,英雄数据表!A:K,9,0),IF(VLOOKUP(B4839,属性中转表!A:G,7,FALSE)&gt;=25,VLOOKUP(A4839,英雄数据表!A:K,5,0),""))</f>
        <v>"atk":300,"hp":5000,"undpspro":100</v>
      </c>
      <c r="J4839" s="20" t="str">
        <f>IF(I4839="","",属性中转表!$I$1&amp;(IF(VLOOKUP(B4839,属性中转表!A:G,7,FALSE)=0,0,VLOOKUP(VLOOKUP(B4839,属性中转表!A:G,7,FALSE),属性中转表!$K$2:$P$21,4,0)))+IFERROR(VLOOKUP(A4839,英雄数据表!A:K,IF(武魂!B4839&gt;=50,10,IF(武魂!B4839&gt;=25,6)),0),0))</f>
        <v>,"dpspro":100</v>
      </c>
      <c r="K4839" s="32" t="str">
        <f t="shared" si="322"/>
        <v>"atk":300,"hp":5000,"undpspro":100,"dpspro":100</v>
      </c>
      <c r="L4839" s="20" t="str">
        <f>IF(B4839&gt;=50,VLOOKUP(A4839,英雄数据表!A:L,11,FALSE),IF(B4839&gt;=25,VLOOKUP(A4839,英雄数据表!A:L,7,0),""))</f>
        <v>"3504601004"</v>
      </c>
      <c r="M4839" s="20" t="str">
        <f>IFERROR(VLOOKUP(B4839,属性中转表!$K$2:$O$21,5,FALSE),"")</f>
        <v/>
      </c>
      <c r="N4839" s="20" t="str">
        <f>IF(B4839=25,VLOOKUP(A4839,英雄数据表!A:L,8,FALSE),IF(B4839=50,VLOOKUP(A4839,英雄数据表!A:L,12,0),""))</f>
        <v/>
      </c>
    </row>
    <row r="4840" spans="1:14" x14ac:dyDescent="0.3">
      <c r="A4840" s="20">
        <v>35046</v>
      </c>
      <c r="B4840" s="21">
        <f t="shared" si="319"/>
        <v>39</v>
      </c>
      <c r="C4840" s="21">
        <v>5</v>
      </c>
      <c r="D4840" s="21">
        <f>VLOOKUP(A4840,英雄数据表!A:D,4,0)</f>
        <v>3</v>
      </c>
      <c r="E4840" s="20" t="str">
        <f>VLOOKUP(A4840,英雄数据表!A:C,3,0)</f>
        <v>邪能斩斧</v>
      </c>
      <c r="F4840" s="20">
        <f t="shared" si="320"/>
        <v>35046</v>
      </c>
      <c r="G4840" s="20">
        <f t="shared" si="321"/>
        <v>35046</v>
      </c>
      <c r="H4840" s="21" t="str">
        <f>VLOOKUP(B4840,属性中转表!A:F,6,FALSE)</f>
        <v>"hp":125100,"atk":3475</v>
      </c>
      <c r="I4840" s="20" t="str">
        <f>IF(VLOOKUP(B4840,属性中转表!A:G,7,FALSE)=0,"",VLOOKUP(VLOOKUP(B4840,属性中转表!A:G,7,FALSE),属性中转表!$K$2:$P$21,6,0))&amp;IF(VLOOKUP(B4840,属性中转表!A:G,7,FALSE)&gt;=50,VLOOKUP(A4840,英雄数据表!A:K,9,0),IF(VLOOKUP(B4840,属性中转表!A:G,7,FALSE)&gt;=25,VLOOKUP(A4840,英雄数据表!A:K,5,0),""))</f>
        <v>"atk":300,"hp":5000,"undpspro":100</v>
      </c>
      <c r="J4840" s="20" t="str">
        <f>IF(I4840="","",属性中转表!$I$1&amp;(IF(VLOOKUP(B4840,属性中转表!A:G,7,FALSE)=0,0,VLOOKUP(VLOOKUP(B4840,属性中转表!A:G,7,FALSE),属性中转表!$K$2:$P$21,4,0)))+IFERROR(VLOOKUP(A4840,英雄数据表!A:K,IF(武魂!B4840&gt;=50,10,IF(武魂!B4840&gt;=25,6)),0),0))</f>
        <v>,"dpspro":100</v>
      </c>
      <c r="K4840" s="32" t="str">
        <f t="shared" si="322"/>
        <v>"atk":300,"hp":5000,"undpspro":100,"dpspro":100</v>
      </c>
      <c r="L4840" s="20" t="str">
        <f>IF(B4840&gt;=50,VLOOKUP(A4840,英雄数据表!A:L,11,FALSE),IF(B4840&gt;=25,VLOOKUP(A4840,英雄数据表!A:L,7,0),""))</f>
        <v>"3504601004"</v>
      </c>
      <c r="M4840" s="20" t="str">
        <f>IFERROR(VLOOKUP(B4840,属性中转表!$K$2:$O$21,5,FALSE),"")</f>
        <v/>
      </c>
      <c r="N4840" s="20" t="str">
        <f>IF(B4840=25,VLOOKUP(A4840,英雄数据表!A:L,8,FALSE),IF(B4840=50,VLOOKUP(A4840,英雄数据表!A:L,12,0),""))</f>
        <v/>
      </c>
    </row>
    <row r="4841" spans="1:14" x14ac:dyDescent="0.3">
      <c r="A4841" s="20">
        <v>35046</v>
      </c>
      <c r="B4841" s="21">
        <f t="shared" si="319"/>
        <v>40</v>
      </c>
      <c r="C4841" s="21">
        <v>5</v>
      </c>
      <c r="D4841" s="21">
        <f>VLOOKUP(A4841,英雄数据表!A:D,4,0)</f>
        <v>3</v>
      </c>
      <c r="E4841" s="20" t="str">
        <f>VLOOKUP(A4841,英雄数据表!A:C,3,0)</f>
        <v>邪能斩斧</v>
      </c>
      <c r="F4841" s="20">
        <f t="shared" si="320"/>
        <v>35046</v>
      </c>
      <c r="G4841" s="20">
        <f t="shared" si="321"/>
        <v>35046</v>
      </c>
      <c r="H4841" s="21" t="str">
        <f>VLOOKUP(B4841,属性中转表!A:F,6,FALSE)</f>
        <v>"hp":129600,"atk":3600</v>
      </c>
      <c r="I4841" s="20" t="str">
        <f>IF(VLOOKUP(B4841,属性中转表!A:G,7,FALSE)=0,"",VLOOKUP(VLOOKUP(B4841,属性中转表!A:G,7,FALSE),属性中转表!$K$2:$P$21,6,0))&amp;IF(VLOOKUP(B4841,属性中转表!A:G,7,FALSE)&gt;=50,VLOOKUP(A4841,英雄数据表!A:K,9,0),IF(VLOOKUP(B4841,属性中转表!A:G,7,FALSE)&gt;=25,VLOOKUP(A4841,英雄数据表!A:K,5,0),""))</f>
        <v>"atk":300,"hp":5000,"undpspro":100,"pvpdpspro":50</v>
      </c>
      <c r="J4841" s="20" t="str">
        <f>IF(I4841="","",属性中转表!$I$1&amp;(IF(VLOOKUP(B4841,属性中转表!A:G,7,FALSE)=0,0,VLOOKUP(VLOOKUP(B4841,属性中转表!A:G,7,FALSE),属性中转表!$K$2:$P$21,4,0)))+IFERROR(VLOOKUP(A4841,英雄数据表!A:K,IF(武魂!B4841&gt;=50,10,IF(武魂!B4841&gt;=25,6)),0),0))</f>
        <v>,"dpspro":100</v>
      </c>
      <c r="K4841" s="32" t="str">
        <f t="shared" si="322"/>
        <v>"atk":300,"hp":5000,"undpspro":100,"pvpdpspro":50,"dpspro":100</v>
      </c>
      <c r="L4841" s="20" t="str">
        <f>IF(B4841&gt;=50,VLOOKUP(A4841,英雄数据表!A:L,11,FALSE),IF(B4841&gt;=25,VLOOKUP(A4841,英雄数据表!A:L,7,0),""))</f>
        <v>"3504601004"</v>
      </c>
      <c r="M4841" s="20" t="str">
        <f>IFERROR(VLOOKUP(B4841,属性中转表!$K$2:$O$21,5,FALSE),"")</f>
        <v>"pvpdpspro":50</v>
      </c>
      <c r="N4841" s="20" t="str">
        <f>IF(B4841=25,VLOOKUP(A4841,英雄数据表!A:L,8,FALSE),IF(B4841=50,VLOOKUP(A4841,英雄数据表!A:L,12,0),""))</f>
        <v/>
      </c>
    </row>
    <row r="4842" spans="1:14" x14ac:dyDescent="0.3">
      <c r="A4842" s="20">
        <v>35046</v>
      </c>
      <c r="B4842" s="21">
        <f t="shared" si="319"/>
        <v>41</v>
      </c>
      <c r="C4842" s="21">
        <v>5</v>
      </c>
      <c r="D4842" s="21">
        <f>VLOOKUP(A4842,英雄数据表!A:D,4,0)</f>
        <v>3</v>
      </c>
      <c r="E4842" s="20" t="str">
        <f>VLOOKUP(A4842,英雄数据表!A:C,3,0)</f>
        <v>邪能斩斧</v>
      </c>
      <c r="F4842" s="20">
        <f t="shared" si="320"/>
        <v>35046</v>
      </c>
      <c r="G4842" s="20">
        <f t="shared" si="321"/>
        <v>35046</v>
      </c>
      <c r="H4842" s="21" t="str">
        <f>VLOOKUP(B4842,属性中转表!A:F,6,FALSE)</f>
        <v>"hp":135000,"atk":3750</v>
      </c>
      <c r="I4842" s="20" t="str">
        <f>IF(VLOOKUP(B4842,属性中转表!A:G,7,FALSE)=0,"",VLOOKUP(VLOOKUP(B4842,属性中转表!A:G,7,FALSE),属性中转表!$K$2:$P$21,6,0))&amp;IF(VLOOKUP(B4842,属性中转表!A:G,7,FALSE)&gt;=50,VLOOKUP(A4842,英雄数据表!A:K,9,0),IF(VLOOKUP(B4842,属性中转表!A:G,7,FALSE)&gt;=25,VLOOKUP(A4842,英雄数据表!A:K,5,0),""))</f>
        <v>"atk":300,"hp":5000,"undpspro":100,"pvpdpspro":50</v>
      </c>
      <c r="J4842" s="20" t="str">
        <f>IF(I4842="","",属性中转表!$I$1&amp;(IF(VLOOKUP(B4842,属性中转表!A:G,7,FALSE)=0,0,VLOOKUP(VLOOKUP(B4842,属性中转表!A:G,7,FALSE),属性中转表!$K$2:$P$21,4,0)))+IFERROR(VLOOKUP(A4842,英雄数据表!A:K,IF(武魂!B4842&gt;=50,10,IF(武魂!B4842&gt;=25,6)),0),0))</f>
        <v>,"dpspro":100</v>
      </c>
      <c r="K4842" s="32" t="str">
        <f t="shared" si="322"/>
        <v>"atk":300,"hp":5000,"undpspro":100,"pvpdpspro":50,"dpspro":100</v>
      </c>
      <c r="L4842" s="20" t="str">
        <f>IF(B4842&gt;=50,VLOOKUP(A4842,英雄数据表!A:L,11,FALSE),IF(B4842&gt;=25,VLOOKUP(A4842,英雄数据表!A:L,7,0),""))</f>
        <v>"3504601004"</v>
      </c>
      <c r="M4842" s="20" t="str">
        <f>IFERROR(VLOOKUP(B4842,属性中转表!$K$2:$O$21,5,FALSE),"")</f>
        <v/>
      </c>
      <c r="N4842" s="20" t="str">
        <f>IF(B4842=25,VLOOKUP(A4842,英雄数据表!A:L,8,FALSE),IF(B4842=50,VLOOKUP(A4842,英雄数据表!A:L,12,0),""))</f>
        <v/>
      </c>
    </row>
    <row r="4843" spans="1:14" x14ac:dyDescent="0.3">
      <c r="A4843" s="20">
        <v>35046</v>
      </c>
      <c r="B4843" s="21">
        <f t="shared" si="319"/>
        <v>42</v>
      </c>
      <c r="C4843" s="21">
        <v>5</v>
      </c>
      <c r="D4843" s="21">
        <f>VLOOKUP(A4843,英雄数据表!A:D,4,0)</f>
        <v>3</v>
      </c>
      <c r="E4843" s="20" t="str">
        <f>VLOOKUP(A4843,英雄数据表!A:C,3,0)</f>
        <v>邪能斩斧</v>
      </c>
      <c r="F4843" s="20">
        <f t="shared" si="320"/>
        <v>35046</v>
      </c>
      <c r="G4843" s="20">
        <f t="shared" si="321"/>
        <v>35046</v>
      </c>
      <c r="H4843" s="21" t="str">
        <f>VLOOKUP(B4843,属性中转表!A:F,6,FALSE)</f>
        <v>"hp":140400,"atk":3900</v>
      </c>
      <c r="I4843" s="20" t="str">
        <f>IF(VLOOKUP(B4843,属性中转表!A:G,7,FALSE)=0,"",VLOOKUP(VLOOKUP(B4843,属性中转表!A:G,7,FALSE),属性中转表!$K$2:$P$21,6,0))&amp;IF(VLOOKUP(B4843,属性中转表!A:G,7,FALSE)&gt;=50,VLOOKUP(A4843,英雄数据表!A:K,9,0),IF(VLOOKUP(B4843,属性中转表!A:G,7,FALSE)&gt;=25,VLOOKUP(A4843,英雄数据表!A:K,5,0),""))</f>
        <v>"atk":300,"hp":5000,"undpspro":100,"pvpdpspro":50</v>
      </c>
      <c r="J4843" s="20" t="str">
        <f>IF(I4843="","",属性中转表!$I$1&amp;(IF(VLOOKUP(B4843,属性中转表!A:G,7,FALSE)=0,0,VLOOKUP(VLOOKUP(B4843,属性中转表!A:G,7,FALSE),属性中转表!$K$2:$P$21,4,0)))+IFERROR(VLOOKUP(A4843,英雄数据表!A:K,IF(武魂!B4843&gt;=50,10,IF(武魂!B4843&gt;=25,6)),0),0))</f>
        <v>,"dpspro":100</v>
      </c>
      <c r="K4843" s="32" t="str">
        <f t="shared" si="322"/>
        <v>"atk":300,"hp":5000,"undpspro":100,"pvpdpspro":50,"dpspro":100</v>
      </c>
      <c r="L4843" s="20" t="str">
        <f>IF(B4843&gt;=50,VLOOKUP(A4843,英雄数据表!A:L,11,FALSE),IF(B4843&gt;=25,VLOOKUP(A4843,英雄数据表!A:L,7,0),""))</f>
        <v>"3504601004"</v>
      </c>
      <c r="M4843" s="20" t="str">
        <f>IFERROR(VLOOKUP(B4843,属性中转表!$K$2:$O$21,5,FALSE),"")</f>
        <v/>
      </c>
      <c r="N4843" s="20" t="str">
        <f>IF(B4843=25,VLOOKUP(A4843,英雄数据表!A:L,8,FALSE),IF(B4843=50,VLOOKUP(A4843,英雄数据表!A:L,12,0),""))</f>
        <v/>
      </c>
    </row>
    <row r="4844" spans="1:14" x14ac:dyDescent="0.3">
      <c r="A4844" s="20">
        <v>35046</v>
      </c>
      <c r="B4844" s="21">
        <f t="shared" si="319"/>
        <v>43</v>
      </c>
      <c r="C4844" s="21">
        <v>5</v>
      </c>
      <c r="D4844" s="21">
        <f>VLOOKUP(A4844,英雄数据表!A:D,4,0)</f>
        <v>3</v>
      </c>
      <c r="E4844" s="20" t="str">
        <f>VLOOKUP(A4844,英雄数据表!A:C,3,0)</f>
        <v>邪能斩斧</v>
      </c>
      <c r="F4844" s="20">
        <f t="shared" si="320"/>
        <v>35046</v>
      </c>
      <c r="G4844" s="20">
        <f t="shared" si="321"/>
        <v>35046</v>
      </c>
      <c r="H4844" s="21" t="str">
        <f>VLOOKUP(B4844,属性中转表!A:F,6,FALSE)</f>
        <v>"hp":145800,"atk":4050</v>
      </c>
      <c r="I4844" s="20" t="str">
        <f>IF(VLOOKUP(B4844,属性中转表!A:G,7,FALSE)=0,"",VLOOKUP(VLOOKUP(B4844,属性中转表!A:G,7,FALSE),属性中转表!$K$2:$P$21,6,0))&amp;IF(VLOOKUP(B4844,属性中转表!A:G,7,FALSE)&gt;=50,VLOOKUP(A4844,英雄数据表!A:K,9,0),IF(VLOOKUP(B4844,属性中转表!A:G,7,FALSE)&gt;=25,VLOOKUP(A4844,英雄数据表!A:K,5,0),""))</f>
        <v>"atk":300,"hp":5000,"undpspro":100,"pvpdpspro":50</v>
      </c>
      <c r="J4844" s="20" t="str">
        <f>IF(I4844="","",属性中转表!$I$1&amp;(IF(VLOOKUP(B4844,属性中转表!A:G,7,FALSE)=0,0,VLOOKUP(VLOOKUP(B4844,属性中转表!A:G,7,FALSE),属性中转表!$K$2:$P$21,4,0)))+IFERROR(VLOOKUP(A4844,英雄数据表!A:K,IF(武魂!B4844&gt;=50,10,IF(武魂!B4844&gt;=25,6)),0),0))</f>
        <v>,"dpspro":100</v>
      </c>
      <c r="K4844" s="32" t="str">
        <f t="shared" si="322"/>
        <v>"atk":300,"hp":5000,"undpspro":100,"pvpdpspro":50,"dpspro":100</v>
      </c>
      <c r="L4844" s="20" t="str">
        <f>IF(B4844&gt;=50,VLOOKUP(A4844,英雄数据表!A:L,11,FALSE),IF(B4844&gt;=25,VLOOKUP(A4844,英雄数据表!A:L,7,0),""))</f>
        <v>"3504601004"</v>
      </c>
      <c r="M4844" s="20" t="str">
        <f>IFERROR(VLOOKUP(B4844,属性中转表!$K$2:$O$21,5,FALSE),"")</f>
        <v/>
      </c>
      <c r="N4844" s="20" t="str">
        <f>IF(B4844=25,VLOOKUP(A4844,英雄数据表!A:L,8,FALSE),IF(B4844=50,VLOOKUP(A4844,英雄数据表!A:L,12,0),""))</f>
        <v/>
      </c>
    </row>
    <row r="4845" spans="1:14" x14ac:dyDescent="0.3">
      <c r="A4845" s="20">
        <v>35046</v>
      </c>
      <c r="B4845" s="21">
        <f t="shared" si="319"/>
        <v>44</v>
      </c>
      <c r="C4845" s="21">
        <v>5</v>
      </c>
      <c r="D4845" s="21">
        <f>VLOOKUP(A4845,英雄数据表!A:D,4,0)</f>
        <v>3</v>
      </c>
      <c r="E4845" s="20" t="str">
        <f>VLOOKUP(A4845,英雄数据表!A:C,3,0)</f>
        <v>邪能斩斧</v>
      </c>
      <c r="F4845" s="20">
        <f t="shared" si="320"/>
        <v>35046</v>
      </c>
      <c r="G4845" s="20">
        <f t="shared" si="321"/>
        <v>35046</v>
      </c>
      <c r="H4845" s="21" t="str">
        <f>VLOOKUP(B4845,属性中转表!A:F,6,FALSE)</f>
        <v>"hp":151200,"atk":4200</v>
      </c>
      <c r="I4845" s="20" t="str">
        <f>IF(VLOOKUP(B4845,属性中转表!A:G,7,FALSE)=0,"",VLOOKUP(VLOOKUP(B4845,属性中转表!A:G,7,FALSE),属性中转表!$K$2:$P$21,6,0))&amp;IF(VLOOKUP(B4845,属性中转表!A:G,7,FALSE)&gt;=50,VLOOKUP(A4845,英雄数据表!A:K,9,0),IF(VLOOKUP(B4845,属性中转表!A:G,7,FALSE)&gt;=25,VLOOKUP(A4845,英雄数据表!A:K,5,0),""))</f>
        <v>"atk":300,"hp":5000,"undpspro":100,"pvpdpspro":50</v>
      </c>
      <c r="J4845" s="20" t="str">
        <f>IF(I4845="","",属性中转表!$I$1&amp;(IF(VLOOKUP(B4845,属性中转表!A:G,7,FALSE)=0,0,VLOOKUP(VLOOKUP(B4845,属性中转表!A:G,7,FALSE),属性中转表!$K$2:$P$21,4,0)))+IFERROR(VLOOKUP(A4845,英雄数据表!A:K,IF(武魂!B4845&gt;=50,10,IF(武魂!B4845&gt;=25,6)),0),0))</f>
        <v>,"dpspro":100</v>
      </c>
      <c r="K4845" s="32" t="str">
        <f t="shared" si="322"/>
        <v>"atk":300,"hp":5000,"undpspro":100,"pvpdpspro":50,"dpspro":100</v>
      </c>
      <c r="L4845" s="20" t="str">
        <f>IF(B4845&gt;=50,VLOOKUP(A4845,英雄数据表!A:L,11,FALSE),IF(B4845&gt;=25,VLOOKUP(A4845,英雄数据表!A:L,7,0),""))</f>
        <v>"3504601004"</v>
      </c>
      <c r="M4845" s="20" t="str">
        <f>IFERROR(VLOOKUP(B4845,属性中转表!$K$2:$O$21,5,FALSE),"")</f>
        <v/>
      </c>
      <c r="N4845" s="20" t="str">
        <f>IF(B4845=25,VLOOKUP(A4845,英雄数据表!A:L,8,FALSE),IF(B4845=50,VLOOKUP(A4845,英雄数据表!A:L,12,0),""))</f>
        <v/>
      </c>
    </row>
    <row r="4846" spans="1:14" x14ac:dyDescent="0.3">
      <c r="A4846" s="20">
        <v>35046</v>
      </c>
      <c r="B4846" s="21">
        <f t="shared" si="319"/>
        <v>45</v>
      </c>
      <c r="C4846" s="21">
        <v>5</v>
      </c>
      <c r="D4846" s="21">
        <f>VLOOKUP(A4846,英雄数据表!A:D,4,0)</f>
        <v>3</v>
      </c>
      <c r="E4846" s="20" t="str">
        <f>VLOOKUP(A4846,英雄数据表!A:C,3,0)</f>
        <v>邪能斩斧</v>
      </c>
      <c r="F4846" s="20">
        <f t="shared" si="320"/>
        <v>35046</v>
      </c>
      <c r="G4846" s="20">
        <f t="shared" si="321"/>
        <v>35046</v>
      </c>
      <c r="H4846" s="21" t="str">
        <f>VLOOKUP(B4846,属性中转表!A:F,6,FALSE)</f>
        <v>"hp":156600,"atk":4350</v>
      </c>
      <c r="I4846" s="20" t="str">
        <f>IF(VLOOKUP(B4846,属性中转表!A:G,7,FALSE)=0,"",VLOOKUP(VLOOKUP(B4846,属性中转表!A:G,7,FALSE),属性中转表!$K$2:$P$21,6,0))&amp;IF(VLOOKUP(B4846,属性中转表!A:G,7,FALSE)&gt;=50,VLOOKUP(A4846,英雄数据表!A:K,9,0),IF(VLOOKUP(B4846,属性中转表!A:G,7,FALSE)&gt;=25,VLOOKUP(A4846,英雄数据表!A:K,5,0),""))</f>
        <v>"atk":300,"hp":5000,"undpspro":100,"pvpdpspro":50,"pvpundpspro":50</v>
      </c>
      <c r="J4846" s="20" t="str">
        <f>IF(I4846="","",属性中转表!$I$1&amp;(IF(VLOOKUP(B4846,属性中转表!A:G,7,FALSE)=0,0,VLOOKUP(VLOOKUP(B4846,属性中转表!A:G,7,FALSE),属性中转表!$K$2:$P$21,4,0)))+IFERROR(VLOOKUP(A4846,英雄数据表!A:K,IF(武魂!B4846&gt;=50,10,IF(武魂!B4846&gt;=25,6)),0),0))</f>
        <v>,"dpspro":100</v>
      </c>
      <c r="K4846" s="32" t="str">
        <f t="shared" si="322"/>
        <v>"atk":300,"hp":5000,"undpspro":100,"pvpdpspro":50,"pvpundpspro":50,"dpspro":100</v>
      </c>
      <c r="L4846" s="20" t="str">
        <f>IF(B4846&gt;=50,VLOOKUP(A4846,英雄数据表!A:L,11,FALSE),IF(B4846&gt;=25,VLOOKUP(A4846,英雄数据表!A:L,7,0),""))</f>
        <v>"3504601004"</v>
      </c>
      <c r="M4846" s="20" t="str">
        <f>IFERROR(VLOOKUP(B4846,属性中转表!$K$2:$O$21,5,FALSE),"")</f>
        <v>"pvpundpspro":50</v>
      </c>
      <c r="N4846" s="20" t="str">
        <f>IF(B4846=25,VLOOKUP(A4846,英雄数据表!A:L,8,FALSE),IF(B4846=50,VLOOKUP(A4846,英雄数据表!A:L,12,0),""))</f>
        <v/>
      </c>
    </row>
    <row r="4847" spans="1:14" x14ac:dyDescent="0.3">
      <c r="A4847" s="20">
        <v>35046</v>
      </c>
      <c r="B4847" s="21">
        <f t="shared" si="319"/>
        <v>46</v>
      </c>
      <c r="C4847" s="21">
        <v>5</v>
      </c>
      <c r="D4847" s="21">
        <f>VLOOKUP(A4847,英雄数据表!A:D,4,0)</f>
        <v>3</v>
      </c>
      <c r="E4847" s="20" t="str">
        <f>VLOOKUP(A4847,英雄数据表!A:C,3,0)</f>
        <v>邪能斩斧</v>
      </c>
      <c r="F4847" s="20">
        <f t="shared" si="320"/>
        <v>35046</v>
      </c>
      <c r="G4847" s="20">
        <f t="shared" si="321"/>
        <v>35046</v>
      </c>
      <c r="H4847" s="21" t="str">
        <f>VLOOKUP(B4847,属性中转表!A:F,6,FALSE)</f>
        <v>"hp":162000,"atk":4500</v>
      </c>
      <c r="I4847" s="20" t="str">
        <f>IF(VLOOKUP(B4847,属性中转表!A:G,7,FALSE)=0,"",VLOOKUP(VLOOKUP(B4847,属性中转表!A:G,7,FALSE),属性中转表!$K$2:$P$21,6,0))&amp;IF(VLOOKUP(B4847,属性中转表!A:G,7,FALSE)&gt;=50,VLOOKUP(A4847,英雄数据表!A:K,9,0),IF(VLOOKUP(B4847,属性中转表!A:G,7,FALSE)&gt;=25,VLOOKUP(A4847,英雄数据表!A:K,5,0),""))</f>
        <v>"atk":300,"hp":5000,"undpspro":100,"pvpdpspro":50,"pvpundpspro":50</v>
      </c>
      <c r="J4847" s="20" t="str">
        <f>IF(I4847="","",属性中转表!$I$1&amp;(IF(VLOOKUP(B4847,属性中转表!A:G,7,FALSE)=0,0,VLOOKUP(VLOOKUP(B4847,属性中转表!A:G,7,FALSE),属性中转表!$K$2:$P$21,4,0)))+IFERROR(VLOOKUP(A4847,英雄数据表!A:K,IF(武魂!B4847&gt;=50,10,IF(武魂!B4847&gt;=25,6)),0),0))</f>
        <v>,"dpspro":100</v>
      </c>
      <c r="K4847" s="32" t="str">
        <f t="shared" si="322"/>
        <v>"atk":300,"hp":5000,"undpspro":100,"pvpdpspro":50,"pvpundpspro":50,"dpspro":100</v>
      </c>
      <c r="L4847" s="20" t="str">
        <f>IF(B4847&gt;=50,VLOOKUP(A4847,英雄数据表!A:L,11,FALSE),IF(B4847&gt;=25,VLOOKUP(A4847,英雄数据表!A:L,7,0),""))</f>
        <v>"3504601004"</v>
      </c>
      <c r="M4847" s="20" t="str">
        <f>IFERROR(VLOOKUP(B4847,属性中转表!$K$2:$O$21,5,FALSE),"")</f>
        <v/>
      </c>
      <c r="N4847" s="20" t="str">
        <f>IF(B4847=25,VLOOKUP(A4847,英雄数据表!A:L,8,FALSE),IF(B4847=50,VLOOKUP(A4847,英雄数据表!A:L,12,0),""))</f>
        <v/>
      </c>
    </row>
    <row r="4848" spans="1:14" x14ac:dyDescent="0.3">
      <c r="A4848" s="20">
        <v>35046</v>
      </c>
      <c r="B4848" s="21">
        <f t="shared" si="319"/>
        <v>47</v>
      </c>
      <c r="C4848" s="21">
        <v>5</v>
      </c>
      <c r="D4848" s="21">
        <f>VLOOKUP(A4848,英雄数据表!A:D,4,0)</f>
        <v>3</v>
      </c>
      <c r="E4848" s="20" t="str">
        <f>VLOOKUP(A4848,英雄数据表!A:C,3,0)</f>
        <v>邪能斩斧</v>
      </c>
      <c r="F4848" s="20">
        <f t="shared" si="320"/>
        <v>35046</v>
      </c>
      <c r="G4848" s="20">
        <f t="shared" si="321"/>
        <v>35046</v>
      </c>
      <c r="H4848" s="21" t="str">
        <f>VLOOKUP(B4848,属性中转表!A:F,6,FALSE)</f>
        <v>"hp":167400,"atk":4650</v>
      </c>
      <c r="I4848" s="20" t="str">
        <f>IF(VLOOKUP(B4848,属性中转表!A:G,7,FALSE)=0,"",VLOOKUP(VLOOKUP(B4848,属性中转表!A:G,7,FALSE),属性中转表!$K$2:$P$21,6,0))&amp;IF(VLOOKUP(B4848,属性中转表!A:G,7,FALSE)&gt;=50,VLOOKUP(A4848,英雄数据表!A:K,9,0),IF(VLOOKUP(B4848,属性中转表!A:G,7,FALSE)&gt;=25,VLOOKUP(A4848,英雄数据表!A:K,5,0),""))</f>
        <v>"atk":300,"hp":5000,"undpspro":100,"pvpdpspro":50,"pvpundpspro":50</v>
      </c>
      <c r="J4848" s="20" t="str">
        <f>IF(I4848="","",属性中转表!$I$1&amp;(IF(VLOOKUP(B4848,属性中转表!A:G,7,FALSE)=0,0,VLOOKUP(VLOOKUP(B4848,属性中转表!A:G,7,FALSE),属性中转表!$K$2:$P$21,4,0)))+IFERROR(VLOOKUP(A4848,英雄数据表!A:K,IF(武魂!B4848&gt;=50,10,IF(武魂!B4848&gt;=25,6)),0),0))</f>
        <v>,"dpspro":100</v>
      </c>
      <c r="K4848" s="32" t="str">
        <f t="shared" si="322"/>
        <v>"atk":300,"hp":5000,"undpspro":100,"pvpdpspro":50,"pvpundpspro":50,"dpspro":100</v>
      </c>
      <c r="L4848" s="20" t="str">
        <f>IF(B4848&gt;=50,VLOOKUP(A4848,英雄数据表!A:L,11,FALSE),IF(B4848&gt;=25,VLOOKUP(A4848,英雄数据表!A:L,7,0),""))</f>
        <v>"3504601004"</v>
      </c>
      <c r="M4848" s="20" t="str">
        <f>IFERROR(VLOOKUP(B4848,属性中转表!$K$2:$O$21,5,FALSE),"")</f>
        <v/>
      </c>
      <c r="N4848" s="20" t="str">
        <f>IF(B4848=25,VLOOKUP(A4848,英雄数据表!A:L,8,FALSE),IF(B4848=50,VLOOKUP(A4848,英雄数据表!A:L,12,0),""))</f>
        <v/>
      </c>
    </row>
    <row r="4849" spans="1:14" x14ac:dyDescent="0.3">
      <c r="A4849" s="20">
        <v>35046</v>
      </c>
      <c r="B4849" s="21">
        <f t="shared" si="319"/>
        <v>48</v>
      </c>
      <c r="C4849" s="21">
        <v>5</v>
      </c>
      <c r="D4849" s="21">
        <f>VLOOKUP(A4849,英雄数据表!A:D,4,0)</f>
        <v>3</v>
      </c>
      <c r="E4849" s="20" t="str">
        <f>VLOOKUP(A4849,英雄数据表!A:C,3,0)</f>
        <v>邪能斩斧</v>
      </c>
      <c r="F4849" s="20">
        <f t="shared" si="320"/>
        <v>35046</v>
      </c>
      <c r="G4849" s="20">
        <f t="shared" si="321"/>
        <v>35046</v>
      </c>
      <c r="H4849" s="21" t="str">
        <f>VLOOKUP(B4849,属性中转表!A:F,6,FALSE)</f>
        <v>"hp":172800,"atk":4800</v>
      </c>
      <c r="I4849" s="20" t="str">
        <f>IF(VLOOKUP(B4849,属性中转表!A:G,7,FALSE)=0,"",VLOOKUP(VLOOKUP(B4849,属性中转表!A:G,7,FALSE),属性中转表!$K$2:$P$21,6,0))&amp;IF(VLOOKUP(B4849,属性中转表!A:G,7,FALSE)&gt;=50,VLOOKUP(A4849,英雄数据表!A:K,9,0),IF(VLOOKUP(B4849,属性中转表!A:G,7,FALSE)&gt;=25,VLOOKUP(A4849,英雄数据表!A:K,5,0),""))</f>
        <v>"atk":300,"hp":5000,"undpspro":100,"pvpdpspro":50,"pvpundpspro":50</v>
      </c>
      <c r="J4849" s="20" t="str">
        <f>IF(I4849="","",属性中转表!$I$1&amp;(IF(VLOOKUP(B4849,属性中转表!A:G,7,FALSE)=0,0,VLOOKUP(VLOOKUP(B4849,属性中转表!A:G,7,FALSE),属性中转表!$K$2:$P$21,4,0)))+IFERROR(VLOOKUP(A4849,英雄数据表!A:K,IF(武魂!B4849&gt;=50,10,IF(武魂!B4849&gt;=25,6)),0),0))</f>
        <v>,"dpspro":100</v>
      </c>
      <c r="K4849" s="32" t="str">
        <f t="shared" si="322"/>
        <v>"atk":300,"hp":5000,"undpspro":100,"pvpdpspro":50,"pvpundpspro":50,"dpspro":100</v>
      </c>
      <c r="L4849" s="20" t="str">
        <f>IF(B4849&gt;=50,VLOOKUP(A4849,英雄数据表!A:L,11,FALSE),IF(B4849&gt;=25,VLOOKUP(A4849,英雄数据表!A:L,7,0),""))</f>
        <v>"3504601004"</v>
      </c>
      <c r="M4849" s="20" t="str">
        <f>IFERROR(VLOOKUP(B4849,属性中转表!$K$2:$O$21,5,FALSE),"")</f>
        <v/>
      </c>
      <c r="N4849" s="20" t="str">
        <f>IF(B4849=25,VLOOKUP(A4849,英雄数据表!A:L,8,FALSE),IF(B4849=50,VLOOKUP(A4849,英雄数据表!A:L,12,0),""))</f>
        <v/>
      </c>
    </row>
    <row r="4850" spans="1:14" x14ac:dyDescent="0.3">
      <c r="A4850" s="20">
        <v>35046</v>
      </c>
      <c r="B4850" s="21">
        <f t="shared" si="319"/>
        <v>49</v>
      </c>
      <c r="C4850" s="21">
        <v>5</v>
      </c>
      <c r="D4850" s="21">
        <f>VLOOKUP(A4850,英雄数据表!A:D,4,0)</f>
        <v>3</v>
      </c>
      <c r="E4850" s="20" t="str">
        <f>VLOOKUP(A4850,英雄数据表!A:C,3,0)</f>
        <v>邪能斩斧</v>
      </c>
      <c r="F4850" s="20">
        <f t="shared" si="320"/>
        <v>35046</v>
      </c>
      <c r="G4850" s="20">
        <f t="shared" si="321"/>
        <v>35046</v>
      </c>
      <c r="H4850" s="21" t="str">
        <f>VLOOKUP(B4850,属性中转表!A:F,6,FALSE)</f>
        <v>"hp":178200,"atk":4950</v>
      </c>
      <c r="I4850" s="20" t="str">
        <f>IF(VLOOKUP(B4850,属性中转表!A:G,7,FALSE)=0,"",VLOOKUP(VLOOKUP(B4850,属性中转表!A:G,7,FALSE),属性中转表!$K$2:$P$21,6,0))&amp;IF(VLOOKUP(B4850,属性中转表!A:G,7,FALSE)&gt;=50,VLOOKUP(A4850,英雄数据表!A:K,9,0),IF(VLOOKUP(B4850,属性中转表!A:G,7,FALSE)&gt;=25,VLOOKUP(A4850,英雄数据表!A:K,5,0),""))</f>
        <v>"atk":300,"hp":5000,"undpspro":100,"pvpdpspro":50,"pvpundpspro":50</v>
      </c>
      <c r="J4850" s="20" t="str">
        <f>IF(I4850="","",属性中转表!$I$1&amp;(IF(VLOOKUP(B4850,属性中转表!A:G,7,FALSE)=0,0,VLOOKUP(VLOOKUP(B4850,属性中转表!A:G,7,FALSE),属性中转表!$K$2:$P$21,4,0)))+IFERROR(VLOOKUP(A4850,英雄数据表!A:K,IF(武魂!B4850&gt;=50,10,IF(武魂!B4850&gt;=25,6)),0),0))</f>
        <v>,"dpspro":100</v>
      </c>
      <c r="K4850" s="32" t="str">
        <f t="shared" si="322"/>
        <v>"atk":300,"hp":5000,"undpspro":100,"pvpdpspro":50,"pvpundpspro":50,"dpspro":100</v>
      </c>
      <c r="L4850" s="20" t="str">
        <f>IF(B4850&gt;=50,VLOOKUP(A4850,英雄数据表!A:L,11,FALSE),IF(B4850&gt;=25,VLOOKUP(A4850,英雄数据表!A:L,7,0),""))</f>
        <v>"3504601004"</v>
      </c>
      <c r="M4850" s="20" t="str">
        <f>IFERROR(VLOOKUP(B4850,属性中转表!$K$2:$O$21,5,FALSE),"")</f>
        <v/>
      </c>
      <c r="N4850" s="20" t="str">
        <f>IF(B4850=25,VLOOKUP(A4850,英雄数据表!A:L,8,FALSE),IF(B4850=50,VLOOKUP(A4850,英雄数据表!A:L,12,0),""))</f>
        <v/>
      </c>
    </row>
    <row r="4851" spans="1:14" x14ac:dyDescent="0.3">
      <c r="A4851" s="20">
        <v>35046</v>
      </c>
      <c r="B4851" s="21">
        <f t="shared" si="319"/>
        <v>50</v>
      </c>
      <c r="C4851" s="21">
        <v>5</v>
      </c>
      <c r="D4851" s="21">
        <f>VLOOKUP(A4851,英雄数据表!A:D,4,0)</f>
        <v>3</v>
      </c>
      <c r="E4851" s="20" t="str">
        <f>VLOOKUP(A4851,英雄数据表!A:C,3,0)</f>
        <v>邪能斩斧</v>
      </c>
      <c r="F4851" s="20">
        <f t="shared" si="320"/>
        <v>35046</v>
      </c>
      <c r="G4851" s="20">
        <f t="shared" si="321"/>
        <v>35046</v>
      </c>
      <c r="H4851" s="21" t="str">
        <f>VLOOKUP(B4851,属性中转表!A:F,6,FALSE)</f>
        <v>"hp":183600,"atk":5100</v>
      </c>
      <c r="I4851" s="20" t="str">
        <f>IF(VLOOKUP(B4851,属性中转表!A:G,7,FALSE)=0,"",VLOOKUP(VLOOKUP(B4851,属性中转表!A:G,7,FALSE),属性中转表!$K$2:$P$21,6,0))&amp;IF(VLOOKUP(B4851,属性中转表!A:G,7,FALSE)&gt;=50,VLOOKUP(A4851,英雄数据表!A:K,9,0),IF(VLOOKUP(B4851,属性中转表!A:G,7,FALSE)&gt;=25,VLOOKUP(A4851,英雄数据表!A:K,5,0),""))</f>
        <v>"atk":300,"hp":5000,"undpspro":100,"pvpdpspro":50,"pvpundpspro":50</v>
      </c>
      <c r="J4851" s="20" t="str">
        <f>IF(I4851="","",属性中转表!$I$1&amp;(IF(VLOOKUP(B4851,属性中转表!A:G,7,FALSE)=0,0,VLOOKUP(VLOOKUP(B4851,属性中转表!A:G,7,FALSE),属性中转表!$K$2:$P$21,4,0)))+IFERROR(VLOOKUP(A4851,英雄数据表!A:K,IF(武魂!B4851&gt;=50,10,IF(武魂!B4851&gt;=25,6)),0),0))</f>
        <v>,"dpspro":100</v>
      </c>
      <c r="K4851" s="32" t="str">
        <f t="shared" si="322"/>
        <v>"atk":300,"hp":5000,"undpspro":100,"pvpdpspro":50,"pvpundpspro":50,"dpspro":100</v>
      </c>
      <c r="L4851" s="20" t="str">
        <f>IF(B4851&gt;=50,VLOOKUP(A4851,英雄数据表!A:L,11,FALSE),IF(B4851&gt;=25,VLOOKUP(A4851,英雄数据表!A:L,7,0),""))</f>
        <v>"3504602004"</v>
      </c>
      <c r="M4851" s="20" t="str">
        <f>IFERROR(VLOOKUP(B4851,属性中转表!$K$2:$O$21,5,FALSE),"")</f>
        <v/>
      </c>
      <c r="N4851" s="20" t="str">
        <f>IF(B4851=25,VLOOKUP(A4851,英雄数据表!A:L,8,FALSE),IF(B4851=50,VLOOKUP(A4851,英雄数据表!A:L,12,0),""))</f>
        <v>生命高于50%时对敌人伤害增加20%，生命低于50%时，对敌人伤害增加35%</v>
      </c>
    </row>
    <row r="4852" spans="1:14" x14ac:dyDescent="0.3">
      <c r="A4852" s="20">
        <v>35046</v>
      </c>
      <c r="B4852" s="21">
        <f t="shared" si="319"/>
        <v>51</v>
      </c>
      <c r="C4852" s="21">
        <v>5</v>
      </c>
      <c r="D4852" s="21">
        <f>VLOOKUP(A4852,英雄数据表!A:D,4,0)</f>
        <v>3</v>
      </c>
      <c r="E4852" s="20" t="str">
        <f>VLOOKUP(A4852,英雄数据表!A:C,3,0)</f>
        <v>邪能斩斧</v>
      </c>
      <c r="F4852" s="20">
        <f t="shared" si="320"/>
        <v>35046</v>
      </c>
      <c r="G4852" s="20">
        <f t="shared" si="321"/>
        <v>35046</v>
      </c>
      <c r="H4852" s="21" t="str">
        <f>VLOOKUP(B4852,属性中转表!A:F,6,FALSE)</f>
        <v>"hp":189000,"atk":5250</v>
      </c>
      <c r="I4852" s="20" t="str">
        <f>IF(VLOOKUP(B4852,属性中转表!A:G,7,FALSE)=0,"",VLOOKUP(VLOOKUP(B4852,属性中转表!A:G,7,FALSE),属性中转表!$K$2:$P$21,6,0))&amp;IF(VLOOKUP(B4852,属性中转表!A:G,7,FALSE)&gt;=50,VLOOKUP(A4852,英雄数据表!A:K,9,0),IF(VLOOKUP(B4852,属性中转表!A:G,7,FALSE)&gt;=25,VLOOKUP(A4852,英雄数据表!A:K,5,0),""))</f>
        <v>"atk":300,"hp":5000,"undpspro":100,"pvpdpspro":50,"pvpundpspro":50</v>
      </c>
      <c r="J4852" s="20" t="str">
        <f>IF(I4852="","",属性中转表!$I$1&amp;(IF(VLOOKUP(B4852,属性中转表!A:G,7,FALSE)=0,0,VLOOKUP(VLOOKUP(B4852,属性中转表!A:G,7,FALSE),属性中转表!$K$2:$P$21,4,0)))+IFERROR(VLOOKUP(A4852,英雄数据表!A:K,IF(武魂!B4852&gt;=50,10,IF(武魂!B4852&gt;=25,6)),0),0))</f>
        <v>,"dpspro":100</v>
      </c>
      <c r="K4852" s="32" t="str">
        <f t="shared" si="322"/>
        <v>"atk":300,"hp":5000,"undpspro":100,"pvpdpspro":50,"pvpundpspro":50,"dpspro":100</v>
      </c>
      <c r="L4852" s="20" t="str">
        <f>IF(B4852&gt;=50,VLOOKUP(A4852,英雄数据表!A:L,11,FALSE),IF(B4852&gt;=25,VLOOKUP(A4852,英雄数据表!A:L,7,0),""))</f>
        <v>"3504602004"</v>
      </c>
      <c r="M4852" s="20" t="str">
        <f>IFERROR(VLOOKUP(B4852,属性中转表!$K$2:$O$21,5,FALSE),"")</f>
        <v/>
      </c>
      <c r="N4852" s="20" t="str">
        <f>IF(B4852=25,VLOOKUP(A4852,英雄数据表!A:L,8,FALSE),IF(B4852=50,VLOOKUP(A4852,英雄数据表!A:L,12,0),""))</f>
        <v/>
      </c>
    </row>
    <row r="4853" spans="1:14" x14ac:dyDescent="0.3">
      <c r="A4853" s="20">
        <v>35046</v>
      </c>
      <c r="B4853" s="21">
        <f t="shared" si="319"/>
        <v>52</v>
      </c>
      <c r="C4853" s="21">
        <v>5</v>
      </c>
      <c r="D4853" s="21">
        <f>VLOOKUP(A4853,英雄数据表!A:D,4,0)</f>
        <v>3</v>
      </c>
      <c r="E4853" s="20" t="str">
        <f>VLOOKUP(A4853,英雄数据表!A:C,3,0)</f>
        <v>邪能斩斧</v>
      </c>
      <c r="F4853" s="20">
        <f t="shared" si="320"/>
        <v>35046</v>
      </c>
      <c r="G4853" s="20">
        <f t="shared" si="321"/>
        <v>35046</v>
      </c>
      <c r="H4853" s="21" t="str">
        <f>VLOOKUP(B4853,属性中转表!A:F,6,FALSE)</f>
        <v>"hp":194400,"atk":5400</v>
      </c>
      <c r="I4853" s="20" t="str">
        <f>IF(VLOOKUP(B4853,属性中转表!A:G,7,FALSE)=0,"",VLOOKUP(VLOOKUP(B4853,属性中转表!A:G,7,FALSE),属性中转表!$K$2:$P$21,6,0))&amp;IF(VLOOKUP(B4853,属性中转表!A:G,7,FALSE)&gt;=50,VLOOKUP(A4853,英雄数据表!A:K,9,0),IF(VLOOKUP(B4853,属性中转表!A:G,7,FALSE)&gt;=25,VLOOKUP(A4853,英雄数据表!A:K,5,0),""))</f>
        <v>"atk":300,"hp":5000,"undpspro":100,"pvpdpspro":50,"pvpundpspro":50</v>
      </c>
      <c r="J4853" s="20" t="str">
        <f>IF(I4853="","",属性中转表!$I$1&amp;(IF(VLOOKUP(B4853,属性中转表!A:G,7,FALSE)=0,0,VLOOKUP(VLOOKUP(B4853,属性中转表!A:G,7,FALSE),属性中转表!$K$2:$P$21,4,0)))+IFERROR(VLOOKUP(A4853,英雄数据表!A:K,IF(武魂!B4853&gt;=50,10,IF(武魂!B4853&gt;=25,6)),0),0))</f>
        <v>,"dpspro":100</v>
      </c>
      <c r="K4853" s="32" t="str">
        <f t="shared" si="322"/>
        <v>"atk":300,"hp":5000,"undpspro":100,"pvpdpspro":50,"pvpundpspro":50,"dpspro":100</v>
      </c>
      <c r="L4853" s="20" t="str">
        <f>IF(B4853&gt;=50,VLOOKUP(A4853,英雄数据表!A:L,11,FALSE),IF(B4853&gt;=25,VLOOKUP(A4853,英雄数据表!A:L,7,0),""))</f>
        <v>"3504602004"</v>
      </c>
      <c r="M4853" s="20" t="str">
        <f>IFERROR(VLOOKUP(B4853,属性中转表!$K$2:$O$21,5,FALSE),"")</f>
        <v/>
      </c>
      <c r="N4853" s="20" t="str">
        <f>IF(B4853=25,VLOOKUP(A4853,英雄数据表!A:L,8,FALSE),IF(B4853=50,VLOOKUP(A4853,英雄数据表!A:L,12,0),""))</f>
        <v/>
      </c>
    </row>
    <row r="4854" spans="1:14" x14ac:dyDescent="0.3">
      <c r="A4854" s="20">
        <v>35046</v>
      </c>
      <c r="B4854" s="21">
        <f t="shared" si="319"/>
        <v>53</v>
      </c>
      <c r="C4854" s="21">
        <v>5</v>
      </c>
      <c r="D4854" s="21">
        <f>VLOOKUP(A4854,英雄数据表!A:D,4,0)</f>
        <v>3</v>
      </c>
      <c r="E4854" s="20" t="str">
        <f>VLOOKUP(A4854,英雄数据表!A:C,3,0)</f>
        <v>邪能斩斧</v>
      </c>
      <c r="F4854" s="20">
        <f t="shared" si="320"/>
        <v>35046</v>
      </c>
      <c r="G4854" s="20">
        <f t="shared" si="321"/>
        <v>35046</v>
      </c>
      <c r="H4854" s="21" t="str">
        <f>VLOOKUP(B4854,属性中转表!A:F,6,FALSE)</f>
        <v>"hp":199800,"atk":5550</v>
      </c>
      <c r="I4854" s="20" t="str">
        <f>IF(VLOOKUP(B4854,属性中转表!A:G,7,FALSE)=0,"",VLOOKUP(VLOOKUP(B4854,属性中转表!A:G,7,FALSE),属性中转表!$K$2:$P$21,6,0))&amp;IF(VLOOKUP(B4854,属性中转表!A:G,7,FALSE)&gt;=50,VLOOKUP(A4854,英雄数据表!A:K,9,0),IF(VLOOKUP(B4854,属性中转表!A:G,7,FALSE)&gt;=25,VLOOKUP(A4854,英雄数据表!A:K,5,0),""))</f>
        <v>"atk":300,"hp":5000,"undpspro":100,"pvpdpspro":50,"pvpundpspro":50</v>
      </c>
      <c r="J4854" s="20" t="str">
        <f>IF(I4854="","",属性中转表!$I$1&amp;(IF(VLOOKUP(B4854,属性中转表!A:G,7,FALSE)=0,0,VLOOKUP(VLOOKUP(B4854,属性中转表!A:G,7,FALSE),属性中转表!$K$2:$P$21,4,0)))+IFERROR(VLOOKUP(A4854,英雄数据表!A:K,IF(武魂!B4854&gt;=50,10,IF(武魂!B4854&gt;=25,6)),0),0))</f>
        <v>,"dpspro":100</v>
      </c>
      <c r="K4854" s="32" t="str">
        <f t="shared" si="322"/>
        <v>"atk":300,"hp":5000,"undpspro":100,"pvpdpspro":50,"pvpundpspro":50,"dpspro":100</v>
      </c>
      <c r="L4854" s="20" t="str">
        <f>IF(B4854&gt;=50,VLOOKUP(A4854,英雄数据表!A:L,11,FALSE),IF(B4854&gt;=25,VLOOKUP(A4854,英雄数据表!A:L,7,0),""))</f>
        <v>"3504602004"</v>
      </c>
      <c r="M4854" s="20" t="str">
        <f>IFERROR(VLOOKUP(B4854,属性中转表!$K$2:$O$21,5,FALSE),"")</f>
        <v/>
      </c>
      <c r="N4854" s="20" t="str">
        <f>IF(B4854=25,VLOOKUP(A4854,英雄数据表!A:L,8,FALSE),IF(B4854=50,VLOOKUP(A4854,英雄数据表!A:L,12,0),""))</f>
        <v/>
      </c>
    </row>
    <row r="4855" spans="1:14" x14ac:dyDescent="0.3">
      <c r="A4855" s="20">
        <v>35046</v>
      </c>
      <c r="B4855" s="21">
        <f t="shared" si="319"/>
        <v>54</v>
      </c>
      <c r="C4855" s="21">
        <v>5</v>
      </c>
      <c r="D4855" s="21">
        <f>VLOOKUP(A4855,英雄数据表!A:D,4,0)</f>
        <v>3</v>
      </c>
      <c r="E4855" s="20" t="str">
        <f>VLOOKUP(A4855,英雄数据表!A:C,3,0)</f>
        <v>邪能斩斧</v>
      </c>
      <c r="F4855" s="20">
        <f t="shared" si="320"/>
        <v>35046</v>
      </c>
      <c r="G4855" s="20">
        <f t="shared" si="321"/>
        <v>35046</v>
      </c>
      <c r="H4855" s="21" t="str">
        <f>VLOOKUP(B4855,属性中转表!A:F,6,FALSE)</f>
        <v>"hp":205200,"atk":5700</v>
      </c>
      <c r="I4855" s="20" t="str">
        <f>IF(VLOOKUP(B4855,属性中转表!A:G,7,FALSE)=0,"",VLOOKUP(VLOOKUP(B4855,属性中转表!A:G,7,FALSE),属性中转表!$K$2:$P$21,6,0))&amp;IF(VLOOKUP(B4855,属性中转表!A:G,7,FALSE)&gt;=50,VLOOKUP(A4855,英雄数据表!A:K,9,0),IF(VLOOKUP(B4855,属性中转表!A:G,7,FALSE)&gt;=25,VLOOKUP(A4855,英雄数据表!A:K,5,0),""))</f>
        <v>"atk":300,"hp":5000,"undpspro":100,"pvpdpspro":50,"pvpundpspro":50</v>
      </c>
      <c r="J4855" s="20" t="str">
        <f>IF(I4855="","",属性中转表!$I$1&amp;(IF(VLOOKUP(B4855,属性中转表!A:G,7,FALSE)=0,0,VLOOKUP(VLOOKUP(B4855,属性中转表!A:G,7,FALSE),属性中转表!$K$2:$P$21,4,0)))+IFERROR(VLOOKUP(A4855,英雄数据表!A:K,IF(武魂!B4855&gt;=50,10,IF(武魂!B4855&gt;=25,6)),0),0))</f>
        <v>,"dpspro":100</v>
      </c>
      <c r="K4855" s="32" t="str">
        <f t="shared" si="322"/>
        <v>"atk":300,"hp":5000,"undpspro":100,"pvpdpspro":50,"pvpundpspro":50,"dpspro":100</v>
      </c>
      <c r="L4855" s="20" t="str">
        <f>IF(B4855&gt;=50,VLOOKUP(A4855,英雄数据表!A:L,11,FALSE),IF(B4855&gt;=25,VLOOKUP(A4855,英雄数据表!A:L,7,0),""))</f>
        <v>"3504602004"</v>
      </c>
      <c r="M4855" s="20" t="str">
        <f>IFERROR(VLOOKUP(B4855,属性中转表!$K$2:$O$21,5,FALSE),"")</f>
        <v/>
      </c>
      <c r="N4855" s="20" t="str">
        <f>IF(B4855=25,VLOOKUP(A4855,英雄数据表!A:L,8,FALSE),IF(B4855=50,VLOOKUP(A4855,英雄数据表!A:L,12,0),""))</f>
        <v/>
      </c>
    </row>
    <row r="4856" spans="1:14" x14ac:dyDescent="0.3">
      <c r="A4856" s="20">
        <v>35046</v>
      </c>
      <c r="B4856" s="21">
        <f t="shared" si="319"/>
        <v>55</v>
      </c>
      <c r="C4856" s="21">
        <v>5</v>
      </c>
      <c r="D4856" s="21">
        <f>VLOOKUP(A4856,英雄数据表!A:D,4,0)</f>
        <v>3</v>
      </c>
      <c r="E4856" s="20" t="str">
        <f>VLOOKUP(A4856,英雄数据表!A:C,3,0)</f>
        <v>邪能斩斧</v>
      </c>
      <c r="F4856" s="20">
        <f t="shared" si="320"/>
        <v>35046</v>
      </c>
      <c r="G4856" s="20">
        <f t="shared" si="321"/>
        <v>35046</v>
      </c>
      <c r="H4856" s="21" t="str">
        <f>VLOOKUP(B4856,属性中转表!A:F,6,FALSE)</f>
        <v>"hp":210600,"atk":5850</v>
      </c>
      <c r="I4856" s="20" t="str">
        <f>IF(VLOOKUP(B4856,属性中转表!A:G,7,FALSE)=0,"",VLOOKUP(VLOOKUP(B4856,属性中转表!A:G,7,FALSE),属性中转表!$K$2:$P$21,6,0))&amp;IF(VLOOKUP(B4856,属性中转表!A:G,7,FALSE)&gt;=50,VLOOKUP(A4856,英雄数据表!A:K,9,0),IF(VLOOKUP(B4856,属性中转表!A:G,7,FALSE)&gt;=25,VLOOKUP(A4856,英雄数据表!A:K,5,0),""))</f>
        <v>"atk":300,"hp":5000,"undpspro":150,"pvpdpspro":50,"pvpundpspro":50</v>
      </c>
      <c r="J4856" s="20" t="str">
        <f>IF(I4856="","",属性中转表!$I$1&amp;(IF(VLOOKUP(B4856,属性中转表!A:G,7,FALSE)=0,0,VLOOKUP(VLOOKUP(B4856,属性中转表!A:G,7,FALSE),属性中转表!$K$2:$P$21,4,0)))+IFERROR(VLOOKUP(A4856,英雄数据表!A:K,IF(武魂!B4856&gt;=50,10,IF(武魂!B4856&gt;=25,6)),0),0))</f>
        <v>,"dpspro":100</v>
      </c>
      <c r="K4856" s="32" t="str">
        <f t="shared" si="322"/>
        <v>"atk":300,"hp":5000,"undpspro":150,"pvpdpspro":50,"pvpundpspro":50,"dpspro":100</v>
      </c>
      <c r="L4856" s="20" t="str">
        <f>IF(B4856&gt;=50,VLOOKUP(A4856,英雄数据表!A:L,11,FALSE),IF(B4856&gt;=25,VLOOKUP(A4856,英雄数据表!A:L,7,0),""))</f>
        <v>"3504602004"</v>
      </c>
      <c r="M4856" s="20" t="str">
        <f>IFERROR(VLOOKUP(B4856,属性中转表!$K$2:$O$21,5,FALSE),"")</f>
        <v>"undpspro":50</v>
      </c>
      <c r="N4856" s="20" t="str">
        <f>IF(B4856=25,VLOOKUP(A4856,英雄数据表!A:L,8,FALSE),IF(B4856=50,VLOOKUP(A4856,英雄数据表!A:L,12,0),""))</f>
        <v/>
      </c>
    </row>
    <row r="4857" spans="1:14" x14ac:dyDescent="0.3">
      <c r="A4857" s="20">
        <v>35046</v>
      </c>
      <c r="B4857" s="21">
        <f t="shared" si="319"/>
        <v>56</v>
      </c>
      <c r="C4857" s="21">
        <v>5</v>
      </c>
      <c r="D4857" s="21">
        <f>VLOOKUP(A4857,英雄数据表!A:D,4,0)</f>
        <v>3</v>
      </c>
      <c r="E4857" s="20" t="str">
        <f>VLOOKUP(A4857,英雄数据表!A:C,3,0)</f>
        <v>邪能斩斧</v>
      </c>
      <c r="F4857" s="20">
        <f t="shared" si="320"/>
        <v>35046</v>
      </c>
      <c r="G4857" s="20">
        <f t="shared" si="321"/>
        <v>35046</v>
      </c>
      <c r="H4857" s="21" t="str">
        <f>VLOOKUP(B4857,属性中转表!A:F,6,FALSE)</f>
        <v>"hp":216000,"atk":6000</v>
      </c>
      <c r="I4857" s="20" t="str">
        <f>IF(VLOOKUP(B4857,属性中转表!A:G,7,FALSE)=0,"",VLOOKUP(VLOOKUP(B4857,属性中转表!A:G,7,FALSE),属性中转表!$K$2:$P$21,6,0))&amp;IF(VLOOKUP(B4857,属性中转表!A:G,7,FALSE)&gt;=50,VLOOKUP(A4857,英雄数据表!A:K,9,0),IF(VLOOKUP(B4857,属性中转表!A:G,7,FALSE)&gt;=25,VLOOKUP(A4857,英雄数据表!A:K,5,0),""))</f>
        <v>"atk":300,"hp":5000,"undpspro":150,"pvpdpspro":50,"pvpundpspro":50</v>
      </c>
      <c r="J4857" s="20" t="str">
        <f>IF(I4857="","",属性中转表!$I$1&amp;(IF(VLOOKUP(B4857,属性中转表!A:G,7,FALSE)=0,0,VLOOKUP(VLOOKUP(B4857,属性中转表!A:G,7,FALSE),属性中转表!$K$2:$P$21,4,0)))+IFERROR(VLOOKUP(A4857,英雄数据表!A:K,IF(武魂!B4857&gt;=50,10,IF(武魂!B4857&gt;=25,6)),0),0))</f>
        <v>,"dpspro":100</v>
      </c>
      <c r="K4857" s="32" t="str">
        <f t="shared" si="322"/>
        <v>"atk":300,"hp":5000,"undpspro":150,"pvpdpspro":50,"pvpundpspro":50,"dpspro":100</v>
      </c>
      <c r="L4857" s="20" t="str">
        <f>IF(B4857&gt;=50,VLOOKUP(A4857,英雄数据表!A:L,11,FALSE),IF(B4857&gt;=25,VLOOKUP(A4857,英雄数据表!A:L,7,0),""))</f>
        <v>"3504602004"</v>
      </c>
      <c r="M4857" s="20" t="str">
        <f>IFERROR(VLOOKUP(B4857,属性中转表!$K$2:$O$21,5,FALSE),"")</f>
        <v/>
      </c>
      <c r="N4857" s="20" t="str">
        <f>IF(B4857=25,VLOOKUP(A4857,英雄数据表!A:L,8,FALSE),IF(B4857=50,VLOOKUP(A4857,英雄数据表!A:L,12,0),""))</f>
        <v/>
      </c>
    </row>
    <row r="4858" spans="1:14" x14ac:dyDescent="0.3">
      <c r="A4858" s="20">
        <v>35046</v>
      </c>
      <c r="B4858" s="21">
        <f t="shared" si="319"/>
        <v>57</v>
      </c>
      <c r="C4858" s="21">
        <v>5</v>
      </c>
      <c r="D4858" s="21">
        <f>VLOOKUP(A4858,英雄数据表!A:D,4,0)</f>
        <v>3</v>
      </c>
      <c r="E4858" s="20" t="str">
        <f>VLOOKUP(A4858,英雄数据表!A:C,3,0)</f>
        <v>邪能斩斧</v>
      </c>
      <c r="F4858" s="20">
        <f t="shared" si="320"/>
        <v>35046</v>
      </c>
      <c r="G4858" s="20">
        <f t="shared" si="321"/>
        <v>35046</v>
      </c>
      <c r="H4858" s="21" t="str">
        <f>VLOOKUP(B4858,属性中转表!A:F,6,FALSE)</f>
        <v>"hp":221400,"atk":6150</v>
      </c>
      <c r="I4858" s="20" t="str">
        <f>IF(VLOOKUP(B4858,属性中转表!A:G,7,FALSE)=0,"",VLOOKUP(VLOOKUP(B4858,属性中转表!A:G,7,FALSE),属性中转表!$K$2:$P$21,6,0))&amp;IF(VLOOKUP(B4858,属性中转表!A:G,7,FALSE)&gt;=50,VLOOKUP(A4858,英雄数据表!A:K,9,0),IF(VLOOKUP(B4858,属性中转表!A:G,7,FALSE)&gt;=25,VLOOKUP(A4858,英雄数据表!A:K,5,0),""))</f>
        <v>"atk":300,"hp":5000,"undpspro":150,"pvpdpspro":50,"pvpundpspro":50</v>
      </c>
      <c r="J4858" s="20" t="str">
        <f>IF(I4858="","",属性中转表!$I$1&amp;(IF(VLOOKUP(B4858,属性中转表!A:G,7,FALSE)=0,0,VLOOKUP(VLOOKUP(B4858,属性中转表!A:G,7,FALSE),属性中转表!$K$2:$P$21,4,0)))+IFERROR(VLOOKUP(A4858,英雄数据表!A:K,IF(武魂!B4858&gt;=50,10,IF(武魂!B4858&gt;=25,6)),0),0))</f>
        <v>,"dpspro":100</v>
      </c>
      <c r="K4858" s="32" t="str">
        <f t="shared" si="322"/>
        <v>"atk":300,"hp":5000,"undpspro":150,"pvpdpspro":50,"pvpundpspro":50,"dpspro":100</v>
      </c>
      <c r="L4858" s="20" t="str">
        <f>IF(B4858&gt;=50,VLOOKUP(A4858,英雄数据表!A:L,11,FALSE),IF(B4858&gt;=25,VLOOKUP(A4858,英雄数据表!A:L,7,0),""))</f>
        <v>"3504602004"</v>
      </c>
      <c r="M4858" s="20" t="str">
        <f>IFERROR(VLOOKUP(B4858,属性中转表!$K$2:$O$21,5,FALSE),"")</f>
        <v/>
      </c>
      <c r="N4858" s="20" t="str">
        <f>IF(B4858=25,VLOOKUP(A4858,英雄数据表!A:L,8,FALSE),IF(B4858=50,VLOOKUP(A4858,英雄数据表!A:L,12,0),""))</f>
        <v/>
      </c>
    </row>
    <row r="4859" spans="1:14" x14ac:dyDescent="0.3">
      <c r="A4859" s="20">
        <v>35046</v>
      </c>
      <c r="B4859" s="21">
        <f t="shared" si="319"/>
        <v>58</v>
      </c>
      <c r="C4859" s="21">
        <v>5</v>
      </c>
      <c r="D4859" s="21">
        <f>VLOOKUP(A4859,英雄数据表!A:D,4,0)</f>
        <v>3</v>
      </c>
      <c r="E4859" s="20" t="str">
        <f>VLOOKUP(A4859,英雄数据表!A:C,3,0)</f>
        <v>邪能斩斧</v>
      </c>
      <c r="F4859" s="20">
        <f t="shared" si="320"/>
        <v>35046</v>
      </c>
      <c r="G4859" s="20">
        <f t="shared" si="321"/>
        <v>35046</v>
      </c>
      <c r="H4859" s="21" t="str">
        <f>VLOOKUP(B4859,属性中转表!A:F,6,FALSE)</f>
        <v>"hp":226800,"atk":6300</v>
      </c>
      <c r="I4859" s="20" t="str">
        <f>IF(VLOOKUP(B4859,属性中转表!A:G,7,FALSE)=0,"",VLOOKUP(VLOOKUP(B4859,属性中转表!A:G,7,FALSE),属性中转表!$K$2:$P$21,6,0))&amp;IF(VLOOKUP(B4859,属性中转表!A:G,7,FALSE)&gt;=50,VLOOKUP(A4859,英雄数据表!A:K,9,0),IF(VLOOKUP(B4859,属性中转表!A:G,7,FALSE)&gt;=25,VLOOKUP(A4859,英雄数据表!A:K,5,0),""))</f>
        <v>"atk":300,"hp":5000,"undpspro":150,"pvpdpspro":50,"pvpundpspro":50</v>
      </c>
      <c r="J4859" s="20" t="str">
        <f>IF(I4859="","",属性中转表!$I$1&amp;(IF(VLOOKUP(B4859,属性中转表!A:G,7,FALSE)=0,0,VLOOKUP(VLOOKUP(B4859,属性中转表!A:G,7,FALSE),属性中转表!$K$2:$P$21,4,0)))+IFERROR(VLOOKUP(A4859,英雄数据表!A:K,IF(武魂!B4859&gt;=50,10,IF(武魂!B4859&gt;=25,6)),0),0))</f>
        <v>,"dpspro":100</v>
      </c>
      <c r="K4859" s="32" t="str">
        <f t="shared" si="322"/>
        <v>"atk":300,"hp":5000,"undpspro":150,"pvpdpspro":50,"pvpundpspro":50,"dpspro":100</v>
      </c>
      <c r="L4859" s="20" t="str">
        <f>IF(B4859&gt;=50,VLOOKUP(A4859,英雄数据表!A:L,11,FALSE),IF(B4859&gt;=25,VLOOKUP(A4859,英雄数据表!A:L,7,0),""))</f>
        <v>"3504602004"</v>
      </c>
      <c r="M4859" s="20" t="str">
        <f>IFERROR(VLOOKUP(B4859,属性中转表!$K$2:$O$21,5,FALSE),"")</f>
        <v/>
      </c>
      <c r="N4859" s="20" t="str">
        <f>IF(B4859=25,VLOOKUP(A4859,英雄数据表!A:L,8,FALSE),IF(B4859=50,VLOOKUP(A4859,英雄数据表!A:L,12,0),""))</f>
        <v/>
      </c>
    </row>
    <row r="4860" spans="1:14" x14ac:dyDescent="0.3">
      <c r="A4860" s="20">
        <v>35046</v>
      </c>
      <c r="B4860" s="21">
        <f t="shared" si="319"/>
        <v>59</v>
      </c>
      <c r="C4860" s="21">
        <v>5</v>
      </c>
      <c r="D4860" s="21">
        <f>VLOOKUP(A4860,英雄数据表!A:D,4,0)</f>
        <v>3</v>
      </c>
      <c r="E4860" s="20" t="str">
        <f>VLOOKUP(A4860,英雄数据表!A:C,3,0)</f>
        <v>邪能斩斧</v>
      </c>
      <c r="F4860" s="20">
        <f t="shared" si="320"/>
        <v>35046</v>
      </c>
      <c r="G4860" s="20">
        <f t="shared" si="321"/>
        <v>35046</v>
      </c>
      <c r="H4860" s="21" t="str">
        <f>VLOOKUP(B4860,属性中转表!A:F,6,FALSE)</f>
        <v>"hp":232200,"atk":6450</v>
      </c>
      <c r="I4860" s="20" t="str">
        <f>IF(VLOOKUP(B4860,属性中转表!A:G,7,FALSE)=0,"",VLOOKUP(VLOOKUP(B4860,属性中转表!A:G,7,FALSE),属性中转表!$K$2:$P$21,6,0))&amp;IF(VLOOKUP(B4860,属性中转表!A:G,7,FALSE)&gt;=50,VLOOKUP(A4860,英雄数据表!A:K,9,0),IF(VLOOKUP(B4860,属性中转表!A:G,7,FALSE)&gt;=25,VLOOKUP(A4860,英雄数据表!A:K,5,0),""))</f>
        <v>"atk":300,"hp":5000,"undpspro":150,"pvpdpspro":50,"pvpundpspro":50</v>
      </c>
      <c r="J4860" s="20" t="str">
        <f>IF(I4860="","",属性中转表!$I$1&amp;(IF(VLOOKUP(B4860,属性中转表!A:G,7,FALSE)=0,0,VLOOKUP(VLOOKUP(B4860,属性中转表!A:G,7,FALSE),属性中转表!$K$2:$P$21,4,0)))+IFERROR(VLOOKUP(A4860,英雄数据表!A:K,IF(武魂!B4860&gt;=50,10,IF(武魂!B4860&gt;=25,6)),0),0))</f>
        <v>,"dpspro":100</v>
      </c>
      <c r="K4860" s="32" t="str">
        <f t="shared" si="322"/>
        <v>"atk":300,"hp":5000,"undpspro":150,"pvpdpspro":50,"pvpundpspro":50,"dpspro":100</v>
      </c>
      <c r="L4860" s="20" t="str">
        <f>IF(B4860&gt;=50,VLOOKUP(A4860,英雄数据表!A:L,11,FALSE),IF(B4860&gt;=25,VLOOKUP(A4860,英雄数据表!A:L,7,0),""))</f>
        <v>"3504602004"</v>
      </c>
      <c r="M4860" s="20" t="str">
        <f>IFERROR(VLOOKUP(B4860,属性中转表!$K$2:$O$21,5,FALSE),"")</f>
        <v/>
      </c>
      <c r="N4860" s="20" t="str">
        <f>IF(B4860=25,VLOOKUP(A4860,英雄数据表!A:L,8,FALSE),IF(B4860=50,VLOOKUP(A4860,英雄数据表!A:L,12,0),""))</f>
        <v/>
      </c>
    </row>
    <row r="4861" spans="1:14" x14ac:dyDescent="0.3">
      <c r="A4861" s="20">
        <v>35046</v>
      </c>
      <c r="B4861" s="21">
        <f t="shared" si="319"/>
        <v>60</v>
      </c>
      <c r="C4861" s="21">
        <v>5</v>
      </c>
      <c r="D4861" s="21">
        <f>VLOOKUP(A4861,英雄数据表!A:D,4,0)</f>
        <v>3</v>
      </c>
      <c r="E4861" s="20" t="str">
        <f>VLOOKUP(A4861,英雄数据表!A:C,3,0)</f>
        <v>邪能斩斧</v>
      </c>
      <c r="F4861" s="20">
        <f t="shared" si="320"/>
        <v>35046</v>
      </c>
      <c r="G4861" s="20">
        <f t="shared" si="321"/>
        <v>35046</v>
      </c>
      <c r="H4861" s="21" t="str">
        <f>VLOOKUP(B4861,属性中转表!A:F,6,FALSE)</f>
        <v>"hp":237600,"atk":6600</v>
      </c>
      <c r="I4861" s="20" t="str">
        <f>IF(VLOOKUP(B4861,属性中转表!A:G,7,FALSE)=0,"",VLOOKUP(VLOOKUP(B4861,属性中转表!A:G,7,FALSE),属性中转表!$K$2:$P$21,6,0))&amp;IF(VLOOKUP(B4861,属性中转表!A:G,7,FALSE)&gt;=50,VLOOKUP(A4861,英雄数据表!A:K,9,0),IF(VLOOKUP(B4861,属性中转表!A:G,7,FALSE)&gt;=25,VLOOKUP(A4861,英雄数据表!A:K,5,0),""))</f>
        <v>"atk":300,"hp":5000,"undpspro":150,"pvpdpspro":50,"pvpundpspro":50</v>
      </c>
      <c r="J4861" s="20" t="str">
        <f>IF(I4861="","",属性中转表!$I$1&amp;(IF(VLOOKUP(B4861,属性中转表!A:G,7,FALSE)=0,0,VLOOKUP(VLOOKUP(B4861,属性中转表!A:G,7,FALSE),属性中转表!$K$2:$P$21,4,0)))+IFERROR(VLOOKUP(A4861,英雄数据表!A:K,IF(武魂!B4861&gt;=50,10,IF(武魂!B4861&gt;=25,6)),0),0))</f>
        <v>,"dpspro":150</v>
      </c>
      <c r="K4861" s="32" t="str">
        <f t="shared" si="322"/>
        <v>"atk":300,"hp":5000,"undpspro":150,"pvpdpspro":50,"pvpundpspro":50,"dpspro":150</v>
      </c>
      <c r="L4861" s="20" t="str">
        <f>IF(B4861&gt;=50,VLOOKUP(A4861,英雄数据表!A:L,11,FALSE),IF(B4861&gt;=25,VLOOKUP(A4861,英雄数据表!A:L,7,0),""))</f>
        <v>"3504602004"</v>
      </c>
      <c r="M4861" s="20" t="str">
        <f>IFERROR(VLOOKUP(B4861,属性中转表!$K$2:$O$21,5,FALSE),"")</f>
        <v>"dpspro":50</v>
      </c>
      <c r="N4861" s="20" t="str">
        <f>IF(B4861=25,VLOOKUP(A4861,英雄数据表!A:L,8,FALSE),IF(B4861=50,VLOOKUP(A4861,英雄数据表!A:L,12,0),""))</f>
        <v/>
      </c>
    </row>
    <row r="4862" spans="1:14" x14ac:dyDescent="0.3">
      <c r="A4862" s="20">
        <v>35046</v>
      </c>
      <c r="B4862" s="21">
        <f t="shared" si="319"/>
        <v>61</v>
      </c>
      <c r="C4862" s="21">
        <v>5</v>
      </c>
      <c r="D4862" s="21">
        <f>VLOOKUP(A4862,英雄数据表!A:D,4,0)</f>
        <v>3</v>
      </c>
      <c r="E4862" s="20" t="str">
        <f>VLOOKUP(A4862,英雄数据表!A:C,3,0)</f>
        <v>邪能斩斧</v>
      </c>
      <c r="F4862" s="20">
        <f t="shared" si="320"/>
        <v>35046</v>
      </c>
      <c r="G4862" s="20">
        <f t="shared" si="321"/>
        <v>35046</v>
      </c>
      <c r="H4862" s="21" t="str">
        <f>VLOOKUP(B4862,属性中转表!A:F,6,FALSE)</f>
        <v>"hp":243000,"atk":6750</v>
      </c>
      <c r="I4862" s="20" t="str">
        <f>IF(VLOOKUP(B4862,属性中转表!A:G,7,FALSE)=0,"",VLOOKUP(VLOOKUP(B4862,属性中转表!A:G,7,FALSE),属性中转表!$K$2:$P$21,6,0))&amp;IF(VLOOKUP(B4862,属性中转表!A:G,7,FALSE)&gt;=50,VLOOKUP(A4862,英雄数据表!A:K,9,0),IF(VLOOKUP(B4862,属性中转表!A:G,7,FALSE)&gt;=25,VLOOKUP(A4862,英雄数据表!A:K,5,0),""))</f>
        <v>"atk":300,"hp":5000,"undpspro":150,"pvpdpspro":50,"pvpundpspro":50</v>
      </c>
      <c r="J4862" s="20" t="str">
        <f>IF(I4862="","",属性中转表!$I$1&amp;(IF(VLOOKUP(B4862,属性中转表!A:G,7,FALSE)=0,0,VLOOKUP(VLOOKUP(B4862,属性中转表!A:G,7,FALSE),属性中转表!$K$2:$P$21,4,0)))+IFERROR(VLOOKUP(A4862,英雄数据表!A:K,IF(武魂!B4862&gt;=50,10,IF(武魂!B4862&gt;=25,6)),0),0))</f>
        <v>,"dpspro":150</v>
      </c>
      <c r="K4862" s="32" t="str">
        <f t="shared" si="322"/>
        <v>"atk":300,"hp":5000,"undpspro":150,"pvpdpspro":50,"pvpundpspro":50,"dpspro":150</v>
      </c>
      <c r="L4862" s="20" t="str">
        <f>IF(B4862&gt;=50,VLOOKUP(A4862,英雄数据表!A:L,11,FALSE),IF(B4862&gt;=25,VLOOKUP(A4862,英雄数据表!A:L,7,0),""))</f>
        <v>"3504602004"</v>
      </c>
      <c r="M4862" s="20" t="str">
        <f>IFERROR(VLOOKUP(B4862,属性中转表!$K$2:$O$21,5,FALSE),"")</f>
        <v/>
      </c>
      <c r="N4862" s="20" t="str">
        <f>IF(B4862=25,VLOOKUP(A4862,英雄数据表!A:L,8,FALSE),IF(B4862=50,VLOOKUP(A4862,英雄数据表!A:L,12,0),""))</f>
        <v/>
      </c>
    </row>
    <row r="4863" spans="1:14" x14ac:dyDescent="0.3">
      <c r="A4863" s="20">
        <v>35046</v>
      </c>
      <c r="B4863" s="21">
        <f t="shared" si="319"/>
        <v>62</v>
      </c>
      <c r="C4863" s="21">
        <v>5</v>
      </c>
      <c r="D4863" s="21">
        <f>VLOOKUP(A4863,英雄数据表!A:D,4,0)</f>
        <v>3</v>
      </c>
      <c r="E4863" s="20" t="str">
        <f>VLOOKUP(A4863,英雄数据表!A:C,3,0)</f>
        <v>邪能斩斧</v>
      </c>
      <c r="F4863" s="20">
        <f t="shared" si="320"/>
        <v>35046</v>
      </c>
      <c r="G4863" s="20">
        <f t="shared" si="321"/>
        <v>35046</v>
      </c>
      <c r="H4863" s="21" t="str">
        <f>VLOOKUP(B4863,属性中转表!A:F,6,FALSE)</f>
        <v>"hp":248400,"atk":6900</v>
      </c>
      <c r="I4863" s="20" t="str">
        <f>IF(VLOOKUP(B4863,属性中转表!A:G,7,FALSE)=0,"",VLOOKUP(VLOOKUP(B4863,属性中转表!A:G,7,FALSE),属性中转表!$K$2:$P$21,6,0))&amp;IF(VLOOKUP(B4863,属性中转表!A:G,7,FALSE)&gt;=50,VLOOKUP(A4863,英雄数据表!A:K,9,0),IF(VLOOKUP(B4863,属性中转表!A:G,7,FALSE)&gt;=25,VLOOKUP(A4863,英雄数据表!A:K,5,0),""))</f>
        <v>"atk":300,"hp":5000,"undpspro":150,"pvpdpspro":50,"pvpundpspro":50</v>
      </c>
      <c r="J4863" s="20" t="str">
        <f>IF(I4863="","",属性中转表!$I$1&amp;(IF(VLOOKUP(B4863,属性中转表!A:G,7,FALSE)=0,0,VLOOKUP(VLOOKUP(B4863,属性中转表!A:G,7,FALSE),属性中转表!$K$2:$P$21,4,0)))+IFERROR(VLOOKUP(A4863,英雄数据表!A:K,IF(武魂!B4863&gt;=50,10,IF(武魂!B4863&gt;=25,6)),0),0))</f>
        <v>,"dpspro":150</v>
      </c>
      <c r="K4863" s="32" t="str">
        <f t="shared" si="322"/>
        <v>"atk":300,"hp":5000,"undpspro":150,"pvpdpspro":50,"pvpundpspro":50,"dpspro":150</v>
      </c>
      <c r="L4863" s="20" t="str">
        <f>IF(B4863&gt;=50,VLOOKUP(A4863,英雄数据表!A:L,11,FALSE),IF(B4863&gt;=25,VLOOKUP(A4863,英雄数据表!A:L,7,0),""))</f>
        <v>"3504602004"</v>
      </c>
      <c r="M4863" s="20" t="str">
        <f>IFERROR(VLOOKUP(B4863,属性中转表!$K$2:$O$21,5,FALSE),"")</f>
        <v/>
      </c>
      <c r="N4863" s="20" t="str">
        <f>IF(B4863=25,VLOOKUP(A4863,英雄数据表!A:L,8,FALSE),IF(B4863=50,VLOOKUP(A4863,英雄数据表!A:L,12,0),""))</f>
        <v/>
      </c>
    </row>
    <row r="4864" spans="1:14" x14ac:dyDescent="0.3">
      <c r="A4864" s="20">
        <v>35046</v>
      </c>
      <c r="B4864" s="21">
        <f t="shared" si="319"/>
        <v>63</v>
      </c>
      <c r="C4864" s="21">
        <v>5</v>
      </c>
      <c r="D4864" s="21">
        <f>VLOOKUP(A4864,英雄数据表!A:D,4,0)</f>
        <v>3</v>
      </c>
      <c r="E4864" s="20" t="str">
        <f>VLOOKUP(A4864,英雄数据表!A:C,3,0)</f>
        <v>邪能斩斧</v>
      </c>
      <c r="F4864" s="20">
        <f t="shared" si="320"/>
        <v>35046</v>
      </c>
      <c r="G4864" s="20">
        <f t="shared" si="321"/>
        <v>35046</v>
      </c>
      <c r="H4864" s="21" t="str">
        <f>VLOOKUP(B4864,属性中转表!A:F,6,FALSE)</f>
        <v>"hp":253800,"atk":7050</v>
      </c>
      <c r="I4864" s="20" t="str">
        <f>IF(VLOOKUP(B4864,属性中转表!A:G,7,FALSE)=0,"",VLOOKUP(VLOOKUP(B4864,属性中转表!A:G,7,FALSE),属性中转表!$K$2:$P$21,6,0))&amp;IF(VLOOKUP(B4864,属性中转表!A:G,7,FALSE)&gt;=50,VLOOKUP(A4864,英雄数据表!A:K,9,0),IF(VLOOKUP(B4864,属性中转表!A:G,7,FALSE)&gt;=25,VLOOKUP(A4864,英雄数据表!A:K,5,0),""))</f>
        <v>"atk":300,"hp":5000,"undpspro":150,"pvpdpspro":50,"pvpundpspro":50</v>
      </c>
      <c r="J4864" s="20" t="str">
        <f>IF(I4864="","",属性中转表!$I$1&amp;(IF(VLOOKUP(B4864,属性中转表!A:G,7,FALSE)=0,0,VLOOKUP(VLOOKUP(B4864,属性中转表!A:G,7,FALSE),属性中转表!$K$2:$P$21,4,0)))+IFERROR(VLOOKUP(A4864,英雄数据表!A:K,IF(武魂!B4864&gt;=50,10,IF(武魂!B4864&gt;=25,6)),0),0))</f>
        <v>,"dpspro":150</v>
      </c>
      <c r="K4864" s="32" t="str">
        <f t="shared" si="322"/>
        <v>"atk":300,"hp":5000,"undpspro":150,"pvpdpspro":50,"pvpundpspro":50,"dpspro":150</v>
      </c>
      <c r="L4864" s="20" t="str">
        <f>IF(B4864&gt;=50,VLOOKUP(A4864,英雄数据表!A:L,11,FALSE),IF(B4864&gt;=25,VLOOKUP(A4864,英雄数据表!A:L,7,0),""))</f>
        <v>"3504602004"</v>
      </c>
      <c r="M4864" s="20" t="str">
        <f>IFERROR(VLOOKUP(B4864,属性中转表!$K$2:$O$21,5,FALSE),"")</f>
        <v/>
      </c>
      <c r="N4864" s="20" t="str">
        <f>IF(B4864=25,VLOOKUP(A4864,英雄数据表!A:L,8,FALSE),IF(B4864=50,VLOOKUP(A4864,英雄数据表!A:L,12,0),""))</f>
        <v/>
      </c>
    </row>
    <row r="4865" spans="1:14" x14ac:dyDescent="0.3">
      <c r="A4865" s="20">
        <v>35046</v>
      </c>
      <c r="B4865" s="21">
        <f t="shared" si="319"/>
        <v>64</v>
      </c>
      <c r="C4865" s="21">
        <v>5</v>
      </c>
      <c r="D4865" s="21">
        <f>VLOOKUP(A4865,英雄数据表!A:D,4,0)</f>
        <v>3</v>
      </c>
      <c r="E4865" s="20" t="str">
        <f>VLOOKUP(A4865,英雄数据表!A:C,3,0)</f>
        <v>邪能斩斧</v>
      </c>
      <c r="F4865" s="20">
        <f t="shared" si="320"/>
        <v>35046</v>
      </c>
      <c r="G4865" s="20">
        <f t="shared" si="321"/>
        <v>35046</v>
      </c>
      <c r="H4865" s="21" t="str">
        <f>VLOOKUP(B4865,属性中转表!A:F,6,FALSE)</f>
        <v>"hp":259200,"atk":7200</v>
      </c>
      <c r="I4865" s="20" t="str">
        <f>IF(VLOOKUP(B4865,属性中转表!A:G,7,FALSE)=0,"",VLOOKUP(VLOOKUP(B4865,属性中转表!A:G,7,FALSE),属性中转表!$K$2:$P$21,6,0))&amp;IF(VLOOKUP(B4865,属性中转表!A:G,7,FALSE)&gt;=50,VLOOKUP(A4865,英雄数据表!A:K,9,0),IF(VLOOKUP(B4865,属性中转表!A:G,7,FALSE)&gt;=25,VLOOKUP(A4865,英雄数据表!A:K,5,0),""))</f>
        <v>"atk":300,"hp":5000,"undpspro":150,"pvpdpspro":50,"pvpundpspro":50</v>
      </c>
      <c r="J4865" s="20" t="str">
        <f>IF(I4865="","",属性中转表!$I$1&amp;(IF(VLOOKUP(B4865,属性中转表!A:G,7,FALSE)=0,0,VLOOKUP(VLOOKUP(B4865,属性中转表!A:G,7,FALSE),属性中转表!$K$2:$P$21,4,0)))+IFERROR(VLOOKUP(A4865,英雄数据表!A:K,IF(武魂!B4865&gt;=50,10,IF(武魂!B4865&gt;=25,6)),0),0))</f>
        <v>,"dpspro":150</v>
      </c>
      <c r="K4865" s="32" t="str">
        <f t="shared" si="322"/>
        <v>"atk":300,"hp":5000,"undpspro":150,"pvpdpspro":50,"pvpundpspro":50,"dpspro":150</v>
      </c>
      <c r="L4865" s="20" t="str">
        <f>IF(B4865&gt;=50,VLOOKUP(A4865,英雄数据表!A:L,11,FALSE),IF(B4865&gt;=25,VLOOKUP(A4865,英雄数据表!A:L,7,0),""))</f>
        <v>"3504602004"</v>
      </c>
      <c r="M4865" s="20" t="str">
        <f>IFERROR(VLOOKUP(B4865,属性中转表!$K$2:$O$21,5,FALSE),"")</f>
        <v/>
      </c>
      <c r="N4865" s="20" t="str">
        <f>IF(B4865=25,VLOOKUP(A4865,英雄数据表!A:L,8,FALSE),IF(B4865=50,VLOOKUP(A4865,英雄数据表!A:L,12,0),""))</f>
        <v/>
      </c>
    </row>
    <row r="4866" spans="1:14" x14ac:dyDescent="0.3">
      <c r="A4866" s="20">
        <v>35046</v>
      </c>
      <c r="B4866" s="21">
        <f t="shared" si="319"/>
        <v>65</v>
      </c>
      <c r="C4866" s="21">
        <v>5</v>
      </c>
      <c r="D4866" s="21">
        <f>VLOOKUP(A4866,英雄数据表!A:D,4,0)</f>
        <v>3</v>
      </c>
      <c r="E4866" s="20" t="str">
        <f>VLOOKUP(A4866,英雄数据表!A:C,3,0)</f>
        <v>邪能斩斧</v>
      </c>
      <c r="F4866" s="20">
        <f t="shared" si="320"/>
        <v>35046</v>
      </c>
      <c r="G4866" s="20">
        <f t="shared" si="321"/>
        <v>35046</v>
      </c>
      <c r="H4866" s="21" t="str">
        <f>VLOOKUP(B4866,属性中转表!A:F,6,FALSE)</f>
        <v>"hp":264600,"atk":7350</v>
      </c>
      <c r="I4866" s="20" t="str">
        <f>IF(VLOOKUP(B4866,属性中转表!A:G,7,FALSE)=0,"",VLOOKUP(VLOOKUP(B4866,属性中转表!A:G,7,FALSE),属性中转表!$K$2:$P$21,6,0))&amp;IF(VLOOKUP(B4866,属性中转表!A:G,7,FALSE)&gt;=50,VLOOKUP(A4866,英雄数据表!A:K,9,0),IF(VLOOKUP(B4866,属性中转表!A:G,7,FALSE)&gt;=25,VLOOKUP(A4866,英雄数据表!A:K,5,0),""))</f>
        <v>"atk":300,"hp":5000,"undpspro":150,"pvpdpspro":100,"pvpundpspro":50</v>
      </c>
      <c r="J4866" s="20" t="str">
        <f>IF(I4866="","",属性中转表!$I$1&amp;(IF(VLOOKUP(B4866,属性中转表!A:G,7,FALSE)=0,0,VLOOKUP(VLOOKUP(B4866,属性中转表!A:G,7,FALSE),属性中转表!$K$2:$P$21,4,0)))+IFERROR(VLOOKUP(A4866,英雄数据表!A:K,IF(武魂!B4866&gt;=50,10,IF(武魂!B4866&gt;=25,6)),0),0))</f>
        <v>,"dpspro":150</v>
      </c>
      <c r="K4866" s="32" t="str">
        <f t="shared" si="322"/>
        <v>"atk":300,"hp":5000,"undpspro":150,"pvpdpspro":100,"pvpundpspro":50,"dpspro":150</v>
      </c>
      <c r="L4866" s="20" t="str">
        <f>IF(B4866&gt;=50,VLOOKUP(A4866,英雄数据表!A:L,11,FALSE),IF(B4866&gt;=25,VLOOKUP(A4866,英雄数据表!A:L,7,0),""))</f>
        <v>"3504602004"</v>
      </c>
      <c r="M4866" s="20" t="str">
        <f>IFERROR(VLOOKUP(B4866,属性中转表!$K$2:$O$21,5,FALSE),"")</f>
        <v>"pvpdpspro":50</v>
      </c>
      <c r="N4866" s="20" t="str">
        <f>IF(B4866=25,VLOOKUP(A4866,英雄数据表!A:L,8,FALSE),IF(B4866=50,VLOOKUP(A4866,英雄数据表!A:L,12,0),""))</f>
        <v/>
      </c>
    </row>
    <row r="4867" spans="1:14" x14ac:dyDescent="0.3">
      <c r="A4867" s="20">
        <v>35046</v>
      </c>
      <c r="B4867" s="21">
        <f t="shared" si="319"/>
        <v>66</v>
      </c>
      <c r="C4867" s="21">
        <v>5</v>
      </c>
      <c r="D4867" s="21">
        <f>VLOOKUP(A4867,英雄数据表!A:D,4,0)</f>
        <v>3</v>
      </c>
      <c r="E4867" s="20" t="str">
        <f>VLOOKUP(A4867,英雄数据表!A:C,3,0)</f>
        <v>邪能斩斧</v>
      </c>
      <c r="F4867" s="20">
        <f t="shared" si="320"/>
        <v>35046</v>
      </c>
      <c r="G4867" s="20">
        <f t="shared" si="321"/>
        <v>35046</v>
      </c>
      <c r="H4867" s="21" t="str">
        <f>VLOOKUP(B4867,属性中转表!A:F,6,FALSE)</f>
        <v>"hp":270000,"atk":7500</v>
      </c>
      <c r="I4867" s="20" t="str">
        <f>IF(VLOOKUP(B4867,属性中转表!A:G,7,FALSE)=0,"",VLOOKUP(VLOOKUP(B4867,属性中转表!A:G,7,FALSE),属性中转表!$K$2:$P$21,6,0))&amp;IF(VLOOKUP(B4867,属性中转表!A:G,7,FALSE)&gt;=50,VLOOKUP(A4867,英雄数据表!A:K,9,0),IF(VLOOKUP(B4867,属性中转表!A:G,7,FALSE)&gt;=25,VLOOKUP(A4867,英雄数据表!A:K,5,0),""))</f>
        <v>"atk":300,"hp":5000,"undpspro":150,"pvpdpspro":100,"pvpundpspro":50</v>
      </c>
      <c r="J4867" s="20" t="str">
        <f>IF(I4867="","",属性中转表!$I$1&amp;(IF(VLOOKUP(B4867,属性中转表!A:G,7,FALSE)=0,0,VLOOKUP(VLOOKUP(B4867,属性中转表!A:G,7,FALSE),属性中转表!$K$2:$P$21,4,0)))+IFERROR(VLOOKUP(A4867,英雄数据表!A:K,IF(武魂!B4867&gt;=50,10,IF(武魂!B4867&gt;=25,6)),0),0))</f>
        <v>,"dpspro":150</v>
      </c>
      <c r="K4867" s="32" t="str">
        <f t="shared" si="322"/>
        <v>"atk":300,"hp":5000,"undpspro":150,"pvpdpspro":100,"pvpundpspro":50,"dpspro":150</v>
      </c>
      <c r="L4867" s="20" t="str">
        <f>IF(B4867&gt;=50,VLOOKUP(A4867,英雄数据表!A:L,11,FALSE),IF(B4867&gt;=25,VLOOKUP(A4867,英雄数据表!A:L,7,0),""))</f>
        <v>"3504602004"</v>
      </c>
      <c r="M4867" s="20" t="str">
        <f>IFERROR(VLOOKUP(B4867,属性中转表!$K$2:$O$21,5,FALSE),"")</f>
        <v/>
      </c>
      <c r="N4867" s="20" t="str">
        <f>IF(B4867=25,VLOOKUP(A4867,英雄数据表!A:L,8,FALSE),IF(B4867=50,VLOOKUP(A4867,英雄数据表!A:L,12,0),""))</f>
        <v/>
      </c>
    </row>
    <row r="4868" spans="1:14" x14ac:dyDescent="0.3">
      <c r="A4868" s="20">
        <v>35046</v>
      </c>
      <c r="B4868" s="21">
        <f t="shared" si="319"/>
        <v>67</v>
      </c>
      <c r="C4868" s="21">
        <v>5</v>
      </c>
      <c r="D4868" s="21">
        <f>VLOOKUP(A4868,英雄数据表!A:D,4,0)</f>
        <v>3</v>
      </c>
      <c r="E4868" s="20" t="str">
        <f>VLOOKUP(A4868,英雄数据表!A:C,3,0)</f>
        <v>邪能斩斧</v>
      </c>
      <c r="F4868" s="20">
        <f t="shared" si="320"/>
        <v>35046</v>
      </c>
      <c r="G4868" s="20">
        <f t="shared" si="321"/>
        <v>35046</v>
      </c>
      <c r="H4868" s="21" t="str">
        <f>VLOOKUP(B4868,属性中转表!A:F,6,FALSE)</f>
        <v>"hp":275400,"atk":7650</v>
      </c>
      <c r="I4868" s="20" t="str">
        <f>IF(VLOOKUP(B4868,属性中转表!A:G,7,FALSE)=0,"",VLOOKUP(VLOOKUP(B4868,属性中转表!A:G,7,FALSE),属性中转表!$K$2:$P$21,6,0))&amp;IF(VLOOKUP(B4868,属性中转表!A:G,7,FALSE)&gt;=50,VLOOKUP(A4868,英雄数据表!A:K,9,0),IF(VLOOKUP(B4868,属性中转表!A:G,7,FALSE)&gt;=25,VLOOKUP(A4868,英雄数据表!A:K,5,0),""))</f>
        <v>"atk":300,"hp":5000,"undpspro":150,"pvpdpspro":100,"pvpundpspro":50</v>
      </c>
      <c r="J4868" s="20" t="str">
        <f>IF(I4868="","",属性中转表!$I$1&amp;(IF(VLOOKUP(B4868,属性中转表!A:G,7,FALSE)=0,0,VLOOKUP(VLOOKUP(B4868,属性中转表!A:G,7,FALSE),属性中转表!$K$2:$P$21,4,0)))+IFERROR(VLOOKUP(A4868,英雄数据表!A:K,IF(武魂!B4868&gt;=50,10,IF(武魂!B4868&gt;=25,6)),0),0))</f>
        <v>,"dpspro":150</v>
      </c>
      <c r="K4868" s="32" t="str">
        <f t="shared" si="322"/>
        <v>"atk":300,"hp":5000,"undpspro":150,"pvpdpspro":100,"pvpundpspro":50,"dpspro":150</v>
      </c>
      <c r="L4868" s="20" t="str">
        <f>IF(B4868&gt;=50,VLOOKUP(A4868,英雄数据表!A:L,11,FALSE),IF(B4868&gt;=25,VLOOKUP(A4868,英雄数据表!A:L,7,0),""))</f>
        <v>"3504602004"</v>
      </c>
      <c r="M4868" s="20" t="str">
        <f>IFERROR(VLOOKUP(B4868,属性中转表!$K$2:$O$21,5,FALSE),"")</f>
        <v/>
      </c>
      <c r="N4868" s="20" t="str">
        <f>IF(B4868=25,VLOOKUP(A4868,英雄数据表!A:L,8,FALSE),IF(B4868=50,VLOOKUP(A4868,英雄数据表!A:L,12,0),""))</f>
        <v/>
      </c>
    </row>
    <row r="4869" spans="1:14" x14ac:dyDescent="0.3">
      <c r="A4869" s="20">
        <v>35046</v>
      </c>
      <c r="B4869" s="21">
        <f t="shared" si="319"/>
        <v>68</v>
      </c>
      <c r="C4869" s="21">
        <v>5</v>
      </c>
      <c r="D4869" s="21">
        <f>VLOOKUP(A4869,英雄数据表!A:D,4,0)</f>
        <v>3</v>
      </c>
      <c r="E4869" s="20" t="str">
        <f>VLOOKUP(A4869,英雄数据表!A:C,3,0)</f>
        <v>邪能斩斧</v>
      </c>
      <c r="F4869" s="20">
        <f t="shared" si="320"/>
        <v>35046</v>
      </c>
      <c r="G4869" s="20">
        <f t="shared" si="321"/>
        <v>35046</v>
      </c>
      <c r="H4869" s="21" t="str">
        <f>VLOOKUP(B4869,属性中转表!A:F,6,FALSE)</f>
        <v>"hp":280800,"atk":7800</v>
      </c>
      <c r="I4869" s="20" t="str">
        <f>IF(VLOOKUP(B4869,属性中转表!A:G,7,FALSE)=0,"",VLOOKUP(VLOOKUP(B4869,属性中转表!A:G,7,FALSE),属性中转表!$K$2:$P$21,6,0))&amp;IF(VLOOKUP(B4869,属性中转表!A:G,7,FALSE)&gt;=50,VLOOKUP(A4869,英雄数据表!A:K,9,0),IF(VLOOKUP(B4869,属性中转表!A:G,7,FALSE)&gt;=25,VLOOKUP(A4869,英雄数据表!A:K,5,0),""))</f>
        <v>"atk":300,"hp":5000,"undpspro":150,"pvpdpspro":100,"pvpundpspro":50</v>
      </c>
      <c r="J4869" s="20" t="str">
        <f>IF(I4869="","",属性中转表!$I$1&amp;(IF(VLOOKUP(B4869,属性中转表!A:G,7,FALSE)=0,0,VLOOKUP(VLOOKUP(B4869,属性中转表!A:G,7,FALSE),属性中转表!$K$2:$P$21,4,0)))+IFERROR(VLOOKUP(A4869,英雄数据表!A:K,IF(武魂!B4869&gt;=50,10,IF(武魂!B4869&gt;=25,6)),0),0))</f>
        <v>,"dpspro":150</v>
      </c>
      <c r="K4869" s="32" t="str">
        <f t="shared" si="322"/>
        <v>"atk":300,"hp":5000,"undpspro":150,"pvpdpspro":100,"pvpundpspro":50,"dpspro":150</v>
      </c>
      <c r="L4869" s="20" t="str">
        <f>IF(B4869&gt;=50,VLOOKUP(A4869,英雄数据表!A:L,11,FALSE),IF(B4869&gt;=25,VLOOKUP(A4869,英雄数据表!A:L,7,0),""))</f>
        <v>"3504602004"</v>
      </c>
      <c r="M4869" s="20" t="str">
        <f>IFERROR(VLOOKUP(B4869,属性中转表!$K$2:$O$21,5,FALSE),"")</f>
        <v/>
      </c>
      <c r="N4869" s="20" t="str">
        <f>IF(B4869=25,VLOOKUP(A4869,英雄数据表!A:L,8,FALSE),IF(B4869=50,VLOOKUP(A4869,英雄数据表!A:L,12,0),""))</f>
        <v/>
      </c>
    </row>
    <row r="4870" spans="1:14" x14ac:dyDescent="0.3">
      <c r="A4870" s="20">
        <v>35046</v>
      </c>
      <c r="B4870" s="21">
        <f t="shared" si="319"/>
        <v>69</v>
      </c>
      <c r="C4870" s="21">
        <v>5</v>
      </c>
      <c r="D4870" s="21">
        <f>VLOOKUP(A4870,英雄数据表!A:D,4,0)</f>
        <v>3</v>
      </c>
      <c r="E4870" s="20" t="str">
        <f>VLOOKUP(A4870,英雄数据表!A:C,3,0)</f>
        <v>邪能斩斧</v>
      </c>
      <c r="F4870" s="20">
        <f t="shared" si="320"/>
        <v>35046</v>
      </c>
      <c r="G4870" s="20">
        <f t="shared" si="321"/>
        <v>35046</v>
      </c>
      <c r="H4870" s="21" t="str">
        <f>VLOOKUP(B4870,属性中转表!A:F,6,FALSE)</f>
        <v>"hp":286200,"atk":7950</v>
      </c>
      <c r="I4870" s="20" t="str">
        <f>IF(VLOOKUP(B4870,属性中转表!A:G,7,FALSE)=0,"",VLOOKUP(VLOOKUP(B4870,属性中转表!A:G,7,FALSE),属性中转表!$K$2:$P$21,6,0))&amp;IF(VLOOKUP(B4870,属性中转表!A:G,7,FALSE)&gt;=50,VLOOKUP(A4870,英雄数据表!A:K,9,0),IF(VLOOKUP(B4870,属性中转表!A:G,7,FALSE)&gt;=25,VLOOKUP(A4870,英雄数据表!A:K,5,0),""))</f>
        <v>"atk":300,"hp":5000,"undpspro":150,"pvpdpspro":100,"pvpundpspro":50</v>
      </c>
      <c r="J4870" s="20" t="str">
        <f>IF(I4870="","",属性中转表!$I$1&amp;(IF(VLOOKUP(B4870,属性中转表!A:G,7,FALSE)=0,0,VLOOKUP(VLOOKUP(B4870,属性中转表!A:G,7,FALSE),属性中转表!$K$2:$P$21,4,0)))+IFERROR(VLOOKUP(A4870,英雄数据表!A:K,IF(武魂!B4870&gt;=50,10,IF(武魂!B4870&gt;=25,6)),0),0))</f>
        <v>,"dpspro":150</v>
      </c>
      <c r="K4870" s="32" t="str">
        <f t="shared" si="322"/>
        <v>"atk":300,"hp":5000,"undpspro":150,"pvpdpspro":100,"pvpundpspro":50,"dpspro":150</v>
      </c>
      <c r="L4870" s="20" t="str">
        <f>IF(B4870&gt;=50,VLOOKUP(A4870,英雄数据表!A:L,11,FALSE),IF(B4870&gt;=25,VLOOKUP(A4870,英雄数据表!A:L,7,0),""))</f>
        <v>"3504602004"</v>
      </c>
      <c r="M4870" s="20" t="str">
        <f>IFERROR(VLOOKUP(B4870,属性中转表!$K$2:$O$21,5,FALSE),"")</f>
        <v/>
      </c>
      <c r="N4870" s="20" t="str">
        <f>IF(B4870=25,VLOOKUP(A4870,英雄数据表!A:L,8,FALSE),IF(B4870=50,VLOOKUP(A4870,英雄数据表!A:L,12,0),""))</f>
        <v/>
      </c>
    </row>
    <row r="4871" spans="1:14" x14ac:dyDescent="0.3">
      <c r="A4871" s="20">
        <v>35046</v>
      </c>
      <c r="B4871" s="21">
        <f t="shared" ref="B4871:B5034" si="323">IF(A4871=A4870,B4870+1,1)</f>
        <v>70</v>
      </c>
      <c r="C4871" s="21">
        <v>5</v>
      </c>
      <c r="D4871" s="21">
        <f>VLOOKUP(A4871,英雄数据表!A:D,4,0)</f>
        <v>3</v>
      </c>
      <c r="E4871" s="20" t="str">
        <f>VLOOKUP(A4871,英雄数据表!A:C,3,0)</f>
        <v>邪能斩斧</v>
      </c>
      <c r="F4871" s="20">
        <f t="shared" ref="F4871:F5034" si="324">A4871</f>
        <v>35046</v>
      </c>
      <c r="G4871" s="20">
        <f t="shared" ref="G4871:G5034" si="325">A4871</f>
        <v>35046</v>
      </c>
      <c r="H4871" s="21" t="str">
        <f>VLOOKUP(B4871,属性中转表!A:F,6,FALSE)</f>
        <v>"hp":291600,"atk":8100</v>
      </c>
      <c r="I4871" s="20" t="str">
        <f>IF(VLOOKUP(B4871,属性中转表!A:G,7,FALSE)=0,"",VLOOKUP(VLOOKUP(B4871,属性中转表!A:G,7,FALSE),属性中转表!$K$2:$P$21,6,0))&amp;IF(VLOOKUP(B4871,属性中转表!A:G,7,FALSE)&gt;=50,VLOOKUP(A4871,英雄数据表!A:K,9,0),IF(VLOOKUP(B4871,属性中转表!A:G,7,FALSE)&gt;=25,VLOOKUP(A4871,英雄数据表!A:K,5,0),""))</f>
        <v>"atk":300,"hp":5000,"undpspro":150,"pvpdpspro":100,"pvpundpspro":100</v>
      </c>
      <c r="J4871" s="20" t="str">
        <f>IF(I4871="","",属性中转表!$I$1&amp;(IF(VLOOKUP(B4871,属性中转表!A:G,7,FALSE)=0,0,VLOOKUP(VLOOKUP(B4871,属性中转表!A:G,7,FALSE),属性中转表!$K$2:$P$21,4,0)))+IFERROR(VLOOKUP(A4871,英雄数据表!A:K,IF(武魂!B4871&gt;=50,10,IF(武魂!B4871&gt;=25,6)),0),0))</f>
        <v>,"dpspro":150</v>
      </c>
      <c r="K4871" s="32" t="str">
        <f t="shared" si="322"/>
        <v>"atk":300,"hp":5000,"undpspro":150,"pvpdpspro":100,"pvpundpspro":100,"dpspro":150</v>
      </c>
      <c r="L4871" s="20" t="str">
        <f>IF(B4871&gt;=50,VLOOKUP(A4871,英雄数据表!A:L,11,FALSE),IF(B4871&gt;=25,VLOOKUP(A4871,英雄数据表!A:L,7,0),""))</f>
        <v>"3504602004"</v>
      </c>
      <c r="M4871" s="20" t="str">
        <f>IFERROR(VLOOKUP(B4871,属性中转表!$K$2:$O$21,5,FALSE),"")</f>
        <v>"pvpundpspro":50</v>
      </c>
      <c r="N4871" s="20" t="str">
        <f>IF(B4871=25,VLOOKUP(A4871,英雄数据表!A:L,8,FALSE),IF(B4871=50,VLOOKUP(A4871,英雄数据表!A:L,12,0),""))</f>
        <v/>
      </c>
    </row>
    <row r="4872" spans="1:14" x14ac:dyDescent="0.3">
      <c r="A4872" s="20">
        <v>35046</v>
      </c>
      <c r="B4872" s="21">
        <f t="shared" si="323"/>
        <v>71</v>
      </c>
      <c r="C4872" s="21">
        <v>5</v>
      </c>
      <c r="D4872" s="21">
        <f>VLOOKUP(A4872,英雄数据表!A:D,4,0)</f>
        <v>3</v>
      </c>
      <c r="E4872" s="20" t="str">
        <f>VLOOKUP(A4872,英雄数据表!A:C,3,0)</f>
        <v>邪能斩斧</v>
      </c>
      <c r="F4872" s="20">
        <f t="shared" si="324"/>
        <v>35046</v>
      </c>
      <c r="G4872" s="20">
        <f t="shared" si="325"/>
        <v>35046</v>
      </c>
      <c r="H4872" s="21" t="str">
        <f>VLOOKUP(B4872,属性中转表!A:F,6,FALSE)</f>
        <v>"hp":297000,"atk":8250</v>
      </c>
      <c r="I4872" s="20" t="str">
        <f>IF(VLOOKUP(B4872,属性中转表!A:G,7,FALSE)=0,"",VLOOKUP(VLOOKUP(B4872,属性中转表!A:G,7,FALSE),属性中转表!$K$2:$P$21,6,0))&amp;IF(VLOOKUP(B4872,属性中转表!A:G,7,FALSE)&gt;=50,VLOOKUP(A4872,英雄数据表!A:K,9,0),IF(VLOOKUP(B4872,属性中转表!A:G,7,FALSE)&gt;=25,VLOOKUP(A4872,英雄数据表!A:K,5,0),""))</f>
        <v>"atk":300,"hp":5000,"undpspro":150,"pvpdpspro":100,"pvpundpspro":100</v>
      </c>
      <c r="J4872" s="20" t="str">
        <f>IF(I4872="","",属性中转表!$I$1&amp;(IF(VLOOKUP(B4872,属性中转表!A:G,7,FALSE)=0,0,VLOOKUP(VLOOKUP(B4872,属性中转表!A:G,7,FALSE),属性中转表!$K$2:$P$21,4,0)))+IFERROR(VLOOKUP(A4872,英雄数据表!A:K,IF(武魂!B4872&gt;=50,10,IF(武魂!B4872&gt;=25,6)),0),0))</f>
        <v>,"dpspro":150</v>
      </c>
      <c r="K4872" s="32" t="str">
        <f t="shared" si="322"/>
        <v>"atk":300,"hp":5000,"undpspro":150,"pvpdpspro":100,"pvpundpspro":100,"dpspro":150</v>
      </c>
      <c r="L4872" s="20" t="str">
        <f>IF(B4872&gt;=50,VLOOKUP(A4872,英雄数据表!A:L,11,FALSE),IF(B4872&gt;=25,VLOOKUP(A4872,英雄数据表!A:L,7,0),""))</f>
        <v>"3504602004"</v>
      </c>
      <c r="M4872" s="20" t="str">
        <f>IFERROR(VLOOKUP(B4872,属性中转表!$K$2:$O$21,5,FALSE),"")</f>
        <v/>
      </c>
      <c r="N4872" s="20" t="str">
        <f>IF(B4872=25,VLOOKUP(A4872,英雄数据表!A:L,8,FALSE),IF(B4872=50,VLOOKUP(A4872,英雄数据表!A:L,12,0),""))</f>
        <v/>
      </c>
    </row>
    <row r="4873" spans="1:14" x14ac:dyDescent="0.3">
      <c r="A4873" s="20">
        <v>35046</v>
      </c>
      <c r="B4873" s="21">
        <f t="shared" si="323"/>
        <v>72</v>
      </c>
      <c r="C4873" s="21">
        <v>5</v>
      </c>
      <c r="D4873" s="21">
        <f>VLOOKUP(A4873,英雄数据表!A:D,4,0)</f>
        <v>3</v>
      </c>
      <c r="E4873" s="20" t="str">
        <f>VLOOKUP(A4873,英雄数据表!A:C,3,0)</f>
        <v>邪能斩斧</v>
      </c>
      <c r="F4873" s="20">
        <f t="shared" si="324"/>
        <v>35046</v>
      </c>
      <c r="G4873" s="20">
        <f t="shared" si="325"/>
        <v>35046</v>
      </c>
      <c r="H4873" s="21" t="str">
        <f>VLOOKUP(B4873,属性中转表!A:F,6,FALSE)</f>
        <v>"hp":302400,"atk":8400</v>
      </c>
      <c r="I4873" s="20" t="str">
        <f>IF(VLOOKUP(B4873,属性中转表!A:G,7,FALSE)=0,"",VLOOKUP(VLOOKUP(B4873,属性中转表!A:G,7,FALSE),属性中转表!$K$2:$P$21,6,0))&amp;IF(VLOOKUP(B4873,属性中转表!A:G,7,FALSE)&gt;=50,VLOOKUP(A4873,英雄数据表!A:K,9,0),IF(VLOOKUP(B4873,属性中转表!A:G,7,FALSE)&gt;=25,VLOOKUP(A4873,英雄数据表!A:K,5,0),""))</f>
        <v>"atk":300,"hp":5000,"undpspro":150,"pvpdpspro":100,"pvpundpspro":100</v>
      </c>
      <c r="J4873" s="20" t="str">
        <f>IF(I4873="","",属性中转表!$I$1&amp;(IF(VLOOKUP(B4873,属性中转表!A:G,7,FALSE)=0,0,VLOOKUP(VLOOKUP(B4873,属性中转表!A:G,7,FALSE),属性中转表!$K$2:$P$21,4,0)))+IFERROR(VLOOKUP(A4873,英雄数据表!A:K,IF(武魂!B4873&gt;=50,10,IF(武魂!B4873&gt;=25,6)),0),0))</f>
        <v>,"dpspro":150</v>
      </c>
      <c r="K4873" s="32" t="str">
        <f t="shared" si="322"/>
        <v>"atk":300,"hp":5000,"undpspro":150,"pvpdpspro":100,"pvpundpspro":100,"dpspro":150</v>
      </c>
      <c r="L4873" s="20" t="str">
        <f>IF(B4873&gt;=50,VLOOKUP(A4873,英雄数据表!A:L,11,FALSE),IF(B4873&gt;=25,VLOOKUP(A4873,英雄数据表!A:L,7,0),""))</f>
        <v>"3504602004"</v>
      </c>
      <c r="M4873" s="20" t="str">
        <f>IFERROR(VLOOKUP(B4873,属性中转表!$K$2:$O$21,5,FALSE),"")</f>
        <v/>
      </c>
      <c r="N4873" s="20" t="str">
        <f>IF(B4873=25,VLOOKUP(A4873,英雄数据表!A:L,8,FALSE),IF(B4873=50,VLOOKUP(A4873,英雄数据表!A:L,12,0),""))</f>
        <v/>
      </c>
    </row>
    <row r="4874" spans="1:14" x14ac:dyDescent="0.3">
      <c r="A4874" s="20">
        <v>35046</v>
      </c>
      <c r="B4874" s="21">
        <f t="shared" si="323"/>
        <v>73</v>
      </c>
      <c r="C4874" s="21">
        <v>5</v>
      </c>
      <c r="D4874" s="21">
        <f>VLOOKUP(A4874,英雄数据表!A:D,4,0)</f>
        <v>3</v>
      </c>
      <c r="E4874" s="20" t="str">
        <f>VLOOKUP(A4874,英雄数据表!A:C,3,0)</f>
        <v>邪能斩斧</v>
      </c>
      <c r="F4874" s="20">
        <f t="shared" si="324"/>
        <v>35046</v>
      </c>
      <c r="G4874" s="20">
        <f t="shared" si="325"/>
        <v>35046</v>
      </c>
      <c r="H4874" s="21" t="str">
        <f>VLOOKUP(B4874,属性中转表!A:F,6,FALSE)</f>
        <v>"hp":307800,"atk":8550</v>
      </c>
      <c r="I4874" s="20" t="str">
        <f>IF(VLOOKUP(B4874,属性中转表!A:G,7,FALSE)=0,"",VLOOKUP(VLOOKUP(B4874,属性中转表!A:G,7,FALSE),属性中转表!$K$2:$P$21,6,0))&amp;IF(VLOOKUP(B4874,属性中转表!A:G,7,FALSE)&gt;=50,VLOOKUP(A4874,英雄数据表!A:K,9,0),IF(VLOOKUP(B4874,属性中转表!A:G,7,FALSE)&gt;=25,VLOOKUP(A4874,英雄数据表!A:K,5,0),""))</f>
        <v>"atk":300,"hp":5000,"undpspro":150,"pvpdpspro":100,"pvpundpspro":100</v>
      </c>
      <c r="J4874" s="20" t="str">
        <f>IF(I4874="","",属性中转表!$I$1&amp;(IF(VLOOKUP(B4874,属性中转表!A:G,7,FALSE)=0,0,VLOOKUP(VLOOKUP(B4874,属性中转表!A:G,7,FALSE),属性中转表!$K$2:$P$21,4,0)))+IFERROR(VLOOKUP(A4874,英雄数据表!A:K,IF(武魂!B4874&gt;=50,10,IF(武魂!B4874&gt;=25,6)),0),0))</f>
        <v>,"dpspro":150</v>
      </c>
      <c r="K4874" s="32" t="str">
        <f t="shared" si="322"/>
        <v>"atk":300,"hp":5000,"undpspro":150,"pvpdpspro":100,"pvpundpspro":100,"dpspro":150</v>
      </c>
      <c r="L4874" s="20" t="str">
        <f>IF(B4874&gt;=50,VLOOKUP(A4874,英雄数据表!A:L,11,FALSE),IF(B4874&gt;=25,VLOOKUP(A4874,英雄数据表!A:L,7,0),""))</f>
        <v>"3504602004"</v>
      </c>
      <c r="M4874" s="20" t="str">
        <f>IFERROR(VLOOKUP(B4874,属性中转表!$K$2:$O$21,5,FALSE),"")</f>
        <v/>
      </c>
      <c r="N4874" s="20" t="str">
        <f>IF(B4874=25,VLOOKUP(A4874,英雄数据表!A:L,8,FALSE),IF(B4874=50,VLOOKUP(A4874,英雄数据表!A:L,12,0),""))</f>
        <v/>
      </c>
    </row>
    <row r="4875" spans="1:14" x14ac:dyDescent="0.3">
      <c r="A4875" s="20">
        <v>35046</v>
      </c>
      <c r="B4875" s="21">
        <f t="shared" si="323"/>
        <v>74</v>
      </c>
      <c r="C4875" s="21">
        <v>5</v>
      </c>
      <c r="D4875" s="21">
        <f>VLOOKUP(A4875,英雄数据表!A:D,4,0)</f>
        <v>3</v>
      </c>
      <c r="E4875" s="20" t="str">
        <f>VLOOKUP(A4875,英雄数据表!A:C,3,0)</f>
        <v>邪能斩斧</v>
      </c>
      <c r="F4875" s="20">
        <f t="shared" si="324"/>
        <v>35046</v>
      </c>
      <c r="G4875" s="20">
        <f t="shared" si="325"/>
        <v>35046</v>
      </c>
      <c r="H4875" s="21" t="str">
        <f>VLOOKUP(B4875,属性中转表!A:F,6,FALSE)</f>
        <v>"hp":313200,"atk":8700</v>
      </c>
      <c r="I4875" s="20" t="str">
        <f>IF(VLOOKUP(B4875,属性中转表!A:G,7,FALSE)=0,"",VLOOKUP(VLOOKUP(B4875,属性中转表!A:G,7,FALSE),属性中转表!$K$2:$P$21,6,0))&amp;IF(VLOOKUP(B4875,属性中转表!A:G,7,FALSE)&gt;=50,VLOOKUP(A4875,英雄数据表!A:K,9,0),IF(VLOOKUP(B4875,属性中转表!A:G,7,FALSE)&gt;=25,VLOOKUP(A4875,英雄数据表!A:K,5,0),""))</f>
        <v>"atk":300,"hp":5000,"undpspro":150,"pvpdpspro":100,"pvpundpspro":100</v>
      </c>
      <c r="J4875" s="20" t="str">
        <f>IF(I4875="","",属性中转表!$I$1&amp;(IF(VLOOKUP(B4875,属性中转表!A:G,7,FALSE)=0,0,VLOOKUP(VLOOKUP(B4875,属性中转表!A:G,7,FALSE),属性中转表!$K$2:$P$21,4,0)))+IFERROR(VLOOKUP(A4875,英雄数据表!A:K,IF(武魂!B4875&gt;=50,10,IF(武魂!B4875&gt;=25,6)),0),0))</f>
        <v>,"dpspro":150</v>
      </c>
      <c r="K4875" s="32" t="str">
        <f t="shared" si="322"/>
        <v>"atk":300,"hp":5000,"undpspro":150,"pvpdpspro":100,"pvpundpspro":100,"dpspro":150</v>
      </c>
      <c r="L4875" s="20" t="str">
        <f>IF(B4875&gt;=50,VLOOKUP(A4875,英雄数据表!A:L,11,FALSE),IF(B4875&gt;=25,VLOOKUP(A4875,英雄数据表!A:L,7,0),""))</f>
        <v>"3504602004"</v>
      </c>
      <c r="M4875" s="20" t="str">
        <f>IFERROR(VLOOKUP(B4875,属性中转表!$K$2:$O$21,5,FALSE),"")</f>
        <v/>
      </c>
      <c r="N4875" s="20" t="str">
        <f>IF(B4875=25,VLOOKUP(A4875,英雄数据表!A:L,8,FALSE),IF(B4875=50,VLOOKUP(A4875,英雄数据表!A:L,12,0),""))</f>
        <v/>
      </c>
    </row>
    <row r="4876" spans="1:14" x14ac:dyDescent="0.3">
      <c r="A4876" s="20">
        <v>35046</v>
      </c>
      <c r="B4876" s="21">
        <f t="shared" si="323"/>
        <v>75</v>
      </c>
      <c r="C4876" s="21">
        <v>5</v>
      </c>
      <c r="D4876" s="21">
        <f>VLOOKUP(A4876,英雄数据表!A:D,4,0)</f>
        <v>3</v>
      </c>
      <c r="E4876" s="20" t="str">
        <f>VLOOKUP(A4876,英雄数据表!A:C,3,0)</f>
        <v>邪能斩斧</v>
      </c>
      <c r="F4876" s="20">
        <f t="shared" si="324"/>
        <v>35046</v>
      </c>
      <c r="G4876" s="20">
        <f t="shared" si="325"/>
        <v>35046</v>
      </c>
      <c r="H4876" s="21" t="str">
        <f>VLOOKUP(B4876,属性中转表!A:F,6,FALSE)</f>
        <v>"hp":318600,"atk":8850</v>
      </c>
      <c r="I4876" s="20" t="str">
        <f>IF(VLOOKUP(B4876,属性中转表!A:G,7,FALSE)=0,"",VLOOKUP(VLOOKUP(B4876,属性中转表!A:G,7,FALSE),属性中转表!$K$2:$P$21,6,0))&amp;IF(VLOOKUP(B4876,属性中转表!A:G,7,FALSE)&gt;=50,VLOOKUP(A4876,英雄数据表!A:K,9,0),IF(VLOOKUP(B4876,属性中转表!A:G,7,FALSE)&gt;=25,VLOOKUP(A4876,英雄数据表!A:K,5,0),""))</f>
        <v>"atk":600,"hp":10000,"undpspro":150,"pvpdpspro":100,"pvpundpspro":100,"speed":10</v>
      </c>
      <c r="J4876" s="20" t="str">
        <f>IF(I4876="","",属性中转表!$I$1&amp;(IF(VLOOKUP(B4876,属性中转表!A:G,7,FALSE)=0,0,VLOOKUP(VLOOKUP(B4876,属性中转表!A:G,7,FALSE),属性中转表!$K$2:$P$21,4,0)))+IFERROR(VLOOKUP(A4876,英雄数据表!A:K,IF(武魂!B4876&gt;=50,10,IF(武魂!B4876&gt;=25,6)),0),0))</f>
        <v>,"dpspro":150</v>
      </c>
      <c r="K4876" s="32" t="str">
        <f t="shared" si="322"/>
        <v>"atk":600,"hp":10000,"undpspro":150,"pvpdpspro":100,"pvpundpspro":100,"speed":10,"dpspro":150</v>
      </c>
      <c r="L4876" s="20" t="str">
        <f>IF(B4876&gt;=50,VLOOKUP(A4876,英雄数据表!A:L,11,FALSE),IF(B4876&gt;=25,VLOOKUP(A4876,英雄数据表!A:L,7,0),""))</f>
        <v>"3504602004"</v>
      </c>
      <c r="M4876" s="20" t="str">
        <f>IFERROR(VLOOKUP(B4876,属性中转表!$K$2:$O$21,5,FALSE),"")</f>
        <v>"speed":10,"atk":300,"hp":5000</v>
      </c>
      <c r="N4876" s="20" t="str">
        <f>IF(B4876=25,VLOOKUP(A4876,英雄数据表!A:L,8,FALSE),IF(B4876=50,VLOOKUP(A4876,英雄数据表!A:L,12,0),""))</f>
        <v/>
      </c>
    </row>
    <row r="4877" spans="1:14" x14ac:dyDescent="0.3">
      <c r="A4877" s="20">
        <v>35046</v>
      </c>
      <c r="B4877" s="21">
        <f t="shared" si="323"/>
        <v>76</v>
      </c>
      <c r="C4877" s="21">
        <v>5</v>
      </c>
      <c r="D4877" s="21">
        <f>VLOOKUP(A4877,英雄数据表!A:D,4,0)</f>
        <v>3</v>
      </c>
      <c r="E4877" s="20" t="str">
        <f>VLOOKUP(A4877,英雄数据表!A:C,3,0)</f>
        <v>邪能斩斧</v>
      </c>
      <c r="F4877" s="20">
        <f t="shared" si="324"/>
        <v>35046</v>
      </c>
      <c r="G4877" s="20">
        <f t="shared" si="325"/>
        <v>35046</v>
      </c>
      <c r="H4877" s="21" t="str">
        <f>VLOOKUP(B4877,属性中转表!A:F,6,FALSE)</f>
        <v>"hp":324000,"atk":9000</v>
      </c>
      <c r="I4877" s="20" t="str">
        <f>IF(VLOOKUP(B4877,属性中转表!A:G,7,FALSE)=0,"",VLOOKUP(VLOOKUP(B4877,属性中转表!A:G,7,FALSE),属性中转表!$K$2:$P$21,6,0))&amp;IF(VLOOKUP(B4877,属性中转表!A:G,7,FALSE)&gt;=50,VLOOKUP(A4877,英雄数据表!A:K,9,0),IF(VLOOKUP(B4877,属性中转表!A:G,7,FALSE)&gt;=25,VLOOKUP(A4877,英雄数据表!A:K,5,0),""))</f>
        <v>"atk":600,"hp":10000,"undpspro":150,"pvpdpspro":100,"pvpundpspro":100,"speed":10</v>
      </c>
      <c r="J4877" s="20" t="str">
        <f>IF(I4877="","",属性中转表!$I$1&amp;(IF(VLOOKUP(B4877,属性中转表!A:G,7,FALSE)=0,0,VLOOKUP(VLOOKUP(B4877,属性中转表!A:G,7,FALSE),属性中转表!$K$2:$P$21,4,0)))+IFERROR(VLOOKUP(A4877,英雄数据表!A:K,IF(武魂!B4877&gt;=50,10,IF(武魂!B4877&gt;=25,6)),0),0))</f>
        <v>,"dpspro":150</v>
      </c>
      <c r="K4877" s="32" t="str">
        <f t="shared" si="322"/>
        <v>"atk":600,"hp":10000,"undpspro":150,"pvpdpspro":100,"pvpundpspro":100,"speed":10,"dpspro":150</v>
      </c>
      <c r="L4877" s="20" t="str">
        <f>IF(B4877&gt;=50,VLOOKUP(A4877,英雄数据表!A:L,11,FALSE),IF(B4877&gt;=25,VLOOKUP(A4877,英雄数据表!A:L,7,0),""))</f>
        <v>"3504602004"</v>
      </c>
      <c r="M4877" s="20" t="str">
        <f>IFERROR(VLOOKUP(B4877,属性中转表!$K$2:$O$21,5,FALSE),"")</f>
        <v/>
      </c>
      <c r="N4877" s="20" t="str">
        <f>IF(B4877=25,VLOOKUP(A4877,英雄数据表!A:L,8,FALSE),IF(B4877=50,VLOOKUP(A4877,英雄数据表!A:L,12,0),""))</f>
        <v/>
      </c>
    </row>
    <row r="4878" spans="1:14" x14ac:dyDescent="0.3">
      <c r="A4878" s="20">
        <v>35046</v>
      </c>
      <c r="B4878" s="21">
        <f t="shared" si="323"/>
        <v>77</v>
      </c>
      <c r="C4878" s="21">
        <v>5</v>
      </c>
      <c r="D4878" s="21">
        <f>VLOOKUP(A4878,英雄数据表!A:D,4,0)</f>
        <v>3</v>
      </c>
      <c r="E4878" s="20" t="str">
        <f>VLOOKUP(A4878,英雄数据表!A:C,3,0)</f>
        <v>邪能斩斧</v>
      </c>
      <c r="F4878" s="20">
        <f t="shared" si="324"/>
        <v>35046</v>
      </c>
      <c r="G4878" s="20">
        <f t="shared" si="325"/>
        <v>35046</v>
      </c>
      <c r="H4878" s="21" t="str">
        <f>VLOOKUP(B4878,属性中转表!A:F,6,FALSE)</f>
        <v>"hp":329400,"atk":9150</v>
      </c>
      <c r="I4878" s="20" t="str">
        <f>IF(VLOOKUP(B4878,属性中转表!A:G,7,FALSE)=0,"",VLOOKUP(VLOOKUP(B4878,属性中转表!A:G,7,FALSE),属性中转表!$K$2:$P$21,6,0))&amp;IF(VLOOKUP(B4878,属性中转表!A:G,7,FALSE)&gt;=50,VLOOKUP(A4878,英雄数据表!A:K,9,0),IF(VLOOKUP(B4878,属性中转表!A:G,7,FALSE)&gt;=25,VLOOKUP(A4878,英雄数据表!A:K,5,0),""))</f>
        <v>"atk":600,"hp":10000,"undpspro":150,"pvpdpspro":100,"pvpundpspro":100,"speed":10</v>
      </c>
      <c r="J4878" s="20" t="str">
        <f>IF(I4878="","",属性中转表!$I$1&amp;(IF(VLOOKUP(B4878,属性中转表!A:G,7,FALSE)=0,0,VLOOKUP(VLOOKUP(B4878,属性中转表!A:G,7,FALSE),属性中转表!$K$2:$P$21,4,0)))+IFERROR(VLOOKUP(A4878,英雄数据表!A:K,IF(武魂!B4878&gt;=50,10,IF(武魂!B4878&gt;=25,6)),0),0))</f>
        <v>,"dpspro":150</v>
      </c>
      <c r="K4878" s="32" t="str">
        <f t="shared" si="322"/>
        <v>"atk":600,"hp":10000,"undpspro":150,"pvpdpspro":100,"pvpundpspro":100,"speed":10,"dpspro":150</v>
      </c>
      <c r="L4878" s="20" t="str">
        <f>IF(B4878&gt;=50,VLOOKUP(A4878,英雄数据表!A:L,11,FALSE),IF(B4878&gt;=25,VLOOKUP(A4878,英雄数据表!A:L,7,0),""))</f>
        <v>"3504602004"</v>
      </c>
      <c r="M4878" s="20" t="str">
        <f>IFERROR(VLOOKUP(B4878,属性中转表!$K$2:$O$21,5,FALSE),"")</f>
        <v/>
      </c>
      <c r="N4878" s="20" t="str">
        <f>IF(B4878=25,VLOOKUP(A4878,英雄数据表!A:L,8,FALSE),IF(B4878=50,VLOOKUP(A4878,英雄数据表!A:L,12,0),""))</f>
        <v/>
      </c>
    </row>
    <row r="4879" spans="1:14" x14ac:dyDescent="0.3">
      <c r="A4879" s="20">
        <v>35046</v>
      </c>
      <c r="B4879" s="21">
        <f t="shared" si="323"/>
        <v>78</v>
      </c>
      <c r="C4879" s="21">
        <v>5</v>
      </c>
      <c r="D4879" s="21">
        <f>VLOOKUP(A4879,英雄数据表!A:D,4,0)</f>
        <v>3</v>
      </c>
      <c r="E4879" s="20" t="str">
        <f>VLOOKUP(A4879,英雄数据表!A:C,3,0)</f>
        <v>邪能斩斧</v>
      </c>
      <c r="F4879" s="20">
        <f t="shared" si="324"/>
        <v>35046</v>
      </c>
      <c r="G4879" s="20">
        <f t="shared" si="325"/>
        <v>35046</v>
      </c>
      <c r="H4879" s="21" t="str">
        <f>VLOOKUP(B4879,属性中转表!A:F,6,FALSE)</f>
        <v>"hp":334800,"atk":9300</v>
      </c>
      <c r="I4879" s="20" t="str">
        <f>IF(VLOOKUP(B4879,属性中转表!A:G,7,FALSE)=0,"",VLOOKUP(VLOOKUP(B4879,属性中转表!A:G,7,FALSE),属性中转表!$K$2:$P$21,6,0))&amp;IF(VLOOKUP(B4879,属性中转表!A:G,7,FALSE)&gt;=50,VLOOKUP(A4879,英雄数据表!A:K,9,0),IF(VLOOKUP(B4879,属性中转表!A:G,7,FALSE)&gt;=25,VLOOKUP(A4879,英雄数据表!A:K,5,0),""))</f>
        <v>"atk":600,"hp":10000,"undpspro":150,"pvpdpspro":100,"pvpundpspro":100,"speed":10</v>
      </c>
      <c r="J4879" s="20" t="str">
        <f>IF(I4879="","",属性中转表!$I$1&amp;(IF(VLOOKUP(B4879,属性中转表!A:G,7,FALSE)=0,0,VLOOKUP(VLOOKUP(B4879,属性中转表!A:G,7,FALSE),属性中转表!$K$2:$P$21,4,0)))+IFERROR(VLOOKUP(A4879,英雄数据表!A:K,IF(武魂!B4879&gt;=50,10,IF(武魂!B4879&gt;=25,6)),0),0))</f>
        <v>,"dpspro":150</v>
      </c>
      <c r="K4879" s="32" t="str">
        <f t="shared" si="322"/>
        <v>"atk":600,"hp":10000,"undpspro":150,"pvpdpspro":100,"pvpundpspro":100,"speed":10,"dpspro":150</v>
      </c>
      <c r="L4879" s="20" t="str">
        <f>IF(B4879&gt;=50,VLOOKUP(A4879,英雄数据表!A:L,11,FALSE),IF(B4879&gt;=25,VLOOKUP(A4879,英雄数据表!A:L,7,0),""))</f>
        <v>"3504602004"</v>
      </c>
      <c r="M4879" s="20" t="str">
        <f>IFERROR(VLOOKUP(B4879,属性中转表!$K$2:$O$21,5,FALSE),"")</f>
        <v/>
      </c>
      <c r="N4879" s="20" t="str">
        <f>IF(B4879=25,VLOOKUP(A4879,英雄数据表!A:L,8,FALSE),IF(B4879=50,VLOOKUP(A4879,英雄数据表!A:L,12,0),""))</f>
        <v/>
      </c>
    </row>
    <row r="4880" spans="1:14" x14ac:dyDescent="0.3">
      <c r="A4880" s="20">
        <v>35046</v>
      </c>
      <c r="B4880" s="21">
        <f t="shared" si="323"/>
        <v>79</v>
      </c>
      <c r="C4880" s="21">
        <v>5</v>
      </c>
      <c r="D4880" s="21">
        <f>VLOOKUP(A4880,英雄数据表!A:D,4,0)</f>
        <v>3</v>
      </c>
      <c r="E4880" s="20" t="str">
        <f>VLOOKUP(A4880,英雄数据表!A:C,3,0)</f>
        <v>邪能斩斧</v>
      </c>
      <c r="F4880" s="20">
        <f t="shared" si="324"/>
        <v>35046</v>
      </c>
      <c r="G4880" s="20">
        <f t="shared" si="325"/>
        <v>35046</v>
      </c>
      <c r="H4880" s="21" t="str">
        <f>VLOOKUP(B4880,属性中转表!A:F,6,FALSE)</f>
        <v>"hp":340200,"atk":9450</v>
      </c>
      <c r="I4880" s="20" t="str">
        <f>IF(VLOOKUP(B4880,属性中转表!A:G,7,FALSE)=0,"",VLOOKUP(VLOOKUP(B4880,属性中转表!A:G,7,FALSE),属性中转表!$K$2:$P$21,6,0))&amp;IF(VLOOKUP(B4880,属性中转表!A:G,7,FALSE)&gt;=50,VLOOKUP(A4880,英雄数据表!A:K,9,0),IF(VLOOKUP(B4880,属性中转表!A:G,7,FALSE)&gt;=25,VLOOKUP(A4880,英雄数据表!A:K,5,0),""))</f>
        <v>"atk":600,"hp":10000,"undpspro":150,"pvpdpspro":100,"pvpundpspro":100,"speed":10</v>
      </c>
      <c r="J4880" s="20" t="str">
        <f>IF(I4880="","",属性中转表!$I$1&amp;(IF(VLOOKUP(B4880,属性中转表!A:G,7,FALSE)=0,0,VLOOKUP(VLOOKUP(B4880,属性中转表!A:G,7,FALSE),属性中转表!$K$2:$P$21,4,0)))+IFERROR(VLOOKUP(A4880,英雄数据表!A:K,IF(武魂!B4880&gt;=50,10,IF(武魂!B4880&gt;=25,6)),0),0))</f>
        <v>,"dpspro":150</v>
      </c>
      <c r="K4880" s="32" t="str">
        <f t="shared" si="322"/>
        <v>"atk":600,"hp":10000,"undpspro":150,"pvpdpspro":100,"pvpundpspro":100,"speed":10,"dpspro":150</v>
      </c>
      <c r="L4880" s="20" t="str">
        <f>IF(B4880&gt;=50,VLOOKUP(A4880,英雄数据表!A:L,11,FALSE),IF(B4880&gt;=25,VLOOKUP(A4880,英雄数据表!A:L,7,0),""))</f>
        <v>"3504602004"</v>
      </c>
      <c r="M4880" s="20" t="str">
        <f>IFERROR(VLOOKUP(B4880,属性中转表!$K$2:$O$21,5,FALSE),"")</f>
        <v/>
      </c>
      <c r="N4880" s="20" t="str">
        <f>IF(B4880=25,VLOOKUP(A4880,英雄数据表!A:L,8,FALSE),IF(B4880=50,VLOOKUP(A4880,英雄数据表!A:L,12,0),""))</f>
        <v/>
      </c>
    </row>
    <row r="4881" spans="1:14" x14ac:dyDescent="0.3">
      <c r="A4881" s="20">
        <v>35046</v>
      </c>
      <c r="B4881" s="21">
        <f t="shared" si="323"/>
        <v>80</v>
      </c>
      <c r="C4881" s="21">
        <v>5</v>
      </c>
      <c r="D4881" s="21">
        <f>VLOOKUP(A4881,英雄数据表!A:D,4,0)</f>
        <v>3</v>
      </c>
      <c r="E4881" s="20" t="str">
        <f>VLOOKUP(A4881,英雄数据表!A:C,3,0)</f>
        <v>邪能斩斧</v>
      </c>
      <c r="F4881" s="20">
        <f t="shared" si="324"/>
        <v>35046</v>
      </c>
      <c r="G4881" s="20">
        <f t="shared" si="325"/>
        <v>35046</v>
      </c>
      <c r="H4881" s="21" t="str">
        <f>VLOOKUP(B4881,属性中转表!A:F,6,FALSE)</f>
        <v>"hp":345600,"atk":9600</v>
      </c>
      <c r="I4881" s="20" t="str">
        <f>IF(VLOOKUP(B4881,属性中转表!A:G,7,FALSE)=0,"",VLOOKUP(VLOOKUP(B4881,属性中转表!A:G,7,FALSE),属性中转表!$K$2:$P$21,6,0))&amp;IF(VLOOKUP(B4881,属性中转表!A:G,7,FALSE)&gt;=50,VLOOKUP(A4881,英雄数据表!A:K,9,0),IF(VLOOKUP(B4881,属性中转表!A:G,7,FALSE)&gt;=25,VLOOKUP(A4881,英雄数据表!A:K,5,0),""))</f>
        <v>"atk":600,"hp":10000,"undpspro":200,"pvpdpspro":100,"pvpundpspro":100,"speed":10</v>
      </c>
      <c r="J4881" s="20" t="str">
        <f>IF(I4881="","",属性中转表!$I$1&amp;(IF(VLOOKUP(B4881,属性中转表!A:G,7,FALSE)=0,0,VLOOKUP(VLOOKUP(B4881,属性中转表!A:G,7,FALSE),属性中转表!$K$2:$P$21,4,0)))+IFERROR(VLOOKUP(A4881,英雄数据表!A:K,IF(武魂!B4881&gt;=50,10,IF(武魂!B4881&gt;=25,6)),0),0))</f>
        <v>,"dpspro":150</v>
      </c>
      <c r="K4881" s="32" t="str">
        <f t="shared" si="322"/>
        <v>"atk":600,"hp":10000,"undpspro":200,"pvpdpspro":100,"pvpundpspro":100,"speed":10,"dpspro":150</v>
      </c>
      <c r="L4881" s="20" t="str">
        <f>IF(B4881&gt;=50,VLOOKUP(A4881,英雄数据表!A:L,11,FALSE),IF(B4881&gt;=25,VLOOKUP(A4881,英雄数据表!A:L,7,0),""))</f>
        <v>"3504602004"</v>
      </c>
      <c r="M4881" s="20" t="str">
        <f>IFERROR(VLOOKUP(B4881,属性中转表!$K$2:$O$21,5,FALSE),"")</f>
        <v>"undpspro":50</v>
      </c>
      <c r="N4881" s="20" t="str">
        <f>IF(B4881=25,VLOOKUP(A4881,英雄数据表!A:L,8,FALSE),IF(B4881=50,VLOOKUP(A4881,英雄数据表!A:L,12,0),""))</f>
        <v/>
      </c>
    </row>
    <row r="4882" spans="1:14" x14ac:dyDescent="0.3">
      <c r="A4882" s="20">
        <v>35046</v>
      </c>
      <c r="B4882" s="21">
        <f t="shared" si="323"/>
        <v>81</v>
      </c>
      <c r="C4882" s="21">
        <v>5</v>
      </c>
      <c r="D4882" s="21">
        <f>VLOOKUP(A4882,英雄数据表!A:D,4,0)</f>
        <v>3</v>
      </c>
      <c r="E4882" s="20" t="str">
        <f>VLOOKUP(A4882,英雄数据表!A:C,3,0)</f>
        <v>邪能斩斧</v>
      </c>
      <c r="F4882" s="20">
        <f t="shared" si="324"/>
        <v>35046</v>
      </c>
      <c r="G4882" s="20">
        <f t="shared" si="325"/>
        <v>35046</v>
      </c>
      <c r="H4882" s="21" t="str">
        <f>VLOOKUP(B4882,属性中转表!A:F,6,FALSE)</f>
        <v>"hp":351000,"atk":9750</v>
      </c>
      <c r="I4882" s="20" t="str">
        <f>IF(VLOOKUP(B4882,属性中转表!A:G,7,FALSE)=0,"",VLOOKUP(VLOOKUP(B4882,属性中转表!A:G,7,FALSE),属性中转表!$K$2:$P$21,6,0))&amp;IF(VLOOKUP(B4882,属性中转表!A:G,7,FALSE)&gt;=50,VLOOKUP(A4882,英雄数据表!A:K,9,0),IF(VLOOKUP(B4882,属性中转表!A:G,7,FALSE)&gt;=25,VLOOKUP(A4882,英雄数据表!A:K,5,0),""))</f>
        <v>"atk":600,"hp":10000,"undpspro":200,"pvpdpspro":100,"pvpundpspro":100,"speed":10</v>
      </c>
      <c r="J4882" s="20" t="str">
        <f>IF(I4882="","",属性中转表!$I$1&amp;(IF(VLOOKUP(B4882,属性中转表!A:G,7,FALSE)=0,0,VLOOKUP(VLOOKUP(B4882,属性中转表!A:G,7,FALSE),属性中转表!$K$2:$P$21,4,0)))+IFERROR(VLOOKUP(A4882,英雄数据表!A:K,IF(武魂!B4882&gt;=50,10,IF(武魂!B4882&gt;=25,6)),0),0))</f>
        <v>,"dpspro":150</v>
      </c>
      <c r="K4882" s="32" t="str">
        <f t="shared" si="322"/>
        <v>"atk":600,"hp":10000,"undpspro":200,"pvpdpspro":100,"pvpundpspro":100,"speed":10,"dpspro":150</v>
      </c>
      <c r="L4882" s="20" t="str">
        <f>IF(B4882&gt;=50,VLOOKUP(A4882,英雄数据表!A:L,11,FALSE),IF(B4882&gt;=25,VLOOKUP(A4882,英雄数据表!A:L,7,0),""))</f>
        <v>"3504602004"</v>
      </c>
      <c r="M4882" s="20" t="str">
        <f>IFERROR(VLOOKUP(B4882,属性中转表!$K$2:$O$21,5,FALSE),"")</f>
        <v/>
      </c>
      <c r="N4882" s="20" t="str">
        <f>IF(B4882=25,VLOOKUP(A4882,英雄数据表!A:L,8,FALSE),IF(B4882=50,VLOOKUP(A4882,英雄数据表!A:L,12,0),""))</f>
        <v/>
      </c>
    </row>
    <row r="4883" spans="1:14" x14ac:dyDescent="0.3">
      <c r="A4883" s="20">
        <v>35046</v>
      </c>
      <c r="B4883" s="21">
        <f t="shared" si="323"/>
        <v>82</v>
      </c>
      <c r="C4883" s="21">
        <v>5</v>
      </c>
      <c r="D4883" s="21">
        <f>VLOOKUP(A4883,英雄数据表!A:D,4,0)</f>
        <v>3</v>
      </c>
      <c r="E4883" s="20" t="str">
        <f>VLOOKUP(A4883,英雄数据表!A:C,3,0)</f>
        <v>邪能斩斧</v>
      </c>
      <c r="F4883" s="20">
        <f t="shared" si="324"/>
        <v>35046</v>
      </c>
      <c r="G4883" s="20">
        <f t="shared" si="325"/>
        <v>35046</v>
      </c>
      <c r="H4883" s="21" t="str">
        <f>VLOOKUP(B4883,属性中转表!A:F,6,FALSE)</f>
        <v>"hp":356400,"atk":9900</v>
      </c>
      <c r="I4883" s="20" t="str">
        <f>IF(VLOOKUP(B4883,属性中转表!A:G,7,FALSE)=0,"",VLOOKUP(VLOOKUP(B4883,属性中转表!A:G,7,FALSE),属性中转表!$K$2:$P$21,6,0))&amp;IF(VLOOKUP(B4883,属性中转表!A:G,7,FALSE)&gt;=50,VLOOKUP(A4883,英雄数据表!A:K,9,0),IF(VLOOKUP(B4883,属性中转表!A:G,7,FALSE)&gt;=25,VLOOKUP(A4883,英雄数据表!A:K,5,0),""))</f>
        <v>"atk":600,"hp":10000,"undpspro":200,"pvpdpspro":100,"pvpundpspro":100,"speed":10</v>
      </c>
      <c r="J4883" s="20" t="str">
        <f>IF(I4883="","",属性中转表!$I$1&amp;(IF(VLOOKUP(B4883,属性中转表!A:G,7,FALSE)=0,0,VLOOKUP(VLOOKUP(B4883,属性中转表!A:G,7,FALSE),属性中转表!$K$2:$P$21,4,0)))+IFERROR(VLOOKUP(A4883,英雄数据表!A:K,IF(武魂!B4883&gt;=50,10,IF(武魂!B4883&gt;=25,6)),0),0))</f>
        <v>,"dpspro":150</v>
      </c>
      <c r="K4883" s="32" t="str">
        <f t="shared" si="322"/>
        <v>"atk":600,"hp":10000,"undpspro":200,"pvpdpspro":100,"pvpundpspro":100,"speed":10,"dpspro":150</v>
      </c>
      <c r="L4883" s="20" t="str">
        <f>IF(B4883&gt;=50,VLOOKUP(A4883,英雄数据表!A:L,11,FALSE),IF(B4883&gt;=25,VLOOKUP(A4883,英雄数据表!A:L,7,0),""))</f>
        <v>"3504602004"</v>
      </c>
      <c r="M4883" s="20" t="str">
        <f>IFERROR(VLOOKUP(B4883,属性中转表!$K$2:$O$21,5,FALSE),"")</f>
        <v/>
      </c>
      <c r="N4883" s="20" t="str">
        <f>IF(B4883=25,VLOOKUP(A4883,英雄数据表!A:L,8,FALSE),IF(B4883=50,VLOOKUP(A4883,英雄数据表!A:L,12,0),""))</f>
        <v/>
      </c>
    </row>
    <row r="4884" spans="1:14" x14ac:dyDescent="0.3">
      <c r="A4884" s="20">
        <v>35046</v>
      </c>
      <c r="B4884" s="21">
        <f t="shared" si="323"/>
        <v>83</v>
      </c>
      <c r="C4884" s="21">
        <v>5</v>
      </c>
      <c r="D4884" s="21">
        <f>VLOOKUP(A4884,英雄数据表!A:D,4,0)</f>
        <v>3</v>
      </c>
      <c r="E4884" s="20" t="str">
        <f>VLOOKUP(A4884,英雄数据表!A:C,3,0)</f>
        <v>邪能斩斧</v>
      </c>
      <c r="F4884" s="20">
        <f t="shared" si="324"/>
        <v>35046</v>
      </c>
      <c r="G4884" s="20">
        <f t="shared" si="325"/>
        <v>35046</v>
      </c>
      <c r="H4884" s="21" t="str">
        <f>VLOOKUP(B4884,属性中转表!A:F,6,FALSE)</f>
        <v>"hp":361800,"atk":10050</v>
      </c>
      <c r="I4884" s="20" t="str">
        <f>IF(VLOOKUP(B4884,属性中转表!A:G,7,FALSE)=0,"",VLOOKUP(VLOOKUP(B4884,属性中转表!A:G,7,FALSE),属性中转表!$K$2:$P$21,6,0))&amp;IF(VLOOKUP(B4884,属性中转表!A:G,7,FALSE)&gt;=50,VLOOKUP(A4884,英雄数据表!A:K,9,0),IF(VLOOKUP(B4884,属性中转表!A:G,7,FALSE)&gt;=25,VLOOKUP(A4884,英雄数据表!A:K,5,0),""))</f>
        <v>"atk":600,"hp":10000,"undpspro":200,"pvpdpspro":100,"pvpundpspro":100,"speed":10</v>
      </c>
      <c r="J4884" s="20" t="str">
        <f>IF(I4884="","",属性中转表!$I$1&amp;(IF(VLOOKUP(B4884,属性中转表!A:G,7,FALSE)=0,0,VLOOKUP(VLOOKUP(B4884,属性中转表!A:G,7,FALSE),属性中转表!$K$2:$P$21,4,0)))+IFERROR(VLOOKUP(A4884,英雄数据表!A:K,IF(武魂!B4884&gt;=50,10,IF(武魂!B4884&gt;=25,6)),0),0))</f>
        <v>,"dpspro":150</v>
      </c>
      <c r="K4884" s="32" t="str">
        <f t="shared" si="322"/>
        <v>"atk":600,"hp":10000,"undpspro":200,"pvpdpspro":100,"pvpundpspro":100,"speed":10,"dpspro":150</v>
      </c>
      <c r="L4884" s="20" t="str">
        <f>IF(B4884&gt;=50,VLOOKUP(A4884,英雄数据表!A:L,11,FALSE),IF(B4884&gt;=25,VLOOKUP(A4884,英雄数据表!A:L,7,0),""))</f>
        <v>"3504602004"</v>
      </c>
      <c r="M4884" s="20" t="str">
        <f>IFERROR(VLOOKUP(B4884,属性中转表!$K$2:$O$21,5,FALSE),"")</f>
        <v/>
      </c>
      <c r="N4884" s="20" t="str">
        <f>IF(B4884=25,VLOOKUP(A4884,英雄数据表!A:L,8,FALSE),IF(B4884=50,VLOOKUP(A4884,英雄数据表!A:L,12,0),""))</f>
        <v/>
      </c>
    </row>
    <row r="4885" spans="1:14" x14ac:dyDescent="0.3">
      <c r="A4885" s="20">
        <v>35046</v>
      </c>
      <c r="B4885" s="21">
        <f t="shared" si="323"/>
        <v>84</v>
      </c>
      <c r="C4885" s="21">
        <v>5</v>
      </c>
      <c r="D4885" s="21">
        <f>VLOOKUP(A4885,英雄数据表!A:D,4,0)</f>
        <v>3</v>
      </c>
      <c r="E4885" s="20" t="str">
        <f>VLOOKUP(A4885,英雄数据表!A:C,3,0)</f>
        <v>邪能斩斧</v>
      </c>
      <c r="F4885" s="20">
        <f t="shared" si="324"/>
        <v>35046</v>
      </c>
      <c r="G4885" s="20">
        <f t="shared" si="325"/>
        <v>35046</v>
      </c>
      <c r="H4885" s="21" t="str">
        <f>VLOOKUP(B4885,属性中转表!A:F,6,FALSE)</f>
        <v>"hp":367200,"atk":10200</v>
      </c>
      <c r="I4885" s="20" t="str">
        <f>IF(VLOOKUP(B4885,属性中转表!A:G,7,FALSE)=0,"",VLOOKUP(VLOOKUP(B4885,属性中转表!A:G,7,FALSE),属性中转表!$K$2:$P$21,6,0))&amp;IF(VLOOKUP(B4885,属性中转表!A:G,7,FALSE)&gt;=50,VLOOKUP(A4885,英雄数据表!A:K,9,0),IF(VLOOKUP(B4885,属性中转表!A:G,7,FALSE)&gt;=25,VLOOKUP(A4885,英雄数据表!A:K,5,0),""))</f>
        <v>"atk":600,"hp":10000,"undpspro":200,"pvpdpspro":100,"pvpundpspro":100,"speed":10</v>
      </c>
      <c r="J4885" s="20" t="str">
        <f>IF(I4885="","",属性中转表!$I$1&amp;(IF(VLOOKUP(B4885,属性中转表!A:G,7,FALSE)=0,0,VLOOKUP(VLOOKUP(B4885,属性中转表!A:G,7,FALSE),属性中转表!$K$2:$P$21,4,0)))+IFERROR(VLOOKUP(A4885,英雄数据表!A:K,IF(武魂!B4885&gt;=50,10,IF(武魂!B4885&gt;=25,6)),0),0))</f>
        <v>,"dpspro":150</v>
      </c>
      <c r="K4885" s="32" t="str">
        <f t="shared" si="322"/>
        <v>"atk":600,"hp":10000,"undpspro":200,"pvpdpspro":100,"pvpundpspro":100,"speed":10,"dpspro":150</v>
      </c>
      <c r="L4885" s="20" t="str">
        <f>IF(B4885&gt;=50,VLOOKUP(A4885,英雄数据表!A:L,11,FALSE),IF(B4885&gt;=25,VLOOKUP(A4885,英雄数据表!A:L,7,0),""))</f>
        <v>"3504602004"</v>
      </c>
      <c r="M4885" s="20" t="str">
        <f>IFERROR(VLOOKUP(B4885,属性中转表!$K$2:$O$21,5,FALSE),"")</f>
        <v/>
      </c>
      <c r="N4885" s="20" t="str">
        <f>IF(B4885=25,VLOOKUP(A4885,英雄数据表!A:L,8,FALSE),IF(B4885=50,VLOOKUP(A4885,英雄数据表!A:L,12,0),""))</f>
        <v/>
      </c>
    </row>
    <row r="4886" spans="1:14" x14ac:dyDescent="0.3">
      <c r="A4886" s="20">
        <v>35046</v>
      </c>
      <c r="B4886" s="21">
        <f t="shared" si="323"/>
        <v>85</v>
      </c>
      <c r="C4886" s="21">
        <v>5</v>
      </c>
      <c r="D4886" s="21">
        <f>VLOOKUP(A4886,英雄数据表!A:D,4,0)</f>
        <v>3</v>
      </c>
      <c r="E4886" s="20" t="str">
        <f>VLOOKUP(A4886,英雄数据表!A:C,3,0)</f>
        <v>邪能斩斧</v>
      </c>
      <c r="F4886" s="20">
        <f t="shared" si="324"/>
        <v>35046</v>
      </c>
      <c r="G4886" s="20">
        <f t="shared" si="325"/>
        <v>35046</v>
      </c>
      <c r="H4886" s="21" t="str">
        <f>VLOOKUP(B4886,属性中转表!A:F,6,FALSE)</f>
        <v>"hp":372600,"atk":10350</v>
      </c>
      <c r="I4886" s="20" t="str">
        <f>IF(VLOOKUP(B4886,属性中转表!A:G,7,FALSE)=0,"",VLOOKUP(VLOOKUP(B4886,属性中转表!A:G,7,FALSE),属性中转表!$K$2:$P$21,6,0))&amp;IF(VLOOKUP(B4886,属性中转表!A:G,7,FALSE)&gt;=50,VLOOKUP(A4886,英雄数据表!A:K,9,0),IF(VLOOKUP(B4886,属性中转表!A:G,7,FALSE)&gt;=25,VLOOKUP(A4886,英雄数据表!A:K,5,0),""))</f>
        <v>"atk":600,"hp":10000,"undpspro":200,"pvpdpspro":100,"pvpundpspro":100,"speed":10</v>
      </c>
      <c r="J4886" s="20" t="str">
        <f>IF(I4886="","",属性中转表!$I$1&amp;(IF(VLOOKUP(B4886,属性中转表!A:G,7,FALSE)=0,0,VLOOKUP(VLOOKUP(B4886,属性中转表!A:G,7,FALSE),属性中转表!$K$2:$P$21,4,0)))+IFERROR(VLOOKUP(A4886,英雄数据表!A:K,IF(武魂!B4886&gt;=50,10,IF(武魂!B4886&gt;=25,6)),0),0))</f>
        <v>,"dpspro":200</v>
      </c>
      <c r="K4886" s="32" t="str">
        <f t="shared" si="322"/>
        <v>"atk":600,"hp":10000,"undpspro":200,"pvpdpspro":100,"pvpundpspro":100,"speed":10,"dpspro":200</v>
      </c>
      <c r="L4886" s="20" t="str">
        <f>IF(B4886&gt;=50,VLOOKUP(A4886,英雄数据表!A:L,11,FALSE),IF(B4886&gt;=25,VLOOKUP(A4886,英雄数据表!A:L,7,0),""))</f>
        <v>"3504602004"</v>
      </c>
      <c r="M4886" s="20" t="str">
        <f>IFERROR(VLOOKUP(B4886,属性中转表!$K$2:$O$21,5,FALSE),"")</f>
        <v>"dpspro":50</v>
      </c>
      <c r="N4886" s="20" t="str">
        <f>IF(B4886=25,VLOOKUP(A4886,英雄数据表!A:L,8,FALSE),IF(B4886=50,VLOOKUP(A4886,英雄数据表!A:L,12,0),""))</f>
        <v/>
      </c>
    </row>
    <row r="4887" spans="1:14" x14ac:dyDescent="0.3">
      <c r="A4887" s="20">
        <v>35046</v>
      </c>
      <c r="B4887" s="21">
        <f t="shared" si="323"/>
        <v>86</v>
      </c>
      <c r="C4887" s="21">
        <v>5</v>
      </c>
      <c r="D4887" s="21">
        <f>VLOOKUP(A4887,英雄数据表!A:D,4,0)</f>
        <v>3</v>
      </c>
      <c r="E4887" s="20" t="str">
        <f>VLOOKUP(A4887,英雄数据表!A:C,3,0)</f>
        <v>邪能斩斧</v>
      </c>
      <c r="F4887" s="20">
        <f t="shared" si="324"/>
        <v>35046</v>
      </c>
      <c r="G4887" s="20">
        <f t="shared" si="325"/>
        <v>35046</v>
      </c>
      <c r="H4887" s="21" t="str">
        <f>VLOOKUP(B4887,属性中转表!A:F,6,FALSE)</f>
        <v>"hp":378000,"atk":10500</v>
      </c>
      <c r="I4887" s="20" t="str">
        <f>IF(VLOOKUP(B4887,属性中转表!A:G,7,FALSE)=0,"",VLOOKUP(VLOOKUP(B4887,属性中转表!A:G,7,FALSE),属性中转表!$K$2:$P$21,6,0))&amp;IF(VLOOKUP(B4887,属性中转表!A:G,7,FALSE)&gt;=50,VLOOKUP(A4887,英雄数据表!A:K,9,0),IF(VLOOKUP(B4887,属性中转表!A:G,7,FALSE)&gt;=25,VLOOKUP(A4887,英雄数据表!A:K,5,0),""))</f>
        <v>"atk":600,"hp":10000,"undpspro":200,"pvpdpspro":100,"pvpundpspro":100,"speed":10</v>
      </c>
      <c r="J4887" s="20" t="str">
        <f>IF(I4887="","",属性中转表!$I$1&amp;(IF(VLOOKUP(B4887,属性中转表!A:G,7,FALSE)=0,0,VLOOKUP(VLOOKUP(B4887,属性中转表!A:G,7,FALSE),属性中转表!$K$2:$P$21,4,0)))+IFERROR(VLOOKUP(A4887,英雄数据表!A:K,IF(武魂!B4887&gt;=50,10,IF(武魂!B4887&gt;=25,6)),0),0))</f>
        <v>,"dpspro":200</v>
      </c>
      <c r="K4887" s="32" t="str">
        <f t="shared" si="322"/>
        <v>"atk":600,"hp":10000,"undpspro":200,"pvpdpspro":100,"pvpundpspro":100,"speed":10,"dpspro":200</v>
      </c>
      <c r="L4887" s="20" t="str">
        <f>IF(B4887&gt;=50,VLOOKUP(A4887,英雄数据表!A:L,11,FALSE),IF(B4887&gt;=25,VLOOKUP(A4887,英雄数据表!A:L,7,0),""))</f>
        <v>"3504602004"</v>
      </c>
      <c r="M4887" s="20" t="str">
        <f>IFERROR(VLOOKUP(B4887,属性中转表!$K$2:$O$21,5,FALSE),"")</f>
        <v/>
      </c>
      <c r="N4887" s="20" t="str">
        <f>IF(B4887=25,VLOOKUP(A4887,英雄数据表!A:L,8,FALSE),IF(B4887=50,VLOOKUP(A4887,英雄数据表!A:L,12,0),""))</f>
        <v/>
      </c>
    </row>
    <row r="4888" spans="1:14" x14ac:dyDescent="0.3">
      <c r="A4888" s="20">
        <v>35046</v>
      </c>
      <c r="B4888" s="21">
        <f t="shared" si="323"/>
        <v>87</v>
      </c>
      <c r="C4888" s="21">
        <v>5</v>
      </c>
      <c r="D4888" s="21">
        <f>VLOOKUP(A4888,英雄数据表!A:D,4,0)</f>
        <v>3</v>
      </c>
      <c r="E4888" s="20" t="str">
        <f>VLOOKUP(A4888,英雄数据表!A:C,3,0)</f>
        <v>邪能斩斧</v>
      </c>
      <c r="F4888" s="20">
        <f t="shared" si="324"/>
        <v>35046</v>
      </c>
      <c r="G4888" s="20">
        <f t="shared" si="325"/>
        <v>35046</v>
      </c>
      <c r="H4888" s="21" t="str">
        <f>VLOOKUP(B4888,属性中转表!A:F,6,FALSE)</f>
        <v>"hp":383400,"atk":10650</v>
      </c>
      <c r="I4888" s="20" t="str">
        <f>IF(VLOOKUP(B4888,属性中转表!A:G,7,FALSE)=0,"",VLOOKUP(VLOOKUP(B4888,属性中转表!A:G,7,FALSE),属性中转表!$K$2:$P$21,6,0))&amp;IF(VLOOKUP(B4888,属性中转表!A:G,7,FALSE)&gt;=50,VLOOKUP(A4888,英雄数据表!A:K,9,0),IF(VLOOKUP(B4888,属性中转表!A:G,7,FALSE)&gt;=25,VLOOKUP(A4888,英雄数据表!A:K,5,0),""))</f>
        <v>"atk":600,"hp":10000,"undpspro":200,"pvpdpspro":100,"pvpundpspro":100,"speed":10</v>
      </c>
      <c r="J4888" s="20" t="str">
        <f>IF(I4888="","",属性中转表!$I$1&amp;(IF(VLOOKUP(B4888,属性中转表!A:G,7,FALSE)=0,0,VLOOKUP(VLOOKUP(B4888,属性中转表!A:G,7,FALSE),属性中转表!$K$2:$P$21,4,0)))+IFERROR(VLOOKUP(A4888,英雄数据表!A:K,IF(武魂!B4888&gt;=50,10,IF(武魂!B4888&gt;=25,6)),0),0))</f>
        <v>,"dpspro":200</v>
      </c>
      <c r="K4888" s="32" t="str">
        <f t="shared" si="322"/>
        <v>"atk":600,"hp":10000,"undpspro":200,"pvpdpspro":100,"pvpundpspro":100,"speed":10,"dpspro":200</v>
      </c>
      <c r="L4888" s="20" t="str">
        <f>IF(B4888&gt;=50,VLOOKUP(A4888,英雄数据表!A:L,11,FALSE),IF(B4888&gt;=25,VLOOKUP(A4888,英雄数据表!A:L,7,0),""))</f>
        <v>"3504602004"</v>
      </c>
      <c r="M4888" s="20" t="str">
        <f>IFERROR(VLOOKUP(B4888,属性中转表!$K$2:$O$21,5,FALSE),"")</f>
        <v/>
      </c>
      <c r="N4888" s="20" t="str">
        <f>IF(B4888=25,VLOOKUP(A4888,英雄数据表!A:L,8,FALSE),IF(B4888=50,VLOOKUP(A4888,英雄数据表!A:L,12,0),""))</f>
        <v/>
      </c>
    </row>
    <row r="4889" spans="1:14" x14ac:dyDescent="0.3">
      <c r="A4889" s="20">
        <v>35046</v>
      </c>
      <c r="B4889" s="21">
        <f t="shared" si="323"/>
        <v>88</v>
      </c>
      <c r="C4889" s="21">
        <v>5</v>
      </c>
      <c r="D4889" s="21">
        <f>VLOOKUP(A4889,英雄数据表!A:D,4,0)</f>
        <v>3</v>
      </c>
      <c r="E4889" s="20" t="str">
        <f>VLOOKUP(A4889,英雄数据表!A:C,3,0)</f>
        <v>邪能斩斧</v>
      </c>
      <c r="F4889" s="20">
        <f t="shared" si="324"/>
        <v>35046</v>
      </c>
      <c r="G4889" s="20">
        <f t="shared" si="325"/>
        <v>35046</v>
      </c>
      <c r="H4889" s="21" t="str">
        <f>VLOOKUP(B4889,属性中转表!A:F,6,FALSE)</f>
        <v>"hp":388800,"atk":10800</v>
      </c>
      <c r="I4889" s="20" t="str">
        <f>IF(VLOOKUP(B4889,属性中转表!A:G,7,FALSE)=0,"",VLOOKUP(VLOOKUP(B4889,属性中转表!A:G,7,FALSE),属性中转表!$K$2:$P$21,6,0))&amp;IF(VLOOKUP(B4889,属性中转表!A:G,7,FALSE)&gt;=50,VLOOKUP(A4889,英雄数据表!A:K,9,0),IF(VLOOKUP(B4889,属性中转表!A:G,7,FALSE)&gt;=25,VLOOKUP(A4889,英雄数据表!A:K,5,0),""))</f>
        <v>"atk":600,"hp":10000,"undpspro":200,"pvpdpspro":100,"pvpundpspro":100,"speed":10</v>
      </c>
      <c r="J4889" s="20" t="str">
        <f>IF(I4889="","",属性中转表!$I$1&amp;(IF(VLOOKUP(B4889,属性中转表!A:G,7,FALSE)=0,0,VLOOKUP(VLOOKUP(B4889,属性中转表!A:G,7,FALSE),属性中转表!$K$2:$P$21,4,0)))+IFERROR(VLOOKUP(A4889,英雄数据表!A:K,IF(武魂!B4889&gt;=50,10,IF(武魂!B4889&gt;=25,6)),0),0))</f>
        <v>,"dpspro":200</v>
      </c>
      <c r="K4889" s="32" t="str">
        <f t="shared" si="322"/>
        <v>"atk":600,"hp":10000,"undpspro":200,"pvpdpspro":100,"pvpundpspro":100,"speed":10,"dpspro":200</v>
      </c>
      <c r="L4889" s="20" t="str">
        <f>IF(B4889&gt;=50,VLOOKUP(A4889,英雄数据表!A:L,11,FALSE),IF(B4889&gt;=25,VLOOKUP(A4889,英雄数据表!A:L,7,0),""))</f>
        <v>"3504602004"</v>
      </c>
      <c r="M4889" s="20" t="str">
        <f>IFERROR(VLOOKUP(B4889,属性中转表!$K$2:$O$21,5,FALSE),"")</f>
        <v/>
      </c>
      <c r="N4889" s="20" t="str">
        <f>IF(B4889=25,VLOOKUP(A4889,英雄数据表!A:L,8,FALSE),IF(B4889=50,VLOOKUP(A4889,英雄数据表!A:L,12,0),""))</f>
        <v/>
      </c>
    </row>
    <row r="4890" spans="1:14" x14ac:dyDescent="0.3">
      <c r="A4890" s="20">
        <v>35046</v>
      </c>
      <c r="B4890" s="21">
        <f t="shared" si="323"/>
        <v>89</v>
      </c>
      <c r="C4890" s="21">
        <v>5</v>
      </c>
      <c r="D4890" s="21">
        <f>VLOOKUP(A4890,英雄数据表!A:D,4,0)</f>
        <v>3</v>
      </c>
      <c r="E4890" s="20" t="str">
        <f>VLOOKUP(A4890,英雄数据表!A:C,3,0)</f>
        <v>邪能斩斧</v>
      </c>
      <c r="F4890" s="20">
        <f t="shared" si="324"/>
        <v>35046</v>
      </c>
      <c r="G4890" s="20">
        <f t="shared" si="325"/>
        <v>35046</v>
      </c>
      <c r="H4890" s="21" t="str">
        <f>VLOOKUP(B4890,属性中转表!A:F,6,FALSE)</f>
        <v>"hp":394200,"atk":10950</v>
      </c>
      <c r="I4890" s="20" t="str">
        <f>IF(VLOOKUP(B4890,属性中转表!A:G,7,FALSE)=0,"",VLOOKUP(VLOOKUP(B4890,属性中转表!A:G,7,FALSE),属性中转表!$K$2:$P$21,6,0))&amp;IF(VLOOKUP(B4890,属性中转表!A:G,7,FALSE)&gt;=50,VLOOKUP(A4890,英雄数据表!A:K,9,0),IF(VLOOKUP(B4890,属性中转表!A:G,7,FALSE)&gt;=25,VLOOKUP(A4890,英雄数据表!A:K,5,0),""))</f>
        <v>"atk":600,"hp":10000,"undpspro":200,"pvpdpspro":100,"pvpundpspro":100,"speed":10</v>
      </c>
      <c r="J4890" s="20" t="str">
        <f>IF(I4890="","",属性中转表!$I$1&amp;(IF(VLOOKUP(B4890,属性中转表!A:G,7,FALSE)=0,0,VLOOKUP(VLOOKUP(B4890,属性中转表!A:G,7,FALSE),属性中转表!$K$2:$P$21,4,0)))+IFERROR(VLOOKUP(A4890,英雄数据表!A:K,IF(武魂!B4890&gt;=50,10,IF(武魂!B4890&gt;=25,6)),0),0))</f>
        <v>,"dpspro":200</v>
      </c>
      <c r="K4890" s="32" t="str">
        <f t="shared" si="322"/>
        <v>"atk":600,"hp":10000,"undpspro":200,"pvpdpspro":100,"pvpundpspro":100,"speed":10,"dpspro":200</v>
      </c>
      <c r="L4890" s="20" t="str">
        <f>IF(B4890&gt;=50,VLOOKUP(A4890,英雄数据表!A:L,11,FALSE),IF(B4890&gt;=25,VLOOKUP(A4890,英雄数据表!A:L,7,0),""))</f>
        <v>"3504602004"</v>
      </c>
      <c r="M4890" s="20" t="str">
        <f>IFERROR(VLOOKUP(B4890,属性中转表!$K$2:$O$21,5,FALSE),"")</f>
        <v/>
      </c>
      <c r="N4890" s="20" t="str">
        <f>IF(B4890=25,VLOOKUP(A4890,英雄数据表!A:L,8,FALSE),IF(B4890=50,VLOOKUP(A4890,英雄数据表!A:L,12,0),""))</f>
        <v/>
      </c>
    </row>
    <row r="4891" spans="1:14" x14ac:dyDescent="0.3">
      <c r="A4891" s="20">
        <v>35046</v>
      </c>
      <c r="B4891" s="21">
        <f t="shared" si="323"/>
        <v>90</v>
      </c>
      <c r="C4891" s="21">
        <v>5</v>
      </c>
      <c r="D4891" s="21">
        <f>VLOOKUP(A4891,英雄数据表!A:D,4,0)</f>
        <v>3</v>
      </c>
      <c r="E4891" s="20" t="str">
        <f>VLOOKUP(A4891,英雄数据表!A:C,3,0)</f>
        <v>邪能斩斧</v>
      </c>
      <c r="F4891" s="20">
        <f t="shared" si="324"/>
        <v>35046</v>
      </c>
      <c r="G4891" s="20">
        <f t="shared" si="325"/>
        <v>35046</v>
      </c>
      <c r="H4891" s="21" t="str">
        <f>VLOOKUP(B4891,属性中转表!A:F,6,FALSE)</f>
        <v>"hp":399600,"atk":11100</v>
      </c>
      <c r="I4891" s="20" t="str">
        <f>IF(VLOOKUP(B4891,属性中转表!A:G,7,FALSE)=0,"",VLOOKUP(VLOOKUP(B4891,属性中转表!A:G,7,FALSE),属性中转表!$K$2:$P$21,6,0))&amp;IF(VLOOKUP(B4891,属性中转表!A:G,7,FALSE)&gt;=50,VLOOKUP(A4891,英雄数据表!A:K,9,0),IF(VLOOKUP(B4891,属性中转表!A:G,7,FALSE)&gt;=25,VLOOKUP(A4891,英雄数据表!A:K,5,0),""))</f>
        <v>"atk":600,"hp":10000,"undpspro":200,"pvpdpspro":150,"pvpundpspro":100,"speed":10</v>
      </c>
      <c r="J4891" s="20" t="str">
        <f>IF(I4891="","",属性中转表!$I$1&amp;(IF(VLOOKUP(B4891,属性中转表!A:G,7,FALSE)=0,0,VLOOKUP(VLOOKUP(B4891,属性中转表!A:G,7,FALSE),属性中转表!$K$2:$P$21,4,0)))+IFERROR(VLOOKUP(A4891,英雄数据表!A:K,IF(武魂!B4891&gt;=50,10,IF(武魂!B4891&gt;=25,6)),0),0))</f>
        <v>,"dpspro":200</v>
      </c>
      <c r="K4891" s="32" t="str">
        <f t="shared" si="322"/>
        <v>"atk":600,"hp":10000,"undpspro":200,"pvpdpspro":150,"pvpundpspro":100,"speed":10,"dpspro":200</v>
      </c>
      <c r="L4891" s="20" t="str">
        <f>IF(B4891&gt;=50,VLOOKUP(A4891,英雄数据表!A:L,11,FALSE),IF(B4891&gt;=25,VLOOKUP(A4891,英雄数据表!A:L,7,0),""))</f>
        <v>"3504602004"</v>
      </c>
      <c r="M4891" s="20" t="str">
        <f>IFERROR(VLOOKUP(B4891,属性中转表!$K$2:$O$21,5,FALSE),"")</f>
        <v>"pvpdpspro":50</v>
      </c>
      <c r="N4891" s="20" t="str">
        <f>IF(B4891=25,VLOOKUP(A4891,英雄数据表!A:L,8,FALSE),IF(B4891=50,VLOOKUP(A4891,英雄数据表!A:L,12,0),""))</f>
        <v/>
      </c>
    </row>
    <row r="4892" spans="1:14" x14ac:dyDescent="0.3">
      <c r="A4892" s="20">
        <v>35046</v>
      </c>
      <c r="B4892" s="21">
        <f t="shared" si="323"/>
        <v>91</v>
      </c>
      <c r="C4892" s="21">
        <v>5</v>
      </c>
      <c r="D4892" s="21">
        <f>VLOOKUP(A4892,英雄数据表!A:D,4,0)</f>
        <v>3</v>
      </c>
      <c r="E4892" s="20" t="str">
        <f>VLOOKUP(A4892,英雄数据表!A:C,3,0)</f>
        <v>邪能斩斧</v>
      </c>
      <c r="F4892" s="20">
        <f t="shared" si="324"/>
        <v>35046</v>
      </c>
      <c r="G4892" s="20">
        <f t="shared" si="325"/>
        <v>35046</v>
      </c>
      <c r="H4892" s="21" t="str">
        <f>VLOOKUP(B4892,属性中转表!A:F,6,FALSE)</f>
        <v>"hp":405000,"atk":11250</v>
      </c>
      <c r="I4892" s="20" t="str">
        <f>IF(VLOOKUP(B4892,属性中转表!A:G,7,FALSE)=0,"",VLOOKUP(VLOOKUP(B4892,属性中转表!A:G,7,FALSE),属性中转表!$K$2:$P$21,6,0))&amp;IF(VLOOKUP(B4892,属性中转表!A:G,7,FALSE)&gt;=50,VLOOKUP(A4892,英雄数据表!A:K,9,0),IF(VLOOKUP(B4892,属性中转表!A:G,7,FALSE)&gt;=25,VLOOKUP(A4892,英雄数据表!A:K,5,0),""))</f>
        <v>"atk":600,"hp":10000,"undpspro":200,"pvpdpspro":150,"pvpundpspro":100,"speed":10</v>
      </c>
      <c r="J4892" s="20" t="str">
        <f>IF(I4892="","",属性中转表!$I$1&amp;(IF(VLOOKUP(B4892,属性中转表!A:G,7,FALSE)=0,0,VLOOKUP(VLOOKUP(B4892,属性中转表!A:G,7,FALSE),属性中转表!$K$2:$P$21,4,0)))+IFERROR(VLOOKUP(A4892,英雄数据表!A:K,IF(武魂!B4892&gt;=50,10,IF(武魂!B4892&gt;=25,6)),0),0))</f>
        <v>,"dpspro":200</v>
      </c>
      <c r="K4892" s="32" t="str">
        <f t="shared" si="322"/>
        <v>"atk":600,"hp":10000,"undpspro":200,"pvpdpspro":150,"pvpundpspro":100,"speed":10,"dpspro":200</v>
      </c>
      <c r="L4892" s="20" t="str">
        <f>IF(B4892&gt;=50,VLOOKUP(A4892,英雄数据表!A:L,11,FALSE),IF(B4892&gt;=25,VLOOKUP(A4892,英雄数据表!A:L,7,0),""))</f>
        <v>"3504602004"</v>
      </c>
      <c r="M4892" s="20" t="str">
        <f>IFERROR(VLOOKUP(B4892,属性中转表!$K$2:$O$21,5,FALSE),"")</f>
        <v/>
      </c>
      <c r="N4892" s="20" t="str">
        <f>IF(B4892=25,VLOOKUP(A4892,英雄数据表!A:L,8,FALSE),IF(B4892=50,VLOOKUP(A4892,英雄数据表!A:L,12,0),""))</f>
        <v/>
      </c>
    </row>
    <row r="4893" spans="1:14" x14ac:dyDescent="0.3">
      <c r="A4893" s="20">
        <v>35046</v>
      </c>
      <c r="B4893" s="21">
        <f t="shared" si="323"/>
        <v>92</v>
      </c>
      <c r="C4893" s="21">
        <v>5</v>
      </c>
      <c r="D4893" s="21">
        <f>VLOOKUP(A4893,英雄数据表!A:D,4,0)</f>
        <v>3</v>
      </c>
      <c r="E4893" s="20" t="str">
        <f>VLOOKUP(A4893,英雄数据表!A:C,3,0)</f>
        <v>邪能斩斧</v>
      </c>
      <c r="F4893" s="20">
        <f t="shared" si="324"/>
        <v>35046</v>
      </c>
      <c r="G4893" s="20">
        <f t="shared" si="325"/>
        <v>35046</v>
      </c>
      <c r="H4893" s="21" t="str">
        <f>VLOOKUP(B4893,属性中转表!A:F,6,FALSE)</f>
        <v>"hp":410400,"atk":11400</v>
      </c>
      <c r="I4893" s="20" t="str">
        <f>IF(VLOOKUP(B4893,属性中转表!A:G,7,FALSE)=0,"",VLOOKUP(VLOOKUP(B4893,属性中转表!A:G,7,FALSE),属性中转表!$K$2:$P$21,6,0))&amp;IF(VLOOKUP(B4893,属性中转表!A:G,7,FALSE)&gt;=50,VLOOKUP(A4893,英雄数据表!A:K,9,0),IF(VLOOKUP(B4893,属性中转表!A:G,7,FALSE)&gt;=25,VLOOKUP(A4893,英雄数据表!A:K,5,0),""))</f>
        <v>"atk":600,"hp":10000,"undpspro":200,"pvpdpspro":150,"pvpundpspro":100,"speed":10</v>
      </c>
      <c r="J4893" s="20" t="str">
        <f>IF(I4893="","",属性中转表!$I$1&amp;(IF(VLOOKUP(B4893,属性中转表!A:G,7,FALSE)=0,0,VLOOKUP(VLOOKUP(B4893,属性中转表!A:G,7,FALSE),属性中转表!$K$2:$P$21,4,0)))+IFERROR(VLOOKUP(A4893,英雄数据表!A:K,IF(武魂!B4893&gt;=50,10,IF(武魂!B4893&gt;=25,6)),0),0))</f>
        <v>,"dpspro":200</v>
      </c>
      <c r="K4893" s="32" t="str">
        <f t="shared" si="322"/>
        <v>"atk":600,"hp":10000,"undpspro":200,"pvpdpspro":150,"pvpundpspro":100,"speed":10,"dpspro":200</v>
      </c>
      <c r="L4893" s="20" t="str">
        <f>IF(B4893&gt;=50,VLOOKUP(A4893,英雄数据表!A:L,11,FALSE),IF(B4893&gt;=25,VLOOKUP(A4893,英雄数据表!A:L,7,0),""))</f>
        <v>"3504602004"</v>
      </c>
      <c r="M4893" s="20" t="str">
        <f>IFERROR(VLOOKUP(B4893,属性中转表!$K$2:$O$21,5,FALSE),"")</f>
        <v/>
      </c>
      <c r="N4893" s="20" t="str">
        <f>IF(B4893=25,VLOOKUP(A4893,英雄数据表!A:L,8,FALSE),IF(B4893=50,VLOOKUP(A4893,英雄数据表!A:L,12,0),""))</f>
        <v/>
      </c>
    </row>
    <row r="4894" spans="1:14" x14ac:dyDescent="0.3">
      <c r="A4894" s="20">
        <v>35046</v>
      </c>
      <c r="B4894" s="21">
        <f t="shared" si="323"/>
        <v>93</v>
      </c>
      <c r="C4894" s="21">
        <v>5</v>
      </c>
      <c r="D4894" s="21">
        <f>VLOOKUP(A4894,英雄数据表!A:D,4,0)</f>
        <v>3</v>
      </c>
      <c r="E4894" s="20" t="str">
        <f>VLOOKUP(A4894,英雄数据表!A:C,3,0)</f>
        <v>邪能斩斧</v>
      </c>
      <c r="F4894" s="20">
        <f t="shared" si="324"/>
        <v>35046</v>
      </c>
      <c r="G4894" s="20">
        <f t="shared" si="325"/>
        <v>35046</v>
      </c>
      <c r="H4894" s="21" t="str">
        <f>VLOOKUP(B4894,属性中转表!A:F,6,FALSE)</f>
        <v>"hp":415800,"atk":11550</v>
      </c>
      <c r="I4894" s="20" t="str">
        <f>IF(VLOOKUP(B4894,属性中转表!A:G,7,FALSE)=0,"",VLOOKUP(VLOOKUP(B4894,属性中转表!A:G,7,FALSE),属性中转表!$K$2:$P$21,6,0))&amp;IF(VLOOKUP(B4894,属性中转表!A:G,7,FALSE)&gt;=50,VLOOKUP(A4894,英雄数据表!A:K,9,0),IF(VLOOKUP(B4894,属性中转表!A:G,7,FALSE)&gt;=25,VLOOKUP(A4894,英雄数据表!A:K,5,0),""))</f>
        <v>"atk":600,"hp":10000,"undpspro":200,"pvpdpspro":150,"pvpundpspro":100,"speed":10</v>
      </c>
      <c r="J4894" s="20" t="str">
        <f>IF(I4894="","",属性中转表!$I$1&amp;(IF(VLOOKUP(B4894,属性中转表!A:G,7,FALSE)=0,0,VLOOKUP(VLOOKUP(B4894,属性中转表!A:G,7,FALSE),属性中转表!$K$2:$P$21,4,0)))+IFERROR(VLOOKUP(A4894,英雄数据表!A:K,IF(武魂!B4894&gt;=50,10,IF(武魂!B4894&gt;=25,6)),0),0))</f>
        <v>,"dpspro":200</v>
      </c>
      <c r="K4894" s="32" t="str">
        <f t="shared" si="322"/>
        <v>"atk":600,"hp":10000,"undpspro":200,"pvpdpspro":150,"pvpundpspro":100,"speed":10,"dpspro":200</v>
      </c>
      <c r="L4894" s="20" t="str">
        <f>IF(B4894&gt;=50,VLOOKUP(A4894,英雄数据表!A:L,11,FALSE),IF(B4894&gt;=25,VLOOKUP(A4894,英雄数据表!A:L,7,0),""))</f>
        <v>"3504602004"</v>
      </c>
      <c r="M4894" s="20" t="str">
        <f>IFERROR(VLOOKUP(B4894,属性中转表!$K$2:$O$21,5,FALSE),"")</f>
        <v/>
      </c>
      <c r="N4894" s="20" t="str">
        <f>IF(B4894=25,VLOOKUP(A4894,英雄数据表!A:L,8,FALSE),IF(B4894=50,VLOOKUP(A4894,英雄数据表!A:L,12,0),""))</f>
        <v/>
      </c>
    </row>
    <row r="4895" spans="1:14" x14ac:dyDescent="0.3">
      <c r="A4895" s="20">
        <v>35046</v>
      </c>
      <c r="B4895" s="21">
        <f t="shared" si="323"/>
        <v>94</v>
      </c>
      <c r="C4895" s="21">
        <v>5</v>
      </c>
      <c r="D4895" s="21">
        <f>VLOOKUP(A4895,英雄数据表!A:D,4,0)</f>
        <v>3</v>
      </c>
      <c r="E4895" s="20" t="str">
        <f>VLOOKUP(A4895,英雄数据表!A:C,3,0)</f>
        <v>邪能斩斧</v>
      </c>
      <c r="F4895" s="20">
        <f t="shared" si="324"/>
        <v>35046</v>
      </c>
      <c r="G4895" s="20">
        <f t="shared" si="325"/>
        <v>35046</v>
      </c>
      <c r="H4895" s="21" t="str">
        <f>VLOOKUP(B4895,属性中转表!A:F,6,FALSE)</f>
        <v>"hp":421200,"atk":11700</v>
      </c>
      <c r="I4895" s="20" t="str">
        <f>IF(VLOOKUP(B4895,属性中转表!A:G,7,FALSE)=0,"",VLOOKUP(VLOOKUP(B4895,属性中转表!A:G,7,FALSE),属性中转表!$K$2:$P$21,6,0))&amp;IF(VLOOKUP(B4895,属性中转表!A:G,7,FALSE)&gt;=50,VLOOKUP(A4895,英雄数据表!A:K,9,0),IF(VLOOKUP(B4895,属性中转表!A:G,7,FALSE)&gt;=25,VLOOKUP(A4895,英雄数据表!A:K,5,0),""))</f>
        <v>"atk":600,"hp":10000,"undpspro":200,"pvpdpspro":150,"pvpundpspro":100,"speed":10</v>
      </c>
      <c r="J4895" s="20" t="str">
        <f>IF(I4895="","",属性中转表!$I$1&amp;(IF(VLOOKUP(B4895,属性中转表!A:G,7,FALSE)=0,0,VLOOKUP(VLOOKUP(B4895,属性中转表!A:G,7,FALSE),属性中转表!$K$2:$P$21,4,0)))+IFERROR(VLOOKUP(A4895,英雄数据表!A:K,IF(武魂!B4895&gt;=50,10,IF(武魂!B4895&gt;=25,6)),0),0))</f>
        <v>,"dpspro":200</v>
      </c>
      <c r="K4895" s="32" t="str">
        <f t="shared" si="322"/>
        <v>"atk":600,"hp":10000,"undpspro":200,"pvpdpspro":150,"pvpundpspro":100,"speed":10,"dpspro":200</v>
      </c>
      <c r="L4895" s="20" t="str">
        <f>IF(B4895&gt;=50,VLOOKUP(A4895,英雄数据表!A:L,11,FALSE),IF(B4895&gt;=25,VLOOKUP(A4895,英雄数据表!A:L,7,0),""))</f>
        <v>"3504602004"</v>
      </c>
      <c r="M4895" s="20" t="str">
        <f>IFERROR(VLOOKUP(B4895,属性中转表!$K$2:$O$21,5,FALSE),"")</f>
        <v/>
      </c>
      <c r="N4895" s="20" t="str">
        <f>IF(B4895=25,VLOOKUP(A4895,英雄数据表!A:L,8,FALSE),IF(B4895=50,VLOOKUP(A4895,英雄数据表!A:L,12,0),""))</f>
        <v/>
      </c>
    </row>
    <row r="4896" spans="1:14" x14ac:dyDescent="0.3">
      <c r="A4896" s="20">
        <v>35046</v>
      </c>
      <c r="B4896" s="21">
        <f t="shared" si="323"/>
        <v>95</v>
      </c>
      <c r="C4896" s="21">
        <v>5</v>
      </c>
      <c r="D4896" s="21">
        <f>VLOOKUP(A4896,英雄数据表!A:D,4,0)</f>
        <v>3</v>
      </c>
      <c r="E4896" s="20" t="str">
        <f>VLOOKUP(A4896,英雄数据表!A:C,3,0)</f>
        <v>邪能斩斧</v>
      </c>
      <c r="F4896" s="20">
        <f t="shared" si="324"/>
        <v>35046</v>
      </c>
      <c r="G4896" s="20">
        <f t="shared" si="325"/>
        <v>35046</v>
      </c>
      <c r="H4896" s="21" t="str">
        <f>VLOOKUP(B4896,属性中转表!A:F,6,FALSE)</f>
        <v>"hp":426600,"atk":11850</v>
      </c>
      <c r="I4896" s="20" t="str">
        <f>IF(VLOOKUP(B4896,属性中转表!A:G,7,FALSE)=0,"",VLOOKUP(VLOOKUP(B4896,属性中转表!A:G,7,FALSE),属性中转表!$K$2:$P$21,6,0))&amp;IF(VLOOKUP(B4896,属性中转表!A:G,7,FALSE)&gt;=50,VLOOKUP(A4896,英雄数据表!A:K,9,0),IF(VLOOKUP(B4896,属性中转表!A:G,7,FALSE)&gt;=25,VLOOKUP(A4896,英雄数据表!A:K,5,0),""))</f>
        <v>"atk":600,"hp":10000,"undpspro":200,"pvpdpspro":150,"pvpundpspro":150,"speed":10</v>
      </c>
      <c r="J4896" s="20" t="str">
        <f>IF(I4896="","",属性中转表!$I$1&amp;(IF(VLOOKUP(B4896,属性中转表!A:G,7,FALSE)=0,0,VLOOKUP(VLOOKUP(B4896,属性中转表!A:G,7,FALSE),属性中转表!$K$2:$P$21,4,0)))+IFERROR(VLOOKUP(A4896,英雄数据表!A:K,IF(武魂!B4896&gt;=50,10,IF(武魂!B4896&gt;=25,6)),0),0))</f>
        <v>,"dpspro":200</v>
      </c>
      <c r="K4896" s="32" t="str">
        <f t="shared" si="322"/>
        <v>"atk":600,"hp":10000,"undpspro":200,"pvpdpspro":150,"pvpundpspro":150,"speed":10,"dpspro":200</v>
      </c>
      <c r="L4896" s="20" t="str">
        <f>IF(B4896&gt;=50,VLOOKUP(A4896,英雄数据表!A:L,11,FALSE),IF(B4896&gt;=25,VLOOKUP(A4896,英雄数据表!A:L,7,0),""))</f>
        <v>"3504602004"</v>
      </c>
      <c r="M4896" s="20" t="str">
        <f>IFERROR(VLOOKUP(B4896,属性中转表!$K$2:$O$21,5,FALSE),"")</f>
        <v>"pvpundpspro":50</v>
      </c>
      <c r="N4896" s="20" t="str">
        <f>IF(B4896=25,VLOOKUP(A4896,英雄数据表!A:L,8,FALSE),IF(B4896=50,VLOOKUP(A4896,英雄数据表!A:L,12,0),""))</f>
        <v/>
      </c>
    </row>
    <row r="4897" spans="1:14" x14ac:dyDescent="0.3">
      <c r="A4897" s="20">
        <v>35046</v>
      </c>
      <c r="B4897" s="21">
        <f t="shared" si="323"/>
        <v>96</v>
      </c>
      <c r="C4897" s="21">
        <v>5</v>
      </c>
      <c r="D4897" s="21">
        <f>VLOOKUP(A4897,英雄数据表!A:D,4,0)</f>
        <v>3</v>
      </c>
      <c r="E4897" s="20" t="str">
        <f>VLOOKUP(A4897,英雄数据表!A:C,3,0)</f>
        <v>邪能斩斧</v>
      </c>
      <c r="F4897" s="20">
        <f t="shared" si="324"/>
        <v>35046</v>
      </c>
      <c r="G4897" s="20">
        <f t="shared" si="325"/>
        <v>35046</v>
      </c>
      <c r="H4897" s="21" t="str">
        <f>VLOOKUP(B4897,属性中转表!A:F,6,FALSE)</f>
        <v>"hp":432000,"atk":12000</v>
      </c>
      <c r="I4897" s="20" t="str">
        <f>IF(VLOOKUP(B4897,属性中转表!A:G,7,FALSE)=0,"",VLOOKUP(VLOOKUP(B4897,属性中转表!A:G,7,FALSE),属性中转表!$K$2:$P$21,6,0))&amp;IF(VLOOKUP(B4897,属性中转表!A:G,7,FALSE)&gt;=50,VLOOKUP(A4897,英雄数据表!A:K,9,0),IF(VLOOKUP(B4897,属性中转表!A:G,7,FALSE)&gt;=25,VLOOKUP(A4897,英雄数据表!A:K,5,0),""))</f>
        <v>"atk":600,"hp":10000,"undpspro":200,"pvpdpspro":150,"pvpundpspro":150,"speed":10</v>
      </c>
      <c r="J4897" s="20" t="str">
        <f>IF(I4897="","",属性中转表!$I$1&amp;(IF(VLOOKUP(B4897,属性中转表!A:G,7,FALSE)=0,0,VLOOKUP(VLOOKUP(B4897,属性中转表!A:G,7,FALSE),属性中转表!$K$2:$P$21,4,0)))+IFERROR(VLOOKUP(A4897,英雄数据表!A:K,IF(武魂!B4897&gt;=50,10,IF(武魂!B4897&gt;=25,6)),0),0))</f>
        <v>,"dpspro":200</v>
      </c>
      <c r="K4897" s="32" t="str">
        <f t="shared" si="322"/>
        <v>"atk":600,"hp":10000,"undpspro":200,"pvpdpspro":150,"pvpundpspro":150,"speed":10,"dpspro":200</v>
      </c>
      <c r="L4897" s="20" t="str">
        <f>IF(B4897&gt;=50,VLOOKUP(A4897,英雄数据表!A:L,11,FALSE),IF(B4897&gt;=25,VLOOKUP(A4897,英雄数据表!A:L,7,0),""))</f>
        <v>"3504602004"</v>
      </c>
      <c r="M4897" s="20" t="str">
        <f>IFERROR(VLOOKUP(B4897,属性中转表!$K$2:$O$21,5,FALSE),"")</f>
        <v/>
      </c>
      <c r="N4897" s="20" t="str">
        <f>IF(B4897=25,VLOOKUP(A4897,英雄数据表!A:L,8,FALSE),IF(B4897=50,VLOOKUP(A4897,英雄数据表!A:L,12,0),""))</f>
        <v/>
      </c>
    </row>
    <row r="4898" spans="1:14" x14ac:dyDescent="0.3">
      <c r="A4898" s="20">
        <v>35046</v>
      </c>
      <c r="B4898" s="21">
        <f t="shared" si="323"/>
        <v>97</v>
      </c>
      <c r="C4898" s="21">
        <v>5</v>
      </c>
      <c r="D4898" s="21">
        <f>VLOOKUP(A4898,英雄数据表!A:D,4,0)</f>
        <v>3</v>
      </c>
      <c r="E4898" s="20" t="str">
        <f>VLOOKUP(A4898,英雄数据表!A:C,3,0)</f>
        <v>邪能斩斧</v>
      </c>
      <c r="F4898" s="20">
        <f t="shared" si="324"/>
        <v>35046</v>
      </c>
      <c r="G4898" s="20">
        <f t="shared" si="325"/>
        <v>35046</v>
      </c>
      <c r="H4898" s="21" t="str">
        <f>VLOOKUP(B4898,属性中转表!A:F,6,FALSE)</f>
        <v>"hp":437400,"atk":12150</v>
      </c>
      <c r="I4898" s="20" t="str">
        <f>IF(VLOOKUP(B4898,属性中转表!A:G,7,FALSE)=0,"",VLOOKUP(VLOOKUP(B4898,属性中转表!A:G,7,FALSE),属性中转表!$K$2:$P$21,6,0))&amp;IF(VLOOKUP(B4898,属性中转表!A:G,7,FALSE)&gt;=50,VLOOKUP(A4898,英雄数据表!A:K,9,0),IF(VLOOKUP(B4898,属性中转表!A:G,7,FALSE)&gt;=25,VLOOKUP(A4898,英雄数据表!A:K,5,0),""))</f>
        <v>"atk":600,"hp":10000,"undpspro":200,"pvpdpspro":150,"pvpundpspro":150,"speed":10</v>
      </c>
      <c r="J4898" s="20" t="str">
        <f>IF(I4898="","",属性中转表!$I$1&amp;(IF(VLOOKUP(B4898,属性中转表!A:G,7,FALSE)=0,0,VLOOKUP(VLOOKUP(B4898,属性中转表!A:G,7,FALSE),属性中转表!$K$2:$P$21,4,0)))+IFERROR(VLOOKUP(A4898,英雄数据表!A:K,IF(武魂!B4898&gt;=50,10,IF(武魂!B4898&gt;=25,6)),0),0))</f>
        <v>,"dpspro":200</v>
      </c>
      <c r="K4898" s="32" t="str">
        <f t="shared" si="322"/>
        <v>"atk":600,"hp":10000,"undpspro":200,"pvpdpspro":150,"pvpundpspro":150,"speed":10,"dpspro":200</v>
      </c>
      <c r="L4898" s="20" t="str">
        <f>IF(B4898&gt;=50,VLOOKUP(A4898,英雄数据表!A:L,11,FALSE),IF(B4898&gt;=25,VLOOKUP(A4898,英雄数据表!A:L,7,0),""))</f>
        <v>"3504602004"</v>
      </c>
      <c r="M4898" s="20" t="str">
        <f>IFERROR(VLOOKUP(B4898,属性中转表!$K$2:$O$21,5,FALSE),"")</f>
        <v/>
      </c>
      <c r="N4898" s="20" t="str">
        <f>IF(B4898=25,VLOOKUP(A4898,英雄数据表!A:L,8,FALSE),IF(B4898=50,VLOOKUP(A4898,英雄数据表!A:L,12,0),""))</f>
        <v/>
      </c>
    </row>
    <row r="4899" spans="1:14" x14ac:dyDescent="0.3">
      <c r="A4899" s="20">
        <v>35046</v>
      </c>
      <c r="B4899" s="21">
        <f t="shared" si="323"/>
        <v>98</v>
      </c>
      <c r="C4899" s="21">
        <v>5</v>
      </c>
      <c r="D4899" s="21">
        <f>VLOOKUP(A4899,英雄数据表!A:D,4,0)</f>
        <v>3</v>
      </c>
      <c r="E4899" s="20" t="str">
        <f>VLOOKUP(A4899,英雄数据表!A:C,3,0)</f>
        <v>邪能斩斧</v>
      </c>
      <c r="F4899" s="20">
        <f t="shared" si="324"/>
        <v>35046</v>
      </c>
      <c r="G4899" s="20">
        <f t="shared" si="325"/>
        <v>35046</v>
      </c>
      <c r="H4899" s="21" t="str">
        <f>VLOOKUP(B4899,属性中转表!A:F,6,FALSE)</f>
        <v>"hp":442800,"atk":12300</v>
      </c>
      <c r="I4899" s="20" t="str">
        <f>IF(VLOOKUP(B4899,属性中转表!A:G,7,FALSE)=0,"",VLOOKUP(VLOOKUP(B4899,属性中转表!A:G,7,FALSE),属性中转表!$K$2:$P$21,6,0))&amp;IF(VLOOKUP(B4899,属性中转表!A:G,7,FALSE)&gt;=50,VLOOKUP(A4899,英雄数据表!A:K,9,0),IF(VLOOKUP(B4899,属性中转表!A:G,7,FALSE)&gt;=25,VLOOKUP(A4899,英雄数据表!A:K,5,0),""))</f>
        <v>"atk":600,"hp":10000,"undpspro":200,"pvpdpspro":150,"pvpundpspro":150,"speed":10</v>
      </c>
      <c r="J4899" s="20" t="str">
        <f>IF(I4899="","",属性中转表!$I$1&amp;(IF(VLOOKUP(B4899,属性中转表!A:G,7,FALSE)=0,0,VLOOKUP(VLOOKUP(B4899,属性中转表!A:G,7,FALSE),属性中转表!$K$2:$P$21,4,0)))+IFERROR(VLOOKUP(A4899,英雄数据表!A:K,IF(武魂!B4899&gt;=50,10,IF(武魂!B4899&gt;=25,6)),0),0))</f>
        <v>,"dpspro":200</v>
      </c>
      <c r="K4899" s="32" t="str">
        <f t="shared" ref="K4899:K5062" si="326">I4899&amp;J4899</f>
        <v>"atk":600,"hp":10000,"undpspro":200,"pvpdpspro":150,"pvpundpspro":150,"speed":10,"dpspro":200</v>
      </c>
      <c r="L4899" s="20" t="str">
        <f>IF(B4899&gt;=50,VLOOKUP(A4899,英雄数据表!A:L,11,FALSE),IF(B4899&gt;=25,VLOOKUP(A4899,英雄数据表!A:L,7,0),""))</f>
        <v>"3504602004"</v>
      </c>
      <c r="M4899" s="20" t="str">
        <f>IFERROR(VLOOKUP(B4899,属性中转表!$K$2:$O$21,5,FALSE),"")</f>
        <v/>
      </c>
      <c r="N4899" s="20" t="str">
        <f>IF(B4899=25,VLOOKUP(A4899,英雄数据表!A:L,8,FALSE),IF(B4899=50,VLOOKUP(A4899,英雄数据表!A:L,12,0),""))</f>
        <v/>
      </c>
    </row>
    <row r="4900" spans="1:14" x14ac:dyDescent="0.3">
      <c r="A4900" s="20">
        <v>35046</v>
      </c>
      <c r="B4900" s="21">
        <f t="shared" si="323"/>
        <v>99</v>
      </c>
      <c r="C4900" s="21">
        <v>5</v>
      </c>
      <c r="D4900" s="21">
        <f>VLOOKUP(A4900,英雄数据表!A:D,4,0)</f>
        <v>3</v>
      </c>
      <c r="E4900" s="20" t="str">
        <f>VLOOKUP(A4900,英雄数据表!A:C,3,0)</f>
        <v>邪能斩斧</v>
      </c>
      <c r="F4900" s="20">
        <f t="shared" si="324"/>
        <v>35046</v>
      </c>
      <c r="G4900" s="20">
        <f t="shared" si="325"/>
        <v>35046</v>
      </c>
      <c r="H4900" s="21" t="str">
        <f>VLOOKUP(B4900,属性中转表!A:F,6,FALSE)</f>
        <v>"hp":448200,"atk":12450</v>
      </c>
      <c r="I4900" s="20" t="str">
        <f>IF(VLOOKUP(B4900,属性中转表!A:G,7,FALSE)=0,"",VLOOKUP(VLOOKUP(B4900,属性中转表!A:G,7,FALSE),属性中转表!$K$2:$P$21,6,0))&amp;IF(VLOOKUP(B4900,属性中转表!A:G,7,FALSE)&gt;=50,VLOOKUP(A4900,英雄数据表!A:K,9,0),IF(VLOOKUP(B4900,属性中转表!A:G,7,FALSE)&gt;=25,VLOOKUP(A4900,英雄数据表!A:K,5,0),""))</f>
        <v>"atk":600,"hp":10000,"undpspro":200,"pvpdpspro":150,"pvpundpspro":150,"speed":10</v>
      </c>
      <c r="J4900" s="20" t="str">
        <f>IF(I4900="","",属性中转表!$I$1&amp;(IF(VLOOKUP(B4900,属性中转表!A:G,7,FALSE)=0,0,VLOOKUP(VLOOKUP(B4900,属性中转表!A:G,7,FALSE),属性中转表!$K$2:$P$21,4,0)))+IFERROR(VLOOKUP(A4900,英雄数据表!A:K,IF(武魂!B4900&gt;=50,10,IF(武魂!B4900&gt;=25,6)),0),0))</f>
        <v>,"dpspro":200</v>
      </c>
      <c r="K4900" s="32" t="str">
        <f t="shared" si="326"/>
        <v>"atk":600,"hp":10000,"undpspro":200,"pvpdpspro":150,"pvpundpspro":150,"speed":10,"dpspro":200</v>
      </c>
      <c r="L4900" s="20" t="str">
        <f>IF(B4900&gt;=50,VLOOKUP(A4900,英雄数据表!A:L,11,FALSE),IF(B4900&gt;=25,VLOOKUP(A4900,英雄数据表!A:L,7,0),""))</f>
        <v>"3504602004"</v>
      </c>
      <c r="M4900" s="20" t="str">
        <f>IFERROR(VLOOKUP(B4900,属性中转表!$K$2:$O$21,5,FALSE),"")</f>
        <v/>
      </c>
      <c r="N4900" s="20" t="str">
        <f>IF(B4900=25,VLOOKUP(A4900,英雄数据表!A:L,8,FALSE),IF(B4900=50,VLOOKUP(A4900,英雄数据表!A:L,12,0),""))</f>
        <v/>
      </c>
    </row>
    <row r="4901" spans="1:14" x14ac:dyDescent="0.3">
      <c r="A4901" s="20">
        <v>35046</v>
      </c>
      <c r="B4901" s="21">
        <f t="shared" si="323"/>
        <v>100</v>
      </c>
      <c r="C4901" s="21">
        <v>5</v>
      </c>
      <c r="D4901" s="21">
        <f>VLOOKUP(A4901,英雄数据表!A:D,4,0)</f>
        <v>3</v>
      </c>
      <c r="E4901" s="20" t="str">
        <f>VLOOKUP(A4901,英雄数据表!A:C,3,0)</f>
        <v>邪能斩斧</v>
      </c>
      <c r="F4901" s="20">
        <f t="shared" si="324"/>
        <v>35046</v>
      </c>
      <c r="G4901" s="20">
        <f t="shared" si="325"/>
        <v>35046</v>
      </c>
      <c r="H4901" s="21" t="str">
        <f>VLOOKUP(B4901,属性中转表!A:F,6,FALSE)</f>
        <v>"hp":453600,"atk":12600</v>
      </c>
      <c r="I4901" s="20" t="str">
        <f>IF(VLOOKUP(B4901,属性中转表!A:G,7,FALSE)=0,"",VLOOKUP(VLOOKUP(B4901,属性中转表!A:G,7,FALSE),属性中转表!$K$2:$P$21,6,0))&amp;IF(VLOOKUP(B4901,属性中转表!A:G,7,FALSE)&gt;=50,VLOOKUP(A4901,英雄数据表!A:K,9,0),IF(VLOOKUP(B4901,属性中转表!A:G,7,FALSE)&gt;=25,VLOOKUP(A4901,英雄数据表!A:K,5,0),""))</f>
        <v>"atk":900,"hp":15000,"undpspro":200,"pvpdpspro":150,"pvpundpspro":150,"speed":20</v>
      </c>
      <c r="J4901" s="20" t="str">
        <f>IF(I4901="","",属性中转表!$I$1&amp;(IF(VLOOKUP(B4901,属性中转表!A:G,7,FALSE)=0,0,VLOOKUP(VLOOKUP(B4901,属性中转表!A:G,7,FALSE),属性中转表!$K$2:$P$21,4,0)))+IFERROR(VLOOKUP(A4901,英雄数据表!A:K,IF(武魂!B4901&gt;=50,10,IF(武魂!B4901&gt;=25,6)),0),0))</f>
        <v>,"dpspro":200</v>
      </c>
      <c r="K4901" s="32" t="str">
        <f t="shared" si="326"/>
        <v>"atk":900,"hp":15000,"undpspro":200,"pvpdpspro":150,"pvpundpspro":150,"speed":20,"dpspro":200</v>
      </c>
      <c r="L4901" s="20" t="str">
        <f>IF(B4901&gt;=50,VLOOKUP(A4901,英雄数据表!A:L,11,FALSE),IF(B4901&gt;=25,VLOOKUP(A4901,英雄数据表!A:L,7,0),""))</f>
        <v>"3504602004"</v>
      </c>
      <c r="M4901" s="20" t="str">
        <f>IFERROR(VLOOKUP(B4901,属性中转表!$K$2:$O$21,5,FALSE),"")</f>
        <v>"speed":10,"atk":300,"hp":5000</v>
      </c>
      <c r="N4901" s="20" t="str">
        <f>IF(B4901=25,VLOOKUP(A4901,英雄数据表!A:L,8,FALSE),IF(B4901=50,VLOOKUP(A4901,英雄数据表!A:L,12,0),""))</f>
        <v/>
      </c>
    </row>
    <row r="4902" spans="1:14" x14ac:dyDescent="0.3">
      <c r="A4902" s="20">
        <v>35056</v>
      </c>
      <c r="B4902" s="21">
        <f t="shared" ref="B4902:B4965" si="327">IF(A4902=A4901,B4901+1,1)</f>
        <v>1</v>
      </c>
      <c r="C4902" s="21">
        <v>5</v>
      </c>
      <c r="D4902" s="21">
        <f>VLOOKUP(A4902,英雄数据表!A:D,4,0)</f>
        <v>3</v>
      </c>
      <c r="E4902" s="20" t="str">
        <f>VLOOKUP(A4902,英雄数据表!A:C,3,0)</f>
        <v>淬毒利刃</v>
      </c>
      <c r="F4902" s="20">
        <f t="shared" ref="F4902:F4965" si="328">A4902</f>
        <v>35056</v>
      </c>
      <c r="G4902" s="20">
        <f t="shared" ref="G4902:G4965" si="329">A4902</f>
        <v>35056</v>
      </c>
      <c r="H4902" s="21" t="str">
        <f>VLOOKUP(B4902,属性中转表!A:F,6,FALSE)</f>
        <v>"hp":5400,"atk":150</v>
      </c>
      <c r="I4902" s="20" t="str">
        <f>IF(VLOOKUP(B4902,属性中转表!A:G,7,FALSE)=0,"",VLOOKUP(VLOOKUP(B4902,属性中转表!A:G,7,FALSE),属性中转表!$K$2:$P$21,6,0))&amp;IF(VLOOKUP(B4902,属性中转表!A:G,7,FALSE)&gt;=50,VLOOKUP(A4902,英雄数据表!A:K,9,0),IF(VLOOKUP(B4902,属性中转表!A:G,7,FALSE)&gt;=25,VLOOKUP(A4902,英雄数据表!A:K,5,0),""))</f>
        <v/>
      </c>
      <c r="J4902" s="20" t="str">
        <f>IF(I4902="","",属性中转表!$I$1&amp;(IF(VLOOKUP(B4902,属性中转表!A:G,7,FALSE)=0,0,VLOOKUP(VLOOKUP(B4902,属性中转表!A:G,7,FALSE),属性中转表!$K$2:$P$21,4,0)))+IFERROR(VLOOKUP(A4902,英雄数据表!A:K,IF(武魂!B4902&gt;=50,10,IF(武魂!B4902&gt;=25,6)),0),0))</f>
        <v/>
      </c>
      <c r="K4902" s="32" t="str">
        <f t="shared" ref="K4902:K4965" si="330">I4902&amp;J4902</f>
        <v/>
      </c>
      <c r="L4902" s="20" t="str">
        <f>IF(B4902&gt;=50,VLOOKUP(A4902,英雄数据表!A:L,11,FALSE),IF(B4902&gt;=25,VLOOKUP(A4902,英雄数据表!A:L,7,0),""))</f>
        <v/>
      </c>
      <c r="M4902" s="20" t="str">
        <f>IFERROR(VLOOKUP(B4902,属性中转表!$K$2:$O$21,5,FALSE),"")</f>
        <v/>
      </c>
      <c r="N4902" s="20" t="str">
        <f>IF(B4902=25,VLOOKUP(A4902,英雄数据表!A:L,8,FALSE),IF(B4902=50,VLOOKUP(A4902,英雄数据表!A:L,12,0),""))</f>
        <v/>
      </c>
    </row>
    <row r="4903" spans="1:14" x14ac:dyDescent="0.3">
      <c r="A4903" s="20">
        <v>35056</v>
      </c>
      <c r="B4903" s="21">
        <f t="shared" si="327"/>
        <v>2</v>
      </c>
      <c r="C4903" s="21">
        <v>5</v>
      </c>
      <c r="D4903" s="21">
        <f>VLOOKUP(A4903,英雄数据表!A:D,4,0)</f>
        <v>3</v>
      </c>
      <c r="E4903" s="20" t="str">
        <f>VLOOKUP(A4903,英雄数据表!A:C,3,0)</f>
        <v>淬毒利刃</v>
      </c>
      <c r="F4903" s="20">
        <f t="shared" si="328"/>
        <v>35056</v>
      </c>
      <c r="G4903" s="20">
        <f t="shared" si="329"/>
        <v>35056</v>
      </c>
      <c r="H4903" s="21" t="str">
        <f>VLOOKUP(B4903,属性中转表!A:F,6,FALSE)</f>
        <v>"hp":7200,"atk":200</v>
      </c>
      <c r="I4903" s="20" t="str">
        <f>IF(VLOOKUP(B4903,属性中转表!A:G,7,FALSE)=0,"",VLOOKUP(VLOOKUP(B4903,属性中转表!A:G,7,FALSE),属性中转表!$K$2:$P$21,6,0))&amp;IF(VLOOKUP(B4903,属性中转表!A:G,7,FALSE)&gt;=50,VLOOKUP(A4903,英雄数据表!A:K,9,0),IF(VLOOKUP(B4903,属性中转表!A:G,7,FALSE)&gt;=25,VLOOKUP(A4903,英雄数据表!A:K,5,0),""))</f>
        <v/>
      </c>
      <c r="J4903" s="20" t="str">
        <f>IF(I4903="","",属性中转表!$I$1&amp;(IF(VLOOKUP(B4903,属性中转表!A:G,7,FALSE)=0,0,VLOOKUP(VLOOKUP(B4903,属性中转表!A:G,7,FALSE),属性中转表!$K$2:$P$21,4,0)))+IFERROR(VLOOKUP(A4903,英雄数据表!A:K,IF(武魂!B4903&gt;=50,10,IF(武魂!B4903&gt;=25,6)),0),0))</f>
        <v/>
      </c>
      <c r="K4903" s="32" t="str">
        <f t="shared" si="330"/>
        <v/>
      </c>
      <c r="L4903" s="20" t="str">
        <f>IF(B4903&gt;=50,VLOOKUP(A4903,英雄数据表!A:L,11,FALSE),IF(B4903&gt;=25,VLOOKUP(A4903,英雄数据表!A:L,7,0),""))</f>
        <v/>
      </c>
      <c r="M4903" s="20" t="str">
        <f>IFERROR(VLOOKUP(B4903,属性中转表!$K$2:$O$21,5,FALSE),"")</f>
        <v/>
      </c>
      <c r="N4903" s="20" t="str">
        <f>IF(B4903=25,VLOOKUP(A4903,英雄数据表!A:L,8,FALSE),IF(B4903=50,VLOOKUP(A4903,英雄数据表!A:L,12,0),""))</f>
        <v/>
      </c>
    </row>
    <row r="4904" spans="1:14" x14ac:dyDescent="0.3">
      <c r="A4904" s="20">
        <v>35056</v>
      </c>
      <c r="B4904" s="21">
        <f t="shared" si="327"/>
        <v>3</v>
      </c>
      <c r="C4904" s="21">
        <v>5</v>
      </c>
      <c r="D4904" s="21">
        <f>VLOOKUP(A4904,英雄数据表!A:D,4,0)</f>
        <v>3</v>
      </c>
      <c r="E4904" s="20" t="str">
        <f>VLOOKUP(A4904,英雄数据表!A:C,3,0)</f>
        <v>淬毒利刃</v>
      </c>
      <c r="F4904" s="20">
        <f t="shared" si="328"/>
        <v>35056</v>
      </c>
      <c r="G4904" s="20">
        <f t="shared" si="329"/>
        <v>35056</v>
      </c>
      <c r="H4904" s="21" t="str">
        <f>VLOOKUP(B4904,属性中转表!A:F,6,FALSE)</f>
        <v>"hp":9000,"atk":250</v>
      </c>
      <c r="I4904" s="20" t="str">
        <f>IF(VLOOKUP(B4904,属性中转表!A:G,7,FALSE)=0,"",VLOOKUP(VLOOKUP(B4904,属性中转表!A:G,7,FALSE),属性中转表!$K$2:$P$21,6,0))&amp;IF(VLOOKUP(B4904,属性中转表!A:G,7,FALSE)&gt;=50,VLOOKUP(A4904,英雄数据表!A:K,9,0),IF(VLOOKUP(B4904,属性中转表!A:G,7,FALSE)&gt;=25,VLOOKUP(A4904,英雄数据表!A:K,5,0),""))</f>
        <v/>
      </c>
      <c r="J4904" s="20" t="str">
        <f>IF(I4904="","",属性中转表!$I$1&amp;(IF(VLOOKUP(B4904,属性中转表!A:G,7,FALSE)=0,0,VLOOKUP(VLOOKUP(B4904,属性中转表!A:G,7,FALSE),属性中转表!$K$2:$P$21,4,0)))+IFERROR(VLOOKUP(A4904,英雄数据表!A:K,IF(武魂!B4904&gt;=50,10,IF(武魂!B4904&gt;=25,6)),0),0))</f>
        <v/>
      </c>
      <c r="K4904" s="32" t="str">
        <f t="shared" si="330"/>
        <v/>
      </c>
      <c r="L4904" s="20" t="str">
        <f>IF(B4904&gt;=50,VLOOKUP(A4904,英雄数据表!A:L,11,FALSE),IF(B4904&gt;=25,VLOOKUP(A4904,英雄数据表!A:L,7,0),""))</f>
        <v/>
      </c>
      <c r="M4904" s="20" t="str">
        <f>IFERROR(VLOOKUP(B4904,属性中转表!$K$2:$O$21,5,FALSE),"")</f>
        <v/>
      </c>
      <c r="N4904" s="20" t="str">
        <f>IF(B4904=25,VLOOKUP(A4904,英雄数据表!A:L,8,FALSE),IF(B4904=50,VLOOKUP(A4904,英雄数据表!A:L,12,0),""))</f>
        <v/>
      </c>
    </row>
    <row r="4905" spans="1:14" x14ac:dyDescent="0.3">
      <c r="A4905" s="20">
        <v>35056</v>
      </c>
      <c r="B4905" s="21">
        <f t="shared" si="327"/>
        <v>4</v>
      </c>
      <c r="C4905" s="21">
        <v>5</v>
      </c>
      <c r="D4905" s="21">
        <f>VLOOKUP(A4905,英雄数据表!A:D,4,0)</f>
        <v>3</v>
      </c>
      <c r="E4905" s="20" t="str">
        <f>VLOOKUP(A4905,英雄数据表!A:C,3,0)</f>
        <v>淬毒利刃</v>
      </c>
      <c r="F4905" s="20">
        <f t="shared" si="328"/>
        <v>35056</v>
      </c>
      <c r="G4905" s="20">
        <f t="shared" si="329"/>
        <v>35056</v>
      </c>
      <c r="H4905" s="21" t="str">
        <f>VLOOKUP(B4905,属性中转表!A:F,6,FALSE)</f>
        <v>"hp":10800,"atk":300</v>
      </c>
      <c r="I4905" s="20" t="str">
        <f>IF(VLOOKUP(B4905,属性中转表!A:G,7,FALSE)=0,"",VLOOKUP(VLOOKUP(B4905,属性中转表!A:G,7,FALSE),属性中转表!$K$2:$P$21,6,0))&amp;IF(VLOOKUP(B4905,属性中转表!A:G,7,FALSE)&gt;=50,VLOOKUP(A4905,英雄数据表!A:K,9,0),IF(VLOOKUP(B4905,属性中转表!A:G,7,FALSE)&gt;=25,VLOOKUP(A4905,英雄数据表!A:K,5,0),""))</f>
        <v/>
      </c>
      <c r="J4905" s="20" t="str">
        <f>IF(I4905="","",属性中转表!$I$1&amp;(IF(VLOOKUP(B4905,属性中转表!A:G,7,FALSE)=0,0,VLOOKUP(VLOOKUP(B4905,属性中转表!A:G,7,FALSE),属性中转表!$K$2:$P$21,4,0)))+IFERROR(VLOOKUP(A4905,英雄数据表!A:K,IF(武魂!B4905&gt;=50,10,IF(武魂!B4905&gt;=25,6)),0),0))</f>
        <v/>
      </c>
      <c r="K4905" s="32" t="str">
        <f t="shared" si="330"/>
        <v/>
      </c>
      <c r="L4905" s="20" t="str">
        <f>IF(B4905&gt;=50,VLOOKUP(A4905,英雄数据表!A:L,11,FALSE),IF(B4905&gt;=25,VLOOKUP(A4905,英雄数据表!A:L,7,0),""))</f>
        <v/>
      </c>
      <c r="M4905" s="20" t="str">
        <f>IFERROR(VLOOKUP(B4905,属性中转表!$K$2:$O$21,5,FALSE),"")</f>
        <v/>
      </c>
      <c r="N4905" s="20" t="str">
        <f>IF(B4905=25,VLOOKUP(A4905,英雄数据表!A:L,8,FALSE),IF(B4905=50,VLOOKUP(A4905,英雄数据表!A:L,12,0),""))</f>
        <v/>
      </c>
    </row>
    <row r="4906" spans="1:14" x14ac:dyDescent="0.3">
      <c r="A4906" s="20">
        <v>35056</v>
      </c>
      <c r="B4906" s="21">
        <f t="shared" si="327"/>
        <v>5</v>
      </c>
      <c r="C4906" s="21">
        <v>5</v>
      </c>
      <c r="D4906" s="21">
        <f>VLOOKUP(A4906,英雄数据表!A:D,4,0)</f>
        <v>3</v>
      </c>
      <c r="E4906" s="20" t="str">
        <f>VLOOKUP(A4906,英雄数据表!A:C,3,0)</f>
        <v>淬毒利刃</v>
      </c>
      <c r="F4906" s="20">
        <f t="shared" si="328"/>
        <v>35056</v>
      </c>
      <c r="G4906" s="20">
        <f t="shared" si="329"/>
        <v>35056</v>
      </c>
      <c r="H4906" s="21" t="str">
        <f>VLOOKUP(B4906,属性中转表!A:F,6,FALSE)</f>
        <v>"hp":12600,"atk":350</v>
      </c>
      <c r="I4906" s="20" t="str">
        <f>IF(VLOOKUP(B4906,属性中转表!A:G,7,FALSE)=0,"",VLOOKUP(VLOOKUP(B4906,属性中转表!A:G,7,FALSE),属性中转表!$K$2:$P$21,6,0))&amp;IF(VLOOKUP(B4906,属性中转表!A:G,7,FALSE)&gt;=50,VLOOKUP(A4906,英雄数据表!A:K,9,0),IF(VLOOKUP(B4906,属性中转表!A:G,7,FALSE)&gt;=25,VLOOKUP(A4906,英雄数据表!A:K,5,0),""))</f>
        <v>"atk":300</v>
      </c>
      <c r="J4906" s="20" t="str">
        <f>IF(I4906="","",属性中转表!$I$1&amp;(IF(VLOOKUP(B4906,属性中转表!A:G,7,FALSE)=0,0,VLOOKUP(VLOOKUP(B4906,属性中转表!A:G,7,FALSE),属性中转表!$K$2:$P$21,4,0)))+IFERROR(VLOOKUP(A4906,英雄数据表!A:K,IF(武魂!B4906&gt;=50,10,IF(武魂!B4906&gt;=25,6)),0),0))</f>
        <v>,"dpspro":0</v>
      </c>
      <c r="K4906" s="32" t="str">
        <f t="shared" si="330"/>
        <v>"atk":300,"dpspro":0</v>
      </c>
      <c r="L4906" s="20" t="str">
        <f>IF(B4906&gt;=50,VLOOKUP(A4906,英雄数据表!A:L,11,FALSE),IF(B4906&gt;=25,VLOOKUP(A4906,英雄数据表!A:L,7,0),""))</f>
        <v/>
      </c>
      <c r="M4906" s="20" t="str">
        <f>IFERROR(VLOOKUP(B4906,属性中转表!$K$2:$O$21,5,FALSE),"")</f>
        <v>"atk":300</v>
      </c>
      <c r="N4906" s="20" t="str">
        <f>IF(B4906=25,VLOOKUP(A4906,英雄数据表!A:L,8,FALSE),IF(B4906=50,VLOOKUP(A4906,英雄数据表!A:L,12,0),""))</f>
        <v/>
      </c>
    </row>
    <row r="4907" spans="1:14" x14ac:dyDescent="0.3">
      <c r="A4907" s="20">
        <v>35056</v>
      </c>
      <c r="B4907" s="21">
        <f t="shared" si="327"/>
        <v>6</v>
      </c>
      <c r="C4907" s="21">
        <v>5</v>
      </c>
      <c r="D4907" s="21">
        <f>VLOOKUP(A4907,英雄数据表!A:D,4,0)</f>
        <v>3</v>
      </c>
      <c r="E4907" s="20" t="str">
        <f>VLOOKUP(A4907,英雄数据表!A:C,3,0)</f>
        <v>淬毒利刃</v>
      </c>
      <c r="F4907" s="20">
        <f t="shared" si="328"/>
        <v>35056</v>
      </c>
      <c r="G4907" s="20">
        <f t="shared" si="329"/>
        <v>35056</v>
      </c>
      <c r="H4907" s="21" t="str">
        <f>VLOOKUP(B4907,属性中转表!A:F,6,FALSE)</f>
        <v>"hp":14400,"atk":400</v>
      </c>
      <c r="I4907" s="20" t="str">
        <f>IF(VLOOKUP(B4907,属性中转表!A:G,7,FALSE)=0,"",VLOOKUP(VLOOKUP(B4907,属性中转表!A:G,7,FALSE),属性中转表!$K$2:$P$21,6,0))&amp;IF(VLOOKUP(B4907,属性中转表!A:G,7,FALSE)&gt;=50,VLOOKUP(A4907,英雄数据表!A:K,9,0),IF(VLOOKUP(B4907,属性中转表!A:G,7,FALSE)&gt;=25,VLOOKUP(A4907,英雄数据表!A:K,5,0),""))</f>
        <v>"atk":300</v>
      </c>
      <c r="J4907" s="20" t="str">
        <f>IF(I4907="","",属性中转表!$I$1&amp;(IF(VLOOKUP(B4907,属性中转表!A:G,7,FALSE)=0,0,VLOOKUP(VLOOKUP(B4907,属性中转表!A:G,7,FALSE),属性中转表!$K$2:$P$21,4,0)))+IFERROR(VLOOKUP(A4907,英雄数据表!A:K,IF(武魂!B4907&gt;=50,10,IF(武魂!B4907&gt;=25,6)),0),0))</f>
        <v>,"dpspro":0</v>
      </c>
      <c r="K4907" s="32" t="str">
        <f t="shared" si="330"/>
        <v>"atk":300,"dpspro":0</v>
      </c>
      <c r="L4907" s="20" t="str">
        <f>IF(B4907&gt;=50,VLOOKUP(A4907,英雄数据表!A:L,11,FALSE),IF(B4907&gt;=25,VLOOKUP(A4907,英雄数据表!A:L,7,0),""))</f>
        <v/>
      </c>
      <c r="M4907" s="20" t="str">
        <f>IFERROR(VLOOKUP(B4907,属性中转表!$K$2:$O$21,5,FALSE),"")</f>
        <v/>
      </c>
      <c r="N4907" s="20" t="str">
        <f>IF(B4907=25,VLOOKUP(A4907,英雄数据表!A:L,8,FALSE),IF(B4907=50,VLOOKUP(A4907,英雄数据表!A:L,12,0),""))</f>
        <v/>
      </c>
    </row>
    <row r="4908" spans="1:14" x14ac:dyDescent="0.3">
      <c r="A4908" s="20">
        <v>35056</v>
      </c>
      <c r="B4908" s="21">
        <f t="shared" si="327"/>
        <v>7</v>
      </c>
      <c r="C4908" s="21">
        <v>5</v>
      </c>
      <c r="D4908" s="21">
        <f>VLOOKUP(A4908,英雄数据表!A:D,4,0)</f>
        <v>3</v>
      </c>
      <c r="E4908" s="20" t="str">
        <f>VLOOKUP(A4908,英雄数据表!A:C,3,0)</f>
        <v>淬毒利刃</v>
      </c>
      <c r="F4908" s="20">
        <f t="shared" si="328"/>
        <v>35056</v>
      </c>
      <c r="G4908" s="20">
        <f t="shared" si="329"/>
        <v>35056</v>
      </c>
      <c r="H4908" s="21" t="str">
        <f>VLOOKUP(B4908,属性中转表!A:F,6,FALSE)</f>
        <v>"hp":16200,"atk":450</v>
      </c>
      <c r="I4908" s="20" t="str">
        <f>IF(VLOOKUP(B4908,属性中转表!A:G,7,FALSE)=0,"",VLOOKUP(VLOOKUP(B4908,属性中转表!A:G,7,FALSE),属性中转表!$K$2:$P$21,6,0))&amp;IF(VLOOKUP(B4908,属性中转表!A:G,7,FALSE)&gt;=50,VLOOKUP(A4908,英雄数据表!A:K,9,0),IF(VLOOKUP(B4908,属性中转表!A:G,7,FALSE)&gt;=25,VLOOKUP(A4908,英雄数据表!A:K,5,0),""))</f>
        <v>"atk":300</v>
      </c>
      <c r="J4908" s="20" t="str">
        <f>IF(I4908="","",属性中转表!$I$1&amp;(IF(VLOOKUP(B4908,属性中转表!A:G,7,FALSE)=0,0,VLOOKUP(VLOOKUP(B4908,属性中转表!A:G,7,FALSE),属性中转表!$K$2:$P$21,4,0)))+IFERROR(VLOOKUP(A4908,英雄数据表!A:K,IF(武魂!B4908&gt;=50,10,IF(武魂!B4908&gt;=25,6)),0),0))</f>
        <v>,"dpspro":0</v>
      </c>
      <c r="K4908" s="32" t="str">
        <f t="shared" si="330"/>
        <v>"atk":300,"dpspro":0</v>
      </c>
      <c r="L4908" s="20" t="str">
        <f>IF(B4908&gt;=50,VLOOKUP(A4908,英雄数据表!A:L,11,FALSE),IF(B4908&gt;=25,VLOOKUP(A4908,英雄数据表!A:L,7,0),""))</f>
        <v/>
      </c>
      <c r="M4908" s="20" t="str">
        <f>IFERROR(VLOOKUP(B4908,属性中转表!$K$2:$O$21,5,FALSE),"")</f>
        <v/>
      </c>
      <c r="N4908" s="20" t="str">
        <f>IF(B4908=25,VLOOKUP(A4908,英雄数据表!A:L,8,FALSE),IF(B4908=50,VLOOKUP(A4908,英雄数据表!A:L,12,0),""))</f>
        <v/>
      </c>
    </row>
    <row r="4909" spans="1:14" x14ac:dyDescent="0.3">
      <c r="A4909" s="20">
        <v>35056</v>
      </c>
      <c r="B4909" s="21">
        <f t="shared" si="327"/>
        <v>8</v>
      </c>
      <c r="C4909" s="21">
        <v>5</v>
      </c>
      <c r="D4909" s="21">
        <f>VLOOKUP(A4909,英雄数据表!A:D,4,0)</f>
        <v>3</v>
      </c>
      <c r="E4909" s="20" t="str">
        <f>VLOOKUP(A4909,英雄数据表!A:C,3,0)</f>
        <v>淬毒利刃</v>
      </c>
      <c r="F4909" s="20">
        <f t="shared" si="328"/>
        <v>35056</v>
      </c>
      <c r="G4909" s="20">
        <f t="shared" si="329"/>
        <v>35056</v>
      </c>
      <c r="H4909" s="21" t="str">
        <f>VLOOKUP(B4909,属性中转表!A:F,6,FALSE)</f>
        <v>"hp":18000,"atk":500</v>
      </c>
      <c r="I4909" s="20" t="str">
        <f>IF(VLOOKUP(B4909,属性中转表!A:G,7,FALSE)=0,"",VLOOKUP(VLOOKUP(B4909,属性中转表!A:G,7,FALSE),属性中转表!$K$2:$P$21,6,0))&amp;IF(VLOOKUP(B4909,属性中转表!A:G,7,FALSE)&gt;=50,VLOOKUP(A4909,英雄数据表!A:K,9,0),IF(VLOOKUP(B4909,属性中转表!A:G,7,FALSE)&gt;=25,VLOOKUP(A4909,英雄数据表!A:K,5,0),""))</f>
        <v>"atk":300</v>
      </c>
      <c r="J4909" s="20" t="str">
        <f>IF(I4909="","",属性中转表!$I$1&amp;(IF(VLOOKUP(B4909,属性中转表!A:G,7,FALSE)=0,0,VLOOKUP(VLOOKUP(B4909,属性中转表!A:G,7,FALSE),属性中转表!$K$2:$P$21,4,0)))+IFERROR(VLOOKUP(A4909,英雄数据表!A:K,IF(武魂!B4909&gt;=50,10,IF(武魂!B4909&gt;=25,6)),0),0))</f>
        <v>,"dpspro":0</v>
      </c>
      <c r="K4909" s="32" t="str">
        <f t="shared" si="330"/>
        <v>"atk":300,"dpspro":0</v>
      </c>
      <c r="L4909" s="20" t="str">
        <f>IF(B4909&gt;=50,VLOOKUP(A4909,英雄数据表!A:L,11,FALSE),IF(B4909&gt;=25,VLOOKUP(A4909,英雄数据表!A:L,7,0),""))</f>
        <v/>
      </c>
      <c r="M4909" s="20" t="str">
        <f>IFERROR(VLOOKUP(B4909,属性中转表!$K$2:$O$21,5,FALSE),"")</f>
        <v/>
      </c>
      <c r="N4909" s="20" t="str">
        <f>IF(B4909=25,VLOOKUP(A4909,英雄数据表!A:L,8,FALSE),IF(B4909=50,VLOOKUP(A4909,英雄数据表!A:L,12,0),""))</f>
        <v/>
      </c>
    </row>
    <row r="4910" spans="1:14" x14ac:dyDescent="0.3">
      <c r="A4910" s="20">
        <v>35056</v>
      </c>
      <c r="B4910" s="21">
        <f t="shared" si="327"/>
        <v>9</v>
      </c>
      <c r="C4910" s="21">
        <v>5</v>
      </c>
      <c r="D4910" s="21">
        <f>VLOOKUP(A4910,英雄数据表!A:D,4,0)</f>
        <v>3</v>
      </c>
      <c r="E4910" s="20" t="str">
        <f>VLOOKUP(A4910,英雄数据表!A:C,3,0)</f>
        <v>淬毒利刃</v>
      </c>
      <c r="F4910" s="20">
        <f t="shared" si="328"/>
        <v>35056</v>
      </c>
      <c r="G4910" s="20">
        <f t="shared" si="329"/>
        <v>35056</v>
      </c>
      <c r="H4910" s="21" t="str">
        <f>VLOOKUP(B4910,属性中转表!A:F,6,FALSE)</f>
        <v>"hp":19800,"atk":550</v>
      </c>
      <c r="I4910" s="20" t="str">
        <f>IF(VLOOKUP(B4910,属性中转表!A:G,7,FALSE)=0,"",VLOOKUP(VLOOKUP(B4910,属性中转表!A:G,7,FALSE),属性中转表!$K$2:$P$21,6,0))&amp;IF(VLOOKUP(B4910,属性中转表!A:G,7,FALSE)&gt;=50,VLOOKUP(A4910,英雄数据表!A:K,9,0),IF(VLOOKUP(B4910,属性中转表!A:G,7,FALSE)&gt;=25,VLOOKUP(A4910,英雄数据表!A:K,5,0),""))</f>
        <v>"atk":300</v>
      </c>
      <c r="J4910" s="20" t="str">
        <f>IF(I4910="","",属性中转表!$I$1&amp;(IF(VLOOKUP(B4910,属性中转表!A:G,7,FALSE)=0,0,VLOOKUP(VLOOKUP(B4910,属性中转表!A:G,7,FALSE),属性中转表!$K$2:$P$21,4,0)))+IFERROR(VLOOKUP(A4910,英雄数据表!A:K,IF(武魂!B4910&gt;=50,10,IF(武魂!B4910&gt;=25,6)),0),0))</f>
        <v>,"dpspro":0</v>
      </c>
      <c r="K4910" s="32" t="str">
        <f t="shared" si="330"/>
        <v>"atk":300,"dpspro":0</v>
      </c>
      <c r="L4910" s="20" t="str">
        <f>IF(B4910&gt;=50,VLOOKUP(A4910,英雄数据表!A:L,11,FALSE),IF(B4910&gt;=25,VLOOKUP(A4910,英雄数据表!A:L,7,0),""))</f>
        <v/>
      </c>
      <c r="M4910" s="20" t="str">
        <f>IFERROR(VLOOKUP(B4910,属性中转表!$K$2:$O$21,5,FALSE),"")</f>
        <v/>
      </c>
      <c r="N4910" s="20" t="str">
        <f>IF(B4910=25,VLOOKUP(A4910,英雄数据表!A:L,8,FALSE),IF(B4910=50,VLOOKUP(A4910,英雄数据表!A:L,12,0),""))</f>
        <v/>
      </c>
    </row>
    <row r="4911" spans="1:14" x14ac:dyDescent="0.3">
      <c r="A4911" s="20">
        <v>35056</v>
      </c>
      <c r="B4911" s="21">
        <f t="shared" si="327"/>
        <v>10</v>
      </c>
      <c r="C4911" s="21">
        <v>5</v>
      </c>
      <c r="D4911" s="21">
        <f>VLOOKUP(A4911,英雄数据表!A:D,4,0)</f>
        <v>3</v>
      </c>
      <c r="E4911" s="20" t="str">
        <f>VLOOKUP(A4911,英雄数据表!A:C,3,0)</f>
        <v>淬毒利刃</v>
      </c>
      <c r="F4911" s="20">
        <f t="shared" si="328"/>
        <v>35056</v>
      </c>
      <c r="G4911" s="20">
        <f t="shared" si="329"/>
        <v>35056</v>
      </c>
      <c r="H4911" s="21" t="str">
        <f>VLOOKUP(B4911,属性中转表!A:F,6,FALSE)</f>
        <v>"hp":21600,"atk":600</v>
      </c>
      <c r="I4911" s="20" t="str">
        <f>IF(VLOOKUP(B4911,属性中转表!A:G,7,FALSE)=0,"",VLOOKUP(VLOOKUP(B4911,属性中转表!A:G,7,FALSE),属性中转表!$K$2:$P$21,6,0))&amp;IF(VLOOKUP(B4911,属性中转表!A:G,7,FALSE)&gt;=50,VLOOKUP(A4911,英雄数据表!A:K,9,0),IF(VLOOKUP(B4911,属性中转表!A:G,7,FALSE)&gt;=25,VLOOKUP(A4911,英雄数据表!A:K,5,0),""))</f>
        <v>"atk":300,"hp":5000</v>
      </c>
      <c r="J4911" s="20" t="str">
        <f>IF(I4911="","",属性中转表!$I$1&amp;(IF(VLOOKUP(B4911,属性中转表!A:G,7,FALSE)=0,0,VLOOKUP(VLOOKUP(B4911,属性中转表!A:G,7,FALSE),属性中转表!$K$2:$P$21,4,0)))+IFERROR(VLOOKUP(A4911,英雄数据表!A:K,IF(武魂!B4911&gt;=50,10,IF(武魂!B4911&gt;=25,6)),0),0))</f>
        <v>,"dpspro":0</v>
      </c>
      <c r="K4911" s="32" t="str">
        <f t="shared" si="330"/>
        <v>"atk":300,"hp":5000,"dpspro":0</v>
      </c>
      <c r="L4911" s="20" t="str">
        <f>IF(B4911&gt;=50,VLOOKUP(A4911,英雄数据表!A:L,11,FALSE),IF(B4911&gt;=25,VLOOKUP(A4911,英雄数据表!A:L,7,0),""))</f>
        <v/>
      </c>
      <c r="M4911" s="20" t="str">
        <f>IFERROR(VLOOKUP(B4911,属性中转表!$K$2:$O$21,5,FALSE),"")</f>
        <v>"hp":5000</v>
      </c>
      <c r="N4911" s="20" t="str">
        <f>IF(B4911=25,VLOOKUP(A4911,英雄数据表!A:L,8,FALSE),IF(B4911=50,VLOOKUP(A4911,英雄数据表!A:L,12,0),""))</f>
        <v/>
      </c>
    </row>
    <row r="4912" spans="1:14" x14ac:dyDescent="0.3">
      <c r="A4912" s="20">
        <v>35056</v>
      </c>
      <c r="B4912" s="21">
        <f t="shared" si="327"/>
        <v>11</v>
      </c>
      <c r="C4912" s="21">
        <v>5</v>
      </c>
      <c r="D4912" s="21">
        <f>VLOOKUP(A4912,英雄数据表!A:D,4,0)</f>
        <v>3</v>
      </c>
      <c r="E4912" s="20" t="str">
        <f>VLOOKUP(A4912,英雄数据表!A:C,3,0)</f>
        <v>淬毒利刃</v>
      </c>
      <c r="F4912" s="20">
        <f t="shared" si="328"/>
        <v>35056</v>
      </c>
      <c r="G4912" s="20">
        <f t="shared" si="329"/>
        <v>35056</v>
      </c>
      <c r="H4912" s="21" t="str">
        <f>VLOOKUP(B4912,属性中转表!A:F,6,FALSE)</f>
        <v>"hp":24300,"atk":675</v>
      </c>
      <c r="I4912" s="20" t="str">
        <f>IF(VLOOKUP(B4912,属性中转表!A:G,7,FALSE)=0,"",VLOOKUP(VLOOKUP(B4912,属性中转表!A:G,7,FALSE),属性中转表!$K$2:$P$21,6,0))&amp;IF(VLOOKUP(B4912,属性中转表!A:G,7,FALSE)&gt;=50,VLOOKUP(A4912,英雄数据表!A:K,9,0),IF(VLOOKUP(B4912,属性中转表!A:G,7,FALSE)&gt;=25,VLOOKUP(A4912,英雄数据表!A:K,5,0),""))</f>
        <v>"atk":300,"hp":5000</v>
      </c>
      <c r="J4912" s="20" t="str">
        <f>IF(I4912="","",属性中转表!$I$1&amp;(IF(VLOOKUP(B4912,属性中转表!A:G,7,FALSE)=0,0,VLOOKUP(VLOOKUP(B4912,属性中转表!A:G,7,FALSE),属性中转表!$K$2:$P$21,4,0)))+IFERROR(VLOOKUP(A4912,英雄数据表!A:K,IF(武魂!B4912&gt;=50,10,IF(武魂!B4912&gt;=25,6)),0),0))</f>
        <v>,"dpspro":0</v>
      </c>
      <c r="K4912" s="32" t="str">
        <f t="shared" si="330"/>
        <v>"atk":300,"hp":5000,"dpspro":0</v>
      </c>
      <c r="L4912" s="20" t="str">
        <f>IF(B4912&gt;=50,VLOOKUP(A4912,英雄数据表!A:L,11,FALSE),IF(B4912&gt;=25,VLOOKUP(A4912,英雄数据表!A:L,7,0),""))</f>
        <v/>
      </c>
      <c r="M4912" s="20" t="str">
        <f>IFERROR(VLOOKUP(B4912,属性中转表!$K$2:$O$21,5,FALSE),"")</f>
        <v/>
      </c>
      <c r="N4912" s="20" t="str">
        <f>IF(B4912=25,VLOOKUP(A4912,英雄数据表!A:L,8,FALSE),IF(B4912=50,VLOOKUP(A4912,英雄数据表!A:L,12,0),""))</f>
        <v/>
      </c>
    </row>
    <row r="4913" spans="1:14" x14ac:dyDescent="0.3">
      <c r="A4913" s="20">
        <v>35056</v>
      </c>
      <c r="B4913" s="21">
        <f t="shared" si="327"/>
        <v>12</v>
      </c>
      <c r="C4913" s="21">
        <v>5</v>
      </c>
      <c r="D4913" s="21">
        <f>VLOOKUP(A4913,英雄数据表!A:D,4,0)</f>
        <v>3</v>
      </c>
      <c r="E4913" s="20" t="str">
        <f>VLOOKUP(A4913,英雄数据表!A:C,3,0)</f>
        <v>淬毒利刃</v>
      </c>
      <c r="F4913" s="20">
        <f t="shared" si="328"/>
        <v>35056</v>
      </c>
      <c r="G4913" s="20">
        <f t="shared" si="329"/>
        <v>35056</v>
      </c>
      <c r="H4913" s="21" t="str">
        <f>VLOOKUP(B4913,属性中转表!A:F,6,FALSE)</f>
        <v>"hp":27000,"atk":750</v>
      </c>
      <c r="I4913" s="20" t="str">
        <f>IF(VLOOKUP(B4913,属性中转表!A:G,7,FALSE)=0,"",VLOOKUP(VLOOKUP(B4913,属性中转表!A:G,7,FALSE),属性中转表!$K$2:$P$21,6,0))&amp;IF(VLOOKUP(B4913,属性中转表!A:G,7,FALSE)&gt;=50,VLOOKUP(A4913,英雄数据表!A:K,9,0),IF(VLOOKUP(B4913,属性中转表!A:G,7,FALSE)&gt;=25,VLOOKUP(A4913,英雄数据表!A:K,5,0),""))</f>
        <v>"atk":300,"hp":5000</v>
      </c>
      <c r="J4913" s="20" t="str">
        <f>IF(I4913="","",属性中转表!$I$1&amp;(IF(VLOOKUP(B4913,属性中转表!A:G,7,FALSE)=0,0,VLOOKUP(VLOOKUP(B4913,属性中转表!A:G,7,FALSE),属性中转表!$K$2:$P$21,4,0)))+IFERROR(VLOOKUP(A4913,英雄数据表!A:K,IF(武魂!B4913&gt;=50,10,IF(武魂!B4913&gt;=25,6)),0),0))</f>
        <v>,"dpspro":0</v>
      </c>
      <c r="K4913" s="32" t="str">
        <f t="shared" si="330"/>
        <v>"atk":300,"hp":5000,"dpspro":0</v>
      </c>
      <c r="L4913" s="20" t="str">
        <f>IF(B4913&gt;=50,VLOOKUP(A4913,英雄数据表!A:L,11,FALSE),IF(B4913&gt;=25,VLOOKUP(A4913,英雄数据表!A:L,7,0),""))</f>
        <v/>
      </c>
      <c r="M4913" s="20" t="str">
        <f>IFERROR(VLOOKUP(B4913,属性中转表!$K$2:$O$21,5,FALSE),"")</f>
        <v/>
      </c>
      <c r="N4913" s="20" t="str">
        <f>IF(B4913=25,VLOOKUP(A4913,英雄数据表!A:L,8,FALSE),IF(B4913=50,VLOOKUP(A4913,英雄数据表!A:L,12,0),""))</f>
        <v/>
      </c>
    </row>
    <row r="4914" spans="1:14" x14ac:dyDescent="0.3">
      <c r="A4914" s="20">
        <v>35056</v>
      </c>
      <c r="B4914" s="21">
        <f t="shared" si="327"/>
        <v>13</v>
      </c>
      <c r="C4914" s="21">
        <v>5</v>
      </c>
      <c r="D4914" s="21">
        <f>VLOOKUP(A4914,英雄数据表!A:D,4,0)</f>
        <v>3</v>
      </c>
      <c r="E4914" s="20" t="str">
        <f>VLOOKUP(A4914,英雄数据表!A:C,3,0)</f>
        <v>淬毒利刃</v>
      </c>
      <c r="F4914" s="20">
        <f t="shared" si="328"/>
        <v>35056</v>
      </c>
      <c r="G4914" s="20">
        <f t="shared" si="329"/>
        <v>35056</v>
      </c>
      <c r="H4914" s="21" t="str">
        <f>VLOOKUP(B4914,属性中转表!A:F,6,FALSE)</f>
        <v>"hp":29700,"atk":825</v>
      </c>
      <c r="I4914" s="20" t="str">
        <f>IF(VLOOKUP(B4914,属性中转表!A:G,7,FALSE)=0,"",VLOOKUP(VLOOKUP(B4914,属性中转表!A:G,7,FALSE),属性中转表!$K$2:$P$21,6,0))&amp;IF(VLOOKUP(B4914,属性中转表!A:G,7,FALSE)&gt;=50,VLOOKUP(A4914,英雄数据表!A:K,9,0),IF(VLOOKUP(B4914,属性中转表!A:G,7,FALSE)&gt;=25,VLOOKUP(A4914,英雄数据表!A:K,5,0),""))</f>
        <v>"atk":300,"hp":5000</v>
      </c>
      <c r="J4914" s="20" t="str">
        <f>IF(I4914="","",属性中转表!$I$1&amp;(IF(VLOOKUP(B4914,属性中转表!A:G,7,FALSE)=0,0,VLOOKUP(VLOOKUP(B4914,属性中转表!A:G,7,FALSE),属性中转表!$K$2:$P$21,4,0)))+IFERROR(VLOOKUP(A4914,英雄数据表!A:K,IF(武魂!B4914&gt;=50,10,IF(武魂!B4914&gt;=25,6)),0),0))</f>
        <v>,"dpspro":0</v>
      </c>
      <c r="K4914" s="32" t="str">
        <f t="shared" si="330"/>
        <v>"atk":300,"hp":5000,"dpspro":0</v>
      </c>
      <c r="L4914" s="20" t="str">
        <f>IF(B4914&gt;=50,VLOOKUP(A4914,英雄数据表!A:L,11,FALSE),IF(B4914&gt;=25,VLOOKUP(A4914,英雄数据表!A:L,7,0),""))</f>
        <v/>
      </c>
      <c r="M4914" s="20" t="str">
        <f>IFERROR(VLOOKUP(B4914,属性中转表!$K$2:$O$21,5,FALSE),"")</f>
        <v/>
      </c>
      <c r="N4914" s="20" t="str">
        <f>IF(B4914=25,VLOOKUP(A4914,英雄数据表!A:L,8,FALSE),IF(B4914=50,VLOOKUP(A4914,英雄数据表!A:L,12,0),""))</f>
        <v/>
      </c>
    </row>
    <row r="4915" spans="1:14" x14ac:dyDescent="0.3">
      <c r="A4915" s="20">
        <v>35056</v>
      </c>
      <c r="B4915" s="21">
        <f t="shared" si="327"/>
        <v>14</v>
      </c>
      <c r="C4915" s="21">
        <v>5</v>
      </c>
      <c r="D4915" s="21">
        <f>VLOOKUP(A4915,英雄数据表!A:D,4,0)</f>
        <v>3</v>
      </c>
      <c r="E4915" s="20" t="str">
        <f>VLOOKUP(A4915,英雄数据表!A:C,3,0)</f>
        <v>淬毒利刃</v>
      </c>
      <c r="F4915" s="20">
        <f t="shared" si="328"/>
        <v>35056</v>
      </c>
      <c r="G4915" s="20">
        <f t="shared" si="329"/>
        <v>35056</v>
      </c>
      <c r="H4915" s="21" t="str">
        <f>VLOOKUP(B4915,属性中转表!A:F,6,FALSE)</f>
        <v>"hp":32400,"atk":900</v>
      </c>
      <c r="I4915" s="20" t="str">
        <f>IF(VLOOKUP(B4915,属性中转表!A:G,7,FALSE)=0,"",VLOOKUP(VLOOKUP(B4915,属性中转表!A:G,7,FALSE),属性中转表!$K$2:$P$21,6,0))&amp;IF(VLOOKUP(B4915,属性中转表!A:G,7,FALSE)&gt;=50,VLOOKUP(A4915,英雄数据表!A:K,9,0),IF(VLOOKUP(B4915,属性中转表!A:G,7,FALSE)&gt;=25,VLOOKUP(A4915,英雄数据表!A:K,5,0),""))</f>
        <v>"atk":300,"hp":5000</v>
      </c>
      <c r="J4915" s="20" t="str">
        <f>IF(I4915="","",属性中转表!$I$1&amp;(IF(VLOOKUP(B4915,属性中转表!A:G,7,FALSE)=0,0,VLOOKUP(VLOOKUP(B4915,属性中转表!A:G,7,FALSE),属性中转表!$K$2:$P$21,4,0)))+IFERROR(VLOOKUP(A4915,英雄数据表!A:K,IF(武魂!B4915&gt;=50,10,IF(武魂!B4915&gt;=25,6)),0),0))</f>
        <v>,"dpspro":0</v>
      </c>
      <c r="K4915" s="32" t="str">
        <f t="shared" si="330"/>
        <v>"atk":300,"hp":5000,"dpspro":0</v>
      </c>
      <c r="L4915" s="20" t="str">
        <f>IF(B4915&gt;=50,VLOOKUP(A4915,英雄数据表!A:L,11,FALSE),IF(B4915&gt;=25,VLOOKUP(A4915,英雄数据表!A:L,7,0),""))</f>
        <v/>
      </c>
      <c r="M4915" s="20" t="str">
        <f>IFERROR(VLOOKUP(B4915,属性中转表!$K$2:$O$21,5,FALSE),"")</f>
        <v/>
      </c>
      <c r="N4915" s="20" t="str">
        <f>IF(B4915=25,VLOOKUP(A4915,英雄数据表!A:L,8,FALSE),IF(B4915=50,VLOOKUP(A4915,英雄数据表!A:L,12,0),""))</f>
        <v/>
      </c>
    </row>
    <row r="4916" spans="1:14" x14ac:dyDescent="0.3">
      <c r="A4916" s="20">
        <v>35056</v>
      </c>
      <c r="B4916" s="21">
        <f t="shared" si="327"/>
        <v>15</v>
      </c>
      <c r="C4916" s="21">
        <v>5</v>
      </c>
      <c r="D4916" s="21">
        <f>VLOOKUP(A4916,英雄数据表!A:D,4,0)</f>
        <v>3</v>
      </c>
      <c r="E4916" s="20" t="str">
        <f>VLOOKUP(A4916,英雄数据表!A:C,3,0)</f>
        <v>淬毒利刃</v>
      </c>
      <c r="F4916" s="20">
        <f t="shared" si="328"/>
        <v>35056</v>
      </c>
      <c r="G4916" s="20">
        <f t="shared" si="329"/>
        <v>35056</v>
      </c>
      <c r="H4916" s="21" t="str">
        <f>VLOOKUP(B4916,属性中转表!A:F,6,FALSE)</f>
        <v>"hp":35100,"atk":975</v>
      </c>
      <c r="I4916" s="20" t="str">
        <f>IF(VLOOKUP(B4916,属性中转表!A:G,7,FALSE)=0,"",VLOOKUP(VLOOKUP(B4916,属性中转表!A:G,7,FALSE),属性中转表!$K$2:$P$21,6,0))&amp;IF(VLOOKUP(B4916,属性中转表!A:G,7,FALSE)&gt;=50,VLOOKUP(A4916,英雄数据表!A:K,9,0),IF(VLOOKUP(B4916,属性中转表!A:G,7,FALSE)&gt;=25,VLOOKUP(A4916,英雄数据表!A:K,5,0),""))</f>
        <v>"atk":300,"hp":5000,"undpspro":50</v>
      </c>
      <c r="J4916" s="20" t="str">
        <f>IF(I4916="","",属性中转表!$I$1&amp;(IF(VLOOKUP(B4916,属性中转表!A:G,7,FALSE)=0,0,VLOOKUP(VLOOKUP(B4916,属性中转表!A:G,7,FALSE),属性中转表!$K$2:$P$21,4,0)))+IFERROR(VLOOKUP(A4916,英雄数据表!A:K,IF(武魂!B4916&gt;=50,10,IF(武魂!B4916&gt;=25,6)),0),0))</f>
        <v>,"dpspro":0</v>
      </c>
      <c r="K4916" s="32" t="str">
        <f t="shared" si="330"/>
        <v>"atk":300,"hp":5000,"undpspro":50,"dpspro":0</v>
      </c>
      <c r="L4916" s="20" t="str">
        <f>IF(B4916&gt;=50,VLOOKUP(A4916,英雄数据表!A:L,11,FALSE),IF(B4916&gt;=25,VLOOKUP(A4916,英雄数据表!A:L,7,0),""))</f>
        <v/>
      </c>
      <c r="M4916" s="20" t="str">
        <f>IFERROR(VLOOKUP(B4916,属性中转表!$K$2:$O$21,5,FALSE),"")</f>
        <v>"undpspro":50</v>
      </c>
      <c r="N4916" s="20" t="str">
        <f>IF(B4916=25,VLOOKUP(A4916,英雄数据表!A:L,8,FALSE),IF(B4916=50,VLOOKUP(A4916,英雄数据表!A:L,12,0),""))</f>
        <v/>
      </c>
    </row>
    <row r="4917" spans="1:14" x14ac:dyDescent="0.3">
      <c r="A4917" s="20">
        <v>35056</v>
      </c>
      <c r="B4917" s="21">
        <f t="shared" si="327"/>
        <v>16</v>
      </c>
      <c r="C4917" s="21">
        <v>5</v>
      </c>
      <c r="D4917" s="21">
        <f>VLOOKUP(A4917,英雄数据表!A:D,4,0)</f>
        <v>3</v>
      </c>
      <c r="E4917" s="20" t="str">
        <f>VLOOKUP(A4917,英雄数据表!A:C,3,0)</f>
        <v>淬毒利刃</v>
      </c>
      <c r="F4917" s="20">
        <f t="shared" si="328"/>
        <v>35056</v>
      </c>
      <c r="G4917" s="20">
        <f t="shared" si="329"/>
        <v>35056</v>
      </c>
      <c r="H4917" s="21" t="str">
        <f>VLOOKUP(B4917,属性中转表!A:F,6,FALSE)</f>
        <v>"hp":37800,"atk":1050</v>
      </c>
      <c r="I4917" s="20" t="str">
        <f>IF(VLOOKUP(B4917,属性中转表!A:G,7,FALSE)=0,"",VLOOKUP(VLOOKUP(B4917,属性中转表!A:G,7,FALSE),属性中转表!$K$2:$P$21,6,0))&amp;IF(VLOOKUP(B4917,属性中转表!A:G,7,FALSE)&gt;=50,VLOOKUP(A4917,英雄数据表!A:K,9,0),IF(VLOOKUP(B4917,属性中转表!A:G,7,FALSE)&gt;=25,VLOOKUP(A4917,英雄数据表!A:K,5,0),""))</f>
        <v>"atk":300,"hp":5000,"undpspro":50</v>
      </c>
      <c r="J4917" s="20" t="str">
        <f>IF(I4917="","",属性中转表!$I$1&amp;(IF(VLOOKUP(B4917,属性中转表!A:G,7,FALSE)=0,0,VLOOKUP(VLOOKUP(B4917,属性中转表!A:G,7,FALSE),属性中转表!$K$2:$P$21,4,0)))+IFERROR(VLOOKUP(A4917,英雄数据表!A:K,IF(武魂!B4917&gt;=50,10,IF(武魂!B4917&gt;=25,6)),0),0))</f>
        <v>,"dpspro":0</v>
      </c>
      <c r="K4917" s="32" t="str">
        <f t="shared" si="330"/>
        <v>"atk":300,"hp":5000,"undpspro":50,"dpspro":0</v>
      </c>
      <c r="L4917" s="20" t="str">
        <f>IF(B4917&gt;=50,VLOOKUP(A4917,英雄数据表!A:L,11,FALSE),IF(B4917&gt;=25,VLOOKUP(A4917,英雄数据表!A:L,7,0),""))</f>
        <v/>
      </c>
      <c r="M4917" s="20" t="str">
        <f>IFERROR(VLOOKUP(B4917,属性中转表!$K$2:$O$21,5,FALSE),"")</f>
        <v/>
      </c>
      <c r="N4917" s="20" t="str">
        <f>IF(B4917=25,VLOOKUP(A4917,英雄数据表!A:L,8,FALSE),IF(B4917=50,VLOOKUP(A4917,英雄数据表!A:L,12,0),""))</f>
        <v/>
      </c>
    </row>
    <row r="4918" spans="1:14" x14ac:dyDescent="0.3">
      <c r="A4918" s="20">
        <v>35056</v>
      </c>
      <c r="B4918" s="21">
        <f t="shared" si="327"/>
        <v>17</v>
      </c>
      <c r="C4918" s="21">
        <v>5</v>
      </c>
      <c r="D4918" s="21">
        <f>VLOOKUP(A4918,英雄数据表!A:D,4,0)</f>
        <v>3</v>
      </c>
      <c r="E4918" s="20" t="str">
        <f>VLOOKUP(A4918,英雄数据表!A:C,3,0)</f>
        <v>淬毒利刃</v>
      </c>
      <c r="F4918" s="20">
        <f t="shared" si="328"/>
        <v>35056</v>
      </c>
      <c r="G4918" s="20">
        <f t="shared" si="329"/>
        <v>35056</v>
      </c>
      <c r="H4918" s="21" t="str">
        <f>VLOOKUP(B4918,属性中转表!A:F,6,FALSE)</f>
        <v>"hp":40500,"atk":1125</v>
      </c>
      <c r="I4918" s="20" t="str">
        <f>IF(VLOOKUP(B4918,属性中转表!A:G,7,FALSE)=0,"",VLOOKUP(VLOOKUP(B4918,属性中转表!A:G,7,FALSE),属性中转表!$K$2:$P$21,6,0))&amp;IF(VLOOKUP(B4918,属性中转表!A:G,7,FALSE)&gt;=50,VLOOKUP(A4918,英雄数据表!A:K,9,0),IF(VLOOKUP(B4918,属性中转表!A:G,7,FALSE)&gt;=25,VLOOKUP(A4918,英雄数据表!A:K,5,0),""))</f>
        <v>"atk":300,"hp":5000,"undpspro":50</v>
      </c>
      <c r="J4918" s="20" t="str">
        <f>IF(I4918="","",属性中转表!$I$1&amp;(IF(VLOOKUP(B4918,属性中转表!A:G,7,FALSE)=0,0,VLOOKUP(VLOOKUP(B4918,属性中转表!A:G,7,FALSE),属性中转表!$K$2:$P$21,4,0)))+IFERROR(VLOOKUP(A4918,英雄数据表!A:K,IF(武魂!B4918&gt;=50,10,IF(武魂!B4918&gt;=25,6)),0),0))</f>
        <v>,"dpspro":0</v>
      </c>
      <c r="K4918" s="32" t="str">
        <f t="shared" si="330"/>
        <v>"atk":300,"hp":5000,"undpspro":50,"dpspro":0</v>
      </c>
      <c r="L4918" s="20" t="str">
        <f>IF(B4918&gt;=50,VLOOKUP(A4918,英雄数据表!A:L,11,FALSE),IF(B4918&gt;=25,VLOOKUP(A4918,英雄数据表!A:L,7,0),""))</f>
        <v/>
      </c>
      <c r="M4918" s="20" t="str">
        <f>IFERROR(VLOOKUP(B4918,属性中转表!$K$2:$O$21,5,FALSE),"")</f>
        <v/>
      </c>
      <c r="N4918" s="20" t="str">
        <f>IF(B4918=25,VLOOKUP(A4918,英雄数据表!A:L,8,FALSE),IF(B4918=50,VLOOKUP(A4918,英雄数据表!A:L,12,0),""))</f>
        <v/>
      </c>
    </row>
    <row r="4919" spans="1:14" x14ac:dyDescent="0.3">
      <c r="A4919" s="20">
        <v>35056</v>
      </c>
      <c r="B4919" s="21">
        <f t="shared" si="327"/>
        <v>18</v>
      </c>
      <c r="C4919" s="21">
        <v>5</v>
      </c>
      <c r="D4919" s="21">
        <f>VLOOKUP(A4919,英雄数据表!A:D,4,0)</f>
        <v>3</v>
      </c>
      <c r="E4919" s="20" t="str">
        <f>VLOOKUP(A4919,英雄数据表!A:C,3,0)</f>
        <v>淬毒利刃</v>
      </c>
      <c r="F4919" s="20">
        <f t="shared" si="328"/>
        <v>35056</v>
      </c>
      <c r="G4919" s="20">
        <f t="shared" si="329"/>
        <v>35056</v>
      </c>
      <c r="H4919" s="21" t="str">
        <f>VLOOKUP(B4919,属性中转表!A:F,6,FALSE)</f>
        <v>"hp":43200,"atk":1200</v>
      </c>
      <c r="I4919" s="20" t="str">
        <f>IF(VLOOKUP(B4919,属性中转表!A:G,7,FALSE)=0,"",VLOOKUP(VLOOKUP(B4919,属性中转表!A:G,7,FALSE),属性中转表!$K$2:$P$21,6,0))&amp;IF(VLOOKUP(B4919,属性中转表!A:G,7,FALSE)&gt;=50,VLOOKUP(A4919,英雄数据表!A:K,9,0),IF(VLOOKUP(B4919,属性中转表!A:G,7,FALSE)&gt;=25,VLOOKUP(A4919,英雄数据表!A:K,5,0),""))</f>
        <v>"atk":300,"hp":5000,"undpspro":50</v>
      </c>
      <c r="J4919" s="20" t="str">
        <f>IF(I4919="","",属性中转表!$I$1&amp;(IF(VLOOKUP(B4919,属性中转表!A:G,7,FALSE)=0,0,VLOOKUP(VLOOKUP(B4919,属性中转表!A:G,7,FALSE),属性中转表!$K$2:$P$21,4,0)))+IFERROR(VLOOKUP(A4919,英雄数据表!A:K,IF(武魂!B4919&gt;=50,10,IF(武魂!B4919&gt;=25,6)),0),0))</f>
        <v>,"dpspro":0</v>
      </c>
      <c r="K4919" s="32" t="str">
        <f t="shared" si="330"/>
        <v>"atk":300,"hp":5000,"undpspro":50,"dpspro":0</v>
      </c>
      <c r="L4919" s="20" t="str">
        <f>IF(B4919&gt;=50,VLOOKUP(A4919,英雄数据表!A:L,11,FALSE),IF(B4919&gt;=25,VLOOKUP(A4919,英雄数据表!A:L,7,0),""))</f>
        <v/>
      </c>
      <c r="M4919" s="20" t="str">
        <f>IFERROR(VLOOKUP(B4919,属性中转表!$K$2:$O$21,5,FALSE),"")</f>
        <v/>
      </c>
      <c r="N4919" s="20" t="str">
        <f>IF(B4919=25,VLOOKUP(A4919,英雄数据表!A:L,8,FALSE),IF(B4919=50,VLOOKUP(A4919,英雄数据表!A:L,12,0),""))</f>
        <v/>
      </c>
    </row>
    <row r="4920" spans="1:14" x14ac:dyDescent="0.3">
      <c r="A4920" s="20">
        <v>35056</v>
      </c>
      <c r="B4920" s="21">
        <f t="shared" si="327"/>
        <v>19</v>
      </c>
      <c r="C4920" s="21">
        <v>5</v>
      </c>
      <c r="D4920" s="21">
        <f>VLOOKUP(A4920,英雄数据表!A:D,4,0)</f>
        <v>3</v>
      </c>
      <c r="E4920" s="20" t="str">
        <f>VLOOKUP(A4920,英雄数据表!A:C,3,0)</f>
        <v>淬毒利刃</v>
      </c>
      <c r="F4920" s="20">
        <f t="shared" si="328"/>
        <v>35056</v>
      </c>
      <c r="G4920" s="20">
        <f t="shared" si="329"/>
        <v>35056</v>
      </c>
      <c r="H4920" s="21" t="str">
        <f>VLOOKUP(B4920,属性中转表!A:F,6,FALSE)</f>
        <v>"hp":45900,"atk":1275</v>
      </c>
      <c r="I4920" s="20" t="str">
        <f>IF(VLOOKUP(B4920,属性中转表!A:G,7,FALSE)=0,"",VLOOKUP(VLOOKUP(B4920,属性中转表!A:G,7,FALSE),属性中转表!$K$2:$P$21,6,0))&amp;IF(VLOOKUP(B4920,属性中转表!A:G,7,FALSE)&gt;=50,VLOOKUP(A4920,英雄数据表!A:K,9,0),IF(VLOOKUP(B4920,属性中转表!A:G,7,FALSE)&gt;=25,VLOOKUP(A4920,英雄数据表!A:K,5,0),""))</f>
        <v>"atk":300,"hp":5000,"undpspro":50</v>
      </c>
      <c r="J4920" s="20" t="str">
        <f>IF(I4920="","",属性中转表!$I$1&amp;(IF(VLOOKUP(B4920,属性中转表!A:G,7,FALSE)=0,0,VLOOKUP(VLOOKUP(B4920,属性中转表!A:G,7,FALSE),属性中转表!$K$2:$P$21,4,0)))+IFERROR(VLOOKUP(A4920,英雄数据表!A:K,IF(武魂!B4920&gt;=50,10,IF(武魂!B4920&gt;=25,6)),0),0))</f>
        <v>,"dpspro":0</v>
      </c>
      <c r="K4920" s="32" t="str">
        <f t="shared" si="330"/>
        <v>"atk":300,"hp":5000,"undpspro":50,"dpspro":0</v>
      </c>
      <c r="L4920" s="20" t="str">
        <f>IF(B4920&gt;=50,VLOOKUP(A4920,英雄数据表!A:L,11,FALSE),IF(B4920&gt;=25,VLOOKUP(A4920,英雄数据表!A:L,7,0),""))</f>
        <v/>
      </c>
      <c r="M4920" s="20" t="str">
        <f>IFERROR(VLOOKUP(B4920,属性中转表!$K$2:$O$21,5,FALSE),"")</f>
        <v/>
      </c>
      <c r="N4920" s="20" t="str">
        <f>IF(B4920=25,VLOOKUP(A4920,英雄数据表!A:L,8,FALSE),IF(B4920=50,VLOOKUP(A4920,英雄数据表!A:L,12,0),""))</f>
        <v/>
      </c>
    </row>
    <row r="4921" spans="1:14" x14ac:dyDescent="0.3">
      <c r="A4921" s="20">
        <v>35056</v>
      </c>
      <c r="B4921" s="21">
        <f t="shared" si="327"/>
        <v>20</v>
      </c>
      <c r="C4921" s="21">
        <v>5</v>
      </c>
      <c r="D4921" s="21">
        <f>VLOOKUP(A4921,英雄数据表!A:D,4,0)</f>
        <v>3</v>
      </c>
      <c r="E4921" s="20" t="str">
        <f>VLOOKUP(A4921,英雄数据表!A:C,3,0)</f>
        <v>淬毒利刃</v>
      </c>
      <c r="F4921" s="20">
        <f t="shared" si="328"/>
        <v>35056</v>
      </c>
      <c r="G4921" s="20">
        <f t="shared" si="329"/>
        <v>35056</v>
      </c>
      <c r="H4921" s="21" t="str">
        <f>VLOOKUP(B4921,属性中转表!A:F,6,FALSE)</f>
        <v>"hp":48600,"atk":1350</v>
      </c>
      <c r="I4921" s="20" t="str">
        <f>IF(VLOOKUP(B4921,属性中转表!A:G,7,FALSE)=0,"",VLOOKUP(VLOOKUP(B4921,属性中转表!A:G,7,FALSE),属性中转表!$K$2:$P$21,6,0))&amp;IF(VLOOKUP(B4921,属性中转表!A:G,7,FALSE)&gt;=50,VLOOKUP(A4921,英雄数据表!A:K,9,0),IF(VLOOKUP(B4921,属性中转表!A:G,7,FALSE)&gt;=25,VLOOKUP(A4921,英雄数据表!A:K,5,0),""))</f>
        <v>"atk":300,"hp":5000,"undpspro":50</v>
      </c>
      <c r="J4921" s="20" t="str">
        <f>IF(I4921="","",属性中转表!$I$1&amp;(IF(VLOOKUP(B4921,属性中转表!A:G,7,FALSE)=0,0,VLOOKUP(VLOOKUP(B4921,属性中转表!A:G,7,FALSE),属性中转表!$K$2:$P$21,4,0)))+IFERROR(VLOOKUP(A4921,英雄数据表!A:K,IF(武魂!B4921&gt;=50,10,IF(武魂!B4921&gt;=25,6)),0),0))</f>
        <v>,"dpspro":50</v>
      </c>
      <c r="K4921" s="32" t="str">
        <f t="shared" si="330"/>
        <v>"atk":300,"hp":5000,"undpspro":50,"dpspro":50</v>
      </c>
      <c r="L4921" s="20" t="str">
        <f>IF(B4921&gt;=50,VLOOKUP(A4921,英雄数据表!A:L,11,FALSE),IF(B4921&gt;=25,VLOOKUP(A4921,英雄数据表!A:L,7,0),""))</f>
        <v/>
      </c>
      <c r="M4921" s="20" t="str">
        <f>IFERROR(VLOOKUP(B4921,属性中转表!$K$2:$O$21,5,FALSE),"")</f>
        <v>"dpspro":50</v>
      </c>
      <c r="N4921" s="20" t="str">
        <f>IF(B4921=25,VLOOKUP(A4921,英雄数据表!A:L,8,FALSE),IF(B4921=50,VLOOKUP(A4921,英雄数据表!A:L,12,0),""))</f>
        <v/>
      </c>
    </row>
    <row r="4922" spans="1:14" x14ac:dyDescent="0.3">
      <c r="A4922" s="20">
        <v>35056</v>
      </c>
      <c r="B4922" s="21">
        <f t="shared" si="327"/>
        <v>21</v>
      </c>
      <c r="C4922" s="21">
        <v>5</v>
      </c>
      <c r="D4922" s="21">
        <f>VLOOKUP(A4922,英雄数据表!A:D,4,0)</f>
        <v>3</v>
      </c>
      <c r="E4922" s="20" t="str">
        <f>VLOOKUP(A4922,英雄数据表!A:C,3,0)</f>
        <v>淬毒利刃</v>
      </c>
      <c r="F4922" s="20">
        <f t="shared" si="328"/>
        <v>35056</v>
      </c>
      <c r="G4922" s="20">
        <f t="shared" si="329"/>
        <v>35056</v>
      </c>
      <c r="H4922" s="21" t="str">
        <f>VLOOKUP(B4922,属性中转表!A:F,6,FALSE)</f>
        <v>"hp":52200,"atk":1450</v>
      </c>
      <c r="I4922" s="20" t="str">
        <f>IF(VLOOKUP(B4922,属性中转表!A:G,7,FALSE)=0,"",VLOOKUP(VLOOKUP(B4922,属性中转表!A:G,7,FALSE),属性中转表!$K$2:$P$21,6,0))&amp;IF(VLOOKUP(B4922,属性中转表!A:G,7,FALSE)&gt;=50,VLOOKUP(A4922,英雄数据表!A:K,9,0),IF(VLOOKUP(B4922,属性中转表!A:G,7,FALSE)&gt;=25,VLOOKUP(A4922,英雄数据表!A:K,5,0),""))</f>
        <v>"atk":300,"hp":5000,"undpspro":50</v>
      </c>
      <c r="J4922" s="20" t="str">
        <f>IF(I4922="","",属性中转表!$I$1&amp;(IF(VLOOKUP(B4922,属性中转表!A:G,7,FALSE)=0,0,VLOOKUP(VLOOKUP(B4922,属性中转表!A:G,7,FALSE),属性中转表!$K$2:$P$21,4,0)))+IFERROR(VLOOKUP(A4922,英雄数据表!A:K,IF(武魂!B4922&gt;=50,10,IF(武魂!B4922&gt;=25,6)),0),0))</f>
        <v>,"dpspro":50</v>
      </c>
      <c r="K4922" s="32" t="str">
        <f t="shared" si="330"/>
        <v>"atk":300,"hp":5000,"undpspro":50,"dpspro":50</v>
      </c>
      <c r="L4922" s="20" t="str">
        <f>IF(B4922&gt;=50,VLOOKUP(A4922,英雄数据表!A:L,11,FALSE),IF(B4922&gt;=25,VLOOKUP(A4922,英雄数据表!A:L,7,0),""))</f>
        <v/>
      </c>
      <c r="M4922" s="20" t="str">
        <f>IFERROR(VLOOKUP(B4922,属性中转表!$K$2:$O$21,5,FALSE),"")</f>
        <v/>
      </c>
      <c r="N4922" s="20" t="str">
        <f>IF(B4922=25,VLOOKUP(A4922,英雄数据表!A:L,8,FALSE),IF(B4922=50,VLOOKUP(A4922,英雄数据表!A:L,12,0),""))</f>
        <v/>
      </c>
    </row>
    <row r="4923" spans="1:14" x14ac:dyDescent="0.3">
      <c r="A4923" s="20">
        <v>35056</v>
      </c>
      <c r="B4923" s="21">
        <f t="shared" si="327"/>
        <v>22</v>
      </c>
      <c r="C4923" s="21">
        <v>5</v>
      </c>
      <c r="D4923" s="21">
        <f>VLOOKUP(A4923,英雄数据表!A:D,4,0)</f>
        <v>3</v>
      </c>
      <c r="E4923" s="20" t="str">
        <f>VLOOKUP(A4923,英雄数据表!A:C,3,0)</f>
        <v>淬毒利刃</v>
      </c>
      <c r="F4923" s="20">
        <f t="shared" si="328"/>
        <v>35056</v>
      </c>
      <c r="G4923" s="20">
        <f t="shared" si="329"/>
        <v>35056</v>
      </c>
      <c r="H4923" s="21" t="str">
        <f>VLOOKUP(B4923,属性中转表!A:F,6,FALSE)</f>
        <v>"hp":55800,"atk":1550</v>
      </c>
      <c r="I4923" s="20" t="str">
        <f>IF(VLOOKUP(B4923,属性中转表!A:G,7,FALSE)=0,"",VLOOKUP(VLOOKUP(B4923,属性中转表!A:G,7,FALSE),属性中转表!$K$2:$P$21,6,0))&amp;IF(VLOOKUP(B4923,属性中转表!A:G,7,FALSE)&gt;=50,VLOOKUP(A4923,英雄数据表!A:K,9,0),IF(VLOOKUP(B4923,属性中转表!A:G,7,FALSE)&gt;=25,VLOOKUP(A4923,英雄数据表!A:K,5,0),""))</f>
        <v>"atk":300,"hp":5000,"undpspro":50</v>
      </c>
      <c r="J4923" s="20" t="str">
        <f>IF(I4923="","",属性中转表!$I$1&amp;(IF(VLOOKUP(B4923,属性中转表!A:G,7,FALSE)=0,0,VLOOKUP(VLOOKUP(B4923,属性中转表!A:G,7,FALSE),属性中转表!$K$2:$P$21,4,0)))+IFERROR(VLOOKUP(A4923,英雄数据表!A:K,IF(武魂!B4923&gt;=50,10,IF(武魂!B4923&gt;=25,6)),0),0))</f>
        <v>,"dpspro":50</v>
      </c>
      <c r="K4923" s="32" t="str">
        <f t="shared" si="330"/>
        <v>"atk":300,"hp":5000,"undpspro":50,"dpspro":50</v>
      </c>
      <c r="L4923" s="20" t="str">
        <f>IF(B4923&gt;=50,VLOOKUP(A4923,英雄数据表!A:L,11,FALSE),IF(B4923&gt;=25,VLOOKUP(A4923,英雄数据表!A:L,7,0),""))</f>
        <v/>
      </c>
      <c r="M4923" s="20" t="str">
        <f>IFERROR(VLOOKUP(B4923,属性中转表!$K$2:$O$21,5,FALSE),"")</f>
        <v/>
      </c>
      <c r="N4923" s="20" t="str">
        <f>IF(B4923=25,VLOOKUP(A4923,英雄数据表!A:L,8,FALSE),IF(B4923=50,VLOOKUP(A4923,英雄数据表!A:L,12,0),""))</f>
        <v/>
      </c>
    </row>
    <row r="4924" spans="1:14" x14ac:dyDescent="0.3">
      <c r="A4924" s="20">
        <v>35056</v>
      </c>
      <c r="B4924" s="21">
        <f t="shared" si="327"/>
        <v>23</v>
      </c>
      <c r="C4924" s="21">
        <v>5</v>
      </c>
      <c r="D4924" s="21">
        <f>VLOOKUP(A4924,英雄数据表!A:D,4,0)</f>
        <v>3</v>
      </c>
      <c r="E4924" s="20" t="str">
        <f>VLOOKUP(A4924,英雄数据表!A:C,3,0)</f>
        <v>淬毒利刃</v>
      </c>
      <c r="F4924" s="20">
        <f t="shared" si="328"/>
        <v>35056</v>
      </c>
      <c r="G4924" s="20">
        <f t="shared" si="329"/>
        <v>35056</v>
      </c>
      <c r="H4924" s="21" t="str">
        <f>VLOOKUP(B4924,属性中转表!A:F,6,FALSE)</f>
        <v>"hp":59400,"atk":1650</v>
      </c>
      <c r="I4924" s="20" t="str">
        <f>IF(VLOOKUP(B4924,属性中转表!A:G,7,FALSE)=0,"",VLOOKUP(VLOOKUP(B4924,属性中转表!A:G,7,FALSE),属性中转表!$K$2:$P$21,6,0))&amp;IF(VLOOKUP(B4924,属性中转表!A:G,7,FALSE)&gt;=50,VLOOKUP(A4924,英雄数据表!A:K,9,0),IF(VLOOKUP(B4924,属性中转表!A:G,7,FALSE)&gt;=25,VLOOKUP(A4924,英雄数据表!A:K,5,0),""))</f>
        <v>"atk":300,"hp":5000,"undpspro":50</v>
      </c>
      <c r="J4924" s="20" t="str">
        <f>IF(I4924="","",属性中转表!$I$1&amp;(IF(VLOOKUP(B4924,属性中转表!A:G,7,FALSE)=0,0,VLOOKUP(VLOOKUP(B4924,属性中转表!A:G,7,FALSE),属性中转表!$K$2:$P$21,4,0)))+IFERROR(VLOOKUP(A4924,英雄数据表!A:K,IF(武魂!B4924&gt;=50,10,IF(武魂!B4924&gt;=25,6)),0),0))</f>
        <v>,"dpspro":50</v>
      </c>
      <c r="K4924" s="32" t="str">
        <f t="shared" si="330"/>
        <v>"atk":300,"hp":5000,"undpspro":50,"dpspro":50</v>
      </c>
      <c r="L4924" s="20" t="str">
        <f>IF(B4924&gt;=50,VLOOKUP(A4924,英雄数据表!A:L,11,FALSE),IF(B4924&gt;=25,VLOOKUP(A4924,英雄数据表!A:L,7,0),""))</f>
        <v/>
      </c>
      <c r="M4924" s="20" t="str">
        <f>IFERROR(VLOOKUP(B4924,属性中转表!$K$2:$O$21,5,FALSE),"")</f>
        <v/>
      </c>
      <c r="N4924" s="20" t="str">
        <f>IF(B4924=25,VLOOKUP(A4924,英雄数据表!A:L,8,FALSE),IF(B4924=50,VLOOKUP(A4924,英雄数据表!A:L,12,0),""))</f>
        <v/>
      </c>
    </row>
    <row r="4925" spans="1:14" x14ac:dyDescent="0.3">
      <c r="A4925" s="20">
        <v>35056</v>
      </c>
      <c r="B4925" s="21">
        <f t="shared" si="327"/>
        <v>24</v>
      </c>
      <c r="C4925" s="21">
        <v>5</v>
      </c>
      <c r="D4925" s="21">
        <f>VLOOKUP(A4925,英雄数据表!A:D,4,0)</f>
        <v>3</v>
      </c>
      <c r="E4925" s="20" t="str">
        <f>VLOOKUP(A4925,英雄数据表!A:C,3,0)</f>
        <v>淬毒利刃</v>
      </c>
      <c r="F4925" s="20">
        <f t="shared" si="328"/>
        <v>35056</v>
      </c>
      <c r="G4925" s="20">
        <f t="shared" si="329"/>
        <v>35056</v>
      </c>
      <c r="H4925" s="21" t="str">
        <f>VLOOKUP(B4925,属性中转表!A:F,6,FALSE)</f>
        <v>"hp":63000,"atk":1750</v>
      </c>
      <c r="I4925" s="20" t="str">
        <f>IF(VLOOKUP(B4925,属性中转表!A:G,7,FALSE)=0,"",VLOOKUP(VLOOKUP(B4925,属性中转表!A:G,7,FALSE),属性中转表!$K$2:$P$21,6,0))&amp;IF(VLOOKUP(B4925,属性中转表!A:G,7,FALSE)&gt;=50,VLOOKUP(A4925,英雄数据表!A:K,9,0),IF(VLOOKUP(B4925,属性中转表!A:G,7,FALSE)&gt;=25,VLOOKUP(A4925,英雄数据表!A:K,5,0),""))</f>
        <v>"atk":300,"hp":5000,"undpspro":50</v>
      </c>
      <c r="J4925" s="20" t="str">
        <f>IF(I4925="","",属性中转表!$I$1&amp;(IF(VLOOKUP(B4925,属性中转表!A:G,7,FALSE)=0,0,VLOOKUP(VLOOKUP(B4925,属性中转表!A:G,7,FALSE),属性中转表!$K$2:$P$21,4,0)))+IFERROR(VLOOKUP(A4925,英雄数据表!A:K,IF(武魂!B4925&gt;=50,10,IF(武魂!B4925&gt;=25,6)),0),0))</f>
        <v>,"dpspro":50</v>
      </c>
      <c r="K4925" s="32" t="str">
        <f t="shared" si="330"/>
        <v>"atk":300,"hp":5000,"undpspro":50,"dpspro":50</v>
      </c>
      <c r="L4925" s="20" t="str">
        <f>IF(B4925&gt;=50,VLOOKUP(A4925,英雄数据表!A:L,11,FALSE),IF(B4925&gt;=25,VLOOKUP(A4925,英雄数据表!A:L,7,0),""))</f>
        <v/>
      </c>
      <c r="M4925" s="20" t="str">
        <f>IFERROR(VLOOKUP(B4925,属性中转表!$K$2:$O$21,5,FALSE),"")</f>
        <v/>
      </c>
      <c r="N4925" s="20" t="str">
        <f>IF(B4925=25,VLOOKUP(A4925,英雄数据表!A:L,8,FALSE),IF(B4925=50,VLOOKUP(A4925,英雄数据表!A:L,12,0),""))</f>
        <v/>
      </c>
    </row>
    <row r="4926" spans="1:14" x14ac:dyDescent="0.3">
      <c r="A4926" s="20">
        <v>35056</v>
      </c>
      <c r="B4926" s="21">
        <f t="shared" si="327"/>
        <v>25</v>
      </c>
      <c r="C4926" s="21">
        <v>5</v>
      </c>
      <c r="D4926" s="21">
        <f>VLOOKUP(A4926,英雄数据表!A:D,4,0)</f>
        <v>3</v>
      </c>
      <c r="E4926" s="20" t="str">
        <f>VLOOKUP(A4926,英雄数据表!A:C,3,0)</f>
        <v>淬毒利刃</v>
      </c>
      <c r="F4926" s="20">
        <f t="shared" si="328"/>
        <v>35056</v>
      </c>
      <c r="G4926" s="20">
        <f t="shared" si="329"/>
        <v>35056</v>
      </c>
      <c r="H4926" s="21" t="str">
        <f>VLOOKUP(B4926,属性中转表!A:F,6,FALSE)</f>
        <v>"hp":66600,"atk":1850</v>
      </c>
      <c r="I4926" s="20" t="str">
        <f>IF(VLOOKUP(B4926,属性中转表!A:G,7,FALSE)=0,"",VLOOKUP(VLOOKUP(B4926,属性中转表!A:G,7,FALSE),属性中转表!$K$2:$P$21,6,0))&amp;IF(VLOOKUP(B4926,属性中转表!A:G,7,FALSE)&gt;=50,VLOOKUP(A4926,英雄数据表!A:K,9,0),IF(VLOOKUP(B4926,属性中转表!A:G,7,FALSE)&gt;=25,VLOOKUP(A4926,英雄数据表!A:K,5,0),""))</f>
        <v>"atk":300,"hp":5000,"undpspro":50</v>
      </c>
      <c r="J4926" s="20" t="str">
        <f>IF(I4926="","",属性中转表!$I$1&amp;(IF(VLOOKUP(B4926,属性中转表!A:G,7,FALSE)=0,0,VLOOKUP(VLOOKUP(B4926,属性中转表!A:G,7,FALSE),属性中转表!$K$2:$P$21,4,0)))+IFERROR(VLOOKUP(A4926,英雄数据表!A:K,IF(武魂!B4926&gt;=50,10,IF(武魂!B4926&gt;=25,6)),0),0))</f>
        <v>,"dpspro":50</v>
      </c>
      <c r="K4926" s="32" t="str">
        <f t="shared" si="330"/>
        <v>"atk":300,"hp":5000,"undpspro":50,"dpspro":50</v>
      </c>
      <c r="L4926" s="20" t="str">
        <f>IF(B4926&gt;=50,VLOOKUP(A4926,英雄数据表!A:L,11,FALSE),IF(B4926&gt;=25,VLOOKUP(A4926,英雄数据表!A:L,7,0),""))</f>
        <v>"3505601004"</v>
      </c>
      <c r="M4926" s="20" t="str">
        <f>IFERROR(VLOOKUP(B4926,属性中转表!$K$2:$O$21,5,FALSE),"")</f>
        <v/>
      </c>
      <c r="N4926" s="20" t="str">
        <f>IF(B4926=25,VLOOKUP(A4926,英雄数据表!A:L,8,FALSE),IF(B4926=50,VLOOKUP(A4926,英雄数据表!A:L,12,0),""))</f>
        <v>普攻对目标造成攻击24%的燃烧和流血，持续2回合</v>
      </c>
    </row>
    <row r="4927" spans="1:14" x14ac:dyDescent="0.3">
      <c r="A4927" s="20">
        <v>35056</v>
      </c>
      <c r="B4927" s="21">
        <f t="shared" si="327"/>
        <v>26</v>
      </c>
      <c r="C4927" s="21">
        <v>5</v>
      </c>
      <c r="D4927" s="21">
        <f>VLOOKUP(A4927,英雄数据表!A:D,4,0)</f>
        <v>3</v>
      </c>
      <c r="E4927" s="20" t="str">
        <f>VLOOKUP(A4927,英雄数据表!A:C,3,0)</f>
        <v>淬毒利刃</v>
      </c>
      <c r="F4927" s="20">
        <f t="shared" si="328"/>
        <v>35056</v>
      </c>
      <c r="G4927" s="20">
        <f t="shared" si="329"/>
        <v>35056</v>
      </c>
      <c r="H4927" s="21" t="str">
        <f>VLOOKUP(B4927,属性中转表!A:F,6,FALSE)</f>
        <v>"hp":70200,"atk":1950</v>
      </c>
      <c r="I4927" s="20" t="str">
        <f>IF(VLOOKUP(B4927,属性中转表!A:G,7,FALSE)=0,"",VLOOKUP(VLOOKUP(B4927,属性中转表!A:G,7,FALSE),属性中转表!$K$2:$P$21,6,0))&amp;IF(VLOOKUP(B4927,属性中转表!A:G,7,FALSE)&gt;=50,VLOOKUP(A4927,英雄数据表!A:K,9,0),IF(VLOOKUP(B4927,属性中转表!A:G,7,FALSE)&gt;=25,VLOOKUP(A4927,英雄数据表!A:K,5,0),""))</f>
        <v>"atk":300,"hp":5000,"undpspro":50</v>
      </c>
      <c r="J4927" s="20" t="str">
        <f>IF(I4927="","",属性中转表!$I$1&amp;(IF(VLOOKUP(B4927,属性中转表!A:G,7,FALSE)=0,0,VLOOKUP(VLOOKUP(B4927,属性中转表!A:G,7,FALSE),属性中转表!$K$2:$P$21,4,0)))+IFERROR(VLOOKUP(A4927,英雄数据表!A:K,IF(武魂!B4927&gt;=50,10,IF(武魂!B4927&gt;=25,6)),0),0))</f>
        <v>,"dpspro":50</v>
      </c>
      <c r="K4927" s="32" t="str">
        <f t="shared" si="330"/>
        <v>"atk":300,"hp":5000,"undpspro":50,"dpspro":50</v>
      </c>
      <c r="L4927" s="20" t="str">
        <f>IF(B4927&gt;=50,VLOOKUP(A4927,英雄数据表!A:L,11,FALSE),IF(B4927&gt;=25,VLOOKUP(A4927,英雄数据表!A:L,7,0),""))</f>
        <v>"3505601004"</v>
      </c>
      <c r="M4927" s="20" t="str">
        <f>IFERROR(VLOOKUP(B4927,属性中转表!$K$2:$O$21,5,FALSE),"")</f>
        <v/>
      </c>
      <c r="N4927" s="20" t="str">
        <f>IF(B4927=25,VLOOKUP(A4927,英雄数据表!A:L,8,FALSE),IF(B4927=50,VLOOKUP(A4927,英雄数据表!A:L,12,0),""))</f>
        <v/>
      </c>
    </row>
    <row r="4928" spans="1:14" x14ac:dyDescent="0.3">
      <c r="A4928" s="20">
        <v>35056</v>
      </c>
      <c r="B4928" s="21">
        <f t="shared" si="327"/>
        <v>27</v>
      </c>
      <c r="C4928" s="21">
        <v>5</v>
      </c>
      <c r="D4928" s="21">
        <f>VLOOKUP(A4928,英雄数据表!A:D,4,0)</f>
        <v>3</v>
      </c>
      <c r="E4928" s="20" t="str">
        <f>VLOOKUP(A4928,英雄数据表!A:C,3,0)</f>
        <v>淬毒利刃</v>
      </c>
      <c r="F4928" s="20">
        <f t="shared" si="328"/>
        <v>35056</v>
      </c>
      <c r="G4928" s="20">
        <f t="shared" si="329"/>
        <v>35056</v>
      </c>
      <c r="H4928" s="21" t="str">
        <f>VLOOKUP(B4928,属性中转表!A:F,6,FALSE)</f>
        <v>"hp":73800,"atk":2050</v>
      </c>
      <c r="I4928" s="20" t="str">
        <f>IF(VLOOKUP(B4928,属性中转表!A:G,7,FALSE)=0,"",VLOOKUP(VLOOKUP(B4928,属性中转表!A:G,7,FALSE),属性中转表!$K$2:$P$21,6,0))&amp;IF(VLOOKUP(B4928,属性中转表!A:G,7,FALSE)&gt;=50,VLOOKUP(A4928,英雄数据表!A:K,9,0),IF(VLOOKUP(B4928,属性中转表!A:G,7,FALSE)&gt;=25,VLOOKUP(A4928,英雄数据表!A:K,5,0),""))</f>
        <v>"atk":300,"hp":5000,"undpspro":50</v>
      </c>
      <c r="J4928" s="20" t="str">
        <f>IF(I4928="","",属性中转表!$I$1&amp;(IF(VLOOKUP(B4928,属性中转表!A:G,7,FALSE)=0,0,VLOOKUP(VLOOKUP(B4928,属性中转表!A:G,7,FALSE),属性中转表!$K$2:$P$21,4,0)))+IFERROR(VLOOKUP(A4928,英雄数据表!A:K,IF(武魂!B4928&gt;=50,10,IF(武魂!B4928&gt;=25,6)),0),0))</f>
        <v>,"dpspro":50</v>
      </c>
      <c r="K4928" s="32" t="str">
        <f t="shared" si="330"/>
        <v>"atk":300,"hp":5000,"undpspro":50,"dpspro":50</v>
      </c>
      <c r="L4928" s="20" t="str">
        <f>IF(B4928&gt;=50,VLOOKUP(A4928,英雄数据表!A:L,11,FALSE),IF(B4928&gt;=25,VLOOKUP(A4928,英雄数据表!A:L,7,0),""))</f>
        <v>"3505601004"</v>
      </c>
      <c r="M4928" s="20" t="str">
        <f>IFERROR(VLOOKUP(B4928,属性中转表!$K$2:$O$21,5,FALSE),"")</f>
        <v/>
      </c>
      <c r="N4928" s="20" t="str">
        <f>IF(B4928=25,VLOOKUP(A4928,英雄数据表!A:L,8,FALSE),IF(B4928=50,VLOOKUP(A4928,英雄数据表!A:L,12,0),""))</f>
        <v/>
      </c>
    </row>
    <row r="4929" spans="1:14" x14ac:dyDescent="0.3">
      <c r="A4929" s="20">
        <v>35056</v>
      </c>
      <c r="B4929" s="21">
        <f t="shared" si="327"/>
        <v>28</v>
      </c>
      <c r="C4929" s="21">
        <v>5</v>
      </c>
      <c r="D4929" s="21">
        <f>VLOOKUP(A4929,英雄数据表!A:D,4,0)</f>
        <v>3</v>
      </c>
      <c r="E4929" s="20" t="str">
        <f>VLOOKUP(A4929,英雄数据表!A:C,3,0)</f>
        <v>淬毒利刃</v>
      </c>
      <c r="F4929" s="20">
        <f t="shared" si="328"/>
        <v>35056</v>
      </c>
      <c r="G4929" s="20">
        <f t="shared" si="329"/>
        <v>35056</v>
      </c>
      <c r="H4929" s="21" t="str">
        <f>VLOOKUP(B4929,属性中转表!A:F,6,FALSE)</f>
        <v>"hp":77400,"atk":2150</v>
      </c>
      <c r="I4929" s="20" t="str">
        <f>IF(VLOOKUP(B4929,属性中转表!A:G,7,FALSE)=0,"",VLOOKUP(VLOOKUP(B4929,属性中转表!A:G,7,FALSE),属性中转表!$K$2:$P$21,6,0))&amp;IF(VLOOKUP(B4929,属性中转表!A:G,7,FALSE)&gt;=50,VLOOKUP(A4929,英雄数据表!A:K,9,0),IF(VLOOKUP(B4929,属性中转表!A:G,7,FALSE)&gt;=25,VLOOKUP(A4929,英雄数据表!A:K,5,0),""))</f>
        <v>"atk":300,"hp":5000,"undpspro":50</v>
      </c>
      <c r="J4929" s="20" t="str">
        <f>IF(I4929="","",属性中转表!$I$1&amp;(IF(VLOOKUP(B4929,属性中转表!A:G,7,FALSE)=0,0,VLOOKUP(VLOOKUP(B4929,属性中转表!A:G,7,FALSE),属性中转表!$K$2:$P$21,4,0)))+IFERROR(VLOOKUP(A4929,英雄数据表!A:K,IF(武魂!B4929&gt;=50,10,IF(武魂!B4929&gt;=25,6)),0),0))</f>
        <v>,"dpspro":50</v>
      </c>
      <c r="K4929" s="32" t="str">
        <f t="shared" si="330"/>
        <v>"atk":300,"hp":5000,"undpspro":50,"dpspro":50</v>
      </c>
      <c r="L4929" s="20" t="str">
        <f>IF(B4929&gt;=50,VLOOKUP(A4929,英雄数据表!A:L,11,FALSE),IF(B4929&gt;=25,VLOOKUP(A4929,英雄数据表!A:L,7,0),""))</f>
        <v>"3505601004"</v>
      </c>
      <c r="M4929" s="20" t="str">
        <f>IFERROR(VLOOKUP(B4929,属性中转表!$K$2:$O$21,5,FALSE),"")</f>
        <v/>
      </c>
      <c r="N4929" s="20" t="str">
        <f>IF(B4929=25,VLOOKUP(A4929,英雄数据表!A:L,8,FALSE),IF(B4929=50,VLOOKUP(A4929,英雄数据表!A:L,12,0),""))</f>
        <v/>
      </c>
    </row>
    <row r="4930" spans="1:14" x14ac:dyDescent="0.3">
      <c r="A4930" s="20">
        <v>35056</v>
      </c>
      <c r="B4930" s="21">
        <f t="shared" si="327"/>
        <v>29</v>
      </c>
      <c r="C4930" s="21">
        <v>5</v>
      </c>
      <c r="D4930" s="21">
        <f>VLOOKUP(A4930,英雄数据表!A:D,4,0)</f>
        <v>3</v>
      </c>
      <c r="E4930" s="20" t="str">
        <f>VLOOKUP(A4930,英雄数据表!A:C,3,0)</f>
        <v>淬毒利刃</v>
      </c>
      <c r="F4930" s="20">
        <f t="shared" si="328"/>
        <v>35056</v>
      </c>
      <c r="G4930" s="20">
        <f t="shared" si="329"/>
        <v>35056</v>
      </c>
      <c r="H4930" s="21" t="str">
        <f>VLOOKUP(B4930,属性中转表!A:F,6,FALSE)</f>
        <v>"hp":81000,"atk":2250</v>
      </c>
      <c r="I4930" s="20" t="str">
        <f>IF(VLOOKUP(B4930,属性中转表!A:G,7,FALSE)=0,"",VLOOKUP(VLOOKUP(B4930,属性中转表!A:G,7,FALSE),属性中转表!$K$2:$P$21,6,0))&amp;IF(VLOOKUP(B4930,属性中转表!A:G,7,FALSE)&gt;=50,VLOOKUP(A4930,英雄数据表!A:K,9,0),IF(VLOOKUP(B4930,属性中转表!A:G,7,FALSE)&gt;=25,VLOOKUP(A4930,英雄数据表!A:K,5,0),""))</f>
        <v>"atk":300,"hp":5000,"undpspro":50</v>
      </c>
      <c r="J4930" s="20" t="str">
        <f>IF(I4930="","",属性中转表!$I$1&amp;(IF(VLOOKUP(B4930,属性中转表!A:G,7,FALSE)=0,0,VLOOKUP(VLOOKUP(B4930,属性中转表!A:G,7,FALSE),属性中转表!$K$2:$P$21,4,0)))+IFERROR(VLOOKUP(A4930,英雄数据表!A:K,IF(武魂!B4930&gt;=50,10,IF(武魂!B4930&gt;=25,6)),0),0))</f>
        <v>,"dpspro":50</v>
      </c>
      <c r="K4930" s="32" t="str">
        <f t="shared" si="330"/>
        <v>"atk":300,"hp":5000,"undpspro":50,"dpspro":50</v>
      </c>
      <c r="L4930" s="20" t="str">
        <f>IF(B4930&gt;=50,VLOOKUP(A4930,英雄数据表!A:L,11,FALSE),IF(B4930&gt;=25,VLOOKUP(A4930,英雄数据表!A:L,7,0),""))</f>
        <v>"3505601004"</v>
      </c>
      <c r="M4930" s="20" t="str">
        <f>IFERROR(VLOOKUP(B4930,属性中转表!$K$2:$O$21,5,FALSE),"")</f>
        <v/>
      </c>
      <c r="N4930" s="20" t="str">
        <f>IF(B4930=25,VLOOKUP(A4930,英雄数据表!A:L,8,FALSE),IF(B4930=50,VLOOKUP(A4930,英雄数据表!A:L,12,0),""))</f>
        <v/>
      </c>
    </row>
    <row r="4931" spans="1:14" x14ac:dyDescent="0.3">
      <c r="A4931" s="20">
        <v>35056</v>
      </c>
      <c r="B4931" s="21">
        <f t="shared" si="327"/>
        <v>30</v>
      </c>
      <c r="C4931" s="21">
        <v>5</v>
      </c>
      <c r="D4931" s="21">
        <f>VLOOKUP(A4931,英雄数据表!A:D,4,0)</f>
        <v>3</v>
      </c>
      <c r="E4931" s="20" t="str">
        <f>VLOOKUP(A4931,英雄数据表!A:C,3,0)</f>
        <v>淬毒利刃</v>
      </c>
      <c r="F4931" s="20">
        <f t="shared" si="328"/>
        <v>35056</v>
      </c>
      <c r="G4931" s="20">
        <f t="shared" si="329"/>
        <v>35056</v>
      </c>
      <c r="H4931" s="21" t="str">
        <f>VLOOKUP(B4931,属性中转表!A:F,6,FALSE)</f>
        <v>"hp":84600,"atk":2350</v>
      </c>
      <c r="I4931" s="20" t="str">
        <f>IF(VLOOKUP(B4931,属性中转表!A:G,7,FALSE)=0,"",VLOOKUP(VLOOKUP(B4931,属性中转表!A:G,7,FALSE),属性中转表!$K$2:$P$21,6,0))&amp;IF(VLOOKUP(B4931,属性中转表!A:G,7,FALSE)&gt;=50,VLOOKUP(A4931,英雄数据表!A:K,9,0),IF(VLOOKUP(B4931,属性中转表!A:G,7,FALSE)&gt;=25,VLOOKUP(A4931,英雄数据表!A:K,5,0),""))</f>
        <v>"atk":300,"hp":5000,"undpspro":100</v>
      </c>
      <c r="J4931" s="20" t="str">
        <f>IF(I4931="","",属性中转表!$I$1&amp;(IF(VLOOKUP(B4931,属性中转表!A:G,7,FALSE)=0,0,VLOOKUP(VLOOKUP(B4931,属性中转表!A:G,7,FALSE),属性中转表!$K$2:$P$21,4,0)))+IFERROR(VLOOKUP(A4931,英雄数据表!A:K,IF(武魂!B4931&gt;=50,10,IF(武魂!B4931&gt;=25,6)),0),0))</f>
        <v>,"dpspro":50</v>
      </c>
      <c r="K4931" s="32" t="str">
        <f t="shared" si="330"/>
        <v>"atk":300,"hp":5000,"undpspro":100,"dpspro":50</v>
      </c>
      <c r="L4931" s="20" t="str">
        <f>IF(B4931&gt;=50,VLOOKUP(A4931,英雄数据表!A:L,11,FALSE),IF(B4931&gt;=25,VLOOKUP(A4931,英雄数据表!A:L,7,0),""))</f>
        <v>"3505601004"</v>
      </c>
      <c r="M4931" s="20" t="str">
        <f>IFERROR(VLOOKUP(B4931,属性中转表!$K$2:$O$21,5,FALSE),"")</f>
        <v>"undpspro":50</v>
      </c>
      <c r="N4931" s="20" t="str">
        <f>IF(B4931=25,VLOOKUP(A4931,英雄数据表!A:L,8,FALSE),IF(B4931=50,VLOOKUP(A4931,英雄数据表!A:L,12,0),""))</f>
        <v/>
      </c>
    </row>
    <row r="4932" spans="1:14" x14ac:dyDescent="0.3">
      <c r="A4932" s="20">
        <v>35056</v>
      </c>
      <c r="B4932" s="21">
        <f t="shared" si="327"/>
        <v>31</v>
      </c>
      <c r="C4932" s="21">
        <v>5</v>
      </c>
      <c r="D4932" s="21">
        <f>VLOOKUP(A4932,英雄数据表!A:D,4,0)</f>
        <v>3</v>
      </c>
      <c r="E4932" s="20" t="str">
        <f>VLOOKUP(A4932,英雄数据表!A:C,3,0)</f>
        <v>淬毒利刃</v>
      </c>
      <c r="F4932" s="20">
        <f t="shared" si="328"/>
        <v>35056</v>
      </c>
      <c r="G4932" s="20">
        <f t="shared" si="329"/>
        <v>35056</v>
      </c>
      <c r="H4932" s="21" t="str">
        <f>VLOOKUP(B4932,属性中转表!A:F,6,FALSE)</f>
        <v>"hp":89100,"atk":2475</v>
      </c>
      <c r="I4932" s="20" t="str">
        <f>IF(VLOOKUP(B4932,属性中转表!A:G,7,FALSE)=0,"",VLOOKUP(VLOOKUP(B4932,属性中转表!A:G,7,FALSE),属性中转表!$K$2:$P$21,6,0))&amp;IF(VLOOKUP(B4932,属性中转表!A:G,7,FALSE)&gt;=50,VLOOKUP(A4932,英雄数据表!A:K,9,0),IF(VLOOKUP(B4932,属性中转表!A:G,7,FALSE)&gt;=25,VLOOKUP(A4932,英雄数据表!A:K,5,0),""))</f>
        <v>"atk":300,"hp":5000,"undpspro":100</v>
      </c>
      <c r="J4932" s="20" t="str">
        <f>IF(I4932="","",属性中转表!$I$1&amp;(IF(VLOOKUP(B4932,属性中转表!A:G,7,FALSE)=0,0,VLOOKUP(VLOOKUP(B4932,属性中转表!A:G,7,FALSE),属性中转表!$K$2:$P$21,4,0)))+IFERROR(VLOOKUP(A4932,英雄数据表!A:K,IF(武魂!B4932&gt;=50,10,IF(武魂!B4932&gt;=25,6)),0),0))</f>
        <v>,"dpspro":50</v>
      </c>
      <c r="K4932" s="32" t="str">
        <f t="shared" si="330"/>
        <v>"atk":300,"hp":5000,"undpspro":100,"dpspro":50</v>
      </c>
      <c r="L4932" s="20" t="str">
        <f>IF(B4932&gt;=50,VLOOKUP(A4932,英雄数据表!A:L,11,FALSE),IF(B4932&gt;=25,VLOOKUP(A4932,英雄数据表!A:L,7,0),""))</f>
        <v>"3505601004"</v>
      </c>
      <c r="M4932" s="20" t="str">
        <f>IFERROR(VLOOKUP(B4932,属性中转表!$K$2:$O$21,5,FALSE),"")</f>
        <v/>
      </c>
      <c r="N4932" s="20" t="str">
        <f>IF(B4932=25,VLOOKUP(A4932,英雄数据表!A:L,8,FALSE),IF(B4932=50,VLOOKUP(A4932,英雄数据表!A:L,12,0),""))</f>
        <v/>
      </c>
    </row>
    <row r="4933" spans="1:14" x14ac:dyDescent="0.3">
      <c r="A4933" s="20">
        <v>35056</v>
      </c>
      <c r="B4933" s="21">
        <f t="shared" si="327"/>
        <v>32</v>
      </c>
      <c r="C4933" s="21">
        <v>5</v>
      </c>
      <c r="D4933" s="21">
        <f>VLOOKUP(A4933,英雄数据表!A:D,4,0)</f>
        <v>3</v>
      </c>
      <c r="E4933" s="20" t="str">
        <f>VLOOKUP(A4933,英雄数据表!A:C,3,0)</f>
        <v>淬毒利刃</v>
      </c>
      <c r="F4933" s="20">
        <f t="shared" si="328"/>
        <v>35056</v>
      </c>
      <c r="G4933" s="20">
        <f t="shared" si="329"/>
        <v>35056</v>
      </c>
      <c r="H4933" s="21" t="str">
        <f>VLOOKUP(B4933,属性中转表!A:F,6,FALSE)</f>
        <v>"hp":93600,"atk":2600</v>
      </c>
      <c r="I4933" s="20" t="str">
        <f>IF(VLOOKUP(B4933,属性中转表!A:G,7,FALSE)=0,"",VLOOKUP(VLOOKUP(B4933,属性中转表!A:G,7,FALSE),属性中转表!$K$2:$P$21,6,0))&amp;IF(VLOOKUP(B4933,属性中转表!A:G,7,FALSE)&gt;=50,VLOOKUP(A4933,英雄数据表!A:K,9,0),IF(VLOOKUP(B4933,属性中转表!A:G,7,FALSE)&gt;=25,VLOOKUP(A4933,英雄数据表!A:K,5,0),""))</f>
        <v>"atk":300,"hp":5000,"undpspro":100</v>
      </c>
      <c r="J4933" s="20" t="str">
        <f>IF(I4933="","",属性中转表!$I$1&amp;(IF(VLOOKUP(B4933,属性中转表!A:G,7,FALSE)=0,0,VLOOKUP(VLOOKUP(B4933,属性中转表!A:G,7,FALSE),属性中转表!$K$2:$P$21,4,0)))+IFERROR(VLOOKUP(A4933,英雄数据表!A:K,IF(武魂!B4933&gt;=50,10,IF(武魂!B4933&gt;=25,6)),0),0))</f>
        <v>,"dpspro":50</v>
      </c>
      <c r="K4933" s="32" t="str">
        <f t="shared" si="330"/>
        <v>"atk":300,"hp":5000,"undpspro":100,"dpspro":50</v>
      </c>
      <c r="L4933" s="20" t="str">
        <f>IF(B4933&gt;=50,VLOOKUP(A4933,英雄数据表!A:L,11,FALSE),IF(B4933&gt;=25,VLOOKUP(A4933,英雄数据表!A:L,7,0),""))</f>
        <v>"3505601004"</v>
      </c>
      <c r="M4933" s="20" t="str">
        <f>IFERROR(VLOOKUP(B4933,属性中转表!$K$2:$O$21,5,FALSE),"")</f>
        <v/>
      </c>
      <c r="N4933" s="20" t="str">
        <f>IF(B4933=25,VLOOKUP(A4933,英雄数据表!A:L,8,FALSE),IF(B4933=50,VLOOKUP(A4933,英雄数据表!A:L,12,0),""))</f>
        <v/>
      </c>
    </row>
    <row r="4934" spans="1:14" x14ac:dyDescent="0.3">
      <c r="A4934" s="20">
        <v>35056</v>
      </c>
      <c r="B4934" s="21">
        <f t="shared" si="327"/>
        <v>33</v>
      </c>
      <c r="C4934" s="21">
        <v>5</v>
      </c>
      <c r="D4934" s="21">
        <f>VLOOKUP(A4934,英雄数据表!A:D,4,0)</f>
        <v>3</v>
      </c>
      <c r="E4934" s="20" t="str">
        <f>VLOOKUP(A4934,英雄数据表!A:C,3,0)</f>
        <v>淬毒利刃</v>
      </c>
      <c r="F4934" s="20">
        <f t="shared" si="328"/>
        <v>35056</v>
      </c>
      <c r="G4934" s="20">
        <f t="shared" si="329"/>
        <v>35056</v>
      </c>
      <c r="H4934" s="21" t="str">
        <f>VLOOKUP(B4934,属性中转表!A:F,6,FALSE)</f>
        <v>"hp":98100,"atk":2725</v>
      </c>
      <c r="I4934" s="20" t="str">
        <f>IF(VLOOKUP(B4934,属性中转表!A:G,7,FALSE)=0,"",VLOOKUP(VLOOKUP(B4934,属性中转表!A:G,7,FALSE),属性中转表!$K$2:$P$21,6,0))&amp;IF(VLOOKUP(B4934,属性中转表!A:G,7,FALSE)&gt;=50,VLOOKUP(A4934,英雄数据表!A:K,9,0),IF(VLOOKUP(B4934,属性中转表!A:G,7,FALSE)&gt;=25,VLOOKUP(A4934,英雄数据表!A:K,5,0),""))</f>
        <v>"atk":300,"hp":5000,"undpspro":100</v>
      </c>
      <c r="J4934" s="20" t="str">
        <f>IF(I4934="","",属性中转表!$I$1&amp;(IF(VLOOKUP(B4934,属性中转表!A:G,7,FALSE)=0,0,VLOOKUP(VLOOKUP(B4934,属性中转表!A:G,7,FALSE),属性中转表!$K$2:$P$21,4,0)))+IFERROR(VLOOKUP(A4934,英雄数据表!A:K,IF(武魂!B4934&gt;=50,10,IF(武魂!B4934&gt;=25,6)),0),0))</f>
        <v>,"dpspro":50</v>
      </c>
      <c r="K4934" s="32" t="str">
        <f t="shared" si="330"/>
        <v>"atk":300,"hp":5000,"undpspro":100,"dpspro":50</v>
      </c>
      <c r="L4934" s="20" t="str">
        <f>IF(B4934&gt;=50,VLOOKUP(A4934,英雄数据表!A:L,11,FALSE),IF(B4934&gt;=25,VLOOKUP(A4934,英雄数据表!A:L,7,0),""))</f>
        <v>"3505601004"</v>
      </c>
      <c r="M4934" s="20" t="str">
        <f>IFERROR(VLOOKUP(B4934,属性中转表!$K$2:$O$21,5,FALSE),"")</f>
        <v/>
      </c>
      <c r="N4934" s="20" t="str">
        <f>IF(B4934=25,VLOOKUP(A4934,英雄数据表!A:L,8,FALSE),IF(B4934=50,VLOOKUP(A4934,英雄数据表!A:L,12,0),""))</f>
        <v/>
      </c>
    </row>
    <row r="4935" spans="1:14" x14ac:dyDescent="0.3">
      <c r="A4935" s="20">
        <v>35056</v>
      </c>
      <c r="B4935" s="21">
        <f t="shared" si="327"/>
        <v>34</v>
      </c>
      <c r="C4935" s="21">
        <v>5</v>
      </c>
      <c r="D4935" s="21">
        <f>VLOOKUP(A4935,英雄数据表!A:D,4,0)</f>
        <v>3</v>
      </c>
      <c r="E4935" s="20" t="str">
        <f>VLOOKUP(A4935,英雄数据表!A:C,3,0)</f>
        <v>淬毒利刃</v>
      </c>
      <c r="F4935" s="20">
        <f t="shared" si="328"/>
        <v>35056</v>
      </c>
      <c r="G4935" s="20">
        <f t="shared" si="329"/>
        <v>35056</v>
      </c>
      <c r="H4935" s="21" t="str">
        <f>VLOOKUP(B4935,属性中转表!A:F,6,FALSE)</f>
        <v>"hp":102600,"atk":2850</v>
      </c>
      <c r="I4935" s="20" t="str">
        <f>IF(VLOOKUP(B4935,属性中转表!A:G,7,FALSE)=0,"",VLOOKUP(VLOOKUP(B4935,属性中转表!A:G,7,FALSE),属性中转表!$K$2:$P$21,6,0))&amp;IF(VLOOKUP(B4935,属性中转表!A:G,7,FALSE)&gt;=50,VLOOKUP(A4935,英雄数据表!A:K,9,0),IF(VLOOKUP(B4935,属性中转表!A:G,7,FALSE)&gt;=25,VLOOKUP(A4935,英雄数据表!A:K,5,0),""))</f>
        <v>"atk":300,"hp":5000,"undpspro":100</v>
      </c>
      <c r="J4935" s="20" t="str">
        <f>IF(I4935="","",属性中转表!$I$1&amp;(IF(VLOOKUP(B4935,属性中转表!A:G,7,FALSE)=0,0,VLOOKUP(VLOOKUP(B4935,属性中转表!A:G,7,FALSE),属性中转表!$K$2:$P$21,4,0)))+IFERROR(VLOOKUP(A4935,英雄数据表!A:K,IF(武魂!B4935&gt;=50,10,IF(武魂!B4935&gt;=25,6)),0),0))</f>
        <v>,"dpspro":50</v>
      </c>
      <c r="K4935" s="32" t="str">
        <f t="shared" si="330"/>
        <v>"atk":300,"hp":5000,"undpspro":100,"dpspro":50</v>
      </c>
      <c r="L4935" s="20" t="str">
        <f>IF(B4935&gt;=50,VLOOKUP(A4935,英雄数据表!A:L,11,FALSE),IF(B4935&gt;=25,VLOOKUP(A4935,英雄数据表!A:L,7,0),""))</f>
        <v>"3505601004"</v>
      </c>
      <c r="M4935" s="20" t="str">
        <f>IFERROR(VLOOKUP(B4935,属性中转表!$K$2:$O$21,5,FALSE),"")</f>
        <v/>
      </c>
      <c r="N4935" s="20" t="str">
        <f>IF(B4935=25,VLOOKUP(A4935,英雄数据表!A:L,8,FALSE),IF(B4935=50,VLOOKUP(A4935,英雄数据表!A:L,12,0),""))</f>
        <v/>
      </c>
    </row>
    <row r="4936" spans="1:14" x14ac:dyDescent="0.3">
      <c r="A4936" s="20">
        <v>35056</v>
      </c>
      <c r="B4936" s="21">
        <f t="shared" si="327"/>
        <v>35</v>
      </c>
      <c r="C4936" s="21">
        <v>5</v>
      </c>
      <c r="D4936" s="21">
        <f>VLOOKUP(A4936,英雄数据表!A:D,4,0)</f>
        <v>3</v>
      </c>
      <c r="E4936" s="20" t="str">
        <f>VLOOKUP(A4936,英雄数据表!A:C,3,0)</f>
        <v>淬毒利刃</v>
      </c>
      <c r="F4936" s="20">
        <f t="shared" si="328"/>
        <v>35056</v>
      </c>
      <c r="G4936" s="20">
        <f t="shared" si="329"/>
        <v>35056</v>
      </c>
      <c r="H4936" s="21" t="str">
        <f>VLOOKUP(B4936,属性中转表!A:F,6,FALSE)</f>
        <v>"hp":107100,"atk":2975</v>
      </c>
      <c r="I4936" s="20" t="str">
        <f>IF(VLOOKUP(B4936,属性中转表!A:G,7,FALSE)=0,"",VLOOKUP(VLOOKUP(B4936,属性中转表!A:G,7,FALSE),属性中转表!$K$2:$P$21,6,0))&amp;IF(VLOOKUP(B4936,属性中转表!A:G,7,FALSE)&gt;=50,VLOOKUP(A4936,英雄数据表!A:K,9,0),IF(VLOOKUP(B4936,属性中转表!A:G,7,FALSE)&gt;=25,VLOOKUP(A4936,英雄数据表!A:K,5,0),""))</f>
        <v>"atk":300,"hp":5000,"undpspro":100</v>
      </c>
      <c r="J4936" s="20" t="str">
        <f>IF(I4936="","",属性中转表!$I$1&amp;(IF(VLOOKUP(B4936,属性中转表!A:G,7,FALSE)=0,0,VLOOKUP(VLOOKUP(B4936,属性中转表!A:G,7,FALSE),属性中转表!$K$2:$P$21,4,0)))+IFERROR(VLOOKUP(A4936,英雄数据表!A:K,IF(武魂!B4936&gt;=50,10,IF(武魂!B4936&gt;=25,6)),0),0))</f>
        <v>,"dpspro":100</v>
      </c>
      <c r="K4936" s="32" t="str">
        <f t="shared" si="330"/>
        <v>"atk":300,"hp":5000,"undpspro":100,"dpspro":100</v>
      </c>
      <c r="L4936" s="20" t="str">
        <f>IF(B4936&gt;=50,VLOOKUP(A4936,英雄数据表!A:L,11,FALSE),IF(B4936&gt;=25,VLOOKUP(A4936,英雄数据表!A:L,7,0),""))</f>
        <v>"3505601004"</v>
      </c>
      <c r="M4936" s="20" t="str">
        <f>IFERROR(VLOOKUP(B4936,属性中转表!$K$2:$O$21,5,FALSE),"")</f>
        <v>"dpspro":50</v>
      </c>
      <c r="N4936" s="20" t="str">
        <f>IF(B4936=25,VLOOKUP(A4936,英雄数据表!A:L,8,FALSE),IF(B4936=50,VLOOKUP(A4936,英雄数据表!A:L,12,0),""))</f>
        <v/>
      </c>
    </row>
    <row r="4937" spans="1:14" x14ac:dyDescent="0.3">
      <c r="A4937" s="20">
        <v>35056</v>
      </c>
      <c r="B4937" s="21">
        <f t="shared" si="327"/>
        <v>36</v>
      </c>
      <c r="C4937" s="21">
        <v>5</v>
      </c>
      <c r="D4937" s="21">
        <f>VLOOKUP(A4937,英雄数据表!A:D,4,0)</f>
        <v>3</v>
      </c>
      <c r="E4937" s="20" t="str">
        <f>VLOOKUP(A4937,英雄数据表!A:C,3,0)</f>
        <v>淬毒利刃</v>
      </c>
      <c r="F4937" s="20">
        <f t="shared" si="328"/>
        <v>35056</v>
      </c>
      <c r="G4937" s="20">
        <f t="shared" si="329"/>
        <v>35056</v>
      </c>
      <c r="H4937" s="21" t="str">
        <f>VLOOKUP(B4937,属性中转表!A:F,6,FALSE)</f>
        <v>"hp":111600,"atk":3100</v>
      </c>
      <c r="I4937" s="20" t="str">
        <f>IF(VLOOKUP(B4937,属性中转表!A:G,7,FALSE)=0,"",VLOOKUP(VLOOKUP(B4937,属性中转表!A:G,7,FALSE),属性中转表!$K$2:$P$21,6,0))&amp;IF(VLOOKUP(B4937,属性中转表!A:G,7,FALSE)&gt;=50,VLOOKUP(A4937,英雄数据表!A:K,9,0),IF(VLOOKUP(B4937,属性中转表!A:G,7,FALSE)&gt;=25,VLOOKUP(A4937,英雄数据表!A:K,5,0),""))</f>
        <v>"atk":300,"hp":5000,"undpspro":100</v>
      </c>
      <c r="J4937" s="20" t="str">
        <f>IF(I4937="","",属性中转表!$I$1&amp;(IF(VLOOKUP(B4937,属性中转表!A:G,7,FALSE)=0,0,VLOOKUP(VLOOKUP(B4937,属性中转表!A:G,7,FALSE),属性中转表!$K$2:$P$21,4,0)))+IFERROR(VLOOKUP(A4937,英雄数据表!A:K,IF(武魂!B4937&gt;=50,10,IF(武魂!B4937&gt;=25,6)),0),0))</f>
        <v>,"dpspro":100</v>
      </c>
      <c r="K4937" s="32" t="str">
        <f t="shared" si="330"/>
        <v>"atk":300,"hp":5000,"undpspro":100,"dpspro":100</v>
      </c>
      <c r="L4937" s="20" t="str">
        <f>IF(B4937&gt;=50,VLOOKUP(A4937,英雄数据表!A:L,11,FALSE),IF(B4937&gt;=25,VLOOKUP(A4937,英雄数据表!A:L,7,0),""))</f>
        <v>"3505601004"</v>
      </c>
      <c r="M4937" s="20" t="str">
        <f>IFERROR(VLOOKUP(B4937,属性中转表!$K$2:$O$21,5,FALSE),"")</f>
        <v/>
      </c>
      <c r="N4937" s="20" t="str">
        <f>IF(B4937=25,VLOOKUP(A4937,英雄数据表!A:L,8,FALSE),IF(B4937=50,VLOOKUP(A4937,英雄数据表!A:L,12,0),""))</f>
        <v/>
      </c>
    </row>
    <row r="4938" spans="1:14" x14ac:dyDescent="0.3">
      <c r="A4938" s="20">
        <v>35056</v>
      </c>
      <c r="B4938" s="21">
        <f t="shared" si="327"/>
        <v>37</v>
      </c>
      <c r="C4938" s="21">
        <v>5</v>
      </c>
      <c r="D4938" s="21">
        <f>VLOOKUP(A4938,英雄数据表!A:D,4,0)</f>
        <v>3</v>
      </c>
      <c r="E4938" s="20" t="str">
        <f>VLOOKUP(A4938,英雄数据表!A:C,3,0)</f>
        <v>淬毒利刃</v>
      </c>
      <c r="F4938" s="20">
        <f t="shared" si="328"/>
        <v>35056</v>
      </c>
      <c r="G4938" s="20">
        <f t="shared" si="329"/>
        <v>35056</v>
      </c>
      <c r="H4938" s="21" t="str">
        <f>VLOOKUP(B4938,属性中转表!A:F,6,FALSE)</f>
        <v>"hp":116100,"atk":3225</v>
      </c>
      <c r="I4938" s="20" t="str">
        <f>IF(VLOOKUP(B4938,属性中转表!A:G,7,FALSE)=0,"",VLOOKUP(VLOOKUP(B4938,属性中转表!A:G,7,FALSE),属性中转表!$K$2:$P$21,6,0))&amp;IF(VLOOKUP(B4938,属性中转表!A:G,7,FALSE)&gt;=50,VLOOKUP(A4938,英雄数据表!A:K,9,0),IF(VLOOKUP(B4938,属性中转表!A:G,7,FALSE)&gt;=25,VLOOKUP(A4938,英雄数据表!A:K,5,0),""))</f>
        <v>"atk":300,"hp":5000,"undpspro":100</v>
      </c>
      <c r="J4938" s="20" t="str">
        <f>IF(I4938="","",属性中转表!$I$1&amp;(IF(VLOOKUP(B4938,属性中转表!A:G,7,FALSE)=0,0,VLOOKUP(VLOOKUP(B4938,属性中转表!A:G,7,FALSE),属性中转表!$K$2:$P$21,4,0)))+IFERROR(VLOOKUP(A4938,英雄数据表!A:K,IF(武魂!B4938&gt;=50,10,IF(武魂!B4938&gt;=25,6)),0),0))</f>
        <v>,"dpspro":100</v>
      </c>
      <c r="K4938" s="32" t="str">
        <f t="shared" si="330"/>
        <v>"atk":300,"hp":5000,"undpspro":100,"dpspro":100</v>
      </c>
      <c r="L4938" s="20" t="str">
        <f>IF(B4938&gt;=50,VLOOKUP(A4938,英雄数据表!A:L,11,FALSE),IF(B4938&gt;=25,VLOOKUP(A4938,英雄数据表!A:L,7,0),""))</f>
        <v>"3505601004"</v>
      </c>
      <c r="M4938" s="20" t="str">
        <f>IFERROR(VLOOKUP(B4938,属性中转表!$K$2:$O$21,5,FALSE),"")</f>
        <v/>
      </c>
      <c r="N4938" s="20" t="str">
        <f>IF(B4938=25,VLOOKUP(A4938,英雄数据表!A:L,8,FALSE),IF(B4938=50,VLOOKUP(A4938,英雄数据表!A:L,12,0),""))</f>
        <v/>
      </c>
    </row>
    <row r="4939" spans="1:14" x14ac:dyDescent="0.3">
      <c r="A4939" s="20">
        <v>35056</v>
      </c>
      <c r="B4939" s="21">
        <f t="shared" si="327"/>
        <v>38</v>
      </c>
      <c r="C4939" s="21">
        <v>5</v>
      </c>
      <c r="D4939" s="21">
        <f>VLOOKUP(A4939,英雄数据表!A:D,4,0)</f>
        <v>3</v>
      </c>
      <c r="E4939" s="20" t="str">
        <f>VLOOKUP(A4939,英雄数据表!A:C,3,0)</f>
        <v>淬毒利刃</v>
      </c>
      <c r="F4939" s="20">
        <f t="shared" si="328"/>
        <v>35056</v>
      </c>
      <c r="G4939" s="20">
        <f t="shared" si="329"/>
        <v>35056</v>
      </c>
      <c r="H4939" s="21" t="str">
        <f>VLOOKUP(B4939,属性中转表!A:F,6,FALSE)</f>
        <v>"hp":120600,"atk":3350</v>
      </c>
      <c r="I4939" s="20" t="str">
        <f>IF(VLOOKUP(B4939,属性中转表!A:G,7,FALSE)=0,"",VLOOKUP(VLOOKUP(B4939,属性中转表!A:G,7,FALSE),属性中转表!$K$2:$P$21,6,0))&amp;IF(VLOOKUP(B4939,属性中转表!A:G,7,FALSE)&gt;=50,VLOOKUP(A4939,英雄数据表!A:K,9,0),IF(VLOOKUP(B4939,属性中转表!A:G,7,FALSE)&gt;=25,VLOOKUP(A4939,英雄数据表!A:K,5,0),""))</f>
        <v>"atk":300,"hp":5000,"undpspro":100</v>
      </c>
      <c r="J4939" s="20" t="str">
        <f>IF(I4939="","",属性中转表!$I$1&amp;(IF(VLOOKUP(B4939,属性中转表!A:G,7,FALSE)=0,0,VLOOKUP(VLOOKUP(B4939,属性中转表!A:G,7,FALSE),属性中转表!$K$2:$P$21,4,0)))+IFERROR(VLOOKUP(A4939,英雄数据表!A:K,IF(武魂!B4939&gt;=50,10,IF(武魂!B4939&gt;=25,6)),0),0))</f>
        <v>,"dpspro":100</v>
      </c>
      <c r="K4939" s="32" t="str">
        <f t="shared" si="330"/>
        <v>"atk":300,"hp":5000,"undpspro":100,"dpspro":100</v>
      </c>
      <c r="L4939" s="20" t="str">
        <f>IF(B4939&gt;=50,VLOOKUP(A4939,英雄数据表!A:L,11,FALSE),IF(B4939&gt;=25,VLOOKUP(A4939,英雄数据表!A:L,7,0),""))</f>
        <v>"3505601004"</v>
      </c>
      <c r="M4939" s="20" t="str">
        <f>IFERROR(VLOOKUP(B4939,属性中转表!$K$2:$O$21,5,FALSE),"")</f>
        <v/>
      </c>
      <c r="N4939" s="20" t="str">
        <f>IF(B4939=25,VLOOKUP(A4939,英雄数据表!A:L,8,FALSE),IF(B4939=50,VLOOKUP(A4939,英雄数据表!A:L,12,0),""))</f>
        <v/>
      </c>
    </row>
    <row r="4940" spans="1:14" x14ac:dyDescent="0.3">
      <c r="A4940" s="20">
        <v>35056</v>
      </c>
      <c r="B4940" s="21">
        <f t="shared" si="327"/>
        <v>39</v>
      </c>
      <c r="C4940" s="21">
        <v>5</v>
      </c>
      <c r="D4940" s="21">
        <f>VLOOKUP(A4940,英雄数据表!A:D,4,0)</f>
        <v>3</v>
      </c>
      <c r="E4940" s="20" t="str">
        <f>VLOOKUP(A4940,英雄数据表!A:C,3,0)</f>
        <v>淬毒利刃</v>
      </c>
      <c r="F4940" s="20">
        <f t="shared" si="328"/>
        <v>35056</v>
      </c>
      <c r="G4940" s="20">
        <f t="shared" si="329"/>
        <v>35056</v>
      </c>
      <c r="H4940" s="21" t="str">
        <f>VLOOKUP(B4940,属性中转表!A:F,6,FALSE)</f>
        <v>"hp":125100,"atk":3475</v>
      </c>
      <c r="I4940" s="20" t="str">
        <f>IF(VLOOKUP(B4940,属性中转表!A:G,7,FALSE)=0,"",VLOOKUP(VLOOKUP(B4940,属性中转表!A:G,7,FALSE),属性中转表!$K$2:$P$21,6,0))&amp;IF(VLOOKUP(B4940,属性中转表!A:G,7,FALSE)&gt;=50,VLOOKUP(A4940,英雄数据表!A:K,9,0),IF(VLOOKUP(B4940,属性中转表!A:G,7,FALSE)&gt;=25,VLOOKUP(A4940,英雄数据表!A:K,5,0),""))</f>
        <v>"atk":300,"hp":5000,"undpspro":100</v>
      </c>
      <c r="J4940" s="20" t="str">
        <f>IF(I4940="","",属性中转表!$I$1&amp;(IF(VLOOKUP(B4940,属性中转表!A:G,7,FALSE)=0,0,VLOOKUP(VLOOKUP(B4940,属性中转表!A:G,7,FALSE),属性中转表!$K$2:$P$21,4,0)))+IFERROR(VLOOKUP(A4940,英雄数据表!A:K,IF(武魂!B4940&gt;=50,10,IF(武魂!B4940&gt;=25,6)),0),0))</f>
        <v>,"dpspro":100</v>
      </c>
      <c r="K4940" s="32" t="str">
        <f t="shared" si="330"/>
        <v>"atk":300,"hp":5000,"undpspro":100,"dpspro":100</v>
      </c>
      <c r="L4940" s="20" t="str">
        <f>IF(B4940&gt;=50,VLOOKUP(A4940,英雄数据表!A:L,11,FALSE),IF(B4940&gt;=25,VLOOKUP(A4940,英雄数据表!A:L,7,0),""))</f>
        <v>"3505601004"</v>
      </c>
      <c r="M4940" s="20" t="str">
        <f>IFERROR(VLOOKUP(B4940,属性中转表!$K$2:$O$21,5,FALSE),"")</f>
        <v/>
      </c>
      <c r="N4940" s="20" t="str">
        <f>IF(B4940=25,VLOOKUP(A4940,英雄数据表!A:L,8,FALSE),IF(B4940=50,VLOOKUP(A4940,英雄数据表!A:L,12,0),""))</f>
        <v/>
      </c>
    </row>
    <row r="4941" spans="1:14" x14ac:dyDescent="0.3">
      <c r="A4941" s="20">
        <v>35056</v>
      </c>
      <c r="B4941" s="21">
        <f t="shared" si="327"/>
        <v>40</v>
      </c>
      <c r="C4941" s="21">
        <v>5</v>
      </c>
      <c r="D4941" s="21">
        <f>VLOOKUP(A4941,英雄数据表!A:D,4,0)</f>
        <v>3</v>
      </c>
      <c r="E4941" s="20" t="str">
        <f>VLOOKUP(A4941,英雄数据表!A:C,3,0)</f>
        <v>淬毒利刃</v>
      </c>
      <c r="F4941" s="20">
        <f t="shared" si="328"/>
        <v>35056</v>
      </c>
      <c r="G4941" s="20">
        <f t="shared" si="329"/>
        <v>35056</v>
      </c>
      <c r="H4941" s="21" t="str">
        <f>VLOOKUP(B4941,属性中转表!A:F,6,FALSE)</f>
        <v>"hp":129600,"atk":3600</v>
      </c>
      <c r="I4941" s="20" t="str">
        <f>IF(VLOOKUP(B4941,属性中转表!A:G,7,FALSE)=0,"",VLOOKUP(VLOOKUP(B4941,属性中转表!A:G,7,FALSE),属性中转表!$K$2:$P$21,6,0))&amp;IF(VLOOKUP(B4941,属性中转表!A:G,7,FALSE)&gt;=50,VLOOKUP(A4941,英雄数据表!A:K,9,0),IF(VLOOKUP(B4941,属性中转表!A:G,7,FALSE)&gt;=25,VLOOKUP(A4941,英雄数据表!A:K,5,0),""))</f>
        <v>"atk":300,"hp":5000,"undpspro":100,"pvpdpspro":50</v>
      </c>
      <c r="J4941" s="20" t="str">
        <f>IF(I4941="","",属性中转表!$I$1&amp;(IF(VLOOKUP(B4941,属性中转表!A:G,7,FALSE)=0,0,VLOOKUP(VLOOKUP(B4941,属性中转表!A:G,7,FALSE),属性中转表!$K$2:$P$21,4,0)))+IFERROR(VLOOKUP(A4941,英雄数据表!A:K,IF(武魂!B4941&gt;=50,10,IF(武魂!B4941&gt;=25,6)),0),0))</f>
        <v>,"dpspro":100</v>
      </c>
      <c r="K4941" s="32" t="str">
        <f t="shared" si="330"/>
        <v>"atk":300,"hp":5000,"undpspro":100,"pvpdpspro":50,"dpspro":100</v>
      </c>
      <c r="L4941" s="20" t="str">
        <f>IF(B4941&gt;=50,VLOOKUP(A4941,英雄数据表!A:L,11,FALSE),IF(B4941&gt;=25,VLOOKUP(A4941,英雄数据表!A:L,7,0),""))</f>
        <v>"3505601004"</v>
      </c>
      <c r="M4941" s="20" t="str">
        <f>IFERROR(VLOOKUP(B4941,属性中转表!$K$2:$O$21,5,FALSE),"")</f>
        <v>"pvpdpspro":50</v>
      </c>
      <c r="N4941" s="20" t="str">
        <f>IF(B4941=25,VLOOKUP(A4941,英雄数据表!A:L,8,FALSE),IF(B4941=50,VLOOKUP(A4941,英雄数据表!A:L,12,0),""))</f>
        <v/>
      </c>
    </row>
    <row r="4942" spans="1:14" x14ac:dyDescent="0.3">
      <c r="A4942" s="20">
        <v>35056</v>
      </c>
      <c r="B4942" s="21">
        <f t="shared" si="327"/>
        <v>41</v>
      </c>
      <c r="C4942" s="21">
        <v>5</v>
      </c>
      <c r="D4942" s="21">
        <f>VLOOKUP(A4942,英雄数据表!A:D,4,0)</f>
        <v>3</v>
      </c>
      <c r="E4942" s="20" t="str">
        <f>VLOOKUP(A4942,英雄数据表!A:C,3,0)</f>
        <v>淬毒利刃</v>
      </c>
      <c r="F4942" s="20">
        <f t="shared" si="328"/>
        <v>35056</v>
      </c>
      <c r="G4942" s="20">
        <f t="shared" si="329"/>
        <v>35056</v>
      </c>
      <c r="H4942" s="21" t="str">
        <f>VLOOKUP(B4942,属性中转表!A:F,6,FALSE)</f>
        <v>"hp":135000,"atk":3750</v>
      </c>
      <c r="I4942" s="20" t="str">
        <f>IF(VLOOKUP(B4942,属性中转表!A:G,7,FALSE)=0,"",VLOOKUP(VLOOKUP(B4942,属性中转表!A:G,7,FALSE),属性中转表!$K$2:$P$21,6,0))&amp;IF(VLOOKUP(B4942,属性中转表!A:G,7,FALSE)&gt;=50,VLOOKUP(A4942,英雄数据表!A:K,9,0),IF(VLOOKUP(B4942,属性中转表!A:G,7,FALSE)&gt;=25,VLOOKUP(A4942,英雄数据表!A:K,5,0),""))</f>
        <v>"atk":300,"hp":5000,"undpspro":100,"pvpdpspro":50</v>
      </c>
      <c r="J4942" s="20" t="str">
        <f>IF(I4942="","",属性中转表!$I$1&amp;(IF(VLOOKUP(B4942,属性中转表!A:G,7,FALSE)=0,0,VLOOKUP(VLOOKUP(B4942,属性中转表!A:G,7,FALSE),属性中转表!$K$2:$P$21,4,0)))+IFERROR(VLOOKUP(A4942,英雄数据表!A:K,IF(武魂!B4942&gt;=50,10,IF(武魂!B4942&gt;=25,6)),0),0))</f>
        <v>,"dpspro":100</v>
      </c>
      <c r="K4942" s="32" t="str">
        <f t="shared" si="330"/>
        <v>"atk":300,"hp":5000,"undpspro":100,"pvpdpspro":50,"dpspro":100</v>
      </c>
      <c r="L4942" s="20" t="str">
        <f>IF(B4942&gt;=50,VLOOKUP(A4942,英雄数据表!A:L,11,FALSE),IF(B4942&gt;=25,VLOOKUP(A4942,英雄数据表!A:L,7,0),""))</f>
        <v>"3505601004"</v>
      </c>
      <c r="M4942" s="20" t="str">
        <f>IFERROR(VLOOKUP(B4942,属性中转表!$K$2:$O$21,5,FALSE),"")</f>
        <v/>
      </c>
      <c r="N4942" s="20" t="str">
        <f>IF(B4942=25,VLOOKUP(A4942,英雄数据表!A:L,8,FALSE),IF(B4942=50,VLOOKUP(A4942,英雄数据表!A:L,12,0),""))</f>
        <v/>
      </c>
    </row>
    <row r="4943" spans="1:14" x14ac:dyDescent="0.3">
      <c r="A4943" s="20">
        <v>35056</v>
      </c>
      <c r="B4943" s="21">
        <f t="shared" si="327"/>
        <v>42</v>
      </c>
      <c r="C4943" s="21">
        <v>5</v>
      </c>
      <c r="D4943" s="21">
        <f>VLOOKUP(A4943,英雄数据表!A:D,4,0)</f>
        <v>3</v>
      </c>
      <c r="E4943" s="20" t="str">
        <f>VLOOKUP(A4943,英雄数据表!A:C,3,0)</f>
        <v>淬毒利刃</v>
      </c>
      <c r="F4943" s="20">
        <f t="shared" si="328"/>
        <v>35056</v>
      </c>
      <c r="G4943" s="20">
        <f t="shared" si="329"/>
        <v>35056</v>
      </c>
      <c r="H4943" s="21" t="str">
        <f>VLOOKUP(B4943,属性中转表!A:F,6,FALSE)</f>
        <v>"hp":140400,"atk":3900</v>
      </c>
      <c r="I4943" s="20" t="str">
        <f>IF(VLOOKUP(B4943,属性中转表!A:G,7,FALSE)=0,"",VLOOKUP(VLOOKUP(B4943,属性中转表!A:G,7,FALSE),属性中转表!$K$2:$P$21,6,0))&amp;IF(VLOOKUP(B4943,属性中转表!A:G,7,FALSE)&gt;=50,VLOOKUP(A4943,英雄数据表!A:K,9,0),IF(VLOOKUP(B4943,属性中转表!A:G,7,FALSE)&gt;=25,VLOOKUP(A4943,英雄数据表!A:K,5,0),""))</f>
        <v>"atk":300,"hp":5000,"undpspro":100,"pvpdpspro":50</v>
      </c>
      <c r="J4943" s="20" t="str">
        <f>IF(I4943="","",属性中转表!$I$1&amp;(IF(VLOOKUP(B4943,属性中转表!A:G,7,FALSE)=0,0,VLOOKUP(VLOOKUP(B4943,属性中转表!A:G,7,FALSE),属性中转表!$K$2:$P$21,4,0)))+IFERROR(VLOOKUP(A4943,英雄数据表!A:K,IF(武魂!B4943&gt;=50,10,IF(武魂!B4943&gt;=25,6)),0),0))</f>
        <v>,"dpspro":100</v>
      </c>
      <c r="K4943" s="32" t="str">
        <f t="shared" si="330"/>
        <v>"atk":300,"hp":5000,"undpspro":100,"pvpdpspro":50,"dpspro":100</v>
      </c>
      <c r="L4943" s="20" t="str">
        <f>IF(B4943&gt;=50,VLOOKUP(A4943,英雄数据表!A:L,11,FALSE),IF(B4943&gt;=25,VLOOKUP(A4943,英雄数据表!A:L,7,0),""))</f>
        <v>"3505601004"</v>
      </c>
      <c r="M4943" s="20" t="str">
        <f>IFERROR(VLOOKUP(B4943,属性中转表!$K$2:$O$21,5,FALSE),"")</f>
        <v/>
      </c>
      <c r="N4943" s="20" t="str">
        <f>IF(B4943=25,VLOOKUP(A4943,英雄数据表!A:L,8,FALSE),IF(B4943=50,VLOOKUP(A4943,英雄数据表!A:L,12,0),""))</f>
        <v/>
      </c>
    </row>
    <row r="4944" spans="1:14" x14ac:dyDescent="0.3">
      <c r="A4944" s="20">
        <v>35056</v>
      </c>
      <c r="B4944" s="21">
        <f t="shared" si="327"/>
        <v>43</v>
      </c>
      <c r="C4944" s="21">
        <v>5</v>
      </c>
      <c r="D4944" s="21">
        <f>VLOOKUP(A4944,英雄数据表!A:D,4,0)</f>
        <v>3</v>
      </c>
      <c r="E4944" s="20" t="str">
        <f>VLOOKUP(A4944,英雄数据表!A:C,3,0)</f>
        <v>淬毒利刃</v>
      </c>
      <c r="F4944" s="20">
        <f t="shared" si="328"/>
        <v>35056</v>
      </c>
      <c r="G4944" s="20">
        <f t="shared" si="329"/>
        <v>35056</v>
      </c>
      <c r="H4944" s="21" t="str">
        <f>VLOOKUP(B4944,属性中转表!A:F,6,FALSE)</f>
        <v>"hp":145800,"atk":4050</v>
      </c>
      <c r="I4944" s="20" t="str">
        <f>IF(VLOOKUP(B4944,属性中转表!A:G,7,FALSE)=0,"",VLOOKUP(VLOOKUP(B4944,属性中转表!A:G,7,FALSE),属性中转表!$K$2:$P$21,6,0))&amp;IF(VLOOKUP(B4944,属性中转表!A:G,7,FALSE)&gt;=50,VLOOKUP(A4944,英雄数据表!A:K,9,0),IF(VLOOKUP(B4944,属性中转表!A:G,7,FALSE)&gt;=25,VLOOKUP(A4944,英雄数据表!A:K,5,0),""))</f>
        <v>"atk":300,"hp":5000,"undpspro":100,"pvpdpspro":50</v>
      </c>
      <c r="J4944" s="20" t="str">
        <f>IF(I4944="","",属性中转表!$I$1&amp;(IF(VLOOKUP(B4944,属性中转表!A:G,7,FALSE)=0,0,VLOOKUP(VLOOKUP(B4944,属性中转表!A:G,7,FALSE),属性中转表!$K$2:$P$21,4,0)))+IFERROR(VLOOKUP(A4944,英雄数据表!A:K,IF(武魂!B4944&gt;=50,10,IF(武魂!B4944&gt;=25,6)),0),0))</f>
        <v>,"dpspro":100</v>
      </c>
      <c r="K4944" s="32" t="str">
        <f t="shared" si="330"/>
        <v>"atk":300,"hp":5000,"undpspro":100,"pvpdpspro":50,"dpspro":100</v>
      </c>
      <c r="L4944" s="20" t="str">
        <f>IF(B4944&gt;=50,VLOOKUP(A4944,英雄数据表!A:L,11,FALSE),IF(B4944&gt;=25,VLOOKUP(A4944,英雄数据表!A:L,7,0),""))</f>
        <v>"3505601004"</v>
      </c>
      <c r="M4944" s="20" t="str">
        <f>IFERROR(VLOOKUP(B4944,属性中转表!$K$2:$O$21,5,FALSE),"")</f>
        <v/>
      </c>
      <c r="N4944" s="20" t="str">
        <f>IF(B4944=25,VLOOKUP(A4944,英雄数据表!A:L,8,FALSE),IF(B4944=50,VLOOKUP(A4944,英雄数据表!A:L,12,0),""))</f>
        <v/>
      </c>
    </row>
    <row r="4945" spans="1:14" x14ac:dyDescent="0.3">
      <c r="A4945" s="20">
        <v>35056</v>
      </c>
      <c r="B4945" s="21">
        <f t="shared" si="327"/>
        <v>44</v>
      </c>
      <c r="C4945" s="21">
        <v>5</v>
      </c>
      <c r="D4945" s="21">
        <f>VLOOKUP(A4945,英雄数据表!A:D,4,0)</f>
        <v>3</v>
      </c>
      <c r="E4945" s="20" t="str">
        <f>VLOOKUP(A4945,英雄数据表!A:C,3,0)</f>
        <v>淬毒利刃</v>
      </c>
      <c r="F4945" s="20">
        <f t="shared" si="328"/>
        <v>35056</v>
      </c>
      <c r="G4945" s="20">
        <f t="shared" si="329"/>
        <v>35056</v>
      </c>
      <c r="H4945" s="21" t="str">
        <f>VLOOKUP(B4945,属性中转表!A:F,6,FALSE)</f>
        <v>"hp":151200,"atk":4200</v>
      </c>
      <c r="I4945" s="20" t="str">
        <f>IF(VLOOKUP(B4945,属性中转表!A:G,7,FALSE)=0,"",VLOOKUP(VLOOKUP(B4945,属性中转表!A:G,7,FALSE),属性中转表!$K$2:$P$21,6,0))&amp;IF(VLOOKUP(B4945,属性中转表!A:G,7,FALSE)&gt;=50,VLOOKUP(A4945,英雄数据表!A:K,9,0),IF(VLOOKUP(B4945,属性中转表!A:G,7,FALSE)&gt;=25,VLOOKUP(A4945,英雄数据表!A:K,5,0),""))</f>
        <v>"atk":300,"hp":5000,"undpspro":100,"pvpdpspro":50</v>
      </c>
      <c r="J4945" s="20" t="str">
        <f>IF(I4945="","",属性中转表!$I$1&amp;(IF(VLOOKUP(B4945,属性中转表!A:G,7,FALSE)=0,0,VLOOKUP(VLOOKUP(B4945,属性中转表!A:G,7,FALSE),属性中转表!$K$2:$P$21,4,0)))+IFERROR(VLOOKUP(A4945,英雄数据表!A:K,IF(武魂!B4945&gt;=50,10,IF(武魂!B4945&gt;=25,6)),0),0))</f>
        <v>,"dpspro":100</v>
      </c>
      <c r="K4945" s="32" t="str">
        <f t="shared" si="330"/>
        <v>"atk":300,"hp":5000,"undpspro":100,"pvpdpspro":50,"dpspro":100</v>
      </c>
      <c r="L4945" s="20" t="str">
        <f>IF(B4945&gt;=50,VLOOKUP(A4945,英雄数据表!A:L,11,FALSE),IF(B4945&gt;=25,VLOOKUP(A4945,英雄数据表!A:L,7,0),""))</f>
        <v>"3505601004"</v>
      </c>
      <c r="M4945" s="20" t="str">
        <f>IFERROR(VLOOKUP(B4945,属性中转表!$K$2:$O$21,5,FALSE),"")</f>
        <v/>
      </c>
      <c r="N4945" s="20" t="str">
        <f>IF(B4945=25,VLOOKUP(A4945,英雄数据表!A:L,8,FALSE),IF(B4945=50,VLOOKUP(A4945,英雄数据表!A:L,12,0),""))</f>
        <v/>
      </c>
    </row>
    <row r="4946" spans="1:14" x14ac:dyDescent="0.3">
      <c r="A4946" s="20">
        <v>35056</v>
      </c>
      <c r="B4946" s="21">
        <f t="shared" si="327"/>
        <v>45</v>
      </c>
      <c r="C4946" s="21">
        <v>5</v>
      </c>
      <c r="D4946" s="21">
        <f>VLOOKUP(A4946,英雄数据表!A:D,4,0)</f>
        <v>3</v>
      </c>
      <c r="E4946" s="20" t="str">
        <f>VLOOKUP(A4946,英雄数据表!A:C,3,0)</f>
        <v>淬毒利刃</v>
      </c>
      <c r="F4946" s="20">
        <f t="shared" si="328"/>
        <v>35056</v>
      </c>
      <c r="G4946" s="20">
        <f t="shared" si="329"/>
        <v>35056</v>
      </c>
      <c r="H4946" s="21" t="str">
        <f>VLOOKUP(B4946,属性中转表!A:F,6,FALSE)</f>
        <v>"hp":156600,"atk":4350</v>
      </c>
      <c r="I4946" s="20" t="str">
        <f>IF(VLOOKUP(B4946,属性中转表!A:G,7,FALSE)=0,"",VLOOKUP(VLOOKUP(B4946,属性中转表!A:G,7,FALSE),属性中转表!$K$2:$P$21,6,0))&amp;IF(VLOOKUP(B4946,属性中转表!A:G,7,FALSE)&gt;=50,VLOOKUP(A4946,英雄数据表!A:K,9,0),IF(VLOOKUP(B4946,属性中转表!A:G,7,FALSE)&gt;=25,VLOOKUP(A4946,英雄数据表!A:K,5,0),""))</f>
        <v>"atk":300,"hp":5000,"undpspro":100,"pvpdpspro":50,"pvpundpspro":50</v>
      </c>
      <c r="J4946" s="20" t="str">
        <f>IF(I4946="","",属性中转表!$I$1&amp;(IF(VLOOKUP(B4946,属性中转表!A:G,7,FALSE)=0,0,VLOOKUP(VLOOKUP(B4946,属性中转表!A:G,7,FALSE),属性中转表!$K$2:$P$21,4,0)))+IFERROR(VLOOKUP(A4946,英雄数据表!A:K,IF(武魂!B4946&gt;=50,10,IF(武魂!B4946&gt;=25,6)),0),0))</f>
        <v>,"dpspro":100</v>
      </c>
      <c r="K4946" s="32" t="str">
        <f t="shared" si="330"/>
        <v>"atk":300,"hp":5000,"undpspro":100,"pvpdpspro":50,"pvpundpspro":50,"dpspro":100</v>
      </c>
      <c r="L4946" s="20" t="str">
        <f>IF(B4946&gt;=50,VLOOKUP(A4946,英雄数据表!A:L,11,FALSE),IF(B4946&gt;=25,VLOOKUP(A4946,英雄数据表!A:L,7,0),""))</f>
        <v>"3505601004"</v>
      </c>
      <c r="M4946" s="20" t="str">
        <f>IFERROR(VLOOKUP(B4946,属性中转表!$K$2:$O$21,5,FALSE),"")</f>
        <v>"pvpundpspro":50</v>
      </c>
      <c r="N4946" s="20" t="str">
        <f>IF(B4946=25,VLOOKUP(A4946,英雄数据表!A:L,8,FALSE),IF(B4946=50,VLOOKUP(A4946,英雄数据表!A:L,12,0),""))</f>
        <v/>
      </c>
    </row>
    <row r="4947" spans="1:14" x14ac:dyDescent="0.3">
      <c r="A4947" s="20">
        <v>35056</v>
      </c>
      <c r="B4947" s="21">
        <f t="shared" si="327"/>
        <v>46</v>
      </c>
      <c r="C4947" s="21">
        <v>5</v>
      </c>
      <c r="D4947" s="21">
        <f>VLOOKUP(A4947,英雄数据表!A:D,4,0)</f>
        <v>3</v>
      </c>
      <c r="E4947" s="20" t="str">
        <f>VLOOKUP(A4947,英雄数据表!A:C,3,0)</f>
        <v>淬毒利刃</v>
      </c>
      <c r="F4947" s="20">
        <f t="shared" si="328"/>
        <v>35056</v>
      </c>
      <c r="G4947" s="20">
        <f t="shared" si="329"/>
        <v>35056</v>
      </c>
      <c r="H4947" s="21" t="str">
        <f>VLOOKUP(B4947,属性中转表!A:F,6,FALSE)</f>
        <v>"hp":162000,"atk":4500</v>
      </c>
      <c r="I4947" s="20" t="str">
        <f>IF(VLOOKUP(B4947,属性中转表!A:G,7,FALSE)=0,"",VLOOKUP(VLOOKUP(B4947,属性中转表!A:G,7,FALSE),属性中转表!$K$2:$P$21,6,0))&amp;IF(VLOOKUP(B4947,属性中转表!A:G,7,FALSE)&gt;=50,VLOOKUP(A4947,英雄数据表!A:K,9,0),IF(VLOOKUP(B4947,属性中转表!A:G,7,FALSE)&gt;=25,VLOOKUP(A4947,英雄数据表!A:K,5,0),""))</f>
        <v>"atk":300,"hp":5000,"undpspro":100,"pvpdpspro":50,"pvpundpspro":50</v>
      </c>
      <c r="J4947" s="20" t="str">
        <f>IF(I4947="","",属性中转表!$I$1&amp;(IF(VLOOKUP(B4947,属性中转表!A:G,7,FALSE)=0,0,VLOOKUP(VLOOKUP(B4947,属性中转表!A:G,7,FALSE),属性中转表!$K$2:$P$21,4,0)))+IFERROR(VLOOKUP(A4947,英雄数据表!A:K,IF(武魂!B4947&gt;=50,10,IF(武魂!B4947&gt;=25,6)),0),0))</f>
        <v>,"dpspro":100</v>
      </c>
      <c r="K4947" s="32" t="str">
        <f t="shared" si="330"/>
        <v>"atk":300,"hp":5000,"undpspro":100,"pvpdpspro":50,"pvpundpspro":50,"dpspro":100</v>
      </c>
      <c r="L4947" s="20" t="str">
        <f>IF(B4947&gt;=50,VLOOKUP(A4947,英雄数据表!A:L,11,FALSE),IF(B4947&gt;=25,VLOOKUP(A4947,英雄数据表!A:L,7,0),""))</f>
        <v>"3505601004"</v>
      </c>
      <c r="M4947" s="20" t="str">
        <f>IFERROR(VLOOKUP(B4947,属性中转表!$K$2:$O$21,5,FALSE),"")</f>
        <v/>
      </c>
      <c r="N4947" s="20" t="str">
        <f>IF(B4947=25,VLOOKUP(A4947,英雄数据表!A:L,8,FALSE),IF(B4947=50,VLOOKUP(A4947,英雄数据表!A:L,12,0),""))</f>
        <v/>
      </c>
    </row>
    <row r="4948" spans="1:14" x14ac:dyDescent="0.3">
      <c r="A4948" s="20">
        <v>35056</v>
      </c>
      <c r="B4948" s="21">
        <f t="shared" si="327"/>
        <v>47</v>
      </c>
      <c r="C4948" s="21">
        <v>5</v>
      </c>
      <c r="D4948" s="21">
        <f>VLOOKUP(A4948,英雄数据表!A:D,4,0)</f>
        <v>3</v>
      </c>
      <c r="E4948" s="20" t="str">
        <f>VLOOKUP(A4948,英雄数据表!A:C,3,0)</f>
        <v>淬毒利刃</v>
      </c>
      <c r="F4948" s="20">
        <f t="shared" si="328"/>
        <v>35056</v>
      </c>
      <c r="G4948" s="20">
        <f t="shared" si="329"/>
        <v>35056</v>
      </c>
      <c r="H4948" s="21" t="str">
        <f>VLOOKUP(B4948,属性中转表!A:F,6,FALSE)</f>
        <v>"hp":167400,"atk":4650</v>
      </c>
      <c r="I4948" s="20" t="str">
        <f>IF(VLOOKUP(B4948,属性中转表!A:G,7,FALSE)=0,"",VLOOKUP(VLOOKUP(B4948,属性中转表!A:G,7,FALSE),属性中转表!$K$2:$P$21,6,0))&amp;IF(VLOOKUP(B4948,属性中转表!A:G,7,FALSE)&gt;=50,VLOOKUP(A4948,英雄数据表!A:K,9,0),IF(VLOOKUP(B4948,属性中转表!A:G,7,FALSE)&gt;=25,VLOOKUP(A4948,英雄数据表!A:K,5,0),""))</f>
        <v>"atk":300,"hp":5000,"undpspro":100,"pvpdpspro":50,"pvpundpspro":50</v>
      </c>
      <c r="J4948" s="20" t="str">
        <f>IF(I4948="","",属性中转表!$I$1&amp;(IF(VLOOKUP(B4948,属性中转表!A:G,7,FALSE)=0,0,VLOOKUP(VLOOKUP(B4948,属性中转表!A:G,7,FALSE),属性中转表!$K$2:$P$21,4,0)))+IFERROR(VLOOKUP(A4948,英雄数据表!A:K,IF(武魂!B4948&gt;=50,10,IF(武魂!B4948&gt;=25,6)),0),0))</f>
        <v>,"dpspro":100</v>
      </c>
      <c r="K4948" s="32" t="str">
        <f t="shared" si="330"/>
        <v>"atk":300,"hp":5000,"undpspro":100,"pvpdpspro":50,"pvpundpspro":50,"dpspro":100</v>
      </c>
      <c r="L4948" s="20" t="str">
        <f>IF(B4948&gt;=50,VLOOKUP(A4948,英雄数据表!A:L,11,FALSE),IF(B4948&gt;=25,VLOOKUP(A4948,英雄数据表!A:L,7,0),""))</f>
        <v>"3505601004"</v>
      </c>
      <c r="M4948" s="20" t="str">
        <f>IFERROR(VLOOKUP(B4948,属性中转表!$K$2:$O$21,5,FALSE),"")</f>
        <v/>
      </c>
      <c r="N4948" s="20" t="str">
        <f>IF(B4948=25,VLOOKUP(A4948,英雄数据表!A:L,8,FALSE),IF(B4948=50,VLOOKUP(A4948,英雄数据表!A:L,12,0),""))</f>
        <v/>
      </c>
    </row>
    <row r="4949" spans="1:14" x14ac:dyDescent="0.3">
      <c r="A4949" s="20">
        <v>35056</v>
      </c>
      <c r="B4949" s="21">
        <f t="shared" si="327"/>
        <v>48</v>
      </c>
      <c r="C4949" s="21">
        <v>5</v>
      </c>
      <c r="D4949" s="21">
        <f>VLOOKUP(A4949,英雄数据表!A:D,4,0)</f>
        <v>3</v>
      </c>
      <c r="E4949" s="20" t="str">
        <f>VLOOKUP(A4949,英雄数据表!A:C,3,0)</f>
        <v>淬毒利刃</v>
      </c>
      <c r="F4949" s="20">
        <f t="shared" si="328"/>
        <v>35056</v>
      </c>
      <c r="G4949" s="20">
        <f t="shared" si="329"/>
        <v>35056</v>
      </c>
      <c r="H4949" s="21" t="str">
        <f>VLOOKUP(B4949,属性中转表!A:F,6,FALSE)</f>
        <v>"hp":172800,"atk":4800</v>
      </c>
      <c r="I4949" s="20" t="str">
        <f>IF(VLOOKUP(B4949,属性中转表!A:G,7,FALSE)=0,"",VLOOKUP(VLOOKUP(B4949,属性中转表!A:G,7,FALSE),属性中转表!$K$2:$P$21,6,0))&amp;IF(VLOOKUP(B4949,属性中转表!A:G,7,FALSE)&gt;=50,VLOOKUP(A4949,英雄数据表!A:K,9,0),IF(VLOOKUP(B4949,属性中转表!A:G,7,FALSE)&gt;=25,VLOOKUP(A4949,英雄数据表!A:K,5,0),""))</f>
        <v>"atk":300,"hp":5000,"undpspro":100,"pvpdpspro":50,"pvpundpspro":50</v>
      </c>
      <c r="J4949" s="20" t="str">
        <f>IF(I4949="","",属性中转表!$I$1&amp;(IF(VLOOKUP(B4949,属性中转表!A:G,7,FALSE)=0,0,VLOOKUP(VLOOKUP(B4949,属性中转表!A:G,7,FALSE),属性中转表!$K$2:$P$21,4,0)))+IFERROR(VLOOKUP(A4949,英雄数据表!A:K,IF(武魂!B4949&gt;=50,10,IF(武魂!B4949&gt;=25,6)),0),0))</f>
        <v>,"dpspro":100</v>
      </c>
      <c r="K4949" s="32" t="str">
        <f t="shared" si="330"/>
        <v>"atk":300,"hp":5000,"undpspro":100,"pvpdpspro":50,"pvpundpspro":50,"dpspro":100</v>
      </c>
      <c r="L4949" s="20" t="str">
        <f>IF(B4949&gt;=50,VLOOKUP(A4949,英雄数据表!A:L,11,FALSE),IF(B4949&gt;=25,VLOOKUP(A4949,英雄数据表!A:L,7,0),""))</f>
        <v>"3505601004"</v>
      </c>
      <c r="M4949" s="20" t="str">
        <f>IFERROR(VLOOKUP(B4949,属性中转表!$K$2:$O$21,5,FALSE),"")</f>
        <v/>
      </c>
      <c r="N4949" s="20" t="str">
        <f>IF(B4949=25,VLOOKUP(A4949,英雄数据表!A:L,8,FALSE),IF(B4949=50,VLOOKUP(A4949,英雄数据表!A:L,12,0),""))</f>
        <v/>
      </c>
    </row>
    <row r="4950" spans="1:14" x14ac:dyDescent="0.3">
      <c r="A4950" s="20">
        <v>35056</v>
      </c>
      <c r="B4950" s="21">
        <f t="shared" si="327"/>
        <v>49</v>
      </c>
      <c r="C4950" s="21">
        <v>5</v>
      </c>
      <c r="D4950" s="21">
        <f>VLOOKUP(A4950,英雄数据表!A:D,4,0)</f>
        <v>3</v>
      </c>
      <c r="E4950" s="20" t="str">
        <f>VLOOKUP(A4950,英雄数据表!A:C,3,0)</f>
        <v>淬毒利刃</v>
      </c>
      <c r="F4950" s="20">
        <f t="shared" si="328"/>
        <v>35056</v>
      </c>
      <c r="G4950" s="20">
        <f t="shared" si="329"/>
        <v>35056</v>
      </c>
      <c r="H4950" s="21" t="str">
        <f>VLOOKUP(B4950,属性中转表!A:F,6,FALSE)</f>
        <v>"hp":178200,"atk":4950</v>
      </c>
      <c r="I4950" s="20" t="str">
        <f>IF(VLOOKUP(B4950,属性中转表!A:G,7,FALSE)=0,"",VLOOKUP(VLOOKUP(B4950,属性中转表!A:G,7,FALSE),属性中转表!$K$2:$P$21,6,0))&amp;IF(VLOOKUP(B4950,属性中转表!A:G,7,FALSE)&gt;=50,VLOOKUP(A4950,英雄数据表!A:K,9,0),IF(VLOOKUP(B4950,属性中转表!A:G,7,FALSE)&gt;=25,VLOOKUP(A4950,英雄数据表!A:K,5,0),""))</f>
        <v>"atk":300,"hp":5000,"undpspro":100,"pvpdpspro":50,"pvpundpspro":50</v>
      </c>
      <c r="J4950" s="20" t="str">
        <f>IF(I4950="","",属性中转表!$I$1&amp;(IF(VLOOKUP(B4950,属性中转表!A:G,7,FALSE)=0,0,VLOOKUP(VLOOKUP(B4950,属性中转表!A:G,7,FALSE),属性中转表!$K$2:$P$21,4,0)))+IFERROR(VLOOKUP(A4950,英雄数据表!A:K,IF(武魂!B4950&gt;=50,10,IF(武魂!B4950&gt;=25,6)),0),0))</f>
        <v>,"dpspro":100</v>
      </c>
      <c r="K4950" s="32" t="str">
        <f t="shared" si="330"/>
        <v>"atk":300,"hp":5000,"undpspro":100,"pvpdpspro":50,"pvpundpspro":50,"dpspro":100</v>
      </c>
      <c r="L4950" s="20" t="str">
        <f>IF(B4950&gt;=50,VLOOKUP(A4950,英雄数据表!A:L,11,FALSE),IF(B4950&gt;=25,VLOOKUP(A4950,英雄数据表!A:L,7,0),""))</f>
        <v>"3505601004"</v>
      </c>
      <c r="M4950" s="20" t="str">
        <f>IFERROR(VLOOKUP(B4950,属性中转表!$K$2:$O$21,5,FALSE),"")</f>
        <v/>
      </c>
      <c r="N4950" s="20" t="str">
        <f>IF(B4950=25,VLOOKUP(A4950,英雄数据表!A:L,8,FALSE),IF(B4950=50,VLOOKUP(A4950,英雄数据表!A:L,12,0),""))</f>
        <v/>
      </c>
    </row>
    <row r="4951" spans="1:14" x14ac:dyDescent="0.3">
      <c r="A4951" s="20">
        <v>35056</v>
      </c>
      <c r="B4951" s="21">
        <f t="shared" si="327"/>
        <v>50</v>
      </c>
      <c r="C4951" s="21">
        <v>5</v>
      </c>
      <c r="D4951" s="21">
        <f>VLOOKUP(A4951,英雄数据表!A:D,4,0)</f>
        <v>3</v>
      </c>
      <c r="E4951" s="20" t="str">
        <f>VLOOKUP(A4951,英雄数据表!A:C,3,0)</f>
        <v>淬毒利刃</v>
      </c>
      <c r="F4951" s="20">
        <f t="shared" si="328"/>
        <v>35056</v>
      </c>
      <c r="G4951" s="20">
        <f t="shared" si="329"/>
        <v>35056</v>
      </c>
      <c r="H4951" s="21" t="str">
        <f>VLOOKUP(B4951,属性中转表!A:F,6,FALSE)</f>
        <v>"hp":183600,"atk":5100</v>
      </c>
      <c r="I4951" s="20" t="str">
        <f>IF(VLOOKUP(B4951,属性中转表!A:G,7,FALSE)=0,"",VLOOKUP(VLOOKUP(B4951,属性中转表!A:G,7,FALSE),属性中转表!$K$2:$P$21,6,0))&amp;IF(VLOOKUP(B4951,属性中转表!A:G,7,FALSE)&gt;=50,VLOOKUP(A4951,英雄数据表!A:K,9,0),IF(VLOOKUP(B4951,属性中转表!A:G,7,FALSE)&gt;=25,VLOOKUP(A4951,英雄数据表!A:K,5,0),""))</f>
        <v>"atk":300,"hp":5000,"undpspro":100,"pvpdpspro":50,"pvpundpspro":50</v>
      </c>
      <c r="J4951" s="20" t="str">
        <f>IF(I4951="","",属性中转表!$I$1&amp;(IF(VLOOKUP(B4951,属性中转表!A:G,7,FALSE)=0,0,VLOOKUP(VLOOKUP(B4951,属性中转表!A:G,7,FALSE),属性中转表!$K$2:$P$21,4,0)))+IFERROR(VLOOKUP(A4951,英雄数据表!A:K,IF(武魂!B4951&gt;=50,10,IF(武魂!B4951&gt;=25,6)),0),0))</f>
        <v>,"dpspro":100</v>
      </c>
      <c r="K4951" s="32" t="str">
        <f t="shared" si="330"/>
        <v>"atk":300,"hp":5000,"undpspro":100,"pvpdpspro":50,"pvpundpspro":50,"dpspro":100</v>
      </c>
      <c r="L4951" s="20" t="str">
        <f>IF(B4951&gt;=50,VLOOKUP(A4951,英雄数据表!A:L,11,FALSE),IF(B4951&gt;=25,VLOOKUP(A4951,英雄数据表!A:L,7,0),""))</f>
        <v>"3505602004"</v>
      </c>
      <c r="M4951" s="20" t="str">
        <f>IFERROR(VLOOKUP(B4951,属性中转表!$K$2:$O$21,5,FALSE),"")</f>
        <v/>
      </c>
      <c r="N4951" s="20" t="str">
        <f>IF(B4951=25,VLOOKUP(A4951,英雄数据表!A:L,8,FALSE),IF(B4951=50,VLOOKUP(A4951,英雄数据表!A:L,12,0),""))</f>
        <v>普攻对目标造成攻击40%的燃烧和流血，持续2回合</v>
      </c>
    </row>
    <row r="4952" spans="1:14" x14ac:dyDescent="0.3">
      <c r="A4952" s="20">
        <v>35056</v>
      </c>
      <c r="B4952" s="21">
        <f t="shared" si="327"/>
        <v>51</v>
      </c>
      <c r="C4952" s="21">
        <v>5</v>
      </c>
      <c r="D4952" s="21">
        <f>VLOOKUP(A4952,英雄数据表!A:D,4,0)</f>
        <v>3</v>
      </c>
      <c r="E4952" s="20" t="str">
        <f>VLOOKUP(A4952,英雄数据表!A:C,3,0)</f>
        <v>淬毒利刃</v>
      </c>
      <c r="F4952" s="20">
        <f t="shared" si="328"/>
        <v>35056</v>
      </c>
      <c r="G4952" s="20">
        <f t="shared" si="329"/>
        <v>35056</v>
      </c>
      <c r="H4952" s="21" t="str">
        <f>VLOOKUP(B4952,属性中转表!A:F,6,FALSE)</f>
        <v>"hp":189000,"atk":5250</v>
      </c>
      <c r="I4952" s="20" t="str">
        <f>IF(VLOOKUP(B4952,属性中转表!A:G,7,FALSE)=0,"",VLOOKUP(VLOOKUP(B4952,属性中转表!A:G,7,FALSE),属性中转表!$K$2:$P$21,6,0))&amp;IF(VLOOKUP(B4952,属性中转表!A:G,7,FALSE)&gt;=50,VLOOKUP(A4952,英雄数据表!A:K,9,0),IF(VLOOKUP(B4952,属性中转表!A:G,7,FALSE)&gt;=25,VLOOKUP(A4952,英雄数据表!A:K,5,0),""))</f>
        <v>"atk":300,"hp":5000,"undpspro":100,"pvpdpspro":50,"pvpundpspro":50</v>
      </c>
      <c r="J4952" s="20" t="str">
        <f>IF(I4952="","",属性中转表!$I$1&amp;(IF(VLOOKUP(B4952,属性中转表!A:G,7,FALSE)=0,0,VLOOKUP(VLOOKUP(B4952,属性中转表!A:G,7,FALSE),属性中转表!$K$2:$P$21,4,0)))+IFERROR(VLOOKUP(A4952,英雄数据表!A:K,IF(武魂!B4952&gt;=50,10,IF(武魂!B4952&gt;=25,6)),0),0))</f>
        <v>,"dpspro":100</v>
      </c>
      <c r="K4952" s="32" t="str">
        <f t="shared" si="330"/>
        <v>"atk":300,"hp":5000,"undpspro":100,"pvpdpspro":50,"pvpundpspro":50,"dpspro":100</v>
      </c>
      <c r="L4952" s="20" t="str">
        <f>IF(B4952&gt;=50,VLOOKUP(A4952,英雄数据表!A:L,11,FALSE),IF(B4952&gt;=25,VLOOKUP(A4952,英雄数据表!A:L,7,0),""))</f>
        <v>"3505602004"</v>
      </c>
      <c r="M4952" s="20" t="str">
        <f>IFERROR(VLOOKUP(B4952,属性中转表!$K$2:$O$21,5,FALSE),"")</f>
        <v/>
      </c>
      <c r="N4952" s="20" t="str">
        <f>IF(B4952=25,VLOOKUP(A4952,英雄数据表!A:L,8,FALSE),IF(B4952=50,VLOOKUP(A4952,英雄数据表!A:L,12,0),""))</f>
        <v/>
      </c>
    </row>
    <row r="4953" spans="1:14" x14ac:dyDescent="0.3">
      <c r="A4953" s="20">
        <v>35056</v>
      </c>
      <c r="B4953" s="21">
        <f t="shared" si="327"/>
        <v>52</v>
      </c>
      <c r="C4953" s="21">
        <v>5</v>
      </c>
      <c r="D4953" s="21">
        <f>VLOOKUP(A4953,英雄数据表!A:D,4,0)</f>
        <v>3</v>
      </c>
      <c r="E4953" s="20" t="str">
        <f>VLOOKUP(A4953,英雄数据表!A:C,3,0)</f>
        <v>淬毒利刃</v>
      </c>
      <c r="F4953" s="20">
        <f t="shared" si="328"/>
        <v>35056</v>
      </c>
      <c r="G4953" s="20">
        <f t="shared" si="329"/>
        <v>35056</v>
      </c>
      <c r="H4953" s="21" t="str">
        <f>VLOOKUP(B4953,属性中转表!A:F,6,FALSE)</f>
        <v>"hp":194400,"atk":5400</v>
      </c>
      <c r="I4953" s="20" t="str">
        <f>IF(VLOOKUP(B4953,属性中转表!A:G,7,FALSE)=0,"",VLOOKUP(VLOOKUP(B4953,属性中转表!A:G,7,FALSE),属性中转表!$K$2:$P$21,6,0))&amp;IF(VLOOKUP(B4953,属性中转表!A:G,7,FALSE)&gt;=50,VLOOKUP(A4953,英雄数据表!A:K,9,0),IF(VLOOKUP(B4953,属性中转表!A:G,7,FALSE)&gt;=25,VLOOKUP(A4953,英雄数据表!A:K,5,0),""))</f>
        <v>"atk":300,"hp":5000,"undpspro":100,"pvpdpspro":50,"pvpundpspro":50</v>
      </c>
      <c r="J4953" s="20" t="str">
        <f>IF(I4953="","",属性中转表!$I$1&amp;(IF(VLOOKUP(B4953,属性中转表!A:G,7,FALSE)=0,0,VLOOKUP(VLOOKUP(B4953,属性中转表!A:G,7,FALSE),属性中转表!$K$2:$P$21,4,0)))+IFERROR(VLOOKUP(A4953,英雄数据表!A:K,IF(武魂!B4953&gt;=50,10,IF(武魂!B4953&gt;=25,6)),0),0))</f>
        <v>,"dpspro":100</v>
      </c>
      <c r="K4953" s="32" t="str">
        <f t="shared" si="330"/>
        <v>"atk":300,"hp":5000,"undpspro":100,"pvpdpspro":50,"pvpundpspro":50,"dpspro":100</v>
      </c>
      <c r="L4953" s="20" t="str">
        <f>IF(B4953&gt;=50,VLOOKUP(A4953,英雄数据表!A:L,11,FALSE),IF(B4953&gt;=25,VLOOKUP(A4953,英雄数据表!A:L,7,0),""))</f>
        <v>"3505602004"</v>
      </c>
      <c r="M4953" s="20" t="str">
        <f>IFERROR(VLOOKUP(B4953,属性中转表!$K$2:$O$21,5,FALSE),"")</f>
        <v/>
      </c>
      <c r="N4953" s="20" t="str">
        <f>IF(B4953=25,VLOOKUP(A4953,英雄数据表!A:L,8,FALSE),IF(B4953=50,VLOOKUP(A4953,英雄数据表!A:L,12,0),""))</f>
        <v/>
      </c>
    </row>
    <row r="4954" spans="1:14" x14ac:dyDescent="0.3">
      <c r="A4954" s="20">
        <v>35056</v>
      </c>
      <c r="B4954" s="21">
        <f t="shared" si="327"/>
        <v>53</v>
      </c>
      <c r="C4954" s="21">
        <v>5</v>
      </c>
      <c r="D4954" s="21">
        <f>VLOOKUP(A4954,英雄数据表!A:D,4,0)</f>
        <v>3</v>
      </c>
      <c r="E4954" s="20" t="str">
        <f>VLOOKUP(A4954,英雄数据表!A:C,3,0)</f>
        <v>淬毒利刃</v>
      </c>
      <c r="F4954" s="20">
        <f t="shared" si="328"/>
        <v>35056</v>
      </c>
      <c r="G4954" s="20">
        <f t="shared" si="329"/>
        <v>35056</v>
      </c>
      <c r="H4954" s="21" t="str">
        <f>VLOOKUP(B4954,属性中转表!A:F,6,FALSE)</f>
        <v>"hp":199800,"atk":5550</v>
      </c>
      <c r="I4954" s="20" t="str">
        <f>IF(VLOOKUP(B4954,属性中转表!A:G,7,FALSE)=0,"",VLOOKUP(VLOOKUP(B4954,属性中转表!A:G,7,FALSE),属性中转表!$K$2:$P$21,6,0))&amp;IF(VLOOKUP(B4954,属性中转表!A:G,7,FALSE)&gt;=50,VLOOKUP(A4954,英雄数据表!A:K,9,0),IF(VLOOKUP(B4954,属性中转表!A:G,7,FALSE)&gt;=25,VLOOKUP(A4954,英雄数据表!A:K,5,0),""))</f>
        <v>"atk":300,"hp":5000,"undpspro":100,"pvpdpspro":50,"pvpundpspro":50</v>
      </c>
      <c r="J4954" s="20" t="str">
        <f>IF(I4954="","",属性中转表!$I$1&amp;(IF(VLOOKUP(B4954,属性中转表!A:G,7,FALSE)=0,0,VLOOKUP(VLOOKUP(B4954,属性中转表!A:G,7,FALSE),属性中转表!$K$2:$P$21,4,0)))+IFERROR(VLOOKUP(A4954,英雄数据表!A:K,IF(武魂!B4954&gt;=50,10,IF(武魂!B4954&gt;=25,6)),0),0))</f>
        <v>,"dpspro":100</v>
      </c>
      <c r="K4954" s="32" t="str">
        <f t="shared" si="330"/>
        <v>"atk":300,"hp":5000,"undpspro":100,"pvpdpspro":50,"pvpundpspro":50,"dpspro":100</v>
      </c>
      <c r="L4954" s="20" t="str">
        <f>IF(B4954&gt;=50,VLOOKUP(A4954,英雄数据表!A:L,11,FALSE),IF(B4954&gt;=25,VLOOKUP(A4954,英雄数据表!A:L,7,0),""))</f>
        <v>"3505602004"</v>
      </c>
      <c r="M4954" s="20" t="str">
        <f>IFERROR(VLOOKUP(B4954,属性中转表!$K$2:$O$21,5,FALSE),"")</f>
        <v/>
      </c>
      <c r="N4954" s="20" t="str">
        <f>IF(B4954=25,VLOOKUP(A4954,英雄数据表!A:L,8,FALSE),IF(B4954=50,VLOOKUP(A4954,英雄数据表!A:L,12,0),""))</f>
        <v/>
      </c>
    </row>
    <row r="4955" spans="1:14" x14ac:dyDescent="0.3">
      <c r="A4955" s="20">
        <v>35056</v>
      </c>
      <c r="B4955" s="21">
        <f t="shared" si="327"/>
        <v>54</v>
      </c>
      <c r="C4955" s="21">
        <v>5</v>
      </c>
      <c r="D4955" s="21">
        <f>VLOOKUP(A4955,英雄数据表!A:D,4,0)</f>
        <v>3</v>
      </c>
      <c r="E4955" s="20" t="str">
        <f>VLOOKUP(A4955,英雄数据表!A:C,3,0)</f>
        <v>淬毒利刃</v>
      </c>
      <c r="F4955" s="20">
        <f t="shared" si="328"/>
        <v>35056</v>
      </c>
      <c r="G4955" s="20">
        <f t="shared" si="329"/>
        <v>35056</v>
      </c>
      <c r="H4955" s="21" t="str">
        <f>VLOOKUP(B4955,属性中转表!A:F,6,FALSE)</f>
        <v>"hp":205200,"atk":5700</v>
      </c>
      <c r="I4955" s="20" t="str">
        <f>IF(VLOOKUP(B4955,属性中转表!A:G,7,FALSE)=0,"",VLOOKUP(VLOOKUP(B4955,属性中转表!A:G,7,FALSE),属性中转表!$K$2:$P$21,6,0))&amp;IF(VLOOKUP(B4955,属性中转表!A:G,7,FALSE)&gt;=50,VLOOKUP(A4955,英雄数据表!A:K,9,0),IF(VLOOKUP(B4955,属性中转表!A:G,7,FALSE)&gt;=25,VLOOKUP(A4955,英雄数据表!A:K,5,0),""))</f>
        <v>"atk":300,"hp":5000,"undpspro":100,"pvpdpspro":50,"pvpundpspro":50</v>
      </c>
      <c r="J4955" s="20" t="str">
        <f>IF(I4955="","",属性中转表!$I$1&amp;(IF(VLOOKUP(B4955,属性中转表!A:G,7,FALSE)=0,0,VLOOKUP(VLOOKUP(B4955,属性中转表!A:G,7,FALSE),属性中转表!$K$2:$P$21,4,0)))+IFERROR(VLOOKUP(A4955,英雄数据表!A:K,IF(武魂!B4955&gt;=50,10,IF(武魂!B4955&gt;=25,6)),0),0))</f>
        <v>,"dpspro":100</v>
      </c>
      <c r="K4955" s="32" t="str">
        <f t="shared" si="330"/>
        <v>"atk":300,"hp":5000,"undpspro":100,"pvpdpspro":50,"pvpundpspro":50,"dpspro":100</v>
      </c>
      <c r="L4955" s="20" t="str">
        <f>IF(B4955&gt;=50,VLOOKUP(A4955,英雄数据表!A:L,11,FALSE),IF(B4955&gt;=25,VLOOKUP(A4955,英雄数据表!A:L,7,0),""))</f>
        <v>"3505602004"</v>
      </c>
      <c r="M4955" s="20" t="str">
        <f>IFERROR(VLOOKUP(B4955,属性中转表!$K$2:$O$21,5,FALSE),"")</f>
        <v/>
      </c>
      <c r="N4955" s="20" t="str">
        <f>IF(B4955=25,VLOOKUP(A4955,英雄数据表!A:L,8,FALSE),IF(B4955=50,VLOOKUP(A4955,英雄数据表!A:L,12,0),""))</f>
        <v/>
      </c>
    </row>
    <row r="4956" spans="1:14" x14ac:dyDescent="0.3">
      <c r="A4956" s="20">
        <v>35056</v>
      </c>
      <c r="B4956" s="21">
        <f t="shared" si="327"/>
        <v>55</v>
      </c>
      <c r="C4956" s="21">
        <v>5</v>
      </c>
      <c r="D4956" s="21">
        <f>VLOOKUP(A4956,英雄数据表!A:D,4,0)</f>
        <v>3</v>
      </c>
      <c r="E4956" s="20" t="str">
        <f>VLOOKUP(A4956,英雄数据表!A:C,3,0)</f>
        <v>淬毒利刃</v>
      </c>
      <c r="F4956" s="20">
        <f t="shared" si="328"/>
        <v>35056</v>
      </c>
      <c r="G4956" s="20">
        <f t="shared" si="329"/>
        <v>35056</v>
      </c>
      <c r="H4956" s="21" t="str">
        <f>VLOOKUP(B4956,属性中转表!A:F,6,FALSE)</f>
        <v>"hp":210600,"atk":5850</v>
      </c>
      <c r="I4956" s="20" t="str">
        <f>IF(VLOOKUP(B4956,属性中转表!A:G,7,FALSE)=0,"",VLOOKUP(VLOOKUP(B4956,属性中转表!A:G,7,FALSE),属性中转表!$K$2:$P$21,6,0))&amp;IF(VLOOKUP(B4956,属性中转表!A:G,7,FALSE)&gt;=50,VLOOKUP(A4956,英雄数据表!A:K,9,0),IF(VLOOKUP(B4956,属性中转表!A:G,7,FALSE)&gt;=25,VLOOKUP(A4956,英雄数据表!A:K,5,0),""))</f>
        <v>"atk":300,"hp":5000,"undpspro":150,"pvpdpspro":50,"pvpundpspro":50</v>
      </c>
      <c r="J4956" s="20" t="str">
        <f>IF(I4956="","",属性中转表!$I$1&amp;(IF(VLOOKUP(B4956,属性中转表!A:G,7,FALSE)=0,0,VLOOKUP(VLOOKUP(B4956,属性中转表!A:G,7,FALSE),属性中转表!$K$2:$P$21,4,0)))+IFERROR(VLOOKUP(A4956,英雄数据表!A:K,IF(武魂!B4956&gt;=50,10,IF(武魂!B4956&gt;=25,6)),0),0))</f>
        <v>,"dpspro":100</v>
      </c>
      <c r="K4956" s="32" t="str">
        <f t="shared" si="330"/>
        <v>"atk":300,"hp":5000,"undpspro":150,"pvpdpspro":50,"pvpundpspro":50,"dpspro":100</v>
      </c>
      <c r="L4956" s="20" t="str">
        <f>IF(B4956&gt;=50,VLOOKUP(A4956,英雄数据表!A:L,11,FALSE),IF(B4956&gt;=25,VLOOKUP(A4956,英雄数据表!A:L,7,0),""))</f>
        <v>"3505602004"</v>
      </c>
      <c r="M4956" s="20" t="str">
        <f>IFERROR(VLOOKUP(B4956,属性中转表!$K$2:$O$21,5,FALSE),"")</f>
        <v>"undpspro":50</v>
      </c>
      <c r="N4956" s="20" t="str">
        <f>IF(B4956=25,VLOOKUP(A4956,英雄数据表!A:L,8,FALSE),IF(B4956=50,VLOOKUP(A4956,英雄数据表!A:L,12,0),""))</f>
        <v/>
      </c>
    </row>
    <row r="4957" spans="1:14" x14ac:dyDescent="0.3">
      <c r="A4957" s="20">
        <v>35056</v>
      </c>
      <c r="B4957" s="21">
        <f t="shared" si="327"/>
        <v>56</v>
      </c>
      <c r="C4957" s="21">
        <v>5</v>
      </c>
      <c r="D4957" s="21">
        <f>VLOOKUP(A4957,英雄数据表!A:D,4,0)</f>
        <v>3</v>
      </c>
      <c r="E4957" s="20" t="str">
        <f>VLOOKUP(A4957,英雄数据表!A:C,3,0)</f>
        <v>淬毒利刃</v>
      </c>
      <c r="F4957" s="20">
        <f t="shared" si="328"/>
        <v>35056</v>
      </c>
      <c r="G4957" s="20">
        <f t="shared" si="329"/>
        <v>35056</v>
      </c>
      <c r="H4957" s="21" t="str">
        <f>VLOOKUP(B4957,属性中转表!A:F,6,FALSE)</f>
        <v>"hp":216000,"atk":6000</v>
      </c>
      <c r="I4957" s="20" t="str">
        <f>IF(VLOOKUP(B4957,属性中转表!A:G,7,FALSE)=0,"",VLOOKUP(VLOOKUP(B4957,属性中转表!A:G,7,FALSE),属性中转表!$K$2:$P$21,6,0))&amp;IF(VLOOKUP(B4957,属性中转表!A:G,7,FALSE)&gt;=50,VLOOKUP(A4957,英雄数据表!A:K,9,0),IF(VLOOKUP(B4957,属性中转表!A:G,7,FALSE)&gt;=25,VLOOKUP(A4957,英雄数据表!A:K,5,0),""))</f>
        <v>"atk":300,"hp":5000,"undpspro":150,"pvpdpspro":50,"pvpundpspro":50</v>
      </c>
      <c r="J4957" s="20" t="str">
        <f>IF(I4957="","",属性中转表!$I$1&amp;(IF(VLOOKUP(B4957,属性中转表!A:G,7,FALSE)=0,0,VLOOKUP(VLOOKUP(B4957,属性中转表!A:G,7,FALSE),属性中转表!$K$2:$P$21,4,0)))+IFERROR(VLOOKUP(A4957,英雄数据表!A:K,IF(武魂!B4957&gt;=50,10,IF(武魂!B4957&gt;=25,6)),0),0))</f>
        <v>,"dpspro":100</v>
      </c>
      <c r="K4957" s="32" t="str">
        <f t="shared" si="330"/>
        <v>"atk":300,"hp":5000,"undpspro":150,"pvpdpspro":50,"pvpundpspro":50,"dpspro":100</v>
      </c>
      <c r="L4957" s="20" t="str">
        <f>IF(B4957&gt;=50,VLOOKUP(A4957,英雄数据表!A:L,11,FALSE),IF(B4957&gt;=25,VLOOKUP(A4957,英雄数据表!A:L,7,0),""))</f>
        <v>"3505602004"</v>
      </c>
      <c r="M4957" s="20" t="str">
        <f>IFERROR(VLOOKUP(B4957,属性中转表!$K$2:$O$21,5,FALSE),"")</f>
        <v/>
      </c>
      <c r="N4957" s="20" t="str">
        <f>IF(B4957=25,VLOOKUP(A4957,英雄数据表!A:L,8,FALSE),IF(B4957=50,VLOOKUP(A4957,英雄数据表!A:L,12,0),""))</f>
        <v/>
      </c>
    </row>
    <row r="4958" spans="1:14" x14ac:dyDescent="0.3">
      <c r="A4958" s="20">
        <v>35056</v>
      </c>
      <c r="B4958" s="21">
        <f t="shared" si="327"/>
        <v>57</v>
      </c>
      <c r="C4958" s="21">
        <v>5</v>
      </c>
      <c r="D4958" s="21">
        <f>VLOOKUP(A4958,英雄数据表!A:D,4,0)</f>
        <v>3</v>
      </c>
      <c r="E4958" s="20" t="str">
        <f>VLOOKUP(A4958,英雄数据表!A:C,3,0)</f>
        <v>淬毒利刃</v>
      </c>
      <c r="F4958" s="20">
        <f t="shared" si="328"/>
        <v>35056</v>
      </c>
      <c r="G4958" s="20">
        <f t="shared" si="329"/>
        <v>35056</v>
      </c>
      <c r="H4958" s="21" t="str">
        <f>VLOOKUP(B4958,属性中转表!A:F,6,FALSE)</f>
        <v>"hp":221400,"atk":6150</v>
      </c>
      <c r="I4958" s="20" t="str">
        <f>IF(VLOOKUP(B4958,属性中转表!A:G,7,FALSE)=0,"",VLOOKUP(VLOOKUP(B4958,属性中转表!A:G,7,FALSE),属性中转表!$K$2:$P$21,6,0))&amp;IF(VLOOKUP(B4958,属性中转表!A:G,7,FALSE)&gt;=50,VLOOKUP(A4958,英雄数据表!A:K,9,0),IF(VLOOKUP(B4958,属性中转表!A:G,7,FALSE)&gt;=25,VLOOKUP(A4958,英雄数据表!A:K,5,0),""))</f>
        <v>"atk":300,"hp":5000,"undpspro":150,"pvpdpspro":50,"pvpundpspro":50</v>
      </c>
      <c r="J4958" s="20" t="str">
        <f>IF(I4958="","",属性中转表!$I$1&amp;(IF(VLOOKUP(B4958,属性中转表!A:G,7,FALSE)=0,0,VLOOKUP(VLOOKUP(B4958,属性中转表!A:G,7,FALSE),属性中转表!$K$2:$P$21,4,0)))+IFERROR(VLOOKUP(A4958,英雄数据表!A:K,IF(武魂!B4958&gt;=50,10,IF(武魂!B4958&gt;=25,6)),0),0))</f>
        <v>,"dpspro":100</v>
      </c>
      <c r="K4958" s="32" t="str">
        <f t="shared" si="330"/>
        <v>"atk":300,"hp":5000,"undpspro":150,"pvpdpspro":50,"pvpundpspro":50,"dpspro":100</v>
      </c>
      <c r="L4958" s="20" t="str">
        <f>IF(B4958&gt;=50,VLOOKUP(A4958,英雄数据表!A:L,11,FALSE),IF(B4958&gt;=25,VLOOKUP(A4958,英雄数据表!A:L,7,0),""))</f>
        <v>"3505602004"</v>
      </c>
      <c r="M4958" s="20" t="str">
        <f>IFERROR(VLOOKUP(B4958,属性中转表!$K$2:$O$21,5,FALSE),"")</f>
        <v/>
      </c>
      <c r="N4958" s="20" t="str">
        <f>IF(B4958=25,VLOOKUP(A4958,英雄数据表!A:L,8,FALSE),IF(B4958=50,VLOOKUP(A4958,英雄数据表!A:L,12,0),""))</f>
        <v/>
      </c>
    </row>
    <row r="4959" spans="1:14" x14ac:dyDescent="0.3">
      <c r="A4959" s="20">
        <v>35056</v>
      </c>
      <c r="B4959" s="21">
        <f t="shared" si="327"/>
        <v>58</v>
      </c>
      <c r="C4959" s="21">
        <v>5</v>
      </c>
      <c r="D4959" s="21">
        <f>VLOOKUP(A4959,英雄数据表!A:D,4,0)</f>
        <v>3</v>
      </c>
      <c r="E4959" s="20" t="str">
        <f>VLOOKUP(A4959,英雄数据表!A:C,3,0)</f>
        <v>淬毒利刃</v>
      </c>
      <c r="F4959" s="20">
        <f t="shared" si="328"/>
        <v>35056</v>
      </c>
      <c r="G4959" s="20">
        <f t="shared" si="329"/>
        <v>35056</v>
      </c>
      <c r="H4959" s="21" t="str">
        <f>VLOOKUP(B4959,属性中转表!A:F,6,FALSE)</f>
        <v>"hp":226800,"atk":6300</v>
      </c>
      <c r="I4959" s="20" t="str">
        <f>IF(VLOOKUP(B4959,属性中转表!A:G,7,FALSE)=0,"",VLOOKUP(VLOOKUP(B4959,属性中转表!A:G,7,FALSE),属性中转表!$K$2:$P$21,6,0))&amp;IF(VLOOKUP(B4959,属性中转表!A:G,7,FALSE)&gt;=50,VLOOKUP(A4959,英雄数据表!A:K,9,0),IF(VLOOKUP(B4959,属性中转表!A:G,7,FALSE)&gt;=25,VLOOKUP(A4959,英雄数据表!A:K,5,0),""))</f>
        <v>"atk":300,"hp":5000,"undpspro":150,"pvpdpspro":50,"pvpundpspro":50</v>
      </c>
      <c r="J4959" s="20" t="str">
        <f>IF(I4959="","",属性中转表!$I$1&amp;(IF(VLOOKUP(B4959,属性中转表!A:G,7,FALSE)=0,0,VLOOKUP(VLOOKUP(B4959,属性中转表!A:G,7,FALSE),属性中转表!$K$2:$P$21,4,0)))+IFERROR(VLOOKUP(A4959,英雄数据表!A:K,IF(武魂!B4959&gt;=50,10,IF(武魂!B4959&gt;=25,6)),0),0))</f>
        <v>,"dpspro":100</v>
      </c>
      <c r="K4959" s="32" t="str">
        <f t="shared" si="330"/>
        <v>"atk":300,"hp":5000,"undpspro":150,"pvpdpspro":50,"pvpundpspro":50,"dpspro":100</v>
      </c>
      <c r="L4959" s="20" t="str">
        <f>IF(B4959&gt;=50,VLOOKUP(A4959,英雄数据表!A:L,11,FALSE),IF(B4959&gt;=25,VLOOKUP(A4959,英雄数据表!A:L,7,0),""))</f>
        <v>"3505602004"</v>
      </c>
      <c r="M4959" s="20" t="str">
        <f>IFERROR(VLOOKUP(B4959,属性中转表!$K$2:$O$21,5,FALSE),"")</f>
        <v/>
      </c>
      <c r="N4959" s="20" t="str">
        <f>IF(B4959=25,VLOOKUP(A4959,英雄数据表!A:L,8,FALSE),IF(B4959=50,VLOOKUP(A4959,英雄数据表!A:L,12,0),""))</f>
        <v/>
      </c>
    </row>
    <row r="4960" spans="1:14" x14ac:dyDescent="0.3">
      <c r="A4960" s="20">
        <v>35056</v>
      </c>
      <c r="B4960" s="21">
        <f t="shared" si="327"/>
        <v>59</v>
      </c>
      <c r="C4960" s="21">
        <v>5</v>
      </c>
      <c r="D4960" s="21">
        <f>VLOOKUP(A4960,英雄数据表!A:D,4,0)</f>
        <v>3</v>
      </c>
      <c r="E4960" s="20" t="str">
        <f>VLOOKUP(A4960,英雄数据表!A:C,3,0)</f>
        <v>淬毒利刃</v>
      </c>
      <c r="F4960" s="20">
        <f t="shared" si="328"/>
        <v>35056</v>
      </c>
      <c r="G4960" s="20">
        <f t="shared" si="329"/>
        <v>35056</v>
      </c>
      <c r="H4960" s="21" t="str">
        <f>VLOOKUP(B4960,属性中转表!A:F,6,FALSE)</f>
        <v>"hp":232200,"atk":6450</v>
      </c>
      <c r="I4960" s="20" t="str">
        <f>IF(VLOOKUP(B4960,属性中转表!A:G,7,FALSE)=0,"",VLOOKUP(VLOOKUP(B4960,属性中转表!A:G,7,FALSE),属性中转表!$K$2:$P$21,6,0))&amp;IF(VLOOKUP(B4960,属性中转表!A:G,7,FALSE)&gt;=50,VLOOKUP(A4960,英雄数据表!A:K,9,0),IF(VLOOKUP(B4960,属性中转表!A:G,7,FALSE)&gt;=25,VLOOKUP(A4960,英雄数据表!A:K,5,0),""))</f>
        <v>"atk":300,"hp":5000,"undpspro":150,"pvpdpspro":50,"pvpundpspro":50</v>
      </c>
      <c r="J4960" s="20" t="str">
        <f>IF(I4960="","",属性中转表!$I$1&amp;(IF(VLOOKUP(B4960,属性中转表!A:G,7,FALSE)=0,0,VLOOKUP(VLOOKUP(B4960,属性中转表!A:G,7,FALSE),属性中转表!$K$2:$P$21,4,0)))+IFERROR(VLOOKUP(A4960,英雄数据表!A:K,IF(武魂!B4960&gt;=50,10,IF(武魂!B4960&gt;=25,6)),0),0))</f>
        <v>,"dpspro":100</v>
      </c>
      <c r="K4960" s="32" t="str">
        <f t="shared" si="330"/>
        <v>"atk":300,"hp":5000,"undpspro":150,"pvpdpspro":50,"pvpundpspro":50,"dpspro":100</v>
      </c>
      <c r="L4960" s="20" t="str">
        <f>IF(B4960&gt;=50,VLOOKUP(A4960,英雄数据表!A:L,11,FALSE),IF(B4960&gt;=25,VLOOKUP(A4960,英雄数据表!A:L,7,0),""))</f>
        <v>"3505602004"</v>
      </c>
      <c r="M4960" s="20" t="str">
        <f>IFERROR(VLOOKUP(B4960,属性中转表!$K$2:$O$21,5,FALSE),"")</f>
        <v/>
      </c>
      <c r="N4960" s="20" t="str">
        <f>IF(B4960=25,VLOOKUP(A4960,英雄数据表!A:L,8,FALSE),IF(B4960=50,VLOOKUP(A4960,英雄数据表!A:L,12,0),""))</f>
        <v/>
      </c>
    </row>
    <row r="4961" spans="1:14" x14ac:dyDescent="0.3">
      <c r="A4961" s="20">
        <v>35056</v>
      </c>
      <c r="B4961" s="21">
        <f t="shared" si="327"/>
        <v>60</v>
      </c>
      <c r="C4961" s="21">
        <v>5</v>
      </c>
      <c r="D4961" s="21">
        <f>VLOOKUP(A4961,英雄数据表!A:D,4,0)</f>
        <v>3</v>
      </c>
      <c r="E4961" s="20" t="str">
        <f>VLOOKUP(A4961,英雄数据表!A:C,3,0)</f>
        <v>淬毒利刃</v>
      </c>
      <c r="F4961" s="20">
        <f t="shared" si="328"/>
        <v>35056</v>
      </c>
      <c r="G4961" s="20">
        <f t="shared" si="329"/>
        <v>35056</v>
      </c>
      <c r="H4961" s="21" t="str">
        <f>VLOOKUP(B4961,属性中转表!A:F,6,FALSE)</f>
        <v>"hp":237600,"atk":6600</v>
      </c>
      <c r="I4961" s="20" t="str">
        <f>IF(VLOOKUP(B4961,属性中转表!A:G,7,FALSE)=0,"",VLOOKUP(VLOOKUP(B4961,属性中转表!A:G,7,FALSE),属性中转表!$K$2:$P$21,6,0))&amp;IF(VLOOKUP(B4961,属性中转表!A:G,7,FALSE)&gt;=50,VLOOKUP(A4961,英雄数据表!A:K,9,0),IF(VLOOKUP(B4961,属性中转表!A:G,7,FALSE)&gt;=25,VLOOKUP(A4961,英雄数据表!A:K,5,0),""))</f>
        <v>"atk":300,"hp":5000,"undpspro":150,"pvpdpspro":50,"pvpundpspro":50</v>
      </c>
      <c r="J4961" s="20" t="str">
        <f>IF(I4961="","",属性中转表!$I$1&amp;(IF(VLOOKUP(B4961,属性中转表!A:G,7,FALSE)=0,0,VLOOKUP(VLOOKUP(B4961,属性中转表!A:G,7,FALSE),属性中转表!$K$2:$P$21,4,0)))+IFERROR(VLOOKUP(A4961,英雄数据表!A:K,IF(武魂!B4961&gt;=50,10,IF(武魂!B4961&gt;=25,6)),0),0))</f>
        <v>,"dpspro":150</v>
      </c>
      <c r="K4961" s="32" t="str">
        <f t="shared" si="330"/>
        <v>"atk":300,"hp":5000,"undpspro":150,"pvpdpspro":50,"pvpundpspro":50,"dpspro":150</v>
      </c>
      <c r="L4961" s="20" t="str">
        <f>IF(B4961&gt;=50,VLOOKUP(A4961,英雄数据表!A:L,11,FALSE),IF(B4961&gt;=25,VLOOKUP(A4961,英雄数据表!A:L,7,0),""))</f>
        <v>"3505602004"</v>
      </c>
      <c r="M4961" s="20" t="str">
        <f>IFERROR(VLOOKUP(B4961,属性中转表!$K$2:$O$21,5,FALSE),"")</f>
        <v>"dpspro":50</v>
      </c>
      <c r="N4961" s="20" t="str">
        <f>IF(B4961=25,VLOOKUP(A4961,英雄数据表!A:L,8,FALSE),IF(B4961=50,VLOOKUP(A4961,英雄数据表!A:L,12,0),""))</f>
        <v/>
      </c>
    </row>
    <row r="4962" spans="1:14" x14ac:dyDescent="0.3">
      <c r="A4962" s="20">
        <v>35056</v>
      </c>
      <c r="B4962" s="21">
        <f t="shared" si="327"/>
        <v>61</v>
      </c>
      <c r="C4962" s="21">
        <v>5</v>
      </c>
      <c r="D4962" s="21">
        <f>VLOOKUP(A4962,英雄数据表!A:D,4,0)</f>
        <v>3</v>
      </c>
      <c r="E4962" s="20" t="str">
        <f>VLOOKUP(A4962,英雄数据表!A:C,3,0)</f>
        <v>淬毒利刃</v>
      </c>
      <c r="F4962" s="20">
        <f t="shared" si="328"/>
        <v>35056</v>
      </c>
      <c r="G4962" s="20">
        <f t="shared" si="329"/>
        <v>35056</v>
      </c>
      <c r="H4962" s="21" t="str">
        <f>VLOOKUP(B4962,属性中转表!A:F,6,FALSE)</f>
        <v>"hp":243000,"atk":6750</v>
      </c>
      <c r="I4962" s="20" t="str">
        <f>IF(VLOOKUP(B4962,属性中转表!A:G,7,FALSE)=0,"",VLOOKUP(VLOOKUP(B4962,属性中转表!A:G,7,FALSE),属性中转表!$K$2:$P$21,6,0))&amp;IF(VLOOKUP(B4962,属性中转表!A:G,7,FALSE)&gt;=50,VLOOKUP(A4962,英雄数据表!A:K,9,0),IF(VLOOKUP(B4962,属性中转表!A:G,7,FALSE)&gt;=25,VLOOKUP(A4962,英雄数据表!A:K,5,0),""))</f>
        <v>"atk":300,"hp":5000,"undpspro":150,"pvpdpspro":50,"pvpundpspro":50</v>
      </c>
      <c r="J4962" s="20" t="str">
        <f>IF(I4962="","",属性中转表!$I$1&amp;(IF(VLOOKUP(B4962,属性中转表!A:G,7,FALSE)=0,0,VLOOKUP(VLOOKUP(B4962,属性中转表!A:G,7,FALSE),属性中转表!$K$2:$P$21,4,0)))+IFERROR(VLOOKUP(A4962,英雄数据表!A:K,IF(武魂!B4962&gt;=50,10,IF(武魂!B4962&gt;=25,6)),0),0))</f>
        <v>,"dpspro":150</v>
      </c>
      <c r="K4962" s="32" t="str">
        <f t="shared" si="330"/>
        <v>"atk":300,"hp":5000,"undpspro":150,"pvpdpspro":50,"pvpundpspro":50,"dpspro":150</v>
      </c>
      <c r="L4962" s="20" t="str">
        <f>IF(B4962&gt;=50,VLOOKUP(A4962,英雄数据表!A:L,11,FALSE),IF(B4962&gt;=25,VLOOKUP(A4962,英雄数据表!A:L,7,0),""))</f>
        <v>"3505602004"</v>
      </c>
      <c r="M4962" s="20" t="str">
        <f>IFERROR(VLOOKUP(B4962,属性中转表!$K$2:$O$21,5,FALSE),"")</f>
        <v/>
      </c>
      <c r="N4962" s="20" t="str">
        <f>IF(B4962=25,VLOOKUP(A4962,英雄数据表!A:L,8,FALSE),IF(B4962=50,VLOOKUP(A4962,英雄数据表!A:L,12,0),""))</f>
        <v/>
      </c>
    </row>
    <row r="4963" spans="1:14" x14ac:dyDescent="0.3">
      <c r="A4963" s="20">
        <v>35056</v>
      </c>
      <c r="B4963" s="21">
        <f t="shared" si="327"/>
        <v>62</v>
      </c>
      <c r="C4963" s="21">
        <v>5</v>
      </c>
      <c r="D4963" s="21">
        <f>VLOOKUP(A4963,英雄数据表!A:D,4,0)</f>
        <v>3</v>
      </c>
      <c r="E4963" s="20" t="str">
        <f>VLOOKUP(A4963,英雄数据表!A:C,3,0)</f>
        <v>淬毒利刃</v>
      </c>
      <c r="F4963" s="20">
        <f t="shared" si="328"/>
        <v>35056</v>
      </c>
      <c r="G4963" s="20">
        <f t="shared" si="329"/>
        <v>35056</v>
      </c>
      <c r="H4963" s="21" t="str">
        <f>VLOOKUP(B4963,属性中转表!A:F,6,FALSE)</f>
        <v>"hp":248400,"atk":6900</v>
      </c>
      <c r="I4963" s="20" t="str">
        <f>IF(VLOOKUP(B4963,属性中转表!A:G,7,FALSE)=0,"",VLOOKUP(VLOOKUP(B4963,属性中转表!A:G,7,FALSE),属性中转表!$K$2:$P$21,6,0))&amp;IF(VLOOKUP(B4963,属性中转表!A:G,7,FALSE)&gt;=50,VLOOKUP(A4963,英雄数据表!A:K,9,0),IF(VLOOKUP(B4963,属性中转表!A:G,7,FALSE)&gt;=25,VLOOKUP(A4963,英雄数据表!A:K,5,0),""))</f>
        <v>"atk":300,"hp":5000,"undpspro":150,"pvpdpspro":50,"pvpundpspro":50</v>
      </c>
      <c r="J4963" s="20" t="str">
        <f>IF(I4963="","",属性中转表!$I$1&amp;(IF(VLOOKUP(B4963,属性中转表!A:G,7,FALSE)=0,0,VLOOKUP(VLOOKUP(B4963,属性中转表!A:G,7,FALSE),属性中转表!$K$2:$P$21,4,0)))+IFERROR(VLOOKUP(A4963,英雄数据表!A:K,IF(武魂!B4963&gt;=50,10,IF(武魂!B4963&gt;=25,6)),0),0))</f>
        <v>,"dpspro":150</v>
      </c>
      <c r="K4963" s="32" t="str">
        <f t="shared" si="330"/>
        <v>"atk":300,"hp":5000,"undpspro":150,"pvpdpspro":50,"pvpundpspro":50,"dpspro":150</v>
      </c>
      <c r="L4963" s="20" t="str">
        <f>IF(B4963&gt;=50,VLOOKUP(A4963,英雄数据表!A:L,11,FALSE),IF(B4963&gt;=25,VLOOKUP(A4963,英雄数据表!A:L,7,0),""))</f>
        <v>"3505602004"</v>
      </c>
      <c r="M4963" s="20" t="str">
        <f>IFERROR(VLOOKUP(B4963,属性中转表!$K$2:$O$21,5,FALSE),"")</f>
        <v/>
      </c>
      <c r="N4963" s="20" t="str">
        <f>IF(B4963=25,VLOOKUP(A4963,英雄数据表!A:L,8,FALSE),IF(B4963=50,VLOOKUP(A4963,英雄数据表!A:L,12,0),""))</f>
        <v/>
      </c>
    </row>
    <row r="4964" spans="1:14" x14ac:dyDescent="0.3">
      <c r="A4964" s="20">
        <v>35056</v>
      </c>
      <c r="B4964" s="21">
        <f t="shared" si="327"/>
        <v>63</v>
      </c>
      <c r="C4964" s="21">
        <v>5</v>
      </c>
      <c r="D4964" s="21">
        <f>VLOOKUP(A4964,英雄数据表!A:D,4,0)</f>
        <v>3</v>
      </c>
      <c r="E4964" s="20" t="str">
        <f>VLOOKUP(A4964,英雄数据表!A:C,3,0)</f>
        <v>淬毒利刃</v>
      </c>
      <c r="F4964" s="20">
        <f t="shared" si="328"/>
        <v>35056</v>
      </c>
      <c r="G4964" s="20">
        <f t="shared" si="329"/>
        <v>35056</v>
      </c>
      <c r="H4964" s="21" t="str">
        <f>VLOOKUP(B4964,属性中转表!A:F,6,FALSE)</f>
        <v>"hp":253800,"atk":7050</v>
      </c>
      <c r="I4964" s="20" t="str">
        <f>IF(VLOOKUP(B4964,属性中转表!A:G,7,FALSE)=0,"",VLOOKUP(VLOOKUP(B4964,属性中转表!A:G,7,FALSE),属性中转表!$K$2:$P$21,6,0))&amp;IF(VLOOKUP(B4964,属性中转表!A:G,7,FALSE)&gt;=50,VLOOKUP(A4964,英雄数据表!A:K,9,0),IF(VLOOKUP(B4964,属性中转表!A:G,7,FALSE)&gt;=25,VLOOKUP(A4964,英雄数据表!A:K,5,0),""))</f>
        <v>"atk":300,"hp":5000,"undpspro":150,"pvpdpspro":50,"pvpundpspro":50</v>
      </c>
      <c r="J4964" s="20" t="str">
        <f>IF(I4964="","",属性中转表!$I$1&amp;(IF(VLOOKUP(B4964,属性中转表!A:G,7,FALSE)=0,0,VLOOKUP(VLOOKUP(B4964,属性中转表!A:G,7,FALSE),属性中转表!$K$2:$P$21,4,0)))+IFERROR(VLOOKUP(A4964,英雄数据表!A:K,IF(武魂!B4964&gt;=50,10,IF(武魂!B4964&gt;=25,6)),0),0))</f>
        <v>,"dpspro":150</v>
      </c>
      <c r="K4964" s="32" t="str">
        <f t="shared" si="330"/>
        <v>"atk":300,"hp":5000,"undpspro":150,"pvpdpspro":50,"pvpundpspro":50,"dpspro":150</v>
      </c>
      <c r="L4964" s="20" t="str">
        <f>IF(B4964&gt;=50,VLOOKUP(A4964,英雄数据表!A:L,11,FALSE),IF(B4964&gt;=25,VLOOKUP(A4964,英雄数据表!A:L,7,0),""))</f>
        <v>"3505602004"</v>
      </c>
      <c r="M4964" s="20" t="str">
        <f>IFERROR(VLOOKUP(B4964,属性中转表!$K$2:$O$21,5,FALSE),"")</f>
        <v/>
      </c>
      <c r="N4964" s="20" t="str">
        <f>IF(B4964=25,VLOOKUP(A4964,英雄数据表!A:L,8,FALSE),IF(B4964=50,VLOOKUP(A4964,英雄数据表!A:L,12,0),""))</f>
        <v/>
      </c>
    </row>
    <row r="4965" spans="1:14" x14ac:dyDescent="0.3">
      <c r="A4965" s="20">
        <v>35056</v>
      </c>
      <c r="B4965" s="21">
        <f t="shared" si="327"/>
        <v>64</v>
      </c>
      <c r="C4965" s="21">
        <v>5</v>
      </c>
      <c r="D4965" s="21">
        <f>VLOOKUP(A4965,英雄数据表!A:D,4,0)</f>
        <v>3</v>
      </c>
      <c r="E4965" s="20" t="str">
        <f>VLOOKUP(A4965,英雄数据表!A:C,3,0)</f>
        <v>淬毒利刃</v>
      </c>
      <c r="F4965" s="20">
        <f t="shared" si="328"/>
        <v>35056</v>
      </c>
      <c r="G4965" s="20">
        <f t="shared" si="329"/>
        <v>35056</v>
      </c>
      <c r="H4965" s="21" t="str">
        <f>VLOOKUP(B4965,属性中转表!A:F,6,FALSE)</f>
        <v>"hp":259200,"atk":7200</v>
      </c>
      <c r="I4965" s="20" t="str">
        <f>IF(VLOOKUP(B4965,属性中转表!A:G,7,FALSE)=0,"",VLOOKUP(VLOOKUP(B4965,属性中转表!A:G,7,FALSE),属性中转表!$K$2:$P$21,6,0))&amp;IF(VLOOKUP(B4965,属性中转表!A:G,7,FALSE)&gt;=50,VLOOKUP(A4965,英雄数据表!A:K,9,0),IF(VLOOKUP(B4965,属性中转表!A:G,7,FALSE)&gt;=25,VLOOKUP(A4965,英雄数据表!A:K,5,0),""))</f>
        <v>"atk":300,"hp":5000,"undpspro":150,"pvpdpspro":50,"pvpundpspro":50</v>
      </c>
      <c r="J4965" s="20" t="str">
        <f>IF(I4965="","",属性中转表!$I$1&amp;(IF(VLOOKUP(B4965,属性中转表!A:G,7,FALSE)=0,0,VLOOKUP(VLOOKUP(B4965,属性中转表!A:G,7,FALSE),属性中转表!$K$2:$P$21,4,0)))+IFERROR(VLOOKUP(A4965,英雄数据表!A:K,IF(武魂!B4965&gt;=50,10,IF(武魂!B4965&gt;=25,6)),0),0))</f>
        <v>,"dpspro":150</v>
      </c>
      <c r="K4965" s="32" t="str">
        <f t="shared" si="330"/>
        <v>"atk":300,"hp":5000,"undpspro":150,"pvpdpspro":50,"pvpundpspro":50,"dpspro":150</v>
      </c>
      <c r="L4965" s="20" t="str">
        <f>IF(B4965&gt;=50,VLOOKUP(A4965,英雄数据表!A:L,11,FALSE),IF(B4965&gt;=25,VLOOKUP(A4965,英雄数据表!A:L,7,0),""))</f>
        <v>"3505602004"</v>
      </c>
      <c r="M4965" s="20" t="str">
        <f>IFERROR(VLOOKUP(B4965,属性中转表!$K$2:$O$21,5,FALSE),"")</f>
        <v/>
      </c>
      <c r="N4965" s="20" t="str">
        <f>IF(B4965=25,VLOOKUP(A4965,英雄数据表!A:L,8,FALSE),IF(B4965=50,VLOOKUP(A4965,英雄数据表!A:L,12,0),""))</f>
        <v/>
      </c>
    </row>
    <row r="4966" spans="1:14" x14ac:dyDescent="0.3">
      <c r="A4966" s="20">
        <v>35056</v>
      </c>
      <c r="B4966" s="21">
        <f t="shared" ref="B4966:B5006" si="331">IF(A4966=A4965,B4965+1,1)</f>
        <v>65</v>
      </c>
      <c r="C4966" s="21">
        <v>5</v>
      </c>
      <c r="D4966" s="21">
        <f>VLOOKUP(A4966,英雄数据表!A:D,4,0)</f>
        <v>3</v>
      </c>
      <c r="E4966" s="20" t="str">
        <f>VLOOKUP(A4966,英雄数据表!A:C,3,0)</f>
        <v>淬毒利刃</v>
      </c>
      <c r="F4966" s="20">
        <f t="shared" ref="F4966:F5006" si="332">A4966</f>
        <v>35056</v>
      </c>
      <c r="G4966" s="20">
        <f t="shared" ref="G4966:G5006" si="333">A4966</f>
        <v>35056</v>
      </c>
      <c r="H4966" s="21" t="str">
        <f>VLOOKUP(B4966,属性中转表!A:F,6,FALSE)</f>
        <v>"hp":264600,"atk":7350</v>
      </c>
      <c r="I4966" s="20" t="str">
        <f>IF(VLOOKUP(B4966,属性中转表!A:G,7,FALSE)=0,"",VLOOKUP(VLOOKUP(B4966,属性中转表!A:G,7,FALSE),属性中转表!$K$2:$P$21,6,0))&amp;IF(VLOOKUP(B4966,属性中转表!A:G,7,FALSE)&gt;=50,VLOOKUP(A4966,英雄数据表!A:K,9,0),IF(VLOOKUP(B4966,属性中转表!A:G,7,FALSE)&gt;=25,VLOOKUP(A4966,英雄数据表!A:K,5,0),""))</f>
        <v>"atk":300,"hp":5000,"undpspro":150,"pvpdpspro":100,"pvpundpspro":50</v>
      </c>
      <c r="J4966" s="20" t="str">
        <f>IF(I4966="","",属性中转表!$I$1&amp;(IF(VLOOKUP(B4966,属性中转表!A:G,7,FALSE)=0,0,VLOOKUP(VLOOKUP(B4966,属性中转表!A:G,7,FALSE),属性中转表!$K$2:$P$21,4,0)))+IFERROR(VLOOKUP(A4966,英雄数据表!A:K,IF(武魂!B4966&gt;=50,10,IF(武魂!B4966&gt;=25,6)),0),0))</f>
        <v>,"dpspro":150</v>
      </c>
      <c r="K4966" s="32" t="str">
        <f t="shared" ref="K4966:K5006" si="334">I4966&amp;J4966</f>
        <v>"atk":300,"hp":5000,"undpspro":150,"pvpdpspro":100,"pvpundpspro":50,"dpspro":150</v>
      </c>
      <c r="L4966" s="20" t="str">
        <f>IF(B4966&gt;=50,VLOOKUP(A4966,英雄数据表!A:L,11,FALSE),IF(B4966&gt;=25,VLOOKUP(A4966,英雄数据表!A:L,7,0),""))</f>
        <v>"3505602004"</v>
      </c>
      <c r="M4966" s="20" t="str">
        <f>IFERROR(VLOOKUP(B4966,属性中转表!$K$2:$O$21,5,FALSE),"")</f>
        <v>"pvpdpspro":50</v>
      </c>
      <c r="N4966" s="20" t="str">
        <f>IF(B4966=25,VLOOKUP(A4966,英雄数据表!A:L,8,FALSE),IF(B4966=50,VLOOKUP(A4966,英雄数据表!A:L,12,0),""))</f>
        <v/>
      </c>
    </row>
    <row r="4967" spans="1:14" x14ac:dyDescent="0.3">
      <c r="A4967" s="20">
        <v>35056</v>
      </c>
      <c r="B4967" s="21">
        <f t="shared" si="331"/>
        <v>66</v>
      </c>
      <c r="C4967" s="21">
        <v>5</v>
      </c>
      <c r="D4967" s="21">
        <f>VLOOKUP(A4967,英雄数据表!A:D,4,0)</f>
        <v>3</v>
      </c>
      <c r="E4967" s="20" t="str">
        <f>VLOOKUP(A4967,英雄数据表!A:C,3,0)</f>
        <v>淬毒利刃</v>
      </c>
      <c r="F4967" s="20">
        <f t="shared" si="332"/>
        <v>35056</v>
      </c>
      <c r="G4967" s="20">
        <f t="shared" si="333"/>
        <v>35056</v>
      </c>
      <c r="H4967" s="21" t="str">
        <f>VLOOKUP(B4967,属性中转表!A:F,6,FALSE)</f>
        <v>"hp":270000,"atk":7500</v>
      </c>
      <c r="I4967" s="20" t="str">
        <f>IF(VLOOKUP(B4967,属性中转表!A:G,7,FALSE)=0,"",VLOOKUP(VLOOKUP(B4967,属性中转表!A:G,7,FALSE),属性中转表!$K$2:$P$21,6,0))&amp;IF(VLOOKUP(B4967,属性中转表!A:G,7,FALSE)&gt;=50,VLOOKUP(A4967,英雄数据表!A:K,9,0),IF(VLOOKUP(B4967,属性中转表!A:G,7,FALSE)&gt;=25,VLOOKUP(A4967,英雄数据表!A:K,5,0),""))</f>
        <v>"atk":300,"hp":5000,"undpspro":150,"pvpdpspro":100,"pvpundpspro":50</v>
      </c>
      <c r="J4967" s="20" t="str">
        <f>IF(I4967="","",属性中转表!$I$1&amp;(IF(VLOOKUP(B4967,属性中转表!A:G,7,FALSE)=0,0,VLOOKUP(VLOOKUP(B4967,属性中转表!A:G,7,FALSE),属性中转表!$K$2:$P$21,4,0)))+IFERROR(VLOOKUP(A4967,英雄数据表!A:K,IF(武魂!B4967&gt;=50,10,IF(武魂!B4967&gt;=25,6)),0),0))</f>
        <v>,"dpspro":150</v>
      </c>
      <c r="K4967" s="32" t="str">
        <f t="shared" si="334"/>
        <v>"atk":300,"hp":5000,"undpspro":150,"pvpdpspro":100,"pvpundpspro":50,"dpspro":150</v>
      </c>
      <c r="L4967" s="20" t="str">
        <f>IF(B4967&gt;=50,VLOOKUP(A4967,英雄数据表!A:L,11,FALSE),IF(B4967&gt;=25,VLOOKUP(A4967,英雄数据表!A:L,7,0),""))</f>
        <v>"3505602004"</v>
      </c>
      <c r="M4967" s="20" t="str">
        <f>IFERROR(VLOOKUP(B4967,属性中转表!$K$2:$O$21,5,FALSE),"")</f>
        <v/>
      </c>
      <c r="N4967" s="20" t="str">
        <f>IF(B4967=25,VLOOKUP(A4967,英雄数据表!A:L,8,FALSE),IF(B4967=50,VLOOKUP(A4967,英雄数据表!A:L,12,0),""))</f>
        <v/>
      </c>
    </row>
    <row r="4968" spans="1:14" x14ac:dyDescent="0.3">
      <c r="A4968" s="20">
        <v>35056</v>
      </c>
      <c r="B4968" s="21">
        <f t="shared" si="331"/>
        <v>67</v>
      </c>
      <c r="C4968" s="21">
        <v>5</v>
      </c>
      <c r="D4968" s="21">
        <f>VLOOKUP(A4968,英雄数据表!A:D,4,0)</f>
        <v>3</v>
      </c>
      <c r="E4968" s="20" t="str">
        <f>VLOOKUP(A4968,英雄数据表!A:C,3,0)</f>
        <v>淬毒利刃</v>
      </c>
      <c r="F4968" s="20">
        <f t="shared" si="332"/>
        <v>35056</v>
      </c>
      <c r="G4968" s="20">
        <f t="shared" si="333"/>
        <v>35056</v>
      </c>
      <c r="H4968" s="21" t="str">
        <f>VLOOKUP(B4968,属性中转表!A:F,6,FALSE)</f>
        <v>"hp":275400,"atk":7650</v>
      </c>
      <c r="I4968" s="20" t="str">
        <f>IF(VLOOKUP(B4968,属性中转表!A:G,7,FALSE)=0,"",VLOOKUP(VLOOKUP(B4968,属性中转表!A:G,7,FALSE),属性中转表!$K$2:$P$21,6,0))&amp;IF(VLOOKUP(B4968,属性中转表!A:G,7,FALSE)&gt;=50,VLOOKUP(A4968,英雄数据表!A:K,9,0),IF(VLOOKUP(B4968,属性中转表!A:G,7,FALSE)&gt;=25,VLOOKUP(A4968,英雄数据表!A:K,5,0),""))</f>
        <v>"atk":300,"hp":5000,"undpspro":150,"pvpdpspro":100,"pvpundpspro":50</v>
      </c>
      <c r="J4968" s="20" t="str">
        <f>IF(I4968="","",属性中转表!$I$1&amp;(IF(VLOOKUP(B4968,属性中转表!A:G,7,FALSE)=0,0,VLOOKUP(VLOOKUP(B4968,属性中转表!A:G,7,FALSE),属性中转表!$K$2:$P$21,4,0)))+IFERROR(VLOOKUP(A4968,英雄数据表!A:K,IF(武魂!B4968&gt;=50,10,IF(武魂!B4968&gt;=25,6)),0),0))</f>
        <v>,"dpspro":150</v>
      </c>
      <c r="K4968" s="32" t="str">
        <f t="shared" si="334"/>
        <v>"atk":300,"hp":5000,"undpspro":150,"pvpdpspro":100,"pvpundpspro":50,"dpspro":150</v>
      </c>
      <c r="L4968" s="20" t="str">
        <f>IF(B4968&gt;=50,VLOOKUP(A4968,英雄数据表!A:L,11,FALSE),IF(B4968&gt;=25,VLOOKUP(A4968,英雄数据表!A:L,7,0),""))</f>
        <v>"3505602004"</v>
      </c>
      <c r="M4968" s="20" t="str">
        <f>IFERROR(VLOOKUP(B4968,属性中转表!$K$2:$O$21,5,FALSE),"")</f>
        <v/>
      </c>
      <c r="N4968" s="20" t="str">
        <f>IF(B4968=25,VLOOKUP(A4968,英雄数据表!A:L,8,FALSE),IF(B4968=50,VLOOKUP(A4968,英雄数据表!A:L,12,0),""))</f>
        <v/>
      </c>
    </row>
    <row r="4969" spans="1:14" x14ac:dyDescent="0.3">
      <c r="A4969" s="20">
        <v>35056</v>
      </c>
      <c r="B4969" s="21">
        <f t="shared" si="331"/>
        <v>68</v>
      </c>
      <c r="C4969" s="21">
        <v>5</v>
      </c>
      <c r="D4969" s="21">
        <f>VLOOKUP(A4969,英雄数据表!A:D,4,0)</f>
        <v>3</v>
      </c>
      <c r="E4969" s="20" t="str">
        <f>VLOOKUP(A4969,英雄数据表!A:C,3,0)</f>
        <v>淬毒利刃</v>
      </c>
      <c r="F4969" s="20">
        <f t="shared" si="332"/>
        <v>35056</v>
      </c>
      <c r="G4969" s="20">
        <f t="shared" si="333"/>
        <v>35056</v>
      </c>
      <c r="H4969" s="21" t="str">
        <f>VLOOKUP(B4969,属性中转表!A:F,6,FALSE)</f>
        <v>"hp":280800,"atk":7800</v>
      </c>
      <c r="I4969" s="20" t="str">
        <f>IF(VLOOKUP(B4969,属性中转表!A:G,7,FALSE)=0,"",VLOOKUP(VLOOKUP(B4969,属性中转表!A:G,7,FALSE),属性中转表!$K$2:$P$21,6,0))&amp;IF(VLOOKUP(B4969,属性中转表!A:G,7,FALSE)&gt;=50,VLOOKUP(A4969,英雄数据表!A:K,9,0),IF(VLOOKUP(B4969,属性中转表!A:G,7,FALSE)&gt;=25,VLOOKUP(A4969,英雄数据表!A:K,5,0),""))</f>
        <v>"atk":300,"hp":5000,"undpspro":150,"pvpdpspro":100,"pvpundpspro":50</v>
      </c>
      <c r="J4969" s="20" t="str">
        <f>IF(I4969="","",属性中转表!$I$1&amp;(IF(VLOOKUP(B4969,属性中转表!A:G,7,FALSE)=0,0,VLOOKUP(VLOOKUP(B4969,属性中转表!A:G,7,FALSE),属性中转表!$K$2:$P$21,4,0)))+IFERROR(VLOOKUP(A4969,英雄数据表!A:K,IF(武魂!B4969&gt;=50,10,IF(武魂!B4969&gt;=25,6)),0),0))</f>
        <v>,"dpspro":150</v>
      </c>
      <c r="K4969" s="32" t="str">
        <f t="shared" si="334"/>
        <v>"atk":300,"hp":5000,"undpspro":150,"pvpdpspro":100,"pvpundpspro":50,"dpspro":150</v>
      </c>
      <c r="L4969" s="20" t="str">
        <f>IF(B4969&gt;=50,VLOOKUP(A4969,英雄数据表!A:L,11,FALSE),IF(B4969&gt;=25,VLOOKUP(A4969,英雄数据表!A:L,7,0),""))</f>
        <v>"3505602004"</v>
      </c>
      <c r="M4969" s="20" t="str">
        <f>IFERROR(VLOOKUP(B4969,属性中转表!$K$2:$O$21,5,FALSE),"")</f>
        <v/>
      </c>
      <c r="N4969" s="20" t="str">
        <f>IF(B4969=25,VLOOKUP(A4969,英雄数据表!A:L,8,FALSE),IF(B4969=50,VLOOKUP(A4969,英雄数据表!A:L,12,0),""))</f>
        <v/>
      </c>
    </row>
    <row r="4970" spans="1:14" x14ac:dyDescent="0.3">
      <c r="A4970" s="20">
        <v>35056</v>
      </c>
      <c r="B4970" s="21">
        <f t="shared" si="331"/>
        <v>69</v>
      </c>
      <c r="C4970" s="21">
        <v>5</v>
      </c>
      <c r="D4970" s="21">
        <f>VLOOKUP(A4970,英雄数据表!A:D,4,0)</f>
        <v>3</v>
      </c>
      <c r="E4970" s="20" t="str">
        <f>VLOOKUP(A4970,英雄数据表!A:C,3,0)</f>
        <v>淬毒利刃</v>
      </c>
      <c r="F4970" s="20">
        <f t="shared" si="332"/>
        <v>35056</v>
      </c>
      <c r="G4970" s="20">
        <f t="shared" si="333"/>
        <v>35056</v>
      </c>
      <c r="H4970" s="21" t="str">
        <f>VLOOKUP(B4970,属性中转表!A:F,6,FALSE)</f>
        <v>"hp":286200,"atk":7950</v>
      </c>
      <c r="I4970" s="20" t="str">
        <f>IF(VLOOKUP(B4970,属性中转表!A:G,7,FALSE)=0,"",VLOOKUP(VLOOKUP(B4970,属性中转表!A:G,7,FALSE),属性中转表!$K$2:$P$21,6,0))&amp;IF(VLOOKUP(B4970,属性中转表!A:G,7,FALSE)&gt;=50,VLOOKUP(A4970,英雄数据表!A:K,9,0),IF(VLOOKUP(B4970,属性中转表!A:G,7,FALSE)&gt;=25,VLOOKUP(A4970,英雄数据表!A:K,5,0),""))</f>
        <v>"atk":300,"hp":5000,"undpspro":150,"pvpdpspro":100,"pvpundpspro":50</v>
      </c>
      <c r="J4970" s="20" t="str">
        <f>IF(I4970="","",属性中转表!$I$1&amp;(IF(VLOOKUP(B4970,属性中转表!A:G,7,FALSE)=0,0,VLOOKUP(VLOOKUP(B4970,属性中转表!A:G,7,FALSE),属性中转表!$K$2:$P$21,4,0)))+IFERROR(VLOOKUP(A4970,英雄数据表!A:K,IF(武魂!B4970&gt;=50,10,IF(武魂!B4970&gt;=25,6)),0),0))</f>
        <v>,"dpspro":150</v>
      </c>
      <c r="K4970" s="32" t="str">
        <f t="shared" si="334"/>
        <v>"atk":300,"hp":5000,"undpspro":150,"pvpdpspro":100,"pvpundpspro":50,"dpspro":150</v>
      </c>
      <c r="L4970" s="20" t="str">
        <f>IF(B4970&gt;=50,VLOOKUP(A4970,英雄数据表!A:L,11,FALSE),IF(B4970&gt;=25,VLOOKUP(A4970,英雄数据表!A:L,7,0),""))</f>
        <v>"3505602004"</v>
      </c>
      <c r="M4970" s="20" t="str">
        <f>IFERROR(VLOOKUP(B4970,属性中转表!$K$2:$O$21,5,FALSE),"")</f>
        <v/>
      </c>
      <c r="N4970" s="20" t="str">
        <f>IF(B4970=25,VLOOKUP(A4970,英雄数据表!A:L,8,FALSE),IF(B4970=50,VLOOKUP(A4970,英雄数据表!A:L,12,0),""))</f>
        <v/>
      </c>
    </row>
    <row r="4971" spans="1:14" x14ac:dyDescent="0.3">
      <c r="A4971" s="20">
        <v>35056</v>
      </c>
      <c r="B4971" s="21">
        <f t="shared" si="331"/>
        <v>70</v>
      </c>
      <c r="C4971" s="21">
        <v>5</v>
      </c>
      <c r="D4971" s="21">
        <f>VLOOKUP(A4971,英雄数据表!A:D,4,0)</f>
        <v>3</v>
      </c>
      <c r="E4971" s="20" t="str">
        <f>VLOOKUP(A4971,英雄数据表!A:C,3,0)</f>
        <v>淬毒利刃</v>
      </c>
      <c r="F4971" s="20">
        <f t="shared" si="332"/>
        <v>35056</v>
      </c>
      <c r="G4971" s="20">
        <f t="shared" si="333"/>
        <v>35056</v>
      </c>
      <c r="H4971" s="21" t="str">
        <f>VLOOKUP(B4971,属性中转表!A:F,6,FALSE)</f>
        <v>"hp":291600,"atk":8100</v>
      </c>
      <c r="I4971" s="20" t="str">
        <f>IF(VLOOKUP(B4971,属性中转表!A:G,7,FALSE)=0,"",VLOOKUP(VLOOKUP(B4971,属性中转表!A:G,7,FALSE),属性中转表!$K$2:$P$21,6,0))&amp;IF(VLOOKUP(B4971,属性中转表!A:G,7,FALSE)&gt;=50,VLOOKUP(A4971,英雄数据表!A:K,9,0),IF(VLOOKUP(B4971,属性中转表!A:G,7,FALSE)&gt;=25,VLOOKUP(A4971,英雄数据表!A:K,5,0),""))</f>
        <v>"atk":300,"hp":5000,"undpspro":150,"pvpdpspro":100,"pvpundpspro":100</v>
      </c>
      <c r="J4971" s="20" t="str">
        <f>IF(I4971="","",属性中转表!$I$1&amp;(IF(VLOOKUP(B4971,属性中转表!A:G,7,FALSE)=0,0,VLOOKUP(VLOOKUP(B4971,属性中转表!A:G,7,FALSE),属性中转表!$K$2:$P$21,4,0)))+IFERROR(VLOOKUP(A4971,英雄数据表!A:K,IF(武魂!B4971&gt;=50,10,IF(武魂!B4971&gt;=25,6)),0),0))</f>
        <v>,"dpspro":150</v>
      </c>
      <c r="K4971" s="32" t="str">
        <f t="shared" si="334"/>
        <v>"atk":300,"hp":5000,"undpspro":150,"pvpdpspro":100,"pvpundpspro":100,"dpspro":150</v>
      </c>
      <c r="L4971" s="20" t="str">
        <f>IF(B4971&gt;=50,VLOOKUP(A4971,英雄数据表!A:L,11,FALSE),IF(B4971&gt;=25,VLOOKUP(A4971,英雄数据表!A:L,7,0),""))</f>
        <v>"3505602004"</v>
      </c>
      <c r="M4971" s="20" t="str">
        <f>IFERROR(VLOOKUP(B4971,属性中转表!$K$2:$O$21,5,FALSE),"")</f>
        <v>"pvpundpspro":50</v>
      </c>
      <c r="N4971" s="20" t="str">
        <f>IF(B4971=25,VLOOKUP(A4971,英雄数据表!A:L,8,FALSE),IF(B4971=50,VLOOKUP(A4971,英雄数据表!A:L,12,0),""))</f>
        <v/>
      </c>
    </row>
    <row r="4972" spans="1:14" x14ac:dyDescent="0.3">
      <c r="A4972" s="20">
        <v>35056</v>
      </c>
      <c r="B4972" s="21">
        <f t="shared" si="331"/>
        <v>71</v>
      </c>
      <c r="C4972" s="21">
        <v>5</v>
      </c>
      <c r="D4972" s="21">
        <f>VLOOKUP(A4972,英雄数据表!A:D,4,0)</f>
        <v>3</v>
      </c>
      <c r="E4972" s="20" t="str">
        <f>VLOOKUP(A4972,英雄数据表!A:C,3,0)</f>
        <v>淬毒利刃</v>
      </c>
      <c r="F4972" s="20">
        <f t="shared" si="332"/>
        <v>35056</v>
      </c>
      <c r="G4972" s="20">
        <f t="shared" si="333"/>
        <v>35056</v>
      </c>
      <c r="H4972" s="21" t="str">
        <f>VLOOKUP(B4972,属性中转表!A:F,6,FALSE)</f>
        <v>"hp":297000,"atk":8250</v>
      </c>
      <c r="I4972" s="20" t="str">
        <f>IF(VLOOKUP(B4972,属性中转表!A:G,7,FALSE)=0,"",VLOOKUP(VLOOKUP(B4972,属性中转表!A:G,7,FALSE),属性中转表!$K$2:$P$21,6,0))&amp;IF(VLOOKUP(B4972,属性中转表!A:G,7,FALSE)&gt;=50,VLOOKUP(A4972,英雄数据表!A:K,9,0),IF(VLOOKUP(B4972,属性中转表!A:G,7,FALSE)&gt;=25,VLOOKUP(A4972,英雄数据表!A:K,5,0),""))</f>
        <v>"atk":300,"hp":5000,"undpspro":150,"pvpdpspro":100,"pvpundpspro":100</v>
      </c>
      <c r="J4972" s="20" t="str">
        <f>IF(I4972="","",属性中转表!$I$1&amp;(IF(VLOOKUP(B4972,属性中转表!A:G,7,FALSE)=0,0,VLOOKUP(VLOOKUP(B4972,属性中转表!A:G,7,FALSE),属性中转表!$K$2:$P$21,4,0)))+IFERROR(VLOOKUP(A4972,英雄数据表!A:K,IF(武魂!B4972&gt;=50,10,IF(武魂!B4972&gt;=25,6)),0),0))</f>
        <v>,"dpspro":150</v>
      </c>
      <c r="K4972" s="32" t="str">
        <f t="shared" si="334"/>
        <v>"atk":300,"hp":5000,"undpspro":150,"pvpdpspro":100,"pvpundpspro":100,"dpspro":150</v>
      </c>
      <c r="L4972" s="20" t="str">
        <f>IF(B4972&gt;=50,VLOOKUP(A4972,英雄数据表!A:L,11,FALSE),IF(B4972&gt;=25,VLOOKUP(A4972,英雄数据表!A:L,7,0),""))</f>
        <v>"3505602004"</v>
      </c>
      <c r="M4972" s="20" t="str">
        <f>IFERROR(VLOOKUP(B4972,属性中转表!$K$2:$O$21,5,FALSE),"")</f>
        <v/>
      </c>
      <c r="N4972" s="20" t="str">
        <f>IF(B4972=25,VLOOKUP(A4972,英雄数据表!A:L,8,FALSE),IF(B4972=50,VLOOKUP(A4972,英雄数据表!A:L,12,0),""))</f>
        <v/>
      </c>
    </row>
    <row r="4973" spans="1:14" x14ac:dyDescent="0.3">
      <c r="A4973" s="20">
        <v>35056</v>
      </c>
      <c r="B4973" s="21">
        <f t="shared" si="331"/>
        <v>72</v>
      </c>
      <c r="C4973" s="21">
        <v>5</v>
      </c>
      <c r="D4973" s="21">
        <f>VLOOKUP(A4973,英雄数据表!A:D,4,0)</f>
        <v>3</v>
      </c>
      <c r="E4973" s="20" t="str">
        <f>VLOOKUP(A4973,英雄数据表!A:C,3,0)</f>
        <v>淬毒利刃</v>
      </c>
      <c r="F4973" s="20">
        <f t="shared" si="332"/>
        <v>35056</v>
      </c>
      <c r="G4973" s="20">
        <f t="shared" si="333"/>
        <v>35056</v>
      </c>
      <c r="H4973" s="21" t="str">
        <f>VLOOKUP(B4973,属性中转表!A:F,6,FALSE)</f>
        <v>"hp":302400,"atk":8400</v>
      </c>
      <c r="I4973" s="20" t="str">
        <f>IF(VLOOKUP(B4973,属性中转表!A:G,7,FALSE)=0,"",VLOOKUP(VLOOKUP(B4973,属性中转表!A:G,7,FALSE),属性中转表!$K$2:$P$21,6,0))&amp;IF(VLOOKUP(B4973,属性中转表!A:G,7,FALSE)&gt;=50,VLOOKUP(A4973,英雄数据表!A:K,9,0),IF(VLOOKUP(B4973,属性中转表!A:G,7,FALSE)&gt;=25,VLOOKUP(A4973,英雄数据表!A:K,5,0),""))</f>
        <v>"atk":300,"hp":5000,"undpspro":150,"pvpdpspro":100,"pvpundpspro":100</v>
      </c>
      <c r="J4973" s="20" t="str">
        <f>IF(I4973="","",属性中转表!$I$1&amp;(IF(VLOOKUP(B4973,属性中转表!A:G,7,FALSE)=0,0,VLOOKUP(VLOOKUP(B4973,属性中转表!A:G,7,FALSE),属性中转表!$K$2:$P$21,4,0)))+IFERROR(VLOOKUP(A4973,英雄数据表!A:K,IF(武魂!B4973&gt;=50,10,IF(武魂!B4973&gt;=25,6)),0),0))</f>
        <v>,"dpspro":150</v>
      </c>
      <c r="K4973" s="32" t="str">
        <f t="shared" si="334"/>
        <v>"atk":300,"hp":5000,"undpspro":150,"pvpdpspro":100,"pvpundpspro":100,"dpspro":150</v>
      </c>
      <c r="L4973" s="20" t="str">
        <f>IF(B4973&gt;=50,VLOOKUP(A4973,英雄数据表!A:L,11,FALSE),IF(B4973&gt;=25,VLOOKUP(A4973,英雄数据表!A:L,7,0),""))</f>
        <v>"3505602004"</v>
      </c>
      <c r="M4973" s="20" t="str">
        <f>IFERROR(VLOOKUP(B4973,属性中转表!$K$2:$O$21,5,FALSE),"")</f>
        <v/>
      </c>
      <c r="N4973" s="20" t="str">
        <f>IF(B4973=25,VLOOKUP(A4973,英雄数据表!A:L,8,FALSE),IF(B4973=50,VLOOKUP(A4973,英雄数据表!A:L,12,0),""))</f>
        <v/>
      </c>
    </row>
    <row r="4974" spans="1:14" x14ac:dyDescent="0.3">
      <c r="A4974" s="20">
        <v>35056</v>
      </c>
      <c r="B4974" s="21">
        <f t="shared" si="331"/>
        <v>73</v>
      </c>
      <c r="C4974" s="21">
        <v>5</v>
      </c>
      <c r="D4974" s="21">
        <f>VLOOKUP(A4974,英雄数据表!A:D,4,0)</f>
        <v>3</v>
      </c>
      <c r="E4974" s="20" t="str">
        <f>VLOOKUP(A4974,英雄数据表!A:C,3,0)</f>
        <v>淬毒利刃</v>
      </c>
      <c r="F4974" s="20">
        <f t="shared" si="332"/>
        <v>35056</v>
      </c>
      <c r="G4974" s="20">
        <f t="shared" si="333"/>
        <v>35056</v>
      </c>
      <c r="H4974" s="21" t="str">
        <f>VLOOKUP(B4974,属性中转表!A:F,6,FALSE)</f>
        <v>"hp":307800,"atk":8550</v>
      </c>
      <c r="I4974" s="20" t="str">
        <f>IF(VLOOKUP(B4974,属性中转表!A:G,7,FALSE)=0,"",VLOOKUP(VLOOKUP(B4974,属性中转表!A:G,7,FALSE),属性中转表!$K$2:$P$21,6,0))&amp;IF(VLOOKUP(B4974,属性中转表!A:G,7,FALSE)&gt;=50,VLOOKUP(A4974,英雄数据表!A:K,9,0),IF(VLOOKUP(B4974,属性中转表!A:G,7,FALSE)&gt;=25,VLOOKUP(A4974,英雄数据表!A:K,5,0),""))</f>
        <v>"atk":300,"hp":5000,"undpspro":150,"pvpdpspro":100,"pvpundpspro":100</v>
      </c>
      <c r="J4974" s="20" t="str">
        <f>IF(I4974="","",属性中转表!$I$1&amp;(IF(VLOOKUP(B4974,属性中转表!A:G,7,FALSE)=0,0,VLOOKUP(VLOOKUP(B4974,属性中转表!A:G,7,FALSE),属性中转表!$K$2:$P$21,4,0)))+IFERROR(VLOOKUP(A4974,英雄数据表!A:K,IF(武魂!B4974&gt;=50,10,IF(武魂!B4974&gt;=25,6)),0),0))</f>
        <v>,"dpspro":150</v>
      </c>
      <c r="K4974" s="32" t="str">
        <f t="shared" si="334"/>
        <v>"atk":300,"hp":5000,"undpspro":150,"pvpdpspro":100,"pvpundpspro":100,"dpspro":150</v>
      </c>
      <c r="L4974" s="20" t="str">
        <f>IF(B4974&gt;=50,VLOOKUP(A4974,英雄数据表!A:L,11,FALSE),IF(B4974&gt;=25,VLOOKUP(A4974,英雄数据表!A:L,7,0),""))</f>
        <v>"3505602004"</v>
      </c>
      <c r="M4974" s="20" t="str">
        <f>IFERROR(VLOOKUP(B4974,属性中转表!$K$2:$O$21,5,FALSE),"")</f>
        <v/>
      </c>
      <c r="N4974" s="20" t="str">
        <f>IF(B4974=25,VLOOKUP(A4974,英雄数据表!A:L,8,FALSE),IF(B4974=50,VLOOKUP(A4974,英雄数据表!A:L,12,0),""))</f>
        <v/>
      </c>
    </row>
    <row r="4975" spans="1:14" x14ac:dyDescent="0.3">
      <c r="A4975" s="20">
        <v>35056</v>
      </c>
      <c r="B4975" s="21">
        <f t="shared" si="331"/>
        <v>74</v>
      </c>
      <c r="C4975" s="21">
        <v>5</v>
      </c>
      <c r="D4975" s="21">
        <f>VLOOKUP(A4975,英雄数据表!A:D,4,0)</f>
        <v>3</v>
      </c>
      <c r="E4975" s="20" t="str">
        <f>VLOOKUP(A4975,英雄数据表!A:C,3,0)</f>
        <v>淬毒利刃</v>
      </c>
      <c r="F4975" s="20">
        <f t="shared" si="332"/>
        <v>35056</v>
      </c>
      <c r="G4975" s="20">
        <f t="shared" si="333"/>
        <v>35056</v>
      </c>
      <c r="H4975" s="21" t="str">
        <f>VLOOKUP(B4975,属性中转表!A:F,6,FALSE)</f>
        <v>"hp":313200,"atk":8700</v>
      </c>
      <c r="I4975" s="20" t="str">
        <f>IF(VLOOKUP(B4975,属性中转表!A:G,7,FALSE)=0,"",VLOOKUP(VLOOKUP(B4975,属性中转表!A:G,7,FALSE),属性中转表!$K$2:$P$21,6,0))&amp;IF(VLOOKUP(B4975,属性中转表!A:G,7,FALSE)&gt;=50,VLOOKUP(A4975,英雄数据表!A:K,9,0),IF(VLOOKUP(B4975,属性中转表!A:G,7,FALSE)&gt;=25,VLOOKUP(A4975,英雄数据表!A:K,5,0),""))</f>
        <v>"atk":300,"hp":5000,"undpspro":150,"pvpdpspro":100,"pvpundpspro":100</v>
      </c>
      <c r="J4975" s="20" t="str">
        <f>IF(I4975="","",属性中转表!$I$1&amp;(IF(VLOOKUP(B4975,属性中转表!A:G,7,FALSE)=0,0,VLOOKUP(VLOOKUP(B4975,属性中转表!A:G,7,FALSE),属性中转表!$K$2:$P$21,4,0)))+IFERROR(VLOOKUP(A4975,英雄数据表!A:K,IF(武魂!B4975&gt;=50,10,IF(武魂!B4975&gt;=25,6)),0),0))</f>
        <v>,"dpspro":150</v>
      </c>
      <c r="K4975" s="32" t="str">
        <f t="shared" si="334"/>
        <v>"atk":300,"hp":5000,"undpspro":150,"pvpdpspro":100,"pvpundpspro":100,"dpspro":150</v>
      </c>
      <c r="L4975" s="20" t="str">
        <f>IF(B4975&gt;=50,VLOOKUP(A4975,英雄数据表!A:L,11,FALSE),IF(B4975&gt;=25,VLOOKUP(A4975,英雄数据表!A:L,7,0),""))</f>
        <v>"3505602004"</v>
      </c>
      <c r="M4975" s="20" t="str">
        <f>IFERROR(VLOOKUP(B4975,属性中转表!$K$2:$O$21,5,FALSE),"")</f>
        <v/>
      </c>
      <c r="N4975" s="20" t="str">
        <f>IF(B4975=25,VLOOKUP(A4975,英雄数据表!A:L,8,FALSE),IF(B4975=50,VLOOKUP(A4975,英雄数据表!A:L,12,0),""))</f>
        <v/>
      </c>
    </row>
    <row r="4976" spans="1:14" x14ac:dyDescent="0.3">
      <c r="A4976" s="20">
        <v>35056</v>
      </c>
      <c r="B4976" s="21">
        <f t="shared" si="331"/>
        <v>75</v>
      </c>
      <c r="C4976" s="21">
        <v>5</v>
      </c>
      <c r="D4976" s="21">
        <f>VLOOKUP(A4976,英雄数据表!A:D,4,0)</f>
        <v>3</v>
      </c>
      <c r="E4976" s="20" t="str">
        <f>VLOOKUP(A4976,英雄数据表!A:C,3,0)</f>
        <v>淬毒利刃</v>
      </c>
      <c r="F4976" s="20">
        <f t="shared" si="332"/>
        <v>35056</v>
      </c>
      <c r="G4976" s="20">
        <f t="shared" si="333"/>
        <v>35056</v>
      </c>
      <c r="H4976" s="21" t="str">
        <f>VLOOKUP(B4976,属性中转表!A:F,6,FALSE)</f>
        <v>"hp":318600,"atk":8850</v>
      </c>
      <c r="I4976" s="20" t="str">
        <f>IF(VLOOKUP(B4976,属性中转表!A:G,7,FALSE)=0,"",VLOOKUP(VLOOKUP(B4976,属性中转表!A:G,7,FALSE),属性中转表!$K$2:$P$21,6,0))&amp;IF(VLOOKUP(B4976,属性中转表!A:G,7,FALSE)&gt;=50,VLOOKUP(A4976,英雄数据表!A:K,9,0),IF(VLOOKUP(B4976,属性中转表!A:G,7,FALSE)&gt;=25,VLOOKUP(A4976,英雄数据表!A:K,5,0),""))</f>
        <v>"atk":600,"hp":10000,"undpspro":150,"pvpdpspro":100,"pvpundpspro":100,"speed":10</v>
      </c>
      <c r="J4976" s="20" t="str">
        <f>IF(I4976="","",属性中转表!$I$1&amp;(IF(VLOOKUP(B4976,属性中转表!A:G,7,FALSE)=0,0,VLOOKUP(VLOOKUP(B4976,属性中转表!A:G,7,FALSE),属性中转表!$K$2:$P$21,4,0)))+IFERROR(VLOOKUP(A4976,英雄数据表!A:K,IF(武魂!B4976&gt;=50,10,IF(武魂!B4976&gt;=25,6)),0),0))</f>
        <v>,"dpspro":150</v>
      </c>
      <c r="K4976" s="32" t="str">
        <f t="shared" si="334"/>
        <v>"atk":600,"hp":10000,"undpspro":150,"pvpdpspro":100,"pvpundpspro":100,"speed":10,"dpspro":150</v>
      </c>
      <c r="L4976" s="20" t="str">
        <f>IF(B4976&gt;=50,VLOOKUP(A4976,英雄数据表!A:L,11,FALSE),IF(B4976&gt;=25,VLOOKUP(A4976,英雄数据表!A:L,7,0),""))</f>
        <v>"3505602004"</v>
      </c>
      <c r="M4976" s="20" t="str">
        <f>IFERROR(VLOOKUP(B4976,属性中转表!$K$2:$O$21,5,FALSE),"")</f>
        <v>"speed":10,"atk":300,"hp":5000</v>
      </c>
      <c r="N4976" s="20" t="str">
        <f>IF(B4976=25,VLOOKUP(A4976,英雄数据表!A:L,8,FALSE),IF(B4976=50,VLOOKUP(A4976,英雄数据表!A:L,12,0),""))</f>
        <v/>
      </c>
    </row>
    <row r="4977" spans="1:14" x14ac:dyDescent="0.3">
      <c r="A4977" s="20">
        <v>35056</v>
      </c>
      <c r="B4977" s="21">
        <f t="shared" si="331"/>
        <v>76</v>
      </c>
      <c r="C4977" s="21">
        <v>5</v>
      </c>
      <c r="D4977" s="21">
        <f>VLOOKUP(A4977,英雄数据表!A:D,4,0)</f>
        <v>3</v>
      </c>
      <c r="E4977" s="20" t="str">
        <f>VLOOKUP(A4977,英雄数据表!A:C,3,0)</f>
        <v>淬毒利刃</v>
      </c>
      <c r="F4977" s="20">
        <f t="shared" si="332"/>
        <v>35056</v>
      </c>
      <c r="G4977" s="20">
        <f t="shared" si="333"/>
        <v>35056</v>
      </c>
      <c r="H4977" s="21" t="str">
        <f>VLOOKUP(B4977,属性中转表!A:F,6,FALSE)</f>
        <v>"hp":324000,"atk":9000</v>
      </c>
      <c r="I4977" s="20" t="str">
        <f>IF(VLOOKUP(B4977,属性中转表!A:G,7,FALSE)=0,"",VLOOKUP(VLOOKUP(B4977,属性中转表!A:G,7,FALSE),属性中转表!$K$2:$P$21,6,0))&amp;IF(VLOOKUP(B4977,属性中转表!A:G,7,FALSE)&gt;=50,VLOOKUP(A4977,英雄数据表!A:K,9,0),IF(VLOOKUP(B4977,属性中转表!A:G,7,FALSE)&gt;=25,VLOOKUP(A4977,英雄数据表!A:K,5,0),""))</f>
        <v>"atk":600,"hp":10000,"undpspro":150,"pvpdpspro":100,"pvpundpspro":100,"speed":10</v>
      </c>
      <c r="J4977" s="20" t="str">
        <f>IF(I4977="","",属性中转表!$I$1&amp;(IF(VLOOKUP(B4977,属性中转表!A:G,7,FALSE)=0,0,VLOOKUP(VLOOKUP(B4977,属性中转表!A:G,7,FALSE),属性中转表!$K$2:$P$21,4,0)))+IFERROR(VLOOKUP(A4977,英雄数据表!A:K,IF(武魂!B4977&gt;=50,10,IF(武魂!B4977&gt;=25,6)),0),0))</f>
        <v>,"dpspro":150</v>
      </c>
      <c r="K4977" s="32" t="str">
        <f t="shared" si="334"/>
        <v>"atk":600,"hp":10000,"undpspro":150,"pvpdpspro":100,"pvpundpspro":100,"speed":10,"dpspro":150</v>
      </c>
      <c r="L4977" s="20" t="str">
        <f>IF(B4977&gt;=50,VLOOKUP(A4977,英雄数据表!A:L,11,FALSE),IF(B4977&gt;=25,VLOOKUP(A4977,英雄数据表!A:L,7,0),""))</f>
        <v>"3505602004"</v>
      </c>
      <c r="M4977" s="20" t="str">
        <f>IFERROR(VLOOKUP(B4977,属性中转表!$K$2:$O$21,5,FALSE),"")</f>
        <v/>
      </c>
      <c r="N4977" s="20" t="str">
        <f>IF(B4977=25,VLOOKUP(A4977,英雄数据表!A:L,8,FALSE),IF(B4977=50,VLOOKUP(A4977,英雄数据表!A:L,12,0),""))</f>
        <v/>
      </c>
    </row>
    <row r="4978" spans="1:14" x14ac:dyDescent="0.3">
      <c r="A4978" s="20">
        <v>35056</v>
      </c>
      <c r="B4978" s="21">
        <f t="shared" si="331"/>
        <v>77</v>
      </c>
      <c r="C4978" s="21">
        <v>5</v>
      </c>
      <c r="D4978" s="21">
        <f>VLOOKUP(A4978,英雄数据表!A:D,4,0)</f>
        <v>3</v>
      </c>
      <c r="E4978" s="20" t="str">
        <f>VLOOKUP(A4978,英雄数据表!A:C,3,0)</f>
        <v>淬毒利刃</v>
      </c>
      <c r="F4978" s="20">
        <f t="shared" si="332"/>
        <v>35056</v>
      </c>
      <c r="G4978" s="20">
        <f t="shared" si="333"/>
        <v>35056</v>
      </c>
      <c r="H4978" s="21" t="str">
        <f>VLOOKUP(B4978,属性中转表!A:F,6,FALSE)</f>
        <v>"hp":329400,"atk":9150</v>
      </c>
      <c r="I4978" s="20" t="str">
        <f>IF(VLOOKUP(B4978,属性中转表!A:G,7,FALSE)=0,"",VLOOKUP(VLOOKUP(B4978,属性中转表!A:G,7,FALSE),属性中转表!$K$2:$P$21,6,0))&amp;IF(VLOOKUP(B4978,属性中转表!A:G,7,FALSE)&gt;=50,VLOOKUP(A4978,英雄数据表!A:K,9,0),IF(VLOOKUP(B4978,属性中转表!A:G,7,FALSE)&gt;=25,VLOOKUP(A4978,英雄数据表!A:K,5,0),""))</f>
        <v>"atk":600,"hp":10000,"undpspro":150,"pvpdpspro":100,"pvpundpspro":100,"speed":10</v>
      </c>
      <c r="J4978" s="20" t="str">
        <f>IF(I4978="","",属性中转表!$I$1&amp;(IF(VLOOKUP(B4978,属性中转表!A:G,7,FALSE)=0,0,VLOOKUP(VLOOKUP(B4978,属性中转表!A:G,7,FALSE),属性中转表!$K$2:$P$21,4,0)))+IFERROR(VLOOKUP(A4978,英雄数据表!A:K,IF(武魂!B4978&gt;=50,10,IF(武魂!B4978&gt;=25,6)),0),0))</f>
        <v>,"dpspro":150</v>
      </c>
      <c r="K4978" s="32" t="str">
        <f t="shared" si="334"/>
        <v>"atk":600,"hp":10000,"undpspro":150,"pvpdpspro":100,"pvpundpspro":100,"speed":10,"dpspro":150</v>
      </c>
      <c r="L4978" s="20" t="str">
        <f>IF(B4978&gt;=50,VLOOKUP(A4978,英雄数据表!A:L,11,FALSE),IF(B4978&gt;=25,VLOOKUP(A4978,英雄数据表!A:L,7,0),""))</f>
        <v>"3505602004"</v>
      </c>
      <c r="M4978" s="20" t="str">
        <f>IFERROR(VLOOKUP(B4978,属性中转表!$K$2:$O$21,5,FALSE),"")</f>
        <v/>
      </c>
      <c r="N4978" s="20" t="str">
        <f>IF(B4978=25,VLOOKUP(A4978,英雄数据表!A:L,8,FALSE),IF(B4978=50,VLOOKUP(A4978,英雄数据表!A:L,12,0),""))</f>
        <v/>
      </c>
    </row>
    <row r="4979" spans="1:14" x14ac:dyDescent="0.3">
      <c r="A4979" s="20">
        <v>35056</v>
      </c>
      <c r="B4979" s="21">
        <f t="shared" si="331"/>
        <v>78</v>
      </c>
      <c r="C4979" s="21">
        <v>5</v>
      </c>
      <c r="D4979" s="21">
        <f>VLOOKUP(A4979,英雄数据表!A:D,4,0)</f>
        <v>3</v>
      </c>
      <c r="E4979" s="20" t="str">
        <f>VLOOKUP(A4979,英雄数据表!A:C,3,0)</f>
        <v>淬毒利刃</v>
      </c>
      <c r="F4979" s="20">
        <f t="shared" si="332"/>
        <v>35056</v>
      </c>
      <c r="G4979" s="20">
        <f t="shared" si="333"/>
        <v>35056</v>
      </c>
      <c r="H4979" s="21" t="str">
        <f>VLOOKUP(B4979,属性中转表!A:F,6,FALSE)</f>
        <v>"hp":334800,"atk":9300</v>
      </c>
      <c r="I4979" s="20" t="str">
        <f>IF(VLOOKUP(B4979,属性中转表!A:G,7,FALSE)=0,"",VLOOKUP(VLOOKUP(B4979,属性中转表!A:G,7,FALSE),属性中转表!$K$2:$P$21,6,0))&amp;IF(VLOOKUP(B4979,属性中转表!A:G,7,FALSE)&gt;=50,VLOOKUP(A4979,英雄数据表!A:K,9,0),IF(VLOOKUP(B4979,属性中转表!A:G,7,FALSE)&gt;=25,VLOOKUP(A4979,英雄数据表!A:K,5,0),""))</f>
        <v>"atk":600,"hp":10000,"undpspro":150,"pvpdpspro":100,"pvpundpspro":100,"speed":10</v>
      </c>
      <c r="J4979" s="20" t="str">
        <f>IF(I4979="","",属性中转表!$I$1&amp;(IF(VLOOKUP(B4979,属性中转表!A:G,7,FALSE)=0,0,VLOOKUP(VLOOKUP(B4979,属性中转表!A:G,7,FALSE),属性中转表!$K$2:$P$21,4,0)))+IFERROR(VLOOKUP(A4979,英雄数据表!A:K,IF(武魂!B4979&gt;=50,10,IF(武魂!B4979&gt;=25,6)),0),0))</f>
        <v>,"dpspro":150</v>
      </c>
      <c r="K4979" s="32" t="str">
        <f t="shared" si="334"/>
        <v>"atk":600,"hp":10000,"undpspro":150,"pvpdpspro":100,"pvpundpspro":100,"speed":10,"dpspro":150</v>
      </c>
      <c r="L4979" s="20" t="str">
        <f>IF(B4979&gt;=50,VLOOKUP(A4979,英雄数据表!A:L,11,FALSE),IF(B4979&gt;=25,VLOOKUP(A4979,英雄数据表!A:L,7,0),""))</f>
        <v>"3505602004"</v>
      </c>
      <c r="M4979" s="20" t="str">
        <f>IFERROR(VLOOKUP(B4979,属性中转表!$K$2:$O$21,5,FALSE),"")</f>
        <v/>
      </c>
      <c r="N4979" s="20" t="str">
        <f>IF(B4979=25,VLOOKUP(A4979,英雄数据表!A:L,8,FALSE),IF(B4979=50,VLOOKUP(A4979,英雄数据表!A:L,12,0),""))</f>
        <v/>
      </c>
    </row>
    <row r="4980" spans="1:14" x14ac:dyDescent="0.3">
      <c r="A4980" s="20">
        <v>35056</v>
      </c>
      <c r="B4980" s="21">
        <f t="shared" si="331"/>
        <v>79</v>
      </c>
      <c r="C4980" s="21">
        <v>5</v>
      </c>
      <c r="D4980" s="21">
        <f>VLOOKUP(A4980,英雄数据表!A:D,4,0)</f>
        <v>3</v>
      </c>
      <c r="E4980" s="20" t="str">
        <f>VLOOKUP(A4980,英雄数据表!A:C,3,0)</f>
        <v>淬毒利刃</v>
      </c>
      <c r="F4980" s="20">
        <f t="shared" si="332"/>
        <v>35056</v>
      </c>
      <c r="G4980" s="20">
        <f t="shared" si="333"/>
        <v>35056</v>
      </c>
      <c r="H4980" s="21" t="str">
        <f>VLOOKUP(B4980,属性中转表!A:F,6,FALSE)</f>
        <v>"hp":340200,"atk":9450</v>
      </c>
      <c r="I4980" s="20" t="str">
        <f>IF(VLOOKUP(B4980,属性中转表!A:G,7,FALSE)=0,"",VLOOKUP(VLOOKUP(B4980,属性中转表!A:G,7,FALSE),属性中转表!$K$2:$P$21,6,0))&amp;IF(VLOOKUP(B4980,属性中转表!A:G,7,FALSE)&gt;=50,VLOOKUP(A4980,英雄数据表!A:K,9,0),IF(VLOOKUP(B4980,属性中转表!A:G,7,FALSE)&gt;=25,VLOOKUP(A4980,英雄数据表!A:K,5,0),""))</f>
        <v>"atk":600,"hp":10000,"undpspro":150,"pvpdpspro":100,"pvpundpspro":100,"speed":10</v>
      </c>
      <c r="J4980" s="20" t="str">
        <f>IF(I4980="","",属性中转表!$I$1&amp;(IF(VLOOKUP(B4980,属性中转表!A:G,7,FALSE)=0,0,VLOOKUP(VLOOKUP(B4980,属性中转表!A:G,7,FALSE),属性中转表!$K$2:$P$21,4,0)))+IFERROR(VLOOKUP(A4980,英雄数据表!A:K,IF(武魂!B4980&gt;=50,10,IF(武魂!B4980&gt;=25,6)),0),0))</f>
        <v>,"dpspro":150</v>
      </c>
      <c r="K4980" s="32" t="str">
        <f t="shared" si="334"/>
        <v>"atk":600,"hp":10000,"undpspro":150,"pvpdpspro":100,"pvpundpspro":100,"speed":10,"dpspro":150</v>
      </c>
      <c r="L4980" s="20" t="str">
        <f>IF(B4980&gt;=50,VLOOKUP(A4980,英雄数据表!A:L,11,FALSE),IF(B4980&gt;=25,VLOOKUP(A4980,英雄数据表!A:L,7,0),""))</f>
        <v>"3505602004"</v>
      </c>
      <c r="M4980" s="20" t="str">
        <f>IFERROR(VLOOKUP(B4980,属性中转表!$K$2:$O$21,5,FALSE),"")</f>
        <v/>
      </c>
      <c r="N4980" s="20" t="str">
        <f>IF(B4980=25,VLOOKUP(A4980,英雄数据表!A:L,8,FALSE),IF(B4980=50,VLOOKUP(A4980,英雄数据表!A:L,12,0),""))</f>
        <v/>
      </c>
    </row>
    <row r="4981" spans="1:14" x14ac:dyDescent="0.3">
      <c r="A4981" s="20">
        <v>35056</v>
      </c>
      <c r="B4981" s="21">
        <f t="shared" si="331"/>
        <v>80</v>
      </c>
      <c r="C4981" s="21">
        <v>5</v>
      </c>
      <c r="D4981" s="21">
        <f>VLOOKUP(A4981,英雄数据表!A:D,4,0)</f>
        <v>3</v>
      </c>
      <c r="E4981" s="20" t="str">
        <f>VLOOKUP(A4981,英雄数据表!A:C,3,0)</f>
        <v>淬毒利刃</v>
      </c>
      <c r="F4981" s="20">
        <f t="shared" si="332"/>
        <v>35056</v>
      </c>
      <c r="G4981" s="20">
        <f t="shared" si="333"/>
        <v>35056</v>
      </c>
      <c r="H4981" s="21" t="str">
        <f>VLOOKUP(B4981,属性中转表!A:F,6,FALSE)</f>
        <v>"hp":345600,"atk":9600</v>
      </c>
      <c r="I4981" s="20" t="str">
        <f>IF(VLOOKUP(B4981,属性中转表!A:G,7,FALSE)=0,"",VLOOKUP(VLOOKUP(B4981,属性中转表!A:G,7,FALSE),属性中转表!$K$2:$P$21,6,0))&amp;IF(VLOOKUP(B4981,属性中转表!A:G,7,FALSE)&gt;=50,VLOOKUP(A4981,英雄数据表!A:K,9,0),IF(VLOOKUP(B4981,属性中转表!A:G,7,FALSE)&gt;=25,VLOOKUP(A4981,英雄数据表!A:K,5,0),""))</f>
        <v>"atk":600,"hp":10000,"undpspro":200,"pvpdpspro":100,"pvpundpspro":100,"speed":10</v>
      </c>
      <c r="J4981" s="20" t="str">
        <f>IF(I4981="","",属性中转表!$I$1&amp;(IF(VLOOKUP(B4981,属性中转表!A:G,7,FALSE)=0,0,VLOOKUP(VLOOKUP(B4981,属性中转表!A:G,7,FALSE),属性中转表!$K$2:$P$21,4,0)))+IFERROR(VLOOKUP(A4981,英雄数据表!A:K,IF(武魂!B4981&gt;=50,10,IF(武魂!B4981&gt;=25,6)),0),0))</f>
        <v>,"dpspro":150</v>
      </c>
      <c r="K4981" s="32" t="str">
        <f t="shared" si="334"/>
        <v>"atk":600,"hp":10000,"undpspro":200,"pvpdpspro":100,"pvpundpspro":100,"speed":10,"dpspro":150</v>
      </c>
      <c r="L4981" s="20" t="str">
        <f>IF(B4981&gt;=50,VLOOKUP(A4981,英雄数据表!A:L,11,FALSE),IF(B4981&gt;=25,VLOOKUP(A4981,英雄数据表!A:L,7,0),""))</f>
        <v>"3505602004"</v>
      </c>
      <c r="M4981" s="20" t="str">
        <f>IFERROR(VLOOKUP(B4981,属性中转表!$K$2:$O$21,5,FALSE),"")</f>
        <v>"undpspro":50</v>
      </c>
      <c r="N4981" s="20" t="str">
        <f>IF(B4981=25,VLOOKUP(A4981,英雄数据表!A:L,8,FALSE),IF(B4981=50,VLOOKUP(A4981,英雄数据表!A:L,12,0),""))</f>
        <v/>
      </c>
    </row>
    <row r="4982" spans="1:14" x14ac:dyDescent="0.3">
      <c r="A4982" s="20">
        <v>35056</v>
      </c>
      <c r="B4982" s="21">
        <f t="shared" si="331"/>
        <v>81</v>
      </c>
      <c r="C4982" s="21">
        <v>5</v>
      </c>
      <c r="D4982" s="21">
        <f>VLOOKUP(A4982,英雄数据表!A:D,4,0)</f>
        <v>3</v>
      </c>
      <c r="E4982" s="20" t="str">
        <f>VLOOKUP(A4982,英雄数据表!A:C,3,0)</f>
        <v>淬毒利刃</v>
      </c>
      <c r="F4982" s="20">
        <f t="shared" si="332"/>
        <v>35056</v>
      </c>
      <c r="G4982" s="20">
        <f t="shared" si="333"/>
        <v>35056</v>
      </c>
      <c r="H4982" s="21" t="str">
        <f>VLOOKUP(B4982,属性中转表!A:F,6,FALSE)</f>
        <v>"hp":351000,"atk":9750</v>
      </c>
      <c r="I4982" s="20" t="str">
        <f>IF(VLOOKUP(B4982,属性中转表!A:G,7,FALSE)=0,"",VLOOKUP(VLOOKUP(B4982,属性中转表!A:G,7,FALSE),属性中转表!$K$2:$P$21,6,0))&amp;IF(VLOOKUP(B4982,属性中转表!A:G,7,FALSE)&gt;=50,VLOOKUP(A4982,英雄数据表!A:K,9,0),IF(VLOOKUP(B4982,属性中转表!A:G,7,FALSE)&gt;=25,VLOOKUP(A4982,英雄数据表!A:K,5,0),""))</f>
        <v>"atk":600,"hp":10000,"undpspro":200,"pvpdpspro":100,"pvpundpspro":100,"speed":10</v>
      </c>
      <c r="J4982" s="20" t="str">
        <f>IF(I4982="","",属性中转表!$I$1&amp;(IF(VLOOKUP(B4982,属性中转表!A:G,7,FALSE)=0,0,VLOOKUP(VLOOKUP(B4982,属性中转表!A:G,7,FALSE),属性中转表!$K$2:$P$21,4,0)))+IFERROR(VLOOKUP(A4982,英雄数据表!A:K,IF(武魂!B4982&gt;=50,10,IF(武魂!B4982&gt;=25,6)),0),0))</f>
        <v>,"dpspro":150</v>
      </c>
      <c r="K4982" s="32" t="str">
        <f t="shared" si="334"/>
        <v>"atk":600,"hp":10000,"undpspro":200,"pvpdpspro":100,"pvpundpspro":100,"speed":10,"dpspro":150</v>
      </c>
      <c r="L4982" s="20" t="str">
        <f>IF(B4982&gt;=50,VLOOKUP(A4982,英雄数据表!A:L,11,FALSE),IF(B4982&gt;=25,VLOOKUP(A4982,英雄数据表!A:L,7,0),""))</f>
        <v>"3505602004"</v>
      </c>
      <c r="M4982" s="20" t="str">
        <f>IFERROR(VLOOKUP(B4982,属性中转表!$K$2:$O$21,5,FALSE),"")</f>
        <v/>
      </c>
      <c r="N4982" s="20" t="str">
        <f>IF(B4982=25,VLOOKUP(A4982,英雄数据表!A:L,8,FALSE),IF(B4982=50,VLOOKUP(A4982,英雄数据表!A:L,12,0),""))</f>
        <v/>
      </c>
    </row>
    <row r="4983" spans="1:14" x14ac:dyDescent="0.3">
      <c r="A4983" s="20">
        <v>35056</v>
      </c>
      <c r="B4983" s="21">
        <f t="shared" si="331"/>
        <v>82</v>
      </c>
      <c r="C4983" s="21">
        <v>5</v>
      </c>
      <c r="D4983" s="21">
        <f>VLOOKUP(A4983,英雄数据表!A:D,4,0)</f>
        <v>3</v>
      </c>
      <c r="E4983" s="20" t="str">
        <f>VLOOKUP(A4983,英雄数据表!A:C,3,0)</f>
        <v>淬毒利刃</v>
      </c>
      <c r="F4983" s="20">
        <f t="shared" si="332"/>
        <v>35056</v>
      </c>
      <c r="G4983" s="20">
        <f t="shared" si="333"/>
        <v>35056</v>
      </c>
      <c r="H4983" s="21" t="str">
        <f>VLOOKUP(B4983,属性中转表!A:F,6,FALSE)</f>
        <v>"hp":356400,"atk":9900</v>
      </c>
      <c r="I4983" s="20" t="str">
        <f>IF(VLOOKUP(B4983,属性中转表!A:G,7,FALSE)=0,"",VLOOKUP(VLOOKUP(B4983,属性中转表!A:G,7,FALSE),属性中转表!$K$2:$P$21,6,0))&amp;IF(VLOOKUP(B4983,属性中转表!A:G,7,FALSE)&gt;=50,VLOOKUP(A4983,英雄数据表!A:K,9,0),IF(VLOOKUP(B4983,属性中转表!A:G,7,FALSE)&gt;=25,VLOOKUP(A4983,英雄数据表!A:K,5,0),""))</f>
        <v>"atk":600,"hp":10000,"undpspro":200,"pvpdpspro":100,"pvpundpspro":100,"speed":10</v>
      </c>
      <c r="J4983" s="20" t="str">
        <f>IF(I4983="","",属性中转表!$I$1&amp;(IF(VLOOKUP(B4983,属性中转表!A:G,7,FALSE)=0,0,VLOOKUP(VLOOKUP(B4983,属性中转表!A:G,7,FALSE),属性中转表!$K$2:$P$21,4,0)))+IFERROR(VLOOKUP(A4983,英雄数据表!A:K,IF(武魂!B4983&gt;=50,10,IF(武魂!B4983&gt;=25,6)),0),0))</f>
        <v>,"dpspro":150</v>
      </c>
      <c r="K4983" s="32" t="str">
        <f t="shared" si="334"/>
        <v>"atk":600,"hp":10000,"undpspro":200,"pvpdpspro":100,"pvpundpspro":100,"speed":10,"dpspro":150</v>
      </c>
      <c r="L4983" s="20" t="str">
        <f>IF(B4983&gt;=50,VLOOKUP(A4983,英雄数据表!A:L,11,FALSE),IF(B4983&gt;=25,VLOOKUP(A4983,英雄数据表!A:L,7,0),""))</f>
        <v>"3505602004"</v>
      </c>
      <c r="M4983" s="20" t="str">
        <f>IFERROR(VLOOKUP(B4983,属性中转表!$K$2:$O$21,5,FALSE),"")</f>
        <v/>
      </c>
      <c r="N4983" s="20" t="str">
        <f>IF(B4983=25,VLOOKUP(A4983,英雄数据表!A:L,8,FALSE),IF(B4983=50,VLOOKUP(A4983,英雄数据表!A:L,12,0),""))</f>
        <v/>
      </c>
    </row>
    <row r="4984" spans="1:14" x14ac:dyDescent="0.3">
      <c r="A4984" s="20">
        <v>35056</v>
      </c>
      <c r="B4984" s="21">
        <f t="shared" si="331"/>
        <v>83</v>
      </c>
      <c r="C4984" s="21">
        <v>5</v>
      </c>
      <c r="D4984" s="21">
        <f>VLOOKUP(A4984,英雄数据表!A:D,4,0)</f>
        <v>3</v>
      </c>
      <c r="E4984" s="20" t="str">
        <f>VLOOKUP(A4984,英雄数据表!A:C,3,0)</f>
        <v>淬毒利刃</v>
      </c>
      <c r="F4984" s="20">
        <f t="shared" si="332"/>
        <v>35056</v>
      </c>
      <c r="G4984" s="20">
        <f t="shared" si="333"/>
        <v>35056</v>
      </c>
      <c r="H4984" s="21" t="str">
        <f>VLOOKUP(B4984,属性中转表!A:F,6,FALSE)</f>
        <v>"hp":361800,"atk":10050</v>
      </c>
      <c r="I4984" s="20" t="str">
        <f>IF(VLOOKUP(B4984,属性中转表!A:G,7,FALSE)=0,"",VLOOKUP(VLOOKUP(B4984,属性中转表!A:G,7,FALSE),属性中转表!$K$2:$P$21,6,0))&amp;IF(VLOOKUP(B4984,属性中转表!A:G,7,FALSE)&gt;=50,VLOOKUP(A4984,英雄数据表!A:K,9,0),IF(VLOOKUP(B4984,属性中转表!A:G,7,FALSE)&gt;=25,VLOOKUP(A4984,英雄数据表!A:K,5,0),""))</f>
        <v>"atk":600,"hp":10000,"undpspro":200,"pvpdpspro":100,"pvpundpspro":100,"speed":10</v>
      </c>
      <c r="J4984" s="20" t="str">
        <f>IF(I4984="","",属性中转表!$I$1&amp;(IF(VLOOKUP(B4984,属性中转表!A:G,7,FALSE)=0,0,VLOOKUP(VLOOKUP(B4984,属性中转表!A:G,7,FALSE),属性中转表!$K$2:$P$21,4,0)))+IFERROR(VLOOKUP(A4984,英雄数据表!A:K,IF(武魂!B4984&gt;=50,10,IF(武魂!B4984&gt;=25,6)),0),0))</f>
        <v>,"dpspro":150</v>
      </c>
      <c r="K4984" s="32" t="str">
        <f t="shared" si="334"/>
        <v>"atk":600,"hp":10000,"undpspro":200,"pvpdpspro":100,"pvpundpspro":100,"speed":10,"dpspro":150</v>
      </c>
      <c r="L4984" s="20" t="str">
        <f>IF(B4984&gt;=50,VLOOKUP(A4984,英雄数据表!A:L,11,FALSE),IF(B4984&gt;=25,VLOOKUP(A4984,英雄数据表!A:L,7,0),""))</f>
        <v>"3505602004"</v>
      </c>
      <c r="M4984" s="20" t="str">
        <f>IFERROR(VLOOKUP(B4984,属性中转表!$K$2:$O$21,5,FALSE),"")</f>
        <v/>
      </c>
      <c r="N4984" s="20" t="str">
        <f>IF(B4984=25,VLOOKUP(A4984,英雄数据表!A:L,8,FALSE),IF(B4984=50,VLOOKUP(A4984,英雄数据表!A:L,12,0),""))</f>
        <v/>
      </c>
    </row>
    <row r="4985" spans="1:14" x14ac:dyDescent="0.3">
      <c r="A4985" s="20">
        <v>35056</v>
      </c>
      <c r="B4985" s="21">
        <f t="shared" si="331"/>
        <v>84</v>
      </c>
      <c r="C4985" s="21">
        <v>5</v>
      </c>
      <c r="D4985" s="21">
        <f>VLOOKUP(A4985,英雄数据表!A:D,4,0)</f>
        <v>3</v>
      </c>
      <c r="E4985" s="20" t="str">
        <f>VLOOKUP(A4985,英雄数据表!A:C,3,0)</f>
        <v>淬毒利刃</v>
      </c>
      <c r="F4985" s="20">
        <f t="shared" si="332"/>
        <v>35056</v>
      </c>
      <c r="G4985" s="20">
        <f t="shared" si="333"/>
        <v>35056</v>
      </c>
      <c r="H4985" s="21" t="str">
        <f>VLOOKUP(B4985,属性中转表!A:F,6,FALSE)</f>
        <v>"hp":367200,"atk":10200</v>
      </c>
      <c r="I4985" s="20" t="str">
        <f>IF(VLOOKUP(B4985,属性中转表!A:G,7,FALSE)=0,"",VLOOKUP(VLOOKUP(B4985,属性中转表!A:G,7,FALSE),属性中转表!$K$2:$P$21,6,0))&amp;IF(VLOOKUP(B4985,属性中转表!A:G,7,FALSE)&gt;=50,VLOOKUP(A4985,英雄数据表!A:K,9,0),IF(VLOOKUP(B4985,属性中转表!A:G,7,FALSE)&gt;=25,VLOOKUP(A4985,英雄数据表!A:K,5,0),""))</f>
        <v>"atk":600,"hp":10000,"undpspro":200,"pvpdpspro":100,"pvpundpspro":100,"speed":10</v>
      </c>
      <c r="J4985" s="20" t="str">
        <f>IF(I4985="","",属性中转表!$I$1&amp;(IF(VLOOKUP(B4985,属性中转表!A:G,7,FALSE)=0,0,VLOOKUP(VLOOKUP(B4985,属性中转表!A:G,7,FALSE),属性中转表!$K$2:$P$21,4,0)))+IFERROR(VLOOKUP(A4985,英雄数据表!A:K,IF(武魂!B4985&gt;=50,10,IF(武魂!B4985&gt;=25,6)),0),0))</f>
        <v>,"dpspro":150</v>
      </c>
      <c r="K4985" s="32" t="str">
        <f t="shared" si="334"/>
        <v>"atk":600,"hp":10000,"undpspro":200,"pvpdpspro":100,"pvpundpspro":100,"speed":10,"dpspro":150</v>
      </c>
      <c r="L4985" s="20" t="str">
        <f>IF(B4985&gt;=50,VLOOKUP(A4985,英雄数据表!A:L,11,FALSE),IF(B4985&gt;=25,VLOOKUP(A4985,英雄数据表!A:L,7,0),""))</f>
        <v>"3505602004"</v>
      </c>
      <c r="M4985" s="20" t="str">
        <f>IFERROR(VLOOKUP(B4985,属性中转表!$K$2:$O$21,5,FALSE),"")</f>
        <v/>
      </c>
      <c r="N4985" s="20" t="str">
        <f>IF(B4985=25,VLOOKUP(A4985,英雄数据表!A:L,8,FALSE),IF(B4985=50,VLOOKUP(A4985,英雄数据表!A:L,12,0),""))</f>
        <v/>
      </c>
    </row>
    <row r="4986" spans="1:14" x14ac:dyDescent="0.3">
      <c r="A4986" s="20">
        <v>35056</v>
      </c>
      <c r="B4986" s="21">
        <f t="shared" si="331"/>
        <v>85</v>
      </c>
      <c r="C4986" s="21">
        <v>5</v>
      </c>
      <c r="D4986" s="21">
        <f>VLOOKUP(A4986,英雄数据表!A:D,4,0)</f>
        <v>3</v>
      </c>
      <c r="E4986" s="20" t="str">
        <f>VLOOKUP(A4986,英雄数据表!A:C,3,0)</f>
        <v>淬毒利刃</v>
      </c>
      <c r="F4986" s="20">
        <f t="shared" si="332"/>
        <v>35056</v>
      </c>
      <c r="G4986" s="20">
        <f t="shared" si="333"/>
        <v>35056</v>
      </c>
      <c r="H4986" s="21" t="str">
        <f>VLOOKUP(B4986,属性中转表!A:F,6,FALSE)</f>
        <v>"hp":372600,"atk":10350</v>
      </c>
      <c r="I4986" s="20" t="str">
        <f>IF(VLOOKUP(B4986,属性中转表!A:G,7,FALSE)=0,"",VLOOKUP(VLOOKUP(B4986,属性中转表!A:G,7,FALSE),属性中转表!$K$2:$P$21,6,0))&amp;IF(VLOOKUP(B4986,属性中转表!A:G,7,FALSE)&gt;=50,VLOOKUP(A4986,英雄数据表!A:K,9,0),IF(VLOOKUP(B4986,属性中转表!A:G,7,FALSE)&gt;=25,VLOOKUP(A4986,英雄数据表!A:K,5,0),""))</f>
        <v>"atk":600,"hp":10000,"undpspro":200,"pvpdpspro":100,"pvpundpspro":100,"speed":10</v>
      </c>
      <c r="J4986" s="20" t="str">
        <f>IF(I4986="","",属性中转表!$I$1&amp;(IF(VLOOKUP(B4986,属性中转表!A:G,7,FALSE)=0,0,VLOOKUP(VLOOKUP(B4986,属性中转表!A:G,7,FALSE),属性中转表!$K$2:$P$21,4,0)))+IFERROR(VLOOKUP(A4986,英雄数据表!A:K,IF(武魂!B4986&gt;=50,10,IF(武魂!B4986&gt;=25,6)),0),0))</f>
        <v>,"dpspro":200</v>
      </c>
      <c r="K4986" s="32" t="str">
        <f t="shared" si="334"/>
        <v>"atk":600,"hp":10000,"undpspro":200,"pvpdpspro":100,"pvpundpspro":100,"speed":10,"dpspro":200</v>
      </c>
      <c r="L4986" s="20" t="str">
        <f>IF(B4986&gt;=50,VLOOKUP(A4986,英雄数据表!A:L,11,FALSE),IF(B4986&gt;=25,VLOOKUP(A4986,英雄数据表!A:L,7,0),""))</f>
        <v>"3505602004"</v>
      </c>
      <c r="M4986" s="20" t="str">
        <f>IFERROR(VLOOKUP(B4986,属性中转表!$K$2:$O$21,5,FALSE),"")</f>
        <v>"dpspro":50</v>
      </c>
      <c r="N4986" s="20" t="str">
        <f>IF(B4986=25,VLOOKUP(A4986,英雄数据表!A:L,8,FALSE),IF(B4986=50,VLOOKUP(A4986,英雄数据表!A:L,12,0),""))</f>
        <v/>
      </c>
    </row>
    <row r="4987" spans="1:14" x14ac:dyDescent="0.3">
      <c r="A4987" s="20">
        <v>35056</v>
      </c>
      <c r="B4987" s="21">
        <f t="shared" si="331"/>
        <v>86</v>
      </c>
      <c r="C4987" s="21">
        <v>5</v>
      </c>
      <c r="D4987" s="21">
        <f>VLOOKUP(A4987,英雄数据表!A:D,4,0)</f>
        <v>3</v>
      </c>
      <c r="E4987" s="20" t="str">
        <f>VLOOKUP(A4987,英雄数据表!A:C,3,0)</f>
        <v>淬毒利刃</v>
      </c>
      <c r="F4987" s="20">
        <f t="shared" si="332"/>
        <v>35056</v>
      </c>
      <c r="G4987" s="20">
        <f t="shared" si="333"/>
        <v>35056</v>
      </c>
      <c r="H4987" s="21" t="str">
        <f>VLOOKUP(B4987,属性中转表!A:F,6,FALSE)</f>
        <v>"hp":378000,"atk":10500</v>
      </c>
      <c r="I4987" s="20" t="str">
        <f>IF(VLOOKUP(B4987,属性中转表!A:G,7,FALSE)=0,"",VLOOKUP(VLOOKUP(B4987,属性中转表!A:G,7,FALSE),属性中转表!$K$2:$P$21,6,0))&amp;IF(VLOOKUP(B4987,属性中转表!A:G,7,FALSE)&gt;=50,VLOOKUP(A4987,英雄数据表!A:K,9,0),IF(VLOOKUP(B4987,属性中转表!A:G,7,FALSE)&gt;=25,VLOOKUP(A4987,英雄数据表!A:K,5,0),""))</f>
        <v>"atk":600,"hp":10000,"undpspro":200,"pvpdpspro":100,"pvpundpspro":100,"speed":10</v>
      </c>
      <c r="J4987" s="20" t="str">
        <f>IF(I4987="","",属性中转表!$I$1&amp;(IF(VLOOKUP(B4987,属性中转表!A:G,7,FALSE)=0,0,VLOOKUP(VLOOKUP(B4987,属性中转表!A:G,7,FALSE),属性中转表!$K$2:$P$21,4,0)))+IFERROR(VLOOKUP(A4987,英雄数据表!A:K,IF(武魂!B4987&gt;=50,10,IF(武魂!B4987&gt;=25,6)),0),0))</f>
        <v>,"dpspro":200</v>
      </c>
      <c r="K4987" s="32" t="str">
        <f t="shared" si="334"/>
        <v>"atk":600,"hp":10000,"undpspro":200,"pvpdpspro":100,"pvpundpspro":100,"speed":10,"dpspro":200</v>
      </c>
      <c r="L4987" s="20" t="str">
        <f>IF(B4987&gt;=50,VLOOKUP(A4987,英雄数据表!A:L,11,FALSE),IF(B4987&gt;=25,VLOOKUP(A4987,英雄数据表!A:L,7,0),""))</f>
        <v>"3505602004"</v>
      </c>
      <c r="M4987" s="20" t="str">
        <f>IFERROR(VLOOKUP(B4987,属性中转表!$K$2:$O$21,5,FALSE),"")</f>
        <v/>
      </c>
      <c r="N4987" s="20" t="str">
        <f>IF(B4987=25,VLOOKUP(A4987,英雄数据表!A:L,8,FALSE),IF(B4987=50,VLOOKUP(A4987,英雄数据表!A:L,12,0),""))</f>
        <v/>
      </c>
    </row>
    <row r="4988" spans="1:14" x14ac:dyDescent="0.3">
      <c r="A4988" s="20">
        <v>35056</v>
      </c>
      <c r="B4988" s="21">
        <f t="shared" si="331"/>
        <v>87</v>
      </c>
      <c r="C4988" s="21">
        <v>5</v>
      </c>
      <c r="D4988" s="21">
        <f>VLOOKUP(A4988,英雄数据表!A:D,4,0)</f>
        <v>3</v>
      </c>
      <c r="E4988" s="20" t="str">
        <f>VLOOKUP(A4988,英雄数据表!A:C,3,0)</f>
        <v>淬毒利刃</v>
      </c>
      <c r="F4988" s="20">
        <f t="shared" si="332"/>
        <v>35056</v>
      </c>
      <c r="G4988" s="20">
        <f t="shared" si="333"/>
        <v>35056</v>
      </c>
      <c r="H4988" s="21" t="str">
        <f>VLOOKUP(B4988,属性中转表!A:F,6,FALSE)</f>
        <v>"hp":383400,"atk":10650</v>
      </c>
      <c r="I4988" s="20" t="str">
        <f>IF(VLOOKUP(B4988,属性中转表!A:G,7,FALSE)=0,"",VLOOKUP(VLOOKUP(B4988,属性中转表!A:G,7,FALSE),属性中转表!$K$2:$P$21,6,0))&amp;IF(VLOOKUP(B4988,属性中转表!A:G,7,FALSE)&gt;=50,VLOOKUP(A4988,英雄数据表!A:K,9,0),IF(VLOOKUP(B4988,属性中转表!A:G,7,FALSE)&gt;=25,VLOOKUP(A4988,英雄数据表!A:K,5,0),""))</f>
        <v>"atk":600,"hp":10000,"undpspro":200,"pvpdpspro":100,"pvpundpspro":100,"speed":10</v>
      </c>
      <c r="J4988" s="20" t="str">
        <f>IF(I4988="","",属性中转表!$I$1&amp;(IF(VLOOKUP(B4988,属性中转表!A:G,7,FALSE)=0,0,VLOOKUP(VLOOKUP(B4988,属性中转表!A:G,7,FALSE),属性中转表!$K$2:$P$21,4,0)))+IFERROR(VLOOKUP(A4988,英雄数据表!A:K,IF(武魂!B4988&gt;=50,10,IF(武魂!B4988&gt;=25,6)),0),0))</f>
        <v>,"dpspro":200</v>
      </c>
      <c r="K4988" s="32" t="str">
        <f t="shared" si="334"/>
        <v>"atk":600,"hp":10000,"undpspro":200,"pvpdpspro":100,"pvpundpspro":100,"speed":10,"dpspro":200</v>
      </c>
      <c r="L4988" s="20" t="str">
        <f>IF(B4988&gt;=50,VLOOKUP(A4988,英雄数据表!A:L,11,FALSE),IF(B4988&gt;=25,VLOOKUP(A4988,英雄数据表!A:L,7,0),""))</f>
        <v>"3505602004"</v>
      </c>
      <c r="M4988" s="20" t="str">
        <f>IFERROR(VLOOKUP(B4988,属性中转表!$K$2:$O$21,5,FALSE),"")</f>
        <v/>
      </c>
      <c r="N4988" s="20" t="str">
        <f>IF(B4988=25,VLOOKUP(A4988,英雄数据表!A:L,8,FALSE),IF(B4988=50,VLOOKUP(A4988,英雄数据表!A:L,12,0),""))</f>
        <v/>
      </c>
    </row>
    <row r="4989" spans="1:14" x14ac:dyDescent="0.3">
      <c r="A4989" s="20">
        <v>35056</v>
      </c>
      <c r="B4989" s="21">
        <f t="shared" si="331"/>
        <v>88</v>
      </c>
      <c r="C4989" s="21">
        <v>5</v>
      </c>
      <c r="D4989" s="21">
        <f>VLOOKUP(A4989,英雄数据表!A:D,4,0)</f>
        <v>3</v>
      </c>
      <c r="E4989" s="20" t="str">
        <f>VLOOKUP(A4989,英雄数据表!A:C,3,0)</f>
        <v>淬毒利刃</v>
      </c>
      <c r="F4989" s="20">
        <f t="shared" si="332"/>
        <v>35056</v>
      </c>
      <c r="G4989" s="20">
        <f t="shared" si="333"/>
        <v>35056</v>
      </c>
      <c r="H4989" s="21" t="str">
        <f>VLOOKUP(B4989,属性中转表!A:F,6,FALSE)</f>
        <v>"hp":388800,"atk":10800</v>
      </c>
      <c r="I4989" s="20" t="str">
        <f>IF(VLOOKUP(B4989,属性中转表!A:G,7,FALSE)=0,"",VLOOKUP(VLOOKUP(B4989,属性中转表!A:G,7,FALSE),属性中转表!$K$2:$P$21,6,0))&amp;IF(VLOOKUP(B4989,属性中转表!A:G,7,FALSE)&gt;=50,VLOOKUP(A4989,英雄数据表!A:K,9,0),IF(VLOOKUP(B4989,属性中转表!A:G,7,FALSE)&gt;=25,VLOOKUP(A4989,英雄数据表!A:K,5,0),""))</f>
        <v>"atk":600,"hp":10000,"undpspro":200,"pvpdpspro":100,"pvpundpspro":100,"speed":10</v>
      </c>
      <c r="J4989" s="20" t="str">
        <f>IF(I4989="","",属性中转表!$I$1&amp;(IF(VLOOKUP(B4989,属性中转表!A:G,7,FALSE)=0,0,VLOOKUP(VLOOKUP(B4989,属性中转表!A:G,7,FALSE),属性中转表!$K$2:$P$21,4,0)))+IFERROR(VLOOKUP(A4989,英雄数据表!A:K,IF(武魂!B4989&gt;=50,10,IF(武魂!B4989&gt;=25,6)),0),0))</f>
        <v>,"dpspro":200</v>
      </c>
      <c r="K4989" s="32" t="str">
        <f t="shared" si="334"/>
        <v>"atk":600,"hp":10000,"undpspro":200,"pvpdpspro":100,"pvpundpspro":100,"speed":10,"dpspro":200</v>
      </c>
      <c r="L4989" s="20" t="str">
        <f>IF(B4989&gt;=50,VLOOKUP(A4989,英雄数据表!A:L,11,FALSE),IF(B4989&gt;=25,VLOOKUP(A4989,英雄数据表!A:L,7,0),""))</f>
        <v>"3505602004"</v>
      </c>
      <c r="M4989" s="20" t="str">
        <f>IFERROR(VLOOKUP(B4989,属性中转表!$K$2:$O$21,5,FALSE),"")</f>
        <v/>
      </c>
      <c r="N4989" s="20" t="str">
        <f>IF(B4989=25,VLOOKUP(A4989,英雄数据表!A:L,8,FALSE),IF(B4989=50,VLOOKUP(A4989,英雄数据表!A:L,12,0),""))</f>
        <v/>
      </c>
    </row>
    <row r="4990" spans="1:14" x14ac:dyDescent="0.3">
      <c r="A4990" s="20">
        <v>35056</v>
      </c>
      <c r="B4990" s="21">
        <f t="shared" si="331"/>
        <v>89</v>
      </c>
      <c r="C4990" s="21">
        <v>5</v>
      </c>
      <c r="D4990" s="21">
        <f>VLOOKUP(A4990,英雄数据表!A:D,4,0)</f>
        <v>3</v>
      </c>
      <c r="E4990" s="20" t="str">
        <f>VLOOKUP(A4990,英雄数据表!A:C,3,0)</f>
        <v>淬毒利刃</v>
      </c>
      <c r="F4990" s="20">
        <f t="shared" si="332"/>
        <v>35056</v>
      </c>
      <c r="G4990" s="20">
        <f t="shared" si="333"/>
        <v>35056</v>
      </c>
      <c r="H4990" s="21" t="str">
        <f>VLOOKUP(B4990,属性中转表!A:F,6,FALSE)</f>
        <v>"hp":394200,"atk":10950</v>
      </c>
      <c r="I4990" s="20" t="str">
        <f>IF(VLOOKUP(B4990,属性中转表!A:G,7,FALSE)=0,"",VLOOKUP(VLOOKUP(B4990,属性中转表!A:G,7,FALSE),属性中转表!$K$2:$P$21,6,0))&amp;IF(VLOOKUP(B4990,属性中转表!A:G,7,FALSE)&gt;=50,VLOOKUP(A4990,英雄数据表!A:K,9,0),IF(VLOOKUP(B4990,属性中转表!A:G,7,FALSE)&gt;=25,VLOOKUP(A4990,英雄数据表!A:K,5,0),""))</f>
        <v>"atk":600,"hp":10000,"undpspro":200,"pvpdpspro":100,"pvpundpspro":100,"speed":10</v>
      </c>
      <c r="J4990" s="20" t="str">
        <f>IF(I4990="","",属性中转表!$I$1&amp;(IF(VLOOKUP(B4990,属性中转表!A:G,7,FALSE)=0,0,VLOOKUP(VLOOKUP(B4990,属性中转表!A:G,7,FALSE),属性中转表!$K$2:$P$21,4,0)))+IFERROR(VLOOKUP(A4990,英雄数据表!A:K,IF(武魂!B4990&gt;=50,10,IF(武魂!B4990&gt;=25,6)),0),0))</f>
        <v>,"dpspro":200</v>
      </c>
      <c r="K4990" s="32" t="str">
        <f t="shared" si="334"/>
        <v>"atk":600,"hp":10000,"undpspro":200,"pvpdpspro":100,"pvpundpspro":100,"speed":10,"dpspro":200</v>
      </c>
      <c r="L4990" s="20" t="str">
        <f>IF(B4990&gt;=50,VLOOKUP(A4990,英雄数据表!A:L,11,FALSE),IF(B4990&gt;=25,VLOOKUP(A4990,英雄数据表!A:L,7,0),""))</f>
        <v>"3505602004"</v>
      </c>
      <c r="M4990" s="20" t="str">
        <f>IFERROR(VLOOKUP(B4990,属性中转表!$K$2:$O$21,5,FALSE),"")</f>
        <v/>
      </c>
      <c r="N4990" s="20" t="str">
        <f>IF(B4990=25,VLOOKUP(A4990,英雄数据表!A:L,8,FALSE),IF(B4990=50,VLOOKUP(A4990,英雄数据表!A:L,12,0),""))</f>
        <v/>
      </c>
    </row>
    <row r="4991" spans="1:14" x14ac:dyDescent="0.3">
      <c r="A4991" s="20">
        <v>35056</v>
      </c>
      <c r="B4991" s="21">
        <f t="shared" si="331"/>
        <v>90</v>
      </c>
      <c r="C4991" s="21">
        <v>5</v>
      </c>
      <c r="D4991" s="21">
        <f>VLOOKUP(A4991,英雄数据表!A:D,4,0)</f>
        <v>3</v>
      </c>
      <c r="E4991" s="20" t="str">
        <f>VLOOKUP(A4991,英雄数据表!A:C,3,0)</f>
        <v>淬毒利刃</v>
      </c>
      <c r="F4991" s="20">
        <f t="shared" si="332"/>
        <v>35056</v>
      </c>
      <c r="G4991" s="20">
        <f t="shared" si="333"/>
        <v>35056</v>
      </c>
      <c r="H4991" s="21" t="str">
        <f>VLOOKUP(B4991,属性中转表!A:F,6,FALSE)</f>
        <v>"hp":399600,"atk":11100</v>
      </c>
      <c r="I4991" s="20" t="str">
        <f>IF(VLOOKUP(B4991,属性中转表!A:G,7,FALSE)=0,"",VLOOKUP(VLOOKUP(B4991,属性中转表!A:G,7,FALSE),属性中转表!$K$2:$P$21,6,0))&amp;IF(VLOOKUP(B4991,属性中转表!A:G,7,FALSE)&gt;=50,VLOOKUP(A4991,英雄数据表!A:K,9,0),IF(VLOOKUP(B4991,属性中转表!A:G,7,FALSE)&gt;=25,VLOOKUP(A4991,英雄数据表!A:K,5,0),""))</f>
        <v>"atk":600,"hp":10000,"undpspro":200,"pvpdpspro":150,"pvpundpspro":100,"speed":10</v>
      </c>
      <c r="J4991" s="20" t="str">
        <f>IF(I4991="","",属性中转表!$I$1&amp;(IF(VLOOKUP(B4991,属性中转表!A:G,7,FALSE)=0,0,VLOOKUP(VLOOKUP(B4991,属性中转表!A:G,7,FALSE),属性中转表!$K$2:$P$21,4,0)))+IFERROR(VLOOKUP(A4991,英雄数据表!A:K,IF(武魂!B4991&gt;=50,10,IF(武魂!B4991&gt;=25,6)),0),0))</f>
        <v>,"dpspro":200</v>
      </c>
      <c r="K4991" s="32" t="str">
        <f t="shared" si="334"/>
        <v>"atk":600,"hp":10000,"undpspro":200,"pvpdpspro":150,"pvpundpspro":100,"speed":10,"dpspro":200</v>
      </c>
      <c r="L4991" s="20" t="str">
        <f>IF(B4991&gt;=50,VLOOKUP(A4991,英雄数据表!A:L,11,FALSE),IF(B4991&gt;=25,VLOOKUP(A4991,英雄数据表!A:L,7,0),""))</f>
        <v>"3505602004"</v>
      </c>
      <c r="M4991" s="20" t="str">
        <f>IFERROR(VLOOKUP(B4991,属性中转表!$K$2:$O$21,5,FALSE),"")</f>
        <v>"pvpdpspro":50</v>
      </c>
      <c r="N4991" s="20" t="str">
        <f>IF(B4991=25,VLOOKUP(A4991,英雄数据表!A:L,8,FALSE),IF(B4991=50,VLOOKUP(A4991,英雄数据表!A:L,12,0),""))</f>
        <v/>
      </c>
    </row>
    <row r="4992" spans="1:14" x14ac:dyDescent="0.3">
      <c r="A4992" s="20">
        <v>35056</v>
      </c>
      <c r="B4992" s="21">
        <f t="shared" si="331"/>
        <v>91</v>
      </c>
      <c r="C4992" s="21">
        <v>5</v>
      </c>
      <c r="D4992" s="21">
        <f>VLOOKUP(A4992,英雄数据表!A:D,4,0)</f>
        <v>3</v>
      </c>
      <c r="E4992" s="20" t="str">
        <f>VLOOKUP(A4992,英雄数据表!A:C,3,0)</f>
        <v>淬毒利刃</v>
      </c>
      <c r="F4992" s="20">
        <f t="shared" si="332"/>
        <v>35056</v>
      </c>
      <c r="G4992" s="20">
        <f t="shared" si="333"/>
        <v>35056</v>
      </c>
      <c r="H4992" s="21" t="str">
        <f>VLOOKUP(B4992,属性中转表!A:F,6,FALSE)</f>
        <v>"hp":405000,"atk":11250</v>
      </c>
      <c r="I4992" s="20" t="str">
        <f>IF(VLOOKUP(B4992,属性中转表!A:G,7,FALSE)=0,"",VLOOKUP(VLOOKUP(B4992,属性中转表!A:G,7,FALSE),属性中转表!$K$2:$P$21,6,0))&amp;IF(VLOOKUP(B4992,属性中转表!A:G,7,FALSE)&gt;=50,VLOOKUP(A4992,英雄数据表!A:K,9,0),IF(VLOOKUP(B4992,属性中转表!A:G,7,FALSE)&gt;=25,VLOOKUP(A4992,英雄数据表!A:K,5,0),""))</f>
        <v>"atk":600,"hp":10000,"undpspro":200,"pvpdpspro":150,"pvpundpspro":100,"speed":10</v>
      </c>
      <c r="J4992" s="20" t="str">
        <f>IF(I4992="","",属性中转表!$I$1&amp;(IF(VLOOKUP(B4992,属性中转表!A:G,7,FALSE)=0,0,VLOOKUP(VLOOKUP(B4992,属性中转表!A:G,7,FALSE),属性中转表!$K$2:$P$21,4,0)))+IFERROR(VLOOKUP(A4992,英雄数据表!A:K,IF(武魂!B4992&gt;=50,10,IF(武魂!B4992&gt;=25,6)),0),0))</f>
        <v>,"dpspro":200</v>
      </c>
      <c r="K4992" s="32" t="str">
        <f t="shared" si="334"/>
        <v>"atk":600,"hp":10000,"undpspro":200,"pvpdpspro":150,"pvpundpspro":100,"speed":10,"dpspro":200</v>
      </c>
      <c r="L4992" s="20" t="str">
        <f>IF(B4992&gt;=50,VLOOKUP(A4992,英雄数据表!A:L,11,FALSE),IF(B4992&gt;=25,VLOOKUP(A4992,英雄数据表!A:L,7,0),""))</f>
        <v>"3505602004"</v>
      </c>
      <c r="M4992" s="20" t="str">
        <f>IFERROR(VLOOKUP(B4992,属性中转表!$K$2:$O$21,5,FALSE),"")</f>
        <v/>
      </c>
      <c r="N4992" s="20" t="str">
        <f>IF(B4992=25,VLOOKUP(A4992,英雄数据表!A:L,8,FALSE),IF(B4992=50,VLOOKUP(A4992,英雄数据表!A:L,12,0),""))</f>
        <v/>
      </c>
    </row>
    <row r="4993" spans="1:14" x14ac:dyDescent="0.3">
      <c r="A4993" s="20">
        <v>35056</v>
      </c>
      <c r="B4993" s="21">
        <f t="shared" si="331"/>
        <v>92</v>
      </c>
      <c r="C4993" s="21">
        <v>5</v>
      </c>
      <c r="D4993" s="21">
        <f>VLOOKUP(A4993,英雄数据表!A:D,4,0)</f>
        <v>3</v>
      </c>
      <c r="E4993" s="20" t="str">
        <f>VLOOKUP(A4993,英雄数据表!A:C,3,0)</f>
        <v>淬毒利刃</v>
      </c>
      <c r="F4993" s="20">
        <f t="shared" si="332"/>
        <v>35056</v>
      </c>
      <c r="G4993" s="20">
        <f t="shared" si="333"/>
        <v>35056</v>
      </c>
      <c r="H4993" s="21" t="str">
        <f>VLOOKUP(B4993,属性中转表!A:F,6,FALSE)</f>
        <v>"hp":410400,"atk":11400</v>
      </c>
      <c r="I4993" s="20" t="str">
        <f>IF(VLOOKUP(B4993,属性中转表!A:G,7,FALSE)=0,"",VLOOKUP(VLOOKUP(B4993,属性中转表!A:G,7,FALSE),属性中转表!$K$2:$P$21,6,0))&amp;IF(VLOOKUP(B4993,属性中转表!A:G,7,FALSE)&gt;=50,VLOOKUP(A4993,英雄数据表!A:K,9,0),IF(VLOOKUP(B4993,属性中转表!A:G,7,FALSE)&gt;=25,VLOOKUP(A4993,英雄数据表!A:K,5,0),""))</f>
        <v>"atk":600,"hp":10000,"undpspro":200,"pvpdpspro":150,"pvpundpspro":100,"speed":10</v>
      </c>
      <c r="J4993" s="20" t="str">
        <f>IF(I4993="","",属性中转表!$I$1&amp;(IF(VLOOKUP(B4993,属性中转表!A:G,7,FALSE)=0,0,VLOOKUP(VLOOKUP(B4993,属性中转表!A:G,7,FALSE),属性中转表!$K$2:$P$21,4,0)))+IFERROR(VLOOKUP(A4993,英雄数据表!A:K,IF(武魂!B4993&gt;=50,10,IF(武魂!B4993&gt;=25,6)),0),0))</f>
        <v>,"dpspro":200</v>
      </c>
      <c r="K4993" s="32" t="str">
        <f t="shared" si="334"/>
        <v>"atk":600,"hp":10000,"undpspro":200,"pvpdpspro":150,"pvpundpspro":100,"speed":10,"dpspro":200</v>
      </c>
      <c r="L4993" s="20" t="str">
        <f>IF(B4993&gt;=50,VLOOKUP(A4993,英雄数据表!A:L,11,FALSE),IF(B4993&gt;=25,VLOOKUP(A4993,英雄数据表!A:L,7,0),""))</f>
        <v>"3505602004"</v>
      </c>
      <c r="M4993" s="20" t="str">
        <f>IFERROR(VLOOKUP(B4993,属性中转表!$K$2:$O$21,5,FALSE),"")</f>
        <v/>
      </c>
      <c r="N4993" s="20" t="str">
        <f>IF(B4993=25,VLOOKUP(A4993,英雄数据表!A:L,8,FALSE),IF(B4993=50,VLOOKUP(A4993,英雄数据表!A:L,12,0),""))</f>
        <v/>
      </c>
    </row>
    <row r="4994" spans="1:14" x14ac:dyDescent="0.3">
      <c r="A4994" s="20">
        <v>35056</v>
      </c>
      <c r="B4994" s="21">
        <f t="shared" si="331"/>
        <v>93</v>
      </c>
      <c r="C4994" s="21">
        <v>5</v>
      </c>
      <c r="D4994" s="21">
        <f>VLOOKUP(A4994,英雄数据表!A:D,4,0)</f>
        <v>3</v>
      </c>
      <c r="E4994" s="20" t="str">
        <f>VLOOKUP(A4994,英雄数据表!A:C,3,0)</f>
        <v>淬毒利刃</v>
      </c>
      <c r="F4994" s="20">
        <f t="shared" si="332"/>
        <v>35056</v>
      </c>
      <c r="G4994" s="20">
        <f t="shared" si="333"/>
        <v>35056</v>
      </c>
      <c r="H4994" s="21" t="str">
        <f>VLOOKUP(B4994,属性中转表!A:F,6,FALSE)</f>
        <v>"hp":415800,"atk":11550</v>
      </c>
      <c r="I4994" s="20" t="str">
        <f>IF(VLOOKUP(B4994,属性中转表!A:G,7,FALSE)=0,"",VLOOKUP(VLOOKUP(B4994,属性中转表!A:G,7,FALSE),属性中转表!$K$2:$P$21,6,0))&amp;IF(VLOOKUP(B4994,属性中转表!A:G,7,FALSE)&gt;=50,VLOOKUP(A4994,英雄数据表!A:K,9,0),IF(VLOOKUP(B4994,属性中转表!A:G,7,FALSE)&gt;=25,VLOOKUP(A4994,英雄数据表!A:K,5,0),""))</f>
        <v>"atk":600,"hp":10000,"undpspro":200,"pvpdpspro":150,"pvpundpspro":100,"speed":10</v>
      </c>
      <c r="J4994" s="20" t="str">
        <f>IF(I4994="","",属性中转表!$I$1&amp;(IF(VLOOKUP(B4994,属性中转表!A:G,7,FALSE)=0,0,VLOOKUP(VLOOKUP(B4994,属性中转表!A:G,7,FALSE),属性中转表!$K$2:$P$21,4,0)))+IFERROR(VLOOKUP(A4994,英雄数据表!A:K,IF(武魂!B4994&gt;=50,10,IF(武魂!B4994&gt;=25,6)),0),0))</f>
        <v>,"dpspro":200</v>
      </c>
      <c r="K4994" s="32" t="str">
        <f t="shared" si="334"/>
        <v>"atk":600,"hp":10000,"undpspro":200,"pvpdpspro":150,"pvpundpspro":100,"speed":10,"dpspro":200</v>
      </c>
      <c r="L4994" s="20" t="str">
        <f>IF(B4994&gt;=50,VLOOKUP(A4994,英雄数据表!A:L,11,FALSE),IF(B4994&gt;=25,VLOOKUP(A4994,英雄数据表!A:L,7,0),""))</f>
        <v>"3505602004"</v>
      </c>
      <c r="M4994" s="20" t="str">
        <f>IFERROR(VLOOKUP(B4994,属性中转表!$K$2:$O$21,5,FALSE),"")</f>
        <v/>
      </c>
      <c r="N4994" s="20" t="str">
        <f>IF(B4994=25,VLOOKUP(A4994,英雄数据表!A:L,8,FALSE),IF(B4994=50,VLOOKUP(A4994,英雄数据表!A:L,12,0),""))</f>
        <v/>
      </c>
    </row>
    <row r="4995" spans="1:14" x14ac:dyDescent="0.3">
      <c r="A4995" s="20">
        <v>35056</v>
      </c>
      <c r="B4995" s="21">
        <f t="shared" si="331"/>
        <v>94</v>
      </c>
      <c r="C4995" s="21">
        <v>5</v>
      </c>
      <c r="D4995" s="21">
        <f>VLOOKUP(A4995,英雄数据表!A:D,4,0)</f>
        <v>3</v>
      </c>
      <c r="E4995" s="20" t="str">
        <f>VLOOKUP(A4995,英雄数据表!A:C,3,0)</f>
        <v>淬毒利刃</v>
      </c>
      <c r="F4995" s="20">
        <f t="shared" si="332"/>
        <v>35056</v>
      </c>
      <c r="G4995" s="20">
        <f t="shared" si="333"/>
        <v>35056</v>
      </c>
      <c r="H4995" s="21" t="str">
        <f>VLOOKUP(B4995,属性中转表!A:F,6,FALSE)</f>
        <v>"hp":421200,"atk":11700</v>
      </c>
      <c r="I4995" s="20" t="str">
        <f>IF(VLOOKUP(B4995,属性中转表!A:G,7,FALSE)=0,"",VLOOKUP(VLOOKUP(B4995,属性中转表!A:G,7,FALSE),属性中转表!$K$2:$P$21,6,0))&amp;IF(VLOOKUP(B4995,属性中转表!A:G,7,FALSE)&gt;=50,VLOOKUP(A4995,英雄数据表!A:K,9,0),IF(VLOOKUP(B4995,属性中转表!A:G,7,FALSE)&gt;=25,VLOOKUP(A4995,英雄数据表!A:K,5,0),""))</f>
        <v>"atk":600,"hp":10000,"undpspro":200,"pvpdpspro":150,"pvpundpspro":100,"speed":10</v>
      </c>
      <c r="J4995" s="20" t="str">
        <f>IF(I4995="","",属性中转表!$I$1&amp;(IF(VLOOKUP(B4995,属性中转表!A:G,7,FALSE)=0,0,VLOOKUP(VLOOKUP(B4995,属性中转表!A:G,7,FALSE),属性中转表!$K$2:$P$21,4,0)))+IFERROR(VLOOKUP(A4995,英雄数据表!A:K,IF(武魂!B4995&gt;=50,10,IF(武魂!B4995&gt;=25,6)),0),0))</f>
        <v>,"dpspro":200</v>
      </c>
      <c r="K4995" s="32" t="str">
        <f t="shared" si="334"/>
        <v>"atk":600,"hp":10000,"undpspro":200,"pvpdpspro":150,"pvpundpspro":100,"speed":10,"dpspro":200</v>
      </c>
      <c r="L4995" s="20" t="str">
        <f>IF(B4995&gt;=50,VLOOKUP(A4995,英雄数据表!A:L,11,FALSE),IF(B4995&gt;=25,VLOOKUP(A4995,英雄数据表!A:L,7,0),""))</f>
        <v>"3505602004"</v>
      </c>
      <c r="M4995" s="20" t="str">
        <f>IFERROR(VLOOKUP(B4995,属性中转表!$K$2:$O$21,5,FALSE),"")</f>
        <v/>
      </c>
      <c r="N4995" s="20" t="str">
        <f>IF(B4995=25,VLOOKUP(A4995,英雄数据表!A:L,8,FALSE),IF(B4995=50,VLOOKUP(A4995,英雄数据表!A:L,12,0),""))</f>
        <v/>
      </c>
    </row>
    <row r="4996" spans="1:14" x14ac:dyDescent="0.3">
      <c r="A4996" s="20">
        <v>35056</v>
      </c>
      <c r="B4996" s="21">
        <f t="shared" si="331"/>
        <v>95</v>
      </c>
      <c r="C4996" s="21">
        <v>5</v>
      </c>
      <c r="D4996" s="21">
        <f>VLOOKUP(A4996,英雄数据表!A:D,4,0)</f>
        <v>3</v>
      </c>
      <c r="E4996" s="20" t="str">
        <f>VLOOKUP(A4996,英雄数据表!A:C,3,0)</f>
        <v>淬毒利刃</v>
      </c>
      <c r="F4996" s="20">
        <f t="shared" si="332"/>
        <v>35056</v>
      </c>
      <c r="G4996" s="20">
        <f t="shared" si="333"/>
        <v>35056</v>
      </c>
      <c r="H4996" s="21" t="str">
        <f>VLOOKUP(B4996,属性中转表!A:F,6,FALSE)</f>
        <v>"hp":426600,"atk":11850</v>
      </c>
      <c r="I4996" s="20" t="str">
        <f>IF(VLOOKUP(B4996,属性中转表!A:G,7,FALSE)=0,"",VLOOKUP(VLOOKUP(B4996,属性中转表!A:G,7,FALSE),属性中转表!$K$2:$P$21,6,0))&amp;IF(VLOOKUP(B4996,属性中转表!A:G,7,FALSE)&gt;=50,VLOOKUP(A4996,英雄数据表!A:K,9,0),IF(VLOOKUP(B4996,属性中转表!A:G,7,FALSE)&gt;=25,VLOOKUP(A4996,英雄数据表!A:K,5,0),""))</f>
        <v>"atk":600,"hp":10000,"undpspro":200,"pvpdpspro":150,"pvpundpspro":150,"speed":10</v>
      </c>
      <c r="J4996" s="20" t="str">
        <f>IF(I4996="","",属性中转表!$I$1&amp;(IF(VLOOKUP(B4996,属性中转表!A:G,7,FALSE)=0,0,VLOOKUP(VLOOKUP(B4996,属性中转表!A:G,7,FALSE),属性中转表!$K$2:$P$21,4,0)))+IFERROR(VLOOKUP(A4996,英雄数据表!A:K,IF(武魂!B4996&gt;=50,10,IF(武魂!B4996&gt;=25,6)),0),0))</f>
        <v>,"dpspro":200</v>
      </c>
      <c r="K4996" s="32" t="str">
        <f t="shared" si="334"/>
        <v>"atk":600,"hp":10000,"undpspro":200,"pvpdpspro":150,"pvpundpspro":150,"speed":10,"dpspro":200</v>
      </c>
      <c r="L4996" s="20" t="str">
        <f>IF(B4996&gt;=50,VLOOKUP(A4996,英雄数据表!A:L,11,FALSE),IF(B4996&gt;=25,VLOOKUP(A4996,英雄数据表!A:L,7,0),""))</f>
        <v>"3505602004"</v>
      </c>
      <c r="M4996" s="20" t="str">
        <f>IFERROR(VLOOKUP(B4996,属性中转表!$K$2:$O$21,5,FALSE),"")</f>
        <v>"pvpundpspro":50</v>
      </c>
      <c r="N4996" s="20" t="str">
        <f>IF(B4996=25,VLOOKUP(A4996,英雄数据表!A:L,8,FALSE),IF(B4996=50,VLOOKUP(A4996,英雄数据表!A:L,12,0),""))</f>
        <v/>
      </c>
    </row>
    <row r="4997" spans="1:14" x14ac:dyDescent="0.3">
      <c r="A4997" s="20">
        <v>35056</v>
      </c>
      <c r="B4997" s="21">
        <f t="shared" si="331"/>
        <v>96</v>
      </c>
      <c r="C4997" s="21">
        <v>5</v>
      </c>
      <c r="D4997" s="21">
        <f>VLOOKUP(A4997,英雄数据表!A:D,4,0)</f>
        <v>3</v>
      </c>
      <c r="E4997" s="20" t="str">
        <f>VLOOKUP(A4997,英雄数据表!A:C,3,0)</f>
        <v>淬毒利刃</v>
      </c>
      <c r="F4997" s="20">
        <f t="shared" si="332"/>
        <v>35056</v>
      </c>
      <c r="G4997" s="20">
        <f t="shared" si="333"/>
        <v>35056</v>
      </c>
      <c r="H4997" s="21" t="str">
        <f>VLOOKUP(B4997,属性中转表!A:F,6,FALSE)</f>
        <v>"hp":432000,"atk":12000</v>
      </c>
      <c r="I4997" s="20" t="str">
        <f>IF(VLOOKUP(B4997,属性中转表!A:G,7,FALSE)=0,"",VLOOKUP(VLOOKUP(B4997,属性中转表!A:G,7,FALSE),属性中转表!$K$2:$P$21,6,0))&amp;IF(VLOOKUP(B4997,属性中转表!A:G,7,FALSE)&gt;=50,VLOOKUP(A4997,英雄数据表!A:K,9,0),IF(VLOOKUP(B4997,属性中转表!A:G,7,FALSE)&gt;=25,VLOOKUP(A4997,英雄数据表!A:K,5,0),""))</f>
        <v>"atk":600,"hp":10000,"undpspro":200,"pvpdpspro":150,"pvpundpspro":150,"speed":10</v>
      </c>
      <c r="J4997" s="20" t="str">
        <f>IF(I4997="","",属性中转表!$I$1&amp;(IF(VLOOKUP(B4997,属性中转表!A:G,7,FALSE)=0,0,VLOOKUP(VLOOKUP(B4997,属性中转表!A:G,7,FALSE),属性中转表!$K$2:$P$21,4,0)))+IFERROR(VLOOKUP(A4997,英雄数据表!A:K,IF(武魂!B4997&gt;=50,10,IF(武魂!B4997&gt;=25,6)),0),0))</f>
        <v>,"dpspro":200</v>
      </c>
      <c r="K4997" s="32" t="str">
        <f t="shared" si="334"/>
        <v>"atk":600,"hp":10000,"undpspro":200,"pvpdpspro":150,"pvpundpspro":150,"speed":10,"dpspro":200</v>
      </c>
      <c r="L4997" s="20" t="str">
        <f>IF(B4997&gt;=50,VLOOKUP(A4997,英雄数据表!A:L,11,FALSE),IF(B4997&gt;=25,VLOOKUP(A4997,英雄数据表!A:L,7,0),""))</f>
        <v>"3505602004"</v>
      </c>
      <c r="M4997" s="20" t="str">
        <f>IFERROR(VLOOKUP(B4997,属性中转表!$K$2:$O$21,5,FALSE),"")</f>
        <v/>
      </c>
      <c r="N4997" s="20" t="str">
        <f>IF(B4997=25,VLOOKUP(A4997,英雄数据表!A:L,8,FALSE),IF(B4997=50,VLOOKUP(A4997,英雄数据表!A:L,12,0),""))</f>
        <v/>
      </c>
    </row>
    <row r="4998" spans="1:14" x14ac:dyDescent="0.3">
      <c r="A4998" s="20">
        <v>35056</v>
      </c>
      <c r="B4998" s="21">
        <f t="shared" si="331"/>
        <v>97</v>
      </c>
      <c r="C4998" s="21">
        <v>5</v>
      </c>
      <c r="D4998" s="21">
        <f>VLOOKUP(A4998,英雄数据表!A:D,4,0)</f>
        <v>3</v>
      </c>
      <c r="E4998" s="20" t="str">
        <f>VLOOKUP(A4998,英雄数据表!A:C,3,0)</f>
        <v>淬毒利刃</v>
      </c>
      <c r="F4998" s="20">
        <f t="shared" si="332"/>
        <v>35056</v>
      </c>
      <c r="G4998" s="20">
        <f t="shared" si="333"/>
        <v>35056</v>
      </c>
      <c r="H4998" s="21" t="str">
        <f>VLOOKUP(B4998,属性中转表!A:F,6,FALSE)</f>
        <v>"hp":437400,"atk":12150</v>
      </c>
      <c r="I4998" s="20" t="str">
        <f>IF(VLOOKUP(B4998,属性中转表!A:G,7,FALSE)=0,"",VLOOKUP(VLOOKUP(B4998,属性中转表!A:G,7,FALSE),属性中转表!$K$2:$P$21,6,0))&amp;IF(VLOOKUP(B4998,属性中转表!A:G,7,FALSE)&gt;=50,VLOOKUP(A4998,英雄数据表!A:K,9,0),IF(VLOOKUP(B4998,属性中转表!A:G,7,FALSE)&gt;=25,VLOOKUP(A4998,英雄数据表!A:K,5,0),""))</f>
        <v>"atk":600,"hp":10000,"undpspro":200,"pvpdpspro":150,"pvpundpspro":150,"speed":10</v>
      </c>
      <c r="J4998" s="20" t="str">
        <f>IF(I4998="","",属性中转表!$I$1&amp;(IF(VLOOKUP(B4998,属性中转表!A:G,7,FALSE)=0,0,VLOOKUP(VLOOKUP(B4998,属性中转表!A:G,7,FALSE),属性中转表!$K$2:$P$21,4,0)))+IFERROR(VLOOKUP(A4998,英雄数据表!A:K,IF(武魂!B4998&gt;=50,10,IF(武魂!B4998&gt;=25,6)),0),0))</f>
        <v>,"dpspro":200</v>
      </c>
      <c r="K4998" s="32" t="str">
        <f t="shared" si="334"/>
        <v>"atk":600,"hp":10000,"undpspro":200,"pvpdpspro":150,"pvpundpspro":150,"speed":10,"dpspro":200</v>
      </c>
      <c r="L4998" s="20" t="str">
        <f>IF(B4998&gt;=50,VLOOKUP(A4998,英雄数据表!A:L,11,FALSE),IF(B4998&gt;=25,VLOOKUP(A4998,英雄数据表!A:L,7,0),""))</f>
        <v>"3505602004"</v>
      </c>
      <c r="M4998" s="20" t="str">
        <f>IFERROR(VLOOKUP(B4998,属性中转表!$K$2:$O$21,5,FALSE),"")</f>
        <v/>
      </c>
      <c r="N4998" s="20" t="str">
        <f>IF(B4998=25,VLOOKUP(A4998,英雄数据表!A:L,8,FALSE),IF(B4998=50,VLOOKUP(A4998,英雄数据表!A:L,12,0),""))</f>
        <v/>
      </c>
    </row>
    <row r="4999" spans="1:14" x14ac:dyDescent="0.3">
      <c r="A4999" s="20">
        <v>35056</v>
      </c>
      <c r="B4999" s="21">
        <f t="shared" si="331"/>
        <v>98</v>
      </c>
      <c r="C4999" s="21">
        <v>5</v>
      </c>
      <c r="D4999" s="21">
        <f>VLOOKUP(A4999,英雄数据表!A:D,4,0)</f>
        <v>3</v>
      </c>
      <c r="E4999" s="20" t="str">
        <f>VLOOKUP(A4999,英雄数据表!A:C,3,0)</f>
        <v>淬毒利刃</v>
      </c>
      <c r="F4999" s="20">
        <f t="shared" si="332"/>
        <v>35056</v>
      </c>
      <c r="G4999" s="20">
        <f t="shared" si="333"/>
        <v>35056</v>
      </c>
      <c r="H4999" s="21" t="str">
        <f>VLOOKUP(B4999,属性中转表!A:F,6,FALSE)</f>
        <v>"hp":442800,"atk":12300</v>
      </c>
      <c r="I4999" s="20" t="str">
        <f>IF(VLOOKUP(B4999,属性中转表!A:G,7,FALSE)=0,"",VLOOKUP(VLOOKUP(B4999,属性中转表!A:G,7,FALSE),属性中转表!$K$2:$P$21,6,0))&amp;IF(VLOOKUP(B4999,属性中转表!A:G,7,FALSE)&gt;=50,VLOOKUP(A4999,英雄数据表!A:K,9,0),IF(VLOOKUP(B4999,属性中转表!A:G,7,FALSE)&gt;=25,VLOOKUP(A4999,英雄数据表!A:K,5,0),""))</f>
        <v>"atk":600,"hp":10000,"undpspro":200,"pvpdpspro":150,"pvpundpspro":150,"speed":10</v>
      </c>
      <c r="J4999" s="20" t="str">
        <f>IF(I4999="","",属性中转表!$I$1&amp;(IF(VLOOKUP(B4999,属性中转表!A:G,7,FALSE)=0,0,VLOOKUP(VLOOKUP(B4999,属性中转表!A:G,7,FALSE),属性中转表!$K$2:$P$21,4,0)))+IFERROR(VLOOKUP(A4999,英雄数据表!A:K,IF(武魂!B4999&gt;=50,10,IF(武魂!B4999&gt;=25,6)),0),0))</f>
        <v>,"dpspro":200</v>
      </c>
      <c r="K4999" s="32" t="str">
        <f t="shared" si="334"/>
        <v>"atk":600,"hp":10000,"undpspro":200,"pvpdpspro":150,"pvpundpspro":150,"speed":10,"dpspro":200</v>
      </c>
      <c r="L4999" s="20" t="str">
        <f>IF(B4999&gt;=50,VLOOKUP(A4999,英雄数据表!A:L,11,FALSE),IF(B4999&gt;=25,VLOOKUP(A4999,英雄数据表!A:L,7,0),""))</f>
        <v>"3505602004"</v>
      </c>
      <c r="M4999" s="20" t="str">
        <f>IFERROR(VLOOKUP(B4999,属性中转表!$K$2:$O$21,5,FALSE),"")</f>
        <v/>
      </c>
      <c r="N4999" s="20" t="str">
        <f>IF(B4999=25,VLOOKUP(A4999,英雄数据表!A:L,8,FALSE),IF(B4999=50,VLOOKUP(A4999,英雄数据表!A:L,12,0),""))</f>
        <v/>
      </c>
    </row>
    <row r="5000" spans="1:14" x14ac:dyDescent="0.3">
      <c r="A5000" s="20">
        <v>35056</v>
      </c>
      <c r="B5000" s="21">
        <f t="shared" si="331"/>
        <v>99</v>
      </c>
      <c r="C5000" s="21">
        <v>5</v>
      </c>
      <c r="D5000" s="21">
        <f>VLOOKUP(A5000,英雄数据表!A:D,4,0)</f>
        <v>3</v>
      </c>
      <c r="E5000" s="20" t="str">
        <f>VLOOKUP(A5000,英雄数据表!A:C,3,0)</f>
        <v>淬毒利刃</v>
      </c>
      <c r="F5000" s="20">
        <f t="shared" si="332"/>
        <v>35056</v>
      </c>
      <c r="G5000" s="20">
        <f t="shared" si="333"/>
        <v>35056</v>
      </c>
      <c r="H5000" s="21" t="str">
        <f>VLOOKUP(B5000,属性中转表!A:F,6,FALSE)</f>
        <v>"hp":448200,"atk":12450</v>
      </c>
      <c r="I5000" s="20" t="str">
        <f>IF(VLOOKUP(B5000,属性中转表!A:G,7,FALSE)=0,"",VLOOKUP(VLOOKUP(B5000,属性中转表!A:G,7,FALSE),属性中转表!$K$2:$P$21,6,0))&amp;IF(VLOOKUP(B5000,属性中转表!A:G,7,FALSE)&gt;=50,VLOOKUP(A5000,英雄数据表!A:K,9,0),IF(VLOOKUP(B5000,属性中转表!A:G,7,FALSE)&gt;=25,VLOOKUP(A5000,英雄数据表!A:K,5,0),""))</f>
        <v>"atk":600,"hp":10000,"undpspro":200,"pvpdpspro":150,"pvpundpspro":150,"speed":10</v>
      </c>
      <c r="J5000" s="20" t="str">
        <f>IF(I5000="","",属性中转表!$I$1&amp;(IF(VLOOKUP(B5000,属性中转表!A:G,7,FALSE)=0,0,VLOOKUP(VLOOKUP(B5000,属性中转表!A:G,7,FALSE),属性中转表!$K$2:$P$21,4,0)))+IFERROR(VLOOKUP(A5000,英雄数据表!A:K,IF(武魂!B5000&gt;=50,10,IF(武魂!B5000&gt;=25,6)),0),0))</f>
        <v>,"dpspro":200</v>
      </c>
      <c r="K5000" s="32" t="str">
        <f t="shared" si="334"/>
        <v>"atk":600,"hp":10000,"undpspro":200,"pvpdpspro":150,"pvpundpspro":150,"speed":10,"dpspro":200</v>
      </c>
      <c r="L5000" s="20" t="str">
        <f>IF(B5000&gt;=50,VLOOKUP(A5000,英雄数据表!A:L,11,FALSE),IF(B5000&gt;=25,VLOOKUP(A5000,英雄数据表!A:L,7,0),""))</f>
        <v>"3505602004"</v>
      </c>
      <c r="M5000" s="20" t="str">
        <f>IFERROR(VLOOKUP(B5000,属性中转表!$K$2:$O$21,5,FALSE),"")</f>
        <v/>
      </c>
      <c r="N5000" s="20" t="str">
        <f>IF(B5000=25,VLOOKUP(A5000,英雄数据表!A:L,8,FALSE),IF(B5000=50,VLOOKUP(A5000,英雄数据表!A:L,12,0),""))</f>
        <v/>
      </c>
    </row>
    <row r="5001" spans="1:14" x14ac:dyDescent="0.3">
      <c r="A5001" s="20">
        <v>35056</v>
      </c>
      <c r="B5001" s="21">
        <f t="shared" si="331"/>
        <v>100</v>
      </c>
      <c r="C5001" s="21">
        <v>5</v>
      </c>
      <c r="D5001" s="21">
        <f>VLOOKUP(A5001,英雄数据表!A:D,4,0)</f>
        <v>3</v>
      </c>
      <c r="E5001" s="20" t="str">
        <f>VLOOKUP(A5001,英雄数据表!A:C,3,0)</f>
        <v>淬毒利刃</v>
      </c>
      <c r="F5001" s="20">
        <f t="shared" si="332"/>
        <v>35056</v>
      </c>
      <c r="G5001" s="20">
        <f t="shared" si="333"/>
        <v>35056</v>
      </c>
      <c r="H5001" s="21" t="str">
        <f>VLOOKUP(B5001,属性中转表!A:F,6,FALSE)</f>
        <v>"hp":453600,"atk":12600</v>
      </c>
      <c r="I5001" s="20" t="str">
        <f>IF(VLOOKUP(B5001,属性中转表!A:G,7,FALSE)=0,"",VLOOKUP(VLOOKUP(B5001,属性中转表!A:G,7,FALSE),属性中转表!$K$2:$P$21,6,0))&amp;IF(VLOOKUP(B5001,属性中转表!A:G,7,FALSE)&gt;=50,VLOOKUP(A5001,英雄数据表!A:K,9,0),IF(VLOOKUP(B5001,属性中转表!A:G,7,FALSE)&gt;=25,VLOOKUP(A5001,英雄数据表!A:K,5,0),""))</f>
        <v>"atk":900,"hp":15000,"undpspro":200,"pvpdpspro":150,"pvpundpspro":150,"speed":20</v>
      </c>
      <c r="J5001" s="20" t="str">
        <f>IF(I5001="","",属性中转表!$I$1&amp;(IF(VLOOKUP(B5001,属性中转表!A:G,7,FALSE)=0,0,VLOOKUP(VLOOKUP(B5001,属性中转表!A:G,7,FALSE),属性中转表!$K$2:$P$21,4,0)))+IFERROR(VLOOKUP(A5001,英雄数据表!A:K,IF(武魂!B5001&gt;=50,10,IF(武魂!B5001&gt;=25,6)),0),0))</f>
        <v>,"dpspro":200</v>
      </c>
      <c r="K5001" s="32" t="str">
        <f t="shared" si="334"/>
        <v>"atk":900,"hp":15000,"undpspro":200,"pvpdpspro":150,"pvpundpspro":150,"speed":20,"dpspro":200</v>
      </c>
      <c r="L5001" s="20" t="str">
        <f>IF(B5001&gt;=50,VLOOKUP(A5001,英雄数据表!A:L,11,FALSE),IF(B5001&gt;=25,VLOOKUP(A5001,英雄数据表!A:L,7,0),""))</f>
        <v>"3505602004"</v>
      </c>
      <c r="M5001" s="20" t="str">
        <f>IFERROR(VLOOKUP(B5001,属性中转表!$K$2:$O$21,5,FALSE),"")</f>
        <v>"speed":10,"atk":300,"hp":5000</v>
      </c>
      <c r="N5001" s="20" t="str">
        <f>IF(B5001=25,VLOOKUP(A5001,英雄数据表!A:L,8,FALSE),IF(B5001=50,VLOOKUP(A5001,英雄数据表!A:L,12,0),""))</f>
        <v/>
      </c>
    </row>
    <row r="5002" spans="1:14" x14ac:dyDescent="0.3">
      <c r="A5002" s="20">
        <v>41056</v>
      </c>
      <c r="B5002" s="21">
        <f t="shared" si="331"/>
        <v>1</v>
      </c>
      <c r="C5002" s="21">
        <v>5</v>
      </c>
      <c r="D5002" s="21">
        <f>VLOOKUP(A5002,英雄数据表!A:D,4,0)</f>
        <v>4</v>
      </c>
      <c r="E5002" s="20" t="str">
        <f>VLOOKUP(A5002,英雄数据表!A:C,3,0)</f>
        <v>烈焰守护</v>
      </c>
      <c r="F5002" s="20">
        <f t="shared" si="332"/>
        <v>41056</v>
      </c>
      <c r="G5002" s="20">
        <f t="shared" si="333"/>
        <v>41056</v>
      </c>
      <c r="H5002" s="21" t="str">
        <f>VLOOKUP(B5002,属性中转表!A:F,6,FALSE)</f>
        <v>"hp":5400,"atk":150</v>
      </c>
      <c r="I5002" s="20" t="str">
        <f>IF(VLOOKUP(B5002,属性中转表!A:G,7,FALSE)=0,"",VLOOKUP(VLOOKUP(B5002,属性中转表!A:G,7,FALSE),属性中转表!$K$2:$P$21,6,0))&amp;IF(VLOOKUP(B5002,属性中转表!A:G,7,FALSE)&gt;=50,VLOOKUP(A5002,英雄数据表!A:K,9,0),IF(VLOOKUP(B5002,属性中转表!A:G,7,FALSE)&gt;=25,VLOOKUP(A5002,英雄数据表!A:K,5,0),""))</f>
        <v/>
      </c>
      <c r="J5002" s="20" t="str">
        <f>IF(I5002="","",属性中转表!$I$1&amp;(IF(VLOOKUP(B5002,属性中转表!A:G,7,FALSE)=0,0,VLOOKUP(VLOOKUP(B5002,属性中转表!A:G,7,FALSE),属性中转表!$K$2:$P$21,4,0)))+IFERROR(VLOOKUP(A5002,英雄数据表!A:K,IF(武魂!B5002&gt;=50,10,IF(武魂!B5002&gt;=25,6)),0),0))</f>
        <v/>
      </c>
      <c r="K5002" s="32" t="str">
        <f t="shared" si="334"/>
        <v/>
      </c>
      <c r="L5002" s="20" t="str">
        <f>IF(B5002&gt;=50,VLOOKUP(A5002,英雄数据表!A:L,11,FALSE),IF(B5002&gt;=25,VLOOKUP(A5002,英雄数据表!A:L,7,0),""))</f>
        <v/>
      </c>
      <c r="M5002" s="20" t="str">
        <f>IFERROR(VLOOKUP(B5002,属性中转表!$K$2:$O$21,5,FALSE),"")</f>
        <v/>
      </c>
      <c r="N5002" s="20" t="str">
        <f>IF(B5002=25,VLOOKUP(A5002,英雄数据表!A:L,8,FALSE),IF(B5002=50,VLOOKUP(A5002,英雄数据表!A:L,12,0),""))</f>
        <v/>
      </c>
    </row>
    <row r="5003" spans="1:14" x14ac:dyDescent="0.3">
      <c r="A5003" s="20">
        <v>41056</v>
      </c>
      <c r="B5003" s="21">
        <f t="shared" si="331"/>
        <v>2</v>
      </c>
      <c r="C5003" s="21">
        <v>5</v>
      </c>
      <c r="D5003" s="21">
        <f>VLOOKUP(A5003,英雄数据表!A:D,4,0)</f>
        <v>4</v>
      </c>
      <c r="E5003" s="20" t="str">
        <f>VLOOKUP(A5003,英雄数据表!A:C,3,0)</f>
        <v>烈焰守护</v>
      </c>
      <c r="F5003" s="20">
        <f t="shared" si="332"/>
        <v>41056</v>
      </c>
      <c r="G5003" s="20">
        <f t="shared" si="333"/>
        <v>41056</v>
      </c>
      <c r="H5003" s="21" t="str">
        <f>VLOOKUP(B5003,属性中转表!A:F,6,FALSE)</f>
        <v>"hp":7200,"atk":200</v>
      </c>
      <c r="I5003" s="20" t="str">
        <f>IF(VLOOKUP(B5003,属性中转表!A:G,7,FALSE)=0,"",VLOOKUP(VLOOKUP(B5003,属性中转表!A:G,7,FALSE),属性中转表!$K$2:$P$21,6,0))&amp;IF(VLOOKUP(B5003,属性中转表!A:G,7,FALSE)&gt;=50,VLOOKUP(A5003,英雄数据表!A:K,9,0),IF(VLOOKUP(B5003,属性中转表!A:G,7,FALSE)&gt;=25,VLOOKUP(A5003,英雄数据表!A:K,5,0),""))</f>
        <v/>
      </c>
      <c r="J5003" s="20" t="str">
        <f>IF(I5003="","",属性中转表!$I$1&amp;(IF(VLOOKUP(B5003,属性中转表!A:G,7,FALSE)=0,0,VLOOKUP(VLOOKUP(B5003,属性中转表!A:G,7,FALSE),属性中转表!$K$2:$P$21,4,0)))+IFERROR(VLOOKUP(A5003,英雄数据表!A:K,IF(武魂!B5003&gt;=50,10,IF(武魂!B5003&gt;=25,6)),0),0))</f>
        <v/>
      </c>
      <c r="K5003" s="32" t="str">
        <f t="shared" si="334"/>
        <v/>
      </c>
      <c r="L5003" s="20" t="str">
        <f>IF(B5003&gt;=50,VLOOKUP(A5003,英雄数据表!A:L,11,FALSE),IF(B5003&gt;=25,VLOOKUP(A5003,英雄数据表!A:L,7,0),""))</f>
        <v/>
      </c>
      <c r="M5003" s="20" t="str">
        <f>IFERROR(VLOOKUP(B5003,属性中转表!$K$2:$O$21,5,FALSE),"")</f>
        <v/>
      </c>
      <c r="N5003" s="20" t="str">
        <f>IF(B5003=25,VLOOKUP(A5003,英雄数据表!A:L,8,FALSE),IF(B5003=50,VLOOKUP(A5003,英雄数据表!A:L,12,0),""))</f>
        <v/>
      </c>
    </row>
    <row r="5004" spans="1:14" x14ac:dyDescent="0.3">
      <c r="A5004" s="20">
        <v>41056</v>
      </c>
      <c r="B5004" s="21">
        <f t="shared" si="331"/>
        <v>3</v>
      </c>
      <c r="C5004" s="21">
        <v>5</v>
      </c>
      <c r="D5004" s="21">
        <f>VLOOKUP(A5004,英雄数据表!A:D,4,0)</f>
        <v>4</v>
      </c>
      <c r="E5004" s="20" t="str">
        <f>VLOOKUP(A5004,英雄数据表!A:C,3,0)</f>
        <v>烈焰守护</v>
      </c>
      <c r="F5004" s="20">
        <f t="shared" si="332"/>
        <v>41056</v>
      </c>
      <c r="G5004" s="20">
        <f t="shared" si="333"/>
        <v>41056</v>
      </c>
      <c r="H5004" s="21" t="str">
        <f>VLOOKUP(B5004,属性中转表!A:F,6,FALSE)</f>
        <v>"hp":9000,"atk":250</v>
      </c>
      <c r="I5004" s="20" t="str">
        <f>IF(VLOOKUP(B5004,属性中转表!A:G,7,FALSE)=0,"",VLOOKUP(VLOOKUP(B5004,属性中转表!A:G,7,FALSE),属性中转表!$K$2:$P$21,6,0))&amp;IF(VLOOKUP(B5004,属性中转表!A:G,7,FALSE)&gt;=50,VLOOKUP(A5004,英雄数据表!A:K,9,0),IF(VLOOKUP(B5004,属性中转表!A:G,7,FALSE)&gt;=25,VLOOKUP(A5004,英雄数据表!A:K,5,0),""))</f>
        <v/>
      </c>
      <c r="J5004" s="20" t="str">
        <f>IF(I5004="","",属性中转表!$I$1&amp;(IF(VLOOKUP(B5004,属性中转表!A:G,7,FALSE)=0,0,VLOOKUP(VLOOKUP(B5004,属性中转表!A:G,7,FALSE),属性中转表!$K$2:$P$21,4,0)))+IFERROR(VLOOKUP(A5004,英雄数据表!A:K,IF(武魂!B5004&gt;=50,10,IF(武魂!B5004&gt;=25,6)),0),0))</f>
        <v/>
      </c>
      <c r="K5004" s="32" t="str">
        <f t="shared" si="334"/>
        <v/>
      </c>
      <c r="L5004" s="20" t="str">
        <f>IF(B5004&gt;=50,VLOOKUP(A5004,英雄数据表!A:L,11,FALSE),IF(B5004&gt;=25,VLOOKUP(A5004,英雄数据表!A:L,7,0),""))</f>
        <v/>
      </c>
      <c r="M5004" s="20" t="str">
        <f>IFERROR(VLOOKUP(B5004,属性中转表!$K$2:$O$21,5,FALSE),"")</f>
        <v/>
      </c>
      <c r="N5004" s="20" t="str">
        <f>IF(B5004=25,VLOOKUP(A5004,英雄数据表!A:L,8,FALSE),IF(B5004=50,VLOOKUP(A5004,英雄数据表!A:L,12,0),""))</f>
        <v/>
      </c>
    </row>
    <row r="5005" spans="1:14" x14ac:dyDescent="0.3">
      <c r="A5005" s="20">
        <v>41056</v>
      </c>
      <c r="B5005" s="21">
        <f t="shared" si="331"/>
        <v>4</v>
      </c>
      <c r="C5005" s="21">
        <v>5</v>
      </c>
      <c r="D5005" s="21">
        <f>VLOOKUP(A5005,英雄数据表!A:D,4,0)</f>
        <v>4</v>
      </c>
      <c r="E5005" s="20" t="str">
        <f>VLOOKUP(A5005,英雄数据表!A:C,3,0)</f>
        <v>烈焰守护</v>
      </c>
      <c r="F5005" s="20">
        <f t="shared" si="332"/>
        <v>41056</v>
      </c>
      <c r="G5005" s="20">
        <f t="shared" si="333"/>
        <v>41056</v>
      </c>
      <c r="H5005" s="21" t="str">
        <f>VLOOKUP(B5005,属性中转表!A:F,6,FALSE)</f>
        <v>"hp":10800,"atk":300</v>
      </c>
      <c r="I5005" s="20" t="str">
        <f>IF(VLOOKUP(B5005,属性中转表!A:G,7,FALSE)=0,"",VLOOKUP(VLOOKUP(B5005,属性中转表!A:G,7,FALSE),属性中转表!$K$2:$P$21,6,0))&amp;IF(VLOOKUP(B5005,属性中转表!A:G,7,FALSE)&gt;=50,VLOOKUP(A5005,英雄数据表!A:K,9,0),IF(VLOOKUP(B5005,属性中转表!A:G,7,FALSE)&gt;=25,VLOOKUP(A5005,英雄数据表!A:K,5,0),""))</f>
        <v/>
      </c>
      <c r="J5005" s="20" t="str">
        <f>IF(I5005="","",属性中转表!$I$1&amp;(IF(VLOOKUP(B5005,属性中转表!A:G,7,FALSE)=0,0,VLOOKUP(VLOOKUP(B5005,属性中转表!A:G,7,FALSE),属性中转表!$K$2:$P$21,4,0)))+IFERROR(VLOOKUP(A5005,英雄数据表!A:K,IF(武魂!B5005&gt;=50,10,IF(武魂!B5005&gt;=25,6)),0),0))</f>
        <v/>
      </c>
      <c r="K5005" s="32" t="str">
        <f t="shared" si="334"/>
        <v/>
      </c>
      <c r="L5005" s="20" t="str">
        <f>IF(B5005&gt;=50,VLOOKUP(A5005,英雄数据表!A:L,11,FALSE),IF(B5005&gt;=25,VLOOKUP(A5005,英雄数据表!A:L,7,0),""))</f>
        <v/>
      </c>
      <c r="M5005" s="20" t="str">
        <f>IFERROR(VLOOKUP(B5005,属性中转表!$K$2:$O$21,5,FALSE),"")</f>
        <v/>
      </c>
      <c r="N5005" s="20" t="str">
        <f>IF(B5005=25,VLOOKUP(A5005,英雄数据表!A:L,8,FALSE),IF(B5005=50,VLOOKUP(A5005,英雄数据表!A:L,12,0),""))</f>
        <v/>
      </c>
    </row>
    <row r="5006" spans="1:14" x14ac:dyDescent="0.3">
      <c r="A5006" s="20">
        <v>41056</v>
      </c>
      <c r="B5006" s="21">
        <f t="shared" si="331"/>
        <v>5</v>
      </c>
      <c r="C5006" s="21">
        <v>5</v>
      </c>
      <c r="D5006" s="21">
        <f>VLOOKUP(A5006,英雄数据表!A:D,4,0)</f>
        <v>4</v>
      </c>
      <c r="E5006" s="20" t="str">
        <f>VLOOKUP(A5006,英雄数据表!A:C,3,0)</f>
        <v>烈焰守护</v>
      </c>
      <c r="F5006" s="20">
        <f t="shared" si="332"/>
        <v>41056</v>
      </c>
      <c r="G5006" s="20">
        <f t="shared" si="333"/>
        <v>41056</v>
      </c>
      <c r="H5006" s="21" t="str">
        <f>VLOOKUP(B5006,属性中转表!A:F,6,FALSE)</f>
        <v>"hp":12600,"atk":350</v>
      </c>
      <c r="I5006" s="20" t="str">
        <f>IF(VLOOKUP(B5006,属性中转表!A:G,7,FALSE)=0,"",VLOOKUP(VLOOKUP(B5006,属性中转表!A:G,7,FALSE),属性中转表!$K$2:$P$21,6,0))&amp;IF(VLOOKUP(B5006,属性中转表!A:G,7,FALSE)&gt;=50,VLOOKUP(A5006,英雄数据表!A:K,9,0),IF(VLOOKUP(B5006,属性中转表!A:G,7,FALSE)&gt;=25,VLOOKUP(A5006,英雄数据表!A:K,5,0),""))</f>
        <v>"atk":300</v>
      </c>
      <c r="J5006" s="20" t="str">
        <f>IF(I5006="","",属性中转表!$I$1&amp;(IF(VLOOKUP(B5006,属性中转表!A:G,7,FALSE)=0,0,VLOOKUP(VLOOKUP(B5006,属性中转表!A:G,7,FALSE),属性中转表!$K$2:$P$21,4,0)))+IFERROR(VLOOKUP(A5006,英雄数据表!A:K,IF(武魂!B5006&gt;=50,10,IF(武魂!B5006&gt;=25,6)),0),0))</f>
        <v>,"dpspro":0</v>
      </c>
      <c r="K5006" s="32" t="str">
        <f t="shared" si="334"/>
        <v>"atk":300,"dpspro":0</v>
      </c>
      <c r="L5006" s="20" t="str">
        <f>IF(B5006&gt;=50,VLOOKUP(A5006,英雄数据表!A:L,11,FALSE),IF(B5006&gt;=25,VLOOKUP(A5006,英雄数据表!A:L,7,0),""))</f>
        <v/>
      </c>
      <c r="M5006" s="20" t="str">
        <f>IFERROR(VLOOKUP(B5006,属性中转表!$K$2:$O$21,5,FALSE),"")</f>
        <v>"atk":300</v>
      </c>
      <c r="N5006" s="20" t="str">
        <f>IF(B5006=25,VLOOKUP(A5006,英雄数据表!A:L,8,FALSE),IF(B5006=50,VLOOKUP(A5006,英雄数据表!A:L,12,0),""))</f>
        <v/>
      </c>
    </row>
    <row r="5007" spans="1:14" x14ac:dyDescent="0.3">
      <c r="A5007" s="20">
        <v>41056</v>
      </c>
      <c r="B5007" s="21">
        <f t="shared" si="323"/>
        <v>6</v>
      </c>
      <c r="C5007" s="21">
        <v>5</v>
      </c>
      <c r="D5007" s="21">
        <f>VLOOKUP(A5007,英雄数据表!A:D,4,0)</f>
        <v>4</v>
      </c>
      <c r="E5007" s="20" t="str">
        <f>VLOOKUP(A5007,英雄数据表!A:C,3,0)</f>
        <v>烈焰守护</v>
      </c>
      <c r="F5007" s="20">
        <f t="shared" si="324"/>
        <v>41056</v>
      </c>
      <c r="G5007" s="20">
        <f t="shared" si="325"/>
        <v>41056</v>
      </c>
      <c r="H5007" s="21" t="str">
        <f>VLOOKUP(B5007,属性中转表!A:F,6,FALSE)</f>
        <v>"hp":14400,"atk":400</v>
      </c>
      <c r="I5007" s="20" t="str">
        <f>IF(VLOOKUP(B5007,属性中转表!A:G,7,FALSE)=0,"",VLOOKUP(VLOOKUP(B5007,属性中转表!A:G,7,FALSE),属性中转表!$K$2:$P$21,6,0))&amp;IF(VLOOKUP(B5007,属性中转表!A:G,7,FALSE)&gt;=50,VLOOKUP(A5007,英雄数据表!A:K,9,0),IF(VLOOKUP(B5007,属性中转表!A:G,7,FALSE)&gt;=25,VLOOKUP(A5007,英雄数据表!A:K,5,0),""))</f>
        <v>"atk":300</v>
      </c>
      <c r="J5007" s="20" t="str">
        <f>IF(I5007="","",属性中转表!$I$1&amp;(IF(VLOOKUP(B5007,属性中转表!A:G,7,FALSE)=0,0,VLOOKUP(VLOOKUP(B5007,属性中转表!A:G,7,FALSE),属性中转表!$K$2:$P$21,4,0)))+IFERROR(VLOOKUP(A5007,英雄数据表!A:K,IF(武魂!B5007&gt;=50,10,IF(武魂!B5007&gt;=25,6)),0),0))</f>
        <v>,"dpspro":0</v>
      </c>
      <c r="K5007" s="32" t="str">
        <f t="shared" si="326"/>
        <v>"atk":300,"dpspro":0</v>
      </c>
      <c r="L5007" s="20" t="str">
        <f>IF(B5007&gt;=50,VLOOKUP(A5007,英雄数据表!A:L,11,FALSE),IF(B5007&gt;=25,VLOOKUP(A5007,英雄数据表!A:L,7,0),""))</f>
        <v/>
      </c>
      <c r="M5007" s="20" t="str">
        <f>IFERROR(VLOOKUP(B5007,属性中转表!$K$2:$O$21,5,FALSE),"")</f>
        <v/>
      </c>
      <c r="N5007" s="20" t="str">
        <f>IF(B5007=25,VLOOKUP(A5007,英雄数据表!A:L,8,FALSE),IF(B5007=50,VLOOKUP(A5007,英雄数据表!A:L,12,0),""))</f>
        <v/>
      </c>
    </row>
    <row r="5008" spans="1:14" x14ac:dyDescent="0.3">
      <c r="A5008" s="20">
        <v>41056</v>
      </c>
      <c r="B5008" s="21">
        <f t="shared" si="323"/>
        <v>7</v>
      </c>
      <c r="C5008" s="21">
        <v>5</v>
      </c>
      <c r="D5008" s="21">
        <f>VLOOKUP(A5008,英雄数据表!A:D,4,0)</f>
        <v>4</v>
      </c>
      <c r="E5008" s="20" t="str">
        <f>VLOOKUP(A5008,英雄数据表!A:C,3,0)</f>
        <v>烈焰守护</v>
      </c>
      <c r="F5008" s="20">
        <f t="shared" si="324"/>
        <v>41056</v>
      </c>
      <c r="G5008" s="20">
        <f t="shared" si="325"/>
        <v>41056</v>
      </c>
      <c r="H5008" s="21" t="str">
        <f>VLOOKUP(B5008,属性中转表!A:F,6,FALSE)</f>
        <v>"hp":16200,"atk":450</v>
      </c>
      <c r="I5008" s="20" t="str">
        <f>IF(VLOOKUP(B5008,属性中转表!A:G,7,FALSE)=0,"",VLOOKUP(VLOOKUP(B5008,属性中转表!A:G,7,FALSE),属性中转表!$K$2:$P$21,6,0))&amp;IF(VLOOKUP(B5008,属性中转表!A:G,7,FALSE)&gt;=50,VLOOKUP(A5008,英雄数据表!A:K,9,0),IF(VLOOKUP(B5008,属性中转表!A:G,7,FALSE)&gt;=25,VLOOKUP(A5008,英雄数据表!A:K,5,0),""))</f>
        <v>"atk":300</v>
      </c>
      <c r="J5008" s="20" t="str">
        <f>IF(I5008="","",属性中转表!$I$1&amp;(IF(VLOOKUP(B5008,属性中转表!A:G,7,FALSE)=0,0,VLOOKUP(VLOOKUP(B5008,属性中转表!A:G,7,FALSE),属性中转表!$K$2:$P$21,4,0)))+IFERROR(VLOOKUP(A5008,英雄数据表!A:K,IF(武魂!B5008&gt;=50,10,IF(武魂!B5008&gt;=25,6)),0),0))</f>
        <v>,"dpspro":0</v>
      </c>
      <c r="K5008" s="32" t="str">
        <f t="shared" si="326"/>
        <v>"atk":300,"dpspro":0</v>
      </c>
      <c r="L5008" s="20" t="str">
        <f>IF(B5008&gt;=50,VLOOKUP(A5008,英雄数据表!A:L,11,FALSE),IF(B5008&gt;=25,VLOOKUP(A5008,英雄数据表!A:L,7,0),""))</f>
        <v/>
      </c>
      <c r="M5008" s="20" t="str">
        <f>IFERROR(VLOOKUP(B5008,属性中转表!$K$2:$O$21,5,FALSE),"")</f>
        <v/>
      </c>
      <c r="N5008" s="20" t="str">
        <f>IF(B5008=25,VLOOKUP(A5008,英雄数据表!A:L,8,FALSE),IF(B5008=50,VLOOKUP(A5008,英雄数据表!A:L,12,0),""))</f>
        <v/>
      </c>
    </row>
    <row r="5009" spans="1:14" x14ac:dyDescent="0.3">
      <c r="A5009" s="20">
        <v>41056</v>
      </c>
      <c r="B5009" s="21">
        <f t="shared" si="323"/>
        <v>8</v>
      </c>
      <c r="C5009" s="21">
        <v>5</v>
      </c>
      <c r="D5009" s="21">
        <f>VLOOKUP(A5009,英雄数据表!A:D,4,0)</f>
        <v>4</v>
      </c>
      <c r="E5009" s="20" t="str">
        <f>VLOOKUP(A5009,英雄数据表!A:C,3,0)</f>
        <v>烈焰守护</v>
      </c>
      <c r="F5009" s="20">
        <f t="shared" si="324"/>
        <v>41056</v>
      </c>
      <c r="G5009" s="20">
        <f t="shared" si="325"/>
        <v>41056</v>
      </c>
      <c r="H5009" s="21" t="str">
        <f>VLOOKUP(B5009,属性中转表!A:F,6,FALSE)</f>
        <v>"hp":18000,"atk":500</v>
      </c>
      <c r="I5009" s="20" t="str">
        <f>IF(VLOOKUP(B5009,属性中转表!A:G,7,FALSE)=0,"",VLOOKUP(VLOOKUP(B5009,属性中转表!A:G,7,FALSE),属性中转表!$K$2:$P$21,6,0))&amp;IF(VLOOKUP(B5009,属性中转表!A:G,7,FALSE)&gt;=50,VLOOKUP(A5009,英雄数据表!A:K,9,0),IF(VLOOKUP(B5009,属性中转表!A:G,7,FALSE)&gt;=25,VLOOKUP(A5009,英雄数据表!A:K,5,0),""))</f>
        <v>"atk":300</v>
      </c>
      <c r="J5009" s="20" t="str">
        <f>IF(I5009="","",属性中转表!$I$1&amp;(IF(VLOOKUP(B5009,属性中转表!A:G,7,FALSE)=0,0,VLOOKUP(VLOOKUP(B5009,属性中转表!A:G,7,FALSE),属性中转表!$K$2:$P$21,4,0)))+IFERROR(VLOOKUP(A5009,英雄数据表!A:K,IF(武魂!B5009&gt;=50,10,IF(武魂!B5009&gt;=25,6)),0),0))</f>
        <v>,"dpspro":0</v>
      </c>
      <c r="K5009" s="32" t="str">
        <f t="shared" si="326"/>
        <v>"atk":300,"dpspro":0</v>
      </c>
      <c r="L5009" s="20" t="str">
        <f>IF(B5009&gt;=50,VLOOKUP(A5009,英雄数据表!A:L,11,FALSE),IF(B5009&gt;=25,VLOOKUP(A5009,英雄数据表!A:L,7,0),""))</f>
        <v/>
      </c>
      <c r="M5009" s="20" t="str">
        <f>IFERROR(VLOOKUP(B5009,属性中转表!$K$2:$O$21,5,FALSE),"")</f>
        <v/>
      </c>
      <c r="N5009" s="20" t="str">
        <f>IF(B5009=25,VLOOKUP(A5009,英雄数据表!A:L,8,FALSE),IF(B5009=50,VLOOKUP(A5009,英雄数据表!A:L,12,0),""))</f>
        <v/>
      </c>
    </row>
    <row r="5010" spans="1:14" x14ac:dyDescent="0.3">
      <c r="A5010" s="20">
        <v>41056</v>
      </c>
      <c r="B5010" s="21">
        <f t="shared" si="323"/>
        <v>9</v>
      </c>
      <c r="C5010" s="21">
        <v>5</v>
      </c>
      <c r="D5010" s="21">
        <f>VLOOKUP(A5010,英雄数据表!A:D,4,0)</f>
        <v>4</v>
      </c>
      <c r="E5010" s="20" t="str">
        <f>VLOOKUP(A5010,英雄数据表!A:C,3,0)</f>
        <v>烈焰守护</v>
      </c>
      <c r="F5010" s="20">
        <f t="shared" si="324"/>
        <v>41056</v>
      </c>
      <c r="G5010" s="20">
        <f t="shared" si="325"/>
        <v>41056</v>
      </c>
      <c r="H5010" s="21" t="str">
        <f>VLOOKUP(B5010,属性中转表!A:F,6,FALSE)</f>
        <v>"hp":19800,"atk":550</v>
      </c>
      <c r="I5010" s="20" t="str">
        <f>IF(VLOOKUP(B5010,属性中转表!A:G,7,FALSE)=0,"",VLOOKUP(VLOOKUP(B5010,属性中转表!A:G,7,FALSE),属性中转表!$K$2:$P$21,6,0))&amp;IF(VLOOKUP(B5010,属性中转表!A:G,7,FALSE)&gt;=50,VLOOKUP(A5010,英雄数据表!A:K,9,0),IF(VLOOKUP(B5010,属性中转表!A:G,7,FALSE)&gt;=25,VLOOKUP(A5010,英雄数据表!A:K,5,0),""))</f>
        <v>"atk":300</v>
      </c>
      <c r="J5010" s="20" t="str">
        <f>IF(I5010="","",属性中转表!$I$1&amp;(IF(VLOOKUP(B5010,属性中转表!A:G,7,FALSE)=0,0,VLOOKUP(VLOOKUP(B5010,属性中转表!A:G,7,FALSE),属性中转表!$K$2:$P$21,4,0)))+IFERROR(VLOOKUP(A5010,英雄数据表!A:K,IF(武魂!B5010&gt;=50,10,IF(武魂!B5010&gt;=25,6)),0),0))</f>
        <v>,"dpspro":0</v>
      </c>
      <c r="K5010" s="32" t="str">
        <f t="shared" si="326"/>
        <v>"atk":300,"dpspro":0</v>
      </c>
      <c r="L5010" s="20" t="str">
        <f>IF(B5010&gt;=50,VLOOKUP(A5010,英雄数据表!A:L,11,FALSE),IF(B5010&gt;=25,VLOOKUP(A5010,英雄数据表!A:L,7,0),""))</f>
        <v/>
      </c>
      <c r="M5010" s="20" t="str">
        <f>IFERROR(VLOOKUP(B5010,属性中转表!$K$2:$O$21,5,FALSE),"")</f>
        <v/>
      </c>
      <c r="N5010" s="20" t="str">
        <f>IF(B5010=25,VLOOKUP(A5010,英雄数据表!A:L,8,FALSE),IF(B5010=50,VLOOKUP(A5010,英雄数据表!A:L,12,0),""))</f>
        <v/>
      </c>
    </row>
    <row r="5011" spans="1:14" x14ac:dyDescent="0.3">
      <c r="A5011" s="20">
        <v>41056</v>
      </c>
      <c r="B5011" s="21">
        <f t="shared" si="323"/>
        <v>10</v>
      </c>
      <c r="C5011" s="21">
        <v>5</v>
      </c>
      <c r="D5011" s="21">
        <f>VLOOKUP(A5011,英雄数据表!A:D,4,0)</f>
        <v>4</v>
      </c>
      <c r="E5011" s="20" t="str">
        <f>VLOOKUP(A5011,英雄数据表!A:C,3,0)</f>
        <v>烈焰守护</v>
      </c>
      <c r="F5011" s="20">
        <f t="shared" si="324"/>
        <v>41056</v>
      </c>
      <c r="G5011" s="20">
        <f t="shared" si="325"/>
        <v>41056</v>
      </c>
      <c r="H5011" s="21" t="str">
        <f>VLOOKUP(B5011,属性中转表!A:F,6,FALSE)</f>
        <v>"hp":21600,"atk":600</v>
      </c>
      <c r="I5011" s="20" t="str">
        <f>IF(VLOOKUP(B5011,属性中转表!A:G,7,FALSE)=0,"",VLOOKUP(VLOOKUP(B5011,属性中转表!A:G,7,FALSE),属性中转表!$K$2:$P$21,6,0))&amp;IF(VLOOKUP(B5011,属性中转表!A:G,7,FALSE)&gt;=50,VLOOKUP(A5011,英雄数据表!A:K,9,0),IF(VLOOKUP(B5011,属性中转表!A:G,7,FALSE)&gt;=25,VLOOKUP(A5011,英雄数据表!A:K,5,0),""))</f>
        <v>"atk":300,"hp":5000</v>
      </c>
      <c r="J5011" s="20" t="str">
        <f>IF(I5011="","",属性中转表!$I$1&amp;(IF(VLOOKUP(B5011,属性中转表!A:G,7,FALSE)=0,0,VLOOKUP(VLOOKUP(B5011,属性中转表!A:G,7,FALSE),属性中转表!$K$2:$P$21,4,0)))+IFERROR(VLOOKUP(A5011,英雄数据表!A:K,IF(武魂!B5011&gt;=50,10,IF(武魂!B5011&gt;=25,6)),0),0))</f>
        <v>,"dpspro":0</v>
      </c>
      <c r="K5011" s="32" t="str">
        <f t="shared" si="326"/>
        <v>"atk":300,"hp":5000,"dpspro":0</v>
      </c>
      <c r="L5011" s="20" t="str">
        <f>IF(B5011&gt;=50,VLOOKUP(A5011,英雄数据表!A:L,11,FALSE),IF(B5011&gt;=25,VLOOKUP(A5011,英雄数据表!A:L,7,0),""))</f>
        <v/>
      </c>
      <c r="M5011" s="20" t="str">
        <f>IFERROR(VLOOKUP(B5011,属性中转表!$K$2:$O$21,5,FALSE),"")</f>
        <v>"hp":5000</v>
      </c>
      <c r="N5011" s="20" t="str">
        <f>IF(B5011=25,VLOOKUP(A5011,英雄数据表!A:L,8,FALSE),IF(B5011=50,VLOOKUP(A5011,英雄数据表!A:L,12,0),""))</f>
        <v/>
      </c>
    </row>
    <row r="5012" spans="1:14" x14ac:dyDescent="0.3">
      <c r="A5012" s="20">
        <v>41056</v>
      </c>
      <c r="B5012" s="21">
        <f t="shared" si="323"/>
        <v>11</v>
      </c>
      <c r="C5012" s="21">
        <v>5</v>
      </c>
      <c r="D5012" s="21">
        <f>VLOOKUP(A5012,英雄数据表!A:D,4,0)</f>
        <v>4</v>
      </c>
      <c r="E5012" s="20" t="str">
        <f>VLOOKUP(A5012,英雄数据表!A:C,3,0)</f>
        <v>烈焰守护</v>
      </c>
      <c r="F5012" s="20">
        <f t="shared" si="324"/>
        <v>41056</v>
      </c>
      <c r="G5012" s="20">
        <f t="shared" si="325"/>
        <v>41056</v>
      </c>
      <c r="H5012" s="21" t="str">
        <f>VLOOKUP(B5012,属性中转表!A:F,6,FALSE)</f>
        <v>"hp":24300,"atk":675</v>
      </c>
      <c r="I5012" s="20" t="str">
        <f>IF(VLOOKUP(B5012,属性中转表!A:G,7,FALSE)=0,"",VLOOKUP(VLOOKUP(B5012,属性中转表!A:G,7,FALSE),属性中转表!$K$2:$P$21,6,0))&amp;IF(VLOOKUP(B5012,属性中转表!A:G,7,FALSE)&gt;=50,VLOOKUP(A5012,英雄数据表!A:K,9,0),IF(VLOOKUP(B5012,属性中转表!A:G,7,FALSE)&gt;=25,VLOOKUP(A5012,英雄数据表!A:K,5,0),""))</f>
        <v>"atk":300,"hp":5000</v>
      </c>
      <c r="J5012" s="20" t="str">
        <f>IF(I5012="","",属性中转表!$I$1&amp;(IF(VLOOKUP(B5012,属性中转表!A:G,7,FALSE)=0,0,VLOOKUP(VLOOKUP(B5012,属性中转表!A:G,7,FALSE),属性中转表!$K$2:$P$21,4,0)))+IFERROR(VLOOKUP(A5012,英雄数据表!A:K,IF(武魂!B5012&gt;=50,10,IF(武魂!B5012&gt;=25,6)),0),0))</f>
        <v>,"dpspro":0</v>
      </c>
      <c r="K5012" s="32" t="str">
        <f t="shared" si="326"/>
        <v>"atk":300,"hp":5000,"dpspro":0</v>
      </c>
      <c r="L5012" s="20" t="str">
        <f>IF(B5012&gt;=50,VLOOKUP(A5012,英雄数据表!A:L,11,FALSE),IF(B5012&gt;=25,VLOOKUP(A5012,英雄数据表!A:L,7,0),""))</f>
        <v/>
      </c>
      <c r="M5012" s="20" t="str">
        <f>IFERROR(VLOOKUP(B5012,属性中转表!$K$2:$O$21,5,FALSE),"")</f>
        <v/>
      </c>
      <c r="N5012" s="20" t="str">
        <f>IF(B5012=25,VLOOKUP(A5012,英雄数据表!A:L,8,FALSE),IF(B5012=50,VLOOKUP(A5012,英雄数据表!A:L,12,0),""))</f>
        <v/>
      </c>
    </row>
    <row r="5013" spans="1:14" x14ac:dyDescent="0.3">
      <c r="A5013" s="20">
        <v>41056</v>
      </c>
      <c r="B5013" s="21">
        <f t="shared" si="323"/>
        <v>12</v>
      </c>
      <c r="C5013" s="21">
        <v>5</v>
      </c>
      <c r="D5013" s="21">
        <f>VLOOKUP(A5013,英雄数据表!A:D,4,0)</f>
        <v>4</v>
      </c>
      <c r="E5013" s="20" t="str">
        <f>VLOOKUP(A5013,英雄数据表!A:C,3,0)</f>
        <v>烈焰守护</v>
      </c>
      <c r="F5013" s="20">
        <f t="shared" si="324"/>
        <v>41056</v>
      </c>
      <c r="G5013" s="20">
        <f t="shared" si="325"/>
        <v>41056</v>
      </c>
      <c r="H5013" s="21" t="str">
        <f>VLOOKUP(B5013,属性中转表!A:F,6,FALSE)</f>
        <v>"hp":27000,"atk":750</v>
      </c>
      <c r="I5013" s="20" t="str">
        <f>IF(VLOOKUP(B5013,属性中转表!A:G,7,FALSE)=0,"",VLOOKUP(VLOOKUP(B5013,属性中转表!A:G,7,FALSE),属性中转表!$K$2:$P$21,6,0))&amp;IF(VLOOKUP(B5013,属性中转表!A:G,7,FALSE)&gt;=50,VLOOKUP(A5013,英雄数据表!A:K,9,0),IF(VLOOKUP(B5013,属性中转表!A:G,7,FALSE)&gt;=25,VLOOKUP(A5013,英雄数据表!A:K,5,0),""))</f>
        <v>"atk":300,"hp":5000</v>
      </c>
      <c r="J5013" s="20" t="str">
        <f>IF(I5013="","",属性中转表!$I$1&amp;(IF(VLOOKUP(B5013,属性中转表!A:G,7,FALSE)=0,0,VLOOKUP(VLOOKUP(B5013,属性中转表!A:G,7,FALSE),属性中转表!$K$2:$P$21,4,0)))+IFERROR(VLOOKUP(A5013,英雄数据表!A:K,IF(武魂!B5013&gt;=50,10,IF(武魂!B5013&gt;=25,6)),0),0))</f>
        <v>,"dpspro":0</v>
      </c>
      <c r="K5013" s="32" t="str">
        <f t="shared" si="326"/>
        <v>"atk":300,"hp":5000,"dpspro":0</v>
      </c>
      <c r="L5013" s="20" t="str">
        <f>IF(B5013&gt;=50,VLOOKUP(A5013,英雄数据表!A:L,11,FALSE),IF(B5013&gt;=25,VLOOKUP(A5013,英雄数据表!A:L,7,0),""))</f>
        <v/>
      </c>
      <c r="M5013" s="20" t="str">
        <f>IFERROR(VLOOKUP(B5013,属性中转表!$K$2:$O$21,5,FALSE),"")</f>
        <v/>
      </c>
      <c r="N5013" s="20" t="str">
        <f>IF(B5013=25,VLOOKUP(A5013,英雄数据表!A:L,8,FALSE),IF(B5013=50,VLOOKUP(A5013,英雄数据表!A:L,12,0),""))</f>
        <v/>
      </c>
    </row>
    <row r="5014" spans="1:14" x14ac:dyDescent="0.3">
      <c r="A5014" s="20">
        <v>41056</v>
      </c>
      <c r="B5014" s="21">
        <f t="shared" si="323"/>
        <v>13</v>
      </c>
      <c r="C5014" s="21">
        <v>5</v>
      </c>
      <c r="D5014" s="21">
        <f>VLOOKUP(A5014,英雄数据表!A:D,4,0)</f>
        <v>4</v>
      </c>
      <c r="E5014" s="20" t="str">
        <f>VLOOKUP(A5014,英雄数据表!A:C,3,0)</f>
        <v>烈焰守护</v>
      </c>
      <c r="F5014" s="20">
        <f t="shared" si="324"/>
        <v>41056</v>
      </c>
      <c r="G5014" s="20">
        <f t="shared" si="325"/>
        <v>41056</v>
      </c>
      <c r="H5014" s="21" t="str">
        <f>VLOOKUP(B5014,属性中转表!A:F,6,FALSE)</f>
        <v>"hp":29700,"atk":825</v>
      </c>
      <c r="I5014" s="20" t="str">
        <f>IF(VLOOKUP(B5014,属性中转表!A:G,7,FALSE)=0,"",VLOOKUP(VLOOKUP(B5014,属性中转表!A:G,7,FALSE),属性中转表!$K$2:$P$21,6,0))&amp;IF(VLOOKUP(B5014,属性中转表!A:G,7,FALSE)&gt;=50,VLOOKUP(A5014,英雄数据表!A:K,9,0),IF(VLOOKUP(B5014,属性中转表!A:G,7,FALSE)&gt;=25,VLOOKUP(A5014,英雄数据表!A:K,5,0),""))</f>
        <v>"atk":300,"hp":5000</v>
      </c>
      <c r="J5014" s="20" t="str">
        <f>IF(I5014="","",属性中转表!$I$1&amp;(IF(VLOOKUP(B5014,属性中转表!A:G,7,FALSE)=0,0,VLOOKUP(VLOOKUP(B5014,属性中转表!A:G,7,FALSE),属性中转表!$K$2:$P$21,4,0)))+IFERROR(VLOOKUP(A5014,英雄数据表!A:K,IF(武魂!B5014&gt;=50,10,IF(武魂!B5014&gt;=25,6)),0),0))</f>
        <v>,"dpspro":0</v>
      </c>
      <c r="K5014" s="32" t="str">
        <f t="shared" si="326"/>
        <v>"atk":300,"hp":5000,"dpspro":0</v>
      </c>
      <c r="L5014" s="20" t="str">
        <f>IF(B5014&gt;=50,VLOOKUP(A5014,英雄数据表!A:L,11,FALSE),IF(B5014&gt;=25,VLOOKUP(A5014,英雄数据表!A:L,7,0),""))</f>
        <v/>
      </c>
      <c r="M5014" s="20" t="str">
        <f>IFERROR(VLOOKUP(B5014,属性中转表!$K$2:$O$21,5,FALSE),"")</f>
        <v/>
      </c>
      <c r="N5014" s="20" t="str">
        <f>IF(B5014=25,VLOOKUP(A5014,英雄数据表!A:L,8,FALSE),IF(B5014=50,VLOOKUP(A5014,英雄数据表!A:L,12,0),""))</f>
        <v/>
      </c>
    </row>
    <row r="5015" spans="1:14" x14ac:dyDescent="0.3">
      <c r="A5015" s="20">
        <v>41056</v>
      </c>
      <c r="B5015" s="21">
        <f t="shared" si="323"/>
        <v>14</v>
      </c>
      <c r="C5015" s="21">
        <v>5</v>
      </c>
      <c r="D5015" s="21">
        <f>VLOOKUP(A5015,英雄数据表!A:D,4,0)</f>
        <v>4</v>
      </c>
      <c r="E5015" s="20" t="str">
        <f>VLOOKUP(A5015,英雄数据表!A:C,3,0)</f>
        <v>烈焰守护</v>
      </c>
      <c r="F5015" s="20">
        <f t="shared" si="324"/>
        <v>41056</v>
      </c>
      <c r="G5015" s="20">
        <f t="shared" si="325"/>
        <v>41056</v>
      </c>
      <c r="H5015" s="21" t="str">
        <f>VLOOKUP(B5015,属性中转表!A:F,6,FALSE)</f>
        <v>"hp":32400,"atk":900</v>
      </c>
      <c r="I5015" s="20" t="str">
        <f>IF(VLOOKUP(B5015,属性中转表!A:G,7,FALSE)=0,"",VLOOKUP(VLOOKUP(B5015,属性中转表!A:G,7,FALSE),属性中转表!$K$2:$P$21,6,0))&amp;IF(VLOOKUP(B5015,属性中转表!A:G,7,FALSE)&gt;=50,VLOOKUP(A5015,英雄数据表!A:K,9,0),IF(VLOOKUP(B5015,属性中转表!A:G,7,FALSE)&gt;=25,VLOOKUP(A5015,英雄数据表!A:K,5,0),""))</f>
        <v>"atk":300,"hp":5000</v>
      </c>
      <c r="J5015" s="20" t="str">
        <f>IF(I5015="","",属性中转表!$I$1&amp;(IF(VLOOKUP(B5015,属性中转表!A:G,7,FALSE)=0,0,VLOOKUP(VLOOKUP(B5015,属性中转表!A:G,7,FALSE),属性中转表!$K$2:$P$21,4,0)))+IFERROR(VLOOKUP(A5015,英雄数据表!A:K,IF(武魂!B5015&gt;=50,10,IF(武魂!B5015&gt;=25,6)),0),0))</f>
        <v>,"dpspro":0</v>
      </c>
      <c r="K5015" s="32" t="str">
        <f t="shared" si="326"/>
        <v>"atk":300,"hp":5000,"dpspro":0</v>
      </c>
      <c r="L5015" s="20" t="str">
        <f>IF(B5015&gt;=50,VLOOKUP(A5015,英雄数据表!A:L,11,FALSE),IF(B5015&gt;=25,VLOOKUP(A5015,英雄数据表!A:L,7,0),""))</f>
        <v/>
      </c>
      <c r="M5015" s="20" t="str">
        <f>IFERROR(VLOOKUP(B5015,属性中转表!$K$2:$O$21,5,FALSE),"")</f>
        <v/>
      </c>
      <c r="N5015" s="20" t="str">
        <f>IF(B5015=25,VLOOKUP(A5015,英雄数据表!A:L,8,FALSE),IF(B5015=50,VLOOKUP(A5015,英雄数据表!A:L,12,0),""))</f>
        <v/>
      </c>
    </row>
    <row r="5016" spans="1:14" x14ac:dyDescent="0.3">
      <c r="A5016" s="20">
        <v>41056</v>
      </c>
      <c r="B5016" s="21">
        <f t="shared" si="323"/>
        <v>15</v>
      </c>
      <c r="C5016" s="21">
        <v>5</v>
      </c>
      <c r="D5016" s="21">
        <f>VLOOKUP(A5016,英雄数据表!A:D,4,0)</f>
        <v>4</v>
      </c>
      <c r="E5016" s="20" t="str">
        <f>VLOOKUP(A5016,英雄数据表!A:C,3,0)</f>
        <v>烈焰守护</v>
      </c>
      <c r="F5016" s="20">
        <f t="shared" si="324"/>
        <v>41056</v>
      </c>
      <c r="G5016" s="20">
        <f t="shared" si="325"/>
        <v>41056</v>
      </c>
      <c r="H5016" s="21" t="str">
        <f>VLOOKUP(B5016,属性中转表!A:F,6,FALSE)</f>
        <v>"hp":35100,"atk":975</v>
      </c>
      <c r="I5016" s="20" t="str">
        <f>IF(VLOOKUP(B5016,属性中转表!A:G,7,FALSE)=0,"",VLOOKUP(VLOOKUP(B5016,属性中转表!A:G,7,FALSE),属性中转表!$K$2:$P$21,6,0))&amp;IF(VLOOKUP(B5016,属性中转表!A:G,7,FALSE)&gt;=50,VLOOKUP(A5016,英雄数据表!A:K,9,0),IF(VLOOKUP(B5016,属性中转表!A:G,7,FALSE)&gt;=25,VLOOKUP(A5016,英雄数据表!A:K,5,0),""))</f>
        <v>"atk":300,"hp":5000,"undpspro":50</v>
      </c>
      <c r="J5016" s="20" t="str">
        <f>IF(I5016="","",属性中转表!$I$1&amp;(IF(VLOOKUP(B5016,属性中转表!A:G,7,FALSE)=0,0,VLOOKUP(VLOOKUP(B5016,属性中转表!A:G,7,FALSE),属性中转表!$K$2:$P$21,4,0)))+IFERROR(VLOOKUP(A5016,英雄数据表!A:K,IF(武魂!B5016&gt;=50,10,IF(武魂!B5016&gt;=25,6)),0),0))</f>
        <v>,"dpspro":0</v>
      </c>
      <c r="K5016" s="32" t="str">
        <f t="shared" si="326"/>
        <v>"atk":300,"hp":5000,"undpspro":50,"dpspro":0</v>
      </c>
      <c r="L5016" s="20" t="str">
        <f>IF(B5016&gt;=50,VLOOKUP(A5016,英雄数据表!A:L,11,FALSE),IF(B5016&gt;=25,VLOOKUP(A5016,英雄数据表!A:L,7,0),""))</f>
        <v/>
      </c>
      <c r="M5016" s="20" t="str">
        <f>IFERROR(VLOOKUP(B5016,属性中转表!$K$2:$O$21,5,FALSE),"")</f>
        <v>"undpspro":50</v>
      </c>
      <c r="N5016" s="20" t="str">
        <f>IF(B5016=25,VLOOKUP(A5016,英雄数据表!A:L,8,FALSE),IF(B5016=50,VLOOKUP(A5016,英雄数据表!A:L,12,0),""))</f>
        <v/>
      </c>
    </row>
    <row r="5017" spans="1:14" x14ac:dyDescent="0.3">
      <c r="A5017" s="20">
        <v>41056</v>
      </c>
      <c r="B5017" s="21">
        <f t="shared" si="323"/>
        <v>16</v>
      </c>
      <c r="C5017" s="21">
        <v>5</v>
      </c>
      <c r="D5017" s="21">
        <f>VLOOKUP(A5017,英雄数据表!A:D,4,0)</f>
        <v>4</v>
      </c>
      <c r="E5017" s="20" t="str">
        <f>VLOOKUP(A5017,英雄数据表!A:C,3,0)</f>
        <v>烈焰守护</v>
      </c>
      <c r="F5017" s="20">
        <f t="shared" si="324"/>
        <v>41056</v>
      </c>
      <c r="G5017" s="20">
        <f t="shared" si="325"/>
        <v>41056</v>
      </c>
      <c r="H5017" s="21" t="str">
        <f>VLOOKUP(B5017,属性中转表!A:F,6,FALSE)</f>
        <v>"hp":37800,"atk":1050</v>
      </c>
      <c r="I5017" s="20" t="str">
        <f>IF(VLOOKUP(B5017,属性中转表!A:G,7,FALSE)=0,"",VLOOKUP(VLOOKUP(B5017,属性中转表!A:G,7,FALSE),属性中转表!$K$2:$P$21,6,0))&amp;IF(VLOOKUP(B5017,属性中转表!A:G,7,FALSE)&gt;=50,VLOOKUP(A5017,英雄数据表!A:K,9,0),IF(VLOOKUP(B5017,属性中转表!A:G,7,FALSE)&gt;=25,VLOOKUP(A5017,英雄数据表!A:K,5,0),""))</f>
        <v>"atk":300,"hp":5000,"undpspro":50</v>
      </c>
      <c r="J5017" s="20" t="str">
        <f>IF(I5017="","",属性中转表!$I$1&amp;(IF(VLOOKUP(B5017,属性中转表!A:G,7,FALSE)=0,0,VLOOKUP(VLOOKUP(B5017,属性中转表!A:G,7,FALSE),属性中转表!$K$2:$P$21,4,0)))+IFERROR(VLOOKUP(A5017,英雄数据表!A:K,IF(武魂!B5017&gt;=50,10,IF(武魂!B5017&gt;=25,6)),0),0))</f>
        <v>,"dpspro":0</v>
      </c>
      <c r="K5017" s="32" t="str">
        <f t="shared" si="326"/>
        <v>"atk":300,"hp":5000,"undpspro":50,"dpspro":0</v>
      </c>
      <c r="L5017" s="20" t="str">
        <f>IF(B5017&gt;=50,VLOOKUP(A5017,英雄数据表!A:L,11,FALSE),IF(B5017&gt;=25,VLOOKUP(A5017,英雄数据表!A:L,7,0),""))</f>
        <v/>
      </c>
      <c r="M5017" s="20" t="str">
        <f>IFERROR(VLOOKUP(B5017,属性中转表!$K$2:$O$21,5,FALSE),"")</f>
        <v/>
      </c>
      <c r="N5017" s="20" t="str">
        <f>IF(B5017=25,VLOOKUP(A5017,英雄数据表!A:L,8,FALSE),IF(B5017=50,VLOOKUP(A5017,英雄数据表!A:L,12,0),""))</f>
        <v/>
      </c>
    </row>
    <row r="5018" spans="1:14" x14ac:dyDescent="0.3">
      <c r="A5018" s="20">
        <v>41056</v>
      </c>
      <c r="B5018" s="21">
        <f t="shared" si="323"/>
        <v>17</v>
      </c>
      <c r="C5018" s="21">
        <v>5</v>
      </c>
      <c r="D5018" s="21">
        <f>VLOOKUP(A5018,英雄数据表!A:D,4,0)</f>
        <v>4</v>
      </c>
      <c r="E5018" s="20" t="str">
        <f>VLOOKUP(A5018,英雄数据表!A:C,3,0)</f>
        <v>烈焰守护</v>
      </c>
      <c r="F5018" s="20">
        <f t="shared" si="324"/>
        <v>41056</v>
      </c>
      <c r="G5018" s="20">
        <f t="shared" si="325"/>
        <v>41056</v>
      </c>
      <c r="H5018" s="21" t="str">
        <f>VLOOKUP(B5018,属性中转表!A:F,6,FALSE)</f>
        <v>"hp":40500,"atk":1125</v>
      </c>
      <c r="I5018" s="20" t="str">
        <f>IF(VLOOKUP(B5018,属性中转表!A:G,7,FALSE)=0,"",VLOOKUP(VLOOKUP(B5018,属性中转表!A:G,7,FALSE),属性中转表!$K$2:$P$21,6,0))&amp;IF(VLOOKUP(B5018,属性中转表!A:G,7,FALSE)&gt;=50,VLOOKUP(A5018,英雄数据表!A:K,9,0),IF(VLOOKUP(B5018,属性中转表!A:G,7,FALSE)&gt;=25,VLOOKUP(A5018,英雄数据表!A:K,5,0),""))</f>
        <v>"atk":300,"hp":5000,"undpspro":50</v>
      </c>
      <c r="J5018" s="20" t="str">
        <f>IF(I5018="","",属性中转表!$I$1&amp;(IF(VLOOKUP(B5018,属性中转表!A:G,7,FALSE)=0,0,VLOOKUP(VLOOKUP(B5018,属性中转表!A:G,7,FALSE),属性中转表!$K$2:$P$21,4,0)))+IFERROR(VLOOKUP(A5018,英雄数据表!A:K,IF(武魂!B5018&gt;=50,10,IF(武魂!B5018&gt;=25,6)),0),0))</f>
        <v>,"dpspro":0</v>
      </c>
      <c r="K5018" s="32" t="str">
        <f t="shared" si="326"/>
        <v>"atk":300,"hp":5000,"undpspro":50,"dpspro":0</v>
      </c>
      <c r="L5018" s="20" t="str">
        <f>IF(B5018&gt;=50,VLOOKUP(A5018,英雄数据表!A:L,11,FALSE),IF(B5018&gt;=25,VLOOKUP(A5018,英雄数据表!A:L,7,0),""))</f>
        <v/>
      </c>
      <c r="M5018" s="20" t="str">
        <f>IFERROR(VLOOKUP(B5018,属性中转表!$K$2:$O$21,5,FALSE),"")</f>
        <v/>
      </c>
      <c r="N5018" s="20" t="str">
        <f>IF(B5018=25,VLOOKUP(A5018,英雄数据表!A:L,8,FALSE),IF(B5018=50,VLOOKUP(A5018,英雄数据表!A:L,12,0),""))</f>
        <v/>
      </c>
    </row>
    <row r="5019" spans="1:14" x14ac:dyDescent="0.3">
      <c r="A5019" s="20">
        <v>41056</v>
      </c>
      <c r="B5019" s="21">
        <f t="shared" si="323"/>
        <v>18</v>
      </c>
      <c r="C5019" s="21">
        <v>5</v>
      </c>
      <c r="D5019" s="21">
        <f>VLOOKUP(A5019,英雄数据表!A:D,4,0)</f>
        <v>4</v>
      </c>
      <c r="E5019" s="20" t="str">
        <f>VLOOKUP(A5019,英雄数据表!A:C,3,0)</f>
        <v>烈焰守护</v>
      </c>
      <c r="F5019" s="20">
        <f t="shared" si="324"/>
        <v>41056</v>
      </c>
      <c r="G5019" s="20">
        <f t="shared" si="325"/>
        <v>41056</v>
      </c>
      <c r="H5019" s="21" t="str">
        <f>VLOOKUP(B5019,属性中转表!A:F,6,FALSE)</f>
        <v>"hp":43200,"atk":1200</v>
      </c>
      <c r="I5019" s="20" t="str">
        <f>IF(VLOOKUP(B5019,属性中转表!A:G,7,FALSE)=0,"",VLOOKUP(VLOOKUP(B5019,属性中转表!A:G,7,FALSE),属性中转表!$K$2:$P$21,6,0))&amp;IF(VLOOKUP(B5019,属性中转表!A:G,7,FALSE)&gt;=50,VLOOKUP(A5019,英雄数据表!A:K,9,0),IF(VLOOKUP(B5019,属性中转表!A:G,7,FALSE)&gt;=25,VLOOKUP(A5019,英雄数据表!A:K,5,0),""))</f>
        <v>"atk":300,"hp":5000,"undpspro":50</v>
      </c>
      <c r="J5019" s="20" t="str">
        <f>IF(I5019="","",属性中转表!$I$1&amp;(IF(VLOOKUP(B5019,属性中转表!A:G,7,FALSE)=0,0,VLOOKUP(VLOOKUP(B5019,属性中转表!A:G,7,FALSE),属性中转表!$K$2:$P$21,4,0)))+IFERROR(VLOOKUP(A5019,英雄数据表!A:K,IF(武魂!B5019&gt;=50,10,IF(武魂!B5019&gt;=25,6)),0),0))</f>
        <v>,"dpspro":0</v>
      </c>
      <c r="K5019" s="32" t="str">
        <f t="shared" si="326"/>
        <v>"atk":300,"hp":5000,"undpspro":50,"dpspro":0</v>
      </c>
      <c r="L5019" s="20" t="str">
        <f>IF(B5019&gt;=50,VLOOKUP(A5019,英雄数据表!A:L,11,FALSE),IF(B5019&gt;=25,VLOOKUP(A5019,英雄数据表!A:L,7,0),""))</f>
        <v/>
      </c>
      <c r="M5019" s="20" t="str">
        <f>IFERROR(VLOOKUP(B5019,属性中转表!$K$2:$O$21,5,FALSE),"")</f>
        <v/>
      </c>
      <c r="N5019" s="20" t="str">
        <f>IF(B5019=25,VLOOKUP(A5019,英雄数据表!A:L,8,FALSE),IF(B5019=50,VLOOKUP(A5019,英雄数据表!A:L,12,0),""))</f>
        <v/>
      </c>
    </row>
    <row r="5020" spans="1:14" x14ac:dyDescent="0.3">
      <c r="A5020" s="20">
        <v>41056</v>
      </c>
      <c r="B5020" s="21">
        <f t="shared" si="323"/>
        <v>19</v>
      </c>
      <c r="C5020" s="21">
        <v>5</v>
      </c>
      <c r="D5020" s="21">
        <f>VLOOKUP(A5020,英雄数据表!A:D,4,0)</f>
        <v>4</v>
      </c>
      <c r="E5020" s="20" t="str">
        <f>VLOOKUP(A5020,英雄数据表!A:C,3,0)</f>
        <v>烈焰守护</v>
      </c>
      <c r="F5020" s="20">
        <f t="shared" si="324"/>
        <v>41056</v>
      </c>
      <c r="G5020" s="20">
        <f t="shared" si="325"/>
        <v>41056</v>
      </c>
      <c r="H5020" s="21" t="str">
        <f>VLOOKUP(B5020,属性中转表!A:F,6,FALSE)</f>
        <v>"hp":45900,"atk":1275</v>
      </c>
      <c r="I5020" s="20" t="str">
        <f>IF(VLOOKUP(B5020,属性中转表!A:G,7,FALSE)=0,"",VLOOKUP(VLOOKUP(B5020,属性中转表!A:G,7,FALSE),属性中转表!$K$2:$P$21,6,0))&amp;IF(VLOOKUP(B5020,属性中转表!A:G,7,FALSE)&gt;=50,VLOOKUP(A5020,英雄数据表!A:K,9,0),IF(VLOOKUP(B5020,属性中转表!A:G,7,FALSE)&gt;=25,VLOOKUP(A5020,英雄数据表!A:K,5,0),""))</f>
        <v>"atk":300,"hp":5000,"undpspro":50</v>
      </c>
      <c r="J5020" s="20" t="str">
        <f>IF(I5020="","",属性中转表!$I$1&amp;(IF(VLOOKUP(B5020,属性中转表!A:G,7,FALSE)=0,0,VLOOKUP(VLOOKUP(B5020,属性中转表!A:G,7,FALSE),属性中转表!$K$2:$P$21,4,0)))+IFERROR(VLOOKUP(A5020,英雄数据表!A:K,IF(武魂!B5020&gt;=50,10,IF(武魂!B5020&gt;=25,6)),0),0))</f>
        <v>,"dpspro":0</v>
      </c>
      <c r="K5020" s="32" t="str">
        <f t="shared" si="326"/>
        <v>"atk":300,"hp":5000,"undpspro":50,"dpspro":0</v>
      </c>
      <c r="L5020" s="20" t="str">
        <f>IF(B5020&gt;=50,VLOOKUP(A5020,英雄数据表!A:L,11,FALSE),IF(B5020&gt;=25,VLOOKUP(A5020,英雄数据表!A:L,7,0),""))</f>
        <v/>
      </c>
      <c r="M5020" s="20" t="str">
        <f>IFERROR(VLOOKUP(B5020,属性中转表!$K$2:$O$21,5,FALSE),"")</f>
        <v/>
      </c>
      <c r="N5020" s="20" t="str">
        <f>IF(B5020=25,VLOOKUP(A5020,英雄数据表!A:L,8,FALSE),IF(B5020=50,VLOOKUP(A5020,英雄数据表!A:L,12,0),""))</f>
        <v/>
      </c>
    </row>
    <row r="5021" spans="1:14" x14ac:dyDescent="0.3">
      <c r="A5021" s="20">
        <v>41056</v>
      </c>
      <c r="B5021" s="21">
        <f t="shared" si="323"/>
        <v>20</v>
      </c>
      <c r="C5021" s="21">
        <v>5</v>
      </c>
      <c r="D5021" s="21">
        <f>VLOOKUP(A5021,英雄数据表!A:D,4,0)</f>
        <v>4</v>
      </c>
      <c r="E5021" s="20" t="str">
        <f>VLOOKUP(A5021,英雄数据表!A:C,3,0)</f>
        <v>烈焰守护</v>
      </c>
      <c r="F5021" s="20">
        <f t="shared" si="324"/>
        <v>41056</v>
      </c>
      <c r="G5021" s="20">
        <f t="shared" si="325"/>
        <v>41056</v>
      </c>
      <c r="H5021" s="21" t="str">
        <f>VLOOKUP(B5021,属性中转表!A:F,6,FALSE)</f>
        <v>"hp":48600,"atk":1350</v>
      </c>
      <c r="I5021" s="20" t="str">
        <f>IF(VLOOKUP(B5021,属性中转表!A:G,7,FALSE)=0,"",VLOOKUP(VLOOKUP(B5021,属性中转表!A:G,7,FALSE),属性中转表!$K$2:$P$21,6,0))&amp;IF(VLOOKUP(B5021,属性中转表!A:G,7,FALSE)&gt;=50,VLOOKUP(A5021,英雄数据表!A:K,9,0),IF(VLOOKUP(B5021,属性中转表!A:G,7,FALSE)&gt;=25,VLOOKUP(A5021,英雄数据表!A:K,5,0),""))</f>
        <v>"atk":300,"hp":5000,"undpspro":50</v>
      </c>
      <c r="J5021" s="20" t="str">
        <f>IF(I5021="","",属性中转表!$I$1&amp;(IF(VLOOKUP(B5021,属性中转表!A:G,7,FALSE)=0,0,VLOOKUP(VLOOKUP(B5021,属性中转表!A:G,7,FALSE),属性中转表!$K$2:$P$21,4,0)))+IFERROR(VLOOKUP(A5021,英雄数据表!A:K,IF(武魂!B5021&gt;=50,10,IF(武魂!B5021&gt;=25,6)),0),0))</f>
        <v>,"dpspro":50</v>
      </c>
      <c r="K5021" s="32" t="str">
        <f t="shared" si="326"/>
        <v>"atk":300,"hp":5000,"undpspro":50,"dpspro":50</v>
      </c>
      <c r="L5021" s="20" t="str">
        <f>IF(B5021&gt;=50,VLOOKUP(A5021,英雄数据表!A:L,11,FALSE),IF(B5021&gt;=25,VLOOKUP(A5021,英雄数据表!A:L,7,0),""))</f>
        <v/>
      </c>
      <c r="M5021" s="20" t="str">
        <f>IFERROR(VLOOKUP(B5021,属性中转表!$K$2:$O$21,5,FALSE),"")</f>
        <v>"dpspro":50</v>
      </c>
      <c r="N5021" s="20" t="str">
        <f>IF(B5021=25,VLOOKUP(A5021,英雄数据表!A:L,8,FALSE),IF(B5021=50,VLOOKUP(A5021,英雄数据表!A:L,12,0),""))</f>
        <v/>
      </c>
    </row>
    <row r="5022" spans="1:14" x14ac:dyDescent="0.3">
      <c r="A5022" s="20">
        <v>41056</v>
      </c>
      <c r="B5022" s="21">
        <f t="shared" si="323"/>
        <v>21</v>
      </c>
      <c r="C5022" s="21">
        <v>5</v>
      </c>
      <c r="D5022" s="21">
        <f>VLOOKUP(A5022,英雄数据表!A:D,4,0)</f>
        <v>4</v>
      </c>
      <c r="E5022" s="20" t="str">
        <f>VLOOKUP(A5022,英雄数据表!A:C,3,0)</f>
        <v>烈焰守护</v>
      </c>
      <c r="F5022" s="20">
        <f t="shared" si="324"/>
        <v>41056</v>
      </c>
      <c r="G5022" s="20">
        <f t="shared" si="325"/>
        <v>41056</v>
      </c>
      <c r="H5022" s="21" t="str">
        <f>VLOOKUP(B5022,属性中转表!A:F,6,FALSE)</f>
        <v>"hp":52200,"atk":1450</v>
      </c>
      <c r="I5022" s="20" t="str">
        <f>IF(VLOOKUP(B5022,属性中转表!A:G,7,FALSE)=0,"",VLOOKUP(VLOOKUP(B5022,属性中转表!A:G,7,FALSE),属性中转表!$K$2:$P$21,6,0))&amp;IF(VLOOKUP(B5022,属性中转表!A:G,7,FALSE)&gt;=50,VLOOKUP(A5022,英雄数据表!A:K,9,0),IF(VLOOKUP(B5022,属性中转表!A:G,7,FALSE)&gt;=25,VLOOKUP(A5022,英雄数据表!A:K,5,0),""))</f>
        <v>"atk":300,"hp":5000,"undpspro":50</v>
      </c>
      <c r="J5022" s="20" t="str">
        <f>IF(I5022="","",属性中转表!$I$1&amp;(IF(VLOOKUP(B5022,属性中转表!A:G,7,FALSE)=0,0,VLOOKUP(VLOOKUP(B5022,属性中转表!A:G,7,FALSE),属性中转表!$K$2:$P$21,4,0)))+IFERROR(VLOOKUP(A5022,英雄数据表!A:K,IF(武魂!B5022&gt;=50,10,IF(武魂!B5022&gt;=25,6)),0),0))</f>
        <v>,"dpspro":50</v>
      </c>
      <c r="K5022" s="32" t="str">
        <f t="shared" si="326"/>
        <v>"atk":300,"hp":5000,"undpspro":50,"dpspro":50</v>
      </c>
      <c r="L5022" s="20" t="str">
        <f>IF(B5022&gt;=50,VLOOKUP(A5022,英雄数据表!A:L,11,FALSE),IF(B5022&gt;=25,VLOOKUP(A5022,英雄数据表!A:L,7,0),""))</f>
        <v/>
      </c>
      <c r="M5022" s="20" t="str">
        <f>IFERROR(VLOOKUP(B5022,属性中转表!$K$2:$O$21,5,FALSE),"")</f>
        <v/>
      </c>
      <c r="N5022" s="20" t="str">
        <f>IF(B5022=25,VLOOKUP(A5022,英雄数据表!A:L,8,FALSE),IF(B5022=50,VLOOKUP(A5022,英雄数据表!A:L,12,0),""))</f>
        <v/>
      </c>
    </row>
    <row r="5023" spans="1:14" x14ac:dyDescent="0.3">
      <c r="A5023" s="20">
        <v>41056</v>
      </c>
      <c r="B5023" s="21">
        <f t="shared" si="323"/>
        <v>22</v>
      </c>
      <c r="C5023" s="21">
        <v>5</v>
      </c>
      <c r="D5023" s="21">
        <f>VLOOKUP(A5023,英雄数据表!A:D,4,0)</f>
        <v>4</v>
      </c>
      <c r="E5023" s="20" t="str">
        <f>VLOOKUP(A5023,英雄数据表!A:C,3,0)</f>
        <v>烈焰守护</v>
      </c>
      <c r="F5023" s="20">
        <f t="shared" si="324"/>
        <v>41056</v>
      </c>
      <c r="G5023" s="20">
        <f t="shared" si="325"/>
        <v>41056</v>
      </c>
      <c r="H5023" s="21" t="str">
        <f>VLOOKUP(B5023,属性中转表!A:F,6,FALSE)</f>
        <v>"hp":55800,"atk":1550</v>
      </c>
      <c r="I5023" s="20" t="str">
        <f>IF(VLOOKUP(B5023,属性中转表!A:G,7,FALSE)=0,"",VLOOKUP(VLOOKUP(B5023,属性中转表!A:G,7,FALSE),属性中转表!$K$2:$P$21,6,0))&amp;IF(VLOOKUP(B5023,属性中转表!A:G,7,FALSE)&gt;=50,VLOOKUP(A5023,英雄数据表!A:K,9,0),IF(VLOOKUP(B5023,属性中转表!A:G,7,FALSE)&gt;=25,VLOOKUP(A5023,英雄数据表!A:K,5,0),""))</f>
        <v>"atk":300,"hp":5000,"undpspro":50</v>
      </c>
      <c r="J5023" s="20" t="str">
        <f>IF(I5023="","",属性中转表!$I$1&amp;(IF(VLOOKUP(B5023,属性中转表!A:G,7,FALSE)=0,0,VLOOKUP(VLOOKUP(B5023,属性中转表!A:G,7,FALSE),属性中转表!$K$2:$P$21,4,0)))+IFERROR(VLOOKUP(A5023,英雄数据表!A:K,IF(武魂!B5023&gt;=50,10,IF(武魂!B5023&gt;=25,6)),0),0))</f>
        <v>,"dpspro":50</v>
      </c>
      <c r="K5023" s="32" t="str">
        <f t="shared" si="326"/>
        <v>"atk":300,"hp":5000,"undpspro":50,"dpspro":50</v>
      </c>
      <c r="L5023" s="20" t="str">
        <f>IF(B5023&gt;=50,VLOOKUP(A5023,英雄数据表!A:L,11,FALSE),IF(B5023&gt;=25,VLOOKUP(A5023,英雄数据表!A:L,7,0),""))</f>
        <v/>
      </c>
      <c r="M5023" s="20" t="str">
        <f>IFERROR(VLOOKUP(B5023,属性中转表!$K$2:$O$21,5,FALSE),"")</f>
        <v/>
      </c>
      <c r="N5023" s="20" t="str">
        <f>IF(B5023=25,VLOOKUP(A5023,英雄数据表!A:L,8,FALSE),IF(B5023=50,VLOOKUP(A5023,英雄数据表!A:L,12,0),""))</f>
        <v/>
      </c>
    </row>
    <row r="5024" spans="1:14" x14ac:dyDescent="0.3">
      <c r="A5024" s="20">
        <v>41056</v>
      </c>
      <c r="B5024" s="21">
        <f t="shared" si="323"/>
        <v>23</v>
      </c>
      <c r="C5024" s="21">
        <v>5</v>
      </c>
      <c r="D5024" s="21">
        <f>VLOOKUP(A5024,英雄数据表!A:D,4,0)</f>
        <v>4</v>
      </c>
      <c r="E5024" s="20" t="str">
        <f>VLOOKUP(A5024,英雄数据表!A:C,3,0)</f>
        <v>烈焰守护</v>
      </c>
      <c r="F5024" s="20">
        <f t="shared" si="324"/>
        <v>41056</v>
      </c>
      <c r="G5024" s="20">
        <f t="shared" si="325"/>
        <v>41056</v>
      </c>
      <c r="H5024" s="21" t="str">
        <f>VLOOKUP(B5024,属性中转表!A:F,6,FALSE)</f>
        <v>"hp":59400,"atk":1650</v>
      </c>
      <c r="I5024" s="20" t="str">
        <f>IF(VLOOKUP(B5024,属性中转表!A:G,7,FALSE)=0,"",VLOOKUP(VLOOKUP(B5024,属性中转表!A:G,7,FALSE),属性中转表!$K$2:$P$21,6,0))&amp;IF(VLOOKUP(B5024,属性中转表!A:G,7,FALSE)&gt;=50,VLOOKUP(A5024,英雄数据表!A:K,9,0),IF(VLOOKUP(B5024,属性中转表!A:G,7,FALSE)&gt;=25,VLOOKUP(A5024,英雄数据表!A:K,5,0),""))</f>
        <v>"atk":300,"hp":5000,"undpspro":50</v>
      </c>
      <c r="J5024" s="20" t="str">
        <f>IF(I5024="","",属性中转表!$I$1&amp;(IF(VLOOKUP(B5024,属性中转表!A:G,7,FALSE)=0,0,VLOOKUP(VLOOKUP(B5024,属性中转表!A:G,7,FALSE),属性中转表!$K$2:$P$21,4,0)))+IFERROR(VLOOKUP(A5024,英雄数据表!A:K,IF(武魂!B5024&gt;=50,10,IF(武魂!B5024&gt;=25,6)),0),0))</f>
        <v>,"dpspro":50</v>
      </c>
      <c r="K5024" s="32" t="str">
        <f t="shared" si="326"/>
        <v>"atk":300,"hp":5000,"undpspro":50,"dpspro":50</v>
      </c>
      <c r="L5024" s="20" t="str">
        <f>IF(B5024&gt;=50,VLOOKUP(A5024,英雄数据表!A:L,11,FALSE),IF(B5024&gt;=25,VLOOKUP(A5024,英雄数据表!A:L,7,0),""))</f>
        <v/>
      </c>
      <c r="M5024" s="20" t="str">
        <f>IFERROR(VLOOKUP(B5024,属性中转表!$K$2:$O$21,5,FALSE),"")</f>
        <v/>
      </c>
      <c r="N5024" s="20" t="str">
        <f>IF(B5024=25,VLOOKUP(A5024,英雄数据表!A:L,8,FALSE),IF(B5024=50,VLOOKUP(A5024,英雄数据表!A:L,12,0),""))</f>
        <v/>
      </c>
    </row>
    <row r="5025" spans="1:14" x14ac:dyDescent="0.3">
      <c r="A5025" s="20">
        <v>41056</v>
      </c>
      <c r="B5025" s="21">
        <f t="shared" si="323"/>
        <v>24</v>
      </c>
      <c r="C5025" s="21">
        <v>5</v>
      </c>
      <c r="D5025" s="21">
        <f>VLOOKUP(A5025,英雄数据表!A:D,4,0)</f>
        <v>4</v>
      </c>
      <c r="E5025" s="20" t="str">
        <f>VLOOKUP(A5025,英雄数据表!A:C,3,0)</f>
        <v>烈焰守护</v>
      </c>
      <c r="F5025" s="20">
        <f t="shared" si="324"/>
        <v>41056</v>
      </c>
      <c r="G5025" s="20">
        <f t="shared" si="325"/>
        <v>41056</v>
      </c>
      <c r="H5025" s="21" t="str">
        <f>VLOOKUP(B5025,属性中转表!A:F,6,FALSE)</f>
        <v>"hp":63000,"atk":1750</v>
      </c>
      <c r="I5025" s="20" t="str">
        <f>IF(VLOOKUP(B5025,属性中转表!A:G,7,FALSE)=0,"",VLOOKUP(VLOOKUP(B5025,属性中转表!A:G,7,FALSE),属性中转表!$K$2:$P$21,6,0))&amp;IF(VLOOKUP(B5025,属性中转表!A:G,7,FALSE)&gt;=50,VLOOKUP(A5025,英雄数据表!A:K,9,0),IF(VLOOKUP(B5025,属性中转表!A:G,7,FALSE)&gt;=25,VLOOKUP(A5025,英雄数据表!A:K,5,0),""))</f>
        <v>"atk":300,"hp":5000,"undpspro":50</v>
      </c>
      <c r="J5025" s="20" t="str">
        <f>IF(I5025="","",属性中转表!$I$1&amp;(IF(VLOOKUP(B5025,属性中转表!A:G,7,FALSE)=0,0,VLOOKUP(VLOOKUP(B5025,属性中转表!A:G,7,FALSE),属性中转表!$K$2:$P$21,4,0)))+IFERROR(VLOOKUP(A5025,英雄数据表!A:K,IF(武魂!B5025&gt;=50,10,IF(武魂!B5025&gt;=25,6)),0),0))</f>
        <v>,"dpspro":50</v>
      </c>
      <c r="K5025" s="32" t="str">
        <f t="shared" si="326"/>
        <v>"atk":300,"hp":5000,"undpspro":50,"dpspro":50</v>
      </c>
      <c r="L5025" s="20" t="str">
        <f>IF(B5025&gt;=50,VLOOKUP(A5025,英雄数据表!A:L,11,FALSE),IF(B5025&gt;=25,VLOOKUP(A5025,英雄数据表!A:L,7,0),""))</f>
        <v/>
      </c>
      <c r="M5025" s="20" t="str">
        <f>IFERROR(VLOOKUP(B5025,属性中转表!$K$2:$O$21,5,FALSE),"")</f>
        <v/>
      </c>
      <c r="N5025" s="20" t="str">
        <f>IF(B5025=25,VLOOKUP(A5025,英雄数据表!A:L,8,FALSE),IF(B5025=50,VLOOKUP(A5025,英雄数据表!A:L,12,0),""))</f>
        <v/>
      </c>
    </row>
    <row r="5026" spans="1:14" x14ac:dyDescent="0.3">
      <c r="A5026" s="20">
        <v>41056</v>
      </c>
      <c r="B5026" s="21">
        <f t="shared" si="323"/>
        <v>25</v>
      </c>
      <c r="C5026" s="21">
        <v>5</v>
      </c>
      <c r="D5026" s="21">
        <f>VLOOKUP(A5026,英雄数据表!A:D,4,0)</f>
        <v>4</v>
      </c>
      <c r="E5026" s="20" t="str">
        <f>VLOOKUP(A5026,英雄数据表!A:C,3,0)</f>
        <v>烈焰守护</v>
      </c>
      <c r="F5026" s="20">
        <f t="shared" si="324"/>
        <v>41056</v>
      </c>
      <c r="G5026" s="20">
        <f t="shared" si="325"/>
        <v>41056</v>
      </c>
      <c r="H5026" s="21" t="str">
        <f>VLOOKUP(B5026,属性中转表!A:F,6,FALSE)</f>
        <v>"hp":66600,"atk":1850</v>
      </c>
      <c r="I5026" s="20" t="str">
        <f>IF(VLOOKUP(B5026,属性中转表!A:G,7,FALSE)=0,"",VLOOKUP(VLOOKUP(B5026,属性中转表!A:G,7,FALSE),属性中转表!$K$2:$P$21,6,0))&amp;IF(VLOOKUP(B5026,属性中转表!A:G,7,FALSE)&gt;=50,VLOOKUP(A5026,英雄数据表!A:K,9,0),IF(VLOOKUP(B5026,属性中转表!A:G,7,FALSE)&gt;=25,VLOOKUP(A5026,英雄数据表!A:K,5,0),""))</f>
        <v>"atk":300,"hp":5000,"undpspro":50,"atkpro":60</v>
      </c>
      <c r="J5026" s="20" t="str">
        <f>IF(I5026="","",属性中转表!$I$1&amp;(IF(VLOOKUP(B5026,属性中转表!A:G,7,FALSE)=0,0,VLOOKUP(VLOOKUP(B5026,属性中转表!A:G,7,FALSE),属性中转表!$K$2:$P$21,4,0)))+IFERROR(VLOOKUP(A5026,英雄数据表!A:K,IF(武魂!B5026&gt;=50,10,IF(武魂!B5026&gt;=25,6)),0),0))</f>
        <v>,"dpspro":50</v>
      </c>
      <c r="K5026" s="32" t="str">
        <f t="shared" si="326"/>
        <v>"atk":300,"hp":5000,"undpspro":50,"atkpro":60,"dpspro":50</v>
      </c>
      <c r="L5026" s="20" t="str">
        <f>IF(B5026&gt;=50,VLOOKUP(A5026,英雄数据表!A:L,11,FALSE),IF(B5026&gt;=25,VLOOKUP(A5026,英雄数据表!A:L,7,0),""))</f>
        <v>"4105601004"</v>
      </c>
      <c r="M5026" s="20" t="str">
        <f>IFERROR(VLOOKUP(B5026,属性中转表!$K$2:$O$21,5,FALSE),"")</f>
        <v/>
      </c>
      <c r="N5026" s="20" t="str">
        <f>IF(B5026=25,VLOOKUP(A5026,英雄数据表!A:L,8,FALSE),IF(B5026=50,VLOOKUP(A5026,英雄数据表!A:L,12,0),""))</f>
        <v>攻击增加6%，生命低于50%时，将立刻恢复12%生命（每场战斗只会触发一次）</v>
      </c>
    </row>
    <row r="5027" spans="1:14" x14ac:dyDescent="0.3">
      <c r="A5027" s="20">
        <v>41056</v>
      </c>
      <c r="B5027" s="21">
        <f t="shared" si="323"/>
        <v>26</v>
      </c>
      <c r="C5027" s="21">
        <v>5</v>
      </c>
      <c r="D5027" s="21">
        <f>VLOOKUP(A5027,英雄数据表!A:D,4,0)</f>
        <v>4</v>
      </c>
      <c r="E5027" s="20" t="str">
        <f>VLOOKUP(A5027,英雄数据表!A:C,3,0)</f>
        <v>烈焰守护</v>
      </c>
      <c r="F5027" s="20">
        <f t="shared" si="324"/>
        <v>41056</v>
      </c>
      <c r="G5027" s="20">
        <f t="shared" si="325"/>
        <v>41056</v>
      </c>
      <c r="H5027" s="21" t="str">
        <f>VLOOKUP(B5027,属性中转表!A:F,6,FALSE)</f>
        <v>"hp":70200,"atk":1950</v>
      </c>
      <c r="I5027" s="20" t="str">
        <f>IF(VLOOKUP(B5027,属性中转表!A:G,7,FALSE)=0,"",VLOOKUP(VLOOKUP(B5027,属性中转表!A:G,7,FALSE),属性中转表!$K$2:$P$21,6,0))&amp;IF(VLOOKUP(B5027,属性中转表!A:G,7,FALSE)&gt;=50,VLOOKUP(A5027,英雄数据表!A:K,9,0),IF(VLOOKUP(B5027,属性中转表!A:G,7,FALSE)&gt;=25,VLOOKUP(A5027,英雄数据表!A:K,5,0),""))</f>
        <v>"atk":300,"hp":5000,"undpspro":50,"atkpro":60</v>
      </c>
      <c r="J5027" s="20" t="str">
        <f>IF(I5027="","",属性中转表!$I$1&amp;(IF(VLOOKUP(B5027,属性中转表!A:G,7,FALSE)=0,0,VLOOKUP(VLOOKUP(B5027,属性中转表!A:G,7,FALSE),属性中转表!$K$2:$P$21,4,0)))+IFERROR(VLOOKUP(A5027,英雄数据表!A:K,IF(武魂!B5027&gt;=50,10,IF(武魂!B5027&gt;=25,6)),0),0))</f>
        <v>,"dpspro":50</v>
      </c>
      <c r="K5027" s="32" t="str">
        <f t="shared" si="326"/>
        <v>"atk":300,"hp":5000,"undpspro":50,"atkpro":60,"dpspro":50</v>
      </c>
      <c r="L5027" s="20" t="str">
        <f>IF(B5027&gt;=50,VLOOKUP(A5027,英雄数据表!A:L,11,FALSE),IF(B5027&gt;=25,VLOOKUP(A5027,英雄数据表!A:L,7,0),""))</f>
        <v>"4105601004"</v>
      </c>
      <c r="M5027" s="20" t="str">
        <f>IFERROR(VLOOKUP(B5027,属性中转表!$K$2:$O$21,5,FALSE),"")</f>
        <v/>
      </c>
      <c r="N5027" s="20" t="str">
        <f>IF(B5027=25,VLOOKUP(A5027,英雄数据表!A:L,8,FALSE),IF(B5027=50,VLOOKUP(A5027,英雄数据表!A:L,12,0),""))</f>
        <v/>
      </c>
    </row>
    <row r="5028" spans="1:14" x14ac:dyDescent="0.3">
      <c r="A5028" s="20">
        <v>41056</v>
      </c>
      <c r="B5028" s="21">
        <f t="shared" si="323"/>
        <v>27</v>
      </c>
      <c r="C5028" s="21">
        <v>5</v>
      </c>
      <c r="D5028" s="21">
        <f>VLOOKUP(A5028,英雄数据表!A:D,4,0)</f>
        <v>4</v>
      </c>
      <c r="E5028" s="20" t="str">
        <f>VLOOKUP(A5028,英雄数据表!A:C,3,0)</f>
        <v>烈焰守护</v>
      </c>
      <c r="F5028" s="20">
        <f t="shared" si="324"/>
        <v>41056</v>
      </c>
      <c r="G5028" s="20">
        <f t="shared" si="325"/>
        <v>41056</v>
      </c>
      <c r="H5028" s="21" t="str">
        <f>VLOOKUP(B5028,属性中转表!A:F,6,FALSE)</f>
        <v>"hp":73800,"atk":2050</v>
      </c>
      <c r="I5028" s="20" t="str">
        <f>IF(VLOOKUP(B5028,属性中转表!A:G,7,FALSE)=0,"",VLOOKUP(VLOOKUP(B5028,属性中转表!A:G,7,FALSE),属性中转表!$K$2:$P$21,6,0))&amp;IF(VLOOKUP(B5028,属性中转表!A:G,7,FALSE)&gt;=50,VLOOKUP(A5028,英雄数据表!A:K,9,0),IF(VLOOKUP(B5028,属性中转表!A:G,7,FALSE)&gt;=25,VLOOKUP(A5028,英雄数据表!A:K,5,0),""))</f>
        <v>"atk":300,"hp":5000,"undpspro":50,"atkpro":60</v>
      </c>
      <c r="J5028" s="20" t="str">
        <f>IF(I5028="","",属性中转表!$I$1&amp;(IF(VLOOKUP(B5028,属性中转表!A:G,7,FALSE)=0,0,VLOOKUP(VLOOKUP(B5028,属性中转表!A:G,7,FALSE),属性中转表!$K$2:$P$21,4,0)))+IFERROR(VLOOKUP(A5028,英雄数据表!A:K,IF(武魂!B5028&gt;=50,10,IF(武魂!B5028&gt;=25,6)),0),0))</f>
        <v>,"dpspro":50</v>
      </c>
      <c r="K5028" s="32" t="str">
        <f t="shared" si="326"/>
        <v>"atk":300,"hp":5000,"undpspro":50,"atkpro":60,"dpspro":50</v>
      </c>
      <c r="L5028" s="20" t="str">
        <f>IF(B5028&gt;=50,VLOOKUP(A5028,英雄数据表!A:L,11,FALSE),IF(B5028&gt;=25,VLOOKUP(A5028,英雄数据表!A:L,7,0),""))</f>
        <v>"4105601004"</v>
      </c>
      <c r="M5028" s="20" t="str">
        <f>IFERROR(VLOOKUP(B5028,属性中转表!$K$2:$O$21,5,FALSE),"")</f>
        <v/>
      </c>
      <c r="N5028" s="20" t="str">
        <f>IF(B5028=25,VLOOKUP(A5028,英雄数据表!A:L,8,FALSE),IF(B5028=50,VLOOKUP(A5028,英雄数据表!A:L,12,0),""))</f>
        <v/>
      </c>
    </row>
    <row r="5029" spans="1:14" x14ac:dyDescent="0.3">
      <c r="A5029" s="20">
        <v>41056</v>
      </c>
      <c r="B5029" s="21">
        <f t="shared" si="323"/>
        <v>28</v>
      </c>
      <c r="C5029" s="21">
        <v>5</v>
      </c>
      <c r="D5029" s="21">
        <f>VLOOKUP(A5029,英雄数据表!A:D,4,0)</f>
        <v>4</v>
      </c>
      <c r="E5029" s="20" t="str">
        <f>VLOOKUP(A5029,英雄数据表!A:C,3,0)</f>
        <v>烈焰守护</v>
      </c>
      <c r="F5029" s="20">
        <f t="shared" si="324"/>
        <v>41056</v>
      </c>
      <c r="G5029" s="20">
        <f t="shared" si="325"/>
        <v>41056</v>
      </c>
      <c r="H5029" s="21" t="str">
        <f>VLOOKUP(B5029,属性中转表!A:F,6,FALSE)</f>
        <v>"hp":77400,"atk":2150</v>
      </c>
      <c r="I5029" s="20" t="str">
        <f>IF(VLOOKUP(B5029,属性中转表!A:G,7,FALSE)=0,"",VLOOKUP(VLOOKUP(B5029,属性中转表!A:G,7,FALSE),属性中转表!$K$2:$P$21,6,0))&amp;IF(VLOOKUP(B5029,属性中转表!A:G,7,FALSE)&gt;=50,VLOOKUP(A5029,英雄数据表!A:K,9,0),IF(VLOOKUP(B5029,属性中转表!A:G,7,FALSE)&gt;=25,VLOOKUP(A5029,英雄数据表!A:K,5,0),""))</f>
        <v>"atk":300,"hp":5000,"undpspro":50,"atkpro":60</v>
      </c>
      <c r="J5029" s="20" t="str">
        <f>IF(I5029="","",属性中转表!$I$1&amp;(IF(VLOOKUP(B5029,属性中转表!A:G,7,FALSE)=0,0,VLOOKUP(VLOOKUP(B5029,属性中转表!A:G,7,FALSE),属性中转表!$K$2:$P$21,4,0)))+IFERROR(VLOOKUP(A5029,英雄数据表!A:K,IF(武魂!B5029&gt;=50,10,IF(武魂!B5029&gt;=25,6)),0),0))</f>
        <v>,"dpspro":50</v>
      </c>
      <c r="K5029" s="32" t="str">
        <f t="shared" si="326"/>
        <v>"atk":300,"hp":5000,"undpspro":50,"atkpro":60,"dpspro":50</v>
      </c>
      <c r="L5029" s="20" t="str">
        <f>IF(B5029&gt;=50,VLOOKUP(A5029,英雄数据表!A:L,11,FALSE),IF(B5029&gt;=25,VLOOKUP(A5029,英雄数据表!A:L,7,0),""))</f>
        <v>"4105601004"</v>
      </c>
      <c r="M5029" s="20" t="str">
        <f>IFERROR(VLOOKUP(B5029,属性中转表!$K$2:$O$21,5,FALSE),"")</f>
        <v/>
      </c>
      <c r="N5029" s="20" t="str">
        <f>IF(B5029=25,VLOOKUP(A5029,英雄数据表!A:L,8,FALSE),IF(B5029=50,VLOOKUP(A5029,英雄数据表!A:L,12,0),""))</f>
        <v/>
      </c>
    </row>
    <row r="5030" spans="1:14" x14ac:dyDescent="0.3">
      <c r="A5030" s="20">
        <v>41056</v>
      </c>
      <c r="B5030" s="21">
        <f t="shared" si="323"/>
        <v>29</v>
      </c>
      <c r="C5030" s="21">
        <v>5</v>
      </c>
      <c r="D5030" s="21">
        <f>VLOOKUP(A5030,英雄数据表!A:D,4,0)</f>
        <v>4</v>
      </c>
      <c r="E5030" s="20" t="str">
        <f>VLOOKUP(A5030,英雄数据表!A:C,3,0)</f>
        <v>烈焰守护</v>
      </c>
      <c r="F5030" s="20">
        <f t="shared" si="324"/>
        <v>41056</v>
      </c>
      <c r="G5030" s="20">
        <f t="shared" si="325"/>
        <v>41056</v>
      </c>
      <c r="H5030" s="21" t="str">
        <f>VLOOKUP(B5030,属性中转表!A:F,6,FALSE)</f>
        <v>"hp":81000,"atk":2250</v>
      </c>
      <c r="I5030" s="20" t="str">
        <f>IF(VLOOKUP(B5030,属性中转表!A:G,7,FALSE)=0,"",VLOOKUP(VLOOKUP(B5030,属性中转表!A:G,7,FALSE),属性中转表!$K$2:$P$21,6,0))&amp;IF(VLOOKUP(B5030,属性中转表!A:G,7,FALSE)&gt;=50,VLOOKUP(A5030,英雄数据表!A:K,9,0),IF(VLOOKUP(B5030,属性中转表!A:G,7,FALSE)&gt;=25,VLOOKUP(A5030,英雄数据表!A:K,5,0),""))</f>
        <v>"atk":300,"hp":5000,"undpspro":50,"atkpro":60</v>
      </c>
      <c r="J5030" s="20" t="str">
        <f>IF(I5030="","",属性中转表!$I$1&amp;(IF(VLOOKUP(B5030,属性中转表!A:G,7,FALSE)=0,0,VLOOKUP(VLOOKUP(B5030,属性中转表!A:G,7,FALSE),属性中转表!$K$2:$P$21,4,0)))+IFERROR(VLOOKUP(A5030,英雄数据表!A:K,IF(武魂!B5030&gt;=50,10,IF(武魂!B5030&gt;=25,6)),0),0))</f>
        <v>,"dpspro":50</v>
      </c>
      <c r="K5030" s="32" t="str">
        <f t="shared" si="326"/>
        <v>"atk":300,"hp":5000,"undpspro":50,"atkpro":60,"dpspro":50</v>
      </c>
      <c r="L5030" s="20" t="str">
        <f>IF(B5030&gt;=50,VLOOKUP(A5030,英雄数据表!A:L,11,FALSE),IF(B5030&gt;=25,VLOOKUP(A5030,英雄数据表!A:L,7,0),""))</f>
        <v>"4105601004"</v>
      </c>
      <c r="M5030" s="20" t="str">
        <f>IFERROR(VLOOKUP(B5030,属性中转表!$K$2:$O$21,5,FALSE),"")</f>
        <v/>
      </c>
      <c r="N5030" s="20" t="str">
        <f>IF(B5030=25,VLOOKUP(A5030,英雄数据表!A:L,8,FALSE),IF(B5030=50,VLOOKUP(A5030,英雄数据表!A:L,12,0),""))</f>
        <v/>
      </c>
    </row>
    <row r="5031" spans="1:14" x14ac:dyDescent="0.3">
      <c r="A5031" s="20">
        <v>41056</v>
      </c>
      <c r="B5031" s="21">
        <f t="shared" si="323"/>
        <v>30</v>
      </c>
      <c r="C5031" s="21">
        <v>5</v>
      </c>
      <c r="D5031" s="21">
        <f>VLOOKUP(A5031,英雄数据表!A:D,4,0)</f>
        <v>4</v>
      </c>
      <c r="E5031" s="20" t="str">
        <f>VLOOKUP(A5031,英雄数据表!A:C,3,0)</f>
        <v>烈焰守护</v>
      </c>
      <c r="F5031" s="20">
        <f t="shared" si="324"/>
        <v>41056</v>
      </c>
      <c r="G5031" s="20">
        <f t="shared" si="325"/>
        <v>41056</v>
      </c>
      <c r="H5031" s="21" t="str">
        <f>VLOOKUP(B5031,属性中转表!A:F,6,FALSE)</f>
        <v>"hp":84600,"atk":2350</v>
      </c>
      <c r="I5031" s="20" t="str">
        <f>IF(VLOOKUP(B5031,属性中转表!A:G,7,FALSE)=0,"",VLOOKUP(VLOOKUP(B5031,属性中转表!A:G,7,FALSE),属性中转表!$K$2:$P$21,6,0))&amp;IF(VLOOKUP(B5031,属性中转表!A:G,7,FALSE)&gt;=50,VLOOKUP(A5031,英雄数据表!A:K,9,0),IF(VLOOKUP(B5031,属性中转表!A:G,7,FALSE)&gt;=25,VLOOKUP(A5031,英雄数据表!A:K,5,0),""))</f>
        <v>"atk":300,"hp":5000,"undpspro":100,"atkpro":60</v>
      </c>
      <c r="J5031" s="20" t="str">
        <f>IF(I5031="","",属性中转表!$I$1&amp;(IF(VLOOKUP(B5031,属性中转表!A:G,7,FALSE)=0,0,VLOOKUP(VLOOKUP(B5031,属性中转表!A:G,7,FALSE),属性中转表!$K$2:$P$21,4,0)))+IFERROR(VLOOKUP(A5031,英雄数据表!A:K,IF(武魂!B5031&gt;=50,10,IF(武魂!B5031&gt;=25,6)),0),0))</f>
        <v>,"dpspro":50</v>
      </c>
      <c r="K5031" s="32" t="str">
        <f t="shared" si="326"/>
        <v>"atk":300,"hp":5000,"undpspro":100,"atkpro":60,"dpspro":50</v>
      </c>
      <c r="L5031" s="20" t="str">
        <f>IF(B5031&gt;=50,VLOOKUP(A5031,英雄数据表!A:L,11,FALSE),IF(B5031&gt;=25,VLOOKUP(A5031,英雄数据表!A:L,7,0),""))</f>
        <v>"4105601004"</v>
      </c>
      <c r="M5031" s="20" t="str">
        <f>IFERROR(VLOOKUP(B5031,属性中转表!$K$2:$O$21,5,FALSE),"")</f>
        <v>"undpspro":50</v>
      </c>
      <c r="N5031" s="20" t="str">
        <f>IF(B5031=25,VLOOKUP(A5031,英雄数据表!A:L,8,FALSE),IF(B5031=50,VLOOKUP(A5031,英雄数据表!A:L,12,0),""))</f>
        <v/>
      </c>
    </row>
    <row r="5032" spans="1:14" x14ac:dyDescent="0.3">
      <c r="A5032" s="20">
        <v>41056</v>
      </c>
      <c r="B5032" s="21">
        <f t="shared" si="323"/>
        <v>31</v>
      </c>
      <c r="C5032" s="21">
        <v>5</v>
      </c>
      <c r="D5032" s="21">
        <f>VLOOKUP(A5032,英雄数据表!A:D,4,0)</f>
        <v>4</v>
      </c>
      <c r="E5032" s="20" t="str">
        <f>VLOOKUP(A5032,英雄数据表!A:C,3,0)</f>
        <v>烈焰守护</v>
      </c>
      <c r="F5032" s="20">
        <f t="shared" si="324"/>
        <v>41056</v>
      </c>
      <c r="G5032" s="20">
        <f t="shared" si="325"/>
        <v>41056</v>
      </c>
      <c r="H5032" s="21" t="str">
        <f>VLOOKUP(B5032,属性中转表!A:F,6,FALSE)</f>
        <v>"hp":89100,"atk":2475</v>
      </c>
      <c r="I5032" s="20" t="str">
        <f>IF(VLOOKUP(B5032,属性中转表!A:G,7,FALSE)=0,"",VLOOKUP(VLOOKUP(B5032,属性中转表!A:G,7,FALSE),属性中转表!$K$2:$P$21,6,0))&amp;IF(VLOOKUP(B5032,属性中转表!A:G,7,FALSE)&gt;=50,VLOOKUP(A5032,英雄数据表!A:K,9,0),IF(VLOOKUP(B5032,属性中转表!A:G,7,FALSE)&gt;=25,VLOOKUP(A5032,英雄数据表!A:K,5,0),""))</f>
        <v>"atk":300,"hp":5000,"undpspro":100,"atkpro":60</v>
      </c>
      <c r="J5032" s="20" t="str">
        <f>IF(I5032="","",属性中转表!$I$1&amp;(IF(VLOOKUP(B5032,属性中转表!A:G,7,FALSE)=0,0,VLOOKUP(VLOOKUP(B5032,属性中转表!A:G,7,FALSE),属性中转表!$K$2:$P$21,4,0)))+IFERROR(VLOOKUP(A5032,英雄数据表!A:K,IF(武魂!B5032&gt;=50,10,IF(武魂!B5032&gt;=25,6)),0),0))</f>
        <v>,"dpspro":50</v>
      </c>
      <c r="K5032" s="32" t="str">
        <f t="shared" si="326"/>
        <v>"atk":300,"hp":5000,"undpspro":100,"atkpro":60,"dpspro":50</v>
      </c>
      <c r="L5032" s="20" t="str">
        <f>IF(B5032&gt;=50,VLOOKUP(A5032,英雄数据表!A:L,11,FALSE),IF(B5032&gt;=25,VLOOKUP(A5032,英雄数据表!A:L,7,0),""))</f>
        <v>"4105601004"</v>
      </c>
      <c r="M5032" s="20" t="str">
        <f>IFERROR(VLOOKUP(B5032,属性中转表!$K$2:$O$21,5,FALSE),"")</f>
        <v/>
      </c>
      <c r="N5032" s="20" t="str">
        <f>IF(B5032=25,VLOOKUP(A5032,英雄数据表!A:L,8,FALSE),IF(B5032=50,VLOOKUP(A5032,英雄数据表!A:L,12,0),""))</f>
        <v/>
      </c>
    </row>
    <row r="5033" spans="1:14" x14ac:dyDescent="0.3">
      <c r="A5033" s="20">
        <v>41056</v>
      </c>
      <c r="B5033" s="21">
        <f t="shared" si="323"/>
        <v>32</v>
      </c>
      <c r="C5033" s="21">
        <v>5</v>
      </c>
      <c r="D5033" s="21">
        <f>VLOOKUP(A5033,英雄数据表!A:D,4,0)</f>
        <v>4</v>
      </c>
      <c r="E5033" s="20" t="str">
        <f>VLOOKUP(A5033,英雄数据表!A:C,3,0)</f>
        <v>烈焰守护</v>
      </c>
      <c r="F5033" s="20">
        <f t="shared" si="324"/>
        <v>41056</v>
      </c>
      <c r="G5033" s="20">
        <f t="shared" si="325"/>
        <v>41056</v>
      </c>
      <c r="H5033" s="21" t="str">
        <f>VLOOKUP(B5033,属性中转表!A:F,6,FALSE)</f>
        <v>"hp":93600,"atk":2600</v>
      </c>
      <c r="I5033" s="20" t="str">
        <f>IF(VLOOKUP(B5033,属性中转表!A:G,7,FALSE)=0,"",VLOOKUP(VLOOKUP(B5033,属性中转表!A:G,7,FALSE),属性中转表!$K$2:$P$21,6,0))&amp;IF(VLOOKUP(B5033,属性中转表!A:G,7,FALSE)&gt;=50,VLOOKUP(A5033,英雄数据表!A:K,9,0),IF(VLOOKUP(B5033,属性中转表!A:G,7,FALSE)&gt;=25,VLOOKUP(A5033,英雄数据表!A:K,5,0),""))</f>
        <v>"atk":300,"hp":5000,"undpspro":100,"atkpro":60</v>
      </c>
      <c r="J5033" s="20" t="str">
        <f>IF(I5033="","",属性中转表!$I$1&amp;(IF(VLOOKUP(B5033,属性中转表!A:G,7,FALSE)=0,0,VLOOKUP(VLOOKUP(B5033,属性中转表!A:G,7,FALSE),属性中转表!$K$2:$P$21,4,0)))+IFERROR(VLOOKUP(A5033,英雄数据表!A:K,IF(武魂!B5033&gt;=50,10,IF(武魂!B5033&gt;=25,6)),0),0))</f>
        <v>,"dpspro":50</v>
      </c>
      <c r="K5033" s="32" t="str">
        <f t="shared" si="326"/>
        <v>"atk":300,"hp":5000,"undpspro":100,"atkpro":60,"dpspro":50</v>
      </c>
      <c r="L5033" s="20" t="str">
        <f>IF(B5033&gt;=50,VLOOKUP(A5033,英雄数据表!A:L,11,FALSE),IF(B5033&gt;=25,VLOOKUP(A5033,英雄数据表!A:L,7,0),""))</f>
        <v>"4105601004"</v>
      </c>
      <c r="M5033" s="20" t="str">
        <f>IFERROR(VLOOKUP(B5033,属性中转表!$K$2:$O$21,5,FALSE),"")</f>
        <v/>
      </c>
      <c r="N5033" s="20" t="str">
        <f>IF(B5033=25,VLOOKUP(A5033,英雄数据表!A:L,8,FALSE),IF(B5033=50,VLOOKUP(A5033,英雄数据表!A:L,12,0),""))</f>
        <v/>
      </c>
    </row>
    <row r="5034" spans="1:14" x14ac:dyDescent="0.3">
      <c r="A5034" s="20">
        <v>41056</v>
      </c>
      <c r="B5034" s="21">
        <f t="shared" si="323"/>
        <v>33</v>
      </c>
      <c r="C5034" s="21">
        <v>5</v>
      </c>
      <c r="D5034" s="21">
        <f>VLOOKUP(A5034,英雄数据表!A:D,4,0)</f>
        <v>4</v>
      </c>
      <c r="E5034" s="20" t="str">
        <f>VLOOKUP(A5034,英雄数据表!A:C,3,0)</f>
        <v>烈焰守护</v>
      </c>
      <c r="F5034" s="20">
        <f t="shared" si="324"/>
        <v>41056</v>
      </c>
      <c r="G5034" s="20">
        <f t="shared" si="325"/>
        <v>41056</v>
      </c>
      <c r="H5034" s="21" t="str">
        <f>VLOOKUP(B5034,属性中转表!A:F,6,FALSE)</f>
        <v>"hp":98100,"atk":2725</v>
      </c>
      <c r="I5034" s="20" t="str">
        <f>IF(VLOOKUP(B5034,属性中转表!A:G,7,FALSE)=0,"",VLOOKUP(VLOOKUP(B5034,属性中转表!A:G,7,FALSE),属性中转表!$K$2:$P$21,6,0))&amp;IF(VLOOKUP(B5034,属性中转表!A:G,7,FALSE)&gt;=50,VLOOKUP(A5034,英雄数据表!A:K,9,0),IF(VLOOKUP(B5034,属性中转表!A:G,7,FALSE)&gt;=25,VLOOKUP(A5034,英雄数据表!A:K,5,0),""))</f>
        <v>"atk":300,"hp":5000,"undpspro":100,"atkpro":60</v>
      </c>
      <c r="J5034" s="20" t="str">
        <f>IF(I5034="","",属性中转表!$I$1&amp;(IF(VLOOKUP(B5034,属性中转表!A:G,7,FALSE)=0,0,VLOOKUP(VLOOKUP(B5034,属性中转表!A:G,7,FALSE),属性中转表!$K$2:$P$21,4,0)))+IFERROR(VLOOKUP(A5034,英雄数据表!A:K,IF(武魂!B5034&gt;=50,10,IF(武魂!B5034&gt;=25,6)),0),0))</f>
        <v>,"dpspro":50</v>
      </c>
      <c r="K5034" s="32" t="str">
        <f t="shared" si="326"/>
        <v>"atk":300,"hp":5000,"undpspro":100,"atkpro":60,"dpspro":50</v>
      </c>
      <c r="L5034" s="20" t="str">
        <f>IF(B5034&gt;=50,VLOOKUP(A5034,英雄数据表!A:L,11,FALSE),IF(B5034&gt;=25,VLOOKUP(A5034,英雄数据表!A:L,7,0),""))</f>
        <v>"4105601004"</v>
      </c>
      <c r="M5034" s="20" t="str">
        <f>IFERROR(VLOOKUP(B5034,属性中转表!$K$2:$O$21,5,FALSE),"")</f>
        <v/>
      </c>
      <c r="N5034" s="20" t="str">
        <f>IF(B5034=25,VLOOKUP(A5034,英雄数据表!A:L,8,FALSE),IF(B5034=50,VLOOKUP(A5034,英雄数据表!A:L,12,0),""))</f>
        <v/>
      </c>
    </row>
    <row r="5035" spans="1:14" x14ac:dyDescent="0.3">
      <c r="A5035" s="20">
        <v>41056</v>
      </c>
      <c r="B5035" s="21">
        <f t="shared" ref="B5035:B5098" si="335">IF(A5035=A5034,B5034+1,1)</f>
        <v>34</v>
      </c>
      <c r="C5035" s="21">
        <v>5</v>
      </c>
      <c r="D5035" s="21">
        <f>VLOOKUP(A5035,英雄数据表!A:D,4,0)</f>
        <v>4</v>
      </c>
      <c r="E5035" s="20" t="str">
        <f>VLOOKUP(A5035,英雄数据表!A:C,3,0)</f>
        <v>烈焰守护</v>
      </c>
      <c r="F5035" s="20">
        <f t="shared" ref="F5035:F5098" si="336">A5035</f>
        <v>41056</v>
      </c>
      <c r="G5035" s="20">
        <f t="shared" ref="G5035:G5098" si="337">A5035</f>
        <v>41056</v>
      </c>
      <c r="H5035" s="21" t="str">
        <f>VLOOKUP(B5035,属性中转表!A:F,6,FALSE)</f>
        <v>"hp":102600,"atk":2850</v>
      </c>
      <c r="I5035" s="20" t="str">
        <f>IF(VLOOKUP(B5035,属性中转表!A:G,7,FALSE)=0,"",VLOOKUP(VLOOKUP(B5035,属性中转表!A:G,7,FALSE),属性中转表!$K$2:$P$21,6,0))&amp;IF(VLOOKUP(B5035,属性中转表!A:G,7,FALSE)&gt;=50,VLOOKUP(A5035,英雄数据表!A:K,9,0),IF(VLOOKUP(B5035,属性中转表!A:G,7,FALSE)&gt;=25,VLOOKUP(A5035,英雄数据表!A:K,5,0),""))</f>
        <v>"atk":300,"hp":5000,"undpspro":100,"atkpro":60</v>
      </c>
      <c r="J5035" s="20" t="str">
        <f>IF(I5035="","",属性中转表!$I$1&amp;(IF(VLOOKUP(B5035,属性中转表!A:G,7,FALSE)=0,0,VLOOKUP(VLOOKUP(B5035,属性中转表!A:G,7,FALSE),属性中转表!$K$2:$P$21,4,0)))+IFERROR(VLOOKUP(A5035,英雄数据表!A:K,IF(武魂!B5035&gt;=50,10,IF(武魂!B5035&gt;=25,6)),0),0))</f>
        <v>,"dpspro":50</v>
      </c>
      <c r="K5035" s="32" t="str">
        <f t="shared" si="326"/>
        <v>"atk":300,"hp":5000,"undpspro":100,"atkpro":60,"dpspro":50</v>
      </c>
      <c r="L5035" s="20" t="str">
        <f>IF(B5035&gt;=50,VLOOKUP(A5035,英雄数据表!A:L,11,FALSE),IF(B5035&gt;=25,VLOOKUP(A5035,英雄数据表!A:L,7,0),""))</f>
        <v>"4105601004"</v>
      </c>
      <c r="M5035" s="20" t="str">
        <f>IFERROR(VLOOKUP(B5035,属性中转表!$K$2:$O$21,5,FALSE),"")</f>
        <v/>
      </c>
      <c r="N5035" s="20" t="str">
        <f>IF(B5035=25,VLOOKUP(A5035,英雄数据表!A:L,8,FALSE),IF(B5035=50,VLOOKUP(A5035,英雄数据表!A:L,12,0),""))</f>
        <v/>
      </c>
    </row>
    <row r="5036" spans="1:14" x14ac:dyDescent="0.3">
      <c r="A5036" s="20">
        <v>41056</v>
      </c>
      <c r="B5036" s="21">
        <f t="shared" si="335"/>
        <v>35</v>
      </c>
      <c r="C5036" s="21">
        <v>5</v>
      </c>
      <c r="D5036" s="21">
        <f>VLOOKUP(A5036,英雄数据表!A:D,4,0)</f>
        <v>4</v>
      </c>
      <c r="E5036" s="20" t="str">
        <f>VLOOKUP(A5036,英雄数据表!A:C,3,0)</f>
        <v>烈焰守护</v>
      </c>
      <c r="F5036" s="20">
        <f t="shared" si="336"/>
        <v>41056</v>
      </c>
      <c r="G5036" s="20">
        <f t="shared" si="337"/>
        <v>41056</v>
      </c>
      <c r="H5036" s="21" t="str">
        <f>VLOOKUP(B5036,属性中转表!A:F,6,FALSE)</f>
        <v>"hp":107100,"atk":2975</v>
      </c>
      <c r="I5036" s="20" t="str">
        <f>IF(VLOOKUP(B5036,属性中转表!A:G,7,FALSE)=0,"",VLOOKUP(VLOOKUP(B5036,属性中转表!A:G,7,FALSE),属性中转表!$K$2:$P$21,6,0))&amp;IF(VLOOKUP(B5036,属性中转表!A:G,7,FALSE)&gt;=50,VLOOKUP(A5036,英雄数据表!A:K,9,0),IF(VLOOKUP(B5036,属性中转表!A:G,7,FALSE)&gt;=25,VLOOKUP(A5036,英雄数据表!A:K,5,0),""))</f>
        <v>"atk":300,"hp":5000,"undpspro":100,"atkpro":60</v>
      </c>
      <c r="J5036" s="20" t="str">
        <f>IF(I5036="","",属性中转表!$I$1&amp;(IF(VLOOKUP(B5036,属性中转表!A:G,7,FALSE)=0,0,VLOOKUP(VLOOKUP(B5036,属性中转表!A:G,7,FALSE),属性中转表!$K$2:$P$21,4,0)))+IFERROR(VLOOKUP(A5036,英雄数据表!A:K,IF(武魂!B5036&gt;=50,10,IF(武魂!B5036&gt;=25,6)),0),0))</f>
        <v>,"dpspro":100</v>
      </c>
      <c r="K5036" s="32" t="str">
        <f t="shared" si="326"/>
        <v>"atk":300,"hp":5000,"undpspro":100,"atkpro":60,"dpspro":100</v>
      </c>
      <c r="L5036" s="20" t="str">
        <f>IF(B5036&gt;=50,VLOOKUP(A5036,英雄数据表!A:L,11,FALSE),IF(B5036&gt;=25,VLOOKUP(A5036,英雄数据表!A:L,7,0),""))</f>
        <v>"4105601004"</v>
      </c>
      <c r="M5036" s="20" t="str">
        <f>IFERROR(VLOOKUP(B5036,属性中转表!$K$2:$O$21,5,FALSE),"")</f>
        <v>"dpspro":50</v>
      </c>
      <c r="N5036" s="20" t="str">
        <f>IF(B5036=25,VLOOKUP(A5036,英雄数据表!A:L,8,FALSE),IF(B5036=50,VLOOKUP(A5036,英雄数据表!A:L,12,0),""))</f>
        <v/>
      </c>
    </row>
    <row r="5037" spans="1:14" x14ac:dyDescent="0.3">
      <c r="A5037" s="20">
        <v>41056</v>
      </c>
      <c r="B5037" s="21">
        <f t="shared" si="335"/>
        <v>36</v>
      </c>
      <c r="C5037" s="21">
        <v>5</v>
      </c>
      <c r="D5037" s="21">
        <f>VLOOKUP(A5037,英雄数据表!A:D,4,0)</f>
        <v>4</v>
      </c>
      <c r="E5037" s="20" t="str">
        <f>VLOOKUP(A5037,英雄数据表!A:C,3,0)</f>
        <v>烈焰守护</v>
      </c>
      <c r="F5037" s="20">
        <f t="shared" si="336"/>
        <v>41056</v>
      </c>
      <c r="G5037" s="20">
        <f t="shared" si="337"/>
        <v>41056</v>
      </c>
      <c r="H5037" s="21" t="str">
        <f>VLOOKUP(B5037,属性中转表!A:F,6,FALSE)</f>
        <v>"hp":111600,"atk":3100</v>
      </c>
      <c r="I5037" s="20" t="str">
        <f>IF(VLOOKUP(B5037,属性中转表!A:G,7,FALSE)=0,"",VLOOKUP(VLOOKUP(B5037,属性中转表!A:G,7,FALSE),属性中转表!$K$2:$P$21,6,0))&amp;IF(VLOOKUP(B5037,属性中转表!A:G,7,FALSE)&gt;=50,VLOOKUP(A5037,英雄数据表!A:K,9,0),IF(VLOOKUP(B5037,属性中转表!A:G,7,FALSE)&gt;=25,VLOOKUP(A5037,英雄数据表!A:K,5,0),""))</f>
        <v>"atk":300,"hp":5000,"undpspro":100,"atkpro":60</v>
      </c>
      <c r="J5037" s="20" t="str">
        <f>IF(I5037="","",属性中转表!$I$1&amp;(IF(VLOOKUP(B5037,属性中转表!A:G,7,FALSE)=0,0,VLOOKUP(VLOOKUP(B5037,属性中转表!A:G,7,FALSE),属性中转表!$K$2:$P$21,4,0)))+IFERROR(VLOOKUP(A5037,英雄数据表!A:K,IF(武魂!B5037&gt;=50,10,IF(武魂!B5037&gt;=25,6)),0),0))</f>
        <v>,"dpspro":100</v>
      </c>
      <c r="K5037" s="32" t="str">
        <f t="shared" si="326"/>
        <v>"atk":300,"hp":5000,"undpspro":100,"atkpro":60,"dpspro":100</v>
      </c>
      <c r="L5037" s="20" t="str">
        <f>IF(B5037&gt;=50,VLOOKUP(A5037,英雄数据表!A:L,11,FALSE),IF(B5037&gt;=25,VLOOKUP(A5037,英雄数据表!A:L,7,0),""))</f>
        <v>"4105601004"</v>
      </c>
      <c r="M5037" s="20" t="str">
        <f>IFERROR(VLOOKUP(B5037,属性中转表!$K$2:$O$21,5,FALSE),"")</f>
        <v/>
      </c>
      <c r="N5037" s="20" t="str">
        <f>IF(B5037=25,VLOOKUP(A5037,英雄数据表!A:L,8,FALSE),IF(B5037=50,VLOOKUP(A5037,英雄数据表!A:L,12,0),""))</f>
        <v/>
      </c>
    </row>
    <row r="5038" spans="1:14" x14ac:dyDescent="0.3">
      <c r="A5038" s="20">
        <v>41056</v>
      </c>
      <c r="B5038" s="21">
        <f t="shared" si="335"/>
        <v>37</v>
      </c>
      <c r="C5038" s="21">
        <v>5</v>
      </c>
      <c r="D5038" s="21">
        <f>VLOOKUP(A5038,英雄数据表!A:D,4,0)</f>
        <v>4</v>
      </c>
      <c r="E5038" s="20" t="str">
        <f>VLOOKUP(A5038,英雄数据表!A:C,3,0)</f>
        <v>烈焰守护</v>
      </c>
      <c r="F5038" s="20">
        <f t="shared" si="336"/>
        <v>41056</v>
      </c>
      <c r="G5038" s="20">
        <f t="shared" si="337"/>
        <v>41056</v>
      </c>
      <c r="H5038" s="21" t="str">
        <f>VLOOKUP(B5038,属性中转表!A:F,6,FALSE)</f>
        <v>"hp":116100,"atk":3225</v>
      </c>
      <c r="I5038" s="20" t="str">
        <f>IF(VLOOKUP(B5038,属性中转表!A:G,7,FALSE)=0,"",VLOOKUP(VLOOKUP(B5038,属性中转表!A:G,7,FALSE),属性中转表!$K$2:$P$21,6,0))&amp;IF(VLOOKUP(B5038,属性中转表!A:G,7,FALSE)&gt;=50,VLOOKUP(A5038,英雄数据表!A:K,9,0),IF(VLOOKUP(B5038,属性中转表!A:G,7,FALSE)&gt;=25,VLOOKUP(A5038,英雄数据表!A:K,5,0),""))</f>
        <v>"atk":300,"hp":5000,"undpspro":100,"atkpro":60</v>
      </c>
      <c r="J5038" s="20" t="str">
        <f>IF(I5038="","",属性中转表!$I$1&amp;(IF(VLOOKUP(B5038,属性中转表!A:G,7,FALSE)=0,0,VLOOKUP(VLOOKUP(B5038,属性中转表!A:G,7,FALSE),属性中转表!$K$2:$P$21,4,0)))+IFERROR(VLOOKUP(A5038,英雄数据表!A:K,IF(武魂!B5038&gt;=50,10,IF(武魂!B5038&gt;=25,6)),0),0))</f>
        <v>,"dpspro":100</v>
      </c>
      <c r="K5038" s="32" t="str">
        <f t="shared" si="326"/>
        <v>"atk":300,"hp":5000,"undpspro":100,"atkpro":60,"dpspro":100</v>
      </c>
      <c r="L5038" s="20" t="str">
        <f>IF(B5038&gt;=50,VLOOKUP(A5038,英雄数据表!A:L,11,FALSE),IF(B5038&gt;=25,VLOOKUP(A5038,英雄数据表!A:L,7,0),""))</f>
        <v>"4105601004"</v>
      </c>
      <c r="M5038" s="20" t="str">
        <f>IFERROR(VLOOKUP(B5038,属性中转表!$K$2:$O$21,5,FALSE),"")</f>
        <v/>
      </c>
      <c r="N5038" s="20" t="str">
        <f>IF(B5038=25,VLOOKUP(A5038,英雄数据表!A:L,8,FALSE),IF(B5038=50,VLOOKUP(A5038,英雄数据表!A:L,12,0),""))</f>
        <v/>
      </c>
    </row>
    <row r="5039" spans="1:14" x14ac:dyDescent="0.3">
      <c r="A5039" s="20">
        <v>41056</v>
      </c>
      <c r="B5039" s="21">
        <f t="shared" si="335"/>
        <v>38</v>
      </c>
      <c r="C5039" s="21">
        <v>5</v>
      </c>
      <c r="D5039" s="21">
        <f>VLOOKUP(A5039,英雄数据表!A:D,4,0)</f>
        <v>4</v>
      </c>
      <c r="E5039" s="20" t="str">
        <f>VLOOKUP(A5039,英雄数据表!A:C,3,0)</f>
        <v>烈焰守护</v>
      </c>
      <c r="F5039" s="20">
        <f t="shared" si="336"/>
        <v>41056</v>
      </c>
      <c r="G5039" s="20">
        <f t="shared" si="337"/>
        <v>41056</v>
      </c>
      <c r="H5039" s="21" t="str">
        <f>VLOOKUP(B5039,属性中转表!A:F,6,FALSE)</f>
        <v>"hp":120600,"atk":3350</v>
      </c>
      <c r="I5039" s="20" t="str">
        <f>IF(VLOOKUP(B5039,属性中转表!A:G,7,FALSE)=0,"",VLOOKUP(VLOOKUP(B5039,属性中转表!A:G,7,FALSE),属性中转表!$K$2:$P$21,6,0))&amp;IF(VLOOKUP(B5039,属性中转表!A:G,7,FALSE)&gt;=50,VLOOKUP(A5039,英雄数据表!A:K,9,0),IF(VLOOKUP(B5039,属性中转表!A:G,7,FALSE)&gt;=25,VLOOKUP(A5039,英雄数据表!A:K,5,0),""))</f>
        <v>"atk":300,"hp":5000,"undpspro":100,"atkpro":60</v>
      </c>
      <c r="J5039" s="20" t="str">
        <f>IF(I5039="","",属性中转表!$I$1&amp;(IF(VLOOKUP(B5039,属性中转表!A:G,7,FALSE)=0,0,VLOOKUP(VLOOKUP(B5039,属性中转表!A:G,7,FALSE),属性中转表!$K$2:$P$21,4,0)))+IFERROR(VLOOKUP(A5039,英雄数据表!A:K,IF(武魂!B5039&gt;=50,10,IF(武魂!B5039&gt;=25,6)),0),0))</f>
        <v>,"dpspro":100</v>
      </c>
      <c r="K5039" s="32" t="str">
        <f t="shared" si="326"/>
        <v>"atk":300,"hp":5000,"undpspro":100,"atkpro":60,"dpspro":100</v>
      </c>
      <c r="L5039" s="20" t="str">
        <f>IF(B5039&gt;=50,VLOOKUP(A5039,英雄数据表!A:L,11,FALSE),IF(B5039&gt;=25,VLOOKUP(A5039,英雄数据表!A:L,7,0),""))</f>
        <v>"4105601004"</v>
      </c>
      <c r="M5039" s="20" t="str">
        <f>IFERROR(VLOOKUP(B5039,属性中转表!$K$2:$O$21,5,FALSE),"")</f>
        <v/>
      </c>
      <c r="N5039" s="20" t="str">
        <f>IF(B5039=25,VLOOKUP(A5039,英雄数据表!A:L,8,FALSE),IF(B5039=50,VLOOKUP(A5039,英雄数据表!A:L,12,0),""))</f>
        <v/>
      </c>
    </row>
    <row r="5040" spans="1:14" x14ac:dyDescent="0.3">
      <c r="A5040" s="20">
        <v>41056</v>
      </c>
      <c r="B5040" s="21">
        <f t="shared" si="335"/>
        <v>39</v>
      </c>
      <c r="C5040" s="21">
        <v>5</v>
      </c>
      <c r="D5040" s="21">
        <f>VLOOKUP(A5040,英雄数据表!A:D,4,0)</f>
        <v>4</v>
      </c>
      <c r="E5040" s="20" t="str">
        <f>VLOOKUP(A5040,英雄数据表!A:C,3,0)</f>
        <v>烈焰守护</v>
      </c>
      <c r="F5040" s="20">
        <f t="shared" si="336"/>
        <v>41056</v>
      </c>
      <c r="G5040" s="20">
        <f t="shared" si="337"/>
        <v>41056</v>
      </c>
      <c r="H5040" s="21" t="str">
        <f>VLOOKUP(B5040,属性中转表!A:F,6,FALSE)</f>
        <v>"hp":125100,"atk":3475</v>
      </c>
      <c r="I5040" s="20" t="str">
        <f>IF(VLOOKUP(B5040,属性中转表!A:G,7,FALSE)=0,"",VLOOKUP(VLOOKUP(B5040,属性中转表!A:G,7,FALSE),属性中转表!$K$2:$P$21,6,0))&amp;IF(VLOOKUP(B5040,属性中转表!A:G,7,FALSE)&gt;=50,VLOOKUP(A5040,英雄数据表!A:K,9,0),IF(VLOOKUP(B5040,属性中转表!A:G,7,FALSE)&gt;=25,VLOOKUP(A5040,英雄数据表!A:K,5,0),""))</f>
        <v>"atk":300,"hp":5000,"undpspro":100,"atkpro":60</v>
      </c>
      <c r="J5040" s="20" t="str">
        <f>IF(I5040="","",属性中转表!$I$1&amp;(IF(VLOOKUP(B5040,属性中转表!A:G,7,FALSE)=0,0,VLOOKUP(VLOOKUP(B5040,属性中转表!A:G,7,FALSE),属性中转表!$K$2:$P$21,4,0)))+IFERROR(VLOOKUP(A5040,英雄数据表!A:K,IF(武魂!B5040&gt;=50,10,IF(武魂!B5040&gt;=25,6)),0),0))</f>
        <v>,"dpspro":100</v>
      </c>
      <c r="K5040" s="32" t="str">
        <f t="shared" si="326"/>
        <v>"atk":300,"hp":5000,"undpspro":100,"atkpro":60,"dpspro":100</v>
      </c>
      <c r="L5040" s="20" t="str">
        <f>IF(B5040&gt;=50,VLOOKUP(A5040,英雄数据表!A:L,11,FALSE),IF(B5040&gt;=25,VLOOKUP(A5040,英雄数据表!A:L,7,0),""))</f>
        <v>"4105601004"</v>
      </c>
      <c r="M5040" s="20" t="str">
        <f>IFERROR(VLOOKUP(B5040,属性中转表!$K$2:$O$21,5,FALSE),"")</f>
        <v/>
      </c>
      <c r="N5040" s="20" t="str">
        <f>IF(B5040=25,VLOOKUP(A5040,英雄数据表!A:L,8,FALSE),IF(B5040=50,VLOOKUP(A5040,英雄数据表!A:L,12,0),""))</f>
        <v/>
      </c>
    </row>
    <row r="5041" spans="1:14" x14ac:dyDescent="0.3">
      <c r="A5041" s="20">
        <v>41056</v>
      </c>
      <c r="B5041" s="21">
        <f t="shared" si="335"/>
        <v>40</v>
      </c>
      <c r="C5041" s="21">
        <v>5</v>
      </c>
      <c r="D5041" s="21">
        <f>VLOOKUP(A5041,英雄数据表!A:D,4,0)</f>
        <v>4</v>
      </c>
      <c r="E5041" s="20" t="str">
        <f>VLOOKUP(A5041,英雄数据表!A:C,3,0)</f>
        <v>烈焰守护</v>
      </c>
      <c r="F5041" s="20">
        <f t="shared" si="336"/>
        <v>41056</v>
      </c>
      <c r="G5041" s="20">
        <f t="shared" si="337"/>
        <v>41056</v>
      </c>
      <c r="H5041" s="21" t="str">
        <f>VLOOKUP(B5041,属性中转表!A:F,6,FALSE)</f>
        <v>"hp":129600,"atk":3600</v>
      </c>
      <c r="I5041" s="20" t="str">
        <f>IF(VLOOKUP(B5041,属性中转表!A:G,7,FALSE)=0,"",VLOOKUP(VLOOKUP(B5041,属性中转表!A:G,7,FALSE),属性中转表!$K$2:$P$21,6,0))&amp;IF(VLOOKUP(B5041,属性中转表!A:G,7,FALSE)&gt;=50,VLOOKUP(A5041,英雄数据表!A:K,9,0),IF(VLOOKUP(B5041,属性中转表!A:G,7,FALSE)&gt;=25,VLOOKUP(A5041,英雄数据表!A:K,5,0),""))</f>
        <v>"atk":300,"hp":5000,"undpspro":100,"pvpdpspro":50,"atkpro":60</v>
      </c>
      <c r="J5041" s="20" t="str">
        <f>IF(I5041="","",属性中转表!$I$1&amp;(IF(VLOOKUP(B5041,属性中转表!A:G,7,FALSE)=0,0,VLOOKUP(VLOOKUP(B5041,属性中转表!A:G,7,FALSE),属性中转表!$K$2:$P$21,4,0)))+IFERROR(VLOOKUP(A5041,英雄数据表!A:K,IF(武魂!B5041&gt;=50,10,IF(武魂!B5041&gt;=25,6)),0),0))</f>
        <v>,"dpspro":100</v>
      </c>
      <c r="K5041" s="32" t="str">
        <f t="shared" si="326"/>
        <v>"atk":300,"hp":5000,"undpspro":100,"pvpdpspro":50,"atkpro":60,"dpspro":100</v>
      </c>
      <c r="L5041" s="20" t="str">
        <f>IF(B5041&gt;=50,VLOOKUP(A5041,英雄数据表!A:L,11,FALSE),IF(B5041&gt;=25,VLOOKUP(A5041,英雄数据表!A:L,7,0),""))</f>
        <v>"4105601004"</v>
      </c>
      <c r="M5041" s="20" t="str">
        <f>IFERROR(VLOOKUP(B5041,属性中转表!$K$2:$O$21,5,FALSE),"")</f>
        <v>"pvpdpspro":50</v>
      </c>
      <c r="N5041" s="20" t="str">
        <f>IF(B5041=25,VLOOKUP(A5041,英雄数据表!A:L,8,FALSE),IF(B5041=50,VLOOKUP(A5041,英雄数据表!A:L,12,0),""))</f>
        <v/>
      </c>
    </row>
    <row r="5042" spans="1:14" x14ac:dyDescent="0.3">
      <c r="A5042" s="20">
        <v>41056</v>
      </c>
      <c r="B5042" s="21">
        <f t="shared" si="335"/>
        <v>41</v>
      </c>
      <c r="C5042" s="21">
        <v>5</v>
      </c>
      <c r="D5042" s="21">
        <f>VLOOKUP(A5042,英雄数据表!A:D,4,0)</f>
        <v>4</v>
      </c>
      <c r="E5042" s="20" t="str">
        <f>VLOOKUP(A5042,英雄数据表!A:C,3,0)</f>
        <v>烈焰守护</v>
      </c>
      <c r="F5042" s="20">
        <f t="shared" si="336"/>
        <v>41056</v>
      </c>
      <c r="G5042" s="20">
        <f t="shared" si="337"/>
        <v>41056</v>
      </c>
      <c r="H5042" s="21" t="str">
        <f>VLOOKUP(B5042,属性中转表!A:F,6,FALSE)</f>
        <v>"hp":135000,"atk":3750</v>
      </c>
      <c r="I5042" s="20" t="str">
        <f>IF(VLOOKUP(B5042,属性中转表!A:G,7,FALSE)=0,"",VLOOKUP(VLOOKUP(B5042,属性中转表!A:G,7,FALSE),属性中转表!$K$2:$P$21,6,0))&amp;IF(VLOOKUP(B5042,属性中转表!A:G,7,FALSE)&gt;=50,VLOOKUP(A5042,英雄数据表!A:K,9,0),IF(VLOOKUP(B5042,属性中转表!A:G,7,FALSE)&gt;=25,VLOOKUP(A5042,英雄数据表!A:K,5,0),""))</f>
        <v>"atk":300,"hp":5000,"undpspro":100,"pvpdpspro":50,"atkpro":60</v>
      </c>
      <c r="J5042" s="20" t="str">
        <f>IF(I5042="","",属性中转表!$I$1&amp;(IF(VLOOKUP(B5042,属性中转表!A:G,7,FALSE)=0,0,VLOOKUP(VLOOKUP(B5042,属性中转表!A:G,7,FALSE),属性中转表!$K$2:$P$21,4,0)))+IFERROR(VLOOKUP(A5042,英雄数据表!A:K,IF(武魂!B5042&gt;=50,10,IF(武魂!B5042&gt;=25,6)),0),0))</f>
        <v>,"dpspro":100</v>
      </c>
      <c r="K5042" s="32" t="str">
        <f t="shared" si="326"/>
        <v>"atk":300,"hp":5000,"undpspro":100,"pvpdpspro":50,"atkpro":60,"dpspro":100</v>
      </c>
      <c r="L5042" s="20" t="str">
        <f>IF(B5042&gt;=50,VLOOKUP(A5042,英雄数据表!A:L,11,FALSE),IF(B5042&gt;=25,VLOOKUP(A5042,英雄数据表!A:L,7,0),""))</f>
        <v>"4105601004"</v>
      </c>
      <c r="M5042" s="20" t="str">
        <f>IFERROR(VLOOKUP(B5042,属性中转表!$K$2:$O$21,5,FALSE),"")</f>
        <v/>
      </c>
      <c r="N5042" s="20" t="str">
        <f>IF(B5042=25,VLOOKUP(A5042,英雄数据表!A:L,8,FALSE),IF(B5042=50,VLOOKUP(A5042,英雄数据表!A:L,12,0),""))</f>
        <v/>
      </c>
    </row>
    <row r="5043" spans="1:14" x14ac:dyDescent="0.3">
      <c r="A5043" s="20">
        <v>41056</v>
      </c>
      <c r="B5043" s="21">
        <f t="shared" si="335"/>
        <v>42</v>
      </c>
      <c r="C5043" s="21">
        <v>5</v>
      </c>
      <c r="D5043" s="21">
        <f>VLOOKUP(A5043,英雄数据表!A:D,4,0)</f>
        <v>4</v>
      </c>
      <c r="E5043" s="20" t="str">
        <f>VLOOKUP(A5043,英雄数据表!A:C,3,0)</f>
        <v>烈焰守护</v>
      </c>
      <c r="F5043" s="20">
        <f t="shared" si="336"/>
        <v>41056</v>
      </c>
      <c r="G5043" s="20">
        <f t="shared" si="337"/>
        <v>41056</v>
      </c>
      <c r="H5043" s="21" t="str">
        <f>VLOOKUP(B5043,属性中转表!A:F,6,FALSE)</f>
        <v>"hp":140400,"atk":3900</v>
      </c>
      <c r="I5043" s="20" t="str">
        <f>IF(VLOOKUP(B5043,属性中转表!A:G,7,FALSE)=0,"",VLOOKUP(VLOOKUP(B5043,属性中转表!A:G,7,FALSE),属性中转表!$K$2:$P$21,6,0))&amp;IF(VLOOKUP(B5043,属性中转表!A:G,7,FALSE)&gt;=50,VLOOKUP(A5043,英雄数据表!A:K,9,0),IF(VLOOKUP(B5043,属性中转表!A:G,7,FALSE)&gt;=25,VLOOKUP(A5043,英雄数据表!A:K,5,0),""))</f>
        <v>"atk":300,"hp":5000,"undpspro":100,"pvpdpspro":50,"atkpro":60</v>
      </c>
      <c r="J5043" s="20" t="str">
        <f>IF(I5043="","",属性中转表!$I$1&amp;(IF(VLOOKUP(B5043,属性中转表!A:G,7,FALSE)=0,0,VLOOKUP(VLOOKUP(B5043,属性中转表!A:G,7,FALSE),属性中转表!$K$2:$P$21,4,0)))+IFERROR(VLOOKUP(A5043,英雄数据表!A:K,IF(武魂!B5043&gt;=50,10,IF(武魂!B5043&gt;=25,6)),0),0))</f>
        <v>,"dpspro":100</v>
      </c>
      <c r="K5043" s="32" t="str">
        <f t="shared" si="326"/>
        <v>"atk":300,"hp":5000,"undpspro":100,"pvpdpspro":50,"atkpro":60,"dpspro":100</v>
      </c>
      <c r="L5043" s="20" t="str">
        <f>IF(B5043&gt;=50,VLOOKUP(A5043,英雄数据表!A:L,11,FALSE),IF(B5043&gt;=25,VLOOKUP(A5043,英雄数据表!A:L,7,0),""))</f>
        <v>"4105601004"</v>
      </c>
      <c r="M5043" s="20" t="str">
        <f>IFERROR(VLOOKUP(B5043,属性中转表!$K$2:$O$21,5,FALSE),"")</f>
        <v/>
      </c>
      <c r="N5043" s="20" t="str">
        <f>IF(B5043=25,VLOOKUP(A5043,英雄数据表!A:L,8,FALSE),IF(B5043=50,VLOOKUP(A5043,英雄数据表!A:L,12,0),""))</f>
        <v/>
      </c>
    </row>
    <row r="5044" spans="1:14" x14ac:dyDescent="0.3">
      <c r="A5044" s="20">
        <v>41056</v>
      </c>
      <c r="B5044" s="21">
        <f t="shared" si="335"/>
        <v>43</v>
      </c>
      <c r="C5044" s="21">
        <v>5</v>
      </c>
      <c r="D5044" s="21">
        <f>VLOOKUP(A5044,英雄数据表!A:D,4,0)</f>
        <v>4</v>
      </c>
      <c r="E5044" s="20" t="str">
        <f>VLOOKUP(A5044,英雄数据表!A:C,3,0)</f>
        <v>烈焰守护</v>
      </c>
      <c r="F5044" s="20">
        <f t="shared" si="336"/>
        <v>41056</v>
      </c>
      <c r="G5044" s="20">
        <f t="shared" si="337"/>
        <v>41056</v>
      </c>
      <c r="H5044" s="21" t="str">
        <f>VLOOKUP(B5044,属性中转表!A:F,6,FALSE)</f>
        <v>"hp":145800,"atk":4050</v>
      </c>
      <c r="I5044" s="20" t="str">
        <f>IF(VLOOKUP(B5044,属性中转表!A:G,7,FALSE)=0,"",VLOOKUP(VLOOKUP(B5044,属性中转表!A:G,7,FALSE),属性中转表!$K$2:$P$21,6,0))&amp;IF(VLOOKUP(B5044,属性中转表!A:G,7,FALSE)&gt;=50,VLOOKUP(A5044,英雄数据表!A:K,9,0),IF(VLOOKUP(B5044,属性中转表!A:G,7,FALSE)&gt;=25,VLOOKUP(A5044,英雄数据表!A:K,5,0),""))</f>
        <v>"atk":300,"hp":5000,"undpspro":100,"pvpdpspro":50,"atkpro":60</v>
      </c>
      <c r="J5044" s="20" t="str">
        <f>IF(I5044="","",属性中转表!$I$1&amp;(IF(VLOOKUP(B5044,属性中转表!A:G,7,FALSE)=0,0,VLOOKUP(VLOOKUP(B5044,属性中转表!A:G,7,FALSE),属性中转表!$K$2:$P$21,4,0)))+IFERROR(VLOOKUP(A5044,英雄数据表!A:K,IF(武魂!B5044&gt;=50,10,IF(武魂!B5044&gt;=25,6)),0),0))</f>
        <v>,"dpspro":100</v>
      </c>
      <c r="K5044" s="32" t="str">
        <f t="shared" si="326"/>
        <v>"atk":300,"hp":5000,"undpspro":100,"pvpdpspro":50,"atkpro":60,"dpspro":100</v>
      </c>
      <c r="L5044" s="20" t="str">
        <f>IF(B5044&gt;=50,VLOOKUP(A5044,英雄数据表!A:L,11,FALSE),IF(B5044&gt;=25,VLOOKUP(A5044,英雄数据表!A:L,7,0),""))</f>
        <v>"4105601004"</v>
      </c>
      <c r="M5044" s="20" t="str">
        <f>IFERROR(VLOOKUP(B5044,属性中转表!$K$2:$O$21,5,FALSE),"")</f>
        <v/>
      </c>
      <c r="N5044" s="20" t="str">
        <f>IF(B5044=25,VLOOKUP(A5044,英雄数据表!A:L,8,FALSE),IF(B5044=50,VLOOKUP(A5044,英雄数据表!A:L,12,0),""))</f>
        <v/>
      </c>
    </row>
    <row r="5045" spans="1:14" x14ac:dyDescent="0.3">
      <c r="A5045" s="20">
        <v>41056</v>
      </c>
      <c r="B5045" s="21">
        <f t="shared" si="335"/>
        <v>44</v>
      </c>
      <c r="C5045" s="21">
        <v>5</v>
      </c>
      <c r="D5045" s="21">
        <f>VLOOKUP(A5045,英雄数据表!A:D,4,0)</f>
        <v>4</v>
      </c>
      <c r="E5045" s="20" t="str">
        <f>VLOOKUP(A5045,英雄数据表!A:C,3,0)</f>
        <v>烈焰守护</v>
      </c>
      <c r="F5045" s="20">
        <f t="shared" si="336"/>
        <v>41056</v>
      </c>
      <c r="G5045" s="20">
        <f t="shared" si="337"/>
        <v>41056</v>
      </c>
      <c r="H5045" s="21" t="str">
        <f>VLOOKUP(B5045,属性中转表!A:F,6,FALSE)</f>
        <v>"hp":151200,"atk":4200</v>
      </c>
      <c r="I5045" s="20" t="str">
        <f>IF(VLOOKUP(B5045,属性中转表!A:G,7,FALSE)=0,"",VLOOKUP(VLOOKUP(B5045,属性中转表!A:G,7,FALSE),属性中转表!$K$2:$P$21,6,0))&amp;IF(VLOOKUP(B5045,属性中转表!A:G,7,FALSE)&gt;=50,VLOOKUP(A5045,英雄数据表!A:K,9,0),IF(VLOOKUP(B5045,属性中转表!A:G,7,FALSE)&gt;=25,VLOOKUP(A5045,英雄数据表!A:K,5,0),""))</f>
        <v>"atk":300,"hp":5000,"undpspro":100,"pvpdpspro":50,"atkpro":60</v>
      </c>
      <c r="J5045" s="20" t="str">
        <f>IF(I5045="","",属性中转表!$I$1&amp;(IF(VLOOKUP(B5045,属性中转表!A:G,7,FALSE)=0,0,VLOOKUP(VLOOKUP(B5045,属性中转表!A:G,7,FALSE),属性中转表!$K$2:$P$21,4,0)))+IFERROR(VLOOKUP(A5045,英雄数据表!A:K,IF(武魂!B5045&gt;=50,10,IF(武魂!B5045&gt;=25,6)),0),0))</f>
        <v>,"dpspro":100</v>
      </c>
      <c r="K5045" s="32" t="str">
        <f t="shared" si="326"/>
        <v>"atk":300,"hp":5000,"undpspro":100,"pvpdpspro":50,"atkpro":60,"dpspro":100</v>
      </c>
      <c r="L5045" s="20" t="str">
        <f>IF(B5045&gt;=50,VLOOKUP(A5045,英雄数据表!A:L,11,FALSE),IF(B5045&gt;=25,VLOOKUP(A5045,英雄数据表!A:L,7,0),""))</f>
        <v>"4105601004"</v>
      </c>
      <c r="M5045" s="20" t="str">
        <f>IFERROR(VLOOKUP(B5045,属性中转表!$K$2:$O$21,5,FALSE),"")</f>
        <v/>
      </c>
      <c r="N5045" s="20" t="str">
        <f>IF(B5045=25,VLOOKUP(A5045,英雄数据表!A:L,8,FALSE),IF(B5045=50,VLOOKUP(A5045,英雄数据表!A:L,12,0),""))</f>
        <v/>
      </c>
    </row>
    <row r="5046" spans="1:14" x14ac:dyDescent="0.3">
      <c r="A5046" s="20">
        <v>41056</v>
      </c>
      <c r="B5046" s="21">
        <f t="shared" si="335"/>
        <v>45</v>
      </c>
      <c r="C5046" s="21">
        <v>5</v>
      </c>
      <c r="D5046" s="21">
        <f>VLOOKUP(A5046,英雄数据表!A:D,4,0)</f>
        <v>4</v>
      </c>
      <c r="E5046" s="20" t="str">
        <f>VLOOKUP(A5046,英雄数据表!A:C,3,0)</f>
        <v>烈焰守护</v>
      </c>
      <c r="F5046" s="20">
        <f t="shared" si="336"/>
        <v>41056</v>
      </c>
      <c r="G5046" s="20">
        <f t="shared" si="337"/>
        <v>41056</v>
      </c>
      <c r="H5046" s="21" t="str">
        <f>VLOOKUP(B5046,属性中转表!A:F,6,FALSE)</f>
        <v>"hp":156600,"atk":4350</v>
      </c>
      <c r="I5046" s="20" t="str">
        <f>IF(VLOOKUP(B5046,属性中转表!A:G,7,FALSE)=0,"",VLOOKUP(VLOOKUP(B5046,属性中转表!A:G,7,FALSE),属性中转表!$K$2:$P$21,6,0))&amp;IF(VLOOKUP(B5046,属性中转表!A:G,7,FALSE)&gt;=50,VLOOKUP(A5046,英雄数据表!A:K,9,0),IF(VLOOKUP(B5046,属性中转表!A:G,7,FALSE)&gt;=25,VLOOKUP(A5046,英雄数据表!A:K,5,0),""))</f>
        <v>"atk":300,"hp":5000,"undpspro":100,"pvpdpspro":50,"pvpundpspro":50,"atkpro":60</v>
      </c>
      <c r="J5046" s="20" t="str">
        <f>IF(I5046="","",属性中转表!$I$1&amp;(IF(VLOOKUP(B5046,属性中转表!A:G,7,FALSE)=0,0,VLOOKUP(VLOOKUP(B5046,属性中转表!A:G,7,FALSE),属性中转表!$K$2:$P$21,4,0)))+IFERROR(VLOOKUP(A5046,英雄数据表!A:K,IF(武魂!B5046&gt;=50,10,IF(武魂!B5046&gt;=25,6)),0),0))</f>
        <v>,"dpspro":100</v>
      </c>
      <c r="K5046" s="32" t="str">
        <f t="shared" si="326"/>
        <v>"atk":300,"hp":5000,"undpspro":100,"pvpdpspro":50,"pvpundpspro":50,"atkpro":60,"dpspro":100</v>
      </c>
      <c r="L5046" s="20" t="str">
        <f>IF(B5046&gt;=50,VLOOKUP(A5046,英雄数据表!A:L,11,FALSE),IF(B5046&gt;=25,VLOOKUP(A5046,英雄数据表!A:L,7,0),""))</f>
        <v>"4105601004"</v>
      </c>
      <c r="M5046" s="20" t="str">
        <f>IFERROR(VLOOKUP(B5046,属性中转表!$K$2:$O$21,5,FALSE),"")</f>
        <v>"pvpundpspro":50</v>
      </c>
      <c r="N5046" s="20" t="str">
        <f>IF(B5046=25,VLOOKUP(A5046,英雄数据表!A:L,8,FALSE),IF(B5046=50,VLOOKUP(A5046,英雄数据表!A:L,12,0),""))</f>
        <v/>
      </c>
    </row>
    <row r="5047" spans="1:14" x14ac:dyDescent="0.3">
      <c r="A5047" s="20">
        <v>41056</v>
      </c>
      <c r="B5047" s="21">
        <f t="shared" si="335"/>
        <v>46</v>
      </c>
      <c r="C5047" s="21">
        <v>5</v>
      </c>
      <c r="D5047" s="21">
        <f>VLOOKUP(A5047,英雄数据表!A:D,4,0)</f>
        <v>4</v>
      </c>
      <c r="E5047" s="20" t="str">
        <f>VLOOKUP(A5047,英雄数据表!A:C,3,0)</f>
        <v>烈焰守护</v>
      </c>
      <c r="F5047" s="20">
        <f t="shared" si="336"/>
        <v>41056</v>
      </c>
      <c r="G5047" s="20">
        <f t="shared" si="337"/>
        <v>41056</v>
      </c>
      <c r="H5047" s="21" t="str">
        <f>VLOOKUP(B5047,属性中转表!A:F,6,FALSE)</f>
        <v>"hp":162000,"atk":4500</v>
      </c>
      <c r="I5047" s="20" t="str">
        <f>IF(VLOOKUP(B5047,属性中转表!A:G,7,FALSE)=0,"",VLOOKUP(VLOOKUP(B5047,属性中转表!A:G,7,FALSE),属性中转表!$K$2:$P$21,6,0))&amp;IF(VLOOKUP(B5047,属性中转表!A:G,7,FALSE)&gt;=50,VLOOKUP(A5047,英雄数据表!A:K,9,0),IF(VLOOKUP(B5047,属性中转表!A:G,7,FALSE)&gt;=25,VLOOKUP(A5047,英雄数据表!A:K,5,0),""))</f>
        <v>"atk":300,"hp":5000,"undpspro":100,"pvpdpspro":50,"pvpundpspro":50,"atkpro":60</v>
      </c>
      <c r="J5047" s="20" t="str">
        <f>IF(I5047="","",属性中转表!$I$1&amp;(IF(VLOOKUP(B5047,属性中转表!A:G,7,FALSE)=0,0,VLOOKUP(VLOOKUP(B5047,属性中转表!A:G,7,FALSE),属性中转表!$K$2:$P$21,4,0)))+IFERROR(VLOOKUP(A5047,英雄数据表!A:K,IF(武魂!B5047&gt;=50,10,IF(武魂!B5047&gt;=25,6)),0),0))</f>
        <v>,"dpspro":100</v>
      </c>
      <c r="K5047" s="32" t="str">
        <f t="shared" si="326"/>
        <v>"atk":300,"hp":5000,"undpspro":100,"pvpdpspro":50,"pvpundpspro":50,"atkpro":60,"dpspro":100</v>
      </c>
      <c r="L5047" s="20" t="str">
        <f>IF(B5047&gt;=50,VLOOKUP(A5047,英雄数据表!A:L,11,FALSE),IF(B5047&gt;=25,VLOOKUP(A5047,英雄数据表!A:L,7,0),""))</f>
        <v>"4105601004"</v>
      </c>
      <c r="M5047" s="20" t="str">
        <f>IFERROR(VLOOKUP(B5047,属性中转表!$K$2:$O$21,5,FALSE),"")</f>
        <v/>
      </c>
      <c r="N5047" s="20" t="str">
        <f>IF(B5047=25,VLOOKUP(A5047,英雄数据表!A:L,8,FALSE),IF(B5047=50,VLOOKUP(A5047,英雄数据表!A:L,12,0),""))</f>
        <v/>
      </c>
    </row>
    <row r="5048" spans="1:14" x14ac:dyDescent="0.3">
      <c r="A5048" s="20">
        <v>41056</v>
      </c>
      <c r="B5048" s="21">
        <f t="shared" si="335"/>
        <v>47</v>
      </c>
      <c r="C5048" s="21">
        <v>5</v>
      </c>
      <c r="D5048" s="21">
        <f>VLOOKUP(A5048,英雄数据表!A:D,4,0)</f>
        <v>4</v>
      </c>
      <c r="E5048" s="20" t="str">
        <f>VLOOKUP(A5048,英雄数据表!A:C,3,0)</f>
        <v>烈焰守护</v>
      </c>
      <c r="F5048" s="20">
        <f t="shared" si="336"/>
        <v>41056</v>
      </c>
      <c r="G5048" s="20">
        <f t="shared" si="337"/>
        <v>41056</v>
      </c>
      <c r="H5048" s="21" t="str">
        <f>VLOOKUP(B5048,属性中转表!A:F,6,FALSE)</f>
        <v>"hp":167400,"atk":4650</v>
      </c>
      <c r="I5048" s="20" t="str">
        <f>IF(VLOOKUP(B5048,属性中转表!A:G,7,FALSE)=0,"",VLOOKUP(VLOOKUP(B5048,属性中转表!A:G,7,FALSE),属性中转表!$K$2:$P$21,6,0))&amp;IF(VLOOKUP(B5048,属性中转表!A:G,7,FALSE)&gt;=50,VLOOKUP(A5048,英雄数据表!A:K,9,0),IF(VLOOKUP(B5048,属性中转表!A:G,7,FALSE)&gt;=25,VLOOKUP(A5048,英雄数据表!A:K,5,0),""))</f>
        <v>"atk":300,"hp":5000,"undpspro":100,"pvpdpspro":50,"pvpundpspro":50,"atkpro":60</v>
      </c>
      <c r="J5048" s="20" t="str">
        <f>IF(I5048="","",属性中转表!$I$1&amp;(IF(VLOOKUP(B5048,属性中转表!A:G,7,FALSE)=0,0,VLOOKUP(VLOOKUP(B5048,属性中转表!A:G,7,FALSE),属性中转表!$K$2:$P$21,4,0)))+IFERROR(VLOOKUP(A5048,英雄数据表!A:K,IF(武魂!B5048&gt;=50,10,IF(武魂!B5048&gt;=25,6)),0),0))</f>
        <v>,"dpspro":100</v>
      </c>
      <c r="K5048" s="32" t="str">
        <f t="shared" si="326"/>
        <v>"atk":300,"hp":5000,"undpspro":100,"pvpdpspro":50,"pvpundpspro":50,"atkpro":60,"dpspro":100</v>
      </c>
      <c r="L5048" s="20" t="str">
        <f>IF(B5048&gt;=50,VLOOKUP(A5048,英雄数据表!A:L,11,FALSE),IF(B5048&gt;=25,VLOOKUP(A5048,英雄数据表!A:L,7,0),""))</f>
        <v>"4105601004"</v>
      </c>
      <c r="M5048" s="20" t="str">
        <f>IFERROR(VLOOKUP(B5048,属性中转表!$K$2:$O$21,5,FALSE),"")</f>
        <v/>
      </c>
      <c r="N5048" s="20" t="str">
        <f>IF(B5048=25,VLOOKUP(A5048,英雄数据表!A:L,8,FALSE),IF(B5048=50,VLOOKUP(A5048,英雄数据表!A:L,12,0),""))</f>
        <v/>
      </c>
    </row>
    <row r="5049" spans="1:14" x14ac:dyDescent="0.3">
      <c r="A5049" s="20">
        <v>41056</v>
      </c>
      <c r="B5049" s="21">
        <f t="shared" si="335"/>
        <v>48</v>
      </c>
      <c r="C5049" s="21">
        <v>5</v>
      </c>
      <c r="D5049" s="21">
        <f>VLOOKUP(A5049,英雄数据表!A:D,4,0)</f>
        <v>4</v>
      </c>
      <c r="E5049" s="20" t="str">
        <f>VLOOKUP(A5049,英雄数据表!A:C,3,0)</f>
        <v>烈焰守护</v>
      </c>
      <c r="F5049" s="20">
        <f t="shared" si="336"/>
        <v>41056</v>
      </c>
      <c r="G5049" s="20">
        <f t="shared" si="337"/>
        <v>41056</v>
      </c>
      <c r="H5049" s="21" t="str">
        <f>VLOOKUP(B5049,属性中转表!A:F,6,FALSE)</f>
        <v>"hp":172800,"atk":4800</v>
      </c>
      <c r="I5049" s="20" t="str">
        <f>IF(VLOOKUP(B5049,属性中转表!A:G,7,FALSE)=0,"",VLOOKUP(VLOOKUP(B5049,属性中转表!A:G,7,FALSE),属性中转表!$K$2:$P$21,6,0))&amp;IF(VLOOKUP(B5049,属性中转表!A:G,7,FALSE)&gt;=50,VLOOKUP(A5049,英雄数据表!A:K,9,0),IF(VLOOKUP(B5049,属性中转表!A:G,7,FALSE)&gt;=25,VLOOKUP(A5049,英雄数据表!A:K,5,0),""))</f>
        <v>"atk":300,"hp":5000,"undpspro":100,"pvpdpspro":50,"pvpundpspro":50,"atkpro":60</v>
      </c>
      <c r="J5049" s="20" t="str">
        <f>IF(I5049="","",属性中转表!$I$1&amp;(IF(VLOOKUP(B5049,属性中转表!A:G,7,FALSE)=0,0,VLOOKUP(VLOOKUP(B5049,属性中转表!A:G,7,FALSE),属性中转表!$K$2:$P$21,4,0)))+IFERROR(VLOOKUP(A5049,英雄数据表!A:K,IF(武魂!B5049&gt;=50,10,IF(武魂!B5049&gt;=25,6)),0),0))</f>
        <v>,"dpspro":100</v>
      </c>
      <c r="K5049" s="32" t="str">
        <f t="shared" si="326"/>
        <v>"atk":300,"hp":5000,"undpspro":100,"pvpdpspro":50,"pvpundpspro":50,"atkpro":60,"dpspro":100</v>
      </c>
      <c r="L5049" s="20" t="str">
        <f>IF(B5049&gt;=50,VLOOKUP(A5049,英雄数据表!A:L,11,FALSE),IF(B5049&gt;=25,VLOOKUP(A5049,英雄数据表!A:L,7,0),""))</f>
        <v>"4105601004"</v>
      </c>
      <c r="M5049" s="20" t="str">
        <f>IFERROR(VLOOKUP(B5049,属性中转表!$K$2:$O$21,5,FALSE),"")</f>
        <v/>
      </c>
      <c r="N5049" s="20" t="str">
        <f>IF(B5049=25,VLOOKUP(A5049,英雄数据表!A:L,8,FALSE),IF(B5049=50,VLOOKUP(A5049,英雄数据表!A:L,12,0),""))</f>
        <v/>
      </c>
    </row>
    <row r="5050" spans="1:14" x14ac:dyDescent="0.3">
      <c r="A5050" s="20">
        <v>41056</v>
      </c>
      <c r="B5050" s="21">
        <f t="shared" si="335"/>
        <v>49</v>
      </c>
      <c r="C5050" s="21">
        <v>5</v>
      </c>
      <c r="D5050" s="21">
        <f>VLOOKUP(A5050,英雄数据表!A:D,4,0)</f>
        <v>4</v>
      </c>
      <c r="E5050" s="20" t="str">
        <f>VLOOKUP(A5050,英雄数据表!A:C,3,0)</f>
        <v>烈焰守护</v>
      </c>
      <c r="F5050" s="20">
        <f t="shared" si="336"/>
        <v>41056</v>
      </c>
      <c r="G5050" s="20">
        <f t="shared" si="337"/>
        <v>41056</v>
      </c>
      <c r="H5050" s="21" t="str">
        <f>VLOOKUP(B5050,属性中转表!A:F,6,FALSE)</f>
        <v>"hp":178200,"atk":4950</v>
      </c>
      <c r="I5050" s="20" t="str">
        <f>IF(VLOOKUP(B5050,属性中转表!A:G,7,FALSE)=0,"",VLOOKUP(VLOOKUP(B5050,属性中转表!A:G,7,FALSE),属性中转表!$K$2:$P$21,6,0))&amp;IF(VLOOKUP(B5050,属性中转表!A:G,7,FALSE)&gt;=50,VLOOKUP(A5050,英雄数据表!A:K,9,0),IF(VLOOKUP(B5050,属性中转表!A:G,7,FALSE)&gt;=25,VLOOKUP(A5050,英雄数据表!A:K,5,0),""))</f>
        <v>"atk":300,"hp":5000,"undpspro":100,"pvpdpspro":50,"pvpundpspro":50,"atkpro":60</v>
      </c>
      <c r="J5050" s="20" t="str">
        <f>IF(I5050="","",属性中转表!$I$1&amp;(IF(VLOOKUP(B5050,属性中转表!A:G,7,FALSE)=0,0,VLOOKUP(VLOOKUP(B5050,属性中转表!A:G,7,FALSE),属性中转表!$K$2:$P$21,4,0)))+IFERROR(VLOOKUP(A5050,英雄数据表!A:K,IF(武魂!B5050&gt;=50,10,IF(武魂!B5050&gt;=25,6)),0),0))</f>
        <v>,"dpspro":100</v>
      </c>
      <c r="K5050" s="32" t="str">
        <f t="shared" si="326"/>
        <v>"atk":300,"hp":5000,"undpspro":100,"pvpdpspro":50,"pvpundpspro":50,"atkpro":60,"dpspro":100</v>
      </c>
      <c r="L5050" s="20" t="str">
        <f>IF(B5050&gt;=50,VLOOKUP(A5050,英雄数据表!A:L,11,FALSE),IF(B5050&gt;=25,VLOOKUP(A5050,英雄数据表!A:L,7,0),""))</f>
        <v>"4105601004"</v>
      </c>
      <c r="M5050" s="20" t="str">
        <f>IFERROR(VLOOKUP(B5050,属性中转表!$K$2:$O$21,5,FALSE),"")</f>
        <v/>
      </c>
      <c r="N5050" s="20" t="str">
        <f>IF(B5050=25,VLOOKUP(A5050,英雄数据表!A:L,8,FALSE),IF(B5050=50,VLOOKUP(A5050,英雄数据表!A:L,12,0),""))</f>
        <v/>
      </c>
    </row>
    <row r="5051" spans="1:14" x14ac:dyDescent="0.3">
      <c r="A5051" s="20">
        <v>41056</v>
      </c>
      <c r="B5051" s="21">
        <f t="shared" si="335"/>
        <v>50</v>
      </c>
      <c r="C5051" s="21">
        <v>5</v>
      </c>
      <c r="D5051" s="21">
        <f>VLOOKUP(A5051,英雄数据表!A:D,4,0)</f>
        <v>4</v>
      </c>
      <c r="E5051" s="20" t="str">
        <f>VLOOKUP(A5051,英雄数据表!A:C,3,0)</f>
        <v>烈焰守护</v>
      </c>
      <c r="F5051" s="20">
        <f t="shared" si="336"/>
        <v>41056</v>
      </c>
      <c r="G5051" s="20">
        <f t="shared" si="337"/>
        <v>41056</v>
      </c>
      <c r="H5051" s="21" t="str">
        <f>VLOOKUP(B5051,属性中转表!A:F,6,FALSE)</f>
        <v>"hp":183600,"atk":5100</v>
      </c>
      <c r="I5051" s="20" t="str">
        <f>IF(VLOOKUP(B5051,属性中转表!A:G,7,FALSE)=0,"",VLOOKUP(VLOOKUP(B5051,属性中转表!A:G,7,FALSE),属性中转表!$K$2:$P$21,6,0))&amp;IF(VLOOKUP(B5051,属性中转表!A:G,7,FALSE)&gt;=50,VLOOKUP(A5051,英雄数据表!A:K,9,0),IF(VLOOKUP(B5051,属性中转表!A:G,7,FALSE)&gt;=25,VLOOKUP(A5051,英雄数据表!A:K,5,0),""))</f>
        <v>"atk":300,"hp":5000,"undpspro":100,"pvpdpspro":50,"pvpundpspro":50,"atkpro":100</v>
      </c>
      <c r="J5051" s="20" t="str">
        <f>IF(I5051="","",属性中转表!$I$1&amp;(IF(VLOOKUP(B5051,属性中转表!A:G,7,FALSE)=0,0,VLOOKUP(VLOOKUP(B5051,属性中转表!A:G,7,FALSE),属性中转表!$K$2:$P$21,4,0)))+IFERROR(VLOOKUP(A5051,英雄数据表!A:K,IF(武魂!B5051&gt;=50,10,IF(武魂!B5051&gt;=25,6)),0),0))</f>
        <v>,"dpspro":100</v>
      </c>
      <c r="K5051" s="32" t="str">
        <f t="shared" si="326"/>
        <v>"atk":300,"hp":5000,"undpspro":100,"pvpdpspro":50,"pvpundpspro":50,"atkpro":100,"dpspro":100</v>
      </c>
      <c r="L5051" s="20" t="str">
        <f>IF(B5051&gt;=50,VLOOKUP(A5051,英雄数据表!A:L,11,FALSE),IF(B5051&gt;=25,VLOOKUP(A5051,英雄数据表!A:L,7,0),""))</f>
        <v>"4105602004"</v>
      </c>
      <c r="M5051" s="20" t="str">
        <f>IFERROR(VLOOKUP(B5051,属性中转表!$K$2:$O$21,5,FALSE),"")</f>
        <v/>
      </c>
      <c r="N5051" s="20" t="str">
        <f>IF(B5051=25,VLOOKUP(A5051,英雄数据表!A:L,8,FALSE),IF(B5051=50,VLOOKUP(A5051,英雄数据表!A:L,12,0),""))</f>
        <v>攻击增加10%，生命低于50%时，将立刻恢复20%生命（每场战斗只会触发一次）</v>
      </c>
    </row>
    <row r="5052" spans="1:14" x14ac:dyDescent="0.3">
      <c r="A5052" s="20">
        <v>41056</v>
      </c>
      <c r="B5052" s="21">
        <f t="shared" si="335"/>
        <v>51</v>
      </c>
      <c r="C5052" s="21">
        <v>5</v>
      </c>
      <c r="D5052" s="21">
        <f>VLOOKUP(A5052,英雄数据表!A:D,4,0)</f>
        <v>4</v>
      </c>
      <c r="E5052" s="20" t="str">
        <f>VLOOKUP(A5052,英雄数据表!A:C,3,0)</f>
        <v>烈焰守护</v>
      </c>
      <c r="F5052" s="20">
        <f t="shared" si="336"/>
        <v>41056</v>
      </c>
      <c r="G5052" s="20">
        <f t="shared" si="337"/>
        <v>41056</v>
      </c>
      <c r="H5052" s="21" t="str">
        <f>VLOOKUP(B5052,属性中转表!A:F,6,FALSE)</f>
        <v>"hp":189000,"atk":5250</v>
      </c>
      <c r="I5052" s="20" t="str">
        <f>IF(VLOOKUP(B5052,属性中转表!A:G,7,FALSE)=0,"",VLOOKUP(VLOOKUP(B5052,属性中转表!A:G,7,FALSE),属性中转表!$K$2:$P$21,6,0))&amp;IF(VLOOKUP(B5052,属性中转表!A:G,7,FALSE)&gt;=50,VLOOKUP(A5052,英雄数据表!A:K,9,0),IF(VLOOKUP(B5052,属性中转表!A:G,7,FALSE)&gt;=25,VLOOKUP(A5052,英雄数据表!A:K,5,0),""))</f>
        <v>"atk":300,"hp":5000,"undpspro":100,"pvpdpspro":50,"pvpundpspro":50,"atkpro":100</v>
      </c>
      <c r="J5052" s="20" t="str">
        <f>IF(I5052="","",属性中转表!$I$1&amp;(IF(VLOOKUP(B5052,属性中转表!A:G,7,FALSE)=0,0,VLOOKUP(VLOOKUP(B5052,属性中转表!A:G,7,FALSE),属性中转表!$K$2:$P$21,4,0)))+IFERROR(VLOOKUP(A5052,英雄数据表!A:K,IF(武魂!B5052&gt;=50,10,IF(武魂!B5052&gt;=25,6)),0),0))</f>
        <v>,"dpspro":100</v>
      </c>
      <c r="K5052" s="32" t="str">
        <f t="shared" si="326"/>
        <v>"atk":300,"hp":5000,"undpspro":100,"pvpdpspro":50,"pvpundpspro":50,"atkpro":100,"dpspro":100</v>
      </c>
      <c r="L5052" s="20" t="str">
        <f>IF(B5052&gt;=50,VLOOKUP(A5052,英雄数据表!A:L,11,FALSE),IF(B5052&gt;=25,VLOOKUP(A5052,英雄数据表!A:L,7,0),""))</f>
        <v>"4105602004"</v>
      </c>
      <c r="M5052" s="20" t="str">
        <f>IFERROR(VLOOKUP(B5052,属性中转表!$K$2:$O$21,5,FALSE),"")</f>
        <v/>
      </c>
      <c r="N5052" s="20" t="str">
        <f>IF(B5052=25,VLOOKUP(A5052,英雄数据表!A:L,8,FALSE),IF(B5052=50,VLOOKUP(A5052,英雄数据表!A:L,12,0),""))</f>
        <v/>
      </c>
    </row>
    <row r="5053" spans="1:14" x14ac:dyDescent="0.3">
      <c r="A5053" s="20">
        <v>41056</v>
      </c>
      <c r="B5053" s="21">
        <f t="shared" si="335"/>
        <v>52</v>
      </c>
      <c r="C5053" s="21">
        <v>5</v>
      </c>
      <c r="D5053" s="21">
        <f>VLOOKUP(A5053,英雄数据表!A:D,4,0)</f>
        <v>4</v>
      </c>
      <c r="E5053" s="20" t="str">
        <f>VLOOKUP(A5053,英雄数据表!A:C,3,0)</f>
        <v>烈焰守护</v>
      </c>
      <c r="F5053" s="20">
        <f t="shared" si="336"/>
        <v>41056</v>
      </c>
      <c r="G5053" s="20">
        <f t="shared" si="337"/>
        <v>41056</v>
      </c>
      <c r="H5053" s="21" t="str">
        <f>VLOOKUP(B5053,属性中转表!A:F,6,FALSE)</f>
        <v>"hp":194400,"atk":5400</v>
      </c>
      <c r="I5053" s="20" t="str">
        <f>IF(VLOOKUP(B5053,属性中转表!A:G,7,FALSE)=0,"",VLOOKUP(VLOOKUP(B5053,属性中转表!A:G,7,FALSE),属性中转表!$K$2:$P$21,6,0))&amp;IF(VLOOKUP(B5053,属性中转表!A:G,7,FALSE)&gt;=50,VLOOKUP(A5053,英雄数据表!A:K,9,0),IF(VLOOKUP(B5053,属性中转表!A:G,7,FALSE)&gt;=25,VLOOKUP(A5053,英雄数据表!A:K,5,0),""))</f>
        <v>"atk":300,"hp":5000,"undpspro":100,"pvpdpspro":50,"pvpundpspro":50,"atkpro":100</v>
      </c>
      <c r="J5053" s="20" t="str">
        <f>IF(I5053="","",属性中转表!$I$1&amp;(IF(VLOOKUP(B5053,属性中转表!A:G,7,FALSE)=0,0,VLOOKUP(VLOOKUP(B5053,属性中转表!A:G,7,FALSE),属性中转表!$K$2:$P$21,4,0)))+IFERROR(VLOOKUP(A5053,英雄数据表!A:K,IF(武魂!B5053&gt;=50,10,IF(武魂!B5053&gt;=25,6)),0),0))</f>
        <v>,"dpspro":100</v>
      </c>
      <c r="K5053" s="32" t="str">
        <f t="shared" si="326"/>
        <v>"atk":300,"hp":5000,"undpspro":100,"pvpdpspro":50,"pvpundpspro":50,"atkpro":100,"dpspro":100</v>
      </c>
      <c r="L5053" s="20" t="str">
        <f>IF(B5053&gt;=50,VLOOKUP(A5053,英雄数据表!A:L,11,FALSE),IF(B5053&gt;=25,VLOOKUP(A5053,英雄数据表!A:L,7,0),""))</f>
        <v>"4105602004"</v>
      </c>
      <c r="M5053" s="20" t="str">
        <f>IFERROR(VLOOKUP(B5053,属性中转表!$K$2:$O$21,5,FALSE),"")</f>
        <v/>
      </c>
      <c r="N5053" s="20" t="str">
        <f>IF(B5053=25,VLOOKUP(A5053,英雄数据表!A:L,8,FALSE),IF(B5053=50,VLOOKUP(A5053,英雄数据表!A:L,12,0),""))</f>
        <v/>
      </c>
    </row>
    <row r="5054" spans="1:14" x14ac:dyDescent="0.3">
      <c r="A5054" s="20">
        <v>41056</v>
      </c>
      <c r="B5054" s="21">
        <f t="shared" si="335"/>
        <v>53</v>
      </c>
      <c r="C5054" s="21">
        <v>5</v>
      </c>
      <c r="D5054" s="21">
        <f>VLOOKUP(A5054,英雄数据表!A:D,4,0)</f>
        <v>4</v>
      </c>
      <c r="E5054" s="20" t="str">
        <f>VLOOKUP(A5054,英雄数据表!A:C,3,0)</f>
        <v>烈焰守护</v>
      </c>
      <c r="F5054" s="20">
        <f t="shared" si="336"/>
        <v>41056</v>
      </c>
      <c r="G5054" s="20">
        <f t="shared" si="337"/>
        <v>41056</v>
      </c>
      <c r="H5054" s="21" t="str">
        <f>VLOOKUP(B5054,属性中转表!A:F,6,FALSE)</f>
        <v>"hp":199800,"atk":5550</v>
      </c>
      <c r="I5054" s="20" t="str">
        <f>IF(VLOOKUP(B5054,属性中转表!A:G,7,FALSE)=0,"",VLOOKUP(VLOOKUP(B5054,属性中转表!A:G,7,FALSE),属性中转表!$K$2:$P$21,6,0))&amp;IF(VLOOKUP(B5054,属性中转表!A:G,7,FALSE)&gt;=50,VLOOKUP(A5054,英雄数据表!A:K,9,0),IF(VLOOKUP(B5054,属性中转表!A:G,7,FALSE)&gt;=25,VLOOKUP(A5054,英雄数据表!A:K,5,0),""))</f>
        <v>"atk":300,"hp":5000,"undpspro":100,"pvpdpspro":50,"pvpundpspro":50,"atkpro":100</v>
      </c>
      <c r="J5054" s="20" t="str">
        <f>IF(I5054="","",属性中转表!$I$1&amp;(IF(VLOOKUP(B5054,属性中转表!A:G,7,FALSE)=0,0,VLOOKUP(VLOOKUP(B5054,属性中转表!A:G,7,FALSE),属性中转表!$K$2:$P$21,4,0)))+IFERROR(VLOOKUP(A5054,英雄数据表!A:K,IF(武魂!B5054&gt;=50,10,IF(武魂!B5054&gt;=25,6)),0),0))</f>
        <v>,"dpspro":100</v>
      </c>
      <c r="K5054" s="32" t="str">
        <f t="shared" si="326"/>
        <v>"atk":300,"hp":5000,"undpspro":100,"pvpdpspro":50,"pvpundpspro":50,"atkpro":100,"dpspro":100</v>
      </c>
      <c r="L5054" s="20" t="str">
        <f>IF(B5054&gt;=50,VLOOKUP(A5054,英雄数据表!A:L,11,FALSE),IF(B5054&gt;=25,VLOOKUP(A5054,英雄数据表!A:L,7,0),""))</f>
        <v>"4105602004"</v>
      </c>
      <c r="M5054" s="20" t="str">
        <f>IFERROR(VLOOKUP(B5054,属性中转表!$K$2:$O$21,5,FALSE),"")</f>
        <v/>
      </c>
      <c r="N5054" s="20" t="str">
        <f>IF(B5054=25,VLOOKUP(A5054,英雄数据表!A:L,8,FALSE),IF(B5054=50,VLOOKUP(A5054,英雄数据表!A:L,12,0),""))</f>
        <v/>
      </c>
    </row>
    <row r="5055" spans="1:14" x14ac:dyDescent="0.3">
      <c r="A5055" s="20">
        <v>41056</v>
      </c>
      <c r="B5055" s="21">
        <f t="shared" si="335"/>
        <v>54</v>
      </c>
      <c r="C5055" s="21">
        <v>5</v>
      </c>
      <c r="D5055" s="21">
        <f>VLOOKUP(A5055,英雄数据表!A:D,4,0)</f>
        <v>4</v>
      </c>
      <c r="E5055" s="20" t="str">
        <f>VLOOKUP(A5055,英雄数据表!A:C,3,0)</f>
        <v>烈焰守护</v>
      </c>
      <c r="F5055" s="20">
        <f t="shared" si="336"/>
        <v>41056</v>
      </c>
      <c r="G5055" s="20">
        <f t="shared" si="337"/>
        <v>41056</v>
      </c>
      <c r="H5055" s="21" t="str">
        <f>VLOOKUP(B5055,属性中转表!A:F,6,FALSE)</f>
        <v>"hp":205200,"atk":5700</v>
      </c>
      <c r="I5055" s="20" t="str">
        <f>IF(VLOOKUP(B5055,属性中转表!A:G,7,FALSE)=0,"",VLOOKUP(VLOOKUP(B5055,属性中转表!A:G,7,FALSE),属性中转表!$K$2:$P$21,6,0))&amp;IF(VLOOKUP(B5055,属性中转表!A:G,7,FALSE)&gt;=50,VLOOKUP(A5055,英雄数据表!A:K,9,0),IF(VLOOKUP(B5055,属性中转表!A:G,7,FALSE)&gt;=25,VLOOKUP(A5055,英雄数据表!A:K,5,0),""))</f>
        <v>"atk":300,"hp":5000,"undpspro":100,"pvpdpspro":50,"pvpundpspro":50,"atkpro":100</v>
      </c>
      <c r="J5055" s="20" t="str">
        <f>IF(I5055="","",属性中转表!$I$1&amp;(IF(VLOOKUP(B5055,属性中转表!A:G,7,FALSE)=0,0,VLOOKUP(VLOOKUP(B5055,属性中转表!A:G,7,FALSE),属性中转表!$K$2:$P$21,4,0)))+IFERROR(VLOOKUP(A5055,英雄数据表!A:K,IF(武魂!B5055&gt;=50,10,IF(武魂!B5055&gt;=25,6)),0),0))</f>
        <v>,"dpspro":100</v>
      </c>
      <c r="K5055" s="32" t="str">
        <f t="shared" si="326"/>
        <v>"atk":300,"hp":5000,"undpspro":100,"pvpdpspro":50,"pvpundpspro":50,"atkpro":100,"dpspro":100</v>
      </c>
      <c r="L5055" s="20" t="str">
        <f>IF(B5055&gt;=50,VLOOKUP(A5055,英雄数据表!A:L,11,FALSE),IF(B5055&gt;=25,VLOOKUP(A5055,英雄数据表!A:L,7,0),""))</f>
        <v>"4105602004"</v>
      </c>
      <c r="M5055" s="20" t="str">
        <f>IFERROR(VLOOKUP(B5055,属性中转表!$K$2:$O$21,5,FALSE),"")</f>
        <v/>
      </c>
      <c r="N5055" s="20" t="str">
        <f>IF(B5055=25,VLOOKUP(A5055,英雄数据表!A:L,8,FALSE),IF(B5055=50,VLOOKUP(A5055,英雄数据表!A:L,12,0),""))</f>
        <v/>
      </c>
    </row>
    <row r="5056" spans="1:14" x14ac:dyDescent="0.3">
      <c r="A5056" s="20">
        <v>41056</v>
      </c>
      <c r="B5056" s="21">
        <f t="shared" si="335"/>
        <v>55</v>
      </c>
      <c r="C5056" s="21">
        <v>5</v>
      </c>
      <c r="D5056" s="21">
        <f>VLOOKUP(A5056,英雄数据表!A:D,4,0)</f>
        <v>4</v>
      </c>
      <c r="E5056" s="20" t="str">
        <f>VLOOKUP(A5056,英雄数据表!A:C,3,0)</f>
        <v>烈焰守护</v>
      </c>
      <c r="F5056" s="20">
        <f t="shared" si="336"/>
        <v>41056</v>
      </c>
      <c r="G5056" s="20">
        <f t="shared" si="337"/>
        <v>41056</v>
      </c>
      <c r="H5056" s="21" t="str">
        <f>VLOOKUP(B5056,属性中转表!A:F,6,FALSE)</f>
        <v>"hp":210600,"atk":5850</v>
      </c>
      <c r="I5056" s="20" t="str">
        <f>IF(VLOOKUP(B5056,属性中转表!A:G,7,FALSE)=0,"",VLOOKUP(VLOOKUP(B5056,属性中转表!A:G,7,FALSE),属性中转表!$K$2:$P$21,6,0))&amp;IF(VLOOKUP(B5056,属性中转表!A:G,7,FALSE)&gt;=50,VLOOKUP(A5056,英雄数据表!A:K,9,0),IF(VLOOKUP(B5056,属性中转表!A:G,7,FALSE)&gt;=25,VLOOKUP(A5056,英雄数据表!A:K,5,0),""))</f>
        <v>"atk":300,"hp":5000,"undpspro":150,"pvpdpspro":50,"pvpundpspro":50,"atkpro":100</v>
      </c>
      <c r="J5056" s="20" t="str">
        <f>IF(I5056="","",属性中转表!$I$1&amp;(IF(VLOOKUP(B5056,属性中转表!A:G,7,FALSE)=0,0,VLOOKUP(VLOOKUP(B5056,属性中转表!A:G,7,FALSE),属性中转表!$K$2:$P$21,4,0)))+IFERROR(VLOOKUP(A5056,英雄数据表!A:K,IF(武魂!B5056&gt;=50,10,IF(武魂!B5056&gt;=25,6)),0),0))</f>
        <v>,"dpspro":100</v>
      </c>
      <c r="K5056" s="32" t="str">
        <f t="shared" si="326"/>
        <v>"atk":300,"hp":5000,"undpspro":150,"pvpdpspro":50,"pvpundpspro":50,"atkpro":100,"dpspro":100</v>
      </c>
      <c r="L5056" s="20" t="str">
        <f>IF(B5056&gt;=50,VLOOKUP(A5056,英雄数据表!A:L,11,FALSE),IF(B5056&gt;=25,VLOOKUP(A5056,英雄数据表!A:L,7,0),""))</f>
        <v>"4105602004"</v>
      </c>
      <c r="M5056" s="20" t="str">
        <f>IFERROR(VLOOKUP(B5056,属性中转表!$K$2:$O$21,5,FALSE),"")</f>
        <v>"undpspro":50</v>
      </c>
      <c r="N5056" s="20" t="str">
        <f>IF(B5056=25,VLOOKUP(A5056,英雄数据表!A:L,8,FALSE),IF(B5056=50,VLOOKUP(A5056,英雄数据表!A:L,12,0),""))</f>
        <v/>
      </c>
    </row>
    <row r="5057" spans="1:14" x14ac:dyDescent="0.3">
      <c r="A5057" s="20">
        <v>41056</v>
      </c>
      <c r="B5057" s="21">
        <f t="shared" si="335"/>
        <v>56</v>
      </c>
      <c r="C5057" s="21">
        <v>5</v>
      </c>
      <c r="D5057" s="21">
        <f>VLOOKUP(A5057,英雄数据表!A:D,4,0)</f>
        <v>4</v>
      </c>
      <c r="E5057" s="20" t="str">
        <f>VLOOKUP(A5057,英雄数据表!A:C,3,0)</f>
        <v>烈焰守护</v>
      </c>
      <c r="F5057" s="20">
        <f t="shared" si="336"/>
        <v>41056</v>
      </c>
      <c r="G5057" s="20">
        <f t="shared" si="337"/>
        <v>41056</v>
      </c>
      <c r="H5057" s="21" t="str">
        <f>VLOOKUP(B5057,属性中转表!A:F,6,FALSE)</f>
        <v>"hp":216000,"atk":6000</v>
      </c>
      <c r="I5057" s="20" t="str">
        <f>IF(VLOOKUP(B5057,属性中转表!A:G,7,FALSE)=0,"",VLOOKUP(VLOOKUP(B5057,属性中转表!A:G,7,FALSE),属性中转表!$K$2:$P$21,6,0))&amp;IF(VLOOKUP(B5057,属性中转表!A:G,7,FALSE)&gt;=50,VLOOKUP(A5057,英雄数据表!A:K,9,0),IF(VLOOKUP(B5057,属性中转表!A:G,7,FALSE)&gt;=25,VLOOKUP(A5057,英雄数据表!A:K,5,0),""))</f>
        <v>"atk":300,"hp":5000,"undpspro":150,"pvpdpspro":50,"pvpundpspro":50,"atkpro":100</v>
      </c>
      <c r="J5057" s="20" t="str">
        <f>IF(I5057="","",属性中转表!$I$1&amp;(IF(VLOOKUP(B5057,属性中转表!A:G,7,FALSE)=0,0,VLOOKUP(VLOOKUP(B5057,属性中转表!A:G,7,FALSE),属性中转表!$K$2:$P$21,4,0)))+IFERROR(VLOOKUP(A5057,英雄数据表!A:K,IF(武魂!B5057&gt;=50,10,IF(武魂!B5057&gt;=25,6)),0),0))</f>
        <v>,"dpspro":100</v>
      </c>
      <c r="K5057" s="32" t="str">
        <f t="shared" si="326"/>
        <v>"atk":300,"hp":5000,"undpspro":150,"pvpdpspro":50,"pvpundpspro":50,"atkpro":100,"dpspro":100</v>
      </c>
      <c r="L5057" s="20" t="str">
        <f>IF(B5057&gt;=50,VLOOKUP(A5057,英雄数据表!A:L,11,FALSE),IF(B5057&gt;=25,VLOOKUP(A5057,英雄数据表!A:L,7,0),""))</f>
        <v>"4105602004"</v>
      </c>
      <c r="M5057" s="20" t="str">
        <f>IFERROR(VLOOKUP(B5057,属性中转表!$K$2:$O$21,5,FALSE),"")</f>
        <v/>
      </c>
      <c r="N5057" s="20" t="str">
        <f>IF(B5057=25,VLOOKUP(A5057,英雄数据表!A:L,8,FALSE),IF(B5057=50,VLOOKUP(A5057,英雄数据表!A:L,12,0),""))</f>
        <v/>
      </c>
    </row>
    <row r="5058" spans="1:14" x14ac:dyDescent="0.3">
      <c r="A5058" s="20">
        <v>41056</v>
      </c>
      <c r="B5058" s="21">
        <f t="shared" si="335"/>
        <v>57</v>
      </c>
      <c r="C5058" s="21">
        <v>5</v>
      </c>
      <c r="D5058" s="21">
        <f>VLOOKUP(A5058,英雄数据表!A:D,4,0)</f>
        <v>4</v>
      </c>
      <c r="E5058" s="20" t="str">
        <f>VLOOKUP(A5058,英雄数据表!A:C,3,0)</f>
        <v>烈焰守护</v>
      </c>
      <c r="F5058" s="20">
        <f t="shared" si="336"/>
        <v>41056</v>
      </c>
      <c r="G5058" s="20">
        <f t="shared" si="337"/>
        <v>41056</v>
      </c>
      <c r="H5058" s="21" t="str">
        <f>VLOOKUP(B5058,属性中转表!A:F,6,FALSE)</f>
        <v>"hp":221400,"atk":6150</v>
      </c>
      <c r="I5058" s="20" t="str">
        <f>IF(VLOOKUP(B5058,属性中转表!A:G,7,FALSE)=0,"",VLOOKUP(VLOOKUP(B5058,属性中转表!A:G,7,FALSE),属性中转表!$K$2:$P$21,6,0))&amp;IF(VLOOKUP(B5058,属性中转表!A:G,7,FALSE)&gt;=50,VLOOKUP(A5058,英雄数据表!A:K,9,0),IF(VLOOKUP(B5058,属性中转表!A:G,7,FALSE)&gt;=25,VLOOKUP(A5058,英雄数据表!A:K,5,0),""))</f>
        <v>"atk":300,"hp":5000,"undpspro":150,"pvpdpspro":50,"pvpundpspro":50,"atkpro":100</v>
      </c>
      <c r="J5058" s="20" t="str">
        <f>IF(I5058="","",属性中转表!$I$1&amp;(IF(VLOOKUP(B5058,属性中转表!A:G,7,FALSE)=0,0,VLOOKUP(VLOOKUP(B5058,属性中转表!A:G,7,FALSE),属性中转表!$K$2:$P$21,4,0)))+IFERROR(VLOOKUP(A5058,英雄数据表!A:K,IF(武魂!B5058&gt;=50,10,IF(武魂!B5058&gt;=25,6)),0),0))</f>
        <v>,"dpspro":100</v>
      </c>
      <c r="K5058" s="32" t="str">
        <f t="shared" si="326"/>
        <v>"atk":300,"hp":5000,"undpspro":150,"pvpdpspro":50,"pvpundpspro":50,"atkpro":100,"dpspro":100</v>
      </c>
      <c r="L5058" s="20" t="str">
        <f>IF(B5058&gt;=50,VLOOKUP(A5058,英雄数据表!A:L,11,FALSE),IF(B5058&gt;=25,VLOOKUP(A5058,英雄数据表!A:L,7,0),""))</f>
        <v>"4105602004"</v>
      </c>
      <c r="M5058" s="20" t="str">
        <f>IFERROR(VLOOKUP(B5058,属性中转表!$K$2:$O$21,5,FALSE),"")</f>
        <v/>
      </c>
      <c r="N5058" s="20" t="str">
        <f>IF(B5058=25,VLOOKUP(A5058,英雄数据表!A:L,8,FALSE),IF(B5058=50,VLOOKUP(A5058,英雄数据表!A:L,12,0),""))</f>
        <v/>
      </c>
    </row>
    <row r="5059" spans="1:14" x14ac:dyDescent="0.3">
      <c r="A5059" s="20">
        <v>41056</v>
      </c>
      <c r="B5059" s="21">
        <f t="shared" si="335"/>
        <v>58</v>
      </c>
      <c r="C5059" s="21">
        <v>5</v>
      </c>
      <c r="D5059" s="21">
        <f>VLOOKUP(A5059,英雄数据表!A:D,4,0)</f>
        <v>4</v>
      </c>
      <c r="E5059" s="20" t="str">
        <f>VLOOKUP(A5059,英雄数据表!A:C,3,0)</f>
        <v>烈焰守护</v>
      </c>
      <c r="F5059" s="20">
        <f t="shared" si="336"/>
        <v>41056</v>
      </c>
      <c r="G5059" s="20">
        <f t="shared" si="337"/>
        <v>41056</v>
      </c>
      <c r="H5059" s="21" t="str">
        <f>VLOOKUP(B5059,属性中转表!A:F,6,FALSE)</f>
        <v>"hp":226800,"atk":6300</v>
      </c>
      <c r="I5059" s="20" t="str">
        <f>IF(VLOOKUP(B5059,属性中转表!A:G,7,FALSE)=0,"",VLOOKUP(VLOOKUP(B5059,属性中转表!A:G,7,FALSE),属性中转表!$K$2:$P$21,6,0))&amp;IF(VLOOKUP(B5059,属性中转表!A:G,7,FALSE)&gt;=50,VLOOKUP(A5059,英雄数据表!A:K,9,0),IF(VLOOKUP(B5059,属性中转表!A:G,7,FALSE)&gt;=25,VLOOKUP(A5059,英雄数据表!A:K,5,0),""))</f>
        <v>"atk":300,"hp":5000,"undpspro":150,"pvpdpspro":50,"pvpundpspro":50,"atkpro":100</v>
      </c>
      <c r="J5059" s="20" t="str">
        <f>IF(I5059="","",属性中转表!$I$1&amp;(IF(VLOOKUP(B5059,属性中转表!A:G,7,FALSE)=0,0,VLOOKUP(VLOOKUP(B5059,属性中转表!A:G,7,FALSE),属性中转表!$K$2:$P$21,4,0)))+IFERROR(VLOOKUP(A5059,英雄数据表!A:K,IF(武魂!B5059&gt;=50,10,IF(武魂!B5059&gt;=25,6)),0),0))</f>
        <v>,"dpspro":100</v>
      </c>
      <c r="K5059" s="32" t="str">
        <f t="shared" si="326"/>
        <v>"atk":300,"hp":5000,"undpspro":150,"pvpdpspro":50,"pvpundpspro":50,"atkpro":100,"dpspro":100</v>
      </c>
      <c r="L5059" s="20" t="str">
        <f>IF(B5059&gt;=50,VLOOKUP(A5059,英雄数据表!A:L,11,FALSE),IF(B5059&gt;=25,VLOOKUP(A5059,英雄数据表!A:L,7,0),""))</f>
        <v>"4105602004"</v>
      </c>
      <c r="M5059" s="20" t="str">
        <f>IFERROR(VLOOKUP(B5059,属性中转表!$K$2:$O$21,5,FALSE),"")</f>
        <v/>
      </c>
      <c r="N5059" s="20" t="str">
        <f>IF(B5059=25,VLOOKUP(A5059,英雄数据表!A:L,8,FALSE),IF(B5059=50,VLOOKUP(A5059,英雄数据表!A:L,12,0),""))</f>
        <v/>
      </c>
    </row>
    <row r="5060" spans="1:14" x14ac:dyDescent="0.3">
      <c r="A5060" s="20">
        <v>41056</v>
      </c>
      <c r="B5060" s="21">
        <f t="shared" si="335"/>
        <v>59</v>
      </c>
      <c r="C5060" s="21">
        <v>5</v>
      </c>
      <c r="D5060" s="21">
        <f>VLOOKUP(A5060,英雄数据表!A:D,4,0)</f>
        <v>4</v>
      </c>
      <c r="E5060" s="20" t="str">
        <f>VLOOKUP(A5060,英雄数据表!A:C,3,0)</f>
        <v>烈焰守护</v>
      </c>
      <c r="F5060" s="20">
        <f t="shared" si="336"/>
        <v>41056</v>
      </c>
      <c r="G5060" s="20">
        <f t="shared" si="337"/>
        <v>41056</v>
      </c>
      <c r="H5060" s="21" t="str">
        <f>VLOOKUP(B5060,属性中转表!A:F,6,FALSE)</f>
        <v>"hp":232200,"atk":6450</v>
      </c>
      <c r="I5060" s="20" t="str">
        <f>IF(VLOOKUP(B5060,属性中转表!A:G,7,FALSE)=0,"",VLOOKUP(VLOOKUP(B5060,属性中转表!A:G,7,FALSE),属性中转表!$K$2:$P$21,6,0))&amp;IF(VLOOKUP(B5060,属性中转表!A:G,7,FALSE)&gt;=50,VLOOKUP(A5060,英雄数据表!A:K,9,0),IF(VLOOKUP(B5060,属性中转表!A:G,7,FALSE)&gt;=25,VLOOKUP(A5060,英雄数据表!A:K,5,0),""))</f>
        <v>"atk":300,"hp":5000,"undpspro":150,"pvpdpspro":50,"pvpundpspro":50,"atkpro":100</v>
      </c>
      <c r="J5060" s="20" t="str">
        <f>IF(I5060="","",属性中转表!$I$1&amp;(IF(VLOOKUP(B5060,属性中转表!A:G,7,FALSE)=0,0,VLOOKUP(VLOOKUP(B5060,属性中转表!A:G,7,FALSE),属性中转表!$K$2:$P$21,4,0)))+IFERROR(VLOOKUP(A5060,英雄数据表!A:K,IF(武魂!B5060&gt;=50,10,IF(武魂!B5060&gt;=25,6)),0),0))</f>
        <v>,"dpspro":100</v>
      </c>
      <c r="K5060" s="32" t="str">
        <f t="shared" si="326"/>
        <v>"atk":300,"hp":5000,"undpspro":150,"pvpdpspro":50,"pvpundpspro":50,"atkpro":100,"dpspro":100</v>
      </c>
      <c r="L5060" s="20" t="str">
        <f>IF(B5060&gt;=50,VLOOKUP(A5060,英雄数据表!A:L,11,FALSE),IF(B5060&gt;=25,VLOOKUP(A5060,英雄数据表!A:L,7,0),""))</f>
        <v>"4105602004"</v>
      </c>
      <c r="M5060" s="20" t="str">
        <f>IFERROR(VLOOKUP(B5060,属性中转表!$K$2:$O$21,5,FALSE),"")</f>
        <v/>
      </c>
      <c r="N5060" s="20" t="str">
        <f>IF(B5060=25,VLOOKUP(A5060,英雄数据表!A:L,8,FALSE),IF(B5060=50,VLOOKUP(A5060,英雄数据表!A:L,12,0),""))</f>
        <v/>
      </c>
    </row>
    <row r="5061" spans="1:14" x14ac:dyDescent="0.3">
      <c r="A5061" s="20">
        <v>41056</v>
      </c>
      <c r="B5061" s="21">
        <f t="shared" si="335"/>
        <v>60</v>
      </c>
      <c r="C5061" s="21">
        <v>5</v>
      </c>
      <c r="D5061" s="21">
        <f>VLOOKUP(A5061,英雄数据表!A:D,4,0)</f>
        <v>4</v>
      </c>
      <c r="E5061" s="20" t="str">
        <f>VLOOKUP(A5061,英雄数据表!A:C,3,0)</f>
        <v>烈焰守护</v>
      </c>
      <c r="F5061" s="20">
        <f t="shared" si="336"/>
        <v>41056</v>
      </c>
      <c r="G5061" s="20">
        <f t="shared" si="337"/>
        <v>41056</v>
      </c>
      <c r="H5061" s="21" t="str">
        <f>VLOOKUP(B5061,属性中转表!A:F,6,FALSE)</f>
        <v>"hp":237600,"atk":6600</v>
      </c>
      <c r="I5061" s="20" t="str">
        <f>IF(VLOOKUP(B5061,属性中转表!A:G,7,FALSE)=0,"",VLOOKUP(VLOOKUP(B5061,属性中转表!A:G,7,FALSE),属性中转表!$K$2:$P$21,6,0))&amp;IF(VLOOKUP(B5061,属性中转表!A:G,7,FALSE)&gt;=50,VLOOKUP(A5061,英雄数据表!A:K,9,0),IF(VLOOKUP(B5061,属性中转表!A:G,7,FALSE)&gt;=25,VLOOKUP(A5061,英雄数据表!A:K,5,0),""))</f>
        <v>"atk":300,"hp":5000,"undpspro":150,"pvpdpspro":50,"pvpundpspro":50,"atkpro":100</v>
      </c>
      <c r="J5061" s="20" t="str">
        <f>IF(I5061="","",属性中转表!$I$1&amp;(IF(VLOOKUP(B5061,属性中转表!A:G,7,FALSE)=0,0,VLOOKUP(VLOOKUP(B5061,属性中转表!A:G,7,FALSE),属性中转表!$K$2:$P$21,4,0)))+IFERROR(VLOOKUP(A5061,英雄数据表!A:K,IF(武魂!B5061&gt;=50,10,IF(武魂!B5061&gt;=25,6)),0),0))</f>
        <v>,"dpspro":150</v>
      </c>
      <c r="K5061" s="32" t="str">
        <f t="shared" si="326"/>
        <v>"atk":300,"hp":5000,"undpspro":150,"pvpdpspro":50,"pvpundpspro":50,"atkpro":100,"dpspro":150</v>
      </c>
      <c r="L5061" s="20" t="str">
        <f>IF(B5061&gt;=50,VLOOKUP(A5061,英雄数据表!A:L,11,FALSE),IF(B5061&gt;=25,VLOOKUP(A5061,英雄数据表!A:L,7,0),""))</f>
        <v>"4105602004"</v>
      </c>
      <c r="M5061" s="20" t="str">
        <f>IFERROR(VLOOKUP(B5061,属性中转表!$K$2:$O$21,5,FALSE),"")</f>
        <v>"dpspro":50</v>
      </c>
      <c r="N5061" s="20" t="str">
        <f>IF(B5061=25,VLOOKUP(A5061,英雄数据表!A:L,8,FALSE),IF(B5061=50,VLOOKUP(A5061,英雄数据表!A:L,12,0),""))</f>
        <v/>
      </c>
    </row>
    <row r="5062" spans="1:14" x14ac:dyDescent="0.3">
      <c r="A5062" s="20">
        <v>41056</v>
      </c>
      <c r="B5062" s="21">
        <f t="shared" si="335"/>
        <v>61</v>
      </c>
      <c r="C5062" s="21">
        <v>5</v>
      </c>
      <c r="D5062" s="21">
        <f>VLOOKUP(A5062,英雄数据表!A:D,4,0)</f>
        <v>4</v>
      </c>
      <c r="E5062" s="20" t="str">
        <f>VLOOKUP(A5062,英雄数据表!A:C,3,0)</f>
        <v>烈焰守护</v>
      </c>
      <c r="F5062" s="20">
        <f t="shared" si="336"/>
        <v>41056</v>
      </c>
      <c r="G5062" s="20">
        <f t="shared" si="337"/>
        <v>41056</v>
      </c>
      <c r="H5062" s="21" t="str">
        <f>VLOOKUP(B5062,属性中转表!A:F,6,FALSE)</f>
        <v>"hp":243000,"atk":6750</v>
      </c>
      <c r="I5062" s="20" t="str">
        <f>IF(VLOOKUP(B5062,属性中转表!A:G,7,FALSE)=0,"",VLOOKUP(VLOOKUP(B5062,属性中转表!A:G,7,FALSE),属性中转表!$K$2:$P$21,6,0))&amp;IF(VLOOKUP(B5062,属性中转表!A:G,7,FALSE)&gt;=50,VLOOKUP(A5062,英雄数据表!A:K,9,0),IF(VLOOKUP(B5062,属性中转表!A:G,7,FALSE)&gt;=25,VLOOKUP(A5062,英雄数据表!A:K,5,0),""))</f>
        <v>"atk":300,"hp":5000,"undpspro":150,"pvpdpspro":50,"pvpundpspro":50,"atkpro":100</v>
      </c>
      <c r="J5062" s="20" t="str">
        <f>IF(I5062="","",属性中转表!$I$1&amp;(IF(VLOOKUP(B5062,属性中转表!A:G,7,FALSE)=0,0,VLOOKUP(VLOOKUP(B5062,属性中转表!A:G,7,FALSE),属性中转表!$K$2:$P$21,4,0)))+IFERROR(VLOOKUP(A5062,英雄数据表!A:K,IF(武魂!B5062&gt;=50,10,IF(武魂!B5062&gt;=25,6)),0),0))</f>
        <v>,"dpspro":150</v>
      </c>
      <c r="K5062" s="32" t="str">
        <f t="shared" si="326"/>
        <v>"atk":300,"hp":5000,"undpspro":150,"pvpdpspro":50,"pvpundpspro":50,"atkpro":100,"dpspro":150</v>
      </c>
      <c r="L5062" s="20" t="str">
        <f>IF(B5062&gt;=50,VLOOKUP(A5062,英雄数据表!A:L,11,FALSE),IF(B5062&gt;=25,VLOOKUP(A5062,英雄数据表!A:L,7,0),""))</f>
        <v>"4105602004"</v>
      </c>
      <c r="M5062" s="20" t="str">
        <f>IFERROR(VLOOKUP(B5062,属性中转表!$K$2:$O$21,5,FALSE),"")</f>
        <v/>
      </c>
      <c r="N5062" s="20" t="str">
        <f>IF(B5062=25,VLOOKUP(A5062,英雄数据表!A:L,8,FALSE),IF(B5062=50,VLOOKUP(A5062,英雄数据表!A:L,12,0),""))</f>
        <v/>
      </c>
    </row>
    <row r="5063" spans="1:14" x14ac:dyDescent="0.3">
      <c r="A5063" s="20">
        <v>41056</v>
      </c>
      <c r="B5063" s="21">
        <f t="shared" si="335"/>
        <v>62</v>
      </c>
      <c r="C5063" s="21">
        <v>5</v>
      </c>
      <c r="D5063" s="21">
        <f>VLOOKUP(A5063,英雄数据表!A:D,4,0)</f>
        <v>4</v>
      </c>
      <c r="E5063" s="20" t="str">
        <f>VLOOKUP(A5063,英雄数据表!A:C,3,0)</f>
        <v>烈焰守护</v>
      </c>
      <c r="F5063" s="20">
        <f t="shared" si="336"/>
        <v>41056</v>
      </c>
      <c r="G5063" s="20">
        <f t="shared" si="337"/>
        <v>41056</v>
      </c>
      <c r="H5063" s="21" t="str">
        <f>VLOOKUP(B5063,属性中转表!A:F,6,FALSE)</f>
        <v>"hp":248400,"atk":6900</v>
      </c>
      <c r="I5063" s="20" t="str">
        <f>IF(VLOOKUP(B5063,属性中转表!A:G,7,FALSE)=0,"",VLOOKUP(VLOOKUP(B5063,属性中转表!A:G,7,FALSE),属性中转表!$K$2:$P$21,6,0))&amp;IF(VLOOKUP(B5063,属性中转表!A:G,7,FALSE)&gt;=50,VLOOKUP(A5063,英雄数据表!A:K,9,0),IF(VLOOKUP(B5063,属性中转表!A:G,7,FALSE)&gt;=25,VLOOKUP(A5063,英雄数据表!A:K,5,0),""))</f>
        <v>"atk":300,"hp":5000,"undpspro":150,"pvpdpspro":50,"pvpundpspro":50,"atkpro":100</v>
      </c>
      <c r="J5063" s="20" t="str">
        <f>IF(I5063="","",属性中转表!$I$1&amp;(IF(VLOOKUP(B5063,属性中转表!A:G,7,FALSE)=0,0,VLOOKUP(VLOOKUP(B5063,属性中转表!A:G,7,FALSE),属性中转表!$K$2:$P$21,4,0)))+IFERROR(VLOOKUP(A5063,英雄数据表!A:K,IF(武魂!B5063&gt;=50,10,IF(武魂!B5063&gt;=25,6)),0),0))</f>
        <v>,"dpspro":150</v>
      </c>
      <c r="K5063" s="32" t="str">
        <f t="shared" ref="K5063:K5126" si="338">I5063&amp;J5063</f>
        <v>"atk":300,"hp":5000,"undpspro":150,"pvpdpspro":50,"pvpundpspro":50,"atkpro":100,"dpspro":150</v>
      </c>
      <c r="L5063" s="20" t="str">
        <f>IF(B5063&gt;=50,VLOOKUP(A5063,英雄数据表!A:L,11,FALSE),IF(B5063&gt;=25,VLOOKUP(A5063,英雄数据表!A:L,7,0),""))</f>
        <v>"4105602004"</v>
      </c>
      <c r="M5063" s="20" t="str">
        <f>IFERROR(VLOOKUP(B5063,属性中转表!$K$2:$O$21,5,FALSE),"")</f>
        <v/>
      </c>
      <c r="N5063" s="20" t="str">
        <f>IF(B5063=25,VLOOKUP(A5063,英雄数据表!A:L,8,FALSE),IF(B5063=50,VLOOKUP(A5063,英雄数据表!A:L,12,0),""))</f>
        <v/>
      </c>
    </row>
    <row r="5064" spans="1:14" x14ac:dyDescent="0.3">
      <c r="A5064" s="20">
        <v>41056</v>
      </c>
      <c r="B5064" s="21">
        <f t="shared" si="335"/>
        <v>63</v>
      </c>
      <c r="C5064" s="21">
        <v>5</v>
      </c>
      <c r="D5064" s="21">
        <f>VLOOKUP(A5064,英雄数据表!A:D,4,0)</f>
        <v>4</v>
      </c>
      <c r="E5064" s="20" t="str">
        <f>VLOOKUP(A5064,英雄数据表!A:C,3,0)</f>
        <v>烈焰守护</v>
      </c>
      <c r="F5064" s="20">
        <f t="shared" si="336"/>
        <v>41056</v>
      </c>
      <c r="G5064" s="20">
        <f t="shared" si="337"/>
        <v>41056</v>
      </c>
      <c r="H5064" s="21" t="str">
        <f>VLOOKUP(B5064,属性中转表!A:F,6,FALSE)</f>
        <v>"hp":253800,"atk":7050</v>
      </c>
      <c r="I5064" s="20" t="str">
        <f>IF(VLOOKUP(B5064,属性中转表!A:G,7,FALSE)=0,"",VLOOKUP(VLOOKUP(B5064,属性中转表!A:G,7,FALSE),属性中转表!$K$2:$P$21,6,0))&amp;IF(VLOOKUP(B5064,属性中转表!A:G,7,FALSE)&gt;=50,VLOOKUP(A5064,英雄数据表!A:K,9,0),IF(VLOOKUP(B5064,属性中转表!A:G,7,FALSE)&gt;=25,VLOOKUP(A5064,英雄数据表!A:K,5,0),""))</f>
        <v>"atk":300,"hp":5000,"undpspro":150,"pvpdpspro":50,"pvpundpspro":50,"atkpro":100</v>
      </c>
      <c r="J5064" s="20" t="str">
        <f>IF(I5064="","",属性中转表!$I$1&amp;(IF(VLOOKUP(B5064,属性中转表!A:G,7,FALSE)=0,0,VLOOKUP(VLOOKUP(B5064,属性中转表!A:G,7,FALSE),属性中转表!$K$2:$P$21,4,0)))+IFERROR(VLOOKUP(A5064,英雄数据表!A:K,IF(武魂!B5064&gt;=50,10,IF(武魂!B5064&gt;=25,6)),0),0))</f>
        <v>,"dpspro":150</v>
      </c>
      <c r="K5064" s="32" t="str">
        <f t="shared" si="338"/>
        <v>"atk":300,"hp":5000,"undpspro":150,"pvpdpspro":50,"pvpundpspro":50,"atkpro":100,"dpspro":150</v>
      </c>
      <c r="L5064" s="20" t="str">
        <f>IF(B5064&gt;=50,VLOOKUP(A5064,英雄数据表!A:L,11,FALSE),IF(B5064&gt;=25,VLOOKUP(A5064,英雄数据表!A:L,7,0),""))</f>
        <v>"4105602004"</v>
      </c>
      <c r="M5064" s="20" t="str">
        <f>IFERROR(VLOOKUP(B5064,属性中转表!$K$2:$O$21,5,FALSE),"")</f>
        <v/>
      </c>
      <c r="N5064" s="20" t="str">
        <f>IF(B5064=25,VLOOKUP(A5064,英雄数据表!A:L,8,FALSE),IF(B5064=50,VLOOKUP(A5064,英雄数据表!A:L,12,0),""))</f>
        <v/>
      </c>
    </row>
    <row r="5065" spans="1:14" x14ac:dyDescent="0.3">
      <c r="A5065" s="20">
        <v>41056</v>
      </c>
      <c r="B5065" s="21">
        <f t="shared" si="335"/>
        <v>64</v>
      </c>
      <c r="C5065" s="21">
        <v>5</v>
      </c>
      <c r="D5065" s="21">
        <f>VLOOKUP(A5065,英雄数据表!A:D,4,0)</f>
        <v>4</v>
      </c>
      <c r="E5065" s="20" t="str">
        <f>VLOOKUP(A5065,英雄数据表!A:C,3,0)</f>
        <v>烈焰守护</v>
      </c>
      <c r="F5065" s="20">
        <f t="shared" si="336"/>
        <v>41056</v>
      </c>
      <c r="G5065" s="20">
        <f t="shared" si="337"/>
        <v>41056</v>
      </c>
      <c r="H5065" s="21" t="str">
        <f>VLOOKUP(B5065,属性中转表!A:F,6,FALSE)</f>
        <v>"hp":259200,"atk":7200</v>
      </c>
      <c r="I5065" s="20" t="str">
        <f>IF(VLOOKUP(B5065,属性中转表!A:G,7,FALSE)=0,"",VLOOKUP(VLOOKUP(B5065,属性中转表!A:G,7,FALSE),属性中转表!$K$2:$P$21,6,0))&amp;IF(VLOOKUP(B5065,属性中转表!A:G,7,FALSE)&gt;=50,VLOOKUP(A5065,英雄数据表!A:K,9,0),IF(VLOOKUP(B5065,属性中转表!A:G,7,FALSE)&gt;=25,VLOOKUP(A5065,英雄数据表!A:K,5,0),""))</f>
        <v>"atk":300,"hp":5000,"undpspro":150,"pvpdpspro":50,"pvpundpspro":50,"atkpro":100</v>
      </c>
      <c r="J5065" s="20" t="str">
        <f>IF(I5065="","",属性中转表!$I$1&amp;(IF(VLOOKUP(B5065,属性中转表!A:G,7,FALSE)=0,0,VLOOKUP(VLOOKUP(B5065,属性中转表!A:G,7,FALSE),属性中转表!$K$2:$P$21,4,0)))+IFERROR(VLOOKUP(A5065,英雄数据表!A:K,IF(武魂!B5065&gt;=50,10,IF(武魂!B5065&gt;=25,6)),0),0))</f>
        <v>,"dpspro":150</v>
      </c>
      <c r="K5065" s="32" t="str">
        <f t="shared" si="338"/>
        <v>"atk":300,"hp":5000,"undpspro":150,"pvpdpspro":50,"pvpundpspro":50,"atkpro":100,"dpspro":150</v>
      </c>
      <c r="L5065" s="20" t="str">
        <f>IF(B5065&gt;=50,VLOOKUP(A5065,英雄数据表!A:L,11,FALSE),IF(B5065&gt;=25,VLOOKUP(A5065,英雄数据表!A:L,7,0),""))</f>
        <v>"4105602004"</v>
      </c>
      <c r="M5065" s="20" t="str">
        <f>IFERROR(VLOOKUP(B5065,属性中转表!$K$2:$O$21,5,FALSE),"")</f>
        <v/>
      </c>
      <c r="N5065" s="20" t="str">
        <f>IF(B5065=25,VLOOKUP(A5065,英雄数据表!A:L,8,FALSE),IF(B5065=50,VLOOKUP(A5065,英雄数据表!A:L,12,0),""))</f>
        <v/>
      </c>
    </row>
    <row r="5066" spans="1:14" x14ac:dyDescent="0.3">
      <c r="A5066" s="20">
        <v>41056</v>
      </c>
      <c r="B5066" s="21">
        <f t="shared" si="335"/>
        <v>65</v>
      </c>
      <c r="C5066" s="21">
        <v>5</v>
      </c>
      <c r="D5066" s="21">
        <f>VLOOKUP(A5066,英雄数据表!A:D,4,0)</f>
        <v>4</v>
      </c>
      <c r="E5066" s="20" t="str">
        <f>VLOOKUP(A5066,英雄数据表!A:C,3,0)</f>
        <v>烈焰守护</v>
      </c>
      <c r="F5066" s="20">
        <f t="shared" si="336"/>
        <v>41056</v>
      </c>
      <c r="G5066" s="20">
        <f t="shared" si="337"/>
        <v>41056</v>
      </c>
      <c r="H5066" s="21" t="str">
        <f>VLOOKUP(B5066,属性中转表!A:F,6,FALSE)</f>
        <v>"hp":264600,"atk":7350</v>
      </c>
      <c r="I5066" s="20" t="str">
        <f>IF(VLOOKUP(B5066,属性中转表!A:G,7,FALSE)=0,"",VLOOKUP(VLOOKUP(B5066,属性中转表!A:G,7,FALSE),属性中转表!$K$2:$P$21,6,0))&amp;IF(VLOOKUP(B5066,属性中转表!A:G,7,FALSE)&gt;=50,VLOOKUP(A5066,英雄数据表!A:K,9,0),IF(VLOOKUP(B5066,属性中转表!A:G,7,FALSE)&gt;=25,VLOOKUP(A5066,英雄数据表!A:K,5,0),""))</f>
        <v>"atk":300,"hp":5000,"undpspro":150,"pvpdpspro":100,"pvpundpspro":50,"atkpro":100</v>
      </c>
      <c r="J5066" s="20" t="str">
        <f>IF(I5066="","",属性中转表!$I$1&amp;(IF(VLOOKUP(B5066,属性中转表!A:G,7,FALSE)=0,0,VLOOKUP(VLOOKUP(B5066,属性中转表!A:G,7,FALSE),属性中转表!$K$2:$P$21,4,0)))+IFERROR(VLOOKUP(A5066,英雄数据表!A:K,IF(武魂!B5066&gt;=50,10,IF(武魂!B5066&gt;=25,6)),0),0))</f>
        <v>,"dpspro":150</v>
      </c>
      <c r="K5066" s="32" t="str">
        <f t="shared" si="338"/>
        <v>"atk":300,"hp":5000,"undpspro":150,"pvpdpspro":100,"pvpundpspro":50,"atkpro":100,"dpspro":150</v>
      </c>
      <c r="L5066" s="20" t="str">
        <f>IF(B5066&gt;=50,VLOOKUP(A5066,英雄数据表!A:L,11,FALSE),IF(B5066&gt;=25,VLOOKUP(A5066,英雄数据表!A:L,7,0),""))</f>
        <v>"4105602004"</v>
      </c>
      <c r="M5066" s="20" t="str">
        <f>IFERROR(VLOOKUP(B5066,属性中转表!$K$2:$O$21,5,FALSE),"")</f>
        <v>"pvpdpspro":50</v>
      </c>
      <c r="N5066" s="20" t="str">
        <f>IF(B5066=25,VLOOKUP(A5066,英雄数据表!A:L,8,FALSE),IF(B5066=50,VLOOKUP(A5066,英雄数据表!A:L,12,0),""))</f>
        <v/>
      </c>
    </row>
    <row r="5067" spans="1:14" x14ac:dyDescent="0.3">
      <c r="A5067" s="20">
        <v>41056</v>
      </c>
      <c r="B5067" s="21">
        <f t="shared" si="335"/>
        <v>66</v>
      </c>
      <c r="C5067" s="21">
        <v>5</v>
      </c>
      <c r="D5067" s="21">
        <f>VLOOKUP(A5067,英雄数据表!A:D,4,0)</f>
        <v>4</v>
      </c>
      <c r="E5067" s="20" t="str">
        <f>VLOOKUP(A5067,英雄数据表!A:C,3,0)</f>
        <v>烈焰守护</v>
      </c>
      <c r="F5067" s="20">
        <f t="shared" si="336"/>
        <v>41056</v>
      </c>
      <c r="G5067" s="20">
        <f t="shared" si="337"/>
        <v>41056</v>
      </c>
      <c r="H5067" s="21" t="str">
        <f>VLOOKUP(B5067,属性中转表!A:F,6,FALSE)</f>
        <v>"hp":270000,"atk":7500</v>
      </c>
      <c r="I5067" s="20" t="str">
        <f>IF(VLOOKUP(B5067,属性中转表!A:G,7,FALSE)=0,"",VLOOKUP(VLOOKUP(B5067,属性中转表!A:G,7,FALSE),属性中转表!$K$2:$P$21,6,0))&amp;IF(VLOOKUP(B5067,属性中转表!A:G,7,FALSE)&gt;=50,VLOOKUP(A5067,英雄数据表!A:K,9,0),IF(VLOOKUP(B5067,属性中转表!A:G,7,FALSE)&gt;=25,VLOOKUP(A5067,英雄数据表!A:K,5,0),""))</f>
        <v>"atk":300,"hp":5000,"undpspro":150,"pvpdpspro":100,"pvpundpspro":50,"atkpro":100</v>
      </c>
      <c r="J5067" s="20" t="str">
        <f>IF(I5067="","",属性中转表!$I$1&amp;(IF(VLOOKUP(B5067,属性中转表!A:G,7,FALSE)=0,0,VLOOKUP(VLOOKUP(B5067,属性中转表!A:G,7,FALSE),属性中转表!$K$2:$P$21,4,0)))+IFERROR(VLOOKUP(A5067,英雄数据表!A:K,IF(武魂!B5067&gt;=50,10,IF(武魂!B5067&gt;=25,6)),0),0))</f>
        <v>,"dpspro":150</v>
      </c>
      <c r="K5067" s="32" t="str">
        <f t="shared" si="338"/>
        <v>"atk":300,"hp":5000,"undpspro":150,"pvpdpspro":100,"pvpundpspro":50,"atkpro":100,"dpspro":150</v>
      </c>
      <c r="L5067" s="20" t="str">
        <f>IF(B5067&gt;=50,VLOOKUP(A5067,英雄数据表!A:L,11,FALSE),IF(B5067&gt;=25,VLOOKUP(A5067,英雄数据表!A:L,7,0),""))</f>
        <v>"4105602004"</v>
      </c>
      <c r="M5067" s="20" t="str">
        <f>IFERROR(VLOOKUP(B5067,属性中转表!$K$2:$O$21,5,FALSE),"")</f>
        <v/>
      </c>
      <c r="N5067" s="20" t="str">
        <f>IF(B5067=25,VLOOKUP(A5067,英雄数据表!A:L,8,FALSE),IF(B5067=50,VLOOKUP(A5067,英雄数据表!A:L,12,0),""))</f>
        <v/>
      </c>
    </row>
    <row r="5068" spans="1:14" x14ac:dyDescent="0.3">
      <c r="A5068" s="20">
        <v>41056</v>
      </c>
      <c r="B5068" s="21">
        <f t="shared" si="335"/>
        <v>67</v>
      </c>
      <c r="C5068" s="21">
        <v>5</v>
      </c>
      <c r="D5068" s="21">
        <f>VLOOKUP(A5068,英雄数据表!A:D,4,0)</f>
        <v>4</v>
      </c>
      <c r="E5068" s="20" t="str">
        <f>VLOOKUP(A5068,英雄数据表!A:C,3,0)</f>
        <v>烈焰守护</v>
      </c>
      <c r="F5068" s="20">
        <f t="shared" si="336"/>
        <v>41056</v>
      </c>
      <c r="G5068" s="20">
        <f t="shared" si="337"/>
        <v>41056</v>
      </c>
      <c r="H5068" s="21" t="str">
        <f>VLOOKUP(B5068,属性中转表!A:F,6,FALSE)</f>
        <v>"hp":275400,"atk":7650</v>
      </c>
      <c r="I5068" s="20" t="str">
        <f>IF(VLOOKUP(B5068,属性中转表!A:G,7,FALSE)=0,"",VLOOKUP(VLOOKUP(B5068,属性中转表!A:G,7,FALSE),属性中转表!$K$2:$P$21,6,0))&amp;IF(VLOOKUP(B5068,属性中转表!A:G,7,FALSE)&gt;=50,VLOOKUP(A5068,英雄数据表!A:K,9,0),IF(VLOOKUP(B5068,属性中转表!A:G,7,FALSE)&gt;=25,VLOOKUP(A5068,英雄数据表!A:K,5,0),""))</f>
        <v>"atk":300,"hp":5000,"undpspro":150,"pvpdpspro":100,"pvpundpspro":50,"atkpro":100</v>
      </c>
      <c r="J5068" s="20" t="str">
        <f>IF(I5068="","",属性中转表!$I$1&amp;(IF(VLOOKUP(B5068,属性中转表!A:G,7,FALSE)=0,0,VLOOKUP(VLOOKUP(B5068,属性中转表!A:G,7,FALSE),属性中转表!$K$2:$P$21,4,0)))+IFERROR(VLOOKUP(A5068,英雄数据表!A:K,IF(武魂!B5068&gt;=50,10,IF(武魂!B5068&gt;=25,6)),0),0))</f>
        <v>,"dpspro":150</v>
      </c>
      <c r="K5068" s="32" t="str">
        <f t="shared" si="338"/>
        <v>"atk":300,"hp":5000,"undpspro":150,"pvpdpspro":100,"pvpundpspro":50,"atkpro":100,"dpspro":150</v>
      </c>
      <c r="L5068" s="20" t="str">
        <f>IF(B5068&gt;=50,VLOOKUP(A5068,英雄数据表!A:L,11,FALSE),IF(B5068&gt;=25,VLOOKUP(A5068,英雄数据表!A:L,7,0),""))</f>
        <v>"4105602004"</v>
      </c>
      <c r="M5068" s="20" t="str">
        <f>IFERROR(VLOOKUP(B5068,属性中转表!$K$2:$O$21,5,FALSE),"")</f>
        <v/>
      </c>
      <c r="N5068" s="20" t="str">
        <f>IF(B5068=25,VLOOKUP(A5068,英雄数据表!A:L,8,FALSE),IF(B5068=50,VLOOKUP(A5068,英雄数据表!A:L,12,0),""))</f>
        <v/>
      </c>
    </row>
    <row r="5069" spans="1:14" x14ac:dyDescent="0.3">
      <c r="A5069" s="20">
        <v>41056</v>
      </c>
      <c r="B5069" s="21">
        <f t="shared" si="335"/>
        <v>68</v>
      </c>
      <c r="C5069" s="21">
        <v>5</v>
      </c>
      <c r="D5069" s="21">
        <f>VLOOKUP(A5069,英雄数据表!A:D,4,0)</f>
        <v>4</v>
      </c>
      <c r="E5069" s="20" t="str">
        <f>VLOOKUP(A5069,英雄数据表!A:C,3,0)</f>
        <v>烈焰守护</v>
      </c>
      <c r="F5069" s="20">
        <f t="shared" si="336"/>
        <v>41056</v>
      </c>
      <c r="G5069" s="20">
        <f t="shared" si="337"/>
        <v>41056</v>
      </c>
      <c r="H5069" s="21" t="str">
        <f>VLOOKUP(B5069,属性中转表!A:F,6,FALSE)</f>
        <v>"hp":280800,"atk":7800</v>
      </c>
      <c r="I5069" s="20" t="str">
        <f>IF(VLOOKUP(B5069,属性中转表!A:G,7,FALSE)=0,"",VLOOKUP(VLOOKUP(B5069,属性中转表!A:G,7,FALSE),属性中转表!$K$2:$P$21,6,0))&amp;IF(VLOOKUP(B5069,属性中转表!A:G,7,FALSE)&gt;=50,VLOOKUP(A5069,英雄数据表!A:K,9,0),IF(VLOOKUP(B5069,属性中转表!A:G,7,FALSE)&gt;=25,VLOOKUP(A5069,英雄数据表!A:K,5,0),""))</f>
        <v>"atk":300,"hp":5000,"undpspro":150,"pvpdpspro":100,"pvpundpspro":50,"atkpro":100</v>
      </c>
      <c r="J5069" s="20" t="str">
        <f>IF(I5069="","",属性中转表!$I$1&amp;(IF(VLOOKUP(B5069,属性中转表!A:G,7,FALSE)=0,0,VLOOKUP(VLOOKUP(B5069,属性中转表!A:G,7,FALSE),属性中转表!$K$2:$P$21,4,0)))+IFERROR(VLOOKUP(A5069,英雄数据表!A:K,IF(武魂!B5069&gt;=50,10,IF(武魂!B5069&gt;=25,6)),0),0))</f>
        <v>,"dpspro":150</v>
      </c>
      <c r="K5069" s="32" t="str">
        <f t="shared" si="338"/>
        <v>"atk":300,"hp":5000,"undpspro":150,"pvpdpspro":100,"pvpundpspro":50,"atkpro":100,"dpspro":150</v>
      </c>
      <c r="L5069" s="20" t="str">
        <f>IF(B5069&gt;=50,VLOOKUP(A5069,英雄数据表!A:L,11,FALSE),IF(B5069&gt;=25,VLOOKUP(A5069,英雄数据表!A:L,7,0),""))</f>
        <v>"4105602004"</v>
      </c>
      <c r="M5069" s="20" t="str">
        <f>IFERROR(VLOOKUP(B5069,属性中转表!$K$2:$O$21,5,FALSE),"")</f>
        <v/>
      </c>
      <c r="N5069" s="20" t="str">
        <f>IF(B5069=25,VLOOKUP(A5069,英雄数据表!A:L,8,FALSE),IF(B5069=50,VLOOKUP(A5069,英雄数据表!A:L,12,0),""))</f>
        <v/>
      </c>
    </row>
    <row r="5070" spans="1:14" x14ac:dyDescent="0.3">
      <c r="A5070" s="20">
        <v>41056</v>
      </c>
      <c r="B5070" s="21">
        <f t="shared" si="335"/>
        <v>69</v>
      </c>
      <c r="C5070" s="21">
        <v>5</v>
      </c>
      <c r="D5070" s="21">
        <f>VLOOKUP(A5070,英雄数据表!A:D,4,0)</f>
        <v>4</v>
      </c>
      <c r="E5070" s="20" t="str">
        <f>VLOOKUP(A5070,英雄数据表!A:C,3,0)</f>
        <v>烈焰守护</v>
      </c>
      <c r="F5070" s="20">
        <f t="shared" si="336"/>
        <v>41056</v>
      </c>
      <c r="G5070" s="20">
        <f t="shared" si="337"/>
        <v>41056</v>
      </c>
      <c r="H5070" s="21" t="str">
        <f>VLOOKUP(B5070,属性中转表!A:F,6,FALSE)</f>
        <v>"hp":286200,"atk":7950</v>
      </c>
      <c r="I5070" s="20" t="str">
        <f>IF(VLOOKUP(B5070,属性中转表!A:G,7,FALSE)=0,"",VLOOKUP(VLOOKUP(B5070,属性中转表!A:G,7,FALSE),属性中转表!$K$2:$P$21,6,0))&amp;IF(VLOOKUP(B5070,属性中转表!A:G,7,FALSE)&gt;=50,VLOOKUP(A5070,英雄数据表!A:K,9,0),IF(VLOOKUP(B5070,属性中转表!A:G,7,FALSE)&gt;=25,VLOOKUP(A5070,英雄数据表!A:K,5,0),""))</f>
        <v>"atk":300,"hp":5000,"undpspro":150,"pvpdpspro":100,"pvpundpspro":50,"atkpro":100</v>
      </c>
      <c r="J5070" s="20" t="str">
        <f>IF(I5070="","",属性中转表!$I$1&amp;(IF(VLOOKUP(B5070,属性中转表!A:G,7,FALSE)=0,0,VLOOKUP(VLOOKUP(B5070,属性中转表!A:G,7,FALSE),属性中转表!$K$2:$P$21,4,0)))+IFERROR(VLOOKUP(A5070,英雄数据表!A:K,IF(武魂!B5070&gt;=50,10,IF(武魂!B5070&gt;=25,6)),0),0))</f>
        <v>,"dpspro":150</v>
      </c>
      <c r="K5070" s="32" t="str">
        <f t="shared" si="338"/>
        <v>"atk":300,"hp":5000,"undpspro":150,"pvpdpspro":100,"pvpundpspro":50,"atkpro":100,"dpspro":150</v>
      </c>
      <c r="L5070" s="20" t="str">
        <f>IF(B5070&gt;=50,VLOOKUP(A5070,英雄数据表!A:L,11,FALSE),IF(B5070&gt;=25,VLOOKUP(A5070,英雄数据表!A:L,7,0),""))</f>
        <v>"4105602004"</v>
      </c>
      <c r="M5070" s="20" t="str">
        <f>IFERROR(VLOOKUP(B5070,属性中转表!$K$2:$O$21,5,FALSE),"")</f>
        <v/>
      </c>
      <c r="N5070" s="20" t="str">
        <f>IF(B5070=25,VLOOKUP(A5070,英雄数据表!A:L,8,FALSE),IF(B5070=50,VLOOKUP(A5070,英雄数据表!A:L,12,0),""))</f>
        <v/>
      </c>
    </row>
    <row r="5071" spans="1:14" x14ac:dyDescent="0.3">
      <c r="A5071" s="20">
        <v>41056</v>
      </c>
      <c r="B5071" s="21">
        <f t="shared" si="335"/>
        <v>70</v>
      </c>
      <c r="C5071" s="21">
        <v>5</v>
      </c>
      <c r="D5071" s="21">
        <f>VLOOKUP(A5071,英雄数据表!A:D,4,0)</f>
        <v>4</v>
      </c>
      <c r="E5071" s="20" t="str">
        <f>VLOOKUP(A5071,英雄数据表!A:C,3,0)</f>
        <v>烈焰守护</v>
      </c>
      <c r="F5071" s="20">
        <f t="shared" si="336"/>
        <v>41056</v>
      </c>
      <c r="G5071" s="20">
        <f t="shared" si="337"/>
        <v>41056</v>
      </c>
      <c r="H5071" s="21" t="str">
        <f>VLOOKUP(B5071,属性中转表!A:F,6,FALSE)</f>
        <v>"hp":291600,"atk":8100</v>
      </c>
      <c r="I5071" s="20" t="str">
        <f>IF(VLOOKUP(B5071,属性中转表!A:G,7,FALSE)=0,"",VLOOKUP(VLOOKUP(B5071,属性中转表!A:G,7,FALSE),属性中转表!$K$2:$P$21,6,0))&amp;IF(VLOOKUP(B5071,属性中转表!A:G,7,FALSE)&gt;=50,VLOOKUP(A5071,英雄数据表!A:K,9,0),IF(VLOOKUP(B5071,属性中转表!A:G,7,FALSE)&gt;=25,VLOOKUP(A5071,英雄数据表!A:K,5,0),""))</f>
        <v>"atk":300,"hp":5000,"undpspro":150,"pvpdpspro":100,"pvpundpspro":100,"atkpro":100</v>
      </c>
      <c r="J5071" s="20" t="str">
        <f>IF(I5071="","",属性中转表!$I$1&amp;(IF(VLOOKUP(B5071,属性中转表!A:G,7,FALSE)=0,0,VLOOKUP(VLOOKUP(B5071,属性中转表!A:G,7,FALSE),属性中转表!$K$2:$P$21,4,0)))+IFERROR(VLOOKUP(A5071,英雄数据表!A:K,IF(武魂!B5071&gt;=50,10,IF(武魂!B5071&gt;=25,6)),0),0))</f>
        <v>,"dpspro":150</v>
      </c>
      <c r="K5071" s="32" t="str">
        <f t="shared" si="338"/>
        <v>"atk":300,"hp":5000,"undpspro":150,"pvpdpspro":100,"pvpundpspro":100,"atkpro":100,"dpspro":150</v>
      </c>
      <c r="L5071" s="20" t="str">
        <f>IF(B5071&gt;=50,VLOOKUP(A5071,英雄数据表!A:L,11,FALSE),IF(B5071&gt;=25,VLOOKUP(A5071,英雄数据表!A:L,7,0),""))</f>
        <v>"4105602004"</v>
      </c>
      <c r="M5071" s="20" t="str">
        <f>IFERROR(VLOOKUP(B5071,属性中转表!$K$2:$O$21,5,FALSE),"")</f>
        <v>"pvpundpspro":50</v>
      </c>
      <c r="N5071" s="20" t="str">
        <f>IF(B5071=25,VLOOKUP(A5071,英雄数据表!A:L,8,FALSE),IF(B5071=50,VLOOKUP(A5071,英雄数据表!A:L,12,0),""))</f>
        <v/>
      </c>
    </row>
    <row r="5072" spans="1:14" x14ac:dyDescent="0.3">
      <c r="A5072" s="20">
        <v>41056</v>
      </c>
      <c r="B5072" s="21">
        <f t="shared" si="335"/>
        <v>71</v>
      </c>
      <c r="C5072" s="21">
        <v>5</v>
      </c>
      <c r="D5072" s="21">
        <f>VLOOKUP(A5072,英雄数据表!A:D,4,0)</f>
        <v>4</v>
      </c>
      <c r="E5072" s="20" t="str">
        <f>VLOOKUP(A5072,英雄数据表!A:C,3,0)</f>
        <v>烈焰守护</v>
      </c>
      <c r="F5072" s="20">
        <f t="shared" si="336"/>
        <v>41056</v>
      </c>
      <c r="G5072" s="20">
        <f t="shared" si="337"/>
        <v>41056</v>
      </c>
      <c r="H5072" s="21" t="str">
        <f>VLOOKUP(B5072,属性中转表!A:F,6,FALSE)</f>
        <v>"hp":297000,"atk":8250</v>
      </c>
      <c r="I5072" s="20" t="str">
        <f>IF(VLOOKUP(B5072,属性中转表!A:G,7,FALSE)=0,"",VLOOKUP(VLOOKUP(B5072,属性中转表!A:G,7,FALSE),属性中转表!$K$2:$P$21,6,0))&amp;IF(VLOOKUP(B5072,属性中转表!A:G,7,FALSE)&gt;=50,VLOOKUP(A5072,英雄数据表!A:K,9,0),IF(VLOOKUP(B5072,属性中转表!A:G,7,FALSE)&gt;=25,VLOOKUP(A5072,英雄数据表!A:K,5,0),""))</f>
        <v>"atk":300,"hp":5000,"undpspro":150,"pvpdpspro":100,"pvpundpspro":100,"atkpro":100</v>
      </c>
      <c r="J5072" s="20" t="str">
        <f>IF(I5072="","",属性中转表!$I$1&amp;(IF(VLOOKUP(B5072,属性中转表!A:G,7,FALSE)=0,0,VLOOKUP(VLOOKUP(B5072,属性中转表!A:G,7,FALSE),属性中转表!$K$2:$P$21,4,0)))+IFERROR(VLOOKUP(A5072,英雄数据表!A:K,IF(武魂!B5072&gt;=50,10,IF(武魂!B5072&gt;=25,6)),0),0))</f>
        <v>,"dpspro":150</v>
      </c>
      <c r="K5072" s="32" t="str">
        <f t="shared" si="338"/>
        <v>"atk":300,"hp":5000,"undpspro":150,"pvpdpspro":100,"pvpundpspro":100,"atkpro":100,"dpspro":150</v>
      </c>
      <c r="L5072" s="20" t="str">
        <f>IF(B5072&gt;=50,VLOOKUP(A5072,英雄数据表!A:L,11,FALSE),IF(B5072&gt;=25,VLOOKUP(A5072,英雄数据表!A:L,7,0),""))</f>
        <v>"4105602004"</v>
      </c>
      <c r="M5072" s="20" t="str">
        <f>IFERROR(VLOOKUP(B5072,属性中转表!$K$2:$O$21,5,FALSE),"")</f>
        <v/>
      </c>
      <c r="N5072" s="20" t="str">
        <f>IF(B5072=25,VLOOKUP(A5072,英雄数据表!A:L,8,FALSE),IF(B5072=50,VLOOKUP(A5072,英雄数据表!A:L,12,0),""))</f>
        <v/>
      </c>
    </row>
    <row r="5073" spans="1:14" x14ac:dyDescent="0.3">
      <c r="A5073" s="20">
        <v>41056</v>
      </c>
      <c r="B5073" s="21">
        <f t="shared" si="335"/>
        <v>72</v>
      </c>
      <c r="C5073" s="21">
        <v>5</v>
      </c>
      <c r="D5073" s="21">
        <f>VLOOKUP(A5073,英雄数据表!A:D,4,0)</f>
        <v>4</v>
      </c>
      <c r="E5073" s="20" t="str">
        <f>VLOOKUP(A5073,英雄数据表!A:C,3,0)</f>
        <v>烈焰守护</v>
      </c>
      <c r="F5073" s="20">
        <f t="shared" si="336"/>
        <v>41056</v>
      </c>
      <c r="G5073" s="20">
        <f t="shared" si="337"/>
        <v>41056</v>
      </c>
      <c r="H5073" s="21" t="str">
        <f>VLOOKUP(B5073,属性中转表!A:F,6,FALSE)</f>
        <v>"hp":302400,"atk":8400</v>
      </c>
      <c r="I5073" s="20" t="str">
        <f>IF(VLOOKUP(B5073,属性中转表!A:G,7,FALSE)=0,"",VLOOKUP(VLOOKUP(B5073,属性中转表!A:G,7,FALSE),属性中转表!$K$2:$P$21,6,0))&amp;IF(VLOOKUP(B5073,属性中转表!A:G,7,FALSE)&gt;=50,VLOOKUP(A5073,英雄数据表!A:K,9,0),IF(VLOOKUP(B5073,属性中转表!A:G,7,FALSE)&gt;=25,VLOOKUP(A5073,英雄数据表!A:K,5,0),""))</f>
        <v>"atk":300,"hp":5000,"undpspro":150,"pvpdpspro":100,"pvpundpspro":100,"atkpro":100</v>
      </c>
      <c r="J5073" s="20" t="str">
        <f>IF(I5073="","",属性中转表!$I$1&amp;(IF(VLOOKUP(B5073,属性中转表!A:G,7,FALSE)=0,0,VLOOKUP(VLOOKUP(B5073,属性中转表!A:G,7,FALSE),属性中转表!$K$2:$P$21,4,0)))+IFERROR(VLOOKUP(A5073,英雄数据表!A:K,IF(武魂!B5073&gt;=50,10,IF(武魂!B5073&gt;=25,6)),0),0))</f>
        <v>,"dpspro":150</v>
      </c>
      <c r="K5073" s="32" t="str">
        <f t="shared" si="338"/>
        <v>"atk":300,"hp":5000,"undpspro":150,"pvpdpspro":100,"pvpundpspro":100,"atkpro":100,"dpspro":150</v>
      </c>
      <c r="L5073" s="20" t="str">
        <f>IF(B5073&gt;=50,VLOOKUP(A5073,英雄数据表!A:L,11,FALSE),IF(B5073&gt;=25,VLOOKUP(A5073,英雄数据表!A:L,7,0),""))</f>
        <v>"4105602004"</v>
      </c>
      <c r="M5073" s="20" t="str">
        <f>IFERROR(VLOOKUP(B5073,属性中转表!$K$2:$O$21,5,FALSE),"")</f>
        <v/>
      </c>
      <c r="N5073" s="20" t="str">
        <f>IF(B5073=25,VLOOKUP(A5073,英雄数据表!A:L,8,FALSE),IF(B5073=50,VLOOKUP(A5073,英雄数据表!A:L,12,0),""))</f>
        <v/>
      </c>
    </row>
    <row r="5074" spans="1:14" x14ac:dyDescent="0.3">
      <c r="A5074" s="20">
        <v>41056</v>
      </c>
      <c r="B5074" s="21">
        <f t="shared" si="335"/>
        <v>73</v>
      </c>
      <c r="C5074" s="21">
        <v>5</v>
      </c>
      <c r="D5074" s="21">
        <f>VLOOKUP(A5074,英雄数据表!A:D,4,0)</f>
        <v>4</v>
      </c>
      <c r="E5074" s="20" t="str">
        <f>VLOOKUP(A5074,英雄数据表!A:C,3,0)</f>
        <v>烈焰守护</v>
      </c>
      <c r="F5074" s="20">
        <f t="shared" si="336"/>
        <v>41056</v>
      </c>
      <c r="G5074" s="20">
        <f t="shared" si="337"/>
        <v>41056</v>
      </c>
      <c r="H5074" s="21" t="str">
        <f>VLOOKUP(B5074,属性中转表!A:F,6,FALSE)</f>
        <v>"hp":307800,"atk":8550</v>
      </c>
      <c r="I5074" s="20" t="str">
        <f>IF(VLOOKUP(B5074,属性中转表!A:G,7,FALSE)=0,"",VLOOKUP(VLOOKUP(B5074,属性中转表!A:G,7,FALSE),属性中转表!$K$2:$P$21,6,0))&amp;IF(VLOOKUP(B5074,属性中转表!A:G,7,FALSE)&gt;=50,VLOOKUP(A5074,英雄数据表!A:K,9,0),IF(VLOOKUP(B5074,属性中转表!A:G,7,FALSE)&gt;=25,VLOOKUP(A5074,英雄数据表!A:K,5,0),""))</f>
        <v>"atk":300,"hp":5000,"undpspro":150,"pvpdpspro":100,"pvpundpspro":100,"atkpro":100</v>
      </c>
      <c r="J5074" s="20" t="str">
        <f>IF(I5074="","",属性中转表!$I$1&amp;(IF(VLOOKUP(B5074,属性中转表!A:G,7,FALSE)=0,0,VLOOKUP(VLOOKUP(B5074,属性中转表!A:G,7,FALSE),属性中转表!$K$2:$P$21,4,0)))+IFERROR(VLOOKUP(A5074,英雄数据表!A:K,IF(武魂!B5074&gt;=50,10,IF(武魂!B5074&gt;=25,6)),0),0))</f>
        <v>,"dpspro":150</v>
      </c>
      <c r="K5074" s="32" t="str">
        <f t="shared" si="338"/>
        <v>"atk":300,"hp":5000,"undpspro":150,"pvpdpspro":100,"pvpundpspro":100,"atkpro":100,"dpspro":150</v>
      </c>
      <c r="L5074" s="20" t="str">
        <f>IF(B5074&gt;=50,VLOOKUP(A5074,英雄数据表!A:L,11,FALSE),IF(B5074&gt;=25,VLOOKUP(A5074,英雄数据表!A:L,7,0),""))</f>
        <v>"4105602004"</v>
      </c>
      <c r="M5074" s="20" t="str">
        <f>IFERROR(VLOOKUP(B5074,属性中转表!$K$2:$O$21,5,FALSE),"")</f>
        <v/>
      </c>
      <c r="N5074" s="20" t="str">
        <f>IF(B5074=25,VLOOKUP(A5074,英雄数据表!A:L,8,FALSE),IF(B5074=50,VLOOKUP(A5074,英雄数据表!A:L,12,0),""))</f>
        <v/>
      </c>
    </row>
    <row r="5075" spans="1:14" x14ac:dyDescent="0.3">
      <c r="A5075" s="20">
        <v>41056</v>
      </c>
      <c r="B5075" s="21">
        <f t="shared" si="335"/>
        <v>74</v>
      </c>
      <c r="C5075" s="21">
        <v>5</v>
      </c>
      <c r="D5075" s="21">
        <f>VLOOKUP(A5075,英雄数据表!A:D,4,0)</f>
        <v>4</v>
      </c>
      <c r="E5075" s="20" t="str">
        <f>VLOOKUP(A5075,英雄数据表!A:C,3,0)</f>
        <v>烈焰守护</v>
      </c>
      <c r="F5075" s="20">
        <f t="shared" si="336"/>
        <v>41056</v>
      </c>
      <c r="G5075" s="20">
        <f t="shared" si="337"/>
        <v>41056</v>
      </c>
      <c r="H5075" s="21" t="str">
        <f>VLOOKUP(B5075,属性中转表!A:F,6,FALSE)</f>
        <v>"hp":313200,"atk":8700</v>
      </c>
      <c r="I5075" s="20" t="str">
        <f>IF(VLOOKUP(B5075,属性中转表!A:G,7,FALSE)=0,"",VLOOKUP(VLOOKUP(B5075,属性中转表!A:G,7,FALSE),属性中转表!$K$2:$P$21,6,0))&amp;IF(VLOOKUP(B5075,属性中转表!A:G,7,FALSE)&gt;=50,VLOOKUP(A5075,英雄数据表!A:K,9,0),IF(VLOOKUP(B5075,属性中转表!A:G,7,FALSE)&gt;=25,VLOOKUP(A5075,英雄数据表!A:K,5,0),""))</f>
        <v>"atk":300,"hp":5000,"undpspro":150,"pvpdpspro":100,"pvpundpspro":100,"atkpro":100</v>
      </c>
      <c r="J5075" s="20" t="str">
        <f>IF(I5075="","",属性中转表!$I$1&amp;(IF(VLOOKUP(B5075,属性中转表!A:G,7,FALSE)=0,0,VLOOKUP(VLOOKUP(B5075,属性中转表!A:G,7,FALSE),属性中转表!$K$2:$P$21,4,0)))+IFERROR(VLOOKUP(A5075,英雄数据表!A:K,IF(武魂!B5075&gt;=50,10,IF(武魂!B5075&gt;=25,6)),0),0))</f>
        <v>,"dpspro":150</v>
      </c>
      <c r="K5075" s="32" t="str">
        <f t="shared" si="338"/>
        <v>"atk":300,"hp":5000,"undpspro":150,"pvpdpspro":100,"pvpundpspro":100,"atkpro":100,"dpspro":150</v>
      </c>
      <c r="L5075" s="20" t="str">
        <f>IF(B5075&gt;=50,VLOOKUP(A5075,英雄数据表!A:L,11,FALSE),IF(B5075&gt;=25,VLOOKUP(A5075,英雄数据表!A:L,7,0),""))</f>
        <v>"4105602004"</v>
      </c>
      <c r="M5075" s="20" t="str">
        <f>IFERROR(VLOOKUP(B5075,属性中转表!$K$2:$O$21,5,FALSE),"")</f>
        <v/>
      </c>
      <c r="N5075" s="20" t="str">
        <f>IF(B5075=25,VLOOKUP(A5075,英雄数据表!A:L,8,FALSE),IF(B5075=50,VLOOKUP(A5075,英雄数据表!A:L,12,0),""))</f>
        <v/>
      </c>
    </row>
    <row r="5076" spans="1:14" x14ac:dyDescent="0.3">
      <c r="A5076" s="20">
        <v>41056</v>
      </c>
      <c r="B5076" s="21">
        <f t="shared" si="335"/>
        <v>75</v>
      </c>
      <c r="C5076" s="21">
        <v>5</v>
      </c>
      <c r="D5076" s="21">
        <f>VLOOKUP(A5076,英雄数据表!A:D,4,0)</f>
        <v>4</v>
      </c>
      <c r="E5076" s="20" t="str">
        <f>VLOOKUP(A5076,英雄数据表!A:C,3,0)</f>
        <v>烈焰守护</v>
      </c>
      <c r="F5076" s="20">
        <f t="shared" si="336"/>
        <v>41056</v>
      </c>
      <c r="G5076" s="20">
        <f t="shared" si="337"/>
        <v>41056</v>
      </c>
      <c r="H5076" s="21" t="str">
        <f>VLOOKUP(B5076,属性中转表!A:F,6,FALSE)</f>
        <v>"hp":318600,"atk":8850</v>
      </c>
      <c r="I5076" s="20" t="str">
        <f>IF(VLOOKUP(B5076,属性中转表!A:G,7,FALSE)=0,"",VLOOKUP(VLOOKUP(B5076,属性中转表!A:G,7,FALSE),属性中转表!$K$2:$P$21,6,0))&amp;IF(VLOOKUP(B5076,属性中转表!A:G,7,FALSE)&gt;=50,VLOOKUP(A5076,英雄数据表!A:K,9,0),IF(VLOOKUP(B5076,属性中转表!A:G,7,FALSE)&gt;=25,VLOOKUP(A5076,英雄数据表!A:K,5,0),""))</f>
        <v>"atk":600,"hp":10000,"undpspro":150,"pvpdpspro":100,"pvpundpspro":100,"speed":10,"atkpro":100</v>
      </c>
      <c r="J5076" s="20" t="str">
        <f>IF(I5076="","",属性中转表!$I$1&amp;(IF(VLOOKUP(B5076,属性中转表!A:G,7,FALSE)=0,0,VLOOKUP(VLOOKUP(B5076,属性中转表!A:G,7,FALSE),属性中转表!$K$2:$P$21,4,0)))+IFERROR(VLOOKUP(A5076,英雄数据表!A:K,IF(武魂!B5076&gt;=50,10,IF(武魂!B5076&gt;=25,6)),0),0))</f>
        <v>,"dpspro":150</v>
      </c>
      <c r="K5076" s="32" t="str">
        <f t="shared" si="338"/>
        <v>"atk":600,"hp":10000,"undpspro":150,"pvpdpspro":100,"pvpundpspro":100,"speed":10,"atkpro":100,"dpspro":150</v>
      </c>
      <c r="L5076" s="20" t="str">
        <f>IF(B5076&gt;=50,VLOOKUP(A5076,英雄数据表!A:L,11,FALSE),IF(B5076&gt;=25,VLOOKUP(A5076,英雄数据表!A:L,7,0),""))</f>
        <v>"4105602004"</v>
      </c>
      <c r="M5076" s="20" t="str">
        <f>IFERROR(VLOOKUP(B5076,属性中转表!$K$2:$O$21,5,FALSE),"")</f>
        <v>"speed":10,"atk":300,"hp":5000</v>
      </c>
      <c r="N5076" s="20" t="str">
        <f>IF(B5076=25,VLOOKUP(A5076,英雄数据表!A:L,8,FALSE),IF(B5076=50,VLOOKUP(A5076,英雄数据表!A:L,12,0),""))</f>
        <v/>
      </c>
    </row>
    <row r="5077" spans="1:14" x14ac:dyDescent="0.3">
      <c r="A5077" s="20">
        <v>41056</v>
      </c>
      <c r="B5077" s="21">
        <f t="shared" si="335"/>
        <v>76</v>
      </c>
      <c r="C5077" s="21">
        <v>5</v>
      </c>
      <c r="D5077" s="21">
        <f>VLOOKUP(A5077,英雄数据表!A:D,4,0)</f>
        <v>4</v>
      </c>
      <c r="E5077" s="20" t="str">
        <f>VLOOKUP(A5077,英雄数据表!A:C,3,0)</f>
        <v>烈焰守护</v>
      </c>
      <c r="F5077" s="20">
        <f t="shared" si="336"/>
        <v>41056</v>
      </c>
      <c r="G5077" s="20">
        <f t="shared" si="337"/>
        <v>41056</v>
      </c>
      <c r="H5077" s="21" t="str">
        <f>VLOOKUP(B5077,属性中转表!A:F,6,FALSE)</f>
        <v>"hp":324000,"atk":9000</v>
      </c>
      <c r="I5077" s="20" t="str">
        <f>IF(VLOOKUP(B5077,属性中转表!A:G,7,FALSE)=0,"",VLOOKUP(VLOOKUP(B5077,属性中转表!A:G,7,FALSE),属性中转表!$K$2:$P$21,6,0))&amp;IF(VLOOKUP(B5077,属性中转表!A:G,7,FALSE)&gt;=50,VLOOKUP(A5077,英雄数据表!A:K,9,0),IF(VLOOKUP(B5077,属性中转表!A:G,7,FALSE)&gt;=25,VLOOKUP(A5077,英雄数据表!A:K,5,0),""))</f>
        <v>"atk":600,"hp":10000,"undpspro":150,"pvpdpspro":100,"pvpundpspro":100,"speed":10,"atkpro":100</v>
      </c>
      <c r="J5077" s="20" t="str">
        <f>IF(I5077="","",属性中转表!$I$1&amp;(IF(VLOOKUP(B5077,属性中转表!A:G,7,FALSE)=0,0,VLOOKUP(VLOOKUP(B5077,属性中转表!A:G,7,FALSE),属性中转表!$K$2:$P$21,4,0)))+IFERROR(VLOOKUP(A5077,英雄数据表!A:K,IF(武魂!B5077&gt;=50,10,IF(武魂!B5077&gt;=25,6)),0),0))</f>
        <v>,"dpspro":150</v>
      </c>
      <c r="K5077" s="32" t="str">
        <f t="shared" si="338"/>
        <v>"atk":600,"hp":10000,"undpspro":150,"pvpdpspro":100,"pvpundpspro":100,"speed":10,"atkpro":100,"dpspro":150</v>
      </c>
      <c r="L5077" s="20" t="str">
        <f>IF(B5077&gt;=50,VLOOKUP(A5077,英雄数据表!A:L,11,FALSE),IF(B5077&gt;=25,VLOOKUP(A5077,英雄数据表!A:L,7,0),""))</f>
        <v>"4105602004"</v>
      </c>
      <c r="M5077" s="20" t="str">
        <f>IFERROR(VLOOKUP(B5077,属性中转表!$K$2:$O$21,5,FALSE),"")</f>
        <v/>
      </c>
      <c r="N5077" s="20" t="str">
        <f>IF(B5077=25,VLOOKUP(A5077,英雄数据表!A:L,8,FALSE),IF(B5077=50,VLOOKUP(A5077,英雄数据表!A:L,12,0),""))</f>
        <v/>
      </c>
    </row>
    <row r="5078" spans="1:14" x14ac:dyDescent="0.3">
      <c r="A5078" s="20">
        <v>41056</v>
      </c>
      <c r="B5078" s="21">
        <f t="shared" si="335"/>
        <v>77</v>
      </c>
      <c r="C5078" s="21">
        <v>5</v>
      </c>
      <c r="D5078" s="21">
        <f>VLOOKUP(A5078,英雄数据表!A:D,4,0)</f>
        <v>4</v>
      </c>
      <c r="E5078" s="20" t="str">
        <f>VLOOKUP(A5078,英雄数据表!A:C,3,0)</f>
        <v>烈焰守护</v>
      </c>
      <c r="F5078" s="20">
        <f t="shared" si="336"/>
        <v>41056</v>
      </c>
      <c r="G5078" s="20">
        <f t="shared" si="337"/>
        <v>41056</v>
      </c>
      <c r="H5078" s="21" t="str">
        <f>VLOOKUP(B5078,属性中转表!A:F,6,FALSE)</f>
        <v>"hp":329400,"atk":9150</v>
      </c>
      <c r="I5078" s="20" t="str">
        <f>IF(VLOOKUP(B5078,属性中转表!A:G,7,FALSE)=0,"",VLOOKUP(VLOOKUP(B5078,属性中转表!A:G,7,FALSE),属性中转表!$K$2:$P$21,6,0))&amp;IF(VLOOKUP(B5078,属性中转表!A:G,7,FALSE)&gt;=50,VLOOKUP(A5078,英雄数据表!A:K,9,0),IF(VLOOKUP(B5078,属性中转表!A:G,7,FALSE)&gt;=25,VLOOKUP(A5078,英雄数据表!A:K,5,0),""))</f>
        <v>"atk":600,"hp":10000,"undpspro":150,"pvpdpspro":100,"pvpundpspro":100,"speed":10,"atkpro":100</v>
      </c>
      <c r="J5078" s="20" t="str">
        <f>IF(I5078="","",属性中转表!$I$1&amp;(IF(VLOOKUP(B5078,属性中转表!A:G,7,FALSE)=0,0,VLOOKUP(VLOOKUP(B5078,属性中转表!A:G,7,FALSE),属性中转表!$K$2:$P$21,4,0)))+IFERROR(VLOOKUP(A5078,英雄数据表!A:K,IF(武魂!B5078&gt;=50,10,IF(武魂!B5078&gt;=25,6)),0),0))</f>
        <v>,"dpspro":150</v>
      </c>
      <c r="K5078" s="32" t="str">
        <f t="shared" si="338"/>
        <v>"atk":600,"hp":10000,"undpspro":150,"pvpdpspro":100,"pvpundpspro":100,"speed":10,"atkpro":100,"dpspro":150</v>
      </c>
      <c r="L5078" s="20" t="str">
        <f>IF(B5078&gt;=50,VLOOKUP(A5078,英雄数据表!A:L,11,FALSE),IF(B5078&gt;=25,VLOOKUP(A5078,英雄数据表!A:L,7,0),""))</f>
        <v>"4105602004"</v>
      </c>
      <c r="M5078" s="20" t="str">
        <f>IFERROR(VLOOKUP(B5078,属性中转表!$K$2:$O$21,5,FALSE),"")</f>
        <v/>
      </c>
      <c r="N5078" s="20" t="str">
        <f>IF(B5078=25,VLOOKUP(A5078,英雄数据表!A:L,8,FALSE),IF(B5078=50,VLOOKUP(A5078,英雄数据表!A:L,12,0),""))</f>
        <v/>
      </c>
    </row>
    <row r="5079" spans="1:14" x14ac:dyDescent="0.3">
      <c r="A5079" s="20">
        <v>41056</v>
      </c>
      <c r="B5079" s="21">
        <f t="shared" si="335"/>
        <v>78</v>
      </c>
      <c r="C5079" s="21">
        <v>5</v>
      </c>
      <c r="D5079" s="21">
        <f>VLOOKUP(A5079,英雄数据表!A:D,4,0)</f>
        <v>4</v>
      </c>
      <c r="E5079" s="20" t="str">
        <f>VLOOKUP(A5079,英雄数据表!A:C,3,0)</f>
        <v>烈焰守护</v>
      </c>
      <c r="F5079" s="20">
        <f t="shared" si="336"/>
        <v>41056</v>
      </c>
      <c r="G5079" s="20">
        <f t="shared" si="337"/>
        <v>41056</v>
      </c>
      <c r="H5079" s="21" t="str">
        <f>VLOOKUP(B5079,属性中转表!A:F,6,FALSE)</f>
        <v>"hp":334800,"atk":9300</v>
      </c>
      <c r="I5079" s="20" t="str">
        <f>IF(VLOOKUP(B5079,属性中转表!A:G,7,FALSE)=0,"",VLOOKUP(VLOOKUP(B5079,属性中转表!A:G,7,FALSE),属性中转表!$K$2:$P$21,6,0))&amp;IF(VLOOKUP(B5079,属性中转表!A:G,7,FALSE)&gt;=50,VLOOKUP(A5079,英雄数据表!A:K,9,0),IF(VLOOKUP(B5079,属性中转表!A:G,7,FALSE)&gt;=25,VLOOKUP(A5079,英雄数据表!A:K,5,0),""))</f>
        <v>"atk":600,"hp":10000,"undpspro":150,"pvpdpspro":100,"pvpundpspro":100,"speed":10,"atkpro":100</v>
      </c>
      <c r="J5079" s="20" t="str">
        <f>IF(I5079="","",属性中转表!$I$1&amp;(IF(VLOOKUP(B5079,属性中转表!A:G,7,FALSE)=0,0,VLOOKUP(VLOOKUP(B5079,属性中转表!A:G,7,FALSE),属性中转表!$K$2:$P$21,4,0)))+IFERROR(VLOOKUP(A5079,英雄数据表!A:K,IF(武魂!B5079&gt;=50,10,IF(武魂!B5079&gt;=25,6)),0),0))</f>
        <v>,"dpspro":150</v>
      </c>
      <c r="K5079" s="32" t="str">
        <f t="shared" si="338"/>
        <v>"atk":600,"hp":10000,"undpspro":150,"pvpdpspro":100,"pvpundpspro":100,"speed":10,"atkpro":100,"dpspro":150</v>
      </c>
      <c r="L5079" s="20" t="str">
        <f>IF(B5079&gt;=50,VLOOKUP(A5079,英雄数据表!A:L,11,FALSE),IF(B5079&gt;=25,VLOOKUP(A5079,英雄数据表!A:L,7,0),""))</f>
        <v>"4105602004"</v>
      </c>
      <c r="M5079" s="20" t="str">
        <f>IFERROR(VLOOKUP(B5079,属性中转表!$K$2:$O$21,5,FALSE),"")</f>
        <v/>
      </c>
      <c r="N5079" s="20" t="str">
        <f>IF(B5079=25,VLOOKUP(A5079,英雄数据表!A:L,8,FALSE),IF(B5079=50,VLOOKUP(A5079,英雄数据表!A:L,12,0),""))</f>
        <v/>
      </c>
    </row>
    <row r="5080" spans="1:14" x14ac:dyDescent="0.3">
      <c r="A5080" s="20">
        <v>41056</v>
      </c>
      <c r="B5080" s="21">
        <f t="shared" si="335"/>
        <v>79</v>
      </c>
      <c r="C5080" s="21">
        <v>5</v>
      </c>
      <c r="D5080" s="21">
        <f>VLOOKUP(A5080,英雄数据表!A:D,4,0)</f>
        <v>4</v>
      </c>
      <c r="E5080" s="20" t="str">
        <f>VLOOKUP(A5080,英雄数据表!A:C,3,0)</f>
        <v>烈焰守护</v>
      </c>
      <c r="F5080" s="20">
        <f t="shared" si="336"/>
        <v>41056</v>
      </c>
      <c r="G5080" s="20">
        <f t="shared" si="337"/>
        <v>41056</v>
      </c>
      <c r="H5080" s="21" t="str">
        <f>VLOOKUP(B5080,属性中转表!A:F,6,FALSE)</f>
        <v>"hp":340200,"atk":9450</v>
      </c>
      <c r="I5080" s="20" t="str">
        <f>IF(VLOOKUP(B5080,属性中转表!A:G,7,FALSE)=0,"",VLOOKUP(VLOOKUP(B5080,属性中转表!A:G,7,FALSE),属性中转表!$K$2:$P$21,6,0))&amp;IF(VLOOKUP(B5080,属性中转表!A:G,7,FALSE)&gt;=50,VLOOKUP(A5080,英雄数据表!A:K,9,0),IF(VLOOKUP(B5080,属性中转表!A:G,7,FALSE)&gt;=25,VLOOKUP(A5080,英雄数据表!A:K,5,0),""))</f>
        <v>"atk":600,"hp":10000,"undpspro":150,"pvpdpspro":100,"pvpundpspro":100,"speed":10,"atkpro":100</v>
      </c>
      <c r="J5080" s="20" t="str">
        <f>IF(I5080="","",属性中转表!$I$1&amp;(IF(VLOOKUP(B5080,属性中转表!A:G,7,FALSE)=0,0,VLOOKUP(VLOOKUP(B5080,属性中转表!A:G,7,FALSE),属性中转表!$K$2:$P$21,4,0)))+IFERROR(VLOOKUP(A5080,英雄数据表!A:K,IF(武魂!B5080&gt;=50,10,IF(武魂!B5080&gt;=25,6)),0),0))</f>
        <v>,"dpspro":150</v>
      </c>
      <c r="K5080" s="32" t="str">
        <f t="shared" si="338"/>
        <v>"atk":600,"hp":10000,"undpspro":150,"pvpdpspro":100,"pvpundpspro":100,"speed":10,"atkpro":100,"dpspro":150</v>
      </c>
      <c r="L5080" s="20" t="str">
        <f>IF(B5080&gt;=50,VLOOKUP(A5080,英雄数据表!A:L,11,FALSE),IF(B5080&gt;=25,VLOOKUP(A5080,英雄数据表!A:L,7,0),""))</f>
        <v>"4105602004"</v>
      </c>
      <c r="M5080" s="20" t="str">
        <f>IFERROR(VLOOKUP(B5080,属性中转表!$K$2:$O$21,5,FALSE),"")</f>
        <v/>
      </c>
      <c r="N5080" s="20" t="str">
        <f>IF(B5080=25,VLOOKUP(A5080,英雄数据表!A:L,8,FALSE),IF(B5080=50,VLOOKUP(A5080,英雄数据表!A:L,12,0),""))</f>
        <v/>
      </c>
    </row>
    <row r="5081" spans="1:14" x14ac:dyDescent="0.3">
      <c r="A5081" s="20">
        <v>41056</v>
      </c>
      <c r="B5081" s="21">
        <f t="shared" si="335"/>
        <v>80</v>
      </c>
      <c r="C5081" s="21">
        <v>5</v>
      </c>
      <c r="D5081" s="21">
        <f>VLOOKUP(A5081,英雄数据表!A:D,4,0)</f>
        <v>4</v>
      </c>
      <c r="E5081" s="20" t="str">
        <f>VLOOKUP(A5081,英雄数据表!A:C,3,0)</f>
        <v>烈焰守护</v>
      </c>
      <c r="F5081" s="20">
        <f t="shared" si="336"/>
        <v>41056</v>
      </c>
      <c r="G5081" s="20">
        <f t="shared" si="337"/>
        <v>41056</v>
      </c>
      <c r="H5081" s="21" t="str">
        <f>VLOOKUP(B5081,属性中转表!A:F,6,FALSE)</f>
        <v>"hp":345600,"atk":9600</v>
      </c>
      <c r="I5081" s="20" t="str">
        <f>IF(VLOOKUP(B5081,属性中转表!A:G,7,FALSE)=0,"",VLOOKUP(VLOOKUP(B5081,属性中转表!A:G,7,FALSE),属性中转表!$K$2:$P$21,6,0))&amp;IF(VLOOKUP(B5081,属性中转表!A:G,7,FALSE)&gt;=50,VLOOKUP(A5081,英雄数据表!A:K,9,0),IF(VLOOKUP(B5081,属性中转表!A:G,7,FALSE)&gt;=25,VLOOKUP(A5081,英雄数据表!A:K,5,0),""))</f>
        <v>"atk":600,"hp":10000,"undpspro":200,"pvpdpspro":100,"pvpundpspro":100,"speed":10,"atkpro":100</v>
      </c>
      <c r="J5081" s="20" t="str">
        <f>IF(I5081="","",属性中转表!$I$1&amp;(IF(VLOOKUP(B5081,属性中转表!A:G,7,FALSE)=0,0,VLOOKUP(VLOOKUP(B5081,属性中转表!A:G,7,FALSE),属性中转表!$K$2:$P$21,4,0)))+IFERROR(VLOOKUP(A5081,英雄数据表!A:K,IF(武魂!B5081&gt;=50,10,IF(武魂!B5081&gt;=25,6)),0),0))</f>
        <v>,"dpspro":150</v>
      </c>
      <c r="K5081" s="32" t="str">
        <f t="shared" si="338"/>
        <v>"atk":600,"hp":10000,"undpspro":200,"pvpdpspro":100,"pvpundpspro":100,"speed":10,"atkpro":100,"dpspro":150</v>
      </c>
      <c r="L5081" s="20" t="str">
        <f>IF(B5081&gt;=50,VLOOKUP(A5081,英雄数据表!A:L,11,FALSE),IF(B5081&gt;=25,VLOOKUP(A5081,英雄数据表!A:L,7,0),""))</f>
        <v>"4105602004"</v>
      </c>
      <c r="M5081" s="20" t="str">
        <f>IFERROR(VLOOKUP(B5081,属性中转表!$K$2:$O$21,5,FALSE),"")</f>
        <v>"undpspro":50</v>
      </c>
      <c r="N5081" s="20" t="str">
        <f>IF(B5081=25,VLOOKUP(A5081,英雄数据表!A:L,8,FALSE),IF(B5081=50,VLOOKUP(A5081,英雄数据表!A:L,12,0),""))</f>
        <v/>
      </c>
    </row>
    <row r="5082" spans="1:14" x14ac:dyDescent="0.3">
      <c r="A5082" s="20">
        <v>41056</v>
      </c>
      <c r="B5082" s="21">
        <f t="shared" si="335"/>
        <v>81</v>
      </c>
      <c r="C5082" s="21">
        <v>5</v>
      </c>
      <c r="D5082" s="21">
        <f>VLOOKUP(A5082,英雄数据表!A:D,4,0)</f>
        <v>4</v>
      </c>
      <c r="E5082" s="20" t="str">
        <f>VLOOKUP(A5082,英雄数据表!A:C,3,0)</f>
        <v>烈焰守护</v>
      </c>
      <c r="F5082" s="20">
        <f t="shared" si="336"/>
        <v>41056</v>
      </c>
      <c r="G5082" s="20">
        <f t="shared" si="337"/>
        <v>41056</v>
      </c>
      <c r="H5082" s="21" t="str">
        <f>VLOOKUP(B5082,属性中转表!A:F,6,FALSE)</f>
        <v>"hp":351000,"atk":9750</v>
      </c>
      <c r="I5082" s="20" t="str">
        <f>IF(VLOOKUP(B5082,属性中转表!A:G,7,FALSE)=0,"",VLOOKUP(VLOOKUP(B5082,属性中转表!A:G,7,FALSE),属性中转表!$K$2:$P$21,6,0))&amp;IF(VLOOKUP(B5082,属性中转表!A:G,7,FALSE)&gt;=50,VLOOKUP(A5082,英雄数据表!A:K,9,0),IF(VLOOKUP(B5082,属性中转表!A:G,7,FALSE)&gt;=25,VLOOKUP(A5082,英雄数据表!A:K,5,0),""))</f>
        <v>"atk":600,"hp":10000,"undpspro":200,"pvpdpspro":100,"pvpundpspro":100,"speed":10,"atkpro":100</v>
      </c>
      <c r="J5082" s="20" t="str">
        <f>IF(I5082="","",属性中转表!$I$1&amp;(IF(VLOOKUP(B5082,属性中转表!A:G,7,FALSE)=0,0,VLOOKUP(VLOOKUP(B5082,属性中转表!A:G,7,FALSE),属性中转表!$K$2:$P$21,4,0)))+IFERROR(VLOOKUP(A5082,英雄数据表!A:K,IF(武魂!B5082&gt;=50,10,IF(武魂!B5082&gt;=25,6)),0),0))</f>
        <v>,"dpspro":150</v>
      </c>
      <c r="K5082" s="32" t="str">
        <f t="shared" si="338"/>
        <v>"atk":600,"hp":10000,"undpspro":200,"pvpdpspro":100,"pvpundpspro":100,"speed":10,"atkpro":100,"dpspro":150</v>
      </c>
      <c r="L5082" s="20" t="str">
        <f>IF(B5082&gt;=50,VLOOKUP(A5082,英雄数据表!A:L,11,FALSE),IF(B5082&gt;=25,VLOOKUP(A5082,英雄数据表!A:L,7,0),""))</f>
        <v>"4105602004"</v>
      </c>
      <c r="M5082" s="20" t="str">
        <f>IFERROR(VLOOKUP(B5082,属性中转表!$K$2:$O$21,5,FALSE),"")</f>
        <v/>
      </c>
      <c r="N5082" s="20" t="str">
        <f>IF(B5082=25,VLOOKUP(A5082,英雄数据表!A:L,8,FALSE),IF(B5082=50,VLOOKUP(A5082,英雄数据表!A:L,12,0),""))</f>
        <v/>
      </c>
    </row>
    <row r="5083" spans="1:14" x14ac:dyDescent="0.3">
      <c r="A5083" s="20">
        <v>41056</v>
      </c>
      <c r="B5083" s="21">
        <f t="shared" si="335"/>
        <v>82</v>
      </c>
      <c r="C5083" s="21">
        <v>5</v>
      </c>
      <c r="D5083" s="21">
        <f>VLOOKUP(A5083,英雄数据表!A:D,4,0)</f>
        <v>4</v>
      </c>
      <c r="E5083" s="20" t="str">
        <f>VLOOKUP(A5083,英雄数据表!A:C,3,0)</f>
        <v>烈焰守护</v>
      </c>
      <c r="F5083" s="20">
        <f t="shared" si="336"/>
        <v>41056</v>
      </c>
      <c r="G5083" s="20">
        <f t="shared" si="337"/>
        <v>41056</v>
      </c>
      <c r="H5083" s="21" t="str">
        <f>VLOOKUP(B5083,属性中转表!A:F,6,FALSE)</f>
        <v>"hp":356400,"atk":9900</v>
      </c>
      <c r="I5083" s="20" t="str">
        <f>IF(VLOOKUP(B5083,属性中转表!A:G,7,FALSE)=0,"",VLOOKUP(VLOOKUP(B5083,属性中转表!A:G,7,FALSE),属性中转表!$K$2:$P$21,6,0))&amp;IF(VLOOKUP(B5083,属性中转表!A:G,7,FALSE)&gt;=50,VLOOKUP(A5083,英雄数据表!A:K,9,0),IF(VLOOKUP(B5083,属性中转表!A:G,7,FALSE)&gt;=25,VLOOKUP(A5083,英雄数据表!A:K,5,0),""))</f>
        <v>"atk":600,"hp":10000,"undpspro":200,"pvpdpspro":100,"pvpundpspro":100,"speed":10,"atkpro":100</v>
      </c>
      <c r="J5083" s="20" t="str">
        <f>IF(I5083="","",属性中转表!$I$1&amp;(IF(VLOOKUP(B5083,属性中转表!A:G,7,FALSE)=0,0,VLOOKUP(VLOOKUP(B5083,属性中转表!A:G,7,FALSE),属性中转表!$K$2:$P$21,4,0)))+IFERROR(VLOOKUP(A5083,英雄数据表!A:K,IF(武魂!B5083&gt;=50,10,IF(武魂!B5083&gt;=25,6)),0),0))</f>
        <v>,"dpspro":150</v>
      </c>
      <c r="K5083" s="32" t="str">
        <f t="shared" si="338"/>
        <v>"atk":600,"hp":10000,"undpspro":200,"pvpdpspro":100,"pvpundpspro":100,"speed":10,"atkpro":100,"dpspro":150</v>
      </c>
      <c r="L5083" s="20" t="str">
        <f>IF(B5083&gt;=50,VLOOKUP(A5083,英雄数据表!A:L,11,FALSE),IF(B5083&gt;=25,VLOOKUP(A5083,英雄数据表!A:L,7,0),""))</f>
        <v>"4105602004"</v>
      </c>
      <c r="M5083" s="20" t="str">
        <f>IFERROR(VLOOKUP(B5083,属性中转表!$K$2:$O$21,5,FALSE),"")</f>
        <v/>
      </c>
      <c r="N5083" s="20" t="str">
        <f>IF(B5083=25,VLOOKUP(A5083,英雄数据表!A:L,8,FALSE),IF(B5083=50,VLOOKUP(A5083,英雄数据表!A:L,12,0),""))</f>
        <v/>
      </c>
    </row>
    <row r="5084" spans="1:14" x14ac:dyDescent="0.3">
      <c r="A5084" s="20">
        <v>41056</v>
      </c>
      <c r="B5084" s="21">
        <f t="shared" si="335"/>
        <v>83</v>
      </c>
      <c r="C5084" s="21">
        <v>5</v>
      </c>
      <c r="D5084" s="21">
        <f>VLOOKUP(A5084,英雄数据表!A:D,4,0)</f>
        <v>4</v>
      </c>
      <c r="E5084" s="20" t="str">
        <f>VLOOKUP(A5084,英雄数据表!A:C,3,0)</f>
        <v>烈焰守护</v>
      </c>
      <c r="F5084" s="20">
        <f t="shared" si="336"/>
        <v>41056</v>
      </c>
      <c r="G5084" s="20">
        <f t="shared" si="337"/>
        <v>41056</v>
      </c>
      <c r="H5084" s="21" t="str">
        <f>VLOOKUP(B5084,属性中转表!A:F,6,FALSE)</f>
        <v>"hp":361800,"atk":10050</v>
      </c>
      <c r="I5084" s="20" t="str">
        <f>IF(VLOOKUP(B5084,属性中转表!A:G,7,FALSE)=0,"",VLOOKUP(VLOOKUP(B5084,属性中转表!A:G,7,FALSE),属性中转表!$K$2:$P$21,6,0))&amp;IF(VLOOKUP(B5084,属性中转表!A:G,7,FALSE)&gt;=50,VLOOKUP(A5084,英雄数据表!A:K,9,0),IF(VLOOKUP(B5084,属性中转表!A:G,7,FALSE)&gt;=25,VLOOKUP(A5084,英雄数据表!A:K,5,0),""))</f>
        <v>"atk":600,"hp":10000,"undpspro":200,"pvpdpspro":100,"pvpundpspro":100,"speed":10,"atkpro":100</v>
      </c>
      <c r="J5084" s="20" t="str">
        <f>IF(I5084="","",属性中转表!$I$1&amp;(IF(VLOOKUP(B5084,属性中转表!A:G,7,FALSE)=0,0,VLOOKUP(VLOOKUP(B5084,属性中转表!A:G,7,FALSE),属性中转表!$K$2:$P$21,4,0)))+IFERROR(VLOOKUP(A5084,英雄数据表!A:K,IF(武魂!B5084&gt;=50,10,IF(武魂!B5084&gt;=25,6)),0),0))</f>
        <v>,"dpspro":150</v>
      </c>
      <c r="K5084" s="32" t="str">
        <f t="shared" si="338"/>
        <v>"atk":600,"hp":10000,"undpspro":200,"pvpdpspro":100,"pvpundpspro":100,"speed":10,"atkpro":100,"dpspro":150</v>
      </c>
      <c r="L5084" s="20" t="str">
        <f>IF(B5084&gt;=50,VLOOKUP(A5084,英雄数据表!A:L,11,FALSE),IF(B5084&gt;=25,VLOOKUP(A5084,英雄数据表!A:L,7,0),""))</f>
        <v>"4105602004"</v>
      </c>
      <c r="M5084" s="20" t="str">
        <f>IFERROR(VLOOKUP(B5084,属性中转表!$K$2:$O$21,5,FALSE),"")</f>
        <v/>
      </c>
      <c r="N5084" s="20" t="str">
        <f>IF(B5084=25,VLOOKUP(A5084,英雄数据表!A:L,8,FALSE),IF(B5084=50,VLOOKUP(A5084,英雄数据表!A:L,12,0),""))</f>
        <v/>
      </c>
    </row>
    <row r="5085" spans="1:14" x14ac:dyDescent="0.3">
      <c r="A5085" s="20">
        <v>41056</v>
      </c>
      <c r="B5085" s="21">
        <f t="shared" si="335"/>
        <v>84</v>
      </c>
      <c r="C5085" s="21">
        <v>5</v>
      </c>
      <c r="D5085" s="21">
        <f>VLOOKUP(A5085,英雄数据表!A:D,4,0)</f>
        <v>4</v>
      </c>
      <c r="E5085" s="20" t="str">
        <f>VLOOKUP(A5085,英雄数据表!A:C,3,0)</f>
        <v>烈焰守护</v>
      </c>
      <c r="F5085" s="20">
        <f t="shared" si="336"/>
        <v>41056</v>
      </c>
      <c r="G5085" s="20">
        <f t="shared" si="337"/>
        <v>41056</v>
      </c>
      <c r="H5085" s="21" t="str">
        <f>VLOOKUP(B5085,属性中转表!A:F,6,FALSE)</f>
        <v>"hp":367200,"atk":10200</v>
      </c>
      <c r="I5085" s="20" t="str">
        <f>IF(VLOOKUP(B5085,属性中转表!A:G,7,FALSE)=0,"",VLOOKUP(VLOOKUP(B5085,属性中转表!A:G,7,FALSE),属性中转表!$K$2:$P$21,6,0))&amp;IF(VLOOKUP(B5085,属性中转表!A:G,7,FALSE)&gt;=50,VLOOKUP(A5085,英雄数据表!A:K,9,0),IF(VLOOKUP(B5085,属性中转表!A:G,7,FALSE)&gt;=25,VLOOKUP(A5085,英雄数据表!A:K,5,0),""))</f>
        <v>"atk":600,"hp":10000,"undpspro":200,"pvpdpspro":100,"pvpundpspro":100,"speed":10,"atkpro":100</v>
      </c>
      <c r="J5085" s="20" t="str">
        <f>IF(I5085="","",属性中转表!$I$1&amp;(IF(VLOOKUP(B5085,属性中转表!A:G,7,FALSE)=0,0,VLOOKUP(VLOOKUP(B5085,属性中转表!A:G,7,FALSE),属性中转表!$K$2:$P$21,4,0)))+IFERROR(VLOOKUP(A5085,英雄数据表!A:K,IF(武魂!B5085&gt;=50,10,IF(武魂!B5085&gt;=25,6)),0),0))</f>
        <v>,"dpspro":150</v>
      </c>
      <c r="K5085" s="32" t="str">
        <f t="shared" si="338"/>
        <v>"atk":600,"hp":10000,"undpspro":200,"pvpdpspro":100,"pvpundpspro":100,"speed":10,"atkpro":100,"dpspro":150</v>
      </c>
      <c r="L5085" s="20" t="str">
        <f>IF(B5085&gt;=50,VLOOKUP(A5085,英雄数据表!A:L,11,FALSE),IF(B5085&gt;=25,VLOOKUP(A5085,英雄数据表!A:L,7,0),""))</f>
        <v>"4105602004"</v>
      </c>
      <c r="M5085" s="20" t="str">
        <f>IFERROR(VLOOKUP(B5085,属性中转表!$K$2:$O$21,5,FALSE),"")</f>
        <v/>
      </c>
      <c r="N5085" s="20" t="str">
        <f>IF(B5085=25,VLOOKUP(A5085,英雄数据表!A:L,8,FALSE),IF(B5085=50,VLOOKUP(A5085,英雄数据表!A:L,12,0),""))</f>
        <v/>
      </c>
    </row>
    <row r="5086" spans="1:14" x14ac:dyDescent="0.3">
      <c r="A5086" s="20">
        <v>41056</v>
      </c>
      <c r="B5086" s="21">
        <f t="shared" si="335"/>
        <v>85</v>
      </c>
      <c r="C5086" s="21">
        <v>5</v>
      </c>
      <c r="D5086" s="21">
        <f>VLOOKUP(A5086,英雄数据表!A:D,4,0)</f>
        <v>4</v>
      </c>
      <c r="E5086" s="20" t="str">
        <f>VLOOKUP(A5086,英雄数据表!A:C,3,0)</f>
        <v>烈焰守护</v>
      </c>
      <c r="F5086" s="20">
        <f t="shared" si="336"/>
        <v>41056</v>
      </c>
      <c r="G5086" s="20">
        <f t="shared" si="337"/>
        <v>41056</v>
      </c>
      <c r="H5086" s="21" t="str">
        <f>VLOOKUP(B5086,属性中转表!A:F,6,FALSE)</f>
        <v>"hp":372600,"atk":10350</v>
      </c>
      <c r="I5086" s="20" t="str">
        <f>IF(VLOOKUP(B5086,属性中转表!A:G,7,FALSE)=0,"",VLOOKUP(VLOOKUP(B5086,属性中转表!A:G,7,FALSE),属性中转表!$K$2:$P$21,6,0))&amp;IF(VLOOKUP(B5086,属性中转表!A:G,7,FALSE)&gt;=50,VLOOKUP(A5086,英雄数据表!A:K,9,0),IF(VLOOKUP(B5086,属性中转表!A:G,7,FALSE)&gt;=25,VLOOKUP(A5086,英雄数据表!A:K,5,0),""))</f>
        <v>"atk":600,"hp":10000,"undpspro":200,"pvpdpspro":100,"pvpundpspro":100,"speed":10,"atkpro":100</v>
      </c>
      <c r="J5086" s="20" t="str">
        <f>IF(I5086="","",属性中转表!$I$1&amp;(IF(VLOOKUP(B5086,属性中转表!A:G,7,FALSE)=0,0,VLOOKUP(VLOOKUP(B5086,属性中转表!A:G,7,FALSE),属性中转表!$K$2:$P$21,4,0)))+IFERROR(VLOOKUP(A5086,英雄数据表!A:K,IF(武魂!B5086&gt;=50,10,IF(武魂!B5086&gt;=25,6)),0),0))</f>
        <v>,"dpspro":200</v>
      </c>
      <c r="K5086" s="32" t="str">
        <f t="shared" si="338"/>
        <v>"atk":600,"hp":10000,"undpspro":200,"pvpdpspro":100,"pvpundpspro":100,"speed":10,"atkpro":100,"dpspro":200</v>
      </c>
      <c r="L5086" s="20" t="str">
        <f>IF(B5086&gt;=50,VLOOKUP(A5086,英雄数据表!A:L,11,FALSE),IF(B5086&gt;=25,VLOOKUP(A5086,英雄数据表!A:L,7,0),""))</f>
        <v>"4105602004"</v>
      </c>
      <c r="M5086" s="20" t="str">
        <f>IFERROR(VLOOKUP(B5086,属性中转表!$K$2:$O$21,5,FALSE),"")</f>
        <v>"dpspro":50</v>
      </c>
      <c r="N5086" s="20" t="str">
        <f>IF(B5086=25,VLOOKUP(A5086,英雄数据表!A:L,8,FALSE),IF(B5086=50,VLOOKUP(A5086,英雄数据表!A:L,12,0),""))</f>
        <v/>
      </c>
    </row>
    <row r="5087" spans="1:14" x14ac:dyDescent="0.3">
      <c r="A5087" s="20">
        <v>41056</v>
      </c>
      <c r="B5087" s="21">
        <f t="shared" si="335"/>
        <v>86</v>
      </c>
      <c r="C5087" s="21">
        <v>5</v>
      </c>
      <c r="D5087" s="21">
        <f>VLOOKUP(A5087,英雄数据表!A:D,4,0)</f>
        <v>4</v>
      </c>
      <c r="E5087" s="20" t="str">
        <f>VLOOKUP(A5087,英雄数据表!A:C,3,0)</f>
        <v>烈焰守护</v>
      </c>
      <c r="F5087" s="20">
        <f t="shared" si="336"/>
        <v>41056</v>
      </c>
      <c r="G5087" s="20">
        <f t="shared" si="337"/>
        <v>41056</v>
      </c>
      <c r="H5087" s="21" t="str">
        <f>VLOOKUP(B5087,属性中转表!A:F,6,FALSE)</f>
        <v>"hp":378000,"atk":10500</v>
      </c>
      <c r="I5087" s="20" t="str">
        <f>IF(VLOOKUP(B5087,属性中转表!A:G,7,FALSE)=0,"",VLOOKUP(VLOOKUP(B5087,属性中转表!A:G,7,FALSE),属性中转表!$K$2:$P$21,6,0))&amp;IF(VLOOKUP(B5087,属性中转表!A:G,7,FALSE)&gt;=50,VLOOKUP(A5087,英雄数据表!A:K,9,0),IF(VLOOKUP(B5087,属性中转表!A:G,7,FALSE)&gt;=25,VLOOKUP(A5087,英雄数据表!A:K,5,0),""))</f>
        <v>"atk":600,"hp":10000,"undpspro":200,"pvpdpspro":100,"pvpundpspro":100,"speed":10,"atkpro":100</v>
      </c>
      <c r="J5087" s="20" t="str">
        <f>IF(I5087="","",属性中转表!$I$1&amp;(IF(VLOOKUP(B5087,属性中转表!A:G,7,FALSE)=0,0,VLOOKUP(VLOOKUP(B5087,属性中转表!A:G,7,FALSE),属性中转表!$K$2:$P$21,4,0)))+IFERROR(VLOOKUP(A5087,英雄数据表!A:K,IF(武魂!B5087&gt;=50,10,IF(武魂!B5087&gt;=25,6)),0),0))</f>
        <v>,"dpspro":200</v>
      </c>
      <c r="K5087" s="32" t="str">
        <f t="shared" si="338"/>
        <v>"atk":600,"hp":10000,"undpspro":200,"pvpdpspro":100,"pvpundpspro":100,"speed":10,"atkpro":100,"dpspro":200</v>
      </c>
      <c r="L5087" s="20" t="str">
        <f>IF(B5087&gt;=50,VLOOKUP(A5087,英雄数据表!A:L,11,FALSE),IF(B5087&gt;=25,VLOOKUP(A5087,英雄数据表!A:L,7,0),""))</f>
        <v>"4105602004"</v>
      </c>
      <c r="M5087" s="20" t="str">
        <f>IFERROR(VLOOKUP(B5087,属性中转表!$K$2:$O$21,5,FALSE),"")</f>
        <v/>
      </c>
      <c r="N5087" s="20" t="str">
        <f>IF(B5087=25,VLOOKUP(A5087,英雄数据表!A:L,8,FALSE),IF(B5087=50,VLOOKUP(A5087,英雄数据表!A:L,12,0),""))</f>
        <v/>
      </c>
    </row>
    <row r="5088" spans="1:14" x14ac:dyDescent="0.3">
      <c r="A5088" s="20">
        <v>41056</v>
      </c>
      <c r="B5088" s="21">
        <f t="shared" si="335"/>
        <v>87</v>
      </c>
      <c r="C5088" s="21">
        <v>5</v>
      </c>
      <c r="D5088" s="21">
        <f>VLOOKUP(A5088,英雄数据表!A:D,4,0)</f>
        <v>4</v>
      </c>
      <c r="E5088" s="20" t="str">
        <f>VLOOKUP(A5088,英雄数据表!A:C,3,0)</f>
        <v>烈焰守护</v>
      </c>
      <c r="F5088" s="20">
        <f t="shared" si="336"/>
        <v>41056</v>
      </c>
      <c r="G5088" s="20">
        <f t="shared" si="337"/>
        <v>41056</v>
      </c>
      <c r="H5088" s="21" t="str">
        <f>VLOOKUP(B5088,属性中转表!A:F,6,FALSE)</f>
        <v>"hp":383400,"atk":10650</v>
      </c>
      <c r="I5088" s="20" t="str">
        <f>IF(VLOOKUP(B5088,属性中转表!A:G,7,FALSE)=0,"",VLOOKUP(VLOOKUP(B5088,属性中转表!A:G,7,FALSE),属性中转表!$K$2:$P$21,6,0))&amp;IF(VLOOKUP(B5088,属性中转表!A:G,7,FALSE)&gt;=50,VLOOKUP(A5088,英雄数据表!A:K,9,0),IF(VLOOKUP(B5088,属性中转表!A:G,7,FALSE)&gt;=25,VLOOKUP(A5088,英雄数据表!A:K,5,0),""))</f>
        <v>"atk":600,"hp":10000,"undpspro":200,"pvpdpspro":100,"pvpundpspro":100,"speed":10,"atkpro":100</v>
      </c>
      <c r="J5088" s="20" t="str">
        <f>IF(I5088="","",属性中转表!$I$1&amp;(IF(VLOOKUP(B5088,属性中转表!A:G,7,FALSE)=0,0,VLOOKUP(VLOOKUP(B5088,属性中转表!A:G,7,FALSE),属性中转表!$K$2:$P$21,4,0)))+IFERROR(VLOOKUP(A5088,英雄数据表!A:K,IF(武魂!B5088&gt;=50,10,IF(武魂!B5088&gt;=25,6)),0),0))</f>
        <v>,"dpspro":200</v>
      </c>
      <c r="K5088" s="32" t="str">
        <f t="shared" si="338"/>
        <v>"atk":600,"hp":10000,"undpspro":200,"pvpdpspro":100,"pvpundpspro":100,"speed":10,"atkpro":100,"dpspro":200</v>
      </c>
      <c r="L5088" s="20" t="str">
        <f>IF(B5088&gt;=50,VLOOKUP(A5088,英雄数据表!A:L,11,FALSE),IF(B5088&gt;=25,VLOOKUP(A5088,英雄数据表!A:L,7,0),""))</f>
        <v>"4105602004"</v>
      </c>
      <c r="M5088" s="20" t="str">
        <f>IFERROR(VLOOKUP(B5088,属性中转表!$K$2:$O$21,5,FALSE),"")</f>
        <v/>
      </c>
      <c r="N5088" s="20" t="str">
        <f>IF(B5088=25,VLOOKUP(A5088,英雄数据表!A:L,8,FALSE),IF(B5088=50,VLOOKUP(A5088,英雄数据表!A:L,12,0),""))</f>
        <v/>
      </c>
    </row>
    <row r="5089" spans="1:14" x14ac:dyDescent="0.3">
      <c r="A5089" s="20">
        <v>41056</v>
      </c>
      <c r="B5089" s="21">
        <f t="shared" si="335"/>
        <v>88</v>
      </c>
      <c r="C5089" s="21">
        <v>5</v>
      </c>
      <c r="D5089" s="21">
        <f>VLOOKUP(A5089,英雄数据表!A:D,4,0)</f>
        <v>4</v>
      </c>
      <c r="E5089" s="20" t="str">
        <f>VLOOKUP(A5089,英雄数据表!A:C,3,0)</f>
        <v>烈焰守护</v>
      </c>
      <c r="F5089" s="20">
        <f t="shared" si="336"/>
        <v>41056</v>
      </c>
      <c r="G5089" s="20">
        <f t="shared" si="337"/>
        <v>41056</v>
      </c>
      <c r="H5089" s="21" t="str">
        <f>VLOOKUP(B5089,属性中转表!A:F,6,FALSE)</f>
        <v>"hp":388800,"atk":10800</v>
      </c>
      <c r="I5089" s="20" t="str">
        <f>IF(VLOOKUP(B5089,属性中转表!A:G,7,FALSE)=0,"",VLOOKUP(VLOOKUP(B5089,属性中转表!A:G,7,FALSE),属性中转表!$K$2:$P$21,6,0))&amp;IF(VLOOKUP(B5089,属性中转表!A:G,7,FALSE)&gt;=50,VLOOKUP(A5089,英雄数据表!A:K,9,0),IF(VLOOKUP(B5089,属性中转表!A:G,7,FALSE)&gt;=25,VLOOKUP(A5089,英雄数据表!A:K,5,0),""))</f>
        <v>"atk":600,"hp":10000,"undpspro":200,"pvpdpspro":100,"pvpundpspro":100,"speed":10,"atkpro":100</v>
      </c>
      <c r="J5089" s="20" t="str">
        <f>IF(I5089="","",属性中转表!$I$1&amp;(IF(VLOOKUP(B5089,属性中转表!A:G,7,FALSE)=0,0,VLOOKUP(VLOOKUP(B5089,属性中转表!A:G,7,FALSE),属性中转表!$K$2:$P$21,4,0)))+IFERROR(VLOOKUP(A5089,英雄数据表!A:K,IF(武魂!B5089&gt;=50,10,IF(武魂!B5089&gt;=25,6)),0),0))</f>
        <v>,"dpspro":200</v>
      </c>
      <c r="K5089" s="32" t="str">
        <f t="shared" si="338"/>
        <v>"atk":600,"hp":10000,"undpspro":200,"pvpdpspro":100,"pvpundpspro":100,"speed":10,"atkpro":100,"dpspro":200</v>
      </c>
      <c r="L5089" s="20" t="str">
        <f>IF(B5089&gt;=50,VLOOKUP(A5089,英雄数据表!A:L,11,FALSE),IF(B5089&gt;=25,VLOOKUP(A5089,英雄数据表!A:L,7,0),""))</f>
        <v>"4105602004"</v>
      </c>
      <c r="M5089" s="20" t="str">
        <f>IFERROR(VLOOKUP(B5089,属性中转表!$K$2:$O$21,5,FALSE),"")</f>
        <v/>
      </c>
      <c r="N5089" s="20" t="str">
        <f>IF(B5089=25,VLOOKUP(A5089,英雄数据表!A:L,8,FALSE),IF(B5089=50,VLOOKUP(A5089,英雄数据表!A:L,12,0),""))</f>
        <v/>
      </c>
    </row>
    <row r="5090" spans="1:14" x14ac:dyDescent="0.3">
      <c r="A5090" s="20">
        <v>41056</v>
      </c>
      <c r="B5090" s="21">
        <f t="shared" si="335"/>
        <v>89</v>
      </c>
      <c r="C5090" s="21">
        <v>5</v>
      </c>
      <c r="D5090" s="21">
        <f>VLOOKUP(A5090,英雄数据表!A:D,4,0)</f>
        <v>4</v>
      </c>
      <c r="E5090" s="20" t="str">
        <f>VLOOKUP(A5090,英雄数据表!A:C,3,0)</f>
        <v>烈焰守护</v>
      </c>
      <c r="F5090" s="20">
        <f t="shared" si="336"/>
        <v>41056</v>
      </c>
      <c r="G5090" s="20">
        <f t="shared" si="337"/>
        <v>41056</v>
      </c>
      <c r="H5090" s="21" t="str">
        <f>VLOOKUP(B5090,属性中转表!A:F,6,FALSE)</f>
        <v>"hp":394200,"atk":10950</v>
      </c>
      <c r="I5090" s="20" t="str">
        <f>IF(VLOOKUP(B5090,属性中转表!A:G,7,FALSE)=0,"",VLOOKUP(VLOOKUP(B5090,属性中转表!A:G,7,FALSE),属性中转表!$K$2:$P$21,6,0))&amp;IF(VLOOKUP(B5090,属性中转表!A:G,7,FALSE)&gt;=50,VLOOKUP(A5090,英雄数据表!A:K,9,0),IF(VLOOKUP(B5090,属性中转表!A:G,7,FALSE)&gt;=25,VLOOKUP(A5090,英雄数据表!A:K,5,0),""))</f>
        <v>"atk":600,"hp":10000,"undpspro":200,"pvpdpspro":100,"pvpundpspro":100,"speed":10,"atkpro":100</v>
      </c>
      <c r="J5090" s="20" t="str">
        <f>IF(I5090="","",属性中转表!$I$1&amp;(IF(VLOOKUP(B5090,属性中转表!A:G,7,FALSE)=0,0,VLOOKUP(VLOOKUP(B5090,属性中转表!A:G,7,FALSE),属性中转表!$K$2:$P$21,4,0)))+IFERROR(VLOOKUP(A5090,英雄数据表!A:K,IF(武魂!B5090&gt;=50,10,IF(武魂!B5090&gt;=25,6)),0),0))</f>
        <v>,"dpspro":200</v>
      </c>
      <c r="K5090" s="32" t="str">
        <f t="shared" si="338"/>
        <v>"atk":600,"hp":10000,"undpspro":200,"pvpdpspro":100,"pvpundpspro":100,"speed":10,"atkpro":100,"dpspro":200</v>
      </c>
      <c r="L5090" s="20" t="str">
        <f>IF(B5090&gt;=50,VLOOKUP(A5090,英雄数据表!A:L,11,FALSE),IF(B5090&gt;=25,VLOOKUP(A5090,英雄数据表!A:L,7,0),""))</f>
        <v>"4105602004"</v>
      </c>
      <c r="M5090" s="20" t="str">
        <f>IFERROR(VLOOKUP(B5090,属性中转表!$K$2:$O$21,5,FALSE),"")</f>
        <v/>
      </c>
      <c r="N5090" s="20" t="str">
        <f>IF(B5090=25,VLOOKUP(A5090,英雄数据表!A:L,8,FALSE),IF(B5090=50,VLOOKUP(A5090,英雄数据表!A:L,12,0),""))</f>
        <v/>
      </c>
    </row>
    <row r="5091" spans="1:14" x14ac:dyDescent="0.3">
      <c r="A5091" s="20">
        <v>41056</v>
      </c>
      <c r="B5091" s="21">
        <f t="shared" si="335"/>
        <v>90</v>
      </c>
      <c r="C5091" s="21">
        <v>5</v>
      </c>
      <c r="D5091" s="21">
        <f>VLOOKUP(A5091,英雄数据表!A:D,4,0)</f>
        <v>4</v>
      </c>
      <c r="E5091" s="20" t="str">
        <f>VLOOKUP(A5091,英雄数据表!A:C,3,0)</f>
        <v>烈焰守护</v>
      </c>
      <c r="F5091" s="20">
        <f t="shared" si="336"/>
        <v>41056</v>
      </c>
      <c r="G5091" s="20">
        <f t="shared" si="337"/>
        <v>41056</v>
      </c>
      <c r="H5091" s="21" t="str">
        <f>VLOOKUP(B5091,属性中转表!A:F,6,FALSE)</f>
        <v>"hp":399600,"atk":11100</v>
      </c>
      <c r="I5091" s="20" t="str">
        <f>IF(VLOOKUP(B5091,属性中转表!A:G,7,FALSE)=0,"",VLOOKUP(VLOOKUP(B5091,属性中转表!A:G,7,FALSE),属性中转表!$K$2:$P$21,6,0))&amp;IF(VLOOKUP(B5091,属性中转表!A:G,7,FALSE)&gt;=50,VLOOKUP(A5091,英雄数据表!A:K,9,0),IF(VLOOKUP(B5091,属性中转表!A:G,7,FALSE)&gt;=25,VLOOKUP(A5091,英雄数据表!A:K,5,0),""))</f>
        <v>"atk":600,"hp":10000,"undpspro":200,"pvpdpspro":150,"pvpundpspro":100,"speed":10,"atkpro":100</v>
      </c>
      <c r="J5091" s="20" t="str">
        <f>IF(I5091="","",属性中转表!$I$1&amp;(IF(VLOOKUP(B5091,属性中转表!A:G,7,FALSE)=0,0,VLOOKUP(VLOOKUP(B5091,属性中转表!A:G,7,FALSE),属性中转表!$K$2:$P$21,4,0)))+IFERROR(VLOOKUP(A5091,英雄数据表!A:K,IF(武魂!B5091&gt;=50,10,IF(武魂!B5091&gt;=25,6)),0),0))</f>
        <v>,"dpspro":200</v>
      </c>
      <c r="K5091" s="32" t="str">
        <f t="shared" si="338"/>
        <v>"atk":600,"hp":10000,"undpspro":200,"pvpdpspro":150,"pvpundpspro":100,"speed":10,"atkpro":100,"dpspro":200</v>
      </c>
      <c r="L5091" s="20" t="str">
        <f>IF(B5091&gt;=50,VLOOKUP(A5091,英雄数据表!A:L,11,FALSE),IF(B5091&gt;=25,VLOOKUP(A5091,英雄数据表!A:L,7,0),""))</f>
        <v>"4105602004"</v>
      </c>
      <c r="M5091" s="20" t="str">
        <f>IFERROR(VLOOKUP(B5091,属性中转表!$K$2:$O$21,5,FALSE),"")</f>
        <v>"pvpdpspro":50</v>
      </c>
      <c r="N5091" s="20" t="str">
        <f>IF(B5091=25,VLOOKUP(A5091,英雄数据表!A:L,8,FALSE),IF(B5091=50,VLOOKUP(A5091,英雄数据表!A:L,12,0),""))</f>
        <v/>
      </c>
    </row>
    <row r="5092" spans="1:14" x14ac:dyDescent="0.3">
      <c r="A5092" s="20">
        <v>41056</v>
      </c>
      <c r="B5092" s="21">
        <f t="shared" si="335"/>
        <v>91</v>
      </c>
      <c r="C5092" s="21">
        <v>5</v>
      </c>
      <c r="D5092" s="21">
        <f>VLOOKUP(A5092,英雄数据表!A:D,4,0)</f>
        <v>4</v>
      </c>
      <c r="E5092" s="20" t="str">
        <f>VLOOKUP(A5092,英雄数据表!A:C,3,0)</f>
        <v>烈焰守护</v>
      </c>
      <c r="F5092" s="20">
        <f t="shared" si="336"/>
        <v>41056</v>
      </c>
      <c r="G5092" s="20">
        <f t="shared" si="337"/>
        <v>41056</v>
      </c>
      <c r="H5092" s="21" t="str">
        <f>VLOOKUP(B5092,属性中转表!A:F,6,FALSE)</f>
        <v>"hp":405000,"atk":11250</v>
      </c>
      <c r="I5092" s="20" t="str">
        <f>IF(VLOOKUP(B5092,属性中转表!A:G,7,FALSE)=0,"",VLOOKUP(VLOOKUP(B5092,属性中转表!A:G,7,FALSE),属性中转表!$K$2:$P$21,6,0))&amp;IF(VLOOKUP(B5092,属性中转表!A:G,7,FALSE)&gt;=50,VLOOKUP(A5092,英雄数据表!A:K,9,0),IF(VLOOKUP(B5092,属性中转表!A:G,7,FALSE)&gt;=25,VLOOKUP(A5092,英雄数据表!A:K,5,0),""))</f>
        <v>"atk":600,"hp":10000,"undpspro":200,"pvpdpspro":150,"pvpundpspro":100,"speed":10,"atkpro":100</v>
      </c>
      <c r="J5092" s="20" t="str">
        <f>IF(I5092="","",属性中转表!$I$1&amp;(IF(VLOOKUP(B5092,属性中转表!A:G,7,FALSE)=0,0,VLOOKUP(VLOOKUP(B5092,属性中转表!A:G,7,FALSE),属性中转表!$K$2:$P$21,4,0)))+IFERROR(VLOOKUP(A5092,英雄数据表!A:K,IF(武魂!B5092&gt;=50,10,IF(武魂!B5092&gt;=25,6)),0),0))</f>
        <v>,"dpspro":200</v>
      </c>
      <c r="K5092" s="32" t="str">
        <f t="shared" si="338"/>
        <v>"atk":600,"hp":10000,"undpspro":200,"pvpdpspro":150,"pvpundpspro":100,"speed":10,"atkpro":100,"dpspro":200</v>
      </c>
      <c r="L5092" s="20" t="str">
        <f>IF(B5092&gt;=50,VLOOKUP(A5092,英雄数据表!A:L,11,FALSE),IF(B5092&gt;=25,VLOOKUP(A5092,英雄数据表!A:L,7,0),""))</f>
        <v>"4105602004"</v>
      </c>
      <c r="M5092" s="20" t="str">
        <f>IFERROR(VLOOKUP(B5092,属性中转表!$K$2:$O$21,5,FALSE),"")</f>
        <v/>
      </c>
      <c r="N5092" s="20" t="str">
        <f>IF(B5092=25,VLOOKUP(A5092,英雄数据表!A:L,8,FALSE),IF(B5092=50,VLOOKUP(A5092,英雄数据表!A:L,12,0),""))</f>
        <v/>
      </c>
    </row>
    <row r="5093" spans="1:14" x14ac:dyDescent="0.3">
      <c r="A5093" s="20">
        <v>41056</v>
      </c>
      <c r="B5093" s="21">
        <f t="shared" si="335"/>
        <v>92</v>
      </c>
      <c r="C5093" s="21">
        <v>5</v>
      </c>
      <c r="D5093" s="21">
        <f>VLOOKUP(A5093,英雄数据表!A:D,4,0)</f>
        <v>4</v>
      </c>
      <c r="E5093" s="20" t="str">
        <f>VLOOKUP(A5093,英雄数据表!A:C,3,0)</f>
        <v>烈焰守护</v>
      </c>
      <c r="F5093" s="20">
        <f t="shared" si="336"/>
        <v>41056</v>
      </c>
      <c r="G5093" s="20">
        <f t="shared" si="337"/>
        <v>41056</v>
      </c>
      <c r="H5093" s="21" t="str">
        <f>VLOOKUP(B5093,属性中转表!A:F,6,FALSE)</f>
        <v>"hp":410400,"atk":11400</v>
      </c>
      <c r="I5093" s="20" t="str">
        <f>IF(VLOOKUP(B5093,属性中转表!A:G,7,FALSE)=0,"",VLOOKUP(VLOOKUP(B5093,属性中转表!A:G,7,FALSE),属性中转表!$K$2:$P$21,6,0))&amp;IF(VLOOKUP(B5093,属性中转表!A:G,7,FALSE)&gt;=50,VLOOKUP(A5093,英雄数据表!A:K,9,0),IF(VLOOKUP(B5093,属性中转表!A:G,7,FALSE)&gt;=25,VLOOKUP(A5093,英雄数据表!A:K,5,0),""))</f>
        <v>"atk":600,"hp":10000,"undpspro":200,"pvpdpspro":150,"pvpundpspro":100,"speed":10,"atkpro":100</v>
      </c>
      <c r="J5093" s="20" t="str">
        <f>IF(I5093="","",属性中转表!$I$1&amp;(IF(VLOOKUP(B5093,属性中转表!A:G,7,FALSE)=0,0,VLOOKUP(VLOOKUP(B5093,属性中转表!A:G,7,FALSE),属性中转表!$K$2:$P$21,4,0)))+IFERROR(VLOOKUP(A5093,英雄数据表!A:K,IF(武魂!B5093&gt;=50,10,IF(武魂!B5093&gt;=25,6)),0),0))</f>
        <v>,"dpspro":200</v>
      </c>
      <c r="K5093" s="32" t="str">
        <f t="shared" si="338"/>
        <v>"atk":600,"hp":10000,"undpspro":200,"pvpdpspro":150,"pvpundpspro":100,"speed":10,"atkpro":100,"dpspro":200</v>
      </c>
      <c r="L5093" s="20" t="str">
        <f>IF(B5093&gt;=50,VLOOKUP(A5093,英雄数据表!A:L,11,FALSE),IF(B5093&gt;=25,VLOOKUP(A5093,英雄数据表!A:L,7,0),""))</f>
        <v>"4105602004"</v>
      </c>
      <c r="M5093" s="20" t="str">
        <f>IFERROR(VLOOKUP(B5093,属性中转表!$K$2:$O$21,5,FALSE),"")</f>
        <v/>
      </c>
      <c r="N5093" s="20" t="str">
        <f>IF(B5093=25,VLOOKUP(A5093,英雄数据表!A:L,8,FALSE),IF(B5093=50,VLOOKUP(A5093,英雄数据表!A:L,12,0),""))</f>
        <v/>
      </c>
    </row>
    <row r="5094" spans="1:14" x14ac:dyDescent="0.3">
      <c r="A5094" s="20">
        <v>41056</v>
      </c>
      <c r="B5094" s="21">
        <f t="shared" si="335"/>
        <v>93</v>
      </c>
      <c r="C5094" s="21">
        <v>5</v>
      </c>
      <c r="D5094" s="21">
        <f>VLOOKUP(A5094,英雄数据表!A:D,4,0)</f>
        <v>4</v>
      </c>
      <c r="E5094" s="20" t="str">
        <f>VLOOKUP(A5094,英雄数据表!A:C,3,0)</f>
        <v>烈焰守护</v>
      </c>
      <c r="F5094" s="20">
        <f t="shared" si="336"/>
        <v>41056</v>
      </c>
      <c r="G5094" s="20">
        <f t="shared" si="337"/>
        <v>41056</v>
      </c>
      <c r="H5094" s="21" t="str">
        <f>VLOOKUP(B5094,属性中转表!A:F,6,FALSE)</f>
        <v>"hp":415800,"atk":11550</v>
      </c>
      <c r="I5094" s="20" t="str">
        <f>IF(VLOOKUP(B5094,属性中转表!A:G,7,FALSE)=0,"",VLOOKUP(VLOOKUP(B5094,属性中转表!A:G,7,FALSE),属性中转表!$K$2:$P$21,6,0))&amp;IF(VLOOKUP(B5094,属性中转表!A:G,7,FALSE)&gt;=50,VLOOKUP(A5094,英雄数据表!A:K,9,0),IF(VLOOKUP(B5094,属性中转表!A:G,7,FALSE)&gt;=25,VLOOKUP(A5094,英雄数据表!A:K,5,0),""))</f>
        <v>"atk":600,"hp":10000,"undpspro":200,"pvpdpspro":150,"pvpundpspro":100,"speed":10,"atkpro":100</v>
      </c>
      <c r="J5094" s="20" t="str">
        <f>IF(I5094="","",属性中转表!$I$1&amp;(IF(VLOOKUP(B5094,属性中转表!A:G,7,FALSE)=0,0,VLOOKUP(VLOOKUP(B5094,属性中转表!A:G,7,FALSE),属性中转表!$K$2:$P$21,4,0)))+IFERROR(VLOOKUP(A5094,英雄数据表!A:K,IF(武魂!B5094&gt;=50,10,IF(武魂!B5094&gt;=25,6)),0),0))</f>
        <v>,"dpspro":200</v>
      </c>
      <c r="K5094" s="32" t="str">
        <f t="shared" si="338"/>
        <v>"atk":600,"hp":10000,"undpspro":200,"pvpdpspro":150,"pvpundpspro":100,"speed":10,"atkpro":100,"dpspro":200</v>
      </c>
      <c r="L5094" s="20" t="str">
        <f>IF(B5094&gt;=50,VLOOKUP(A5094,英雄数据表!A:L,11,FALSE),IF(B5094&gt;=25,VLOOKUP(A5094,英雄数据表!A:L,7,0),""))</f>
        <v>"4105602004"</v>
      </c>
      <c r="M5094" s="20" t="str">
        <f>IFERROR(VLOOKUP(B5094,属性中转表!$K$2:$O$21,5,FALSE),"")</f>
        <v/>
      </c>
      <c r="N5094" s="20" t="str">
        <f>IF(B5094=25,VLOOKUP(A5094,英雄数据表!A:L,8,FALSE),IF(B5094=50,VLOOKUP(A5094,英雄数据表!A:L,12,0),""))</f>
        <v/>
      </c>
    </row>
    <row r="5095" spans="1:14" x14ac:dyDescent="0.3">
      <c r="A5095" s="20">
        <v>41056</v>
      </c>
      <c r="B5095" s="21">
        <f t="shared" si="335"/>
        <v>94</v>
      </c>
      <c r="C5095" s="21">
        <v>5</v>
      </c>
      <c r="D5095" s="21">
        <f>VLOOKUP(A5095,英雄数据表!A:D,4,0)</f>
        <v>4</v>
      </c>
      <c r="E5095" s="20" t="str">
        <f>VLOOKUP(A5095,英雄数据表!A:C,3,0)</f>
        <v>烈焰守护</v>
      </c>
      <c r="F5095" s="20">
        <f t="shared" si="336"/>
        <v>41056</v>
      </c>
      <c r="G5095" s="20">
        <f t="shared" si="337"/>
        <v>41056</v>
      </c>
      <c r="H5095" s="21" t="str">
        <f>VLOOKUP(B5095,属性中转表!A:F,6,FALSE)</f>
        <v>"hp":421200,"atk":11700</v>
      </c>
      <c r="I5095" s="20" t="str">
        <f>IF(VLOOKUP(B5095,属性中转表!A:G,7,FALSE)=0,"",VLOOKUP(VLOOKUP(B5095,属性中转表!A:G,7,FALSE),属性中转表!$K$2:$P$21,6,0))&amp;IF(VLOOKUP(B5095,属性中转表!A:G,7,FALSE)&gt;=50,VLOOKUP(A5095,英雄数据表!A:K,9,0),IF(VLOOKUP(B5095,属性中转表!A:G,7,FALSE)&gt;=25,VLOOKUP(A5095,英雄数据表!A:K,5,0),""))</f>
        <v>"atk":600,"hp":10000,"undpspro":200,"pvpdpspro":150,"pvpundpspro":100,"speed":10,"atkpro":100</v>
      </c>
      <c r="J5095" s="20" t="str">
        <f>IF(I5095="","",属性中转表!$I$1&amp;(IF(VLOOKUP(B5095,属性中转表!A:G,7,FALSE)=0,0,VLOOKUP(VLOOKUP(B5095,属性中转表!A:G,7,FALSE),属性中转表!$K$2:$P$21,4,0)))+IFERROR(VLOOKUP(A5095,英雄数据表!A:K,IF(武魂!B5095&gt;=50,10,IF(武魂!B5095&gt;=25,6)),0),0))</f>
        <v>,"dpspro":200</v>
      </c>
      <c r="K5095" s="32" t="str">
        <f t="shared" si="338"/>
        <v>"atk":600,"hp":10000,"undpspro":200,"pvpdpspro":150,"pvpundpspro":100,"speed":10,"atkpro":100,"dpspro":200</v>
      </c>
      <c r="L5095" s="20" t="str">
        <f>IF(B5095&gt;=50,VLOOKUP(A5095,英雄数据表!A:L,11,FALSE),IF(B5095&gt;=25,VLOOKUP(A5095,英雄数据表!A:L,7,0),""))</f>
        <v>"4105602004"</v>
      </c>
      <c r="M5095" s="20" t="str">
        <f>IFERROR(VLOOKUP(B5095,属性中转表!$K$2:$O$21,5,FALSE),"")</f>
        <v/>
      </c>
      <c r="N5095" s="20" t="str">
        <f>IF(B5095=25,VLOOKUP(A5095,英雄数据表!A:L,8,FALSE),IF(B5095=50,VLOOKUP(A5095,英雄数据表!A:L,12,0),""))</f>
        <v/>
      </c>
    </row>
    <row r="5096" spans="1:14" x14ac:dyDescent="0.3">
      <c r="A5096" s="20">
        <v>41056</v>
      </c>
      <c r="B5096" s="21">
        <f t="shared" si="335"/>
        <v>95</v>
      </c>
      <c r="C5096" s="21">
        <v>5</v>
      </c>
      <c r="D5096" s="21">
        <f>VLOOKUP(A5096,英雄数据表!A:D,4,0)</f>
        <v>4</v>
      </c>
      <c r="E5096" s="20" t="str">
        <f>VLOOKUP(A5096,英雄数据表!A:C,3,0)</f>
        <v>烈焰守护</v>
      </c>
      <c r="F5096" s="20">
        <f t="shared" si="336"/>
        <v>41056</v>
      </c>
      <c r="G5096" s="20">
        <f t="shared" si="337"/>
        <v>41056</v>
      </c>
      <c r="H5096" s="21" t="str">
        <f>VLOOKUP(B5096,属性中转表!A:F,6,FALSE)</f>
        <v>"hp":426600,"atk":11850</v>
      </c>
      <c r="I5096" s="20" t="str">
        <f>IF(VLOOKUP(B5096,属性中转表!A:G,7,FALSE)=0,"",VLOOKUP(VLOOKUP(B5096,属性中转表!A:G,7,FALSE),属性中转表!$K$2:$P$21,6,0))&amp;IF(VLOOKUP(B5096,属性中转表!A:G,7,FALSE)&gt;=50,VLOOKUP(A5096,英雄数据表!A:K,9,0),IF(VLOOKUP(B5096,属性中转表!A:G,7,FALSE)&gt;=25,VLOOKUP(A5096,英雄数据表!A:K,5,0),""))</f>
        <v>"atk":600,"hp":10000,"undpspro":200,"pvpdpspro":150,"pvpundpspro":150,"speed":10,"atkpro":100</v>
      </c>
      <c r="J5096" s="20" t="str">
        <f>IF(I5096="","",属性中转表!$I$1&amp;(IF(VLOOKUP(B5096,属性中转表!A:G,7,FALSE)=0,0,VLOOKUP(VLOOKUP(B5096,属性中转表!A:G,7,FALSE),属性中转表!$K$2:$P$21,4,0)))+IFERROR(VLOOKUP(A5096,英雄数据表!A:K,IF(武魂!B5096&gt;=50,10,IF(武魂!B5096&gt;=25,6)),0),0))</f>
        <v>,"dpspro":200</v>
      </c>
      <c r="K5096" s="32" t="str">
        <f t="shared" si="338"/>
        <v>"atk":600,"hp":10000,"undpspro":200,"pvpdpspro":150,"pvpundpspro":150,"speed":10,"atkpro":100,"dpspro":200</v>
      </c>
      <c r="L5096" s="20" t="str">
        <f>IF(B5096&gt;=50,VLOOKUP(A5096,英雄数据表!A:L,11,FALSE),IF(B5096&gt;=25,VLOOKUP(A5096,英雄数据表!A:L,7,0),""))</f>
        <v>"4105602004"</v>
      </c>
      <c r="M5096" s="20" t="str">
        <f>IFERROR(VLOOKUP(B5096,属性中转表!$K$2:$O$21,5,FALSE),"")</f>
        <v>"pvpundpspro":50</v>
      </c>
      <c r="N5096" s="20" t="str">
        <f>IF(B5096=25,VLOOKUP(A5096,英雄数据表!A:L,8,FALSE),IF(B5096=50,VLOOKUP(A5096,英雄数据表!A:L,12,0),""))</f>
        <v/>
      </c>
    </row>
    <row r="5097" spans="1:14" x14ac:dyDescent="0.3">
      <c r="A5097" s="20">
        <v>41056</v>
      </c>
      <c r="B5097" s="21">
        <f t="shared" si="335"/>
        <v>96</v>
      </c>
      <c r="C5097" s="21">
        <v>5</v>
      </c>
      <c r="D5097" s="21">
        <f>VLOOKUP(A5097,英雄数据表!A:D,4,0)</f>
        <v>4</v>
      </c>
      <c r="E5097" s="20" t="str">
        <f>VLOOKUP(A5097,英雄数据表!A:C,3,0)</f>
        <v>烈焰守护</v>
      </c>
      <c r="F5097" s="20">
        <f t="shared" si="336"/>
        <v>41056</v>
      </c>
      <c r="G5097" s="20">
        <f t="shared" si="337"/>
        <v>41056</v>
      </c>
      <c r="H5097" s="21" t="str">
        <f>VLOOKUP(B5097,属性中转表!A:F,6,FALSE)</f>
        <v>"hp":432000,"atk":12000</v>
      </c>
      <c r="I5097" s="20" t="str">
        <f>IF(VLOOKUP(B5097,属性中转表!A:G,7,FALSE)=0,"",VLOOKUP(VLOOKUP(B5097,属性中转表!A:G,7,FALSE),属性中转表!$K$2:$P$21,6,0))&amp;IF(VLOOKUP(B5097,属性中转表!A:G,7,FALSE)&gt;=50,VLOOKUP(A5097,英雄数据表!A:K,9,0),IF(VLOOKUP(B5097,属性中转表!A:G,7,FALSE)&gt;=25,VLOOKUP(A5097,英雄数据表!A:K,5,0),""))</f>
        <v>"atk":600,"hp":10000,"undpspro":200,"pvpdpspro":150,"pvpundpspro":150,"speed":10,"atkpro":100</v>
      </c>
      <c r="J5097" s="20" t="str">
        <f>IF(I5097="","",属性中转表!$I$1&amp;(IF(VLOOKUP(B5097,属性中转表!A:G,7,FALSE)=0,0,VLOOKUP(VLOOKUP(B5097,属性中转表!A:G,7,FALSE),属性中转表!$K$2:$P$21,4,0)))+IFERROR(VLOOKUP(A5097,英雄数据表!A:K,IF(武魂!B5097&gt;=50,10,IF(武魂!B5097&gt;=25,6)),0),0))</f>
        <v>,"dpspro":200</v>
      </c>
      <c r="K5097" s="32" t="str">
        <f t="shared" si="338"/>
        <v>"atk":600,"hp":10000,"undpspro":200,"pvpdpspro":150,"pvpundpspro":150,"speed":10,"atkpro":100,"dpspro":200</v>
      </c>
      <c r="L5097" s="20" t="str">
        <f>IF(B5097&gt;=50,VLOOKUP(A5097,英雄数据表!A:L,11,FALSE),IF(B5097&gt;=25,VLOOKUP(A5097,英雄数据表!A:L,7,0),""))</f>
        <v>"4105602004"</v>
      </c>
      <c r="M5097" s="20" t="str">
        <f>IFERROR(VLOOKUP(B5097,属性中转表!$K$2:$O$21,5,FALSE),"")</f>
        <v/>
      </c>
      <c r="N5097" s="20" t="str">
        <f>IF(B5097=25,VLOOKUP(A5097,英雄数据表!A:L,8,FALSE),IF(B5097=50,VLOOKUP(A5097,英雄数据表!A:L,12,0),""))</f>
        <v/>
      </c>
    </row>
    <row r="5098" spans="1:14" x14ac:dyDescent="0.3">
      <c r="A5098" s="20">
        <v>41056</v>
      </c>
      <c r="B5098" s="21">
        <f t="shared" si="335"/>
        <v>97</v>
      </c>
      <c r="C5098" s="21">
        <v>5</v>
      </c>
      <c r="D5098" s="21">
        <f>VLOOKUP(A5098,英雄数据表!A:D,4,0)</f>
        <v>4</v>
      </c>
      <c r="E5098" s="20" t="str">
        <f>VLOOKUP(A5098,英雄数据表!A:C,3,0)</f>
        <v>烈焰守护</v>
      </c>
      <c r="F5098" s="20">
        <f t="shared" si="336"/>
        <v>41056</v>
      </c>
      <c r="G5098" s="20">
        <f t="shared" si="337"/>
        <v>41056</v>
      </c>
      <c r="H5098" s="21" t="str">
        <f>VLOOKUP(B5098,属性中转表!A:F,6,FALSE)</f>
        <v>"hp":437400,"atk":12150</v>
      </c>
      <c r="I5098" s="20" t="str">
        <f>IF(VLOOKUP(B5098,属性中转表!A:G,7,FALSE)=0,"",VLOOKUP(VLOOKUP(B5098,属性中转表!A:G,7,FALSE),属性中转表!$K$2:$P$21,6,0))&amp;IF(VLOOKUP(B5098,属性中转表!A:G,7,FALSE)&gt;=50,VLOOKUP(A5098,英雄数据表!A:K,9,0),IF(VLOOKUP(B5098,属性中转表!A:G,7,FALSE)&gt;=25,VLOOKUP(A5098,英雄数据表!A:K,5,0),""))</f>
        <v>"atk":600,"hp":10000,"undpspro":200,"pvpdpspro":150,"pvpundpspro":150,"speed":10,"atkpro":100</v>
      </c>
      <c r="J5098" s="20" t="str">
        <f>IF(I5098="","",属性中转表!$I$1&amp;(IF(VLOOKUP(B5098,属性中转表!A:G,7,FALSE)=0,0,VLOOKUP(VLOOKUP(B5098,属性中转表!A:G,7,FALSE),属性中转表!$K$2:$P$21,4,0)))+IFERROR(VLOOKUP(A5098,英雄数据表!A:K,IF(武魂!B5098&gt;=50,10,IF(武魂!B5098&gt;=25,6)),0),0))</f>
        <v>,"dpspro":200</v>
      </c>
      <c r="K5098" s="32" t="str">
        <f t="shared" si="338"/>
        <v>"atk":600,"hp":10000,"undpspro":200,"pvpdpspro":150,"pvpundpspro":150,"speed":10,"atkpro":100,"dpspro":200</v>
      </c>
      <c r="L5098" s="20" t="str">
        <f>IF(B5098&gt;=50,VLOOKUP(A5098,英雄数据表!A:L,11,FALSE),IF(B5098&gt;=25,VLOOKUP(A5098,英雄数据表!A:L,7,0),""))</f>
        <v>"4105602004"</v>
      </c>
      <c r="M5098" s="20" t="str">
        <f>IFERROR(VLOOKUP(B5098,属性中转表!$K$2:$O$21,5,FALSE),"")</f>
        <v/>
      </c>
      <c r="N5098" s="20" t="str">
        <f>IF(B5098=25,VLOOKUP(A5098,英雄数据表!A:L,8,FALSE),IF(B5098=50,VLOOKUP(A5098,英雄数据表!A:L,12,0),""))</f>
        <v/>
      </c>
    </row>
    <row r="5099" spans="1:14" x14ac:dyDescent="0.3">
      <c r="A5099" s="20">
        <v>41056</v>
      </c>
      <c r="B5099" s="21">
        <f t="shared" ref="B5099:B5162" si="339">IF(A5099=A5098,B5098+1,1)</f>
        <v>98</v>
      </c>
      <c r="C5099" s="21">
        <v>5</v>
      </c>
      <c r="D5099" s="21">
        <f>VLOOKUP(A5099,英雄数据表!A:D,4,0)</f>
        <v>4</v>
      </c>
      <c r="E5099" s="20" t="str">
        <f>VLOOKUP(A5099,英雄数据表!A:C,3,0)</f>
        <v>烈焰守护</v>
      </c>
      <c r="F5099" s="20">
        <f t="shared" ref="F5099:F5162" si="340">A5099</f>
        <v>41056</v>
      </c>
      <c r="G5099" s="20">
        <f t="shared" ref="G5099:G5162" si="341">A5099</f>
        <v>41056</v>
      </c>
      <c r="H5099" s="21" t="str">
        <f>VLOOKUP(B5099,属性中转表!A:F,6,FALSE)</f>
        <v>"hp":442800,"atk":12300</v>
      </c>
      <c r="I5099" s="20" t="str">
        <f>IF(VLOOKUP(B5099,属性中转表!A:G,7,FALSE)=0,"",VLOOKUP(VLOOKUP(B5099,属性中转表!A:G,7,FALSE),属性中转表!$K$2:$P$21,6,0))&amp;IF(VLOOKUP(B5099,属性中转表!A:G,7,FALSE)&gt;=50,VLOOKUP(A5099,英雄数据表!A:K,9,0),IF(VLOOKUP(B5099,属性中转表!A:G,7,FALSE)&gt;=25,VLOOKUP(A5099,英雄数据表!A:K,5,0),""))</f>
        <v>"atk":600,"hp":10000,"undpspro":200,"pvpdpspro":150,"pvpundpspro":150,"speed":10,"atkpro":100</v>
      </c>
      <c r="J5099" s="20" t="str">
        <f>IF(I5099="","",属性中转表!$I$1&amp;(IF(VLOOKUP(B5099,属性中转表!A:G,7,FALSE)=0,0,VLOOKUP(VLOOKUP(B5099,属性中转表!A:G,7,FALSE),属性中转表!$K$2:$P$21,4,0)))+IFERROR(VLOOKUP(A5099,英雄数据表!A:K,IF(武魂!B5099&gt;=50,10,IF(武魂!B5099&gt;=25,6)),0),0))</f>
        <v>,"dpspro":200</v>
      </c>
      <c r="K5099" s="32" t="str">
        <f t="shared" si="338"/>
        <v>"atk":600,"hp":10000,"undpspro":200,"pvpdpspro":150,"pvpundpspro":150,"speed":10,"atkpro":100,"dpspro":200</v>
      </c>
      <c r="L5099" s="20" t="str">
        <f>IF(B5099&gt;=50,VLOOKUP(A5099,英雄数据表!A:L,11,FALSE),IF(B5099&gt;=25,VLOOKUP(A5099,英雄数据表!A:L,7,0),""))</f>
        <v>"4105602004"</v>
      </c>
      <c r="M5099" s="20" t="str">
        <f>IFERROR(VLOOKUP(B5099,属性中转表!$K$2:$O$21,5,FALSE),"")</f>
        <v/>
      </c>
      <c r="N5099" s="20" t="str">
        <f>IF(B5099=25,VLOOKUP(A5099,英雄数据表!A:L,8,FALSE),IF(B5099=50,VLOOKUP(A5099,英雄数据表!A:L,12,0),""))</f>
        <v/>
      </c>
    </row>
    <row r="5100" spans="1:14" x14ac:dyDescent="0.3">
      <c r="A5100" s="20">
        <v>41056</v>
      </c>
      <c r="B5100" s="21">
        <f t="shared" si="339"/>
        <v>99</v>
      </c>
      <c r="C5100" s="21">
        <v>5</v>
      </c>
      <c r="D5100" s="21">
        <f>VLOOKUP(A5100,英雄数据表!A:D,4,0)</f>
        <v>4</v>
      </c>
      <c r="E5100" s="20" t="str">
        <f>VLOOKUP(A5100,英雄数据表!A:C,3,0)</f>
        <v>烈焰守护</v>
      </c>
      <c r="F5100" s="20">
        <f t="shared" si="340"/>
        <v>41056</v>
      </c>
      <c r="G5100" s="20">
        <f t="shared" si="341"/>
        <v>41056</v>
      </c>
      <c r="H5100" s="21" t="str">
        <f>VLOOKUP(B5100,属性中转表!A:F,6,FALSE)</f>
        <v>"hp":448200,"atk":12450</v>
      </c>
      <c r="I5100" s="20" t="str">
        <f>IF(VLOOKUP(B5100,属性中转表!A:G,7,FALSE)=0,"",VLOOKUP(VLOOKUP(B5100,属性中转表!A:G,7,FALSE),属性中转表!$K$2:$P$21,6,0))&amp;IF(VLOOKUP(B5100,属性中转表!A:G,7,FALSE)&gt;=50,VLOOKUP(A5100,英雄数据表!A:K,9,0),IF(VLOOKUP(B5100,属性中转表!A:G,7,FALSE)&gt;=25,VLOOKUP(A5100,英雄数据表!A:K,5,0),""))</f>
        <v>"atk":600,"hp":10000,"undpspro":200,"pvpdpspro":150,"pvpundpspro":150,"speed":10,"atkpro":100</v>
      </c>
      <c r="J5100" s="20" t="str">
        <f>IF(I5100="","",属性中转表!$I$1&amp;(IF(VLOOKUP(B5100,属性中转表!A:G,7,FALSE)=0,0,VLOOKUP(VLOOKUP(B5100,属性中转表!A:G,7,FALSE),属性中转表!$K$2:$P$21,4,0)))+IFERROR(VLOOKUP(A5100,英雄数据表!A:K,IF(武魂!B5100&gt;=50,10,IF(武魂!B5100&gt;=25,6)),0),0))</f>
        <v>,"dpspro":200</v>
      </c>
      <c r="K5100" s="32" t="str">
        <f t="shared" si="338"/>
        <v>"atk":600,"hp":10000,"undpspro":200,"pvpdpspro":150,"pvpundpspro":150,"speed":10,"atkpro":100,"dpspro":200</v>
      </c>
      <c r="L5100" s="20" t="str">
        <f>IF(B5100&gt;=50,VLOOKUP(A5100,英雄数据表!A:L,11,FALSE),IF(B5100&gt;=25,VLOOKUP(A5100,英雄数据表!A:L,7,0),""))</f>
        <v>"4105602004"</v>
      </c>
      <c r="M5100" s="20" t="str">
        <f>IFERROR(VLOOKUP(B5100,属性中转表!$K$2:$O$21,5,FALSE),"")</f>
        <v/>
      </c>
      <c r="N5100" s="20" t="str">
        <f>IF(B5100=25,VLOOKUP(A5100,英雄数据表!A:L,8,FALSE),IF(B5100=50,VLOOKUP(A5100,英雄数据表!A:L,12,0),""))</f>
        <v/>
      </c>
    </row>
    <row r="5101" spans="1:14" x14ac:dyDescent="0.3">
      <c r="A5101" s="20">
        <v>41056</v>
      </c>
      <c r="B5101" s="21">
        <f t="shared" si="339"/>
        <v>100</v>
      </c>
      <c r="C5101" s="21">
        <v>5</v>
      </c>
      <c r="D5101" s="21">
        <f>VLOOKUP(A5101,英雄数据表!A:D,4,0)</f>
        <v>4</v>
      </c>
      <c r="E5101" s="20" t="str">
        <f>VLOOKUP(A5101,英雄数据表!A:C,3,0)</f>
        <v>烈焰守护</v>
      </c>
      <c r="F5101" s="20">
        <f t="shared" si="340"/>
        <v>41056</v>
      </c>
      <c r="G5101" s="20">
        <f t="shared" si="341"/>
        <v>41056</v>
      </c>
      <c r="H5101" s="21" t="str">
        <f>VLOOKUP(B5101,属性中转表!A:F,6,FALSE)</f>
        <v>"hp":453600,"atk":12600</v>
      </c>
      <c r="I5101" s="20" t="str">
        <f>IF(VLOOKUP(B5101,属性中转表!A:G,7,FALSE)=0,"",VLOOKUP(VLOOKUP(B5101,属性中转表!A:G,7,FALSE),属性中转表!$K$2:$P$21,6,0))&amp;IF(VLOOKUP(B5101,属性中转表!A:G,7,FALSE)&gt;=50,VLOOKUP(A5101,英雄数据表!A:K,9,0),IF(VLOOKUP(B5101,属性中转表!A:G,7,FALSE)&gt;=25,VLOOKUP(A5101,英雄数据表!A:K,5,0),""))</f>
        <v>"atk":900,"hp":15000,"undpspro":200,"pvpdpspro":150,"pvpundpspro":150,"speed":20,"atkpro":100</v>
      </c>
      <c r="J5101" s="20" t="str">
        <f>IF(I5101="","",属性中转表!$I$1&amp;(IF(VLOOKUP(B5101,属性中转表!A:G,7,FALSE)=0,0,VLOOKUP(VLOOKUP(B5101,属性中转表!A:G,7,FALSE),属性中转表!$K$2:$P$21,4,0)))+IFERROR(VLOOKUP(A5101,英雄数据表!A:K,IF(武魂!B5101&gt;=50,10,IF(武魂!B5101&gt;=25,6)),0),0))</f>
        <v>,"dpspro":200</v>
      </c>
      <c r="K5101" s="32" t="str">
        <f t="shared" si="338"/>
        <v>"atk":900,"hp":15000,"undpspro":200,"pvpdpspro":150,"pvpundpspro":150,"speed":20,"atkpro":100,"dpspro":200</v>
      </c>
      <c r="L5101" s="20" t="str">
        <f>IF(B5101&gt;=50,VLOOKUP(A5101,英雄数据表!A:L,11,FALSE),IF(B5101&gt;=25,VLOOKUP(A5101,英雄数据表!A:L,7,0),""))</f>
        <v>"4105602004"</v>
      </c>
      <c r="M5101" s="20" t="str">
        <f>IFERROR(VLOOKUP(B5101,属性中转表!$K$2:$O$21,5,FALSE),"")</f>
        <v>"speed":10,"atk":300,"hp":5000</v>
      </c>
      <c r="N5101" s="20" t="str">
        <f>IF(B5101=25,VLOOKUP(A5101,英雄数据表!A:L,8,FALSE),IF(B5101=50,VLOOKUP(A5101,英雄数据表!A:L,12,0),""))</f>
        <v/>
      </c>
    </row>
    <row r="5102" spans="1:14" x14ac:dyDescent="0.3">
      <c r="A5102" s="20">
        <v>41066</v>
      </c>
      <c r="B5102" s="21">
        <f t="shared" si="339"/>
        <v>1</v>
      </c>
      <c r="C5102" s="21">
        <v>5</v>
      </c>
      <c r="D5102" s="21">
        <f>VLOOKUP(A5102,英雄数据表!A:D,4,0)</f>
        <v>4</v>
      </c>
      <c r="E5102" s="20" t="str">
        <f>VLOOKUP(A5102,英雄数据表!A:C,3,0)</f>
        <v>守护图腾</v>
      </c>
      <c r="F5102" s="20">
        <f t="shared" si="340"/>
        <v>41066</v>
      </c>
      <c r="G5102" s="20">
        <f t="shared" si="341"/>
        <v>41066</v>
      </c>
      <c r="H5102" s="21" t="str">
        <f>VLOOKUP(B5102,属性中转表!A:F,6,FALSE)</f>
        <v>"hp":5400,"atk":150</v>
      </c>
      <c r="I5102" s="20" t="str">
        <f>IF(VLOOKUP(B5102,属性中转表!A:G,7,FALSE)=0,"",VLOOKUP(VLOOKUP(B5102,属性中转表!A:G,7,FALSE),属性中转表!$K$2:$P$21,6,0))&amp;IF(VLOOKUP(B5102,属性中转表!A:G,7,FALSE)&gt;=50,VLOOKUP(A5102,英雄数据表!A:K,9,0),IF(VLOOKUP(B5102,属性中转表!A:G,7,FALSE)&gt;=25,VLOOKUP(A5102,英雄数据表!A:K,5,0),""))</f>
        <v/>
      </c>
      <c r="J5102" s="20" t="str">
        <f>IF(I5102="","",属性中转表!$I$1&amp;(IF(VLOOKUP(B5102,属性中转表!A:G,7,FALSE)=0,0,VLOOKUP(VLOOKUP(B5102,属性中转表!A:G,7,FALSE),属性中转表!$K$2:$P$21,4,0)))+IFERROR(VLOOKUP(A5102,英雄数据表!A:K,IF(武魂!B5102&gt;=50,10,IF(武魂!B5102&gt;=25,6)),0),0))</f>
        <v/>
      </c>
      <c r="K5102" s="32" t="str">
        <f t="shared" si="338"/>
        <v/>
      </c>
      <c r="L5102" s="20" t="str">
        <f>IF(B5102&gt;=50,VLOOKUP(A5102,英雄数据表!A:L,11,FALSE),IF(B5102&gt;=25,VLOOKUP(A5102,英雄数据表!A:L,7,0),""))</f>
        <v/>
      </c>
      <c r="M5102" s="20" t="str">
        <f>IFERROR(VLOOKUP(B5102,属性中转表!$K$2:$O$21,5,FALSE),"")</f>
        <v/>
      </c>
      <c r="N5102" s="20" t="str">
        <f>IF(B5102=25,VLOOKUP(A5102,英雄数据表!A:L,8,FALSE),IF(B5102=50,VLOOKUP(A5102,英雄数据表!A:L,12,0),""))</f>
        <v/>
      </c>
    </row>
    <row r="5103" spans="1:14" x14ac:dyDescent="0.3">
      <c r="A5103" s="20">
        <v>41066</v>
      </c>
      <c r="B5103" s="21">
        <f t="shared" si="339"/>
        <v>2</v>
      </c>
      <c r="C5103" s="21">
        <v>5</v>
      </c>
      <c r="D5103" s="21">
        <f>VLOOKUP(A5103,英雄数据表!A:D,4,0)</f>
        <v>4</v>
      </c>
      <c r="E5103" s="20" t="str">
        <f>VLOOKUP(A5103,英雄数据表!A:C,3,0)</f>
        <v>守护图腾</v>
      </c>
      <c r="F5103" s="20">
        <f t="shared" si="340"/>
        <v>41066</v>
      </c>
      <c r="G5103" s="20">
        <f t="shared" si="341"/>
        <v>41066</v>
      </c>
      <c r="H5103" s="21" t="str">
        <f>VLOOKUP(B5103,属性中转表!A:F,6,FALSE)</f>
        <v>"hp":7200,"atk":200</v>
      </c>
      <c r="I5103" s="20" t="str">
        <f>IF(VLOOKUP(B5103,属性中转表!A:G,7,FALSE)=0,"",VLOOKUP(VLOOKUP(B5103,属性中转表!A:G,7,FALSE),属性中转表!$K$2:$P$21,6,0))&amp;IF(VLOOKUP(B5103,属性中转表!A:G,7,FALSE)&gt;=50,VLOOKUP(A5103,英雄数据表!A:K,9,0),IF(VLOOKUP(B5103,属性中转表!A:G,7,FALSE)&gt;=25,VLOOKUP(A5103,英雄数据表!A:K,5,0),""))</f>
        <v/>
      </c>
      <c r="J5103" s="20" t="str">
        <f>IF(I5103="","",属性中转表!$I$1&amp;(IF(VLOOKUP(B5103,属性中转表!A:G,7,FALSE)=0,0,VLOOKUP(VLOOKUP(B5103,属性中转表!A:G,7,FALSE),属性中转表!$K$2:$P$21,4,0)))+IFERROR(VLOOKUP(A5103,英雄数据表!A:K,IF(武魂!B5103&gt;=50,10,IF(武魂!B5103&gt;=25,6)),0),0))</f>
        <v/>
      </c>
      <c r="K5103" s="32" t="str">
        <f t="shared" si="338"/>
        <v/>
      </c>
      <c r="L5103" s="20" t="str">
        <f>IF(B5103&gt;=50,VLOOKUP(A5103,英雄数据表!A:L,11,FALSE),IF(B5103&gt;=25,VLOOKUP(A5103,英雄数据表!A:L,7,0),""))</f>
        <v/>
      </c>
      <c r="M5103" s="20" t="str">
        <f>IFERROR(VLOOKUP(B5103,属性中转表!$K$2:$O$21,5,FALSE),"")</f>
        <v/>
      </c>
      <c r="N5103" s="20" t="str">
        <f>IF(B5103=25,VLOOKUP(A5103,英雄数据表!A:L,8,FALSE),IF(B5103=50,VLOOKUP(A5103,英雄数据表!A:L,12,0),""))</f>
        <v/>
      </c>
    </row>
    <row r="5104" spans="1:14" x14ac:dyDescent="0.3">
      <c r="A5104" s="20">
        <v>41066</v>
      </c>
      <c r="B5104" s="21">
        <f t="shared" si="339"/>
        <v>3</v>
      </c>
      <c r="C5104" s="21">
        <v>5</v>
      </c>
      <c r="D5104" s="21">
        <f>VLOOKUP(A5104,英雄数据表!A:D,4,0)</f>
        <v>4</v>
      </c>
      <c r="E5104" s="20" t="str">
        <f>VLOOKUP(A5104,英雄数据表!A:C,3,0)</f>
        <v>守护图腾</v>
      </c>
      <c r="F5104" s="20">
        <f t="shared" si="340"/>
        <v>41066</v>
      </c>
      <c r="G5104" s="20">
        <f t="shared" si="341"/>
        <v>41066</v>
      </c>
      <c r="H5104" s="21" t="str">
        <f>VLOOKUP(B5104,属性中转表!A:F,6,FALSE)</f>
        <v>"hp":9000,"atk":250</v>
      </c>
      <c r="I5104" s="20" t="str">
        <f>IF(VLOOKUP(B5104,属性中转表!A:G,7,FALSE)=0,"",VLOOKUP(VLOOKUP(B5104,属性中转表!A:G,7,FALSE),属性中转表!$K$2:$P$21,6,0))&amp;IF(VLOOKUP(B5104,属性中转表!A:G,7,FALSE)&gt;=50,VLOOKUP(A5104,英雄数据表!A:K,9,0),IF(VLOOKUP(B5104,属性中转表!A:G,7,FALSE)&gt;=25,VLOOKUP(A5104,英雄数据表!A:K,5,0),""))</f>
        <v/>
      </c>
      <c r="J5104" s="20" t="str">
        <f>IF(I5104="","",属性中转表!$I$1&amp;(IF(VLOOKUP(B5104,属性中转表!A:G,7,FALSE)=0,0,VLOOKUP(VLOOKUP(B5104,属性中转表!A:G,7,FALSE),属性中转表!$K$2:$P$21,4,0)))+IFERROR(VLOOKUP(A5104,英雄数据表!A:K,IF(武魂!B5104&gt;=50,10,IF(武魂!B5104&gt;=25,6)),0),0))</f>
        <v/>
      </c>
      <c r="K5104" s="32" t="str">
        <f t="shared" si="338"/>
        <v/>
      </c>
      <c r="L5104" s="20" t="str">
        <f>IF(B5104&gt;=50,VLOOKUP(A5104,英雄数据表!A:L,11,FALSE),IF(B5104&gt;=25,VLOOKUP(A5104,英雄数据表!A:L,7,0),""))</f>
        <v/>
      </c>
      <c r="M5104" s="20" t="str">
        <f>IFERROR(VLOOKUP(B5104,属性中转表!$K$2:$O$21,5,FALSE),"")</f>
        <v/>
      </c>
      <c r="N5104" s="20" t="str">
        <f>IF(B5104=25,VLOOKUP(A5104,英雄数据表!A:L,8,FALSE),IF(B5104=50,VLOOKUP(A5104,英雄数据表!A:L,12,0),""))</f>
        <v/>
      </c>
    </row>
    <row r="5105" spans="1:14" x14ac:dyDescent="0.3">
      <c r="A5105" s="20">
        <v>41066</v>
      </c>
      <c r="B5105" s="21">
        <f t="shared" si="339"/>
        <v>4</v>
      </c>
      <c r="C5105" s="21">
        <v>5</v>
      </c>
      <c r="D5105" s="21">
        <f>VLOOKUP(A5105,英雄数据表!A:D,4,0)</f>
        <v>4</v>
      </c>
      <c r="E5105" s="20" t="str">
        <f>VLOOKUP(A5105,英雄数据表!A:C,3,0)</f>
        <v>守护图腾</v>
      </c>
      <c r="F5105" s="20">
        <f t="shared" si="340"/>
        <v>41066</v>
      </c>
      <c r="G5105" s="20">
        <f t="shared" si="341"/>
        <v>41066</v>
      </c>
      <c r="H5105" s="21" t="str">
        <f>VLOOKUP(B5105,属性中转表!A:F,6,FALSE)</f>
        <v>"hp":10800,"atk":300</v>
      </c>
      <c r="I5105" s="20" t="str">
        <f>IF(VLOOKUP(B5105,属性中转表!A:G,7,FALSE)=0,"",VLOOKUP(VLOOKUP(B5105,属性中转表!A:G,7,FALSE),属性中转表!$K$2:$P$21,6,0))&amp;IF(VLOOKUP(B5105,属性中转表!A:G,7,FALSE)&gt;=50,VLOOKUP(A5105,英雄数据表!A:K,9,0),IF(VLOOKUP(B5105,属性中转表!A:G,7,FALSE)&gt;=25,VLOOKUP(A5105,英雄数据表!A:K,5,0),""))</f>
        <v/>
      </c>
      <c r="J5105" s="20" t="str">
        <f>IF(I5105="","",属性中转表!$I$1&amp;(IF(VLOOKUP(B5105,属性中转表!A:G,7,FALSE)=0,0,VLOOKUP(VLOOKUP(B5105,属性中转表!A:G,7,FALSE),属性中转表!$K$2:$P$21,4,0)))+IFERROR(VLOOKUP(A5105,英雄数据表!A:K,IF(武魂!B5105&gt;=50,10,IF(武魂!B5105&gt;=25,6)),0),0))</f>
        <v/>
      </c>
      <c r="K5105" s="32" t="str">
        <f t="shared" si="338"/>
        <v/>
      </c>
      <c r="L5105" s="20" t="str">
        <f>IF(B5105&gt;=50,VLOOKUP(A5105,英雄数据表!A:L,11,FALSE),IF(B5105&gt;=25,VLOOKUP(A5105,英雄数据表!A:L,7,0),""))</f>
        <v/>
      </c>
      <c r="M5105" s="20" t="str">
        <f>IFERROR(VLOOKUP(B5105,属性中转表!$K$2:$O$21,5,FALSE),"")</f>
        <v/>
      </c>
      <c r="N5105" s="20" t="str">
        <f>IF(B5105=25,VLOOKUP(A5105,英雄数据表!A:L,8,FALSE),IF(B5105=50,VLOOKUP(A5105,英雄数据表!A:L,12,0),""))</f>
        <v/>
      </c>
    </row>
    <row r="5106" spans="1:14" x14ac:dyDescent="0.3">
      <c r="A5106" s="20">
        <v>41066</v>
      </c>
      <c r="B5106" s="21">
        <f t="shared" si="339"/>
        <v>5</v>
      </c>
      <c r="C5106" s="21">
        <v>5</v>
      </c>
      <c r="D5106" s="21">
        <f>VLOOKUP(A5106,英雄数据表!A:D,4,0)</f>
        <v>4</v>
      </c>
      <c r="E5106" s="20" t="str">
        <f>VLOOKUP(A5106,英雄数据表!A:C,3,0)</f>
        <v>守护图腾</v>
      </c>
      <c r="F5106" s="20">
        <f t="shared" si="340"/>
        <v>41066</v>
      </c>
      <c r="G5106" s="20">
        <f t="shared" si="341"/>
        <v>41066</v>
      </c>
      <c r="H5106" s="21" t="str">
        <f>VLOOKUP(B5106,属性中转表!A:F,6,FALSE)</f>
        <v>"hp":12600,"atk":350</v>
      </c>
      <c r="I5106" s="20" t="str">
        <f>IF(VLOOKUP(B5106,属性中转表!A:G,7,FALSE)=0,"",VLOOKUP(VLOOKUP(B5106,属性中转表!A:G,7,FALSE),属性中转表!$K$2:$P$21,6,0))&amp;IF(VLOOKUP(B5106,属性中转表!A:G,7,FALSE)&gt;=50,VLOOKUP(A5106,英雄数据表!A:K,9,0),IF(VLOOKUP(B5106,属性中转表!A:G,7,FALSE)&gt;=25,VLOOKUP(A5106,英雄数据表!A:K,5,0),""))</f>
        <v>"atk":300</v>
      </c>
      <c r="J5106" s="20" t="str">
        <f>IF(I5106="","",属性中转表!$I$1&amp;(IF(VLOOKUP(B5106,属性中转表!A:G,7,FALSE)=0,0,VLOOKUP(VLOOKUP(B5106,属性中转表!A:G,7,FALSE),属性中转表!$K$2:$P$21,4,0)))+IFERROR(VLOOKUP(A5106,英雄数据表!A:K,IF(武魂!B5106&gt;=50,10,IF(武魂!B5106&gt;=25,6)),0),0))</f>
        <v>,"dpspro":0</v>
      </c>
      <c r="K5106" s="32" t="str">
        <f t="shared" si="338"/>
        <v>"atk":300,"dpspro":0</v>
      </c>
      <c r="L5106" s="20" t="str">
        <f>IF(B5106&gt;=50,VLOOKUP(A5106,英雄数据表!A:L,11,FALSE),IF(B5106&gt;=25,VLOOKUP(A5106,英雄数据表!A:L,7,0),""))</f>
        <v/>
      </c>
      <c r="M5106" s="20" t="str">
        <f>IFERROR(VLOOKUP(B5106,属性中转表!$K$2:$O$21,5,FALSE),"")</f>
        <v>"atk":300</v>
      </c>
      <c r="N5106" s="20" t="str">
        <f>IF(B5106=25,VLOOKUP(A5106,英雄数据表!A:L,8,FALSE),IF(B5106=50,VLOOKUP(A5106,英雄数据表!A:L,12,0),""))</f>
        <v/>
      </c>
    </row>
    <row r="5107" spans="1:14" x14ac:dyDescent="0.3">
      <c r="A5107" s="20">
        <v>41066</v>
      </c>
      <c r="B5107" s="21">
        <f t="shared" si="339"/>
        <v>6</v>
      </c>
      <c r="C5107" s="21">
        <v>5</v>
      </c>
      <c r="D5107" s="21">
        <f>VLOOKUP(A5107,英雄数据表!A:D,4,0)</f>
        <v>4</v>
      </c>
      <c r="E5107" s="20" t="str">
        <f>VLOOKUP(A5107,英雄数据表!A:C,3,0)</f>
        <v>守护图腾</v>
      </c>
      <c r="F5107" s="20">
        <f t="shared" si="340"/>
        <v>41066</v>
      </c>
      <c r="G5107" s="20">
        <f t="shared" si="341"/>
        <v>41066</v>
      </c>
      <c r="H5107" s="21" t="str">
        <f>VLOOKUP(B5107,属性中转表!A:F,6,FALSE)</f>
        <v>"hp":14400,"atk":400</v>
      </c>
      <c r="I5107" s="20" t="str">
        <f>IF(VLOOKUP(B5107,属性中转表!A:G,7,FALSE)=0,"",VLOOKUP(VLOOKUP(B5107,属性中转表!A:G,7,FALSE),属性中转表!$K$2:$P$21,6,0))&amp;IF(VLOOKUP(B5107,属性中转表!A:G,7,FALSE)&gt;=50,VLOOKUP(A5107,英雄数据表!A:K,9,0),IF(VLOOKUP(B5107,属性中转表!A:G,7,FALSE)&gt;=25,VLOOKUP(A5107,英雄数据表!A:K,5,0),""))</f>
        <v>"atk":300</v>
      </c>
      <c r="J5107" s="20" t="str">
        <f>IF(I5107="","",属性中转表!$I$1&amp;(IF(VLOOKUP(B5107,属性中转表!A:G,7,FALSE)=0,0,VLOOKUP(VLOOKUP(B5107,属性中转表!A:G,7,FALSE),属性中转表!$K$2:$P$21,4,0)))+IFERROR(VLOOKUP(A5107,英雄数据表!A:K,IF(武魂!B5107&gt;=50,10,IF(武魂!B5107&gt;=25,6)),0),0))</f>
        <v>,"dpspro":0</v>
      </c>
      <c r="K5107" s="32" t="str">
        <f t="shared" si="338"/>
        <v>"atk":300,"dpspro":0</v>
      </c>
      <c r="L5107" s="20" t="str">
        <f>IF(B5107&gt;=50,VLOOKUP(A5107,英雄数据表!A:L,11,FALSE),IF(B5107&gt;=25,VLOOKUP(A5107,英雄数据表!A:L,7,0),""))</f>
        <v/>
      </c>
      <c r="M5107" s="20" t="str">
        <f>IFERROR(VLOOKUP(B5107,属性中转表!$K$2:$O$21,5,FALSE),"")</f>
        <v/>
      </c>
      <c r="N5107" s="20" t="str">
        <f>IF(B5107=25,VLOOKUP(A5107,英雄数据表!A:L,8,FALSE),IF(B5107=50,VLOOKUP(A5107,英雄数据表!A:L,12,0),""))</f>
        <v/>
      </c>
    </row>
    <row r="5108" spans="1:14" x14ac:dyDescent="0.3">
      <c r="A5108" s="20">
        <v>41066</v>
      </c>
      <c r="B5108" s="21">
        <f t="shared" si="339"/>
        <v>7</v>
      </c>
      <c r="C5108" s="21">
        <v>5</v>
      </c>
      <c r="D5108" s="21">
        <f>VLOOKUP(A5108,英雄数据表!A:D,4,0)</f>
        <v>4</v>
      </c>
      <c r="E5108" s="20" t="str">
        <f>VLOOKUP(A5108,英雄数据表!A:C,3,0)</f>
        <v>守护图腾</v>
      </c>
      <c r="F5108" s="20">
        <f t="shared" si="340"/>
        <v>41066</v>
      </c>
      <c r="G5108" s="20">
        <f t="shared" si="341"/>
        <v>41066</v>
      </c>
      <c r="H5108" s="21" t="str">
        <f>VLOOKUP(B5108,属性中转表!A:F,6,FALSE)</f>
        <v>"hp":16200,"atk":450</v>
      </c>
      <c r="I5108" s="20" t="str">
        <f>IF(VLOOKUP(B5108,属性中转表!A:G,7,FALSE)=0,"",VLOOKUP(VLOOKUP(B5108,属性中转表!A:G,7,FALSE),属性中转表!$K$2:$P$21,6,0))&amp;IF(VLOOKUP(B5108,属性中转表!A:G,7,FALSE)&gt;=50,VLOOKUP(A5108,英雄数据表!A:K,9,0),IF(VLOOKUP(B5108,属性中转表!A:G,7,FALSE)&gt;=25,VLOOKUP(A5108,英雄数据表!A:K,5,0),""))</f>
        <v>"atk":300</v>
      </c>
      <c r="J5108" s="20" t="str">
        <f>IF(I5108="","",属性中转表!$I$1&amp;(IF(VLOOKUP(B5108,属性中转表!A:G,7,FALSE)=0,0,VLOOKUP(VLOOKUP(B5108,属性中转表!A:G,7,FALSE),属性中转表!$K$2:$P$21,4,0)))+IFERROR(VLOOKUP(A5108,英雄数据表!A:K,IF(武魂!B5108&gt;=50,10,IF(武魂!B5108&gt;=25,6)),0),0))</f>
        <v>,"dpspro":0</v>
      </c>
      <c r="K5108" s="32" t="str">
        <f t="shared" si="338"/>
        <v>"atk":300,"dpspro":0</v>
      </c>
      <c r="L5108" s="20" t="str">
        <f>IF(B5108&gt;=50,VLOOKUP(A5108,英雄数据表!A:L,11,FALSE),IF(B5108&gt;=25,VLOOKUP(A5108,英雄数据表!A:L,7,0),""))</f>
        <v/>
      </c>
      <c r="M5108" s="20" t="str">
        <f>IFERROR(VLOOKUP(B5108,属性中转表!$K$2:$O$21,5,FALSE),"")</f>
        <v/>
      </c>
      <c r="N5108" s="20" t="str">
        <f>IF(B5108=25,VLOOKUP(A5108,英雄数据表!A:L,8,FALSE),IF(B5108=50,VLOOKUP(A5108,英雄数据表!A:L,12,0),""))</f>
        <v/>
      </c>
    </row>
    <row r="5109" spans="1:14" x14ac:dyDescent="0.3">
      <c r="A5109" s="20">
        <v>41066</v>
      </c>
      <c r="B5109" s="21">
        <f t="shared" si="339"/>
        <v>8</v>
      </c>
      <c r="C5109" s="21">
        <v>5</v>
      </c>
      <c r="D5109" s="21">
        <f>VLOOKUP(A5109,英雄数据表!A:D,4,0)</f>
        <v>4</v>
      </c>
      <c r="E5109" s="20" t="str">
        <f>VLOOKUP(A5109,英雄数据表!A:C,3,0)</f>
        <v>守护图腾</v>
      </c>
      <c r="F5109" s="20">
        <f t="shared" si="340"/>
        <v>41066</v>
      </c>
      <c r="G5109" s="20">
        <f t="shared" si="341"/>
        <v>41066</v>
      </c>
      <c r="H5109" s="21" t="str">
        <f>VLOOKUP(B5109,属性中转表!A:F,6,FALSE)</f>
        <v>"hp":18000,"atk":500</v>
      </c>
      <c r="I5109" s="20" t="str">
        <f>IF(VLOOKUP(B5109,属性中转表!A:G,7,FALSE)=0,"",VLOOKUP(VLOOKUP(B5109,属性中转表!A:G,7,FALSE),属性中转表!$K$2:$P$21,6,0))&amp;IF(VLOOKUP(B5109,属性中转表!A:G,7,FALSE)&gt;=50,VLOOKUP(A5109,英雄数据表!A:K,9,0),IF(VLOOKUP(B5109,属性中转表!A:G,7,FALSE)&gt;=25,VLOOKUP(A5109,英雄数据表!A:K,5,0),""))</f>
        <v>"atk":300</v>
      </c>
      <c r="J5109" s="20" t="str">
        <f>IF(I5109="","",属性中转表!$I$1&amp;(IF(VLOOKUP(B5109,属性中转表!A:G,7,FALSE)=0,0,VLOOKUP(VLOOKUP(B5109,属性中转表!A:G,7,FALSE),属性中转表!$K$2:$P$21,4,0)))+IFERROR(VLOOKUP(A5109,英雄数据表!A:K,IF(武魂!B5109&gt;=50,10,IF(武魂!B5109&gt;=25,6)),0),0))</f>
        <v>,"dpspro":0</v>
      </c>
      <c r="K5109" s="32" t="str">
        <f t="shared" si="338"/>
        <v>"atk":300,"dpspro":0</v>
      </c>
      <c r="L5109" s="20" t="str">
        <f>IF(B5109&gt;=50,VLOOKUP(A5109,英雄数据表!A:L,11,FALSE),IF(B5109&gt;=25,VLOOKUP(A5109,英雄数据表!A:L,7,0),""))</f>
        <v/>
      </c>
      <c r="M5109" s="20" t="str">
        <f>IFERROR(VLOOKUP(B5109,属性中转表!$K$2:$O$21,5,FALSE),"")</f>
        <v/>
      </c>
      <c r="N5109" s="20" t="str">
        <f>IF(B5109=25,VLOOKUP(A5109,英雄数据表!A:L,8,FALSE),IF(B5109=50,VLOOKUP(A5109,英雄数据表!A:L,12,0),""))</f>
        <v/>
      </c>
    </row>
    <row r="5110" spans="1:14" x14ac:dyDescent="0.3">
      <c r="A5110" s="20">
        <v>41066</v>
      </c>
      <c r="B5110" s="21">
        <f t="shared" si="339"/>
        <v>9</v>
      </c>
      <c r="C5110" s="21">
        <v>5</v>
      </c>
      <c r="D5110" s="21">
        <f>VLOOKUP(A5110,英雄数据表!A:D,4,0)</f>
        <v>4</v>
      </c>
      <c r="E5110" s="20" t="str">
        <f>VLOOKUP(A5110,英雄数据表!A:C,3,0)</f>
        <v>守护图腾</v>
      </c>
      <c r="F5110" s="20">
        <f t="shared" si="340"/>
        <v>41066</v>
      </c>
      <c r="G5110" s="20">
        <f t="shared" si="341"/>
        <v>41066</v>
      </c>
      <c r="H5110" s="21" t="str">
        <f>VLOOKUP(B5110,属性中转表!A:F,6,FALSE)</f>
        <v>"hp":19800,"atk":550</v>
      </c>
      <c r="I5110" s="20" t="str">
        <f>IF(VLOOKUP(B5110,属性中转表!A:G,7,FALSE)=0,"",VLOOKUP(VLOOKUP(B5110,属性中转表!A:G,7,FALSE),属性中转表!$K$2:$P$21,6,0))&amp;IF(VLOOKUP(B5110,属性中转表!A:G,7,FALSE)&gt;=50,VLOOKUP(A5110,英雄数据表!A:K,9,0),IF(VLOOKUP(B5110,属性中转表!A:G,7,FALSE)&gt;=25,VLOOKUP(A5110,英雄数据表!A:K,5,0),""))</f>
        <v>"atk":300</v>
      </c>
      <c r="J5110" s="20" t="str">
        <f>IF(I5110="","",属性中转表!$I$1&amp;(IF(VLOOKUP(B5110,属性中转表!A:G,7,FALSE)=0,0,VLOOKUP(VLOOKUP(B5110,属性中转表!A:G,7,FALSE),属性中转表!$K$2:$P$21,4,0)))+IFERROR(VLOOKUP(A5110,英雄数据表!A:K,IF(武魂!B5110&gt;=50,10,IF(武魂!B5110&gt;=25,6)),0),0))</f>
        <v>,"dpspro":0</v>
      </c>
      <c r="K5110" s="32" t="str">
        <f t="shared" si="338"/>
        <v>"atk":300,"dpspro":0</v>
      </c>
      <c r="L5110" s="20" t="str">
        <f>IF(B5110&gt;=50,VLOOKUP(A5110,英雄数据表!A:L,11,FALSE),IF(B5110&gt;=25,VLOOKUP(A5110,英雄数据表!A:L,7,0),""))</f>
        <v/>
      </c>
      <c r="M5110" s="20" t="str">
        <f>IFERROR(VLOOKUP(B5110,属性中转表!$K$2:$O$21,5,FALSE),"")</f>
        <v/>
      </c>
      <c r="N5110" s="20" t="str">
        <f>IF(B5110=25,VLOOKUP(A5110,英雄数据表!A:L,8,FALSE),IF(B5110=50,VLOOKUP(A5110,英雄数据表!A:L,12,0),""))</f>
        <v/>
      </c>
    </row>
    <row r="5111" spans="1:14" x14ac:dyDescent="0.3">
      <c r="A5111" s="20">
        <v>41066</v>
      </c>
      <c r="B5111" s="21">
        <f t="shared" si="339"/>
        <v>10</v>
      </c>
      <c r="C5111" s="21">
        <v>5</v>
      </c>
      <c r="D5111" s="21">
        <f>VLOOKUP(A5111,英雄数据表!A:D,4,0)</f>
        <v>4</v>
      </c>
      <c r="E5111" s="20" t="str">
        <f>VLOOKUP(A5111,英雄数据表!A:C,3,0)</f>
        <v>守护图腾</v>
      </c>
      <c r="F5111" s="20">
        <f t="shared" si="340"/>
        <v>41066</v>
      </c>
      <c r="G5111" s="20">
        <f t="shared" si="341"/>
        <v>41066</v>
      </c>
      <c r="H5111" s="21" t="str">
        <f>VLOOKUP(B5111,属性中转表!A:F,6,FALSE)</f>
        <v>"hp":21600,"atk":600</v>
      </c>
      <c r="I5111" s="20" t="str">
        <f>IF(VLOOKUP(B5111,属性中转表!A:G,7,FALSE)=0,"",VLOOKUP(VLOOKUP(B5111,属性中转表!A:G,7,FALSE),属性中转表!$K$2:$P$21,6,0))&amp;IF(VLOOKUP(B5111,属性中转表!A:G,7,FALSE)&gt;=50,VLOOKUP(A5111,英雄数据表!A:K,9,0),IF(VLOOKUP(B5111,属性中转表!A:G,7,FALSE)&gt;=25,VLOOKUP(A5111,英雄数据表!A:K,5,0),""))</f>
        <v>"atk":300,"hp":5000</v>
      </c>
      <c r="J5111" s="20" t="str">
        <f>IF(I5111="","",属性中转表!$I$1&amp;(IF(VLOOKUP(B5111,属性中转表!A:G,7,FALSE)=0,0,VLOOKUP(VLOOKUP(B5111,属性中转表!A:G,7,FALSE),属性中转表!$K$2:$P$21,4,0)))+IFERROR(VLOOKUP(A5111,英雄数据表!A:K,IF(武魂!B5111&gt;=50,10,IF(武魂!B5111&gt;=25,6)),0),0))</f>
        <v>,"dpspro":0</v>
      </c>
      <c r="K5111" s="32" t="str">
        <f t="shared" si="338"/>
        <v>"atk":300,"hp":5000,"dpspro":0</v>
      </c>
      <c r="L5111" s="20" t="str">
        <f>IF(B5111&gt;=50,VLOOKUP(A5111,英雄数据表!A:L,11,FALSE),IF(B5111&gt;=25,VLOOKUP(A5111,英雄数据表!A:L,7,0),""))</f>
        <v/>
      </c>
      <c r="M5111" s="20" t="str">
        <f>IFERROR(VLOOKUP(B5111,属性中转表!$K$2:$O$21,5,FALSE),"")</f>
        <v>"hp":5000</v>
      </c>
      <c r="N5111" s="20" t="str">
        <f>IF(B5111=25,VLOOKUP(A5111,英雄数据表!A:L,8,FALSE),IF(B5111=50,VLOOKUP(A5111,英雄数据表!A:L,12,0),""))</f>
        <v/>
      </c>
    </row>
    <row r="5112" spans="1:14" x14ac:dyDescent="0.3">
      <c r="A5112" s="20">
        <v>41066</v>
      </c>
      <c r="B5112" s="21">
        <f t="shared" si="339"/>
        <v>11</v>
      </c>
      <c r="C5112" s="21">
        <v>5</v>
      </c>
      <c r="D5112" s="21">
        <f>VLOOKUP(A5112,英雄数据表!A:D,4,0)</f>
        <v>4</v>
      </c>
      <c r="E5112" s="20" t="str">
        <f>VLOOKUP(A5112,英雄数据表!A:C,3,0)</f>
        <v>守护图腾</v>
      </c>
      <c r="F5112" s="20">
        <f t="shared" si="340"/>
        <v>41066</v>
      </c>
      <c r="G5112" s="20">
        <f t="shared" si="341"/>
        <v>41066</v>
      </c>
      <c r="H5112" s="21" t="str">
        <f>VLOOKUP(B5112,属性中转表!A:F,6,FALSE)</f>
        <v>"hp":24300,"atk":675</v>
      </c>
      <c r="I5112" s="20" t="str">
        <f>IF(VLOOKUP(B5112,属性中转表!A:G,7,FALSE)=0,"",VLOOKUP(VLOOKUP(B5112,属性中转表!A:G,7,FALSE),属性中转表!$K$2:$P$21,6,0))&amp;IF(VLOOKUP(B5112,属性中转表!A:G,7,FALSE)&gt;=50,VLOOKUP(A5112,英雄数据表!A:K,9,0),IF(VLOOKUP(B5112,属性中转表!A:G,7,FALSE)&gt;=25,VLOOKUP(A5112,英雄数据表!A:K,5,0),""))</f>
        <v>"atk":300,"hp":5000</v>
      </c>
      <c r="J5112" s="20" t="str">
        <f>IF(I5112="","",属性中转表!$I$1&amp;(IF(VLOOKUP(B5112,属性中转表!A:G,7,FALSE)=0,0,VLOOKUP(VLOOKUP(B5112,属性中转表!A:G,7,FALSE),属性中转表!$K$2:$P$21,4,0)))+IFERROR(VLOOKUP(A5112,英雄数据表!A:K,IF(武魂!B5112&gt;=50,10,IF(武魂!B5112&gt;=25,6)),0),0))</f>
        <v>,"dpspro":0</v>
      </c>
      <c r="K5112" s="32" t="str">
        <f t="shared" si="338"/>
        <v>"atk":300,"hp":5000,"dpspro":0</v>
      </c>
      <c r="L5112" s="20" t="str">
        <f>IF(B5112&gt;=50,VLOOKUP(A5112,英雄数据表!A:L,11,FALSE),IF(B5112&gt;=25,VLOOKUP(A5112,英雄数据表!A:L,7,0),""))</f>
        <v/>
      </c>
      <c r="M5112" s="20" t="str">
        <f>IFERROR(VLOOKUP(B5112,属性中转表!$K$2:$O$21,5,FALSE),"")</f>
        <v/>
      </c>
      <c r="N5112" s="20" t="str">
        <f>IF(B5112=25,VLOOKUP(A5112,英雄数据表!A:L,8,FALSE),IF(B5112=50,VLOOKUP(A5112,英雄数据表!A:L,12,0),""))</f>
        <v/>
      </c>
    </row>
    <row r="5113" spans="1:14" x14ac:dyDescent="0.3">
      <c r="A5113" s="20">
        <v>41066</v>
      </c>
      <c r="B5113" s="21">
        <f t="shared" si="339"/>
        <v>12</v>
      </c>
      <c r="C5113" s="21">
        <v>5</v>
      </c>
      <c r="D5113" s="21">
        <f>VLOOKUP(A5113,英雄数据表!A:D,4,0)</f>
        <v>4</v>
      </c>
      <c r="E5113" s="20" t="str">
        <f>VLOOKUP(A5113,英雄数据表!A:C,3,0)</f>
        <v>守护图腾</v>
      </c>
      <c r="F5113" s="20">
        <f t="shared" si="340"/>
        <v>41066</v>
      </c>
      <c r="G5113" s="20">
        <f t="shared" si="341"/>
        <v>41066</v>
      </c>
      <c r="H5113" s="21" t="str">
        <f>VLOOKUP(B5113,属性中转表!A:F,6,FALSE)</f>
        <v>"hp":27000,"atk":750</v>
      </c>
      <c r="I5113" s="20" t="str">
        <f>IF(VLOOKUP(B5113,属性中转表!A:G,7,FALSE)=0,"",VLOOKUP(VLOOKUP(B5113,属性中转表!A:G,7,FALSE),属性中转表!$K$2:$P$21,6,0))&amp;IF(VLOOKUP(B5113,属性中转表!A:G,7,FALSE)&gt;=50,VLOOKUP(A5113,英雄数据表!A:K,9,0),IF(VLOOKUP(B5113,属性中转表!A:G,7,FALSE)&gt;=25,VLOOKUP(A5113,英雄数据表!A:K,5,0),""))</f>
        <v>"atk":300,"hp":5000</v>
      </c>
      <c r="J5113" s="20" t="str">
        <f>IF(I5113="","",属性中转表!$I$1&amp;(IF(VLOOKUP(B5113,属性中转表!A:G,7,FALSE)=0,0,VLOOKUP(VLOOKUP(B5113,属性中转表!A:G,7,FALSE),属性中转表!$K$2:$P$21,4,0)))+IFERROR(VLOOKUP(A5113,英雄数据表!A:K,IF(武魂!B5113&gt;=50,10,IF(武魂!B5113&gt;=25,6)),0),0))</f>
        <v>,"dpspro":0</v>
      </c>
      <c r="K5113" s="32" t="str">
        <f t="shared" si="338"/>
        <v>"atk":300,"hp":5000,"dpspro":0</v>
      </c>
      <c r="L5113" s="20" t="str">
        <f>IF(B5113&gt;=50,VLOOKUP(A5113,英雄数据表!A:L,11,FALSE),IF(B5113&gt;=25,VLOOKUP(A5113,英雄数据表!A:L,7,0),""))</f>
        <v/>
      </c>
      <c r="M5113" s="20" t="str">
        <f>IFERROR(VLOOKUP(B5113,属性中转表!$K$2:$O$21,5,FALSE),"")</f>
        <v/>
      </c>
      <c r="N5113" s="20" t="str">
        <f>IF(B5113=25,VLOOKUP(A5113,英雄数据表!A:L,8,FALSE),IF(B5113=50,VLOOKUP(A5113,英雄数据表!A:L,12,0),""))</f>
        <v/>
      </c>
    </row>
    <row r="5114" spans="1:14" x14ac:dyDescent="0.3">
      <c r="A5114" s="20">
        <v>41066</v>
      </c>
      <c r="B5114" s="21">
        <f t="shared" si="339"/>
        <v>13</v>
      </c>
      <c r="C5114" s="21">
        <v>5</v>
      </c>
      <c r="D5114" s="21">
        <f>VLOOKUP(A5114,英雄数据表!A:D,4,0)</f>
        <v>4</v>
      </c>
      <c r="E5114" s="20" t="str">
        <f>VLOOKUP(A5114,英雄数据表!A:C,3,0)</f>
        <v>守护图腾</v>
      </c>
      <c r="F5114" s="20">
        <f t="shared" si="340"/>
        <v>41066</v>
      </c>
      <c r="G5114" s="20">
        <f t="shared" si="341"/>
        <v>41066</v>
      </c>
      <c r="H5114" s="21" t="str">
        <f>VLOOKUP(B5114,属性中转表!A:F,6,FALSE)</f>
        <v>"hp":29700,"atk":825</v>
      </c>
      <c r="I5114" s="20" t="str">
        <f>IF(VLOOKUP(B5114,属性中转表!A:G,7,FALSE)=0,"",VLOOKUP(VLOOKUP(B5114,属性中转表!A:G,7,FALSE),属性中转表!$K$2:$P$21,6,0))&amp;IF(VLOOKUP(B5114,属性中转表!A:G,7,FALSE)&gt;=50,VLOOKUP(A5114,英雄数据表!A:K,9,0),IF(VLOOKUP(B5114,属性中转表!A:G,7,FALSE)&gt;=25,VLOOKUP(A5114,英雄数据表!A:K,5,0),""))</f>
        <v>"atk":300,"hp":5000</v>
      </c>
      <c r="J5114" s="20" t="str">
        <f>IF(I5114="","",属性中转表!$I$1&amp;(IF(VLOOKUP(B5114,属性中转表!A:G,7,FALSE)=0,0,VLOOKUP(VLOOKUP(B5114,属性中转表!A:G,7,FALSE),属性中转表!$K$2:$P$21,4,0)))+IFERROR(VLOOKUP(A5114,英雄数据表!A:K,IF(武魂!B5114&gt;=50,10,IF(武魂!B5114&gt;=25,6)),0),0))</f>
        <v>,"dpspro":0</v>
      </c>
      <c r="K5114" s="32" t="str">
        <f t="shared" si="338"/>
        <v>"atk":300,"hp":5000,"dpspro":0</v>
      </c>
      <c r="L5114" s="20" t="str">
        <f>IF(B5114&gt;=50,VLOOKUP(A5114,英雄数据表!A:L,11,FALSE),IF(B5114&gt;=25,VLOOKUP(A5114,英雄数据表!A:L,7,0),""))</f>
        <v/>
      </c>
      <c r="M5114" s="20" t="str">
        <f>IFERROR(VLOOKUP(B5114,属性中转表!$K$2:$O$21,5,FALSE),"")</f>
        <v/>
      </c>
      <c r="N5114" s="20" t="str">
        <f>IF(B5114=25,VLOOKUP(A5114,英雄数据表!A:L,8,FALSE),IF(B5114=50,VLOOKUP(A5114,英雄数据表!A:L,12,0),""))</f>
        <v/>
      </c>
    </row>
    <row r="5115" spans="1:14" x14ac:dyDescent="0.3">
      <c r="A5115" s="20">
        <v>41066</v>
      </c>
      <c r="B5115" s="21">
        <f t="shared" si="339"/>
        <v>14</v>
      </c>
      <c r="C5115" s="21">
        <v>5</v>
      </c>
      <c r="D5115" s="21">
        <f>VLOOKUP(A5115,英雄数据表!A:D,4,0)</f>
        <v>4</v>
      </c>
      <c r="E5115" s="20" t="str">
        <f>VLOOKUP(A5115,英雄数据表!A:C,3,0)</f>
        <v>守护图腾</v>
      </c>
      <c r="F5115" s="20">
        <f t="shared" si="340"/>
        <v>41066</v>
      </c>
      <c r="G5115" s="20">
        <f t="shared" si="341"/>
        <v>41066</v>
      </c>
      <c r="H5115" s="21" t="str">
        <f>VLOOKUP(B5115,属性中转表!A:F,6,FALSE)</f>
        <v>"hp":32400,"atk":900</v>
      </c>
      <c r="I5115" s="20" t="str">
        <f>IF(VLOOKUP(B5115,属性中转表!A:G,7,FALSE)=0,"",VLOOKUP(VLOOKUP(B5115,属性中转表!A:G,7,FALSE),属性中转表!$K$2:$P$21,6,0))&amp;IF(VLOOKUP(B5115,属性中转表!A:G,7,FALSE)&gt;=50,VLOOKUP(A5115,英雄数据表!A:K,9,0),IF(VLOOKUP(B5115,属性中转表!A:G,7,FALSE)&gt;=25,VLOOKUP(A5115,英雄数据表!A:K,5,0),""))</f>
        <v>"atk":300,"hp":5000</v>
      </c>
      <c r="J5115" s="20" t="str">
        <f>IF(I5115="","",属性中转表!$I$1&amp;(IF(VLOOKUP(B5115,属性中转表!A:G,7,FALSE)=0,0,VLOOKUP(VLOOKUP(B5115,属性中转表!A:G,7,FALSE),属性中转表!$K$2:$P$21,4,0)))+IFERROR(VLOOKUP(A5115,英雄数据表!A:K,IF(武魂!B5115&gt;=50,10,IF(武魂!B5115&gt;=25,6)),0),0))</f>
        <v>,"dpspro":0</v>
      </c>
      <c r="K5115" s="32" t="str">
        <f t="shared" si="338"/>
        <v>"atk":300,"hp":5000,"dpspro":0</v>
      </c>
      <c r="L5115" s="20" t="str">
        <f>IF(B5115&gt;=50,VLOOKUP(A5115,英雄数据表!A:L,11,FALSE),IF(B5115&gt;=25,VLOOKUP(A5115,英雄数据表!A:L,7,0),""))</f>
        <v/>
      </c>
      <c r="M5115" s="20" t="str">
        <f>IFERROR(VLOOKUP(B5115,属性中转表!$K$2:$O$21,5,FALSE),"")</f>
        <v/>
      </c>
      <c r="N5115" s="20" t="str">
        <f>IF(B5115=25,VLOOKUP(A5115,英雄数据表!A:L,8,FALSE),IF(B5115=50,VLOOKUP(A5115,英雄数据表!A:L,12,0),""))</f>
        <v/>
      </c>
    </row>
    <row r="5116" spans="1:14" x14ac:dyDescent="0.3">
      <c r="A5116" s="20">
        <v>41066</v>
      </c>
      <c r="B5116" s="21">
        <f t="shared" si="339"/>
        <v>15</v>
      </c>
      <c r="C5116" s="21">
        <v>5</v>
      </c>
      <c r="D5116" s="21">
        <f>VLOOKUP(A5116,英雄数据表!A:D,4,0)</f>
        <v>4</v>
      </c>
      <c r="E5116" s="20" t="str">
        <f>VLOOKUP(A5116,英雄数据表!A:C,3,0)</f>
        <v>守护图腾</v>
      </c>
      <c r="F5116" s="20">
        <f t="shared" si="340"/>
        <v>41066</v>
      </c>
      <c r="G5116" s="20">
        <f t="shared" si="341"/>
        <v>41066</v>
      </c>
      <c r="H5116" s="21" t="str">
        <f>VLOOKUP(B5116,属性中转表!A:F,6,FALSE)</f>
        <v>"hp":35100,"atk":975</v>
      </c>
      <c r="I5116" s="20" t="str">
        <f>IF(VLOOKUP(B5116,属性中转表!A:G,7,FALSE)=0,"",VLOOKUP(VLOOKUP(B5116,属性中转表!A:G,7,FALSE),属性中转表!$K$2:$P$21,6,0))&amp;IF(VLOOKUP(B5116,属性中转表!A:G,7,FALSE)&gt;=50,VLOOKUP(A5116,英雄数据表!A:K,9,0),IF(VLOOKUP(B5116,属性中转表!A:G,7,FALSE)&gt;=25,VLOOKUP(A5116,英雄数据表!A:K,5,0),""))</f>
        <v>"atk":300,"hp":5000,"undpspro":50</v>
      </c>
      <c r="J5116" s="20" t="str">
        <f>IF(I5116="","",属性中转表!$I$1&amp;(IF(VLOOKUP(B5116,属性中转表!A:G,7,FALSE)=0,0,VLOOKUP(VLOOKUP(B5116,属性中转表!A:G,7,FALSE),属性中转表!$K$2:$P$21,4,0)))+IFERROR(VLOOKUP(A5116,英雄数据表!A:K,IF(武魂!B5116&gt;=50,10,IF(武魂!B5116&gt;=25,6)),0),0))</f>
        <v>,"dpspro":0</v>
      </c>
      <c r="K5116" s="32" t="str">
        <f t="shared" si="338"/>
        <v>"atk":300,"hp":5000,"undpspro":50,"dpspro":0</v>
      </c>
      <c r="L5116" s="20" t="str">
        <f>IF(B5116&gt;=50,VLOOKUP(A5116,英雄数据表!A:L,11,FALSE),IF(B5116&gt;=25,VLOOKUP(A5116,英雄数据表!A:L,7,0),""))</f>
        <v/>
      </c>
      <c r="M5116" s="20" t="str">
        <f>IFERROR(VLOOKUP(B5116,属性中转表!$K$2:$O$21,5,FALSE),"")</f>
        <v>"undpspro":50</v>
      </c>
      <c r="N5116" s="20" t="str">
        <f>IF(B5116=25,VLOOKUP(A5116,英雄数据表!A:L,8,FALSE),IF(B5116=50,VLOOKUP(A5116,英雄数据表!A:L,12,0),""))</f>
        <v/>
      </c>
    </row>
    <row r="5117" spans="1:14" x14ac:dyDescent="0.3">
      <c r="A5117" s="20">
        <v>41066</v>
      </c>
      <c r="B5117" s="21">
        <f t="shared" si="339"/>
        <v>16</v>
      </c>
      <c r="C5117" s="21">
        <v>5</v>
      </c>
      <c r="D5117" s="21">
        <f>VLOOKUP(A5117,英雄数据表!A:D,4,0)</f>
        <v>4</v>
      </c>
      <c r="E5117" s="20" t="str">
        <f>VLOOKUP(A5117,英雄数据表!A:C,3,0)</f>
        <v>守护图腾</v>
      </c>
      <c r="F5117" s="20">
        <f t="shared" si="340"/>
        <v>41066</v>
      </c>
      <c r="G5117" s="20">
        <f t="shared" si="341"/>
        <v>41066</v>
      </c>
      <c r="H5117" s="21" t="str">
        <f>VLOOKUP(B5117,属性中转表!A:F,6,FALSE)</f>
        <v>"hp":37800,"atk":1050</v>
      </c>
      <c r="I5117" s="20" t="str">
        <f>IF(VLOOKUP(B5117,属性中转表!A:G,7,FALSE)=0,"",VLOOKUP(VLOOKUP(B5117,属性中转表!A:G,7,FALSE),属性中转表!$K$2:$P$21,6,0))&amp;IF(VLOOKUP(B5117,属性中转表!A:G,7,FALSE)&gt;=50,VLOOKUP(A5117,英雄数据表!A:K,9,0),IF(VLOOKUP(B5117,属性中转表!A:G,7,FALSE)&gt;=25,VLOOKUP(A5117,英雄数据表!A:K,5,0),""))</f>
        <v>"atk":300,"hp":5000,"undpspro":50</v>
      </c>
      <c r="J5117" s="20" t="str">
        <f>IF(I5117="","",属性中转表!$I$1&amp;(IF(VLOOKUP(B5117,属性中转表!A:G,7,FALSE)=0,0,VLOOKUP(VLOOKUP(B5117,属性中转表!A:G,7,FALSE),属性中转表!$K$2:$P$21,4,0)))+IFERROR(VLOOKUP(A5117,英雄数据表!A:K,IF(武魂!B5117&gt;=50,10,IF(武魂!B5117&gt;=25,6)),0),0))</f>
        <v>,"dpspro":0</v>
      </c>
      <c r="K5117" s="32" t="str">
        <f t="shared" si="338"/>
        <v>"atk":300,"hp":5000,"undpspro":50,"dpspro":0</v>
      </c>
      <c r="L5117" s="20" t="str">
        <f>IF(B5117&gt;=50,VLOOKUP(A5117,英雄数据表!A:L,11,FALSE),IF(B5117&gt;=25,VLOOKUP(A5117,英雄数据表!A:L,7,0),""))</f>
        <v/>
      </c>
      <c r="M5117" s="20" t="str">
        <f>IFERROR(VLOOKUP(B5117,属性中转表!$K$2:$O$21,5,FALSE),"")</f>
        <v/>
      </c>
      <c r="N5117" s="20" t="str">
        <f>IF(B5117=25,VLOOKUP(A5117,英雄数据表!A:L,8,FALSE),IF(B5117=50,VLOOKUP(A5117,英雄数据表!A:L,12,0),""))</f>
        <v/>
      </c>
    </row>
    <row r="5118" spans="1:14" x14ac:dyDescent="0.3">
      <c r="A5118" s="20">
        <v>41066</v>
      </c>
      <c r="B5118" s="21">
        <f t="shared" si="339"/>
        <v>17</v>
      </c>
      <c r="C5118" s="21">
        <v>5</v>
      </c>
      <c r="D5118" s="21">
        <f>VLOOKUP(A5118,英雄数据表!A:D,4,0)</f>
        <v>4</v>
      </c>
      <c r="E5118" s="20" t="str">
        <f>VLOOKUP(A5118,英雄数据表!A:C,3,0)</f>
        <v>守护图腾</v>
      </c>
      <c r="F5118" s="20">
        <f t="shared" si="340"/>
        <v>41066</v>
      </c>
      <c r="G5118" s="20">
        <f t="shared" si="341"/>
        <v>41066</v>
      </c>
      <c r="H5118" s="21" t="str">
        <f>VLOOKUP(B5118,属性中转表!A:F,6,FALSE)</f>
        <v>"hp":40500,"atk":1125</v>
      </c>
      <c r="I5118" s="20" t="str">
        <f>IF(VLOOKUP(B5118,属性中转表!A:G,7,FALSE)=0,"",VLOOKUP(VLOOKUP(B5118,属性中转表!A:G,7,FALSE),属性中转表!$K$2:$P$21,6,0))&amp;IF(VLOOKUP(B5118,属性中转表!A:G,7,FALSE)&gt;=50,VLOOKUP(A5118,英雄数据表!A:K,9,0),IF(VLOOKUP(B5118,属性中转表!A:G,7,FALSE)&gt;=25,VLOOKUP(A5118,英雄数据表!A:K,5,0),""))</f>
        <v>"atk":300,"hp":5000,"undpspro":50</v>
      </c>
      <c r="J5118" s="20" t="str">
        <f>IF(I5118="","",属性中转表!$I$1&amp;(IF(VLOOKUP(B5118,属性中转表!A:G,7,FALSE)=0,0,VLOOKUP(VLOOKUP(B5118,属性中转表!A:G,7,FALSE),属性中转表!$K$2:$P$21,4,0)))+IFERROR(VLOOKUP(A5118,英雄数据表!A:K,IF(武魂!B5118&gt;=50,10,IF(武魂!B5118&gt;=25,6)),0),0))</f>
        <v>,"dpspro":0</v>
      </c>
      <c r="K5118" s="32" t="str">
        <f t="shared" si="338"/>
        <v>"atk":300,"hp":5000,"undpspro":50,"dpspro":0</v>
      </c>
      <c r="L5118" s="20" t="str">
        <f>IF(B5118&gt;=50,VLOOKUP(A5118,英雄数据表!A:L,11,FALSE),IF(B5118&gt;=25,VLOOKUP(A5118,英雄数据表!A:L,7,0),""))</f>
        <v/>
      </c>
      <c r="M5118" s="20" t="str">
        <f>IFERROR(VLOOKUP(B5118,属性中转表!$K$2:$O$21,5,FALSE),"")</f>
        <v/>
      </c>
      <c r="N5118" s="20" t="str">
        <f>IF(B5118=25,VLOOKUP(A5118,英雄数据表!A:L,8,FALSE),IF(B5118=50,VLOOKUP(A5118,英雄数据表!A:L,12,0),""))</f>
        <v/>
      </c>
    </row>
    <row r="5119" spans="1:14" x14ac:dyDescent="0.3">
      <c r="A5119" s="20">
        <v>41066</v>
      </c>
      <c r="B5119" s="21">
        <f t="shared" si="339"/>
        <v>18</v>
      </c>
      <c r="C5119" s="21">
        <v>5</v>
      </c>
      <c r="D5119" s="21">
        <f>VLOOKUP(A5119,英雄数据表!A:D,4,0)</f>
        <v>4</v>
      </c>
      <c r="E5119" s="20" t="str">
        <f>VLOOKUP(A5119,英雄数据表!A:C,3,0)</f>
        <v>守护图腾</v>
      </c>
      <c r="F5119" s="20">
        <f t="shared" si="340"/>
        <v>41066</v>
      </c>
      <c r="G5119" s="20">
        <f t="shared" si="341"/>
        <v>41066</v>
      </c>
      <c r="H5119" s="21" t="str">
        <f>VLOOKUP(B5119,属性中转表!A:F,6,FALSE)</f>
        <v>"hp":43200,"atk":1200</v>
      </c>
      <c r="I5119" s="20" t="str">
        <f>IF(VLOOKUP(B5119,属性中转表!A:G,7,FALSE)=0,"",VLOOKUP(VLOOKUP(B5119,属性中转表!A:G,7,FALSE),属性中转表!$K$2:$P$21,6,0))&amp;IF(VLOOKUP(B5119,属性中转表!A:G,7,FALSE)&gt;=50,VLOOKUP(A5119,英雄数据表!A:K,9,0),IF(VLOOKUP(B5119,属性中转表!A:G,7,FALSE)&gt;=25,VLOOKUP(A5119,英雄数据表!A:K,5,0),""))</f>
        <v>"atk":300,"hp":5000,"undpspro":50</v>
      </c>
      <c r="J5119" s="20" t="str">
        <f>IF(I5119="","",属性中转表!$I$1&amp;(IF(VLOOKUP(B5119,属性中转表!A:G,7,FALSE)=0,0,VLOOKUP(VLOOKUP(B5119,属性中转表!A:G,7,FALSE),属性中转表!$K$2:$P$21,4,0)))+IFERROR(VLOOKUP(A5119,英雄数据表!A:K,IF(武魂!B5119&gt;=50,10,IF(武魂!B5119&gt;=25,6)),0),0))</f>
        <v>,"dpspro":0</v>
      </c>
      <c r="K5119" s="32" t="str">
        <f t="shared" si="338"/>
        <v>"atk":300,"hp":5000,"undpspro":50,"dpspro":0</v>
      </c>
      <c r="L5119" s="20" t="str">
        <f>IF(B5119&gt;=50,VLOOKUP(A5119,英雄数据表!A:L,11,FALSE),IF(B5119&gt;=25,VLOOKUP(A5119,英雄数据表!A:L,7,0),""))</f>
        <v/>
      </c>
      <c r="M5119" s="20" t="str">
        <f>IFERROR(VLOOKUP(B5119,属性中转表!$K$2:$O$21,5,FALSE),"")</f>
        <v/>
      </c>
      <c r="N5119" s="20" t="str">
        <f>IF(B5119=25,VLOOKUP(A5119,英雄数据表!A:L,8,FALSE),IF(B5119=50,VLOOKUP(A5119,英雄数据表!A:L,12,0),""))</f>
        <v/>
      </c>
    </row>
    <row r="5120" spans="1:14" x14ac:dyDescent="0.3">
      <c r="A5120" s="20">
        <v>41066</v>
      </c>
      <c r="B5120" s="21">
        <f t="shared" si="339"/>
        <v>19</v>
      </c>
      <c r="C5120" s="21">
        <v>5</v>
      </c>
      <c r="D5120" s="21">
        <f>VLOOKUP(A5120,英雄数据表!A:D,4,0)</f>
        <v>4</v>
      </c>
      <c r="E5120" s="20" t="str">
        <f>VLOOKUP(A5120,英雄数据表!A:C,3,0)</f>
        <v>守护图腾</v>
      </c>
      <c r="F5120" s="20">
        <f t="shared" si="340"/>
        <v>41066</v>
      </c>
      <c r="G5120" s="20">
        <f t="shared" si="341"/>
        <v>41066</v>
      </c>
      <c r="H5120" s="21" t="str">
        <f>VLOOKUP(B5120,属性中转表!A:F,6,FALSE)</f>
        <v>"hp":45900,"atk":1275</v>
      </c>
      <c r="I5120" s="20" t="str">
        <f>IF(VLOOKUP(B5120,属性中转表!A:G,7,FALSE)=0,"",VLOOKUP(VLOOKUP(B5120,属性中转表!A:G,7,FALSE),属性中转表!$K$2:$P$21,6,0))&amp;IF(VLOOKUP(B5120,属性中转表!A:G,7,FALSE)&gt;=50,VLOOKUP(A5120,英雄数据表!A:K,9,0),IF(VLOOKUP(B5120,属性中转表!A:G,7,FALSE)&gt;=25,VLOOKUP(A5120,英雄数据表!A:K,5,0),""))</f>
        <v>"atk":300,"hp":5000,"undpspro":50</v>
      </c>
      <c r="J5120" s="20" t="str">
        <f>IF(I5120="","",属性中转表!$I$1&amp;(IF(VLOOKUP(B5120,属性中转表!A:G,7,FALSE)=0,0,VLOOKUP(VLOOKUP(B5120,属性中转表!A:G,7,FALSE),属性中转表!$K$2:$P$21,4,0)))+IFERROR(VLOOKUP(A5120,英雄数据表!A:K,IF(武魂!B5120&gt;=50,10,IF(武魂!B5120&gt;=25,6)),0),0))</f>
        <v>,"dpspro":0</v>
      </c>
      <c r="K5120" s="32" t="str">
        <f t="shared" si="338"/>
        <v>"atk":300,"hp":5000,"undpspro":50,"dpspro":0</v>
      </c>
      <c r="L5120" s="20" t="str">
        <f>IF(B5120&gt;=50,VLOOKUP(A5120,英雄数据表!A:L,11,FALSE),IF(B5120&gt;=25,VLOOKUP(A5120,英雄数据表!A:L,7,0),""))</f>
        <v/>
      </c>
      <c r="M5120" s="20" t="str">
        <f>IFERROR(VLOOKUP(B5120,属性中转表!$K$2:$O$21,5,FALSE),"")</f>
        <v/>
      </c>
      <c r="N5120" s="20" t="str">
        <f>IF(B5120=25,VLOOKUP(A5120,英雄数据表!A:L,8,FALSE),IF(B5120=50,VLOOKUP(A5120,英雄数据表!A:L,12,0),""))</f>
        <v/>
      </c>
    </row>
    <row r="5121" spans="1:14" x14ac:dyDescent="0.3">
      <c r="A5121" s="20">
        <v>41066</v>
      </c>
      <c r="B5121" s="21">
        <f t="shared" si="339"/>
        <v>20</v>
      </c>
      <c r="C5121" s="21">
        <v>5</v>
      </c>
      <c r="D5121" s="21">
        <f>VLOOKUP(A5121,英雄数据表!A:D,4,0)</f>
        <v>4</v>
      </c>
      <c r="E5121" s="20" t="str">
        <f>VLOOKUP(A5121,英雄数据表!A:C,3,0)</f>
        <v>守护图腾</v>
      </c>
      <c r="F5121" s="20">
        <f t="shared" si="340"/>
        <v>41066</v>
      </c>
      <c r="G5121" s="20">
        <f t="shared" si="341"/>
        <v>41066</v>
      </c>
      <c r="H5121" s="21" t="str">
        <f>VLOOKUP(B5121,属性中转表!A:F,6,FALSE)</f>
        <v>"hp":48600,"atk":1350</v>
      </c>
      <c r="I5121" s="20" t="str">
        <f>IF(VLOOKUP(B5121,属性中转表!A:G,7,FALSE)=0,"",VLOOKUP(VLOOKUP(B5121,属性中转表!A:G,7,FALSE),属性中转表!$K$2:$P$21,6,0))&amp;IF(VLOOKUP(B5121,属性中转表!A:G,7,FALSE)&gt;=50,VLOOKUP(A5121,英雄数据表!A:K,9,0),IF(VLOOKUP(B5121,属性中转表!A:G,7,FALSE)&gt;=25,VLOOKUP(A5121,英雄数据表!A:K,5,0),""))</f>
        <v>"atk":300,"hp":5000,"undpspro":50</v>
      </c>
      <c r="J5121" s="20" t="str">
        <f>IF(I5121="","",属性中转表!$I$1&amp;(IF(VLOOKUP(B5121,属性中转表!A:G,7,FALSE)=0,0,VLOOKUP(VLOOKUP(B5121,属性中转表!A:G,7,FALSE),属性中转表!$K$2:$P$21,4,0)))+IFERROR(VLOOKUP(A5121,英雄数据表!A:K,IF(武魂!B5121&gt;=50,10,IF(武魂!B5121&gt;=25,6)),0),0))</f>
        <v>,"dpspro":50</v>
      </c>
      <c r="K5121" s="32" t="str">
        <f t="shared" si="338"/>
        <v>"atk":300,"hp":5000,"undpspro":50,"dpspro":50</v>
      </c>
      <c r="L5121" s="20" t="str">
        <f>IF(B5121&gt;=50,VLOOKUP(A5121,英雄数据表!A:L,11,FALSE),IF(B5121&gt;=25,VLOOKUP(A5121,英雄数据表!A:L,7,0),""))</f>
        <v/>
      </c>
      <c r="M5121" s="20" t="str">
        <f>IFERROR(VLOOKUP(B5121,属性中转表!$K$2:$O$21,5,FALSE),"")</f>
        <v>"dpspro":50</v>
      </c>
      <c r="N5121" s="20" t="str">
        <f>IF(B5121=25,VLOOKUP(A5121,英雄数据表!A:L,8,FALSE),IF(B5121=50,VLOOKUP(A5121,英雄数据表!A:L,12,0),""))</f>
        <v/>
      </c>
    </row>
    <row r="5122" spans="1:14" x14ac:dyDescent="0.3">
      <c r="A5122" s="20">
        <v>41066</v>
      </c>
      <c r="B5122" s="21">
        <f t="shared" si="339"/>
        <v>21</v>
      </c>
      <c r="C5122" s="21">
        <v>5</v>
      </c>
      <c r="D5122" s="21">
        <f>VLOOKUP(A5122,英雄数据表!A:D,4,0)</f>
        <v>4</v>
      </c>
      <c r="E5122" s="20" t="str">
        <f>VLOOKUP(A5122,英雄数据表!A:C,3,0)</f>
        <v>守护图腾</v>
      </c>
      <c r="F5122" s="20">
        <f t="shared" si="340"/>
        <v>41066</v>
      </c>
      <c r="G5122" s="20">
        <f t="shared" si="341"/>
        <v>41066</v>
      </c>
      <c r="H5122" s="21" t="str">
        <f>VLOOKUP(B5122,属性中转表!A:F,6,FALSE)</f>
        <v>"hp":52200,"atk":1450</v>
      </c>
      <c r="I5122" s="20" t="str">
        <f>IF(VLOOKUP(B5122,属性中转表!A:G,7,FALSE)=0,"",VLOOKUP(VLOOKUP(B5122,属性中转表!A:G,7,FALSE),属性中转表!$K$2:$P$21,6,0))&amp;IF(VLOOKUP(B5122,属性中转表!A:G,7,FALSE)&gt;=50,VLOOKUP(A5122,英雄数据表!A:K,9,0),IF(VLOOKUP(B5122,属性中转表!A:G,7,FALSE)&gt;=25,VLOOKUP(A5122,英雄数据表!A:K,5,0),""))</f>
        <v>"atk":300,"hp":5000,"undpspro":50</v>
      </c>
      <c r="J5122" s="20" t="str">
        <f>IF(I5122="","",属性中转表!$I$1&amp;(IF(VLOOKUP(B5122,属性中转表!A:G,7,FALSE)=0,0,VLOOKUP(VLOOKUP(B5122,属性中转表!A:G,7,FALSE),属性中转表!$K$2:$P$21,4,0)))+IFERROR(VLOOKUP(A5122,英雄数据表!A:K,IF(武魂!B5122&gt;=50,10,IF(武魂!B5122&gt;=25,6)),0),0))</f>
        <v>,"dpspro":50</v>
      </c>
      <c r="K5122" s="32" t="str">
        <f t="shared" si="338"/>
        <v>"atk":300,"hp":5000,"undpspro":50,"dpspro":50</v>
      </c>
      <c r="L5122" s="20" t="str">
        <f>IF(B5122&gt;=50,VLOOKUP(A5122,英雄数据表!A:L,11,FALSE),IF(B5122&gt;=25,VLOOKUP(A5122,英雄数据表!A:L,7,0),""))</f>
        <v/>
      </c>
      <c r="M5122" s="20" t="str">
        <f>IFERROR(VLOOKUP(B5122,属性中转表!$K$2:$O$21,5,FALSE),"")</f>
        <v/>
      </c>
      <c r="N5122" s="20" t="str">
        <f>IF(B5122=25,VLOOKUP(A5122,英雄数据表!A:L,8,FALSE),IF(B5122=50,VLOOKUP(A5122,英雄数据表!A:L,12,0),""))</f>
        <v/>
      </c>
    </row>
    <row r="5123" spans="1:14" x14ac:dyDescent="0.3">
      <c r="A5123" s="20">
        <v>41066</v>
      </c>
      <c r="B5123" s="21">
        <f t="shared" si="339"/>
        <v>22</v>
      </c>
      <c r="C5123" s="21">
        <v>5</v>
      </c>
      <c r="D5123" s="21">
        <f>VLOOKUP(A5123,英雄数据表!A:D,4,0)</f>
        <v>4</v>
      </c>
      <c r="E5123" s="20" t="str">
        <f>VLOOKUP(A5123,英雄数据表!A:C,3,0)</f>
        <v>守护图腾</v>
      </c>
      <c r="F5123" s="20">
        <f t="shared" si="340"/>
        <v>41066</v>
      </c>
      <c r="G5123" s="20">
        <f t="shared" si="341"/>
        <v>41066</v>
      </c>
      <c r="H5123" s="21" t="str">
        <f>VLOOKUP(B5123,属性中转表!A:F,6,FALSE)</f>
        <v>"hp":55800,"atk":1550</v>
      </c>
      <c r="I5123" s="20" t="str">
        <f>IF(VLOOKUP(B5123,属性中转表!A:G,7,FALSE)=0,"",VLOOKUP(VLOOKUP(B5123,属性中转表!A:G,7,FALSE),属性中转表!$K$2:$P$21,6,0))&amp;IF(VLOOKUP(B5123,属性中转表!A:G,7,FALSE)&gt;=50,VLOOKUP(A5123,英雄数据表!A:K,9,0),IF(VLOOKUP(B5123,属性中转表!A:G,7,FALSE)&gt;=25,VLOOKUP(A5123,英雄数据表!A:K,5,0),""))</f>
        <v>"atk":300,"hp":5000,"undpspro":50</v>
      </c>
      <c r="J5123" s="20" t="str">
        <f>IF(I5123="","",属性中转表!$I$1&amp;(IF(VLOOKUP(B5123,属性中转表!A:G,7,FALSE)=0,0,VLOOKUP(VLOOKUP(B5123,属性中转表!A:G,7,FALSE),属性中转表!$K$2:$P$21,4,0)))+IFERROR(VLOOKUP(A5123,英雄数据表!A:K,IF(武魂!B5123&gt;=50,10,IF(武魂!B5123&gt;=25,6)),0),0))</f>
        <v>,"dpspro":50</v>
      </c>
      <c r="K5123" s="32" t="str">
        <f t="shared" si="338"/>
        <v>"atk":300,"hp":5000,"undpspro":50,"dpspro":50</v>
      </c>
      <c r="L5123" s="20" t="str">
        <f>IF(B5123&gt;=50,VLOOKUP(A5123,英雄数据表!A:L,11,FALSE),IF(B5123&gt;=25,VLOOKUP(A5123,英雄数据表!A:L,7,0),""))</f>
        <v/>
      </c>
      <c r="M5123" s="20" t="str">
        <f>IFERROR(VLOOKUP(B5123,属性中转表!$K$2:$O$21,5,FALSE),"")</f>
        <v/>
      </c>
      <c r="N5123" s="20" t="str">
        <f>IF(B5123=25,VLOOKUP(A5123,英雄数据表!A:L,8,FALSE),IF(B5123=50,VLOOKUP(A5123,英雄数据表!A:L,12,0),""))</f>
        <v/>
      </c>
    </row>
    <row r="5124" spans="1:14" x14ac:dyDescent="0.3">
      <c r="A5124" s="20">
        <v>41066</v>
      </c>
      <c r="B5124" s="21">
        <f t="shared" si="339"/>
        <v>23</v>
      </c>
      <c r="C5124" s="21">
        <v>5</v>
      </c>
      <c r="D5124" s="21">
        <f>VLOOKUP(A5124,英雄数据表!A:D,4,0)</f>
        <v>4</v>
      </c>
      <c r="E5124" s="20" t="str">
        <f>VLOOKUP(A5124,英雄数据表!A:C,3,0)</f>
        <v>守护图腾</v>
      </c>
      <c r="F5124" s="20">
        <f t="shared" si="340"/>
        <v>41066</v>
      </c>
      <c r="G5124" s="20">
        <f t="shared" si="341"/>
        <v>41066</v>
      </c>
      <c r="H5124" s="21" t="str">
        <f>VLOOKUP(B5124,属性中转表!A:F,6,FALSE)</f>
        <v>"hp":59400,"atk":1650</v>
      </c>
      <c r="I5124" s="20" t="str">
        <f>IF(VLOOKUP(B5124,属性中转表!A:G,7,FALSE)=0,"",VLOOKUP(VLOOKUP(B5124,属性中转表!A:G,7,FALSE),属性中转表!$K$2:$P$21,6,0))&amp;IF(VLOOKUP(B5124,属性中转表!A:G,7,FALSE)&gt;=50,VLOOKUP(A5124,英雄数据表!A:K,9,0),IF(VLOOKUP(B5124,属性中转表!A:G,7,FALSE)&gt;=25,VLOOKUP(A5124,英雄数据表!A:K,5,0),""))</f>
        <v>"atk":300,"hp":5000,"undpspro":50</v>
      </c>
      <c r="J5124" s="20" t="str">
        <f>IF(I5124="","",属性中转表!$I$1&amp;(IF(VLOOKUP(B5124,属性中转表!A:G,7,FALSE)=0,0,VLOOKUP(VLOOKUP(B5124,属性中转表!A:G,7,FALSE),属性中转表!$K$2:$P$21,4,0)))+IFERROR(VLOOKUP(A5124,英雄数据表!A:K,IF(武魂!B5124&gt;=50,10,IF(武魂!B5124&gt;=25,6)),0),0))</f>
        <v>,"dpspro":50</v>
      </c>
      <c r="K5124" s="32" t="str">
        <f t="shared" si="338"/>
        <v>"atk":300,"hp":5000,"undpspro":50,"dpspro":50</v>
      </c>
      <c r="L5124" s="20" t="str">
        <f>IF(B5124&gt;=50,VLOOKUP(A5124,英雄数据表!A:L,11,FALSE),IF(B5124&gt;=25,VLOOKUP(A5124,英雄数据表!A:L,7,0),""))</f>
        <v/>
      </c>
      <c r="M5124" s="20" t="str">
        <f>IFERROR(VLOOKUP(B5124,属性中转表!$K$2:$O$21,5,FALSE),"")</f>
        <v/>
      </c>
      <c r="N5124" s="20" t="str">
        <f>IF(B5124=25,VLOOKUP(A5124,英雄数据表!A:L,8,FALSE),IF(B5124=50,VLOOKUP(A5124,英雄数据表!A:L,12,0),""))</f>
        <v/>
      </c>
    </row>
    <row r="5125" spans="1:14" x14ac:dyDescent="0.3">
      <c r="A5125" s="20">
        <v>41066</v>
      </c>
      <c r="B5125" s="21">
        <f t="shared" si="339"/>
        <v>24</v>
      </c>
      <c r="C5125" s="21">
        <v>5</v>
      </c>
      <c r="D5125" s="21">
        <f>VLOOKUP(A5125,英雄数据表!A:D,4,0)</f>
        <v>4</v>
      </c>
      <c r="E5125" s="20" t="str">
        <f>VLOOKUP(A5125,英雄数据表!A:C,3,0)</f>
        <v>守护图腾</v>
      </c>
      <c r="F5125" s="20">
        <f t="shared" si="340"/>
        <v>41066</v>
      </c>
      <c r="G5125" s="20">
        <f t="shared" si="341"/>
        <v>41066</v>
      </c>
      <c r="H5125" s="21" t="str">
        <f>VLOOKUP(B5125,属性中转表!A:F,6,FALSE)</f>
        <v>"hp":63000,"atk":1750</v>
      </c>
      <c r="I5125" s="20" t="str">
        <f>IF(VLOOKUP(B5125,属性中转表!A:G,7,FALSE)=0,"",VLOOKUP(VLOOKUP(B5125,属性中转表!A:G,7,FALSE),属性中转表!$K$2:$P$21,6,0))&amp;IF(VLOOKUP(B5125,属性中转表!A:G,7,FALSE)&gt;=50,VLOOKUP(A5125,英雄数据表!A:K,9,0),IF(VLOOKUP(B5125,属性中转表!A:G,7,FALSE)&gt;=25,VLOOKUP(A5125,英雄数据表!A:K,5,0),""))</f>
        <v>"atk":300,"hp":5000,"undpspro":50</v>
      </c>
      <c r="J5125" s="20" t="str">
        <f>IF(I5125="","",属性中转表!$I$1&amp;(IF(VLOOKUP(B5125,属性中转表!A:G,7,FALSE)=0,0,VLOOKUP(VLOOKUP(B5125,属性中转表!A:G,7,FALSE),属性中转表!$K$2:$P$21,4,0)))+IFERROR(VLOOKUP(A5125,英雄数据表!A:K,IF(武魂!B5125&gt;=50,10,IF(武魂!B5125&gt;=25,6)),0),0))</f>
        <v>,"dpspro":50</v>
      </c>
      <c r="K5125" s="32" t="str">
        <f t="shared" si="338"/>
        <v>"atk":300,"hp":5000,"undpspro":50,"dpspro":50</v>
      </c>
      <c r="L5125" s="20" t="str">
        <f>IF(B5125&gt;=50,VLOOKUP(A5125,英雄数据表!A:L,11,FALSE),IF(B5125&gt;=25,VLOOKUP(A5125,英雄数据表!A:L,7,0),""))</f>
        <v/>
      </c>
      <c r="M5125" s="20" t="str">
        <f>IFERROR(VLOOKUP(B5125,属性中转表!$K$2:$O$21,5,FALSE),"")</f>
        <v/>
      </c>
      <c r="N5125" s="20" t="str">
        <f>IF(B5125=25,VLOOKUP(A5125,英雄数据表!A:L,8,FALSE),IF(B5125=50,VLOOKUP(A5125,英雄数据表!A:L,12,0),""))</f>
        <v/>
      </c>
    </row>
    <row r="5126" spans="1:14" x14ac:dyDescent="0.3">
      <c r="A5126" s="20">
        <v>41066</v>
      </c>
      <c r="B5126" s="21">
        <f t="shared" si="339"/>
        <v>25</v>
      </c>
      <c r="C5126" s="21">
        <v>5</v>
      </c>
      <c r="D5126" s="21">
        <f>VLOOKUP(A5126,英雄数据表!A:D,4,0)</f>
        <v>4</v>
      </c>
      <c r="E5126" s="20" t="str">
        <f>VLOOKUP(A5126,英雄数据表!A:C,3,0)</f>
        <v>守护图腾</v>
      </c>
      <c r="F5126" s="20">
        <f t="shared" si="340"/>
        <v>41066</v>
      </c>
      <c r="G5126" s="20">
        <f t="shared" si="341"/>
        <v>41066</v>
      </c>
      <c r="H5126" s="21" t="str">
        <f>VLOOKUP(B5126,属性中转表!A:F,6,FALSE)</f>
        <v>"hp":66600,"atk":1850</v>
      </c>
      <c r="I5126" s="20" t="str">
        <f>IF(VLOOKUP(B5126,属性中转表!A:G,7,FALSE)=0,"",VLOOKUP(VLOOKUP(B5126,属性中转表!A:G,7,FALSE),属性中转表!$K$2:$P$21,6,0))&amp;IF(VLOOKUP(B5126,属性中转表!A:G,7,FALSE)&gt;=50,VLOOKUP(A5126,英雄数据表!A:K,9,0),IF(VLOOKUP(B5126,属性中转表!A:G,7,FALSE)&gt;=25,VLOOKUP(A5126,英雄数据表!A:K,5,0),""))</f>
        <v>"atk":300,"hp":5000,"undpspro":50,"atkpro":60</v>
      </c>
      <c r="J5126" s="20" t="str">
        <f>IF(I5126="","",属性中转表!$I$1&amp;(IF(VLOOKUP(B5126,属性中转表!A:G,7,FALSE)=0,0,VLOOKUP(VLOOKUP(B5126,属性中转表!A:G,7,FALSE),属性中转表!$K$2:$P$21,4,0)))+IFERROR(VLOOKUP(A5126,英雄数据表!A:K,IF(武魂!B5126&gt;=50,10,IF(武魂!B5126&gt;=25,6)),0),0))</f>
        <v>,"dpspro":50</v>
      </c>
      <c r="K5126" s="32" t="str">
        <f t="shared" si="338"/>
        <v>"atk":300,"hp":5000,"undpspro":50,"atkpro":60,"dpspro":50</v>
      </c>
      <c r="L5126" s="20" t="str">
        <f>IF(B5126&gt;=50,VLOOKUP(A5126,英雄数据表!A:L,11,FALSE),IF(B5126&gt;=25,VLOOKUP(A5126,英雄数据表!A:L,7,0),""))</f>
        <v>"4106601004"</v>
      </c>
      <c r="M5126" s="20" t="str">
        <f>IFERROR(VLOOKUP(B5126,属性中转表!$K$2:$O$21,5,FALSE),"")</f>
        <v/>
      </c>
      <c r="N5126" s="20" t="str">
        <f>IF(B5126=25,VLOOKUP(A5126,英雄数据表!A:L,8,FALSE),IF(B5126=50,VLOOKUP(A5126,英雄数据表!A:L,12,0),""))</f>
        <v>攻击增加6%，生命低于50%时，将立刻恢复12%生命（每场战斗只会触发一次）</v>
      </c>
    </row>
    <row r="5127" spans="1:14" x14ac:dyDescent="0.3">
      <c r="A5127" s="20">
        <v>41066</v>
      </c>
      <c r="B5127" s="21">
        <f t="shared" si="339"/>
        <v>26</v>
      </c>
      <c r="C5127" s="21">
        <v>5</v>
      </c>
      <c r="D5127" s="21">
        <f>VLOOKUP(A5127,英雄数据表!A:D,4,0)</f>
        <v>4</v>
      </c>
      <c r="E5127" s="20" t="str">
        <f>VLOOKUP(A5127,英雄数据表!A:C,3,0)</f>
        <v>守护图腾</v>
      </c>
      <c r="F5127" s="20">
        <f t="shared" si="340"/>
        <v>41066</v>
      </c>
      <c r="G5127" s="20">
        <f t="shared" si="341"/>
        <v>41066</v>
      </c>
      <c r="H5127" s="21" t="str">
        <f>VLOOKUP(B5127,属性中转表!A:F,6,FALSE)</f>
        <v>"hp":70200,"atk":1950</v>
      </c>
      <c r="I5127" s="20" t="str">
        <f>IF(VLOOKUP(B5127,属性中转表!A:G,7,FALSE)=0,"",VLOOKUP(VLOOKUP(B5127,属性中转表!A:G,7,FALSE),属性中转表!$K$2:$P$21,6,0))&amp;IF(VLOOKUP(B5127,属性中转表!A:G,7,FALSE)&gt;=50,VLOOKUP(A5127,英雄数据表!A:K,9,0),IF(VLOOKUP(B5127,属性中转表!A:G,7,FALSE)&gt;=25,VLOOKUP(A5127,英雄数据表!A:K,5,0),""))</f>
        <v>"atk":300,"hp":5000,"undpspro":50,"atkpro":60</v>
      </c>
      <c r="J5127" s="20" t="str">
        <f>IF(I5127="","",属性中转表!$I$1&amp;(IF(VLOOKUP(B5127,属性中转表!A:G,7,FALSE)=0,0,VLOOKUP(VLOOKUP(B5127,属性中转表!A:G,7,FALSE),属性中转表!$K$2:$P$21,4,0)))+IFERROR(VLOOKUP(A5127,英雄数据表!A:K,IF(武魂!B5127&gt;=50,10,IF(武魂!B5127&gt;=25,6)),0),0))</f>
        <v>,"dpspro":50</v>
      </c>
      <c r="K5127" s="32" t="str">
        <f t="shared" ref="K5127:K5190" si="342">I5127&amp;J5127</f>
        <v>"atk":300,"hp":5000,"undpspro":50,"atkpro":60,"dpspro":50</v>
      </c>
      <c r="L5127" s="20" t="str">
        <f>IF(B5127&gt;=50,VLOOKUP(A5127,英雄数据表!A:L,11,FALSE),IF(B5127&gt;=25,VLOOKUP(A5127,英雄数据表!A:L,7,0),""))</f>
        <v>"4106601004"</v>
      </c>
      <c r="M5127" s="20" t="str">
        <f>IFERROR(VLOOKUP(B5127,属性中转表!$K$2:$O$21,5,FALSE),"")</f>
        <v/>
      </c>
      <c r="N5127" s="20" t="str">
        <f>IF(B5127=25,VLOOKUP(A5127,英雄数据表!A:L,8,FALSE),IF(B5127=50,VLOOKUP(A5127,英雄数据表!A:L,12,0),""))</f>
        <v/>
      </c>
    </row>
    <row r="5128" spans="1:14" x14ac:dyDescent="0.3">
      <c r="A5128" s="20">
        <v>41066</v>
      </c>
      <c r="B5128" s="21">
        <f t="shared" si="339"/>
        <v>27</v>
      </c>
      <c r="C5128" s="21">
        <v>5</v>
      </c>
      <c r="D5128" s="21">
        <f>VLOOKUP(A5128,英雄数据表!A:D,4,0)</f>
        <v>4</v>
      </c>
      <c r="E5128" s="20" t="str">
        <f>VLOOKUP(A5128,英雄数据表!A:C,3,0)</f>
        <v>守护图腾</v>
      </c>
      <c r="F5128" s="20">
        <f t="shared" si="340"/>
        <v>41066</v>
      </c>
      <c r="G5128" s="20">
        <f t="shared" si="341"/>
        <v>41066</v>
      </c>
      <c r="H5128" s="21" t="str">
        <f>VLOOKUP(B5128,属性中转表!A:F,6,FALSE)</f>
        <v>"hp":73800,"atk":2050</v>
      </c>
      <c r="I5128" s="20" t="str">
        <f>IF(VLOOKUP(B5128,属性中转表!A:G,7,FALSE)=0,"",VLOOKUP(VLOOKUP(B5128,属性中转表!A:G,7,FALSE),属性中转表!$K$2:$P$21,6,0))&amp;IF(VLOOKUP(B5128,属性中转表!A:G,7,FALSE)&gt;=50,VLOOKUP(A5128,英雄数据表!A:K,9,0),IF(VLOOKUP(B5128,属性中转表!A:G,7,FALSE)&gt;=25,VLOOKUP(A5128,英雄数据表!A:K,5,0),""))</f>
        <v>"atk":300,"hp":5000,"undpspro":50,"atkpro":60</v>
      </c>
      <c r="J5128" s="20" t="str">
        <f>IF(I5128="","",属性中转表!$I$1&amp;(IF(VLOOKUP(B5128,属性中转表!A:G,7,FALSE)=0,0,VLOOKUP(VLOOKUP(B5128,属性中转表!A:G,7,FALSE),属性中转表!$K$2:$P$21,4,0)))+IFERROR(VLOOKUP(A5128,英雄数据表!A:K,IF(武魂!B5128&gt;=50,10,IF(武魂!B5128&gt;=25,6)),0),0))</f>
        <v>,"dpspro":50</v>
      </c>
      <c r="K5128" s="32" t="str">
        <f t="shared" si="342"/>
        <v>"atk":300,"hp":5000,"undpspro":50,"atkpro":60,"dpspro":50</v>
      </c>
      <c r="L5128" s="20" t="str">
        <f>IF(B5128&gt;=50,VLOOKUP(A5128,英雄数据表!A:L,11,FALSE),IF(B5128&gt;=25,VLOOKUP(A5128,英雄数据表!A:L,7,0),""))</f>
        <v>"4106601004"</v>
      </c>
      <c r="M5128" s="20" t="str">
        <f>IFERROR(VLOOKUP(B5128,属性中转表!$K$2:$O$21,5,FALSE),"")</f>
        <v/>
      </c>
      <c r="N5128" s="20" t="str">
        <f>IF(B5128=25,VLOOKUP(A5128,英雄数据表!A:L,8,FALSE),IF(B5128=50,VLOOKUP(A5128,英雄数据表!A:L,12,0),""))</f>
        <v/>
      </c>
    </row>
    <row r="5129" spans="1:14" x14ac:dyDescent="0.3">
      <c r="A5129" s="20">
        <v>41066</v>
      </c>
      <c r="B5129" s="21">
        <f t="shared" si="339"/>
        <v>28</v>
      </c>
      <c r="C5129" s="21">
        <v>5</v>
      </c>
      <c r="D5129" s="21">
        <f>VLOOKUP(A5129,英雄数据表!A:D,4,0)</f>
        <v>4</v>
      </c>
      <c r="E5129" s="20" t="str">
        <f>VLOOKUP(A5129,英雄数据表!A:C,3,0)</f>
        <v>守护图腾</v>
      </c>
      <c r="F5129" s="20">
        <f t="shared" si="340"/>
        <v>41066</v>
      </c>
      <c r="G5129" s="20">
        <f t="shared" si="341"/>
        <v>41066</v>
      </c>
      <c r="H5129" s="21" t="str">
        <f>VLOOKUP(B5129,属性中转表!A:F,6,FALSE)</f>
        <v>"hp":77400,"atk":2150</v>
      </c>
      <c r="I5129" s="20" t="str">
        <f>IF(VLOOKUP(B5129,属性中转表!A:G,7,FALSE)=0,"",VLOOKUP(VLOOKUP(B5129,属性中转表!A:G,7,FALSE),属性中转表!$K$2:$P$21,6,0))&amp;IF(VLOOKUP(B5129,属性中转表!A:G,7,FALSE)&gt;=50,VLOOKUP(A5129,英雄数据表!A:K,9,0),IF(VLOOKUP(B5129,属性中转表!A:G,7,FALSE)&gt;=25,VLOOKUP(A5129,英雄数据表!A:K,5,0),""))</f>
        <v>"atk":300,"hp":5000,"undpspro":50,"atkpro":60</v>
      </c>
      <c r="J5129" s="20" t="str">
        <f>IF(I5129="","",属性中转表!$I$1&amp;(IF(VLOOKUP(B5129,属性中转表!A:G,7,FALSE)=0,0,VLOOKUP(VLOOKUP(B5129,属性中转表!A:G,7,FALSE),属性中转表!$K$2:$P$21,4,0)))+IFERROR(VLOOKUP(A5129,英雄数据表!A:K,IF(武魂!B5129&gt;=50,10,IF(武魂!B5129&gt;=25,6)),0),0))</f>
        <v>,"dpspro":50</v>
      </c>
      <c r="K5129" s="32" t="str">
        <f t="shared" si="342"/>
        <v>"atk":300,"hp":5000,"undpspro":50,"atkpro":60,"dpspro":50</v>
      </c>
      <c r="L5129" s="20" t="str">
        <f>IF(B5129&gt;=50,VLOOKUP(A5129,英雄数据表!A:L,11,FALSE),IF(B5129&gt;=25,VLOOKUP(A5129,英雄数据表!A:L,7,0),""))</f>
        <v>"4106601004"</v>
      </c>
      <c r="M5129" s="20" t="str">
        <f>IFERROR(VLOOKUP(B5129,属性中转表!$K$2:$O$21,5,FALSE),"")</f>
        <v/>
      </c>
      <c r="N5129" s="20" t="str">
        <f>IF(B5129=25,VLOOKUP(A5129,英雄数据表!A:L,8,FALSE),IF(B5129=50,VLOOKUP(A5129,英雄数据表!A:L,12,0),""))</f>
        <v/>
      </c>
    </row>
    <row r="5130" spans="1:14" x14ac:dyDescent="0.3">
      <c r="A5130" s="20">
        <v>41066</v>
      </c>
      <c r="B5130" s="21">
        <f t="shared" si="339"/>
        <v>29</v>
      </c>
      <c r="C5130" s="21">
        <v>5</v>
      </c>
      <c r="D5130" s="21">
        <f>VLOOKUP(A5130,英雄数据表!A:D,4,0)</f>
        <v>4</v>
      </c>
      <c r="E5130" s="20" t="str">
        <f>VLOOKUP(A5130,英雄数据表!A:C,3,0)</f>
        <v>守护图腾</v>
      </c>
      <c r="F5130" s="20">
        <f t="shared" si="340"/>
        <v>41066</v>
      </c>
      <c r="G5130" s="20">
        <f t="shared" si="341"/>
        <v>41066</v>
      </c>
      <c r="H5130" s="21" t="str">
        <f>VLOOKUP(B5130,属性中转表!A:F,6,FALSE)</f>
        <v>"hp":81000,"atk":2250</v>
      </c>
      <c r="I5130" s="20" t="str">
        <f>IF(VLOOKUP(B5130,属性中转表!A:G,7,FALSE)=0,"",VLOOKUP(VLOOKUP(B5130,属性中转表!A:G,7,FALSE),属性中转表!$K$2:$P$21,6,0))&amp;IF(VLOOKUP(B5130,属性中转表!A:G,7,FALSE)&gt;=50,VLOOKUP(A5130,英雄数据表!A:K,9,0),IF(VLOOKUP(B5130,属性中转表!A:G,7,FALSE)&gt;=25,VLOOKUP(A5130,英雄数据表!A:K,5,0),""))</f>
        <v>"atk":300,"hp":5000,"undpspro":50,"atkpro":60</v>
      </c>
      <c r="J5130" s="20" t="str">
        <f>IF(I5130="","",属性中转表!$I$1&amp;(IF(VLOOKUP(B5130,属性中转表!A:G,7,FALSE)=0,0,VLOOKUP(VLOOKUP(B5130,属性中转表!A:G,7,FALSE),属性中转表!$K$2:$P$21,4,0)))+IFERROR(VLOOKUP(A5130,英雄数据表!A:K,IF(武魂!B5130&gt;=50,10,IF(武魂!B5130&gt;=25,6)),0),0))</f>
        <v>,"dpspro":50</v>
      </c>
      <c r="K5130" s="32" t="str">
        <f t="shared" si="342"/>
        <v>"atk":300,"hp":5000,"undpspro":50,"atkpro":60,"dpspro":50</v>
      </c>
      <c r="L5130" s="20" t="str">
        <f>IF(B5130&gt;=50,VLOOKUP(A5130,英雄数据表!A:L,11,FALSE),IF(B5130&gt;=25,VLOOKUP(A5130,英雄数据表!A:L,7,0),""))</f>
        <v>"4106601004"</v>
      </c>
      <c r="M5130" s="20" t="str">
        <f>IFERROR(VLOOKUP(B5130,属性中转表!$K$2:$O$21,5,FALSE),"")</f>
        <v/>
      </c>
      <c r="N5130" s="20" t="str">
        <f>IF(B5130=25,VLOOKUP(A5130,英雄数据表!A:L,8,FALSE),IF(B5130=50,VLOOKUP(A5130,英雄数据表!A:L,12,0),""))</f>
        <v/>
      </c>
    </row>
    <row r="5131" spans="1:14" x14ac:dyDescent="0.3">
      <c r="A5131" s="20">
        <v>41066</v>
      </c>
      <c r="B5131" s="21">
        <f t="shared" si="339"/>
        <v>30</v>
      </c>
      <c r="C5131" s="21">
        <v>5</v>
      </c>
      <c r="D5131" s="21">
        <f>VLOOKUP(A5131,英雄数据表!A:D,4,0)</f>
        <v>4</v>
      </c>
      <c r="E5131" s="20" t="str">
        <f>VLOOKUP(A5131,英雄数据表!A:C,3,0)</f>
        <v>守护图腾</v>
      </c>
      <c r="F5131" s="20">
        <f t="shared" si="340"/>
        <v>41066</v>
      </c>
      <c r="G5131" s="20">
        <f t="shared" si="341"/>
        <v>41066</v>
      </c>
      <c r="H5131" s="21" t="str">
        <f>VLOOKUP(B5131,属性中转表!A:F,6,FALSE)</f>
        <v>"hp":84600,"atk":2350</v>
      </c>
      <c r="I5131" s="20" t="str">
        <f>IF(VLOOKUP(B5131,属性中转表!A:G,7,FALSE)=0,"",VLOOKUP(VLOOKUP(B5131,属性中转表!A:G,7,FALSE),属性中转表!$K$2:$P$21,6,0))&amp;IF(VLOOKUP(B5131,属性中转表!A:G,7,FALSE)&gt;=50,VLOOKUP(A5131,英雄数据表!A:K,9,0),IF(VLOOKUP(B5131,属性中转表!A:G,7,FALSE)&gt;=25,VLOOKUP(A5131,英雄数据表!A:K,5,0),""))</f>
        <v>"atk":300,"hp":5000,"undpspro":100,"atkpro":60</v>
      </c>
      <c r="J5131" s="20" t="str">
        <f>IF(I5131="","",属性中转表!$I$1&amp;(IF(VLOOKUP(B5131,属性中转表!A:G,7,FALSE)=0,0,VLOOKUP(VLOOKUP(B5131,属性中转表!A:G,7,FALSE),属性中转表!$K$2:$P$21,4,0)))+IFERROR(VLOOKUP(A5131,英雄数据表!A:K,IF(武魂!B5131&gt;=50,10,IF(武魂!B5131&gt;=25,6)),0),0))</f>
        <v>,"dpspro":50</v>
      </c>
      <c r="K5131" s="32" t="str">
        <f t="shared" si="342"/>
        <v>"atk":300,"hp":5000,"undpspro":100,"atkpro":60,"dpspro":50</v>
      </c>
      <c r="L5131" s="20" t="str">
        <f>IF(B5131&gt;=50,VLOOKUP(A5131,英雄数据表!A:L,11,FALSE),IF(B5131&gt;=25,VLOOKUP(A5131,英雄数据表!A:L,7,0),""))</f>
        <v>"4106601004"</v>
      </c>
      <c r="M5131" s="20" t="str">
        <f>IFERROR(VLOOKUP(B5131,属性中转表!$K$2:$O$21,5,FALSE),"")</f>
        <v>"undpspro":50</v>
      </c>
      <c r="N5131" s="20" t="str">
        <f>IF(B5131=25,VLOOKUP(A5131,英雄数据表!A:L,8,FALSE),IF(B5131=50,VLOOKUP(A5131,英雄数据表!A:L,12,0),""))</f>
        <v/>
      </c>
    </row>
    <row r="5132" spans="1:14" x14ac:dyDescent="0.3">
      <c r="A5132" s="20">
        <v>41066</v>
      </c>
      <c r="B5132" s="21">
        <f t="shared" si="339"/>
        <v>31</v>
      </c>
      <c r="C5132" s="21">
        <v>5</v>
      </c>
      <c r="D5132" s="21">
        <f>VLOOKUP(A5132,英雄数据表!A:D,4,0)</f>
        <v>4</v>
      </c>
      <c r="E5132" s="20" t="str">
        <f>VLOOKUP(A5132,英雄数据表!A:C,3,0)</f>
        <v>守护图腾</v>
      </c>
      <c r="F5132" s="20">
        <f t="shared" si="340"/>
        <v>41066</v>
      </c>
      <c r="G5132" s="20">
        <f t="shared" si="341"/>
        <v>41066</v>
      </c>
      <c r="H5132" s="21" t="str">
        <f>VLOOKUP(B5132,属性中转表!A:F,6,FALSE)</f>
        <v>"hp":89100,"atk":2475</v>
      </c>
      <c r="I5132" s="20" t="str">
        <f>IF(VLOOKUP(B5132,属性中转表!A:G,7,FALSE)=0,"",VLOOKUP(VLOOKUP(B5132,属性中转表!A:G,7,FALSE),属性中转表!$K$2:$P$21,6,0))&amp;IF(VLOOKUP(B5132,属性中转表!A:G,7,FALSE)&gt;=50,VLOOKUP(A5132,英雄数据表!A:K,9,0),IF(VLOOKUP(B5132,属性中转表!A:G,7,FALSE)&gt;=25,VLOOKUP(A5132,英雄数据表!A:K,5,0),""))</f>
        <v>"atk":300,"hp":5000,"undpspro":100,"atkpro":60</v>
      </c>
      <c r="J5132" s="20" t="str">
        <f>IF(I5132="","",属性中转表!$I$1&amp;(IF(VLOOKUP(B5132,属性中转表!A:G,7,FALSE)=0,0,VLOOKUP(VLOOKUP(B5132,属性中转表!A:G,7,FALSE),属性中转表!$K$2:$P$21,4,0)))+IFERROR(VLOOKUP(A5132,英雄数据表!A:K,IF(武魂!B5132&gt;=50,10,IF(武魂!B5132&gt;=25,6)),0),0))</f>
        <v>,"dpspro":50</v>
      </c>
      <c r="K5132" s="32" t="str">
        <f t="shared" si="342"/>
        <v>"atk":300,"hp":5000,"undpspro":100,"atkpro":60,"dpspro":50</v>
      </c>
      <c r="L5132" s="20" t="str">
        <f>IF(B5132&gt;=50,VLOOKUP(A5132,英雄数据表!A:L,11,FALSE),IF(B5132&gt;=25,VLOOKUP(A5132,英雄数据表!A:L,7,0),""))</f>
        <v>"4106601004"</v>
      </c>
      <c r="M5132" s="20" t="str">
        <f>IFERROR(VLOOKUP(B5132,属性中转表!$K$2:$O$21,5,FALSE),"")</f>
        <v/>
      </c>
      <c r="N5132" s="20" t="str">
        <f>IF(B5132=25,VLOOKUP(A5132,英雄数据表!A:L,8,FALSE),IF(B5132=50,VLOOKUP(A5132,英雄数据表!A:L,12,0),""))</f>
        <v/>
      </c>
    </row>
    <row r="5133" spans="1:14" x14ac:dyDescent="0.3">
      <c r="A5133" s="20">
        <v>41066</v>
      </c>
      <c r="B5133" s="21">
        <f t="shared" si="339"/>
        <v>32</v>
      </c>
      <c r="C5133" s="21">
        <v>5</v>
      </c>
      <c r="D5133" s="21">
        <f>VLOOKUP(A5133,英雄数据表!A:D,4,0)</f>
        <v>4</v>
      </c>
      <c r="E5133" s="20" t="str">
        <f>VLOOKUP(A5133,英雄数据表!A:C,3,0)</f>
        <v>守护图腾</v>
      </c>
      <c r="F5133" s="20">
        <f t="shared" si="340"/>
        <v>41066</v>
      </c>
      <c r="G5133" s="20">
        <f t="shared" si="341"/>
        <v>41066</v>
      </c>
      <c r="H5133" s="21" t="str">
        <f>VLOOKUP(B5133,属性中转表!A:F,6,FALSE)</f>
        <v>"hp":93600,"atk":2600</v>
      </c>
      <c r="I5133" s="20" t="str">
        <f>IF(VLOOKUP(B5133,属性中转表!A:G,7,FALSE)=0,"",VLOOKUP(VLOOKUP(B5133,属性中转表!A:G,7,FALSE),属性中转表!$K$2:$P$21,6,0))&amp;IF(VLOOKUP(B5133,属性中转表!A:G,7,FALSE)&gt;=50,VLOOKUP(A5133,英雄数据表!A:K,9,0),IF(VLOOKUP(B5133,属性中转表!A:G,7,FALSE)&gt;=25,VLOOKUP(A5133,英雄数据表!A:K,5,0),""))</f>
        <v>"atk":300,"hp":5000,"undpspro":100,"atkpro":60</v>
      </c>
      <c r="J5133" s="20" t="str">
        <f>IF(I5133="","",属性中转表!$I$1&amp;(IF(VLOOKUP(B5133,属性中转表!A:G,7,FALSE)=0,0,VLOOKUP(VLOOKUP(B5133,属性中转表!A:G,7,FALSE),属性中转表!$K$2:$P$21,4,0)))+IFERROR(VLOOKUP(A5133,英雄数据表!A:K,IF(武魂!B5133&gt;=50,10,IF(武魂!B5133&gt;=25,6)),0),0))</f>
        <v>,"dpspro":50</v>
      </c>
      <c r="K5133" s="32" t="str">
        <f t="shared" si="342"/>
        <v>"atk":300,"hp":5000,"undpspro":100,"atkpro":60,"dpspro":50</v>
      </c>
      <c r="L5133" s="20" t="str">
        <f>IF(B5133&gt;=50,VLOOKUP(A5133,英雄数据表!A:L,11,FALSE),IF(B5133&gt;=25,VLOOKUP(A5133,英雄数据表!A:L,7,0),""))</f>
        <v>"4106601004"</v>
      </c>
      <c r="M5133" s="20" t="str">
        <f>IFERROR(VLOOKUP(B5133,属性中转表!$K$2:$O$21,5,FALSE),"")</f>
        <v/>
      </c>
      <c r="N5133" s="20" t="str">
        <f>IF(B5133=25,VLOOKUP(A5133,英雄数据表!A:L,8,FALSE),IF(B5133=50,VLOOKUP(A5133,英雄数据表!A:L,12,0),""))</f>
        <v/>
      </c>
    </row>
    <row r="5134" spans="1:14" x14ac:dyDescent="0.3">
      <c r="A5134" s="20">
        <v>41066</v>
      </c>
      <c r="B5134" s="21">
        <f t="shared" si="339"/>
        <v>33</v>
      </c>
      <c r="C5134" s="21">
        <v>5</v>
      </c>
      <c r="D5134" s="21">
        <f>VLOOKUP(A5134,英雄数据表!A:D,4,0)</f>
        <v>4</v>
      </c>
      <c r="E5134" s="20" t="str">
        <f>VLOOKUP(A5134,英雄数据表!A:C,3,0)</f>
        <v>守护图腾</v>
      </c>
      <c r="F5134" s="20">
        <f t="shared" si="340"/>
        <v>41066</v>
      </c>
      <c r="G5134" s="20">
        <f t="shared" si="341"/>
        <v>41066</v>
      </c>
      <c r="H5134" s="21" t="str">
        <f>VLOOKUP(B5134,属性中转表!A:F,6,FALSE)</f>
        <v>"hp":98100,"atk":2725</v>
      </c>
      <c r="I5134" s="20" t="str">
        <f>IF(VLOOKUP(B5134,属性中转表!A:G,7,FALSE)=0,"",VLOOKUP(VLOOKUP(B5134,属性中转表!A:G,7,FALSE),属性中转表!$K$2:$P$21,6,0))&amp;IF(VLOOKUP(B5134,属性中转表!A:G,7,FALSE)&gt;=50,VLOOKUP(A5134,英雄数据表!A:K,9,0),IF(VLOOKUP(B5134,属性中转表!A:G,7,FALSE)&gt;=25,VLOOKUP(A5134,英雄数据表!A:K,5,0),""))</f>
        <v>"atk":300,"hp":5000,"undpspro":100,"atkpro":60</v>
      </c>
      <c r="J5134" s="20" t="str">
        <f>IF(I5134="","",属性中转表!$I$1&amp;(IF(VLOOKUP(B5134,属性中转表!A:G,7,FALSE)=0,0,VLOOKUP(VLOOKUP(B5134,属性中转表!A:G,7,FALSE),属性中转表!$K$2:$P$21,4,0)))+IFERROR(VLOOKUP(A5134,英雄数据表!A:K,IF(武魂!B5134&gt;=50,10,IF(武魂!B5134&gt;=25,6)),0),0))</f>
        <v>,"dpspro":50</v>
      </c>
      <c r="K5134" s="32" t="str">
        <f t="shared" si="342"/>
        <v>"atk":300,"hp":5000,"undpspro":100,"atkpro":60,"dpspro":50</v>
      </c>
      <c r="L5134" s="20" t="str">
        <f>IF(B5134&gt;=50,VLOOKUP(A5134,英雄数据表!A:L,11,FALSE),IF(B5134&gt;=25,VLOOKUP(A5134,英雄数据表!A:L,7,0),""))</f>
        <v>"4106601004"</v>
      </c>
      <c r="M5134" s="20" t="str">
        <f>IFERROR(VLOOKUP(B5134,属性中转表!$K$2:$O$21,5,FALSE),"")</f>
        <v/>
      </c>
      <c r="N5134" s="20" t="str">
        <f>IF(B5134=25,VLOOKUP(A5134,英雄数据表!A:L,8,FALSE),IF(B5134=50,VLOOKUP(A5134,英雄数据表!A:L,12,0),""))</f>
        <v/>
      </c>
    </row>
    <row r="5135" spans="1:14" x14ac:dyDescent="0.3">
      <c r="A5135" s="20">
        <v>41066</v>
      </c>
      <c r="B5135" s="21">
        <f t="shared" si="339"/>
        <v>34</v>
      </c>
      <c r="C5135" s="21">
        <v>5</v>
      </c>
      <c r="D5135" s="21">
        <f>VLOOKUP(A5135,英雄数据表!A:D,4,0)</f>
        <v>4</v>
      </c>
      <c r="E5135" s="20" t="str">
        <f>VLOOKUP(A5135,英雄数据表!A:C,3,0)</f>
        <v>守护图腾</v>
      </c>
      <c r="F5135" s="20">
        <f t="shared" si="340"/>
        <v>41066</v>
      </c>
      <c r="G5135" s="20">
        <f t="shared" si="341"/>
        <v>41066</v>
      </c>
      <c r="H5135" s="21" t="str">
        <f>VLOOKUP(B5135,属性中转表!A:F,6,FALSE)</f>
        <v>"hp":102600,"atk":2850</v>
      </c>
      <c r="I5135" s="20" t="str">
        <f>IF(VLOOKUP(B5135,属性中转表!A:G,7,FALSE)=0,"",VLOOKUP(VLOOKUP(B5135,属性中转表!A:G,7,FALSE),属性中转表!$K$2:$P$21,6,0))&amp;IF(VLOOKUP(B5135,属性中转表!A:G,7,FALSE)&gt;=50,VLOOKUP(A5135,英雄数据表!A:K,9,0),IF(VLOOKUP(B5135,属性中转表!A:G,7,FALSE)&gt;=25,VLOOKUP(A5135,英雄数据表!A:K,5,0),""))</f>
        <v>"atk":300,"hp":5000,"undpspro":100,"atkpro":60</v>
      </c>
      <c r="J5135" s="20" t="str">
        <f>IF(I5135="","",属性中转表!$I$1&amp;(IF(VLOOKUP(B5135,属性中转表!A:G,7,FALSE)=0,0,VLOOKUP(VLOOKUP(B5135,属性中转表!A:G,7,FALSE),属性中转表!$K$2:$P$21,4,0)))+IFERROR(VLOOKUP(A5135,英雄数据表!A:K,IF(武魂!B5135&gt;=50,10,IF(武魂!B5135&gt;=25,6)),0),0))</f>
        <v>,"dpspro":50</v>
      </c>
      <c r="K5135" s="32" t="str">
        <f t="shared" si="342"/>
        <v>"atk":300,"hp":5000,"undpspro":100,"atkpro":60,"dpspro":50</v>
      </c>
      <c r="L5135" s="20" t="str">
        <f>IF(B5135&gt;=50,VLOOKUP(A5135,英雄数据表!A:L,11,FALSE),IF(B5135&gt;=25,VLOOKUP(A5135,英雄数据表!A:L,7,0),""))</f>
        <v>"4106601004"</v>
      </c>
      <c r="M5135" s="20" t="str">
        <f>IFERROR(VLOOKUP(B5135,属性中转表!$K$2:$O$21,5,FALSE),"")</f>
        <v/>
      </c>
      <c r="N5135" s="20" t="str">
        <f>IF(B5135=25,VLOOKUP(A5135,英雄数据表!A:L,8,FALSE),IF(B5135=50,VLOOKUP(A5135,英雄数据表!A:L,12,0),""))</f>
        <v/>
      </c>
    </row>
    <row r="5136" spans="1:14" x14ac:dyDescent="0.3">
      <c r="A5136" s="20">
        <v>41066</v>
      </c>
      <c r="B5136" s="21">
        <f t="shared" si="339"/>
        <v>35</v>
      </c>
      <c r="C5136" s="21">
        <v>5</v>
      </c>
      <c r="D5136" s="21">
        <f>VLOOKUP(A5136,英雄数据表!A:D,4,0)</f>
        <v>4</v>
      </c>
      <c r="E5136" s="20" t="str">
        <f>VLOOKUP(A5136,英雄数据表!A:C,3,0)</f>
        <v>守护图腾</v>
      </c>
      <c r="F5136" s="20">
        <f t="shared" si="340"/>
        <v>41066</v>
      </c>
      <c r="G5136" s="20">
        <f t="shared" si="341"/>
        <v>41066</v>
      </c>
      <c r="H5136" s="21" t="str">
        <f>VLOOKUP(B5136,属性中转表!A:F,6,FALSE)</f>
        <v>"hp":107100,"atk":2975</v>
      </c>
      <c r="I5136" s="20" t="str">
        <f>IF(VLOOKUP(B5136,属性中转表!A:G,7,FALSE)=0,"",VLOOKUP(VLOOKUP(B5136,属性中转表!A:G,7,FALSE),属性中转表!$K$2:$P$21,6,0))&amp;IF(VLOOKUP(B5136,属性中转表!A:G,7,FALSE)&gt;=50,VLOOKUP(A5136,英雄数据表!A:K,9,0),IF(VLOOKUP(B5136,属性中转表!A:G,7,FALSE)&gt;=25,VLOOKUP(A5136,英雄数据表!A:K,5,0),""))</f>
        <v>"atk":300,"hp":5000,"undpspro":100,"atkpro":60</v>
      </c>
      <c r="J5136" s="20" t="str">
        <f>IF(I5136="","",属性中转表!$I$1&amp;(IF(VLOOKUP(B5136,属性中转表!A:G,7,FALSE)=0,0,VLOOKUP(VLOOKUP(B5136,属性中转表!A:G,7,FALSE),属性中转表!$K$2:$P$21,4,0)))+IFERROR(VLOOKUP(A5136,英雄数据表!A:K,IF(武魂!B5136&gt;=50,10,IF(武魂!B5136&gt;=25,6)),0),0))</f>
        <v>,"dpspro":100</v>
      </c>
      <c r="K5136" s="32" t="str">
        <f t="shared" si="342"/>
        <v>"atk":300,"hp":5000,"undpspro":100,"atkpro":60,"dpspro":100</v>
      </c>
      <c r="L5136" s="20" t="str">
        <f>IF(B5136&gt;=50,VLOOKUP(A5136,英雄数据表!A:L,11,FALSE),IF(B5136&gt;=25,VLOOKUP(A5136,英雄数据表!A:L,7,0),""))</f>
        <v>"4106601004"</v>
      </c>
      <c r="M5136" s="20" t="str">
        <f>IFERROR(VLOOKUP(B5136,属性中转表!$K$2:$O$21,5,FALSE),"")</f>
        <v>"dpspro":50</v>
      </c>
      <c r="N5136" s="20" t="str">
        <f>IF(B5136=25,VLOOKUP(A5136,英雄数据表!A:L,8,FALSE),IF(B5136=50,VLOOKUP(A5136,英雄数据表!A:L,12,0),""))</f>
        <v/>
      </c>
    </row>
    <row r="5137" spans="1:14" x14ac:dyDescent="0.3">
      <c r="A5137" s="20">
        <v>41066</v>
      </c>
      <c r="B5137" s="21">
        <f t="shared" si="339"/>
        <v>36</v>
      </c>
      <c r="C5137" s="21">
        <v>5</v>
      </c>
      <c r="D5137" s="21">
        <f>VLOOKUP(A5137,英雄数据表!A:D,4,0)</f>
        <v>4</v>
      </c>
      <c r="E5137" s="20" t="str">
        <f>VLOOKUP(A5137,英雄数据表!A:C,3,0)</f>
        <v>守护图腾</v>
      </c>
      <c r="F5137" s="20">
        <f t="shared" si="340"/>
        <v>41066</v>
      </c>
      <c r="G5137" s="20">
        <f t="shared" si="341"/>
        <v>41066</v>
      </c>
      <c r="H5137" s="21" t="str">
        <f>VLOOKUP(B5137,属性中转表!A:F,6,FALSE)</f>
        <v>"hp":111600,"atk":3100</v>
      </c>
      <c r="I5137" s="20" t="str">
        <f>IF(VLOOKUP(B5137,属性中转表!A:G,7,FALSE)=0,"",VLOOKUP(VLOOKUP(B5137,属性中转表!A:G,7,FALSE),属性中转表!$K$2:$P$21,6,0))&amp;IF(VLOOKUP(B5137,属性中转表!A:G,7,FALSE)&gt;=50,VLOOKUP(A5137,英雄数据表!A:K,9,0),IF(VLOOKUP(B5137,属性中转表!A:G,7,FALSE)&gt;=25,VLOOKUP(A5137,英雄数据表!A:K,5,0),""))</f>
        <v>"atk":300,"hp":5000,"undpspro":100,"atkpro":60</v>
      </c>
      <c r="J5137" s="20" t="str">
        <f>IF(I5137="","",属性中转表!$I$1&amp;(IF(VLOOKUP(B5137,属性中转表!A:G,7,FALSE)=0,0,VLOOKUP(VLOOKUP(B5137,属性中转表!A:G,7,FALSE),属性中转表!$K$2:$P$21,4,0)))+IFERROR(VLOOKUP(A5137,英雄数据表!A:K,IF(武魂!B5137&gt;=50,10,IF(武魂!B5137&gt;=25,6)),0),0))</f>
        <v>,"dpspro":100</v>
      </c>
      <c r="K5137" s="32" t="str">
        <f t="shared" si="342"/>
        <v>"atk":300,"hp":5000,"undpspro":100,"atkpro":60,"dpspro":100</v>
      </c>
      <c r="L5137" s="20" t="str">
        <f>IF(B5137&gt;=50,VLOOKUP(A5137,英雄数据表!A:L,11,FALSE),IF(B5137&gt;=25,VLOOKUP(A5137,英雄数据表!A:L,7,0),""))</f>
        <v>"4106601004"</v>
      </c>
      <c r="M5137" s="20" t="str">
        <f>IFERROR(VLOOKUP(B5137,属性中转表!$K$2:$O$21,5,FALSE),"")</f>
        <v/>
      </c>
      <c r="N5137" s="20" t="str">
        <f>IF(B5137=25,VLOOKUP(A5137,英雄数据表!A:L,8,FALSE),IF(B5137=50,VLOOKUP(A5137,英雄数据表!A:L,12,0),""))</f>
        <v/>
      </c>
    </row>
    <row r="5138" spans="1:14" x14ac:dyDescent="0.3">
      <c r="A5138" s="20">
        <v>41066</v>
      </c>
      <c r="B5138" s="21">
        <f t="shared" si="339"/>
        <v>37</v>
      </c>
      <c r="C5138" s="21">
        <v>5</v>
      </c>
      <c r="D5138" s="21">
        <f>VLOOKUP(A5138,英雄数据表!A:D,4,0)</f>
        <v>4</v>
      </c>
      <c r="E5138" s="20" t="str">
        <f>VLOOKUP(A5138,英雄数据表!A:C,3,0)</f>
        <v>守护图腾</v>
      </c>
      <c r="F5138" s="20">
        <f t="shared" si="340"/>
        <v>41066</v>
      </c>
      <c r="G5138" s="20">
        <f t="shared" si="341"/>
        <v>41066</v>
      </c>
      <c r="H5138" s="21" t="str">
        <f>VLOOKUP(B5138,属性中转表!A:F,6,FALSE)</f>
        <v>"hp":116100,"atk":3225</v>
      </c>
      <c r="I5138" s="20" t="str">
        <f>IF(VLOOKUP(B5138,属性中转表!A:G,7,FALSE)=0,"",VLOOKUP(VLOOKUP(B5138,属性中转表!A:G,7,FALSE),属性中转表!$K$2:$P$21,6,0))&amp;IF(VLOOKUP(B5138,属性中转表!A:G,7,FALSE)&gt;=50,VLOOKUP(A5138,英雄数据表!A:K,9,0),IF(VLOOKUP(B5138,属性中转表!A:G,7,FALSE)&gt;=25,VLOOKUP(A5138,英雄数据表!A:K,5,0),""))</f>
        <v>"atk":300,"hp":5000,"undpspro":100,"atkpro":60</v>
      </c>
      <c r="J5138" s="20" t="str">
        <f>IF(I5138="","",属性中转表!$I$1&amp;(IF(VLOOKUP(B5138,属性中转表!A:G,7,FALSE)=0,0,VLOOKUP(VLOOKUP(B5138,属性中转表!A:G,7,FALSE),属性中转表!$K$2:$P$21,4,0)))+IFERROR(VLOOKUP(A5138,英雄数据表!A:K,IF(武魂!B5138&gt;=50,10,IF(武魂!B5138&gt;=25,6)),0),0))</f>
        <v>,"dpspro":100</v>
      </c>
      <c r="K5138" s="32" t="str">
        <f t="shared" si="342"/>
        <v>"atk":300,"hp":5000,"undpspro":100,"atkpro":60,"dpspro":100</v>
      </c>
      <c r="L5138" s="20" t="str">
        <f>IF(B5138&gt;=50,VLOOKUP(A5138,英雄数据表!A:L,11,FALSE),IF(B5138&gt;=25,VLOOKUP(A5138,英雄数据表!A:L,7,0),""))</f>
        <v>"4106601004"</v>
      </c>
      <c r="M5138" s="20" t="str">
        <f>IFERROR(VLOOKUP(B5138,属性中转表!$K$2:$O$21,5,FALSE),"")</f>
        <v/>
      </c>
      <c r="N5138" s="20" t="str">
        <f>IF(B5138=25,VLOOKUP(A5138,英雄数据表!A:L,8,FALSE),IF(B5138=50,VLOOKUP(A5138,英雄数据表!A:L,12,0),""))</f>
        <v/>
      </c>
    </row>
    <row r="5139" spans="1:14" x14ac:dyDescent="0.3">
      <c r="A5139" s="20">
        <v>41066</v>
      </c>
      <c r="B5139" s="21">
        <f t="shared" si="339"/>
        <v>38</v>
      </c>
      <c r="C5139" s="21">
        <v>5</v>
      </c>
      <c r="D5139" s="21">
        <f>VLOOKUP(A5139,英雄数据表!A:D,4,0)</f>
        <v>4</v>
      </c>
      <c r="E5139" s="20" t="str">
        <f>VLOOKUP(A5139,英雄数据表!A:C,3,0)</f>
        <v>守护图腾</v>
      </c>
      <c r="F5139" s="20">
        <f t="shared" si="340"/>
        <v>41066</v>
      </c>
      <c r="G5139" s="20">
        <f t="shared" si="341"/>
        <v>41066</v>
      </c>
      <c r="H5139" s="21" t="str">
        <f>VLOOKUP(B5139,属性中转表!A:F,6,FALSE)</f>
        <v>"hp":120600,"atk":3350</v>
      </c>
      <c r="I5139" s="20" t="str">
        <f>IF(VLOOKUP(B5139,属性中转表!A:G,7,FALSE)=0,"",VLOOKUP(VLOOKUP(B5139,属性中转表!A:G,7,FALSE),属性中转表!$K$2:$P$21,6,0))&amp;IF(VLOOKUP(B5139,属性中转表!A:G,7,FALSE)&gt;=50,VLOOKUP(A5139,英雄数据表!A:K,9,0),IF(VLOOKUP(B5139,属性中转表!A:G,7,FALSE)&gt;=25,VLOOKUP(A5139,英雄数据表!A:K,5,0),""))</f>
        <v>"atk":300,"hp":5000,"undpspro":100,"atkpro":60</v>
      </c>
      <c r="J5139" s="20" t="str">
        <f>IF(I5139="","",属性中转表!$I$1&amp;(IF(VLOOKUP(B5139,属性中转表!A:G,7,FALSE)=0,0,VLOOKUP(VLOOKUP(B5139,属性中转表!A:G,7,FALSE),属性中转表!$K$2:$P$21,4,0)))+IFERROR(VLOOKUP(A5139,英雄数据表!A:K,IF(武魂!B5139&gt;=50,10,IF(武魂!B5139&gt;=25,6)),0),0))</f>
        <v>,"dpspro":100</v>
      </c>
      <c r="K5139" s="32" t="str">
        <f t="shared" si="342"/>
        <v>"atk":300,"hp":5000,"undpspro":100,"atkpro":60,"dpspro":100</v>
      </c>
      <c r="L5139" s="20" t="str">
        <f>IF(B5139&gt;=50,VLOOKUP(A5139,英雄数据表!A:L,11,FALSE),IF(B5139&gt;=25,VLOOKUP(A5139,英雄数据表!A:L,7,0),""))</f>
        <v>"4106601004"</v>
      </c>
      <c r="M5139" s="20" t="str">
        <f>IFERROR(VLOOKUP(B5139,属性中转表!$K$2:$O$21,5,FALSE),"")</f>
        <v/>
      </c>
      <c r="N5139" s="20" t="str">
        <f>IF(B5139=25,VLOOKUP(A5139,英雄数据表!A:L,8,FALSE),IF(B5139=50,VLOOKUP(A5139,英雄数据表!A:L,12,0),""))</f>
        <v/>
      </c>
    </row>
    <row r="5140" spans="1:14" x14ac:dyDescent="0.3">
      <c r="A5140" s="20">
        <v>41066</v>
      </c>
      <c r="B5140" s="21">
        <f t="shared" si="339"/>
        <v>39</v>
      </c>
      <c r="C5140" s="21">
        <v>5</v>
      </c>
      <c r="D5140" s="21">
        <f>VLOOKUP(A5140,英雄数据表!A:D,4,0)</f>
        <v>4</v>
      </c>
      <c r="E5140" s="20" t="str">
        <f>VLOOKUP(A5140,英雄数据表!A:C,3,0)</f>
        <v>守护图腾</v>
      </c>
      <c r="F5140" s="20">
        <f t="shared" si="340"/>
        <v>41066</v>
      </c>
      <c r="G5140" s="20">
        <f t="shared" si="341"/>
        <v>41066</v>
      </c>
      <c r="H5140" s="21" t="str">
        <f>VLOOKUP(B5140,属性中转表!A:F,6,FALSE)</f>
        <v>"hp":125100,"atk":3475</v>
      </c>
      <c r="I5140" s="20" t="str">
        <f>IF(VLOOKUP(B5140,属性中转表!A:G,7,FALSE)=0,"",VLOOKUP(VLOOKUP(B5140,属性中转表!A:G,7,FALSE),属性中转表!$K$2:$P$21,6,0))&amp;IF(VLOOKUP(B5140,属性中转表!A:G,7,FALSE)&gt;=50,VLOOKUP(A5140,英雄数据表!A:K,9,0),IF(VLOOKUP(B5140,属性中转表!A:G,7,FALSE)&gt;=25,VLOOKUP(A5140,英雄数据表!A:K,5,0),""))</f>
        <v>"atk":300,"hp":5000,"undpspro":100,"atkpro":60</v>
      </c>
      <c r="J5140" s="20" t="str">
        <f>IF(I5140="","",属性中转表!$I$1&amp;(IF(VLOOKUP(B5140,属性中转表!A:G,7,FALSE)=0,0,VLOOKUP(VLOOKUP(B5140,属性中转表!A:G,7,FALSE),属性中转表!$K$2:$P$21,4,0)))+IFERROR(VLOOKUP(A5140,英雄数据表!A:K,IF(武魂!B5140&gt;=50,10,IF(武魂!B5140&gt;=25,6)),0),0))</f>
        <v>,"dpspro":100</v>
      </c>
      <c r="K5140" s="32" t="str">
        <f t="shared" si="342"/>
        <v>"atk":300,"hp":5000,"undpspro":100,"atkpro":60,"dpspro":100</v>
      </c>
      <c r="L5140" s="20" t="str">
        <f>IF(B5140&gt;=50,VLOOKUP(A5140,英雄数据表!A:L,11,FALSE),IF(B5140&gt;=25,VLOOKUP(A5140,英雄数据表!A:L,7,0),""))</f>
        <v>"4106601004"</v>
      </c>
      <c r="M5140" s="20" t="str">
        <f>IFERROR(VLOOKUP(B5140,属性中转表!$K$2:$O$21,5,FALSE),"")</f>
        <v/>
      </c>
      <c r="N5140" s="20" t="str">
        <f>IF(B5140=25,VLOOKUP(A5140,英雄数据表!A:L,8,FALSE),IF(B5140=50,VLOOKUP(A5140,英雄数据表!A:L,12,0),""))</f>
        <v/>
      </c>
    </row>
    <row r="5141" spans="1:14" x14ac:dyDescent="0.3">
      <c r="A5141" s="20">
        <v>41066</v>
      </c>
      <c r="B5141" s="21">
        <f t="shared" si="339"/>
        <v>40</v>
      </c>
      <c r="C5141" s="21">
        <v>5</v>
      </c>
      <c r="D5141" s="21">
        <f>VLOOKUP(A5141,英雄数据表!A:D,4,0)</f>
        <v>4</v>
      </c>
      <c r="E5141" s="20" t="str">
        <f>VLOOKUP(A5141,英雄数据表!A:C,3,0)</f>
        <v>守护图腾</v>
      </c>
      <c r="F5141" s="20">
        <f t="shared" si="340"/>
        <v>41066</v>
      </c>
      <c r="G5141" s="20">
        <f t="shared" si="341"/>
        <v>41066</v>
      </c>
      <c r="H5141" s="21" t="str">
        <f>VLOOKUP(B5141,属性中转表!A:F,6,FALSE)</f>
        <v>"hp":129600,"atk":3600</v>
      </c>
      <c r="I5141" s="20" t="str">
        <f>IF(VLOOKUP(B5141,属性中转表!A:G,7,FALSE)=0,"",VLOOKUP(VLOOKUP(B5141,属性中转表!A:G,7,FALSE),属性中转表!$K$2:$P$21,6,0))&amp;IF(VLOOKUP(B5141,属性中转表!A:G,7,FALSE)&gt;=50,VLOOKUP(A5141,英雄数据表!A:K,9,0),IF(VLOOKUP(B5141,属性中转表!A:G,7,FALSE)&gt;=25,VLOOKUP(A5141,英雄数据表!A:K,5,0),""))</f>
        <v>"atk":300,"hp":5000,"undpspro":100,"pvpdpspro":50,"atkpro":60</v>
      </c>
      <c r="J5141" s="20" t="str">
        <f>IF(I5141="","",属性中转表!$I$1&amp;(IF(VLOOKUP(B5141,属性中转表!A:G,7,FALSE)=0,0,VLOOKUP(VLOOKUP(B5141,属性中转表!A:G,7,FALSE),属性中转表!$K$2:$P$21,4,0)))+IFERROR(VLOOKUP(A5141,英雄数据表!A:K,IF(武魂!B5141&gt;=50,10,IF(武魂!B5141&gt;=25,6)),0),0))</f>
        <v>,"dpspro":100</v>
      </c>
      <c r="K5141" s="32" t="str">
        <f t="shared" si="342"/>
        <v>"atk":300,"hp":5000,"undpspro":100,"pvpdpspro":50,"atkpro":60,"dpspro":100</v>
      </c>
      <c r="L5141" s="20" t="str">
        <f>IF(B5141&gt;=50,VLOOKUP(A5141,英雄数据表!A:L,11,FALSE),IF(B5141&gt;=25,VLOOKUP(A5141,英雄数据表!A:L,7,0),""))</f>
        <v>"4106601004"</v>
      </c>
      <c r="M5141" s="20" t="str">
        <f>IFERROR(VLOOKUP(B5141,属性中转表!$K$2:$O$21,5,FALSE),"")</f>
        <v>"pvpdpspro":50</v>
      </c>
      <c r="N5141" s="20" t="str">
        <f>IF(B5141=25,VLOOKUP(A5141,英雄数据表!A:L,8,FALSE),IF(B5141=50,VLOOKUP(A5141,英雄数据表!A:L,12,0),""))</f>
        <v/>
      </c>
    </row>
    <row r="5142" spans="1:14" x14ac:dyDescent="0.3">
      <c r="A5142" s="20">
        <v>41066</v>
      </c>
      <c r="B5142" s="21">
        <f t="shared" si="339"/>
        <v>41</v>
      </c>
      <c r="C5142" s="21">
        <v>5</v>
      </c>
      <c r="D5142" s="21">
        <f>VLOOKUP(A5142,英雄数据表!A:D,4,0)</f>
        <v>4</v>
      </c>
      <c r="E5142" s="20" t="str">
        <f>VLOOKUP(A5142,英雄数据表!A:C,3,0)</f>
        <v>守护图腾</v>
      </c>
      <c r="F5142" s="20">
        <f t="shared" si="340"/>
        <v>41066</v>
      </c>
      <c r="G5142" s="20">
        <f t="shared" si="341"/>
        <v>41066</v>
      </c>
      <c r="H5142" s="21" t="str">
        <f>VLOOKUP(B5142,属性中转表!A:F,6,FALSE)</f>
        <v>"hp":135000,"atk":3750</v>
      </c>
      <c r="I5142" s="20" t="str">
        <f>IF(VLOOKUP(B5142,属性中转表!A:G,7,FALSE)=0,"",VLOOKUP(VLOOKUP(B5142,属性中转表!A:G,7,FALSE),属性中转表!$K$2:$P$21,6,0))&amp;IF(VLOOKUP(B5142,属性中转表!A:G,7,FALSE)&gt;=50,VLOOKUP(A5142,英雄数据表!A:K,9,0),IF(VLOOKUP(B5142,属性中转表!A:G,7,FALSE)&gt;=25,VLOOKUP(A5142,英雄数据表!A:K,5,0),""))</f>
        <v>"atk":300,"hp":5000,"undpspro":100,"pvpdpspro":50,"atkpro":60</v>
      </c>
      <c r="J5142" s="20" t="str">
        <f>IF(I5142="","",属性中转表!$I$1&amp;(IF(VLOOKUP(B5142,属性中转表!A:G,7,FALSE)=0,0,VLOOKUP(VLOOKUP(B5142,属性中转表!A:G,7,FALSE),属性中转表!$K$2:$P$21,4,0)))+IFERROR(VLOOKUP(A5142,英雄数据表!A:K,IF(武魂!B5142&gt;=50,10,IF(武魂!B5142&gt;=25,6)),0),0))</f>
        <v>,"dpspro":100</v>
      </c>
      <c r="K5142" s="32" t="str">
        <f t="shared" si="342"/>
        <v>"atk":300,"hp":5000,"undpspro":100,"pvpdpspro":50,"atkpro":60,"dpspro":100</v>
      </c>
      <c r="L5142" s="20" t="str">
        <f>IF(B5142&gt;=50,VLOOKUP(A5142,英雄数据表!A:L,11,FALSE),IF(B5142&gt;=25,VLOOKUP(A5142,英雄数据表!A:L,7,0),""))</f>
        <v>"4106601004"</v>
      </c>
      <c r="M5142" s="20" t="str">
        <f>IFERROR(VLOOKUP(B5142,属性中转表!$K$2:$O$21,5,FALSE),"")</f>
        <v/>
      </c>
      <c r="N5142" s="20" t="str">
        <f>IF(B5142=25,VLOOKUP(A5142,英雄数据表!A:L,8,FALSE),IF(B5142=50,VLOOKUP(A5142,英雄数据表!A:L,12,0),""))</f>
        <v/>
      </c>
    </row>
    <row r="5143" spans="1:14" x14ac:dyDescent="0.3">
      <c r="A5143" s="20">
        <v>41066</v>
      </c>
      <c r="B5143" s="21">
        <f t="shared" si="339"/>
        <v>42</v>
      </c>
      <c r="C5143" s="21">
        <v>5</v>
      </c>
      <c r="D5143" s="21">
        <f>VLOOKUP(A5143,英雄数据表!A:D,4,0)</f>
        <v>4</v>
      </c>
      <c r="E5143" s="20" t="str">
        <f>VLOOKUP(A5143,英雄数据表!A:C,3,0)</f>
        <v>守护图腾</v>
      </c>
      <c r="F5143" s="20">
        <f t="shared" si="340"/>
        <v>41066</v>
      </c>
      <c r="G5143" s="20">
        <f t="shared" si="341"/>
        <v>41066</v>
      </c>
      <c r="H5143" s="21" t="str">
        <f>VLOOKUP(B5143,属性中转表!A:F,6,FALSE)</f>
        <v>"hp":140400,"atk":3900</v>
      </c>
      <c r="I5143" s="20" t="str">
        <f>IF(VLOOKUP(B5143,属性中转表!A:G,7,FALSE)=0,"",VLOOKUP(VLOOKUP(B5143,属性中转表!A:G,7,FALSE),属性中转表!$K$2:$P$21,6,0))&amp;IF(VLOOKUP(B5143,属性中转表!A:G,7,FALSE)&gt;=50,VLOOKUP(A5143,英雄数据表!A:K,9,0),IF(VLOOKUP(B5143,属性中转表!A:G,7,FALSE)&gt;=25,VLOOKUP(A5143,英雄数据表!A:K,5,0),""))</f>
        <v>"atk":300,"hp":5000,"undpspro":100,"pvpdpspro":50,"atkpro":60</v>
      </c>
      <c r="J5143" s="20" t="str">
        <f>IF(I5143="","",属性中转表!$I$1&amp;(IF(VLOOKUP(B5143,属性中转表!A:G,7,FALSE)=0,0,VLOOKUP(VLOOKUP(B5143,属性中转表!A:G,7,FALSE),属性中转表!$K$2:$P$21,4,0)))+IFERROR(VLOOKUP(A5143,英雄数据表!A:K,IF(武魂!B5143&gt;=50,10,IF(武魂!B5143&gt;=25,6)),0),0))</f>
        <v>,"dpspro":100</v>
      </c>
      <c r="K5143" s="32" t="str">
        <f t="shared" si="342"/>
        <v>"atk":300,"hp":5000,"undpspro":100,"pvpdpspro":50,"atkpro":60,"dpspro":100</v>
      </c>
      <c r="L5143" s="20" t="str">
        <f>IF(B5143&gt;=50,VLOOKUP(A5143,英雄数据表!A:L,11,FALSE),IF(B5143&gt;=25,VLOOKUP(A5143,英雄数据表!A:L,7,0),""))</f>
        <v>"4106601004"</v>
      </c>
      <c r="M5143" s="20" t="str">
        <f>IFERROR(VLOOKUP(B5143,属性中转表!$K$2:$O$21,5,FALSE),"")</f>
        <v/>
      </c>
      <c r="N5143" s="20" t="str">
        <f>IF(B5143=25,VLOOKUP(A5143,英雄数据表!A:L,8,FALSE),IF(B5143=50,VLOOKUP(A5143,英雄数据表!A:L,12,0),""))</f>
        <v/>
      </c>
    </row>
    <row r="5144" spans="1:14" x14ac:dyDescent="0.3">
      <c r="A5144" s="20">
        <v>41066</v>
      </c>
      <c r="B5144" s="21">
        <f t="shared" si="339"/>
        <v>43</v>
      </c>
      <c r="C5144" s="21">
        <v>5</v>
      </c>
      <c r="D5144" s="21">
        <f>VLOOKUP(A5144,英雄数据表!A:D,4,0)</f>
        <v>4</v>
      </c>
      <c r="E5144" s="20" t="str">
        <f>VLOOKUP(A5144,英雄数据表!A:C,3,0)</f>
        <v>守护图腾</v>
      </c>
      <c r="F5144" s="20">
        <f t="shared" si="340"/>
        <v>41066</v>
      </c>
      <c r="G5144" s="20">
        <f t="shared" si="341"/>
        <v>41066</v>
      </c>
      <c r="H5144" s="21" t="str">
        <f>VLOOKUP(B5144,属性中转表!A:F,6,FALSE)</f>
        <v>"hp":145800,"atk":4050</v>
      </c>
      <c r="I5144" s="20" t="str">
        <f>IF(VLOOKUP(B5144,属性中转表!A:G,7,FALSE)=0,"",VLOOKUP(VLOOKUP(B5144,属性中转表!A:G,7,FALSE),属性中转表!$K$2:$P$21,6,0))&amp;IF(VLOOKUP(B5144,属性中转表!A:G,7,FALSE)&gt;=50,VLOOKUP(A5144,英雄数据表!A:K,9,0),IF(VLOOKUP(B5144,属性中转表!A:G,7,FALSE)&gt;=25,VLOOKUP(A5144,英雄数据表!A:K,5,0),""))</f>
        <v>"atk":300,"hp":5000,"undpspro":100,"pvpdpspro":50,"atkpro":60</v>
      </c>
      <c r="J5144" s="20" t="str">
        <f>IF(I5144="","",属性中转表!$I$1&amp;(IF(VLOOKUP(B5144,属性中转表!A:G,7,FALSE)=0,0,VLOOKUP(VLOOKUP(B5144,属性中转表!A:G,7,FALSE),属性中转表!$K$2:$P$21,4,0)))+IFERROR(VLOOKUP(A5144,英雄数据表!A:K,IF(武魂!B5144&gt;=50,10,IF(武魂!B5144&gt;=25,6)),0),0))</f>
        <v>,"dpspro":100</v>
      </c>
      <c r="K5144" s="32" t="str">
        <f t="shared" si="342"/>
        <v>"atk":300,"hp":5000,"undpspro":100,"pvpdpspro":50,"atkpro":60,"dpspro":100</v>
      </c>
      <c r="L5144" s="20" t="str">
        <f>IF(B5144&gt;=50,VLOOKUP(A5144,英雄数据表!A:L,11,FALSE),IF(B5144&gt;=25,VLOOKUP(A5144,英雄数据表!A:L,7,0),""))</f>
        <v>"4106601004"</v>
      </c>
      <c r="M5144" s="20" t="str">
        <f>IFERROR(VLOOKUP(B5144,属性中转表!$K$2:$O$21,5,FALSE),"")</f>
        <v/>
      </c>
      <c r="N5144" s="20" t="str">
        <f>IF(B5144=25,VLOOKUP(A5144,英雄数据表!A:L,8,FALSE),IF(B5144=50,VLOOKUP(A5144,英雄数据表!A:L,12,0),""))</f>
        <v/>
      </c>
    </row>
    <row r="5145" spans="1:14" x14ac:dyDescent="0.3">
      <c r="A5145" s="20">
        <v>41066</v>
      </c>
      <c r="B5145" s="21">
        <f t="shared" si="339"/>
        <v>44</v>
      </c>
      <c r="C5145" s="21">
        <v>5</v>
      </c>
      <c r="D5145" s="21">
        <f>VLOOKUP(A5145,英雄数据表!A:D,4,0)</f>
        <v>4</v>
      </c>
      <c r="E5145" s="20" t="str">
        <f>VLOOKUP(A5145,英雄数据表!A:C,3,0)</f>
        <v>守护图腾</v>
      </c>
      <c r="F5145" s="20">
        <f t="shared" si="340"/>
        <v>41066</v>
      </c>
      <c r="G5145" s="20">
        <f t="shared" si="341"/>
        <v>41066</v>
      </c>
      <c r="H5145" s="21" t="str">
        <f>VLOOKUP(B5145,属性中转表!A:F,6,FALSE)</f>
        <v>"hp":151200,"atk":4200</v>
      </c>
      <c r="I5145" s="20" t="str">
        <f>IF(VLOOKUP(B5145,属性中转表!A:G,7,FALSE)=0,"",VLOOKUP(VLOOKUP(B5145,属性中转表!A:G,7,FALSE),属性中转表!$K$2:$P$21,6,0))&amp;IF(VLOOKUP(B5145,属性中转表!A:G,7,FALSE)&gt;=50,VLOOKUP(A5145,英雄数据表!A:K,9,0),IF(VLOOKUP(B5145,属性中转表!A:G,7,FALSE)&gt;=25,VLOOKUP(A5145,英雄数据表!A:K,5,0),""))</f>
        <v>"atk":300,"hp":5000,"undpspro":100,"pvpdpspro":50,"atkpro":60</v>
      </c>
      <c r="J5145" s="20" t="str">
        <f>IF(I5145="","",属性中转表!$I$1&amp;(IF(VLOOKUP(B5145,属性中转表!A:G,7,FALSE)=0,0,VLOOKUP(VLOOKUP(B5145,属性中转表!A:G,7,FALSE),属性中转表!$K$2:$P$21,4,0)))+IFERROR(VLOOKUP(A5145,英雄数据表!A:K,IF(武魂!B5145&gt;=50,10,IF(武魂!B5145&gt;=25,6)),0),0))</f>
        <v>,"dpspro":100</v>
      </c>
      <c r="K5145" s="32" t="str">
        <f t="shared" si="342"/>
        <v>"atk":300,"hp":5000,"undpspro":100,"pvpdpspro":50,"atkpro":60,"dpspro":100</v>
      </c>
      <c r="L5145" s="20" t="str">
        <f>IF(B5145&gt;=50,VLOOKUP(A5145,英雄数据表!A:L,11,FALSE),IF(B5145&gt;=25,VLOOKUP(A5145,英雄数据表!A:L,7,0),""))</f>
        <v>"4106601004"</v>
      </c>
      <c r="M5145" s="20" t="str">
        <f>IFERROR(VLOOKUP(B5145,属性中转表!$K$2:$O$21,5,FALSE),"")</f>
        <v/>
      </c>
      <c r="N5145" s="20" t="str">
        <f>IF(B5145=25,VLOOKUP(A5145,英雄数据表!A:L,8,FALSE),IF(B5145=50,VLOOKUP(A5145,英雄数据表!A:L,12,0),""))</f>
        <v/>
      </c>
    </row>
    <row r="5146" spans="1:14" x14ac:dyDescent="0.3">
      <c r="A5146" s="20">
        <v>41066</v>
      </c>
      <c r="B5146" s="21">
        <f t="shared" si="339"/>
        <v>45</v>
      </c>
      <c r="C5146" s="21">
        <v>5</v>
      </c>
      <c r="D5146" s="21">
        <f>VLOOKUP(A5146,英雄数据表!A:D,4,0)</f>
        <v>4</v>
      </c>
      <c r="E5146" s="20" t="str">
        <f>VLOOKUP(A5146,英雄数据表!A:C,3,0)</f>
        <v>守护图腾</v>
      </c>
      <c r="F5146" s="20">
        <f t="shared" si="340"/>
        <v>41066</v>
      </c>
      <c r="G5146" s="20">
        <f t="shared" si="341"/>
        <v>41066</v>
      </c>
      <c r="H5146" s="21" t="str">
        <f>VLOOKUP(B5146,属性中转表!A:F,6,FALSE)</f>
        <v>"hp":156600,"atk":4350</v>
      </c>
      <c r="I5146" s="20" t="str">
        <f>IF(VLOOKUP(B5146,属性中转表!A:G,7,FALSE)=0,"",VLOOKUP(VLOOKUP(B5146,属性中转表!A:G,7,FALSE),属性中转表!$K$2:$P$21,6,0))&amp;IF(VLOOKUP(B5146,属性中转表!A:G,7,FALSE)&gt;=50,VLOOKUP(A5146,英雄数据表!A:K,9,0),IF(VLOOKUP(B5146,属性中转表!A:G,7,FALSE)&gt;=25,VLOOKUP(A5146,英雄数据表!A:K,5,0),""))</f>
        <v>"atk":300,"hp":5000,"undpspro":100,"pvpdpspro":50,"pvpundpspro":50,"atkpro":60</v>
      </c>
      <c r="J5146" s="20" t="str">
        <f>IF(I5146="","",属性中转表!$I$1&amp;(IF(VLOOKUP(B5146,属性中转表!A:G,7,FALSE)=0,0,VLOOKUP(VLOOKUP(B5146,属性中转表!A:G,7,FALSE),属性中转表!$K$2:$P$21,4,0)))+IFERROR(VLOOKUP(A5146,英雄数据表!A:K,IF(武魂!B5146&gt;=50,10,IF(武魂!B5146&gt;=25,6)),0),0))</f>
        <v>,"dpspro":100</v>
      </c>
      <c r="K5146" s="32" t="str">
        <f t="shared" si="342"/>
        <v>"atk":300,"hp":5000,"undpspro":100,"pvpdpspro":50,"pvpundpspro":50,"atkpro":60,"dpspro":100</v>
      </c>
      <c r="L5146" s="20" t="str">
        <f>IF(B5146&gt;=50,VLOOKUP(A5146,英雄数据表!A:L,11,FALSE),IF(B5146&gt;=25,VLOOKUP(A5146,英雄数据表!A:L,7,0),""))</f>
        <v>"4106601004"</v>
      </c>
      <c r="M5146" s="20" t="str">
        <f>IFERROR(VLOOKUP(B5146,属性中转表!$K$2:$O$21,5,FALSE),"")</f>
        <v>"pvpundpspro":50</v>
      </c>
      <c r="N5146" s="20" t="str">
        <f>IF(B5146=25,VLOOKUP(A5146,英雄数据表!A:L,8,FALSE),IF(B5146=50,VLOOKUP(A5146,英雄数据表!A:L,12,0),""))</f>
        <v/>
      </c>
    </row>
    <row r="5147" spans="1:14" x14ac:dyDescent="0.3">
      <c r="A5147" s="20">
        <v>41066</v>
      </c>
      <c r="B5147" s="21">
        <f t="shared" si="339"/>
        <v>46</v>
      </c>
      <c r="C5147" s="21">
        <v>5</v>
      </c>
      <c r="D5147" s="21">
        <f>VLOOKUP(A5147,英雄数据表!A:D,4,0)</f>
        <v>4</v>
      </c>
      <c r="E5147" s="20" t="str">
        <f>VLOOKUP(A5147,英雄数据表!A:C,3,0)</f>
        <v>守护图腾</v>
      </c>
      <c r="F5147" s="20">
        <f t="shared" si="340"/>
        <v>41066</v>
      </c>
      <c r="G5147" s="20">
        <f t="shared" si="341"/>
        <v>41066</v>
      </c>
      <c r="H5147" s="21" t="str">
        <f>VLOOKUP(B5147,属性中转表!A:F,6,FALSE)</f>
        <v>"hp":162000,"atk":4500</v>
      </c>
      <c r="I5147" s="20" t="str">
        <f>IF(VLOOKUP(B5147,属性中转表!A:G,7,FALSE)=0,"",VLOOKUP(VLOOKUP(B5147,属性中转表!A:G,7,FALSE),属性中转表!$K$2:$P$21,6,0))&amp;IF(VLOOKUP(B5147,属性中转表!A:G,7,FALSE)&gt;=50,VLOOKUP(A5147,英雄数据表!A:K,9,0),IF(VLOOKUP(B5147,属性中转表!A:G,7,FALSE)&gt;=25,VLOOKUP(A5147,英雄数据表!A:K,5,0),""))</f>
        <v>"atk":300,"hp":5000,"undpspro":100,"pvpdpspro":50,"pvpundpspro":50,"atkpro":60</v>
      </c>
      <c r="J5147" s="20" t="str">
        <f>IF(I5147="","",属性中转表!$I$1&amp;(IF(VLOOKUP(B5147,属性中转表!A:G,7,FALSE)=0,0,VLOOKUP(VLOOKUP(B5147,属性中转表!A:G,7,FALSE),属性中转表!$K$2:$P$21,4,0)))+IFERROR(VLOOKUP(A5147,英雄数据表!A:K,IF(武魂!B5147&gt;=50,10,IF(武魂!B5147&gt;=25,6)),0),0))</f>
        <v>,"dpspro":100</v>
      </c>
      <c r="K5147" s="32" t="str">
        <f t="shared" si="342"/>
        <v>"atk":300,"hp":5000,"undpspro":100,"pvpdpspro":50,"pvpundpspro":50,"atkpro":60,"dpspro":100</v>
      </c>
      <c r="L5147" s="20" t="str">
        <f>IF(B5147&gt;=50,VLOOKUP(A5147,英雄数据表!A:L,11,FALSE),IF(B5147&gt;=25,VLOOKUP(A5147,英雄数据表!A:L,7,0),""))</f>
        <v>"4106601004"</v>
      </c>
      <c r="M5147" s="20" t="str">
        <f>IFERROR(VLOOKUP(B5147,属性中转表!$K$2:$O$21,5,FALSE),"")</f>
        <v/>
      </c>
      <c r="N5147" s="20" t="str">
        <f>IF(B5147=25,VLOOKUP(A5147,英雄数据表!A:L,8,FALSE),IF(B5147=50,VLOOKUP(A5147,英雄数据表!A:L,12,0),""))</f>
        <v/>
      </c>
    </row>
    <row r="5148" spans="1:14" x14ac:dyDescent="0.3">
      <c r="A5148" s="20">
        <v>41066</v>
      </c>
      <c r="B5148" s="21">
        <f t="shared" si="339"/>
        <v>47</v>
      </c>
      <c r="C5148" s="21">
        <v>5</v>
      </c>
      <c r="D5148" s="21">
        <f>VLOOKUP(A5148,英雄数据表!A:D,4,0)</f>
        <v>4</v>
      </c>
      <c r="E5148" s="20" t="str">
        <f>VLOOKUP(A5148,英雄数据表!A:C,3,0)</f>
        <v>守护图腾</v>
      </c>
      <c r="F5148" s="20">
        <f t="shared" si="340"/>
        <v>41066</v>
      </c>
      <c r="G5148" s="20">
        <f t="shared" si="341"/>
        <v>41066</v>
      </c>
      <c r="H5148" s="21" t="str">
        <f>VLOOKUP(B5148,属性中转表!A:F,6,FALSE)</f>
        <v>"hp":167400,"atk":4650</v>
      </c>
      <c r="I5148" s="20" t="str">
        <f>IF(VLOOKUP(B5148,属性中转表!A:G,7,FALSE)=0,"",VLOOKUP(VLOOKUP(B5148,属性中转表!A:G,7,FALSE),属性中转表!$K$2:$P$21,6,0))&amp;IF(VLOOKUP(B5148,属性中转表!A:G,7,FALSE)&gt;=50,VLOOKUP(A5148,英雄数据表!A:K,9,0),IF(VLOOKUP(B5148,属性中转表!A:G,7,FALSE)&gt;=25,VLOOKUP(A5148,英雄数据表!A:K,5,0),""))</f>
        <v>"atk":300,"hp":5000,"undpspro":100,"pvpdpspro":50,"pvpundpspro":50,"atkpro":60</v>
      </c>
      <c r="J5148" s="20" t="str">
        <f>IF(I5148="","",属性中转表!$I$1&amp;(IF(VLOOKUP(B5148,属性中转表!A:G,7,FALSE)=0,0,VLOOKUP(VLOOKUP(B5148,属性中转表!A:G,7,FALSE),属性中转表!$K$2:$P$21,4,0)))+IFERROR(VLOOKUP(A5148,英雄数据表!A:K,IF(武魂!B5148&gt;=50,10,IF(武魂!B5148&gt;=25,6)),0),0))</f>
        <v>,"dpspro":100</v>
      </c>
      <c r="K5148" s="32" t="str">
        <f t="shared" si="342"/>
        <v>"atk":300,"hp":5000,"undpspro":100,"pvpdpspro":50,"pvpundpspro":50,"atkpro":60,"dpspro":100</v>
      </c>
      <c r="L5148" s="20" t="str">
        <f>IF(B5148&gt;=50,VLOOKUP(A5148,英雄数据表!A:L,11,FALSE),IF(B5148&gt;=25,VLOOKUP(A5148,英雄数据表!A:L,7,0),""))</f>
        <v>"4106601004"</v>
      </c>
      <c r="M5148" s="20" t="str">
        <f>IFERROR(VLOOKUP(B5148,属性中转表!$K$2:$O$21,5,FALSE),"")</f>
        <v/>
      </c>
      <c r="N5148" s="20" t="str">
        <f>IF(B5148=25,VLOOKUP(A5148,英雄数据表!A:L,8,FALSE),IF(B5148=50,VLOOKUP(A5148,英雄数据表!A:L,12,0),""))</f>
        <v/>
      </c>
    </row>
    <row r="5149" spans="1:14" x14ac:dyDescent="0.3">
      <c r="A5149" s="20">
        <v>41066</v>
      </c>
      <c r="B5149" s="21">
        <f t="shared" si="339"/>
        <v>48</v>
      </c>
      <c r="C5149" s="21">
        <v>5</v>
      </c>
      <c r="D5149" s="21">
        <f>VLOOKUP(A5149,英雄数据表!A:D,4,0)</f>
        <v>4</v>
      </c>
      <c r="E5149" s="20" t="str">
        <f>VLOOKUP(A5149,英雄数据表!A:C,3,0)</f>
        <v>守护图腾</v>
      </c>
      <c r="F5149" s="20">
        <f t="shared" si="340"/>
        <v>41066</v>
      </c>
      <c r="G5149" s="20">
        <f t="shared" si="341"/>
        <v>41066</v>
      </c>
      <c r="H5149" s="21" t="str">
        <f>VLOOKUP(B5149,属性中转表!A:F,6,FALSE)</f>
        <v>"hp":172800,"atk":4800</v>
      </c>
      <c r="I5149" s="20" t="str">
        <f>IF(VLOOKUP(B5149,属性中转表!A:G,7,FALSE)=0,"",VLOOKUP(VLOOKUP(B5149,属性中转表!A:G,7,FALSE),属性中转表!$K$2:$P$21,6,0))&amp;IF(VLOOKUP(B5149,属性中转表!A:G,7,FALSE)&gt;=50,VLOOKUP(A5149,英雄数据表!A:K,9,0),IF(VLOOKUP(B5149,属性中转表!A:G,7,FALSE)&gt;=25,VLOOKUP(A5149,英雄数据表!A:K,5,0),""))</f>
        <v>"atk":300,"hp":5000,"undpspro":100,"pvpdpspro":50,"pvpundpspro":50,"atkpro":60</v>
      </c>
      <c r="J5149" s="20" t="str">
        <f>IF(I5149="","",属性中转表!$I$1&amp;(IF(VLOOKUP(B5149,属性中转表!A:G,7,FALSE)=0,0,VLOOKUP(VLOOKUP(B5149,属性中转表!A:G,7,FALSE),属性中转表!$K$2:$P$21,4,0)))+IFERROR(VLOOKUP(A5149,英雄数据表!A:K,IF(武魂!B5149&gt;=50,10,IF(武魂!B5149&gt;=25,6)),0),0))</f>
        <v>,"dpspro":100</v>
      </c>
      <c r="K5149" s="32" t="str">
        <f t="shared" si="342"/>
        <v>"atk":300,"hp":5000,"undpspro":100,"pvpdpspro":50,"pvpundpspro":50,"atkpro":60,"dpspro":100</v>
      </c>
      <c r="L5149" s="20" t="str">
        <f>IF(B5149&gt;=50,VLOOKUP(A5149,英雄数据表!A:L,11,FALSE),IF(B5149&gt;=25,VLOOKUP(A5149,英雄数据表!A:L,7,0),""))</f>
        <v>"4106601004"</v>
      </c>
      <c r="M5149" s="20" t="str">
        <f>IFERROR(VLOOKUP(B5149,属性中转表!$K$2:$O$21,5,FALSE),"")</f>
        <v/>
      </c>
      <c r="N5149" s="20" t="str">
        <f>IF(B5149=25,VLOOKUP(A5149,英雄数据表!A:L,8,FALSE),IF(B5149=50,VLOOKUP(A5149,英雄数据表!A:L,12,0),""))</f>
        <v/>
      </c>
    </row>
    <row r="5150" spans="1:14" x14ac:dyDescent="0.3">
      <c r="A5150" s="20">
        <v>41066</v>
      </c>
      <c r="B5150" s="21">
        <f t="shared" si="339"/>
        <v>49</v>
      </c>
      <c r="C5150" s="21">
        <v>5</v>
      </c>
      <c r="D5150" s="21">
        <f>VLOOKUP(A5150,英雄数据表!A:D,4,0)</f>
        <v>4</v>
      </c>
      <c r="E5150" s="20" t="str">
        <f>VLOOKUP(A5150,英雄数据表!A:C,3,0)</f>
        <v>守护图腾</v>
      </c>
      <c r="F5150" s="20">
        <f t="shared" si="340"/>
        <v>41066</v>
      </c>
      <c r="G5150" s="20">
        <f t="shared" si="341"/>
        <v>41066</v>
      </c>
      <c r="H5150" s="21" t="str">
        <f>VLOOKUP(B5150,属性中转表!A:F,6,FALSE)</f>
        <v>"hp":178200,"atk":4950</v>
      </c>
      <c r="I5150" s="20" t="str">
        <f>IF(VLOOKUP(B5150,属性中转表!A:G,7,FALSE)=0,"",VLOOKUP(VLOOKUP(B5150,属性中转表!A:G,7,FALSE),属性中转表!$K$2:$P$21,6,0))&amp;IF(VLOOKUP(B5150,属性中转表!A:G,7,FALSE)&gt;=50,VLOOKUP(A5150,英雄数据表!A:K,9,0),IF(VLOOKUP(B5150,属性中转表!A:G,7,FALSE)&gt;=25,VLOOKUP(A5150,英雄数据表!A:K,5,0),""))</f>
        <v>"atk":300,"hp":5000,"undpspro":100,"pvpdpspro":50,"pvpundpspro":50,"atkpro":60</v>
      </c>
      <c r="J5150" s="20" t="str">
        <f>IF(I5150="","",属性中转表!$I$1&amp;(IF(VLOOKUP(B5150,属性中转表!A:G,7,FALSE)=0,0,VLOOKUP(VLOOKUP(B5150,属性中转表!A:G,7,FALSE),属性中转表!$K$2:$P$21,4,0)))+IFERROR(VLOOKUP(A5150,英雄数据表!A:K,IF(武魂!B5150&gt;=50,10,IF(武魂!B5150&gt;=25,6)),0),0))</f>
        <v>,"dpspro":100</v>
      </c>
      <c r="K5150" s="32" t="str">
        <f t="shared" si="342"/>
        <v>"atk":300,"hp":5000,"undpspro":100,"pvpdpspro":50,"pvpundpspro":50,"atkpro":60,"dpspro":100</v>
      </c>
      <c r="L5150" s="20" t="str">
        <f>IF(B5150&gt;=50,VLOOKUP(A5150,英雄数据表!A:L,11,FALSE),IF(B5150&gt;=25,VLOOKUP(A5150,英雄数据表!A:L,7,0),""))</f>
        <v>"4106601004"</v>
      </c>
      <c r="M5150" s="20" t="str">
        <f>IFERROR(VLOOKUP(B5150,属性中转表!$K$2:$O$21,5,FALSE),"")</f>
        <v/>
      </c>
      <c r="N5150" s="20" t="str">
        <f>IF(B5150=25,VLOOKUP(A5150,英雄数据表!A:L,8,FALSE),IF(B5150=50,VLOOKUP(A5150,英雄数据表!A:L,12,0),""))</f>
        <v/>
      </c>
    </row>
    <row r="5151" spans="1:14" x14ac:dyDescent="0.3">
      <c r="A5151" s="20">
        <v>41066</v>
      </c>
      <c r="B5151" s="21">
        <f t="shared" si="339"/>
        <v>50</v>
      </c>
      <c r="C5151" s="21">
        <v>5</v>
      </c>
      <c r="D5151" s="21">
        <f>VLOOKUP(A5151,英雄数据表!A:D,4,0)</f>
        <v>4</v>
      </c>
      <c r="E5151" s="20" t="str">
        <f>VLOOKUP(A5151,英雄数据表!A:C,3,0)</f>
        <v>守护图腾</v>
      </c>
      <c r="F5151" s="20">
        <f t="shared" si="340"/>
        <v>41066</v>
      </c>
      <c r="G5151" s="20">
        <f t="shared" si="341"/>
        <v>41066</v>
      </c>
      <c r="H5151" s="21" t="str">
        <f>VLOOKUP(B5151,属性中转表!A:F,6,FALSE)</f>
        <v>"hp":183600,"atk":5100</v>
      </c>
      <c r="I5151" s="20" t="str">
        <f>IF(VLOOKUP(B5151,属性中转表!A:G,7,FALSE)=0,"",VLOOKUP(VLOOKUP(B5151,属性中转表!A:G,7,FALSE),属性中转表!$K$2:$P$21,6,0))&amp;IF(VLOOKUP(B5151,属性中转表!A:G,7,FALSE)&gt;=50,VLOOKUP(A5151,英雄数据表!A:K,9,0),IF(VLOOKUP(B5151,属性中转表!A:G,7,FALSE)&gt;=25,VLOOKUP(A5151,英雄数据表!A:K,5,0),""))</f>
        <v>"atk":300,"hp":5000,"undpspro":100,"pvpdpspro":50,"pvpundpspro":50,"atkpro":100</v>
      </c>
      <c r="J5151" s="20" t="str">
        <f>IF(I5151="","",属性中转表!$I$1&amp;(IF(VLOOKUP(B5151,属性中转表!A:G,7,FALSE)=0,0,VLOOKUP(VLOOKUP(B5151,属性中转表!A:G,7,FALSE),属性中转表!$K$2:$P$21,4,0)))+IFERROR(VLOOKUP(A5151,英雄数据表!A:K,IF(武魂!B5151&gt;=50,10,IF(武魂!B5151&gt;=25,6)),0),0))</f>
        <v>,"dpspro":100</v>
      </c>
      <c r="K5151" s="32" t="str">
        <f t="shared" si="342"/>
        <v>"atk":300,"hp":5000,"undpspro":100,"pvpdpspro":50,"pvpundpspro":50,"atkpro":100,"dpspro":100</v>
      </c>
      <c r="L5151" s="20" t="str">
        <f>IF(B5151&gt;=50,VLOOKUP(A5151,英雄数据表!A:L,11,FALSE),IF(B5151&gt;=25,VLOOKUP(A5151,英雄数据表!A:L,7,0),""))</f>
        <v>"4106602004"</v>
      </c>
      <c r="M5151" s="20" t="str">
        <f>IFERROR(VLOOKUP(B5151,属性中转表!$K$2:$O$21,5,FALSE),"")</f>
        <v/>
      </c>
      <c r="N5151" s="20" t="str">
        <f>IF(B5151=25,VLOOKUP(A5151,英雄数据表!A:L,8,FALSE),IF(B5151=50,VLOOKUP(A5151,英雄数据表!A:L,12,0),""))</f>
        <v>攻击增加10%，生命低于50%时，将立刻恢复20%生命（每场战斗只会触发一次）</v>
      </c>
    </row>
    <row r="5152" spans="1:14" x14ac:dyDescent="0.3">
      <c r="A5152" s="20">
        <v>41066</v>
      </c>
      <c r="B5152" s="21">
        <f t="shared" si="339"/>
        <v>51</v>
      </c>
      <c r="C5152" s="21">
        <v>5</v>
      </c>
      <c r="D5152" s="21">
        <f>VLOOKUP(A5152,英雄数据表!A:D,4,0)</f>
        <v>4</v>
      </c>
      <c r="E5152" s="20" t="str">
        <f>VLOOKUP(A5152,英雄数据表!A:C,3,0)</f>
        <v>守护图腾</v>
      </c>
      <c r="F5152" s="20">
        <f t="shared" si="340"/>
        <v>41066</v>
      </c>
      <c r="G5152" s="20">
        <f t="shared" si="341"/>
        <v>41066</v>
      </c>
      <c r="H5152" s="21" t="str">
        <f>VLOOKUP(B5152,属性中转表!A:F,6,FALSE)</f>
        <v>"hp":189000,"atk":5250</v>
      </c>
      <c r="I5152" s="20" t="str">
        <f>IF(VLOOKUP(B5152,属性中转表!A:G,7,FALSE)=0,"",VLOOKUP(VLOOKUP(B5152,属性中转表!A:G,7,FALSE),属性中转表!$K$2:$P$21,6,0))&amp;IF(VLOOKUP(B5152,属性中转表!A:G,7,FALSE)&gt;=50,VLOOKUP(A5152,英雄数据表!A:K,9,0),IF(VLOOKUP(B5152,属性中转表!A:G,7,FALSE)&gt;=25,VLOOKUP(A5152,英雄数据表!A:K,5,0),""))</f>
        <v>"atk":300,"hp":5000,"undpspro":100,"pvpdpspro":50,"pvpundpspro":50,"atkpro":100</v>
      </c>
      <c r="J5152" s="20" t="str">
        <f>IF(I5152="","",属性中转表!$I$1&amp;(IF(VLOOKUP(B5152,属性中转表!A:G,7,FALSE)=0,0,VLOOKUP(VLOOKUP(B5152,属性中转表!A:G,7,FALSE),属性中转表!$K$2:$P$21,4,0)))+IFERROR(VLOOKUP(A5152,英雄数据表!A:K,IF(武魂!B5152&gt;=50,10,IF(武魂!B5152&gt;=25,6)),0),0))</f>
        <v>,"dpspro":100</v>
      </c>
      <c r="K5152" s="32" t="str">
        <f t="shared" si="342"/>
        <v>"atk":300,"hp":5000,"undpspro":100,"pvpdpspro":50,"pvpundpspro":50,"atkpro":100,"dpspro":100</v>
      </c>
      <c r="L5152" s="20" t="str">
        <f>IF(B5152&gt;=50,VLOOKUP(A5152,英雄数据表!A:L,11,FALSE),IF(B5152&gt;=25,VLOOKUP(A5152,英雄数据表!A:L,7,0),""))</f>
        <v>"4106602004"</v>
      </c>
      <c r="M5152" s="20" t="str">
        <f>IFERROR(VLOOKUP(B5152,属性中转表!$K$2:$O$21,5,FALSE),"")</f>
        <v/>
      </c>
      <c r="N5152" s="20" t="str">
        <f>IF(B5152=25,VLOOKUP(A5152,英雄数据表!A:L,8,FALSE),IF(B5152=50,VLOOKUP(A5152,英雄数据表!A:L,12,0),""))</f>
        <v/>
      </c>
    </row>
    <row r="5153" spans="1:14" x14ac:dyDescent="0.3">
      <c r="A5153" s="20">
        <v>41066</v>
      </c>
      <c r="B5153" s="21">
        <f t="shared" si="339"/>
        <v>52</v>
      </c>
      <c r="C5153" s="21">
        <v>5</v>
      </c>
      <c r="D5153" s="21">
        <f>VLOOKUP(A5153,英雄数据表!A:D,4,0)</f>
        <v>4</v>
      </c>
      <c r="E5153" s="20" t="str">
        <f>VLOOKUP(A5153,英雄数据表!A:C,3,0)</f>
        <v>守护图腾</v>
      </c>
      <c r="F5153" s="20">
        <f t="shared" si="340"/>
        <v>41066</v>
      </c>
      <c r="G5153" s="20">
        <f t="shared" si="341"/>
        <v>41066</v>
      </c>
      <c r="H5153" s="21" t="str">
        <f>VLOOKUP(B5153,属性中转表!A:F,6,FALSE)</f>
        <v>"hp":194400,"atk":5400</v>
      </c>
      <c r="I5153" s="20" t="str">
        <f>IF(VLOOKUP(B5153,属性中转表!A:G,7,FALSE)=0,"",VLOOKUP(VLOOKUP(B5153,属性中转表!A:G,7,FALSE),属性中转表!$K$2:$P$21,6,0))&amp;IF(VLOOKUP(B5153,属性中转表!A:G,7,FALSE)&gt;=50,VLOOKUP(A5153,英雄数据表!A:K,9,0),IF(VLOOKUP(B5153,属性中转表!A:G,7,FALSE)&gt;=25,VLOOKUP(A5153,英雄数据表!A:K,5,0),""))</f>
        <v>"atk":300,"hp":5000,"undpspro":100,"pvpdpspro":50,"pvpundpspro":50,"atkpro":100</v>
      </c>
      <c r="J5153" s="20" t="str">
        <f>IF(I5153="","",属性中转表!$I$1&amp;(IF(VLOOKUP(B5153,属性中转表!A:G,7,FALSE)=0,0,VLOOKUP(VLOOKUP(B5153,属性中转表!A:G,7,FALSE),属性中转表!$K$2:$P$21,4,0)))+IFERROR(VLOOKUP(A5153,英雄数据表!A:K,IF(武魂!B5153&gt;=50,10,IF(武魂!B5153&gt;=25,6)),0),0))</f>
        <v>,"dpspro":100</v>
      </c>
      <c r="K5153" s="32" t="str">
        <f t="shared" si="342"/>
        <v>"atk":300,"hp":5000,"undpspro":100,"pvpdpspro":50,"pvpundpspro":50,"atkpro":100,"dpspro":100</v>
      </c>
      <c r="L5153" s="20" t="str">
        <f>IF(B5153&gt;=50,VLOOKUP(A5153,英雄数据表!A:L,11,FALSE),IF(B5153&gt;=25,VLOOKUP(A5153,英雄数据表!A:L,7,0),""))</f>
        <v>"4106602004"</v>
      </c>
      <c r="M5153" s="20" t="str">
        <f>IFERROR(VLOOKUP(B5153,属性中转表!$K$2:$O$21,5,FALSE),"")</f>
        <v/>
      </c>
      <c r="N5153" s="20" t="str">
        <f>IF(B5153=25,VLOOKUP(A5153,英雄数据表!A:L,8,FALSE),IF(B5153=50,VLOOKUP(A5153,英雄数据表!A:L,12,0),""))</f>
        <v/>
      </c>
    </row>
    <row r="5154" spans="1:14" x14ac:dyDescent="0.3">
      <c r="A5154" s="20">
        <v>41066</v>
      </c>
      <c r="B5154" s="21">
        <f t="shared" si="339"/>
        <v>53</v>
      </c>
      <c r="C5154" s="21">
        <v>5</v>
      </c>
      <c r="D5154" s="21">
        <f>VLOOKUP(A5154,英雄数据表!A:D,4,0)</f>
        <v>4</v>
      </c>
      <c r="E5154" s="20" t="str">
        <f>VLOOKUP(A5154,英雄数据表!A:C,3,0)</f>
        <v>守护图腾</v>
      </c>
      <c r="F5154" s="20">
        <f t="shared" si="340"/>
        <v>41066</v>
      </c>
      <c r="G5154" s="20">
        <f t="shared" si="341"/>
        <v>41066</v>
      </c>
      <c r="H5154" s="21" t="str">
        <f>VLOOKUP(B5154,属性中转表!A:F,6,FALSE)</f>
        <v>"hp":199800,"atk":5550</v>
      </c>
      <c r="I5154" s="20" t="str">
        <f>IF(VLOOKUP(B5154,属性中转表!A:G,7,FALSE)=0,"",VLOOKUP(VLOOKUP(B5154,属性中转表!A:G,7,FALSE),属性中转表!$K$2:$P$21,6,0))&amp;IF(VLOOKUP(B5154,属性中转表!A:G,7,FALSE)&gt;=50,VLOOKUP(A5154,英雄数据表!A:K,9,0),IF(VLOOKUP(B5154,属性中转表!A:G,7,FALSE)&gt;=25,VLOOKUP(A5154,英雄数据表!A:K,5,0),""))</f>
        <v>"atk":300,"hp":5000,"undpspro":100,"pvpdpspro":50,"pvpundpspro":50,"atkpro":100</v>
      </c>
      <c r="J5154" s="20" t="str">
        <f>IF(I5154="","",属性中转表!$I$1&amp;(IF(VLOOKUP(B5154,属性中转表!A:G,7,FALSE)=0,0,VLOOKUP(VLOOKUP(B5154,属性中转表!A:G,7,FALSE),属性中转表!$K$2:$P$21,4,0)))+IFERROR(VLOOKUP(A5154,英雄数据表!A:K,IF(武魂!B5154&gt;=50,10,IF(武魂!B5154&gt;=25,6)),0),0))</f>
        <v>,"dpspro":100</v>
      </c>
      <c r="K5154" s="32" t="str">
        <f t="shared" si="342"/>
        <v>"atk":300,"hp":5000,"undpspro":100,"pvpdpspro":50,"pvpundpspro":50,"atkpro":100,"dpspro":100</v>
      </c>
      <c r="L5154" s="20" t="str">
        <f>IF(B5154&gt;=50,VLOOKUP(A5154,英雄数据表!A:L,11,FALSE),IF(B5154&gt;=25,VLOOKUP(A5154,英雄数据表!A:L,7,0),""))</f>
        <v>"4106602004"</v>
      </c>
      <c r="M5154" s="20" t="str">
        <f>IFERROR(VLOOKUP(B5154,属性中转表!$K$2:$O$21,5,FALSE),"")</f>
        <v/>
      </c>
      <c r="N5154" s="20" t="str">
        <f>IF(B5154=25,VLOOKUP(A5154,英雄数据表!A:L,8,FALSE),IF(B5154=50,VLOOKUP(A5154,英雄数据表!A:L,12,0),""))</f>
        <v/>
      </c>
    </row>
    <row r="5155" spans="1:14" x14ac:dyDescent="0.3">
      <c r="A5155" s="20">
        <v>41066</v>
      </c>
      <c r="B5155" s="21">
        <f t="shared" si="339"/>
        <v>54</v>
      </c>
      <c r="C5155" s="21">
        <v>5</v>
      </c>
      <c r="D5155" s="21">
        <f>VLOOKUP(A5155,英雄数据表!A:D,4,0)</f>
        <v>4</v>
      </c>
      <c r="E5155" s="20" t="str">
        <f>VLOOKUP(A5155,英雄数据表!A:C,3,0)</f>
        <v>守护图腾</v>
      </c>
      <c r="F5155" s="20">
        <f t="shared" si="340"/>
        <v>41066</v>
      </c>
      <c r="G5155" s="20">
        <f t="shared" si="341"/>
        <v>41066</v>
      </c>
      <c r="H5155" s="21" t="str">
        <f>VLOOKUP(B5155,属性中转表!A:F,6,FALSE)</f>
        <v>"hp":205200,"atk":5700</v>
      </c>
      <c r="I5155" s="20" t="str">
        <f>IF(VLOOKUP(B5155,属性中转表!A:G,7,FALSE)=0,"",VLOOKUP(VLOOKUP(B5155,属性中转表!A:G,7,FALSE),属性中转表!$K$2:$P$21,6,0))&amp;IF(VLOOKUP(B5155,属性中转表!A:G,7,FALSE)&gt;=50,VLOOKUP(A5155,英雄数据表!A:K,9,0),IF(VLOOKUP(B5155,属性中转表!A:G,7,FALSE)&gt;=25,VLOOKUP(A5155,英雄数据表!A:K,5,0),""))</f>
        <v>"atk":300,"hp":5000,"undpspro":100,"pvpdpspro":50,"pvpundpspro":50,"atkpro":100</v>
      </c>
      <c r="J5155" s="20" t="str">
        <f>IF(I5155="","",属性中转表!$I$1&amp;(IF(VLOOKUP(B5155,属性中转表!A:G,7,FALSE)=0,0,VLOOKUP(VLOOKUP(B5155,属性中转表!A:G,7,FALSE),属性中转表!$K$2:$P$21,4,0)))+IFERROR(VLOOKUP(A5155,英雄数据表!A:K,IF(武魂!B5155&gt;=50,10,IF(武魂!B5155&gt;=25,6)),0),0))</f>
        <v>,"dpspro":100</v>
      </c>
      <c r="K5155" s="32" t="str">
        <f t="shared" si="342"/>
        <v>"atk":300,"hp":5000,"undpspro":100,"pvpdpspro":50,"pvpundpspro":50,"atkpro":100,"dpspro":100</v>
      </c>
      <c r="L5155" s="20" t="str">
        <f>IF(B5155&gt;=50,VLOOKUP(A5155,英雄数据表!A:L,11,FALSE),IF(B5155&gt;=25,VLOOKUP(A5155,英雄数据表!A:L,7,0),""))</f>
        <v>"4106602004"</v>
      </c>
      <c r="M5155" s="20" t="str">
        <f>IFERROR(VLOOKUP(B5155,属性中转表!$K$2:$O$21,5,FALSE),"")</f>
        <v/>
      </c>
      <c r="N5155" s="20" t="str">
        <f>IF(B5155=25,VLOOKUP(A5155,英雄数据表!A:L,8,FALSE),IF(B5155=50,VLOOKUP(A5155,英雄数据表!A:L,12,0),""))</f>
        <v/>
      </c>
    </row>
    <row r="5156" spans="1:14" x14ac:dyDescent="0.3">
      <c r="A5156" s="20">
        <v>41066</v>
      </c>
      <c r="B5156" s="21">
        <f t="shared" si="339"/>
        <v>55</v>
      </c>
      <c r="C5156" s="21">
        <v>5</v>
      </c>
      <c r="D5156" s="21">
        <f>VLOOKUP(A5156,英雄数据表!A:D,4,0)</f>
        <v>4</v>
      </c>
      <c r="E5156" s="20" t="str">
        <f>VLOOKUP(A5156,英雄数据表!A:C,3,0)</f>
        <v>守护图腾</v>
      </c>
      <c r="F5156" s="20">
        <f t="shared" si="340"/>
        <v>41066</v>
      </c>
      <c r="G5156" s="20">
        <f t="shared" si="341"/>
        <v>41066</v>
      </c>
      <c r="H5156" s="21" t="str">
        <f>VLOOKUP(B5156,属性中转表!A:F,6,FALSE)</f>
        <v>"hp":210600,"atk":5850</v>
      </c>
      <c r="I5156" s="20" t="str">
        <f>IF(VLOOKUP(B5156,属性中转表!A:G,7,FALSE)=0,"",VLOOKUP(VLOOKUP(B5156,属性中转表!A:G,7,FALSE),属性中转表!$K$2:$P$21,6,0))&amp;IF(VLOOKUP(B5156,属性中转表!A:G,7,FALSE)&gt;=50,VLOOKUP(A5156,英雄数据表!A:K,9,0),IF(VLOOKUP(B5156,属性中转表!A:G,7,FALSE)&gt;=25,VLOOKUP(A5156,英雄数据表!A:K,5,0),""))</f>
        <v>"atk":300,"hp":5000,"undpspro":150,"pvpdpspro":50,"pvpundpspro":50,"atkpro":100</v>
      </c>
      <c r="J5156" s="20" t="str">
        <f>IF(I5156="","",属性中转表!$I$1&amp;(IF(VLOOKUP(B5156,属性中转表!A:G,7,FALSE)=0,0,VLOOKUP(VLOOKUP(B5156,属性中转表!A:G,7,FALSE),属性中转表!$K$2:$P$21,4,0)))+IFERROR(VLOOKUP(A5156,英雄数据表!A:K,IF(武魂!B5156&gt;=50,10,IF(武魂!B5156&gt;=25,6)),0),0))</f>
        <v>,"dpspro":100</v>
      </c>
      <c r="K5156" s="32" t="str">
        <f t="shared" si="342"/>
        <v>"atk":300,"hp":5000,"undpspro":150,"pvpdpspro":50,"pvpundpspro":50,"atkpro":100,"dpspro":100</v>
      </c>
      <c r="L5156" s="20" t="str">
        <f>IF(B5156&gt;=50,VLOOKUP(A5156,英雄数据表!A:L,11,FALSE),IF(B5156&gt;=25,VLOOKUP(A5156,英雄数据表!A:L,7,0),""))</f>
        <v>"4106602004"</v>
      </c>
      <c r="M5156" s="20" t="str">
        <f>IFERROR(VLOOKUP(B5156,属性中转表!$K$2:$O$21,5,FALSE),"")</f>
        <v>"undpspro":50</v>
      </c>
      <c r="N5156" s="20" t="str">
        <f>IF(B5156=25,VLOOKUP(A5156,英雄数据表!A:L,8,FALSE),IF(B5156=50,VLOOKUP(A5156,英雄数据表!A:L,12,0),""))</f>
        <v/>
      </c>
    </row>
    <row r="5157" spans="1:14" x14ac:dyDescent="0.3">
      <c r="A5157" s="20">
        <v>41066</v>
      </c>
      <c r="B5157" s="21">
        <f t="shared" si="339"/>
        <v>56</v>
      </c>
      <c r="C5157" s="21">
        <v>5</v>
      </c>
      <c r="D5157" s="21">
        <f>VLOOKUP(A5157,英雄数据表!A:D,4,0)</f>
        <v>4</v>
      </c>
      <c r="E5157" s="20" t="str">
        <f>VLOOKUP(A5157,英雄数据表!A:C,3,0)</f>
        <v>守护图腾</v>
      </c>
      <c r="F5157" s="20">
        <f t="shared" si="340"/>
        <v>41066</v>
      </c>
      <c r="G5157" s="20">
        <f t="shared" si="341"/>
        <v>41066</v>
      </c>
      <c r="H5157" s="21" t="str">
        <f>VLOOKUP(B5157,属性中转表!A:F,6,FALSE)</f>
        <v>"hp":216000,"atk":6000</v>
      </c>
      <c r="I5157" s="20" t="str">
        <f>IF(VLOOKUP(B5157,属性中转表!A:G,7,FALSE)=0,"",VLOOKUP(VLOOKUP(B5157,属性中转表!A:G,7,FALSE),属性中转表!$K$2:$P$21,6,0))&amp;IF(VLOOKUP(B5157,属性中转表!A:G,7,FALSE)&gt;=50,VLOOKUP(A5157,英雄数据表!A:K,9,0),IF(VLOOKUP(B5157,属性中转表!A:G,7,FALSE)&gt;=25,VLOOKUP(A5157,英雄数据表!A:K,5,0),""))</f>
        <v>"atk":300,"hp":5000,"undpspro":150,"pvpdpspro":50,"pvpundpspro":50,"atkpro":100</v>
      </c>
      <c r="J5157" s="20" t="str">
        <f>IF(I5157="","",属性中转表!$I$1&amp;(IF(VLOOKUP(B5157,属性中转表!A:G,7,FALSE)=0,0,VLOOKUP(VLOOKUP(B5157,属性中转表!A:G,7,FALSE),属性中转表!$K$2:$P$21,4,0)))+IFERROR(VLOOKUP(A5157,英雄数据表!A:K,IF(武魂!B5157&gt;=50,10,IF(武魂!B5157&gt;=25,6)),0),0))</f>
        <v>,"dpspro":100</v>
      </c>
      <c r="K5157" s="32" t="str">
        <f t="shared" si="342"/>
        <v>"atk":300,"hp":5000,"undpspro":150,"pvpdpspro":50,"pvpundpspro":50,"atkpro":100,"dpspro":100</v>
      </c>
      <c r="L5157" s="20" t="str">
        <f>IF(B5157&gt;=50,VLOOKUP(A5157,英雄数据表!A:L,11,FALSE),IF(B5157&gt;=25,VLOOKUP(A5157,英雄数据表!A:L,7,0),""))</f>
        <v>"4106602004"</v>
      </c>
      <c r="M5157" s="20" t="str">
        <f>IFERROR(VLOOKUP(B5157,属性中转表!$K$2:$O$21,5,FALSE),"")</f>
        <v/>
      </c>
      <c r="N5157" s="20" t="str">
        <f>IF(B5157=25,VLOOKUP(A5157,英雄数据表!A:L,8,FALSE),IF(B5157=50,VLOOKUP(A5157,英雄数据表!A:L,12,0),""))</f>
        <v/>
      </c>
    </row>
    <row r="5158" spans="1:14" x14ac:dyDescent="0.3">
      <c r="A5158" s="20">
        <v>41066</v>
      </c>
      <c r="B5158" s="21">
        <f t="shared" si="339"/>
        <v>57</v>
      </c>
      <c r="C5158" s="21">
        <v>5</v>
      </c>
      <c r="D5158" s="21">
        <f>VLOOKUP(A5158,英雄数据表!A:D,4,0)</f>
        <v>4</v>
      </c>
      <c r="E5158" s="20" t="str">
        <f>VLOOKUP(A5158,英雄数据表!A:C,3,0)</f>
        <v>守护图腾</v>
      </c>
      <c r="F5158" s="20">
        <f t="shared" si="340"/>
        <v>41066</v>
      </c>
      <c r="G5158" s="20">
        <f t="shared" si="341"/>
        <v>41066</v>
      </c>
      <c r="H5158" s="21" t="str">
        <f>VLOOKUP(B5158,属性中转表!A:F,6,FALSE)</f>
        <v>"hp":221400,"atk":6150</v>
      </c>
      <c r="I5158" s="20" t="str">
        <f>IF(VLOOKUP(B5158,属性中转表!A:G,7,FALSE)=0,"",VLOOKUP(VLOOKUP(B5158,属性中转表!A:G,7,FALSE),属性中转表!$K$2:$P$21,6,0))&amp;IF(VLOOKUP(B5158,属性中转表!A:G,7,FALSE)&gt;=50,VLOOKUP(A5158,英雄数据表!A:K,9,0),IF(VLOOKUP(B5158,属性中转表!A:G,7,FALSE)&gt;=25,VLOOKUP(A5158,英雄数据表!A:K,5,0),""))</f>
        <v>"atk":300,"hp":5000,"undpspro":150,"pvpdpspro":50,"pvpundpspro":50,"atkpro":100</v>
      </c>
      <c r="J5158" s="20" t="str">
        <f>IF(I5158="","",属性中转表!$I$1&amp;(IF(VLOOKUP(B5158,属性中转表!A:G,7,FALSE)=0,0,VLOOKUP(VLOOKUP(B5158,属性中转表!A:G,7,FALSE),属性中转表!$K$2:$P$21,4,0)))+IFERROR(VLOOKUP(A5158,英雄数据表!A:K,IF(武魂!B5158&gt;=50,10,IF(武魂!B5158&gt;=25,6)),0),0))</f>
        <v>,"dpspro":100</v>
      </c>
      <c r="K5158" s="32" t="str">
        <f t="shared" si="342"/>
        <v>"atk":300,"hp":5000,"undpspro":150,"pvpdpspro":50,"pvpundpspro":50,"atkpro":100,"dpspro":100</v>
      </c>
      <c r="L5158" s="20" t="str">
        <f>IF(B5158&gt;=50,VLOOKUP(A5158,英雄数据表!A:L,11,FALSE),IF(B5158&gt;=25,VLOOKUP(A5158,英雄数据表!A:L,7,0),""))</f>
        <v>"4106602004"</v>
      </c>
      <c r="M5158" s="20" t="str">
        <f>IFERROR(VLOOKUP(B5158,属性中转表!$K$2:$O$21,5,FALSE),"")</f>
        <v/>
      </c>
      <c r="N5158" s="20" t="str">
        <f>IF(B5158=25,VLOOKUP(A5158,英雄数据表!A:L,8,FALSE),IF(B5158=50,VLOOKUP(A5158,英雄数据表!A:L,12,0),""))</f>
        <v/>
      </c>
    </row>
    <row r="5159" spans="1:14" x14ac:dyDescent="0.3">
      <c r="A5159" s="20">
        <v>41066</v>
      </c>
      <c r="B5159" s="21">
        <f t="shared" si="339"/>
        <v>58</v>
      </c>
      <c r="C5159" s="21">
        <v>5</v>
      </c>
      <c r="D5159" s="21">
        <f>VLOOKUP(A5159,英雄数据表!A:D,4,0)</f>
        <v>4</v>
      </c>
      <c r="E5159" s="20" t="str">
        <f>VLOOKUP(A5159,英雄数据表!A:C,3,0)</f>
        <v>守护图腾</v>
      </c>
      <c r="F5159" s="20">
        <f t="shared" si="340"/>
        <v>41066</v>
      </c>
      <c r="G5159" s="20">
        <f t="shared" si="341"/>
        <v>41066</v>
      </c>
      <c r="H5159" s="21" t="str">
        <f>VLOOKUP(B5159,属性中转表!A:F,6,FALSE)</f>
        <v>"hp":226800,"atk":6300</v>
      </c>
      <c r="I5159" s="20" t="str">
        <f>IF(VLOOKUP(B5159,属性中转表!A:G,7,FALSE)=0,"",VLOOKUP(VLOOKUP(B5159,属性中转表!A:G,7,FALSE),属性中转表!$K$2:$P$21,6,0))&amp;IF(VLOOKUP(B5159,属性中转表!A:G,7,FALSE)&gt;=50,VLOOKUP(A5159,英雄数据表!A:K,9,0),IF(VLOOKUP(B5159,属性中转表!A:G,7,FALSE)&gt;=25,VLOOKUP(A5159,英雄数据表!A:K,5,0),""))</f>
        <v>"atk":300,"hp":5000,"undpspro":150,"pvpdpspro":50,"pvpundpspro":50,"atkpro":100</v>
      </c>
      <c r="J5159" s="20" t="str">
        <f>IF(I5159="","",属性中转表!$I$1&amp;(IF(VLOOKUP(B5159,属性中转表!A:G,7,FALSE)=0,0,VLOOKUP(VLOOKUP(B5159,属性中转表!A:G,7,FALSE),属性中转表!$K$2:$P$21,4,0)))+IFERROR(VLOOKUP(A5159,英雄数据表!A:K,IF(武魂!B5159&gt;=50,10,IF(武魂!B5159&gt;=25,6)),0),0))</f>
        <v>,"dpspro":100</v>
      </c>
      <c r="K5159" s="32" t="str">
        <f t="shared" si="342"/>
        <v>"atk":300,"hp":5000,"undpspro":150,"pvpdpspro":50,"pvpundpspro":50,"atkpro":100,"dpspro":100</v>
      </c>
      <c r="L5159" s="20" t="str">
        <f>IF(B5159&gt;=50,VLOOKUP(A5159,英雄数据表!A:L,11,FALSE),IF(B5159&gt;=25,VLOOKUP(A5159,英雄数据表!A:L,7,0),""))</f>
        <v>"4106602004"</v>
      </c>
      <c r="M5159" s="20" t="str">
        <f>IFERROR(VLOOKUP(B5159,属性中转表!$K$2:$O$21,5,FALSE),"")</f>
        <v/>
      </c>
      <c r="N5159" s="20" t="str">
        <f>IF(B5159=25,VLOOKUP(A5159,英雄数据表!A:L,8,FALSE),IF(B5159=50,VLOOKUP(A5159,英雄数据表!A:L,12,0),""))</f>
        <v/>
      </c>
    </row>
    <row r="5160" spans="1:14" x14ac:dyDescent="0.3">
      <c r="A5160" s="20">
        <v>41066</v>
      </c>
      <c r="B5160" s="21">
        <f t="shared" si="339"/>
        <v>59</v>
      </c>
      <c r="C5160" s="21">
        <v>5</v>
      </c>
      <c r="D5160" s="21">
        <f>VLOOKUP(A5160,英雄数据表!A:D,4,0)</f>
        <v>4</v>
      </c>
      <c r="E5160" s="20" t="str">
        <f>VLOOKUP(A5160,英雄数据表!A:C,3,0)</f>
        <v>守护图腾</v>
      </c>
      <c r="F5160" s="20">
        <f t="shared" si="340"/>
        <v>41066</v>
      </c>
      <c r="G5160" s="20">
        <f t="shared" si="341"/>
        <v>41066</v>
      </c>
      <c r="H5160" s="21" t="str">
        <f>VLOOKUP(B5160,属性中转表!A:F,6,FALSE)</f>
        <v>"hp":232200,"atk":6450</v>
      </c>
      <c r="I5160" s="20" t="str">
        <f>IF(VLOOKUP(B5160,属性中转表!A:G,7,FALSE)=0,"",VLOOKUP(VLOOKUP(B5160,属性中转表!A:G,7,FALSE),属性中转表!$K$2:$P$21,6,0))&amp;IF(VLOOKUP(B5160,属性中转表!A:G,7,FALSE)&gt;=50,VLOOKUP(A5160,英雄数据表!A:K,9,0),IF(VLOOKUP(B5160,属性中转表!A:G,7,FALSE)&gt;=25,VLOOKUP(A5160,英雄数据表!A:K,5,0),""))</f>
        <v>"atk":300,"hp":5000,"undpspro":150,"pvpdpspro":50,"pvpundpspro":50,"atkpro":100</v>
      </c>
      <c r="J5160" s="20" t="str">
        <f>IF(I5160="","",属性中转表!$I$1&amp;(IF(VLOOKUP(B5160,属性中转表!A:G,7,FALSE)=0,0,VLOOKUP(VLOOKUP(B5160,属性中转表!A:G,7,FALSE),属性中转表!$K$2:$P$21,4,0)))+IFERROR(VLOOKUP(A5160,英雄数据表!A:K,IF(武魂!B5160&gt;=50,10,IF(武魂!B5160&gt;=25,6)),0),0))</f>
        <v>,"dpspro":100</v>
      </c>
      <c r="K5160" s="32" t="str">
        <f t="shared" si="342"/>
        <v>"atk":300,"hp":5000,"undpspro":150,"pvpdpspro":50,"pvpundpspro":50,"atkpro":100,"dpspro":100</v>
      </c>
      <c r="L5160" s="20" t="str">
        <f>IF(B5160&gt;=50,VLOOKUP(A5160,英雄数据表!A:L,11,FALSE),IF(B5160&gt;=25,VLOOKUP(A5160,英雄数据表!A:L,7,0),""))</f>
        <v>"4106602004"</v>
      </c>
      <c r="M5160" s="20" t="str">
        <f>IFERROR(VLOOKUP(B5160,属性中转表!$K$2:$O$21,5,FALSE),"")</f>
        <v/>
      </c>
      <c r="N5160" s="20" t="str">
        <f>IF(B5160=25,VLOOKUP(A5160,英雄数据表!A:L,8,FALSE),IF(B5160=50,VLOOKUP(A5160,英雄数据表!A:L,12,0),""))</f>
        <v/>
      </c>
    </row>
    <row r="5161" spans="1:14" x14ac:dyDescent="0.3">
      <c r="A5161" s="20">
        <v>41066</v>
      </c>
      <c r="B5161" s="21">
        <f t="shared" si="339"/>
        <v>60</v>
      </c>
      <c r="C5161" s="21">
        <v>5</v>
      </c>
      <c r="D5161" s="21">
        <f>VLOOKUP(A5161,英雄数据表!A:D,4,0)</f>
        <v>4</v>
      </c>
      <c r="E5161" s="20" t="str">
        <f>VLOOKUP(A5161,英雄数据表!A:C,3,0)</f>
        <v>守护图腾</v>
      </c>
      <c r="F5161" s="20">
        <f t="shared" si="340"/>
        <v>41066</v>
      </c>
      <c r="G5161" s="20">
        <f t="shared" si="341"/>
        <v>41066</v>
      </c>
      <c r="H5161" s="21" t="str">
        <f>VLOOKUP(B5161,属性中转表!A:F,6,FALSE)</f>
        <v>"hp":237600,"atk":6600</v>
      </c>
      <c r="I5161" s="20" t="str">
        <f>IF(VLOOKUP(B5161,属性中转表!A:G,7,FALSE)=0,"",VLOOKUP(VLOOKUP(B5161,属性中转表!A:G,7,FALSE),属性中转表!$K$2:$P$21,6,0))&amp;IF(VLOOKUP(B5161,属性中转表!A:G,7,FALSE)&gt;=50,VLOOKUP(A5161,英雄数据表!A:K,9,0),IF(VLOOKUP(B5161,属性中转表!A:G,7,FALSE)&gt;=25,VLOOKUP(A5161,英雄数据表!A:K,5,0),""))</f>
        <v>"atk":300,"hp":5000,"undpspro":150,"pvpdpspro":50,"pvpundpspro":50,"atkpro":100</v>
      </c>
      <c r="J5161" s="20" t="str">
        <f>IF(I5161="","",属性中转表!$I$1&amp;(IF(VLOOKUP(B5161,属性中转表!A:G,7,FALSE)=0,0,VLOOKUP(VLOOKUP(B5161,属性中转表!A:G,7,FALSE),属性中转表!$K$2:$P$21,4,0)))+IFERROR(VLOOKUP(A5161,英雄数据表!A:K,IF(武魂!B5161&gt;=50,10,IF(武魂!B5161&gt;=25,6)),0),0))</f>
        <v>,"dpspro":150</v>
      </c>
      <c r="K5161" s="32" t="str">
        <f t="shared" si="342"/>
        <v>"atk":300,"hp":5000,"undpspro":150,"pvpdpspro":50,"pvpundpspro":50,"atkpro":100,"dpspro":150</v>
      </c>
      <c r="L5161" s="20" t="str">
        <f>IF(B5161&gt;=50,VLOOKUP(A5161,英雄数据表!A:L,11,FALSE),IF(B5161&gt;=25,VLOOKUP(A5161,英雄数据表!A:L,7,0),""))</f>
        <v>"4106602004"</v>
      </c>
      <c r="M5161" s="20" t="str">
        <f>IFERROR(VLOOKUP(B5161,属性中转表!$K$2:$O$21,5,FALSE),"")</f>
        <v>"dpspro":50</v>
      </c>
      <c r="N5161" s="20" t="str">
        <f>IF(B5161=25,VLOOKUP(A5161,英雄数据表!A:L,8,FALSE),IF(B5161=50,VLOOKUP(A5161,英雄数据表!A:L,12,0),""))</f>
        <v/>
      </c>
    </row>
    <row r="5162" spans="1:14" x14ac:dyDescent="0.3">
      <c r="A5162" s="20">
        <v>41066</v>
      </c>
      <c r="B5162" s="21">
        <f t="shared" si="339"/>
        <v>61</v>
      </c>
      <c r="C5162" s="21">
        <v>5</v>
      </c>
      <c r="D5162" s="21">
        <f>VLOOKUP(A5162,英雄数据表!A:D,4,0)</f>
        <v>4</v>
      </c>
      <c r="E5162" s="20" t="str">
        <f>VLOOKUP(A5162,英雄数据表!A:C,3,0)</f>
        <v>守护图腾</v>
      </c>
      <c r="F5162" s="20">
        <f t="shared" si="340"/>
        <v>41066</v>
      </c>
      <c r="G5162" s="20">
        <f t="shared" si="341"/>
        <v>41066</v>
      </c>
      <c r="H5162" s="21" t="str">
        <f>VLOOKUP(B5162,属性中转表!A:F,6,FALSE)</f>
        <v>"hp":243000,"atk":6750</v>
      </c>
      <c r="I5162" s="20" t="str">
        <f>IF(VLOOKUP(B5162,属性中转表!A:G,7,FALSE)=0,"",VLOOKUP(VLOOKUP(B5162,属性中转表!A:G,7,FALSE),属性中转表!$K$2:$P$21,6,0))&amp;IF(VLOOKUP(B5162,属性中转表!A:G,7,FALSE)&gt;=50,VLOOKUP(A5162,英雄数据表!A:K,9,0),IF(VLOOKUP(B5162,属性中转表!A:G,7,FALSE)&gt;=25,VLOOKUP(A5162,英雄数据表!A:K,5,0),""))</f>
        <v>"atk":300,"hp":5000,"undpspro":150,"pvpdpspro":50,"pvpundpspro":50,"atkpro":100</v>
      </c>
      <c r="J5162" s="20" t="str">
        <f>IF(I5162="","",属性中转表!$I$1&amp;(IF(VLOOKUP(B5162,属性中转表!A:G,7,FALSE)=0,0,VLOOKUP(VLOOKUP(B5162,属性中转表!A:G,7,FALSE),属性中转表!$K$2:$P$21,4,0)))+IFERROR(VLOOKUP(A5162,英雄数据表!A:K,IF(武魂!B5162&gt;=50,10,IF(武魂!B5162&gt;=25,6)),0),0))</f>
        <v>,"dpspro":150</v>
      </c>
      <c r="K5162" s="32" t="str">
        <f t="shared" si="342"/>
        <v>"atk":300,"hp":5000,"undpspro":150,"pvpdpspro":50,"pvpundpspro":50,"atkpro":100,"dpspro":150</v>
      </c>
      <c r="L5162" s="20" t="str">
        <f>IF(B5162&gt;=50,VLOOKUP(A5162,英雄数据表!A:L,11,FALSE),IF(B5162&gt;=25,VLOOKUP(A5162,英雄数据表!A:L,7,0),""))</f>
        <v>"4106602004"</v>
      </c>
      <c r="M5162" s="20" t="str">
        <f>IFERROR(VLOOKUP(B5162,属性中转表!$K$2:$O$21,5,FALSE),"")</f>
        <v/>
      </c>
      <c r="N5162" s="20" t="str">
        <f>IF(B5162=25,VLOOKUP(A5162,英雄数据表!A:L,8,FALSE),IF(B5162=50,VLOOKUP(A5162,英雄数据表!A:L,12,0),""))</f>
        <v/>
      </c>
    </row>
    <row r="5163" spans="1:14" x14ac:dyDescent="0.3">
      <c r="A5163" s="20">
        <v>41066</v>
      </c>
      <c r="B5163" s="21">
        <f t="shared" ref="B5163:B5326" si="343">IF(A5163=A5162,B5162+1,1)</f>
        <v>62</v>
      </c>
      <c r="C5163" s="21">
        <v>5</v>
      </c>
      <c r="D5163" s="21">
        <f>VLOOKUP(A5163,英雄数据表!A:D,4,0)</f>
        <v>4</v>
      </c>
      <c r="E5163" s="20" t="str">
        <f>VLOOKUP(A5163,英雄数据表!A:C,3,0)</f>
        <v>守护图腾</v>
      </c>
      <c r="F5163" s="20">
        <f t="shared" ref="F5163:F5326" si="344">A5163</f>
        <v>41066</v>
      </c>
      <c r="G5163" s="20">
        <f t="shared" ref="G5163:G5326" si="345">A5163</f>
        <v>41066</v>
      </c>
      <c r="H5163" s="21" t="str">
        <f>VLOOKUP(B5163,属性中转表!A:F,6,FALSE)</f>
        <v>"hp":248400,"atk":6900</v>
      </c>
      <c r="I5163" s="20" t="str">
        <f>IF(VLOOKUP(B5163,属性中转表!A:G,7,FALSE)=0,"",VLOOKUP(VLOOKUP(B5163,属性中转表!A:G,7,FALSE),属性中转表!$K$2:$P$21,6,0))&amp;IF(VLOOKUP(B5163,属性中转表!A:G,7,FALSE)&gt;=50,VLOOKUP(A5163,英雄数据表!A:K,9,0),IF(VLOOKUP(B5163,属性中转表!A:G,7,FALSE)&gt;=25,VLOOKUP(A5163,英雄数据表!A:K,5,0),""))</f>
        <v>"atk":300,"hp":5000,"undpspro":150,"pvpdpspro":50,"pvpundpspro":50,"atkpro":100</v>
      </c>
      <c r="J5163" s="20" t="str">
        <f>IF(I5163="","",属性中转表!$I$1&amp;(IF(VLOOKUP(B5163,属性中转表!A:G,7,FALSE)=0,0,VLOOKUP(VLOOKUP(B5163,属性中转表!A:G,7,FALSE),属性中转表!$K$2:$P$21,4,0)))+IFERROR(VLOOKUP(A5163,英雄数据表!A:K,IF(武魂!B5163&gt;=50,10,IF(武魂!B5163&gt;=25,6)),0),0))</f>
        <v>,"dpspro":150</v>
      </c>
      <c r="K5163" s="32" t="str">
        <f t="shared" si="342"/>
        <v>"atk":300,"hp":5000,"undpspro":150,"pvpdpspro":50,"pvpundpspro":50,"atkpro":100,"dpspro":150</v>
      </c>
      <c r="L5163" s="20" t="str">
        <f>IF(B5163&gt;=50,VLOOKUP(A5163,英雄数据表!A:L,11,FALSE),IF(B5163&gt;=25,VLOOKUP(A5163,英雄数据表!A:L,7,0),""))</f>
        <v>"4106602004"</v>
      </c>
      <c r="M5163" s="20" t="str">
        <f>IFERROR(VLOOKUP(B5163,属性中转表!$K$2:$O$21,5,FALSE),"")</f>
        <v/>
      </c>
      <c r="N5163" s="20" t="str">
        <f>IF(B5163=25,VLOOKUP(A5163,英雄数据表!A:L,8,FALSE),IF(B5163=50,VLOOKUP(A5163,英雄数据表!A:L,12,0),""))</f>
        <v/>
      </c>
    </row>
    <row r="5164" spans="1:14" x14ac:dyDescent="0.3">
      <c r="A5164" s="20">
        <v>41066</v>
      </c>
      <c r="B5164" s="21">
        <f t="shared" si="343"/>
        <v>63</v>
      </c>
      <c r="C5164" s="21">
        <v>5</v>
      </c>
      <c r="D5164" s="21">
        <f>VLOOKUP(A5164,英雄数据表!A:D,4,0)</f>
        <v>4</v>
      </c>
      <c r="E5164" s="20" t="str">
        <f>VLOOKUP(A5164,英雄数据表!A:C,3,0)</f>
        <v>守护图腾</v>
      </c>
      <c r="F5164" s="20">
        <f t="shared" si="344"/>
        <v>41066</v>
      </c>
      <c r="G5164" s="20">
        <f t="shared" si="345"/>
        <v>41066</v>
      </c>
      <c r="H5164" s="21" t="str">
        <f>VLOOKUP(B5164,属性中转表!A:F,6,FALSE)</f>
        <v>"hp":253800,"atk":7050</v>
      </c>
      <c r="I5164" s="20" t="str">
        <f>IF(VLOOKUP(B5164,属性中转表!A:G,7,FALSE)=0,"",VLOOKUP(VLOOKUP(B5164,属性中转表!A:G,7,FALSE),属性中转表!$K$2:$P$21,6,0))&amp;IF(VLOOKUP(B5164,属性中转表!A:G,7,FALSE)&gt;=50,VLOOKUP(A5164,英雄数据表!A:K,9,0),IF(VLOOKUP(B5164,属性中转表!A:G,7,FALSE)&gt;=25,VLOOKUP(A5164,英雄数据表!A:K,5,0),""))</f>
        <v>"atk":300,"hp":5000,"undpspro":150,"pvpdpspro":50,"pvpundpspro":50,"atkpro":100</v>
      </c>
      <c r="J5164" s="20" t="str">
        <f>IF(I5164="","",属性中转表!$I$1&amp;(IF(VLOOKUP(B5164,属性中转表!A:G,7,FALSE)=0,0,VLOOKUP(VLOOKUP(B5164,属性中转表!A:G,7,FALSE),属性中转表!$K$2:$P$21,4,0)))+IFERROR(VLOOKUP(A5164,英雄数据表!A:K,IF(武魂!B5164&gt;=50,10,IF(武魂!B5164&gt;=25,6)),0),0))</f>
        <v>,"dpspro":150</v>
      </c>
      <c r="K5164" s="32" t="str">
        <f t="shared" si="342"/>
        <v>"atk":300,"hp":5000,"undpspro":150,"pvpdpspro":50,"pvpundpspro":50,"atkpro":100,"dpspro":150</v>
      </c>
      <c r="L5164" s="20" t="str">
        <f>IF(B5164&gt;=50,VLOOKUP(A5164,英雄数据表!A:L,11,FALSE),IF(B5164&gt;=25,VLOOKUP(A5164,英雄数据表!A:L,7,0),""))</f>
        <v>"4106602004"</v>
      </c>
      <c r="M5164" s="20" t="str">
        <f>IFERROR(VLOOKUP(B5164,属性中转表!$K$2:$O$21,5,FALSE),"")</f>
        <v/>
      </c>
      <c r="N5164" s="20" t="str">
        <f>IF(B5164=25,VLOOKUP(A5164,英雄数据表!A:L,8,FALSE),IF(B5164=50,VLOOKUP(A5164,英雄数据表!A:L,12,0),""))</f>
        <v/>
      </c>
    </row>
    <row r="5165" spans="1:14" x14ac:dyDescent="0.3">
      <c r="A5165" s="20">
        <v>41066</v>
      </c>
      <c r="B5165" s="21">
        <f t="shared" si="343"/>
        <v>64</v>
      </c>
      <c r="C5165" s="21">
        <v>5</v>
      </c>
      <c r="D5165" s="21">
        <f>VLOOKUP(A5165,英雄数据表!A:D,4,0)</f>
        <v>4</v>
      </c>
      <c r="E5165" s="20" t="str">
        <f>VLOOKUP(A5165,英雄数据表!A:C,3,0)</f>
        <v>守护图腾</v>
      </c>
      <c r="F5165" s="20">
        <f t="shared" si="344"/>
        <v>41066</v>
      </c>
      <c r="G5165" s="20">
        <f t="shared" si="345"/>
        <v>41066</v>
      </c>
      <c r="H5165" s="21" t="str">
        <f>VLOOKUP(B5165,属性中转表!A:F,6,FALSE)</f>
        <v>"hp":259200,"atk":7200</v>
      </c>
      <c r="I5165" s="20" t="str">
        <f>IF(VLOOKUP(B5165,属性中转表!A:G,7,FALSE)=0,"",VLOOKUP(VLOOKUP(B5165,属性中转表!A:G,7,FALSE),属性中转表!$K$2:$P$21,6,0))&amp;IF(VLOOKUP(B5165,属性中转表!A:G,7,FALSE)&gt;=50,VLOOKUP(A5165,英雄数据表!A:K,9,0),IF(VLOOKUP(B5165,属性中转表!A:G,7,FALSE)&gt;=25,VLOOKUP(A5165,英雄数据表!A:K,5,0),""))</f>
        <v>"atk":300,"hp":5000,"undpspro":150,"pvpdpspro":50,"pvpundpspro":50,"atkpro":100</v>
      </c>
      <c r="J5165" s="20" t="str">
        <f>IF(I5165="","",属性中转表!$I$1&amp;(IF(VLOOKUP(B5165,属性中转表!A:G,7,FALSE)=0,0,VLOOKUP(VLOOKUP(B5165,属性中转表!A:G,7,FALSE),属性中转表!$K$2:$P$21,4,0)))+IFERROR(VLOOKUP(A5165,英雄数据表!A:K,IF(武魂!B5165&gt;=50,10,IF(武魂!B5165&gt;=25,6)),0),0))</f>
        <v>,"dpspro":150</v>
      </c>
      <c r="K5165" s="32" t="str">
        <f t="shared" si="342"/>
        <v>"atk":300,"hp":5000,"undpspro":150,"pvpdpspro":50,"pvpundpspro":50,"atkpro":100,"dpspro":150</v>
      </c>
      <c r="L5165" s="20" t="str">
        <f>IF(B5165&gt;=50,VLOOKUP(A5165,英雄数据表!A:L,11,FALSE),IF(B5165&gt;=25,VLOOKUP(A5165,英雄数据表!A:L,7,0),""))</f>
        <v>"4106602004"</v>
      </c>
      <c r="M5165" s="20" t="str">
        <f>IFERROR(VLOOKUP(B5165,属性中转表!$K$2:$O$21,5,FALSE),"")</f>
        <v/>
      </c>
      <c r="N5165" s="20" t="str">
        <f>IF(B5165=25,VLOOKUP(A5165,英雄数据表!A:L,8,FALSE),IF(B5165=50,VLOOKUP(A5165,英雄数据表!A:L,12,0),""))</f>
        <v/>
      </c>
    </row>
    <row r="5166" spans="1:14" x14ac:dyDescent="0.3">
      <c r="A5166" s="20">
        <v>41066</v>
      </c>
      <c r="B5166" s="21">
        <f t="shared" si="343"/>
        <v>65</v>
      </c>
      <c r="C5166" s="21">
        <v>5</v>
      </c>
      <c r="D5166" s="21">
        <f>VLOOKUP(A5166,英雄数据表!A:D,4,0)</f>
        <v>4</v>
      </c>
      <c r="E5166" s="20" t="str">
        <f>VLOOKUP(A5166,英雄数据表!A:C,3,0)</f>
        <v>守护图腾</v>
      </c>
      <c r="F5166" s="20">
        <f t="shared" si="344"/>
        <v>41066</v>
      </c>
      <c r="G5166" s="20">
        <f t="shared" si="345"/>
        <v>41066</v>
      </c>
      <c r="H5166" s="21" t="str">
        <f>VLOOKUP(B5166,属性中转表!A:F,6,FALSE)</f>
        <v>"hp":264600,"atk":7350</v>
      </c>
      <c r="I5166" s="20" t="str">
        <f>IF(VLOOKUP(B5166,属性中转表!A:G,7,FALSE)=0,"",VLOOKUP(VLOOKUP(B5166,属性中转表!A:G,7,FALSE),属性中转表!$K$2:$P$21,6,0))&amp;IF(VLOOKUP(B5166,属性中转表!A:G,7,FALSE)&gt;=50,VLOOKUP(A5166,英雄数据表!A:K,9,0),IF(VLOOKUP(B5166,属性中转表!A:G,7,FALSE)&gt;=25,VLOOKUP(A5166,英雄数据表!A:K,5,0),""))</f>
        <v>"atk":300,"hp":5000,"undpspro":150,"pvpdpspro":100,"pvpundpspro":50,"atkpro":100</v>
      </c>
      <c r="J5166" s="20" t="str">
        <f>IF(I5166="","",属性中转表!$I$1&amp;(IF(VLOOKUP(B5166,属性中转表!A:G,7,FALSE)=0,0,VLOOKUP(VLOOKUP(B5166,属性中转表!A:G,7,FALSE),属性中转表!$K$2:$P$21,4,0)))+IFERROR(VLOOKUP(A5166,英雄数据表!A:K,IF(武魂!B5166&gt;=50,10,IF(武魂!B5166&gt;=25,6)),0),0))</f>
        <v>,"dpspro":150</v>
      </c>
      <c r="K5166" s="32" t="str">
        <f t="shared" si="342"/>
        <v>"atk":300,"hp":5000,"undpspro":150,"pvpdpspro":100,"pvpundpspro":50,"atkpro":100,"dpspro":150</v>
      </c>
      <c r="L5166" s="20" t="str">
        <f>IF(B5166&gt;=50,VLOOKUP(A5166,英雄数据表!A:L,11,FALSE),IF(B5166&gt;=25,VLOOKUP(A5166,英雄数据表!A:L,7,0),""))</f>
        <v>"4106602004"</v>
      </c>
      <c r="M5166" s="20" t="str">
        <f>IFERROR(VLOOKUP(B5166,属性中转表!$K$2:$O$21,5,FALSE),"")</f>
        <v>"pvpdpspro":50</v>
      </c>
      <c r="N5166" s="20" t="str">
        <f>IF(B5166=25,VLOOKUP(A5166,英雄数据表!A:L,8,FALSE),IF(B5166=50,VLOOKUP(A5166,英雄数据表!A:L,12,0),""))</f>
        <v/>
      </c>
    </row>
    <row r="5167" spans="1:14" x14ac:dyDescent="0.3">
      <c r="A5167" s="20">
        <v>41066</v>
      </c>
      <c r="B5167" s="21">
        <f t="shared" si="343"/>
        <v>66</v>
      </c>
      <c r="C5167" s="21">
        <v>5</v>
      </c>
      <c r="D5167" s="21">
        <f>VLOOKUP(A5167,英雄数据表!A:D,4,0)</f>
        <v>4</v>
      </c>
      <c r="E5167" s="20" t="str">
        <f>VLOOKUP(A5167,英雄数据表!A:C,3,0)</f>
        <v>守护图腾</v>
      </c>
      <c r="F5167" s="20">
        <f t="shared" si="344"/>
        <v>41066</v>
      </c>
      <c r="G5167" s="20">
        <f t="shared" si="345"/>
        <v>41066</v>
      </c>
      <c r="H5167" s="21" t="str">
        <f>VLOOKUP(B5167,属性中转表!A:F,6,FALSE)</f>
        <v>"hp":270000,"atk":7500</v>
      </c>
      <c r="I5167" s="20" t="str">
        <f>IF(VLOOKUP(B5167,属性中转表!A:G,7,FALSE)=0,"",VLOOKUP(VLOOKUP(B5167,属性中转表!A:G,7,FALSE),属性中转表!$K$2:$P$21,6,0))&amp;IF(VLOOKUP(B5167,属性中转表!A:G,7,FALSE)&gt;=50,VLOOKUP(A5167,英雄数据表!A:K,9,0),IF(VLOOKUP(B5167,属性中转表!A:G,7,FALSE)&gt;=25,VLOOKUP(A5167,英雄数据表!A:K,5,0),""))</f>
        <v>"atk":300,"hp":5000,"undpspro":150,"pvpdpspro":100,"pvpundpspro":50,"atkpro":100</v>
      </c>
      <c r="J5167" s="20" t="str">
        <f>IF(I5167="","",属性中转表!$I$1&amp;(IF(VLOOKUP(B5167,属性中转表!A:G,7,FALSE)=0,0,VLOOKUP(VLOOKUP(B5167,属性中转表!A:G,7,FALSE),属性中转表!$K$2:$P$21,4,0)))+IFERROR(VLOOKUP(A5167,英雄数据表!A:K,IF(武魂!B5167&gt;=50,10,IF(武魂!B5167&gt;=25,6)),0),0))</f>
        <v>,"dpspro":150</v>
      </c>
      <c r="K5167" s="32" t="str">
        <f t="shared" si="342"/>
        <v>"atk":300,"hp":5000,"undpspro":150,"pvpdpspro":100,"pvpundpspro":50,"atkpro":100,"dpspro":150</v>
      </c>
      <c r="L5167" s="20" t="str">
        <f>IF(B5167&gt;=50,VLOOKUP(A5167,英雄数据表!A:L,11,FALSE),IF(B5167&gt;=25,VLOOKUP(A5167,英雄数据表!A:L,7,0),""))</f>
        <v>"4106602004"</v>
      </c>
      <c r="M5167" s="20" t="str">
        <f>IFERROR(VLOOKUP(B5167,属性中转表!$K$2:$O$21,5,FALSE),"")</f>
        <v/>
      </c>
      <c r="N5167" s="20" t="str">
        <f>IF(B5167=25,VLOOKUP(A5167,英雄数据表!A:L,8,FALSE),IF(B5167=50,VLOOKUP(A5167,英雄数据表!A:L,12,0),""))</f>
        <v/>
      </c>
    </row>
    <row r="5168" spans="1:14" x14ac:dyDescent="0.3">
      <c r="A5168" s="20">
        <v>41066</v>
      </c>
      <c r="B5168" s="21">
        <f t="shared" si="343"/>
        <v>67</v>
      </c>
      <c r="C5168" s="21">
        <v>5</v>
      </c>
      <c r="D5168" s="21">
        <f>VLOOKUP(A5168,英雄数据表!A:D,4,0)</f>
        <v>4</v>
      </c>
      <c r="E5168" s="20" t="str">
        <f>VLOOKUP(A5168,英雄数据表!A:C,3,0)</f>
        <v>守护图腾</v>
      </c>
      <c r="F5168" s="20">
        <f t="shared" si="344"/>
        <v>41066</v>
      </c>
      <c r="G5168" s="20">
        <f t="shared" si="345"/>
        <v>41066</v>
      </c>
      <c r="H5168" s="21" t="str">
        <f>VLOOKUP(B5168,属性中转表!A:F,6,FALSE)</f>
        <v>"hp":275400,"atk":7650</v>
      </c>
      <c r="I5168" s="20" t="str">
        <f>IF(VLOOKUP(B5168,属性中转表!A:G,7,FALSE)=0,"",VLOOKUP(VLOOKUP(B5168,属性中转表!A:G,7,FALSE),属性中转表!$K$2:$P$21,6,0))&amp;IF(VLOOKUP(B5168,属性中转表!A:G,7,FALSE)&gt;=50,VLOOKUP(A5168,英雄数据表!A:K,9,0),IF(VLOOKUP(B5168,属性中转表!A:G,7,FALSE)&gt;=25,VLOOKUP(A5168,英雄数据表!A:K,5,0),""))</f>
        <v>"atk":300,"hp":5000,"undpspro":150,"pvpdpspro":100,"pvpundpspro":50,"atkpro":100</v>
      </c>
      <c r="J5168" s="20" t="str">
        <f>IF(I5168="","",属性中转表!$I$1&amp;(IF(VLOOKUP(B5168,属性中转表!A:G,7,FALSE)=0,0,VLOOKUP(VLOOKUP(B5168,属性中转表!A:G,7,FALSE),属性中转表!$K$2:$P$21,4,0)))+IFERROR(VLOOKUP(A5168,英雄数据表!A:K,IF(武魂!B5168&gt;=50,10,IF(武魂!B5168&gt;=25,6)),0),0))</f>
        <v>,"dpspro":150</v>
      </c>
      <c r="K5168" s="32" t="str">
        <f t="shared" si="342"/>
        <v>"atk":300,"hp":5000,"undpspro":150,"pvpdpspro":100,"pvpundpspro":50,"atkpro":100,"dpspro":150</v>
      </c>
      <c r="L5168" s="20" t="str">
        <f>IF(B5168&gt;=50,VLOOKUP(A5168,英雄数据表!A:L,11,FALSE),IF(B5168&gt;=25,VLOOKUP(A5168,英雄数据表!A:L,7,0),""))</f>
        <v>"4106602004"</v>
      </c>
      <c r="M5168" s="20" t="str">
        <f>IFERROR(VLOOKUP(B5168,属性中转表!$K$2:$O$21,5,FALSE),"")</f>
        <v/>
      </c>
      <c r="N5168" s="20" t="str">
        <f>IF(B5168=25,VLOOKUP(A5168,英雄数据表!A:L,8,FALSE),IF(B5168=50,VLOOKUP(A5168,英雄数据表!A:L,12,0),""))</f>
        <v/>
      </c>
    </row>
    <row r="5169" spans="1:14" x14ac:dyDescent="0.3">
      <c r="A5169" s="20">
        <v>41066</v>
      </c>
      <c r="B5169" s="21">
        <f t="shared" si="343"/>
        <v>68</v>
      </c>
      <c r="C5169" s="21">
        <v>5</v>
      </c>
      <c r="D5169" s="21">
        <f>VLOOKUP(A5169,英雄数据表!A:D,4,0)</f>
        <v>4</v>
      </c>
      <c r="E5169" s="20" t="str">
        <f>VLOOKUP(A5169,英雄数据表!A:C,3,0)</f>
        <v>守护图腾</v>
      </c>
      <c r="F5169" s="20">
        <f t="shared" si="344"/>
        <v>41066</v>
      </c>
      <c r="G5169" s="20">
        <f t="shared" si="345"/>
        <v>41066</v>
      </c>
      <c r="H5169" s="21" t="str">
        <f>VLOOKUP(B5169,属性中转表!A:F,6,FALSE)</f>
        <v>"hp":280800,"atk":7800</v>
      </c>
      <c r="I5169" s="20" t="str">
        <f>IF(VLOOKUP(B5169,属性中转表!A:G,7,FALSE)=0,"",VLOOKUP(VLOOKUP(B5169,属性中转表!A:G,7,FALSE),属性中转表!$K$2:$P$21,6,0))&amp;IF(VLOOKUP(B5169,属性中转表!A:G,7,FALSE)&gt;=50,VLOOKUP(A5169,英雄数据表!A:K,9,0),IF(VLOOKUP(B5169,属性中转表!A:G,7,FALSE)&gt;=25,VLOOKUP(A5169,英雄数据表!A:K,5,0),""))</f>
        <v>"atk":300,"hp":5000,"undpspro":150,"pvpdpspro":100,"pvpundpspro":50,"atkpro":100</v>
      </c>
      <c r="J5169" s="20" t="str">
        <f>IF(I5169="","",属性中转表!$I$1&amp;(IF(VLOOKUP(B5169,属性中转表!A:G,7,FALSE)=0,0,VLOOKUP(VLOOKUP(B5169,属性中转表!A:G,7,FALSE),属性中转表!$K$2:$P$21,4,0)))+IFERROR(VLOOKUP(A5169,英雄数据表!A:K,IF(武魂!B5169&gt;=50,10,IF(武魂!B5169&gt;=25,6)),0),0))</f>
        <v>,"dpspro":150</v>
      </c>
      <c r="K5169" s="32" t="str">
        <f t="shared" si="342"/>
        <v>"atk":300,"hp":5000,"undpspro":150,"pvpdpspro":100,"pvpundpspro":50,"atkpro":100,"dpspro":150</v>
      </c>
      <c r="L5169" s="20" t="str">
        <f>IF(B5169&gt;=50,VLOOKUP(A5169,英雄数据表!A:L,11,FALSE),IF(B5169&gt;=25,VLOOKUP(A5169,英雄数据表!A:L,7,0),""))</f>
        <v>"4106602004"</v>
      </c>
      <c r="M5169" s="20" t="str">
        <f>IFERROR(VLOOKUP(B5169,属性中转表!$K$2:$O$21,5,FALSE),"")</f>
        <v/>
      </c>
      <c r="N5169" s="20" t="str">
        <f>IF(B5169=25,VLOOKUP(A5169,英雄数据表!A:L,8,FALSE),IF(B5169=50,VLOOKUP(A5169,英雄数据表!A:L,12,0),""))</f>
        <v/>
      </c>
    </row>
    <row r="5170" spans="1:14" x14ac:dyDescent="0.3">
      <c r="A5170" s="20">
        <v>41066</v>
      </c>
      <c r="B5170" s="21">
        <f t="shared" si="343"/>
        <v>69</v>
      </c>
      <c r="C5170" s="21">
        <v>5</v>
      </c>
      <c r="D5170" s="21">
        <f>VLOOKUP(A5170,英雄数据表!A:D,4,0)</f>
        <v>4</v>
      </c>
      <c r="E5170" s="20" t="str">
        <f>VLOOKUP(A5170,英雄数据表!A:C,3,0)</f>
        <v>守护图腾</v>
      </c>
      <c r="F5170" s="20">
        <f t="shared" si="344"/>
        <v>41066</v>
      </c>
      <c r="G5170" s="20">
        <f t="shared" si="345"/>
        <v>41066</v>
      </c>
      <c r="H5170" s="21" t="str">
        <f>VLOOKUP(B5170,属性中转表!A:F,6,FALSE)</f>
        <v>"hp":286200,"atk":7950</v>
      </c>
      <c r="I5170" s="20" t="str">
        <f>IF(VLOOKUP(B5170,属性中转表!A:G,7,FALSE)=0,"",VLOOKUP(VLOOKUP(B5170,属性中转表!A:G,7,FALSE),属性中转表!$K$2:$P$21,6,0))&amp;IF(VLOOKUP(B5170,属性中转表!A:G,7,FALSE)&gt;=50,VLOOKUP(A5170,英雄数据表!A:K,9,0),IF(VLOOKUP(B5170,属性中转表!A:G,7,FALSE)&gt;=25,VLOOKUP(A5170,英雄数据表!A:K,5,0),""))</f>
        <v>"atk":300,"hp":5000,"undpspro":150,"pvpdpspro":100,"pvpundpspro":50,"atkpro":100</v>
      </c>
      <c r="J5170" s="20" t="str">
        <f>IF(I5170="","",属性中转表!$I$1&amp;(IF(VLOOKUP(B5170,属性中转表!A:G,7,FALSE)=0,0,VLOOKUP(VLOOKUP(B5170,属性中转表!A:G,7,FALSE),属性中转表!$K$2:$P$21,4,0)))+IFERROR(VLOOKUP(A5170,英雄数据表!A:K,IF(武魂!B5170&gt;=50,10,IF(武魂!B5170&gt;=25,6)),0),0))</f>
        <v>,"dpspro":150</v>
      </c>
      <c r="K5170" s="32" t="str">
        <f t="shared" si="342"/>
        <v>"atk":300,"hp":5000,"undpspro":150,"pvpdpspro":100,"pvpundpspro":50,"atkpro":100,"dpspro":150</v>
      </c>
      <c r="L5170" s="20" t="str">
        <f>IF(B5170&gt;=50,VLOOKUP(A5170,英雄数据表!A:L,11,FALSE),IF(B5170&gt;=25,VLOOKUP(A5170,英雄数据表!A:L,7,0),""))</f>
        <v>"4106602004"</v>
      </c>
      <c r="M5170" s="20" t="str">
        <f>IFERROR(VLOOKUP(B5170,属性中转表!$K$2:$O$21,5,FALSE),"")</f>
        <v/>
      </c>
      <c r="N5170" s="20" t="str">
        <f>IF(B5170=25,VLOOKUP(A5170,英雄数据表!A:L,8,FALSE),IF(B5170=50,VLOOKUP(A5170,英雄数据表!A:L,12,0),""))</f>
        <v/>
      </c>
    </row>
    <row r="5171" spans="1:14" x14ac:dyDescent="0.3">
      <c r="A5171" s="20">
        <v>41066</v>
      </c>
      <c r="B5171" s="21">
        <f t="shared" si="343"/>
        <v>70</v>
      </c>
      <c r="C5171" s="21">
        <v>5</v>
      </c>
      <c r="D5171" s="21">
        <f>VLOOKUP(A5171,英雄数据表!A:D,4,0)</f>
        <v>4</v>
      </c>
      <c r="E5171" s="20" t="str">
        <f>VLOOKUP(A5171,英雄数据表!A:C,3,0)</f>
        <v>守护图腾</v>
      </c>
      <c r="F5171" s="20">
        <f t="shared" si="344"/>
        <v>41066</v>
      </c>
      <c r="G5171" s="20">
        <f t="shared" si="345"/>
        <v>41066</v>
      </c>
      <c r="H5171" s="21" t="str">
        <f>VLOOKUP(B5171,属性中转表!A:F,6,FALSE)</f>
        <v>"hp":291600,"atk":8100</v>
      </c>
      <c r="I5171" s="20" t="str">
        <f>IF(VLOOKUP(B5171,属性中转表!A:G,7,FALSE)=0,"",VLOOKUP(VLOOKUP(B5171,属性中转表!A:G,7,FALSE),属性中转表!$K$2:$P$21,6,0))&amp;IF(VLOOKUP(B5171,属性中转表!A:G,7,FALSE)&gt;=50,VLOOKUP(A5171,英雄数据表!A:K,9,0),IF(VLOOKUP(B5171,属性中转表!A:G,7,FALSE)&gt;=25,VLOOKUP(A5171,英雄数据表!A:K,5,0),""))</f>
        <v>"atk":300,"hp":5000,"undpspro":150,"pvpdpspro":100,"pvpundpspro":100,"atkpro":100</v>
      </c>
      <c r="J5171" s="20" t="str">
        <f>IF(I5171="","",属性中转表!$I$1&amp;(IF(VLOOKUP(B5171,属性中转表!A:G,7,FALSE)=0,0,VLOOKUP(VLOOKUP(B5171,属性中转表!A:G,7,FALSE),属性中转表!$K$2:$P$21,4,0)))+IFERROR(VLOOKUP(A5171,英雄数据表!A:K,IF(武魂!B5171&gt;=50,10,IF(武魂!B5171&gt;=25,6)),0),0))</f>
        <v>,"dpspro":150</v>
      </c>
      <c r="K5171" s="32" t="str">
        <f t="shared" si="342"/>
        <v>"atk":300,"hp":5000,"undpspro":150,"pvpdpspro":100,"pvpundpspro":100,"atkpro":100,"dpspro":150</v>
      </c>
      <c r="L5171" s="20" t="str">
        <f>IF(B5171&gt;=50,VLOOKUP(A5171,英雄数据表!A:L,11,FALSE),IF(B5171&gt;=25,VLOOKUP(A5171,英雄数据表!A:L,7,0),""))</f>
        <v>"4106602004"</v>
      </c>
      <c r="M5171" s="20" t="str">
        <f>IFERROR(VLOOKUP(B5171,属性中转表!$K$2:$O$21,5,FALSE),"")</f>
        <v>"pvpundpspro":50</v>
      </c>
      <c r="N5171" s="20" t="str">
        <f>IF(B5171=25,VLOOKUP(A5171,英雄数据表!A:L,8,FALSE),IF(B5171=50,VLOOKUP(A5171,英雄数据表!A:L,12,0),""))</f>
        <v/>
      </c>
    </row>
    <row r="5172" spans="1:14" x14ac:dyDescent="0.3">
      <c r="A5172" s="20">
        <v>41066</v>
      </c>
      <c r="B5172" s="21">
        <f t="shared" si="343"/>
        <v>71</v>
      </c>
      <c r="C5172" s="21">
        <v>5</v>
      </c>
      <c r="D5172" s="21">
        <f>VLOOKUP(A5172,英雄数据表!A:D,4,0)</f>
        <v>4</v>
      </c>
      <c r="E5172" s="20" t="str">
        <f>VLOOKUP(A5172,英雄数据表!A:C,3,0)</f>
        <v>守护图腾</v>
      </c>
      <c r="F5172" s="20">
        <f t="shared" si="344"/>
        <v>41066</v>
      </c>
      <c r="G5172" s="20">
        <f t="shared" si="345"/>
        <v>41066</v>
      </c>
      <c r="H5172" s="21" t="str">
        <f>VLOOKUP(B5172,属性中转表!A:F,6,FALSE)</f>
        <v>"hp":297000,"atk":8250</v>
      </c>
      <c r="I5172" s="20" t="str">
        <f>IF(VLOOKUP(B5172,属性中转表!A:G,7,FALSE)=0,"",VLOOKUP(VLOOKUP(B5172,属性中转表!A:G,7,FALSE),属性中转表!$K$2:$P$21,6,0))&amp;IF(VLOOKUP(B5172,属性中转表!A:G,7,FALSE)&gt;=50,VLOOKUP(A5172,英雄数据表!A:K,9,0),IF(VLOOKUP(B5172,属性中转表!A:G,7,FALSE)&gt;=25,VLOOKUP(A5172,英雄数据表!A:K,5,0),""))</f>
        <v>"atk":300,"hp":5000,"undpspro":150,"pvpdpspro":100,"pvpundpspro":100,"atkpro":100</v>
      </c>
      <c r="J5172" s="20" t="str">
        <f>IF(I5172="","",属性中转表!$I$1&amp;(IF(VLOOKUP(B5172,属性中转表!A:G,7,FALSE)=0,0,VLOOKUP(VLOOKUP(B5172,属性中转表!A:G,7,FALSE),属性中转表!$K$2:$P$21,4,0)))+IFERROR(VLOOKUP(A5172,英雄数据表!A:K,IF(武魂!B5172&gt;=50,10,IF(武魂!B5172&gt;=25,6)),0),0))</f>
        <v>,"dpspro":150</v>
      </c>
      <c r="K5172" s="32" t="str">
        <f t="shared" si="342"/>
        <v>"atk":300,"hp":5000,"undpspro":150,"pvpdpspro":100,"pvpundpspro":100,"atkpro":100,"dpspro":150</v>
      </c>
      <c r="L5172" s="20" t="str">
        <f>IF(B5172&gt;=50,VLOOKUP(A5172,英雄数据表!A:L,11,FALSE),IF(B5172&gt;=25,VLOOKUP(A5172,英雄数据表!A:L,7,0),""))</f>
        <v>"4106602004"</v>
      </c>
      <c r="M5172" s="20" t="str">
        <f>IFERROR(VLOOKUP(B5172,属性中转表!$K$2:$O$21,5,FALSE),"")</f>
        <v/>
      </c>
      <c r="N5172" s="20" t="str">
        <f>IF(B5172=25,VLOOKUP(A5172,英雄数据表!A:L,8,FALSE),IF(B5172=50,VLOOKUP(A5172,英雄数据表!A:L,12,0),""))</f>
        <v/>
      </c>
    </row>
    <row r="5173" spans="1:14" x14ac:dyDescent="0.3">
      <c r="A5173" s="20">
        <v>41066</v>
      </c>
      <c r="B5173" s="21">
        <f t="shared" si="343"/>
        <v>72</v>
      </c>
      <c r="C5173" s="21">
        <v>5</v>
      </c>
      <c r="D5173" s="21">
        <f>VLOOKUP(A5173,英雄数据表!A:D,4,0)</f>
        <v>4</v>
      </c>
      <c r="E5173" s="20" t="str">
        <f>VLOOKUP(A5173,英雄数据表!A:C,3,0)</f>
        <v>守护图腾</v>
      </c>
      <c r="F5173" s="20">
        <f t="shared" si="344"/>
        <v>41066</v>
      </c>
      <c r="G5173" s="20">
        <f t="shared" si="345"/>
        <v>41066</v>
      </c>
      <c r="H5173" s="21" t="str">
        <f>VLOOKUP(B5173,属性中转表!A:F,6,FALSE)</f>
        <v>"hp":302400,"atk":8400</v>
      </c>
      <c r="I5173" s="20" t="str">
        <f>IF(VLOOKUP(B5173,属性中转表!A:G,7,FALSE)=0,"",VLOOKUP(VLOOKUP(B5173,属性中转表!A:G,7,FALSE),属性中转表!$K$2:$P$21,6,0))&amp;IF(VLOOKUP(B5173,属性中转表!A:G,7,FALSE)&gt;=50,VLOOKUP(A5173,英雄数据表!A:K,9,0),IF(VLOOKUP(B5173,属性中转表!A:G,7,FALSE)&gt;=25,VLOOKUP(A5173,英雄数据表!A:K,5,0),""))</f>
        <v>"atk":300,"hp":5000,"undpspro":150,"pvpdpspro":100,"pvpundpspro":100,"atkpro":100</v>
      </c>
      <c r="J5173" s="20" t="str">
        <f>IF(I5173="","",属性中转表!$I$1&amp;(IF(VLOOKUP(B5173,属性中转表!A:G,7,FALSE)=0,0,VLOOKUP(VLOOKUP(B5173,属性中转表!A:G,7,FALSE),属性中转表!$K$2:$P$21,4,0)))+IFERROR(VLOOKUP(A5173,英雄数据表!A:K,IF(武魂!B5173&gt;=50,10,IF(武魂!B5173&gt;=25,6)),0),0))</f>
        <v>,"dpspro":150</v>
      </c>
      <c r="K5173" s="32" t="str">
        <f t="shared" si="342"/>
        <v>"atk":300,"hp":5000,"undpspro":150,"pvpdpspro":100,"pvpundpspro":100,"atkpro":100,"dpspro":150</v>
      </c>
      <c r="L5173" s="20" t="str">
        <f>IF(B5173&gt;=50,VLOOKUP(A5173,英雄数据表!A:L,11,FALSE),IF(B5173&gt;=25,VLOOKUP(A5173,英雄数据表!A:L,7,0),""))</f>
        <v>"4106602004"</v>
      </c>
      <c r="M5173" s="20" t="str">
        <f>IFERROR(VLOOKUP(B5173,属性中转表!$K$2:$O$21,5,FALSE),"")</f>
        <v/>
      </c>
      <c r="N5173" s="20" t="str">
        <f>IF(B5173=25,VLOOKUP(A5173,英雄数据表!A:L,8,FALSE),IF(B5173=50,VLOOKUP(A5173,英雄数据表!A:L,12,0),""))</f>
        <v/>
      </c>
    </row>
    <row r="5174" spans="1:14" x14ac:dyDescent="0.3">
      <c r="A5174" s="20">
        <v>41066</v>
      </c>
      <c r="B5174" s="21">
        <f t="shared" si="343"/>
        <v>73</v>
      </c>
      <c r="C5174" s="21">
        <v>5</v>
      </c>
      <c r="D5174" s="21">
        <f>VLOOKUP(A5174,英雄数据表!A:D,4,0)</f>
        <v>4</v>
      </c>
      <c r="E5174" s="20" t="str">
        <f>VLOOKUP(A5174,英雄数据表!A:C,3,0)</f>
        <v>守护图腾</v>
      </c>
      <c r="F5174" s="20">
        <f t="shared" si="344"/>
        <v>41066</v>
      </c>
      <c r="G5174" s="20">
        <f t="shared" si="345"/>
        <v>41066</v>
      </c>
      <c r="H5174" s="21" t="str">
        <f>VLOOKUP(B5174,属性中转表!A:F,6,FALSE)</f>
        <v>"hp":307800,"atk":8550</v>
      </c>
      <c r="I5174" s="20" t="str">
        <f>IF(VLOOKUP(B5174,属性中转表!A:G,7,FALSE)=0,"",VLOOKUP(VLOOKUP(B5174,属性中转表!A:G,7,FALSE),属性中转表!$K$2:$P$21,6,0))&amp;IF(VLOOKUP(B5174,属性中转表!A:G,7,FALSE)&gt;=50,VLOOKUP(A5174,英雄数据表!A:K,9,0),IF(VLOOKUP(B5174,属性中转表!A:G,7,FALSE)&gt;=25,VLOOKUP(A5174,英雄数据表!A:K,5,0),""))</f>
        <v>"atk":300,"hp":5000,"undpspro":150,"pvpdpspro":100,"pvpundpspro":100,"atkpro":100</v>
      </c>
      <c r="J5174" s="20" t="str">
        <f>IF(I5174="","",属性中转表!$I$1&amp;(IF(VLOOKUP(B5174,属性中转表!A:G,7,FALSE)=0,0,VLOOKUP(VLOOKUP(B5174,属性中转表!A:G,7,FALSE),属性中转表!$K$2:$P$21,4,0)))+IFERROR(VLOOKUP(A5174,英雄数据表!A:K,IF(武魂!B5174&gt;=50,10,IF(武魂!B5174&gt;=25,6)),0),0))</f>
        <v>,"dpspro":150</v>
      </c>
      <c r="K5174" s="32" t="str">
        <f t="shared" si="342"/>
        <v>"atk":300,"hp":5000,"undpspro":150,"pvpdpspro":100,"pvpundpspro":100,"atkpro":100,"dpspro":150</v>
      </c>
      <c r="L5174" s="20" t="str">
        <f>IF(B5174&gt;=50,VLOOKUP(A5174,英雄数据表!A:L,11,FALSE),IF(B5174&gt;=25,VLOOKUP(A5174,英雄数据表!A:L,7,0),""))</f>
        <v>"4106602004"</v>
      </c>
      <c r="M5174" s="20" t="str">
        <f>IFERROR(VLOOKUP(B5174,属性中转表!$K$2:$O$21,5,FALSE),"")</f>
        <v/>
      </c>
      <c r="N5174" s="20" t="str">
        <f>IF(B5174=25,VLOOKUP(A5174,英雄数据表!A:L,8,FALSE),IF(B5174=50,VLOOKUP(A5174,英雄数据表!A:L,12,0),""))</f>
        <v/>
      </c>
    </row>
    <row r="5175" spans="1:14" x14ac:dyDescent="0.3">
      <c r="A5175" s="20">
        <v>41066</v>
      </c>
      <c r="B5175" s="21">
        <f t="shared" si="343"/>
        <v>74</v>
      </c>
      <c r="C5175" s="21">
        <v>5</v>
      </c>
      <c r="D5175" s="21">
        <f>VLOOKUP(A5175,英雄数据表!A:D,4,0)</f>
        <v>4</v>
      </c>
      <c r="E5175" s="20" t="str">
        <f>VLOOKUP(A5175,英雄数据表!A:C,3,0)</f>
        <v>守护图腾</v>
      </c>
      <c r="F5175" s="20">
        <f t="shared" si="344"/>
        <v>41066</v>
      </c>
      <c r="G5175" s="20">
        <f t="shared" si="345"/>
        <v>41066</v>
      </c>
      <c r="H5175" s="21" t="str">
        <f>VLOOKUP(B5175,属性中转表!A:F,6,FALSE)</f>
        <v>"hp":313200,"atk":8700</v>
      </c>
      <c r="I5175" s="20" t="str">
        <f>IF(VLOOKUP(B5175,属性中转表!A:G,7,FALSE)=0,"",VLOOKUP(VLOOKUP(B5175,属性中转表!A:G,7,FALSE),属性中转表!$K$2:$P$21,6,0))&amp;IF(VLOOKUP(B5175,属性中转表!A:G,7,FALSE)&gt;=50,VLOOKUP(A5175,英雄数据表!A:K,9,0),IF(VLOOKUP(B5175,属性中转表!A:G,7,FALSE)&gt;=25,VLOOKUP(A5175,英雄数据表!A:K,5,0),""))</f>
        <v>"atk":300,"hp":5000,"undpspro":150,"pvpdpspro":100,"pvpundpspro":100,"atkpro":100</v>
      </c>
      <c r="J5175" s="20" t="str">
        <f>IF(I5175="","",属性中转表!$I$1&amp;(IF(VLOOKUP(B5175,属性中转表!A:G,7,FALSE)=0,0,VLOOKUP(VLOOKUP(B5175,属性中转表!A:G,7,FALSE),属性中转表!$K$2:$P$21,4,0)))+IFERROR(VLOOKUP(A5175,英雄数据表!A:K,IF(武魂!B5175&gt;=50,10,IF(武魂!B5175&gt;=25,6)),0),0))</f>
        <v>,"dpspro":150</v>
      </c>
      <c r="K5175" s="32" t="str">
        <f t="shared" si="342"/>
        <v>"atk":300,"hp":5000,"undpspro":150,"pvpdpspro":100,"pvpundpspro":100,"atkpro":100,"dpspro":150</v>
      </c>
      <c r="L5175" s="20" t="str">
        <f>IF(B5175&gt;=50,VLOOKUP(A5175,英雄数据表!A:L,11,FALSE),IF(B5175&gt;=25,VLOOKUP(A5175,英雄数据表!A:L,7,0),""))</f>
        <v>"4106602004"</v>
      </c>
      <c r="M5175" s="20" t="str">
        <f>IFERROR(VLOOKUP(B5175,属性中转表!$K$2:$O$21,5,FALSE),"")</f>
        <v/>
      </c>
      <c r="N5175" s="20" t="str">
        <f>IF(B5175=25,VLOOKUP(A5175,英雄数据表!A:L,8,FALSE),IF(B5175=50,VLOOKUP(A5175,英雄数据表!A:L,12,0),""))</f>
        <v/>
      </c>
    </row>
    <row r="5176" spans="1:14" x14ac:dyDescent="0.3">
      <c r="A5176" s="20">
        <v>41066</v>
      </c>
      <c r="B5176" s="21">
        <f t="shared" si="343"/>
        <v>75</v>
      </c>
      <c r="C5176" s="21">
        <v>5</v>
      </c>
      <c r="D5176" s="21">
        <f>VLOOKUP(A5176,英雄数据表!A:D,4,0)</f>
        <v>4</v>
      </c>
      <c r="E5176" s="20" t="str">
        <f>VLOOKUP(A5176,英雄数据表!A:C,3,0)</f>
        <v>守护图腾</v>
      </c>
      <c r="F5176" s="20">
        <f t="shared" si="344"/>
        <v>41066</v>
      </c>
      <c r="G5176" s="20">
        <f t="shared" si="345"/>
        <v>41066</v>
      </c>
      <c r="H5176" s="21" t="str">
        <f>VLOOKUP(B5176,属性中转表!A:F,6,FALSE)</f>
        <v>"hp":318600,"atk":8850</v>
      </c>
      <c r="I5176" s="20" t="str">
        <f>IF(VLOOKUP(B5176,属性中转表!A:G,7,FALSE)=0,"",VLOOKUP(VLOOKUP(B5176,属性中转表!A:G,7,FALSE),属性中转表!$K$2:$P$21,6,0))&amp;IF(VLOOKUP(B5176,属性中转表!A:G,7,FALSE)&gt;=50,VLOOKUP(A5176,英雄数据表!A:K,9,0),IF(VLOOKUP(B5176,属性中转表!A:G,7,FALSE)&gt;=25,VLOOKUP(A5176,英雄数据表!A:K,5,0),""))</f>
        <v>"atk":600,"hp":10000,"undpspro":150,"pvpdpspro":100,"pvpundpspro":100,"speed":10,"atkpro":100</v>
      </c>
      <c r="J5176" s="20" t="str">
        <f>IF(I5176="","",属性中转表!$I$1&amp;(IF(VLOOKUP(B5176,属性中转表!A:G,7,FALSE)=0,0,VLOOKUP(VLOOKUP(B5176,属性中转表!A:G,7,FALSE),属性中转表!$K$2:$P$21,4,0)))+IFERROR(VLOOKUP(A5176,英雄数据表!A:K,IF(武魂!B5176&gt;=50,10,IF(武魂!B5176&gt;=25,6)),0),0))</f>
        <v>,"dpspro":150</v>
      </c>
      <c r="K5176" s="32" t="str">
        <f t="shared" si="342"/>
        <v>"atk":600,"hp":10000,"undpspro":150,"pvpdpspro":100,"pvpundpspro":100,"speed":10,"atkpro":100,"dpspro":150</v>
      </c>
      <c r="L5176" s="20" t="str">
        <f>IF(B5176&gt;=50,VLOOKUP(A5176,英雄数据表!A:L,11,FALSE),IF(B5176&gt;=25,VLOOKUP(A5176,英雄数据表!A:L,7,0),""))</f>
        <v>"4106602004"</v>
      </c>
      <c r="M5176" s="20" t="str">
        <f>IFERROR(VLOOKUP(B5176,属性中转表!$K$2:$O$21,5,FALSE),"")</f>
        <v>"speed":10,"atk":300,"hp":5000</v>
      </c>
      <c r="N5176" s="20" t="str">
        <f>IF(B5176=25,VLOOKUP(A5176,英雄数据表!A:L,8,FALSE),IF(B5176=50,VLOOKUP(A5176,英雄数据表!A:L,12,0),""))</f>
        <v/>
      </c>
    </row>
    <row r="5177" spans="1:14" x14ac:dyDescent="0.3">
      <c r="A5177" s="20">
        <v>41066</v>
      </c>
      <c r="B5177" s="21">
        <f t="shared" si="343"/>
        <v>76</v>
      </c>
      <c r="C5177" s="21">
        <v>5</v>
      </c>
      <c r="D5177" s="21">
        <f>VLOOKUP(A5177,英雄数据表!A:D,4,0)</f>
        <v>4</v>
      </c>
      <c r="E5177" s="20" t="str">
        <f>VLOOKUP(A5177,英雄数据表!A:C,3,0)</f>
        <v>守护图腾</v>
      </c>
      <c r="F5177" s="20">
        <f t="shared" si="344"/>
        <v>41066</v>
      </c>
      <c r="G5177" s="20">
        <f t="shared" si="345"/>
        <v>41066</v>
      </c>
      <c r="H5177" s="21" t="str">
        <f>VLOOKUP(B5177,属性中转表!A:F,6,FALSE)</f>
        <v>"hp":324000,"atk":9000</v>
      </c>
      <c r="I5177" s="20" t="str">
        <f>IF(VLOOKUP(B5177,属性中转表!A:G,7,FALSE)=0,"",VLOOKUP(VLOOKUP(B5177,属性中转表!A:G,7,FALSE),属性中转表!$K$2:$P$21,6,0))&amp;IF(VLOOKUP(B5177,属性中转表!A:G,7,FALSE)&gt;=50,VLOOKUP(A5177,英雄数据表!A:K,9,0),IF(VLOOKUP(B5177,属性中转表!A:G,7,FALSE)&gt;=25,VLOOKUP(A5177,英雄数据表!A:K,5,0),""))</f>
        <v>"atk":600,"hp":10000,"undpspro":150,"pvpdpspro":100,"pvpundpspro":100,"speed":10,"atkpro":100</v>
      </c>
      <c r="J5177" s="20" t="str">
        <f>IF(I5177="","",属性中转表!$I$1&amp;(IF(VLOOKUP(B5177,属性中转表!A:G,7,FALSE)=0,0,VLOOKUP(VLOOKUP(B5177,属性中转表!A:G,7,FALSE),属性中转表!$K$2:$P$21,4,0)))+IFERROR(VLOOKUP(A5177,英雄数据表!A:K,IF(武魂!B5177&gt;=50,10,IF(武魂!B5177&gt;=25,6)),0),0))</f>
        <v>,"dpspro":150</v>
      </c>
      <c r="K5177" s="32" t="str">
        <f t="shared" si="342"/>
        <v>"atk":600,"hp":10000,"undpspro":150,"pvpdpspro":100,"pvpundpspro":100,"speed":10,"atkpro":100,"dpspro":150</v>
      </c>
      <c r="L5177" s="20" t="str">
        <f>IF(B5177&gt;=50,VLOOKUP(A5177,英雄数据表!A:L,11,FALSE),IF(B5177&gt;=25,VLOOKUP(A5177,英雄数据表!A:L,7,0),""))</f>
        <v>"4106602004"</v>
      </c>
      <c r="M5177" s="20" t="str">
        <f>IFERROR(VLOOKUP(B5177,属性中转表!$K$2:$O$21,5,FALSE),"")</f>
        <v/>
      </c>
      <c r="N5177" s="20" t="str">
        <f>IF(B5177=25,VLOOKUP(A5177,英雄数据表!A:L,8,FALSE),IF(B5177=50,VLOOKUP(A5177,英雄数据表!A:L,12,0),""))</f>
        <v/>
      </c>
    </row>
    <row r="5178" spans="1:14" x14ac:dyDescent="0.3">
      <c r="A5178" s="20">
        <v>41066</v>
      </c>
      <c r="B5178" s="21">
        <f t="shared" si="343"/>
        <v>77</v>
      </c>
      <c r="C5178" s="21">
        <v>5</v>
      </c>
      <c r="D5178" s="21">
        <f>VLOOKUP(A5178,英雄数据表!A:D,4,0)</f>
        <v>4</v>
      </c>
      <c r="E5178" s="20" t="str">
        <f>VLOOKUP(A5178,英雄数据表!A:C,3,0)</f>
        <v>守护图腾</v>
      </c>
      <c r="F5178" s="20">
        <f t="shared" si="344"/>
        <v>41066</v>
      </c>
      <c r="G5178" s="20">
        <f t="shared" si="345"/>
        <v>41066</v>
      </c>
      <c r="H5178" s="21" t="str">
        <f>VLOOKUP(B5178,属性中转表!A:F,6,FALSE)</f>
        <v>"hp":329400,"atk":9150</v>
      </c>
      <c r="I5178" s="20" t="str">
        <f>IF(VLOOKUP(B5178,属性中转表!A:G,7,FALSE)=0,"",VLOOKUP(VLOOKUP(B5178,属性中转表!A:G,7,FALSE),属性中转表!$K$2:$P$21,6,0))&amp;IF(VLOOKUP(B5178,属性中转表!A:G,7,FALSE)&gt;=50,VLOOKUP(A5178,英雄数据表!A:K,9,0),IF(VLOOKUP(B5178,属性中转表!A:G,7,FALSE)&gt;=25,VLOOKUP(A5178,英雄数据表!A:K,5,0),""))</f>
        <v>"atk":600,"hp":10000,"undpspro":150,"pvpdpspro":100,"pvpundpspro":100,"speed":10,"atkpro":100</v>
      </c>
      <c r="J5178" s="20" t="str">
        <f>IF(I5178="","",属性中转表!$I$1&amp;(IF(VLOOKUP(B5178,属性中转表!A:G,7,FALSE)=0,0,VLOOKUP(VLOOKUP(B5178,属性中转表!A:G,7,FALSE),属性中转表!$K$2:$P$21,4,0)))+IFERROR(VLOOKUP(A5178,英雄数据表!A:K,IF(武魂!B5178&gt;=50,10,IF(武魂!B5178&gt;=25,6)),0),0))</f>
        <v>,"dpspro":150</v>
      </c>
      <c r="K5178" s="32" t="str">
        <f t="shared" si="342"/>
        <v>"atk":600,"hp":10000,"undpspro":150,"pvpdpspro":100,"pvpundpspro":100,"speed":10,"atkpro":100,"dpspro":150</v>
      </c>
      <c r="L5178" s="20" t="str">
        <f>IF(B5178&gt;=50,VLOOKUP(A5178,英雄数据表!A:L,11,FALSE),IF(B5178&gt;=25,VLOOKUP(A5178,英雄数据表!A:L,7,0),""))</f>
        <v>"4106602004"</v>
      </c>
      <c r="M5178" s="20" t="str">
        <f>IFERROR(VLOOKUP(B5178,属性中转表!$K$2:$O$21,5,FALSE),"")</f>
        <v/>
      </c>
      <c r="N5178" s="20" t="str">
        <f>IF(B5178=25,VLOOKUP(A5178,英雄数据表!A:L,8,FALSE),IF(B5178=50,VLOOKUP(A5178,英雄数据表!A:L,12,0),""))</f>
        <v/>
      </c>
    </row>
    <row r="5179" spans="1:14" x14ac:dyDescent="0.3">
      <c r="A5179" s="20">
        <v>41066</v>
      </c>
      <c r="B5179" s="21">
        <f t="shared" si="343"/>
        <v>78</v>
      </c>
      <c r="C5179" s="21">
        <v>5</v>
      </c>
      <c r="D5179" s="21">
        <f>VLOOKUP(A5179,英雄数据表!A:D,4,0)</f>
        <v>4</v>
      </c>
      <c r="E5179" s="20" t="str">
        <f>VLOOKUP(A5179,英雄数据表!A:C,3,0)</f>
        <v>守护图腾</v>
      </c>
      <c r="F5179" s="20">
        <f t="shared" si="344"/>
        <v>41066</v>
      </c>
      <c r="G5179" s="20">
        <f t="shared" si="345"/>
        <v>41066</v>
      </c>
      <c r="H5179" s="21" t="str">
        <f>VLOOKUP(B5179,属性中转表!A:F,6,FALSE)</f>
        <v>"hp":334800,"atk":9300</v>
      </c>
      <c r="I5179" s="20" t="str">
        <f>IF(VLOOKUP(B5179,属性中转表!A:G,7,FALSE)=0,"",VLOOKUP(VLOOKUP(B5179,属性中转表!A:G,7,FALSE),属性中转表!$K$2:$P$21,6,0))&amp;IF(VLOOKUP(B5179,属性中转表!A:G,7,FALSE)&gt;=50,VLOOKUP(A5179,英雄数据表!A:K,9,0),IF(VLOOKUP(B5179,属性中转表!A:G,7,FALSE)&gt;=25,VLOOKUP(A5179,英雄数据表!A:K,5,0),""))</f>
        <v>"atk":600,"hp":10000,"undpspro":150,"pvpdpspro":100,"pvpundpspro":100,"speed":10,"atkpro":100</v>
      </c>
      <c r="J5179" s="20" t="str">
        <f>IF(I5179="","",属性中转表!$I$1&amp;(IF(VLOOKUP(B5179,属性中转表!A:G,7,FALSE)=0,0,VLOOKUP(VLOOKUP(B5179,属性中转表!A:G,7,FALSE),属性中转表!$K$2:$P$21,4,0)))+IFERROR(VLOOKUP(A5179,英雄数据表!A:K,IF(武魂!B5179&gt;=50,10,IF(武魂!B5179&gt;=25,6)),0),0))</f>
        <v>,"dpspro":150</v>
      </c>
      <c r="K5179" s="32" t="str">
        <f t="shared" si="342"/>
        <v>"atk":600,"hp":10000,"undpspro":150,"pvpdpspro":100,"pvpundpspro":100,"speed":10,"atkpro":100,"dpspro":150</v>
      </c>
      <c r="L5179" s="20" t="str">
        <f>IF(B5179&gt;=50,VLOOKUP(A5179,英雄数据表!A:L,11,FALSE),IF(B5179&gt;=25,VLOOKUP(A5179,英雄数据表!A:L,7,0),""))</f>
        <v>"4106602004"</v>
      </c>
      <c r="M5179" s="20" t="str">
        <f>IFERROR(VLOOKUP(B5179,属性中转表!$K$2:$O$21,5,FALSE),"")</f>
        <v/>
      </c>
      <c r="N5179" s="20" t="str">
        <f>IF(B5179=25,VLOOKUP(A5179,英雄数据表!A:L,8,FALSE),IF(B5179=50,VLOOKUP(A5179,英雄数据表!A:L,12,0),""))</f>
        <v/>
      </c>
    </row>
    <row r="5180" spans="1:14" x14ac:dyDescent="0.3">
      <c r="A5180" s="20">
        <v>41066</v>
      </c>
      <c r="B5180" s="21">
        <f t="shared" si="343"/>
        <v>79</v>
      </c>
      <c r="C5180" s="21">
        <v>5</v>
      </c>
      <c r="D5180" s="21">
        <f>VLOOKUP(A5180,英雄数据表!A:D,4,0)</f>
        <v>4</v>
      </c>
      <c r="E5180" s="20" t="str">
        <f>VLOOKUP(A5180,英雄数据表!A:C,3,0)</f>
        <v>守护图腾</v>
      </c>
      <c r="F5180" s="20">
        <f t="shared" si="344"/>
        <v>41066</v>
      </c>
      <c r="G5180" s="20">
        <f t="shared" si="345"/>
        <v>41066</v>
      </c>
      <c r="H5180" s="21" t="str">
        <f>VLOOKUP(B5180,属性中转表!A:F,6,FALSE)</f>
        <v>"hp":340200,"atk":9450</v>
      </c>
      <c r="I5180" s="20" t="str">
        <f>IF(VLOOKUP(B5180,属性中转表!A:G,7,FALSE)=0,"",VLOOKUP(VLOOKUP(B5180,属性中转表!A:G,7,FALSE),属性中转表!$K$2:$P$21,6,0))&amp;IF(VLOOKUP(B5180,属性中转表!A:G,7,FALSE)&gt;=50,VLOOKUP(A5180,英雄数据表!A:K,9,0),IF(VLOOKUP(B5180,属性中转表!A:G,7,FALSE)&gt;=25,VLOOKUP(A5180,英雄数据表!A:K,5,0),""))</f>
        <v>"atk":600,"hp":10000,"undpspro":150,"pvpdpspro":100,"pvpundpspro":100,"speed":10,"atkpro":100</v>
      </c>
      <c r="J5180" s="20" t="str">
        <f>IF(I5180="","",属性中转表!$I$1&amp;(IF(VLOOKUP(B5180,属性中转表!A:G,7,FALSE)=0,0,VLOOKUP(VLOOKUP(B5180,属性中转表!A:G,7,FALSE),属性中转表!$K$2:$P$21,4,0)))+IFERROR(VLOOKUP(A5180,英雄数据表!A:K,IF(武魂!B5180&gt;=50,10,IF(武魂!B5180&gt;=25,6)),0),0))</f>
        <v>,"dpspro":150</v>
      </c>
      <c r="K5180" s="32" t="str">
        <f t="shared" si="342"/>
        <v>"atk":600,"hp":10000,"undpspro":150,"pvpdpspro":100,"pvpundpspro":100,"speed":10,"atkpro":100,"dpspro":150</v>
      </c>
      <c r="L5180" s="20" t="str">
        <f>IF(B5180&gt;=50,VLOOKUP(A5180,英雄数据表!A:L,11,FALSE),IF(B5180&gt;=25,VLOOKUP(A5180,英雄数据表!A:L,7,0),""))</f>
        <v>"4106602004"</v>
      </c>
      <c r="M5180" s="20" t="str">
        <f>IFERROR(VLOOKUP(B5180,属性中转表!$K$2:$O$21,5,FALSE),"")</f>
        <v/>
      </c>
      <c r="N5180" s="20" t="str">
        <f>IF(B5180=25,VLOOKUP(A5180,英雄数据表!A:L,8,FALSE),IF(B5180=50,VLOOKUP(A5180,英雄数据表!A:L,12,0),""))</f>
        <v/>
      </c>
    </row>
    <row r="5181" spans="1:14" x14ac:dyDescent="0.3">
      <c r="A5181" s="20">
        <v>41066</v>
      </c>
      <c r="B5181" s="21">
        <f t="shared" si="343"/>
        <v>80</v>
      </c>
      <c r="C5181" s="21">
        <v>5</v>
      </c>
      <c r="D5181" s="21">
        <f>VLOOKUP(A5181,英雄数据表!A:D,4,0)</f>
        <v>4</v>
      </c>
      <c r="E5181" s="20" t="str">
        <f>VLOOKUP(A5181,英雄数据表!A:C,3,0)</f>
        <v>守护图腾</v>
      </c>
      <c r="F5181" s="20">
        <f t="shared" si="344"/>
        <v>41066</v>
      </c>
      <c r="G5181" s="20">
        <f t="shared" si="345"/>
        <v>41066</v>
      </c>
      <c r="H5181" s="21" t="str">
        <f>VLOOKUP(B5181,属性中转表!A:F,6,FALSE)</f>
        <v>"hp":345600,"atk":9600</v>
      </c>
      <c r="I5181" s="20" t="str">
        <f>IF(VLOOKUP(B5181,属性中转表!A:G,7,FALSE)=0,"",VLOOKUP(VLOOKUP(B5181,属性中转表!A:G,7,FALSE),属性中转表!$K$2:$P$21,6,0))&amp;IF(VLOOKUP(B5181,属性中转表!A:G,7,FALSE)&gt;=50,VLOOKUP(A5181,英雄数据表!A:K,9,0),IF(VLOOKUP(B5181,属性中转表!A:G,7,FALSE)&gt;=25,VLOOKUP(A5181,英雄数据表!A:K,5,0),""))</f>
        <v>"atk":600,"hp":10000,"undpspro":200,"pvpdpspro":100,"pvpundpspro":100,"speed":10,"atkpro":100</v>
      </c>
      <c r="J5181" s="20" t="str">
        <f>IF(I5181="","",属性中转表!$I$1&amp;(IF(VLOOKUP(B5181,属性中转表!A:G,7,FALSE)=0,0,VLOOKUP(VLOOKUP(B5181,属性中转表!A:G,7,FALSE),属性中转表!$K$2:$P$21,4,0)))+IFERROR(VLOOKUP(A5181,英雄数据表!A:K,IF(武魂!B5181&gt;=50,10,IF(武魂!B5181&gt;=25,6)),0),0))</f>
        <v>,"dpspro":150</v>
      </c>
      <c r="K5181" s="32" t="str">
        <f t="shared" si="342"/>
        <v>"atk":600,"hp":10000,"undpspro":200,"pvpdpspro":100,"pvpundpspro":100,"speed":10,"atkpro":100,"dpspro":150</v>
      </c>
      <c r="L5181" s="20" t="str">
        <f>IF(B5181&gt;=50,VLOOKUP(A5181,英雄数据表!A:L,11,FALSE),IF(B5181&gt;=25,VLOOKUP(A5181,英雄数据表!A:L,7,0),""))</f>
        <v>"4106602004"</v>
      </c>
      <c r="M5181" s="20" t="str">
        <f>IFERROR(VLOOKUP(B5181,属性中转表!$K$2:$O$21,5,FALSE),"")</f>
        <v>"undpspro":50</v>
      </c>
      <c r="N5181" s="20" t="str">
        <f>IF(B5181=25,VLOOKUP(A5181,英雄数据表!A:L,8,FALSE),IF(B5181=50,VLOOKUP(A5181,英雄数据表!A:L,12,0),""))</f>
        <v/>
      </c>
    </row>
    <row r="5182" spans="1:14" x14ac:dyDescent="0.3">
      <c r="A5182" s="20">
        <v>41066</v>
      </c>
      <c r="B5182" s="21">
        <f t="shared" si="343"/>
        <v>81</v>
      </c>
      <c r="C5182" s="21">
        <v>5</v>
      </c>
      <c r="D5182" s="21">
        <f>VLOOKUP(A5182,英雄数据表!A:D,4,0)</f>
        <v>4</v>
      </c>
      <c r="E5182" s="20" t="str">
        <f>VLOOKUP(A5182,英雄数据表!A:C,3,0)</f>
        <v>守护图腾</v>
      </c>
      <c r="F5182" s="20">
        <f t="shared" si="344"/>
        <v>41066</v>
      </c>
      <c r="G5182" s="20">
        <f t="shared" si="345"/>
        <v>41066</v>
      </c>
      <c r="H5182" s="21" t="str">
        <f>VLOOKUP(B5182,属性中转表!A:F,6,FALSE)</f>
        <v>"hp":351000,"atk":9750</v>
      </c>
      <c r="I5182" s="20" t="str">
        <f>IF(VLOOKUP(B5182,属性中转表!A:G,7,FALSE)=0,"",VLOOKUP(VLOOKUP(B5182,属性中转表!A:G,7,FALSE),属性中转表!$K$2:$P$21,6,0))&amp;IF(VLOOKUP(B5182,属性中转表!A:G,7,FALSE)&gt;=50,VLOOKUP(A5182,英雄数据表!A:K,9,0),IF(VLOOKUP(B5182,属性中转表!A:G,7,FALSE)&gt;=25,VLOOKUP(A5182,英雄数据表!A:K,5,0),""))</f>
        <v>"atk":600,"hp":10000,"undpspro":200,"pvpdpspro":100,"pvpundpspro":100,"speed":10,"atkpro":100</v>
      </c>
      <c r="J5182" s="20" t="str">
        <f>IF(I5182="","",属性中转表!$I$1&amp;(IF(VLOOKUP(B5182,属性中转表!A:G,7,FALSE)=0,0,VLOOKUP(VLOOKUP(B5182,属性中转表!A:G,7,FALSE),属性中转表!$K$2:$P$21,4,0)))+IFERROR(VLOOKUP(A5182,英雄数据表!A:K,IF(武魂!B5182&gt;=50,10,IF(武魂!B5182&gt;=25,6)),0),0))</f>
        <v>,"dpspro":150</v>
      </c>
      <c r="K5182" s="32" t="str">
        <f t="shared" si="342"/>
        <v>"atk":600,"hp":10000,"undpspro":200,"pvpdpspro":100,"pvpundpspro":100,"speed":10,"atkpro":100,"dpspro":150</v>
      </c>
      <c r="L5182" s="20" t="str">
        <f>IF(B5182&gt;=50,VLOOKUP(A5182,英雄数据表!A:L,11,FALSE),IF(B5182&gt;=25,VLOOKUP(A5182,英雄数据表!A:L,7,0),""))</f>
        <v>"4106602004"</v>
      </c>
      <c r="M5182" s="20" t="str">
        <f>IFERROR(VLOOKUP(B5182,属性中转表!$K$2:$O$21,5,FALSE),"")</f>
        <v/>
      </c>
      <c r="N5182" s="20" t="str">
        <f>IF(B5182=25,VLOOKUP(A5182,英雄数据表!A:L,8,FALSE),IF(B5182=50,VLOOKUP(A5182,英雄数据表!A:L,12,0),""))</f>
        <v/>
      </c>
    </row>
    <row r="5183" spans="1:14" x14ac:dyDescent="0.3">
      <c r="A5183" s="20">
        <v>41066</v>
      </c>
      <c r="B5183" s="21">
        <f t="shared" si="343"/>
        <v>82</v>
      </c>
      <c r="C5183" s="21">
        <v>5</v>
      </c>
      <c r="D5183" s="21">
        <f>VLOOKUP(A5183,英雄数据表!A:D,4,0)</f>
        <v>4</v>
      </c>
      <c r="E5183" s="20" t="str">
        <f>VLOOKUP(A5183,英雄数据表!A:C,3,0)</f>
        <v>守护图腾</v>
      </c>
      <c r="F5183" s="20">
        <f t="shared" si="344"/>
        <v>41066</v>
      </c>
      <c r="G5183" s="20">
        <f t="shared" si="345"/>
        <v>41066</v>
      </c>
      <c r="H5183" s="21" t="str">
        <f>VLOOKUP(B5183,属性中转表!A:F,6,FALSE)</f>
        <v>"hp":356400,"atk":9900</v>
      </c>
      <c r="I5183" s="20" t="str">
        <f>IF(VLOOKUP(B5183,属性中转表!A:G,7,FALSE)=0,"",VLOOKUP(VLOOKUP(B5183,属性中转表!A:G,7,FALSE),属性中转表!$K$2:$P$21,6,0))&amp;IF(VLOOKUP(B5183,属性中转表!A:G,7,FALSE)&gt;=50,VLOOKUP(A5183,英雄数据表!A:K,9,0),IF(VLOOKUP(B5183,属性中转表!A:G,7,FALSE)&gt;=25,VLOOKUP(A5183,英雄数据表!A:K,5,0),""))</f>
        <v>"atk":600,"hp":10000,"undpspro":200,"pvpdpspro":100,"pvpundpspro":100,"speed":10,"atkpro":100</v>
      </c>
      <c r="J5183" s="20" t="str">
        <f>IF(I5183="","",属性中转表!$I$1&amp;(IF(VLOOKUP(B5183,属性中转表!A:G,7,FALSE)=0,0,VLOOKUP(VLOOKUP(B5183,属性中转表!A:G,7,FALSE),属性中转表!$K$2:$P$21,4,0)))+IFERROR(VLOOKUP(A5183,英雄数据表!A:K,IF(武魂!B5183&gt;=50,10,IF(武魂!B5183&gt;=25,6)),0),0))</f>
        <v>,"dpspro":150</v>
      </c>
      <c r="K5183" s="32" t="str">
        <f t="shared" si="342"/>
        <v>"atk":600,"hp":10000,"undpspro":200,"pvpdpspro":100,"pvpundpspro":100,"speed":10,"atkpro":100,"dpspro":150</v>
      </c>
      <c r="L5183" s="20" t="str">
        <f>IF(B5183&gt;=50,VLOOKUP(A5183,英雄数据表!A:L,11,FALSE),IF(B5183&gt;=25,VLOOKUP(A5183,英雄数据表!A:L,7,0),""))</f>
        <v>"4106602004"</v>
      </c>
      <c r="M5183" s="20" t="str">
        <f>IFERROR(VLOOKUP(B5183,属性中转表!$K$2:$O$21,5,FALSE),"")</f>
        <v/>
      </c>
      <c r="N5183" s="20" t="str">
        <f>IF(B5183=25,VLOOKUP(A5183,英雄数据表!A:L,8,FALSE),IF(B5183=50,VLOOKUP(A5183,英雄数据表!A:L,12,0),""))</f>
        <v/>
      </c>
    </row>
    <row r="5184" spans="1:14" x14ac:dyDescent="0.3">
      <c r="A5184" s="20">
        <v>41066</v>
      </c>
      <c r="B5184" s="21">
        <f t="shared" si="343"/>
        <v>83</v>
      </c>
      <c r="C5184" s="21">
        <v>5</v>
      </c>
      <c r="D5184" s="21">
        <f>VLOOKUP(A5184,英雄数据表!A:D,4,0)</f>
        <v>4</v>
      </c>
      <c r="E5184" s="20" t="str">
        <f>VLOOKUP(A5184,英雄数据表!A:C,3,0)</f>
        <v>守护图腾</v>
      </c>
      <c r="F5184" s="20">
        <f t="shared" si="344"/>
        <v>41066</v>
      </c>
      <c r="G5184" s="20">
        <f t="shared" si="345"/>
        <v>41066</v>
      </c>
      <c r="H5184" s="21" t="str">
        <f>VLOOKUP(B5184,属性中转表!A:F,6,FALSE)</f>
        <v>"hp":361800,"atk":10050</v>
      </c>
      <c r="I5184" s="20" t="str">
        <f>IF(VLOOKUP(B5184,属性中转表!A:G,7,FALSE)=0,"",VLOOKUP(VLOOKUP(B5184,属性中转表!A:G,7,FALSE),属性中转表!$K$2:$P$21,6,0))&amp;IF(VLOOKUP(B5184,属性中转表!A:G,7,FALSE)&gt;=50,VLOOKUP(A5184,英雄数据表!A:K,9,0),IF(VLOOKUP(B5184,属性中转表!A:G,7,FALSE)&gt;=25,VLOOKUP(A5184,英雄数据表!A:K,5,0),""))</f>
        <v>"atk":600,"hp":10000,"undpspro":200,"pvpdpspro":100,"pvpundpspro":100,"speed":10,"atkpro":100</v>
      </c>
      <c r="J5184" s="20" t="str">
        <f>IF(I5184="","",属性中转表!$I$1&amp;(IF(VLOOKUP(B5184,属性中转表!A:G,7,FALSE)=0,0,VLOOKUP(VLOOKUP(B5184,属性中转表!A:G,7,FALSE),属性中转表!$K$2:$P$21,4,0)))+IFERROR(VLOOKUP(A5184,英雄数据表!A:K,IF(武魂!B5184&gt;=50,10,IF(武魂!B5184&gt;=25,6)),0),0))</f>
        <v>,"dpspro":150</v>
      </c>
      <c r="K5184" s="32" t="str">
        <f t="shared" si="342"/>
        <v>"atk":600,"hp":10000,"undpspro":200,"pvpdpspro":100,"pvpundpspro":100,"speed":10,"atkpro":100,"dpspro":150</v>
      </c>
      <c r="L5184" s="20" t="str">
        <f>IF(B5184&gt;=50,VLOOKUP(A5184,英雄数据表!A:L,11,FALSE),IF(B5184&gt;=25,VLOOKUP(A5184,英雄数据表!A:L,7,0),""))</f>
        <v>"4106602004"</v>
      </c>
      <c r="M5184" s="20" t="str">
        <f>IFERROR(VLOOKUP(B5184,属性中转表!$K$2:$O$21,5,FALSE),"")</f>
        <v/>
      </c>
      <c r="N5184" s="20" t="str">
        <f>IF(B5184=25,VLOOKUP(A5184,英雄数据表!A:L,8,FALSE),IF(B5184=50,VLOOKUP(A5184,英雄数据表!A:L,12,0),""))</f>
        <v/>
      </c>
    </row>
    <row r="5185" spans="1:14" x14ac:dyDescent="0.3">
      <c r="A5185" s="20">
        <v>41066</v>
      </c>
      <c r="B5185" s="21">
        <f t="shared" si="343"/>
        <v>84</v>
      </c>
      <c r="C5185" s="21">
        <v>5</v>
      </c>
      <c r="D5185" s="21">
        <f>VLOOKUP(A5185,英雄数据表!A:D,4,0)</f>
        <v>4</v>
      </c>
      <c r="E5185" s="20" t="str">
        <f>VLOOKUP(A5185,英雄数据表!A:C,3,0)</f>
        <v>守护图腾</v>
      </c>
      <c r="F5185" s="20">
        <f t="shared" si="344"/>
        <v>41066</v>
      </c>
      <c r="G5185" s="20">
        <f t="shared" si="345"/>
        <v>41066</v>
      </c>
      <c r="H5185" s="21" t="str">
        <f>VLOOKUP(B5185,属性中转表!A:F,6,FALSE)</f>
        <v>"hp":367200,"atk":10200</v>
      </c>
      <c r="I5185" s="20" t="str">
        <f>IF(VLOOKUP(B5185,属性中转表!A:G,7,FALSE)=0,"",VLOOKUP(VLOOKUP(B5185,属性中转表!A:G,7,FALSE),属性中转表!$K$2:$P$21,6,0))&amp;IF(VLOOKUP(B5185,属性中转表!A:G,7,FALSE)&gt;=50,VLOOKUP(A5185,英雄数据表!A:K,9,0),IF(VLOOKUP(B5185,属性中转表!A:G,7,FALSE)&gt;=25,VLOOKUP(A5185,英雄数据表!A:K,5,0),""))</f>
        <v>"atk":600,"hp":10000,"undpspro":200,"pvpdpspro":100,"pvpundpspro":100,"speed":10,"atkpro":100</v>
      </c>
      <c r="J5185" s="20" t="str">
        <f>IF(I5185="","",属性中转表!$I$1&amp;(IF(VLOOKUP(B5185,属性中转表!A:G,7,FALSE)=0,0,VLOOKUP(VLOOKUP(B5185,属性中转表!A:G,7,FALSE),属性中转表!$K$2:$P$21,4,0)))+IFERROR(VLOOKUP(A5185,英雄数据表!A:K,IF(武魂!B5185&gt;=50,10,IF(武魂!B5185&gt;=25,6)),0),0))</f>
        <v>,"dpspro":150</v>
      </c>
      <c r="K5185" s="32" t="str">
        <f t="shared" si="342"/>
        <v>"atk":600,"hp":10000,"undpspro":200,"pvpdpspro":100,"pvpundpspro":100,"speed":10,"atkpro":100,"dpspro":150</v>
      </c>
      <c r="L5185" s="20" t="str">
        <f>IF(B5185&gt;=50,VLOOKUP(A5185,英雄数据表!A:L,11,FALSE),IF(B5185&gt;=25,VLOOKUP(A5185,英雄数据表!A:L,7,0),""))</f>
        <v>"4106602004"</v>
      </c>
      <c r="M5185" s="20" t="str">
        <f>IFERROR(VLOOKUP(B5185,属性中转表!$K$2:$O$21,5,FALSE),"")</f>
        <v/>
      </c>
      <c r="N5185" s="20" t="str">
        <f>IF(B5185=25,VLOOKUP(A5185,英雄数据表!A:L,8,FALSE),IF(B5185=50,VLOOKUP(A5185,英雄数据表!A:L,12,0),""))</f>
        <v/>
      </c>
    </row>
    <row r="5186" spans="1:14" x14ac:dyDescent="0.3">
      <c r="A5186" s="20">
        <v>41066</v>
      </c>
      <c r="B5186" s="21">
        <f t="shared" si="343"/>
        <v>85</v>
      </c>
      <c r="C5186" s="21">
        <v>5</v>
      </c>
      <c r="D5186" s="21">
        <f>VLOOKUP(A5186,英雄数据表!A:D,4,0)</f>
        <v>4</v>
      </c>
      <c r="E5186" s="20" t="str">
        <f>VLOOKUP(A5186,英雄数据表!A:C,3,0)</f>
        <v>守护图腾</v>
      </c>
      <c r="F5186" s="20">
        <f t="shared" si="344"/>
        <v>41066</v>
      </c>
      <c r="G5186" s="20">
        <f t="shared" si="345"/>
        <v>41066</v>
      </c>
      <c r="H5186" s="21" t="str">
        <f>VLOOKUP(B5186,属性中转表!A:F,6,FALSE)</f>
        <v>"hp":372600,"atk":10350</v>
      </c>
      <c r="I5186" s="20" t="str">
        <f>IF(VLOOKUP(B5186,属性中转表!A:G,7,FALSE)=0,"",VLOOKUP(VLOOKUP(B5186,属性中转表!A:G,7,FALSE),属性中转表!$K$2:$P$21,6,0))&amp;IF(VLOOKUP(B5186,属性中转表!A:G,7,FALSE)&gt;=50,VLOOKUP(A5186,英雄数据表!A:K,9,0),IF(VLOOKUP(B5186,属性中转表!A:G,7,FALSE)&gt;=25,VLOOKUP(A5186,英雄数据表!A:K,5,0),""))</f>
        <v>"atk":600,"hp":10000,"undpspro":200,"pvpdpspro":100,"pvpundpspro":100,"speed":10,"atkpro":100</v>
      </c>
      <c r="J5186" s="20" t="str">
        <f>IF(I5186="","",属性中转表!$I$1&amp;(IF(VLOOKUP(B5186,属性中转表!A:G,7,FALSE)=0,0,VLOOKUP(VLOOKUP(B5186,属性中转表!A:G,7,FALSE),属性中转表!$K$2:$P$21,4,0)))+IFERROR(VLOOKUP(A5186,英雄数据表!A:K,IF(武魂!B5186&gt;=50,10,IF(武魂!B5186&gt;=25,6)),0),0))</f>
        <v>,"dpspro":200</v>
      </c>
      <c r="K5186" s="32" t="str">
        <f t="shared" si="342"/>
        <v>"atk":600,"hp":10000,"undpspro":200,"pvpdpspro":100,"pvpundpspro":100,"speed":10,"atkpro":100,"dpspro":200</v>
      </c>
      <c r="L5186" s="20" t="str">
        <f>IF(B5186&gt;=50,VLOOKUP(A5186,英雄数据表!A:L,11,FALSE),IF(B5186&gt;=25,VLOOKUP(A5186,英雄数据表!A:L,7,0),""))</f>
        <v>"4106602004"</v>
      </c>
      <c r="M5186" s="20" t="str">
        <f>IFERROR(VLOOKUP(B5186,属性中转表!$K$2:$O$21,5,FALSE),"")</f>
        <v>"dpspro":50</v>
      </c>
      <c r="N5186" s="20" t="str">
        <f>IF(B5186=25,VLOOKUP(A5186,英雄数据表!A:L,8,FALSE),IF(B5186=50,VLOOKUP(A5186,英雄数据表!A:L,12,0),""))</f>
        <v/>
      </c>
    </row>
    <row r="5187" spans="1:14" x14ac:dyDescent="0.3">
      <c r="A5187" s="20">
        <v>41066</v>
      </c>
      <c r="B5187" s="21">
        <f t="shared" si="343"/>
        <v>86</v>
      </c>
      <c r="C5187" s="21">
        <v>5</v>
      </c>
      <c r="D5187" s="21">
        <f>VLOOKUP(A5187,英雄数据表!A:D,4,0)</f>
        <v>4</v>
      </c>
      <c r="E5187" s="20" t="str">
        <f>VLOOKUP(A5187,英雄数据表!A:C,3,0)</f>
        <v>守护图腾</v>
      </c>
      <c r="F5187" s="20">
        <f t="shared" si="344"/>
        <v>41066</v>
      </c>
      <c r="G5187" s="20">
        <f t="shared" si="345"/>
        <v>41066</v>
      </c>
      <c r="H5187" s="21" t="str">
        <f>VLOOKUP(B5187,属性中转表!A:F,6,FALSE)</f>
        <v>"hp":378000,"atk":10500</v>
      </c>
      <c r="I5187" s="20" t="str">
        <f>IF(VLOOKUP(B5187,属性中转表!A:G,7,FALSE)=0,"",VLOOKUP(VLOOKUP(B5187,属性中转表!A:G,7,FALSE),属性中转表!$K$2:$P$21,6,0))&amp;IF(VLOOKUP(B5187,属性中转表!A:G,7,FALSE)&gt;=50,VLOOKUP(A5187,英雄数据表!A:K,9,0),IF(VLOOKUP(B5187,属性中转表!A:G,7,FALSE)&gt;=25,VLOOKUP(A5187,英雄数据表!A:K,5,0),""))</f>
        <v>"atk":600,"hp":10000,"undpspro":200,"pvpdpspro":100,"pvpundpspro":100,"speed":10,"atkpro":100</v>
      </c>
      <c r="J5187" s="20" t="str">
        <f>IF(I5187="","",属性中转表!$I$1&amp;(IF(VLOOKUP(B5187,属性中转表!A:G,7,FALSE)=0,0,VLOOKUP(VLOOKUP(B5187,属性中转表!A:G,7,FALSE),属性中转表!$K$2:$P$21,4,0)))+IFERROR(VLOOKUP(A5187,英雄数据表!A:K,IF(武魂!B5187&gt;=50,10,IF(武魂!B5187&gt;=25,6)),0),0))</f>
        <v>,"dpspro":200</v>
      </c>
      <c r="K5187" s="32" t="str">
        <f t="shared" si="342"/>
        <v>"atk":600,"hp":10000,"undpspro":200,"pvpdpspro":100,"pvpundpspro":100,"speed":10,"atkpro":100,"dpspro":200</v>
      </c>
      <c r="L5187" s="20" t="str">
        <f>IF(B5187&gt;=50,VLOOKUP(A5187,英雄数据表!A:L,11,FALSE),IF(B5187&gt;=25,VLOOKUP(A5187,英雄数据表!A:L,7,0),""))</f>
        <v>"4106602004"</v>
      </c>
      <c r="M5187" s="20" t="str">
        <f>IFERROR(VLOOKUP(B5187,属性中转表!$K$2:$O$21,5,FALSE),"")</f>
        <v/>
      </c>
      <c r="N5187" s="20" t="str">
        <f>IF(B5187=25,VLOOKUP(A5187,英雄数据表!A:L,8,FALSE),IF(B5187=50,VLOOKUP(A5187,英雄数据表!A:L,12,0),""))</f>
        <v/>
      </c>
    </row>
    <row r="5188" spans="1:14" x14ac:dyDescent="0.3">
      <c r="A5188" s="20">
        <v>41066</v>
      </c>
      <c r="B5188" s="21">
        <f t="shared" si="343"/>
        <v>87</v>
      </c>
      <c r="C5188" s="21">
        <v>5</v>
      </c>
      <c r="D5188" s="21">
        <f>VLOOKUP(A5188,英雄数据表!A:D,4,0)</f>
        <v>4</v>
      </c>
      <c r="E5188" s="20" t="str">
        <f>VLOOKUP(A5188,英雄数据表!A:C,3,0)</f>
        <v>守护图腾</v>
      </c>
      <c r="F5188" s="20">
        <f t="shared" si="344"/>
        <v>41066</v>
      </c>
      <c r="G5188" s="20">
        <f t="shared" si="345"/>
        <v>41066</v>
      </c>
      <c r="H5188" s="21" t="str">
        <f>VLOOKUP(B5188,属性中转表!A:F,6,FALSE)</f>
        <v>"hp":383400,"atk":10650</v>
      </c>
      <c r="I5188" s="20" t="str">
        <f>IF(VLOOKUP(B5188,属性中转表!A:G,7,FALSE)=0,"",VLOOKUP(VLOOKUP(B5188,属性中转表!A:G,7,FALSE),属性中转表!$K$2:$P$21,6,0))&amp;IF(VLOOKUP(B5188,属性中转表!A:G,7,FALSE)&gt;=50,VLOOKUP(A5188,英雄数据表!A:K,9,0),IF(VLOOKUP(B5188,属性中转表!A:G,7,FALSE)&gt;=25,VLOOKUP(A5188,英雄数据表!A:K,5,0),""))</f>
        <v>"atk":600,"hp":10000,"undpspro":200,"pvpdpspro":100,"pvpundpspro":100,"speed":10,"atkpro":100</v>
      </c>
      <c r="J5188" s="20" t="str">
        <f>IF(I5188="","",属性中转表!$I$1&amp;(IF(VLOOKUP(B5188,属性中转表!A:G,7,FALSE)=0,0,VLOOKUP(VLOOKUP(B5188,属性中转表!A:G,7,FALSE),属性中转表!$K$2:$P$21,4,0)))+IFERROR(VLOOKUP(A5188,英雄数据表!A:K,IF(武魂!B5188&gt;=50,10,IF(武魂!B5188&gt;=25,6)),0),0))</f>
        <v>,"dpspro":200</v>
      </c>
      <c r="K5188" s="32" t="str">
        <f t="shared" si="342"/>
        <v>"atk":600,"hp":10000,"undpspro":200,"pvpdpspro":100,"pvpundpspro":100,"speed":10,"atkpro":100,"dpspro":200</v>
      </c>
      <c r="L5188" s="20" t="str">
        <f>IF(B5188&gt;=50,VLOOKUP(A5188,英雄数据表!A:L,11,FALSE),IF(B5188&gt;=25,VLOOKUP(A5188,英雄数据表!A:L,7,0),""))</f>
        <v>"4106602004"</v>
      </c>
      <c r="M5188" s="20" t="str">
        <f>IFERROR(VLOOKUP(B5188,属性中转表!$K$2:$O$21,5,FALSE),"")</f>
        <v/>
      </c>
      <c r="N5188" s="20" t="str">
        <f>IF(B5188=25,VLOOKUP(A5188,英雄数据表!A:L,8,FALSE),IF(B5188=50,VLOOKUP(A5188,英雄数据表!A:L,12,0),""))</f>
        <v/>
      </c>
    </row>
    <row r="5189" spans="1:14" x14ac:dyDescent="0.3">
      <c r="A5189" s="20">
        <v>41066</v>
      </c>
      <c r="B5189" s="21">
        <f t="shared" si="343"/>
        <v>88</v>
      </c>
      <c r="C5189" s="21">
        <v>5</v>
      </c>
      <c r="D5189" s="21">
        <f>VLOOKUP(A5189,英雄数据表!A:D,4,0)</f>
        <v>4</v>
      </c>
      <c r="E5189" s="20" t="str">
        <f>VLOOKUP(A5189,英雄数据表!A:C,3,0)</f>
        <v>守护图腾</v>
      </c>
      <c r="F5189" s="20">
        <f t="shared" si="344"/>
        <v>41066</v>
      </c>
      <c r="G5189" s="20">
        <f t="shared" si="345"/>
        <v>41066</v>
      </c>
      <c r="H5189" s="21" t="str">
        <f>VLOOKUP(B5189,属性中转表!A:F,6,FALSE)</f>
        <v>"hp":388800,"atk":10800</v>
      </c>
      <c r="I5189" s="20" t="str">
        <f>IF(VLOOKUP(B5189,属性中转表!A:G,7,FALSE)=0,"",VLOOKUP(VLOOKUP(B5189,属性中转表!A:G,7,FALSE),属性中转表!$K$2:$P$21,6,0))&amp;IF(VLOOKUP(B5189,属性中转表!A:G,7,FALSE)&gt;=50,VLOOKUP(A5189,英雄数据表!A:K,9,0),IF(VLOOKUP(B5189,属性中转表!A:G,7,FALSE)&gt;=25,VLOOKUP(A5189,英雄数据表!A:K,5,0),""))</f>
        <v>"atk":600,"hp":10000,"undpspro":200,"pvpdpspro":100,"pvpundpspro":100,"speed":10,"atkpro":100</v>
      </c>
      <c r="J5189" s="20" t="str">
        <f>IF(I5189="","",属性中转表!$I$1&amp;(IF(VLOOKUP(B5189,属性中转表!A:G,7,FALSE)=0,0,VLOOKUP(VLOOKUP(B5189,属性中转表!A:G,7,FALSE),属性中转表!$K$2:$P$21,4,0)))+IFERROR(VLOOKUP(A5189,英雄数据表!A:K,IF(武魂!B5189&gt;=50,10,IF(武魂!B5189&gt;=25,6)),0),0))</f>
        <v>,"dpspro":200</v>
      </c>
      <c r="K5189" s="32" t="str">
        <f t="shared" si="342"/>
        <v>"atk":600,"hp":10000,"undpspro":200,"pvpdpspro":100,"pvpundpspro":100,"speed":10,"atkpro":100,"dpspro":200</v>
      </c>
      <c r="L5189" s="20" t="str">
        <f>IF(B5189&gt;=50,VLOOKUP(A5189,英雄数据表!A:L,11,FALSE),IF(B5189&gt;=25,VLOOKUP(A5189,英雄数据表!A:L,7,0),""))</f>
        <v>"4106602004"</v>
      </c>
      <c r="M5189" s="20" t="str">
        <f>IFERROR(VLOOKUP(B5189,属性中转表!$K$2:$O$21,5,FALSE),"")</f>
        <v/>
      </c>
      <c r="N5189" s="20" t="str">
        <f>IF(B5189=25,VLOOKUP(A5189,英雄数据表!A:L,8,FALSE),IF(B5189=50,VLOOKUP(A5189,英雄数据表!A:L,12,0),""))</f>
        <v/>
      </c>
    </row>
    <row r="5190" spans="1:14" x14ac:dyDescent="0.3">
      <c r="A5190" s="20">
        <v>41066</v>
      </c>
      <c r="B5190" s="21">
        <f t="shared" si="343"/>
        <v>89</v>
      </c>
      <c r="C5190" s="21">
        <v>5</v>
      </c>
      <c r="D5190" s="21">
        <f>VLOOKUP(A5190,英雄数据表!A:D,4,0)</f>
        <v>4</v>
      </c>
      <c r="E5190" s="20" t="str">
        <f>VLOOKUP(A5190,英雄数据表!A:C,3,0)</f>
        <v>守护图腾</v>
      </c>
      <c r="F5190" s="20">
        <f t="shared" si="344"/>
        <v>41066</v>
      </c>
      <c r="G5190" s="20">
        <f t="shared" si="345"/>
        <v>41066</v>
      </c>
      <c r="H5190" s="21" t="str">
        <f>VLOOKUP(B5190,属性中转表!A:F,6,FALSE)</f>
        <v>"hp":394200,"atk":10950</v>
      </c>
      <c r="I5190" s="20" t="str">
        <f>IF(VLOOKUP(B5190,属性中转表!A:G,7,FALSE)=0,"",VLOOKUP(VLOOKUP(B5190,属性中转表!A:G,7,FALSE),属性中转表!$K$2:$P$21,6,0))&amp;IF(VLOOKUP(B5190,属性中转表!A:G,7,FALSE)&gt;=50,VLOOKUP(A5190,英雄数据表!A:K,9,0),IF(VLOOKUP(B5190,属性中转表!A:G,7,FALSE)&gt;=25,VLOOKUP(A5190,英雄数据表!A:K,5,0),""))</f>
        <v>"atk":600,"hp":10000,"undpspro":200,"pvpdpspro":100,"pvpundpspro":100,"speed":10,"atkpro":100</v>
      </c>
      <c r="J5190" s="20" t="str">
        <f>IF(I5190="","",属性中转表!$I$1&amp;(IF(VLOOKUP(B5190,属性中转表!A:G,7,FALSE)=0,0,VLOOKUP(VLOOKUP(B5190,属性中转表!A:G,7,FALSE),属性中转表!$K$2:$P$21,4,0)))+IFERROR(VLOOKUP(A5190,英雄数据表!A:K,IF(武魂!B5190&gt;=50,10,IF(武魂!B5190&gt;=25,6)),0),0))</f>
        <v>,"dpspro":200</v>
      </c>
      <c r="K5190" s="32" t="str">
        <f t="shared" si="342"/>
        <v>"atk":600,"hp":10000,"undpspro":200,"pvpdpspro":100,"pvpundpspro":100,"speed":10,"atkpro":100,"dpspro":200</v>
      </c>
      <c r="L5190" s="20" t="str">
        <f>IF(B5190&gt;=50,VLOOKUP(A5190,英雄数据表!A:L,11,FALSE),IF(B5190&gt;=25,VLOOKUP(A5190,英雄数据表!A:L,7,0),""))</f>
        <v>"4106602004"</v>
      </c>
      <c r="M5190" s="20" t="str">
        <f>IFERROR(VLOOKUP(B5190,属性中转表!$K$2:$O$21,5,FALSE),"")</f>
        <v/>
      </c>
      <c r="N5190" s="20" t="str">
        <f>IF(B5190=25,VLOOKUP(A5190,英雄数据表!A:L,8,FALSE),IF(B5190=50,VLOOKUP(A5190,英雄数据表!A:L,12,0),""))</f>
        <v/>
      </c>
    </row>
    <row r="5191" spans="1:14" x14ac:dyDescent="0.3">
      <c r="A5191" s="20">
        <v>41066</v>
      </c>
      <c r="B5191" s="21">
        <f t="shared" si="343"/>
        <v>90</v>
      </c>
      <c r="C5191" s="21">
        <v>5</v>
      </c>
      <c r="D5191" s="21">
        <f>VLOOKUP(A5191,英雄数据表!A:D,4,0)</f>
        <v>4</v>
      </c>
      <c r="E5191" s="20" t="str">
        <f>VLOOKUP(A5191,英雄数据表!A:C,3,0)</f>
        <v>守护图腾</v>
      </c>
      <c r="F5191" s="20">
        <f t="shared" si="344"/>
        <v>41066</v>
      </c>
      <c r="G5191" s="20">
        <f t="shared" si="345"/>
        <v>41066</v>
      </c>
      <c r="H5191" s="21" t="str">
        <f>VLOOKUP(B5191,属性中转表!A:F,6,FALSE)</f>
        <v>"hp":399600,"atk":11100</v>
      </c>
      <c r="I5191" s="20" t="str">
        <f>IF(VLOOKUP(B5191,属性中转表!A:G,7,FALSE)=0,"",VLOOKUP(VLOOKUP(B5191,属性中转表!A:G,7,FALSE),属性中转表!$K$2:$P$21,6,0))&amp;IF(VLOOKUP(B5191,属性中转表!A:G,7,FALSE)&gt;=50,VLOOKUP(A5191,英雄数据表!A:K,9,0),IF(VLOOKUP(B5191,属性中转表!A:G,7,FALSE)&gt;=25,VLOOKUP(A5191,英雄数据表!A:K,5,0),""))</f>
        <v>"atk":600,"hp":10000,"undpspro":200,"pvpdpspro":150,"pvpundpspro":100,"speed":10,"atkpro":100</v>
      </c>
      <c r="J5191" s="20" t="str">
        <f>IF(I5191="","",属性中转表!$I$1&amp;(IF(VLOOKUP(B5191,属性中转表!A:G,7,FALSE)=0,0,VLOOKUP(VLOOKUP(B5191,属性中转表!A:G,7,FALSE),属性中转表!$K$2:$P$21,4,0)))+IFERROR(VLOOKUP(A5191,英雄数据表!A:K,IF(武魂!B5191&gt;=50,10,IF(武魂!B5191&gt;=25,6)),0),0))</f>
        <v>,"dpspro":200</v>
      </c>
      <c r="K5191" s="32" t="str">
        <f t="shared" ref="K5191:K5354" si="346">I5191&amp;J5191</f>
        <v>"atk":600,"hp":10000,"undpspro":200,"pvpdpspro":150,"pvpundpspro":100,"speed":10,"atkpro":100,"dpspro":200</v>
      </c>
      <c r="L5191" s="20" t="str">
        <f>IF(B5191&gt;=50,VLOOKUP(A5191,英雄数据表!A:L,11,FALSE),IF(B5191&gt;=25,VLOOKUP(A5191,英雄数据表!A:L,7,0),""))</f>
        <v>"4106602004"</v>
      </c>
      <c r="M5191" s="20" t="str">
        <f>IFERROR(VLOOKUP(B5191,属性中转表!$K$2:$O$21,5,FALSE),"")</f>
        <v>"pvpdpspro":50</v>
      </c>
      <c r="N5191" s="20" t="str">
        <f>IF(B5191=25,VLOOKUP(A5191,英雄数据表!A:L,8,FALSE),IF(B5191=50,VLOOKUP(A5191,英雄数据表!A:L,12,0),""))</f>
        <v/>
      </c>
    </row>
    <row r="5192" spans="1:14" x14ac:dyDescent="0.3">
      <c r="A5192" s="20">
        <v>41066</v>
      </c>
      <c r="B5192" s="21">
        <f t="shared" si="343"/>
        <v>91</v>
      </c>
      <c r="C5192" s="21">
        <v>5</v>
      </c>
      <c r="D5192" s="21">
        <f>VLOOKUP(A5192,英雄数据表!A:D,4,0)</f>
        <v>4</v>
      </c>
      <c r="E5192" s="20" t="str">
        <f>VLOOKUP(A5192,英雄数据表!A:C,3,0)</f>
        <v>守护图腾</v>
      </c>
      <c r="F5192" s="20">
        <f t="shared" si="344"/>
        <v>41066</v>
      </c>
      <c r="G5192" s="20">
        <f t="shared" si="345"/>
        <v>41066</v>
      </c>
      <c r="H5192" s="21" t="str">
        <f>VLOOKUP(B5192,属性中转表!A:F,6,FALSE)</f>
        <v>"hp":405000,"atk":11250</v>
      </c>
      <c r="I5192" s="20" t="str">
        <f>IF(VLOOKUP(B5192,属性中转表!A:G,7,FALSE)=0,"",VLOOKUP(VLOOKUP(B5192,属性中转表!A:G,7,FALSE),属性中转表!$K$2:$P$21,6,0))&amp;IF(VLOOKUP(B5192,属性中转表!A:G,7,FALSE)&gt;=50,VLOOKUP(A5192,英雄数据表!A:K,9,0),IF(VLOOKUP(B5192,属性中转表!A:G,7,FALSE)&gt;=25,VLOOKUP(A5192,英雄数据表!A:K,5,0),""))</f>
        <v>"atk":600,"hp":10000,"undpspro":200,"pvpdpspro":150,"pvpundpspro":100,"speed":10,"atkpro":100</v>
      </c>
      <c r="J5192" s="20" t="str">
        <f>IF(I5192="","",属性中转表!$I$1&amp;(IF(VLOOKUP(B5192,属性中转表!A:G,7,FALSE)=0,0,VLOOKUP(VLOOKUP(B5192,属性中转表!A:G,7,FALSE),属性中转表!$K$2:$P$21,4,0)))+IFERROR(VLOOKUP(A5192,英雄数据表!A:K,IF(武魂!B5192&gt;=50,10,IF(武魂!B5192&gt;=25,6)),0),0))</f>
        <v>,"dpspro":200</v>
      </c>
      <c r="K5192" s="32" t="str">
        <f t="shared" si="346"/>
        <v>"atk":600,"hp":10000,"undpspro":200,"pvpdpspro":150,"pvpundpspro":100,"speed":10,"atkpro":100,"dpspro":200</v>
      </c>
      <c r="L5192" s="20" t="str">
        <f>IF(B5192&gt;=50,VLOOKUP(A5192,英雄数据表!A:L,11,FALSE),IF(B5192&gt;=25,VLOOKUP(A5192,英雄数据表!A:L,7,0),""))</f>
        <v>"4106602004"</v>
      </c>
      <c r="M5192" s="20" t="str">
        <f>IFERROR(VLOOKUP(B5192,属性中转表!$K$2:$O$21,5,FALSE),"")</f>
        <v/>
      </c>
      <c r="N5192" s="20" t="str">
        <f>IF(B5192=25,VLOOKUP(A5192,英雄数据表!A:L,8,FALSE),IF(B5192=50,VLOOKUP(A5192,英雄数据表!A:L,12,0),""))</f>
        <v/>
      </c>
    </row>
    <row r="5193" spans="1:14" x14ac:dyDescent="0.3">
      <c r="A5193" s="20">
        <v>41066</v>
      </c>
      <c r="B5193" s="21">
        <f t="shared" si="343"/>
        <v>92</v>
      </c>
      <c r="C5193" s="21">
        <v>5</v>
      </c>
      <c r="D5193" s="21">
        <f>VLOOKUP(A5193,英雄数据表!A:D,4,0)</f>
        <v>4</v>
      </c>
      <c r="E5193" s="20" t="str">
        <f>VLOOKUP(A5193,英雄数据表!A:C,3,0)</f>
        <v>守护图腾</v>
      </c>
      <c r="F5193" s="20">
        <f t="shared" si="344"/>
        <v>41066</v>
      </c>
      <c r="G5193" s="20">
        <f t="shared" si="345"/>
        <v>41066</v>
      </c>
      <c r="H5193" s="21" t="str">
        <f>VLOOKUP(B5193,属性中转表!A:F,6,FALSE)</f>
        <v>"hp":410400,"atk":11400</v>
      </c>
      <c r="I5193" s="20" t="str">
        <f>IF(VLOOKUP(B5193,属性中转表!A:G,7,FALSE)=0,"",VLOOKUP(VLOOKUP(B5193,属性中转表!A:G,7,FALSE),属性中转表!$K$2:$P$21,6,0))&amp;IF(VLOOKUP(B5193,属性中转表!A:G,7,FALSE)&gt;=50,VLOOKUP(A5193,英雄数据表!A:K,9,0),IF(VLOOKUP(B5193,属性中转表!A:G,7,FALSE)&gt;=25,VLOOKUP(A5193,英雄数据表!A:K,5,0),""))</f>
        <v>"atk":600,"hp":10000,"undpspro":200,"pvpdpspro":150,"pvpundpspro":100,"speed":10,"atkpro":100</v>
      </c>
      <c r="J5193" s="20" t="str">
        <f>IF(I5193="","",属性中转表!$I$1&amp;(IF(VLOOKUP(B5193,属性中转表!A:G,7,FALSE)=0,0,VLOOKUP(VLOOKUP(B5193,属性中转表!A:G,7,FALSE),属性中转表!$K$2:$P$21,4,0)))+IFERROR(VLOOKUP(A5193,英雄数据表!A:K,IF(武魂!B5193&gt;=50,10,IF(武魂!B5193&gt;=25,6)),0),0))</f>
        <v>,"dpspro":200</v>
      </c>
      <c r="K5193" s="32" t="str">
        <f t="shared" si="346"/>
        <v>"atk":600,"hp":10000,"undpspro":200,"pvpdpspro":150,"pvpundpspro":100,"speed":10,"atkpro":100,"dpspro":200</v>
      </c>
      <c r="L5193" s="20" t="str">
        <f>IF(B5193&gt;=50,VLOOKUP(A5193,英雄数据表!A:L,11,FALSE),IF(B5193&gt;=25,VLOOKUP(A5193,英雄数据表!A:L,7,0),""))</f>
        <v>"4106602004"</v>
      </c>
      <c r="M5193" s="20" t="str">
        <f>IFERROR(VLOOKUP(B5193,属性中转表!$K$2:$O$21,5,FALSE),"")</f>
        <v/>
      </c>
      <c r="N5193" s="20" t="str">
        <f>IF(B5193=25,VLOOKUP(A5193,英雄数据表!A:L,8,FALSE),IF(B5193=50,VLOOKUP(A5193,英雄数据表!A:L,12,0),""))</f>
        <v/>
      </c>
    </row>
    <row r="5194" spans="1:14" x14ac:dyDescent="0.3">
      <c r="A5194" s="20">
        <v>41066</v>
      </c>
      <c r="B5194" s="21">
        <f t="shared" si="343"/>
        <v>93</v>
      </c>
      <c r="C5194" s="21">
        <v>5</v>
      </c>
      <c r="D5194" s="21">
        <f>VLOOKUP(A5194,英雄数据表!A:D,4,0)</f>
        <v>4</v>
      </c>
      <c r="E5194" s="20" t="str">
        <f>VLOOKUP(A5194,英雄数据表!A:C,3,0)</f>
        <v>守护图腾</v>
      </c>
      <c r="F5194" s="20">
        <f t="shared" si="344"/>
        <v>41066</v>
      </c>
      <c r="G5194" s="20">
        <f t="shared" si="345"/>
        <v>41066</v>
      </c>
      <c r="H5194" s="21" t="str">
        <f>VLOOKUP(B5194,属性中转表!A:F,6,FALSE)</f>
        <v>"hp":415800,"atk":11550</v>
      </c>
      <c r="I5194" s="20" t="str">
        <f>IF(VLOOKUP(B5194,属性中转表!A:G,7,FALSE)=0,"",VLOOKUP(VLOOKUP(B5194,属性中转表!A:G,7,FALSE),属性中转表!$K$2:$P$21,6,0))&amp;IF(VLOOKUP(B5194,属性中转表!A:G,7,FALSE)&gt;=50,VLOOKUP(A5194,英雄数据表!A:K,9,0),IF(VLOOKUP(B5194,属性中转表!A:G,7,FALSE)&gt;=25,VLOOKUP(A5194,英雄数据表!A:K,5,0),""))</f>
        <v>"atk":600,"hp":10000,"undpspro":200,"pvpdpspro":150,"pvpundpspro":100,"speed":10,"atkpro":100</v>
      </c>
      <c r="J5194" s="20" t="str">
        <f>IF(I5194="","",属性中转表!$I$1&amp;(IF(VLOOKUP(B5194,属性中转表!A:G,7,FALSE)=0,0,VLOOKUP(VLOOKUP(B5194,属性中转表!A:G,7,FALSE),属性中转表!$K$2:$P$21,4,0)))+IFERROR(VLOOKUP(A5194,英雄数据表!A:K,IF(武魂!B5194&gt;=50,10,IF(武魂!B5194&gt;=25,6)),0),0))</f>
        <v>,"dpspro":200</v>
      </c>
      <c r="K5194" s="32" t="str">
        <f t="shared" si="346"/>
        <v>"atk":600,"hp":10000,"undpspro":200,"pvpdpspro":150,"pvpundpspro":100,"speed":10,"atkpro":100,"dpspro":200</v>
      </c>
      <c r="L5194" s="20" t="str">
        <f>IF(B5194&gt;=50,VLOOKUP(A5194,英雄数据表!A:L,11,FALSE),IF(B5194&gt;=25,VLOOKUP(A5194,英雄数据表!A:L,7,0),""))</f>
        <v>"4106602004"</v>
      </c>
      <c r="M5194" s="20" t="str">
        <f>IFERROR(VLOOKUP(B5194,属性中转表!$K$2:$O$21,5,FALSE),"")</f>
        <v/>
      </c>
      <c r="N5194" s="20" t="str">
        <f>IF(B5194=25,VLOOKUP(A5194,英雄数据表!A:L,8,FALSE),IF(B5194=50,VLOOKUP(A5194,英雄数据表!A:L,12,0),""))</f>
        <v/>
      </c>
    </row>
    <row r="5195" spans="1:14" x14ac:dyDescent="0.3">
      <c r="A5195" s="20">
        <v>41066</v>
      </c>
      <c r="B5195" s="21">
        <f t="shared" si="343"/>
        <v>94</v>
      </c>
      <c r="C5195" s="21">
        <v>5</v>
      </c>
      <c r="D5195" s="21">
        <f>VLOOKUP(A5195,英雄数据表!A:D,4,0)</f>
        <v>4</v>
      </c>
      <c r="E5195" s="20" t="str">
        <f>VLOOKUP(A5195,英雄数据表!A:C,3,0)</f>
        <v>守护图腾</v>
      </c>
      <c r="F5195" s="20">
        <f t="shared" si="344"/>
        <v>41066</v>
      </c>
      <c r="G5195" s="20">
        <f t="shared" si="345"/>
        <v>41066</v>
      </c>
      <c r="H5195" s="21" t="str">
        <f>VLOOKUP(B5195,属性中转表!A:F,6,FALSE)</f>
        <v>"hp":421200,"atk":11700</v>
      </c>
      <c r="I5195" s="20" t="str">
        <f>IF(VLOOKUP(B5195,属性中转表!A:G,7,FALSE)=0,"",VLOOKUP(VLOOKUP(B5195,属性中转表!A:G,7,FALSE),属性中转表!$K$2:$P$21,6,0))&amp;IF(VLOOKUP(B5195,属性中转表!A:G,7,FALSE)&gt;=50,VLOOKUP(A5195,英雄数据表!A:K,9,0),IF(VLOOKUP(B5195,属性中转表!A:G,7,FALSE)&gt;=25,VLOOKUP(A5195,英雄数据表!A:K,5,0),""))</f>
        <v>"atk":600,"hp":10000,"undpspro":200,"pvpdpspro":150,"pvpundpspro":100,"speed":10,"atkpro":100</v>
      </c>
      <c r="J5195" s="20" t="str">
        <f>IF(I5195="","",属性中转表!$I$1&amp;(IF(VLOOKUP(B5195,属性中转表!A:G,7,FALSE)=0,0,VLOOKUP(VLOOKUP(B5195,属性中转表!A:G,7,FALSE),属性中转表!$K$2:$P$21,4,0)))+IFERROR(VLOOKUP(A5195,英雄数据表!A:K,IF(武魂!B5195&gt;=50,10,IF(武魂!B5195&gt;=25,6)),0),0))</f>
        <v>,"dpspro":200</v>
      </c>
      <c r="K5195" s="32" t="str">
        <f t="shared" si="346"/>
        <v>"atk":600,"hp":10000,"undpspro":200,"pvpdpspro":150,"pvpundpspro":100,"speed":10,"atkpro":100,"dpspro":200</v>
      </c>
      <c r="L5195" s="20" t="str">
        <f>IF(B5195&gt;=50,VLOOKUP(A5195,英雄数据表!A:L,11,FALSE),IF(B5195&gt;=25,VLOOKUP(A5195,英雄数据表!A:L,7,0),""))</f>
        <v>"4106602004"</v>
      </c>
      <c r="M5195" s="20" t="str">
        <f>IFERROR(VLOOKUP(B5195,属性中转表!$K$2:$O$21,5,FALSE),"")</f>
        <v/>
      </c>
      <c r="N5195" s="20" t="str">
        <f>IF(B5195=25,VLOOKUP(A5195,英雄数据表!A:L,8,FALSE),IF(B5195=50,VLOOKUP(A5195,英雄数据表!A:L,12,0),""))</f>
        <v/>
      </c>
    </row>
    <row r="5196" spans="1:14" x14ac:dyDescent="0.3">
      <c r="A5196" s="20">
        <v>41066</v>
      </c>
      <c r="B5196" s="21">
        <f t="shared" si="343"/>
        <v>95</v>
      </c>
      <c r="C5196" s="21">
        <v>5</v>
      </c>
      <c r="D5196" s="21">
        <f>VLOOKUP(A5196,英雄数据表!A:D,4,0)</f>
        <v>4</v>
      </c>
      <c r="E5196" s="20" t="str">
        <f>VLOOKUP(A5196,英雄数据表!A:C,3,0)</f>
        <v>守护图腾</v>
      </c>
      <c r="F5196" s="20">
        <f t="shared" si="344"/>
        <v>41066</v>
      </c>
      <c r="G5196" s="20">
        <f t="shared" si="345"/>
        <v>41066</v>
      </c>
      <c r="H5196" s="21" t="str">
        <f>VLOOKUP(B5196,属性中转表!A:F,6,FALSE)</f>
        <v>"hp":426600,"atk":11850</v>
      </c>
      <c r="I5196" s="20" t="str">
        <f>IF(VLOOKUP(B5196,属性中转表!A:G,7,FALSE)=0,"",VLOOKUP(VLOOKUP(B5196,属性中转表!A:G,7,FALSE),属性中转表!$K$2:$P$21,6,0))&amp;IF(VLOOKUP(B5196,属性中转表!A:G,7,FALSE)&gt;=50,VLOOKUP(A5196,英雄数据表!A:K,9,0),IF(VLOOKUP(B5196,属性中转表!A:G,7,FALSE)&gt;=25,VLOOKUP(A5196,英雄数据表!A:K,5,0),""))</f>
        <v>"atk":600,"hp":10000,"undpspro":200,"pvpdpspro":150,"pvpundpspro":150,"speed":10,"atkpro":100</v>
      </c>
      <c r="J5196" s="20" t="str">
        <f>IF(I5196="","",属性中转表!$I$1&amp;(IF(VLOOKUP(B5196,属性中转表!A:G,7,FALSE)=0,0,VLOOKUP(VLOOKUP(B5196,属性中转表!A:G,7,FALSE),属性中转表!$K$2:$P$21,4,0)))+IFERROR(VLOOKUP(A5196,英雄数据表!A:K,IF(武魂!B5196&gt;=50,10,IF(武魂!B5196&gt;=25,6)),0),0))</f>
        <v>,"dpspro":200</v>
      </c>
      <c r="K5196" s="32" t="str">
        <f t="shared" si="346"/>
        <v>"atk":600,"hp":10000,"undpspro":200,"pvpdpspro":150,"pvpundpspro":150,"speed":10,"atkpro":100,"dpspro":200</v>
      </c>
      <c r="L5196" s="20" t="str">
        <f>IF(B5196&gt;=50,VLOOKUP(A5196,英雄数据表!A:L,11,FALSE),IF(B5196&gt;=25,VLOOKUP(A5196,英雄数据表!A:L,7,0),""))</f>
        <v>"4106602004"</v>
      </c>
      <c r="M5196" s="20" t="str">
        <f>IFERROR(VLOOKUP(B5196,属性中转表!$K$2:$O$21,5,FALSE),"")</f>
        <v>"pvpundpspro":50</v>
      </c>
      <c r="N5196" s="20" t="str">
        <f>IF(B5196=25,VLOOKUP(A5196,英雄数据表!A:L,8,FALSE),IF(B5196=50,VLOOKUP(A5196,英雄数据表!A:L,12,0),""))</f>
        <v/>
      </c>
    </row>
    <row r="5197" spans="1:14" x14ac:dyDescent="0.3">
      <c r="A5197" s="20">
        <v>41066</v>
      </c>
      <c r="B5197" s="21">
        <f t="shared" si="343"/>
        <v>96</v>
      </c>
      <c r="C5197" s="21">
        <v>5</v>
      </c>
      <c r="D5197" s="21">
        <f>VLOOKUP(A5197,英雄数据表!A:D,4,0)</f>
        <v>4</v>
      </c>
      <c r="E5197" s="20" t="str">
        <f>VLOOKUP(A5197,英雄数据表!A:C,3,0)</f>
        <v>守护图腾</v>
      </c>
      <c r="F5197" s="20">
        <f t="shared" si="344"/>
        <v>41066</v>
      </c>
      <c r="G5197" s="20">
        <f t="shared" si="345"/>
        <v>41066</v>
      </c>
      <c r="H5197" s="21" t="str">
        <f>VLOOKUP(B5197,属性中转表!A:F,6,FALSE)</f>
        <v>"hp":432000,"atk":12000</v>
      </c>
      <c r="I5197" s="20" t="str">
        <f>IF(VLOOKUP(B5197,属性中转表!A:G,7,FALSE)=0,"",VLOOKUP(VLOOKUP(B5197,属性中转表!A:G,7,FALSE),属性中转表!$K$2:$P$21,6,0))&amp;IF(VLOOKUP(B5197,属性中转表!A:G,7,FALSE)&gt;=50,VLOOKUP(A5197,英雄数据表!A:K,9,0),IF(VLOOKUP(B5197,属性中转表!A:G,7,FALSE)&gt;=25,VLOOKUP(A5197,英雄数据表!A:K,5,0),""))</f>
        <v>"atk":600,"hp":10000,"undpspro":200,"pvpdpspro":150,"pvpundpspro":150,"speed":10,"atkpro":100</v>
      </c>
      <c r="J5197" s="20" t="str">
        <f>IF(I5197="","",属性中转表!$I$1&amp;(IF(VLOOKUP(B5197,属性中转表!A:G,7,FALSE)=0,0,VLOOKUP(VLOOKUP(B5197,属性中转表!A:G,7,FALSE),属性中转表!$K$2:$P$21,4,0)))+IFERROR(VLOOKUP(A5197,英雄数据表!A:K,IF(武魂!B5197&gt;=50,10,IF(武魂!B5197&gt;=25,6)),0),0))</f>
        <v>,"dpspro":200</v>
      </c>
      <c r="K5197" s="32" t="str">
        <f t="shared" si="346"/>
        <v>"atk":600,"hp":10000,"undpspro":200,"pvpdpspro":150,"pvpundpspro":150,"speed":10,"atkpro":100,"dpspro":200</v>
      </c>
      <c r="L5197" s="20" t="str">
        <f>IF(B5197&gt;=50,VLOOKUP(A5197,英雄数据表!A:L,11,FALSE),IF(B5197&gt;=25,VLOOKUP(A5197,英雄数据表!A:L,7,0),""))</f>
        <v>"4106602004"</v>
      </c>
      <c r="M5197" s="20" t="str">
        <f>IFERROR(VLOOKUP(B5197,属性中转表!$K$2:$O$21,5,FALSE),"")</f>
        <v/>
      </c>
      <c r="N5197" s="20" t="str">
        <f>IF(B5197=25,VLOOKUP(A5197,英雄数据表!A:L,8,FALSE),IF(B5197=50,VLOOKUP(A5197,英雄数据表!A:L,12,0),""))</f>
        <v/>
      </c>
    </row>
    <row r="5198" spans="1:14" x14ac:dyDescent="0.3">
      <c r="A5198" s="20">
        <v>41066</v>
      </c>
      <c r="B5198" s="21">
        <f t="shared" si="343"/>
        <v>97</v>
      </c>
      <c r="C5198" s="21">
        <v>5</v>
      </c>
      <c r="D5198" s="21">
        <f>VLOOKUP(A5198,英雄数据表!A:D,4,0)</f>
        <v>4</v>
      </c>
      <c r="E5198" s="20" t="str">
        <f>VLOOKUP(A5198,英雄数据表!A:C,3,0)</f>
        <v>守护图腾</v>
      </c>
      <c r="F5198" s="20">
        <f t="shared" si="344"/>
        <v>41066</v>
      </c>
      <c r="G5198" s="20">
        <f t="shared" si="345"/>
        <v>41066</v>
      </c>
      <c r="H5198" s="21" t="str">
        <f>VLOOKUP(B5198,属性中转表!A:F,6,FALSE)</f>
        <v>"hp":437400,"atk":12150</v>
      </c>
      <c r="I5198" s="20" t="str">
        <f>IF(VLOOKUP(B5198,属性中转表!A:G,7,FALSE)=0,"",VLOOKUP(VLOOKUP(B5198,属性中转表!A:G,7,FALSE),属性中转表!$K$2:$P$21,6,0))&amp;IF(VLOOKUP(B5198,属性中转表!A:G,7,FALSE)&gt;=50,VLOOKUP(A5198,英雄数据表!A:K,9,0),IF(VLOOKUP(B5198,属性中转表!A:G,7,FALSE)&gt;=25,VLOOKUP(A5198,英雄数据表!A:K,5,0),""))</f>
        <v>"atk":600,"hp":10000,"undpspro":200,"pvpdpspro":150,"pvpundpspro":150,"speed":10,"atkpro":100</v>
      </c>
      <c r="J5198" s="20" t="str">
        <f>IF(I5198="","",属性中转表!$I$1&amp;(IF(VLOOKUP(B5198,属性中转表!A:G,7,FALSE)=0,0,VLOOKUP(VLOOKUP(B5198,属性中转表!A:G,7,FALSE),属性中转表!$K$2:$P$21,4,0)))+IFERROR(VLOOKUP(A5198,英雄数据表!A:K,IF(武魂!B5198&gt;=50,10,IF(武魂!B5198&gt;=25,6)),0),0))</f>
        <v>,"dpspro":200</v>
      </c>
      <c r="K5198" s="32" t="str">
        <f t="shared" si="346"/>
        <v>"atk":600,"hp":10000,"undpspro":200,"pvpdpspro":150,"pvpundpspro":150,"speed":10,"atkpro":100,"dpspro":200</v>
      </c>
      <c r="L5198" s="20" t="str">
        <f>IF(B5198&gt;=50,VLOOKUP(A5198,英雄数据表!A:L,11,FALSE),IF(B5198&gt;=25,VLOOKUP(A5198,英雄数据表!A:L,7,0),""))</f>
        <v>"4106602004"</v>
      </c>
      <c r="M5198" s="20" t="str">
        <f>IFERROR(VLOOKUP(B5198,属性中转表!$K$2:$O$21,5,FALSE),"")</f>
        <v/>
      </c>
      <c r="N5198" s="20" t="str">
        <f>IF(B5198=25,VLOOKUP(A5198,英雄数据表!A:L,8,FALSE),IF(B5198=50,VLOOKUP(A5198,英雄数据表!A:L,12,0),""))</f>
        <v/>
      </c>
    </row>
    <row r="5199" spans="1:14" x14ac:dyDescent="0.3">
      <c r="A5199" s="20">
        <v>41066</v>
      </c>
      <c r="B5199" s="21">
        <f t="shared" si="343"/>
        <v>98</v>
      </c>
      <c r="C5199" s="21">
        <v>5</v>
      </c>
      <c r="D5199" s="21">
        <f>VLOOKUP(A5199,英雄数据表!A:D,4,0)</f>
        <v>4</v>
      </c>
      <c r="E5199" s="20" t="str">
        <f>VLOOKUP(A5199,英雄数据表!A:C,3,0)</f>
        <v>守护图腾</v>
      </c>
      <c r="F5199" s="20">
        <f t="shared" si="344"/>
        <v>41066</v>
      </c>
      <c r="G5199" s="20">
        <f t="shared" si="345"/>
        <v>41066</v>
      </c>
      <c r="H5199" s="21" t="str">
        <f>VLOOKUP(B5199,属性中转表!A:F,6,FALSE)</f>
        <v>"hp":442800,"atk":12300</v>
      </c>
      <c r="I5199" s="20" t="str">
        <f>IF(VLOOKUP(B5199,属性中转表!A:G,7,FALSE)=0,"",VLOOKUP(VLOOKUP(B5199,属性中转表!A:G,7,FALSE),属性中转表!$K$2:$P$21,6,0))&amp;IF(VLOOKUP(B5199,属性中转表!A:G,7,FALSE)&gt;=50,VLOOKUP(A5199,英雄数据表!A:K,9,0),IF(VLOOKUP(B5199,属性中转表!A:G,7,FALSE)&gt;=25,VLOOKUP(A5199,英雄数据表!A:K,5,0),""))</f>
        <v>"atk":600,"hp":10000,"undpspro":200,"pvpdpspro":150,"pvpundpspro":150,"speed":10,"atkpro":100</v>
      </c>
      <c r="J5199" s="20" t="str">
        <f>IF(I5199="","",属性中转表!$I$1&amp;(IF(VLOOKUP(B5199,属性中转表!A:G,7,FALSE)=0,0,VLOOKUP(VLOOKUP(B5199,属性中转表!A:G,7,FALSE),属性中转表!$K$2:$P$21,4,0)))+IFERROR(VLOOKUP(A5199,英雄数据表!A:K,IF(武魂!B5199&gt;=50,10,IF(武魂!B5199&gt;=25,6)),0),0))</f>
        <v>,"dpspro":200</v>
      </c>
      <c r="K5199" s="32" t="str">
        <f t="shared" si="346"/>
        <v>"atk":600,"hp":10000,"undpspro":200,"pvpdpspro":150,"pvpundpspro":150,"speed":10,"atkpro":100,"dpspro":200</v>
      </c>
      <c r="L5199" s="20" t="str">
        <f>IF(B5199&gt;=50,VLOOKUP(A5199,英雄数据表!A:L,11,FALSE),IF(B5199&gt;=25,VLOOKUP(A5199,英雄数据表!A:L,7,0),""))</f>
        <v>"4106602004"</v>
      </c>
      <c r="M5199" s="20" t="str">
        <f>IFERROR(VLOOKUP(B5199,属性中转表!$K$2:$O$21,5,FALSE),"")</f>
        <v/>
      </c>
      <c r="N5199" s="20" t="str">
        <f>IF(B5199=25,VLOOKUP(A5199,英雄数据表!A:L,8,FALSE),IF(B5199=50,VLOOKUP(A5199,英雄数据表!A:L,12,0),""))</f>
        <v/>
      </c>
    </row>
    <row r="5200" spans="1:14" x14ac:dyDescent="0.3">
      <c r="A5200" s="20">
        <v>41066</v>
      </c>
      <c r="B5200" s="21">
        <f t="shared" si="343"/>
        <v>99</v>
      </c>
      <c r="C5200" s="21">
        <v>5</v>
      </c>
      <c r="D5200" s="21">
        <f>VLOOKUP(A5200,英雄数据表!A:D,4,0)</f>
        <v>4</v>
      </c>
      <c r="E5200" s="20" t="str">
        <f>VLOOKUP(A5200,英雄数据表!A:C,3,0)</f>
        <v>守护图腾</v>
      </c>
      <c r="F5200" s="20">
        <f t="shared" si="344"/>
        <v>41066</v>
      </c>
      <c r="G5200" s="20">
        <f t="shared" si="345"/>
        <v>41066</v>
      </c>
      <c r="H5200" s="21" t="str">
        <f>VLOOKUP(B5200,属性中转表!A:F,6,FALSE)</f>
        <v>"hp":448200,"atk":12450</v>
      </c>
      <c r="I5200" s="20" t="str">
        <f>IF(VLOOKUP(B5200,属性中转表!A:G,7,FALSE)=0,"",VLOOKUP(VLOOKUP(B5200,属性中转表!A:G,7,FALSE),属性中转表!$K$2:$P$21,6,0))&amp;IF(VLOOKUP(B5200,属性中转表!A:G,7,FALSE)&gt;=50,VLOOKUP(A5200,英雄数据表!A:K,9,0),IF(VLOOKUP(B5200,属性中转表!A:G,7,FALSE)&gt;=25,VLOOKUP(A5200,英雄数据表!A:K,5,0),""))</f>
        <v>"atk":600,"hp":10000,"undpspro":200,"pvpdpspro":150,"pvpundpspro":150,"speed":10,"atkpro":100</v>
      </c>
      <c r="J5200" s="20" t="str">
        <f>IF(I5200="","",属性中转表!$I$1&amp;(IF(VLOOKUP(B5200,属性中转表!A:G,7,FALSE)=0,0,VLOOKUP(VLOOKUP(B5200,属性中转表!A:G,7,FALSE),属性中转表!$K$2:$P$21,4,0)))+IFERROR(VLOOKUP(A5200,英雄数据表!A:K,IF(武魂!B5200&gt;=50,10,IF(武魂!B5200&gt;=25,6)),0),0))</f>
        <v>,"dpspro":200</v>
      </c>
      <c r="K5200" s="32" t="str">
        <f t="shared" si="346"/>
        <v>"atk":600,"hp":10000,"undpspro":200,"pvpdpspro":150,"pvpundpspro":150,"speed":10,"atkpro":100,"dpspro":200</v>
      </c>
      <c r="L5200" s="20" t="str">
        <f>IF(B5200&gt;=50,VLOOKUP(A5200,英雄数据表!A:L,11,FALSE),IF(B5200&gt;=25,VLOOKUP(A5200,英雄数据表!A:L,7,0),""))</f>
        <v>"4106602004"</v>
      </c>
      <c r="M5200" s="20" t="str">
        <f>IFERROR(VLOOKUP(B5200,属性中转表!$K$2:$O$21,5,FALSE),"")</f>
        <v/>
      </c>
      <c r="N5200" s="20" t="str">
        <f>IF(B5200=25,VLOOKUP(A5200,英雄数据表!A:L,8,FALSE),IF(B5200=50,VLOOKUP(A5200,英雄数据表!A:L,12,0),""))</f>
        <v/>
      </c>
    </row>
    <row r="5201" spans="1:14" x14ac:dyDescent="0.3">
      <c r="A5201" s="20">
        <v>41066</v>
      </c>
      <c r="B5201" s="21">
        <f t="shared" si="343"/>
        <v>100</v>
      </c>
      <c r="C5201" s="21">
        <v>5</v>
      </c>
      <c r="D5201" s="21">
        <f>VLOOKUP(A5201,英雄数据表!A:D,4,0)</f>
        <v>4</v>
      </c>
      <c r="E5201" s="20" t="str">
        <f>VLOOKUP(A5201,英雄数据表!A:C,3,0)</f>
        <v>守护图腾</v>
      </c>
      <c r="F5201" s="20">
        <f t="shared" si="344"/>
        <v>41066</v>
      </c>
      <c r="G5201" s="20">
        <f t="shared" si="345"/>
        <v>41066</v>
      </c>
      <c r="H5201" s="21" t="str">
        <f>VLOOKUP(B5201,属性中转表!A:F,6,FALSE)</f>
        <v>"hp":453600,"atk":12600</v>
      </c>
      <c r="I5201" s="20" t="str">
        <f>IF(VLOOKUP(B5201,属性中转表!A:G,7,FALSE)=0,"",VLOOKUP(VLOOKUP(B5201,属性中转表!A:G,7,FALSE),属性中转表!$K$2:$P$21,6,0))&amp;IF(VLOOKUP(B5201,属性中转表!A:G,7,FALSE)&gt;=50,VLOOKUP(A5201,英雄数据表!A:K,9,0),IF(VLOOKUP(B5201,属性中转表!A:G,7,FALSE)&gt;=25,VLOOKUP(A5201,英雄数据表!A:K,5,0),""))</f>
        <v>"atk":900,"hp":15000,"undpspro":200,"pvpdpspro":150,"pvpundpspro":150,"speed":20,"atkpro":100</v>
      </c>
      <c r="J5201" s="20" t="str">
        <f>IF(I5201="","",属性中转表!$I$1&amp;(IF(VLOOKUP(B5201,属性中转表!A:G,7,FALSE)=0,0,VLOOKUP(VLOOKUP(B5201,属性中转表!A:G,7,FALSE),属性中转表!$K$2:$P$21,4,0)))+IFERROR(VLOOKUP(A5201,英雄数据表!A:K,IF(武魂!B5201&gt;=50,10,IF(武魂!B5201&gt;=25,6)),0),0))</f>
        <v>,"dpspro":200</v>
      </c>
      <c r="K5201" s="32" t="str">
        <f t="shared" si="346"/>
        <v>"atk":900,"hp":15000,"undpspro":200,"pvpdpspro":150,"pvpundpspro":150,"speed":20,"atkpro":100,"dpspro":200</v>
      </c>
      <c r="L5201" s="20" t="str">
        <f>IF(B5201&gt;=50,VLOOKUP(A5201,英雄数据表!A:L,11,FALSE),IF(B5201&gt;=25,VLOOKUP(A5201,英雄数据表!A:L,7,0),""))</f>
        <v>"4106602004"</v>
      </c>
      <c r="M5201" s="20" t="str">
        <f>IFERROR(VLOOKUP(B5201,属性中转表!$K$2:$O$21,5,FALSE),"")</f>
        <v>"speed":10,"atk":300,"hp":5000</v>
      </c>
      <c r="N5201" s="20" t="str">
        <f>IF(B5201=25,VLOOKUP(A5201,英雄数据表!A:L,8,FALSE),IF(B5201=50,VLOOKUP(A5201,英雄数据表!A:L,12,0),""))</f>
        <v/>
      </c>
    </row>
    <row r="5202" spans="1:14" x14ac:dyDescent="0.3">
      <c r="A5202" s="20">
        <v>41076</v>
      </c>
      <c r="B5202" s="21">
        <f t="shared" ref="B5202:B5230" si="347">IF(A5202=A5201,B5201+1,1)</f>
        <v>1</v>
      </c>
      <c r="C5202" s="21">
        <v>5</v>
      </c>
      <c r="D5202" s="21">
        <f>VLOOKUP(A5202,英雄数据表!A:D,4,0)</f>
        <v>4</v>
      </c>
      <c r="E5202" s="20" t="str">
        <f>VLOOKUP(A5202,英雄数据表!A:C,3,0)</f>
        <v>潮汐三叉戟</v>
      </c>
      <c r="F5202" s="20">
        <f t="shared" ref="F5202:F5230" si="348">A5202</f>
        <v>41076</v>
      </c>
      <c r="G5202" s="20">
        <f t="shared" ref="G5202:G5230" si="349">A5202</f>
        <v>41076</v>
      </c>
      <c r="H5202" s="21" t="str">
        <f>VLOOKUP(B5202,属性中转表!A:F,6,FALSE)</f>
        <v>"hp":5400,"atk":150</v>
      </c>
      <c r="I5202" s="20" t="str">
        <f>IF(VLOOKUP(B5202,属性中转表!A:G,7,FALSE)=0,"",VLOOKUP(VLOOKUP(B5202,属性中转表!A:G,7,FALSE),属性中转表!$K$2:$P$21,6,0))&amp;IF(VLOOKUP(B5202,属性中转表!A:G,7,FALSE)&gt;=50,VLOOKUP(A5202,英雄数据表!A:K,9,0),IF(VLOOKUP(B5202,属性中转表!A:G,7,FALSE)&gt;=25,VLOOKUP(A5202,英雄数据表!A:K,5,0),""))</f>
        <v/>
      </c>
      <c r="J5202" s="20" t="str">
        <f>IF(I5202="","",属性中转表!$I$1&amp;(IF(VLOOKUP(B5202,属性中转表!A:G,7,FALSE)=0,0,VLOOKUP(VLOOKUP(B5202,属性中转表!A:G,7,FALSE),属性中转表!$K$2:$P$21,4,0)))+IFERROR(VLOOKUP(A5202,英雄数据表!A:K,IF(武魂!B5202&gt;=50,10,IF(武魂!B5202&gt;=25,6)),0),0))</f>
        <v/>
      </c>
      <c r="K5202" s="32" t="str">
        <f t="shared" ref="K5202:K5230" si="350">I5202&amp;J5202</f>
        <v/>
      </c>
      <c r="L5202" s="20" t="str">
        <f>IF(B5202&gt;=50,VLOOKUP(A5202,英雄数据表!A:L,11,FALSE),IF(B5202&gt;=25,VLOOKUP(A5202,英雄数据表!A:L,7,0),""))</f>
        <v/>
      </c>
      <c r="M5202" s="20" t="str">
        <f>IFERROR(VLOOKUP(B5202,属性中转表!$K$2:$O$21,5,FALSE),"")</f>
        <v/>
      </c>
      <c r="N5202" s="20" t="str">
        <f>IF(B5202=25,VLOOKUP(A5202,英雄数据表!A:L,8,FALSE),IF(B5202=50,VLOOKUP(A5202,英雄数据表!A:L,12,0),""))</f>
        <v/>
      </c>
    </row>
    <row r="5203" spans="1:14" x14ac:dyDescent="0.3">
      <c r="A5203" s="20">
        <v>41076</v>
      </c>
      <c r="B5203" s="21">
        <f t="shared" si="347"/>
        <v>2</v>
      </c>
      <c r="C5203" s="21">
        <v>5</v>
      </c>
      <c r="D5203" s="21">
        <f>VLOOKUP(A5203,英雄数据表!A:D,4,0)</f>
        <v>4</v>
      </c>
      <c r="E5203" s="20" t="str">
        <f>VLOOKUP(A5203,英雄数据表!A:C,3,0)</f>
        <v>潮汐三叉戟</v>
      </c>
      <c r="F5203" s="20">
        <f t="shared" si="348"/>
        <v>41076</v>
      </c>
      <c r="G5203" s="20">
        <f t="shared" si="349"/>
        <v>41076</v>
      </c>
      <c r="H5203" s="21" t="str">
        <f>VLOOKUP(B5203,属性中转表!A:F,6,FALSE)</f>
        <v>"hp":7200,"atk":200</v>
      </c>
      <c r="I5203" s="20" t="str">
        <f>IF(VLOOKUP(B5203,属性中转表!A:G,7,FALSE)=0,"",VLOOKUP(VLOOKUP(B5203,属性中转表!A:G,7,FALSE),属性中转表!$K$2:$P$21,6,0))&amp;IF(VLOOKUP(B5203,属性中转表!A:G,7,FALSE)&gt;=50,VLOOKUP(A5203,英雄数据表!A:K,9,0),IF(VLOOKUP(B5203,属性中转表!A:G,7,FALSE)&gt;=25,VLOOKUP(A5203,英雄数据表!A:K,5,0),""))</f>
        <v/>
      </c>
      <c r="J5203" s="20" t="str">
        <f>IF(I5203="","",属性中转表!$I$1&amp;(IF(VLOOKUP(B5203,属性中转表!A:G,7,FALSE)=0,0,VLOOKUP(VLOOKUP(B5203,属性中转表!A:G,7,FALSE),属性中转表!$K$2:$P$21,4,0)))+IFERROR(VLOOKUP(A5203,英雄数据表!A:K,IF(武魂!B5203&gt;=50,10,IF(武魂!B5203&gt;=25,6)),0),0))</f>
        <v/>
      </c>
      <c r="K5203" s="32" t="str">
        <f t="shared" si="350"/>
        <v/>
      </c>
      <c r="L5203" s="20" t="str">
        <f>IF(B5203&gt;=50,VLOOKUP(A5203,英雄数据表!A:L,11,FALSE),IF(B5203&gt;=25,VLOOKUP(A5203,英雄数据表!A:L,7,0),""))</f>
        <v/>
      </c>
      <c r="M5203" s="20" t="str">
        <f>IFERROR(VLOOKUP(B5203,属性中转表!$K$2:$O$21,5,FALSE),"")</f>
        <v/>
      </c>
      <c r="N5203" s="20" t="str">
        <f>IF(B5203=25,VLOOKUP(A5203,英雄数据表!A:L,8,FALSE),IF(B5203=50,VLOOKUP(A5203,英雄数据表!A:L,12,0),""))</f>
        <v/>
      </c>
    </row>
    <row r="5204" spans="1:14" x14ac:dyDescent="0.3">
      <c r="A5204" s="20">
        <v>41076</v>
      </c>
      <c r="B5204" s="21">
        <f t="shared" si="347"/>
        <v>3</v>
      </c>
      <c r="C5204" s="21">
        <v>5</v>
      </c>
      <c r="D5204" s="21">
        <f>VLOOKUP(A5204,英雄数据表!A:D,4,0)</f>
        <v>4</v>
      </c>
      <c r="E5204" s="20" t="str">
        <f>VLOOKUP(A5204,英雄数据表!A:C,3,0)</f>
        <v>潮汐三叉戟</v>
      </c>
      <c r="F5204" s="20">
        <f t="shared" si="348"/>
        <v>41076</v>
      </c>
      <c r="G5204" s="20">
        <f t="shared" si="349"/>
        <v>41076</v>
      </c>
      <c r="H5204" s="21" t="str">
        <f>VLOOKUP(B5204,属性中转表!A:F,6,FALSE)</f>
        <v>"hp":9000,"atk":250</v>
      </c>
      <c r="I5204" s="20" t="str">
        <f>IF(VLOOKUP(B5204,属性中转表!A:G,7,FALSE)=0,"",VLOOKUP(VLOOKUP(B5204,属性中转表!A:G,7,FALSE),属性中转表!$K$2:$P$21,6,0))&amp;IF(VLOOKUP(B5204,属性中转表!A:G,7,FALSE)&gt;=50,VLOOKUP(A5204,英雄数据表!A:K,9,0),IF(VLOOKUP(B5204,属性中转表!A:G,7,FALSE)&gt;=25,VLOOKUP(A5204,英雄数据表!A:K,5,0),""))</f>
        <v/>
      </c>
      <c r="J5204" s="20" t="str">
        <f>IF(I5204="","",属性中转表!$I$1&amp;(IF(VLOOKUP(B5204,属性中转表!A:G,7,FALSE)=0,0,VLOOKUP(VLOOKUP(B5204,属性中转表!A:G,7,FALSE),属性中转表!$K$2:$P$21,4,0)))+IFERROR(VLOOKUP(A5204,英雄数据表!A:K,IF(武魂!B5204&gt;=50,10,IF(武魂!B5204&gt;=25,6)),0),0))</f>
        <v/>
      </c>
      <c r="K5204" s="32" t="str">
        <f t="shared" si="350"/>
        <v/>
      </c>
      <c r="L5204" s="20" t="str">
        <f>IF(B5204&gt;=50,VLOOKUP(A5204,英雄数据表!A:L,11,FALSE),IF(B5204&gt;=25,VLOOKUP(A5204,英雄数据表!A:L,7,0),""))</f>
        <v/>
      </c>
      <c r="M5204" s="20" t="str">
        <f>IFERROR(VLOOKUP(B5204,属性中转表!$K$2:$O$21,5,FALSE),"")</f>
        <v/>
      </c>
      <c r="N5204" s="20" t="str">
        <f>IF(B5204=25,VLOOKUP(A5204,英雄数据表!A:L,8,FALSE),IF(B5204=50,VLOOKUP(A5204,英雄数据表!A:L,12,0),""))</f>
        <v/>
      </c>
    </row>
    <row r="5205" spans="1:14" x14ac:dyDescent="0.3">
      <c r="A5205" s="20">
        <v>41076</v>
      </c>
      <c r="B5205" s="21">
        <f t="shared" si="347"/>
        <v>4</v>
      </c>
      <c r="C5205" s="21">
        <v>5</v>
      </c>
      <c r="D5205" s="21">
        <f>VLOOKUP(A5205,英雄数据表!A:D,4,0)</f>
        <v>4</v>
      </c>
      <c r="E5205" s="20" t="str">
        <f>VLOOKUP(A5205,英雄数据表!A:C,3,0)</f>
        <v>潮汐三叉戟</v>
      </c>
      <c r="F5205" s="20">
        <f t="shared" si="348"/>
        <v>41076</v>
      </c>
      <c r="G5205" s="20">
        <f t="shared" si="349"/>
        <v>41076</v>
      </c>
      <c r="H5205" s="21" t="str">
        <f>VLOOKUP(B5205,属性中转表!A:F,6,FALSE)</f>
        <v>"hp":10800,"atk":300</v>
      </c>
      <c r="I5205" s="20" t="str">
        <f>IF(VLOOKUP(B5205,属性中转表!A:G,7,FALSE)=0,"",VLOOKUP(VLOOKUP(B5205,属性中转表!A:G,7,FALSE),属性中转表!$K$2:$P$21,6,0))&amp;IF(VLOOKUP(B5205,属性中转表!A:G,7,FALSE)&gt;=50,VLOOKUP(A5205,英雄数据表!A:K,9,0),IF(VLOOKUP(B5205,属性中转表!A:G,7,FALSE)&gt;=25,VLOOKUP(A5205,英雄数据表!A:K,5,0),""))</f>
        <v/>
      </c>
      <c r="J5205" s="20" t="str">
        <f>IF(I5205="","",属性中转表!$I$1&amp;(IF(VLOOKUP(B5205,属性中转表!A:G,7,FALSE)=0,0,VLOOKUP(VLOOKUP(B5205,属性中转表!A:G,7,FALSE),属性中转表!$K$2:$P$21,4,0)))+IFERROR(VLOOKUP(A5205,英雄数据表!A:K,IF(武魂!B5205&gt;=50,10,IF(武魂!B5205&gt;=25,6)),0),0))</f>
        <v/>
      </c>
      <c r="K5205" s="32" t="str">
        <f t="shared" si="350"/>
        <v/>
      </c>
      <c r="L5205" s="20" t="str">
        <f>IF(B5205&gt;=50,VLOOKUP(A5205,英雄数据表!A:L,11,FALSE),IF(B5205&gt;=25,VLOOKUP(A5205,英雄数据表!A:L,7,0),""))</f>
        <v/>
      </c>
      <c r="M5205" s="20" t="str">
        <f>IFERROR(VLOOKUP(B5205,属性中转表!$K$2:$O$21,5,FALSE),"")</f>
        <v/>
      </c>
      <c r="N5205" s="20" t="str">
        <f>IF(B5205=25,VLOOKUP(A5205,英雄数据表!A:L,8,FALSE),IF(B5205=50,VLOOKUP(A5205,英雄数据表!A:L,12,0),""))</f>
        <v/>
      </c>
    </row>
    <row r="5206" spans="1:14" x14ac:dyDescent="0.3">
      <c r="A5206" s="20">
        <v>41076</v>
      </c>
      <c r="B5206" s="21">
        <f t="shared" si="347"/>
        <v>5</v>
      </c>
      <c r="C5206" s="21">
        <v>5</v>
      </c>
      <c r="D5206" s="21">
        <f>VLOOKUP(A5206,英雄数据表!A:D,4,0)</f>
        <v>4</v>
      </c>
      <c r="E5206" s="20" t="str">
        <f>VLOOKUP(A5206,英雄数据表!A:C,3,0)</f>
        <v>潮汐三叉戟</v>
      </c>
      <c r="F5206" s="20">
        <f t="shared" si="348"/>
        <v>41076</v>
      </c>
      <c r="G5206" s="20">
        <f t="shared" si="349"/>
        <v>41076</v>
      </c>
      <c r="H5206" s="21" t="str">
        <f>VLOOKUP(B5206,属性中转表!A:F,6,FALSE)</f>
        <v>"hp":12600,"atk":350</v>
      </c>
      <c r="I5206" s="20" t="str">
        <f>IF(VLOOKUP(B5206,属性中转表!A:G,7,FALSE)=0,"",VLOOKUP(VLOOKUP(B5206,属性中转表!A:G,7,FALSE),属性中转表!$K$2:$P$21,6,0))&amp;IF(VLOOKUP(B5206,属性中转表!A:G,7,FALSE)&gt;=50,VLOOKUP(A5206,英雄数据表!A:K,9,0),IF(VLOOKUP(B5206,属性中转表!A:G,7,FALSE)&gt;=25,VLOOKUP(A5206,英雄数据表!A:K,5,0),""))</f>
        <v>"atk":300</v>
      </c>
      <c r="J5206" s="20" t="str">
        <f>IF(I5206="","",属性中转表!$I$1&amp;(IF(VLOOKUP(B5206,属性中转表!A:G,7,FALSE)=0,0,VLOOKUP(VLOOKUP(B5206,属性中转表!A:G,7,FALSE),属性中转表!$K$2:$P$21,4,0)))+IFERROR(VLOOKUP(A5206,英雄数据表!A:K,IF(武魂!B5206&gt;=50,10,IF(武魂!B5206&gt;=25,6)),0),0))</f>
        <v>,"dpspro":0</v>
      </c>
      <c r="K5206" s="32" t="str">
        <f t="shared" si="350"/>
        <v>"atk":300,"dpspro":0</v>
      </c>
      <c r="L5206" s="20" t="str">
        <f>IF(B5206&gt;=50,VLOOKUP(A5206,英雄数据表!A:L,11,FALSE),IF(B5206&gt;=25,VLOOKUP(A5206,英雄数据表!A:L,7,0),""))</f>
        <v/>
      </c>
      <c r="M5206" s="20" t="str">
        <f>IFERROR(VLOOKUP(B5206,属性中转表!$K$2:$O$21,5,FALSE),"")</f>
        <v>"atk":300</v>
      </c>
      <c r="N5206" s="20" t="str">
        <f>IF(B5206=25,VLOOKUP(A5206,英雄数据表!A:L,8,FALSE),IF(B5206=50,VLOOKUP(A5206,英雄数据表!A:L,12,0),""))</f>
        <v/>
      </c>
    </row>
    <row r="5207" spans="1:14" x14ac:dyDescent="0.3">
      <c r="A5207" s="20">
        <v>41076</v>
      </c>
      <c r="B5207" s="21">
        <f t="shared" si="347"/>
        <v>6</v>
      </c>
      <c r="C5207" s="21">
        <v>5</v>
      </c>
      <c r="D5207" s="21">
        <f>VLOOKUP(A5207,英雄数据表!A:D,4,0)</f>
        <v>4</v>
      </c>
      <c r="E5207" s="20" t="str">
        <f>VLOOKUP(A5207,英雄数据表!A:C,3,0)</f>
        <v>潮汐三叉戟</v>
      </c>
      <c r="F5207" s="20">
        <f t="shared" si="348"/>
        <v>41076</v>
      </c>
      <c r="G5207" s="20">
        <f t="shared" si="349"/>
        <v>41076</v>
      </c>
      <c r="H5207" s="21" t="str">
        <f>VLOOKUP(B5207,属性中转表!A:F,6,FALSE)</f>
        <v>"hp":14400,"atk":400</v>
      </c>
      <c r="I5207" s="20" t="str">
        <f>IF(VLOOKUP(B5207,属性中转表!A:G,7,FALSE)=0,"",VLOOKUP(VLOOKUP(B5207,属性中转表!A:G,7,FALSE),属性中转表!$K$2:$P$21,6,0))&amp;IF(VLOOKUP(B5207,属性中转表!A:G,7,FALSE)&gt;=50,VLOOKUP(A5207,英雄数据表!A:K,9,0),IF(VLOOKUP(B5207,属性中转表!A:G,7,FALSE)&gt;=25,VLOOKUP(A5207,英雄数据表!A:K,5,0),""))</f>
        <v>"atk":300</v>
      </c>
      <c r="J5207" s="20" t="str">
        <f>IF(I5207="","",属性中转表!$I$1&amp;(IF(VLOOKUP(B5207,属性中转表!A:G,7,FALSE)=0,0,VLOOKUP(VLOOKUP(B5207,属性中转表!A:G,7,FALSE),属性中转表!$K$2:$P$21,4,0)))+IFERROR(VLOOKUP(A5207,英雄数据表!A:K,IF(武魂!B5207&gt;=50,10,IF(武魂!B5207&gt;=25,6)),0),0))</f>
        <v>,"dpspro":0</v>
      </c>
      <c r="K5207" s="32" t="str">
        <f t="shared" si="350"/>
        <v>"atk":300,"dpspro":0</v>
      </c>
      <c r="L5207" s="20" t="str">
        <f>IF(B5207&gt;=50,VLOOKUP(A5207,英雄数据表!A:L,11,FALSE),IF(B5207&gt;=25,VLOOKUP(A5207,英雄数据表!A:L,7,0),""))</f>
        <v/>
      </c>
      <c r="M5207" s="20" t="str">
        <f>IFERROR(VLOOKUP(B5207,属性中转表!$K$2:$O$21,5,FALSE),"")</f>
        <v/>
      </c>
      <c r="N5207" s="20" t="str">
        <f>IF(B5207=25,VLOOKUP(A5207,英雄数据表!A:L,8,FALSE),IF(B5207=50,VLOOKUP(A5207,英雄数据表!A:L,12,0),""))</f>
        <v/>
      </c>
    </row>
    <row r="5208" spans="1:14" x14ac:dyDescent="0.3">
      <c r="A5208" s="20">
        <v>41076</v>
      </c>
      <c r="B5208" s="21">
        <f t="shared" si="347"/>
        <v>7</v>
      </c>
      <c r="C5208" s="21">
        <v>5</v>
      </c>
      <c r="D5208" s="21">
        <f>VLOOKUP(A5208,英雄数据表!A:D,4,0)</f>
        <v>4</v>
      </c>
      <c r="E5208" s="20" t="str">
        <f>VLOOKUP(A5208,英雄数据表!A:C,3,0)</f>
        <v>潮汐三叉戟</v>
      </c>
      <c r="F5208" s="20">
        <f t="shared" si="348"/>
        <v>41076</v>
      </c>
      <c r="G5208" s="20">
        <f t="shared" si="349"/>
        <v>41076</v>
      </c>
      <c r="H5208" s="21" t="str">
        <f>VLOOKUP(B5208,属性中转表!A:F,6,FALSE)</f>
        <v>"hp":16200,"atk":450</v>
      </c>
      <c r="I5208" s="20" t="str">
        <f>IF(VLOOKUP(B5208,属性中转表!A:G,7,FALSE)=0,"",VLOOKUP(VLOOKUP(B5208,属性中转表!A:G,7,FALSE),属性中转表!$K$2:$P$21,6,0))&amp;IF(VLOOKUP(B5208,属性中转表!A:G,7,FALSE)&gt;=50,VLOOKUP(A5208,英雄数据表!A:K,9,0),IF(VLOOKUP(B5208,属性中转表!A:G,7,FALSE)&gt;=25,VLOOKUP(A5208,英雄数据表!A:K,5,0),""))</f>
        <v>"atk":300</v>
      </c>
      <c r="J5208" s="20" t="str">
        <f>IF(I5208="","",属性中转表!$I$1&amp;(IF(VLOOKUP(B5208,属性中转表!A:G,7,FALSE)=0,0,VLOOKUP(VLOOKUP(B5208,属性中转表!A:G,7,FALSE),属性中转表!$K$2:$P$21,4,0)))+IFERROR(VLOOKUP(A5208,英雄数据表!A:K,IF(武魂!B5208&gt;=50,10,IF(武魂!B5208&gt;=25,6)),0),0))</f>
        <v>,"dpspro":0</v>
      </c>
      <c r="K5208" s="32" t="str">
        <f t="shared" si="350"/>
        <v>"atk":300,"dpspro":0</v>
      </c>
      <c r="L5208" s="20" t="str">
        <f>IF(B5208&gt;=50,VLOOKUP(A5208,英雄数据表!A:L,11,FALSE),IF(B5208&gt;=25,VLOOKUP(A5208,英雄数据表!A:L,7,0),""))</f>
        <v/>
      </c>
      <c r="M5208" s="20" t="str">
        <f>IFERROR(VLOOKUP(B5208,属性中转表!$K$2:$O$21,5,FALSE),"")</f>
        <v/>
      </c>
      <c r="N5208" s="20" t="str">
        <f>IF(B5208=25,VLOOKUP(A5208,英雄数据表!A:L,8,FALSE),IF(B5208=50,VLOOKUP(A5208,英雄数据表!A:L,12,0),""))</f>
        <v/>
      </c>
    </row>
    <row r="5209" spans="1:14" x14ac:dyDescent="0.3">
      <c r="A5209" s="20">
        <v>41076</v>
      </c>
      <c r="B5209" s="21">
        <f t="shared" si="347"/>
        <v>8</v>
      </c>
      <c r="C5209" s="21">
        <v>5</v>
      </c>
      <c r="D5209" s="21">
        <f>VLOOKUP(A5209,英雄数据表!A:D,4,0)</f>
        <v>4</v>
      </c>
      <c r="E5209" s="20" t="str">
        <f>VLOOKUP(A5209,英雄数据表!A:C,3,0)</f>
        <v>潮汐三叉戟</v>
      </c>
      <c r="F5209" s="20">
        <f t="shared" si="348"/>
        <v>41076</v>
      </c>
      <c r="G5209" s="20">
        <f t="shared" si="349"/>
        <v>41076</v>
      </c>
      <c r="H5209" s="21" t="str">
        <f>VLOOKUP(B5209,属性中转表!A:F,6,FALSE)</f>
        <v>"hp":18000,"atk":500</v>
      </c>
      <c r="I5209" s="20" t="str">
        <f>IF(VLOOKUP(B5209,属性中转表!A:G,7,FALSE)=0,"",VLOOKUP(VLOOKUP(B5209,属性中转表!A:G,7,FALSE),属性中转表!$K$2:$P$21,6,0))&amp;IF(VLOOKUP(B5209,属性中转表!A:G,7,FALSE)&gt;=50,VLOOKUP(A5209,英雄数据表!A:K,9,0),IF(VLOOKUP(B5209,属性中转表!A:G,7,FALSE)&gt;=25,VLOOKUP(A5209,英雄数据表!A:K,5,0),""))</f>
        <v>"atk":300</v>
      </c>
      <c r="J5209" s="20" t="str">
        <f>IF(I5209="","",属性中转表!$I$1&amp;(IF(VLOOKUP(B5209,属性中转表!A:G,7,FALSE)=0,0,VLOOKUP(VLOOKUP(B5209,属性中转表!A:G,7,FALSE),属性中转表!$K$2:$P$21,4,0)))+IFERROR(VLOOKUP(A5209,英雄数据表!A:K,IF(武魂!B5209&gt;=50,10,IF(武魂!B5209&gt;=25,6)),0),0))</f>
        <v>,"dpspro":0</v>
      </c>
      <c r="K5209" s="32" t="str">
        <f t="shared" si="350"/>
        <v>"atk":300,"dpspro":0</v>
      </c>
      <c r="L5209" s="20" t="str">
        <f>IF(B5209&gt;=50,VLOOKUP(A5209,英雄数据表!A:L,11,FALSE),IF(B5209&gt;=25,VLOOKUP(A5209,英雄数据表!A:L,7,0),""))</f>
        <v/>
      </c>
      <c r="M5209" s="20" t="str">
        <f>IFERROR(VLOOKUP(B5209,属性中转表!$K$2:$O$21,5,FALSE),"")</f>
        <v/>
      </c>
      <c r="N5209" s="20" t="str">
        <f>IF(B5209=25,VLOOKUP(A5209,英雄数据表!A:L,8,FALSE),IF(B5209=50,VLOOKUP(A5209,英雄数据表!A:L,12,0),""))</f>
        <v/>
      </c>
    </row>
    <row r="5210" spans="1:14" x14ac:dyDescent="0.3">
      <c r="A5210" s="20">
        <v>41076</v>
      </c>
      <c r="B5210" s="21">
        <f t="shared" si="347"/>
        <v>9</v>
      </c>
      <c r="C5210" s="21">
        <v>5</v>
      </c>
      <c r="D5210" s="21">
        <f>VLOOKUP(A5210,英雄数据表!A:D,4,0)</f>
        <v>4</v>
      </c>
      <c r="E5210" s="20" t="str">
        <f>VLOOKUP(A5210,英雄数据表!A:C,3,0)</f>
        <v>潮汐三叉戟</v>
      </c>
      <c r="F5210" s="20">
        <f t="shared" si="348"/>
        <v>41076</v>
      </c>
      <c r="G5210" s="20">
        <f t="shared" si="349"/>
        <v>41076</v>
      </c>
      <c r="H5210" s="21" t="str">
        <f>VLOOKUP(B5210,属性中转表!A:F,6,FALSE)</f>
        <v>"hp":19800,"atk":550</v>
      </c>
      <c r="I5210" s="20" t="str">
        <f>IF(VLOOKUP(B5210,属性中转表!A:G,7,FALSE)=0,"",VLOOKUP(VLOOKUP(B5210,属性中转表!A:G,7,FALSE),属性中转表!$K$2:$P$21,6,0))&amp;IF(VLOOKUP(B5210,属性中转表!A:G,7,FALSE)&gt;=50,VLOOKUP(A5210,英雄数据表!A:K,9,0),IF(VLOOKUP(B5210,属性中转表!A:G,7,FALSE)&gt;=25,VLOOKUP(A5210,英雄数据表!A:K,5,0),""))</f>
        <v>"atk":300</v>
      </c>
      <c r="J5210" s="20" t="str">
        <f>IF(I5210="","",属性中转表!$I$1&amp;(IF(VLOOKUP(B5210,属性中转表!A:G,7,FALSE)=0,0,VLOOKUP(VLOOKUP(B5210,属性中转表!A:G,7,FALSE),属性中转表!$K$2:$P$21,4,0)))+IFERROR(VLOOKUP(A5210,英雄数据表!A:K,IF(武魂!B5210&gt;=50,10,IF(武魂!B5210&gt;=25,6)),0),0))</f>
        <v>,"dpspro":0</v>
      </c>
      <c r="K5210" s="32" t="str">
        <f t="shared" si="350"/>
        <v>"atk":300,"dpspro":0</v>
      </c>
      <c r="L5210" s="20" t="str">
        <f>IF(B5210&gt;=50,VLOOKUP(A5210,英雄数据表!A:L,11,FALSE),IF(B5210&gt;=25,VLOOKUP(A5210,英雄数据表!A:L,7,0),""))</f>
        <v/>
      </c>
      <c r="M5210" s="20" t="str">
        <f>IFERROR(VLOOKUP(B5210,属性中转表!$K$2:$O$21,5,FALSE),"")</f>
        <v/>
      </c>
      <c r="N5210" s="20" t="str">
        <f>IF(B5210=25,VLOOKUP(A5210,英雄数据表!A:L,8,FALSE),IF(B5210=50,VLOOKUP(A5210,英雄数据表!A:L,12,0),""))</f>
        <v/>
      </c>
    </row>
    <row r="5211" spans="1:14" x14ac:dyDescent="0.3">
      <c r="A5211" s="20">
        <v>41076</v>
      </c>
      <c r="B5211" s="21">
        <f t="shared" si="347"/>
        <v>10</v>
      </c>
      <c r="C5211" s="21">
        <v>5</v>
      </c>
      <c r="D5211" s="21">
        <f>VLOOKUP(A5211,英雄数据表!A:D,4,0)</f>
        <v>4</v>
      </c>
      <c r="E5211" s="20" t="str">
        <f>VLOOKUP(A5211,英雄数据表!A:C,3,0)</f>
        <v>潮汐三叉戟</v>
      </c>
      <c r="F5211" s="20">
        <f t="shared" si="348"/>
        <v>41076</v>
      </c>
      <c r="G5211" s="20">
        <f t="shared" si="349"/>
        <v>41076</v>
      </c>
      <c r="H5211" s="21" t="str">
        <f>VLOOKUP(B5211,属性中转表!A:F,6,FALSE)</f>
        <v>"hp":21600,"atk":600</v>
      </c>
      <c r="I5211" s="20" t="str">
        <f>IF(VLOOKUP(B5211,属性中转表!A:G,7,FALSE)=0,"",VLOOKUP(VLOOKUP(B5211,属性中转表!A:G,7,FALSE),属性中转表!$K$2:$P$21,6,0))&amp;IF(VLOOKUP(B5211,属性中转表!A:G,7,FALSE)&gt;=50,VLOOKUP(A5211,英雄数据表!A:K,9,0),IF(VLOOKUP(B5211,属性中转表!A:G,7,FALSE)&gt;=25,VLOOKUP(A5211,英雄数据表!A:K,5,0),""))</f>
        <v>"atk":300,"hp":5000</v>
      </c>
      <c r="J5211" s="20" t="str">
        <f>IF(I5211="","",属性中转表!$I$1&amp;(IF(VLOOKUP(B5211,属性中转表!A:G,7,FALSE)=0,0,VLOOKUP(VLOOKUP(B5211,属性中转表!A:G,7,FALSE),属性中转表!$K$2:$P$21,4,0)))+IFERROR(VLOOKUP(A5211,英雄数据表!A:K,IF(武魂!B5211&gt;=50,10,IF(武魂!B5211&gt;=25,6)),0),0))</f>
        <v>,"dpspro":0</v>
      </c>
      <c r="K5211" s="32" t="str">
        <f t="shared" si="350"/>
        <v>"atk":300,"hp":5000,"dpspro":0</v>
      </c>
      <c r="L5211" s="20" t="str">
        <f>IF(B5211&gt;=50,VLOOKUP(A5211,英雄数据表!A:L,11,FALSE),IF(B5211&gt;=25,VLOOKUP(A5211,英雄数据表!A:L,7,0),""))</f>
        <v/>
      </c>
      <c r="M5211" s="20" t="str">
        <f>IFERROR(VLOOKUP(B5211,属性中转表!$K$2:$O$21,5,FALSE),"")</f>
        <v>"hp":5000</v>
      </c>
      <c r="N5211" s="20" t="str">
        <f>IF(B5211=25,VLOOKUP(A5211,英雄数据表!A:L,8,FALSE),IF(B5211=50,VLOOKUP(A5211,英雄数据表!A:L,12,0),""))</f>
        <v/>
      </c>
    </row>
    <row r="5212" spans="1:14" x14ac:dyDescent="0.3">
      <c r="A5212" s="20">
        <v>41076</v>
      </c>
      <c r="B5212" s="21">
        <f t="shared" si="347"/>
        <v>11</v>
      </c>
      <c r="C5212" s="21">
        <v>5</v>
      </c>
      <c r="D5212" s="21">
        <f>VLOOKUP(A5212,英雄数据表!A:D,4,0)</f>
        <v>4</v>
      </c>
      <c r="E5212" s="20" t="str">
        <f>VLOOKUP(A5212,英雄数据表!A:C,3,0)</f>
        <v>潮汐三叉戟</v>
      </c>
      <c r="F5212" s="20">
        <f t="shared" si="348"/>
        <v>41076</v>
      </c>
      <c r="G5212" s="20">
        <f t="shared" si="349"/>
        <v>41076</v>
      </c>
      <c r="H5212" s="21" t="str">
        <f>VLOOKUP(B5212,属性中转表!A:F,6,FALSE)</f>
        <v>"hp":24300,"atk":675</v>
      </c>
      <c r="I5212" s="20" t="str">
        <f>IF(VLOOKUP(B5212,属性中转表!A:G,7,FALSE)=0,"",VLOOKUP(VLOOKUP(B5212,属性中转表!A:G,7,FALSE),属性中转表!$K$2:$P$21,6,0))&amp;IF(VLOOKUP(B5212,属性中转表!A:G,7,FALSE)&gt;=50,VLOOKUP(A5212,英雄数据表!A:K,9,0),IF(VLOOKUP(B5212,属性中转表!A:G,7,FALSE)&gt;=25,VLOOKUP(A5212,英雄数据表!A:K,5,0),""))</f>
        <v>"atk":300,"hp":5000</v>
      </c>
      <c r="J5212" s="20" t="str">
        <f>IF(I5212="","",属性中转表!$I$1&amp;(IF(VLOOKUP(B5212,属性中转表!A:G,7,FALSE)=0,0,VLOOKUP(VLOOKUP(B5212,属性中转表!A:G,7,FALSE),属性中转表!$K$2:$P$21,4,0)))+IFERROR(VLOOKUP(A5212,英雄数据表!A:K,IF(武魂!B5212&gt;=50,10,IF(武魂!B5212&gt;=25,6)),0),0))</f>
        <v>,"dpspro":0</v>
      </c>
      <c r="K5212" s="32" t="str">
        <f t="shared" si="350"/>
        <v>"atk":300,"hp":5000,"dpspro":0</v>
      </c>
      <c r="L5212" s="20" t="str">
        <f>IF(B5212&gt;=50,VLOOKUP(A5212,英雄数据表!A:L,11,FALSE),IF(B5212&gt;=25,VLOOKUP(A5212,英雄数据表!A:L,7,0),""))</f>
        <v/>
      </c>
      <c r="M5212" s="20" t="str">
        <f>IFERROR(VLOOKUP(B5212,属性中转表!$K$2:$O$21,5,FALSE),"")</f>
        <v/>
      </c>
      <c r="N5212" s="20" t="str">
        <f>IF(B5212=25,VLOOKUP(A5212,英雄数据表!A:L,8,FALSE),IF(B5212=50,VLOOKUP(A5212,英雄数据表!A:L,12,0),""))</f>
        <v/>
      </c>
    </row>
    <row r="5213" spans="1:14" x14ac:dyDescent="0.3">
      <c r="A5213" s="20">
        <v>41076</v>
      </c>
      <c r="B5213" s="21">
        <f t="shared" si="347"/>
        <v>12</v>
      </c>
      <c r="C5213" s="21">
        <v>5</v>
      </c>
      <c r="D5213" s="21">
        <f>VLOOKUP(A5213,英雄数据表!A:D,4,0)</f>
        <v>4</v>
      </c>
      <c r="E5213" s="20" t="str">
        <f>VLOOKUP(A5213,英雄数据表!A:C,3,0)</f>
        <v>潮汐三叉戟</v>
      </c>
      <c r="F5213" s="20">
        <f t="shared" si="348"/>
        <v>41076</v>
      </c>
      <c r="G5213" s="20">
        <f t="shared" si="349"/>
        <v>41076</v>
      </c>
      <c r="H5213" s="21" t="str">
        <f>VLOOKUP(B5213,属性中转表!A:F,6,FALSE)</f>
        <v>"hp":27000,"atk":750</v>
      </c>
      <c r="I5213" s="20" t="str">
        <f>IF(VLOOKUP(B5213,属性中转表!A:G,7,FALSE)=0,"",VLOOKUP(VLOOKUP(B5213,属性中转表!A:G,7,FALSE),属性中转表!$K$2:$P$21,6,0))&amp;IF(VLOOKUP(B5213,属性中转表!A:G,7,FALSE)&gt;=50,VLOOKUP(A5213,英雄数据表!A:K,9,0),IF(VLOOKUP(B5213,属性中转表!A:G,7,FALSE)&gt;=25,VLOOKUP(A5213,英雄数据表!A:K,5,0),""))</f>
        <v>"atk":300,"hp":5000</v>
      </c>
      <c r="J5213" s="20" t="str">
        <f>IF(I5213="","",属性中转表!$I$1&amp;(IF(VLOOKUP(B5213,属性中转表!A:G,7,FALSE)=0,0,VLOOKUP(VLOOKUP(B5213,属性中转表!A:G,7,FALSE),属性中转表!$K$2:$P$21,4,0)))+IFERROR(VLOOKUP(A5213,英雄数据表!A:K,IF(武魂!B5213&gt;=50,10,IF(武魂!B5213&gt;=25,6)),0),0))</f>
        <v>,"dpspro":0</v>
      </c>
      <c r="K5213" s="32" t="str">
        <f t="shared" si="350"/>
        <v>"atk":300,"hp":5000,"dpspro":0</v>
      </c>
      <c r="L5213" s="20" t="str">
        <f>IF(B5213&gt;=50,VLOOKUP(A5213,英雄数据表!A:L,11,FALSE),IF(B5213&gt;=25,VLOOKUP(A5213,英雄数据表!A:L,7,0),""))</f>
        <v/>
      </c>
      <c r="M5213" s="20" t="str">
        <f>IFERROR(VLOOKUP(B5213,属性中转表!$K$2:$O$21,5,FALSE),"")</f>
        <v/>
      </c>
      <c r="N5213" s="20" t="str">
        <f>IF(B5213=25,VLOOKUP(A5213,英雄数据表!A:L,8,FALSE),IF(B5213=50,VLOOKUP(A5213,英雄数据表!A:L,12,0),""))</f>
        <v/>
      </c>
    </row>
    <row r="5214" spans="1:14" x14ac:dyDescent="0.3">
      <c r="A5214" s="20">
        <v>41076</v>
      </c>
      <c r="B5214" s="21">
        <f t="shared" si="347"/>
        <v>13</v>
      </c>
      <c r="C5214" s="21">
        <v>5</v>
      </c>
      <c r="D5214" s="21">
        <f>VLOOKUP(A5214,英雄数据表!A:D,4,0)</f>
        <v>4</v>
      </c>
      <c r="E5214" s="20" t="str">
        <f>VLOOKUP(A5214,英雄数据表!A:C,3,0)</f>
        <v>潮汐三叉戟</v>
      </c>
      <c r="F5214" s="20">
        <f t="shared" si="348"/>
        <v>41076</v>
      </c>
      <c r="G5214" s="20">
        <f t="shared" si="349"/>
        <v>41076</v>
      </c>
      <c r="H5214" s="21" t="str">
        <f>VLOOKUP(B5214,属性中转表!A:F,6,FALSE)</f>
        <v>"hp":29700,"atk":825</v>
      </c>
      <c r="I5214" s="20" t="str">
        <f>IF(VLOOKUP(B5214,属性中转表!A:G,7,FALSE)=0,"",VLOOKUP(VLOOKUP(B5214,属性中转表!A:G,7,FALSE),属性中转表!$K$2:$P$21,6,0))&amp;IF(VLOOKUP(B5214,属性中转表!A:G,7,FALSE)&gt;=50,VLOOKUP(A5214,英雄数据表!A:K,9,0),IF(VLOOKUP(B5214,属性中转表!A:G,7,FALSE)&gt;=25,VLOOKUP(A5214,英雄数据表!A:K,5,0),""))</f>
        <v>"atk":300,"hp":5000</v>
      </c>
      <c r="J5214" s="20" t="str">
        <f>IF(I5214="","",属性中转表!$I$1&amp;(IF(VLOOKUP(B5214,属性中转表!A:G,7,FALSE)=0,0,VLOOKUP(VLOOKUP(B5214,属性中转表!A:G,7,FALSE),属性中转表!$K$2:$P$21,4,0)))+IFERROR(VLOOKUP(A5214,英雄数据表!A:K,IF(武魂!B5214&gt;=50,10,IF(武魂!B5214&gt;=25,6)),0),0))</f>
        <v>,"dpspro":0</v>
      </c>
      <c r="K5214" s="32" t="str">
        <f t="shared" si="350"/>
        <v>"atk":300,"hp":5000,"dpspro":0</v>
      </c>
      <c r="L5214" s="20" t="str">
        <f>IF(B5214&gt;=50,VLOOKUP(A5214,英雄数据表!A:L,11,FALSE),IF(B5214&gt;=25,VLOOKUP(A5214,英雄数据表!A:L,7,0),""))</f>
        <v/>
      </c>
      <c r="M5214" s="20" t="str">
        <f>IFERROR(VLOOKUP(B5214,属性中转表!$K$2:$O$21,5,FALSE),"")</f>
        <v/>
      </c>
      <c r="N5214" s="20" t="str">
        <f>IF(B5214=25,VLOOKUP(A5214,英雄数据表!A:L,8,FALSE),IF(B5214=50,VLOOKUP(A5214,英雄数据表!A:L,12,0),""))</f>
        <v/>
      </c>
    </row>
    <row r="5215" spans="1:14" x14ac:dyDescent="0.3">
      <c r="A5215" s="20">
        <v>41076</v>
      </c>
      <c r="B5215" s="21">
        <f t="shared" si="347"/>
        <v>14</v>
      </c>
      <c r="C5215" s="21">
        <v>5</v>
      </c>
      <c r="D5215" s="21">
        <f>VLOOKUP(A5215,英雄数据表!A:D,4,0)</f>
        <v>4</v>
      </c>
      <c r="E5215" s="20" t="str">
        <f>VLOOKUP(A5215,英雄数据表!A:C,3,0)</f>
        <v>潮汐三叉戟</v>
      </c>
      <c r="F5215" s="20">
        <f t="shared" si="348"/>
        <v>41076</v>
      </c>
      <c r="G5215" s="20">
        <f t="shared" si="349"/>
        <v>41076</v>
      </c>
      <c r="H5215" s="21" t="str">
        <f>VLOOKUP(B5215,属性中转表!A:F,6,FALSE)</f>
        <v>"hp":32400,"atk":900</v>
      </c>
      <c r="I5215" s="20" t="str">
        <f>IF(VLOOKUP(B5215,属性中转表!A:G,7,FALSE)=0,"",VLOOKUP(VLOOKUP(B5215,属性中转表!A:G,7,FALSE),属性中转表!$K$2:$P$21,6,0))&amp;IF(VLOOKUP(B5215,属性中转表!A:G,7,FALSE)&gt;=50,VLOOKUP(A5215,英雄数据表!A:K,9,0),IF(VLOOKUP(B5215,属性中转表!A:G,7,FALSE)&gt;=25,VLOOKUP(A5215,英雄数据表!A:K,5,0),""))</f>
        <v>"atk":300,"hp":5000</v>
      </c>
      <c r="J5215" s="20" t="str">
        <f>IF(I5215="","",属性中转表!$I$1&amp;(IF(VLOOKUP(B5215,属性中转表!A:G,7,FALSE)=0,0,VLOOKUP(VLOOKUP(B5215,属性中转表!A:G,7,FALSE),属性中转表!$K$2:$P$21,4,0)))+IFERROR(VLOOKUP(A5215,英雄数据表!A:K,IF(武魂!B5215&gt;=50,10,IF(武魂!B5215&gt;=25,6)),0),0))</f>
        <v>,"dpspro":0</v>
      </c>
      <c r="K5215" s="32" t="str">
        <f t="shared" si="350"/>
        <v>"atk":300,"hp":5000,"dpspro":0</v>
      </c>
      <c r="L5215" s="20" t="str">
        <f>IF(B5215&gt;=50,VLOOKUP(A5215,英雄数据表!A:L,11,FALSE),IF(B5215&gt;=25,VLOOKUP(A5215,英雄数据表!A:L,7,0),""))</f>
        <v/>
      </c>
      <c r="M5215" s="20" t="str">
        <f>IFERROR(VLOOKUP(B5215,属性中转表!$K$2:$O$21,5,FALSE),"")</f>
        <v/>
      </c>
      <c r="N5215" s="20" t="str">
        <f>IF(B5215=25,VLOOKUP(A5215,英雄数据表!A:L,8,FALSE),IF(B5215=50,VLOOKUP(A5215,英雄数据表!A:L,12,0),""))</f>
        <v/>
      </c>
    </row>
    <row r="5216" spans="1:14" x14ac:dyDescent="0.3">
      <c r="A5216" s="20">
        <v>41076</v>
      </c>
      <c r="B5216" s="21">
        <f t="shared" si="347"/>
        <v>15</v>
      </c>
      <c r="C5216" s="21">
        <v>5</v>
      </c>
      <c r="D5216" s="21">
        <f>VLOOKUP(A5216,英雄数据表!A:D,4,0)</f>
        <v>4</v>
      </c>
      <c r="E5216" s="20" t="str">
        <f>VLOOKUP(A5216,英雄数据表!A:C,3,0)</f>
        <v>潮汐三叉戟</v>
      </c>
      <c r="F5216" s="20">
        <f t="shared" si="348"/>
        <v>41076</v>
      </c>
      <c r="G5216" s="20">
        <f t="shared" si="349"/>
        <v>41076</v>
      </c>
      <c r="H5216" s="21" t="str">
        <f>VLOOKUP(B5216,属性中转表!A:F,6,FALSE)</f>
        <v>"hp":35100,"atk":975</v>
      </c>
      <c r="I5216" s="20" t="str">
        <f>IF(VLOOKUP(B5216,属性中转表!A:G,7,FALSE)=0,"",VLOOKUP(VLOOKUP(B5216,属性中转表!A:G,7,FALSE),属性中转表!$K$2:$P$21,6,0))&amp;IF(VLOOKUP(B5216,属性中转表!A:G,7,FALSE)&gt;=50,VLOOKUP(A5216,英雄数据表!A:K,9,0),IF(VLOOKUP(B5216,属性中转表!A:G,7,FALSE)&gt;=25,VLOOKUP(A5216,英雄数据表!A:K,5,0),""))</f>
        <v>"atk":300,"hp":5000,"undpspro":50</v>
      </c>
      <c r="J5216" s="20" t="str">
        <f>IF(I5216="","",属性中转表!$I$1&amp;(IF(VLOOKUP(B5216,属性中转表!A:G,7,FALSE)=0,0,VLOOKUP(VLOOKUP(B5216,属性中转表!A:G,7,FALSE),属性中转表!$K$2:$P$21,4,0)))+IFERROR(VLOOKUP(A5216,英雄数据表!A:K,IF(武魂!B5216&gt;=50,10,IF(武魂!B5216&gt;=25,6)),0),0))</f>
        <v>,"dpspro":0</v>
      </c>
      <c r="K5216" s="32" t="str">
        <f t="shared" si="350"/>
        <v>"atk":300,"hp":5000,"undpspro":50,"dpspro":0</v>
      </c>
      <c r="L5216" s="20" t="str">
        <f>IF(B5216&gt;=50,VLOOKUP(A5216,英雄数据表!A:L,11,FALSE),IF(B5216&gt;=25,VLOOKUP(A5216,英雄数据表!A:L,7,0),""))</f>
        <v/>
      </c>
      <c r="M5216" s="20" t="str">
        <f>IFERROR(VLOOKUP(B5216,属性中转表!$K$2:$O$21,5,FALSE),"")</f>
        <v>"undpspro":50</v>
      </c>
      <c r="N5216" s="20" t="str">
        <f>IF(B5216=25,VLOOKUP(A5216,英雄数据表!A:L,8,FALSE),IF(B5216=50,VLOOKUP(A5216,英雄数据表!A:L,12,0),""))</f>
        <v/>
      </c>
    </row>
    <row r="5217" spans="1:14" x14ac:dyDescent="0.3">
      <c r="A5217" s="20">
        <v>41076</v>
      </c>
      <c r="B5217" s="21">
        <f t="shared" si="347"/>
        <v>16</v>
      </c>
      <c r="C5217" s="21">
        <v>5</v>
      </c>
      <c r="D5217" s="21">
        <f>VLOOKUP(A5217,英雄数据表!A:D,4,0)</f>
        <v>4</v>
      </c>
      <c r="E5217" s="20" t="str">
        <f>VLOOKUP(A5217,英雄数据表!A:C,3,0)</f>
        <v>潮汐三叉戟</v>
      </c>
      <c r="F5217" s="20">
        <f t="shared" si="348"/>
        <v>41076</v>
      </c>
      <c r="G5217" s="20">
        <f t="shared" si="349"/>
        <v>41076</v>
      </c>
      <c r="H5217" s="21" t="str">
        <f>VLOOKUP(B5217,属性中转表!A:F,6,FALSE)</f>
        <v>"hp":37800,"atk":1050</v>
      </c>
      <c r="I5217" s="20" t="str">
        <f>IF(VLOOKUP(B5217,属性中转表!A:G,7,FALSE)=0,"",VLOOKUP(VLOOKUP(B5217,属性中转表!A:G,7,FALSE),属性中转表!$K$2:$P$21,6,0))&amp;IF(VLOOKUP(B5217,属性中转表!A:G,7,FALSE)&gt;=50,VLOOKUP(A5217,英雄数据表!A:K,9,0),IF(VLOOKUP(B5217,属性中转表!A:G,7,FALSE)&gt;=25,VLOOKUP(A5217,英雄数据表!A:K,5,0),""))</f>
        <v>"atk":300,"hp":5000,"undpspro":50</v>
      </c>
      <c r="J5217" s="20" t="str">
        <f>IF(I5217="","",属性中转表!$I$1&amp;(IF(VLOOKUP(B5217,属性中转表!A:G,7,FALSE)=0,0,VLOOKUP(VLOOKUP(B5217,属性中转表!A:G,7,FALSE),属性中转表!$K$2:$P$21,4,0)))+IFERROR(VLOOKUP(A5217,英雄数据表!A:K,IF(武魂!B5217&gt;=50,10,IF(武魂!B5217&gt;=25,6)),0),0))</f>
        <v>,"dpspro":0</v>
      </c>
      <c r="K5217" s="32" t="str">
        <f t="shared" si="350"/>
        <v>"atk":300,"hp":5000,"undpspro":50,"dpspro":0</v>
      </c>
      <c r="L5217" s="20" t="str">
        <f>IF(B5217&gt;=50,VLOOKUP(A5217,英雄数据表!A:L,11,FALSE),IF(B5217&gt;=25,VLOOKUP(A5217,英雄数据表!A:L,7,0),""))</f>
        <v/>
      </c>
      <c r="M5217" s="20" t="str">
        <f>IFERROR(VLOOKUP(B5217,属性中转表!$K$2:$O$21,5,FALSE),"")</f>
        <v/>
      </c>
      <c r="N5217" s="20" t="str">
        <f>IF(B5217=25,VLOOKUP(A5217,英雄数据表!A:L,8,FALSE),IF(B5217=50,VLOOKUP(A5217,英雄数据表!A:L,12,0),""))</f>
        <v/>
      </c>
    </row>
    <row r="5218" spans="1:14" x14ac:dyDescent="0.3">
      <c r="A5218" s="20">
        <v>41076</v>
      </c>
      <c r="B5218" s="21">
        <f t="shared" si="347"/>
        <v>17</v>
      </c>
      <c r="C5218" s="21">
        <v>5</v>
      </c>
      <c r="D5218" s="21">
        <f>VLOOKUP(A5218,英雄数据表!A:D,4,0)</f>
        <v>4</v>
      </c>
      <c r="E5218" s="20" t="str">
        <f>VLOOKUP(A5218,英雄数据表!A:C,3,0)</f>
        <v>潮汐三叉戟</v>
      </c>
      <c r="F5218" s="20">
        <f t="shared" si="348"/>
        <v>41076</v>
      </c>
      <c r="G5218" s="20">
        <f t="shared" si="349"/>
        <v>41076</v>
      </c>
      <c r="H5218" s="21" t="str">
        <f>VLOOKUP(B5218,属性中转表!A:F,6,FALSE)</f>
        <v>"hp":40500,"atk":1125</v>
      </c>
      <c r="I5218" s="20" t="str">
        <f>IF(VLOOKUP(B5218,属性中转表!A:G,7,FALSE)=0,"",VLOOKUP(VLOOKUP(B5218,属性中转表!A:G,7,FALSE),属性中转表!$K$2:$P$21,6,0))&amp;IF(VLOOKUP(B5218,属性中转表!A:G,7,FALSE)&gt;=50,VLOOKUP(A5218,英雄数据表!A:K,9,0),IF(VLOOKUP(B5218,属性中转表!A:G,7,FALSE)&gt;=25,VLOOKUP(A5218,英雄数据表!A:K,5,0),""))</f>
        <v>"atk":300,"hp":5000,"undpspro":50</v>
      </c>
      <c r="J5218" s="20" t="str">
        <f>IF(I5218="","",属性中转表!$I$1&amp;(IF(VLOOKUP(B5218,属性中转表!A:G,7,FALSE)=0,0,VLOOKUP(VLOOKUP(B5218,属性中转表!A:G,7,FALSE),属性中转表!$K$2:$P$21,4,0)))+IFERROR(VLOOKUP(A5218,英雄数据表!A:K,IF(武魂!B5218&gt;=50,10,IF(武魂!B5218&gt;=25,6)),0),0))</f>
        <v>,"dpspro":0</v>
      </c>
      <c r="K5218" s="32" t="str">
        <f t="shared" si="350"/>
        <v>"atk":300,"hp":5000,"undpspro":50,"dpspro":0</v>
      </c>
      <c r="L5218" s="20" t="str">
        <f>IF(B5218&gt;=50,VLOOKUP(A5218,英雄数据表!A:L,11,FALSE),IF(B5218&gt;=25,VLOOKUP(A5218,英雄数据表!A:L,7,0),""))</f>
        <v/>
      </c>
      <c r="M5218" s="20" t="str">
        <f>IFERROR(VLOOKUP(B5218,属性中转表!$K$2:$O$21,5,FALSE),"")</f>
        <v/>
      </c>
      <c r="N5218" s="20" t="str">
        <f>IF(B5218=25,VLOOKUP(A5218,英雄数据表!A:L,8,FALSE),IF(B5218=50,VLOOKUP(A5218,英雄数据表!A:L,12,0),""))</f>
        <v/>
      </c>
    </row>
    <row r="5219" spans="1:14" x14ac:dyDescent="0.3">
      <c r="A5219" s="20">
        <v>41076</v>
      </c>
      <c r="B5219" s="21">
        <f t="shared" si="347"/>
        <v>18</v>
      </c>
      <c r="C5219" s="21">
        <v>5</v>
      </c>
      <c r="D5219" s="21">
        <f>VLOOKUP(A5219,英雄数据表!A:D,4,0)</f>
        <v>4</v>
      </c>
      <c r="E5219" s="20" t="str">
        <f>VLOOKUP(A5219,英雄数据表!A:C,3,0)</f>
        <v>潮汐三叉戟</v>
      </c>
      <c r="F5219" s="20">
        <f t="shared" si="348"/>
        <v>41076</v>
      </c>
      <c r="G5219" s="20">
        <f t="shared" si="349"/>
        <v>41076</v>
      </c>
      <c r="H5219" s="21" t="str">
        <f>VLOOKUP(B5219,属性中转表!A:F,6,FALSE)</f>
        <v>"hp":43200,"atk":1200</v>
      </c>
      <c r="I5219" s="20" t="str">
        <f>IF(VLOOKUP(B5219,属性中转表!A:G,7,FALSE)=0,"",VLOOKUP(VLOOKUP(B5219,属性中转表!A:G,7,FALSE),属性中转表!$K$2:$P$21,6,0))&amp;IF(VLOOKUP(B5219,属性中转表!A:G,7,FALSE)&gt;=50,VLOOKUP(A5219,英雄数据表!A:K,9,0),IF(VLOOKUP(B5219,属性中转表!A:G,7,FALSE)&gt;=25,VLOOKUP(A5219,英雄数据表!A:K,5,0),""))</f>
        <v>"atk":300,"hp":5000,"undpspro":50</v>
      </c>
      <c r="J5219" s="20" t="str">
        <f>IF(I5219="","",属性中转表!$I$1&amp;(IF(VLOOKUP(B5219,属性中转表!A:G,7,FALSE)=0,0,VLOOKUP(VLOOKUP(B5219,属性中转表!A:G,7,FALSE),属性中转表!$K$2:$P$21,4,0)))+IFERROR(VLOOKUP(A5219,英雄数据表!A:K,IF(武魂!B5219&gt;=50,10,IF(武魂!B5219&gt;=25,6)),0),0))</f>
        <v>,"dpspro":0</v>
      </c>
      <c r="K5219" s="32" t="str">
        <f t="shared" si="350"/>
        <v>"atk":300,"hp":5000,"undpspro":50,"dpspro":0</v>
      </c>
      <c r="L5219" s="20" t="str">
        <f>IF(B5219&gt;=50,VLOOKUP(A5219,英雄数据表!A:L,11,FALSE),IF(B5219&gt;=25,VLOOKUP(A5219,英雄数据表!A:L,7,0),""))</f>
        <v/>
      </c>
      <c r="M5219" s="20" t="str">
        <f>IFERROR(VLOOKUP(B5219,属性中转表!$K$2:$O$21,5,FALSE),"")</f>
        <v/>
      </c>
      <c r="N5219" s="20" t="str">
        <f>IF(B5219=25,VLOOKUP(A5219,英雄数据表!A:L,8,FALSE),IF(B5219=50,VLOOKUP(A5219,英雄数据表!A:L,12,0),""))</f>
        <v/>
      </c>
    </row>
    <row r="5220" spans="1:14" x14ac:dyDescent="0.3">
      <c r="A5220" s="20">
        <v>41076</v>
      </c>
      <c r="B5220" s="21">
        <f t="shared" si="347"/>
        <v>19</v>
      </c>
      <c r="C5220" s="21">
        <v>5</v>
      </c>
      <c r="D5220" s="21">
        <f>VLOOKUP(A5220,英雄数据表!A:D,4,0)</f>
        <v>4</v>
      </c>
      <c r="E5220" s="20" t="str">
        <f>VLOOKUP(A5220,英雄数据表!A:C,3,0)</f>
        <v>潮汐三叉戟</v>
      </c>
      <c r="F5220" s="20">
        <f t="shared" si="348"/>
        <v>41076</v>
      </c>
      <c r="G5220" s="20">
        <f t="shared" si="349"/>
        <v>41076</v>
      </c>
      <c r="H5220" s="21" t="str">
        <f>VLOOKUP(B5220,属性中转表!A:F,6,FALSE)</f>
        <v>"hp":45900,"atk":1275</v>
      </c>
      <c r="I5220" s="20" t="str">
        <f>IF(VLOOKUP(B5220,属性中转表!A:G,7,FALSE)=0,"",VLOOKUP(VLOOKUP(B5220,属性中转表!A:G,7,FALSE),属性中转表!$K$2:$P$21,6,0))&amp;IF(VLOOKUP(B5220,属性中转表!A:G,7,FALSE)&gt;=50,VLOOKUP(A5220,英雄数据表!A:K,9,0),IF(VLOOKUP(B5220,属性中转表!A:G,7,FALSE)&gt;=25,VLOOKUP(A5220,英雄数据表!A:K,5,0),""))</f>
        <v>"atk":300,"hp":5000,"undpspro":50</v>
      </c>
      <c r="J5220" s="20" t="str">
        <f>IF(I5220="","",属性中转表!$I$1&amp;(IF(VLOOKUP(B5220,属性中转表!A:G,7,FALSE)=0,0,VLOOKUP(VLOOKUP(B5220,属性中转表!A:G,7,FALSE),属性中转表!$K$2:$P$21,4,0)))+IFERROR(VLOOKUP(A5220,英雄数据表!A:K,IF(武魂!B5220&gt;=50,10,IF(武魂!B5220&gt;=25,6)),0),0))</f>
        <v>,"dpspro":0</v>
      </c>
      <c r="K5220" s="32" t="str">
        <f t="shared" si="350"/>
        <v>"atk":300,"hp":5000,"undpspro":50,"dpspro":0</v>
      </c>
      <c r="L5220" s="20" t="str">
        <f>IF(B5220&gt;=50,VLOOKUP(A5220,英雄数据表!A:L,11,FALSE),IF(B5220&gt;=25,VLOOKUP(A5220,英雄数据表!A:L,7,0),""))</f>
        <v/>
      </c>
      <c r="M5220" s="20" t="str">
        <f>IFERROR(VLOOKUP(B5220,属性中转表!$K$2:$O$21,5,FALSE),"")</f>
        <v/>
      </c>
      <c r="N5220" s="20" t="str">
        <f>IF(B5220=25,VLOOKUP(A5220,英雄数据表!A:L,8,FALSE),IF(B5220=50,VLOOKUP(A5220,英雄数据表!A:L,12,0),""))</f>
        <v/>
      </c>
    </row>
    <row r="5221" spans="1:14" x14ac:dyDescent="0.3">
      <c r="A5221" s="20">
        <v>41076</v>
      </c>
      <c r="B5221" s="21">
        <f t="shared" si="347"/>
        <v>20</v>
      </c>
      <c r="C5221" s="21">
        <v>5</v>
      </c>
      <c r="D5221" s="21">
        <f>VLOOKUP(A5221,英雄数据表!A:D,4,0)</f>
        <v>4</v>
      </c>
      <c r="E5221" s="20" t="str">
        <f>VLOOKUP(A5221,英雄数据表!A:C,3,0)</f>
        <v>潮汐三叉戟</v>
      </c>
      <c r="F5221" s="20">
        <f t="shared" si="348"/>
        <v>41076</v>
      </c>
      <c r="G5221" s="20">
        <f t="shared" si="349"/>
        <v>41076</v>
      </c>
      <c r="H5221" s="21" t="str">
        <f>VLOOKUP(B5221,属性中转表!A:F,6,FALSE)</f>
        <v>"hp":48600,"atk":1350</v>
      </c>
      <c r="I5221" s="20" t="str">
        <f>IF(VLOOKUP(B5221,属性中转表!A:G,7,FALSE)=0,"",VLOOKUP(VLOOKUP(B5221,属性中转表!A:G,7,FALSE),属性中转表!$K$2:$P$21,6,0))&amp;IF(VLOOKUP(B5221,属性中转表!A:G,7,FALSE)&gt;=50,VLOOKUP(A5221,英雄数据表!A:K,9,0),IF(VLOOKUP(B5221,属性中转表!A:G,7,FALSE)&gt;=25,VLOOKUP(A5221,英雄数据表!A:K,5,0),""))</f>
        <v>"atk":300,"hp":5000,"undpspro":50</v>
      </c>
      <c r="J5221" s="20" t="str">
        <f>IF(I5221="","",属性中转表!$I$1&amp;(IF(VLOOKUP(B5221,属性中转表!A:G,7,FALSE)=0,0,VLOOKUP(VLOOKUP(B5221,属性中转表!A:G,7,FALSE),属性中转表!$K$2:$P$21,4,0)))+IFERROR(VLOOKUP(A5221,英雄数据表!A:K,IF(武魂!B5221&gt;=50,10,IF(武魂!B5221&gt;=25,6)),0),0))</f>
        <v>,"dpspro":50</v>
      </c>
      <c r="K5221" s="32" t="str">
        <f t="shared" si="350"/>
        <v>"atk":300,"hp":5000,"undpspro":50,"dpspro":50</v>
      </c>
      <c r="L5221" s="20" t="str">
        <f>IF(B5221&gt;=50,VLOOKUP(A5221,英雄数据表!A:L,11,FALSE),IF(B5221&gt;=25,VLOOKUP(A5221,英雄数据表!A:L,7,0),""))</f>
        <v/>
      </c>
      <c r="M5221" s="20" t="str">
        <f>IFERROR(VLOOKUP(B5221,属性中转表!$K$2:$O$21,5,FALSE),"")</f>
        <v>"dpspro":50</v>
      </c>
      <c r="N5221" s="20" t="str">
        <f>IF(B5221=25,VLOOKUP(A5221,英雄数据表!A:L,8,FALSE),IF(B5221=50,VLOOKUP(A5221,英雄数据表!A:L,12,0),""))</f>
        <v/>
      </c>
    </row>
    <row r="5222" spans="1:14" x14ac:dyDescent="0.3">
      <c r="A5222" s="20">
        <v>41076</v>
      </c>
      <c r="B5222" s="21">
        <f t="shared" si="347"/>
        <v>21</v>
      </c>
      <c r="C5222" s="21">
        <v>5</v>
      </c>
      <c r="D5222" s="21">
        <f>VLOOKUP(A5222,英雄数据表!A:D,4,0)</f>
        <v>4</v>
      </c>
      <c r="E5222" s="20" t="str">
        <f>VLOOKUP(A5222,英雄数据表!A:C,3,0)</f>
        <v>潮汐三叉戟</v>
      </c>
      <c r="F5222" s="20">
        <f t="shared" si="348"/>
        <v>41076</v>
      </c>
      <c r="G5222" s="20">
        <f t="shared" si="349"/>
        <v>41076</v>
      </c>
      <c r="H5222" s="21" t="str">
        <f>VLOOKUP(B5222,属性中转表!A:F,6,FALSE)</f>
        <v>"hp":52200,"atk":1450</v>
      </c>
      <c r="I5222" s="20" t="str">
        <f>IF(VLOOKUP(B5222,属性中转表!A:G,7,FALSE)=0,"",VLOOKUP(VLOOKUP(B5222,属性中转表!A:G,7,FALSE),属性中转表!$K$2:$P$21,6,0))&amp;IF(VLOOKUP(B5222,属性中转表!A:G,7,FALSE)&gt;=50,VLOOKUP(A5222,英雄数据表!A:K,9,0),IF(VLOOKUP(B5222,属性中转表!A:G,7,FALSE)&gt;=25,VLOOKUP(A5222,英雄数据表!A:K,5,0),""))</f>
        <v>"atk":300,"hp":5000,"undpspro":50</v>
      </c>
      <c r="J5222" s="20" t="str">
        <f>IF(I5222="","",属性中转表!$I$1&amp;(IF(VLOOKUP(B5222,属性中转表!A:G,7,FALSE)=0,0,VLOOKUP(VLOOKUP(B5222,属性中转表!A:G,7,FALSE),属性中转表!$K$2:$P$21,4,0)))+IFERROR(VLOOKUP(A5222,英雄数据表!A:K,IF(武魂!B5222&gt;=50,10,IF(武魂!B5222&gt;=25,6)),0),0))</f>
        <v>,"dpspro":50</v>
      </c>
      <c r="K5222" s="32" t="str">
        <f t="shared" si="350"/>
        <v>"atk":300,"hp":5000,"undpspro":50,"dpspro":50</v>
      </c>
      <c r="L5222" s="20" t="str">
        <f>IF(B5222&gt;=50,VLOOKUP(A5222,英雄数据表!A:L,11,FALSE),IF(B5222&gt;=25,VLOOKUP(A5222,英雄数据表!A:L,7,0),""))</f>
        <v/>
      </c>
      <c r="M5222" s="20" t="str">
        <f>IFERROR(VLOOKUP(B5222,属性中转表!$K$2:$O$21,5,FALSE),"")</f>
        <v/>
      </c>
      <c r="N5222" s="20" t="str">
        <f>IF(B5222=25,VLOOKUP(A5222,英雄数据表!A:L,8,FALSE),IF(B5222=50,VLOOKUP(A5222,英雄数据表!A:L,12,0),""))</f>
        <v/>
      </c>
    </row>
    <row r="5223" spans="1:14" x14ac:dyDescent="0.3">
      <c r="A5223" s="20">
        <v>41076</v>
      </c>
      <c r="B5223" s="21">
        <f t="shared" si="347"/>
        <v>22</v>
      </c>
      <c r="C5223" s="21">
        <v>5</v>
      </c>
      <c r="D5223" s="21">
        <f>VLOOKUP(A5223,英雄数据表!A:D,4,0)</f>
        <v>4</v>
      </c>
      <c r="E5223" s="20" t="str">
        <f>VLOOKUP(A5223,英雄数据表!A:C,3,0)</f>
        <v>潮汐三叉戟</v>
      </c>
      <c r="F5223" s="20">
        <f t="shared" si="348"/>
        <v>41076</v>
      </c>
      <c r="G5223" s="20">
        <f t="shared" si="349"/>
        <v>41076</v>
      </c>
      <c r="H5223" s="21" t="str">
        <f>VLOOKUP(B5223,属性中转表!A:F,6,FALSE)</f>
        <v>"hp":55800,"atk":1550</v>
      </c>
      <c r="I5223" s="20" t="str">
        <f>IF(VLOOKUP(B5223,属性中转表!A:G,7,FALSE)=0,"",VLOOKUP(VLOOKUP(B5223,属性中转表!A:G,7,FALSE),属性中转表!$K$2:$P$21,6,0))&amp;IF(VLOOKUP(B5223,属性中转表!A:G,7,FALSE)&gt;=50,VLOOKUP(A5223,英雄数据表!A:K,9,0),IF(VLOOKUP(B5223,属性中转表!A:G,7,FALSE)&gt;=25,VLOOKUP(A5223,英雄数据表!A:K,5,0),""))</f>
        <v>"atk":300,"hp":5000,"undpspro":50</v>
      </c>
      <c r="J5223" s="20" t="str">
        <f>IF(I5223="","",属性中转表!$I$1&amp;(IF(VLOOKUP(B5223,属性中转表!A:G,7,FALSE)=0,0,VLOOKUP(VLOOKUP(B5223,属性中转表!A:G,7,FALSE),属性中转表!$K$2:$P$21,4,0)))+IFERROR(VLOOKUP(A5223,英雄数据表!A:K,IF(武魂!B5223&gt;=50,10,IF(武魂!B5223&gt;=25,6)),0),0))</f>
        <v>,"dpspro":50</v>
      </c>
      <c r="K5223" s="32" t="str">
        <f t="shared" si="350"/>
        <v>"atk":300,"hp":5000,"undpspro":50,"dpspro":50</v>
      </c>
      <c r="L5223" s="20" t="str">
        <f>IF(B5223&gt;=50,VLOOKUP(A5223,英雄数据表!A:L,11,FALSE),IF(B5223&gt;=25,VLOOKUP(A5223,英雄数据表!A:L,7,0),""))</f>
        <v/>
      </c>
      <c r="M5223" s="20" t="str">
        <f>IFERROR(VLOOKUP(B5223,属性中转表!$K$2:$O$21,5,FALSE),"")</f>
        <v/>
      </c>
      <c r="N5223" s="20" t="str">
        <f>IF(B5223=25,VLOOKUP(A5223,英雄数据表!A:L,8,FALSE),IF(B5223=50,VLOOKUP(A5223,英雄数据表!A:L,12,0),""))</f>
        <v/>
      </c>
    </row>
    <row r="5224" spans="1:14" x14ac:dyDescent="0.3">
      <c r="A5224" s="20">
        <v>41076</v>
      </c>
      <c r="B5224" s="21">
        <f t="shared" si="347"/>
        <v>23</v>
      </c>
      <c r="C5224" s="21">
        <v>5</v>
      </c>
      <c r="D5224" s="21">
        <f>VLOOKUP(A5224,英雄数据表!A:D,4,0)</f>
        <v>4</v>
      </c>
      <c r="E5224" s="20" t="str">
        <f>VLOOKUP(A5224,英雄数据表!A:C,3,0)</f>
        <v>潮汐三叉戟</v>
      </c>
      <c r="F5224" s="20">
        <f t="shared" si="348"/>
        <v>41076</v>
      </c>
      <c r="G5224" s="20">
        <f t="shared" si="349"/>
        <v>41076</v>
      </c>
      <c r="H5224" s="21" t="str">
        <f>VLOOKUP(B5224,属性中转表!A:F,6,FALSE)</f>
        <v>"hp":59400,"atk":1650</v>
      </c>
      <c r="I5224" s="20" t="str">
        <f>IF(VLOOKUP(B5224,属性中转表!A:G,7,FALSE)=0,"",VLOOKUP(VLOOKUP(B5224,属性中转表!A:G,7,FALSE),属性中转表!$K$2:$P$21,6,0))&amp;IF(VLOOKUP(B5224,属性中转表!A:G,7,FALSE)&gt;=50,VLOOKUP(A5224,英雄数据表!A:K,9,0),IF(VLOOKUP(B5224,属性中转表!A:G,7,FALSE)&gt;=25,VLOOKUP(A5224,英雄数据表!A:K,5,0),""))</f>
        <v>"atk":300,"hp":5000,"undpspro":50</v>
      </c>
      <c r="J5224" s="20" t="str">
        <f>IF(I5224="","",属性中转表!$I$1&amp;(IF(VLOOKUP(B5224,属性中转表!A:G,7,FALSE)=0,0,VLOOKUP(VLOOKUP(B5224,属性中转表!A:G,7,FALSE),属性中转表!$K$2:$P$21,4,0)))+IFERROR(VLOOKUP(A5224,英雄数据表!A:K,IF(武魂!B5224&gt;=50,10,IF(武魂!B5224&gt;=25,6)),0),0))</f>
        <v>,"dpspro":50</v>
      </c>
      <c r="K5224" s="32" t="str">
        <f t="shared" si="350"/>
        <v>"atk":300,"hp":5000,"undpspro":50,"dpspro":50</v>
      </c>
      <c r="L5224" s="20" t="str">
        <f>IF(B5224&gt;=50,VLOOKUP(A5224,英雄数据表!A:L,11,FALSE),IF(B5224&gt;=25,VLOOKUP(A5224,英雄数据表!A:L,7,0),""))</f>
        <v/>
      </c>
      <c r="M5224" s="20" t="str">
        <f>IFERROR(VLOOKUP(B5224,属性中转表!$K$2:$O$21,5,FALSE),"")</f>
        <v/>
      </c>
      <c r="N5224" s="20" t="str">
        <f>IF(B5224=25,VLOOKUP(A5224,英雄数据表!A:L,8,FALSE),IF(B5224=50,VLOOKUP(A5224,英雄数据表!A:L,12,0),""))</f>
        <v/>
      </c>
    </row>
    <row r="5225" spans="1:14" x14ac:dyDescent="0.3">
      <c r="A5225" s="20">
        <v>41076</v>
      </c>
      <c r="B5225" s="21">
        <f t="shared" si="347"/>
        <v>24</v>
      </c>
      <c r="C5225" s="21">
        <v>5</v>
      </c>
      <c r="D5225" s="21">
        <f>VLOOKUP(A5225,英雄数据表!A:D,4,0)</f>
        <v>4</v>
      </c>
      <c r="E5225" s="20" t="str">
        <f>VLOOKUP(A5225,英雄数据表!A:C,3,0)</f>
        <v>潮汐三叉戟</v>
      </c>
      <c r="F5225" s="20">
        <f t="shared" si="348"/>
        <v>41076</v>
      </c>
      <c r="G5225" s="20">
        <f t="shared" si="349"/>
        <v>41076</v>
      </c>
      <c r="H5225" s="21" t="str">
        <f>VLOOKUP(B5225,属性中转表!A:F,6,FALSE)</f>
        <v>"hp":63000,"atk":1750</v>
      </c>
      <c r="I5225" s="20" t="str">
        <f>IF(VLOOKUP(B5225,属性中转表!A:G,7,FALSE)=0,"",VLOOKUP(VLOOKUP(B5225,属性中转表!A:G,7,FALSE),属性中转表!$K$2:$P$21,6,0))&amp;IF(VLOOKUP(B5225,属性中转表!A:G,7,FALSE)&gt;=50,VLOOKUP(A5225,英雄数据表!A:K,9,0),IF(VLOOKUP(B5225,属性中转表!A:G,7,FALSE)&gt;=25,VLOOKUP(A5225,英雄数据表!A:K,5,0),""))</f>
        <v>"atk":300,"hp":5000,"undpspro":50</v>
      </c>
      <c r="J5225" s="20" t="str">
        <f>IF(I5225="","",属性中转表!$I$1&amp;(IF(VLOOKUP(B5225,属性中转表!A:G,7,FALSE)=0,0,VLOOKUP(VLOOKUP(B5225,属性中转表!A:G,7,FALSE),属性中转表!$K$2:$P$21,4,0)))+IFERROR(VLOOKUP(A5225,英雄数据表!A:K,IF(武魂!B5225&gt;=50,10,IF(武魂!B5225&gt;=25,6)),0),0))</f>
        <v>,"dpspro":50</v>
      </c>
      <c r="K5225" s="32" t="str">
        <f t="shared" si="350"/>
        <v>"atk":300,"hp":5000,"undpspro":50,"dpspro":50</v>
      </c>
      <c r="L5225" s="20" t="str">
        <f>IF(B5225&gt;=50,VLOOKUP(A5225,英雄数据表!A:L,11,FALSE),IF(B5225&gt;=25,VLOOKUP(A5225,英雄数据表!A:L,7,0),""))</f>
        <v/>
      </c>
      <c r="M5225" s="20" t="str">
        <f>IFERROR(VLOOKUP(B5225,属性中转表!$K$2:$O$21,5,FALSE),"")</f>
        <v/>
      </c>
      <c r="N5225" s="20" t="str">
        <f>IF(B5225=25,VLOOKUP(A5225,英雄数据表!A:L,8,FALSE),IF(B5225=50,VLOOKUP(A5225,英雄数据表!A:L,12,0),""))</f>
        <v/>
      </c>
    </row>
    <row r="5226" spans="1:14" x14ac:dyDescent="0.3">
      <c r="A5226" s="20">
        <v>41076</v>
      </c>
      <c r="B5226" s="21">
        <f t="shared" si="347"/>
        <v>25</v>
      </c>
      <c r="C5226" s="21">
        <v>5</v>
      </c>
      <c r="D5226" s="21">
        <f>VLOOKUP(A5226,英雄数据表!A:D,4,0)</f>
        <v>4</v>
      </c>
      <c r="E5226" s="20" t="str">
        <f>VLOOKUP(A5226,英雄数据表!A:C,3,0)</f>
        <v>潮汐三叉戟</v>
      </c>
      <c r="F5226" s="20">
        <f t="shared" si="348"/>
        <v>41076</v>
      </c>
      <c r="G5226" s="20">
        <f t="shared" si="349"/>
        <v>41076</v>
      </c>
      <c r="H5226" s="21" t="str">
        <f>VLOOKUP(B5226,属性中转表!A:F,6,FALSE)</f>
        <v>"hp":66600,"atk":1850</v>
      </c>
      <c r="I5226" s="20" t="str">
        <f>IF(VLOOKUP(B5226,属性中转表!A:G,7,FALSE)=0,"",VLOOKUP(VLOOKUP(B5226,属性中转表!A:G,7,FALSE),属性中转表!$K$2:$P$21,6,0))&amp;IF(VLOOKUP(B5226,属性中转表!A:G,7,FALSE)&gt;=50,VLOOKUP(A5226,英雄数据表!A:K,9,0),IF(VLOOKUP(B5226,属性中转表!A:G,7,FALSE)&gt;=25,VLOOKUP(A5226,英雄数据表!A:K,5,0),""))</f>
        <v>"atk":300,"hp":5000,"undpspro":50</v>
      </c>
      <c r="J5226" s="20" t="str">
        <f>IF(I5226="","",属性中转表!$I$1&amp;(IF(VLOOKUP(B5226,属性中转表!A:G,7,FALSE)=0,0,VLOOKUP(VLOOKUP(B5226,属性中转表!A:G,7,FALSE),属性中转表!$K$2:$P$21,4,0)))+IFERROR(VLOOKUP(A5226,英雄数据表!A:K,IF(武魂!B5226&gt;=50,10,IF(武魂!B5226&gt;=25,6)),0),0))</f>
        <v>,"dpspro":50</v>
      </c>
      <c r="K5226" s="32" t="str">
        <f t="shared" si="350"/>
        <v>"atk":300,"hp":5000,"undpspro":50,"dpspro":50</v>
      </c>
      <c r="L5226" s="20" t="str">
        <f>IF(B5226&gt;=50,VLOOKUP(A5226,英雄数据表!A:L,11,FALSE),IF(B5226&gt;=25,VLOOKUP(A5226,英雄数据表!A:L,7,0),""))</f>
        <v>"4107601004"</v>
      </c>
      <c r="M5226" s="20" t="str">
        <f>IFERROR(VLOOKUP(B5226,属性中转表!$K$2:$O$21,5,FALSE),"")</f>
        <v/>
      </c>
      <c r="N5226" s="20" t="str">
        <f>IF(B5226=25,VLOOKUP(A5226,英雄数据表!A:L,8,FALSE),IF(B5226=50,VLOOKUP(A5226,英雄数据表!A:L,12,0),""))</f>
        <v>敌方英雄死亡时，增加自身技能伤害6%，持续3回合</v>
      </c>
    </row>
    <row r="5227" spans="1:14" x14ac:dyDescent="0.3">
      <c r="A5227" s="20">
        <v>41076</v>
      </c>
      <c r="B5227" s="21">
        <f t="shared" si="347"/>
        <v>26</v>
      </c>
      <c r="C5227" s="21">
        <v>5</v>
      </c>
      <c r="D5227" s="21">
        <f>VLOOKUP(A5227,英雄数据表!A:D,4,0)</f>
        <v>4</v>
      </c>
      <c r="E5227" s="20" t="str">
        <f>VLOOKUP(A5227,英雄数据表!A:C,3,0)</f>
        <v>潮汐三叉戟</v>
      </c>
      <c r="F5227" s="20">
        <f t="shared" si="348"/>
        <v>41076</v>
      </c>
      <c r="G5227" s="20">
        <f t="shared" si="349"/>
        <v>41076</v>
      </c>
      <c r="H5227" s="21" t="str">
        <f>VLOOKUP(B5227,属性中转表!A:F,6,FALSE)</f>
        <v>"hp":70200,"atk":1950</v>
      </c>
      <c r="I5227" s="20" t="str">
        <f>IF(VLOOKUP(B5227,属性中转表!A:G,7,FALSE)=0,"",VLOOKUP(VLOOKUP(B5227,属性中转表!A:G,7,FALSE),属性中转表!$K$2:$P$21,6,0))&amp;IF(VLOOKUP(B5227,属性中转表!A:G,7,FALSE)&gt;=50,VLOOKUP(A5227,英雄数据表!A:K,9,0),IF(VLOOKUP(B5227,属性中转表!A:G,7,FALSE)&gt;=25,VLOOKUP(A5227,英雄数据表!A:K,5,0),""))</f>
        <v>"atk":300,"hp":5000,"undpspro":50</v>
      </c>
      <c r="J5227" s="20" t="str">
        <f>IF(I5227="","",属性中转表!$I$1&amp;(IF(VLOOKUP(B5227,属性中转表!A:G,7,FALSE)=0,0,VLOOKUP(VLOOKUP(B5227,属性中转表!A:G,7,FALSE),属性中转表!$K$2:$P$21,4,0)))+IFERROR(VLOOKUP(A5227,英雄数据表!A:K,IF(武魂!B5227&gt;=50,10,IF(武魂!B5227&gt;=25,6)),0),0))</f>
        <v>,"dpspro":50</v>
      </c>
      <c r="K5227" s="32" t="str">
        <f t="shared" si="350"/>
        <v>"atk":300,"hp":5000,"undpspro":50,"dpspro":50</v>
      </c>
      <c r="L5227" s="20" t="str">
        <f>IF(B5227&gt;=50,VLOOKUP(A5227,英雄数据表!A:L,11,FALSE),IF(B5227&gt;=25,VLOOKUP(A5227,英雄数据表!A:L,7,0),""))</f>
        <v>"4107601004"</v>
      </c>
      <c r="M5227" s="20" t="str">
        <f>IFERROR(VLOOKUP(B5227,属性中转表!$K$2:$O$21,5,FALSE),"")</f>
        <v/>
      </c>
      <c r="N5227" s="20" t="str">
        <f>IF(B5227=25,VLOOKUP(A5227,英雄数据表!A:L,8,FALSE),IF(B5227=50,VLOOKUP(A5227,英雄数据表!A:L,12,0),""))</f>
        <v/>
      </c>
    </row>
    <row r="5228" spans="1:14" x14ac:dyDescent="0.3">
      <c r="A5228" s="20">
        <v>41076</v>
      </c>
      <c r="B5228" s="21">
        <f t="shared" si="347"/>
        <v>27</v>
      </c>
      <c r="C5228" s="21">
        <v>5</v>
      </c>
      <c r="D5228" s="21">
        <f>VLOOKUP(A5228,英雄数据表!A:D,4,0)</f>
        <v>4</v>
      </c>
      <c r="E5228" s="20" t="str">
        <f>VLOOKUP(A5228,英雄数据表!A:C,3,0)</f>
        <v>潮汐三叉戟</v>
      </c>
      <c r="F5228" s="20">
        <f t="shared" si="348"/>
        <v>41076</v>
      </c>
      <c r="G5228" s="20">
        <f t="shared" si="349"/>
        <v>41076</v>
      </c>
      <c r="H5228" s="21" t="str">
        <f>VLOOKUP(B5228,属性中转表!A:F,6,FALSE)</f>
        <v>"hp":73800,"atk":2050</v>
      </c>
      <c r="I5228" s="20" t="str">
        <f>IF(VLOOKUP(B5228,属性中转表!A:G,7,FALSE)=0,"",VLOOKUP(VLOOKUP(B5228,属性中转表!A:G,7,FALSE),属性中转表!$K$2:$P$21,6,0))&amp;IF(VLOOKUP(B5228,属性中转表!A:G,7,FALSE)&gt;=50,VLOOKUP(A5228,英雄数据表!A:K,9,0),IF(VLOOKUP(B5228,属性中转表!A:G,7,FALSE)&gt;=25,VLOOKUP(A5228,英雄数据表!A:K,5,0),""))</f>
        <v>"atk":300,"hp":5000,"undpspro":50</v>
      </c>
      <c r="J5228" s="20" t="str">
        <f>IF(I5228="","",属性中转表!$I$1&amp;(IF(VLOOKUP(B5228,属性中转表!A:G,7,FALSE)=0,0,VLOOKUP(VLOOKUP(B5228,属性中转表!A:G,7,FALSE),属性中转表!$K$2:$P$21,4,0)))+IFERROR(VLOOKUP(A5228,英雄数据表!A:K,IF(武魂!B5228&gt;=50,10,IF(武魂!B5228&gt;=25,6)),0),0))</f>
        <v>,"dpspro":50</v>
      </c>
      <c r="K5228" s="32" t="str">
        <f t="shared" si="350"/>
        <v>"atk":300,"hp":5000,"undpspro":50,"dpspro":50</v>
      </c>
      <c r="L5228" s="20" t="str">
        <f>IF(B5228&gt;=50,VLOOKUP(A5228,英雄数据表!A:L,11,FALSE),IF(B5228&gt;=25,VLOOKUP(A5228,英雄数据表!A:L,7,0),""))</f>
        <v>"4107601004"</v>
      </c>
      <c r="M5228" s="20" t="str">
        <f>IFERROR(VLOOKUP(B5228,属性中转表!$K$2:$O$21,5,FALSE),"")</f>
        <v/>
      </c>
      <c r="N5228" s="20" t="str">
        <f>IF(B5228=25,VLOOKUP(A5228,英雄数据表!A:L,8,FALSE),IF(B5228=50,VLOOKUP(A5228,英雄数据表!A:L,12,0),""))</f>
        <v/>
      </c>
    </row>
    <row r="5229" spans="1:14" x14ac:dyDescent="0.3">
      <c r="A5229" s="20">
        <v>41076</v>
      </c>
      <c r="B5229" s="21">
        <f t="shared" si="347"/>
        <v>28</v>
      </c>
      <c r="C5229" s="21">
        <v>5</v>
      </c>
      <c r="D5229" s="21">
        <f>VLOOKUP(A5229,英雄数据表!A:D,4,0)</f>
        <v>4</v>
      </c>
      <c r="E5229" s="20" t="str">
        <f>VLOOKUP(A5229,英雄数据表!A:C,3,0)</f>
        <v>潮汐三叉戟</v>
      </c>
      <c r="F5229" s="20">
        <f t="shared" si="348"/>
        <v>41076</v>
      </c>
      <c r="G5229" s="20">
        <f t="shared" si="349"/>
        <v>41076</v>
      </c>
      <c r="H5229" s="21" t="str">
        <f>VLOOKUP(B5229,属性中转表!A:F,6,FALSE)</f>
        <v>"hp":77400,"atk":2150</v>
      </c>
      <c r="I5229" s="20" t="str">
        <f>IF(VLOOKUP(B5229,属性中转表!A:G,7,FALSE)=0,"",VLOOKUP(VLOOKUP(B5229,属性中转表!A:G,7,FALSE),属性中转表!$K$2:$P$21,6,0))&amp;IF(VLOOKUP(B5229,属性中转表!A:G,7,FALSE)&gt;=50,VLOOKUP(A5229,英雄数据表!A:K,9,0),IF(VLOOKUP(B5229,属性中转表!A:G,7,FALSE)&gt;=25,VLOOKUP(A5229,英雄数据表!A:K,5,0),""))</f>
        <v>"atk":300,"hp":5000,"undpspro":50</v>
      </c>
      <c r="J5229" s="20" t="str">
        <f>IF(I5229="","",属性中转表!$I$1&amp;(IF(VLOOKUP(B5229,属性中转表!A:G,7,FALSE)=0,0,VLOOKUP(VLOOKUP(B5229,属性中转表!A:G,7,FALSE),属性中转表!$K$2:$P$21,4,0)))+IFERROR(VLOOKUP(A5229,英雄数据表!A:K,IF(武魂!B5229&gt;=50,10,IF(武魂!B5229&gt;=25,6)),0),0))</f>
        <v>,"dpspro":50</v>
      </c>
      <c r="K5229" s="32" t="str">
        <f t="shared" si="350"/>
        <v>"atk":300,"hp":5000,"undpspro":50,"dpspro":50</v>
      </c>
      <c r="L5229" s="20" t="str">
        <f>IF(B5229&gt;=50,VLOOKUP(A5229,英雄数据表!A:L,11,FALSE),IF(B5229&gt;=25,VLOOKUP(A5229,英雄数据表!A:L,7,0),""))</f>
        <v>"4107601004"</v>
      </c>
      <c r="M5229" s="20" t="str">
        <f>IFERROR(VLOOKUP(B5229,属性中转表!$K$2:$O$21,5,FALSE),"")</f>
        <v/>
      </c>
      <c r="N5229" s="20" t="str">
        <f>IF(B5229=25,VLOOKUP(A5229,英雄数据表!A:L,8,FALSE),IF(B5229=50,VLOOKUP(A5229,英雄数据表!A:L,12,0),""))</f>
        <v/>
      </c>
    </row>
    <row r="5230" spans="1:14" x14ac:dyDescent="0.3">
      <c r="A5230" s="20">
        <v>41076</v>
      </c>
      <c r="B5230" s="21">
        <f t="shared" si="347"/>
        <v>29</v>
      </c>
      <c r="C5230" s="21">
        <v>5</v>
      </c>
      <c r="D5230" s="21">
        <f>VLOOKUP(A5230,英雄数据表!A:D,4,0)</f>
        <v>4</v>
      </c>
      <c r="E5230" s="20" t="str">
        <f>VLOOKUP(A5230,英雄数据表!A:C,3,0)</f>
        <v>潮汐三叉戟</v>
      </c>
      <c r="F5230" s="20">
        <f t="shared" si="348"/>
        <v>41076</v>
      </c>
      <c r="G5230" s="20">
        <f t="shared" si="349"/>
        <v>41076</v>
      </c>
      <c r="H5230" s="21" t="str">
        <f>VLOOKUP(B5230,属性中转表!A:F,6,FALSE)</f>
        <v>"hp":81000,"atk":2250</v>
      </c>
      <c r="I5230" s="20" t="str">
        <f>IF(VLOOKUP(B5230,属性中转表!A:G,7,FALSE)=0,"",VLOOKUP(VLOOKUP(B5230,属性中转表!A:G,7,FALSE),属性中转表!$K$2:$P$21,6,0))&amp;IF(VLOOKUP(B5230,属性中转表!A:G,7,FALSE)&gt;=50,VLOOKUP(A5230,英雄数据表!A:K,9,0),IF(VLOOKUP(B5230,属性中转表!A:G,7,FALSE)&gt;=25,VLOOKUP(A5230,英雄数据表!A:K,5,0),""))</f>
        <v>"atk":300,"hp":5000,"undpspro":50</v>
      </c>
      <c r="J5230" s="20" t="str">
        <f>IF(I5230="","",属性中转表!$I$1&amp;(IF(VLOOKUP(B5230,属性中转表!A:G,7,FALSE)=0,0,VLOOKUP(VLOOKUP(B5230,属性中转表!A:G,7,FALSE),属性中转表!$K$2:$P$21,4,0)))+IFERROR(VLOOKUP(A5230,英雄数据表!A:K,IF(武魂!B5230&gt;=50,10,IF(武魂!B5230&gt;=25,6)),0),0))</f>
        <v>,"dpspro":50</v>
      </c>
      <c r="K5230" s="32" t="str">
        <f t="shared" si="350"/>
        <v>"atk":300,"hp":5000,"undpspro":50,"dpspro":50</v>
      </c>
      <c r="L5230" s="20" t="str">
        <f>IF(B5230&gt;=50,VLOOKUP(A5230,英雄数据表!A:L,11,FALSE),IF(B5230&gt;=25,VLOOKUP(A5230,英雄数据表!A:L,7,0),""))</f>
        <v>"4107601004"</v>
      </c>
      <c r="M5230" s="20" t="str">
        <f>IFERROR(VLOOKUP(B5230,属性中转表!$K$2:$O$21,5,FALSE),"")</f>
        <v/>
      </c>
      <c r="N5230" s="20" t="str">
        <f>IF(B5230=25,VLOOKUP(A5230,英雄数据表!A:L,8,FALSE),IF(B5230=50,VLOOKUP(A5230,英雄数据表!A:L,12,0),""))</f>
        <v/>
      </c>
    </row>
    <row r="5231" spans="1:14" x14ac:dyDescent="0.3">
      <c r="A5231" s="20">
        <v>41076</v>
      </c>
      <c r="B5231" s="21">
        <f t="shared" ref="B5231:B5294" si="351">IF(A5231=A5230,B5230+1,1)</f>
        <v>30</v>
      </c>
      <c r="C5231" s="21">
        <v>5</v>
      </c>
      <c r="D5231" s="21">
        <f>VLOOKUP(A5231,英雄数据表!A:D,4,0)</f>
        <v>4</v>
      </c>
      <c r="E5231" s="20" t="str">
        <f>VLOOKUP(A5231,英雄数据表!A:C,3,0)</f>
        <v>潮汐三叉戟</v>
      </c>
      <c r="F5231" s="20">
        <f t="shared" ref="F5231:F5294" si="352">A5231</f>
        <v>41076</v>
      </c>
      <c r="G5231" s="20">
        <f t="shared" ref="G5231:G5294" si="353">A5231</f>
        <v>41076</v>
      </c>
      <c r="H5231" s="21" t="str">
        <f>VLOOKUP(B5231,属性中转表!A:F,6,FALSE)</f>
        <v>"hp":84600,"atk":2350</v>
      </c>
      <c r="I5231" s="20" t="str">
        <f>IF(VLOOKUP(B5231,属性中转表!A:G,7,FALSE)=0,"",VLOOKUP(VLOOKUP(B5231,属性中转表!A:G,7,FALSE),属性中转表!$K$2:$P$21,6,0))&amp;IF(VLOOKUP(B5231,属性中转表!A:G,7,FALSE)&gt;=50,VLOOKUP(A5231,英雄数据表!A:K,9,0),IF(VLOOKUP(B5231,属性中转表!A:G,7,FALSE)&gt;=25,VLOOKUP(A5231,英雄数据表!A:K,5,0),""))</f>
        <v>"atk":300,"hp":5000,"undpspro":100</v>
      </c>
      <c r="J5231" s="20" t="str">
        <f>IF(I5231="","",属性中转表!$I$1&amp;(IF(VLOOKUP(B5231,属性中转表!A:G,7,FALSE)=0,0,VLOOKUP(VLOOKUP(B5231,属性中转表!A:G,7,FALSE),属性中转表!$K$2:$P$21,4,0)))+IFERROR(VLOOKUP(A5231,英雄数据表!A:K,IF(武魂!B5231&gt;=50,10,IF(武魂!B5231&gt;=25,6)),0),0))</f>
        <v>,"dpspro":50</v>
      </c>
      <c r="K5231" s="32" t="str">
        <f t="shared" ref="K5231:K5294" si="354">I5231&amp;J5231</f>
        <v>"atk":300,"hp":5000,"undpspro":100,"dpspro":50</v>
      </c>
      <c r="L5231" s="20" t="str">
        <f>IF(B5231&gt;=50,VLOOKUP(A5231,英雄数据表!A:L,11,FALSE),IF(B5231&gt;=25,VLOOKUP(A5231,英雄数据表!A:L,7,0),""))</f>
        <v>"4107601004"</v>
      </c>
      <c r="M5231" s="20" t="str">
        <f>IFERROR(VLOOKUP(B5231,属性中转表!$K$2:$O$21,5,FALSE),"")</f>
        <v>"undpspro":50</v>
      </c>
      <c r="N5231" s="20" t="str">
        <f>IF(B5231=25,VLOOKUP(A5231,英雄数据表!A:L,8,FALSE),IF(B5231=50,VLOOKUP(A5231,英雄数据表!A:L,12,0),""))</f>
        <v/>
      </c>
    </row>
    <row r="5232" spans="1:14" x14ac:dyDescent="0.3">
      <c r="A5232" s="20">
        <v>41076</v>
      </c>
      <c r="B5232" s="21">
        <f t="shared" si="351"/>
        <v>31</v>
      </c>
      <c r="C5232" s="21">
        <v>5</v>
      </c>
      <c r="D5232" s="21">
        <f>VLOOKUP(A5232,英雄数据表!A:D,4,0)</f>
        <v>4</v>
      </c>
      <c r="E5232" s="20" t="str">
        <f>VLOOKUP(A5232,英雄数据表!A:C,3,0)</f>
        <v>潮汐三叉戟</v>
      </c>
      <c r="F5232" s="20">
        <f t="shared" si="352"/>
        <v>41076</v>
      </c>
      <c r="G5232" s="20">
        <f t="shared" si="353"/>
        <v>41076</v>
      </c>
      <c r="H5232" s="21" t="str">
        <f>VLOOKUP(B5232,属性中转表!A:F,6,FALSE)</f>
        <v>"hp":89100,"atk":2475</v>
      </c>
      <c r="I5232" s="20" t="str">
        <f>IF(VLOOKUP(B5232,属性中转表!A:G,7,FALSE)=0,"",VLOOKUP(VLOOKUP(B5232,属性中转表!A:G,7,FALSE),属性中转表!$K$2:$P$21,6,0))&amp;IF(VLOOKUP(B5232,属性中转表!A:G,7,FALSE)&gt;=50,VLOOKUP(A5232,英雄数据表!A:K,9,0),IF(VLOOKUP(B5232,属性中转表!A:G,7,FALSE)&gt;=25,VLOOKUP(A5232,英雄数据表!A:K,5,0),""))</f>
        <v>"atk":300,"hp":5000,"undpspro":100</v>
      </c>
      <c r="J5232" s="20" t="str">
        <f>IF(I5232="","",属性中转表!$I$1&amp;(IF(VLOOKUP(B5232,属性中转表!A:G,7,FALSE)=0,0,VLOOKUP(VLOOKUP(B5232,属性中转表!A:G,7,FALSE),属性中转表!$K$2:$P$21,4,0)))+IFERROR(VLOOKUP(A5232,英雄数据表!A:K,IF(武魂!B5232&gt;=50,10,IF(武魂!B5232&gt;=25,6)),0),0))</f>
        <v>,"dpspro":50</v>
      </c>
      <c r="K5232" s="32" t="str">
        <f t="shared" si="354"/>
        <v>"atk":300,"hp":5000,"undpspro":100,"dpspro":50</v>
      </c>
      <c r="L5232" s="20" t="str">
        <f>IF(B5232&gt;=50,VLOOKUP(A5232,英雄数据表!A:L,11,FALSE),IF(B5232&gt;=25,VLOOKUP(A5232,英雄数据表!A:L,7,0),""))</f>
        <v>"4107601004"</v>
      </c>
      <c r="M5232" s="20" t="str">
        <f>IFERROR(VLOOKUP(B5232,属性中转表!$K$2:$O$21,5,FALSE),"")</f>
        <v/>
      </c>
      <c r="N5232" s="20" t="str">
        <f>IF(B5232=25,VLOOKUP(A5232,英雄数据表!A:L,8,FALSE),IF(B5232=50,VLOOKUP(A5232,英雄数据表!A:L,12,0),""))</f>
        <v/>
      </c>
    </row>
    <row r="5233" spans="1:14" x14ac:dyDescent="0.3">
      <c r="A5233" s="20">
        <v>41076</v>
      </c>
      <c r="B5233" s="21">
        <f t="shared" si="351"/>
        <v>32</v>
      </c>
      <c r="C5233" s="21">
        <v>5</v>
      </c>
      <c r="D5233" s="21">
        <f>VLOOKUP(A5233,英雄数据表!A:D,4,0)</f>
        <v>4</v>
      </c>
      <c r="E5233" s="20" t="str">
        <f>VLOOKUP(A5233,英雄数据表!A:C,3,0)</f>
        <v>潮汐三叉戟</v>
      </c>
      <c r="F5233" s="20">
        <f t="shared" si="352"/>
        <v>41076</v>
      </c>
      <c r="G5233" s="20">
        <f t="shared" si="353"/>
        <v>41076</v>
      </c>
      <c r="H5233" s="21" t="str">
        <f>VLOOKUP(B5233,属性中转表!A:F,6,FALSE)</f>
        <v>"hp":93600,"atk":2600</v>
      </c>
      <c r="I5233" s="20" t="str">
        <f>IF(VLOOKUP(B5233,属性中转表!A:G,7,FALSE)=0,"",VLOOKUP(VLOOKUP(B5233,属性中转表!A:G,7,FALSE),属性中转表!$K$2:$P$21,6,0))&amp;IF(VLOOKUP(B5233,属性中转表!A:G,7,FALSE)&gt;=50,VLOOKUP(A5233,英雄数据表!A:K,9,0),IF(VLOOKUP(B5233,属性中转表!A:G,7,FALSE)&gt;=25,VLOOKUP(A5233,英雄数据表!A:K,5,0),""))</f>
        <v>"atk":300,"hp":5000,"undpspro":100</v>
      </c>
      <c r="J5233" s="20" t="str">
        <f>IF(I5233="","",属性中转表!$I$1&amp;(IF(VLOOKUP(B5233,属性中转表!A:G,7,FALSE)=0,0,VLOOKUP(VLOOKUP(B5233,属性中转表!A:G,7,FALSE),属性中转表!$K$2:$P$21,4,0)))+IFERROR(VLOOKUP(A5233,英雄数据表!A:K,IF(武魂!B5233&gt;=50,10,IF(武魂!B5233&gt;=25,6)),0),0))</f>
        <v>,"dpspro":50</v>
      </c>
      <c r="K5233" s="32" t="str">
        <f t="shared" si="354"/>
        <v>"atk":300,"hp":5000,"undpspro":100,"dpspro":50</v>
      </c>
      <c r="L5233" s="20" t="str">
        <f>IF(B5233&gt;=50,VLOOKUP(A5233,英雄数据表!A:L,11,FALSE),IF(B5233&gt;=25,VLOOKUP(A5233,英雄数据表!A:L,7,0),""))</f>
        <v>"4107601004"</v>
      </c>
      <c r="M5233" s="20" t="str">
        <f>IFERROR(VLOOKUP(B5233,属性中转表!$K$2:$O$21,5,FALSE),"")</f>
        <v/>
      </c>
      <c r="N5233" s="20" t="str">
        <f>IF(B5233=25,VLOOKUP(A5233,英雄数据表!A:L,8,FALSE),IF(B5233=50,VLOOKUP(A5233,英雄数据表!A:L,12,0),""))</f>
        <v/>
      </c>
    </row>
    <row r="5234" spans="1:14" x14ac:dyDescent="0.3">
      <c r="A5234" s="20">
        <v>41076</v>
      </c>
      <c r="B5234" s="21">
        <f t="shared" si="351"/>
        <v>33</v>
      </c>
      <c r="C5234" s="21">
        <v>5</v>
      </c>
      <c r="D5234" s="21">
        <f>VLOOKUP(A5234,英雄数据表!A:D,4,0)</f>
        <v>4</v>
      </c>
      <c r="E5234" s="20" t="str">
        <f>VLOOKUP(A5234,英雄数据表!A:C,3,0)</f>
        <v>潮汐三叉戟</v>
      </c>
      <c r="F5234" s="20">
        <f t="shared" si="352"/>
        <v>41076</v>
      </c>
      <c r="G5234" s="20">
        <f t="shared" si="353"/>
        <v>41076</v>
      </c>
      <c r="H5234" s="21" t="str">
        <f>VLOOKUP(B5234,属性中转表!A:F,6,FALSE)</f>
        <v>"hp":98100,"atk":2725</v>
      </c>
      <c r="I5234" s="20" t="str">
        <f>IF(VLOOKUP(B5234,属性中转表!A:G,7,FALSE)=0,"",VLOOKUP(VLOOKUP(B5234,属性中转表!A:G,7,FALSE),属性中转表!$K$2:$P$21,6,0))&amp;IF(VLOOKUP(B5234,属性中转表!A:G,7,FALSE)&gt;=50,VLOOKUP(A5234,英雄数据表!A:K,9,0),IF(VLOOKUP(B5234,属性中转表!A:G,7,FALSE)&gt;=25,VLOOKUP(A5234,英雄数据表!A:K,5,0),""))</f>
        <v>"atk":300,"hp":5000,"undpspro":100</v>
      </c>
      <c r="J5234" s="20" t="str">
        <f>IF(I5234="","",属性中转表!$I$1&amp;(IF(VLOOKUP(B5234,属性中转表!A:G,7,FALSE)=0,0,VLOOKUP(VLOOKUP(B5234,属性中转表!A:G,7,FALSE),属性中转表!$K$2:$P$21,4,0)))+IFERROR(VLOOKUP(A5234,英雄数据表!A:K,IF(武魂!B5234&gt;=50,10,IF(武魂!B5234&gt;=25,6)),0),0))</f>
        <v>,"dpspro":50</v>
      </c>
      <c r="K5234" s="32" t="str">
        <f t="shared" si="354"/>
        <v>"atk":300,"hp":5000,"undpspro":100,"dpspro":50</v>
      </c>
      <c r="L5234" s="20" t="str">
        <f>IF(B5234&gt;=50,VLOOKUP(A5234,英雄数据表!A:L,11,FALSE),IF(B5234&gt;=25,VLOOKUP(A5234,英雄数据表!A:L,7,0),""))</f>
        <v>"4107601004"</v>
      </c>
      <c r="M5234" s="20" t="str">
        <f>IFERROR(VLOOKUP(B5234,属性中转表!$K$2:$O$21,5,FALSE),"")</f>
        <v/>
      </c>
      <c r="N5234" s="20" t="str">
        <f>IF(B5234=25,VLOOKUP(A5234,英雄数据表!A:L,8,FALSE),IF(B5234=50,VLOOKUP(A5234,英雄数据表!A:L,12,0),""))</f>
        <v/>
      </c>
    </row>
    <row r="5235" spans="1:14" x14ac:dyDescent="0.3">
      <c r="A5235" s="20">
        <v>41076</v>
      </c>
      <c r="B5235" s="21">
        <f t="shared" si="351"/>
        <v>34</v>
      </c>
      <c r="C5235" s="21">
        <v>5</v>
      </c>
      <c r="D5235" s="21">
        <f>VLOOKUP(A5235,英雄数据表!A:D,4,0)</f>
        <v>4</v>
      </c>
      <c r="E5235" s="20" t="str">
        <f>VLOOKUP(A5235,英雄数据表!A:C,3,0)</f>
        <v>潮汐三叉戟</v>
      </c>
      <c r="F5235" s="20">
        <f t="shared" si="352"/>
        <v>41076</v>
      </c>
      <c r="G5235" s="20">
        <f t="shared" si="353"/>
        <v>41076</v>
      </c>
      <c r="H5235" s="21" t="str">
        <f>VLOOKUP(B5235,属性中转表!A:F,6,FALSE)</f>
        <v>"hp":102600,"atk":2850</v>
      </c>
      <c r="I5235" s="20" t="str">
        <f>IF(VLOOKUP(B5235,属性中转表!A:G,7,FALSE)=0,"",VLOOKUP(VLOOKUP(B5235,属性中转表!A:G,7,FALSE),属性中转表!$K$2:$P$21,6,0))&amp;IF(VLOOKUP(B5235,属性中转表!A:G,7,FALSE)&gt;=50,VLOOKUP(A5235,英雄数据表!A:K,9,0),IF(VLOOKUP(B5235,属性中转表!A:G,7,FALSE)&gt;=25,VLOOKUP(A5235,英雄数据表!A:K,5,0),""))</f>
        <v>"atk":300,"hp":5000,"undpspro":100</v>
      </c>
      <c r="J5235" s="20" t="str">
        <f>IF(I5235="","",属性中转表!$I$1&amp;(IF(VLOOKUP(B5235,属性中转表!A:G,7,FALSE)=0,0,VLOOKUP(VLOOKUP(B5235,属性中转表!A:G,7,FALSE),属性中转表!$K$2:$P$21,4,0)))+IFERROR(VLOOKUP(A5235,英雄数据表!A:K,IF(武魂!B5235&gt;=50,10,IF(武魂!B5235&gt;=25,6)),0),0))</f>
        <v>,"dpspro":50</v>
      </c>
      <c r="K5235" s="32" t="str">
        <f t="shared" si="354"/>
        <v>"atk":300,"hp":5000,"undpspro":100,"dpspro":50</v>
      </c>
      <c r="L5235" s="20" t="str">
        <f>IF(B5235&gt;=50,VLOOKUP(A5235,英雄数据表!A:L,11,FALSE),IF(B5235&gt;=25,VLOOKUP(A5235,英雄数据表!A:L,7,0),""))</f>
        <v>"4107601004"</v>
      </c>
      <c r="M5235" s="20" t="str">
        <f>IFERROR(VLOOKUP(B5235,属性中转表!$K$2:$O$21,5,FALSE),"")</f>
        <v/>
      </c>
      <c r="N5235" s="20" t="str">
        <f>IF(B5235=25,VLOOKUP(A5235,英雄数据表!A:L,8,FALSE),IF(B5235=50,VLOOKUP(A5235,英雄数据表!A:L,12,0),""))</f>
        <v/>
      </c>
    </row>
    <row r="5236" spans="1:14" x14ac:dyDescent="0.3">
      <c r="A5236" s="20">
        <v>41076</v>
      </c>
      <c r="B5236" s="21">
        <f t="shared" si="351"/>
        <v>35</v>
      </c>
      <c r="C5236" s="21">
        <v>5</v>
      </c>
      <c r="D5236" s="21">
        <f>VLOOKUP(A5236,英雄数据表!A:D,4,0)</f>
        <v>4</v>
      </c>
      <c r="E5236" s="20" t="str">
        <f>VLOOKUP(A5236,英雄数据表!A:C,3,0)</f>
        <v>潮汐三叉戟</v>
      </c>
      <c r="F5236" s="20">
        <f t="shared" si="352"/>
        <v>41076</v>
      </c>
      <c r="G5236" s="20">
        <f t="shared" si="353"/>
        <v>41076</v>
      </c>
      <c r="H5236" s="21" t="str">
        <f>VLOOKUP(B5236,属性中转表!A:F,6,FALSE)</f>
        <v>"hp":107100,"atk":2975</v>
      </c>
      <c r="I5236" s="20" t="str">
        <f>IF(VLOOKUP(B5236,属性中转表!A:G,7,FALSE)=0,"",VLOOKUP(VLOOKUP(B5236,属性中转表!A:G,7,FALSE),属性中转表!$K$2:$P$21,6,0))&amp;IF(VLOOKUP(B5236,属性中转表!A:G,7,FALSE)&gt;=50,VLOOKUP(A5236,英雄数据表!A:K,9,0),IF(VLOOKUP(B5236,属性中转表!A:G,7,FALSE)&gt;=25,VLOOKUP(A5236,英雄数据表!A:K,5,0),""))</f>
        <v>"atk":300,"hp":5000,"undpspro":100</v>
      </c>
      <c r="J5236" s="20" t="str">
        <f>IF(I5236="","",属性中转表!$I$1&amp;(IF(VLOOKUP(B5236,属性中转表!A:G,7,FALSE)=0,0,VLOOKUP(VLOOKUP(B5236,属性中转表!A:G,7,FALSE),属性中转表!$K$2:$P$21,4,0)))+IFERROR(VLOOKUP(A5236,英雄数据表!A:K,IF(武魂!B5236&gt;=50,10,IF(武魂!B5236&gt;=25,6)),0),0))</f>
        <v>,"dpspro":100</v>
      </c>
      <c r="K5236" s="32" t="str">
        <f t="shared" si="354"/>
        <v>"atk":300,"hp":5000,"undpspro":100,"dpspro":100</v>
      </c>
      <c r="L5236" s="20" t="str">
        <f>IF(B5236&gt;=50,VLOOKUP(A5236,英雄数据表!A:L,11,FALSE),IF(B5236&gt;=25,VLOOKUP(A5236,英雄数据表!A:L,7,0),""))</f>
        <v>"4107601004"</v>
      </c>
      <c r="M5236" s="20" t="str">
        <f>IFERROR(VLOOKUP(B5236,属性中转表!$K$2:$O$21,5,FALSE),"")</f>
        <v>"dpspro":50</v>
      </c>
      <c r="N5236" s="20" t="str">
        <f>IF(B5236=25,VLOOKUP(A5236,英雄数据表!A:L,8,FALSE),IF(B5236=50,VLOOKUP(A5236,英雄数据表!A:L,12,0),""))</f>
        <v/>
      </c>
    </row>
    <row r="5237" spans="1:14" x14ac:dyDescent="0.3">
      <c r="A5237" s="20">
        <v>41076</v>
      </c>
      <c r="B5237" s="21">
        <f t="shared" si="351"/>
        <v>36</v>
      </c>
      <c r="C5237" s="21">
        <v>5</v>
      </c>
      <c r="D5237" s="21">
        <f>VLOOKUP(A5237,英雄数据表!A:D,4,0)</f>
        <v>4</v>
      </c>
      <c r="E5237" s="20" t="str">
        <f>VLOOKUP(A5237,英雄数据表!A:C,3,0)</f>
        <v>潮汐三叉戟</v>
      </c>
      <c r="F5237" s="20">
        <f t="shared" si="352"/>
        <v>41076</v>
      </c>
      <c r="G5237" s="20">
        <f t="shared" si="353"/>
        <v>41076</v>
      </c>
      <c r="H5237" s="21" t="str">
        <f>VLOOKUP(B5237,属性中转表!A:F,6,FALSE)</f>
        <v>"hp":111600,"atk":3100</v>
      </c>
      <c r="I5237" s="20" t="str">
        <f>IF(VLOOKUP(B5237,属性中转表!A:G,7,FALSE)=0,"",VLOOKUP(VLOOKUP(B5237,属性中转表!A:G,7,FALSE),属性中转表!$K$2:$P$21,6,0))&amp;IF(VLOOKUP(B5237,属性中转表!A:G,7,FALSE)&gt;=50,VLOOKUP(A5237,英雄数据表!A:K,9,0),IF(VLOOKUP(B5237,属性中转表!A:G,7,FALSE)&gt;=25,VLOOKUP(A5237,英雄数据表!A:K,5,0),""))</f>
        <v>"atk":300,"hp":5000,"undpspro":100</v>
      </c>
      <c r="J5237" s="20" t="str">
        <f>IF(I5237="","",属性中转表!$I$1&amp;(IF(VLOOKUP(B5237,属性中转表!A:G,7,FALSE)=0,0,VLOOKUP(VLOOKUP(B5237,属性中转表!A:G,7,FALSE),属性中转表!$K$2:$P$21,4,0)))+IFERROR(VLOOKUP(A5237,英雄数据表!A:K,IF(武魂!B5237&gt;=50,10,IF(武魂!B5237&gt;=25,6)),0),0))</f>
        <v>,"dpspro":100</v>
      </c>
      <c r="K5237" s="32" t="str">
        <f t="shared" si="354"/>
        <v>"atk":300,"hp":5000,"undpspro":100,"dpspro":100</v>
      </c>
      <c r="L5237" s="20" t="str">
        <f>IF(B5237&gt;=50,VLOOKUP(A5237,英雄数据表!A:L,11,FALSE),IF(B5237&gt;=25,VLOOKUP(A5237,英雄数据表!A:L,7,0),""))</f>
        <v>"4107601004"</v>
      </c>
      <c r="M5237" s="20" t="str">
        <f>IFERROR(VLOOKUP(B5237,属性中转表!$K$2:$O$21,5,FALSE),"")</f>
        <v/>
      </c>
      <c r="N5237" s="20" t="str">
        <f>IF(B5237=25,VLOOKUP(A5237,英雄数据表!A:L,8,FALSE),IF(B5237=50,VLOOKUP(A5237,英雄数据表!A:L,12,0),""))</f>
        <v/>
      </c>
    </row>
    <row r="5238" spans="1:14" x14ac:dyDescent="0.3">
      <c r="A5238" s="20">
        <v>41076</v>
      </c>
      <c r="B5238" s="21">
        <f t="shared" si="351"/>
        <v>37</v>
      </c>
      <c r="C5238" s="21">
        <v>5</v>
      </c>
      <c r="D5238" s="21">
        <f>VLOOKUP(A5238,英雄数据表!A:D,4,0)</f>
        <v>4</v>
      </c>
      <c r="E5238" s="20" t="str">
        <f>VLOOKUP(A5238,英雄数据表!A:C,3,0)</f>
        <v>潮汐三叉戟</v>
      </c>
      <c r="F5238" s="20">
        <f t="shared" si="352"/>
        <v>41076</v>
      </c>
      <c r="G5238" s="20">
        <f t="shared" si="353"/>
        <v>41076</v>
      </c>
      <c r="H5238" s="21" t="str">
        <f>VLOOKUP(B5238,属性中转表!A:F,6,FALSE)</f>
        <v>"hp":116100,"atk":3225</v>
      </c>
      <c r="I5238" s="20" t="str">
        <f>IF(VLOOKUP(B5238,属性中转表!A:G,7,FALSE)=0,"",VLOOKUP(VLOOKUP(B5238,属性中转表!A:G,7,FALSE),属性中转表!$K$2:$P$21,6,0))&amp;IF(VLOOKUP(B5238,属性中转表!A:G,7,FALSE)&gt;=50,VLOOKUP(A5238,英雄数据表!A:K,9,0),IF(VLOOKUP(B5238,属性中转表!A:G,7,FALSE)&gt;=25,VLOOKUP(A5238,英雄数据表!A:K,5,0),""))</f>
        <v>"atk":300,"hp":5000,"undpspro":100</v>
      </c>
      <c r="J5238" s="20" t="str">
        <f>IF(I5238="","",属性中转表!$I$1&amp;(IF(VLOOKUP(B5238,属性中转表!A:G,7,FALSE)=0,0,VLOOKUP(VLOOKUP(B5238,属性中转表!A:G,7,FALSE),属性中转表!$K$2:$P$21,4,0)))+IFERROR(VLOOKUP(A5238,英雄数据表!A:K,IF(武魂!B5238&gt;=50,10,IF(武魂!B5238&gt;=25,6)),0),0))</f>
        <v>,"dpspro":100</v>
      </c>
      <c r="K5238" s="32" t="str">
        <f t="shared" si="354"/>
        <v>"atk":300,"hp":5000,"undpspro":100,"dpspro":100</v>
      </c>
      <c r="L5238" s="20" t="str">
        <f>IF(B5238&gt;=50,VLOOKUP(A5238,英雄数据表!A:L,11,FALSE),IF(B5238&gt;=25,VLOOKUP(A5238,英雄数据表!A:L,7,0),""))</f>
        <v>"4107601004"</v>
      </c>
      <c r="M5238" s="20" t="str">
        <f>IFERROR(VLOOKUP(B5238,属性中转表!$K$2:$O$21,5,FALSE),"")</f>
        <v/>
      </c>
      <c r="N5238" s="20" t="str">
        <f>IF(B5238=25,VLOOKUP(A5238,英雄数据表!A:L,8,FALSE),IF(B5238=50,VLOOKUP(A5238,英雄数据表!A:L,12,0),""))</f>
        <v/>
      </c>
    </row>
    <row r="5239" spans="1:14" x14ac:dyDescent="0.3">
      <c r="A5239" s="20">
        <v>41076</v>
      </c>
      <c r="B5239" s="21">
        <f t="shared" si="351"/>
        <v>38</v>
      </c>
      <c r="C5239" s="21">
        <v>5</v>
      </c>
      <c r="D5239" s="21">
        <f>VLOOKUP(A5239,英雄数据表!A:D,4,0)</f>
        <v>4</v>
      </c>
      <c r="E5239" s="20" t="str">
        <f>VLOOKUP(A5239,英雄数据表!A:C,3,0)</f>
        <v>潮汐三叉戟</v>
      </c>
      <c r="F5239" s="20">
        <f t="shared" si="352"/>
        <v>41076</v>
      </c>
      <c r="G5239" s="20">
        <f t="shared" si="353"/>
        <v>41076</v>
      </c>
      <c r="H5239" s="21" t="str">
        <f>VLOOKUP(B5239,属性中转表!A:F,6,FALSE)</f>
        <v>"hp":120600,"atk":3350</v>
      </c>
      <c r="I5239" s="20" t="str">
        <f>IF(VLOOKUP(B5239,属性中转表!A:G,7,FALSE)=0,"",VLOOKUP(VLOOKUP(B5239,属性中转表!A:G,7,FALSE),属性中转表!$K$2:$P$21,6,0))&amp;IF(VLOOKUP(B5239,属性中转表!A:G,7,FALSE)&gt;=50,VLOOKUP(A5239,英雄数据表!A:K,9,0),IF(VLOOKUP(B5239,属性中转表!A:G,7,FALSE)&gt;=25,VLOOKUP(A5239,英雄数据表!A:K,5,0),""))</f>
        <v>"atk":300,"hp":5000,"undpspro":100</v>
      </c>
      <c r="J5239" s="20" t="str">
        <f>IF(I5239="","",属性中转表!$I$1&amp;(IF(VLOOKUP(B5239,属性中转表!A:G,7,FALSE)=0,0,VLOOKUP(VLOOKUP(B5239,属性中转表!A:G,7,FALSE),属性中转表!$K$2:$P$21,4,0)))+IFERROR(VLOOKUP(A5239,英雄数据表!A:K,IF(武魂!B5239&gt;=50,10,IF(武魂!B5239&gt;=25,6)),0),0))</f>
        <v>,"dpspro":100</v>
      </c>
      <c r="K5239" s="32" t="str">
        <f t="shared" si="354"/>
        <v>"atk":300,"hp":5000,"undpspro":100,"dpspro":100</v>
      </c>
      <c r="L5239" s="20" t="str">
        <f>IF(B5239&gt;=50,VLOOKUP(A5239,英雄数据表!A:L,11,FALSE),IF(B5239&gt;=25,VLOOKUP(A5239,英雄数据表!A:L,7,0),""))</f>
        <v>"4107601004"</v>
      </c>
      <c r="M5239" s="20" t="str">
        <f>IFERROR(VLOOKUP(B5239,属性中转表!$K$2:$O$21,5,FALSE),"")</f>
        <v/>
      </c>
      <c r="N5239" s="20" t="str">
        <f>IF(B5239=25,VLOOKUP(A5239,英雄数据表!A:L,8,FALSE),IF(B5239=50,VLOOKUP(A5239,英雄数据表!A:L,12,0),""))</f>
        <v/>
      </c>
    </row>
    <row r="5240" spans="1:14" x14ac:dyDescent="0.3">
      <c r="A5240" s="20">
        <v>41076</v>
      </c>
      <c r="B5240" s="21">
        <f t="shared" si="351"/>
        <v>39</v>
      </c>
      <c r="C5240" s="21">
        <v>5</v>
      </c>
      <c r="D5240" s="21">
        <f>VLOOKUP(A5240,英雄数据表!A:D,4,0)</f>
        <v>4</v>
      </c>
      <c r="E5240" s="20" t="str">
        <f>VLOOKUP(A5240,英雄数据表!A:C,3,0)</f>
        <v>潮汐三叉戟</v>
      </c>
      <c r="F5240" s="20">
        <f t="shared" si="352"/>
        <v>41076</v>
      </c>
      <c r="G5240" s="20">
        <f t="shared" si="353"/>
        <v>41076</v>
      </c>
      <c r="H5240" s="21" t="str">
        <f>VLOOKUP(B5240,属性中转表!A:F,6,FALSE)</f>
        <v>"hp":125100,"atk":3475</v>
      </c>
      <c r="I5240" s="20" t="str">
        <f>IF(VLOOKUP(B5240,属性中转表!A:G,7,FALSE)=0,"",VLOOKUP(VLOOKUP(B5240,属性中转表!A:G,7,FALSE),属性中转表!$K$2:$P$21,6,0))&amp;IF(VLOOKUP(B5240,属性中转表!A:G,7,FALSE)&gt;=50,VLOOKUP(A5240,英雄数据表!A:K,9,0),IF(VLOOKUP(B5240,属性中转表!A:G,7,FALSE)&gt;=25,VLOOKUP(A5240,英雄数据表!A:K,5,0),""))</f>
        <v>"atk":300,"hp":5000,"undpspro":100</v>
      </c>
      <c r="J5240" s="20" t="str">
        <f>IF(I5240="","",属性中转表!$I$1&amp;(IF(VLOOKUP(B5240,属性中转表!A:G,7,FALSE)=0,0,VLOOKUP(VLOOKUP(B5240,属性中转表!A:G,7,FALSE),属性中转表!$K$2:$P$21,4,0)))+IFERROR(VLOOKUP(A5240,英雄数据表!A:K,IF(武魂!B5240&gt;=50,10,IF(武魂!B5240&gt;=25,6)),0),0))</f>
        <v>,"dpspro":100</v>
      </c>
      <c r="K5240" s="32" t="str">
        <f t="shared" si="354"/>
        <v>"atk":300,"hp":5000,"undpspro":100,"dpspro":100</v>
      </c>
      <c r="L5240" s="20" t="str">
        <f>IF(B5240&gt;=50,VLOOKUP(A5240,英雄数据表!A:L,11,FALSE),IF(B5240&gt;=25,VLOOKUP(A5240,英雄数据表!A:L,7,0),""))</f>
        <v>"4107601004"</v>
      </c>
      <c r="M5240" s="20" t="str">
        <f>IFERROR(VLOOKUP(B5240,属性中转表!$K$2:$O$21,5,FALSE),"")</f>
        <v/>
      </c>
      <c r="N5240" s="20" t="str">
        <f>IF(B5240=25,VLOOKUP(A5240,英雄数据表!A:L,8,FALSE),IF(B5240=50,VLOOKUP(A5240,英雄数据表!A:L,12,0),""))</f>
        <v/>
      </c>
    </row>
    <row r="5241" spans="1:14" x14ac:dyDescent="0.3">
      <c r="A5241" s="20">
        <v>41076</v>
      </c>
      <c r="B5241" s="21">
        <f t="shared" si="351"/>
        <v>40</v>
      </c>
      <c r="C5241" s="21">
        <v>5</v>
      </c>
      <c r="D5241" s="21">
        <f>VLOOKUP(A5241,英雄数据表!A:D,4,0)</f>
        <v>4</v>
      </c>
      <c r="E5241" s="20" t="str">
        <f>VLOOKUP(A5241,英雄数据表!A:C,3,0)</f>
        <v>潮汐三叉戟</v>
      </c>
      <c r="F5241" s="20">
        <f t="shared" si="352"/>
        <v>41076</v>
      </c>
      <c r="G5241" s="20">
        <f t="shared" si="353"/>
        <v>41076</v>
      </c>
      <c r="H5241" s="21" t="str">
        <f>VLOOKUP(B5241,属性中转表!A:F,6,FALSE)</f>
        <v>"hp":129600,"atk":3600</v>
      </c>
      <c r="I5241" s="20" t="str">
        <f>IF(VLOOKUP(B5241,属性中转表!A:G,7,FALSE)=0,"",VLOOKUP(VLOOKUP(B5241,属性中转表!A:G,7,FALSE),属性中转表!$K$2:$P$21,6,0))&amp;IF(VLOOKUP(B5241,属性中转表!A:G,7,FALSE)&gt;=50,VLOOKUP(A5241,英雄数据表!A:K,9,0),IF(VLOOKUP(B5241,属性中转表!A:G,7,FALSE)&gt;=25,VLOOKUP(A5241,英雄数据表!A:K,5,0),""))</f>
        <v>"atk":300,"hp":5000,"undpspro":100,"pvpdpspro":50</v>
      </c>
      <c r="J5241" s="20" t="str">
        <f>IF(I5241="","",属性中转表!$I$1&amp;(IF(VLOOKUP(B5241,属性中转表!A:G,7,FALSE)=0,0,VLOOKUP(VLOOKUP(B5241,属性中转表!A:G,7,FALSE),属性中转表!$K$2:$P$21,4,0)))+IFERROR(VLOOKUP(A5241,英雄数据表!A:K,IF(武魂!B5241&gt;=50,10,IF(武魂!B5241&gt;=25,6)),0),0))</f>
        <v>,"dpspro":100</v>
      </c>
      <c r="K5241" s="32" t="str">
        <f t="shared" si="354"/>
        <v>"atk":300,"hp":5000,"undpspro":100,"pvpdpspro":50,"dpspro":100</v>
      </c>
      <c r="L5241" s="20" t="str">
        <f>IF(B5241&gt;=50,VLOOKUP(A5241,英雄数据表!A:L,11,FALSE),IF(B5241&gt;=25,VLOOKUP(A5241,英雄数据表!A:L,7,0),""))</f>
        <v>"4107601004"</v>
      </c>
      <c r="M5241" s="20" t="str">
        <f>IFERROR(VLOOKUP(B5241,属性中转表!$K$2:$O$21,5,FALSE),"")</f>
        <v>"pvpdpspro":50</v>
      </c>
      <c r="N5241" s="20" t="str">
        <f>IF(B5241=25,VLOOKUP(A5241,英雄数据表!A:L,8,FALSE),IF(B5241=50,VLOOKUP(A5241,英雄数据表!A:L,12,0),""))</f>
        <v/>
      </c>
    </row>
    <row r="5242" spans="1:14" x14ac:dyDescent="0.3">
      <c r="A5242" s="20">
        <v>41076</v>
      </c>
      <c r="B5242" s="21">
        <f t="shared" si="351"/>
        <v>41</v>
      </c>
      <c r="C5242" s="21">
        <v>5</v>
      </c>
      <c r="D5242" s="21">
        <f>VLOOKUP(A5242,英雄数据表!A:D,4,0)</f>
        <v>4</v>
      </c>
      <c r="E5242" s="20" t="str">
        <f>VLOOKUP(A5242,英雄数据表!A:C,3,0)</f>
        <v>潮汐三叉戟</v>
      </c>
      <c r="F5242" s="20">
        <f t="shared" si="352"/>
        <v>41076</v>
      </c>
      <c r="G5242" s="20">
        <f t="shared" si="353"/>
        <v>41076</v>
      </c>
      <c r="H5242" s="21" t="str">
        <f>VLOOKUP(B5242,属性中转表!A:F,6,FALSE)</f>
        <v>"hp":135000,"atk":3750</v>
      </c>
      <c r="I5242" s="20" t="str">
        <f>IF(VLOOKUP(B5242,属性中转表!A:G,7,FALSE)=0,"",VLOOKUP(VLOOKUP(B5242,属性中转表!A:G,7,FALSE),属性中转表!$K$2:$P$21,6,0))&amp;IF(VLOOKUP(B5242,属性中转表!A:G,7,FALSE)&gt;=50,VLOOKUP(A5242,英雄数据表!A:K,9,0),IF(VLOOKUP(B5242,属性中转表!A:G,7,FALSE)&gt;=25,VLOOKUP(A5242,英雄数据表!A:K,5,0),""))</f>
        <v>"atk":300,"hp":5000,"undpspro":100,"pvpdpspro":50</v>
      </c>
      <c r="J5242" s="20" t="str">
        <f>IF(I5242="","",属性中转表!$I$1&amp;(IF(VLOOKUP(B5242,属性中转表!A:G,7,FALSE)=0,0,VLOOKUP(VLOOKUP(B5242,属性中转表!A:G,7,FALSE),属性中转表!$K$2:$P$21,4,0)))+IFERROR(VLOOKUP(A5242,英雄数据表!A:K,IF(武魂!B5242&gt;=50,10,IF(武魂!B5242&gt;=25,6)),0),0))</f>
        <v>,"dpspro":100</v>
      </c>
      <c r="K5242" s="32" t="str">
        <f t="shared" si="354"/>
        <v>"atk":300,"hp":5000,"undpspro":100,"pvpdpspro":50,"dpspro":100</v>
      </c>
      <c r="L5242" s="20" t="str">
        <f>IF(B5242&gt;=50,VLOOKUP(A5242,英雄数据表!A:L,11,FALSE),IF(B5242&gt;=25,VLOOKUP(A5242,英雄数据表!A:L,7,0),""))</f>
        <v>"4107601004"</v>
      </c>
      <c r="M5242" s="20" t="str">
        <f>IFERROR(VLOOKUP(B5242,属性中转表!$K$2:$O$21,5,FALSE),"")</f>
        <v/>
      </c>
      <c r="N5242" s="20" t="str">
        <f>IF(B5242=25,VLOOKUP(A5242,英雄数据表!A:L,8,FALSE),IF(B5242=50,VLOOKUP(A5242,英雄数据表!A:L,12,0),""))</f>
        <v/>
      </c>
    </row>
    <row r="5243" spans="1:14" x14ac:dyDescent="0.3">
      <c r="A5243" s="20">
        <v>41076</v>
      </c>
      <c r="B5243" s="21">
        <f t="shared" si="351"/>
        <v>42</v>
      </c>
      <c r="C5243" s="21">
        <v>5</v>
      </c>
      <c r="D5243" s="21">
        <f>VLOOKUP(A5243,英雄数据表!A:D,4,0)</f>
        <v>4</v>
      </c>
      <c r="E5243" s="20" t="str">
        <f>VLOOKUP(A5243,英雄数据表!A:C,3,0)</f>
        <v>潮汐三叉戟</v>
      </c>
      <c r="F5243" s="20">
        <f t="shared" si="352"/>
        <v>41076</v>
      </c>
      <c r="G5243" s="20">
        <f t="shared" si="353"/>
        <v>41076</v>
      </c>
      <c r="H5243" s="21" t="str">
        <f>VLOOKUP(B5243,属性中转表!A:F,6,FALSE)</f>
        <v>"hp":140400,"atk":3900</v>
      </c>
      <c r="I5243" s="20" t="str">
        <f>IF(VLOOKUP(B5243,属性中转表!A:G,7,FALSE)=0,"",VLOOKUP(VLOOKUP(B5243,属性中转表!A:G,7,FALSE),属性中转表!$K$2:$P$21,6,0))&amp;IF(VLOOKUP(B5243,属性中转表!A:G,7,FALSE)&gt;=50,VLOOKUP(A5243,英雄数据表!A:K,9,0),IF(VLOOKUP(B5243,属性中转表!A:G,7,FALSE)&gt;=25,VLOOKUP(A5243,英雄数据表!A:K,5,0),""))</f>
        <v>"atk":300,"hp":5000,"undpspro":100,"pvpdpspro":50</v>
      </c>
      <c r="J5243" s="20" t="str">
        <f>IF(I5243="","",属性中转表!$I$1&amp;(IF(VLOOKUP(B5243,属性中转表!A:G,7,FALSE)=0,0,VLOOKUP(VLOOKUP(B5243,属性中转表!A:G,7,FALSE),属性中转表!$K$2:$P$21,4,0)))+IFERROR(VLOOKUP(A5243,英雄数据表!A:K,IF(武魂!B5243&gt;=50,10,IF(武魂!B5243&gt;=25,6)),0),0))</f>
        <v>,"dpspro":100</v>
      </c>
      <c r="K5243" s="32" t="str">
        <f t="shared" si="354"/>
        <v>"atk":300,"hp":5000,"undpspro":100,"pvpdpspro":50,"dpspro":100</v>
      </c>
      <c r="L5243" s="20" t="str">
        <f>IF(B5243&gt;=50,VLOOKUP(A5243,英雄数据表!A:L,11,FALSE),IF(B5243&gt;=25,VLOOKUP(A5243,英雄数据表!A:L,7,0),""))</f>
        <v>"4107601004"</v>
      </c>
      <c r="M5243" s="20" t="str">
        <f>IFERROR(VLOOKUP(B5243,属性中转表!$K$2:$O$21,5,FALSE),"")</f>
        <v/>
      </c>
      <c r="N5243" s="20" t="str">
        <f>IF(B5243=25,VLOOKUP(A5243,英雄数据表!A:L,8,FALSE),IF(B5243=50,VLOOKUP(A5243,英雄数据表!A:L,12,0),""))</f>
        <v/>
      </c>
    </row>
    <row r="5244" spans="1:14" x14ac:dyDescent="0.3">
      <c r="A5244" s="20">
        <v>41076</v>
      </c>
      <c r="B5244" s="21">
        <f t="shared" si="351"/>
        <v>43</v>
      </c>
      <c r="C5244" s="21">
        <v>5</v>
      </c>
      <c r="D5244" s="21">
        <f>VLOOKUP(A5244,英雄数据表!A:D,4,0)</f>
        <v>4</v>
      </c>
      <c r="E5244" s="20" t="str">
        <f>VLOOKUP(A5244,英雄数据表!A:C,3,0)</f>
        <v>潮汐三叉戟</v>
      </c>
      <c r="F5244" s="20">
        <f t="shared" si="352"/>
        <v>41076</v>
      </c>
      <c r="G5244" s="20">
        <f t="shared" si="353"/>
        <v>41076</v>
      </c>
      <c r="H5244" s="21" t="str">
        <f>VLOOKUP(B5244,属性中转表!A:F,6,FALSE)</f>
        <v>"hp":145800,"atk":4050</v>
      </c>
      <c r="I5244" s="20" t="str">
        <f>IF(VLOOKUP(B5244,属性中转表!A:G,7,FALSE)=0,"",VLOOKUP(VLOOKUP(B5244,属性中转表!A:G,7,FALSE),属性中转表!$K$2:$P$21,6,0))&amp;IF(VLOOKUP(B5244,属性中转表!A:G,7,FALSE)&gt;=50,VLOOKUP(A5244,英雄数据表!A:K,9,0),IF(VLOOKUP(B5244,属性中转表!A:G,7,FALSE)&gt;=25,VLOOKUP(A5244,英雄数据表!A:K,5,0),""))</f>
        <v>"atk":300,"hp":5000,"undpspro":100,"pvpdpspro":50</v>
      </c>
      <c r="J5244" s="20" t="str">
        <f>IF(I5244="","",属性中转表!$I$1&amp;(IF(VLOOKUP(B5244,属性中转表!A:G,7,FALSE)=0,0,VLOOKUP(VLOOKUP(B5244,属性中转表!A:G,7,FALSE),属性中转表!$K$2:$P$21,4,0)))+IFERROR(VLOOKUP(A5244,英雄数据表!A:K,IF(武魂!B5244&gt;=50,10,IF(武魂!B5244&gt;=25,6)),0),0))</f>
        <v>,"dpspro":100</v>
      </c>
      <c r="K5244" s="32" t="str">
        <f t="shared" si="354"/>
        <v>"atk":300,"hp":5000,"undpspro":100,"pvpdpspro":50,"dpspro":100</v>
      </c>
      <c r="L5244" s="20" t="str">
        <f>IF(B5244&gt;=50,VLOOKUP(A5244,英雄数据表!A:L,11,FALSE),IF(B5244&gt;=25,VLOOKUP(A5244,英雄数据表!A:L,7,0),""))</f>
        <v>"4107601004"</v>
      </c>
      <c r="M5244" s="20" t="str">
        <f>IFERROR(VLOOKUP(B5244,属性中转表!$K$2:$O$21,5,FALSE),"")</f>
        <v/>
      </c>
      <c r="N5244" s="20" t="str">
        <f>IF(B5244=25,VLOOKUP(A5244,英雄数据表!A:L,8,FALSE),IF(B5244=50,VLOOKUP(A5244,英雄数据表!A:L,12,0),""))</f>
        <v/>
      </c>
    </row>
    <row r="5245" spans="1:14" x14ac:dyDescent="0.3">
      <c r="A5245" s="20">
        <v>41076</v>
      </c>
      <c r="B5245" s="21">
        <f t="shared" si="351"/>
        <v>44</v>
      </c>
      <c r="C5245" s="21">
        <v>5</v>
      </c>
      <c r="D5245" s="21">
        <f>VLOOKUP(A5245,英雄数据表!A:D,4,0)</f>
        <v>4</v>
      </c>
      <c r="E5245" s="20" t="str">
        <f>VLOOKUP(A5245,英雄数据表!A:C,3,0)</f>
        <v>潮汐三叉戟</v>
      </c>
      <c r="F5245" s="20">
        <f t="shared" si="352"/>
        <v>41076</v>
      </c>
      <c r="G5245" s="20">
        <f t="shared" si="353"/>
        <v>41076</v>
      </c>
      <c r="H5245" s="21" t="str">
        <f>VLOOKUP(B5245,属性中转表!A:F,6,FALSE)</f>
        <v>"hp":151200,"atk":4200</v>
      </c>
      <c r="I5245" s="20" t="str">
        <f>IF(VLOOKUP(B5245,属性中转表!A:G,7,FALSE)=0,"",VLOOKUP(VLOOKUP(B5245,属性中转表!A:G,7,FALSE),属性中转表!$K$2:$P$21,6,0))&amp;IF(VLOOKUP(B5245,属性中转表!A:G,7,FALSE)&gt;=50,VLOOKUP(A5245,英雄数据表!A:K,9,0),IF(VLOOKUP(B5245,属性中转表!A:G,7,FALSE)&gt;=25,VLOOKUP(A5245,英雄数据表!A:K,5,0),""))</f>
        <v>"atk":300,"hp":5000,"undpspro":100,"pvpdpspro":50</v>
      </c>
      <c r="J5245" s="20" t="str">
        <f>IF(I5245="","",属性中转表!$I$1&amp;(IF(VLOOKUP(B5245,属性中转表!A:G,7,FALSE)=0,0,VLOOKUP(VLOOKUP(B5245,属性中转表!A:G,7,FALSE),属性中转表!$K$2:$P$21,4,0)))+IFERROR(VLOOKUP(A5245,英雄数据表!A:K,IF(武魂!B5245&gt;=50,10,IF(武魂!B5245&gt;=25,6)),0),0))</f>
        <v>,"dpspro":100</v>
      </c>
      <c r="K5245" s="32" t="str">
        <f t="shared" si="354"/>
        <v>"atk":300,"hp":5000,"undpspro":100,"pvpdpspro":50,"dpspro":100</v>
      </c>
      <c r="L5245" s="20" t="str">
        <f>IF(B5245&gt;=50,VLOOKUP(A5245,英雄数据表!A:L,11,FALSE),IF(B5245&gt;=25,VLOOKUP(A5245,英雄数据表!A:L,7,0),""))</f>
        <v>"4107601004"</v>
      </c>
      <c r="M5245" s="20" t="str">
        <f>IFERROR(VLOOKUP(B5245,属性中转表!$K$2:$O$21,5,FALSE),"")</f>
        <v/>
      </c>
      <c r="N5245" s="20" t="str">
        <f>IF(B5245=25,VLOOKUP(A5245,英雄数据表!A:L,8,FALSE),IF(B5245=50,VLOOKUP(A5245,英雄数据表!A:L,12,0),""))</f>
        <v/>
      </c>
    </row>
    <row r="5246" spans="1:14" x14ac:dyDescent="0.3">
      <c r="A5246" s="20">
        <v>41076</v>
      </c>
      <c r="B5246" s="21">
        <f t="shared" si="351"/>
        <v>45</v>
      </c>
      <c r="C5246" s="21">
        <v>5</v>
      </c>
      <c r="D5246" s="21">
        <f>VLOOKUP(A5246,英雄数据表!A:D,4,0)</f>
        <v>4</v>
      </c>
      <c r="E5246" s="20" t="str">
        <f>VLOOKUP(A5246,英雄数据表!A:C,3,0)</f>
        <v>潮汐三叉戟</v>
      </c>
      <c r="F5246" s="20">
        <f t="shared" si="352"/>
        <v>41076</v>
      </c>
      <c r="G5246" s="20">
        <f t="shared" si="353"/>
        <v>41076</v>
      </c>
      <c r="H5246" s="21" t="str">
        <f>VLOOKUP(B5246,属性中转表!A:F,6,FALSE)</f>
        <v>"hp":156600,"atk":4350</v>
      </c>
      <c r="I5246" s="20" t="str">
        <f>IF(VLOOKUP(B5246,属性中转表!A:G,7,FALSE)=0,"",VLOOKUP(VLOOKUP(B5246,属性中转表!A:G,7,FALSE),属性中转表!$K$2:$P$21,6,0))&amp;IF(VLOOKUP(B5246,属性中转表!A:G,7,FALSE)&gt;=50,VLOOKUP(A5246,英雄数据表!A:K,9,0),IF(VLOOKUP(B5246,属性中转表!A:G,7,FALSE)&gt;=25,VLOOKUP(A5246,英雄数据表!A:K,5,0),""))</f>
        <v>"atk":300,"hp":5000,"undpspro":100,"pvpdpspro":50,"pvpundpspro":50</v>
      </c>
      <c r="J5246" s="20" t="str">
        <f>IF(I5246="","",属性中转表!$I$1&amp;(IF(VLOOKUP(B5246,属性中转表!A:G,7,FALSE)=0,0,VLOOKUP(VLOOKUP(B5246,属性中转表!A:G,7,FALSE),属性中转表!$K$2:$P$21,4,0)))+IFERROR(VLOOKUP(A5246,英雄数据表!A:K,IF(武魂!B5246&gt;=50,10,IF(武魂!B5246&gt;=25,6)),0),0))</f>
        <v>,"dpspro":100</v>
      </c>
      <c r="K5246" s="32" t="str">
        <f t="shared" si="354"/>
        <v>"atk":300,"hp":5000,"undpspro":100,"pvpdpspro":50,"pvpundpspro":50,"dpspro":100</v>
      </c>
      <c r="L5246" s="20" t="str">
        <f>IF(B5246&gt;=50,VLOOKUP(A5246,英雄数据表!A:L,11,FALSE),IF(B5246&gt;=25,VLOOKUP(A5246,英雄数据表!A:L,7,0),""))</f>
        <v>"4107601004"</v>
      </c>
      <c r="M5246" s="20" t="str">
        <f>IFERROR(VLOOKUP(B5246,属性中转表!$K$2:$O$21,5,FALSE),"")</f>
        <v>"pvpundpspro":50</v>
      </c>
      <c r="N5246" s="20" t="str">
        <f>IF(B5246=25,VLOOKUP(A5246,英雄数据表!A:L,8,FALSE),IF(B5246=50,VLOOKUP(A5246,英雄数据表!A:L,12,0),""))</f>
        <v/>
      </c>
    </row>
    <row r="5247" spans="1:14" x14ac:dyDescent="0.3">
      <c r="A5247" s="20">
        <v>41076</v>
      </c>
      <c r="B5247" s="21">
        <f t="shared" si="351"/>
        <v>46</v>
      </c>
      <c r="C5247" s="21">
        <v>5</v>
      </c>
      <c r="D5247" s="21">
        <f>VLOOKUP(A5247,英雄数据表!A:D,4,0)</f>
        <v>4</v>
      </c>
      <c r="E5247" s="20" t="str">
        <f>VLOOKUP(A5247,英雄数据表!A:C,3,0)</f>
        <v>潮汐三叉戟</v>
      </c>
      <c r="F5247" s="20">
        <f t="shared" si="352"/>
        <v>41076</v>
      </c>
      <c r="G5247" s="20">
        <f t="shared" si="353"/>
        <v>41076</v>
      </c>
      <c r="H5247" s="21" t="str">
        <f>VLOOKUP(B5247,属性中转表!A:F,6,FALSE)</f>
        <v>"hp":162000,"atk":4500</v>
      </c>
      <c r="I5247" s="20" t="str">
        <f>IF(VLOOKUP(B5247,属性中转表!A:G,7,FALSE)=0,"",VLOOKUP(VLOOKUP(B5247,属性中转表!A:G,7,FALSE),属性中转表!$K$2:$P$21,6,0))&amp;IF(VLOOKUP(B5247,属性中转表!A:G,7,FALSE)&gt;=50,VLOOKUP(A5247,英雄数据表!A:K,9,0),IF(VLOOKUP(B5247,属性中转表!A:G,7,FALSE)&gt;=25,VLOOKUP(A5247,英雄数据表!A:K,5,0),""))</f>
        <v>"atk":300,"hp":5000,"undpspro":100,"pvpdpspro":50,"pvpundpspro":50</v>
      </c>
      <c r="J5247" s="20" t="str">
        <f>IF(I5247="","",属性中转表!$I$1&amp;(IF(VLOOKUP(B5247,属性中转表!A:G,7,FALSE)=0,0,VLOOKUP(VLOOKUP(B5247,属性中转表!A:G,7,FALSE),属性中转表!$K$2:$P$21,4,0)))+IFERROR(VLOOKUP(A5247,英雄数据表!A:K,IF(武魂!B5247&gt;=50,10,IF(武魂!B5247&gt;=25,6)),0),0))</f>
        <v>,"dpspro":100</v>
      </c>
      <c r="K5247" s="32" t="str">
        <f t="shared" si="354"/>
        <v>"atk":300,"hp":5000,"undpspro":100,"pvpdpspro":50,"pvpundpspro":50,"dpspro":100</v>
      </c>
      <c r="L5247" s="20" t="str">
        <f>IF(B5247&gt;=50,VLOOKUP(A5247,英雄数据表!A:L,11,FALSE),IF(B5247&gt;=25,VLOOKUP(A5247,英雄数据表!A:L,7,0),""))</f>
        <v>"4107601004"</v>
      </c>
      <c r="M5247" s="20" t="str">
        <f>IFERROR(VLOOKUP(B5247,属性中转表!$K$2:$O$21,5,FALSE),"")</f>
        <v/>
      </c>
      <c r="N5247" s="20" t="str">
        <f>IF(B5247=25,VLOOKUP(A5247,英雄数据表!A:L,8,FALSE),IF(B5247=50,VLOOKUP(A5247,英雄数据表!A:L,12,0),""))</f>
        <v/>
      </c>
    </row>
    <row r="5248" spans="1:14" x14ac:dyDescent="0.3">
      <c r="A5248" s="20">
        <v>41076</v>
      </c>
      <c r="B5248" s="21">
        <f t="shared" si="351"/>
        <v>47</v>
      </c>
      <c r="C5248" s="21">
        <v>5</v>
      </c>
      <c r="D5248" s="21">
        <f>VLOOKUP(A5248,英雄数据表!A:D,4,0)</f>
        <v>4</v>
      </c>
      <c r="E5248" s="20" t="str">
        <f>VLOOKUP(A5248,英雄数据表!A:C,3,0)</f>
        <v>潮汐三叉戟</v>
      </c>
      <c r="F5248" s="20">
        <f t="shared" si="352"/>
        <v>41076</v>
      </c>
      <c r="G5248" s="20">
        <f t="shared" si="353"/>
        <v>41076</v>
      </c>
      <c r="H5248" s="21" t="str">
        <f>VLOOKUP(B5248,属性中转表!A:F,6,FALSE)</f>
        <v>"hp":167400,"atk":4650</v>
      </c>
      <c r="I5248" s="20" t="str">
        <f>IF(VLOOKUP(B5248,属性中转表!A:G,7,FALSE)=0,"",VLOOKUP(VLOOKUP(B5248,属性中转表!A:G,7,FALSE),属性中转表!$K$2:$P$21,6,0))&amp;IF(VLOOKUP(B5248,属性中转表!A:G,7,FALSE)&gt;=50,VLOOKUP(A5248,英雄数据表!A:K,9,0),IF(VLOOKUP(B5248,属性中转表!A:G,7,FALSE)&gt;=25,VLOOKUP(A5248,英雄数据表!A:K,5,0),""))</f>
        <v>"atk":300,"hp":5000,"undpspro":100,"pvpdpspro":50,"pvpundpspro":50</v>
      </c>
      <c r="J5248" s="20" t="str">
        <f>IF(I5248="","",属性中转表!$I$1&amp;(IF(VLOOKUP(B5248,属性中转表!A:G,7,FALSE)=0,0,VLOOKUP(VLOOKUP(B5248,属性中转表!A:G,7,FALSE),属性中转表!$K$2:$P$21,4,0)))+IFERROR(VLOOKUP(A5248,英雄数据表!A:K,IF(武魂!B5248&gt;=50,10,IF(武魂!B5248&gt;=25,6)),0),0))</f>
        <v>,"dpspro":100</v>
      </c>
      <c r="K5248" s="32" t="str">
        <f t="shared" si="354"/>
        <v>"atk":300,"hp":5000,"undpspro":100,"pvpdpspro":50,"pvpundpspro":50,"dpspro":100</v>
      </c>
      <c r="L5248" s="20" t="str">
        <f>IF(B5248&gt;=50,VLOOKUP(A5248,英雄数据表!A:L,11,FALSE),IF(B5248&gt;=25,VLOOKUP(A5248,英雄数据表!A:L,7,0),""))</f>
        <v>"4107601004"</v>
      </c>
      <c r="M5248" s="20" t="str">
        <f>IFERROR(VLOOKUP(B5248,属性中转表!$K$2:$O$21,5,FALSE),"")</f>
        <v/>
      </c>
      <c r="N5248" s="20" t="str">
        <f>IF(B5248=25,VLOOKUP(A5248,英雄数据表!A:L,8,FALSE),IF(B5248=50,VLOOKUP(A5248,英雄数据表!A:L,12,0),""))</f>
        <v/>
      </c>
    </row>
    <row r="5249" spans="1:14" x14ac:dyDescent="0.3">
      <c r="A5249" s="20">
        <v>41076</v>
      </c>
      <c r="B5249" s="21">
        <f t="shared" si="351"/>
        <v>48</v>
      </c>
      <c r="C5249" s="21">
        <v>5</v>
      </c>
      <c r="D5249" s="21">
        <f>VLOOKUP(A5249,英雄数据表!A:D,4,0)</f>
        <v>4</v>
      </c>
      <c r="E5249" s="20" t="str">
        <f>VLOOKUP(A5249,英雄数据表!A:C,3,0)</f>
        <v>潮汐三叉戟</v>
      </c>
      <c r="F5249" s="20">
        <f t="shared" si="352"/>
        <v>41076</v>
      </c>
      <c r="G5249" s="20">
        <f t="shared" si="353"/>
        <v>41076</v>
      </c>
      <c r="H5249" s="21" t="str">
        <f>VLOOKUP(B5249,属性中转表!A:F,6,FALSE)</f>
        <v>"hp":172800,"atk":4800</v>
      </c>
      <c r="I5249" s="20" t="str">
        <f>IF(VLOOKUP(B5249,属性中转表!A:G,7,FALSE)=0,"",VLOOKUP(VLOOKUP(B5249,属性中转表!A:G,7,FALSE),属性中转表!$K$2:$P$21,6,0))&amp;IF(VLOOKUP(B5249,属性中转表!A:G,7,FALSE)&gt;=50,VLOOKUP(A5249,英雄数据表!A:K,9,0),IF(VLOOKUP(B5249,属性中转表!A:G,7,FALSE)&gt;=25,VLOOKUP(A5249,英雄数据表!A:K,5,0),""))</f>
        <v>"atk":300,"hp":5000,"undpspro":100,"pvpdpspro":50,"pvpundpspro":50</v>
      </c>
      <c r="J5249" s="20" t="str">
        <f>IF(I5249="","",属性中转表!$I$1&amp;(IF(VLOOKUP(B5249,属性中转表!A:G,7,FALSE)=0,0,VLOOKUP(VLOOKUP(B5249,属性中转表!A:G,7,FALSE),属性中转表!$K$2:$P$21,4,0)))+IFERROR(VLOOKUP(A5249,英雄数据表!A:K,IF(武魂!B5249&gt;=50,10,IF(武魂!B5249&gt;=25,6)),0),0))</f>
        <v>,"dpspro":100</v>
      </c>
      <c r="K5249" s="32" t="str">
        <f t="shared" si="354"/>
        <v>"atk":300,"hp":5000,"undpspro":100,"pvpdpspro":50,"pvpundpspro":50,"dpspro":100</v>
      </c>
      <c r="L5249" s="20" t="str">
        <f>IF(B5249&gt;=50,VLOOKUP(A5249,英雄数据表!A:L,11,FALSE),IF(B5249&gt;=25,VLOOKUP(A5249,英雄数据表!A:L,7,0),""))</f>
        <v>"4107601004"</v>
      </c>
      <c r="M5249" s="20" t="str">
        <f>IFERROR(VLOOKUP(B5249,属性中转表!$K$2:$O$21,5,FALSE),"")</f>
        <v/>
      </c>
      <c r="N5249" s="20" t="str">
        <f>IF(B5249=25,VLOOKUP(A5249,英雄数据表!A:L,8,FALSE),IF(B5249=50,VLOOKUP(A5249,英雄数据表!A:L,12,0),""))</f>
        <v/>
      </c>
    </row>
    <row r="5250" spans="1:14" x14ac:dyDescent="0.3">
      <c r="A5250" s="20">
        <v>41076</v>
      </c>
      <c r="B5250" s="21">
        <f t="shared" si="351"/>
        <v>49</v>
      </c>
      <c r="C5250" s="21">
        <v>5</v>
      </c>
      <c r="D5250" s="21">
        <f>VLOOKUP(A5250,英雄数据表!A:D,4,0)</f>
        <v>4</v>
      </c>
      <c r="E5250" s="20" t="str">
        <f>VLOOKUP(A5250,英雄数据表!A:C,3,0)</f>
        <v>潮汐三叉戟</v>
      </c>
      <c r="F5250" s="20">
        <f t="shared" si="352"/>
        <v>41076</v>
      </c>
      <c r="G5250" s="20">
        <f t="shared" si="353"/>
        <v>41076</v>
      </c>
      <c r="H5250" s="21" t="str">
        <f>VLOOKUP(B5250,属性中转表!A:F,6,FALSE)</f>
        <v>"hp":178200,"atk":4950</v>
      </c>
      <c r="I5250" s="20" t="str">
        <f>IF(VLOOKUP(B5250,属性中转表!A:G,7,FALSE)=0,"",VLOOKUP(VLOOKUP(B5250,属性中转表!A:G,7,FALSE),属性中转表!$K$2:$P$21,6,0))&amp;IF(VLOOKUP(B5250,属性中转表!A:G,7,FALSE)&gt;=50,VLOOKUP(A5250,英雄数据表!A:K,9,0),IF(VLOOKUP(B5250,属性中转表!A:G,7,FALSE)&gt;=25,VLOOKUP(A5250,英雄数据表!A:K,5,0),""))</f>
        <v>"atk":300,"hp":5000,"undpspro":100,"pvpdpspro":50,"pvpundpspro":50</v>
      </c>
      <c r="J5250" s="20" t="str">
        <f>IF(I5250="","",属性中转表!$I$1&amp;(IF(VLOOKUP(B5250,属性中转表!A:G,7,FALSE)=0,0,VLOOKUP(VLOOKUP(B5250,属性中转表!A:G,7,FALSE),属性中转表!$K$2:$P$21,4,0)))+IFERROR(VLOOKUP(A5250,英雄数据表!A:K,IF(武魂!B5250&gt;=50,10,IF(武魂!B5250&gt;=25,6)),0),0))</f>
        <v>,"dpspro":100</v>
      </c>
      <c r="K5250" s="32" t="str">
        <f t="shared" si="354"/>
        <v>"atk":300,"hp":5000,"undpspro":100,"pvpdpspro":50,"pvpundpspro":50,"dpspro":100</v>
      </c>
      <c r="L5250" s="20" t="str">
        <f>IF(B5250&gt;=50,VLOOKUP(A5250,英雄数据表!A:L,11,FALSE),IF(B5250&gt;=25,VLOOKUP(A5250,英雄数据表!A:L,7,0),""))</f>
        <v>"4107601004"</v>
      </c>
      <c r="M5250" s="20" t="str">
        <f>IFERROR(VLOOKUP(B5250,属性中转表!$K$2:$O$21,5,FALSE),"")</f>
        <v/>
      </c>
      <c r="N5250" s="20" t="str">
        <f>IF(B5250=25,VLOOKUP(A5250,英雄数据表!A:L,8,FALSE),IF(B5250=50,VLOOKUP(A5250,英雄数据表!A:L,12,0),""))</f>
        <v/>
      </c>
    </row>
    <row r="5251" spans="1:14" x14ac:dyDescent="0.3">
      <c r="A5251" s="20">
        <v>41076</v>
      </c>
      <c r="B5251" s="21">
        <f t="shared" si="351"/>
        <v>50</v>
      </c>
      <c r="C5251" s="21">
        <v>5</v>
      </c>
      <c r="D5251" s="21">
        <f>VLOOKUP(A5251,英雄数据表!A:D,4,0)</f>
        <v>4</v>
      </c>
      <c r="E5251" s="20" t="str">
        <f>VLOOKUP(A5251,英雄数据表!A:C,3,0)</f>
        <v>潮汐三叉戟</v>
      </c>
      <c r="F5251" s="20">
        <f t="shared" si="352"/>
        <v>41076</v>
      </c>
      <c r="G5251" s="20">
        <f t="shared" si="353"/>
        <v>41076</v>
      </c>
      <c r="H5251" s="21" t="str">
        <f>VLOOKUP(B5251,属性中转表!A:F,6,FALSE)</f>
        <v>"hp":183600,"atk":5100</v>
      </c>
      <c r="I5251" s="20" t="str">
        <f>IF(VLOOKUP(B5251,属性中转表!A:G,7,FALSE)=0,"",VLOOKUP(VLOOKUP(B5251,属性中转表!A:G,7,FALSE),属性中转表!$K$2:$P$21,6,0))&amp;IF(VLOOKUP(B5251,属性中转表!A:G,7,FALSE)&gt;=50,VLOOKUP(A5251,英雄数据表!A:K,9,0),IF(VLOOKUP(B5251,属性中转表!A:G,7,FALSE)&gt;=25,VLOOKUP(A5251,英雄数据表!A:K,5,0),""))</f>
        <v>"atk":300,"hp":5000,"undpspro":100,"pvpdpspro":50,"pvpundpspro":50</v>
      </c>
      <c r="J5251" s="20" t="str">
        <f>IF(I5251="","",属性中转表!$I$1&amp;(IF(VLOOKUP(B5251,属性中转表!A:G,7,FALSE)=0,0,VLOOKUP(VLOOKUP(B5251,属性中转表!A:G,7,FALSE),属性中转表!$K$2:$P$21,4,0)))+IFERROR(VLOOKUP(A5251,英雄数据表!A:K,IF(武魂!B5251&gt;=50,10,IF(武魂!B5251&gt;=25,6)),0),0))</f>
        <v>,"dpspro":100</v>
      </c>
      <c r="K5251" s="32" t="str">
        <f t="shared" si="354"/>
        <v>"atk":300,"hp":5000,"undpspro":100,"pvpdpspro":50,"pvpundpspro":50,"dpspro":100</v>
      </c>
      <c r="L5251" s="20" t="str">
        <f>IF(B5251&gt;=50,VLOOKUP(A5251,英雄数据表!A:L,11,FALSE),IF(B5251&gt;=25,VLOOKUP(A5251,英雄数据表!A:L,7,0),""))</f>
        <v>"4107602004"</v>
      </c>
      <c r="M5251" s="20" t="str">
        <f>IFERROR(VLOOKUP(B5251,属性中转表!$K$2:$O$21,5,FALSE),"")</f>
        <v/>
      </c>
      <c r="N5251" s="20" t="str">
        <f>IF(B5251=25,VLOOKUP(A5251,英雄数据表!A:L,8,FALSE),IF(B5251=50,VLOOKUP(A5251,英雄数据表!A:L,12,0),""))</f>
        <v>敌方英雄死亡时，增加自身技能伤害10%，持续3回合</v>
      </c>
    </row>
    <row r="5252" spans="1:14" x14ac:dyDescent="0.3">
      <c r="A5252" s="20">
        <v>41076</v>
      </c>
      <c r="B5252" s="21">
        <f t="shared" si="351"/>
        <v>51</v>
      </c>
      <c r="C5252" s="21">
        <v>5</v>
      </c>
      <c r="D5252" s="21">
        <f>VLOOKUP(A5252,英雄数据表!A:D,4,0)</f>
        <v>4</v>
      </c>
      <c r="E5252" s="20" t="str">
        <f>VLOOKUP(A5252,英雄数据表!A:C,3,0)</f>
        <v>潮汐三叉戟</v>
      </c>
      <c r="F5252" s="20">
        <f t="shared" si="352"/>
        <v>41076</v>
      </c>
      <c r="G5252" s="20">
        <f t="shared" si="353"/>
        <v>41076</v>
      </c>
      <c r="H5252" s="21" t="str">
        <f>VLOOKUP(B5252,属性中转表!A:F,6,FALSE)</f>
        <v>"hp":189000,"atk":5250</v>
      </c>
      <c r="I5252" s="20" t="str">
        <f>IF(VLOOKUP(B5252,属性中转表!A:G,7,FALSE)=0,"",VLOOKUP(VLOOKUP(B5252,属性中转表!A:G,7,FALSE),属性中转表!$K$2:$P$21,6,0))&amp;IF(VLOOKUP(B5252,属性中转表!A:G,7,FALSE)&gt;=50,VLOOKUP(A5252,英雄数据表!A:K,9,0),IF(VLOOKUP(B5252,属性中转表!A:G,7,FALSE)&gt;=25,VLOOKUP(A5252,英雄数据表!A:K,5,0),""))</f>
        <v>"atk":300,"hp":5000,"undpspro":100,"pvpdpspro":50,"pvpundpspro":50</v>
      </c>
      <c r="J5252" s="20" t="str">
        <f>IF(I5252="","",属性中转表!$I$1&amp;(IF(VLOOKUP(B5252,属性中转表!A:G,7,FALSE)=0,0,VLOOKUP(VLOOKUP(B5252,属性中转表!A:G,7,FALSE),属性中转表!$K$2:$P$21,4,0)))+IFERROR(VLOOKUP(A5252,英雄数据表!A:K,IF(武魂!B5252&gt;=50,10,IF(武魂!B5252&gt;=25,6)),0),0))</f>
        <v>,"dpspro":100</v>
      </c>
      <c r="K5252" s="32" t="str">
        <f t="shared" si="354"/>
        <v>"atk":300,"hp":5000,"undpspro":100,"pvpdpspro":50,"pvpundpspro":50,"dpspro":100</v>
      </c>
      <c r="L5252" s="20" t="str">
        <f>IF(B5252&gt;=50,VLOOKUP(A5252,英雄数据表!A:L,11,FALSE),IF(B5252&gt;=25,VLOOKUP(A5252,英雄数据表!A:L,7,0),""))</f>
        <v>"4107602004"</v>
      </c>
      <c r="M5252" s="20" t="str">
        <f>IFERROR(VLOOKUP(B5252,属性中转表!$K$2:$O$21,5,FALSE),"")</f>
        <v/>
      </c>
      <c r="N5252" s="20" t="str">
        <f>IF(B5252=25,VLOOKUP(A5252,英雄数据表!A:L,8,FALSE),IF(B5252=50,VLOOKUP(A5252,英雄数据表!A:L,12,0),""))</f>
        <v/>
      </c>
    </row>
    <row r="5253" spans="1:14" x14ac:dyDescent="0.3">
      <c r="A5253" s="20">
        <v>41076</v>
      </c>
      <c r="B5253" s="21">
        <f t="shared" si="351"/>
        <v>52</v>
      </c>
      <c r="C5253" s="21">
        <v>5</v>
      </c>
      <c r="D5253" s="21">
        <f>VLOOKUP(A5253,英雄数据表!A:D,4,0)</f>
        <v>4</v>
      </c>
      <c r="E5253" s="20" t="str">
        <f>VLOOKUP(A5253,英雄数据表!A:C,3,0)</f>
        <v>潮汐三叉戟</v>
      </c>
      <c r="F5253" s="20">
        <f t="shared" si="352"/>
        <v>41076</v>
      </c>
      <c r="G5253" s="20">
        <f t="shared" si="353"/>
        <v>41076</v>
      </c>
      <c r="H5253" s="21" t="str">
        <f>VLOOKUP(B5253,属性中转表!A:F,6,FALSE)</f>
        <v>"hp":194400,"atk":5400</v>
      </c>
      <c r="I5253" s="20" t="str">
        <f>IF(VLOOKUP(B5253,属性中转表!A:G,7,FALSE)=0,"",VLOOKUP(VLOOKUP(B5253,属性中转表!A:G,7,FALSE),属性中转表!$K$2:$P$21,6,0))&amp;IF(VLOOKUP(B5253,属性中转表!A:G,7,FALSE)&gt;=50,VLOOKUP(A5253,英雄数据表!A:K,9,0),IF(VLOOKUP(B5253,属性中转表!A:G,7,FALSE)&gt;=25,VLOOKUP(A5253,英雄数据表!A:K,5,0),""))</f>
        <v>"atk":300,"hp":5000,"undpspro":100,"pvpdpspro":50,"pvpundpspro":50</v>
      </c>
      <c r="J5253" s="20" t="str">
        <f>IF(I5253="","",属性中转表!$I$1&amp;(IF(VLOOKUP(B5253,属性中转表!A:G,7,FALSE)=0,0,VLOOKUP(VLOOKUP(B5253,属性中转表!A:G,7,FALSE),属性中转表!$K$2:$P$21,4,0)))+IFERROR(VLOOKUP(A5253,英雄数据表!A:K,IF(武魂!B5253&gt;=50,10,IF(武魂!B5253&gt;=25,6)),0),0))</f>
        <v>,"dpspro":100</v>
      </c>
      <c r="K5253" s="32" t="str">
        <f t="shared" si="354"/>
        <v>"atk":300,"hp":5000,"undpspro":100,"pvpdpspro":50,"pvpundpspro":50,"dpspro":100</v>
      </c>
      <c r="L5253" s="20" t="str">
        <f>IF(B5253&gt;=50,VLOOKUP(A5253,英雄数据表!A:L,11,FALSE),IF(B5253&gt;=25,VLOOKUP(A5253,英雄数据表!A:L,7,0),""))</f>
        <v>"4107602004"</v>
      </c>
      <c r="M5253" s="20" t="str">
        <f>IFERROR(VLOOKUP(B5253,属性中转表!$K$2:$O$21,5,FALSE),"")</f>
        <v/>
      </c>
      <c r="N5253" s="20" t="str">
        <f>IF(B5253=25,VLOOKUP(A5253,英雄数据表!A:L,8,FALSE),IF(B5253=50,VLOOKUP(A5253,英雄数据表!A:L,12,0),""))</f>
        <v/>
      </c>
    </row>
    <row r="5254" spans="1:14" x14ac:dyDescent="0.3">
      <c r="A5254" s="20">
        <v>41076</v>
      </c>
      <c r="B5254" s="21">
        <f t="shared" si="351"/>
        <v>53</v>
      </c>
      <c r="C5254" s="21">
        <v>5</v>
      </c>
      <c r="D5254" s="21">
        <f>VLOOKUP(A5254,英雄数据表!A:D,4,0)</f>
        <v>4</v>
      </c>
      <c r="E5254" s="20" t="str">
        <f>VLOOKUP(A5254,英雄数据表!A:C,3,0)</f>
        <v>潮汐三叉戟</v>
      </c>
      <c r="F5254" s="20">
        <f t="shared" si="352"/>
        <v>41076</v>
      </c>
      <c r="G5254" s="20">
        <f t="shared" si="353"/>
        <v>41076</v>
      </c>
      <c r="H5254" s="21" t="str">
        <f>VLOOKUP(B5254,属性中转表!A:F,6,FALSE)</f>
        <v>"hp":199800,"atk":5550</v>
      </c>
      <c r="I5254" s="20" t="str">
        <f>IF(VLOOKUP(B5254,属性中转表!A:G,7,FALSE)=0,"",VLOOKUP(VLOOKUP(B5254,属性中转表!A:G,7,FALSE),属性中转表!$K$2:$P$21,6,0))&amp;IF(VLOOKUP(B5254,属性中转表!A:G,7,FALSE)&gt;=50,VLOOKUP(A5254,英雄数据表!A:K,9,0),IF(VLOOKUP(B5254,属性中转表!A:G,7,FALSE)&gt;=25,VLOOKUP(A5254,英雄数据表!A:K,5,0),""))</f>
        <v>"atk":300,"hp":5000,"undpspro":100,"pvpdpspro":50,"pvpundpspro":50</v>
      </c>
      <c r="J5254" s="20" t="str">
        <f>IF(I5254="","",属性中转表!$I$1&amp;(IF(VLOOKUP(B5254,属性中转表!A:G,7,FALSE)=0,0,VLOOKUP(VLOOKUP(B5254,属性中转表!A:G,7,FALSE),属性中转表!$K$2:$P$21,4,0)))+IFERROR(VLOOKUP(A5254,英雄数据表!A:K,IF(武魂!B5254&gt;=50,10,IF(武魂!B5254&gt;=25,6)),0),0))</f>
        <v>,"dpspro":100</v>
      </c>
      <c r="K5254" s="32" t="str">
        <f t="shared" si="354"/>
        <v>"atk":300,"hp":5000,"undpspro":100,"pvpdpspro":50,"pvpundpspro":50,"dpspro":100</v>
      </c>
      <c r="L5254" s="20" t="str">
        <f>IF(B5254&gt;=50,VLOOKUP(A5254,英雄数据表!A:L,11,FALSE),IF(B5254&gt;=25,VLOOKUP(A5254,英雄数据表!A:L,7,0),""))</f>
        <v>"4107602004"</v>
      </c>
      <c r="M5254" s="20" t="str">
        <f>IFERROR(VLOOKUP(B5254,属性中转表!$K$2:$O$21,5,FALSE),"")</f>
        <v/>
      </c>
      <c r="N5254" s="20" t="str">
        <f>IF(B5254=25,VLOOKUP(A5254,英雄数据表!A:L,8,FALSE),IF(B5254=50,VLOOKUP(A5254,英雄数据表!A:L,12,0),""))</f>
        <v/>
      </c>
    </row>
    <row r="5255" spans="1:14" x14ac:dyDescent="0.3">
      <c r="A5255" s="20">
        <v>41076</v>
      </c>
      <c r="B5255" s="21">
        <f t="shared" si="351"/>
        <v>54</v>
      </c>
      <c r="C5255" s="21">
        <v>5</v>
      </c>
      <c r="D5255" s="21">
        <f>VLOOKUP(A5255,英雄数据表!A:D,4,0)</f>
        <v>4</v>
      </c>
      <c r="E5255" s="20" t="str">
        <f>VLOOKUP(A5255,英雄数据表!A:C,3,0)</f>
        <v>潮汐三叉戟</v>
      </c>
      <c r="F5255" s="20">
        <f t="shared" si="352"/>
        <v>41076</v>
      </c>
      <c r="G5255" s="20">
        <f t="shared" si="353"/>
        <v>41076</v>
      </c>
      <c r="H5255" s="21" t="str">
        <f>VLOOKUP(B5255,属性中转表!A:F,6,FALSE)</f>
        <v>"hp":205200,"atk":5700</v>
      </c>
      <c r="I5255" s="20" t="str">
        <f>IF(VLOOKUP(B5255,属性中转表!A:G,7,FALSE)=0,"",VLOOKUP(VLOOKUP(B5255,属性中转表!A:G,7,FALSE),属性中转表!$K$2:$P$21,6,0))&amp;IF(VLOOKUP(B5255,属性中转表!A:G,7,FALSE)&gt;=50,VLOOKUP(A5255,英雄数据表!A:K,9,0),IF(VLOOKUP(B5255,属性中转表!A:G,7,FALSE)&gt;=25,VLOOKUP(A5255,英雄数据表!A:K,5,0),""))</f>
        <v>"atk":300,"hp":5000,"undpspro":100,"pvpdpspro":50,"pvpundpspro":50</v>
      </c>
      <c r="J5255" s="20" t="str">
        <f>IF(I5255="","",属性中转表!$I$1&amp;(IF(VLOOKUP(B5255,属性中转表!A:G,7,FALSE)=0,0,VLOOKUP(VLOOKUP(B5255,属性中转表!A:G,7,FALSE),属性中转表!$K$2:$P$21,4,0)))+IFERROR(VLOOKUP(A5255,英雄数据表!A:K,IF(武魂!B5255&gt;=50,10,IF(武魂!B5255&gt;=25,6)),0),0))</f>
        <v>,"dpspro":100</v>
      </c>
      <c r="K5255" s="32" t="str">
        <f t="shared" si="354"/>
        <v>"atk":300,"hp":5000,"undpspro":100,"pvpdpspro":50,"pvpundpspro":50,"dpspro":100</v>
      </c>
      <c r="L5255" s="20" t="str">
        <f>IF(B5255&gt;=50,VLOOKUP(A5255,英雄数据表!A:L,11,FALSE),IF(B5255&gt;=25,VLOOKUP(A5255,英雄数据表!A:L,7,0),""))</f>
        <v>"4107602004"</v>
      </c>
      <c r="M5255" s="20" t="str">
        <f>IFERROR(VLOOKUP(B5255,属性中转表!$K$2:$O$21,5,FALSE),"")</f>
        <v/>
      </c>
      <c r="N5255" s="20" t="str">
        <f>IF(B5255=25,VLOOKUP(A5255,英雄数据表!A:L,8,FALSE),IF(B5255=50,VLOOKUP(A5255,英雄数据表!A:L,12,0),""))</f>
        <v/>
      </c>
    </row>
    <row r="5256" spans="1:14" x14ac:dyDescent="0.3">
      <c r="A5256" s="20">
        <v>41076</v>
      </c>
      <c r="B5256" s="21">
        <f t="shared" si="351"/>
        <v>55</v>
      </c>
      <c r="C5256" s="21">
        <v>5</v>
      </c>
      <c r="D5256" s="21">
        <f>VLOOKUP(A5256,英雄数据表!A:D,4,0)</f>
        <v>4</v>
      </c>
      <c r="E5256" s="20" t="str">
        <f>VLOOKUP(A5256,英雄数据表!A:C,3,0)</f>
        <v>潮汐三叉戟</v>
      </c>
      <c r="F5256" s="20">
        <f t="shared" si="352"/>
        <v>41076</v>
      </c>
      <c r="G5256" s="20">
        <f t="shared" si="353"/>
        <v>41076</v>
      </c>
      <c r="H5256" s="21" t="str">
        <f>VLOOKUP(B5256,属性中转表!A:F,6,FALSE)</f>
        <v>"hp":210600,"atk":5850</v>
      </c>
      <c r="I5256" s="20" t="str">
        <f>IF(VLOOKUP(B5256,属性中转表!A:G,7,FALSE)=0,"",VLOOKUP(VLOOKUP(B5256,属性中转表!A:G,7,FALSE),属性中转表!$K$2:$P$21,6,0))&amp;IF(VLOOKUP(B5256,属性中转表!A:G,7,FALSE)&gt;=50,VLOOKUP(A5256,英雄数据表!A:K,9,0),IF(VLOOKUP(B5256,属性中转表!A:G,7,FALSE)&gt;=25,VLOOKUP(A5256,英雄数据表!A:K,5,0),""))</f>
        <v>"atk":300,"hp":5000,"undpspro":150,"pvpdpspro":50,"pvpundpspro":50</v>
      </c>
      <c r="J5256" s="20" t="str">
        <f>IF(I5256="","",属性中转表!$I$1&amp;(IF(VLOOKUP(B5256,属性中转表!A:G,7,FALSE)=0,0,VLOOKUP(VLOOKUP(B5256,属性中转表!A:G,7,FALSE),属性中转表!$K$2:$P$21,4,0)))+IFERROR(VLOOKUP(A5256,英雄数据表!A:K,IF(武魂!B5256&gt;=50,10,IF(武魂!B5256&gt;=25,6)),0),0))</f>
        <v>,"dpspro":100</v>
      </c>
      <c r="K5256" s="32" t="str">
        <f t="shared" si="354"/>
        <v>"atk":300,"hp":5000,"undpspro":150,"pvpdpspro":50,"pvpundpspro":50,"dpspro":100</v>
      </c>
      <c r="L5256" s="20" t="str">
        <f>IF(B5256&gt;=50,VLOOKUP(A5256,英雄数据表!A:L,11,FALSE),IF(B5256&gt;=25,VLOOKUP(A5256,英雄数据表!A:L,7,0),""))</f>
        <v>"4107602004"</v>
      </c>
      <c r="M5256" s="20" t="str">
        <f>IFERROR(VLOOKUP(B5256,属性中转表!$K$2:$O$21,5,FALSE),"")</f>
        <v>"undpspro":50</v>
      </c>
      <c r="N5256" s="20" t="str">
        <f>IF(B5256=25,VLOOKUP(A5256,英雄数据表!A:L,8,FALSE),IF(B5256=50,VLOOKUP(A5256,英雄数据表!A:L,12,0),""))</f>
        <v/>
      </c>
    </row>
    <row r="5257" spans="1:14" x14ac:dyDescent="0.3">
      <c r="A5257" s="20">
        <v>41076</v>
      </c>
      <c r="B5257" s="21">
        <f t="shared" si="351"/>
        <v>56</v>
      </c>
      <c r="C5257" s="21">
        <v>5</v>
      </c>
      <c r="D5257" s="21">
        <f>VLOOKUP(A5257,英雄数据表!A:D,4,0)</f>
        <v>4</v>
      </c>
      <c r="E5257" s="20" t="str">
        <f>VLOOKUP(A5257,英雄数据表!A:C,3,0)</f>
        <v>潮汐三叉戟</v>
      </c>
      <c r="F5257" s="20">
        <f t="shared" si="352"/>
        <v>41076</v>
      </c>
      <c r="G5257" s="20">
        <f t="shared" si="353"/>
        <v>41076</v>
      </c>
      <c r="H5257" s="21" t="str">
        <f>VLOOKUP(B5257,属性中转表!A:F,6,FALSE)</f>
        <v>"hp":216000,"atk":6000</v>
      </c>
      <c r="I5257" s="20" t="str">
        <f>IF(VLOOKUP(B5257,属性中转表!A:G,7,FALSE)=0,"",VLOOKUP(VLOOKUP(B5257,属性中转表!A:G,7,FALSE),属性中转表!$K$2:$P$21,6,0))&amp;IF(VLOOKUP(B5257,属性中转表!A:G,7,FALSE)&gt;=50,VLOOKUP(A5257,英雄数据表!A:K,9,0),IF(VLOOKUP(B5257,属性中转表!A:G,7,FALSE)&gt;=25,VLOOKUP(A5257,英雄数据表!A:K,5,0),""))</f>
        <v>"atk":300,"hp":5000,"undpspro":150,"pvpdpspro":50,"pvpundpspro":50</v>
      </c>
      <c r="J5257" s="20" t="str">
        <f>IF(I5257="","",属性中转表!$I$1&amp;(IF(VLOOKUP(B5257,属性中转表!A:G,7,FALSE)=0,0,VLOOKUP(VLOOKUP(B5257,属性中转表!A:G,7,FALSE),属性中转表!$K$2:$P$21,4,0)))+IFERROR(VLOOKUP(A5257,英雄数据表!A:K,IF(武魂!B5257&gt;=50,10,IF(武魂!B5257&gt;=25,6)),0),0))</f>
        <v>,"dpspro":100</v>
      </c>
      <c r="K5257" s="32" t="str">
        <f t="shared" si="354"/>
        <v>"atk":300,"hp":5000,"undpspro":150,"pvpdpspro":50,"pvpundpspro":50,"dpspro":100</v>
      </c>
      <c r="L5257" s="20" t="str">
        <f>IF(B5257&gt;=50,VLOOKUP(A5257,英雄数据表!A:L,11,FALSE),IF(B5257&gt;=25,VLOOKUP(A5257,英雄数据表!A:L,7,0),""))</f>
        <v>"4107602004"</v>
      </c>
      <c r="M5257" s="20" t="str">
        <f>IFERROR(VLOOKUP(B5257,属性中转表!$K$2:$O$21,5,FALSE),"")</f>
        <v/>
      </c>
      <c r="N5257" s="20" t="str">
        <f>IF(B5257=25,VLOOKUP(A5257,英雄数据表!A:L,8,FALSE),IF(B5257=50,VLOOKUP(A5257,英雄数据表!A:L,12,0),""))</f>
        <v/>
      </c>
    </row>
    <row r="5258" spans="1:14" x14ac:dyDescent="0.3">
      <c r="A5258" s="20">
        <v>41076</v>
      </c>
      <c r="B5258" s="21">
        <f t="shared" si="351"/>
        <v>57</v>
      </c>
      <c r="C5258" s="21">
        <v>5</v>
      </c>
      <c r="D5258" s="21">
        <f>VLOOKUP(A5258,英雄数据表!A:D,4,0)</f>
        <v>4</v>
      </c>
      <c r="E5258" s="20" t="str">
        <f>VLOOKUP(A5258,英雄数据表!A:C,3,0)</f>
        <v>潮汐三叉戟</v>
      </c>
      <c r="F5258" s="20">
        <f t="shared" si="352"/>
        <v>41076</v>
      </c>
      <c r="G5258" s="20">
        <f t="shared" si="353"/>
        <v>41076</v>
      </c>
      <c r="H5258" s="21" t="str">
        <f>VLOOKUP(B5258,属性中转表!A:F,6,FALSE)</f>
        <v>"hp":221400,"atk":6150</v>
      </c>
      <c r="I5258" s="20" t="str">
        <f>IF(VLOOKUP(B5258,属性中转表!A:G,7,FALSE)=0,"",VLOOKUP(VLOOKUP(B5258,属性中转表!A:G,7,FALSE),属性中转表!$K$2:$P$21,6,0))&amp;IF(VLOOKUP(B5258,属性中转表!A:G,7,FALSE)&gt;=50,VLOOKUP(A5258,英雄数据表!A:K,9,0),IF(VLOOKUP(B5258,属性中转表!A:G,7,FALSE)&gt;=25,VLOOKUP(A5258,英雄数据表!A:K,5,0),""))</f>
        <v>"atk":300,"hp":5000,"undpspro":150,"pvpdpspro":50,"pvpundpspro":50</v>
      </c>
      <c r="J5258" s="20" t="str">
        <f>IF(I5258="","",属性中转表!$I$1&amp;(IF(VLOOKUP(B5258,属性中转表!A:G,7,FALSE)=0,0,VLOOKUP(VLOOKUP(B5258,属性中转表!A:G,7,FALSE),属性中转表!$K$2:$P$21,4,0)))+IFERROR(VLOOKUP(A5258,英雄数据表!A:K,IF(武魂!B5258&gt;=50,10,IF(武魂!B5258&gt;=25,6)),0),0))</f>
        <v>,"dpspro":100</v>
      </c>
      <c r="K5258" s="32" t="str">
        <f t="shared" si="354"/>
        <v>"atk":300,"hp":5000,"undpspro":150,"pvpdpspro":50,"pvpundpspro":50,"dpspro":100</v>
      </c>
      <c r="L5258" s="20" t="str">
        <f>IF(B5258&gt;=50,VLOOKUP(A5258,英雄数据表!A:L,11,FALSE),IF(B5258&gt;=25,VLOOKUP(A5258,英雄数据表!A:L,7,0),""))</f>
        <v>"4107602004"</v>
      </c>
      <c r="M5258" s="20" t="str">
        <f>IFERROR(VLOOKUP(B5258,属性中转表!$K$2:$O$21,5,FALSE),"")</f>
        <v/>
      </c>
      <c r="N5258" s="20" t="str">
        <f>IF(B5258=25,VLOOKUP(A5258,英雄数据表!A:L,8,FALSE),IF(B5258=50,VLOOKUP(A5258,英雄数据表!A:L,12,0),""))</f>
        <v/>
      </c>
    </row>
    <row r="5259" spans="1:14" x14ac:dyDescent="0.3">
      <c r="A5259" s="20">
        <v>41076</v>
      </c>
      <c r="B5259" s="21">
        <f t="shared" si="351"/>
        <v>58</v>
      </c>
      <c r="C5259" s="21">
        <v>5</v>
      </c>
      <c r="D5259" s="21">
        <f>VLOOKUP(A5259,英雄数据表!A:D,4,0)</f>
        <v>4</v>
      </c>
      <c r="E5259" s="20" t="str">
        <f>VLOOKUP(A5259,英雄数据表!A:C,3,0)</f>
        <v>潮汐三叉戟</v>
      </c>
      <c r="F5259" s="20">
        <f t="shared" si="352"/>
        <v>41076</v>
      </c>
      <c r="G5259" s="20">
        <f t="shared" si="353"/>
        <v>41076</v>
      </c>
      <c r="H5259" s="21" t="str">
        <f>VLOOKUP(B5259,属性中转表!A:F,6,FALSE)</f>
        <v>"hp":226800,"atk":6300</v>
      </c>
      <c r="I5259" s="20" t="str">
        <f>IF(VLOOKUP(B5259,属性中转表!A:G,7,FALSE)=0,"",VLOOKUP(VLOOKUP(B5259,属性中转表!A:G,7,FALSE),属性中转表!$K$2:$P$21,6,0))&amp;IF(VLOOKUP(B5259,属性中转表!A:G,7,FALSE)&gt;=50,VLOOKUP(A5259,英雄数据表!A:K,9,0),IF(VLOOKUP(B5259,属性中转表!A:G,7,FALSE)&gt;=25,VLOOKUP(A5259,英雄数据表!A:K,5,0),""))</f>
        <v>"atk":300,"hp":5000,"undpspro":150,"pvpdpspro":50,"pvpundpspro":50</v>
      </c>
      <c r="J5259" s="20" t="str">
        <f>IF(I5259="","",属性中转表!$I$1&amp;(IF(VLOOKUP(B5259,属性中转表!A:G,7,FALSE)=0,0,VLOOKUP(VLOOKUP(B5259,属性中转表!A:G,7,FALSE),属性中转表!$K$2:$P$21,4,0)))+IFERROR(VLOOKUP(A5259,英雄数据表!A:K,IF(武魂!B5259&gt;=50,10,IF(武魂!B5259&gt;=25,6)),0),0))</f>
        <v>,"dpspro":100</v>
      </c>
      <c r="K5259" s="32" t="str">
        <f t="shared" si="354"/>
        <v>"atk":300,"hp":5000,"undpspro":150,"pvpdpspro":50,"pvpundpspro":50,"dpspro":100</v>
      </c>
      <c r="L5259" s="20" t="str">
        <f>IF(B5259&gt;=50,VLOOKUP(A5259,英雄数据表!A:L,11,FALSE),IF(B5259&gt;=25,VLOOKUP(A5259,英雄数据表!A:L,7,0),""))</f>
        <v>"4107602004"</v>
      </c>
      <c r="M5259" s="20" t="str">
        <f>IFERROR(VLOOKUP(B5259,属性中转表!$K$2:$O$21,5,FALSE),"")</f>
        <v/>
      </c>
      <c r="N5259" s="20" t="str">
        <f>IF(B5259=25,VLOOKUP(A5259,英雄数据表!A:L,8,FALSE),IF(B5259=50,VLOOKUP(A5259,英雄数据表!A:L,12,0),""))</f>
        <v/>
      </c>
    </row>
    <row r="5260" spans="1:14" x14ac:dyDescent="0.3">
      <c r="A5260" s="20">
        <v>41076</v>
      </c>
      <c r="B5260" s="21">
        <f t="shared" si="351"/>
        <v>59</v>
      </c>
      <c r="C5260" s="21">
        <v>5</v>
      </c>
      <c r="D5260" s="21">
        <f>VLOOKUP(A5260,英雄数据表!A:D,4,0)</f>
        <v>4</v>
      </c>
      <c r="E5260" s="20" t="str">
        <f>VLOOKUP(A5260,英雄数据表!A:C,3,0)</f>
        <v>潮汐三叉戟</v>
      </c>
      <c r="F5260" s="20">
        <f t="shared" si="352"/>
        <v>41076</v>
      </c>
      <c r="G5260" s="20">
        <f t="shared" si="353"/>
        <v>41076</v>
      </c>
      <c r="H5260" s="21" t="str">
        <f>VLOOKUP(B5260,属性中转表!A:F,6,FALSE)</f>
        <v>"hp":232200,"atk":6450</v>
      </c>
      <c r="I5260" s="20" t="str">
        <f>IF(VLOOKUP(B5260,属性中转表!A:G,7,FALSE)=0,"",VLOOKUP(VLOOKUP(B5260,属性中转表!A:G,7,FALSE),属性中转表!$K$2:$P$21,6,0))&amp;IF(VLOOKUP(B5260,属性中转表!A:G,7,FALSE)&gt;=50,VLOOKUP(A5260,英雄数据表!A:K,9,0),IF(VLOOKUP(B5260,属性中转表!A:G,7,FALSE)&gt;=25,VLOOKUP(A5260,英雄数据表!A:K,5,0),""))</f>
        <v>"atk":300,"hp":5000,"undpspro":150,"pvpdpspro":50,"pvpundpspro":50</v>
      </c>
      <c r="J5260" s="20" t="str">
        <f>IF(I5260="","",属性中转表!$I$1&amp;(IF(VLOOKUP(B5260,属性中转表!A:G,7,FALSE)=0,0,VLOOKUP(VLOOKUP(B5260,属性中转表!A:G,7,FALSE),属性中转表!$K$2:$P$21,4,0)))+IFERROR(VLOOKUP(A5260,英雄数据表!A:K,IF(武魂!B5260&gt;=50,10,IF(武魂!B5260&gt;=25,6)),0),0))</f>
        <v>,"dpspro":100</v>
      </c>
      <c r="K5260" s="32" t="str">
        <f t="shared" si="354"/>
        <v>"atk":300,"hp":5000,"undpspro":150,"pvpdpspro":50,"pvpundpspro":50,"dpspro":100</v>
      </c>
      <c r="L5260" s="20" t="str">
        <f>IF(B5260&gt;=50,VLOOKUP(A5260,英雄数据表!A:L,11,FALSE),IF(B5260&gt;=25,VLOOKUP(A5260,英雄数据表!A:L,7,0),""))</f>
        <v>"4107602004"</v>
      </c>
      <c r="M5260" s="20" t="str">
        <f>IFERROR(VLOOKUP(B5260,属性中转表!$K$2:$O$21,5,FALSE),"")</f>
        <v/>
      </c>
      <c r="N5260" s="20" t="str">
        <f>IF(B5260=25,VLOOKUP(A5260,英雄数据表!A:L,8,FALSE),IF(B5260=50,VLOOKUP(A5260,英雄数据表!A:L,12,0),""))</f>
        <v/>
      </c>
    </row>
    <row r="5261" spans="1:14" x14ac:dyDescent="0.3">
      <c r="A5261" s="20">
        <v>41076</v>
      </c>
      <c r="B5261" s="21">
        <f t="shared" si="351"/>
        <v>60</v>
      </c>
      <c r="C5261" s="21">
        <v>5</v>
      </c>
      <c r="D5261" s="21">
        <f>VLOOKUP(A5261,英雄数据表!A:D,4,0)</f>
        <v>4</v>
      </c>
      <c r="E5261" s="20" t="str">
        <f>VLOOKUP(A5261,英雄数据表!A:C,3,0)</f>
        <v>潮汐三叉戟</v>
      </c>
      <c r="F5261" s="20">
        <f t="shared" si="352"/>
        <v>41076</v>
      </c>
      <c r="G5261" s="20">
        <f t="shared" si="353"/>
        <v>41076</v>
      </c>
      <c r="H5261" s="21" t="str">
        <f>VLOOKUP(B5261,属性中转表!A:F,6,FALSE)</f>
        <v>"hp":237600,"atk":6600</v>
      </c>
      <c r="I5261" s="20" t="str">
        <f>IF(VLOOKUP(B5261,属性中转表!A:G,7,FALSE)=0,"",VLOOKUP(VLOOKUP(B5261,属性中转表!A:G,7,FALSE),属性中转表!$K$2:$P$21,6,0))&amp;IF(VLOOKUP(B5261,属性中转表!A:G,7,FALSE)&gt;=50,VLOOKUP(A5261,英雄数据表!A:K,9,0),IF(VLOOKUP(B5261,属性中转表!A:G,7,FALSE)&gt;=25,VLOOKUP(A5261,英雄数据表!A:K,5,0),""))</f>
        <v>"atk":300,"hp":5000,"undpspro":150,"pvpdpspro":50,"pvpundpspro":50</v>
      </c>
      <c r="J5261" s="20" t="str">
        <f>IF(I5261="","",属性中转表!$I$1&amp;(IF(VLOOKUP(B5261,属性中转表!A:G,7,FALSE)=0,0,VLOOKUP(VLOOKUP(B5261,属性中转表!A:G,7,FALSE),属性中转表!$K$2:$P$21,4,0)))+IFERROR(VLOOKUP(A5261,英雄数据表!A:K,IF(武魂!B5261&gt;=50,10,IF(武魂!B5261&gt;=25,6)),0),0))</f>
        <v>,"dpspro":150</v>
      </c>
      <c r="K5261" s="32" t="str">
        <f t="shared" si="354"/>
        <v>"atk":300,"hp":5000,"undpspro":150,"pvpdpspro":50,"pvpundpspro":50,"dpspro":150</v>
      </c>
      <c r="L5261" s="20" t="str">
        <f>IF(B5261&gt;=50,VLOOKUP(A5261,英雄数据表!A:L,11,FALSE),IF(B5261&gt;=25,VLOOKUP(A5261,英雄数据表!A:L,7,0),""))</f>
        <v>"4107602004"</v>
      </c>
      <c r="M5261" s="20" t="str">
        <f>IFERROR(VLOOKUP(B5261,属性中转表!$K$2:$O$21,5,FALSE),"")</f>
        <v>"dpspro":50</v>
      </c>
      <c r="N5261" s="20" t="str">
        <f>IF(B5261=25,VLOOKUP(A5261,英雄数据表!A:L,8,FALSE),IF(B5261=50,VLOOKUP(A5261,英雄数据表!A:L,12,0),""))</f>
        <v/>
      </c>
    </row>
    <row r="5262" spans="1:14" x14ac:dyDescent="0.3">
      <c r="A5262" s="20">
        <v>41076</v>
      </c>
      <c r="B5262" s="21">
        <f t="shared" si="351"/>
        <v>61</v>
      </c>
      <c r="C5262" s="21">
        <v>5</v>
      </c>
      <c r="D5262" s="21">
        <f>VLOOKUP(A5262,英雄数据表!A:D,4,0)</f>
        <v>4</v>
      </c>
      <c r="E5262" s="20" t="str">
        <f>VLOOKUP(A5262,英雄数据表!A:C,3,0)</f>
        <v>潮汐三叉戟</v>
      </c>
      <c r="F5262" s="20">
        <f t="shared" si="352"/>
        <v>41076</v>
      </c>
      <c r="G5262" s="20">
        <f t="shared" si="353"/>
        <v>41076</v>
      </c>
      <c r="H5262" s="21" t="str">
        <f>VLOOKUP(B5262,属性中转表!A:F,6,FALSE)</f>
        <v>"hp":243000,"atk":6750</v>
      </c>
      <c r="I5262" s="20" t="str">
        <f>IF(VLOOKUP(B5262,属性中转表!A:G,7,FALSE)=0,"",VLOOKUP(VLOOKUP(B5262,属性中转表!A:G,7,FALSE),属性中转表!$K$2:$P$21,6,0))&amp;IF(VLOOKUP(B5262,属性中转表!A:G,7,FALSE)&gt;=50,VLOOKUP(A5262,英雄数据表!A:K,9,0),IF(VLOOKUP(B5262,属性中转表!A:G,7,FALSE)&gt;=25,VLOOKUP(A5262,英雄数据表!A:K,5,0),""))</f>
        <v>"atk":300,"hp":5000,"undpspro":150,"pvpdpspro":50,"pvpundpspro":50</v>
      </c>
      <c r="J5262" s="20" t="str">
        <f>IF(I5262="","",属性中转表!$I$1&amp;(IF(VLOOKUP(B5262,属性中转表!A:G,7,FALSE)=0,0,VLOOKUP(VLOOKUP(B5262,属性中转表!A:G,7,FALSE),属性中转表!$K$2:$P$21,4,0)))+IFERROR(VLOOKUP(A5262,英雄数据表!A:K,IF(武魂!B5262&gt;=50,10,IF(武魂!B5262&gt;=25,6)),0),0))</f>
        <v>,"dpspro":150</v>
      </c>
      <c r="K5262" s="32" t="str">
        <f t="shared" si="354"/>
        <v>"atk":300,"hp":5000,"undpspro":150,"pvpdpspro":50,"pvpundpspro":50,"dpspro":150</v>
      </c>
      <c r="L5262" s="20" t="str">
        <f>IF(B5262&gt;=50,VLOOKUP(A5262,英雄数据表!A:L,11,FALSE),IF(B5262&gt;=25,VLOOKUP(A5262,英雄数据表!A:L,7,0),""))</f>
        <v>"4107602004"</v>
      </c>
      <c r="M5262" s="20" t="str">
        <f>IFERROR(VLOOKUP(B5262,属性中转表!$K$2:$O$21,5,FALSE),"")</f>
        <v/>
      </c>
      <c r="N5262" s="20" t="str">
        <f>IF(B5262=25,VLOOKUP(A5262,英雄数据表!A:L,8,FALSE),IF(B5262=50,VLOOKUP(A5262,英雄数据表!A:L,12,0),""))</f>
        <v/>
      </c>
    </row>
    <row r="5263" spans="1:14" x14ac:dyDescent="0.3">
      <c r="A5263" s="20">
        <v>41076</v>
      </c>
      <c r="B5263" s="21">
        <f t="shared" si="351"/>
        <v>62</v>
      </c>
      <c r="C5263" s="21">
        <v>5</v>
      </c>
      <c r="D5263" s="21">
        <f>VLOOKUP(A5263,英雄数据表!A:D,4,0)</f>
        <v>4</v>
      </c>
      <c r="E5263" s="20" t="str">
        <f>VLOOKUP(A5263,英雄数据表!A:C,3,0)</f>
        <v>潮汐三叉戟</v>
      </c>
      <c r="F5263" s="20">
        <f t="shared" si="352"/>
        <v>41076</v>
      </c>
      <c r="G5263" s="20">
        <f t="shared" si="353"/>
        <v>41076</v>
      </c>
      <c r="H5263" s="21" t="str">
        <f>VLOOKUP(B5263,属性中转表!A:F,6,FALSE)</f>
        <v>"hp":248400,"atk":6900</v>
      </c>
      <c r="I5263" s="20" t="str">
        <f>IF(VLOOKUP(B5263,属性中转表!A:G,7,FALSE)=0,"",VLOOKUP(VLOOKUP(B5263,属性中转表!A:G,7,FALSE),属性中转表!$K$2:$P$21,6,0))&amp;IF(VLOOKUP(B5263,属性中转表!A:G,7,FALSE)&gt;=50,VLOOKUP(A5263,英雄数据表!A:K,9,0),IF(VLOOKUP(B5263,属性中转表!A:G,7,FALSE)&gt;=25,VLOOKUP(A5263,英雄数据表!A:K,5,0),""))</f>
        <v>"atk":300,"hp":5000,"undpspro":150,"pvpdpspro":50,"pvpundpspro":50</v>
      </c>
      <c r="J5263" s="20" t="str">
        <f>IF(I5263="","",属性中转表!$I$1&amp;(IF(VLOOKUP(B5263,属性中转表!A:G,7,FALSE)=0,0,VLOOKUP(VLOOKUP(B5263,属性中转表!A:G,7,FALSE),属性中转表!$K$2:$P$21,4,0)))+IFERROR(VLOOKUP(A5263,英雄数据表!A:K,IF(武魂!B5263&gt;=50,10,IF(武魂!B5263&gt;=25,6)),0),0))</f>
        <v>,"dpspro":150</v>
      </c>
      <c r="K5263" s="32" t="str">
        <f t="shared" si="354"/>
        <v>"atk":300,"hp":5000,"undpspro":150,"pvpdpspro":50,"pvpundpspro":50,"dpspro":150</v>
      </c>
      <c r="L5263" s="20" t="str">
        <f>IF(B5263&gt;=50,VLOOKUP(A5263,英雄数据表!A:L,11,FALSE),IF(B5263&gt;=25,VLOOKUP(A5263,英雄数据表!A:L,7,0),""))</f>
        <v>"4107602004"</v>
      </c>
      <c r="M5263" s="20" t="str">
        <f>IFERROR(VLOOKUP(B5263,属性中转表!$K$2:$O$21,5,FALSE),"")</f>
        <v/>
      </c>
      <c r="N5263" s="20" t="str">
        <f>IF(B5263=25,VLOOKUP(A5263,英雄数据表!A:L,8,FALSE),IF(B5263=50,VLOOKUP(A5263,英雄数据表!A:L,12,0),""))</f>
        <v/>
      </c>
    </row>
    <row r="5264" spans="1:14" x14ac:dyDescent="0.3">
      <c r="A5264" s="20">
        <v>41076</v>
      </c>
      <c r="B5264" s="21">
        <f t="shared" si="351"/>
        <v>63</v>
      </c>
      <c r="C5264" s="21">
        <v>5</v>
      </c>
      <c r="D5264" s="21">
        <f>VLOOKUP(A5264,英雄数据表!A:D,4,0)</f>
        <v>4</v>
      </c>
      <c r="E5264" s="20" t="str">
        <f>VLOOKUP(A5264,英雄数据表!A:C,3,0)</f>
        <v>潮汐三叉戟</v>
      </c>
      <c r="F5264" s="20">
        <f t="shared" si="352"/>
        <v>41076</v>
      </c>
      <c r="G5264" s="20">
        <f t="shared" si="353"/>
        <v>41076</v>
      </c>
      <c r="H5264" s="21" t="str">
        <f>VLOOKUP(B5264,属性中转表!A:F,6,FALSE)</f>
        <v>"hp":253800,"atk":7050</v>
      </c>
      <c r="I5264" s="20" t="str">
        <f>IF(VLOOKUP(B5264,属性中转表!A:G,7,FALSE)=0,"",VLOOKUP(VLOOKUP(B5264,属性中转表!A:G,7,FALSE),属性中转表!$K$2:$P$21,6,0))&amp;IF(VLOOKUP(B5264,属性中转表!A:G,7,FALSE)&gt;=50,VLOOKUP(A5264,英雄数据表!A:K,9,0),IF(VLOOKUP(B5264,属性中转表!A:G,7,FALSE)&gt;=25,VLOOKUP(A5264,英雄数据表!A:K,5,0),""))</f>
        <v>"atk":300,"hp":5000,"undpspro":150,"pvpdpspro":50,"pvpundpspro":50</v>
      </c>
      <c r="J5264" s="20" t="str">
        <f>IF(I5264="","",属性中转表!$I$1&amp;(IF(VLOOKUP(B5264,属性中转表!A:G,7,FALSE)=0,0,VLOOKUP(VLOOKUP(B5264,属性中转表!A:G,7,FALSE),属性中转表!$K$2:$P$21,4,0)))+IFERROR(VLOOKUP(A5264,英雄数据表!A:K,IF(武魂!B5264&gt;=50,10,IF(武魂!B5264&gt;=25,6)),0),0))</f>
        <v>,"dpspro":150</v>
      </c>
      <c r="K5264" s="32" t="str">
        <f t="shared" si="354"/>
        <v>"atk":300,"hp":5000,"undpspro":150,"pvpdpspro":50,"pvpundpspro":50,"dpspro":150</v>
      </c>
      <c r="L5264" s="20" t="str">
        <f>IF(B5264&gt;=50,VLOOKUP(A5264,英雄数据表!A:L,11,FALSE),IF(B5264&gt;=25,VLOOKUP(A5264,英雄数据表!A:L,7,0),""))</f>
        <v>"4107602004"</v>
      </c>
      <c r="M5264" s="20" t="str">
        <f>IFERROR(VLOOKUP(B5264,属性中转表!$K$2:$O$21,5,FALSE),"")</f>
        <v/>
      </c>
      <c r="N5264" s="20" t="str">
        <f>IF(B5264=25,VLOOKUP(A5264,英雄数据表!A:L,8,FALSE),IF(B5264=50,VLOOKUP(A5264,英雄数据表!A:L,12,0),""))</f>
        <v/>
      </c>
    </row>
    <row r="5265" spans="1:14" x14ac:dyDescent="0.3">
      <c r="A5265" s="20">
        <v>41076</v>
      </c>
      <c r="B5265" s="21">
        <f t="shared" si="351"/>
        <v>64</v>
      </c>
      <c r="C5265" s="21">
        <v>5</v>
      </c>
      <c r="D5265" s="21">
        <f>VLOOKUP(A5265,英雄数据表!A:D,4,0)</f>
        <v>4</v>
      </c>
      <c r="E5265" s="20" t="str">
        <f>VLOOKUP(A5265,英雄数据表!A:C,3,0)</f>
        <v>潮汐三叉戟</v>
      </c>
      <c r="F5265" s="20">
        <f t="shared" si="352"/>
        <v>41076</v>
      </c>
      <c r="G5265" s="20">
        <f t="shared" si="353"/>
        <v>41076</v>
      </c>
      <c r="H5265" s="21" t="str">
        <f>VLOOKUP(B5265,属性中转表!A:F,6,FALSE)</f>
        <v>"hp":259200,"atk":7200</v>
      </c>
      <c r="I5265" s="20" t="str">
        <f>IF(VLOOKUP(B5265,属性中转表!A:G,7,FALSE)=0,"",VLOOKUP(VLOOKUP(B5265,属性中转表!A:G,7,FALSE),属性中转表!$K$2:$P$21,6,0))&amp;IF(VLOOKUP(B5265,属性中转表!A:G,7,FALSE)&gt;=50,VLOOKUP(A5265,英雄数据表!A:K,9,0),IF(VLOOKUP(B5265,属性中转表!A:G,7,FALSE)&gt;=25,VLOOKUP(A5265,英雄数据表!A:K,5,0),""))</f>
        <v>"atk":300,"hp":5000,"undpspro":150,"pvpdpspro":50,"pvpundpspro":50</v>
      </c>
      <c r="J5265" s="20" t="str">
        <f>IF(I5265="","",属性中转表!$I$1&amp;(IF(VLOOKUP(B5265,属性中转表!A:G,7,FALSE)=0,0,VLOOKUP(VLOOKUP(B5265,属性中转表!A:G,7,FALSE),属性中转表!$K$2:$P$21,4,0)))+IFERROR(VLOOKUP(A5265,英雄数据表!A:K,IF(武魂!B5265&gt;=50,10,IF(武魂!B5265&gt;=25,6)),0),0))</f>
        <v>,"dpspro":150</v>
      </c>
      <c r="K5265" s="32" t="str">
        <f t="shared" si="354"/>
        <v>"atk":300,"hp":5000,"undpspro":150,"pvpdpspro":50,"pvpundpspro":50,"dpspro":150</v>
      </c>
      <c r="L5265" s="20" t="str">
        <f>IF(B5265&gt;=50,VLOOKUP(A5265,英雄数据表!A:L,11,FALSE),IF(B5265&gt;=25,VLOOKUP(A5265,英雄数据表!A:L,7,0),""))</f>
        <v>"4107602004"</v>
      </c>
      <c r="M5265" s="20" t="str">
        <f>IFERROR(VLOOKUP(B5265,属性中转表!$K$2:$O$21,5,FALSE),"")</f>
        <v/>
      </c>
      <c r="N5265" s="20" t="str">
        <f>IF(B5265=25,VLOOKUP(A5265,英雄数据表!A:L,8,FALSE),IF(B5265=50,VLOOKUP(A5265,英雄数据表!A:L,12,0),""))</f>
        <v/>
      </c>
    </row>
    <row r="5266" spans="1:14" x14ac:dyDescent="0.3">
      <c r="A5266" s="20">
        <v>41076</v>
      </c>
      <c r="B5266" s="21">
        <f t="shared" si="351"/>
        <v>65</v>
      </c>
      <c r="C5266" s="21">
        <v>5</v>
      </c>
      <c r="D5266" s="21">
        <f>VLOOKUP(A5266,英雄数据表!A:D,4,0)</f>
        <v>4</v>
      </c>
      <c r="E5266" s="20" t="str">
        <f>VLOOKUP(A5266,英雄数据表!A:C,3,0)</f>
        <v>潮汐三叉戟</v>
      </c>
      <c r="F5266" s="20">
        <f t="shared" si="352"/>
        <v>41076</v>
      </c>
      <c r="G5266" s="20">
        <f t="shared" si="353"/>
        <v>41076</v>
      </c>
      <c r="H5266" s="21" t="str">
        <f>VLOOKUP(B5266,属性中转表!A:F,6,FALSE)</f>
        <v>"hp":264600,"atk":7350</v>
      </c>
      <c r="I5266" s="20" t="str">
        <f>IF(VLOOKUP(B5266,属性中转表!A:G,7,FALSE)=0,"",VLOOKUP(VLOOKUP(B5266,属性中转表!A:G,7,FALSE),属性中转表!$K$2:$P$21,6,0))&amp;IF(VLOOKUP(B5266,属性中转表!A:G,7,FALSE)&gt;=50,VLOOKUP(A5266,英雄数据表!A:K,9,0),IF(VLOOKUP(B5266,属性中转表!A:G,7,FALSE)&gt;=25,VLOOKUP(A5266,英雄数据表!A:K,5,0),""))</f>
        <v>"atk":300,"hp":5000,"undpspro":150,"pvpdpspro":100,"pvpundpspro":50</v>
      </c>
      <c r="J5266" s="20" t="str">
        <f>IF(I5266="","",属性中转表!$I$1&amp;(IF(VLOOKUP(B5266,属性中转表!A:G,7,FALSE)=0,0,VLOOKUP(VLOOKUP(B5266,属性中转表!A:G,7,FALSE),属性中转表!$K$2:$P$21,4,0)))+IFERROR(VLOOKUP(A5266,英雄数据表!A:K,IF(武魂!B5266&gt;=50,10,IF(武魂!B5266&gt;=25,6)),0),0))</f>
        <v>,"dpspro":150</v>
      </c>
      <c r="K5266" s="32" t="str">
        <f t="shared" si="354"/>
        <v>"atk":300,"hp":5000,"undpspro":150,"pvpdpspro":100,"pvpundpspro":50,"dpspro":150</v>
      </c>
      <c r="L5266" s="20" t="str">
        <f>IF(B5266&gt;=50,VLOOKUP(A5266,英雄数据表!A:L,11,FALSE),IF(B5266&gt;=25,VLOOKUP(A5266,英雄数据表!A:L,7,0),""))</f>
        <v>"4107602004"</v>
      </c>
      <c r="M5266" s="20" t="str">
        <f>IFERROR(VLOOKUP(B5266,属性中转表!$K$2:$O$21,5,FALSE),"")</f>
        <v>"pvpdpspro":50</v>
      </c>
      <c r="N5266" s="20" t="str">
        <f>IF(B5266=25,VLOOKUP(A5266,英雄数据表!A:L,8,FALSE),IF(B5266=50,VLOOKUP(A5266,英雄数据表!A:L,12,0),""))</f>
        <v/>
      </c>
    </row>
    <row r="5267" spans="1:14" x14ac:dyDescent="0.3">
      <c r="A5267" s="20">
        <v>41076</v>
      </c>
      <c r="B5267" s="21">
        <f t="shared" si="351"/>
        <v>66</v>
      </c>
      <c r="C5267" s="21">
        <v>5</v>
      </c>
      <c r="D5267" s="21">
        <f>VLOOKUP(A5267,英雄数据表!A:D,4,0)</f>
        <v>4</v>
      </c>
      <c r="E5267" s="20" t="str">
        <f>VLOOKUP(A5267,英雄数据表!A:C,3,0)</f>
        <v>潮汐三叉戟</v>
      </c>
      <c r="F5267" s="20">
        <f t="shared" si="352"/>
        <v>41076</v>
      </c>
      <c r="G5267" s="20">
        <f t="shared" si="353"/>
        <v>41076</v>
      </c>
      <c r="H5267" s="21" t="str">
        <f>VLOOKUP(B5267,属性中转表!A:F,6,FALSE)</f>
        <v>"hp":270000,"atk":7500</v>
      </c>
      <c r="I5267" s="20" t="str">
        <f>IF(VLOOKUP(B5267,属性中转表!A:G,7,FALSE)=0,"",VLOOKUP(VLOOKUP(B5267,属性中转表!A:G,7,FALSE),属性中转表!$K$2:$P$21,6,0))&amp;IF(VLOOKUP(B5267,属性中转表!A:G,7,FALSE)&gt;=50,VLOOKUP(A5267,英雄数据表!A:K,9,0),IF(VLOOKUP(B5267,属性中转表!A:G,7,FALSE)&gt;=25,VLOOKUP(A5267,英雄数据表!A:K,5,0),""))</f>
        <v>"atk":300,"hp":5000,"undpspro":150,"pvpdpspro":100,"pvpundpspro":50</v>
      </c>
      <c r="J5267" s="20" t="str">
        <f>IF(I5267="","",属性中转表!$I$1&amp;(IF(VLOOKUP(B5267,属性中转表!A:G,7,FALSE)=0,0,VLOOKUP(VLOOKUP(B5267,属性中转表!A:G,7,FALSE),属性中转表!$K$2:$P$21,4,0)))+IFERROR(VLOOKUP(A5267,英雄数据表!A:K,IF(武魂!B5267&gt;=50,10,IF(武魂!B5267&gt;=25,6)),0),0))</f>
        <v>,"dpspro":150</v>
      </c>
      <c r="K5267" s="32" t="str">
        <f t="shared" si="354"/>
        <v>"atk":300,"hp":5000,"undpspro":150,"pvpdpspro":100,"pvpundpspro":50,"dpspro":150</v>
      </c>
      <c r="L5267" s="20" t="str">
        <f>IF(B5267&gt;=50,VLOOKUP(A5267,英雄数据表!A:L,11,FALSE),IF(B5267&gt;=25,VLOOKUP(A5267,英雄数据表!A:L,7,0),""))</f>
        <v>"4107602004"</v>
      </c>
      <c r="M5267" s="20" t="str">
        <f>IFERROR(VLOOKUP(B5267,属性中转表!$K$2:$O$21,5,FALSE),"")</f>
        <v/>
      </c>
      <c r="N5267" s="20" t="str">
        <f>IF(B5267=25,VLOOKUP(A5267,英雄数据表!A:L,8,FALSE),IF(B5267=50,VLOOKUP(A5267,英雄数据表!A:L,12,0),""))</f>
        <v/>
      </c>
    </row>
    <row r="5268" spans="1:14" x14ac:dyDescent="0.3">
      <c r="A5268" s="20">
        <v>41076</v>
      </c>
      <c r="B5268" s="21">
        <f t="shared" si="351"/>
        <v>67</v>
      </c>
      <c r="C5268" s="21">
        <v>5</v>
      </c>
      <c r="D5268" s="21">
        <f>VLOOKUP(A5268,英雄数据表!A:D,4,0)</f>
        <v>4</v>
      </c>
      <c r="E5268" s="20" t="str">
        <f>VLOOKUP(A5268,英雄数据表!A:C,3,0)</f>
        <v>潮汐三叉戟</v>
      </c>
      <c r="F5268" s="20">
        <f t="shared" si="352"/>
        <v>41076</v>
      </c>
      <c r="G5268" s="20">
        <f t="shared" si="353"/>
        <v>41076</v>
      </c>
      <c r="H5268" s="21" t="str">
        <f>VLOOKUP(B5268,属性中转表!A:F,6,FALSE)</f>
        <v>"hp":275400,"atk":7650</v>
      </c>
      <c r="I5268" s="20" t="str">
        <f>IF(VLOOKUP(B5268,属性中转表!A:G,7,FALSE)=0,"",VLOOKUP(VLOOKUP(B5268,属性中转表!A:G,7,FALSE),属性中转表!$K$2:$P$21,6,0))&amp;IF(VLOOKUP(B5268,属性中转表!A:G,7,FALSE)&gt;=50,VLOOKUP(A5268,英雄数据表!A:K,9,0),IF(VLOOKUP(B5268,属性中转表!A:G,7,FALSE)&gt;=25,VLOOKUP(A5268,英雄数据表!A:K,5,0),""))</f>
        <v>"atk":300,"hp":5000,"undpspro":150,"pvpdpspro":100,"pvpundpspro":50</v>
      </c>
      <c r="J5268" s="20" t="str">
        <f>IF(I5268="","",属性中转表!$I$1&amp;(IF(VLOOKUP(B5268,属性中转表!A:G,7,FALSE)=0,0,VLOOKUP(VLOOKUP(B5268,属性中转表!A:G,7,FALSE),属性中转表!$K$2:$P$21,4,0)))+IFERROR(VLOOKUP(A5268,英雄数据表!A:K,IF(武魂!B5268&gt;=50,10,IF(武魂!B5268&gt;=25,6)),0),0))</f>
        <v>,"dpspro":150</v>
      </c>
      <c r="K5268" s="32" t="str">
        <f t="shared" si="354"/>
        <v>"atk":300,"hp":5000,"undpspro":150,"pvpdpspro":100,"pvpundpspro":50,"dpspro":150</v>
      </c>
      <c r="L5268" s="20" t="str">
        <f>IF(B5268&gt;=50,VLOOKUP(A5268,英雄数据表!A:L,11,FALSE),IF(B5268&gt;=25,VLOOKUP(A5268,英雄数据表!A:L,7,0),""))</f>
        <v>"4107602004"</v>
      </c>
      <c r="M5268" s="20" t="str">
        <f>IFERROR(VLOOKUP(B5268,属性中转表!$K$2:$O$21,5,FALSE),"")</f>
        <v/>
      </c>
      <c r="N5268" s="20" t="str">
        <f>IF(B5268=25,VLOOKUP(A5268,英雄数据表!A:L,8,FALSE),IF(B5268=50,VLOOKUP(A5268,英雄数据表!A:L,12,0),""))</f>
        <v/>
      </c>
    </row>
    <row r="5269" spans="1:14" x14ac:dyDescent="0.3">
      <c r="A5269" s="20">
        <v>41076</v>
      </c>
      <c r="B5269" s="21">
        <f t="shared" si="351"/>
        <v>68</v>
      </c>
      <c r="C5269" s="21">
        <v>5</v>
      </c>
      <c r="D5269" s="21">
        <f>VLOOKUP(A5269,英雄数据表!A:D,4,0)</f>
        <v>4</v>
      </c>
      <c r="E5269" s="20" t="str">
        <f>VLOOKUP(A5269,英雄数据表!A:C,3,0)</f>
        <v>潮汐三叉戟</v>
      </c>
      <c r="F5269" s="20">
        <f t="shared" si="352"/>
        <v>41076</v>
      </c>
      <c r="G5269" s="20">
        <f t="shared" si="353"/>
        <v>41076</v>
      </c>
      <c r="H5269" s="21" t="str">
        <f>VLOOKUP(B5269,属性中转表!A:F,6,FALSE)</f>
        <v>"hp":280800,"atk":7800</v>
      </c>
      <c r="I5269" s="20" t="str">
        <f>IF(VLOOKUP(B5269,属性中转表!A:G,7,FALSE)=0,"",VLOOKUP(VLOOKUP(B5269,属性中转表!A:G,7,FALSE),属性中转表!$K$2:$P$21,6,0))&amp;IF(VLOOKUP(B5269,属性中转表!A:G,7,FALSE)&gt;=50,VLOOKUP(A5269,英雄数据表!A:K,9,0),IF(VLOOKUP(B5269,属性中转表!A:G,7,FALSE)&gt;=25,VLOOKUP(A5269,英雄数据表!A:K,5,0),""))</f>
        <v>"atk":300,"hp":5000,"undpspro":150,"pvpdpspro":100,"pvpundpspro":50</v>
      </c>
      <c r="J5269" s="20" t="str">
        <f>IF(I5269="","",属性中转表!$I$1&amp;(IF(VLOOKUP(B5269,属性中转表!A:G,7,FALSE)=0,0,VLOOKUP(VLOOKUP(B5269,属性中转表!A:G,7,FALSE),属性中转表!$K$2:$P$21,4,0)))+IFERROR(VLOOKUP(A5269,英雄数据表!A:K,IF(武魂!B5269&gt;=50,10,IF(武魂!B5269&gt;=25,6)),0),0))</f>
        <v>,"dpspro":150</v>
      </c>
      <c r="K5269" s="32" t="str">
        <f t="shared" si="354"/>
        <v>"atk":300,"hp":5000,"undpspro":150,"pvpdpspro":100,"pvpundpspro":50,"dpspro":150</v>
      </c>
      <c r="L5269" s="20" t="str">
        <f>IF(B5269&gt;=50,VLOOKUP(A5269,英雄数据表!A:L,11,FALSE),IF(B5269&gt;=25,VLOOKUP(A5269,英雄数据表!A:L,7,0),""))</f>
        <v>"4107602004"</v>
      </c>
      <c r="M5269" s="20" t="str">
        <f>IFERROR(VLOOKUP(B5269,属性中转表!$K$2:$O$21,5,FALSE),"")</f>
        <v/>
      </c>
      <c r="N5269" s="20" t="str">
        <f>IF(B5269=25,VLOOKUP(A5269,英雄数据表!A:L,8,FALSE),IF(B5269=50,VLOOKUP(A5269,英雄数据表!A:L,12,0),""))</f>
        <v/>
      </c>
    </row>
    <row r="5270" spans="1:14" x14ac:dyDescent="0.3">
      <c r="A5270" s="20">
        <v>41076</v>
      </c>
      <c r="B5270" s="21">
        <f t="shared" si="351"/>
        <v>69</v>
      </c>
      <c r="C5270" s="21">
        <v>5</v>
      </c>
      <c r="D5270" s="21">
        <f>VLOOKUP(A5270,英雄数据表!A:D,4,0)</f>
        <v>4</v>
      </c>
      <c r="E5270" s="20" t="str">
        <f>VLOOKUP(A5270,英雄数据表!A:C,3,0)</f>
        <v>潮汐三叉戟</v>
      </c>
      <c r="F5270" s="20">
        <f t="shared" si="352"/>
        <v>41076</v>
      </c>
      <c r="G5270" s="20">
        <f t="shared" si="353"/>
        <v>41076</v>
      </c>
      <c r="H5270" s="21" t="str">
        <f>VLOOKUP(B5270,属性中转表!A:F,6,FALSE)</f>
        <v>"hp":286200,"atk":7950</v>
      </c>
      <c r="I5270" s="20" t="str">
        <f>IF(VLOOKUP(B5270,属性中转表!A:G,7,FALSE)=0,"",VLOOKUP(VLOOKUP(B5270,属性中转表!A:G,7,FALSE),属性中转表!$K$2:$P$21,6,0))&amp;IF(VLOOKUP(B5270,属性中转表!A:G,7,FALSE)&gt;=50,VLOOKUP(A5270,英雄数据表!A:K,9,0),IF(VLOOKUP(B5270,属性中转表!A:G,7,FALSE)&gt;=25,VLOOKUP(A5270,英雄数据表!A:K,5,0),""))</f>
        <v>"atk":300,"hp":5000,"undpspro":150,"pvpdpspro":100,"pvpundpspro":50</v>
      </c>
      <c r="J5270" s="20" t="str">
        <f>IF(I5270="","",属性中转表!$I$1&amp;(IF(VLOOKUP(B5270,属性中转表!A:G,7,FALSE)=0,0,VLOOKUP(VLOOKUP(B5270,属性中转表!A:G,7,FALSE),属性中转表!$K$2:$P$21,4,0)))+IFERROR(VLOOKUP(A5270,英雄数据表!A:K,IF(武魂!B5270&gt;=50,10,IF(武魂!B5270&gt;=25,6)),0),0))</f>
        <v>,"dpspro":150</v>
      </c>
      <c r="K5270" s="32" t="str">
        <f t="shared" si="354"/>
        <v>"atk":300,"hp":5000,"undpspro":150,"pvpdpspro":100,"pvpundpspro":50,"dpspro":150</v>
      </c>
      <c r="L5270" s="20" t="str">
        <f>IF(B5270&gt;=50,VLOOKUP(A5270,英雄数据表!A:L,11,FALSE),IF(B5270&gt;=25,VLOOKUP(A5270,英雄数据表!A:L,7,0),""))</f>
        <v>"4107602004"</v>
      </c>
      <c r="M5270" s="20" t="str">
        <f>IFERROR(VLOOKUP(B5270,属性中转表!$K$2:$O$21,5,FALSE),"")</f>
        <v/>
      </c>
      <c r="N5270" s="20" t="str">
        <f>IF(B5270=25,VLOOKUP(A5270,英雄数据表!A:L,8,FALSE),IF(B5270=50,VLOOKUP(A5270,英雄数据表!A:L,12,0),""))</f>
        <v/>
      </c>
    </row>
    <row r="5271" spans="1:14" x14ac:dyDescent="0.3">
      <c r="A5271" s="20">
        <v>41076</v>
      </c>
      <c r="B5271" s="21">
        <f t="shared" si="351"/>
        <v>70</v>
      </c>
      <c r="C5271" s="21">
        <v>5</v>
      </c>
      <c r="D5271" s="21">
        <f>VLOOKUP(A5271,英雄数据表!A:D,4,0)</f>
        <v>4</v>
      </c>
      <c r="E5271" s="20" t="str">
        <f>VLOOKUP(A5271,英雄数据表!A:C,3,0)</f>
        <v>潮汐三叉戟</v>
      </c>
      <c r="F5271" s="20">
        <f t="shared" si="352"/>
        <v>41076</v>
      </c>
      <c r="G5271" s="20">
        <f t="shared" si="353"/>
        <v>41076</v>
      </c>
      <c r="H5271" s="21" t="str">
        <f>VLOOKUP(B5271,属性中转表!A:F,6,FALSE)</f>
        <v>"hp":291600,"atk":8100</v>
      </c>
      <c r="I5271" s="20" t="str">
        <f>IF(VLOOKUP(B5271,属性中转表!A:G,7,FALSE)=0,"",VLOOKUP(VLOOKUP(B5271,属性中转表!A:G,7,FALSE),属性中转表!$K$2:$P$21,6,0))&amp;IF(VLOOKUP(B5271,属性中转表!A:G,7,FALSE)&gt;=50,VLOOKUP(A5271,英雄数据表!A:K,9,0),IF(VLOOKUP(B5271,属性中转表!A:G,7,FALSE)&gt;=25,VLOOKUP(A5271,英雄数据表!A:K,5,0),""))</f>
        <v>"atk":300,"hp":5000,"undpspro":150,"pvpdpspro":100,"pvpundpspro":100</v>
      </c>
      <c r="J5271" s="20" t="str">
        <f>IF(I5271="","",属性中转表!$I$1&amp;(IF(VLOOKUP(B5271,属性中转表!A:G,7,FALSE)=0,0,VLOOKUP(VLOOKUP(B5271,属性中转表!A:G,7,FALSE),属性中转表!$K$2:$P$21,4,0)))+IFERROR(VLOOKUP(A5271,英雄数据表!A:K,IF(武魂!B5271&gt;=50,10,IF(武魂!B5271&gt;=25,6)),0),0))</f>
        <v>,"dpspro":150</v>
      </c>
      <c r="K5271" s="32" t="str">
        <f t="shared" si="354"/>
        <v>"atk":300,"hp":5000,"undpspro":150,"pvpdpspro":100,"pvpundpspro":100,"dpspro":150</v>
      </c>
      <c r="L5271" s="20" t="str">
        <f>IF(B5271&gt;=50,VLOOKUP(A5271,英雄数据表!A:L,11,FALSE),IF(B5271&gt;=25,VLOOKUP(A5271,英雄数据表!A:L,7,0),""))</f>
        <v>"4107602004"</v>
      </c>
      <c r="M5271" s="20" t="str">
        <f>IFERROR(VLOOKUP(B5271,属性中转表!$K$2:$O$21,5,FALSE),"")</f>
        <v>"pvpundpspro":50</v>
      </c>
      <c r="N5271" s="20" t="str">
        <f>IF(B5271=25,VLOOKUP(A5271,英雄数据表!A:L,8,FALSE),IF(B5271=50,VLOOKUP(A5271,英雄数据表!A:L,12,0),""))</f>
        <v/>
      </c>
    </row>
    <row r="5272" spans="1:14" x14ac:dyDescent="0.3">
      <c r="A5272" s="20">
        <v>41076</v>
      </c>
      <c r="B5272" s="21">
        <f t="shared" si="351"/>
        <v>71</v>
      </c>
      <c r="C5272" s="21">
        <v>5</v>
      </c>
      <c r="D5272" s="21">
        <f>VLOOKUP(A5272,英雄数据表!A:D,4,0)</f>
        <v>4</v>
      </c>
      <c r="E5272" s="20" t="str">
        <f>VLOOKUP(A5272,英雄数据表!A:C,3,0)</f>
        <v>潮汐三叉戟</v>
      </c>
      <c r="F5272" s="20">
        <f t="shared" si="352"/>
        <v>41076</v>
      </c>
      <c r="G5272" s="20">
        <f t="shared" si="353"/>
        <v>41076</v>
      </c>
      <c r="H5272" s="21" t="str">
        <f>VLOOKUP(B5272,属性中转表!A:F,6,FALSE)</f>
        <v>"hp":297000,"atk":8250</v>
      </c>
      <c r="I5272" s="20" t="str">
        <f>IF(VLOOKUP(B5272,属性中转表!A:G,7,FALSE)=0,"",VLOOKUP(VLOOKUP(B5272,属性中转表!A:G,7,FALSE),属性中转表!$K$2:$P$21,6,0))&amp;IF(VLOOKUP(B5272,属性中转表!A:G,7,FALSE)&gt;=50,VLOOKUP(A5272,英雄数据表!A:K,9,0),IF(VLOOKUP(B5272,属性中转表!A:G,7,FALSE)&gt;=25,VLOOKUP(A5272,英雄数据表!A:K,5,0),""))</f>
        <v>"atk":300,"hp":5000,"undpspro":150,"pvpdpspro":100,"pvpundpspro":100</v>
      </c>
      <c r="J5272" s="20" t="str">
        <f>IF(I5272="","",属性中转表!$I$1&amp;(IF(VLOOKUP(B5272,属性中转表!A:G,7,FALSE)=0,0,VLOOKUP(VLOOKUP(B5272,属性中转表!A:G,7,FALSE),属性中转表!$K$2:$P$21,4,0)))+IFERROR(VLOOKUP(A5272,英雄数据表!A:K,IF(武魂!B5272&gt;=50,10,IF(武魂!B5272&gt;=25,6)),0),0))</f>
        <v>,"dpspro":150</v>
      </c>
      <c r="K5272" s="32" t="str">
        <f t="shared" si="354"/>
        <v>"atk":300,"hp":5000,"undpspro":150,"pvpdpspro":100,"pvpundpspro":100,"dpspro":150</v>
      </c>
      <c r="L5272" s="20" t="str">
        <f>IF(B5272&gt;=50,VLOOKUP(A5272,英雄数据表!A:L,11,FALSE),IF(B5272&gt;=25,VLOOKUP(A5272,英雄数据表!A:L,7,0),""))</f>
        <v>"4107602004"</v>
      </c>
      <c r="M5272" s="20" t="str">
        <f>IFERROR(VLOOKUP(B5272,属性中转表!$K$2:$O$21,5,FALSE),"")</f>
        <v/>
      </c>
      <c r="N5272" s="20" t="str">
        <f>IF(B5272=25,VLOOKUP(A5272,英雄数据表!A:L,8,FALSE),IF(B5272=50,VLOOKUP(A5272,英雄数据表!A:L,12,0),""))</f>
        <v/>
      </c>
    </row>
    <row r="5273" spans="1:14" x14ac:dyDescent="0.3">
      <c r="A5273" s="20">
        <v>41076</v>
      </c>
      <c r="B5273" s="21">
        <f t="shared" si="351"/>
        <v>72</v>
      </c>
      <c r="C5273" s="21">
        <v>5</v>
      </c>
      <c r="D5273" s="21">
        <f>VLOOKUP(A5273,英雄数据表!A:D,4,0)</f>
        <v>4</v>
      </c>
      <c r="E5273" s="20" t="str">
        <f>VLOOKUP(A5273,英雄数据表!A:C,3,0)</f>
        <v>潮汐三叉戟</v>
      </c>
      <c r="F5273" s="20">
        <f t="shared" si="352"/>
        <v>41076</v>
      </c>
      <c r="G5273" s="20">
        <f t="shared" si="353"/>
        <v>41076</v>
      </c>
      <c r="H5273" s="21" t="str">
        <f>VLOOKUP(B5273,属性中转表!A:F,6,FALSE)</f>
        <v>"hp":302400,"atk":8400</v>
      </c>
      <c r="I5273" s="20" t="str">
        <f>IF(VLOOKUP(B5273,属性中转表!A:G,7,FALSE)=0,"",VLOOKUP(VLOOKUP(B5273,属性中转表!A:G,7,FALSE),属性中转表!$K$2:$P$21,6,0))&amp;IF(VLOOKUP(B5273,属性中转表!A:G,7,FALSE)&gt;=50,VLOOKUP(A5273,英雄数据表!A:K,9,0),IF(VLOOKUP(B5273,属性中转表!A:G,7,FALSE)&gt;=25,VLOOKUP(A5273,英雄数据表!A:K,5,0),""))</f>
        <v>"atk":300,"hp":5000,"undpspro":150,"pvpdpspro":100,"pvpundpspro":100</v>
      </c>
      <c r="J5273" s="20" t="str">
        <f>IF(I5273="","",属性中转表!$I$1&amp;(IF(VLOOKUP(B5273,属性中转表!A:G,7,FALSE)=0,0,VLOOKUP(VLOOKUP(B5273,属性中转表!A:G,7,FALSE),属性中转表!$K$2:$P$21,4,0)))+IFERROR(VLOOKUP(A5273,英雄数据表!A:K,IF(武魂!B5273&gt;=50,10,IF(武魂!B5273&gt;=25,6)),0),0))</f>
        <v>,"dpspro":150</v>
      </c>
      <c r="K5273" s="32" t="str">
        <f t="shared" si="354"/>
        <v>"atk":300,"hp":5000,"undpspro":150,"pvpdpspro":100,"pvpundpspro":100,"dpspro":150</v>
      </c>
      <c r="L5273" s="20" t="str">
        <f>IF(B5273&gt;=50,VLOOKUP(A5273,英雄数据表!A:L,11,FALSE),IF(B5273&gt;=25,VLOOKUP(A5273,英雄数据表!A:L,7,0),""))</f>
        <v>"4107602004"</v>
      </c>
      <c r="M5273" s="20" t="str">
        <f>IFERROR(VLOOKUP(B5273,属性中转表!$K$2:$O$21,5,FALSE),"")</f>
        <v/>
      </c>
      <c r="N5273" s="20" t="str">
        <f>IF(B5273=25,VLOOKUP(A5273,英雄数据表!A:L,8,FALSE),IF(B5273=50,VLOOKUP(A5273,英雄数据表!A:L,12,0),""))</f>
        <v/>
      </c>
    </row>
    <row r="5274" spans="1:14" x14ac:dyDescent="0.3">
      <c r="A5274" s="20">
        <v>41076</v>
      </c>
      <c r="B5274" s="21">
        <f t="shared" si="351"/>
        <v>73</v>
      </c>
      <c r="C5274" s="21">
        <v>5</v>
      </c>
      <c r="D5274" s="21">
        <f>VLOOKUP(A5274,英雄数据表!A:D,4,0)</f>
        <v>4</v>
      </c>
      <c r="E5274" s="20" t="str">
        <f>VLOOKUP(A5274,英雄数据表!A:C,3,0)</f>
        <v>潮汐三叉戟</v>
      </c>
      <c r="F5274" s="20">
        <f t="shared" si="352"/>
        <v>41076</v>
      </c>
      <c r="G5274" s="20">
        <f t="shared" si="353"/>
        <v>41076</v>
      </c>
      <c r="H5274" s="21" t="str">
        <f>VLOOKUP(B5274,属性中转表!A:F,6,FALSE)</f>
        <v>"hp":307800,"atk":8550</v>
      </c>
      <c r="I5274" s="20" t="str">
        <f>IF(VLOOKUP(B5274,属性中转表!A:G,7,FALSE)=0,"",VLOOKUP(VLOOKUP(B5274,属性中转表!A:G,7,FALSE),属性中转表!$K$2:$P$21,6,0))&amp;IF(VLOOKUP(B5274,属性中转表!A:G,7,FALSE)&gt;=50,VLOOKUP(A5274,英雄数据表!A:K,9,0),IF(VLOOKUP(B5274,属性中转表!A:G,7,FALSE)&gt;=25,VLOOKUP(A5274,英雄数据表!A:K,5,0),""))</f>
        <v>"atk":300,"hp":5000,"undpspro":150,"pvpdpspro":100,"pvpundpspro":100</v>
      </c>
      <c r="J5274" s="20" t="str">
        <f>IF(I5274="","",属性中转表!$I$1&amp;(IF(VLOOKUP(B5274,属性中转表!A:G,7,FALSE)=0,0,VLOOKUP(VLOOKUP(B5274,属性中转表!A:G,7,FALSE),属性中转表!$K$2:$P$21,4,0)))+IFERROR(VLOOKUP(A5274,英雄数据表!A:K,IF(武魂!B5274&gt;=50,10,IF(武魂!B5274&gt;=25,6)),0),0))</f>
        <v>,"dpspro":150</v>
      </c>
      <c r="K5274" s="32" t="str">
        <f t="shared" si="354"/>
        <v>"atk":300,"hp":5000,"undpspro":150,"pvpdpspro":100,"pvpundpspro":100,"dpspro":150</v>
      </c>
      <c r="L5274" s="20" t="str">
        <f>IF(B5274&gt;=50,VLOOKUP(A5274,英雄数据表!A:L,11,FALSE),IF(B5274&gt;=25,VLOOKUP(A5274,英雄数据表!A:L,7,0),""))</f>
        <v>"4107602004"</v>
      </c>
      <c r="M5274" s="20" t="str">
        <f>IFERROR(VLOOKUP(B5274,属性中转表!$K$2:$O$21,5,FALSE),"")</f>
        <v/>
      </c>
      <c r="N5274" s="20" t="str">
        <f>IF(B5274=25,VLOOKUP(A5274,英雄数据表!A:L,8,FALSE),IF(B5274=50,VLOOKUP(A5274,英雄数据表!A:L,12,0),""))</f>
        <v/>
      </c>
    </row>
    <row r="5275" spans="1:14" x14ac:dyDescent="0.3">
      <c r="A5275" s="20">
        <v>41076</v>
      </c>
      <c r="B5275" s="21">
        <f t="shared" si="351"/>
        <v>74</v>
      </c>
      <c r="C5275" s="21">
        <v>5</v>
      </c>
      <c r="D5275" s="21">
        <f>VLOOKUP(A5275,英雄数据表!A:D,4,0)</f>
        <v>4</v>
      </c>
      <c r="E5275" s="20" t="str">
        <f>VLOOKUP(A5275,英雄数据表!A:C,3,0)</f>
        <v>潮汐三叉戟</v>
      </c>
      <c r="F5275" s="20">
        <f t="shared" si="352"/>
        <v>41076</v>
      </c>
      <c r="G5275" s="20">
        <f t="shared" si="353"/>
        <v>41076</v>
      </c>
      <c r="H5275" s="21" t="str">
        <f>VLOOKUP(B5275,属性中转表!A:F,6,FALSE)</f>
        <v>"hp":313200,"atk":8700</v>
      </c>
      <c r="I5275" s="20" t="str">
        <f>IF(VLOOKUP(B5275,属性中转表!A:G,7,FALSE)=0,"",VLOOKUP(VLOOKUP(B5275,属性中转表!A:G,7,FALSE),属性中转表!$K$2:$P$21,6,0))&amp;IF(VLOOKUP(B5275,属性中转表!A:G,7,FALSE)&gt;=50,VLOOKUP(A5275,英雄数据表!A:K,9,0),IF(VLOOKUP(B5275,属性中转表!A:G,7,FALSE)&gt;=25,VLOOKUP(A5275,英雄数据表!A:K,5,0),""))</f>
        <v>"atk":300,"hp":5000,"undpspro":150,"pvpdpspro":100,"pvpundpspro":100</v>
      </c>
      <c r="J5275" s="20" t="str">
        <f>IF(I5275="","",属性中转表!$I$1&amp;(IF(VLOOKUP(B5275,属性中转表!A:G,7,FALSE)=0,0,VLOOKUP(VLOOKUP(B5275,属性中转表!A:G,7,FALSE),属性中转表!$K$2:$P$21,4,0)))+IFERROR(VLOOKUP(A5275,英雄数据表!A:K,IF(武魂!B5275&gt;=50,10,IF(武魂!B5275&gt;=25,6)),0),0))</f>
        <v>,"dpspro":150</v>
      </c>
      <c r="K5275" s="32" t="str">
        <f t="shared" si="354"/>
        <v>"atk":300,"hp":5000,"undpspro":150,"pvpdpspro":100,"pvpundpspro":100,"dpspro":150</v>
      </c>
      <c r="L5275" s="20" t="str">
        <f>IF(B5275&gt;=50,VLOOKUP(A5275,英雄数据表!A:L,11,FALSE),IF(B5275&gt;=25,VLOOKUP(A5275,英雄数据表!A:L,7,0),""))</f>
        <v>"4107602004"</v>
      </c>
      <c r="M5275" s="20" t="str">
        <f>IFERROR(VLOOKUP(B5275,属性中转表!$K$2:$O$21,5,FALSE),"")</f>
        <v/>
      </c>
      <c r="N5275" s="20" t="str">
        <f>IF(B5275=25,VLOOKUP(A5275,英雄数据表!A:L,8,FALSE),IF(B5275=50,VLOOKUP(A5275,英雄数据表!A:L,12,0),""))</f>
        <v/>
      </c>
    </row>
    <row r="5276" spans="1:14" x14ac:dyDescent="0.3">
      <c r="A5276" s="20">
        <v>41076</v>
      </c>
      <c r="B5276" s="21">
        <f t="shared" si="351"/>
        <v>75</v>
      </c>
      <c r="C5276" s="21">
        <v>5</v>
      </c>
      <c r="D5276" s="21">
        <f>VLOOKUP(A5276,英雄数据表!A:D,4,0)</f>
        <v>4</v>
      </c>
      <c r="E5276" s="20" t="str">
        <f>VLOOKUP(A5276,英雄数据表!A:C,3,0)</f>
        <v>潮汐三叉戟</v>
      </c>
      <c r="F5276" s="20">
        <f t="shared" si="352"/>
        <v>41076</v>
      </c>
      <c r="G5276" s="20">
        <f t="shared" si="353"/>
        <v>41076</v>
      </c>
      <c r="H5276" s="21" t="str">
        <f>VLOOKUP(B5276,属性中转表!A:F,6,FALSE)</f>
        <v>"hp":318600,"atk":8850</v>
      </c>
      <c r="I5276" s="20" t="str">
        <f>IF(VLOOKUP(B5276,属性中转表!A:G,7,FALSE)=0,"",VLOOKUP(VLOOKUP(B5276,属性中转表!A:G,7,FALSE),属性中转表!$K$2:$P$21,6,0))&amp;IF(VLOOKUP(B5276,属性中转表!A:G,7,FALSE)&gt;=50,VLOOKUP(A5276,英雄数据表!A:K,9,0),IF(VLOOKUP(B5276,属性中转表!A:G,7,FALSE)&gt;=25,VLOOKUP(A5276,英雄数据表!A:K,5,0),""))</f>
        <v>"atk":600,"hp":10000,"undpspro":150,"pvpdpspro":100,"pvpundpspro":100,"speed":10</v>
      </c>
      <c r="J5276" s="20" t="str">
        <f>IF(I5276="","",属性中转表!$I$1&amp;(IF(VLOOKUP(B5276,属性中转表!A:G,7,FALSE)=0,0,VLOOKUP(VLOOKUP(B5276,属性中转表!A:G,7,FALSE),属性中转表!$K$2:$P$21,4,0)))+IFERROR(VLOOKUP(A5276,英雄数据表!A:K,IF(武魂!B5276&gt;=50,10,IF(武魂!B5276&gt;=25,6)),0),0))</f>
        <v>,"dpspro":150</v>
      </c>
      <c r="K5276" s="32" t="str">
        <f t="shared" si="354"/>
        <v>"atk":600,"hp":10000,"undpspro":150,"pvpdpspro":100,"pvpundpspro":100,"speed":10,"dpspro":150</v>
      </c>
      <c r="L5276" s="20" t="str">
        <f>IF(B5276&gt;=50,VLOOKUP(A5276,英雄数据表!A:L,11,FALSE),IF(B5276&gt;=25,VLOOKUP(A5276,英雄数据表!A:L,7,0),""))</f>
        <v>"4107602004"</v>
      </c>
      <c r="M5276" s="20" t="str">
        <f>IFERROR(VLOOKUP(B5276,属性中转表!$K$2:$O$21,5,FALSE),"")</f>
        <v>"speed":10,"atk":300,"hp":5000</v>
      </c>
      <c r="N5276" s="20" t="str">
        <f>IF(B5276=25,VLOOKUP(A5276,英雄数据表!A:L,8,FALSE),IF(B5276=50,VLOOKUP(A5276,英雄数据表!A:L,12,0),""))</f>
        <v/>
      </c>
    </row>
    <row r="5277" spans="1:14" x14ac:dyDescent="0.3">
      <c r="A5277" s="20">
        <v>41076</v>
      </c>
      <c r="B5277" s="21">
        <f t="shared" si="351"/>
        <v>76</v>
      </c>
      <c r="C5277" s="21">
        <v>5</v>
      </c>
      <c r="D5277" s="21">
        <f>VLOOKUP(A5277,英雄数据表!A:D,4,0)</f>
        <v>4</v>
      </c>
      <c r="E5277" s="20" t="str">
        <f>VLOOKUP(A5277,英雄数据表!A:C,3,0)</f>
        <v>潮汐三叉戟</v>
      </c>
      <c r="F5277" s="20">
        <f t="shared" si="352"/>
        <v>41076</v>
      </c>
      <c r="G5277" s="20">
        <f t="shared" si="353"/>
        <v>41076</v>
      </c>
      <c r="H5277" s="21" t="str">
        <f>VLOOKUP(B5277,属性中转表!A:F,6,FALSE)</f>
        <v>"hp":324000,"atk":9000</v>
      </c>
      <c r="I5277" s="20" t="str">
        <f>IF(VLOOKUP(B5277,属性中转表!A:G,7,FALSE)=0,"",VLOOKUP(VLOOKUP(B5277,属性中转表!A:G,7,FALSE),属性中转表!$K$2:$P$21,6,0))&amp;IF(VLOOKUP(B5277,属性中转表!A:G,7,FALSE)&gt;=50,VLOOKUP(A5277,英雄数据表!A:K,9,0),IF(VLOOKUP(B5277,属性中转表!A:G,7,FALSE)&gt;=25,VLOOKUP(A5277,英雄数据表!A:K,5,0),""))</f>
        <v>"atk":600,"hp":10000,"undpspro":150,"pvpdpspro":100,"pvpundpspro":100,"speed":10</v>
      </c>
      <c r="J5277" s="20" t="str">
        <f>IF(I5277="","",属性中转表!$I$1&amp;(IF(VLOOKUP(B5277,属性中转表!A:G,7,FALSE)=0,0,VLOOKUP(VLOOKUP(B5277,属性中转表!A:G,7,FALSE),属性中转表!$K$2:$P$21,4,0)))+IFERROR(VLOOKUP(A5277,英雄数据表!A:K,IF(武魂!B5277&gt;=50,10,IF(武魂!B5277&gt;=25,6)),0),0))</f>
        <v>,"dpspro":150</v>
      </c>
      <c r="K5277" s="32" t="str">
        <f t="shared" si="354"/>
        <v>"atk":600,"hp":10000,"undpspro":150,"pvpdpspro":100,"pvpundpspro":100,"speed":10,"dpspro":150</v>
      </c>
      <c r="L5277" s="20" t="str">
        <f>IF(B5277&gt;=50,VLOOKUP(A5277,英雄数据表!A:L,11,FALSE),IF(B5277&gt;=25,VLOOKUP(A5277,英雄数据表!A:L,7,0),""))</f>
        <v>"4107602004"</v>
      </c>
      <c r="M5277" s="20" t="str">
        <f>IFERROR(VLOOKUP(B5277,属性中转表!$K$2:$O$21,5,FALSE),"")</f>
        <v/>
      </c>
      <c r="N5277" s="20" t="str">
        <f>IF(B5277=25,VLOOKUP(A5277,英雄数据表!A:L,8,FALSE),IF(B5277=50,VLOOKUP(A5277,英雄数据表!A:L,12,0),""))</f>
        <v/>
      </c>
    </row>
    <row r="5278" spans="1:14" x14ac:dyDescent="0.3">
      <c r="A5278" s="20">
        <v>41076</v>
      </c>
      <c r="B5278" s="21">
        <f t="shared" si="351"/>
        <v>77</v>
      </c>
      <c r="C5278" s="21">
        <v>5</v>
      </c>
      <c r="D5278" s="21">
        <f>VLOOKUP(A5278,英雄数据表!A:D,4,0)</f>
        <v>4</v>
      </c>
      <c r="E5278" s="20" t="str">
        <f>VLOOKUP(A5278,英雄数据表!A:C,3,0)</f>
        <v>潮汐三叉戟</v>
      </c>
      <c r="F5278" s="20">
        <f t="shared" si="352"/>
        <v>41076</v>
      </c>
      <c r="G5278" s="20">
        <f t="shared" si="353"/>
        <v>41076</v>
      </c>
      <c r="H5278" s="21" t="str">
        <f>VLOOKUP(B5278,属性中转表!A:F,6,FALSE)</f>
        <v>"hp":329400,"atk":9150</v>
      </c>
      <c r="I5278" s="20" t="str">
        <f>IF(VLOOKUP(B5278,属性中转表!A:G,7,FALSE)=0,"",VLOOKUP(VLOOKUP(B5278,属性中转表!A:G,7,FALSE),属性中转表!$K$2:$P$21,6,0))&amp;IF(VLOOKUP(B5278,属性中转表!A:G,7,FALSE)&gt;=50,VLOOKUP(A5278,英雄数据表!A:K,9,0),IF(VLOOKUP(B5278,属性中转表!A:G,7,FALSE)&gt;=25,VLOOKUP(A5278,英雄数据表!A:K,5,0),""))</f>
        <v>"atk":600,"hp":10000,"undpspro":150,"pvpdpspro":100,"pvpundpspro":100,"speed":10</v>
      </c>
      <c r="J5278" s="20" t="str">
        <f>IF(I5278="","",属性中转表!$I$1&amp;(IF(VLOOKUP(B5278,属性中转表!A:G,7,FALSE)=0,0,VLOOKUP(VLOOKUP(B5278,属性中转表!A:G,7,FALSE),属性中转表!$K$2:$P$21,4,0)))+IFERROR(VLOOKUP(A5278,英雄数据表!A:K,IF(武魂!B5278&gt;=50,10,IF(武魂!B5278&gt;=25,6)),0),0))</f>
        <v>,"dpspro":150</v>
      </c>
      <c r="K5278" s="32" t="str">
        <f t="shared" si="354"/>
        <v>"atk":600,"hp":10000,"undpspro":150,"pvpdpspro":100,"pvpundpspro":100,"speed":10,"dpspro":150</v>
      </c>
      <c r="L5278" s="20" t="str">
        <f>IF(B5278&gt;=50,VLOOKUP(A5278,英雄数据表!A:L,11,FALSE),IF(B5278&gt;=25,VLOOKUP(A5278,英雄数据表!A:L,7,0),""))</f>
        <v>"4107602004"</v>
      </c>
      <c r="M5278" s="20" t="str">
        <f>IFERROR(VLOOKUP(B5278,属性中转表!$K$2:$O$21,5,FALSE),"")</f>
        <v/>
      </c>
      <c r="N5278" s="20" t="str">
        <f>IF(B5278=25,VLOOKUP(A5278,英雄数据表!A:L,8,FALSE),IF(B5278=50,VLOOKUP(A5278,英雄数据表!A:L,12,0),""))</f>
        <v/>
      </c>
    </row>
    <row r="5279" spans="1:14" x14ac:dyDescent="0.3">
      <c r="A5279" s="20">
        <v>41076</v>
      </c>
      <c r="B5279" s="21">
        <f t="shared" si="351"/>
        <v>78</v>
      </c>
      <c r="C5279" s="21">
        <v>5</v>
      </c>
      <c r="D5279" s="21">
        <f>VLOOKUP(A5279,英雄数据表!A:D,4,0)</f>
        <v>4</v>
      </c>
      <c r="E5279" s="20" t="str">
        <f>VLOOKUP(A5279,英雄数据表!A:C,3,0)</f>
        <v>潮汐三叉戟</v>
      </c>
      <c r="F5279" s="20">
        <f t="shared" si="352"/>
        <v>41076</v>
      </c>
      <c r="G5279" s="20">
        <f t="shared" si="353"/>
        <v>41076</v>
      </c>
      <c r="H5279" s="21" t="str">
        <f>VLOOKUP(B5279,属性中转表!A:F,6,FALSE)</f>
        <v>"hp":334800,"atk":9300</v>
      </c>
      <c r="I5279" s="20" t="str">
        <f>IF(VLOOKUP(B5279,属性中转表!A:G,7,FALSE)=0,"",VLOOKUP(VLOOKUP(B5279,属性中转表!A:G,7,FALSE),属性中转表!$K$2:$P$21,6,0))&amp;IF(VLOOKUP(B5279,属性中转表!A:G,7,FALSE)&gt;=50,VLOOKUP(A5279,英雄数据表!A:K,9,0),IF(VLOOKUP(B5279,属性中转表!A:G,7,FALSE)&gt;=25,VLOOKUP(A5279,英雄数据表!A:K,5,0),""))</f>
        <v>"atk":600,"hp":10000,"undpspro":150,"pvpdpspro":100,"pvpundpspro":100,"speed":10</v>
      </c>
      <c r="J5279" s="20" t="str">
        <f>IF(I5279="","",属性中转表!$I$1&amp;(IF(VLOOKUP(B5279,属性中转表!A:G,7,FALSE)=0,0,VLOOKUP(VLOOKUP(B5279,属性中转表!A:G,7,FALSE),属性中转表!$K$2:$P$21,4,0)))+IFERROR(VLOOKUP(A5279,英雄数据表!A:K,IF(武魂!B5279&gt;=50,10,IF(武魂!B5279&gt;=25,6)),0),0))</f>
        <v>,"dpspro":150</v>
      </c>
      <c r="K5279" s="32" t="str">
        <f t="shared" si="354"/>
        <v>"atk":600,"hp":10000,"undpspro":150,"pvpdpspro":100,"pvpundpspro":100,"speed":10,"dpspro":150</v>
      </c>
      <c r="L5279" s="20" t="str">
        <f>IF(B5279&gt;=50,VLOOKUP(A5279,英雄数据表!A:L,11,FALSE),IF(B5279&gt;=25,VLOOKUP(A5279,英雄数据表!A:L,7,0),""))</f>
        <v>"4107602004"</v>
      </c>
      <c r="M5279" s="20" t="str">
        <f>IFERROR(VLOOKUP(B5279,属性中转表!$K$2:$O$21,5,FALSE),"")</f>
        <v/>
      </c>
      <c r="N5279" s="20" t="str">
        <f>IF(B5279=25,VLOOKUP(A5279,英雄数据表!A:L,8,FALSE),IF(B5279=50,VLOOKUP(A5279,英雄数据表!A:L,12,0),""))</f>
        <v/>
      </c>
    </row>
    <row r="5280" spans="1:14" x14ac:dyDescent="0.3">
      <c r="A5280" s="20">
        <v>41076</v>
      </c>
      <c r="B5280" s="21">
        <f t="shared" si="351"/>
        <v>79</v>
      </c>
      <c r="C5280" s="21">
        <v>5</v>
      </c>
      <c r="D5280" s="21">
        <f>VLOOKUP(A5280,英雄数据表!A:D,4,0)</f>
        <v>4</v>
      </c>
      <c r="E5280" s="20" t="str">
        <f>VLOOKUP(A5280,英雄数据表!A:C,3,0)</f>
        <v>潮汐三叉戟</v>
      </c>
      <c r="F5280" s="20">
        <f t="shared" si="352"/>
        <v>41076</v>
      </c>
      <c r="G5280" s="20">
        <f t="shared" si="353"/>
        <v>41076</v>
      </c>
      <c r="H5280" s="21" t="str">
        <f>VLOOKUP(B5280,属性中转表!A:F,6,FALSE)</f>
        <v>"hp":340200,"atk":9450</v>
      </c>
      <c r="I5280" s="20" t="str">
        <f>IF(VLOOKUP(B5280,属性中转表!A:G,7,FALSE)=0,"",VLOOKUP(VLOOKUP(B5280,属性中转表!A:G,7,FALSE),属性中转表!$K$2:$P$21,6,0))&amp;IF(VLOOKUP(B5280,属性中转表!A:G,7,FALSE)&gt;=50,VLOOKUP(A5280,英雄数据表!A:K,9,0),IF(VLOOKUP(B5280,属性中转表!A:G,7,FALSE)&gt;=25,VLOOKUP(A5280,英雄数据表!A:K,5,0),""))</f>
        <v>"atk":600,"hp":10000,"undpspro":150,"pvpdpspro":100,"pvpundpspro":100,"speed":10</v>
      </c>
      <c r="J5280" s="20" t="str">
        <f>IF(I5280="","",属性中转表!$I$1&amp;(IF(VLOOKUP(B5280,属性中转表!A:G,7,FALSE)=0,0,VLOOKUP(VLOOKUP(B5280,属性中转表!A:G,7,FALSE),属性中转表!$K$2:$P$21,4,0)))+IFERROR(VLOOKUP(A5280,英雄数据表!A:K,IF(武魂!B5280&gt;=50,10,IF(武魂!B5280&gt;=25,6)),0),0))</f>
        <v>,"dpspro":150</v>
      </c>
      <c r="K5280" s="32" t="str">
        <f t="shared" si="354"/>
        <v>"atk":600,"hp":10000,"undpspro":150,"pvpdpspro":100,"pvpundpspro":100,"speed":10,"dpspro":150</v>
      </c>
      <c r="L5280" s="20" t="str">
        <f>IF(B5280&gt;=50,VLOOKUP(A5280,英雄数据表!A:L,11,FALSE),IF(B5280&gt;=25,VLOOKUP(A5280,英雄数据表!A:L,7,0),""))</f>
        <v>"4107602004"</v>
      </c>
      <c r="M5280" s="20" t="str">
        <f>IFERROR(VLOOKUP(B5280,属性中转表!$K$2:$O$21,5,FALSE),"")</f>
        <v/>
      </c>
      <c r="N5280" s="20" t="str">
        <f>IF(B5280=25,VLOOKUP(A5280,英雄数据表!A:L,8,FALSE),IF(B5280=50,VLOOKUP(A5280,英雄数据表!A:L,12,0),""))</f>
        <v/>
      </c>
    </row>
    <row r="5281" spans="1:14" x14ac:dyDescent="0.3">
      <c r="A5281" s="20">
        <v>41076</v>
      </c>
      <c r="B5281" s="21">
        <f t="shared" si="351"/>
        <v>80</v>
      </c>
      <c r="C5281" s="21">
        <v>5</v>
      </c>
      <c r="D5281" s="21">
        <f>VLOOKUP(A5281,英雄数据表!A:D,4,0)</f>
        <v>4</v>
      </c>
      <c r="E5281" s="20" t="str">
        <f>VLOOKUP(A5281,英雄数据表!A:C,3,0)</f>
        <v>潮汐三叉戟</v>
      </c>
      <c r="F5281" s="20">
        <f t="shared" si="352"/>
        <v>41076</v>
      </c>
      <c r="G5281" s="20">
        <f t="shared" si="353"/>
        <v>41076</v>
      </c>
      <c r="H5281" s="21" t="str">
        <f>VLOOKUP(B5281,属性中转表!A:F,6,FALSE)</f>
        <v>"hp":345600,"atk":9600</v>
      </c>
      <c r="I5281" s="20" t="str">
        <f>IF(VLOOKUP(B5281,属性中转表!A:G,7,FALSE)=0,"",VLOOKUP(VLOOKUP(B5281,属性中转表!A:G,7,FALSE),属性中转表!$K$2:$P$21,6,0))&amp;IF(VLOOKUP(B5281,属性中转表!A:G,7,FALSE)&gt;=50,VLOOKUP(A5281,英雄数据表!A:K,9,0),IF(VLOOKUP(B5281,属性中转表!A:G,7,FALSE)&gt;=25,VLOOKUP(A5281,英雄数据表!A:K,5,0),""))</f>
        <v>"atk":600,"hp":10000,"undpspro":200,"pvpdpspro":100,"pvpundpspro":100,"speed":10</v>
      </c>
      <c r="J5281" s="20" t="str">
        <f>IF(I5281="","",属性中转表!$I$1&amp;(IF(VLOOKUP(B5281,属性中转表!A:G,7,FALSE)=0,0,VLOOKUP(VLOOKUP(B5281,属性中转表!A:G,7,FALSE),属性中转表!$K$2:$P$21,4,0)))+IFERROR(VLOOKUP(A5281,英雄数据表!A:K,IF(武魂!B5281&gt;=50,10,IF(武魂!B5281&gt;=25,6)),0),0))</f>
        <v>,"dpspro":150</v>
      </c>
      <c r="K5281" s="32" t="str">
        <f t="shared" si="354"/>
        <v>"atk":600,"hp":10000,"undpspro":200,"pvpdpspro":100,"pvpundpspro":100,"speed":10,"dpspro":150</v>
      </c>
      <c r="L5281" s="20" t="str">
        <f>IF(B5281&gt;=50,VLOOKUP(A5281,英雄数据表!A:L,11,FALSE),IF(B5281&gt;=25,VLOOKUP(A5281,英雄数据表!A:L,7,0),""))</f>
        <v>"4107602004"</v>
      </c>
      <c r="M5281" s="20" t="str">
        <f>IFERROR(VLOOKUP(B5281,属性中转表!$K$2:$O$21,5,FALSE),"")</f>
        <v>"undpspro":50</v>
      </c>
      <c r="N5281" s="20" t="str">
        <f>IF(B5281=25,VLOOKUP(A5281,英雄数据表!A:L,8,FALSE),IF(B5281=50,VLOOKUP(A5281,英雄数据表!A:L,12,0),""))</f>
        <v/>
      </c>
    </row>
    <row r="5282" spans="1:14" x14ac:dyDescent="0.3">
      <c r="A5282" s="20">
        <v>41076</v>
      </c>
      <c r="B5282" s="21">
        <f t="shared" si="351"/>
        <v>81</v>
      </c>
      <c r="C5282" s="21">
        <v>5</v>
      </c>
      <c r="D5282" s="21">
        <f>VLOOKUP(A5282,英雄数据表!A:D,4,0)</f>
        <v>4</v>
      </c>
      <c r="E5282" s="20" t="str">
        <f>VLOOKUP(A5282,英雄数据表!A:C,3,0)</f>
        <v>潮汐三叉戟</v>
      </c>
      <c r="F5282" s="20">
        <f t="shared" si="352"/>
        <v>41076</v>
      </c>
      <c r="G5282" s="20">
        <f t="shared" si="353"/>
        <v>41076</v>
      </c>
      <c r="H5282" s="21" t="str">
        <f>VLOOKUP(B5282,属性中转表!A:F,6,FALSE)</f>
        <v>"hp":351000,"atk":9750</v>
      </c>
      <c r="I5282" s="20" t="str">
        <f>IF(VLOOKUP(B5282,属性中转表!A:G,7,FALSE)=0,"",VLOOKUP(VLOOKUP(B5282,属性中转表!A:G,7,FALSE),属性中转表!$K$2:$P$21,6,0))&amp;IF(VLOOKUP(B5282,属性中转表!A:G,7,FALSE)&gt;=50,VLOOKUP(A5282,英雄数据表!A:K,9,0),IF(VLOOKUP(B5282,属性中转表!A:G,7,FALSE)&gt;=25,VLOOKUP(A5282,英雄数据表!A:K,5,0),""))</f>
        <v>"atk":600,"hp":10000,"undpspro":200,"pvpdpspro":100,"pvpundpspro":100,"speed":10</v>
      </c>
      <c r="J5282" s="20" t="str">
        <f>IF(I5282="","",属性中转表!$I$1&amp;(IF(VLOOKUP(B5282,属性中转表!A:G,7,FALSE)=0,0,VLOOKUP(VLOOKUP(B5282,属性中转表!A:G,7,FALSE),属性中转表!$K$2:$P$21,4,0)))+IFERROR(VLOOKUP(A5282,英雄数据表!A:K,IF(武魂!B5282&gt;=50,10,IF(武魂!B5282&gt;=25,6)),0),0))</f>
        <v>,"dpspro":150</v>
      </c>
      <c r="K5282" s="32" t="str">
        <f t="shared" si="354"/>
        <v>"atk":600,"hp":10000,"undpspro":200,"pvpdpspro":100,"pvpundpspro":100,"speed":10,"dpspro":150</v>
      </c>
      <c r="L5282" s="20" t="str">
        <f>IF(B5282&gt;=50,VLOOKUP(A5282,英雄数据表!A:L,11,FALSE),IF(B5282&gt;=25,VLOOKUP(A5282,英雄数据表!A:L,7,0),""))</f>
        <v>"4107602004"</v>
      </c>
      <c r="M5282" s="20" t="str">
        <f>IFERROR(VLOOKUP(B5282,属性中转表!$K$2:$O$21,5,FALSE),"")</f>
        <v/>
      </c>
      <c r="N5282" s="20" t="str">
        <f>IF(B5282=25,VLOOKUP(A5282,英雄数据表!A:L,8,FALSE),IF(B5282=50,VLOOKUP(A5282,英雄数据表!A:L,12,0),""))</f>
        <v/>
      </c>
    </row>
    <row r="5283" spans="1:14" x14ac:dyDescent="0.3">
      <c r="A5283" s="20">
        <v>41076</v>
      </c>
      <c r="B5283" s="21">
        <f t="shared" si="351"/>
        <v>82</v>
      </c>
      <c r="C5283" s="21">
        <v>5</v>
      </c>
      <c r="D5283" s="21">
        <f>VLOOKUP(A5283,英雄数据表!A:D,4,0)</f>
        <v>4</v>
      </c>
      <c r="E5283" s="20" t="str">
        <f>VLOOKUP(A5283,英雄数据表!A:C,3,0)</f>
        <v>潮汐三叉戟</v>
      </c>
      <c r="F5283" s="20">
        <f t="shared" si="352"/>
        <v>41076</v>
      </c>
      <c r="G5283" s="20">
        <f t="shared" si="353"/>
        <v>41076</v>
      </c>
      <c r="H5283" s="21" t="str">
        <f>VLOOKUP(B5283,属性中转表!A:F,6,FALSE)</f>
        <v>"hp":356400,"atk":9900</v>
      </c>
      <c r="I5283" s="20" t="str">
        <f>IF(VLOOKUP(B5283,属性中转表!A:G,7,FALSE)=0,"",VLOOKUP(VLOOKUP(B5283,属性中转表!A:G,7,FALSE),属性中转表!$K$2:$P$21,6,0))&amp;IF(VLOOKUP(B5283,属性中转表!A:G,7,FALSE)&gt;=50,VLOOKUP(A5283,英雄数据表!A:K,9,0),IF(VLOOKUP(B5283,属性中转表!A:G,7,FALSE)&gt;=25,VLOOKUP(A5283,英雄数据表!A:K,5,0),""))</f>
        <v>"atk":600,"hp":10000,"undpspro":200,"pvpdpspro":100,"pvpundpspro":100,"speed":10</v>
      </c>
      <c r="J5283" s="20" t="str">
        <f>IF(I5283="","",属性中转表!$I$1&amp;(IF(VLOOKUP(B5283,属性中转表!A:G,7,FALSE)=0,0,VLOOKUP(VLOOKUP(B5283,属性中转表!A:G,7,FALSE),属性中转表!$K$2:$P$21,4,0)))+IFERROR(VLOOKUP(A5283,英雄数据表!A:K,IF(武魂!B5283&gt;=50,10,IF(武魂!B5283&gt;=25,6)),0),0))</f>
        <v>,"dpspro":150</v>
      </c>
      <c r="K5283" s="32" t="str">
        <f t="shared" si="354"/>
        <v>"atk":600,"hp":10000,"undpspro":200,"pvpdpspro":100,"pvpundpspro":100,"speed":10,"dpspro":150</v>
      </c>
      <c r="L5283" s="20" t="str">
        <f>IF(B5283&gt;=50,VLOOKUP(A5283,英雄数据表!A:L,11,FALSE),IF(B5283&gt;=25,VLOOKUP(A5283,英雄数据表!A:L,7,0),""))</f>
        <v>"4107602004"</v>
      </c>
      <c r="M5283" s="20" t="str">
        <f>IFERROR(VLOOKUP(B5283,属性中转表!$K$2:$O$21,5,FALSE),"")</f>
        <v/>
      </c>
      <c r="N5283" s="20" t="str">
        <f>IF(B5283=25,VLOOKUP(A5283,英雄数据表!A:L,8,FALSE),IF(B5283=50,VLOOKUP(A5283,英雄数据表!A:L,12,0),""))</f>
        <v/>
      </c>
    </row>
    <row r="5284" spans="1:14" x14ac:dyDescent="0.3">
      <c r="A5284" s="20">
        <v>41076</v>
      </c>
      <c r="B5284" s="21">
        <f t="shared" si="351"/>
        <v>83</v>
      </c>
      <c r="C5284" s="21">
        <v>5</v>
      </c>
      <c r="D5284" s="21">
        <f>VLOOKUP(A5284,英雄数据表!A:D,4,0)</f>
        <v>4</v>
      </c>
      <c r="E5284" s="20" t="str">
        <f>VLOOKUP(A5284,英雄数据表!A:C,3,0)</f>
        <v>潮汐三叉戟</v>
      </c>
      <c r="F5284" s="20">
        <f t="shared" si="352"/>
        <v>41076</v>
      </c>
      <c r="G5284" s="20">
        <f t="shared" si="353"/>
        <v>41076</v>
      </c>
      <c r="H5284" s="21" t="str">
        <f>VLOOKUP(B5284,属性中转表!A:F,6,FALSE)</f>
        <v>"hp":361800,"atk":10050</v>
      </c>
      <c r="I5284" s="20" t="str">
        <f>IF(VLOOKUP(B5284,属性中转表!A:G,7,FALSE)=0,"",VLOOKUP(VLOOKUP(B5284,属性中转表!A:G,7,FALSE),属性中转表!$K$2:$P$21,6,0))&amp;IF(VLOOKUP(B5284,属性中转表!A:G,7,FALSE)&gt;=50,VLOOKUP(A5284,英雄数据表!A:K,9,0),IF(VLOOKUP(B5284,属性中转表!A:G,7,FALSE)&gt;=25,VLOOKUP(A5284,英雄数据表!A:K,5,0),""))</f>
        <v>"atk":600,"hp":10000,"undpspro":200,"pvpdpspro":100,"pvpundpspro":100,"speed":10</v>
      </c>
      <c r="J5284" s="20" t="str">
        <f>IF(I5284="","",属性中转表!$I$1&amp;(IF(VLOOKUP(B5284,属性中转表!A:G,7,FALSE)=0,0,VLOOKUP(VLOOKUP(B5284,属性中转表!A:G,7,FALSE),属性中转表!$K$2:$P$21,4,0)))+IFERROR(VLOOKUP(A5284,英雄数据表!A:K,IF(武魂!B5284&gt;=50,10,IF(武魂!B5284&gt;=25,6)),0),0))</f>
        <v>,"dpspro":150</v>
      </c>
      <c r="K5284" s="32" t="str">
        <f t="shared" si="354"/>
        <v>"atk":600,"hp":10000,"undpspro":200,"pvpdpspro":100,"pvpundpspro":100,"speed":10,"dpspro":150</v>
      </c>
      <c r="L5284" s="20" t="str">
        <f>IF(B5284&gt;=50,VLOOKUP(A5284,英雄数据表!A:L,11,FALSE),IF(B5284&gt;=25,VLOOKUP(A5284,英雄数据表!A:L,7,0),""))</f>
        <v>"4107602004"</v>
      </c>
      <c r="M5284" s="20" t="str">
        <f>IFERROR(VLOOKUP(B5284,属性中转表!$K$2:$O$21,5,FALSE),"")</f>
        <v/>
      </c>
      <c r="N5284" s="20" t="str">
        <f>IF(B5284=25,VLOOKUP(A5284,英雄数据表!A:L,8,FALSE),IF(B5284=50,VLOOKUP(A5284,英雄数据表!A:L,12,0),""))</f>
        <v/>
      </c>
    </row>
    <row r="5285" spans="1:14" x14ac:dyDescent="0.3">
      <c r="A5285" s="20">
        <v>41076</v>
      </c>
      <c r="B5285" s="21">
        <f t="shared" si="351"/>
        <v>84</v>
      </c>
      <c r="C5285" s="21">
        <v>5</v>
      </c>
      <c r="D5285" s="21">
        <f>VLOOKUP(A5285,英雄数据表!A:D,4,0)</f>
        <v>4</v>
      </c>
      <c r="E5285" s="20" t="str">
        <f>VLOOKUP(A5285,英雄数据表!A:C,3,0)</f>
        <v>潮汐三叉戟</v>
      </c>
      <c r="F5285" s="20">
        <f t="shared" si="352"/>
        <v>41076</v>
      </c>
      <c r="G5285" s="20">
        <f t="shared" si="353"/>
        <v>41076</v>
      </c>
      <c r="H5285" s="21" t="str">
        <f>VLOOKUP(B5285,属性中转表!A:F,6,FALSE)</f>
        <v>"hp":367200,"atk":10200</v>
      </c>
      <c r="I5285" s="20" t="str">
        <f>IF(VLOOKUP(B5285,属性中转表!A:G,7,FALSE)=0,"",VLOOKUP(VLOOKUP(B5285,属性中转表!A:G,7,FALSE),属性中转表!$K$2:$P$21,6,0))&amp;IF(VLOOKUP(B5285,属性中转表!A:G,7,FALSE)&gt;=50,VLOOKUP(A5285,英雄数据表!A:K,9,0),IF(VLOOKUP(B5285,属性中转表!A:G,7,FALSE)&gt;=25,VLOOKUP(A5285,英雄数据表!A:K,5,0),""))</f>
        <v>"atk":600,"hp":10000,"undpspro":200,"pvpdpspro":100,"pvpundpspro":100,"speed":10</v>
      </c>
      <c r="J5285" s="20" t="str">
        <f>IF(I5285="","",属性中转表!$I$1&amp;(IF(VLOOKUP(B5285,属性中转表!A:G,7,FALSE)=0,0,VLOOKUP(VLOOKUP(B5285,属性中转表!A:G,7,FALSE),属性中转表!$K$2:$P$21,4,0)))+IFERROR(VLOOKUP(A5285,英雄数据表!A:K,IF(武魂!B5285&gt;=50,10,IF(武魂!B5285&gt;=25,6)),0),0))</f>
        <v>,"dpspro":150</v>
      </c>
      <c r="K5285" s="32" t="str">
        <f t="shared" si="354"/>
        <v>"atk":600,"hp":10000,"undpspro":200,"pvpdpspro":100,"pvpundpspro":100,"speed":10,"dpspro":150</v>
      </c>
      <c r="L5285" s="20" t="str">
        <f>IF(B5285&gt;=50,VLOOKUP(A5285,英雄数据表!A:L,11,FALSE),IF(B5285&gt;=25,VLOOKUP(A5285,英雄数据表!A:L,7,0),""))</f>
        <v>"4107602004"</v>
      </c>
      <c r="M5285" s="20" t="str">
        <f>IFERROR(VLOOKUP(B5285,属性中转表!$K$2:$O$21,5,FALSE),"")</f>
        <v/>
      </c>
      <c r="N5285" s="20" t="str">
        <f>IF(B5285=25,VLOOKUP(A5285,英雄数据表!A:L,8,FALSE),IF(B5285=50,VLOOKUP(A5285,英雄数据表!A:L,12,0),""))</f>
        <v/>
      </c>
    </row>
    <row r="5286" spans="1:14" x14ac:dyDescent="0.3">
      <c r="A5286" s="20">
        <v>41076</v>
      </c>
      <c r="B5286" s="21">
        <f t="shared" si="351"/>
        <v>85</v>
      </c>
      <c r="C5286" s="21">
        <v>5</v>
      </c>
      <c r="D5286" s="21">
        <f>VLOOKUP(A5286,英雄数据表!A:D,4,0)</f>
        <v>4</v>
      </c>
      <c r="E5286" s="20" t="str">
        <f>VLOOKUP(A5286,英雄数据表!A:C,3,0)</f>
        <v>潮汐三叉戟</v>
      </c>
      <c r="F5286" s="20">
        <f t="shared" si="352"/>
        <v>41076</v>
      </c>
      <c r="G5286" s="20">
        <f t="shared" si="353"/>
        <v>41076</v>
      </c>
      <c r="H5286" s="21" t="str">
        <f>VLOOKUP(B5286,属性中转表!A:F,6,FALSE)</f>
        <v>"hp":372600,"atk":10350</v>
      </c>
      <c r="I5286" s="20" t="str">
        <f>IF(VLOOKUP(B5286,属性中转表!A:G,7,FALSE)=0,"",VLOOKUP(VLOOKUP(B5286,属性中转表!A:G,7,FALSE),属性中转表!$K$2:$P$21,6,0))&amp;IF(VLOOKUP(B5286,属性中转表!A:G,7,FALSE)&gt;=50,VLOOKUP(A5286,英雄数据表!A:K,9,0),IF(VLOOKUP(B5286,属性中转表!A:G,7,FALSE)&gt;=25,VLOOKUP(A5286,英雄数据表!A:K,5,0),""))</f>
        <v>"atk":600,"hp":10000,"undpspro":200,"pvpdpspro":100,"pvpundpspro":100,"speed":10</v>
      </c>
      <c r="J5286" s="20" t="str">
        <f>IF(I5286="","",属性中转表!$I$1&amp;(IF(VLOOKUP(B5286,属性中转表!A:G,7,FALSE)=0,0,VLOOKUP(VLOOKUP(B5286,属性中转表!A:G,7,FALSE),属性中转表!$K$2:$P$21,4,0)))+IFERROR(VLOOKUP(A5286,英雄数据表!A:K,IF(武魂!B5286&gt;=50,10,IF(武魂!B5286&gt;=25,6)),0),0))</f>
        <v>,"dpspro":200</v>
      </c>
      <c r="K5286" s="32" t="str">
        <f t="shared" si="354"/>
        <v>"atk":600,"hp":10000,"undpspro":200,"pvpdpspro":100,"pvpundpspro":100,"speed":10,"dpspro":200</v>
      </c>
      <c r="L5286" s="20" t="str">
        <f>IF(B5286&gt;=50,VLOOKUP(A5286,英雄数据表!A:L,11,FALSE),IF(B5286&gt;=25,VLOOKUP(A5286,英雄数据表!A:L,7,0),""))</f>
        <v>"4107602004"</v>
      </c>
      <c r="M5286" s="20" t="str">
        <f>IFERROR(VLOOKUP(B5286,属性中转表!$K$2:$O$21,5,FALSE),"")</f>
        <v>"dpspro":50</v>
      </c>
      <c r="N5286" s="20" t="str">
        <f>IF(B5286=25,VLOOKUP(A5286,英雄数据表!A:L,8,FALSE),IF(B5286=50,VLOOKUP(A5286,英雄数据表!A:L,12,0),""))</f>
        <v/>
      </c>
    </row>
    <row r="5287" spans="1:14" x14ac:dyDescent="0.3">
      <c r="A5287" s="20">
        <v>41076</v>
      </c>
      <c r="B5287" s="21">
        <f t="shared" si="351"/>
        <v>86</v>
      </c>
      <c r="C5287" s="21">
        <v>5</v>
      </c>
      <c r="D5287" s="21">
        <f>VLOOKUP(A5287,英雄数据表!A:D,4,0)</f>
        <v>4</v>
      </c>
      <c r="E5287" s="20" t="str">
        <f>VLOOKUP(A5287,英雄数据表!A:C,3,0)</f>
        <v>潮汐三叉戟</v>
      </c>
      <c r="F5287" s="20">
        <f t="shared" si="352"/>
        <v>41076</v>
      </c>
      <c r="G5287" s="20">
        <f t="shared" si="353"/>
        <v>41076</v>
      </c>
      <c r="H5287" s="21" t="str">
        <f>VLOOKUP(B5287,属性中转表!A:F,6,FALSE)</f>
        <v>"hp":378000,"atk":10500</v>
      </c>
      <c r="I5287" s="20" t="str">
        <f>IF(VLOOKUP(B5287,属性中转表!A:G,7,FALSE)=0,"",VLOOKUP(VLOOKUP(B5287,属性中转表!A:G,7,FALSE),属性中转表!$K$2:$P$21,6,0))&amp;IF(VLOOKUP(B5287,属性中转表!A:G,7,FALSE)&gt;=50,VLOOKUP(A5287,英雄数据表!A:K,9,0),IF(VLOOKUP(B5287,属性中转表!A:G,7,FALSE)&gt;=25,VLOOKUP(A5287,英雄数据表!A:K,5,0),""))</f>
        <v>"atk":600,"hp":10000,"undpspro":200,"pvpdpspro":100,"pvpundpspro":100,"speed":10</v>
      </c>
      <c r="J5287" s="20" t="str">
        <f>IF(I5287="","",属性中转表!$I$1&amp;(IF(VLOOKUP(B5287,属性中转表!A:G,7,FALSE)=0,0,VLOOKUP(VLOOKUP(B5287,属性中转表!A:G,7,FALSE),属性中转表!$K$2:$P$21,4,0)))+IFERROR(VLOOKUP(A5287,英雄数据表!A:K,IF(武魂!B5287&gt;=50,10,IF(武魂!B5287&gt;=25,6)),0),0))</f>
        <v>,"dpspro":200</v>
      </c>
      <c r="K5287" s="32" t="str">
        <f t="shared" si="354"/>
        <v>"atk":600,"hp":10000,"undpspro":200,"pvpdpspro":100,"pvpundpspro":100,"speed":10,"dpspro":200</v>
      </c>
      <c r="L5287" s="20" t="str">
        <f>IF(B5287&gt;=50,VLOOKUP(A5287,英雄数据表!A:L,11,FALSE),IF(B5287&gt;=25,VLOOKUP(A5287,英雄数据表!A:L,7,0),""))</f>
        <v>"4107602004"</v>
      </c>
      <c r="M5287" s="20" t="str">
        <f>IFERROR(VLOOKUP(B5287,属性中转表!$K$2:$O$21,5,FALSE),"")</f>
        <v/>
      </c>
      <c r="N5287" s="20" t="str">
        <f>IF(B5287=25,VLOOKUP(A5287,英雄数据表!A:L,8,FALSE),IF(B5287=50,VLOOKUP(A5287,英雄数据表!A:L,12,0),""))</f>
        <v/>
      </c>
    </row>
    <row r="5288" spans="1:14" x14ac:dyDescent="0.3">
      <c r="A5288" s="20">
        <v>41076</v>
      </c>
      <c r="B5288" s="21">
        <f t="shared" si="351"/>
        <v>87</v>
      </c>
      <c r="C5288" s="21">
        <v>5</v>
      </c>
      <c r="D5288" s="21">
        <f>VLOOKUP(A5288,英雄数据表!A:D,4,0)</f>
        <v>4</v>
      </c>
      <c r="E5288" s="20" t="str">
        <f>VLOOKUP(A5288,英雄数据表!A:C,3,0)</f>
        <v>潮汐三叉戟</v>
      </c>
      <c r="F5288" s="20">
        <f t="shared" si="352"/>
        <v>41076</v>
      </c>
      <c r="G5288" s="20">
        <f t="shared" si="353"/>
        <v>41076</v>
      </c>
      <c r="H5288" s="21" t="str">
        <f>VLOOKUP(B5288,属性中转表!A:F,6,FALSE)</f>
        <v>"hp":383400,"atk":10650</v>
      </c>
      <c r="I5288" s="20" t="str">
        <f>IF(VLOOKUP(B5288,属性中转表!A:G,7,FALSE)=0,"",VLOOKUP(VLOOKUP(B5288,属性中转表!A:G,7,FALSE),属性中转表!$K$2:$P$21,6,0))&amp;IF(VLOOKUP(B5288,属性中转表!A:G,7,FALSE)&gt;=50,VLOOKUP(A5288,英雄数据表!A:K,9,0),IF(VLOOKUP(B5288,属性中转表!A:G,7,FALSE)&gt;=25,VLOOKUP(A5288,英雄数据表!A:K,5,0),""))</f>
        <v>"atk":600,"hp":10000,"undpspro":200,"pvpdpspro":100,"pvpundpspro":100,"speed":10</v>
      </c>
      <c r="J5288" s="20" t="str">
        <f>IF(I5288="","",属性中转表!$I$1&amp;(IF(VLOOKUP(B5288,属性中转表!A:G,7,FALSE)=0,0,VLOOKUP(VLOOKUP(B5288,属性中转表!A:G,7,FALSE),属性中转表!$K$2:$P$21,4,0)))+IFERROR(VLOOKUP(A5288,英雄数据表!A:K,IF(武魂!B5288&gt;=50,10,IF(武魂!B5288&gt;=25,6)),0),0))</f>
        <v>,"dpspro":200</v>
      </c>
      <c r="K5288" s="32" t="str">
        <f t="shared" si="354"/>
        <v>"atk":600,"hp":10000,"undpspro":200,"pvpdpspro":100,"pvpundpspro":100,"speed":10,"dpspro":200</v>
      </c>
      <c r="L5288" s="20" t="str">
        <f>IF(B5288&gt;=50,VLOOKUP(A5288,英雄数据表!A:L,11,FALSE),IF(B5288&gt;=25,VLOOKUP(A5288,英雄数据表!A:L,7,0),""))</f>
        <v>"4107602004"</v>
      </c>
      <c r="M5288" s="20" t="str">
        <f>IFERROR(VLOOKUP(B5288,属性中转表!$K$2:$O$21,5,FALSE),"")</f>
        <v/>
      </c>
      <c r="N5288" s="20" t="str">
        <f>IF(B5288=25,VLOOKUP(A5288,英雄数据表!A:L,8,FALSE),IF(B5288=50,VLOOKUP(A5288,英雄数据表!A:L,12,0),""))</f>
        <v/>
      </c>
    </row>
    <row r="5289" spans="1:14" x14ac:dyDescent="0.3">
      <c r="A5289" s="20">
        <v>41076</v>
      </c>
      <c r="B5289" s="21">
        <f t="shared" si="351"/>
        <v>88</v>
      </c>
      <c r="C5289" s="21">
        <v>5</v>
      </c>
      <c r="D5289" s="21">
        <f>VLOOKUP(A5289,英雄数据表!A:D,4,0)</f>
        <v>4</v>
      </c>
      <c r="E5289" s="20" t="str">
        <f>VLOOKUP(A5289,英雄数据表!A:C,3,0)</f>
        <v>潮汐三叉戟</v>
      </c>
      <c r="F5289" s="20">
        <f t="shared" si="352"/>
        <v>41076</v>
      </c>
      <c r="G5289" s="20">
        <f t="shared" si="353"/>
        <v>41076</v>
      </c>
      <c r="H5289" s="21" t="str">
        <f>VLOOKUP(B5289,属性中转表!A:F,6,FALSE)</f>
        <v>"hp":388800,"atk":10800</v>
      </c>
      <c r="I5289" s="20" t="str">
        <f>IF(VLOOKUP(B5289,属性中转表!A:G,7,FALSE)=0,"",VLOOKUP(VLOOKUP(B5289,属性中转表!A:G,7,FALSE),属性中转表!$K$2:$P$21,6,0))&amp;IF(VLOOKUP(B5289,属性中转表!A:G,7,FALSE)&gt;=50,VLOOKUP(A5289,英雄数据表!A:K,9,0),IF(VLOOKUP(B5289,属性中转表!A:G,7,FALSE)&gt;=25,VLOOKUP(A5289,英雄数据表!A:K,5,0),""))</f>
        <v>"atk":600,"hp":10000,"undpspro":200,"pvpdpspro":100,"pvpundpspro":100,"speed":10</v>
      </c>
      <c r="J5289" s="20" t="str">
        <f>IF(I5289="","",属性中转表!$I$1&amp;(IF(VLOOKUP(B5289,属性中转表!A:G,7,FALSE)=0,0,VLOOKUP(VLOOKUP(B5289,属性中转表!A:G,7,FALSE),属性中转表!$K$2:$P$21,4,0)))+IFERROR(VLOOKUP(A5289,英雄数据表!A:K,IF(武魂!B5289&gt;=50,10,IF(武魂!B5289&gt;=25,6)),0),0))</f>
        <v>,"dpspro":200</v>
      </c>
      <c r="K5289" s="32" t="str">
        <f t="shared" si="354"/>
        <v>"atk":600,"hp":10000,"undpspro":200,"pvpdpspro":100,"pvpundpspro":100,"speed":10,"dpspro":200</v>
      </c>
      <c r="L5289" s="20" t="str">
        <f>IF(B5289&gt;=50,VLOOKUP(A5289,英雄数据表!A:L,11,FALSE),IF(B5289&gt;=25,VLOOKUP(A5289,英雄数据表!A:L,7,0),""))</f>
        <v>"4107602004"</v>
      </c>
      <c r="M5289" s="20" t="str">
        <f>IFERROR(VLOOKUP(B5289,属性中转表!$K$2:$O$21,5,FALSE),"")</f>
        <v/>
      </c>
      <c r="N5289" s="20" t="str">
        <f>IF(B5289=25,VLOOKUP(A5289,英雄数据表!A:L,8,FALSE),IF(B5289=50,VLOOKUP(A5289,英雄数据表!A:L,12,0),""))</f>
        <v/>
      </c>
    </row>
    <row r="5290" spans="1:14" x14ac:dyDescent="0.3">
      <c r="A5290" s="20">
        <v>41076</v>
      </c>
      <c r="B5290" s="21">
        <f t="shared" si="351"/>
        <v>89</v>
      </c>
      <c r="C5290" s="21">
        <v>5</v>
      </c>
      <c r="D5290" s="21">
        <f>VLOOKUP(A5290,英雄数据表!A:D,4,0)</f>
        <v>4</v>
      </c>
      <c r="E5290" s="20" t="str">
        <f>VLOOKUP(A5290,英雄数据表!A:C,3,0)</f>
        <v>潮汐三叉戟</v>
      </c>
      <c r="F5290" s="20">
        <f t="shared" si="352"/>
        <v>41076</v>
      </c>
      <c r="G5290" s="20">
        <f t="shared" si="353"/>
        <v>41076</v>
      </c>
      <c r="H5290" s="21" t="str">
        <f>VLOOKUP(B5290,属性中转表!A:F,6,FALSE)</f>
        <v>"hp":394200,"atk":10950</v>
      </c>
      <c r="I5290" s="20" t="str">
        <f>IF(VLOOKUP(B5290,属性中转表!A:G,7,FALSE)=0,"",VLOOKUP(VLOOKUP(B5290,属性中转表!A:G,7,FALSE),属性中转表!$K$2:$P$21,6,0))&amp;IF(VLOOKUP(B5290,属性中转表!A:G,7,FALSE)&gt;=50,VLOOKUP(A5290,英雄数据表!A:K,9,0),IF(VLOOKUP(B5290,属性中转表!A:G,7,FALSE)&gt;=25,VLOOKUP(A5290,英雄数据表!A:K,5,0),""))</f>
        <v>"atk":600,"hp":10000,"undpspro":200,"pvpdpspro":100,"pvpundpspro":100,"speed":10</v>
      </c>
      <c r="J5290" s="20" t="str">
        <f>IF(I5290="","",属性中转表!$I$1&amp;(IF(VLOOKUP(B5290,属性中转表!A:G,7,FALSE)=0,0,VLOOKUP(VLOOKUP(B5290,属性中转表!A:G,7,FALSE),属性中转表!$K$2:$P$21,4,0)))+IFERROR(VLOOKUP(A5290,英雄数据表!A:K,IF(武魂!B5290&gt;=50,10,IF(武魂!B5290&gt;=25,6)),0),0))</f>
        <v>,"dpspro":200</v>
      </c>
      <c r="K5290" s="32" t="str">
        <f t="shared" si="354"/>
        <v>"atk":600,"hp":10000,"undpspro":200,"pvpdpspro":100,"pvpundpspro":100,"speed":10,"dpspro":200</v>
      </c>
      <c r="L5290" s="20" t="str">
        <f>IF(B5290&gt;=50,VLOOKUP(A5290,英雄数据表!A:L,11,FALSE),IF(B5290&gt;=25,VLOOKUP(A5290,英雄数据表!A:L,7,0),""))</f>
        <v>"4107602004"</v>
      </c>
      <c r="M5290" s="20" t="str">
        <f>IFERROR(VLOOKUP(B5290,属性中转表!$K$2:$O$21,5,FALSE),"")</f>
        <v/>
      </c>
      <c r="N5290" s="20" t="str">
        <f>IF(B5290=25,VLOOKUP(A5290,英雄数据表!A:L,8,FALSE),IF(B5290=50,VLOOKUP(A5290,英雄数据表!A:L,12,0),""))</f>
        <v/>
      </c>
    </row>
    <row r="5291" spans="1:14" x14ac:dyDescent="0.3">
      <c r="A5291" s="20">
        <v>41076</v>
      </c>
      <c r="B5291" s="21">
        <f t="shared" si="351"/>
        <v>90</v>
      </c>
      <c r="C5291" s="21">
        <v>5</v>
      </c>
      <c r="D5291" s="21">
        <f>VLOOKUP(A5291,英雄数据表!A:D,4,0)</f>
        <v>4</v>
      </c>
      <c r="E5291" s="20" t="str">
        <f>VLOOKUP(A5291,英雄数据表!A:C,3,0)</f>
        <v>潮汐三叉戟</v>
      </c>
      <c r="F5291" s="20">
        <f t="shared" si="352"/>
        <v>41076</v>
      </c>
      <c r="G5291" s="20">
        <f t="shared" si="353"/>
        <v>41076</v>
      </c>
      <c r="H5291" s="21" t="str">
        <f>VLOOKUP(B5291,属性中转表!A:F,6,FALSE)</f>
        <v>"hp":399600,"atk":11100</v>
      </c>
      <c r="I5291" s="20" t="str">
        <f>IF(VLOOKUP(B5291,属性中转表!A:G,7,FALSE)=0,"",VLOOKUP(VLOOKUP(B5291,属性中转表!A:G,7,FALSE),属性中转表!$K$2:$P$21,6,0))&amp;IF(VLOOKUP(B5291,属性中转表!A:G,7,FALSE)&gt;=50,VLOOKUP(A5291,英雄数据表!A:K,9,0),IF(VLOOKUP(B5291,属性中转表!A:G,7,FALSE)&gt;=25,VLOOKUP(A5291,英雄数据表!A:K,5,0),""))</f>
        <v>"atk":600,"hp":10000,"undpspro":200,"pvpdpspro":150,"pvpundpspro":100,"speed":10</v>
      </c>
      <c r="J5291" s="20" t="str">
        <f>IF(I5291="","",属性中转表!$I$1&amp;(IF(VLOOKUP(B5291,属性中转表!A:G,7,FALSE)=0,0,VLOOKUP(VLOOKUP(B5291,属性中转表!A:G,7,FALSE),属性中转表!$K$2:$P$21,4,0)))+IFERROR(VLOOKUP(A5291,英雄数据表!A:K,IF(武魂!B5291&gt;=50,10,IF(武魂!B5291&gt;=25,6)),0),0))</f>
        <v>,"dpspro":200</v>
      </c>
      <c r="K5291" s="32" t="str">
        <f t="shared" si="354"/>
        <v>"atk":600,"hp":10000,"undpspro":200,"pvpdpspro":150,"pvpundpspro":100,"speed":10,"dpspro":200</v>
      </c>
      <c r="L5291" s="20" t="str">
        <f>IF(B5291&gt;=50,VLOOKUP(A5291,英雄数据表!A:L,11,FALSE),IF(B5291&gt;=25,VLOOKUP(A5291,英雄数据表!A:L,7,0),""))</f>
        <v>"4107602004"</v>
      </c>
      <c r="M5291" s="20" t="str">
        <f>IFERROR(VLOOKUP(B5291,属性中转表!$K$2:$O$21,5,FALSE),"")</f>
        <v>"pvpdpspro":50</v>
      </c>
      <c r="N5291" s="20" t="str">
        <f>IF(B5291=25,VLOOKUP(A5291,英雄数据表!A:L,8,FALSE),IF(B5291=50,VLOOKUP(A5291,英雄数据表!A:L,12,0),""))</f>
        <v/>
      </c>
    </row>
    <row r="5292" spans="1:14" x14ac:dyDescent="0.3">
      <c r="A5292" s="20">
        <v>41076</v>
      </c>
      <c r="B5292" s="21">
        <f t="shared" si="351"/>
        <v>91</v>
      </c>
      <c r="C5292" s="21">
        <v>5</v>
      </c>
      <c r="D5292" s="21">
        <f>VLOOKUP(A5292,英雄数据表!A:D,4,0)</f>
        <v>4</v>
      </c>
      <c r="E5292" s="20" t="str">
        <f>VLOOKUP(A5292,英雄数据表!A:C,3,0)</f>
        <v>潮汐三叉戟</v>
      </c>
      <c r="F5292" s="20">
        <f t="shared" si="352"/>
        <v>41076</v>
      </c>
      <c r="G5292" s="20">
        <f t="shared" si="353"/>
        <v>41076</v>
      </c>
      <c r="H5292" s="21" t="str">
        <f>VLOOKUP(B5292,属性中转表!A:F,6,FALSE)</f>
        <v>"hp":405000,"atk":11250</v>
      </c>
      <c r="I5292" s="20" t="str">
        <f>IF(VLOOKUP(B5292,属性中转表!A:G,7,FALSE)=0,"",VLOOKUP(VLOOKUP(B5292,属性中转表!A:G,7,FALSE),属性中转表!$K$2:$P$21,6,0))&amp;IF(VLOOKUP(B5292,属性中转表!A:G,7,FALSE)&gt;=50,VLOOKUP(A5292,英雄数据表!A:K,9,0),IF(VLOOKUP(B5292,属性中转表!A:G,7,FALSE)&gt;=25,VLOOKUP(A5292,英雄数据表!A:K,5,0),""))</f>
        <v>"atk":600,"hp":10000,"undpspro":200,"pvpdpspro":150,"pvpundpspro":100,"speed":10</v>
      </c>
      <c r="J5292" s="20" t="str">
        <f>IF(I5292="","",属性中转表!$I$1&amp;(IF(VLOOKUP(B5292,属性中转表!A:G,7,FALSE)=0,0,VLOOKUP(VLOOKUP(B5292,属性中转表!A:G,7,FALSE),属性中转表!$K$2:$P$21,4,0)))+IFERROR(VLOOKUP(A5292,英雄数据表!A:K,IF(武魂!B5292&gt;=50,10,IF(武魂!B5292&gt;=25,6)),0),0))</f>
        <v>,"dpspro":200</v>
      </c>
      <c r="K5292" s="32" t="str">
        <f t="shared" si="354"/>
        <v>"atk":600,"hp":10000,"undpspro":200,"pvpdpspro":150,"pvpundpspro":100,"speed":10,"dpspro":200</v>
      </c>
      <c r="L5292" s="20" t="str">
        <f>IF(B5292&gt;=50,VLOOKUP(A5292,英雄数据表!A:L,11,FALSE),IF(B5292&gt;=25,VLOOKUP(A5292,英雄数据表!A:L,7,0),""))</f>
        <v>"4107602004"</v>
      </c>
      <c r="M5292" s="20" t="str">
        <f>IFERROR(VLOOKUP(B5292,属性中转表!$K$2:$O$21,5,FALSE),"")</f>
        <v/>
      </c>
      <c r="N5292" s="20" t="str">
        <f>IF(B5292=25,VLOOKUP(A5292,英雄数据表!A:L,8,FALSE),IF(B5292=50,VLOOKUP(A5292,英雄数据表!A:L,12,0),""))</f>
        <v/>
      </c>
    </row>
    <row r="5293" spans="1:14" x14ac:dyDescent="0.3">
      <c r="A5293" s="20">
        <v>41076</v>
      </c>
      <c r="B5293" s="21">
        <f t="shared" si="351"/>
        <v>92</v>
      </c>
      <c r="C5293" s="21">
        <v>5</v>
      </c>
      <c r="D5293" s="21">
        <f>VLOOKUP(A5293,英雄数据表!A:D,4,0)</f>
        <v>4</v>
      </c>
      <c r="E5293" s="20" t="str">
        <f>VLOOKUP(A5293,英雄数据表!A:C,3,0)</f>
        <v>潮汐三叉戟</v>
      </c>
      <c r="F5293" s="20">
        <f t="shared" si="352"/>
        <v>41076</v>
      </c>
      <c r="G5293" s="20">
        <f t="shared" si="353"/>
        <v>41076</v>
      </c>
      <c r="H5293" s="21" t="str">
        <f>VLOOKUP(B5293,属性中转表!A:F,6,FALSE)</f>
        <v>"hp":410400,"atk":11400</v>
      </c>
      <c r="I5293" s="20" t="str">
        <f>IF(VLOOKUP(B5293,属性中转表!A:G,7,FALSE)=0,"",VLOOKUP(VLOOKUP(B5293,属性中转表!A:G,7,FALSE),属性中转表!$K$2:$P$21,6,0))&amp;IF(VLOOKUP(B5293,属性中转表!A:G,7,FALSE)&gt;=50,VLOOKUP(A5293,英雄数据表!A:K,9,0),IF(VLOOKUP(B5293,属性中转表!A:G,7,FALSE)&gt;=25,VLOOKUP(A5293,英雄数据表!A:K,5,0),""))</f>
        <v>"atk":600,"hp":10000,"undpspro":200,"pvpdpspro":150,"pvpundpspro":100,"speed":10</v>
      </c>
      <c r="J5293" s="20" t="str">
        <f>IF(I5293="","",属性中转表!$I$1&amp;(IF(VLOOKUP(B5293,属性中转表!A:G,7,FALSE)=0,0,VLOOKUP(VLOOKUP(B5293,属性中转表!A:G,7,FALSE),属性中转表!$K$2:$P$21,4,0)))+IFERROR(VLOOKUP(A5293,英雄数据表!A:K,IF(武魂!B5293&gt;=50,10,IF(武魂!B5293&gt;=25,6)),0),0))</f>
        <v>,"dpspro":200</v>
      </c>
      <c r="K5293" s="32" t="str">
        <f t="shared" si="354"/>
        <v>"atk":600,"hp":10000,"undpspro":200,"pvpdpspro":150,"pvpundpspro":100,"speed":10,"dpspro":200</v>
      </c>
      <c r="L5293" s="20" t="str">
        <f>IF(B5293&gt;=50,VLOOKUP(A5293,英雄数据表!A:L,11,FALSE),IF(B5293&gt;=25,VLOOKUP(A5293,英雄数据表!A:L,7,0),""))</f>
        <v>"4107602004"</v>
      </c>
      <c r="M5293" s="20" t="str">
        <f>IFERROR(VLOOKUP(B5293,属性中转表!$K$2:$O$21,5,FALSE),"")</f>
        <v/>
      </c>
      <c r="N5293" s="20" t="str">
        <f>IF(B5293=25,VLOOKUP(A5293,英雄数据表!A:L,8,FALSE),IF(B5293=50,VLOOKUP(A5293,英雄数据表!A:L,12,0),""))</f>
        <v/>
      </c>
    </row>
    <row r="5294" spans="1:14" x14ac:dyDescent="0.3">
      <c r="A5294" s="20">
        <v>41076</v>
      </c>
      <c r="B5294" s="21">
        <f t="shared" si="351"/>
        <v>93</v>
      </c>
      <c r="C5294" s="21">
        <v>5</v>
      </c>
      <c r="D5294" s="21">
        <f>VLOOKUP(A5294,英雄数据表!A:D,4,0)</f>
        <v>4</v>
      </c>
      <c r="E5294" s="20" t="str">
        <f>VLOOKUP(A5294,英雄数据表!A:C,3,0)</f>
        <v>潮汐三叉戟</v>
      </c>
      <c r="F5294" s="20">
        <f t="shared" si="352"/>
        <v>41076</v>
      </c>
      <c r="G5294" s="20">
        <f t="shared" si="353"/>
        <v>41076</v>
      </c>
      <c r="H5294" s="21" t="str">
        <f>VLOOKUP(B5294,属性中转表!A:F,6,FALSE)</f>
        <v>"hp":415800,"atk":11550</v>
      </c>
      <c r="I5294" s="20" t="str">
        <f>IF(VLOOKUP(B5294,属性中转表!A:G,7,FALSE)=0,"",VLOOKUP(VLOOKUP(B5294,属性中转表!A:G,7,FALSE),属性中转表!$K$2:$P$21,6,0))&amp;IF(VLOOKUP(B5294,属性中转表!A:G,7,FALSE)&gt;=50,VLOOKUP(A5294,英雄数据表!A:K,9,0),IF(VLOOKUP(B5294,属性中转表!A:G,7,FALSE)&gt;=25,VLOOKUP(A5294,英雄数据表!A:K,5,0),""))</f>
        <v>"atk":600,"hp":10000,"undpspro":200,"pvpdpspro":150,"pvpundpspro":100,"speed":10</v>
      </c>
      <c r="J5294" s="20" t="str">
        <f>IF(I5294="","",属性中转表!$I$1&amp;(IF(VLOOKUP(B5294,属性中转表!A:G,7,FALSE)=0,0,VLOOKUP(VLOOKUP(B5294,属性中转表!A:G,7,FALSE),属性中转表!$K$2:$P$21,4,0)))+IFERROR(VLOOKUP(A5294,英雄数据表!A:K,IF(武魂!B5294&gt;=50,10,IF(武魂!B5294&gt;=25,6)),0),0))</f>
        <v>,"dpspro":200</v>
      </c>
      <c r="K5294" s="32" t="str">
        <f t="shared" si="354"/>
        <v>"atk":600,"hp":10000,"undpspro":200,"pvpdpspro":150,"pvpundpspro":100,"speed":10,"dpspro":200</v>
      </c>
      <c r="L5294" s="20" t="str">
        <f>IF(B5294&gt;=50,VLOOKUP(A5294,英雄数据表!A:L,11,FALSE),IF(B5294&gt;=25,VLOOKUP(A5294,英雄数据表!A:L,7,0),""))</f>
        <v>"4107602004"</v>
      </c>
      <c r="M5294" s="20" t="str">
        <f>IFERROR(VLOOKUP(B5294,属性中转表!$K$2:$O$21,5,FALSE),"")</f>
        <v/>
      </c>
      <c r="N5294" s="20" t="str">
        <f>IF(B5294=25,VLOOKUP(A5294,英雄数据表!A:L,8,FALSE),IF(B5294=50,VLOOKUP(A5294,英雄数据表!A:L,12,0),""))</f>
        <v/>
      </c>
    </row>
    <row r="5295" spans="1:14" x14ac:dyDescent="0.3">
      <c r="A5295" s="20">
        <v>41076</v>
      </c>
      <c r="B5295" s="21">
        <f t="shared" ref="B5295:B5323" si="355">IF(A5295=A5294,B5294+1,1)</f>
        <v>94</v>
      </c>
      <c r="C5295" s="21">
        <v>5</v>
      </c>
      <c r="D5295" s="21">
        <f>VLOOKUP(A5295,英雄数据表!A:D,4,0)</f>
        <v>4</v>
      </c>
      <c r="E5295" s="20" t="str">
        <f>VLOOKUP(A5295,英雄数据表!A:C,3,0)</f>
        <v>潮汐三叉戟</v>
      </c>
      <c r="F5295" s="20">
        <f t="shared" ref="F5295:F5323" si="356">A5295</f>
        <v>41076</v>
      </c>
      <c r="G5295" s="20">
        <f t="shared" ref="G5295:G5323" si="357">A5295</f>
        <v>41076</v>
      </c>
      <c r="H5295" s="21" t="str">
        <f>VLOOKUP(B5295,属性中转表!A:F,6,FALSE)</f>
        <v>"hp":421200,"atk":11700</v>
      </c>
      <c r="I5295" s="20" t="str">
        <f>IF(VLOOKUP(B5295,属性中转表!A:G,7,FALSE)=0,"",VLOOKUP(VLOOKUP(B5295,属性中转表!A:G,7,FALSE),属性中转表!$K$2:$P$21,6,0))&amp;IF(VLOOKUP(B5295,属性中转表!A:G,7,FALSE)&gt;=50,VLOOKUP(A5295,英雄数据表!A:K,9,0),IF(VLOOKUP(B5295,属性中转表!A:G,7,FALSE)&gt;=25,VLOOKUP(A5295,英雄数据表!A:K,5,0),""))</f>
        <v>"atk":600,"hp":10000,"undpspro":200,"pvpdpspro":150,"pvpundpspro":100,"speed":10</v>
      </c>
      <c r="J5295" s="20" t="str">
        <f>IF(I5295="","",属性中转表!$I$1&amp;(IF(VLOOKUP(B5295,属性中转表!A:G,7,FALSE)=0,0,VLOOKUP(VLOOKUP(B5295,属性中转表!A:G,7,FALSE),属性中转表!$K$2:$P$21,4,0)))+IFERROR(VLOOKUP(A5295,英雄数据表!A:K,IF(武魂!B5295&gt;=50,10,IF(武魂!B5295&gt;=25,6)),0),0))</f>
        <v>,"dpspro":200</v>
      </c>
      <c r="K5295" s="32" t="str">
        <f t="shared" ref="K5295:K5323" si="358">I5295&amp;J5295</f>
        <v>"atk":600,"hp":10000,"undpspro":200,"pvpdpspro":150,"pvpundpspro":100,"speed":10,"dpspro":200</v>
      </c>
      <c r="L5295" s="20" t="str">
        <f>IF(B5295&gt;=50,VLOOKUP(A5295,英雄数据表!A:L,11,FALSE),IF(B5295&gt;=25,VLOOKUP(A5295,英雄数据表!A:L,7,0),""))</f>
        <v>"4107602004"</v>
      </c>
      <c r="M5295" s="20" t="str">
        <f>IFERROR(VLOOKUP(B5295,属性中转表!$K$2:$O$21,5,FALSE),"")</f>
        <v/>
      </c>
      <c r="N5295" s="20" t="str">
        <f>IF(B5295=25,VLOOKUP(A5295,英雄数据表!A:L,8,FALSE),IF(B5295=50,VLOOKUP(A5295,英雄数据表!A:L,12,0),""))</f>
        <v/>
      </c>
    </row>
    <row r="5296" spans="1:14" x14ac:dyDescent="0.3">
      <c r="A5296" s="20">
        <v>41076</v>
      </c>
      <c r="B5296" s="21">
        <f t="shared" si="355"/>
        <v>95</v>
      </c>
      <c r="C5296" s="21">
        <v>5</v>
      </c>
      <c r="D5296" s="21">
        <f>VLOOKUP(A5296,英雄数据表!A:D,4,0)</f>
        <v>4</v>
      </c>
      <c r="E5296" s="20" t="str">
        <f>VLOOKUP(A5296,英雄数据表!A:C,3,0)</f>
        <v>潮汐三叉戟</v>
      </c>
      <c r="F5296" s="20">
        <f t="shared" si="356"/>
        <v>41076</v>
      </c>
      <c r="G5296" s="20">
        <f t="shared" si="357"/>
        <v>41076</v>
      </c>
      <c r="H5296" s="21" t="str">
        <f>VLOOKUP(B5296,属性中转表!A:F,6,FALSE)</f>
        <v>"hp":426600,"atk":11850</v>
      </c>
      <c r="I5296" s="20" t="str">
        <f>IF(VLOOKUP(B5296,属性中转表!A:G,7,FALSE)=0,"",VLOOKUP(VLOOKUP(B5296,属性中转表!A:G,7,FALSE),属性中转表!$K$2:$P$21,6,0))&amp;IF(VLOOKUP(B5296,属性中转表!A:G,7,FALSE)&gt;=50,VLOOKUP(A5296,英雄数据表!A:K,9,0),IF(VLOOKUP(B5296,属性中转表!A:G,7,FALSE)&gt;=25,VLOOKUP(A5296,英雄数据表!A:K,5,0),""))</f>
        <v>"atk":600,"hp":10000,"undpspro":200,"pvpdpspro":150,"pvpundpspro":150,"speed":10</v>
      </c>
      <c r="J5296" s="20" t="str">
        <f>IF(I5296="","",属性中转表!$I$1&amp;(IF(VLOOKUP(B5296,属性中转表!A:G,7,FALSE)=0,0,VLOOKUP(VLOOKUP(B5296,属性中转表!A:G,7,FALSE),属性中转表!$K$2:$P$21,4,0)))+IFERROR(VLOOKUP(A5296,英雄数据表!A:K,IF(武魂!B5296&gt;=50,10,IF(武魂!B5296&gt;=25,6)),0),0))</f>
        <v>,"dpspro":200</v>
      </c>
      <c r="K5296" s="32" t="str">
        <f t="shared" si="358"/>
        <v>"atk":600,"hp":10000,"undpspro":200,"pvpdpspro":150,"pvpundpspro":150,"speed":10,"dpspro":200</v>
      </c>
      <c r="L5296" s="20" t="str">
        <f>IF(B5296&gt;=50,VLOOKUP(A5296,英雄数据表!A:L,11,FALSE),IF(B5296&gt;=25,VLOOKUP(A5296,英雄数据表!A:L,7,0),""))</f>
        <v>"4107602004"</v>
      </c>
      <c r="M5296" s="20" t="str">
        <f>IFERROR(VLOOKUP(B5296,属性中转表!$K$2:$O$21,5,FALSE),"")</f>
        <v>"pvpundpspro":50</v>
      </c>
      <c r="N5296" s="20" t="str">
        <f>IF(B5296=25,VLOOKUP(A5296,英雄数据表!A:L,8,FALSE),IF(B5296=50,VLOOKUP(A5296,英雄数据表!A:L,12,0),""))</f>
        <v/>
      </c>
    </row>
    <row r="5297" spans="1:14" x14ac:dyDescent="0.3">
      <c r="A5297" s="20">
        <v>41076</v>
      </c>
      <c r="B5297" s="21">
        <f t="shared" si="355"/>
        <v>96</v>
      </c>
      <c r="C5297" s="21">
        <v>5</v>
      </c>
      <c r="D5297" s="21">
        <f>VLOOKUP(A5297,英雄数据表!A:D,4,0)</f>
        <v>4</v>
      </c>
      <c r="E5297" s="20" t="str">
        <f>VLOOKUP(A5297,英雄数据表!A:C,3,0)</f>
        <v>潮汐三叉戟</v>
      </c>
      <c r="F5297" s="20">
        <f t="shared" si="356"/>
        <v>41076</v>
      </c>
      <c r="G5297" s="20">
        <f t="shared" si="357"/>
        <v>41076</v>
      </c>
      <c r="H5297" s="21" t="str">
        <f>VLOOKUP(B5297,属性中转表!A:F,6,FALSE)</f>
        <v>"hp":432000,"atk":12000</v>
      </c>
      <c r="I5297" s="20" t="str">
        <f>IF(VLOOKUP(B5297,属性中转表!A:G,7,FALSE)=0,"",VLOOKUP(VLOOKUP(B5297,属性中转表!A:G,7,FALSE),属性中转表!$K$2:$P$21,6,0))&amp;IF(VLOOKUP(B5297,属性中转表!A:G,7,FALSE)&gt;=50,VLOOKUP(A5297,英雄数据表!A:K,9,0),IF(VLOOKUP(B5297,属性中转表!A:G,7,FALSE)&gt;=25,VLOOKUP(A5297,英雄数据表!A:K,5,0),""))</f>
        <v>"atk":600,"hp":10000,"undpspro":200,"pvpdpspro":150,"pvpundpspro":150,"speed":10</v>
      </c>
      <c r="J5297" s="20" t="str">
        <f>IF(I5297="","",属性中转表!$I$1&amp;(IF(VLOOKUP(B5297,属性中转表!A:G,7,FALSE)=0,0,VLOOKUP(VLOOKUP(B5297,属性中转表!A:G,7,FALSE),属性中转表!$K$2:$P$21,4,0)))+IFERROR(VLOOKUP(A5297,英雄数据表!A:K,IF(武魂!B5297&gt;=50,10,IF(武魂!B5297&gt;=25,6)),0),0))</f>
        <v>,"dpspro":200</v>
      </c>
      <c r="K5297" s="32" t="str">
        <f t="shared" si="358"/>
        <v>"atk":600,"hp":10000,"undpspro":200,"pvpdpspro":150,"pvpundpspro":150,"speed":10,"dpspro":200</v>
      </c>
      <c r="L5297" s="20" t="str">
        <f>IF(B5297&gt;=50,VLOOKUP(A5297,英雄数据表!A:L,11,FALSE),IF(B5297&gt;=25,VLOOKUP(A5297,英雄数据表!A:L,7,0),""))</f>
        <v>"4107602004"</v>
      </c>
      <c r="M5297" s="20" t="str">
        <f>IFERROR(VLOOKUP(B5297,属性中转表!$K$2:$O$21,5,FALSE),"")</f>
        <v/>
      </c>
      <c r="N5297" s="20" t="str">
        <f>IF(B5297=25,VLOOKUP(A5297,英雄数据表!A:L,8,FALSE),IF(B5297=50,VLOOKUP(A5297,英雄数据表!A:L,12,0),""))</f>
        <v/>
      </c>
    </row>
    <row r="5298" spans="1:14" x14ac:dyDescent="0.3">
      <c r="A5298" s="20">
        <v>41076</v>
      </c>
      <c r="B5298" s="21">
        <f t="shared" si="355"/>
        <v>97</v>
      </c>
      <c r="C5298" s="21">
        <v>5</v>
      </c>
      <c r="D5298" s="21">
        <f>VLOOKUP(A5298,英雄数据表!A:D,4,0)</f>
        <v>4</v>
      </c>
      <c r="E5298" s="20" t="str">
        <f>VLOOKUP(A5298,英雄数据表!A:C,3,0)</f>
        <v>潮汐三叉戟</v>
      </c>
      <c r="F5298" s="20">
        <f t="shared" si="356"/>
        <v>41076</v>
      </c>
      <c r="G5298" s="20">
        <f t="shared" si="357"/>
        <v>41076</v>
      </c>
      <c r="H5298" s="21" t="str">
        <f>VLOOKUP(B5298,属性中转表!A:F,6,FALSE)</f>
        <v>"hp":437400,"atk":12150</v>
      </c>
      <c r="I5298" s="20" t="str">
        <f>IF(VLOOKUP(B5298,属性中转表!A:G,7,FALSE)=0,"",VLOOKUP(VLOOKUP(B5298,属性中转表!A:G,7,FALSE),属性中转表!$K$2:$P$21,6,0))&amp;IF(VLOOKUP(B5298,属性中转表!A:G,7,FALSE)&gt;=50,VLOOKUP(A5298,英雄数据表!A:K,9,0),IF(VLOOKUP(B5298,属性中转表!A:G,7,FALSE)&gt;=25,VLOOKUP(A5298,英雄数据表!A:K,5,0),""))</f>
        <v>"atk":600,"hp":10000,"undpspro":200,"pvpdpspro":150,"pvpundpspro":150,"speed":10</v>
      </c>
      <c r="J5298" s="20" t="str">
        <f>IF(I5298="","",属性中转表!$I$1&amp;(IF(VLOOKUP(B5298,属性中转表!A:G,7,FALSE)=0,0,VLOOKUP(VLOOKUP(B5298,属性中转表!A:G,7,FALSE),属性中转表!$K$2:$P$21,4,0)))+IFERROR(VLOOKUP(A5298,英雄数据表!A:K,IF(武魂!B5298&gt;=50,10,IF(武魂!B5298&gt;=25,6)),0),0))</f>
        <v>,"dpspro":200</v>
      </c>
      <c r="K5298" s="32" t="str">
        <f t="shared" si="358"/>
        <v>"atk":600,"hp":10000,"undpspro":200,"pvpdpspro":150,"pvpundpspro":150,"speed":10,"dpspro":200</v>
      </c>
      <c r="L5298" s="20" t="str">
        <f>IF(B5298&gt;=50,VLOOKUP(A5298,英雄数据表!A:L,11,FALSE),IF(B5298&gt;=25,VLOOKUP(A5298,英雄数据表!A:L,7,0),""))</f>
        <v>"4107602004"</v>
      </c>
      <c r="M5298" s="20" t="str">
        <f>IFERROR(VLOOKUP(B5298,属性中转表!$K$2:$O$21,5,FALSE),"")</f>
        <v/>
      </c>
      <c r="N5298" s="20" t="str">
        <f>IF(B5298=25,VLOOKUP(A5298,英雄数据表!A:L,8,FALSE),IF(B5298=50,VLOOKUP(A5298,英雄数据表!A:L,12,0),""))</f>
        <v/>
      </c>
    </row>
    <row r="5299" spans="1:14" x14ac:dyDescent="0.3">
      <c r="A5299" s="20">
        <v>41076</v>
      </c>
      <c r="B5299" s="21">
        <f t="shared" si="355"/>
        <v>98</v>
      </c>
      <c r="C5299" s="21">
        <v>5</v>
      </c>
      <c r="D5299" s="21">
        <f>VLOOKUP(A5299,英雄数据表!A:D,4,0)</f>
        <v>4</v>
      </c>
      <c r="E5299" s="20" t="str">
        <f>VLOOKUP(A5299,英雄数据表!A:C,3,0)</f>
        <v>潮汐三叉戟</v>
      </c>
      <c r="F5299" s="20">
        <f t="shared" si="356"/>
        <v>41076</v>
      </c>
      <c r="G5299" s="20">
        <f t="shared" si="357"/>
        <v>41076</v>
      </c>
      <c r="H5299" s="21" t="str">
        <f>VLOOKUP(B5299,属性中转表!A:F,6,FALSE)</f>
        <v>"hp":442800,"atk":12300</v>
      </c>
      <c r="I5299" s="20" t="str">
        <f>IF(VLOOKUP(B5299,属性中转表!A:G,7,FALSE)=0,"",VLOOKUP(VLOOKUP(B5299,属性中转表!A:G,7,FALSE),属性中转表!$K$2:$P$21,6,0))&amp;IF(VLOOKUP(B5299,属性中转表!A:G,7,FALSE)&gt;=50,VLOOKUP(A5299,英雄数据表!A:K,9,0),IF(VLOOKUP(B5299,属性中转表!A:G,7,FALSE)&gt;=25,VLOOKUP(A5299,英雄数据表!A:K,5,0),""))</f>
        <v>"atk":600,"hp":10000,"undpspro":200,"pvpdpspro":150,"pvpundpspro":150,"speed":10</v>
      </c>
      <c r="J5299" s="20" t="str">
        <f>IF(I5299="","",属性中转表!$I$1&amp;(IF(VLOOKUP(B5299,属性中转表!A:G,7,FALSE)=0,0,VLOOKUP(VLOOKUP(B5299,属性中转表!A:G,7,FALSE),属性中转表!$K$2:$P$21,4,0)))+IFERROR(VLOOKUP(A5299,英雄数据表!A:K,IF(武魂!B5299&gt;=50,10,IF(武魂!B5299&gt;=25,6)),0),0))</f>
        <v>,"dpspro":200</v>
      </c>
      <c r="K5299" s="32" t="str">
        <f t="shared" si="358"/>
        <v>"atk":600,"hp":10000,"undpspro":200,"pvpdpspro":150,"pvpundpspro":150,"speed":10,"dpspro":200</v>
      </c>
      <c r="L5299" s="20" t="str">
        <f>IF(B5299&gt;=50,VLOOKUP(A5299,英雄数据表!A:L,11,FALSE),IF(B5299&gt;=25,VLOOKUP(A5299,英雄数据表!A:L,7,0),""))</f>
        <v>"4107602004"</v>
      </c>
      <c r="M5299" s="20" t="str">
        <f>IFERROR(VLOOKUP(B5299,属性中转表!$K$2:$O$21,5,FALSE),"")</f>
        <v/>
      </c>
      <c r="N5299" s="20" t="str">
        <f>IF(B5299=25,VLOOKUP(A5299,英雄数据表!A:L,8,FALSE),IF(B5299=50,VLOOKUP(A5299,英雄数据表!A:L,12,0),""))</f>
        <v/>
      </c>
    </row>
    <row r="5300" spans="1:14" x14ac:dyDescent="0.3">
      <c r="A5300" s="20">
        <v>41076</v>
      </c>
      <c r="B5300" s="21">
        <f t="shared" si="355"/>
        <v>99</v>
      </c>
      <c r="C5300" s="21">
        <v>5</v>
      </c>
      <c r="D5300" s="21">
        <f>VLOOKUP(A5300,英雄数据表!A:D,4,0)</f>
        <v>4</v>
      </c>
      <c r="E5300" s="20" t="str">
        <f>VLOOKUP(A5300,英雄数据表!A:C,3,0)</f>
        <v>潮汐三叉戟</v>
      </c>
      <c r="F5300" s="20">
        <f t="shared" si="356"/>
        <v>41076</v>
      </c>
      <c r="G5300" s="20">
        <f t="shared" si="357"/>
        <v>41076</v>
      </c>
      <c r="H5300" s="21" t="str">
        <f>VLOOKUP(B5300,属性中转表!A:F,6,FALSE)</f>
        <v>"hp":448200,"atk":12450</v>
      </c>
      <c r="I5300" s="20" t="str">
        <f>IF(VLOOKUP(B5300,属性中转表!A:G,7,FALSE)=0,"",VLOOKUP(VLOOKUP(B5300,属性中转表!A:G,7,FALSE),属性中转表!$K$2:$P$21,6,0))&amp;IF(VLOOKUP(B5300,属性中转表!A:G,7,FALSE)&gt;=50,VLOOKUP(A5300,英雄数据表!A:K,9,0),IF(VLOOKUP(B5300,属性中转表!A:G,7,FALSE)&gt;=25,VLOOKUP(A5300,英雄数据表!A:K,5,0),""))</f>
        <v>"atk":600,"hp":10000,"undpspro":200,"pvpdpspro":150,"pvpundpspro":150,"speed":10</v>
      </c>
      <c r="J5300" s="20" t="str">
        <f>IF(I5300="","",属性中转表!$I$1&amp;(IF(VLOOKUP(B5300,属性中转表!A:G,7,FALSE)=0,0,VLOOKUP(VLOOKUP(B5300,属性中转表!A:G,7,FALSE),属性中转表!$K$2:$P$21,4,0)))+IFERROR(VLOOKUP(A5300,英雄数据表!A:K,IF(武魂!B5300&gt;=50,10,IF(武魂!B5300&gt;=25,6)),0),0))</f>
        <v>,"dpspro":200</v>
      </c>
      <c r="K5300" s="32" t="str">
        <f t="shared" si="358"/>
        <v>"atk":600,"hp":10000,"undpspro":200,"pvpdpspro":150,"pvpundpspro":150,"speed":10,"dpspro":200</v>
      </c>
      <c r="L5300" s="20" t="str">
        <f>IF(B5300&gt;=50,VLOOKUP(A5300,英雄数据表!A:L,11,FALSE),IF(B5300&gt;=25,VLOOKUP(A5300,英雄数据表!A:L,7,0),""))</f>
        <v>"4107602004"</v>
      </c>
      <c r="M5300" s="20" t="str">
        <f>IFERROR(VLOOKUP(B5300,属性中转表!$K$2:$O$21,5,FALSE),"")</f>
        <v/>
      </c>
      <c r="N5300" s="20" t="str">
        <f>IF(B5300=25,VLOOKUP(A5300,英雄数据表!A:L,8,FALSE),IF(B5300=50,VLOOKUP(A5300,英雄数据表!A:L,12,0),""))</f>
        <v/>
      </c>
    </row>
    <row r="5301" spans="1:14" x14ac:dyDescent="0.3">
      <c r="A5301" s="20">
        <v>41076</v>
      </c>
      <c r="B5301" s="21">
        <f t="shared" si="355"/>
        <v>100</v>
      </c>
      <c r="C5301" s="21">
        <v>5</v>
      </c>
      <c r="D5301" s="21">
        <f>VLOOKUP(A5301,英雄数据表!A:D,4,0)</f>
        <v>4</v>
      </c>
      <c r="E5301" s="20" t="str">
        <f>VLOOKUP(A5301,英雄数据表!A:C,3,0)</f>
        <v>潮汐三叉戟</v>
      </c>
      <c r="F5301" s="20">
        <f t="shared" si="356"/>
        <v>41076</v>
      </c>
      <c r="G5301" s="20">
        <f t="shared" si="357"/>
        <v>41076</v>
      </c>
      <c r="H5301" s="21" t="str">
        <f>VLOOKUP(B5301,属性中转表!A:F,6,FALSE)</f>
        <v>"hp":453600,"atk":12600</v>
      </c>
      <c r="I5301" s="20" t="str">
        <f>IF(VLOOKUP(B5301,属性中转表!A:G,7,FALSE)=0,"",VLOOKUP(VLOOKUP(B5301,属性中转表!A:G,7,FALSE),属性中转表!$K$2:$P$21,6,0))&amp;IF(VLOOKUP(B5301,属性中转表!A:G,7,FALSE)&gt;=50,VLOOKUP(A5301,英雄数据表!A:K,9,0),IF(VLOOKUP(B5301,属性中转表!A:G,7,FALSE)&gt;=25,VLOOKUP(A5301,英雄数据表!A:K,5,0),""))</f>
        <v>"atk":900,"hp":15000,"undpspro":200,"pvpdpspro":150,"pvpundpspro":150,"speed":20</v>
      </c>
      <c r="J5301" s="20" t="str">
        <f>IF(I5301="","",属性中转表!$I$1&amp;(IF(VLOOKUP(B5301,属性中转表!A:G,7,FALSE)=0,0,VLOOKUP(VLOOKUP(B5301,属性中转表!A:G,7,FALSE),属性中转表!$K$2:$P$21,4,0)))+IFERROR(VLOOKUP(A5301,英雄数据表!A:K,IF(武魂!B5301&gt;=50,10,IF(武魂!B5301&gt;=25,6)),0),0))</f>
        <v>,"dpspro":200</v>
      </c>
      <c r="K5301" s="32" t="str">
        <f t="shared" si="358"/>
        <v>"atk":900,"hp":15000,"undpspro":200,"pvpdpspro":150,"pvpundpspro":150,"speed":20,"dpspro":200</v>
      </c>
      <c r="L5301" s="20" t="str">
        <f>IF(B5301&gt;=50,VLOOKUP(A5301,英雄数据表!A:L,11,FALSE),IF(B5301&gt;=25,VLOOKUP(A5301,英雄数据表!A:L,7,0),""))</f>
        <v>"4107602004"</v>
      </c>
      <c r="M5301" s="20" t="str">
        <f>IFERROR(VLOOKUP(B5301,属性中转表!$K$2:$O$21,5,FALSE),"")</f>
        <v>"speed":10,"atk":300,"hp":5000</v>
      </c>
      <c r="N5301" s="20" t="str">
        <f>IF(B5301=25,VLOOKUP(A5301,英雄数据表!A:L,8,FALSE),IF(B5301=50,VLOOKUP(A5301,英雄数据表!A:L,12,0),""))</f>
        <v/>
      </c>
    </row>
    <row r="5302" spans="1:14" x14ac:dyDescent="0.3">
      <c r="A5302" s="20">
        <v>42016</v>
      </c>
      <c r="B5302" s="21">
        <f t="shared" si="355"/>
        <v>1</v>
      </c>
      <c r="C5302" s="21">
        <v>5</v>
      </c>
      <c r="D5302" s="21">
        <f>VLOOKUP(A5302,英雄数据表!A:D,4,0)</f>
        <v>4</v>
      </c>
      <c r="E5302" s="20" t="str">
        <f>VLOOKUP(A5302,英雄数据表!A:C,3,0)</f>
        <v>元素战锤</v>
      </c>
      <c r="F5302" s="20">
        <f t="shared" si="356"/>
        <v>42016</v>
      </c>
      <c r="G5302" s="20">
        <f t="shared" si="357"/>
        <v>42016</v>
      </c>
      <c r="H5302" s="21" t="str">
        <f>VLOOKUP(B5302,属性中转表!A:F,6,FALSE)</f>
        <v>"hp":5400,"atk":150</v>
      </c>
      <c r="I5302" s="20" t="str">
        <f>IF(VLOOKUP(B5302,属性中转表!A:G,7,FALSE)=0,"",VLOOKUP(VLOOKUP(B5302,属性中转表!A:G,7,FALSE),属性中转表!$K$2:$P$21,6,0))&amp;IF(VLOOKUP(B5302,属性中转表!A:G,7,FALSE)&gt;=50,VLOOKUP(A5302,英雄数据表!A:K,9,0),IF(VLOOKUP(B5302,属性中转表!A:G,7,FALSE)&gt;=25,VLOOKUP(A5302,英雄数据表!A:K,5,0),""))</f>
        <v/>
      </c>
      <c r="J5302" s="20" t="str">
        <f>IF(I5302="","",属性中转表!$I$1&amp;(IF(VLOOKUP(B5302,属性中转表!A:G,7,FALSE)=0,0,VLOOKUP(VLOOKUP(B5302,属性中转表!A:G,7,FALSE),属性中转表!$K$2:$P$21,4,0)))+IFERROR(VLOOKUP(A5302,英雄数据表!A:K,IF(武魂!B5302&gt;=50,10,IF(武魂!B5302&gt;=25,6)),0),0))</f>
        <v/>
      </c>
      <c r="K5302" s="32" t="str">
        <f t="shared" si="358"/>
        <v/>
      </c>
      <c r="L5302" s="20" t="str">
        <f>IF(B5302&gt;=50,VLOOKUP(A5302,英雄数据表!A:L,11,FALSE),IF(B5302&gt;=25,VLOOKUP(A5302,英雄数据表!A:L,7,0),""))</f>
        <v/>
      </c>
      <c r="M5302" s="20" t="str">
        <f>IFERROR(VLOOKUP(B5302,属性中转表!$K$2:$O$21,5,FALSE),"")</f>
        <v/>
      </c>
      <c r="N5302" s="20" t="str">
        <f>IF(B5302=25,VLOOKUP(A5302,英雄数据表!A:L,8,FALSE),IF(B5302=50,VLOOKUP(A5302,英雄数据表!A:L,12,0),""))</f>
        <v/>
      </c>
    </row>
    <row r="5303" spans="1:14" x14ac:dyDescent="0.3">
      <c r="A5303" s="20">
        <v>42016</v>
      </c>
      <c r="B5303" s="21">
        <f t="shared" si="355"/>
        <v>2</v>
      </c>
      <c r="C5303" s="21">
        <v>5</v>
      </c>
      <c r="D5303" s="21">
        <f>VLOOKUP(A5303,英雄数据表!A:D,4,0)</f>
        <v>4</v>
      </c>
      <c r="E5303" s="20" t="str">
        <f>VLOOKUP(A5303,英雄数据表!A:C,3,0)</f>
        <v>元素战锤</v>
      </c>
      <c r="F5303" s="20">
        <f t="shared" si="356"/>
        <v>42016</v>
      </c>
      <c r="G5303" s="20">
        <f t="shared" si="357"/>
        <v>42016</v>
      </c>
      <c r="H5303" s="21" t="str">
        <f>VLOOKUP(B5303,属性中转表!A:F,6,FALSE)</f>
        <v>"hp":7200,"atk":200</v>
      </c>
      <c r="I5303" s="20" t="str">
        <f>IF(VLOOKUP(B5303,属性中转表!A:G,7,FALSE)=0,"",VLOOKUP(VLOOKUP(B5303,属性中转表!A:G,7,FALSE),属性中转表!$K$2:$P$21,6,0))&amp;IF(VLOOKUP(B5303,属性中转表!A:G,7,FALSE)&gt;=50,VLOOKUP(A5303,英雄数据表!A:K,9,0),IF(VLOOKUP(B5303,属性中转表!A:G,7,FALSE)&gt;=25,VLOOKUP(A5303,英雄数据表!A:K,5,0),""))</f>
        <v/>
      </c>
      <c r="J5303" s="20" t="str">
        <f>IF(I5303="","",属性中转表!$I$1&amp;(IF(VLOOKUP(B5303,属性中转表!A:G,7,FALSE)=0,0,VLOOKUP(VLOOKUP(B5303,属性中转表!A:G,7,FALSE),属性中转表!$K$2:$P$21,4,0)))+IFERROR(VLOOKUP(A5303,英雄数据表!A:K,IF(武魂!B5303&gt;=50,10,IF(武魂!B5303&gt;=25,6)),0),0))</f>
        <v/>
      </c>
      <c r="K5303" s="32" t="str">
        <f t="shared" si="358"/>
        <v/>
      </c>
      <c r="L5303" s="20" t="str">
        <f>IF(B5303&gt;=50,VLOOKUP(A5303,英雄数据表!A:L,11,FALSE),IF(B5303&gt;=25,VLOOKUP(A5303,英雄数据表!A:L,7,0),""))</f>
        <v/>
      </c>
      <c r="M5303" s="20" t="str">
        <f>IFERROR(VLOOKUP(B5303,属性中转表!$K$2:$O$21,5,FALSE),"")</f>
        <v/>
      </c>
      <c r="N5303" s="20" t="str">
        <f>IF(B5303=25,VLOOKUP(A5303,英雄数据表!A:L,8,FALSE),IF(B5303=50,VLOOKUP(A5303,英雄数据表!A:L,12,0),""))</f>
        <v/>
      </c>
    </row>
    <row r="5304" spans="1:14" x14ac:dyDescent="0.3">
      <c r="A5304" s="20">
        <v>42016</v>
      </c>
      <c r="B5304" s="21">
        <f t="shared" si="355"/>
        <v>3</v>
      </c>
      <c r="C5304" s="21">
        <v>5</v>
      </c>
      <c r="D5304" s="21">
        <f>VLOOKUP(A5304,英雄数据表!A:D,4,0)</f>
        <v>4</v>
      </c>
      <c r="E5304" s="20" t="str">
        <f>VLOOKUP(A5304,英雄数据表!A:C,3,0)</f>
        <v>元素战锤</v>
      </c>
      <c r="F5304" s="20">
        <f t="shared" si="356"/>
        <v>42016</v>
      </c>
      <c r="G5304" s="20">
        <f t="shared" si="357"/>
        <v>42016</v>
      </c>
      <c r="H5304" s="21" t="str">
        <f>VLOOKUP(B5304,属性中转表!A:F,6,FALSE)</f>
        <v>"hp":9000,"atk":250</v>
      </c>
      <c r="I5304" s="20" t="str">
        <f>IF(VLOOKUP(B5304,属性中转表!A:G,7,FALSE)=0,"",VLOOKUP(VLOOKUP(B5304,属性中转表!A:G,7,FALSE),属性中转表!$K$2:$P$21,6,0))&amp;IF(VLOOKUP(B5304,属性中转表!A:G,7,FALSE)&gt;=50,VLOOKUP(A5304,英雄数据表!A:K,9,0),IF(VLOOKUP(B5304,属性中转表!A:G,7,FALSE)&gt;=25,VLOOKUP(A5304,英雄数据表!A:K,5,0),""))</f>
        <v/>
      </c>
      <c r="J5304" s="20" t="str">
        <f>IF(I5304="","",属性中转表!$I$1&amp;(IF(VLOOKUP(B5304,属性中转表!A:G,7,FALSE)=0,0,VLOOKUP(VLOOKUP(B5304,属性中转表!A:G,7,FALSE),属性中转表!$K$2:$P$21,4,0)))+IFERROR(VLOOKUP(A5304,英雄数据表!A:K,IF(武魂!B5304&gt;=50,10,IF(武魂!B5304&gt;=25,6)),0),0))</f>
        <v/>
      </c>
      <c r="K5304" s="32" t="str">
        <f t="shared" si="358"/>
        <v/>
      </c>
      <c r="L5304" s="20" t="str">
        <f>IF(B5304&gt;=50,VLOOKUP(A5304,英雄数据表!A:L,11,FALSE),IF(B5304&gt;=25,VLOOKUP(A5304,英雄数据表!A:L,7,0),""))</f>
        <v/>
      </c>
      <c r="M5304" s="20" t="str">
        <f>IFERROR(VLOOKUP(B5304,属性中转表!$K$2:$O$21,5,FALSE),"")</f>
        <v/>
      </c>
      <c r="N5304" s="20" t="str">
        <f>IF(B5304=25,VLOOKUP(A5304,英雄数据表!A:L,8,FALSE),IF(B5304=50,VLOOKUP(A5304,英雄数据表!A:L,12,0),""))</f>
        <v/>
      </c>
    </row>
    <row r="5305" spans="1:14" x14ac:dyDescent="0.3">
      <c r="A5305" s="20">
        <v>42016</v>
      </c>
      <c r="B5305" s="21">
        <f t="shared" si="355"/>
        <v>4</v>
      </c>
      <c r="C5305" s="21">
        <v>5</v>
      </c>
      <c r="D5305" s="21">
        <f>VLOOKUP(A5305,英雄数据表!A:D,4,0)</f>
        <v>4</v>
      </c>
      <c r="E5305" s="20" t="str">
        <f>VLOOKUP(A5305,英雄数据表!A:C,3,0)</f>
        <v>元素战锤</v>
      </c>
      <c r="F5305" s="20">
        <f t="shared" si="356"/>
        <v>42016</v>
      </c>
      <c r="G5305" s="20">
        <f t="shared" si="357"/>
        <v>42016</v>
      </c>
      <c r="H5305" s="21" t="str">
        <f>VLOOKUP(B5305,属性中转表!A:F,6,FALSE)</f>
        <v>"hp":10800,"atk":300</v>
      </c>
      <c r="I5305" s="20" t="str">
        <f>IF(VLOOKUP(B5305,属性中转表!A:G,7,FALSE)=0,"",VLOOKUP(VLOOKUP(B5305,属性中转表!A:G,7,FALSE),属性中转表!$K$2:$P$21,6,0))&amp;IF(VLOOKUP(B5305,属性中转表!A:G,7,FALSE)&gt;=50,VLOOKUP(A5305,英雄数据表!A:K,9,0),IF(VLOOKUP(B5305,属性中转表!A:G,7,FALSE)&gt;=25,VLOOKUP(A5305,英雄数据表!A:K,5,0),""))</f>
        <v/>
      </c>
      <c r="J5305" s="20" t="str">
        <f>IF(I5305="","",属性中转表!$I$1&amp;(IF(VLOOKUP(B5305,属性中转表!A:G,7,FALSE)=0,0,VLOOKUP(VLOOKUP(B5305,属性中转表!A:G,7,FALSE),属性中转表!$K$2:$P$21,4,0)))+IFERROR(VLOOKUP(A5305,英雄数据表!A:K,IF(武魂!B5305&gt;=50,10,IF(武魂!B5305&gt;=25,6)),0),0))</f>
        <v/>
      </c>
      <c r="K5305" s="32" t="str">
        <f t="shared" si="358"/>
        <v/>
      </c>
      <c r="L5305" s="20" t="str">
        <f>IF(B5305&gt;=50,VLOOKUP(A5305,英雄数据表!A:L,11,FALSE),IF(B5305&gt;=25,VLOOKUP(A5305,英雄数据表!A:L,7,0),""))</f>
        <v/>
      </c>
      <c r="M5305" s="20" t="str">
        <f>IFERROR(VLOOKUP(B5305,属性中转表!$K$2:$O$21,5,FALSE),"")</f>
        <v/>
      </c>
      <c r="N5305" s="20" t="str">
        <f>IF(B5305=25,VLOOKUP(A5305,英雄数据表!A:L,8,FALSE),IF(B5305=50,VLOOKUP(A5305,英雄数据表!A:L,12,0),""))</f>
        <v/>
      </c>
    </row>
    <row r="5306" spans="1:14" x14ac:dyDescent="0.3">
      <c r="A5306" s="20">
        <v>42016</v>
      </c>
      <c r="B5306" s="21">
        <f t="shared" si="355"/>
        <v>5</v>
      </c>
      <c r="C5306" s="21">
        <v>5</v>
      </c>
      <c r="D5306" s="21">
        <f>VLOOKUP(A5306,英雄数据表!A:D,4,0)</f>
        <v>4</v>
      </c>
      <c r="E5306" s="20" t="str">
        <f>VLOOKUP(A5306,英雄数据表!A:C,3,0)</f>
        <v>元素战锤</v>
      </c>
      <c r="F5306" s="20">
        <f t="shared" si="356"/>
        <v>42016</v>
      </c>
      <c r="G5306" s="20">
        <f t="shared" si="357"/>
        <v>42016</v>
      </c>
      <c r="H5306" s="21" t="str">
        <f>VLOOKUP(B5306,属性中转表!A:F,6,FALSE)</f>
        <v>"hp":12600,"atk":350</v>
      </c>
      <c r="I5306" s="20" t="str">
        <f>IF(VLOOKUP(B5306,属性中转表!A:G,7,FALSE)=0,"",VLOOKUP(VLOOKUP(B5306,属性中转表!A:G,7,FALSE),属性中转表!$K$2:$P$21,6,0))&amp;IF(VLOOKUP(B5306,属性中转表!A:G,7,FALSE)&gt;=50,VLOOKUP(A5306,英雄数据表!A:K,9,0),IF(VLOOKUP(B5306,属性中转表!A:G,7,FALSE)&gt;=25,VLOOKUP(A5306,英雄数据表!A:K,5,0),""))</f>
        <v>"atk":300</v>
      </c>
      <c r="J5306" s="20" t="str">
        <f>IF(I5306="","",属性中转表!$I$1&amp;(IF(VLOOKUP(B5306,属性中转表!A:G,7,FALSE)=0,0,VLOOKUP(VLOOKUP(B5306,属性中转表!A:G,7,FALSE),属性中转表!$K$2:$P$21,4,0)))+IFERROR(VLOOKUP(A5306,英雄数据表!A:K,IF(武魂!B5306&gt;=50,10,IF(武魂!B5306&gt;=25,6)),0),0))</f>
        <v>,"dpspro":0</v>
      </c>
      <c r="K5306" s="32" t="str">
        <f t="shared" si="358"/>
        <v>"atk":300,"dpspro":0</v>
      </c>
      <c r="L5306" s="20" t="str">
        <f>IF(B5306&gt;=50,VLOOKUP(A5306,英雄数据表!A:L,11,FALSE),IF(B5306&gt;=25,VLOOKUP(A5306,英雄数据表!A:L,7,0),""))</f>
        <v/>
      </c>
      <c r="M5306" s="20" t="str">
        <f>IFERROR(VLOOKUP(B5306,属性中转表!$K$2:$O$21,5,FALSE),"")</f>
        <v>"atk":300</v>
      </c>
      <c r="N5306" s="20" t="str">
        <f>IF(B5306=25,VLOOKUP(A5306,英雄数据表!A:L,8,FALSE),IF(B5306=50,VLOOKUP(A5306,英雄数据表!A:L,12,0),""))</f>
        <v/>
      </c>
    </row>
    <row r="5307" spans="1:14" x14ac:dyDescent="0.3">
      <c r="A5307" s="20">
        <v>42016</v>
      </c>
      <c r="B5307" s="21">
        <f t="shared" si="355"/>
        <v>6</v>
      </c>
      <c r="C5307" s="21">
        <v>5</v>
      </c>
      <c r="D5307" s="21">
        <f>VLOOKUP(A5307,英雄数据表!A:D,4,0)</f>
        <v>4</v>
      </c>
      <c r="E5307" s="20" t="str">
        <f>VLOOKUP(A5307,英雄数据表!A:C,3,0)</f>
        <v>元素战锤</v>
      </c>
      <c r="F5307" s="20">
        <f t="shared" si="356"/>
        <v>42016</v>
      </c>
      <c r="G5307" s="20">
        <f t="shared" si="357"/>
        <v>42016</v>
      </c>
      <c r="H5307" s="21" t="str">
        <f>VLOOKUP(B5307,属性中转表!A:F,6,FALSE)</f>
        <v>"hp":14400,"atk":400</v>
      </c>
      <c r="I5307" s="20" t="str">
        <f>IF(VLOOKUP(B5307,属性中转表!A:G,7,FALSE)=0,"",VLOOKUP(VLOOKUP(B5307,属性中转表!A:G,7,FALSE),属性中转表!$K$2:$P$21,6,0))&amp;IF(VLOOKUP(B5307,属性中转表!A:G,7,FALSE)&gt;=50,VLOOKUP(A5307,英雄数据表!A:K,9,0),IF(VLOOKUP(B5307,属性中转表!A:G,7,FALSE)&gt;=25,VLOOKUP(A5307,英雄数据表!A:K,5,0),""))</f>
        <v>"atk":300</v>
      </c>
      <c r="J5307" s="20" t="str">
        <f>IF(I5307="","",属性中转表!$I$1&amp;(IF(VLOOKUP(B5307,属性中转表!A:G,7,FALSE)=0,0,VLOOKUP(VLOOKUP(B5307,属性中转表!A:G,7,FALSE),属性中转表!$K$2:$P$21,4,0)))+IFERROR(VLOOKUP(A5307,英雄数据表!A:K,IF(武魂!B5307&gt;=50,10,IF(武魂!B5307&gt;=25,6)),0),0))</f>
        <v>,"dpspro":0</v>
      </c>
      <c r="K5307" s="32" t="str">
        <f t="shared" si="358"/>
        <v>"atk":300,"dpspro":0</v>
      </c>
      <c r="L5307" s="20" t="str">
        <f>IF(B5307&gt;=50,VLOOKUP(A5307,英雄数据表!A:L,11,FALSE),IF(B5307&gt;=25,VLOOKUP(A5307,英雄数据表!A:L,7,0),""))</f>
        <v/>
      </c>
      <c r="M5307" s="20" t="str">
        <f>IFERROR(VLOOKUP(B5307,属性中转表!$K$2:$O$21,5,FALSE),"")</f>
        <v/>
      </c>
      <c r="N5307" s="20" t="str">
        <f>IF(B5307=25,VLOOKUP(A5307,英雄数据表!A:L,8,FALSE),IF(B5307=50,VLOOKUP(A5307,英雄数据表!A:L,12,0),""))</f>
        <v/>
      </c>
    </row>
    <row r="5308" spans="1:14" x14ac:dyDescent="0.3">
      <c r="A5308" s="20">
        <v>42016</v>
      </c>
      <c r="B5308" s="21">
        <f t="shared" si="355"/>
        <v>7</v>
      </c>
      <c r="C5308" s="21">
        <v>5</v>
      </c>
      <c r="D5308" s="21">
        <f>VLOOKUP(A5308,英雄数据表!A:D,4,0)</f>
        <v>4</v>
      </c>
      <c r="E5308" s="20" t="str">
        <f>VLOOKUP(A5308,英雄数据表!A:C,3,0)</f>
        <v>元素战锤</v>
      </c>
      <c r="F5308" s="20">
        <f t="shared" si="356"/>
        <v>42016</v>
      </c>
      <c r="G5308" s="20">
        <f t="shared" si="357"/>
        <v>42016</v>
      </c>
      <c r="H5308" s="21" t="str">
        <f>VLOOKUP(B5308,属性中转表!A:F,6,FALSE)</f>
        <v>"hp":16200,"atk":450</v>
      </c>
      <c r="I5308" s="20" t="str">
        <f>IF(VLOOKUP(B5308,属性中转表!A:G,7,FALSE)=0,"",VLOOKUP(VLOOKUP(B5308,属性中转表!A:G,7,FALSE),属性中转表!$K$2:$P$21,6,0))&amp;IF(VLOOKUP(B5308,属性中转表!A:G,7,FALSE)&gt;=50,VLOOKUP(A5308,英雄数据表!A:K,9,0),IF(VLOOKUP(B5308,属性中转表!A:G,7,FALSE)&gt;=25,VLOOKUP(A5308,英雄数据表!A:K,5,0),""))</f>
        <v>"atk":300</v>
      </c>
      <c r="J5308" s="20" t="str">
        <f>IF(I5308="","",属性中转表!$I$1&amp;(IF(VLOOKUP(B5308,属性中转表!A:G,7,FALSE)=0,0,VLOOKUP(VLOOKUP(B5308,属性中转表!A:G,7,FALSE),属性中转表!$K$2:$P$21,4,0)))+IFERROR(VLOOKUP(A5308,英雄数据表!A:K,IF(武魂!B5308&gt;=50,10,IF(武魂!B5308&gt;=25,6)),0),0))</f>
        <v>,"dpspro":0</v>
      </c>
      <c r="K5308" s="32" t="str">
        <f t="shared" si="358"/>
        <v>"atk":300,"dpspro":0</v>
      </c>
      <c r="L5308" s="20" t="str">
        <f>IF(B5308&gt;=50,VLOOKUP(A5308,英雄数据表!A:L,11,FALSE),IF(B5308&gt;=25,VLOOKUP(A5308,英雄数据表!A:L,7,0),""))</f>
        <v/>
      </c>
      <c r="M5308" s="20" t="str">
        <f>IFERROR(VLOOKUP(B5308,属性中转表!$K$2:$O$21,5,FALSE),"")</f>
        <v/>
      </c>
      <c r="N5308" s="20" t="str">
        <f>IF(B5308=25,VLOOKUP(A5308,英雄数据表!A:L,8,FALSE),IF(B5308=50,VLOOKUP(A5308,英雄数据表!A:L,12,0),""))</f>
        <v/>
      </c>
    </row>
    <row r="5309" spans="1:14" x14ac:dyDescent="0.3">
      <c r="A5309" s="20">
        <v>42016</v>
      </c>
      <c r="B5309" s="21">
        <f t="shared" si="355"/>
        <v>8</v>
      </c>
      <c r="C5309" s="21">
        <v>5</v>
      </c>
      <c r="D5309" s="21">
        <f>VLOOKUP(A5309,英雄数据表!A:D,4,0)</f>
        <v>4</v>
      </c>
      <c r="E5309" s="20" t="str">
        <f>VLOOKUP(A5309,英雄数据表!A:C,3,0)</f>
        <v>元素战锤</v>
      </c>
      <c r="F5309" s="20">
        <f t="shared" si="356"/>
        <v>42016</v>
      </c>
      <c r="G5309" s="20">
        <f t="shared" si="357"/>
        <v>42016</v>
      </c>
      <c r="H5309" s="21" t="str">
        <f>VLOOKUP(B5309,属性中转表!A:F,6,FALSE)</f>
        <v>"hp":18000,"atk":500</v>
      </c>
      <c r="I5309" s="20" t="str">
        <f>IF(VLOOKUP(B5309,属性中转表!A:G,7,FALSE)=0,"",VLOOKUP(VLOOKUP(B5309,属性中转表!A:G,7,FALSE),属性中转表!$K$2:$P$21,6,0))&amp;IF(VLOOKUP(B5309,属性中转表!A:G,7,FALSE)&gt;=50,VLOOKUP(A5309,英雄数据表!A:K,9,0),IF(VLOOKUP(B5309,属性中转表!A:G,7,FALSE)&gt;=25,VLOOKUP(A5309,英雄数据表!A:K,5,0),""))</f>
        <v>"atk":300</v>
      </c>
      <c r="J5309" s="20" t="str">
        <f>IF(I5309="","",属性中转表!$I$1&amp;(IF(VLOOKUP(B5309,属性中转表!A:G,7,FALSE)=0,0,VLOOKUP(VLOOKUP(B5309,属性中转表!A:G,7,FALSE),属性中转表!$K$2:$P$21,4,0)))+IFERROR(VLOOKUP(A5309,英雄数据表!A:K,IF(武魂!B5309&gt;=50,10,IF(武魂!B5309&gt;=25,6)),0),0))</f>
        <v>,"dpspro":0</v>
      </c>
      <c r="K5309" s="32" t="str">
        <f t="shared" si="358"/>
        <v>"atk":300,"dpspro":0</v>
      </c>
      <c r="L5309" s="20" t="str">
        <f>IF(B5309&gt;=50,VLOOKUP(A5309,英雄数据表!A:L,11,FALSE),IF(B5309&gt;=25,VLOOKUP(A5309,英雄数据表!A:L,7,0),""))</f>
        <v/>
      </c>
      <c r="M5309" s="20" t="str">
        <f>IFERROR(VLOOKUP(B5309,属性中转表!$K$2:$O$21,5,FALSE),"")</f>
        <v/>
      </c>
      <c r="N5309" s="20" t="str">
        <f>IF(B5309=25,VLOOKUP(A5309,英雄数据表!A:L,8,FALSE),IF(B5309=50,VLOOKUP(A5309,英雄数据表!A:L,12,0),""))</f>
        <v/>
      </c>
    </row>
    <row r="5310" spans="1:14" x14ac:dyDescent="0.3">
      <c r="A5310" s="20">
        <v>42016</v>
      </c>
      <c r="B5310" s="21">
        <f t="shared" si="355"/>
        <v>9</v>
      </c>
      <c r="C5310" s="21">
        <v>5</v>
      </c>
      <c r="D5310" s="21">
        <f>VLOOKUP(A5310,英雄数据表!A:D,4,0)</f>
        <v>4</v>
      </c>
      <c r="E5310" s="20" t="str">
        <f>VLOOKUP(A5310,英雄数据表!A:C,3,0)</f>
        <v>元素战锤</v>
      </c>
      <c r="F5310" s="20">
        <f t="shared" si="356"/>
        <v>42016</v>
      </c>
      <c r="G5310" s="20">
        <f t="shared" si="357"/>
        <v>42016</v>
      </c>
      <c r="H5310" s="21" t="str">
        <f>VLOOKUP(B5310,属性中转表!A:F,6,FALSE)</f>
        <v>"hp":19800,"atk":550</v>
      </c>
      <c r="I5310" s="20" t="str">
        <f>IF(VLOOKUP(B5310,属性中转表!A:G,7,FALSE)=0,"",VLOOKUP(VLOOKUP(B5310,属性中转表!A:G,7,FALSE),属性中转表!$K$2:$P$21,6,0))&amp;IF(VLOOKUP(B5310,属性中转表!A:G,7,FALSE)&gt;=50,VLOOKUP(A5310,英雄数据表!A:K,9,0),IF(VLOOKUP(B5310,属性中转表!A:G,7,FALSE)&gt;=25,VLOOKUP(A5310,英雄数据表!A:K,5,0),""))</f>
        <v>"atk":300</v>
      </c>
      <c r="J5310" s="20" t="str">
        <f>IF(I5310="","",属性中转表!$I$1&amp;(IF(VLOOKUP(B5310,属性中转表!A:G,7,FALSE)=0,0,VLOOKUP(VLOOKUP(B5310,属性中转表!A:G,7,FALSE),属性中转表!$K$2:$P$21,4,0)))+IFERROR(VLOOKUP(A5310,英雄数据表!A:K,IF(武魂!B5310&gt;=50,10,IF(武魂!B5310&gt;=25,6)),0),0))</f>
        <v>,"dpspro":0</v>
      </c>
      <c r="K5310" s="32" t="str">
        <f t="shared" si="358"/>
        <v>"atk":300,"dpspro":0</v>
      </c>
      <c r="L5310" s="20" t="str">
        <f>IF(B5310&gt;=50,VLOOKUP(A5310,英雄数据表!A:L,11,FALSE),IF(B5310&gt;=25,VLOOKUP(A5310,英雄数据表!A:L,7,0),""))</f>
        <v/>
      </c>
      <c r="M5310" s="20" t="str">
        <f>IFERROR(VLOOKUP(B5310,属性中转表!$K$2:$O$21,5,FALSE),"")</f>
        <v/>
      </c>
      <c r="N5310" s="20" t="str">
        <f>IF(B5310=25,VLOOKUP(A5310,英雄数据表!A:L,8,FALSE),IF(B5310=50,VLOOKUP(A5310,英雄数据表!A:L,12,0),""))</f>
        <v/>
      </c>
    </row>
    <row r="5311" spans="1:14" x14ac:dyDescent="0.3">
      <c r="A5311" s="20">
        <v>42016</v>
      </c>
      <c r="B5311" s="21">
        <f t="shared" si="355"/>
        <v>10</v>
      </c>
      <c r="C5311" s="21">
        <v>5</v>
      </c>
      <c r="D5311" s="21">
        <f>VLOOKUP(A5311,英雄数据表!A:D,4,0)</f>
        <v>4</v>
      </c>
      <c r="E5311" s="20" t="str">
        <f>VLOOKUP(A5311,英雄数据表!A:C,3,0)</f>
        <v>元素战锤</v>
      </c>
      <c r="F5311" s="20">
        <f t="shared" si="356"/>
        <v>42016</v>
      </c>
      <c r="G5311" s="20">
        <f t="shared" si="357"/>
        <v>42016</v>
      </c>
      <c r="H5311" s="21" t="str">
        <f>VLOOKUP(B5311,属性中转表!A:F,6,FALSE)</f>
        <v>"hp":21600,"atk":600</v>
      </c>
      <c r="I5311" s="20" t="str">
        <f>IF(VLOOKUP(B5311,属性中转表!A:G,7,FALSE)=0,"",VLOOKUP(VLOOKUP(B5311,属性中转表!A:G,7,FALSE),属性中转表!$K$2:$P$21,6,0))&amp;IF(VLOOKUP(B5311,属性中转表!A:G,7,FALSE)&gt;=50,VLOOKUP(A5311,英雄数据表!A:K,9,0),IF(VLOOKUP(B5311,属性中转表!A:G,7,FALSE)&gt;=25,VLOOKUP(A5311,英雄数据表!A:K,5,0),""))</f>
        <v>"atk":300,"hp":5000</v>
      </c>
      <c r="J5311" s="20" t="str">
        <f>IF(I5311="","",属性中转表!$I$1&amp;(IF(VLOOKUP(B5311,属性中转表!A:G,7,FALSE)=0,0,VLOOKUP(VLOOKUP(B5311,属性中转表!A:G,7,FALSE),属性中转表!$K$2:$P$21,4,0)))+IFERROR(VLOOKUP(A5311,英雄数据表!A:K,IF(武魂!B5311&gt;=50,10,IF(武魂!B5311&gt;=25,6)),0),0))</f>
        <v>,"dpspro":0</v>
      </c>
      <c r="K5311" s="32" t="str">
        <f t="shared" si="358"/>
        <v>"atk":300,"hp":5000,"dpspro":0</v>
      </c>
      <c r="L5311" s="20" t="str">
        <f>IF(B5311&gt;=50,VLOOKUP(A5311,英雄数据表!A:L,11,FALSE),IF(B5311&gt;=25,VLOOKUP(A5311,英雄数据表!A:L,7,0),""))</f>
        <v/>
      </c>
      <c r="M5311" s="20" t="str">
        <f>IFERROR(VLOOKUP(B5311,属性中转表!$K$2:$O$21,5,FALSE),"")</f>
        <v>"hp":5000</v>
      </c>
      <c r="N5311" s="20" t="str">
        <f>IF(B5311=25,VLOOKUP(A5311,英雄数据表!A:L,8,FALSE),IF(B5311=50,VLOOKUP(A5311,英雄数据表!A:L,12,0),""))</f>
        <v/>
      </c>
    </row>
    <row r="5312" spans="1:14" x14ac:dyDescent="0.3">
      <c r="A5312" s="20">
        <v>42016</v>
      </c>
      <c r="B5312" s="21">
        <f t="shared" si="355"/>
        <v>11</v>
      </c>
      <c r="C5312" s="21">
        <v>5</v>
      </c>
      <c r="D5312" s="21">
        <f>VLOOKUP(A5312,英雄数据表!A:D,4,0)</f>
        <v>4</v>
      </c>
      <c r="E5312" s="20" t="str">
        <f>VLOOKUP(A5312,英雄数据表!A:C,3,0)</f>
        <v>元素战锤</v>
      </c>
      <c r="F5312" s="20">
        <f t="shared" si="356"/>
        <v>42016</v>
      </c>
      <c r="G5312" s="20">
        <f t="shared" si="357"/>
        <v>42016</v>
      </c>
      <c r="H5312" s="21" t="str">
        <f>VLOOKUP(B5312,属性中转表!A:F,6,FALSE)</f>
        <v>"hp":24300,"atk":675</v>
      </c>
      <c r="I5312" s="20" t="str">
        <f>IF(VLOOKUP(B5312,属性中转表!A:G,7,FALSE)=0,"",VLOOKUP(VLOOKUP(B5312,属性中转表!A:G,7,FALSE),属性中转表!$K$2:$P$21,6,0))&amp;IF(VLOOKUP(B5312,属性中转表!A:G,7,FALSE)&gt;=50,VLOOKUP(A5312,英雄数据表!A:K,9,0),IF(VLOOKUP(B5312,属性中转表!A:G,7,FALSE)&gt;=25,VLOOKUP(A5312,英雄数据表!A:K,5,0),""))</f>
        <v>"atk":300,"hp":5000</v>
      </c>
      <c r="J5312" s="20" t="str">
        <f>IF(I5312="","",属性中转表!$I$1&amp;(IF(VLOOKUP(B5312,属性中转表!A:G,7,FALSE)=0,0,VLOOKUP(VLOOKUP(B5312,属性中转表!A:G,7,FALSE),属性中转表!$K$2:$P$21,4,0)))+IFERROR(VLOOKUP(A5312,英雄数据表!A:K,IF(武魂!B5312&gt;=50,10,IF(武魂!B5312&gt;=25,6)),0),0))</f>
        <v>,"dpspro":0</v>
      </c>
      <c r="K5312" s="32" t="str">
        <f t="shared" si="358"/>
        <v>"atk":300,"hp":5000,"dpspro":0</v>
      </c>
      <c r="L5312" s="20" t="str">
        <f>IF(B5312&gt;=50,VLOOKUP(A5312,英雄数据表!A:L,11,FALSE),IF(B5312&gt;=25,VLOOKUP(A5312,英雄数据表!A:L,7,0),""))</f>
        <v/>
      </c>
      <c r="M5312" s="20" t="str">
        <f>IFERROR(VLOOKUP(B5312,属性中转表!$K$2:$O$21,5,FALSE),"")</f>
        <v/>
      </c>
      <c r="N5312" s="20" t="str">
        <f>IF(B5312=25,VLOOKUP(A5312,英雄数据表!A:L,8,FALSE),IF(B5312=50,VLOOKUP(A5312,英雄数据表!A:L,12,0),""))</f>
        <v/>
      </c>
    </row>
    <row r="5313" spans="1:14" x14ac:dyDescent="0.3">
      <c r="A5313" s="20">
        <v>42016</v>
      </c>
      <c r="B5313" s="21">
        <f t="shared" si="355"/>
        <v>12</v>
      </c>
      <c r="C5313" s="21">
        <v>5</v>
      </c>
      <c r="D5313" s="21">
        <f>VLOOKUP(A5313,英雄数据表!A:D,4,0)</f>
        <v>4</v>
      </c>
      <c r="E5313" s="20" t="str">
        <f>VLOOKUP(A5313,英雄数据表!A:C,3,0)</f>
        <v>元素战锤</v>
      </c>
      <c r="F5313" s="20">
        <f t="shared" si="356"/>
        <v>42016</v>
      </c>
      <c r="G5313" s="20">
        <f t="shared" si="357"/>
        <v>42016</v>
      </c>
      <c r="H5313" s="21" t="str">
        <f>VLOOKUP(B5313,属性中转表!A:F,6,FALSE)</f>
        <v>"hp":27000,"atk":750</v>
      </c>
      <c r="I5313" s="20" t="str">
        <f>IF(VLOOKUP(B5313,属性中转表!A:G,7,FALSE)=0,"",VLOOKUP(VLOOKUP(B5313,属性中转表!A:G,7,FALSE),属性中转表!$K$2:$P$21,6,0))&amp;IF(VLOOKUP(B5313,属性中转表!A:G,7,FALSE)&gt;=50,VLOOKUP(A5313,英雄数据表!A:K,9,0),IF(VLOOKUP(B5313,属性中转表!A:G,7,FALSE)&gt;=25,VLOOKUP(A5313,英雄数据表!A:K,5,0),""))</f>
        <v>"atk":300,"hp":5000</v>
      </c>
      <c r="J5313" s="20" t="str">
        <f>IF(I5313="","",属性中转表!$I$1&amp;(IF(VLOOKUP(B5313,属性中转表!A:G,7,FALSE)=0,0,VLOOKUP(VLOOKUP(B5313,属性中转表!A:G,7,FALSE),属性中转表!$K$2:$P$21,4,0)))+IFERROR(VLOOKUP(A5313,英雄数据表!A:K,IF(武魂!B5313&gt;=50,10,IF(武魂!B5313&gt;=25,6)),0),0))</f>
        <v>,"dpspro":0</v>
      </c>
      <c r="K5313" s="32" t="str">
        <f t="shared" si="358"/>
        <v>"atk":300,"hp":5000,"dpspro":0</v>
      </c>
      <c r="L5313" s="20" t="str">
        <f>IF(B5313&gt;=50,VLOOKUP(A5313,英雄数据表!A:L,11,FALSE),IF(B5313&gt;=25,VLOOKUP(A5313,英雄数据表!A:L,7,0),""))</f>
        <v/>
      </c>
      <c r="M5313" s="20" t="str">
        <f>IFERROR(VLOOKUP(B5313,属性中转表!$K$2:$O$21,5,FALSE),"")</f>
        <v/>
      </c>
      <c r="N5313" s="20" t="str">
        <f>IF(B5313=25,VLOOKUP(A5313,英雄数据表!A:L,8,FALSE),IF(B5313=50,VLOOKUP(A5313,英雄数据表!A:L,12,0),""))</f>
        <v/>
      </c>
    </row>
    <row r="5314" spans="1:14" x14ac:dyDescent="0.3">
      <c r="A5314" s="20">
        <v>42016</v>
      </c>
      <c r="B5314" s="21">
        <f t="shared" si="355"/>
        <v>13</v>
      </c>
      <c r="C5314" s="21">
        <v>5</v>
      </c>
      <c r="D5314" s="21">
        <f>VLOOKUP(A5314,英雄数据表!A:D,4,0)</f>
        <v>4</v>
      </c>
      <c r="E5314" s="20" t="str">
        <f>VLOOKUP(A5314,英雄数据表!A:C,3,0)</f>
        <v>元素战锤</v>
      </c>
      <c r="F5314" s="20">
        <f t="shared" si="356"/>
        <v>42016</v>
      </c>
      <c r="G5314" s="20">
        <f t="shared" si="357"/>
        <v>42016</v>
      </c>
      <c r="H5314" s="21" t="str">
        <f>VLOOKUP(B5314,属性中转表!A:F,6,FALSE)</f>
        <v>"hp":29700,"atk":825</v>
      </c>
      <c r="I5314" s="20" t="str">
        <f>IF(VLOOKUP(B5314,属性中转表!A:G,7,FALSE)=0,"",VLOOKUP(VLOOKUP(B5314,属性中转表!A:G,7,FALSE),属性中转表!$K$2:$P$21,6,0))&amp;IF(VLOOKUP(B5314,属性中转表!A:G,7,FALSE)&gt;=50,VLOOKUP(A5314,英雄数据表!A:K,9,0),IF(VLOOKUP(B5314,属性中转表!A:G,7,FALSE)&gt;=25,VLOOKUP(A5314,英雄数据表!A:K,5,0),""))</f>
        <v>"atk":300,"hp":5000</v>
      </c>
      <c r="J5314" s="20" t="str">
        <f>IF(I5314="","",属性中转表!$I$1&amp;(IF(VLOOKUP(B5314,属性中转表!A:G,7,FALSE)=0,0,VLOOKUP(VLOOKUP(B5314,属性中转表!A:G,7,FALSE),属性中转表!$K$2:$P$21,4,0)))+IFERROR(VLOOKUP(A5314,英雄数据表!A:K,IF(武魂!B5314&gt;=50,10,IF(武魂!B5314&gt;=25,6)),0),0))</f>
        <v>,"dpspro":0</v>
      </c>
      <c r="K5314" s="32" t="str">
        <f t="shared" si="358"/>
        <v>"atk":300,"hp":5000,"dpspro":0</v>
      </c>
      <c r="L5314" s="20" t="str">
        <f>IF(B5314&gt;=50,VLOOKUP(A5314,英雄数据表!A:L,11,FALSE),IF(B5314&gt;=25,VLOOKUP(A5314,英雄数据表!A:L,7,0),""))</f>
        <v/>
      </c>
      <c r="M5314" s="20" t="str">
        <f>IFERROR(VLOOKUP(B5314,属性中转表!$K$2:$O$21,5,FALSE),"")</f>
        <v/>
      </c>
      <c r="N5314" s="20" t="str">
        <f>IF(B5314=25,VLOOKUP(A5314,英雄数据表!A:L,8,FALSE),IF(B5314=50,VLOOKUP(A5314,英雄数据表!A:L,12,0),""))</f>
        <v/>
      </c>
    </row>
    <row r="5315" spans="1:14" x14ac:dyDescent="0.3">
      <c r="A5315" s="20">
        <v>42016</v>
      </c>
      <c r="B5315" s="21">
        <f t="shared" si="355"/>
        <v>14</v>
      </c>
      <c r="C5315" s="21">
        <v>5</v>
      </c>
      <c r="D5315" s="21">
        <f>VLOOKUP(A5315,英雄数据表!A:D,4,0)</f>
        <v>4</v>
      </c>
      <c r="E5315" s="20" t="str">
        <f>VLOOKUP(A5315,英雄数据表!A:C,3,0)</f>
        <v>元素战锤</v>
      </c>
      <c r="F5315" s="20">
        <f t="shared" si="356"/>
        <v>42016</v>
      </c>
      <c r="G5315" s="20">
        <f t="shared" si="357"/>
        <v>42016</v>
      </c>
      <c r="H5315" s="21" t="str">
        <f>VLOOKUP(B5315,属性中转表!A:F,6,FALSE)</f>
        <v>"hp":32400,"atk":900</v>
      </c>
      <c r="I5315" s="20" t="str">
        <f>IF(VLOOKUP(B5315,属性中转表!A:G,7,FALSE)=0,"",VLOOKUP(VLOOKUP(B5315,属性中转表!A:G,7,FALSE),属性中转表!$K$2:$P$21,6,0))&amp;IF(VLOOKUP(B5315,属性中转表!A:G,7,FALSE)&gt;=50,VLOOKUP(A5315,英雄数据表!A:K,9,0),IF(VLOOKUP(B5315,属性中转表!A:G,7,FALSE)&gt;=25,VLOOKUP(A5315,英雄数据表!A:K,5,0),""))</f>
        <v>"atk":300,"hp":5000</v>
      </c>
      <c r="J5315" s="20" t="str">
        <f>IF(I5315="","",属性中转表!$I$1&amp;(IF(VLOOKUP(B5315,属性中转表!A:G,7,FALSE)=0,0,VLOOKUP(VLOOKUP(B5315,属性中转表!A:G,7,FALSE),属性中转表!$K$2:$P$21,4,0)))+IFERROR(VLOOKUP(A5315,英雄数据表!A:K,IF(武魂!B5315&gt;=50,10,IF(武魂!B5315&gt;=25,6)),0),0))</f>
        <v>,"dpspro":0</v>
      </c>
      <c r="K5315" s="32" t="str">
        <f t="shared" si="358"/>
        <v>"atk":300,"hp":5000,"dpspro":0</v>
      </c>
      <c r="L5315" s="20" t="str">
        <f>IF(B5315&gt;=50,VLOOKUP(A5315,英雄数据表!A:L,11,FALSE),IF(B5315&gt;=25,VLOOKUP(A5315,英雄数据表!A:L,7,0),""))</f>
        <v/>
      </c>
      <c r="M5315" s="20" t="str">
        <f>IFERROR(VLOOKUP(B5315,属性中转表!$K$2:$O$21,5,FALSE),"")</f>
        <v/>
      </c>
      <c r="N5315" s="20" t="str">
        <f>IF(B5315=25,VLOOKUP(A5315,英雄数据表!A:L,8,FALSE),IF(B5315=50,VLOOKUP(A5315,英雄数据表!A:L,12,0),""))</f>
        <v/>
      </c>
    </row>
    <row r="5316" spans="1:14" x14ac:dyDescent="0.3">
      <c r="A5316" s="20">
        <v>42016</v>
      </c>
      <c r="B5316" s="21">
        <f t="shared" si="355"/>
        <v>15</v>
      </c>
      <c r="C5316" s="21">
        <v>5</v>
      </c>
      <c r="D5316" s="21">
        <f>VLOOKUP(A5316,英雄数据表!A:D,4,0)</f>
        <v>4</v>
      </c>
      <c r="E5316" s="20" t="str">
        <f>VLOOKUP(A5316,英雄数据表!A:C,3,0)</f>
        <v>元素战锤</v>
      </c>
      <c r="F5316" s="20">
        <f t="shared" si="356"/>
        <v>42016</v>
      </c>
      <c r="G5316" s="20">
        <f t="shared" si="357"/>
        <v>42016</v>
      </c>
      <c r="H5316" s="21" t="str">
        <f>VLOOKUP(B5316,属性中转表!A:F,6,FALSE)</f>
        <v>"hp":35100,"atk":975</v>
      </c>
      <c r="I5316" s="20" t="str">
        <f>IF(VLOOKUP(B5316,属性中转表!A:G,7,FALSE)=0,"",VLOOKUP(VLOOKUP(B5316,属性中转表!A:G,7,FALSE),属性中转表!$K$2:$P$21,6,0))&amp;IF(VLOOKUP(B5316,属性中转表!A:G,7,FALSE)&gt;=50,VLOOKUP(A5316,英雄数据表!A:K,9,0),IF(VLOOKUP(B5316,属性中转表!A:G,7,FALSE)&gt;=25,VLOOKUP(A5316,英雄数据表!A:K,5,0),""))</f>
        <v>"atk":300,"hp":5000,"undpspro":50</v>
      </c>
      <c r="J5316" s="20" t="str">
        <f>IF(I5316="","",属性中转表!$I$1&amp;(IF(VLOOKUP(B5316,属性中转表!A:G,7,FALSE)=0,0,VLOOKUP(VLOOKUP(B5316,属性中转表!A:G,7,FALSE),属性中转表!$K$2:$P$21,4,0)))+IFERROR(VLOOKUP(A5316,英雄数据表!A:K,IF(武魂!B5316&gt;=50,10,IF(武魂!B5316&gt;=25,6)),0),0))</f>
        <v>,"dpspro":0</v>
      </c>
      <c r="K5316" s="32" t="str">
        <f t="shared" si="358"/>
        <v>"atk":300,"hp":5000,"undpspro":50,"dpspro":0</v>
      </c>
      <c r="L5316" s="20" t="str">
        <f>IF(B5316&gt;=50,VLOOKUP(A5316,英雄数据表!A:L,11,FALSE),IF(B5316&gt;=25,VLOOKUP(A5316,英雄数据表!A:L,7,0),""))</f>
        <v/>
      </c>
      <c r="M5316" s="20" t="str">
        <f>IFERROR(VLOOKUP(B5316,属性中转表!$K$2:$O$21,5,FALSE),"")</f>
        <v>"undpspro":50</v>
      </c>
      <c r="N5316" s="20" t="str">
        <f>IF(B5316=25,VLOOKUP(A5316,英雄数据表!A:L,8,FALSE),IF(B5316=50,VLOOKUP(A5316,英雄数据表!A:L,12,0),""))</f>
        <v/>
      </c>
    </row>
    <row r="5317" spans="1:14" x14ac:dyDescent="0.3">
      <c r="A5317" s="20">
        <v>42016</v>
      </c>
      <c r="B5317" s="21">
        <f t="shared" si="355"/>
        <v>16</v>
      </c>
      <c r="C5317" s="21">
        <v>5</v>
      </c>
      <c r="D5317" s="21">
        <f>VLOOKUP(A5317,英雄数据表!A:D,4,0)</f>
        <v>4</v>
      </c>
      <c r="E5317" s="20" t="str">
        <f>VLOOKUP(A5317,英雄数据表!A:C,3,0)</f>
        <v>元素战锤</v>
      </c>
      <c r="F5317" s="20">
        <f t="shared" si="356"/>
        <v>42016</v>
      </c>
      <c r="G5317" s="20">
        <f t="shared" si="357"/>
        <v>42016</v>
      </c>
      <c r="H5317" s="21" t="str">
        <f>VLOOKUP(B5317,属性中转表!A:F,6,FALSE)</f>
        <v>"hp":37800,"atk":1050</v>
      </c>
      <c r="I5317" s="20" t="str">
        <f>IF(VLOOKUP(B5317,属性中转表!A:G,7,FALSE)=0,"",VLOOKUP(VLOOKUP(B5317,属性中转表!A:G,7,FALSE),属性中转表!$K$2:$P$21,6,0))&amp;IF(VLOOKUP(B5317,属性中转表!A:G,7,FALSE)&gt;=50,VLOOKUP(A5317,英雄数据表!A:K,9,0),IF(VLOOKUP(B5317,属性中转表!A:G,7,FALSE)&gt;=25,VLOOKUP(A5317,英雄数据表!A:K,5,0),""))</f>
        <v>"atk":300,"hp":5000,"undpspro":50</v>
      </c>
      <c r="J5317" s="20" t="str">
        <f>IF(I5317="","",属性中转表!$I$1&amp;(IF(VLOOKUP(B5317,属性中转表!A:G,7,FALSE)=0,0,VLOOKUP(VLOOKUP(B5317,属性中转表!A:G,7,FALSE),属性中转表!$K$2:$P$21,4,0)))+IFERROR(VLOOKUP(A5317,英雄数据表!A:K,IF(武魂!B5317&gt;=50,10,IF(武魂!B5317&gt;=25,6)),0),0))</f>
        <v>,"dpspro":0</v>
      </c>
      <c r="K5317" s="32" t="str">
        <f t="shared" si="358"/>
        <v>"atk":300,"hp":5000,"undpspro":50,"dpspro":0</v>
      </c>
      <c r="L5317" s="20" t="str">
        <f>IF(B5317&gt;=50,VLOOKUP(A5317,英雄数据表!A:L,11,FALSE),IF(B5317&gt;=25,VLOOKUP(A5317,英雄数据表!A:L,7,0),""))</f>
        <v/>
      </c>
      <c r="M5317" s="20" t="str">
        <f>IFERROR(VLOOKUP(B5317,属性中转表!$K$2:$O$21,5,FALSE),"")</f>
        <v/>
      </c>
      <c r="N5317" s="20" t="str">
        <f>IF(B5317=25,VLOOKUP(A5317,英雄数据表!A:L,8,FALSE),IF(B5317=50,VLOOKUP(A5317,英雄数据表!A:L,12,0),""))</f>
        <v/>
      </c>
    </row>
    <row r="5318" spans="1:14" x14ac:dyDescent="0.3">
      <c r="A5318" s="20">
        <v>42016</v>
      </c>
      <c r="B5318" s="21">
        <f t="shared" si="355"/>
        <v>17</v>
      </c>
      <c r="C5318" s="21">
        <v>5</v>
      </c>
      <c r="D5318" s="21">
        <f>VLOOKUP(A5318,英雄数据表!A:D,4,0)</f>
        <v>4</v>
      </c>
      <c r="E5318" s="20" t="str">
        <f>VLOOKUP(A5318,英雄数据表!A:C,3,0)</f>
        <v>元素战锤</v>
      </c>
      <c r="F5318" s="20">
        <f t="shared" si="356"/>
        <v>42016</v>
      </c>
      <c r="G5318" s="20">
        <f t="shared" si="357"/>
        <v>42016</v>
      </c>
      <c r="H5318" s="21" t="str">
        <f>VLOOKUP(B5318,属性中转表!A:F,6,FALSE)</f>
        <v>"hp":40500,"atk":1125</v>
      </c>
      <c r="I5318" s="20" t="str">
        <f>IF(VLOOKUP(B5318,属性中转表!A:G,7,FALSE)=0,"",VLOOKUP(VLOOKUP(B5318,属性中转表!A:G,7,FALSE),属性中转表!$K$2:$P$21,6,0))&amp;IF(VLOOKUP(B5318,属性中转表!A:G,7,FALSE)&gt;=50,VLOOKUP(A5318,英雄数据表!A:K,9,0),IF(VLOOKUP(B5318,属性中转表!A:G,7,FALSE)&gt;=25,VLOOKUP(A5318,英雄数据表!A:K,5,0),""))</f>
        <v>"atk":300,"hp":5000,"undpspro":50</v>
      </c>
      <c r="J5318" s="20" t="str">
        <f>IF(I5318="","",属性中转表!$I$1&amp;(IF(VLOOKUP(B5318,属性中转表!A:G,7,FALSE)=0,0,VLOOKUP(VLOOKUP(B5318,属性中转表!A:G,7,FALSE),属性中转表!$K$2:$P$21,4,0)))+IFERROR(VLOOKUP(A5318,英雄数据表!A:K,IF(武魂!B5318&gt;=50,10,IF(武魂!B5318&gt;=25,6)),0),0))</f>
        <v>,"dpspro":0</v>
      </c>
      <c r="K5318" s="32" t="str">
        <f t="shared" si="358"/>
        <v>"atk":300,"hp":5000,"undpspro":50,"dpspro":0</v>
      </c>
      <c r="L5318" s="20" t="str">
        <f>IF(B5318&gt;=50,VLOOKUP(A5318,英雄数据表!A:L,11,FALSE),IF(B5318&gt;=25,VLOOKUP(A5318,英雄数据表!A:L,7,0),""))</f>
        <v/>
      </c>
      <c r="M5318" s="20" t="str">
        <f>IFERROR(VLOOKUP(B5318,属性中转表!$K$2:$O$21,5,FALSE),"")</f>
        <v/>
      </c>
      <c r="N5318" s="20" t="str">
        <f>IF(B5318=25,VLOOKUP(A5318,英雄数据表!A:L,8,FALSE),IF(B5318=50,VLOOKUP(A5318,英雄数据表!A:L,12,0),""))</f>
        <v/>
      </c>
    </row>
    <row r="5319" spans="1:14" x14ac:dyDescent="0.3">
      <c r="A5319" s="20">
        <v>42016</v>
      </c>
      <c r="B5319" s="21">
        <f t="shared" si="355"/>
        <v>18</v>
      </c>
      <c r="C5319" s="21">
        <v>5</v>
      </c>
      <c r="D5319" s="21">
        <f>VLOOKUP(A5319,英雄数据表!A:D,4,0)</f>
        <v>4</v>
      </c>
      <c r="E5319" s="20" t="str">
        <f>VLOOKUP(A5319,英雄数据表!A:C,3,0)</f>
        <v>元素战锤</v>
      </c>
      <c r="F5319" s="20">
        <f t="shared" si="356"/>
        <v>42016</v>
      </c>
      <c r="G5319" s="20">
        <f t="shared" si="357"/>
        <v>42016</v>
      </c>
      <c r="H5319" s="21" t="str">
        <f>VLOOKUP(B5319,属性中转表!A:F,6,FALSE)</f>
        <v>"hp":43200,"atk":1200</v>
      </c>
      <c r="I5319" s="20" t="str">
        <f>IF(VLOOKUP(B5319,属性中转表!A:G,7,FALSE)=0,"",VLOOKUP(VLOOKUP(B5319,属性中转表!A:G,7,FALSE),属性中转表!$K$2:$P$21,6,0))&amp;IF(VLOOKUP(B5319,属性中转表!A:G,7,FALSE)&gt;=50,VLOOKUP(A5319,英雄数据表!A:K,9,0),IF(VLOOKUP(B5319,属性中转表!A:G,7,FALSE)&gt;=25,VLOOKUP(A5319,英雄数据表!A:K,5,0),""))</f>
        <v>"atk":300,"hp":5000,"undpspro":50</v>
      </c>
      <c r="J5319" s="20" t="str">
        <f>IF(I5319="","",属性中转表!$I$1&amp;(IF(VLOOKUP(B5319,属性中转表!A:G,7,FALSE)=0,0,VLOOKUP(VLOOKUP(B5319,属性中转表!A:G,7,FALSE),属性中转表!$K$2:$P$21,4,0)))+IFERROR(VLOOKUP(A5319,英雄数据表!A:K,IF(武魂!B5319&gt;=50,10,IF(武魂!B5319&gt;=25,6)),0),0))</f>
        <v>,"dpspro":0</v>
      </c>
      <c r="K5319" s="32" t="str">
        <f t="shared" si="358"/>
        <v>"atk":300,"hp":5000,"undpspro":50,"dpspro":0</v>
      </c>
      <c r="L5319" s="20" t="str">
        <f>IF(B5319&gt;=50,VLOOKUP(A5319,英雄数据表!A:L,11,FALSE),IF(B5319&gt;=25,VLOOKUP(A5319,英雄数据表!A:L,7,0),""))</f>
        <v/>
      </c>
      <c r="M5319" s="20" t="str">
        <f>IFERROR(VLOOKUP(B5319,属性中转表!$K$2:$O$21,5,FALSE),"")</f>
        <v/>
      </c>
      <c r="N5319" s="20" t="str">
        <f>IF(B5319=25,VLOOKUP(A5319,英雄数据表!A:L,8,FALSE),IF(B5319=50,VLOOKUP(A5319,英雄数据表!A:L,12,0),""))</f>
        <v/>
      </c>
    </row>
    <row r="5320" spans="1:14" x14ac:dyDescent="0.3">
      <c r="A5320" s="20">
        <v>42016</v>
      </c>
      <c r="B5320" s="21">
        <f t="shared" si="355"/>
        <v>19</v>
      </c>
      <c r="C5320" s="21">
        <v>5</v>
      </c>
      <c r="D5320" s="21">
        <f>VLOOKUP(A5320,英雄数据表!A:D,4,0)</f>
        <v>4</v>
      </c>
      <c r="E5320" s="20" t="str">
        <f>VLOOKUP(A5320,英雄数据表!A:C,3,0)</f>
        <v>元素战锤</v>
      </c>
      <c r="F5320" s="20">
        <f t="shared" si="356"/>
        <v>42016</v>
      </c>
      <c r="G5320" s="20">
        <f t="shared" si="357"/>
        <v>42016</v>
      </c>
      <c r="H5320" s="21" t="str">
        <f>VLOOKUP(B5320,属性中转表!A:F,6,FALSE)</f>
        <v>"hp":45900,"atk":1275</v>
      </c>
      <c r="I5320" s="20" t="str">
        <f>IF(VLOOKUP(B5320,属性中转表!A:G,7,FALSE)=0,"",VLOOKUP(VLOOKUP(B5320,属性中转表!A:G,7,FALSE),属性中转表!$K$2:$P$21,6,0))&amp;IF(VLOOKUP(B5320,属性中转表!A:G,7,FALSE)&gt;=50,VLOOKUP(A5320,英雄数据表!A:K,9,0),IF(VLOOKUP(B5320,属性中转表!A:G,7,FALSE)&gt;=25,VLOOKUP(A5320,英雄数据表!A:K,5,0),""))</f>
        <v>"atk":300,"hp":5000,"undpspro":50</v>
      </c>
      <c r="J5320" s="20" t="str">
        <f>IF(I5320="","",属性中转表!$I$1&amp;(IF(VLOOKUP(B5320,属性中转表!A:G,7,FALSE)=0,0,VLOOKUP(VLOOKUP(B5320,属性中转表!A:G,7,FALSE),属性中转表!$K$2:$P$21,4,0)))+IFERROR(VLOOKUP(A5320,英雄数据表!A:K,IF(武魂!B5320&gt;=50,10,IF(武魂!B5320&gt;=25,6)),0),0))</f>
        <v>,"dpspro":0</v>
      </c>
      <c r="K5320" s="32" t="str">
        <f t="shared" si="358"/>
        <v>"atk":300,"hp":5000,"undpspro":50,"dpspro":0</v>
      </c>
      <c r="L5320" s="20" t="str">
        <f>IF(B5320&gt;=50,VLOOKUP(A5320,英雄数据表!A:L,11,FALSE),IF(B5320&gt;=25,VLOOKUP(A5320,英雄数据表!A:L,7,0),""))</f>
        <v/>
      </c>
      <c r="M5320" s="20" t="str">
        <f>IFERROR(VLOOKUP(B5320,属性中转表!$K$2:$O$21,5,FALSE),"")</f>
        <v/>
      </c>
      <c r="N5320" s="20" t="str">
        <f>IF(B5320=25,VLOOKUP(A5320,英雄数据表!A:L,8,FALSE),IF(B5320=50,VLOOKUP(A5320,英雄数据表!A:L,12,0),""))</f>
        <v/>
      </c>
    </row>
    <row r="5321" spans="1:14" x14ac:dyDescent="0.3">
      <c r="A5321" s="20">
        <v>42016</v>
      </c>
      <c r="B5321" s="21">
        <f t="shared" si="355"/>
        <v>20</v>
      </c>
      <c r="C5321" s="21">
        <v>5</v>
      </c>
      <c r="D5321" s="21">
        <f>VLOOKUP(A5321,英雄数据表!A:D,4,0)</f>
        <v>4</v>
      </c>
      <c r="E5321" s="20" t="str">
        <f>VLOOKUP(A5321,英雄数据表!A:C,3,0)</f>
        <v>元素战锤</v>
      </c>
      <c r="F5321" s="20">
        <f t="shared" si="356"/>
        <v>42016</v>
      </c>
      <c r="G5321" s="20">
        <f t="shared" si="357"/>
        <v>42016</v>
      </c>
      <c r="H5321" s="21" t="str">
        <f>VLOOKUP(B5321,属性中转表!A:F,6,FALSE)</f>
        <v>"hp":48600,"atk":1350</v>
      </c>
      <c r="I5321" s="20" t="str">
        <f>IF(VLOOKUP(B5321,属性中转表!A:G,7,FALSE)=0,"",VLOOKUP(VLOOKUP(B5321,属性中转表!A:G,7,FALSE),属性中转表!$K$2:$P$21,6,0))&amp;IF(VLOOKUP(B5321,属性中转表!A:G,7,FALSE)&gt;=50,VLOOKUP(A5321,英雄数据表!A:K,9,0),IF(VLOOKUP(B5321,属性中转表!A:G,7,FALSE)&gt;=25,VLOOKUP(A5321,英雄数据表!A:K,5,0),""))</f>
        <v>"atk":300,"hp":5000,"undpspro":50</v>
      </c>
      <c r="J5321" s="20" t="str">
        <f>IF(I5321="","",属性中转表!$I$1&amp;(IF(VLOOKUP(B5321,属性中转表!A:G,7,FALSE)=0,0,VLOOKUP(VLOOKUP(B5321,属性中转表!A:G,7,FALSE),属性中转表!$K$2:$P$21,4,0)))+IFERROR(VLOOKUP(A5321,英雄数据表!A:K,IF(武魂!B5321&gt;=50,10,IF(武魂!B5321&gt;=25,6)),0),0))</f>
        <v>,"dpspro":50</v>
      </c>
      <c r="K5321" s="32" t="str">
        <f t="shared" si="358"/>
        <v>"atk":300,"hp":5000,"undpspro":50,"dpspro":50</v>
      </c>
      <c r="L5321" s="20" t="str">
        <f>IF(B5321&gt;=50,VLOOKUP(A5321,英雄数据表!A:L,11,FALSE),IF(B5321&gt;=25,VLOOKUP(A5321,英雄数据表!A:L,7,0),""))</f>
        <v/>
      </c>
      <c r="M5321" s="20" t="str">
        <f>IFERROR(VLOOKUP(B5321,属性中转表!$K$2:$O$21,5,FALSE),"")</f>
        <v>"dpspro":50</v>
      </c>
      <c r="N5321" s="20" t="str">
        <f>IF(B5321=25,VLOOKUP(A5321,英雄数据表!A:L,8,FALSE),IF(B5321=50,VLOOKUP(A5321,英雄数据表!A:L,12,0),""))</f>
        <v/>
      </c>
    </row>
    <row r="5322" spans="1:14" x14ac:dyDescent="0.3">
      <c r="A5322" s="20">
        <v>42016</v>
      </c>
      <c r="B5322" s="21">
        <f t="shared" si="355"/>
        <v>21</v>
      </c>
      <c r="C5322" s="21">
        <v>5</v>
      </c>
      <c r="D5322" s="21">
        <f>VLOOKUP(A5322,英雄数据表!A:D,4,0)</f>
        <v>4</v>
      </c>
      <c r="E5322" s="20" t="str">
        <f>VLOOKUP(A5322,英雄数据表!A:C,3,0)</f>
        <v>元素战锤</v>
      </c>
      <c r="F5322" s="20">
        <f t="shared" si="356"/>
        <v>42016</v>
      </c>
      <c r="G5322" s="20">
        <f t="shared" si="357"/>
        <v>42016</v>
      </c>
      <c r="H5322" s="21" t="str">
        <f>VLOOKUP(B5322,属性中转表!A:F,6,FALSE)</f>
        <v>"hp":52200,"atk":1450</v>
      </c>
      <c r="I5322" s="20" t="str">
        <f>IF(VLOOKUP(B5322,属性中转表!A:G,7,FALSE)=0,"",VLOOKUP(VLOOKUP(B5322,属性中转表!A:G,7,FALSE),属性中转表!$K$2:$P$21,6,0))&amp;IF(VLOOKUP(B5322,属性中转表!A:G,7,FALSE)&gt;=50,VLOOKUP(A5322,英雄数据表!A:K,9,0),IF(VLOOKUP(B5322,属性中转表!A:G,7,FALSE)&gt;=25,VLOOKUP(A5322,英雄数据表!A:K,5,0),""))</f>
        <v>"atk":300,"hp":5000,"undpspro":50</v>
      </c>
      <c r="J5322" s="20" t="str">
        <f>IF(I5322="","",属性中转表!$I$1&amp;(IF(VLOOKUP(B5322,属性中转表!A:G,7,FALSE)=0,0,VLOOKUP(VLOOKUP(B5322,属性中转表!A:G,7,FALSE),属性中转表!$K$2:$P$21,4,0)))+IFERROR(VLOOKUP(A5322,英雄数据表!A:K,IF(武魂!B5322&gt;=50,10,IF(武魂!B5322&gt;=25,6)),0),0))</f>
        <v>,"dpspro":50</v>
      </c>
      <c r="K5322" s="32" t="str">
        <f t="shared" si="358"/>
        <v>"atk":300,"hp":5000,"undpspro":50,"dpspro":50</v>
      </c>
      <c r="L5322" s="20" t="str">
        <f>IF(B5322&gt;=50,VLOOKUP(A5322,英雄数据表!A:L,11,FALSE),IF(B5322&gt;=25,VLOOKUP(A5322,英雄数据表!A:L,7,0),""))</f>
        <v/>
      </c>
      <c r="M5322" s="20" t="str">
        <f>IFERROR(VLOOKUP(B5322,属性中转表!$K$2:$O$21,5,FALSE),"")</f>
        <v/>
      </c>
      <c r="N5322" s="20" t="str">
        <f>IF(B5322=25,VLOOKUP(A5322,英雄数据表!A:L,8,FALSE),IF(B5322=50,VLOOKUP(A5322,英雄数据表!A:L,12,0),""))</f>
        <v/>
      </c>
    </row>
    <row r="5323" spans="1:14" x14ac:dyDescent="0.3">
      <c r="A5323" s="20">
        <v>42016</v>
      </c>
      <c r="B5323" s="21">
        <f t="shared" si="355"/>
        <v>22</v>
      </c>
      <c r="C5323" s="21">
        <v>5</v>
      </c>
      <c r="D5323" s="21">
        <f>VLOOKUP(A5323,英雄数据表!A:D,4,0)</f>
        <v>4</v>
      </c>
      <c r="E5323" s="20" t="str">
        <f>VLOOKUP(A5323,英雄数据表!A:C,3,0)</f>
        <v>元素战锤</v>
      </c>
      <c r="F5323" s="20">
        <f t="shared" si="356"/>
        <v>42016</v>
      </c>
      <c r="G5323" s="20">
        <f t="shared" si="357"/>
        <v>42016</v>
      </c>
      <c r="H5323" s="21" t="str">
        <f>VLOOKUP(B5323,属性中转表!A:F,6,FALSE)</f>
        <v>"hp":55800,"atk":1550</v>
      </c>
      <c r="I5323" s="20" t="str">
        <f>IF(VLOOKUP(B5323,属性中转表!A:G,7,FALSE)=0,"",VLOOKUP(VLOOKUP(B5323,属性中转表!A:G,7,FALSE),属性中转表!$K$2:$P$21,6,0))&amp;IF(VLOOKUP(B5323,属性中转表!A:G,7,FALSE)&gt;=50,VLOOKUP(A5323,英雄数据表!A:K,9,0),IF(VLOOKUP(B5323,属性中转表!A:G,7,FALSE)&gt;=25,VLOOKUP(A5323,英雄数据表!A:K,5,0),""))</f>
        <v>"atk":300,"hp":5000,"undpspro":50</v>
      </c>
      <c r="J5323" s="20" t="str">
        <f>IF(I5323="","",属性中转表!$I$1&amp;(IF(VLOOKUP(B5323,属性中转表!A:G,7,FALSE)=0,0,VLOOKUP(VLOOKUP(B5323,属性中转表!A:G,7,FALSE),属性中转表!$K$2:$P$21,4,0)))+IFERROR(VLOOKUP(A5323,英雄数据表!A:K,IF(武魂!B5323&gt;=50,10,IF(武魂!B5323&gt;=25,6)),0),0))</f>
        <v>,"dpspro":50</v>
      </c>
      <c r="K5323" s="32" t="str">
        <f t="shared" si="358"/>
        <v>"atk":300,"hp":5000,"undpspro":50,"dpspro":50</v>
      </c>
      <c r="L5323" s="20" t="str">
        <f>IF(B5323&gt;=50,VLOOKUP(A5323,英雄数据表!A:L,11,FALSE),IF(B5323&gt;=25,VLOOKUP(A5323,英雄数据表!A:L,7,0),""))</f>
        <v/>
      </c>
      <c r="M5323" s="20" t="str">
        <f>IFERROR(VLOOKUP(B5323,属性中转表!$K$2:$O$21,5,FALSE),"")</f>
        <v/>
      </c>
      <c r="N5323" s="20" t="str">
        <f>IF(B5323=25,VLOOKUP(A5323,英雄数据表!A:L,8,FALSE),IF(B5323=50,VLOOKUP(A5323,英雄数据表!A:L,12,0),""))</f>
        <v/>
      </c>
    </row>
    <row r="5324" spans="1:14" x14ac:dyDescent="0.3">
      <c r="A5324" s="20">
        <v>42016</v>
      </c>
      <c r="B5324" s="21">
        <f t="shared" si="343"/>
        <v>23</v>
      </c>
      <c r="C5324" s="21">
        <v>5</v>
      </c>
      <c r="D5324" s="21">
        <f>VLOOKUP(A5324,英雄数据表!A:D,4,0)</f>
        <v>4</v>
      </c>
      <c r="E5324" s="20" t="str">
        <f>VLOOKUP(A5324,英雄数据表!A:C,3,0)</f>
        <v>元素战锤</v>
      </c>
      <c r="F5324" s="20">
        <f t="shared" si="344"/>
        <v>42016</v>
      </c>
      <c r="G5324" s="20">
        <f t="shared" si="345"/>
        <v>42016</v>
      </c>
      <c r="H5324" s="21" t="str">
        <f>VLOOKUP(B5324,属性中转表!A:F,6,FALSE)</f>
        <v>"hp":59400,"atk":1650</v>
      </c>
      <c r="I5324" s="20" t="str">
        <f>IF(VLOOKUP(B5324,属性中转表!A:G,7,FALSE)=0,"",VLOOKUP(VLOOKUP(B5324,属性中转表!A:G,7,FALSE),属性中转表!$K$2:$P$21,6,0))&amp;IF(VLOOKUP(B5324,属性中转表!A:G,7,FALSE)&gt;=50,VLOOKUP(A5324,英雄数据表!A:K,9,0),IF(VLOOKUP(B5324,属性中转表!A:G,7,FALSE)&gt;=25,VLOOKUP(A5324,英雄数据表!A:K,5,0),""))</f>
        <v>"atk":300,"hp":5000,"undpspro":50</v>
      </c>
      <c r="J5324" s="20" t="str">
        <f>IF(I5324="","",属性中转表!$I$1&amp;(IF(VLOOKUP(B5324,属性中转表!A:G,7,FALSE)=0,0,VLOOKUP(VLOOKUP(B5324,属性中转表!A:G,7,FALSE),属性中转表!$K$2:$P$21,4,0)))+IFERROR(VLOOKUP(A5324,英雄数据表!A:K,IF(武魂!B5324&gt;=50,10,IF(武魂!B5324&gt;=25,6)),0),0))</f>
        <v>,"dpspro":50</v>
      </c>
      <c r="K5324" s="32" t="str">
        <f t="shared" si="346"/>
        <v>"atk":300,"hp":5000,"undpspro":50,"dpspro":50</v>
      </c>
      <c r="L5324" s="20" t="str">
        <f>IF(B5324&gt;=50,VLOOKUP(A5324,英雄数据表!A:L,11,FALSE),IF(B5324&gt;=25,VLOOKUP(A5324,英雄数据表!A:L,7,0),""))</f>
        <v/>
      </c>
      <c r="M5324" s="20" t="str">
        <f>IFERROR(VLOOKUP(B5324,属性中转表!$K$2:$O$21,5,FALSE),"")</f>
        <v/>
      </c>
      <c r="N5324" s="20" t="str">
        <f>IF(B5324=25,VLOOKUP(A5324,英雄数据表!A:L,8,FALSE),IF(B5324=50,VLOOKUP(A5324,英雄数据表!A:L,12,0),""))</f>
        <v/>
      </c>
    </row>
    <row r="5325" spans="1:14" x14ac:dyDescent="0.3">
      <c r="A5325" s="20">
        <v>42016</v>
      </c>
      <c r="B5325" s="21">
        <f t="shared" si="343"/>
        <v>24</v>
      </c>
      <c r="C5325" s="21">
        <v>5</v>
      </c>
      <c r="D5325" s="21">
        <f>VLOOKUP(A5325,英雄数据表!A:D,4,0)</f>
        <v>4</v>
      </c>
      <c r="E5325" s="20" t="str">
        <f>VLOOKUP(A5325,英雄数据表!A:C,3,0)</f>
        <v>元素战锤</v>
      </c>
      <c r="F5325" s="20">
        <f t="shared" si="344"/>
        <v>42016</v>
      </c>
      <c r="G5325" s="20">
        <f t="shared" si="345"/>
        <v>42016</v>
      </c>
      <c r="H5325" s="21" t="str">
        <f>VLOOKUP(B5325,属性中转表!A:F,6,FALSE)</f>
        <v>"hp":63000,"atk":1750</v>
      </c>
      <c r="I5325" s="20" t="str">
        <f>IF(VLOOKUP(B5325,属性中转表!A:G,7,FALSE)=0,"",VLOOKUP(VLOOKUP(B5325,属性中转表!A:G,7,FALSE),属性中转表!$K$2:$P$21,6,0))&amp;IF(VLOOKUP(B5325,属性中转表!A:G,7,FALSE)&gt;=50,VLOOKUP(A5325,英雄数据表!A:K,9,0),IF(VLOOKUP(B5325,属性中转表!A:G,7,FALSE)&gt;=25,VLOOKUP(A5325,英雄数据表!A:K,5,0),""))</f>
        <v>"atk":300,"hp":5000,"undpspro":50</v>
      </c>
      <c r="J5325" s="20" t="str">
        <f>IF(I5325="","",属性中转表!$I$1&amp;(IF(VLOOKUP(B5325,属性中转表!A:G,7,FALSE)=0,0,VLOOKUP(VLOOKUP(B5325,属性中转表!A:G,7,FALSE),属性中转表!$K$2:$P$21,4,0)))+IFERROR(VLOOKUP(A5325,英雄数据表!A:K,IF(武魂!B5325&gt;=50,10,IF(武魂!B5325&gt;=25,6)),0),0))</f>
        <v>,"dpspro":50</v>
      </c>
      <c r="K5325" s="32" t="str">
        <f t="shared" si="346"/>
        <v>"atk":300,"hp":5000,"undpspro":50,"dpspro":50</v>
      </c>
      <c r="L5325" s="20" t="str">
        <f>IF(B5325&gt;=50,VLOOKUP(A5325,英雄数据表!A:L,11,FALSE),IF(B5325&gt;=25,VLOOKUP(A5325,英雄数据表!A:L,7,0),""))</f>
        <v/>
      </c>
      <c r="M5325" s="20" t="str">
        <f>IFERROR(VLOOKUP(B5325,属性中转表!$K$2:$O$21,5,FALSE),"")</f>
        <v/>
      </c>
      <c r="N5325" s="20" t="str">
        <f>IF(B5325=25,VLOOKUP(A5325,英雄数据表!A:L,8,FALSE),IF(B5325=50,VLOOKUP(A5325,英雄数据表!A:L,12,0),""))</f>
        <v/>
      </c>
    </row>
    <row r="5326" spans="1:14" x14ac:dyDescent="0.3">
      <c r="A5326" s="20">
        <v>42016</v>
      </c>
      <c r="B5326" s="21">
        <f t="shared" si="343"/>
        <v>25</v>
      </c>
      <c r="C5326" s="21">
        <v>5</v>
      </c>
      <c r="D5326" s="21">
        <f>VLOOKUP(A5326,英雄数据表!A:D,4,0)</f>
        <v>4</v>
      </c>
      <c r="E5326" s="20" t="str">
        <f>VLOOKUP(A5326,英雄数据表!A:C,3,0)</f>
        <v>元素战锤</v>
      </c>
      <c r="F5326" s="20">
        <f t="shared" si="344"/>
        <v>42016</v>
      </c>
      <c r="G5326" s="20">
        <f t="shared" si="345"/>
        <v>42016</v>
      </c>
      <c r="H5326" s="21" t="str">
        <f>VLOOKUP(B5326,属性中转表!A:F,6,FALSE)</f>
        <v>"hp":66600,"atk":1850</v>
      </c>
      <c r="I5326" s="20" t="str">
        <f>IF(VLOOKUP(B5326,属性中转表!A:G,7,FALSE)=0,"",VLOOKUP(VLOOKUP(B5326,属性中转表!A:G,7,FALSE),属性中转表!$K$2:$P$21,6,0))&amp;IF(VLOOKUP(B5326,属性中转表!A:G,7,FALSE)&gt;=50,VLOOKUP(A5326,英雄数据表!A:K,9,0),IF(VLOOKUP(B5326,属性中转表!A:G,7,FALSE)&gt;=25,VLOOKUP(A5326,英雄数据表!A:K,5,0),""))</f>
        <v>"atk":300,"hp":5000,"undpspro":50</v>
      </c>
      <c r="J5326" s="20" t="str">
        <f>IF(I5326="","",属性中转表!$I$1&amp;(IF(VLOOKUP(B5326,属性中转表!A:G,7,FALSE)=0,0,VLOOKUP(VLOOKUP(B5326,属性中转表!A:G,7,FALSE),属性中转表!$K$2:$P$21,4,0)))+IFERROR(VLOOKUP(A5326,英雄数据表!A:K,IF(武魂!B5326&gt;=50,10,IF(武魂!B5326&gt;=25,6)),0),0))</f>
        <v>,"dpspro":50</v>
      </c>
      <c r="K5326" s="32" t="str">
        <f t="shared" si="346"/>
        <v>"atk":300,"hp":5000,"undpspro":50,"dpspro":50</v>
      </c>
      <c r="L5326" s="20" t="str">
        <f>IF(B5326&gt;=50,VLOOKUP(A5326,英雄数据表!A:L,11,FALSE),IF(B5326&gt;=25,VLOOKUP(A5326,英雄数据表!A:L,7,0),""))</f>
        <v>"4201601004","4201601014"</v>
      </c>
      <c r="M5326" s="20" t="str">
        <f>IFERROR(VLOOKUP(B5326,属性中转表!$K$2:$O$21,5,FALSE),"")</f>
        <v/>
      </c>
      <c r="N5326" s="20" t="str">
        <f>IF(B5326=25,VLOOKUP(A5326,英雄数据表!A:L,8,FALSE),IF(B5326=50,VLOOKUP(A5326,英雄数据表!A:L,12,0),""))</f>
        <v>元素萨满天生就有领袖的气质，战斗开始我方每有一名其他自然英雄，元素萨满将提升6%伤害（非自然提升3%）</v>
      </c>
    </row>
    <row r="5327" spans="1:14" x14ac:dyDescent="0.3">
      <c r="A5327" s="20">
        <v>42016</v>
      </c>
      <c r="B5327" s="21">
        <f t="shared" ref="B5327:B5390" si="359">IF(A5327=A5326,B5326+1,1)</f>
        <v>26</v>
      </c>
      <c r="C5327" s="21">
        <v>5</v>
      </c>
      <c r="D5327" s="21">
        <f>VLOOKUP(A5327,英雄数据表!A:D,4,0)</f>
        <v>4</v>
      </c>
      <c r="E5327" s="20" t="str">
        <f>VLOOKUP(A5327,英雄数据表!A:C,3,0)</f>
        <v>元素战锤</v>
      </c>
      <c r="F5327" s="20">
        <f t="shared" ref="F5327:F5390" si="360">A5327</f>
        <v>42016</v>
      </c>
      <c r="G5327" s="20">
        <f t="shared" ref="G5327:G5390" si="361">A5327</f>
        <v>42016</v>
      </c>
      <c r="H5327" s="21" t="str">
        <f>VLOOKUP(B5327,属性中转表!A:F,6,FALSE)</f>
        <v>"hp":70200,"atk":1950</v>
      </c>
      <c r="I5327" s="20" t="str">
        <f>IF(VLOOKUP(B5327,属性中转表!A:G,7,FALSE)=0,"",VLOOKUP(VLOOKUP(B5327,属性中转表!A:G,7,FALSE),属性中转表!$K$2:$P$21,6,0))&amp;IF(VLOOKUP(B5327,属性中转表!A:G,7,FALSE)&gt;=50,VLOOKUP(A5327,英雄数据表!A:K,9,0),IF(VLOOKUP(B5327,属性中转表!A:G,7,FALSE)&gt;=25,VLOOKUP(A5327,英雄数据表!A:K,5,0),""))</f>
        <v>"atk":300,"hp":5000,"undpspro":50</v>
      </c>
      <c r="J5327" s="20" t="str">
        <f>IF(I5327="","",属性中转表!$I$1&amp;(IF(VLOOKUP(B5327,属性中转表!A:G,7,FALSE)=0,0,VLOOKUP(VLOOKUP(B5327,属性中转表!A:G,7,FALSE),属性中转表!$K$2:$P$21,4,0)))+IFERROR(VLOOKUP(A5327,英雄数据表!A:K,IF(武魂!B5327&gt;=50,10,IF(武魂!B5327&gt;=25,6)),0),0))</f>
        <v>,"dpspro":50</v>
      </c>
      <c r="K5327" s="32" t="str">
        <f t="shared" si="346"/>
        <v>"atk":300,"hp":5000,"undpspro":50,"dpspro":50</v>
      </c>
      <c r="L5327" s="20" t="str">
        <f>IF(B5327&gt;=50,VLOOKUP(A5327,英雄数据表!A:L,11,FALSE),IF(B5327&gt;=25,VLOOKUP(A5327,英雄数据表!A:L,7,0),""))</f>
        <v>"4201601004","4201601014"</v>
      </c>
      <c r="M5327" s="20" t="str">
        <f>IFERROR(VLOOKUP(B5327,属性中转表!$K$2:$O$21,5,FALSE),"")</f>
        <v/>
      </c>
      <c r="N5327" s="20" t="str">
        <f>IF(B5327=25,VLOOKUP(A5327,英雄数据表!A:L,8,FALSE),IF(B5327=50,VLOOKUP(A5327,英雄数据表!A:L,12,0),""))</f>
        <v/>
      </c>
    </row>
    <row r="5328" spans="1:14" x14ac:dyDescent="0.3">
      <c r="A5328" s="20">
        <v>42016</v>
      </c>
      <c r="B5328" s="21">
        <f t="shared" si="359"/>
        <v>27</v>
      </c>
      <c r="C5328" s="21">
        <v>5</v>
      </c>
      <c r="D5328" s="21">
        <f>VLOOKUP(A5328,英雄数据表!A:D,4,0)</f>
        <v>4</v>
      </c>
      <c r="E5328" s="20" t="str">
        <f>VLOOKUP(A5328,英雄数据表!A:C,3,0)</f>
        <v>元素战锤</v>
      </c>
      <c r="F5328" s="20">
        <f t="shared" si="360"/>
        <v>42016</v>
      </c>
      <c r="G5328" s="20">
        <f t="shared" si="361"/>
        <v>42016</v>
      </c>
      <c r="H5328" s="21" t="str">
        <f>VLOOKUP(B5328,属性中转表!A:F,6,FALSE)</f>
        <v>"hp":73800,"atk":2050</v>
      </c>
      <c r="I5328" s="20" t="str">
        <f>IF(VLOOKUP(B5328,属性中转表!A:G,7,FALSE)=0,"",VLOOKUP(VLOOKUP(B5328,属性中转表!A:G,7,FALSE),属性中转表!$K$2:$P$21,6,0))&amp;IF(VLOOKUP(B5328,属性中转表!A:G,7,FALSE)&gt;=50,VLOOKUP(A5328,英雄数据表!A:K,9,0),IF(VLOOKUP(B5328,属性中转表!A:G,7,FALSE)&gt;=25,VLOOKUP(A5328,英雄数据表!A:K,5,0),""))</f>
        <v>"atk":300,"hp":5000,"undpspro":50</v>
      </c>
      <c r="J5328" s="20" t="str">
        <f>IF(I5328="","",属性中转表!$I$1&amp;(IF(VLOOKUP(B5328,属性中转表!A:G,7,FALSE)=0,0,VLOOKUP(VLOOKUP(B5328,属性中转表!A:G,7,FALSE),属性中转表!$K$2:$P$21,4,0)))+IFERROR(VLOOKUP(A5328,英雄数据表!A:K,IF(武魂!B5328&gt;=50,10,IF(武魂!B5328&gt;=25,6)),0),0))</f>
        <v>,"dpspro":50</v>
      </c>
      <c r="K5328" s="32" t="str">
        <f t="shared" si="346"/>
        <v>"atk":300,"hp":5000,"undpspro":50,"dpspro":50</v>
      </c>
      <c r="L5328" s="20" t="str">
        <f>IF(B5328&gt;=50,VLOOKUP(A5328,英雄数据表!A:L,11,FALSE),IF(B5328&gt;=25,VLOOKUP(A5328,英雄数据表!A:L,7,0),""))</f>
        <v>"4201601004","4201601014"</v>
      </c>
      <c r="M5328" s="20" t="str">
        <f>IFERROR(VLOOKUP(B5328,属性中转表!$K$2:$O$21,5,FALSE),"")</f>
        <v/>
      </c>
      <c r="N5328" s="20" t="str">
        <f>IF(B5328=25,VLOOKUP(A5328,英雄数据表!A:L,8,FALSE),IF(B5328=50,VLOOKUP(A5328,英雄数据表!A:L,12,0),""))</f>
        <v/>
      </c>
    </row>
    <row r="5329" spans="1:14" x14ac:dyDescent="0.3">
      <c r="A5329" s="20">
        <v>42016</v>
      </c>
      <c r="B5329" s="21">
        <f t="shared" si="359"/>
        <v>28</v>
      </c>
      <c r="C5329" s="21">
        <v>5</v>
      </c>
      <c r="D5329" s="21">
        <f>VLOOKUP(A5329,英雄数据表!A:D,4,0)</f>
        <v>4</v>
      </c>
      <c r="E5329" s="20" t="str">
        <f>VLOOKUP(A5329,英雄数据表!A:C,3,0)</f>
        <v>元素战锤</v>
      </c>
      <c r="F5329" s="20">
        <f t="shared" si="360"/>
        <v>42016</v>
      </c>
      <c r="G5329" s="20">
        <f t="shared" si="361"/>
        <v>42016</v>
      </c>
      <c r="H5329" s="21" t="str">
        <f>VLOOKUP(B5329,属性中转表!A:F,6,FALSE)</f>
        <v>"hp":77400,"atk":2150</v>
      </c>
      <c r="I5329" s="20" t="str">
        <f>IF(VLOOKUP(B5329,属性中转表!A:G,7,FALSE)=0,"",VLOOKUP(VLOOKUP(B5329,属性中转表!A:G,7,FALSE),属性中转表!$K$2:$P$21,6,0))&amp;IF(VLOOKUP(B5329,属性中转表!A:G,7,FALSE)&gt;=50,VLOOKUP(A5329,英雄数据表!A:K,9,0),IF(VLOOKUP(B5329,属性中转表!A:G,7,FALSE)&gt;=25,VLOOKUP(A5329,英雄数据表!A:K,5,0),""))</f>
        <v>"atk":300,"hp":5000,"undpspro":50</v>
      </c>
      <c r="J5329" s="20" t="str">
        <f>IF(I5329="","",属性中转表!$I$1&amp;(IF(VLOOKUP(B5329,属性中转表!A:G,7,FALSE)=0,0,VLOOKUP(VLOOKUP(B5329,属性中转表!A:G,7,FALSE),属性中转表!$K$2:$P$21,4,0)))+IFERROR(VLOOKUP(A5329,英雄数据表!A:K,IF(武魂!B5329&gt;=50,10,IF(武魂!B5329&gt;=25,6)),0),0))</f>
        <v>,"dpspro":50</v>
      </c>
      <c r="K5329" s="32" t="str">
        <f t="shared" si="346"/>
        <v>"atk":300,"hp":5000,"undpspro":50,"dpspro":50</v>
      </c>
      <c r="L5329" s="20" t="str">
        <f>IF(B5329&gt;=50,VLOOKUP(A5329,英雄数据表!A:L,11,FALSE),IF(B5329&gt;=25,VLOOKUP(A5329,英雄数据表!A:L,7,0),""))</f>
        <v>"4201601004","4201601014"</v>
      </c>
      <c r="M5329" s="20" t="str">
        <f>IFERROR(VLOOKUP(B5329,属性中转表!$K$2:$O$21,5,FALSE),"")</f>
        <v/>
      </c>
      <c r="N5329" s="20" t="str">
        <f>IF(B5329=25,VLOOKUP(A5329,英雄数据表!A:L,8,FALSE),IF(B5329=50,VLOOKUP(A5329,英雄数据表!A:L,12,0),""))</f>
        <v/>
      </c>
    </row>
    <row r="5330" spans="1:14" x14ac:dyDescent="0.3">
      <c r="A5330" s="20">
        <v>42016</v>
      </c>
      <c r="B5330" s="21">
        <f t="shared" si="359"/>
        <v>29</v>
      </c>
      <c r="C5330" s="21">
        <v>5</v>
      </c>
      <c r="D5330" s="21">
        <f>VLOOKUP(A5330,英雄数据表!A:D,4,0)</f>
        <v>4</v>
      </c>
      <c r="E5330" s="20" t="str">
        <f>VLOOKUP(A5330,英雄数据表!A:C,3,0)</f>
        <v>元素战锤</v>
      </c>
      <c r="F5330" s="20">
        <f t="shared" si="360"/>
        <v>42016</v>
      </c>
      <c r="G5330" s="20">
        <f t="shared" si="361"/>
        <v>42016</v>
      </c>
      <c r="H5330" s="21" t="str">
        <f>VLOOKUP(B5330,属性中转表!A:F,6,FALSE)</f>
        <v>"hp":81000,"atk":2250</v>
      </c>
      <c r="I5330" s="20" t="str">
        <f>IF(VLOOKUP(B5330,属性中转表!A:G,7,FALSE)=0,"",VLOOKUP(VLOOKUP(B5330,属性中转表!A:G,7,FALSE),属性中转表!$K$2:$P$21,6,0))&amp;IF(VLOOKUP(B5330,属性中转表!A:G,7,FALSE)&gt;=50,VLOOKUP(A5330,英雄数据表!A:K,9,0),IF(VLOOKUP(B5330,属性中转表!A:G,7,FALSE)&gt;=25,VLOOKUP(A5330,英雄数据表!A:K,5,0),""))</f>
        <v>"atk":300,"hp":5000,"undpspro":50</v>
      </c>
      <c r="J5330" s="20" t="str">
        <f>IF(I5330="","",属性中转表!$I$1&amp;(IF(VLOOKUP(B5330,属性中转表!A:G,7,FALSE)=0,0,VLOOKUP(VLOOKUP(B5330,属性中转表!A:G,7,FALSE),属性中转表!$K$2:$P$21,4,0)))+IFERROR(VLOOKUP(A5330,英雄数据表!A:K,IF(武魂!B5330&gt;=50,10,IF(武魂!B5330&gt;=25,6)),0),0))</f>
        <v>,"dpspro":50</v>
      </c>
      <c r="K5330" s="32" t="str">
        <f t="shared" si="346"/>
        <v>"atk":300,"hp":5000,"undpspro":50,"dpspro":50</v>
      </c>
      <c r="L5330" s="20" t="str">
        <f>IF(B5330&gt;=50,VLOOKUP(A5330,英雄数据表!A:L,11,FALSE),IF(B5330&gt;=25,VLOOKUP(A5330,英雄数据表!A:L,7,0),""))</f>
        <v>"4201601004","4201601014"</v>
      </c>
      <c r="M5330" s="20" t="str">
        <f>IFERROR(VLOOKUP(B5330,属性中转表!$K$2:$O$21,5,FALSE),"")</f>
        <v/>
      </c>
      <c r="N5330" s="20" t="str">
        <f>IF(B5330=25,VLOOKUP(A5330,英雄数据表!A:L,8,FALSE),IF(B5330=50,VLOOKUP(A5330,英雄数据表!A:L,12,0),""))</f>
        <v/>
      </c>
    </row>
    <row r="5331" spans="1:14" x14ac:dyDescent="0.3">
      <c r="A5331" s="20">
        <v>42016</v>
      </c>
      <c r="B5331" s="21">
        <f t="shared" si="359"/>
        <v>30</v>
      </c>
      <c r="C5331" s="21">
        <v>5</v>
      </c>
      <c r="D5331" s="21">
        <f>VLOOKUP(A5331,英雄数据表!A:D,4,0)</f>
        <v>4</v>
      </c>
      <c r="E5331" s="20" t="str">
        <f>VLOOKUP(A5331,英雄数据表!A:C,3,0)</f>
        <v>元素战锤</v>
      </c>
      <c r="F5331" s="20">
        <f t="shared" si="360"/>
        <v>42016</v>
      </c>
      <c r="G5331" s="20">
        <f t="shared" si="361"/>
        <v>42016</v>
      </c>
      <c r="H5331" s="21" t="str">
        <f>VLOOKUP(B5331,属性中转表!A:F,6,FALSE)</f>
        <v>"hp":84600,"atk":2350</v>
      </c>
      <c r="I5331" s="20" t="str">
        <f>IF(VLOOKUP(B5331,属性中转表!A:G,7,FALSE)=0,"",VLOOKUP(VLOOKUP(B5331,属性中转表!A:G,7,FALSE),属性中转表!$K$2:$P$21,6,0))&amp;IF(VLOOKUP(B5331,属性中转表!A:G,7,FALSE)&gt;=50,VLOOKUP(A5331,英雄数据表!A:K,9,0),IF(VLOOKUP(B5331,属性中转表!A:G,7,FALSE)&gt;=25,VLOOKUP(A5331,英雄数据表!A:K,5,0),""))</f>
        <v>"atk":300,"hp":5000,"undpspro":100</v>
      </c>
      <c r="J5331" s="20" t="str">
        <f>IF(I5331="","",属性中转表!$I$1&amp;(IF(VLOOKUP(B5331,属性中转表!A:G,7,FALSE)=0,0,VLOOKUP(VLOOKUP(B5331,属性中转表!A:G,7,FALSE),属性中转表!$K$2:$P$21,4,0)))+IFERROR(VLOOKUP(A5331,英雄数据表!A:K,IF(武魂!B5331&gt;=50,10,IF(武魂!B5331&gt;=25,6)),0),0))</f>
        <v>,"dpspro":50</v>
      </c>
      <c r="K5331" s="32" t="str">
        <f t="shared" si="346"/>
        <v>"atk":300,"hp":5000,"undpspro":100,"dpspro":50</v>
      </c>
      <c r="L5331" s="20" t="str">
        <f>IF(B5331&gt;=50,VLOOKUP(A5331,英雄数据表!A:L,11,FALSE),IF(B5331&gt;=25,VLOOKUP(A5331,英雄数据表!A:L,7,0),""))</f>
        <v>"4201601004","4201601014"</v>
      </c>
      <c r="M5331" s="20" t="str">
        <f>IFERROR(VLOOKUP(B5331,属性中转表!$K$2:$O$21,5,FALSE),"")</f>
        <v>"undpspro":50</v>
      </c>
      <c r="N5331" s="20" t="str">
        <f>IF(B5331=25,VLOOKUP(A5331,英雄数据表!A:L,8,FALSE),IF(B5331=50,VLOOKUP(A5331,英雄数据表!A:L,12,0),""))</f>
        <v/>
      </c>
    </row>
    <row r="5332" spans="1:14" x14ac:dyDescent="0.3">
      <c r="A5332" s="20">
        <v>42016</v>
      </c>
      <c r="B5332" s="21">
        <f t="shared" si="359"/>
        <v>31</v>
      </c>
      <c r="C5332" s="21">
        <v>5</v>
      </c>
      <c r="D5332" s="21">
        <f>VLOOKUP(A5332,英雄数据表!A:D,4,0)</f>
        <v>4</v>
      </c>
      <c r="E5332" s="20" t="str">
        <f>VLOOKUP(A5332,英雄数据表!A:C,3,0)</f>
        <v>元素战锤</v>
      </c>
      <c r="F5332" s="20">
        <f t="shared" si="360"/>
        <v>42016</v>
      </c>
      <c r="G5332" s="20">
        <f t="shared" si="361"/>
        <v>42016</v>
      </c>
      <c r="H5332" s="21" t="str">
        <f>VLOOKUP(B5332,属性中转表!A:F,6,FALSE)</f>
        <v>"hp":89100,"atk":2475</v>
      </c>
      <c r="I5332" s="20" t="str">
        <f>IF(VLOOKUP(B5332,属性中转表!A:G,7,FALSE)=0,"",VLOOKUP(VLOOKUP(B5332,属性中转表!A:G,7,FALSE),属性中转表!$K$2:$P$21,6,0))&amp;IF(VLOOKUP(B5332,属性中转表!A:G,7,FALSE)&gt;=50,VLOOKUP(A5332,英雄数据表!A:K,9,0),IF(VLOOKUP(B5332,属性中转表!A:G,7,FALSE)&gt;=25,VLOOKUP(A5332,英雄数据表!A:K,5,0),""))</f>
        <v>"atk":300,"hp":5000,"undpspro":100</v>
      </c>
      <c r="J5332" s="20" t="str">
        <f>IF(I5332="","",属性中转表!$I$1&amp;(IF(VLOOKUP(B5332,属性中转表!A:G,7,FALSE)=0,0,VLOOKUP(VLOOKUP(B5332,属性中转表!A:G,7,FALSE),属性中转表!$K$2:$P$21,4,0)))+IFERROR(VLOOKUP(A5332,英雄数据表!A:K,IF(武魂!B5332&gt;=50,10,IF(武魂!B5332&gt;=25,6)),0),0))</f>
        <v>,"dpspro":50</v>
      </c>
      <c r="K5332" s="32" t="str">
        <f t="shared" si="346"/>
        <v>"atk":300,"hp":5000,"undpspro":100,"dpspro":50</v>
      </c>
      <c r="L5332" s="20" t="str">
        <f>IF(B5332&gt;=50,VLOOKUP(A5332,英雄数据表!A:L,11,FALSE),IF(B5332&gt;=25,VLOOKUP(A5332,英雄数据表!A:L,7,0),""))</f>
        <v>"4201601004","4201601014"</v>
      </c>
      <c r="M5332" s="20" t="str">
        <f>IFERROR(VLOOKUP(B5332,属性中转表!$K$2:$O$21,5,FALSE),"")</f>
        <v/>
      </c>
      <c r="N5332" s="20" t="str">
        <f>IF(B5332=25,VLOOKUP(A5332,英雄数据表!A:L,8,FALSE),IF(B5332=50,VLOOKUP(A5332,英雄数据表!A:L,12,0),""))</f>
        <v/>
      </c>
    </row>
    <row r="5333" spans="1:14" x14ac:dyDescent="0.3">
      <c r="A5333" s="20">
        <v>42016</v>
      </c>
      <c r="B5333" s="21">
        <f t="shared" si="359"/>
        <v>32</v>
      </c>
      <c r="C5333" s="21">
        <v>5</v>
      </c>
      <c r="D5333" s="21">
        <f>VLOOKUP(A5333,英雄数据表!A:D,4,0)</f>
        <v>4</v>
      </c>
      <c r="E5333" s="20" t="str">
        <f>VLOOKUP(A5333,英雄数据表!A:C,3,0)</f>
        <v>元素战锤</v>
      </c>
      <c r="F5333" s="20">
        <f t="shared" si="360"/>
        <v>42016</v>
      </c>
      <c r="G5333" s="20">
        <f t="shared" si="361"/>
        <v>42016</v>
      </c>
      <c r="H5333" s="21" t="str">
        <f>VLOOKUP(B5333,属性中转表!A:F,6,FALSE)</f>
        <v>"hp":93600,"atk":2600</v>
      </c>
      <c r="I5333" s="20" t="str">
        <f>IF(VLOOKUP(B5333,属性中转表!A:G,7,FALSE)=0,"",VLOOKUP(VLOOKUP(B5333,属性中转表!A:G,7,FALSE),属性中转表!$K$2:$P$21,6,0))&amp;IF(VLOOKUP(B5333,属性中转表!A:G,7,FALSE)&gt;=50,VLOOKUP(A5333,英雄数据表!A:K,9,0),IF(VLOOKUP(B5333,属性中转表!A:G,7,FALSE)&gt;=25,VLOOKUP(A5333,英雄数据表!A:K,5,0),""))</f>
        <v>"atk":300,"hp":5000,"undpspro":100</v>
      </c>
      <c r="J5333" s="20" t="str">
        <f>IF(I5333="","",属性中转表!$I$1&amp;(IF(VLOOKUP(B5333,属性中转表!A:G,7,FALSE)=0,0,VLOOKUP(VLOOKUP(B5333,属性中转表!A:G,7,FALSE),属性中转表!$K$2:$P$21,4,0)))+IFERROR(VLOOKUP(A5333,英雄数据表!A:K,IF(武魂!B5333&gt;=50,10,IF(武魂!B5333&gt;=25,6)),0),0))</f>
        <v>,"dpspro":50</v>
      </c>
      <c r="K5333" s="32" t="str">
        <f t="shared" si="346"/>
        <v>"atk":300,"hp":5000,"undpspro":100,"dpspro":50</v>
      </c>
      <c r="L5333" s="20" t="str">
        <f>IF(B5333&gt;=50,VLOOKUP(A5333,英雄数据表!A:L,11,FALSE),IF(B5333&gt;=25,VLOOKUP(A5333,英雄数据表!A:L,7,0),""))</f>
        <v>"4201601004","4201601014"</v>
      </c>
      <c r="M5333" s="20" t="str">
        <f>IFERROR(VLOOKUP(B5333,属性中转表!$K$2:$O$21,5,FALSE),"")</f>
        <v/>
      </c>
      <c r="N5333" s="20" t="str">
        <f>IF(B5333=25,VLOOKUP(A5333,英雄数据表!A:L,8,FALSE),IF(B5333=50,VLOOKUP(A5333,英雄数据表!A:L,12,0),""))</f>
        <v/>
      </c>
    </row>
    <row r="5334" spans="1:14" x14ac:dyDescent="0.3">
      <c r="A5334" s="20">
        <v>42016</v>
      </c>
      <c r="B5334" s="21">
        <f t="shared" si="359"/>
        <v>33</v>
      </c>
      <c r="C5334" s="21">
        <v>5</v>
      </c>
      <c r="D5334" s="21">
        <f>VLOOKUP(A5334,英雄数据表!A:D,4,0)</f>
        <v>4</v>
      </c>
      <c r="E5334" s="20" t="str">
        <f>VLOOKUP(A5334,英雄数据表!A:C,3,0)</f>
        <v>元素战锤</v>
      </c>
      <c r="F5334" s="20">
        <f t="shared" si="360"/>
        <v>42016</v>
      </c>
      <c r="G5334" s="20">
        <f t="shared" si="361"/>
        <v>42016</v>
      </c>
      <c r="H5334" s="21" t="str">
        <f>VLOOKUP(B5334,属性中转表!A:F,6,FALSE)</f>
        <v>"hp":98100,"atk":2725</v>
      </c>
      <c r="I5334" s="20" t="str">
        <f>IF(VLOOKUP(B5334,属性中转表!A:G,7,FALSE)=0,"",VLOOKUP(VLOOKUP(B5334,属性中转表!A:G,7,FALSE),属性中转表!$K$2:$P$21,6,0))&amp;IF(VLOOKUP(B5334,属性中转表!A:G,7,FALSE)&gt;=50,VLOOKUP(A5334,英雄数据表!A:K,9,0),IF(VLOOKUP(B5334,属性中转表!A:G,7,FALSE)&gt;=25,VLOOKUP(A5334,英雄数据表!A:K,5,0),""))</f>
        <v>"atk":300,"hp":5000,"undpspro":100</v>
      </c>
      <c r="J5334" s="20" t="str">
        <f>IF(I5334="","",属性中转表!$I$1&amp;(IF(VLOOKUP(B5334,属性中转表!A:G,7,FALSE)=0,0,VLOOKUP(VLOOKUP(B5334,属性中转表!A:G,7,FALSE),属性中转表!$K$2:$P$21,4,0)))+IFERROR(VLOOKUP(A5334,英雄数据表!A:K,IF(武魂!B5334&gt;=50,10,IF(武魂!B5334&gt;=25,6)),0),0))</f>
        <v>,"dpspro":50</v>
      </c>
      <c r="K5334" s="32" t="str">
        <f t="shared" si="346"/>
        <v>"atk":300,"hp":5000,"undpspro":100,"dpspro":50</v>
      </c>
      <c r="L5334" s="20" t="str">
        <f>IF(B5334&gt;=50,VLOOKUP(A5334,英雄数据表!A:L,11,FALSE),IF(B5334&gt;=25,VLOOKUP(A5334,英雄数据表!A:L,7,0),""))</f>
        <v>"4201601004","4201601014"</v>
      </c>
      <c r="M5334" s="20" t="str">
        <f>IFERROR(VLOOKUP(B5334,属性中转表!$K$2:$O$21,5,FALSE),"")</f>
        <v/>
      </c>
      <c r="N5334" s="20" t="str">
        <f>IF(B5334=25,VLOOKUP(A5334,英雄数据表!A:L,8,FALSE),IF(B5334=50,VLOOKUP(A5334,英雄数据表!A:L,12,0),""))</f>
        <v/>
      </c>
    </row>
    <row r="5335" spans="1:14" x14ac:dyDescent="0.3">
      <c r="A5335" s="20">
        <v>42016</v>
      </c>
      <c r="B5335" s="21">
        <f t="shared" si="359"/>
        <v>34</v>
      </c>
      <c r="C5335" s="21">
        <v>5</v>
      </c>
      <c r="D5335" s="21">
        <f>VLOOKUP(A5335,英雄数据表!A:D,4,0)</f>
        <v>4</v>
      </c>
      <c r="E5335" s="20" t="str">
        <f>VLOOKUP(A5335,英雄数据表!A:C,3,0)</f>
        <v>元素战锤</v>
      </c>
      <c r="F5335" s="20">
        <f t="shared" si="360"/>
        <v>42016</v>
      </c>
      <c r="G5335" s="20">
        <f t="shared" si="361"/>
        <v>42016</v>
      </c>
      <c r="H5335" s="21" t="str">
        <f>VLOOKUP(B5335,属性中转表!A:F,6,FALSE)</f>
        <v>"hp":102600,"atk":2850</v>
      </c>
      <c r="I5335" s="20" t="str">
        <f>IF(VLOOKUP(B5335,属性中转表!A:G,7,FALSE)=0,"",VLOOKUP(VLOOKUP(B5335,属性中转表!A:G,7,FALSE),属性中转表!$K$2:$P$21,6,0))&amp;IF(VLOOKUP(B5335,属性中转表!A:G,7,FALSE)&gt;=50,VLOOKUP(A5335,英雄数据表!A:K,9,0),IF(VLOOKUP(B5335,属性中转表!A:G,7,FALSE)&gt;=25,VLOOKUP(A5335,英雄数据表!A:K,5,0),""))</f>
        <v>"atk":300,"hp":5000,"undpspro":100</v>
      </c>
      <c r="J5335" s="20" t="str">
        <f>IF(I5335="","",属性中转表!$I$1&amp;(IF(VLOOKUP(B5335,属性中转表!A:G,7,FALSE)=0,0,VLOOKUP(VLOOKUP(B5335,属性中转表!A:G,7,FALSE),属性中转表!$K$2:$P$21,4,0)))+IFERROR(VLOOKUP(A5335,英雄数据表!A:K,IF(武魂!B5335&gt;=50,10,IF(武魂!B5335&gt;=25,6)),0),0))</f>
        <v>,"dpspro":50</v>
      </c>
      <c r="K5335" s="32" t="str">
        <f t="shared" si="346"/>
        <v>"atk":300,"hp":5000,"undpspro":100,"dpspro":50</v>
      </c>
      <c r="L5335" s="20" t="str">
        <f>IF(B5335&gt;=50,VLOOKUP(A5335,英雄数据表!A:L,11,FALSE),IF(B5335&gt;=25,VLOOKUP(A5335,英雄数据表!A:L,7,0),""))</f>
        <v>"4201601004","4201601014"</v>
      </c>
      <c r="M5335" s="20" t="str">
        <f>IFERROR(VLOOKUP(B5335,属性中转表!$K$2:$O$21,5,FALSE),"")</f>
        <v/>
      </c>
      <c r="N5335" s="20" t="str">
        <f>IF(B5335=25,VLOOKUP(A5335,英雄数据表!A:L,8,FALSE),IF(B5335=50,VLOOKUP(A5335,英雄数据表!A:L,12,0),""))</f>
        <v/>
      </c>
    </row>
    <row r="5336" spans="1:14" x14ac:dyDescent="0.3">
      <c r="A5336" s="20">
        <v>42016</v>
      </c>
      <c r="B5336" s="21">
        <f t="shared" si="359"/>
        <v>35</v>
      </c>
      <c r="C5336" s="21">
        <v>5</v>
      </c>
      <c r="D5336" s="21">
        <f>VLOOKUP(A5336,英雄数据表!A:D,4,0)</f>
        <v>4</v>
      </c>
      <c r="E5336" s="20" t="str">
        <f>VLOOKUP(A5336,英雄数据表!A:C,3,0)</f>
        <v>元素战锤</v>
      </c>
      <c r="F5336" s="20">
        <f t="shared" si="360"/>
        <v>42016</v>
      </c>
      <c r="G5336" s="20">
        <f t="shared" si="361"/>
        <v>42016</v>
      </c>
      <c r="H5336" s="21" t="str">
        <f>VLOOKUP(B5336,属性中转表!A:F,6,FALSE)</f>
        <v>"hp":107100,"atk":2975</v>
      </c>
      <c r="I5336" s="20" t="str">
        <f>IF(VLOOKUP(B5336,属性中转表!A:G,7,FALSE)=0,"",VLOOKUP(VLOOKUP(B5336,属性中转表!A:G,7,FALSE),属性中转表!$K$2:$P$21,6,0))&amp;IF(VLOOKUP(B5336,属性中转表!A:G,7,FALSE)&gt;=50,VLOOKUP(A5336,英雄数据表!A:K,9,0),IF(VLOOKUP(B5336,属性中转表!A:G,7,FALSE)&gt;=25,VLOOKUP(A5336,英雄数据表!A:K,5,0),""))</f>
        <v>"atk":300,"hp":5000,"undpspro":100</v>
      </c>
      <c r="J5336" s="20" t="str">
        <f>IF(I5336="","",属性中转表!$I$1&amp;(IF(VLOOKUP(B5336,属性中转表!A:G,7,FALSE)=0,0,VLOOKUP(VLOOKUP(B5336,属性中转表!A:G,7,FALSE),属性中转表!$K$2:$P$21,4,0)))+IFERROR(VLOOKUP(A5336,英雄数据表!A:K,IF(武魂!B5336&gt;=50,10,IF(武魂!B5336&gt;=25,6)),0),0))</f>
        <v>,"dpspro":100</v>
      </c>
      <c r="K5336" s="32" t="str">
        <f t="shared" si="346"/>
        <v>"atk":300,"hp":5000,"undpspro":100,"dpspro":100</v>
      </c>
      <c r="L5336" s="20" t="str">
        <f>IF(B5336&gt;=50,VLOOKUP(A5336,英雄数据表!A:L,11,FALSE),IF(B5336&gt;=25,VLOOKUP(A5336,英雄数据表!A:L,7,0),""))</f>
        <v>"4201601004","4201601014"</v>
      </c>
      <c r="M5336" s="20" t="str">
        <f>IFERROR(VLOOKUP(B5336,属性中转表!$K$2:$O$21,5,FALSE),"")</f>
        <v>"dpspro":50</v>
      </c>
      <c r="N5336" s="20" t="str">
        <f>IF(B5336=25,VLOOKUP(A5336,英雄数据表!A:L,8,FALSE),IF(B5336=50,VLOOKUP(A5336,英雄数据表!A:L,12,0),""))</f>
        <v/>
      </c>
    </row>
    <row r="5337" spans="1:14" x14ac:dyDescent="0.3">
      <c r="A5337" s="20">
        <v>42016</v>
      </c>
      <c r="B5337" s="21">
        <f t="shared" si="359"/>
        <v>36</v>
      </c>
      <c r="C5337" s="21">
        <v>5</v>
      </c>
      <c r="D5337" s="21">
        <f>VLOOKUP(A5337,英雄数据表!A:D,4,0)</f>
        <v>4</v>
      </c>
      <c r="E5337" s="20" t="str">
        <f>VLOOKUP(A5337,英雄数据表!A:C,3,0)</f>
        <v>元素战锤</v>
      </c>
      <c r="F5337" s="20">
        <f t="shared" si="360"/>
        <v>42016</v>
      </c>
      <c r="G5337" s="20">
        <f t="shared" si="361"/>
        <v>42016</v>
      </c>
      <c r="H5337" s="21" t="str">
        <f>VLOOKUP(B5337,属性中转表!A:F,6,FALSE)</f>
        <v>"hp":111600,"atk":3100</v>
      </c>
      <c r="I5337" s="20" t="str">
        <f>IF(VLOOKUP(B5337,属性中转表!A:G,7,FALSE)=0,"",VLOOKUP(VLOOKUP(B5337,属性中转表!A:G,7,FALSE),属性中转表!$K$2:$P$21,6,0))&amp;IF(VLOOKUP(B5337,属性中转表!A:G,7,FALSE)&gt;=50,VLOOKUP(A5337,英雄数据表!A:K,9,0),IF(VLOOKUP(B5337,属性中转表!A:G,7,FALSE)&gt;=25,VLOOKUP(A5337,英雄数据表!A:K,5,0),""))</f>
        <v>"atk":300,"hp":5000,"undpspro":100</v>
      </c>
      <c r="J5337" s="20" t="str">
        <f>IF(I5337="","",属性中转表!$I$1&amp;(IF(VLOOKUP(B5337,属性中转表!A:G,7,FALSE)=0,0,VLOOKUP(VLOOKUP(B5337,属性中转表!A:G,7,FALSE),属性中转表!$K$2:$P$21,4,0)))+IFERROR(VLOOKUP(A5337,英雄数据表!A:K,IF(武魂!B5337&gt;=50,10,IF(武魂!B5337&gt;=25,6)),0),0))</f>
        <v>,"dpspro":100</v>
      </c>
      <c r="K5337" s="32" t="str">
        <f t="shared" si="346"/>
        <v>"atk":300,"hp":5000,"undpspro":100,"dpspro":100</v>
      </c>
      <c r="L5337" s="20" t="str">
        <f>IF(B5337&gt;=50,VLOOKUP(A5337,英雄数据表!A:L,11,FALSE),IF(B5337&gt;=25,VLOOKUP(A5337,英雄数据表!A:L,7,0),""))</f>
        <v>"4201601004","4201601014"</v>
      </c>
      <c r="M5337" s="20" t="str">
        <f>IFERROR(VLOOKUP(B5337,属性中转表!$K$2:$O$21,5,FALSE),"")</f>
        <v/>
      </c>
      <c r="N5337" s="20" t="str">
        <f>IF(B5337=25,VLOOKUP(A5337,英雄数据表!A:L,8,FALSE),IF(B5337=50,VLOOKUP(A5337,英雄数据表!A:L,12,0),""))</f>
        <v/>
      </c>
    </row>
    <row r="5338" spans="1:14" x14ac:dyDescent="0.3">
      <c r="A5338" s="20">
        <v>42016</v>
      </c>
      <c r="B5338" s="21">
        <f t="shared" si="359"/>
        <v>37</v>
      </c>
      <c r="C5338" s="21">
        <v>5</v>
      </c>
      <c r="D5338" s="21">
        <f>VLOOKUP(A5338,英雄数据表!A:D,4,0)</f>
        <v>4</v>
      </c>
      <c r="E5338" s="20" t="str">
        <f>VLOOKUP(A5338,英雄数据表!A:C,3,0)</f>
        <v>元素战锤</v>
      </c>
      <c r="F5338" s="20">
        <f t="shared" si="360"/>
        <v>42016</v>
      </c>
      <c r="G5338" s="20">
        <f t="shared" si="361"/>
        <v>42016</v>
      </c>
      <c r="H5338" s="21" t="str">
        <f>VLOOKUP(B5338,属性中转表!A:F,6,FALSE)</f>
        <v>"hp":116100,"atk":3225</v>
      </c>
      <c r="I5338" s="20" t="str">
        <f>IF(VLOOKUP(B5338,属性中转表!A:G,7,FALSE)=0,"",VLOOKUP(VLOOKUP(B5338,属性中转表!A:G,7,FALSE),属性中转表!$K$2:$P$21,6,0))&amp;IF(VLOOKUP(B5338,属性中转表!A:G,7,FALSE)&gt;=50,VLOOKUP(A5338,英雄数据表!A:K,9,0),IF(VLOOKUP(B5338,属性中转表!A:G,7,FALSE)&gt;=25,VLOOKUP(A5338,英雄数据表!A:K,5,0),""))</f>
        <v>"atk":300,"hp":5000,"undpspro":100</v>
      </c>
      <c r="J5338" s="20" t="str">
        <f>IF(I5338="","",属性中转表!$I$1&amp;(IF(VLOOKUP(B5338,属性中转表!A:G,7,FALSE)=0,0,VLOOKUP(VLOOKUP(B5338,属性中转表!A:G,7,FALSE),属性中转表!$K$2:$P$21,4,0)))+IFERROR(VLOOKUP(A5338,英雄数据表!A:K,IF(武魂!B5338&gt;=50,10,IF(武魂!B5338&gt;=25,6)),0),0))</f>
        <v>,"dpspro":100</v>
      </c>
      <c r="K5338" s="32" t="str">
        <f t="shared" si="346"/>
        <v>"atk":300,"hp":5000,"undpspro":100,"dpspro":100</v>
      </c>
      <c r="L5338" s="20" t="str">
        <f>IF(B5338&gt;=50,VLOOKUP(A5338,英雄数据表!A:L,11,FALSE),IF(B5338&gt;=25,VLOOKUP(A5338,英雄数据表!A:L,7,0),""))</f>
        <v>"4201601004","4201601014"</v>
      </c>
      <c r="M5338" s="20" t="str">
        <f>IFERROR(VLOOKUP(B5338,属性中转表!$K$2:$O$21,5,FALSE),"")</f>
        <v/>
      </c>
      <c r="N5338" s="20" t="str">
        <f>IF(B5338=25,VLOOKUP(A5338,英雄数据表!A:L,8,FALSE),IF(B5338=50,VLOOKUP(A5338,英雄数据表!A:L,12,0),""))</f>
        <v/>
      </c>
    </row>
    <row r="5339" spans="1:14" x14ac:dyDescent="0.3">
      <c r="A5339" s="20">
        <v>42016</v>
      </c>
      <c r="B5339" s="21">
        <f t="shared" si="359"/>
        <v>38</v>
      </c>
      <c r="C5339" s="21">
        <v>5</v>
      </c>
      <c r="D5339" s="21">
        <f>VLOOKUP(A5339,英雄数据表!A:D,4,0)</f>
        <v>4</v>
      </c>
      <c r="E5339" s="20" t="str">
        <f>VLOOKUP(A5339,英雄数据表!A:C,3,0)</f>
        <v>元素战锤</v>
      </c>
      <c r="F5339" s="20">
        <f t="shared" si="360"/>
        <v>42016</v>
      </c>
      <c r="G5339" s="20">
        <f t="shared" si="361"/>
        <v>42016</v>
      </c>
      <c r="H5339" s="21" t="str">
        <f>VLOOKUP(B5339,属性中转表!A:F,6,FALSE)</f>
        <v>"hp":120600,"atk":3350</v>
      </c>
      <c r="I5339" s="20" t="str">
        <f>IF(VLOOKUP(B5339,属性中转表!A:G,7,FALSE)=0,"",VLOOKUP(VLOOKUP(B5339,属性中转表!A:G,7,FALSE),属性中转表!$K$2:$P$21,6,0))&amp;IF(VLOOKUP(B5339,属性中转表!A:G,7,FALSE)&gt;=50,VLOOKUP(A5339,英雄数据表!A:K,9,0),IF(VLOOKUP(B5339,属性中转表!A:G,7,FALSE)&gt;=25,VLOOKUP(A5339,英雄数据表!A:K,5,0),""))</f>
        <v>"atk":300,"hp":5000,"undpspro":100</v>
      </c>
      <c r="J5339" s="20" t="str">
        <f>IF(I5339="","",属性中转表!$I$1&amp;(IF(VLOOKUP(B5339,属性中转表!A:G,7,FALSE)=0,0,VLOOKUP(VLOOKUP(B5339,属性中转表!A:G,7,FALSE),属性中转表!$K$2:$P$21,4,0)))+IFERROR(VLOOKUP(A5339,英雄数据表!A:K,IF(武魂!B5339&gt;=50,10,IF(武魂!B5339&gt;=25,6)),0),0))</f>
        <v>,"dpspro":100</v>
      </c>
      <c r="K5339" s="32" t="str">
        <f t="shared" si="346"/>
        <v>"atk":300,"hp":5000,"undpspro":100,"dpspro":100</v>
      </c>
      <c r="L5339" s="20" t="str">
        <f>IF(B5339&gt;=50,VLOOKUP(A5339,英雄数据表!A:L,11,FALSE),IF(B5339&gt;=25,VLOOKUP(A5339,英雄数据表!A:L,7,0),""))</f>
        <v>"4201601004","4201601014"</v>
      </c>
      <c r="M5339" s="20" t="str">
        <f>IFERROR(VLOOKUP(B5339,属性中转表!$K$2:$O$21,5,FALSE),"")</f>
        <v/>
      </c>
      <c r="N5339" s="20" t="str">
        <f>IF(B5339=25,VLOOKUP(A5339,英雄数据表!A:L,8,FALSE),IF(B5339=50,VLOOKUP(A5339,英雄数据表!A:L,12,0),""))</f>
        <v/>
      </c>
    </row>
    <row r="5340" spans="1:14" x14ac:dyDescent="0.3">
      <c r="A5340" s="20">
        <v>42016</v>
      </c>
      <c r="B5340" s="21">
        <f t="shared" si="359"/>
        <v>39</v>
      </c>
      <c r="C5340" s="21">
        <v>5</v>
      </c>
      <c r="D5340" s="21">
        <f>VLOOKUP(A5340,英雄数据表!A:D,4,0)</f>
        <v>4</v>
      </c>
      <c r="E5340" s="20" t="str">
        <f>VLOOKUP(A5340,英雄数据表!A:C,3,0)</f>
        <v>元素战锤</v>
      </c>
      <c r="F5340" s="20">
        <f t="shared" si="360"/>
        <v>42016</v>
      </c>
      <c r="G5340" s="20">
        <f t="shared" si="361"/>
        <v>42016</v>
      </c>
      <c r="H5340" s="21" t="str">
        <f>VLOOKUP(B5340,属性中转表!A:F,6,FALSE)</f>
        <v>"hp":125100,"atk":3475</v>
      </c>
      <c r="I5340" s="20" t="str">
        <f>IF(VLOOKUP(B5340,属性中转表!A:G,7,FALSE)=0,"",VLOOKUP(VLOOKUP(B5340,属性中转表!A:G,7,FALSE),属性中转表!$K$2:$P$21,6,0))&amp;IF(VLOOKUP(B5340,属性中转表!A:G,7,FALSE)&gt;=50,VLOOKUP(A5340,英雄数据表!A:K,9,0),IF(VLOOKUP(B5340,属性中转表!A:G,7,FALSE)&gt;=25,VLOOKUP(A5340,英雄数据表!A:K,5,0),""))</f>
        <v>"atk":300,"hp":5000,"undpspro":100</v>
      </c>
      <c r="J5340" s="20" t="str">
        <f>IF(I5340="","",属性中转表!$I$1&amp;(IF(VLOOKUP(B5340,属性中转表!A:G,7,FALSE)=0,0,VLOOKUP(VLOOKUP(B5340,属性中转表!A:G,7,FALSE),属性中转表!$K$2:$P$21,4,0)))+IFERROR(VLOOKUP(A5340,英雄数据表!A:K,IF(武魂!B5340&gt;=50,10,IF(武魂!B5340&gt;=25,6)),0),0))</f>
        <v>,"dpspro":100</v>
      </c>
      <c r="K5340" s="32" t="str">
        <f t="shared" si="346"/>
        <v>"atk":300,"hp":5000,"undpspro":100,"dpspro":100</v>
      </c>
      <c r="L5340" s="20" t="str">
        <f>IF(B5340&gt;=50,VLOOKUP(A5340,英雄数据表!A:L,11,FALSE),IF(B5340&gt;=25,VLOOKUP(A5340,英雄数据表!A:L,7,0),""))</f>
        <v>"4201601004","4201601014"</v>
      </c>
      <c r="M5340" s="20" t="str">
        <f>IFERROR(VLOOKUP(B5340,属性中转表!$K$2:$O$21,5,FALSE),"")</f>
        <v/>
      </c>
      <c r="N5340" s="20" t="str">
        <f>IF(B5340=25,VLOOKUP(A5340,英雄数据表!A:L,8,FALSE),IF(B5340=50,VLOOKUP(A5340,英雄数据表!A:L,12,0),""))</f>
        <v/>
      </c>
    </row>
    <row r="5341" spans="1:14" x14ac:dyDescent="0.3">
      <c r="A5341" s="20">
        <v>42016</v>
      </c>
      <c r="B5341" s="21">
        <f t="shared" si="359"/>
        <v>40</v>
      </c>
      <c r="C5341" s="21">
        <v>5</v>
      </c>
      <c r="D5341" s="21">
        <f>VLOOKUP(A5341,英雄数据表!A:D,4,0)</f>
        <v>4</v>
      </c>
      <c r="E5341" s="20" t="str">
        <f>VLOOKUP(A5341,英雄数据表!A:C,3,0)</f>
        <v>元素战锤</v>
      </c>
      <c r="F5341" s="20">
        <f t="shared" si="360"/>
        <v>42016</v>
      </c>
      <c r="G5341" s="20">
        <f t="shared" si="361"/>
        <v>42016</v>
      </c>
      <c r="H5341" s="21" t="str">
        <f>VLOOKUP(B5341,属性中转表!A:F,6,FALSE)</f>
        <v>"hp":129600,"atk":3600</v>
      </c>
      <c r="I5341" s="20" t="str">
        <f>IF(VLOOKUP(B5341,属性中转表!A:G,7,FALSE)=0,"",VLOOKUP(VLOOKUP(B5341,属性中转表!A:G,7,FALSE),属性中转表!$K$2:$P$21,6,0))&amp;IF(VLOOKUP(B5341,属性中转表!A:G,7,FALSE)&gt;=50,VLOOKUP(A5341,英雄数据表!A:K,9,0),IF(VLOOKUP(B5341,属性中转表!A:G,7,FALSE)&gt;=25,VLOOKUP(A5341,英雄数据表!A:K,5,0),""))</f>
        <v>"atk":300,"hp":5000,"undpspro":100,"pvpdpspro":50</v>
      </c>
      <c r="J5341" s="20" t="str">
        <f>IF(I5341="","",属性中转表!$I$1&amp;(IF(VLOOKUP(B5341,属性中转表!A:G,7,FALSE)=0,0,VLOOKUP(VLOOKUP(B5341,属性中转表!A:G,7,FALSE),属性中转表!$K$2:$P$21,4,0)))+IFERROR(VLOOKUP(A5341,英雄数据表!A:K,IF(武魂!B5341&gt;=50,10,IF(武魂!B5341&gt;=25,6)),0),0))</f>
        <v>,"dpspro":100</v>
      </c>
      <c r="K5341" s="32" t="str">
        <f t="shared" si="346"/>
        <v>"atk":300,"hp":5000,"undpspro":100,"pvpdpspro":50,"dpspro":100</v>
      </c>
      <c r="L5341" s="20" t="str">
        <f>IF(B5341&gt;=50,VLOOKUP(A5341,英雄数据表!A:L,11,FALSE),IF(B5341&gt;=25,VLOOKUP(A5341,英雄数据表!A:L,7,0),""))</f>
        <v>"4201601004","4201601014"</v>
      </c>
      <c r="M5341" s="20" t="str">
        <f>IFERROR(VLOOKUP(B5341,属性中转表!$K$2:$O$21,5,FALSE),"")</f>
        <v>"pvpdpspro":50</v>
      </c>
      <c r="N5341" s="20" t="str">
        <f>IF(B5341=25,VLOOKUP(A5341,英雄数据表!A:L,8,FALSE),IF(B5341=50,VLOOKUP(A5341,英雄数据表!A:L,12,0),""))</f>
        <v/>
      </c>
    </row>
    <row r="5342" spans="1:14" x14ac:dyDescent="0.3">
      <c r="A5342" s="20">
        <v>42016</v>
      </c>
      <c r="B5342" s="21">
        <f t="shared" si="359"/>
        <v>41</v>
      </c>
      <c r="C5342" s="21">
        <v>5</v>
      </c>
      <c r="D5342" s="21">
        <f>VLOOKUP(A5342,英雄数据表!A:D,4,0)</f>
        <v>4</v>
      </c>
      <c r="E5342" s="20" t="str">
        <f>VLOOKUP(A5342,英雄数据表!A:C,3,0)</f>
        <v>元素战锤</v>
      </c>
      <c r="F5342" s="20">
        <f t="shared" si="360"/>
        <v>42016</v>
      </c>
      <c r="G5342" s="20">
        <f t="shared" si="361"/>
        <v>42016</v>
      </c>
      <c r="H5342" s="21" t="str">
        <f>VLOOKUP(B5342,属性中转表!A:F,6,FALSE)</f>
        <v>"hp":135000,"atk":3750</v>
      </c>
      <c r="I5342" s="20" t="str">
        <f>IF(VLOOKUP(B5342,属性中转表!A:G,7,FALSE)=0,"",VLOOKUP(VLOOKUP(B5342,属性中转表!A:G,7,FALSE),属性中转表!$K$2:$P$21,6,0))&amp;IF(VLOOKUP(B5342,属性中转表!A:G,7,FALSE)&gt;=50,VLOOKUP(A5342,英雄数据表!A:K,9,0),IF(VLOOKUP(B5342,属性中转表!A:G,7,FALSE)&gt;=25,VLOOKUP(A5342,英雄数据表!A:K,5,0),""))</f>
        <v>"atk":300,"hp":5000,"undpspro":100,"pvpdpspro":50</v>
      </c>
      <c r="J5342" s="20" t="str">
        <f>IF(I5342="","",属性中转表!$I$1&amp;(IF(VLOOKUP(B5342,属性中转表!A:G,7,FALSE)=0,0,VLOOKUP(VLOOKUP(B5342,属性中转表!A:G,7,FALSE),属性中转表!$K$2:$P$21,4,0)))+IFERROR(VLOOKUP(A5342,英雄数据表!A:K,IF(武魂!B5342&gt;=50,10,IF(武魂!B5342&gt;=25,6)),0),0))</f>
        <v>,"dpspro":100</v>
      </c>
      <c r="K5342" s="32" t="str">
        <f t="shared" si="346"/>
        <v>"atk":300,"hp":5000,"undpspro":100,"pvpdpspro":50,"dpspro":100</v>
      </c>
      <c r="L5342" s="20" t="str">
        <f>IF(B5342&gt;=50,VLOOKUP(A5342,英雄数据表!A:L,11,FALSE),IF(B5342&gt;=25,VLOOKUP(A5342,英雄数据表!A:L,7,0),""))</f>
        <v>"4201601004","4201601014"</v>
      </c>
      <c r="M5342" s="20" t="str">
        <f>IFERROR(VLOOKUP(B5342,属性中转表!$K$2:$O$21,5,FALSE),"")</f>
        <v/>
      </c>
      <c r="N5342" s="20" t="str">
        <f>IF(B5342=25,VLOOKUP(A5342,英雄数据表!A:L,8,FALSE),IF(B5342=50,VLOOKUP(A5342,英雄数据表!A:L,12,0),""))</f>
        <v/>
      </c>
    </row>
    <row r="5343" spans="1:14" x14ac:dyDescent="0.3">
      <c r="A5343" s="20">
        <v>42016</v>
      </c>
      <c r="B5343" s="21">
        <f t="shared" si="359"/>
        <v>42</v>
      </c>
      <c r="C5343" s="21">
        <v>5</v>
      </c>
      <c r="D5343" s="21">
        <f>VLOOKUP(A5343,英雄数据表!A:D,4,0)</f>
        <v>4</v>
      </c>
      <c r="E5343" s="20" t="str">
        <f>VLOOKUP(A5343,英雄数据表!A:C,3,0)</f>
        <v>元素战锤</v>
      </c>
      <c r="F5343" s="20">
        <f t="shared" si="360"/>
        <v>42016</v>
      </c>
      <c r="G5343" s="20">
        <f t="shared" si="361"/>
        <v>42016</v>
      </c>
      <c r="H5343" s="21" t="str">
        <f>VLOOKUP(B5343,属性中转表!A:F,6,FALSE)</f>
        <v>"hp":140400,"atk":3900</v>
      </c>
      <c r="I5343" s="20" t="str">
        <f>IF(VLOOKUP(B5343,属性中转表!A:G,7,FALSE)=0,"",VLOOKUP(VLOOKUP(B5343,属性中转表!A:G,7,FALSE),属性中转表!$K$2:$P$21,6,0))&amp;IF(VLOOKUP(B5343,属性中转表!A:G,7,FALSE)&gt;=50,VLOOKUP(A5343,英雄数据表!A:K,9,0),IF(VLOOKUP(B5343,属性中转表!A:G,7,FALSE)&gt;=25,VLOOKUP(A5343,英雄数据表!A:K,5,0),""))</f>
        <v>"atk":300,"hp":5000,"undpspro":100,"pvpdpspro":50</v>
      </c>
      <c r="J5343" s="20" t="str">
        <f>IF(I5343="","",属性中转表!$I$1&amp;(IF(VLOOKUP(B5343,属性中转表!A:G,7,FALSE)=0,0,VLOOKUP(VLOOKUP(B5343,属性中转表!A:G,7,FALSE),属性中转表!$K$2:$P$21,4,0)))+IFERROR(VLOOKUP(A5343,英雄数据表!A:K,IF(武魂!B5343&gt;=50,10,IF(武魂!B5343&gt;=25,6)),0),0))</f>
        <v>,"dpspro":100</v>
      </c>
      <c r="K5343" s="32" t="str">
        <f t="shared" si="346"/>
        <v>"atk":300,"hp":5000,"undpspro":100,"pvpdpspro":50,"dpspro":100</v>
      </c>
      <c r="L5343" s="20" t="str">
        <f>IF(B5343&gt;=50,VLOOKUP(A5343,英雄数据表!A:L,11,FALSE),IF(B5343&gt;=25,VLOOKUP(A5343,英雄数据表!A:L,7,0),""))</f>
        <v>"4201601004","4201601014"</v>
      </c>
      <c r="M5343" s="20" t="str">
        <f>IFERROR(VLOOKUP(B5343,属性中转表!$K$2:$O$21,5,FALSE),"")</f>
        <v/>
      </c>
      <c r="N5343" s="20" t="str">
        <f>IF(B5343=25,VLOOKUP(A5343,英雄数据表!A:L,8,FALSE),IF(B5343=50,VLOOKUP(A5343,英雄数据表!A:L,12,0),""))</f>
        <v/>
      </c>
    </row>
    <row r="5344" spans="1:14" x14ac:dyDescent="0.3">
      <c r="A5344" s="20">
        <v>42016</v>
      </c>
      <c r="B5344" s="21">
        <f t="shared" si="359"/>
        <v>43</v>
      </c>
      <c r="C5344" s="21">
        <v>5</v>
      </c>
      <c r="D5344" s="21">
        <f>VLOOKUP(A5344,英雄数据表!A:D,4,0)</f>
        <v>4</v>
      </c>
      <c r="E5344" s="20" t="str">
        <f>VLOOKUP(A5344,英雄数据表!A:C,3,0)</f>
        <v>元素战锤</v>
      </c>
      <c r="F5344" s="20">
        <f t="shared" si="360"/>
        <v>42016</v>
      </c>
      <c r="G5344" s="20">
        <f t="shared" si="361"/>
        <v>42016</v>
      </c>
      <c r="H5344" s="21" t="str">
        <f>VLOOKUP(B5344,属性中转表!A:F,6,FALSE)</f>
        <v>"hp":145800,"atk":4050</v>
      </c>
      <c r="I5344" s="20" t="str">
        <f>IF(VLOOKUP(B5344,属性中转表!A:G,7,FALSE)=0,"",VLOOKUP(VLOOKUP(B5344,属性中转表!A:G,7,FALSE),属性中转表!$K$2:$P$21,6,0))&amp;IF(VLOOKUP(B5344,属性中转表!A:G,7,FALSE)&gt;=50,VLOOKUP(A5344,英雄数据表!A:K,9,0),IF(VLOOKUP(B5344,属性中转表!A:G,7,FALSE)&gt;=25,VLOOKUP(A5344,英雄数据表!A:K,5,0),""))</f>
        <v>"atk":300,"hp":5000,"undpspro":100,"pvpdpspro":50</v>
      </c>
      <c r="J5344" s="20" t="str">
        <f>IF(I5344="","",属性中转表!$I$1&amp;(IF(VLOOKUP(B5344,属性中转表!A:G,7,FALSE)=0,0,VLOOKUP(VLOOKUP(B5344,属性中转表!A:G,7,FALSE),属性中转表!$K$2:$P$21,4,0)))+IFERROR(VLOOKUP(A5344,英雄数据表!A:K,IF(武魂!B5344&gt;=50,10,IF(武魂!B5344&gt;=25,6)),0),0))</f>
        <v>,"dpspro":100</v>
      </c>
      <c r="K5344" s="32" t="str">
        <f t="shared" si="346"/>
        <v>"atk":300,"hp":5000,"undpspro":100,"pvpdpspro":50,"dpspro":100</v>
      </c>
      <c r="L5344" s="20" t="str">
        <f>IF(B5344&gt;=50,VLOOKUP(A5344,英雄数据表!A:L,11,FALSE),IF(B5344&gt;=25,VLOOKUP(A5344,英雄数据表!A:L,7,0),""))</f>
        <v>"4201601004","4201601014"</v>
      </c>
      <c r="M5344" s="20" t="str">
        <f>IFERROR(VLOOKUP(B5344,属性中转表!$K$2:$O$21,5,FALSE),"")</f>
        <v/>
      </c>
      <c r="N5344" s="20" t="str">
        <f>IF(B5344=25,VLOOKUP(A5344,英雄数据表!A:L,8,FALSE),IF(B5344=50,VLOOKUP(A5344,英雄数据表!A:L,12,0),""))</f>
        <v/>
      </c>
    </row>
    <row r="5345" spans="1:14" x14ac:dyDescent="0.3">
      <c r="A5345" s="20">
        <v>42016</v>
      </c>
      <c r="B5345" s="21">
        <f t="shared" si="359"/>
        <v>44</v>
      </c>
      <c r="C5345" s="21">
        <v>5</v>
      </c>
      <c r="D5345" s="21">
        <f>VLOOKUP(A5345,英雄数据表!A:D,4,0)</f>
        <v>4</v>
      </c>
      <c r="E5345" s="20" t="str">
        <f>VLOOKUP(A5345,英雄数据表!A:C,3,0)</f>
        <v>元素战锤</v>
      </c>
      <c r="F5345" s="20">
        <f t="shared" si="360"/>
        <v>42016</v>
      </c>
      <c r="G5345" s="20">
        <f t="shared" si="361"/>
        <v>42016</v>
      </c>
      <c r="H5345" s="21" t="str">
        <f>VLOOKUP(B5345,属性中转表!A:F,6,FALSE)</f>
        <v>"hp":151200,"atk":4200</v>
      </c>
      <c r="I5345" s="20" t="str">
        <f>IF(VLOOKUP(B5345,属性中转表!A:G,7,FALSE)=0,"",VLOOKUP(VLOOKUP(B5345,属性中转表!A:G,7,FALSE),属性中转表!$K$2:$P$21,6,0))&amp;IF(VLOOKUP(B5345,属性中转表!A:G,7,FALSE)&gt;=50,VLOOKUP(A5345,英雄数据表!A:K,9,0),IF(VLOOKUP(B5345,属性中转表!A:G,7,FALSE)&gt;=25,VLOOKUP(A5345,英雄数据表!A:K,5,0),""))</f>
        <v>"atk":300,"hp":5000,"undpspro":100,"pvpdpspro":50</v>
      </c>
      <c r="J5345" s="20" t="str">
        <f>IF(I5345="","",属性中转表!$I$1&amp;(IF(VLOOKUP(B5345,属性中转表!A:G,7,FALSE)=0,0,VLOOKUP(VLOOKUP(B5345,属性中转表!A:G,7,FALSE),属性中转表!$K$2:$P$21,4,0)))+IFERROR(VLOOKUP(A5345,英雄数据表!A:K,IF(武魂!B5345&gt;=50,10,IF(武魂!B5345&gt;=25,6)),0),0))</f>
        <v>,"dpspro":100</v>
      </c>
      <c r="K5345" s="32" t="str">
        <f t="shared" si="346"/>
        <v>"atk":300,"hp":5000,"undpspro":100,"pvpdpspro":50,"dpspro":100</v>
      </c>
      <c r="L5345" s="20" t="str">
        <f>IF(B5345&gt;=50,VLOOKUP(A5345,英雄数据表!A:L,11,FALSE),IF(B5345&gt;=25,VLOOKUP(A5345,英雄数据表!A:L,7,0),""))</f>
        <v>"4201601004","4201601014"</v>
      </c>
      <c r="M5345" s="20" t="str">
        <f>IFERROR(VLOOKUP(B5345,属性中转表!$K$2:$O$21,5,FALSE),"")</f>
        <v/>
      </c>
      <c r="N5345" s="20" t="str">
        <f>IF(B5345=25,VLOOKUP(A5345,英雄数据表!A:L,8,FALSE),IF(B5345=50,VLOOKUP(A5345,英雄数据表!A:L,12,0),""))</f>
        <v/>
      </c>
    </row>
    <row r="5346" spans="1:14" x14ac:dyDescent="0.3">
      <c r="A5346" s="20">
        <v>42016</v>
      </c>
      <c r="B5346" s="21">
        <f t="shared" si="359"/>
        <v>45</v>
      </c>
      <c r="C5346" s="21">
        <v>5</v>
      </c>
      <c r="D5346" s="21">
        <f>VLOOKUP(A5346,英雄数据表!A:D,4,0)</f>
        <v>4</v>
      </c>
      <c r="E5346" s="20" t="str">
        <f>VLOOKUP(A5346,英雄数据表!A:C,3,0)</f>
        <v>元素战锤</v>
      </c>
      <c r="F5346" s="20">
        <f t="shared" si="360"/>
        <v>42016</v>
      </c>
      <c r="G5346" s="20">
        <f t="shared" si="361"/>
        <v>42016</v>
      </c>
      <c r="H5346" s="21" t="str">
        <f>VLOOKUP(B5346,属性中转表!A:F,6,FALSE)</f>
        <v>"hp":156600,"atk":4350</v>
      </c>
      <c r="I5346" s="20" t="str">
        <f>IF(VLOOKUP(B5346,属性中转表!A:G,7,FALSE)=0,"",VLOOKUP(VLOOKUP(B5346,属性中转表!A:G,7,FALSE),属性中转表!$K$2:$P$21,6,0))&amp;IF(VLOOKUP(B5346,属性中转表!A:G,7,FALSE)&gt;=50,VLOOKUP(A5346,英雄数据表!A:K,9,0),IF(VLOOKUP(B5346,属性中转表!A:G,7,FALSE)&gt;=25,VLOOKUP(A5346,英雄数据表!A:K,5,0),""))</f>
        <v>"atk":300,"hp":5000,"undpspro":100,"pvpdpspro":50,"pvpundpspro":50</v>
      </c>
      <c r="J5346" s="20" t="str">
        <f>IF(I5346="","",属性中转表!$I$1&amp;(IF(VLOOKUP(B5346,属性中转表!A:G,7,FALSE)=0,0,VLOOKUP(VLOOKUP(B5346,属性中转表!A:G,7,FALSE),属性中转表!$K$2:$P$21,4,0)))+IFERROR(VLOOKUP(A5346,英雄数据表!A:K,IF(武魂!B5346&gt;=50,10,IF(武魂!B5346&gt;=25,6)),0),0))</f>
        <v>,"dpspro":100</v>
      </c>
      <c r="K5346" s="32" t="str">
        <f t="shared" si="346"/>
        <v>"atk":300,"hp":5000,"undpspro":100,"pvpdpspro":50,"pvpundpspro":50,"dpspro":100</v>
      </c>
      <c r="L5346" s="20" t="str">
        <f>IF(B5346&gt;=50,VLOOKUP(A5346,英雄数据表!A:L,11,FALSE),IF(B5346&gt;=25,VLOOKUP(A5346,英雄数据表!A:L,7,0),""))</f>
        <v>"4201601004","4201601014"</v>
      </c>
      <c r="M5346" s="20" t="str">
        <f>IFERROR(VLOOKUP(B5346,属性中转表!$K$2:$O$21,5,FALSE),"")</f>
        <v>"pvpundpspro":50</v>
      </c>
      <c r="N5346" s="20" t="str">
        <f>IF(B5346=25,VLOOKUP(A5346,英雄数据表!A:L,8,FALSE),IF(B5346=50,VLOOKUP(A5346,英雄数据表!A:L,12,0),""))</f>
        <v/>
      </c>
    </row>
    <row r="5347" spans="1:14" x14ac:dyDescent="0.3">
      <c r="A5347" s="20">
        <v>42016</v>
      </c>
      <c r="B5347" s="21">
        <f t="shared" si="359"/>
        <v>46</v>
      </c>
      <c r="C5347" s="21">
        <v>5</v>
      </c>
      <c r="D5347" s="21">
        <f>VLOOKUP(A5347,英雄数据表!A:D,4,0)</f>
        <v>4</v>
      </c>
      <c r="E5347" s="20" t="str">
        <f>VLOOKUP(A5347,英雄数据表!A:C,3,0)</f>
        <v>元素战锤</v>
      </c>
      <c r="F5347" s="20">
        <f t="shared" si="360"/>
        <v>42016</v>
      </c>
      <c r="G5347" s="20">
        <f t="shared" si="361"/>
        <v>42016</v>
      </c>
      <c r="H5347" s="21" t="str">
        <f>VLOOKUP(B5347,属性中转表!A:F,6,FALSE)</f>
        <v>"hp":162000,"atk":4500</v>
      </c>
      <c r="I5347" s="20" t="str">
        <f>IF(VLOOKUP(B5347,属性中转表!A:G,7,FALSE)=0,"",VLOOKUP(VLOOKUP(B5347,属性中转表!A:G,7,FALSE),属性中转表!$K$2:$P$21,6,0))&amp;IF(VLOOKUP(B5347,属性中转表!A:G,7,FALSE)&gt;=50,VLOOKUP(A5347,英雄数据表!A:K,9,0),IF(VLOOKUP(B5347,属性中转表!A:G,7,FALSE)&gt;=25,VLOOKUP(A5347,英雄数据表!A:K,5,0),""))</f>
        <v>"atk":300,"hp":5000,"undpspro":100,"pvpdpspro":50,"pvpundpspro":50</v>
      </c>
      <c r="J5347" s="20" t="str">
        <f>IF(I5347="","",属性中转表!$I$1&amp;(IF(VLOOKUP(B5347,属性中转表!A:G,7,FALSE)=0,0,VLOOKUP(VLOOKUP(B5347,属性中转表!A:G,7,FALSE),属性中转表!$K$2:$P$21,4,0)))+IFERROR(VLOOKUP(A5347,英雄数据表!A:K,IF(武魂!B5347&gt;=50,10,IF(武魂!B5347&gt;=25,6)),0),0))</f>
        <v>,"dpspro":100</v>
      </c>
      <c r="K5347" s="32" t="str">
        <f t="shared" si="346"/>
        <v>"atk":300,"hp":5000,"undpspro":100,"pvpdpspro":50,"pvpundpspro":50,"dpspro":100</v>
      </c>
      <c r="L5347" s="20" t="str">
        <f>IF(B5347&gt;=50,VLOOKUP(A5347,英雄数据表!A:L,11,FALSE),IF(B5347&gt;=25,VLOOKUP(A5347,英雄数据表!A:L,7,0),""))</f>
        <v>"4201601004","4201601014"</v>
      </c>
      <c r="M5347" s="20" t="str">
        <f>IFERROR(VLOOKUP(B5347,属性中转表!$K$2:$O$21,5,FALSE),"")</f>
        <v/>
      </c>
      <c r="N5347" s="20" t="str">
        <f>IF(B5347=25,VLOOKUP(A5347,英雄数据表!A:L,8,FALSE),IF(B5347=50,VLOOKUP(A5347,英雄数据表!A:L,12,0),""))</f>
        <v/>
      </c>
    </row>
    <row r="5348" spans="1:14" x14ac:dyDescent="0.3">
      <c r="A5348" s="20">
        <v>42016</v>
      </c>
      <c r="B5348" s="21">
        <f t="shared" si="359"/>
        <v>47</v>
      </c>
      <c r="C5348" s="21">
        <v>5</v>
      </c>
      <c r="D5348" s="21">
        <f>VLOOKUP(A5348,英雄数据表!A:D,4,0)</f>
        <v>4</v>
      </c>
      <c r="E5348" s="20" t="str">
        <f>VLOOKUP(A5348,英雄数据表!A:C,3,0)</f>
        <v>元素战锤</v>
      </c>
      <c r="F5348" s="20">
        <f t="shared" si="360"/>
        <v>42016</v>
      </c>
      <c r="G5348" s="20">
        <f t="shared" si="361"/>
        <v>42016</v>
      </c>
      <c r="H5348" s="21" t="str">
        <f>VLOOKUP(B5348,属性中转表!A:F,6,FALSE)</f>
        <v>"hp":167400,"atk":4650</v>
      </c>
      <c r="I5348" s="20" t="str">
        <f>IF(VLOOKUP(B5348,属性中转表!A:G,7,FALSE)=0,"",VLOOKUP(VLOOKUP(B5348,属性中转表!A:G,7,FALSE),属性中转表!$K$2:$P$21,6,0))&amp;IF(VLOOKUP(B5348,属性中转表!A:G,7,FALSE)&gt;=50,VLOOKUP(A5348,英雄数据表!A:K,9,0),IF(VLOOKUP(B5348,属性中转表!A:G,7,FALSE)&gt;=25,VLOOKUP(A5348,英雄数据表!A:K,5,0),""))</f>
        <v>"atk":300,"hp":5000,"undpspro":100,"pvpdpspro":50,"pvpundpspro":50</v>
      </c>
      <c r="J5348" s="20" t="str">
        <f>IF(I5348="","",属性中转表!$I$1&amp;(IF(VLOOKUP(B5348,属性中转表!A:G,7,FALSE)=0,0,VLOOKUP(VLOOKUP(B5348,属性中转表!A:G,7,FALSE),属性中转表!$K$2:$P$21,4,0)))+IFERROR(VLOOKUP(A5348,英雄数据表!A:K,IF(武魂!B5348&gt;=50,10,IF(武魂!B5348&gt;=25,6)),0),0))</f>
        <v>,"dpspro":100</v>
      </c>
      <c r="K5348" s="32" t="str">
        <f t="shared" si="346"/>
        <v>"atk":300,"hp":5000,"undpspro":100,"pvpdpspro":50,"pvpundpspro":50,"dpspro":100</v>
      </c>
      <c r="L5348" s="20" t="str">
        <f>IF(B5348&gt;=50,VLOOKUP(A5348,英雄数据表!A:L,11,FALSE),IF(B5348&gt;=25,VLOOKUP(A5348,英雄数据表!A:L,7,0),""))</f>
        <v>"4201601004","4201601014"</v>
      </c>
      <c r="M5348" s="20" t="str">
        <f>IFERROR(VLOOKUP(B5348,属性中转表!$K$2:$O$21,5,FALSE),"")</f>
        <v/>
      </c>
      <c r="N5348" s="20" t="str">
        <f>IF(B5348=25,VLOOKUP(A5348,英雄数据表!A:L,8,FALSE),IF(B5348=50,VLOOKUP(A5348,英雄数据表!A:L,12,0),""))</f>
        <v/>
      </c>
    </row>
    <row r="5349" spans="1:14" x14ac:dyDescent="0.3">
      <c r="A5349" s="20">
        <v>42016</v>
      </c>
      <c r="B5349" s="21">
        <f t="shared" si="359"/>
        <v>48</v>
      </c>
      <c r="C5349" s="21">
        <v>5</v>
      </c>
      <c r="D5349" s="21">
        <f>VLOOKUP(A5349,英雄数据表!A:D,4,0)</f>
        <v>4</v>
      </c>
      <c r="E5349" s="20" t="str">
        <f>VLOOKUP(A5349,英雄数据表!A:C,3,0)</f>
        <v>元素战锤</v>
      </c>
      <c r="F5349" s="20">
        <f t="shared" si="360"/>
        <v>42016</v>
      </c>
      <c r="G5349" s="20">
        <f t="shared" si="361"/>
        <v>42016</v>
      </c>
      <c r="H5349" s="21" t="str">
        <f>VLOOKUP(B5349,属性中转表!A:F,6,FALSE)</f>
        <v>"hp":172800,"atk":4800</v>
      </c>
      <c r="I5349" s="20" t="str">
        <f>IF(VLOOKUP(B5349,属性中转表!A:G,7,FALSE)=0,"",VLOOKUP(VLOOKUP(B5349,属性中转表!A:G,7,FALSE),属性中转表!$K$2:$P$21,6,0))&amp;IF(VLOOKUP(B5349,属性中转表!A:G,7,FALSE)&gt;=50,VLOOKUP(A5349,英雄数据表!A:K,9,0),IF(VLOOKUP(B5349,属性中转表!A:G,7,FALSE)&gt;=25,VLOOKUP(A5349,英雄数据表!A:K,5,0),""))</f>
        <v>"atk":300,"hp":5000,"undpspro":100,"pvpdpspro":50,"pvpundpspro":50</v>
      </c>
      <c r="J5349" s="20" t="str">
        <f>IF(I5349="","",属性中转表!$I$1&amp;(IF(VLOOKUP(B5349,属性中转表!A:G,7,FALSE)=0,0,VLOOKUP(VLOOKUP(B5349,属性中转表!A:G,7,FALSE),属性中转表!$K$2:$P$21,4,0)))+IFERROR(VLOOKUP(A5349,英雄数据表!A:K,IF(武魂!B5349&gt;=50,10,IF(武魂!B5349&gt;=25,6)),0),0))</f>
        <v>,"dpspro":100</v>
      </c>
      <c r="K5349" s="32" t="str">
        <f t="shared" si="346"/>
        <v>"atk":300,"hp":5000,"undpspro":100,"pvpdpspro":50,"pvpundpspro":50,"dpspro":100</v>
      </c>
      <c r="L5349" s="20" t="str">
        <f>IF(B5349&gt;=50,VLOOKUP(A5349,英雄数据表!A:L,11,FALSE),IF(B5349&gt;=25,VLOOKUP(A5349,英雄数据表!A:L,7,0),""))</f>
        <v>"4201601004","4201601014"</v>
      </c>
      <c r="M5349" s="20" t="str">
        <f>IFERROR(VLOOKUP(B5349,属性中转表!$K$2:$O$21,5,FALSE),"")</f>
        <v/>
      </c>
      <c r="N5349" s="20" t="str">
        <f>IF(B5349=25,VLOOKUP(A5349,英雄数据表!A:L,8,FALSE),IF(B5349=50,VLOOKUP(A5349,英雄数据表!A:L,12,0),""))</f>
        <v/>
      </c>
    </row>
    <row r="5350" spans="1:14" x14ac:dyDescent="0.3">
      <c r="A5350" s="20">
        <v>42016</v>
      </c>
      <c r="B5350" s="21">
        <f t="shared" si="359"/>
        <v>49</v>
      </c>
      <c r="C5350" s="21">
        <v>5</v>
      </c>
      <c r="D5350" s="21">
        <f>VLOOKUP(A5350,英雄数据表!A:D,4,0)</f>
        <v>4</v>
      </c>
      <c r="E5350" s="20" t="str">
        <f>VLOOKUP(A5350,英雄数据表!A:C,3,0)</f>
        <v>元素战锤</v>
      </c>
      <c r="F5350" s="20">
        <f t="shared" si="360"/>
        <v>42016</v>
      </c>
      <c r="G5350" s="20">
        <f t="shared" si="361"/>
        <v>42016</v>
      </c>
      <c r="H5350" s="21" t="str">
        <f>VLOOKUP(B5350,属性中转表!A:F,6,FALSE)</f>
        <v>"hp":178200,"atk":4950</v>
      </c>
      <c r="I5350" s="20" t="str">
        <f>IF(VLOOKUP(B5350,属性中转表!A:G,7,FALSE)=0,"",VLOOKUP(VLOOKUP(B5350,属性中转表!A:G,7,FALSE),属性中转表!$K$2:$P$21,6,0))&amp;IF(VLOOKUP(B5350,属性中转表!A:G,7,FALSE)&gt;=50,VLOOKUP(A5350,英雄数据表!A:K,9,0),IF(VLOOKUP(B5350,属性中转表!A:G,7,FALSE)&gt;=25,VLOOKUP(A5350,英雄数据表!A:K,5,0),""))</f>
        <v>"atk":300,"hp":5000,"undpspro":100,"pvpdpspro":50,"pvpundpspro":50</v>
      </c>
      <c r="J5350" s="20" t="str">
        <f>IF(I5350="","",属性中转表!$I$1&amp;(IF(VLOOKUP(B5350,属性中转表!A:G,7,FALSE)=0,0,VLOOKUP(VLOOKUP(B5350,属性中转表!A:G,7,FALSE),属性中转表!$K$2:$P$21,4,0)))+IFERROR(VLOOKUP(A5350,英雄数据表!A:K,IF(武魂!B5350&gt;=50,10,IF(武魂!B5350&gt;=25,6)),0),0))</f>
        <v>,"dpspro":100</v>
      </c>
      <c r="K5350" s="32" t="str">
        <f t="shared" si="346"/>
        <v>"atk":300,"hp":5000,"undpspro":100,"pvpdpspro":50,"pvpundpspro":50,"dpspro":100</v>
      </c>
      <c r="L5350" s="20" t="str">
        <f>IF(B5350&gt;=50,VLOOKUP(A5350,英雄数据表!A:L,11,FALSE),IF(B5350&gt;=25,VLOOKUP(A5350,英雄数据表!A:L,7,0),""))</f>
        <v>"4201601004","4201601014"</v>
      </c>
      <c r="M5350" s="20" t="str">
        <f>IFERROR(VLOOKUP(B5350,属性中转表!$K$2:$O$21,5,FALSE),"")</f>
        <v/>
      </c>
      <c r="N5350" s="20" t="str">
        <f>IF(B5350=25,VLOOKUP(A5350,英雄数据表!A:L,8,FALSE),IF(B5350=50,VLOOKUP(A5350,英雄数据表!A:L,12,0),""))</f>
        <v/>
      </c>
    </row>
    <row r="5351" spans="1:14" x14ac:dyDescent="0.3">
      <c r="A5351" s="20">
        <v>42016</v>
      </c>
      <c r="B5351" s="21">
        <f t="shared" si="359"/>
        <v>50</v>
      </c>
      <c r="C5351" s="21">
        <v>5</v>
      </c>
      <c r="D5351" s="21">
        <f>VLOOKUP(A5351,英雄数据表!A:D,4,0)</f>
        <v>4</v>
      </c>
      <c r="E5351" s="20" t="str">
        <f>VLOOKUP(A5351,英雄数据表!A:C,3,0)</f>
        <v>元素战锤</v>
      </c>
      <c r="F5351" s="20">
        <f t="shared" si="360"/>
        <v>42016</v>
      </c>
      <c r="G5351" s="20">
        <f t="shared" si="361"/>
        <v>42016</v>
      </c>
      <c r="H5351" s="21" t="str">
        <f>VLOOKUP(B5351,属性中转表!A:F,6,FALSE)</f>
        <v>"hp":183600,"atk":5100</v>
      </c>
      <c r="I5351" s="20" t="str">
        <f>IF(VLOOKUP(B5351,属性中转表!A:G,7,FALSE)=0,"",VLOOKUP(VLOOKUP(B5351,属性中转表!A:G,7,FALSE),属性中转表!$K$2:$P$21,6,0))&amp;IF(VLOOKUP(B5351,属性中转表!A:G,7,FALSE)&gt;=50,VLOOKUP(A5351,英雄数据表!A:K,9,0),IF(VLOOKUP(B5351,属性中转表!A:G,7,FALSE)&gt;=25,VLOOKUP(A5351,英雄数据表!A:K,5,0),""))</f>
        <v>"atk":300,"hp":5000,"undpspro":100,"pvpdpspro":50,"pvpundpspro":50</v>
      </c>
      <c r="J5351" s="20" t="str">
        <f>IF(I5351="","",属性中转表!$I$1&amp;(IF(VLOOKUP(B5351,属性中转表!A:G,7,FALSE)=0,0,VLOOKUP(VLOOKUP(B5351,属性中转表!A:G,7,FALSE),属性中转表!$K$2:$P$21,4,0)))+IFERROR(VLOOKUP(A5351,英雄数据表!A:K,IF(武魂!B5351&gt;=50,10,IF(武魂!B5351&gt;=25,6)),0),0))</f>
        <v>,"dpspro":100</v>
      </c>
      <c r="K5351" s="32" t="str">
        <f t="shared" si="346"/>
        <v>"atk":300,"hp":5000,"undpspro":100,"pvpdpspro":50,"pvpundpspro":50,"dpspro":100</v>
      </c>
      <c r="L5351" s="20" t="str">
        <f>IF(B5351&gt;=50,VLOOKUP(A5351,英雄数据表!A:L,11,FALSE),IF(B5351&gt;=25,VLOOKUP(A5351,英雄数据表!A:L,7,0),""))</f>
        <v>"4201602004","4201602014"</v>
      </c>
      <c r="M5351" s="20" t="str">
        <f>IFERROR(VLOOKUP(B5351,属性中转表!$K$2:$O$21,5,FALSE),"")</f>
        <v/>
      </c>
      <c r="N5351" s="20" t="str">
        <f>IF(B5351=25,VLOOKUP(A5351,英雄数据表!A:L,8,FALSE),IF(B5351=50,VLOOKUP(A5351,英雄数据表!A:L,12,0),""))</f>
        <v>元素萨满天生就有领袖的气质，战斗开始我方每有一名其他自然英雄，元素萨满将提升10%伤害（非自然提升5%）</v>
      </c>
    </row>
    <row r="5352" spans="1:14" x14ac:dyDescent="0.3">
      <c r="A5352" s="20">
        <v>42016</v>
      </c>
      <c r="B5352" s="21">
        <f t="shared" si="359"/>
        <v>51</v>
      </c>
      <c r="C5352" s="21">
        <v>5</v>
      </c>
      <c r="D5352" s="21">
        <f>VLOOKUP(A5352,英雄数据表!A:D,4,0)</f>
        <v>4</v>
      </c>
      <c r="E5352" s="20" t="str">
        <f>VLOOKUP(A5352,英雄数据表!A:C,3,0)</f>
        <v>元素战锤</v>
      </c>
      <c r="F5352" s="20">
        <f t="shared" si="360"/>
        <v>42016</v>
      </c>
      <c r="G5352" s="20">
        <f t="shared" si="361"/>
        <v>42016</v>
      </c>
      <c r="H5352" s="21" t="str">
        <f>VLOOKUP(B5352,属性中转表!A:F,6,FALSE)</f>
        <v>"hp":189000,"atk":5250</v>
      </c>
      <c r="I5352" s="20" t="str">
        <f>IF(VLOOKUP(B5352,属性中转表!A:G,7,FALSE)=0,"",VLOOKUP(VLOOKUP(B5352,属性中转表!A:G,7,FALSE),属性中转表!$K$2:$P$21,6,0))&amp;IF(VLOOKUP(B5352,属性中转表!A:G,7,FALSE)&gt;=50,VLOOKUP(A5352,英雄数据表!A:K,9,0),IF(VLOOKUP(B5352,属性中转表!A:G,7,FALSE)&gt;=25,VLOOKUP(A5352,英雄数据表!A:K,5,0),""))</f>
        <v>"atk":300,"hp":5000,"undpspro":100,"pvpdpspro":50,"pvpundpspro":50</v>
      </c>
      <c r="J5352" s="20" t="str">
        <f>IF(I5352="","",属性中转表!$I$1&amp;(IF(VLOOKUP(B5352,属性中转表!A:G,7,FALSE)=0,0,VLOOKUP(VLOOKUP(B5352,属性中转表!A:G,7,FALSE),属性中转表!$K$2:$P$21,4,0)))+IFERROR(VLOOKUP(A5352,英雄数据表!A:K,IF(武魂!B5352&gt;=50,10,IF(武魂!B5352&gt;=25,6)),0),0))</f>
        <v>,"dpspro":100</v>
      </c>
      <c r="K5352" s="32" t="str">
        <f t="shared" si="346"/>
        <v>"atk":300,"hp":5000,"undpspro":100,"pvpdpspro":50,"pvpundpspro":50,"dpspro":100</v>
      </c>
      <c r="L5352" s="20" t="str">
        <f>IF(B5352&gt;=50,VLOOKUP(A5352,英雄数据表!A:L,11,FALSE),IF(B5352&gt;=25,VLOOKUP(A5352,英雄数据表!A:L,7,0),""))</f>
        <v>"4201602004","4201602014"</v>
      </c>
      <c r="M5352" s="20" t="str">
        <f>IFERROR(VLOOKUP(B5352,属性中转表!$K$2:$O$21,5,FALSE),"")</f>
        <v/>
      </c>
      <c r="N5352" s="20" t="str">
        <f>IF(B5352=25,VLOOKUP(A5352,英雄数据表!A:L,8,FALSE),IF(B5352=50,VLOOKUP(A5352,英雄数据表!A:L,12,0),""))</f>
        <v/>
      </c>
    </row>
    <row r="5353" spans="1:14" x14ac:dyDescent="0.3">
      <c r="A5353" s="20">
        <v>42016</v>
      </c>
      <c r="B5353" s="21">
        <f t="shared" si="359"/>
        <v>52</v>
      </c>
      <c r="C5353" s="21">
        <v>5</v>
      </c>
      <c r="D5353" s="21">
        <f>VLOOKUP(A5353,英雄数据表!A:D,4,0)</f>
        <v>4</v>
      </c>
      <c r="E5353" s="20" t="str">
        <f>VLOOKUP(A5353,英雄数据表!A:C,3,0)</f>
        <v>元素战锤</v>
      </c>
      <c r="F5353" s="20">
        <f t="shared" si="360"/>
        <v>42016</v>
      </c>
      <c r="G5353" s="20">
        <f t="shared" si="361"/>
        <v>42016</v>
      </c>
      <c r="H5353" s="21" t="str">
        <f>VLOOKUP(B5353,属性中转表!A:F,6,FALSE)</f>
        <v>"hp":194400,"atk":5400</v>
      </c>
      <c r="I5353" s="20" t="str">
        <f>IF(VLOOKUP(B5353,属性中转表!A:G,7,FALSE)=0,"",VLOOKUP(VLOOKUP(B5353,属性中转表!A:G,7,FALSE),属性中转表!$K$2:$P$21,6,0))&amp;IF(VLOOKUP(B5353,属性中转表!A:G,7,FALSE)&gt;=50,VLOOKUP(A5353,英雄数据表!A:K,9,0),IF(VLOOKUP(B5353,属性中转表!A:G,7,FALSE)&gt;=25,VLOOKUP(A5353,英雄数据表!A:K,5,0),""))</f>
        <v>"atk":300,"hp":5000,"undpspro":100,"pvpdpspro":50,"pvpundpspro":50</v>
      </c>
      <c r="J5353" s="20" t="str">
        <f>IF(I5353="","",属性中转表!$I$1&amp;(IF(VLOOKUP(B5353,属性中转表!A:G,7,FALSE)=0,0,VLOOKUP(VLOOKUP(B5353,属性中转表!A:G,7,FALSE),属性中转表!$K$2:$P$21,4,0)))+IFERROR(VLOOKUP(A5353,英雄数据表!A:K,IF(武魂!B5353&gt;=50,10,IF(武魂!B5353&gt;=25,6)),0),0))</f>
        <v>,"dpspro":100</v>
      </c>
      <c r="K5353" s="32" t="str">
        <f t="shared" si="346"/>
        <v>"atk":300,"hp":5000,"undpspro":100,"pvpdpspro":50,"pvpundpspro":50,"dpspro":100</v>
      </c>
      <c r="L5353" s="20" t="str">
        <f>IF(B5353&gt;=50,VLOOKUP(A5353,英雄数据表!A:L,11,FALSE),IF(B5353&gt;=25,VLOOKUP(A5353,英雄数据表!A:L,7,0),""))</f>
        <v>"4201602004","4201602014"</v>
      </c>
      <c r="M5353" s="20" t="str">
        <f>IFERROR(VLOOKUP(B5353,属性中转表!$K$2:$O$21,5,FALSE),"")</f>
        <v/>
      </c>
      <c r="N5353" s="20" t="str">
        <f>IF(B5353=25,VLOOKUP(A5353,英雄数据表!A:L,8,FALSE),IF(B5353=50,VLOOKUP(A5353,英雄数据表!A:L,12,0),""))</f>
        <v/>
      </c>
    </row>
    <row r="5354" spans="1:14" x14ac:dyDescent="0.3">
      <c r="A5354" s="20">
        <v>42016</v>
      </c>
      <c r="B5354" s="21">
        <f t="shared" si="359"/>
        <v>53</v>
      </c>
      <c r="C5354" s="21">
        <v>5</v>
      </c>
      <c r="D5354" s="21">
        <f>VLOOKUP(A5354,英雄数据表!A:D,4,0)</f>
        <v>4</v>
      </c>
      <c r="E5354" s="20" t="str">
        <f>VLOOKUP(A5354,英雄数据表!A:C,3,0)</f>
        <v>元素战锤</v>
      </c>
      <c r="F5354" s="20">
        <f t="shared" si="360"/>
        <v>42016</v>
      </c>
      <c r="G5354" s="20">
        <f t="shared" si="361"/>
        <v>42016</v>
      </c>
      <c r="H5354" s="21" t="str">
        <f>VLOOKUP(B5354,属性中转表!A:F,6,FALSE)</f>
        <v>"hp":199800,"atk":5550</v>
      </c>
      <c r="I5354" s="20" t="str">
        <f>IF(VLOOKUP(B5354,属性中转表!A:G,7,FALSE)=0,"",VLOOKUP(VLOOKUP(B5354,属性中转表!A:G,7,FALSE),属性中转表!$K$2:$P$21,6,0))&amp;IF(VLOOKUP(B5354,属性中转表!A:G,7,FALSE)&gt;=50,VLOOKUP(A5354,英雄数据表!A:K,9,0),IF(VLOOKUP(B5354,属性中转表!A:G,7,FALSE)&gt;=25,VLOOKUP(A5354,英雄数据表!A:K,5,0),""))</f>
        <v>"atk":300,"hp":5000,"undpspro":100,"pvpdpspro":50,"pvpundpspro":50</v>
      </c>
      <c r="J5354" s="20" t="str">
        <f>IF(I5354="","",属性中转表!$I$1&amp;(IF(VLOOKUP(B5354,属性中转表!A:G,7,FALSE)=0,0,VLOOKUP(VLOOKUP(B5354,属性中转表!A:G,7,FALSE),属性中转表!$K$2:$P$21,4,0)))+IFERROR(VLOOKUP(A5354,英雄数据表!A:K,IF(武魂!B5354&gt;=50,10,IF(武魂!B5354&gt;=25,6)),0),0))</f>
        <v>,"dpspro":100</v>
      </c>
      <c r="K5354" s="32" t="str">
        <f t="shared" si="346"/>
        <v>"atk":300,"hp":5000,"undpspro":100,"pvpdpspro":50,"pvpundpspro":50,"dpspro":100</v>
      </c>
      <c r="L5354" s="20" t="str">
        <f>IF(B5354&gt;=50,VLOOKUP(A5354,英雄数据表!A:L,11,FALSE),IF(B5354&gt;=25,VLOOKUP(A5354,英雄数据表!A:L,7,0),""))</f>
        <v>"4201602004","4201602014"</v>
      </c>
      <c r="M5354" s="20" t="str">
        <f>IFERROR(VLOOKUP(B5354,属性中转表!$K$2:$O$21,5,FALSE),"")</f>
        <v/>
      </c>
      <c r="N5354" s="20" t="str">
        <f>IF(B5354=25,VLOOKUP(A5354,英雄数据表!A:L,8,FALSE),IF(B5354=50,VLOOKUP(A5354,英雄数据表!A:L,12,0),""))</f>
        <v/>
      </c>
    </row>
    <row r="5355" spans="1:14" x14ac:dyDescent="0.3">
      <c r="A5355" s="20">
        <v>42016</v>
      </c>
      <c r="B5355" s="21">
        <f t="shared" si="359"/>
        <v>54</v>
      </c>
      <c r="C5355" s="21">
        <v>5</v>
      </c>
      <c r="D5355" s="21">
        <f>VLOOKUP(A5355,英雄数据表!A:D,4,0)</f>
        <v>4</v>
      </c>
      <c r="E5355" s="20" t="str">
        <f>VLOOKUP(A5355,英雄数据表!A:C,3,0)</f>
        <v>元素战锤</v>
      </c>
      <c r="F5355" s="20">
        <f t="shared" si="360"/>
        <v>42016</v>
      </c>
      <c r="G5355" s="20">
        <f t="shared" si="361"/>
        <v>42016</v>
      </c>
      <c r="H5355" s="21" t="str">
        <f>VLOOKUP(B5355,属性中转表!A:F,6,FALSE)</f>
        <v>"hp":205200,"atk":5700</v>
      </c>
      <c r="I5355" s="20" t="str">
        <f>IF(VLOOKUP(B5355,属性中转表!A:G,7,FALSE)=0,"",VLOOKUP(VLOOKUP(B5355,属性中转表!A:G,7,FALSE),属性中转表!$K$2:$P$21,6,0))&amp;IF(VLOOKUP(B5355,属性中转表!A:G,7,FALSE)&gt;=50,VLOOKUP(A5355,英雄数据表!A:K,9,0),IF(VLOOKUP(B5355,属性中转表!A:G,7,FALSE)&gt;=25,VLOOKUP(A5355,英雄数据表!A:K,5,0),""))</f>
        <v>"atk":300,"hp":5000,"undpspro":100,"pvpdpspro":50,"pvpundpspro":50</v>
      </c>
      <c r="J5355" s="20" t="str">
        <f>IF(I5355="","",属性中转表!$I$1&amp;(IF(VLOOKUP(B5355,属性中转表!A:G,7,FALSE)=0,0,VLOOKUP(VLOOKUP(B5355,属性中转表!A:G,7,FALSE),属性中转表!$K$2:$P$21,4,0)))+IFERROR(VLOOKUP(A5355,英雄数据表!A:K,IF(武魂!B5355&gt;=50,10,IF(武魂!B5355&gt;=25,6)),0),0))</f>
        <v>,"dpspro":100</v>
      </c>
      <c r="K5355" s="32" t="str">
        <f t="shared" ref="K5355:K5518" si="362">I5355&amp;J5355</f>
        <v>"atk":300,"hp":5000,"undpspro":100,"pvpdpspro":50,"pvpundpspro":50,"dpspro":100</v>
      </c>
      <c r="L5355" s="20" t="str">
        <f>IF(B5355&gt;=50,VLOOKUP(A5355,英雄数据表!A:L,11,FALSE),IF(B5355&gt;=25,VLOOKUP(A5355,英雄数据表!A:L,7,0),""))</f>
        <v>"4201602004","4201602014"</v>
      </c>
      <c r="M5355" s="20" t="str">
        <f>IFERROR(VLOOKUP(B5355,属性中转表!$K$2:$O$21,5,FALSE),"")</f>
        <v/>
      </c>
      <c r="N5355" s="20" t="str">
        <f>IF(B5355=25,VLOOKUP(A5355,英雄数据表!A:L,8,FALSE),IF(B5355=50,VLOOKUP(A5355,英雄数据表!A:L,12,0),""))</f>
        <v/>
      </c>
    </row>
    <row r="5356" spans="1:14" x14ac:dyDescent="0.3">
      <c r="A5356" s="20">
        <v>42016</v>
      </c>
      <c r="B5356" s="21">
        <f t="shared" si="359"/>
        <v>55</v>
      </c>
      <c r="C5356" s="21">
        <v>5</v>
      </c>
      <c r="D5356" s="21">
        <f>VLOOKUP(A5356,英雄数据表!A:D,4,0)</f>
        <v>4</v>
      </c>
      <c r="E5356" s="20" t="str">
        <f>VLOOKUP(A5356,英雄数据表!A:C,3,0)</f>
        <v>元素战锤</v>
      </c>
      <c r="F5356" s="20">
        <f t="shared" si="360"/>
        <v>42016</v>
      </c>
      <c r="G5356" s="20">
        <f t="shared" si="361"/>
        <v>42016</v>
      </c>
      <c r="H5356" s="21" t="str">
        <f>VLOOKUP(B5356,属性中转表!A:F,6,FALSE)</f>
        <v>"hp":210600,"atk":5850</v>
      </c>
      <c r="I5356" s="20" t="str">
        <f>IF(VLOOKUP(B5356,属性中转表!A:G,7,FALSE)=0,"",VLOOKUP(VLOOKUP(B5356,属性中转表!A:G,7,FALSE),属性中转表!$K$2:$P$21,6,0))&amp;IF(VLOOKUP(B5356,属性中转表!A:G,7,FALSE)&gt;=50,VLOOKUP(A5356,英雄数据表!A:K,9,0),IF(VLOOKUP(B5356,属性中转表!A:G,7,FALSE)&gt;=25,VLOOKUP(A5356,英雄数据表!A:K,5,0),""))</f>
        <v>"atk":300,"hp":5000,"undpspro":150,"pvpdpspro":50,"pvpundpspro":50</v>
      </c>
      <c r="J5356" s="20" t="str">
        <f>IF(I5356="","",属性中转表!$I$1&amp;(IF(VLOOKUP(B5356,属性中转表!A:G,7,FALSE)=0,0,VLOOKUP(VLOOKUP(B5356,属性中转表!A:G,7,FALSE),属性中转表!$K$2:$P$21,4,0)))+IFERROR(VLOOKUP(A5356,英雄数据表!A:K,IF(武魂!B5356&gt;=50,10,IF(武魂!B5356&gt;=25,6)),0),0))</f>
        <v>,"dpspro":100</v>
      </c>
      <c r="K5356" s="32" t="str">
        <f t="shared" si="362"/>
        <v>"atk":300,"hp":5000,"undpspro":150,"pvpdpspro":50,"pvpundpspro":50,"dpspro":100</v>
      </c>
      <c r="L5356" s="20" t="str">
        <f>IF(B5356&gt;=50,VLOOKUP(A5356,英雄数据表!A:L,11,FALSE),IF(B5356&gt;=25,VLOOKUP(A5356,英雄数据表!A:L,7,0),""))</f>
        <v>"4201602004","4201602014"</v>
      </c>
      <c r="M5356" s="20" t="str">
        <f>IFERROR(VLOOKUP(B5356,属性中转表!$K$2:$O$21,5,FALSE),"")</f>
        <v>"undpspro":50</v>
      </c>
      <c r="N5356" s="20" t="str">
        <f>IF(B5356=25,VLOOKUP(A5356,英雄数据表!A:L,8,FALSE),IF(B5356=50,VLOOKUP(A5356,英雄数据表!A:L,12,0),""))</f>
        <v/>
      </c>
    </row>
    <row r="5357" spans="1:14" x14ac:dyDescent="0.3">
      <c r="A5357" s="20">
        <v>42016</v>
      </c>
      <c r="B5357" s="21">
        <f t="shared" si="359"/>
        <v>56</v>
      </c>
      <c r="C5357" s="21">
        <v>5</v>
      </c>
      <c r="D5357" s="21">
        <f>VLOOKUP(A5357,英雄数据表!A:D,4,0)</f>
        <v>4</v>
      </c>
      <c r="E5357" s="20" t="str">
        <f>VLOOKUP(A5357,英雄数据表!A:C,3,0)</f>
        <v>元素战锤</v>
      </c>
      <c r="F5357" s="20">
        <f t="shared" si="360"/>
        <v>42016</v>
      </c>
      <c r="G5357" s="20">
        <f t="shared" si="361"/>
        <v>42016</v>
      </c>
      <c r="H5357" s="21" t="str">
        <f>VLOOKUP(B5357,属性中转表!A:F,6,FALSE)</f>
        <v>"hp":216000,"atk":6000</v>
      </c>
      <c r="I5357" s="20" t="str">
        <f>IF(VLOOKUP(B5357,属性中转表!A:G,7,FALSE)=0,"",VLOOKUP(VLOOKUP(B5357,属性中转表!A:G,7,FALSE),属性中转表!$K$2:$P$21,6,0))&amp;IF(VLOOKUP(B5357,属性中转表!A:G,7,FALSE)&gt;=50,VLOOKUP(A5357,英雄数据表!A:K,9,0),IF(VLOOKUP(B5357,属性中转表!A:G,7,FALSE)&gt;=25,VLOOKUP(A5357,英雄数据表!A:K,5,0),""))</f>
        <v>"atk":300,"hp":5000,"undpspro":150,"pvpdpspro":50,"pvpundpspro":50</v>
      </c>
      <c r="J5357" s="20" t="str">
        <f>IF(I5357="","",属性中转表!$I$1&amp;(IF(VLOOKUP(B5357,属性中转表!A:G,7,FALSE)=0,0,VLOOKUP(VLOOKUP(B5357,属性中转表!A:G,7,FALSE),属性中转表!$K$2:$P$21,4,0)))+IFERROR(VLOOKUP(A5357,英雄数据表!A:K,IF(武魂!B5357&gt;=50,10,IF(武魂!B5357&gt;=25,6)),0),0))</f>
        <v>,"dpspro":100</v>
      </c>
      <c r="K5357" s="32" t="str">
        <f t="shared" si="362"/>
        <v>"atk":300,"hp":5000,"undpspro":150,"pvpdpspro":50,"pvpundpspro":50,"dpspro":100</v>
      </c>
      <c r="L5357" s="20" t="str">
        <f>IF(B5357&gt;=50,VLOOKUP(A5357,英雄数据表!A:L,11,FALSE),IF(B5357&gt;=25,VLOOKUP(A5357,英雄数据表!A:L,7,0),""))</f>
        <v>"4201602004","4201602014"</v>
      </c>
      <c r="M5357" s="20" t="str">
        <f>IFERROR(VLOOKUP(B5357,属性中转表!$K$2:$O$21,5,FALSE),"")</f>
        <v/>
      </c>
      <c r="N5357" s="20" t="str">
        <f>IF(B5357=25,VLOOKUP(A5357,英雄数据表!A:L,8,FALSE),IF(B5357=50,VLOOKUP(A5357,英雄数据表!A:L,12,0),""))</f>
        <v/>
      </c>
    </row>
    <row r="5358" spans="1:14" x14ac:dyDescent="0.3">
      <c r="A5358" s="20">
        <v>42016</v>
      </c>
      <c r="B5358" s="21">
        <f t="shared" si="359"/>
        <v>57</v>
      </c>
      <c r="C5358" s="21">
        <v>5</v>
      </c>
      <c r="D5358" s="21">
        <f>VLOOKUP(A5358,英雄数据表!A:D,4,0)</f>
        <v>4</v>
      </c>
      <c r="E5358" s="20" t="str">
        <f>VLOOKUP(A5358,英雄数据表!A:C,3,0)</f>
        <v>元素战锤</v>
      </c>
      <c r="F5358" s="20">
        <f t="shared" si="360"/>
        <v>42016</v>
      </c>
      <c r="G5358" s="20">
        <f t="shared" si="361"/>
        <v>42016</v>
      </c>
      <c r="H5358" s="21" t="str">
        <f>VLOOKUP(B5358,属性中转表!A:F,6,FALSE)</f>
        <v>"hp":221400,"atk":6150</v>
      </c>
      <c r="I5358" s="20" t="str">
        <f>IF(VLOOKUP(B5358,属性中转表!A:G,7,FALSE)=0,"",VLOOKUP(VLOOKUP(B5358,属性中转表!A:G,7,FALSE),属性中转表!$K$2:$P$21,6,0))&amp;IF(VLOOKUP(B5358,属性中转表!A:G,7,FALSE)&gt;=50,VLOOKUP(A5358,英雄数据表!A:K,9,0),IF(VLOOKUP(B5358,属性中转表!A:G,7,FALSE)&gt;=25,VLOOKUP(A5358,英雄数据表!A:K,5,0),""))</f>
        <v>"atk":300,"hp":5000,"undpspro":150,"pvpdpspro":50,"pvpundpspro":50</v>
      </c>
      <c r="J5358" s="20" t="str">
        <f>IF(I5358="","",属性中转表!$I$1&amp;(IF(VLOOKUP(B5358,属性中转表!A:G,7,FALSE)=0,0,VLOOKUP(VLOOKUP(B5358,属性中转表!A:G,7,FALSE),属性中转表!$K$2:$P$21,4,0)))+IFERROR(VLOOKUP(A5358,英雄数据表!A:K,IF(武魂!B5358&gt;=50,10,IF(武魂!B5358&gt;=25,6)),0),0))</f>
        <v>,"dpspro":100</v>
      </c>
      <c r="K5358" s="32" t="str">
        <f t="shared" si="362"/>
        <v>"atk":300,"hp":5000,"undpspro":150,"pvpdpspro":50,"pvpundpspro":50,"dpspro":100</v>
      </c>
      <c r="L5358" s="20" t="str">
        <f>IF(B5358&gt;=50,VLOOKUP(A5358,英雄数据表!A:L,11,FALSE),IF(B5358&gt;=25,VLOOKUP(A5358,英雄数据表!A:L,7,0),""))</f>
        <v>"4201602004","4201602014"</v>
      </c>
      <c r="M5358" s="20" t="str">
        <f>IFERROR(VLOOKUP(B5358,属性中转表!$K$2:$O$21,5,FALSE),"")</f>
        <v/>
      </c>
      <c r="N5358" s="20" t="str">
        <f>IF(B5358=25,VLOOKUP(A5358,英雄数据表!A:L,8,FALSE),IF(B5358=50,VLOOKUP(A5358,英雄数据表!A:L,12,0),""))</f>
        <v/>
      </c>
    </row>
    <row r="5359" spans="1:14" x14ac:dyDescent="0.3">
      <c r="A5359" s="20">
        <v>42016</v>
      </c>
      <c r="B5359" s="21">
        <f t="shared" si="359"/>
        <v>58</v>
      </c>
      <c r="C5359" s="21">
        <v>5</v>
      </c>
      <c r="D5359" s="21">
        <f>VLOOKUP(A5359,英雄数据表!A:D,4,0)</f>
        <v>4</v>
      </c>
      <c r="E5359" s="20" t="str">
        <f>VLOOKUP(A5359,英雄数据表!A:C,3,0)</f>
        <v>元素战锤</v>
      </c>
      <c r="F5359" s="20">
        <f t="shared" si="360"/>
        <v>42016</v>
      </c>
      <c r="G5359" s="20">
        <f t="shared" si="361"/>
        <v>42016</v>
      </c>
      <c r="H5359" s="21" t="str">
        <f>VLOOKUP(B5359,属性中转表!A:F,6,FALSE)</f>
        <v>"hp":226800,"atk":6300</v>
      </c>
      <c r="I5359" s="20" t="str">
        <f>IF(VLOOKUP(B5359,属性中转表!A:G,7,FALSE)=0,"",VLOOKUP(VLOOKUP(B5359,属性中转表!A:G,7,FALSE),属性中转表!$K$2:$P$21,6,0))&amp;IF(VLOOKUP(B5359,属性中转表!A:G,7,FALSE)&gt;=50,VLOOKUP(A5359,英雄数据表!A:K,9,0),IF(VLOOKUP(B5359,属性中转表!A:G,7,FALSE)&gt;=25,VLOOKUP(A5359,英雄数据表!A:K,5,0),""))</f>
        <v>"atk":300,"hp":5000,"undpspro":150,"pvpdpspro":50,"pvpundpspro":50</v>
      </c>
      <c r="J5359" s="20" t="str">
        <f>IF(I5359="","",属性中转表!$I$1&amp;(IF(VLOOKUP(B5359,属性中转表!A:G,7,FALSE)=0,0,VLOOKUP(VLOOKUP(B5359,属性中转表!A:G,7,FALSE),属性中转表!$K$2:$P$21,4,0)))+IFERROR(VLOOKUP(A5359,英雄数据表!A:K,IF(武魂!B5359&gt;=50,10,IF(武魂!B5359&gt;=25,6)),0),0))</f>
        <v>,"dpspro":100</v>
      </c>
      <c r="K5359" s="32" t="str">
        <f t="shared" si="362"/>
        <v>"atk":300,"hp":5000,"undpspro":150,"pvpdpspro":50,"pvpundpspro":50,"dpspro":100</v>
      </c>
      <c r="L5359" s="20" t="str">
        <f>IF(B5359&gt;=50,VLOOKUP(A5359,英雄数据表!A:L,11,FALSE),IF(B5359&gt;=25,VLOOKUP(A5359,英雄数据表!A:L,7,0),""))</f>
        <v>"4201602004","4201602014"</v>
      </c>
      <c r="M5359" s="20" t="str">
        <f>IFERROR(VLOOKUP(B5359,属性中转表!$K$2:$O$21,5,FALSE),"")</f>
        <v/>
      </c>
      <c r="N5359" s="20" t="str">
        <f>IF(B5359=25,VLOOKUP(A5359,英雄数据表!A:L,8,FALSE),IF(B5359=50,VLOOKUP(A5359,英雄数据表!A:L,12,0),""))</f>
        <v/>
      </c>
    </row>
    <row r="5360" spans="1:14" x14ac:dyDescent="0.3">
      <c r="A5360" s="20">
        <v>42016</v>
      </c>
      <c r="B5360" s="21">
        <f t="shared" si="359"/>
        <v>59</v>
      </c>
      <c r="C5360" s="21">
        <v>5</v>
      </c>
      <c r="D5360" s="21">
        <f>VLOOKUP(A5360,英雄数据表!A:D,4,0)</f>
        <v>4</v>
      </c>
      <c r="E5360" s="20" t="str">
        <f>VLOOKUP(A5360,英雄数据表!A:C,3,0)</f>
        <v>元素战锤</v>
      </c>
      <c r="F5360" s="20">
        <f t="shared" si="360"/>
        <v>42016</v>
      </c>
      <c r="G5360" s="20">
        <f t="shared" si="361"/>
        <v>42016</v>
      </c>
      <c r="H5360" s="21" t="str">
        <f>VLOOKUP(B5360,属性中转表!A:F,6,FALSE)</f>
        <v>"hp":232200,"atk":6450</v>
      </c>
      <c r="I5360" s="20" t="str">
        <f>IF(VLOOKUP(B5360,属性中转表!A:G,7,FALSE)=0,"",VLOOKUP(VLOOKUP(B5360,属性中转表!A:G,7,FALSE),属性中转表!$K$2:$P$21,6,0))&amp;IF(VLOOKUP(B5360,属性中转表!A:G,7,FALSE)&gt;=50,VLOOKUP(A5360,英雄数据表!A:K,9,0),IF(VLOOKUP(B5360,属性中转表!A:G,7,FALSE)&gt;=25,VLOOKUP(A5360,英雄数据表!A:K,5,0),""))</f>
        <v>"atk":300,"hp":5000,"undpspro":150,"pvpdpspro":50,"pvpundpspro":50</v>
      </c>
      <c r="J5360" s="20" t="str">
        <f>IF(I5360="","",属性中转表!$I$1&amp;(IF(VLOOKUP(B5360,属性中转表!A:G,7,FALSE)=0,0,VLOOKUP(VLOOKUP(B5360,属性中转表!A:G,7,FALSE),属性中转表!$K$2:$P$21,4,0)))+IFERROR(VLOOKUP(A5360,英雄数据表!A:K,IF(武魂!B5360&gt;=50,10,IF(武魂!B5360&gt;=25,6)),0),0))</f>
        <v>,"dpspro":100</v>
      </c>
      <c r="K5360" s="32" t="str">
        <f t="shared" si="362"/>
        <v>"atk":300,"hp":5000,"undpspro":150,"pvpdpspro":50,"pvpundpspro":50,"dpspro":100</v>
      </c>
      <c r="L5360" s="20" t="str">
        <f>IF(B5360&gt;=50,VLOOKUP(A5360,英雄数据表!A:L,11,FALSE),IF(B5360&gt;=25,VLOOKUP(A5360,英雄数据表!A:L,7,0),""))</f>
        <v>"4201602004","4201602014"</v>
      </c>
      <c r="M5360" s="20" t="str">
        <f>IFERROR(VLOOKUP(B5360,属性中转表!$K$2:$O$21,5,FALSE),"")</f>
        <v/>
      </c>
      <c r="N5360" s="20" t="str">
        <f>IF(B5360=25,VLOOKUP(A5360,英雄数据表!A:L,8,FALSE),IF(B5360=50,VLOOKUP(A5360,英雄数据表!A:L,12,0),""))</f>
        <v/>
      </c>
    </row>
    <row r="5361" spans="1:14" x14ac:dyDescent="0.3">
      <c r="A5361" s="20">
        <v>42016</v>
      </c>
      <c r="B5361" s="21">
        <f t="shared" si="359"/>
        <v>60</v>
      </c>
      <c r="C5361" s="21">
        <v>5</v>
      </c>
      <c r="D5361" s="21">
        <f>VLOOKUP(A5361,英雄数据表!A:D,4,0)</f>
        <v>4</v>
      </c>
      <c r="E5361" s="20" t="str">
        <f>VLOOKUP(A5361,英雄数据表!A:C,3,0)</f>
        <v>元素战锤</v>
      </c>
      <c r="F5361" s="20">
        <f t="shared" si="360"/>
        <v>42016</v>
      </c>
      <c r="G5361" s="20">
        <f t="shared" si="361"/>
        <v>42016</v>
      </c>
      <c r="H5361" s="21" t="str">
        <f>VLOOKUP(B5361,属性中转表!A:F,6,FALSE)</f>
        <v>"hp":237600,"atk":6600</v>
      </c>
      <c r="I5361" s="20" t="str">
        <f>IF(VLOOKUP(B5361,属性中转表!A:G,7,FALSE)=0,"",VLOOKUP(VLOOKUP(B5361,属性中转表!A:G,7,FALSE),属性中转表!$K$2:$P$21,6,0))&amp;IF(VLOOKUP(B5361,属性中转表!A:G,7,FALSE)&gt;=50,VLOOKUP(A5361,英雄数据表!A:K,9,0),IF(VLOOKUP(B5361,属性中转表!A:G,7,FALSE)&gt;=25,VLOOKUP(A5361,英雄数据表!A:K,5,0),""))</f>
        <v>"atk":300,"hp":5000,"undpspro":150,"pvpdpspro":50,"pvpundpspro":50</v>
      </c>
      <c r="J5361" s="20" t="str">
        <f>IF(I5361="","",属性中转表!$I$1&amp;(IF(VLOOKUP(B5361,属性中转表!A:G,7,FALSE)=0,0,VLOOKUP(VLOOKUP(B5361,属性中转表!A:G,7,FALSE),属性中转表!$K$2:$P$21,4,0)))+IFERROR(VLOOKUP(A5361,英雄数据表!A:K,IF(武魂!B5361&gt;=50,10,IF(武魂!B5361&gt;=25,6)),0),0))</f>
        <v>,"dpspro":150</v>
      </c>
      <c r="K5361" s="32" t="str">
        <f t="shared" si="362"/>
        <v>"atk":300,"hp":5000,"undpspro":150,"pvpdpspro":50,"pvpundpspro":50,"dpspro":150</v>
      </c>
      <c r="L5361" s="20" t="str">
        <f>IF(B5361&gt;=50,VLOOKUP(A5361,英雄数据表!A:L,11,FALSE),IF(B5361&gt;=25,VLOOKUP(A5361,英雄数据表!A:L,7,0),""))</f>
        <v>"4201602004","4201602014"</v>
      </c>
      <c r="M5361" s="20" t="str">
        <f>IFERROR(VLOOKUP(B5361,属性中转表!$K$2:$O$21,5,FALSE),"")</f>
        <v>"dpspro":50</v>
      </c>
      <c r="N5361" s="20" t="str">
        <f>IF(B5361=25,VLOOKUP(A5361,英雄数据表!A:L,8,FALSE),IF(B5361=50,VLOOKUP(A5361,英雄数据表!A:L,12,0),""))</f>
        <v/>
      </c>
    </row>
    <row r="5362" spans="1:14" x14ac:dyDescent="0.3">
      <c r="A5362" s="20">
        <v>42016</v>
      </c>
      <c r="B5362" s="21">
        <f t="shared" si="359"/>
        <v>61</v>
      </c>
      <c r="C5362" s="21">
        <v>5</v>
      </c>
      <c r="D5362" s="21">
        <f>VLOOKUP(A5362,英雄数据表!A:D,4,0)</f>
        <v>4</v>
      </c>
      <c r="E5362" s="20" t="str">
        <f>VLOOKUP(A5362,英雄数据表!A:C,3,0)</f>
        <v>元素战锤</v>
      </c>
      <c r="F5362" s="20">
        <f t="shared" si="360"/>
        <v>42016</v>
      </c>
      <c r="G5362" s="20">
        <f t="shared" si="361"/>
        <v>42016</v>
      </c>
      <c r="H5362" s="21" t="str">
        <f>VLOOKUP(B5362,属性中转表!A:F,6,FALSE)</f>
        <v>"hp":243000,"atk":6750</v>
      </c>
      <c r="I5362" s="20" t="str">
        <f>IF(VLOOKUP(B5362,属性中转表!A:G,7,FALSE)=0,"",VLOOKUP(VLOOKUP(B5362,属性中转表!A:G,7,FALSE),属性中转表!$K$2:$P$21,6,0))&amp;IF(VLOOKUP(B5362,属性中转表!A:G,7,FALSE)&gt;=50,VLOOKUP(A5362,英雄数据表!A:K,9,0),IF(VLOOKUP(B5362,属性中转表!A:G,7,FALSE)&gt;=25,VLOOKUP(A5362,英雄数据表!A:K,5,0),""))</f>
        <v>"atk":300,"hp":5000,"undpspro":150,"pvpdpspro":50,"pvpundpspro":50</v>
      </c>
      <c r="J5362" s="20" t="str">
        <f>IF(I5362="","",属性中转表!$I$1&amp;(IF(VLOOKUP(B5362,属性中转表!A:G,7,FALSE)=0,0,VLOOKUP(VLOOKUP(B5362,属性中转表!A:G,7,FALSE),属性中转表!$K$2:$P$21,4,0)))+IFERROR(VLOOKUP(A5362,英雄数据表!A:K,IF(武魂!B5362&gt;=50,10,IF(武魂!B5362&gt;=25,6)),0),0))</f>
        <v>,"dpspro":150</v>
      </c>
      <c r="K5362" s="32" t="str">
        <f t="shared" si="362"/>
        <v>"atk":300,"hp":5000,"undpspro":150,"pvpdpspro":50,"pvpundpspro":50,"dpspro":150</v>
      </c>
      <c r="L5362" s="20" t="str">
        <f>IF(B5362&gt;=50,VLOOKUP(A5362,英雄数据表!A:L,11,FALSE),IF(B5362&gt;=25,VLOOKUP(A5362,英雄数据表!A:L,7,0),""))</f>
        <v>"4201602004","4201602014"</v>
      </c>
      <c r="M5362" s="20" t="str">
        <f>IFERROR(VLOOKUP(B5362,属性中转表!$K$2:$O$21,5,FALSE),"")</f>
        <v/>
      </c>
      <c r="N5362" s="20" t="str">
        <f>IF(B5362=25,VLOOKUP(A5362,英雄数据表!A:L,8,FALSE),IF(B5362=50,VLOOKUP(A5362,英雄数据表!A:L,12,0),""))</f>
        <v/>
      </c>
    </row>
    <row r="5363" spans="1:14" x14ac:dyDescent="0.3">
      <c r="A5363" s="20">
        <v>42016</v>
      </c>
      <c r="B5363" s="21">
        <f t="shared" si="359"/>
        <v>62</v>
      </c>
      <c r="C5363" s="21">
        <v>5</v>
      </c>
      <c r="D5363" s="21">
        <f>VLOOKUP(A5363,英雄数据表!A:D,4,0)</f>
        <v>4</v>
      </c>
      <c r="E5363" s="20" t="str">
        <f>VLOOKUP(A5363,英雄数据表!A:C,3,0)</f>
        <v>元素战锤</v>
      </c>
      <c r="F5363" s="20">
        <f t="shared" si="360"/>
        <v>42016</v>
      </c>
      <c r="G5363" s="20">
        <f t="shared" si="361"/>
        <v>42016</v>
      </c>
      <c r="H5363" s="21" t="str">
        <f>VLOOKUP(B5363,属性中转表!A:F,6,FALSE)</f>
        <v>"hp":248400,"atk":6900</v>
      </c>
      <c r="I5363" s="20" t="str">
        <f>IF(VLOOKUP(B5363,属性中转表!A:G,7,FALSE)=0,"",VLOOKUP(VLOOKUP(B5363,属性中转表!A:G,7,FALSE),属性中转表!$K$2:$P$21,6,0))&amp;IF(VLOOKUP(B5363,属性中转表!A:G,7,FALSE)&gt;=50,VLOOKUP(A5363,英雄数据表!A:K,9,0),IF(VLOOKUP(B5363,属性中转表!A:G,7,FALSE)&gt;=25,VLOOKUP(A5363,英雄数据表!A:K,5,0),""))</f>
        <v>"atk":300,"hp":5000,"undpspro":150,"pvpdpspro":50,"pvpundpspro":50</v>
      </c>
      <c r="J5363" s="20" t="str">
        <f>IF(I5363="","",属性中转表!$I$1&amp;(IF(VLOOKUP(B5363,属性中转表!A:G,7,FALSE)=0,0,VLOOKUP(VLOOKUP(B5363,属性中转表!A:G,7,FALSE),属性中转表!$K$2:$P$21,4,0)))+IFERROR(VLOOKUP(A5363,英雄数据表!A:K,IF(武魂!B5363&gt;=50,10,IF(武魂!B5363&gt;=25,6)),0),0))</f>
        <v>,"dpspro":150</v>
      </c>
      <c r="K5363" s="32" t="str">
        <f t="shared" si="362"/>
        <v>"atk":300,"hp":5000,"undpspro":150,"pvpdpspro":50,"pvpundpspro":50,"dpspro":150</v>
      </c>
      <c r="L5363" s="20" t="str">
        <f>IF(B5363&gt;=50,VLOOKUP(A5363,英雄数据表!A:L,11,FALSE),IF(B5363&gt;=25,VLOOKUP(A5363,英雄数据表!A:L,7,0),""))</f>
        <v>"4201602004","4201602014"</v>
      </c>
      <c r="M5363" s="20" t="str">
        <f>IFERROR(VLOOKUP(B5363,属性中转表!$K$2:$O$21,5,FALSE),"")</f>
        <v/>
      </c>
      <c r="N5363" s="20" t="str">
        <f>IF(B5363=25,VLOOKUP(A5363,英雄数据表!A:L,8,FALSE),IF(B5363=50,VLOOKUP(A5363,英雄数据表!A:L,12,0),""))</f>
        <v/>
      </c>
    </row>
    <row r="5364" spans="1:14" x14ac:dyDescent="0.3">
      <c r="A5364" s="20">
        <v>42016</v>
      </c>
      <c r="B5364" s="21">
        <f t="shared" si="359"/>
        <v>63</v>
      </c>
      <c r="C5364" s="21">
        <v>5</v>
      </c>
      <c r="D5364" s="21">
        <f>VLOOKUP(A5364,英雄数据表!A:D,4,0)</f>
        <v>4</v>
      </c>
      <c r="E5364" s="20" t="str">
        <f>VLOOKUP(A5364,英雄数据表!A:C,3,0)</f>
        <v>元素战锤</v>
      </c>
      <c r="F5364" s="20">
        <f t="shared" si="360"/>
        <v>42016</v>
      </c>
      <c r="G5364" s="20">
        <f t="shared" si="361"/>
        <v>42016</v>
      </c>
      <c r="H5364" s="21" t="str">
        <f>VLOOKUP(B5364,属性中转表!A:F,6,FALSE)</f>
        <v>"hp":253800,"atk":7050</v>
      </c>
      <c r="I5364" s="20" t="str">
        <f>IF(VLOOKUP(B5364,属性中转表!A:G,7,FALSE)=0,"",VLOOKUP(VLOOKUP(B5364,属性中转表!A:G,7,FALSE),属性中转表!$K$2:$P$21,6,0))&amp;IF(VLOOKUP(B5364,属性中转表!A:G,7,FALSE)&gt;=50,VLOOKUP(A5364,英雄数据表!A:K,9,0),IF(VLOOKUP(B5364,属性中转表!A:G,7,FALSE)&gt;=25,VLOOKUP(A5364,英雄数据表!A:K,5,0),""))</f>
        <v>"atk":300,"hp":5000,"undpspro":150,"pvpdpspro":50,"pvpundpspro":50</v>
      </c>
      <c r="J5364" s="20" t="str">
        <f>IF(I5364="","",属性中转表!$I$1&amp;(IF(VLOOKUP(B5364,属性中转表!A:G,7,FALSE)=0,0,VLOOKUP(VLOOKUP(B5364,属性中转表!A:G,7,FALSE),属性中转表!$K$2:$P$21,4,0)))+IFERROR(VLOOKUP(A5364,英雄数据表!A:K,IF(武魂!B5364&gt;=50,10,IF(武魂!B5364&gt;=25,6)),0),0))</f>
        <v>,"dpspro":150</v>
      </c>
      <c r="K5364" s="32" t="str">
        <f t="shared" si="362"/>
        <v>"atk":300,"hp":5000,"undpspro":150,"pvpdpspro":50,"pvpundpspro":50,"dpspro":150</v>
      </c>
      <c r="L5364" s="20" t="str">
        <f>IF(B5364&gt;=50,VLOOKUP(A5364,英雄数据表!A:L,11,FALSE),IF(B5364&gt;=25,VLOOKUP(A5364,英雄数据表!A:L,7,0),""))</f>
        <v>"4201602004","4201602014"</v>
      </c>
      <c r="M5364" s="20" t="str">
        <f>IFERROR(VLOOKUP(B5364,属性中转表!$K$2:$O$21,5,FALSE),"")</f>
        <v/>
      </c>
      <c r="N5364" s="20" t="str">
        <f>IF(B5364=25,VLOOKUP(A5364,英雄数据表!A:L,8,FALSE),IF(B5364=50,VLOOKUP(A5364,英雄数据表!A:L,12,0),""))</f>
        <v/>
      </c>
    </row>
    <row r="5365" spans="1:14" x14ac:dyDescent="0.3">
      <c r="A5365" s="20">
        <v>42016</v>
      </c>
      <c r="B5365" s="21">
        <f t="shared" si="359"/>
        <v>64</v>
      </c>
      <c r="C5365" s="21">
        <v>5</v>
      </c>
      <c r="D5365" s="21">
        <f>VLOOKUP(A5365,英雄数据表!A:D,4,0)</f>
        <v>4</v>
      </c>
      <c r="E5365" s="20" t="str">
        <f>VLOOKUP(A5365,英雄数据表!A:C,3,0)</f>
        <v>元素战锤</v>
      </c>
      <c r="F5365" s="20">
        <f t="shared" si="360"/>
        <v>42016</v>
      </c>
      <c r="G5365" s="20">
        <f t="shared" si="361"/>
        <v>42016</v>
      </c>
      <c r="H5365" s="21" t="str">
        <f>VLOOKUP(B5365,属性中转表!A:F,6,FALSE)</f>
        <v>"hp":259200,"atk":7200</v>
      </c>
      <c r="I5365" s="20" t="str">
        <f>IF(VLOOKUP(B5365,属性中转表!A:G,7,FALSE)=0,"",VLOOKUP(VLOOKUP(B5365,属性中转表!A:G,7,FALSE),属性中转表!$K$2:$P$21,6,0))&amp;IF(VLOOKUP(B5365,属性中转表!A:G,7,FALSE)&gt;=50,VLOOKUP(A5365,英雄数据表!A:K,9,0),IF(VLOOKUP(B5365,属性中转表!A:G,7,FALSE)&gt;=25,VLOOKUP(A5365,英雄数据表!A:K,5,0),""))</f>
        <v>"atk":300,"hp":5000,"undpspro":150,"pvpdpspro":50,"pvpundpspro":50</v>
      </c>
      <c r="J5365" s="20" t="str">
        <f>IF(I5365="","",属性中转表!$I$1&amp;(IF(VLOOKUP(B5365,属性中转表!A:G,7,FALSE)=0,0,VLOOKUP(VLOOKUP(B5365,属性中转表!A:G,7,FALSE),属性中转表!$K$2:$P$21,4,0)))+IFERROR(VLOOKUP(A5365,英雄数据表!A:K,IF(武魂!B5365&gt;=50,10,IF(武魂!B5365&gt;=25,6)),0),0))</f>
        <v>,"dpspro":150</v>
      </c>
      <c r="K5365" s="32" t="str">
        <f t="shared" si="362"/>
        <v>"atk":300,"hp":5000,"undpspro":150,"pvpdpspro":50,"pvpundpspro":50,"dpspro":150</v>
      </c>
      <c r="L5365" s="20" t="str">
        <f>IF(B5365&gt;=50,VLOOKUP(A5365,英雄数据表!A:L,11,FALSE),IF(B5365&gt;=25,VLOOKUP(A5365,英雄数据表!A:L,7,0),""))</f>
        <v>"4201602004","4201602014"</v>
      </c>
      <c r="M5365" s="20" t="str">
        <f>IFERROR(VLOOKUP(B5365,属性中转表!$K$2:$O$21,5,FALSE),"")</f>
        <v/>
      </c>
      <c r="N5365" s="20" t="str">
        <f>IF(B5365=25,VLOOKUP(A5365,英雄数据表!A:L,8,FALSE),IF(B5365=50,VLOOKUP(A5365,英雄数据表!A:L,12,0),""))</f>
        <v/>
      </c>
    </row>
    <row r="5366" spans="1:14" x14ac:dyDescent="0.3">
      <c r="A5366" s="20">
        <v>42016</v>
      </c>
      <c r="B5366" s="21">
        <f t="shared" si="359"/>
        <v>65</v>
      </c>
      <c r="C5366" s="21">
        <v>5</v>
      </c>
      <c r="D5366" s="21">
        <f>VLOOKUP(A5366,英雄数据表!A:D,4,0)</f>
        <v>4</v>
      </c>
      <c r="E5366" s="20" t="str">
        <f>VLOOKUP(A5366,英雄数据表!A:C,3,0)</f>
        <v>元素战锤</v>
      </c>
      <c r="F5366" s="20">
        <f t="shared" si="360"/>
        <v>42016</v>
      </c>
      <c r="G5366" s="20">
        <f t="shared" si="361"/>
        <v>42016</v>
      </c>
      <c r="H5366" s="21" t="str">
        <f>VLOOKUP(B5366,属性中转表!A:F,6,FALSE)</f>
        <v>"hp":264600,"atk":7350</v>
      </c>
      <c r="I5366" s="20" t="str">
        <f>IF(VLOOKUP(B5366,属性中转表!A:G,7,FALSE)=0,"",VLOOKUP(VLOOKUP(B5366,属性中转表!A:G,7,FALSE),属性中转表!$K$2:$P$21,6,0))&amp;IF(VLOOKUP(B5366,属性中转表!A:G,7,FALSE)&gt;=50,VLOOKUP(A5366,英雄数据表!A:K,9,0),IF(VLOOKUP(B5366,属性中转表!A:G,7,FALSE)&gt;=25,VLOOKUP(A5366,英雄数据表!A:K,5,0),""))</f>
        <v>"atk":300,"hp":5000,"undpspro":150,"pvpdpspro":100,"pvpundpspro":50</v>
      </c>
      <c r="J5366" s="20" t="str">
        <f>IF(I5366="","",属性中转表!$I$1&amp;(IF(VLOOKUP(B5366,属性中转表!A:G,7,FALSE)=0,0,VLOOKUP(VLOOKUP(B5366,属性中转表!A:G,7,FALSE),属性中转表!$K$2:$P$21,4,0)))+IFERROR(VLOOKUP(A5366,英雄数据表!A:K,IF(武魂!B5366&gt;=50,10,IF(武魂!B5366&gt;=25,6)),0),0))</f>
        <v>,"dpspro":150</v>
      </c>
      <c r="K5366" s="32" t="str">
        <f t="shared" si="362"/>
        <v>"atk":300,"hp":5000,"undpspro":150,"pvpdpspro":100,"pvpundpspro":50,"dpspro":150</v>
      </c>
      <c r="L5366" s="20" t="str">
        <f>IF(B5366&gt;=50,VLOOKUP(A5366,英雄数据表!A:L,11,FALSE),IF(B5366&gt;=25,VLOOKUP(A5366,英雄数据表!A:L,7,0),""))</f>
        <v>"4201602004","4201602014"</v>
      </c>
      <c r="M5366" s="20" t="str">
        <f>IFERROR(VLOOKUP(B5366,属性中转表!$K$2:$O$21,5,FALSE),"")</f>
        <v>"pvpdpspro":50</v>
      </c>
      <c r="N5366" s="20" t="str">
        <f>IF(B5366=25,VLOOKUP(A5366,英雄数据表!A:L,8,FALSE),IF(B5366=50,VLOOKUP(A5366,英雄数据表!A:L,12,0),""))</f>
        <v/>
      </c>
    </row>
    <row r="5367" spans="1:14" x14ac:dyDescent="0.3">
      <c r="A5367" s="20">
        <v>42016</v>
      </c>
      <c r="B5367" s="21">
        <f t="shared" si="359"/>
        <v>66</v>
      </c>
      <c r="C5367" s="21">
        <v>5</v>
      </c>
      <c r="D5367" s="21">
        <f>VLOOKUP(A5367,英雄数据表!A:D,4,0)</f>
        <v>4</v>
      </c>
      <c r="E5367" s="20" t="str">
        <f>VLOOKUP(A5367,英雄数据表!A:C,3,0)</f>
        <v>元素战锤</v>
      </c>
      <c r="F5367" s="20">
        <f t="shared" si="360"/>
        <v>42016</v>
      </c>
      <c r="G5367" s="20">
        <f t="shared" si="361"/>
        <v>42016</v>
      </c>
      <c r="H5367" s="21" t="str">
        <f>VLOOKUP(B5367,属性中转表!A:F,6,FALSE)</f>
        <v>"hp":270000,"atk":7500</v>
      </c>
      <c r="I5367" s="20" t="str">
        <f>IF(VLOOKUP(B5367,属性中转表!A:G,7,FALSE)=0,"",VLOOKUP(VLOOKUP(B5367,属性中转表!A:G,7,FALSE),属性中转表!$K$2:$P$21,6,0))&amp;IF(VLOOKUP(B5367,属性中转表!A:G,7,FALSE)&gt;=50,VLOOKUP(A5367,英雄数据表!A:K,9,0),IF(VLOOKUP(B5367,属性中转表!A:G,7,FALSE)&gt;=25,VLOOKUP(A5367,英雄数据表!A:K,5,0),""))</f>
        <v>"atk":300,"hp":5000,"undpspro":150,"pvpdpspro":100,"pvpundpspro":50</v>
      </c>
      <c r="J5367" s="20" t="str">
        <f>IF(I5367="","",属性中转表!$I$1&amp;(IF(VLOOKUP(B5367,属性中转表!A:G,7,FALSE)=0,0,VLOOKUP(VLOOKUP(B5367,属性中转表!A:G,7,FALSE),属性中转表!$K$2:$P$21,4,0)))+IFERROR(VLOOKUP(A5367,英雄数据表!A:K,IF(武魂!B5367&gt;=50,10,IF(武魂!B5367&gt;=25,6)),0),0))</f>
        <v>,"dpspro":150</v>
      </c>
      <c r="K5367" s="32" t="str">
        <f t="shared" si="362"/>
        <v>"atk":300,"hp":5000,"undpspro":150,"pvpdpspro":100,"pvpundpspro":50,"dpspro":150</v>
      </c>
      <c r="L5367" s="20" t="str">
        <f>IF(B5367&gt;=50,VLOOKUP(A5367,英雄数据表!A:L,11,FALSE),IF(B5367&gt;=25,VLOOKUP(A5367,英雄数据表!A:L,7,0),""))</f>
        <v>"4201602004","4201602014"</v>
      </c>
      <c r="M5367" s="20" t="str">
        <f>IFERROR(VLOOKUP(B5367,属性中转表!$K$2:$O$21,5,FALSE),"")</f>
        <v/>
      </c>
      <c r="N5367" s="20" t="str">
        <f>IF(B5367=25,VLOOKUP(A5367,英雄数据表!A:L,8,FALSE),IF(B5367=50,VLOOKUP(A5367,英雄数据表!A:L,12,0),""))</f>
        <v/>
      </c>
    </row>
    <row r="5368" spans="1:14" x14ac:dyDescent="0.3">
      <c r="A5368" s="20">
        <v>42016</v>
      </c>
      <c r="B5368" s="21">
        <f t="shared" si="359"/>
        <v>67</v>
      </c>
      <c r="C5368" s="21">
        <v>5</v>
      </c>
      <c r="D5368" s="21">
        <f>VLOOKUP(A5368,英雄数据表!A:D,4,0)</f>
        <v>4</v>
      </c>
      <c r="E5368" s="20" t="str">
        <f>VLOOKUP(A5368,英雄数据表!A:C,3,0)</f>
        <v>元素战锤</v>
      </c>
      <c r="F5368" s="20">
        <f t="shared" si="360"/>
        <v>42016</v>
      </c>
      <c r="G5368" s="20">
        <f t="shared" si="361"/>
        <v>42016</v>
      </c>
      <c r="H5368" s="21" t="str">
        <f>VLOOKUP(B5368,属性中转表!A:F,6,FALSE)</f>
        <v>"hp":275400,"atk":7650</v>
      </c>
      <c r="I5368" s="20" t="str">
        <f>IF(VLOOKUP(B5368,属性中转表!A:G,7,FALSE)=0,"",VLOOKUP(VLOOKUP(B5368,属性中转表!A:G,7,FALSE),属性中转表!$K$2:$P$21,6,0))&amp;IF(VLOOKUP(B5368,属性中转表!A:G,7,FALSE)&gt;=50,VLOOKUP(A5368,英雄数据表!A:K,9,0),IF(VLOOKUP(B5368,属性中转表!A:G,7,FALSE)&gt;=25,VLOOKUP(A5368,英雄数据表!A:K,5,0),""))</f>
        <v>"atk":300,"hp":5000,"undpspro":150,"pvpdpspro":100,"pvpundpspro":50</v>
      </c>
      <c r="J5368" s="20" t="str">
        <f>IF(I5368="","",属性中转表!$I$1&amp;(IF(VLOOKUP(B5368,属性中转表!A:G,7,FALSE)=0,0,VLOOKUP(VLOOKUP(B5368,属性中转表!A:G,7,FALSE),属性中转表!$K$2:$P$21,4,0)))+IFERROR(VLOOKUP(A5368,英雄数据表!A:K,IF(武魂!B5368&gt;=50,10,IF(武魂!B5368&gt;=25,6)),0),0))</f>
        <v>,"dpspro":150</v>
      </c>
      <c r="K5368" s="32" t="str">
        <f t="shared" si="362"/>
        <v>"atk":300,"hp":5000,"undpspro":150,"pvpdpspro":100,"pvpundpspro":50,"dpspro":150</v>
      </c>
      <c r="L5368" s="20" t="str">
        <f>IF(B5368&gt;=50,VLOOKUP(A5368,英雄数据表!A:L,11,FALSE),IF(B5368&gt;=25,VLOOKUP(A5368,英雄数据表!A:L,7,0),""))</f>
        <v>"4201602004","4201602014"</v>
      </c>
      <c r="M5368" s="20" t="str">
        <f>IFERROR(VLOOKUP(B5368,属性中转表!$K$2:$O$21,5,FALSE),"")</f>
        <v/>
      </c>
      <c r="N5368" s="20" t="str">
        <f>IF(B5368=25,VLOOKUP(A5368,英雄数据表!A:L,8,FALSE),IF(B5368=50,VLOOKUP(A5368,英雄数据表!A:L,12,0),""))</f>
        <v/>
      </c>
    </row>
    <row r="5369" spans="1:14" x14ac:dyDescent="0.3">
      <c r="A5369" s="20">
        <v>42016</v>
      </c>
      <c r="B5369" s="21">
        <f t="shared" si="359"/>
        <v>68</v>
      </c>
      <c r="C5369" s="21">
        <v>5</v>
      </c>
      <c r="D5369" s="21">
        <f>VLOOKUP(A5369,英雄数据表!A:D,4,0)</f>
        <v>4</v>
      </c>
      <c r="E5369" s="20" t="str">
        <f>VLOOKUP(A5369,英雄数据表!A:C,3,0)</f>
        <v>元素战锤</v>
      </c>
      <c r="F5369" s="20">
        <f t="shared" si="360"/>
        <v>42016</v>
      </c>
      <c r="G5369" s="20">
        <f t="shared" si="361"/>
        <v>42016</v>
      </c>
      <c r="H5369" s="21" t="str">
        <f>VLOOKUP(B5369,属性中转表!A:F,6,FALSE)</f>
        <v>"hp":280800,"atk":7800</v>
      </c>
      <c r="I5369" s="20" t="str">
        <f>IF(VLOOKUP(B5369,属性中转表!A:G,7,FALSE)=0,"",VLOOKUP(VLOOKUP(B5369,属性中转表!A:G,7,FALSE),属性中转表!$K$2:$P$21,6,0))&amp;IF(VLOOKUP(B5369,属性中转表!A:G,7,FALSE)&gt;=50,VLOOKUP(A5369,英雄数据表!A:K,9,0),IF(VLOOKUP(B5369,属性中转表!A:G,7,FALSE)&gt;=25,VLOOKUP(A5369,英雄数据表!A:K,5,0),""))</f>
        <v>"atk":300,"hp":5000,"undpspro":150,"pvpdpspro":100,"pvpundpspro":50</v>
      </c>
      <c r="J5369" s="20" t="str">
        <f>IF(I5369="","",属性中转表!$I$1&amp;(IF(VLOOKUP(B5369,属性中转表!A:G,7,FALSE)=0,0,VLOOKUP(VLOOKUP(B5369,属性中转表!A:G,7,FALSE),属性中转表!$K$2:$P$21,4,0)))+IFERROR(VLOOKUP(A5369,英雄数据表!A:K,IF(武魂!B5369&gt;=50,10,IF(武魂!B5369&gt;=25,6)),0),0))</f>
        <v>,"dpspro":150</v>
      </c>
      <c r="K5369" s="32" t="str">
        <f t="shared" si="362"/>
        <v>"atk":300,"hp":5000,"undpspro":150,"pvpdpspro":100,"pvpundpspro":50,"dpspro":150</v>
      </c>
      <c r="L5369" s="20" t="str">
        <f>IF(B5369&gt;=50,VLOOKUP(A5369,英雄数据表!A:L,11,FALSE),IF(B5369&gt;=25,VLOOKUP(A5369,英雄数据表!A:L,7,0),""))</f>
        <v>"4201602004","4201602014"</v>
      </c>
      <c r="M5369" s="20" t="str">
        <f>IFERROR(VLOOKUP(B5369,属性中转表!$K$2:$O$21,5,FALSE),"")</f>
        <v/>
      </c>
      <c r="N5369" s="20" t="str">
        <f>IF(B5369=25,VLOOKUP(A5369,英雄数据表!A:L,8,FALSE),IF(B5369=50,VLOOKUP(A5369,英雄数据表!A:L,12,0),""))</f>
        <v/>
      </c>
    </row>
    <row r="5370" spans="1:14" x14ac:dyDescent="0.3">
      <c r="A5370" s="20">
        <v>42016</v>
      </c>
      <c r="B5370" s="21">
        <f t="shared" si="359"/>
        <v>69</v>
      </c>
      <c r="C5370" s="21">
        <v>5</v>
      </c>
      <c r="D5370" s="21">
        <f>VLOOKUP(A5370,英雄数据表!A:D,4,0)</f>
        <v>4</v>
      </c>
      <c r="E5370" s="20" t="str">
        <f>VLOOKUP(A5370,英雄数据表!A:C,3,0)</f>
        <v>元素战锤</v>
      </c>
      <c r="F5370" s="20">
        <f t="shared" si="360"/>
        <v>42016</v>
      </c>
      <c r="G5370" s="20">
        <f t="shared" si="361"/>
        <v>42016</v>
      </c>
      <c r="H5370" s="21" t="str">
        <f>VLOOKUP(B5370,属性中转表!A:F,6,FALSE)</f>
        <v>"hp":286200,"atk":7950</v>
      </c>
      <c r="I5370" s="20" t="str">
        <f>IF(VLOOKUP(B5370,属性中转表!A:G,7,FALSE)=0,"",VLOOKUP(VLOOKUP(B5370,属性中转表!A:G,7,FALSE),属性中转表!$K$2:$P$21,6,0))&amp;IF(VLOOKUP(B5370,属性中转表!A:G,7,FALSE)&gt;=50,VLOOKUP(A5370,英雄数据表!A:K,9,0),IF(VLOOKUP(B5370,属性中转表!A:G,7,FALSE)&gt;=25,VLOOKUP(A5370,英雄数据表!A:K,5,0),""))</f>
        <v>"atk":300,"hp":5000,"undpspro":150,"pvpdpspro":100,"pvpundpspro":50</v>
      </c>
      <c r="J5370" s="20" t="str">
        <f>IF(I5370="","",属性中转表!$I$1&amp;(IF(VLOOKUP(B5370,属性中转表!A:G,7,FALSE)=0,0,VLOOKUP(VLOOKUP(B5370,属性中转表!A:G,7,FALSE),属性中转表!$K$2:$P$21,4,0)))+IFERROR(VLOOKUP(A5370,英雄数据表!A:K,IF(武魂!B5370&gt;=50,10,IF(武魂!B5370&gt;=25,6)),0),0))</f>
        <v>,"dpspro":150</v>
      </c>
      <c r="K5370" s="32" t="str">
        <f t="shared" si="362"/>
        <v>"atk":300,"hp":5000,"undpspro":150,"pvpdpspro":100,"pvpundpspro":50,"dpspro":150</v>
      </c>
      <c r="L5370" s="20" t="str">
        <f>IF(B5370&gt;=50,VLOOKUP(A5370,英雄数据表!A:L,11,FALSE),IF(B5370&gt;=25,VLOOKUP(A5370,英雄数据表!A:L,7,0),""))</f>
        <v>"4201602004","4201602014"</v>
      </c>
      <c r="M5370" s="20" t="str">
        <f>IFERROR(VLOOKUP(B5370,属性中转表!$K$2:$O$21,5,FALSE),"")</f>
        <v/>
      </c>
      <c r="N5370" s="20" t="str">
        <f>IF(B5370=25,VLOOKUP(A5370,英雄数据表!A:L,8,FALSE),IF(B5370=50,VLOOKUP(A5370,英雄数据表!A:L,12,0),""))</f>
        <v/>
      </c>
    </row>
    <row r="5371" spans="1:14" x14ac:dyDescent="0.3">
      <c r="A5371" s="20">
        <v>42016</v>
      </c>
      <c r="B5371" s="21">
        <f t="shared" si="359"/>
        <v>70</v>
      </c>
      <c r="C5371" s="21">
        <v>5</v>
      </c>
      <c r="D5371" s="21">
        <f>VLOOKUP(A5371,英雄数据表!A:D,4,0)</f>
        <v>4</v>
      </c>
      <c r="E5371" s="20" t="str">
        <f>VLOOKUP(A5371,英雄数据表!A:C,3,0)</f>
        <v>元素战锤</v>
      </c>
      <c r="F5371" s="20">
        <f t="shared" si="360"/>
        <v>42016</v>
      </c>
      <c r="G5371" s="20">
        <f t="shared" si="361"/>
        <v>42016</v>
      </c>
      <c r="H5371" s="21" t="str">
        <f>VLOOKUP(B5371,属性中转表!A:F,6,FALSE)</f>
        <v>"hp":291600,"atk":8100</v>
      </c>
      <c r="I5371" s="20" t="str">
        <f>IF(VLOOKUP(B5371,属性中转表!A:G,7,FALSE)=0,"",VLOOKUP(VLOOKUP(B5371,属性中转表!A:G,7,FALSE),属性中转表!$K$2:$P$21,6,0))&amp;IF(VLOOKUP(B5371,属性中转表!A:G,7,FALSE)&gt;=50,VLOOKUP(A5371,英雄数据表!A:K,9,0),IF(VLOOKUP(B5371,属性中转表!A:G,7,FALSE)&gt;=25,VLOOKUP(A5371,英雄数据表!A:K,5,0),""))</f>
        <v>"atk":300,"hp":5000,"undpspro":150,"pvpdpspro":100,"pvpundpspro":100</v>
      </c>
      <c r="J5371" s="20" t="str">
        <f>IF(I5371="","",属性中转表!$I$1&amp;(IF(VLOOKUP(B5371,属性中转表!A:G,7,FALSE)=0,0,VLOOKUP(VLOOKUP(B5371,属性中转表!A:G,7,FALSE),属性中转表!$K$2:$P$21,4,0)))+IFERROR(VLOOKUP(A5371,英雄数据表!A:K,IF(武魂!B5371&gt;=50,10,IF(武魂!B5371&gt;=25,6)),0),0))</f>
        <v>,"dpspro":150</v>
      </c>
      <c r="K5371" s="32" t="str">
        <f t="shared" si="362"/>
        <v>"atk":300,"hp":5000,"undpspro":150,"pvpdpspro":100,"pvpundpspro":100,"dpspro":150</v>
      </c>
      <c r="L5371" s="20" t="str">
        <f>IF(B5371&gt;=50,VLOOKUP(A5371,英雄数据表!A:L,11,FALSE),IF(B5371&gt;=25,VLOOKUP(A5371,英雄数据表!A:L,7,0),""))</f>
        <v>"4201602004","4201602014"</v>
      </c>
      <c r="M5371" s="20" t="str">
        <f>IFERROR(VLOOKUP(B5371,属性中转表!$K$2:$O$21,5,FALSE),"")</f>
        <v>"pvpundpspro":50</v>
      </c>
      <c r="N5371" s="20" t="str">
        <f>IF(B5371=25,VLOOKUP(A5371,英雄数据表!A:L,8,FALSE),IF(B5371=50,VLOOKUP(A5371,英雄数据表!A:L,12,0),""))</f>
        <v/>
      </c>
    </row>
    <row r="5372" spans="1:14" x14ac:dyDescent="0.3">
      <c r="A5372" s="20">
        <v>42016</v>
      </c>
      <c r="B5372" s="21">
        <f t="shared" si="359"/>
        <v>71</v>
      </c>
      <c r="C5372" s="21">
        <v>5</v>
      </c>
      <c r="D5372" s="21">
        <f>VLOOKUP(A5372,英雄数据表!A:D,4,0)</f>
        <v>4</v>
      </c>
      <c r="E5372" s="20" t="str">
        <f>VLOOKUP(A5372,英雄数据表!A:C,3,0)</f>
        <v>元素战锤</v>
      </c>
      <c r="F5372" s="20">
        <f t="shared" si="360"/>
        <v>42016</v>
      </c>
      <c r="G5372" s="20">
        <f t="shared" si="361"/>
        <v>42016</v>
      </c>
      <c r="H5372" s="21" t="str">
        <f>VLOOKUP(B5372,属性中转表!A:F,6,FALSE)</f>
        <v>"hp":297000,"atk":8250</v>
      </c>
      <c r="I5372" s="20" t="str">
        <f>IF(VLOOKUP(B5372,属性中转表!A:G,7,FALSE)=0,"",VLOOKUP(VLOOKUP(B5372,属性中转表!A:G,7,FALSE),属性中转表!$K$2:$P$21,6,0))&amp;IF(VLOOKUP(B5372,属性中转表!A:G,7,FALSE)&gt;=50,VLOOKUP(A5372,英雄数据表!A:K,9,0),IF(VLOOKUP(B5372,属性中转表!A:G,7,FALSE)&gt;=25,VLOOKUP(A5372,英雄数据表!A:K,5,0),""))</f>
        <v>"atk":300,"hp":5000,"undpspro":150,"pvpdpspro":100,"pvpundpspro":100</v>
      </c>
      <c r="J5372" s="20" t="str">
        <f>IF(I5372="","",属性中转表!$I$1&amp;(IF(VLOOKUP(B5372,属性中转表!A:G,7,FALSE)=0,0,VLOOKUP(VLOOKUP(B5372,属性中转表!A:G,7,FALSE),属性中转表!$K$2:$P$21,4,0)))+IFERROR(VLOOKUP(A5372,英雄数据表!A:K,IF(武魂!B5372&gt;=50,10,IF(武魂!B5372&gt;=25,6)),0),0))</f>
        <v>,"dpspro":150</v>
      </c>
      <c r="K5372" s="32" t="str">
        <f t="shared" si="362"/>
        <v>"atk":300,"hp":5000,"undpspro":150,"pvpdpspro":100,"pvpundpspro":100,"dpspro":150</v>
      </c>
      <c r="L5372" s="20" t="str">
        <f>IF(B5372&gt;=50,VLOOKUP(A5372,英雄数据表!A:L,11,FALSE),IF(B5372&gt;=25,VLOOKUP(A5372,英雄数据表!A:L,7,0),""))</f>
        <v>"4201602004","4201602014"</v>
      </c>
      <c r="M5372" s="20" t="str">
        <f>IFERROR(VLOOKUP(B5372,属性中转表!$K$2:$O$21,5,FALSE),"")</f>
        <v/>
      </c>
      <c r="N5372" s="20" t="str">
        <f>IF(B5372=25,VLOOKUP(A5372,英雄数据表!A:L,8,FALSE),IF(B5372=50,VLOOKUP(A5372,英雄数据表!A:L,12,0),""))</f>
        <v/>
      </c>
    </row>
    <row r="5373" spans="1:14" x14ac:dyDescent="0.3">
      <c r="A5373" s="20">
        <v>42016</v>
      </c>
      <c r="B5373" s="21">
        <f t="shared" si="359"/>
        <v>72</v>
      </c>
      <c r="C5373" s="21">
        <v>5</v>
      </c>
      <c r="D5373" s="21">
        <f>VLOOKUP(A5373,英雄数据表!A:D,4,0)</f>
        <v>4</v>
      </c>
      <c r="E5373" s="20" t="str">
        <f>VLOOKUP(A5373,英雄数据表!A:C,3,0)</f>
        <v>元素战锤</v>
      </c>
      <c r="F5373" s="20">
        <f t="shared" si="360"/>
        <v>42016</v>
      </c>
      <c r="G5373" s="20">
        <f t="shared" si="361"/>
        <v>42016</v>
      </c>
      <c r="H5373" s="21" t="str">
        <f>VLOOKUP(B5373,属性中转表!A:F,6,FALSE)</f>
        <v>"hp":302400,"atk":8400</v>
      </c>
      <c r="I5373" s="20" t="str">
        <f>IF(VLOOKUP(B5373,属性中转表!A:G,7,FALSE)=0,"",VLOOKUP(VLOOKUP(B5373,属性中转表!A:G,7,FALSE),属性中转表!$K$2:$P$21,6,0))&amp;IF(VLOOKUP(B5373,属性中转表!A:G,7,FALSE)&gt;=50,VLOOKUP(A5373,英雄数据表!A:K,9,0),IF(VLOOKUP(B5373,属性中转表!A:G,7,FALSE)&gt;=25,VLOOKUP(A5373,英雄数据表!A:K,5,0),""))</f>
        <v>"atk":300,"hp":5000,"undpspro":150,"pvpdpspro":100,"pvpundpspro":100</v>
      </c>
      <c r="J5373" s="20" t="str">
        <f>IF(I5373="","",属性中转表!$I$1&amp;(IF(VLOOKUP(B5373,属性中转表!A:G,7,FALSE)=0,0,VLOOKUP(VLOOKUP(B5373,属性中转表!A:G,7,FALSE),属性中转表!$K$2:$P$21,4,0)))+IFERROR(VLOOKUP(A5373,英雄数据表!A:K,IF(武魂!B5373&gt;=50,10,IF(武魂!B5373&gt;=25,6)),0),0))</f>
        <v>,"dpspro":150</v>
      </c>
      <c r="K5373" s="32" t="str">
        <f t="shared" si="362"/>
        <v>"atk":300,"hp":5000,"undpspro":150,"pvpdpspro":100,"pvpundpspro":100,"dpspro":150</v>
      </c>
      <c r="L5373" s="20" t="str">
        <f>IF(B5373&gt;=50,VLOOKUP(A5373,英雄数据表!A:L,11,FALSE),IF(B5373&gt;=25,VLOOKUP(A5373,英雄数据表!A:L,7,0),""))</f>
        <v>"4201602004","4201602014"</v>
      </c>
      <c r="M5373" s="20" t="str">
        <f>IFERROR(VLOOKUP(B5373,属性中转表!$K$2:$O$21,5,FALSE),"")</f>
        <v/>
      </c>
      <c r="N5373" s="20" t="str">
        <f>IF(B5373=25,VLOOKUP(A5373,英雄数据表!A:L,8,FALSE),IF(B5373=50,VLOOKUP(A5373,英雄数据表!A:L,12,0),""))</f>
        <v/>
      </c>
    </row>
    <row r="5374" spans="1:14" x14ac:dyDescent="0.3">
      <c r="A5374" s="20">
        <v>42016</v>
      </c>
      <c r="B5374" s="21">
        <f t="shared" si="359"/>
        <v>73</v>
      </c>
      <c r="C5374" s="21">
        <v>5</v>
      </c>
      <c r="D5374" s="21">
        <f>VLOOKUP(A5374,英雄数据表!A:D,4,0)</f>
        <v>4</v>
      </c>
      <c r="E5374" s="20" t="str">
        <f>VLOOKUP(A5374,英雄数据表!A:C,3,0)</f>
        <v>元素战锤</v>
      </c>
      <c r="F5374" s="20">
        <f t="shared" si="360"/>
        <v>42016</v>
      </c>
      <c r="G5374" s="20">
        <f t="shared" si="361"/>
        <v>42016</v>
      </c>
      <c r="H5374" s="21" t="str">
        <f>VLOOKUP(B5374,属性中转表!A:F,6,FALSE)</f>
        <v>"hp":307800,"atk":8550</v>
      </c>
      <c r="I5374" s="20" t="str">
        <f>IF(VLOOKUP(B5374,属性中转表!A:G,7,FALSE)=0,"",VLOOKUP(VLOOKUP(B5374,属性中转表!A:G,7,FALSE),属性中转表!$K$2:$P$21,6,0))&amp;IF(VLOOKUP(B5374,属性中转表!A:G,7,FALSE)&gt;=50,VLOOKUP(A5374,英雄数据表!A:K,9,0),IF(VLOOKUP(B5374,属性中转表!A:G,7,FALSE)&gt;=25,VLOOKUP(A5374,英雄数据表!A:K,5,0),""))</f>
        <v>"atk":300,"hp":5000,"undpspro":150,"pvpdpspro":100,"pvpundpspro":100</v>
      </c>
      <c r="J5374" s="20" t="str">
        <f>IF(I5374="","",属性中转表!$I$1&amp;(IF(VLOOKUP(B5374,属性中转表!A:G,7,FALSE)=0,0,VLOOKUP(VLOOKUP(B5374,属性中转表!A:G,7,FALSE),属性中转表!$K$2:$P$21,4,0)))+IFERROR(VLOOKUP(A5374,英雄数据表!A:K,IF(武魂!B5374&gt;=50,10,IF(武魂!B5374&gt;=25,6)),0),0))</f>
        <v>,"dpspro":150</v>
      </c>
      <c r="K5374" s="32" t="str">
        <f t="shared" si="362"/>
        <v>"atk":300,"hp":5000,"undpspro":150,"pvpdpspro":100,"pvpundpspro":100,"dpspro":150</v>
      </c>
      <c r="L5374" s="20" t="str">
        <f>IF(B5374&gt;=50,VLOOKUP(A5374,英雄数据表!A:L,11,FALSE),IF(B5374&gt;=25,VLOOKUP(A5374,英雄数据表!A:L,7,0),""))</f>
        <v>"4201602004","4201602014"</v>
      </c>
      <c r="M5374" s="20" t="str">
        <f>IFERROR(VLOOKUP(B5374,属性中转表!$K$2:$O$21,5,FALSE),"")</f>
        <v/>
      </c>
      <c r="N5374" s="20" t="str">
        <f>IF(B5374=25,VLOOKUP(A5374,英雄数据表!A:L,8,FALSE),IF(B5374=50,VLOOKUP(A5374,英雄数据表!A:L,12,0),""))</f>
        <v/>
      </c>
    </row>
    <row r="5375" spans="1:14" x14ac:dyDescent="0.3">
      <c r="A5375" s="20">
        <v>42016</v>
      </c>
      <c r="B5375" s="21">
        <f t="shared" si="359"/>
        <v>74</v>
      </c>
      <c r="C5375" s="21">
        <v>5</v>
      </c>
      <c r="D5375" s="21">
        <f>VLOOKUP(A5375,英雄数据表!A:D,4,0)</f>
        <v>4</v>
      </c>
      <c r="E5375" s="20" t="str">
        <f>VLOOKUP(A5375,英雄数据表!A:C,3,0)</f>
        <v>元素战锤</v>
      </c>
      <c r="F5375" s="20">
        <f t="shared" si="360"/>
        <v>42016</v>
      </c>
      <c r="G5375" s="20">
        <f t="shared" si="361"/>
        <v>42016</v>
      </c>
      <c r="H5375" s="21" t="str">
        <f>VLOOKUP(B5375,属性中转表!A:F,6,FALSE)</f>
        <v>"hp":313200,"atk":8700</v>
      </c>
      <c r="I5375" s="20" t="str">
        <f>IF(VLOOKUP(B5375,属性中转表!A:G,7,FALSE)=0,"",VLOOKUP(VLOOKUP(B5375,属性中转表!A:G,7,FALSE),属性中转表!$K$2:$P$21,6,0))&amp;IF(VLOOKUP(B5375,属性中转表!A:G,7,FALSE)&gt;=50,VLOOKUP(A5375,英雄数据表!A:K,9,0),IF(VLOOKUP(B5375,属性中转表!A:G,7,FALSE)&gt;=25,VLOOKUP(A5375,英雄数据表!A:K,5,0),""))</f>
        <v>"atk":300,"hp":5000,"undpspro":150,"pvpdpspro":100,"pvpundpspro":100</v>
      </c>
      <c r="J5375" s="20" t="str">
        <f>IF(I5375="","",属性中转表!$I$1&amp;(IF(VLOOKUP(B5375,属性中转表!A:G,7,FALSE)=0,0,VLOOKUP(VLOOKUP(B5375,属性中转表!A:G,7,FALSE),属性中转表!$K$2:$P$21,4,0)))+IFERROR(VLOOKUP(A5375,英雄数据表!A:K,IF(武魂!B5375&gt;=50,10,IF(武魂!B5375&gt;=25,6)),0),0))</f>
        <v>,"dpspro":150</v>
      </c>
      <c r="K5375" s="32" t="str">
        <f t="shared" si="362"/>
        <v>"atk":300,"hp":5000,"undpspro":150,"pvpdpspro":100,"pvpundpspro":100,"dpspro":150</v>
      </c>
      <c r="L5375" s="20" t="str">
        <f>IF(B5375&gt;=50,VLOOKUP(A5375,英雄数据表!A:L,11,FALSE),IF(B5375&gt;=25,VLOOKUP(A5375,英雄数据表!A:L,7,0),""))</f>
        <v>"4201602004","4201602014"</v>
      </c>
      <c r="M5375" s="20" t="str">
        <f>IFERROR(VLOOKUP(B5375,属性中转表!$K$2:$O$21,5,FALSE),"")</f>
        <v/>
      </c>
      <c r="N5375" s="20" t="str">
        <f>IF(B5375=25,VLOOKUP(A5375,英雄数据表!A:L,8,FALSE),IF(B5375=50,VLOOKUP(A5375,英雄数据表!A:L,12,0),""))</f>
        <v/>
      </c>
    </row>
    <row r="5376" spans="1:14" x14ac:dyDescent="0.3">
      <c r="A5376" s="20">
        <v>42016</v>
      </c>
      <c r="B5376" s="21">
        <f t="shared" si="359"/>
        <v>75</v>
      </c>
      <c r="C5376" s="21">
        <v>5</v>
      </c>
      <c r="D5376" s="21">
        <f>VLOOKUP(A5376,英雄数据表!A:D,4,0)</f>
        <v>4</v>
      </c>
      <c r="E5376" s="20" t="str">
        <f>VLOOKUP(A5376,英雄数据表!A:C,3,0)</f>
        <v>元素战锤</v>
      </c>
      <c r="F5376" s="20">
        <f t="shared" si="360"/>
        <v>42016</v>
      </c>
      <c r="G5376" s="20">
        <f t="shared" si="361"/>
        <v>42016</v>
      </c>
      <c r="H5376" s="21" t="str">
        <f>VLOOKUP(B5376,属性中转表!A:F,6,FALSE)</f>
        <v>"hp":318600,"atk":8850</v>
      </c>
      <c r="I5376" s="20" t="str">
        <f>IF(VLOOKUP(B5376,属性中转表!A:G,7,FALSE)=0,"",VLOOKUP(VLOOKUP(B5376,属性中转表!A:G,7,FALSE),属性中转表!$K$2:$P$21,6,0))&amp;IF(VLOOKUP(B5376,属性中转表!A:G,7,FALSE)&gt;=50,VLOOKUP(A5376,英雄数据表!A:K,9,0),IF(VLOOKUP(B5376,属性中转表!A:G,7,FALSE)&gt;=25,VLOOKUP(A5376,英雄数据表!A:K,5,0),""))</f>
        <v>"atk":600,"hp":10000,"undpspro":150,"pvpdpspro":100,"pvpundpspro":100,"speed":10</v>
      </c>
      <c r="J5376" s="20" t="str">
        <f>IF(I5376="","",属性中转表!$I$1&amp;(IF(VLOOKUP(B5376,属性中转表!A:G,7,FALSE)=0,0,VLOOKUP(VLOOKUP(B5376,属性中转表!A:G,7,FALSE),属性中转表!$K$2:$P$21,4,0)))+IFERROR(VLOOKUP(A5376,英雄数据表!A:K,IF(武魂!B5376&gt;=50,10,IF(武魂!B5376&gt;=25,6)),0),0))</f>
        <v>,"dpspro":150</v>
      </c>
      <c r="K5376" s="32" t="str">
        <f t="shared" si="362"/>
        <v>"atk":600,"hp":10000,"undpspro":150,"pvpdpspro":100,"pvpundpspro":100,"speed":10,"dpspro":150</v>
      </c>
      <c r="L5376" s="20" t="str">
        <f>IF(B5376&gt;=50,VLOOKUP(A5376,英雄数据表!A:L,11,FALSE),IF(B5376&gt;=25,VLOOKUP(A5376,英雄数据表!A:L,7,0),""))</f>
        <v>"4201602004","4201602014"</v>
      </c>
      <c r="M5376" s="20" t="str">
        <f>IFERROR(VLOOKUP(B5376,属性中转表!$K$2:$O$21,5,FALSE),"")</f>
        <v>"speed":10,"atk":300,"hp":5000</v>
      </c>
      <c r="N5376" s="20" t="str">
        <f>IF(B5376=25,VLOOKUP(A5376,英雄数据表!A:L,8,FALSE),IF(B5376=50,VLOOKUP(A5376,英雄数据表!A:L,12,0),""))</f>
        <v/>
      </c>
    </row>
    <row r="5377" spans="1:14" x14ac:dyDescent="0.3">
      <c r="A5377" s="20">
        <v>42016</v>
      </c>
      <c r="B5377" s="21">
        <f t="shared" si="359"/>
        <v>76</v>
      </c>
      <c r="C5377" s="21">
        <v>5</v>
      </c>
      <c r="D5377" s="21">
        <f>VLOOKUP(A5377,英雄数据表!A:D,4,0)</f>
        <v>4</v>
      </c>
      <c r="E5377" s="20" t="str">
        <f>VLOOKUP(A5377,英雄数据表!A:C,3,0)</f>
        <v>元素战锤</v>
      </c>
      <c r="F5377" s="20">
        <f t="shared" si="360"/>
        <v>42016</v>
      </c>
      <c r="G5377" s="20">
        <f t="shared" si="361"/>
        <v>42016</v>
      </c>
      <c r="H5377" s="21" t="str">
        <f>VLOOKUP(B5377,属性中转表!A:F,6,FALSE)</f>
        <v>"hp":324000,"atk":9000</v>
      </c>
      <c r="I5377" s="20" t="str">
        <f>IF(VLOOKUP(B5377,属性中转表!A:G,7,FALSE)=0,"",VLOOKUP(VLOOKUP(B5377,属性中转表!A:G,7,FALSE),属性中转表!$K$2:$P$21,6,0))&amp;IF(VLOOKUP(B5377,属性中转表!A:G,7,FALSE)&gt;=50,VLOOKUP(A5377,英雄数据表!A:K,9,0),IF(VLOOKUP(B5377,属性中转表!A:G,7,FALSE)&gt;=25,VLOOKUP(A5377,英雄数据表!A:K,5,0),""))</f>
        <v>"atk":600,"hp":10000,"undpspro":150,"pvpdpspro":100,"pvpundpspro":100,"speed":10</v>
      </c>
      <c r="J5377" s="20" t="str">
        <f>IF(I5377="","",属性中转表!$I$1&amp;(IF(VLOOKUP(B5377,属性中转表!A:G,7,FALSE)=0,0,VLOOKUP(VLOOKUP(B5377,属性中转表!A:G,7,FALSE),属性中转表!$K$2:$P$21,4,0)))+IFERROR(VLOOKUP(A5377,英雄数据表!A:K,IF(武魂!B5377&gt;=50,10,IF(武魂!B5377&gt;=25,6)),0),0))</f>
        <v>,"dpspro":150</v>
      </c>
      <c r="K5377" s="32" t="str">
        <f t="shared" si="362"/>
        <v>"atk":600,"hp":10000,"undpspro":150,"pvpdpspro":100,"pvpundpspro":100,"speed":10,"dpspro":150</v>
      </c>
      <c r="L5377" s="20" t="str">
        <f>IF(B5377&gt;=50,VLOOKUP(A5377,英雄数据表!A:L,11,FALSE),IF(B5377&gt;=25,VLOOKUP(A5377,英雄数据表!A:L,7,0),""))</f>
        <v>"4201602004","4201602014"</v>
      </c>
      <c r="M5377" s="20" t="str">
        <f>IFERROR(VLOOKUP(B5377,属性中转表!$K$2:$O$21,5,FALSE),"")</f>
        <v/>
      </c>
      <c r="N5377" s="20" t="str">
        <f>IF(B5377=25,VLOOKUP(A5377,英雄数据表!A:L,8,FALSE),IF(B5377=50,VLOOKUP(A5377,英雄数据表!A:L,12,0),""))</f>
        <v/>
      </c>
    </row>
    <row r="5378" spans="1:14" x14ac:dyDescent="0.3">
      <c r="A5378" s="20">
        <v>42016</v>
      </c>
      <c r="B5378" s="21">
        <f t="shared" si="359"/>
        <v>77</v>
      </c>
      <c r="C5378" s="21">
        <v>5</v>
      </c>
      <c r="D5378" s="21">
        <f>VLOOKUP(A5378,英雄数据表!A:D,4,0)</f>
        <v>4</v>
      </c>
      <c r="E5378" s="20" t="str">
        <f>VLOOKUP(A5378,英雄数据表!A:C,3,0)</f>
        <v>元素战锤</v>
      </c>
      <c r="F5378" s="20">
        <f t="shared" si="360"/>
        <v>42016</v>
      </c>
      <c r="G5378" s="20">
        <f t="shared" si="361"/>
        <v>42016</v>
      </c>
      <c r="H5378" s="21" t="str">
        <f>VLOOKUP(B5378,属性中转表!A:F,6,FALSE)</f>
        <v>"hp":329400,"atk":9150</v>
      </c>
      <c r="I5378" s="20" t="str">
        <f>IF(VLOOKUP(B5378,属性中转表!A:G,7,FALSE)=0,"",VLOOKUP(VLOOKUP(B5378,属性中转表!A:G,7,FALSE),属性中转表!$K$2:$P$21,6,0))&amp;IF(VLOOKUP(B5378,属性中转表!A:G,7,FALSE)&gt;=50,VLOOKUP(A5378,英雄数据表!A:K,9,0),IF(VLOOKUP(B5378,属性中转表!A:G,7,FALSE)&gt;=25,VLOOKUP(A5378,英雄数据表!A:K,5,0),""))</f>
        <v>"atk":600,"hp":10000,"undpspro":150,"pvpdpspro":100,"pvpundpspro":100,"speed":10</v>
      </c>
      <c r="J5378" s="20" t="str">
        <f>IF(I5378="","",属性中转表!$I$1&amp;(IF(VLOOKUP(B5378,属性中转表!A:G,7,FALSE)=0,0,VLOOKUP(VLOOKUP(B5378,属性中转表!A:G,7,FALSE),属性中转表!$K$2:$P$21,4,0)))+IFERROR(VLOOKUP(A5378,英雄数据表!A:K,IF(武魂!B5378&gt;=50,10,IF(武魂!B5378&gt;=25,6)),0),0))</f>
        <v>,"dpspro":150</v>
      </c>
      <c r="K5378" s="32" t="str">
        <f t="shared" si="362"/>
        <v>"atk":600,"hp":10000,"undpspro":150,"pvpdpspro":100,"pvpundpspro":100,"speed":10,"dpspro":150</v>
      </c>
      <c r="L5378" s="20" t="str">
        <f>IF(B5378&gt;=50,VLOOKUP(A5378,英雄数据表!A:L,11,FALSE),IF(B5378&gt;=25,VLOOKUP(A5378,英雄数据表!A:L,7,0),""))</f>
        <v>"4201602004","4201602014"</v>
      </c>
      <c r="M5378" s="20" t="str">
        <f>IFERROR(VLOOKUP(B5378,属性中转表!$K$2:$O$21,5,FALSE),"")</f>
        <v/>
      </c>
      <c r="N5378" s="20" t="str">
        <f>IF(B5378=25,VLOOKUP(A5378,英雄数据表!A:L,8,FALSE),IF(B5378=50,VLOOKUP(A5378,英雄数据表!A:L,12,0),""))</f>
        <v/>
      </c>
    </row>
    <row r="5379" spans="1:14" x14ac:dyDescent="0.3">
      <c r="A5379" s="20">
        <v>42016</v>
      </c>
      <c r="B5379" s="21">
        <f t="shared" si="359"/>
        <v>78</v>
      </c>
      <c r="C5379" s="21">
        <v>5</v>
      </c>
      <c r="D5379" s="21">
        <f>VLOOKUP(A5379,英雄数据表!A:D,4,0)</f>
        <v>4</v>
      </c>
      <c r="E5379" s="20" t="str">
        <f>VLOOKUP(A5379,英雄数据表!A:C,3,0)</f>
        <v>元素战锤</v>
      </c>
      <c r="F5379" s="20">
        <f t="shared" si="360"/>
        <v>42016</v>
      </c>
      <c r="G5379" s="20">
        <f t="shared" si="361"/>
        <v>42016</v>
      </c>
      <c r="H5379" s="21" t="str">
        <f>VLOOKUP(B5379,属性中转表!A:F,6,FALSE)</f>
        <v>"hp":334800,"atk":9300</v>
      </c>
      <c r="I5379" s="20" t="str">
        <f>IF(VLOOKUP(B5379,属性中转表!A:G,7,FALSE)=0,"",VLOOKUP(VLOOKUP(B5379,属性中转表!A:G,7,FALSE),属性中转表!$K$2:$P$21,6,0))&amp;IF(VLOOKUP(B5379,属性中转表!A:G,7,FALSE)&gt;=50,VLOOKUP(A5379,英雄数据表!A:K,9,0),IF(VLOOKUP(B5379,属性中转表!A:G,7,FALSE)&gt;=25,VLOOKUP(A5379,英雄数据表!A:K,5,0),""))</f>
        <v>"atk":600,"hp":10000,"undpspro":150,"pvpdpspro":100,"pvpundpspro":100,"speed":10</v>
      </c>
      <c r="J5379" s="20" t="str">
        <f>IF(I5379="","",属性中转表!$I$1&amp;(IF(VLOOKUP(B5379,属性中转表!A:G,7,FALSE)=0,0,VLOOKUP(VLOOKUP(B5379,属性中转表!A:G,7,FALSE),属性中转表!$K$2:$P$21,4,0)))+IFERROR(VLOOKUP(A5379,英雄数据表!A:K,IF(武魂!B5379&gt;=50,10,IF(武魂!B5379&gt;=25,6)),0),0))</f>
        <v>,"dpspro":150</v>
      </c>
      <c r="K5379" s="32" t="str">
        <f t="shared" si="362"/>
        <v>"atk":600,"hp":10000,"undpspro":150,"pvpdpspro":100,"pvpundpspro":100,"speed":10,"dpspro":150</v>
      </c>
      <c r="L5379" s="20" t="str">
        <f>IF(B5379&gt;=50,VLOOKUP(A5379,英雄数据表!A:L,11,FALSE),IF(B5379&gt;=25,VLOOKUP(A5379,英雄数据表!A:L,7,0),""))</f>
        <v>"4201602004","4201602014"</v>
      </c>
      <c r="M5379" s="20" t="str">
        <f>IFERROR(VLOOKUP(B5379,属性中转表!$K$2:$O$21,5,FALSE),"")</f>
        <v/>
      </c>
      <c r="N5379" s="20" t="str">
        <f>IF(B5379=25,VLOOKUP(A5379,英雄数据表!A:L,8,FALSE),IF(B5379=50,VLOOKUP(A5379,英雄数据表!A:L,12,0),""))</f>
        <v/>
      </c>
    </row>
    <row r="5380" spans="1:14" x14ac:dyDescent="0.3">
      <c r="A5380" s="20">
        <v>42016</v>
      </c>
      <c r="B5380" s="21">
        <f t="shared" si="359"/>
        <v>79</v>
      </c>
      <c r="C5380" s="21">
        <v>5</v>
      </c>
      <c r="D5380" s="21">
        <f>VLOOKUP(A5380,英雄数据表!A:D,4,0)</f>
        <v>4</v>
      </c>
      <c r="E5380" s="20" t="str">
        <f>VLOOKUP(A5380,英雄数据表!A:C,3,0)</f>
        <v>元素战锤</v>
      </c>
      <c r="F5380" s="20">
        <f t="shared" si="360"/>
        <v>42016</v>
      </c>
      <c r="G5380" s="20">
        <f t="shared" si="361"/>
        <v>42016</v>
      </c>
      <c r="H5380" s="21" t="str">
        <f>VLOOKUP(B5380,属性中转表!A:F,6,FALSE)</f>
        <v>"hp":340200,"atk":9450</v>
      </c>
      <c r="I5380" s="20" t="str">
        <f>IF(VLOOKUP(B5380,属性中转表!A:G,7,FALSE)=0,"",VLOOKUP(VLOOKUP(B5380,属性中转表!A:G,7,FALSE),属性中转表!$K$2:$P$21,6,0))&amp;IF(VLOOKUP(B5380,属性中转表!A:G,7,FALSE)&gt;=50,VLOOKUP(A5380,英雄数据表!A:K,9,0),IF(VLOOKUP(B5380,属性中转表!A:G,7,FALSE)&gt;=25,VLOOKUP(A5380,英雄数据表!A:K,5,0),""))</f>
        <v>"atk":600,"hp":10000,"undpspro":150,"pvpdpspro":100,"pvpundpspro":100,"speed":10</v>
      </c>
      <c r="J5380" s="20" t="str">
        <f>IF(I5380="","",属性中转表!$I$1&amp;(IF(VLOOKUP(B5380,属性中转表!A:G,7,FALSE)=0,0,VLOOKUP(VLOOKUP(B5380,属性中转表!A:G,7,FALSE),属性中转表!$K$2:$P$21,4,0)))+IFERROR(VLOOKUP(A5380,英雄数据表!A:K,IF(武魂!B5380&gt;=50,10,IF(武魂!B5380&gt;=25,6)),0),0))</f>
        <v>,"dpspro":150</v>
      </c>
      <c r="K5380" s="32" t="str">
        <f t="shared" si="362"/>
        <v>"atk":600,"hp":10000,"undpspro":150,"pvpdpspro":100,"pvpundpspro":100,"speed":10,"dpspro":150</v>
      </c>
      <c r="L5380" s="20" t="str">
        <f>IF(B5380&gt;=50,VLOOKUP(A5380,英雄数据表!A:L,11,FALSE),IF(B5380&gt;=25,VLOOKUP(A5380,英雄数据表!A:L,7,0),""))</f>
        <v>"4201602004","4201602014"</v>
      </c>
      <c r="M5380" s="20" t="str">
        <f>IFERROR(VLOOKUP(B5380,属性中转表!$K$2:$O$21,5,FALSE),"")</f>
        <v/>
      </c>
      <c r="N5380" s="20" t="str">
        <f>IF(B5380=25,VLOOKUP(A5380,英雄数据表!A:L,8,FALSE),IF(B5380=50,VLOOKUP(A5380,英雄数据表!A:L,12,0),""))</f>
        <v/>
      </c>
    </row>
    <row r="5381" spans="1:14" x14ac:dyDescent="0.3">
      <c r="A5381" s="20">
        <v>42016</v>
      </c>
      <c r="B5381" s="21">
        <f t="shared" si="359"/>
        <v>80</v>
      </c>
      <c r="C5381" s="21">
        <v>5</v>
      </c>
      <c r="D5381" s="21">
        <f>VLOOKUP(A5381,英雄数据表!A:D,4,0)</f>
        <v>4</v>
      </c>
      <c r="E5381" s="20" t="str">
        <f>VLOOKUP(A5381,英雄数据表!A:C,3,0)</f>
        <v>元素战锤</v>
      </c>
      <c r="F5381" s="20">
        <f t="shared" si="360"/>
        <v>42016</v>
      </c>
      <c r="G5381" s="20">
        <f t="shared" si="361"/>
        <v>42016</v>
      </c>
      <c r="H5381" s="21" t="str">
        <f>VLOOKUP(B5381,属性中转表!A:F,6,FALSE)</f>
        <v>"hp":345600,"atk":9600</v>
      </c>
      <c r="I5381" s="20" t="str">
        <f>IF(VLOOKUP(B5381,属性中转表!A:G,7,FALSE)=0,"",VLOOKUP(VLOOKUP(B5381,属性中转表!A:G,7,FALSE),属性中转表!$K$2:$P$21,6,0))&amp;IF(VLOOKUP(B5381,属性中转表!A:G,7,FALSE)&gt;=50,VLOOKUP(A5381,英雄数据表!A:K,9,0),IF(VLOOKUP(B5381,属性中转表!A:G,7,FALSE)&gt;=25,VLOOKUP(A5381,英雄数据表!A:K,5,0),""))</f>
        <v>"atk":600,"hp":10000,"undpspro":200,"pvpdpspro":100,"pvpundpspro":100,"speed":10</v>
      </c>
      <c r="J5381" s="20" t="str">
        <f>IF(I5381="","",属性中转表!$I$1&amp;(IF(VLOOKUP(B5381,属性中转表!A:G,7,FALSE)=0,0,VLOOKUP(VLOOKUP(B5381,属性中转表!A:G,7,FALSE),属性中转表!$K$2:$P$21,4,0)))+IFERROR(VLOOKUP(A5381,英雄数据表!A:K,IF(武魂!B5381&gt;=50,10,IF(武魂!B5381&gt;=25,6)),0),0))</f>
        <v>,"dpspro":150</v>
      </c>
      <c r="K5381" s="32" t="str">
        <f t="shared" si="362"/>
        <v>"atk":600,"hp":10000,"undpspro":200,"pvpdpspro":100,"pvpundpspro":100,"speed":10,"dpspro":150</v>
      </c>
      <c r="L5381" s="20" t="str">
        <f>IF(B5381&gt;=50,VLOOKUP(A5381,英雄数据表!A:L,11,FALSE),IF(B5381&gt;=25,VLOOKUP(A5381,英雄数据表!A:L,7,0),""))</f>
        <v>"4201602004","4201602014"</v>
      </c>
      <c r="M5381" s="20" t="str">
        <f>IFERROR(VLOOKUP(B5381,属性中转表!$K$2:$O$21,5,FALSE),"")</f>
        <v>"undpspro":50</v>
      </c>
      <c r="N5381" s="20" t="str">
        <f>IF(B5381=25,VLOOKUP(A5381,英雄数据表!A:L,8,FALSE),IF(B5381=50,VLOOKUP(A5381,英雄数据表!A:L,12,0),""))</f>
        <v/>
      </c>
    </row>
    <row r="5382" spans="1:14" x14ac:dyDescent="0.3">
      <c r="A5382" s="20">
        <v>42016</v>
      </c>
      <c r="B5382" s="21">
        <f t="shared" si="359"/>
        <v>81</v>
      </c>
      <c r="C5382" s="21">
        <v>5</v>
      </c>
      <c r="D5382" s="21">
        <f>VLOOKUP(A5382,英雄数据表!A:D,4,0)</f>
        <v>4</v>
      </c>
      <c r="E5382" s="20" t="str">
        <f>VLOOKUP(A5382,英雄数据表!A:C,3,0)</f>
        <v>元素战锤</v>
      </c>
      <c r="F5382" s="20">
        <f t="shared" si="360"/>
        <v>42016</v>
      </c>
      <c r="G5382" s="20">
        <f t="shared" si="361"/>
        <v>42016</v>
      </c>
      <c r="H5382" s="21" t="str">
        <f>VLOOKUP(B5382,属性中转表!A:F,6,FALSE)</f>
        <v>"hp":351000,"atk":9750</v>
      </c>
      <c r="I5382" s="20" t="str">
        <f>IF(VLOOKUP(B5382,属性中转表!A:G,7,FALSE)=0,"",VLOOKUP(VLOOKUP(B5382,属性中转表!A:G,7,FALSE),属性中转表!$K$2:$P$21,6,0))&amp;IF(VLOOKUP(B5382,属性中转表!A:G,7,FALSE)&gt;=50,VLOOKUP(A5382,英雄数据表!A:K,9,0),IF(VLOOKUP(B5382,属性中转表!A:G,7,FALSE)&gt;=25,VLOOKUP(A5382,英雄数据表!A:K,5,0),""))</f>
        <v>"atk":600,"hp":10000,"undpspro":200,"pvpdpspro":100,"pvpundpspro":100,"speed":10</v>
      </c>
      <c r="J5382" s="20" t="str">
        <f>IF(I5382="","",属性中转表!$I$1&amp;(IF(VLOOKUP(B5382,属性中转表!A:G,7,FALSE)=0,0,VLOOKUP(VLOOKUP(B5382,属性中转表!A:G,7,FALSE),属性中转表!$K$2:$P$21,4,0)))+IFERROR(VLOOKUP(A5382,英雄数据表!A:K,IF(武魂!B5382&gt;=50,10,IF(武魂!B5382&gt;=25,6)),0),0))</f>
        <v>,"dpspro":150</v>
      </c>
      <c r="K5382" s="32" t="str">
        <f t="shared" si="362"/>
        <v>"atk":600,"hp":10000,"undpspro":200,"pvpdpspro":100,"pvpundpspro":100,"speed":10,"dpspro":150</v>
      </c>
      <c r="L5382" s="20" t="str">
        <f>IF(B5382&gt;=50,VLOOKUP(A5382,英雄数据表!A:L,11,FALSE),IF(B5382&gt;=25,VLOOKUP(A5382,英雄数据表!A:L,7,0),""))</f>
        <v>"4201602004","4201602014"</v>
      </c>
      <c r="M5382" s="20" t="str">
        <f>IFERROR(VLOOKUP(B5382,属性中转表!$K$2:$O$21,5,FALSE),"")</f>
        <v/>
      </c>
      <c r="N5382" s="20" t="str">
        <f>IF(B5382=25,VLOOKUP(A5382,英雄数据表!A:L,8,FALSE),IF(B5382=50,VLOOKUP(A5382,英雄数据表!A:L,12,0),""))</f>
        <v/>
      </c>
    </row>
    <row r="5383" spans="1:14" x14ac:dyDescent="0.3">
      <c r="A5383" s="20">
        <v>42016</v>
      </c>
      <c r="B5383" s="21">
        <f t="shared" si="359"/>
        <v>82</v>
      </c>
      <c r="C5383" s="21">
        <v>5</v>
      </c>
      <c r="D5383" s="21">
        <f>VLOOKUP(A5383,英雄数据表!A:D,4,0)</f>
        <v>4</v>
      </c>
      <c r="E5383" s="20" t="str">
        <f>VLOOKUP(A5383,英雄数据表!A:C,3,0)</f>
        <v>元素战锤</v>
      </c>
      <c r="F5383" s="20">
        <f t="shared" si="360"/>
        <v>42016</v>
      </c>
      <c r="G5383" s="20">
        <f t="shared" si="361"/>
        <v>42016</v>
      </c>
      <c r="H5383" s="21" t="str">
        <f>VLOOKUP(B5383,属性中转表!A:F,6,FALSE)</f>
        <v>"hp":356400,"atk":9900</v>
      </c>
      <c r="I5383" s="20" t="str">
        <f>IF(VLOOKUP(B5383,属性中转表!A:G,7,FALSE)=0,"",VLOOKUP(VLOOKUP(B5383,属性中转表!A:G,7,FALSE),属性中转表!$K$2:$P$21,6,0))&amp;IF(VLOOKUP(B5383,属性中转表!A:G,7,FALSE)&gt;=50,VLOOKUP(A5383,英雄数据表!A:K,9,0),IF(VLOOKUP(B5383,属性中转表!A:G,7,FALSE)&gt;=25,VLOOKUP(A5383,英雄数据表!A:K,5,0),""))</f>
        <v>"atk":600,"hp":10000,"undpspro":200,"pvpdpspro":100,"pvpundpspro":100,"speed":10</v>
      </c>
      <c r="J5383" s="20" t="str">
        <f>IF(I5383="","",属性中转表!$I$1&amp;(IF(VLOOKUP(B5383,属性中转表!A:G,7,FALSE)=0,0,VLOOKUP(VLOOKUP(B5383,属性中转表!A:G,7,FALSE),属性中转表!$K$2:$P$21,4,0)))+IFERROR(VLOOKUP(A5383,英雄数据表!A:K,IF(武魂!B5383&gt;=50,10,IF(武魂!B5383&gt;=25,6)),0),0))</f>
        <v>,"dpspro":150</v>
      </c>
      <c r="K5383" s="32" t="str">
        <f t="shared" si="362"/>
        <v>"atk":600,"hp":10000,"undpspro":200,"pvpdpspro":100,"pvpundpspro":100,"speed":10,"dpspro":150</v>
      </c>
      <c r="L5383" s="20" t="str">
        <f>IF(B5383&gt;=50,VLOOKUP(A5383,英雄数据表!A:L,11,FALSE),IF(B5383&gt;=25,VLOOKUP(A5383,英雄数据表!A:L,7,0),""))</f>
        <v>"4201602004","4201602014"</v>
      </c>
      <c r="M5383" s="20" t="str">
        <f>IFERROR(VLOOKUP(B5383,属性中转表!$K$2:$O$21,5,FALSE),"")</f>
        <v/>
      </c>
      <c r="N5383" s="20" t="str">
        <f>IF(B5383=25,VLOOKUP(A5383,英雄数据表!A:L,8,FALSE),IF(B5383=50,VLOOKUP(A5383,英雄数据表!A:L,12,0),""))</f>
        <v/>
      </c>
    </row>
    <row r="5384" spans="1:14" x14ac:dyDescent="0.3">
      <c r="A5384" s="20">
        <v>42016</v>
      </c>
      <c r="B5384" s="21">
        <f t="shared" si="359"/>
        <v>83</v>
      </c>
      <c r="C5384" s="21">
        <v>5</v>
      </c>
      <c r="D5384" s="21">
        <f>VLOOKUP(A5384,英雄数据表!A:D,4,0)</f>
        <v>4</v>
      </c>
      <c r="E5384" s="20" t="str">
        <f>VLOOKUP(A5384,英雄数据表!A:C,3,0)</f>
        <v>元素战锤</v>
      </c>
      <c r="F5384" s="20">
        <f t="shared" si="360"/>
        <v>42016</v>
      </c>
      <c r="G5384" s="20">
        <f t="shared" si="361"/>
        <v>42016</v>
      </c>
      <c r="H5384" s="21" t="str">
        <f>VLOOKUP(B5384,属性中转表!A:F,6,FALSE)</f>
        <v>"hp":361800,"atk":10050</v>
      </c>
      <c r="I5384" s="20" t="str">
        <f>IF(VLOOKUP(B5384,属性中转表!A:G,7,FALSE)=0,"",VLOOKUP(VLOOKUP(B5384,属性中转表!A:G,7,FALSE),属性中转表!$K$2:$P$21,6,0))&amp;IF(VLOOKUP(B5384,属性中转表!A:G,7,FALSE)&gt;=50,VLOOKUP(A5384,英雄数据表!A:K,9,0),IF(VLOOKUP(B5384,属性中转表!A:G,7,FALSE)&gt;=25,VLOOKUP(A5384,英雄数据表!A:K,5,0),""))</f>
        <v>"atk":600,"hp":10000,"undpspro":200,"pvpdpspro":100,"pvpundpspro":100,"speed":10</v>
      </c>
      <c r="J5384" s="20" t="str">
        <f>IF(I5384="","",属性中转表!$I$1&amp;(IF(VLOOKUP(B5384,属性中转表!A:G,7,FALSE)=0,0,VLOOKUP(VLOOKUP(B5384,属性中转表!A:G,7,FALSE),属性中转表!$K$2:$P$21,4,0)))+IFERROR(VLOOKUP(A5384,英雄数据表!A:K,IF(武魂!B5384&gt;=50,10,IF(武魂!B5384&gt;=25,6)),0),0))</f>
        <v>,"dpspro":150</v>
      </c>
      <c r="K5384" s="32" t="str">
        <f t="shared" si="362"/>
        <v>"atk":600,"hp":10000,"undpspro":200,"pvpdpspro":100,"pvpundpspro":100,"speed":10,"dpspro":150</v>
      </c>
      <c r="L5384" s="20" t="str">
        <f>IF(B5384&gt;=50,VLOOKUP(A5384,英雄数据表!A:L,11,FALSE),IF(B5384&gt;=25,VLOOKUP(A5384,英雄数据表!A:L,7,0),""))</f>
        <v>"4201602004","4201602014"</v>
      </c>
      <c r="M5384" s="20" t="str">
        <f>IFERROR(VLOOKUP(B5384,属性中转表!$K$2:$O$21,5,FALSE),"")</f>
        <v/>
      </c>
      <c r="N5384" s="20" t="str">
        <f>IF(B5384=25,VLOOKUP(A5384,英雄数据表!A:L,8,FALSE),IF(B5384=50,VLOOKUP(A5384,英雄数据表!A:L,12,0),""))</f>
        <v/>
      </c>
    </row>
    <row r="5385" spans="1:14" x14ac:dyDescent="0.3">
      <c r="A5385" s="20">
        <v>42016</v>
      </c>
      <c r="B5385" s="21">
        <f t="shared" si="359"/>
        <v>84</v>
      </c>
      <c r="C5385" s="21">
        <v>5</v>
      </c>
      <c r="D5385" s="21">
        <f>VLOOKUP(A5385,英雄数据表!A:D,4,0)</f>
        <v>4</v>
      </c>
      <c r="E5385" s="20" t="str">
        <f>VLOOKUP(A5385,英雄数据表!A:C,3,0)</f>
        <v>元素战锤</v>
      </c>
      <c r="F5385" s="20">
        <f t="shared" si="360"/>
        <v>42016</v>
      </c>
      <c r="G5385" s="20">
        <f t="shared" si="361"/>
        <v>42016</v>
      </c>
      <c r="H5385" s="21" t="str">
        <f>VLOOKUP(B5385,属性中转表!A:F,6,FALSE)</f>
        <v>"hp":367200,"atk":10200</v>
      </c>
      <c r="I5385" s="20" t="str">
        <f>IF(VLOOKUP(B5385,属性中转表!A:G,7,FALSE)=0,"",VLOOKUP(VLOOKUP(B5385,属性中转表!A:G,7,FALSE),属性中转表!$K$2:$P$21,6,0))&amp;IF(VLOOKUP(B5385,属性中转表!A:G,7,FALSE)&gt;=50,VLOOKUP(A5385,英雄数据表!A:K,9,0),IF(VLOOKUP(B5385,属性中转表!A:G,7,FALSE)&gt;=25,VLOOKUP(A5385,英雄数据表!A:K,5,0),""))</f>
        <v>"atk":600,"hp":10000,"undpspro":200,"pvpdpspro":100,"pvpundpspro":100,"speed":10</v>
      </c>
      <c r="J5385" s="20" t="str">
        <f>IF(I5385="","",属性中转表!$I$1&amp;(IF(VLOOKUP(B5385,属性中转表!A:G,7,FALSE)=0,0,VLOOKUP(VLOOKUP(B5385,属性中转表!A:G,7,FALSE),属性中转表!$K$2:$P$21,4,0)))+IFERROR(VLOOKUP(A5385,英雄数据表!A:K,IF(武魂!B5385&gt;=50,10,IF(武魂!B5385&gt;=25,6)),0),0))</f>
        <v>,"dpspro":150</v>
      </c>
      <c r="K5385" s="32" t="str">
        <f t="shared" si="362"/>
        <v>"atk":600,"hp":10000,"undpspro":200,"pvpdpspro":100,"pvpundpspro":100,"speed":10,"dpspro":150</v>
      </c>
      <c r="L5385" s="20" t="str">
        <f>IF(B5385&gt;=50,VLOOKUP(A5385,英雄数据表!A:L,11,FALSE),IF(B5385&gt;=25,VLOOKUP(A5385,英雄数据表!A:L,7,0),""))</f>
        <v>"4201602004","4201602014"</v>
      </c>
      <c r="M5385" s="20" t="str">
        <f>IFERROR(VLOOKUP(B5385,属性中转表!$K$2:$O$21,5,FALSE),"")</f>
        <v/>
      </c>
      <c r="N5385" s="20" t="str">
        <f>IF(B5385=25,VLOOKUP(A5385,英雄数据表!A:L,8,FALSE),IF(B5385=50,VLOOKUP(A5385,英雄数据表!A:L,12,0),""))</f>
        <v/>
      </c>
    </row>
    <row r="5386" spans="1:14" x14ac:dyDescent="0.3">
      <c r="A5386" s="20">
        <v>42016</v>
      </c>
      <c r="B5386" s="21">
        <f t="shared" si="359"/>
        <v>85</v>
      </c>
      <c r="C5386" s="21">
        <v>5</v>
      </c>
      <c r="D5386" s="21">
        <f>VLOOKUP(A5386,英雄数据表!A:D,4,0)</f>
        <v>4</v>
      </c>
      <c r="E5386" s="20" t="str">
        <f>VLOOKUP(A5386,英雄数据表!A:C,3,0)</f>
        <v>元素战锤</v>
      </c>
      <c r="F5386" s="20">
        <f t="shared" si="360"/>
        <v>42016</v>
      </c>
      <c r="G5386" s="20">
        <f t="shared" si="361"/>
        <v>42016</v>
      </c>
      <c r="H5386" s="21" t="str">
        <f>VLOOKUP(B5386,属性中转表!A:F,6,FALSE)</f>
        <v>"hp":372600,"atk":10350</v>
      </c>
      <c r="I5386" s="20" t="str">
        <f>IF(VLOOKUP(B5386,属性中转表!A:G,7,FALSE)=0,"",VLOOKUP(VLOOKUP(B5386,属性中转表!A:G,7,FALSE),属性中转表!$K$2:$P$21,6,0))&amp;IF(VLOOKUP(B5386,属性中转表!A:G,7,FALSE)&gt;=50,VLOOKUP(A5386,英雄数据表!A:K,9,0),IF(VLOOKUP(B5386,属性中转表!A:G,7,FALSE)&gt;=25,VLOOKUP(A5386,英雄数据表!A:K,5,0),""))</f>
        <v>"atk":600,"hp":10000,"undpspro":200,"pvpdpspro":100,"pvpundpspro":100,"speed":10</v>
      </c>
      <c r="J5386" s="20" t="str">
        <f>IF(I5386="","",属性中转表!$I$1&amp;(IF(VLOOKUP(B5386,属性中转表!A:G,7,FALSE)=0,0,VLOOKUP(VLOOKUP(B5386,属性中转表!A:G,7,FALSE),属性中转表!$K$2:$P$21,4,0)))+IFERROR(VLOOKUP(A5386,英雄数据表!A:K,IF(武魂!B5386&gt;=50,10,IF(武魂!B5386&gt;=25,6)),0),0))</f>
        <v>,"dpspro":200</v>
      </c>
      <c r="K5386" s="32" t="str">
        <f t="shared" si="362"/>
        <v>"atk":600,"hp":10000,"undpspro":200,"pvpdpspro":100,"pvpundpspro":100,"speed":10,"dpspro":200</v>
      </c>
      <c r="L5386" s="20" t="str">
        <f>IF(B5386&gt;=50,VLOOKUP(A5386,英雄数据表!A:L,11,FALSE),IF(B5386&gt;=25,VLOOKUP(A5386,英雄数据表!A:L,7,0),""))</f>
        <v>"4201602004","4201602014"</v>
      </c>
      <c r="M5386" s="20" t="str">
        <f>IFERROR(VLOOKUP(B5386,属性中转表!$K$2:$O$21,5,FALSE),"")</f>
        <v>"dpspro":50</v>
      </c>
      <c r="N5386" s="20" t="str">
        <f>IF(B5386=25,VLOOKUP(A5386,英雄数据表!A:L,8,FALSE),IF(B5386=50,VLOOKUP(A5386,英雄数据表!A:L,12,0),""))</f>
        <v/>
      </c>
    </row>
    <row r="5387" spans="1:14" x14ac:dyDescent="0.3">
      <c r="A5387" s="20">
        <v>42016</v>
      </c>
      <c r="B5387" s="21">
        <f t="shared" si="359"/>
        <v>86</v>
      </c>
      <c r="C5387" s="21">
        <v>5</v>
      </c>
      <c r="D5387" s="21">
        <f>VLOOKUP(A5387,英雄数据表!A:D,4,0)</f>
        <v>4</v>
      </c>
      <c r="E5387" s="20" t="str">
        <f>VLOOKUP(A5387,英雄数据表!A:C,3,0)</f>
        <v>元素战锤</v>
      </c>
      <c r="F5387" s="20">
        <f t="shared" si="360"/>
        <v>42016</v>
      </c>
      <c r="G5387" s="20">
        <f t="shared" si="361"/>
        <v>42016</v>
      </c>
      <c r="H5387" s="21" t="str">
        <f>VLOOKUP(B5387,属性中转表!A:F,6,FALSE)</f>
        <v>"hp":378000,"atk":10500</v>
      </c>
      <c r="I5387" s="20" t="str">
        <f>IF(VLOOKUP(B5387,属性中转表!A:G,7,FALSE)=0,"",VLOOKUP(VLOOKUP(B5387,属性中转表!A:G,7,FALSE),属性中转表!$K$2:$P$21,6,0))&amp;IF(VLOOKUP(B5387,属性中转表!A:G,7,FALSE)&gt;=50,VLOOKUP(A5387,英雄数据表!A:K,9,0),IF(VLOOKUP(B5387,属性中转表!A:G,7,FALSE)&gt;=25,VLOOKUP(A5387,英雄数据表!A:K,5,0),""))</f>
        <v>"atk":600,"hp":10000,"undpspro":200,"pvpdpspro":100,"pvpundpspro":100,"speed":10</v>
      </c>
      <c r="J5387" s="20" t="str">
        <f>IF(I5387="","",属性中转表!$I$1&amp;(IF(VLOOKUP(B5387,属性中转表!A:G,7,FALSE)=0,0,VLOOKUP(VLOOKUP(B5387,属性中转表!A:G,7,FALSE),属性中转表!$K$2:$P$21,4,0)))+IFERROR(VLOOKUP(A5387,英雄数据表!A:K,IF(武魂!B5387&gt;=50,10,IF(武魂!B5387&gt;=25,6)),0),0))</f>
        <v>,"dpspro":200</v>
      </c>
      <c r="K5387" s="32" t="str">
        <f t="shared" si="362"/>
        <v>"atk":600,"hp":10000,"undpspro":200,"pvpdpspro":100,"pvpundpspro":100,"speed":10,"dpspro":200</v>
      </c>
      <c r="L5387" s="20" t="str">
        <f>IF(B5387&gt;=50,VLOOKUP(A5387,英雄数据表!A:L,11,FALSE),IF(B5387&gt;=25,VLOOKUP(A5387,英雄数据表!A:L,7,0),""))</f>
        <v>"4201602004","4201602014"</v>
      </c>
      <c r="M5387" s="20" t="str">
        <f>IFERROR(VLOOKUP(B5387,属性中转表!$K$2:$O$21,5,FALSE),"")</f>
        <v/>
      </c>
      <c r="N5387" s="20" t="str">
        <f>IF(B5387=25,VLOOKUP(A5387,英雄数据表!A:L,8,FALSE),IF(B5387=50,VLOOKUP(A5387,英雄数据表!A:L,12,0),""))</f>
        <v/>
      </c>
    </row>
    <row r="5388" spans="1:14" x14ac:dyDescent="0.3">
      <c r="A5388" s="20">
        <v>42016</v>
      </c>
      <c r="B5388" s="21">
        <f t="shared" si="359"/>
        <v>87</v>
      </c>
      <c r="C5388" s="21">
        <v>5</v>
      </c>
      <c r="D5388" s="21">
        <f>VLOOKUP(A5388,英雄数据表!A:D,4,0)</f>
        <v>4</v>
      </c>
      <c r="E5388" s="20" t="str">
        <f>VLOOKUP(A5388,英雄数据表!A:C,3,0)</f>
        <v>元素战锤</v>
      </c>
      <c r="F5388" s="20">
        <f t="shared" si="360"/>
        <v>42016</v>
      </c>
      <c r="G5388" s="20">
        <f t="shared" si="361"/>
        <v>42016</v>
      </c>
      <c r="H5388" s="21" t="str">
        <f>VLOOKUP(B5388,属性中转表!A:F,6,FALSE)</f>
        <v>"hp":383400,"atk":10650</v>
      </c>
      <c r="I5388" s="20" t="str">
        <f>IF(VLOOKUP(B5388,属性中转表!A:G,7,FALSE)=0,"",VLOOKUP(VLOOKUP(B5388,属性中转表!A:G,7,FALSE),属性中转表!$K$2:$P$21,6,0))&amp;IF(VLOOKUP(B5388,属性中转表!A:G,7,FALSE)&gt;=50,VLOOKUP(A5388,英雄数据表!A:K,9,0),IF(VLOOKUP(B5388,属性中转表!A:G,7,FALSE)&gt;=25,VLOOKUP(A5388,英雄数据表!A:K,5,0),""))</f>
        <v>"atk":600,"hp":10000,"undpspro":200,"pvpdpspro":100,"pvpundpspro":100,"speed":10</v>
      </c>
      <c r="J5388" s="20" t="str">
        <f>IF(I5388="","",属性中转表!$I$1&amp;(IF(VLOOKUP(B5388,属性中转表!A:G,7,FALSE)=0,0,VLOOKUP(VLOOKUP(B5388,属性中转表!A:G,7,FALSE),属性中转表!$K$2:$P$21,4,0)))+IFERROR(VLOOKUP(A5388,英雄数据表!A:K,IF(武魂!B5388&gt;=50,10,IF(武魂!B5388&gt;=25,6)),0),0))</f>
        <v>,"dpspro":200</v>
      </c>
      <c r="K5388" s="32" t="str">
        <f t="shared" si="362"/>
        <v>"atk":600,"hp":10000,"undpspro":200,"pvpdpspro":100,"pvpundpspro":100,"speed":10,"dpspro":200</v>
      </c>
      <c r="L5388" s="20" t="str">
        <f>IF(B5388&gt;=50,VLOOKUP(A5388,英雄数据表!A:L,11,FALSE),IF(B5388&gt;=25,VLOOKUP(A5388,英雄数据表!A:L,7,0),""))</f>
        <v>"4201602004","4201602014"</v>
      </c>
      <c r="M5388" s="20" t="str">
        <f>IFERROR(VLOOKUP(B5388,属性中转表!$K$2:$O$21,5,FALSE),"")</f>
        <v/>
      </c>
      <c r="N5388" s="20" t="str">
        <f>IF(B5388=25,VLOOKUP(A5388,英雄数据表!A:L,8,FALSE),IF(B5388=50,VLOOKUP(A5388,英雄数据表!A:L,12,0),""))</f>
        <v/>
      </c>
    </row>
    <row r="5389" spans="1:14" x14ac:dyDescent="0.3">
      <c r="A5389" s="20">
        <v>42016</v>
      </c>
      <c r="B5389" s="21">
        <f t="shared" si="359"/>
        <v>88</v>
      </c>
      <c r="C5389" s="21">
        <v>5</v>
      </c>
      <c r="D5389" s="21">
        <f>VLOOKUP(A5389,英雄数据表!A:D,4,0)</f>
        <v>4</v>
      </c>
      <c r="E5389" s="20" t="str">
        <f>VLOOKUP(A5389,英雄数据表!A:C,3,0)</f>
        <v>元素战锤</v>
      </c>
      <c r="F5389" s="20">
        <f t="shared" si="360"/>
        <v>42016</v>
      </c>
      <c r="G5389" s="20">
        <f t="shared" si="361"/>
        <v>42016</v>
      </c>
      <c r="H5389" s="21" t="str">
        <f>VLOOKUP(B5389,属性中转表!A:F,6,FALSE)</f>
        <v>"hp":388800,"atk":10800</v>
      </c>
      <c r="I5389" s="20" t="str">
        <f>IF(VLOOKUP(B5389,属性中转表!A:G,7,FALSE)=0,"",VLOOKUP(VLOOKUP(B5389,属性中转表!A:G,7,FALSE),属性中转表!$K$2:$P$21,6,0))&amp;IF(VLOOKUP(B5389,属性中转表!A:G,7,FALSE)&gt;=50,VLOOKUP(A5389,英雄数据表!A:K,9,0),IF(VLOOKUP(B5389,属性中转表!A:G,7,FALSE)&gt;=25,VLOOKUP(A5389,英雄数据表!A:K,5,0),""))</f>
        <v>"atk":600,"hp":10000,"undpspro":200,"pvpdpspro":100,"pvpundpspro":100,"speed":10</v>
      </c>
      <c r="J5389" s="20" t="str">
        <f>IF(I5389="","",属性中转表!$I$1&amp;(IF(VLOOKUP(B5389,属性中转表!A:G,7,FALSE)=0,0,VLOOKUP(VLOOKUP(B5389,属性中转表!A:G,7,FALSE),属性中转表!$K$2:$P$21,4,0)))+IFERROR(VLOOKUP(A5389,英雄数据表!A:K,IF(武魂!B5389&gt;=50,10,IF(武魂!B5389&gt;=25,6)),0),0))</f>
        <v>,"dpspro":200</v>
      </c>
      <c r="K5389" s="32" t="str">
        <f t="shared" si="362"/>
        <v>"atk":600,"hp":10000,"undpspro":200,"pvpdpspro":100,"pvpundpspro":100,"speed":10,"dpspro":200</v>
      </c>
      <c r="L5389" s="20" t="str">
        <f>IF(B5389&gt;=50,VLOOKUP(A5389,英雄数据表!A:L,11,FALSE),IF(B5389&gt;=25,VLOOKUP(A5389,英雄数据表!A:L,7,0),""))</f>
        <v>"4201602004","4201602014"</v>
      </c>
      <c r="M5389" s="20" t="str">
        <f>IFERROR(VLOOKUP(B5389,属性中转表!$K$2:$O$21,5,FALSE),"")</f>
        <v/>
      </c>
      <c r="N5389" s="20" t="str">
        <f>IF(B5389=25,VLOOKUP(A5389,英雄数据表!A:L,8,FALSE),IF(B5389=50,VLOOKUP(A5389,英雄数据表!A:L,12,0),""))</f>
        <v/>
      </c>
    </row>
    <row r="5390" spans="1:14" x14ac:dyDescent="0.3">
      <c r="A5390" s="20">
        <v>42016</v>
      </c>
      <c r="B5390" s="21">
        <f t="shared" si="359"/>
        <v>89</v>
      </c>
      <c r="C5390" s="21">
        <v>5</v>
      </c>
      <c r="D5390" s="21">
        <f>VLOOKUP(A5390,英雄数据表!A:D,4,0)</f>
        <v>4</v>
      </c>
      <c r="E5390" s="20" t="str">
        <f>VLOOKUP(A5390,英雄数据表!A:C,3,0)</f>
        <v>元素战锤</v>
      </c>
      <c r="F5390" s="20">
        <f t="shared" si="360"/>
        <v>42016</v>
      </c>
      <c r="G5390" s="20">
        <f t="shared" si="361"/>
        <v>42016</v>
      </c>
      <c r="H5390" s="21" t="str">
        <f>VLOOKUP(B5390,属性中转表!A:F,6,FALSE)</f>
        <v>"hp":394200,"atk":10950</v>
      </c>
      <c r="I5390" s="20" t="str">
        <f>IF(VLOOKUP(B5390,属性中转表!A:G,7,FALSE)=0,"",VLOOKUP(VLOOKUP(B5390,属性中转表!A:G,7,FALSE),属性中转表!$K$2:$P$21,6,0))&amp;IF(VLOOKUP(B5390,属性中转表!A:G,7,FALSE)&gt;=50,VLOOKUP(A5390,英雄数据表!A:K,9,0),IF(VLOOKUP(B5390,属性中转表!A:G,7,FALSE)&gt;=25,VLOOKUP(A5390,英雄数据表!A:K,5,0),""))</f>
        <v>"atk":600,"hp":10000,"undpspro":200,"pvpdpspro":100,"pvpundpspro":100,"speed":10</v>
      </c>
      <c r="J5390" s="20" t="str">
        <f>IF(I5390="","",属性中转表!$I$1&amp;(IF(VLOOKUP(B5390,属性中转表!A:G,7,FALSE)=0,0,VLOOKUP(VLOOKUP(B5390,属性中转表!A:G,7,FALSE),属性中转表!$K$2:$P$21,4,0)))+IFERROR(VLOOKUP(A5390,英雄数据表!A:K,IF(武魂!B5390&gt;=50,10,IF(武魂!B5390&gt;=25,6)),0),0))</f>
        <v>,"dpspro":200</v>
      </c>
      <c r="K5390" s="32" t="str">
        <f t="shared" si="362"/>
        <v>"atk":600,"hp":10000,"undpspro":200,"pvpdpspro":100,"pvpundpspro":100,"speed":10,"dpspro":200</v>
      </c>
      <c r="L5390" s="20" t="str">
        <f>IF(B5390&gt;=50,VLOOKUP(A5390,英雄数据表!A:L,11,FALSE),IF(B5390&gt;=25,VLOOKUP(A5390,英雄数据表!A:L,7,0),""))</f>
        <v>"4201602004","4201602014"</v>
      </c>
      <c r="M5390" s="20" t="str">
        <f>IFERROR(VLOOKUP(B5390,属性中转表!$K$2:$O$21,5,FALSE),"")</f>
        <v/>
      </c>
      <c r="N5390" s="20" t="str">
        <f>IF(B5390=25,VLOOKUP(A5390,英雄数据表!A:L,8,FALSE),IF(B5390=50,VLOOKUP(A5390,英雄数据表!A:L,12,0),""))</f>
        <v/>
      </c>
    </row>
    <row r="5391" spans="1:14" x14ac:dyDescent="0.3">
      <c r="A5391" s="20">
        <v>42016</v>
      </c>
      <c r="B5391" s="21">
        <f t="shared" ref="B5391:B5554" si="363">IF(A5391=A5390,B5390+1,1)</f>
        <v>90</v>
      </c>
      <c r="C5391" s="21">
        <v>5</v>
      </c>
      <c r="D5391" s="21">
        <f>VLOOKUP(A5391,英雄数据表!A:D,4,0)</f>
        <v>4</v>
      </c>
      <c r="E5391" s="20" t="str">
        <f>VLOOKUP(A5391,英雄数据表!A:C,3,0)</f>
        <v>元素战锤</v>
      </c>
      <c r="F5391" s="20">
        <f t="shared" ref="F5391:F5554" si="364">A5391</f>
        <v>42016</v>
      </c>
      <c r="G5391" s="20">
        <f t="shared" ref="G5391:G5554" si="365">A5391</f>
        <v>42016</v>
      </c>
      <c r="H5391" s="21" t="str">
        <f>VLOOKUP(B5391,属性中转表!A:F,6,FALSE)</f>
        <v>"hp":399600,"atk":11100</v>
      </c>
      <c r="I5391" s="20" t="str">
        <f>IF(VLOOKUP(B5391,属性中转表!A:G,7,FALSE)=0,"",VLOOKUP(VLOOKUP(B5391,属性中转表!A:G,7,FALSE),属性中转表!$K$2:$P$21,6,0))&amp;IF(VLOOKUP(B5391,属性中转表!A:G,7,FALSE)&gt;=50,VLOOKUP(A5391,英雄数据表!A:K,9,0),IF(VLOOKUP(B5391,属性中转表!A:G,7,FALSE)&gt;=25,VLOOKUP(A5391,英雄数据表!A:K,5,0),""))</f>
        <v>"atk":600,"hp":10000,"undpspro":200,"pvpdpspro":150,"pvpundpspro":100,"speed":10</v>
      </c>
      <c r="J5391" s="20" t="str">
        <f>IF(I5391="","",属性中转表!$I$1&amp;(IF(VLOOKUP(B5391,属性中转表!A:G,7,FALSE)=0,0,VLOOKUP(VLOOKUP(B5391,属性中转表!A:G,7,FALSE),属性中转表!$K$2:$P$21,4,0)))+IFERROR(VLOOKUP(A5391,英雄数据表!A:K,IF(武魂!B5391&gt;=50,10,IF(武魂!B5391&gt;=25,6)),0),0))</f>
        <v>,"dpspro":200</v>
      </c>
      <c r="K5391" s="32" t="str">
        <f t="shared" si="362"/>
        <v>"atk":600,"hp":10000,"undpspro":200,"pvpdpspro":150,"pvpundpspro":100,"speed":10,"dpspro":200</v>
      </c>
      <c r="L5391" s="20" t="str">
        <f>IF(B5391&gt;=50,VLOOKUP(A5391,英雄数据表!A:L,11,FALSE),IF(B5391&gt;=25,VLOOKUP(A5391,英雄数据表!A:L,7,0),""))</f>
        <v>"4201602004","4201602014"</v>
      </c>
      <c r="M5391" s="20" t="str">
        <f>IFERROR(VLOOKUP(B5391,属性中转表!$K$2:$O$21,5,FALSE),"")</f>
        <v>"pvpdpspro":50</v>
      </c>
      <c r="N5391" s="20" t="str">
        <f>IF(B5391=25,VLOOKUP(A5391,英雄数据表!A:L,8,FALSE),IF(B5391=50,VLOOKUP(A5391,英雄数据表!A:L,12,0),""))</f>
        <v/>
      </c>
    </row>
    <row r="5392" spans="1:14" x14ac:dyDescent="0.3">
      <c r="A5392" s="20">
        <v>42016</v>
      </c>
      <c r="B5392" s="21">
        <f t="shared" si="363"/>
        <v>91</v>
      </c>
      <c r="C5392" s="21">
        <v>5</v>
      </c>
      <c r="D5392" s="21">
        <f>VLOOKUP(A5392,英雄数据表!A:D,4,0)</f>
        <v>4</v>
      </c>
      <c r="E5392" s="20" t="str">
        <f>VLOOKUP(A5392,英雄数据表!A:C,3,0)</f>
        <v>元素战锤</v>
      </c>
      <c r="F5392" s="20">
        <f t="shared" si="364"/>
        <v>42016</v>
      </c>
      <c r="G5392" s="20">
        <f t="shared" si="365"/>
        <v>42016</v>
      </c>
      <c r="H5392" s="21" t="str">
        <f>VLOOKUP(B5392,属性中转表!A:F,6,FALSE)</f>
        <v>"hp":405000,"atk":11250</v>
      </c>
      <c r="I5392" s="20" t="str">
        <f>IF(VLOOKUP(B5392,属性中转表!A:G,7,FALSE)=0,"",VLOOKUP(VLOOKUP(B5392,属性中转表!A:G,7,FALSE),属性中转表!$K$2:$P$21,6,0))&amp;IF(VLOOKUP(B5392,属性中转表!A:G,7,FALSE)&gt;=50,VLOOKUP(A5392,英雄数据表!A:K,9,0),IF(VLOOKUP(B5392,属性中转表!A:G,7,FALSE)&gt;=25,VLOOKUP(A5392,英雄数据表!A:K,5,0),""))</f>
        <v>"atk":600,"hp":10000,"undpspro":200,"pvpdpspro":150,"pvpundpspro":100,"speed":10</v>
      </c>
      <c r="J5392" s="20" t="str">
        <f>IF(I5392="","",属性中转表!$I$1&amp;(IF(VLOOKUP(B5392,属性中转表!A:G,7,FALSE)=0,0,VLOOKUP(VLOOKUP(B5392,属性中转表!A:G,7,FALSE),属性中转表!$K$2:$P$21,4,0)))+IFERROR(VLOOKUP(A5392,英雄数据表!A:K,IF(武魂!B5392&gt;=50,10,IF(武魂!B5392&gt;=25,6)),0),0))</f>
        <v>,"dpspro":200</v>
      </c>
      <c r="K5392" s="32" t="str">
        <f t="shared" si="362"/>
        <v>"atk":600,"hp":10000,"undpspro":200,"pvpdpspro":150,"pvpundpspro":100,"speed":10,"dpspro":200</v>
      </c>
      <c r="L5392" s="20" t="str">
        <f>IF(B5392&gt;=50,VLOOKUP(A5392,英雄数据表!A:L,11,FALSE),IF(B5392&gt;=25,VLOOKUP(A5392,英雄数据表!A:L,7,0),""))</f>
        <v>"4201602004","4201602014"</v>
      </c>
      <c r="M5392" s="20" t="str">
        <f>IFERROR(VLOOKUP(B5392,属性中转表!$K$2:$O$21,5,FALSE),"")</f>
        <v/>
      </c>
      <c r="N5392" s="20" t="str">
        <f>IF(B5392=25,VLOOKUP(A5392,英雄数据表!A:L,8,FALSE),IF(B5392=50,VLOOKUP(A5392,英雄数据表!A:L,12,0),""))</f>
        <v/>
      </c>
    </row>
    <row r="5393" spans="1:14" x14ac:dyDescent="0.3">
      <c r="A5393" s="20">
        <v>42016</v>
      </c>
      <c r="B5393" s="21">
        <f t="shared" si="363"/>
        <v>92</v>
      </c>
      <c r="C5393" s="21">
        <v>5</v>
      </c>
      <c r="D5393" s="21">
        <f>VLOOKUP(A5393,英雄数据表!A:D,4,0)</f>
        <v>4</v>
      </c>
      <c r="E5393" s="20" t="str">
        <f>VLOOKUP(A5393,英雄数据表!A:C,3,0)</f>
        <v>元素战锤</v>
      </c>
      <c r="F5393" s="20">
        <f t="shared" si="364"/>
        <v>42016</v>
      </c>
      <c r="G5393" s="20">
        <f t="shared" si="365"/>
        <v>42016</v>
      </c>
      <c r="H5393" s="21" t="str">
        <f>VLOOKUP(B5393,属性中转表!A:F,6,FALSE)</f>
        <v>"hp":410400,"atk":11400</v>
      </c>
      <c r="I5393" s="20" t="str">
        <f>IF(VLOOKUP(B5393,属性中转表!A:G,7,FALSE)=0,"",VLOOKUP(VLOOKUP(B5393,属性中转表!A:G,7,FALSE),属性中转表!$K$2:$P$21,6,0))&amp;IF(VLOOKUP(B5393,属性中转表!A:G,7,FALSE)&gt;=50,VLOOKUP(A5393,英雄数据表!A:K,9,0),IF(VLOOKUP(B5393,属性中转表!A:G,7,FALSE)&gt;=25,VLOOKUP(A5393,英雄数据表!A:K,5,0),""))</f>
        <v>"atk":600,"hp":10000,"undpspro":200,"pvpdpspro":150,"pvpundpspro":100,"speed":10</v>
      </c>
      <c r="J5393" s="20" t="str">
        <f>IF(I5393="","",属性中转表!$I$1&amp;(IF(VLOOKUP(B5393,属性中转表!A:G,7,FALSE)=0,0,VLOOKUP(VLOOKUP(B5393,属性中转表!A:G,7,FALSE),属性中转表!$K$2:$P$21,4,0)))+IFERROR(VLOOKUP(A5393,英雄数据表!A:K,IF(武魂!B5393&gt;=50,10,IF(武魂!B5393&gt;=25,6)),0),0))</f>
        <v>,"dpspro":200</v>
      </c>
      <c r="K5393" s="32" t="str">
        <f t="shared" si="362"/>
        <v>"atk":600,"hp":10000,"undpspro":200,"pvpdpspro":150,"pvpundpspro":100,"speed":10,"dpspro":200</v>
      </c>
      <c r="L5393" s="20" t="str">
        <f>IF(B5393&gt;=50,VLOOKUP(A5393,英雄数据表!A:L,11,FALSE),IF(B5393&gt;=25,VLOOKUP(A5393,英雄数据表!A:L,7,0),""))</f>
        <v>"4201602004","4201602014"</v>
      </c>
      <c r="M5393" s="20" t="str">
        <f>IFERROR(VLOOKUP(B5393,属性中转表!$K$2:$O$21,5,FALSE),"")</f>
        <v/>
      </c>
      <c r="N5393" s="20" t="str">
        <f>IF(B5393=25,VLOOKUP(A5393,英雄数据表!A:L,8,FALSE),IF(B5393=50,VLOOKUP(A5393,英雄数据表!A:L,12,0),""))</f>
        <v/>
      </c>
    </row>
    <row r="5394" spans="1:14" x14ac:dyDescent="0.3">
      <c r="A5394" s="20">
        <v>42016</v>
      </c>
      <c r="B5394" s="21">
        <f t="shared" si="363"/>
        <v>93</v>
      </c>
      <c r="C5394" s="21">
        <v>5</v>
      </c>
      <c r="D5394" s="21">
        <f>VLOOKUP(A5394,英雄数据表!A:D,4,0)</f>
        <v>4</v>
      </c>
      <c r="E5394" s="20" t="str">
        <f>VLOOKUP(A5394,英雄数据表!A:C,3,0)</f>
        <v>元素战锤</v>
      </c>
      <c r="F5394" s="20">
        <f t="shared" si="364"/>
        <v>42016</v>
      </c>
      <c r="G5394" s="20">
        <f t="shared" si="365"/>
        <v>42016</v>
      </c>
      <c r="H5394" s="21" t="str">
        <f>VLOOKUP(B5394,属性中转表!A:F,6,FALSE)</f>
        <v>"hp":415800,"atk":11550</v>
      </c>
      <c r="I5394" s="20" t="str">
        <f>IF(VLOOKUP(B5394,属性中转表!A:G,7,FALSE)=0,"",VLOOKUP(VLOOKUP(B5394,属性中转表!A:G,7,FALSE),属性中转表!$K$2:$P$21,6,0))&amp;IF(VLOOKUP(B5394,属性中转表!A:G,7,FALSE)&gt;=50,VLOOKUP(A5394,英雄数据表!A:K,9,0),IF(VLOOKUP(B5394,属性中转表!A:G,7,FALSE)&gt;=25,VLOOKUP(A5394,英雄数据表!A:K,5,0),""))</f>
        <v>"atk":600,"hp":10000,"undpspro":200,"pvpdpspro":150,"pvpundpspro":100,"speed":10</v>
      </c>
      <c r="J5394" s="20" t="str">
        <f>IF(I5394="","",属性中转表!$I$1&amp;(IF(VLOOKUP(B5394,属性中转表!A:G,7,FALSE)=0,0,VLOOKUP(VLOOKUP(B5394,属性中转表!A:G,7,FALSE),属性中转表!$K$2:$P$21,4,0)))+IFERROR(VLOOKUP(A5394,英雄数据表!A:K,IF(武魂!B5394&gt;=50,10,IF(武魂!B5394&gt;=25,6)),0),0))</f>
        <v>,"dpspro":200</v>
      </c>
      <c r="K5394" s="32" t="str">
        <f t="shared" si="362"/>
        <v>"atk":600,"hp":10000,"undpspro":200,"pvpdpspro":150,"pvpundpspro":100,"speed":10,"dpspro":200</v>
      </c>
      <c r="L5394" s="20" t="str">
        <f>IF(B5394&gt;=50,VLOOKUP(A5394,英雄数据表!A:L,11,FALSE),IF(B5394&gt;=25,VLOOKUP(A5394,英雄数据表!A:L,7,0),""))</f>
        <v>"4201602004","4201602014"</v>
      </c>
      <c r="M5394" s="20" t="str">
        <f>IFERROR(VLOOKUP(B5394,属性中转表!$K$2:$O$21,5,FALSE),"")</f>
        <v/>
      </c>
      <c r="N5394" s="20" t="str">
        <f>IF(B5394=25,VLOOKUP(A5394,英雄数据表!A:L,8,FALSE),IF(B5394=50,VLOOKUP(A5394,英雄数据表!A:L,12,0),""))</f>
        <v/>
      </c>
    </row>
    <row r="5395" spans="1:14" x14ac:dyDescent="0.3">
      <c r="A5395" s="20">
        <v>42016</v>
      </c>
      <c r="B5395" s="21">
        <f t="shared" si="363"/>
        <v>94</v>
      </c>
      <c r="C5395" s="21">
        <v>5</v>
      </c>
      <c r="D5395" s="21">
        <f>VLOOKUP(A5395,英雄数据表!A:D,4,0)</f>
        <v>4</v>
      </c>
      <c r="E5395" s="20" t="str">
        <f>VLOOKUP(A5395,英雄数据表!A:C,3,0)</f>
        <v>元素战锤</v>
      </c>
      <c r="F5395" s="20">
        <f t="shared" si="364"/>
        <v>42016</v>
      </c>
      <c r="G5395" s="20">
        <f t="shared" si="365"/>
        <v>42016</v>
      </c>
      <c r="H5395" s="21" t="str">
        <f>VLOOKUP(B5395,属性中转表!A:F,6,FALSE)</f>
        <v>"hp":421200,"atk":11700</v>
      </c>
      <c r="I5395" s="20" t="str">
        <f>IF(VLOOKUP(B5395,属性中转表!A:G,7,FALSE)=0,"",VLOOKUP(VLOOKUP(B5395,属性中转表!A:G,7,FALSE),属性中转表!$K$2:$P$21,6,0))&amp;IF(VLOOKUP(B5395,属性中转表!A:G,7,FALSE)&gt;=50,VLOOKUP(A5395,英雄数据表!A:K,9,0),IF(VLOOKUP(B5395,属性中转表!A:G,7,FALSE)&gt;=25,VLOOKUP(A5395,英雄数据表!A:K,5,0),""))</f>
        <v>"atk":600,"hp":10000,"undpspro":200,"pvpdpspro":150,"pvpundpspro":100,"speed":10</v>
      </c>
      <c r="J5395" s="20" t="str">
        <f>IF(I5395="","",属性中转表!$I$1&amp;(IF(VLOOKUP(B5395,属性中转表!A:G,7,FALSE)=0,0,VLOOKUP(VLOOKUP(B5395,属性中转表!A:G,7,FALSE),属性中转表!$K$2:$P$21,4,0)))+IFERROR(VLOOKUP(A5395,英雄数据表!A:K,IF(武魂!B5395&gt;=50,10,IF(武魂!B5395&gt;=25,6)),0),0))</f>
        <v>,"dpspro":200</v>
      </c>
      <c r="K5395" s="32" t="str">
        <f t="shared" si="362"/>
        <v>"atk":600,"hp":10000,"undpspro":200,"pvpdpspro":150,"pvpundpspro":100,"speed":10,"dpspro":200</v>
      </c>
      <c r="L5395" s="20" t="str">
        <f>IF(B5395&gt;=50,VLOOKUP(A5395,英雄数据表!A:L,11,FALSE),IF(B5395&gt;=25,VLOOKUP(A5395,英雄数据表!A:L,7,0),""))</f>
        <v>"4201602004","4201602014"</v>
      </c>
      <c r="M5395" s="20" t="str">
        <f>IFERROR(VLOOKUP(B5395,属性中转表!$K$2:$O$21,5,FALSE),"")</f>
        <v/>
      </c>
      <c r="N5395" s="20" t="str">
        <f>IF(B5395=25,VLOOKUP(A5395,英雄数据表!A:L,8,FALSE),IF(B5395=50,VLOOKUP(A5395,英雄数据表!A:L,12,0),""))</f>
        <v/>
      </c>
    </row>
    <row r="5396" spans="1:14" x14ac:dyDescent="0.3">
      <c r="A5396" s="20">
        <v>42016</v>
      </c>
      <c r="B5396" s="21">
        <f t="shared" si="363"/>
        <v>95</v>
      </c>
      <c r="C5396" s="21">
        <v>5</v>
      </c>
      <c r="D5396" s="21">
        <f>VLOOKUP(A5396,英雄数据表!A:D,4,0)</f>
        <v>4</v>
      </c>
      <c r="E5396" s="20" t="str">
        <f>VLOOKUP(A5396,英雄数据表!A:C,3,0)</f>
        <v>元素战锤</v>
      </c>
      <c r="F5396" s="20">
        <f t="shared" si="364"/>
        <v>42016</v>
      </c>
      <c r="G5396" s="20">
        <f t="shared" si="365"/>
        <v>42016</v>
      </c>
      <c r="H5396" s="21" t="str">
        <f>VLOOKUP(B5396,属性中转表!A:F,6,FALSE)</f>
        <v>"hp":426600,"atk":11850</v>
      </c>
      <c r="I5396" s="20" t="str">
        <f>IF(VLOOKUP(B5396,属性中转表!A:G,7,FALSE)=0,"",VLOOKUP(VLOOKUP(B5396,属性中转表!A:G,7,FALSE),属性中转表!$K$2:$P$21,6,0))&amp;IF(VLOOKUP(B5396,属性中转表!A:G,7,FALSE)&gt;=50,VLOOKUP(A5396,英雄数据表!A:K,9,0),IF(VLOOKUP(B5396,属性中转表!A:G,7,FALSE)&gt;=25,VLOOKUP(A5396,英雄数据表!A:K,5,0),""))</f>
        <v>"atk":600,"hp":10000,"undpspro":200,"pvpdpspro":150,"pvpundpspro":150,"speed":10</v>
      </c>
      <c r="J5396" s="20" t="str">
        <f>IF(I5396="","",属性中转表!$I$1&amp;(IF(VLOOKUP(B5396,属性中转表!A:G,7,FALSE)=0,0,VLOOKUP(VLOOKUP(B5396,属性中转表!A:G,7,FALSE),属性中转表!$K$2:$P$21,4,0)))+IFERROR(VLOOKUP(A5396,英雄数据表!A:K,IF(武魂!B5396&gt;=50,10,IF(武魂!B5396&gt;=25,6)),0),0))</f>
        <v>,"dpspro":200</v>
      </c>
      <c r="K5396" s="32" t="str">
        <f t="shared" si="362"/>
        <v>"atk":600,"hp":10000,"undpspro":200,"pvpdpspro":150,"pvpundpspro":150,"speed":10,"dpspro":200</v>
      </c>
      <c r="L5396" s="20" t="str">
        <f>IF(B5396&gt;=50,VLOOKUP(A5396,英雄数据表!A:L,11,FALSE),IF(B5396&gt;=25,VLOOKUP(A5396,英雄数据表!A:L,7,0),""))</f>
        <v>"4201602004","4201602014"</v>
      </c>
      <c r="M5396" s="20" t="str">
        <f>IFERROR(VLOOKUP(B5396,属性中转表!$K$2:$O$21,5,FALSE),"")</f>
        <v>"pvpundpspro":50</v>
      </c>
      <c r="N5396" s="20" t="str">
        <f>IF(B5396=25,VLOOKUP(A5396,英雄数据表!A:L,8,FALSE),IF(B5396=50,VLOOKUP(A5396,英雄数据表!A:L,12,0),""))</f>
        <v/>
      </c>
    </row>
    <row r="5397" spans="1:14" x14ac:dyDescent="0.3">
      <c r="A5397" s="20">
        <v>42016</v>
      </c>
      <c r="B5397" s="21">
        <f t="shared" si="363"/>
        <v>96</v>
      </c>
      <c r="C5397" s="21">
        <v>5</v>
      </c>
      <c r="D5397" s="21">
        <f>VLOOKUP(A5397,英雄数据表!A:D,4,0)</f>
        <v>4</v>
      </c>
      <c r="E5397" s="20" t="str">
        <f>VLOOKUP(A5397,英雄数据表!A:C,3,0)</f>
        <v>元素战锤</v>
      </c>
      <c r="F5397" s="20">
        <f t="shared" si="364"/>
        <v>42016</v>
      </c>
      <c r="G5397" s="20">
        <f t="shared" si="365"/>
        <v>42016</v>
      </c>
      <c r="H5397" s="21" t="str">
        <f>VLOOKUP(B5397,属性中转表!A:F,6,FALSE)</f>
        <v>"hp":432000,"atk":12000</v>
      </c>
      <c r="I5397" s="20" t="str">
        <f>IF(VLOOKUP(B5397,属性中转表!A:G,7,FALSE)=0,"",VLOOKUP(VLOOKUP(B5397,属性中转表!A:G,7,FALSE),属性中转表!$K$2:$P$21,6,0))&amp;IF(VLOOKUP(B5397,属性中转表!A:G,7,FALSE)&gt;=50,VLOOKUP(A5397,英雄数据表!A:K,9,0),IF(VLOOKUP(B5397,属性中转表!A:G,7,FALSE)&gt;=25,VLOOKUP(A5397,英雄数据表!A:K,5,0),""))</f>
        <v>"atk":600,"hp":10000,"undpspro":200,"pvpdpspro":150,"pvpundpspro":150,"speed":10</v>
      </c>
      <c r="J5397" s="20" t="str">
        <f>IF(I5397="","",属性中转表!$I$1&amp;(IF(VLOOKUP(B5397,属性中转表!A:G,7,FALSE)=0,0,VLOOKUP(VLOOKUP(B5397,属性中转表!A:G,7,FALSE),属性中转表!$K$2:$P$21,4,0)))+IFERROR(VLOOKUP(A5397,英雄数据表!A:K,IF(武魂!B5397&gt;=50,10,IF(武魂!B5397&gt;=25,6)),0),0))</f>
        <v>,"dpspro":200</v>
      </c>
      <c r="K5397" s="32" t="str">
        <f t="shared" si="362"/>
        <v>"atk":600,"hp":10000,"undpspro":200,"pvpdpspro":150,"pvpundpspro":150,"speed":10,"dpspro":200</v>
      </c>
      <c r="L5397" s="20" t="str">
        <f>IF(B5397&gt;=50,VLOOKUP(A5397,英雄数据表!A:L,11,FALSE),IF(B5397&gt;=25,VLOOKUP(A5397,英雄数据表!A:L,7,0),""))</f>
        <v>"4201602004","4201602014"</v>
      </c>
      <c r="M5397" s="20" t="str">
        <f>IFERROR(VLOOKUP(B5397,属性中转表!$K$2:$O$21,5,FALSE),"")</f>
        <v/>
      </c>
      <c r="N5397" s="20" t="str">
        <f>IF(B5397=25,VLOOKUP(A5397,英雄数据表!A:L,8,FALSE),IF(B5397=50,VLOOKUP(A5397,英雄数据表!A:L,12,0),""))</f>
        <v/>
      </c>
    </row>
    <row r="5398" spans="1:14" x14ac:dyDescent="0.3">
      <c r="A5398" s="20">
        <v>42016</v>
      </c>
      <c r="B5398" s="21">
        <f t="shared" si="363"/>
        <v>97</v>
      </c>
      <c r="C5398" s="21">
        <v>5</v>
      </c>
      <c r="D5398" s="21">
        <f>VLOOKUP(A5398,英雄数据表!A:D,4,0)</f>
        <v>4</v>
      </c>
      <c r="E5398" s="20" t="str">
        <f>VLOOKUP(A5398,英雄数据表!A:C,3,0)</f>
        <v>元素战锤</v>
      </c>
      <c r="F5398" s="20">
        <f t="shared" si="364"/>
        <v>42016</v>
      </c>
      <c r="G5398" s="20">
        <f t="shared" si="365"/>
        <v>42016</v>
      </c>
      <c r="H5398" s="21" t="str">
        <f>VLOOKUP(B5398,属性中转表!A:F,6,FALSE)</f>
        <v>"hp":437400,"atk":12150</v>
      </c>
      <c r="I5398" s="20" t="str">
        <f>IF(VLOOKUP(B5398,属性中转表!A:G,7,FALSE)=0,"",VLOOKUP(VLOOKUP(B5398,属性中转表!A:G,7,FALSE),属性中转表!$K$2:$P$21,6,0))&amp;IF(VLOOKUP(B5398,属性中转表!A:G,7,FALSE)&gt;=50,VLOOKUP(A5398,英雄数据表!A:K,9,0),IF(VLOOKUP(B5398,属性中转表!A:G,7,FALSE)&gt;=25,VLOOKUP(A5398,英雄数据表!A:K,5,0),""))</f>
        <v>"atk":600,"hp":10000,"undpspro":200,"pvpdpspro":150,"pvpundpspro":150,"speed":10</v>
      </c>
      <c r="J5398" s="20" t="str">
        <f>IF(I5398="","",属性中转表!$I$1&amp;(IF(VLOOKUP(B5398,属性中转表!A:G,7,FALSE)=0,0,VLOOKUP(VLOOKUP(B5398,属性中转表!A:G,7,FALSE),属性中转表!$K$2:$P$21,4,0)))+IFERROR(VLOOKUP(A5398,英雄数据表!A:K,IF(武魂!B5398&gt;=50,10,IF(武魂!B5398&gt;=25,6)),0),0))</f>
        <v>,"dpspro":200</v>
      </c>
      <c r="K5398" s="32" t="str">
        <f t="shared" si="362"/>
        <v>"atk":600,"hp":10000,"undpspro":200,"pvpdpspro":150,"pvpundpspro":150,"speed":10,"dpspro":200</v>
      </c>
      <c r="L5398" s="20" t="str">
        <f>IF(B5398&gt;=50,VLOOKUP(A5398,英雄数据表!A:L,11,FALSE),IF(B5398&gt;=25,VLOOKUP(A5398,英雄数据表!A:L,7,0),""))</f>
        <v>"4201602004","4201602014"</v>
      </c>
      <c r="M5398" s="20" t="str">
        <f>IFERROR(VLOOKUP(B5398,属性中转表!$K$2:$O$21,5,FALSE),"")</f>
        <v/>
      </c>
      <c r="N5398" s="20" t="str">
        <f>IF(B5398=25,VLOOKUP(A5398,英雄数据表!A:L,8,FALSE),IF(B5398=50,VLOOKUP(A5398,英雄数据表!A:L,12,0),""))</f>
        <v/>
      </c>
    </row>
    <row r="5399" spans="1:14" x14ac:dyDescent="0.3">
      <c r="A5399" s="20">
        <v>42016</v>
      </c>
      <c r="B5399" s="21">
        <f t="shared" si="363"/>
        <v>98</v>
      </c>
      <c r="C5399" s="21">
        <v>5</v>
      </c>
      <c r="D5399" s="21">
        <f>VLOOKUP(A5399,英雄数据表!A:D,4,0)</f>
        <v>4</v>
      </c>
      <c r="E5399" s="20" t="str">
        <f>VLOOKUP(A5399,英雄数据表!A:C,3,0)</f>
        <v>元素战锤</v>
      </c>
      <c r="F5399" s="20">
        <f t="shared" si="364"/>
        <v>42016</v>
      </c>
      <c r="G5399" s="20">
        <f t="shared" si="365"/>
        <v>42016</v>
      </c>
      <c r="H5399" s="21" t="str">
        <f>VLOOKUP(B5399,属性中转表!A:F,6,FALSE)</f>
        <v>"hp":442800,"atk":12300</v>
      </c>
      <c r="I5399" s="20" t="str">
        <f>IF(VLOOKUP(B5399,属性中转表!A:G,7,FALSE)=0,"",VLOOKUP(VLOOKUP(B5399,属性中转表!A:G,7,FALSE),属性中转表!$K$2:$P$21,6,0))&amp;IF(VLOOKUP(B5399,属性中转表!A:G,7,FALSE)&gt;=50,VLOOKUP(A5399,英雄数据表!A:K,9,0),IF(VLOOKUP(B5399,属性中转表!A:G,7,FALSE)&gt;=25,VLOOKUP(A5399,英雄数据表!A:K,5,0),""))</f>
        <v>"atk":600,"hp":10000,"undpspro":200,"pvpdpspro":150,"pvpundpspro":150,"speed":10</v>
      </c>
      <c r="J5399" s="20" t="str">
        <f>IF(I5399="","",属性中转表!$I$1&amp;(IF(VLOOKUP(B5399,属性中转表!A:G,7,FALSE)=0,0,VLOOKUP(VLOOKUP(B5399,属性中转表!A:G,7,FALSE),属性中转表!$K$2:$P$21,4,0)))+IFERROR(VLOOKUP(A5399,英雄数据表!A:K,IF(武魂!B5399&gt;=50,10,IF(武魂!B5399&gt;=25,6)),0),0))</f>
        <v>,"dpspro":200</v>
      </c>
      <c r="K5399" s="32" t="str">
        <f t="shared" si="362"/>
        <v>"atk":600,"hp":10000,"undpspro":200,"pvpdpspro":150,"pvpundpspro":150,"speed":10,"dpspro":200</v>
      </c>
      <c r="L5399" s="20" t="str">
        <f>IF(B5399&gt;=50,VLOOKUP(A5399,英雄数据表!A:L,11,FALSE),IF(B5399&gt;=25,VLOOKUP(A5399,英雄数据表!A:L,7,0),""))</f>
        <v>"4201602004","4201602014"</v>
      </c>
      <c r="M5399" s="20" t="str">
        <f>IFERROR(VLOOKUP(B5399,属性中转表!$K$2:$O$21,5,FALSE),"")</f>
        <v/>
      </c>
      <c r="N5399" s="20" t="str">
        <f>IF(B5399=25,VLOOKUP(A5399,英雄数据表!A:L,8,FALSE),IF(B5399=50,VLOOKUP(A5399,英雄数据表!A:L,12,0),""))</f>
        <v/>
      </c>
    </row>
    <row r="5400" spans="1:14" x14ac:dyDescent="0.3">
      <c r="A5400" s="20">
        <v>42016</v>
      </c>
      <c r="B5400" s="21">
        <f t="shared" si="363"/>
        <v>99</v>
      </c>
      <c r="C5400" s="21">
        <v>5</v>
      </c>
      <c r="D5400" s="21">
        <f>VLOOKUP(A5400,英雄数据表!A:D,4,0)</f>
        <v>4</v>
      </c>
      <c r="E5400" s="20" t="str">
        <f>VLOOKUP(A5400,英雄数据表!A:C,3,0)</f>
        <v>元素战锤</v>
      </c>
      <c r="F5400" s="20">
        <f t="shared" si="364"/>
        <v>42016</v>
      </c>
      <c r="G5400" s="20">
        <f t="shared" si="365"/>
        <v>42016</v>
      </c>
      <c r="H5400" s="21" t="str">
        <f>VLOOKUP(B5400,属性中转表!A:F,6,FALSE)</f>
        <v>"hp":448200,"atk":12450</v>
      </c>
      <c r="I5400" s="20" t="str">
        <f>IF(VLOOKUP(B5400,属性中转表!A:G,7,FALSE)=0,"",VLOOKUP(VLOOKUP(B5400,属性中转表!A:G,7,FALSE),属性中转表!$K$2:$P$21,6,0))&amp;IF(VLOOKUP(B5400,属性中转表!A:G,7,FALSE)&gt;=50,VLOOKUP(A5400,英雄数据表!A:K,9,0),IF(VLOOKUP(B5400,属性中转表!A:G,7,FALSE)&gt;=25,VLOOKUP(A5400,英雄数据表!A:K,5,0),""))</f>
        <v>"atk":600,"hp":10000,"undpspro":200,"pvpdpspro":150,"pvpundpspro":150,"speed":10</v>
      </c>
      <c r="J5400" s="20" t="str">
        <f>IF(I5400="","",属性中转表!$I$1&amp;(IF(VLOOKUP(B5400,属性中转表!A:G,7,FALSE)=0,0,VLOOKUP(VLOOKUP(B5400,属性中转表!A:G,7,FALSE),属性中转表!$K$2:$P$21,4,0)))+IFERROR(VLOOKUP(A5400,英雄数据表!A:K,IF(武魂!B5400&gt;=50,10,IF(武魂!B5400&gt;=25,6)),0),0))</f>
        <v>,"dpspro":200</v>
      </c>
      <c r="K5400" s="32" t="str">
        <f t="shared" si="362"/>
        <v>"atk":600,"hp":10000,"undpspro":200,"pvpdpspro":150,"pvpundpspro":150,"speed":10,"dpspro":200</v>
      </c>
      <c r="L5400" s="20" t="str">
        <f>IF(B5400&gt;=50,VLOOKUP(A5400,英雄数据表!A:L,11,FALSE),IF(B5400&gt;=25,VLOOKUP(A5400,英雄数据表!A:L,7,0),""))</f>
        <v>"4201602004","4201602014"</v>
      </c>
      <c r="M5400" s="20" t="str">
        <f>IFERROR(VLOOKUP(B5400,属性中转表!$K$2:$O$21,5,FALSE),"")</f>
        <v/>
      </c>
      <c r="N5400" s="20" t="str">
        <f>IF(B5400=25,VLOOKUP(A5400,英雄数据表!A:L,8,FALSE),IF(B5400=50,VLOOKUP(A5400,英雄数据表!A:L,12,0),""))</f>
        <v/>
      </c>
    </row>
    <row r="5401" spans="1:14" x14ac:dyDescent="0.3">
      <c r="A5401" s="20">
        <v>42016</v>
      </c>
      <c r="B5401" s="21">
        <f t="shared" si="363"/>
        <v>100</v>
      </c>
      <c r="C5401" s="21">
        <v>5</v>
      </c>
      <c r="D5401" s="21">
        <f>VLOOKUP(A5401,英雄数据表!A:D,4,0)</f>
        <v>4</v>
      </c>
      <c r="E5401" s="20" t="str">
        <f>VLOOKUP(A5401,英雄数据表!A:C,3,0)</f>
        <v>元素战锤</v>
      </c>
      <c r="F5401" s="20">
        <f t="shared" si="364"/>
        <v>42016</v>
      </c>
      <c r="G5401" s="20">
        <f t="shared" si="365"/>
        <v>42016</v>
      </c>
      <c r="H5401" s="21" t="str">
        <f>VLOOKUP(B5401,属性中转表!A:F,6,FALSE)</f>
        <v>"hp":453600,"atk":12600</v>
      </c>
      <c r="I5401" s="20" t="str">
        <f>IF(VLOOKUP(B5401,属性中转表!A:G,7,FALSE)=0,"",VLOOKUP(VLOOKUP(B5401,属性中转表!A:G,7,FALSE),属性中转表!$K$2:$P$21,6,0))&amp;IF(VLOOKUP(B5401,属性中转表!A:G,7,FALSE)&gt;=50,VLOOKUP(A5401,英雄数据表!A:K,9,0),IF(VLOOKUP(B5401,属性中转表!A:G,7,FALSE)&gt;=25,VLOOKUP(A5401,英雄数据表!A:K,5,0),""))</f>
        <v>"atk":900,"hp":15000,"undpspro":200,"pvpdpspro":150,"pvpundpspro":150,"speed":20</v>
      </c>
      <c r="J5401" s="20" t="str">
        <f>IF(I5401="","",属性中转表!$I$1&amp;(IF(VLOOKUP(B5401,属性中转表!A:G,7,FALSE)=0,0,VLOOKUP(VLOOKUP(B5401,属性中转表!A:G,7,FALSE),属性中转表!$K$2:$P$21,4,0)))+IFERROR(VLOOKUP(A5401,英雄数据表!A:K,IF(武魂!B5401&gt;=50,10,IF(武魂!B5401&gt;=25,6)),0),0))</f>
        <v>,"dpspro":200</v>
      </c>
      <c r="K5401" s="32" t="str">
        <f t="shared" si="362"/>
        <v>"atk":900,"hp":15000,"undpspro":200,"pvpdpspro":150,"pvpundpspro":150,"speed":20,"dpspro":200</v>
      </c>
      <c r="L5401" s="20" t="str">
        <f>IF(B5401&gt;=50,VLOOKUP(A5401,英雄数据表!A:L,11,FALSE),IF(B5401&gt;=25,VLOOKUP(A5401,英雄数据表!A:L,7,0),""))</f>
        <v>"4201602004","4201602014"</v>
      </c>
      <c r="M5401" s="20" t="str">
        <f>IFERROR(VLOOKUP(B5401,属性中转表!$K$2:$O$21,5,FALSE),"")</f>
        <v>"speed":10,"atk":300,"hp":5000</v>
      </c>
      <c r="N5401" s="20" t="str">
        <f>IF(B5401=25,VLOOKUP(A5401,英雄数据表!A:L,8,FALSE),IF(B5401=50,VLOOKUP(A5401,英雄数据表!A:L,12,0),""))</f>
        <v/>
      </c>
    </row>
    <row r="5402" spans="1:14" x14ac:dyDescent="0.3">
      <c r="A5402" s="20">
        <v>42026</v>
      </c>
      <c r="B5402" s="21">
        <v>1</v>
      </c>
      <c r="C5402" s="21">
        <v>5</v>
      </c>
      <c r="D5402" s="21">
        <f>VLOOKUP(A5402,英雄数据表!A:D,4,0)</f>
        <v>4</v>
      </c>
      <c r="E5402" s="20" t="str">
        <f>VLOOKUP(A5402,英雄数据表!A:C,3,0)</f>
        <v>银铃花束</v>
      </c>
      <c r="F5402" s="20">
        <f t="shared" ref="F5402:F5465" si="366">A5402</f>
        <v>42026</v>
      </c>
      <c r="G5402" s="20">
        <f t="shared" ref="G5402:G5465" si="367">A5402</f>
        <v>42026</v>
      </c>
      <c r="H5402" s="21" t="str">
        <f>VLOOKUP(B5402,属性中转表!A:F,6,FALSE)</f>
        <v>"hp":5400,"atk":150</v>
      </c>
      <c r="I5402" s="20" t="str">
        <f>IF(VLOOKUP(B5402,属性中转表!A:G,7,FALSE)=0,"",VLOOKUP(VLOOKUP(B5402,属性中转表!A:G,7,FALSE),属性中转表!$K$2:$P$21,6,0))&amp;IF(VLOOKUP(B5402,属性中转表!A:G,7,FALSE)&gt;=50,VLOOKUP(A5402,英雄数据表!A:K,9,0),IF(VLOOKUP(B5402,属性中转表!A:G,7,FALSE)&gt;=25,VLOOKUP(A5402,英雄数据表!A:K,5,0),""))</f>
        <v/>
      </c>
      <c r="J5402" s="20" t="str">
        <f>IF(I5402="","",属性中转表!$I$1&amp;(IF(VLOOKUP(B5402,属性中转表!A:G,7,FALSE)=0,0,VLOOKUP(VLOOKUP(B5402,属性中转表!A:G,7,FALSE),属性中转表!$K$2:$P$21,4,0)))+IFERROR(VLOOKUP(A5402,英雄数据表!A:K,IF(武魂!B5402&gt;=50,10,IF(武魂!B5402&gt;=25,6)),0),0))</f>
        <v/>
      </c>
      <c r="K5402" s="32" t="str">
        <f t="shared" ref="K5402:K5465" si="368">I5402&amp;J5402</f>
        <v/>
      </c>
      <c r="L5402" s="20" t="str">
        <f>IF(B5402&gt;=50,VLOOKUP(A5402,英雄数据表!A:L,11,FALSE),IF(B5402&gt;=25,VLOOKUP(A5402,英雄数据表!A:L,7,0),""))</f>
        <v/>
      </c>
      <c r="M5402" s="20" t="str">
        <f>IFERROR(VLOOKUP(B5402,属性中转表!$K$2:$O$21,5,FALSE),"")</f>
        <v/>
      </c>
      <c r="N5402" s="20" t="str">
        <f>IF(B5402=25,VLOOKUP(A5402,英雄数据表!A:L,8,FALSE),IF(B5402=50,VLOOKUP(A5402,英雄数据表!A:L,12,0),""))</f>
        <v/>
      </c>
    </row>
    <row r="5403" spans="1:14" x14ac:dyDescent="0.3">
      <c r="A5403" s="20">
        <v>42026</v>
      </c>
      <c r="B5403" s="21">
        <v>2</v>
      </c>
      <c r="C5403" s="21">
        <v>5</v>
      </c>
      <c r="D5403" s="21">
        <f>VLOOKUP(A5403,英雄数据表!A:D,4,0)</f>
        <v>4</v>
      </c>
      <c r="E5403" s="20" t="str">
        <f>VLOOKUP(A5403,英雄数据表!A:C,3,0)</f>
        <v>银铃花束</v>
      </c>
      <c r="F5403" s="20">
        <f t="shared" si="366"/>
        <v>42026</v>
      </c>
      <c r="G5403" s="20">
        <f t="shared" si="367"/>
        <v>42026</v>
      </c>
      <c r="H5403" s="21" t="str">
        <f>VLOOKUP(B5403,属性中转表!A:F,6,FALSE)</f>
        <v>"hp":7200,"atk":200</v>
      </c>
      <c r="I5403" s="20" t="str">
        <f>IF(VLOOKUP(B5403,属性中转表!A:G,7,FALSE)=0,"",VLOOKUP(VLOOKUP(B5403,属性中转表!A:G,7,FALSE),属性中转表!$K$2:$P$21,6,0))&amp;IF(VLOOKUP(B5403,属性中转表!A:G,7,FALSE)&gt;=50,VLOOKUP(A5403,英雄数据表!A:K,9,0),IF(VLOOKUP(B5403,属性中转表!A:G,7,FALSE)&gt;=25,VLOOKUP(A5403,英雄数据表!A:K,5,0),""))</f>
        <v/>
      </c>
      <c r="J5403" s="20" t="str">
        <f>IF(I5403="","",属性中转表!$I$1&amp;(IF(VLOOKUP(B5403,属性中转表!A:G,7,FALSE)=0,0,VLOOKUP(VLOOKUP(B5403,属性中转表!A:G,7,FALSE),属性中转表!$K$2:$P$21,4,0)))+IFERROR(VLOOKUP(A5403,英雄数据表!A:K,IF(武魂!B5403&gt;=50,10,IF(武魂!B5403&gt;=25,6)),0),0))</f>
        <v/>
      </c>
      <c r="K5403" s="32" t="str">
        <f t="shared" si="368"/>
        <v/>
      </c>
      <c r="L5403" s="20" t="str">
        <f>IF(B5403&gt;=50,VLOOKUP(A5403,英雄数据表!A:L,11,FALSE),IF(B5403&gt;=25,VLOOKUP(A5403,英雄数据表!A:L,7,0),""))</f>
        <v/>
      </c>
      <c r="M5403" s="20" t="str">
        <f>IFERROR(VLOOKUP(B5403,属性中转表!$K$2:$O$21,5,FALSE),"")</f>
        <v/>
      </c>
      <c r="N5403" s="20" t="str">
        <f>IF(B5403=25,VLOOKUP(A5403,英雄数据表!A:L,8,FALSE),IF(B5403=50,VLOOKUP(A5403,英雄数据表!A:L,12,0),""))</f>
        <v/>
      </c>
    </row>
    <row r="5404" spans="1:14" x14ac:dyDescent="0.3">
      <c r="A5404" s="20">
        <v>42026</v>
      </c>
      <c r="B5404" s="21">
        <v>3</v>
      </c>
      <c r="C5404" s="21">
        <v>5</v>
      </c>
      <c r="D5404" s="21">
        <f>VLOOKUP(A5404,英雄数据表!A:D,4,0)</f>
        <v>4</v>
      </c>
      <c r="E5404" s="20" t="str">
        <f>VLOOKUP(A5404,英雄数据表!A:C,3,0)</f>
        <v>银铃花束</v>
      </c>
      <c r="F5404" s="20">
        <f t="shared" si="366"/>
        <v>42026</v>
      </c>
      <c r="G5404" s="20">
        <f t="shared" si="367"/>
        <v>42026</v>
      </c>
      <c r="H5404" s="21" t="str">
        <f>VLOOKUP(B5404,属性中转表!A:F,6,FALSE)</f>
        <v>"hp":9000,"atk":250</v>
      </c>
      <c r="I5404" s="20" t="str">
        <f>IF(VLOOKUP(B5404,属性中转表!A:G,7,FALSE)=0,"",VLOOKUP(VLOOKUP(B5404,属性中转表!A:G,7,FALSE),属性中转表!$K$2:$P$21,6,0))&amp;IF(VLOOKUP(B5404,属性中转表!A:G,7,FALSE)&gt;=50,VLOOKUP(A5404,英雄数据表!A:K,9,0),IF(VLOOKUP(B5404,属性中转表!A:G,7,FALSE)&gt;=25,VLOOKUP(A5404,英雄数据表!A:K,5,0),""))</f>
        <v/>
      </c>
      <c r="J5404" s="20" t="str">
        <f>IF(I5404="","",属性中转表!$I$1&amp;(IF(VLOOKUP(B5404,属性中转表!A:G,7,FALSE)=0,0,VLOOKUP(VLOOKUP(B5404,属性中转表!A:G,7,FALSE),属性中转表!$K$2:$P$21,4,0)))+IFERROR(VLOOKUP(A5404,英雄数据表!A:K,IF(武魂!B5404&gt;=50,10,IF(武魂!B5404&gt;=25,6)),0),0))</f>
        <v/>
      </c>
      <c r="K5404" s="32" t="str">
        <f t="shared" si="368"/>
        <v/>
      </c>
      <c r="L5404" s="20" t="str">
        <f>IF(B5404&gt;=50,VLOOKUP(A5404,英雄数据表!A:L,11,FALSE),IF(B5404&gt;=25,VLOOKUP(A5404,英雄数据表!A:L,7,0),""))</f>
        <v/>
      </c>
      <c r="M5404" s="20" t="str">
        <f>IFERROR(VLOOKUP(B5404,属性中转表!$K$2:$O$21,5,FALSE),"")</f>
        <v/>
      </c>
      <c r="N5404" s="20" t="str">
        <f>IF(B5404=25,VLOOKUP(A5404,英雄数据表!A:L,8,FALSE),IF(B5404=50,VLOOKUP(A5404,英雄数据表!A:L,12,0),""))</f>
        <v/>
      </c>
    </row>
    <row r="5405" spans="1:14" x14ac:dyDescent="0.3">
      <c r="A5405" s="20">
        <v>42026</v>
      </c>
      <c r="B5405" s="21">
        <v>4</v>
      </c>
      <c r="C5405" s="21">
        <v>5</v>
      </c>
      <c r="D5405" s="21">
        <f>VLOOKUP(A5405,英雄数据表!A:D,4,0)</f>
        <v>4</v>
      </c>
      <c r="E5405" s="20" t="str">
        <f>VLOOKUP(A5405,英雄数据表!A:C,3,0)</f>
        <v>银铃花束</v>
      </c>
      <c r="F5405" s="20">
        <f t="shared" si="366"/>
        <v>42026</v>
      </c>
      <c r="G5405" s="20">
        <f t="shared" si="367"/>
        <v>42026</v>
      </c>
      <c r="H5405" s="21" t="str">
        <f>VLOOKUP(B5405,属性中转表!A:F,6,FALSE)</f>
        <v>"hp":10800,"atk":300</v>
      </c>
      <c r="I5405" s="20" t="str">
        <f>IF(VLOOKUP(B5405,属性中转表!A:G,7,FALSE)=0,"",VLOOKUP(VLOOKUP(B5405,属性中转表!A:G,7,FALSE),属性中转表!$K$2:$P$21,6,0))&amp;IF(VLOOKUP(B5405,属性中转表!A:G,7,FALSE)&gt;=50,VLOOKUP(A5405,英雄数据表!A:K,9,0),IF(VLOOKUP(B5405,属性中转表!A:G,7,FALSE)&gt;=25,VLOOKUP(A5405,英雄数据表!A:K,5,0),""))</f>
        <v/>
      </c>
      <c r="J5405" s="20" t="str">
        <f>IF(I5405="","",属性中转表!$I$1&amp;(IF(VLOOKUP(B5405,属性中转表!A:G,7,FALSE)=0,0,VLOOKUP(VLOOKUP(B5405,属性中转表!A:G,7,FALSE),属性中转表!$K$2:$P$21,4,0)))+IFERROR(VLOOKUP(A5405,英雄数据表!A:K,IF(武魂!B5405&gt;=50,10,IF(武魂!B5405&gt;=25,6)),0),0))</f>
        <v/>
      </c>
      <c r="K5405" s="32" t="str">
        <f t="shared" si="368"/>
        <v/>
      </c>
      <c r="L5405" s="20" t="str">
        <f>IF(B5405&gt;=50,VLOOKUP(A5405,英雄数据表!A:L,11,FALSE),IF(B5405&gt;=25,VLOOKUP(A5405,英雄数据表!A:L,7,0),""))</f>
        <v/>
      </c>
      <c r="M5405" s="20" t="str">
        <f>IFERROR(VLOOKUP(B5405,属性中转表!$K$2:$O$21,5,FALSE),"")</f>
        <v/>
      </c>
      <c r="N5405" s="20" t="str">
        <f>IF(B5405=25,VLOOKUP(A5405,英雄数据表!A:L,8,FALSE),IF(B5405=50,VLOOKUP(A5405,英雄数据表!A:L,12,0),""))</f>
        <v/>
      </c>
    </row>
    <row r="5406" spans="1:14" x14ac:dyDescent="0.3">
      <c r="A5406" s="20">
        <v>42026</v>
      </c>
      <c r="B5406" s="21">
        <v>5</v>
      </c>
      <c r="C5406" s="21">
        <v>5</v>
      </c>
      <c r="D5406" s="21">
        <f>VLOOKUP(A5406,英雄数据表!A:D,4,0)</f>
        <v>4</v>
      </c>
      <c r="E5406" s="20" t="str">
        <f>VLOOKUP(A5406,英雄数据表!A:C,3,0)</f>
        <v>银铃花束</v>
      </c>
      <c r="F5406" s="20">
        <f t="shared" si="366"/>
        <v>42026</v>
      </c>
      <c r="G5406" s="20">
        <f t="shared" si="367"/>
        <v>42026</v>
      </c>
      <c r="H5406" s="21" t="str">
        <f>VLOOKUP(B5406,属性中转表!A:F,6,FALSE)</f>
        <v>"hp":12600,"atk":350</v>
      </c>
      <c r="I5406" s="20" t="str">
        <f>IF(VLOOKUP(B5406,属性中转表!A:G,7,FALSE)=0,"",VLOOKUP(VLOOKUP(B5406,属性中转表!A:G,7,FALSE),属性中转表!$K$2:$P$21,6,0))&amp;IF(VLOOKUP(B5406,属性中转表!A:G,7,FALSE)&gt;=50,VLOOKUP(A5406,英雄数据表!A:K,9,0),IF(VLOOKUP(B5406,属性中转表!A:G,7,FALSE)&gt;=25,VLOOKUP(A5406,英雄数据表!A:K,5,0),""))</f>
        <v>"atk":300</v>
      </c>
      <c r="J5406" s="20" t="str">
        <f>IF(I5406="","",属性中转表!$I$1&amp;(IF(VLOOKUP(B5406,属性中转表!A:G,7,FALSE)=0,0,VLOOKUP(VLOOKUP(B5406,属性中转表!A:G,7,FALSE),属性中转表!$K$2:$P$21,4,0)))+IFERROR(VLOOKUP(A5406,英雄数据表!A:K,IF(武魂!B5406&gt;=50,10,IF(武魂!B5406&gt;=25,6)),0),0))</f>
        <v>,"dpspro":0</v>
      </c>
      <c r="K5406" s="32" t="str">
        <f t="shared" si="368"/>
        <v>"atk":300,"dpspro":0</v>
      </c>
      <c r="L5406" s="20" t="str">
        <f>IF(B5406&gt;=50,VLOOKUP(A5406,英雄数据表!A:L,11,FALSE),IF(B5406&gt;=25,VLOOKUP(A5406,英雄数据表!A:L,7,0),""))</f>
        <v/>
      </c>
      <c r="M5406" s="20" t="str">
        <f>IFERROR(VLOOKUP(B5406,属性中转表!$K$2:$O$21,5,FALSE),"")</f>
        <v>"atk":300</v>
      </c>
      <c r="N5406" s="20" t="str">
        <f>IF(B5406=25,VLOOKUP(A5406,英雄数据表!A:L,8,FALSE),IF(B5406=50,VLOOKUP(A5406,英雄数据表!A:L,12,0),""))</f>
        <v/>
      </c>
    </row>
    <row r="5407" spans="1:14" x14ac:dyDescent="0.3">
      <c r="A5407" s="20">
        <v>42026</v>
      </c>
      <c r="B5407" s="21">
        <v>6</v>
      </c>
      <c r="C5407" s="21">
        <v>5</v>
      </c>
      <c r="D5407" s="21">
        <f>VLOOKUP(A5407,英雄数据表!A:D,4,0)</f>
        <v>4</v>
      </c>
      <c r="E5407" s="20" t="str">
        <f>VLOOKUP(A5407,英雄数据表!A:C,3,0)</f>
        <v>银铃花束</v>
      </c>
      <c r="F5407" s="20">
        <f t="shared" si="366"/>
        <v>42026</v>
      </c>
      <c r="G5407" s="20">
        <f t="shared" si="367"/>
        <v>42026</v>
      </c>
      <c r="H5407" s="21" t="str">
        <f>VLOOKUP(B5407,属性中转表!A:F,6,FALSE)</f>
        <v>"hp":14400,"atk":400</v>
      </c>
      <c r="I5407" s="20" t="str">
        <f>IF(VLOOKUP(B5407,属性中转表!A:G,7,FALSE)=0,"",VLOOKUP(VLOOKUP(B5407,属性中转表!A:G,7,FALSE),属性中转表!$K$2:$P$21,6,0))&amp;IF(VLOOKUP(B5407,属性中转表!A:G,7,FALSE)&gt;=50,VLOOKUP(A5407,英雄数据表!A:K,9,0),IF(VLOOKUP(B5407,属性中转表!A:G,7,FALSE)&gt;=25,VLOOKUP(A5407,英雄数据表!A:K,5,0),""))</f>
        <v>"atk":300</v>
      </c>
      <c r="J5407" s="20" t="str">
        <f>IF(I5407="","",属性中转表!$I$1&amp;(IF(VLOOKUP(B5407,属性中转表!A:G,7,FALSE)=0,0,VLOOKUP(VLOOKUP(B5407,属性中转表!A:G,7,FALSE),属性中转表!$K$2:$P$21,4,0)))+IFERROR(VLOOKUP(A5407,英雄数据表!A:K,IF(武魂!B5407&gt;=50,10,IF(武魂!B5407&gt;=25,6)),0),0))</f>
        <v>,"dpspro":0</v>
      </c>
      <c r="K5407" s="32" t="str">
        <f t="shared" si="368"/>
        <v>"atk":300,"dpspro":0</v>
      </c>
      <c r="L5407" s="20" t="str">
        <f>IF(B5407&gt;=50,VLOOKUP(A5407,英雄数据表!A:L,11,FALSE),IF(B5407&gt;=25,VLOOKUP(A5407,英雄数据表!A:L,7,0),""))</f>
        <v/>
      </c>
      <c r="M5407" s="20" t="str">
        <f>IFERROR(VLOOKUP(B5407,属性中转表!$K$2:$O$21,5,FALSE),"")</f>
        <v/>
      </c>
      <c r="N5407" s="20" t="str">
        <f>IF(B5407=25,VLOOKUP(A5407,英雄数据表!A:L,8,FALSE),IF(B5407=50,VLOOKUP(A5407,英雄数据表!A:L,12,0),""))</f>
        <v/>
      </c>
    </row>
    <row r="5408" spans="1:14" x14ac:dyDescent="0.3">
      <c r="A5408" s="20">
        <v>42026</v>
      </c>
      <c r="B5408" s="21">
        <v>7</v>
      </c>
      <c r="C5408" s="21">
        <v>5</v>
      </c>
      <c r="D5408" s="21">
        <f>VLOOKUP(A5408,英雄数据表!A:D,4,0)</f>
        <v>4</v>
      </c>
      <c r="E5408" s="20" t="str">
        <f>VLOOKUP(A5408,英雄数据表!A:C,3,0)</f>
        <v>银铃花束</v>
      </c>
      <c r="F5408" s="20">
        <f t="shared" si="366"/>
        <v>42026</v>
      </c>
      <c r="G5408" s="20">
        <f t="shared" si="367"/>
        <v>42026</v>
      </c>
      <c r="H5408" s="21" t="str">
        <f>VLOOKUP(B5408,属性中转表!A:F,6,FALSE)</f>
        <v>"hp":16200,"atk":450</v>
      </c>
      <c r="I5408" s="20" t="str">
        <f>IF(VLOOKUP(B5408,属性中转表!A:G,7,FALSE)=0,"",VLOOKUP(VLOOKUP(B5408,属性中转表!A:G,7,FALSE),属性中转表!$K$2:$P$21,6,0))&amp;IF(VLOOKUP(B5408,属性中转表!A:G,7,FALSE)&gt;=50,VLOOKUP(A5408,英雄数据表!A:K,9,0),IF(VLOOKUP(B5408,属性中转表!A:G,7,FALSE)&gt;=25,VLOOKUP(A5408,英雄数据表!A:K,5,0),""))</f>
        <v>"atk":300</v>
      </c>
      <c r="J5408" s="20" t="str">
        <f>IF(I5408="","",属性中转表!$I$1&amp;(IF(VLOOKUP(B5408,属性中转表!A:G,7,FALSE)=0,0,VLOOKUP(VLOOKUP(B5408,属性中转表!A:G,7,FALSE),属性中转表!$K$2:$P$21,4,0)))+IFERROR(VLOOKUP(A5408,英雄数据表!A:K,IF(武魂!B5408&gt;=50,10,IF(武魂!B5408&gt;=25,6)),0),0))</f>
        <v>,"dpspro":0</v>
      </c>
      <c r="K5408" s="32" t="str">
        <f t="shared" si="368"/>
        <v>"atk":300,"dpspro":0</v>
      </c>
      <c r="L5408" s="20" t="str">
        <f>IF(B5408&gt;=50,VLOOKUP(A5408,英雄数据表!A:L,11,FALSE),IF(B5408&gt;=25,VLOOKUP(A5408,英雄数据表!A:L,7,0),""))</f>
        <v/>
      </c>
      <c r="M5408" s="20" t="str">
        <f>IFERROR(VLOOKUP(B5408,属性中转表!$K$2:$O$21,5,FALSE),"")</f>
        <v/>
      </c>
      <c r="N5408" s="20" t="str">
        <f>IF(B5408=25,VLOOKUP(A5408,英雄数据表!A:L,8,FALSE),IF(B5408=50,VLOOKUP(A5408,英雄数据表!A:L,12,0),""))</f>
        <v/>
      </c>
    </row>
    <row r="5409" spans="1:14" x14ac:dyDescent="0.3">
      <c r="A5409" s="20">
        <v>42026</v>
      </c>
      <c r="B5409" s="21">
        <v>8</v>
      </c>
      <c r="C5409" s="21">
        <v>5</v>
      </c>
      <c r="D5409" s="21">
        <f>VLOOKUP(A5409,英雄数据表!A:D,4,0)</f>
        <v>4</v>
      </c>
      <c r="E5409" s="20" t="str">
        <f>VLOOKUP(A5409,英雄数据表!A:C,3,0)</f>
        <v>银铃花束</v>
      </c>
      <c r="F5409" s="20">
        <f t="shared" si="366"/>
        <v>42026</v>
      </c>
      <c r="G5409" s="20">
        <f t="shared" si="367"/>
        <v>42026</v>
      </c>
      <c r="H5409" s="21" t="str">
        <f>VLOOKUP(B5409,属性中转表!A:F,6,FALSE)</f>
        <v>"hp":18000,"atk":500</v>
      </c>
      <c r="I5409" s="20" t="str">
        <f>IF(VLOOKUP(B5409,属性中转表!A:G,7,FALSE)=0,"",VLOOKUP(VLOOKUP(B5409,属性中转表!A:G,7,FALSE),属性中转表!$K$2:$P$21,6,0))&amp;IF(VLOOKUP(B5409,属性中转表!A:G,7,FALSE)&gt;=50,VLOOKUP(A5409,英雄数据表!A:K,9,0),IF(VLOOKUP(B5409,属性中转表!A:G,7,FALSE)&gt;=25,VLOOKUP(A5409,英雄数据表!A:K,5,0),""))</f>
        <v>"atk":300</v>
      </c>
      <c r="J5409" s="20" t="str">
        <f>IF(I5409="","",属性中转表!$I$1&amp;(IF(VLOOKUP(B5409,属性中转表!A:G,7,FALSE)=0,0,VLOOKUP(VLOOKUP(B5409,属性中转表!A:G,7,FALSE),属性中转表!$K$2:$P$21,4,0)))+IFERROR(VLOOKUP(A5409,英雄数据表!A:K,IF(武魂!B5409&gt;=50,10,IF(武魂!B5409&gt;=25,6)),0),0))</f>
        <v>,"dpspro":0</v>
      </c>
      <c r="K5409" s="32" t="str">
        <f t="shared" si="368"/>
        <v>"atk":300,"dpspro":0</v>
      </c>
      <c r="L5409" s="20" t="str">
        <f>IF(B5409&gt;=50,VLOOKUP(A5409,英雄数据表!A:L,11,FALSE),IF(B5409&gt;=25,VLOOKUP(A5409,英雄数据表!A:L,7,0),""))</f>
        <v/>
      </c>
      <c r="M5409" s="20" t="str">
        <f>IFERROR(VLOOKUP(B5409,属性中转表!$K$2:$O$21,5,FALSE),"")</f>
        <v/>
      </c>
      <c r="N5409" s="20" t="str">
        <f>IF(B5409=25,VLOOKUP(A5409,英雄数据表!A:L,8,FALSE),IF(B5409=50,VLOOKUP(A5409,英雄数据表!A:L,12,0),""))</f>
        <v/>
      </c>
    </row>
    <row r="5410" spans="1:14" x14ac:dyDescent="0.3">
      <c r="A5410" s="20">
        <v>42026</v>
      </c>
      <c r="B5410" s="21">
        <v>9</v>
      </c>
      <c r="C5410" s="21">
        <v>5</v>
      </c>
      <c r="D5410" s="21">
        <f>VLOOKUP(A5410,英雄数据表!A:D,4,0)</f>
        <v>4</v>
      </c>
      <c r="E5410" s="20" t="str">
        <f>VLOOKUP(A5410,英雄数据表!A:C,3,0)</f>
        <v>银铃花束</v>
      </c>
      <c r="F5410" s="20">
        <f t="shared" si="366"/>
        <v>42026</v>
      </c>
      <c r="G5410" s="20">
        <f t="shared" si="367"/>
        <v>42026</v>
      </c>
      <c r="H5410" s="21" t="str">
        <f>VLOOKUP(B5410,属性中转表!A:F,6,FALSE)</f>
        <v>"hp":19800,"atk":550</v>
      </c>
      <c r="I5410" s="20" t="str">
        <f>IF(VLOOKUP(B5410,属性中转表!A:G,7,FALSE)=0,"",VLOOKUP(VLOOKUP(B5410,属性中转表!A:G,7,FALSE),属性中转表!$K$2:$P$21,6,0))&amp;IF(VLOOKUP(B5410,属性中转表!A:G,7,FALSE)&gt;=50,VLOOKUP(A5410,英雄数据表!A:K,9,0),IF(VLOOKUP(B5410,属性中转表!A:G,7,FALSE)&gt;=25,VLOOKUP(A5410,英雄数据表!A:K,5,0),""))</f>
        <v>"atk":300</v>
      </c>
      <c r="J5410" s="20" t="str">
        <f>IF(I5410="","",属性中转表!$I$1&amp;(IF(VLOOKUP(B5410,属性中转表!A:G,7,FALSE)=0,0,VLOOKUP(VLOOKUP(B5410,属性中转表!A:G,7,FALSE),属性中转表!$K$2:$P$21,4,0)))+IFERROR(VLOOKUP(A5410,英雄数据表!A:K,IF(武魂!B5410&gt;=50,10,IF(武魂!B5410&gt;=25,6)),0),0))</f>
        <v>,"dpspro":0</v>
      </c>
      <c r="K5410" s="32" t="str">
        <f t="shared" si="368"/>
        <v>"atk":300,"dpspro":0</v>
      </c>
      <c r="L5410" s="20" t="str">
        <f>IF(B5410&gt;=50,VLOOKUP(A5410,英雄数据表!A:L,11,FALSE),IF(B5410&gt;=25,VLOOKUP(A5410,英雄数据表!A:L,7,0),""))</f>
        <v/>
      </c>
      <c r="M5410" s="20" t="str">
        <f>IFERROR(VLOOKUP(B5410,属性中转表!$K$2:$O$21,5,FALSE),"")</f>
        <v/>
      </c>
      <c r="N5410" s="20" t="str">
        <f>IF(B5410=25,VLOOKUP(A5410,英雄数据表!A:L,8,FALSE),IF(B5410=50,VLOOKUP(A5410,英雄数据表!A:L,12,0),""))</f>
        <v/>
      </c>
    </row>
    <row r="5411" spans="1:14" x14ac:dyDescent="0.3">
      <c r="A5411" s="20">
        <v>42026</v>
      </c>
      <c r="B5411" s="21">
        <v>10</v>
      </c>
      <c r="C5411" s="21">
        <v>5</v>
      </c>
      <c r="D5411" s="21">
        <f>VLOOKUP(A5411,英雄数据表!A:D,4,0)</f>
        <v>4</v>
      </c>
      <c r="E5411" s="20" t="str">
        <f>VLOOKUP(A5411,英雄数据表!A:C,3,0)</f>
        <v>银铃花束</v>
      </c>
      <c r="F5411" s="20">
        <f t="shared" si="366"/>
        <v>42026</v>
      </c>
      <c r="G5411" s="20">
        <f t="shared" si="367"/>
        <v>42026</v>
      </c>
      <c r="H5411" s="21" t="str">
        <f>VLOOKUP(B5411,属性中转表!A:F,6,FALSE)</f>
        <v>"hp":21600,"atk":600</v>
      </c>
      <c r="I5411" s="20" t="str">
        <f>IF(VLOOKUP(B5411,属性中转表!A:G,7,FALSE)=0,"",VLOOKUP(VLOOKUP(B5411,属性中转表!A:G,7,FALSE),属性中转表!$K$2:$P$21,6,0))&amp;IF(VLOOKUP(B5411,属性中转表!A:G,7,FALSE)&gt;=50,VLOOKUP(A5411,英雄数据表!A:K,9,0),IF(VLOOKUP(B5411,属性中转表!A:G,7,FALSE)&gt;=25,VLOOKUP(A5411,英雄数据表!A:K,5,0),""))</f>
        <v>"atk":300,"hp":5000</v>
      </c>
      <c r="J5411" s="20" t="str">
        <f>IF(I5411="","",属性中转表!$I$1&amp;(IF(VLOOKUP(B5411,属性中转表!A:G,7,FALSE)=0,0,VLOOKUP(VLOOKUP(B5411,属性中转表!A:G,7,FALSE),属性中转表!$K$2:$P$21,4,0)))+IFERROR(VLOOKUP(A5411,英雄数据表!A:K,IF(武魂!B5411&gt;=50,10,IF(武魂!B5411&gt;=25,6)),0),0))</f>
        <v>,"dpspro":0</v>
      </c>
      <c r="K5411" s="32" t="str">
        <f t="shared" si="368"/>
        <v>"atk":300,"hp":5000,"dpspro":0</v>
      </c>
      <c r="L5411" s="20" t="str">
        <f>IF(B5411&gt;=50,VLOOKUP(A5411,英雄数据表!A:L,11,FALSE),IF(B5411&gt;=25,VLOOKUP(A5411,英雄数据表!A:L,7,0),""))</f>
        <v/>
      </c>
      <c r="M5411" s="20" t="str">
        <f>IFERROR(VLOOKUP(B5411,属性中转表!$K$2:$O$21,5,FALSE),"")</f>
        <v>"hp":5000</v>
      </c>
      <c r="N5411" s="20" t="str">
        <f>IF(B5411=25,VLOOKUP(A5411,英雄数据表!A:L,8,FALSE),IF(B5411=50,VLOOKUP(A5411,英雄数据表!A:L,12,0),""))</f>
        <v/>
      </c>
    </row>
    <row r="5412" spans="1:14" x14ac:dyDescent="0.3">
      <c r="A5412" s="20">
        <v>42026</v>
      </c>
      <c r="B5412" s="21">
        <v>11</v>
      </c>
      <c r="C5412" s="21">
        <v>5</v>
      </c>
      <c r="D5412" s="21">
        <f>VLOOKUP(A5412,英雄数据表!A:D,4,0)</f>
        <v>4</v>
      </c>
      <c r="E5412" s="20" t="str">
        <f>VLOOKUP(A5412,英雄数据表!A:C,3,0)</f>
        <v>银铃花束</v>
      </c>
      <c r="F5412" s="20">
        <f t="shared" si="366"/>
        <v>42026</v>
      </c>
      <c r="G5412" s="20">
        <f t="shared" si="367"/>
        <v>42026</v>
      </c>
      <c r="H5412" s="21" t="str">
        <f>VLOOKUP(B5412,属性中转表!A:F,6,FALSE)</f>
        <v>"hp":24300,"atk":675</v>
      </c>
      <c r="I5412" s="20" t="str">
        <f>IF(VLOOKUP(B5412,属性中转表!A:G,7,FALSE)=0,"",VLOOKUP(VLOOKUP(B5412,属性中转表!A:G,7,FALSE),属性中转表!$K$2:$P$21,6,0))&amp;IF(VLOOKUP(B5412,属性中转表!A:G,7,FALSE)&gt;=50,VLOOKUP(A5412,英雄数据表!A:K,9,0),IF(VLOOKUP(B5412,属性中转表!A:G,7,FALSE)&gt;=25,VLOOKUP(A5412,英雄数据表!A:K,5,0),""))</f>
        <v>"atk":300,"hp":5000</v>
      </c>
      <c r="J5412" s="20" t="str">
        <f>IF(I5412="","",属性中转表!$I$1&amp;(IF(VLOOKUP(B5412,属性中转表!A:G,7,FALSE)=0,0,VLOOKUP(VLOOKUP(B5412,属性中转表!A:G,7,FALSE),属性中转表!$K$2:$P$21,4,0)))+IFERROR(VLOOKUP(A5412,英雄数据表!A:K,IF(武魂!B5412&gt;=50,10,IF(武魂!B5412&gt;=25,6)),0),0))</f>
        <v>,"dpspro":0</v>
      </c>
      <c r="K5412" s="32" t="str">
        <f t="shared" si="368"/>
        <v>"atk":300,"hp":5000,"dpspro":0</v>
      </c>
      <c r="L5412" s="20" t="str">
        <f>IF(B5412&gt;=50,VLOOKUP(A5412,英雄数据表!A:L,11,FALSE),IF(B5412&gt;=25,VLOOKUP(A5412,英雄数据表!A:L,7,0),""))</f>
        <v/>
      </c>
      <c r="M5412" s="20" t="str">
        <f>IFERROR(VLOOKUP(B5412,属性中转表!$K$2:$O$21,5,FALSE),"")</f>
        <v/>
      </c>
      <c r="N5412" s="20" t="str">
        <f>IF(B5412=25,VLOOKUP(A5412,英雄数据表!A:L,8,FALSE),IF(B5412=50,VLOOKUP(A5412,英雄数据表!A:L,12,0),""))</f>
        <v/>
      </c>
    </row>
    <row r="5413" spans="1:14" x14ac:dyDescent="0.3">
      <c r="A5413" s="20">
        <v>42026</v>
      </c>
      <c r="B5413" s="21">
        <v>12</v>
      </c>
      <c r="C5413" s="21">
        <v>5</v>
      </c>
      <c r="D5413" s="21">
        <f>VLOOKUP(A5413,英雄数据表!A:D,4,0)</f>
        <v>4</v>
      </c>
      <c r="E5413" s="20" t="str">
        <f>VLOOKUP(A5413,英雄数据表!A:C,3,0)</f>
        <v>银铃花束</v>
      </c>
      <c r="F5413" s="20">
        <f t="shared" si="366"/>
        <v>42026</v>
      </c>
      <c r="G5413" s="20">
        <f t="shared" si="367"/>
        <v>42026</v>
      </c>
      <c r="H5413" s="21" t="str">
        <f>VLOOKUP(B5413,属性中转表!A:F,6,FALSE)</f>
        <v>"hp":27000,"atk":750</v>
      </c>
      <c r="I5413" s="20" t="str">
        <f>IF(VLOOKUP(B5413,属性中转表!A:G,7,FALSE)=0,"",VLOOKUP(VLOOKUP(B5413,属性中转表!A:G,7,FALSE),属性中转表!$K$2:$P$21,6,0))&amp;IF(VLOOKUP(B5413,属性中转表!A:G,7,FALSE)&gt;=50,VLOOKUP(A5413,英雄数据表!A:K,9,0),IF(VLOOKUP(B5413,属性中转表!A:G,7,FALSE)&gt;=25,VLOOKUP(A5413,英雄数据表!A:K,5,0),""))</f>
        <v>"atk":300,"hp":5000</v>
      </c>
      <c r="J5413" s="20" t="str">
        <f>IF(I5413="","",属性中转表!$I$1&amp;(IF(VLOOKUP(B5413,属性中转表!A:G,7,FALSE)=0,0,VLOOKUP(VLOOKUP(B5413,属性中转表!A:G,7,FALSE),属性中转表!$K$2:$P$21,4,0)))+IFERROR(VLOOKUP(A5413,英雄数据表!A:K,IF(武魂!B5413&gt;=50,10,IF(武魂!B5413&gt;=25,6)),0),0))</f>
        <v>,"dpspro":0</v>
      </c>
      <c r="K5413" s="32" t="str">
        <f t="shared" si="368"/>
        <v>"atk":300,"hp":5000,"dpspro":0</v>
      </c>
      <c r="L5413" s="20" t="str">
        <f>IF(B5413&gt;=50,VLOOKUP(A5413,英雄数据表!A:L,11,FALSE),IF(B5413&gt;=25,VLOOKUP(A5413,英雄数据表!A:L,7,0),""))</f>
        <v/>
      </c>
      <c r="M5413" s="20" t="str">
        <f>IFERROR(VLOOKUP(B5413,属性中转表!$K$2:$O$21,5,FALSE),"")</f>
        <v/>
      </c>
      <c r="N5413" s="20" t="str">
        <f>IF(B5413=25,VLOOKUP(A5413,英雄数据表!A:L,8,FALSE),IF(B5413=50,VLOOKUP(A5413,英雄数据表!A:L,12,0),""))</f>
        <v/>
      </c>
    </row>
    <row r="5414" spans="1:14" x14ac:dyDescent="0.3">
      <c r="A5414" s="20">
        <v>42026</v>
      </c>
      <c r="B5414" s="21">
        <v>13</v>
      </c>
      <c r="C5414" s="21">
        <v>5</v>
      </c>
      <c r="D5414" s="21">
        <f>VLOOKUP(A5414,英雄数据表!A:D,4,0)</f>
        <v>4</v>
      </c>
      <c r="E5414" s="20" t="str">
        <f>VLOOKUP(A5414,英雄数据表!A:C,3,0)</f>
        <v>银铃花束</v>
      </c>
      <c r="F5414" s="20">
        <f t="shared" si="366"/>
        <v>42026</v>
      </c>
      <c r="G5414" s="20">
        <f t="shared" si="367"/>
        <v>42026</v>
      </c>
      <c r="H5414" s="21" t="str">
        <f>VLOOKUP(B5414,属性中转表!A:F,6,FALSE)</f>
        <v>"hp":29700,"atk":825</v>
      </c>
      <c r="I5414" s="20" t="str">
        <f>IF(VLOOKUP(B5414,属性中转表!A:G,7,FALSE)=0,"",VLOOKUP(VLOOKUP(B5414,属性中转表!A:G,7,FALSE),属性中转表!$K$2:$P$21,6,0))&amp;IF(VLOOKUP(B5414,属性中转表!A:G,7,FALSE)&gt;=50,VLOOKUP(A5414,英雄数据表!A:K,9,0),IF(VLOOKUP(B5414,属性中转表!A:G,7,FALSE)&gt;=25,VLOOKUP(A5414,英雄数据表!A:K,5,0),""))</f>
        <v>"atk":300,"hp":5000</v>
      </c>
      <c r="J5414" s="20" t="str">
        <f>IF(I5414="","",属性中转表!$I$1&amp;(IF(VLOOKUP(B5414,属性中转表!A:G,7,FALSE)=0,0,VLOOKUP(VLOOKUP(B5414,属性中转表!A:G,7,FALSE),属性中转表!$K$2:$P$21,4,0)))+IFERROR(VLOOKUP(A5414,英雄数据表!A:K,IF(武魂!B5414&gt;=50,10,IF(武魂!B5414&gt;=25,6)),0),0))</f>
        <v>,"dpspro":0</v>
      </c>
      <c r="K5414" s="32" t="str">
        <f t="shared" si="368"/>
        <v>"atk":300,"hp":5000,"dpspro":0</v>
      </c>
      <c r="L5414" s="20" t="str">
        <f>IF(B5414&gt;=50,VLOOKUP(A5414,英雄数据表!A:L,11,FALSE),IF(B5414&gt;=25,VLOOKUP(A5414,英雄数据表!A:L,7,0),""))</f>
        <v/>
      </c>
      <c r="M5414" s="20" t="str">
        <f>IFERROR(VLOOKUP(B5414,属性中转表!$K$2:$O$21,5,FALSE),"")</f>
        <v/>
      </c>
      <c r="N5414" s="20" t="str">
        <f>IF(B5414=25,VLOOKUP(A5414,英雄数据表!A:L,8,FALSE),IF(B5414=50,VLOOKUP(A5414,英雄数据表!A:L,12,0),""))</f>
        <v/>
      </c>
    </row>
    <row r="5415" spans="1:14" x14ac:dyDescent="0.3">
      <c r="A5415" s="20">
        <v>42026</v>
      </c>
      <c r="B5415" s="21">
        <v>14</v>
      </c>
      <c r="C5415" s="21">
        <v>5</v>
      </c>
      <c r="D5415" s="21">
        <f>VLOOKUP(A5415,英雄数据表!A:D,4,0)</f>
        <v>4</v>
      </c>
      <c r="E5415" s="20" t="str">
        <f>VLOOKUP(A5415,英雄数据表!A:C,3,0)</f>
        <v>银铃花束</v>
      </c>
      <c r="F5415" s="20">
        <f t="shared" si="366"/>
        <v>42026</v>
      </c>
      <c r="G5415" s="20">
        <f t="shared" si="367"/>
        <v>42026</v>
      </c>
      <c r="H5415" s="21" t="str">
        <f>VLOOKUP(B5415,属性中转表!A:F,6,FALSE)</f>
        <v>"hp":32400,"atk":900</v>
      </c>
      <c r="I5415" s="20" t="str">
        <f>IF(VLOOKUP(B5415,属性中转表!A:G,7,FALSE)=0,"",VLOOKUP(VLOOKUP(B5415,属性中转表!A:G,7,FALSE),属性中转表!$K$2:$P$21,6,0))&amp;IF(VLOOKUP(B5415,属性中转表!A:G,7,FALSE)&gt;=50,VLOOKUP(A5415,英雄数据表!A:K,9,0),IF(VLOOKUP(B5415,属性中转表!A:G,7,FALSE)&gt;=25,VLOOKUP(A5415,英雄数据表!A:K,5,0),""))</f>
        <v>"atk":300,"hp":5000</v>
      </c>
      <c r="J5415" s="20" t="str">
        <f>IF(I5415="","",属性中转表!$I$1&amp;(IF(VLOOKUP(B5415,属性中转表!A:G,7,FALSE)=0,0,VLOOKUP(VLOOKUP(B5415,属性中转表!A:G,7,FALSE),属性中转表!$K$2:$P$21,4,0)))+IFERROR(VLOOKUP(A5415,英雄数据表!A:K,IF(武魂!B5415&gt;=50,10,IF(武魂!B5415&gt;=25,6)),0),0))</f>
        <v>,"dpspro":0</v>
      </c>
      <c r="K5415" s="32" t="str">
        <f t="shared" si="368"/>
        <v>"atk":300,"hp":5000,"dpspro":0</v>
      </c>
      <c r="L5415" s="20" t="str">
        <f>IF(B5415&gt;=50,VLOOKUP(A5415,英雄数据表!A:L,11,FALSE),IF(B5415&gt;=25,VLOOKUP(A5415,英雄数据表!A:L,7,0),""))</f>
        <v/>
      </c>
      <c r="M5415" s="20" t="str">
        <f>IFERROR(VLOOKUP(B5415,属性中转表!$K$2:$O$21,5,FALSE),"")</f>
        <v/>
      </c>
      <c r="N5415" s="20" t="str">
        <f>IF(B5415=25,VLOOKUP(A5415,英雄数据表!A:L,8,FALSE),IF(B5415=50,VLOOKUP(A5415,英雄数据表!A:L,12,0),""))</f>
        <v/>
      </c>
    </row>
    <row r="5416" spans="1:14" x14ac:dyDescent="0.3">
      <c r="A5416" s="20">
        <v>42026</v>
      </c>
      <c r="B5416" s="21">
        <v>15</v>
      </c>
      <c r="C5416" s="21">
        <v>5</v>
      </c>
      <c r="D5416" s="21">
        <f>VLOOKUP(A5416,英雄数据表!A:D,4,0)</f>
        <v>4</v>
      </c>
      <c r="E5416" s="20" t="str">
        <f>VLOOKUP(A5416,英雄数据表!A:C,3,0)</f>
        <v>银铃花束</v>
      </c>
      <c r="F5416" s="20">
        <f t="shared" si="366"/>
        <v>42026</v>
      </c>
      <c r="G5416" s="20">
        <f t="shared" si="367"/>
        <v>42026</v>
      </c>
      <c r="H5416" s="21" t="str">
        <f>VLOOKUP(B5416,属性中转表!A:F,6,FALSE)</f>
        <v>"hp":35100,"atk":975</v>
      </c>
      <c r="I5416" s="20" t="str">
        <f>IF(VLOOKUP(B5416,属性中转表!A:G,7,FALSE)=0,"",VLOOKUP(VLOOKUP(B5416,属性中转表!A:G,7,FALSE),属性中转表!$K$2:$P$21,6,0))&amp;IF(VLOOKUP(B5416,属性中转表!A:G,7,FALSE)&gt;=50,VLOOKUP(A5416,英雄数据表!A:K,9,0),IF(VLOOKUP(B5416,属性中转表!A:G,7,FALSE)&gt;=25,VLOOKUP(A5416,英雄数据表!A:K,5,0),""))</f>
        <v>"atk":300,"hp":5000,"undpspro":50</v>
      </c>
      <c r="J5416" s="20" t="str">
        <f>IF(I5416="","",属性中转表!$I$1&amp;(IF(VLOOKUP(B5416,属性中转表!A:G,7,FALSE)=0,0,VLOOKUP(VLOOKUP(B5416,属性中转表!A:G,7,FALSE),属性中转表!$K$2:$P$21,4,0)))+IFERROR(VLOOKUP(A5416,英雄数据表!A:K,IF(武魂!B5416&gt;=50,10,IF(武魂!B5416&gt;=25,6)),0),0))</f>
        <v>,"dpspro":0</v>
      </c>
      <c r="K5416" s="32" t="str">
        <f t="shared" si="368"/>
        <v>"atk":300,"hp":5000,"undpspro":50,"dpspro":0</v>
      </c>
      <c r="L5416" s="20" t="str">
        <f>IF(B5416&gt;=50,VLOOKUP(A5416,英雄数据表!A:L,11,FALSE),IF(B5416&gt;=25,VLOOKUP(A5416,英雄数据表!A:L,7,0),""))</f>
        <v/>
      </c>
      <c r="M5416" s="20" t="str">
        <f>IFERROR(VLOOKUP(B5416,属性中转表!$K$2:$O$21,5,FALSE),"")</f>
        <v>"undpspro":50</v>
      </c>
      <c r="N5416" s="20" t="str">
        <f>IF(B5416=25,VLOOKUP(A5416,英雄数据表!A:L,8,FALSE),IF(B5416=50,VLOOKUP(A5416,英雄数据表!A:L,12,0),""))</f>
        <v/>
      </c>
    </row>
    <row r="5417" spans="1:14" x14ac:dyDescent="0.3">
      <c r="A5417" s="20">
        <v>42026</v>
      </c>
      <c r="B5417" s="21">
        <v>16</v>
      </c>
      <c r="C5417" s="21">
        <v>5</v>
      </c>
      <c r="D5417" s="21">
        <f>VLOOKUP(A5417,英雄数据表!A:D,4,0)</f>
        <v>4</v>
      </c>
      <c r="E5417" s="20" t="str">
        <f>VLOOKUP(A5417,英雄数据表!A:C,3,0)</f>
        <v>银铃花束</v>
      </c>
      <c r="F5417" s="20">
        <f t="shared" si="366"/>
        <v>42026</v>
      </c>
      <c r="G5417" s="20">
        <f t="shared" si="367"/>
        <v>42026</v>
      </c>
      <c r="H5417" s="21" t="str">
        <f>VLOOKUP(B5417,属性中转表!A:F,6,FALSE)</f>
        <v>"hp":37800,"atk":1050</v>
      </c>
      <c r="I5417" s="20" t="str">
        <f>IF(VLOOKUP(B5417,属性中转表!A:G,7,FALSE)=0,"",VLOOKUP(VLOOKUP(B5417,属性中转表!A:G,7,FALSE),属性中转表!$K$2:$P$21,6,0))&amp;IF(VLOOKUP(B5417,属性中转表!A:G,7,FALSE)&gt;=50,VLOOKUP(A5417,英雄数据表!A:K,9,0),IF(VLOOKUP(B5417,属性中转表!A:G,7,FALSE)&gt;=25,VLOOKUP(A5417,英雄数据表!A:K,5,0),""))</f>
        <v>"atk":300,"hp":5000,"undpspro":50</v>
      </c>
      <c r="J5417" s="20" t="str">
        <f>IF(I5417="","",属性中转表!$I$1&amp;(IF(VLOOKUP(B5417,属性中转表!A:G,7,FALSE)=0,0,VLOOKUP(VLOOKUP(B5417,属性中转表!A:G,7,FALSE),属性中转表!$K$2:$P$21,4,0)))+IFERROR(VLOOKUP(A5417,英雄数据表!A:K,IF(武魂!B5417&gt;=50,10,IF(武魂!B5417&gt;=25,6)),0),0))</f>
        <v>,"dpspro":0</v>
      </c>
      <c r="K5417" s="32" t="str">
        <f t="shared" si="368"/>
        <v>"atk":300,"hp":5000,"undpspro":50,"dpspro":0</v>
      </c>
      <c r="L5417" s="20" t="str">
        <f>IF(B5417&gt;=50,VLOOKUP(A5417,英雄数据表!A:L,11,FALSE),IF(B5417&gt;=25,VLOOKUP(A5417,英雄数据表!A:L,7,0),""))</f>
        <v/>
      </c>
      <c r="M5417" s="20" t="str">
        <f>IFERROR(VLOOKUP(B5417,属性中转表!$K$2:$O$21,5,FALSE),"")</f>
        <v/>
      </c>
      <c r="N5417" s="20" t="str">
        <f>IF(B5417=25,VLOOKUP(A5417,英雄数据表!A:L,8,FALSE),IF(B5417=50,VLOOKUP(A5417,英雄数据表!A:L,12,0),""))</f>
        <v/>
      </c>
    </row>
    <row r="5418" spans="1:14" x14ac:dyDescent="0.3">
      <c r="A5418" s="20">
        <v>42026</v>
      </c>
      <c r="B5418" s="21">
        <v>17</v>
      </c>
      <c r="C5418" s="21">
        <v>5</v>
      </c>
      <c r="D5418" s="21">
        <f>VLOOKUP(A5418,英雄数据表!A:D,4,0)</f>
        <v>4</v>
      </c>
      <c r="E5418" s="20" t="str">
        <f>VLOOKUP(A5418,英雄数据表!A:C,3,0)</f>
        <v>银铃花束</v>
      </c>
      <c r="F5418" s="20">
        <f t="shared" si="366"/>
        <v>42026</v>
      </c>
      <c r="G5418" s="20">
        <f t="shared" si="367"/>
        <v>42026</v>
      </c>
      <c r="H5418" s="21" t="str">
        <f>VLOOKUP(B5418,属性中转表!A:F,6,FALSE)</f>
        <v>"hp":40500,"atk":1125</v>
      </c>
      <c r="I5418" s="20" t="str">
        <f>IF(VLOOKUP(B5418,属性中转表!A:G,7,FALSE)=0,"",VLOOKUP(VLOOKUP(B5418,属性中转表!A:G,7,FALSE),属性中转表!$K$2:$P$21,6,0))&amp;IF(VLOOKUP(B5418,属性中转表!A:G,7,FALSE)&gt;=50,VLOOKUP(A5418,英雄数据表!A:K,9,0),IF(VLOOKUP(B5418,属性中转表!A:G,7,FALSE)&gt;=25,VLOOKUP(A5418,英雄数据表!A:K,5,0),""))</f>
        <v>"atk":300,"hp":5000,"undpspro":50</v>
      </c>
      <c r="J5418" s="20" t="str">
        <f>IF(I5418="","",属性中转表!$I$1&amp;(IF(VLOOKUP(B5418,属性中转表!A:G,7,FALSE)=0,0,VLOOKUP(VLOOKUP(B5418,属性中转表!A:G,7,FALSE),属性中转表!$K$2:$P$21,4,0)))+IFERROR(VLOOKUP(A5418,英雄数据表!A:K,IF(武魂!B5418&gt;=50,10,IF(武魂!B5418&gt;=25,6)),0),0))</f>
        <v>,"dpspro":0</v>
      </c>
      <c r="K5418" s="32" t="str">
        <f t="shared" si="368"/>
        <v>"atk":300,"hp":5000,"undpspro":50,"dpspro":0</v>
      </c>
      <c r="L5418" s="20" t="str">
        <f>IF(B5418&gt;=50,VLOOKUP(A5418,英雄数据表!A:L,11,FALSE),IF(B5418&gt;=25,VLOOKUP(A5418,英雄数据表!A:L,7,0),""))</f>
        <v/>
      </c>
      <c r="M5418" s="20" t="str">
        <f>IFERROR(VLOOKUP(B5418,属性中转表!$K$2:$O$21,5,FALSE),"")</f>
        <v/>
      </c>
      <c r="N5418" s="20" t="str">
        <f>IF(B5418=25,VLOOKUP(A5418,英雄数据表!A:L,8,FALSE),IF(B5418=50,VLOOKUP(A5418,英雄数据表!A:L,12,0),""))</f>
        <v/>
      </c>
    </row>
    <row r="5419" spans="1:14" x14ac:dyDescent="0.3">
      <c r="A5419" s="20">
        <v>42026</v>
      </c>
      <c r="B5419" s="21">
        <v>18</v>
      </c>
      <c r="C5419" s="21">
        <v>5</v>
      </c>
      <c r="D5419" s="21">
        <f>VLOOKUP(A5419,英雄数据表!A:D,4,0)</f>
        <v>4</v>
      </c>
      <c r="E5419" s="20" t="str">
        <f>VLOOKUP(A5419,英雄数据表!A:C,3,0)</f>
        <v>银铃花束</v>
      </c>
      <c r="F5419" s="20">
        <f t="shared" si="366"/>
        <v>42026</v>
      </c>
      <c r="G5419" s="20">
        <f t="shared" si="367"/>
        <v>42026</v>
      </c>
      <c r="H5419" s="21" t="str">
        <f>VLOOKUP(B5419,属性中转表!A:F,6,FALSE)</f>
        <v>"hp":43200,"atk":1200</v>
      </c>
      <c r="I5419" s="20" t="str">
        <f>IF(VLOOKUP(B5419,属性中转表!A:G,7,FALSE)=0,"",VLOOKUP(VLOOKUP(B5419,属性中转表!A:G,7,FALSE),属性中转表!$K$2:$P$21,6,0))&amp;IF(VLOOKUP(B5419,属性中转表!A:G,7,FALSE)&gt;=50,VLOOKUP(A5419,英雄数据表!A:K,9,0),IF(VLOOKUP(B5419,属性中转表!A:G,7,FALSE)&gt;=25,VLOOKUP(A5419,英雄数据表!A:K,5,0),""))</f>
        <v>"atk":300,"hp":5000,"undpspro":50</v>
      </c>
      <c r="J5419" s="20" t="str">
        <f>IF(I5419="","",属性中转表!$I$1&amp;(IF(VLOOKUP(B5419,属性中转表!A:G,7,FALSE)=0,0,VLOOKUP(VLOOKUP(B5419,属性中转表!A:G,7,FALSE),属性中转表!$K$2:$P$21,4,0)))+IFERROR(VLOOKUP(A5419,英雄数据表!A:K,IF(武魂!B5419&gt;=50,10,IF(武魂!B5419&gt;=25,6)),0),0))</f>
        <v>,"dpspro":0</v>
      </c>
      <c r="K5419" s="32" t="str">
        <f t="shared" si="368"/>
        <v>"atk":300,"hp":5000,"undpspro":50,"dpspro":0</v>
      </c>
      <c r="L5419" s="20" t="str">
        <f>IF(B5419&gt;=50,VLOOKUP(A5419,英雄数据表!A:L,11,FALSE),IF(B5419&gt;=25,VLOOKUP(A5419,英雄数据表!A:L,7,0),""))</f>
        <v/>
      </c>
      <c r="M5419" s="20" t="str">
        <f>IFERROR(VLOOKUP(B5419,属性中转表!$K$2:$O$21,5,FALSE),"")</f>
        <v/>
      </c>
      <c r="N5419" s="20" t="str">
        <f>IF(B5419=25,VLOOKUP(A5419,英雄数据表!A:L,8,FALSE),IF(B5419=50,VLOOKUP(A5419,英雄数据表!A:L,12,0),""))</f>
        <v/>
      </c>
    </row>
    <row r="5420" spans="1:14" x14ac:dyDescent="0.3">
      <c r="A5420" s="20">
        <v>42026</v>
      </c>
      <c r="B5420" s="21">
        <v>19</v>
      </c>
      <c r="C5420" s="21">
        <v>5</v>
      </c>
      <c r="D5420" s="21">
        <f>VLOOKUP(A5420,英雄数据表!A:D,4,0)</f>
        <v>4</v>
      </c>
      <c r="E5420" s="20" t="str">
        <f>VLOOKUP(A5420,英雄数据表!A:C,3,0)</f>
        <v>银铃花束</v>
      </c>
      <c r="F5420" s="20">
        <f t="shared" si="366"/>
        <v>42026</v>
      </c>
      <c r="G5420" s="20">
        <f t="shared" si="367"/>
        <v>42026</v>
      </c>
      <c r="H5420" s="21" t="str">
        <f>VLOOKUP(B5420,属性中转表!A:F,6,FALSE)</f>
        <v>"hp":45900,"atk":1275</v>
      </c>
      <c r="I5420" s="20" t="str">
        <f>IF(VLOOKUP(B5420,属性中转表!A:G,7,FALSE)=0,"",VLOOKUP(VLOOKUP(B5420,属性中转表!A:G,7,FALSE),属性中转表!$K$2:$P$21,6,0))&amp;IF(VLOOKUP(B5420,属性中转表!A:G,7,FALSE)&gt;=50,VLOOKUP(A5420,英雄数据表!A:K,9,0),IF(VLOOKUP(B5420,属性中转表!A:G,7,FALSE)&gt;=25,VLOOKUP(A5420,英雄数据表!A:K,5,0),""))</f>
        <v>"atk":300,"hp":5000,"undpspro":50</v>
      </c>
      <c r="J5420" s="20" t="str">
        <f>IF(I5420="","",属性中转表!$I$1&amp;(IF(VLOOKUP(B5420,属性中转表!A:G,7,FALSE)=0,0,VLOOKUP(VLOOKUP(B5420,属性中转表!A:G,7,FALSE),属性中转表!$K$2:$P$21,4,0)))+IFERROR(VLOOKUP(A5420,英雄数据表!A:K,IF(武魂!B5420&gt;=50,10,IF(武魂!B5420&gt;=25,6)),0),0))</f>
        <v>,"dpspro":0</v>
      </c>
      <c r="K5420" s="32" t="str">
        <f t="shared" si="368"/>
        <v>"atk":300,"hp":5000,"undpspro":50,"dpspro":0</v>
      </c>
      <c r="L5420" s="20" t="str">
        <f>IF(B5420&gt;=50,VLOOKUP(A5420,英雄数据表!A:L,11,FALSE),IF(B5420&gt;=25,VLOOKUP(A5420,英雄数据表!A:L,7,0),""))</f>
        <v/>
      </c>
      <c r="M5420" s="20" t="str">
        <f>IFERROR(VLOOKUP(B5420,属性中转表!$K$2:$O$21,5,FALSE),"")</f>
        <v/>
      </c>
      <c r="N5420" s="20" t="str">
        <f>IF(B5420=25,VLOOKUP(A5420,英雄数据表!A:L,8,FALSE),IF(B5420=50,VLOOKUP(A5420,英雄数据表!A:L,12,0),""))</f>
        <v/>
      </c>
    </row>
    <row r="5421" spans="1:14" x14ac:dyDescent="0.3">
      <c r="A5421" s="20">
        <v>42026</v>
      </c>
      <c r="B5421" s="21">
        <v>20</v>
      </c>
      <c r="C5421" s="21">
        <v>5</v>
      </c>
      <c r="D5421" s="21">
        <f>VLOOKUP(A5421,英雄数据表!A:D,4,0)</f>
        <v>4</v>
      </c>
      <c r="E5421" s="20" t="str">
        <f>VLOOKUP(A5421,英雄数据表!A:C,3,0)</f>
        <v>银铃花束</v>
      </c>
      <c r="F5421" s="20">
        <f t="shared" si="366"/>
        <v>42026</v>
      </c>
      <c r="G5421" s="20">
        <f t="shared" si="367"/>
        <v>42026</v>
      </c>
      <c r="H5421" s="21" t="str">
        <f>VLOOKUP(B5421,属性中转表!A:F,6,FALSE)</f>
        <v>"hp":48600,"atk":1350</v>
      </c>
      <c r="I5421" s="20" t="str">
        <f>IF(VLOOKUP(B5421,属性中转表!A:G,7,FALSE)=0,"",VLOOKUP(VLOOKUP(B5421,属性中转表!A:G,7,FALSE),属性中转表!$K$2:$P$21,6,0))&amp;IF(VLOOKUP(B5421,属性中转表!A:G,7,FALSE)&gt;=50,VLOOKUP(A5421,英雄数据表!A:K,9,0),IF(VLOOKUP(B5421,属性中转表!A:G,7,FALSE)&gt;=25,VLOOKUP(A5421,英雄数据表!A:K,5,0),""))</f>
        <v>"atk":300,"hp":5000,"undpspro":50</v>
      </c>
      <c r="J5421" s="20" t="str">
        <f>IF(I5421="","",属性中转表!$I$1&amp;(IF(VLOOKUP(B5421,属性中转表!A:G,7,FALSE)=0,0,VLOOKUP(VLOOKUP(B5421,属性中转表!A:G,7,FALSE),属性中转表!$K$2:$P$21,4,0)))+IFERROR(VLOOKUP(A5421,英雄数据表!A:K,IF(武魂!B5421&gt;=50,10,IF(武魂!B5421&gt;=25,6)),0),0))</f>
        <v>,"dpspro":50</v>
      </c>
      <c r="K5421" s="32" t="str">
        <f t="shared" si="368"/>
        <v>"atk":300,"hp":5000,"undpspro":50,"dpspro":50</v>
      </c>
      <c r="L5421" s="20" t="str">
        <f>IF(B5421&gt;=50,VLOOKUP(A5421,英雄数据表!A:L,11,FALSE),IF(B5421&gt;=25,VLOOKUP(A5421,英雄数据表!A:L,7,0),""))</f>
        <v/>
      </c>
      <c r="M5421" s="20" t="str">
        <f>IFERROR(VLOOKUP(B5421,属性中转表!$K$2:$O$21,5,FALSE),"")</f>
        <v>"dpspro":50</v>
      </c>
      <c r="N5421" s="20" t="str">
        <f>IF(B5421=25,VLOOKUP(A5421,英雄数据表!A:L,8,FALSE),IF(B5421=50,VLOOKUP(A5421,英雄数据表!A:L,12,0),""))</f>
        <v/>
      </c>
    </row>
    <row r="5422" spans="1:14" x14ac:dyDescent="0.3">
      <c r="A5422" s="20">
        <v>42026</v>
      </c>
      <c r="B5422" s="21">
        <v>21</v>
      </c>
      <c r="C5422" s="21">
        <v>5</v>
      </c>
      <c r="D5422" s="21">
        <f>VLOOKUP(A5422,英雄数据表!A:D,4,0)</f>
        <v>4</v>
      </c>
      <c r="E5422" s="20" t="str">
        <f>VLOOKUP(A5422,英雄数据表!A:C,3,0)</f>
        <v>银铃花束</v>
      </c>
      <c r="F5422" s="20">
        <f t="shared" si="366"/>
        <v>42026</v>
      </c>
      <c r="G5422" s="20">
        <f t="shared" si="367"/>
        <v>42026</v>
      </c>
      <c r="H5422" s="21" t="str">
        <f>VLOOKUP(B5422,属性中转表!A:F,6,FALSE)</f>
        <v>"hp":52200,"atk":1450</v>
      </c>
      <c r="I5422" s="20" t="str">
        <f>IF(VLOOKUP(B5422,属性中转表!A:G,7,FALSE)=0,"",VLOOKUP(VLOOKUP(B5422,属性中转表!A:G,7,FALSE),属性中转表!$K$2:$P$21,6,0))&amp;IF(VLOOKUP(B5422,属性中转表!A:G,7,FALSE)&gt;=50,VLOOKUP(A5422,英雄数据表!A:K,9,0),IF(VLOOKUP(B5422,属性中转表!A:G,7,FALSE)&gt;=25,VLOOKUP(A5422,英雄数据表!A:K,5,0),""))</f>
        <v>"atk":300,"hp":5000,"undpspro":50</v>
      </c>
      <c r="J5422" s="20" t="str">
        <f>IF(I5422="","",属性中转表!$I$1&amp;(IF(VLOOKUP(B5422,属性中转表!A:G,7,FALSE)=0,0,VLOOKUP(VLOOKUP(B5422,属性中转表!A:G,7,FALSE),属性中转表!$K$2:$P$21,4,0)))+IFERROR(VLOOKUP(A5422,英雄数据表!A:K,IF(武魂!B5422&gt;=50,10,IF(武魂!B5422&gt;=25,6)),0),0))</f>
        <v>,"dpspro":50</v>
      </c>
      <c r="K5422" s="32" t="str">
        <f t="shared" si="368"/>
        <v>"atk":300,"hp":5000,"undpspro":50,"dpspro":50</v>
      </c>
      <c r="L5422" s="20" t="str">
        <f>IF(B5422&gt;=50,VLOOKUP(A5422,英雄数据表!A:L,11,FALSE),IF(B5422&gt;=25,VLOOKUP(A5422,英雄数据表!A:L,7,0),""))</f>
        <v/>
      </c>
      <c r="M5422" s="20" t="str">
        <f>IFERROR(VLOOKUP(B5422,属性中转表!$K$2:$O$21,5,FALSE),"")</f>
        <v/>
      </c>
      <c r="N5422" s="20" t="str">
        <f>IF(B5422=25,VLOOKUP(A5422,英雄数据表!A:L,8,FALSE),IF(B5422=50,VLOOKUP(A5422,英雄数据表!A:L,12,0),""))</f>
        <v/>
      </c>
    </row>
    <row r="5423" spans="1:14" x14ac:dyDescent="0.3">
      <c r="A5423" s="20">
        <v>42026</v>
      </c>
      <c r="B5423" s="21">
        <v>22</v>
      </c>
      <c r="C5423" s="21">
        <v>5</v>
      </c>
      <c r="D5423" s="21">
        <f>VLOOKUP(A5423,英雄数据表!A:D,4,0)</f>
        <v>4</v>
      </c>
      <c r="E5423" s="20" t="str">
        <f>VLOOKUP(A5423,英雄数据表!A:C,3,0)</f>
        <v>银铃花束</v>
      </c>
      <c r="F5423" s="20">
        <f t="shared" si="366"/>
        <v>42026</v>
      </c>
      <c r="G5423" s="20">
        <f t="shared" si="367"/>
        <v>42026</v>
      </c>
      <c r="H5423" s="21" t="str">
        <f>VLOOKUP(B5423,属性中转表!A:F,6,FALSE)</f>
        <v>"hp":55800,"atk":1550</v>
      </c>
      <c r="I5423" s="20" t="str">
        <f>IF(VLOOKUP(B5423,属性中转表!A:G,7,FALSE)=0,"",VLOOKUP(VLOOKUP(B5423,属性中转表!A:G,7,FALSE),属性中转表!$K$2:$P$21,6,0))&amp;IF(VLOOKUP(B5423,属性中转表!A:G,7,FALSE)&gt;=50,VLOOKUP(A5423,英雄数据表!A:K,9,0),IF(VLOOKUP(B5423,属性中转表!A:G,7,FALSE)&gt;=25,VLOOKUP(A5423,英雄数据表!A:K,5,0),""))</f>
        <v>"atk":300,"hp":5000,"undpspro":50</v>
      </c>
      <c r="J5423" s="20" t="str">
        <f>IF(I5423="","",属性中转表!$I$1&amp;(IF(VLOOKUP(B5423,属性中转表!A:G,7,FALSE)=0,0,VLOOKUP(VLOOKUP(B5423,属性中转表!A:G,7,FALSE),属性中转表!$K$2:$P$21,4,0)))+IFERROR(VLOOKUP(A5423,英雄数据表!A:K,IF(武魂!B5423&gt;=50,10,IF(武魂!B5423&gt;=25,6)),0),0))</f>
        <v>,"dpspro":50</v>
      </c>
      <c r="K5423" s="32" t="str">
        <f t="shared" si="368"/>
        <v>"atk":300,"hp":5000,"undpspro":50,"dpspro":50</v>
      </c>
      <c r="L5423" s="20" t="str">
        <f>IF(B5423&gt;=50,VLOOKUP(A5423,英雄数据表!A:L,11,FALSE),IF(B5423&gt;=25,VLOOKUP(A5423,英雄数据表!A:L,7,0),""))</f>
        <v/>
      </c>
      <c r="M5423" s="20" t="str">
        <f>IFERROR(VLOOKUP(B5423,属性中转表!$K$2:$O$21,5,FALSE),"")</f>
        <v/>
      </c>
      <c r="N5423" s="20" t="str">
        <f>IF(B5423=25,VLOOKUP(A5423,英雄数据表!A:L,8,FALSE),IF(B5423=50,VLOOKUP(A5423,英雄数据表!A:L,12,0),""))</f>
        <v/>
      </c>
    </row>
    <row r="5424" spans="1:14" x14ac:dyDescent="0.3">
      <c r="A5424" s="20">
        <v>42026</v>
      </c>
      <c r="B5424" s="21">
        <v>23</v>
      </c>
      <c r="C5424" s="21">
        <v>5</v>
      </c>
      <c r="D5424" s="21">
        <f>VLOOKUP(A5424,英雄数据表!A:D,4,0)</f>
        <v>4</v>
      </c>
      <c r="E5424" s="20" t="str">
        <f>VLOOKUP(A5424,英雄数据表!A:C,3,0)</f>
        <v>银铃花束</v>
      </c>
      <c r="F5424" s="20">
        <f t="shared" si="366"/>
        <v>42026</v>
      </c>
      <c r="G5424" s="20">
        <f t="shared" si="367"/>
        <v>42026</v>
      </c>
      <c r="H5424" s="21" t="str">
        <f>VLOOKUP(B5424,属性中转表!A:F,6,FALSE)</f>
        <v>"hp":59400,"atk":1650</v>
      </c>
      <c r="I5424" s="20" t="str">
        <f>IF(VLOOKUP(B5424,属性中转表!A:G,7,FALSE)=0,"",VLOOKUP(VLOOKUP(B5424,属性中转表!A:G,7,FALSE),属性中转表!$K$2:$P$21,6,0))&amp;IF(VLOOKUP(B5424,属性中转表!A:G,7,FALSE)&gt;=50,VLOOKUP(A5424,英雄数据表!A:K,9,0),IF(VLOOKUP(B5424,属性中转表!A:G,7,FALSE)&gt;=25,VLOOKUP(A5424,英雄数据表!A:K,5,0),""))</f>
        <v>"atk":300,"hp":5000,"undpspro":50</v>
      </c>
      <c r="J5424" s="20" t="str">
        <f>IF(I5424="","",属性中转表!$I$1&amp;(IF(VLOOKUP(B5424,属性中转表!A:G,7,FALSE)=0,0,VLOOKUP(VLOOKUP(B5424,属性中转表!A:G,7,FALSE),属性中转表!$K$2:$P$21,4,0)))+IFERROR(VLOOKUP(A5424,英雄数据表!A:K,IF(武魂!B5424&gt;=50,10,IF(武魂!B5424&gt;=25,6)),0),0))</f>
        <v>,"dpspro":50</v>
      </c>
      <c r="K5424" s="32" t="str">
        <f t="shared" si="368"/>
        <v>"atk":300,"hp":5000,"undpspro":50,"dpspro":50</v>
      </c>
      <c r="L5424" s="20" t="str">
        <f>IF(B5424&gt;=50,VLOOKUP(A5424,英雄数据表!A:L,11,FALSE),IF(B5424&gt;=25,VLOOKUP(A5424,英雄数据表!A:L,7,0),""))</f>
        <v/>
      </c>
      <c r="M5424" s="20" t="str">
        <f>IFERROR(VLOOKUP(B5424,属性中转表!$K$2:$O$21,5,FALSE),"")</f>
        <v/>
      </c>
      <c r="N5424" s="20" t="str">
        <f>IF(B5424=25,VLOOKUP(A5424,英雄数据表!A:L,8,FALSE),IF(B5424=50,VLOOKUP(A5424,英雄数据表!A:L,12,0),""))</f>
        <v/>
      </c>
    </row>
    <row r="5425" spans="1:14" x14ac:dyDescent="0.3">
      <c r="A5425" s="20">
        <v>42026</v>
      </c>
      <c r="B5425" s="21">
        <v>24</v>
      </c>
      <c r="C5425" s="21">
        <v>5</v>
      </c>
      <c r="D5425" s="21">
        <f>VLOOKUP(A5425,英雄数据表!A:D,4,0)</f>
        <v>4</v>
      </c>
      <c r="E5425" s="20" t="str">
        <f>VLOOKUP(A5425,英雄数据表!A:C,3,0)</f>
        <v>银铃花束</v>
      </c>
      <c r="F5425" s="20">
        <f t="shared" si="366"/>
        <v>42026</v>
      </c>
      <c r="G5425" s="20">
        <f t="shared" si="367"/>
        <v>42026</v>
      </c>
      <c r="H5425" s="21" t="str">
        <f>VLOOKUP(B5425,属性中转表!A:F,6,FALSE)</f>
        <v>"hp":63000,"atk":1750</v>
      </c>
      <c r="I5425" s="20" t="str">
        <f>IF(VLOOKUP(B5425,属性中转表!A:G,7,FALSE)=0,"",VLOOKUP(VLOOKUP(B5425,属性中转表!A:G,7,FALSE),属性中转表!$K$2:$P$21,6,0))&amp;IF(VLOOKUP(B5425,属性中转表!A:G,7,FALSE)&gt;=50,VLOOKUP(A5425,英雄数据表!A:K,9,0),IF(VLOOKUP(B5425,属性中转表!A:G,7,FALSE)&gt;=25,VLOOKUP(A5425,英雄数据表!A:K,5,0),""))</f>
        <v>"atk":300,"hp":5000,"undpspro":50</v>
      </c>
      <c r="J5425" s="20" t="str">
        <f>IF(I5425="","",属性中转表!$I$1&amp;(IF(VLOOKUP(B5425,属性中转表!A:G,7,FALSE)=0,0,VLOOKUP(VLOOKUP(B5425,属性中转表!A:G,7,FALSE),属性中转表!$K$2:$P$21,4,0)))+IFERROR(VLOOKUP(A5425,英雄数据表!A:K,IF(武魂!B5425&gt;=50,10,IF(武魂!B5425&gt;=25,6)),0),0))</f>
        <v>,"dpspro":50</v>
      </c>
      <c r="K5425" s="32" t="str">
        <f t="shared" si="368"/>
        <v>"atk":300,"hp":5000,"undpspro":50,"dpspro":50</v>
      </c>
      <c r="L5425" s="20" t="str">
        <f>IF(B5425&gt;=50,VLOOKUP(A5425,英雄数据表!A:L,11,FALSE),IF(B5425&gt;=25,VLOOKUP(A5425,英雄数据表!A:L,7,0),""))</f>
        <v/>
      </c>
      <c r="M5425" s="20" t="str">
        <f>IFERROR(VLOOKUP(B5425,属性中转表!$K$2:$O$21,5,FALSE),"")</f>
        <v/>
      </c>
      <c r="N5425" s="20" t="str">
        <f>IF(B5425=25,VLOOKUP(A5425,英雄数据表!A:L,8,FALSE),IF(B5425=50,VLOOKUP(A5425,英雄数据表!A:L,12,0),""))</f>
        <v/>
      </c>
    </row>
    <row r="5426" spans="1:14" x14ac:dyDescent="0.3">
      <c r="A5426" s="20">
        <v>42026</v>
      </c>
      <c r="B5426" s="21">
        <v>25</v>
      </c>
      <c r="C5426" s="21">
        <v>5</v>
      </c>
      <c r="D5426" s="21">
        <f>VLOOKUP(A5426,英雄数据表!A:D,4,0)</f>
        <v>4</v>
      </c>
      <c r="E5426" s="20" t="str">
        <f>VLOOKUP(A5426,英雄数据表!A:C,3,0)</f>
        <v>银铃花束</v>
      </c>
      <c r="F5426" s="20">
        <f t="shared" si="366"/>
        <v>42026</v>
      </c>
      <c r="G5426" s="20">
        <f t="shared" si="367"/>
        <v>42026</v>
      </c>
      <c r="H5426" s="21" t="str">
        <f>VLOOKUP(B5426,属性中转表!A:F,6,FALSE)</f>
        <v>"hp":66600,"atk":1850</v>
      </c>
      <c r="I5426" s="20" t="str">
        <f>IF(VLOOKUP(B5426,属性中转表!A:G,7,FALSE)=0,"",VLOOKUP(VLOOKUP(B5426,属性中转表!A:G,7,FALSE),属性中转表!$K$2:$P$21,6,0))&amp;IF(VLOOKUP(B5426,属性中转表!A:G,7,FALSE)&gt;=50,VLOOKUP(A5426,英雄数据表!A:K,9,0),IF(VLOOKUP(B5426,属性中转表!A:G,7,FALSE)&gt;=25,VLOOKUP(A5426,英雄数据表!A:K,5,0),""))</f>
        <v>"atk":300,"hp":5000,"undpspro":50</v>
      </c>
      <c r="J5426" s="20" t="str">
        <f>IF(I5426="","",属性中转表!$I$1&amp;(IF(VLOOKUP(B5426,属性中转表!A:G,7,FALSE)=0,0,VLOOKUP(VLOOKUP(B5426,属性中转表!A:G,7,FALSE),属性中转表!$K$2:$P$21,4,0)))+IFERROR(VLOOKUP(A5426,英雄数据表!A:K,IF(武魂!B5426&gt;=50,10,IF(武魂!B5426&gt;=25,6)),0),0))</f>
        <v>,"dpspro":50</v>
      </c>
      <c r="K5426" s="32" t="str">
        <f t="shared" si="368"/>
        <v>"atk":300,"hp":5000,"undpspro":50,"dpspro":50</v>
      </c>
      <c r="L5426" s="20" t="str">
        <f>IF(B5426&gt;=50,VLOOKUP(A5426,英雄数据表!A:L,11,FALSE),IF(B5426&gt;=25,VLOOKUP(A5426,英雄数据表!A:L,7,0),""))</f>
        <v>"4202601004"</v>
      </c>
      <c r="M5426" s="20" t="str">
        <f>IFERROR(VLOOKUP(B5426,属性中转表!$K$2:$O$21,5,FALSE),"")</f>
        <v/>
      </c>
      <c r="N5426" s="20" t="str">
        <f>IF(B5426=25,VLOOKUP(A5426,英雄数据表!A:L,8,FALSE),IF(B5426=50,VLOOKUP(A5426,英雄数据表!A:L,12,0),""))</f>
        <v>战斗开始时，塞西亚增加12点速度</v>
      </c>
    </row>
    <row r="5427" spans="1:14" x14ac:dyDescent="0.3">
      <c r="A5427" s="20">
        <v>42026</v>
      </c>
      <c r="B5427" s="21">
        <v>26</v>
      </c>
      <c r="C5427" s="21">
        <v>5</v>
      </c>
      <c r="D5427" s="21">
        <f>VLOOKUP(A5427,英雄数据表!A:D,4,0)</f>
        <v>4</v>
      </c>
      <c r="E5427" s="20" t="str">
        <f>VLOOKUP(A5427,英雄数据表!A:C,3,0)</f>
        <v>银铃花束</v>
      </c>
      <c r="F5427" s="20">
        <f t="shared" si="366"/>
        <v>42026</v>
      </c>
      <c r="G5427" s="20">
        <f t="shared" si="367"/>
        <v>42026</v>
      </c>
      <c r="H5427" s="21" t="str">
        <f>VLOOKUP(B5427,属性中转表!A:F,6,FALSE)</f>
        <v>"hp":70200,"atk":1950</v>
      </c>
      <c r="I5427" s="20" t="str">
        <f>IF(VLOOKUP(B5427,属性中转表!A:G,7,FALSE)=0,"",VLOOKUP(VLOOKUP(B5427,属性中转表!A:G,7,FALSE),属性中转表!$K$2:$P$21,6,0))&amp;IF(VLOOKUP(B5427,属性中转表!A:G,7,FALSE)&gt;=50,VLOOKUP(A5427,英雄数据表!A:K,9,0),IF(VLOOKUP(B5427,属性中转表!A:G,7,FALSE)&gt;=25,VLOOKUP(A5427,英雄数据表!A:K,5,0),""))</f>
        <v>"atk":300,"hp":5000,"undpspro":50</v>
      </c>
      <c r="J5427" s="20" t="str">
        <f>IF(I5427="","",属性中转表!$I$1&amp;(IF(VLOOKUP(B5427,属性中转表!A:G,7,FALSE)=0,0,VLOOKUP(VLOOKUP(B5427,属性中转表!A:G,7,FALSE),属性中转表!$K$2:$P$21,4,0)))+IFERROR(VLOOKUP(A5427,英雄数据表!A:K,IF(武魂!B5427&gt;=50,10,IF(武魂!B5427&gt;=25,6)),0),0))</f>
        <v>,"dpspro":50</v>
      </c>
      <c r="K5427" s="32" t="str">
        <f t="shared" si="368"/>
        <v>"atk":300,"hp":5000,"undpspro":50,"dpspro":50</v>
      </c>
      <c r="L5427" s="20" t="str">
        <f>IF(B5427&gt;=50,VLOOKUP(A5427,英雄数据表!A:L,11,FALSE),IF(B5427&gt;=25,VLOOKUP(A5427,英雄数据表!A:L,7,0),""))</f>
        <v>"4202601004"</v>
      </c>
      <c r="M5427" s="20" t="str">
        <f>IFERROR(VLOOKUP(B5427,属性中转表!$K$2:$O$21,5,FALSE),"")</f>
        <v/>
      </c>
      <c r="N5427" s="20" t="str">
        <f>IF(B5427=25,VLOOKUP(A5427,英雄数据表!A:L,8,FALSE),IF(B5427=50,VLOOKUP(A5427,英雄数据表!A:L,12,0),""))</f>
        <v/>
      </c>
    </row>
    <row r="5428" spans="1:14" x14ac:dyDescent="0.3">
      <c r="A5428" s="20">
        <v>42026</v>
      </c>
      <c r="B5428" s="21">
        <v>27</v>
      </c>
      <c r="C5428" s="21">
        <v>5</v>
      </c>
      <c r="D5428" s="21">
        <f>VLOOKUP(A5428,英雄数据表!A:D,4,0)</f>
        <v>4</v>
      </c>
      <c r="E5428" s="20" t="str">
        <f>VLOOKUP(A5428,英雄数据表!A:C,3,0)</f>
        <v>银铃花束</v>
      </c>
      <c r="F5428" s="20">
        <f t="shared" si="366"/>
        <v>42026</v>
      </c>
      <c r="G5428" s="20">
        <f t="shared" si="367"/>
        <v>42026</v>
      </c>
      <c r="H5428" s="21" t="str">
        <f>VLOOKUP(B5428,属性中转表!A:F,6,FALSE)</f>
        <v>"hp":73800,"atk":2050</v>
      </c>
      <c r="I5428" s="20" t="str">
        <f>IF(VLOOKUP(B5428,属性中转表!A:G,7,FALSE)=0,"",VLOOKUP(VLOOKUP(B5428,属性中转表!A:G,7,FALSE),属性中转表!$K$2:$P$21,6,0))&amp;IF(VLOOKUP(B5428,属性中转表!A:G,7,FALSE)&gt;=50,VLOOKUP(A5428,英雄数据表!A:K,9,0),IF(VLOOKUP(B5428,属性中转表!A:G,7,FALSE)&gt;=25,VLOOKUP(A5428,英雄数据表!A:K,5,0),""))</f>
        <v>"atk":300,"hp":5000,"undpspro":50</v>
      </c>
      <c r="J5428" s="20" t="str">
        <f>IF(I5428="","",属性中转表!$I$1&amp;(IF(VLOOKUP(B5428,属性中转表!A:G,7,FALSE)=0,0,VLOOKUP(VLOOKUP(B5428,属性中转表!A:G,7,FALSE),属性中转表!$K$2:$P$21,4,0)))+IFERROR(VLOOKUP(A5428,英雄数据表!A:K,IF(武魂!B5428&gt;=50,10,IF(武魂!B5428&gt;=25,6)),0),0))</f>
        <v>,"dpspro":50</v>
      </c>
      <c r="K5428" s="32" t="str">
        <f t="shared" si="368"/>
        <v>"atk":300,"hp":5000,"undpspro":50,"dpspro":50</v>
      </c>
      <c r="L5428" s="20" t="str">
        <f>IF(B5428&gt;=50,VLOOKUP(A5428,英雄数据表!A:L,11,FALSE),IF(B5428&gt;=25,VLOOKUP(A5428,英雄数据表!A:L,7,0),""))</f>
        <v>"4202601004"</v>
      </c>
      <c r="M5428" s="20" t="str">
        <f>IFERROR(VLOOKUP(B5428,属性中转表!$K$2:$O$21,5,FALSE),"")</f>
        <v/>
      </c>
      <c r="N5428" s="20" t="str">
        <f>IF(B5428=25,VLOOKUP(A5428,英雄数据表!A:L,8,FALSE),IF(B5428=50,VLOOKUP(A5428,英雄数据表!A:L,12,0),""))</f>
        <v/>
      </c>
    </row>
    <row r="5429" spans="1:14" x14ac:dyDescent="0.3">
      <c r="A5429" s="20">
        <v>42026</v>
      </c>
      <c r="B5429" s="21">
        <v>28</v>
      </c>
      <c r="C5429" s="21">
        <v>5</v>
      </c>
      <c r="D5429" s="21">
        <f>VLOOKUP(A5429,英雄数据表!A:D,4,0)</f>
        <v>4</v>
      </c>
      <c r="E5429" s="20" t="str">
        <f>VLOOKUP(A5429,英雄数据表!A:C,3,0)</f>
        <v>银铃花束</v>
      </c>
      <c r="F5429" s="20">
        <f t="shared" si="366"/>
        <v>42026</v>
      </c>
      <c r="G5429" s="20">
        <f t="shared" si="367"/>
        <v>42026</v>
      </c>
      <c r="H5429" s="21" t="str">
        <f>VLOOKUP(B5429,属性中转表!A:F,6,FALSE)</f>
        <v>"hp":77400,"atk":2150</v>
      </c>
      <c r="I5429" s="20" t="str">
        <f>IF(VLOOKUP(B5429,属性中转表!A:G,7,FALSE)=0,"",VLOOKUP(VLOOKUP(B5429,属性中转表!A:G,7,FALSE),属性中转表!$K$2:$P$21,6,0))&amp;IF(VLOOKUP(B5429,属性中转表!A:G,7,FALSE)&gt;=50,VLOOKUP(A5429,英雄数据表!A:K,9,0),IF(VLOOKUP(B5429,属性中转表!A:G,7,FALSE)&gt;=25,VLOOKUP(A5429,英雄数据表!A:K,5,0),""))</f>
        <v>"atk":300,"hp":5000,"undpspro":50</v>
      </c>
      <c r="J5429" s="20" t="str">
        <f>IF(I5429="","",属性中转表!$I$1&amp;(IF(VLOOKUP(B5429,属性中转表!A:G,7,FALSE)=0,0,VLOOKUP(VLOOKUP(B5429,属性中转表!A:G,7,FALSE),属性中转表!$K$2:$P$21,4,0)))+IFERROR(VLOOKUP(A5429,英雄数据表!A:K,IF(武魂!B5429&gt;=50,10,IF(武魂!B5429&gt;=25,6)),0),0))</f>
        <v>,"dpspro":50</v>
      </c>
      <c r="K5429" s="32" t="str">
        <f t="shared" si="368"/>
        <v>"atk":300,"hp":5000,"undpspro":50,"dpspro":50</v>
      </c>
      <c r="L5429" s="20" t="str">
        <f>IF(B5429&gt;=50,VLOOKUP(A5429,英雄数据表!A:L,11,FALSE),IF(B5429&gt;=25,VLOOKUP(A5429,英雄数据表!A:L,7,0),""))</f>
        <v>"4202601004"</v>
      </c>
      <c r="M5429" s="20" t="str">
        <f>IFERROR(VLOOKUP(B5429,属性中转表!$K$2:$O$21,5,FALSE),"")</f>
        <v/>
      </c>
      <c r="N5429" s="20" t="str">
        <f>IF(B5429=25,VLOOKUP(A5429,英雄数据表!A:L,8,FALSE),IF(B5429=50,VLOOKUP(A5429,英雄数据表!A:L,12,0),""))</f>
        <v/>
      </c>
    </row>
    <row r="5430" spans="1:14" x14ac:dyDescent="0.3">
      <c r="A5430" s="20">
        <v>42026</v>
      </c>
      <c r="B5430" s="21">
        <v>29</v>
      </c>
      <c r="C5430" s="21">
        <v>5</v>
      </c>
      <c r="D5430" s="21">
        <f>VLOOKUP(A5430,英雄数据表!A:D,4,0)</f>
        <v>4</v>
      </c>
      <c r="E5430" s="20" t="str">
        <f>VLOOKUP(A5430,英雄数据表!A:C,3,0)</f>
        <v>银铃花束</v>
      </c>
      <c r="F5430" s="20">
        <f t="shared" si="366"/>
        <v>42026</v>
      </c>
      <c r="G5430" s="20">
        <f t="shared" si="367"/>
        <v>42026</v>
      </c>
      <c r="H5430" s="21" t="str">
        <f>VLOOKUP(B5430,属性中转表!A:F,6,FALSE)</f>
        <v>"hp":81000,"atk":2250</v>
      </c>
      <c r="I5430" s="20" t="str">
        <f>IF(VLOOKUP(B5430,属性中转表!A:G,7,FALSE)=0,"",VLOOKUP(VLOOKUP(B5430,属性中转表!A:G,7,FALSE),属性中转表!$K$2:$P$21,6,0))&amp;IF(VLOOKUP(B5430,属性中转表!A:G,7,FALSE)&gt;=50,VLOOKUP(A5430,英雄数据表!A:K,9,0),IF(VLOOKUP(B5430,属性中转表!A:G,7,FALSE)&gt;=25,VLOOKUP(A5430,英雄数据表!A:K,5,0),""))</f>
        <v>"atk":300,"hp":5000,"undpspro":50</v>
      </c>
      <c r="J5430" s="20" t="str">
        <f>IF(I5430="","",属性中转表!$I$1&amp;(IF(VLOOKUP(B5430,属性中转表!A:G,7,FALSE)=0,0,VLOOKUP(VLOOKUP(B5430,属性中转表!A:G,7,FALSE),属性中转表!$K$2:$P$21,4,0)))+IFERROR(VLOOKUP(A5430,英雄数据表!A:K,IF(武魂!B5430&gt;=50,10,IF(武魂!B5430&gt;=25,6)),0),0))</f>
        <v>,"dpspro":50</v>
      </c>
      <c r="K5430" s="32" t="str">
        <f t="shared" si="368"/>
        <v>"atk":300,"hp":5000,"undpspro":50,"dpspro":50</v>
      </c>
      <c r="L5430" s="20" t="str">
        <f>IF(B5430&gt;=50,VLOOKUP(A5430,英雄数据表!A:L,11,FALSE),IF(B5430&gt;=25,VLOOKUP(A5430,英雄数据表!A:L,7,0),""))</f>
        <v>"4202601004"</v>
      </c>
      <c r="M5430" s="20" t="str">
        <f>IFERROR(VLOOKUP(B5430,属性中转表!$K$2:$O$21,5,FALSE),"")</f>
        <v/>
      </c>
      <c r="N5430" s="20" t="str">
        <f>IF(B5430=25,VLOOKUP(A5430,英雄数据表!A:L,8,FALSE),IF(B5430=50,VLOOKUP(A5430,英雄数据表!A:L,12,0),""))</f>
        <v/>
      </c>
    </row>
    <row r="5431" spans="1:14" x14ac:dyDescent="0.3">
      <c r="A5431" s="20">
        <v>42026</v>
      </c>
      <c r="B5431" s="21">
        <v>30</v>
      </c>
      <c r="C5431" s="21">
        <v>5</v>
      </c>
      <c r="D5431" s="21">
        <f>VLOOKUP(A5431,英雄数据表!A:D,4,0)</f>
        <v>4</v>
      </c>
      <c r="E5431" s="20" t="str">
        <f>VLOOKUP(A5431,英雄数据表!A:C,3,0)</f>
        <v>银铃花束</v>
      </c>
      <c r="F5431" s="20">
        <f t="shared" si="366"/>
        <v>42026</v>
      </c>
      <c r="G5431" s="20">
        <f t="shared" si="367"/>
        <v>42026</v>
      </c>
      <c r="H5431" s="21" t="str">
        <f>VLOOKUP(B5431,属性中转表!A:F,6,FALSE)</f>
        <v>"hp":84600,"atk":2350</v>
      </c>
      <c r="I5431" s="20" t="str">
        <f>IF(VLOOKUP(B5431,属性中转表!A:G,7,FALSE)=0,"",VLOOKUP(VLOOKUP(B5431,属性中转表!A:G,7,FALSE),属性中转表!$K$2:$P$21,6,0))&amp;IF(VLOOKUP(B5431,属性中转表!A:G,7,FALSE)&gt;=50,VLOOKUP(A5431,英雄数据表!A:K,9,0),IF(VLOOKUP(B5431,属性中转表!A:G,7,FALSE)&gt;=25,VLOOKUP(A5431,英雄数据表!A:K,5,0),""))</f>
        <v>"atk":300,"hp":5000,"undpspro":100</v>
      </c>
      <c r="J5431" s="20" t="str">
        <f>IF(I5431="","",属性中转表!$I$1&amp;(IF(VLOOKUP(B5431,属性中转表!A:G,7,FALSE)=0,0,VLOOKUP(VLOOKUP(B5431,属性中转表!A:G,7,FALSE),属性中转表!$K$2:$P$21,4,0)))+IFERROR(VLOOKUP(A5431,英雄数据表!A:K,IF(武魂!B5431&gt;=50,10,IF(武魂!B5431&gt;=25,6)),0),0))</f>
        <v>,"dpspro":50</v>
      </c>
      <c r="K5431" s="32" t="str">
        <f t="shared" si="368"/>
        <v>"atk":300,"hp":5000,"undpspro":100,"dpspro":50</v>
      </c>
      <c r="L5431" s="20" t="str">
        <f>IF(B5431&gt;=50,VLOOKUP(A5431,英雄数据表!A:L,11,FALSE),IF(B5431&gt;=25,VLOOKUP(A5431,英雄数据表!A:L,7,0),""))</f>
        <v>"4202601004"</v>
      </c>
      <c r="M5431" s="20" t="str">
        <f>IFERROR(VLOOKUP(B5431,属性中转表!$K$2:$O$21,5,FALSE),"")</f>
        <v>"undpspro":50</v>
      </c>
      <c r="N5431" s="20" t="str">
        <f>IF(B5431=25,VLOOKUP(A5431,英雄数据表!A:L,8,FALSE),IF(B5431=50,VLOOKUP(A5431,英雄数据表!A:L,12,0),""))</f>
        <v/>
      </c>
    </row>
    <row r="5432" spans="1:14" x14ac:dyDescent="0.3">
      <c r="A5432" s="20">
        <v>42026</v>
      </c>
      <c r="B5432" s="21">
        <v>31</v>
      </c>
      <c r="C5432" s="21">
        <v>5</v>
      </c>
      <c r="D5432" s="21">
        <f>VLOOKUP(A5432,英雄数据表!A:D,4,0)</f>
        <v>4</v>
      </c>
      <c r="E5432" s="20" t="str">
        <f>VLOOKUP(A5432,英雄数据表!A:C,3,0)</f>
        <v>银铃花束</v>
      </c>
      <c r="F5432" s="20">
        <f t="shared" si="366"/>
        <v>42026</v>
      </c>
      <c r="G5432" s="20">
        <f t="shared" si="367"/>
        <v>42026</v>
      </c>
      <c r="H5432" s="21" t="str">
        <f>VLOOKUP(B5432,属性中转表!A:F,6,FALSE)</f>
        <v>"hp":89100,"atk":2475</v>
      </c>
      <c r="I5432" s="20" t="str">
        <f>IF(VLOOKUP(B5432,属性中转表!A:G,7,FALSE)=0,"",VLOOKUP(VLOOKUP(B5432,属性中转表!A:G,7,FALSE),属性中转表!$K$2:$P$21,6,0))&amp;IF(VLOOKUP(B5432,属性中转表!A:G,7,FALSE)&gt;=50,VLOOKUP(A5432,英雄数据表!A:K,9,0),IF(VLOOKUP(B5432,属性中转表!A:G,7,FALSE)&gt;=25,VLOOKUP(A5432,英雄数据表!A:K,5,0),""))</f>
        <v>"atk":300,"hp":5000,"undpspro":100</v>
      </c>
      <c r="J5432" s="20" t="str">
        <f>IF(I5432="","",属性中转表!$I$1&amp;(IF(VLOOKUP(B5432,属性中转表!A:G,7,FALSE)=0,0,VLOOKUP(VLOOKUP(B5432,属性中转表!A:G,7,FALSE),属性中转表!$K$2:$P$21,4,0)))+IFERROR(VLOOKUP(A5432,英雄数据表!A:K,IF(武魂!B5432&gt;=50,10,IF(武魂!B5432&gt;=25,6)),0),0))</f>
        <v>,"dpspro":50</v>
      </c>
      <c r="K5432" s="32" t="str">
        <f t="shared" si="368"/>
        <v>"atk":300,"hp":5000,"undpspro":100,"dpspro":50</v>
      </c>
      <c r="L5432" s="20" t="str">
        <f>IF(B5432&gt;=50,VLOOKUP(A5432,英雄数据表!A:L,11,FALSE),IF(B5432&gt;=25,VLOOKUP(A5432,英雄数据表!A:L,7,0),""))</f>
        <v>"4202601004"</v>
      </c>
      <c r="M5432" s="20" t="str">
        <f>IFERROR(VLOOKUP(B5432,属性中转表!$K$2:$O$21,5,FALSE),"")</f>
        <v/>
      </c>
      <c r="N5432" s="20" t="str">
        <f>IF(B5432=25,VLOOKUP(A5432,英雄数据表!A:L,8,FALSE),IF(B5432=50,VLOOKUP(A5432,英雄数据表!A:L,12,0),""))</f>
        <v/>
      </c>
    </row>
    <row r="5433" spans="1:14" x14ac:dyDescent="0.3">
      <c r="A5433" s="20">
        <v>42026</v>
      </c>
      <c r="B5433" s="21">
        <v>32</v>
      </c>
      <c r="C5433" s="21">
        <v>5</v>
      </c>
      <c r="D5433" s="21">
        <f>VLOOKUP(A5433,英雄数据表!A:D,4,0)</f>
        <v>4</v>
      </c>
      <c r="E5433" s="20" t="str">
        <f>VLOOKUP(A5433,英雄数据表!A:C,3,0)</f>
        <v>银铃花束</v>
      </c>
      <c r="F5433" s="20">
        <f t="shared" si="366"/>
        <v>42026</v>
      </c>
      <c r="G5433" s="20">
        <f t="shared" si="367"/>
        <v>42026</v>
      </c>
      <c r="H5433" s="21" t="str">
        <f>VLOOKUP(B5433,属性中转表!A:F,6,FALSE)</f>
        <v>"hp":93600,"atk":2600</v>
      </c>
      <c r="I5433" s="20" t="str">
        <f>IF(VLOOKUP(B5433,属性中转表!A:G,7,FALSE)=0,"",VLOOKUP(VLOOKUP(B5433,属性中转表!A:G,7,FALSE),属性中转表!$K$2:$P$21,6,0))&amp;IF(VLOOKUP(B5433,属性中转表!A:G,7,FALSE)&gt;=50,VLOOKUP(A5433,英雄数据表!A:K,9,0),IF(VLOOKUP(B5433,属性中转表!A:G,7,FALSE)&gt;=25,VLOOKUP(A5433,英雄数据表!A:K,5,0),""))</f>
        <v>"atk":300,"hp":5000,"undpspro":100</v>
      </c>
      <c r="J5433" s="20" t="str">
        <f>IF(I5433="","",属性中转表!$I$1&amp;(IF(VLOOKUP(B5433,属性中转表!A:G,7,FALSE)=0,0,VLOOKUP(VLOOKUP(B5433,属性中转表!A:G,7,FALSE),属性中转表!$K$2:$P$21,4,0)))+IFERROR(VLOOKUP(A5433,英雄数据表!A:K,IF(武魂!B5433&gt;=50,10,IF(武魂!B5433&gt;=25,6)),0),0))</f>
        <v>,"dpspro":50</v>
      </c>
      <c r="K5433" s="32" t="str">
        <f t="shared" si="368"/>
        <v>"atk":300,"hp":5000,"undpspro":100,"dpspro":50</v>
      </c>
      <c r="L5433" s="20" t="str">
        <f>IF(B5433&gt;=50,VLOOKUP(A5433,英雄数据表!A:L,11,FALSE),IF(B5433&gt;=25,VLOOKUP(A5433,英雄数据表!A:L,7,0),""))</f>
        <v>"4202601004"</v>
      </c>
      <c r="M5433" s="20" t="str">
        <f>IFERROR(VLOOKUP(B5433,属性中转表!$K$2:$O$21,5,FALSE),"")</f>
        <v/>
      </c>
      <c r="N5433" s="20" t="str">
        <f>IF(B5433=25,VLOOKUP(A5433,英雄数据表!A:L,8,FALSE),IF(B5433=50,VLOOKUP(A5433,英雄数据表!A:L,12,0),""))</f>
        <v/>
      </c>
    </row>
    <row r="5434" spans="1:14" x14ac:dyDescent="0.3">
      <c r="A5434" s="20">
        <v>42026</v>
      </c>
      <c r="B5434" s="21">
        <v>33</v>
      </c>
      <c r="C5434" s="21">
        <v>5</v>
      </c>
      <c r="D5434" s="21">
        <f>VLOOKUP(A5434,英雄数据表!A:D,4,0)</f>
        <v>4</v>
      </c>
      <c r="E5434" s="20" t="str">
        <f>VLOOKUP(A5434,英雄数据表!A:C,3,0)</f>
        <v>银铃花束</v>
      </c>
      <c r="F5434" s="20">
        <f t="shared" si="366"/>
        <v>42026</v>
      </c>
      <c r="G5434" s="20">
        <f t="shared" si="367"/>
        <v>42026</v>
      </c>
      <c r="H5434" s="21" t="str">
        <f>VLOOKUP(B5434,属性中转表!A:F,6,FALSE)</f>
        <v>"hp":98100,"atk":2725</v>
      </c>
      <c r="I5434" s="20" t="str">
        <f>IF(VLOOKUP(B5434,属性中转表!A:G,7,FALSE)=0,"",VLOOKUP(VLOOKUP(B5434,属性中转表!A:G,7,FALSE),属性中转表!$K$2:$P$21,6,0))&amp;IF(VLOOKUP(B5434,属性中转表!A:G,7,FALSE)&gt;=50,VLOOKUP(A5434,英雄数据表!A:K,9,0),IF(VLOOKUP(B5434,属性中转表!A:G,7,FALSE)&gt;=25,VLOOKUP(A5434,英雄数据表!A:K,5,0),""))</f>
        <v>"atk":300,"hp":5000,"undpspro":100</v>
      </c>
      <c r="J5434" s="20" t="str">
        <f>IF(I5434="","",属性中转表!$I$1&amp;(IF(VLOOKUP(B5434,属性中转表!A:G,7,FALSE)=0,0,VLOOKUP(VLOOKUP(B5434,属性中转表!A:G,7,FALSE),属性中转表!$K$2:$P$21,4,0)))+IFERROR(VLOOKUP(A5434,英雄数据表!A:K,IF(武魂!B5434&gt;=50,10,IF(武魂!B5434&gt;=25,6)),0),0))</f>
        <v>,"dpspro":50</v>
      </c>
      <c r="K5434" s="32" t="str">
        <f t="shared" si="368"/>
        <v>"atk":300,"hp":5000,"undpspro":100,"dpspro":50</v>
      </c>
      <c r="L5434" s="20" t="str">
        <f>IF(B5434&gt;=50,VLOOKUP(A5434,英雄数据表!A:L,11,FALSE),IF(B5434&gt;=25,VLOOKUP(A5434,英雄数据表!A:L,7,0),""))</f>
        <v>"4202601004"</v>
      </c>
      <c r="M5434" s="20" t="str">
        <f>IFERROR(VLOOKUP(B5434,属性中转表!$K$2:$O$21,5,FALSE),"")</f>
        <v/>
      </c>
      <c r="N5434" s="20" t="str">
        <f>IF(B5434=25,VLOOKUP(A5434,英雄数据表!A:L,8,FALSE),IF(B5434=50,VLOOKUP(A5434,英雄数据表!A:L,12,0),""))</f>
        <v/>
      </c>
    </row>
    <row r="5435" spans="1:14" x14ac:dyDescent="0.3">
      <c r="A5435" s="20">
        <v>42026</v>
      </c>
      <c r="B5435" s="21">
        <v>34</v>
      </c>
      <c r="C5435" s="21">
        <v>5</v>
      </c>
      <c r="D5435" s="21">
        <f>VLOOKUP(A5435,英雄数据表!A:D,4,0)</f>
        <v>4</v>
      </c>
      <c r="E5435" s="20" t="str">
        <f>VLOOKUP(A5435,英雄数据表!A:C,3,0)</f>
        <v>银铃花束</v>
      </c>
      <c r="F5435" s="20">
        <f t="shared" si="366"/>
        <v>42026</v>
      </c>
      <c r="G5435" s="20">
        <f t="shared" si="367"/>
        <v>42026</v>
      </c>
      <c r="H5435" s="21" t="str">
        <f>VLOOKUP(B5435,属性中转表!A:F,6,FALSE)</f>
        <v>"hp":102600,"atk":2850</v>
      </c>
      <c r="I5435" s="20" t="str">
        <f>IF(VLOOKUP(B5435,属性中转表!A:G,7,FALSE)=0,"",VLOOKUP(VLOOKUP(B5435,属性中转表!A:G,7,FALSE),属性中转表!$K$2:$P$21,6,0))&amp;IF(VLOOKUP(B5435,属性中转表!A:G,7,FALSE)&gt;=50,VLOOKUP(A5435,英雄数据表!A:K,9,0),IF(VLOOKUP(B5435,属性中转表!A:G,7,FALSE)&gt;=25,VLOOKUP(A5435,英雄数据表!A:K,5,0),""))</f>
        <v>"atk":300,"hp":5000,"undpspro":100</v>
      </c>
      <c r="J5435" s="20" t="str">
        <f>IF(I5435="","",属性中转表!$I$1&amp;(IF(VLOOKUP(B5435,属性中转表!A:G,7,FALSE)=0,0,VLOOKUP(VLOOKUP(B5435,属性中转表!A:G,7,FALSE),属性中转表!$K$2:$P$21,4,0)))+IFERROR(VLOOKUP(A5435,英雄数据表!A:K,IF(武魂!B5435&gt;=50,10,IF(武魂!B5435&gt;=25,6)),0),0))</f>
        <v>,"dpspro":50</v>
      </c>
      <c r="K5435" s="32" t="str">
        <f t="shared" si="368"/>
        <v>"atk":300,"hp":5000,"undpspro":100,"dpspro":50</v>
      </c>
      <c r="L5435" s="20" t="str">
        <f>IF(B5435&gt;=50,VLOOKUP(A5435,英雄数据表!A:L,11,FALSE),IF(B5435&gt;=25,VLOOKUP(A5435,英雄数据表!A:L,7,0),""))</f>
        <v>"4202601004"</v>
      </c>
      <c r="M5435" s="20" t="str">
        <f>IFERROR(VLOOKUP(B5435,属性中转表!$K$2:$O$21,5,FALSE),"")</f>
        <v/>
      </c>
      <c r="N5435" s="20" t="str">
        <f>IF(B5435=25,VLOOKUP(A5435,英雄数据表!A:L,8,FALSE),IF(B5435=50,VLOOKUP(A5435,英雄数据表!A:L,12,0),""))</f>
        <v/>
      </c>
    </row>
    <row r="5436" spans="1:14" x14ac:dyDescent="0.3">
      <c r="A5436" s="20">
        <v>42026</v>
      </c>
      <c r="B5436" s="21">
        <v>35</v>
      </c>
      <c r="C5436" s="21">
        <v>5</v>
      </c>
      <c r="D5436" s="21">
        <f>VLOOKUP(A5436,英雄数据表!A:D,4,0)</f>
        <v>4</v>
      </c>
      <c r="E5436" s="20" t="str">
        <f>VLOOKUP(A5436,英雄数据表!A:C,3,0)</f>
        <v>银铃花束</v>
      </c>
      <c r="F5436" s="20">
        <f t="shared" si="366"/>
        <v>42026</v>
      </c>
      <c r="G5436" s="20">
        <f t="shared" si="367"/>
        <v>42026</v>
      </c>
      <c r="H5436" s="21" t="str">
        <f>VLOOKUP(B5436,属性中转表!A:F,6,FALSE)</f>
        <v>"hp":107100,"atk":2975</v>
      </c>
      <c r="I5436" s="20" t="str">
        <f>IF(VLOOKUP(B5436,属性中转表!A:G,7,FALSE)=0,"",VLOOKUP(VLOOKUP(B5436,属性中转表!A:G,7,FALSE),属性中转表!$K$2:$P$21,6,0))&amp;IF(VLOOKUP(B5436,属性中转表!A:G,7,FALSE)&gt;=50,VLOOKUP(A5436,英雄数据表!A:K,9,0),IF(VLOOKUP(B5436,属性中转表!A:G,7,FALSE)&gt;=25,VLOOKUP(A5436,英雄数据表!A:K,5,0),""))</f>
        <v>"atk":300,"hp":5000,"undpspro":100</v>
      </c>
      <c r="J5436" s="20" t="str">
        <f>IF(I5436="","",属性中转表!$I$1&amp;(IF(VLOOKUP(B5436,属性中转表!A:G,7,FALSE)=0,0,VLOOKUP(VLOOKUP(B5436,属性中转表!A:G,7,FALSE),属性中转表!$K$2:$P$21,4,0)))+IFERROR(VLOOKUP(A5436,英雄数据表!A:K,IF(武魂!B5436&gt;=50,10,IF(武魂!B5436&gt;=25,6)),0),0))</f>
        <v>,"dpspro":100</v>
      </c>
      <c r="K5436" s="32" t="str">
        <f t="shared" si="368"/>
        <v>"atk":300,"hp":5000,"undpspro":100,"dpspro":100</v>
      </c>
      <c r="L5436" s="20" t="str">
        <f>IF(B5436&gt;=50,VLOOKUP(A5436,英雄数据表!A:L,11,FALSE),IF(B5436&gt;=25,VLOOKUP(A5436,英雄数据表!A:L,7,0),""))</f>
        <v>"4202601004"</v>
      </c>
      <c r="M5436" s="20" t="str">
        <f>IFERROR(VLOOKUP(B5436,属性中转表!$K$2:$O$21,5,FALSE),"")</f>
        <v>"dpspro":50</v>
      </c>
      <c r="N5436" s="20" t="str">
        <f>IF(B5436=25,VLOOKUP(A5436,英雄数据表!A:L,8,FALSE),IF(B5436=50,VLOOKUP(A5436,英雄数据表!A:L,12,0),""))</f>
        <v/>
      </c>
    </row>
    <row r="5437" spans="1:14" x14ac:dyDescent="0.3">
      <c r="A5437" s="20">
        <v>42026</v>
      </c>
      <c r="B5437" s="21">
        <v>36</v>
      </c>
      <c r="C5437" s="21">
        <v>5</v>
      </c>
      <c r="D5437" s="21">
        <f>VLOOKUP(A5437,英雄数据表!A:D,4,0)</f>
        <v>4</v>
      </c>
      <c r="E5437" s="20" t="str">
        <f>VLOOKUP(A5437,英雄数据表!A:C,3,0)</f>
        <v>银铃花束</v>
      </c>
      <c r="F5437" s="20">
        <f t="shared" si="366"/>
        <v>42026</v>
      </c>
      <c r="G5437" s="20">
        <f t="shared" si="367"/>
        <v>42026</v>
      </c>
      <c r="H5437" s="21" t="str">
        <f>VLOOKUP(B5437,属性中转表!A:F,6,FALSE)</f>
        <v>"hp":111600,"atk":3100</v>
      </c>
      <c r="I5437" s="20" t="str">
        <f>IF(VLOOKUP(B5437,属性中转表!A:G,7,FALSE)=0,"",VLOOKUP(VLOOKUP(B5437,属性中转表!A:G,7,FALSE),属性中转表!$K$2:$P$21,6,0))&amp;IF(VLOOKUP(B5437,属性中转表!A:G,7,FALSE)&gt;=50,VLOOKUP(A5437,英雄数据表!A:K,9,0),IF(VLOOKUP(B5437,属性中转表!A:G,7,FALSE)&gt;=25,VLOOKUP(A5437,英雄数据表!A:K,5,0),""))</f>
        <v>"atk":300,"hp":5000,"undpspro":100</v>
      </c>
      <c r="J5437" s="20" t="str">
        <f>IF(I5437="","",属性中转表!$I$1&amp;(IF(VLOOKUP(B5437,属性中转表!A:G,7,FALSE)=0,0,VLOOKUP(VLOOKUP(B5437,属性中转表!A:G,7,FALSE),属性中转表!$K$2:$P$21,4,0)))+IFERROR(VLOOKUP(A5437,英雄数据表!A:K,IF(武魂!B5437&gt;=50,10,IF(武魂!B5437&gt;=25,6)),0),0))</f>
        <v>,"dpspro":100</v>
      </c>
      <c r="K5437" s="32" t="str">
        <f t="shared" si="368"/>
        <v>"atk":300,"hp":5000,"undpspro":100,"dpspro":100</v>
      </c>
      <c r="L5437" s="20" t="str">
        <f>IF(B5437&gt;=50,VLOOKUP(A5437,英雄数据表!A:L,11,FALSE),IF(B5437&gt;=25,VLOOKUP(A5437,英雄数据表!A:L,7,0),""))</f>
        <v>"4202601004"</v>
      </c>
      <c r="M5437" s="20" t="str">
        <f>IFERROR(VLOOKUP(B5437,属性中转表!$K$2:$O$21,5,FALSE),"")</f>
        <v/>
      </c>
      <c r="N5437" s="20" t="str">
        <f>IF(B5437=25,VLOOKUP(A5437,英雄数据表!A:L,8,FALSE),IF(B5437=50,VLOOKUP(A5437,英雄数据表!A:L,12,0),""))</f>
        <v/>
      </c>
    </row>
    <row r="5438" spans="1:14" x14ac:dyDescent="0.3">
      <c r="A5438" s="20">
        <v>42026</v>
      </c>
      <c r="B5438" s="21">
        <v>37</v>
      </c>
      <c r="C5438" s="21">
        <v>5</v>
      </c>
      <c r="D5438" s="21">
        <f>VLOOKUP(A5438,英雄数据表!A:D,4,0)</f>
        <v>4</v>
      </c>
      <c r="E5438" s="20" t="str">
        <f>VLOOKUP(A5438,英雄数据表!A:C,3,0)</f>
        <v>银铃花束</v>
      </c>
      <c r="F5438" s="20">
        <f t="shared" si="366"/>
        <v>42026</v>
      </c>
      <c r="G5438" s="20">
        <f t="shared" si="367"/>
        <v>42026</v>
      </c>
      <c r="H5438" s="21" t="str">
        <f>VLOOKUP(B5438,属性中转表!A:F,6,FALSE)</f>
        <v>"hp":116100,"atk":3225</v>
      </c>
      <c r="I5438" s="20" t="str">
        <f>IF(VLOOKUP(B5438,属性中转表!A:G,7,FALSE)=0,"",VLOOKUP(VLOOKUP(B5438,属性中转表!A:G,7,FALSE),属性中转表!$K$2:$P$21,6,0))&amp;IF(VLOOKUP(B5438,属性中转表!A:G,7,FALSE)&gt;=50,VLOOKUP(A5438,英雄数据表!A:K,9,0),IF(VLOOKUP(B5438,属性中转表!A:G,7,FALSE)&gt;=25,VLOOKUP(A5438,英雄数据表!A:K,5,0),""))</f>
        <v>"atk":300,"hp":5000,"undpspro":100</v>
      </c>
      <c r="J5438" s="20" t="str">
        <f>IF(I5438="","",属性中转表!$I$1&amp;(IF(VLOOKUP(B5438,属性中转表!A:G,7,FALSE)=0,0,VLOOKUP(VLOOKUP(B5438,属性中转表!A:G,7,FALSE),属性中转表!$K$2:$P$21,4,0)))+IFERROR(VLOOKUP(A5438,英雄数据表!A:K,IF(武魂!B5438&gt;=50,10,IF(武魂!B5438&gt;=25,6)),0),0))</f>
        <v>,"dpspro":100</v>
      </c>
      <c r="K5438" s="32" t="str">
        <f t="shared" si="368"/>
        <v>"atk":300,"hp":5000,"undpspro":100,"dpspro":100</v>
      </c>
      <c r="L5438" s="20" t="str">
        <f>IF(B5438&gt;=50,VLOOKUP(A5438,英雄数据表!A:L,11,FALSE),IF(B5438&gt;=25,VLOOKUP(A5438,英雄数据表!A:L,7,0),""))</f>
        <v>"4202601004"</v>
      </c>
      <c r="M5438" s="20" t="str">
        <f>IFERROR(VLOOKUP(B5438,属性中转表!$K$2:$O$21,5,FALSE),"")</f>
        <v/>
      </c>
      <c r="N5438" s="20" t="str">
        <f>IF(B5438=25,VLOOKUP(A5438,英雄数据表!A:L,8,FALSE),IF(B5438=50,VLOOKUP(A5438,英雄数据表!A:L,12,0),""))</f>
        <v/>
      </c>
    </row>
    <row r="5439" spans="1:14" x14ac:dyDescent="0.3">
      <c r="A5439" s="20">
        <v>42026</v>
      </c>
      <c r="B5439" s="21">
        <v>38</v>
      </c>
      <c r="C5439" s="21">
        <v>5</v>
      </c>
      <c r="D5439" s="21">
        <f>VLOOKUP(A5439,英雄数据表!A:D,4,0)</f>
        <v>4</v>
      </c>
      <c r="E5439" s="20" t="str">
        <f>VLOOKUP(A5439,英雄数据表!A:C,3,0)</f>
        <v>银铃花束</v>
      </c>
      <c r="F5439" s="20">
        <f t="shared" si="366"/>
        <v>42026</v>
      </c>
      <c r="G5439" s="20">
        <f t="shared" si="367"/>
        <v>42026</v>
      </c>
      <c r="H5439" s="21" t="str">
        <f>VLOOKUP(B5439,属性中转表!A:F,6,FALSE)</f>
        <v>"hp":120600,"atk":3350</v>
      </c>
      <c r="I5439" s="20" t="str">
        <f>IF(VLOOKUP(B5439,属性中转表!A:G,7,FALSE)=0,"",VLOOKUP(VLOOKUP(B5439,属性中转表!A:G,7,FALSE),属性中转表!$K$2:$P$21,6,0))&amp;IF(VLOOKUP(B5439,属性中转表!A:G,7,FALSE)&gt;=50,VLOOKUP(A5439,英雄数据表!A:K,9,0),IF(VLOOKUP(B5439,属性中转表!A:G,7,FALSE)&gt;=25,VLOOKUP(A5439,英雄数据表!A:K,5,0),""))</f>
        <v>"atk":300,"hp":5000,"undpspro":100</v>
      </c>
      <c r="J5439" s="20" t="str">
        <f>IF(I5439="","",属性中转表!$I$1&amp;(IF(VLOOKUP(B5439,属性中转表!A:G,7,FALSE)=0,0,VLOOKUP(VLOOKUP(B5439,属性中转表!A:G,7,FALSE),属性中转表!$K$2:$P$21,4,0)))+IFERROR(VLOOKUP(A5439,英雄数据表!A:K,IF(武魂!B5439&gt;=50,10,IF(武魂!B5439&gt;=25,6)),0),0))</f>
        <v>,"dpspro":100</v>
      </c>
      <c r="K5439" s="32" t="str">
        <f t="shared" si="368"/>
        <v>"atk":300,"hp":5000,"undpspro":100,"dpspro":100</v>
      </c>
      <c r="L5439" s="20" t="str">
        <f>IF(B5439&gt;=50,VLOOKUP(A5439,英雄数据表!A:L,11,FALSE),IF(B5439&gt;=25,VLOOKUP(A5439,英雄数据表!A:L,7,0),""))</f>
        <v>"4202601004"</v>
      </c>
      <c r="M5439" s="20" t="str">
        <f>IFERROR(VLOOKUP(B5439,属性中转表!$K$2:$O$21,5,FALSE),"")</f>
        <v/>
      </c>
      <c r="N5439" s="20" t="str">
        <f>IF(B5439=25,VLOOKUP(A5439,英雄数据表!A:L,8,FALSE),IF(B5439=50,VLOOKUP(A5439,英雄数据表!A:L,12,0),""))</f>
        <v/>
      </c>
    </row>
    <row r="5440" spans="1:14" x14ac:dyDescent="0.3">
      <c r="A5440" s="20">
        <v>42026</v>
      </c>
      <c r="B5440" s="21">
        <v>39</v>
      </c>
      <c r="C5440" s="21">
        <v>5</v>
      </c>
      <c r="D5440" s="21">
        <f>VLOOKUP(A5440,英雄数据表!A:D,4,0)</f>
        <v>4</v>
      </c>
      <c r="E5440" s="20" t="str">
        <f>VLOOKUP(A5440,英雄数据表!A:C,3,0)</f>
        <v>银铃花束</v>
      </c>
      <c r="F5440" s="20">
        <f t="shared" si="366"/>
        <v>42026</v>
      </c>
      <c r="G5440" s="20">
        <f t="shared" si="367"/>
        <v>42026</v>
      </c>
      <c r="H5440" s="21" t="str">
        <f>VLOOKUP(B5440,属性中转表!A:F,6,FALSE)</f>
        <v>"hp":125100,"atk":3475</v>
      </c>
      <c r="I5440" s="20" t="str">
        <f>IF(VLOOKUP(B5440,属性中转表!A:G,7,FALSE)=0,"",VLOOKUP(VLOOKUP(B5440,属性中转表!A:G,7,FALSE),属性中转表!$K$2:$P$21,6,0))&amp;IF(VLOOKUP(B5440,属性中转表!A:G,7,FALSE)&gt;=50,VLOOKUP(A5440,英雄数据表!A:K,9,0),IF(VLOOKUP(B5440,属性中转表!A:G,7,FALSE)&gt;=25,VLOOKUP(A5440,英雄数据表!A:K,5,0),""))</f>
        <v>"atk":300,"hp":5000,"undpspro":100</v>
      </c>
      <c r="J5440" s="20" t="str">
        <f>IF(I5440="","",属性中转表!$I$1&amp;(IF(VLOOKUP(B5440,属性中转表!A:G,7,FALSE)=0,0,VLOOKUP(VLOOKUP(B5440,属性中转表!A:G,7,FALSE),属性中转表!$K$2:$P$21,4,0)))+IFERROR(VLOOKUP(A5440,英雄数据表!A:K,IF(武魂!B5440&gt;=50,10,IF(武魂!B5440&gt;=25,6)),0),0))</f>
        <v>,"dpspro":100</v>
      </c>
      <c r="K5440" s="32" t="str">
        <f t="shared" si="368"/>
        <v>"atk":300,"hp":5000,"undpspro":100,"dpspro":100</v>
      </c>
      <c r="L5440" s="20" t="str">
        <f>IF(B5440&gt;=50,VLOOKUP(A5440,英雄数据表!A:L,11,FALSE),IF(B5440&gt;=25,VLOOKUP(A5440,英雄数据表!A:L,7,0),""))</f>
        <v>"4202601004"</v>
      </c>
      <c r="M5440" s="20" t="str">
        <f>IFERROR(VLOOKUP(B5440,属性中转表!$K$2:$O$21,5,FALSE),"")</f>
        <v/>
      </c>
      <c r="N5440" s="20" t="str">
        <f>IF(B5440=25,VLOOKUP(A5440,英雄数据表!A:L,8,FALSE),IF(B5440=50,VLOOKUP(A5440,英雄数据表!A:L,12,0),""))</f>
        <v/>
      </c>
    </row>
    <row r="5441" spans="1:14" x14ac:dyDescent="0.3">
      <c r="A5441" s="20">
        <v>42026</v>
      </c>
      <c r="B5441" s="21">
        <v>40</v>
      </c>
      <c r="C5441" s="21">
        <v>5</v>
      </c>
      <c r="D5441" s="21">
        <f>VLOOKUP(A5441,英雄数据表!A:D,4,0)</f>
        <v>4</v>
      </c>
      <c r="E5441" s="20" t="str">
        <f>VLOOKUP(A5441,英雄数据表!A:C,3,0)</f>
        <v>银铃花束</v>
      </c>
      <c r="F5441" s="20">
        <f t="shared" si="366"/>
        <v>42026</v>
      </c>
      <c r="G5441" s="20">
        <f t="shared" si="367"/>
        <v>42026</v>
      </c>
      <c r="H5441" s="21" t="str">
        <f>VLOOKUP(B5441,属性中转表!A:F,6,FALSE)</f>
        <v>"hp":129600,"atk":3600</v>
      </c>
      <c r="I5441" s="20" t="str">
        <f>IF(VLOOKUP(B5441,属性中转表!A:G,7,FALSE)=0,"",VLOOKUP(VLOOKUP(B5441,属性中转表!A:G,7,FALSE),属性中转表!$K$2:$P$21,6,0))&amp;IF(VLOOKUP(B5441,属性中转表!A:G,7,FALSE)&gt;=50,VLOOKUP(A5441,英雄数据表!A:K,9,0),IF(VLOOKUP(B5441,属性中转表!A:G,7,FALSE)&gt;=25,VLOOKUP(A5441,英雄数据表!A:K,5,0),""))</f>
        <v>"atk":300,"hp":5000,"undpspro":100,"pvpdpspro":50</v>
      </c>
      <c r="J5441" s="20" t="str">
        <f>IF(I5441="","",属性中转表!$I$1&amp;(IF(VLOOKUP(B5441,属性中转表!A:G,7,FALSE)=0,0,VLOOKUP(VLOOKUP(B5441,属性中转表!A:G,7,FALSE),属性中转表!$K$2:$P$21,4,0)))+IFERROR(VLOOKUP(A5441,英雄数据表!A:K,IF(武魂!B5441&gt;=50,10,IF(武魂!B5441&gt;=25,6)),0),0))</f>
        <v>,"dpspro":100</v>
      </c>
      <c r="K5441" s="32" t="str">
        <f t="shared" si="368"/>
        <v>"atk":300,"hp":5000,"undpspro":100,"pvpdpspro":50,"dpspro":100</v>
      </c>
      <c r="L5441" s="20" t="str">
        <f>IF(B5441&gt;=50,VLOOKUP(A5441,英雄数据表!A:L,11,FALSE),IF(B5441&gt;=25,VLOOKUP(A5441,英雄数据表!A:L,7,0),""))</f>
        <v>"4202601004"</v>
      </c>
      <c r="M5441" s="20" t="str">
        <f>IFERROR(VLOOKUP(B5441,属性中转表!$K$2:$O$21,5,FALSE),"")</f>
        <v>"pvpdpspro":50</v>
      </c>
      <c r="N5441" s="20" t="str">
        <f>IF(B5441=25,VLOOKUP(A5441,英雄数据表!A:L,8,FALSE),IF(B5441=50,VLOOKUP(A5441,英雄数据表!A:L,12,0),""))</f>
        <v/>
      </c>
    </row>
    <row r="5442" spans="1:14" x14ac:dyDescent="0.3">
      <c r="A5442" s="20">
        <v>42026</v>
      </c>
      <c r="B5442" s="21">
        <v>41</v>
      </c>
      <c r="C5442" s="21">
        <v>5</v>
      </c>
      <c r="D5442" s="21">
        <f>VLOOKUP(A5442,英雄数据表!A:D,4,0)</f>
        <v>4</v>
      </c>
      <c r="E5442" s="20" t="str">
        <f>VLOOKUP(A5442,英雄数据表!A:C,3,0)</f>
        <v>银铃花束</v>
      </c>
      <c r="F5442" s="20">
        <f t="shared" si="366"/>
        <v>42026</v>
      </c>
      <c r="G5442" s="20">
        <f t="shared" si="367"/>
        <v>42026</v>
      </c>
      <c r="H5442" s="21" t="str">
        <f>VLOOKUP(B5442,属性中转表!A:F,6,FALSE)</f>
        <v>"hp":135000,"atk":3750</v>
      </c>
      <c r="I5442" s="20" t="str">
        <f>IF(VLOOKUP(B5442,属性中转表!A:G,7,FALSE)=0,"",VLOOKUP(VLOOKUP(B5442,属性中转表!A:G,7,FALSE),属性中转表!$K$2:$P$21,6,0))&amp;IF(VLOOKUP(B5442,属性中转表!A:G,7,FALSE)&gt;=50,VLOOKUP(A5442,英雄数据表!A:K,9,0),IF(VLOOKUP(B5442,属性中转表!A:G,7,FALSE)&gt;=25,VLOOKUP(A5442,英雄数据表!A:K,5,0),""))</f>
        <v>"atk":300,"hp":5000,"undpspro":100,"pvpdpspro":50</v>
      </c>
      <c r="J5442" s="20" t="str">
        <f>IF(I5442="","",属性中转表!$I$1&amp;(IF(VLOOKUP(B5442,属性中转表!A:G,7,FALSE)=0,0,VLOOKUP(VLOOKUP(B5442,属性中转表!A:G,7,FALSE),属性中转表!$K$2:$P$21,4,0)))+IFERROR(VLOOKUP(A5442,英雄数据表!A:K,IF(武魂!B5442&gt;=50,10,IF(武魂!B5442&gt;=25,6)),0),0))</f>
        <v>,"dpspro":100</v>
      </c>
      <c r="K5442" s="32" t="str">
        <f t="shared" si="368"/>
        <v>"atk":300,"hp":5000,"undpspro":100,"pvpdpspro":50,"dpspro":100</v>
      </c>
      <c r="L5442" s="20" t="str">
        <f>IF(B5442&gt;=50,VLOOKUP(A5442,英雄数据表!A:L,11,FALSE),IF(B5442&gt;=25,VLOOKUP(A5442,英雄数据表!A:L,7,0),""))</f>
        <v>"4202601004"</v>
      </c>
      <c r="M5442" s="20" t="str">
        <f>IFERROR(VLOOKUP(B5442,属性中转表!$K$2:$O$21,5,FALSE),"")</f>
        <v/>
      </c>
      <c r="N5442" s="20" t="str">
        <f>IF(B5442=25,VLOOKUP(A5442,英雄数据表!A:L,8,FALSE),IF(B5442=50,VLOOKUP(A5442,英雄数据表!A:L,12,0),""))</f>
        <v/>
      </c>
    </row>
    <row r="5443" spans="1:14" x14ac:dyDescent="0.3">
      <c r="A5443" s="20">
        <v>42026</v>
      </c>
      <c r="B5443" s="21">
        <v>42</v>
      </c>
      <c r="C5443" s="21">
        <v>5</v>
      </c>
      <c r="D5443" s="21">
        <f>VLOOKUP(A5443,英雄数据表!A:D,4,0)</f>
        <v>4</v>
      </c>
      <c r="E5443" s="20" t="str">
        <f>VLOOKUP(A5443,英雄数据表!A:C,3,0)</f>
        <v>银铃花束</v>
      </c>
      <c r="F5443" s="20">
        <f t="shared" si="366"/>
        <v>42026</v>
      </c>
      <c r="G5443" s="20">
        <f t="shared" si="367"/>
        <v>42026</v>
      </c>
      <c r="H5443" s="21" t="str">
        <f>VLOOKUP(B5443,属性中转表!A:F,6,FALSE)</f>
        <v>"hp":140400,"atk":3900</v>
      </c>
      <c r="I5443" s="20" t="str">
        <f>IF(VLOOKUP(B5443,属性中转表!A:G,7,FALSE)=0,"",VLOOKUP(VLOOKUP(B5443,属性中转表!A:G,7,FALSE),属性中转表!$K$2:$P$21,6,0))&amp;IF(VLOOKUP(B5443,属性中转表!A:G,7,FALSE)&gt;=50,VLOOKUP(A5443,英雄数据表!A:K,9,0),IF(VLOOKUP(B5443,属性中转表!A:G,7,FALSE)&gt;=25,VLOOKUP(A5443,英雄数据表!A:K,5,0),""))</f>
        <v>"atk":300,"hp":5000,"undpspro":100,"pvpdpspro":50</v>
      </c>
      <c r="J5443" s="20" t="str">
        <f>IF(I5443="","",属性中转表!$I$1&amp;(IF(VLOOKUP(B5443,属性中转表!A:G,7,FALSE)=0,0,VLOOKUP(VLOOKUP(B5443,属性中转表!A:G,7,FALSE),属性中转表!$K$2:$P$21,4,0)))+IFERROR(VLOOKUP(A5443,英雄数据表!A:K,IF(武魂!B5443&gt;=50,10,IF(武魂!B5443&gt;=25,6)),0),0))</f>
        <v>,"dpspro":100</v>
      </c>
      <c r="K5443" s="32" t="str">
        <f t="shared" si="368"/>
        <v>"atk":300,"hp":5000,"undpspro":100,"pvpdpspro":50,"dpspro":100</v>
      </c>
      <c r="L5443" s="20" t="str">
        <f>IF(B5443&gt;=50,VLOOKUP(A5443,英雄数据表!A:L,11,FALSE),IF(B5443&gt;=25,VLOOKUP(A5443,英雄数据表!A:L,7,0),""))</f>
        <v>"4202601004"</v>
      </c>
      <c r="M5443" s="20" t="str">
        <f>IFERROR(VLOOKUP(B5443,属性中转表!$K$2:$O$21,5,FALSE),"")</f>
        <v/>
      </c>
      <c r="N5443" s="20" t="str">
        <f>IF(B5443=25,VLOOKUP(A5443,英雄数据表!A:L,8,FALSE),IF(B5443=50,VLOOKUP(A5443,英雄数据表!A:L,12,0),""))</f>
        <v/>
      </c>
    </row>
    <row r="5444" spans="1:14" x14ac:dyDescent="0.3">
      <c r="A5444" s="20">
        <v>42026</v>
      </c>
      <c r="B5444" s="21">
        <v>43</v>
      </c>
      <c r="C5444" s="21">
        <v>5</v>
      </c>
      <c r="D5444" s="21">
        <f>VLOOKUP(A5444,英雄数据表!A:D,4,0)</f>
        <v>4</v>
      </c>
      <c r="E5444" s="20" t="str">
        <f>VLOOKUP(A5444,英雄数据表!A:C,3,0)</f>
        <v>银铃花束</v>
      </c>
      <c r="F5444" s="20">
        <f t="shared" si="366"/>
        <v>42026</v>
      </c>
      <c r="G5444" s="20">
        <f t="shared" si="367"/>
        <v>42026</v>
      </c>
      <c r="H5444" s="21" t="str">
        <f>VLOOKUP(B5444,属性中转表!A:F,6,FALSE)</f>
        <v>"hp":145800,"atk":4050</v>
      </c>
      <c r="I5444" s="20" t="str">
        <f>IF(VLOOKUP(B5444,属性中转表!A:G,7,FALSE)=0,"",VLOOKUP(VLOOKUP(B5444,属性中转表!A:G,7,FALSE),属性中转表!$K$2:$P$21,6,0))&amp;IF(VLOOKUP(B5444,属性中转表!A:G,7,FALSE)&gt;=50,VLOOKUP(A5444,英雄数据表!A:K,9,0),IF(VLOOKUP(B5444,属性中转表!A:G,7,FALSE)&gt;=25,VLOOKUP(A5444,英雄数据表!A:K,5,0),""))</f>
        <v>"atk":300,"hp":5000,"undpspro":100,"pvpdpspro":50</v>
      </c>
      <c r="J5444" s="20" t="str">
        <f>IF(I5444="","",属性中转表!$I$1&amp;(IF(VLOOKUP(B5444,属性中转表!A:G,7,FALSE)=0,0,VLOOKUP(VLOOKUP(B5444,属性中转表!A:G,7,FALSE),属性中转表!$K$2:$P$21,4,0)))+IFERROR(VLOOKUP(A5444,英雄数据表!A:K,IF(武魂!B5444&gt;=50,10,IF(武魂!B5444&gt;=25,6)),0),0))</f>
        <v>,"dpspro":100</v>
      </c>
      <c r="K5444" s="32" t="str">
        <f t="shared" si="368"/>
        <v>"atk":300,"hp":5000,"undpspro":100,"pvpdpspro":50,"dpspro":100</v>
      </c>
      <c r="L5444" s="20" t="str">
        <f>IF(B5444&gt;=50,VLOOKUP(A5444,英雄数据表!A:L,11,FALSE),IF(B5444&gt;=25,VLOOKUP(A5444,英雄数据表!A:L,7,0),""))</f>
        <v>"4202601004"</v>
      </c>
      <c r="M5444" s="20" t="str">
        <f>IFERROR(VLOOKUP(B5444,属性中转表!$K$2:$O$21,5,FALSE),"")</f>
        <v/>
      </c>
      <c r="N5444" s="20" t="str">
        <f>IF(B5444=25,VLOOKUP(A5444,英雄数据表!A:L,8,FALSE),IF(B5444=50,VLOOKUP(A5444,英雄数据表!A:L,12,0),""))</f>
        <v/>
      </c>
    </row>
    <row r="5445" spans="1:14" x14ac:dyDescent="0.3">
      <c r="A5445" s="20">
        <v>42026</v>
      </c>
      <c r="B5445" s="21">
        <v>44</v>
      </c>
      <c r="C5445" s="21">
        <v>5</v>
      </c>
      <c r="D5445" s="21">
        <f>VLOOKUP(A5445,英雄数据表!A:D,4,0)</f>
        <v>4</v>
      </c>
      <c r="E5445" s="20" t="str">
        <f>VLOOKUP(A5445,英雄数据表!A:C,3,0)</f>
        <v>银铃花束</v>
      </c>
      <c r="F5445" s="20">
        <f t="shared" si="366"/>
        <v>42026</v>
      </c>
      <c r="G5445" s="20">
        <f t="shared" si="367"/>
        <v>42026</v>
      </c>
      <c r="H5445" s="21" t="str">
        <f>VLOOKUP(B5445,属性中转表!A:F,6,FALSE)</f>
        <v>"hp":151200,"atk":4200</v>
      </c>
      <c r="I5445" s="20" t="str">
        <f>IF(VLOOKUP(B5445,属性中转表!A:G,7,FALSE)=0,"",VLOOKUP(VLOOKUP(B5445,属性中转表!A:G,7,FALSE),属性中转表!$K$2:$P$21,6,0))&amp;IF(VLOOKUP(B5445,属性中转表!A:G,7,FALSE)&gt;=50,VLOOKUP(A5445,英雄数据表!A:K,9,0),IF(VLOOKUP(B5445,属性中转表!A:G,7,FALSE)&gt;=25,VLOOKUP(A5445,英雄数据表!A:K,5,0),""))</f>
        <v>"atk":300,"hp":5000,"undpspro":100,"pvpdpspro":50</v>
      </c>
      <c r="J5445" s="20" t="str">
        <f>IF(I5445="","",属性中转表!$I$1&amp;(IF(VLOOKUP(B5445,属性中转表!A:G,7,FALSE)=0,0,VLOOKUP(VLOOKUP(B5445,属性中转表!A:G,7,FALSE),属性中转表!$K$2:$P$21,4,0)))+IFERROR(VLOOKUP(A5445,英雄数据表!A:K,IF(武魂!B5445&gt;=50,10,IF(武魂!B5445&gt;=25,6)),0),0))</f>
        <v>,"dpspro":100</v>
      </c>
      <c r="K5445" s="32" t="str">
        <f t="shared" si="368"/>
        <v>"atk":300,"hp":5000,"undpspro":100,"pvpdpspro":50,"dpspro":100</v>
      </c>
      <c r="L5445" s="20" t="str">
        <f>IF(B5445&gt;=50,VLOOKUP(A5445,英雄数据表!A:L,11,FALSE),IF(B5445&gt;=25,VLOOKUP(A5445,英雄数据表!A:L,7,0),""))</f>
        <v>"4202601004"</v>
      </c>
      <c r="M5445" s="20" t="str">
        <f>IFERROR(VLOOKUP(B5445,属性中转表!$K$2:$O$21,5,FALSE),"")</f>
        <v/>
      </c>
      <c r="N5445" s="20" t="str">
        <f>IF(B5445=25,VLOOKUP(A5445,英雄数据表!A:L,8,FALSE),IF(B5445=50,VLOOKUP(A5445,英雄数据表!A:L,12,0),""))</f>
        <v/>
      </c>
    </row>
    <row r="5446" spans="1:14" x14ac:dyDescent="0.3">
      <c r="A5446" s="20">
        <v>42026</v>
      </c>
      <c r="B5446" s="21">
        <v>45</v>
      </c>
      <c r="C5446" s="21">
        <v>5</v>
      </c>
      <c r="D5446" s="21">
        <f>VLOOKUP(A5446,英雄数据表!A:D,4,0)</f>
        <v>4</v>
      </c>
      <c r="E5446" s="20" t="str">
        <f>VLOOKUP(A5446,英雄数据表!A:C,3,0)</f>
        <v>银铃花束</v>
      </c>
      <c r="F5446" s="20">
        <f t="shared" si="366"/>
        <v>42026</v>
      </c>
      <c r="G5446" s="20">
        <f t="shared" si="367"/>
        <v>42026</v>
      </c>
      <c r="H5446" s="21" t="str">
        <f>VLOOKUP(B5446,属性中转表!A:F,6,FALSE)</f>
        <v>"hp":156600,"atk":4350</v>
      </c>
      <c r="I5446" s="20" t="str">
        <f>IF(VLOOKUP(B5446,属性中转表!A:G,7,FALSE)=0,"",VLOOKUP(VLOOKUP(B5446,属性中转表!A:G,7,FALSE),属性中转表!$K$2:$P$21,6,0))&amp;IF(VLOOKUP(B5446,属性中转表!A:G,7,FALSE)&gt;=50,VLOOKUP(A5446,英雄数据表!A:K,9,0),IF(VLOOKUP(B5446,属性中转表!A:G,7,FALSE)&gt;=25,VLOOKUP(A5446,英雄数据表!A:K,5,0),""))</f>
        <v>"atk":300,"hp":5000,"undpspro":100,"pvpdpspro":50,"pvpundpspro":50</v>
      </c>
      <c r="J5446" s="20" t="str">
        <f>IF(I5446="","",属性中转表!$I$1&amp;(IF(VLOOKUP(B5446,属性中转表!A:G,7,FALSE)=0,0,VLOOKUP(VLOOKUP(B5446,属性中转表!A:G,7,FALSE),属性中转表!$K$2:$P$21,4,0)))+IFERROR(VLOOKUP(A5446,英雄数据表!A:K,IF(武魂!B5446&gt;=50,10,IF(武魂!B5446&gt;=25,6)),0),0))</f>
        <v>,"dpspro":100</v>
      </c>
      <c r="K5446" s="32" t="str">
        <f t="shared" si="368"/>
        <v>"atk":300,"hp":5000,"undpspro":100,"pvpdpspro":50,"pvpundpspro":50,"dpspro":100</v>
      </c>
      <c r="L5446" s="20" t="str">
        <f>IF(B5446&gt;=50,VLOOKUP(A5446,英雄数据表!A:L,11,FALSE),IF(B5446&gt;=25,VLOOKUP(A5446,英雄数据表!A:L,7,0),""))</f>
        <v>"4202601004"</v>
      </c>
      <c r="M5446" s="20" t="str">
        <f>IFERROR(VLOOKUP(B5446,属性中转表!$K$2:$O$21,5,FALSE),"")</f>
        <v>"pvpundpspro":50</v>
      </c>
      <c r="N5446" s="20" t="str">
        <f>IF(B5446=25,VLOOKUP(A5446,英雄数据表!A:L,8,FALSE),IF(B5446=50,VLOOKUP(A5446,英雄数据表!A:L,12,0),""))</f>
        <v/>
      </c>
    </row>
    <row r="5447" spans="1:14" x14ac:dyDescent="0.3">
      <c r="A5447" s="20">
        <v>42026</v>
      </c>
      <c r="B5447" s="21">
        <v>46</v>
      </c>
      <c r="C5447" s="21">
        <v>5</v>
      </c>
      <c r="D5447" s="21">
        <f>VLOOKUP(A5447,英雄数据表!A:D,4,0)</f>
        <v>4</v>
      </c>
      <c r="E5447" s="20" t="str">
        <f>VLOOKUP(A5447,英雄数据表!A:C,3,0)</f>
        <v>银铃花束</v>
      </c>
      <c r="F5447" s="20">
        <f t="shared" si="366"/>
        <v>42026</v>
      </c>
      <c r="G5447" s="20">
        <f t="shared" si="367"/>
        <v>42026</v>
      </c>
      <c r="H5447" s="21" t="str">
        <f>VLOOKUP(B5447,属性中转表!A:F,6,FALSE)</f>
        <v>"hp":162000,"atk":4500</v>
      </c>
      <c r="I5447" s="20" t="str">
        <f>IF(VLOOKUP(B5447,属性中转表!A:G,7,FALSE)=0,"",VLOOKUP(VLOOKUP(B5447,属性中转表!A:G,7,FALSE),属性中转表!$K$2:$P$21,6,0))&amp;IF(VLOOKUP(B5447,属性中转表!A:G,7,FALSE)&gt;=50,VLOOKUP(A5447,英雄数据表!A:K,9,0),IF(VLOOKUP(B5447,属性中转表!A:G,7,FALSE)&gt;=25,VLOOKUP(A5447,英雄数据表!A:K,5,0),""))</f>
        <v>"atk":300,"hp":5000,"undpspro":100,"pvpdpspro":50,"pvpundpspro":50</v>
      </c>
      <c r="J5447" s="20" t="str">
        <f>IF(I5447="","",属性中转表!$I$1&amp;(IF(VLOOKUP(B5447,属性中转表!A:G,7,FALSE)=0,0,VLOOKUP(VLOOKUP(B5447,属性中转表!A:G,7,FALSE),属性中转表!$K$2:$P$21,4,0)))+IFERROR(VLOOKUP(A5447,英雄数据表!A:K,IF(武魂!B5447&gt;=50,10,IF(武魂!B5447&gt;=25,6)),0),0))</f>
        <v>,"dpspro":100</v>
      </c>
      <c r="K5447" s="32" t="str">
        <f t="shared" si="368"/>
        <v>"atk":300,"hp":5000,"undpspro":100,"pvpdpspro":50,"pvpundpspro":50,"dpspro":100</v>
      </c>
      <c r="L5447" s="20" t="str">
        <f>IF(B5447&gt;=50,VLOOKUP(A5447,英雄数据表!A:L,11,FALSE),IF(B5447&gt;=25,VLOOKUP(A5447,英雄数据表!A:L,7,0),""))</f>
        <v>"4202601004"</v>
      </c>
      <c r="M5447" s="20" t="str">
        <f>IFERROR(VLOOKUP(B5447,属性中转表!$K$2:$O$21,5,FALSE),"")</f>
        <v/>
      </c>
      <c r="N5447" s="20" t="str">
        <f>IF(B5447=25,VLOOKUP(A5447,英雄数据表!A:L,8,FALSE),IF(B5447=50,VLOOKUP(A5447,英雄数据表!A:L,12,0),""))</f>
        <v/>
      </c>
    </row>
    <row r="5448" spans="1:14" x14ac:dyDescent="0.3">
      <c r="A5448" s="20">
        <v>42026</v>
      </c>
      <c r="B5448" s="21">
        <v>47</v>
      </c>
      <c r="C5448" s="21">
        <v>5</v>
      </c>
      <c r="D5448" s="21">
        <f>VLOOKUP(A5448,英雄数据表!A:D,4,0)</f>
        <v>4</v>
      </c>
      <c r="E5448" s="20" t="str">
        <f>VLOOKUP(A5448,英雄数据表!A:C,3,0)</f>
        <v>银铃花束</v>
      </c>
      <c r="F5448" s="20">
        <f t="shared" si="366"/>
        <v>42026</v>
      </c>
      <c r="G5448" s="20">
        <f t="shared" si="367"/>
        <v>42026</v>
      </c>
      <c r="H5448" s="21" t="str">
        <f>VLOOKUP(B5448,属性中转表!A:F,6,FALSE)</f>
        <v>"hp":167400,"atk":4650</v>
      </c>
      <c r="I5448" s="20" t="str">
        <f>IF(VLOOKUP(B5448,属性中转表!A:G,7,FALSE)=0,"",VLOOKUP(VLOOKUP(B5448,属性中转表!A:G,7,FALSE),属性中转表!$K$2:$P$21,6,0))&amp;IF(VLOOKUP(B5448,属性中转表!A:G,7,FALSE)&gt;=50,VLOOKUP(A5448,英雄数据表!A:K,9,0),IF(VLOOKUP(B5448,属性中转表!A:G,7,FALSE)&gt;=25,VLOOKUP(A5448,英雄数据表!A:K,5,0),""))</f>
        <v>"atk":300,"hp":5000,"undpspro":100,"pvpdpspro":50,"pvpundpspro":50</v>
      </c>
      <c r="J5448" s="20" t="str">
        <f>IF(I5448="","",属性中转表!$I$1&amp;(IF(VLOOKUP(B5448,属性中转表!A:G,7,FALSE)=0,0,VLOOKUP(VLOOKUP(B5448,属性中转表!A:G,7,FALSE),属性中转表!$K$2:$P$21,4,0)))+IFERROR(VLOOKUP(A5448,英雄数据表!A:K,IF(武魂!B5448&gt;=50,10,IF(武魂!B5448&gt;=25,6)),0),0))</f>
        <v>,"dpspro":100</v>
      </c>
      <c r="K5448" s="32" t="str">
        <f t="shared" si="368"/>
        <v>"atk":300,"hp":5000,"undpspro":100,"pvpdpspro":50,"pvpundpspro":50,"dpspro":100</v>
      </c>
      <c r="L5448" s="20" t="str">
        <f>IF(B5448&gt;=50,VLOOKUP(A5448,英雄数据表!A:L,11,FALSE),IF(B5448&gt;=25,VLOOKUP(A5448,英雄数据表!A:L,7,0),""))</f>
        <v>"4202601004"</v>
      </c>
      <c r="M5448" s="20" t="str">
        <f>IFERROR(VLOOKUP(B5448,属性中转表!$K$2:$O$21,5,FALSE),"")</f>
        <v/>
      </c>
      <c r="N5448" s="20" t="str">
        <f>IF(B5448=25,VLOOKUP(A5448,英雄数据表!A:L,8,FALSE),IF(B5448=50,VLOOKUP(A5448,英雄数据表!A:L,12,0),""))</f>
        <v/>
      </c>
    </row>
    <row r="5449" spans="1:14" x14ac:dyDescent="0.3">
      <c r="A5449" s="20">
        <v>42026</v>
      </c>
      <c r="B5449" s="21">
        <v>48</v>
      </c>
      <c r="C5449" s="21">
        <v>5</v>
      </c>
      <c r="D5449" s="21">
        <f>VLOOKUP(A5449,英雄数据表!A:D,4,0)</f>
        <v>4</v>
      </c>
      <c r="E5449" s="20" t="str">
        <f>VLOOKUP(A5449,英雄数据表!A:C,3,0)</f>
        <v>银铃花束</v>
      </c>
      <c r="F5449" s="20">
        <f t="shared" si="366"/>
        <v>42026</v>
      </c>
      <c r="G5449" s="20">
        <f t="shared" si="367"/>
        <v>42026</v>
      </c>
      <c r="H5449" s="21" t="str">
        <f>VLOOKUP(B5449,属性中转表!A:F,6,FALSE)</f>
        <v>"hp":172800,"atk":4800</v>
      </c>
      <c r="I5449" s="20" t="str">
        <f>IF(VLOOKUP(B5449,属性中转表!A:G,7,FALSE)=0,"",VLOOKUP(VLOOKUP(B5449,属性中转表!A:G,7,FALSE),属性中转表!$K$2:$P$21,6,0))&amp;IF(VLOOKUP(B5449,属性中转表!A:G,7,FALSE)&gt;=50,VLOOKUP(A5449,英雄数据表!A:K,9,0),IF(VLOOKUP(B5449,属性中转表!A:G,7,FALSE)&gt;=25,VLOOKUP(A5449,英雄数据表!A:K,5,0),""))</f>
        <v>"atk":300,"hp":5000,"undpspro":100,"pvpdpspro":50,"pvpundpspro":50</v>
      </c>
      <c r="J5449" s="20" t="str">
        <f>IF(I5449="","",属性中转表!$I$1&amp;(IF(VLOOKUP(B5449,属性中转表!A:G,7,FALSE)=0,0,VLOOKUP(VLOOKUP(B5449,属性中转表!A:G,7,FALSE),属性中转表!$K$2:$P$21,4,0)))+IFERROR(VLOOKUP(A5449,英雄数据表!A:K,IF(武魂!B5449&gt;=50,10,IF(武魂!B5449&gt;=25,6)),0),0))</f>
        <v>,"dpspro":100</v>
      </c>
      <c r="K5449" s="32" t="str">
        <f t="shared" si="368"/>
        <v>"atk":300,"hp":5000,"undpspro":100,"pvpdpspro":50,"pvpundpspro":50,"dpspro":100</v>
      </c>
      <c r="L5449" s="20" t="str">
        <f>IF(B5449&gt;=50,VLOOKUP(A5449,英雄数据表!A:L,11,FALSE),IF(B5449&gt;=25,VLOOKUP(A5449,英雄数据表!A:L,7,0),""))</f>
        <v>"4202601004"</v>
      </c>
      <c r="M5449" s="20" t="str">
        <f>IFERROR(VLOOKUP(B5449,属性中转表!$K$2:$O$21,5,FALSE),"")</f>
        <v/>
      </c>
      <c r="N5449" s="20" t="str">
        <f>IF(B5449=25,VLOOKUP(A5449,英雄数据表!A:L,8,FALSE),IF(B5449=50,VLOOKUP(A5449,英雄数据表!A:L,12,0),""))</f>
        <v/>
      </c>
    </row>
    <row r="5450" spans="1:14" x14ac:dyDescent="0.3">
      <c r="A5450" s="20">
        <v>42026</v>
      </c>
      <c r="B5450" s="21">
        <v>49</v>
      </c>
      <c r="C5450" s="21">
        <v>5</v>
      </c>
      <c r="D5450" s="21">
        <f>VLOOKUP(A5450,英雄数据表!A:D,4,0)</f>
        <v>4</v>
      </c>
      <c r="E5450" s="20" t="str">
        <f>VLOOKUP(A5450,英雄数据表!A:C,3,0)</f>
        <v>银铃花束</v>
      </c>
      <c r="F5450" s="20">
        <f t="shared" si="366"/>
        <v>42026</v>
      </c>
      <c r="G5450" s="20">
        <f t="shared" si="367"/>
        <v>42026</v>
      </c>
      <c r="H5450" s="21" t="str">
        <f>VLOOKUP(B5450,属性中转表!A:F,6,FALSE)</f>
        <v>"hp":178200,"atk":4950</v>
      </c>
      <c r="I5450" s="20" t="str">
        <f>IF(VLOOKUP(B5450,属性中转表!A:G,7,FALSE)=0,"",VLOOKUP(VLOOKUP(B5450,属性中转表!A:G,7,FALSE),属性中转表!$K$2:$P$21,6,0))&amp;IF(VLOOKUP(B5450,属性中转表!A:G,7,FALSE)&gt;=50,VLOOKUP(A5450,英雄数据表!A:K,9,0),IF(VLOOKUP(B5450,属性中转表!A:G,7,FALSE)&gt;=25,VLOOKUP(A5450,英雄数据表!A:K,5,0),""))</f>
        <v>"atk":300,"hp":5000,"undpspro":100,"pvpdpspro":50,"pvpundpspro":50</v>
      </c>
      <c r="J5450" s="20" t="str">
        <f>IF(I5450="","",属性中转表!$I$1&amp;(IF(VLOOKUP(B5450,属性中转表!A:G,7,FALSE)=0,0,VLOOKUP(VLOOKUP(B5450,属性中转表!A:G,7,FALSE),属性中转表!$K$2:$P$21,4,0)))+IFERROR(VLOOKUP(A5450,英雄数据表!A:K,IF(武魂!B5450&gt;=50,10,IF(武魂!B5450&gt;=25,6)),0),0))</f>
        <v>,"dpspro":100</v>
      </c>
      <c r="K5450" s="32" t="str">
        <f t="shared" si="368"/>
        <v>"atk":300,"hp":5000,"undpspro":100,"pvpdpspro":50,"pvpundpspro":50,"dpspro":100</v>
      </c>
      <c r="L5450" s="20" t="str">
        <f>IF(B5450&gt;=50,VLOOKUP(A5450,英雄数据表!A:L,11,FALSE),IF(B5450&gt;=25,VLOOKUP(A5450,英雄数据表!A:L,7,0),""))</f>
        <v>"4202601004"</v>
      </c>
      <c r="M5450" s="20" t="str">
        <f>IFERROR(VLOOKUP(B5450,属性中转表!$K$2:$O$21,5,FALSE),"")</f>
        <v/>
      </c>
      <c r="N5450" s="20" t="str">
        <f>IF(B5450=25,VLOOKUP(A5450,英雄数据表!A:L,8,FALSE),IF(B5450=50,VLOOKUP(A5450,英雄数据表!A:L,12,0),""))</f>
        <v/>
      </c>
    </row>
    <row r="5451" spans="1:14" x14ac:dyDescent="0.3">
      <c r="A5451" s="20">
        <v>42026</v>
      </c>
      <c r="B5451" s="21">
        <v>50</v>
      </c>
      <c r="C5451" s="21">
        <v>5</v>
      </c>
      <c r="D5451" s="21">
        <f>VLOOKUP(A5451,英雄数据表!A:D,4,0)</f>
        <v>4</v>
      </c>
      <c r="E5451" s="20" t="str">
        <f>VLOOKUP(A5451,英雄数据表!A:C,3,0)</f>
        <v>银铃花束</v>
      </c>
      <c r="F5451" s="20">
        <f t="shared" si="366"/>
        <v>42026</v>
      </c>
      <c r="G5451" s="20">
        <f t="shared" si="367"/>
        <v>42026</v>
      </c>
      <c r="H5451" s="21" t="str">
        <f>VLOOKUP(B5451,属性中转表!A:F,6,FALSE)</f>
        <v>"hp":183600,"atk":5100</v>
      </c>
      <c r="I5451" s="20" t="str">
        <f>IF(VLOOKUP(B5451,属性中转表!A:G,7,FALSE)=0,"",VLOOKUP(VLOOKUP(B5451,属性中转表!A:G,7,FALSE),属性中转表!$K$2:$P$21,6,0))&amp;IF(VLOOKUP(B5451,属性中转表!A:G,7,FALSE)&gt;=50,VLOOKUP(A5451,英雄数据表!A:K,9,0),IF(VLOOKUP(B5451,属性中转表!A:G,7,FALSE)&gt;=25,VLOOKUP(A5451,英雄数据表!A:K,5,0),""))</f>
        <v>"atk":300,"hp":5000,"undpspro":100,"pvpdpspro":50,"pvpundpspro":50</v>
      </c>
      <c r="J5451" s="20" t="str">
        <f>IF(I5451="","",属性中转表!$I$1&amp;(IF(VLOOKUP(B5451,属性中转表!A:G,7,FALSE)=0,0,VLOOKUP(VLOOKUP(B5451,属性中转表!A:G,7,FALSE),属性中转表!$K$2:$P$21,4,0)))+IFERROR(VLOOKUP(A5451,英雄数据表!A:K,IF(武魂!B5451&gt;=50,10,IF(武魂!B5451&gt;=25,6)),0),0))</f>
        <v>,"dpspro":100</v>
      </c>
      <c r="K5451" s="32" t="str">
        <f t="shared" si="368"/>
        <v>"atk":300,"hp":5000,"undpspro":100,"pvpdpspro":50,"pvpundpspro":50,"dpspro":100</v>
      </c>
      <c r="L5451" s="20" t="str">
        <f>IF(B5451&gt;=50,VLOOKUP(A5451,英雄数据表!A:L,11,FALSE),IF(B5451&gt;=25,VLOOKUP(A5451,英雄数据表!A:L,7,0),""))</f>
        <v>"4202602004"</v>
      </c>
      <c r="M5451" s="20" t="str">
        <f>IFERROR(VLOOKUP(B5451,属性中转表!$K$2:$O$21,5,FALSE),"")</f>
        <v/>
      </c>
      <c r="N5451" s="20" t="str">
        <f>IF(B5451=25,VLOOKUP(A5451,英雄数据表!A:L,8,FALSE),IF(B5451=50,VLOOKUP(A5451,英雄数据表!A:L,12,0),""))</f>
        <v>战斗开始时，塞西亚增加20点速度</v>
      </c>
    </row>
    <row r="5452" spans="1:14" x14ac:dyDescent="0.3">
      <c r="A5452" s="20">
        <v>42026</v>
      </c>
      <c r="B5452" s="21">
        <v>51</v>
      </c>
      <c r="C5452" s="21">
        <v>5</v>
      </c>
      <c r="D5452" s="21">
        <f>VLOOKUP(A5452,英雄数据表!A:D,4,0)</f>
        <v>4</v>
      </c>
      <c r="E5452" s="20" t="str">
        <f>VLOOKUP(A5452,英雄数据表!A:C,3,0)</f>
        <v>银铃花束</v>
      </c>
      <c r="F5452" s="20">
        <f t="shared" si="366"/>
        <v>42026</v>
      </c>
      <c r="G5452" s="20">
        <f t="shared" si="367"/>
        <v>42026</v>
      </c>
      <c r="H5452" s="21" t="str">
        <f>VLOOKUP(B5452,属性中转表!A:F,6,FALSE)</f>
        <v>"hp":189000,"atk":5250</v>
      </c>
      <c r="I5452" s="20" t="str">
        <f>IF(VLOOKUP(B5452,属性中转表!A:G,7,FALSE)=0,"",VLOOKUP(VLOOKUP(B5452,属性中转表!A:G,7,FALSE),属性中转表!$K$2:$P$21,6,0))&amp;IF(VLOOKUP(B5452,属性中转表!A:G,7,FALSE)&gt;=50,VLOOKUP(A5452,英雄数据表!A:K,9,0),IF(VLOOKUP(B5452,属性中转表!A:G,7,FALSE)&gt;=25,VLOOKUP(A5452,英雄数据表!A:K,5,0),""))</f>
        <v>"atk":300,"hp":5000,"undpspro":100,"pvpdpspro":50,"pvpundpspro":50</v>
      </c>
      <c r="J5452" s="20" t="str">
        <f>IF(I5452="","",属性中转表!$I$1&amp;(IF(VLOOKUP(B5452,属性中转表!A:G,7,FALSE)=0,0,VLOOKUP(VLOOKUP(B5452,属性中转表!A:G,7,FALSE),属性中转表!$K$2:$P$21,4,0)))+IFERROR(VLOOKUP(A5452,英雄数据表!A:K,IF(武魂!B5452&gt;=50,10,IF(武魂!B5452&gt;=25,6)),0),0))</f>
        <v>,"dpspro":100</v>
      </c>
      <c r="K5452" s="32" t="str">
        <f t="shared" si="368"/>
        <v>"atk":300,"hp":5000,"undpspro":100,"pvpdpspro":50,"pvpundpspro":50,"dpspro":100</v>
      </c>
      <c r="L5452" s="20" t="str">
        <f>IF(B5452&gt;=50,VLOOKUP(A5452,英雄数据表!A:L,11,FALSE),IF(B5452&gt;=25,VLOOKUP(A5452,英雄数据表!A:L,7,0),""))</f>
        <v>"4202602004"</v>
      </c>
      <c r="M5452" s="20" t="str">
        <f>IFERROR(VLOOKUP(B5452,属性中转表!$K$2:$O$21,5,FALSE),"")</f>
        <v/>
      </c>
      <c r="N5452" s="20" t="str">
        <f>IF(B5452=25,VLOOKUP(A5452,英雄数据表!A:L,8,FALSE),IF(B5452=50,VLOOKUP(A5452,英雄数据表!A:L,12,0),""))</f>
        <v/>
      </c>
    </row>
    <row r="5453" spans="1:14" x14ac:dyDescent="0.3">
      <c r="A5453" s="20">
        <v>42026</v>
      </c>
      <c r="B5453" s="21">
        <v>52</v>
      </c>
      <c r="C5453" s="21">
        <v>5</v>
      </c>
      <c r="D5453" s="21">
        <f>VLOOKUP(A5453,英雄数据表!A:D,4,0)</f>
        <v>4</v>
      </c>
      <c r="E5453" s="20" t="str">
        <f>VLOOKUP(A5453,英雄数据表!A:C,3,0)</f>
        <v>银铃花束</v>
      </c>
      <c r="F5453" s="20">
        <f t="shared" si="366"/>
        <v>42026</v>
      </c>
      <c r="G5453" s="20">
        <f t="shared" si="367"/>
        <v>42026</v>
      </c>
      <c r="H5453" s="21" t="str">
        <f>VLOOKUP(B5453,属性中转表!A:F,6,FALSE)</f>
        <v>"hp":194400,"atk":5400</v>
      </c>
      <c r="I5453" s="20" t="str">
        <f>IF(VLOOKUP(B5453,属性中转表!A:G,7,FALSE)=0,"",VLOOKUP(VLOOKUP(B5453,属性中转表!A:G,7,FALSE),属性中转表!$K$2:$P$21,6,0))&amp;IF(VLOOKUP(B5453,属性中转表!A:G,7,FALSE)&gt;=50,VLOOKUP(A5453,英雄数据表!A:K,9,0),IF(VLOOKUP(B5453,属性中转表!A:G,7,FALSE)&gt;=25,VLOOKUP(A5453,英雄数据表!A:K,5,0),""))</f>
        <v>"atk":300,"hp":5000,"undpspro":100,"pvpdpspro":50,"pvpundpspro":50</v>
      </c>
      <c r="J5453" s="20" t="str">
        <f>IF(I5453="","",属性中转表!$I$1&amp;(IF(VLOOKUP(B5453,属性中转表!A:G,7,FALSE)=0,0,VLOOKUP(VLOOKUP(B5453,属性中转表!A:G,7,FALSE),属性中转表!$K$2:$P$21,4,0)))+IFERROR(VLOOKUP(A5453,英雄数据表!A:K,IF(武魂!B5453&gt;=50,10,IF(武魂!B5453&gt;=25,6)),0),0))</f>
        <v>,"dpspro":100</v>
      </c>
      <c r="K5453" s="32" t="str">
        <f t="shared" si="368"/>
        <v>"atk":300,"hp":5000,"undpspro":100,"pvpdpspro":50,"pvpundpspro":50,"dpspro":100</v>
      </c>
      <c r="L5453" s="20" t="str">
        <f>IF(B5453&gt;=50,VLOOKUP(A5453,英雄数据表!A:L,11,FALSE),IF(B5453&gt;=25,VLOOKUP(A5453,英雄数据表!A:L,7,0),""))</f>
        <v>"4202602004"</v>
      </c>
      <c r="M5453" s="20" t="str">
        <f>IFERROR(VLOOKUP(B5453,属性中转表!$K$2:$O$21,5,FALSE),"")</f>
        <v/>
      </c>
      <c r="N5453" s="20" t="str">
        <f>IF(B5453=25,VLOOKUP(A5453,英雄数据表!A:L,8,FALSE),IF(B5453=50,VLOOKUP(A5453,英雄数据表!A:L,12,0),""))</f>
        <v/>
      </c>
    </row>
    <row r="5454" spans="1:14" x14ac:dyDescent="0.3">
      <c r="A5454" s="20">
        <v>42026</v>
      </c>
      <c r="B5454" s="21">
        <v>53</v>
      </c>
      <c r="C5454" s="21">
        <v>5</v>
      </c>
      <c r="D5454" s="21">
        <f>VLOOKUP(A5454,英雄数据表!A:D,4,0)</f>
        <v>4</v>
      </c>
      <c r="E5454" s="20" t="str">
        <f>VLOOKUP(A5454,英雄数据表!A:C,3,0)</f>
        <v>银铃花束</v>
      </c>
      <c r="F5454" s="20">
        <f t="shared" si="366"/>
        <v>42026</v>
      </c>
      <c r="G5454" s="20">
        <f t="shared" si="367"/>
        <v>42026</v>
      </c>
      <c r="H5454" s="21" t="str">
        <f>VLOOKUP(B5454,属性中转表!A:F,6,FALSE)</f>
        <v>"hp":199800,"atk":5550</v>
      </c>
      <c r="I5454" s="20" t="str">
        <f>IF(VLOOKUP(B5454,属性中转表!A:G,7,FALSE)=0,"",VLOOKUP(VLOOKUP(B5454,属性中转表!A:G,7,FALSE),属性中转表!$K$2:$P$21,6,0))&amp;IF(VLOOKUP(B5454,属性中转表!A:G,7,FALSE)&gt;=50,VLOOKUP(A5454,英雄数据表!A:K,9,0),IF(VLOOKUP(B5454,属性中转表!A:G,7,FALSE)&gt;=25,VLOOKUP(A5454,英雄数据表!A:K,5,0),""))</f>
        <v>"atk":300,"hp":5000,"undpspro":100,"pvpdpspro":50,"pvpundpspro":50</v>
      </c>
      <c r="J5454" s="20" t="str">
        <f>IF(I5454="","",属性中转表!$I$1&amp;(IF(VLOOKUP(B5454,属性中转表!A:G,7,FALSE)=0,0,VLOOKUP(VLOOKUP(B5454,属性中转表!A:G,7,FALSE),属性中转表!$K$2:$P$21,4,0)))+IFERROR(VLOOKUP(A5454,英雄数据表!A:K,IF(武魂!B5454&gt;=50,10,IF(武魂!B5454&gt;=25,6)),0),0))</f>
        <v>,"dpspro":100</v>
      </c>
      <c r="K5454" s="32" t="str">
        <f t="shared" si="368"/>
        <v>"atk":300,"hp":5000,"undpspro":100,"pvpdpspro":50,"pvpundpspro":50,"dpspro":100</v>
      </c>
      <c r="L5454" s="20" t="str">
        <f>IF(B5454&gt;=50,VLOOKUP(A5454,英雄数据表!A:L,11,FALSE),IF(B5454&gt;=25,VLOOKUP(A5454,英雄数据表!A:L,7,0),""))</f>
        <v>"4202602004"</v>
      </c>
      <c r="M5454" s="20" t="str">
        <f>IFERROR(VLOOKUP(B5454,属性中转表!$K$2:$O$21,5,FALSE),"")</f>
        <v/>
      </c>
      <c r="N5454" s="20" t="str">
        <f>IF(B5454=25,VLOOKUP(A5454,英雄数据表!A:L,8,FALSE),IF(B5454=50,VLOOKUP(A5454,英雄数据表!A:L,12,0),""))</f>
        <v/>
      </c>
    </row>
    <row r="5455" spans="1:14" x14ac:dyDescent="0.3">
      <c r="A5455" s="20">
        <v>42026</v>
      </c>
      <c r="B5455" s="21">
        <v>54</v>
      </c>
      <c r="C5455" s="21">
        <v>5</v>
      </c>
      <c r="D5455" s="21">
        <f>VLOOKUP(A5455,英雄数据表!A:D,4,0)</f>
        <v>4</v>
      </c>
      <c r="E5455" s="20" t="str">
        <f>VLOOKUP(A5455,英雄数据表!A:C,3,0)</f>
        <v>银铃花束</v>
      </c>
      <c r="F5455" s="20">
        <f t="shared" si="366"/>
        <v>42026</v>
      </c>
      <c r="G5455" s="20">
        <f t="shared" si="367"/>
        <v>42026</v>
      </c>
      <c r="H5455" s="21" t="str">
        <f>VLOOKUP(B5455,属性中转表!A:F,6,FALSE)</f>
        <v>"hp":205200,"atk":5700</v>
      </c>
      <c r="I5455" s="20" t="str">
        <f>IF(VLOOKUP(B5455,属性中转表!A:G,7,FALSE)=0,"",VLOOKUP(VLOOKUP(B5455,属性中转表!A:G,7,FALSE),属性中转表!$K$2:$P$21,6,0))&amp;IF(VLOOKUP(B5455,属性中转表!A:G,7,FALSE)&gt;=50,VLOOKUP(A5455,英雄数据表!A:K,9,0),IF(VLOOKUP(B5455,属性中转表!A:G,7,FALSE)&gt;=25,VLOOKUP(A5455,英雄数据表!A:K,5,0),""))</f>
        <v>"atk":300,"hp":5000,"undpspro":100,"pvpdpspro":50,"pvpundpspro":50</v>
      </c>
      <c r="J5455" s="20" t="str">
        <f>IF(I5455="","",属性中转表!$I$1&amp;(IF(VLOOKUP(B5455,属性中转表!A:G,7,FALSE)=0,0,VLOOKUP(VLOOKUP(B5455,属性中转表!A:G,7,FALSE),属性中转表!$K$2:$P$21,4,0)))+IFERROR(VLOOKUP(A5455,英雄数据表!A:K,IF(武魂!B5455&gt;=50,10,IF(武魂!B5455&gt;=25,6)),0),0))</f>
        <v>,"dpspro":100</v>
      </c>
      <c r="K5455" s="32" t="str">
        <f t="shared" si="368"/>
        <v>"atk":300,"hp":5000,"undpspro":100,"pvpdpspro":50,"pvpundpspro":50,"dpspro":100</v>
      </c>
      <c r="L5455" s="20" t="str">
        <f>IF(B5455&gt;=50,VLOOKUP(A5455,英雄数据表!A:L,11,FALSE),IF(B5455&gt;=25,VLOOKUP(A5455,英雄数据表!A:L,7,0),""))</f>
        <v>"4202602004"</v>
      </c>
      <c r="M5455" s="20" t="str">
        <f>IFERROR(VLOOKUP(B5455,属性中转表!$K$2:$O$21,5,FALSE),"")</f>
        <v/>
      </c>
      <c r="N5455" s="20" t="str">
        <f>IF(B5455=25,VLOOKUP(A5455,英雄数据表!A:L,8,FALSE),IF(B5455=50,VLOOKUP(A5455,英雄数据表!A:L,12,0),""))</f>
        <v/>
      </c>
    </row>
    <row r="5456" spans="1:14" x14ac:dyDescent="0.3">
      <c r="A5456" s="20">
        <v>42026</v>
      </c>
      <c r="B5456" s="21">
        <v>55</v>
      </c>
      <c r="C5456" s="21">
        <v>5</v>
      </c>
      <c r="D5456" s="21">
        <f>VLOOKUP(A5456,英雄数据表!A:D,4,0)</f>
        <v>4</v>
      </c>
      <c r="E5456" s="20" t="str">
        <f>VLOOKUP(A5456,英雄数据表!A:C,3,0)</f>
        <v>银铃花束</v>
      </c>
      <c r="F5456" s="20">
        <f t="shared" si="366"/>
        <v>42026</v>
      </c>
      <c r="G5456" s="20">
        <f t="shared" si="367"/>
        <v>42026</v>
      </c>
      <c r="H5456" s="21" t="str">
        <f>VLOOKUP(B5456,属性中转表!A:F,6,FALSE)</f>
        <v>"hp":210600,"atk":5850</v>
      </c>
      <c r="I5456" s="20" t="str">
        <f>IF(VLOOKUP(B5456,属性中转表!A:G,7,FALSE)=0,"",VLOOKUP(VLOOKUP(B5456,属性中转表!A:G,7,FALSE),属性中转表!$K$2:$P$21,6,0))&amp;IF(VLOOKUP(B5456,属性中转表!A:G,7,FALSE)&gt;=50,VLOOKUP(A5456,英雄数据表!A:K,9,0),IF(VLOOKUP(B5456,属性中转表!A:G,7,FALSE)&gt;=25,VLOOKUP(A5456,英雄数据表!A:K,5,0),""))</f>
        <v>"atk":300,"hp":5000,"undpspro":150,"pvpdpspro":50,"pvpundpspro":50</v>
      </c>
      <c r="J5456" s="20" t="str">
        <f>IF(I5456="","",属性中转表!$I$1&amp;(IF(VLOOKUP(B5456,属性中转表!A:G,7,FALSE)=0,0,VLOOKUP(VLOOKUP(B5456,属性中转表!A:G,7,FALSE),属性中转表!$K$2:$P$21,4,0)))+IFERROR(VLOOKUP(A5456,英雄数据表!A:K,IF(武魂!B5456&gt;=50,10,IF(武魂!B5456&gt;=25,6)),0),0))</f>
        <v>,"dpspro":100</v>
      </c>
      <c r="K5456" s="32" t="str">
        <f t="shared" si="368"/>
        <v>"atk":300,"hp":5000,"undpspro":150,"pvpdpspro":50,"pvpundpspro":50,"dpspro":100</v>
      </c>
      <c r="L5456" s="20" t="str">
        <f>IF(B5456&gt;=50,VLOOKUP(A5456,英雄数据表!A:L,11,FALSE),IF(B5456&gt;=25,VLOOKUP(A5456,英雄数据表!A:L,7,0),""))</f>
        <v>"4202602004"</v>
      </c>
      <c r="M5456" s="20" t="str">
        <f>IFERROR(VLOOKUP(B5456,属性中转表!$K$2:$O$21,5,FALSE),"")</f>
        <v>"undpspro":50</v>
      </c>
      <c r="N5456" s="20" t="str">
        <f>IF(B5456=25,VLOOKUP(A5456,英雄数据表!A:L,8,FALSE),IF(B5456=50,VLOOKUP(A5456,英雄数据表!A:L,12,0),""))</f>
        <v/>
      </c>
    </row>
    <row r="5457" spans="1:14" x14ac:dyDescent="0.3">
      <c r="A5457" s="20">
        <v>42026</v>
      </c>
      <c r="B5457" s="21">
        <v>56</v>
      </c>
      <c r="C5457" s="21">
        <v>5</v>
      </c>
      <c r="D5457" s="21">
        <f>VLOOKUP(A5457,英雄数据表!A:D,4,0)</f>
        <v>4</v>
      </c>
      <c r="E5457" s="20" t="str">
        <f>VLOOKUP(A5457,英雄数据表!A:C,3,0)</f>
        <v>银铃花束</v>
      </c>
      <c r="F5457" s="20">
        <f t="shared" si="366"/>
        <v>42026</v>
      </c>
      <c r="G5457" s="20">
        <f t="shared" si="367"/>
        <v>42026</v>
      </c>
      <c r="H5457" s="21" t="str">
        <f>VLOOKUP(B5457,属性中转表!A:F,6,FALSE)</f>
        <v>"hp":216000,"atk":6000</v>
      </c>
      <c r="I5457" s="20" t="str">
        <f>IF(VLOOKUP(B5457,属性中转表!A:G,7,FALSE)=0,"",VLOOKUP(VLOOKUP(B5457,属性中转表!A:G,7,FALSE),属性中转表!$K$2:$P$21,6,0))&amp;IF(VLOOKUP(B5457,属性中转表!A:G,7,FALSE)&gt;=50,VLOOKUP(A5457,英雄数据表!A:K,9,0),IF(VLOOKUP(B5457,属性中转表!A:G,7,FALSE)&gt;=25,VLOOKUP(A5457,英雄数据表!A:K,5,0),""))</f>
        <v>"atk":300,"hp":5000,"undpspro":150,"pvpdpspro":50,"pvpundpspro":50</v>
      </c>
      <c r="J5457" s="20" t="str">
        <f>IF(I5457="","",属性中转表!$I$1&amp;(IF(VLOOKUP(B5457,属性中转表!A:G,7,FALSE)=0,0,VLOOKUP(VLOOKUP(B5457,属性中转表!A:G,7,FALSE),属性中转表!$K$2:$P$21,4,0)))+IFERROR(VLOOKUP(A5457,英雄数据表!A:K,IF(武魂!B5457&gt;=50,10,IF(武魂!B5457&gt;=25,6)),0),0))</f>
        <v>,"dpspro":100</v>
      </c>
      <c r="K5457" s="32" t="str">
        <f t="shared" si="368"/>
        <v>"atk":300,"hp":5000,"undpspro":150,"pvpdpspro":50,"pvpundpspro":50,"dpspro":100</v>
      </c>
      <c r="L5457" s="20" t="str">
        <f>IF(B5457&gt;=50,VLOOKUP(A5457,英雄数据表!A:L,11,FALSE),IF(B5457&gt;=25,VLOOKUP(A5457,英雄数据表!A:L,7,0),""))</f>
        <v>"4202602004"</v>
      </c>
      <c r="M5457" s="20" t="str">
        <f>IFERROR(VLOOKUP(B5457,属性中转表!$K$2:$O$21,5,FALSE),"")</f>
        <v/>
      </c>
      <c r="N5457" s="20" t="str">
        <f>IF(B5457=25,VLOOKUP(A5457,英雄数据表!A:L,8,FALSE),IF(B5457=50,VLOOKUP(A5457,英雄数据表!A:L,12,0),""))</f>
        <v/>
      </c>
    </row>
    <row r="5458" spans="1:14" x14ac:dyDescent="0.3">
      <c r="A5458" s="20">
        <v>42026</v>
      </c>
      <c r="B5458" s="21">
        <v>57</v>
      </c>
      <c r="C5458" s="21">
        <v>5</v>
      </c>
      <c r="D5458" s="21">
        <f>VLOOKUP(A5458,英雄数据表!A:D,4,0)</f>
        <v>4</v>
      </c>
      <c r="E5458" s="20" t="str">
        <f>VLOOKUP(A5458,英雄数据表!A:C,3,0)</f>
        <v>银铃花束</v>
      </c>
      <c r="F5458" s="20">
        <f t="shared" si="366"/>
        <v>42026</v>
      </c>
      <c r="G5458" s="20">
        <f t="shared" si="367"/>
        <v>42026</v>
      </c>
      <c r="H5458" s="21" t="str">
        <f>VLOOKUP(B5458,属性中转表!A:F,6,FALSE)</f>
        <v>"hp":221400,"atk":6150</v>
      </c>
      <c r="I5458" s="20" t="str">
        <f>IF(VLOOKUP(B5458,属性中转表!A:G,7,FALSE)=0,"",VLOOKUP(VLOOKUP(B5458,属性中转表!A:G,7,FALSE),属性中转表!$K$2:$P$21,6,0))&amp;IF(VLOOKUP(B5458,属性中转表!A:G,7,FALSE)&gt;=50,VLOOKUP(A5458,英雄数据表!A:K,9,0),IF(VLOOKUP(B5458,属性中转表!A:G,7,FALSE)&gt;=25,VLOOKUP(A5458,英雄数据表!A:K,5,0),""))</f>
        <v>"atk":300,"hp":5000,"undpspro":150,"pvpdpspro":50,"pvpundpspro":50</v>
      </c>
      <c r="J5458" s="20" t="str">
        <f>IF(I5458="","",属性中转表!$I$1&amp;(IF(VLOOKUP(B5458,属性中转表!A:G,7,FALSE)=0,0,VLOOKUP(VLOOKUP(B5458,属性中转表!A:G,7,FALSE),属性中转表!$K$2:$P$21,4,0)))+IFERROR(VLOOKUP(A5458,英雄数据表!A:K,IF(武魂!B5458&gt;=50,10,IF(武魂!B5458&gt;=25,6)),0),0))</f>
        <v>,"dpspro":100</v>
      </c>
      <c r="K5458" s="32" t="str">
        <f t="shared" si="368"/>
        <v>"atk":300,"hp":5000,"undpspro":150,"pvpdpspro":50,"pvpundpspro":50,"dpspro":100</v>
      </c>
      <c r="L5458" s="20" t="str">
        <f>IF(B5458&gt;=50,VLOOKUP(A5458,英雄数据表!A:L,11,FALSE),IF(B5458&gt;=25,VLOOKUP(A5458,英雄数据表!A:L,7,0),""))</f>
        <v>"4202602004"</v>
      </c>
      <c r="M5458" s="20" t="str">
        <f>IFERROR(VLOOKUP(B5458,属性中转表!$K$2:$O$21,5,FALSE),"")</f>
        <v/>
      </c>
      <c r="N5458" s="20" t="str">
        <f>IF(B5458=25,VLOOKUP(A5458,英雄数据表!A:L,8,FALSE),IF(B5458=50,VLOOKUP(A5458,英雄数据表!A:L,12,0),""))</f>
        <v/>
      </c>
    </row>
    <row r="5459" spans="1:14" x14ac:dyDescent="0.3">
      <c r="A5459" s="20">
        <v>42026</v>
      </c>
      <c r="B5459" s="21">
        <v>58</v>
      </c>
      <c r="C5459" s="21">
        <v>5</v>
      </c>
      <c r="D5459" s="21">
        <f>VLOOKUP(A5459,英雄数据表!A:D,4,0)</f>
        <v>4</v>
      </c>
      <c r="E5459" s="20" t="str">
        <f>VLOOKUP(A5459,英雄数据表!A:C,3,0)</f>
        <v>银铃花束</v>
      </c>
      <c r="F5459" s="20">
        <f t="shared" si="366"/>
        <v>42026</v>
      </c>
      <c r="G5459" s="20">
        <f t="shared" si="367"/>
        <v>42026</v>
      </c>
      <c r="H5459" s="21" t="str">
        <f>VLOOKUP(B5459,属性中转表!A:F,6,FALSE)</f>
        <v>"hp":226800,"atk":6300</v>
      </c>
      <c r="I5459" s="20" t="str">
        <f>IF(VLOOKUP(B5459,属性中转表!A:G,7,FALSE)=0,"",VLOOKUP(VLOOKUP(B5459,属性中转表!A:G,7,FALSE),属性中转表!$K$2:$P$21,6,0))&amp;IF(VLOOKUP(B5459,属性中转表!A:G,7,FALSE)&gt;=50,VLOOKUP(A5459,英雄数据表!A:K,9,0),IF(VLOOKUP(B5459,属性中转表!A:G,7,FALSE)&gt;=25,VLOOKUP(A5459,英雄数据表!A:K,5,0),""))</f>
        <v>"atk":300,"hp":5000,"undpspro":150,"pvpdpspro":50,"pvpundpspro":50</v>
      </c>
      <c r="J5459" s="20" t="str">
        <f>IF(I5459="","",属性中转表!$I$1&amp;(IF(VLOOKUP(B5459,属性中转表!A:G,7,FALSE)=0,0,VLOOKUP(VLOOKUP(B5459,属性中转表!A:G,7,FALSE),属性中转表!$K$2:$P$21,4,0)))+IFERROR(VLOOKUP(A5459,英雄数据表!A:K,IF(武魂!B5459&gt;=50,10,IF(武魂!B5459&gt;=25,6)),0),0))</f>
        <v>,"dpspro":100</v>
      </c>
      <c r="K5459" s="32" t="str">
        <f t="shared" si="368"/>
        <v>"atk":300,"hp":5000,"undpspro":150,"pvpdpspro":50,"pvpundpspro":50,"dpspro":100</v>
      </c>
      <c r="L5459" s="20" t="str">
        <f>IF(B5459&gt;=50,VLOOKUP(A5459,英雄数据表!A:L,11,FALSE),IF(B5459&gt;=25,VLOOKUP(A5459,英雄数据表!A:L,7,0),""))</f>
        <v>"4202602004"</v>
      </c>
      <c r="M5459" s="20" t="str">
        <f>IFERROR(VLOOKUP(B5459,属性中转表!$K$2:$O$21,5,FALSE),"")</f>
        <v/>
      </c>
      <c r="N5459" s="20" t="str">
        <f>IF(B5459=25,VLOOKUP(A5459,英雄数据表!A:L,8,FALSE),IF(B5459=50,VLOOKUP(A5459,英雄数据表!A:L,12,0),""))</f>
        <v/>
      </c>
    </row>
    <row r="5460" spans="1:14" x14ac:dyDescent="0.3">
      <c r="A5460" s="20">
        <v>42026</v>
      </c>
      <c r="B5460" s="21">
        <v>59</v>
      </c>
      <c r="C5460" s="21">
        <v>5</v>
      </c>
      <c r="D5460" s="21">
        <f>VLOOKUP(A5460,英雄数据表!A:D,4,0)</f>
        <v>4</v>
      </c>
      <c r="E5460" s="20" t="str">
        <f>VLOOKUP(A5460,英雄数据表!A:C,3,0)</f>
        <v>银铃花束</v>
      </c>
      <c r="F5460" s="20">
        <f t="shared" si="366"/>
        <v>42026</v>
      </c>
      <c r="G5460" s="20">
        <f t="shared" si="367"/>
        <v>42026</v>
      </c>
      <c r="H5460" s="21" t="str">
        <f>VLOOKUP(B5460,属性中转表!A:F,6,FALSE)</f>
        <v>"hp":232200,"atk":6450</v>
      </c>
      <c r="I5460" s="20" t="str">
        <f>IF(VLOOKUP(B5460,属性中转表!A:G,7,FALSE)=0,"",VLOOKUP(VLOOKUP(B5460,属性中转表!A:G,7,FALSE),属性中转表!$K$2:$P$21,6,0))&amp;IF(VLOOKUP(B5460,属性中转表!A:G,7,FALSE)&gt;=50,VLOOKUP(A5460,英雄数据表!A:K,9,0),IF(VLOOKUP(B5460,属性中转表!A:G,7,FALSE)&gt;=25,VLOOKUP(A5460,英雄数据表!A:K,5,0),""))</f>
        <v>"atk":300,"hp":5000,"undpspro":150,"pvpdpspro":50,"pvpundpspro":50</v>
      </c>
      <c r="J5460" s="20" t="str">
        <f>IF(I5460="","",属性中转表!$I$1&amp;(IF(VLOOKUP(B5460,属性中转表!A:G,7,FALSE)=0,0,VLOOKUP(VLOOKUP(B5460,属性中转表!A:G,7,FALSE),属性中转表!$K$2:$P$21,4,0)))+IFERROR(VLOOKUP(A5460,英雄数据表!A:K,IF(武魂!B5460&gt;=50,10,IF(武魂!B5460&gt;=25,6)),0),0))</f>
        <v>,"dpspro":100</v>
      </c>
      <c r="K5460" s="32" t="str">
        <f t="shared" si="368"/>
        <v>"atk":300,"hp":5000,"undpspro":150,"pvpdpspro":50,"pvpundpspro":50,"dpspro":100</v>
      </c>
      <c r="L5460" s="20" t="str">
        <f>IF(B5460&gt;=50,VLOOKUP(A5460,英雄数据表!A:L,11,FALSE),IF(B5460&gt;=25,VLOOKUP(A5460,英雄数据表!A:L,7,0),""))</f>
        <v>"4202602004"</v>
      </c>
      <c r="M5460" s="20" t="str">
        <f>IFERROR(VLOOKUP(B5460,属性中转表!$K$2:$O$21,5,FALSE),"")</f>
        <v/>
      </c>
      <c r="N5460" s="20" t="str">
        <f>IF(B5460=25,VLOOKUP(A5460,英雄数据表!A:L,8,FALSE),IF(B5460=50,VLOOKUP(A5460,英雄数据表!A:L,12,0),""))</f>
        <v/>
      </c>
    </row>
    <row r="5461" spans="1:14" x14ac:dyDescent="0.3">
      <c r="A5461" s="20">
        <v>42026</v>
      </c>
      <c r="B5461" s="21">
        <v>60</v>
      </c>
      <c r="C5461" s="21">
        <v>5</v>
      </c>
      <c r="D5461" s="21">
        <f>VLOOKUP(A5461,英雄数据表!A:D,4,0)</f>
        <v>4</v>
      </c>
      <c r="E5461" s="20" t="str">
        <f>VLOOKUP(A5461,英雄数据表!A:C,3,0)</f>
        <v>银铃花束</v>
      </c>
      <c r="F5461" s="20">
        <f t="shared" si="366"/>
        <v>42026</v>
      </c>
      <c r="G5461" s="20">
        <f t="shared" si="367"/>
        <v>42026</v>
      </c>
      <c r="H5461" s="21" t="str">
        <f>VLOOKUP(B5461,属性中转表!A:F,6,FALSE)</f>
        <v>"hp":237600,"atk":6600</v>
      </c>
      <c r="I5461" s="20" t="str">
        <f>IF(VLOOKUP(B5461,属性中转表!A:G,7,FALSE)=0,"",VLOOKUP(VLOOKUP(B5461,属性中转表!A:G,7,FALSE),属性中转表!$K$2:$P$21,6,0))&amp;IF(VLOOKUP(B5461,属性中转表!A:G,7,FALSE)&gt;=50,VLOOKUP(A5461,英雄数据表!A:K,9,0),IF(VLOOKUP(B5461,属性中转表!A:G,7,FALSE)&gt;=25,VLOOKUP(A5461,英雄数据表!A:K,5,0),""))</f>
        <v>"atk":300,"hp":5000,"undpspro":150,"pvpdpspro":50,"pvpundpspro":50</v>
      </c>
      <c r="J5461" s="20" t="str">
        <f>IF(I5461="","",属性中转表!$I$1&amp;(IF(VLOOKUP(B5461,属性中转表!A:G,7,FALSE)=0,0,VLOOKUP(VLOOKUP(B5461,属性中转表!A:G,7,FALSE),属性中转表!$K$2:$P$21,4,0)))+IFERROR(VLOOKUP(A5461,英雄数据表!A:K,IF(武魂!B5461&gt;=50,10,IF(武魂!B5461&gt;=25,6)),0),0))</f>
        <v>,"dpspro":150</v>
      </c>
      <c r="K5461" s="32" t="str">
        <f t="shared" si="368"/>
        <v>"atk":300,"hp":5000,"undpspro":150,"pvpdpspro":50,"pvpundpspro":50,"dpspro":150</v>
      </c>
      <c r="L5461" s="20" t="str">
        <f>IF(B5461&gt;=50,VLOOKUP(A5461,英雄数据表!A:L,11,FALSE),IF(B5461&gt;=25,VLOOKUP(A5461,英雄数据表!A:L,7,0),""))</f>
        <v>"4202602004"</v>
      </c>
      <c r="M5461" s="20" t="str">
        <f>IFERROR(VLOOKUP(B5461,属性中转表!$K$2:$O$21,5,FALSE),"")</f>
        <v>"dpspro":50</v>
      </c>
      <c r="N5461" s="20" t="str">
        <f>IF(B5461=25,VLOOKUP(A5461,英雄数据表!A:L,8,FALSE),IF(B5461=50,VLOOKUP(A5461,英雄数据表!A:L,12,0),""))</f>
        <v/>
      </c>
    </row>
    <row r="5462" spans="1:14" x14ac:dyDescent="0.3">
      <c r="A5462" s="20">
        <v>42026</v>
      </c>
      <c r="B5462" s="21">
        <v>61</v>
      </c>
      <c r="C5462" s="21">
        <v>5</v>
      </c>
      <c r="D5462" s="21">
        <f>VLOOKUP(A5462,英雄数据表!A:D,4,0)</f>
        <v>4</v>
      </c>
      <c r="E5462" s="20" t="str">
        <f>VLOOKUP(A5462,英雄数据表!A:C,3,0)</f>
        <v>银铃花束</v>
      </c>
      <c r="F5462" s="20">
        <f t="shared" si="366"/>
        <v>42026</v>
      </c>
      <c r="G5462" s="20">
        <f t="shared" si="367"/>
        <v>42026</v>
      </c>
      <c r="H5462" s="21" t="str">
        <f>VLOOKUP(B5462,属性中转表!A:F,6,FALSE)</f>
        <v>"hp":243000,"atk":6750</v>
      </c>
      <c r="I5462" s="20" t="str">
        <f>IF(VLOOKUP(B5462,属性中转表!A:G,7,FALSE)=0,"",VLOOKUP(VLOOKUP(B5462,属性中转表!A:G,7,FALSE),属性中转表!$K$2:$P$21,6,0))&amp;IF(VLOOKUP(B5462,属性中转表!A:G,7,FALSE)&gt;=50,VLOOKUP(A5462,英雄数据表!A:K,9,0),IF(VLOOKUP(B5462,属性中转表!A:G,7,FALSE)&gt;=25,VLOOKUP(A5462,英雄数据表!A:K,5,0),""))</f>
        <v>"atk":300,"hp":5000,"undpspro":150,"pvpdpspro":50,"pvpundpspro":50</v>
      </c>
      <c r="J5462" s="20" t="str">
        <f>IF(I5462="","",属性中转表!$I$1&amp;(IF(VLOOKUP(B5462,属性中转表!A:G,7,FALSE)=0,0,VLOOKUP(VLOOKUP(B5462,属性中转表!A:G,7,FALSE),属性中转表!$K$2:$P$21,4,0)))+IFERROR(VLOOKUP(A5462,英雄数据表!A:K,IF(武魂!B5462&gt;=50,10,IF(武魂!B5462&gt;=25,6)),0),0))</f>
        <v>,"dpspro":150</v>
      </c>
      <c r="K5462" s="32" t="str">
        <f t="shared" si="368"/>
        <v>"atk":300,"hp":5000,"undpspro":150,"pvpdpspro":50,"pvpundpspro":50,"dpspro":150</v>
      </c>
      <c r="L5462" s="20" t="str">
        <f>IF(B5462&gt;=50,VLOOKUP(A5462,英雄数据表!A:L,11,FALSE),IF(B5462&gt;=25,VLOOKUP(A5462,英雄数据表!A:L,7,0),""))</f>
        <v>"4202602004"</v>
      </c>
      <c r="M5462" s="20" t="str">
        <f>IFERROR(VLOOKUP(B5462,属性中转表!$K$2:$O$21,5,FALSE),"")</f>
        <v/>
      </c>
      <c r="N5462" s="20" t="str">
        <f>IF(B5462=25,VLOOKUP(A5462,英雄数据表!A:L,8,FALSE),IF(B5462=50,VLOOKUP(A5462,英雄数据表!A:L,12,0),""))</f>
        <v/>
      </c>
    </row>
    <row r="5463" spans="1:14" x14ac:dyDescent="0.3">
      <c r="A5463" s="20">
        <v>42026</v>
      </c>
      <c r="B5463" s="21">
        <v>62</v>
      </c>
      <c r="C5463" s="21">
        <v>5</v>
      </c>
      <c r="D5463" s="21">
        <f>VLOOKUP(A5463,英雄数据表!A:D,4,0)</f>
        <v>4</v>
      </c>
      <c r="E5463" s="20" t="str">
        <f>VLOOKUP(A5463,英雄数据表!A:C,3,0)</f>
        <v>银铃花束</v>
      </c>
      <c r="F5463" s="20">
        <f t="shared" si="366"/>
        <v>42026</v>
      </c>
      <c r="G5463" s="20">
        <f t="shared" si="367"/>
        <v>42026</v>
      </c>
      <c r="H5463" s="21" t="str">
        <f>VLOOKUP(B5463,属性中转表!A:F,6,FALSE)</f>
        <v>"hp":248400,"atk":6900</v>
      </c>
      <c r="I5463" s="20" t="str">
        <f>IF(VLOOKUP(B5463,属性中转表!A:G,7,FALSE)=0,"",VLOOKUP(VLOOKUP(B5463,属性中转表!A:G,7,FALSE),属性中转表!$K$2:$P$21,6,0))&amp;IF(VLOOKUP(B5463,属性中转表!A:G,7,FALSE)&gt;=50,VLOOKUP(A5463,英雄数据表!A:K,9,0),IF(VLOOKUP(B5463,属性中转表!A:G,7,FALSE)&gt;=25,VLOOKUP(A5463,英雄数据表!A:K,5,0),""))</f>
        <v>"atk":300,"hp":5000,"undpspro":150,"pvpdpspro":50,"pvpundpspro":50</v>
      </c>
      <c r="J5463" s="20" t="str">
        <f>IF(I5463="","",属性中转表!$I$1&amp;(IF(VLOOKUP(B5463,属性中转表!A:G,7,FALSE)=0,0,VLOOKUP(VLOOKUP(B5463,属性中转表!A:G,7,FALSE),属性中转表!$K$2:$P$21,4,0)))+IFERROR(VLOOKUP(A5463,英雄数据表!A:K,IF(武魂!B5463&gt;=50,10,IF(武魂!B5463&gt;=25,6)),0),0))</f>
        <v>,"dpspro":150</v>
      </c>
      <c r="K5463" s="32" t="str">
        <f t="shared" si="368"/>
        <v>"atk":300,"hp":5000,"undpspro":150,"pvpdpspro":50,"pvpundpspro":50,"dpspro":150</v>
      </c>
      <c r="L5463" s="20" t="str">
        <f>IF(B5463&gt;=50,VLOOKUP(A5463,英雄数据表!A:L,11,FALSE),IF(B5463&gt;=25,VLOOKUP(A5463,英雄数据表!A:L,7,0),""))</f>
        <v>"4202602004"</v>
      </c>
      <c r="M5463" s="20" t="str">
        <f>IFERROR(VLOOKUP(B5463,属性中转表!$K$2:$O$21,5,FALSE),"")</f>
        <v/>
      </c>
      <c r="N5463" s="20" t="str">
        <f>IF(B5463=25,VLOOKUP(A5463,英雄数据表!A:L,8,FALSE),IF(B5463=50,VLOOKUP(A5463,英雄数据表!A:L,12,0),""))</f>
        <v/>
      </c>
    </row>
    <row r="5464" spans="1:14" x14ac:dyDescent="0.3">
      <c r="A5464" s="20">
        <v>42026</v>
      </c>
      <c r="B5464" s="21">
        <v>63</v>
      </c>
      <c r="C5464" s="21">
        <v>5</v>
      </c>
      <c r="D5464" s="21">
        <f>VLOOKUP(A5464,英雄数据表!A:D,4,0)</f>
        <v>4</v>
      </c>
      <c r="E5464" s="20" t="str">
        <f>VLOOKUP(A5464,英雄数据表!A:C,3,0)</f>
        <v>银铃花束</v>
      </c>
      <c r="F5464" s="20">
        <f t="shared" si="366"/>
        <v>42026</v>
      </c>
      <c r="G5464" s="20">
        <f t="shared" si="367"/>
        <v>42026</v>
      </c>
      <c r="H5464" s="21" t="str">
        <f>VLOOKUP(B5464,属性中转表!A:F,6,FALSE)</f>
        <v>"hp":253800,"atk":7050</v>
      </c>
      <c r="I5464" s="20" t="str">
        <f>IF(VLOOKUP(B5464,属性中转表!A:G,7,FALSE)=0,"",VLOOKUP(VLOOKUP(B5464,属性中转表!A:G,7,FALSE),属性中转表!$K$2:$P$21,6,0))&amp;IF(VLOOKUP(B5464,属性中转表!A:G,7,FALSE)&gt;=50,VLOOKUP(A5464,英雄数据表!A:K,9,0),IF(VLOOKUP(B5464,属性中转表!A:G,7,FALSE)&gt;=25,VLOOKUP(A5464,英雄数据表!A:K,5,0),""))</f>
        <v>"atk":300,"hp":5000,"undpspro":150,"pvpdpspro":50,"pvpundpspro":50</v>
      </c>
      <c r="J5464" s="20" t="str">
        <f>IF(I5464="","",属性中转表!$I$1&amp;(IF(VLOOKUP(B5464,属性中转表!A:G,7,FALSE)=0,0,VLOOKUP(VLOOKUP(B5464,属性中转表!A:G,7,FALSE),属性中转表!$K$2:$P$21,4,0)))+IFERROR(VLOOKUP(A5464,英雄数据表!A:K,IF(武魂!B5464&gt;=50,10,IF(武魂!B5464&gt;=25,6)),0),0))</f>
        <v>,"dpspro":150</v>
      </c>
      <c r="K5464" s="32" t="str">
        <f t="shared" si="368"/>
        <v>"atk":300,"hp":5000,"undpspro":150,"pvpdpspro":50,"pvpundpspro":50,"dpspro":150</v>
      </c>
      <c r="L5464" s="20" t="str">
        <f>IF(B5464&gt;=50,VLOOKUP(A5464,英雄数据表!A:L,11,FALSE),IF(B5464&gt;=25,VLOOKUP(A5464,英雄数据表!A:L,7,0),""))</f>
        <v>"4202602004"</v>
      </c>
      <c r="M5464" s="20" t="str">
        <f>IFERROR(VLOOKUP(B5464,属性中转表!$K$2:$O$21,5,FALSE),"")</f>
        <v/>
      </c>
      <c r="N5464" s="20" t="str">
        <f>IF(B5464=25,VLOOKUP(A5464,英雄数据表!A:L,8,FALSE),IF(B5464=50,VLOOKUP(A5464,英雄数据表!A:L,12,0),""))</f>
        <v/>
      </c>
    </row>
    <row r="5465" spans="1:14" x14ac:dyDescent="0.3">
      <c r="A5465" s="20">
        <v>42026</v>
      </c>
      <c r="B5465" s="21">
        <v>64</v>
      </c>
      <c r="C5465" s="21">
        <v>5</v>
      </c>
      <c r="D5465" s="21">
        <f>VLOOKUP(A5465,英雄数据表!A:D,4,0)</f>
        <v>4</v>
      </c>
      <c r="E5465" s="20" t="str">
        <f>VLOOKUP(A5465,英雄数据表!A:C,3,0)</f>
        <v>银铃花束</v>
      </c>
      <c r="F5465" s="20">
        <f t="shared" si="366"/>
        <v>42026</v>
      </c>
      <c r="G5465" s="20">
        <f t="shared" si="367"/>
        <v>42026</v>
      </c>
      <c r="H5465" s="21" t="str">
        <f>VLOOKUP(B5465,属性中转表!A:F,6,FALSE)</f>
        <v>"hp":259200,"atk":7200</v>
      </c>
      <c r="I5465" s="20" t="str">
        <f>IF(VLOOKUP(B5465,属性中转表!A:G,7,FALSE)=0,"",VLOOKUP(VLOOKUP(B5465,属性中转表!A:G,7,FALSE),属性中转表!$K$2:$P$21,6,0))&amp;IF(VLOOKUP(B5465,属性中转表!A:G,7,FALSE)&gt;=50,VLOOKUP(A5465,英雄数据表!A:K,9,0),IF(VLOOKUP(B5465,属性中转表!A:G,7,FALSE)&gt;=25,VLOOKUP(A5465,英雄数据表!A:K,5,0),""))</f>
        <v>"atk":300,"hp":5000,"undpspro":150,"pvpdpspro":50,"pvpundpspro":50</v>
      </c>
      <c r="J5465" s="20" t="str">
        <f>IF(I5465="","",属性中转表!$I$1&amp;(IF(VLOOKUP(B5465,属性中转表!A:G,7,FALSE)=0,0,VLOOKUP(VLOOKUP(B5465,属性中转表!A:G,7,FALSE),属性中转表!$K$2:$P$21,4,0)))+IFERROR(VLOOKUP(A5465,英雄数据表!A:K,IF(武魂!B5465&gt;=50,10,IF(武魂!B5465&gt;=25,6)),0),0))</f>
        <v>,"dpspro":150</v>
      </c>
      <c r="K5465" s="32" t="str">
        <f t="shared" si="368"/>
        <v>"atk":300,"hp":5000,"undpspro":150,"pvpdpspro":50,"pvpundpspro":50,"dpspro":150</v>
      </c>
      <c r="L5465" s="20" t="str">
        <f>IF(B5465&gt;=50,VLOOKUP(A5465,英雄数据表!A:L,11,FALSE),IF(B5465&gt;=25,VLOOKUP(A5465,英雄数据表!A:L,7,0),""))</f>
        <v>"4202602004"</v>
      </c>
      <c r="M5465" s="20" t="str">
        <f>IFERROR(VLOOKUP(B5465,属性中转表!$K$2:$O$21,5,FALSE),"")</f>
        <v/>
      </c>
      <c r="N5465" s="20" t="str">
        <f>IF(B5465=25,VLOOKUP(A5465,英雄数据表!A:L,8,FALSE),IF(B5465=50,VLOOKUP(A5465,英雄数据表!A:L,12,0),""))</f>
        <v/>
      </c>
    </row>
    <row r="5466" spans="1:14" x14ac:dyDescent="0.3">
      <c r="A5466" s="20">
        <v>42026</v>
      </c>
      <c r="B5466" s="21">
        <v>65</v>
      </c>
      <c r="C5466" s="21">
        <v>5</v>
      </c>
      <c r="D5466" s="21">
        <f>VLOOKUP(A5466,英雄数据表!A:D,4,0)</f>
        <v>4</v>
      </c>
      <c r="E5466" s="20" t="str">
        <f>VLOOKUP(A5466,英雄数据表!A:C,3,0)</f>
        <v>银铃花束</v>
      </c>
      <c r="F5466" s="20">
        <f t="shared" ref="F5466:F5508" si="369">A5466</f>
        <v>42026</v>
      </c>
      <c r="G5466" s="20">
        <f t="shared" ref="G5466:G5508" si="370">A5466</f>
        <v>42026</v>
      </c>
      <c r="H5466" s="21" t="str">
        <f>VLOOKUP(B5466,属性中转表!A:F,6,FALSE)</f>
        <v>"hp":264600,"atk":7350</v>
      </c>
      <c r="I5466" s="20" t="str">
        <f>IF(VLOOKUP(B5466,属性中转表!A:G,7,FALSE)=0,"",VLOOKUP(VLOOKUP(B5466,属性中转表!A:G,7,FALSE),属性中转表!$K$2:$P$21,6,0))&amp;IF(VLOOKUP(B5466,属性中转表!A:G,7,FALSE)&gt;=50,VLOOKUP(A5466,英雄数据表!A:K,9,0),IF(VLOOKUP(B5466,属性中转表!A:G,7,FALSE)&gt;=25,VLOOKUP(A5466,英雄数据表!A:K,5,0),""))</f>
        <v>"atk":300,"hp":5000,"undpspro":150,"pvpdpspro":100,"pvpundpspro":50</v>
      </c>
      <c r="J5466" s="20" t="str">
        <f>IF(I5466="","",属性中转表!$I$1&amp;(IF(VLOOKUP(B5466,属性中转表!A:G,7,FALSE)=0,0,VLOOKUP(VLOOKUP(B5466,属性中转表!A:G,7,FALSE),属性中转表!$K$2:$P$21,4,0)))+IFERROR(VLOOKUP(A5466,英雄数据表!A:K,IF(武魂!B5466&gt;=50,10,IF(武魂!B5466&gt;=25,6)),0),0))</f>
        <v>,"dpspro":150</v>
      </c>
      <c r="K5466" s="32" t="str">
        <f t="shared" ref="K5466:K5508" si="371">I5466&amp;J5466</f>
        <v>"atk":300,"hp":5000,"undpspro":150,"pvpdpspro":100,"pvpundpspro":50,"dpspro":150</v>
      </c>
      <c r="L5466" s="20" t="str">
        <f>IF(B5466&gt;=50,VLOOKUP(A5466,英雄数据表!A:L,11,FALSE),IF(B5466&gt;=25,VLOOKUP(A5466,英雄数据表!A:L,7,0),""))</f>
        <v>"4202602004"</v>
      </c>
      <c r="M5466" s="20" t="str">
        <f>IFERROR(VLOOKUP(B5466,属性中转表!$K$2:$O$21,5,FALSE),"")</f>
        <v>"pvpdpspro":50</v>
      </c>
      <c r="N5466" s="20" t="str">
        <f>IF(B5466=25,VLOOKUP(A5466,英雄数据表!A:L,8,FALSE),IF(B5466=50,VLOOKUP(A5466,英雄数据表!A:L,12,0),""))</f>
        <v/>
      </c>
    </row>
    <row r="5467" spans="1:14" x14ac:dyDescent="0.3">
      <c r="A5467" s="20">
        <v>42026</v>
      </c>
      <c r="B5467" s="21">
        <v>66</v>
      </c>
      <c r="C5467" s="21">
        <v>5</v>
      </c>
      <c r="D5467" s="21">
        <f>VLOOKUP(A5467,英雄数据表!A:D,4,0)</f>
        <v>4</v>
      </c>
      <c r="E5467" s="20" t="str">
        <f>VLOOKUP(A5467,英雄数据表!A:C,3,0)</f>
        <v>银铃花束</v>
      </c>
      <c r="F5467" s="20">
        <f t="shared" si="369"/>
        <v>42026</v>
      </c>
      <c r="G5467" s="20">
        <f t="shared" si="370"/>
        <v>42026</v>
      </c>
      <c r="H5467" s="21" t="str">
        <f>VLOOKUP(B5467,属性中转表!A:F,6,FALSE)</f>
        <v>"hp":270000,"atk":7500</v>
      </c>
      <c r="I5467" s="20" t="str">
        <f>IF(VLOOKUP(B5467,属性中转表!A:G,7,FALSE)=0,"",VLOOKUP(VLOOKUP(B5467,属性中转表!A:G,7,FALSE),属性中转表!$K$2:$P$21,6,0))&amp;IF(VLOOKUP(B5467,属性中转表!A:G,7,FALSE)&gt;=50,VLOOKUP(A5467,英雄数据表!A:K,9,0),IF(VLOOKUP(B5467,属性中转表!A:G,7,FALSE)&gt;=25,VLOOKUP(A5467,英雄数据表!A:K,5,0),""))</f>
        <v>"atk":300,"hp":5000,"undpspro":150,"pvpdpspro":100,"pvpundpspro":50</v>
      </c>
      <c r="J5467" s="20" t="str">
        <f>IF(I5467="","",属性中转表!$I$1&amp;(IF(VLOOKUP(B5467,属性中转表!A:G,7,FALSE)=0,0,VLOOKUP(VLOOKUP(B5467,属性中转表!A:G,7,FALSE),属性中转表!$K$2:$P$21,4,0)))+IFERROR(VLOOKUP(A5467,英雄数据表!A:K,IF(武魂!B5467&gt;=50,10,IF(武魂!B5467&gt;=25,6)),0),0))</f>
        <v>,"dpspro":150</v>
      </c>
      <c r="K5467" s="32" t="str">
        <f t="shared" si="371"/>
        <v>"atk":300,"hp":5000,"undpspro":150,"pvpdpspro":100,"pvpundpspro":50,"dpspro":150</v>
      </c>
      <c r="L5467" s="20" t="str">
        <f>IF(B5467&gt;=50,VLOOKUP(A5467,英雄数据表!A:L,11,FALSE),IF(B5467&gt;=25,VLOOKUP(A5467,英雄数据表!A:L,7,0),""))</f>
        <v>"4202602004"</v>
      </c>
      <c r="M5467" s="20" t="str">
        <f>IFERROR(VLOOKUP(B5467,属性中转表!$K$2:$O$21,5,FALSE),"")</f>
        <v/>
      </c>
      <c r="N5467" s="20" t="str">
        <f>IF(B5467=25,VLOOKUP(A5467,英雄数据表!A:L,8,FALSE),IF(B5467=50,VLOOKUP(A5467,英雄数据表!A:L,12,0),""))</f>
        <v/>
      </c>
    </row>
    <row r="5468" spans="1:14" x14ac:dyDescent="0.3">
      <c r="A5468" s="20">
        <v>42026</v>
      </c>
      <c r="B5468" s="21">
        <v>67</v>
      </c>
      <c r="C5468" s="21">
        <v>5</v>
      </c>
      <c r="D5468" s="21">
        <f>VLOOKUP(A5468,英雄数据表!A:D,4,0)</f>
        <v>4</v>
      </c>
      <c r="E5468" s="20" t="str">
        <f>VLOOKUP(A5468,英雄数据表!A:C,3,0)</f>
        <v>银铃花束</v>
      </c>
      <c r="F5468" s="20">
        <f t="shared" si="369"/>
        <v>42026</v>
      </c>
      <c r="G5468" s="20">
        <f t="shared" si="370"/>
        <v>42026</v>
      </c>
      <c r="H5468" s="21" t="str">
        <f>VLOOKUP(B5468,属性中转表!A:F,6,FALSE)</f>
        <v>"hp":275400,"atk":7650</v>
      </c>
      <c r="I5468" s="20" t="str">
        <f>IF(VLOOKUP(B5468,属性中转表!A:G,7,FALSE)=0,"",VLOOKUP(VLOOKUP(B5468,属性中转表!A:G,7,FALSE),属性中转表!$K$2:$P$21,6,0))&amp;IF(VLOOKUP(B5468,属性中转表!A:G,7,FALSE)&gt;=50,VLOOKUP(A5468,英雄数据表!A:K,9,0),IF(VLOOKUP(B5468,属性中转表!A:G,7,FALSE)&gt;=25,VLOOKUP(A5468,英雄数据表!A:K,5,0),""))</f>
        <v>"atk":300,"hp":5000,"undpspro":150,"pvpdpspro":100,"pvpundpspro":50</v>
      </c>
      <c r="J5468" s="20" t="str">
        <f>IF(I5468="","",属性中转表!$I$1&amp;(IF(VLOOKUP(B5468,属性中转表!A:G,7,FALSE)=0,0,VLOOKUP(VLOOKUP(B5468,属性中转表!A:G,7,FALSE),属性中转表!$K$2:$P$21,4,0)))+IFERROR(VLOOKUP(A5468,英雄数据表!A:K,IF(武魂!B5468&gt;=50,10,IF(武魂!B5468&gt;=25,6)),0),0))</f>
        <v>,"dpspro":150</v>
      </c>
      <c r="K5468" s="32" t="str">
        <f t="shared" si="371"/>
        <v>"atk":300,"hp":5000,"undpspro":150,"pvpdpspro":100,"pvpundpspro":50,"dpspro":150</v>
      </c>
      <c r="L5468" s="20" t="str">
        <f>IF(B5468&gt;=50,VLOOKUP(A5468,英雄数据表!A:L,11,FALSE),IF(B5468&gt;=25,VLOOKUP(A5468,英雄数据表!A:L,7,0),""))</f>
        <v>"4202602004"</v>
      </c>
      <c r="M5468" s="20" t="str">
        <f>IFERROR(VLOOKUP(B5468,属性中转表!$K$2:$O$21,5,FALSE),"")</f>
        <v/>
      </c>
      <c r="N5468" s="20" t="str">
        <f>IF(B5468=25,VLOOKUP(A5468,英雄数据表!A:L,8,FALSE),IF(B5468=50,VLOOKUP(A5468,英雄数据表!A:L,12,0),""))</f>
        <v/>
      </c>
    </row>
    <row r="5469" spans="1:14" x14ac:dyDescent="0.3">
      <c r="A5469" s="20">
        <v>42026</v>
      </c>
      <c r="B5469" s="21">
        <v>68</v>
      </c>
      <c r="C5469" s="21">
        <v>5</v>
      </c>
      <c r="D5469" s="21">
        <f>VLOOKUP(A5469,英雄数据表!A:D,4,0)</f>
        <v>4</v>
      </c>
      <c r="E5469" s="20" t="str">
        <f>VLOOKUP(A5469,英雄数据表!A:C,3,0)</f>
        <v>银铃花束</v>
      </c>
      <c r="F5469" s="20">
        <f t="shared" si="369"/>
        <v>42026</v>
      </c>
      <c r="G5469" s="20">
        <f t="shared" si="370"/>
        <v>42026</v>
      </c>
      <c r="H5469" s="21" t="str">
        <f>VLOOKUP(B5469,属性中转表!A:F,6,FALSE)</f>
        <v>"hp":280800,"atk":7800</v>
      </c>
      <c r="I5469" s="20" t="str">
        <f>IF(VLOOKUP(B5469,属性中转表!A:G,7,FALSE)=0,"",VLOOKUP(VLOOKUP(B5469,属性中转表!A:G,7,FALSE),属性中转表!$K$2:$P$21,6,0))&amp;IF(VLOOKUP(B5469,属性中转表!A:G,7,FALSE)&gt;=50,VLOOKUP(A5469,英雄数据表!A:K,9,0),IF(VLOOKUP(B5469,属性中转表!A:G,7,FALSE)&gt;=25,VLOOKUP(A5469,英雄数据表!A:K,5,0),""))</f>
        <v>"atk":300,"hp":5000,"undpspro":150,"pvpdpspro":100,"pvpundpspro":50</v>
      </c>
      <c r="J5469" s="20" t="str">
        <f>IF(I5469="","",属性中转表!$I$1&amp;(IF(VLOOKUP(B5469,属性中转表!A:G,7,FALSE)=0,0,VLOOKUP(VLOOKUP(B5469,属性中转表!A:G,7,FALSE),属性中转表!$K$2:$P$21,4,0)))+IFERROR(VLOOKUP(A5469,英雄数据表!A:K,IF(武魂!B5469&gt;=50,10,IF(武魂!B5469&gt;=25,6)),0),0))</f>
        <v>,"dpspro":150</v>
      </c>
      <c r="K5469" s="32" t="str">
        <f t="shared" si="371"/>
        <v>"atk":300,"hp":5000,"undpspro":150,"pvpdpspro":100,"pvpundpspro":50,"dpspro":150</v>
      </c>
      <c r="L5469" s="20" t="str">
        <f>IF(B5469&gt;=50,VLOOKUP(A5469,英雄数据表!A:L,11,FALSE),IF(B5469&gt;=25,VLOOKUP(A5469,英雄数据表!A:L,7,0),""))</f>
        <v>"4202602004"</v>
      </c>
      <c r="M5469" s="20" t="str">
        <f>IFERROR(VLOOKUP(B5469,属性中转表!$K$2:$O$21,5,FALSE),"")</f>
        <v/>
      </c>
      <c r="N5469" s="20" t="str">
        <f>IF(B5469=25,VLOOKUP(A5469,英雄数据表!A:L,8,FALSE),IF(B5469=50,VLOOKUP(A5469,英雄数据表!A:L,12,0),""))</f>
        <v/>
      </c>
    </row>
    <row r="5470" spans="1:14" x14ac:dyDescent="0.3">
      <c r="A5470" s="20">
        <v>42026</v>
      </c>
      <c r="B5470" s="21">
        <v>69</v>
      </c>
      <c r="C5470" s="21">
        <v>5</v>
      </c>
      <c r="D5470" s="21">
        <f>VLOOKUP(A5470,英雄数据表!A:D,4,0)</f>
        <v>4</v>
      </c>
      <c r="E5470" s="20" t="str">
        <f>VLOOKUP(A5470,英雄数据表!A:C,3,0)</f>
        <v>银铃花束</v>
      </c>
      <c r="F5470" s="20">
        <f t="shared" si="369"/>
        <v>42026</v>
      </c>
      <c r="G5470" s="20">
        <f t="shared" si="370"/>
        <v>42026</v>
      </c>
      <c r="H5470" s="21" t="str">
        <f>VLOOKUP(B5470,属性中转表!A:F,6,FALSE)</f>
        <v>"hp":286200,"atk":7950</v>
      </c>
      <c r="I5470" s="20" t="str">
        <f>IF(VLOOKUP(B5470,属性中转表!A:G,7,FALSE)=0,"",VLOOKUP(VLOOKUP(B5470,属性中转表!A:G,7,FALSE),属性中转表!$K$2:$P$21,6,0))&amp;IF(VLOOKUP(B5470,属性中转表!A:G,7,FALSE)&gt;=50,VLOOKUP(A5470,英雄数据表!A:K,9,0),IF(VLOOKUP(B5470,属性中转表!A:G,7,FALSE)&gt;=25,VLOOKUP(A5470,英雄数据表!A:K,5,0),""))</f>
        <v>"atk":300,"hp":5000,"undpspro":150,"pvpdpspro":100,"pvpundpspro":50</v>
      </c>
      <c r="J5470" s="20" t="str">
        <f>IF(I5470="","",属性中转表!$I$1&amp;(IF(VLOOKUP(B5470,属性中转表!A:G,7,FALSE)=0,0,VLOOKUP(VLOOKUP(B5470,属性中转表!A:G,7,FALSE),属性中转表!$K$2:$P$21,4,0)))+IFERROR(VLOOKUP(A5470,英雄数据表!A:K,IF(武魂!B5470&gt;=50,10,IF(武魂!B5470&gt;=25,6)),0),0))</f>
        <v>,"dpspro":150</v>
      </c>
      <c r="K5470" s="32" t="str">
        <f t="shared" si="371"/>
        <v>"atk":300,"hp":5000,"undpspro":150,"pvpdpspro":100,"pvpundpspro":50,"dpspro":150</v>
      </c>
      <c r="L5470" s="20" t="str">
        <f>IF(B5470&gt;=50,VLOOKUP(A5470,英雄数据表!A:L,11,FALSE),IF(B5470&gt;=25,VLOOKUP(A5470,英雄数据表!A:L,7,0),""))</f>
        <v>"4202602004"</v>
      </c>
      <c r="M5470" s="20" t="str">
        <f>IFERROR(VLOOKUP(B5470,属性中转表!$K$2:$O$21,5,FALSE),"")</f>
        <v/>
      </c>
      <c r="N5470" s="20" t="str">
        <f>IF(B5470=25,VLOOKUP(A5470,英雄数据表!A:L,8,FALSE),IF(B5470=50,VLOOKUP(A5470,英雄数据表!A:L,12,0),""))</f>
        <v/>
      </c>
    </row>
    <row r="5471" spans="1:14" x14ac:dyDescent="0.3">
      <c r="A5471" s="20">
        <v>42026</v>
      </c>
      <c r="B5471" s="21">
        <v>70</v>
      </c>
      <c r="C5471" s="21">
        <v>5</v>
      </c>
      <c r="D5471" s="21">
        <f>VLOOKUP(A5471,英雄数据表!A:D,4,0)</f>
        <v>4</v>
      </c>
      <c r="E5471" s="20" t="str">
        <f>VLOOKUP(A5471,英雄数据表!A:C,3,0)</f>
        <v>银铃花束</v>
      </c>
      <c r="F5471" s="20">
        <f t="shared" si="369"/>
        <v>42026</v>
      </c>
      <c r="G5471" s="20">
        <f t="shared" si="370"/>
        <v>42026</v>
      </c>
      <c r="H5471" s="21" t="str">
        <f>VLOOKUP(B5471,属性中转表!A:F,6,FALSE)</f>
        <v>"hp":291600,"atk":8100</v>
      </c>
      <c r="I5471" s="20" t="str">
        <f>IF(VLOOKUP(B5471,属性中转表!A:G,7,FALSE)=0,"",VLOOKUP(VLOOKUP(B5471,属性中转表!A:G,7,FALSE),属性中转表!$K$2:$P$21,6,0))&amp;IF(VLOOKUP(B5471,属性中转表!A:G,7,FALSE)&gt;=50,VLOOKUP(A5471,英雄数据表!A:K,9,0),IF(VLOOKUP(B5471,属性中转表!A:G,7,FALSE)&gt;=25,VLOOKUP(A5471,英雄数据表!A:K,5,0),""))</f>
        <v>"atk":300,"hp":5000,"undpspro":150,"pvpdpspro":100,"pvpundpspro":100</v>
      </c>
      <c r="J5471" s="20" t="str">
        <f>IF(I5471="","",属性中转表!$I$1&amp;(IF(VLOOKUP(B5471,属性中转表!A:G,7,FALSE)=0,0,VLOOKUP(VLOOKUP(B5471,属性中转表!A:G,7,FALSE),属性中转表!$K$2:$P$21,4,0)))+IFERROR(VLOOKUP(A5471,英雄数据表!A:K,IF(武魂!B5471&gt;=50,10,IF(武魂!B5471&gt;=25,6)),0),0))</f>
        <v>,"dpspro":150</v>
      </c>
      <c r="K5471" s="32" t="str">
        <f t="shared" si="371"/>
        <v>"atk":300,"hp":5000,"undpspro":150,"pvpdpspro":100,"pvpundpspro":100,"dpspro":150</v>
      </c>
      <c r="L5471" s="20" t="str">
        <f>IF(B5471&gt;=50,VLOOKUP(A5471,英雄数据表!A:L,11,FALSE),IF(B5471&gt;=25,VLOOKUP(A5471,英雄数据表!A:L,7,0),""))</f>
        <v>"4202602004"</v>
      </c>
      <c r="M5471" s="20" t="str">
        <f>IFERROR(VLOOKUP(B5471,属性中转表!$K$2:$O$21,5,FALSE),"")</f>
        <v>"pvpundpspro":50</v>
      </c>
      <c r="N5471" s="20" t="str">
        <f>IF(B5471=25,VLOOKUP(A5471,英雄数据表!A:L,8,FALSE),IF(B5471=50,VLOOKUP(A5471,英雄数据表!A:L,12,0),""))</f>
        <v/>
      </c>
    </row>
    <row r="5472" spans="1:14" x14ac:dyDescent="0.3">
      <c r="A5472" s="20">
        <v>42026</v>
      </c>
      <c r="B5472" s="21">
        <v>71</v>
      </c>
      <c r="C5472" s="21">
        <v>5</v>
      </c>
      <c r="D5472" s="21">
        <f>VLOOKUP(A5472,英雄数据表!A:D,4,0)</f>
        <v>4</v>
      </c>
      <c r="E5472" s="20" t="str">
        <f>VLOOKUP(A5472,英雄数据表!A:C,3,0)</f>
        <v>银铃花束</v>
      </c>
      <c r="F5472" s="20">
        <f t="shared" si="369"/>
        <v>42026</v>
      </c>
      <c r="G5472" s="20">
        <f t="shared" si="370"/>
        <v>42026</v>
      </c>
      <c r="H5472" s="21" t="str">
        <f>VLOOKUP(B5472,属性中转表!A:F,6,FALSE)</f>
        <v>"hp":297000,"atk":8250</v>
      </c>
      <c r="I5472" s="20" t="str">
        <f>IF(VLOOKUP(B5472,属性中转表!A:G,7,FALSE)=0,"",VLOOKUP(VLOOKUP(B5472,属性中转表!A:G,7,FALSE),属性中转表!$K$2:$P$21,6,0))&amp;IF(VLOOKUP(B5472,属性中转表!A:G,7,FALSE)&gt;=50,VLOOKUP(A5472,英雄数据表!A:K,9,0),IF(VLOOKUP(B5472,属性中转表!A:G,7,FALSE)&gt;=25,VLOOKUP(A5472,英雄数据表!A:K,5,0),""))</f>
        <v>"atk":300,"hp":5000,"undpspro":150,"pvpdpspro":100,"pvpundpspro":100</v>
      </c>
      <c r="J5472" s="20" t="str">
        <f>IF(I5472="","",属性中转表!$I$1&amp;(IF(VLOOKUP(B5472,属性中转表!A:G,7,FALSE)=0,0,VLOOKUP(VLOOKUP(B5472,属性中转表!A:G,7,FALSE),属性中转表!$K$2:$P$21,4,0)))+IFERROR(VLOOKUP(A5472,英雄数据表!A:K,IF(武魂!B5472&gt;=50,10,IF(武魂!B5472&gt;=25,6)),0),0))</f>
        <v>,"dpspro":150</v>
      </c>
      <c r="K5472" s="32" t="str">
        <f t="shared" si="371"/>
        <v>"atk":300,"hp":5000,"undpspro":150,"pvpdpspro":100,"pvpundpspro":100,"dpspro":150</v>
      </c>
      <c r="L5472" s="20" t="str">
        <f>IF(B5472&gt;=50,VLOOKUP(A5472,英雄数据表!A:L,11,FALSE),IF(B5472&gt;=25,VLOOKUP(A5472,英雄数据表!A:L,7,0),""))</f>
        <v>"4202602004"</v>
      </c>
      <c r="M5472" s="20" t="str">
        <f>IFERROR(VLOOKUP(B5472,属性中转表!$K$2:$O$21,5,FALSE),"")</f>
        <v/>
      </c>
      <c r="N5472" s="20" t="str">
        <f>IF(B5472=25,VLOOKUP(A5472,英雄数据表!A:L,8,FALSE),IF(B5472=50,VLOOKUP(A5472,英雄数据表!A:L,12,0),""))</f>
        <v/>
      </c>
    </row>
    <row r="5473" spans="1:14" x14ac:dyDescent="0.3">
      <c r="A5473" s="20">
        <v>42026</v>
      </c>
      <c r="B5473" s="21">
        <v>72</v>
      </c>
      <c r="C5473" s="21">
        <v>5</v>
      </c>
      <c r="D5473" s="21">
        <f>VLOOKUP(A5473,英雄数据表!A:D,4,0)</f>
        <v>4</v>
      </c>
      <c r="E5473" s="20" t="str">
        <f>VLOOKUP(A5473,英雄数据表!A:C,3,0)</f>
        <v>银铃花束</v>
      </c>
      <c r="F5473" s="20">
        <f t="shared" si="369"/>
        <v>42026</v>
      </c>
      <c r="G5473" s="20">
        <f t="shared" si="370"/>
        <v>42026</v>
      </c>
      <c r="H5473" s="21" t="str">
        <f>VLOOKUP(B5473,属性中转表!A:F,6,FALSE)</f>
        <v>"hp":302400,"atk":8400</v>
      </c>
      <c r="I5473" s="20" t="str">
        <f>IF(VLOOKUP(B5473,属性中转表!A:G,7,FALSE)=0,"",VLOOKUP(VLOOKUP(B5473,属性中转表!A:G,7,FALSE),属性中转表!$K$2:$P$21,6,0))&amp;IF(VLOOKUP(B5473,属性中转表!A:G,7,FALSE)&gt;=50,VLOOKUP(A5473,英雄数据表!A:K,9,0),IF(VLOOKUP(B5473,属性中转表!A:G,7,FALSE)&gt;=25,VLOOKUP(A5473,英雄数据表!A:K,5,0),""))</f>
        <v>"atk":300,"hp":5000,"undpspro":150,"pvpdpspro":100,"pvpundpspro":100</v>
      </c>
      <c r="J5473" s="20" t="str">
        <f>IF(I5473="","",属性中转表!$I$1&amp;(IF(VLOOKUP(B5473,属性中转表!A:G,7,FALSE)=0,0,VLOOKUP(VLOOKUP(B5473,属性中转表!A:G,7,FALSE),属性中转表!$K$2:$P$21,4,0)))+IFERROR(VLOOKUP(A5473,英雄数据表!A:K,IF(武魂!B5473&gt;=50,10,IF(武魂!B5473&gt;=25,6)),0),0))</f>
        <v>,"dpspro":150</v>
      </c>
      <c r="K5473" s="32" t="str">
        <f t="shared" si="371"/>
        <v>"atk":300,"hp":5000,"undpspro":150,"pvpdpspro":100,"pvpundpspro":100,"dpspro":150</v>
      </c>
      <c r="L5473" s="20" t="str">
        <f>IF(B5473&gt;=50,VLOOKUP(A5473,英雄数据表!A:L,11,FALSE),IF(B5473&gt;=25,VLOOKUP(A5473,英雄数据表!A:L,7,0),""))</f>
        <v>"4202602004"</v>
      </c>
      <c r="M5473" s="20" t="str">
        <f>IFERROR(VLOOKUP(B5473,属性中转表!$K$2:$O$21,5,FALSE),"")</f>
        <v/>
      </c>
      <c r="N5473" s="20" t="str">
        <f>IF(B5473=25,VLOOKUP(A5473,英雄数据表!A:L,8,FALSE),IF(B5473=50,VLOOKUP(A5473,英雄数据表!A:L,12,0),""))</f>
        <v/>
      </c>
    </row>
    <row r="5474" spans="1:14" x14ac:dyDescent="0.3">
      <c r="A5474" s="20">
        <v>42026</v>
      </c>
      <c r="B5474" s="21">
        <v>73</v>
      </c>
      <c r="C5474" s="21">
        <v>5</v>
      </c>
      <c r="D5474" s="21">
        <f>VLOOKUP(A5474,英雄数据表!A:D,4,0)</f>
        <v>4</v>
      </c>
      <c r="E5474" s="20" t="str">
        <f>VLOOKUP(A5474,英雄数据表!A:C,3,0)</f>
        <v>银铃花束</v>
      </c>
      <c r="F5474" s="20">
        <f t="shared" si="369"/>
        <v>42026</v>
      </c>
      <c r="G5474" s="20">
        <f t="shared" si="370"/>
        <v>42026</v>
      </c>
      <c r="H5474" s="21" t="str">
        <f>VLOOKUP(B5474,属性中转表!A:F,6,FALSE)</f>
        <v>"hp":307800,"atk":8550</v>
      </c>
      <c r="I5474" s="20" t="str">
        <f>IF(VLOOKUP(B5474,属性中转表!A:G,7,FALSE)=0,"",VLOOKUP(VLOOKUP(B5474,属性中转表!A:G,7,FALSE),属性中转表!$K$2:$P$21,6,0))&amp;IF(VLOOKUP(B5474,属性中转表!A:G,7,FALSE)&gt;=50,VLOOKUP(A5474,英雄数据表!A:K,9,0),IF(VLOOKUP(B5474,属性中转表!A:G,7,FALSE)&gt;=25,VLOOKUP(A5474,英雄数据表!A:K,5,0),""))</f>
        <v>"atk":300,"hp":5000,"undpspro":150,"pvpdpspro":100,"pvpundpspro":100</v>
      </c>
      <c r="J5474" s="20" t="str">
        <f>IF(I5474="","",属性中转表!$I$1&amp;(IF(VLOOKUP(B5474,属性中转表!A:G,7,FALSE)=0,0,VLOOKUP(VLOOKUP(B5474,属性中转表!A:G,7,FALSE),属性中转表!$K$2:$P$21,4,0)))+IFERROR(VLOOKUP(A5474,英雄数据表!A:K,IF(武魂!B5474&gt;=50,10,IF(武魂!B5474&gt;=25,6)),0),0))</f>
        <v>,"dpspro":150</v>
      </c>
      <c r="K5474" s="32" t="str">
        <f t="shared" si="371"/>
        <v>"atk":300,"hp":5000,"undpspro":150,"pvpdpspro":100,"pvpundpspro":100,"dpspro":150</v>
      </c>
      <c r="L5474" s="20" t="str">
        <f>IF(B5474&gt;=50,VLOOKUP(A5474,英雄数据表!A:L,11,FALSE),IF(B5474&gt;=25,VLOOKUP(A5474,英雄数据表!A:L,7,0),""))</f>
        <v>"4202602004"</v>
      </c>
      <c r="M5474" s="20" t="str">
        <f>IFERROR(VLOOKUP(B5474,属性中转表!$K$2:$O$21,5,FALSE),"")</f>
        <v/>
      </c>
      <c r="N5474" s="20" t="str">
        <f>IF(B5474=25,VLOOKUP(A5474,英雄数据表!A:L,8,FALSE),IF(B5474=50,VLOOKUP(A5474,英雄数据表!A:L,12,0),""))</f>
        <v/>
      </c>
    </row>
    <row r="5475" spans="1:14" x14ac:dyDescent="0.3">
      <c r="A5475" s="20">
        <v>42026</v>
      </c>
      <c r="B5475" s="21">
        <v>74</v>
      </c>
      <c r="C5475" s="21">
        <v>5</v>
      </c>
      <c r="D5475" s="21">
        <f>VLOOKUP(A5475,英雄数据表!A:D,4,0)</f>
        <v>4</v>
      </c>
      <c r="E5475" s="20" t="str">
        <f>VLOOKUP(A5475,英雄数据表!A:C,3,0)</f>
        <v>银铃花束</v>
      </c>
      <c r="F5475" s="20">
        <f t="shared" si="369"/>
        <v>42026</v>
      </c>
      <c r="G5475" s="20">
        <f t="shared" si="370"/>
        <v>42026</v>
      </c>
      <c r="H5475" s="21" t="str">
        <f>VLOOKUP(B5475,属性中转表!A:F,6,FALSE)</f>
        <v>"hp":313200,"atk":8700</v>
      </c>
      <c r="I5475" s="20" t="str">
        <f>IF(VLOOKUP(B5475,属性中转表!A:G,7,FALSE)=0,"",VLOOKUP(VLOOKUP(B5475,属性中转表!A:G,7,FALSE),属性中转表!$K$2:$P$21,6,0))&amp;IF(VLOOKUP(B5475,属性中转表!A:G,7,FALSE)&gt;=50,VLOOKUP(A5475,英雄数据表!A:K,9,0),IF(VLOOKUP(B5475,属性中转表!A:G,7,FALSE)&gt;=25,VLOOKUP(A5475,英雄数据表!A:K,5,0),""))</f>
        <v>"atk":300,"hp":5000,"undpspro":150,"pvpdpspro":100,"pvpundpspro":100</v>
      </c>
      <c r="J5475" s="20" t="str">
        <f>IF(I5475="","",属性中转表!$I$1&amp;(IF(VLOOKUP(B5475,属性中转表!A:G,7,FALSE)=0,0,VLOOKUP(VLOOKUP(B5475,属性中转表!A:G,7,FALSE),属性中转表!$K$2:$P$21,4,0)))+IFERROR(VLOOKUP(A5475,英雄数据表!A:K,IF(武魂!B5475&gt;=50,10,IF(武魂!B5475&gt;=25,6)),0),0))</f>
        <v>,"dpspro":150</v>
      </c>
      <c r="K5475" s="32" t="str">
        <f t="shared" si="371"/>
        <v>"atk":300,"hp":5000,"undpspro":150,"pvpdpspro":100,"pvpundpspro":100,"dpspro":150</v>
      </c>
      <c r="L5475" s="20" t="str">
        <f>IF(B5475&gt;=50,VLOOKUP(A5475,英雄数据表!A:L,11,FALSE),IF(B5475&gt;=25,VLOOKUP(A5475,英雄数据表!A:L,7,0),""))</f>
        <v>"4202602004"</v>
      </c>
      <c r="M5475" s="20" t="str">
        <f>IFERROR(VLOOKUP(B5475,属性中转表!$K$2:$O$21,5,FALSE),"")</f>
        <v/>
      </c>
      <c r="N5475" s="20" t="str">
        <f>IF(B5475=25,VLOOKUP(A5475,英雄数据表!A:L,8,FALSE),IF(B5475=50,VLOOKUP(A5475,英雄数据表!A:L,12,0),""))</f>
        <v/>
      </c>
    </row>
    <row r="5476" spans="1:14" x14ac:dyDescent="0.3">
      <c r="A5476" s="20">
        <v>42026</v>
      </c>
      <c r="B5476" s="21">
        <v>75</v>
      </c>
      <c r="C5476" s="21">
        <v>5</v>
      </c>
      <c r="D5476" s="21">
        <f>VLOOKUP(A5476,英雄数据表!A:D,4,0)</f>
        <v>4</v>
      </c>
      <c r="E5476" s="20" t="str">
        <f>VLOOKUP(A5476,英雄数据表!A:C,3,0)</f>
        <v>银铃花束</v>
      </c>
      <c r="F5476" s="20">
        <f t="shared" si="369"/>
        <v>42026</v>
      </c>
      <c r="G5476" s="20">
        <f t="shared" si="370"/>
        <v>42026</v>
      </c>
      <c r="H5476" s="21" t="str">
        <f>VLOOKUP(B5476,属性中转表!A:F,6,FALSE)</f>
        <v>"hp":318600,"atk":8850</v>
      </c>
      <c r="I5476" s="20" t="str">
        <f>IF(VLOOKUP(B5476,属性中转表!A:G,7,FALSE)=0,"",VLOOKUP(VLOOKUP(B5476,属性中转表!A:G,7,FALSE),属性中转表!$K$2:$P$21,6,0))&amp;IF(VLOOKUP(B5476,属性中转表!A:G,7,FALSE)&gt;=50,VLOOKUP(A5476,英雄数据表!A:K,9,0),IF(VLOOKUP(B5476,属性中转表!A:G,7,FALSE)&gt;=25,VLOOKUP(A5476,英雄数据表!A:K,5,0),""))</f>
        <v>"atk":600,"hp":10000,"undpspro":150,"pvpdpspro":100,"pvpundpspro":100,"speed":10</v>
      </c>
      <c r="J5476" s="20" t="str">
        <f>IF(I5476="","",属性中转表!$I$1&amp;(IF(VLOOKUP(B5476,属性中转表!A:G,7,FALSE)=0,0,VLOOKUP(VLOOKUP(B5476,属性中转表!A:G,7,FALSE),属性中转表!$K$2:$P$21,4,0)))+IFERROR(VLOOKUP(A5476,英雄数据表!A:K,IF(武魂!B5476&gt;=50,10,IF(武魂!B5476&gt;=25,6)),0),0))</f>
        <v>,"dpspro":150</v>
      </c>
      <c r="K5476" s="32" t="str">
        <f t="shared" si="371"/>
        <v>"atk":600,"hp":10000,"undpspro":150,"pvpdpspro":100,"pvpundpspro":100,"speed":10,"dpspro":150</v>
      </c>
      <c r="L5476" s="20" t="str">
        <f>IF(B5476&gt;=50,VLOOKUP(A5476,英雄数据表!A:L,11,FALSE),IF(B5476&gt;=25,VLOOKUP(A5476,英雄数据表!A:L,7,0),""))</f>
        <v>"4202602004"</v>
      </c>
      <c r="M5476" s="20" t="str">
        <f>IFERROR(VLOOKUP(B5476,属性中转表!$K$2:$O$21,5,FALSE),"")</f>
        <v>"speed":10,"atk":300,"hp":5000</v>
      </c>
      <c r="N5476" s="20" t="str">
        <f>IF(B5476=25,VLOOKUP(A5476,英雄数据表!A:L,8,FALSE),IF(B5476=50,VLOOKUP(A5476,英雄数据表!A:L,12,0),""))</f>
        <v/>
      </c>
    </row>
    <row r="5477" spans="1:14" x14ac:dyDescent="0.3">
      <c r="A5477" s="20">
        <v>42026</v>
      </c>
      <c r="B5477" s="21">
        <v>76</v>
      </c>
      <c r="C5477" s="21">
        <v>5</v>
      </c>
      <c r="D5477" s="21">
        <f>VLOOKUP(A5477,英雄数据表!A:D,4,0)</f>
        <v>4</v>
      </c>
      <c r="E5477" s="20" t="str">
        <f>VLOOKUP(A5477,英雄数据表!A:C,3,0)</f>
        <v>银铃花束</v>
      </c>
      <c r="F5477" s="20">
        <f t="shared" si="369"/>
        <v>42026</v>
      </c>
      <c r="G5477" s="20">
        <f t="shared" si="370"/>
        <v>42026</v>
      </c>
      <c r="H5477" s="21" t="str">
        <f>VLOOKUP(B5477,属性中转表!A:F,6,FALSE)</f>
        <v>"hp":324000,"atk":9000</v>
      </c>
      <c r="I5477" s="20" t="str">
        <f>IF(VLOOKUP(B5477,属性中转表!A:G,7,FALSE)=0,"",VLOOKUP(VLOOKUP(B5477,属性中转表!A:G,7,FALSE),属性中转表!$K$2:$P$21,6,0))&amp;IF(VLOOKUP(B5477,属性中转表!A:G,7,FALSE)&gt;=50,VLOOKUP(A5477,英雄数据表!A:K,9,0),IF(VLOOKUP(B5477,属性中转表!A:G,7,FALSE)&gt;=25,VLOOKUP(A5477,英雄数据表!A:K,5,0),""))</f>
        <v>"atk":600,"hp":10000,"undpspro":150,"pvpdpspro":100,"pvpundpspro":100,"speed":10</v>
      </c>
      <c r="J5477" s="20" t="str">
        <f>IF(I5477="","",属性中转表!$I$1&amp;(IF(VLOOKUP(B5477,属性中转表!A:G,7,FALSE)=0,0,VLOOKUP(VLOOKUP(B5477,属性中转表!A:G,7,FALSE),属性中转表!$K$2:$P$21,4,0)))+IFERROR(VLOOKUP(A5477,英雄数据表!A:K,IF(武魂!B5477&gt;=50,10,IF(武魂!B5477&gt;=25,6)),0),0))</f>
        <v>,"dpspro":150</v>
      </c>
      <c r="K5477" s="32" t="str">
        <f t="shared" si="371"/>
        <v>"atk":600,"hp":10000,"undpspro":150,"pvpdpspro":100,"pvpundpspro":100,"speed":10,"dpspro":150</v>
      </c>
      <c r="L5477" s="20" t="str">
        <f>IF(B5477&gt;=50,VLOOKUP(A5477,英雄数据表!A:L,11,FALSE),IF(B5477&gt;=25,VLOOKUP(A5477,英雄数据表!A:L,7,0),""))</f>
        <v>"4202602004"</v>
      </c>
      <c r="M5477" s="20" t="str">
        <f>IFERROR(VLOOKUP(B5477,属性中转表!$K$2:$O$21,5,FALSE),"")</f>
        <v/>
      </c>
      <c r="N5477" s="20" t="str">
        <f>IF(B5477=25,VLOOKUP(A5477,英雄数据表!A:L,8,FALSE),IF(B5477=50,VLOOKUP(A5477,英雄数据表!A:L,12,0),""))</f>
        <v/>
      </c>
    </row>
    <row r="5478" spans="1:14" x14ac:dyDescent="0.3">
      <c r="A5478" s="20">
        <v>42026</v>
      </c>
      <c r="B5478" s="21">
        <v>77</v>
      </c>
      <c r="C5478" s="21">
        <v>5</v>
      </c>
      <c r="D5478" s="21">
        <f>VLOOKUP(A5478,英雄数据表!A:D,4,0)</f>
        <v>4</v>
      </c>
      <c r="E5478" s="20" t="str">
        <f>VLOOKUP(A5478,英雄数据表!A:C,3,0)</f>
        <v>银铃花束</v>
      </c>
      <c r="F5478" s="20">
        <f t="shared" si="369"/>
        <v>42026</v>
      </c>
      <c r="G5478" s="20">
        <f t="shared" si="370"/>
        <v>42026</v>
      </c>
      <c r="H5478" s="21" t="str">
        <f>VLOOKUP(B5478,属性中转表!A:F,6,FALSE)</f>
        <v>"hp":329400,"atk":9150</v>
      </c>
      <c r="I5478" s="20" t="str">
        <f>IF(VLOOKUP(B5478,属性中转表!A:G,7,FALSE)=0,"",VLOOKUP(VLOOKUP(B5478,属性中转表!A:G,7,FALSE),属性中转表!$K$2:$P$21,6,0))&amp;IF(VLOOKUP(B5478,属性中转表!A:G,7,FALSE)&gt;=50,VLOOKUP(A5478,英雄数据表!A:K,9,0),IF(VLOOKUP(B5478,属性中转表!A:G,7,FALSE)&gt;=25,VLOOKUP(A5478,英雄数据表!A:K,5,0),""))</f>
        <v>"atk":600,"hp":10000,"undpspro":150,"pvpdpspro":100,"pvpundpspro":100,"speed":10</v>
      </c>
      <c r="J5478" s="20" t="str">
        <f>IF(I5478="","",属性中转表!$I$1&amp;(IF(VLOOKUP(B5478,属性中转表!A:G,7,FALSE)=0,0,VLOOKUP(VLOOKUP(B5478,属性中转表!A:G,7,FALSE),属性中转表!$K$2:$P$21,4,0)))+IFERROR(VLOOKUP(A5478,英雄数据表!A:K,IF(武魂!B5478&gt;=50,10,IF(武魂!B5478&gt;=25,6)),0),0))</f>
        <v>,"dpspro":150</v>
      </c>
      <c r="K5478" s="32" t="str">
        <f t="shared" si="371"/>
        <v>"atk":600,"hp":10000,"undpspro":150,"pvpdpspro":100,"pvpundpspro":100,"speed":10,"dpspro":150</v>
      </c>
      <c r="L5478" s="20" t="str">
        <f>IF(B5478&gt;=50,VLOOKUP(A5478,英雄数据表!A:L,11,FALSE),IF(B5478&gt;=25,VLOOKUP(A5478,英雄数据表!A:L,7,0),""))</f>
        <v>"4202602004"</v>
      </c>
      <c r="M5478" s="20" t="str">
        <f>IFERROR(VLOOKUP(B5478,属性中转表!$K$2:$O$21,5,FALSE),"")</f>
        <v/>
      </c>
      <c r="N5478" s="20" t="str">
        <f>IF(B5478=25,VLOOKUP(A5478,英雄数据表!A:L,8,FALSE),IF(B5478=50,VLOOKUP(A5478,英雄数据表!A:L,12,0),""))</f>
        <v/>
      </c>
    </row>
    <row r="5479" spans="1:14" x14ac:dyDescent="0.3">
      <c r="A5479" s="20">
        <v>42026</v>
      </c>
      <c r="B5479" s="21">
        <v>78</v>
      </c>
      <c r="C5479" s="21">
        <v>5</v>
      </c>
      <c r="D5479" s="21">
        <f>VLOOKUP(A5479,英雄数据表!A:D,4,0)</f>
        <v>4</v>
      </c>
      <c r="E5479" s="20" t="str">
        <f>VLOOKUP(A5479,英雄数据表!A:C,3,0)</f>
        <v>银铃花束</v>
      </c>
      <c r="F5479" s="20">
        <f t="shared" si="369"/>
        <v>42026</v>
      </c>
      <c r="G5479" s="20">
        <f t="shared" si="370"/>
        <v>42026</v>
      </c>
      <c r="H5479" s="21" t="str">
        <f>VLOOKUP(B5479,属性中转表!A:F,6,FALSE)</f>
        <v>"hp":334800,"atk":9300</v>
      </c>
      <c r="I5479" s="20" t="str">
        <f>IF(VLOOKUP(B5479,属性中转表!A:G,7,FALSE)=0,"",VLOOKUP(VLOOKUP(B5479,属性中转表!A:G,7,FALSE),属性中转表!$K$2:$P$21,6,0))&amp;IF(VLOOKUP(B5479,属性中转表!A:G,7,FALSE)&gt;=50,VLOOKUP(A5479,英雄数据表!A:K,9,0),IF(VLOOKUP(B5479,属性中转表!A:G,7,FALSE)&gt;=25,VLOOKUP(A5479,英雄数据表!A:K,5,0),""))</f>
        <v>"atk":600,"hp":10000,"undpspro":150,"pvpdpspro":100,"pvpundpspro":100,"speed":10</v>
      </c>
      <c r="J5479" s="20" t="str">
        <f>IF(I5479="","",属性中转表!$I$1&amp;(IF(VLOOKUP(B5479,属性中转表!A:G,7,FALSE)=0,0,VLOOKUP(VLOOKUP(B5479,属性中转表!A:G,7,FALSE),属性中转表!$K$2:$P$21,4,0)))+IFERROR(VLOOKUP(A5479,英雄数据表!A:K,IF(武魂!B5479&gt;=50,10,IF(武魂!B5479&gt;=25,6)),0),0))</f>
        <v>,"dpspro":150</v>
      </c>
      <c r="K5479" s="32" t="str">
        <f t="shared" si="371"/>
        <v>"atk":600,"hp":10000,"undpspro":150,"pvpdpspro":100,"pvpundpspro":100,"speed":10,"dpspro":150</v>
      </c>
      <c r="L5479" s="20" t="str">
        <f>IF(B5479&gt;=50,VLOOKUP(A5479,英雄数据表!A:L,11,FALSE),IF(B5479&gt;=25,VLOOKUP(A5479,英雄数据表!A:L,7,0),""))</f>
        <v>"4202602004"</v>
      </c>
      <c r="M5479" s="20" t="str">
        <f>IFERROR(VLOOKUP(B5479,属性中转表!$K$2:$O$21,5,FALSE),"")</f>
        <v/>
      </c>
      <c r="N5479" s="20" t="str">
        <f>IF(B5479=25,VLOOKUP(A5479,英雄数据表!A:L,8,FALSE),IF(B5479=50,VLOOKUP(A5479,英雄数据表!A:L,12,0),""))</f>
        <v/>
      </c>
    </row>
    <row r="5480" spans="1:14" x14ac:dyDescent="0.3">
      <c r="A5480" s="20">
        <v>42026</v>
      </c>
      <c r="B5480" s="21">
        <v>79</v>
      </c>
      <c r="C5480" s="21">
        <v>5</v>
      </c>
      <c r="D5480" s="21">
        <f>VLOOKUP(A5480,英雄数据表!A:D,4,0)</f>
        <v>4</v>
      </c>
      <c r="E5480" s="20" t="str">
        <f>VLOOKUP(A5480,英雄数据表!A:C,3,0)</f>
        <v>银铃花束</v>
      </c>
      <c r="F5480" s="20">
        <f t="shared" si="369"/>
        <v>42026</v>
      </c>
      <c r="G5480" s="20">
        <f t="shared" si="370"/>
        <v>42026</v>
      </c>
      <c r="H5480" s="21" t="str">
        <f>VLOOKUP(B5480,属性中转表!A:F,6,FALSE)</f>
        <v>"hp":340200,"atk":9450</v>
      </c>
      <c r="I5480" s="20" t="str">
        <f>IF(VLOOKUP(B5480,属性中转表!A:G,7,FALSE)=0,"",VLOOKUP(VLOOKUP(B5480,属性中转表!A:G,7,FALSE),属性中转表!$K$2:$P$21,6,0))&amp;IF(VLOOKUP(B5480,属性中转表!A:G,7,FALSE)&gt;=50,VLOOKUP(A5480,英雄数据表!A:K,9,0),IF(VLOOKUP(B5480,属性中转表!A:G,7,FALSE)&gt;=25,VLOOKUP(A5480,英雄数据表!A:K,5,0),""))</f>
        <v>"atk":600,"hp":10000,"undpspro":150,"pvpdpspro":100,"pvpundpspro":100,"speed":10</v>
      </c>
      <c r="J5480" s="20" t="str">
        <f>IF(I5480="","",属性中转表!$I$1&amp;(IF(VLOOKUP(B5480,属性中转表!A:G,7,FALSE)=0,0,VLOOKUP(VLOOKUP(B5480,属性中转表!A:G,7,FALSE),属性中转表!$K$2:$P$21,4,0)))+IFERROR(VLOOKUP(A5480,英雄数据表!A:K,IF(武魂!B5480&gt;=50,10,IF(武魂!B5480&gt;=25,6)),0),0))</f>
        <v>,"dpspro":150</v>
      </c>
      <c r="K5480" s="32" t="str">
        <f t="shared" si="371"/>
        <v>"atk":600,"hp":10000,"undpspro":150,"pvpdpspro":100,"pvpundpspro":100,"speed":10,"dpspro":150</v>
      </c>
      <c r="L5480" s="20" t="str">
        <f>IF(B5480&gt;=50,VLOOKUP(A5480,英雄数据表!A:L,11,FALSE),IF(B5480&gt;=25,VLOOKUP(A5480,英雄数据表!A:L,7,0),""))</f>
        <v>"4202602004"</v>
      </c>
      <c r="M5480" s="20" t="str">
        <f>IFERROR(VLOOKUP(B5480,属性中转表!$K$2:$O$21,5,FALSE),"")</f>
        <v/>
      </c>
      <c r="N5480" s="20" t="str">
        <f>IF(B5480=25,VLOOKUP(A5480,英雄数据表!A:L,8,FALSE),IF(B5480=50,VLOOKUP(A5480,英雄数据表!A:L,12,0),""))</f>
        <v/>
      </c>
    </row>
    <row r="5481" spans="1:14" x14ac:dyDescent="0.3">
      <c r="A5481" s="20">
        <v>42026</v>
      </c>
      <c r="B5481" s="21">
        <v>80</v>
      </c>
      <c r="C5481" s="21">
        <v>5</v>
      </c>
      <c r="D5481" s="21">
        <f>VLOOKUP(A5481,英雄数据表!A:D,4,0)</f>
        <v>4</v>
      </c>
      <c r="E5481" s="20" t="str">
        <f>VLOOKUP(A5481,英雄数据表!A:C,3,0)</f>
        <v>银铃花束</v>
      </c>
      <c r="F5481" s="20">
        <f t="shared" si="369"/>
        <v>42026</v>
      </c>
      <c r="G5481" s="20">
        <f t="shared" si="370"/>
        <v>42026</v>
      </c>
      <c r="H5481" s="21" t="str">
        <f>VLOOKUP(B5481,属性中转表!A:F,6,FALSE)</f>
        <v>"hp":345600,"atk":9600</v>
      </c>
      <c r="I5481" s="20" t="str">
        <f>IF(VLOOKUP(B5481,属性中转表!A:G,7,FALSE)=0,"",VLOOKUP(VLOOKUP(B5481,属性中转表!A:G,7,FALSE),属性中转表!$K$2:$P$21,6,0))&amp;IF(VLOOKUP(B5481,属性中转表!A:G,7,FALSE)&gt;=50,VLOOKUP(A5481,英雄数据表!A:K,9,0),IF(VLOOKUP(B5481,属性中转表!A:G,7,FALSE)&gt;=25,VLOOKUP(A5481,英雄数据表!A:K,5,0),""))</f>
        <v>"atk":600,"hp":10000,"undpspro":200,"pvpdpspro":100,"pvpundpspro":100,"speed":10</v>
      </c>
      <c r="J5481" s="20" t="str">
        <f>IF(I5481="","",属性中转表!$I$1&amp;(IF(VLOOKUP(B5481,属性中转表!A:G,7,FALSE)=0,0,VLOOKUP(VLOOKUP(B5481,属性中转表!A:G,7,FALSE),属性中转表!$K$2:$P$21,4,0)))+IFERROR(VLOOKUP(A5481,英雄数据表!A:K,IF(武魂!B5481&gt;=50,10,IF(武魂!B5481&gt;=25,6)),0),0))</f>
        <v>,"dpspro":150</v>
      </c>
      <c r="K5481" s="32" t="str">
        <f t="shared" si="371"/>
        <v>"atk":600,"hp":10000,"undpspro":200,"pvpdpspro":100,"pvpundpspro":100,"speed":10,"dpspro":150</v>
      </c>
      <c r="L5481" s="20" t="str">
        <f>IF(B5481&gt;=50,VLOOKUP(A5481,英雄数据表!A:L,11,FALSE),IF(B5481&gt;=25,VLOOKUP(A5481,英雄数据表!A:L,7,0),""))</f>
        <v>"4202602004"</v>
      </c>
      <c r="M5481" s="20" t="str">
        <f>IFERROR(VLOOKUP(B5481,属性中转表!$K$2:$O$21,5,FALSE),"")</f>
        <v>"undpspro":50</v>
      </c>
      <c r="N5481" s="20" t="str">
        <f>IF(B5481=25,VLOOKUP(A5481,英雄数据表!A:L,8,FALSE),IF(B5481=50,VLOOKUP(A5481,英雄数据表!A:L,12,0),""))</f>
        <v/>
      </c>
    </row>
    <row r="5482" spans="1:14" x14ac:dyDescent="0.3">
      <c r="A5482" s="20">
        <v>42026</v>
      </c>
      <c r="B5482" s="21">
        <v>81</v>
      </c>
      <c r="C5482" s="21">
        <v>5</v>
      </c>
      <c r="D5482" s="21">
        <f>VLOOKUP(A5482,英雄数据表!A:D,4,0)</f>
        <v>4</v>
      </c>
      <c r="E5482" s="20" t="str">
        <f>VLOOKUP(A5482,英雄数据表!A:C,3,0)</f>
        <v>银铃花束</v>
      </c>
      <c r="F5482" s="20">
        <f t="shared" si="369"/>
        <v>42026</v>
      </c>
      <c r="G5482" s="20">
        <f t="shared" si="370"/>
        <v>42026</v>
      </c>
      <c r="H5482" s="21" t="str">
        <f>VLOOKUP(B5482,属性中转表!A:F,6,FALSE)</f>
        <v>"hp":351000,"atk":9750</v>
      </c>
      <c r="I5482" s="20" t="str">
        <f>IF(VLOOKUP(B5482,属性中转表!A:G,7,FALSE)=0,"",VLOOKUP(VLOOKUP(B5482,属性中转表!A:G,7,FALSE),属性中转表!$K$2:$P$21,6,0))&amp;IF(VLOOKUP(B5482,属性中转表!A:G,7,FALSE)&gt;=50,VLOOKUP(A5482,英雄数据表!A:K,9,0),IF(VLOOKUP(B5482,属性中转表!A:G,7,FALSE)&gt;=25,VLOOKUP(A5482,英雄数据表!A:K,5,0),""))</f>
        <v>"atk":600,"hp":10000,"undpspro":200,"pvpdpspro":100,"pvpundpspro":100,"speed":10</v>
      </c>
      <c r="J5482" s="20" t="str">
        <f>IF(I5482="","",属性中转表!$I$1&amp;(IF(VLOOKUP(B5482,属性中转表!A:G,7,FALSE)=0,0,VLOOKUP(VLOOKUP(B5482,属性中转表!A:G,7,FALSE),属性中转表!$K$2:$P$21,4,0)))+IFERROR(VLOOKUP(A5482,英雄数据表!A:K,IF(武魂!B5482&gt;=50,10,IF(武魂!B5482&gt;=25,6)),0),0))</f>
        <v>,"dpspro":150</v>
      </c>
      <c r="K5482" s="32" t="str">
        <f t="shared" si="371"/>
        <v>"atk":600,"hp":10000,"undpspro":200,"pvpdpspro":100,"pvpundpspro":100,"speed":10,"dpspro":150</v>
      </c>
      <c r="L5482" s="20" t="str">
        <f>IF(B5482&gt;=50,VLOOKUP(A5482,英雄数据表!A:L,11,FALSE),IF(B5482&gt;=25,VLOOKUP(A5482,英雄数据表!A:L,7,0),""))</f>
        <v>"4202602004"</v>
      </c>
      <c r="M5482" s="20" t="str">
        <f>IFERROR(VLOOKUP(B5482,属性中转表!$K$2:$O$21,5,FALSE),"")</f>
        <v/>
      </c>
      <c r="N5482" s="20" t="str">
        <f>IF(B5482=25,VLOOKUP(A5482,英雄数据表!A:L,8,FALSE),IF(B5482=50,VLOOKUP(A5482,英雄数据表!A:L,12,0),""))</f>
        <v/>
      </c>
    </row>
    <row r="5483" spans="1:14" x14ac:dyDescent="0.3">
      <c r="A5483" s="20">
        <v>42026</v>
      </c>
      <c r="B5483" s="21">
        <v>82</v>
      </c>
      <c r="C5483" s="21">
        <v>5</v>
      </c>
      <c r="D5483" s="21">
        <f>VLOOKUP(A5483,英雄数据表!A:D,4,0)</f>
        <v>4</v>
      </c>
      <c r="E5483" s="20" t="str">
        <f>VLOOKUP(A5483,英雄数据表!A:C,3,0)</f>
        <v>银铃花束</v>
      </c>
      <c r="F5483" s="20">
        <f t="shared" si="369"/>
        <v>42026</v>
      </c>
      <c r="G5483" s="20">
        <f t="shared" si="370"/>
        <v>42026</v>
      </c>
      <c r="H5483" s="21" t="str">
        <f>VLOOKUP(B5483,属性中转表!A:F,6,FALSE)</f>
        <v>"hp":356400,"atk":9900</v>
      </c>
      <c r="I5483" s="20" t="str">
        <f>IF(VLOOKUP(B5483,属性中转表!A:G,7,FALSE)=0,"",VLOOKUP(VLOOKUP(B5483,属性中转表!A:G,7,FALSE),属性中转表!$K$2:$P$21,6,0))&amp;IF(VLOOKUP(B5483,属性中转表!A:G,7,FALSE)&gt;=50,VLOOKUP(A5483,英雄数据表!A:K,9,0),IF(VLOOKUP(B5483,属性中转表!A:G,7,FALSE)&gt;=25,VLOOKUP(A5483,英雄数据表!A:K,5,0),""))</f>
        <v>"atk":600,"hp":10000,"undpspro":200,"pvpdpspro":100,"pvpundpspro":100,"speed":10</v>
      </c>
      <c r="J5483" s="20" t="str">
        <f>IF(I5483="","",属性中转表!$I$1&amp;(IF(VLOOKUP(B5483,属性中转表!A:G,7,FALSE)=0,0,VLOOKUP(VLOOKUP(B5483,属性中转表!A:G,7,FALSE),属性中转表!$K$2:$P$21,4,0)))+IFERROR(VLOOKUP(A5483,英雄数据表!A:K,IF(武魂!B5483&gt;=50,10,IF(武魂!B5483&gt;=25,6)),0),0))</f>
        <v>,"dpspro":150</v>
      </c>
      <c r="K5483" s="32" t="str">
        <f t="shared" si="371"/>
        <v>"atk":600,"hp":10000,"undpspro":200,"pvpdpspro":100,"pvpundpspro":100,"speed":10,"dpspro":150</v>
      </c>
      <c r="L5483" s="20" t="str">
        <f>IF(B5483&gt;=50,VLOOKUP(A5483,英雄数据表!A:L,11,FALSE),IF(B5483&gt;=25,VLOOKUP(A5483,英雄数据表!A:L,7,0),""))</f>
        <v>"4202602004"</v>
      </c>
      <c r="M5483" s="20" t="str">
        <f>IFERROR(VLOOKUP(B5483,属性中转表!$K$2:$O$21,5,FALSE),"")</f>
        <v/>
      </c>
      <c r="N5483" s="20" t="str">
        <f>IF(B5483=25,VLOOKUP(A5483,英雄数据表!A:L,8,FALSE),IF(B5483=50,VLOOKUP(A5483,英雄数据表!A:L,12,0),""))</f>
        <v/>
      </c>
    </row>
    <row r="5484" spans="1:14" x14ac:dyDescent="0.3">
      <c r="A5484" s="20">
        <v>42026</v>
      </c>
      <c r="B5484" s="21">
        <v>83</v>
      </c>
      <c r="C5484" s="21">
        <v>5</v>
      </c>
      <c r="D5484" s="21">
        <f>VLOOKUP(A5484,英雄数据表!A:D,4,0)</f>
        <v>4</v>
      </c>
      <c r="E5484" s="20" t="str">
        <f>VLOOKUP(A5484,英雄数据表!A:C,3,0)</f>
        <v>银铃花束</v>
      </c>
      <c r="F5484" s="20">
        <f t="shared" si="369"/>
        <v>42026</v>
      </c>
      <c r="G5484" s="20">
        <f t="shared" si="370"/>
        <v>42026</v>
      </c>
      <c r="H5484" s="21" t="str">
        <f>VLOOKUP(B5484,属性中转表!A:F,6,FALSE)</f>
        <v>"hp":361800,"atk":10050</v>
      </c>
      <c r="I5484" s="20" t="str">
        <f>IF(VLOOKUP(B5484,属性中转表!A:G,7,FALSE)=0,"",VLOOKUP(VLOOKUP(B5484,属性中转表!A:G,7,FALSE),属性中转表!$K$2:$P$21,6,0))&amp;IF(VLOOKUP(B5484,属性中转表!A:G,7,FALSE)&gt;=50,VLOOKUP(A5484,英雄数据表!A:K,9,0),IF(VLOOKUP(B5484,属性中转表!A:G,7,FALSE)&gt;=25,VLOOKUP(A5484,英雄数据表!A:K,5,0),""))</f>
        <v>"atk":600,"hp":10000,"undpspro":200,"pvpdpspro":100,"pvpundpspro":100,"speed":10</v>
      </c>
      <c r="J5484" s="20" t="str">
        <f>IF(I5484="","",属性中转表!$I$1&amp;(IF(VLOOKUP(B5484,属性中转表!A:G,7,FALSE)=0,0,VLOOKUP(VLOOKUP(B5484,属性中转表!A:G,7,FALSE),属性中转表!$K$2:$P$21,4,0)))+IFERROR(VLOOKUP(A5484,英雄数据表!A:K,IF(武魂!B5484&gt;=50,10,IF(武魂!B5484&gt;=25,6)),0),0))</f>
        <v>,"dpspro":150</v>
      </c>
      <c r="K5484" s="32" t="str">
        <f t="shared" si="371"/>
        <v>"atk":600,"hp":10000,"undpspro":200,"pvpdpspro":100,"pvpundpspro":100,"speed":10,"dpspro":150</v>
      </c>
      <c r="L5484" s="20" t="str">
        <f>IF(B5484&gt;=50,VLOOKUP(A5484,英雄数据表!A:L,11,FALSE),IF(B5484&gt;=25,VLOOKUP(A5484,英雄数据表!A:L,7,0),""))</f>
        <v>"4202602004"</v>
      </c>
      <c r="M5484" s="20" t="str">
        <f>IFERROR(VLOOKUP(B5484,属性中转表!$K$2:$O$21,5,FALSE),"")</f>
        <v/>
      </c>
      <c r="N5484" s="20" t="str">
        <f>IF(B5484=25,VLOOKUP(A5484,英雄数据表!A:L,8,FALSE),IF(B5484=50,VLOOKUP(A5484,英雄数据表!A:L,12,0),""))</f>
        <v/>
      </c>
    </row>
    <row r="5485" spans="1:14" x14ac:dyDescent="0.3">
      <c r="A5485" s="20">
        <v>42026</v>
      </c>
      <c r="B5485" s="21">
        <v>84</v>
      </c>
      <c r="C5485" s="21">
        <v>5</v>
      </c>
      <c r="D5485" s="21">
        <f>VLOOKUP(A5485,英雄数据表!A:D,4,0)</f>
        <v>4</v>
      </c>
      <c r="E5485" s="20" t="str">
        <f>VLOOKUP(A5485,英雄数据表!A:C,3,0)</f>
        <v>银铃花束</v>
      </c>
      <c r="F5485" s="20">
        <f t="shared" si="369"/>
        <v>42026</v>
      </c>
      <c r="G5485" s="20">
        <f t="shared" si="370"/>
        <v>42026</v>
      </c>
      <c r="H5485" s="21" t="str">
        <f>VLOOKUP(B5485,属性中转表!A:F,6,FALSE)</f>
        <v>"hp":367200,"atk":10200</v>
      </c>
      <c r="I5485" s="20" t="str">
        <f>IF(VLOOKUP(B5485,属性中转表!A:G,7,FALSE)=0,"",VLOOKUP(VLOOKUP(B5485,属性中转表!A:G,7,FALSE),属性中转表!$K$2:$P$21,6,0))&amp;IF(VLOOKUP(B5485,属性中转表!A:G,7,FALSE)&gt;=50,VLOOKUP(A5485,英雄数据表!A:K,9,0),IF(VLOOKUP(B5485,属性中转表!A:G,7,FALSE)&gt;=25,VLOOKUP(A5485,英雄数据表!A:K,5,0),""))</f>
        <v>"atk":600,"hp":10000,"undpspro":200,"pvpdpspro":100,"pvpundpspro":100,"speed":10</v>
      </c>
      <c r="J5485" s="20" t="str">
        <f>IF(I5485="","",属性中转表!$I$1&amp;(IF(VLOOKUP(B5485,属性中转表!A:G,7,FALSE)=0,0,VLOOKUP(VLOOKUP(B5485,属性中转表!A:G,7,FALSE),属性中转表!$K$2:$P$21,4,0)))+IFERROR(VLOOKUP(A5485,英雄数据表!A:K,IF(武魂!B5485&gt;=50,10,IF(武魂!B5485&gt;=25,6)),0),0))</f>
        <v>,"dpspro":150</v>
      </c>
      <c r="K5485" s="32" t="str">
        <f t="shared" si="371"/>
        <v>"atk":600,"hp":10000,"undpspro":200,"pvpdpspro":100,"pvpundpspro":100,"speed":10,"dpspro":150</v>
      </c>
      <c r="L5485" s="20" t="str">
        <f>IF(B5485&gt;=50,VLOOKUP(A5485,英雄数据表!A:L,11,FALSE),IF(B5485&gt;=25,VLOOKUP(A5485,英雄数据表!A:L,7,0),""))</f>
        <v>"4202602004"</v>
      </c>
      <c r="M5485" s="20" t="str">
        <f>IFERROR(VLOOKUP(B5485,属性中转表!$K$2:$O$21,5,FALSE),"")</f>
        <v/>
      </c>
      <c r="N5485" s="20" t="str">
        <f>IF(B5485=25,VLOOKUP(A5485,英雄数据表!A:L,8,FALSE),IF(B5485=50,VLOOKUP(A5485,英雄数据表!A:L,12,0),""))</f>
        <v/>
      </c>
    </row>
    <row r="5486" spans="1:14" x14ac:dyDescent="0.3">
      <c r="A5486" s="20">
        <v>42026</v>
      </c>
      <c r="B5486" s="21">
        <v>85</v>
      </c>
      <c r="C5486" s="21">
        <v>5</v>
      </c>
      <c r="D5486" s="21">
        <f>VLOOKUP(A5486,英雄数据表!A:D,4,0)</f>
        <v>4</v>
      </c>
      <c r="E5486" s="20" t="str">
        <f>VLOOKUP(A5486,英雄数据表!A:C,3,0)</f>
        <v>银铃花束</v>
      </c>
      <c r="F5486" s="20">
        <f t="shared" si="369"/>
        <v>42026</v>
      </c>
      <c r="G5486" s="20">
        <f t="shared" si="370"/>
        <v>42026</v>
      </c>
      <c r="H5486" s="21" t="str">
        <f>VLOOKUP(B5486,属性中转表!A:F,6,FALSE)</f>
        <v>"hp":372600,"atk":10350</v>
      </c>
      <c r="I5486" s="20" t="str">
        <f>IF(VLOOKUP(B5486,属性中转表!A:G,7,FALSE)=0,"",VLOOKUP(VLOOKUP(B5486,属性中转表!A:G,7,FALSE),属性中转表!$K$2:$P$21,6,0))&amp;IF(VLOOKUP(B5486,属性中转表!A:G,7,FALSE)&gt;=50,VLOOKUP(A5486,英雄数据表!A:K,9,0),IF(VLOOKUP(B5486,属性中转表!A:G,7,FALSE)&gt;=25,VLOOKUP(A5486,英雄数据表!A:K,5,0),""))</f>
        <v>"atk":600,"hp":10000,"undpspro":200,"pvpdpspro":100,"pvpundpspro":100,"speed":10</v>
      </c>
      <c r="J5486" s="20" t="str">
        <f>IF(I5486="","",属性中转表!$I$1&amp;(IF(VLOOKUP(B5486,属性中转表!A:G,7,FALSE)=0,0,VLOOKUP(VLOOKUP(B5486,属性中转表!A:G,7,FALSE),属性中转表!$K$2:$P$21,4,0)))+IFERROR(VLOOKUP(A5486,英雄数据表!A:K,IF(武魂!B5486&gt;=50,10,IF(武魂!B5486&gt;=25,6)),0),0))</f>
        <v>,"dpspro":200</v>
      </c>
      <c r="K5486" s="32" t="str">
        <f t="shared" si="371"/>
        <v>"atk":600,"hp":10000,"undpspro":200,"pvpdpspro":100,"pvpundpspro":100,"speed":10,"dpspro":200</v>
      </c>
      <c r="L5486" s="20" t="str">
        <f>IF(B5486&gt;=50,VLOOKUP(A5486,英雄数据表!A:L,11,FALSE),IF(B5486&gt;=25,VLOOKUP(A5486,英雄数据表!A:L,7,0),""))</f>
        <v>"4202602004"</v>
      </c>
      <c r="M5486" s="20" t="str">
        <f>IFERROR(VLOOKUP(B5486,属性中转表!$K$2:$O$21,5,FALSE),"")</f>
        <v>"dpspro":50</v>
      </c>
      <c r="N5486" s="20" t="str">
        <f>IF(B5486=25,VLOOKUP(A5486,英雄数据表!A:L,8,FALSE),IF(B5486=50,VLOOKUP(A5486,英雄数据表!A:L,12,0),""))</f>
        <v/>
      </c>
    </row>
    <row r="5487" spans="1:14" x14ac:dyDescent="0.3">
      <c r="A5487" s="20">
        <v>42026</v>
      </c>
      <c r="B5487" s="21">
        <v>86</v>
      </c>
      <c r="C5487" s="21">
        <v>5</v>
      </c>
      <c r="D5487" s="21">
        <f>VLOOKUP(A5487,英雄数据表!A:D,4,0)</f>
        <v>4</v>
      </c>
      <c r="E5487" s="20" t="str">
        <f>VLOOKUP(A5487,英雄数据表!A:C,3,0)</f>
        <v>银铃花束</v>
      </c>
      <c r="F5487" s="20">
        <f t="shared" si="369"/>
        <v>42026</v>
      </c>
      <c r="G5487" s="20">
        <f t="shared" si="370"/>
        <v>42026</v>
      </c>
      <c r="H5487" s="21" t="str">
        <f>VLOOKUP(B5487,属性中转表!A:F,6,FALSE)</f>
        <v>"hp":378000,"atk":10500</v>
      </c>
      <c r="I5487" s="20" t="str">
        <f>IF(VLOOKUP(B5487,属性中转表!A:G,7,FALSE)=0,"",VLOOKUP(VLOOKUP(B5487,属性中转表!A:G,7,FALSE),属性中转表!$K$2:$P$21,6,0))&amp;IF(VLOOKUP(B5487,属性中转表!A:G,7,FALSE)&gt;=50,VLOOKUP(A5487,英雄数据表!A:K,9,0),IF(VLOOKUP(B5487,属性中转表!A:G,7,FALSE)&gt;=25,VLOOKUP(A5487,英雄数据表!A:K,5,0),""))</f>
        <v>"atk":600,"hp":10000,"undpspro":200,"pvpdpspro":100,"pvpundpspro":100,"speed":10</v>
      </c>
      <c r="J5487" s="20" t="str">
        <f>IF(I5487="","",属性中转表!$I$1&amp;(IF(VLOOKUP(B5487,属性中转表!A:G,7,FALSE)=0,0,VLOOKUP(VLOOKUP(B5487,属性中转表!A:G,7,FALSE),属性中转表!$K$2:$P$21,4,0)))+IFERROR(VLOOKUP(A5487,英雄数据表!A:K,IF(武魂!B5487&gt;=50,10,IF(武魂!B5487&gt;=25,6)),0),0))</f>
        <v>,"dpspro":200</v>
      </c>
      <c r="K5487" s="32" t="str">
        <f t="shared" si="371"/>
        <v>"atk":600,"hp":10000,"undpspro":200,"pvpdpspro":100,"pvpundpspro":100,"speed":10,"dpspro":200</v>
      </c>
      <c r="L5487" s="20" t="str">
        <f>IF(B5487&gt;=50,VLOOKUP(A5487,英雄数据表!A:L,11,FALSE),IF(B5487&gt;=25,VLOOKUP(A5487,英雄数据表!A:L,7,0),""))</f>
        <v>"4202602004"</v>
      </c>
      <c r="M5487" s="20" t="str">
        <f>IFERROR(VLOOKUP(B5487,属性中转表!$K$2:$O$21,5,FALSE),"")</f>
        <v/>
      </c>
      <c r="N5487" s="20" t="str">
        <f>IF(B5487=25,VLOOKUP(A5487,英雄数据表!A:L,8,FALSE),IF(B5487=50,VLOOKUP(A5487,英雄数据表!A:L,12,0),""))</f>
        <v/>
      </c>
    </row>
    <row r="5488" spans="1:14" x14ac:dyDescent="0.3">
      <c r="A5488" s="20">
        <v>42026</v>
      </c>
      <c r="B5488" s="21">
        <v>87</v>
      </c>
      <c r="C5488" s="21">
        <v>5</v>
      </c>
      <c r="D5488" s="21">
        <f>VLOOKUP(A5488,英雄数据表!A:D,4,0)</f>
        <v>4</v>
      </c>
      <c r="E5488" s="20" t="str">
        <f>VLOOKUP(A5488,英雄数据表!A:C,3,0)</f>
        <v>银铃花束</v>
      </c>
      <c r="F5488" s="20">
        <f t="shared" si="369"/>
        <v>42026</v>
      </c>
      <c r="G5488" s="20">
        <f t="shared" si="370"/>
        <v>42026</v>
      </c>
      <c r="H5488" s="21" t="str">
        <f>VLOOKUP(B5488,属性中转表!A:F,6,FALSE)</f>
        <v>"hp":383400,"atk":10650</v>
      </c>
      <c r="I5488" s="20" t="str">
        <f>IF(VLOOKUP(B5488,属性中转表!A:G,7,FALSE)=0,"",VLOOKUP(VLOOKUP(B5488,属性中转表!A:G,7,FALSE),属性中转表!$K$2:$P$21,6,0))&amp;IF(VLOOKUP(B5488,属性中转表!A:G,7,FALSE)&gt;=50,VLOOKUP(A5488,英雄数据表!A:K,9,0),IF(VLOOKUP(B5488,属性中转表!A:G,7,FALSE)&gt;=25,VLOOKUP(A5488,英雄数据表!A:K,5,0),""))</f>
        <v>"atk":600,"hp":10000,"undpspro":200,"pvpdpspro":100,"pvpundpspro":100,"speed":10</v>
      </c>
      <c r="J5488" s="20" t="str">
        <f>IF(I5488="","",属性中转表!$I$1&amp;(IF(VLOOKUP(B5488,属性中转表!A:G,7,FALSE)=0,0,VLOOKUP(VLOOKUP(B5488,属性中转表!A:G,7,FALSE),属性中转表!$K$2:$P$21,4,0)))+IFERROR(VLOOKUP(A5488,英雄数据表!A:K,IF(武魂!B5488&gt;=50,10,IF(武魂!B5488&gt;=25,6)),0),0))</f>
        <v>,"dpspro":200</v>
      </c>
      <c r="K5488" s="32" t="str">
        <f t="shared" si="371"/>
        <v>"atk":600,"hp":10000,"undpspro":200,"pvpdpspro":100,"pvpundpspro":100,"speed":10,"dpspro":200</v>
      </c>
      <c r="L5488" s="20" t="str">
        <f>IF(B5488&gt;=50,VLOOKUP(A5488,英雄数据表!A:L,11,FALSE),IF(B5488&gt;=25,VLOOKUP(A5488,英雄数据表!A:L,7,0),""))</f>
        <v>"4202602004"</v>
      </c>
      <c r="M5488" s="20" t="str">
        <f>IFERROR(VLOOKUP(B5488,属性中转表!$K$2:$O$21,5,FALSE),"")</f>
        <v/>
      </c>
      <c r="N5488" s="20" t="str">
        <f>IF(B5488=25,VLOOKUP(A5488,英雄数据表!A:L,8,FALSE),IF(B5488=50,VLOOKUP(A5488,英雄数据表!A:L,12,0),""))</f>
        <v/>
      </c>
    </row>
    <row r="5489" spans="1:14" x14ac:dyDescent="0.3">
      <c r="A5489" s="20">
        <v>42026</v>
      </c>
      <c r="B5489" s="21">
        <v>88</v>
      </c>
      <c r="C5489" s="21">
        <v>5</v>
      </c>
      <c r="D5489" s="21">
        <f>VLOOKUP(A5489,英雄数据表!A:D,4,0)</f>
        <v>4</v>
      </c>
      <c r="E5489" s="20" t="str">
        <f>VLOOKUP(A5489,英雄数据表!A:C,3,0)</f>
        <v>银铃花束</v>
      </c>
      <c r="F5489" s="20">
        <f t="shared" si="369"/>
        <v>42026</v>
      </c>
      <c r="G5489" s="20">
        <f t="shared" si="370"/>
        <v>42026</v>
      </c>
      <c r="H5489" s="21" t="str">
        <f>VLOOKUP(B5489,属性中转表!A:F,6,FALSE)</f>
        <v>"hp":388800,"atk":10800</v>
      </c>
      <c r="I5489" s="20" t="str">
        <f>IF(VLOOKUP(B5489,属性中转表!A:G,7,FALSE)=0,"",VLOOKUP(VLOOKUP(B5489,属性中转表!A:G,7,FALSE),属性中转表!$K$2:$P$21,6,0))&amp;IF(VLOOKUP(B5489,属性中转表!A:G,7,FALSE)&gt;=50,VLOOKUP(A5489,英雄数据表!A:K,9,0),IF(VLOOKUP(B5489,属性中转表!A:G,7,FALSE)&gt;=25,VLOOKUP(A5489,英雄数据表!A:K,5,0),""))</f>
        <v>"atk":600,"hp":10000,"undpspro":200,"pvpdpspro":100,"pvpundpspro":100,"speed":10</v>
      </c>
      <c r="J5489" s="20" t="str">
        <f>IF(I5489="","",属性中转表!$I$1&amp;(IF(VLOOKUP(B5489,属性中转表!A:G,7,FALSE)=0,0,VLOOKUP(VLOOKUP(B5489,属性中转表!A:G,7,FALSE),属性中转表!$K$2:$P$21,4,0)))+IFERROR(VLOOKUP(A5489,英雄数据表!A:K,IF(武魂!B5489&gt;=50,10,IF(武魂!B5489&gt;=25,6)),0),0))</f>
        <v>,"dpspro":200</v>
      </c>
      <c r="K5489" s="32" t="str">
        <f t="shared" si="371"/>
        <v>"atk":600,"hp":10000,"undpspro":200,"pvpdpspro":100,"pvpundpspro":100,"speed":10,"dpspro":200</v>
      </c>
      <c r="L5489" s="20" t="str">
        <f>IF(B5489&gt;=50,VLOOKUP(A5489,英雄数据表!A:L,11,FALSE),IF(B5489&gt;=25,VLOOKUP(A5489,英雄数据表!A:L,7,0),""))</f>
        <v>"4202602004"</v>
      </c>
      <c r="M5489" s="20" t="str">
        <f>IFERROR(VLOOKUP(B5489,属性中转表!$K$2:$O$21,5,FALSE),"")</f>
        <v/>
      </c>
      <c r="N5489" s="20" t="str">
        <f>IF(B5489=25,VLOOKUP(A5489,英雄数据表!A:L,8,FALSE),IF(B5489=50,VLOOKUP(A5489,英雄数据表!A:L,12,0),""))</f>
        <v/>
      </c>
    </row>
    <row r="5490" spans="1:14" x14ac:dyDescent="0.3">
      <c r="A5490" s="20">
        <v>42026</v>
      </c>
      <c r="B5490" s="21">
        <v>89</v>
      </c>
      <c r="C5490" s="21">
        <v>5</v>
      </c>
      <c r="D5490" s="21">
        <f>VLOOKUP(A5490,英雄数据表!A:D,4,0)</f>
        <v>4</v>
      </c>
      <c r="E5490" s="20" t="str">
        <f>VLOOKUP(A5490,英雄数据表!A:C,3,0)</f>
        <v>银铃花束</v>
      </c>
      <c r="F5490" s="20">
        <f t="shared" si="369"/>
        <v>42026</v>
      </c>
      <c r="G5490" s="20">
        <f t="shared" si="370"/>
        <v>42026</v>
      </c>
      <c r="H5490" s="21" t="str">
        <f>VLOOKUP(B5490,属性中转表!A:F,6,FALSE)</f>
        <v>"hp":394200,"atk":10950</v>
      </c>
      <c r="I5490" s="20" t="str">
        <f>IF(VLOOKUP(B5490,属性中转表!A:G,7,FALSE)=0,"",VLOOKUP(VLOOKUP(B5490,属性中转表!A:G,7,FALSE),属性中转表!$K$2:$P$21,6,0))&amp;IF(VLOOKUP(B5490,属性中转表!A:G,7,FALSE)&gt;=50,VLOOKUP(A5490,英雄数据表!A:K,9,0),IF(VLOOKUP(B5490,属性中转表!A:G,7,FALSE)&gt;=25,VLOOKUP(A5490,英雄数据表!A:K,5,0),""))</f>
        <v>"atk":600,"hp":10000,"undpspro":200,"pvpdpspro":100,"pvpundpspro":100,"speed":10</v>
      </c>
      <c r="J5490" s="20" t="str">
        <f>IF(I5490="","",属性中转表!$I$1&amp;(IF(VLOOKUP(B5490,属性中转表!A:G,7,FALSE)=0,0,VLOOKUP(VLOOKUP(B5490,属性中转表!A:G,7,FALSE),属性中转表!$K$2:$P$21,4,0)))+IFERROR(VLOOKUP(A5490,英雄数据表!A:K,IF(武魂!B5490&gt;=50,10,IF(武魂!B5490&gt;=25,6)),0),0))</f>
        <v>,"dpspro":200</v>
      </c>
      <c r="K5490" s="32" t="str">
        <f t="shared" si="371"/>
        <v>"atk":600,"hp":10000,"undpspro":200,"pvpdpspro":100,"pvpundpspro":100,"speed":10,"dpspro":200</v>
      </c>
      <c r="L5490" s="20" t="str">
        <f>IF(B5490&gt;=50,VLOOKUP(A5490,英雄数据表!A:L,11,FALSE),IF(B5490&gt;=25,VLOOKUP(A5490,英雄数据表!A:L,7,0),""))</f>
        <v>"4202602004"</v>
      </c>
      <c r="M5490" s="20" t="str">
        <f>IFERROR(VLOOKUP(B5490,属性中转表!$K$2:$O$21,5,FALSE),"")</f>
        <v/>
      </c>
      <c r="N5490" s="20" t="str">
        <f>IF(B5490=25,VLOOKUP(A5490,英雄数据表!A:L,8,FALSE),IF(B5490=50,VLOOKUP(A5490,英雄数据表!A:L,12,0),""))</f>
        <v/>
      </c>
    </row>
    <row r="5491" spans="1:14" x14ac:dyDescent="0.3">
      <c r="A5491" s="20">
        <v>42026</v>
      </c>
      <c r="B5491" s="21">
        <v>90</v>
      </c>
      <c r="C5491" s="21">
        <v>5</v>
      </c>
      <c r="D5491" s="21">
        <f>VLOOKUP(A5491,英雄数据表!A:D,4,0)</f>
        <v>4</v>
      </c>
      <c r="E5491" s="20" t="str">
        <f>VLOOKUP(A5491,英雄数据表!A:C,3,0)</f>
        <v>银铃花束</v>
      </c>
      <c r="F5491" s="20">
        <f t="shared" si="369"/>
        <v>42026</v>
      </c>
      <c r="G5491" s="20">
        <f t="shared" si="370"/>
        <v>42026</v>
      </c>
      <c r="H5491" s="21" t="str">
        <f>VLOOKUP(B5491,属性中转表!A:F,6,FALSE)</f>
        <v>"hp":399600,"atk":11100</v>
      </c>
      <c r="I5491" s="20" t="str">
        <f>IF(VLOOKUP(B5491,属性中转表!A:G,7,FALSE)=0,"",VLOOKUP(VLOOKUP(B5491,属性中转表!A:G,7,FALSE),属性中转表!$K$2:$P$21,6,0))&amp;IF(VLOOKUP(B5491,属性中转表!A:G,7,FALSE)&gt;=50,VLOOKUP(A5491,英雄数据表!A:K,9,0),IF(VLOOKUP(B5491,属性中转表!A:G,7,FALSE)&gt;=25,VLOOKUP(A5491,英雄数据表!A:K,5,0),""))</f>
        <v>"atk":600,"hp":10000,"undpspro":200,"pvpdpspro":150,"pvpundpspro":100,"speed":10</v>
      </c>
      <c r="J5491" s="20" t="str">
        <f>IF(I5491="","",属性中转表!$I$1&amp;(IF(VLOOKUP(B5491,属性中转表!A:G,7,FALSE)=0,0,VLOOKUP(VLOOKUP(B5491,属性中转表!A:G,7,FALSE),属性中转表!$K$2:$P$21,4,0)))+IFERROR(VLOOKUP(A5491,英雄数据表!A:K,IF(武魂!B5491&gt;=50,10,IF(武魂!B5491&gt;=25,6)),0),0))</f>
        <v>,"dpspro":200</v>
      </c>
      <c r="K5491" s="32" t="str">
        <f t="shared" si="371"/>
        <v>"atk":600,"hp":10000,"undpspro":200,"pvpdpspro":150,"pvpundpspro":100,"speed":10,"dpspro":200</v>
      </c>
      <c r="L5491" s="20" t="str">
        <f>IF(B5491&gt;=50,VLOOKUP(A5491,英雄数据表!A:L,11,FALSE),IF(B5491&gt;=25,VLOOKUP(A5491,英雄数据表!A:L,7,0),""))</f>
        <v>"4202602004"</v>
      </c>
      <c r="M5491" s="20" t="str">
        <f>IFERROR(VLOOKUP(B5491,属性中转表!$K$2:$O$21,5,FALSE),"")</f>
        <v>"pvpdpspro":50</v>
      </c>
      <c r="N5491" s="20" t="str">
        <f>IF(B5491=25,VLOOKUP(A5491,英雄数据表!A:L,8,FALSE),IF(B5491=50,VLOOKUP(A5491,英雄数据表!A:L,12,0),""))</f>
        <v/>
      </c>
    </row>
    <row r="5492" spans="1:14" x14ac:dyDescent="0.3">
      <c r="A5492" s="20">
        <v>42026</v>
      </c>
      <c r="B5492" s="21">
        <v>91</v>
      </c>
      <c r="C5492" s="21">
        <v>5</v>
      </c>
      <c r="D5492" s="21">
        <f>VLOOKUP(A5492,英雄数据表!A:D,4,0)</f>
        <v>4</v>
      </c>
      <c r="E5492" s="20" t="str">
        <f>VLOOKUP(A5492,英雄数据表!A:C,3,0)</f>
        <v>银铃花束</v>
      </c>
      <c r="F5492" s="20">
        <f t="shared" si="369"/>
        <v>42026</v>
      </c>
      <c r="G5492" s="20">
        <f t="shared" si="370"/>
        <v>42026</v>
      </c>
      <c r="H5492" s="21" t="str">
        <f>VLOOKUP(B5492,属性中转表!A:F,6,FALSE)</f>
        <v>"hp":405000,"atk":11250</v>
      </c>
      <c r="I5492" s="20" t="str">
        <f>IF(VLOOKUP(B5492,属性中转表!A:G,7,FALSE)=0,"",VLOOKUP(VLOOKUP(B5492,属性中转表!A:G,7,FALSE),属性中转表!$K$2:$P$21,6,0))&amp;IF(VLOOKUP(B5492,属性中转表!A:G,7,FALSE)&gt;=50,VLOOKUP(A5492,英雄数据表!A:K,9,0),IF(VLOOKUP(B5492,属性中转表!A:G,7,FALSE)&gt;=25,VLOOKUP(A5492,英雄数据表!A:K,5,0),""))</f>
        <v>"atk":600,"hp":10000,"undpspro":200,"pvpdpspro":150,"pvpundpspro":100,"speed":10</v>
      </c>
      <c r="J5492" s="20" t="str">
        <f>IF(I5492="","",属性中转表!$I$1&amp;(IF(VLOOKUP(B5492,属性中转表!A:G,7,FALSE)=0,0,VLOOKUP(VLOOKUP(B5492,属性中转表!A:G,7,FALSE),属性中转表!$K$2:$P$21,4,0)))+IFERROR(VLOOKUP(A5492,英雄数据表!A:K,IF(武魂!B5492&gt;=50,10,IF(武魂!B5492&gt;=25,6)),0),0))</f>
        <v>,"dpspro":200</v>
      </c>
      <c r="K5492" s="32" t="str">
        <f t="shared" si="371"/>
        <v>"atk":600,"hp":10000,"undpspro":200,"pvpdpspro":150,"pvpundpspro":100,"speed":10,"dpspro":200</v>
      </c>
      <c r="L5492" s="20" t="str">
        <f>IF(B5492&gt;=50,VLOOKUP(A5492,英雄数据表!A:L,11,FALSE),IF(B5492&gt;=25,VLOOKUP(A5492,英雄数据表!A:L,7,0),""))</f>
        <v>"4202602004"</v>
      </c>
      <c r="M5492" s="20" t="str">
        <f>IFERROR(VLOOKUP(B5492,属性中转表!$K$2:$O$21,5,FALSE),"")</f>
        <v/>
      </c>
      <c r="N5492" s="20" t="str">
        <f>IF(B5492=25,VLOOKUP(A5492,英雄数据表!A:L,8,FALSE),IF(B5492=50,VLOOKUP(A5492,英雄数据表!A:L,12,0),""))</f>
        <v/>
      </c>
    </row>
    <row r="5493" spans="1:14" x14ac:dyDescent="0.3">
      <c r="A5493" s="20">
        <v>42026</v>
      </c>
      <c r="B5493" s="21">
        <v>92</v>
      </c>
      <c r="C5493" s="21">
        <v>5</v>
      </c>
      <c r="D5493" s="21">
        <f>VLOOKUP(A5493,英雄数据表!A:D,4,0)</f>
        <v>4</v>
      </c>
      <c r="E5493" s="20" t="str">
        <f>VLOOKUP(A5493,英雄数据表!A:C,3,0)</f>
        <v>银铃花束</v>
      </c>
      <c r="F5493" s="20">
        <f t="shared" si="369"/>
        <v>42026</v>
      </c>
      <c r="G5493" s="20">
        <f t="shared" si="370"/>
        <v>42026</v>
      </c>
      <c r="H5493" s="21" t="str">
        <f>VLOOKUP(B5493,属性中转表!A:F,6,FALSE)</f>
        <v>"hp":410400,"atk":11400</v>
      </c>
      <c r="I5493" s="20" t="str">
        <f>IF(VLOOKUP(B5493,属性中转表!A:G,7,FALSE)=0,"",VLOOKUP(VLOOKUP(B5493,属性中转表!A:G,7,FALSE),属性中转表!$K$2:$P$21,6,0))&amp;IF(VLOOKUP(B5493,属性中转表!A:G,7,FALSE)&gt;=50,VLOOKUP(A5493,英雄数据表!A:K,9,0),IF(VLOOKUP(B5493,属性中转表!A:G,7,FALSE)&gt;=25,VLOOKUP(A5493,英雄数据表!A:K,5,0),""))</f>
        <v>"atk":600,"hp":10000,"undpspro":200,"pvpdpspro":150,"pvpundpspro":100,"speed":10</v>
      </c>
      <c r="J5493" s="20" t="str">
        <f>IF(I5493="","",属性中转表!$I$1&amp;(IF(VLOOKUP(B5493,属性中转表!A:G,7,FALSE)=0,0,VLOOKUP(VLOOKUP(B5493,属性中转表!A:G,7,FALSE),属性中转表!$K$2:$P$21,4,0)))+IFERROR(VLOOKUP(A5493,英雄数据表!A:K,IF(武魂!B5493&gt;=50,10,IF(武魂!B5493&gt;=25,6)),0),0))</f>
        <v>,"dpspro":200</v>
      </c>
      <c r="K5493" s="32" t="str">
        <f t="shared" si="371"/>
        <v>"atk":600,"hp":10000,"undpspro":200,"pvpdpspro":150,"pvpundpspro":100,"speed":10,"dpspro":200</v>
      </c>
      <c r="L5493" s="20" t="str">
        <f>IF(B5493&gt;=50,VLOOKUP(A5493,英雄数据表!A:L,11,FALSE),IF(B5493&gt;=25,VLOOKUP(A5493,英雄数据表!A:L,7,0),""))</f>
        <v>"4202602004"</v>
      </c>
      <c r="M5493" s="20" t="str">
        <f>IFERROR(VLOOKUP(B5493,属性中转表!$K$2:$O$21,5,FALSE),"")</f>
        <v/>
      </c>
      <c r="N5493" s="20" t="str">
        <f>IF(B5493=25,VLOOKUP(A5493,英雄数据表!A:L,8,FALSE),IF(B5493=50,VLOOKUP(A5493,英雄数据表!A:L,12,0),""))</f>
        <v/>
      </c>
    </row>
    <row r="5494" spans="1:14" x14ac:dyDescent="0.3">
      <c r="A5494" s="20">
        <v>42026</v>
      </c>
      <c r="B5494" s="21">
        <v>93</v>
      </c>
      <c r="C5494" s="21">
        <v>5</v>
      </c>
      <c r="D5494" s="21">
        <f>VLOOKUP(A5494,英雄数据表!A:D,4,0)</f>
        <v>4</v>
      </c>
      <c r="E5494" s="20" t="str">
        <f>VLOOKUP(A5494,英雄数据表!A:C,3,0)</f>
        <v>银铃花束</v>
      </c>
      <c r="F5494" s="20">
        <f t="shared" si="369"/>
        <v>42026</v>
      </c>
      <c r="G5494" s="20">
        <f t="shared" si="370"/>
        <v>42026</v>
      </c>
      <c r="H5494" s="21" t="str">
        <f>VLOOKUP(B5494,属性中转表!A:F,6,FALSE)</f>
        <v>"hp":415800,"atk":11550</v>
      </c>
      <c r="I5494" s="20" t="str">
        <f>IF(VLOOKUP(B5494,属性中转表!A:G,7,FALSE)=0,"",VLOOKUP(VLOOKUP(B5494,属性中转表!A:G,7,FALSE),属性中转表!$K$2:$P$21,6,0))&amp;IF(VLOOKUP(B5494,属性中转表!A:G,7,FALSE)&gt;=50,VLOOKUP(A5494,英雄数据表!A:K,9,0),IF(VLOOKUP(B5494,属性中转表!A:G,7,FALSE)&gt;=25,VLOOKUP(A5494,英雄数据表!A:K,5,0),""))</f>
        <v>"atk":600,"hp":10000,"undpspro":200,"pvpdpspro":150,"pvpundpspro":100,"speed":10</v>
      </c>
      <c r="J5494" s="20" t="str">
        <f>IF(I5494="","",属性中转表!$I$1&amp;(IF(VLOOKUP(B5494,属性中转表!A:G,7,FALSE)=0,0,VLOOKUP(VLOOKUP(B5494,属性中转表!A:G,7,FALSE),属性中转表!$K$2:$P$21,4,0)))+IFERROR(VLOOKUP(A5494,英雄数据表!A:K,IF(武魂!B5494&gt;=50,10,IF(武魂!B5494&gt;=25,6)),0),0))</f>
        <v>,"dpspro":200</v>
      </c>
      <c r="K5494" s="32" t="str">
        <f t="shared" si="371"/>
        <v>"atk":600,"hp":10000,"undpspro":200,"pvpdpspro":150,"pvpundpspro":100,"speed":10,"dpspro":200</v>
      </c>
      <c r="L5494" s="20" t="str">
        <f>IF(B5494&gt;=50,VLOOKUP(A5494,英雄数据表!A:L,11,FALSE),IF(B5494&gt;=25,VLOOKUP(A5494,英雄数据表!A:L,7,0),""))</f>
        <v>"4202602004"</v>
      </c>
      <c r="M5494" s="20" t="str">
        <f>IFERROR(VLOOKUP(B5494,属性中转表!$K$2:$O$21,5,FALSE),"")</f>
        <v/>
      </c>
      <c r="N5494" s="20" t="str">
        <f>IF(B5494=25,VLOOKUP(A5494,英雄数据表!A:L,8,FALSE),IF(B5494=50,VLOOKUP(A5494,英雄数据表!A:L,12,0),""))</f>
        <v/>
      </c>
    </row>
    <row r="5495" spans="1:14" x14ac:dyDescent="0.3">
      <c r="A5495" s="20">
        <v>42026</v>
      </c>
      <c r="B5495" s="21">
        <v>94</v>
      </c>
      <c r="C5495" s="21">
        <v>5</v>
      </c>
      <c r="D5495" s="21">
        <f>VLOOKUP(A5495,英雄数据表!A:D,4,0)</f>
        <v>4</v>
      </c>
      <c r="E5495" s="20" t="str">
        <f>VLOOKUP(A5495,英雄数据表!A:C,3,0)</f>
        <v>银铃花束</v>
      </c>
      <c r="F5495" s="20">
        <f t="shared" si="369"/>
        <v>42026</v>
      </c>
      <c r="G5495" s="20">
        <f t="shared" si="370"/>
        <v>42026</v>
      </c>
      <c r="H5495" s="21" t="str">
        <f>VLOOKUP(B5495,属性中转表!A:F,6,FALSE)</f>
        <v>"hp":421200,"atk":11700</v>
      </c>
      <c r="I5495" s="20" t="str">
        <f>IF(VLOOKUP(B5495,属性中转表!A:G,7,FALSE)=0,"",VLOOKUP(VLOOKUP(B5495,属性中转表!A:G,7,FALSE),属性中转表!$K$2:$P$21,6,0))&amp;IF(VLOOKUP(B5495,属性中转表!A:G,7,FALSE)&gt;=50,VLOOKUP(A5495,英雄数据表!A:K,9,0),IF(VLOOKUP(B5495,属性中转表!A:G,7,FALSE)&gt;=25,VLOOKUP(A5495,英雄数据表!A:K,5,0),""))</f>
        <v>"atk":600,"hp":10000,"undpspro":200,"pvpdpspro":150,"pvpundpspro":100,"speed":10</v>
      </c>
      <c r="J5495" s="20" t="str">
        <f>IF(I5495="","",属性中转表!$I$1&amp;(IF(VLOOKUP(B5495,属性中转表!A:G,7,FALSE)=0,0,VLOOKUP(VLOOKUP(B5495,属性中转表!A:G,7,FALSE),属性中转表!$K$2:$P$21,4,0)))+IFERROR(VLOOKUP(A5495,英雄数据表!A:K,IF(武魂!B5495&gt;=50,10,IF(武魂!B5495&gt;=25,6)),0),0))</f>
        <v>,"dpspro":200</v>
      </c>
      <c r="K5495" s="32" t="str">
        <f t="shared" si="371"/>
        <v>"atk":600,"hp":10000,"undpspro":200,"pvpdpspro":150,"pvpundpspro":100,"speed":10,"dpspro":200</v>
      </c>
      <c r="L5495" s="20" t="str">
        <f>IF(B5495&gt;=50,VLOOKUP(A5495,英雄数据表!A:L,11,FALSE),IF(B5495&gt;=25,VLOOKUP(A5495,英雄数据表!A:L,7,0),""))</f>
        <v>"4202602004"</v>
      </c>
      <c r="M5495" s="20" t="str">
        <f>IFERROR(VLOOKUP(B5495,属性中转表!$K$2:$O$21,5,FALSE),"")</f>
        <v/>
      </c>
      <c r="N5495" s="20" t="str">
        <f>IF(B5495=25,VLOOKUP(A5495,英雄数据表!A:L,8,FALSE),IF(B5495=50,VLOOKUP(A5495,英雄数据表!A:L,12,0),""))</f>
        <v/>
      </c>
    </row>
    <row r="5496" spans="1:14" x14ac:dyDescent="0.3">
      <c r="A5496" s="20">
        <v>42026</v>
      </c>
      <c r="B5496" s="21">
        <v>95</v>
      </c>
      <c r="C5496" s="21">
        <v>5</v>
      </c>
      <c r="D5496" s="21">
        <f>VLOOKUP(A5496,英雄数据表!A:D,4,0)</f>
        <v>4</v>
      </c>
      <c r="E5496" s="20" t="str">
        <f>VLOOKUP(A5496,英雄数据表!A:C,3,0)</f>
        <v>银铃花束</v>
      </c>
      <c r="F5496" s="20">
        <f t="shared" si="369"/>
        <v>42026</v>
      </c>
      <c r="G5496" s="20">
        <f t="shared" si="370"/>
        <v>42026</v>
      </c>
      <c r="H5496" s="21" t="str">
        <f>VLOOKUP(B5496,属性中转表!A:F,6,FALSE)</f>
        <v>"hp":426600,"atk":11850</v>
      </c>
      <c r="I5496" s="20" t="str">
        <f>IF(VLOOKUP(B5496,属性中转表!A:G,7,FALSE)=0,"",VLOOKUP(VLOOKUP(B5496,属性中转表!A:G,7,FALSE),属性中转表!$K$2:$P$21,6,0))&amp;IF(VLOOKUP(B5496,属性中转表!A:G,7,FALSE)&gt;=50,VLOOKUP(A5496,英雄数据表!A:K,9,0),IF(VLOOKUP(B5496,属性中转表!A:G,7,FALSE)&gt;=25,VLOOKUP(A5496,英雄数据表!A:K,5,0),""))</f>
        <v>"atk":600,"hp":10000,"undpspro":200,"pvpdpspro":150,"pvpundpspro":150,"speed":10</v>
      </c>
      <c r="J5496" s="20" t="str">
        <f>IF(I5496="","",属性中转表!$I$1&amp;(IF(VLOOKUP(B5496,属性中转表!A:G,7,FALSE)=0,0,VLOOKUP(VLOOKUP(B5496,属性中转表!A:G,7,FALSE),属性中转表!$K$2:$P$21,4,0)))+IFERROR(VLOOKUP(A5496,英雄数据表!A:K,IF(武魂!B5496&gt;=50,10,IF(武魂!B5496&gt;=25,6)),0),0))</f>
        <v>,"dpspro":200</v>
      </c>
      <c r="K5496" s="32" t="str">
        <f t="shared" si="371"/>
        <v>"atk":600,"hp":10000,"undpspro":200,"pvpdpspro":150,"pvpundpspro":150,"speed":10,"dpspro":200</v>
      </c>
      <c r="L5496" s="20" t="str">
        <f>IF(B5496&gt;=50,VLOOKUP(A5496,英雄数据表!A:L,11,FALSE),IF(B5496&gt;=25,VLOOKUP(A5496,英雄数据表!A:L,7,0),""))</f>
        <v>"4202602004"</v>
      </c>
      <c r="M5496" s="20" t="str">
        <f>IFERROR(VLOOKUP(B5496,属性中转表!$K$2:$O$21,5,FALSE),"")</f>
        <v>"pvpundpspro":50</v>
      </c>
      <c r="N5496" s="20" t="str">
        <f>IF(B5496=25,VLOOKUP(A5496,英雄数据表!A:L,8,FALSE),IF(B5496=50,VLOOKUP(A5496,英雄数据表!A:L,12,0),""))</f>
        <v/>
      </c>
    </row>
    <row r="5497" spans="1:14" x14ac:dyDescent="0.3">
      <c r="A5497" s="20">
        <v>42026</v>
      </c>
      <c r="B5497" s="21">
        <v>96</v>
      </c>
      <c r="C5497" s="21">
        <v>5</v>
      </c>
      <c r="D5497" s="21">
        <f>VLOOKUP(A5497,英雄数据表!A:D,4,0)</f>
        <v>4</v>
      </c>
      <c r="E5497" s="20" t="str">
        <f>VLOOKUP(A5497,英雄数据表!A:C,3,0)</f>
        <v>银铃花束</v>
      </c>
      <c r="F5497" s="20">
        <f t="shared" si="369"/>
        <v>42026</v>
      </c>
      <c r="G5497" s="20">
        <f t="shared" si="370"/>
        <v>42026</v>
      </c>
      <c r="H5497" s="21" t="str">
        <f>VLOOKUP(B5497,属性中转表!A:F,6,FALSE)</f>
        <v>"hp":432000,"atk":12000</v>
      </c>
      <c r="I5497" s="20" t="str">
        <f>IF(VLOOKUP(B5497,属性中转表!A:G,7,FALSE)=0,"",VLOOKUP(VLOOKUP(B5497,属性中转表!A:G,7,FALSE),属性中转表!$K$2:$P$21,6,0))&amp;IF(VLOOKUP(B5497,属性中转表!A:G,7,FALSE)&gt;=50,VLOOKUP(A5497,英雄数据表!A:K,9,0),IF(VLOOKUP(B5497,属性中转表!A:G,7,FALSE)&gt;=25,VLOOKUP(A5497,英雄数据表!A:K,5,0),""))</f>
        <v>"atk":600,"hp":10000,"undpspro":200,"pvpdpspro":150,"pvpundpspro":150,"speed":10</v>
      </c>
      <c r="J5497" s="20" t="str">
        <f>IF(I5497="","",属性中转表!$I$1&amp;(IF(VLOOKUP(B5497,属性中转表!A:G,7,FALSE)=0,0,VLOOKUP(VLOOKUP(B5497,属性中转表!A:G,7,FALSE),属性中转表!$K$2:$P$21,4,0)))+IFERROR(VLOOKUP(A5497,英雄数据表!A:K,IF(武魂!B5497&gt;=50,10,IF(武魂!B5497&gt;=25,6)),0),0))</f>
        <v>,"dpspro":200</v>
      </c>
      <c r="K5497" s="32" t="str">
        <f t="shared" si="371"/>
        <v>"atk":600,"hp":10000,"undpspro":200,"pvpdpspro":150,"pvpundpspro":150,"speed":10,"dpspro":200</v>
      </c>
      <c r="L5497" s="20" t="str">
        <f>IF(B5497&gt;=50,VLOOKUP(A5497,英雄数据表!A:L,11,FALSE),IF(B5497&gt;=25,VLOOKUP(A5497,英雄数据表!A:L,7,0),""))</f>
        <v>"4202602004"</v>
      </c>
      <c r="M5497" s="20" t="str">
        <f>IFERROR(VLOOKUP(B5497,属性中转表!$K$2:$O$21,5,FALSE),"")</f>
        <v/>
      </c>
      <c r="N5497" s="20" t="str">
        <f>IF(B5497=25,VLOOKUP(A5497,英雄数据表!A:L,8,FALSE),IF(B5497=50,VLOOKUP(A5497,英雄数据表!A:L,12,0),""))</f>
        <v/>
      </c>
    </row>
    <row r="5498" spans="1:14" x14ac:dyDescent="0.3">
      <c r="A5498" s="20">
        <v>42026</v>
      </c>
      <c r="B5498" s="21">
        <v>97</v>
      </c>
      <c r="C5498" s="21">
        <v>5</v>
      </c>
      <c r="D5498" s="21">
        <f>VLOOKUP(A5498,英雄数据表!A:D,4,0)</f>
        <v>4</v>
      </c>
      <c r="E5498" s="20" t="str">
        <f>VLOOKUP(A5498,英雄数据表!A:C,3,0)</f>
        <v>银铃花束</v>
      </c>
      <c r="F5498" s="20">
        <f t="shared" si="369"/>
        <v>42026</v>
      </c>
      <c r="G5498" s="20">
        <f t="shared" si="370"/>
        <v>42026</v>
      </c>
      <c r="H5498" s="21" t="str">
        <f>VLOOKUP(B5498,属性中转表!A:F,6,FALSE)</f>
        <v>"hp":437400,"atk":12150</v>
      </c>
      <c r="I5498" s="20" t="str">
        <f>IF(VLOOKUP(B5498,属性中转表!A:G,7,FALSE)=0,"",VLOOKUP(VLOOKUP(B5498,属性中转表!A:G,7,FALSE),属性中转表!$K$2:$P$21,6,0))&amp;IF(VLOOKUP(B5498,属性中转表!A:G,7,FALSE)&gt;=50,VLOOKUP(A5498,英雄数据表!A:K,9,0),IF(VLOOKUP(B5498,属性中转表!A:G,7,FALSE)&gt;=25,VLOOKUP(A5498,英雄数据表!A:K,5,0),""))</f>
        <v>"atk":600,"hp":10000,"undpspro":200,"pvpdpspro":150,"pvpundpspro":150,"speed":10</v>
      </c>
      <c r="J5498" s="20" t="str">
        <f>IF(I5498="","",属性中转表!$I$1&amp;(IF(VLOOKUP(B5498,属性中转表!A:G,7,FALSE)=0,0,VLOOKUP(VLOOKUP(B5498,属性中转表!A:G,7,FALSE),属性中转表!$K$2:$P$21,4,0)))+IFERROR(VLOOKUP(A5498,英雄数据表!A:K,IF(武魂!B5498&gt;=50,10,IF(武魂!B5498&gt;=25,6)),0),0))</f>
        <v>,"dpspro":200</v>
      </c>
      <c r="K5498" s="32" t="str">
        <f t="shared" si="371"/>
        <v>"atk":600,"hp":10000,"undpspro":200,"pvpdpspro":150,"pvpundpspro":150,"speed":10,"dpspro":200</v>
      </c>
      <c r="L5498" s="20" t="str">
        <f>IF(B5498&gt;=50,VLOOKUP(A5498,英雄数据表!A:L,11,FALSE),IF(B5498&gt;=25,VLOOKUP(A5498,英雄数据表!A:L,7,0),""))</f>
        <v>"4202602004"</v>
      </c>
      <c r="M5498" s="20" t="str">
        <f>IFERROR(VLOOKUP(B5498,属性中转表!$K$2:$O$21,5,FALSE),"")</f>
        <v/>
      </c>
      <c r="N5498" s="20" t="str">
        <f>IF(B5498=25,VLOOKUP(A5498,英雄数据表!A:L,8,FALSE),IF(B5498=50,VLOOKUP(A5498,英雄数据表!A:L,12,0),""))</f>
        <v/>
      </c>
    </row>
    <row r="5499" spans="1:14" x14ac:dyDescent="0.3">
      <c r="A5499" s="20">
        <v>42026</v>
      </c>
      <c r="B5499" s="21">
        <v>98</v>
      </c>
      <c r="C5499" s="21">
        <v>5</v>
      </c>
      <c r="D5499" s="21">
        <f>VLOOKUP(A5499,英雄数据表!A:D,4,0)</f>
        <v>4</v>
      </c>
      <c r="E5499" s="20" t="str">
        <f>VLOOKUP(A5499,英雄数据表!A:C,3,0)</f>
        <v>银铃花束</v>
      </c>
      <c r="F5499" s="20">
        <f t="shared" si="369"/>
        <v>42026</v>
      </c>
      <c r="G5499" s="20">
        <f t="shared" si="370"/>
        <v>42026</v>
      </c>
      <c r="H5499" s="21" t="str">
        <f>VLOOKUP(B5499,属性中转表!A:F,6,FALSE)</f>
        <v>"hp":442800,"atk":12300</v>
      </c>
      <c r="I5499" s="20" t="str">
        <f>IF(VLOOKUP(B5499,属性中转表!A:G,7,FALSE)=0,"",VLOOKUP(VLOOKUP(B5499,属性中转表!A:G,7,FALSE),属性中转表!$K$2:$P$21,6,0))&amp;IF(VLOOKUP(B5499,属性中转表!A:G,7,FALSE)&gt;=50,VLOOKUP(A5499,英雄数据表!A:K,9,0),IF(VLOOKUP(B5499,属性中转表!A:G,7,FALSE)&gt;=25,VLOOKUP(A5499,英雄数据表!A:K,5,0),""))</f>
        <v>"atk":600,"hp":10000,"undpspro":200,"pvpdpspro":150,"pvpundpspro":150,"speed":10</v>
      </c>
      <c r="J5499" s="20" t="str">
        <f>IF(I5499="","",属性中转表!$I$1&amp;(IF(VLOOKUP(B5499,属性中转表!A:G,7,FALSE)=0,0,VLOOKUP(VLOOKUP(B5499,属性中转表!A:G,7,FALSE),属性中转表!$K$2:$P$21,4,0)))+IFERROR(VLOOKUP(A5499,英雄数据表!A:K,IF(武魂!B5499&gt;=50,10,IF(武魂!B5499&gt;=25,6)),0),0))</f>
        <v>,"dpspro":200</v>
      </c>
      <c r="K5499" s="32" t="str">
        <f t="shared" si="371"/>
        <v>"atk":600,"hp":10000,"undpspro":200,"pvpdpspro":150,"pvpundpspro":150,"speed":10,"dpspro":200</v>
      </c>
      <c r="L5499" s="20" t="str">
        <f>IF(B5499&gt;=50,VLOOKUP(A5499,英雄数据表!A:L,11,FALSE),IF(B5499&gt;=25,VLOOKUP(A5499,英雄数据表!A:L,7,0),""))</f>
        <v>"4202602004"</v>
      </c>
      <c r="M5499" s="20" t="str">
        <f>IFERROR(VLOOKUP(B5499,属性中转表!$K$2:$O$21,5,FALSE),"")</f>
        <v/>
      </c>
      <c r="N5499" s="20" t="str">
        <f>IF(B5499=25,VLOOKUP(A5499,英雄数据表!A:L,8,FALSE),IF(B5499=50,VLOOKUP(A5499,英雄数据表!A:L,12,0),""))</f>
        <v/>
      </c>
    </row>
    <row r="5500" spans="1:14" x14ac:dyDescent="0.3">
      <c r="A5500" s="20">
        <v>42026</v>
      </c>
      <c r="B5500" s="21">
        <v>99</v>
      </c>
      <c r="C5500" s="21">
        <v>5</v>
      </c>
      <c r="D5500" s="21">
        <f>VLOOKUP(A5500,英雄数据表!A:D,4,0)</f>
        <v>4</v>
      </c>
      <c r="E5500" s="20" t="str">
        <f>VLOOKUP(A5500,英雄数据表!A:C,3,0)</f>
        <v>银铃花束</v>
      </c>
      <c r="F5500" s="20">
        <f t="shared" si="369"/>
        <v>42026</v>
      </c>
      <c r="G5500" s="20">
        <f t="shared" si="370"/>
        <v>42026</v>
      </c>
      <c r="H5500" s="21" t="str">
        <f>VLOOKUP(B5500,属性中转表!A:F,6,FALSE)</f>
        <v>"hp":448200,"atk":12450</v>
      </c>
      <c r="I5500" s="20" t="str">
        <f>IF(VLOOKUP(B5500,属性中转表!A:G,7,FALSE)=0,"",VLOOKUP(VLOOKUP(B5500,属性中转表!A:G,7,FALSE),属性中转表!$K$2:$P$21,6,0))&amp;IF(VLOOKUP(B5500,属性中转表!A:G,7,FALSE)&gt;=50,VLOOKUP(A5500,英雄数据表!A:K,9,0),IF(VLOOKUP(B5500,属性中转表!A:G,7,FALSE)&gt;=25,VLOOKUP(A5500,英雄数据表!A:K,5,0),""))</f>
        <v>"atk":600,"hp":10000,"undpspro":200,"pvpdpspro":150,"pvpundpspro":150,"speed":10</v>
      </c>
      <c r="J5500" s="20" t="str">
        <f>IF(I5500="","",属性中转表!$I$1&amp;(IF(VLOOKUP(B5500,属性中转表!A:G,7,FALSE)=0,0,VLOOKUP(VLOOKUP(B5500,属性中转表!A:G,7,FALSE),属性中转表!$K$2:$P$21,4,0)))+IFERROR(VLOOKUP(A5500,英雄数据表!A:K,IF(武魂!B5500&gt;=50,10,IF(武魂!B5500&gt;=25,6)),0),0))</f>
        <v>,"dpspro":200</v>
      </c>
      <c r="K5500" s="32" t="str">
        <f t="shared" si="371"/>
        <v>"atk":600,"hp":10000,"undpspro":200,"pvpdpspro":150,"pvpundpspro":150,"speed":10,"dpspro":200</v>
      </c>
      <c r="L5500" s="20" t="str">
        <f>IF(B5500&gt;=50,VLOOKUP(A5500,英雄数据表!A:L,11,FALSE),IF(B5500&gt;=25,VLOOKUP(A5500,英雄数据表!A:L,7,0),""))</f>
        <v>"4202602004"</v>
      </c>
      <c r="M5500" s="20" t="str">
        <f>IFERROR(VLOOKUP(B5500,属性中转表!$K$2:$O$21,5,FALSE),"")</f>
        <v/>
      </c>
      <c r="N5500" s="20" t="str">
        <f>IF(B5500=25,VLOOKUP(A5500,英雄数据表!A:L,8,FALSE),IF(B5500=50,VLOOKUP(A5500,英雄数据表!A:L,12,0),""))</f>
        <v/>
      </c>
    </row>
    <row r="5501" spans="1:14" x14ac:dyDescent="0.3">
      <c r="A5501" s="20">
        <v>42026</v>
      </c>
      <c r="B5501" s="21">
        <v>100</v>
      </c>
      <c r="C5501" s="21">
        <v>5</v>
      </c>
      <c r="D5501" s="21">
        <f>VLOOKUP(A5501,英雄数据表!A:D,4,0)</f>
        <v>4</v>
      </c>
      <c r="E5501" s="20" t="str">
        <f>VLOOKUP(A5501,英雄数据表!A:C,3,0)</f>
        <v>银铃花束</v>
      </c>
      <c r="F5501" s="20">
        <f t="shared" si="369"/>
        <v>42026</v>
      </c>
      <c r="G5501" s="20">
        <f t="shared" si="370"/>
        <v>42026</v>
      </c>
      <c r="H5501" s="21" t="str">
        <f>VLOOKUP(B5501,属性中转表!A:F,6,FALSE)</f>
        <v>"hp":453600,"atk":12600</v>
      </c>
      <c r="I5501" s="20" t="str">
        <f>IF(VLOOKUP(B5501,属性中转表!A:G,7,FALSE)=0,"",VLOOKUP(VLOOKUP(B5501,属性中转表!A:G,7,FALSE),属性中转表!$K$2:$P$21,6,0))&amp;IF(VLOOKUP(B5501,属性中转表!A:G,7,FALSE)&gt;=50,VLOOKUP(A5501,英雄数据表!A:K,9,0),IF(VLOOKUP(B5501,属性中转表!A:G,7,FALSE)&gt;=25,VLOOKUP(A5501,英雄数据表!A:K,5,0),""))</f>
        <v>"atk":900,"hp":15000,"undpspro":200,"pvpdpspro":150,"pvpundpspro":150,"speed":20</v>
      </c>
      <c r="J5501" s="20" t="str">
        <f>IF(I5501="","",属性中转表!$I$1&amp;(IF(VLOOKUP(B5501,属性中转表!A:G,7,FALSE)=0,0,VLOOKUP(VLOOKUP(B5501,属性中转表!A:G,7,FALSE),属性中转表!$K$2:$P$21,4,0)))+IFERROR(VLOOKUP(A5501,英雄数据表!A:K,IF(武魂!B5501&gt;=50,10,IF(武魂!B5501&gt;=25,6)),0),0))</f>
        <v>,"dpspro":200</v>
      </c>
      <c r="K5501" s="32" t="str">
        <f t="shared" si="371"/>
        <v>"atk":900,"hp":15000,"undpspro":200,"pvpdpspro":150,"pvpundpspro":150,"speed":20,"dpspro":200</v>
      </c>
      <c r="L5501" s="20" t="str">
        <f>IF(B5501&gt;=50,VLOOKUP(A5501,英雄数据表!A:L,11,FALSE),IF(B5501&gt;=25,VLOOKUP(A5501,英雄数据表!A:L,7,0),""))</f>
        <v>"4202602004"</v>
      </c>
      <c r="M5501" s="20" t="str">
        <f>IFERROR(VLOOKUP(B5501,属性中转表!$K$2:$O$21,5,FALSE),"")</f>
        <v>"speed":10,"atk":300,"hp":5000</v>
      </c>
      <c r="N5501" s="20" t="str">
        <f>IF(B5501=25,VLOOKUP(A5501,英雄数据表!A:L,8,FALSE),IF(B5501=50,VLOOKUP(A5501,英雄数据表!A:L,12,0),""))</f>
        <v/>
      </c>
    </row>
    <row r="5502" spans="1:14" x14ac:dyDescent="0.3">
      <c r="A5502" s="20">
        <v>43046</v>
      </c>
      <c r="B5502" s="21">
        <f>IF(A5502=A5401,B5401+1,1)</f>
        <v>1</v>
      </c>
      <c r="C5502" s="21">
        <v>5</v>
      </c>
      <c r="D5502" s="21">
        <f>VLOOKUP(A5502,英雄数据表!A:D,4,0)</f>
        <v>4</v>
      </c>
      <c r="E5502" s="20" t="str">
        <f>VLOOKUP(A5502,英雄数据表!A:C,3,0)</f>
        <v>月神庇护</v>
      </c>
      <c r="F5502" s="20">
        <f t="shared" si="369"/>
        <v>43046</v>
      </c>
      <c r="G5502" s="20">
        <f t="shared" si="370"/>
        <v>43046</v>
      </c>
      <c r="H5502" s="21" t="str">
        <f>VLOOKUP(B5502,属性中转表!A:F,6,FALSE)</f>
        <v>"hp":5400,"atk":150</v>
      </c>
      <c r="I5502" s="20" t="str">
        <f>IF(VLOOKUP(B5502,属性中转表!A:G,7,FALSE)=0,"",VLOOKUP(VLOOKUP(B5502,属性中转表!A:G,7,FALSE),属性中转表!$K$2:$P$21,6,0))&amp;IF(VLOOKUP(B5502,属性中转表!A:G,7,FALSE)&gt;=50,VLOOKUP(A5502,英雄数据表!A:K,9,0),IF(VLOOKUP(B5502,属性中转表!A:G,7,FALSE)&gt;=25,VLOOKUP(A5502,英雄数据表!A:K,5,0),""))</f>
        <v/>
      </c>
      <c r="J5502" s="20" t="str">
        <f>IF(I5502="","",属性中转表!$I$1&amp;(IF(VLOOKUP(B5502,属性中转表!A:G,7,FALSE)=0,0,VLOOKUP(VLOOKUP(B5502,属性中转表!A:G,7,FALSE),属性中转表!$K$2:$P$21,4,0)))+IFERROR(VLOOKUP(A5502,英雄数据表!A:K,IF(武魂!B5502&gt;=50,10,IF(武魂!B5502&gt;=25,6)),0),0))</f>
        <v/>
      </c>
      <c r="K5502" s="32" t="str">
        <f t="shared" si="371"/>
        <v/>
      </c>
      <c r="L5502" s="20" t="str">
        <f>IF(B5502&gt;=50,VLOOKUP(A5502,英雄数据表!A:L,11,FALSE),IF(B5502&gt;=25,VLOOKUP(A5502,英雄数据表!A:L,7,0),""))</f>
        <v/>
      </c>
      <c r="M5502" s="20" t="str">
        <f>IFERROR(VLOOKUP(B5502,属性中转表!$K$2:$O$21,5,FALSE),"")</f>
        <v/>
      </c>
      <c r="N5502" s="20" t="str">
        <f>IF(B5502=25,VLOOKUP(A5502,英雄数据表!A:L,8,FALSE),IF(B5502=50,VLOOKUP(A5502,英雄数据表!A:L,12,0),""))</f>
        <v/>
      </c>
    </row>
    <row r="5503" spans="1:14" x14ac:dyDescent="0.3">
      <c r="A5503" s="20">
        <v>43046</v>
      </c>
      <c r="B5503" s="21">
        <f t="shared" si="363"/>
        <v>2</v>
      </c>
      <c r="C5503" s="21">
        <v>5</v>
      </c>
      <c r="D5503" s="21">
        <f>VLOOKUP(A5503,英雄数据表!A:D,4,0)</f>
        <v>4</v>
      </c>
      <c r="E5503" s="20" t="str">
        <f>VLOOKUP(A5503,英雄数据表!A:C,3,0)</f>
        <v>月神庇护</v>
      </c>
      <c r="F5503" s="20">
        <f t="shared" si="369"/>
        <v>43046</v>
      </c>
      <c r="G5503" s="20">
        <f t="shared" si="370"/>
        <v>43046</v>
      </c>
      <c r="H5503" s="21" t="str">
        <f>VLOOKUP(B5503,属性中转表!A:F,6,FALSE)</f>
        <v>"hp":7200,"atk":200</v>
      </c>
      <c r="I5503" s="20" t="str">
        <f>IF(VLOOKUP(B5503,属性中转表!A:G,7,FALSE)=0,"",VLOOKUP(VLOOKUP(B5503,属性中转表!A:G,7,FALSE),属性中转表!$K$2:$P$21,6,0))&amp;IF(VLOOKUP(B5503,属性中转表!A:G,7,FALSE)&gt;=50,VLOOKUP(A5503,英雄数据表!A:K,9,0),IF(VLOOKUP(B5503,属性中转表!A:G,7,FALSE)&gt;=25,VLOOKUP(A5503,英雄数据表!A:K,5,0),""))</f>
        <v/>
      </c>
      <c r="J5503" s="20" t="str">
        <f>IF(I5503="","",属性中转表!$I$1&amp;(IF(VLOOKUP(B5503,属性中转表!A:G,7,FALSE)=0,0,VLOOKUP(VLOOKUP(B5503,属性中转表!A:G,7,FALSE),属性中转表!$K$2:$P$21,4,0)))+IFERROR(VLOOKUP(A5503,英雄数据表!A:K,IF(武魂!B5503&gt;=50,10,IF(武魂!B5503&gt;=25,6)),0),0))</f>
        <v/>
      </c>
      <c r="K5503" s="32" t="str">
        <f t="shared" si="371"/>
        <v/>
      </c>
      <c r="L5503" s="20" t="str">
        <f>IF(B5503&gt;=50,VLOOKUP(A5503,英雄数据表!A:L,11,FALSE),IF(B5503&gt;=25,VLOOKUP(A5503,英雄数据表!A:L,7,0),""))</f>
        <v/>
      </c>
      <c r="M5503" s="20" t="str">
        <f>IFERROR(VLOOKUP(B5503,属性中转表!$K$2:$O$21,5,FALSE),"")</f>
        <v/>
      </c>
      <c r="N5503" s="20" t="str">
        <f>IF(B5503=25,VLOOKUP(A5503,英雄数据表!A:L,8,FALSE),IF(B5503=50,VLOOKUP(A5503,英雄数据表!A:L,12,0),""))</f>
        <v/>
      </c>
    </row>
    <row r="5504" spans="1:14" x14ac:dyDescent="0.3">
      <c r="A5504" s="20">
        <v>43046</v>
      </c>
      <c r="B5504" s="21">
        <f t="shared" si="363"/>
        <v>3</v>
      </c>
      <c r="C5504" s="21">
        <v>5</v>
      </c>
      <c r="D5504" s="21">
        <f>VLOOKUP(A5504,英雄数据表!A:D,4,0)</f>
        <v>4</v>
      </c>
      <c r="E5504" s="20" t="str">
        <f>VLOOKUP(A5504,英雄数据表!A:C,3,0)</f>
        <v>月神庇护</v>
      </c>
      <c r="F5504" s="20">
        <f t="shared" si="369"/>
        <v>43046</v>
      </c>
      <c r="G5504" s="20">
        <f t="shared" si="370"/>
        <v>43046</v>
      </c>
      <c r="H5504" s="21" t="str">
        <f>VLOOKUP(B5504,属性中转表!A:F,6,FALSE)</f>
        <v>"hp":9000,"atk":250</v>
      </c>
      <c r="I5504" s="20" t="str">
        <f>IF(VLOOKUP(B5504,属性中转表!A:G,7,FALSE)=0,"",VLOOKUP(VLOOKUP(B5504,属性中转表!A:G,7,FALSE),属性中转表!$K$2:$P$21,6,0))&amp;IF(VLOOKUP(B5504,属性中转表!A:G,7,FALSE)&gt;=50,VLOOKUP(A5504,英雄数据表!A:K,9,0),IF(VLOOKUP(B5504,属性中转表!A:G,7,FALSE)&gt;=25,VLOOKUP(A5504,英雄数据表!A:K,5,0),""))</f>
        <v/>
      </c>
      <c r="J5504" s="20" t="str">
        <f>IF(I5504="","",属性中转表!$I$1&amp;(IF(VLOOKUP(B5504,属性中转表!A:G,7,FALSE)=0,0,VLOOKUP(VLOOKUP(B5504,属性中转表!A:G,7,FALSE),属性中转表!$K$2:$P$21,4,0)))+IFERROR(VLOOKUP(A5504,英雄数据表!A:K,IF(武魂!B5504&gt;=50,10,IF(武魂!B5504&gt;=25,6)),0),0))</f>
        <v/>
      </c>
      <c r="K5504" s="32" t="str">
        <f t="shared" si="371"/>
        <v/>
      </c>
      <c r="L5504" s="20" t="str">
        <f>IF(B5504&gt;=50,VLOOKUP(A5504,英雄数据表!A:L,11,FALSE),IF(B5504&gt;=25,VLOOKUP(A5504,英雄数据表!A:L,7,0),""))</f>
        <v/>
      </c>
      <c r="M5504" s="20" t="str">
        <f>IFERROR(VLOOKUP(B5504,属性中转表!$K$2:$O$21,5,FALSE),"")</f>
        <v/>
      </c>
      <c r="N5504" s="20" t="str">
        <f>IF(B5504=25,VLOOKUP(A5504,英雄数据表!A:L,8,FALSE),IF(B5504=50,VLOOKUP(A5504,英雄数据表!A:L,12,0),""))</f>
        <v/>
      </c>
    </row>
    <row r="5505" spans="1:14" x14ac:dyDescent="0.3">
      <c r="A5505" s="20">
        <v>43046</v>
      </c>
      <c r="B5505" s="21">
        <f t="shared" si="363"/>
        <v>4</v>
      </c>
      <c r="C5505" s="21">
        <v>5</v>
      </c>
      <c r="D5505" s="21">
        <f>VLOOKUP(A5505,英雄数据表!A:D,4,0)</f>
        <v>4</v>
      </c>
      <c r="E5505" s="20" t="str">
        <f>VLOOKUP(A5505,英雄数据表!A:C,3,0)</f>
        <v>月神庇护</v>
      </c>
      <c r="F5505" s="20">
        <f t="shared" si="369"/>
        <v>43046</v>
      </c>
      <c r="G5505" s="20">
        <f t="shared" si="370"/>
        <v>43046</v>
      </c>
      <c r="H5505" s="21" t="str">
        <f>VLOOKUP(B5505,属性中转表!A:F,6,FALSE)</f>
        <v>"hp":10800,"atk":300</v>
      </c>
      <c r="I5505" s="20" t="str">
        <f>IF(VLOOKUP(B5505,属性中转表!A:G,7,FALSE)=0,"",VLOOKUP(VLOOKUP(B5505,属性中转表!A:G,7,FALSE),属性中转表!$K$2:$P$21,6,0))&amp;IF(VLOOKUP(B5505,属性中转表!A:G,7,FALSE)&gt;=50,VLOOKUP(A5505,英雄数据表!A:K,9,0),IF(VLOOKUP(B5505,属性中转表!A:G,7,FALSE)&gt;=25,VLOOKUP(A5505,英雄数据表!A:K,5,0),""))</f>
        <v/>
      </c>
      <c r="J5505" s="20" t="str">
        <f>IF(I5505="","",属性中转表!$I$1&amp;(IF(VLOOKUP(B5505,属性中转表!A:G,7,FALSE)=0,0,VLOOKUP(VLOOKUP(B5505,属性中转表!A:G,7,FALSE),属性中转表!$K$2:$P$21,4,0)))+IFERROR(VLOOKUP(A5505,英雄数据表!A:K,IF(武魂!B5505&gt;=50,10,IF(武魂!B5505&gt;=25,6)),0),0))</f>
        <v/>
      </c>
      <c r="K5505" s="32" t="str">
        <f t="shared" si="371"/>
        <v/>
      </c>
      <c r="L5505" s="20" t="str">
        <f>IF(B5505&gt;=50,VLOOKUP(A5505,英雄数据表!A:L,11,FALSE),IF(B5505&gt;=25,VLOOKUP(A5505,英雄数据表!A:L,7,0),""))</f>
        <v/>
      </c>
      <c r="M5505" s="20" t="str">
        <f>IFERROR(VLOOKUP(B5505,属性中转表!$K$2:$O$21,5,FALSE),"")</f>
        <v/>
      </c>
      <c r="N5505" s="20" t="str">
        <f>IF(B5505=25,VLOOKUP(A5505,英雄数据表!A:L,8,FALSE),IF(B5505=50,VLOOKUP(A5505,英雄数据表!A:L,12,0),""))</f>
        <v/>
      </c>
    </row>
    <row r="5506" spans="1:14" x14ac:dyDescent="0.3">
      <c r="A5506" s="20">
        <v>43046</v>
      </c>
      <c r="B5506" s="21">
        <f t="shared" si="363"/>
        <v>5</v>
      </c>
      <c r="C5506" s="21">
        <v>5</v>
      </c>
      <c r="D5506" s="21">
        <f>VLOOKUP(A5506,英雄数据表!A:D,4,0)</f>
        <v>4</v>
      </c>
      <c r="E5506" s="20" t="str">
        <f>VLOOKUP(A5506,英雄数据表!A:C,3,0)</f>
        <v>月神庇护</v>
      </c>
      <c r="F5506" s="20">
        <f t="shared" si="369"/>
        <v>43046</v>
      </c>
      <c r="G5506" s="20">
        <f t="shared" si="370"/>
        <v>43046</v>
      </c>
      <c r="H5506" s="21" t="str">
        <f>VLOOKUP(B5506,属性中转表!A:F,6,FALSE)</f>
        <v>"hp":12600,"atk":350</v>
      </c>
      <c r="I5506" s="20" t="str">
        <f>IF(VLOOKUP(B5506,属性中转表!A:G,7,FALSE)=0,"",VLOOKUP(VLOOKUP(B5506,属性中转表!A:G,7,FALSE),属性中转表!$K$2:$P$21,6,0))&amp;IF(VLOOKUP(B5506,属性中转表!A:G,7,FALSE)&gt;=50,VLOOKUP(A5506,英雄数据表!A:K,9,0),IF(VLOOKUP(B5506,属性中转表!A:G,7,FALSE)&gt;=25,VLOOKUP(A5506,英雄数据表!A:K,5,0),""))</f>
        <v>"atk":300</v>
      </c>
      <c r="J5506" s="20" t="str">
        <f>IF(I5506="","",属性中转表!$I$1&amp;(IF(VLOOKUP(B5506,属性中转表!A:G,7,FALSE)=0,0,VLOOKUP(VLOOKUP(B5506,属性中转表!A:G,7,FALSE),属性中转表!$K$2:$P$21,4,0)))+IFERROR(VLOOKUP(A5506,英雄数据表!A:K,IF(武魂!B5506&gt;=50,10,IF(武魂!B5506&gt;=25,6)),0),0))</f>
        <v>,"dpspro":0</v>
      </c>
      <c r="K5506" s="32" t="str">
        <f t="shared" si="371"/>
        <v>"atk":300,"dpspro":0</v>
      </c>
      <c r="L5506" s="20" t="str">
        <f>IF(B5506&gt;=50,VLOOKUP(A5506,英雄数据表!A:L,11,FALSE),IF(B5506&gt;=25,VLOOKUP(A5506,英雄数据表!A:L,7,0),""))</f>
        <v/>
      </c>
      <c r="M5506" s="20" t="str">
        <f>IFERROR(VLOOKUP(B5506,属性中转表!$K$2:$O$21,5,FALSE),"")</f>
        <v>"atk":300</v>
      </c>
      <c r="N5506" s="20" t="str">
        <f>IF(B5506=25,VLOOKUP(A5506,英雄数据表!A:L,8,FALSE),IF(B5506=50,VLOOKUP(A5506,英雄数据表!A:L,12,0),""))</f>
        <v/>
      </c>
    </row>
    <row r="5507" spans="1:14" x14ac:dyDescent="0.3">
      <c r="A5507" s="20">
        <v>43046</v>
      </c>
      <c r="B5507" s="21">
        <f t="shared" si="363"/>
        <v>6</v>
      </c>
      <c r="C5507" s="21">
        <v>5</v>
      </c>
      <c r="D5507" s="21">
        <f>VLOOKUP(A5507,英雄数据表!A:D,4,0)</f>
        <v>4</v>
      </c>
      <c r="E5507" s="20" t="str">
        <f>VLOOKUP(A5507,英雄数据表!A:C,3,0)</f>
        <v>月神庇护</v>
      </c>
      <c r="F5507" s="20">
        <f t="shared" si="369"/>
        <v>43046</v>
      </c>
      <c r="G5507" s="20">
        <f t="shared" si="370"/>
        <v>43046</v>
      </c>
      <c r="H5507" s="21" t="str">
        <f>VLOOKUP(B5507,属性中转表!A:F,6,FALSE)</f>
        <v>"hp":14400,"atk":400</v>
      </c>
      <c r="I5507" s="20" t="str">
        <f>IF(VLOOKUP(B5507,属性中转表!A:G,7,FALSE)=0,"",VLOOKUP(VLOOKUP(B5507,属性中转表!A:G,7,FALSE),属性中转表!$K$2:$P$21,6,0))&amp;IF(VLOOKUP(B5507,属性中转表!A:G,7,FALSE)&gt;=50,VLOOKUP(A5507,英雄数据表!A:K,9,0),IF(VLOOKUP(B5507,属性中转表!A:G,7,FALSE)&gt;=25,VLOOKUP(A5507,英雄数据表!A:K,5,0),""))</f>
        <v>"atk":300</v>
      </c>
      <c r="J5507" s="20" t="str">
        <f>IF(I5507="","",属性中转表!$I$1&amp;(IF(VLOOKUP(B5507,属性中转表!A:G,7,FALSE)=0,0,VLOOKUP(VLOOKUP(B5507,属性中转表!A:G,7,FALSE),属性中转表!$K$2:$P$21,4,0)))+IFERROR(VLOOKUP(A5507,英雄数据表!A:K,IF(武魂!B5507&gt;=50,10,IF(武魂!B5507&gt;=25,6)),0),0))</f>
        <v>,"dpspro":0</v>
      </c>
      <c r="K5507" s="32" t="str">
        <f t="shared" si="371"/>
        <v>"atk":300,"dpspro":0</v>
      </c>
      <c r="L5507" s="20" t="str">
        <f>IF(B5507&gt;=50,VLOOKUP(A5507,英雄数据表!A:L,11,FALSE),IF(B5507&gt;=25,VLOOKUP(A5507,英雄数据表!A:L,7,0),""))</f>
        <v/>
      </c>
      <c r="M5507" s="20" t="str">
        <f>IFERROR(VLOOKUP(B5507,属性中转表!$K$2:$O$21,5,FALSE),"")</f>
        <v/>
      </c>
      <c r="N5507" s="20" t="str">
        <f>IF(B5507=25,VLOOKUP(A5507,英雄数据表!A:L,8,FALSE),IF(B5507=50,VLOOKUP(A5507,英雄数据表!A:L,12,0),""))</f>
        <v/>
      </c>
    </row>
    <row r="5508" spans="1:14" x14ac:dyDescent="0.3">
      <c r="A5508" s="20">
        <v>43046</v>
      </c>
      <c r="B5508" s="21">
        <f t="shared" si="363"/>
        <v>7</v>
      </c>
      <c r="C5508" s="21">
        <v>5</v>
      </c>
      <c r="D5508" s="21">
        <f>VLOOKUP(A5508,英雄数据表!A:D,4,0)</f>
        <v>4</v>
      </c>
      <c r="E5508" s="20" t="str">
        <f>VLOOKUP(A5508,英雄数据表!A:C,3,0)</f>
        <v>月神庇护</v>
      </c>
      <c r="F5508" s="20">
        <f t="shared" si="369"/>
        <v>43046</v>
      </c>
      <c r="G5508" s="20">
        <f t="shared" si="370"/>
        <v>43046</v>
      </c>
      <c r="H5508" s="21" t="str">
        <f>VLOOKUP(B5508,属性中转表!A:F,6,FALSE)</f>
        <v>"hp":16200,"atk":450</v>
      </c>
      <c r="I5508" s="20" t="str">
        <f>IF(VLOOKUP(B5508,属性中转表!A:G,7,FALSE)=0,"",VLOOKUP(VLOOKUP(B5508,属性中转表!A:G,7,FALSE),属性中转表!$K$2:$P$21,6,0))&amp;IF(VLOOKUP(B5508,属性中转表!A:G,7,FALSE)&gt;=50,VLOOKUP(A5508,英雄数据表!A:K,9,0),IF(VLOOKUP(B5508,属性中转表!A:G,7,FALSE)&gt;=25,VLOOKUP(A5508,英雄数据表!A:K,5,0),""))</f>
        <v>"atk":300</v>
      </c>
      <c r="J5508" s="20" t="str">
        <f>IF(I5508="","",属性中转表!$I$1&amp;(IF(VLOOKUP(B5508,属性中转表!A:G,7,FALSE)=0,0,VLOOKUP(VLOOKUP(B5508,属性中转表!A:G,7,FALSE),属性中转表!$K$2:$P$21,4,0)))+IFERROR(VLOOKUP(A5508,英雄数据表!A:K,IF(武魂!B5508&gt;=50,10,IF(武魂!B5508&gt;=25,6)),0),0))</f>
        <v>,"dpspro":0</v>
      </c>
      <c r="K5508" s="32" t="str">
        <f t="shared" si="371"/>
        <v>"atk":300,"dpspro":0</v>
      </c>
      <c r="L5508" s="20" t="str">
        <f>IF(B5508&gt;=50,VLOOKUP(A5508,英雄数据表!A:L,11,FALSE),IF(B5508&gt;=25,VLOOKUP(A5508,英雄数据表!A:L,7,0),""))</f>
        <v/>
      </c>
      <c r="M5508" s="20" t="str">
        <f>IFERROR(VLOOKUP(B5508,属性中转表!$K$2:$O$21,5,FALSE),"")</f>
        <v/>
      </c>
      <c r="N5508" s="20" t="str">
        <f>IF(B5508=25,VLOOKUP(A5508,英雄数据表!A:L,8,FALSE),IF(B5508=50,VLOOKUP(A5508,英雄数据表!A:L,12,0),""))</f>
        <v/>
      </c>
    </row>
    <row r="5509" spans="1:14" x14ac:dyDescent="0.3">
      <c r="A5509" s="20">
        <v>43046</v>
      </c>
      <c r="B5509" s="21">
        <f t="shared" si="363"/>
        <v>8</v>
      </c>
      <c r="C5509" s="21">
        <v>5</v>
      </c>
      <c r="D5509" s="21">
        <f>VLOOKUP(A5509,英雄数据表!A:D,4,0)</f>
        <v>4</v>
      </c>
      <c r="E5509" s="20" t="str">
        <f>VLOOKUP(A5509,英雄数据表!A:C,3,0)</f>
        <v>月神庇护</v>
      </c>
      <c r="F5509" s="20">
        <f t="shared" si="364"/>
        <v>43046</v>
      </c>
      <c r="G5509" s="20">
        <f t="shared" si="365"/>
        <v>43046</v>
      </c>
      <c r="H5509" s="21" t="str">
        <f>VLOOKUP(B5509,属性中转表!A:F,6,FALSE)</f>
        <v>"hp":18000,"atk":500</v>
      </c>
      <c r="I5509" s="20" t="str">
        <f>IF(VLOOKUP(B5509,属性中转表!A:G,7,FALSE)=0,"",VLOOKUP(VLOOKUP(B5509,属性中转表!A:G,7,FALSE),属性中转表!$K$2:$P$21,6,0))&amp;IF(VLOOKUP(B5509,属性中转表!A:G,7,FALSE)&gt;=50,VLOOKUP(A5509,英雄数据表!A:K,9,0),IF(VLOOKUP(B5509,属性中转表!A:G,7,FALSE)&gt;=25,VLOOKUP(A5509,英雄数据表!A:K,5,0),""))</f>
        <v>"atk":300</v>
      </c>
      <c r="J5509" s="20" t="str">
        <f>IF(I5509="","",属性中转表!$I$1&amp;(IF(VLOOKUP(B5509,属性中转表!A:G,7,FALSE)=0,0,VLOOKUP(VLOOKUP(B5509,属性中转表!A:G,7,FALSE),属性中转表!$K$2:$P$21,4,0)))+IFERROR(VLOOKUP(A5509,英雄数据表!A:K,IF(武魂!B5509&gt;=50,10,IF(武魂!B5509&gt;=25,6)),0),0))</f>
        <v>,"dpspro":0</v>
      </c>
      <c r="K5509" s="32" t="str">
        <f t="shared" si="362"/>
        <v>"atk":300,"dpspro":0</v>
      </c>
      <c r="L5509" s="20" t="str">
        <f>IF(B5509&gt;=50,VLOOKUP(A5509,英雄数据表!A:L,11,FALSE),IF(B5509&gt;=25,VLOOKUP(A5509,英雄数据表!A:L,7,0),""))</f>
        <v/>
      </c>
      <c r="M5509" s="20" t="str">
        <f>IFERROR(VLOOKUP(B5509,属性中转表!$K$2:$O$21,5,FALSE),"")</f>
        <v/>
      </c>
      <c r="N5509" s="20" t="str">
        <f>IF(B5509=25,VLOOKUP(A5509,英雄数据表!A:L,8,FALSE),IF(B5509=50,VLOOKUP(A5509,英雄数据表!A:L,12,0),""))</f>
        <v/>
      </c>
    </row>
    <row r="5510" spans="1:14" x14ac:dyDescent="0.3">
      <c r="A5510" s="20">
        <v>43046</v>
      </c>
      <c r="B5510" s="21">
        <f t="shared" si="363"/>
        <v>9</v>
      </c>
      <c r="C5510" s="21">
        <v>5</v>
      </c>
      <c r="D5510" s="21">
        <f>VLOOKUP(A5510,英雄数据表!A:D,4,0)</f>
        <v>4</v>
      </c>
      <c r="E5510" s="20" t="str">
        <f>VLOOKUP(A5510,英雄数据表!A:C,3,0)</f>
        <v>月神庇护</v>
      </c>
      <c r="F5510" s="20">
        <f t="shared" si="364"/>
        <v>43046</v>
      </c>
      <c r="G5510" s="20">
        <f t="shared" si="365"/>
        <v>43046</v>
      </c>
      <c r="H5510" s="21" t="str">
        <f>VLOOKUP(B5510,属性中转表!A:F,6,FALSE)</f>
        <v>"hp":19800,"atk":550</v>
      </c>
      <c r="I5510" s="20" t="str">
        <f>IF(VLOOKUP(B5510,属性中转表!A:G,7,FALSE)=0,"",VLOOKUP(VLOOKUP(B5510,属性中转表!A:G,7,FALSE),属性中转表!$K$2:$P$21,6,0))&amp;IF(VLOOKUP(B5510,属性中转表!A:G,7,FALSE)&gt;=50,VLOOKUP(A5510,英雄数据表!A:K,9,0),IF(VLOOKUP(B5510,属性中转表!A:G,7,FALSE)&gt;=25,VLOOKUP(A5510,英雄数据表!A:K,5,0),""))</f>
        <v>"atk":300</v>
      </c>
      <c r="J5510" s="20" t="str">
        <f>IF(I5510="","",属性中转表!$I$1&amp;(IF(VLOOKUP(B5510,属性中转表!A:G,7,FALSE)=0,0,VLOOKUP(VLOOKUP(B5510,属性中转表!A:G,7,FALSE),属性中转表!$K$2:$P$21,4,0)))+IFERROR(VLOOKUP(A5510,英雄数据表!A:K,IF(武魂!B5510&gt;=50,10,IF(武魂!B5510&gt;=25,6)),0),0))</f>
        <v>,"dpspro":0</v>
      </c>
      <c r="K5510" s="32" t="str">
        <f t="shared" si="362"/>
        <v>"atk":300,"dpspro":0</v>
      </c>
      <c r="L5510" s="20" t="str">
        <f>IF(B5510&gt;=50,VLOOKUP(A5510,英雄数据表!A:L,11,FALSE),IF(B5510&gt;=25,VLOOKUP(A5510,英雄数据表!A:L,7,0),""))</f>
        <v/>
      </c>
      <c r="M5510" s="20" t="str">
        <f>IFERROR(VLOOKUP(B5510,属性中转表!$K$2:$O$21,5,FALSE),"")</f>
        <v/>
      </c>
      <c r="N5510" s="20" t="str">
        <f>IF(B5510=25,VLOOKUP(A5510,英雄数据表!A:L,8,FALSE),IF(B5510=50,VLOOKUP(A5510,英雄数据表!A:L,12,0),""))</f>
        <v/>
      </c>
    </row>
    <row r="5511" spans="1:14" x14ac:dyDescent="0.3">
      <c r="A5511" s="20">
        <v>43046</v>
      </c>
      <c r="B5511" s="21">
        <f t="shared" si="363"/>
        <v>10</v>
      </c>
      <c r="C5511" s="21">
        <v>5</v>
      </c>
      <c r="D5511" s="21">
        <f>VLOOKUP(A5511,英雄数据表!A:D,4,0)</f>
        <v>4</v>
      </c>
      <c r="E5511" s="20" t="str">
        <f>VLOOKUP(A5511,英雄数据表!A:C,3,0)</f>
        <v>月神庇护</v>
      </c>
      <c r="F5511" s="20">
        <f t="shared" si="364"/>
        <v>43046</v>
      </c>
      <c r="G5511" s="20">
        <f t="shared" si="365"/>
        <v>43046</v>
      </c>
      <c r="H5511" s="21" t="str">
        <f>VLOOKUP(B5511,属性中转表!A:F,6,FALSE)</f>
        <v>"hp":21600,"atk":600</v>
      </c>
      <c r="I5511" s="20" t="str">
        <f>IF(VLOOKUP(B5511,属性中转表!A:G,7,FALSE)=0,"",VLOOKUP(VLOOKUP(B5511,属性中转表!A:G,7,FALSE),属性中转表!$K$2:$P$21,6,0))&amp;IF(VLOOKUP(B5511,属性中转表!A:G,7,FALSE)&gt;=50,VLOOKUP(A5511,英雄数据表!A:K,9,0),IF(VLOOKUP(B5511,属性中转表!A:G,7,FALSE)&gt;=25,VLOOKUP(A5511,英雄数据表!A:K,5,0),""))</f>
        <v>"atk":300,"hp":5000</v>
      </c>
      <c r="J5511" s="20" t="str">
        <f>IF(I5511="","",属性中转表!$I$1&amp;(IF(VLOOKUP(B5511,属性中转表!A:G,7,FALSE)=0,0,VLOOKUP(VLOOKUP(B5511,属性中转表!A:G,7,FALSE),属性中转表!$K$2:$P$21,4,0)))+IFERROR(VLOOKUP(A5511,英雄数据表!A:K,IF(武魂!B5511&gt;=50,10,IF(武魂!B5511&gt;=25,6)),0),0))</f>
        <v>,"dpspro":0</v>
      </c>
      <c r="K5511" s="32" t="str">
        <f t="shared" si="362"/>
        <v>"atk":300,"hp":5000,"dpspro":0</v>
      </c>
      <c r="L5511" s="20" t="str">
        <f>IF(B5511&gt;=50,VLOOKUP(A5511,英雄数据表!A:L,11,FALSE),IF(B5511&gt;=25,VLOOKUP(A5511,英雄数据表!A:L,7,0),""))</f>
        <v/>
      </c>
      <c r="M5511" s="20" t="str">
        <f>IFERROR(VLOOKUP(B5511,属性中转表!$K$2:$O$21,5,FALSE),"")</f>
        <v>"hp":5000</v>
      </c>
      <c r="N5511" s="20" t="str">
        <f>IF(B5511=25,VLOOKUP(A5511,英雄数据表!A:L,8,FALSE),IF(B5511=50,VLOOKUP(A5511,英雄数据表!A:L,12,0),""))</f>
        <v/>
      </c>
    </row>
    <row r="5512" spans="1:14" x14ac:dyDescent="0.3">
      <c r="A5512" s="20">
        <v>43046</v>
      </c>
      <c r="B5512" s="21">
        <f t="shared" si="363"/>
        <v>11</v>
      </c>
      <c r="C5512" s="21">
        <v>5</v>
      </c>
      <c r="D5512" s="21">
        <f>VLOOKUP(A5512,英雄数据表!A:D,4,0)</f>
        <v>4</v>
      </c>
      <c r="E5512" s="20" t="str">
        <f>VLOOKUP(A5512,英雄数据表!A:C,3,0)</f>
        <v>月神庇护</v>
      </c>
      <c r="F5512" s="20">
        <f t="shared" si="364"/>
        <v>43046</v>
      </c>
      <c r="G5512" s="20">
        <f t="shared" si="365"/>
        <v>43046</v>
      </c>
      <c r="H5512" s="21" t="str">
        <f>VLOOKUP(B5512,属性中转表!A:F,6,FALSE)</f>
        <v>"hp":24300,"atk":675</v>
      </c>
      <c r="I5512" s="20" t="str">
        <f>IF(VLOOKUP(B5512,属性中转表!A:G,7,FALSE)=0,"",VLOOKUP(VLOOKUP(B5512,属性中转表!A:G,7,FALSE),属性中转表!$K$2:$P$21,6,0))&amp;IF(VLOOKUP(B5512,属性中转表!A:G,7,FALSE)&gt;=50,VLOOKUP(A5512,英雄数据表!A:K,9,0),IF(VLOOKUP(B5512,属性中转表!A:G,7,FALSE)&gt;=25,VLOOKUP(A5512,英雄数据表!A:K,5,0),""))</f>
        <v>"atk":300,"hp":5000</v>
      </c>
      <c r="J5512" s="20" t="str">
        <f>IF(I5512="","",属性中转表!$I$1&amp;(IF(VLOOKUP(B5512,属性中转表!A:G,7,FALSE)=0,0,VLOOKUP(VLOOKUP(B5512,属性中转表!A:G,7,FALSE),属性中转表!$K$2:$P$21,4,0)))+IFERROR(VLOOKUP(A5512,英雄数据表!A:K,IF(武魂!B5512&gt;=50,10,IF(武魂!B5512&gt;=25,6)),0),0))</f>
        <v>,"dpspro":0</v>
      </c>
      <c r="K5512" s="32" t="str">
        <f t="shared" si="362"/>
        <v>"atk":300,"hp":5000,"dpspro":0</v>
      </c>
      <c r="L5512" s="20" t="str">
        <f>IF(B5512&gt;=50,VLOOKUP(A5512,英雄数据表!A:L,11,FALSE),IF(B5512&gt;=25,VLOOKUP(A5512,英雄数据表!A:L,7,0),""))</f>
        <v/>
      </c>
      <c r="M5512" s="20" t="str">
        <f>IFERROR(VLOOKUP(B5512,属性中转表!$K$2:$O$21,5,FALSE),"")</f>
        <v/>
      </c>
      <c r="N5512" s="20" t="str">
        <f>IF(B5512=25,VLOOKUP(A5512,英雄数据表!A:L,8,FALSE),IF(B5512=50,VLOOKUP(A5512,英雄数据表!A:L,12,0),""))</f>
        <v/>
      </c>
    </row>
    <row r="5513" spans="1:14" x14ac:dyDescent="0.3">
      <c r="A5513" s="20">
        <v>43046</v>
      </c>
      <c r="B5513" s="21">
        <f t="shared" si="363"/>
        <v>12</v>
      </c>
      <c r="C5513" s="21">
        <v>5</v>
      </c>
      <c r="D5513" s="21">
        <f>VLOOKUP(A5513,英雄数据表!A:D,4,0)</f>
        <v>4</v>
      </c>
      <c r="E5513" s="20" t="str">
        <f>VLOOKUP(A5513,英雄数据表!A:C,3,0)</f>
        <v>月神庇护</v>
      </c>
      <c r="F5513" s="20">
        <f t="shared" si="364"/>
        <v>43046</v>
      </c>
      <c r="G5513" s="20">
        <f t="shared" si="365"/>
        <v>43046</v>
      </c>
      <c r="H5513" s="21" t="str">
        <f>VLOOKUP(B5513,属性中转表!A:F,6,FALSE)</f>
        <v>"hp":27000,"atk":750</v>
      </c>
      <c r="I5513" s="20" t="str">
        <f>IF(VLOOKUP(B5513,属性中转表!A:G,7,FALSE)=0,"",VLOOKUP(VLOOKUP(B5513,属性中转表!A:G,7,FALSE),属性中转表!$K$2:$P$21,6,0))&amp;IF(VLOOKUP(B5513,属性中转表!A:G,7,FALSE)&gt;=50,VLOOKUP(A5513,英雄数据表!A:K,9,0),IF(VLOOKUP(B5513,属性中转表!A:G,7,FALSE)&gt;=25,VLOOKUP(A5513,英雄数据表!A:K,5,0),""))</f>
        <v>"atk":300,"hp":5000</v>
      </c>
      <c r="J5513" s="20" t="str">
        <f>IF(I5513="","",属性中转表!$I$1&amp;(IF(VLOOKUP(B5513,属性中转表!A:G,7,FALSE)=0,0,VLOOKUP(VLOOKUP(B5513,属性中转表!A:G,7,FALSE),属性中转表!$K$2:$P$21,4,0)))+IFERROR(VLOOKUP(A5513,英雄数据表!A:K,IF(武魂!B5513&gt;=50,10,IF(武魂!B5513&gt;=25,6)),0),0))</f>
        <v>,"dpspro":0</v>
      </c>
      <c r="K5513" s="32" t="str">
        <f t="shared" si="362"/>
        <v>"atk":300,"hp":5000,"dpspro":0</v>
      </c>
      <c r="L5513" s="20" t="str">
        <f>IF(B5513&gt;=50,VLOOKUP(A5513,英雄数据表!A:L,11,FALSE),IF(B5513&gt;=25,VLOOKUP(A5513,英雄数据表!A:L,7,0),""))</f>
        <v/>
      </c>
      <c r="M5513" s="20" t="str">
        <f>IFERROR(VLOOKUP(B5513,属性中转表!$K$2:$O$21,5,FALSE),"")</f>
        <v/>
      </c>
      <c r="N5513" s="20" t="str">
        <f>IF(B5513=25,VLOOKUP(A5513,英雄数据表!A:L,8,FALSE),IF(B5513=50,VLOOKUP(A5513,英雄数据表!A:L,12,0),""))</f>
        <v/>
      </c>
    </row>
    <row r="5514" spans="1:14" x14ac:dyDescent="0.3">
      <c r="A5514" s="20">
        <v>43046</v>
      </c>
      <c r="B5514" s="21">
        <f t="shared" si="363"/>
        <v>13</v>
      </c>
      <c r="C5514" s="21">
        <v>5</v>
      </c>
      <c r="D5514" s="21">
        <f>VLOOKUP(A5514,英雄数据表!A:D,4,0)</f>
        <v>4</v>
      </c>
      <c r="E5514" s="20" t="str">
        <f>VLOOKUP(A5514,英雄数据表!A:C,3,0)</f>
        <v>月神庇护</v>
      </c>
      <c r="F5514" s="20">
        <f t="shared" si="364"/>
        <v>43046</v>
      </c>
      <c r="G5514" s="20">
        <f t="shared" si="365"/>
        <v>43046</v>
      </c>
      <c r="H5514" s="21" t="str">
        <f>VLOOKUP(B5514,属性中转表!A:F,6,FALSE)</f>
        <v>"hp":29700,"atk":825</v>
      </c>
      <c r="I5514" s="20" t="str">
        <f>IF(VLOOKUP(B5514,属性中转表!A:G,7,FALSE)=0,"",VLOOKUP(VLOOKUP(B5514,属性中转表!A:G,7,FALSE),属性中转表!$K$2:$P$21,6,0))&amp;IF(VLOOKUP(B5514,属性中转表!A:G,7,FALSE)&gt;=50,VLOOKUP(A5514,英雄数据表!A:K,9,0),IF(VLOOKUP(B5514,属性中转表!A:G,7,FALSE)&gt;=25,VLOOKUP(A5514,英雄数据表!A:K,5,0),""))</f>
        <v>"atk":300,"hp":5000</v>
      </c>
      <c r="J5514" s="20" t="str">
        <f>IF(I5514="","",属性中转表!$I$1&amp;(IF(VLOOKUP(B5514,属性中转表!A:G,7,FALSE)=0,0,VLOOKUP(VLOOKUP(B5514,属性中转表!A:G,7,FALSE),属性中转表!$K$2:$P$21,4,0)))+IFERROR(VLOOKUP(A5514,英雄数据表!A:K,IF(武魂!B5514&gt;=50,10,IF(武魂!B5514&gt;=25,6)),0),0))</f>
        <v>,"dpspro":0</v>
      </c>
      <c r="K5514" s="32" t="str">
        <f t="shared" si="362"/>
        <v>"atk":300,"hp":5000,"dpspro":0</v>
      </c>
      <c r="L5514" s="20" t="str">
        <f>IF(B5514&gt;=50,VLOOKUP(A5514,英雄数据表!A:L,11,FALSE),IF(B5514&gt;=25,VLOOKUP(A5514,英雄数据表!A:L,7,0),""))</f>
        <v/>
      </c>
      <c r="M5514" s="20" t="str">
        <f>IFERROR(VLOOKUP(B5514,属性中转表!$K$2:$O$21,5,FALSE),"")</f>
        <v/>
      </c>
      <c r="N5514" s="20" t="str">
        <f>IF(B5514=25,VLOOKUP(A5514,英雄数据表!A:L,8,FALSE),IF(B5514=50,VLOOKUP(A5514,英雄数据表!A:L,12,0),""))</f>
        <v/>
      </c>
    </row>
    <row r="5515" spans="1:14" x14ac:dyDescent="0.3">
      <c r="A5515" s="20">
        <v>43046</v>
      </c>
      <c r="B5515" s="21">
        <f t="shared" si="363"/>
        <v>14</v>
      </c>
      <c r="C5515" s="21">
        <v>5</v>
      </c>
      <c r="D5515" s="21">
        <f>VLOOKUP(A5515,英雄数据表!A:D,4,0)</f>
        <v>4</v>
      </c>
      <c r="E5515" s="20" t="str">
        <f>VLOOKUP(A5515,英雄数据表!A:C,3,0)</f>
        <v>月神庇护</v>
      </c>
      <c r="F5515" s="20">
        <f t="shared" si="364"/>
        <v>43046</v>
      </c>
      <c r="G5515" s="20">
        <f t="shared" si="365"/>
        <v>43046</v>
      </c>
      <c r="H5515" s="21" t="str">
        <f>VLOOKUP(B5515,属性中转表!A:F,6,FALSE)</f>
        <v>"hp":32400,"atk":900</v>
      </c>
      <c r="I5515" s="20" t="str">
        <f>IF(VLOOKUP(B5515,属性中转表!A:G,7,FALSE)=0,"",VLOOKUP(VLOOKUP(B5515,属性中转表!A:G,7,FALSE),属性中转表!$K$2:$P$21,6,0))&amp;IF(VLOOKUP(B5515,属性中转表!A:G,7,FALSE)&gt;=50,VLOOKUP(A5515,英雄数据表!A:K,9,0),IF(VLOOKUP(B5515,属性中转表!A:G,7,FALSE)&gt;=25,VLOOKUP(A5515,英雄数据表!A:K,5,0),""))</f>
        <v>"atk":300,"hp":5000</v>
      </c>
      <c r="J5515" s="20" t="str">
        <f>IF(I5515="","",属性中转表!$I$1&amp;(IF(VLOOKUP(B5515,属性中转表!A:G,7,FALSE)=0,0,VLOOKUP(VLOOKUP(B5515,属性中转表!A:G,7,FALSE),属性中转表!$K$2:$P$21,4,0)))+IFERROR(VLOOKUP(A5515,英雄数据表!A:K,IF(武魂!B5515&gt;=50,10,IF(武魂!B5515&gt;=25,6)),0),0))</f>
        <v>,"dpspro":0</v>
      </c>
      <c r="K5515" s="32" t="str">
        <f t="shared" si="362"/>
        <v>"atk":300,"hp":5000,"dpspro":0</v>
      </c>
      <c r="L5515" s="20" t="str">
        <f>IF(B5515&gt;=50,VLOOKUP(A5515,英雄数据表!A:L,11,FALSE),IF(B5515&gt;=25,VLOOKUP(A5515,英雄数据表!A:L,7,0),""))</f>
        <v/>
      </c>
      <c r="M5515" s="20" t="str">
        <f>IFERROR(VLOOKUP(B5515,属性中转表!$K$2:$O$21,5,FALSE),"")</f>
        <v/>
      </c>
      <c r="N5515" s="20" t="str">
        <f>IF(B5515=25,VLOOKUP(A5515,英雄数据表!A:L,8,FALSE),IF(B5515=50,VLOOKUP(A5515,英雄数据表!A:L,12,0),""))</f>
        <v/>
      </c>
    </row>
    <row r="5516" spans="1:14" x14ac:dyDescent="0.3">
      <c r="A5516" s="20">
        <v>43046</v>
      </c>
      <c r="B5516" s="21">
        <f t="shared" si="363"/>
        <v>15</v>
      </c>
      <c r="C5516" s="21">
        <v>5</v>
      </c>
      <c r="D5516" s="21">
        <f>VLOOKUP(A5516,英雄数据表!A:D,4,0)</f>
        <v>4</v>
      </c>
      <c r="E5516" s="20" t="str">
        <f>VLOOKUP(A5516,英雄数据表!A:C,3,0)</f>
        <v>月神庇护</v>
      </c>
      <c r="F5516" s="20">
        <f t="shared" si="364"/>
        <v>43046</v>
      </c>
      <c r="G5516" s="20">
        <f t="shared" si="365"/>
        <v>43046</v>
      </c>
      <c r="H5516" s="21" t="str">
        <f>VLOOKUP(B5516,属性中转表!A:F,6,FALSE)</f>
        <v>"hp":35100,"atk":975</v>
      </c>
      <c r="I5516" s="20" t="str">
        <f>IF(VLOOKUP(B5516,属性中转表!A:G,7,FALSE)=0,"",VLOOKUP(VLOOKUP(B5516,属性中转表!A:G,7,FALSE),属性中转表!$K$2:$P$21,6,0))&amp;IF(VLOOKUP(B5516,属性中转表!A:G,7,FALSE)&gt;=50,VLOOKUP(A5516,英雄数据表!A:K,9,0),IF(VLOOKUP(B5516,属性中转表!A:G,7,FALSE)&gt;=25,VLOOKUP(A5516,英雄数据表!A:K,5,0),""))</f>
        <v>"atk":300,"hp":5000,"undpspro":50</v>
      </c>
      <c r="J5516" s="20" t="str">
        <f>IF(I5516="","",属性中转表!$I$1&amp;(IF(VLOOKUP(B5516,属性中转表!A:G,7,FALSE)=0,0,VLOOKUP(VLOOKUP(B5516,属性中转表!A:G,7,FALSE),属性中转表!$K$2:$P$21,4,0)))+IFERROR(VLOOKUP(A5516,英雄数据表!A:K,IF(武魂!B5516&gt;=50,10,IF(武魂!B5516&gt;=25,6)),0),0))</f>
        <v>,"dpspro":0</v>
      </c>
      <c r="K5516" s="32" t="str">
        <f t="shared" si="362"/>
        <v>"atk":300,"hp":5000,"undpspro":50,"dpspro":0</v>
      </c>
      <c r="L5516" s="20" t="str">
        <f>IF(B5516&gt;=50,VLOOKUP(A5516,英雄数据表!A:L,11,FALSE),IF(B5516&gt;=25,VLOOKUP(A5516,英雄数据表!A:L,7,0),""))</f>
        <v/>
      </c>
      <c r="M5516" s="20" t="str">
        <f>IFERROR(VLOOKUP(B5516,属性中转表!$K$2:$O$21,5,FALSE),"")</f>
        <v>"undpspro":50</v>
      </c>
      <c r="N5516" s="20" t="str">
        <f>IF(B5516=25,VLOOKUP(A5516,英雄数据表!A:L,8,FALSE),IF(B5516=50,VLOOKUP(A5516,英雄数据表!A:L,12,0),""))</f>
        <v/>
      </c>
    </row>
    <row r="5517" spans="1:14" x14ac:dyDescent="0.3">
      <c r="A5517" s="20">
        <v>43046</v>
      </c>
      <c r="B5517" s="21">
        <f t="shared" si="363"/>
        <v>16</v>
      </c>
      <c r="C5517" s="21">
        <v>5</v>
      </c>
      <c r="D5517" s="21">
        <f>VLOOKUP(A5517,英雄数据表!A:D,4,0)</f>
        <v>4</v>
      </c>
      <c r="E5517" s="20" t="str">
        <f>VLOOKUP(A5517,英雄数据表!A:C,3,0)</f>
        <v>月神庇护</v>
      </c>
      <c r="F5517" s="20">
        <f t="shared" si="364"/>
        <v>43046</v>
      </c>
      <c r="G5517" s="20">
        <f t="shared" si="365"/>
        <v>43046</v>
      </c>
      <c r="H5517" s="21" t="str">
        <f>VLOOKUP(B5517,属性中转表!A:F,6,FALSE)</f>
        <v>"hp":37800,"atk":1050</v>
      </c>
      <c r="I5517" s="20" t="str">
        <f>IF(VLOOKUP(B5517,属性中转表!A:G,7,FALSE)=0,"",VLOOKUP(VLOOKUP(B5517,属性中转表!A:G,7,FALSE),属性中转表!$K$2:$P$21,6,0))&amp;IF(VLOOKUP(B5517,属性中转表!A:G,7,FALSE)&gt;=50,VLOOKUP(A5517,英雄数据表!A:K,9,0),IF(VLOOKUP(B5517,属性中转表!A:G,7,FALSE)&gt;=25,VLOOKUP(A5517,英雄数据表!A:K,5,0),""))</f>
        <v>"atk":300,"hp":5000,"undpspro":50</v>
      </c>
      <c r="J5517" s="20" t="str">
        <f>IF(I5517="","",属性中转表!$I$1&amp;(IF(VLOOKUP(B5517,属性中转表!A:G,7,FALSE)=0,0,VLOOKUP(VLOOKUP(B5517,属性中转表!A:G,7,FALSE),属性中转表!$K$2:$P$21,4,0)))+IFERROR(VLOOKUP(A5517,英雄数据表!A:K,IF(武魂!B5517&gt;=50,10,IF(武魂!B5517&gt;=25,6)),0),0))</f>
        <v>,"dpspro":0</v>
      </c>
      <c r="K5517" s="32" t="str">
        <f t="shared" si="362"/>
        <v>"atk":300,"hp":5000,"undpspro":50,"dpspro":0</v>
      </c>
      <c r="L5517" s="20" t="str">
        <f>IF(B5517&gt;=50,VLOOKUP(A5517,英雄数据表!A:L,11,FALSE),IF(B5517&gt;=25,VLOOKUP(A5517,英雄数据表!A:L,7,0),""))</f>
        <v/>
      </c>
      <c r="M5517" s="20" t="str">
        <f>IFERROR(VLOOKUP(B5517,属性中转表!$K$2:$O$21,5,FALSE),"")</f>
        <v/>
      </c>
      <c r="N5517" s="20" t="str">
        <f>IF(B5517=25,VLOOKUP(A5517,英雄数据表!A:L,8,FALSE),IF(B5517=50,VLOOKUP(A5517,英雄数据表!A:L,12,0),""))</f>
        <v/>
      </c>
    </row>
    <row r="5518" spans="1:14" x14ac:dyDescent="0.3">
      <c r="A5518" s="20">
        <v>43046</v>
      </c>
      <c r="B5518" s="21">
        <f t="shared" si="363"/>
        <v>17</v>
      </c>
      <c r="C5518" s="21">
        <v>5</v>
      </c>
      <c r="D5518" s="21">
        <f>VLOOKUP(A5518,英雄数据表!A:D,4,0)</f>
        <v>4</v>
      </c>
      <c r="E5518" s="20" t="str">
        <f>VLOOKUP(A5518,英雄数据表!A:C,3,0)</f>
        <v>月神庇护</v>
      </c>
      <c r="F5518" s="20">
        <f t="shared" si="364"/>
        <v>43046</v>
      </c>
      <c r="G5518" s="20">
        <f t="shared" si="365"/>
        <v>43046</v>
      </c>
      <c r="H5518" s="21" t="str">
        <f>VLOOKUP(B5518,属性中转表!A:F,6,FALSE)</f>
        <v>"hp":40500,"atk":1125</v>
      </c>
      <c r="I5518" s="20" t="str">
        <f>IF(VLOOKUP(B5518,属性中转表!A:G,7,FALSE)=0,"",VLOOKUP(VLOOKUP(B5518,属性中转表!A:G,7,FALSE),属性中转表!$K$2:$P$21,6,0))&amp;IF(VLOOKUP(B5518,属性中转表!A:G,7,FALSE)&gt;=50,VLOOKUP(A5518,英雄数据表!A:K,9,0),IF(VLOOKUP(B5518,属性中转表!A:G,7,FALSE)&gt;=25,VLOOKUP(A5518,英雄数据表!A:K,5,0),""))</f>
        <v>"atk":300,"hp":5000,"undpspro":50</v>
      </c>
      <c r="J5518" s="20" t="str">
        <f>IF(I5518="","",属性中转表!$I$1&amp;(IF(VLOOKUP(B5518,属性中转表!A:G,7,FALSE)=0,0,VLOOKUP(VLOOKUP(B5518,属性中转表!A:G,7,FALSE),属性中转表!$K$2:$P$21,4,0)))+IFERROR(VLOOKUP(A5518,英雄数据表!A:K,IF(武魂!B5518&gt;=50,10,IF(武魂!B5518&gt;=25,6)),0),0))</f>
        <v>,"dpspro":0</v>
      </c>
      <c r="K5518" s="32" t="str">
        <f t="shared" si="362"/>
        <v>"atk":300,"hp":5000,"undpspro":50,"dpspro":0</v>
      </c>
      <c r="L5518" s="20" t="str">
        <f>IF(B5518&gt;=50,VLOOKUP(A5518,英雄数据表!A:L,11,FALSE),IF(B5518&gt;=25,VLOOKUP(A5518,英雄数据表!A:L,7,0),""))</f>
        <v/>
      </c>
      <c r="M5518" s="20" t="str">
        <f>IFERROR(VLOOKUP(B5518,属性中转表!$K$2:$O$21,5,FALSE),"")</f>
        <v/>
      </c>
      <c r="N5518" s="20" t="str">
        <f>IF(B5518=25,VLOOKUP(A5518,英雄数据表!A:L,8,FALSE),IF(B5518=50,VLOOKUP(A5518,英雄数据表!A:L,12,0),""))</f>
        <v/>
      </c>
    </row>
    <row r="5519" spans="1:14" x14ac:dyDescent="0.3">
      <c r="A5519" s="20">
        <v>43046</v>
      </c>
      <c r="B5519" s="21">
        <f t="shared" si="363"/>
        <v>18</v>
      </c>
      <c r="C5519" s="21">
        <v>5</v>
      </c>
      <c r="D5519" s="21">
        <f>VLOOKUP(A5519,英雄数据表!A:D,4,0)</f>
        <v>4</v>
      </c>
      <c r="E5519" s="20" t="str">
        <f>VLOOKUP(A5519,英雄数据表!A:C,3,0)</f>
        <v>月神庇护</v>
      </c>
      <c r="F5519" s="20">
        <f t="shared" si="364"/>
        <v>43046</v>
      </c>
      <c r="G5519" s="20">
        <f t="shared" si="365"/>
        <v>43046</v>
      </c>
      <c r="H5519" s="21" t="str">
        <f>VLOOKUP(B5519,属性中转表!A:F,6,FALSE)</f>
        <v>"hp":43200,"atk":1200</v>
      </c>
      <c r="I5519" s="20" t="str">
        <f>IF(VLOOKUP(B5519,属性中转表!A:G,7,FALSE)=0,"",VLOOKUP(VLOOKUP(B5519,属性中转表!A:G,7,FALSE),属性中转表!$K$2:$P$21,6,0))&amp;IF(VLOOKUP(B5519,属性中转表!A:G,7,FALSE)&gt;=50,VLOOKUP(A5519,英雄数据表!A:K,9,0),IF(VLOOKUP(B5519,属性中转表!A:G,7,FALSE)&gt;=25,VLOOKUP(A5519,英雄数据表!A:K,5,0),""))</f>
        <v>"atk":300,"hp":5000,"undpspro":50</v>
      </c>
      <c r="J5519" s="20" t="str">
        <f>IF(I5519="","",属性中转表!$I$1&amp;(IF(VLOOKUP(B5519,属性中转表!A:G,7,FALSE)=0,0,VLOOKUP(VLOOKUP(B5519,属性中转表!A:G,7,FALSE),属性中转表!$K$2:$P$21,4,0)))+IFERROR(VLOOKUP(A5519,英雄数据表!A:K,IF(武魂!B5519&gt;=50,10,IF(武魂!B5519&gt;=25,6)),0),0))</f>
        <v>,"dpspro":0</v>
      </c>
      <c r="K5519" s="32" t="str">
        <f t="shared" ref="K5519:K5582" si="372">I5519&amp;J5519</f>
        <v>"atk":300,"hp":5000,"undpspro":50,"dpspro":0</v>
      </c>
      <c r="L5519" s="20" t="str">
        <f>IF(B5519&gt;=50,VLOOKUP(A5519,英雄数据表!A:L,11,FALSE),IF(B5519&gt;=25,VLOOKUP(A5519,英雄数据表!A:L,7,0),""))</f>
        <v/>
      </c>
      <c r="M5519" s="20" t="str">
        <f>IFERROR(VLOOKUP(B5519,属性中转表!$K$2:$O$21,5,FALSE),"")</f>
        <v/>
      </c>
      <c r="N5519" s="20" t="str">
        <f>IF(B5519=25,VLOOKUP(A5519,英雄数据表!A:L,8,FALSE),IF(B5519=50,VLOOKUP(A5519,英雄数据表!A:L,12,0),""))</f>
        <v/>
      </c>
    </row>
    <row r="5520" spans="1:14" x14ac:dyDescent="0.3">
      <c r="A5520" s="20">
        <v>43046</v>
      </c>
      <c r="B5520" s="21">
        <f t="shared" si="363"/>
        <v>19</v>
      </c>
      <c r="C5520" s="21">
        <v>5</v>
      </c>
      <c r="D5520" s="21">
        <f>VLOOKUP(A5520,英雄数据表!A:D,4,0)</f>
        <v>4</v>
      </c>
      <c r="E5520" s="20" t="str">
        <f>VLOOKUP(A5520,英雄数据表!A:C,3,0)</f>
        <v>月神庇护</v>
      </c>
      <c r="F5520" s="20">
        <f t="shared" si="364"/>
        <v>43046</v>
      </c>
      <c r="G5520" s="20">
        <f t="shared" si="365"/>
        <v>43046</v>
      </c>
      <c r="H5520" s="21" t="str">
        <f>VLOOKUP(B5520,属性中转表!A:F,6,FALSE)</f>
        <v>"hp":45900,"atk":1275</v>
      </c>
      <c r="I5520" s="20" t="str">
        <f>IF(VLOOKUP(B5520,属性中转表!A:G,7,FALSE)=0,"",VLOOKUP(VLOOKUP(B5520,属性中转表!A:G,7,FALSE),属性中转表!$K$2:$P$21,6,0))&amp;IF(VLOOKUP(B5520,属性中转表!A:G,7,FALSE)&gt;=50,VLOOKUP(A5520,英雄数据表!A:K,9,0),IF(VLOOKUP(B5520,属性中转表!A:G,7,FALSE)&gt;=25,VLOOKUP(A5520,英雄数据表!A:K,5,0),""))</f>
        <v>"atk":300,"hp":5000,"undpspro":50</v>
      </c>
      <c r="J5520" s="20" t="str">
        <f>IF(I5520="","",属性中转表!$I$1&amp;(IF(VLOOKUP(B5520,属性中转表!A:G,7,FALSE)=0,0,VLOOKUP(VLOOKUP(B5520,属性中转表!A:G,7,FALSE),属性中转表!$K$2:$P$21,4,0)))+IFERROR(VLOOKUP(A5520,英雄数据表!A:K,IF(武魂!B5520&gt;=50,10,IF(武魂!B5520&gt;=25,6)),0),0))</f>
        <v>,"dpspro":0</v>
      </c>
      <c r="K5520" s="32" t="str">
        <f t="shared" si="372"/>
        <v>"atk":300,"hp":5000,"undpspro":50,"dpspro":0</v>
      </c>
      <c r="L5520" s="20" t="str">
        <f>IF(B5520&gt;=50,VLOOKUP(A5520,英雄数据表!A:L,11,FALSE),IF(B5520&gt;=25,VLOOKUP(A5520,英雄数据表!A:L,7,0),""))</f>
        <v/>
      </c>
      <c r="M5520" s="20" t="str">
        <f>IFERROR(VLOOKUP(B5520,属性中转表!$K$2:$O$21,5,FALSE),"")</f>
        <v/>
      </c>
      <c r="N5520" s="20" t="str">
        <f>IF(B5520=25,VLOOKUP(A5520,英雄数据表!A:L,8,FALSE),IF(B5520=50,VLOOKUP(A5520,英雄数据表!A:L,12,0),""))</f>
        <v/>
      </c>
    </row>
    <row r="5521" spans="1:14" x14ac:dyDescent="0.3">
      <c r="A5521" s="20">
        <v>43046</v>
      </c>
      <c r="B5521" s="21">
        <f t="shared" si="363"/>
        <v>20</v>
      </c>
      <c r="C5521" s="21">
        <v>5</v>
      </c>
      <c r="D5521" s="21">
        <f>VLOOKUP(A5521,英雄数据表!A:D,4,0)</f>
        <v>4</v>
      </c>
      <c r="E5521" s="20" t="str">
        <f>VLOOKUP(A5521,英雄数据表!A:C,3,0)</f>
        <v>月神庇护</v>
      </c>
      <c r="F5521" s="20">
        <f t="shared" si="364"/>
        <v>43046</v>
      </c>
      <c r="G5521" s="20">
        <f t="shared" si="365"/>
        <v>43046</v>
      </c>
      <c r="H5521" s="21" t="str">
        <f>VLOOKUP(B5521,属性中转表!A:F,6,FALSE)</f>
        <v>"hp":48600,"atk":1350</v>
      </c>
      <c r="I5521" s="20" t="str">
        <f>IF(VLOOKUP(B5521,属性中转表!A:G,7,FALSE)=0,"",VLOOKUP(VLOOKUP(B5521,属性中转表!A:G,7,FALSE),属性中转表!$K$2:$P$21,6,0))&amp;IF(VLOOKUP(B5521,属性中转表!A:G,7,FALSE)&gt;=50,VLOOKUP(A5521,英雄数据表!A:K,9,0),IF(VLOOKUP(B5521,属性中转表!A:G,7,FALSE)&gt;=25,VLOOKUP(A5521,英雄数据表!A:K,5,0),""))</f>
        <v>"atk":300,"hp":5000,"undpspro":50</v>
      </c>
      <c r="J5521" s="20" t="str">
        <f>IF(I5521="","",属性中转表!$I$1&amp;(IF(VLOOKUP(B5521,属性中转表!A:G,7,FALSE)=0,0,VLOOKUP(VLOOKUP(B5521,属性中转表!A:G,7,FALSE),属性中转表!$K$2:$P$21,4,0)))+IFERROR(VLOOKUP(A5521,英雄数据表!A:K,IF(武魂!B5521&gt;=50,10,IF(武魂!B5521&gt;=25,6)),0),0))</f>
        <v>,"dpspro":50</v>
      </c>
      <c r="K5521" s="32" t="str">
        <f t="shared" si="372"/>
        <v>"atk":300,"hp":5000,"undpspro":50,"dpspro":50</v>
      </c>
      <c r="L5521" s="20" t="str">
        <f>IF(B5521&gt;=50,VLOOKUP(A5521,英雄数据表!A:L,11,FALSE),IF(B5521&gt;=25,VLOOKUP(A5521,英雄数据表!A:L,7,0),""))</f>
        <v/>
      </c>
      <c r="M5521" s="20" t="str">
        <f>IFERROR(VLOOKUP(B5521,属性中转表!$K$2:$O$21,5,FALSE),"")</f>
        <v>"dpspro":50</v>
      </c>
      <c r="N5521" s="20" t="str">
        <f>IF(B5521=25,VLOOKUP(A5521,英雄数据表!A:L,8,FALSE),IF(B5521=50,VLOOKUP(A5521,英雄数据表!A:L,12,0),""))</f>
        <v/>
      </c>
    </row>
    <row r="5522" spans="1:14" x14ac:dyDescent="0.3">
      <c r="A5522" s="20">
        <v>43046</v>
      </c>
      <c r="B5522" s="21">
        <f t="shared" si="363"/>
        <v>21</v>
      </c>
      <c r="C5522" s="21">
        <v>5</v>
      </c>
      <c r="D5522" s="21">
        <f>VLOOKUP(A5522,英雄数据表!A:D,4,0)</f>
        <v>4</v>
      </c>
      <c r="E5522" s="20" t="str">
        <f>VLOOKUP(A5522,英雄数据表!A:C,3,0)</f>
        <v>月神庇护</v>
      </c>
      <c r="F5522" s="20">
        <f t="shared" si="364"/>
        <v>43046</v>
      </c>
      <c r="G5522" s="20">
        <f t="shared" si="365"/>
        <v>43046</v>
      </c>
      <c r="H5522" s="21" t="str">
        <f>VLOOKUP(B5522,属性中转表!A:F,6,FALSE)</f>
        <v>"hp":52200,"atk":1450</v>
      </c>
      <c r="I5522" s="20" t="str">
        <f>IF(VLOOKUP(B5522,属性中转表!A:G,7,FALSE)=0,"",VLOOKUP(VLOOKUP(B5522,属性中转表!A:G,7,FALSE),属性中转表!$K$2:$P$21,6,0))&amp;IF(VLOOKUP(B5522,属性中转表!A:G,7,FALSE)&gt;=50,VLOOKUP(A5522,英雄数据表!A:K,9,0),IF(VLOOKUP(B5522,属性中转表!A:G,7,FALSE)&gt;=25,VLOOKUP(A5522,英雄数据表!A:K,5,0),""))</f>
        <v>"atk":300,"hp":5000,"undpspro":50</v>
      </c>
      <c r="J5522" s="20" t="str">
        <f>IF(I5522="","",属性中转表!$I$1&amp;(IF(VLOOKUP(B5522,属性中转表!A:G,7,FALSE)=0,0,VLOOKUP(VLOOKUP(B5522,属性中转表!A:G,7,FALSE),属性中转表!$K$2:$P$21,4,0)))+IFERROR(VLOOKUP(A5522,英雄数据表!A:K,IF(武魂!B5522&gt;=50,10,IF(武魂!B5522&gt;=25,6)),0),0))</f>
        <v>,"dpspro":50</v>
      </c>
      <c r="K5522" s="32" t="str">
        <f t="shared" si="372"/>
        <v>"atk":300,"hp":5000,"undpspro":50,"dpspro":50</v>
      </c>
      <c r="L5522" s="20" t="str">
        <f>IF(B5522&gt;=50,VLOOKUP(A5522,英雄数据表!A:L,11,FALSE),IF(B5522&gt;=25,VLOOKUP(A5522,英雄数据表!A:L,7,0),""))</f>
        <v/>
      </c>
      <c r="M5522" s="20" t="str">
        <f>IFERROR(VLOOKUP(B5522,属性中转表!$K$2:$O$21,5,FALSE),"")</f>
        <v/>
      </c>
      <c r="N5522" s="20" t="str">
        <f>IF(B5522=25,VLOOKUP(A5522,英雄数据表!A:L,8,FALSE),IF(B5522=50,VLOOKUP(A5522,英雄数据表!A:L,12,0),""))</f>
        <v/>
      </c>
    </row>
    <row r="5523" spans="1:14" x14ac:dyDescent="0.3">
      <c r="A5523" s="20">
        <v>43046</v>
      </c>
      <c r="B5523" s="21">
        <f t="shared" si="363"/>
        <v>22</v>
      </c>
      <c r="C5523" s="21">
        <v>5</v>
      </c>
      <c r="D5523" s="21">
        <f>VLOOKUP(A5523,英雄数据表!A:D,4,0)</f>
        <v>4</v>
      </c>
      <c r="E5523" s="20" t="str">
        <f>VLOOKUP(A5523,英雄数据表!A:C,3,0)</f>
        <v>月神庇护</v>
      </c>
      <c r="F5523" s="20">
        <f t="shared" si="364"/>
        <v>43046</v>
      </c>
      <c r="G5523" s="20">
        <f t="shared" si="365"/>
        <v>43046</v>
      </c>
      <c r="H5523" s="21" t="str">
        <f>VLOOKUP(B5523,属性中转表!A:F,6,FALSE)</f>
        <v>"hp":55800,"atk":1550</v>
      </c>
      <c r="I5523" s="20" t="str">
        <f>IF(VLOOKUP(B5523,属性中转表!A:G,7,FALSE)=0,"",VLOOKUP(VLOOKUP(B5523,属性中转表!A:G,7,FALSE),属性中转表!$K$2:$P$21,6,0))&amp;IF(VLOOKUP(B5523,属性中转表!A:G,7,FALSE)&gt;=50,VLOOKUP(A5523,英雄数据表!A:K,9,0),IF(VLOOKUP(B5523,属性中转表!A:G,7,FALSE)&gt;=25,VLOOKUP(A5523,英雄数据表!A:K,5,0),""))</f>
        <v>"atk":300,"hp":5000,"undpspro":50</v>
      </c>
      <c r="J5523" s="20" t="str">
        <f>IF(I5523="","",属性中转表!$I$1&amp;(IF(VLOOKUP(B5523,属性中转表!A:G,7,FALSE)=0,0,VLOOKUP(VLOOKUP(B5523,属性中转表!A:G,7,FALSE),属性中转表!$K$2:$P$21,4,0)))+IFERROR(VLOOKUP(A5523,英雄数据表!A:K,IF(武魂!B5523&gt;=50,10,IF(武魂!B5523&gt;=25,6)),0),0))</f>
        <v>,"dpspro":50</v>
      </c>
      <c r="K5523" s="32" t="str">
        <f t="shared" si="372"/>
        <v>"atk":300,"hp":5000,"undpspro":50,"dpspro":50</v>
      </c>
      <c r="L5523" s="20" t="str">
        <f>IF(B5523&gt;=50,VLOOKUP(A5523,英雄数据表!A:L,11,FALSE),IF(B5523&gt;=25,VLOOKUP(A5523,英雄数据表!A:L,7,0),""))</f>
        <v/>
      </c>
      <c r="M5523" s="20" t="str">
        <f>IFERROR(VLOOKUP(B5523,属性中转表!$K$2:$O$21,5,FALSE),"")</f>
        <v/>
      </c>
      <c r="N5523" s="20" t="str">
        <f>IF(B5523=25,VLOOKUP(A5523,英雄数据表!A:L,8,FALSE),IF(B5523=50,VLOOKUP(A5523,英雄数据表!A:L,12,0),""))</f>
        <v/>
      </c>
    </row>
    <row r="5524" spans="1:14" x14ac:dyDescent="0.3">
      <c r="A5524" s="20">
        <v>43046</v>
      </c>
      <c r="B5524" s="21">
        <f t="shared" si="363"/>
        <v>23</v>
      </c>
      <c r="C5524" s="21">
        <v>5</v>
      </c>
      <c r="D5524" s="21">
        <f>VLOOKUP(A5524,英雄数据表!A:D,4,0)</f>
        <v>4</v>
      </c>
      <c r="E5524" s="20" t="str">
        <f>VLOOKUP(A5524,英雄数据表!A:C,3,0)</f>
        <v>月神庇护</v>
      </c>
      <c r="F5524" s="20">
        <f t="shared" si="364"/>
        <v>43046</v>
      </c>
      <c r="G5524" s="20">
        <f t="shared" si="365"/>
        <v>43046</v>
      </c>
      <c r="H5524" s="21" t="str">
        <f>VLOOKUP(B5524,属性中转表!A:F,6,FALSE)</f>
        <v>"hp":59400,"atk":1650</v>
      </c>
      <c r="I5524" s="20" t="str">
        <f>IF(VLOOKUP(B5524,属性中转表!A:G,7,FALSE)=0,"",VLOOKUP(VLOOKUP(B5524,属性中转表!A:G,7,FALSE),属性中转表!$K$2:$P$21,6,0))&amp;IF(VLOOKUP(B5524,属性中转表!A:G,7,FALSE)&gt;=50,VLOOKUP(A5524,英雄数据表!A:K,9,0),IF(VLOOKUP(B5524,属性中转表!A:G,7,FALSE)&gt;=25,VLOOKUP(A5524,英雄数据表!A:K,5,0),""))</f>
        <v>"atk":300,"hp":5000,"undpspro":50</v>
      </c>
      <c r="J5524" s="20" t="str">
        <f>IF(I5524="","",属性中转表!$I$1&amp;(IF(VLOOKUP(B5524,属性中转表!A:G,7,FALSE)=0,0,VLOOKUP(VLOOKUP(B5524,属性中转表!A:G,7,FALSE),属性中转表!$K$2:$P$21,4,0)))+IFERROR(VLOOKUP(A5524,英雄数据表!A:K,IF(武魂!B5524&gt;=50,10,IF(武魂!B5524&gt;=25,6)),0),0))</f>
        <v>,"dpspro":50</v>
      </c>
      <c r="K5524" s="32" t="str">
        <f t="shared" si="372"/>
        <v>"atk":300,"hp":5000,"undpspro":50,"dpspro":50</v>
      </c>
      <c r="L5524" s="20" t="str">
        <f>IF(B5524&gt;=50,VLOOKUP(A5524,英雄数据表!A:L,11,FALSE),IF(B5524&gt;=25,VLOOKUP(A5524,英雄数据表!A:L,7,0),""))</f>
        <v/>
      </c>
      <c r="M5524" s="20" t="str">
        <f>IFERROR(VLOOKUP(B5524,属性中转表!$K$2:$O$21,5,FALSE),"")</f>
        <v/>
      </c>
      <c r="N5524" s="20" t="str">
        <f>IF(B5524=25,VLOOKUP(A5524,英雄数据表!A:L,8,FALSE),IF(B5524=50,VLOOKUP(A5524,英雄数据表!A:L,12,0),""))</f>
        <v/>
      </c>
    </row>
    <row r="5525" spans="1:14" x14ac:dyDescent="0.3">
      <c r="A5525" s="20">
        <v>43046</v>
      </c>
      <c r="B5525" s="21">
        <f t="shared" si="363"/>
        <v>24</v>
      </c>
      <c r="C5525" s="21">
        <v>5</v>
      </c>
      <c r="D5525" s="21">
        <f>VLOOKUP(A5525,英雄数据表!A:D,4,0)</f>
        <v>4</v>
      </c>
      <c r="E5525" s="20" t="str">
        <f>VLOOKUP(A5525,英雄数据表!A:C,3,0)</f>
        <v>月神庇护</v>
      </c>
      <c r="F5525" s="20">
        <f t="shared" si="364"/>
        <v>43046</v>
      </c>
      <c r="G5525" s="20">
        <f t="shared" si="365"/>
        <v>43046</v>
      </c>
      <c r="H5525" s="21" t="str">
        <f>VLOOKUP(B5525,属性中转表!A:F,6,FALSE)</f>
        <v>"hp":63000,"atk":1750</v>
      </c>
      <c r="I5525" s="20" t="str">
        <f>IF(VLOOKUP(B5525,属性中转表!A:G,7,FALSE)=0,"",VLOOKUP(VLOOKUP(B5525,属性中转表!A:G,7,FALSE),属性中转表!$K$2:$P$21,6,0))&amp;IF(VLOOKUP(B5525,属性中转表!A:G,7,FALSE)&gt;=50,VLOOKUP(A5525,英雄数据表!A:K,9,0),IF(VLOOKUP(B5525,属性中转表!A:G,7,FALSE)&gt;=25,VLOOKUP(A5525,英雄数据表!A:K,5,0),""))</f>
        <v>"atk":300,"hp":5000,"undpspro":50</v>
      </c>
      <c r="J5525" s="20" t="str">
        <f>IF(I5525="","",属性中转表!$I$1&amp;(IF(VLOOKUP(B5525,属性中转表!A:G,7,FALSE)=0,0,VLOOKUP(VLOOKUP(B5525,属性中转表!A:G,7,FALSE),属性中转表!$K$2:$P$21,4,0)))+IFERROR(VLOOKUP(A5525,英雄数据表!A:K,IF(武魂!B5525&gt;=50,10,IF(武魂!B5525&gt;=25,6)),0),0))</f>
        <v>,"dpspro":50</v>
      </c>
      <c r="K5525" s="32" t="str">
        <f t="shared" si="372"/>
        <v>"atk":300,"hp":5000,"undpspro":50,"dpspro":50</v>
      </c>
      <c r="L5525" s="20" t="str">
        <f>IF(B5525&gt;=50,VLOOKUP(A5525,英雄数据表!A:L,11,FALSE),IF(B5525&gt;=25,VLOOKUP(A5525,英雄数据表!A:L,7,0),""))</f>
        <v/>
      </c>
      <c r="M5525" s="20" t="str">
        <f>IFERROR(VLOOKUP(B5525,属性中转表!$K$2:$O$21,5,FALSE),"")</f>
        <v/>
      </c>
      <c r="N5525" s="20" t="str">
        <f>IF(B5525=25,VLOOKUP(A5525,英雄数据表!A:L,8,FALSE),IF(B5525=50,VLOOKUP(A5525,英雄数据表!A:L,12,0),""))</f>
        <v/>
      </c>
    </row>
    <row r="5526" spans="1:14" x14ac:dyDescent="0.3">
      <c r="A5526" s="20">
        <v>43046</v>
      </c>
      <c r="B5526" s="21">
        <f t="shared" si="363"/>
        <v>25</v>
      </c>
      <c r="C5526" s="21">
        <v>5</v>
      </c>
      <c r="D5526" s="21">
        <f>VLOOKUP(A5526,英雄数据表!A:D,4,0)</f>
        <v>4</v>
      </c>
      <c r="E5526" s="20" t="str">
        <f>VLOOKUP(A5526,英雄数据表!A:C,3,0)</f>
        <v>月神庇护</v>
      </c>
      <c r="F5526" s="20">
        <f t="shared" si="364"/>
        <v>43046</v>
      </c>
      <c r="G5526" s="20">
        <f t="shared" si="365"/>
        <v>43046</v>
      </c>
      <c r="H5526" s="21" t="str">
        <f>VLOOKUP(B5526,属性中转表!A:F,6,FALSE)</f>
        <v>"hp":66600,"atk":1850</v>
      </c>
      <c r="I5526" s="20" t="str">
        <f>IF(VLOOKUP(B5526,属性中转表!A:G,7,FALSE)=0,"",VLOOKUP(VLOOKUP(B5526,属性中转表!A:G,7,FALSE),属性中转表!$K$2:$P$21,6,0))&amp;IF(VLOOKUP(B5526,属性中转表!A:G,7,FALSE)&gt;=50,VLOOKUP(A5526,英雄数据表!A:K,9,0),IF(VLOOKUP(B5526,属性中转表!A:G,7,FALSE)&gt;=25,VLOOKUP(A5526,英雄数据表!A:K,5,0),""))</f>
        <v>"atk":300,"hp":5000,"undpspro":50</v>
      </c>
      <c r="J5526" s="20" t="str">
        <f>IF(I5526="","",属性中转表!$I$1&amp;(IF(VLOOKUP(B5526,属性中转表!A:G,7,FALSE)=0,0,VLOOKUP(VLOOKUP(B5526,属性中转表!A:G,7,FALSE),属性中转表!$K$2:$P$21,4,0)))+IFERROR(VLOOKUP(A5526,英雄数据表!A:K,IF(武魂!B5526&gt;=50,10,IF(武魂!B5526&gt;=25,6)),0),0))</f>
        <v>,"dpspro":50</v>
      </c>
      <c r="K5526" s="32" t="str">
        <f t="shared" si="372"/>
        <v>"atk":300,"hp":5000,"undpspro":50,"dpspro":50</v>
      </c>
      <c r="L5526" s="20" t="str">
        <f>IF(B5526&gt;=50,VLOOKUP(A5526,英雄数据表!A:L,11,FALSE),IF(B5526&gt;=25,VLOOKUP(A5526,英雄数据表!A:L,7,0),""))</f>
        <v>"4304601004"</v>
      </c>
      <c r="M5526" s="20" t="str">
        <f>IFERROR(VLOOKUP(B5526,属性中转表!$K$2:$O$21,5,FALSE),"")</f>
        <v/>
      </c>
      <c r="N5526" s="20" t="str">
        <f>IF(B5526=25,VLOOKUP(A5526,英雄数据表!A:L,8,FALSE),IF(B5526=50,VLOOKUP(A5526,英雄数据表!A:L,12,0),""))</f>
        <v>战斗开始时每有一名己方自然阵营英雄，自己本场战斗伤害增加3%（最高增加18%）</v>
      </c>
    </row>
    <row r="5527" spans="1:14" x14ac:dyDescent="0.3">
      <c r="A5527" s="20">
        <v>43046</v>
      </c>
      <c r="B5527" s="21">
        <f t="shared" si="363"/>
        <v>26</v>
      </c>
      <c r="C5527" s="21">
        <v>5</v>
      </c>
      <c r="D5527" s="21">
        <f>VLOOKUP(A5527,英雄数据表!A:D,4,0)</f>
        <v>4</v>
      </c>
      <c r="E5527" s="20" t="str">
        <f>VLOOKUP(A5527,英雄数据表!A:C,3,0)</f>
        <v>月神庇护</v>
      </c>
      <c r="F5527" s="20">
        <f t="shared" si="364"/>
        <v>43046</v>
      </c>
      <c r="G5527" s="20">
        <f t="shared" si="365"/>
        <v>43046</v>
      </c>
      <c r="H5527" s="21" t="str">
        <f>VLOOKUP(B5527,属性中转表!A:F,6,FALSE)</f>
        <v>"hp":70200,"atk":1950</v>
      </c>
      <c r="I5527" s="20" t="str">
        <f>IF(VLOOKUP(B5527,属性中转表!A:G,7,FALSE)=0,"",VLOOKUP(VLOOKUP(B5527,属性中转表!A:G,7,FALSE),属性中转表!$K$2:$P$21,6,0))&amp;IF(VLOOKUP(B5527,属性中转表!A:G,7,FALSE)&gt;=50,VLOOKUP(A5527,英雄数据表!A:K,9,0),IF(VLOOKUP(B5527,属性中转表!A:G,7,FALSE)&gt;=25,VLOOKUP(A5527,英雄数据表!A:K,5,0),""))</f>
        <v>"atk":300,"hp":5000,"undpspro":50</v>
      </c>
      <c r="J5527" s="20" t="str">
        <f>IF(I5527="","",属性中转表!$I$1&amp;(IF(VLOOKUP(B5527,属性中转表!A:G,7,FALSE)=0,0,VLOOKUP(VLOOKUP(B5527,属性中转表!A:G,7,FALSE),属性中转表!$K$2:$P$21,4,0)))+IFERROR(VLOOKUP(A5527,英雄数据表!A:K,IF(武魂!B5527&gt;=50,10,IF(武魂!B5527&gt;=25,6)),0),0))</f>
        <v>,"dpspro":50</v>
      </c>
      <c r="K5527" s="32" t="str">
        <f t="shared" si="372"/>
        <v>"atk":300,"hp":5000,"undpspro":50,"dpspro":50</v>
      </c>
      <c r="L5527" s="20" t="str">
        <f>IF(B5527&gt;=50,VLOOKUP(A5527,英雄数据表!A:L,11,FALSE),IF(B5527&gt;=25,VLOOKUP(A5527,英雄数据表!A:L,7,0),""))</f>
        <v>"4304601004"</v>
      </c>
      <c r="M5527" s="20" t="str">
        <f>IFERROR(VLOOKUP(B5527,属性中转表!$K$2:$O$21,5,FALSE),"")</f>
        <v/>
      </c>
      <c r="N5527" s="20" t="str">
        <f>IF(B5527=25,VLOOKUP(A5527,英雄数据表!A:L,8,FALSE),IF(B5527=50,VLOOKUP(A5527,英雄数据表!A:L,12,0),""))</f>
        <v/>
      </c>
    </row>
    <row r="5528" spans="1:14" x14ac:dyDescent="0.3">
      <c r="A5528" s="20">
        <v>43046</v>
      </c>
      <c r="B5528" s="21">
        <f t="shared" si="363"/>
        <v>27</v>
      </c>
      <c r="C5528" s="21">
        <v>5</v>
      </c>
      <c r="D5528" s="21">
        <f>VLOOKUP(A5528,英雄数据表!A:D,4,0)</f>
        <v>4</v>
      </c>
      <c r="E5528" s="20" t="str">
        <f>VLOOKUP(A5528,英雄数据表!A:C,3,0)</f>
        <v>月神庇护</v>
      </c>
      <c r="F5528" s="20">
        <f t="shared" si="364"/>
        <v>43046</v>
      </c>
      <c r="G5528" s="20">
        <f t="shared" si="365"/>
        <v>43046</v>
      </c>
      <c r="H5528" s="21" t="str">
        <f>VLOOKUP(B5528,属性中转表!A:F,6,FALSE)</f>
        <v>"hp":73800,"atk":2050</v>
      </c>
      <c r="I5528" s="20" t="str">
        <f>IF(VLOOKUP(B5528,属性中转表!A:G,7,FALSE)=0,"",VLOOKUP(VLOOKUP(B5528,属性中转表!A:G,7,FALSE),属性中转表!$K$2:$P$21,6,0))&amp;IF(VLOOKUP(B5528,属性中转表!A:G,7,FALSE)&gt;=50,VLOOKUP(A5528,英雄数据表!A:K,9,0),IF(VLOOKUP(B5528,属性中转表!A:G,7,FALSE)&gt;=25,VLOOKUP(A5528,英雄数据表!A:K,5,0),""))</f>
        <v>"atk":300,"hp":5000,"undpspro":50</v>
      </c>
      <c r="J5528" s="20" t="str">
        <f>IF(I5528="","",属性中转表!$I$1&amp;(IF(VLOOKUP(B5528,属性中转表!A:G,7,FALSE)=0,0,VLOOKUP(VLOOKUP(B5528,属性中转表!A:G,7,FALSE),属性中转表!$K$2:$P$21,4,0)))+IFERROR(VLOOKUP(A5528,英雄数据表!A:K,IF(武魂!B5528&gt;=50,10,IF(武魂!B5528&gt;=25,6)),0),0))</f>
        <v>,"dpspro":50</v>
      </c>
      <c r="K5528" s="32" t="str">
        <f t="shared" si="372"/>
        <v>"atk":300,"hp":5000,"undpspro":50,"dpspro":50</v>
      </c>
      <c r="L5528" s="20" t="str">
        <f>IF(B5528&gt;=50,VLOOKUP(A5528,英雄数据表!A:L,11,FALSE),IF(B5528&gt;=25,VLOOKUP(A5528,英雄数据表!A:L,7,0),""))</f>
        <v>"4304601004"</v>
      </c>
      <c r="M5528" s="20" t="str">
        <f>IFERROR(VLOOKUP(B5528,属性中转表!$K$2:$O$21,5,FALSE),"")</f>
        <v/>
      </c>
      <c r="N5528" s="20" t="str">
        <f>IF(B5528=25,VLOOKUP(A5528,英雄数据表!A:L,8,FALSE),IF(B5528=50,VLOOKUP(A5528,英雄数据表!A:L,12,0),""))</f>
        <v/>
      </c>
    </row>
    <row r="5529" spans="1:14" x14ac:dyDescent="0.3">
      <c r="A5529" s="20">
        <v>43046</v>
      </c>
      <c r="B5529" s="21">
        <f t="shared" si="363"/>
        <v>28</v>
      </c>
      <c r="C5529" s="21">
        <v>5</v>
      </c>
      <c r="D5529" s="21">
        <f>VLOOKUP(A5529,英雄数据表!A:D,4,0)</f>
        <v>4</v>
      </c>
      <c r="E5529" s="20" t="str">
        <f>VLOOKUP(A5529,英雄数据表!A:C,3,0)</f>
        <v>月神庇护</v>
      </c>
      <c r="F5529" s="20">
        <f t="shared" si="364"/>
        <v>43046</v>
      </c>
      <c r="G5529" s="20">
        <f t="shared" si="365"/>
        <v>43046</v>
      </c>
      <c r="H5529" s="21" t="str">
        <f>VLOOKUP(B5529,属性中转表!A:F,6,FALSE)</f>
        <v>"hp":77400,"atk":2150</v>
      </c>
      <c r="I5529" s="20" t="str">
        <f>IF(VLOOKUP(B5529,属性中转表!A:G,7,FALSE)=0,"",VLOOKUP(VLOOKUP(B5529,属性中转表!A:G,7,FALSE),属性中转表!$K$2:$P$21,6,0))&amp;IF(VLOOKUP(B5529,属性中转表!A:G,7,FALSE)&gt;=50,VLOOKUP(A5529,英雄数据表!A:K,9,0),IF(VLOOKUP(B5529,属性中转表!A:G,7,FALSE)&gt;=25,VLOOKUP(A5529,英雄数据表!A:K,5,0),""))</f>
        <v>"atk":300,"hp":5000,"undpspro":50</v>
      </c>
      <c r="J5529" s="20" t="str">
        <f>IF(I5529="","",属性中转表!$I$1&amp;(IF(VLOOKUP(B5529,属性中转表!A:G,7,FALSE)=0,0,VLOOKUP(VLOOKUP(B5529,属性中转表!A:G,7,FALSE),属性中转表!$K$2:$P$21,4,0)))+IFERROR(VLOOKUP(A5529,英雄数据表!A:K,IF(武魂!B5529&gt;=50,10,IF(武魂!B5529&gt;=25,6)),0),0))</f>
        <v>,"dpspro":50</v>
      </c>
      <c r="K5529" s="32" t="str">
        <f t="shared" si="372"/>
        <v>"atk":300,"hp":5000,"undpspro":50,"dpspro":50</v>
      </c>
      <c r="L5529" s="20" t="str">
        <f>IF(B5529&gt;=50,VLOOKUP(A5529,英雄数据表!A:L,11,FALSE),IF(B5529&gt;=25,VLOOKUP(A5529,英雄数据表!A:L,7,0),""))</f>
        <v>"4304601004"</v>
      </c>
      <c r="M5529" s="20" t="str">
        <f>IFERROR(VLOOKUP(B5529,属性中转表!$K$2:$O$21,5,FALSE),"")</f>
        <v/>
      </c>
      <c r="N5529" s="20" t="str">
        <f>IF(B5529=25,VLOOKUP(A5529,英雄数据表!A:L,8,FALSE),IF(B5529=50,VLOOKUP(A5529,英雄数据表!A:L,12,0),""))</f>
        <v/>
      </c>
    </row>
    <row r="5530" spans="1:14" x14ac:dyDescent="0.3">
      <c r="A5530" s="20">
        <v>43046</v>
      </c>
      <c r="B5530" s="21">
        <f t="shared" si="363"/>
        <v>29</v>
      </c>
      <c r="C5530" s="21">
        <v>5</v>
      </c>
      <c r="D5530" s="21">
        <f>VLOOKUP(A5530,英雄数据表!A:D,4,0)</f>
        <v>4</v>
      </c>
      <c r="E5530" s="20" t="str">
        <f>VLOOKUP(A5530,英雄数据表!A:C,3,0)</f>
        <v>月神庇护</v>
      </c>
      <c r="F5530" s="20">
        <f t="shared" si="364"/>
        <v>43046</v>
      </c>
      <c r="G5530" s="20">
        <f t="shared" si="365"/>
        <v>43046</v>
      </c>
      <c r="H5530" s="21" t="str">
        <f>VLOOKUP(B5530,属性中转表!A:F,6,FALSE)</f>
        <v>"hp":81000,"atk":2250</v>
      </c>
      <c r="I5530" s="20" t="str">
        <f>IF(VLOOKUP(B5530,属性中转表!A:G,7,FALSE)=0,"",VLOOKUP(VLOOKUP(B5530,属性中转表!A:G,7,FALSE),属性中转表!$K$2:$P$21,6,0))&amp;IF(VLOOKUP(B5530,属性中转表!A:G,7,FALSE)&gt;=50,VLOOKUP(A5530,英雄数据表!A:K,9,0),IF(VLOOKUP(B5530,属性中转表!A:G,7,FALSE)&gt;=25,VLOOKUP(A5530,英雄数据表!A:K,5,0),""))</f>
        <v>"atk":300,"hp":5000,"undpspro":50</v>
      </c>
      <c r="J5530" s="20" t="str">
        <f>IF(I5530="","",属性中转表!$I$1&amp;(IF(VLOOKUP(B5530,属性中转表!A:G,7,FALSE)=0,0,VLOOKUP(VLOOKUP(B5530,属性中转表!A:G,7,FALSE),属性中转表!$K$2:$P$21,4,0)))+IFERROR(VLOOKUP(A5530,英雄数据表!A:K,IF(武魂!B5530&gt;=50,10,IF(武魂!B5530&gt;=25,6)),0),0))</f>
        <v>,"dpspro":50</v>
      </c>
      <c r="K5530" s="32" t="str">
        <f t="shared" si="372"/>
        <v>"atk":300,"hp":5000,"undpspro":50,"dpspro":50</v>
      </c>
      <c r="L5530" s="20" t="str">
        <f>IF(B5530&gt;=50,VLOOKUP(A5530,英雄数据表!A:L,11,FALSE),IF(B5530&gt;=25,VLOOKUP(A5530,英雄数据表!A:L,7,0),""))</f>
        <v>"4304601004"</v>
      </c>
      <c r="M5530" s="20" t="str">
        <f>IFERROR(VLOOKUP(B5530,属性中转表!$K$2:$O$21,5,FALSE),"")</f>
        <v/>
      </c>
      <c r="N5530" s="20" t="str">
        <f>IF(B5530=25,VLOOKUP(A5530,英雄数据表!A:L,8,FALSE),IF(B5530=50,VLOOKUP(A5530,英雄数据表!A:L,12,0),""))</f>
        <v/>
      </c>
    </row>
    <row r="5531" spans="1:14" x14ac:dyDescent="0.3">
      <c r="A5531" s="20">
        <v>43046</v>
      </c>
      <c r="B5531" s="21">
        <f t="shared" si="363"/>
        <v>30</v>
      </c>
      <c r="C5531" s="21">
        <v>5</v>
      </c>
      <c r="D5531" s="21">
        <f>VLOOKUP(A5531,英雄数据表!A:D,4,0)</f>
        <v>4</v>
      </c>
      <c r="E5531" s="20" t="str">
        <f>VLOOKUP(A5531,英雄数据表!A:C,3,0)</f>
        <v>月神庇护</v>
      </c>
      <c r="F5531" s="20">
        <f t="shared" si="364"/>
        <v>43046</v>
      </c>
      <c r="G5531" s="20">
        <f t="shared" si="365"/>
        <v>43046</v>
      </c>
      <c r="H5531" s="21" t="str">
        <f>VLOOKUP(B5531,属性中转表!A:F,6,FALSE)</f>
        <v>"hp":84600,"atk":2350</v>
      </c>
      <c r="I5531" s="20" t="str">
        <f>IF(VLOOKUP(B5531,属性中转表!A:G,7,FALSE)=0,"",VLOOKUP(VLOOKUP(B5531,属性中转表!A:G,7,FALSE),属性中转表!$K$2:$P$21,6,0))&amp;IF(VLOOKUP(B5531,属性中转表!A:G,7,FALSE)&gt;=50,VLOOKUP(A5531,英雄数据表!A:K,9,0),IF(VLOOKUP(B5531,属性中转表!A:G,7,FALSE)&gt;=25,VLOOKUP(A5531,英雄数据表!A:K,5,0),""))</f>
        <v>"atk":300,"hp":5000,"undpspro":100</v>
      </c>
      <c r="J5531" s="20" t="str">
        <f>IF(I5531="","",属性中转表!$I$1&amp;(IF(VLOOKUP(B5531,属性中转表!A:G,7,FALSE)=0,0,VLOOKUP(VLOOKUP(B5531,属性中转表!A:G,7,FALSE),属性中转表!$K$2:$P$21,4,0)))+IFERROR(VLOOKUP(A5531,英雄数据表!A:K,IF(武魂!B5531&gt;=50,10,IF(武魂!B5531&gt;=25,6)),0),0))</f>
        <v>,"dpspro":50</v>
      </c>
      <c r="K5531" s="32" t="str">
        <f t="shared" si="372"/>
        <v>"atk":300,"hp":5000,"undpspro":100,"dpspro":50</v>
      </c>
      <c r="L5531" s="20" t="str">
        <f>IF(B5531&gt;=50,VLOOKUP(A5531,英雄数据表!A:L,11,FALSE),IF(B5531&gt;=25,VLOOKUP(A5531,英雄数据表!A:L,7,0),""))</f>
        <v>"4304601004"</v>
      </c>
      <c r="M5531" s="20" t="str">
        <f>IFERROR(VLOOKUP(B5531,属性中转表!$K$2:$O$21,5,FALSE),"")</f>
        <v>"undpspro":50</v>
      </c>
      <c r="N5531" s="20" t="str">
        <f>IF(B5531=25,VLOOKUP(A5531,英雄数据表!A:L,8,FALSE),IF(B5531=50,VLOOKUP(A5531,英雄数据表!A:L,12,0),""))</f>
        <v/>
      </c>
    </row>
    <row r="5532" spans="1:14" x14ac:dyDescent="0.3">
      <c r="A5532" s="20">
        <v>43046</v>
      </c>
      <c r="B5532" s="21">
        <f t="shared" si="363"/>
        <v>31</v>
      </c>
      <c r="C5532" s="21">
        <v>5</v>
      </c>
      <c r="D5532" s="21">
        <f>VLOOKUP(A5532,英雄数据表!A:D,4,0)</f>
        <v>4</v>
      </c>
      <c r="E5532" s="20" t="str">
        <f>VLOOKUP(A5532,英雄数据表!A:C,3,0)</f>
        <v>月神庇护</v>
      </c>
      <c r="F5532" s="20">
        <f t="shared" si="364"/>
        <v>43046</v>
      </c>
      <c r="G5532" s="20">
        <f t="shared" si="365"/>
        <v>43046</v>
      </c>
      <c r="H5532" s="21" t="str">
        <f>VLOOKUP(B5532,属性中转表!A:F,6,FALSE)</f>
        <v>"hp":89100,"atk":2475</v>
      </c>
      <c r="I5532" s="20" t="str">
        <f>IF(VLOOKUP(B5532,属性中转表!A:G,7,FALSE)=0,"",VLOOKUP(VLOOKUP(B5532,属性中转表!A:G,7,FALSE),属性中转表!$K$2:$P$21,6,0))&amp;IF(VLOOKUP(B5532,属性中转表!A:G,7,FALSE)&gt;=50,VLOOKUP(A5532,英雄数据表!A:K,9,0),IF(VLOOKUP(B5532,属性中转表!A:G,7,FALSE)&gt;=25,VLOOKUP(A5532,英雄数据表!A:K,5,0),""))</f>
        <v>"atk":300,"hp":5000,"undpspro":100</v>
      </c>
      <c r="J5532" s="20" t="str">
        <f>IF(I5532="","",属性中转表!$I$1&amp;(IF(VLOOKUP(B5532,属性中转表!A:G,7,FALSE)=0,0,VLOOKUP(VLOOKUP(B5532,属性中转表!A:G,7,FALSE),属性中转表!$K$2:$P$21,4,0)))+IFERROR(VLOOKUP(A5532,英雄数据表!A:K,IF(武魂!B5532&gt;=50,10,IF(武魂!B5532&gt;=25,6)),0),0))</f>
        <v>,"dpspro":50</v>
      </c>
      <c r="K5532" s="32" t="str">
        <f t="shared" si="372"/>
        <v>"atk":300,"hp":5000,"undpspro":100,"dpspro":50</v>
      </c>
      <c r="L5532" s="20" t="str">
        <f>IF(B5532&gt;=50,VLOOKUP(A5532,英雄数据表!A:L,11,FALSE),IF(B5532&gt;=25,VLOOKUP(A5532,英雄数据表!A:L,7,0),""))</f>
        <v>"4304601004"</v>
      </c>
      <c r="M5532" s="20" t="str">
        <f>IFERROR(VLOOKUP(B5532,属性中转表!$K$2:$O$21,5,FALSE),"")</f>
        <v/>
      </c>
      <c r="N5532" s="20" t="str">
        <f>IF(B5532=25,VLOOKUP(A5532,英雄数据表!A:L,8,FALSE),IF(B5532=50,VLOOKUP(A5532,英雄数据表!A:L,12,0),""))</f>
        <v/>
      </c>
    </row>
    <row r="5533" spans="1:14" x14ac:dyDescent="0.3">
      <c r="A5533" s="20">
        <v>43046</v>
      </c>
      <c r="B5533" s="21">
        <f t="shared" si="363"/>
        <v>32</v>
      </c>
      <c r="C5533" s="21">
        <v>5</v>
      </c>
      <c r="D5533" s="21">
        <f>VLOOKUP(A5533,英雄数据表!A:D,4,0)</f>
        <v>4</v>
      </c>
      <c r="E5533" s="20" t="str">
        <f>VLOOKUP(A5533,英雄数据表!A:C,3,0)</f>
        <v>月神庇护</v>
      </c>
      <c r="F5533" s="20">
        <f t="shared" si="364"/>
        <v>43046</v>
      </c>
      <c r="G5533" s="20">
        <f t="shared" si="365"/>
        <v>43046</v>
      </c>
      <c r="H5533" s="21" t="str">
        <f>VLOOKUP(B5533,属性中转表!A:F,6,FALSE)</f>
        <v>"hp":93600,"atk":2600</v>
      </c>
      <c r="I5533" s="20" t="str">
        <f>IF(VLOOKUP(B5533,属性中转表!A:G,7,FALSE)=0,"",VLOOKUP(VLOOKUP(B5533,属性中转表!A:G,7,FALSE),属性中转表!$K$2:$P$21,6,0))&amp;IF(VLOOKUP(B5533,属性中转表!A:G,7,FALSE)&gt;=50,VLOOKUP(A5533,英雄数据表!A:K,9,0),IF(VLOOKUP(B5533,属性中转表!A:G,7,FALSE)&gt;=25,VLOOKUP(A5533,英雄数据表!A:K,5,0),""))</f>
        <v>"atk":300,"hp":5000,"undpspro":100</v>
      </c>
      <c r="J5533" s="20" t="str">
        <f>IF(I5533="","",属性中转表!$I$1&amp;(IF(VLOOKUP(B5533,属性中转表!A:G,7,FALSE)=0,0,VLOOKUP(VLOOKUP(B5533,属性中转表!A:G,7,FALSE),属性中转表!$K$2:$P$21,4,0)))+IFERROR(VLOOKUP(A5533,英雄数据表!A:K,IF(武魂!B5533&gt;=50,10,IF(武魂!B5533&gt;=25,6)),0),0))</f>
        <v>,"dpspro":50</v>
      </c>
      <c r="K5533" s="32" t="str">
        <f t="shared" si="372"/>
        <v>"atk":300,"hp":5000,"undpspro":100,"dpspro":50</v>
      </c>
      <c r="L5533" s="20" t="str">
        <f>IF(B5533&gt;=50,VLOOKUP(A5533,英雄数据表!A:L,11,FALSE),IF(B5533&gt;=25,VLOOKUP(A5533,英雄数据表!A:L,7,0),""))</f>
        <v>"4304601004"</v>
      </c>
      <c r="M5533" s="20" t="str">
        <f>IFERROR(VLOOKUP(B5533,属性中转表!$K$2:$O$21,5,FALSE),"")</f>
        <v/>
      </c>
      <c r="N5533" s="20" t="str">
        <f>IF(B5533=25,VLOOKUP(A5533,英雄数据表!A:L,8,FALSE),IF(B5533=50,VLOOKUP(A5533,英雄数据表!A:L,12,0),""))</f>
        <v/>
      </c>
    </row>
    <row r="5534" spans="1:14" x14ac:dyDescent="0.3">
      <c r="A5534" s="20">
        <v>43046</v>
      </c>
      <c r="B5534" s="21">
        <f t="shared" si="363"/>
        <v>33</v>
      </c>
      <c r="C5534" s="21">
        <v>5</v>
      </c>
      <c r="D5534" s="21">
        <f>VLOOKUP(A5534,英雄数据表!A:D,4,0)</f>
        <v>4</v>
      </c>
      <c r="E5534" s="20" t="str">
        <f>VLOOKUP(A5534,英雄数据表!A:C,3,0)</f>
        <v>月神庇护</v>
      </c>
      <c r="F5534" s="20">
        <f t="shared" si="364"/>
        <v>43046</v>
      </c>
      <c r="G5534" s="20">
        <f t="shared" si="365"/>
        <v>43046</v>
      </c>
      <c r="H5534" s="21" t="str">
        <f>VLOOKUP(B5534,属性中转表!A:F,6,FALSE)</f>
        <v>"hp":98100,"atk":2725</v>
      </c>
      <c r="I5534" s="20" t="str">
        <f>IF(VLOOKUP(B5534,属性中转表!A:G,7,FALSE)=0,"",VLOOKUP(VLOOKUP(B5534,属性中转表!A:G,7,FALSE),属性中转表!$K$2:$P$21,6,0))&amp;IF(VLOOKUP(B5534,属性中转表!A:G,7,FALSE)&gt;=50,VLOOKUP(A5534,英雄数据表!A:K,9,0),IF(VLOOKUP(B5534,属性中转表!A:G,7,FALSE)&gt;=25,VLOOKUP(A5534,英雄数据表!A:K,5,0),""))</f>
        <v>"atk":300,"hp":5000,"undpspro":100</v>
      </c>
      <c r="J5534" s="20" t="str">
        <f>IF(I5534="","",属性中转表!$I$1&amp;(IF(VLOOKUP(B5534,属性中转表!A:G,7,FALSE)=0,0,VLOOKUP(VLOOKUP(B5534,属性中转表!A:G,7,FALSE),属性中转表!$K$2:$P$21,4,0)))+IFERROR(VLOOKUP(A5534,英雄数据表!A:K,IF(武魂!B5534&gt;=50,10,IF(武魂!B5534&gt;=25,6)),0),0))</f>
        <v>,"dpspro":50</v>
      </c>
      <c r="K5534" s="32" t="str">
        <f t="shared" si="372"/>
        <v>"atk":300,"hp":5000,"undpspro":100,"dpspro":50</v>
      </c>
      <c r="L5534" s="20" t="str">
        <f>IF(B5534&gt;=50,VLOOKUP(A5534,英雄数据表!A:L,11,FALSE),IF(B5534&gt;=25,VLOOKUP(A5534,英雄数据表!A:L,7,0),""))</f>
        <v>"4304601004"</v>
      </c>
      <c r="M5534" s="20" t="str">
        <f>IFERROR(VLOOKUP(B5534,属性中转表!$K$2:$O$21,5,FALSE),"")</f>
        <v/>
      </c>
      <c r="N5534" s="20" t="str">
        <f>IF(B5534=25,VLOOKUP(A5534,英雄数据表!A:L,8,FALSE),IF(B5534=50,VLOOKUP(A5534,英雄数据表!A:L,12,0),""))</f>
        <v/>
      </c>
    </row>
    <row r="5535" spans="1:14" x14ac:dyDescent="0.3">
      <c r="A5535" s="20">
        <v>43046</v>
      </c>
      <c r="B5535" s="21">
        <f t="shared" si="363"/>
        <v>34</v>
      </c>
      <c r="C5535" s="21">
        <v>5</v>
      </c>
      <c r="D5535" s="21">
        <f>VLOOKUP(A5535,英雄数据表!A:D,4,0)</f>
        <v>4</v>
      </c>
      <c r="E5535" s="20" t="str">
        <f>VLOOKUP(A5535,英雄数据表!A:C,3,0)</f>
        <v>月神庇护</v>
      </c>
      <c r="F5535" s="20">
        <f t="shared" si="364"/>
        <v>43046</v>
      </c>
      <c r="G5535" s="20">
        <f t="shared" si="365"/>
        <v>43046</v>
      </c>
      <c r="H5535" s="21" t="str">
        <f>VLOOKUP(B5535,属性中转表!A:F,6,FALSE)</f>
        <v>"hp":102600,"atk":2850</v>
      </c>
      <c r="I5535" s="20" t="str">
        <f>IF(VLOOKUP(B5535,属性中转表!A:G,7,FALSE)=0,"",VLOOKUP(VLOOKUP(B5535,属性中转表!A:G,7,FALSE),属性中转表!$K$2:$P$21,6,0))&amp;IF(VLOOKUP(B5535,属性中转表!A:G,7,FALSE)&gt;=50,VLOOKUP(A5535,英雄数据表!A:K,9,0),IF(VLOOKUP(B5535,属性中转表!A:G,7,FALSE)&gt;=25,VLOOKUP(A5535,英雄数据表!A:K,5,0),""))</f>
        <v>"atk":300,"hp":5000,"undpspro":100</v>
      </c>
      <c r="J5535" s="20" t="str">
        <f>IF(I5535="","",属性中转表!$I$1&amp;(IF(VLOOKUP(B5535,属性中转表!A:G,7,FALSE)=0,0,VLOOKUP(VLOOKUP(B5535,属性中转表!A:G,7,FALSE),属性中转表!$K$2:$P$21,4,0)))+IFERROR(VLOOKUP(A5535,英雄数据表!A:K,IF(武魂!B5535&gt;=50,10,IF(武魂!B5535&gt;=25,6)),0),0))</f>
        <v>,"dpspro":50</v>
      </c>
      <c r="K5535" s="32" t="str">
        <f t="shared" si="372"/>
        <v>"atk":300,"hp":5000,"undpspro":100,"dpspro":50</v>
      </c>
      <c r="L5535" s="20" t="str">
        <f>IF(B5535&gt;=50,VLOOKUP(A5535,英雄数据表!A:L,11,FALSE),IF(B5535&gt;=25,VLOOKUP(A5535,英雄数据表!A:L,7,0),""))</f>
        <v>"4304601004"</v>
      </c>
      <c r="M5535" s="20" t="str">
        <f>IFERROR(VLOOKUP(B5535,属性中转表!$K$2:$O$21,5,FALSE),"")</f>
        <v/>
      </c>
      <c r="N5535" s="20" t="str">
        <f>IF(B5535=25,VLOOKUP(A5535,英雄数据表!A:L,8,FALSE),IF(B5535=50,VLOOKUP(A5535,英雄数据表!A:L,12,0),""))</f>
        <v/>
      </c>
    </row>
    <row r="5536" spans="1:14" x14ac:dyDescent="0.3">
      <c r="A5536" s="20">
        <v>43046</v>
      </c>
      <c r="B5536" s="21">
        <f t="shared" si="363"/>
        <v>35</v>
      </c>
      <c r="C5536" s="21">
        <v>5</v>
      </c>
      <c r="D5536" s="21">
        <f>VLOOKUP(A5536,英雄数据表!A:D,4,0)</f>
        <v>4</v>
      </c>
      <c r="E5536" s="20" t="str">
        <f>VLOOKUP(A5536,英雄数据表!A:C,3,0)</f>
        <v>月神庇护</v>
      </c>
      <c r="F5536" s="20">
        <f t="shared" si="364"/>
        <v>43046</v>
      </c>
      <c r="G5536" s="20">
        <f t="shared" si="365"/>
        <v>43046</v>
      </c>
      <c r="H5536" s="21" t="str">
        <f>VLOOKUP(B5536,属性中转表!A:F,6,FALSE)</f>
        <v>"hp":107100,"atk":2975</v>
      </c>
      <c r="I5536" s="20" t="str">
        <f>IF(VLOOKUP(B5536,属性中转表!A:G,7,FALSE)=0,"",VLOOKUP(VLOOKUP(B5536,属性中转表!A:G,7,FALSE),属性中转表!$K$2:$P$21,6,0))&amp;IF(VLOOKUP(B5536,属性中转表!A:G,7,FALSE)&gt;=50,VLOOKUP(A5536,英雄数据表!A:K,9,0),IF(VLOOKUP(B5536,属性中转表!A:G,7,FALSE)&gt;=25,VLOOKUP(A5536,英雄数据表!A:K,5,0),""))</f>
        <v>"atk":300,"hp":5000,"undpspro":100</v>
      </c>
      <c r="J5536" s="20" t="str">
        <f>IF(I5536="","",属性中转表!$I$1&amp;(IF(VLOOKUP(B5536,属性中转表!A:G,7,FALSE)=0,0,VLOOKUP(VLOOKUP(B5536,属性中转表!A:G,7,FALSE),属性中转表!$K$2:$P$21,4,0)))+IFERROR(VLOOKUP(A5536,英雄数据表!A:K,IF(武魂!B5536&gt;=50,10,IF(武魂!B5536&gt;=25,6)),0),0))</f>
        <v>,"dpspro":100</v>
      </c>
      <c r="K5536" s="32" t="str">
        <f t="shared" si="372"/>
        <v>"atk":300,"hp":5000,"undpspro":100,"dpspro":100</v>
      </c>
      <c r="L5536" s="20" t="str">
        <f>IF(B5536&gt;=50,VLOOKUP(A5536,英雄数据表!A:L,11,FALSE),IF(B5536&gt;=25,VLOOKUP(A5536,英雄数据表!A:L,7,0),""))</f>
        <v>"4304601004"</v>
      </c>
      <c r="M5536" s="20" t="str">
        <f>IFERROR(VLOOKUP(B5536,属性中转表!$K$2:$O$21,5,FALSE),"")</f>
        <v>"dpspro":50</v>
      </c>
      <c r="N5536" s="20" t="str">
        <f>IF(B5536=25,VLOOKUP(A5536,英雄数据表!A:L,8,FALSE),IF(B5536=50,VLOOKUP(A5536,英雄数据表!A:L,12,0),""))</f>
        <v/>
      </c>
    </row>
    <row r="5537" spans="1:14" x14ac:dyDescent="0.3">
      <c r="A5537" s="20">
        <v>43046</v>
      </c>
      <c r="B5537" s="21">
        <f t="shared" si="363"/>
        <v>36</v>
      </c>
      <c r="C5537" s="21">
        <v>5</v>
      </c>
      <c r="D5537" s="21">
        <f>VLOOKUP(A5537,英雄数据表!A:D,4,0)</f>
        <v>4</v>
      </c>
      <c r="E5537" s="20" t="str">
        <f>VLOOKUP(A5537,英雄数据表!A:C,3,0)</f>
        <v>月神庇护</v>
      </c>
      <c r="F5537" s="20">
        <f t="shared" si="364"/>
        <v>43046</v>
      </c>
      <c r="G5537" s="20">
        <f t="shared" si="365"/>
        <v>43046</v>
      </c>
      <c r="H5537" s="21" t="str">
        <f>VLOOKUP(B5537,属性中转表!A:F,6,FALSE)</f>
        <v>"hp":111600,"atk":3100</v>
      </c>
      <c r="I5537" s="20" t="str">
        <f>IF(VLOOKUP(B5537,属性中转表!A:G,7,FALSE)=0,"",VLOOKUP(VLOOKUP(B5537,属性中转表!A:G,7,FALSE),属性中转表!$K$2:$P$21,6,0))&amp;IF(VLOOKUP(B5537,属性中转表!A:G,7,FALSE)&gt;=50,VLOOKUP(A5537,英雄数据表!A:K,9,0),IF(VLOOKUP(B5537,属性中转表!A:G,7,FALSE)&gt;=25,VLOOKUP(A5537,英雄数据表!A:K,5,0),""))</f>
        <v>"atk":300,"hp":5000,"undpspro":100</v>
      </c>
      <c r="J5537" s="20" t="str">
        <f>IF(I5537="","",属性中转表!$I$1&amp;(IF(VLOOKUP(B5537,属性中转表!A:G,7,FALSE)=0,0,VLOOKUP(VLOOKUP(B5537,属性中转表!A:G,7,FALSE),属性中转表!$K$2:$P$21,4,0)))+IFERROR(VLOOKUP(A5537,英雄数据表!A:K,IF(武魂!B5537&gt;=50,10,IF(武魂!B5537&gt;=25,6)),0),0))</f>
        <v>,"dpspro":100</v>
      </c>
      <c r="K5537" s="32" t="str">
        <f t="shared" si="372"/>
        <v>"atk":300,"hp":5000,"undpspro":100,"dpspro":100</v>
      </c>
      <c r="L5537" s="20" t="str">
        <f>IF(B5537&gt;=50,VLOOKUP(A5537,英雄数据表!A:L,11,FALSE),IF(B5537&gt;=25,VLOOKUP(A5537,英雄数据表!A:L,7,0),""))</f>
        <v>"4304601004"</v>
      </c>
      <c r="M5537" s="20" t="str">
        <f>IFERROR(VLOOKUP(B5537,属性中转表!$K$2:$O$21,5,FALSE),"")</f>
        <v/>
      </c>
      <c r="N5537" s="20" t="str">
        <f>IF(B5537=25,VLOOKUP(A5537,英雄数据表!A:L,8,FALSE),IF(B5537=50,VLOOKUP(A5537,英雄数据表!A:L,12,0),""))</f>
        <v/>
      </c>
    </row>
    <row r="5538" spans="1:14" x14ac:dyDescent="0.3">
      <c r="A5538" s="20">
        <v>43046</v>
      </c>
      <c r="B5538" s="21">
        <f t="shared" si="363"/>
        <v>37</v>
      </c>
      <c r="C5538" s="21">
        <v>5</v>
      </c>
      <c r="D5538" s="21">
        <f>VLOOKUP(A5538,英雄数据表!A:D,4,0)</f>
        <v>4</v>
      </c>
      <c r="E5538" s="20" t="str">
        <f>VLOOKUP(A5538,英雄数据表!A:C,3,0)</f>
        <v>月神庇护</v>
      </c>
      <c r="F5538" s="20">
        <f t="shared" si="364"/>
        <v>43046</v>
      </c>
      <c r="G5538" s="20">
        <f t="shared" si="365"/>
        <v>43046</v>
      </c>
      <c r="H5538" s="21" t="str">
        <f>VLOOKUP(B5538,属性中转表!A:F,6,FALSE)</f>
        <v>"hp":116100,"atk":3225</v>
      </c>
      <c r="I5538" s="20" t="str">
        <f>IF(VLOOKUP(B5538,属性中转表!A:G,7,FALSE)=0,"",VLOOKUP(VLOOKUP(B5538,属性中转表!A:G,7,FALSE),属性中转表!$K$2:$P$21,6,0))&amp;IF(VLOOKUP(B5538,属性中转表!A:G,7,FALSE)&gt;=50,VLOOKUP(A5538,英雄数据表!A:K,9,0),IF(VLOOKUP(B5538,属性中转表!A:G,7,FALSE)&gt;=25,VLOOKUP(A5538,英雄数据表!A:K,5,0),""))</f>
        <v>"atk":300,"hp":5000,"undpspro":100</v>
      </c>
      <c r="J5538" s="20" t="str">
        <f>IF(I5538="","",属性中转表!$I$1&amp;(IF(VLOOKUP(B5538,属性中转表!A:G,7,FALSE)=0,0,VLOOKUP(VLOOKUP(B5538,属性中转表!A:G,7,FALSE),属性中转表!$K$2:$P$21,4,0)))+IFERROR(VLOOKUP(A5538,英雄数据表!A:K,IF(武魂!B5538&gt;=50,10,IF(武魂!B5538&gt;=25,6)),0),0))</f>
        <v>,"dpspro":100</v>
      </c>
      <c r="K5538" s="32" t="str">
        <f t="shared" si="372"/>
        <v>"atk":300,"hp":5000,"undpspro":100,"dpspro":100</v>
      </c>
      <c r="L5538" s="20" t="str">
        <f>IF(B5538&gt;=50,VLOOKUP(A5538,英雄数据表!A:L,11,FALSE),IF(B5538&gt;=25,VLOOKUP(A5538,英雄数据表!A:L,7,0),""))</f>
        <v>"4304601004"</v>
      </c>
      <c r="M5538" s="20" t="str">
        <f>IFERROR(VLOOKUP(B5538,属性中转表!$K$2:$O$21,5,FALSE),"")</f>
        <v/>
      </c>
      <c r="N5538" s="20" t="str">
        <f>IF(B5538=25,VLOOKUP(A5538,英雄数据表!A:L,8,FALSE),IF(B5538=50,VLOOKUP(A5538,英雄数据表!A:L,12,0),""))</f>
        <v/>
      </c>
    </row>
    <row r="5539" spans="1:14" x14ac:dyDescent="0.3">
      <c r="A5539" s="20">
        <v>43046</v>
      </c>
      <c r="B5539" s="21">
        <f t="shared" si="363"/>
        <v>38</v>
      </c>
      <c r="C5539" s="21">
        <v>5</v>
      </c>
      <c r="D5539" s="21">
        <f>VLOOKUP(A5539,英雄数据表!A:D,4,0)</f>
        <v>4</v>
      </c>
      <c r="E5539" s="20" t="str">
        <f>VLOOKUP(A5539,英雄数据表!A:C,3,0)</f>
        <v>月神庇护</v>
      </c>
      <c r="F5539" s="20">
        <f t="shared" si="364"/>
        <v>43046</v>
      </c>
      <c r="G5539" s="20">
        <f t="shared" si="365"/>
        <v>43046</v>
      </c>
      <c r="H5539" s="21" t="str">
        <f>VLOOKUP(B5539,属性中转表!A:F,6,FALSE)</f>
        <v>"hp":120600,"atk":3350</v>
      </c>
      <c r="I5539" s="20" t="str">
        <f>IF(VLOOKUP(B5539,属性中转表!A:G,7,FALSE)=0,"",VLOOKUP(VLOOKUP(B5539,属性中转表!A:G,7,FALSE),属性中转表!$K$2:$P$21,6,0))&amp;IF(VLOOKUP(B5539,属性中转表!A:G,7,FALSE)&gt;=50,VLOOKUP(A5539,英雄数据表!A:K,9,0),IF(VLOOKUP(B5539,属性中转表!A:G,7,FALSE)&gt;=25,VLOOKUP(A5539,英雄数据表!A:K,5,0),""))</f>
        <v>"atk":300,"hp":5000,"undpspro":100</v>
      </c>
      <c r="J5539" s="20" t="str">
        <f>IF(I5539="","",属性中转表!$I$1&amp;(IF(VLOOKUP(B5539,属性中转表!A:G,7,FALSE)=0,0,VLOOKUP(VLOOKUP(B5539,属性中转表!A:G,7,FALSE),属性中转表!$K$2:$P$21,4,0)))+IFERROR(VLOOKUP(A5539,英雄数据表!A:K,IF(武魂!B5539&gt;=50,10,IF(武魂!B5539&gt;=25,6)),0),0))</f>
        <v>,"dpspro":100</v>
      </c>
      <c r="K5539" s="32" t="str">
        <f t="shared" si="372"/>
        <v>"atk":300,"hp":5000,"undpspro":100,"dpspro":100</v>
      </c>
      <c r="L5539" s="20" t="str">
        <f>IF(B5539&gt;=50,VLOOKUP(A5539,英雄数据表!A:L,11,FALSE),IF(B5539&gt;=25,VLOOKUP(A5539,英雄数据表!A:L,7,0),""))</f>
        <v>"4304601004"</v>
      </c>
      <c r="M5539" s="20" t="str">
        <f>IFERROR(VLOOKUP(B5539,属性中转表!$K$2:$O$21,5,FALSE),"")</f>
        <v/>
      </c>
      <c r="N5539" s="20" t="str">
        <f>IF(B5539=25,VLOOKUP(A5539,英雄数据表!A:L,8,FALSE),IF(B5539=50,VLOOKUP(A5539,英雄数据表!A:L,12,0),""))</f>
        <v/>
      </c>
    </row>
    <row r="5540" spans="1:14" x14ac:dyDescent="0.3">
      <c r="A5540" s="20">
        <v>43046</v>
      </c>
      <c r="B5540" s="21">
        <f t="shared" si="363"/>
        <v>39</v>
      </c>
      <c r="C5540" s="21">
        <v>5</v>
      </c>
      <c r="D5540" s="21">
        <f>VLOOKUP(A5540,英雄数据表!A:D,4,0)</f>
        <v>4</v>
      </c>
      <c r="E5540" s="20" t="str">
        <f>VLOOKUP(A5540,英雄数据表!A:C,3,0)</f>
        <v>月神庇护</v>
      </c>
      <c r="F5540" s="20">
        <f t="shared" si="364"/>
        <v>43046</v>
      </c>
      <c r="G5540" s="20">
        <f t="shared" si="365"/>
        <v>43046</v>
      </c>
      <c r="H5540" s="21" t="str">
        <f>VLOOKUP(B5540,属性中转表!A:F,6,FALSE)</f>
        <v>"hp":125100,"atk":3475</v>
      </c>
      <c r="I5540" s="20" t="str">
        <f>IF(VLOOKUP(B5540,属性中转表!A:G,7,FALSE)=0,"",VLOOKUP(VLOOKUP(B5540,属性中转表!A:G,7,FALSE),属性中转表!$K$2:$P$21,6,0))&amp;IF(VLOOKUP(B5540,属性中转表!A:G,7,FALSE)&gt;=50,VLOOKUP(A5540,英雄数据表!A:K,9,0),IF(VLOOKUP(B5540,属性中转表!A:G,7,FALSE)&gt;=25,VLOOKUP(A5540,英雄数据表!A:K,5,0),""))</f>
        <v>"atk":300,"hp":5000,"undpspro":100</v>
      </c>
      <c r="J5540" s="20" t="str">
        <f>IF(I5540="","",属性中转表!$I$1&amp;(IF(VLOOKUP(B5540,属性中转表!A:G,7,FALSE)=0,0,VLOOKUP(VLOOKUP(B5540,属性中转表!A:G,7,FALSE),属性中转表!$K$2:$P$21,4,0)))+IFERROR(VLOOKUP(A5540,英雄数据表!A:K,IF(武魂!B5540&gt;=50,10,IF(武魂!B5540&gt;=25,6)),0),0))</f>
        <v>,"dpspro":100</v>
      </c>
      <c r="K5540" s="32" t="str">
        <f t="shared" si="372"/>
        <v>"atk":300,"hp":5000,"undpspro":100,"dpspro":100</v>
      </c>
      <c r="L5540" s="20" t="str">
        <f>IF(B5540&gt;=50,VLOOKUP(A5540,英雄数据表!A:L,11,FALSE),IF(B5540&gt;=25,VLOOKUP(A5540,英雄数据表!A:L,7,0),""))</f>
        <v>"4304601004"</v>
      </c>
      <c r="M5540" s="20" t="str">
        <f>IFERROR(VLOOKUP(B5540,属性中转表!$K$2:$O$21,5,FALSE),"")</f>
        <v/>
      </c>
      <c r="N5540" s="20" t="str">
        <f>IF(B5540=25,VLOOKUP(A5540,英雄数据表!A:L,8,FALSE),IF(B5540=50,VLOOKUP(A5540,英雄数据表!A:L,12,0),""))</f>
        <v/>
      </c>
    </row>
    <row r="5541" spans="1:14" x14ac:dyDescent="0.3">
      <c r="A5541" s="20">
        <v>43046</v>
      </c>
      <c r="B5541" s="21">
        <f t="shared" si="363"/>
        <v>40</v>
      </c>
      <c r="C5541" s="21">
        <v>5</v>
      </c>
      <c r="D5541" s="21">
        <f>VLOOKUP(A5541,英雄数据表!A:D,4,0)</f>
        <v>4</v>
      </c>
      <c r="E5541" s="20" t="str">
        <f>VLOOKUP(A5541,英雄数据表!A:C,3,0)</f>
        <v>月神庇护</v>
      </c>
      <c r="F5541" s="20">
        <f t="shared" si="364"/>
        <v>43046</v>
      </c>
      <c r="G5541" s="20">
        <f t="shared" si="365"/>
        <v>43046</v>
      </c>
      <c r="H5541" s="21" t="str">
        <f>VLOOKUP(B5541,属性中转表!A:F,6,FALSE)</f>
        <v>"hp":129600,"atk":3600</v>
      </c>
      <c r="I5541" s="20" t="str">
        <f>IF(VLOOKUP(B5541,属性中转表!A:G,7,FALSE)=0,"",VLOOKUP(VLOOKUP(B5541,属性中转表!A:G,7,FALSE),属性中转表!$K$2:$P$21,6,0))&amp;IF(VLOOKUP(B5541,属性中转表!A:G,7,FALSE)&gt;=50,VLOOKUP(A5541,英雄数据表!A:K,9,0),IF(VLOOKUP(B5541,属性中转表!A:G,7,FALSE)&gt;=25,VLOOKUP(A5541,英雄数据表!A:K,5,0),""))</f>
        <v>"atk":300,"hp":5000,"undpspro":100,"pvpdpspro":50</v>
      </c>
      <c r="J5541" s="20" t="str">
        <f>IF(I5541="","",属性中转表!$I$1&amp;(IF(VLOOKUP(B5541,属性中转表!A:G,7,FALSE)=0,0,VLOOKUP(VLOOKUP(B5541,属性中转表!A:G,7,FALSE),属性中转表!$K$2:$P$21,4,0)))+IFERROR(VLOOKUP(A5541,英雄数据表!A:K,IF(武魂!B5541&gt;=50,10,IF(武魂!B5541&gt;=25,6)),0),0))</f>
        <v>,"dpspro":100</v>
      </c>
      <c r="K5541" s="32" t="str">
        <f t="shared" si="372"/>
        <v>"atk":300,"hp":5000,"undpspro":100,"pvpdpspro":50,"dpspro":100</v>
      </c>
      <c r="L5541" s="20" t="str">
        <f>IF(B5541&gt;=50,VLOOKUP(A5541,英雄数据表!A:L,11,FALSE),IF(B5541&gt;=25,VLOOKUP(A5541,英雄数据表!A:L,7,0),""))</f>
        <v>"4304601004"</v>
      </c>
      <c r="M5541" s="20" t="str">
        <f>IFERROR(VLOOKUP(B5541,属性中转表!$K$2:$O$21,5,FALSE),"")</f>
        <v>"pvpdpspro":50</v>
      </c>
      <c r="N5541" s="20" t="str">
        <f>IF(B5541=25,VLOOKUP(A5541,英雄数据表!A:L,8,FALSE),IF(B5541=50,VLOOKUP(A5541,英雄数据表!A:L,12,0),""))</f>
        <v/>
      </c>
    </row>
    <row r="5542" spans="1:14" x14ac:dyDescent="0.3">
      <c r="A5542" s="20">
        <v>43046</v>
      </c>
      <c r="B5542" s="21">
        <f t="shared" si="363"/>
        <v>41</v>
      </c>
      <c r="C5542" s="21">
        <v>5</v>
      </c>
      <c r="D5542" s="21">
        <f>VLOOKUP(A5542,英雄数据表!A:D,4,0)</f>
        <v>4</v>
      </c>
      <c r="E5542" s="20" t="str">
        <f>VLOOKUP(A5542,英雄数据表!A:C,3,0)</f>
        <v>月神庇护</v>
      </c>
      <c r="F5542" s="20">
        <f t="shared" si="364"/>
        <v>43046</v>
      </c>
      <c r="G5542" s="20">
        <f t="shared" si="365"/>
        <v>43046</v>
      </c>
      <c r="H5542" s="21" t="str">
        <f>VLOOKUP(B5542,属性中转表!A:F,6,FALSE)</f>
        <v>"hp":135000,"atk":3750</v>
      </c>
      <c r="I5542" s="20" t="str">
        <f>IF(VLOOKUP(B5542,属性中转表!A:G,7,FALSE)=0,"",VLOOKUP(VLOOKUP(B5542,属性中转表!A:G,7,FALSE),属性中转表!$K$2:$P$21,6,0))&amp;IF(VLOOKUP(B5542,属性中转表!A:G,7,FALSE)&gt;=50,VLOOKUP(A5542,英雄数据表!A:K,9,0),IF(VLOOKUP(B5542,属性中转表!A:G,7,FALSE)&gt;=25,VLOOKUP(A5542,英雄数据表!A:K,5,0),""))</f>
        <v>"atk":300,"hp":5000,"undpspro":100,"pvpdpspro":50</v>
      </c>
      <c r="J5542" s="20" t="str">
        <f>IF(I5542="","",属性中转表!$I$1&amp;(IF(VLOOKUP(B5542,属性中转表!A:G,7,FALSE)=0,0,VLOOKUP(VLOOKUP(B5542,属性中转表!A:G,7,FALSE),属性中转表!$K$2:$P$21,4,0)))+IFERROR(VLOOKUP(A5542,英雄数据表!A:K,IF(武魂!B5542&gt;=50,10,IF(武魂!B5542&gt;=25,6)),0),0))</f>
        <v>,"dpspro":100</v>
      </c>
      <c r="K5542" s="32" t="str">
        <f t="shared" si="372"/>
        <v>"atk":300,"hp":5000,"undpspro":100,"pvpdpspro":50,"dpspro":100</v>
      </c>
      <c r="L5542" s="20" t="str">
        <f>IF(B5542&gt;=50,VLOOKUP(A5542,英雄数据表!A:L,11,FALSE),IF(B5542&gt;=25,VLOOKUP(A5542,英雄数据表!A:L,7,0),""))</f>
        <v>"4304601004"</v>
      </c>
      <c r="M5542" s="20" t="str">
        <f>IFERROR(VLOOKUP(B5542,属性中转表!$K$2:$O$21,5,FALSE),"")</f>
        <v/>
      </c>
      <c r="N5542" s="20" t="str">
        <f>IF(B5542=25,VLOOKUP(A5542,英雄数据表!A:L,8,FALSE),IF(B5542=50,VLOOKUP(A5542,英雄数据表!A:L,12,0),""))</f>
        <v/>
      </c>
    </row>
    <row r="5543" spans="1:14" x14ac:dyDescent="0.3">
      <c r="A5543" s="20">
        <v>43046</v>
      </c>
      <c r="B5543" s="21">
        <f t="shared" si="363"/>
        <v>42</v>
      </c>
      <c r="C5543" s="21">
        <v>5</v>
      </c>
      <c r="D5543" s="21">
        <f>VLOOKUP(A5543,英雄数据表!A:D,4,0)</f>
        <v>4</v>
      </c>
      <c r="E5543" s="20" t="str">
        <f>VLOOKUP(A5543,英雄数据表!A:C,3,0)</f>
        <v>月神庇护</v>
      </c>
      <c r="F5543" s="20">
        <f t="shared" si="364"/>
        <v>43046</v>
      </c>
      <c r="G5543" s="20">
        <f t="shared" si="365"/>
        <v>43046</v>
      </c>
      <c r="H5543" s="21" t="str">
        <f>VLOOKUP(B5543,属性中转表!A:F,6,FALSE)</f>
        <v>"hp":140400,"atk":3900</v>
      </c>
      <c r="I5543" s="20" t="str">
        <f>IF(VLOOKUP(B5543,属性中转表!A:G,7,FALSE)=0,"",VLOOKUP(VLOOKUP(B5543,属性中转表!A:G,7,FALSE),属性中转表!$K$2:$P$21,6,0))&amp;IF(VLOOKUP(B5543,属性中转表!A:G,7,FALSE)&gt;=50,VLOOKUP(A5543,英雄数据表!A:K,9,0),IF(VLOOKUP(B5543,属性中转表!A:G,7,FALSE)&gt;=25,VLOOKUP(A5543,英雄数据表!A:K,5,0),""))</f>
        <v>"atk":300,"hp":5000,"undpspro":100,"pvpdpspro":50</v>
      </c>
      <c r="J5543" s="20" t="str">
        <f>IF(I5543="","",属性中转表!$I$1&amp;(IF(VLOOKUP(B5543,属性中转表!A:G,7,FALSE)=0,0,VLOOKUP(VLOOKUP(B5543,属性中转表!A:G,7,FALSE),属性中转表!$K$2:$P$21,4,0)))+IFERROR(VLOOKUP(A5543,英雄数据表!A:K,IF(武魂!B5543&gt;=50,10,IF(武魂!B5543&gt;=25,6)),0),0))</f>
        <v>,"dpspro":100</v>
      </c>
      <c r="K5543" s="32" t="str">
        <f t="shared" si="372"/>
        <v>"atk":300,"hp":5000,"undpspro":100,"pvpdpspro":50,"dpspro":100</v>
      </c>
      <c r="L5543" s="20" t="str">
        <f>IF(B5543&gt;=50,VLOOKUP(A5543,英雄数据表!A:L,11,FALSE),IF(B5543&gt;=25,VLOOKUP(A5543,英雄数据表!A:L,7,0),""))</f>
        <v>"4304601004"</v>
      </c>
      <c r="M5543" s="20" t="str">
        <f>IFERROR(VLOOKUP(B5543,属性中转表!$K$2:$O$21,5,FALSE),"")</f>
        <v/>
      </c>
      <c r="N5543" s="20" t="str">
        <f>IF(B5543=25,VLOOKUP(A5543,英雄数据表!A:L,8,FALSE),IF(B5543=50,VLOOKUP(A5543,英雄数据表!A:L,12,0),""))</f>
        <v/>
      </c>
    </row>
    <row r="5544" spans="1:14" x14ac:dyDescent="0.3">
      <c r="A5544" s="20">
        <v>43046</v>
      </c>
      <c r="B5544" s="21">
        <f t="shared" si="363"/>
        <v>43</v>
      </c>
      <c r="C5544" s="21">
        <v>5</v>
      </c>
      <c r="D5544" s="21">
        <f>VLOOKUP(A5544,英雄数据表!A:D,4,0)</f>
        <v>4</v>
      </c>
      <c r="E5544" s="20" t="str">
        <f>VLOOKUP(A5544,英雄数据表!A:C,3,0)</f>
        <v>月神庇护</v>
      </c>
      <c r="F5544" s="20">
        <f t="shared" si="364"/>
        <v>43046</v>
      </c>
      <c r="G5544" s="20">
        <f t="shared" si="365"/>
        <v>43046</v>
      </c>
      <c r="H5544" s="21" t="str">
        <f>VLOOKUP(B5544,属性中转表!A:F,6,FALSE)</f>
        <v>"hp":145800,"atk":4050</v>
      </c>
      <c r="I5544" s="20" t="str">
        <f>IF(VLOOKUP(B5544,属性中转表!A:G,7,FALSE)=0,"",VLOOKUP(VLOOKUP(B5544,属性中转表!A:G,7,FALSE),属性中转表!$K$2:$P$21,6,0))&amp;IF(VLOOKUP(B5544,属性中转表!A:G,7,FALSE)&gt;=50,VLOOKUP(A5544,英雄数据表!A:K,9,0),IF(VLOOKUP(B5544,属性中转表!A:G,7,FALSE)&gt;=25,VLOOKUP(A5544,英雄数据表!A:K,5,0),""))</f>
        <v>"atk":300,"hp":5000,"undpspro":100,"pvpdpspro":50</v>
      </c>
      <c r="J5544" s="20" t="str">
        <f>IF(I5544="","",属性中转表!$I$1&amp;(IF(VLOOKUP(B5544,属性中转表!A:G,7,FALSE)=0,0,VLOOKUP(VLOOKUP(B5544,属性中转表!A:G,7,FALSE),属性中转表!$K$2:$P$21,4,0)))+IFERROR(VLOOKUP(A5544,英雄数据表!A:K,IF(武魂!B5544&gt;=50,10,IF(武魂!B5544&gt;=25,6)),0),0))</f>
        <v>,"dpspro":100</v>
      </c>
      <c r="K5544" s="32" t="str">
        <f t="shared" si="372"/>
        <v>"atk":300,"hp":5000,"undpspro":100,"pvpdpspro":50,"dpspro":100</v>
      </c>
      <c r="L5544" s="20" t="str">
        <f>IF(B5544&gt;=50,VLOOKUP(A5544,英雄数据表!A:L,11,FALSE),IF(B5544&gt;=25,VLOOKUP(A5544,英雄数据表!A:L,7,0),""))</f>
        <v>"4304601004"</v>
      </c>
      <c r="M5544" s="20" t="str">
        <f>IFERROR(VLOOKUP(B5544,属性中转表!$K$2:$O$21,5,FALSE),"")</f>
        <v/>
      </c>
      <c r="N5544" s="20" t="str">
        <f>IF(B5544=25,VLOOKUP(A5544,英雄数据表!A:L,8,FALSE),IF(B5544=50,VLOOKUP(A5544,英雄数据表!A:L,12,0),""))</f>
        <v/>
      </c>
    </row>
    <row r="5545" spans="1:14" x14ac:dyDescent="0.3">
      <c r="A5545" s="20">
        <v>43046</v>
      </c>
      <c r="B5545" s="21">
        <f t="shared" si="363"/>
        <v>44</v>
      </c>
      <c r="C5545" s="21">
        <v>5</v>
      </c>
      <c r="D5545" s="21">
        <f>VLOOKUP(A5545,英雄数据表!A:D,4,0)</f>
        <v>4</v>
      </c>
      <c r="E5545" s="20" t="str">
        <f>VLOOKUP(A5545,英雄数据表!A:C,3,0)</f>
        <v>月神庇护</v>
      </c>
      <c r="F5545" s="20">
        <f t="shared" si="364"/>
        <v>43046</v>
      </c>
      <c r="G5545" s="20">
        <f t="shared" si="365"/>
        <v>43046</v>
      </c>
      <c r="H5545" s="21" t="str">
        <f>VLOOKUP(B5545,属性中转表!A:F,6,FALSE)</f>
        <v>"hp":151200,"atk":4200</v>
      </c>
      <c r="I5545" s="20" t="str">
        <f>IF(VLOOKUP(B5545,属性中转表!A:G,7,FALSE)=0,"",VLOOKUP(VLOOKUP(B5545,属性中转表!A:G,7,FALSE),属性中转表!$K$2:$P$21,6,0))&amp;IF(VLOOKUP(B5545,属性中转表!A:G,7,FALSE)&gt;=50,VLOOKUP(A5545,英雄数据表!A:K,9,0),IF(VLOOKUP(B5545,属性中转表!A:G,7,FALSE)&gt;=25,VLOOKUP(A5545,英雄数据表!A:K,5,0),""))</f>
        <v>"atk":300,"hp":5000,"undpspro":100,"pvpdpspro":50</v>
      </c>
      <c r="J5545" s="20" t="str">
        <f>IF(I5545="","",属性中转表!$I$1&amp;(IF(VLOOKUP(B5545,属性中转表!A:G,7,FALSE)=0,0,VLOOKUP(VLOOKUP(B5545,属性中转表!A:G,7,FALSE),属性中转表!$K$2:$P$21,4,0)))+IFERROR(VLOOKUP(A5545,英雄数据表!A:K,IF(武魂!B5545&gt;=50,10,IF(武魂!B5545&gt;=25,6)),0),0))</f>
        <v>,"dpspro":100</v>
      </c>
      <c r="K5545" s="32" t="str">
        <f t="shared" si="372"/>
        <v>"atk":300,"hp":5000,"undpspro":100,"pvpdpspro":50,"dpspro":100</v>
      </c>
      <c r="L5545" s="20" t="str">
        <f>IF(B5545&gt;=50,VLOOKUP(A5545,英雄数据表!A:L,11,FALSE),IF(B5545&gt;=25,VLOOKUP(A5545,英雄数据表!A:L,7,0),""))</f>
        <v>"4304601004"</v>
      </c>
      <c r="M5545" s="20" t="str">
        <f>IFERROR(VLOOKUP(B5545,属性中转表!$K$2:$O$21,5,FALSE),"")</f>
        <v/>
      </c>
      <c r="N5545" s="20" t="str">
        <f>IF(B5545=25,VLOOKUP(A5545,英雄数据表!A:L,8,FALSE),IF(B5545=50,VLOOKUP(A5545,英雄数据表!A:L,12,0),""))</f>
        <v/>
      </c>
    </row>
    <row r="5546" spans="1:14" x14ac:dyDescent="0.3">
      <c r="A5546" s="20">
        <v>43046</v>
      </c>
      <c r="B5546" s="21">
        <f t="shared" si="363"/>
        <v>45</v>
      </c>
      <c r="C5546" s="21">
        <v>5</v>
      </c>
      <c r="D5546" s="21">
        <f>VLOOKUP(A5546,英雄数据表!A:D,4,0)</f>
        <v>4</v>
      </c>
      <c r="E5546" s="20" t="str">
        <f>VLOOKUP(A5546,英雄数据表!A:C,3,0)</f>
        <v>月神庇护</v>
      </c>
      <c r="F5546" s="20">
        <f t="shared" si="364"/>
        <v>43046</v>
      </c>
      <c r="G5546" s="20">
        <f t="shared" si="365"/>
        <v>43046</v>
      </c>
      <c r="H5546" s="21" t="str">
        <f>VLOOKUP(B5546,属性中转表!A:F,6,FALSE)</f>
        <v>"hp":156600,"atk":4350</v>
      </c>
      <c r="I5546" s="20" t="str">
        <f>IF(VLOOKUP(B5546,属性中转表!A:G,7,FALSE)=0,"",VLOOKUP(VLOOKUP(B5546,属性中转表!A:G,7,FALSE),属性中转表!$K$2:$P$21,6,0))&amp;IF(VLOOKUP(B5546,属性中转表!A:G,7,FALSE)&gt;=50,VLOOKUP(A5546,英雄数据表!A:K,9,0),IF(VLOOKUP(B5546,属性中转表!A:G,7,FALSE)&gt;=25,VLOOKUP(A5546,英雄数据表!A:K,5,0),""))</f>
        <v>"atk":300,"hp":5000,"undpspro":100,"pvpdpspro":50,"pvpundpspro":50</v>
      </c>
      <c r="J5546" s="20" t="str">
        <f>IF(I5546="","",属性中转表!$I$1&amp;(IF(VLOOKUP(B5546,属性中转表!A:G,7,FALSE)=0,0,VLOOKUP(VLOOKUP(B5546,属性中转表!A:G,7,FALSE),属性中转表!$K$2:$P$21,4,0)))+IFERROR(VLOOKUP(A5546,英雄数据表!A:K,IF(武魂!B5546&gt;=50,10,IF(武魂!B5546&gt;=25,6)),0),0))</f>
        <v>,"dpspro":100</v>
      </c>
      <c r="K5546" s="32" t="str">
        <f t="shared" si="372"/>
        <v>"atk":300,"hp":5000,"undpspro":100,"pvpdpspro":50,"pvpundpspro":50,"dpspro":100</v>
      </c>
      <c r="L5546" s="20" t="str">
        <f>IF(B5546&gt;=50,VLOOKUP(A5546,英雄数据表!A:L,11,FALSE),IF(B5546&gt;=25,VLOOKUP(A5546,英雄数据表!A:L,7,0),""))</f>
        <v>"4304601004"</v>
      </c>
      <c r="M5546" s="20" t="str">
        <f>IFERROR(VLOOKUP(B5546,属性中转表!$K$2:$O$21,5,FALSE),"")</f>
        <v>"pvpundpspro":50</v>
      </c>
      <c r="N5546" s="20" t="str">
        <f>IF(B5546=25,VLOOKUP(A5546,英雄数据表!A:L,8,FALSE),IF(B5546=50,VLOOKUP(A5546,英雄数据表!A:L,12,0),""))</f>
        <v/>
      </c>
    </row>
    <row r="5547" spans="1:14" x14ac:dyDescent="0.3">
      <c r="A5547" s="20">
        <v>43046</v>
      </c>
      <c r="B5547" s="21">
        <f t="shared" si="363"/>
        <v>46</v>
      </c>
      <c r="C5547" s="21">
        <v>5</v>
      </c>
      <c r="D5547" s="21">
        <f>VLOOKUP(A5547,英雄数据表!A:D,4,0)</f>
        <v>4</v>
      </c>
      <c r="E5547" s="20" t="str">
        <f>VLOOKUP(A5547,英雄数据表!A:C,3,0)</f>
        <v>月神庇护</v>
      </c>
      <c r="F5547" s="20">
        <f t="shared" si="364"/>
        <v>43046</v>
      </c>
      <c r="G5547" s="20">
        <f t="shared" si="365"/>
        <v>43046</v>
      </c>
      <c r="H5547" s="21" t="str">
        <f>VLOOKUP(B5547,属性中转表!A:F,6,FALSE)</f>
        <v>"hp":162000,"atk":4500</v>
      </c>
      <c r="I5547" s="20" t="str">
        <f>IF(VLOOKUP(B5547,属性中转表!A:G,7,FALSE)=0,"",VLOOKUP(VLOOKUP(B5547,属性中转表!A:G,7,FALSE),属性中转表!$K$2:$P$21,6,0))&amp;IF(VLOOKUP(B5547,属性中转表!A:G,7,FALSE)&gt;=50,VLOOKUP(A5547,英雄数据表!A:K,9,0),IF(VLOOKUP(B5547,属性中转表!A:G,7,FALSE)&gt;=25,VLOOKUP(A5547,英雄数据表!A:K,5,0),""))</f>
        <v>"atk":300,"hp":5000,"undpspro":100,"pvpdpspro":50,"pvpundpspro":50</v>
      </c>
      <c r="J5547" s="20" t="str">
        <f>IF(I5547="","",属性中转表!$I$1&amp;(IF(VLOOKUP(B5547,属性中转表!A:G,7,FALSE)=0,0,VLOOKUP(VLOOKUP(B5547,属性中转表!A:G,7,FALSE),属性中转表!$K$2:$P$21,4,0)))+IFERROR(VLOOKUP(A5547,英雄数据表!A:K,IF(武魂!B5547&gt;=50,10,IF(武魂!B5547&gt;=25,6)),0),0))</f>
        <v>,"dpspro":100</v>
      </c>
      <c r="K5547" s="32" t="str">
        <f t="shared" si="372"/>
        <v>"atk":300,"hp":5000,"undpspro":100,"pvpdpspro":50,"pvpundpspro":50,"dpspro":100</v>
      </c>
      <c r="L5547" s="20" t="str">
        <f>IF(B5547&gt;=50,VLOOKUP(A5547,英雄数据表!A:L,11,FALSE),IF(B5547&gt;=25,VLOOKUP(A5547,英雄数据表!A:L,7,0),""))</f>
        <v>"4304601004"</v>
      </c>
      <c r="M5547" s="20" t="str">
        <f>IFERROR(VLOOKUP(B5547,属性中转表!$K$2:$O$21,5,FALSE),"")</f>
        <v/>
      </c>
      <c r="N5547" s="20" t="str">
        <f>IF(B5547=25,VLOOKUP(A5547,英雄数据表!A:L,8,FALSE),IF(B5547=50,VLOOKUP(A5547,英雄数据表!A:L,12,0),""))</f>
        <v/>
      </c>
    </row>
    <row r="5548" spans="1:14" x14ac:dyDescent="0.3">
      <c r="A5548" s="20">
        <v>43046</v>
      </c>
      <c r="B5548" s="21">
        <f t="shared" si="363"/>
        <v>47</v>
      </c>
      <c r="C5548" s="21">
        <v>5</v>
      </c>
      <c r="D5548" s="21">
        <f>VLOOKUP(A5548,英雄数据表!A:D,4,0)</f>
        <v>4</v>
      </c>
      <c r="E5548" s="20" t="str">
        <f>VLOOKUP(A5548,英雄数据表!A:C,3,0)</f>
        <v>月神庇护</v>
      </c>
      <c r="F5548" s="20">
        <f t="shared" si="364"/>
        <v>43046</v>
      </c>
      <c r="G5548" s="20">
        <f t="shared" si="365"/>
        <v>43046</v>
      </c>
      <c r="H5548" s="21" t="str">
        <f>VLOOKUP(B5548,属性中转表!A:F,6,FALSE)</f>
        <v>"hp":167400,"atk":4650</v>
      </c>
      <c r="I5548" s="20" t="str">
        <f>IF(VLOOKUP(B5548,属性中转表!A:G,7,FALSE)=0,"",VLOOKUP(VLOOKUP(B5548,属性中转表!A:G,7,FALSE),属性中转表!$K$2:$P$21,6,0))&amp;IF(VLOOKUP(B5548,属性中转表!A:G,7,FALSE)&gt;=50,VLOOKUP(A5548,英雄数据表!A:K,9,0),IF(VLOOKUP(B5548,属性中转表!A:G,7,FALSE)&gt;=25,VLOOKUP(A5548,英雄数据表!A:K,5,0),""))</f>
        <v>"atk":300,"hp":5000,"undpspro":100,"pvpdpspro":50,"pvpundpspro":50</v>
      </c>
      <c r="J5548" s="20" t="str">
        <f>IF(I5548="","",属性中转表!$I$1&amp;(IF(VLOOKUP(B5548,属性中转表!A:G,7,FALSE)=0,0,VLOOKUP(VLOOKUP(B5548,属性中转表!A:G,7,FALSE),属性中转表!$K$2:$P$21,4,0)))+IFERROR(VLOOKUP(A5548,英雄数据表!A:K,IF(武魂!B5548&gt;=50,10,IF(武魂!B5548&gt;=25,6)),0),0))</f>
        <v>,"dpspro":100</v>
      </c>
      <c r="K5548" s="32" t="str">
        <f t="shared" si="372"/>
        <v>"atk":300,"hp":5000,"undpspro":100,"pvpdpspro":50,"pvpundpspro":50,"dpspro":100</v>
      </c>
      <c r="L5548" s="20" t="str">
        <f>IF(B5548&gt;=50,VLOOKUP(A5548,英雄数据表!A:L,11,FALSE),IF(B5548&gt;=25,VLOOKUP(A5548,英雄数据表!A:L,7,0),""))</f>
        <v>"4304601004"</v>
      </c>
      <c r="M5548" s="20" t="str">
        <f>IFERROR(VLOOKUP(B5548,属性中转表!$K$2:$O$21,5,FALSE),"")</f>
        <v/>
      </c>
      <c r="N5548" s="20" t="str">
        <f>IF(B5548=25,VLOOKUP(A5548,英雄数据表!A:L,8,FALSE),IF(B5548=50,VLOOKUP(A5548,英雄数据表!A:L,12,0),""))</f>
        <v/>
      </c>
    </row>
    <row r="5549" spans="1:14" x14ac:dyDescent="0.3">
      <c r="A5549" s="20">
        <v>43046</v>
      </c>
      <c r="B5549" s="21">
        <f t="shared" si="363"/>
        <v>48</v>
      </c>
      <c r="C5549" s="21">
        <v>5</v>
      </c>
      <c r="D5549" s="21">
        <f>VLOOKUP(A5549,英雄数据表!A:D,4,0)</f>
        <v>4</v>
      </c>
      <c r="E5549" s="20" t="str">
        <f>VLOOKUP(A5549,英雄数据表!A:C,3,0)</f>
        <v>月神庇护</v>
      </c>
      <c r="F5549" s="20">
        <f t="shared" si="364"/>
        <v>43046</v>
      </c>
      <c r="G5549" s="20">
        <f t="shared" si="365"/>
        <v>43046</v>
      </c>
      <c r="H5549" s="21" t="str">
        <f>VLOOKUP(B5549,属性中转表!A:F,6,FALSE)</f>
        <v>"hp":172800,"atk":4800</v>
      </c>
      <c r="I5549" s="20" t="str">
        <f>IF(VLOOKUP(B5549,属性中转表!A:G,7,FALSE)=0,"",VLOOKUP(VLOOKUP(B5549,属性中转表!A:G,7,FALSE),属性中转表!$K$2:$P$21,6,0))&amp;IF(VLOOKUP(B5549,属性中转表!A:G,7,FALSE)&gt;=50,VLOOKUP(A5549,英雄数据表!A:K,9,0),IF(VLOOKUP(B5549,属性中转表!A:G,7,FALSE)&gt;=25,VLOOKUP(A5549,英雄数据表!A:K,5,0),""))</f>
        <v>"atk":300,"hp":5000,"undpspro":100,"pvpdpspro":50,"pvpundpspro":50</v>
      </c>
      <c r="J5549" s="20" t="str">
        <f>IF(I5549="","",属性中转表!$I$1&amp;(IF(VLOOKUP(B5549,属性中转表!A:G,7,FALSE)=0,0,VLOOKUP(VLOOKUP(B5549,属性中转表!A:G,7,FALSE),属性中转表!$K$2:$P$21,4,0)))+IFERROR(VLOOKUP(A5549,英雄数据表!A:K,IF(武魂!B5549&gt;=50,10,IF(武魂!B5549&gt;=25,6)),0),0))</f>
        <v>,"dpspro":100</v>
      </c>
      <c r="K5549" s="32" t="str">
        <f t="shared" si="372"/>
        <v>"atk":300,"hp":5000,"undpspro":100,"pvpdpspro":50,"pvpundpspro":50,"dpspro":100</v>
      </c>
      <c r="L5549" s="20" t="str">
        <f>IF(B5549&gt;=50,VLOOKUP(A5549,英雄数据表!A:L,11,FALSE),IF(B5549&gt;=25,VLOOKUP(A5549,英雄数据表!A:L,7,0),""))</f>
        <v>"4304601004"</v>
      </c>
      <c r="M5549" s="20" t="str">
        <f>IFERROR(VLOOKUP(B5549,属性中转表!$K$2:$O$21,5,FALSE),"")</f>
        <v/>
      </c>
      <c r="N5549" s="20" t="str">
        <f>IF(B5549=25,VLOOKUP(A5549,英雄数据表!A:L,8,FALSE),IF(B5549=50,VLOOKUP(A5549,英雄数据表!A:L,12,0),""))</f>
        <v/>
      </c>
    </row>
    <row r="5550" spans="1:14" x14ac:dyDescent="0.3">
      <c r="A5550" s="20">
        <v>43046</v>
      </c>
      <c r="B5550" s="21">
        <f t="shared" si="363"/>
        <v>49</v>
      </c>
      <c r="C5550" s="21">
        <v>5</v>
      </c>
      <c r="D5550" s="21">
        <f>VLOOKUP(A5550,英雄数据表!A:D,4,0)</f>
        <v>4</v>
      </c>
      <c r="E5550" s="20" t="str">
        <f>VLOOKUP(A5550,英雄数据表!A:C,3,0)</f>
        <v>月神庇护</v>
      </c>
      <c r="F5550" s="20">
        <f t="shared" si="364"/>
        <v>43046</v>
      </c>
      <c r="G5550" s="20">
        <f t="shared" si="365"/>
        <v>43046</v>
      </c>
      <c r="H5550" s="21" t="str">
        <f>VLOOKUP(B5550,属性中转表!A:F,6,FALSE)</f>
        <v>"hp":178200,"atk":4950</v>
      </c>
      <c r="I5550" s="20" t="str">
        <f>IF(VLOOKUP(B5550,属性中转表!A:G,7,FALSE)=0,"",VLOOKUP(VLOOKUP(B5550,属性中转表!A:G,7,FALSE),属性中转表!$K$2:$P$21,6,0))&amp;IF(VLOOKUP(B5550,属性中转表!A:G,7,FALSE)&gt;=50,VLOOKUP(A5550,英雄数据表!A:K,9,0),IF(VLOOKUP(B5550,属性中转表!A:G,7,FALSE)&gt;=25,VLOOKUP(A5550,英雄数据表!A:K,5,0),""))</f>
        <v>"atk":300,"hp":5000,"undpspro":100,"pvpdpspro":50,"pvpundpspro":50</v>
      </c>
      <c r="J5550" s="20" t="str">
        <f>IF(I5550="","",属性中转表!$I$1&amp;(IF(VLOOKUP(B5550,属性中转表!A:G,7,FALSE)=0,0,VLOOKUP(VLOOKUP(B5550,属性中转表!A:G,7,FALSE),属性中转表!$K$2:$P$21,4,0)))+IFERROR(VLOOKUP(A5550,英雄数据表!A:K,IF(武魂!B5550&gt;=50,10,IF(武魂!B5550&gt;=25,6)),0),0))</f>
        <v>,"dpspro":100</v>
      </c>
      <c r="K5550" s="32" t="str">
        <f t="shared" si="372"/>
        <v>"atk":300,"hp":5000,"undpspro":100,"pvpdpspro":50,"pvpundpspro":50,"dpspro":100</v>
      </c>
      <c r="L5550" s="20" t="str">
        <f>IF(B5550&gt;=50,VLOOKUP(A5550,英雄数据表!A:L,11,FALSE),IF(B5550&gt;=25,VLOOKUP(A5550,英雄数据表!A:L,7,0),""))</f>
        <v>"4304601004"</v>
      </c>
      <c r="M5550" s="20" t="str">
        <f>IFERROR(VLOOKUP(B5550,属性中转表!$K$2:$O$21,5,FALSE),"")</f>
        <v/>
      </c>
      <c r="N5550" s="20" t="str">
        <f>IF(B5550=25,VLOOKUP(A5550,英雄数据表!A:L,8,FALSE),IF(B5550=50,VLOOKUP(A5550,英雄数据表!A:L,12,0),""))</f>
        <v/>
      </c>
    </row>
    <row r="5551" spans="1:14" x14ac:dyDescent="0.3">
      <c r="A5551" s="20">
        <v>43046</v>
      </c>
      <c r="B5551" s="21">
        <f t="shared" si="363"/>
        <v>50</v>
      </c>
      <c r="C5551" s="21">
        <v>5</v>
      </c>
      <c r="D5551" s="21">
        <f>VLOOKUP(A5551,英雄数据表!A:D,4,0)</f>
        <v>4</v>
      </c>
      <c r="E5551" s="20" t="str">
        <f>VLOOKUP(A5551,英雄数据表!A:C,3,0)</f>
        <v>月神庇护</v>
      </c>
      <c r="F5551" s="20">
        <f t="shared" si="364"/>
        <v>43046</v>
      </c>
      <c r="G5551" s="20">
        <f t="shared" si="365"/>
        <v>43046</v>
      </c>
      <c r="H5551" s="21" t="str">
        <f>VLOOKUP(B5551,属性中转表!A:F,6,FALSE)</f>
        <v>"hp":183600,"atk":5100</v>
      </c>
      <c r="I5551" s="20" t="str">
        <f>IF(VLOOKUP(B5551,属性中转表!A:G,7,FALSE)=0,"",VLOOKUP(VLOOKUP(B5551,属性中转表!A:G,7,FALSE),属性中转表!$K$2:$P$21,6,0))&amp;IF(VLOOKUP(B5551,属性中转表!A:G,7,FALSE)&gt;=50,VLOOKUP(A5551,英雄数据表!A:K,9,0),IF(VLOOKUP(B5551,属性中转表!A:G,7,FALSE)&gt;=25,VLOOKUP(A5551,英雄数据表!A:K,5,0),""))</f>
        <v>"atk":300,"hp":5000,"undpspro":100,"pvpdpspro":50,"pvpundpspro":50</v>
      </c>
      <c r="J5551" s="20" t="str">
        <f>IF(I5551="","",属性中转表!$I$1&amp;(IF(VLOOKUP(B5551,属性中转表!A:G,7,FALSE)=0,0,VLOOKUP(VLOOKUP(B5551,属性中转表!A:G,7,FALSE),属性中转表!$K$2:$P$21,4,0)))+IFERROR(VLOOKUP(A5551,英雄数据表!A:K,IF(武魂!B5551&gt;=50,10,IF(武魂!B5551&gt;=25,6)),0),0))</f>
        <v>,"dpspro":100</v>
      </c>
      <c r="K5551" s="32" t="str">
        <f t="shared" si="372"/>
        <v>"atk":300,"hp":5000,"undpspro":100,"pvpdpspro":50,"pvpundpspro":50,"dpspro":100</v>
      </c>
      <c r="L5551" s="20" t="str">
        <f>IF(B5551&gt;=50,VLOOKUP(A5551,英雄数据表!A:L,11,FALSE),IF(B5551&gt;=25,VLOOKUP(A5551,英雄数据表!A:L,7,0),""))</f>
        <v>"4304602004"</v>
      </c>
      <c r="M5551" s="20" t="str">
        <f>IFERROR(VLOOKUP(B5551,属性中转表!$K$2:$O$21,5,FALSE),"")</f>
        <v/>
      </c>
      <c r="N5551" s="20" t="str">
        <f>IF(B5551=25,VLOOKUP(A5551,英雄数据表!A:L,8,FALSE),IF(B5551=50,VLOOKUP(A5551,英雄数据表!A:L,12,0),""))</f>
        <v>战斗开始时每有一名己方自然阵营英雄，自己本场战斗伤害增加5%（最高增加30%）</v>
      </c>
    </row>
    <row r="5552" spans="1:14" x14ac:dyDescent="0.3">
      <c r="A5552" s="20">
        <v>43046</v>
      </c>
      <c r="B5552" s="21">
        <f t="shared" si="363"/>
        <v>51</v>
      </c>
      <c r="C5552" s="21">
        <v>5</v>
      </c>
      <c r="D5552" s="21">
        <f>VLOOKUP(A5552,英雄数据表!A:D,4,0)</f>
        <v>4</v>
      </c>
      <c r="E5552" s="20" t="str">
        <f>VLOOKUP(A5552,英雄数据表!A:C,3,0)</f>
        <v>月神庇护</v>
      </c>
      <c r="F5552" s="20">
        <f t="shared" si="364"/>
        <v>43046</v>
      </c>
      <c r="G5552" s="20">
        <f t="shared" si="365"/>
        <v>43046</v>
      </c>
      <c r="H5552" s="21" t="str">
        <f>VLOOKUP(B5552,属性中转表!A:F,6,FALSE)</f>
        <v>"hp":189000,"atk":5250</v>
      </c>
      <c r="I5552" s="20" t="str">
        <f>IF(VLOOKUP(B5552,属性中转表!A:G,7,FALSE)=0,"",VLOOKUP(VLOOKUP(B5552,属性中转表!A:G,7,FALSE),属性中转表!$K$2:$P$21,6,0))&amp;IF(VLOOKUP(B5552,属性中转表!A:G,7,FALSE)&gt;=50,VLOOKUP(A5552,英雄数据表!A:K,9,0),IF(VLOOKUP(B5552,属性中转表!A:G,7,FALSE)&gt;=25,VLOOKUP(A5552,英雄数据表!A:K,5,0),""))</f>
        <v>"atk":300,"hp":5000,"undpspro":100,"pvpdpspro":50,"pvpundpspro":50</v>
      </c>
      <c r="J5552" s="20" t="str">
        <f>IF(I5552="","",属性中转表!$I$1&amp;(IF(VLOOKUP(B5552,属性中转表!A:G,7,FALSE)=0,0,VLOOKUP(VLOOKUP(B5552,属性中转表!A:G,7,FALSE),属性中转表!$K$2:$P$21,4,0)))+IFERROR(VLOOKUP(A5552,英雄数据表!A:K,IF(武魂!B5552&gt;=50,10,IF(武魂!B5552&gt;=25,6)),0),0))</f>
        <v>,"dpspro":100</v>
      </c>
      <c r="K5552" s="32" t="str">
        <f t="shared" si="372"/>
        <v>"atk":300,"hp":5000,"undpspro":100,"pvpdpspro":50,"pvpundpspro":50,"dpspro":100</v>
      </c>
      <c r="L5552" s="20" t="str">
        <f>IF(B5552&gt;=50,VLOOKUP(A5552,英雄数据表!A:L,11,FALSE),IF(B5552&gt;=25,VLOOKUP(A5552,英雄数据表!A:L,7,0),""))</f>
        <v>"4304602004"</v>
      </c>
      <c r="M5552" s="20" t="str">
        <f>IFERROR(VLOOKUP(B5552,属性中转表!$K$2:$O$21,5,FALSE),"")</f>
        <v/>
      </c>
      <c r="N5552" s="20" t="str">
        <f>IF(B5552=25,VLOOKUP(A5552,英雄数据表!A:L,8,FALSE),IF(B5552=50,VLOOKUP(A5552,英雄数据表!A:L,12,0),""))</f>
        <v/>
      </c>
    </row>
    <row r="5553" spans="1:14" x14ac:dyDescent="0.3">
      <c r="A5553" s="20">
        <v>43046</v>
      </c>
      <c r="B5553" s="21">
        <f t="shared" si="363"/>
        <v>52</v>
      </c>
      <c r="C5553" s="21">
        <v>5</v>
      </c>
      <c r="D5553" s="21">
        <f>VLOOKUP(A5553,英雄数据表!A:D,4,0)</f>
        <v>4</v>
      </c>
      <c r="E5553" s="20" t="str">
        <f>VLOOKUP(A5553,英雄数据表!A:C,3,0)</f>
        <v>月神庇护</v>
      </c>
      <c r="F5553" s="20">
        <f t="shared" si="364"/>
        <v>43046</v>
      </c>
      <c r="G5553" s="20">
        <f t="shared" si="365"/>
        <v>43046</v>
      </c>
      <c r="H5553" s="21" t="str">
        <f>VLOOKUP(B5553,属性中转表!A:F,6,FALSE)</f>
        <v>"hp":194400,"atk":5400</v>
      </c>
      <c r="I5553" s="20" t="str">
        <f>IF(VLOOKUP(B5553,属性中转表!A:G,7,FALSE)=0,"",VLOOKUP(VLOOKUP(B5553,属性中转表!A:G,7,FALSE),属性中转表!$K$2:$P$21,6,0))&amp;IF(VLOOKUP(B5553,属性中转表!A:G,7,FALSE)&gt;=50,VLOOKUP(A5553,英雄数据表!A:K,9,0),IF(VLOOKUP(B5553,属性中转表!A:G,7,FALSE)&gt;=25,VLOOKUP(A5553,英雄数据表!A:K,5,0),""))</f>
        <v>"atk":300,"hp":5000,"undpspro":100,"pvpdpspro":50,"pvpundpspro":50</v>
      </c>
      <c r="J5553" s="20" t="str">
        <f>IF(I5553="","",属性中转表!$I$1&amp;(IF(VLOOKUP(B5553,属性中转表!A:G,7,FALSE)=0,0,VLOOKUP(VLOOKUP(B5553,属性中转表!A:G,7,FALSE),属性中转表!$K$2:$P$21,4,0)))+IFERROR(VLOOKUP(A5553,英雄数据表!A:K,IF(武魂!B5553&gt;=50,10,IF(武魂!B5553&gt;=25,6)),0),0))</f>
        <v>,"dpspro":100</v>
      </c>
      <c r="K5553" s="32" t="str">
        <f t="shared" si="372"/>
        <v>"atk":300,"hp":5000,"undpspro":100,"pvpdpspro":50,"pvpundpspro":50,"dpspro":100</v>
      </c>
      <c r="L5553" s="20" t="str">
        <f>IF(B5553&gt;=50,VLOOKUP(A5553,英雄数据表!A:L,11,FALSE),IF(B5553&gt;=25,VLOOKUP(A5553,英雄数据表!A:L,7,0),""))</f>
        <v>"4304602004"</v>
      </c>
      <c r="M5553" s="20" t="str">
        <f>IFERROR(VLOOKUP(B5553,属性中转表!$K$2:$O$21,5,FALSE),"")</f>
        <v/>
      </c>
      <c r="N5553" s="20" t="str">
        <f>IF(B5553=25,VLOOKUP(A5553,英雄数据表!A:L,8,FALSE),IF(B5553=50,VLOOKUP(A5553,英雄数据表!A:L,12,0),""))</f>
        <v/>
      </c>
    </row>
    <row r="5554" spans="1:14" x14ac:dyDescent="0.3">
      <c r="A5554" s="20">
        <v>43046</v>
      </c>
      <c r="B5554" s="21">
        <f t="shared" si="363"/>
        <v>53</v>
      </c>
      <c r="C5554" s="21">
        <v>5</v>
      </c>
      <c r="D5554" s="21">
        <f>VLOOKUP(A5554,英雄数据表!A:D,4,0)</f>
        <v>4</v>
      </c>
      <c r="E5554" s="20" t="str">
        <f>VLOOKUP(A5554,英雄数据表!A:C,3,0)</f>
        <v>月神庇护</v>
      </c>
      <c r="F5554" s="20">
        <f t="shared" si="364"/>
        <v>43046</v>
      </c>
      <c r="G5554" s="20">
        <f t="shared" si="365"/>
        <v>43046</v>
      </c>
      <c r="H5554" s="21" t="str">
        <f>VLOOKUP(B5554,属性中转表!A:F,6,FALSE)</f>
        <v>"hp":199800,"atk":5550</v>
      </c>
      <c r="I5554" s="20" t="str">
        <f>IF(VLOOKUP(B5554,属性中转表!A:G,7,FALSE)=0,"",VLOOKUP(VLOOKUP(B5554,属性中转表!A:G,7,FALSE),属性中转表!$K$2:$P$21,6,0))&amp;IF(VLOOKUP(B5554,属性中转表!A:G,7,FALSE)&gt;=50,VLOOKUP(A5554,英雄数据表!A:K,9,0),IF(VLOOKUP(B5554,属性中转表!A:G,7,FALSE)&gt;=25,VLOOKUP(A5554,英雄数据表!A:K,5,0),""))</f>
        <v>"atk":300,"hp":5000,"undpspro":100,"pvpdpspro":50,"pvpundpspro":50</v>
      </c>
      <c r="J5554" s="20" t="str">
        <f>IF(I5554="","",属性中转表!$I$1&amp;(IF(VLOOKUP(B5554,属性中转表!A:G,7,FALSE)=0,0,VLOOKUP(VLOOKUP(B5554,属性中转表!A:G,7,FALSE),属性中转表!$K$2:$P$21,4,0)))+IFERROR(VLOOKUP(A5554,英雄数据表!A:K,IF(武魂!B5554&gt;=50,10,IF(武魂!B5554&gt;=25,6)),0),0))</f>
        <v>,"dpspro":100</v>
      </c>
      <c r="K5554" s="32" t="str">
        <f t="shared" si="372"/>
        <v>"atk":300,"hp":5000,"undpspro":100,"pvpdpspro":50,"pvpundpspro":50,"dpspro":100</v>
      </c>
      <c r="L5554" s="20" t="str">
        <f>IF(B5554&gt;=50,VLOOKUP(A5554,英雄数据表!A:L,11,FALSE),IF(B5554&gt;=25,VLOOKUP(A5554,英雄数据表!A:L,7,0),""))</f>
        <v>"4304602004"</v>
      </c>
      <c r="M5554" s="20" t="str">
        <f>IFERROR(VLOOKUP(B5554,属性中转表!$K$2:$O$21,5,FALSE),"")</f>
        <v/>
      </c>
      <c r="N5554" s="20" t="str">
        <f>IF(B5554=25,VLOOKUP(A5554,英雄数据表!A:L,8,FALSE),IF(B5554=50,VLOOKUP(A5554,英雄数据表!A:L,12,0),""))</f>
        <v/>
      </c>
    </row>
    <row r="5555" spans="1:14" x14ac:dyDescent="0.3">
      <c r="A5555" s="20">
        <v>43046</v>
      </c>
      <c r="B5555" s="21">
        <f t="shared" ref="B5555:B5618" si="373">IF(A5555=A5554,B5554+1,1)</f>
        <v>54</v>
      </c>
      <c r="C5555" s="21">
        <v>5</v>
      </c>
      <c r="D5555" s="21">
        <f>VLOOKUP(A5555,英雄数据表!A:D,4,0)</f>
        <v>4</v>
      </c>
      <c r="E5555" s="20" t="str">
        <f>VLOOKUP(A5555,英雄数据表!A:C,3,0)</f>
        <v>月神庇护</v>
      </c>
      <c r="F5555" s="20">
        <f t="shared" ref="F5555:F5618" si="374">A5555</f>
        <v>43046</v>
      </c>
      <c r="G5555" s="20">
        <f t="shared" ref="G5555:G5618" si="375">A5555</f>
        <v>43046</v>
      </c>
      <c r="H5555" s="21" t="str">
        <f>VLOOKUP(B5555,属性中转表!A:F,6,FALSE)</f>
        <v>"hp":205200,"atk":5700</v>
      </c>
      <c r="I5555" s="20" t="str">
        <f>IF(VLOOKUP(B5555,属性中转表!A:G,7,FALSE)=0,"",VLOOKUP(VLOOKUP(B5555,属性中转表!A:G,7,FALSE),属性中转表!$K$2:$P$21,6,0))&amp;IF(VLOOKUP(B5555,属性中转表!A:G,7,FALSE)&gt;=50,VLOOKUP(A5555,英雄数据表!A:K,9,0),IF(VLOOKUP(B5555,属性中转表!A:G,7,FALSE)&gt;=25,VLOOKUP(A5555,英雄数据表!A:K,5,0),""))</f>
        <v>"atk":300,"hp":5000,"undpspro":100,"pvpdpspro":50,"pvpundpspro":50</v>
      </c>
      <c r="J5555" s="20" t="str">
        <f>IF(I5555="","",属性中转表!$I$1&amp;(IF(VLOOKUP(B5555,属性中转表!A:G,7,FALSE)=0,0,VLOOKUP(VLOOKUP(B5555,属性中转表!A:G,7,FALSE),属性中转表!$K$2:$P$21,4,0)))+IFERROR(VLOOKUP(A5555,英雄数据表!A:K,IF(武魂!B5555&gt;=50,10,IF(武魂!B5555&gt;=25,6)),0),0))</f>
        <v>,"dpspro":100</v>
      </c>
      <c r="K5555" s="32" t="str">
        <f t="shared" si="372"/>
        <v>"atk":300,"hp":5000,"undpspro":100,"pvpdpspro":50,"pvpundpspro":50,"dpspro":100</v>
      </c>
      <c r="L5555" s="20" t="str">
        <f>IF(B5555&gt;=50,VLOOKUP(A5555,英雄数据表!A:L,11,FALSE),IF(B5555&gt;=25,VLOOKUP(A5555,英雄数据表!A:L,7,0),""))</f>
        <v>"4304602004"</v>
      </c>
      <c r="M5555" s="20" t="str">
        <f>IFERROR(VLOOKUP(B5555,属性中转表!$K$2:$O$21,5,FALSE),"")</f>
        <v/>
      </c>
      <c r="N5555" s="20" t="str">
        <f>IF(B5555=25,VLOOKUP(A5555,英雄数据表!A:L,8,FALSE),IF(B5555=50,VLOOKUP(A5555,英雄数据表!A:L,12,0),""))</f>
        <v/>
      </c>
    </row>
    <row r="5556" spans="1:14" x14ac:dyDescent="0.3">
      <c r="A5556" s="20">
        <v>43046</v>
      </c>
      <c r="B5556" s="21">
        <f t="shared" si="373"/>
        <v>55</v>
      </c>
      <c r="C5556" s="21">
        <v>5</v>
      </c>
      <c r="D5556" s="21">
        <f>VLOOKUP(A5556,英雄数据表!A:D,4,0)</f>
        <v>4</v>
      </c>
      <c r="E5556" s="20" t="str">
        <f>VLOOKUP(A5556,英雄数据表!A:C,3,0)</f>
        <v>月神庇护</v>
      </c>
      <c r="F5556" s="20">
        <f t="shared" si="374"/>
        <v>43046</v>
      </c>
      <c r="G5556" s="20">
        <f t="shared" si="375"/>
        <v>43046</v>
      </c>
      <c r="H5556" s="21" t="str">
        <f>VLOOKUP(B5556,属性中转表!A:F,6,FALSE)</f>
        <v>"hp":210600,"atk":5850</v>
      </c>
      <c r="I5556" s="20" t="str">
        <f>IF(VLOOKUP(B5556,属性中转表!A:G,7,FALSE)=0,"",VLOOKUP(VLOOKUP(B5556,属性中转表!A:G,7,FALSE),属性中转表!$K$2:$P$21,6,0))&amp;IF(VLOOKUP(B5556,属性中转表!A:G,7,FALSE)&gt;=50,VLOOKUP(A5556,英雄数据表!A:K,9,0),IF(VLOOKUP(B5556,属性中转表!A:G,7,FALSE)&gt;=25,VLOOKUP(A5556,英雄数据表!A:K,5,0),""))</f>
        <v>"atk":300,"hp":5000,"undpspro":150,"pvpdpspro":50,"pvpundpspro":50</v>
      </c>
      <c r="J5556" s="20" t="str">
        <f>IF(I5556="","",属性中转表!$I$1&amp;(IF(VLOOKUP(B5556,属性中转表!A:G,7,FALSE)=0,0,VLOOKUP(VLOOKUP(B5556,属性中转表!A:G,7,FALSE),属性中转表!$K$2:$P$21,4,0)))+IFERROR(VLOOKUP(A5556,英雄数据表!A:K,IF(武魂!B5556&gt;=50,10,IF(武魂!B5556&gt;=25,6)),0),0))</f>
        <v>,"dpspro":100</v>
      </c>
      <c r="K5556" s="32" t="str">
        <f t="shared" si="372"/>
        <v>"atk":300,"hp":5000,"undpspro":150,"pvpdpspro":50,"pvpundpspro":50,"dpspro":100</v>
      </c>
      <c r="L5556" s="20" t="str">
        <f>IF(B5556&gt;=50,VLOOKUP(A5556,英雄数据表!A:L,11,FALSE),IF(B5556&gt;=25,VLOOKUP(A5556,英雄数据表!A:L,7,0),""))</f>
        <v>"4304602004"</v>
      </c>
      <c r="M5556" s="20" t="str">
        <f>IFERROR(VLOOKUP(B5556,属性中转表!$K$2:$O$21,5,FALSE),"")</f>
        <v>"undpspro":50</v>
      </c>
      <c r="N5556" s="20" t="str">
        <f>IF(B5556=25,VLOOKUP(A5556,英雄数据表!A:L,8,FALSE),IF(B5556=50,VLOOKUP(A5556,英雄数据表!A:L,12,0),""))</f>
        <v/>
      </c>
    </row>
    <row r="5557" spans="1:14" x14ac:dyDescent="0.3">
      <c r="A5557" s="20">
        <v>43046</v>
      </c>
      <c r="B5557" s="21">
        <f t="shared" si="373"/>
        <v>56</v>
      </c>
      <c r="C5557" s="21">
        <v>5</v>
      </c>
      <c r="D5557" s="21">
        <f>VLOOKUP(A5557,英雄数据表!A:D,4,0)</f>
        <v>4</v>
      </c>
      <c r="E5557" s="20" t="str">
        <f>VLOOKUP(A5557,英雄数据表!A:C,3,0)</f>
        <v>月神庇护</v>
      </c>
      <c r="F5557" s="20">
        <f t="shared" si="374"/>
        <v>43046</v>
      </c>
      <c r="G5557" s="20">
        <f t="shared" si="375"/>
        <v>43046</v>
      </c>
      <c r="H5557" s="21" t="str">
        <f>VLOOKUP(B5557,属性中转表!A:F,6,FALSE)</f>
        <v>"hp":216000,"atk":6000</v>
      </c>
      <c r="I5557" s="20" t="str">
        <f>IF(VLOOKUP(B5557,属性中转表!A:G,7,FALSE)=0,"",VLOOKUP(VLOOKUP(B5557,属性中转表!A:G,7,FALSE),属性中转表!$K$2:$P$21,6,0))&amp;IF(VLOOKUP(B5557,属性中转表!A:G,7,FALSE)&gt;=50,VLOOKUP(A5557,英雄数据表!A:K,9,0),IF(VLOOKUP(B5557,属性中转表!A:G,7,FALSE)&gt;=25,VLOOKUP(A5557,英雄数据表!A:K,5,0),""))</f>
        <v>"atk":300,"hp":5000,"undpspro":150,"pvpdpspro":50,"pvpundpspro":50</v>
      </c>
      <c r="J5557" s="20" t="str">
        <f>IF(I5557="","",属性中转表!$I$1&amp;(IF(VLOOKUP(B5557,属性中转表!A:G,7,FALSE)=0,0,VLOOKUP(VLOOKUP(B5557,属性中转表!A:G,7,FALSE),属性中转表!$K$2:$P$21,4,0)))+IFERROR(VLOOKUP(A5557,英雄数据表!A:K,IF(武魂!B5557&gt;=50,10,IF(武魂!B5557&gt;=25,6)),0),0))</f>
        <v>,"dpspro":100</v>
      </c>
      <c r="K5557" s="32" t="str">
        <f t="shared" si="372"/>
        <v>"atk":300,"hp":5000,"undpspro":150,"pvpdpspro":50,"pvpundpspro":50,"dpspro":100</v>
      </c>
      <c r="L5557" s="20" t="str">
        <f>IF(B5557&gt;=50,VLOOKUP(A5557,英雄数据表!A:L,11,FALSE),IF(B5557&gt;=25,VLOOKUP(A5557,英雄数据表!A:L,7,0),""))</f>
        <v>"4304602004"</v>
      </c>
      <c r="M5557" s="20" t="str">
        <f>IFERROR(VLOOKUP(B5557,属性中转表!$K$2:$O$21,5,FALSE),"")</f>
        <v/>
      </c>
      <c r="N5557" s="20" t="str">
        <f>IF(B5557=25,VLOOKUP(A5557,英雄数据表!A:L,8,FALSE),IF(B5557=50,VLOOKUP(A5557,英雄数据表!A:L,12,0),""))</f>
        <v/>
      </c>
    </row>
    <row r="5558" spans="1:14" x14ac:dyDescent="0.3">
      <c r="A5558" s="20">
        <v>43046</v>
      </c>
      <c r="B5558" s="21">
        <f t="shared" si="373"/>
        <v>57</v>
      </c>
      <c r="C5558" s="21">
        <v>5</v>
      </c>
      <c r="D5558" s="21">
        <f>VLOOKUP(A5558,英雄数据表!A:D,4,0)</f>
        <v>4</v>
      </c>
      <c r="E5558" s="20" t="str">
        <f>VLOOKUP(A5558,英雄数据表!A:C,3,0)</f>
        <v>月神庇护</v>
      </c>
      <c r="F5558" s="20">
        <f t="shared" si="374"/>
        <v>43046</v>
      </c>
      <c r="G5558" s="20">
        <f t="shared" si="375"/>
        <v>43046</v>
      </c>
      <c r="H5558" s="21" t="str">
        <f>VLOOKUP(B5558,属性中转表!A:F,6,FALSE)</f>
        <v>"hp":221400,"atk":6150</v>
      </c>
      <c r="I5558" s="20" t="str">
        <f>IF(VLOOKUP(B5558,属性中转表!A:G,7,FALSE)=0,"",VLOOKUP(VLOOKUP(B5558,属性中转表!A:G,7,FALSE),属性中转表!$K$2:$P$21,6,0))&amp;IF(VLOOKUP(B5558,属性中转表!A:G,7,FALSE)&gt;=50,VLOOKUP(A5558,英雄数据表!A:K,9,0),IF(VLOOKUP(B5558,属性中转表!A:G,7,FALSE)&gt;=25,VLOOKUP(A5558,英雄数据表!A:K,5,0),""))</f>
        <v>"atk":300,"hp":5000,"undpspro":150,"pvpdpspro":50,"pvpundpspro":50</v>
      </c>
      <c r="J5558" s="20" t="str">
        <f>IF(I5558="","",属性中转表!$I$1&amp;(IF(VLOOKUP(B5558,属性中转表!A:G,7,FALSE)=0,0,VLOOKUP(VLOOKUP(B5558,属性中转表!A:G,7,FALSE),属性中转表!$K$2:$P$21,4,0)))+IFERROR(VLOOKUP(A5558,英雄数据表!A:K,IF(武魂!B5558&gt;=50,10,IF(武魂!B5558&gt;=25,6)),0),0))</f>
        <v>,"dpspro":100</v>
      </c>
      <c r="K5558" s="32" t="str">
        <f t="shared" si="372"/>
        <v>"atk":300,"hp":5000,"undpspro":150,"pvpdpspro":50,"pvpundpspro":50,"dpspro":100</v>
      </c>
      <c r="L5558" s="20" t="str">
        <f>IF(B5558&gt;=50,VLOOKUP(A5558,英雄数据表!A:L,11,FALSE),IF(B5558&gt;=25,VLOOKUP(A5558,英雄数据表!A:L,7,0),""))</f>
        <v>"4304602004"</v>
      </c>
      <c r="M5558" s="20" t="str">
        <f>IFERROR(VLOOKUP(B5558,属性中转表!$K$2:$O$21,5,FALSE),"")</f>
        <v/>
      </c>
      <c r="N5558" s="20" t="str">
        <f>IF(B5558=25,VLOOKUP(A5558,英雄数据表!A:L,8,FALSE),IF(B5558=50,VLOOKUP(A5558,英雄数据表!A:L,12,0),""))</f>
        <v/>
      </c>
    </row>
    <row r="5559" spans="1:14" x14ac:dyDescent="0.3">
      <c r="A5559" s="20">
        <v>43046</v>
      </c>
      <c r="B5559" s="21">
        <f t="shared" si="373"/>
        <v>58</v>
      </c>
      <c r="C5559" s="21">
        <v>5</v>
      </c>
      <c r="D5559" s="21">
        <f>VLOOKUP(A5559,英雄数据表!A:D,4,0)</f>
        <v>4</v>
      </c>
      <c r="E5559" s="20" t="str">
        <f>VLOOKUP(A5559,英雄数据表!A:C,3,0)</f>
        <v>月神庇护</v>
      </c>
      <c r="F5559" s="20">
        <f t="shared" si="374"/>
        <v>43046</v>
      </c>
      <c r="G5559" s="20">
        <f t="shared" si="375"/>
        <v>43046</v>
      </c>
      <c r="H5559" s="21" t="str">
        <f>VLOOKUP(B5559,属性中转表!A:F,6,FALSE)</f>
        <v>"hp":226800,"atk":6300</v>
      </c>
      <c r="I5559" s="20" t="str">
        <f>IF(VLOOKUP(B5559,属性中转表!A:G,7,FALSE)=0,"",VLOOKUP(VLOOKUP(B5559,属性中转表!A:G,7,FALSE),属性中转表!$K$2:$P$21,6,0))&amp;IF(VLOOKUP(B5559,属性中转表!A:G,7,FALSE)&gt;=50,VLOOKUP(A5559,英雄数据表!A:K,9,0),IF(VLOOKUP(B5559,属性中转表!A:G,7,FALSE)&gt;=25,VLOOKUP(A5559,英雄数据表!A:K,5,0),""))</f>
        <v>"atk":300,"hp":5000,"undpspro":150,"pvpdpspro":50,"pvpundpspro":50</v>
      </c>
      <c r="J5559" s="20" t="str">
        <f>IF(I5559="","",属性中转表!$I$1&amp;(IF(VLOOKUP(B5559,属性中转表!A:G,7,FALSE)=0,0,VLOOKUP(VLOOKUP(B5559,属性中转表!A:G,7,FALSE),属性中转表!$K$2:$P$21,4,0)))+IFERROR(VLOOKUP(A5559,英雄数据表!A:K,IF(武魂!B5559&gt;=50,10,IF(武魂!B5559&gt;=25,6)),0),0))</f>
        <v>,"dpspro":100</v>
      </c>
      <c r="K5559" s="32" t="str">
        <f t="shared" si="372"/>
        <v>"atk":300,"hp":5000,"undpspro":150,"pvpdpspro":50,"pvpundpspro":50,"dpspro":100</v>
      </c>
      <c r="L5559" s="20" t="str">
        <f>IF(B5559&gt;=50,VLOOKUP(A5559,英雄数据表!A:L,11,FALSE),IF(B5559&gt;=25,VLOOKUP(A5559,英雄数据表!A:L,7,0),""))</f>
        <v>"4304602004"</v>
      </c>
      <c r="M5559" s="20" t="str">
        <f>IFERROR(VLOOKUP(B5559,属性中转表!$K$2:$O$21,5,FALSE),"")</f>
        <v/>
      </c>
      <c r="N5559" s="20" t="str">
        <f>IF(B5559=25,VLOOKUP(A5559,英雄数据表!A:L,8,FALSE),IF(B5559=50,VLOOKUP(A5559,英雄数据表!A:L,12,0),""))</f>
        <v/>
      </c>
    </row>
    <row r="5560" spans="1:14" x14ac:dyDescent="0.3">
      <c r="A5560" s="20">
        <v>43046</v>
      </c>
      <c r="B5560" s="21">
        <f t="shared" si="373"/>
        <v>59</v>
      </c>
      <c r="C5560" s="21">
        <v>5</v>
      </c>
      <c r="D5560" s="21">
        <f>VLOOKUP(A5560,英雄数据表!A:D,4,0)</f>
        <v>4</v>
      </c>
      <c r="E5560" s="20" t="str">
        <f>VLOOKUP(A5560,英雄数据表!A:C,3,0)</f>
        <v>月神庇护</v>
      </c>
      <c r="F5560" s="20">
        <f t="shared" si="374"/>
        <v>43046</v>
      </c>
      <c r="G5560" s="20">
        <f t="shared" si="375"/>
        <v>43046</v>
      </c>
      <c r="H5560" s="21" t="str">
        <f>VLOOKUP(B5560,属性中转表!A:F,6,FALSE)</f>
        <v>"hp":232200,"atk":6450</v>
      </c>
      <c r="I5560" s="20" t="str">
        <f>IF(VLOOKUP(B5560,属性中转表!A:G,7,FALSE)=0,"",VLOOKUP(VLOOKUP(B5560,属性中转表!A:G,7,FALSE),属性中转表!$K$2:$P$21,6,0))&amp;IF(VLOOKUP(B5560,属性中转表!A:G,7,FALSE)&gt;=50,VLOOKUP(A5560,英雄数据表!A:K,9,0),IF(VLOOKUP(B5560,属性中转表!A:G,7,FALSE)&gt;=25,VLOOKUP(A5560,英雄数据表!A:K,5,0),""))</f>
        <v>"atk":300,"hp":5000,"undpspro":150,"pvpdpspro":50,"pvpundpspro":50</v>
      </c>
      <c r="J5560" s="20" t="str">
        <f>IF(I5560="","",属性中转表!$I$1&amp;(IF(VLOOKUP(B5560,属性中转表!A:G,7,FALSE)=0,0,VLOOKUP(VLOOKUP(B5560,属性中转表!A:G,7,FALSE),属性中转表!$K$2:$P$21,4,0)))+IFERROR(VLOOKUP(A5560,英雄数据表!A:K,IF(武魂!B5560&gt;=50,10,IF(武魂!B5560&gt;=25,6)),0),0))</f>
        <v>,"dpspro":100</v>
      </c>
      <c r="K5560" s="32" t="str">
        <f t="shared" si="372"/>
        <v>"atk":300,"hp":5000,"undpspro":150,"pvpdpspro":50,"pvpundpspro":50,"dpspro":100</v>
      </c>
      <c r="L5560" s="20" t="str">
        <f>IF(B5560&gt;=50,VLOOKUP(A5560,英雄数据表!A:L,11,FALSE),IF(B5560&gt;=25,VLOOKUP(A5560,英雄数据表!A:L,7,0),""))</f>
        <v>"4304602004"</v>
      </c>
      <c r="M5560" s="20" t="str">
        <f>IFERROR(VLOOKUP(B5560,属性中转表!$K$2:$O$21,5,FALSE),"")</f>
        <v/>
      </c>
      <c r="N5560" s="20" t="str">
        <f>IF(B5560=25,VLOOKUP(A5560,英雄数据表!A:L,8,FALSE),IF(B5560=50,VLOOKUP(A5560,英雄数据表!A:L,12,0),""))</f>
        <v/>
      </c>
    </row>
    <row r="5561" spans="1:14" x14ac:dyDescent="0.3">
      <c r="A5561" s="20">
        <v>43046</v>
      </c>
      <c r="B5561" s="21">
        <f t="shared" si="373"/>
        <v>60</v>
      </c>
      <c r="C5561" s="21">
        <v>5</v>
      </c>
      <c r="D5561" s="21">
        <f>VLOOKUP(A5561,英雄数据表!A:D,4,0)</f>
        <v>4</v>
      </c>
      <c r="E5561" s="20" t="str">
        <f>VLOOKUP(A5561,英雄数据表!A:C,3,0)</f>
        <v>月神庇护</v>
      </c>
      <c r="F5561" s="20">
        <f t="shared" si="374"/>
        <v>43046</v>
      </c>
      <c r="G5561" s="20">
        <f t="shared" si="375"/>
        <v>43046</v>
      </c>
      <c r="H5561" s="21" t="str">
        <f>VLOOKUP(B5561,属性中转表!A:F,6,FALSE)</f>
        <v>"hp":237600,"atk":6600</v>
      </c>
      <c r="I5561" s="20" t="str">
        <f>IF(VLOOKUP(B5561,属性中转表!A:G,7,FALSE)=0,"",VLOOKUP(VLOOKUP(B5561,属性中转表!A:G,7,FALSE),属性中转表!$K$2:$P$21,6,0))&amp;IF(VLOOKUP(B5561,属性中转表!A:G,7,FALSE)&gt;=50,VLOOKUP(A5561,英雄数据表!A:K,9,0),IF(VLOOKUP(B5561,属性中转表!A:G,7,FALSE)&gt;=25,VLOOKUP(A5561,英雄数据表!A:K,5,0),""))</f>
        <v>"atk":300,"hp":5000,"undpspro":150,"pvpdpspro":50,"pvpundpspro":50</v>
      </c>
      <c r="J5561" s="20" t="str">
        <f>IF(I5561="","",属性中转表!$I$1&amp;(IF(VLOOKUP(B5561,属性中转表!A:G,7,FALSE)=0,0,VLOOKUP(VLOOKUP(B5561,属性中转表!A:G,7,FALSE),属性中转表!$K$2:$P$21,4,0)))+IFERROR(VLOOKUP(A5561,英雄数据表!A:K,IF(武魂!B5561&gt;=50,10,IF(武魂!B5561&gt;=25,6)),0),0))</f>
        <v>,"dpspro":150</v>
      </c>
      <c r="K5561" s="32" t="str">
        <f t="shared" si="372"/>
        <v>"atk":300,"hp":5000,"undpspro":150,"pvpdpspro":50,"pvpundpspro":50,"dpspro":150</v>
      </c>
      <c r="L5561" s="20" t="str">
        <f>IF(B5561&gt;=50,VLOOKUP(A5561,英雄数据表!A:L,11,FALSE),IF(B5561&gt;=25,VLOOKUP(A5561,英雄数据表!A:L,7,0),""))</f>
        <v>"4304602004"</v>
      </c>
      <c r="M5561" s="20" t="str">
        <f>IFERROR(VLOOKUP(B5561,属性中转表!$K$2:$O$21,5,FALSE),"")</f>
        <v>"dpspro":50</v>
      </c>
      <c r="N5561" s="20" t="str">
        <f>IF(B5561=25,VLOOKUP(A5561,英雄数据表!A:L,8,FALSE),IF(B5561=50,VLOOKUP(A5561,英雄数据表!A:L,12,0),""))</f>
        <v/>
      </c>
    </row>
    <row r="5562" spans="1:14" x14ac:dyDescent="0.3">
      <c r="A5562" s="20">
        <v>43046</v>
      </c>
      <c r="B5562" s="21">
        <f t="shared" si="373"/>
        <v>61</v>
      </c>
      <c r="C5562" s="21">
        <v>5</v>
      </c>
      <c r="D5562" s="21">
        <f>VLOOKUP(A5562,英雄数据表!A:D,4,0)</f>
        <v>4</v>
      </c>
      <c r="E5562" s="20" t="str">
        <f>VLOOKUP(A5562,英雄数据表!A:C,3,0)</f>
        <v>月神庇护</v>
      </c>
      <c r="F5562" s="20">
        <f t="shared" si="374"/>
        <v>43046</v>
      </c>
      <c r="G5562" s="20">
        <f t="shared" si="375"/>
        <v>43046</v>
      </c>
      <c r="H5562" s="21" t="str">
        <f>VLOOKUP(B5562,属性中转表!A:F,6,FALSE)</f>
        <v>"hp":243000,"atk":6750</v>
      </c>
      <c r="I5562" s="20" t="str">
        <f>IF(VLOOKUP(B5562,属性中转表!A:G,7,FALSE)=0,"",VLOOKUP(VLOOKUP(B5562,属性中转表!A:G,7,FALSE),属性中转表!$K$2:$P$21,6,0))&amp;IF(VLOOKUP(B5562,属性中转表!A:G,7,FALSE)&gt;=50,VLOOKUP(A5562,英雄数据表!A:K,9,0),IF(VLOOKUP(B5562,属性中转表!A:G,7,FALSE)&gt;=25,VLOOKUP(A5562,英雄数据表!A:K,5,0),""))</f>
        <v>"atk":300,"hp":5000,"undpspro":150,"pvpdpspro":50,"pvpundpspro":50</v>
      </c>
      <c r="J5562" s="20" t="str">
        <f>IF(I5562="","",属性中转表!$I$1&amp;(IF(VLOOKUP(B5562,属性中转表!A:G,7,FALSE)=0,0,VLOOKUP(VLOOKUP(B5562,属性中转表!A:G,7,FALSE),属性中转表!$K$2:$P$21,4,0)))+IFERROR(VLOOKUP(A5562,英雄数据表!A:K,IF(武魂!B5562&gt;=50,10,IF(武魂!B5562&gt;=25,6)),0),0))</f>
        <v>,"dpspro":150</v>
      </c>
      <c r="K5562" s="32" t="str">
        <f t="shared" si="372"/>
        <v>"atk":300,"hp":5000,"undpspro":150,"pvpdpspro":50,"pvpundpspro":50,"dpspro":150</v>
      </c>
      <c r="L5562" s="20" t="str">
        <f>IF(B5562&gt;=50,VLOOKUP(A5562,英雄数据表!A:L,11,FALSE),IF(B5562&gt;=25,VLOOKUP(A5562,英雄数据表!A:L,7,0),""))</f>
        <v>"4304602004"</v>
      </c>
      <c r="M5562" s="20" t="str">
        <f>IFERROR(VLOOKUP(B5562,属性中转表!$K$2:$O$21,5,FALSE),"")</f>
        <v/>
      </c>
      <c r="N5562" s="20" t="str">
        <f>IF(B5562=25,VLOOKUP(A5562,英雄数据表!A:L,8,FALSE),IF(B5562=50,VLOOKUP(A5562,英雄数据表!A:L,12,0),""))</f>
        <v/>
      </c>
    </row>
    <row r="5563" spans="1:14" x14ac:dyDescent="0.3">
      <c r="A5563" s="20">
        <v>43046</v>
      </c>
      <c r="B5563" s="21">
        <f t="shared" si="373"/>
        <v>62</v>
      </c>
      <c r="C5563" s="21">
        <v>5</v>
      </c>
      <c r="D5563" s="21">
        <f>VLOOKUP(A5563,英雄数据表!A:D,4,0)</f>
        <v>4</v>
      </c>
      <c r="E5563" s="20" t="str">
        <f>VLOOKUP(A5563,英雄数据表!A:C,3,0)</f>
        <v>月神庇护</v>
      </c>
      <c r="F5563" s="20">
        <f t="shared" si="374"/>
        <v>43046</v>
      </c>
      <c r="G5563" s="20">
        <f t="shared" si="375"/>
        <v>43046</v>
      </c>
      <c r="H5563" s="21" t="str">
        <f>VLOOKUP(B5563,属性中转表!A:F,6,FALSE)</f>
        <v>"hp":248400,"atk":6900</v>
      </c>
      <c r="I5563" s="20" t="str">
        <f>IF(VLOOKUP(B5563,属性中转表!A:G,7,FALSE)=0,"",VLOOKUP(VLOOKUP(B5563,属性中转表!A:G,7,FALSE),属性中转表!$K$2:$P$21,6,0))&amp;IF(VLOOKUP(B5563,属性中转表!A:G,7,FALSE)&gt;=50,VLOOKUP(A5563,英雄数据表!A:K,9,0),IF(VLOOKUP(B5563,属性中转表!A:G,7,FALSE)&gt;=25,VLOOKUP(A5563,英雄数据表!A:K,5,0),""))</f>
        <v>"atk":300,"hp":5000,"undpspro":150,"pvpdpspro":50,"pvpundpspro":50</v>
      </c>
      <c r="J5563" s="20" t="str">
        <f>IF(I5563="","",属性中转表!$I$1&amp;(IF(VLOOKUP(B5563,属性中转表!A:G,7,FALSE)=0,0,VLOOKUP(VLOOKUP(B5563,属性中转表!A:G,7,FALSE),属性中转表!$K$2:$P$21,4,0)))+IFERROR(VLOOKUP(A5563,英雄数据表!A:K,IF(武魂!B5563&gt;=50,10,IF(武魂!B5563&gt;=25,6)),0),0))</f>
        <v>,"dpspro":150</v>
      </c>
      <c r="K5563" s="32" t="str">
        <f t="shared" si="372"/>
        <v>"atk":300,"hp":5000,"undpspro":150,"pvpdpspro":50,"pvpundpspro":50,"dpspro":150</v>
      </c>
      <c r="L5563" s="20" t="str">
        <f>IF(B5563&gt;=50,VLOOKUP(A5563,英雄数据表!A:L,11,FALSE),IF(B5563&gt;=25,VLOOKUP(A5563,英雄数据表!A:L,7,0),""))</f>
        <v>"4304602004"</v>
      </c>
      <c r="M5563" s="20" t="str">
        <f>IFERROR(VLOOKUP(B5563,属性中转表!$K$2:$O$21,5,FALSE),"")</f>
        <v/>
      </c>
      <c r="N5563" s="20" t="str">
        <f>IF(B5563=25,VLOOKUP(A5563,英雄数据表!A:L,8,FALSE),IF(B5563=50,VLOOKUP(A5563,英雄数据表!A:L,12,0),""))</f>
        <v/>
      </c>
    </row>
    <row r="5564" spans="1:14" x14ac:dyDescent="0.3">
      <c r="A5564" s="20">
        <v>43046</v>
      </c>
      <c r="B5564" s="21">
        <f t="shared" si="373"/>
        <v>63</v>
      </c>
      <c r="C5564" s="21">
        <v>5</v>
      </c>
      <c r="D5564" s="21">
        <f>VLOOKUP(A5564,英雄数据表!A:D,4,0)</f>
        <v>4</v>
      </c>
      <c r="E5564" s="20" t="str">
        <f>VLOOKUP(A5564,英雄数据表!A:C,3,0)</f>
        <v>月神庇护</v>
      </c>
      <c r="F5564" s="20">
        <f t="shared" si="374"/>
        <v>43046</v>
      </c>
      <c r="G5564" s="20">
        <f t="shared" si="375"/>
        <v>43046</v>
      </c>
      <c r="H5564" s="21" t="str">
        <f>VLOOKUP(B5564,属性中转表!A:F,6,FALSE)</f>
        <v>"hp":253800,"atk":7050</v>
      </c>
      <c r="I5564" s="20" t="str">
        <f>IF(VLOOKUP(B5564,属性中转表!A:G,7,FALSE)=0,"",VLOOKUP(VLOOKUP(B5564,属性中转表!A:G,7,FALSE),属性中转表!$K$2:$P$21,6,0))&amp;IF(VLOOKUP(B5564,属性中转表!A:G,7,FALSE)&gt;=50,VLOOKUP(A5564,英雄数据表!A:K,9,0),IF(VLOOKUP(B5564,属性中转表!A:G,7,FALSE)&gt;=25,VLOOKUP(A5564,英雄数据表!A:K,5,0),""))</f>
        <v>"atk":300,"hp":5000,"undpspro":150,"pvpdpspro":50,"pvpundpspro":50</v>
      </c>
      <c r="J5564" s="20" t="str">
        <f>IF(I5564="","",属性中转表!$I$1&amp;(IF(VLOOKUP(B5564,属性中转表!A:G,7,FALSE)=0,0,VLOOKUP(VLOOKUP(B5564,属性中转表!A:G,7,FALSE),属性中转表!$K$2:$P$21,4,0)))+IFERROR(VLOOKUP(A5564,英雄数据表!A:K,IF(武魂!B5564&gt;=50,10,IF(武魂!B5564&gt;=25,6)),0),0))</f>
        <v>,"dpspro":150</v>
      </c>
      <c r="K5564" s="32" t="str">
        <f t="shared" si="372"/>
        <v>"atk":300,"hp":5000,"undpspro":150,"pvpdpspro":50,"pvpundpspro":50,"dpspro":150</v>
      </c>
      <c r="L5564" s="20" t="str">
        <f>IF(B5564&gt;=50,VLOOKUP(A5564,英雄数据表!A:L,11,FALSE),IF(B5564&gt;=25,VLOOKUP(A5564,英雄数据表!A:L,7,0),""))</f>
        <v>"4304602004"</v>
      </c>
      <c r="M5564" s="20" t="str">
        <f>IFERROR(VLOOKUP(B5564,属性中转表!$K$2:$O$21,5,FALSE),"")</f>
        <v/>
      </c>
      <c r="N5564" s="20" t="str">
        <f>IF(B5564=25,VLOOKUP(A5564,英雄数据表!A:L,8,FALSE),IF(B5564=50,VLOOKUP(A5564,英雄数据表!A:L,12,0),""))</f>
        <v/>
      </c>
    </row>
    <row r="5565" spans="1:14" x14ac:dyDescent="0.3">
      <c r="A5565" s="20">
        <v>43046</v>
      </c>
      <c r="B5565" s="21">
        <f t="shared" si="373"/>
        <v>64</v>
      </c>
      <c r="C5565" s="21">
        <v>5</v>
      </c>
      <c r="D5565" s="21">
        <f>VLOOKUP(A5565,英雄数据表!A:D,4,0)</f>
        <v>4</v>
      </c>
      <c r="E5565" s="20" t="str">
        <f>VLOOKUP(A5565,英雄数据表!A:C,3,0)</f>
        <v>月神庇护</v>
      </c>
      <c r="F5565" s="20">
        <f t="shared" si="374"/>
        <v>43046</v>
      </c>
      <c r="G5565" s="20">
        <f t="shared" si="375"/>
        <v>43046</v>
      </c>
      <c r="H5565" s="21" t="str">
        <f>VLOOKUP(B5565,属性中转表!A:F,6,FALSE)</f>
        <v>"hp":259200,"atk":7200</v>
      </c>
      <c r="I5565" s="20" t="str">
        <f>IF(VLOOKUP(B5565,属性中转表!A:G,7,FALSE)=0,"",VLOOKUP(VLOOKUP(B5565,属性中转表!A:G,7,FALSE),属性中转表!$K$2:$P$21,6,0))&amp;IF(VLOOKUP(B5565,属性中转表!A:G,7,FALSE)&gt;=50,VLOOKUP(A5565,英雄数据表!A:K,9,0),IF(VLOOKUP(B5565,属性中转表!A:G,7,FALSE)&gt;=25,VLOOKUP(A5565,英雄数据表!A:K,5,0),""))</f>
        <v>"atk":300,"hp":5000,"undpspro":150,"pvpdpspro":50,"pvpundpspro":50</v>
      </c>
      <c r="J5565" s="20" t="str">
        <f>IF(I5565="","",属性中转表!$I$1&amp;(IF(VLOOKUP(B5565,属性中转表!A:G,7,FALSE)=0,0,VLOOKUP(VLOOKUP(B5565,属性中转表!A:G,7,FALSE),属性中转表!$K$2:$P$21,4,0)))+IFERROR(VLOOKUP(A5565,英雄数据表!A:K,IF(武魂!B5565&gt;=50,10,IF(武魂!B5565&gt;=25,6)),0),0))</f>
        <v>,"dpspro":150</v>
      </c>
      <c r="K5565" s="32" t="str">
        <f t="shared" si="372"/>
        <v>"atk":300,"hp":5000,"undpspro":150,"pvpdpspro":50,"pvpundpspro":50,"dpspro":150</v>
      </c>
      <c r="L5565" s="20" t="str">
        <f>IF(B5565&gt;=50,VLOOKUP(A5565,英雄数据表!A:L,11,FALSE),IF(B5565&gt;=25,VLOOKUP(A5565,英雄数据表!A:L,7,0),""))</f>
        <v>"4304602004"</v>
      </c>
      <c r="M5565" s="20" t="str">
        <f>IFERROR(VLOOKUP(B5565,属性中转表!$K$2:$O$21,5,FALSE),"")</f>
        <v/>
      </c>
      <c r="N5565" s="20" t="str">
        <f>IF(B5565=25,VLOOKUP(A5565,英雄数据表!A:L,8,FALSE),IF(B5565=50,VLOOKUP(A5565,英雄数据表!A:L,12,0),""))</f>
        <v/>
      </c>
    </row>
    <row r="5566" spans="1:14" x14ac:dyDescent="0.3">
      <c r="A5566" s="20">
        <v>43046</v>
      </c>
      <c r="B5566" s="21">
        <f t="shared" si="373"/>
        <v>65</v>
      </c>
      <c r="C5566" s="21">
        <v>5</v>
      </c>
      <c r="D5566" s="21">
        <f>VLOOKUP(A5566,英雄数据表!A:D,4,0)</f>
        <v>4</v>
      </c>
      <c r="E5566" s="20" t="str">
        <f>VLOOKUP(A5566,英雄数据表!A:C,3,0)</f>
        <v>月神庇护</v>
      </c>
      <c r="F5566" s="20">
        <f t="shared" si="374"/>
        <v>43046</v>
      </c>
      <c r="G5566" s="20">
        <f t="shared" si="375"/>
        <v>43046</v>
      </c>
      <c r="H5566" s="21" t="str">
        <f>VLOOKUP(B5566,属性中转表!A:F,6,FALSE)</f>
        <v>"hp":264600,"atk":7350</v>
      </c>
      <c r="I5566" s="20" t="str">
        <f>IF(VLOOKUP(B5566,属性中转表!A:G,7,FALSE)=0,"",VLOOKUP(VLOOKUP(B5566,属性中转表!A:G,7,FALSE),属性中转表!$K$2:$P$21,6,0))&amp;IF(VLOOKUP(B5566,属性中转表!A:G,7,FALSE)&gt;=50,VLOOKUP(A5566,英雄数据表!A:K,9,0),IF(VLOOKUP(B5566,属性中转表!A:G,7,FALSE)&gt;=25,VLOOKUP(A5566,英雄数据表!A:K,5,0),""))</f>
        <v>"atk":300,"hp":5000,"undpspro":150,"pvpdpspro":100,"pvpundpspro":50</v>
      </c>
      <c r="J5566" s="20" t="str">
        <f>IF(I5566="","",属性中转表!$I$1&amp;(IF(VLOOKUP(B5566,属性中转表!A:G,7,FALSE)=0,0,VLOOKUP(VLOOKUP(B5566,属性中转表!A:G,7,FALSE),属性中转表!$K$2:$P$21,4,0)))+IFERROR(VLOOKUP(A5566,英雄数据表!A:K,IF(武魂!B5566&gt;=50,10,IF(武魂!B5566&gt;=25,6)),0),0))</f>
        <v>,"dpspro":150</v>
      </c>
      <c r="K5566" s="32" t="str">
        <f t="shared" si="372"/>
        <v>"atk":300,"hp":5000,"undpspro":150,"pvpdpspro":100,"pvpundpspro":50,"dpspro":150</v>
      </c>
      <c r="L5566" s="20" t="str">
        <f>IF(B5566&gt;=50,VLOOKUP(A5566,英雄数据表!A:L,11,FALSE),IF(B5566&gt;=25,VLOOKUP(A5566,英雄数据表!A:L,7,0),""))</f>
        <v>"4304602004"</v>
      </c>
      <c r="M5566" s="20" t="str">
        <f>IFERROR(VLOOKUP(B5566,属性中转表!$K$2:$O$21,5,FALSE),"")</f>
        <v>"pvpdpspro":50</v>
      </c>
      <c r="N5566" s="20" t="str">
        <f>IF(B5566=25,VLOOKUP(A5566,英雄数据表!A:L,8,FALSE),IF(B5566=50,VLOOKUP(A5566,英雄数据表!A:L,12,0),""))</f>
        <v/>
      </c>
    </row>
    <row r="5567" spans="1:14" x14ac:dyDescent="0.3">
      <c r="A5567" s="20">
        <v>43046</v>
      </c>
      <c r="B5567" s="21">
        <f t="shared" si="373"/>
        <v>66</v>
      </c>
      <c r="C5567" s="21">
        <v>5</v>
      </c>
      <c r="D5567" s="21">
        <f>VLOOKUP(A5567,英雄数据表!A:D,4,0)</f>
        <v>4</v>
      </c>
      <c r="E5567" s="20" t="str">
        <f>VLOOKUP(A5567,英雄数据表!A:C,3,0)</f>
        <v>月神庇护</v>
      </c>
      <c r="F5567" s="20">
        <f t="shared" si="374"/>
        <v>43046</v>
      </c>
      <c r="G5567" s="20">
        <f t="shared" si="375"/>
        <v>43046</v>
      </c>
      <c r="H5567" s="21" t="str">
        <f>VLOOKUP(B5567,属性中转表!A:F,6,FALSE)</f>
        <v>"hp":270000,"atk":7500</v>
      </c>
      <c r="I5567" s="20" t="str">
        <f>IF(VLOOKUP(B5567,属性中转表!A:G,7,FALSE)=0,"",VLOOKUP(VLOOKUP(B5567,属性中转表!A:G,7,FALSE),属性中转表!$K$2:$P$21,6,0))&amp;IF(VLOOKUP(B5567,属性中转表!A:G,7,FALSE)&gt;=50,VLOOKUP(A5567,英雄数据表!A:K,9,0),IF(VLOOKUP(B5567,属性中转表!A:G,7,FALSE)&gt;=25,VLOOKUP(A5567,英雄数据表!A:K,5,0),""))</f>
        <v>"atk":300,"hp":5000,"undpspro":150,"pvpdpspro":100,"pvpundpspro":50</v>
      </c>
      <c r="J5567" s="20" t="str">
        <f>IF(I5567="","",属性中转表!$I$1&amp;(IF(VLOOKUP(B5567,属性中转表!A:G,7,FALSE)=0,0,VLOOKUP(VLOOKUP(B5567,属性中转表!A:G,7,FALSE),属性中转表!$K$2:$P$21,4,0)))+IFERROR(VLOOKUP(A5567,英雄数据表!A:K,IF(武魂!B5567&gt;=50,10,IF(武魂!B5567&gt;=25,6)),0),0))</f>
        <v>,"dpspro":150</v>
      </c>
      <c r="K5567" s="32" t="str">
        <f t="shared" si="372"/>
        <v>"atk":300,"hp":5000,"undpspro":150,"pvpdpspro":100,"pvpundpspro":50,"dpspro":150</v>
      </c>
      <c r="L5567" s="20" t="str">
        <f>IF(B5567&gt;=50,VLOOKUP(A5567,英雄数据表!A:L,11,FALSE),IF(B5567&gt;=25,VLOOKUP(A5567,英雄数据表!A:L,7,0),""))</f>
        <v>"4304602004"</v>
      </c>
      <c r="M5567" s="20" t="str">
        <f>IFERROR(VLOOKUP(B5567,属性中转表!$K$2:$O$21,5,FALSE),"")</f>
        <v/>
      </c>
      <c r="N5567" s="20" t="str">
        <f>IF(B5567=25,VLOOKUP(A5567,英雄数据表!A:L,8,FALSE),IF(B5567=50,VLOOKUP(A5567,英雄数据表!A:L,12,0),""))</f>
        <v/>
      </c>
    </row>
    <row r="5568" spans="1:14" x14ac:dyDescent="0.3">
      <c r="A5568" s="20">
        <v>43046</v>
      </c>
      <c r="B5568" s="21">
        <f t="shared" si="373"/>
        <v>67</v>
      </c>
      <c r="C5568" s="21">
        <v>5</v>
      </c>
      <c r="D5568" s="21">
        <f>VLOOKUP(A5568,英雄数据表!A:D,4,0)</f>
        <v>4</v>
      </c>
      <c r="E5568" s="20" t="str">
        <f>VLOOKUP(A5568,英雄数据表!A:C,3,0)</f>
        <v>月神庇护</v>
      </c>
      <c r="F5568" s="20">
        <f t="shared" si="374"/>
        <v>43046</v>
      </c>
      <c r="G5568" s="20">
        <f t="shared" si="375"/>
        <v>43046</v>
      </c>
      <c r="H5568" s="21" t="str">
        <f>VLOOKUP(B5568,属性中转表!A:F,6,FALSE)</f>
        <v>"hp":275400,"atk":7650</v>
      </c>
      <c r="I5568" s="20" t="str">
        <f>IF(VLOOKUP(B5568,属性中转表!A:G,7,FALSE)=0,"",VLOOKUP(VLOOKUP(B5568,属性中转表!A:G,7,FALSE),属性中转表!$K$2:$P$21,6,0))&amp;IF(VLOOKUP(B5568,属性中转表!A:G,7,FALSE)&gt;=50,VLOOKUP(A5568,英雄数据表!A:K,9,0),IF(VLOOKUP(B5568,属性中转表!A:G,7,FALSE)&gt;=25,VLOOKUP(A5568,英雄数据表!A:K,5,0),""))</f>
        <v>"atk":300,"hp":5000,"undpspro":150,"pvpdpspro":100,"pvpundpspro":50</v>
      </c>
      <c r="J5568" s="20" t="str">
        <f>IF(I5568="","",属性中转表!$I$1&amp;(IF(VLOOKUP(B5568,属性中转表!A:G,7,FALSE)=0,0,VLOOKUP(VLOOKUP(B5568,属性中转表!A:G,7,FALSE),属性中转表!$K$2:$P$21,4,0)))+IFERROR(VLOOKUP(A5568,英雄数据表!A:K,IF(武魂!B5568&gt;=50,10,IF(武魂!B5568&gt;=25,6)),0),0))</f>
        <v>,"dpspro":150</v>
      </c>
      <c r="K5568" s="32" t="str">
        <f t="shared" si="372"/>
        <v>"atk":300,"hp":5000,"undpspro":150,"pvpdpspro":100,"pvpundpspro":50,"dpspro":150</v>
      </c>
      <c r="L5568" s="20" t="str">
        <f>IF(B5568&gt;=50,VLOOKUP(A5568,英雄数据表!A:L,11,FALSE),IF(B5568&gt;=25,VLOOKUP(A5568,英雄数据表!A:L,7,0),""))</f>
        <v>"4304602004"</v>
      </c>
      <c r="M5568" s="20" t="str">
        <f>IFERROR(VLOOKUP(B5568,属性中转表!$K$2:$O$21,5,FALSE),"")</f>
        <v/>
      </c>
      <c r="N5568" s="20" t="str">
        <f>IF(B5568=25,VLOOKUP(A5568,英雄数据表!A:L,8,FALSE),IF(B5568=50,VLOOKUP(A5568,英雄数据表!A:L,12,0),""))</f>
        <v/>
      </c>
    </row>
    <row r="5569" spans="1:14" x14ac:dyDescent="0.3">
      <c r="A5569" s="20">
        <v>43046</v>
      </c>
      <c r="B5569" s="21">
        <f t="shared" si="373"/>
        <v>68</v>
      </c>
      <c r="C5569" s="21">
        <v>5</v>
      </c>
      <c r="D5569" s="21">
        <f>VLOOKUP(A5569,英雄数据表!A:D,4,0)</f>
        <v>4</v>
      </c>
      <c r="E5569" s="20" t="str">
        <f>VLOOKUP(A5569,英雄数据表!A:C,3,0)</f>
        <v>月神庇护</v>
      </c>
      <c r="F5569" s="20">
        <f t="shared" si="374"/>
        <v>43046</v>
      </c>
      <c r="G5569" s="20">
        <f t="shared" si="375"/>
        <v>43046</v>
      </c>
      <c r="H5569" s="21" t="str">
        <f>VLOOKUP(B5569,属性中转表!A:F,6,FALSE)</f>
        <v>"hp":280800,"atk":7800</v>
      </c>
      <c r="I5569" s="20" t="str">
        <f>IF(VLOOKUP(B5569,属性中转表!A:G,7,FALSE)=0,"",VLOOKUP(VLOOKUP(B5569,属性中转表!A:G,7,FALSE),属性中转表!$K$2:$P$21,6,0))&amp;IF(VLOOKUP(B5569,属性中转表!A:G,7,FALSE)&gt;=50,VLOOKUP(A5569,英雄数据表!A:K,9,0),IF(VLOOKUP(B5569,属性中转表!A:G,7,FALSE)&gt;=25,VLOOKUP(A5569,英雄数据表!A:K,5,0),""))</f>
        <v>"atk":300,"hp":5000,"undpspro":150,"pvpdpspro":100,"pvpundpspro":50</v>
      </c>
      <c r="J5569" s="20" t="str">
        <f>IF(I5569="","",属性中转表!$I$1&amp;(IF(VLOOKUP(B5569,属性中转表!A:G,7,FALSE)=0,0,VLOOKUP(VLOOKUP(B5569,属性中转表!A:G,7,FALSE),属性中转表!$K$2:$P$21,4,0)))+IFERROR(VLOOKUP(A5569,英雄数据表!A:K,IF(武魂!B5569&gt;=50,10,IF(武魂!B5569&gt;=25,6)),0),0))</f>
        <v>,"dpspro":150</v>
      </c>
      <c r="K5569" s="32" t="str">
        <f t="shared" si="372"/>
        <v>"atk":300,"hp":5000,"undpspro":150,"pvpdpspro":100,"pvpundpspro":50,"dpspro":150</v>
      </c>
      <c r="L5569" s="20" t="str">
        <f>IF(B5569&gt;=50,VLOOKUP(A5569,英雄数据表!A:L,11,FALSE),IF(B5569&gt;=25,VLOOKUP(A5569,英雄数据表!A:L,7,0),""))</f>
        <v>"4304602004"</v>
      </c>
      <c r="M5569" s="20" t="str">
        <f>IFERROR(VLOOKUP(B5569,属性中转表!$K$2:$O$21,5,FALSE),"")</f>
        <v/>
      </c>
      <c r="N5569" s="20" t="str">
        <f>IF(B5569=25,VLOOKUP(A5569,英雄数据表!A:L,8,FALSE),IF(B5569=50,VLOOKUP(A5569,英雄数据表!A:L,12,0),""))</f>
        <v/>
      </c>
    </row>
    <row r="5570" spans="1:14" x14ac:dyDescent="0.3">
      <c r="A5570" s="20">
        <v>43046</v>
      </c>
      <c r="B5570" s="21">
        <f t="shared" si="373"/>
        <v>69</v>
      </c>
      <c r="C5570" s="21">
        <v>5</v>
      </c>
      <c r="D5570" s="21">
        <f>VLOOKUP(A5570,英雄数据表!A:D,4,0)</f>
        <v>4</v>
      </c>
      <c r="E5570" s="20" t="str">
        <f>VLOOKUP(A5570,英雄数据表!A:C,3,0)</f>
        <v>月神庇护</v>
      </c>
      <c r="F5570" s="20">
        <f t="shared" si="374"/>
        <v>43046</v>
      </c>
      <c r="G5570" s="20">
        <f t="shared" si="375"/>
        <v>43046</v>
      </c>
      <c r="H5570" s="21" t="str">
        <f>VLOOKUP(B5570,属性中转表!A:F,6,FALSE)</f>
        <v>"hp":286200,"atk":7950</v>
      </c>
      <c r="I5570" s="20" t="str">
        <f>IF(VLOOKUP(B5570,属性中转表!A:G,7,FALSE)=0,"",VLOOKUP(VLOOKUP(B5570,属性中转表!A:G,7,FALSE),属性中转表!$K$2:$P$21,6,0))&amp;IF(VLOOKUP(B5570,属性中转表!A:G,7,FALSE)&gt;=50,VLOOKUP(A5570,英雄数据表!A:K,9,0),IF(VLOOKUP(B5570,属性中转表!A:G,7,FALSE)&gt;=25,VLOOKUP(A5570,英雄数据表!A:K,5,0),""))</f>
        <v>"atk":300,"hp":5000,"undpspro":150,"pvpdpspro":100,"pvpundpspro":50</v>
      </c>
      <c r="J5570" s="20" t="str">
        <f>IF(I5570="","",属性中转表!$I$1&amp;(IF(VLOOKUP(B5570,属性中转表!A:G,7,FALSE)=0,0,VLOOKUP(VLOOKUP(B5570,属性中转表!A:G,7,FALSE),属性中转表!$K$2:$P$21,4,0)))+IFERROR(VLOOKUP(A5570,英雄数据表!A:K,IF(武魂!B5570&gt;=50,10,IF(武魂!B5570&gt;=25,6)),0),0))</f>
        <v>,"dpspro":150</v>
      </c>
      <c r="K5570" s="32" t="str">
        <f t="shared" si="372"/>
        <v>"atk":300,"hp":5000,"undpspro":150,"pvpdpspro":100,"pvpundpspro":50,"dpspro":150</v>
      </c>
      <c r="L5570" s="20" t="str">
        <f>IF(B5570&gt;=50,VLOOKUP(A5570,英雄数据表!A:L,11,FALSE),IF(B5570&gt;=25,VLOOKUP(A5570,英雄数据表!A:L,7,0),""))</f>
        <v>"4304602004"</v>
      </c>
      <c r="M5570" s="20" t="str">
        <f>IFERROR(VLOOKUP(B5570,属性中转表!$K$2:$O$21,5,FALSE),"")</f>
        <v/>
      </c>
      <c r="N5570" s="20" t="str">
        <f>IF(B5570=25,VLOOKUP(A5570,英雄数据表!A:L,8,FALSE),IF(B5570=50,VLOOKUP(A5570,英雄数据表!A:L,12,0),""))</f>
        <v/>
      </c>
    </row>
    <row r="5571" spans="1:14" x14ac:dyDescent="0.3">
      <c r="A5571" s="20">
        <v>43046</v>
      </c>
      <c r="B5571" s="21">
        <f t="shared" si="373"/>
        <v>70</v>
      </c>
      <c r="C5571" s="21">
        <v>5</v>
      </c>
      <c r="D5571" s="21">
        <f>VLOOKUP(A5571,英雄数据表!A:D,4,0)</f>
        <v>4</v>
      </c>
      <c r="E5571" s="20" t="str">
        <f>VLOOKUP(A5571,英雄数据表!A:C,3,0)</f>
        <v>月神庇护</v>
      </c>
      <c r="F5571" s="20">
        <f t="shared" si="374"/>
        <v>43046</v>
      </c>
      <c r="G5571" s="20">
        <f t="shared" si="375"/>
        <v>43046</v>
      </c>
      <c r="H5571" s="21" t="str">
        <f>VLOOKUP(B5571,属性中转表!A:F,6,FALSE)</f>
        <v>"hp":291600,"atk":8100</v>
      </c>
      <c r="I5571" s="20" t="str">
        <f>IF(VLOOKUP(B5571,属性中转表!A:G,7,FALSE)=0,"",VLOOKUP(VLOOKUP(B5571,属性中转表!A:G,7,FALSE),属性中转表!$K$2:$P$21,6,0))&amp;IF(VLOOKUP(B5571,属性中转表!A:G,7,FALSE)&gt;=50,VLOOKUP(A5571,英雄数据表!A:K,9,0),IF(VLOOKUP(B5571,属性中转表!A:G,7,FALSE)&gt;=25,VLOOKUP(A5571,英雄数据表!A:K,5,0),""))</f>
        <v>"atk":300,"hp":5000,"undpspro":150,"pvpdpspro":100,"pvpundpspro":100</v>
      </c>
      <c r="J5571" s="20" t="str">
        <f>IF(I5571="","",属性中转表!$I$1&amp;(IF(VLOOKUP(B5571,属性中转表!A:G,7,FALSE)=0,0,VLOOKUP(VLOOKUP(B5571,属性中转表!A:G,7,FALSE),属性中转表!$K$2:$P$21,4,0)))+IFERROR(VLOOKUP(A5571,英雄数据表!A:K,IF(武魂!B5571&gt;=50,10,IF(武魂!B5571&gt;=25,6)),0),0))</f>
        <v>,"dpspro":150</v>
      </c>
      <c r="K5571" s="32" t="str">
        <f t="shared" si="372"/>
        <v>"atk":300,"hp":5000,"undpspro":150,"pvpdpspro":100,"pvpundpspro":100,"dpspro":150</v>
      </c>
      <c r="L5571" s="20" t="str">
        <f>IF(B5571&gt;=50,VLOOKUP(A5571,英雄数据表!A:L,11,FALSE),IF(B5571&gt;=25,VLOOKUP(A5571,英雄数据表!A:L,7,0),""))</f>
        <v>"4304602004"</v>
      </c>
      <c r="M5571" s="20" t="str">
        <f>IFERROR(VLOOKUP(B5571,属性中转表!$K$2:$O$21,5,FALSE),"")</f>
        <v>"pvpundpspro":50</v>
      </c>
      <c r="N5571" s="20" t="str">
        <f>IF(B5571=25,VLOOKUP(A5571,英雄数据表!A:L,8,FALSE),IF(B5571=50,VLOOKUP(A5571,英雄数据表!A:L,12,0),""))</f>
        <v/>
      </c>
    </row>
    <row r="5572" spans="1:14" x14ac:dyDescent="0.3">
      <c r="A5572" s="20">
        <v>43046</v>
      </c>
      <c r="B5572" s="21">
        <f t="shared" si="373"/>
        <v>71</v>
      </c>
      <c r="C5572" s="21">
        <v>5</v>
      </c>
      <c r="D5572" s="21">
        <f>VLOOKUP(A5572,英雄数据表!A:D,4,0)</f>
        <v>4</v>
      </c>
      <c r="E5572" s="20" t="str">
        <f>VLOOKUP(A5572,英雄数据表!A:C,3,0)</f>
        <v>月神庇护</v>
      </c>
      <c r="F5572" s="20">
        <f t="shared" si="374"/>
        <v>43046</v>
      </c>
      <c r="G5572" s="20">
        <f t="shared" si="375"/>
        <v>43046</v>
      </c>
      <c r="H5572" s="21" t="str">
        <f>VLOOKUP(B5572,属性中转表!A:F,6,FALSE)</f>
        <v>"hp":297000,"atk":8250</v>
      </c>
      <c r="I5572" s="20" t="str">
        <f>IF(VLOOKUP(B5572,属性中转表!A:G,7,FALSE)=0,"",VLOOKUP(VLOOKUP(B5572,属性中转表!A:G,7,FALSE),属性中转表!$K$2:$P$21,6,0))&amp;IF(VLOOKUP(B5572,属性中转表!A:G,7,FALSE)&gt;=50,VLOOKUP(A5572,英雄数据表!A:K,9,0),IF(VLOOKUP(B5572,属性中转表!A:G,7,FALSE)&gt;=25,VLOOKUP(A5572,英雄数据表!A:K,5,0),""))</f>
        <v>"atk":300,"hp":5000,"undpspro":150,"pvpdpspro":100,"pvpundpspro":100</v>
      </c>
      <c r="J5572" s="20" t="str">
        <f>IF(I5572="","",属性中转表!$I$1&amp;(IF(VLOOKUP(B5572,属性中转表!A:G,7,FALSE)=0,0,VLOOKUP(VLOOKUP(B5572,属性中转表!A:G,7,FALSE),属性中转表!$K$2:$P$21,4,0)))+IFERROR(VLOOKUP(A5572,英雄数据表!A:K,IF(武魂!B5572&gt;=50,10,IF(武魂!B5572&gt;=25,6)),0),0))</f>
        <v>,"dpspro":150</v>
      </c>
      <c r="K5572" s="32" t="str">
        <f t="shared" si="372"/>
        <v>"atk":300,"hp":5000,"undpspro":150,"pvpdpspro":100,"pvpundpspro":100,"dpspro":150</v>
      </c>
      <c r="L5572" s="20" t="str">
        <f>IF(B5572&gt;=50,VLOOKUP(A5572,英雄数据表!A:L,11,FALSE),IF(B5572&gt;=25,VLOOKUP(A5572,英雄数据表!A:L,7,0),""))</f>
        <v>"4304602004"</v>
      </c>
      <c r="M5572" s="20" t="str">
        <f>IFERROR(VLOOKUP(B5572,属性中转表!$K$2:$O$21,5,FALSE),"")</f>
        <v/>
      </c>
      <c r="N5572" s="20" t="str">
        <f>IF(B5572=25,VLOOKUP(A5572,英雄数据表!A:L,8,FALSE),IF(B5572=50,VLOOKUP(A5572,英雄数据表!A:L,12,0),""))</f>
        <v/>
      </c>
    </row>
    <row r="5573" spans="1:14" x14ac:dyDescent="0.3">
      <c r="A5573" s="20">
        <v>43046</v>
      </c>
      <c r="B5573" s="21">
        <f t="shared" si="373"/>
        <v>72</v>
      </c>
      <c r="C5573" s="21">
        <v>5</v>
      </c>
      <c r="D5573" s="21">
        <f>VLOOKUP(A5573,英雄数据表!A:D,4,0)</f>
        <v>4</v>
      </c>
      <c r="E5573" s="20" t="str">
        <f>VLOOKUP(A5573,英雄数据表!A:C,3,0)</f>
        <v>月神庇护</v>
      </c>
      <c r="F5573" s="20">
        <f t="shared" si="374"/>
        <v>43046</v>
      </c>
      <c r="G5573" s="20">
        <f t="shared" si="375"/>
        <v>43046</v>
      </c>
      <c r="H5573" s="21" t="str">
        <f>VLOOKUP(B5573,属性中转表!A:F,6,FALSE)</f>
        <v>"hp":302400,"atk":8400</v>
      </c>
      <c r="I5573" s="20" t="str">
        <f>IF(VLOOKUP(B5573,属性中转表!A:G,7,FALSE)=0,"",VLOOKUP(VLOOKUP(B5573,属性中转表!A:G,7,FALSE),属性中转表!$K$2:$P$21,6,0))&amp;IF(VLOOKUP(B5573,属性中转表!A:G,7,FALSE)&gt;=50,VLOOKUP(A5573,英雄数据表!A:K,9,0),IF(VLOOKUP(B5573,属性中转表!A:G,7,FALSE)&gt;=25,VLOOKUP(A5573,英雄数据表!A:K,5,0),""))</f>
        <v>"atk":300,"hp":5000,"undpspro":150,"pvpdpspro":100,"pvpundpspro":100</v>
      </c>
      <c r="J5573" s="20" t="str">
        <f>IF(I5573="","",属性中转表!$I$1&amp;(IF(VLOOKUP(B5573,属性中转表!A:G,7,FALSE)=0,0,VLOOKUP(VLOOKUP(B5573,属性中转表!A:G,7,FALSE),属性中转表!$K$2:$P$21,4,0)))+IFERROR(VLOOKUP(A5573,英雄数据表!A:K,IF(武魂!B5573&gt;=50,10,IF(武魂!B5573&gt;=25,6)),0),0))</f>
        <v>,"dpspro":150</v>
      </c>
      <c r="K5573" s="32" t="str">
        <f t="shared" si="372"/>
        <v>"atk":300,"hp":5000,"undpspro":150,"pvpdpspro":100,"pvpundpspro":100,"dpspro":150</v>
      </c>
      <c r="L5573" s="20" t="str">
        <f>IF(B5573&gt;=50,VLOOKUP(A5573,英雄数据表!A:L,11,FALSE),IF(B5573&gt;=25,VLOOKUP(A5573,英雄数据表!A:L,7,0),""))</f>
        <v>"4304602004"</v>
      </c>
      <c r="M5573" s="20" t="str">
        <f>IFERROR(VLOOKUP(B5573,属性中转表!$K$2:$O$21,5,FALSE),"")</f>
        <v/>
      </c>
      <c r="N5573" s="20" t="str">
        <f>IF(B5573=25,VLOOKUP(A5573,英雄数据表!A:L,8,FALSE),IF(B5573=50,VLOOKUP(A5573,英雄数据表!A:L,12,0),""))</f>
        <v/>
      </c>
    </row>
    <row r="5574" spans="1:14" x14ac:dyDescent="0.3">
      <c r="A5574" s="20">
        <v>43046</v>
      </c>
      <c r="B5574" s="21">
        <f t="shared" si="373"/>
        <v>73</v>
      </c>
      <c r="C5574" s="21">
        <v>5</v>
      </c>
      <c r="D5574" s="21">
        <f>VLOOKUP(A5574,英雄数据表!A:D,4,0)</f>
        <v>4</v>
      </c>
      <c r="E5574" s="20" t="str">
        <f>VLOOKUP(A5574,英雄数据表!A:C,3,0)</f>
        <v>月神庇护</v>
      </c>
      <c r="F5574" s="20">
        <f t="shared" si="374"/>
        <v>43046</v>
      </c>
      <c r="G5574" s="20">
        <f t="shared" si="375"/>
        <v>43046</v>
      </c>
      <c r="H5574" s="21" t="str">
        <f>VLOOKUP(B5574,属性中转表!A:F,6,FALSE)</f>
        <v>"hp":307800,"atk":8550</v>
      </c>
      <c r="I5574" s="20" t="str">
        <f>IF(VLOOKUP(B5574,属性中转表!A:G,7,FALSE)=0,"",VLOOKUP(VLOOKUP(B5574,属性中转表!A:G,7,FALSE),属性中转表!$K$2:$P$21,6,0))&amp;IF(VLOOKUP(B5574,属性中转表!A:G,7,FALSE)&gt;=50,VLOOKUP(A5574,英雄数据表!A:K,9,0),IF(VLOOKUP(B5574,属性中转表!A:G,7,FALSE)&gt;=25,VLOOKUP(A5574,英雄数据表!A:K,5,0),""))</f>
        <v>"atk":300,"hp":5000,"undpspro":150,"pvpdpspro":100,"pvpundpspro":100</v>
      </c>
      <c r="J5574" s="20" t="str">
        <f>IF(I5574="","",属性中转表!$I$1&amp;(IF(VLOOKUP(B5574,属性中转表!A:G,7,FALSE)=0,0,VLOOKUP(VLOOKUP(B5574,属性中转表!A:G,7,FALSE),属性中转表!$K$2:$P$21,4,0)))+IFERROR(VLOOKUP(A5574,英雄数据表!A:K,IF(武魂!B5574&gt;=50,10,IF(武魂!B5574&gt;=25,6)),0),0))</f>
        <v>,"dpspro":150</v>
      </c>
      <c r="K5574" s="32" t="str">
        <f t="shared" si="372"/>
        <v>"atk":300,"hp":5000,"undpspro":150,"pvpdpspro":100,"pvpundpspro":100,"dpspro":150</v>
      </c>
      <c r="L5574" s="20" t="str">
        <f>IF(B5574&gt;=50,VLOOKUP(A5574,英雄数据表!A:L,11,FALSE),IF(B5574&gt;=25,VLOOKUP(A5574,英雄数据表!A:L,7,0),""))</f>
        <v>"4304602004"</v>
      </c>
      <c r="M5574" s="20" t="str">
        <f>IFERROR(VLOOKUP(B5574,属性中转表!$K$2:$O$21,5,FALSE),"")</f>
        <v/>
      </c>
      <c r="N5574" s="20" t="str">
        <f>IF(B5574=25,VLOOKUP(A5574,英雄数据表!A:L,8,FALSE),IF(B5574=50,VLOOKUP(A5574,英雄数据表!A:L,12,0),""))</f>
        <v/>
      </c>
    </row>
    <row r="5575" spans="1:14" x14ac:dyDescent="0.3">
      <c r="A5575" s="20">
        <v>43046</v>
      </c>
      <c r="B5575" s="21">
        <f t="shared" si="373"/>
        <v>74</v>
      </c>
      <c r="C5575" s="21">
        <v>5</v>
      </c>
      <c r="D5575" s="21">
        <f>VLOOKUP(A5575,英雄数据表!A:D,4,0)</f>
        <v>4</v>
      </c>
      <c r="E5575" s="20" t="str">
        <f>VLOOKUP(A5575,英雄数据表!A:C,3,0)</f>
        <v>月神庇护</v>
      </c>
      <c r="F5575" s="20">
        <f t="shared" si="374"/>
        <v>43046</v>
      </c>
      <c r="G5575" s="20">
        <f t="shared" si="375"/>
        <v>43046</v>
      </c>
      <c r="H5575" s="21" t="str">
        <f>VLOOKUP(B5575,属性中转表!A:F,6,FALSE)</f>
        <v>"hp":313200,"atk":8700</v>
      </c>
      <c r="I5575" s="20" t="str">
        <f>IF(VLOOKUP(B5575,属性中转表!A:G,7,FALSE)=0,"",VLOOKUP(VLOOKUP(B5575,属性中转表!A:G,7,FALSE),属性中转表!$K$2:$P$21,6,0))&amp;IF(VLOOKUP(B5575,属性中转表!A:G,7,FALSE)&gt;=50,VLOOKUP(A5575,英雄数据表!A:K,9,0),IF(VLOOKUP(B5575,属性中转表!A:G,7,FALSE)&gt;=25,VLOOKUP(A5575,英雄数据表!A:K,5,0),""))</f>
        <v>"atk":300,"hp":5000,"undpspro":150,"pvpdpspro":100,"pvpundpspro":100</v>
      </c>
      <c r="J5575" s="20" t="str">
        <f>IF(I5575="","",属性中转表!$I$1&amp;(IF(VLOOKUP(B5575,属性中转表!A:G,7,FALSE)=0,0,VLOOKUP(VLOOKUP(B5575,属性中转表!A:G,7,FALSE),属性中转表!$K$2:$P$21,4,0)))+IFERROR(VLOOKUP(A5575,英雄数据表!A:K,IF(武魂!B5575&gt;=50,10,IF(武魂!B5575&gt;=25,6)),0),0))</f>
        <v>,"dpspro":150</v>
      </c>
      <c r="K5575" s="32" t="str">
        <f t="shared" si="372"/>
        <v>"atk":300,"hp":5000,"undpspro":150,"pvpdpspro":100,"pvpundpspro":100,"dpspro":150</v>
      </c>
      <c r="L5575" s="20" t="str">
        <f>IF(B5575&gt;=50,VLOOKUP(A5575,英雄数据表!A:L,11,FALSE),IF(B5575&gt;=25,VLOOKUP(A5575,英雄数据表!A:L,7,0),""))</f>
        <v>"4304602004"</v>
      </c>
      <c r="M5575" s="20" t="str">
        <f>IFERROR(VLOOKUP(B5575,属性中转表!$K$2:$O$21,5,FALSE),"")</f>
        <v/>
      </c>
      <c r="N5575" s="20" t="str">
        <f>IF(B5575=25,VLOOKUP(A5575,英雄数据表!A:L,8,FALSE),IF(B5575=50,VLOOKUP(A5575,英雄数据表!A:L,12,0),""))</f>
        <v/>
      </c>
    </row>
    <row r="5576" spans="1:14" x14ac:dyDescent="0.3">
      <c r="A5576" s="20">
        <v>43046</v>
      </c>
      <c r="B5576" s="21">
        <f t="shared" si="373"/>
        <v>75</v>
      </c>
      <c r="C5576" s="21">
        <v>5</v>
      </c>
      <c r="D5576" s="21">
        <f>VLOOKUP(A5576,英雄数据表!A:D,4,0)</f>
        <v>4</v>
      </c>
      <c r="E5576" s="20" t="str">
        <f>VLOOKUP(A5576,英雄数据表!A:C,3,0)</f>
        <v>月神庇护</v>
      </c>
      <c r="F5576" s="20">
        <f t="shared" si="374"/>
        <v>43046</v>
      </c>
      <c r="G5576" s="20">
        <f t="shared" si="375"/>
        <v>43046</v>
      </c>
      <c r="H5576" s="21" t="str">
        <f>VLOOKUP(B5576,属性中转表!A:F,6,FALSE)</f>
        <v>"hp":318600,"atk":8850</v>
      </c>
      <c r="I5576" s="20" t="str">
        <f>IF(VLOOKUP(B5576,属性中转表!A:G,7,FALSE)=0,"",VLOOKUP(VLOOKUP(B5576,属性中转表!A:G,7,FALSE),属性中转表!$K$2:$P$21,6,0))&amp;IF(VLOOKUP(B5576,属性中转表!A:G,7,FALSE)&gt;=50,VLOOKUP(A5576,英雄数据表!A:K,9,0),IF(VLOOKUP(B5576,属性中转表!A:G,7,FALSE)&gt;=25,VLOOKUP(A5576,英雄数据表!A:K,5,0),""))</f>
        <v>"atk":600,"hp":10000,"undpspro":150,"pvpdpspro":100,"pvpundpspro":100,"speed":10</v>
      </c>
      <c r="J5576" s="20" t="str">
        <f>IF(I5576="","",属性中转表!$I$1&amp;(IF(VLOOKUP(B5576,属性中转表!A:G,7,FALSE)=0,0,VLOOKUP(VLOOKUP(B5576,属性中转表!A:G,7,FALSE),属性中转表!$K$2:$P$21,4,0)))+IFERROR(VLOOKUP(A5576,英雄数据表!A:K,IF(武魂!B5576&gt;=50,10,IF(武魂!B5576&gt;=25,6)),0),0))</f>
        <v>,"dpspro":150</v>
      </c>
      <c r="K5576" s="32" t="str">
        <f t="shared" si="372"/>
        <v>"atk":600,"hp":10000,"undpspro":150,"pvpdpspro":100,"pvpundpspro":100,"speed":10,"dpspro":150</v>
      </c>
      <c r="L5576" s="20" t="str">
        <f>IF(B5576&gt;=50,VLOOKUP(A5576,英雄数据表!A:L,11,FALSE),IF(B5576&gt;=25,VLOOKUP(A5576,英雄数据表!A:L,7,0),""))</f>
        <v>"4304602004"</v>
      </c>
      <c r="M5576" s="20" t="str">
        <f>IFERROR(VLOOKUP(B5576,属性中转表!$K$2:$O$21,5,FALSE),"")</f>
        <v>"speed":10,"atk":300,"hp":5000</v>
      </c>
      <c r="N5576" s="20" t="str">
        <f>IF(B5576=25,VLOOKUP(A5576,英雄数据表!A:L,8,FALSE),IF(B5576=50,VLOOKUP(A5576,英雄数据表!A:L,12,0),""))</f>
        <v/>
      </c>
    </row>
    <row r="5577" spans="1:14" x14ac:dyDescent="0.3">
      <c r="A5577" s="20">
        <v>43046</v>
      </c>
      <c r="B5577" s="21">
        <f t="shared" si="373"/>
        <v>76</v>
      </c>
      <c r="C5577" s="21">
        <v>5</v>
      </c>
      <c r="D5577" s="21">
        <f>VLOOKUP(A5577,英雄数据表!A:D,4,0)</f>
        <v>4</v>
      </c>
      <c r="E5577" s="20" t="str">
        <f>VLOOKUP(A5577,英雄数据表!A:C,3,0)</f>
        <v>月神庇护</v>
      </c>
      <c r="F5577" s="20">
        <f t="shared" si="374"/>
        <v>43046</v>
      </c>
      <c r="G5577" s="20">
        <f t="shared" si="375"/>
        <v>43046</v>
      </c>
      <c r="H5577" s="21" t="str">
        <f>VLOOKUP(B5577,属性中转表!A:F,6,FALSE)</f>
        <v>"hp":324000,"atk":9000</v>
      </c>
      <c r="I5577" s="20" t="str">
        <f>IF(VLOOKUP(B5577,属性中转表!A:G,7,FALSE)=0,"",VLOOKUP(VLOOKUP(B5577,属性中转表!A:G,7,FALSE),属性中转表!$K$2:$P$21,6,0))&amp;IF(VLOOKUP(B5577,属性中转表!A:G,7,FALSE)&gt;=50,VLOOKUP(A5577,英雄数据表!A:K,9,0),IF(VLOOKUP(B5577,属性中转表!A:G,7,FALSE)&gt;=25,VLOOKUP(A5577,英雄数据表!A:K,5,0),""))</f>
        <v>"atk":600,"hp":10000,"undpspro":150,"pvpdpspro":100,"pvpundpspro":100,"speed":10</v>
      </c>
      <c r="J5577" s="20" t="str">
        <f>IF(I5577="","",属性中转表!$I$1&amp;(IF(VLOOKUP(B5577,属性中转表!A:G,7,FALSE)=0,0,VLOOKUP(VLOOKUP(B5577,属性中转表!A:G,7,FALSE),属性中转表!$K$2:$P$21,4,0)))+IFERROR(VLOOKUP(A5577,英雄数据表!A:K,IF(武魂!B5577&gt;=50,10,IF(武魂!B5577&gt;=25,6)),0),0))</f>
        <v>,"dpspro":150</v>
      </c>
      <c r="K5577" s="32" t="str">
        <f t="shared" si="372"/>
        <v>"atk":600,"hp":10000,"undpspro":150,"pvpdpspro":100,"pvpundpspro":100,"speed":10,"dpspro":150</v>
      </c>
      <c r="L5577" s="20" t="str">
        <f>IF(B5577&gt;=50,VLOOKUP(A5577,英雄数据表!A:L,11,FALSE),IF(B5577&gt;=25,VLOOKUP(A5577,英雄数据表!A:L,7,0),""))</f>
        <v>"4304602004"</v>
      </c>
      <c r="M5577" s="20" t="str">
        <f>IFERROR(VLOOKUP(B5577,属性中转表!$K$2:$O$21,5,FALSE),"")</f>
        <v/>
      </c>
      <c r="N5577" s="20" t="str">
        <f>IF(B5577=25,VLOOKUP(A5577,英雄数据表!A:L,8,FALSE),IF(B5577=50,VLOOKUP(A5577,英雄数据表!A:L,12,0),""))</f>
        <v/>
      </c>
    </row>
    <row r="5578" spans="1:14" x14ac:dyDescent="0.3">
      <c r="A5578" s="20">
        <v>43046</v>
      </c>
      <c r="B5578" s="21">
        <f t="shared" si="373"/>
        <v>77</v>
      </c>
      <c r="C5578" s="21">
        <v>5</v>
      </c>
      <c r="D5578" s="21">
        <f>VLOOKUP(A5578,英雄数据表!A:D,4,0)</f>
        <v>4</v>
      </c>
      <c r="E5578" s="20" t="str">
        <f>VLOOKUP(A5578,英雄数据表!A:C,3,0)</f>
        <v>月神庇护</v>
      </c>
      <c r="F5578" s="20">
        <f t="shared" si="374"/>
        <v>43046</v>
      </c>
      <c r="G5578" s="20">
        <f t="shared" si="375"/>
        <v>43046</v>
      </c>
      <c r="H5578" s="21" t="str">
        <f>VLOOKUP(B5578,属性中转表!A:F,6,FALSE)</f>
        <v>"hp":329400,"atk":9150</v>
      </c>
      <c r="I5578" s="20" t="str">
        <f>IF(VLOOKUP(B5578,属性中转表!A:G,7,FALSE)=0,"",VLOOKUP(VLOOKUP(B5578,属性中转表!A:G,7,FALSE),属性中转表!$K$2:$P$21,6,0))&amp;IF(VLOOKUP(B5578,属性中转表!A:G,7,FALSE)&gt;=50,VLOOKUP(A5578,英雄数据表!A:K,9,0),IF(VLOOKUP(B5578,属性中转表!A:G,7,FALSE)&gt;=25,VLOOKUP(A5578,英雄数据表!A:K,5,0),""))</f>
        <v>"atk":600,"hp":10000,"undpspro":150,"pvpdpspro":100,"pvpundpspro":100,"speed":10</v>
      </c>
      <c r="J5578" s="20" t="str">
        <f>IF(I5578="","",属性中转表!$I$1&amp;(IF(VLOOKUP(B5578,属性中转表!A:G,7,FALSE)=0,0,VLOOKUP(VLOOKUP(B5578,属性中转表!A:G,7,FALSE),属性中转表!$K$2:$P$21,4,0)))+IFERROR(VLOOKUP(A5578,英雄数据表!A:K,IF(武魂!B5578&gt;=50,10,IF(武魂!B5578&gt;=25,6)),0),0))</f>
        <v>,"dpspro":150</v>
      </c>
      <c r="K5578" s="32" t="str">
        <f t="shared" si="372"/>
        <v>"atk":600,"hp":10000,"undpspro":150,"pvpdpspro":100,"pvpundpspro":100,"speed":10,"dpspro":150</v>
      </c>
      <c r="L5578" s="20" t="str">
        <f>IF(B5578&gt;=50,VLOOKUP(A5578,英雄数据表!A:L,11,FALSE),IF(B5578&gt;=25,VLOOKUP(A5578,英雄数据表!A:L,7,0),""))</f>
        <v>"4304602004"</v>
      </c>
      <c r="M5578" s="20" t="str">
        <f>IFERROR(VLOOKUP(B5578,属性中转表!$K$2:$O$21,5,FALSE),"")</f>
        <v/>
      </c>
      <c r="N5578" s="20" t="str">
        <f>IF(B5578=25,VLOOKUP(A5578,英雄数据表!A:L,8,FALSE),IF(B5578=50,VLOOKUP(A5578,英雄数据表!A:L,12,0),""))</f>
        <v/>
      </c>
    </row>
    <row r="5579" spans="1:14" x14ac:dyDescent="0.3">
      <c r="A5579" s="20">
        <v>43046</v>
      </c>
      <c r="B5579" s="21">
        <f t="shared" si="373"/>
        <v>78</v>
      </c>
      <c r="C5579" s="21">
        <v>5</v>
      </c>
      <c r="D5579" s="21">
        <f>VLOOKUP(A5579,英雄数据表!A:D,4,0)</f>
        <v>4</v>
      </c>
      <c r="E5579" s="20" t="str">
        <f>VLOOKUP(A5579,英雄数据表!A:C,3,0)</f>
        <v>月神庇护</v>
      </c>
      <c r="F5579" s="20">
        <f t="shared" si="374"/>
        <v>43046</v>
      </c>
      <c r="G5579" s="20">
        <f t="shared" si="375"/>
        <v>43046</v>
      </c>
      <c r="H5579" s="21" t="str">
        <f>VLOOKUP(B5579,属性中转表!A:F,6,FALSE)</f>
        <v>"hp":334800,"atk":9300</v>
      </c>
      <c r="I5579" s="20" t="str">
        <f>IF(VLOOKUP(B5579,属性中转表!A:G,7,FALSE)=0,"",VLOOKUP(VLOOKUP(B5579,属性中转表!A:G,7,FALSE),属性中转表!$K$2:$P$21,6,0))&amp;IF(VLOOKUP(B5579,属性中转表!A:G,7,FALSE)&gt;=50,VLOOKUP(A5579,英雄数据表!A:K,9,0),IF(VLOOKUP(B5579,属性中转表!A:G,7,FALSE)&gt;=25,VLOOKUP(A5579,英雄数据表!A:K,5,0),""))</f>
        <v>"atk":600,"hp":10000,"undpspro":150,"pvpdpspro":100,"pvpundpspro":100,"speed":10</v>
      </c>
      <c r="J5579" s="20" t="str">
        <f>IF(I5579="","",属性中转表!$I$1&amp;(IF(VLOOKUP(B5579,属性中转表!A:G,7,FALSE)=0,0,VLOOKUP(VLOOKUP(B5579,属性中转表!A:G,7,FALSE),属性中转表!$K$2:$P$21,4,0)))+IFERROR(VLOOKUP(A5579,英雄数据表!A:K,IF(武魂!B5579&gt;=50,10,IF(武魂!B5579&gt;=25,6)),0),0))</f>
        <v>,"dpspro":150</v>
      </c>
      <c r="K5579" s="32" t="str">
        <f t="shared" si="372"/>
        <v>"atk":600,"hp":10000,"undpspro":150,"pvpdpspro":100,"pvpundpspro":100,"speed":10,"dpspro":150</v>
      </c>
      <c r="L5579" s="20" t="str">
        <f>IF(B5579&gt;=50,VLOOKUP(A5579,英雄数据表!A:L,11,FALSE),IF(B5579&gt;=25,VLOOKUP(A5579,英雄数据表!A:L,7,0),""))</f>
        <v>"4304602004"</v>
      </c>
      <c r="M5579" s="20" t="str">
        <f>IFERROR(VLOOKUP(B5579,属性中转表!$K$2:$O$21,5,FALSE),"")</f>
        <v/>
      </c>
      <c r="N5579" s="20" t="str">
        <f>IF(B5579=25,VLOOKUP(A5579,英雄数据表!A:L,8,FALSE),IF(B5579=50,VLOOKUP(A5579,英雄数据表!A:L,12,0),""))</f>
        <v/>
      </c>
    </row>
    <row r="5580" spans="1:14" x14ac:dyDescent="0.3">
      <c r="A5580" s="20">
        <v>43046</v>
      </c>
      <c r="B5580" s="21">
        <f t="shared" si="373"/>
        <v>79</v>
      </c>
      <c r="C5580" s="21">
        <v>5</v>
      </c>
      <c r="D5580" s="21">
        <f>VLOOKUP(A5580,英雄数据表!A:D,4,0)</f>
        <v>4</v>
      </c>
      <c r="E5580" s="20" t="str">
        <f>VLOOKUP(A5580,英雄数据表!A:C,3,0)</f>
        <v>月神庇护</v>
      </c>
      <c r="F5580" s="20">
        <f t="shared" si="374"/>
        <v>43046</v>
      </c>
      <c r="G5580" s="20">
        <f t="shared" si="375"/>
        <v>43046</v>
      </c>
      <c r="H5580" s="21" t="str">
        <f>VLOOKUP(B5580,属性中转表!A:F,6,FALSE)</f>
        <v>"hp":340200,"atk":9450</v>
      </c>
      <c r="I5580" s="20" t="str">
        <f>IF(VLOOKUP(B5580,属性中转表!A:G,7,FALSE)=0,"",VLOOKUP(VLOOKUP(B5580,属性中转表!A:G,7,FALSE),属性中转表!$K$2:$P$21,6,0))&amp;IF(VLOOKUP(B5580,属性中转表!A:G,7,FALSE)&gt;=50,VLOOKUP(A5580,英雄数据表!A:K,9,0),IF(VLOOKUP(B5580,属性中转表!A:G,7,FALSE)&gt;=25,VLOOKUP(A5580,英雄数据表!A:K,5,0),""))</f>
        <v>"atk":600,"hp":10000,"undpspro":150,"pvpdpspro":100,"pvpundpspro":100,"speed":10</v>
      </c>
      <c r="J5580" s="20" t="str">
        <f>IF(I5580="","",属性中转表!$I$1&amp;(IF(VLOOKUP(B5580,属性中转表!A:G,7,FALSE)=0,0,VLOOKUP(VLOOKUP(B5580,属性中转表!A:G,7,FALSE),属性中转表!$K$2:$P$21,4,0)))+IFERROR(VLOOKUP(A5580,英雄数据表!A:K,IF(武魂!B5580&gt;=50,10,IF(武魂!B5580&gt;=25,6)),0),0))</f>
        <v>,"dpspro":150</v>
      </c>
      <c r="K5580" s="32" t="str">
        <f t="shared" si="372"/>
        <v>"atk":600,"hp":10000,"undpspro":150,"pvpdpspro":100,"pvpundpspro":100,"speed":10,"dpspro":150</v>
      </c>
      <c r="L5580" s="20" t="str">
        <f>IF(B5580&gt;=50,VLOOKUP(A5580,英雄数据表!A:L,11,FALSE),IF(B5580&gt;=25,VLOOKUP(A5580,英雄数据表!A:L,7,0),""))</f>
        <v>"4304602004"</v>
      </c>
      <c r="M5580" s="20" t="str">
        <f>IFERROR(VLOOKUP(B5580,属性中转表!$K$2:$O$21,5,FALSE),"")</f>
        <v/>
      </c>
      <c r="N5580" s="20" t="str">
        <f>IF(B5580=25,VLOOKUP(A5580,英雄数据表!A:L,8,FALSE),IF(B5580=50,VLOOKUP(A5580,英雄数据表!A:L,12,0),""))</f>
        <v/>
      </c>
    </row>
    <row r="5581" spans="1:14" x14ac:dyDescent="0.3">
      <c r="A5581" s="20">
        <v>43046</v>
      </c>
      <c r="B5581" s="21">
        <f t="shared" si="373"/>
        <v>80</v>
      </c>
      <c r="C5581" s="21">
        <v>5</v>
      </c>
      <c r="D5581" s="21">
        <f>VLOOKUP(A5581,英雄数据表!A:D,4,0)</f>
        <v>4</v>
      </c>
      <c r="E5581" s="20" t="str">
        <f>VLOOKUP(A5581,英雄数据表!A:C,3,0)</f>
        <v>月神庇护</v>
      </c>
      <c r="F5581" s="20">
        <f t="shared" si="374"/>
        <v>43046</v>
      </c>
      <c r="G5581" s="20">
        <f t="shared" si="375"/>
        <v>43046</v>
      </c>
      <c r="H5581" s="21" t="str">
        <f>VLOOKUP(B5581,属性中转表!A:F,6,FALSE)</f>
        <v>"hp":345600,"atk":9600</v>
      </c>
      <c r="I5581" s="20" t="str">
        <f>IF(VLOOKUP(B5581,属性中转表!A:G,7,FALSE)=0,"",VLOOKUP(VLOOKUP(B5581,属性中转表!A:G,7,FALSE),属性中转表!$K$2:$P$21,6,0))&amp;IF(VLOOKUP(B5581,属性中转表!A:G,7,FALSE)&gt;=50,VLOOKUP(A5581,英雄数据表!A:K,9,0),IF(VLOOKUP(B5581,属性中转表!A:G,7,FALSE)&gt;=25,VLOOKUP(A5581,英雄数据表!A:K,5,0),""))</f>
        <v>"atk":600,"hp":10000,"undpspro":200,"pvpdpspro":100,"pvpundpspro":100,"speed":10</v>
      </c>
      <c r="J5581" s="20" t="str">
        <f>IF(I5581="","",属性中转表!$I$1&amp;(IF(VLOOKUP(B5581,属性中转表!A:G,7,FALSE)=0,0,VLOOKUP(VLOOKUP(B5581,属性中转表!A:G,7,FALSE),属性中转表!$K$2:$P$21,4,0)))+IFERROR(VLOOKUP(A5581,英雄数据表!A:K,IF(武魂!B5581&gt;=50,10,IF(武魂!B5581&gt;=25,6)),0),0))</f>
        <v>,"dpspro":150</v>
      </c>
      <c r="K5581" s="32" t="str">
        <f t="shared" si="372"/>
        <v>"atk":600,"hp":10000,"undpspro":200,"pvpdpspro":100,"pvpundpspro":100,"speed":10,"dpspro":150</v>
      </c>
      <c r="L5581" s="20" t="str">
        <f>IF(B5581&gt;=50,VLOOKUP(A5581,英雄数据表!A:L,11,FALSE),IF(B5581&gt;=25,VLOOKUP(A5581,英雄数据表!A:L,7,0),""))</f>
        <v>"4304602004"</v>
      </c>
      <c r="M5581" s="20" t="str">
        <f>IFERROR(VLOOKUP(B5581,属性中转表!$K$2:$O$21,5,FALSE),"")</f>
        <v>"undpspro":50</v>
      </c>
      <c r="N5581" s="20" t="str">
        <f>IF(B5581=25,VLOOKUP(A5581,英雄数据表!A:L,8,FALSE),IF(B5581=50,VLOOKUP(A5581,英雄数据表!A:L,12,0),""))</f>
        <v/>
      </c>
    </row>
    <row r="5582" spans="1:14" x14ac:dyDescent="0.3">
      <c r="A5582" s="20">
        <v>43046</v>
      </c>
      <c r="B5582" s="21">
        <f t="shared" si="373"/>
        <v>81</v>
      </c>
      <c r="C5582" s="21">
        <v>5</v>
      </c>
      <c r="D5582" s="21">
        <f>VLOOKUP(A5582,英雄数据表!A:D,4,0)</f>
        <v>4</v>
      </c>
      <c r="E5582" s="20" t="str">
        <f>VLOOKUP(A5582,英雄数据表!A:C,3,0)</f>
        <v>月神庇护</v>
      </c>
      <c r="F5582" s="20">
        <f t="shared" si="374"/>
        <v>43046</v>
      </c>
      <c r="G5582" s="20">
        <f t="shared" si="375"/>
        <v>43046</v>
      </c>
      <c r="H5582" s="21" t="str">
        <f>VLOOKUP(B5582,属性中转表!A:F,6,FALSE)</f>
        <v>"hp":351000,"atk":9750</v>
      </c>
      <c r="I5582" s="20" t="str">
        <f>IF(VLOOKUP(B5582,属性中转表!A:G,7,FALSE)=0,"",VLOOKUP(VLOOKUP(B5582,属性中转表!A:G,7,FALSE),属性中转表!$K$2:$P$21,6,0))&amp;IF(VLOOKUP(B5582,属性中转表!A:G,7,FALSE)&gt;=50,VLOOKUP(A5582,英雄数据表!A:K,9,0),IF(VLOOKUP(B5582,属性中转表!A:G,7,FALSE)&gt;=25,VLOOKUP(A5582,英雄数据表!A:K,5,0),""))</f>
        <v>"atk":600,"hp":10000,"undpspro":200,"pvpdpspro":100,"pvpundpspro":100,"speed":10</v>
      </c>
      <c r="J5582" s="20" t="str">
        <f>IF(I5582="","",属性中转表!$I$1&amp;(IF(VLOOKUP(B5582,属性中转表!A:G,7,FALSE)=0,0,VLOOKUP(VLOOKUP(B5582,属性中转表!A:G,7,FALSE),属性中转表!$K$2:$P$21,4,0)))+IFERROR(VLOOKUP(A5582,英雄数据表!A:K,IF(武魂!B5582&gt;=50,10,IF(武魂!B5582&gt;=25,6)),0),0))</f>
        <v>,"dpspro":150</v>
      </c>
      <c r="K5582" s="32" t="str">
        <f t="shared" si="372"/>
        <v>"atk":600,"hp":10000,"undpspro":200,"pvpdpspro":100,"pvpundpspro":100,"speed":10,"dpspro":150</v>
      </c>
      <c r="L5582" s="20" t="str">
        <f>IF(B5582&gt;=50,VLOOKUP(A5582,英雄数据表!A:L,11,FALSE),IF(B5582&gt;=25,VLOOKUP(A5582,英雄数据表!A:L,7,0),""))</f>
        <v>"4304602004"</v>
      </c>
      <c r="M5582" s="20" t="str">
        <f>IFERROR(VLOOKUP(B5582,属性中转表!$K$2:$O$21,5,FALSE),"")</f>
        <v/>
      </c>
      <c r="N5582" s="20" t="str">
        <f>IF(B5582=25,VLOOKUP(A5582,英雄数据表!A:L,8,FALSE),IF(B5582=50,VLOOKUP(A5582,英雄数据表!A:L,12,0),""))</f>
        <v/>
      </c>
    </row>
    <row r="5583" spans="1:14" x14ac:dyDescent="0.3">
      <c r="A5583" s="20">
        <v>43046</v>
      </c>
      <c r="B5583" s="21">
        <f t="shared" si="373"/>
        <v>82</v>
      </c>
      <c r="C5583" s="21">
        <v>5</v>
      </c>
      <c r="D5583" s="21">
        <f>VLOOKUP(A5583,英雄数据表!A:D,4,0)</f>
        <v>4</v>
      </c>
      <c r="E5583" s="20" t="str">
        <f>VLOOKUP(A5583,英雄数据表!A:C,3,0)</f>
        <v>月神庇护</v>
      </c>
      <c r="F5583" s="20">
        <f t="shared" si="374"/>
        <v>43046</v>
      </c>
      <c r="G5583" s="20">
        <f t="shared" si="375"/>
        <v>43046</v>
      </c>
      <c r="H5583" s="21" t="str">
        <f>VLOOKUP(B5583,属性中转表!A:F,6,FALSE)</f>
        <v>"hp":356400,"atk":9900</v>
      </c>
      <c r="I5583" s="20" t="str">
        <f>IF(VLOOKUP(B5583,属性中转表!A:G,7,FALSE)=0,"",VLOOKUP(VLOOKUP(B5583,属性中转表!A:G,7,FALSE),属性中转表!$K$2:$P$21,6,0))&amp;IF(VLOOKUP(B5583,属性中转表!A:G,7,FALSE)&gt;=50,VLOOKUP(A5583,英雄数据表!A:K,9,0),IF(VLOOKUP(B5583,属性中转表!A:G,7,FALSE)&gt;=25,VLOOKUP(A5583,英雄数据表!A:K,5,0),""))</f>
        <v>"atk":600,"hp":10000,"undpspro":200,"pvpdpspro":100,"pvpundpspro":100,"speed":10</v>
      </c>
      <c r="J5583" s="20" t="str">
        <f>IF(I5583="","",属性中转表!$I$1&amp;(IF(VLOOKUP(B5583,属性中转表!A:G,7,FALSE)=0,0,VLOOKUP(VLOOKUP(B5583,属性中转表!A:G,7,FALSE),属性中转表!$K$2:$P$21,4,0)))+IFERROR(VLOOKUP(A5583,英雄数据表!A:K,IF(武魂!B5583&gt;=50,10,IF(武魂!B5583&gt;=25,6)),0),0))</f>
        <v>,"dpspro":150</v>
      </c>
      <c r="K5583" s="32" t="str">
        <f t="shared" ref="K5583:K5646" si="376">I5583&amp;J5583</f>
        <v>"atk":600,"hp":10000,"undpspro":200,"pvpdpspro":100,"pvpundpspro":100,"speed":10,"dpspro":150</v>
      </c>
      <c r="L5583" s="20" t="str">
        <f>IF(B5583&gt;=50,VLOOKUP(A5583,英雄数据表!A:L,11,FALSE),IF(B5583&gt;=25,VLOOKUP(A5583,英雄数据表!A:L,7,0),""))</f>
        <v>"4304602004"</v>
      </c>
      <c r="M5583" s="20" t="str">
        <f>IFERROR(VLOOKUP(B5583,属性中转表!$K$2:$O$21,5,FALSE),"")</f>
        <v/>
      </c>
      <c r="N5583" s="20" t="str">
        <f>IF(B5583=25,VLOOKUP(A5583,英雄数据表!A:L,8,FALSE),IF(B5583=50,VLOOKUP(A5583,英雄数据表!A:L,12,0),""))</f>
        <v/>
      </c>
    </row>
    <row r="5584" spans="1:14" x14ac:dyDescent="0.3">
      <c r="A5584" s="20">
        <v>43046</v>
      </c>
      <c r="B5584" s="21">
        <f t="shared" si="373"/>
        <v>83</v>
      </c>
      <c r="C5584" s="21">
        <v>5</v>
      </c>
      <c r="D5584" s="21">
        <f>VLOOKUP(A5584,英雄数据表!A:D,4,0)</f>
        <v>4</v>
      </c>
      <c r="E5584" s="20" t="str">
        <f>VLOOKUP(A5584,英雄数据表!A:C,3,0)</f>
        <v>月神庇护</v>
      </c>
      <c r="F5584" s="20">
        <f t="shared" si="374"/>
        <v>43046</v>
      </c>
      <c r="G5584" s="20">
        <f t="shared" si="375"/>
        <v>43046</v>
      </c>
      <c r="H5584" s="21" t="str">
        <f>VLOOKUP(B5584,属性中转表!A:F,6,FALSE)</f>
        <v>"hp":361800,"atk":10050</v>
      </c>
      <c r="I5584" s="20" t="str">
        <f>IF(VLOOKUP(B5584,属性中转表!A:G,7,FALSE)=0,"",VLOOKUP(VLOOKUP(B5584,属性中转表!A:G,7,FALSE),属性中转表!$K$2:$P$21,6,0))&amp;IF(VLOOKUP(B5584,属性中转表!A:G,7,FALSE)&gt;=50,VLOOKUP(A5584,英雄数据表!A:K,9,0),IF(VLOOKUP(B5584,属性中转表!A:G,7,FALSE)&gt;=25,VLOOKUP(A5584,英雄数据表!A:K,5,0),""))</f>
        <v>"atk":600,"hp":10000,"undpspro":200,"pvpdpspro":100,"pvpundpspro":100,"speed":10</v>
      </c>
      <c r="J5584" s="20" t="str">
        <f>IF(I5584="","",属性中转表!$I$1&amp;(IF(VLOOKUP(B5584,属性中转表!A:G,7,FALSE)=0,0,VLOOKUP(VLOOKUP(B5584,属性中转表!A:G,7,FALSE),属性中转表!$K$2:$P$21,4,0)))+IFERROR(VLOOKUP(A5584,英雄数据表!A:K,IF(武魂!B5584&gt;=50,10,IF(武魂!B5584&gt;=25,6)),0),0))</f>
        <v>,"dpspro":150</v>
      </c>
      <c r="K5584" s="32" t="str">
        <f t="shared" si="376"/>
        <v>"atk":600,"hp":10000,"undpspro":200,"pvpdpspro":100,"pvpundpspro":100,"speed":10,"dpspro":150</v>
      </c>
      <c r="L5584" s="20" t="str">
        <f>IF(B5584&gt;=50,VLOOKUP(A5584,英雄数据表!A:L,11,FALSE),IF(B5584&gt;=25,VLOOKUP(A5584,英雄数据表!A:L,7,0),""))</f>
        <v>"4304602004"</v>
      </c>
      <c r="M5584" s="20" t="str">
        <f>IFERROR(VLOOKUP(B5584,属性中转表!$K$2:$O$21,5,FALSE),"")</f>
        <v/>
      </c>
      <c r="N5584" s="20" t="str">
        <f>IF(B5584=25,VLOOKUP(A5584,英雄数据表!A:L,8,FALSE),IF(B5584=50,VLOOKUP(A5584,英雄数据表!A:L,12,0),""))</f>
        <v/>
      </c>
    </row>
    <row r="5585" spans="1:14" x14ac:dyDescent="0.3">
      <c r="A5585" s="20">
        <v>43046</v>
      </c>
      <c r="B5585" s="21">
        <f t="shared" si="373"/>
        <v>84</v>
      </c>
      <c r="C5585" s="21">
        <v>5</v>
      </c>
      <c r="D5585" s="21">
        <f>VLOOKUP(A5585,英雄数据表!A:D,4,0)</f>
        <v>4</v>
      </c>
      <c r="E5585" s="20" t="str">
        <f>VLOOKUP(A5585,英雄数据表!A:C,3,0)</f>
        <v>月神庇护</v>
      </c>
      <c r="F5585" s="20">
        <f t="shared" si="374"/>
        <v>43046</v>
      </c>
      <c r="G5585" s="20">
        <f t="shared" si="375"/>
        <v>43046</v>
      </c>
      <c r="H5585" s="21" t="str">
        <f>VLOOKUP(B5585,属性中转表!A:F,6,FALSE)</f>
        <v>"hp":367200,"atk":10200</v>
      </c>
      <c r="I5585" s="20" t="str">
        <f>IF(VLOOKUP(B5585,属性中转表!A:G,7,FALSE)=0,"",VLOOKUP(VLOOKUP(B5585,属性中转表!A:G,7,FALSE),属性中转表!$K$2:$P$21,6,0))&amp;IF(VLOOKUP(B5585,属性中转表!A:G,7,FALSE)&gt;=50,VLOOKUP(A5585,英雄数据表!A:K,9,0),IF(VLOOKUP(B5585,属性中转表!A:G,7,FALSE)&gt;=25,VLOOKUP(A5585,英雄数据表!A:K,5,0),""))</f>
        <v>"atk":600,"hp":10000,"undpspro":200,"pvpdpspro":100,"pvpundpspro":100,"speed":10</v>
      </c>
      <c r="J5585" s="20" t="str">
        <f>IF(I5585="","",属性中转表!$I$1&amp;(IF(VLOOKUP(B5585,属性中转表!A:G,7,FALSE)=0,0,VLOOKUP(VLOOKUP(B5585,属性中转表!A:G,7,FALSE),属性中转表!$K$2:$P$21,4,0)))+IFERROR(VLOOKUP(A5585,英雄数据表!A:K,IF(武魂!B5585&gt;=50,10,IF(武魂!B5585&gt;=25,6)),0),0))</f>
        <v>,"dpspro":150</v>
      </c>
      <c r="K5585" s="32" t="str">
        <f t="shared" si="376"/>
        <v>"atk":600,"hp":10000,"undpspro":200,"pvpdpspro":100,"pvpundpspro":100,"speed":10,"dpspro":150</v>
      </c>
      <c r="L5585" s="20" t="str">
        <f>IF(B5585&gt;=50,VLOOKUP(A5585,英雄数据表!A:L,11,FALSE),IF(B5585&gt;=25,VLOOKUP(A5585,英雄数据表!A:L,7,0),""))</f>
        <v>"4304602004"</v>
      </c>
      <c r="M5585" s="20" t="str">
        <f>IFERROR(VLOOKUP(B5585,属性中转表!$K$2:$O$21,5,FALSE),"")</f>
        <v/>
      </c>
      <c r="N5585" s="20" t="str">
        <f>IF(B5585=25,VLOOKUP(A5585,英雄数据表!A:L,8,FALSE),IF(B5585=50,VLOOKUP(A5585,英雄数据表!A:L,12,0),""))</f>
        <v/>
      </c>
    </row>
    <row r="5586" spans="1:14" x14ac:dyDescent="0.3">
      <c r="A5586" s="20">
        <v>43046</v>
      </c>
      <c r="B5586" s="21">
        <f t="shared" si="373"/>
        <v>85</v>
      </c>
      <c r="C5586" s="21">
        <v>5</v>
      </c>
      <c r="D5586" s="21">
        <f>VLOOKUP(A5586,英雄数据表!A:D,4,0)</f>
        <v>4</v>
      </c>
      <c r="E5586" s="20" t="str">
        <f>VLOOKUP(A5586,英雄数据表!A:C,3,0)</f>
        <v>月神庇护</v>
      </c>
      <c r="F5586" s="20">
        <f t="shared" si="374"/>
        <v>43046</v>
      </c>
      <c r="G5586" s="20">
        <f t="shared" si="375"/>
        <v>43046</v>
      </c>
      <c r="H5586" s="21" t="str">
        <f>VLOOKUP(B5586,属性中转表!A:F,6,FALSE)</f>
        <v>"hp":372600,"atk":10350</v>
      </c>
      <c r="I5586" s="20" t="str">
        <f>IF(VLOOKUP(B5586,属性中转表!A:G,7,FALSE)=0,"",VLOOKUP(VLOOKUP(B5586,属性中转表!A:G,7,FALSE),属性中转表!$K$2:$P$21,6,0))&amp;IF(VLOOKUP(B5586,属性中转表!A:G,7,FALSE)&gt;=50,VLOOKUP(A5586,英雄数据表!A:K,9,0),IF(VLOOKUP(B5586,属性中转表!A:G,7,FALSE)&gt;=25,VLOOKUP(A5586,英雄数据表!A:K,5,0),""))</f>
        <v>"atk":600,"hp":10000,"undpspro":200,"pvpdpspro":100,"pvpundpspro":100,"speed":10</v>
      </c>
      <c r="J5586" s="20" t="str">
        <f>IF(I5586="","",属性中转表!$I$1&amp;(IF(VLOOKUP(B5586,属性中转表!A:G,7,FALSE)=0,0,VLOOKUP(VLOOKUP(B5586,属性中转表!A:G,7,FALSE),属性中转表!$K$2:$P$21,4,0)))+IFERROR(VLOOKUP(A5586,英雄数据表!A:K,IF(武魂!B5586&gt;=50,10,IF(武魂!B5586&gt;=25,6)),0),0))</f>
        <v>,"dpspro":200</v>
      </c>
      <c r="K5586" s="32" t="str">
        <f t="shared" si="376"/>
        <v>"atk":600,"hp":10000,"undpspro":200,"pvpdpspro":100,"pvpundpspro":100,"speed":10,"dpspro":200</v>
      </c>
      <c r="L5586" s="20" t="str">
        <f>IF(B5586&gt;=50,VLOOKUP(A5586,英雄数据表!A:L,11,FALSE),IF(B5586&gt;=25,VLOOKUP(A5586,英雄数据表!A:L,7,0),""))</f>
        <v>"4304602004"</v>
      </c>
      <c r="M5586" s="20" t="str">
        <f>IFERROR(VLOOKUP(B5586,属性中转表!$K$2:$O$21,5,FALSE),"")</f>
        <v>"dpspro":50</v>
      </c>
      <c r="N5586" s="20" t="str">
        <f>IF(B5586=25,VLOOKUP(A5586,英雄数据表!A:L,8,FALSE),IF(B5586=50,VLOOKUP(A5586,英雄数据表!A:L,12,0),""))</f>
        <v/>
      </c>
    </row>
    <row r="5587" spans="1:14" x14ac:dyDescent="0.3">
      <c r="A5587" s="20">
        <v>43046</v>
      </c>
      <c r="B5587" s="21">
        <f t="shared" si="373"/>
        <v>86</v>
      </c>
      <c r="C5587" s="21">
        <v>5</v>
      </c>
      <c r="D5587" s="21">
        <f>VLOOKUP(A5587,英雄数据表!A:D,4,0)</f>
        <v>4</v>
      </c>
      <c r="E5587" s="20" t="str">
        <f>VLOOKUP(A5587,英雄数据表!A:C,3,0)</f>
        <v>月神庇护</v>
      </c>
      <c r="F5587" s="20">
        <f t="shared" si="374"/>
        <v>43046</v>
      </c>
      <c r="G5587" s="20">
        <f t="shared" si="375"/>
        <v>43046</v>
      </c>
      <c r="H5587" s="21" t="str">
        <f>VLOOKUP(B5587,属性中转表!A:F,6,FALSE)</f>
        <v>"hp":378000,"atk":10500</v>
      </c>
      <c r="I5587" s="20" t="str">
        <f>IF(VLOOKUP(B5587,属性中转表!A:G,7,FALSE)=0,"",VLOOKUP(VLOOKUP(B5587,属性中转表!A:G,7,FALSE),属性中转表!$K$2:$P$21,6,0))&amp;IF(VLOOKUP(B5587,属性中转表!A:G,7,FALSE)&gt;=50,VLOOKUP(A5587,英雄数据表!A:K,9,0),IF(VLOOKUP(B5587,属性中转表!A:G,7,FALSE)&gt;=25,VLOOKUP(A5587,英雄数据表!A:K,5,0),""))</f>
        <v>"atk":600,"hp":10000,"undpspro":200,"pvpdpspro":100,"pvpundpspro":100,"speed":10</v>
      </c>
      <c r="J5587" s="20" t="str">
        <f>IF(I5587="","",属性中转表!$I$1&amp;(IF(VLOOKUP(B5587,属性中转表!A:G,7,FALSE)=0,0,VLOOKUP(VLOOKUP(B5587,属性中转表!A:G,7,FALSE),属性中转表!$K$2:$P$21,4,0)))+IFERROR(VLOOKUP(A5587,英雄数据表!A:K,IF(武魂!B5587&gt;=50,10,IF(武魂!B5587&gt;=25,6)),0),0))</f>
        <v>,"dpspro":200</v>
      </c>
      <c r="K5587" s="32" t="str">
        <f t="shared" si="376"/>
        <v>"atk":600,"hp":10000,"undpspro":200,"pvpdpspro":100,"pvpundpspro":100,"speed":10,"dpspro":200</v>
      </c>
      <c r="L5587" s="20" t="str">
        <f>IF(B5587&gt;=50,VLOOKUP(A5587,英雄数据表!A:L,11,FALSE),IF(B5587&gt;=25,VLOOKUP(A5587,英雄数据表!A:L,7,0),""))</f>
        <v>"4304602004"</v>
      </c>
      <c r="M5587" s="20" t="str">
        <f>IFERROR(VLOOKUP(B5587,属性中转表!$K$2:$O$21,5,FALSE),"")</f>
        <v/>
      </c>
      <c r="N5587" s="20" t="str">
        <f>IF(B5587=25,VLOOKUP(A5587,英雄数据表!A:L,8,FALSE),IF(B5587=50,VLOOKUP(A5587,英雄数据表!A:L,12,0),""))</f>
        <v/>
      </c>
    </row>
    <row r="5588" spans="1:14" x14ac:dyDescent="0.3">
      <c r="A5588" s="20">
        <v>43046</v>
      </c>
      <c r="B5588" s="21">
        <f t="shared" si="373"/>
        <v>87</v>
      </c>
      <c r="C5588" s="21">
        <v>5</v>
      </c>
      <c r="D5588" s="21">
        <f>VLOOKUP(A5588,英雄数据表!A:D,4,0)</f>
        <v>4</v>
      </c>
      <c r="E5588" s="20" t="str">
        <f>VLOOKUP(A5588,英雄数据表!A:C,3,0)</f>
        <v>月神庇护</v>
      </c>
      <c r="F5588" s="20">
        <f t="shared" si="374"/>
        <v>43046</v>
      </c>
      <c r="G5588" s="20">
        <f t="shared" si="375"/>
        <v>43046</v>
      </c>
      <c r="H5588" s="21" t="str">
        <f>VLOOKUP(B5588,属性中转表!A:F,6,FALSE)</f>
        <v>"hp":383400,"atk":10650</v>
      </c>
      <c r="I5588" s="20" t="str">
        <f>IF(VLOOKUP(B5588,属性中转表!A:G,7,FALSE)=0,"",VLOOKUP(VLOOKUP(B5588,属性中转表!A:G,7,FALSE),属性中转表!$K$2:$P$21,6,0))&amp;IF(VLOOKUP(B5588,属性中转表!A:G,7,FALSE)&gt;=50,VLOOKUP(A5588,英雄数据表!A:K,9,0),IF(VLOOKUP(B5588,属性中转表!A:G,7,FALSE)&gt;=25,VLOOKUP(A5588,英雄数据表!A:K,5,0),""))</f>
        <v>"atk":600,"hp":10000,"undpspro":200,"pvpdpspro":100,"pvpundpspro":100,"speed":10</v>
      </c>
      <c r="J5588" s="20" t="str">
        <f>IF(I5588="","",属性中转表!$I$1&amp;(IF(VLOOKUP(B5588,属性中转表!A:G,7,FALSE)=0,0,VLOOKUP(VLOOKUP(B5588,属性中转表!A:G,7,FALSE),属性中转表!$K$2:$P$21,4,0)))+IFERROR(VLOOKUP(A5588,英雄数据表!A:K,IF(武魂!B5588&gt;=50,10,IF(武魂!B5588&gt;=25,6)),0),0))</f>
        <v>,"dpspro":200</v>
      </c>
      <c r="K5588" s="32" t="str">
        <f t="shared" si="376"/>
        <v>"atk":600,"hp":10000,"undpspro":200,"pvpdpspro":100,"pvpundpspro":100,"speed":10,"dpspro":200</v>
      </c>
      <c r="L5588" s="20" t="str">
        <f>IF(B5588&gt;=50,VLOOKUP(A5588,英雄数据表!A:L,11,FALSE),IF(B5588&gt;=25,VLOOKUP(A5588,英雄数据表!A:L,7,0),""))</f>
        <v>"4304602004"</v>
      </c>
      <c r="M5588" s="20" t="str">
        <f>IFERROR(VLOOKUP(B5588,属性中转表!$K$2:$O$21,5,FALSE),"")</f>
        <v/>
      </c>
      <c r="N5588" s="20" t="str">
        <f>IF(B5588=25,VLOOKUP(A5588,英雄数据表!A:L,8,FALSE),IF(B5588=50,VLOOKUP(A5588,英雄数据表!A:L,12,0),""))</f>
        <v/>
      </c>
    </row>
    <row r="5589" spans="1:14" x14ac:dyDescent="0.3">
      <c r="A5589" s="20">
        <v>43046</v>
      </c>
      <c r="B5589" s="21">
        <f t="shared" si="373"/>
        <v>88</v>
      </c>
      <c r="C5589" s="21">
        <v>5</v>
      </c>
      <c r="D5589" s="21">
        <f>VLOOKUP(A5589,英雄数据表!A:D,4,0)</f>
        <v>4</v>
      </c>
      <c r="E5589" s="20" t="str">
        <f>VLOOKUP(A5589,英雄数据表!A:C,3,0)</f>
        <v>月神庇护</v>
      </c>
      <c r="F5589" s="20">
        <f t="shared" si="374"/>
        <v>43046</v>
      </c>
      <c r="G5589" s="20">
        <f t="shared" si="375"/>
        <v>43046</v>
      </c>
      <c r="H5589" s="21" t="str">
        <f>VLOOKUP(B5589,属性中转表!A:F,6,FALSE)</f>
        <v>"hp":388800,"atk":10800</v>
      </c>
      <c r="I5589" s="20" t="str">
        <f>IF(VLOOKUP(B5589,属性中转表!A:G,7,FALSE)=0,"",VLOOKUP(VLOOKUP(B5589,属性中转表!A:G,7,FALSE),属性中转表!$K$2:$P$21,6,0))&amp;IF(VLOOKUP(B5589,属性中转表!A:G,7,FALSE)&gt;=50,VLOOKUP(A5589,英雄数据表!A:K,9,0),IF(VLOOKUP(B5589,属性中转表!A:G,7,FALSE)&gt;=25,VLOOKUP(A5589,英雄数据表!A:K,5,0),""))</f>
        <v>"atk":600,"hp":10000,"undpspro":200,"pvpdpspro":100,"pvpundpspro":100,"speed":10</v>
      </c>
      <c r="J5589" s="20" t="str">
        <f>IF(I5589="","",属性中转表!$I$1&amp;(IF(VLOOKUP(B5589,属性中转表!A:G,7,FALSE)=0,0,VLOOKUP(VLOOKUP(B5589,属性中转表!A:G,7,FALSE),属性中转表!$K$2:$P$21,4,0)))+IFERROR(VLOOKUP(A5589,英雄数据表!A:K,IF(武魂!B5589&gt;=50,10,IF(武魂!B5589&gt;=25,6)),0),0))</f>
        <v>,"dpspro":200</v>
      </c>
      <c r="K5589" s="32" t="str">
        <f t="shared" si="376"/>
        <v>"atk":600,"hp":10000,"undpspro":200,"pvpdpspro":100,"pvpundpspro":100,"speed":10,"dpspro":200</v>
      </c>
      <c r="L5589" s="20" t="str">
        <f>IF(B5589&gt;=50,VLOOKUP(A5589,英雄数据表!A:L,11,FALSE),IF(B5589&gt;=25,VLOOKUP(A5589,英雄数据表!A:L,7,0),""))</f>
        <v>"4304602004"</v>
      </c>
      <c r="M5589" s="20" t="str">
        <f>IFERROR(VLOOKUP(B5589,属性中转表!$K$2:$O$21,5,FALSE),"")</f>
        <v/>
      </c>
      <c r="N5589" s="20" t="str">
        <f>IF(B5589=25,VLOOKUP(A5589,英雄数据表!A:L,8,FALSE),IF(B5589=50,VLOOKUP(A5589,英雄数据表!A:L,12,0),""))</f>
        <v/>
      </c>
    </row>
    <row r="5590" spans="1:14" x14ac:dyDescent="0.3">
      <c r="A5590" s="20">
        <v>43046</v>
      </c>
      <c r="B5590" s="21">
        <f t="shared" si="373"/>
        <v>89</v>
      </c>
      <c r="C5590" s="21">
        <v>5</v>
      </c>
      <c r="D5590" s="21">
        <f>VLOOKUP(A5590,英雄数据表!A:D,4,0)</f>
        <v>4</v>
      </c>
      <c r="E5590" s="20" t="str">
        <f>VLOOKUP(A5590,英雄数据表!A:C,3,0)</f>
        <v>月神庇护</v>
      </c>
      <c r="F5590" s="20">
        <f t="shared" si="374"/>
        <v>43046</v>
      </c>
      <c r="G5590" s="20">
        <f t="shared" si="375"/>
        <v>43046</v>
      </c>
      <c r="H5590" s="21" t="str">
        <f>VLOOKUP(B5590,属性中转表!A:F,6,FALSE)</f>
        <v>"hp":394200,"atk":10950</v>
      </c>
      <c r="I5590" s="20" t="str">
        <f>IF(VLOOKUP(B5590,属性中转表!A:G,7,FALSE)=0,"",VLOOKUP(VLOOKUP(B5590,属性中转表!A:G,7,FALSE),属性中转表!$K$2:$P$21,6,0))&amp;IF(VLOOKUP(B5590,属性中转表!A:G,7,FALSE)&gt;=50,VLOOKUP(A5590,英雄数据表!A:K,9,0),IF(VLOOKUP(B5590,属性中转表!A:G,7,FALSE)&gt;=25,VLOOKUP(A5590,英雄数据表!A:K,5,0),""))</f>
        <v>"atk":600,"hp":10000,"undpspro":200,"pvpdpspro":100,"pvpundpspro":100,"speed":10</v>
      </c>
      <c r="J5590" s="20" t="str">
        <f>IF(I5590="","",属性中转表!$I$1&amp;(IF(VLOOKUP(B5590,属性中转表!A:G,7,FALSE)=0,0,VLOOKUP(VLOOKUP(B5590,属性中转表!A:G,7,FALSE),属性中转表!$K$2:$P$21,4,0)))+IFERROR(VLOOKUP(A5590,英雄数据表!A:K,IF(武魂!B5590&gt;=50,10,IF(武魂!B5590&gt;=25,6)),0),0))</f>
        <v>,"dpspro":200</v>
      </c>
      <c r="K5590" s="32" t="str">
        <f t="shared" si="376"/>
        <v>"atk":600,"hp":10000,"undpspro":200,"pvpdpspro":100,"pvpundpspro":100,"speed":10,"dpspro":200</v>
      </c>
      <c r="L5590" s="20" t="str">
        <f>IF(B5590&gt;=50,VLOOKUP(A5590,英雄数据表!A:L,11,FALSE),IF(B5590&gt;=25,VLOOKUP(A5590,英雄数据表!A:L,7,0),""))</f>
        <v>"4304602004"</v>
      </c>
      <c r="M5590" s="20" t="str">
        <f>IFERROR(VLOOKUP(B5590,属性中转表!$K$2:$O$21,5,FALSE),"")</f>
        <v/>
      </c>
      <c r="N5590" s="20" t="str">
        <f>IF(B5590=25,VLOOKUP(A5590,英雄数据表!A:L,8,FALSE),IF(B5590=50,VLOOKUP(A5590,英雄数据表!A:L,12,0),""))</f>
        <v/>
      </c>
    </row>
    <row r="5591" spans="1:14" x14ac:dyDescent="0.3">
      <c r="A5591" s="20">
        <v>43046</v>
      </c>
      <c r="B5591" s="21">
        <f t="shared" si="373"/>
        <v>90</v>
      </c>
      <c r="C5591" s="21">
        <v>5</v>
      </c>
      <c r="D5591" s="21">
        <f>VLOOKUP(A5591,英雄数据表!A:D,4,0)</f>
        <v>4</v>
      </c>
      <c r="E5591" s="20" t="str">
        <f>VLOOKUP(A5591,英雄数据表!A:C,3,0)</f>
        <v>月神庇护</v>
      </c>
      <c r="F5591" s="20">
        <f t="shared" si="374"/>
        <v>43046</v>
      </c>
      <c r="G5591" s="20">
        <f t="shared" si="375"/>
        <v>43046</v>
      </c>
      <c r="H5591" s="21" t="str">
        <f>VLOOKUP(B5591,属性中转表!A:F,6,FALSE)</f>
        <v>"hp":399600,"atk":11100</v>
      </c>
      <c r="I5591" s="20" t="str">
        <f>IF(VLOOKUP(B5591,属性中转表!A:G,7,FALSE)=0,"",VLOOKUP(VLOOKUP(B5591,属性中转表!A:G,7,FALSE),属性中转表!$K$2:$P$21,6,0))&amp;IF(VLOOKUP(B5591,属性中转表!A:G,7,FALSE)&gt;=50,VLOOKUP(A5591,英雄数据表!A:K,9,0),IF(VLOOKUP(B5591,属性中转表!A:G,7,FALSE)&gt;=25,VLOOKUP(A5591,英雄数据表!A:K,5,0),""))</f>
        <v>"atk":600,"hp":10000,"undpspro":200,"pvpdpspro":150,"pvpundpspro":100,"speed":10</v>
      </c>
      <c r="J5591" s="20" t="str">
        <f>IF(I5591="","",属性中转表!$I$1&amp;(IF(VLOOKUP(B5591,属性中转表!A:G,7,FALSE)=0,0,VLOOKUP(VLOOKUP(B5591,属性中转表!A:G,7,FALSE),属性中转表!$K$2:$P$21,4,0)))+IFERROR(VLOOKUP(A5591,英雄数据表!A:K,IF(武魂!B5591&gt;=50,10,IF(武魂!B5591&gt;=25,6)),0),0))</f>
        <v>,"dpspro":200</v>
      </c>
      <c r="K5591" s="32" t="str">
        <f t="shared" si="376"/>
        <v>"atk":600,"hp":10000,"undpspro":200,"pvpdpspro":150,"pvpundpspro":100,"speed":10,"dpspro":200</v>
      </c>
      <c r="L5591" s="20" t="str">
        <f>IF(B5591&gt;=50,VLOOKUP(A5591,英雄数据表!A:L,11,FALSE),IF(B5591&gt;=25,VLOOKUP(A5591,英雄数据表!A:L,7,0),""))</f>
        <v>"4304602004"</v>
      </c>
      <c r="M5591" s="20" t="str">
        <f>IFERROR(VLOOKUP(B5591,属性中转表!$K$2:$O$21,5,FALSE),"")</f>
        <v>"pvpdpspro":50</v>
      </c>
      <c r="N5591" s="20" t="str">
        <f>IF(B5591=25,VLOOKUP(A5591,英雄数据表!A:L,8,FALSE),IF(B5591=50,VLOOKUP(A5591,英雄数据表!A:L,12,0),""))</f>
        <v/>
      </c>
    </row>
    <row r="5592" spans="1:14" x14ac:dyDescent="0.3">
      <c r="A5592" s="20">
        <v>43046</v>
      </c>
      <c r="B5592" s="21">
        <f t="shared" si="373"/>
        <v>91</v>
      </c>
      <c r="C5592" s="21">
        <v>5</v>
      </c>
      <c r="D5592" s="21">
        <f>VLOOKUP(A5592,英雄数据表!A:D,4,0)</f>
        <v>4</v>
      </c>
      <c r="E5592" s="20" t="str">
        <f>VLOOKUP(A5592,英雄数据表!A:C,3,0)</f>
        <v>月神庇护</v>
      </c>
      <c r="F5592" s="20">
        <f t="shared" si="374"/>
        <v>43046</v>
      </c>
      <c r="G5592" s="20">
        <f t="shared" si="375"/>
        <v>43046</v>
      </c>
      <c r="H5592" s="21" t="str">
        <f>VLOOKUP(B5592,属性中转表!A:F,6,FALSE)</f>
        <v>"hp":405000,"atk":11250</v>
      </c>
      <c r="I5592" s="20" t="str">
        <f>IF(VLOOKUP(B5592,属性中转表!A:G,7,FALSE)=0,"",VLOOKUP(VLOOKUP(B5592,属性中转表!A:G,7,FALSE),属性中转表!$K$2:$P$21,6,0))&amp;IF(VLOOKUP(B5592,属性中转表!A:G,7,FALSE)&gt;=50,VLOOKUP(A5592,英雄数据表!A:K,9,0),IF(VLOOKUP(B5592,属性中转表!A:G,7,FALSE)&gt;=25,VLOOKUP(A5592,英雄数据表!A:K,5,0),""))</f>
        <v>"atk":600,"hp":10000,"undpspro":200,"pvpdpspro":150,"pvpundpspro":100,"speed":10</v>
      </c>
      <c r="J5592" s="20" t="str">
        <f>IF(I5592="","",属性中转表!$I$1&amp;(IF(VLOOKUP(B5592,属性中转表!A:G,7,FALSE)=0,0,VLOOKUP(VLOOKUP(B5592,属性中转表!A:G,7,FALSE),属性中转表!$K$2:$P$21,4,0)))+IFERROR(VLOOKUP(A5592,英雄数据表!A:K,IF(武魂!B5592&gt;=50,10,IF(武魂!B5592&gt;=25,6)),0),0))</f>
        <v>,"dpspro":200</v>
      </c>
      <c r="K5592" s="32" t="str">
        <f t="shared" si="376"/>
        <v>"atk":600,"hp":10000,"undpspro":200,"pvpdpspro":150,"pvpundpspro":100,"speed":10,"dpspro":200</v>
      </c>
      <c r="L5592" s="20" t="str">
        <f>IF(B5592&gt;=50,VLOOKUP(A5592,英雄数据表!A:L,11,FALSE),IF(B5592&gt;=25,VLOOKUP(A5592,英雄数据表!A:L,7,0),""))</f>
        <v>"4304602004"</v>
      </c>
      <c r="M5592" s="20" t="str">
        <f>IFERROR(VLOOKUP(B5592,属性中转表!$K$2:$O$21,5,FALSE),"")</f>
        <v/>
      </c>
      <c r="N5592" s="20" t="str">
        <f>IF(B5592=25,VLOOKUP(A5592,英雄数据表!A:L,8,FALSE),IF(B5592=50,VLOOKUP(A5592,英雄数据表!A:L,12,0),""))</f>
        <v/>
      </c>
    </row>
    <row r="5593" spans="1:14" x14ac:dyDescent="0.3">
      <c r="A5593" s="20">
        <v>43046</v>
      </c>
      <c r="B5593" s="21">
        <f t="shared" si="373"/>
        <v>92</v>
      </c>
      <c r="C5593" s="21">
        <v>5</v>
      </c>
      <c r="D5593" s="21">
        <f>VLOOKUP(A5593,英雄数据表!A:D,4,0)</f>
        <v>4</v>
      </c>
      <c r="E5593" s="20" t="str">
        <f>VLOOKUP(A5593,英雄数据表!A:C,3,0)</f>
        <v>月神庇护</v>
      </c>
      <c r="F5593" s="20">
        <f t="shared" si="374"/>
        <v>43046</v>
      </c>
      <c r="G5593" s="20">
        <f t="shared" si="375"/>
        <v>43046</v>
      </c>
      <c r="H5593" s="21" t="str">
        <f>VLOOKUP(B5593,属性中转表!A:F,6,FALSE)</f>
        <v>"hp":410400,"atk":11400</v>
      </c>
      <c r="I5593" s="20" t="str">
        <f>IF(VLOOKUP(B5593,属性中转表!A:G,7,FALSE)=0,"",VLOOKUP(VLOOKUP(B5593,属性中转表!A:G,7,FALSE),属性中转表!$K$2:$P$21,6,0))&amp;IF(VLOOKUP(B5593,属性中转表!A:G,7,FALSE)&gt;=50,VLOOKUP(A5593,英雄数据表!A:K,9,0),IF(VLOOKUP(B5593,属性中转表!A:G,7,FALSE)&gt;=25,VLOOKUP(A5593,英雄数据表!A:K,5,0),""))</f>
        <v>"atk":600,"hp":10000,"undpspro":200,"pvpdpspro":150,"pvpundpspro":100,"speed":10</v>
      </c>
      <c r="J5593" s="20" t="str">
        <f>IF(I5593="","",属性中转表!$I$1&amp;(IF(VLOOKUP(B5593,属性中转表!A:G,7,FALSE)=0,0,VLOOKUP(VLOOKUP(B5593,属性中转表!A:G,7,FALSE),属性中转表!$K$2:$P$21,4,0)))+IFERROR(VLOOKUP(A5593,英雄数据表!A:K,IF(武魂!B5593&gt;=50,10,IF(武魂!B5593&gt;=25,6)),0),0))</f>
        <v>,"dpspro":200</v>
      </c>
      <c r="K5593" s="32" t="str">
        <f t="shared" si="376"/>
        <v>"atk":600,"hp":10000,"undpspro":200,"pvpdpspro":150,"pvpundpspro":100,"speed":10,"dpspro":200</v>
      </c>
      <c r="L5593" s="20" t="str">
        <f>IF(B5593&gt;=50,VLOOKUP(A5593,英雄数据表!A:L,11,FALSE),IF(B5593&gt;=25,VLOOKUP(A5593,英雄数据表!A:L,7,0),""))</f>
        <v>"4304602004"</v>
      </c>
      <c r="M5593" s="20" t="str">
        <f>IFERROR(VLOOKUP(B5593,属性中转表!$K$2:$O$21,5,FALSE),"")</f>
        <v/>
      </c>
      <c r="N5593" s="20" t="str">
        <f>IF(B5593=25,VLOOKUP(A5593,英雄数据表!A:L,8,FALSE),IF(B5593=50,VLOOKUP(A5593,英雄数据表!A:L,12,0),""))</f>
        <v/>
      </c>
    </row>
    <row r="5594" spans="1:14" x14ac:dyDescent="0.3">
      <c r="A5594" s="20">
        <v>43046</v>
      </c>
      <c r="B5594" s="21">
        <f t="shared" si="373"/>
        <v>93</v>
      </c>
      <c r="C5594" s="21">
        <v>5</v>
      </c>
      <c r="D5594" s="21">
        <f>VLOOKUP(A5594,英雄数据表!A:D,4,0)</f>
        <v>4</v>
      </c>
      <c r="E5594" s="20" t="str">
        <f>VLOOKUP(A5594,英雄数据表!A:C,3,0)</f>
        <v>月神庇护</v>
      </c>
      <c r="F5594" s="20">
        <f t="shared" si="374"/>
        <v>43046</v>
      </c>
      <c r="G5594" s="20">
        <f t="shared" si="375"/>
        <v>43046</v>
      </c>
      <c r="H5594" s="21" t="str">
        <f>VLOOKUP(B5594,属性中转表!A:F,6,FALSE)</f>
        <v>"hp":415800,"atk":11550</v>
      </c>
      <c r="I5594" s="20" t="str">
        <f>IF(VLOOKUP(B5594,属性中转表!A:G,7,FALSE)=0,"",VLOOKUP(VLOOKUP(B5594,属性中转表!A:G,7,FALSE),属性中转表!$K$2:$P$21,6,0))&amp;IF(VLOOKUP(B5594,属性中转表!A:G,7,FALSE)&gt;=50,VLOOKUP(A5594,英雄数据表!A:K,9,0),IF(VLOOKUP(B5594,属性中转表!A:G,7,FALSE)&gt;=25,VLOOKUP(A5594,英雄数据表!A:K,5,0),""))</f>
        <v>"atk":600,"hp":10000,"undpspro":200,"pvpdpspro":150,"pvpundpspro":100,"speed":10</v>
      </c>
      <c r="J5594" s="20" t="str">
        <f>IF(I5594="","",属性中转表!$I$1&amp;(IF(VLOOKUP(B5594,属性中转表!A:G,7,FALSE)=0,0,VLOOKUP(VLOOKUP(B5594,属性中转表!A:G,7,FALSE),属性中转表!$K$2:$P$21,4,0)))+IFERROR(VLOOKUP(A5594,英雄数据表!A:K,IF(武魂!B5594&gt;=50,10,IF(武魂!B5594&gt;=25,6)),0),0))</f>
        <v>,"dpspro":200</v>
      </c>
      <c r="K5594" s="32" t="str">
        <f t="shared" si="376"/>
        <v>"atk":600,"hp":10000,"undpspro":200,"pvpdpspro":150,"pvpundpspro":100,"speed":10,"dpspro":200</v>
      </c>
      <c r="L5594" s="20" t="str">
        <f>IF(B5594&gt;=50,VLOOKUP(A5594,英雄数据表!A:L,11,FALSE),IF(B5594&gt;=25,VLOOKUP(A5594,英雄数据表!A:L,7,0),""))</f>
        <v>"4304602004"</v>
      </c>
      <c r="M5594" s="20" t="str">
        <f>IFERROR(VLOOKUP(B5594,属性中转表!$K$2:$O$21,5,FALSE),"")</f>
        <v/>
      </c>
      <c r="N5594" s="20" t="str">
        <f>IF(B5594=25,VLOOKUP(A5594,英雄数据表!A:L,8,FALSE),IF(B5594=50,VLOOKUP(A5594,英雄数据表!A:L,12,0),""))</f>
        <v/>
      </c>
    </row>
    <row r="5595" spans="1:14" x14ac:dyDescent="0.3">
      <c r="A5595" s="20">
        <v>43046</v>
      </c>
      <c r="B5595" s="21">
        <f t="shared" si="373"/>
        <v>94</v>
      </c>
      <c r="C5595" s="21">
        <v>5</v>
      </c>
      <c r="D5595" s="21">
        <f>VLOOKUP(A5595,英雄数据表!A:D,4,0)</f>
        <v>4</v>
      </c>
      <c r="E5595" s="20" t="str">
        <f>VLOOKUP(A5595,英雄数据表!A:C,3,0)</f>
        <v>月神庇护</v>
      </c>
      <c r="F5595" s="20">
        <f t="shared" si="374"/>
        <v>43046</v>
      </c>
      <c r="G5595" s="20">
        <f t="shared" si="375"/>
        <v>43046</v>
      </c>
      <c r="H5595" s="21" t="str">
        <f>VLOOKUP(B5595,属性中转表!A:F,6,FALSE)</f>
        <v>"hp":421200,"atk":11700</v>
      </c>
      <c r="I5595" s="20" t="str">
        <f>IF(VLOOKUP(B5595,属性中转表!A:G,7,FALSE)=0,"",VLOOKUP(VLOOKUP(B5595,属性中转表!A:G,7,FALSE),属性中转表!$K$2:$P$21,6,0))&amp;IF(VLOOKUP(B5595,属性中转表!A:G,7,FALSE)&gt;=50,VLOOKUP(A5595,英雄数据表!A:K,9,0),IF(VLOOKUP(B5595,属性中转表!A:G,7,FALSE)&gt;=25,VLOOKUP(A5595,英雄数据表!A:K,5,0),""))</f>
        <v>"atk":600,"hp":10000,"undpspro":200,"pvpdpspro":150,"pvpundpspro":100,"speed":10</v>
      </c>
      <c r="J5595" s="20" t="str">
        <f>IF(I5595="","",属性中转表!$I$1&amp;(IF(VLOOKUP(B5595,属性中转表!A:G,7,FALSE)=0,0,VLOOKUP(VLOOKUP(B5595,属性中转表!A:G,7,FALSE),属性中转表!$K$2:$P$21,4,0)))+IFERROR(VLOOKUP(A5595,英雄数据表!A:K,IF(武魂!B5595&gt;=50,10,IF(武魂!B5595&gt;=25,6)),0),0))</f>
        <v>,"dpspro":200</v>
      </c>
      <c r="K5595" s="32" t="str">
        <f t="shared" si="376"/>
        <v>"atk":600,"hp":10000,"undpspro":200,"pvpdpspro":150,"pvpundpspro":100,"speed":10,"dpspro":200</v>
      </c>
      <c r="L5595" s="20" t="str">
        <f>IF(B5595&gt;=50,VLOOKUP(A5595,英雄数据表!A:L,11,FALSE),IF(B5595&gt;=25,VLOOKUP(A5595,英雄数据表!A:L,7,0),""))</f>
        <v>"4304602004"</v>
      </c>
      <c r="M5595" s="20" t="str">
        <f>IFERROR(VLOOKUP(B5595,属性中转表!$K$2:$O$21,5,FALSE),"")</f>
        <v/>
      </c>
      <c r="N5595" s="20" t="str">
        <f>IF(B5595=25,VLOOKUP(A5595,英雄数据表!A:L,8,FALSE),IF(B5595=50,VLOOKUP(A5595,英雄数据表!A:L,12,0),""))</f>
        <v/>
      </c>
    </row>
    <row r="5596" spans="1:14" x14ac:dyDescent="0.3">
      <c r="A5596" s="20">
        <v>43046</v>
      </c>
      <c r="B5596" s="21">
        <f t="shared" si="373"/>
        <v>95</v>
      </c>
      <c r="C5596" s="21">
        <v>5</v>
      </c>
      <c r="D5596" s="21">
        <f>VLOOKUP(A5596,英雄数据表!A:D,4,0)</f>
        <v>4</v>
      </c>
      <c r="E5596" s="20" t="str">
        <f>VLOOKUP(A5596,英雄数据表!A:C,3,0)</f>
        <v>月神庇护</v>
      </c>
      <c r="F5596" s="20">
        <f t="shared" si="374"/>
        <v>43046</v>
      </c>
      <c r="G5596" s="20">
        <f t="shared" si="375"/>
        <v>43046</v>
      </c>
      <c r="H5596" s="21" t="str">
        <f>VLOOKUP(B5596,属性中转表!A:F,6,FALSE)</f>
        <v>"hp":426600,"atk":11850</v>
      </c>
      <c r="I5596" s="20" t="str">
        <f>IF(VLOOKUP(B5596,属性中转表!A:G,7,FALSE)=0,"",VLOOKUP(VLOOKUP(B5596,属性中转表!A:G,7,FALSE),属性中转表!$K$2:$P$21,6,0))&amp;IF(VLOOKUP(B5596,属性中转表!A:G,7,FALSE)&gt;=50,VLOOKUP(A5596,英雄数据表!A:K,9,0),IF(VLOOKUP(B5596,属性中转表!A:G,7,FALSE)&gt;=25,VLOOKUP(A5596,英雄数据表!A:K,5,0),""))</f>
        <v>"atk":600,"hp":10000,"undpspro":200,"pvpdpspro":150,"pvpundpspro":150,"speed":10</v>
      </c>
      <c r="J5596" s="20" t="str">
        <f>IF(I5596="","",属性中转表!$I$1&amp;(IF(VLOOKUP(B5596,属性中转表!A:G,7,FALSE)=0,0,VLOOKUP(VLOOKUP(B5596,属性中转表!A:G,7,FALSE),属性中转表!$K$2:$P$21,4,0)))+IFERROR(VLOOKUP(A5596,英雄数据表!A:K,IF(武魂!B5596&gt;=50,10,IF(武魂!B5596&gt;=25,6)),0),0))</f>
        <v>,"dpspro":200</v>
      </c>
      <c r="K5596" s="32" t="str">
        <f t="shared" si="376"/>
        <v>"atk":600,"hp":10000,"undpspro":200,"pvpdpspro":150,"pvpundpspro":150,"speed":10,"dpspro":200</v>
      </c>
      <c r="L5596" s="20" t="str">
        <f>IF(B5596&gt;=50,VLOOKUP(A5596,英雄数据表!A:L,11,FALSE),IF(B5596&gt;=25,VLOOKUP(A5596,英雄数据表!A:L,7,0),""))</f>
        <v>"4304602004"</v>
      </c>
      <c r="M5596" s="20" t="str">
        <f>IFERROR(VLOOKUP(B5596,属性中转表!$K$2:$O$21,5,FALSE),"")</f>
        <v>"pvpundpspro":50</v>
      </c>
      <c r="N5596" s="20" t="str">
        <f>IF(B5596=25,VLOOKUP(A5596,英雄数据表!A:L,8,FALSE),IF(B5596=50,VLOOKUP(A5596,英雄数据表!A:L,12,0),""))</f>
        <v/>
      </c>
    </row>
    <row r="5597" spans="1:14" x14ac:dyDescent="0.3">
      <c r="A5597" s="20">
        <v>43046</v>
      </c>
      <c r="B5597" s="21">
        <f t="shared" si="373"/>
        <v>96</v>
      </c>
      <c r="C5597" s="21">
        <v>5</v>
      </c>
      <c r="D5597" s="21">
        <f>VLOOKUP(A5597,英雄数据表!A:D,4,0)</f>
        <v>4</v>
      </c>
      <c r="E5597" s="20" t="str">
        <f>VLOOKUP(A5597,英雄数据表!A:C,3,0)</f>
        <v>月神庇护</v>
      </c>
      <c r="F5597" s="20">
        <f t="shared" si="374"/>
        <v>43046</v>
      </c>
      <c r="G5597" s="20">
        <f t="shared" si="375"/>
        <v>43046</v>
      </c>
      <c r="H5597" s="21" t="str">
        <f>VLOOKUP(B5597,属性中转表!A:F,6,FALSE)</f>
        <v>"hp":432000,"atk":12000</v>
      </c>
      <c r="I5597" s="20" t="str">
        <f>IF(VLOOKUP(B5597,属性中转表!A:G,7,FALSE)=0,"",VLOOKUP(VLOOKUP(B5597,属性中转表!A:G,7,FALSE),属性中转表!$K$2:$P$21,6,0))&amp;IF(VLOOKUP(B5597,属性中转表!A:G,7,FALSE)&gt;=50,VLOOKUP(A5597,英雄数据表!A:K,9,0),IF(VLOOKUP(B5597,属性中转表!A:G,7,FALSE)&gt;=25,VLOOKUP(A5597,英雄数据表!A:K,5,0),""))</f>
        <v>"atk":600,"hp":10000,"undpspro":200,"pvpdpspro":150,"pvpundpspro":150,"speed":10</v>
      </c>
      <c r="J5597" s="20" t="str">
        <f>IF(I5597="","",属性中转表!$I$1&amp;(IF(VLOOKUP(B5597,属性中转表!A:G,7,FALSE)=0,0,VLOOKUP(VLOOKUP(B5597,属性中转表!A:G,7,FALSE),属性中转表!$K$2:$P$21,4,0)))+IFERROR(VLOOKUP(A5597,英雄数据表!A:K,IF(武魂!B5597&gt;=50,10,IF(武魂!B5597&gt;=25,6)),0),0))</f>
        <v>,"dpspro":200</v>
      </c>
      <c r="K5597" s="32" t="str">
        <f t="shared" si="376"/>
        <v>"atk":600,"hp":10000,"undpspro":200,"pvpdpspro":150,"pvpundpspro":150,"speed":10,"dpspro":200</v>
      </c>
      <c r="L5597" s="20" t="str">
        <f>IF(B5597&gt;=50,VLOOKUP(A5597,英雄数据表!A:L,11,FALSE),IF(B5597&gt;=25,VLOOKUP(A5597,英雄数据表!A:L,7,0),""))</f>
        <v>"4304602004"</v>
      </c>
      <c r="M5597" s="20" t="str">
        <f>IFERROR(VLOOKUP(B5597,属性中转表!$K$2:$O$21,5,FALSE),"")</f>
        <v/>
      </c>
      <c r="N5597" s="20" t="str">
        <f>IF(B5597=25,VLOOKUP(A5597,英雄数据表!A:L,8,FALSE),IF(B5597=50,VLOOKUP(A5597,英雄数据表!A:L,12,0),""))</f>
        <v/>
      </c>
    </row>
    <row r="5598" spans="1:14" x14ac:dyDescent="0.3">
      <c r="A5598" s="20">
        <v>43046</v>
      </c>
      <c r="B5598" s="21">
        <f t="shared" si="373"/>
        <v>97</v>
      </c>
      <c r="C5598" s="21">
        <v>5</v>
      </c>
      <c r="D5598" s="21">
        <f>VLOOKUP(A5598,英雄数据表!A:D,4,0)</f>
        <v>4</v>
      </c>
      <c r="E5598" s="20" t="str">
        <f>VLOOKUP(A5598,英雄数据表!A:C,3,0)</f>
        <v>月神庇护</v>
      </c>
      <c r="F5598" s="20">
        <f t="shared" si="374"/>
        <v>43046</v>
      </c>
      <c r="G5598" s="20">
        <f t="shared" si="375"/>
        <v>43046</v>
      </c>
      <c r="H5598" s="21" t="str">
        <f>VLOOKUP(B5598,属性中转表!A:F,6,FALSE)</f>
        <v>"hp":437400,"atk":12150</v>
      </c>
      <c r="I5598" s="20" t="str">
        <f>IF(VLOOKUP(B5598,属性中转表!A:G,7,FALSE)=0,"",VLOOKUP(VLOOKUP(B5598,属性中转表!A:G,7,FALSE),属性中转表!$K$2:$P$21,6,0))&amp;IF(VLOOKUP(B5598,属性中转表!A:G,7,FALSE)&gt;=50,VLOOKUP(A5598,英雄数据表!A:K,9,0),IF(VLOOKUP(B5598,属性中转表!A:G,7,FALSE)&gt;=25,VLOOKUP(A5598,英雄数据表!A:K,5,0),""))</f>
        <v>"atk":600,"hp":10000,"undpspro":200,"pvpdpspro":150,"pvpundpspro":150,"speed":10</v>
      </c>
      <c r="J5598" s="20" t="str">
        <f>IF(I5598="","",属性中转表!$I$1&amp;(IF(VLOOKUP(B5598,属性中转表!A:G,7,FALSE)=0,0,VLOOKUP(VLOOKUP(B5598,属性中转表!A:G,7,FALSE),属性中转表!$K$2:$P$21,4,0)))+IFERROR(VLOOKUP(A5598,英雄数据表!A:K,IF(武魂!B5598&gt;=50,10,IF(武魂!B5598&gt;=25,6)),0),0))</f>
        <v>,"dpspro":200</v>
      </c>
      <c r="K5598" s="32" t="str">
        <f t="shared" si="376"/>
        <v>"atk":600,"hp":10000,"undpspro":200,"pvpdpspro":150,"pvpundpspro":150,"speed":10,"dpspro":200</v>
      </c>
      <c r="L5598" s="20" t="str">
        <f>IF(B5598&gt;=50,VLOOKUP(A5598,英雄数据表!A:L,11,FALSE),IF(B5598&gt;=25,VLOOKUP(A5598,英雄数据表!A:L,7,0),""))</f>
        <v>"4304602004"</v>
      </c>
      <c r="M5598" s="20" t="str">
        <f>IFERROR(VLOOKUP(B5598,属性中转表!$K$2:$O$21,5,FALSE),"")</f>
        <v/>
      </c>
      <c r="N5598" s="20" t="str">
        <f>IF(B5598=25,VLOOKUP(A5598,英雄数据表!A:L,8,FALSE),IF(B5598=50,VLOOKUP(A5598,英雄数据表!A:L,12,0),""))</f>
        <v/>
      </c>
    </row>
    <row r="5599" spans="1:14" x14ac:dyDescent="0.3">
      <c r="A5599" s="20">
        <v>43046</v>
      </c>
      <c r="B5599" s="21">
        <f t="shared" si="373"/>
        <v>98</v>
      </c>
      <c r="C5599" s="21">
        <v>5</v>
      </c>
      <c r="D5599" s="21">
        <f>VLOOKUP(A5599,英雄数据表!A:D,4,0)</f>
        <v>4</v>
      </c>
      <c r="E5599" s="20" t="str">
        <f>VLOOKUP(A5599,英雄数据表!A:C,3,0)</f>
        <v>月神庇护</v>
      </c>
      <c r="F5599" s="20">
        <f t="shared" si="374"/>
        <v>43046</v>
      </c>
      <c r="G5599" s="20">
        <f t="shared" si="375"/>
        <v>43046</v>
      </c>
      <c r="H5599" s="21" t="str">
        <f>VLOOKUP(B5599,属性中转表!A:F,6,FALSE)</f>
        <v>"hp":442800,"atk":12300</v>
      </c>
      <c r="I5599" s="20" t="str">
        <f>IF(VLOOKUP(B5599,属性中转表!A:G,7,FALSE)=0,"",VLOOKUP(VLOOKUP(B5599,属性中转表!A:G,7,FALSE),属性中转表!$K$2:$P$21,6,0))&amp;IF(VLOOKUP(B5599,属性中转表!A:G,7,FALSE)&gt;=50,VLOOKUP(A5599,英雄数据表!A:K,9,0),IF(VLOOKUP(B5599,属性中转表!A:G,7,FALSE)&gt;=25,VLOOKUP(A5599,英雄数据表!A:K,5,0),""))</f>
        <v>"atk":600,"hp":10000,"undpspro":200,"pvpdpspro":150,"pvpundpspro":150,"speed":10</v>
      </c>
      <c r="J5599" s="20" t="str">
        <f>IF(I5599="","",属性中转表!$I$1&amp;(IF(VLOOKUP(B5599,属性中转表!A:G,7,FALSE)=0,0,VLOOKUP(VLOOKUP(B5599,属性中转表!A:G,7,FALSE),属性中转表!$K$2:$P$21,4,0)))+IFERROR(VLOOKUP(A5599,英雄数据表!A:K,IF(武魂!B5599&gt;=50,10,IF(武魂!B5599&gt;=25,6)),0),0))</f>
        <v>,"dpspro":200</v>
      </c>
      <c r="K5599" s="32" t="str">
        <f t="shared" si="376"/>
        <v>"atk":600,"hp":10000,"undpspro":200,"pvpdpspro":150,"pvpundpspro":150,"speed":10,"dpspro":200</v>
      </c>
      <c r="L5599" s="20" t="str">
        <f>IF(B5599&gt;=50,VLOOKUP(A5599,英雄数据表!A:L,11,FALSE),IF(B5599&gt;=25,VLOOKUP(A5599,英雄数据表!A:L,7,0),""))</f>
        <v>"4304602004"</v>
      </c>
      <c r="M5599" s="20" t="str">
        <f>IFERROR(VLOOKUP(B5599,属性中转表!$K$2:$O$21,5,FALSE),"")</f>
        <v/>
      </c>
      <c r="N5599" s="20" t="str">
        <f>IF(B5599=25,VLOOKUP(A5599,英雄数据表!A:L,8,FALSE),IF(B5599=50,VLOOKUP(A5599,英雄数据表!A:L,12,0),""))</f>
        <v/>
      </c>
    </row>
    <row r="5600" spans="1:14" x14ac:dyDescent="0.3">
      <c r="A5600" s="20">
        <v>43046</v>
      </c>
      <c r="B5600" s="21">
        <f t="shared" si="373"/>
        <v>99</v>
      </c>
      <c r="C5600" s="21">
        <v>5</v>
      </c>
      <c r="D5600" s="21">
        <f>VLOOKUP(A5600,英雄数据表!A:D,4,0)</f>
        <v>4</v>
      </c>
      <c r="E5600" s="20" t="str">
        <f>VLOOKUP(A5600,英雄数据表!A:C,3,0)</f>
        <v>月神庇护</v>
      </c>
      <c r="F5600" s="20">
        <f t="shared" si="374"/>
        <v>43046</v>
      </c>
      <c r="G5600" s="20">
        <f t="shared" si="375"/>
        <v>43046</v>
      </c>
      <c r="H5600" s="21" t="str">
        <f>VLOOKUP(B5600,属性中转表!A:F,6,FALSE)</f>
        <v>"hp":448200,"atk":12450</v>
      </c>
      <c r="I5600" s="20" t="str">
        <f>IF(VLOOKUP(B5600,属性中转表!A:G,7,FALSE)=0,"",VLOOKUP(VLOOKUP(B5600,属性中转表!A:G,7,FALSE),属性中转表!$K$2:$P$21,6,0))&amp;IF(VLOOKUP(B5600,属性中转表!A:G,7,FALSE)&gt;=50,VLOOKUP(A5600,英雄数据表!A:K,9,0),IF(VLOOKUP(B5600,属性中转表!A:G,7,FALSE)&gt;=25,VLOOKUP(A5600,英雄数据表!A:K,5,0),""))</f>
        <v>"atk":600,"hp":10000,"undpspro":200,"pvpdpspro":150,"pvpundpspro":150,"speed":10</v>
      </c>
      <c r="J5600" s="20" t="str">
        <f>IF(I5600="","",属性中转表!$I$1&amp;(IF(VLOOKUP(B5600,属性中转表!A:G,7,FALSE)=0,0,VLOOKUP(VLOOKUP(B5600,属性中转表!A:G,7,FALSE),属性中转表!$K$2:$P$21,4,0)))+IFERROR(VLOOKUP(A5600,英雄数据表!A:K,IF(武魂!B5600&gt;=50,10,IF(武魂!B5600&gt;=25,6)),0),0))</f>
        <v>,"dpspro":200</v>
      </c>
      <c r="K5600" s="32" t="str">
        <f t="shared" si="376"/>
        <v>"atk":600,"hp":10000,"undpspro":200,"pvpdpspro":150,"pvpundpspro":150,"speed":10,"dpspro":200</v>
      </c>
      <c r="L5600" s="20" t="str">
        <f>IF(B5600&gt;=50,VLOOKUP(A5600,英雄数据表!A:L,11,FALSE),IF(B5600&gt;=25,VLOOKUP(A5600,英雄数据表!A:L,7,0),""))</f>
        <v>"4304602004"</v>
      </c>
      <c r="M5600" s="20" t="str">
        <f>IFERROR(VLOOKUP(B5600,属性中转表!$K$2:$O$21,5,FALSE),"")</f>
        <v/>
      </c>
      <c r="N5600" s="20" t="str">
        <f>IF(B5600=25,VLOOKUP(A5600,英雄数据表!A:L,8,FALSE),IF(B5600=50,VLOOKUP(A5600,英雄数据表!A:L,12,0),""))</f>
        <v/>
      </c>
    </row>
    <row r="5601" spans="1:14" x14ac:dyDescent="0.3">
      <c r="A5601" s="20">
        <v>43046</v>
      </c>
      <c r="B5601" s="21">
        <f t="shared" si="373"/>
        <v>100</v>
      </c>
      <c r="C5601" s="21">
        <v>5</v>
      </c>
      <c r="D5601" s="21">
        <f>VLOOKUP(A5601,英雄数据表!A:D,4,0)</f>
        <v>4</v>
      </c>
      <c r="E5601" s="20" t="str">
        <f>VLOOKUP(A5601,英雄数据表!A:C,3,0)</f>
        <v>月神庇护</v>
      </c>
      <c r="F5601" s="20">
        <f t="shared" si="374"/>
        <v>43046</v>
      </c>
      <c r="G5601" s="20">
        <f t="shared" si="375"/>
        <v>43046</v>
      </c>
      <c r="H5601" s="21" t="str">
        <f>VLOOKUP(B5601,属性中转表!A:F,6,FALSE)</f>
        <v>"hp":453600,"atk":12600</v>
      </c>
      <c r="I5601" s="20" t="str">
        <f>IF(VLOOKUP(B5601,属性中转表!A:G,7,FALSE)=0,"",VLOOKUP(VLOOKUP(B5601,属性中转表!A:G,7,FALSE),属性中转表!$K$2:$P$21,6,0))&amp;IF(VLOOKUP(B5601,属性中转表!A:G,7,FALSE)&gt;=50,VLOOKUP(A5601,英雄数据表!A:K,9,0),IF(VLOOKUP(B5601,属性中转表!A:G,7,FALSE)&gt;=25,VLOOKUP(A5601,英雄数据表!A:K,5,0),""))</f>
        <v>"atk":900,"hp":15000,"undpspro":200,"pvpdpspro":150,"pvpundpspro":150,"speed":20</v>
      </c>
      <c r="J5601" s="20" t="str">
        <f>IF(I5601="","",属性中转表!$I$1&amp;(IF(VLOOKUP(B5601,属性中转表!A:G,7,FALSE)=0,0,VLOOKUP(VLOOKUP(B5601,属性中转表!A:G,7,FALSE),属性中转表!$K$2:$P$21,4,0)))+IFERROR(VLOOKUP(A5601,英雄数据表!A:K,IF(武魂!B5601&gt;=50,10,IF(武魂!B5601&gt;=25,6)),0),0))</f>
        <v>,"dpspro":200</v>
      </c>
      <c r="K5601" s="32" t="str">
        <f t="shared" si="376"/>
        <v>"atk":900,"hp":15000,"undpspro":200,"pvpdpspro":150,"pvpundpspro":150,"speed":20,"dpspro":200</v>
      </c>
      <c r="L5601" s="20" t="str">
        <f>IF(B5601&gt;=50,VLOOKUP(A5601,英雄数据表!A:L,11,FALSE),IF(B5601&gt;=25,VLOOKUP(A5601,英雄数据表!A:L,7,0),""))</f>
        <v>"4304602004"</v>
      </c>
      <c r="M5601" s="20" t="str">
        <f>IFERROR(VLOOKUP(B5601,属性中转表!$K$2:$O$21,5,FALSE),"")</f>
        <v>"speed":10,"atk":300,"hp":5000</v>
      </c>
      <c r="N5601" s="20" t="str">
        <f>IF(B5601=25,VLOOKUP(A5601,英雄数据表!A:L,8,FALSE),IF(B5601=50,VLOOKUP(A5601,英雄数据表!A:L,12,0),""))</f>
        <v/>
      </c>
    </row>
    <row r="5602" spans="1:14" x14ac:dyDescent="0.3">
      <c r="A5602" s="20">
        <v>43056</v>
      </c>
      <c r="B5602" s="21">
        <f t="shared" si="373"/>
        <v>1</v>
      </c>
      <c r="C5602" s="21">
        <v>5</v>
      </c>
      <c r="D5602" s="21">
        <f>VLOOKUP(A5602,英雄数据表!A:D,4,0)</f>
        <v>4</v>
      </c>
      <c r="E5602" s="20" t="str">
        <f>VLOOKUP(A5602,英雄数据表!A:C,3,0)</f>
        <v>自然之力</v>
      </c>
      <c r="F5602" s="20">
        <f t="shared" si="374"/>
        <v>43056</v>
      </c>
      <c r="G5602" s="20">
        <f t="shared" si="375"/>
        <v>43056</v>
      </c>
      <c r="H5602" s="21" t="str">
        <f>VLOOKUP(B5602,属性中转表!A:F,6,FALSE)</f>
        <v>"hp":5400,"atk":150</v>
      </c>
      <c r="I5602" s="20" t="str">
        <f>IF(VLOOKUP(B5602,属性中转表!A:G,7,FALSE)=0,"",VLOOKUP(VLOOKUP(B5602,属性中转表!A:G,7,FALSE),属性中转表!$K$2:$P$21,6,0))&amp;IF(VLOOKUP(B5602,属性中转表!A:G,7,FALSE)&gt;=50,VLOOKUP(A5602,英雄数据表!A:K,9,0),IF(VLOOKUP(B5602,属性中转表!A:G,7,FALSE)&gt;=25,VLOOKUP(A5602,英雄数据表!A:K,5,0),""))</f>
        <v/>
      </c>
      <c r="J5602" s="20" t="str">
        <f>IF(I5602="","",属性中转表!$I$1&amp;(IF(VLOOKUP(B5602,属性中转表!A:G,7,FALSE)=0,0,VLOOKUP(VLOOKUP(B5602,属性中转表!A:G,7,FALSE),属性中转表!$K$2:$P$21,4,0)))+IFERROR(VLOOKUP(A5602,英雄数据表!A:K,IF(武魂!B5602&gt;=50,10,IF(武魂!B5602&gt;=25,6)),0),0))</f>
        <v/>
      </c>
      <c r="K5602" s="32" t="str">
        <f t="shared" si="376"/>
        <v/>
      </c>
      <c r="L5602" s="20" t="str">
        <f>IF(B5602&gt;=50,VLOOKUP(A5602,英雄数据表!A:L,11,FALSE),IF(B5602&gt;=25,VLOOKUP(A5602,英雄数据表!A:L,7,0),""))</f>
        <v/>
      </c>
      <c r="M5602" s="20" t="str">
        <f>IFERROR(VLOOKUP(B5602,属性中转表!$K$2:$O$21,5,FALSE),"")</f>
        <v/>
      </c>
      <c r="N5602" s="20" t="str">
        <f>IF(B5602=25,VLOOKUP(A5602,英雄数据表!A:L,8,FALSE),IF(B5602=50,VLOOKUP(A5602,英雄数据表!A:L,12,0),""))</f>
        <v/>
      </c>
    </row>
    <row r="5603" spans="1:14" x14ac:dyDescent="0.3">
      <c r="A5603" s="20">
        <v>43056</v>
      </c>
      <c r="B5603" s="21">
        <f t="shared" si="373"/>
        <v>2</v>
      </c>
      <c r="C5603" s="21">
        <v>5</v>
      </c>
      <c r="D5603" s="21">
        <f>VLOOKUP(A5603,英雄数据表!A:D,4,0)</f>
        <v>4</v>
      </c>
      <c r="E5603" s="20" t="str">
        <f>VLOOKUP(A5603,英雄数据表!A:C,3,0)</f>
        <v>自然之力</v>
      </c>
      <c r="F5603" s="20">
        <f t="shared" si="374"/>
        <v>43056</v>
      </c>
      <c r="G5603" s="20">
        <f t="shared" si="375"/>
        <v>43056</v>
      </c>
      <c r="H5603" s="21" t="str">
        <f>VLOOKUP(B5603,属性中转表!A:F,6,FALSE)</f>
        <v>"hp":7200,"atk":200</v>
      </c>
      <c r="I5603" s="20" t="str">
        <f>IF(VLOOKUP(B5603,属性中转表!A:G,7,FALSE)=0,"",VLOOKUP(VLOOKUP(B5603,属性中转表!A:G,7,FALSE),属性中转表!$K$2:$P$21,6,0))&amp;IF(VLOOKUP(B5603,属性中转表!A:G,7,FALSE)&gt;=50,VLOOKUP(A5603,英雄数据表!A:K,9,0),IF(VLOOKUP(B5603,属性中转表!A:G,7,FALSE)&gt;=25,VLOOKUP(A5603,英雄数据表!A:K,5,0),""))</f>
        <v/>
      </c>
      <c r="J5603" s="20" t="str">
        <f>IF(I5603="","",属性中转表!$I$1&amp;(IF(VLOOKUP(B5603,属性中转表!A:G,7,FALSE)=0,0,VLOOKUP(VLOOKUP(B5603,属性中转表!A:G,7,FALSE),属性中转表!$K$2:$P$21,4,0)))+IFERROR(VLOOKUP(A5603,英雄数据表!A:K,IF(武魂!B5603&gt;=50,10,IF(武魂!B5603&gt;=25,6)),0),0))</f>
        <v/>
      </c>
      <c r="K5603" s="32" t="str">
        <f t="shared" si="376"/>
        <v/>
      </c>
      <c r="L5603" s="20" t="str">
        <f>IF(B5603&gt;=50,VLOOKUP(A5603,英雄数据表!A:L,11,FALSE),IF(B5603&gt;=25,VLOOKUP(A5603,英雄数据表!A:L,7,0),""))</f>
        <v/>
      </c>
      <c r="M5603" s="20" t="str">
        <f>IFERROR(VLOOKUP(B5603,属性中转表!$K$2:$O$21,5,FALSE),"")</f>
        <v/>
      </c>
      <c r="N5603" s="20" t="str">
        <f>IF(B5603=25,VLOOKUP(A5603,英雄数据表!A:L,8,FALSE),IF(B5603=50,VLOOKUP(A5603,英雄数据表!A:L,12,0),""))</f>
        <v/>
      </c>
    </row>
    <row r="5604" spans="1:14" x14ac:dyDescent="0.3">
      <c r="A5604" s="20">
        <v>43056</v>
      </c>
      <c r="B5604" s="21">
        <f t="shared" si="373"/>
        <v>3</v>
      </c>
      <c r="C5604" s="21">
        <v>5</v>
      </c>
      <c r="D5604" s="21">
        <f>VLOOKUP(A5604,英雄数据表!A:D,4,0)</f>
        <v>4</v>
      </c>
      <c r="E5604" s="20" t="str">
        <f>VLOOKUP(A5604,英雄数据表!A:C,3,0)</f>
        <v>自然之力</v>
      </c>
      <c r="F5604" s="20">
        <f t="shared" si="374"/>
        <v>43056</v>
      </c>
      <c r="G5604" s="20">
        <f t="shared" si="375"/>
        <v>43056</v>
      </c>
      <c r="H5604" s="21" t="str">
        <f>VLOOKUP(B5604,属性中转表!A:F,6,FALSE)</f>
        <v>"hp":9000,"atk":250</v>
      </c>
      <c r="I5604" s="20" t="str">
        <f>IF(VLOOKUP(B5604,属性中转表!A:G,7,FALSE)=0,"",VLOOKUP(VLOOKUP(B5604,属性中转表!A:G,7,FALSE),属性中转表!$K$2:$P$21,6,0))&amp;IF(VLOOKUP(B5604,属性中转表!A:G,7,FALSE)&gt;=50,VLOOKUP(A5604,英雄数据表!A:K,9,0),IF(VLOOKUP(B5604,属性中转表!A:G,7,FALSE)&gt;=25,VLOOKUP(A5604,英雄数据表!A:K,5,0),""))</f>
        <v/>
      </c>
      <c r="J5604" s="20" t="str">
        <f>IF(I5604="","",属性中转表!$I$1&amp;(IF(VLOOKUP(B5604,属性中转表!A:G,7,FALSE)=0,0,VLOOKUP(VLOOKUP(B5604,属性中转表!A:G,7,FALSE),属性中转表!$K$2:$P$21,4,0)))+IFERROR(VLOOKUP(A5604,英雄数据表!A:K,IF(武魂!B5604&gt;=50,10,IF(武魂!B5604&gt;=25,6)),0),0))</f>
        <v/>
      </c>
      <c r="K5604" s="32" t="str">
        <f t="shared" si="376"/>
        <v/>
      </c>
      <c r="L5604" s="20" t="str">
        <f>IF(B5604&gt;=50,VLOOKUP(A5604,英雄数据表!A:L,11,FALSE),IF(B5604&gt;=25,VLOOKUP(A5604,英雄数据表!A:L,7,0),""))</f>
        <v/>
      </c>
      <c r="M5604" s="20" t="str">
        <f>IFERROR(VLOOKUP(B5604,属性中转表!$K$2:$O$21,5,FALSE),"")</f>
        <v/>
      </c>
      <c r="N5604" s="20" t="str">
        <f>IF(B5604=25,VLOOKUP(A5604,英雄数据表!A:L,8,FALSE),IF(B5604=50,VLOOKUP(A5604,英雄数据表!A:L,12,0),""))</f>
        <v/>
      </c>
    </row>
    <row r="5605" spans="1:14" x14ac:dyDescent="0.3">
      <c r="A5605" s="20">
        <v>43056</v>
      </c>
      <c r="B5605" s="21">
        <f t="shared" si="373"/>
        <v>4</v>
      </c>
      <c r="C5605" s="21">
        <v>5</v>
      </c>
      <c r="D5605" s="21">
        <f>VLOOKUP(A5605,英雄数据表!A:D,4,0)</f>
        <v>4</v>
      </c>
      <c r="E5605" s="20" t="str">
        <f>VLOOKUP(A5605,英雄数据表!A:C,3,0)</f>
        <v>自然之力</v>
      </c>
      <c r="F5605" s="20">
        <f t="shared" si="374"/>
        <v>43056</v>
      </c>
      <c r="G5605" s="20">
        <f t="shared" si="375"/>
        <v>43056</v>
      </c>
      <c r="H5605" s="21" t="str">
        <f>VLOOKUP(B5605,属性中转表!A:F,6,FALSE)</f>
        <v>"hp":10800,"atk":300</v>
      </c>
      <c r="I5605" s="20" t="str">
        <f>IF(VLOOKUP(B5605,属性中转表!A:G,7,FALSE)=0,"",VLOOKUP(VLOOKUP(B5605,属性中转表!A:G,7,FALSE),属性中转表!$K$2:$P$21,6,0))&amp;IF(VLOOKUP(B5605,属性中转表!A:G,7,FALSE)&gt;=50,VLOOKUP(A5605,英雄数据表!A:K,9,0),IF(VLOOKUP(B5605,属性中转表!A:G,7,FALSE)&gt;=25,VLOOKUP(A5605,英雄数据表!A:K,5,0),""))</f>
        <v/>
      </c>
      <c r="J5605" s="20" t="str">
        <f>IF(I5605="","",属性中转表!$I$1&amp;(IF(VLOOKUP(B5605,属性中转表!A:G,7,FALSE)=0,0,VLOOKUP(VLOOKUP(B5605,属性中转表!A:G,7,FALSE),属性中转表!$K$2:$P$21,4,0)))+IFERROR(VLOOKUP(A5605,英雄数据表!A:K,IF(武魂!B5605&gt;=50,10,IF(武魂!B5605&gt;=25,6)),0),0))</f>
        <v/>
      </c>
      <c r="K5605" s="32" t="str">
        <f t="shared" si="376"/>
        <v/>
      </c>
      <c r="L5605" s="20" t="str">
        <f>IF(B5605&gt;=50,VLOOKUP(A5605,英雄数据表!A:L,11,FALSE),IF(B5605&gt;=25,VLOOKUP(A5605,英雄数据表!A:L,7,0),""))</f>
        <v/>
      </c>
      <c r="M5605" s="20" t="str">
        <f>IFERROR(VLOOKUP(B5605,属性中转表!$K$2:$O$21,5,FALSE),"")</f>
        <v/>
      </c>
      <c r="N5605" s="20" t="str">
        <f>IF(B5605=25,VLOOKUP(A5605,英雄数据表!A:L,8,FALSE),IF(B5605=50,VLOOKUP(A5605,英雄数据表!A:L,12,0),""))</f>
        <v/>
      </c>
    </row>
    <row r="5606" spans="1:14" x14ac:dyDescent="0.3">
      <c r="A5606" s="20">
        <v>43056</v>
      </c>
      <c r="B5606" s="21">
        <f t="shared" si="373"/>
        <v>5</v>
      </c>
      <c r="C5606" s="21">
        <v>5</v>
      </c>
      <c r="D5606" s="21">
        <f>VLOOKUP(A5606,英雄数据表!A:D,4,0)</f>
        <v>4</v>
      </c>
      <c r="E5606" s="20" t="str">
        <f>VLOOKUP(A5606,英雄数据表!A:C,3,0)</f>
        <v>自然之力</v>
      </c>
      <c r="F5606" s="20">
        <f t="shared" si="374"/>
        <v>43056</v>
      </c>
      <c r="G5606" s="20">
        <f t="shared" si="375"/>
        <v>43056</v>
      </c>
      <c r="H5606" s="21" t="str">
        <f>VLOOKUP(B5606,属性中转表!A:F,6,FALSE)</f>
        <v>"hp":12600,"atk":350</v>
      </c>
      <c r="I5606" s="20" t="str">
        <f>IF(VLOOKUP(B5606,属性中转表!A:G,7,FALSE)=0,"",VLOOKUP(VLOOKUP(B5606,属性中转表!A:G,7,FALSE),属性中转表!$K$2:$P$21,6,0))&amp;IF(VLOOKUP(B5606,属性中转表!A:G,7,FALSE)&gt;=50,VLOOKUP(A5606,英雄数据表!A:K,9,0),IF(VLOOKUP(B5606,属性中转表!A:G,7,FALSE)&gt;=25,VLOOKUP(A5606,英雄数据表!A:K,5,0),""))</f>
        <v>"atk":300</v>
      </c>
      <c r="J5606" s="20" t="str">
        <f>IF(I5606="","",属性中转表!$I$1&amp;(IF(VLOOKUP(B5606,属性中转表!A:G,7,FALSE)=0,0,VLOOKUP(VLOOKUP(B5606,属性中转表!A:G,7,FALSE),属性中转表!$K$2:$P$21,4,0)))+IFERROR(VLOOKUP(A5606,英雄数据表!A:K,IF(武魂!B5606&gt;=50,10,IF(武魂!B5606&gt;=25,6)),0),0))</f>
        <v>,"dpspro":0</v>
      </c>
      <c r="K5606" s="32" t="str">
        <f t="shared" si="376"/>
        <v>"atk":300,"dpspro":0</v>
      </c>
      <c r="L5606" s="20" t="str">
        <f>IF(B5606&gt;=50,VLOOKUP(A5606,英雄数据表!A:L,11,FALSE),IF(B5606&gt;=25,VLOOKUP(A5606,英雄数据表!A:L,7,0),""))</f>
        <v/>
      </c>
      <c r="M5606" s="20" t="str">
        <f>IFERROR(VLOOKUP(B5606,属性中转表!$K$2:$O$21,5,FALSE),"")</f>
        <v>"atk":300</v>
      </c>
      <c r="N5606" s="20" t="str">
        <f>IF(B5606=25,VLOOKUP(A5606,英雄数据表!A:L,8,FALSE),IF(B5606=50,VLOOKUP(A5606,英雄数据表!A:L,12,0),""))</f>
        <v/>
      </c>
    </row>
    <row r="5607" spans="1:14" x14ac:dyDescent="0.3">
      <c r="A5607" s="20">
        <v>43056</v>
      </c>
      <c r="B5607" s="21">
        <f t="shared" si="373"/>
        <v>6</v>
      </c>
      <c r="C5607" s="21">
        <v>5</v>
      </c>
      <c r="D5607" s="21">
        <f>VLOOKUP(A5607,英雄数据表!A:D,4,0)</f>
        <v>4</v>
      </c>
      <c r="E5607" s="20" t="str">
        <f>VLOOKUP(A5607,英雄数据表!A:C,3,0)</f>
        <v>自然之力</v>
      </c>
      <c r="F5607" s="20">
        <f t="shared" si="374"/>
        <v>43056</v>
      </c>
      <c r="G5607" s="20">
        <f t="shared" si="375"/>
        <v>43056</v>
      </c>
      <c r="H5607" s="21" t="str">
        <f>VLOOKUP(B5607,属性中转表!A:F,6,FALSE)</f>
        <v>"hp":14400,"atk":400</v>
      </c>
      <c r="I5607" s="20" t="str">
        <f>IF(VLOOKUP(B5607,属性中转表!A:G,7,FALSE)=0,"",VLOOKUP(VLOOKUP(B5607,属性中转表!A:G,7,FALSE),属性中转表!$K$2:$P$21,6,0))&amp;IF(VLOOKUP(B5607,属性中转表!A:G,7,FALSE)&gt;=50,VLOOKUP(A5607,英雄数据表!A:K,9,0),IF(VLOOKUP(B5607,属性中转表!A:G,7,FALSE)&gt;=25,VLOOKUP(A5607,英雄数据表!A:K,5,0),""))</f>
        <v>"atk":300</v>
      </c>
      <c r="J5607" s="20" t="str">
        <f>IF(I5607="","",属性中转表!$I$1&amp;(IF(VLOOKUP(B5607,属性中转表!A:G,7,FALSE)=0,0,VLOOKUP(VLOOKUP(B5607,属性中转表!A:G,7,FALSE),属性中转表!$K$2:$P$21,4,0)))+IFERROR(VLOOKUP(A5607,英雄数据表!A:K,IF(武魂!B5607&gt;=50,10,IF(武魂!B5607&gt;=25,6)),0),0))</f>
        <v>,"dpspro":0</v>
      </c>
      <c r="K5607" s="32" t="str">
        <f t="shared" si="376"/>
        <v>"atk":300,"dpspro":0</v>
      </c>
      <c r="L5607" s="20" t="str">
        <f>IF(B5607&gt;=50,VLOOKUP(A5607,英雄数据表!A:L,11,FALSE),IF(B5607&gt;=25,VLOOKUP(A5607,英雄数据表!A:L,7,0),""))</f>
        <v/>
      </c>
      <c r="M5607" s="20" t="str">
        <f>IFERROR(VLOOKUP(B5607,属性中转表!$K$2:$O$21,5,FALSE),"")</f>
        <v/>
      </c>
      <c r="N5607" s="20" t="str">
        <f>IF(B5607=25,VLOOKUP(A5607,英雄数据表!A:L,8,FALSE),IF(B5607=50,VLOOKUP(A5607,英雄数据表!A:L,12,0),""))</f>
        <v/>
      </c>
    </row>
    <row r="5608" spans="1:14" x14ac:dyDescent="0.3">
      <c r="A5608" s="20">
        <v>43056</v>
      </c>
      <c r="B5608" s="21">
        <f t="shared" si="373"/>
        <v>7</v>
      </c>
      <c r="C5608" s="21">
        <v>5</v>
      </c>
      <c r="D5608" s="21">
        <f>VLOOKUP(A5608,英雄数据表!A:D,4,0)</f>
        <v>4</v>
      </c>
      <c r="E5608" s="20" t="str">
        <f>VLOOKUP(A5608,英雄数据表!A:C,3,0)</f>
        <v>自然之力</v>
      </c>
      <c r="F5608" s="20">
        <f t="shared" si="374"/>
        <v>43056</v>
      </c>
      <c r="G5608" s="20">
        <f t="shared" si="375"/>
        <v>43056</v>
      </c>
      <c r="H5608" s="21" t="str">
        <f>VLOOKUP(B5608,属性中转表!A:F,6,FALSE)</f>
        <v>"hp":16200,"atk":450</v>
      </c>
      <c r="I5608" s="20" t="str">
        <f>IF(VLOOKUP(B5608,属性中转表!A:G,7,FALSE)=0,"",VLOOKUP(VLOOKUP(B5608,属性中转表!A:G,7,FALSE),属性中转表!$K$2:$P$21,6,0))&amp;IF(VLOOKUP(B5608,属性中转表!A:G,7,FALSE)&gt;=50,VLOOKUP(A5608,英雄数据表!A:K,9,0),IF(VLOOKUP(B5608,属性中转表!A:G,7,FALSE)&gt;=25,VLOOKUP(A5608,英雄数据表!A:K,5,0),""))</f>
        <v>"atk":300</v>
      </c>
      <c r="J5608" s="20" t="str">
        <f>IF(I5608="","",属性中转表!$I$1&amp;(IF(VLOOKUP(B5608,属性中转表!A:G,7,FALSE)=0,0,VLOOKUP(VLOOKUP(B5608,属性中转表!A:G,7,FALSE),属性中转表!$K$2:$P$21,4,0)))+IFERROR(VLOOKUP(A5608,英雄数据表!A:K,IF(武魂!B5608&gt;=50,10,IF(武魂!B5608&gt;=25,6)),0),0))</f>
        <v>,"dpspro":0</v>
      </c>
      <c r="K5608" s="32" t="str">
        <f t="shared" si="376"/>
        <v>"atk":300,"dpspro":0</v>
      </c>
      <c r="L5608" s="20" t="str">
        <f>IF(B5608&gt;=50,VLOOKUP(A5608,英雄数据表!A:L,11,FALSE),IF(B5608&gt;=25,VLOOKUP(A5608,英雄数据表!A:L,7,0),""))</f>
        <v/>
      </c>
      <c r="M5608" s="20" t="str">
        <f>IFERROR(VLOOKUP(B5608,属性中转表!$K$2:$O$21,5,FALSE),"")</f>
        <v/>
      </c>
      <c r="N5608" s="20" t="str">
        <f>IF(B5608=25,VLOOKUP(A5608,英雄数据表!A:L,8,FALSE),IF(B5608=50,VLOOKUP(A5608,英雄数据表!A:L,12,0),""))</f>
        <v/>
      </c>
    </row>
    <row r="5609" spans="1:14" x14ac:dyDescent="0.3">
      <c r="A5609" s="20">
        <v>43056</v>
      </c>
      <c r="B5609" s="21">
        <f t="shared" si="373"/>
        <v>8</v>
      </c>
      <c r="C5609" s="21">
        <v>5</v>
      </c>
      <c r="D5609" s="21">
        <f>VLOOKUP(A5609,英雄数据表!A:D,4,0)</f>
        <v>4</v>
      </c>
      <c r="E5609" s="20" t="str">
        <f>VLOOKUP(A5609,英雄数据表!A:C,3,0)</f>
        <v>自然之力</v>
      </c>
      <c r="F5609" s="20">
        <f t="shared" si="374"/>
        <v>43056</v>
      </c>
      <c r="G5609" s="20">
        <f t="shared" si="375"/>
        <v>43056</v>
      </c>
      <c r="H5609" s="21" t="str">
        <f>VLOOKUP(B5609,属性中转表!A:F,6,FALSE)</f>
        <v>"hp":18000,"atk":500</v>
      </c>
      <c r="I5609" s="20" t="str">
        <f>IF(VLOOKUP(B5609,属性中转表!A:G,7,FALSE)=0,"",VLOOKUP(VLOOKUP(B5609,属性中转表!A:G,7,FALSE),属性中转表!$K$2:$P$21,6,0))&amp;IF(VLOOKUP(B5609,属性中转表!A:G,7,FALSE)&gt;=50,VLOOKUP(A5609,英雄数据表!A:K,9,0),IF(VLOOKUP(B5609,属性中转表!A:G,7,FALSE)&gt;=25,VLOOKUP(A5609,英雄数据表!A:K,5,0),""))</f>
        <v>"atk":300</v>
      </c>
      <c r="J5609" s="20" t="str">
        <f>IF(I5609="","",属性中转表!$I$1&amp;(IF(VLOOKUP(B5609,属性中转表!A:G,7,FALSE)=0,0,VLOOKUP(VLOOKUP(B5609,属性中转表!A:G,7,FALSE),属性中转表!$K$2:$P$21,4,0)))+IFERROR(VLOOKUP(A5609,英雄数据表!A:K,IF(武魂!B5609&gt;=50,10,IF(武魂!B5609&gt;=25,6)),0),0))</f>
        <v>,"dpspro":0</v>
      </c>
      <c r="K5609" s="32" t="str">
        <f t="shared" si="376"/>
        <v>"atk":300,"dpspro":0</v>
      </c>
      <c r="L5609" s="20" t="str">
        <f>IF(B5609&gt;=50,VLOOKUP(A5609,英雄数据表!A:L,11,FALSE),IF(B5609&gt;=25,VLOOKUP(A5609,英雄数据表!A:L,7,0),""))</f>
        <v/>
      </c>
      <c r="M5609" s="20" t="str">
        <f>IFERROR(VLOOKUP(B5609,属性中转表!$K$2:$O$21,5,FALSE),"")</f>
        <v/>
      </c>
      <c r="N5609" s="20" t="str">
        <f>IF(B5609=25,VLOOKUP(A5609,英雄数据表!A:L,8,FALSE),IF(B5609=50,VLOOKUP(A5609,英雄数据表!A:L,12,0),""))</f>
        <v/>
      </c>
    </row>
    <row r="5610" spans="1:14" x14ac:dyDescent="0.3">
      <c r="A5610" s="20">
        <v>43056</v>
      </c>
      <c r="B5610" s="21">
        <f t="shared" si="373"/>
        <v>9</v>
      </c>
      <c r="C5610" s="21">
        <v>5</v>
      </c>
      <c r="D5610" s="21">
        <f>VLOOKUP(A5610,英雄数据表!A:D,4,0)</f>
        <v>4</v>
      </c>
      <c r="E5610" s="20" t="str">
        <f>VLOOKUP(A5610,英雄数据表!A:C,3,0)</f>
        <v>自然之力</v>
      </c>
      <c r="F5610" s="20">
        <f t="shared" si="374"/>
        <v>43056</v>
      </c>
      <c r="G5610" s="20">
        <f t="shared" si="375"/>
        <v>43056</v>
      </c>
      <c r="H5610" s="21" t="str">
        <f>VLOOKUP(B5610,属性中转表!A:F,6,FALSE)</f>
        <v>"hp":19800,"atk":550</v>
      </c>
      <c r="I5610" s="20" t="str">
        <f>IF(VLOOKUP(B5610,属性中转表!A:G,7,FALSE)=0,"",VLOOKUP(VLOOKUP(B5610,属性中转表!A:G,7,FALSE),属性中转表!$K$2:$P$21,6,0))&amp;IF(VLOOKUP(B5610,属性中转表!A:G,7,FALSE)&gt;=50,VLOOKUP(A5610,英雄数据表!A:K,9,0),IF(VLOOKUP(B5610,属性中转表!A:G,7,FALSE)&gt;=25,VLOOKUP(A5610,英雄数据表!A:K,5,0),""))</f>
        <v>"atk":300</v>
      </c>
      <c r="J5610" s="20" t="str">
        <f>IF(I5610="","",属性中转表!$I$1&amp;(IF(VLOOKUP(B5610,属性中转表!A:G,7,FALSE)=0,0,VLOOKUP(VLOOKUP(B5610,属性中转表!A:G,7,FALSE),属性中转表!$K$2:$P$21,4,0)))+IFERROR(VLOOKUP(A5610,英雄数据表!A:K,IF(武魂!B5610&gt;=50,10,IF(武魂!B5610&gt;=25,6)),0),0))</f>
        <v>,"dpspro":0</v>
      </c>
      <c r="K5610" s="32" t="str">
        <f t="shared" si="376"/>
        <v>"atk":300,"dpspro":0</v>
      </c>
      <c r="L5610" s="20" t="str">
        <f>IF(B5610&gt;=50,VLOOKUP(A5610,英雄数据表!A:L,11,FALSE),IF(B5610&gt;=25,VLOOKUP(A5610,英雄数据表!A:L,7,0),""))</f>
        <v/>
      </c>
      <c r="M5610" s="20" t="str">
        <f>IFERROR(VLOOKUP(B5610,属性中转表!$K$2:$O$21,5,FALSE),"")</f>
        <v/>
      </c>
      <c r="N5610" s="20" t="str">
        <f>IF(B5610=25,VLOOKUP(A5610,英雄数据表!A:L,8,FALSE),IF(B5610=50,VLOOKUP(A5610,英雄数据表!A:L,12,0),""))</f>
        <v/>
      </c>
    </row>
    <row r="5611" spans="1:14" x14ac:dyDescent="0.3">
      <c r="A5611" s="20">
        <v>43056</v>
      </c>
      <c r="B5611" s="21">
        <f t="shared" si="373"/>
        <v>10</v>
      </c>
      <c r="C5611" s="21">
        <v>5</v>
      </c>
      <c r="D5611" s="21">
        <f>VLOOKUP(A5611,英雄数据表!A:D,4,0)</f>
        <v>4</v>
      </c>
      <c r="E5611" s="20" t="str">
        <f>VLOOKUP(A5611,英雄数据表!A:C,3,0)</f>
        <v>自然之力</v>
      </c>
      <c r="F5611" s="20">
        <f t="shared" si="374"/>
        <v>43056</v>
      </c>
      <c r="G5611" s="20">
        <f t="shared" si="375"/>
        <v>43056</v>
      </c>
      <c r="H5611" s="21" t="str">
        <f>VLOOKUP(B5611,属性中转表!A:F,6,FALSE)</f>
        <v>"hp":21600,"atk":600</v>
      </c>
      <c r="I5611" s="20" t="str">
        <f>IF(VLOOKUP(B5611,属性中转表!A:G,7,FALSE)=0,"",VLOOKUP(VLOOKUP(B5611,属性中转表!A:G,7,FALSE),属性中转表!$K$2:$P$21,6,0))&amp;IF(VLOOKUP(B5611,属性中转表!A:G,7,FALSE)&gt;=50,VLOOKUP(A5611,英雄数据表!A:K,9,0),IF(VLOOKUP(B5611,属性中转表!A:G,7,FALSE)&gt;=25,VLOOKUP(A5611,英雄数据表!A:K,5,0),""))</f>
        <v>"atk":300,"hp":5000</v>
      </c>
      <c r="J5611" s="20" t="str">
        <f>IF(I5611="","",属性中转表!$I$1&amp;(IF(VLOOKUP(B5611,属性中转表!A:G,7,FALSE)=0,0,VLOOKUP(VLOOKUP(B5611,属性中转表!A:G,7,FALSE),属性中转表!$K$2:$P$21,4,0)))+IFERROR(VLOOKUP(A5611,英雄数据表!A:K,IF(武魂!B5611&gt;=50,10,IF(武魂!B5611&gt;=25,6)),0),0))</f>
        <v>,"dpspro":0</v>
      </c>
      <c r="K5611" s="32" t="str">
        <f t="shared" si="376"/>
        <v>"atk":300,"hp":5000,"dpspro":0</v>
      </c>
      <c r="L5611" s="20" t="str">
        <f>IF(B5611&gt;=50,VLOOKUP(A5611,英雄数据表!A:L,11,FALSE),IF(B5611&gt;=25,VLOOKUP(A5611,英雄数据表!A:L,7,0),""))</f>
        <v/>
      </c>
      <c r="M5611" s="20" t="str">
        <f>IFERROR(VLOOKUP(B5611,属性中转表!$K$2:$O$21,5,FALSE),"")</f>
        <v>"hp":5000</v>
      </c>
      <c r="N5611" s="20" t="str">
        <f>IF(B5611=25,VLOOKUP(A5611,英雄数据表!A:L,8,FALSE),IF(B5611=50,VLOOKUP(A5611,英雄数据表!A:L,12,0),""))</f>
        <v/>
      </c>
    </row>
    <row r="5612" spans="1:14" x14ac:dyDescent="0.3">
      <c r="A5612" s="20">
        <v>43056</v>
      </c>
      <c r="B5612" s="21">
        <f t="shared" si="373"/>
        <v>11</v>
      </c>
      <c r="C5612" s="21">
        <v>5</v>
      </c>
      <c r="D5612" s="21">
        <f>VLOOKUP(A5612,英雄数据表!A:D,4,0)</f>
        <v>4</v>
      </c>
      <c r="E5612" s="20" t="str">
        <f>VLOOKUP(A5612,英雄数据表!A:C,3,0)</f>
        <v>自然之力</v>
      </c>
      <c r="F5612" s="20">
        <f t="shared" si="374"/>
        <v>43056</v>
      </c>
      <c r="G5612" s="20">
        <f t="shared" si="375"/>
        <v>43056</v>
      </c>
      <c r="H5612" s="21" t="str">
        <f>VLOOKUP(B5612,属性中转表!A:F,6,FALSE)</f>
        <v>"hp":24300,"atk":675</v>
      </c>
      <c r="I5612" s="20" t="str">
        <f>IF(VLOOKUP(B5612,属性中转表!A:G,7,FALSE)=0,"",VLOOKUP(VLOOKUP(B5612,属性中转表!A:G,7,FALSE),属性中转表!$K$2:$P$21,6,0))&amp;IF(VLOOKUP(B5612,属性中转表!A:G,7,FALSE)&gt;=50,VLOOKUP(A5612,英雄数据表!A:K,9,0),IF(VLOOKUP(B5612,属性中转表!A:G,7,FALSE)&gt;=25,VLOOKUP(A5612,英雄数据表!A:K,5,0),""))</f>
        <v>"atk":300,"hp":5000</v>
      </c>
      <c r="J5612" s="20" t="str">
        <f>IF(I5612="","",属性中转表!$I$1&amp;(IF(VLOOKUP(B5612,属性中转表!A:G,7,FALSE)=0,0,VLOOKUP(VLOOKUP(B5612,属性中转表!A:G,7,FALSE),属性中转表!$K$2:$P$21,4,0)))+IFERROR(VLOOKUP(A5612,英雄数据表!A:K,IF(武魂!B5612&gt;=50,10,IF(武魂!B5612&gt;=25,6)),0),0))</f>
        <v>,"dpspro":0</v>
      </c>
      <c r="K5612" s="32" t="str">
        <f t="shared" si="376"/>
        <v>"atk":300,"hp":5000,"dpspro":0</v>
      </c>
      <c r="L5612" s="20" t="str">
        <f>IF(B5612&gt;=50,VLOOKUP(A5612,英雄数据表!A:L,11,FALSE),IF(B5612&gt;=25,VLOOKUP(A5612,英雄数据表!A:L,7,0),""))</f>
        <v/>
      </c>
      <c r="M5612" s="20" t="str">
        <f>IFERROR(VLOOKUP(B5612,属性中转表!$K$2:$O$21,5,FALSE),"")</f>
        <v/>
      </c>
      <c r="N5612" s="20" t="str">
        <f>IF(B5612=25,VLOOKUP(A5612,英雄数据表!A:L,8,FALSE),IF(B5612=50,VLOOKUP(A5612,英雄数据表!A:L,12,0),""))</f>
        <v/>
      </c>
    </row>
    <row r="5613" spans="1:14" x14ac:dyDescent="0.3">
      <c r="A5613" s="20">
        <v>43056</v>
      </c>
      <c r="B5613" s="21">
        <f t="shared" si="373"/>
        <v>12</v>
      </c>
      <c r="C5613" s="21">
        <v>5</v>
      </c>
      <c r="D5613" s="21">
        <f>VLOOKUP(A5613,英雄数据表!A:D,4,0)</f>
        <v>4</v>
      </c>
      <c r="E5613" s="20" t="str">
        <f>VLOOKUP(A5613,英雄数据表!A:C,3,0)</f>
        <v>自然之力</v>
      </c>
      <c r="F5613" s="20">
        <f t="shared" si="374"/>
        <v>43056</v>
      </c>
      <c r="G5613" s="20">
        <f t="shared" si="375"/>
        <v>43056</v>
      </c>
      <c r="H5613" s="21" t="str">
        <f>VLOOKUP(B5613,属性中转表!A:F,6,FALSE)</f>
        <v>"hp":27000,"atk":750</v>
      </c>
      <c r="I5613" s="20" t="str">
        <f>IF(VLOOKUP(B5613,属性中转表!A:G,7,FALSE)=0,"",VLOOKUP(VLOOKUP(B5613,属性中转表!A:G,7,FALSE),属性中转表!$K$2:$P$21,6,0))&amp;IF(VLOOKUP(B5613,属性中转表!A:G,7,FALSE)&gt;=50,VLOOKUP(A5613,英雄数据表!A:K,9,0),IF(VLOOKUP(B5613,属性中转表!A:G,7,FALSE)&gt;=25,VLOOKUP(A5613,英雄数据表!A:K,5,0),""))</f>
        <v>"atk":300,"hp":5000</v>
      </c>
      <c r="J5613" s="20" t="str">
        <f>IF(I5613="","",属性中转表!$I$1&amp;(IF(VLOOKUP(B5613,属性中转表!A:G,7,FALSE)=0,0,VLOOKUP(VLOOKUP(B5613,属性中转表!A:G,7,FALSE),属性中转表!$K$2:$P$21,4,0)))+IFERROR(VLOOKUP(A5613,英雄数据表!A:K,IF(武魂!B5613&gt;=50,10,IF(武魂!B5613&gt;=25,6)),0),0))</f>
        <v>,"dpspro":0</v>
      </c>
      <c r="K5613" s="32" t="str">
        <f t="shared" si="376"/>
        <v>"atk":300,"hp":5000,"dpspro":0</v>
      </c>
      <c r="L5613" s="20" t="str">
        <f>IF(B5613&gt;=50,VLOOKUP(A5613,英雄数据表!A:L,11,FALSE),IF(B5613&gt;=25,VLOOKUP(A5613,英雄数据表!A:L,7,0),""))</f>
        <v/>
      </c>
      <c r="M5613" s="20" t="str">
        <f>IFERROR(VLOOKUP(B5613,属性中转表!$K$2:$O$21,5,FALSE),"")</f>
        <v/>
      </c>
      <c r="N5613" s="20" t="str">
        <f>IF(B5613=25,VLOOKUP(A5613,英雄数据表!A:L,8,FALSE),IF(B5613=50,VLOOKUP(A5613,英雄数据表!A:L,12,0),""))</f>
        <v/>
      </c>
    </row>
    <row r="5614" spans="1:14" x14ac:dyDescent="0.3">
      <c r="A5614" s="20">
        <v>43056</v>
      </c>
      <c r="B5614" s="21">
        <f t="shared" si="373"/>
        <v>13</v>
      </c>
      <c r="C5614" s="21">
        <v>5</v>
      </c>
      <c r="D5614" s="21">
        <f>VLOOKUP(A5614,英雄数据表!A:D,4,0)</f>
        <v>4</v>
      </c>
      <c r="E5614" s="20" t="str">
        <f>VLOOKUP(A5614,英雄数据表!A:C,3,0)</f>
        <v>自然之力</v>
      </c>
      <c r="F5614" s="20">
        <f t="shared" si="374"/>
        <v>43056</v>
      </c>
      <c r="G5614" s="20">
        <f t="shared" si="375"/>
        <v>43056</v>
      </c>
      <c r="H5614" s="21" t="str">
        <f>VLOOKUP(B5614,属性中转表!A:F,6,FALSE)</f>
        <v>"hp":29700,"atk":825</v>
      </c>
      <c r="I5614" s="20" t="str">
        <f>IF(VLOOKUP(B5614,属性中转表!A:G,7,FALSE)=0,"",VLOOKUP(VLOOKUP(B5614,属性中转表!A:G,7,FALSE),属性中转表!$K$2:$P$21,6,0))&amp;IF(VLOOKUP(B5614,属性中转表!A:G,7,FALSE)&gt;=50,VLOOKUP(A5614,英雄数据表!A:K,9,0),IF(VLOOKUP(B5614,属性中转表!A:G,7,FALSE)&gt;=25,VLOOKUP(A5614,英雄数据表!A:K,5,0),""))</f>
        <v>"atk":300,"hp":5000</v>
      </c>
      <c r="J5614" s="20" t="str">
        <f>IF(I5614="","",属性中转表!$I$1&amp;(IF(VLOOKUP(B5614,属性中转表!A:G,7,FALSE)=0,0,VLOOKUP(VLOOKUP(B5614,属性中转表!A:G,7,FALSE),属性中转表!$K$2:$P$21,4,0)))+IFERROR(VLOOKUP(A5614,英雄数据表!A:K,IF(武魂!B5614&gt;=50,10,IF(武魂!B5614&gt;=25,6)),0),0))</f>
        <v>,"dpspro":0</v>
      </c>
      <c r="K5614" s="32" t="str">
        <f t="shared" si="376"/>
        <v>"atk":300,"hp":5000,"dpspro":0</v>
      </c>
      <c r="L5614" s="20" t="str">
        <f>IF(B5614&gt;=50,VLOOKUP(A5614,英雄数据表!A:L,11,FALSE),IF(B5614&gt;=25,VLOOKUP(A5614,英雄数据表!A:L,7,0),""))</f>
        <v/>
      </c>
      <c r="M5614" s="20" t="str">
        <f>IFERROR(VLOOKUP(B5614,属性中转表!$K$2:$O$21,5,FALSE),"")</f>
        <v/>
      </c>
      <c r="N5614" s="20" t="str">
        <f>IF(B5614=25,VLOOKUP(A5614,英雄数据表!A:L,8,FALSE),IF(B5614=50,VLOOKUP(A5614,英雄数据表!A:L,12,0),""))</f>
        <v/>
      </c>
    </row>
    <row r="5615" spans="1:14" x14ac:dyDescent="0.3">
      <c r="A5615" s="20">
        <v>43056</v>
      </c>
      <c r="B5615" s="21">
        <f t="shared" si="373"/>
        <v>14</v>
      </c>
      <c r="C5615" s="21">
        <v>5</v>
      </c>
      <c r="D5615" s="21">
        <f>VLOOKUP(A5615,英雄数据表!A:D,4,0)</f>
        <v>4</v>
      </c>
      <c r="E5615" s="20" t="str">
        <f>VLOOKUP(A5615,英雄数据表!A:C,3,0)</f>
        <v>自然之力</v>
      </c>
      <c r="F5615" s="20">
        <f t="shared" si="374"/>
        <v>43056</v>
      </c>
      <c r="G5615" s="20">
        <f t="shared" si="375"/>
        <v>43056</v>
      </c>
      <c r="H5615" s="21" t="str">
        <f>VLOOKUP(B5615,属性中转表!A:F,6,FALSE)</f>
        <v>"hp":32400,"atk":900</v>
      </c>
      <c r="I5615" s="20" t="str">
        <f>IF(VLOOKUP(B5615,属性中转表!A:G,7,FALSE)=0,"",VLOOKUP(VLOOKUP(B5615,属性中转表!A:G,7,FALSE),属性中转表!$K$2:$P$21,6,0))&amp;IF(VLOOKUP(B5615,属性中转表!A:G,7,FALSE)&gt;=50,VLOOKUP(A5615,英雄数据表!A:K,9,0),IF(VLOOKUP(B5615,属性中转表!A:G,7,FALSE)&gt;=25,VLOOKUP(A5615,英雄数据表!A:K,5,0),""))</f>
        <v>"atk":300,"hp":5000</v>
      </c>
      <c r="J5615" s="20" t="str">
        <f>IF(I5615="","",属性中转表!$I$1&amp;(IF(VLOOKUP(B5615,属性中转表!A:G,7,FALSE)=0,0,VLOOKUP(VLOOKUP(B5615,属性中转表!A:G,7,FALSE),属性中转表!$K$2:$P$21,4,0)))+IFERROR(VLOOKUP(A5615,英雄数据表!A:K,IF(武魂!B5615&gt;=50,10,IF(武魂!B5615&gt;=25,6)),0),0))</f>
        <v>,"dpspro":0</v>
      </c>
      <c r="K5615" s="32" t="str">
        <f t="shared" si="376"/>
        <v>"atk":300,"hp":5000,"dpspro":0</v>
      </c>
      <c r="L5615" s="20" t="str">
        <f>IF(B5615&gt;=50,VLOOKUP(A5615,英雄数据表!A:L,11,FALSE),IF(B5615&gt;=25,VLOOKUP(A5615,英雄数据表!A:L,7,0),""))</f>
        <v/>
      </c>
      <c r="M5615" s="20" t="str">
        <f>IFERROR(VLOOKUP(B5615,属性中转表!$K$2:$O$21,5,FALSE),"")</f>
        <v/>
      </c>
      <c r="N5615" s="20" t="str">
        <f>IF(B5615=25,VLOOKUP(A5615,英雄数据表!A:L,8,FALSE),IF(B5615=50,VLOOKUP(A5615,英雄数据表!A:L,12,0),""))</f>
        <v/>
      </c>
    </row>
    <row r="5616" spans="1:14" x14ac:dyDescent="0.3">
      <c r="A5616" s="20">
        <v>43056</v>
      </c>
      <c r="B5616" s="21">
        <f t="shared" si="373"/>
        <v>15</v>
      </c>
      <c r="C5616" s="21">
        <v>5</v>
      </c>
      <c r="D5616" s="21">
        <f>VLOOKUP(A5616,英雄数据表!A:D,4,0)</f>
        <v>4</v>
      </c>
      <c r="E5616" s="20" t="str">
        <f>VLOOKUP(A5616,英雄数据表!A:C,3,0)</f>
        <v>自然之力</v>
      </c>
      <c r="F5616" s="20">
        <f t="shared" si="374"/>
        <v>43056</v>
      </c>
      <c r="G5616" s="20">
        <f t="shared" si="375"/>
        <v>43056</v>
      </c>
      <c r="H5616" s="21" t="str">
        <f>VLOOKUP(B5616,属性中转表!A:F,6,FALSE)</f>
        <v>"hp":35100,"atk":975</v>
      </c>
      <c r="I5616" s="20" t="str">
        <f>IF(VLOOKUP(B5616,属性中转表!A:G,7,FALSE)=0,"",VLOOKUP(VLOOKUP(B5616,属性中转表!A:G,7,FALSE),属性中转表!$K$2:$P$21,6,0))&amp;IF(VLOOKUP(B5616,属性中转表!A:G,7,FALSE)&gt;=50,VLOOKUP(A5616,英雄数据表!A:K,9,0),IF(VLOOKUP(B5616,属性中转表!A:G,7,FALSE)&gt;=25,VLOOKUP(A5616,英雄数据表!A:K,5,0),""))</f>
        <v>"atk":300,"hp":5000,"undpspro":50</v>
      </c>
      <c r="J5616" s="20" t="str">
        <f>IF(I5616="","",属性中转表!$I$1&amp;(IF(VLOOKUP(B5616,属性中转表!A:G,7,FALSE)=0,0,VLOOKUP(VLOOKUP(B5616,属性中转表!A:G,7,FALSE),属性中转表!$K$2:$P$21,4,0)))+IFERROR(VLOOKUP(A5616,英雄数据表!A:K,IF(武魂!B5616&gt;=50,10,IF(武魂!B5616&gt;=25,6)),0),0))</f>
        <v>,"dpspro":0</v>
      </c>
      <c r="K5616" s="32" t="str">
        <f t="shared" si="376"/>
        <v>"atk":300,"hp":5000,"undpspro":50,"dpspro":0</v>
      </c>
      <c r="L5616" s="20" t="str">
        <f>IF(B5616&gt;=50,VLOOKUP(A5616,英雄数据表!A:L,11,FALSE),IF(B5616&gt;=25,VLOOKUP(A5616,英雄数据表!A:L,7,0),""))</f>
        <v/>
      </c>
      <c r="M5616" s="20" t="str">
        <f>IFERROR(VLOOKUP(B5616,属性中转表!$K$2:$O$21,5,FALSE),"")</f>
        <v>"undpspro":50</v>
      </c>
      <c r="N5616" s="20" t="str">
        <f>IF(B5616=25,VLOOKUP(A5616,英雄数据表!A:L,8,FALSE),IF(B5616=50,VLOOKUP(A5616,英雄数据表!A:L,12,0),""))</f>
        <v/>
      </c>
    </row>
    <row r="5617" spans="1:14" x14ac:dyDescent="0.3">
      <c r="A5617" s="20">
        <v>43056</v>
      </c>
      <c r="B5617" s="21">
        <f t="shared" si="373"/>
        <v>16</v>
      </c>
      <c r="C5617" s="21">
        <v>5</v>
      </c>
      <c r="D5617" s="21">
        <f>VLOOKUP(A5617,英雄数据表!A:D,4,0)</f>
        <v>4</v>
      </c>
      <c r="E5617" s="20" t="str">
        <f>VLOOKUP(A5617,英雄数据表!A:C,3,0)</f>
        <v>自然之力</v>
      </c>
      <c r="F5617" s="20">
        <f t="shared" si="374"/>
        <v>43056</v>
      </c>
      <c r="G5617" s="20">
        <f t="shared" si="375"/>
        <v>43056</v>
      </c>
      <c r="H5617" s="21" t="str">
        <f>VLOOKUP(B5617,属性中转表!A:F,6,FALSE)</f>
        <v>"hp":37800,"atk":1050</v>
      </c>
      <c r="I5617" s="20" t="str">
        <f>IF(VLOOKUP(B5617,属性中转表!A:G,7,FALSE)=0,"",VLOOKUP(VLOOKUP(B5617,属性中转表!A:G,7,FALSE),属性中转表!$K$2:$P$21,6,0))&amp;IF(VLOOKUP(B5617,属性中转表!A:G,7,FALSE)&gt;=50,VLOOKUP(A5617,英雄数据表!A:K,9,0),IF(VLOOKUP(B5617,属性中转表!A:G,7,FALSE)&gt;=25,VLOOKUP(A5617,英雄数据表!A:K,5,0),""))</f>
        <v>"atk":300,"hp":5000,"undpspro":50</v>
      </c>
      <c r="J5617" s="20" t="str">
        <f>IF(I5617="","",属性中转表!$I$1&amp;(IF(VLOOKUP(B5617,属性中转表!A:G,7,FALSE)=0,0,VLOOKUP(VLOOKUP(B5617,属性中转表!A:G,7,FALSE),属性中转表!$K$2:$P$21,4,0)))+IFERROR(VLOOKUP(A5617,英雄数据表!A:K,IF(武魂!B5617&gt;=50,10,IF(武魂!B5617&gt;=25,6)),0),0))</f>
        <v>,"dpspro":0</v>
      </c>
      <c r="K5617" s="32" t="str">
        <f t="shared" si="376"/>
        <v>"atk":300,"hp":5000,"undpspro":50,"dpspro":0</v>
      </c>
      <c r="L5617" s="20" t="str">
        <f>IF(B5617&gt;=50,VLOOKUP(A5617,英雄数据表!A:L,11,FALSE),IF(B5617&gt;=25,VLOOKUP(A5617,英雄数据表!A:L,7,0),""))</f>
        <v/>
      </c>
      <c r="M5617" s="20" t="str">
        <f>IFERROR(VLOOKUP(B5617,属性中转表!$K$2:$O$21,5,FALSE),"")</f>
        <v/>
      </c>
      <c r="N5617" s="20" t="str">
        <f>IF(B5617=25,VLOOKUP(A5617,英雄数据表!A:L,8,FALSE),IF(B5617=50,VLOOKUP(A5617,英雄数据表!A:L,12,0),""))</f>
        <v/>
      </c>
    </row>
    <row r="5618" spans="1:14" x14ac:dyDescent="0.3">
      <c r="A5618" s="20">
        <v>43056</v>
      </c>
      <c r="B5618" s="21">
        <f t="shared" si="373"/>
        <v>17</v>
      </c>
      <c r="C5618" s="21">
        <v>5</v>
      </c>
      <c r="D5618" s="21">
        <f>VLOOKUP(A5618,英雄数据表!A:D,4,0)</f>
        <v>4</v>
      </c>
      <c r="E5618" s="20" t="str">
        <f>VLOOKUP(A5618,英雄数据表!A:C,3,0)</f>
        <v>自然之力</v>
      </c>
      <c r="F5618" s="20">
        <f t="shared" si="374"/>
        <v>43056</v>
      </c>
      <c r="G5618" s="20">
        <f t="shared" si="375"/>
        <v>43056</v>
      </c>
      <c r="H5618" s="21" t="str">
        <f>VLOOKUP(B5618,属性中转表!A:F,6,FALSE)</f>
        <v>"hp":40500,"atk":1125</v>
      </c>
      <c r="I5618" s="20" t="str">
        <f>IF(VLOOKUP(B5618,属性中转表!A:G,7,FALSE)=0,"",VLOOKUP(VLOOKUP(B5618,属性中转表!A:G,7,FALSE),属性中转表!$K$2:$P$21,6,0))&amp;IF(VLOOKUP(B5618,属性中转表!A:G,7,FALSE)&gt;=50,VLOOKUP(A5618,英雄数据表!A:K,9,0),IF(VLOOKUP(B5618,属性中转表!A:G,7,FALSE)&gt;=25,VLOOKUP(A5618,英雄数据表!A:K,5,0),""))</f>
        <v>"atk":300,"hp":5000,"undpspro":50</v>
      </c>
      <c r="J5618" s="20" t="str">
        <f>IF(I5618="","",属性中转表!$I$1&amp;(IF(VLOOKUP(B5618,属性中转表!A:G,7,FALSE)=0,0,VLOOKUP(VLOOKUP(B5618,属性中转表!A:G,7,FALSE),属性中转表!$K$2:$P$21,4,0)))+IFERROR(VLOOKUP(A5618,英雄数据表!A:K,IF(武魂!B5618&gt;=50,10,IF(武魂!B5618&gt;=25,6)),0),0))</f>
        <v>,"dpspro":0</v>
      </c>
      <c r="K5618" s="32" t="str">
        <f t="shared" si="376"/>
        <v>"atk":300,"hp":5000,"undpspro":50,"dpspro":0</v>
      </c>
      <c r="L5618" s="20" t="str">
        <f>IF(B5618&gt;=50,VLOOKUP(A5618,英雄数据表!A:L,11,FALSE),IF(B5618&gt;=25,VLOOKUP(A5618,英雄数据表!A:L,7,0),""))</f>
        <v/>
      </c>
      <c r="M5618" s="20" t="str">
        <f>IFERROR(VLOOKUP(B5618,属性中转表!$K$2:$O$21,5,FALSE),"")</f>
        <v/>
      </c>
      <c r="N5618" s="20" t="str">
        <f>IF(B5618=25,VLOOKUP(A5618,英雄数据表!A:L,8,FALSE),IF(B5618=50,VLOOKUP(A5618,英雄数据表!A:L,12,0),""))</f>
        <v/>
      </c>
    </row>
    <row r="5619" spans="1:14" x14ac:dyDescent="0.3">
      <c r="A5619" s="20">
        <v>43056</v>
      </c>
      <c r="B5619" s="21">
        <f t="shared" ref="B5619:B5682" si="377">IF(A5619=A5618,B5618+1,1)</f>
        <v>18</v>
      </c>
      <c r="C5619" s="21">
        <v>5</v>
      </c>
      <c r="D5619" s="21">
        <f>VLOOKUP(A5619,英雄数据表!A:D,4,0)</f>
        <v>4</v>
      </c>
      <c r="E5619" s="20" t="str">
        <f>VLOOKUP(A5619,英雄数据表!A:C,3,0)</f>
        <v>自然之力</v>
      </c>
      <c r="F5619" s="20">
        <f t="shared" ref="F5619:F5682" si="378">A5619</f>
        <v>43056</v>
      </c>
      <c r="G5619" s="20">
        <f t="shared" ref="G5619:G5682" si="379">A5619</f>
        <v>43056</v>
      </c>
      <c r="H5619" s="21" t="str">
        <f>VLOOKUP(B5619,属性中转表!A:F,6,FALSE)</f>
        <v>"hp":43200,"atk":1200</v>
      </c>
      <c r="I5619" s="20" t="str">
        <f>IF(VLOOKUP(B5619,属性中转表!A:G,7,FALSE)=0,"",VLOOKUP(VLOOKUP(B5619,属性中转表!A:G,7,FALSE),属性中转表!$K$2:$P$21,6,0))&amp;IF(VLOOKUP(B5619,属性中转表!A:G,7,FALSE)&gt;=50,VLOOKUP(A5619,英雄数据表!A:K,9,0),IF(VLOOKUP(B5619,属性中转表!A:G,7,FALSE)&gt;=25,VLOOKUP(A5619,英雄数据表!A:K,5,0),""))</f>
        <v>"atk":300,"hp":5000,"undpspro":50</v>
      </c>
      <c r="J5619" s="20" t="str">
        <f>IF(I5619="","",属性中转表!$I$1&amp;(IF(VLOOKUP(B5619,属性中转表!A:G,7,FALSE)=0,0,VLOOKUP(VLOOKUP(B5619,属性中转表!A:G,7,FALSE),属性中转表!$K$2:$P$21,4,0)))+IFERROR(VLOOKUP(A5619,英雄数据表!A:K,IF(武魂!B5619&gt;=50,10,IF(武魂!B5619&gt;=25,6)),0),0))</f>
        <v>,"dpspro":0</v>
      </c>
      <c r="K5619" s="32" t="str">
        <f t="shared" si="376"/>
        <v>"atk":300,"hp":5000,"undpspro":50,"dpspro":0</v>
      </c>
      <c r="L5619" s="20" t="str">
        <f>IF(B5619&gt;=50,VLOOKUP(A5619,英雄数据表!A:L,11,FALSE),IF(B5619&gt;=25,VLOOKUP(A5619,英雄数据表!A:L,7,0),""))</f>
        <v/>
      </c>
      <c r="M5619" s="20" t="str">
        <f>IFERROR(VLOOKUP(B5619,属性中转表!$K$2:$O$21,5,FALSE),"")</f>
        <v/>
      </c>
      <c r="N5619" s="20" t="str">
        <f>IF(B5619=25,VLOOKUP(A5619,英雄数据表!A:L,8,FALSE),IF(B5619=50,VLOOKUP(A5619,英雄数据表!A:L,12,0),""))</f>
        <v/>
      </c>
    </row>
    <row r="5620" spans="1:14" x14ac:dyDescent="0.3">
      <c r="A5620" s="20">
        <v>43056</v>
      </c>
      <c r="B5620" s="21">
        <f t="shared" si="377"/>
        <v>19</v>
      </c>
      <c r="C5620" s="21">
        <v>5</v>
      </c>
      <c r="D5620" s="21">
        <f>VLOOKUP(A5620,英雄数据表!A:D,4,0)</f>
        <v>4</v>
      </c>
      <c r="E5620" s="20" t="str">
        <f>VLOOKUP(A5620,英雄数据表!A:C,3,0)</f>
        <v>自然之力</v>
      </c>
      <c r="F5620" s="20">
        <f t="shared" si="378"/>
        <v>43056</v>
      </c>
      <c r="G5620" s="20">
        <f t="shared" si="379"/>
        <v>43056</v>
      </c>
      <c r="H5620" s="21" t="str">
        <f>VLOOKUP(B5620,属性中转表!A:F,6,FALSE)</f>
        <v>"hp":45900,"atk":1275</v>
      </c>
      <c r="I5620" s="20" t="str">
        <f>IF(VLOOKUP(B5620,属性中转表!A:G,7,FALSE)=0,"",VLOOKUP(VLOOKUP(B5620,属性中转表!A:G,7,FALSE),属性中转表!$K$2:$P$21,6,0))&amp;IF(VLOOKUP(B5620,属性中转表!A:G,7,FALSE)&gt;=50,VLOOKUP(A5620,英雄数据表!A:K,9,0),IF(VLOOKUP(B5620,属性中转表!A:G,7,FALSE)&gt;=25,VLOOKUP(A5620,英雄数据表!A:K,5,0),""))</f>
        <v>"atk":300,"hp":5000,"undpspro":50</v>
      </c>
      <c r="J5620" s="20" t="str">
        <f>IF(I5620="","",属性中转表!$I$1&amp;(IF(VLOOKUP(B5620,属性中转表!A:G,7,FALSE)=0,0,VLOOKUP(VLOOKUP(B5620,属性中转表!A:G,7,FALSE),属性中转表!$K$2:$P$21,4,0)))+IFERROR(VLOOKUP(A5620,英雄数据表!A:K,IF(武魂!B5620&gt;=50,10,IF(武魂!B5620&gt;=25,6)),0),0))</f>
        <v>,"dpspro":0</v>
      </c>
      <c r="K5620" s="32" t="str">
        <f t="shared" si="376"/>
        <v>"atk":300,"hp":5000,"undpspro":50,"dpspro":0</v>
      </c>
      <c r="L5620" s="20" t="str">
        <f>IF(B5620&gt;=50,VLOOKUP(A5620,英雄数据表!A:L,11,FALSE),IF(B5620&gt;=25,VLOOKUP(A5620,英雄数据表!A:L,7,0),""))</f>
        <v/>
      </c>
      <c r="M5620" s="20" t="str">
        <f>IFERROR(VLOOKUP(B5620,属性中转表!$K$2:$O$21,5,FALSE),"")</f>
        <v/>
      </c>
      <c r="N5620" s="20" t="str">
        <f>IF(B5620=25,VLOOKUP(A5620,英雄数据表!A:L,8,FALSE),IF(B5620=50,VLOOKUP(A5620,英雄数据表!A:L,12,0),""))</f>
        <v/>
      </c>
    </row>
    <row r="5621" spans="1:14" x14ac:dyDescent="0.3">
      <c r="A5621" s="20">
        <v>43056</v>
      </c>
      <c r="B5621" s="21">
        <f t="shared" si="377"/>
        <v>20</v>
      </c>
      <c r="C5621" s="21">
        <v>5</v>
      </c>
      <c r="D5621" s="21">
        <f>VLOOKUP(A5621,英雄数据表!A:D,4,0)</f>
        <v>4</v>
      </c>
      <c r="E5621" s="20" t="str">
        <f>VLOOKUP(A5621,英雄数据表!A:C,3,0)</f>
        <v>自然之力</v>
      </c>
      <c r="F5621" s="20">
        <f t="shared" si="378"/>
        <v>43056</v>
      </c>
      <c r="G5621" s="20">
        <f t="shared" si="379"/>
        <v>43056</v>
      </c>
      <c r="H5621" s="21" t="str">
        <f>VLOOKUP(B5621,属性中转表!A:F,6,FALSE)</f>
        <v>"hp":48600,"atk":1350</v>
      </c>
      <c r="I5621" s="20" t="str">
        <f>IF(VLOOKUP(B5621,属性中转表!A:G,7,FALSE)=0,"",VLOOKUP(VLOOKUP(B5621,属性中转表!A:G,7,FALSE),属性中转表!$K$2:$P$21,6,0))&amp;IF(VLOOKUP(B5621,属性中转表!A:G,7,FALSE)&gt;=50,VLOOKUP(A5621,英雄数据表!A:K,9,0),IF(VLOOKUP(B5621,属性中转表!A:G,7,FALSE)&gt;=25,VLOOKUP(A5621,英雄数据表!A:K,5,0),""))</f>
        <v>"atk":300,"hp":5000,"undpspro":50</v>
      </c>
      <c r="J5621" s="20" t="str">
        <f>IF(I5621="","",属性中转表!$I$1&amp;(IF(VLOOKUP(B5621,属性中转表!A:G,7,FALSE)=0,0,VLOOKUP(VLOOKUP(B5621,属性中转表!A:G,7,FALSE),属性中转表!$K$2:$P$21,4,0)))+IFERROR(VLOOKUP(A5621,英雄数据表!A:K,IF(武魂!B5621&gt;=50,10,IF(武魂!B5621&gt;=25,6)),0),0))</f>
        <v>,"dpspro":50</v>
      </c>
      <c r="K5621" s="32" t="str">
        <f t="shared" si="376"/>
        <v>"atk":300,"hp":5000,"undpspro":50,"dpspro":50</v>
      </c>
      <c r="L5621" s="20" t="str">
        <f>IF(B5621&gt;=50,VLOOKUP(A5621,英雄数据表!A:L,11,FALSE),IF(B5621&gt;=25,VLOOKUP(A5621,英雄数据表!A:L,7,0),""))</f>
        <v/>
      </c>
      <c r="M5621" s="20" t="str">
        <f>IFERROR(VLOOKUP(B5621,属性中转表!$K$2:$O$21,5,FALSE),"")</f>
        <v>"dpspro":50</v>
      </c>
      <c r="N5621" s="20" t="str">
        <f>IF(B5621=25,VLOOKUP(A5621,英雄数据表!A:L,8,FALSE),IF(B5621=50,VLOOKUP(A5621,英雄数据表!A:L,12,0),""))</f>
        <v/>
      </c>
    </row>
    <row r="5622" spans="1:14" x14ac:dyDescent="0.3">
      <c r="A5622" s="20">
        <v>43056</v>
      </c>
      <c r="B5622" s="21">
        <f t="shared" si="377"/>
        <v>21</v>
      </c>
      <c r="C5622" s="21">
        <v>5</v>
      </c>
      <c r="D5622" s="21">
        <f>VLOOKUP(A5622,英雄数据表!A:D,4,0)</f>
        <v>4</v>
      </c>
      <c r="E5622" s="20" t="str">
        <f>VLOOKUP(A5622,英雄数据表!A:C,3,0)</f>
        <v>自然之力</v>
      </c>
      <c r="F5622" s="20">
        <f t="shared" si="378"/>
        <v>43056</v>
      </c>
      <c r="G5622" s="20">
        <f t="shared" si="379"/>
        <v>43056</v>
      </c>
      <c r="H5622" s="21" t="str">
        <f>VLOOKUP(B5622,属性中转表!A:F,6,FALSE)</f>
        <v>"hp":52200,"atk":1450</v>
      </c>
      <c r="I5622" s="20" t="str">
        <f>IF(VLOOKUP(B5622,属性中转表!A:G,7,FALSE)=0,"",VLOOKUP(VLOOKUP(B5622,属性中转表!A:G,7,FALSE),属性中转表!$K$2:$P$21,6,0))&amp;IF(VLOOKUP(B5622,属性中转表!A:G,7,FALSE)&gt;=50,VLOOKUP(A5622,英雄数据表!A:K,9,0),IF(VLOOKUP(B5622,属性中转表!A:G,7,FALSE)&gt;=25,VLOOKUP(A5622,英雄数据表!A:K,5,0),""))</f>
        <v>"atk":300,"hp":5000,"undpspro":50</v>
      </c>
      <c r="J5622" s="20" t="str">
        <f>IF(I5622="","",属性中转表!$I$1&amp;(IF(VLOOKUP(B5622,属性中转表!A:G,7,FALSE)=0,0,VLOOKUP(VLOOKUP(B5622,属性中转表!A:G,7,FALSE),属性中转表!$K$2:$P$21,4,0)))+IFERROR(VLOOKUP(A5622,英雄数据表!A:K,IF(武魂!B5622&gt;=50,10,IF(武魂!B5622&gt;=25,6)),0),0))</f>
        <v>,"dpspro":50</v>
      </c>
      <c r="K5622" s="32" t="str">
        <f t="shared" si="376"/>
        <v>"atk":300,"hp":5000,"undpspro":50,"dpspro":50</v>
      </c>
      <c r="L5622" s="20" t="str">
        <f>IF(B5622&gt;=50,VLOOKUP(A5622,英雄数据表!A:L,11,FALSE),IF(B5622&gt;=25,VLOOKUP(A5622,英雄数据表!A:L,7,0),""))</f>
        <v/>
      </c>
      <c r="M5622" s="20" t="str">
        <f>IFERROR(VLOOKUP(B5622,属性中转表!$K$2:$O$21,5,FALSE),"")</f>
        <v/>
      </c>
      <c r="N5622" s="20" t="str">
        <f>IF(B5622=25,VLOOKUP(A5622,英雄数据表!A:L,8,FALSE),IF(B5622=50,VLOOKUP(A5622,英雄数据表!A:L,12,0),""))</f>
        <v/>
      </c>
    </row>
    <row r="5623" spans="1:14" x14ac:dyDescent="0.3">
      <c r="A5623" s="20">
        <v>43056</v>
      </c>
      <c r="B5623" s="21">
        <f t="shared" si="377"/>
        <v>22</v>
      </c>
      <c r="C5623" s="21">
        <v>5</v>
      </c>
      <c r="D5623" s="21">
        <f>VLOOKUP(A5623,英雄数据表!A:D,4,0)</f>
        <v>4</v>
      </c>
      <c r="E5623" s="20" t="str">
        <f>VLOOKUP(A5623,英雄数据表!A:C,3,0)</f>
        <v>自然之力</v>
      </c>
      <c r="F5623" s="20">
        <f t="shared" si="378"/>
        <v>43056</v>
      </c>
      <c r="G5623" s="20">
        <f t="shared" si="379"/>
        <v>43056</v>
      </c>
      <c r="H5623" s="21" t="str">
        <f>VLOOKUP(B5623,属性中转表!A:F,6,FALSE)</f>
        <v>"hp":55800,"atk":1550</v>
      </c>
      <c r="I5623" s="20" t="str">
        <f>IF(VLOOKUP(B5623,属性中转表!A:G,7,FALSE)=0,"",VLOOKUP(VLOOKUP(B5623,属性中转表!A:G,7,FALSE),属性中转表!$K$2:$P$21,6,0))&amp;IF(VLOOKUP(B5623,属性中转表!A:G,7,FALSE)&gt;=50,VLOOKUP(A5623,英雄数据表!A:K,9,0),IF(VLOOKUP(B5623,属性中转表!A:G,7,FALSE)&gt;=25,VLOOKUP(A5623,英雄数据表!A:K,5,0),""))</f>
        <v>"atk":300,"hp":5000,"undpspro":50</v>
      </c>
      <c r="J5623" s="20" t="str">
        <f>IF(I5623="","",属性中转表!$I$1&amp;(IF(VLOOKUP(B5623,属性中转表!A:G,7,FALSE)=0,0,VLOOKUP(VLOOKUP(B5623,属性中转表!A:G,7,FALSE),属性中转表!$K$2:$P$21,4,0)))+IFERROR(VLOOKUP(A5623,英雄数据表!A:K,IF(武魂!B5623&gt;=50,10,IF(武魂!B5623&gt;=25,6)),0),0))</f>
        <v>,"dpspro":50</v>
      </c>
      <c r="K5623" s="32" t="str">
        <f t="shared" si="376"/>
        <v>"atk":300,"hp":5000,"undpspro":50,"dpspro":50</v>
      </c>
      <c r="L5623" s="20" t="str">
        <f>IF(B5623&gt;=50,VLOOKUP(A5623,英雄数据表!A:L,11,FALSE),IF(B5623&gt;=25,VLOOKUP(A5623,英雄数据表!A:L,7,0),""))</f>
        <v/>
      </c>
      <c r="M5623" s="20" t="str">
        <f>IFERROR(VLOOKUP(B5623,属性中转表!$K$2:$O$21,5,FALSE),"")</f>
        <v/>
      </c>
      <c r="N5623" s="20" t="str">
        <f>IF(B5623=25,VLOOKUP(A5623,英雄数据表!A:L,8,FALSE),IF(B5623=50,VLOOKUP(A5623,英雄数据表!A:L,12,0),""))</f>
        <v/>
      </c>
    </row>
    <row r="5624" spans="1:14" x14ac:dyDescent="0.3">
      <c r="A5624" s="20">
        <v>43056</v>
      </c>
      <c r="B5624" s="21">
        <f t="shared" si="377"/>
        <v>23</v>
      </c>
      <c r="C5624" s="21">
        <v>5</v>
      </c>
      <c r="D5624" s="21">
        <f>VLOOKUP(A5624,英雄数据表!A:D,4,0)</f>
        <v>4</v>
      </c>
      <c r="E5624" s="20" t="str">
        <f>VLOOKUP(A5624,英雄数据表!A:C,3,0)</f>
        <v>自然之力</v>
      </c>
      <c r="F5624" s="20">
        <f t="shared" si="378"/>
        <v>43056</v>
      </c>
      <c r="G5624" s="20">
        <f t="shared" si="379"/>
        <v>43056</v>
      </c>
      <c r="H5624" s="21" t="str">
        <f>VLOOKUP(B5624,属性中转表!A:F,6,FALSE)</f>
        <v>"hp":59400,"atk":1650</v>
      </c>
      <c r="I5624" s="20" t="str">
        <f>IF(VLOOKUP(B5624,属性中转表!A:G,7,FALSE)=0,"",VLOOKUP(VLOOKUP(B5624,属性中转表!A:G,7,FALSE),属性中转表!$K$2:$P$21,6,0))&amp;IF(VLOOKUP(B5624,属性中转表!A:G,7,FALSE)&gt;=50,VLOOKUP(A5624,英雄数据表!A:K,9,0),IF(VLOOKUP(B5624,属性中转表!A:G,7,FALSE)&gt;=25,VLOOKUP(A5624,英雄数据表!A:K,5,0),""))</f>
        <v>"atk":300,"hp":5000,"undpspro":50</v>
      </c>
      <c r="J5624" s="20" t="str">
        <f>IF(I5624="","",属性中转表!$I$1&amp;(IF(VLOOKUP(B5624,属性中转表!A:G,7,FALSE)=0,0,VLOOKUP(VLOOKUP(B5624,属性中转表!A:G,7,FALSE),属性中转表!$K$2:$P$21,4,0)))+IFERROR(VLOOKUP(A5624,英雄数据表!A:K,IF(武魂!B5624&gt;=50,10,IF(武魂!B5624&gt;=25,6)),0),0))</f>
        <v>,"dpspro":50</v>
      </c>
      <c r="K5624" s="32" t="str">
        <f t="shared" si="376"/>
        <v>"atk":300,"hp":5000,"undpspro":50,"dpspro":50</v>
      </c>
      <c r="L5624" s="20" t="str">
        <f>IF(B5624&gt;=50,VLOOKUP(A5624,英雄数据表!A:L,11,FALSE),IF(B5624&gt;=25,VLOOKUP(A5624,英雄数据表!A:L,7,0),""))</f>
        <v/>
      </c>
      <c r="M5624" s="20" t="str">
        <f>IFERROR(VLOOKUP(B5624,属性中转表!$K$2:$O$21,5,FALSE),"")</f>
        <v/>
      </c>
      <c r="N5624" s="20" t="str">
        <f>IF(B5624=25,VLOOKUP(A5624,英雄数据表!A:L,8,FALSE),IF(B5624=50,VLOOKUP(A5624,英雄数据表!A:L,12,0),""))</f>
        <v/>
      </c>
    </row>
    <row r="5625" spans="1:14" x14ac:dyDescent="0.3">
      <c r="A5625" s="20">
        <v>43056</v>
      </c>
      <c r="B5625" s="21">
        <f t="shared" si="377"/>
        <v>24</v>
      </c>
      <c r="C5625" s="21">
        <v>5</v>
      </c>
      <c r="D5625" s="21">
        <f>VLOOKUP(A5625,英雄数据表!A:D,4,0)</f>
        <v>4</v>
      </c>
      <c r="E5625" s="20" t="str">
        <f>VLOOKUP(A5625,英雄数据表!A:C,3,0)</f>
        <v>自然之力</v>
      </c>
      <c r="F5625" s="20">
        <f t="shared" si="378"/>
        <v>43056</v>
      </c>
      <c r="G5625" s="20">
        <f t="shared" si="379"/>
        <v>43056</v>
      </c>
      <c r="H5625" s="21" t="str">
        <f>VLOOKUP(B5625,属性中转表!A:F,6,FALSE)</f>
        <v>"hp":63000,"atk":1750</v>
      </c>
      <c r="I5625" s="20" t="str">
        <f>IF(VLOOKUP(B5625,属性中转表!A:G,7,FALSE)=0,"",VLOOKUP(VLOOKUP(B5625,属性中转表!A:G,7,FALSE),属性中转表!$K$2:$P$21,6,0))&amp;IF(VLOOKUP(B5625,属性中转表!A:G,7,FALSE)&gt;=50,VLOOKUP(A5625,英雄数据表!A:K,9,0),IF(VLOOKUP(B5625,属性中转表!A:G,7,FALSE)&gt;=25,VLOOKUP(A5625,英雄数据表!A:K,5,0),""))</f>
        <v>"atk":300,"hp":5000,"undpspro":50</v>
      </c>
      <c r="J5625" s="20" t="str">
        <f>IF(I5625="","",属性中转表!$I$1&amp;(IF(VLOOKUP(B5625,属性中转表!A:G,7,FALSE)=0,0,VLOOKUP(VLOOKUP(B5625,属性中转表!A:G,7,FALSE),属性中转表!$K$2:$P$21,4,0)))+IFERROR(VLOOKUP(A5625,英雄数据表!A:K,IF(武魂!B5625&gt;=50,10,IF(武魂!B5625&gt;=25,6)),0),0))</f>
        <v>,"dpspro":50</v>
      </c>
      <c r="K5625" s="32" t="str">
        <f t="shared" si="376"/>
        <v>"atk":300,"hp":5000,"undpspro":50,"dpspro":50</v>
      </c>
      <c r="L5625" s="20" t="str">
        <f>IF(B5625&gt;=50,VLOOKUP(A5625,英雄数据表!A:L,11,FALSE),IF(B5625&gt;=25,VLOOKUP(A5625,英雄数据表!A:L,7,0),""))</f>
        <v/>
      </c>
      <c r="M5625" s="20" t="str">
        <f>IFERROR(VLOOKUP(B5625,属性中转表!$K$2:$O$21,5,FALSE),"")</f>
        <v/>
      </c>
      <c r="N5625" s="20" t="str">
        <f>IF(B5625=25,VLOOKUP(A5625,英雄数据表!A:L,8,FALSE),IF(B5625=50,VLOOKUP(A5625,英雄数据表!A:L,12,0),""))</f>
        <v/>
      </c>
    </row>
    <row r="5626" spans="1:14" x14ac:dyDescent="0.3">
      <c r="A5626" s="20">
        <v>43056</v>
      </c>
      <c r="B5626" s="21">
        <f t="shared" si="377"/>
        <v>25</v>
      </c>
      <c r="C5626" s="21">
        <v>5</v>
      </c>
      <c r="D5626" s="21">
        <f>VLOOKUP(A5626,英雄数据表!A:D,4,0)</f>
        <v>4</v>
      </c>
      <c r="E5626" s="20" t="str">
        <f>VLOOKUP(A5626,英雄数据表!A:C,3,0)</f>
        <v>自然之力</v>
      </c>
      <c r="F5626" s="20">
        <f t="shared" si="378"/>
        <v>43056</v>
      </c>
      <c r="G5626" s="20">
        <f t="shared" si="379"/>
        <v>43056</v>
      </c>
      <c r="H5626" s="21" t="str">
        <f>VLOOKUP(B5626,属性中转表!A:F,6,FALSE)</f>
        <v>"hp":66600,"atk":1850</v>
      </c>
      <c r="I5626" s="20" t="str">
        <f>IF(VLOOKUP(B5626,属性中转表!A:G,7,FALSE)=0,"",VLOOKUP(VLOOKUP(B5626,属性中转表!A:G,7,FALSE),属性中转表!$K$2:$P$21,6,0))&amp;IF(VLOOKUP(B5626,属性中转表!A:G,7,FALSE)&gt;=50,VLOOKUP(A5626,英雄数据表!A:K,9,0),IF(VLOOKUP(B5626,属性中转表!A:G,7,FALSE)&gt;=25,VLOOKUP(A5626,英雄数据表!A:K,5,0),""))</f>
        <v>"atk":300,"hp":5000,"undpspro":50</v>
      </c>
      <c r="J5626" s="20" t="str">
        <f>IF(I5626="","",属性中转表!$I$1&amp;(IF(VLOOKUP(B5626,属性中转表!A:G,7,FALSE)=0,0,VLOOKUP(VLOOKUP(B5626,属性中转表!A:G,7,FALSE),属性中转表!$K$2:$P$21,4,0)))+IFERROR(VLOOKUP(A5626,英雄数据表!A:K,IF(武魂!B5626&gt;=50,10,IF(武魂!B5626&gt;=25,6)),0),0))</f>
        <v>,"dpspro":50</v>
      </c>
      <c r="K5626" s="32" t="str">
        <f t="shared" si="376"/>
        <v>"atk":300,"hp":5000,"undpspro":50,"dpspro":50</v>
      </c>
      <c r="L5626" s="20" t="str">
        <f>IF(B5626&gt;=50,VLOOKUP(A5626,英雄数据表!A:L,11,FALSE),IF(B5626&gt;=25,VLOOKUP(A5626,英雄数据表!A:L,7,0),""))</f>
        <v>"4305601004"</v>
      </c>
      <c r="M5626" s="20" t="str">
        <f>IFERROR(VLOOKUP(B5626,属性中转表!$K$2:$O$21,5,FALSE),"")</f>
        <v/>
      </c>
      <c r="N5626" s="20" t="str">
        <f>IF(B5626=25,VLOOKUP(A5626,英雄数据表!A:L,8,FALSE),IF(B5626=50,VLOOKUP(A5626,英雄数据表!A:L,12,0),""))</f>
        <v>战斗开始时每有一名己方自然阵营英雄，自己本场战斗伤害增加3%（最高增加18%）</v>
      </c>
    </row>
    <row r="5627" spans="1:14" x14ac:dyDescent="0.3">
      <c r="A5627" s="20">
        <v>43056</v>
      </c>
      <c r="B5627" s="21">
        <f t="shared" si="377"/>
        <v>26</v>
      </c>
      <c r="C5627" s="21">
        <v>5</v>
      </c>
      <c r="D5627" s="21">
        <f>VLOOKUP(A5627,英雄数据表!A:D,4,0)</f>
        <v>4</v>
      </c>
      <c r="E5627" s="20" t="str">
        <f>VLOOKUP(A5627,英雄数据表!A:C,3,0)</f>
        <v>自然之力</v>
      </c>
      <c r="F5627" s="20">
        <f t="shared" si="378"/>
        <v>43056</v>
      </c>
      <c r="G5627" s="20">
        <f t="shared" si="379"/>
        <v>43056</v>
      </c>
      <c r="H5627" s="21" t="str">
        <f>VLOOKUP(B5627,属性中转表!A:F,6,FALSE)</f>
        <v>"hp":70200,"atk":1950</v>
      </c>
      <c r="I5627" s="20" t="str">
        <f>IF(VLOOKUP(B5627,属性中转表!A:G,7,FALSE)=0,"",VLOOKUP(VLOOKUP(B5627,属性中转表!A:G,7,FALSE),属性中转表!$K$2:$P$21,6,0))&amp;IF(VLOOKUP(B5627,属性中转表!A:G,7,FALSE)&gt;=50,VLOOKUP(A5627,英雄数据表!A:K,9,0),IF(VLOOKUP(B5627,属性中转表!A:G,7,FALSE)&gt;=25,VLOOKUP(A5627,英雄数据表!A:K,5,0),""))</f>
        <v>"atk":300,"hp":5000,"undpspro":50</v>
      </c>
      <c r="J5627" s="20" t="str">
        <f>IF(I5627="","",属性中转表!$I$1&amp;(IF(VLOOKUP(B5627,属性中转表!A:G,7,FALSE)=0,0,VLOOKUP(VLOOKUP(B5627,属性中转表!A:G,7,FALSE),属性中转表!$K$2:$P$21,4,0)))+IFERROR(VLOOKUP(A5627,英雄数据表!A:K,IF(武魂!B5627&gt;=50,10,IF(武魂!B5627&gt;=25,6)),0),0))</f>
        <v>,"dpspro":50</v>
      </c>
      <c r="K5627" s="32" t="str">
        <f t="shared" si="376"/>
        <v>"atk":300,"hp":5000,"undpspro":50,"dpspro":50</v>
      </c>
      <c r="L5627" s="20" t="str">
        <f>IF(B5627&gt;=50,VLOOKUP(A5627,英雄数据表!A:L,11,FALSE),IF(B5627&gt;=25,VLOOKUP(A5627,英雄数据表!A:L,7,0),""))</f>
        <v>"4305601004"</v>
      </c>
      <c r="M5627" s="20" t="str">
        <f>IFERROR(VLOOKUP(B5627,属性中转表!$K$2:$O$21,5,FALSE),"")</f>
        <v/>
      </c>
      <c r="N5627" s="20" t="str">
        <f>IF(B5627=25,VLOOKUP(A5627,英雄数据表!A:L,8,FALSE),IF(B5627=50,VLOOKUP(A5627,英雄数据表!A:L,12,0),""))</f>
        <v/>
      </c>
    </row>
    <row r="5628" spans="1:14" x14ac:dyDescent="0.3">
      <c r="A5628" s="20">
        <v>43056</v>
      </c>
      <c r="B5628" s="21">
        <f t="shared" si="377"/>
        <v>27</v>
      </c>
      <c r="C5628" s="21">
        <v>5</v>
      </c>
      <c r="D5628" s="21">
        <f>VLOOKUP(A5628,英雄数据表!A:D,4,0)</f>
        <v>4</v>
      </c>
      <c r="E5628" s="20" t="str">
        <f>VLOOKUP(A5628,英雄数据表!A:C,3,0)</f>
        <v>自然之力</v>
      </c>
      <c r="F5628" s="20">
        <f t="shared" si="378"/>
        <v>43056</v>
      </c>
      <c r="G5628" s="20">
        <f t="shared" si="379"/>
        <v>43056</v>
      </c>
      <c r="H5628" s="21" t="str">
        <f>VLOOKUP(B5628,属性中转表!A:F,6,FALSE)</f>
        <v>"hp":73800,"atk":2050</v>
      </c>
      <c r="I5628" s="20" t="str">
        <f>IF(VLOOKUP(B5628,属性中转表!A:G,7,FALSE)=0,"",VLOOKUP(VLOOKUP(B5628,属性中转表!A:G,7,FALSE),属性中转表!$K$2:$P$21,6,0))&amp;IF(VLOOKUP(B5628,属性中转表!A:G,7,FALSE)&gt;=50,VLOOKUP(A5628,英雄数据表!A:K,9,0),IF(VLOOKUP(B5628,属性中转表!A:G,7,FALSE)&gt;=25,VLOOKUP(A5628,英雄数据表!A:K,5,0),""))</f>
        <v>"atk":300,"hp":5000,"undpspro":50</v>
      </c>
      <c r="J5628" s="20" t="str">
        <f>IF(I5628="","",属性中转表!$I$1&amp;(IF(VLOOKUP(B5628,属性中转表!A:G,7,FALSE)=0,0,VLOOKUP(VLOOKUP(B5628,属性中转表!A:G,7,FALSE),属性中转表!$K$2:$P$21,4,0)))+IFERROR(VLOOKUP(A5628,英雄数据表!A:K,IF(武魂!B5628&gt;=50,10,IF(武魂!B5628&gt;=25,6)),0),0))</f>
        <v>,"dpspro":50</v>
      </c>
      <c r="K5628" s="32" t="str">
        <f t="shared" si="376"/>
        <v>"atk":300,"hp":5000,"undpspro":50,"dpspro":50</v>
      </c>
      <c r="L5628" s="20" t="str">
        <f>IF(B5628&gt;=50,VLOOKUP(A5628,英雄数据表!A:L,11,FALSE),IF(B5628&gt;=25,VLOOKUP(A5628,英雄数据表!A:L,7,0),""))</f>
        <v>"4305601004"</v>
      </c>
      <c r="M5628" s="20" t="str">
        <f>IFERROR(VLOOKUP(B5628,属性中转表!$K$2:$O$21,5,FALSE),"")</f>
        <v/>
      </c>
      <c r="N5628" s="20" t="str">
        <f>IF(B5628=25,VLOOKUP(A5628,英雄数据表!A:L,8,FALSE),IF(B5628=50,VLOOKUP(A5628,英雄数据表!A:L,12,0),""))</f>
        <v/>
      </c>
    </row>
    <row r="5629" spans="1:14" x14ac:dyDescent="0.3">
      <c r="A5629" s="20">
        <v>43056</v>
      </c>
      <c r="B5629" s="21">
        <f t="shared" si="377"/>
        <v>28</v>
      </c>
      <c r="C5629" s="21">
        <v>5</v>
      </c>
      <c r="D5629" s="21">
        <f>VLOOKUP(A5629,英雄数据表!A:D,4,0)</f>
        <v>4</v>
      </c>
      <c r="E5629" s="20" t="str">
        <f>VLOOKUP(A5629,英雄数据表!A:C,3,0)</f>
        <v>自然之力</v>
      </c>
      <c r="F5629" s="20">
        <f t="shared" si="378"/>
        <v>43056</v>
      </c>
      <c r="G5629" s="20">
        <f t="shared" si="379"/>
        <v>43056</v>
      </c>
      <c r="H5629" s="21" t="str">
        <f>VLOOKUP(B5629,属性中转表!A:F,6,FALSE)</f>
        <v>"hp":77400,"atk":2150</v>
      </c>
      <c r="I5629" s="20" t="str">
        <f>IF(VLOOKUP(B5629,属性中转表!A:G,7,FALSE)=0,"",VLOOKUP(VLOOKUP(B5629,属性中转表!A:G,7,FALSE),属性中转表!$K$2:$P$21,6,0))&amp;IF(VLOOKUP(B5629,属性中转表!A:G,7,FALSE)&gt;=50,VLOOKUP(A5629,英雄数据表!A:K,9,0),IF(VLOOKUP(B5629,属性中转表!A:G,7,FALSE)&gt;=25,VLOOKUP(A5629,英雄数据表!A:K,5,0),""))</f>
        <v>"atk":300,"hp":5000,"undpspro":50</v>
      </c>
      <c r="J5629" s="20" t="str">
        <f>IF(I5629="","",属性中转表!$I$1&amp;(IF(VLOOKUP(B5629,属性中转表!A:G,7,FALSE)=0,0,VLOOKUP(VLOOKUP(B5629,属性中转表!A:G,7,FALSE),属性中转表!$K$2:$P$21,4,0)))+IFERROR(VLOOKUP(A5629,英雄数据表!A:K,IF(武魂!B5629&gt;=50,10,IF(武魂!B5629&gt;=25,6)),0),0))</f>
        <v>,"dpspro":50</v>
      </c>
      <c r="K5629" s="32" t="str">
        <f t="shared" si="376"/>
        <v>"atk":300,"hp":5000,"undpspro":50,"dpspro":50</v>
      </c>
      <c r="L5629" s="20" t="str">
        <f>IF(B5629&gt;=50,VLOOKUP(A5629,英雄数据表!A:L,11,FALSE),IF(B5629&gt;=25,VLOOKUP(A5629,英雄数据表!A:L,7,0),""))</f>
        <v>"4305601004"</v>
      </c>
      <c r="M5629" s="20" t="str">
        <f>IFERROR(VLOOKUP(B5629,属性中转表!$K$2:$O$21,5,FALSE),"")</f>
        <v/>
      </c>
      <c r="N5629" s="20" t="str">
        <f>IF(B5629=25,VLOOKUP(A5629,英雄数据表!A:L,8,FALSE),IF(B5629=50,VLOOKUP(A5629,英雄数据表!A:L,12,0),""))</f>
        <v/>
      </c>
    </row>
    <row r="5630" spans="1:14" x14ac:dyDescent="0.3">
      <c r="A5630" s="20">
        <v>43056</v>
      </c>
      <c r="B5630" s="21">
        <f t="shared" si="377"/>
        <v>29</v>
      </c>
      <c r="C5630" s="21">
        <v>5</v>
      </c>
      <c r="D5630" s="21">
        <f>VLOOKUP(A5630,英雄数据表!A:D,4,0)</f>
        <v>4</v>
      </c>
      <c r="E5630" s="20" t="str">
        <f>VLOOKUP(A5630,英雄数据表!A:C,3,0)</f>
        <v>自然之力</v>
      </c>
      <c r="F5630" s="20">
        <f t="shared" si="378"/>
        <v>43056</v>
      </c>
      <c r="G5630" s="20">
        <f t="shared" si="379"/>
        <v>43056</v>
      </c>
      <c r="H5630" s="21" t="str">
        <f>VLOOKUP(B5630,属性中转表!A:F,6,FALSE)</f>
        <v>"hp":81000,"atk":2250</v>
      </c>
      <c r="I5630" s="20" t="str">
        <f>IF(VLOOKUP(B5630,属性中转表!A:G,7,FALSE)=0,"",VLOOKUP(VLOOKUP(B5630,属性中转表!A:G,7,FALSE),属性中转表!$K$2:$P$21,6,0))&amp;IF(VLOOKUP(B5630,属性中转表!A:G,7,FALSE)&gt;=50,VLOOKUP(A5630,英雄数据表!A:K,9,0),IF(VLOOKUP(B5630,属性中转表!A:G,7,FALSE)&gt;=25,VLOOKUP(A5630,英雄数据表!A:K,5,0),""))</f>
        <v>"atk":300,"hp":5000,"undpspro":50</v>
      </c>
      <c r="J5630" s="20" t="str">
        <f>IF(I5630="","",属性中转表!$I$1&amp;(IF(VLOOKUP(B5630,属性中转表!A:G,7,FALSE)=0,0,VLOOKUP(VLOOKUP(B5630,属性中转表!A:G,7,FALSE),属性中转表!$K$2:$P$21,4,0)))+IFERROR(VLOOKUP(A5630,英雄数据表!A:K,IF(武魂!B5630&gt;=50,10,IF(武魂!B5630&gt;=25,6)),0),0))</f>
        <v>,"dpspro":50</v>
      </c>
      <c r="K5630" s="32" t="str">
        <f t="shared" si="376"/>
        <v>"atk":300,"hp":5000,"undpspro":50,"dpspro":50</v>
      </c>
      <c r="L5630" s="20" t="str">
        <f>IF(B5630&gt;=50,VLOOKUP(A5630,英雄数据表!A:L,11,FALSE),IF(B5630&gt;=25,VLOOKUP(A5630,英雄数据表!A:L,7,0),""))</f>
        <v>"4305601004"</v>
      </c>
      <c r="M5630" s="20" t="str">
        <f>IFERROR(VLOOKUP(B5630,属性中转表!$K$2:$O$21,5,FALSE),"")</f>
        <v/>
      </c>
      <c r="N5630" s="20" t="str">
        <f>IF(B5630=25,VLOOKUP(A5630,英雄数据表!A:L,8,FALSE),IF(B5630=50,VLOOKUP(A5630,英雄数据表!A:L,12,0),""))</f>
        <v/>
      </c>
    </row>
    <row r="5631" spans="1:14" x14ac:dyDescent="0.3">
      <c r="A5631" s="20">
        <v>43056</v>
      </c>
      <c r="B5631" s="21">
        <f t="shared" si="377"/>
        <v>30</v>
      </c>
      <c r="C5631" s="21">
        <v>5</v>
      </c>
      <c r="D5631" s="21">
        <f>VLOOKUP(A5631,英雄数据表!A:D,4,0)</f>
        <v>4</v>
      </c>
      <c r="E5631" s="20" t="str">
        <f>VLOOKUP(A5631,英雄数据表!A:C,3,0)</f>
        <v>自然之力</v>
      </c>
      <c r="F5631" s="20">
        <f t="shared" si="378"/>
        <v>43056</v>
      </c>
      <c r="G5631" s="20">
        <f t="shared" si="379"/>
        <v>43056</v>
      </c>
      <c r="H5631" s="21" t="str">
        <f>VLOOKUP(B5631,属性中转表!A:F,6,FALSE)</f>
        <v>"hp":84600,"atk":2350</v>
      </c>
      <c r="I5631" s="20" t="str">
        <f>IF(VLOOKUP(B5631,属性中转表!A:G,7,FALSE)=0,"",VLOOKUP(VLOOKUP(B5631,属性中转表!A:G,7,FALSE),属性中转表!$K$2:$P$21,6,0))&amp;IF(VLOOKUP(B5631,属性中转表!A:G,7,FALSE)&gt;=50,VLOOKUP(A5631,英雄数据表!A:K,9,0),IF(VLOOKUP(B5631,属性中转表!A:G,7,FALSE)&gt;=25,VLOOKUP(A5631,英雄数据表!A:K,5,0),""))</f>
        <v>"atk":300,"hp":5000,"undpspro":100</v>
      </c>
      <c r="J5631" s="20" t="str">
        <f>IF(I5631="","",属性中转表!$I$1&amp;(IF(VLOOKUP(B5631,属性中转表!A:G,7,FALSE)=0,0,VLOOKUP(VLOOKUP(B5631,属性中转表!A:G,7,FALSE),属性中转表!$K$2:$P$21,4,0)))+IFERROR(VLOOKUP(A5631,英雄数据表!A:K,IF(武魂!B5631&gt;=50,10,IF(武魂!B5631&gt;=25,6)),0),0))</f>
        <v>,"dpspro":50</v>
      </c>
      <c r="K5631" s="32" t="str">
        <f t="shared" si="376"/>
        <v>"atk":300,"hp":5000,"undpspro":100,"dpspro":50</v>
      </c>
      <c r="L5631" s="20" t="str">
        <f>IF(B5631&gt;=50,VLOOKUP(A5631,英雄数据表!A:L,11,FALSE),IF(B5631&gt;=25,VLOOKUP(A5631,英雄数据表!A:L,7,0),""))</f>
        <v>"4305601004"</v>
      </c>
      <c r="M5631" s="20" t="str">
        <f>IFERROR(VLOOKUP(B5631,属性中转表!$K$2:$O$21,5,FALSE),"")</f>
        <v>"undpspro":50</v>
      </c>
      <c r="N5631" s="20" t="str">
        <f>IF(B5631=25,VLOOKUP(A5631,英雄数据表!A:L,8,FALSE),IF(B5631=50,VLOOKUP(A5631,英雄数据表!A:L,12,0),""))</f>
        <v/>
      </c>
    </row>
    <row r="5632" spans="1:14" x14ac:dyDescent="0.3">
      <c r="A5632" s="20">
        <v>43056</v>
      </c>
      <c r="B5632" s="21">
        <f t="shared" si="377"/>
        <v>31</v>
      </c>
      <c r="C5632" s="21">
        <v>5</v>
      </c>
      <c r="D5632" s="21">
        <f>VLOOKUP(A5632,英雄数据表!A:D,4,0)</f>
        <v>4</v>
      </c>
      <c r="E5632" s="20" t="str">
        <f>VLOOKUP(A5632,英雄数据表!A:C,3,0)</f>
        <v>自然之力</v>
      </c>
      <c r="F5632" s="20">
        <f t="shared" si="378"/>
        <v>43056</v>
      </c>
      <c r="G5632" s="20">
        <f t="shared" si="379"/>
        <v>43056</v>
      </c>
      <c r="H5632" s="21" t="str">
        <f>VLOOKUP(B5632,属性中转表!A:F,6,FALSE)</f>
        <v>"hp":89100,"atk":2475</v>
      </c>
      <c r="I5632" s="20" t="str">
        <f>IF(VLOOKUP(B5632,属性中转表!A:G,7,FALSE)=0,"",VLOOKUP(VLOOKUP(B5632,属性中转表!A:G,7,FALSE),属性中转表!$K$2:$P$21,6,0))&amp;IF(VLOOKUP(B5632,属性中转表!A:G,7,FALSE)&gt;=50,VLOOKUP(A5632,英雄数据表!A:K,9,0),IF(VLOOKUP(B5632,属性中转表!A:G,7,FALSE)&gt;=25,VLOOKUP(A5632,英雄数据表!A:K,5,0),""))</f>
        <v>"atk":300,"hp":5000,"undpspro":100</v>
      </c>
      <c r="J5632" s="20" t="str">
        <f>IF(I5632="","",属性中转表!$I$1&amp;(IF(VLOOKUP(B5632,属性中转表!A:G,7,FALSE)=0,0,VLOOKUP(VLOOKUP(B5632,属性中转表!A:G,7,FALSE),属性中转表!$K$2:$P$21,4,0)))+IFERROR(VLOOKUP(A5632,英雄数据表!A:K,IF(武魂!B5632&gt;=50,10,IF(武魂!B5632&gt;=25,6)),0),0))</f>
        <v>,"dpspro":50</v>
      </c>
      <c r="K5632" s="32" t="str">
        <f t="shared" si="376"/>
        <v>"atk":300,"hp":5000,"undpspro":100,"dpspro":50</v>
      </c>
      <c r="L5632" s="20" t="str">
        <f>IF(B5632&gt;=50,VLOOKUP(A5632,英雄数据表!A:L,11,FALSE),IF(B5632&gt;=25,VLOOKUP(A5632,英雄数据表!A:L,7,0),""))</f>
        <v>"4305601004"</v>
      </c>
      <c r="M5632" s="20" t="str">
        <f>IFERROR(VLOOKUP(B5632,属性中转表!$K$2:$O$21,5,FALSE),"")</f>
        <v/>
      </c>
      <c r="N5632" s="20" t="str">
        <f>IF(B5632=25,VLOOKUP(A5632,英雄数据表!A:L,8,FALSE),IF(B5632=50,VLOOKUP(A5632,英雄数据表!A:L,12,0),""))</f>
        <v/>
      </c>
    </row>
    <row r="5633" spans="1:14" x14ac:dyDescent="0.3">
      <c r="A5633" s="20">
        <v>43056</v>
      </c>
      <c r="B5633" s="21">
        <f t="shared" si="377"/>
        <v>32</v>
      </c>
      <c r="C5633" s="21">
        <v>5</v>
      </c>
      <c r="D5633" s="21">
        <f>VLOOKUP(A5633,英雄数据表!A:D,4,0)</f>
        <v>4</v>
      </c>
      <c r="E5633" s="20" t="str">
        <f>VLOOKUP(A5633,英雄数据表!A:C,3,0)</f>
        <v>自然之力</v>
      </c>
      <c r="F5633" s="20">
        <f t="shared" si="378"/>
        <v>43056</v>
      </c>
      <c r="G5633" s="20">
        <f t="shared" si="379"/>
        <v>43056</v>
      </c>
      <c r="H5633" s="21" t="str">
        <f>VLOOKUP(B5633,属性中转表!A:F,6,FALSE)</f>
        <v>"hp":93600,"atk":2600</v>
      </c>
      <c r="I5633" s="20" t="str">
        <f>IF(VLOOKUP(B5633,属性中转表!A:G,7,FALSE)=0,"",VLOOKUP(VLOOKUP(B5633,属性中转表!A:G,7,FALSE),属性中转表!$K$2:$P$21,6,0))&amp;IF(VLOOKUP(B5633,属性中转表!A:G,7,FALSE)&gt;=50,VLOOKUP(A5633,英雄数据表!A:K,9,0),IF(VLOOKUP(B5633,属性中转表!A:G,7,FALSE)&gt;=25,VLOOKUP(A5633,英雄数据表!A:K,5,0),""))</f>
        <v>"atk":300,"hp":5000,"undpspro":100</v>
      </c>
      <c r="J5633" s="20" t="str">
        <f>IF(I5633="","",属性中转表!$I$1&amp;(IF(VLOOKUP(B5633,属性中转表!A:G,7,FALSE)=0,0,VLOOKUP(VLOOKUP(B5633,属性中转表!A:G,7,FALSE),属性中转表!$K$2:$P$21,4,0)))+IFERROR(VLOOKUP(A5633,英雄数据表!A:K,IF(武魂!B5633&gt;=50,10,IF(武魂!B5633&gt;=25,6)),0),0))</f>
        <v>,"dpspro":50</v>
      </c>
      <c r="K5633" s="32" t="str">
        <f t="shared" si="376"/>
        <v>"atk":300,"hp":5000,"undpspro":100,"dpspro":50</v>
      </c>
      <c r="L5633" s="20" t="str">
        <f>IF(B5633&gt;=50,VLOOKUP(A5633,英雄数据表!A:L,11,FALSE),IF(B5633&gt;=25,VLOOKUP(A5633,英雄数据表!A:L,7,0),""))</f>
        <v>"4305601004"</v>
      </c>
      <c r="M5633" s="20" t="str">
        <f>IFERROR(VLOOKUP(B5633,属性中转表!$K$2:$O$21,5,FALSE),"")</f>
        <v/>
      </c>
      <c r="N5633" s="20" t="str">
        <f>IF(B5633=25,VLOOKUP(A5633,英雄数据表!A:L,8,FALSE),IF(B5633=50,VLOOKUP(A5633,英雄数据表!A:L,12,0),""))</f>
        <v/>
      </c>
    </row>
    <row r="5634" spans="1:14" x14ac:dyDescent="0.3">
      <c r="A5634" s="20">
        <v>43056</v>
      </c>
      <c r="B5634" s="21">
        <f t="shared" si="377"/>
        <v>33</v>
      </c>
      <c r="C5634" s="21">
        <v>5</v>
      </c>
      <c r="D5634" s="21">
        <f>VLOOKUP(A5634,英雄数据表!A:D,4,0)</f>
        <v>4</v>
      </c>
      <c r="E5634" s="20" t="str">
        <f>VLOOKUP(A5634,英雄数据表!A:C,3,0)</f>
        <v>自然之力</v>
      </c>
      <c r="F5634" s="20">
        <f t="shared" si="378"/>
        <v>43056</v>
      </c>
      <c r="G5634" s="20">
        <f t="shared" si="379"/>
        <v>43056</v>
      </c>
      <c r="H5634" s="21" t="str">
        <f>VLOOKUP(B5634,属性中转表!A:F,6,FALSE)</f>
        <v>"hp":98100,"atk":2725</v>
      </c>
      <c r="I5634" s="20" t="str">
        <f>IF(VLOOKUP(B5634,属性中转表!A:G,7,FALSE)=0,"",VLOOKUP(VLOOKUP(B5634,属性中转表!A:G,7,FALSE),属性中转表!$K$2:$P$21,6,0))&amp;IF(VLOOKUP(B5634,属性中转表!A:G,7,FALSE)&gt;=50,VLOOKUP(A5634,英雄数据表!A:K,9,0),IF(VLOOKUP(B5634,属性中转表!A:G,7,FALSE)&gt;=25,VLOOKUP(A5634,英雄数据表!A:K,5,0),""))</f>
        <v>"atk":300,"hp":5000,"undpspro":100</v>
      </c>
      <c r="J5634" s="20" t="str">
        <f>IF(I5634="","",属性中转表!$I$1&amp;(IF(VLOOKUP(B5634,属性中转表!A:G,7,FALSE)=0,0,VLOOKUP(VLOOKUP(B5634,属性中转表!A:G,7,FALSE),属性中转表!$K$2:$P$21,4,0)))+IFERROR(VLOOKUP(A5634,英雄数据表!A:K,IF(武魂!B5634&gt;=50,10,IF(武魂!B5634&gt;=25,6)),0),0))</f>
        <v>,"dpspro":50</v>
      </c>
      <c r="K5634" s="32" t="str">
        <f t="shared" si="376"/>
        <v>"atk":300,"hp":5000,"undpspro":100,"dpspro":50</v>
      </c>
      <c r="L5634" s="20" t="str">
        <f>IF(B5634&gt;=50,VLOOKUP(A5634,英雄数据表!A:L,11,FALSE),IF(B5634&gt;=25,VLOOKUP(A5634,英雄数据表!A:L,7,0),""))</f>
        <v>"4305601004"</v>
      </c>
      <c r="M5634" s="20" t="str">
        <f>IFERROR(VLOOKUP(B5634,属性中转表!$K$2:$O$21,5,FALSE),"")</f>
        <v/>
      </c>
      <c r="N5634" s="20" t="str">
        <f>IF(B5634=25,VLOOKUP(A5634,英雄数据表!A:L,8,FALSE),IF(B5634=50,VLOOKUP(A5634,英雄数据表!A:L,12,0),""))</f>
        <v/>
      </c>
    </row>
    <row r="5635" spans="1:14" x14ac:dyDescent="0.3">
      <c r="A5635" s="20">
        <v>43056</v>
      </c>
      <c r="B5635" s="21">
        <f t="shared" si="377"/>
        <v>34</v>
      </c>
      <c r="C5635" s="21">
        <v>5</v>
      </c>
      <c r="D5635" s="21">
        <f>VLOOKUP(A5635,英雄数据表!A:D,4,0)</f>
        <v>4</v>
      </c>
      <c r="E5635" s="20" t="str">
        <f>VLOOKUP(A5635,英雄数据表!A:C,3,0)</f>
        <v>自然之力</v>
      </c>
      <c r="F5635" s="20">
        <f t="shared" si="378"/>
        <v>43056</v>
      </c>
      <c r="G5635" s="20">
        <f t="shared" si="379"/>
        <v>43056</v>
      </c>
      <c r="H5635" s="21" t="str">
        <f>VLOOKUP(B5635,属性中转表!A:F,6,FALSE)</f>
        <v>"hp":102600,"atk":2850</v>
      </c>
      <c r="I5635" s="20" t="str">
        <f>IF(VLOOKUP(B5635,属性中转表!A:G,7,FALSE)=0,"",VLOOKUP(VLOOKUP(B5635,属性中转表!A:G,7,FALSE),属性中转表!$K$2:$P$21,6,0))&amp;IF(VLOOKUP(B5635,属性中转表!A:G,7,FALSE)&gt;=50,VLOOKUP(A5635,英雄数据表!A:K,9,0),IF(VLOOKUP(B5635,属性中转表!A:G,7,FALSE)&gt;=25,VLOOKUP(A5635,英雄数据表!A:K,5,0),""))</f>
        <v>"atk":300,"hp":5000,"undpspro":100</v>
      </c>
      <c r="J5635" s="20" t="str">
        <f>IF(I5635="","",属性中转表!$I$1&amp;(IF(VLOOKUP(B5635,属性中转表!A:G,7,FALSE)=0,0,VLOOKUP(VLOOKUP(B5635,属性中转表!A:G,7,FALSE),属性中转表!$K$2:$P$21,4,0)))+IFERROR(VLOOKUP(A5635,英雄数据表!A:K,IF(武魂!B5635&gt;=50,10,IF(武魂!B5635&gt;=25,6)),0),0))</f>
        <v>,"dpspro":50</v>
      </c>
      <c r="K5635" s="32" t="str">
        <f t="shared" si="376"/>
        <v>"atk":300,"hp":5000,"undpspro":100,"dpspro":50</v>
      </c>
      <c r="L5635" s="20" t="str">
        <f>IF(B5635&gt;=50,VLOOKUP(A5635,英雄数据表!A:L,11,FALSE),IF(B5635&gt;=25,VLOOKUP(A5635,英雄数据表!A:L,7,0),""))</f>
        <v>"4305601004"</v>
      </c>
      <c r="M5635" s="20" t="str">
        <f>IFERROR(VLOOKUP(B5635,属性中转表!$K$2:$O$21,5,FALSE),"")</f>
        <v/>
      </c>
      <c r="N5635" s="20" t="str">
        <f>IF(B5635=25,VLOOKUP(A5635,英雄数据表!A:L,8,FALSE),IF(B5635=50,VLOOKUP(A5635,英雄数据表!A:L,12,0),""))</f>
        <v/>
      </c>
    </row>
    <row r="5636" spans="1:14" x14ac:dyDescent="0.3">
      <c r="A5636" s="20">
        <v>43056</v>
      </c>
      <c r="B5636" s="21">
        <f t="shared" si="377"/>
        <v>35</v>
      </c>
      <c r="C5636" s="21">
        <v>5</v>
      </c>
      <c r="D5636" s="21">
        <f>VLOOKUP(A5636,英雄数据表!A:D,4,0)</f>
        <v>4</v>
      </c>
      <c r="E5636" s="20" t="str">
        <f>VLOOKUP(A5636,英雄数据表!A:C,3,0)</f>
        <v>自然之力</v>
      </c>
      <c r="F5636" s="20">
        <f t="shared" si="378"/>
        <v>43056</v>
      </c>
      <c r="G5636" s="20">
        <f t="shared" si="379"/>
        <v>43056</v>
      </c>
      <c r="H5636" s="21" t="str">
        <f>VLOOKUP(B5636,属性中转表!A:F,6,FALSE)</f>
        <v>"hp":107100,"atk":2975</v>
      </c>
      <c r="I5636" s="20" t="str">
        <f>IF(VLOOKUP(B5636,属性中转表!A:G,7,FALSE)=0,"",VLOOKUP(VLOOKUP(B5636,属性中转表!A:G,7,FALSE),属性中转表!$K$2:$P$21,6,0))&amp;IF(VLOOKUP(B5636,属性中转表!A:G,7,FALSE)&gt;=50,VLOOKUP(A5636,英雄数据表!A:K,9,0),IF(VLOOKUP(B5636,属性中转表!A:G,7,FALSE)&gt;=25,VLOOKUP(A5636,英雄数据表!A:K,5,0),""))</f>
        <v>"atk":300,"hp":5000,"undpspro":100</v>
      </c>
      <c r="J5636" s="20" t="str">
        <f>IF(I5636="","",属性中转表!$I$1&amp;(IF(VLOOKUP(B5636,属性中转表!A:G,7,FALSE)=0,0,VLOOKUP(VLOOKUP(B5636,属性中转表!A:G,7,FALSE),属性中转表!$K$2:$P$21,4,0)))+IFERROR(VLOOKUP(A5636,英雄数据表!A:K,IF(武魂!B5636&gt;=50,10,IF(武魂!B5636&gt;=25,6)),0),0))</f>
        <v>,"dpspro":100</v>
      </c>
      <c r="K5636" s="32" t="str">
        <f t="shared" si="376"/>
        <v>"atk":300,"hp":5000,"undpspro":100,"dpspro":100</v>
      </c>
      <c r="L5636" s="20" t="str">
        <f>IF(B5636&gt;=50,VLOOKUP(A5636,英雄数据表!A:L,11,FALSE),IF(B5636&gt;=25,VLOOKUP(A5636,英雄数据表!A:L,7,0),""))</f>
        <v>"4305601004"</v>
      </c>
      <c r="M5636" s="20" t="str">
        <f>IFERROR(VLOOKUP(B5636,属性中转表!$K$2:$O$21,5,FALSE),"")</f>
        <v>"dpspro":50</v>
      </c>
      <c r="N5636" s="20" t="str">
        <f>IF(B5636=25,VLOOKUP(A5636,英雄数据表!A:L,8,FALSE),IF(B5636=50,VLOOKUP(A5636,英雄数据表!A:L,12,0),""))</f>
        <v/>
      </c>
    </row>
    <row r="5637" spans="1:14" x14ac:dyDescent="0.3">
      <c r="A5637" s="20">
        <v>43056</v>
      </c>
      <c r="B5637" s="21">
        <f t="shared" si="377"/>
        <v>36</v>
      </c>
      <c r="C5637" s="21">
        <v>5</v>
      </c>
      <c r="D5637" s="21">
        <f>VLOOKUP(A5637,英雄数据表!A:D,4,0)</f>
        <v>4</v>
      </c>
      <c r="E5637" s="20" t="str">
        <f>VLOOKUP(A5637,英雄数据表!A:C,3,0)</f>
        <v>自然之力</v>
      </c>
      <c r="F5637" s="20">
        <f t="shared" si="378"/>
        <v>43056</v>
      </c>
      <c r="G5637" s="20">
        <f t="shared" si="379"/>
        <v>43056</v>
      </c>
      <c r="H5637" s="21" t="str">
        <f>VLOOKUP(B5637,属性中转表!A:F,6,FALSE)</f>
        <v>"hp":111600,"atk":3100</v>
      </c>
      <c r="I5637" s="20" t="str">
        <f>IF(VLOOKUP(B5637,属性中转表!A:G,7,FALSE)=0,"",VLOOKUP(VLOOKUP(B5637,属性中转表!A:G,7,FALSE),属性中转表!$K$2:$P$21,6,0))&amp;IF(VLOOKUP(B5637,属性中转表!A:G,7,FALSE)&gt;=50,VLOOKUP(A5637,英雄数据表!A:K,9,0),IF(VLOOKUP(B5637,属性中转表!A:G,7,FALSE)&gt;=25,VLOOKUP(A5637,英雄数据表!A:K,5,0),""))</f>
        <v>"atk":300,"hp":5000,"undpspro":100</v>
      </c>
      <c r="J5637" s="20" t="str">
        <f>IF(I5637="","",属性中转表!$I$1&amp;(IF(VLOOKUP(B5637,属性中转表!A:G,7,FALSE)=0,0,VLOOKUP(VLOOKUP(B5637,属性中转表!A:G,7,FALSE),属性中转表!$K$2:$P$21,4,0)))+IFERROR(VLOOKUP(A5637,英雄数据表!A:K,IF(武魂!B5637&gt;=50,10,IF(武魂!B5637&gt;=25,6)),0),0))</f>
        <v>,"dpspro":100</v>
      </c>
      <c r="K5637" s="32" t="str">
        <f t="shared" si="376"/>
        <v>"atk":300,"hp":5000,"undpspro":100,"dpspro":100</v>
      </c>
      <c r="L5637" s="20" t="str">
        <f>IF(B5637&gt;=50,VLOOKUP(A5637,英雄数据表!A:L,11,FALSE),IF(B5637&gt;=25,VLOOKUP(A5637,英雄数据表!A:L,7,0),""))</f>
        <v>"4305601004"</v>
      </c>
      <c r="M5637" s="20" t="str">
        <f>IFERROR(VLOOKUP(B5637,属性中转表!$K$2:$O$21,5,FALSE),"")</f>
        <v/>
      </c>
      <c r="N5637" s="20" t="str">
        <f>IF(B5637=25,VLOOKUP(A5637,英雄数据表!A:L,8,FALSE),IF(B5637=50,VLOOKUP(A5637,英雄数据表!A:L,12,0),""))</f>
        <v/>
      </c>
    </row>
    <row r="5638" spans="1:14" x14ac:dyDescent="0.3">
      <c r="A5638" s="20">
        <v>43056</v>
      </c>
      <c r="B5638" s="21">
        <f t="shared" si="377"/>
        <v>37</v>
      </c>
      <c r="C5638" s="21">
        <v>5</v>
      </c>
      <c r="D5638" s="21">
        <f>VLOOKUP(A5638,英雄数据表!A:D,4,0)</f>
        <v>4</v>
      </c>
      <c r="E5638" s="20" t="str">
        <f>VLOOKUP(A5638,英雄数据表!A:C,3,0)</f>
        <v>自然之力</v>
      </c>
      <c r="F5638" s="20">
        <f t="shared" si="378"/>
        <v>43056</v>
      </c>
      <c r="G5638" s="20">
        <f t="shared" si="379"/>
        <v>43056</v>
      </c>
      <c r="H5638" s="21" t="str">
        <f>VLOOKUP(B5638,属性中转表!A:F,6,FALSE)</f>
        <v>"hp":116100,"atk":3225</v>
      </c>
      <c r="I5638" s="20" t="str">
        <f>IF(VLOOKUP(B5638,属性中转表!A:G,7,FALSE)=0,"",VLOOKUP(VLOOKUP(B5638,属性中转表!A:G,7,FALSE),属性中转表!$K$2:$P$21,6,0))&amp;IF(VLOOKUP(B5638,属性中转表!A:G,7,FALSE)&gt;=50,VLOOKUP(A5638,英雄数据表!A:K,9,0),IF(VLOOKUP(B5638,属性中转表!A:G,7,FALSE)&gt;=25,VLOOKUP(A5638,英雄数据表!A:K,5,0),""))</f>
        <v>"atk":300,"hp":5000,"undpspro":100</v>
      </c>
      <c r="J5638" s="20" t="str">
        <f>IF(I5638="","",属性中转表!$I$1&amp;(IF(VLOOKUP(B5638,属性中转表!A:G,7,FALSE)=0,0,VLOOKUP(VLOOKUP(B5638,属性中转表!A:G,7,FALSE),属性中转表!$K$2:$P$21,4,0)))+IFERROR(VLOOKUP(A5638,英雄数据表!A:K,IF(武魂!B5638&gt;=50,10,IF(武魂!B5638&gt;=25,6)),0),0))</f>
        <v>,"dpspro":100</v>
      </c>
      <c r="K5638" s="32" t="str">
        <f t="shared" si="376"/>
        <v>"atk":300,"hp":5000,"undpspro":100,"dpspro":100</v>
      </c>
      <c r="L5638" s="20" t="str">
        <f>IF(B5638&gt;=50,VLOOKUP(A5638,英雄数据表!A:L,11,FALSE),IF(B5638&gt;=25,VLOOKUP(A5638,英雄数据表!A:L,7,0),""))</f>
        <v>"4305601004"</v>
      </c>
      <c r="M5638" s="20" t="str">
        <f>IFERROR(VLOOKUP(B5638,属性中转表!$K$2:$O$21,5,FALSE),"")</f>
        <v/>
      </c>
      <c r="N5638" s="20" t="str">
        <f>IF(B5638=25,VLOOKUP(A5638,英雄数据表!A:L,8,FALSE),IF(B5638=50,VLOOKUP(A5638,英雄数据表!A:L,12,0),""))</f>
        <v/>
      </c>
    </row>
    <row r="5639" spans="1:14" x14ac:dyDescent="0.3">
      <c r="A5639" s="20">
        <v>43056</v>
      </c>
      <c r="B5639" s="21">
        <f t="shared" si="377"/>
        <v>38</v>
      </c>
      <c r="C5639" s="21">
        <v>5</v>
      </c>
      <c r="D5639" s="21">
        <f>VLOOKUP(A5639,英雄数据表!A:D,4,0)</f>
        <v>4</v>
      </c>
      <c r="E5639" s="20" t="str">
        <f>VLOOKUP(A5639,英雄数据表!A:C,3,0)</f>
        <v>自然之力</v>
      </c>
      <c r="F5639" s="20">
        <f t="shared" si="378"/>
        <v>43056</v>
      </c>
      <c r="G5639" s="20">
        <f t="shared" si="379"/>
        <v>43056</v>
      </c>
      <c r="H5639" s="21" t="str">
        <f>VLOOKUP(B5639,属性中转表!A:F,6,FALSE)</f>
        <v>"hp":120600,"atk":3350</v>
      </c>
      <c r="I5639" s="20" t="str">
        <f>IF(VLOOKUP(B5639,属性中转表!A:G,7,FALSE)=0,"",VLOOKUP(VLOOKUP(B5639,属性中转表!A:G,7,FALSE),属性中转表!$K$2:$P$21,6,0))&amp;IF(VLOOKUP(B5639,属性中转表!A:G,7,FALSE)&gt;=50,VLOOKUP(A5639,英雄数据表!A:K,9,0),IF(VLOOKUP(B5639,属性中转表!A:G,7,FALSE)&gt;=25,VLOOKUP(A5639,英雄数据表!A:K,5,0),""))</f>
        <v>"atk":300,"hp":5000,"undpspro":100</v>
      </c>
      <c r="J5639" s="20" t="str">
        <f>IF(I5639="","",属性中转表!$I$1&amp;(IF(VLOOKUP(B5639,属性中转表!A:G,7,FALSE)=0,0,VLOOKUP(VLOOKUP(B5639,属性中转表!A:G,7,FALSE),属性中转表!$K$2:$P$21,4,0)))+IFERROR(VLOOKUP(A5639,英雄数据表!A:K,IF(武魂!B5639&gt;=50,10,IF(武魂!B5639&gt;=25,6)),0),0))</f>
        <v>,"dpspro":100</v>
      </c>
      <c r="K5639" s="32" t="str">
        <f t="shared" si="376"/>
        <v>"atk":300,"hp":5000,"undpspro":100,"dpspro":100</v>
      </c>
      <c r="L5639" s="20" t="str">
        <f>IF(B5639&gt;=50,VLOOKUP(A5639,英雄数据表!A:L,11,FALSE),IF(B5639&gt;=25,VLOOKUP(A5639,英雄数据表!A:L,7,0),""))</f>
        <v>"4305601004"</v>
      </c>
      <c r="M5639" s="20" t="str">
        <f>IFERROR(VLOOKUP(B5639,属性中转表!$K$2:$O$21,5,FALSE),"")</f>
        <v/>
      </c>
      <c r="N5639" s="20" t="str">
        <f>IF(B5639=25,VLOOKUP(A5639,英雄数据表!A:L,8,FALSE),IF(B5639=50,VLOOKUP(A5639,英雄数据表!A:L,12,0),""))</f>
        <v/>
      </c>
    </row>
    <row r="5640" spans="1:14" x14ac:dyDescent="0.3">
      <c r="A5640" s="20">
        <v>43056</v>
      </c>
      <c r="B5640" s="21">
        <f t="shared" si="377"/>
        <v>39</v>
      </c>
      <c r="C5640" s="21">
        <v>5</v>
      </c>
      <c r="D5640" s="21">
        <f>VLOOKUP(A5640,英雄数据表!A:D,4,0)</f>
        <v>4</v>
      </c>
      <c r="E5640" s="20" t="str">
        <f>VLOOKUP(A5640,英雄数据表!A:C,3,0)</f>
        <v>自然之力</v>
      </c>
      <c r="F5640" s="20">
        <f t="shared" si="378"/>
        <v>43056</v>
      </c>
      <c r="G5640" s="20">
        <f t="shared" si="379"/>
        <v>43056</v>
      </c>
      <c r="H5640" s="21" t="str">
        <f>VLOOKUP(B5640,属性中转表!A:F,6,FALSE)</f>
        <v>"hp":125100,"atk":3475</v>
      </c>
      <c r="I5640" s="20" t="str">
        <f>IF(VLOOKUP(B5640,属性中转表!A:G,7,FALSE)=0,"",VLOOKUP(VLOOKUP(B5640,属性中转表!A:G,7,FALSE),属性中转表!$K$2:$P$21,6,0))&amp;IF(VLOOKUP(B5640,属性中转表!A:G,7,FALSE)&gt;=50,VLOOKUP(A5640,英雄数据表!A:K,9,0),IF(VLOOKUP(B5640,属性中转表!A:G,7,FALSE)&gt;=25,VLOOKUP(A5640,英雄数据表!A:K,5,0),""))</f>
        <v>"atk":300,"hp":5000,"undpspro":100</v>
      </c>
      <c r="J5640" s="20" t="str">
        <f>IF(I5640="","",属性中转表!$I$1&amp;(IF(VLOOKUP(B5640,属性中转表!A:G,7,FALSE)=0,0,VLOOKUP(VLOOKUP(B5640,属性中转表!A:G,7,FALSE),属性中转表!$K$2:$P$21,4,0)))+IFERROR(VLOOKUP(A5640,英雄数据表!A:K,IF(武魂!B5640&gt;=50,10,IF(武魂!B5640&gt;=25,6)),0),0))</f>
        <v>,"dpspro":100</v>
      </c>
      <c r="K5640" s="32" t="str">
        <f t="shared" si="376"/>
        <v>"atk":300,"hp":5000,"undpspro":100,"dpspro":100</v>
      </c>
      <c r="L5640" s="20" t="str">
        <f>IF(B5640&gt;=50,VLOOKUP(A5640,英雄数据表!A:L,11,FALSE),IF(B5640&gt;=25,VLOOKUP(A5640,英雄数据表!A:L,7,0),""))</f>
        <v>"4305601004"</v>
      </c>
      <c r="M5640" s="20" t="str">
        <f>IFERROR(VLOOKUP(B5640,属性中转表!$K$2:$O$21,5,FALSE),"")</f>
        <v/>
      </c>
      <c r="N5640" s="20" t="str">
        <f>IF(B5640=25,VLOOKUP(A5640,英雄数据表!A:L,8,FALSE),IF(B5640=50,VLOOKUP(A5640,英雄数据表!A:L,12,0),""))</f>
        <v/>
      </c>
    </row>
    <row r="5641" spans="1:14" x14ac:dyDescent="0.3">
      <c r="A5641" s="20">
        <v>43056</v>
      </c>
      <c r="B5641" s="21">
        <f t="shared" si="377"/>
        <v>40</v>
      </c>
      <c r="C5641" s="21">
        <v>5</v>
      </c>
      <c r="D5641" s="21">
        <f>VLOOKUP(A5641,英雄数据表!A:D,4,0)</f>
        <v>4</v>
      </c>
      <c r="E5641" s="20" t="str">
        <f>VLOOKUP(A5641,英雄数据表!A:C,3,0)</f>
        <v>自然之力</v>
      </c>
      <c r="F5641" s="20">
        <f t="shared" si="378"/>
        <v>43056</v>
      </c>
      <c r="G5641" s="20">
        <f t="shared" si="379"/>
        <v>43056</v>
      </c>
      <c r="H5641" s="21" t="str">
        <f>VLOOKUP(B5641,属性中转表!A:F,6,FALSE)</f>
        <v>"hp":129600,"atk":3600</v>
      </c>
      <c r="I5641" s="20" t="str">
        <f>IF(VLOOKUP(B5641,属性中转表!A:G,7,FALSE)=0,"",VLOOKUP(VLOOKUP(B5641,属性中转表!A:G,7,FALSE),属性中转表!$K$2:$P$21,6,0))&amp;IF(VLOOKUP(B5641,属性中转表!A:G,7,FALSE)&gt;=50,VLOOKUP(A5641,英雄数据表!A:K,9,0),IF(VLOOKUP(B5641,属性中转表!A:G,7,FALSE)&gt;=25,VLOOKUP(A5641,英雄数据表!A:K,5,0),""))</f>
        <v>"atk":300,"hp":5000,"undpspro":100,"pvpdpspro":50</v>
      </c>
      <c r="J5641" s="20" t="str">
        <f>IF(I5641="","",属性中转表!$I$1&amp;(IF(VLOOKUP(B5641,属性中转表!A:G,7,FALSE)=0,0,VLOOKUP(VLOOKUP(B5641,属性中转表!A:G,7,FALSE),属性中转表!$K$2:$P$21,4,0)))+IFERROR(VLOOKUP(A5641,英雄数据表!A:K,IF(武魂!B5641&gt;=50,10,IF(武魂!B5641&gt;=25,6)),0),0))</f>
        <v>,"dpspro":100</v>
      </c>
      <c r="K5641" s="32" t="str">
        <f t="shared" si="376"/>
        <v>"atk":300,"hp":5000,"undpspro":100,"pvpdpspro":50,"dpspro":100</v>
      </c>
      <c r="L5641" s="20" t="str">
        <f>IF(B5641&gt;=50,VLOOKUP(A5641,英雄数据表!A:L,11,FALSE),IF(B5641&gt;=25,VLOOKUP(A5641,英雄数据表!A:L,7,0),""))</f>
        <v>"4305601004"</v>
      </c>
      <c r="M5641" s="20" t="str">
        <f>IFERROR(VLOOKUP(B5641,属性中转表!$K$2:$O$21,5,FALSE),"")</f>
        <v>"pvpdpspro":50</v>
      </c>
      <c r="N5641" s="20" t="str">
        <f>IF(B5641=25,VLOOKUP(A5641,英雄数据表!A:L,8,FALSE),IF(B5641=50,VLOOKUP(A5641,英雄数据表!A:L,12,0),""))</f>
        <v/>
      </c>
    </row>
    <row r="5642" spans="1:14" x14ac:dyDescent="0.3">
      <c r="A5642" s="20">
        <v>43056</v>
      </c>
      <c r="B5642" s="21">
        <f t="shared" si="377"/>
        <v>41</v>
      </c>
      <c r="C5642" s="21">
        <v>5</v>
      </c>
      <c r="D5642" s="21">
        <f>VLOOKUP(A5642,英雄数据表!A:D,4,0)</f>
        <v>4</v>
      </c>
      <c r="E5642" s="20" t="str">
        <f>VLOOKUP(A5642,英雄数据表!A:C,3,0)</f>
        <v>自然之力</v>
      </c>
      <c r="F5642" s="20">
        <f t="shared" si="378"/>
        <v>43056</v>
      </c>
      <c r="G5642" s="20">
        <f t="shared" si="379"/>
        <v>43056</v>
      </c>
      <c r="H5642" s="21" t="str">
        <f>VLOOKUP(B5642,属性中转表!A:F,6,FALSE)</f>
        <v>"hp":135000,"atk":3750</v>
      </c>
      <c r="I5642" s="20" t="str">
        <f>IF(VLOOKUP(B5642,属性中转表!A:G,7,FALSE)=0,"",VLOOKUP(VLOOKUP(B5642,属性中转表!A:G,7,FALSE),属性中转表!$K$2:$P$21,6,0))&amp;IF(VLOOKUP(B5642,属性中转表!A:G,7,FALSE)&gt;=50,VLOOKUP(A5642,英雄数据表!A:K,9,0),IF(VLOOKUP(B5642,属性中转表!A:G,7,FALSE)&gt;=25,VLOOKUP(A5642,英雄数据表!A:K,5,0),""))</f>
        <v>"atk":300,"hp":5000,"undpspro":100,"pvpdpspro":50</v>
      </c>
      <c r="J5642" s="20" t="str">
        <f>IF(I5642="","",属性中转表!$I$1&amp;(IF(VLOOKUP(B5642,属性中转表!A:G,7,FALSE)=0,0,VLOOKUP(VLOOKUP(B5642,属性中转表!A:G,7,FALSE),属性中转表!$K$2:$P$21,4,0)))+IFERROR(VLOOKUP(A5642,英雄数据表!A:K,IF(武魂!B5642&gt;=50,10,IF(武魂!B5642&gt;=25,6)),0),0))</f>
        <v>,"dpspro":100</v>
      </c>
      <c r="K5642" s="32" t="str">
        <f t="shared" si="376"/>
        <v>"atk":300,"hp":5000,"undpspro":100,"pvpdpspro":50,"dpspro":100</v>
      </c>
      <c r="L5642" s="20" t="str">
        <f>IF(B5642&gt;=50,VLOOKUP(A5642,英雄数据表!A:L,11,FALSE),IF(B5642&gt;=25,VLOOKUP(A5642,英雄数据表!A:L,7,0),""))</f>
        <v>"4305601004"</v>
      </c>
      <c r="M5642" s="20" t="str">
        <f>IFERROR(VLOOKUP(B5642,属性中转表!$K$2:$O$21,5,FALSE),"")</f>
        <v/>
      </c>
      <c r="N5642" s="20" t="str">
        <f>IF(B5642=25,VLOOKUP(A5642,英雄数据表!A:L,8,FALSE),IF(B5642=50,VLOOKUP(A5642,英雄数据表!A:L,12,0),""))</f>
        <v/>
      </c>
    </row>
    <row r="5643" spans="1:14" x14ac:dyDescent="0.3">
      <c r="A5643" s="20">
        <v>43056</v>
      </c>
      <c r="B5643" s="21">
        <f t="shared" si="377"/>
        <v>42</v>
      </c>
      <c r="C5643" s="21">
        <v>5</v>
      </c>
      <c r="D5643" s="21">
        <f>VLOOKUP(A5643,英雄数据表!A:D,4,0)</f>
        <v>4</v>
      </c>
      <c r="E5643" s="20" t="str">
        <f>VLOOKUP(A5643,英雄数据表!A:C,3,0)</f>
        <v>自然之力</v>
      </c>
      <c r="F5643" s="20">
        <f t="shared" si="378"/>
        <v>43056</v>
      </c>
      <c r="G5643" s="20">
        <f t="shared" si="379"/>
        <v>43056</v>
      </c>
      <c r="H5643" s="21" t="str">
        <f>VLOOKUP(B5643,属性中转表!A:F,6,FALSE)</f>
        <v>"hp":140400,"atk":3900</v>
      </c>
      <c r="I5643" s="20" t="str">
        <f>IF(VLOOKUP(B5643,属性中转表!A:G,7,FALSE)=0,"",VLOOKUP(VLOOKUP(B5643,属性中转表!A:G,7,FALSE),属性中转表!$K$2:$P$21,6,0))&amp;IF(VLOOKUP(B5643,属性中转表!A:G,7,FALSE)&gt;=50,VLOOKUP(A5643,英雄数据表!A:K,9,0),IF(VLOOKUP(B5643,属性中转表!A:G,7,FALSE)&gt;=25,VLOOKUP(A5643,英雄数据表!A:K,5,0),""))</f>
        <v>"atk":300,"hp":5000,"undpspro":100,"pvpdpspro":50</v>
      </c>
      <c r="J5643" s="20" t="str">
        <f>IF(I5643="","",属性中转表!$I$1&amp;(IF(VLOOKUP(B5643,属性中转表!A:G,7,FALSE)=0,0,VLOOKUP(VLOOKUP(B5643,属性中转表!A:G,7,FALSE),属性中转表!$K$2:$P$21,4,0)))+IFERROR(VLOOKUP(A5643,英雄数据表!A:K,IF(武魂!B5643&gt;=50,10,IF(武魂!B5643&gt;=25,6)),0),0))</f>
        <v>,"dpspro":100</v>
      </c>
      <c r="K5643" s="32" t="str">
        <f t="shared" si="376"/>
        <v>"atk":300,"hp":5000,"undpspro":100,"pvpdpspro":50,"dpspro":100</v>
      </c>
      <c r="L5643" s="20" t="str">
        <f>IF(B5643&gt;=50,VLOOKUP(A5643,英雄数据表!A:L,11,FALSE),IF(B5643&gt;=25,VLOOKUP(A5643,英雄数据表!A:L,7,0),""))</f>
        <v>"4305601004"</v>
      </c>
      <c r="M5643" s="20" t="str">
        <f>IFERROR(VLOOKUP(B5643,属性中转表!$K$2:$O$21,5,FALSE),"")</f>
        <v/>
      </c>
      <c r="N5643" s="20" t="str">
        <f>IF(B5643=25,VLOOKUP(A5643,英雄数据表!A:L,8,FALSE),IF(B5643=50,VLOOKUP(A5643,英雄数据表!A:L,12,0),""))</f>
        <v/>
      </c>
    </row>
    <row r="5644" spans="1:14" x14ac:dyDescent="0.3">
      <c r="A5644" s="20">
        <v>43056</v>
      </c>
      <c r="B5644" s="21">
        <f t="shared" si="377"/>
        <v>43</v>
      </c>
      <c r="C5644" s="21">
        <v>5</v>
      </c>
      <c r="D5644" s="21">
        <f>VLOOKUP(A5644,英雄数据表!A:D,4,0)</f>
        <v>4</v>
      </c>
      <c r="E5644" s="20" t="str">
        <f>VLOOKUP(A5644,英雄数据表!A:C,3,0)</f>
        <v>自然之力</v>
      </c>
      <c r="F5644" s="20">
        <f t="shared" si="378"/>
        <v>43056</v>
      </c>
      <c r="G5644" s="20">
        <f t="shared" si="379"/>
        <v>43056</v>
      </c>
      <c r="H5644" s="21" t="str">
        <f>VLOOKUP(B5644,属性中转表!A:F,6,FALSE)</f>
        <v>"hp":145800,"atk":4050</v>
      </c>
      <c r="I5644" s="20" t="str">
        <f>IF(VLOOKUP(B5644,属性中转表!A:G,7,FALSE)=0,"",VLOOKUP(VLOOKUP(B5644,属性中转表!A:G,7,FALSE),属性中转表!$K$2:$P$21,6,0))&amp;IF(VLOOKUP(B5644,属性中转表!A:G,7,FALSE)&gt;=50,VLOOKUP(A5644,英雄数据表!A:K,9,0),IF(VLOOKUP(B5644,属性中转表!A:G,7,FALSE)&gt;=25,VLOOKUP(A5644,英雄数据表!A:K,5,0),""))</f>
        <v>"atk":300,"hp":5000,"undpspro":100,"pvpdpspro":50</v>
      </c>
      <c r="J5644" s="20" t="str">
        <f>IF(I5644="","",属性中转表!$I$1&amp;(IF(VLOOKUP(B5644,属性中转表!A:G,7,FALSE)=0,0,VLOOKUP(VLOOKUP(B5644,属性中转表!A:G,7,FALSE),属性中转表!$K$2:$P$21,4,0)))+IFERROR(VLOOKUP(A5644,英雄数据表!A:K,IF(武魂!B5644&gt;=50,10,IF(武魂!B5644&gt;=25,6)),0),0))</f>
        <v>,"dpspro":100</v>
      </c>
      <c r="K5644" s="32" t="str">
        <f t="shared" si="376"/>
        <v>"atk":300,"hp":5000,"undpspro":100,"pvpdpspro":50,"dpspro":100</v>
      </c>
      <c r="L5644" s="20" t="str">
        <f>IF(B5644&gt;=50,VLOOKUP(A5644,英雄数据表!A:L,11,FALSE),IF(B5644&gt;=25,VLOOKUP(A5644,英雄数据表!A:L,7,0),""))</f>
        <v>"4305601004"</v>
      </c>
      <c r="M5644" s="20" t="str">
        <f>IFERROR(VLOOKUP(B5644,属性中转表!$K$2:$O$21,5,FALSE),"")</f>
        <v/>
      </c>
      <c r="N5644" s="20" t="str">
        <f>IF(B5644=25,VLOOKUP(A5644,英雄数据表!A:L,8,FALSE),IF(B5644=50,VLOOKUP(A5644,英雄数据表!A:L,12,0),""))</f>
        <v/>
      </c>
    </row>
    <row r="5645" spans="1:14" x14ac:dyDescent="0.3">
      <c r="A5645" s="20">
        <v>43056</v>
      </c>
      <c r="B5645" s="21">
        <f t="shared" si="377"/>
        <v>44</v>
      </c>
      <c r="C5645" s="21">
        <v>5</v>
      </c>
      <c r="D5645" s="21">
        <f>VLOOKUP(A5645,英雄数据表!A:D,4,0)</f>
        <v>4</v>
      </c>
      <c r="E5645" s="20" t="str">
        <f>VLOOKUP(A5645,英雄数据表!A:C,3,0)</f>
        <v>自然之力</v>
      </c>
      <c r="F5645" s="20">
        <f t="shared" si="378"/>
        <v>43056</v>
      </c>
      <c r="G5645" s="20">
        <f t="shared" si="379"/>
        <v>43056</v>
      </c>
      <c r="H5645" s="21" t="str">
        <f>VLOOKUP(B5645,属性中转表!A:F,6,FALSE)</f>
        <v>"hp":151200,"atk":4200</v>
      </c>
      <c r="I5645" s="20" t="str">
        <f>IF(VLOOKUP(B5645,属性中转表!A:G,7,FALSE)=0,"",VLOOKUP(VLOOKUP(B5645,属性中转表!A:G,7,FALSE),属性中转表!$K$2:$P$21,6,0))&amp;IF(VLOOKUP(B5645,属性中转表!A:G,7,FALSE)&gt;=50,VLOOKUP(A5645,英雄数据表!A:K,9,0),IF(VLOOKUP(B5645,属性中转表!A:G,7,FALSE)&gt;=25,VLOOKUP(A5645,英雄数据表!A:K,5,0),""))</f>
        <v>"atk":300,"hp":5000,"undpspro":100,"pvpdpspro":50</v>
      </c>
      <c r="J5645" s="20" t="str">
        <f>IF(I5645="","",属性中转表!$I$1&amp;(IF(VLOOKUP(B5645,属性中转表!A:G,7,FALSE)=0,0,VLOOKUP(VLOOKUP(B5645,属性中转表!A:G,7,FALSE),属性中转表!$K$2:$P$21,4,0)))+IFERROR(VLOOKUP(A5645,英雄数据表!A:K,IF(武魂!B5645&gt;=50,10,IF(武魂!B5645&gt;=25,6)),0),0))</f>
        <v>,"dpspro":100</v>
      </c>
      <c r="K5645" s="32" t="str">
        <f t="shared" si="376"/>
        <v>"atk":300,"hp":5000,"undpspro":100,"pvpdpspro":50,"dpspro":100</v>
      </c>
      <c r="L5645" s="20" t="str">
        <f>IF(B5645&gt;=50,VLOOKUP(A5645,英雄数据表!A:L,11,FALSE),IF(B5645&gt;=25,VLOOKUP(A5645,英雄数据表!A:L,7,0),""))</f>
        <v>"4305601004"</v>
      </c>
      <c r="M5645" s="20" t="str">
        <f>IFERROR(VLOOKUP(B5645,属性中转表!$K$2:$O$21,5,FALSE),"")</f>
        <v/>
      </c>
      <c r="N5645" s="20" t="str">
        <f>IF(B5645=25,VLOOKUP(A5645,英雄数据表!A:L,8,FALSE),IF(B5645=50,VLOOKUP(A5645,英雄数据表!A:L,12,0),""))</f>
        <v/>
      </c>
    </row>
    <row r="5646" spans="1:14" x14ac:dyDescent="0.3">
      <c r="A5646" s="20">
        <v>43056</v>
      </c>
      <c r="B5646" s="21">
        <f t="shared" si="377"/>
        <v>45</v>
      </c>
      <c r="C5646" s="21">
        <v>5</v>
      </c>
      <c r="D5646" s="21">
        <f>VLOOKUP(A5646,英雄数据表!A:D,4,0)</f>
        <v>4</v>
      </c>
      <c r="E5646" s="20" t="str">
        <f>VLOOKUP(A5646,英雄数据表!A:C,3,0)</f>
        <v>自然之力</v>
      </c>
      <c r="F5646" s="20">
        <f t="shared" si="378"/>
        <v>43056</v>
      </c>
      <c r="G5646" s="20">
        <f t="shared" si="379"/>
        <v>43056</v>
      </c>
      <c r="H5646" s="21" t="str">
        <f>VLOOKUP(B5646,属性中转表!A:F,6,FALSE)</f>
        <v>"hp":156600,"atk":4350</v>
      </c>
      <c r="I5646" s="20" t="str">
        <f>IF(VLOOKUP(B5646,属性中转表!A:G,7,FALSE)=0,"",VLOOKUP(VLOOKUP(B5646,属性中转表!A:G,7,FALSE),属性中转表!$K$2:$P$21,6,0))&amp;IF(VLOOKUP(B5646,属性中转表!A:G,7,FALSE)&gt;=50,VLOOKUP(A5646,英雄数据表!A:K,9,0),IF(VLOOKUP(B5646,属性中转表!A:G,7,FALSE)&gt;=25,VLOOKUP(A5646,英雄数据表!A:K,5,0),""))</f>
        <v>"atk":300,"hp":5000,"undpspro":100,"pvpdpspro":50,"pvpundpspro":50</v>
      </c>
      <c r="J5646" s="20" t="str">
        <f>IF(I5646="","",属性中转表!$I$1&amp;(IF(VLOOKUP(B5646,属性中转表!A:G,7,FALSE)=0,0,VLOOKUP(VLOOKUP(B5646,属性中转表!A:G,7,FALSE),属性中转表!$K$2:$P$21,4,0)))+IFERROR(VLOOKUP(A5646,英雄数据表!A:K,IF(武魂!B5646&gt;=50,10,IF(武魂!B5646&gt;=25,6)),0),0))</f>
        <v>,"dpspro":100</v>
      </c>
      <c r="K5646" s="32" t="str">
        <f t="shared" si="376"/>
        <v>"atk":300,"hp":5000,"undpspro":100,"pvpdpspro":50,"pvpundpspro":50,"dpspro":100</v>
      </c>
      <c r="L5646" s="20" t="str">
        <f>IF(B5646&gt;=50,VLOOKUP(A5646,英雄数据表!A:L,11,FALSE),IF(B5646&gt;=25,VLOOKUP(A5646,英雄数据表!A:L,7,0),""))</f>
        <v>"4305601004"</v>
      </c>
      <c r="M5646" s="20" t="str">
        <f>IFERROR(VLOOKUP(B5646,属性中转表!$K$2:$O$21,5,FALSE),"")</f>
        <v>"pvpundpspro":50</v>
      </c>
      <c r="N5646" s="20" t="str">
        <f>IF(B5646=25,VLOOKUP(A5646,英雄数据表!A:L,8,FALSE),IF(B5646=50,VLOOKUP(A5646,英雄数据表!A:L,12,0),""))</f>
        <v/>
      </c>
    </row>
    <row r="5647" spans="1:14" x14ac:dyDescent="0.3">
      <c r="A5647" s="20">
        <v>43056</v>
      </c>
      <c r="B5647" s="21">
        <f t="shared" si="377"/>
        <v>46</v>
      </c>
      <c r="C5647" s="21">
        <v>5</v>
      </c>
      <c r="D5647" s="21">
        <f>VLOOKUP(A5647,英雄数据表!A:D,4,0)</f>
        <v>4</v>
      </c>
      <c r="E5647" s="20" t="str">
        <f>VLOOKUP(A5647,英雄数据表!A:C,3,0)</f>
        <v>自然之力</v>
      </c>
      <c r="F5647" s="20">
        <f t="shared" si="378"/>
        <v>43056</v>
      </c>
      <c r="G5647" s="20">
        <f t="shared" si="379"/>
        <v>43056</v>
      </c>
      <c r="H5647" s="21" t="str">
        <f>VLOOKUP(B5647,属性中转表!A:F,6,FALSE)</f>
        <v>"hp":162000,"atk":4500</v>
      </c>
      <c r="I5647" s="20" t="str">
        <f>IF(VLOOKUP(B5647,属性中转表!A:G,7,FALSE)=0,"",VLOOKUP(VLOOKUP(B5647,属性中转表!A:G,7,FALSE),属性中转表!$K$2:$P$21,6,0))&amp;IF(VLOOKUP(B5647,属性中转表!A:G,7,FALSE)&gt;=50,VLOOKUP(A5647,英雄数据表!A:K,9,0),IF(VLOOKUP(B5647,属性中转表!A:G,7,FALSE)&gt;=25,VLOOKUP(A5647,英雄数据表!A:K,5,0),""))</f>
        <v>"atk":300,"hp":5000,"undpspro":100,"pvpdpspro":50,"pvpundpspro":50</v>
      </c>
      <c r="J5647" s="20" t="str">
        <f>IF(I5647="","",属性中转表!$I$1&amp;(IF(VLOOKUP(B5647,属性中转表!A:G,7,FALSE)=0,0,VLOOKUP(VLOOKUP(B5647,属性中转表!A:G,7,FALSE),属性中转表!$K$2:$P$21,4,0)))+IFERROR(VLOOKUP(A5647,英雄数据表!A:K,IF(武魂!B5647&gt;=50,10,IF(武魂!B5647&gt;=25,6)),0),0))</f>
        <v>,"dpspro":100</v>
      </c>
      <c r="K5647" s="32" t="str">
        <f t="shared" ref="K5647:K5710" si="380">I5647&amp;J5647</f>
        <v>"atk":300,"hp":5000,"undpspro":100,"pvpdpspro":50,"pvpundpspro":50,"dpspro":100</v>
      </c>
      <c r="L5647" s="20" t="str">
        <f>IF(B5647&gt;=50,VLOOKUP(A5647,英雄数据表!A:L,11,FALSE),IF(B5647&gt;=25,VLOOKUP(A5647,英雄数据表!A:L,7,0),""))</f>
        <v>"4305601004"</v>
      </c>
      <c r="M5647" s="20" t="str">
        <f>IFERROR(VLOOKUP(B5647,属性中转表!$K$2:$O$21,5,FALSE),"")</f>
        <v/>
      </c>
      <c r="N5647" s="20" t="str">
        <f>IF(B5647=25,VLOOKUP(A5647,英雄数据表!A:L,8,FALSE),IF(B5647=50,VLOOKUP(A5647,英雄数据表!A:L,12,0),""))</f>
        <v/>
      </c>
    </row>
    <row r="5648" spans="1:14" x14ac:dyDescent="0.3">
      <c r="A5648" s="20">
        <v>43056</v>
      </c>
      <c r="B5648" s="21">
        <f t="shared" si="377"/>
        <v>47</v>
      </c>
      <c r="C5648" s="21">
        <v>5</v>
      </c>
      <c r="D5648" s="21">
        <f>VLOOKUP(A5648,英雄数据表!A:D,4,0)</f>
        <v>4</v>
      </c>
      <c r="E5648" s="20" t="str">
        <f>VLOOKUP(A5648,英雄数据表!A:C,3,0)</f>
        <v>自然之力</v>
      </c>
      <c r="F5648" s="20">
        <f t="shared" si="378"/>
        <v>43056</v>
      </c>
      <c r="G5648" s="20">
        <f t="shared" si="379"/>
        <v>43056</v>
      </c>
      <c r="H5648" s="21" t="str">
        <f>VLOOKUP(B5648,属性中转表!A:F,6,FALSE)</f>
        <v>"hp":167400,"atk":4650</v>
      </c>
      <c r="I5648" s="20" t="str">
        <f>IF(VLOOKUP(B5648,属性中转表!A:G,7,FALSE)=0,"",VLOOKUP(VLOOKUP(B5648,属性中转表!A:G,7,FALSE),属性中转表!$K$2:$P$21,6,0))&amp;IF(VLOOKUP(B5648,属性中转表!A:G,7,FALSE)&gt;=50,VLOOKUP(A5648,英雄数据表!A:K,9,0),IF(VLOOKUP(B5648,属性中转表!A:G,7,FALSE)&gt;=25,VLOOKUP(A5648,英雄数据表!A:K,5,0),""))</f>
        <v>"atk":300,"hp":5000,"undpspro":100,"pvpdpspro":50,"pvpundpspro":50</v>
      </c>
      <c r="J5648" s="20" t="str">
        <f>IF(I5648="","",属性中转表!$I$1&amp;(IF(VLOOKUP(B5648,属性中转表!A:G,7,FALSE)=0,0,VLOOKUP(VLOOKUP(B5648,属性中转表!A:G,7,FALSE),属性中转表!$K$2:$P$21,4,0)))+IFERROR(VLOOKUP(A5648,英雄数据表!A:K,IF(武魂!B5648&gt;=50,10,IF(武魂!B5648&gt;=25,6)),0),0))</f>
        <v>,"dpspro":100</v>
      </c>
      <c r="K5648" s="32" t="str">
        <f t="shared" si="380"/>
        <v>"atk":300,"hp":5000,"undpspro":100,"pvpdpspro":50,"pvpundpspro":50,"dpspro":100</v>
      </c>
      <c r="L5648" s="20" t="str">
        <f>IF(B5648&gt;=50,VLOOKUP(A5648,英雄数据表!A:L,11,FALSE),IF(B5648&gt;=25,VLOOKUP(A5648,英雄数据表!A:L,7,0),""))</f>
        <v>"4305601004"</v>
      </c>
      <c r="M5648" s="20" t="str">
        <f>IFERROR(VLOOKUP(B5648,属性中转表!$K$2:$O$21,5,FALSE),"")</f>
        <v/>
      </c>
      <c r="N5648" s="20" t="str">
        <f>IF(B5648=25,VLOOKUP(A5648,英雄数据表!A:L,8,FALSE),IF(B5648=50,VLOOKUP(A5648,英雄数据表!A:L,12,0),""))</f>
        <v/>
      </c>
    </row>
    <row r="5649" spans="1:14" x14ac:dyDescent="0.3">
      <c r="A5649" s="20">
        <v>43056</v>
      </c>
      <c r="B5649" s="21">
        <f t="shared" si="377"/>
        <v>48</v>
      </c>
      <c r="C5649" s="21">
        <v>5</v>
      </c>
      <c r="D5649" s="21">
        <f>VLOOKUP(A5649,英雄数据表!A:D,4,0)</f>
        <v>4</v>
      </c>
      <c r="E5649" s="20" t="str">
        <f>VLOOKUP(A5649,英雄数据表!A:C,3,0)</f>
        <v>自然之力</v>
      </c>
      <c r="F5649" s="20">
        <f t="shared" si="378"/>
        <v>43056</v>
      </c>
      <c r="G5649" s="20">
        <f t="shared" si="379"/>
        <v>43056</v>
      </c>
      <c r="H5649" s="21" t="str">
        <f>VLOOKUP(B5649,属性中转表!A:F,6,FALSE)</f>
        <v>"hp":172800,"atk":4800</v>
      </c>
      <c r="I5649" s="20" t="str">
        <f>IF(VLOOKUP(B5649,属性中转表!A:G,7,FALSE)=0,"",VLOOKUP(VLOOKUP(B5649,属性中转表!A:G,7,FALSE),属性中转表!$K$2:$P$21,6,0))&amp;IF(VLOOKUP(B5649,属性中转表!A:G,7,FALSE)&gt;=50,VLOOKUP(A5649,英雄数据表!A:K,9,0),IF(VLOOKUP(B5649,属性中转表!A:G,7,FALSE)&gt;=25,VLOOKUP(A5649,英雄数据表!A:K,5,0),""))</f>
        <v>"atk":300,"hp":5000,"undpspro":100,"pvpdpspro":50,"pvpundpspro":50</v>
      </c>
      <c r="J5649" s="20" t="str">
        <f>IF(I5649="","",属性中转表!$I$1&amp;(IF(VLOOKUP(B5649,属性中转表!A:G,7,FALSE)=0,0,VLOOKUP(VLOOKUP(B5649,属性中转表!A:G,7,FALSE),属性中转表!$K$2:$P$21,4,0)))+IFERROR(VLOOKUP(A5649,英雄数据表!A:K,IF(武魂!B5649&gt;=50,10,IF(武魂!B5649&gt;=25,6)),0),0))</f>
        <v>,"dpspro":100</v>
      </c>
      <c r="K5649" s="32" t="str">
        <f t="shared" si="380"/>
        <v>"atk":300,"hp":5000,"undpspro":100,"pvpdpspro":50,"pvpundpspro":50,"dpspro":100</v>
      </c>
      <c r="L5649" s="20" t="str">
        <f>IF(B5649&gt;=50,VLOOKUP(A5649,英雄数据表!A:L,11,FALSE),IF(B5649&gt;=25,VLOOKUP(A5649,英雄数据表!A:L,7,0),""))</f>
        <v>"4305601004"</v>
      </c>
      <c r="M5649" s="20" t="str">
        <f>IFERROR(VLOOKUP(B5649,属性中转表!$K$2:$O$21,5,FALSE),"")</f>
        <v/>
      </c>
      <c r="N5649" s="20" t="str">
        <f>IF(B5649=25,VLOOKUP(A5649,英雄数据表!A:L,8,FALSE),IF(B5649=50,VLOOKUP(A5649,英雄数据表!A:L,12,0),""))</f>
        <v/>
      </c>
    </row>
    <row r="5650" spans="1:14" x14ac:dyDescent="0.3">
      <c r="A5650" s="20">
        <v>43056</v>
      </c>
      <c r="B5650" s="21">
        <f t="shared" si="377"/>
        <v>49</v>
      </c>
      <c r="C5650" s="21">
        <v>5</v>
      </c>
      <c r="D5650" s="21">
        <f>VLOOKUP(A5650,英雄数据表!A:D,4,0)</f>
        <v>4</v>
      </c>
      <c r="E5650" s="20" t="str">
        <f>VLOOKUP(A5650,英雄数据表!A:C,3,0)</f>
        <v>自然之力</v>
      </c>
      <c r="F5650" s="20">
        <f t="shared" si="378"/>
        <v>43056</v>
      </c>
      <c r="G5650" s="20">
        <f t="shared" si="379"/>
        <v>43056</v>
      </c>
      <c r="H5650" s="21" t="str">
        <f>VLOOKUP(B5650,属性中转表!A:F,6,FALSE)</f>
        <v>"hp":178200,"atk":4950</v>
      </c>
      <c r="I5650" s="20" t="str">
        <f>IF(VLOOKUP(B5650,属性中转表!A:G,7,FALSE)=0,"",VLOOKUP(VLOOKUP(B5650,属性中转表!A:G,7,FALSE),属性中转表!$K$2:$P$21,6,0))&amp;IF(VLOOKUP(B5650,属性中转表!A:G,7,FALSE)&gt;=50,VLOOKUP(A5650,英雄数据表!A:K,9,0),IF(VLOOKUP(B5650,属性中转表!A:G,7,FALSE)&gt;=25,VLOOKUP(A5650,英雄数据表!A:K,5,0),""))</f>
        <v>"atk":300,"hp":5000,"undpspro":100,"pvpdpspro":50,"pvpundpspro":50</v>
      </c>
      <c r="J5650" s="20" t="str">
        <f>IF(I5650="","",属性中转表!$I$1&amp;(IF(VLOOKUP(B5650,属性中转表!A:G,7,FALSE)=0,0,VLOOKUP(VLOOKUP(B5650,属性中转表!A:G,7,FALSE),属性中转表!$K$2:$P$21,4,0)))+IFERROR(VLOOKUP(A5650,英雄数据表!A:K,IF(武魂!B5650&gt;=50,10,IF(武魂!B5650&gt;=25,6)),0),0))</f>
        <v>,"dpspro":100</v>
      </c>
      <c r="K5650" s="32" t="str">
        <f t="shared" si="380"/>
        <v>"atk":300,"hp":5000,"undpspro":100,"pvpdpspro":50,"pvpundpspro":50,"dpspro":100</v>
      </c>
      <c r="L5650" s="20" t="str">
        <f>IF(B5650&gt;=50,VLOOKUP(A5650,英雄数据表!A:L,11,FALSE),IF(B5650&gt;=25,VLOOKUP(A5650,英雄数据表!A:L,7,0),""))</f>
        <v>"4305601004"</v>
      </c>
      <c r="M5650" s="20" t="str">
        <f>IFERROR(VLOOKUP(B5650,属性中转表!$K$2:$O$21,5,FALSE),"")</f>
        <v/>
      </c>
      <c r="N5650" s="20" t="str">
        <f>IF(B5650=25,VLOOKUP(A5650,英雄数据表!A:L,8,FALSE),IF(B5650=50,VLOOKUP(A5650,英雄数据表!A:L,12,0),""))</f>
        <v/>
      </c>
    </row>
    <row r="5651" spans="1:14" x14ac:dyDescent="0.3">
      <c r="A5651" s="20">
        <v>43056</v>
      </c>
      <c r="B5651" s="21">
        <f t="shared" si="377"/>
        <v>50</v>
      </c>
      <c r="C5651" s="21">
        <v>5</v>
      </c>
      <c r="D5651" s="21">
        <f>VLOOKUP(A5651,英雄数据表!A:D,4,0)</f>
        <v>4</v>
      </c>
      <c r="E5651" s="20" t="str">
        <f>VLOOKUP(A5651,英雄数据表!A:C,3,0)</f>
        <v>自然之力</v>
      </c>
      <c r="F5651" s="20">
        <f t="shared" si="378"/>
        <v>43056</v>
      </c>
      <c r="G5651" s="20">
        <f t="shared" si="379"/>
        <v>43056</v>
      </c>
      <c r="H5651" s="21" t="str">
        <f>VLOOKUP(B5651,属性中转表!A:F,6,FALSE)</f>
        <v>"hp":183600,"atk":5100</v>
      </c>
      <c r="I5651" s="20" t="str">
        <f>IF(VLOOKUP(B5651,属性中转表!A:G,7,FALSE)=0,"",VLOOKUP(VLOOKUP(B5651,属性中转表!A:G,7,FALSE),属性中转表!$K$2:$P$21,6,0))&amp;IF(VLOOKUP(B5651,属性中转表!A:G,7,FALSE)&gt;=50,VLOOKUP(A5651,英雄数据表!A:K,9,0),IF(VLOOKUP(B5651,属性中转表!A:G,7,FALSE)&gt;=25,VLOOKUP(A5651,英雄数据表!A:K,5,0),""))</f>
        <v>"atk":300,"hp":5000,"undpspro":100,"pvpdpspro":50,"pvpundpspro":50</v>
      </c>
      <c r="J5651" s="20" t="str">
        <f>IF(I5651="","",属性中转表!$I$1&amp;(IF(VLOOKUP(B5651,属性中转表!A:G,7,FALSE)=0,0,VLOOKUP(VLOOKUP(B5651,属性中转表!A:G,7,FALSE),属性中转表!$K$2:$P$21,4,0)))+IFERROR(VLOOKUP(A5651,英雄数据表!A:K,IF(武魂!B5651&gt;=50,10,IF(武魂!B5651&gt;=25,6)),0),0))</f>
        <v>,"dpspro":100</v>
      </c>
      <c r="K5651" s="32" t="str">
        <f t="shared" si="380"/>
        <v>"atk":300,"hp":5000,"undpspro":100,"pvpdpspro":50,"pvpundpspro":50,"dpspro":100</v>
      </c>
      <c r="L5651" s="20" t="str">
        <f>IF(B5651&gt;=50,VLOOKUP(A5651,英雄数据表!A:L,11,FALSE),IF(B5651&gt;=25,VLOOKUP(A5651,英雄数据表!A:L,7,0),""))</f>
        <v>"4305602004"</v>
      </c>
      <c r="M5651" s="20" t="str">
        <f>IFERROR(VLOOKUP(B5651,属性中转表!$K$2:$O$21,5,FALSE),"")</f>
        <v/>
      </c>
      <c r="N5651" s="20" t="str">
        <f>IF(B5651=25,VLOOKUP(A5651,英雄数据表!A:L,8,FALSE),IF(B5651=50,VLOOKUP(A5651,英雄数据表!A:L,12,0),""))</f>
        <v>战斗开始时每有一名己方自然阵营英雄，自己本场战斗伤害增加5%（最高增加30%）</v>
      </c>
    </row>
    <row r="5652" spans="1:14" x14ac:dyDescent="0.3">
      <c r="A5652" s="20">
        <v>43056</v>
      </c>
      <c r="B5652" s="21">
        <f t="shared" si="377"/>
        <v>51</v>
      </c>
      <c r="C5652" s="21">
        <v>5</v>
      </c>
      <c r="D5652" s="21">
        <f>VLOOKUP(A5652,英雄数据表!A:D,4,0)</f>
        <v>4</v>
      </c>
      <c r="E5652" s="20" t="str">
        <f>VLOOKUP(A5652,英雄数据表!A:C,3,0)</f>
        <v>自然之力</v>
      </c>
      <c r="F5652" s="20">
        <f t="shared" si="378"/>
        <v>43056</v>
      </c>
      <c r="G5652" s="20">
        <f t="shared" si="379"/>
        <v>43056</v>
      </c>
      <c r="H5652" s="21" t="str">
        <f>VLOOKUP(B5652,属性中转表!A:F,6,FALSE)</f>
        <v>"hp":189000,"atk":5250</v>
      </c>
      <c r="I5652" s="20" t="str">
        <f>IF(VLOOKUP(B5652,属性中转表!A:G,7,FALSE)=0,"",VLOOKUP(VLOOKUP(B5652,属性中转表!A:G,7,FALSE),属性中转表!$K$2:$P$21,6,0))&amp;IF(VLOOKUP(B5652,属性中转表!A:G,7,FALSE)&gt;=50,VLOOKUP(A5652,英雄数据表!A:K,9,0),IF(VLOOKUP(B5652,属性中转表!A:G,7,FALSE)&gt;=25,VLOOKUP(A5652,英雄数据表!A:K,5,0),""))</f>
        <v>"atk":300,"hp":5000,"undpspro":100,"pvpdpspro":50,"pvpundpspro":50</v>
      </c>
      <c r="J5652" s="20" t="str">
        <f>IF(I5652="","",属性中转表!$I$1&amp;(IF(VLOOKUP(B5652,属性中转表!A:G,7,FALSE)=0,0,VLOOKUP(VLOOKUP(B5652,属性中转表!A:G,7,FALSE),属性中转表!$K$2:$P$21,4,0)))+IFERROR(VLOOKUP(A5652,英雄数据表!A:K,IF(武魂!B5652&gt;=50,10,IF(武魂!B5652&gt;=25,6)),0),0))</f>
        <v>,"dpspro":100</v>
      </c>
      <c r="K5652" s="32" t="str">
        <f t="shared" si="380"/>
        <v>"atk":300,"hp":5000,"undpspro":100,"pvpdpspro":50,"pvpundpspro":50,"dpspro":100</v>
      </c>
      <c r="L5652" s="20" t="str">
        <f>IF(B5652&gt;=50,VLOOKUP(A5652,英雄数据表!A:L,11,FALSE),IF(B5652&gt;=25,VLOOKUP(A5652,英雄数据表!A:L,7,0),""))</f>
        <v>"4305602004"</v>
      </c>
      <c r="M5652" s="20" t="str">
        <f>IFERROR(VLOOKUP(B5652,属性中转表!$K$2:$O$21,5,FALSE),"")</f>
        <v/>
      </c>
      <c r="N5652" s="20" t="str">
        <f>IF(B5652=25,VLOOKUP(A5652,英雄数据表!A:L,8,FALSE),IF(B5652=50,VLOOKUP(A5652,英雄数据表!A:L,12,0),""))</f>
        <v/>
      </c>
    </row>
    <row r="5653" spans="1:14" x14ac:dyDescent="0.3">
      <c r="A5653" s="20">
        <v>43056</v>
      </c>
      <c r="B5653" s="21">
        <f t="shared" si="377"/>
        <v>52</v>
      </c>
      <c r="C5653" s="21">
        <v>5</v>
      </c>
      <c r="D5653" s="21">
        <f>VLOOKUP(A5653,英雄数据表!A:D,4,0)</f>
        <v>4</v>
      </c>
      <c r="E5653" s="20" t="str">
        <f>VLOOKUP(A5653,英雄数据表!A:C,3,0)</f>
        <v>自然之力</v>
      </c>
      <c r="F5653" s="20">
        <f t="shared" si="378"/>
        <v>43056</v>
      </c>
      <c r="G5653" s="20">
        <f t="shared" si="379"/>
        <v>43056</v>
      </c>
      <c r="H5653" s="21" t="str">
        <f>VLOOKUP(B5653,属性中转表!A:F,6,FALSE)</f>
        <v>"hp":194400,"atk":5400</v>
      </c>
      <c r="I5653" s="20" t="str">
        <f>IF(VLOOKUP(B5653,属性中转表!A:G,7,FALSE)=0,"",VLOOKUP(VLOOKUP(B5653,属性中转表!A:G,7,FALSE),属性中转表!$K$2:$P$21,6,0))&amp;IF(VLOOKUP(B5653,属性中转表!A:G,7,FALSE)&gt;=50,VLOOKUP(A5653,英雄数据表!A:K,9,0),IF(VLOOKUP(B5653,属性中转表!A:G,7,FALSE)&gt;=25,VLOOKUP(A5653,英雄数据表!A:K,5,0),""))</f>
        <v>"atk":300,"hp":5000,"undpspro":100,"pvpdpspro":50,"pvpundpspro":50</v>
      </c>
      <c r="J5653" s="20" t="str">
        <f>IF(I5653="","",属性中转表!$I$1&amp;(IF(VLOOKUP(B5653,属性中转表!A:G,7,FALSE)=0,0,VLOOKUP(VLOOKUP(B5653,属性中转表!A:G,7,FALSE),属性中转表!$K$2:$P$21,4,0)))+IFERROR(VLOOKUP(A5653,英雄数据表!A:K,IF(武魂!B5653&gt;=50,10,IF(武魂!B5653&gt;=25,6)),0),0))</f>
        <v>,"dpspro":100</v>
      </c>
      <c r="K5653" s="32" t="str">
        <f t="shared" si="380"/>
        <v>"atk":300,"hp":5000,"undpspro":100,"pvpdpspro":50,"pvpundpspro":50,"dpspro":100</v>
      </c>
      <c r="L5653" s="20" t="str">
        <f>IF(B5653&gt;=50,VLOOKUP(A5653,英雄数据表!A:L,11,FALSE),IF(B5653&gt;=25,VLOOKUP(A5653,英雄数据表!A:L,7,0),""))</f>
        <v>"4305602004"</v>
      </c>
      <c r="M5653" s="20" t="str">
        <f>IFERROR(VLOOKUP(B5653,属性中转表!$K$2:$O$21,5,FALSE),"")</f>
        <v/>
      </c>
      <c r="N5653" s="20" t="str">
        <f>IF(B5653=25,VLOOKUP(A5653,英雄数据表!A:L,8,FALSE),IF(B5653=50,VLOOKUP(A5653,英雄数据表!A:L,12,0),""))</f>
        <v/>
      </c>
    </row>
    <row r="5654" spans="1:14" x14ac:dyDescent="0.3">
      <c r="A5654" s="20">
        <v>43056</v>
      </c>
      <c r="B5654" s="21">
        <f t="shared" si="377"/>
        <v>53</v>
      </c>
      <c r="C5654" s="21">
        <v>5</v>
      </c>
      <c r="D5654" s="21">
        <f>VLOOKUP(A5654,英雄数据表!A:D,4,0)</f>
        <v>4</v>
      </c>
      <c r="E5654" s="20" t="str">
        <f>VLOOKUP(A5654,英雄数据表!A:C,3,0)</f>
        <v>自然之力</v>
      </c>
      <c r="F5654" s="20">
        <f t="shared" si="378"/>
        <v>43056</v>
      </c>
      <c r="G5654" s="20">
        <f t="shared" si="379"/>
        <v>43056</v>
      </c>
      <c r="H5654" s="21" t="str">
        <f>VLOOKUP(B5654,属性中转表!A:F,6,FALSE)</f>
        <v>"hp":199800,"atk":5550</v>
      </c>
      <c r="I5654" s="20" t="str">
        <f>IF(VLOOKUP(B5654,属性中转表!A:G,7,FALSE)=0,"",VLOOKUP(VLOOKUP(B5654,属性中转表!A:G,7,FALSE),属性中转表!$K$2:$P$21,6,0))&amp;IF(VLOOKUP(B5654,属性中转表!A:G,7,FALSE)&gt;=50,VLOOKUP(A5654,英雄数据表!A:K,9,0),IF(VLOOKUP(B5654,属性中转表!A:G,7,FALSE)&gt;=25,VLOOKUP(A5654,英雄数据表!A:K,5,0),""))</f>
        <v>"atk":300,"hp":5000,"undpspro":100,"pvpdpspro":50,"pvpundpspro":50</v>
      </c>
      <c r="J5654" s="20" t="str">
        <f>IF(I5654="","",属性中转表!$I$1&amp;(IF(VLOOKUP(B5654,属性中转表!A:G,7,FALSE)=0,0,VLOOKUP(VLOOKUP(B5654,属性中转表!A:G,7,FALSE),属性中转表!$K$2:$P$21,4,0)))+IFERROR(VLOOKUP(A5654,英雄数据表!A:K,IF(武魂!B5654&gt;=50,10,IF(武魂!B5654&gt;=25,6)),0),0))</f>
        <v>,"dpspro":100</v>
      </c>
      <c r="K5654" s="32" t="str">
        <f t="shared" si="380"/>
        <v>"atk":300,"hp":5000,"undpspro":100,"pvpdpspro":50,"pvpundpspro":50,"dpspro":100</v>
      </c>
      <c r="L5654" s="20" t="str">
        <f>IF(B5654&gt;=50,VLOOKUP(A5654,英雄数据表!A:L,11,FALSE),IF(B5654&gt;=25,VLOOKUP(A5654,英雄数据表!A:L,7,0),""))</f>
        <v>"4305602004"</v>
      </c>
      <c r="M5654" s="20" t="str">
        <f>IFERROR(VLOOKUP(B5654,属性中转表!$K$2:$O$21,5,FALSE),"")</f>
        <v/>
      </c>
      <c r="N5654" s="20" t="str">
        <f>IF(B5654=25,VLOOKUP(A5654,英雄数据表!A:L,8,FALSE),IF(B5654=50,VLOOKUP(A5654,英雄数据表!A:L,12,0),""))</f>
        <v/>
      </c>
    </row>
    <row r="5655" spans="1:14" x14ac:dyDescent="0.3">
      <c r="A5655" s="20">
        <v>43056</v>
      </c>
      <c r="B5655" s="21">
        <f t="shared" si="377"/>
        <v>54</v>
      </c>
      <c r="C5655" s="21">
        <v>5</v>
      </c>
      <c r="D5655" s="21">
        <f>VLOOKUP(A5655,英雄数据表!A:D,4,0)</f>
        <v>4</v>
      </c>
      <c r="E5655" s="20" t="str">
        <f>VLOOKUP(A5655,英雄数据表!A:C,3,0)</f>
        <v>自然之力</v>
      </c>
      <c r="F5655" s="20">
        <f t="shared" si="378"/>
        <v>43056</v>
      </c>
      <c r="G5655" s="20">
        <f t="shared" si="379"/>
        <v>43056</v>
      </c>
      <c r="H5655" s="21" t="str">
        <f>VLOOKUP(B5655,属性中转表!A:F,6,FALSE)</f>
        <v>"hp":205200,"atk":5700</v>
      </c>
      <c r="I5655" s="20" t="str">
        <f>IF(VLOOKUP(B5655,属性中转表!A:G,7,FALSE)=0,"",VLOOKUP(VLOOKUP(B5655,属性中转表!A:G,7,FALSE),属性中转表!$K$2:$P$21,6,0))&amp;IF(VLOOKUP(B5655,属性中转表!A:G,7,FALSE)&gt;=50,VLOOKUP(A5655,英雄数据表!A:K,9,0),IF(VLOOKUP(B5655,属性中转表!A:G,7,FALSE)&gt;=25,VLOOKUP(A5655,英雄数据表!A:K,5,0),""))</f>
        <v>"atk":300,"hp":5000,"undpspro":100,"pvpdpspro":50,"pvpundpspro":50</v>
      </c>
      <c r="J5655" s="20" t="str">
        <f>IF(I5655="","",属性中转表!$I$1&amp;(IF(VLOOKUP(B5655,属性中转表!A:G,7,FALSE)=0,0,VLOOKUP(VLOOKUP(B5655,属性中转表!A:G,7,FALSE),属性中转表!$K$2:$P$21,4,0)))+IFERROR(VLOOKUP(A5655,英雄数据表!A:K,IF(武魂!B5655&gt;=50,10,IF(武魂!B5655&gt;=25,6)),0),0))</f>
        <v>,"dpspro":100</v>
      </c>
      <c r="K5655" s="32" t="str">
        <f t="shared" si="380"/>
        <v>"atk":300,"hp":5000,"undpspro":100,"pvpdpspro":50,"pvpundpspro":50,"dpspro":100</v>
      </c>
      <c r="L5655" s="20" t="str">
        <f>IF(B5655&gt;=50,VLOOKUP(A5655,英雄数据表!A:L,11,FALSE),IF(B5655&gt;=25,VLOOKUP(A5655,英雄数据表!A:L,7,0),""))</f>
        <v>"4305602004"</v>
      </c>
      <c r="M5655" s="20" t="str">
        <f>IFERROR(VLOOKUP(B5655,属性中转表!$K$2:$O$21,5,FALSE),"")</f>
        <v/>
      </c>
      <c r="N5655" s="20" t="str">
        <f>IF(B5655=25,VLOOKUP(A5655,英雄数据表!A:L,8,FALSE),IF(B5655=50,VLOOKUP(A5655,英雄数据表!A:L,12,0),""))</f>
        <v/>
      </c>
    </row>
    <row r="5656" spans="1:14" x14ac:dyDescent="0.3">
      <c r="A5656" s="20">
        <v>43056</v>
      </c>
      <c r="B5656" s="21">
        <f t="shared" si="377"/>
        <v>55</v>
      </c>
      <c r="C5656" s="21">
        <v>5</v>
      </c>
      <c r="D5656" s="21">
        <f>VLOOKUP(A5656,英雄数据表!A:D,4,0)</f>
        <v>4</v>
      </c>
      <c r="E5656" s="20" t="str">
        <f>VLOOKUP(A5656,英雄数据表!A:C,3,0)</f>
        <v>自然之力</v>
      </c>
      <c r="F5656" s="20">
        <f t="shared" si="378"/>
        <v>43056</v>
      </c>
      <c r="G5656" s="20">
        <f t="shared" si="379"/>
        <v>43056</v>
      </c>
      <c r="H5656" s="21" t="str">
        <f>VLOOKUP(B5656,属性中转表!A:F,6,FALSE)</f>
        <v>"hp":210600,"atk":5850</v>
      </c>
      <c r="I5656" s="20" t="str">
        <f>IF(VLOOKUP(B5656,属性中转表!A:G,7,FALSE)=0,"",VLOOKUP(VLOOKUP(B5656,属性中转表!A:G,7,FALSE),属性中转表!$K$2:$P$21,6,0))&amp;IF(VLOOKUP(B5656,属性中转表!A:G,7,FALSE)&gt;=50,VLOOKUP(A5656,英雄数据表!A:K,9,0),IF(VLOOKUP(B5656,属性中转表!A:G,7,FALSE)&gt;=25,VLOOKUP(A5656,英雄数据表!A:K,5,0),""))</f>
        <v>"atk":300,"hp":5000,"undpspro":150,"pvpdpspro":50,"pvpundpspro":50</v>
      </c>
      <c r="J5656" s="20" t="str">
        <f>IF(I5656="","",属性中转表!$I$1&amp;(IF(VLOOKUP(B5656,属性中转表!A:G,7,FALSE)=0,0,VLOOKUP(VLOOKUP(B5656,属性中转表!A:G,7,FALSE),属性中转表!$K$2:$P$21,4,0)))+IFERROR(VLOOKUP(A5656,英雄数据表!A:K,IF(武魂!B5656&gt;=50,10,IF(武魂!B5656&gt;=25,6)),0),0))</f>
        <v>,"dpspro":100</v>
      </c>
      <c r="K5656" s="32" t="str">
        <f t="shared" si="380"/>
        <v>"atk":300,"hp":5000,"undpspro":150,"pvpdpspro":50,"pvpundpspro":50,"dpspro":100</v>
      </c>
      <c r="L5656" s="20" t="str">
        <f>IF(B5656&gt;=50,VLOOKUP(A5656,英雄数据表!A:L,11,FALSE),IF(B5656&gt;=25,VLOOKUP(A5656,英雄数据表!A:L,7,0),""))</f>
        <v>"4305602004"</v>
      </c>
      <c r="M5656" s="20" t="str">
        <f>IFERROR(VLOOKUP(B5656,属性中转表!$K$2:$O$21,5,FALSE),"")</f>
        <v>"undpspro":50</v>
      </c>
      <c r="N5656" s="20" t="str">
        <f>IF(B5656=25,VLOOKUP(A5656,英雄数据表!A:L,8,FALSE),IF(B5656=50,VLOOKUP(A5656,英雄数据表!A:L,12,0),""))</f>
        <v/>
      </c>
    </row>
    <row r="5657" spans="1:14" x14ac:dyDescent="0.3">
      <c r="A5657" s="20">
        <v>43056</v>
      </c>
      <c r="B5657" s="21">
        <f t="shared" si="377"/>
        <v>56</v>
      </c>
      <c r="C5657" s="21">
        <v>5</v>
      </c>
      <c r="D5657" s="21">
        <f>VLOOKUP(A5657,英雄数据表!A:D,4,0)</f>
        <v>4</v>
      </c>
      <c r="E5657" s="20" t="str">
        <f>VLOOKUP(A5657,英雄数据表!A:C,3,0)</f>
        <v>自然之力</v>
      </c>
      <c r="F5657" s="20">
        <f t="shared" si="378"/>
        <v>43056</v>
      </c>
      <c r="G5657" s="20">
        <f t="shared" si="379"/>
        <v>43056</v>
      </c>
      <c r="H5657" s="21" t="str">
        <f>VLOOKUP(B5657,属性中转表!A:F,6,FALSE)</f>
        <v>"hp":216000,"atk":6000</v>
      </c>
      <c r="I5657" s="20" t="str">
        <f>IF(VLOOKUP(B5657,属性中转表!A:G,7,FALSE)=0,"",VLOOKUP(VLOOKUP(B5657,属性中转表!A:G,7,FALSE),属性中转表!$K$2:$P$21,6,0))&amp;IF(VLOOKUP(B5657,属性中转表!A:G,7,FALSE)&gt;=50,VLOOKUP(A5657,英雄数据表!A:K,9,0),IF(VLOOKUP(B5657,属性中转表!A:G,7,FALSE)&gt;=25,VLOOKUP(A5657,英雄数据表!A:K,5,0),""))</f>
        <v>"atk":300,"hp":5000,"undpspro":150,"pvpdpspro":50,"pvpundpspro":50</v>
      </c>
      <c r="J5657" s="20" t="str">
        <f>IF(I5657="","",属性中转表!$I$1&amp;(IF(VLOOKUP(B5657,属性中转表!A:G,7,FALSE)=0,0,VLOOKUP(VLOOKUP(B5657,属性中转表!A:G,7,FALSE),属性中转表!$K$2:$P$21,4,0)))+IFERROR(VLOOKUP(A5657,英雄数据表!A:K,IF(武魂!B5657&gt;=50,10,IF(武魂!B5657&gt;=25,6)),0),0))</f>
        <v>,"dpspro":100</v>
      </c>
      <c r="K5657" s="32" t="str">
        <f t="shared" si="380"/>
        <v>"atk":300,"hp":5000,"undpspro":150,"pvpdpspro":50,"pvpundpspro":50,"dpspro":100</v>
      </c>
      <c r="L5657" s="20" t="str">
        <f>IF(B5657&gt;=50,VLOOKUP(A5657,英雄数据表!A:L,11,FALSE),IF(B5657&gt;=25,VLOOKUP(A5657,英雄数据表!A:L,7,0),""))</f>
        <v>"4305602004"</v>
      </c>
      <c r="M5657" s="20" t="str">
        <f>IFERROR(VLOOKUP(B5657,属性中转表!$K$2:$O$21,5,FALSE),"")</f>
        <v/>
      </c>
      <c r="N5657" s="20" t="str">
        <f>IF(B5657=25,VLOOKUP(A5657,英雄数据表!A:L,8,FALSE),IF(B5657=50,VLOOKUP(A5657,英雄数据表!A:L,12,0),""))</f>
        <v/>
      </c>
    </row>
    <row r="5658" spans="1:14" x14ac:dyDescent="0.3">
      <c r="A5658" s="20">
        <v>43056</v>
      </c>
      <c r="B5658" s="21">
        <f t="shared" si="377"/>
        <v>57</v>
      </c>
      <c r="C5658" s="21">
        <v>5</v>
      </c>
      <c r="D5658" s="21">
        <f>VLOOKUP(A5658,英雄数据表!A:D,4,0)</f>
        <v>4</v>
      </c>
      <c r="E5658" s="20" t="str">
        <f>VLOOKUP(A5658,英雄数据表!A:C,3,0)</f>
        <v>自然之力</v>
      </c>
      <c r="F5658" s="20">
        <f t="shared" si="378"/>
        <v>43056</v>
      </c>
      <c r="G5658" s="20">
        <f t="shared" si="379"/>
        <v>43056</v>
      </c>
      <c r="H5658" s="21" t="str">
        <f>VLOOKUP(B5658,属性中转表!A:F,6,FALSE)</f>
        <v>"hp":221400,"atk":6150</v>
      </c>
      <c r="I5658" s="20" t="str">
        <f>IF(VLOOKUP(B5658,属性中转表!A:G,7,FALSE)=0,"",VLOOKUP(VLOOKUP(B5658,属性中转表!A:G,7,FALSE),属性中转表!$K$2:$P$21,6,0))&amp;IF(VLOOKUP(B5658,属性中转表!A:G,7,FALSE)&gt;=50,VLOOKUP(A5658,英雄数据表!A:K,9,0),IF(VLOOKUP(B5658,属性中转表!A:G,7,FALSE)&gt;=25,VLOOKUP(A5658,英雄数据表!A:K,5,0),""))</f>
        <v>"atk":300,"hp":5000,"undpspro":150,"pvpdpspro":50,"pvpundpspro":50</v>
      </c>
      <c r="J5658" s="20" t="str">
        <f>IF(I5658="","",属性中转表!$I$1&amp;(IF(VLOOKUP(B5658,属性中转表!A:G,7,FALSE)=0,0,VLOOKUP(VLOOKUP(B5658,属性中转表!A:G,7,FALSE),属性中转表!$K$2:$P$21,4,0)))+IFERROR(VLOOKUP(A5658,英雄数据表!A:K,IF(武魂!B5658&gt;=50,10,IF(武魂!B5658&gt;=25,6)),0),0))</f>
        <v>,"dpspro":100</v>
      </c>
      <c r="K5658" s="32" t="str">
        <f t="shared" si="380"/>
        <v>"atk":300,"hp":5000,"undpspro":150,"pvpdpspro":50,"pvpundpspro":50,"dpspro":100</v>
      </c>
      <c r="L5658" s="20" t="str">
        <f>IF(B5658&gt;=50,VLOOKUP(A5658,英雄数据表!A:L,11,FALSE),IF(B5658&gt;=25,VLOOKUP(A5658,英雄数据表!A:L,7,0),""))</f>
        <v>"4305602004"</v>
      </c>
      <c r="M5658" s="20" t="str">
        <f>IFERROR(VLOOKUP(B5658,属性中转表!$K$2:$O$21,5,FALSE),"")</f>
        <v/>
      </c>
      <c r="N5658" s="20" t="str">
        <f>IF(B5658=25,VLOOKUP(A5658,英雄数据表!A:L,8,FALSE),IF(B5658=50,VLOOKUP(A5658,英雄数据表!A:L,12,0),""))</f>
        <v/>
      </c>
    </row>
    <row r="5659" spans="1:14" x14ac:dyDescent="0.3">
      <c r="A5659" s="20">
        <v>43056</v>
      </c>
      <c r="B5659" s="21">
        <f t="shared" si="377"/>
        <v>58</v>
      </c>
      <c r="C5659" s="21">
        <v>5</v>
      </c>
      <c r="D5659" s="21">
        <f>VLOOKUP(A5659,英雄数据表!A:D,4,0)</f>
        <v>4</v>
      </c>
      <c r="E5659" s="20" t="str">
        <f>VLOOKUP(A5659,英雄数据表!A:C,3,0)</f>
        <v>自然之力</v>
      </c>
      <c r="F5659" s="20">
        <f t="shared" si="378"/>
        <v>43056</v>
      </c>
      <c r="G5659" s="20">
        <f t="shared" si="379"/>
        <v>43056</v>
      </c>
      <c r="H5659" s="21" t="str">
        <f>VLOOKUP(B5659,属性中转表!A:F,6,FALSE)</f>
        <v>"hp":226800,"atk":6300</v>
      </c>
      <c r="I5659" s="20" t="str">
        <f>IF(VLOOKUP(B5659,属性中转表!A:G,7,FALSE)=0,"",VLOOKUP(VLOOKUP(B5659,属性中转表!A:G,7,FALSE),属性中转表!$K$2:$P$21,6,0))&amp;IF(VLOOKUP(B5659,属性中转表!A:G,7,FALSE)&gt;=50,VLOOKUP(A5659,英雄数据表!A:K,9,0),IF(VLOOKUP(B5659,属性中转表!A:G,7,FALSE)&gt;=25,VLOOKUP(A5659,英雄数据表!A:K,5,0),""))</f>
        <v>"atk":300,"hp":5000,"undpspro":150,"pvpdpspro":50,"pvpundpspro":50</v>
      </c>
      <c r="J5659" s="20" t="str">
        <f>IF(I5659="","",属性中转表!$I$1&amp;(IF(VLOOKUP(B5659,属性中转表!A:G,7,FALSE)=0,0,VLOOKUP(VLOOKUP(B5659,属性中转表!A:G,7,FALSE),属性中转表!$K$2:$P$21,4,0)))+IFERROR(VLOOKUP(A5659,英雄数据表!A:K,IF(武魂!B5659&gt;=50,10,IF(武魂!B5659&gt;=25,6)),0),0))</f>
        <v>,"dpspro":100</v>
      </c>
      <c r="K5659" s="32" t="str">
        <f t="shared" si="380"/>
        <v>"atk":300,"hp":5000,"undpspro":150,"pvpdpspro":50,"pvpundpspro":50,"dpspro":100</v>
      </c>
      <c r="L5659" s="20" t="str">
        <f>IF(B5659&gt;=50,VLOOKUP(A5659,英雄数据表!A:L,11,FALSE),IF(B5659&gt;=25,VLOOKUP(A5659,英雄数据表!A:L,7,0),""))</f>
        <v>"4305602004"</v>
      </c>
      <c r="M5659" s="20" t="str">
        <f>IFERROR(VLOOKUP(B5659,属性中转表!$K$2:$O$21,5,FALSE),"")</f>
        <v/>
      </c>
      <c r="N5659" s="20" t="str">
        <f>IF(B5659=25,VLOOKUP(A5659,英雄数据表!A:L,8,FALSE),IF(B5659=50,VLOOKUP(A5659,英雄数据表!A:L,12,0),""))</f>
        <v/>
      </c>
    </row>
    <row r="5660" spans="1:14" x14ac:dyDescent="0.3">
      <c r="A5660" s="20">
        <v>43056</v>
      </c>
      <c r="B5660" s="21">
        <f t="shared" si="377"/>
        <v>59</v>
      </c>
      <c r="C5660" s="21">
        <v>5</v>
      </c>
      <c r="D5660" s="21">
        <f>VLOOKUP(A5660,英雄数据表!A:D,4,0)</f>
        <v>4</v>
      </c>
      <c r="E5660" s="20" t="str">
        <f>VLOOKUP(A5660,英雄数据表!A:C,3,0)</f>
        <v>自然之力</v>
      </c>
      <c r="F5660" s="20">
        <f t="shared" si="378"/>
        <v>43056</v>
      </c>
      <c r="G5660" s="20">
        <f t="shared" si="379"/>
        <v>43056</v>
      </c>
      <c r="H5660" s="21" t="str">
        <f>VLOOKUP(B5660,属性中转表!A:F,6,FALSE)</f>
        <v>"hp":232200,"atk":6450</v>
      </c>
      <c r="I5660" s="20" t="str">
        <f>IF(VLOOKUP(B5660,属性中转表!A:G,7,FALSE)=0,"",VLOOKUP(VLOOKUP(B5660,属性中转表!A:G,7,FALSE),属性中转表!$K$2:$P$21,6,0))&amp;IF(VLOOKUP(B5660,属性中转表!A:G,7,FALSE)&gt;=50,VLOOKUP(A5660,英雄数据表!A:K,9,0),IF(VLOOKUP(B5660,属性中转表!A:G,7,FALSE)&gt;=25,VLOOKUP(A5660,英雄数据表!A:K,5,0),""))</f>
        <v>"atk":300,"hp":5000,"undpspro":150,"pvpdpspro":50,"pvpundpspro":50</v>
      </c>
      <c r="J5660" s="20" t="str">
        <f>IF(I5660="","",属性中转表!$I$1&amp;(IF(VLOOKUP(B5660,属性中转表!A:G,7,FALSE)=0,0,VLOOKUP(VLOOKUP(B5660,属性中转表!A:G,7,FALSE),属性中转表!$K$2:$P$21,4,0)))+IFERROR(VLOOKUP(A5660,英雄数据表!A:K,IF(武魂!B5660&gt;=50,10,IF(武魂!B5660&gt;=25,6)),0),0))</f>
        <v>,"dpspro":100</v>
      </c>
      <c r="K5660" s="32" t="str">
        <f t="shared" si="380"/>
        <v>"atk":300,"hp":5000,"undpspro":150,"pvpdpspro":50,"pvpundpspro":50,"dpspro":100</v>
      </c>
      <c r="L5660" s="20" t="str">
        <f>IF(B5660&gt;=50,VLOOKUP(A5660,英雄数据表!A:L,11,FALSE),IF(B5660&gt;=25,VLOOKUP(A5660,英雄数据表!A:L,7,0),""))</f>
        <v>"4305602004"</v>
      </c>
      <c r="M5660" s="20" t="str">
        <f>IFERROR(VLOOKUP(B5660,属性中转表!$K$2:$O$21,5,FALSE),"")</f>
        <v/>
      </c>
      <c r="N5660" s="20" t="str">
        <f>IF(B5660=25,VLOOKUP(A5660,英雄数据表!A:L,8,FALSE),IF(B5660=50,VLOOKUP(A5660,英雄数据表!A:L,12,0),""))</f>
        <v/>
      </c>
    </row>
    <row r="5661" spans="1:14" x14ac:dyDescent="0.3">
      <c r="A5661" s="20">
        <v>43056</v>
      </c>
      <c r="B5661" s="21">
        <f t="shared" si="377"/>
        <v>60</v>
      </c>
      <c r="C5661" s="21">
        <v>5</v>
      </c>
      <c r="D5661" s="21">
        <f>VLOOKUP(A5661,英雄数据表!A:D,4,0)</f>
        <v>4</v>
      </c>
      <c r="E5661" s="20" t="str">
        <f>VLOOKUP(A5661,英雄数据表!A:C,3,0)</f>
        <v>自然之力</v>
      </c>
      <c r="F5661" s="20">
        <f t="shared" si="378"/>
        <v>43056</v>
      </c>
      <c r="G5661" s="20">
        <f t="shared" si="379"/>
        <v>43056</v>
      </c>
      <c r="H5661" s="21" t="str">
        <f>VLOOKUP(B5661,属性中转表!A:F,6,FALSE)</f>
        <v>"hp":237600,"atk":6600</v>
      </c>
      <c r="I5661" s="20" t="str">
        <f>IF(VLOOKUP(B5661,属性中转表!A:G,7,FALSE)=0,"",VLOOKUP(VLOOKUP(B5661,属性中转表!A:G,7,FALSE),属性中转表!$K$2:$P$21,6,0))&amp;IF(VLOOKUP(B5661,属性中转表!A:G,7,FALSE)&gt;=50,VLOOKUP(A5661,英雄数据表!A:K,9,0),IF(VLOOKUP(B5661,属性中转表!A:G,7,FALSE)&gt;=25,VLOOKUP(A5661,英雄数据表!A:K,5,0),""))</f>
        <v>"atk":300,"hp":5000,"undpspro":150,"pvpdpspro":50,"pvpundpspro":50</v>
      </c>
      <c r="J5661" s="20" t="str">
        <f>IF(I5661="","",属性中转表!$I$1&amp;(IF(VLOOKUP(B5661,属性中转表!A:G,7,FALSE)=0,0,VLOOKUP(VLOOKUP(B5661,属性中转表!A:G,7,FALSE),属性中转表!$K$2:$P$21,4,0)))+IFERROR(VLOOKUP(A5661,英雄数据表!A:K,IF(武魂!B5661&gt;=50,10,IF(武魂!B5661&gt;=25,6)),0),0))</f>
        <v>,"dpspro":150</v>
      </c>
      <c r="K5661" s="32" t="str">
        <f t="shared" si="380"/>
        <v>"atk":300,"hp":5000,"undpspro":150,"pvpdpspro":50,"pvpundpspro":50,"dpspro":150</v>
      </c>
      <c r="L5661" s="20" t="str">
        <f>IF(B5661&gt;=50,VLOOKUP(A5661,英雄数据表!A:L,11,FALSE),IF(B5661&gt;=25,VLOOKUP(A5661,英雄数据表!A:L,7,0),""))</f>
        <v>"4305602004"</v>
      </c>
      <c r="M5661" s="20" t="str">
        <f>IFERROR(VLOOKUP(B5661,属性中转表!$K$2:$O$21,5,FALSE),"")</f>
        <v>"dpspro":50</v>
      </c>
      <c r="N5661" s="20" t="str">
        <f>IF(B5661=25,VLOOKUP(A5661,英雄数据表!A:L,8,FALSE),IF(B5661=50,VLOOKUP(A5661,英雄数据表!A:L,12,0),""))</f>
        <v/>
      </c>
    </row>
    <row r="5662" spans="1:14" x14ac:dyDescent="0.3">
      <c r="A5662" s="20">
        <v>43056</v>
      </c>
      <c r="B5662" s="21">
        <f t="shared" si="377"/>
        <v>61</v>
      </c>
      <c r="C5662" s="21">
        <v>5</v>
      </c>
      <c r="D5662" s="21">
        <f>VLOOKUP(A5662,英雄数据表!A:D,4,0)</f>
        <v>4</v>
      </c>
      <c r="E5662" s="20" t="str">
        <f>VLOOKUP(A5662,英雄数据表!A:C,3,0)</f>
        <v>自然之力</v>
      </c>
      <c r="F5662" s="20">
        <f t="shared" si="378"/>
        <v>43056</v>
      </c>
      <c r="G5662" s="20">
        <f t="shared" si="379"/>
        <v>43056</v>
      </c>
      <c r="H5662" s="21" t="str">
        <f>VLOOKUP(B5662,属性中转表!A:F,6,FALSE)</f>
        <v>"hp":243000,"atk":6750</v>
      </c>
      <c r="I5662" s="20" t="str">
        <f>IF(VLOOKUP(B5662,属性中转表!A:G,7,FALSE)=0,"",VLOOKUP(VLOOKUP(B5662,属性中转表!A:G,7,FALSE),属性中转表!$K$2:$P$21,6,0))&amp;IF(VLOOKUP(B5662,属性中转表!A:G,7,FALSE)&gt;=50,VLOOKUP(A5662,英雄数据表!A:K,9,0),IF(VLOOKUP(B5662,属性中转表!A:G,7,FALSE)&gt;=25,VLOOKUP(A5662,英雄数据表!A:K,5,0),""))</f>
        <v>"atk":300,"hp":5000,"undpspro":150,"pvpdpspro":50,"pvpundpspro":50</v>
      </c>
      <c r="J5662" s="20" t="str">
        <f>IF(I5662="","",属性中转表!$I$1&amp;(IF(VLOOKUP(B5662,属性中转表!A:G,7,FALSE)=0,0,VLOOKUP(VLOOKUP(B5662,属性中转表!A:G,7,FALSE),属性中转表!$K$2:$P$21,4,0)))+IFERROR(VLOOKUP(A5662,英雄数据表!A:K,IF(武魂!B5662&gt;=50,10,IF(武魂!B5662&gt;=25,6)),0),0))</f>
        <v>,"dpspro":150</v>
      </c>
      <c r="K5662" s="32" t="str">
        <f t="shared" si="380"/>
        <v>"atk":300,"hp":5000,"undpspro":150,"pvpdpspro":50,"pvpundpspro":50,"dpspro":150</v>
      </c>
      <c r="L5662" s="20" t="str">
        <f>IF(B5662&gt;=50,VLOOKUP(A5662,英雄数据表!A:L,11,FALSE),IF(B5662&gt;=25,VLOOKUP(A5662,英雄数据表!A:L,7,0),""))</f>
        <v>"4305602004"</v>
      </c>
      <c r="M5662" s="20" t="str">
        <f>IFERROR(VLOOKUP(B5662,属性中转表!$K$2:$O$21,5,FALSE),"")</f>
        <v/>
      </c>
      <c r="N5662" s="20" t="str">
        <f>IF(B5662=25,VLOOKUP(A5662,英雄数据表!A:L,8,FALSE),IF(B5662=50,VLOOKUP(A5662,英雄数据表!A:L,12,0),""))</f>
        <v/>
      </c>
    </row>
    <row r="5663" spans="1:14" x14ac:dyDescent="0.3">
      <c r="A5663" s="20">
        <v>43056</v>
      </c>
      <c r="B5663" s="21">
        <f t="shared" si="377"/>
        <v>62</v>
      </c>
      <c r="C5663" s="21">
        <v>5</v>
      </c>
      <c r="D5663" s="21">
        <f>VLOOKUP(A5663,英雄数据表!A:D,4,0)</f>
        <v>4</v>
      </c>
      <c r="E5663" s="20" t="str">
        <f>VLOOKUP(A5663,英雄数据表!A:C,3,0)</f>
        <v>自然之力</v>
      </c>
      <c r="F5663" s="20">
        <f t="shared" si="378"/>
        <v>43056</v>
      </c>
      <c r="G5663" s="20">
        <f t="shared" si="379"/>
        <v>43056</v>
      </c>
      <c r="H5663" s="21" t="str">
        <f>VLOOKUP(B5663,属性中转表!A:F,6,FALSE)</f>
        <v>"hp":248400,"atk":6900</v>
      </c>
      <c r="I5663" s="20" t="str">
        <f>IF(VLOOKUP(B5663,属性中转表!A:G,7,FALSE)=0,"",VLOOKUP(VLOOKUP(B5663,属性中转表!A:G,7,FALSE),属性中转表!$K$2:$P$21,6,0))&amp;IF(VLOOKUP(B5663,属性中转表!A:G,7,FALSE)&gt;=50,VLOOKUP(A5663,英雄数据表!A:K,9,0),IF(VLOOKUP(B5663,属性中转表!A:G,7,FALSE)&gt;=25,VLOOKUP(A5663,英雄数据表!A:K,5,0),""))</f>
        <v>"atk":300,"hp":5000,"undpspro":150,"pvpdpspro":50,"pvpundpspro":50</v>
      </c>
      <c r="J5663" s="20" t="str">
        <f>IF(I5663="","",属性中转表!$I$1&amp;(IF(VLOOKUP(B5663,属性中转表!A:G,7,FALSE)=0,0,VLOOKUP(VLOOKUP(B5663,属性中转表!A:G,7,FALSE),属性中转表!$K$2:$P$21,4,0)))+IFERROR(VLOOKUP(A5663,英雄数据表!A:K,IF(武魂!B5663&gt;=50,10,IF(武魂!B5663&gt;=25,6)),0),0))</f>
        <v>,"dpspro":150</v>
      </c>
      <c r="K5663" s="32" t="str">
        <f t="shared" si="380"/>
        <v>"atk":300,"hp":5000,"undpspro":150,"pvpdpspro":50,"pvpundpspro":50,"dpspro":150</v>
      </c>
      <c r="L5663" s="20" t="str">
        <f>IF(B5663&gt;=50,VLOOKUP(A5663,英雄数据表!A:L,11,FALSE),IF(B5663&gt;=25,VLOOKUP(A5663,英雄数据表!A:L,7,0),""))</f>
        <v>"4305602004"</v>
      </c>
      <c r="M5663" s="20" t="str">
        <f>IFERROR(VLOOKUP(B5663,属性中转表!$K$2:$O$21,5,FALSE),"")</f>
        <v/>
      </c>
      <c r="N5663" s="20" t="str">
        <f>IF(B5663=25,VLOOKUP(A5663,英雄数据表!A:L,8,FALSE),IF(B5663=50,VLOOKUP(A5663,英雄数据表!A:L,12,0),""))</f>
        <v/>
      </c>
    </row>
    <row r="5664" spans="1:14" x14ac:dyDescent="0.3">
      <c r="A5664" s="20">
        <v>43056</v>
      </c>
      <c r="B5664" s="21">
        <f t="shared" si="377"/>
        <v>63</v>
      </c>
      <c r="C5664" s="21">
        <v>5</v>
      </c>
      <c r="D5664" s="21">
        <f>VLOOKUP(A5664,英雄数据表!A:D,4,0)</f>
        <v>4</v>
      </c>
      <c r="E5664" s="20" t="str">
        <f>VLOOKUP(A5664,英雄数据表!A:C,3,0)</f>
        <v>自然之力</v>
      </c>
      <c r="F5664" s="20">
        <f t="shared" si="378"/>
        <v>43056</v>
      </c>
      <c r="G5664" s="20">
        <f t="shared" si="379"/>
        <v>43056</v>
      </c>
      <c r="H5664" s="21" t="str">
        <f>VLOOKUP(B5664,属性中转表!A:F,6,FALSE)</f>
        <v>"hp":253800,"atk":7050</v>
      </c>
      <c r="I5664" s="20" t="str">
        <f>IF(VLOOKUP(B5664,属性中转表!A:G,7,FALSE)=0,"",VLOOKUP(VLOOKUP(B5664,属性中转表!A:G,7,FALSE),属性中转表!$K$2:$P$21,6,0))&amp;IF(VLOOKUP(B5664,属性中转表!A:G,7,FALSE)&gt;=50,VLOOKUP(A5664,英雄数据表!A:K,9,0),IF(VLOOKUP(B5664,属性中转表!A:G,7,FALSE)&gt;=25,VLOOKUP(A5664,英雄数据表!A:K,5,0),""))</f>
        <v>"atk":300,"hp":5000,"undpspro":150,"pvpdpspro":50,"pvpundpspro":50</v>
      </c>
      <c r="J5664" s="20" t="str">
        <f>IF(I5664="","",属性中转表!$I$1&amp;(IF(VLOOKUP(B5664,属性中转表!A:G,7,FALSE)=0,0,VLOOKUP(VLOOKUP(B5664,属性中转表!A:G,7,FALSE),属性中转表!$K$2:$P$21,4,0)))+IFERROR(VLOOKUP(A5664,英雄数据表!A:K,IF(武魂!B5664&gt;=50,10,IF(武魂!B5664&gt;=25,6)),0),0))</f>
        <v>,"dpspro":150</v>
      </c>
      <c r="K5664" s="32" t="str">
        <f t="shared" si="380"/>
        <v>"atk":300,"hp":5000,"undpspro":150,"pvpdpspro":50,"pvpundpspro":50,"dpspro":150</v>
      </c>
      <c r="L5664" s="20" t="str">
        <f>IF(B5664&gt;=50,VLOOKUP(A5664,英雄数据表!A:L,11,FALSE),IF(B5664&gt;=25,VLOOKUP(A5664,英雄数据表!A:L,7,0),""))</f>
        <v>"4305602004"</v>
      </c>
      <c r="M5664" s="20" t="str">
        <f>IFERROR(VLOOKUP(B5664,属性中转表!$K$2:$O$21,5,FALSE),"")</f>
        <v/>
      </c>
      <c r="N5664" s="20" t="str">
        <f>IF(B5664=25,VLOOKUP(A5664,英雄数据表!A:L,8,FALSE),IF(B5664=50,VLOOKUP(A5664,英雄数据表!A:L,12,0),""))</f>
        <v/>
      </c>
    </row>
    <row r="5665" spans="1:14" x14ac:dyDescent="0.3">
      <c r="A5665" s="20">
        <v>43056</v>
      </c>
      <c r="B5665" s="21">
        <f t="shared" si="377"/>
        <v>64</v>
      </c>
      <c r="C5665" s="21">
        <v>5</v>
      </c>
      <c r="D5665" s="21">
        <f>VLOOKUP(A5665,英雄数据表!A:D,4,0)</f>
        <v>4</v>
      </c>
      <c r="E5665" s="20" t="str">
        <f>VLOOKUP(A5665,英雄数据表!A:C,3,0)</f>
        <v>自然之力</v>
      </c>
      <c r="F5665" s="20">
        <f t="shared" si="378"/>
        <v>43056</v>
      </c>
      <c r="G5665" s="20">
        <f t="shared" si="379"/>
        <v>43056</v>
      </c>
      <c r="H5665" s="21" t="str">
        <f>VLOOKUP(B5665,属性中转表!A:F,6,FALSE)</f>
        <v>"hp":259200,"atk":7200</v>
      </c>
      <c r="I5665" s="20" t="str">
        <f>IF(VLOOKUP(B5665,属性中转表!A:G,7,FALSE)=0,"",VLOOKUP(VLOOKUP(B5665,属性中转表!A:G,7,FALSE),属性中转表!$K$2:$P$21,6,0))&amp;IF(VLOOKUP(B5665,属性中转表!A:G,7,FALSE)&gt;=50,VLOOKUP(A5665,英雄数据表!A:K,9,0),IF(VLOOKUP(B5665,属性中转表!A:G,7,FALSE)&gt;=25,VLOOKUP(A5665,英雄数据表!A:K,5,0),""))</f>
        <v>"atk":300,"hp":5000,"undpspro":150,"pvpdpspro":50,"pvpundpspro":50</v>
      </c>
      <c r="J5665" s="20" t="str">
        <f>IF(I5665="","",属性中转表!$I$1&amp;(IF(VLOOKUP(B5665,属性中转表!A:G,7,FALSE)=0,0,VLOOKUP(VLOOKUP(B5665,属性中转表!A:G,7,FALSE),属性中转表!$K$2:$P$21,4,0)))+IFERROR(VLOOKUP(A5665,英雄数据表!A:K,IF(武魂!B5665&gt;=50,10,IF(武魂!B5665&gt;=25,6)),0),0))</f>
        <v>,"dpspro":150</v>
      </c>
      <c r="K5665" s="32" t="str">
        <f t="shared" si="380"/>
        <v>"atk":300,"hp":5000,"undpspro":150,"pvpdpspro":50,"pvpundpspro":50,"dpspro":150</v>
      </c>
      <c r="L5665" s="20" t="str">
        <f>IF(B5665&gt;=50,VLOOKUP(A5665,英雄数据表!A:L,11,FALSE),IF(B5665&gt;=25,VLOOKUP(A5665,英雄数据表!A:L,7,0),""))</f>
        <v>"4305602004"</v>
      </c>
      <c r="M5665" s="20" t="str">
        <f>IFERROR(VLOOKUP(B5665,属性中转表!$K$2:$O$21,5,FALSE),"")</f>
        <v/>
      </c>
      <c r="N5665" s="20" t="str">
        <f>IF(B5665=25,VLOOKUP(A5665,英雄数据表!A:L,8,FALSE),IF(B5665=50,VLOOKUP(A5665,英雄数据表!A:L,12,0),""))</f>
        <v/>
      </c>
    </row>
    <row r="5666" spans="1:14" x14ac:dyDescent="0.3">
      <c r="A5666" s="20">
        <v>43056</v>
      </c>
      <c r="B5666" s="21">
        <f t="shared" si="377"/>
        <v>65</v>
      </c>
      <c r="C5666" s="21">
        <v>5</v>
      </c>
      <c r="D5666" s="21">
        <f>VLOOKUP(A5666,英雄数据表!A:D,4,0)</f>
        <v>4</v>
      </c>
      <c r="E5666" s="20" t="str">
        <f>VLOOKUP(A5666,英雄数据表!A:C,3,0)</f>
        <v>自然之力</v>
      </c>
      <c r="F5666" s="20">
        <f t="shared" si="378"/>
        <v>43056</v>
      </c>
      <c r="G5666" s="20">
        <f t="shared" si="379"/>
        <v>43056</v>
      </c>
      <c r="H5666" s="21" t="str">
        <f>VLOOKUP(B5666,属性中转表!A:F,6,FALSE)</f>
        <v>"hp":264600,"atk":7350</v>
      </c>
      <c r="I5666" s="20" t="str">
        <f>IF(VLOOKUP(B5666,属性中转表!A:G,7,FALSE)=0,"",VLOOKUP(VLOOKUP(B5666,属性中转表!A:G,7,FALSE),属性中转表!$K$2:$P$21,6,0))&amp;IF(VLOOKUP(B5666,属性中转表!A:G,7,FALSE)&gt;=50,VLOOKUP(A5666,英雄数据表!A:K,9,0),IF(VLOOKUP(B5666,属性中转表!A:G,7,FALSE)&gt;=25,VLOOKUP(A5666,英雄数据表!A:K,5,0),""))</f>
        <v>"atk":300,"hp":5000,"undpspro":150,"pvpdpspro":100,"pvpundpspro":50</v>
      </c>
      <c r="J5666" s="20" t="str">
        <f>IF(I5666="","",属性中转表!$I$1&amp;(IF(VLOOKUP(B5666,属性中转表!A:G,7,FALSE)=0,0,VLOOKUP(VLOOKUP(B5666,属性中转表!A:G,7,FALSE),属性中转表!$K$2:$P$21,4,0)))+IFERROR(VLOOKUP(A5666,英雄数据表!A:K,IF(武魂!B5666&gt;=50,10,IF(武魂!B5666&gt;=25,6)),0),0))</f>
        <v>,"dpspro":150</v>
      </c>
      <c r="K5666" s="32" t="str">
        <f t="shared" si="380"/>
        <v>"atk":300,"hp":5000,"undpspro":150,"pvpdpspro":100,"pvpundpspro":50,"dpspro":150</v>
      </c>
      <c r="L5666" s="20" t="str">
        <f>IF(B5666&gt;=50,VLOOKUP(A5666,英雄数据表!A:L,11,FALSE),IF(B5666&gt;=25,VLOOKUP(A5666,英雄数据表!A:L,7,0),""))</f>
        <v>"4305602004"</v>
      </c>
      <c r="M5666" s="20" t="str">
        <f>IFERROR(VLOOKUP(B5666,属性中转表!$K$2:$O$21,5,FALSE),"")</f>
        <v>"pvpdpspro":50</v>
      </c>
      <c r="N5666" s="20" t="str">
        <f>IF(B5666=25,VLOOKUP(A5666,英雄数据表!A:L,8,FALSE),IF(B5666=50,VLOOKUP(A5666,英雄数据表!A:L,12,0),""))</f>
        <v/>
      </c>
    </row>
    <row r="5667" spans="1:14" x14ac:dyDescent="0.3">
      <c r="A5667" s="20">
        <v>43056</v>
      </c>
      <c r="B5667" s="21">
        <f t="shared" si="377"/>
        <v>66</v>
      </c>
      <c r="C5667" s="21">
        <v>5</v>
      </c>
      <c r="D5667" s="21">
        <f>VLOOKUP(A5667,英雄数据表!A:D,4,0)</f>
        <v>4</v>
      </c>
      <c r="E5667" s="20" t="str">
        <f>VLOOKUP(A5667,英雄数据表!A:C,3,0)</f>
        <v>自然之力</v>
      </c>
      <c r="F5667" s="20">
        <f t="shared" si="378"/>
        <v>43056</v>
      </c>
      <c r="G5667" s="20">
        <f t="shared" si="379"/>
        <v>43056</v>
      </c>
      <c r="H5667" s="21" t="str">
        <f>VLOOKUP(B5667,属性中转表!A:F,6,FALSE)</f>
        <v>"hp":270000,"atk":7500</v>
      </c>
      <c r="I5667" s="20" t="str">
        <f>IF(VLOOKUP(B5667,属性中转表!A:G,7,FALSE)=0,"",VLOOKUP(VLOOKUP(B5667,属性中转表!A:G,7,FALSE),属性中转表!$K$2:$P$21,6,0))&amp;IF(VLOOKUP(B5667,属性中转表!A:G,7,FALSE)&gt;=50,VLOOKUP(A5667,英雄数据表!A:K,9,0),IF(VLOOKUP(B5667,属性中转表!A:G,7,FALSE)&gt;=25,VLOOKUP(A5667,英雄数据表!A:K,5,0),""))</f>
        <v>"atk":300,"hp":5000,"undpspro":150,"pvpdpspro":100,"pvpundpspro":50</v>
      </c>
      <c r="J5667" s="20" t="str">
        <f>IF(I5667="","",属性中转表!$I$1&amp;(IF(VLOOKUP(B5667,属性中转表!A:G,7,FALSE)=0,0,VLOOKUP(VLOOKUP(B5667,属性中转表!A:G,7,FALSE),属性中转表!$K$2:$P$21,4,0)))+IFERROR(VLOOKUP(A5667,英雄数据表!A:K,IF(武魂!B5667&gt;=50,10,IF(武魂!B5667&gt;=25,6)),0),0))</f>
        <v>,"dpspro":150</v>
      </c>
      <c r="K5667" s="32" t="str">
        <f t="shared" si="380"/>
        <v>"atk":300,"hp":5000,"undpspro":150,"pvpdpspro":100,"pvpundpspro":50,"dpspro":150</v>
      </c>
      <c r="L5667" s="20" t="str">
        <f>IF(B5667&gt;=50,VLOOKUP(A5667,英雄数据表!A:L,11,FALSE),IF(B5667&gt;=25,VLOOKUP(A5667,英雄数据表!A:L,7,0),""))</f>
        <v>"4305602004"</v>
      </c>
      <c r="M5667" s="20" t="str">
        <f>IFERROR(VLOOKUP(B5667,属性中转表!$K$2:$O$21,5,FALSE),"")</f>
        <v/>
      </c>
      <c r="N5667" s="20" t="str">
        <f>IF(B5667=25,VLOOKUP(A5667,英雄数据表!A:L,8,FALSE),IF(B5667=50,VLOOKUP(A5667,英雄数据表!A:L,12,0),""))</f>
        <v/>
      </c>
    </row>
    <row r="5668" spans="1:14" x14ac:dyDescent="0.3">
      <c r="A5668" s="20">
        <v>43056</v>
      </c>
      <c r="B5668" s="21">
        <f t="shared" si="377"/>
        <v>67</v>
      </c>
      <c r="C5668" s="21">
        <v>5</v>
      </c>
      <c r="D5668" s="21">
        <f>VLOOKUP(A5668,英雄数据表!A:D,4,0)</f>
        <v>4</v>
      </c>
      <c r="E5668" s="20" t="str">
        <f>VLOOKUP(A5668,英雄数据表!A:C,3,0)</f>
        <v>自然之力</v>
      </c>
      <c r="F5668" s="20">
        <f t="shared" si="378"/>
        <v>43056</v>
      </c>
      <c r="G5668" s="20">
        <f t="shared" si="379"/>
        <v>43056</v>
      </c>
      <c r="H5668" s="21" t="str">
        <f>VLOOKUP(B5668,属性中转表!A:F,6,FALSE)</f>
        <v>"hp":275400,"atk":7650</v>
      </c>
      <c r="I5668" s="20" t="str">
        <f>IF(VLOOKUP(B5668,属性中转表!A:G,7,FALSE)=0,"",VLOOKUP(VLOOKUP(B5668,属性中转表!A:G,7,FALSE),属性中转表!$K$2:$P$21,6,0))&amp;IF(VLOOKUP(B5668,属性中转表!A:G,7,FALSE)&gt;=50,VLOOKUP(A5668,英雄数据表!A:K,9,0),IF(VLOOKUP(B5668,属性中转表!A:G,7,FALSE)&gt;=25,VLOOKUP(A5668,英雄数据表!A:K,5,0),""))</f>
        <v>"atk":300,"hp":5000,"undpspro":150,"pvpdpspro":100,"pvpundpspro":50</v>
      </c>
      <c r="J5668" s="20" t="str">
        <f>IF(I5668="","",属性中转表!$I$1&amp;(IF(VLOOKUP(B5668,属性中转表!A:G,7,FALSE)=0,0,VLOOKUP(VLOOKUP(B5668,属性中转表!A:G,7,FALSE),属性中转表!$K$2:$P$21,4,0)))+IFERROR(VLOOKUP(A5668,英雄数据表!A:K,IF(武魂!B5668&gt;=50,10,IF(武魂!B5668&gt;=25,6)),0),0))</f>
        <v>,"dpspro":150</v>
      </c>
      <c r="K5668" s="32" t="str">
        <f t="shared" si="380"/>
        <v>"atk":300,"hp":5000,"undpspro":150,"pvpdpspro":100,"pvpundpspro":50,"dpspro":150</v>
      </c>
      <c r="L5668" s="20" t="str">
        <f>IF(B5668&gt;=50,VLOOKUP(A5668,英雄数据表!A:L,11,FALSE),IF(B5668&gt;=25,VLOOKUP(A5668,英雄数据表!A:L,7,0),""))</f>
        <v>"4305602004"</v>
      </c>
      <c r="M5668" s="20" t="str">
        <f>IFERROR(VLOOKUP(B5668,属性中转表!$K$2:$O$21,5,FALSE),"")</f>
        <v/>
      </c>
      <c r="N5668" s="20" t="str">
        <f>IF(B5668=25,VLOOKUP(A5668,英雄数据表!A:L,8,FALSE),IF(B5668=50,VLOOKUP(A5668,英雄数据表!A:L,12,0),""))</f>
        <v/>
      </c>
    </row>
    <row r="5669" spans="1:14" x14ac:dyDescent="0.3">
      <c r="A5669" s="20">
        <v>43056</v>
      </c>
      <c r="B5669" s="21">
        <f t="shared" si="377"/>
        <v>68</v>
      </c>
      <c r="C5669" s="21">
        <v>5</v>
      </c>
      <c r="D5669" s="21">
        <f>VLOOKUP(A5669,英雄数据表!A:D,4,0)</f>
        <v>4</v>
      </c>
      <c r="E5669" s="20" t="str">
        <f>VLOOKUP(A5669,英雄数据表!A:C,3,0)</f>
        <v>自然之力</v>
      </c>
      <c r="F5669" s="20">
        <f t="shared" si="378"/>
        <v>43056</v>
      </c>
      <c r="G5669" s="20">
        <f t="shared" si="379"/>
        <v>43056</v>
      </c>
      <c r="H5669" s="21" t="str">
        <f>VLOOKUP(B5669,属性中转表!A:F,6,FALSE)</f>
        <v>"hp":280800,"atk":7800</v>
      </c>
      <c r="I5669" s="20" t="str">
        <f>IF(VLOOKUP(B5669,属性中转表!A:G,7,FALSE)=0,"",VLOOKUP(VLOOKUP(B5669,属性中转表!A:G,7,FALSE),属性中转表!$K$2:$P$21,6,0))&amp;IF(VLOOKUP(B5669,属性中转表!A:G,7,FALSE)&gt;=50,VLOOKUP(A5669,英雄数据表!A:K,9,0),IF(VLOOKUP(B5669,属性中转表!A:G,7,FALSE)&gt;=25,VLOOKUP(A5669,英雄数据表!A:K,5,0),""))</f>
        <v>"atk":300,"hp":5000,"undpspro":150,"pvpdpspro":100,"pvpundpspro":50</v>
      </c>
      <c r="J5669" s="20" t="str">
        <f>IF(I5669="","",属性中转表!$I$1&amp;(IF(VLOOKUP(B5669,属性中转表!A:G,7,FALSE)=0,0,VLOOKUP(VLOOKUP(B5669,属性中转表!A:G,7,FALSE),属性中转表!$K$2:$P$21,4,0)))+IFERROR(VLOOKUP(A5669,英雄数据表!A:K,IF(武魂!B5669&gt;=50,10,IF(武魂!B5669&gt;=25,6)),0),0))</f>
        <v>,"dpspro":150</v>
      </c>
      <c r="K5669" s="32" t="str">
        <f t="shared" si="380"/>
        <v>"atk":300,"hp":5000,"undpspro":150,"pvpdpspro":100,"pvpundpspro":50,"dpspro":150</v>
      </c>
      <c r="L5669" s="20" t="str">
        <f>IF(B5669&gt;=50,VLOOKUP(A5669,英雄数据表!A:L,11,FALSE),IF(B5669&gt;=25,VLOOKUP(A5669,英雄数据表!A:L,7,0),""))</f>
        <v>"4305602004"</v>
      </c>
      <c r="M5669" s="20" t="str">
        <f>IFERROR(VLOOKUP(B5669,属性中转表!$K$2:$O$21,5,FALSE),"")</f>
        <v/>
      </c>
      <c r="N5669" s="20" t="str">
        <f>IF(B5669=25,VLOOKUP(A5669,英雄数据表!A:L,8,FALSE),IF(B5669=50,VLOOKUP(A5669,英雄数据表!A:L,12,0),""))</f>
        <v/>
      </c>
    </row>
    <row r="5670" spans="1:14" x14ac:dyDescent="0.3">
      <c r="A5670" s="20">
        <v>43056</v>
      </c>
      <c r="B5670" s="21">
        <f t="shared" si="377"/>
        <v>69</v>
      </c>
      <c r="C5670" s="21">
        <v>5</v>
      </c>
      <c r="D5670" s="21">
        <f>VLOOKUP(A5670,英雄数据表!A:D,4,0)</f>
        <v>4</v>
      </c>
      <c r="E5670" s="20" t="str">
        <f>VLOOKUP(A5670,英雄数据表!A:C,3,0)</f>
        <v>自然之力</v>
      </c>
      <c r="F5670" s="20">
        <f t="shared" si="378"/>
        <v>43056</v>
      </c>
      <c r="G5670" s="20">
        <f t="shared" si="379"/>
        <v>43056</v>
      </c>
      <c r="H5670" s="21" t="str">
        <f>VLOOKUP(B5670,属性中转表!A:F,6,FALSE)</f>
        <v>"hp":286200,"atk":7950</v>
      </c>
      <c r="I5670" s="20" t="str">
        <f>IF(VLOOKUP(B5670,属性中转表!A:G,7,FALSE)=0,"",VLOOKUP(VLOOKUP(B5670,属性中转表!A:G,7,FALSE),属性中转表!$K$2:$P$21,6,0))&amp;IF(VLOOKUP(B5670,属性中转表!A:G,7,FALSE)&gt;=50,VLOOKUP(A5670,英雄数据表!A:K,9,0),IF(VLOOKUP(B5670,属性中转表!A:G,7,FALSE)&gt;=25,VLOOKUP(A5670,英雄数据表!A:K,5,0),""))</f>
        <v>"atk":300,"hp":5000,"undpspro":150,"pvpdpspro":100,"pvpundpspro":50</v>
      </c>
      <c r="J5670" s="20" t="str">
        <f>IF(I5670="","",属性中转表!$I$1&amp;(IF(VLOOKUP(B5670,属性中转表!A:G,7,FALSE)=0,0,VLOOKUP(VLOOKUP(B5670,属性中转表!A:G,7,FALSE),属性中转表!$K$2:$P$21,4,0)))+IFERROR(VLOOKUP(A5670,英雄数据表!A:K,IF(武魂!B5670&gt;=50,10,IF(武魂!B5670&gt;=25,6)),0),0))</f>
        <v>,"dpspro":150</v>
      </c>
      <c r="K5670" s="32" t="str">
        <f t="shared" si="380"/>
        <v>"atk":300,"hp":5000,"undpspro":150,"pvpdpspro":100,"pvpundpspro":50,"dpspro":150</v>
      </c>
      <c r="L5670" s="20" t="str">
        <f>IF(B5670&gt;=50,VLOOKUP(A5670,英雄数据表!A:L,11,FALSE),IF(B5670&gt;=25,VLOOKUP(A5670,英雄数据表!A:L,7,0),""))</f>
        <v>"4305602004"</v>
      </c>
      <c r="M5670" s="20" t="str">
        <f>IFERROR(VLOOKUP(B5670,属性中转表!$K$2:$O$21,5,FALSE),"")</f>
        <v/>
      </c>
      <c r="N5670" s="20" t="str">
        <f>IF(B5670=25,VLOOKUP(A5670,英雄数据表!A:L,8,FALSE),IF(B5670=50,VLOOKUP(A5670,英雄数据表!A:L,12,0),""))</f>
        <v/>
      </c>
    </row>
    <row r="5671" spans="1:14" x14ac:dyDescent="0.3">
      <c r="A5671" s="20">
        <v>43056</v>
      </c>
      <c r="B5671" s="21">
        <f t="shared" si="377"/>
        <v>70</v>
      </c>
      <c r="C5671" s="21">
        <v>5</v>
      </c>
      <c r="D5671" s="21">
        <f>VLOOKUP(A5671,英雄数据表!A:D,4,0)</f>
        <v>4</v>
      </c>
      <c r="E5671" s="20" t="str">
        <f>VLOOKUP(A5671,英雄数据表!A:C,3,0)</f>
        <v>自然之力</v>
      </c>
      <c r="F5671" s="20">
        <f t="shared" si="378"/>
        <v>43056</v>
      </c>
      <c r="G5671" s="20">
        <f t="shared" si="379"/>
        <v>43056</v>
      </c>
      <c r="H5671" s="21" t="str">
        <f>VLOOKUP(B5671,属性中转表!A:F,6,FALSE)</f>
        <v>"hp":291600,"atk":8100</v>
      </c>
      <c r="I5671" s="20" t="str">
        <f>IF(VLOOKUP(B5671,属性中转表!A:G,7,FALSE)=0,"",VLOOKUP(VLOOKUP(B5671,属性中转表!A:G,7,FALSE),属性中转表!$K$2:$P$21,6,0))&amp;IF(VLOOKUP(B5671,属性中转表!A:G,7,FALSE)&gt;=50,VLOOKUP(A5671,英雄数据表!A:K,9,0),IF(VLOOKUP(B5671,属性中转表!A:G,7,FALSE)&gt;=25,VLOOKUP(A5671,英雄数据表!A:K,5,0),""))</f>
        <v>"atk":300,"hp":5000,"undpspro":150,"pvpdpspro":100,"pvpundpspro":100</v>
      </c>
      <c r="J5671" s="20" t="str">
        <f>IF(I5671="","",属性中转表!$I$1&amp;(IF(VLOOKUP(B5671,属性中转表!A:G,7,FALSE)=0,0,VLOOKUP(VLOOKUP(B5671,属性中转表!A:G,7,FALSE),属性中转表!$K$2:$P$21,4,0)))+IFERROR(VLOOKUP(A5671,英雄数据表!A:K,IF(武魂!B5671&gt;=50,10,IF(武魂!B5671&gt;=25,6)),0),0))</f>
        <v>,"dpspro":150</v>
      </c>
      <c r="K5671" s="32" t="str">
        <f t="shared" si="380"/>
        <v>"atk":300,"hp":5000,"undpspro":150,"pvpdpspro":100,"pvpundpspro":100,"dpspro":150</v>
      </c>
      <c r="L5671" s="20" t="str">
        <f>IF(B5671&gt;=50,VLOOKUP(A5671,英雄数据表!A:L,11,FALSE),IF(B5671&gt;=25,VLOOKUP(A5671,英雄数据表!A:L,7,0),""))</f>
        <v>"4305602004"</v>
      </c>
      <c r="M5671" s="20" t="str">
        <f>IFERROR(VLOOKUP(B5671,属性中转表!$K$2:$O$21,5,FALSE),"")</f>
        <v>"pvpundpspro":50</v>
      </c>
      <c r="N5671" s="20" t="str">
        <f>IF(B5671=25,VLOOKUP(A5671,英雄数据表!A:L,8,FALSE),IF(B5671=50,VLOOKUP(A5671,英雄数据表!A:L,12,0),""))</f>
        <v/>
      </c>
    </row>
    <row r="5672" spans="1:14" x14ac:dyDescent="0.3">
      <c r="A5672" s="20">
        <v>43056</v>
      </c>
      <c r="B5672" s="21">
        <f t="shared" si="377"/>
        <v>71</v>
      </c>
      <c r="C5672" s="21">
        <v>5</v>
      </c>
      <c r="D5672" s="21">
        <f>VLOOKUP(A5672,英雄数据表!A:D,4,0)</f>
        <v>4</v>
      </c>
      <c r="E5672" s="20" t="str">
        <f>VLOOKUP(A5672,英雄数据表!A:C,3,0)</f>
        <v>自然之力</v>
      </c>
      <c r="F5672" s="20">
        <f t="shared" si="378"/>
        <v>43056</v>
      </c>
      <c r="G5672" s="20">
        <f t="shared" si="379"/>
        <v>43056</v>
      </c>
      <c r="H5672" s="21" t="str">
        <f>VLOOKUP(B5672,属性中转表!A:F,6,FALSE)</f>
        <v>"hp":297000,"atk":8250</v>
      </c>
      <c r="I5672" s="20" t="str">
        <f>IF(VLOOKUP(B5672,属性中转表!A:G,7,FALSE)=0,"",VLOOKUP(VLOOKUP(B5672,属性中转表!A:G,7,FALSE),属性中转表!$K$2:$P$21,6,0))&amp;IF(VLOOKUP(B5672,属性中转表!A:G,7,FALSE)&gt;=50,VLOOKUP(A5672,英雄数据表!A:K,9,0),IF(VLOOKUP(B5672,属性中转表!A:G,7,FALSE)&gt;=25,VLOOKUP(A5672,英雄数据表!A:K,5,0),""))</f>
        <v>"atk":300,"hp":5000,"undpspro":150,"pvpdpspro":100,"pvpundpspro":100</v>
      </c>
      <c r="J5672" s="20" t="str">
        <f>IF(I5672="","",属性中转表!$I$1&amp;(IF(VLOOKUP(B5672,属性中转表!A:G,7,FALSE)=0,0,VLOOKUP(VLOOKUP(B5672,属性中转表!A:G,7,FALSE),属性中转表!$K$2:$P$21,4,0)))+IFERROR(VLOOKUP(A5672,英雄数据表!A:K,IF(武魂!B5672&gt;=50,10,IF(武魂!B5672&gt;=25,6)),0),0))</f>
        <v>,"dpspro":150</v>
      </c>
      <c r="K5672" s="32" t="str">
        <f t="shared" si="380"/>
        <v>"atk":300,"hp":5000,"undpspro":150,"pvpdpspro":100,"pvpundpspro":100,"dpspro":150</v>
      </c>
      <c r="L5672" s="20" t="str">
        <f>IF(B5672&gt;=50,VLOOKUP(A5672,英雄数据表!A:L,11,FALSE),IF(B5672&gt;=25,VLOOKUP(A5672,英雄数据表!A:L,7,0),""))</f>
        <v>"4305602004"</v>
      </c>
      <c r="M5672" s="20" t="str">
        <f>IFERROR(VLOOKUP(B5672,属性中转表!$K$2:$O$21,5,FALSE),"")</f>
        <v/>
      </c>
      <c r="N5672" s="20" t="str">
        <f>IF(B5672=25,VLOOKUP(A5672,英雄数据表!A:L,8,FALSE),IF(B5672=50,VLOOKUP(A5672,英雄数据表!A:L,12,0),""))</f>
        <v/>
      </c>
    </row>
    <row r="5673" spans="1:14" x14ac:dyDescent="0.3">
      <c r="A5673" s="20">
        <v>43056</v>
      </c>
      <c r="B5673" s="21">
        <f t="shared" si="377"/>
        <v>72</v>
      </c>
      <c r="C5673" s="21">
        <v>5</v>
      </c>
      <c r="D5673" s="21">
        <f>VLOOKUP(A5673,英雄数据表!A:D,4,0)</f>
        <v>4</v>
      </c>
      <c r="E5673" s="20" t="str">
        <f>VLOOKUP(A5673,英雄数据表!A:C,3,0)</f>
        <v>自然之力</v>
      </c>
      <c r="F5673" s="20">
        <f t="shared" si="378"/>
        <v>43056</v>
      </c>
      <c r="G5673" s="20">
        <f t="shared" si="379"/>
        <v>43056</v>
      </c>
      <c r="H5673" s="21" t="str">
        <f>VLOOKUP(B5673,属性中转表!A:F,6,FALSE)</f>
        <v>"hp":302400,"atk":8400</v>
      </c>
      <c r="I5673" s="20" t="str">
        <f>IF(VLOOKUP(B5673,属性中转表!A:G,7,FALSE)=0,"",VLOOKUP(VLOOKUP(B5673,属性中转表!A:G,7,FALSE),属性中转表!$K$2:$P$21,6,0))&amp;IF(VLOOKUP(B5673,属性中转表!A:G,7,FALSE)&gt;=50,VLOOKUP(A5673,英雄数据表!A:K,9,0),IF(VLOOKUP(B5673,属性中转表!A:G,7,FALSE)&gt;=25,VLOOKUP(A5673,英雄数据表!A:K,5,0),""))</f>
        <v>"atk":300,"hp":5000,"undpspro":150,"pvpdpspro":100,"pvpundpspro":100</v>
      </c>
      <c r="J5673" s="20" t="str">
        <f>IF(I5673="","",属性中转表!$I$1&amp;(IF(VLOOKUP(B5673,属性中转表!A:G,7,FALSE)=0,0,VLOOKUP(VLOOKUP(B5673,属性中转表!A:G,7,FALSE),属性中转表!$K$2:$P$21,4,0)))+IFERROR(VLOOKUP(A5673,英雄数据表!A:K,IF(武魂!B5673&gt;=50,10,IF(武魂!B5673&gt;=25,6)),0),0))</f>
        <v>,"dpspro":150</v>
      </c>
      <c r="K5673" s="32" t="str">
        <f t="shared" si="380"/>
        <v>"atk":300,"hp":5000,"undpspro":150,"pvpdpspro":100,"pvpundpspro":100,"dpspro":150</v>
      </c>
      <c r="L5673" s="20" t="str">
        <f>IF(B5673&gt;=50,VLOOKUP(A5673,英雄数据表!A:L,11,FALSE),IF(B5673&gt;=25,VLOOKUP(A5673,英雄数据表!A:L,7,0),""))</f>
        <v>"4305602004"</v>
      </c>
      <c r="M5673" s="20" t="str">
        <f>IFERROR(VLOOKUP(B5673,属性中转表!$K$2:$O$21,5,FALSE),"")</f>
        <v/>
      </c>
      <c r="N5673" s="20" t="str">
        <f>IF(B5673=25,VLOOKUP(A5673,英雄数据表!A:L,8,FALSE),IF(B5673=50,VLOOKUP(A5673,英雄数据表!A:L,12,0),""))</f>
        <v/>
      </c>
    </row>
    <row r="5674" spans="1:14" x14ac:dyDescent="0.3">
      <c r="A5674" s="20">
        <v>43056</v>
      </c>
      <c r="B5674" s="21">
        <f t="shared" si="377"/>
        <v>73</v>
      </c>
      <c r="C5674" s="21">
        <v>5</v>
      </c>
      <c r="D5674" s="21">
        <f>VLOOKUP(A5674,英雄数据表!A:D,4,0)</f>
        <v>4</v>
      </c>
      <c r="E5674" s="20" t="str">
        <f>VLOOKUP(A5674,英雄数据表!A:C,3,0)</f>
        <v>自然之力</v>
      </c>
      <c r="F5674" s="20">
        <f t="shared" si="378"/>
        <v>43056</v>
      </c>
      <c r="G5674" s="20">
        <f t="shared" si="379"/>
        <v>43056</v>
      </c>
      <c r="H5674" s="21" t="str">
        <f>VLOOKUP(B5674,属性中转表!A:F,6,FALSE)</f>
        <v>"hp":307800,"atk":8550</v>
      </c>
      <c r="I5674" s="20" t="str">
        <f>IF(VLOOKUP(B5674,属性中转表!A:G,7,FALSE)=0,"",VLOOKUP(VLOOKUP(B5674,属性中转表!A:G,7,FALSE),属性中转表!$K$2:$P$21,6,0))&amp;IF(VLOOKUP(B5674,属性中转表!A:G,7,FALSE)&gt;=50,VLOOKUP(A5674,英雄数据表!A:K,9,0),IF(VLOOKUP(B5674,属性中转表!A:G,7,FALSE)&gt;=25,VLOOKUP(A5674,英雄数据表!A:K,5,0),""))</f>
        <v>"atk":300,"hp":5000,"undpspro":150,"pvpdpspro":100,"pvpundpspro":100</v>
      </c>
      <c r="J5674" s="20" t="str">
        <f>IF(I5674="","",属性中转表!$I$1&amp;(IF(VLOOKUP(B5674,属性中转表!A:G,7,FALSE)=0,0,VLOOKUP(VLOOKUP(B5674,属性中转表!A:G,7,FALSE),属性中转表!$K$2:$P$21,4,0)))+IFERROR(VLOOKUP(A5674,英雄数据表!A:K,IF(武魂!B5674&gt;=50,10,IF(武魂!B5674&gt;=25,6)),0),0))</f>
        <v>,"dpspro":150</v>
      </c>
      <c r="K5674" s="32" t="str">
        <f t="shared" si="380"/>
        <v>"atk":300,"hp":5000,"undpspro":150,"pvpdpspro":100,"pvpundpspro":100,"dpspro":150</v>
      </c>
      <c r="L5674" s="20" t="str">
        <f>IF(B5674&gt;=50,VLOOKUP(A5674,英雄数据表!A:L,11,FALSE),IF(B5674&gt;=25,VLOOKUP(A5674,英雄数据表!A:L,7,0),""))</f>
        <v>"4305602004"</v>
      </c>
      <c r="M5674" s="20" t="str">
        <f>IFERROR(VLOOKUP(B5674,属性中转表!$K$2:$O$21,5,FALSE),"")</f>
        <v/>
      </c>
      <c r="N5674" s="20" t="str">
        <f>IF(B5674=25,VLOOKUP(A5674,英雄数据表!A:L,8,FALSE),IF(B5674=50,VLOOKUP(A5674,英雄数据表!A:L,12,0),""))</f>
        <v/>
      </c>
    </row>
    <row r="5675" spans="1:14" x14ac:dyDescent="0.3">
      <c r="A5675" s="20">
        <v>43056</v>
      </c>
      <c r="B5675" s="21">
        <f t="shared" si="377"/>
        <v>74</v>
      </c>
      <c r="C5675" s="21">
        <v>5</v>
      </c>
      <c r="D5675" s="21">
        <f>VLOOKUP(A5675,英雄数据表!A:D,4,0)</f>
        <v>4</v>
      </c>
      <c r="E5675" s="20" t="str">
        <f>VLOOKUP(A5675,英雄数据表!A:C,3,0)</f>
        <v>自然之力</v>
      </c>
      <c r="F5675" s="20">
        <f t="shared" si="378"/>
        <v>43056</v>
      </c>
      <c r="G5675" s="20">
        <f t="shared" si="379"/>
        <v>43056</v>
      </c>
      <c r="H5675" s="21" t="str">
        <f>VLOOKUP(B5675,属性中转表!A:F,6,FALSE)</f>
        <v>"hp":313200,"atk":8700</v>
      </c>
      <c r="I5675" s="20" t="str">
        <f>IF(VLOOKUP(B5675,属性中转表!A:G,7,FALSE)=0,"",VLOOKUP(VLOOKUP(B5675,属性中转表!A:G,7,FALSE),属性中转表!$K$2:$P$21,6,0))&amp;IF(VLOOKUP(B5675,属性中转表!A:G,7,FALSE)&gt;=50,VLOOKUP(A5675,英雄数据表!A:K,9,0),IF(VLOOKUP(B5675,属性中转表!A:G,7,FALSE)&gt;=25,VLOOKUP(A5675,英雄数据表!A:K,5,0),""))</f>
        <v>"atk":300,"hp":5000,"undpspro":150,"pvpdpspro":100,"pvpundpspro":100</v>
      </c>
      <c r="J5675" s="20" t="str">
        <f>IF(I5675="","",属性中转表!$I$1&amp;(IF(VLOOKUP(B5675,属性中转表!A:G,7,FALSE)=0,0,VLOOKUP(VLOOKUP(B5675,属性中转表!A:G,7,FALSE),属性中转表!$K$2:$P$21,4,0)))+IFERROR(VLOOKUP(A5675,英雄数据表!A:K,IF(武魂!B5675&gt;=50,10,IF(武魂!B5675&gt;=25,6)),0),0))</f>
        <v>,"dpspro":150</v>
      </c>
      <c r="K5675" s="32" t="str">
        <f t="shared" si="380"/>
        <v>"atk":300,"hp":5000,"undpspro":150,"pvpdpspro":100,"pvpundpspro":100,"dpspro":150</v>
      </c>
      <c r="L5675" s="20" t="str">
        <f>IF(B5675&gt;=50,VLOOKUP(A5675,英雄数据表!A:L,11,FALSE),IF(B5675&gt;=25,VLOOKUP(A5675,英雄数据表!A:L,7,0),""))</f>
        <v>"4305602004"</v>
      </c>
      <c r="M5675" s="20" t="str">
        <f>IFERROR(VLOOKUP(B5675,属性中转表!$K$2:$O$21,5,FALSE),"")</f>
        <v/>
      </c>
      <c r="N5675" s="20" t="str">
        <f>IF(B5675=25,VLOOKUP(A5675,英雄数据表!A:L,8,FALSE),IF(B5675=50,VLOOKUP(A5675,英雄数据表!A:L,12,0),""))</f>
        <v/>
      </c>
    </row>
    <row r="5676" spans="1:14" x14ac:dyDescent="0.3">
      <c r="A5676" s="20">
        <v>43056</v>
      </c>
      <c r="B5676" s="21">
        <f t="shared" si="377"/>
        <v>75</v>
      </c>
      <c r="C5676" s="21">
        <v>5</v>
      </c>
      <c r="D5676" s="21">
        <f>VLOOKUP(A5676,英雄数据表!A:D,4,0)</f>
        <v>4</v>
      </c>
      <c r="E5676" s="20" t="str">
        <f>VLOOKUP(A5676,英雄数据表!A:C,3,0)</f>
        <v>自然之力</v>
      </c>
      <c r="F5676" s="20">
        <f t="shared" si="378"/>
        <v>43056</v>
      </c>
      <c r="G5676" s="20">
        <f t="shared" si="379"/>
        <v>43056</v>
      </c>
      <c r="H5676" s="21" t="str">
        <f>VLOOKUP(B5676,属性中转表!A:F,6,FALSE)</f>
        <v>"hp":318600,"atk":8850</v>
      </c>
      <c r="I5676" s="20" t="str">
        <f>IF(VLOOKUP(B5676,属性中转表!A:G,7,FALSE)=0,"",VLOOKUP(VLOOKUP(B5676,属性中转表!A:G,7,FALSE),属性中转表!$K$2:$P$21,6,0))&amp;IF(VLOOKUP(B5676,属性中转表!A:G,7,FALSE)&gt;=50,VLOOKUP(A5676,英雄数据表!A:K,9,0),IF(VLOOKUP(B5676,属性中转表!A:G,7,FALSE)&gt;=25,VLOOKUP(A5676,英雄数据表!A:K,5,0),""))</f>
        <v>"atk":600,"hp":10000,"undpspro":150,"pvpdpspro":100,"pvpundpspro":100,"speed":10</v>
      </c>
      <c r="J5676" s="20" t="str">
        <f>IF(I5676="","",属性中转表!$I$1&amp;(IF(VLOOKUP(B5676,属性中转表!A:G,7,FALSE)=0,0,VLOOKUP(VLOOKUP(B5676,属性中转表!A:G,7,FALSE),属性中转表!$K$2:$P$21,4,0)))+IFERROR(VLOOKUP(A5676,英雄数据表!A:K,IF(武魂!B5676&gt;=50,10,IF(武魂!B5676&gt;=25,6)),0),0))</f>
        <v>,"dpspro":150</v>
      </c>
      <c r="K5676" s="32" t="str">
        <f t="shared" si="380"/>
        <v>"atk":600,"hp":10000,"undpspro":150,"pvpdpspro":100,"pvpundpspro":100,"speed":10,"dpspro":150</v>
      </c>
      <c r="L5676" s="20" t="str">
        <f>IF(B5676&gt;=50,VLOOKUP(A5676,英雄数据表!A:L,11,FALSE),IF(B5676&gt;=25,VLOOKUP(A5676,英雄数据表!A:L,7,0),""))</f>
        <v>"4305602004"</v>
      </c>
      <c r="M5676" s="20" t="str">
        <f>IFERROR(VLOOKUP(B5676,属性中转表!$K$2:$O$21,5,FALSE),"")</f>
        <v>"speed":10,"atk":300,"hp":5000</v>
      </c>
      <c r="N5676" s="20" t="str">
        <f>IF(B5676=25,VLOOKUP(A5676,英雄数据表!A:L,8,FALSE),IF(B5676=50,VLOOKUP(A5676,英雄数据表!A:L,12,0),""))</f>
        <v/>
      </c>
    </row>
    <row r="5677" spans="1:14" x14ac:dyDescent="0.3">
      <c r="A5677" s="20">
        <v>43056</v>
      </c>
      <c r="B5677" s="21">
        <f t="shared" si="377"/>
        <v>76</v>
      </c>
      <c r="C5677" s="21">
        <v>5</v>
      </c>
      <c r="D5677" s="21">
        <f>VLOOKUP(A5677,英雄数据表!A:D,4,0)</f>
        <v>4</v>
      </c>
      <c r="E5677" s="20" t="str">
        <f>VLOOKUP(A5677,英雄数据表!A:C,3,0)</f>
        <v>自然之力</v>
      </c>
      <c r="F5677" s="20">
        <f t="shared" si="378"/>
        <v>43056</v>
      </c>
      <c r="G5677" s="20">
        <f t="shared" si="379"/>
        <v>43056</v>
      </c>
      <c r="H5677" s="21" t="str">
        <f>VLOOKUP(B5677,属性中转表!A:F,6,FALSE)</f>
        <v>"hp":324000,"atk":9000</v>
      </c>
      <c r="I5677" s="20" t="str">
        <f>IF(VLOOKUP(B5677,属性中转表!A:G,7,FALSE)=0,"",VLOOKUP(VLOOKUP(B5677,属性中转表!A:G,7,FALSE),属性中转表!$K$2:$P$21,6,0))&amp;IF(VLOOKUP(B5677,属性中转表!A:G,7,FALSE)&gt;=50,VLOOKUP(A5677,英雄数据表!A:K,9,0),IF(VLOOKUP(B5677,属性中转表!A:G,7,FALSE)&gt;=25,VLOOKUP(A5677,英雄数据表!A:K,5,0),""))</f>
        <v>"atk":600,"hp":10000,"undpspro":150,"pvpdpspro":100,"pvpundpspro":100,"speed":10</v>
      </c>
      <c r="J5677" s="20" t="str">
        <f>IF(I5677="","",属性中转表!$I$1&amp;(IF(VLOOKUP(B5677,属性中转表!A:G,7,FALSE)=0,0,VLOOKUP(VLOOKUP(B5677,属性中转表!A:G,7,FALSE),属性中转表!$K$2:$P$21,4,0)))+IFERROR(VLOOKUP(A5677,英雄数据表!A:K,IF(武魂!B5677&gt;=50,10,IF(武魂!B5677&gt;=25,6)),0),0))</f>
        <v>,"dpspro":150</v>
      </c>
      <c r="K5677" s="32" t="str">
        <f t="shared" si="380"/>
        <v>"atk":600,"hp":10000,"undpspro":150,"pvpdpspro":100,"pvpundpspro":100,"speed":10,"dpspro":150</v>
      </c>
      <c r="L5677" s="20" t="str">
        <f>IF(B5677&gt;=50,VLOOKUP(A5677,英雄数据表!A:L,11,FALSE),IF(B5677&gt;=25,VLOOKUP(A5677,英雄数据表!A:L,7,0),""))</f>
        <v>"4305602004"</v>
      </c>
      <c r="M5677" s="20" t="str">
        <f>IFERROR(VLOOKUP(B5677,属性中转表!$K$2:$O$21,5,FALSE),"")</f>
        <v/>
      </c>
      <c r="N5677" s="20" t="str">
        <f>IF(B5677=25,VLOOKUP(A5677,英雄数据表!A:L,8,FALSE),IF(B5677=50,VLOOKUP(A5677,英雄数据表!A:L,12,0),""))</f>
        <v/>
      </c>
    </row>
    <row r="5678" spans="1:14" x14ac:dyDescent="0.3">
      <c r="A5678" s="20">
        <v>43056</v>
      </c>
      <c r="B5678" s="21">
        <f t="shared" si="377"/>
        <v>77</v>
      </c>
      <c r="C5678" s="21">
        <v>5</v>
      </c>
      <c r="D5678" s="21">
        <f>VLOOKUP(A5678,英雄数据表!A:D,4,0)</f>
        <v>4</v>
      </c>
      <c r="E5678" s="20" t="str">
        <f>VLOOKUP(A5678,英雄数据表!A:C,3,0)</f>
        <v>自然之力</v>
      </c>
      <c r="F5678" s="20">
        <f t="shared" si="378"/>
        <v>43056</v>
      </c>
      <c r="G5678" s="20">
        <f t="shared" si="379"/>
        <v>43056</v>
      </c>
      <c r="H5678" s="21" t="str">
        <f>VLOOKUP(B5678,属性中转表!A:F,6,FALSE)</f>
        <v>"hp":329400,"atk":9150</v>
      </c>
      <c r="I5678" s="20" t="str">
        <f>IF(VLOOKUP(B5678,属性中转表!A:G,7,FALSE)=0,"",VLOOKUP(VLOOKUP(B5678,属性中转表!A:G,7,FALSE),属性中转表!$K$2:$P$21,6,0))&amp;IF(VLOOKUP(B5678,属性中转表!A:G,7,FALSE)&gt;=50,VLOOKUP(A5678,英雄数据表!A:K,9,0),IF(VLOOKUP(B5678,属性中转表!A:G,7,FALSE)&gt;=25,VLOOKUP(A5678,英雄数据表!A:K,5,0),""))</f>
        <v>"atk":600,"hp":10000,"undpspro":150,"pvpdpspro":100,"pvpundpspro":100,"speed":10</v>
      </c>
      <c r="J5678" s="20" t="str">
        <f>IF(I5678="","",属性中转表!$I$1&amp;(IF(VLOOKUP(B5678,属性中转表!A:G,7,FALSE)=0,0,VLOOKUP(VLOOKUP(B5678,属性中转表!A:G,7,FALSE),属性中转表!$K$2:$P$21,4,0)))+IFERROR(VLOOKUP(A5678,英雄数据表!A:K,IF(武魂!B5678&gt;=50,10,IF(武魂!B5678&gt;=25,6)),0),0))</f>
        <v>,"dpspro":150</v>
      </c>
      <c r="K5678" s="32" t="str">
        <f t="shared" si="380"/>
        <v>"atk":600,"hp":10000,"undpspro":150,"pvpdpspro":100,"pvpundpspro":100,"speed":10,"dpspro":150</v>
      </c>
      <c r="L5678" s="20" t="str">
        <f>IF(B5678&gt;=50,VLOOKUP(A5678,英雄数据表!A:L,11,FALSE),IF(B5678&gt;=25,VLOOKUP(A5678,英雄数据表!A:L,7,0),""))</f>
        <v>"4305602004"</v>
      </c>
      <c r="M5678" s="20" t="str">
        <f>IFERROR(VLOOKUP(B5678,属性中转表!$K$2:$O$21,5,FALSE),"")</f>
        <v/>
      </c>
      <c r="N5678" s="20" t="str">
        <f>IF(B5678=25,VLOOKUP(A5678,英雄数据表!A:L,8,FALSE),IF(B5678=50,VLOOKUP(A5678,英雄数据表!A:L,12,0),""))</f>
        <v/>
      </c>
    </row>
    <row r="5679" spans="1:14" x14ac:dyDescent="0.3">
      <c r="A5679" s="20">
        <v>43056</v>
      </c>
      <c r="B5679" s="21">
        <f t="shared" si="377"/>
        <v>78</v>
      </c>
      <c r="C5679" s="21">
        <v>5</v>
      </c>
      <c r="D5679" s="21">
        <f>VLOOKUP(A5679,英雄数据表!A:D,4,0)</f>
        <v>4</v>
      </c>
      <c r="E5679" s="20" t="str">
        <f>VLOOKUP(A5679,英雄数据表!A:C,3,0)</f>
        <v>自然之力</v>
      </c>
      <c r="F5679" s="20">
        <f t="shared" si="378"/>
        <v>43056</v>
      </c>
      <c r="G5679" s="20">
        <f t="shared" si="379"/>
        <v>43056</v>
      </c>
      <c r="H5679" s="21" t="str">
        <f>VLOOKUP(B5679,属性中转表!A:F,6,FALSE)</f>
        <v>"hp":334800,"atk":9300</v>
      </c>
      <c r="I5679" s="20" t="str">
        <f>IF(VLOOKUP(B5679,属性中转表!A:G,7,FALSE)=0,"",VLOOKUP(VLOOKUP(B5679,属性中转表!A:G,7,FALSE),属性中转表!$K$2:$P$21,6,0))&amp;IF(VLOOKUP(B5679,属性中转表!A:G,7,FALSE)&gt;=50,VLOOKUP(A5679,英雄数据表!A:K,9,0),IF(VLOOKUP(B5679,属性中转表!A:G,7,FALSE)&gt;=25,VLOOKUP(A5679,英雄数据表!A:K,5,0),""))</f>
        <v>"atk":600,"hp":10000,"undpspro":150,"pvpdpspro":100,"pvpundpspro":100,"speed":10</v>
      </c>
      <c r="J5679" s="20" t="str">
        <f>IF(I5679="","",属性中转表!$I$1&amp;(IF(VLOOKUP(B5679,属性中转表!A:G,7,FALSE)=0,0,VLOOKUP(VLOOKUP(B5679,属性中转表!A:G,7,FALSE),属性中转表!$K$2:$P$21,4,0)))+IFERROR(VLOOKUP(A5679,英雄数据表!A:K,IF(武魂!B5679&gt;=50,10,IF(武魂!B5679&gt;=25,6)),0),0))</f>
        <v>,"dpspro":150</v>
      </c>
      <c r="K5679" s="32" t="str">
        <f t="shared" si="380"/>
        <v>"atk":600,"hp":10000,"undpspro":150,"pvpdpspro":100,"pvpundpspro":100,"speed":10,"dpspro":150</v>
      </c>
      <c r="L5679" s="20" t="str">
        <f>IF(B5679&gt;=50,VLOOKUP(A5679,英雄数据表!A:L,11,FALSE),IF(B5679&gt;=25,VLOOKUP(A5679,英雄数据表!A:L,7,0),""))</f>
        <v>"4305602004"</v>
      </c>
      <c r="M5679" s="20" t="str">
        <f>IFERROR(VLOOKUP(B5679,属性中转表!$K$2:$O$21,5,FALSE),"")</f>
        <v/>
      </c>
      <c r="N5679" s="20" t="str">
        <f>IF(B5679=25,VLOOKUP(A5679,英雄数据表!A:L,8,FALSE),IF(B5679=50,VLOOKUP(A5679,英雄数据表!A:L,12,0),""))</f>
        <v/>
      </c>
    </row>
    <row r="5680" spans="1:14" x14ac:dyDescent="0.3">
      <c r="A5680" s="20">
        <v>43056</v>
      </c>
      <c r="B5680" s="21">
        <f t="shared" si="377"/>
        <v>79</v>
      </c>
      <c r="C5680" s="21">
        <v>5</v>
      </c>
      <c r="D5680" s="21">
        <f>VLOOKUP(A5680,英雄数据表!A:D,4,0)</f>
        <v>4</v>
      </c>
      <c r="E5680" s="20" t="str">
        <f>VLOOKUP(A5680,英雄数据表!A:C,3,0)</f>
        <v>自然之力</v>
      </c>
      <c r="F5680" s="20">
        <f t="shared" si="378"/>
        <v>43056</v>
      </c>
      <c r="G5680" s="20">
        <f t="shared" si="379"/>
        <v>43056</v>
      </c>
      <c r="H5680" s="21" t="str">
        <f>VLOOKUP(B5680,属性中转表!A:F,6,FALSE)</f>
        <v>"hp":340200,"atk":9450</v>
      </c>
      <c r="I5680" s="20" t="str">
        <f>IF(VLOOKUP(B5680,属性中转表!A:G,7,FALSE)=0,"",VLOOKUP(VLOOKUP(B5680,属性中转表!A:G,7,FALSE),属性中转表!$K$2:$P$21,6,0))&amp;IF(VLOOKUP(B5680,属性中转表!A:G,7,FALSE)&gt;=50,VLOOKUP(A5680,英雄数据表!A:K,9,0),IF(VLOOKUP(B5680,属性中转表!A:G,7,FALSE)&gt;=25,VLOOKUP(A5680,英雄数据表!A:K,5,0),""))</f>
        <v>"atk":600,"hp":10000,"undpspro":150,"pvpdpspro":100,"pvpundpspro":100,"speed":10</v>
      </c>
      <c r="J5680" s="20" t="str">
        <f>IF(I5680="","",属性中转表!$I$1&amp;(IF(VLOOKUP(B5680,属性中转表!A:G,7,FALSE)=0,0,VLOOKUP(VLOOKUP(B5680,属性中转表!A:G,7,FALSE),属性中转表!$K$2:$P$21,4,0)))+IFERROR(VLOOKUP(A5680,英雄数据表!A:K,IF(武魂!B5680&gt;=50,10,IF(武魂!B5680&gt;=25,6)),0),0))</f>
        <v>,"dpspro":150</v>
      </c>
      <c r="K5680" s="32" t="str">
        <f t="shared" si="380"/>
        <v>"atk":600,"hp":10000,"undpspro":150,"pvpdpspro":100,"pvpundpspro":100,"speed":10,"dpspro":150</v>
      </c>
      <c r="L5680" s="20" t="str">
        <f>IF(B5680&gt;=50,VLOOKUP(A5680,英雄数据表!A:L,11,FALSE),IF(B5680&gt;=25,VLOOKUP(A5680,英雄数据表!A:L,7,0),""))</f>
        <v>"4305602004"</v>
      </c>
      <c r="M5680" s="20" t="str">
        <f>IFERROR(VLOOKUP(B5680,属性中转表!$K$2:$O$21,5,FALSE),"")</f>
        <v/>
      </c>
      <c r="N5680" s="20" t="str">
        <f>IF(B5680=25,VLOOKUP(A5680,英雄数据表!A:L,8,FALSE),IF(B5680=50,VLOOKUP(A5680,英雄数据表!A:L,12,0),""))</f>
        <v/>
      </c>
    </row>
    <row r="5681" spans="1:14" x14ac:dyDescent="0.3">
      <c r="A5681" s="20">
        <v>43056</v>
      </c>
      <c r="B5681" s="21">
        <f t="shared" si="377"/>
        <v>80</v>
      </c>
      <c r="C5681" s="21">
        <v>5</v>
      </c>
      <c r="D5681" s="21">
        <f>VLOOKUP(A5681,英雄数据表!A:D,4,0)</f>
        <v>4</v>
      </c>
      <c r="E5681" s="20" t="str">
        <f>VLOOKUP(A5681,英雄数据表!A:C,3,0)</f>
        <v>自然之力</v>
      </c>
      <c r="F5681" s="20">
        <f t="shared" si="378"/>
        <v>43056</v>
      </c>
      <c r="G5681" s="20">
        <f t="shared" si="379"/>
        <v>43056</v>
      </c>
      <c r="H5681" s="21" t="str">
        <f>VLOOKUP(B5681,属性中转表!A:F,6,FALSE)</f>
        <v>"hp":345600,"atk":9600</v>
      </c>
      <c r="I5681" s="20" t="str">
        <f>IF(VLOOKUP(B5681,属性中转表!A:G,7,FALSE)=0,"",VLOOKUP(VLOOKUP(B5681,属性中转表!A:G,7,FALSE),属性中转表!$K$2:$P$21,6,0))&amp;IF(VLOOKUP(B5681,属性中转表!A:G,7,FALSE)&gt;=50,VLOOKUP(A5681,英雄数据表!A:K,9,0),IF(VLOOKUP(B5681,属性中转表!A:G,7,FALSE)&gt;=25,VLOOKUP(A5681,英雄数据表!A:K,5,0),""))</f>
        <v>"atk":600,"hp":10000,"undpspro":200,"pvpdpspro":100,"pvpundpspro":100,"speed":10</v>
      </c>
      <c r="J5681" s="20" t="str">
        <f>IF(I5681="","",属性中转表!$I$1&amp;(IF(VLOOKUP(B5681,属性中转表!A:G,7,FALSE)=0,0,VLOOKUP(VLOOKUP(B5681,属性中转表!A:G,7,FALSE),属性中转表!$K$2:$P$21,4,0)))+IFERROR(VLOOKUP(A5681,英雄数据表!A:K,IF(武魂!B5681&gt;=50,10,IF(武魂!B5681&gt;=25,6)),0),0))</f>
        <v>,"dpspro":150</v>
      </c>
      <c r="K5681" s="32" t="str">
        <f t="shared" si="380"/>
        <v>"atk":600,"hp":10000,"undpspro":200,"pvpdpspro":100,"pvpundpspro":100,"speed":10,"dpspro":150</v>
      </c>
      <c r="L5681" s="20" t="str">
        <f>IF(B5681&gt;=50,VLOOKUP(A5681,英雄数据表!A:L,11,FALSE),IF(B5681&gt;=25,VLOOKUP(A5681,英雄数据表!A:L,7,0),""))</f>
        <v>"4305602004"</v>
      </c>
      <c r="M5681" s="20" t="str">
        <f>IFERROR(VLOOKUP(B5681,属性中转表!$K$2:$O$21,5,FALSE),"")</f>
        <v>"undpspro":50</v>
      </c>
      <c r="N5681" s="20" t="str">
        <f>IF(B5681=25,VLOOKUP(A5681,英雄数据表!A:L,8,FALSE),IF(B5681=50,VLOOKUP(A5681,英雄数据表!A:L,12,0),""))</f>
        <v/>
      </c>
    </row>
    <row r="5682" spans="1:14" x14ac:dyDescent="0.3">
      <c r="A5682" s="20">
        <v>43056</v>
      </c>
      <c r="B5682" s="21">
        <f t="shared" si="377"/>
        <v>81</v>
      </c>
      <c r="C5682" s="21">
        <v>5</v>
      </c>
      <c r="D5682" s="21">
        <f>VLOOKUP(A5682,英雄数据表!A:D,4,0)</f>
        <v>4</v>
      </c>
      <c r="E5682" s="20" t="str">
        <f>VLOOKUP(A5682,英雄数据表!A:C,3,0)</f>
        <v>自然之力</v>
      </c>
      <c r="F5682" s="20">
        <f t="shared" si="378"/>
        <v>43056</v>
      </c>
      <c r="G5682" s="20">
        <f t="shared" si="379"/>
        <v>43056</v>
      </c>
      <c r="H5682" s="21" t="str">
        <f>VLOOKUP(B5682,属性中转表!A:F,6,FALSE)</f>
        <v>"hp":351000,"atk":9750</v>
      </c>
      <c r="I5682" s="20" t="str">
        <f>IF(VLOOKUP(B5682,属性中转表!A:G,7,FALSE)=0,"",VLOOKUP(VLOOKUP(B5682,属性中转表!A:G,7,FALSE),属性中转表!$K$2:$P$21,6,0))&amp;IF(VLOOKUP(B5682,属性中转表!A:G,7,FALSE)&gt;=50,VLOOKUP(A5682,英雄数据表!A:K,9,0),IF(VLOOKUP(B5682,属性中转表!A:G,7,FALSE)&gt;=25,VLOOKUP(A5682,英雄数据表!A:K,5,0),""))</f>
        <v>"atk":600,"hp":10000,"undpspro":200,"pvpdpspro":100,"pvpundpspro":100,"speed":10</v>
      </c>
      <c r="J5682" s="20" t="str">
        <f>IF(I5682="","",属性中转表!$I$1&amp;(IF(VLOOKUP(B5682,属性中转表!A:G,7,FALSE)=0,0,VLOOKUP(VLOOKUP(B5682,属性中转表!A:G,7,FALSE),属性中转表!$K$2:$P$21,4,0)))+IFERROR(VLOOKUP(A5682,英雄数据表!A:K,IF(武魂!B5682&gt;=50,10,IF(武魂!B5682&gt;=25,6)),0),0))</f>
        <v>,"dpspro":150</v>
      </c>
      <c r="K5682" s="32" t="str">
        <f t="shared" si="380"/>
        <v>"atk":600,"hp":10000,"undpspro":200,"pvpdpspro":100,"pvpundpspro":100,"speed":10,"dpspro":150</v>
      </c>
      <c r="L5682" s="20" t="str">
        <f>IF(B5682&gt;=50,VLOOKUP(A5682,英雄数据表!A:L,11,FALSE),IF(B5682&gt;=25,VLOOKUP(A5682,英雄数据表!A:L,7,0),""))</f>
        <v>"4305602004"</v>
      </c>
      <c r="M5682" s="20" t="str">
        <f>IFERROR(VLOOKUP(B5682,属性中转表!$K$2:$O$21,5,FALSE),"")</f>
        <v/>
      </c>
      <c r="N5682" s="20" t="str">
        <f>IF(B5682=25,VLOOKUP(A5682,英雄数据表!A:L,8,FALSE),IF(B5682=50,VLOOKUP(A5682,英雄数据表!A:L,12,0),""))</f>
        <v/>
      </c>
    </row>
    <row r="5683" spans="1:14" x14ac:dyDescent="0.3">
      <c r="A5683" s="20">
        <v>43056</v>
      </c>
      <c r="B5683" s="21">
        <f t="shared" ref="B5683:B5746" si="381">IF(A5683=A5682,B5682+1,1)</f>
        <v>82</v>
      </c>
      <c r="C5683" s="21">
        <v>5</v>
      </c>
      <c r="D5683" s="21">
        <f>VLOOKUP(A5683,英雄数据表!A:D,4,0)</f>
        <v>4</v>
      </c>
      <c r="E5683" s="20" t="str">
        <f>VLOOKUP(A5683,英雄数据表!A:C,3,0)</f>
        <v>自然之力</v>
      </c>
      <c r="F5683" s="20">
        <f t="shared" ref="F5683:F5746" si="382">A5683</f>
        <v>43056</v>
      </c>
      <c r="G5683" s="20">
        <f t="shared" ref="G5683:G5746" si="383">A5683</f>
        <v>43056</v>
      </c>
      <c r="H5683" s="21" t="str">
        <f>VLOOKUP(B5683,属性中转表!A:F,6,FALSE)</f>
        <v>"hp":356400,"atk":9900</v>
      </c>
      <c r="I5683" s="20" t="str">
        <f>IF(VLOOKUP(B5683,属性中转表!A:G,7,FALSE)=0,"",VLOOKUP(VLOOKUP(B5683,属性中转表!A:G,7,FALSE),属性中转表!$K$2:$P$21,6,0))&amp;IF(VLOOKUP(B5683,属性中转表!A:G,7,FALSE)&gt;=50,VLOOKUP(A5683,英雄数据表!A:K,9,0),IF(VLOOKUP(B5683,属性中转表!A:G,7,FALSE)&gt;=25,VLOOKUP(A5683,英雄数据表!A:K,5,0),""))</f>
        <v>"atk":600,"hp":10000,"undpspro":200,"pvpdpspro":100,"pvpundpspro":100,"speed":10</v>
      </c>
      <c r="J5683" s="20" t="str">
        <f>IF(I5683="","",属性中转表!$I$1&amp;(IF(VLOOKUP(B5683,属性中转表!A:G,7,FALSE)=0,0,VLOOKUP(VLOOKUP(B5683,属性中转表!A:G,7,FALSE),属性中转表!$K$2:$P$21,4,0)))+IFERROR(VLOOKUP(A5683,英雄数据表!A:K,IF(武魂!B5683&gt;=50,10,IF(武魂!B5683&gt;=25,6)),0),0))</f>
        <v>,"dpspro":150</v>
      </c>
      <c r="K5683" s="32" t="str">
        <f t="shared" si="380"/>
        <v>"atk":600,"hp":10000,"undpspro":200,"pvpdpspro":100,"pvpundpspro":100,"speed":10,"dpspro":150</v>
      </c>
      <c r="L5683" s="20" t="str">
        <f>IF(B5683&gt;=50,VLOOKUP(A5683,英雄数据表!A:L,11,FALSE),IF(B5683&gt;=25,VLOOKUP(A5683,英雄数据表!A:L,7,0),""))</f>
        <v>"4305602004"</v>
      </c>
      <c r="M5683" s="20" t="str">
        <f>IFERROR(VLOOKUP(B5683,属性中转表!$K$2:$O$21,5,FALSE),"")</f>
        <v/>
      </c>
      <c r="N5683" s="20" t="str">
        <f>IF(B5683=25,VLOOKUP(A5683,英雄数据表!A:L,8,FALSE),IF(B5683=50,VLOOKUP(A5683,英雄数据表!A:L,12,0),""))</f>
        <v/>
      </c>
    </row>
    <row r="5684" spans="1:14" x14ac:dyDescent="0.3">
      <c r="A5684" s="20">
        <v>43056</v>
      </c>
      <c r="B5684" s="21">
        <f t="shared" si="381"/>
        <v>83</v>
      </c>
      <c r="C5684" s="21">
        <v>5</v>
      </c>
      <c r="D5684" s="21">
        <f>VLOOKUP(A5684,英雄数据表!A:D,4,0)</f>
        <v>4</v>
      </c>
      <c r="E5684" s="20" t="str">
        <f>VLOOKUP(A5684,英雄数据表!A:C,3,0)</f>
        <v>自然之力</v>
      </c>
      <c r="F5684" s="20">
        <f t="shared" si="382"/>
        <v>43056</v>
      </c>
      <c r="G5684" s="20">
        <f t="shared" si="383"/>
        <v>43056</v>
      </c>
      <c r="H5684" s="21" t="str">
        <f>VLOOKUP(B5684,属性中转表!A:F,6,FALSE)</f>
        <v>"hp":361800,"atk":10050</v>
      </c>
      <c r="I5684" s="20" t="str">
        <f>IF(VLOOKUP(B5684,属性中转表!A:G,7,FALSE)=0,"",VLOOKUP(VLOOKUP(B5684,属性中转表!A:G,7,FALSE),属性中转表!$K$2:$P$21,6,0))&amp;IF(VLOOKUP(B5684,属性中转表!A:G,7,FALSE)&gt;=50,VLOOKUP(A5684,英雄数据表!A:K,9,0),IF(VLOOKUP(B5684,属性中转表!A:G,7,FALSE)&gt;=25,VLOOKUP(A5684,英雄数据表!A:K,5,0),""))</f>
        <v>"atk":600,"hp":10000,"undpspro":200,"pvpdpspro":100,"pvpundpspro":100,"speed":10</v>
      </c>
      <c r="J5684" s="20" t="str">
        <f>IF(I5684="","",属性中转表!$I$1&amp;(IF(VLOOKUP(B5684,属性中转表!A:G,7,FALSE)=0,0,VLOOKUP(VLOOKUP(B5684,属性中转表!A:G,7,FALSE),属性中转表!$K$2:$P$21,4,0)))+IFERROR(VLOOKUP(A5684,英雄数据表!A:K,IF(武魂!B5684&gt;=50,10,IF(武魂!B5684&gt;=25,6)),0),0))</f>
        <v>,"dpspro":150</v>
      </c>
      <c r="K5684" s="32" t="str">
        <f t="shared" si="380"/>
        <v>"atk":600,"hp":10000,"undpspro":200,"pvpdpspro":100,"pvpundpspro":100,"speed":10,"dpspro":150</v>
      </c>
      <c r="L5684" s="20" t="str">
        <f>IF(B5684&gt;=50,VLOOKUP(A5684,英雄数据表!A:L,11,FALSE),IF(B5684&gt;=25,VLOOKUP(A5684,英雄数据表!A:L,7,0),""))</f>
        <v>"4305602004"</v>
      </c>
      <c r="M5684" s="20" t="str">
        <f>IFERROR(VLOOKUP(B5684,属性中转表!$K$2:$O$21,5,FALSE),"")</f>
        <v/>
      </c>
      <c r="N5684" s="20" t="str">
        <f>IF(B5684=25,VLOOKUP(A5684,英雄数据表!A:L,8,FALSE),IF(B5684=50,VLOOKUP(A5684,英雄数据表!A:L,12,0),""))</f>
        <v/>
      </c>
    </row>
    <row r="5685" spans="1:14" x14ac:dyDescent="0.3">
      <c r="A5685" s="20">
        <v>43056</v>
      </c>
      <c r="B5685" s="21">
        <f t="shared" si="381"/>
        <v>84</v>
      </c>
      <c r="C5685" s="21">
        <v>5</v>
      </c>
      <c r="D5685" s="21">
        <f>VLOOKUP(A5685,英雄数据表!A:D,4,0)</f>
        <v>4</v>
      </c>
      <c r="E5685" s="20" t="str">
        <f>VLOOKUP(A5685,英雄数据表!A:C,3,0)</f>
        <v>自然之力</v>
      </c>
      <c r="F5685" s="20">
        <f t="shared" si="382"/>
        <v>43056</v>
      </c>
      <c r="G5685" s="20">
        <f t="shared" si="383"/>
        <v>43056</v>
      </c>
      <c r="H5685" s="21" t="str">
        <f>VLOOKUP(B5685,属性中转表!A:F,6,FALSE)</f>
        <v>"hp":367200,"atk":10200</v>
      </c>
      <c r="I5685" s="20" t="str">
        <f>IF(VLOOKUP(B5685,属性中转表!A:G,7,FALSE)=0,"",VLOOKUP(VLOOKUP(B5685,属性中转表!A:G,7,FALSE),属性中转表!$K$2:$P$21,6,0))&amp;IF(VLOOKUP(B5685,属性中转表!A:G,7,FALSE)&gt;=50,VLOOKUP(A5685,英雄数据表!A:K,9,0),IF(VLOOKUP(B5685,属性中转表!A:G,7,FALSE)&gt;=25,VLOOKUP(A5685,英雄数据表!A:K,5,0),""))</f>
        <v>"atk":600,"hp":10000,"undpspro":200,"pvpdpspro":100,"pvpundpspro":100,"speed":10</v>
      </c>
      <c r="J5685" s="20" t="str">
        <f>IF(I5685="","",属性中转表!$I$1&amp;(IF(VLOOKUP(B5685,属性中转表!A:G,7,FALSE)=0,0,VLOOKUP(VLOOKUP(B5685,属性中转表!A:G,7,FALSE),属性中转表!$K$2:$P$21,4,0)))+IFERROR(VLOOKUP(A5685,英雄数据表!A:K,IF(武魂!B5685&gt;=50,10,IF(武魂!B5685&gt;=25,6)),0),0))</f>
        <v>,"dpspro":150</v>
      </c>
      <c r="K5685" s="32" t="str">
        <f t="shared" si="380"/>
        <v>"atk":600,"hp":10000,"undpspro":200,"pvpdpspro":100,"pvpundpspro":100,"speed":10,"dpspro":150</v>
      </c>
      <c r="L5685" s="20" t="str">
        <f>IF(B5685&gt;=50,VLOOKUP(A5685,英雄数据表!A:L,11,FALSE),IF(B5685&gt;=25,VLOOKUP(A5685,英雄数据表!A:L,7,0),""))</f>
        <v>"4305602004"</v>
      </c>
      <c r="M5685" s="20" t="str">
        <f>IFERROR(VLOOKUP(B5685,属性中转表!$K$2:$O$21,5,FALSE),"")</f>
        <v/>
      </c>
      <c r="N5685" s="20" t="str">
        <f>IF(B5685=25,VLOOKUP(A5685,英雄数据表!A:L,8,FALSE),IF(B5685=50,VLOOKUP(A5685,英雄数据表!A:L,12,0),""))</f>
        <v/>
      </c>
    </row>
    <row r="5686" spans="1:14" x14ac:dyDescent="0.3">
      <c r="A5686" s="20">
        <v>43056</v>
      </c>
      <c r="B5686" s="21">
        <f t="shared" si="381"/>
        <v>85</v>
      </c>
      <c r="C5686" s="21">
        <v>5</v>
      </c>
      <c r="D5686" s="21">
        <f>VLOOKUP(A5686,英雄数据表!A:D,4,0)</f>
        <v>4</v>
      </c>
      <c r="E5686" s="20" t="str">
        <f>VLOOKUP(A5686,英雄数据表!A:C,3,0)</f>
        <v>自然之力</v>
      </c>
      <c r="F5686" s="20">
        <f t="shared" si="382"/>
        <v>43056</v>
      </c>
      <c r="G5686" s="20">
        <f t="shared" si="383"/>
        <v>43056</v>
      </c>
      <c r="H5686" s="21" t="str">
        <f>VLOOKUP(B5686,属性中转表!A:F,6,FALSE)</f>
        <v>"hp":372600,"atk":10350</v>
      </c>
      <c r="I5686" s="20" t="str">
        <f>IF(VLOOKUP(B5686,属性中转表!A:G,7,FALSE)=0,"",VLOOKUP(VLOOKUP(B5686,属性中转表!A:G,7,FALSE),属性中转表!$K$2:$P$21,6,0))&amp;IF(VLOOKUP(B5686,属性中转表!A:G,7,FALSE)&gt;=50,VLOOKUP(A5686,英雄数据表!A:K,9,0),IF(VLOOKUP(B5686,属性中转表!A:G,7,FALSE)&gt;=25,VLOOKUP(A5686,英雄数据表!A:K,5,0),""))</f>
        <v>"atk":600,"hp":10000,"undpspro":200,"pvpdpspro":100,"pvpundpspro":100,"speed":10</v>
      </c>
      <c r="J5686" s="20" t="str">
        <f>IF(I5686="","",属性中转表!$I$1&amp;(IF(VLOOKUP(B5686,属性中转表!A:G,7,FALSE)=0,0,VLOOKUP(VLOOKUP(B5686,属性中转表!A:G,7,FALSE),属性中转表!$K$2:$P$21,4,0)))+IFERROR(VLOOKUP(A5686,英雄数据表!A:K,IF(武魂!B5686&gt;=50,10,IF(武魂!B5686&gt;=25,6)),0),0))</f>
        <v>,"dpspro":200</v>
      </c>
      <c r="K5686" s="32" t="str">
        <f t="shared" si="380"/>
        <v>"atk":600,"hp":10000,"undpspro":200,"pvpdpspro":100,"pvpundpspro":100,"speed":10,"dpspro":200</v>
      </c>
      <c r="L5686" s="20" t="str">
        <f>IF(B5686&gt;=50,VLOOKUP(A5686,英雄数据表!A:L,11,FALSE),IF(B5686&gt;=25,VLOOKUP(A5686,英雄数据表!A:L,7,0),""))</f>
        <v>"4305602004"</v>
      </c>
      <c r="M5686" s="20" t="str">
        <f>IFERROR(VLOOKUP(B5686,属性中转表!$K$2:$O$21,5,FALSE),"")</f>
        <v>"dpspro":50</v>
      </c>
      <c r="N5686" s="20" t="str">
        <f>IF(B5686=25,VLOOKUP(A5686,英雄数据表!A:L,8,FALSE),IF(B5686=50,VLOOKUP(A5686,英雄数据表!A:L,12,0),""))</f>
        <v/>
      </c>
    </row>
    <row r="5687" spans="1:14" x14ac:dyDescent="0.3">
      <c r="A5687" s="20">
        <v>43056</v>
      </c>
      <c r="B5687" s="21">
        <f t="shared" si="381"/>
        <v>86</v>
      </c>
      <c r="C5687" s="21">
        <v>5</v>
      </c>
      <c r="D5687" s="21">
        <f>VLOOKUP(A5687,英雄数据表!A:D,4,0)</f>
        <v>4</v>
      </c>
      <c r="E5687" s="20" t="str">
        <f>VLOOKUP(A5687,英雄数据表!A:C,3,0)</f>
        <v>自然之力</v>
      </c>
      <c r="F5687" s="20">
        <f t="shared" si="382"/>
        <v>43056</v>
      </c>
      <c r="G5687" s="20">
        <f t="shared" si="383"/>
        <v>43056</v>
      </c>
      <c r="H5687" s="21" t="str">
        <f>VLOOKUP(B5687,属性中转表!A:F,6,FALSE)</f>
        <v>"hp":378000,"atk":10500</v>
      </c>
      <c r="I5687" s="20" t="str">
        <f>IF(VLOOKUP(B5687,属性中转表!A:G,7,FALSE)=0,"",VLOOKUP(VLOOKUP(B5687,属性中转表!A:G,7,FALSE),属性中转表!$K$2:$P$21,6,0))&amp;IF(VLOOKUP(B5687,属性中转表!A:G,7,FALSE)&gt;=50,VLOOKUP(A5687,英雄数据表!A:K,9,0),IF(VLOOKUP(B5687,属性中转表!A:G,7,FALSE)&gt;=25,VLOOKUP(A5687,英雄数据表!A:K,5,0),""))</f>
        <v>"atk":600,"hp":10000,"undpspro":200,"pvpdpspro":100,"pvpundpspro":100,"speed":10</v>
      </c>
      <c r="J5687" s="20" t="str">
        <f>IF(I5687="","",属性中转表!$I$1&amp;(IF(VLOOKUP(B5687,属性中转表!A:G,7,FALSE)=0,0,VLOOKUP(VLOOKUP(B5687,属性中转表!A:G,7,FALSE),属性中转表!$K$2:$P$21,4,0)))+IFERROR(VLOOKUP(A5687,英雄数据表!A:K,IF(武魂!B5687&gt;=50,10,IF(武魂!B5687&gt;=25,6)),0),0))</f>
        <v>,"dpspro":200</v>
      </c>
      <c r="K5687" s="32" t="str">
        <f t="shared" si="380"/>
        <v>"atk":600,"hp":10000,"undpspro":200,"pvpdpspro":100,"pvpundpspro":100,"speed":10,"dpspro":200</v>
      </c>
      <c r="L5687" s="20" t="str">
        <f>IF(B5687&gt;=50,VLOOKUP(A5687,英雄数据表!A:L,11,FALSE),IF(B5687&gt;=25,VLOOKUP(A5687,英雄数据表!A:L,7,0),""))</f>
        <v>"4305602004"</v>
      </c>
      <c r="M5687" s="20" t="str">
        <f>IFERROR(VLOOKUP(B5687,属性中转表!$K$2:$O$21,5,FALSE),"")</f>
        <v/>
      </c>
      <c r="N5687" s="20" t="str">
        <f>IF(B5687=25,VLOOKUP(A5687,英雄数据表!A:L,8,FALSE),IF(B5687=50,VLOOKUP(A5687,英雄数据表!A:L,12,0),""))</f>
        <v/>
      </c>
    </row>
    <row r="5688" spans="1:14" x14ac:dyDescent="0.3">
      <c r="A5688" s="20">
        <v>43056</v>
      </c>
      <c r="B5688" s="21">
        <f t="shared" si="381"/>
        <v>87</v>
      </c>
      <c r="C5688" s="21">
        <v>5</v>
      </c>
      <c r="D5688" s="21">
        <f>VLOOKUP(A5688,英雄数据表!A:D,4,0)</f>
        <v>4</v>
      </c>
      <c r="E5688" s="20" t="str">
        <f>VLOOKUP(A5688,英雄数据表!A:C,3,0)</f>
        <v>自然之力</v>
      </c>
      <c r="F5688" s="20">
        <f t="shared" si="382"/>
        <v>43056</v>
      </c>
      <c r="G5688" s="20">
        <f t="shared" si="383"/>
        <v>43056</v>
      </c>
      <c r="H5688" s="21" t="str">
        <f>VLOOKUP(B5688,属性中转表!A:F,6,FALSE)</f>
        <v>"hp":383400,"atk":10650</v>
      </c>
      <c r="I5688" s="20" t="str">
        <f>IF(VLOOKUP(B5688,属性中转表!A:G,7,FALSE)=0,"",VLOOKUP(VLOOKUP(B5688,属性中转表!A:G,7,FALSE),属性中转表!$K$2:$P$21,6,0))&amp;IF(VLOOKUP(B5688,属性中转表!A:G,7,FALSE)&gt;=50,VLOOKUP(A5688,英雄数据表!A:K,9,0),IF(VLOOKUP(B5688,属性中转表!A:G,7,FALSE)&gt;=25,VLOOKUP(A5688,英雄数据表!A:K,5,0),""))</f>
        <v>"atk":600,"hp":10000,"undpspro":200,"pvpdpspro":100,"pvpundpspro":100,"speed":10</v>
      </c>
      <c r="J5688" s="20" t="str">
        <f>IF(I5688="","",属性中转表!$I$1&amp;(IF(VLOOKUP(B5688,属性中转表!A:G,7,FALSE)=0,0,VLOOKUP(VLOOKUP(B5688,属性中转表!A:G,7,FALSE),属性中转表!$K$2:$P$21,4,0)))+IFERROR(VLOOKUP(A5688,英雄数据表!A:K,IF(武魂!B5688&gt;=50,10,IF(武魂!B5688&gt;=25,6)),0),0))</f>
        <v>,"dpspro":200</v>
      </c>
      <c r="K5688" s="32" t="str">
        <f t="shared" si="380"/>
        <v>"atk":600,"hp":10000,"undpspro":200,"pvpdpspro":100,"pvpundpspro":100,"speed":10,"dpspro":200</v>
      </c>
      <c r="L5688" s="20" t="str">
        <f>IF(B5688&gt;=50,VLOOKUP(A5688,英雄数据表!A:L,11,FALSE),IF(B5688&gt;=25,VLOOKUP(A5688,英雄数据表!A:L,7,0),""))</f>
        <v>"4305602004"</v>
      </c>
      <c r="M5688" s="20" t="str">
        <f>IFERROR(VLOOKUP(B5688,属性中转表!$K$2:$O$21,5,FALSE),"")</f>
        <v/>
      </c>
      <c r="N5688" s="20" t="str">
        <f>IF(B5688=25,VLOOKUP(A5688,英雄数据表!A:L,8,FALSE),IF(B5688=50,VLOOKUP(A5688,英雄数据表!A:L,12,0),""))</f>
        <v/>
      </c>
    </row>
    <row r="5689" spans="1:14" x14ac:dyDescent="0.3">
      <c r="A5689" s="20">
        <v>43056</v>
      </c>
      <c r="B5689" s="21">
        <f t="shared" si="381"/>
        <v>88</v>
      </c>
      <c r="C5689" s="21">
        <v>5</v>
      </c>
      <c r="D5689" s="21">
        <f>VLOOKUP(A5689,英雄数据表!A:D,4,0)</f>
        <v>4</v>
      </c>
      <c r="E5689" s="20" t="str">
        <f>VLOOKUP(A5689,英雄数据表!A:C,3,0)</f>
        <v>自然之力</v>
      </c>
      <c r="F5689" s="20">
        <f t="shared" si="382"/>
        <v>43056</v>
      </c>
      <c r="G5689" s="20">
        <f t="shared" si="383"/>
        <v>43056</v>
      </c>
      <c r="H5689" s="21" t="str">
        <f>VLOOKUP(B5689,属性中转表!A:F,6,FALSE)</f>
        <v>"hp":388800,"atk":10800</v>
      </c>
      <c r="I5689" s="20" t="str">
        <f>IF(VLOOKUP(B5689,属性中转表!A:G,7,FALSE)=0,"",VLOOKUP(VLOOKUP(B5689,属性中转表!A:G,7,FALSE),属性中转表!$K$2:$P$21,6,0))&amp;IF(VLOOKUP(B5689,属性中转表!A:G,7,FALSE)&gt;=50,VLOOKUP(A5689,英雄数据表!A:K,9,0),IF(VLOOKUP(B5689,属性中转表!A:G,7,FALSE)&gt;=25,VLOOKUP(A5689,英雄数据表!A:K,5,0),""))</f>
        <v>"atk":600,"hp":10000,"undpspro":200,"pvpdpspro":100,"pvpundpspro":100,"speed":10</v>
      </c>
      <c r="J5689" s="20" t="str">
        <f>IF(I5689="","",属性中转表!$I$1&amp;(IF(VLOOKUP(B5689,属性中转表!A:G,7,FALSE)=0,0,VLOOKUP(VLOOKUP(B5689,属性中转表!A:G,7,FALSE),属性中转表!$K$2:$P$21,4,0)))+IFERROR(VLOOKUP(A5689,英雄数据表!A:K,IF(武魂!B5689&gt;=50,10,IF(武魂!B5689&gt;=25,6)),0),0))</f>
        <v>,"dpspro":200</v>
      </c>
      <c r="K5689" s="32" t="str">
        <f t="shared" si="380"/>
        <v>"atk":600,"hp":10000,"undpspro":200,"pvpdpspro":100,"pvpundpspro":100,"speed":10,"dpspro":200</v>
      </c>
      <c r="L5689" s="20" t="str">
        <f>IF(B5689&gt;=50,VLOOKUP(A5689,英雄数据表!A:L,11,FALSE),IF(B5689&gt;=25,VLOOKUP(A5689,英雄数据表!A:L,7,0),""))</f>
        <v>"4305602004"</v>
      </c>
      <c r="M5689" s="20" t="str">
        <f>IFERROR(VLOOKUP(B5689,属性中转表!$K$2:$O$21,5,FALSE),"")</f>
        <v/>
      </c>
      <c r="N5689" s="20" t="str">
        <f>IF(B5689=25,VLOOKUP(A5689,英雄数据表!A:L,8,FALSE),IF(B5689=50,VLOOKUP(A5689,英雄数据表!A:L,12,0),""))</f>
        <v/>
      </c>
    </row>
    <row r="5690" spans="1:14" x14ac:dyDescent="0.3">
      <c r="A5690" s="20">
        <v>43056</v>
      </c>
      <c r="B5690" s="21">
        <f t="shared" si="381"/>
        <v>89</v>
      </c>
      <c r="C5690" s="21">
        <v>5</v>
      </c>
      <c r="D5690" s="21">
        <f>VLOOKUP(A5690,英雄数据表!A:D,4,0)</f>
        <v>4</v>
      </c>
      <c r="E5690" s="20" t="str">
        <f>VLOOKUP(A5690,英雄数据表!A:C,3,0)</f>
        <v>自然之力</v>
      </c>
      <c r="F5690" s="20">
        <f t="shared" si="382"/>
        <v>43056</v>
      </c>
      <c r="G5690" s="20">
        <f t="shared" si="383"/>
        <v>43056</v>
      </c>
      <c r="H5690" s="21" t="str">
        <f>VLOOKUP(B5690,属性中转表!A:F,6,FALSE)</f>
        <v>"hp":394200,"atk":10950</v>
      </c>
      <c r="I5690" s="20" t="str">
        <f>IF(VLOOKUP(B5690,属性中转表!A:G,7,FALSE)=0,"",VLOOKUP(VLOOKUP(B5690,属性中转表!A:G,7,FALSE),属性中转表!$K$2:$P$21,6,0))&amp;IF(VLOOKUP(B5690,属性中转表!A:G,7,FALSE)&gt;=50,VLOOKUP(A5690,英雄数据表!A:K,9,0),IF(VLOOKUP(B5690,属性中转表!A:G,7,FALSE)&gt;=25,VLOOKUP(A5690,英雄数据表!A:K,5,0),""))</f>
        <v>"atk":600,"hp":10000,"undpspro":200,"pvpdpspro":100,"pvpundpspro":100,"speed":10</v>
      </c>
      <c r="J5690" s="20" t="str">
        <f>IF(I5690="","",属性中转表!$I$1&amp;(IF(VLOOKUP(B5690,属性中转表!A:G,7,FALSE)=0,0,VLOOKUP(VLOOKUP(B5690,属性中转表!A:G,7,FALSE),属性中转表!$K$2:$P$21,4,0)))+IFERROR(VLOOKUP(A5690,英雄数据表!A:K,IF(武魂!B5690&gt;=50,10,IF(武魂!B5690&gt;=25,6)),0),0))</f>
        <v>,"dpspro":200</v>
      </c>
      <c r="K5690" s="32" t="str">
        <f t="shared" si="380"/>
        <v>"atk":600,"hp":10000,"undpspro":200,"pvpdpspro":100,"pvpundpspro":100,"speed":10,"dpspro":200</v>
      </c>
      <c r="L5690" s="20" t="str">
        <f>IF(B5690&gt;=50,VLOOKUP(A5690,英雄数据表!A:L,11,FALSE),IF(B5690&gt;=25,VLOOKUP(A5690,英雄数据表!A:L,7,0),""))</f>
        <v>"4305602004"</v>
      </c>
      <c r="M5690" s="20" t="str">
        <f>IFERROR(VLOOKUP(B5690,属性中转表!$K$2:$O$21,5,FALSE),"")</f>
        <v/>
      </c>
      <c r="N5690" s="20" t="str">
        <f>IF(B5690=25,VLOOKUP(A5690,英雄数据表!A:L,8,FALSE),IF(B5690=50,VLOOKUP(A5690,英雄数据表!A:L,12,0),""))</f>
        <v/>
      </c>
    </row>
    <row r="5691" spans="1:14" x14ac:dyDescent="0.3">
      <c r="A5691" s="20">
        <v>43056</v>
      </c>
      <c r="B5691" s="21">
        <f t="shared" si="381"/>
        <v>90</v>
      </c>
      <c r="C5691" s="21">
        <v>5</v>
      </c>
      <c r="D5691" s="21">
        <f>VLOOKUP(A5691,英雄数据表!A:D,4,0)</f>
        <v>4</v>
      </c>
      <c r="E5691" s="20" t="str">
        <f>VLOOKUP(A5691,英雄数据表!A:C,3,0)</f>
        <v>自然之力</v>
      </c>
      <c r="F5691" s="20">
        <f t="shared" si="382"/>
        <v>43056</v>
      </c>
      <c r="G5691" s="20">
        <f t="shared" si="383"/>
        <v>43056</v>
      </c>
      <c r="H5691" s="21" t="str">
        <f>VLOOKUP(B5691,属性中转表!A:F,6,FALSE)</f>
        <v>"hp":399600,"atk":11100</v>
      </c>
      <c r="I5691" s="20" t="str">
        <f>IF(VLOOKUP(B5691,属性中转表!A:G,7,FALSE)=0,"",VLOOKUP(VLOOKUP(B5691,属性中转表!A:G,7,FALSE),属性中转表!$K$2:$P$21,6,0))&amp;IF(VLOOKUP(B5691,属性中转表!A:G,7,FALSE)&gt;=50,VLOOKUP(A5691,英雄数据表!A:K,9,0),IF(VLOOKUP(B5691,属性中转表!A:G,7,FALSE)&gt;=25,VLOOKUP(A5691,英雄数据表!A:K,5,0),""))</f>
        <v>"atk":600,"hp":10000,"undpspro":200,"pvpdpspro":150,"pvpundpspro":100,"speed":10</v>
      </c>
      <c r="J5691" s="20" t="str">
        <f>IF(I5691="","",属性中转表!$I$1&amp;(IF(VLOOKUP(B5691,属性中转表!A:G,7,FALSE)=0,0,VLOOKUP(VLOOKUP(B5691,属性中转表!A:G,7,FALSE),属性中转表!$K$2:$P$21,4,0)))+IFERROR(VLOOKUP(A5691,英雄数据表!A:K,IF(武魂!B5691&gt;=50,10,IF(武魂!B5691&gt;=25,6)),0),0))</f>
        <v>,"dpspro":200</v>
      </c>
      <c r="K5691" s="32" t="str">
        <f t="shared" si="380"/>
        <v>"atk":600,"hp":10000,"undpspro":200,"pvpdpspro":150,"pvpundpspro":100,"speed":10,"dpspro":200</v>
      </c>
      <c r="L5691" s="20" t="str">
        <f>IF(B5691&gt;=50,VLOOKUP(A5691,英雄数据表!A:L,11,FALSE),IF(B5691&gt;=25,VLOOKUP(A5691,英雄数据表!A:L,7,0),""))</f>
        <v>"4305602004"</v>
      </c>
      <c r="M5691" s="20" t="str">
        <f>IFERROR(VLOOKUP(B5691,属性中转表!$K$2:$O$21,5,FALSE),"")</f>
        <v>"pvpdpspro":50</v>
      </c>
      <c r="N5691" s="20" t="str">
        <f>IF(B5691=25,VLOOKUP(A5691,英雄数据表!A:L,8,FALSE),IF(B5691=50,VLOOKUP(A5691,英雄数据表!A:L,12,0),""))</f>
        <v/>
      </c>
    </row>
    <row r="5692" spans="1:14" x14ac:dyDescent="0.3">
      <c r="A5692" s="20">
        <v>43056</v>
      </c>
      <c r="B5692" s="21">
        <f t="shared" si="381"/>
        <v>91</v>
      </c>
      <c r="C5692" s="21">
        <v>5</v>
      </c>
      <c r="D5692" s="21">
        <f>VLOOKUP(A5692,英雄数据表!A:D,4,0)</f>
        <v>4</v>
      </c>
      <c r="E5692" s="20" t="str">
        <f>VLOOKUP(A5692,英雄数据表!A:C,3,0)</f>
        <v>自然之力</v>
      </c>
      <c r="F5692" s="20">
        <f t="shared" si="382"/>
        <v>43056</v>
      </c>
      <c r="G5692" s="20">
        <f t="shared" si="383"/>
        <v>43056</v>
      </c>
      <c r="H5692" s="21" t="str">
        <f>VLOOKUP(B5692,属性中转表!A:F,6,FALSE)</f>
        <v>"hp":405000,"atk":11250</v>
      </c>
      <c r="I5692" s="20" t="str">
        <f>IF(VLOOKUP(B5692,属性中转表!A:G,7,FALSE)=0,"",VLOOKUP(VLOOKUP(B5692,属性中转表!A:G,7,FALSE),属性中转表!$K$2:$P$21,6,0))&amp;IF(VLOOKUP(B5692,属性中转表!A:G,7,FALSE)&gt;=50,VLOOKUP(A5692,英雄数据表!A:K,9,0),IF(VLOOKUP(B5692,属性中转表!A:G,7,FALSE)&gt;=25,VLOOKUP(A5692,英雄数据表!A:K,5,0),""))</f>
        <v>"atk":600,"hp":10000,"undpspro":200,"pvpdpspro":150,"pvpundpspro":100,"speed":10</v>
      </c>
      <c r="J5692" s="20" t="str">
        <f>IF(I5692="","",属性中转表!$I$1&amp;(IF(VLOOKUP(B5692,属性中转表!A:G,7,FALSE)=0,0,VLOOKUP(VLOOKUP(B5692,属性中转表!A:G,7,FALSE),属性中转表!$K$2:$P$21,4,0)))+IFERROR(VLOOKUP(A5692,英雄数据表!A:K,IF(武魂!B5692&gt;=50,10,IF(武魂!B5692&gt;=25,6)),0),0))</f>
        <v>,"dpspro":200</v>
      </c>
      <c r="K5692" s="32" t="str">
        <f t="shared" si="380"/>
        <v>"atk":600,"hp":10000,"undpspro":200,"pvpdpspro":150,"pvpundpspro":100,"speed":10,"dpspro":200</v>
      </c>
      <c r="L5692" s="20" t="str">
        <f>IF(B5692&gt;=50,VLOOKUP(A5692,英雄数据表!A:L,11,FALSE),IF(B5692&gt;=25,VLOOKUP(A5692,英雄数据表!A:L,7,0),""))</f>
        <v>"4305602004"</v>
      </c>
      <c r="M5692" s="20" t="str">
        <f>IFERROR(VLOOKUP(B5692,属性中转表!$K$2:$O$21,5,FALSE),"")</f>
        <v/>
      </c>
      <c r="N5692" s="20" t="str">
        <f>IF(B5692=25,VLOOKUP(A5692,英雄数据表!A:L,8,FALSE),IF(B5692=50,VLOOKUP(A5692,英雄数据表!A:L,12,0),""))</f>
        <v/>
      </c>
    </row>
    <row r="5693" spans="1:14" x14ac:dyDescent="0.3">
      <c r="A5693" s="20">
        <v>43056</v>
      </c>
      <c r="B5693" s="21">
        <f t="shared" si="381"/>
        <v>92</v>
      </c>
      <c r="C5693" s="21">
        <v>5</v>
      </c>
      <c r="D5693" s="21">
        <f>VLOOKUP(A5693,英雄数据表!A:D,4,0)</f>
        <v>4</v>
      </c>
      <c r="E5693" s="20" t="str">
        <f>VLOOKUP(A5693,英雄数据表!A:C,3,0)</f>
        <v>自然之力</v>
      </c>
      <c r="F5693" s="20">
        <f t="shared" si="382"/>
        <v>43056</v>
      </c>
      <c r="G5693" s="20">
        <f t="shared" si="383"/>
        <v>43056</v>
      </c>
      <c r="H5693" s="21" t="str">
        <f>VLOOKUP(B5693,属性中转表!A:F,6,FALSE)</f>
        <v>"hp":410400,"atk":11400</v>
      </c>
      <c r="I5693" s="20" t="str">
        <f>IF(VLOOKUP(B5693,属性中转表!A:G,7,FALSE)=0,"",VLOOKUP(VLOOKUP(B5693,属性中转表!A:G,7,FALSE),属性中转表!$K$2:$P$21,6,0))&amp;IF(VLOOKUP(B5693,属性中转表!A:G,7,FALSE)&gt;=50,VLOOKUP(A5693,英雄数据表!A:K,9,0),IF(VLOOKUP(B5693,属性中转表!A:G,7,FALSE)&gt;=25,VLOOKUP(A5693,英雄数据表!A:K,5,0),""))</f>
        <v>"atk":600,"hp":10000,"undpspro":200,"pvpdpspro":150,"pvpundpspro":100,"speed":10</v>
      </c>
      <c r="J5693" s="20" t="str">
        <f>IF(I5693="","",属性中转表!$I$1&amp;(IF(VLOOKUP(B5693,属性中转表!A:G,7,FALSE)=0,0,VLOOKUP(VLOOKUP(B5693,属性中转表!A:G,7,FALSE),属性中转表!$K$2:$P$21,4,0)))+IFERROR(VLOOKUP(A5693,英雄数据表!A:K,IF(武魂!B5693&gt;=50,10,IF(武魂!B5693&gt;=25,6)),0),0))</f>
        <v>,"dpspro":200</v>
      </c>
      <c r="K5693" s="32" t="str">
        <f t="shared" si="380"/>
        <v>"atk":600,"hp":10000,"undpspro":200,"pvpdpspro":150,"pvpundpspro":100,"speed":10,"dpspro":200</v>
      </c>
      <c r="L5693" s="20" t="str">
        <f>IF(B5693&gt;=50,VLOOKUP(A5693,英雄数据表!A:L,11,FALSE),IF(B5693&gt;=25,VLOOKUP(A5693,英雄数据表!A:L,7,0),""))</f>
        <v>"4305602004"</v>
      </c>
      <c r="M5693" s="20" t="str">
        <f>IFERROR(VLOOKUP(B5693,属性中转表!$K$2:$O$21,5,FALSE),"")</f>
        <v/>
      </c>
      <c r="N5693" s="20" t="str">
        <f>IF(B5693=25,VLOOKUP(A5693,英雄数据表!A:L,8,FALSE),IF(B5693=50,VLOOKUP(A5693,英雄数据表!A:L,12,0),""))</f>
        <v/>
      </c>
    </row>
    <row r="5694" spans="1:14" x14ac:dyDescent="0.3">
      <c r="A5694" s="20">
        <v>43056</v>
      </c>
      <c r="B5694" s="21">
        <f t="shared" si="381"/>
        <v>93</v>
      </c>
      <c r="C5694" s="21">
        <v>5</v>
      </c>
      <c r="D5694" s="21">
        <f>VLOOKUP(A5694,英雄数据表!A:D,4,0)</f>
        <v>4</v>
      </c>
      <c r="E5694" s="20" t="str">
        <f>VLOOKUP(A5694,英雄数据表!A:C,3,0)</f>
        <v>自然之力</v>
      </c>
      <c r="F5694" s="20">
        <f t="shared" si="382"/>
        <v>43056</v>
      </c>
      <c r="G5694" s="20">
        <f t="shared" si="383"/>
        <v>43056</v>
      </c>
      <c r="H5694" s="21" t="str">
        <f>VLOOKUP(B5694,属性中转表!A:F,6,FALSE)</f>
        <v>"hp":415800,"atk":11550</v>
      </c>
      <c r="I5694" s="20" t="str">
        <f>IF(VLOOKUP(B5694,属性中转表!A:G,7,FALSE)=0,"",VLOOKUP(VLOOKUP(B5694,属性中转表!A:G,7,FALSE),属性中转表!$K$2:$P$21,6,0))&amp;IF(VLOOKUP(B5694,属性中转表!A:G,7,FALSE)&gt;=50,VLOOKUP(A5694,英雄数据表!A:K,9,0),IF(VLOOKUP(B5694,属性中转表!A:G,7,FALSE)&gt;=25,VLOOKUP(A5694,英雄数据表!A:K,5,0),""))</f>
        <v>"atk":600,"hp":10000,"undpspro":200,"pvpdpspro":150,"pvpundpspro":100,"speed":10</v>
      </c>
      <c r="J5694" s="20" t="str">
        <f>IF(I5694="","",属性中转表!$I$1&amp;(IF(VLOOKUP(B5694,属性中转表!A:G,7,FALSE)=0,0,VLOOKUP(VLOOKUP(B5694,属性中转表!A:G,7,FALSE),属性中转表!$K$2:$P$21,4,0)))+IFERROR(VLOOKUP(A5694,英雄数据表!A:K,IF(武魂!B5694&gt;=50,10,IF(武魂!B5694&gt;=25,6)),0),0))</f>
        <v>,"dpspro":200</v>
      </c>
      <c r="K5694" s="32" t="str">
        <f t="shared" si="380"/>
        <v>"atk":600,"hp":10000,"undpspro":200,"pvpdpspro":150,"pvpundpspro":100,"speed":10,"dpspro":200</v>
      </c>
      <c r="L5694" s="20" t="str">
        <f>IF(B5694&gt;=50,VLOOKUP(A5694,英雄数据表!A:L,11,FALSE),IF(B5694&gt;=25,VLOOKUP(A5694,英雄数据表!A:L,7,0),""))</f>
        <v>"4305602004"</v>
      </c>
      <c r="M5694" s="20" t="str">
        <f>IFERROR(VLOOKUP(B5694,属性中转表!$K$2:$O$21,5,FALSE),"")</f>
        <v/>
      </c>
      <c r="N5694" s="20" t="str">
        <f>IF(B5694=25,VLOOKUP(A5694,英雄数据表!A:L,8,FALSE),IF(B5694=50,VLOOKUP(A5694,英雄数据表!A:L,12,0),""))</f>
        <v/>
      </c>
    </row>
    <row r="5695" spans="1:14" x14ac:dyDescent="0.3">
      <c r="A5695" s="20">
        <v>43056</v>
      </c>
      <c r="B5695" s="21">
        <f t="shared" si="381"/>
        <v>94</v>
      </c>
      <c r="C5695" s="21">
        <v>5</v>
      </c>
      <c r="D5695" s="21">
        <f>VLOOKUP(A5695,英雄数据表!A:D,4,0)</f>
        <v>4</v>
      </c>
      <c r="E5695" s="20" t="str">
        <f>VLOOKUP(A5695,英雄数据表!A:C,3,0)</f>
        <v>自然之力</v>
      </c>
      <c r="F5695" s="20">
        <f t="shared" si="382"/>
        <v>43056</v>
      </c>
      <c r="G5695" s="20">
        <f t="shared" si="383"/>
        <v>43056</v>
      </c>
      <c r="H5695" s="21" t="str">
        <f>VLOOKUP(B5695,属性中转表!A:F,6,FALSE)</f>
        <v>"hp":421200,"atk":11700</v>
      </c>
      <c r="I5695" s="20" t="str">
        <f>IF(VLOOKUP(B5695,属性中转表!A:G,7,FALSE)=0,"",VLOOKUP(VLOOKUP(B5695,属性中转表!A:G,7,FALSE),属性中转表!$K$2:$P$21,6,0))&amp;IF(VLOOKUP(B5695,属性中转表!A:G,7,FALSE)&gt;=50,VLOOKUP(A5695,英雄数据表!A:K,9,0),IF(VLOOKUP(B5695,属性中转表!A:G,7,FALSE)&gt;=25,VLOOKUP(A5695,英雄数据表!A:K,5,0),""))</f>
        <v>"atk":600,"hp":10000,"undpspro":200,"pvpdpspro":150,"pvpundpspro":100,"speed":10</v>
      </c>
      <c r="J5695" s="20" t="str">
        <f>IF(I5695="","",属性中转表!$I$1&amp;(IF(VLOOKUP(B5695,属性中转表!A:G,7,FALSE)=0,0,VLOOKUP(VLOOKUP(B5695,属性中转表!A:G,7,FALSE),属性中转表!$K$2:$P$21,4,0)))+IFERROR(VLOOKUP(A5695,英雄数据表!A:K,IF(武魂!B5695&gt;=50,10,IF(武魂!B5695&gt;=25,6)),0),0))</f>
        <v>,"dpspro":200</v>
      </c>
      <c r="K5695" s="32" t="str">
        <f t="shared" si="380"/>
        <v>"atk":600,"hp":10000,"undpspro":200,"pvpdpspro":150,"pvpundpspro":100,"speed":10,"dpspro":200</v>
      </c>
      <c r="L5695" s="20" t="str">
        <f>IF(B5695&gt;=50,VLOOKUP(A5695,英雄数据表!A:L,11,FALSE),IF(B5695&gt;=25,VLOOKUP(A5695,英雄数据表!A:L,7,0),""))</f>
        <v>"4305602004"</v>
      </c>
      <c r="M5695" s="20" t="str">
        <f>IFERROR(VLOOKUP(B5695,属性中转表!$K$2:$O$21,5,FALSE),"")</f>
        <v/>
      </c>
      <c r="N5695" s="20" t="str">
        <f>IF(B5695=25,VLOOKUP(A5695,英雄数据表!A:L,8,FALSE),IF(B5695=50,VLOOKUP(A5695,英雄数据表!A:L,12,0),""))</f>
        <v/>
      </c>
    </row>
    <row r="5696" spans="1:14" x14ac:dyDescent="0.3">
      <c r="A5696" s="20">
        <v>43056</v>
      </c>
      <c r="B5696" s="21">
        <f t="shared" si="381"/>
        <v>95</v>
      </c>
      <c r="C5696" s="21">
        <v>5</v>
      </c>
      <c r="D5696" s="21">
        <f>VLOOKUP(A5696,英雄数据表!A:D,4,0)</f>
        <v>4</v>
      </c>
      <c r="E5696" s="20" t="str">
        <f>VLOOKUP(A5696,英雄数据表!A:C,3,0)</f>
        <v>自然之力</v>
      </c>
      <c r="F5696" s="20">
        <f t="shared" si="382"/>
        <v>43056</v>
      </c>
      <c r="G5696" s="20">
        <f t="shared" si="383"/>
        <v>43056</v>
      </c>
      <c r="H5696" s="21" t="str">
        <f>VLOOKUP(B5696,属性中转表!A:F,6,FALSE)</f>
        <v>"hp":426600,"atk":11850</v>
      </c>
      <c r="I5696" s="20" t="str">
        <f>IF(VLOOKUP(B5696,属性中转表!A:G,7,FALSE)=0,"",VLOOKUP(VLOOKUP(B5696,属性中转表!A:G,7,FALSE),属性中转表!$K$2:$P$21,6,0))&amp;IF(VLOOKUP(B5696,属性中转表!A:G,7,FALSE)&gt;=50,VLOOKUP(A5696,英雄数据表!A:K,9,0),IF(VLOOKUP(B5696,属性中转表!A:G,7,FALSE)&gt;=25,VLOOKUP(A5696,英雄数据表!A:K,5,0),""))</f>
        <v>"atk":600,"hp":10000,"undpspro":200,"pvpdpspro":150,"pvpundpspro":150,"speed":10</v>
      </c>
      <c r="J5696" s="20" t="str">
        <f>IF(I5696="","",属性中转表!$I$1&amp;(IF(VLOOKUP(B5696,属性中转表!A:G,7,FALSE)=0,0,VLOOKUP(VLOOKUP(B5696,属性中转表!A:G,7,FALSE),属性中转表!$K$2:$P$21,4,0)))+IFERROR(VLOOKUP(A5696,英雄数据表!A:K,IF(武魂!B5696&gt;=50,10,IF(武魂!B5696&gt;=25,6)),0),0))</f>
        <v>,"dpspro":200</v>
      </c>
      <c r="K5696" s="32" t="str">
        <f t="shared" si="380"/>
        <v>"atk":600,"hp":10000,"undpspro":200,"pvpdpspro":150,"pvpundpspro":150,"speed":10,"dpspro":200</v>
      </c>
      <c r="L5696" s="20" t="str">
        <f>IF(B5696&gt;=50,VLOOKUP(A5696,英雄数据表!A:L,11,FALSE),IF(B5696&gt;=25,VLOOKUP(A5696,英雄数据表!A:L,7,0),""))</f>
        <v>"4305602004"</v>
      </c>
      <c r="M5696" s="20" t="str">
        <f>IFERROR(VLOOKUP(B5696,属性中转表!$K$2:$O$21,5,FALSE),"")</f>
        <v>"pvpundpspro":50</v>
      </c>
      <c r="N5696" s="20" t="str">
        <f>IF(B5696=25,VLOOKUP(A5696,英雄数据表!A:L,8,FALSE),IF(B5696=50,VLOOKUP(A5696,英雄数据表!A:L,12,0),""))</f>
        <v/>
      </c>
    </row>
    <row r="5697" spans="1:14" x14ac:dyDescent="0.3">
      <c r="A5697" s="20">
        <v>43056</v>
      </c>
      <c r="B5697" s="21">
        <f t="shared" si="381"/>
        <v>96</v>
      </c>
      <c r="C5697" s="21">
        <v>5</v>
      </c>
      <c r="D5697" s="21">
        <f>VLOOKUP(A5697,英雄数据表!A:D,4,0)</f>
        <v>4</v>
      </c>
      <c r="E5697" s="20" t="str">
        <f>VLOOKUP(A5697,英雄数据表!A:C,3,0)</f>
        <v>自然之力</v>
      </c>
      <c r="F5697" s="20">
        <f t="shared" si="382"/>
        <v>43056</v>
      </c>
      <c r="G5697" s="20">
        <f t="shared" si="383"/>
        <v>43056</v>
      </c>
      <c r="H5697" s="21" t="str">
        <f>VLOOKUP(B5697,属性中转表!A:F,6,FALSE)</f>
        <v>"hp":432000,"atk":12000</v>
      </c>
      <c r="I5697" s="20" t="str">
        <f>IF(VLOOKUP(B5697,属性中转表!A:G,7,FALSE)=0,"",VLOOKUP(VLOOKUP(B5697,属性中转表!A:G,7,FALSE),属性中转表!$K$2:$P$21,6,0))&amp;IF(VLOOKUP(B5697,属性中转表!A:G,7,FALSE)&gt;=50,VLOOKUP(A5697,英雄数据表!A:K,9,0),IF(VLOOKUP(B5697,属性中转表!A:G,7,FALSE)&gt;=25,VLOOKUP(A5697,英雄数据表!A:K,5,0),""))</f>
        <v>"atk":600,"hp":10000,"undpspro":200,"pvpdpspro":150,"pvpundpspro":150,"speed":10</v>
      </c>
      <c r="J5697" s="20" t="str">
        <f>IF(I5697="","",属性中转表!$I$1&amp;(IF(VLOOKUP(B5697,属性中转表!A:G,7,FALSE)=0,0,VLOOKUP(VLOOKUP(B5697,属性中转表!A:G,7,FALSE),属性中转表!$K$2:$P$21,4,0)))+IFERROR(VLOOKUP(A5697,英雄数据表!A:K,IF(武魂!B5697&gt;=50,10,IF(武魂!B5697&gt;=25,6)),0),0))</f>
        <v>,"dpspro":200</v>
      </c>
      <c r="K5697" s="32" t="str">
        <f t="shared" si="380"/>
        <v>"atk":600,"hp":10000,"undpspro":200,"pvpdpspro":150,"pvpundpspro":150,"speed":10,"dpspro":200</v>
      </c>
      <c r="L5697" s="20" t="str">
        <f>IF(B5697&gt;=50,VLOOKUP(A5697,英雄数据表!A:L,11,FALSE),IF(B5697&gt;=25,VLOOKUP(A5697,英雄数据表!A:L,7,0),""))</f>
        <v>"4305602004"</v>
      </c>
      <c r="M5697" s="20" t="str">
        <f>IFERROR(VLOOKUP(B5697,属性中转表!$K$2:$O$21,5,FALSE),"")</f>
        <v/>
      </c>
      <c r="N5697" s="20" t="str">
        <f>IF(B5697=25,VLOOKUP(A5697,英雄数据表!A:L,8,FALSE),IF(B5697=50,VLOOKUP(A5697,英雄数据表!A:L,12,0),""))</f>
        <v/>
      </c>
    </row>
    <row r="5698" spans="1:14" x14ac:dyDescent="0.3">
      <c r="A5698" s="20">
        <v>43056</v>
      </c>
      <c r="B5698" s="21">
        <f t="shared" si="381"/>
        <v>97</v>
      </c>
      <c r="C5698" s="21">
        <v>5</v>
      </c>
      <c r="D5698" s="21">
        <f>VLOOKUP(A5698,英雄数据表!A:D,4,0)</f>
        <v>4</v>
      </c>
      <c r="E5698" s="20" t="str">
        <f>VLOOKUP(A5698,英雄数据表!A:C,3,0)</f>
        <v>自然之力</v>
      </c>
      <c r="F5698" s="20">
        <f t="shared" si="382"/>
        <v>43056</v>
      </c>
      <c r="G5698" s="20">
        <f t="shared" si="383"/>
        <v>43056</v>
      </c>
      <c r="H5698" s="21" t="str">
        <f>VLOOKUP(B5698,属性中转表!A:F,6,FALSE)</f>
        <v>"hp":437400,"atk":12150</v>
      </c>
      <c r="I5698" s="20" t="str">
        <f>IF(VLOOKUP(B5698,属性中转表!A:G,7,FALSE)=0,"",VLOOKUP(VLOOKUP(B5698,属性中转表!A:G,7,FALSE),属性中转表!$K$2:$P$21,6,0))&amp;IF(VLOOKUP(B5698,属性中转表!A:G,7,FALSE)&gt;=50,VLOOKUP(A5698,英雄数据表!A:K,9,0),IF(VLOOKUP(B5698,属性中转表!A:G,7,FALSE)&gt;=25,VLOOKUP(A5698,英雄数据表!A:K,5,0),""))</f>
        <v>"atk":600,"hp":10000,"undpspro":200,"pvpdpspro":150,"pvpundpspro":150,"speed":10</v>
      </c>
      <c r="J5698" s="20" t="str">
        <f>IF(I5698="","",属性中转表!$I$1&amp;(IF(VLOOKUP(B5698,属性中转表!A:G,7,FALSE)=0,0,VLOOKUP(VLOOKUP(B5698,属性中转表!A:G,7,FALSE),属性中转表!$K$2:$P$21,4,0)))+IFERROR(VLOOKUP(A5698,英雄数据表!A:K,IF(武魂!B5698&gt;=50,10,IF(武魂!B5698&gt;=25,6)),0),0))</f>
        <v>,"dpspro":200</v>
      </c>
      <c r="K5698" s="32" t="str">
        <f t="shared" si="380"/>
        <v>"atk":600,"hp":10000,"undpspro":200,"pvpdpspro":150,"pvpundpspro":150,"speed":10,"dpspro":200</v>
      </c>
      <c r="L5698" s="20" t="str">
        <f>IF(B5698&gt;=50,VLOOKUP(A5698,英雄数据表!A:L,11,FALSE),IF(B5698&gt;=25,VLOOKUP(A5698,英雄数据表!A:L,7,0),""))</f>
        <v>"4305602004"</v>
      </c>
      <c r="M5698" s="20" t="str">
        <f>IFERROR(VLOOKUP(B5698,属性中转表!$K$2:$O$21,5,FALSE),"")</f>
        <v/>
      </c>
      <c r="N5698" s="20" t="str">
        <f>IF(B5698=25,VLOOKUP(A5698,英雄数据表!A:L,8,FALSE),IF(B5698=50,VLOOKUP(A5698,英雄数据表!A:L,12,0),""))</f>
        <v/>
      </c>
    </row>
    <row r="5699" spans="1:14" x14ac:dyDescent="0.3">
      <c r="A5699" s="20">
        <v>43056</v>
      </c>
      <c r="B5699" s="21">
        <f t="shared" si="381"/>
        <v>98</v>
      </c>
      <c r="C5699" s="21">
        <v>5</v>
      </c>
      <c r="D5699" s="21">
        <f>VLOOKUP(A5699,英雄数据表!A:D,4,0)</f>
        <v>4</v>
      </c>
      <c r="E5699" s="20" t="str">
        <f>VLOOKUP(A5699,英雄数据表!A:C,3,0)</f>
        <v>自然之力</v>
      </c>
      <c r="F5699" s="20">
        <f t="shared" si="382"/>
        <v>43056</v>
      </c>
      <c r="G5699" s="20">
        <f t="shared" si="383"/>
        <v>43056</v>
      </c>
      <c r="H5699" s="21" t="str">
        <f>VLOOKUP(B5699,属性中转表!A:F,6,FALSE)</f>
        <v>"hp":442800,"atk":12300</v>
      </c>
      <c r="I5699" s="20" t="str">
        <f>IF(VLOOKUP(B5699,属性中转表!A:G,7,FALSE)=0,"",VLOOKUP(VLOOKUP(B5699,属性中转表!A:G,7,FALSE),属性中转表!$K$2:$P$21,6,0))&amp;IF(VLOOKUP(B5699,属性中转表!A:G,7,FALSE)&gt;=50,VLOOKUP(A5699,英雄数据表!A:K,9,0),IF(VLOOKUP(B5699,属性中转表!A:G,7,FALSE)&gt;=25,VLOOKUP(A5699,英雄数据表!A:K,5,0),""))</f>
        <v>"atk":600,"hp":10000,"undpspro":200,"pvpdpspro":150,"pvpundpspro":150,"speed":10</v>
      </c>
      <c r="J5699" s="20" t="str">
        <f>IF(I5699="","",属性中转表!$I$1&amp;(IF(VLOOKUP(B5699,属性中转表!A:G,7,FALSE)=0,0,VLOOKUP(VLOOKUP(B5699,属性中转表!A:G,7,FALSE),属性中转表!$K$2:$P$21,4,0)))+IFERROR(VLOOKUP(A5699,英雄数据表!A:K,IF(武魂!B5699&gt;=50,10,IF(武魂!B5699&gt;=25,6)),0),0))</f>
        <v>,"dpspro":200</v>
      </c>
      <c r="K5699" s="32" t="str">
        <f t="shared" si="380"/>
        <v>"atk":600,"hp":10000,"undpspro":200,"pvpdpspro":150,"pvpundpspro":150,"speed":10,"dpspro":200</v>
      </c>
      <c r="L5699" s="20" t="str">
        <f>IF(B5699&gt;=50,VLOOKUP(A5699,英雄数据表!A:L,11,FALSE),IF(B5699&gt;=25,VLOOKUP(A5699,英雄数据表!A:L,7,0),""))</f>
        <v>"4305602004"</v>
      </c>
      <c r="M5699" s="20" t="str">
        <f>IFERROR(VLOOKUP(B5699,属性中转表!$K$2:$O$21,5,FALSE),"")</f>
        <v/>
      </c>
      <c r="N5699" s="20" t="str">
        <f>IF(B5699=25,VLOOKUP(A5699,英雄数据表!A:L,8,FALSE),IF(B5699=50,VLOOKUP(A5699,英雄数据表!A:L,12,0),""))</f>
        <v/>
      </c>
    </row>
    <row r="5700" spans="1:14" x14ac:dyDescent="0.3">
      <c r="A5700" s="20">
        <v>43056</v>
      </c>
      <c r="B5700" s="21">
        <f t="shared" si="381"/>
        <v>99</v>
      </c>
      <c r="C5700" s="21">
        <v>5</v>
      </c>
      <c r="D5700" s="21">
        <f>VLOOKUP(A5700,英雄数据表!A:D,4,0)</f>
        <v>4</v>
      </c>
      <c r="E5700" s="20" t="str">
        <f>VLOOKUP(A5700,英雄数据表!A:C,3,0)</f>
        <v>自然之力</v>
      </c>
      <c r="F5700" s="20">
        <f t="shared" si="382"/>
        <v>43056</v>
      </c>
      <c r="G5700" s="20">
        <f t="shared" si="383"/>
        <v>43056</v>
      </c>
      <c r="H5700" s="21" t="str">
        <f>VLOOKUP(B5700,属性中转表!A:F,6,FALSE)</f>
        <v>"hp":448200,"atk":12450</v>
      </c>
      <c r="I5700" s="20" t="str">
        <f>IF(VLOOKUP(B5700,属性中转表!A:G,7,FALSE)=0,"",VLOOKUP(VLOOKUP(B5700,属性中转表!A:G,7,FALSE),属性中转表!$K$2:$P$21,6,0))&amp;IF(VLOOKUP(B5700,属性中转表!A:G,7,FALSE)&gt;=50,VLOOKUP(A5700,英雄数据表!A:K,9,0),IF(VLOOKUP(B5700,属性中转表!A:G,7,FALSE)&gt;=25,VLOOKUP(A5700,英雄数据表!A:K,5,0),""))</f>
        <v>"atk":600,"hp":10000,"undpspro":200,"pvpdpspro":150,"pvpundpspro":150,"speed":10</v>
      </c>
      <c r="J5700" s="20" t="str">
        <f>IF(I5700="","",属性中转表!$I$1&amp;(IF(VLOOKUP(B5700,属性中转表!A:G,7,FALSE)=0,0,VLOOKUP(VLOOKUP(B5700,属性中转表!A:G,7,FALSE),属性中转表!$K$2:$P$21,4,0)))+IFERROR(VLOOKUP(A5700,英雄数据表!A:K,IF(武魂!B5700&gt;=50,10,IF(武魂!B5700&gt;=25,6)),0),0))</f>
        <v>,"dpspro":200</v>
      </c>
      <c r="K5700" s="32" t="str">
        <f t="shared" si="380"/>
        <v>"atk":600,"hp":10000,"undpspro":200,"pvpdpspro":150,"pvpundpspro":150,"speed":10,"dpspro":200</v>
      </c>
      <c r="L5700" s="20" t="str">
        <f>IF(B5700&gt;=50,VLOOKUP(A5700,英雄数据表!A:L,11,FALSE),IF(B5700&gt;=25,VLOOKUP(A5700,英雄数据表!A:L,7,0),""))</f>
        <v>"4305602004"</v>
      </c>
      <c r="M5700" s="20" t="str">
        <f>IFERROR(VLOOKUP(B5700,属性中转表!$K$2:$O$21,5,FALSE),"")</f>
        <v/>
      </c>
      <c r="N5700" s="20" t="str">
        <f>IF(B5700=25,VLOOKUP(A5700,英雄数据表!A:L,8,FALSE),IF(B5700=50,VLOOKUP(A5700,英雄数据表!A:L,12,0),""))</f>
        <v/>
      </c>
    </row>
    <row r="5701" spans="1:14" x14ac:dyDescent="0.3">
      <c r="A5701" s="20">
        <v>43056</v>
      </c>
      <c r="B5701" s="21">
        <f t="shared" si="381"/>
        <v>100</v>
      </c>
      <c r="C5701" s="21">
        <v>5</v>
      </c>
      <c r="D5701" s="21">
        <f>VLOOKUP(A5701,英雄数据表!A:D,4,0)</f>
        <v>4</v>
      </c>
      <c r="E5701" s="20" t="str">
        <f>VLOOKUP(A5701,英雄数据表!A:C,3,0)</f>
        <v>自然之力</v>
      </c>
      <c r="F5701" s="20">
        <f t="shared" si="382"/>
        <v>43056</v>
      </c>
      <c r="G5701" s="20">
        <f t="shared" si="383"/>
        <v>43056</v>
      </c>
      <c r="H5701" s="21" t="str">
        <f>VLOOKUP(B5701,属性中转表!A:F,6,FALSE)</f>
        <v>"hp":453600,"atk":12600</v>
      </c>
      <c r="I5701" s="20" t="str">
        <f>IF(VLOOKUP(B5701,属性中转表!A:G,7,FALSE)=0,"",VLOOKUP(VLOOKUP(B5701,属性中转表!A:G,7,FALSE),属性中转表!$K$2:$P$21,6,0))&amp;IF(VLOOKUP(B5701,属性中转表!A:G,7,FALSE)&gt;=50,VLOOKUP(A5701,英雄数据表!A:K,9,0),IF(VLOOKUP(B5701,属性中转表!A:G,7,FALSE)&gt;=25,VLOOKUP(A5701,英雄数据表!A:K,5,0),""))</f>
        <v>"atk":900,"hp":15000,"undpspro":200,"pvpdpspro":150,"pvpundpspro":150,"speed":20</v>
      </c>
      <c r="J5701" s="20" t="str">
        <f>IF(I5701="","",属性中转表!$I$1&amp;(IF(VLOOKUP(B5701,属性中转表!A:G,7,FALSE)=0,0,VLOOKUP(VLOOKUP(B5701,属性中转表!A:G,7,FALSE),属性中转表!$K$2:$P$21,4,0)))+IFERROR(VLOOKUP(A5701,英雄数据表!A:K,IF(武魂!B5701&gt;=50,10,IF(武魂!B5701&gt;=25,6)),0),0))</f>
        <v>,"dpspro":200</v>
      </c>
      <c r="K5701" s="32" t="str">
        <f t="shared" si="380"/>
        <v>"atk":900,"hp":15000,"undpspro":200,"pvpdpspro":150,"pvpundpspro":150,"speed":20,"dpspro":200</v>
      </c>
      <c r="L5701" s="20" t="str">
        <f>IF(B5701&gt;=50,VLOOKUP(A5701,英雄数据表!A:L,11,FALSE),IF(B5701&gt;=25,VLOOKUP(A5701,英雄数据表!A:L,7,0),""))</f>
        <v>"4305602004"</v>
      </c>
      <c r="M5701" s="20" t="str">
        <f>IFERROR(VLOOKUP(B5701,属性中转表!$K$2:$O$21,5,FALSE),"")</f>
        <v>"speed":10,"atk":300,"hp":5000</v>
      </c>
      <c r="N5701" s="20" t="str">
        <f>IF(B5701=25,VLOOKUP(A5701,英雄数据表!A:L,8,FALSE),IF(B5701=50,VLOOKUP(A5701,英雄数据表!A:L,12,0),""))</f>
        <v/>
      </c>
    </row>
    <row r="5702" spans="1:14" x14ac:dyDescent="0.3">
      <c r="A5702" s="20">
        <v>43066</v>
      </c>
      <c r="B5702" s="21">
        <f t="shared" si="381"/>
        <v>1</v>
      </c>
      <c r="C5702" s="21">
        <v>5</v>
      </c>
      <c r="D5702" s="21">
        <f>VLOOKUP(A5702,英雄数据表!A:D,4,0)</f>
        <v>4</v>
      </c>
      <c r="E5702" s="20" t="str">
        <f>VLOOKUP(A5702,英雄数据表!A:C,3,0)</f>
        <v>仙灵护佑</v>
      </c>
      <c r="F5702" s="20">
        <f t="shared" si="382"/>
        <v>43066</v>
      </c>
      <c r="G5702" s="20">
        <f t="shared" si="383"/>
        <v>43066</v>
      </c>
      <c r="H5702" s="21" t="str">
        <f>VLOOKUP(B5702,属性中转表!A:F,6,FALSE)</f>
        <v>"hp":5400,"atk":150</v>
      </c>
      <c r="I5702" s="20" t="str">
        <f>IF(VLOOKUP(B5702,属性中转表!A:G,7,FALSE)=0,"",VLOOKUP(VLOOKUP(B5702,属性中转表!A:G,7,FALSE),属性中转表!$K$2:$P$21,6,0))&amp;IF(VLOOKUP(B5702,属性中转表!A:G,7,FALSE)&gt;=50,VLOOKUP(A5702,英雄数据表!A:K,9,0),IF(VLOOKUP(B5702,属性中转表!A:G,7,FALSE)&gt;=25,VLOOKUP(A5702,英雄数据表!A:K,5,0),""))</f>
        <v/>
      </c>
      <c r="J5702" s="20" t="str">
        <f>IF(I5702="","",属性中转表!$I$1&amp;(IF(VLOOKUP(B5702,属性中转表!A:G,7,FALSE)=0,0,VLOOKUP(VLOOKUP(B5702,属性中转表!A:G,7,FALSE),属性中转表!$K$2:$P$21,4,0)))+IFERROR(VLOOKUP(A5702,英雄数据表!A:K,IF(武魂!B5702&gt;=50,10,IF(武魂!B5702&gt;=25,6)),0),0))</f>
        <v/>
      </c>
      <c r="K5702" s="32" t="str">
        <f t="shared" si="380"/>
        <v/>
      </c>
      <c r="L5702" s="20" t="str">
        <f>IF(B5702&gt;=50,VLOOKUP(A5702,英雄数据表!A:L,11,FALSE),IF(B5702&gt;=25,VLOOKUP(A5702,英雄数据表!A:L,7,0),""))</f>
        <v/>
      </c>
      <c r="M5702" s="20" t="str">
        <f>IFERROR(VLOOKUP(B5702,属性中转表!$K$2:$O$21,5,FALSE),"")</f>
        <v/>
      </c>
      <c r="N5702" s="20" t="str">
        <f>IF(B5702=25,VLOOKUP(A5702,英雄数据表!A:L,8,FALSE),IF(B5702=50,VLOOKUP(A5702,英雄数据表!A:L,12,0),""))</f>
        <v/>
      </c>
    </row>
    <row r="5703" spans="1:14" x14ac:dyDescent="0.3">
      <c r="A5703" s="20">
        <v>43066</v>
      </c>
      <c r="B5703" s="21">
        <f t="shared" si="381"/>
        <v>2</v>
      </c>
      <c r="C5703" s="21">
        <v>5</v>
      </c>
      <c r="D5703" s="21">
        <f>VLOOKUP(A5703,英雄数据表!A:D,4,0)</f>
        <v>4</v>
      </c>
      <c r="E5703" s="20" t="str">
        <f>VLOOKUP(A5703,英雄数据表!A:C,3,0)</f>
        <v>仙灵护佑</v>
      </c>
      <c r="F5703" s="20">
        <f t="shared" si="382"/>
        <v>43066</v>
      </c>
      <c r="G5703" s="20">
        <f t="shared" si="383"/>
        <v>43066</v>
      </c>
      <c r="H5703" s="21" t="str">
        <f>VLOOKUP(B5703,属性中转表!A:F,6,FALSE)</f>
        <v>"hp":7200,"atk":200</v>
      </c>
      <c r="I5703" s="20" t="str">
        <f>IF(VLOOKUP(B5703,属性中转表!A:G,7,FALSE)=0,"",VLOOKUP(VLOOKUP(B5703,属性中转表!A:G,7,FALSE),属性中转表!$K$2:$P$21,6,0))&amp;IF(VLOOKUP(B5703,属性中转表!A:G,7,FALSE)&gt;=50,VLOOKUP(A5703,英雄数据表!A:K,9,0),IF(VLOOKUP(B5703,属性中转表!A:G,7,FALSE)&gt;=25,VLOOKUP(A5703,英雄数据表!A:K,5,0),""))</f>
        <v/>
      </c>
      <c r="J5703" s="20" t="str">
        <f>IF(I5703="","",属性中转表!$I$1&amp;(IF(VLOOKUP(B5703,属性中转表!A:G,7,FALSE)=0,0,VLOOKUP(VLOOKUP(B5703,属性中转表!A:G,7,FALSE),属性中转表!$K$2:$P$21,4,0)))+IFERROR(VLOOKUP(A5703,英雄数据表!A:K,IF(武魂!B5703&gt;=50,10,IF(武魂!B5703&gt;=25,6)),0),0))</f>
        <v/>
      </c>
      <c r="K5703" s="32" t="str">
        <f t="shared" si="380"/>
        <v/>
      </c>
      <c r="L5703" s="20" t="str">
        <f>IF(B5703&gt;=50,VLOOKUP(A5703,英雄数据表!A:L,11,FALSE),IF(B5703&gt;=25,VLOOKUP(A5703,英雄数据表!A:L,7,0),""))</f>
        <v/>
      </c>
      <c r="M5703" s="20" t="str">
        <f>IFERROR(VLOOKUP(B5703,属性中转表!$K$2:$O$21,5,FALSE),"")</f>
        <v/>
      </c>
      <c r="N5703" s="20" t="str">
        <f>IF(B5703=25,VLOOKUP(A5703,英雄数据表!A:L,8,FALSE),IF(B5703=50,VLOOKUP(A5703,英雄数据表!A:L,12,0),""))</f>
        <v/>
      </c>
    </row>
    <row r="5704" spans="1:14" x14ac:dyDescent="0.3">
      <c r="A5704" s="20">
        <v>43066</v>
      </c>
      <c r="B5704" s="21">
        <f t="shared" si="381"/>
        <v>3</v>
      </c>
      <c r="C5704" s="21">
        <v>5</v>
      </c>
      <c r="D5704" s="21">
        <f>VLOOKUP(A5704,英雄数据表!A:D,4,0)</f>
        <v>4</v>
      </c>
      <c r="E5704" s="20" t="str">
        <f>VLOOKUP(A5704,英雄数据表!A:C,3,0)</f>
        <v>仙灵护佑</v>
      </c>
      <c r="F5704" s="20">
        <f t="shared" si="382"/>
        <v>43066</v>
      </c>
      <c r="G5704" s="20">
        <f t="shared" si="383"/>
        <v>43066</v>
      </c>
      <c r="H5704" s="21" t="str">
        <f>VLOOKUP(B5704,属性中转表!A:F,6,FALSE)</f>
        <v>"hp":9000,"atk":250</v>
      </c>
      <c r="I5704" s="20" t="str">
        <f>IF(VLOOKUP(B5704,属性中转表!A:G,7,FALSE)=0,"",VLOOKUP(VLOOKUP(B5704,属性中转表!A:G,7,FALSE),属性中转表!$K$2:$P$21,6,0))&amp;IF(VLOOKUP(B5704,属性中转表!A:G,7,FALSE)&gt;=50,VLOOKUP(A5704,英雄数据表!A:K,9,0),IF(VLOOKUP(B5704,属性中转表!A:G,7,FALSE)&gt;=25,VLOOKUP(A5704,英雄数据表!A:K,5,0),""))</f>
        <v/>
      </c>
      <c r="J5704" s="20" t="str">
        <f>IF(I5704="","",属性中转表!$I$1&amp;(IF(VLOOKUP(B5704,属性中转表!A:G,7,FALSE)=0,0,VLOOKUP(VLOOKUP(B5704,属性中转表!A:G,7,FALSE),属性中转表!$K$2:$P$21,4,0)))+IFERROR(VLOOKUP(A5704,英雄数据表!A:K,IF(武魂!B5704&gt;=50,10,IF(武魂!B5704&gt;=25,6)),0),0))</f>
        <v/>
      </c>
      <c r="K5704" s="32" t="str">
        <f t="shared" si="380"/>
        <v/>
      </c>
      <c r="L5704" s="20" t="str">
        <f>IF(B5704&gt;=50,VLOOKUP(A5704,英雄数据表!A:L,11,FALSE),IF(B5704&gt;=25,VLOOKUP(A5704,英雄数据表!A:L,7,0),""))</f>
        <v/>
      </c>
      <c r="M5704" s="20" t="str">
        <f>IFERROR(VLOOKUP(B5704,属性中转表!$K$2:$O$21,5,FALSE),"")</f>
        <v/>
      </c>
      <c r="N5704" s="20" t="str">
        <f>IF(B5704=25,VLOOKUP(A5704,英雄数据表!A:L,8,FALSE),IF(B5704=50,VLOOKUP(A5704,英雄数据表!A:L,12,0),""))</f>
        <v/>
      </c>
    </row>
    <row r="5705" spans="1:14" x14ac:dyDescent="0.3">
      <c r="A5705" s="20">
        <v>43066</v>
      </c>
      <c r="B5705" s="21">
        <f t="shared" si="381"/>
        <v>4</v>
      </c>
      <c r="C5705" s="21">
        <v>5</v>
      </c>
      <c r="D5705" s="21">
        <f>VLOOKUP(A5705,英雄数据表!A:D,4,0)</f>
        <v>4</v>
      </c>
      <c r="E5705" s="20" t="str">
        <f>VLOOKUP(A5705,英雄数据表!A:C,3,0)</f>
        <v>仙灵护佑</v>
      </c>
      <c r="F5705" s="20">
        <f t="shared" si="382"/>
        <v>43066</v>
      </c>
      <c r="G5705" s="20">
        <f t="shared" si="383"/>
        <v>43066</v>
      </c>
      <c r="H5705" s="21" t="str">
        <f>VLOOKUP(B5705,属性中转表!A:F,6,FALSE)</f>
        <v>"hp":10800,"atk":300</v>
      </c>
      <c r="I5705" s="20" t="str">
        <f>IF(VLOOKUP(B5705,属性中转表!A:G,7,FALSE)=0,"",VLOOKUP(VLOOKUP(B5705,属性中转表!A:G,7,FALSE),属性中转表!$K$2:$P$21,6,0))&amp;IF(VLOOKUP(B5705,属性中转表!A:G,7,FALSE)&gt;=50,VLOOKUP(A5705,英雄数据表!A:K,9,0),IF(VLOOKUP(B5705,属性中转表!A:G,7,FALSE)&gt;=25,VLOOKUP(A5705,英雄数据表!A:K,5,0),""))</f>
        <v/>
      </c>
      <c r="J5705" s="20" t="str">
        <f>IF(I5705="","",属性中转表!$I$1&amp;(IF(VLOOKUP(B5705,属性中转表!A:G,7,FALSE)=0,0,VLOOKUP(VLOOKUP(B5705,属性中转表!A:G,7,FALSE),属性中转表!$K$2:$P$21,4,0)))+IFERROR(VLOOKUP(A5705,英雄数据表!A:K,IF(武魂!B5705&gt;=50,10,IF(武魂!B5705&gt;=25,6)),0),0))</f>
        <v/>
      </c>
      <c r="K5705" s="32" t="str">
        <f t="shared" si="380"/>
        <v/>
      </c>
      <c r="L5705" s="20" t="str">
        <f>IF(B5705&gt;=50,VLOOKUP(A5705,英雄数据表!A:L,11,FALSE),IF(B5705&gt;=25,VLOOKUP(A5705,英雄数据表!A:L,7,0),""))</f>
        <v/>
      </c>
      <c r="M5705" s="20" t="str">
        <f>IFERROR(VLOOKUP(B5705,属性中转表!$K$2:$O$21,5,FALSE),"")</f>
        <v/>
      </c>
      <c r="N5705" s="20" t="str">
        <f>IF(B5705=25,VLOOKUP(A5705,英雄数据表!A:L,8,FALSE),IF(B5705=50,VLOOKUP(A5705,英雄数据表!A:L,12,0),""))</f>
        <v/>
      </c>
    </row>
    <row r="5706" spans="1:14" x14ac:dyDescent="0.3">
      <c r="A5706" s="20">
        <v>43066</v>
      </c>
      <c r="B5706" s="21">
        <f t="shared" si="381"/>
        <v>5</v>
      </c>
      <c r="C5706" s="21">
        <v>5</v>
      </c>
      <c r="D5706" s="21">
        <f>VLOOKUP(A5706,英雄数据表!A:D,4,0)</f>
        <v>4</v>
      </c>
      <c r="E5706" s="20" t="str">
        <f>VLOOKUP(A5706,英雄数据表!A:C,3,0)</f>
        <v>仙灵护佑</v>
      </c>
      <c r="F5706" s="20">
        <f t="shared" si="382"/>
        <v>43066</v>
      </c>
      <c r="G5706" s="20">
        <f t="shared" si="383"/>
        <v>43066</v>
      </c>
      <c r="H5706" s="21" t="str">
        <f>VLOOKUP(B5706,属性中转表!A:F,6,FALSE)</f>
        <v>"hp":12600,"atk":350</v>
      </c>
      <c r="I5706" s="20" t="str">
        <f>IF(VLOOKUP(B5706,属性中转表!A:G,7,FALSE)=0,"",VLOOKUP(VLOOKUP(B5706,属性中转表!A:G,7,FALSE),属性中转表!$K$2:$P$21,6,0))&amp;IF(VLOOKUP(B5706,属性中转表!A:G,7,FALSE)&gt;=50,VLOOKUP(A5706,英雄数据表!A:K,9,0),IF(VLOOKUP(B5706,属性中转表!A:G,7,FALSE)&gt;=25,VLOOKUP(A5706,英雄数据表!A:K,5,0),""))</f>
        <v>"atk":300</v>
      </c>
      <c r="J5706" s="20" t="str">
        <f>IF(I5706="","",属性中转表!$I$1&amp;(IF(VLOOKUP(B5706,属性中转表!A:G,7,FALSE)=0,0,VLOOKUP(VLOOKUP(B5706,属性中转表!A:G,7,FALSE),属性中转表!$K$2:$P$21,4,0)))+IFERROR(VLOOKUP(A5706,英雄数据表!A:K,IF(武魂!B5706&gt;=50,10,IF(武魂!B5706&gt;=25,6)),0),0))</f>
        <v>,"dpspro":0</v>
      </c>
      <c r="K5706" s="32" t="str">
        <f t="shared" si="380"/>
        <v>"atk":300,"dpspro":0</v>
      </c>
      <c r="L5706" s="20" t="str">
        <f>IF(B5706&gt;=50,VLOOKUP(A5706,英雄数据表!A:L,11,FALSE),IF(B5706&gt;=25,VLOOKUP(A5706,英雄数据表!A:L,7,0),""))</f>
        <v/>
      </c>
      <c r="M5706" s="20" t="str">
        <f>IFERROR(VLOOKUP(B5706,属性中转表!$K$2:$O$21,5,FALSE),"")</f>
        <v>"atk":300</v>
      </c>
      <c r="N5706" s="20" t="str">
        <f>IF(B5706=25,VLOOKUP(A5706,英雄数据表!A:L,8,FALSE),IF(B5706=50,VLOOKUP(A5706,英雄数据表!A:L,12,0),""))</f>
        <v/>
      </c>
    </row>
    <row r="5707" spans="1:14" x14ac:dyDescent="0.3">
      <c r="A5707" s="20">
        <v>43066</v>
      </c>
      <c r="B5707" s="21">
        <f t="shared" si="381"/>
        <v>6</v>
      </c>
      <c r="C5707" s="21">
        <v>5</v>
      </c>
      <c r="D5707" s="21">
        <f>VLOOKUP(A5707,英雄数据表!A:D,4,0)</f>
        <v>4</v>
      </c>
      <c r="E5707" s="20" t="str">
        <f>VLOOKUP(A5707,英雄数据表!A:C,3,0)</f>
        <v>仙灵护佑</v>
      </c>
      <c r="F5707" s="20">
        <f t="shared" si="382"/>
        <v>43066</v>
      </c>
      <c r="G5707" s="20">
        <f t="shared" si="383"/>
        <v>43066</v>
      </c>
      <c r="H5707" s="21" t="str">
        <f>VLOOKUP(B5707,属性中转表!A:F,6,FALSE)</f>
        <v>"hp":14400,"atk":400</v>
      </c>
      <c r="I5707" s="20" t="str">
        <f>IF(VLOOKUP(B5707,属性中转表!A:G,7,FALSE)=0,"",VLOOKUP(VLOOKUP(B5707,属性中转表!A:G,7,FALSE),属性中转表!$K$2:$P$21,6,0))&amp;IF(VLOOKUP(B5707,属性中转表!A:G,7,FALSE)&gt;=50,VLOOKUP(A5707,英雄数据表!A:K,9,0),IF(VLOOKUP(B5707,属性中转表!A:G,7,FALSE)&gt;=25,VLOOKUP(A5707,英雄数据表!A:K,5,0),""))</f>
        <v>"atk":300</v>
      </c>
      <c r="J5707" s="20" t="str">
        <f>IF(I5707="","",属性中转表!$I$1&amp;(IF(VLOOKUP(B5707,属性中转表!A:G,7,FALSE)=0,0,VLOOKUP(VLOOKUP(B5707,属性中转表!A:G,7,FALSE),属性中转表!$K$2:$P$21,4,0)))+IFERROR(VLOOKUP(A5707,英雄数据表!A:K,IF(武魂!B5707&gt;=50,10,IF(武魂!B5707&gt;=25,6)),0),0))</f>
        <v>,"dpspro":0</v>
      </c>
      <c r="K5707" s="32" t="str">
        <f t="shared" si="380"/>
        <v>"atk":300,"dpspro":0</v>
      </c>
      <c r="L5707" s="20" t="str">
        <f>IF(B5707&gt;=50,VLOOKUP(A5707,英雄数据表!A:L,11,FALSE),IF(B5707&gt;=25,VLOOKUP(A5707,英雄数据表!A:L,7,0),""))</f>
        <v/>
      </c>
      <c r="M5707" s="20" t="str">
        <f>IFERROR(VLOOKUP(B5707,属性中转表!$K$2:$O$21,5,FALSE),"")</f>
        <v/>
      </c>
      <c r="N5707" s="20" t="str">
        <f>IF(B5707=25,VLOOKUP(A5707,英雄数据表!A:L,8,FALSE),IF(B5707=50,VLOOKUP(A5707,英雄数据表!A:L,12,0),""))</f>
        <v/>
      </c>
    </row>
    <row r="5708" spans="1:14" x14ac:dyDescent="0.3">
      <c r="A5708" s="20">
        <v>43066</v>
      </c>
      <c r="B5708" s="21">
        <f t="shared" si="381"/>
        <v>7</v>
      </c>
      <c r="C5708" s="21">
        <v>5</v>
      </c>
      <c r="D5708" s="21">
        <f>VLOOKUP(A5708,英雄数据表!A:D,4,0)</f>
        <v>4</v>
      </c>
      <c r="E5708" s="20" t="str">
        <f>VLOOKUP(A5708,英雄数据表!A:C,3,0)</f>
        <v>仙灵护佑</v>
      </c>
      <c r="F5708" s="20">
        <f t="shared" si="382"/>
        <v>43066</v>
      </c>
      <c r="G5708" s="20">
        <f t="shared" si="383"/>
        <v>43066</v>
      </c>
      <c r="H5708" s="21" t="str">
        <f>VLOOKUP(B5708,属性中转表!A:F,6,FALSE)</f>
        <v>"hp":16200,"atk":450</v>
      </c>
      <c r="I5708" s="20" t="str">
        <f>IF(VLOOKUP(B5708,属性中转表!A:G,7,FALSE)=0,"",VLOOKUP(VLOOKUP(B5708,属性中转表!A:G,7,FALSE),属性中转表!$K$2:$P$21,6,0))&amp;IF(VLOOKUP(B5708,属性中转表!A:G,7,FALSE)&gt;=50,VLOOKUP(A5708,英雄数据表!A:K,9,0),IF(VLOOKUP(B5708,属性中转表!A:G,7,FALSE)&gt;=25,VLOOKUP(A5708,英雄数据表!A:K,5,0),""))</f>
        <v>"atk":300</v>
      </c>
      <c r="J5708" s="20" t="str">
        <f>IF(I5708="","",属性中转表!$I$1&amp;(IF(VLOOKUP(B5708,属性中转表!A:G,7,FALSE)=0,0,VLOOKUP(VLOOKUP(B5708,属性中转表!A:G,7,FALSE),属性中转表!$K$2:$P$21,4,0)))+IFERROR(VLOOKUP(A5708,英雄数据表!A:K,IF(武魂!B5708&gt;=50,10,IF(武魂!B5708&gt;=25,6)),0),0))</f>
        <v>,"dpspro":0</v>
      </c>
      <c r="K5708" s="32" t="str">
        <f t="shared" si="380"/>
        <v>"atk":300,"dpspro":0</v>
      </c>
      <c r="L5708" s="20" t="str">
        <f>IF(B5708&gt;=50,VLOOKUP(A5708,英雄数据表!A:L,11,FALSE),IF(B5708&gt;=25,VLOOKUP(A5708,英雄数据表!A:L,7,0),""))</f>
        <v/>
      </c>
      <c r="M5708" s="20" t="str">
        <f>IFERROR(VLOOKUP(B5708,属性中转表!$K$2:$O$21,5,FALSE),"")</f>
        <v/>
      </c>
      <c r="N5708" s="20" t="str">
        <f>IF(B5708=25,VLOOKUP(A5708,英雄数据表!A:L,8,FALSE),IF(B5708=50,VLOOKUP(A5708,英雄数据表!A:L,12,0),""))</f>
        <v/>
      </c>
    </row>
    <row r="5709" spans="1:14" x14ac:dyDescent="0.3">
      <c r="A5709" s="20">
        <v>43066</v>
      </c>
      <c r="B5709" s="21">
        <f t="shared" si="381"/>
        <v>8</v>
      </c>
      <c r="C5709" s="21">
        <v>5</v>
      </c>
      <c r="D5709" s="21">
        <f>VLOOKUP(A5709,英雄数据表!A:D,4,0)</f>
        <v>4</v>
      </c>
      <c r="E5709" s="20" t="str">
        <f>VLOOKUP(A5709,英雄数据表!A:C,3,0)</f>
        <v>仙灵护佑</v>
      </c>
      <c r="F5709" s="20">
        <f t="shared" si="382"/>
        <v>43066</v>
      </c>
      <c r="G5709" s="20">
        <f t="shared" si="383"/>
        <v>43066</v>
      </c>
      <c r="H5709" s="21" t="str">
        <f>VLOOKUP(B5709,属性中转表!A:F,6,FALSE)</f>
        <v>"hp":18000,"atk":500</v>
      </c>
      <c r="I5709" s="20" t="str">
        <f>IF(VLOOKUP(B5709,属性中转表!A:G,7,FALSE)=0,"",VLOOKUP(VLOOKUP(B5709,属性中转表!A:G,7,FALSE),属性中转表!$K$2:$P$21,6,0))&amp;IF(VLOOKUP(B5709,属性中转表!A:G,7,FALSE)&gt;=50,VLOOKUP(A5709,英雄数据表!A:K,9,0),IF(VLOOKUP(B5709,属性中转表!A:G,7,FALSE)&gt;=25,VLOOKUP(A5709,英雄数据表!A:K,5,0),""))</f>
        <v>"atk":300</v>
      </c>
      <c r="J5709" s="20" t="str">
        <f>IF(I5709="","",属性中转表!$I$1&amp;(IF(VLOOKUP(B5709,属性中转表!A:G,7,FALSE)=0,0,VLOOKUP(VLOOKUP(B5709,属性中转表!A:G,7,FALSE),属性中转表!$K$2:$P$21,4,0)))+IFERROR(VLOOKUP(A5709,英雄数据表!A:K,IF(武魂!B5709&gt;=50,10,IF(武魂!B5709&gt;=25,6)),0),0))</f>
        <v>,"dpspro":0</v>
      </c>
      <c r="K5709" s="32" t="str">
        <f t="shared" si="380"/>
        <v>"atk":300,"dpspro":0</v>
      </c>
      <c r="L5709" s="20" t="str">
        <f>IF(B5709&gt;=50,VLOOKUP(A5709,英雄数据表!A:L,11,FALSE),IF(B5709&gt;=25,VLOOKUP(A5709,英雄数据表!A:L,7,0),""))</f>
        <v/>
      </c>
      <c r="M5709" s="20" t="str">
        <f>IFERROR(VLOOKUP(B5709,属性中转表!$K$2:$O$21,5,FALSE),"")</f>
        <v/>
      </c>
      <c r="N5709" s="20" t="str">
        <f>IF(B5709=25,VLOOKUP(A5709,英雄数据表!A:L,8,FALSE),IF(B5709=50,VLOOKUP(A5709,英雄数据表!A:L,12,0),""))</f>
        <v/>
      </c>
    </row>
    <row r="5710" spans="1:14" x14ac:dyDescent="0.3">
      <c r="A5710" s="20">
        <v>43066</v>
      </c>
      <c r="B5710" s="21">
        <f t="shared" si="381"/>
        <v>9</v>
      </c>
      <c r="C5710" s="21">
        <v>5</v>
      </c>
      <c r="D5710" s="21">
        <f>VLOOKUP(A5710,英雄数据表!A:D,4,0)</f>
        <v>4</v>
      </c>
      <c r="E5710" s="20" t="str">
        <f>VLOOKUP(A5710,英雄数据表!A:C,3,0)</f>
        <v>仙灵护佑</v>
      </c>
      <c r="F5710" s="20">
        <f t="shared" si="382"/>
        <v>43066</v>
      </c>
      <c r="G5710" s="20">
        <f t="shared" si="383"/>
        <v>43066</v>
      </c>
      <c r="H5710" s="21" t="str">
        <f>VLOOKUP(B5710,属性中转表!A:F,6,FALSE)</f>
        <v>"hp":19800,"atk":550</v>
      </c>
      <c r="I5710" s="20" t="str">
        <f>IF(VLOOKUP(B5710,属性中转表!A:G,7,FALSE)=0,"",VLOOKUP(VLOOKUP(B5710,属性中转表!A:G,7,FALSE),属性中转表!$K$2:$P$21,6,0))&amp;IF(VLOOKUP(B5710,属性中转表!A:G,7,FALSE)&gt;=50,VLOOKUP(A5710,英雄数据表!A:K,9,0),IF(VLOOKUP(B5710,属性中转表!A:G,7,FALSE)&gt;=25,VLOOKUP(A5710,英雄数据表!A:K,5,0),""))</f>
        <v>"atk":300</v>
      </c>
      <c r="J5710" s="20" t="str">
        <f>IF(I5710="","",属性中转表!$I$1&amp;(IF(VLOOKUP(B5710,属性中转表!A:G,7,FALSE)=0,0,VLOOKUP(VLOOKUP(B5710,属性中转表!A:G,7,FALSE),属性中转表!$K$2:$P$21,4,0)))+IFERROR(VLOOKUP(A5710,英雄数据表!A:K,IF(武魂!B5710&gt;=50,10,IF(武魂!B5710&gt;=25,6)),0),0))</f>
        <v>,"dpspro":0</v>
      </c>
      <c r="K5710" s="32" t="str">
        <f t="shared" si="380"/>
        <v>"atk":300,"dpspro":0</v>
      </c>
      <c r="L5710" s="20" t="str">
        <f>IF(B5710&gt;=50,VLOOKUP(A5710,英雄数据表!A:L,11,FALSE),IF(B5710&gt;=25,VLOOKUP(A5710,英雄数据表!A:L,7,0),""))</f>
        <v/>
      </c>
      <c r="M5710" s="20" t="str">
        <f>IFERROR(VLOOKUP(B5710,属性中转表!$K$2:$O$21,5,FALSE),"")</f>
        <v/>
      </c>
      <c r="N5710" s="20" t="str">
        <f>IF(B5710=25,VLOOKUP(A5710,英雄数据表!A:L,8,FALSE),IF(B5710=50,VLOOKUP(A5710,英雄数据表!A:L,12,0),""))</f>
        <v/>
      </c>
    </row>
    <row r="5711" spans="1:14" x14ac:dyDescent="0.3">
      <c r="A5711" s="20">
        <v>43066</v>
      </c>
      <c r="B5711" s="21">
        <f t="shared" si="381"/>
        <v>10</v>
      </c>
      <c r="C5711" s="21">
        <v>5</v>
      </c>
      <c r="D5711" s="21">
        <f>VLOOKUP(A5711,英雄数据表!A:D,4,0)</f>
        <v>4</v>
      </c>
      <c r="E5711" s="20" t="str">
        <f>VLOOKUP(A5711,英雄数据表!A:C,3,0)</f>
        <v>仙灵护佑</v>
      </c>
      <c r="F5711" s="20">
        <f t="shared" si="382"/>
        <v>43066</v>
      </c>
      <c r="G5711" s="20">
        <f t="shared" si="383"/>
        <v>43066</v>
      </c>
      <c r="H5711" s="21" t="str">
        <f>VLOOKUP(B5711,属性中转表!A:F,6,FALSE)</f>
        <v>"hp":21600,"atk":600</v>
      </c>
      <c r="I5711" s="20" t="str">
        <f>IF(VLOOKUP(B5711,属性中转表!A:G,7,FALSE)=0,"",VLOOKUP(VLOOKUP(B5711,属性中转表!A:G,7,FALSE),属性中转表!$K$2:$P$21,6,0))&amp;IF(VLOOKUP(B5711,属性中转表!A:G,7,FALSE)&gt;=50,VLOOKUP(A5711,英雄数据表!A:K,9,0),IF(VLOOKUP(B5711,属性中转表!A:G,7,FALSE)&gt;=25,VLOOKUP(A5711,英雄数据表!A:K,5,0),""))</f>
        <v>"atk":300,"hp":5000</v>
      </c>
      <c r="J5711" s="20" t="str">
        <f>IF(I5711="","",属性中转表!$I$1&amp;(IF(VLOOKUP(B5711,属性中转表!A:G,7,FALSE)=0,0,VLOOKUP(VLOOKUP(B5711,属性中转表!A:G,7,FALSE),属性中转表!$K$2:$P$21,4,0)))+IFERROR(VLOOKUP(A5711,英雄数据表!A:K,IF(武魂!B5711&gt;=50,10,IF(武魂!B5711&gt;=25,6)),0),0))</f>
        <v>,"dpspro":0</v>
      </c>
      <c r="K5711" s="32" t="str">
        <f t="shared" ref="K5711:K5774" si="384">I5711&amp;J5711</f>
        <v>"atk":300,"hp":5000,"dpspro":0</v>
      </c>
      <c r="L5711" s="20" t="str">
        <f>IF(B5711&gt;=50,VLOOKUP(A5711,英雄数据表!A:L,11,FALSE),IF(B5711&gt;=25,VLOOKUP(A5711,英雄数据表!A:L,7,0),""))</f>
        <v/>
      </c>
      <c r="M5711" s="20" t="str">
        <f>IFERROR(VLOOKUP(B5711,属性中转表!$K$2:$O$21,5,FALSE),"")</f>
        <v>"hp":5000</v>
      </c>
      <c r="N5711" s="20" t="str">
        <f>IF(B5711=25,VLOOKUP(A5711,英雄数据表!A:L,8,FALSE),IF(B5711=50,VLOOKUP(A5711,英雄数据表!A:L,12,0),""))</f>
        <v/>
      </c>
    </row>
    <row r="5712" spans="1:14" x14ac:dyDescent="0.3">
      <c r="A5712" s="20">
        <v>43066</v>
      </c>
      <c r="B5712" s="21">
        <f t="shared" si="381"/>
        <v>11</v>
      </c>
      <c r="C5712" s="21">
        <v>5</v>
      </c>
      <c r="D5712" s="21">
        <f>VLOOKUP(A5712,英雄数据表!A:D,4,0)</f>
        <v>4</v>
      </c>
      <c r="E5712" s="20" t="str">
        <f>VLOOKUP(A5712,英雄数据表!A:C,3,0)</f>
        <v>仙灵护佑</v>
      </c>
      <c r="F5712" s="20">
        <f t="shared" si="382"/>
        <v>43066</v>
      </c>
      <c r="G5712" s="20">
        <f t="shared" si="383"/>
        <v>43066</v>
      </c>
      <c r="H5712" s="21" t="str">
        <f>VLOOKUP(B5712,属性中转表!A:F,6,FALSE)</f>
        <v>"hp":24300,"atk":675</v>
      </c>
      <c r="I5712" s="20" t="str">
        <f>IF(VLOOKUP(B5712,属性中转表!A:G,7,FALSE)=0,"",VLOOKUP(VLOOKUP(B5712,属性中转表!A:G,7,FALSE),属性中转表!$K$2:$P$21,6,0))&amp;IF(VLOOKUP(B5712,属性中转表!A:G,7,FALSE)&gt;=50,VLOOKUP(A5712,英雄数据表!A:K,9,0),IF(VLOOKUP(B5712,属性中转表!A:G,7,FALSE)&gt;=25,VLOOKUP(A5712,英雄数据表!A:K,5,0),""))</f>
        <v>"atk":300,"hp":5000</v>
      </c>
      <c r="J5712" s="20" t="str">
        <f>IF(I5712="","",属性中转表!$I$1&amp;(IF(VLOOKUP(B5712,属性中转表!A:G,7,FALSE)=0,0,VLOOKUP(VLOOKUP(B5712,属性中转表!A:G,7,FALSE),属性中转表!$K$2:$P$21,4,0)))+IFERROR(VLOOKUP(A5712,英雄数据表!A:K,IF(武魂!B5712&gt;=50,10,IF(武魂!B5712&gt;=25,6)),0),0))</f>
        <v>,"dpspro":0</v>
      </c>
      <c r="K5712" s="32" t="str">
        <f t="shared" si="384"/>
        <v>"atk":300,"hp":5000,"dpspro":0</v>
      </c>
      <c r="L5712" s="20" t="str">
        <f>IF(B5712&gt;=50,VLOOKUP(A5712,英雄数据表!A:L,11,FALSE),IF(B5712&gt;=25,VLOOKUP(A5712,英雄数据表!A:L,7,0),""))</f>
        <v/>
      </c>
      <c r="M5712" s="20" t="str">
        <f>IFERROR(VLOOKUP(B5712,属性中转表!$K$2:$O$21,5,FALSE),"")</f>
        <v/>
      </c>
      <c r="N5712" s="20" t="str">
        <f>IF(B5712=25,VLOOKUP(A5712,英雄数据表!A:L,8,FALSE),IF(B5712=50,VLOOKUP(A5712,英雄数据表!A:L,12,0),""))</f>
        <v/>
      </c>
    </row>
    <row r="5713" spans="1:14" x14ac:dyDescent="0.3">
      <c r="A5713" s="20">
        <v>43066</v>
      </c>
      <c r="B5713" s="21">
        <f t="shared" si="381"/>
        <v>12</v>
      </c>
      <c r="C5713" s="21">
        <v>5</v>
      </c>
      <c r="D5713" s="21">
        <f>VLOOKUP(A5713,英雄数据表!A:D,4,0)</f>
        <v>4</v>
      </c>
      <c r="E5713" s="20" t="str">
        <f>VLOOKUP(A5713,英雄数据表!A:C,3,0)</f>
        <v>仙灵护佑</v>
      </c>
      <c r="F5713" s="20">
        <f t="shared" si="382"/>
        <v>43066</v>
      </c>
      <c r="G5713" s="20">
        <f t="shared" si="383"/>
        <v>43066</v>
      </c>
      <c r="H5713" s="21" t="str">
        <f>VLOOKUP(B5713,属性中转表!A:F,6,FALSE)</f>
        <v>"hp":27000,"atk":750</v>
      </c>
      <c r="I5713" s="20" t="str">
        <f>IF(VLOOKUP(B5713,属性中转表!A:G,7,FALSE)=0,"",VLOOKUP(VLOOKUP(B5713,属性中转表!A:G,7,FALSE),属性中转表!$K$2:$P$21,6,0))&amp;IF(VLOOKUP(B5713,属性中转表!A:G,7,FALSE)&gt;=50,VLOOKUP(A5713,英雄数据表!A:K,9,0),IF(VLOOKUP(B5713,属性中转表!A:G,7,FALSE)&gt;=25,VLOOKUP(A5713,英雄数据表!A:K,5,0),""))</f>
        <v>"atk":300,"hp":5000</v>
      </c>
      <c r="J5713" s="20" t="str">
        <f>IF(I5713="","",属性中转表!$I$1&amp;(IF(VLOOKUP(B5713,属性中转表!A:G,7,FALSE)=0,0,VLOOKUP(VLOOKUP(B5713,属性中转表!A:G,7,FALSE),属性中转表!$K$2:$P$21,4,0)))+IFERROR(VLOOKUP(A5713,英雄数据表!A:K,IF(武魂!B5713&gt;=50,10,IF(武魂!B5713&gt;=25,6)),0),0))</f>
        <v>,"dpspro":0</v>
      </c>
      <c r="K5713" s="32" t="str">
        <f t="shared" si="384"/>
        <v>"atk":300,"hp":5000,"dpspro":0</v>
      </c>
      <c r="L5713" s="20" t="str">
        <f>IF(B5713&gt;=50,VLOOKUP(A5713,英雄数据表!A:L,11,FALSE),IF(B5713&gt;=25,VLOOKUP(A5713,英雄数据表!A:L,7,0),""))</f>
        <v/>
      </c>
      <c r="M5713" s="20" t="str">
        <f>IFERROR(VLOOKUP(B5713,属性中转表!$K$2:$O$21,5,FALSE),"")</f>
        <v/>
      </c>
      <c r="N5713" s="20" t="str">
        <f>IF(B5713=25,VLOOKUP(A5713,英雄数据表!A:L,8,FALSE),IF(B5713=50,VLOOKUP(A5713,英雄数据表!A:L,12,0),""))</f>
        <v/>
      </c>
    </row>
    <row r="5714" spans="1:14" x14ac:dyDescent="0.3">
      <c r="A5714" s="20">
        <v>43066</v>
      </c>
      <c r="B5714" s="21">
        <f t="shared" si="381"/>
        <v>13</v>
      </c>
      <c r="C5714" s="21">
        <v>5</v>
      </c>
      <c r="D5714" s="21">
        <f>VLOOKUP(A5714,英雄数据表!A:D,4,0)</f>
        <v>4</v>
      </c>
      <c r="E5714" s="20" t="str">
        <f>VLOOKUP(A5714,英雄数据表!A:C,3,0)</f>
        <v>仙灵护佑</v>
      </c>
      <c r="F5714" s="20">
        <f t="shared" si="382"/>
        <v>43066</v>
      </c>
      <c r="G5714" s="20">
        <f t="shared" si="383"/>
        <v>43066</v>
      </c>
      <c r="H5714" s="21" t="str">
        <f>VLOOKUP(B5714,属性中转表!A:F,6,FALSE)</f>
        <v>"hp":29700,"atk":825</v>
      </c>
      <c r="I5714" s="20" t="str">
        <f>IF(VLOOKUP(B5714,属性中转表!A:G,7,FALSE)=0,"",VLOOKUP(VLOOKUP(B5714,属性中转表!A:G,7,FALSE),属性中转表!$K$2:$P$21,6,0))&amp;IF(VLOOKUP(B5714,属性中转表!A:G,7,FALSE)&gt;=50,VLOOKUP(A5714,英雄数据表!A:K,9,0),IF(VLOOKUP(B5714,属性中转表!A:G,7,FALSE)&gt;=25,VLOOKUP(A5714,英雄数据表!A:K,5,0),""))</f>
        <v>"atk":300,"hp":5000</v>
      </c>
      <c r="J5714" s="20" t="str">
        <f>IF(I5714="","",属性中转表!$I$1&amp;(IF(VLOOKUP(B5714,属性中转表!A:G,7,FALSE)=0,0,VLOOKUP(VLOOKUP(B5714,属性中转表!A:G,7,FALSE),属性中转表!$K$2:$P$21,4,0)))+IFERROR(VLOOKUP(A5714,英雄数据表!A:K,IF(武魂!B5714&gt;=50,10,IF(武魂!B5714&gt;=25,6)),0),0))</f>
        <v>,"dpspro":0</v>
      </c>
      <c r="K5714" s="32" t="str">
        <f t="shared" si="384"/>
        <v>"atk":300,"hp":5000,"dpspro":0</v>
      </c>
      <c r="L5714" s="20" t="str">
        <f>IF(B5714&gt;=50,VLOOKUP(A5714,英雄数据表!A:L,11,FALSE),IF(B5714&gt;=25,VLOOKUP(A5714,英雄数据表!A:L,7,0),""))</f>
        <v/>
      </c>
      <c r="M5714" s="20" t="str">
        <f>IFERROR(VLOOKUP(B5714,属性中转表!$K$2:$O$21,5,FALSE),"")</f>
        <v/>
      </c>
      <c r="N5714" s="20" t="str">
        <f>IF(B5714=25,VLOOKUP(A5714,英雄数据表!A:L,8,FALSE),IF(B5714=50,VLOOKUP(A5714,英雄数据表!A:L,12,0),""))</f>
        <v/>
      </c>
    </row>
    <row r="5715" spans="1:14" x14ac:dyDescent="0.3">
      <c r="A5715" s="20">
        <v>43066</v>
      </c>
      <c r="B5715" s="21">
        <f t="shared" si="381"/>
        <v>14</v>
      </c>
      <c r="C5715" s="21">
        <v>5</v>
      </c>
      <c r="D5715" s="21">
        <f>VLOOKUP(A5715,英雄数据表!A:D,4,0)</f>
        <v>4</v>
      </c>
      <c r="E5715" s="20" t="str">
        <f>VLOOKUP(A5715,英雄数据表!A:C,3,0)</f>
        <v>仙灵护佑</v>
      </c>
      <c r="F5715" s="20">
        <f t="shared" si="382"/>
        <v>43066</v>
      </c>
      <c r="G5715" s="20">
        <f t="shared" si="383"/>
        <v>43066</v>
      </c>
      <c r="H5715" s="21" t="str">
        <f>VLOOKUP(B5715,属性中转表!A:F,6,FALSE)</f>
        <v>"hp":32400,"atk":900</v>
      </c>
      <c r="I5715" s="20" t="str">
        <f>IF(VLOOKUP(B5715,属性中转表!A:G,7,FALSE)=0,"",VLOOKUP(VLOOKUP(B5715,属性中转表!A:G,7,FALSE),属性中转表!$K$2:$P$21,6,0))&amp;IF(VLOOKUP(B5715,属性中转表!A:G,7,FALSE)&gt;=50,VLOOKUP(A5715,英雄数据表!A:K,9,0),IF(VLOOKUP(B5715,属性中转表!A:G,7,FALSE)&gt;=25,VLOOKUP(A5715,英雄数据表!A:K,5,0),""))</f>
        <v>"atk":300,"hp":5000</v>
      </c>
      <c r="J5715" s="20" t="str">
        <f>IF(I5715="","",属性中转表!$I$1&amp;(IF(VLOOKUP(B5715,属性中转表!A:G,7,FALSE)=0,0,VLOOKUP(VLOOKUP(B5715,属性中转表!A:G,7,FALSE),属性中转表!$K$2:$P$21,4,0)))+IFERROR(VLOOKUP(A5715,英雄数据表!A:K,IF(武魂!B5715&gt;=50,10,IF(武魂!B5715&gt;=25,6)),0),0))</f>
        <v>,"dpspro":0</v>
      </c>
      <c r="K5715" s="32" t="str">
        <f t="shared" si="384"/>
        <v>"atk":300,"hp":5000,"dpspro":0</v>
      </c>
      <c r="L5715" s="20" t="str">
        <f>IF(B5715&gt;=50,VLOOKUP(A5715,英雄数据表!A:L,11,FALSE),IF(B5715&gt;=25,VLOOKUP(A5715,英雄数据表!A:L,7,0),""))</f>
        <v/>
      </c>
      <c r="M5715" s="20" t="str">
        <f>IFERROR(VLOOKUP(B5715,属性中转表!$K$2:$O$21,5,FALSE),"")</f>
        <v/>
      </c>
      <c r="N5715" s="20" t="str">
        <f>IF(B5715=25,VLOOKUP(A5715,英雄数据表!A:L,8,FALSE),IF(B5715=50,VLOOKUP(A5715,英雄数据表!A:L,12,0),""))</f>
        <v/>
      </c>
    </row>
    <row r="5716" spans="1:14" x14ac:dyDescent="0.3">
      <c r="A5716" s="20">
        <v>43066</v>
      </c>
      <c r="B5716" s="21">
        <f t="shared" si="381"/>
        <v>15</v>
      </c>
      <c r="C5716" s="21">
        <v>5</v>
      </c>
      <c r="D5716" s="21">
        <f>VLOOKUP(A5716,英雄数据表!A:D,4,0)</f>
        <v>4</v>
      </c>
      <c r="E5716" s="20" t="str">
        <f>VLOOKUP(A5716,英雄数据表!A:C,3,0)</f>
        <v>仙灵护佑</v>
      </c>
      <c r="F5716" s="20">
        <f t="shared" si="382"/>
        <v>43066</v>
      </c>
      <c r="G5716" s="20">
        <f t="shared" si="383"/>
        <v>43066</v>
      </c>
      <c r="H5716" s="21" t="str">
        <f>VLOOKUP(B5716,属性中转表!A:F,6,FALSE)</f>
        <v>"hp":35100,"atk":975</v>
      </c>
      <c r="I5716" s="20" t="str">
        <f>IF(VLOOKUP(B5716,属性中转表!A:G,7,FALSE)=0,"",VLOOKUP(VLOOKUP(B5716,属性中转表!A:G,7,FALSE),属性中转表!$K$2:$P$21,6,0))&amp;IF(VLOOKUP(B5716,属性中转表!A:G,7,FALSE)&gt;=50,VLOOKUP(A5716,英雄数据表!A:K,9,0),IF(VLOOKUP(B5716,属性中转表!A:G,7,FALSE)&gt;=25,VLOOKUP(A5716,英雄数据表!A:K,5,0),""))</f>
        <v>"atk":300,"hp":5000,"undpspro":50</v>
      </c>
      <c r="J5716" s="20" t="str">
        <f>IF(I5716="","",属性中转表!$I$1&amp;(IF(VLOOKUP(B5716,属性中转表!A:G,7,FALSE)=0,0,VLOOKUP(VLOOKUP(B5716,属性中转表!A:G,7,FALSE),属性中转表!$K$2:$P$21,4,0)))+IFERROR(VLOOKUP(A5716,英雄数据表!A:K,IF(武魂!B5716&gt;=50,10,IF(武魂!B5716&gt;=25,6)),0),0))</f>
        <v>,"dpspro":0</v>
      </c>
      <c r="K5716" s="32" t="str">
        <f t="shared" si="384"/>
        <v>"atk":300,"hp":5000,"undpspro":50,"dpspro":0</v>
      </c>
      <c r="L5716" s="20" t="str">
        <f>IF(B5716&gt;=50,VLOOKUP(A5716,英雄数据表!A:L,11,FALSE),IF(B5716&gt;=25,VLOOKUP(A5716,英雄数据表!A:L,7,0),""))</f>
        <v/>
      </c>
      <c r="M5716" s="20" t="str">
        <f>IFERROR(VLOOKUP(B5716,属性中转表!$K$2:$O$21,5,FALSE),"")</f>
        <v>"undpspro":50</v>
      </c>
      <c r="N5716" s="20" t="str">
        <f>IF(B5716=25,VLOOKUP(A5716,英雄数据表!A:L,8,FALSE),IF(B5716=50,VLOOKUP(A5716,英雄数据表!A:L,12,0),""))</f>
        <v/>
      </c>
    </row>
    <row r="5717" spans="1:14" x14ac:dyDescent="0.3">
      <c r="A5717" s="20">
        <v>43066</v>
      </c>
      <c r="B5717" s="21">
        <f t="shared" si="381"/>
        <v>16</v>
      </c>
      <c r="C5717" s="21">
        <v>5</v>
      </c>
      <c r="D5717" s="21">
        <f>VLOOKUP(A5717,英雄数据表!A:D,4,0)</f>
        <v>4</v>
      </c>
      <c r="E5717" s="20" t="str">
        <f>VLOOKUP(A5717,英雄数据表!A:C,3,0)</f>
        <v>仙灵护佑</v>
      </c>
      <c r="F5717" s="20">
        <f t="shared" si="382"/>
        <v>43066</v>
      </c>
      <c r="G5717" s="20">
        <f t="shared" si="383"/>
        <v>43066</v>
      </c>
      <c r="H5717" s="21" t="str">
        <f>VLOOKUP(B5717,属性中转表!A:F,6,FALSE)</f>
        <v>"hp":37800,"atk":1050</v>
      </c>
      <c r="I5717" s="20" t="str">
        <f>IF(VLOOKUP(B5717,属性中转表!A:G,7,FALSE)=0,"",VLOOKUP(VLOOKUP(B5717,属性中转表!A:G,7,FALSE),属性中转表!$K$2:$P$21,6,0))&amp;IF(VLOOKUP(B5717,属性中转表!A:G,7,FALSE)&gt;=50,VLOOKUP(A5717,英雄数据表!A:K,9,0),IF(VLOOKUP(B5717,属性中转表!A:G,7,FALSE)&gt;=25,VLOOKUP(A5717,英雄数据表!A:K,5,0),""))</f>
        <v>"atk":300,"hp":5000,"undpspro":50</v>
      </c>
      <c r="J5717" s="20" t="str">
        <f>IF(I5717="","",属性中转表!$I$1&amp;(IF(VLOOKUP(B5717,属性中转表!A:G,7,FALSE)=0,0,VLOOKUP(VLOOKUP(B5717,属性中转表!A:G,7,FALSE),属性中转表!$K$2:$P$21,4,0)))+IFERROR(VLOOKUP(A5717,英雄数据表!A:K,IF(武魂!B5717&gt;=50,10,IF(武魂!B5717&gt;=25,6)),0),0))</f>
        <v>,"dpspro":0</v>
      </c>
      <c r="K5717" s="32" t="str">
        <f t="shared" si="384"/>
        <v>"atk":300,"hp":5000,"undpspro":50,"dpspro":0</v>
      </c>
      <c r="L5717" s="20" t="str">
        <f>IF(B5717&gt;=50,VLOOKUP(A5717,英雄数据表!A:L,11,FALSE),IF(B5717&gt;=25,VLOOKUP(A5717,英雄数据表!A:L,7,0),""))</f>
        <v/>
      </c>
      <c r="M5717" s="20" t="str">
        <f>IFERROR(VLOOKUP(B5717,属性中转表!$K$2:$O$21,5,FALSE),"")</f>
        <v/>
      </c>
      <c r="N5717" s="20" t="str">
        <f>IF(B5717=25,VLOOKUP(A5717,英雄数据表!A:L,8,FALSE),IF(B5717=50,VLOOKUP(A5717,英雄数据表!A:L,12,0),""))</f>
        <v/>
      </c>
    </row>
    <row r="5718" spans="1:14" x14ac:dyDescent="0.3">
      <c r="A5718" s="20">
        <v>43066</v>
      </c>
      <c r="B5718" s="21">
        <f t="shared" si="381"/>
        <v>17</v>
      </c>
      <c r="C5718" s="21">
        <v>5</v>
      </c>
      <c r="D5718" s="21">
        <f>VLOOKUP(A5718,英雄数据表!A:D,4,0)</f>
        <v>4</v>
      </c>
      <c r="E5718" s="20" t="str">
        <f>VLOOKUP(A5718,英雄数据表!A:C,3,0)</f>
        <v>仙灵护佑</v>
      </c>
      <c r="F5718" s="20">
        <f t="shared" si="382"/>
        <v>43066</v>
      </c>
      <c r="G5718" s="20">
        <f t="shared" si="383"/>
        <v>43066</v>
      </c>
      <c r="H5718" s="21" t="str">
        <f>VLOOKUP(B5718,属性中转表!A:F,6,FALSE)</f>
        <v>"hp":40500,"atk":1125</v>
      </c>
      <c r="I5718" s="20" t="str">
        <f>IF(VLOOKUP(B5718,属性中转表!A:G,7,FALSE)=0,"",VLOOKUP(VLOOKUP(B5718,属性中转表!A:G,7,FALSE),属性中转表!$K$2:$P$21,6,0))&amp;IF(VLOOKUP(B5718,属性中转表!A:G,7,FALSE)&gt;=50,VLOOKUP(A5718,英雄数据表!A:K,9,0),IF(VLOOKUP(B5718,属性中转表!A:G,7,FALSE)&gt;=25,VLOOKUP(A5718,英雄数据表!A:K,5,0),""))</f>
        <v>"atk":300,"hp":5000,"undpspro":50</v>
      </c>
      <c r="J5718" s="20" t="str">
        <f>IF(I5718="","",属性中转表!$I$1&amp;(IF(VLOOKUP(B5718,属性中转表!A:G,7,FALSE)=0,0,VLOOKUP(VLOOKUP(B5718,属性中转表!A:G,7,FALSE),属性中转表!$K$2:$P$21,4,0)))+IFERROR(VLOOKUP(A5718,英雄数据表!A:K,IF(武魂!B5718&gt;=50,10,IF(武魂!B5718&gt;=25,6)),0),0))</f>
        <v>,"dpspro":0</v>
      </c>
      <c r="K5718" s="32" t="str">
        <f t="shared" si="384"/>
        <v>"atk":300,"hp":5000,"undpspro":50,"dpspro":0</v>
      </c>
      <c r="L5718" s="20" t="str">
        <f>IF(B5718&gt;=50,VLOOKUP(A5718,英雄数据表!A:L,11,FALSE),IF(B5718&gt;=25,VLOOKUP(A5718,英雄数据表!A:L,7,0),""))</f>
        <v/>
      </c>
      <c r="M5718" s="20" t="str">
        <f>IFERROR(VLOOKUP(B5718,属性中转表!$K$2:$O$21,5,FALSE),"")</f>
        <v/>
      </c>
      <c r="N5718" s="20" t="str">
        <f>IF(B5718=25,VLOOKUP(A5718,英雄数据表!A:L,8,FALSE),IF(B5718=50,VLOOKUP(A5718,英雄数据表!A:L,12,0),""))</f>
        <v/>
      </c>
    </row>
    <row r="5719" spans="1:14" x14ac:dyDescent="0.3">
      <c r="A5719" s="20">
        <v>43066</v>
      </c>
      <c r="B5719" s="21">
        <f t="shared" si="381"/>
        <v>18</v>
      </c>
      <c r="C5719" s="21">
        <v>5</v>
      </c>
      <c r="D5719" s="21">
        <f>VLOOKUP(A5719,英雄数据表!A:D,4,0)</f>
        <v>4</v>
      </c>
      <c r="E5719" s="20" t="str">
        <f>VLOOKUP(A5719,英雄数据表!A:C,3,0)</f>
        <v>仙灵护佑</v>
      </c>
      <c r="F5719" s="20">
        <f t="shared" si="382"/>
        <v>43066</v>
      </c>
      <c r="G5719" s="20">
        <f t="shared" si="383"/>
        <v>43066</v>
      </c>
      <c r="H5719" s="21" t="str">
        <f>VLOOKUP(B5719,属性中转表!A:F,6,FALSE)</f>
        <v>"hp":43200,"atk":1200</v>
      </c>
      <c r="I5719" s="20" t="str">
        <f>IF(VLOOKUP(B5719,属性中转表!A:G,7,FALSE)=0,"",VLOOKUP(VLOOKUP(B5719,属性中转表!A:G,7,FALSE),属性中转表!$K$2:$P$21,6,0))&amp;IF(VLOOKUP(B5719,属性中转表!A:G,7,FALSE)&gt;=50,VLOOKUP(A5719,英雄数据表!A:K,9,0),IF(VLOOKUP(B5719,属性中转表!A:G,7,FALSE)&gt;=25,VLOOKUP(A5719,英雄数据表!A:K,5,0),""))</f>
        <v>"atk":300,"hp":5000,"undpspro":50</v>
      </c>
      <c r="J5719" s="20" t="str">
        <f>IF(I5719="","",属性中转表!$I$1&amp;(IF(VLOOKUP(B5719,属性中转表!A:G,7,FALSE)=0,0,VLOOKUP(VLOOKUP(B5719,属性中转表!A:G,7,FALSE),属性中转表!$K$2:$P$21,4,0)))+IFERROR(VLOOKUP(A5719,英雄数据表!A:K,IF(武魂!B5719&gt;=50,10,IF(武魂!B5719&gt;=25,6)),0),0))</f>
        <v>,"dpspro":0</v>
      </c>
      <c r="K5719" s="32" t="str">
        <f t="shared" si="384"/>
        <v>"atk":300,"hp":5000,"undpspro":50,"dpspro":0</v>
      </c>
      <c r="L5719" s="20" t="str">
        <f>IF(B5719&gt;=50,VLOOKUP(A5719,英雄数据表!A:L,11,FALSE),IF(B5719&gt;=25,VLOOKUP(A5719,英雄数据表!A:L,7,0),""))</f>
        <v/>
      </c>
      <c r="M5719" s="20" t="str">
        <f>IFERROR(VLOOKUP(B5719,属性中转表!$K$2:$O$21,5,FALSE),"")</f>
        <v/>
      </c>
      <c r="N5719" s="20" t="str">
        <f>IF(B5719=25,VLOOKUP(A5719,英雄数据表!A:L,8,FALSE),IF(B5719=50,VLOOKUP(A5719,英雄数据表!A:L,12,0),""))</f>
        <v/>
      </c>
    </row>
    <row r="5720" spans="1:14" x14ac:dyDescent="0.3">
      <c r="A5720" s="20">
        <v>43066</v>
      </c>
      <c r="B5720" s="21">
        <f t="shared" si="381"/>
        <v>19</v>
      </c>
      <c r="C5720" s="21">
        <v>5</v>
      </c>
      <c r="D5720" s="21">
        <f>VLOOKUP(A5720,英雄数据表!A:D,4,0)</f>
        <v>4</v>
      </c>
      <c r="E5720" s="20" t="str">
        <f>VLOOKUP(A5720,英雄数据表!A:C,3,0)</f>
        <v>仙灵护佑</v>
      </c>
      <c r="F5720" s="20">
        <f t="shared" si="382"/>
        <v>43066</v>
      </c>
      <c r="G5720" s="20">
        <f t="shared" si="383"/>
        <v>43066</v>
      </c>
      <c r="H5720" s="21" t="str">
        <f>VLOOKUP(B5720,属性中转表!A:F,6,FALSE)</f>
        <v>"hp":45900,"atk":1275</v>
      </c>
      <c r="I5720" s="20" t="str">
        <f>IF(VLOOKUP(B5720,属性中转表!A:G,7,FALSE)=0,"",VLOOKUP(VLOOKUP(B5720,属性中转表!A:G,7,FALSE),属性中转表!$K$2:$P$21,6,0))&amp;IF(VLOOKUP(B5720,属性中转表!A:G,7,FALSE)&gt;=50,VLOOKUP(A5720,英雄数据表!A:K,9,0),IF(VLOOKUP(B5720,属性中转表!A:G,7,FALSE)&gt;=25,VLOOKUP(A5720,英雄数据表!A:K,5,0),""))</f>
        <v>"atk":300,"hp":5000,"undpspro":50</v>
      </c>
      <c r="J5720" s="20" t="str">
        <f>IF(I5720="","",属性中转表!$I$1&amp;(IF(VLOOKUP(B5720,属性中转表!A:G,7,FALSE)=0,0,VLOOKUP(VLOOKUP(B5720,属性中转表!A:G,7,FALSE),属性中转表!$K$2:$P$21,4,0)))+IFERROR(VLOOKUP(A5720,英雄数据表!A:K,IF(武魂!B5720&gt;=50,10,IF(武魂!B5720&gt;=25,6)),0),0))</f>
        <v>,"dpspro":0</v>
      </c>
      <c r="K5720" s="32" t="str">
        <f t="shared" si="384"/>
        <v>"atk":300,"hp":5000,"undpspro":50,"dpspro":0</v>
      </c>
      <c r="L5720" s="20" t="str">
        <f>IF(B5720&gt;=50,VLOOKUP(A5720,英雄数据表!A:L,11,FALSE),IF(B5720&gt;=25,VLOOKUP(A5720,英雄数据表!A:L,7,0),""))</f>
        <v/>
      </c>
      <c r="M5720" s="20" t="str">
        <f>IFERROR(VLOOKUP(B5720,属性中转表!$K$2:$O$21,5,FALSE),"")</f>
        <v/>
      </c>
      <c r="N5720" s="20" t="str">
        <f>IF(B5720=25,VLOOKUP(A5720,英雄数据表!A:L,8,FALSE),IF(B5720=50,VLOOKUP(A5720,英雄数据表!A:L,12,0),""))</f>
        <v/>
      </c>
    </row>
    <row r="5721" spans="1:14" x14ac:dyDescent="0.3">
      <c r="A5721" s="20">
        <v>43066</v>
      </c>
      <c r="B5721" s="21">
        <f t="shared" si="381"/>
        <v>20</v>
      </c>
      <c r="C5721" s="21">
        <v>5</v>
      </c>
      <c r="D5721" s="21">
        <f>VLOOKUP(A5721,英雄数据表!A:D,4,0)</f>
        <v>4</v>
      </c>
      <c r="E5721" s="20" t="str">
        <f>VLOOKUP(A5721,英雄数据表!A:C,3,0)</f>
        <v>仙灵护佑</v>
      </c>
      <c r="F5721" s="20">
        <f t="shared" si="382"/>
        <v>43066</v>
      </c>
      <c r="G5721" s="20">
        <f t="shared" si="383"/>
        <v>43066</v>
      </c>
      <c r="H5721" s="21" t="str">
        <f>VLOOKUP(B5721,属性中转表!A:F,6,FALSE)</f>
        <v>"hp":48600,"atk":1350</v>
      </c>
      <c r="I5721" s="20" t="str">
        <f>IF(VLOOKUP(B5721,属性中转表!A:G,7,FALSE)=0,"",VLOOKUP(VLOOKUP(B5721,属性中转表!A:G,7,FALSE),属性中转表!$K$2:$P$21,6,0))&amp;IF(VLOOKUP(B5721,属性中转表!A:G,7,FALSE)&gt;=50,VLOOKUP(A5721,英雄数据表!A:K,9,0),IF(VLOOKUP(B5721,属性中转表!A:G,7,FALSE)&gt;=25,VLOOKUP(A5721,英雄数据表!A:K,5,0),""))</f>
        <v>"atk":300,"hp":5000,"undpspro":50</v>
      </c>
      <c r="J5721" s="20" t="str">
        <f>IF(I5721="","",属性中转表!$I$1&amp;(IF(VLOOKUP(B5721,属性中转表!A:G,7,FALSE)=0,0,VLOOKUP(VLOOKUP(B5721,属性中转表!A:G,7,FALSE),属性中转表!$K$2:$P$21,4,0)))+IFERROR(VLOOKUP(A5721,英雄数据表!A:K,IF(武魂!B5721&gt;=50,10,IF(武魂!B5721&gt;=25,6)),0),0))</f>
        <v>,"dpspro":50</v>
      </c>
      <c r="K5721" s="32" t="str">
        <f t="shared" si="384"/>
        <v>"atk":300,"hp":5000,"undpspro":50,"dpspro":50</v>
      </c>
      <c r="L5721" s="20" t="str">
        <f>IF(B5721&gt;=50,VLOOKUP(A5721,英雄数据表!A:L,11,FALSE),IF(B5721&gt;=25,VLOOKUP(A5721,英雄数据表!A:L,7,0),""))</f>
        <v/>
      </c>
      <c r="M5721" s="20" t="str">
        <f>IFERROR(VLOOKUP(B5721,属性中转表!$K$2:$O$21,5,FALSE),"")</f>
        <v>"dpspro":50</v>
      </c>
      <c r="N5721" s="20" t="str">
        <f>IF(B5721=25,VLOOKUP(A5721,英雄数据表!A:L,8,FALSE),IF(B5721=50,VLOOKUP(A5721,英雄数据表!A:L,12,0),""))</f>
        <v/>
      </c>
    </row>
    <row r="5722" spans="1:14" x14ac:dyDescent="0.3">
      <c r="A5722" s="20">
        <v>43066</v>
      </c>
      <c r="B5722" s="21">
        <f t="shared" si="381"/>
        <v>21</v>
      </c>
      <c r="C5722" s="21">
        <v>5</v>
      </c>
      <c r="D5722" s="21">
        <f>VLOOKUP(A5722,英雄数据表!A:D,4,0)</f>
        <v>4</v>
      </c>
      <c r="E5722" s="20" t="str">
        <f>VLOOKUP(A5722,英雄数据表!A:C,3,0)</f>
        <v>仙灵护佑</v>
      </c>
      <c r="F5722" s="20">
        <f t="shared" si="382"/>
        <v>43066</v>
      </c>
      <c r="G5722" s="20">
        <f t="shared" si="383"/>
        <v>43066</v>
      </c>
      <c r="H5722" s="21" t="str">
        <f>VLOOKUP(B5722,属性中转表!A:F,6,FALSE)</f>
        <v>"hp":52200,"atk":1450</v>
      </c>
      <c r="I5722" s="20" t="str">
        <f>IF(VLOOKUP(B5722,属性中转表!A:G,7,FALSE)=0,"",VLOOKUP(VLOOKUP(B5722,属性中转表!A:G,7,FALSE),属性中转表!$K$2:$P$21,6,0))&amp;IF(VLOOKUP(B5722,属性中转表!A:G,7,FALSE)&gt;=50,VLOOKUP(A5722,英雄数据表!A:K,9,0),IF(VLOOKUP(B5722,属性中转表!A:G,7,FALSE)&gt;=25,VLOOKUP(A5722,英雄数据表!A:K,5,0),""))</f>
        <v>"atk":300,"hp":5000,"undpspro":50</v>
      </c>
      <c r="J5722" s="20" t="str">
        <f>IF(I5722="","",属性中转表!$I$1&amp;(IF(VLOOKUP(B5722,属性中转表!A:G,7,FALSE)=0,0,VLOOKUP(VLOOKUP(B5722,属性中转表!A:G,7,FALSE),属性中转表!$K$2:$P$21,4,0)))+IFERROR(VLOOKUP(A5722,英雄数据表!A:K,IF(武魂!B5722&gt;=50,10,IF(武魂!B5722&gt;=25,6)),0),0))</f>
        <v>,"dpspro":50</v>
      </c>
      <c r="K5722" s="32" t="str">
        <f t="shared" si="384"/>
        <v>"atk":300,"hp":5000,"undpspro":50,"dpspro":50</v>
      </c>
      <c r="L5722" s="20" t="str">
        <f>IF(B5722&gt;=50,VLOOKUP(A5722,英雄数据表!A:L,11,FALSE),IF(B5722&gt;=25,VLOOKUP(A5722,英雄数据表!A:L,7,0),""))</f>
        <v/>
      </c>
      <c r="M5722" s="20" t="str">
        <f>IFERROR(VLOOKUP(B5722,属性中转表!$K$2:$O$21,5,FALSE),"")</f>
        <v/>
      </c>
      <c r="N5722" s="20" t="str">
        <f>IF(B5722=25,VLOOKUP(A5722,英雄数据表!A:L,8,FALSE),IF(B5722=50,VLOOKUP(A5722,英雄数据表!A:L,12,0),""))</f>
        <v/>
      </c>
    </row>
    <row r="5723" spans="1:14" x14ac:dyDescent="0.3">
      <c r="A5723" s="20">
        <v>43066</v>
      </c>
      <c r="B5723" s="21">
        <f t="shared" si="381"/>
        <v>22</v>
      </c>
      <c r="C5723" s="21">
        <v>5</v>
      </c>
      <c r="D5723" s="21">
        <f>VLOOKUP(A5723,英雄数据表!A:D,4,0)</f>
        <v>4</v>
      </c>
      <c r="E5723" s="20" t="str">
        <f>VLOOKUP(A5723,英雄数据表!A:C,3,0)</f>
        <v>仙灵护佑</v>
      </c>
      <c r="F5723" s="20">
        <f t="shared" si="382"/>
        <v>43066</v>
      </c>
      <c r="G5723" s="20">
        <f t="shared" si="383"/>
        <v>43066</v>
      </c>
      <c r="H5723" s="21" t="str">
        <f>VLOOKUP(B5723,属性中转表!A:F,6,FALSE)</f>
        <v>"hp":55800,"atk":1550</v>
      </c>
      <c r="I5723" s="20" t="str">
        <f>IF(VLOOKUP(B5723,属性中转表!A:G,7,FALSE)=0,"",VLOOKUP(VLOOKUP(B5723,属性中转表!A:G,7,FALSE),属性中转表!$K$2:$P$21,6,0))&amp;IF(VLOOKUP(B5723,属性中转表!A:G,7,FALSE)&gt;=50,VLOOKUP(A5723,英雄数据表!A:K,9,0),IF(VLOOKUP(B5723,属性中转表!A:G,7,FALSE)&gt;=25,VLOOKUP(A5723,英雄数据表!A:K,5,0),""))</f>
        <v>"atk":300,"hp":5000,"undpspro":50</v>
      </c>
      <c r="J5723" s="20" t="str">
        <f>IF(I5723="","",属性中转表!$I$1&amp;(IF(VLOOKUP(B5723,属性中转表!A:G,7,FALSE)=0,0,VLOOKUP(VLOOKUP(B5723,属性中转表!A:G,7,FALSE),属性中转表!$K$2:$P$21,4,0)))+IFERROR(VLOOKUP(A5723,英雄数据表!A:K,IF(武魂!B5723&gt;=50,10,IF(武魂!B5723&gt;=25,6)),0),0))</f>
        <v>,"dpspro":50</v>
      </c>
      <c r="K5723" s="32" t="str">
        <f t="shared" si="384"/>
        <v>"atk":300,"hp":5000,"undpspro":50,"dpspro":50</v>
      </c>
      <c r="L5723" s="20" t="str">
        <f>IF(B5723&gt;=50,VLOOKUP(A5723,英雄数据表!A:L,11,FALSE),IF(B5723&gt;=25,VLOOKUP(A5723,英雄数据表!A:L,7,0),""))</f>
        <v/>
      </c>
      <c r="M5723" s="20" t="str">
        <f>IFERROR(VLOOKUP(B5723,属性中转表!$K$2:$O$21,5,FALSE),"")</f>
        <v/>
      </c>
      <c r="N5723" s="20" t="str">
        <f>IF(B5723=25,VLOOKUP(A5723,英雄数据表!A:L,8,FALSE),IF(B5723=50,VLOOKUP(A5723,英雄数据表!A:L,12,0),""))</f>
        <v/>
      </c>
    </row>
    <row r="5724" spans="1:14" x14ac:dyDescent="0.3">
      <c r="A5724" s="20">
        <v>43066</v>
      </c>
      <c r="B5724" s="21">
        <f t="shared" si="381"/>
        <v>23</v>
      </c>
      <c r="C5724" s="21">
        <v>5</v>
      </c>
      <c r="D5724" s="21">
        <f>VLOOKUP(A5724,英雄数据表!A:D,4,0)</f>
        <v>4</v>
      </c>
      <c r="E5724" s="20" t="str">
        <f>VLOOKUP(A5724,英雄数据表!A:C,3,0)</f>
        <v>仙灵护佑</v>
      </c>
      <c r="F5724" s="20">
        <f t="shared" si="382"/>
        <v>43066</v>
      </c>
      <c r="G5724" s="20">
        <f t="shared" si="383"/>
        <v>43066</v>
      </c>
      <c r="H5724" s="21" t="str">
        <f>VLOOKUP(B5724,属性中转表!A:F,6,FALSE)</f>
        <v>"hp":59400,"atk":1650</v>
      </c>
      <c r="I5724" s="20" t="str">
        <f>IF(VLOOKUP(B5724,属性中转表!A:G,7,FALSE)=0,"",VLOOKUP(VLOOKUP(B5724,属性中转表!A:G,7,FALSE),属性中转表!$K$2:$P$21,6,0))&amp;IF(VLOOKUP(B5724,属性中转表!A:G,7,FALSE)&gt;=50,VLOOKUP(A5724,英雄数据表!A:K,9,0),IF(VLOOKUP(B5724,属性中转表!A:G,7,FALSE)&gt;=25,VLOOKUP(A5724,英雄数据表!A:K,5,0),""))</f>
        <v>"atk":300,"hp":5000,"undpspro":50</v>
      </c>
      <c r="J5724" s="20" t="str">
        <f>IF(I5724="","",属性中转表!$I$1&amp;(IF(VLOOKUP(B5724,属性中转表!A:G,7,FALSE)=0,0,VLOOKUP(VLOOKUP(B5724,属性中转表!A:G,7,FALSE),属性中转表!$K$2:$P$21,4,0)))+IFERROR(VLOOKUP(A5724,英雄数据表!A:K,IF(武魂!B5724&gt;=50,10,IF(武魂!B5724&gt;=25,6)),0),0))</f>
        <v>,"dpspro":50</v>
      </c>
      <c r="K5724" s="32" t="str">
        <f t="shared" si="384"/>
        <v>"atk":300,"hp":5000,"undpspro":50,"dpspro":50</v>
      </c>
      <c r="L5724" s="20" t="str">
        <f>IF(B5724&gt;=50,VLOOKUP(A5724,英雄数据表!A:L,11,FALSE),IF(B5724&gt;=25,VLOOKUP(A5724,英雄数据表!A:L,7,0),""))</f>
        <v/>
      </c>
      <c r="M5724" s="20" t="str">
        <f>IFERROR(VLOOKUP(B5724,属性中转表!$K$2:$O$21,5,FALSE),"")</f>
        <v/>
      </c>
      <c r="N5724" s="20" t="str">
        <f>IF(B5724=25,VLOOKUP(A5724,英雄数据表!A:L,8,FALSE),IF(B5724=50,VLOOKUP(A5724,英雄数据表!A:L,12,0),""))</f>
        <v/>
      </c>
    </row>
    <row r="5725" spans="1:14" x14ac:dyDescent="0.3">
      <c r="A5725" s="20">
        <v>43066</v>
      </c>
      <c r="B5725" s="21">
        <f t="shared" si="381"/>
        <v>24</v>
      </c>
      <c r="C5725" s="21">
        <v>5</v>
      </c>
      <c r="D5725" s="21">
        <f>VLOOKUP(A5725,英雄数据表!A:D,4,0)</f>
        <v>4</v>
      </c>
      <c r="E5725" s="20" t="str">
        <f>VLOOKUP(A5725,英雄数据表!A:C,3,0)</f>
        <v>仙灵护佑</v>
      </c>
      <c r="F5725" s="20">
        <f t="shared" si="382"/>
        <v>43066</v>
      </c>
      <c r="G5725" s="20">
        <f t="shared" si="383"/>
        <v>43066</v>
      </c>
      <c r="H5725" s="21" t="str">
        <f>VLOOKUP(B5725,属性中转表!A:F,6,FALSE)</f>
        <v>"hp":63000,"atk":1750</v>
      </c>
      <c r="I5725" s="20" t="str">
        <f>IF(VLOOKUP(B5725,属性中转表!A:G,7,FALSE)=0,"",VLOOKUP(VLOOKUP(B5725,属性中转表!A:G,7,FALSE),属性中转表!$K$2:$P$21,6,0))&amp;IF(VLOOKUP(B5725,属性中转表!A:G,7,FALSE)&gt;=50,VLOOKUP(A5725,英雄数据表!A:K,9,0),IF(VLOOKUP(B5725,属性中转表!A:G,7,FALSE)&gt;=25,VLOOKUP(A5725,英雄数据表!A:K,5,0),""))</f>
        <v>"atk":300,"hp":5000,"undpspro":50</v>
      </c>
      <c r="J5725" s="20" t="str">
        <f>IF(I5725="","",属性中转表!$I$1&amp;(IF(VLOOKUP(B5725,属性中转表!A:G,7,FALSE)=0,0,VLOOKUP(VLOOKUP(B5725,属性中转表!A:G,7,FALSE),属性中转表!$K$2:$P$21,4,0)))+IFERROR(VLOOKUP(A5725,英雄数据表!A:K,IF(武魂!B5725&gt;=50,10,IF(武魂!B5725&gt;=25,6)),0),0))</f>
        <v>,"dpspro":50</v>
      </c>
      <c r="K5725" s="32" t="str">
        <f t="shared" si="384"/>
        <v>"atk":300,"hp":5000,"undpspro":50,"dpspro":50</v>
      </c>
      <c r="L5725" s="20" t="str">
        <f>IF(B5725&gt;=50,VLOOKUP(A5725,英雄数据表!A:L,11,FALSE),IF(B5725&gt;=25,VLOOKUP(A5725,英雄数据表!A:L,7,0),""))</f>
        <v/>
      </c>
      <c r="M5725" s="20" t="str">
        <f>IFERROR(VLOOKUP(B5725,属性中转表!$K$2:$O$21,5,FALSE),"")</f>
        <v/>
      </c>
      <c r="N5725" s="20" t="str">
        <f>IF(B5725=25,VLOOKUP(A5725,英雄数据表!A:L,8,FALSE),IF(B5725=50,VLOOKUP(A5725,英雄数据表!A:L,12,0),""))</f>
        <v/>
      </c>
    </row>
    <row r="5726" spans="1:14" x14ac:dyDescent="0.3">
      <c r="A5726" s="20">
        <v>43066</v>
      </c>
      <c r="B5726" s="21">
        <f t="shared" si="381"/>
        <v>25</v>
      </c>
      <c r="C5726" s="21">
        <v>5</v>
      </c>
      <c r="D5726" s="21">
        <f>VLOOKUP(A5726,英雄数据表!A:D,4,0)</f>
        <v>4</v>
      </c>
      <c r="E5726" s="20" t="str">
        <f>VLOOKUP(A5726,英雄数据表!A:C,3,0)</f>
        <v>仙灵护佑</v>
      </c>
      <c r="F5726" s="20">
        <f t="shared" si="382"/>
        <v>43066</v>
      </c>
      <c r="G5726" s="20">
        <f t="shared" si="383"/>
        <v>43066</v>
      </c>
      <c r="H5726" s="21" t="str">
        <f>VLOOKUP(B5726,属性中转表!A:F,6,FALSE)</f>
        <v>"hp":66600,"atk":1850</v>
      </c>
      <c r="I5726" s="20" t="str">
        <f>IF(VLOOKUP(B5726,属性中转表!A:G,7,FALSE)=0,"",VLOOKUP(VLOOKUP(B5726,属性中转表!A:G,7,FALSE),属性中转表!$K$2:$P$21,6,0))&amp;IF(VLOOKUP(B5726,属性中转表!A:G,7,FALSE)&gt;=50,VLOOKUP(A5726,英雄数据表!A:K,9,0),IF(VLOOKUP(B5726,属性中转表!A:G,7,FALSE)&gt;=25,VLOOKUP(A5726,英雄数据表!A:K,5,0),""))</f>
        <v>"atk":300,"hp":5000,"undpspro":50</v>
      </c>
      <c r="J5726" s="20" t="str">
        <f>IF(I5726="","",属性中转表!$I$1&amp;(IF(VLOOKUP(B5726,属性中转表!A:G,7,FALSE)=0,0,VLOOKUP(VLOOKUP(B5726,属性中转表!A:G,7,FALSE),属性中转表!$K$2:$P$21,4,0)))+IFERROR(VLOOKUP(A5726,英雄数据表!A:K,IF(武魂!B5726&gt;=50,10,IF(武魂!B5726&gt;=25,6)),0),0))</f>
        <v>,"dpspro":50</v>
      </c>
      <c r="K5726" s="32" t="str">
        <f t="shared" si="384"/>
        <v>"atk":300,"hp":5000,"undpspro":50,"dpspro":50</v>
      </c>
      <c r="L5726" s="20" t="str">
        <f>IF(B5726&gt;=50,VLOOKUP(A5726,英雄数据表!A:L,11,FALSE),IF(B5726&gt;=25,VLOOKUP(A5726,英雄数据表!A:L,7,0),""))</f>
        <v>"4306601004"</v>
      </c>
      <c r="M5726" s="20" t="str">
        <f>IFERROR(VLOOKUP(B5726,属性中转表!$K$2:$O$21,5,FALSE),"")</f>
        <v/>
      </c>
      <c r="N5726" s="20" t="str">
        <f>IF(B5726=25,VLOOKUP(A5726,英雄数据表!A:L,8,FALSE),IF(B5726=50,VLOOKUP(A5726,英雄数据表!A:L,12,0),""))</f>
        <v>自己存活时，全队提升2%的攻击力与3%的免伤，每回合回复全队已损生命0.6%生命</v>
      </c>
    </row>
    <row r="5727" spans="1:14" x14ac:dyDescent="0.3">
      <c r="A5727" s="20">
        <v>43066</v>
      </c>
      <c r="B5727" s="21">
        <f t="shared" si="381"/>
        <v>26</v>
      </c>
      <c r="C5727" s="21">
        <v>5</v>
      </c>
      <c r="D5727" s="21">
        <f>VLOOKUP(A5727,英雄数据表!A:D,4,0)</f>
        <v>4</v>
      </c>
      <c r="E5727" s="20" t="str">
        <f>VLOOKUP(A5727,英雄数据表!A:C,3,0)</f>
        <v>仙灵护佑</v>
      </c>
      <c r="F5727" s="20">
        <f t="shared" si="382"/>
        <v>43066</v>
      </c>
      <c r="G5727" s="20">
        <f t="shared" si="383"/>
        <v>43066</v>
      </c>
      <c r="H5727" s="21" t="str">
        <f>VLOOKUP(B5727,属性中转表!A:F,6,FALSE)</f>
        <v>"hp":70200,"atk":1950</v>
      </c>
      <c r="I5727" s="20" t="str">
        <f>IF(VLOOKUP(B5727,属性中转表!A:G,7,FALSE)=0,"",VLOOKUP(VLOOKUP(B5727,属性中转表!A:G,7,FALSE),属性中转表!$K$2:$P$21,6,0))&amp;IF(VLOOKUP(B5727,属性中转表!A:G,7,FALSE)&gt;=50,VLOOKUP(A5727,英雄数据表!A:K,9,0),IF(VLOOKUP(B5727,属性中转表!A:G,7,FALSE)&gt;=25,VLOOKUP(A5727,英雄数据表!A:K,5,0),""))</f>
        <v>"atk":300,"hp":5000,"undpspro":50</v>
      </c>
      <c r="J5727" s="20" t="str">
        <f>IF(I5727="","",属性中转表!$I$1&amp;(IF(VLOOKUP(B5727,属性中转表!A:G,7,FALSE)=0,0,VLOOKUP(VLOOKUP(B5727,属性中转表!A:G,7,FALSE),属性中转表!$K$2:$P$21,4,0)))+IFERROR(VLOOKUP(A5727,英雄数据表!A:K,IF(武魂!B5727&gt;=50,10,IF(武魂!B5727&gt;=25,6)),0),0))</f>
        <v>,"dpspro":50</v>
      </c>
      <c r="K5727" s="32" t="str">
        <f t="shared" si="384"/>
        <v>"atk":300,"hp":5000,"undpspro":50,"dpspro":50</v>
      </c>
      <c r="L5727" s="20" t="str">
        <f>IF(B5727&gt;=50,VLOOKUP(A5727,英雄数据表!A:L,11,FALSE),IF(B5727&gt;=25,VLOOKUP(A5727,英雄数据表!A:L,7,0),""))</f>
        <v>"4306601004"</v>
      </c>
      <c r="M5727" s="20" t="str">
        <f>IFERROR(VLOOKUP(B5727,属性中转表!$K$2:$O$21,5,FALSE),"")</f>
        <v/>
      </c>
      <c r="N5727" s="20" t="str">
        <f>IF(B5727=25,VLOOKUP(A5727,英雄数据表!A:L,8,FALSE),IF(B5727=50,VLOOKUP(A5727,英雄数据表!A:L,12,0),""))</f>
        <v/>
      </c>
    </row>
    <row r="5728" spans="1:14" x14ac:dyDescent="0.3">
      <c r="A5728" s="20">
        <v>43066</v>
      </c>
      <c r="B5728" s="21">
        <f t="shared" si="381"/>
        <v>27</v>
      </c>
      <c r="C5728" s="21">
        <v>5</v>
      </c>
      <c r="D5728" s="21">
        <f>VLOOKUP(A5728,英雄数据表!A:D,4,0)</f>
        <v>4</v>
      </c>
      <c r="E5728" s="20" t="str">
        <f>VLOOKUP(A5728,英雄数据表!A:C,3,0)</f>
        <v>仙灵护佑</v>
      </c>
      <c r="F5728" s="20">
        <f t="shared" si="382"/>
        <v>43066</v>
      </c>
      <c r="G5728" s="20">
        <f t="shared" si="383"/>
        <v>43066</v>
      </c>
      <c r="H5728" s="21" t="str">
        <f>VLOOKUP(B5728,属性中转表!A:F,6,FALSE)</f>
        <v>"hp":73800,"atk":2050</v>
      </c>
      <c r="I5728" s="20" t="str">
        <f>IF(VLOOKUP(B5728,属性中转表!A:G,7,FALSE)=0,"",VLOOKUP(VLOOKUP(B5728,属性中转表!A:G,7,FALSE),属性中转表!$K$2:$P$21,6,0))&amp;IF(VLOOKUP(B5728,属性中转表!A:G,7,FALSE)&gt;=50,VLOOKUP(A5728,英雄数据表!A:K,9,0),IF(VLOOKUP(B5728,属性中转表!A:G,7,FALSE)&gt;=25,VLOOKUP(A5728,英雄数据表!A:K,5,0),""))</f>
        <v>"atk":300,"hp":5000,"undpspro":50</v>
      </c>
      <c r="J5728" s="20" t="str">
        <f>IF(I5728="","",属性中转表!$I$1&amp;(IF(VLOOKUP(B5728,属性中转表!A:G,7,FALSE)=0,0,VLOOKUP(VLOOKUP(B5728,属性中转表!A:G,7,FALSE),属性中转表!$K$2:$P$21,4,0)))+IFERROR(VLOOKUP(A5728,英雄数据表!A:K,IF(武魂!B5728&gt;=50,10,IF(武魂!B5728&gt;=25,6)),0),0))</f>
        <v>,"dpspro":50</v>
      </c>
      <c r="K5728" s="32" t="str">
        <f t="shared" si="384"/>
        <v>"atk":300,"hp":5000,"undpspro":50,"dpspro":50</v>
      </c>
      <c r="L5728" s="20" t="str">
        <f>IF(B5728&gt;=50,VLOOKUP(A5728,英雄数据表!A:L,11,FALSE),IF(B5728&gt;=25,VLOOKUP(A5728,英雄数据表!A:L,7,0),""))</f>
        <v>"4306601004"</v>
      </c>
      <c r="M5728" s="20" t="str">
        <f>IFERROR(VLOOKUP(B5728,属性中转表!$K$2:$O$21,5,FALSE),"")</f>
        <v/>
      </c>
      <c r="N5728" s="20" t="str">
        <f>IF(B5728=25,VLOOKUP(A5728,英雄数据表!A:L,8,FALSE),IF(B5728=50,VLOOKUP(A5728,英雄数据表!A:L,12,0),""))</f>
        <v/>
      </c>
    </row>
    <row r="5729" spans="1:14" x14ac:dyDescent="0.3">
      <c r="A5729" s="20">
        <v>43066</v>
      </c>
      <c r="B5729" s="21">
        <f t="shared" si="381"/>
        <v>28</v>
      </c>
      <c r="C5729" s="21">
        <v>5</v>
      </c>
      <c r="D5729" s="21">
        <f>VLOOKUP(A5729,英雄数据表!A:D,4,0)</f>
        <v>4</v>
      </c>
      <c r="E5729" s="20" t="str">
        <f>VLOOKUP(A5729,英雄数据表!A:C,3,0)</f>
        <v>仙灵护佑</v>
      </c>
      <c r="F5729" s="20">
        <f t="shared" si="382"/>
        <v>43066</v>
      </c>
      <c r="G5729" s="20">
        <f t="shared" si="383"/>
        <v>43066</v>
      </c>
      <c r="H5729" s="21" t="str">
        <f>VLOOKUP(B5729,属性中转表!A:F,6,FALSE)</f>
        <v>"hp":77400,"atk":2150</v>
      </c>
      <c r="I5729" s="20" t="str">
        <f>IF(VLOOKUP(B5729,属性中转表!A:G,7,FALSE)=0,"",VLOOKUP(VLOOKUP(B5729,属性中转表!A:G,7,FALSE),属性中转表!$K$2:$P$21,6,0))&amp;IF(VLOOKUP(B5729,属性中转表!A:G,7,FALSE)&gt;=50,VLOOKUP(A5729,英雄数据表!A:K,9,0),IF(VLOOKUP(B5729,属性中转表!A:G,7,FALSE)&gt;=25,VLOOKUP(A5729,英雄数据表!A:K,5,0),""))</f>
        <v>"atk":300,"hp":5000,"undpspro":50</v>
      </c>
      <c r="J5729" s="20" t="str">
        <f>IF(I5729="","",属性中转表!$I$1&amp;(IF(VLOOKUP(B5729,属性中转表!A:G,7,FALSE)=0,0,VLOOKUP(VLOOKUP(B5729,属性中转表!A:G,7,FALSE),属性中转表!$K$2:$P$21,4,0)))+IFERROR(VLOOKUP(A5729,英雄数据表!A:K,IF(武魂!B5729&gt;=50,10,IF(武魂!B5729&gt;=25,6)),0),0))</f>
        <v>,"dpspro":50</v>
      </c>
      <c r="K5729" s="32" t="str">
        <f t="shared" si="384"/>
        <v>"atk":300,"hp":5000,"undpspro":50,"dpspro":50</v>
      </c>
      <c r="L5729" s="20" t="str">
        <f>IF(B5729&gt;=50,VLOOKUP(A5729,英雄数据表!A:L,11,FALSE),IF(B5729&gt;=25,VLOOKUP(A5729,英雄数据表!A:L,7,0),""))</f>
        <v>"4306601004"</v>
      </c>
      <c r="M5729" s="20" t="str">
        <f>IFERROR(VLOOKUP(B5729,属性中转表!$K$2:$O$21,5,FALSE),"")</f>
        <v/>
      </c>
      <c r="N5729" s="20" t="str">
        <f>IF(B5729=25,VLOOKUP(A5729,英雄数据表!A:L,8,FALSE),IF(B5729=50,VLOOKUP(A5729,英雄数据表!A:L,12,0),""))</f>
        <v/>
      </c>
    </row>
    <row r="5730" spans="1:14" x14ac:dyDescent="0.3">
      <c r="A5730" s="20">
        <v>43066</v>
      </c>
      <c r="B5730" s="21">
        <f t="shared" si="381"/>
        <v>29</v>
      </c>
      <c r="C5730" s="21">
        <v>5</v>
      </c>
      <c r="D5730" s="21">
        <f>VLOOKUP(A5730,英雄数据表!A:D,4,0)</f>
        <v>4</v>
      </c>
      <c r="E5730" s="20" t="str">
        <f>VLOOKUP(A5730,英雄数据表!A:C,3,0)</f>
        <v>仙灵护佑</v>
      </c>
      <c r="F5730" s="20">
        <f t="shared" si="382"/>
        <v>43066</v>
      </c>
      <c r="G5730" s="20">
        <f t="shared" si="383"/>
        <v>43066</v>
      </c>
      <c r="H5730" s="21" t="str">
        <f>VLOOKUP(B5730,属性中转表!A:F,6,FALSE)</f>
        <v>"hp":81000,"atk":2250</v>
      </c>
      <c r="I5730" s="20" t="str">
        <f>IF(VLOOKUP(B5730,属性中转表!A:G,7,FALSE)=0,"",VLOOKUP(VLOOKUP(B5730,属性中转表!A:G,7,FALSE),属性中转表!$K$2:$P$21,6,0))&amp;IF(VLOOKUP(B5730,属性中转表!A:G,7,FALSE)&gt;=50,VLOOKUP(A5730,英雄数据表!A:K,9,0),IF(VLOOKUP(B5730,属性中转表!A:G,7,FALSE)&gt;=25,VLOOKUP(A5730,英雄数据表!A:K,5,0),""))</f>
        <v>"atk":300,"hp":5000,"undpspro":50</v>
      </c>
      <c r="J5730" s="20" t="str">
        <f>IF(I5730="","",属性中转表!$I$1&amp;(IF(VLOOKUP(B5730,属性中转表!A:G,7,FALSE)=0,0,VLOOKUP(VLOOKUP(B5730,属性中转表!A:G,7,FALSE),属性中转表!$K$2:$P$21,4,0)))+IFERROR(VLOOKUP(A5730,英雄数据表!A:K,IF(武魂!B5730&gt;=50,10,IF(武魂!B5730&gt;=25,6)),0),0))</f>
        <v>,"dpspro":50</v>
      </c>
      <c r="K5730" s="32" t="str">
        <f t="shared" si="384"/>
        <v>"atk":300,"hp":5000,"undpspro":50,"dpspro":50</v>
      </c>
      <c r="L5730" s="20" t="str">
        <f>IF(B5730&gt;=50,VLOOKUP(A5730,英雄数据表!A:L,11,FALSE),IF(B5730&gt;=25,VLOOKUP(A5730,英雄数据表!A:L,7,0),""))</f>
        <v>"4306601004"</v>
      </c>
      <c r="M5730" s="20" t="str">
        <f>IFERROR(VLOOKUP(B5730,属性中转表!$K$2:$O$21,5,FALSE),"")</f>
        <v/>
      </c>
      <c r="N5730" s="20" t="str">
        <f>IF(B5730=25,VLOOKUP(A5730,英雄数据表!A:L,8,FALSE),IF(B5730=50,VLOOKUP(A5730,英雄数据表!A:L,12,0),""))</f>
        <v/>
      </c>
    </row>
    <row r="5731" spans="1:14" x14ac:dyDescent="0.3">
      <c r="A5731" s="20">
        <v>43066</v>
      </c>
      <c r="B5731" s="21">
        <f t="shared" si="381"/>
        <v>30</v>
      </c>
      <c r="C5731" s="21">
        <v>5</v>
      </c>
      <c r="D5731" s="21">
        <f>VLOOKUP(A5731,英雄数据表!A:D,4,0)</f>
        <v>4</v>
      </c>
      <c r="E5731" s="20" t="str">
        <f>VLOOKUP(A5731,英雄数据表!A:C,3,0)</f>
        <v>仙灵护佑</v>
      </c>
      <c r="F5731" s="20">
        <f t="shared" si="382"/>
        <v>43066</v>
      </c>
      <c r="G5731" s="20">
        <f t="shared" si="383"/>
        <v>43066</v>
      </c>
      <c r="H5731" s="21" t="str">
        <f>VLOOKUP(B5731,属性中转表!A:F,6,FALSE)</f>
        <v>"hp":84600,"atk":2350</v>
      </c>
      <c r="I5731" s="20" t="str">
        <f>IF(VLOOKUP(B5731,属性中转表!A:G,7,FALSE)=0,"",VLOOKUP(VLOOKUP(B5731,属性中转表!A:G,7,FALSE),属性中转表!$K$2:$P$21,6,0))&amp;IF(VLOOKUP(B5731,属性中转表!A:G,7,FALSE)&gt;=50,VLOOKUP(A5731,英雄数据表!A:K,9,0),IF(VLOOKUP(B5731,属性中转表!A:G,7,FALSE)&gt;=25,VLOOKUP(A5731,英雄数据表!A:K,5,0),""))</f>
        <v>"atk":300,"hp":5000,"undpspro":100</v>
      </c>
      <c r="J5731" s="20" t="str">
        <f>IF(I5731="","",属性中转表!$I$1&amp;(IF(VLOOKUP(B5731,属性中转表!A:G,7,FALSE)=0,0,VLOOKUP(VLOOKUP(B5731,属性中转表!A:G,7,FALSE),属性中转表!$K$2:$P$21,4,0)))+IFERROR(VLOOKUP(A5731,英雄数据表!A:K,IF(武魂!B5731&gt;=50,10,IF(武魂!B5731&gt;=25,6)),0),0))</f>
        <v>,"dpspro":50</v>
      </c>
      <c r="K5731" s="32" t="str">
        <f t="shared" si="384"/>
        <v>"atk":300,"hp":5000,"undpspro":100,"dpspro":50</v>
      </c>
      <c r="L5731" s="20" t="str">
        <f>IF(B5731&gt;=50,VLOOKUP(A5731,英雄数据表!A:L,11,FALSE),IF(B5731&gt;=25,VLOOKUP(A5731,英雄数据表!A:L,7,0),""))</f>
        <v>"4306601004"</v>
      </c>
      <c r="M5731" s="20" t="str">
        <f>IFERROR(VLOOKUP(B5731,属性中转表!$K$2:$O$21,5,FALSE),"")</f>
        <v>"undpspro":50</v>
      </c>
      <c r="N5731" s="20" t="str">
        <f>IF(B5731=25,VLOOKUP(A5731,英雄数据表!A:L,8,FALSE),IF(B5731=50,VLOOKUP(A5731,英雄数据表!A:L,12,0),""))</f>
        <v/>
      </c>
    </row>
    <row r="5732" spans="1:14" x14ac:dyDescent="0.3">
      <c r="A5732" s="20">
        <v>43066</v>
      </c>
      <c r="B5732" s="21">
        <f t="shared" si="381"/>
        <v>31</v>
      </c>
      <c r="C5732" s="21">
        <v>5</v>
      </c>
      <c r="D5732" s="21">
        <f>VLOOKUP(A5732,英雄数据表!A:D,4,0)</f>
        <v>4</v>
      </c>
      <c r="E5732" s="20" t="str">
        <f>VLOOKUP(A5732,英雄数据表!A:C,3,0)</f>
        <v>仙灵护佑</v>
      </c>
      <c r="F5732" s="20">
        <f t="shared" si="382"/>
        <v>43066</v>
      </c>
      <c r="G5732" s="20">
        <f t="shared" si="383"/>
        <v>43066</v>
      </c>
      <c r="H5732" s="21" t="str">
        <f>VLOOKUP(B5732,属性中转表!A:F,6,FALSE)</f>
        <v>"hp":89100,"atk":2475</v>
      </c>
      <c r="I5732" s="20" t="str">
        <f>IF(VLOOKUP(B5732,属性中转表!A:G,7,FALSE)=0,"",VLOOKUP(VLOOKUP(B5732,属性中转表!A:G,7,FALSE),属性中转表!$K$2:$P$21,6,0))&amp;IF(VLOOKUP(B5732,属性中转表!A:G,7,FALSE)&gt;=50,VLOOKUP(A5732,英雄数据表!A:K,9,0),IF(VLOOKUP(B5732,属性中转表!A:G,7,FALSE)&gt;=25,VLOOKUP(A5732,英雄数据表!A:K,5,0),""))</f>
        <v>"atk":300,"hp":5000,"undpspro":100</v>
      </c>
      <c r="J5732" s="20" t="str">
        <f>IF(I5732="","",属性中转表!$I$1&amp;(IF(VLOOKUP(B5732,属性中转表!A:G,7,FALSE)=0,0,VLOOKUP(VLOOKUP(B5732,属性中转表!A:G,7,FALSE),属性中转表!$K$2:$P$21,4,0)))+IFERROR(VLOOKUP(A5732,英雄数据表!A:K,IF(武魂!B5732&gt;=50,10,IF(武魂!B5732&gt;=25,6)),0),0))</f>
        <v>,"dpspro":50</v>
      </c>
      <c r="K5732" s="32" t="str">
        <f t="shared" si="384"/>
        <v>"atk":300,"hp":5000,"undpspro":100,"dpspro":50</v>
      </c>
      <c r="L5732" s="20" t="str">
        <f>IF(B5732&gt;=50,VLOOKUP(A5732,英雄数据表!A:L,11,FALSE),IF(B5732&gt;=25,VLOOKUP(A5732,英雄数据表!A:L,7,0),""))</f>
        <v>"4306601004"</v>
      </c>
      <c r="M5732" s="20" t="str">
        <f>IFERROR(VLOOKUP(B5732,属性中转表!$K$2:$O$21,5,FALSE),"")</f>
        <v/>
      </c>
      <c r="N5732" s="20" t="str">
        <f>IF(B5732=25,VLOOKUP(A5732,英雄数据表!A:L,8,FALSE),IF(B5732=50,VLOOKUP(A5732,英雄数据表!A:L,12,0),""))</f>
        <v/>
      </c>
    </row>
    <row r="5733" spans="1:14" x14ac:dyDescent="0.3">
      <c r="A5733" s="20">
        <v>43066</v>
      </c>
      <c r="B5733" s="21">
        <f t="shared" si="381"/>
        <v>32</v>
      </c>
      <c r="C5733" s="21">
        <v>5</v>
      </c>
      <c r="D5733" s="21">
        <f>VLOOKUP(A5733,英雄数据表!A:D,4,0)</f>
        <v>4</v>
      </c>
      <c r="E5733" s="20" t="str">
        <f>VLOOKUP(A5733,英雄数据表!A:C,3,0)</f>
        <v>仙灵护佑</v>
      </c>
      <c r="F5733" s="20">
        <f t="shared" si="382"/>
        <v>43066</v>
      </c>
      <c r="G5733" s="20">
        <f t="shared" si="383"/>
        <v>43066</v>
      </c>
      <c r="H5733" s="21" t="str">
        <f>VLOOKUP(B5733,属性中转表!A:F,6,FALSE)</f>
        <v>"hp":93600,"atk":2600</v>
      </c>
      <c r="I5733" s="20" t="str">
        <f>IF(VLOOKUP(B5733,属性中转表!A:G,7,FALSE)=0,"",VLOOKUP(VLOOKUP(B5733,属性中转表!A:G,7,FALSE),属性中转表!$K$2:$P$21,6,0))&amp;IF(VLOOKUP(B5733,属性中转表!A:G,7,FALSE)&gt;=50,VLOOKUP(A5733,英雄数据表!A:K,9,0),IF(VLOOKUP(B5733,属性中转表!A:G,7,FALSE)&gt;=25,VLOOKUP(A5733,英雄数据表!A:K,5,0),""))</f>
        <v>"atk":300,"hp":5000,"undpspro":100</v>
      </c>
      <c r="J5733" s="20" t="str">
        <f>IF(I5733="","",属性中转表!$I$1&amp;(IF(VLOOKUP(B5733,属性中转表!A:G,7,FALSE)=0,0,VLOOKUP(VLOOKUP(B5733,属性中转表!A:G,7,FALSE),属性中转表!$K$2:$P$21,4,0)))+IFERROR(VLOOKUP(A5733,英雄数据表!A:K,IF(武魂!B5733&gt;=50,10,IF(武魂!B5733&gt;=25,6)),0),0))</f>
        <v>,"dpspro":50</v>
      </c>
      <c r="K5733" s="32" t="str">
        <f t="shared" si="384"/>
        <v>"atk":300,"hp":5000,"undpspro":100,"dpspro":50</v>
      </c>
      <c r="L5733" s="20" t="str">
        <f>IF(B5733&gt;=50,VLOOKUP(A5733,英雄数据表!A:L,11,FALSE),IF(B5733&gt;=25,VLOOKUP(A5733,英雄数据表!A:L,7,0),""))</f>
        <v>"4306601004"</v>
      </c>
      <c r="M5733" s="20" t="str">
        <f>IFERROR(VLOOKUP(B5733,属性中转表!$K$2:$O$21,5,FALSE),"")</f>
        <v/>
      </c>
      <c r="N5733" s="20" t="str">
        <f>IF(B5733=25,VLOOKUP(A5733,英雄数据表!A:L,8,FALSE),IF(B5733=50,VLOOKUP(A5733,英雄数据表!A:L,12,0),""))</f>
        <v/>
      </c>
    </row>
    <row r="5734" spans="1:14" x14ac:dyDescent="0.3">
      <c r="A5734" s="20">
        <v>43066</v>
      </c>
      <c r="B5734" s="21">
        <f t="shared" si="381"/>
        <v>33</v>
      </c>
      <c r="C5734" s="21">
        <v>5</v>
      </c>
      <c r="D5734" s="21">
        <f>VLOOKUP(A5734,英雄数据表!A:D,4,0)</f>
        <v>4</v>
      </c>
      <c r="E5734" s="20" t="str">
        <f>VLOOKUP(A5734,英雄数据表!A:C,3,0)</f>
        <v>仙灵护佑</v>
      </c>
      <c r="F5734" s="20">
        <f t="shared" si="382"/>
        <v>43066</v>
      </c>
      <c r="G5734" s="20">
        <f t="shared" si="383"/>
        <v>43066</v>
      </c>
      <c r="H5734" s="21" t="str">
        <f>VLOOKUP(B5734,属性中转表!A:F,6,FALSE)</f>
        <v>"hp":98100,"atk":2725</v>
      </c>
      <c r="I5734" s="20" t="str">
        <f>IF(VLOOKUP(B5734,属性中转表!A:G,7,FALSE)=0,"",VLOOKUP(VLOOKUP(B5734,属性中转表!A:G,7,FALSE),属性中转表!$K$2:$P$21,6,0))&amp;IF(VLOOKUP(B5734,属性中转表!A:G,7,FALSE)&gt;=50,VLOOKUP(A5734,英雄数据表!A:K,9,0),IF(VLOOKUP(B5734,属性中转表!A:G,7,FALSE)&gt;=25,VLOOKUP(A5734,英雄数据表!A:K,5,0),""))</f>
        <v>"atk":300,"hp":5000,"undpspro":100</v>
      </c>
      <c r="J5734" s="20" t="str">
        <f>IF(I5734="","",属性中转表!$I$1&amp;(IF(VLOOKUP(B5734,属性中转表!A:G,7,FALSE)=0,0,VLOOKUP(VLOOKUP(B5734,属性中转表!A:G,7,FALSE),属性中转表!$K$2:$P$21,4,0)))+IFERROR(VLOOKUP(A5734,英雄数据表!A:K,IF(武魂!B5734&gt;=50,10,IF(武魂!B5734&gt;=25,6)),0),0))</f>
        <v>,"dpspro":50</v>
      </c>
      <c r="K5734" s="32" t="str">
        <f t="shared" si="384"/>
        <v>"atk":300,"hp":5000,"undpspro":100,"dpspro":50</v>
      </c>
      <c r="L5734" s="20" t="str">
        <f>IF(B5734&gt;=50,VLOOKUP(A5734,英雄数据表!A:L,11,FALSE),IF(B5734&gt;=25,VLOOKUP(A5734,英雄数据表!A:L,7,0),""))</f>
        <v>"4306601004"</v>
      </c>
      <c r="M5734" s="20" t="str">
        <f>IFERROR(VLOOKUP(B5734,属性中转表!$K$2:$O$21,5,FALSE),"")</f>
        <v/>
      </c>
      <c r="N5734" s="20" t="str">
        <f>IF(B5734=25,VLOOKUP(A5734,英雄数据表!A:L,8,FALSE),IF(B5734=50,VLOOKUP(A5734,英雄数据表!A:L,12,0),""))</f>
        <v/>
      </c>
    </row>
    <row r="5735" spans="1:14" x14ac:dyDescent="0.3">
      <c r="A5735" s="20">
        <v>43066</v>
      </c>
      <c r="B5735" s="21">
        <f t="shared" si="381"/>
        <v>34</v>
      </c>
      <c r="C5735" s="21">
        <v>5</v>
      </c>
      <c r="D5735" s="21">
        <f>VLOOKUP(A5735,英雄数据表!A:D,4,0)</f>
        <v>4</v>
      </c>
      <c r="E5735" s="20" t="str">
        <f>VLOOKUP(A5735,英雄数据表!A:C,3,0)</f>
        <v>仙灵护佑</v>
      </c>
      <c r="F5735" s="20">
        <f t="shared" si="382"/>
        <v>43066</v>
      </c>
      <c r="G5735" s="20">
        <f t="shared" si="383"/>
        <v>43066</v>
      </c>
      <c r="H5735" s="21" t="str">
        <f>VLOOKUP(B5735,属性中转表!A:F,6,FALSE)</f>
        <v>"hp":102600,"atk":2850</v>
      </c>
      <c r="I5735" s="20" t="str">
        <f>IF(VLOOKUP(B5735,属性中转表!A:G,7,FALSE)=0,"",VLOOKUP(VLOOKUP(B5735,属性中转表!A:G,7,FALSE),属性中转表!$K$2:$P$21,6,0))&amp;IF(VLOOKUP(B5735,属性中转表!A:G,7,FALSE)&gt;=50,VLOOKUP(A5735,英雄数据表!A:K,9,0),IF(VLOOKUP(B5735,属性中转表!A:G,7,FALSE)&gt;=25,VLOOKUP(A5735,英雄数据表!A:K,5,0),""))</f>
        <v>"atk":300,"hp":5000,"undpspro":100</v>
      </c>
      <c r="J5735" s="20" t="str">
        <f>IF(I5735="","",属性中转表!$I$1&amp;(IF(VLOOKUP(B5735,属性中转表!A:G,7,FALSE)=0,0,VLOOKUP(VLOOKUP(B5735,属性中转表!A:G,7,FALSE),属性中转表!$K$2:$P$21,4,0)))+IFERROR(VLOOKUP(A5735,英雄数据表!A:K,IF(武魂!B5735&gt;=50,10,IF(武魂!B5735&gt;=25,6)),0),0))</f>
        <v>,"dpspro":50</v>
      </c>
      <c r="K5735" s="32" t="str">
        <f t="shared" si="384"/>
        <v>"atk":300,"hp":5000,"undpspro":100,"dpspro":50</v>
      </c>
      <c r="L5735" s="20" t="str">
        <f>IF(B5735&gt;=50,VLOOKUP(A5735,英雄数据表!A:L,11,FALSE),IF(B5735&gt;=25,VLOOKUP(A5735,英雄数据表!A:L,7,0),""))</f>
        <v>"4306601004"</v>
      </c>
      <c r="M5735" s="20" t="str">
        <f>IFERROR(VLOOKUP(B5735,属性中转表!$K$2:$O$21,5,FALSE),"")</f>
        <v/>
      </c>
      <c r="N5735" s="20" t="str">
        <f>IF(B5735=25,VLOOKUP(A5735,英雄数据表!A:L,8,FALSE),IF(B5735=50,VLOOKUP(A5735,英雄数据表!A:L,12,0),""))</f>
        <v/>
      </c>
    </row>
    <row r="5736" spans="1:14" x14ac:dyDescent="0.3">
      <c r="A5736" s="20">
        <v>43066</v>
      </c>
      <c r="B5736" s="21">
        <f t="shared" si="381"/>
        <v>35</v>
      </c>
      <c r="C5736" s="21">
        <v>5</v>
      </c>
      <c r="D5736" s="21">
        <f>VLOOKUP(A5736,英雄数据表!A:D,4,0)</f>
        <v>4</v>
      </c>
      <c r="E5736" s="20" t="str">
        <f>VLOOKUP(A5736,英雄数据表!A:C,3,0)</f>
        <v>仙灵护佑</v>
      </c>
      <c r="F5736" s="20">
        <f t="shared" si="382"/>
        <v>43066</v>
      </c>
      <c r="G5736" s="20">
        <f t="shared" si="383"/>
        <v>43066</v>
      </c>
      <c r="H5736" s="21" t="str">
        <f>VLOOKUP(B5736,属性中转表!A:F,6,FALSE)</f>
        <v>"hp":107100,"atk":2975</v>
      </c>
      <c r="I5736" s="20" t="str">
        <f>IF(VLOOKUP(B5736,属性中转表!A:G,7,FALSE)=0,"",VLOOKUP(VLOOKUP(B5736,属性中转表!A:G,7,FALSE),属性中转表!$K$2:$P$21,6,0))&amp;IF(VLOOKUP(B5736,属性中转表!A:G,7,FALSE)&gt;=50,VLOOKUP(A5736,英雄数据表!A:K,9,0),IF(VLOOKUP(B5736,属性中转表!A:G,7,FALSE)&gt;=25,VLOOKUP(A5736,英雄数据表!A:K,5,0),""))</f>
        <v>"atk":300,"hp":5000,"undpspro":100</v>
      </c>
      <c r="J5736" s="20" t="str">
        <f>IF(I5736="","",属性中转表!$I$1&amp;(IF(VLOOKUP(B5736,属性中转表!A:G,7,FALSE)=0,0,VLOOKUP(VLOOKUP(B5736,属性中转表!A:G,7,FALSE),属性中转表!$K$2:$P$21,4,0)))+IFERROR(VLOOKUP(A5736,英雄数据表!A:K,IF(武魂!B5736&gt;=50,10,IF(武魂!B5736&gt;=25,6)),0),0))</f>
        <v>,"dpspro":100</v>
      </c>
      <c r="K5736" s="32" t="str">
        <f t="shared" si="384"/>
        <v>"atk":300,"hp":5000,"undpspro":100,"dpspro":100</v>
      </c>
      <c r="L5736" s="20" t="str">
        <f>IF(B5736&gt;=50,VLOOKUP(A5736,英雄数据表!A:L,11,FALSE),IF(B5736&gt;=25,VLOOKUP(A5736,英雄数据表!A:L,7,0),""))</f>
        <v>"4306601004"</v>
      </c>
      <c r="M5736" s="20" t="str">
        <f>IFERROR(VLOOKUP(B5736,属性中转表!$K$2:$O$21,5,FALSE),"")</f>
        <v>"dpspro":50</v>
      </c>
      <c r="N5736" s="20" t="str">
        <f>IF(B5736=25,VLOOKUP(A5736,英雄数据表!A:L,8,FALSE),IF(B5736=50,VLOOKUP(A5736,英雄数据表!A:L,12,0),""))</f>
        <v/>
      </c>
    </row>
    <row r="5737" spans="1:14" x14ac:dyDescent="0.3">
      <c r="A5737" s="20">
        <v>43066</v>
      </c>
      <c r="B5737" s="21">
        <f t="shared" si="381"/>
        <v>36</v>
      </c>
      <c r="C5737" s="21">
        <v>5</v>
      </c>
      <c r="D5737" s="21">
        <f>VLOOKUP(A5737,英雄数据表!A:D,4,0)</f>
        <v>4</v>
      </c>
      <c r="E5737" s="20" t="str">
        <f>VLOOKUP(A5737,英雄数据表!A:C,3,0)</f>
        <v>仙灵护佑</v>
      </c>
      <c r="F5737" s="20">
        <f t="shared" si="382"/>
        <v>43066</v>
      </c>
      <c r="G5737" s="20">
        <f t="shared" si="383"/>
        <v>43066</v>
      </c>
      <c r="H5737" s="21" t="str">
        <f>VLOOKUP(B5737,属性中转表!A:F,6,FALSE)</f>
        <v>"hp":111600,"atk":3100</v>
      </c>
      <c r="I5737" s="20" t="str">
        <f>IF(VLOOKUP(B5737,属性中转表!A:G,7,FALSE)=0,"",VLOOKUP(VLOOKUP(B5737,属性中转表!A:G,7,FALSE),属性中转表!$K$2:$P$21,6,0))&amp;IF(VLOOKUP(B5737,属性中转表!A:G,7,FALSE)&gt;=50,VLOOKUP(A5737,英雄数据表!A:K,9,0),IF(VLOOKUP(B5737,属性中转表!A:G,7,FALSE)&gt;=25,VLOOKUP(A5737,英雄数据表!A:K,5,0),""))</f>
        <v>"atk":300,"hp":5000,"undpspro":100</v>
      </c>
      <c r="J5737" s="20" t="str">
        <f>IF(I5737="","",属性中转表!$I$1&amp;(IF(VLOOKUP(B5737,属性中转表!A:G,7,FALSE)=0,0,VLOOKUP(VLOOKUP(B5737,属性中转表!A:G,7,FALSE),属性中转表!$K$2:$P$21,4,0)))+IFERROR(VLOOKUP(A5737,英雄数据表!A:K,IF(武魂!B5737&gt;=50,10,IF(武魂!B5737&gt;=25,6)),0),0))</f>
        <v>,"dpspro":100</v>
      </c>
      <c r="K5737" s="32" t="str">
        <f t="shared" si="384"/>
        <v>"atk":300,"hp":5000,"undpspro":100,"dpspro":100</v>
      </c>
      <c r="L5737" s="20" t="str">
        <f>IF(B5737&gt;=50,VLOOKUP(A5737,英雄数据表!A:L,11,FALSE),IF(B5737&gt;=25,VLOOKUP(A5737,英雄数据表!A:L,7,0),""))</f>
        <v>"4306601004"</v>
      </c>
      <c r="M5737" s="20" t="str">
        <f>IFERROR(VLOOKUP(B5737,属性中转表!$K$2:$O$21,5,FALSE),"")</f>
        <v/>
      </c>
      <c r="N5737" s="20" t="str">
        <f>IF(B5737=25,VLOOKUP(A5737,英雄数据表!A:L,8,FALSE),IF(B5737=50,VLOOKUP(A5737,英雄数据表!A:L,12,0),""))</f>
        <v/>
      </c>
    </row>
    <row r="5738" spans="1:14" x14ac:dyDescent="0.3">
      <c r="A5738" s="20">
        <v>43066</v>
      </c>
      <c r="B5738" s="21">
        <f t="shared" si="381"/>
        <v>37</v>
      </c>
      <c r="C5738" s="21">
        <v>5</v>
      </c>
      <c r="D5738" s="21">
        <f>VLOOKUP(A5738,英雄数据表!A:D,4,0)</f>
        <v>4</v>
      </c>
      <c r="E5738" s="20" t="str">
        <f>VLOOKUP(A5738,英雄数据表!A:C,3,0)</f>
        <v>仙灵护佑</v>
      </c>
      <c r="F5738" s="20">
        <f t="shared" si="382"/>
        <v>43066</v>
      </c>
      <c r="G5738" s="20">
        <f t="shared" si="383"/>
        <v>43066</v>
      </c>
      <c r="H5738" s="21" t="str">
        <f>VLOOKUP(B5738,属性中转表!A:F,6,FALSE)</f>
        <v>"hp":116100,"atk":3225</v>
      </c>
      <c r="I5738" s="20" t="str">
        <f>IF(VLOOKUP(B5738,属性中转表!A:G,7,FALSE)=0,"",VLOOKUP(VLOOKUP(B5738,属性中转表!A:G,7,FALSE),属性中转表!$K$2:$P$21,6,0))&amp;IF(VLOOKUP(B5738,属性中转表!A:G,7,FALSE)&gt;=50,VLOOKUP(A5738,英雄数据表!A:K,9,0),IF(VLOOKUP(B5738,属性中转表!A:G,7,FALSE)&gt;=25,VLOOKUP(A5738,英雄数据表!A:K,5,0),""))</f>
        <v>"atk":300,"hp":5000,"undpspro":100</v>
      </c>
      <c r="J5738" s="20" t="str">
        <f>IF(I5738="","",属性中转表!$I$1&amp;(IF(VLOOKUP(B5738,属性中转表!A:G,7,FALSE)=0,0,VLOOKUP(VLOOKUP(B5738,属性中转表!A:G,7,FALSE),属性中转表!$K$2:$P$21,4,0)))+IFERROR(VLOOKUP(A5738,英雄数据表!A:K,IF(武魂!B5738&gt;=50,10,IF(武魂!B5738&gt;=25,6)),0),0))</f>
        <v>,"dpspro":100</v>
      </c>
      <c r="K5738" s="32" t="str">
        <f t="shared" si="384"/>
        <v>"atk":300,"hp":5000,"undpspro":100,"dpspro":100</v>
      </c>
      <c r="L5738" s="20" t="str">
        <f>IF(B5738&gt;=50,VLOOKUP(A5738,英雄数据表!A:L,11,FALSE),IF(B5738&gt;=25,VLOOKUP(A5738,英雄数据表!A:L,7,0),""))</f>
        <v>"4306601004"</v>
      </c>
      <c r="M5738" s="20" t="str">
        <f>IFERROR(VLOOKUP(B5738,属性中转表!$K$2:$O$21,5,FALSE),"")</f>
        <v/>
      </c>
      <c r="N5738" s="20" t="str">
        <f>IF(B5738=25,VLOOKUP(A5738,英雄数据表!A:L,8,FALSE),IF(B5738=50,VLOOKUP(A5738,英雄数据表!A:L,12,0),""))</f>
        <v/>
      </c>
    </row>
    <row r="5739" spans="1:14" x14ac:dyDescent="0.3">
      <c r="A5739" s="20">
        <v>43066</v>
      </c>
      <c r="B5739" s="21">
        <f t="shared" si="381"/>
        <v>38</v>
      </c>
      <c r="C5739" s="21">
        <v>5</v>
      </c>
      <c r="D5739" s="21">
        <f>VLOOKUP(A5739,英雄数据表!A:D,4,0)</f>
        <v>4</v>
      </c>
      <c r="E5739" s="20" t="str">
        <f>VLOOKUP(A5739,英雄数据表!A:C,3,0)</f>
        <v>仙灵护佑</v>
      </c>
      <c r="F5739" s="20">
        <f t="shared" si="382"/>
        <v>43066</v>
      </c>
      <c r="G5739" s="20">
        <f t="shared" si="383"/>
        <v>43066</v>
      </c>
      <c r="H5739" s="21" t="str">
        <f>VLOOKUP(B5739,属性中转表!A:F,6,FALSE)</f>
        <v>"hp":120600,"atk":3350</v>
      </c>
      <c r="I5739" s="20" t="str">
        <f>IF(VLOOKUP(B5739,属性中转表!A:G,7,FALSE)=0,"",VLOOKUP(VLOOKUP(B5739,属性中转表!A:G,7,FALSE),属性中转表!$K$2:$P$21,6,0))&amp;IF(VLOOKUP(B5739,属性中转表!A:G,7,FALSE)&gt;=50,VLOOKUP(A5739,英雄数据表!A:K,9,0),IF(VLOOKUP(B5739,属性中转表!A:G,7,FALSE)&gt;=25,VLOOKUP(A5739,英雄数据表!A:K,5,0),""))</f>
        <v>"atk":300,"hp":5000,"undpspro":100</v>
      </c>
      <c r="J5739" s="20" t="str">
        <f>IF(I5739="","",属性中转表!$I$1&amp;(IF(VLOOKUP(B5739,属性中转表!A:G,7,FALSE)=0,0,VLOOKUP(VLOOKUP(B5739,属性中转表!A:G,7,FALSE),属性中转表!$K$2:$P$21,4,0)))+IFERROR(VLOOKUP(A5739,英雄数据表!A:K,IF(武魂!B5739&gt;=50,10,IF(武魂!B5739&gt;=25,6)),0),0))</f>
        <v>,"dpspro":100</v>
      </c>
      <c r="K5739" s="32" t="str">
        <f t="shared" si="384"/>
        <v>"atk":300,"hp":5000,"undpspro":100,"dpspro":100</v>
      </c>
      <c r="L5739" s="20" t="str">
        <f>IF(B5739&gt;=50,VLOOKUP(A5739,英雄数据表!A:L,11,FALSE),IF(B5739&gt;=25,VLOOKUP(A5739,英雄数据表!A:L,7,0),""))</f>
        <v>"4306601004"</v>
      </c>
      <c r="M5739" s="20" t="str">
        <f>IFERROR(VLOOKUP(B5739,属性中转表!$K$2:$O$21,5,FALSE),"")</f>
        <v/>
      </c>
      <c r="N5739" s="20" t="str">
        <f>IF(B5739=25,VLOOKUP(A5739,英雄数据表!A:L,8,FALSE),IF(B5739=50,VLOOKUP(A5739,英雄数据表!A:L,12,0),""))</f>
        <v/>
      </c>
    </row>
    <row r="5740" spans="1:14" x14ac:dyDescent="0.3">
      <c r="A5740" s="20">
        <v>43066</v>
      </c>
      <c r="B5740" s="21">
        <f t="shared" si="381"/>
        <v>39</v>
      </c>
      <c r="C5740" s="21">
        <v>5</v>
      </c>
      <c r="D5740" s="21">
        <f>VLOOKUP(A5740,英雄数据表!A:D,4,0)</f>
        <v>4</v>
      </c>
      <c r="E5740" s="20" t="str">
        <f>VLOOKUP(A5740,英雄数据表!A:C,3,0)</f>
        <v>仙灵护佑</v>
      </c>
      <c r="F5740" s="20">
        <f t="shared" si="382"/>
        <v>43066</v>
      </c>
      <c r="G5740" s="20">
        <f t="shared" si="383"/>
        <v>43066</v>
      </c>
      <c r="H5740" s="21" t="str">
        <f>VLOOKUP(B5740,属性中转表!A:F,6,FALSE)</f>
        <v>"hp":125100,"atk":3475</v>
      </c>
      <c r="I5740" s="20" t="str">
        <f>IF(VLOOKUP(B5740,属性中转表!A:G,7,FALSE)=0,"",VLOOKUP(VLOOKUP(B5740,属性中转表!A:G,7,FALSE),属性中转表!$K$2:$P$21,6,0))&amp;IF(VLOOKUP(B5740,属性中转表!A:G,7,FALSE)&gt;=50,VLOOKUP(A5740,英雄数据表!A:K,9,0),IF(VLOOKUP(B5740,属性中转表!A:G,7,FALSE)&gt;=25,VLOOKUP(A5740,英雄数据表!A:K,5,0),""))</f>
        <v>"atk":300,"hp":5000,"undpspro":100</v>
      </c>
      <c r="J5740" s="20" t="str">
        <f>IF(I5740="","",属性中转表!$I$1&amp;(IF(VLOOKUP(B5740,属性中转表!A:G,7,FALSE)=0,0,VLOOKUP(VLOOKUP(B5740,属性中转表!A:G,7,FALSE),属性中转表!$K$2:$P$21,4,0)))+IFERROR(VLOOKUP(A5740,英雄数据表!A:K,IF(武魂!B5740&gt;=50,10,IF(武魂!B5740&gt;=25,6)),0),0))</f>
        <v>,"dpspro":100</v>
      </c>
      <c r="K5740" s="32" t="str">
        <f t="shared" si="384"/>
        <v>"atk":300,"hp":5000,"undpspro":100,"dpspro":100</v>
      </c>
      <c r="L5740" s="20" t="str">
        <f>IF(B5740&gt;=50,VLOOKUP(A5740,英雄数据表!A:L,11,FALSE),IF(B5740&gt;=25,VLOOKUP(A5740,英雄数据表!A:L,7,0),""))</f>
        <v>"4306601004"</v>
      </c>
      <c r="M5740" s="20" t="str">
        <f>IFERROR(VLOOKUP(B5740,属性中转表!$K$2:$O$21,5,FALSE),"")</f>
        <v/>
      </c>
      <c r="N5740" s="20" t="str">
        <f>IF(B5740=25,VLOOKUP(A5740,英雄数据表!A:L,8,FALSE),IF(B5740=50,VLOOKUP(A5740,英雄数据表!A:L,12,0),""))</f>
        <v/>
      </c>
    </row>
    <row r="5741" spans="1:14" x14ac:dyDescent="0.3">
      <c r="A5741" s="20">
        <v>43066</v>
      </c>
      <c r="B5741" s="21">
        <f t="shared" si="381"/>
        <v>40</v>
      </c>
      <c r="C5741" s="21">
        <v>5</v>
      </c>
      <c r="D5741" s="21">
        <f>VLOOKUP(A5741,英雄数据表!A:D,4,0)</f>
        <v>4</v>
      </c>
      <c r="E5741" s="20" t="str">
        <f>VLOOKUP(A5741,英雄数据表!A:C,3,0)</f>
        <v>仙灵护佑</v>
      </c>
      <c r="F5741" s="20">
        <f t="shared" si="382"/>
        <v>43066</v>
      </c>
      <c r="G5741" s="20">
        <f t="shared" si="383"/>
        <v>43066</v>
      </c>
      <c r="H5741" s="21" t="str">
        <f>VLOOKUP(B5741,属性中转表!A:F,6,FALSE)</f>
        <v>"hp":129600,"atk":3600</v>
      </c>
      <c r="I5741" s="20" t="str">
        <f>IF(VLOOKUP(B5741,属性中转表!A:G,7,FALSE)=0,"",VLOOKUP(VLOOKUP(B5741,属性中转表!A:G,7,FALSE),属性中转表!$K$2:$P$21,6,0))&amp;IF(VLOOKUP(B5741,属性中转表!A:G,7,FALSE)&gt;=50,VLOOKUP(A5741,英雄数据表!A:K,9,0),IF(VLOOKUP(B5741,属性中转表!A:G,7,FALSE)&gt;=25,VLOOKUP(A5741,英雄数据表!A:K,5,0),""))</f>
        <v>"atk":300,"hp":5000,"undpspro":100,"pvpdpspro":50</v>
      </c>
      <c r="J5741" s="20" t="str">
        <f>IF(I5741="","",属性中转表!$I$1&amp;(IF(VLOOKUP(B5741,属性中转表!A:G,7,FALSE)=0,0,VLOOKUP(VLOOKUP(B5741,属性中转表!A:G,7,FALSE),属性中转表!$K$2:$P$21,4,0)))+IFERROR(VLOOKUP(A5741,英雄数据表!A:K,IF(武魂!B5741&gt;=50,10,IF(武魂!B5741&gt;=25,6)),0),0))</f>
        <v>,"dpspro":100</v>
      </c>
      <c r="K5741" s="32" t="str">
        <f t="shared" si="384"/>
        <v>"atk":300,"hp":5000,"undpspro":100,"pvpdpspro":50,"dpspro":100</v>
      </c>
      <c r="L5741" s="20" t="str">
        <f>IF(B5741&gt;=50,VLOOKUP(A5741,英雄数据表!A:L,11,FALSE),IF(B5741&gt;=25,VLOOKUP(A5741,英雄数据表!A:L,7,0),""))</f>
        <v>"4306601004"</v>
      </c>
      <c r="M5741" s="20" t="str">
        <f>IFERROR(VLOOKUP(B5741,属性中转表!$K$2:$O$21,5,FALSE),"")</f>
        <v>"pvpdpspro":50</v>
      </c>
      <c r="N5741" s="20" t="str">
        <f>IF(B5741=25,VLOOKUP(A5741,英雄数据表!A:L,8,FALSE),IF(B5741=50,VLOOKUP(A5741,英雄数据表!A:L,12,0),""))</f>
        <v/>
      </c>
    </row>
    <row r="5742" spans="1:14" x14ac:dyDescent="0.3">
      <c r="A5742" s="20">
        <v>43066</v>
      </c>
      <c r="B5742" s="21">
        <f t="shared" si="381"/>
        <v>41</v>
      </c>
      <c r="C5742" s="21">
        <v>5</v>
      </c>
      <c r="D5742" s="21">
        <f>VLOOKUP(A5742,英雄数据表!A:D,4,0)</f>
        <v>4</v>
      </c>
      <c r="E5742" s="20" t="str">
        <f>VLOOKUP(A5742,英雄数据表!A:C,3,0)</f>
        <v>仙灵护佑</v>
      </c>
      <c r="F5742" s="20">
        <f t="shared" si="382"/>
        <v>43066</v>
      </c>
      <c r="G5742" s="20">
        <f t="shared" si="383"/>
        <v>43066</v>
      </c>
      <c r="H5742" s="21" t="str">
        <f>VLOOKUP(B5742,属性中转表!A:F,6,FALSE)</f>
        <v>"hp":135000,"atk":3750</v>
      </c>
      <c r="I5742" s="20" t="str">
        <f>IF(VLOOKUP(B5742,属性中转表!A:G,7,FALSE)=0,"",VLOOKUP(VLOOKUP(B5742,属性中转表!A:G,7,FALSE),属性中转表!$K$2:$P$21,6,0))&amp;IF(VLOOKUP(B5742,属性中转表!A:G,7,FALSE)&gt;=50,VLOOKUP(A5742,英雄数据表!A:K,9,0),IF(VLOOKUP(B5742,属性中转表!A:G,7,FALSE)&gt;=25,VLOOKUP(A5742,英雄数据表!A:K,5,0),""))</f>
        <v>"atk":300,"hp":5000,"undpspro":100,"pvpdpspro":50</v>
      </c>
      <c r="J5742" s="20" t="str">
        <f>IF(I5742="","",属性中转表!$I$1&amp;(IF(VLOOKUP(B5742,属性中转表!A:G,7,FALSE)=0,0,VLOOKUP(VLOOKUP(B5742,属性中转表!A:G,7,FALSE),属性中转表!$K$2:$P$21,4,0)))+IFERROR(VLOOKUP(A5742,英雄数据表!A:K,IF(武魂!B5742&gt;=50,10,IF(武魂!B5742&gt;=25,6)),0),0))</f>
        <v>,"dpspro":100</v>
      </c>
      <c r="K5742" s="32" t="str">
        <f t="shared" si="384"/>
        <v>"atk":300,"hp":5000,"undpspro":100,"pvpdpspro":50,"dpspro":100</v>
      </c>
      <c r="L5742" s="20" t="str">
        <f>IF(B5742&gt;=50,VLOOKUP(A5742,英雄数据表!A:L,11,FALSE),IF(B5742&gt;=25,VLOOKUP(A5742,英雄数据表!A:L,7,0),""))</f>
        <v>"4306601004"</v>
      </c>
      <c r="M5742" s="20" t="str">
        <f>IFERROR(VLOOKUP(B5742,属性中转表!$K$2:$O$21,5,FALSE),"")</f>
        <v/>
      </c>
      <c r="N5742" s="20" t="str">
        <f>IF(B5742=25,VLOOKUP(A5742,英雄数据表!A:L,8,FALSE),IF(B5742=50,VLOOKUP(A5742,英雄数据表!A:L,12,0),""))</f>
        <v/>
      </c>
    </row>
    <row r="5743" spans="1:14" x14ac:dyDescent="0.3">
      <c r="A5743" s="20">
        <v>43066</v>
      </c>
      <c r="B5743" s="21">
        <f t="shared" si="381"/>
        <v>42</v>
      </c>
      <c r="C5743" s="21">
        <v>5</v>
      </c>
      <c r="D5743" s="21">
        <f>VLOOKUP(A5743,英雄数据表!A:D,4,0)</f>
        <v>4</v>
      </c>
      <c r="E5743" s="20" t="str">
        <f>VLOOKUP(A5743,英雄数据表!A:C,3,0)</f>
        <v>仙灵护佑</v>
      </c>
      <c r="F5743" s="20">
        <f t="shared" si="382"/>
        <v>43066</v>
      </c>
      <c r="G5743" s="20">
        <f t="shared" si="383"/>
        <v>43066</v>
      </c>
      <c r="H5743" s="21" t="str">
        <f>VLOOKUP(B5743,属性中转表!A:F,6,FALSE)</f>
        <v>"hp":140400,"atk":3900</v>
      </c>
      <c r="I5743" s="20" t="str">
        <f>IF(VLOOKUP(B5743,属性中转表!A:G,7,FALSE)=0,"",VLOOKUP(VLOOKUP(B5743,属性中转表!A:G,7,FALSE),属性中转表!$K$2:$P$21,6,0))&amp;IF(VLOOKUP(B5743,属性中转表!A:G,7,FALSE)&gt;=50,VLOOKUP(A5743,英雄数据表!A:K,9,0),IF(VLOOKUP(B5743,属性中转表!A:G,7,FALSE)&gt;=25,VLOOKUP(A5743,英雄数据表!A:K,5,0),""))</f>
        <v>"atk":300,"hp":5000,"undpspro":100,"pvpdpspro":50</v>
      </c>
      <c r="J5743" s="20" t="str">
        <f>IF(I5743="","",属性中转表!$I$1&amp;(IF(VLOOKUP(B5743,属性中转表!A:G,7,FALSE)=0,0,VLOOKUP(VLOOKUP(B5743,属性中转表!A:G,7,FALSE),属性中转表!$K$2:$P$21,4,0)))+IFERROR(VLOOKUP(A5743,英雄数据表!A:K,IF(武魂!B5743&gt;=50,10,IF(武魂!B5743&gt;=25,6)),0),0))</f>
        <v>,"dpspro":100</v>
      </c>
      <c r="K5743" s="32" t="str">
        <f t="shared" si="384"/>
        <v>"atk":300,"hp":5000,"undpspro":100,"pvpdpspro":50,"dpspro":100</v>
      </c>
      <c r="L5743" s="20" t="str">
        <f>IF(B5743&gt;=50,VLOOKUP(A5743,英雄数据表!A:L,11,FALSE),IF(B5743&gt;=25,VLOOKUP(A5743,英雄数据表!A:L,7,0),""))</f>
        <v>"4306601004"</v>
      </c>
      <c r="M5743" s="20" t="str">
        <f>IFERROR(VLOOKUP(B5743,属性中转表!$K$2:$O$21,5,FALSE),"")</f>
        <v/>
      </c>
      <c r="N5743" s="20" t="str">
        <f>IF(B5743=25,VLOOKUP(A5743,英雄数据表!A:L,8,FALSE),IF(B5743=50,VLOOKUP(A5743,英雄数据表!A:L,12,0),""))</f>
        <v/>
      </c>
    </row>
    <row r="5744" spans="1:14" x14ac:dyDescent="0.3">
      <c r="A5744" s="20">
        <v>43066</v>
      </c>
      <c r="B5744" s="21">
        <f t="shared" si="381"/>
        <v>43</v>
      </c>
      <c r="C5744" s="21">
        <v>5</v>
      </c>
      <c r="D5744" s="21">
        <f>VLOOKUP(A5744,英雄数据表!A:D,4,0)</f>
        <v>4</v>
      </c>
      <c r="E5744" s="20" t="str">
        <f>VLOOKUP(A5744,英雄数据表!A:C,3,0)</f>
        <v>仙灵护佑</v>
      </c>
      <c r="F5744" s="20">
        <f t="shared" si="382"/>
        <v>43066</v>
      </c>
      <c r="G5744" s="20">
        <f t="shared" si="383"/>
        <v>43066</v>
      </c>
      <c r="H5744" s="21" t="str">
        <f>VLOOKUP(B5744,属性中转表!A:F,6,FALSE)</f>
        <v>"hp":145800,"atk":4050</v>
      </c>
      <c r="I5744" s="20" t="str">
        <f>IF(VLOOKUP(B5744,属性中转表!A:G,7,FALSE)=0,"",VLOOKUP(VLOOKUP(B5744,属性中转表!A:G,7,FALSE),属性中转表!$K$2:$P$21,6,0))&amp;IF(VLOOKUP(B5744,属性中转表!A:G,7,FALSE)&gt;=50,VLOOKUP(A5744,英雄数据表!A:K,9,0),IF(VLOOKUP(B5744,属性中转表!A:G,7,FALSE)&gt;=25,VLOOKUP(A5744,英雄数据表!A:K,5,0),""))</f>
        <v>"atk":300,"hp":5000,"undpspro":100,"pvpdpspro":50</v>
      </c>
      <c r="J5744" s="20" t="str">
        <f>IF(I5744="","",属性中转表!$I$1&amp;(IF(VLOOKUP(B5744,属性中转表!A:G,7,FALSE)=0,0,VLOOKUP(VLOOKUP(B5744,属性中转表!A:G,7,FALSE),属性中转表!$K$2:$P$21,4,0)))+IFERROR(VLOOKUP(A5744,英雄数据表!A:K,IF(武魂!B5744&gt;=50,10,IF(武魂!B5744&gt;=25,6)),0),0))</f>
        <v>,"dpspro":100</v>
      </c>
      <c r="K5744" s="32" t="str">
        <f t="shared" si="384"/>
        <v>"atk":300,"hp":5000,"undpspro":100,"pvpdpspro":50,"dpspro":100</v>
      </c>
      <c r="L5744" s="20" t="str">
        <f>IF(B5744&gt;=50,VLOOKUP(A5744,英雄数据表!A:L,11,FALSE),IF(B5744&gt;=25,VLOOKUP(A5744,英雄数据表!A:L,7,0),""))</f>
        <v>"4306601004"</v>
      </c>
      <c r="M5744" s="20" t="str">
        <f>IFERROR(VLOOKUP(B5744,属性中转表!$K$2:$O$21,5,FALSE),"")</f>
        <v/>
      </c>
      <c r="N5744" s="20" t="str">
        <f>IF(B5744=25,VLOOKUP(A5744,英雄数据表!A:L,8,FALSE),IF(B5744=50,VLOOKUP(A5744,英雄数据表!A:L,12,0),""))</f>
        <v/>
      </c>
    </row>
    <row r="5745" spans="1:14" x14ac:dyDescent="0.3">
      <c r="A5745" s="20">
        <v>43066</v>
      </c>
      <c r="B5745" s="21">
        <f t="shared" si="381"/>
        <v>44</v>
      </c>
      <c r="C5745" s="21">
        <v>5</v>
      </c>
      <c r="D5745" s="21">
        <f>VLOOKUP(A5745,英雄数据表!A:D,4,0)</f>
        <v>4</v>
      </c>
      <c r="E5745" s="20" t="str">
        <f>VLOOKUP(A5745,英雄数据表!A:C,3,0)</f>
        <v>仙灵护佑</v>
      </c>
      <c r="F5745" s="20">
        <f t="shared" si="382"/>
        <v>43066</v>
      </c>
      <c r="G5745" s="20">
        <f t="shared" si="383"/>
        <v>43066</v>
      </c>
      <c r="H5745" s="21" t="str">
        <f>VLOOKUP(B5745,属性中转表!A:F,6,FALSE)</f>
        <v>"hp":151200,"atk":4200</v>
      </c>
      <c r="I5745" s="20" t="str">
        <f>IF(VLOOKUP(B5745,属性中转表!A:G,7,FALSE)=0,"",VLOOKUP(VLOOKUP(B5745,属性中转表!A:G,7,FALSE),属性中转表!$K$2:$P$21,6,0))&amp;IF(VLOOKUP(B5745,属性中转表!A:G,7,FALSE)&gt;=50,VLOOKUP(A5745,英雄数据表!A:K,9,0),IF(VLOOKUP(B5745,属性中转表!A:G,7,FALSE)&gt;=25,VLOOKUP(A5745,英雄数据表!A:K,5,0),""))</f>
        <v>"atk":300,"hp":5000,"undpspro":100,"pvpdpspro":50</v>
      </c>
      <c r="J5745" s="20" t="str">
        <f>IF(I5745="","",属性中转表!$I$1&amp;(IF(VLOOKUP(B5745,属性中转表!A:G,7,FALSE)=0,0,VLOOKUP(VLOOKUP(B5745,属性中转表!A:G,7,FALSE),属性中转表!$K$2:$P$21,4,0)))+IFERROR(VLOOKUP(A5745,英雄数据表!A:K,IF(武魂!B5745&gt;=50,10,IF(武魂!B5745&gt;=25,6)),0),0))</f>
        <v>,"dpspro":100</v>
      </c>
      <c r="K5745" s="32" t="str">
        <f t="shared" si="384"/>
        <v>"atk":300,"hp":5000,"undpspro":100,"pvpdpspro":50,"dpspro":100</v>
      </c>
      <c r="L5745" s="20" t="str">
        <f>IF(B5745&gt;=50,VLOOKUP(A5745,英雄数据表!A:L,11,FALSE),IF(B5745&gt;=25,VLOOKUP(A5745,英雄数据表!A:L,7,0),""))</f>
        <v>"4306601004"</v>
      </c>
      <c r="M5745" s="20" t="str">
        <f>IFERROR(VLOOKUP(B5745,属性中转表!$K$2:$O$21,5,FALSE),"")</f>
        <v/>
      </c>
      <c r="N5745" s="20" t="str">
        <f>IF(B5745=25,VLOOKUP(A5745,英雄数据表!A:L,8,FALSE),IF(B5745=50,VLOOKUP(A5745,英雄数据表!A:L,12,0),""))</f>
        <v/>
      </c>
    </row>
    <row r="5746" spans="1:14" x14ac:dyDescent="0.3">
      <c r="A5746" s="20">
        <v>43066</v>
      </c>
      <c r="B5746" s="21">
        <f t="shared" si="381"/>
        <v>45</v>
      </c>
      <c r="C5746" s="21">
        <v>5</v>
      </c>
      <c r="D5746" s="21">
        <f>VLOOKUP(A5746,英雄数据表!A:D,4,0)</f>
        <v>4</v>
      </c>
      <c r="E5746" s="20" t="str">
        <f>VLOOKUP(A5746,英雄数据表!A:C,3,0)</f>
        <v>仙灵护佑</v>
      </c>
      <c r="F5746" s="20">
        <f t="shared" si="382"/>
        <v>43066</v>
      </c>
      <c r="G5746" s="20">
        <f t="shared" si="383"/>
        <v>43066</v>
      </c>
      <c r="H5746" s="21" t="str">
        <f>VLOOKUP(B5746,属性中转表!A:F,6,FALSE)</f>
        <v>"hp":156600,"atk":4350</v>
      </c>
      <c r="I5746" s="20" t="str">
        <f>IF(VLOOKUP(B5746,属性中转表!A:G,7,FALSE)=0,"",VLOOKUP(VLOOKUP(B5746,属性中转表!A:G,7,FALSE),属性中转表!$K$2:$P$21,6,0))&amp;IF(VLOOKUP(B5746,属性中转表!A:G,7,FALSE)&gt;=50,VLOOKUP(A5746,英雄数据表!A:K,9,0),IF(VLOOKUP(B5746,属性中转表!A:G,7,FALSE)&gt;=25,VLOOKUP(A5746,英雄数据表!A:K,5,0),""))</f>
        <v>"atk":300,"hp":5000,"undpspro":100,"pvpdpspro":50,"pvpundpspro":50</v>
      </c>
      <c r="J5746" s="20" t="str">
        <f>IF(I5746="","",属性中转表!$I$1&amp;(IF(VLOOKUP(B5746,属性中转表!A:G,7,FALSE)=0,0,VLOOKUP(VLOOKUP(B5746,属性中转表!A:G,7,FALSE),属性中转表!$K$2:$P$21,4,0)))+IFERROR(VLOOKUP(A5746,英雄数据表!A:K,IF(武魂!B5746&gt;=50,10,IF(武魂!B5746&gt;=25,6)),0),0))</f>
        <v>,"dpspro":100</v>
      </c>
      <c r="K5746" s="32" t="str">
        <f t="shared" si="384"/>
        <v>"atk":300,"hp":5000,"undpspro":100,"pvpdpspro":50,"pvpundpspro":50,"dpspro":100</v>
      </c>
      <c r="L5746" s="20" t="str">
        <f>IF(B5746&gt;=50,VLOOKUP(A5746,英雄数据表!A:L,11,FALSE),IF(B5746&gt;=25,VLOOKUP(A5746,英雄数据表!A:L,7,0),""))</f>
        <v>"4306601004"</v>
      </c>
      <c r="M5746" s="20" t="str">
        <f>IFERROR(VLOOKUP(B5746,属性中转表!$K$2:$O$21,5,FALSE),"")</f>
        <v>"pvpundpspro":50</v>
      </c>
      <c r="N5746" s="20" t="str">
        <f>IF(B5746=25,VLOOKUP(A5746,英雄数据表!A:L,8,FALSE),IF(B5746=50,VLOOKUP(A5746,英雄数据表!A:L,12,0),""))</f>
        <v/>
      </c>
    </row>
    <row r="5747" spans="1:14" x14ac:dyDescent="0.3">
      <c r="A5747" s="20">
        <v>43066</v>
      </c>
      <c r="B5747" s="21">
        <f t="shared" ref="B5747:B5810" si="385">IF(A5747=A5746,B5746+1,1)</f>
        <v>46</v>
      </c>
      <c r="C5747" s="21">
        <v>5</v>
      </c>
      <c r="D5747" s="21">
        <f>VLOOKUP(A5747,英雄数据表!A:D,4,0)</f>
        <v>4</v>
      </c>
      <c r="E5747" s="20" t="str">
        <f>VLOOKUP(A5747,英雄数据表!A:C,3,0)</f>
        <v>仙灵护佑</v>
      </c>
      <c r="F5747" s="20">
        <f t="shared" ref="F5747:F5810" si="386">A5747</f>
        <v>43066</v>
      </c>
      <c r="G5747" s="20">
        <f t="shared" ref="G5747:G5810" si="387">A5747</f>
        <v>43066</v>
      </c>
      <c r="H5747" s="21" t="str">
        <f>VLOOKUP(B5747,属性中转表!A:F,6,FALSE)</f>
        <v>"hp":162000,"atk":4500</v>
      </c>
      <c r="I5747" s="20" t="str">
        <f>IF(VLOOKUP(B5747,属性中转表!A:G,7,FALSE)=0,"",VLOOKUP(VLOOKUP(B5747,属性中转表!A:G,7,FALSE),属性中转表!$K$2:$P$21,6,0))&amp;IF(VLOOKUP(B5747,属性中转表!A:G,7,FALSE)&gt;=50,VLOOKUP(A5747,英雄数据表!A:K,9,0),IF(VLOOKUP(B5747,属性中转表!A:G,7,FALSE)&gt;=25,VLOOKUP(A5747,英雄数据表!A:K,5,0),""))</f>
        <v>"atk":300,"hp":5000,"undpspro":100,"pvpdpspro":50,"pvpundpspro":50</v>
      </c>
      <c r="J5747" s="20" t="str">
        <f>IF(I5747="","",属性中转表!$I$1&amp;(IF(VLOOKUP(B5747,属性中转表!A:G,7,FALSE)=0,0,VLOOKUP(VLOOKUP(B5747,属性中转表!A:G,7,FALSE),属性中转表!$K$2:$P$21,4,0)))+IFERROR(VLOOKUP(A5747,英雄数据表!A:K,IF(武魂!B5747&gt;=50,10,IF(武魂!B5747&gt;=25,6)),0),0))</f>
        <v>,"dpspro":100</v>
      </c>
      <c r="K5747" s="32" t="str">
        <f t="shared" si="384"/>
        <v>"atk":300,"hp":5000,"undpspro":100,"pvpdpspro":50,"pvpundpspro":50,"dpspro":100</v>
      </c>
      <c r="L5747" s="20" t="str">
        <f>IF(B5747&gt;=50,VLOOKUP(A5747,英雄数据表!A:L,11,FALSE),IF(B5747&gt;=25,VLOOKUP(A5747,英雄数据表!A:L,7,0),""))</f>
        <v>"4306601004"</v>
      </c>
      <c r="M5747" s="20" t="str">
        <f>IFERROR(VLOOKUP(B5747,属性中转表!$K$2:$O$21,5,FALSE),"")</f>
        <v/>
      </c>
      <c r="N5747" s="20" t="str">
        <f>IF(B5747=25,VLOOKUP(A5747,英雄数据表!A:L,8,FALSE),IF(B5747=50,VLOOKUP(A5747,英雄数据表!A:L,12,0),""))</f>
        <v/>
      </c>
    </row>
    <row r="5748" spans="1:14" x14ac:dyDescent="0.3">
      <c r="A5748" s="20">
        <v>43066</v>
      </c>
      <c r="B5748" s="21">
        <f t="shared" si="385"/>
        <v>47</v>
      </c>
      <c r="C5748" s="21">
        <v>5</v>
      </c>
      <c r="D5748" s="21">
        <f>VLOOKUP(A5748,英雄数据表!A:D,4,0)</f>
        <v>4</v>
      </c>
      <c r="E5748" s="20" t="str">
        <f>VLOOKUP(A5748,英雄数据表!A:C,3,0)</f>
        <v>仙灵护佑</v>
      </c>
      <c r="F5748" s="20">
        <f t="shared" si="386"/>
        <v>43066</v>
      </c>
      <c r="G5748" s="20">
        <f t="shared" si="387"/>
        <v>43066</v>
      </c>
      <c r="H5748" s="21" t="str">
        <f>VLOOKUP(B5748,属性中转表!A:F,6,FALSE)</f>
        <v>"hp":167400,"atk":4650</v>
      </c>
      <c r="I5748" s="20" t="str">
        <f>IF(VLOOKUP(B5748,属性中转表!A:G,7,FALSE)=0,"",VLOOKUP(VLOOKUP(B5748,属性中转表!A:G,7,FALSE),属性中转表!$K$2:$P$21,6,0))&amp;IF(VLOOKUP(B5748,属性中转表!A:G,7,FALSE)&gt;=50,VLOOKUP(A5748,英雄数据表!A:K,9,0),IF(VLOOKUP(B5748,属性中转表!A:G,7,FALSE)&gt;=25,VLOOKUP(A5748,英雄数据表!A:K,5,0),""))</f>
        <v>"atk":300,"hp":5000,"undpspro":100,"pvpdpspro":50,"pvpundpspro":50</v>
      </c>
      <c r="J5748" s="20" t="str">
        <f>IF(I5748="","",属性中转表!$I$1&amp;(IF(VLOOKUP(B5748,属性中转表!A:G,7,FALSE)=0,0,VLOOKUP(VLOOKUP(B5748,属性中转表!A:G,7,FALSE),属性中转表!$K$2:$P$21,4,0)))+IFERROR(VLOOKUP(A5748,英雄数据表!A:K,IF(武魂!B5748&gt;=50,10,IF(武魂!B5748&gt;=25,6)),0),0))</f>
        <v>,"dpspro":100</v>
      </c>
      <c r="K5748" s="32" t="str">
        <f t="shared" si="384"/>
        <v>"atk":300,"hp":5000,"undpspro":100,"pvpdpspro":50,"pvpundpspro":50,"dpspro":100</v>
      </c>
      <c r="L5748" s="20" t="str">
        <f>IF(B5748&gt;=50,VLOOKUP(A5748,英雄数据表!A:L,11,FALSE),IF(B5748&gt;=25,VLOOKUP(A5748,英雄数据表!A:L,7,0),""))</f>
        <v>"4306601004"</v>
      </c>
      <c r="M5748" s="20" t="str">
        <f>IFERROR(VLOOKUP(B5748,属性中转表!$K$2:$O$21,5,FALSE),"")</f>
        <v/>
      </c>
      <c r="N5748" s="20" t="str">
        <f>IF(B5748=25,VLOOKUP(A5748,英雄数据表!A:L,8,FALSE),IF(B5748=50,VLOOKUP(A5748,英雄数据表!A:L,12,0),""))</f>
        <v/>
      </c>
    </row>
    <row r="5749" spans="1:14" x14ac:dyDescent="0.3">
      <c r="A5749" s="20">
        <v>43066</v>
      </c>
      <c r="B5749" s="21">
        <f t="shared" si="385"/>
        <v>48</v>
      </c>
      <c r="C5749" s="21">
        <v>5</v>
      </c>
      <c r="D5749" s="21">
        <f>VLOOKUP(A5749,英雄数据表!A:D,4,0)</f>
        <v>4</v>
      </c>
      <c r="E5749" s="20" t="str">
        <f>VLOOKUP(A5749,英雄数据表!A:C,3,0)</f>
        <v>仙灵护佑</v>
      </c>
      <c r="F5749" s="20">
        <f t="shared" si="386"/>
        <v>43066</v>
      </c>
      <c r="G5749" s="20">
        <f t="shared" si="387"/>
        <v>43066</v>
      </c>
      <c r="H5749" s="21" t="str">
        <f>VLOOKUP(B5749,属性中转表!A:F,6,FALSE)</f>
        <v>"hp":172800,"atk":4800</v>
      </c>
      <c r="I5749" s="20" t="str">
        <f>IF(VLOOKUP(B5749,属性中转表!A:G,7,FALSE)=0,"",VLOOKUP(VLOOKUP(B5749,属性中转表!A:G,7,FALSE),属性中转表!$K$2:$P$21,6,0))&amp;IF(VLOOKUP(B5749,属性中转表!A:G,7,FALSE)&gt;=50,VLOOKUP(A5749,英雄数据表!A:K,9,0),IF(VLOOKUP(B5749,属性中转表!A:G,7,FALSE)&gt;=25,VLOOKUP(A5749,英雄数据表!A:K,5,0),""))</f>
        <v>"atk":300,"hp":5000,"undpspro":100,"pvpdpspro":50,"pvpundpspro":50</v>
      </c>
      <c r="J5749" s="20" t="str">
        <f>IF(I5749="","",属性中转表!$I$1&amp;(IF(VLOOKUP(B5749,属性中转表!A:G,7,FALSE)=0,0,VLOOKUP(VLOOKUP(B5749,属性中转表!A:G,7,FALSE),属性中转表!$K$2:$P$21,4,0)))+IFERROR(VLOOKUP(A5749,英雄数据表!A:K,IF(武魂!B5749&gt;=50,10,IF(武魂!B5749&gt;=25,6)),0),0))</f>
        <v>,"dpspro":100</v>
      </c>
      <c r="K5749" s="32" t="str">
        <f t="shared" si="384"/>
        <v>"atk":300,"hp":5000,"undpspro":100,"pvpdpspro":50,"pvpundpspro":50,"dpspro":100</v>
      </c>
      <c r="L5749" s="20" t="str">
        <f>IF(B5749&gt;=50,VLOOKUP(A5749,英雄数据表!A:L,11,FALSE),IF(B5749&gt;=25,VLOOKUP(A5749,英雄数据表!A:L,7,0),""))</f>
        <v>"4306601004"</v>
      </c>
      <c r="M5749" s="20" t="str">
        <f>IFERROR(VLOOKUP(B5749,属性中转表!$K$2:$O$21,5,FALSE),"")</f>
        <v/>
      </c>
      <c r="N5749" s="20" t="str">
        <f>IF(B5749=25,VLOOKUP(A5749,英雄数据表!A:L,8,FALSE),IF(B5749=50,VLOOKUP(A5749,英雄数据表!A:L,12,0),""))</f>
        <v/>
      </c>
    </row>
    <row r="5750" spans="1:14" x14ac:dyDescent="0.3">
      <c r="A5750" s="20">
        <v>43066</v>
      </c>
      <c r="B5750" s="21">
        <f t="shared" si="385"/>
        <v>49</v>
      </c>
      <c r="C5750" s="21">
        <v>5</v>
      </c>
      <c r="D5750" s="21">
        <f>VLOOKUP(A5750,英雄数据表!A:D,4,0)</f>
        <v>4</v>
      </c>
      <c r="E5750" s="20" t="str">
        <f>VLOOKUP(A5750,英雄数据表!A:C,3,0)</f>
        <v>仙灵护佑</v>
      </c>
      <c r="F5750" s="20">
        <f t="shared" si="386"/>
        <v>43066</v>
      </c>
      <c r="G5750" s="20">
        <f t="shared" si="387"/>
        <v>43066</v>
      </c>
      <c r="H5750" s="21" t="str">
        <f>VLOOKUP(B5750,属性中转表!A:F,6,FALSE)</f>
        <v>"hp":178200,"atk":4950</v>
      </c>
      <c r="I5750" s="20" t="str">
        <f>IF(VLOOKUP(B5750,属性中转表!A:G,7,FALSE)=0,"",VLOOKUP(VLOOKUP(B5750,属性中转表!A:G,7,FALSE),属性中转表!$K$2:$P$21,6,0))&amp;IF(VLOOKUP(B5750,属性中转表!A:G,7,FALSE)&gt;=50,VLOOKUP(A5750,英雄数据表!A:K,9,0),IF(VLOOKUP(B5750,属性中转表!A:G,7,FALSE)&gt;=25,VLOOKUP(A5750,英雄数据表!A:K,5,0),""))</f>
        <v>"atk":300,"hp":5000,"undpspro":100,"pvpdpspro":50,"pvpundpspro":50</v>
      </c>
      <c r="J5750" s="20" t="str">
        <f>IF(I5750="","",属性中转表!$I$1&amp;(IF(VLOOKUP(B5750,属性中转表!A:G,7,FALSE)=0,0,VLOOKUP(VLOOKUP(B5750,属性中转表!A:G,7,FALSE),属性中转表!$K$2:$P$21,4,0)))+IFERROR(VLOOKUP(A5750,英雄数据表!A:K,IF(武魂!B5750&gt;=50,10,IF(武魂!B5750&gt;=25,6)),0),0))</f>
        <v>,"dpspro":100</v>
      </c>
      <c r="K5750" s="32" t="str">
        <f t="shared" si="384"/>
        <v>"atk":300,"hp":5000,"undpspro":100,"pvpdpspro":50,"pvpundpspro":50,"dpspro":100</v>
      </c>
      <c r="L5750" s="20" t="str">
        <f>IF(B5750&gt;=50,VLOOKUP(A5750,英雄数据表!A:L,11,FALSE),IF(B5750&gt;=25,VLOOKUP(A5750,英雄数据表!A:L,7,0),""))</f>
        <v>"4306601004"</v>
      </c>
      <c r="M5750" s="20" t="str">
        <f>IFERROR(VLOOKUP(B5750,属性中转表!$K$2:$O$21,5,FALSE),"")</f>
        <v/>
      </c>
      <c r="N5750" s="20" t="str">
        <f>IF(B5750=25,VLOOKUP(A5750,英雄数据表!A:L,8,FALSE),IF(B5750=50,VLOOKUP(A5750,英雄数据表!A:L,12,0),""))</f>
        <v/>
      </c>
    </row>
    <row r="5751" spans="1:14" x14ac:dyDescent="0.3">
      <c r="A5751" s="20">
        <v>43066</v>
      </c>
      <c r="B5751" s="21">
        <f t="shared" si="385"/>
        <v>50</v>
      </c>
      <c r="C5751" s="21">
        <v>5</v>
      </c>
      <c r="D5751" s="21">
        <f>VLOOKUP(A5751,英雄数据表!A:D,4,0)</f>
        <v>4</v>
      </c>
      <c r="E5751" s="20" t="str">
        <f>VLOOKUP(A5751,英雄数据表!A:C,3,0)</f>
        <v>仙灵护佑</v>
      </c>
      <c r="F5751" s="20">
        <f t="shared" si="386"/>
        <v>43066</v>
      </c>
      <c r="G5751" s="20">
        <f t="shared" si="387"/>
        <v>43066</v>
      </c>
      <c r="H5751" s="21" t="str">
        <f>VLOOKUP(B5751,属性中转表!A:F,6,FALSE)</f>
        <v>"hp":183600,"atk":5100</v>
      </c>
      <c r="I5751" s="20" t="str">
        <f>IF(VLOOKUP(B5751,属性中转表!A:G,7,FALSE)=0,"",VLOOKUP(VLOOKUP(B5751,属性中转表!A:G,7,FALSE),属性中转表!$K$2:$P$21,6,0))&amp;IF(VLOOKUP(B5751,属性中转表!A:G,7,FALSE)&gt;=50,VLOOKUP(A5751,英雄数据表!A:K,9,0),IF(VLOOKUP(B5751,属性中转表!A:G,7,FALSE)&gt;=25,VLOOKUP(A5751,英雄数据表!A:K,5,0),""))</f>
        <v>"atk":300,"hp":5000,"undpspro":100,"pvpdpspro":50,"pvpundpspro":50</v>
      </c>
      <c r="J5751" s="20" t="str">
        <f>IF(I5751="","",属性中转表!$I$1&amp;(IF(VLOOKUP(B5751,属性中转表!A:G,7,FALSE)=0,0,VLOOKUP(VLOOKUP(B5751,属性中转表!A:G,7,FALSE),属性中转表!$K$2:$P$21,4,0)))+IFERROR(VLOOKUP(A5751,英雄数据表!A:K,IF(武魂!B5751&gt;=50,10,IF(武魂!B5751&gt;=25,6)),0),0))</f>
        <v>,"dpspro":100</v>
      </c>
      <c r="K5751" s="32" t="str">
        <f t="shared" si="384"/>
        <v>"atk":300,"hp":5000,"undpspro":100,"pvpdpspro":50,"pvpundpspro":50,"dpspro":100</v>
      </c>
      <c r="L5751" s="20" t="str">
        <f>IF(B5751&gt;=50,VLOOKUP(A5751,英雄数据表!A:L,11,FALSE),IF(B5751&gt;=25,VLOOKUP(A5751,英雄数据表!A:L,7,0),""))</f>
        <v>"4306602004"</v>
      </c>
      <c r="M5751" s="20" t="str">
        <f>IFERROR(VLOOKUP(B5751,属性中转表!$K$2:$O$21,5,FALSE),"")</f>
        <v/>
      </c>
      <c r="N5751" s="20" t="str">
        <f>IF(B5751=25,VLOOKUP(A5751,英雄数据表!A:L,8,FALSE),IF(B5751=50,VLOOKUP(A5751,英雄数据表!A:L,12,0),""))</f>
        <v>自己存活时，全队提升3%的攻击力与5%的免伤，每回合回复全队已损生命1%生命</v>
      </c>
    </row>
    <row r="5752" spans="1:14" x14ac:dyDescent="0.3">
      <c r="A5752" s="20">
        <v>43066</v>
      </c>
      <c r="B5752" s="21">
        <f t="shared" si="385"/>
        <v>51</v>
      </c>
      <c r="C5752" s="21">
        <v>5</v>
      </c>
      <c r="D5752" s="21">
        <f>VLOOKUP(A5752,英雄数据表!A:D,4,0)</f>
        <v>4</v>
      </c>
      <c r="E5752" s="20" t="str">
        <f>VLOOKUP(A5752,英雄数据表!A:C,3,0)</f>
        <v>仙灵护佑</v>
      </c>
      <c r="F5752" s="20">
        <f t="shared" si="386"/>
        <v>43066</v>
      </c>
      <c r="G5752" s="20">
        <f t="shared" si="387"/>
        <v>43066</v>
      </c>
      <c r="H5752" s="21" t="str">
        <f>VLOOKUP(B5752,属性中转表!A:F,6,FALSE)</f>
        <v>"hp":189000,"atk":5250</v>
      </c>
      <c r="I5752" s="20" t="str">
        <f>IF(VLOOKUP(B5752,属性中转表!A:G,7,FALSE)=0,"",VLOOKUP(VLOOKUP(B5752,属性中转表!A:G,7,FALSE),属性中转表!$K$2:$P$21,6,0))&amp;IF(VLOOKUP(B5752,属性中转表!A:G,7,FALSE)&gt;=50,VLOOKUP(A5752,英雄数据表!A:K,9,0),IF(VLOOKUP(B5752,属性中转表!A:G,7,FALSE)&gt;=25,VLOOKUP(A5752,英雄数据表!A:K,5,0),""))</f>
        <v>"atk":300,"hp":5000,"undpspro":100,"pvpdpspro":50,"pvpundpspro":50</v>
      </c>
      <c r="J5752" s="20" t="str">
        <f>IF(I5752="","",属性中转表!$I$1&amp;(IF(VLOOKUP(B5752,属性中转表!A:G,7,FALSE)=0,0,VLOOKUP(VLOOKUP(B5752,属性中转表!A:G,7,FALSE),属性中转表!$K$2:$P$21,4,0)))+IFERROR(VLOOKUP(A5752,英雄数据表!A:K,IF(武魂!B5752&gt;=50,10,IF(武魂!B5752&gt;=25,6)),0),0))</f>
        <v>,"dpspro":100</v>
      </c>
      <c r="K5752" s="32" t="str">
        <f t="shared" si="384"/>
        <v>"atk":300,"hp":5000,"undpspro":100,"pvpdpspro":50,"pvpundpspro":50,"dpspro":100</v>
      </c>
      <c r="L5752" s="20" t="str">
        <f>IF(B5752&gt;=50,VLOOKUP(A5752,英雄数据表!A:L,11,FALSE),IF(B5752&gt;=25,VLOOKUP(A5752,英雄数据表!A:L,7,0),""))</f>
        <v>"4306602004"</v>
      </c>
      <c r="M5752" s="20" t="str">
        <f>IFERROR(VLOOKUP(B5752,属性中转表!$K$2:$O$21,5,FALSE),"")</f>
        <v/>
      </c>
      <c r="N5752" s="20" t="str">
        <f>IF(B5752=25,VLOOKUP(A5752,英雄数据表!A:L,8,FALSE),IF(B5752=50,VLOOKUP(A5752,英雄数据表!A:L,12,0),""))</f>
        <v/>
      </c>
    </row>
    <row r="5753" spans="1:14" x14ac:dyDescent="0.3">
      <c r="A5753" s="20">
        <v>43066</v>
      </c>
      <c r="B5753" s="21">
        <f t="shared" si="385"/>
        <v>52</v>
      </c>
      <c r="C5753" s="21">
        <v>5</v>
      </c>
      <c r="D5753" s="21">
        <f>VLOOKUP(A5753,英雄数据表!A:D,4,0)</f>
        <v>4</v>
      </c>
      <c r="E5753" s="20" t="str">
        <f>VLOOKUP(A5753,英雄数据表!A:C,3,0)</f>
        <v>仙灵护佑</v>
      </c>
      <c r="F5753" s="20">
        <f t="shared" si="386"/>
        <v>43066</v>
      </c>
      <c r="G5753" s="20">
        <f t="shared" si="387"/>
        <v>43066</v>
      </c>
      <c r="H5753" s="21" t="str">
        <f>VLOOKUP(B5753,属性中转表!A:F,6,FALSE)</f>
        <v>"hp":194400,"atk":5400</v>
      </c>
      <c r="I5753" s="20" t="str">
        <f>IF(VLOOKUP(B5753,属性中转表!A:G,7,FALSE)=0,"",VLOOKUP(VLOOKUP(B5753,属性中转表!A:G,7,FALSE),属性中转表!$K$2:$P$21,6,0))&amp;IF(VLOOKUP(B5753,属性中转表!A:G,7,FALSE)&gt;=50,VLOOKUP(A5753,英雄数据表!A:K,9,0),IF(VLOOKUP(B5753,属性中转表!A:G,7,FALSE)&gt;=25,VLOOKUP(A5753,英雄数据表!A:K,5,0),""))</f>
        <v>"atk":300,"hp":5000,"undpspro":100,"pvpdpspro":50,"pvpundpspro":50</v>
      </c>
      <c r="J5753" s="20" t="str">
        <f>IF(I5753="","",属性中转表!$I$1&amp;(IF(VLOOKUP(B5753,属性中转表!A:G,7,FALSE)=0,0,VLOOKUP(VLOOKUP(B5753,属性中转表!A:G,7,FALSE),属性中转表!$K$2:$P$21,4,0)))+IFERROR(VLOOKUP(A5753,英雄数据表!A:K,IF(武魂!B5753&gt;=50,10,IF(武魂!B5753&gt;=25,6)),0),0))</f>
        <v>,"dpspro":100</v>
      </c>
      <c r="K5753" s="32" t="str">
        <f t="shared" si="384"/>
        <v>"atk":300,"hp":5000,"undpspro":100,"pvpdpspro":50,"pvpundpspro":50,"dpspro":100</v>
      </c>
      <c r="L5753" s="20" t="str">
        <f>IF(B5753&gt;=50,VLOOKUP(A5753,英雄数据表!A:L,11,FALSE),IF(B5753&gt;=25,VLOOKUP(A5753,英雄数据表!A:L,7,0),""))</f>
        <v>"4306602004"</v>
      </c>
      <c r="M5753" s="20" t="str">
        <f>IFERROR(VLOOKUP(B5753,属性中转表!$K$2:$O$21,5,FALSE),"")</f>
        <v/>
      </c>
      <c r="N5753" s="20" t="str">
        <f>IF(B5753=25,VLOOKUP(A5753,英雄数据表!A:L,8,FALSE),IF(B5753=50,VLOOKUP(A5753,英雄数据表!A:L,12,0),""))</f>
        <v/>
      </c>
    </row>
    <row r="5754" spans="1:14" x14ac:dyDescent="0.3">
      <c r="A5754" s="20">
        <v>43066</v>
      </c>
      <c r="B5754" s="21">
        <f t="shared" si="385"/>
        <v>53</v>
      </c>
      <c r="C5754" s="21">
        <v>5</v>
      </c>
      <c r="D5754" s="21">
        <f>VLOOKUP(A5754,英雄数据表!A:D,4,0)</f>
        <v>4</v>
      </c>
      <c r="E5754" s="20" t="str">
        <f>VLOOKUP(A5754,英雄数据表!A:C,3,0)</f>
        <v>仙灵护佑</v>
      </c>
      <c r="F5754" s="20">
        <f t="shared" si="386"/>
        <v>43066</v>
      </c>
      <c r="G5754" s="20">
        <f t="shared" si="387"/>
        <v>43066</v>
      </c>
      <c r="H5754" s="21" t="str">
        <f>VLOOKUP(B5754,属性中转表!A:F,6,FALSE)</f>
        <v>"hp":199800,"atk":5550</v>
      </c>
      <c r="I5754" s="20" t="str">
        <f>IF(VLOOKUP(B5754,属性中转表!A:G,7,FALSE)=0,"",VLOOKUP(VLOOKUP(B5754,属性中转表!A:G,7,FALSE),属性中转表!$K$2:$P$21,6,0))&amp;IF(VLOOKUP(B5754,属性中转表!A:G,7,FALSE)&gt;=50,VLOOKUP(A5754,英雄数据表!A:K,9,0),IF(VLOOKUP(B5754,属性中转表!A:G,7,FALSE)&gt;=25,VLOOKUP(A5754,英雄数据表!A:K,5,0),""))</f>
        <v>"atk":300,"hp":5000,"undpspro":100,"pvpdpspro":50,"pvpundpspro":50</v>
      </c>
      <c r="J5754" s="20" t="str">
        <f>IF(I5754="","",属性中转表!$I$1&amp;(IF(VLOOKUP(B5754,属性中转表!A:G,7,FALSE)=0,0,VLOOKUP(VLOOKUP(B5754,属性中转表!A:G,7,FALSE),属性中转表!$K$2:$P$21,4,0)))+IFERROR(VLOOKUP(A5754,英雄数据表!A:K,IF(武魂!B5754&gt;=50,10,IF(武魂!B5754&gt;=25,6)),0),0))</f>
        <v>,"dpspro":100</v>
      </c>
      <c r="K5754" s="32" t="str">
        <f t="shared" si="384"/>
        <v>"atk":300,"hp":5000,"undpspro":100,"pvpdpspro":50,"pvpundpspro":50,"dpspro":100</v>
      </c>
      <c r="L5754" s="20" t="str">
        <f>IF(B5754&gt;=50,VLOOKUP(A5754,英雄数据表!A:L,11,FALSE),IF(B5754&gt;=25,VLOOKUP(A5754,英雄数据表!A:L,7,0),""))</f>
        <v>"4306602004"</v>
      </c>
      <c r="M5754" s="20" t="str">
        <f>IFERROR(VLOOKUP(B5754,属性中转表!$K$2:$O$21,5,FALSE),"")</f>
        <v/>
      </c>
      <c r="N5754" s="20" t="str">
        <f>IF(B5754=25,VLOOKUP(A5754,英雄数据表!A:L,8,FALSE),IF(B5754=50,VLOOKUP(A5754,英雄数据表!A:L,12,0),""))</f>
        <v/>
      </c>
    </row>
    <row r="5755" spans="1:14" x14ac:dyDescent="0.3">
      <c r="A5755" s="20">
        <v>43066</v>
      </c>
      <c r="B5755" s="21">
        <f t="shared" si="385"/>
        <v>54</v>
      </c>
      <c r="C5755" s="21">
        <v>5</v>
      </c>
      <c r="D5755" s="21">
        <f>VLOOKUP(A5755,英雄数据表!A:D,4,0)</f>
        <v>4</v>
      </c>
      <c r="E5755" s="20" t="str">
        <f>VLOOKUP(A5755,英雄数据表!A:C,3,0)</f>
        <v>仙灵护佑</v>
      </c>
      <c r="F5755" s="20">
        <f t="shared" si="386"/>
        <v>43066</v>
      </c>
      <c r="G5755" s="20">
        <f t="shared" si="387"/>
        <v>43066</v>
      </c>
      <c r="H5755" s="21" t="str">
        <f>VLOOKUP(B5755,属性中转表!A:F,6,FALSE)</f>
        <v>"hp":205200,"atk":5700</v>
      </c>
      <c r="I5755" s="20" t="str">
        <f>IF(VLOOKUP(B5755,属性中转表!A:G,7,FALSE)=0,"",VLOOKUP(VLOOKUP(B5755,属性中转表!A:G,7,FALSE),属性中转表!$K$2:$P$21,6,0))&amp;IF(VLOOKUP(B5755,属性中转表!A:G,7,FALSE)&gt;=50,VLOOKUP(A5755,英雄数据表!A:K,9,0),IF(VLOOKUP(B5755,属性中转表!A:G,7,FALSE)&gt;=25,VLOOKUP(A5755,英雄数据表!A:K,5,0),""))</f>
        <v>"atk":300,"hp":5000,"undpspro":100,"pvpdpspro":50,"pvpundpspro":50</v>
      </c>
      <c r="J5755" s="20" t="str">
        <f>IF(I5755="","",属性中转表!$I$1&amp;(IF(VLOOKUP(B5755,属性中转表!A:G,7,FALSE)=0,0,VLOOKUP(VLOOKUP(B5755,属性中转表!A:G,7,FALSE),属性中转表!$K$2:$P$21,4,0)))+IFERROR(VLOOKUP(A5755,英雄数据表!A:K,IF(武魂!B5755&gt;=50,10,IF(武魂!B5755&gt;=25,6)),0),0))</f>
        <v>,"dpspro":100</v>
      </c>
      <c r="K5755" s="32" t="str">
        <f t="shared" si="384"/>
        <v>"atk":300,"hp":5000,"undpspro":100,"pvpdpspro":50,"pvpundpspro":50,"dpspro":100</v>
      </c>
      <c r="L5755" s="20" t="str">
        <f>IF(B5755&gt;=50,VLOOKUP(A5755,英雄数据表!A:L,11,FALSE),IF(B5755&gt;=25,VLOOKUP(A5755,英雄数据表!A:L,7,0),""))</f>
        <v>"4306602004"</v>
      </c>
      <c r="M5755" s="20" t="str">
        <f>IFERROR(VLOOKUP(B5755,属性中转表!$K$2:$O$21,5,FALSE),"")</f>
        <v/>
      </c>
      <c r="N5755" s="20" t="str">
        <f>IF(B5755=25,VLOOKUP(A5755,英雄数据表!A:L,8,FALSE),IF(B5755=50,VLOOKUP(A5755,英雄数据表!A:L,12,0),""))</f>
        <v/>
      </c>
    </row>
    <row r="5756" spans="1:14" x14ac:dyDescent="0.3">
      <c r="A5756" s="20">
        <v>43066</v>
      </c>
      <c r="B5756" s="21">
        <f t="shared" si="385"/>
        <v>55</v>
      </c>
      <c r="C5756" s="21">
        <v>5</v>
      </c>
      <c r="D5756" s="21">
        <f>VLOOKUP(A5756,英雄数据表!A:D,4,0)</f>
        <v>4</v>
      </c>
      <c r="E5756" s="20" t="str">
        <f>VLOOKUP(A5756,英雄数据表!A:C,3,0)</f>
        <v>仙灵护佑</v>
      </c>
      <c r="F5756" s="20">
        <f t="shared" si="386"/>
        <v>43066</v>
      </c>
      <c r="G5756" s="20">
        <f t="shared" si="387"/>
        <v>43066</v>
      </c>
      <c r="H5756" s="21" t="str">
        <f>VLOOKUP(B5756,属性中转表!A:F,6,FALSE)</f>
        <v>"hp":210600,"atk":5850</v>
      </c>
      <c r="I5756" s="20" t="str">
        <f>IF(VLOOKUP(B5756,属性中转表!A:G,7,FALSE)=0,"",VLOOKUP(VLOOKUP(B5756,属性中转表!A:G,7,FALSE),属性中转表!$K$2:$P$21,6,0))&amp;IF(VLOOKUP(B5756,属性中转表!A:G,7,FALSE)&gt;=50,VLOOKUP(A5756,英雄数据表!A:K,9,0),IF(VLOOKUP(B5756,属性中转表!A:G,7,FALSE)&gt;=25,VLOOKUP(A5756,英雄数据表!A:K,5,0),""))</f>
        <v>"atk":300,"hp":5000,"undpspro":150,"pvpdpspro":50,"pvpundpspro":50</v>
      </c>
      <c r="J5756" s="20" t="str">
        <f>IF(I5756="","",属性中转表!$I$1&amp;(IF(VLOOKUP(B5756,属性中转表!A:G,7,FALSE)=0,0,VLOOKUP(VLOOKUP(B5756,属性中转表!A:G,7,FALSE),属性中转表!$K$2:$P$21,4,0)))+IFERROR(VLOOKUP(A5756,英雄数据表!A:K,IF(武魂!B5756&gt;=50,10,IF(武魂!B5756&gt;=25,6)),0),0))</f>
        <v>,"dpspro":100</v>
      </c>
      <c r="K5756" s="32" t="str">
        <f t="shared" si="384"/>
        <v>"atk":300,"hp":5000,"undpspro":150,"pvpdpspro":50,"pvpundpspro":50,"dpspro":100</v>
      </c>
      <c r="L5756" s="20" t="str">
        <f>IF(B5756&gt;=50,VLOOKUP(A5756,英雄数据表!A:L,11,FALSE),IF(B5756&gt;=25,VLOOKUP(A5756,英雄数据表!A:L,7,0),""))</f>
        <v>"4306602004"</v>
      </c>
      <c r="M5756" s="20" t="str">
        <f>IFERROR(VLOOKUP(B5756,属性中转表!$K$2:$O$21,5,FALSE),"")</f>
        <v>"undpspro":50</v>
      </c>
      <c r="N5756" s="20" t="str">
        <f>IF(B5756=25,VLOOKUP(A5756,英雄数据表!A:L,8,FALSE),IF(B5756=50,VLOOKUP(A5756,英雄数据表!A:L,12,0),""))</f>
        <v/>
      </c>
    </row>
    <row r="5757" spans="1:14" x14ac:dyDescent="0.3">
      <c r="A5757" s="20">
        <v>43066</v>
      </c>
      <c r="B5757" s="21">
        <f t="shared" si="385"/>
        <v>56</v>
      </c>
      <c r="C5757" s="21">
        <v>5</v>
      </c>
      <c r="D5757" s="21">
        <f>VLOOKUP(A5757,英雄数据表!A:D,4,0)</f>
        <v>4</v>
      </c>
      <c r="E5757" s="20" t="str">
        <f>VLOOKUP(A5757,英雄数据表!A:C,3,0)</f>
        <v>仙灵护佑</v>
      </c>
      <c r="F5757" s="20">
        <f t="shared" si="386"/>
        <v>43066</v>
      </c>
      <c r="G5757" s="20">
        <f t="shared" si="387"/>
        <v>43066</v>
      </c>
      <c r="H5757" s="21" t="str">
        <f>VLOOKUP(B5757,属性中转表!A:F,6,FALSE)</f>
        <v>"hp":216000,"atk":6000</v>
      </c>
      <c r="I5757" s="20" t="str">
        <f>IF(VLOOKUP(B5757,属性中转表!A:G,7,FALSE)=0,"",VLOOKUP(VLOOKUP(B5757,属性中转表!A:G,7,FALSE),属性中转表!$K$2:$P$21,6,0))&amp;IF(VLOOKUP(B5757,属性中转表!A:G,7,FALSE)&gt;=50,VLOOKUP(A5757,英雄数据表!A:K,9,0),IF(VLOOKUP(B5757,属性中转表!A:G,7,FALSE)&gt;=25,VLOOKUP(A5757,英雄数据表!A:K,5,0),""))</f>
        <v>"atk":300,"hp":5000,"undpspro":150,"pvpdpspro":50,"pvpundpspro":50</v>
      </c>
      <c r="J5757" s="20" t="str">
        <f>IF(I5757="","",属性中转表!$I$1&amp;(IF(VLOOKUP(B5757,属性中转表!A:G,7,FALSE)=0,0,VLOOKUP(VLOOKUP(B5757,属性中转表!A:G,7,FALSE),属性中转表!$K$2:$P$21,4,0)))+IFERROR(VLOOKUP(A5757,英雄数据表!A:K,IF(武魂!B5757&gt;=50,10,IF(武魂!B5757&gt;=25,6)),0),0))</f>
        <v>,"dpspro":100</v>
      </c>
      <c r="K5757" s="32" t="str">
        <f t="shared" si="384"/>
        <v>"atk":300,"hp":5000,"undpspro":150,"pvpdpspro":50,"pvpundpspro":50,"dpspro":100</v>
      </c>
      <c r="L5757" s="20" t="str">
        <f>IF(B5757&gt;=50,VLOOKUP(A5757,英雄数据表!A:L,11,FALSE),IF(B5757&gt;=25,VLOOKUP(A5757,英雄数据表!A:L,7,0),""))</f>
        <v>"4306602004"</v>
      </c>
      <c r="M5757" s="20" t="str">
        <f>IFERROR(VLOOKUP(B5757,属性中转表!$K$2:$O$21,5,FALSE),"")</f>
        <v/>
      </c>
      <c r="N5757" s="20" t="str">
        <f>IF(B5757=25,VLOOKUP(A5757,英雄数据表!A:L,8,FALSE),IF(B5757=50,VLOOKUP(A5757,英雄数据表!A:L,12,0),""))</f>
        <v/>
      </c>
    </row>
    <row r="5758" spans="1:14" x14ac:dyDescent="0.3">
      <c r="A5758" s="20">
        <v>43066</v>
      </c>
      <c r="B5758" s="21">
        <f t="shared" si="385"/>
        <v>57</v>
      </c>
      <c r="C5758" s="21">
        <v>5</v>
      </c>
      <c r="D5758" s="21">
        <f>VLOOKUP(A5758,英雄数据表!A:D,4,0)</f>
        <v>4</v>
      </c>
      <c r="E5758" s="20" t="str">
        <f>VLOOKUP(A5758,英雄数据表!A:C,3,0)</f>
        <v>仙灵护佑</v>
      </c>
      <c r="F5758" s="20">
        <f t="shared" si="386"/>
        <v>43066</v>
      </c>
      <c r="G5758" s="20">
        <f t="shared" si="387"/>
        <v>43066</v>
      </c>
      <c r="H5758" s="21" t="str">
        <f>VLOOKUP(B5758,属性中转表!A:F,6,FALSE)</f>
        <v>"hp":221400,"atk":6150</v>
      </c>
      <c r="I5758" s="20" t="str">
        <f>IF(VLOOKUP(B5758,属性中转表!A:G,7,FALSE)=0,"",VLOOKUP(VLOOKUP(B5758,属性中转表!A:G,7,FALSE),属性中转表!$K$2:$P$21,6,0))&amp;IF(VLOOKUP(B5758,属性中转表!A:G,7,FALSE)&gt;=50,VLOOKUP(A5758,英雄数据表!A:K,9,0),IF(VLOOKUP(B5758,属性中转表!A:G,7,FALSE)&gt;=25,VLOOKUP(A5758,英雄数据表!A:K,5,0),""))</f>
        <v>"atk":300,"hp":5000,"undpspro":150,"pvpdpspro":50,"pvpundpspro":50</v>
      </c>
      <c r="J5758" s="20" t="str">
        <f>IF(I5758="","",属性中转表!$I$1&amp;(IF(VLOOKUP(B5758,属性中转表!A:G,7,FALSE)=0,0,VLOOKUP(VLOOKUP(B5758,属性中转表!A:G,7,FALSE),属性中转表!$K$2:$P$21,4,0)))+IFERROR(VLOOKUP(A5758,英雄数据表!A:K,IF(武魂!B5758&gt;=50,10,IF(武魂!B5758&gt;=25,6)),0),0))</f>
        <v>,"dpspro":100</v>
      </c>
      <c r="K5758" s="32" t="str">
        <f t="shared" si="384"/>
        <v>"atk":300,"hp":5000,"undpspro":150,"pvpdpspro":50,"pvpundpspro":50,"dpspro":100</v>
      </c>
      <c r="L5758" s="20" t="str">
        <f>IF(B5758&gt;=50,VLOOKUP(A5758,英雄数据表!A:L,11,FALSE),IF(B5758&gt;=25,VLOOKUP(A5758,英雄数据表!A:L,7,0),""))</f>
        <v>"4306602004"</v>
      </c>
      <c r="M5758" s="20" t="str">
        <f>IFERROR(VLOOKUP(B5758,属性中转表!$K$2:$O$21,5,FALSE),"")</f>
        <v/>
      </c>
      <c r="N5758" s="20" t="str">
        <f>IF(B5758=25,VLOOKUP(A5758,英雄数据表!A:L,8,FALSE),IF(B5758=50,VLOOKUP(A5758,英雄数据表!A:L,12,0),""))</f>
        <v/>
      </c>
    </row>
    <row r="5759" spans="1:14" x14ac:dyDescent="0.3">
      <c r="A5759" s="20">
        <v>43066</v>
      </c>
      <c r="B5759" s="21">
        <f t="shared" si="385"/>
        <v>58</v>
      </c>
      <c r="C5759" s="21">
        <v>5</v>
      </c>
      <c r="D5759" s="21">
        <f>VLOOKUP(A5759,英雄数据表!A:D,4,0)</f>
        <v>4</v>
      </c>
      <c r="E5759" s="20" t="str">
        <f>VLOOKUP(A5759,英雄数据表!A:C,3,0)</f>
        <v>仙灵护佑</v>
      </c>
      <c r="F5759" s="20">
        <f t="shared" si="386"/>
        <v>43066</v>
      </c>
      <c r="G5759" s="20">
        <f t="shared" si="387"/>
        <v>43066</v>
      </c>
      <c r="H5759" s="21" t="str">
        <f>VLOOKUP(B5759,属性中转表!A:F,6,FALSE)</f>
        <v>"hp":226800,"atk":6300</v>
      </c>
      <c r="I5759" s="20" t="str">
        <f>IF(VLOOKUP(B5759,属性中转表!A:G,7,FALSE)=0,"",VLOOKUP(VLOOKUP(B5759,属性中转表!A:G,7,FALSE),属性中转表!$K$2:$P$21,6,0))&amp;IF(VLOOKUP(B5759,属性中转表!A:G,7,FALSE)&gt;=50,VLOOKUP(A5759,英雄数据表!A:K,9,0),IF(VLOOKUP(B5759,属性中转表!A:G,7,FALSE)&gt;=25,VLOOKUP(A5759,英雄数据表!A:K,5,0),""))</f>
        <v>"atk":300,"hp":5000,"undpspro":150,"pvpdpspro":50,"pvpundpspro":50</v>
      </c>
      <c r="J5759" s="20" t="str">
        <f>IF(I5759="","",属性中转表!$I$1&amp;(IF(VLOOKUP(B5759,属性中转表!A:G,7,FALSE)=0,0,VLOOKUP(VLOOKUP(B5759,属性中转表!A:G,7,FALSE),属性中转表!$K$2:$P$21,4,0)))+IFERROR(VLOOKUP(A5759,英雄数据表!A:K,IF(武魂!B5759&gt;=50,10,IF(武魂!B5759&gt;=25,6)),0),0))</f>
        <v>,"dpspro":100</v>
      </c>
      <c r="K5759" s="32" t="str">
        <f t="shared" si="384"/>
        <v>"atk":300,"hp":5000,"undpspro":150,"pvpdpspro":50,"pvpundpspro":50,"dpspro":100</v>
      </c>
      <c r="L5759" s="20" t="str">
        <f>IF(B5759&gt;=50,VLOOKUP(A5759,英雄数据表!A:L,11,FALSE),IF(B5759&gt;=25,VLOOKUP(A5759,英雄数据表!A:L,7,0),""))</f>
        <v>"4306602004"</v>
      </c>
      <c r="M5759" s="20" t="str">
        <f>IFERROR(VLOOKUP(B5759,属性中转表!$K$2:$O$21,5,FALSE),"")</f>
        <v/>
      </c>
      <c r="N5759" s="20" t="str">
        <f>IF(B5759=25,VLOOKUP(A5759,英雄数据表!A:L,8,FALSE),IF(B5759=50,VLOOKUP(A5759,英雄数据表!A:L,12,0),""))</f>
        <v/>
      </c>
    </row>
    <row r="5760" spans="1:14" x14ac:dyDescent="0.3">
      <c r="A5760" s="20">
        <v>43066</v>
      </c>
      <c r="B5760" s="21">
        <f t="shared" si="385"/>
        <v>59</v>
      </c>
      <c r="C5760" s="21">
        <v>5</v>
      </c>
      <c r="D5760" s="21">
        <f>VLOOKUP(A5760,英雄数据表!A:D,4,0)</f>
        <v>4</v>
      </c>
      <c r="E5760" s="20" t="str">
        <f>VLOOKUP(A5760,英雄数据表!A:C,3,0)</f>
        <v>仙灵护佑</v>
      </c>
      <c r="F5760" s="20">
        <f t="shared" si="386"/>
        <v>43066</v>
      </c>
      <c r="G5760" s="20">
        <f t="shared" si="387"/>
        <v>43066</v>
      </c>
      <c r="H5760" s="21" t="str">
        <f>VLOOKUP(B5760,属性中转表!A:F,6,FALSE)</f>
        <v>"hp":232200,"atk":6450</v>
      </c>
      <c r="I5760" s="20" t="str">
        <f>IF(VLOOKUP(B5760,属性中转表!A:G,7,FALSE)=0,"",VLOOKUP(VLOOKUP(B5760,属性中转表!A:G,7,FALSE),属性中转表!$K$2:$P$21,6,0))&amp;IF(VLOOKUP(B5760,属性中转表!A:G,7,FALSE)&gt;=50,VLOOKUP(A5760,英雄数据表!A:K,9,0),IF(VLOOKUP(B5760,属性中转表!A:G,7,FALSE)&gt;=25,VLOOKUP(A5760,英雄数据表!A:K,5,0),""))</f>
        <v>"atk":300,"hp":5000,"undpspro":150,"pvpdpspro":50,"pvpundpspro":50</v>
      </c>
      <c r="J5760" s="20" t="str">
        <f>IF(I5760="","",属性中转表!$I$1&amp;(IF(VLOOKUP(B5760,属性中转表!A:G,7,FALSE)=0,0,VLOOKUP(VLOOKUP(B5760,属性中转表!A:G,7,FALSE),属性中转表!$K$2:$P$21,4,0)))+IFERROR(VLOOKUP(A5760,英雄数据表!A:K,IF(武魂!B5760&gt;=50,10,IF(武魂!B5760&gt;=25,6)),0),0))</f>
        <v>,"dpspro":100</v>
      </c>
      <c r="K5760" s="32" t="str">
        <f t="shared" si="384"/>
        <v>"atk":300,"hp":5000,"undpspro":150,"pvpdpspro":50,"pvpundpspro":50,"dpspro":100</v>
      </c>
      <c r="L5760" s="20" t="str">
        <f>IF(B5760&gt;=50,VLOOKUP(A5760,英雄数据表!A:L,11,FALSE),IF(B5760&gt;=25,VLOOKUP(A5760,英雄数据表!A:L,7,0),""))</f>
        <v>"4306602004"</v>
      </c>
      <c r="M5760" s="20" t="str">
        <f>IFERROR(VLOOKUP(B5760,属性中转表!$K$2:$O$21,5,FALSE),"")</f>
        <v/>
      </c>
      <c r="N5760" s="20" t="str">
        <f>IF(B5760=25,VLOOKUP(A5760,英雄数据表!A:L,8,FALSE),IF(B5760=50,VLOOKUP(A5760,英雄数据表!A:L,12,0),""))</f>
        <v/>
      </c>
    </row>
    <row r="5761" spans="1:14" x14ac:dyDescent="0.3">
      <c r="A5761" s="20">
        <v>43066</v>
      </c>
      <c r="B5761" s="21">
        <f t="shared" si="385"/>
        <v>60</v>
      </c>
      <c r="C5761" s="21">
        <v>5</v>
      </c>
      <c r="D5761" s="21">
        <f>VLOOKUP(A5761,英雄数据表!A:D,4,0)</f>
        <v>4</v>
      </c>
      <c r="E5761" s="20" t="str">
        <f>VLOOKUP(A5761,英雄数据表!A:C,3,0)</f>
        <v>仙灵护佑</v>
      </c>
      <c r="F5761" s="20">
        <f t="shared" si="386"/>
        <v>43066</v>
      </c>
      <c r="G5761" s="20">
        <f t="shared" si="387"/>
        <v>43066</v>
      </c>
      <c r="H5761" s="21" t="str">
        <f>VLOOKUP(B5761,属性中转表!A:F,6,FALSE)</f>
        <v>"hp":237600,"atk":6600</v>
      </c>
      <c r="I5761" s="20" t="str">
        <f>IF(VLOOKUP(B5761,属性中转表!A:G,7,FALSE)=0,"",VLOOKUP(VLOOKUP(B5761,属性中转表!A:G,7,FALSE),属性中转表!$K$2:$P$21,6,0))&amp;IF(VLOOKUP(B5761,属性中转表!A:G,7,FALSE)&gt;=50,VLOOKUP(A5761,英雄数据表!A:K,9,0),IF(VLOOKUP(B5761,属性中转表!A:G,7,FALSE)&gt;=25,VLOOKUP(A5761,英雄数据表!A:K,5,0),""))</f>
        <v>"atk":300,"hp":5000,"undpspro":150,"pvpdpspro":50,"pvpundpspro":50</v>
      </c>
      <c r="J5761" s="20" t="str">
        <f>IF(I5761="","",属性中转表!$I$1&amp;(IF(VLOOKUP(B5761,属性中转表!A:G,7,FALSE)=0,0,VLOOKUP(VLOOKUP(B5761,属性中转表!A:G,7,FALSE),属性中转表!$K$2:$P$21,4,0)))+IFERROR(VLOOKUP(A5761,英雄数据表!A:K,IF(武魂!B5761&gt;=50,10,IF(武魂!B5761&gt;=25,6)),0),0))</f>
        <v>,"dpspro":150</v>
      </c>
      <c r="K5761" s="32" t="str">
        <f t="shared" si="384"/>
        <v>"atk":300,"hp":5000,"undpspro":150,"pvpdpspro":50,"pvpundpspro":50,"dpspro":150</v>
      </c>
      <c r="L5761" s="20" t="str">
        <f>IF(B5761&gt;=50,VLOOKUP(A5761,英雄数据表!A:L,11,FALSE),IF(B5761&gt;=25,VLOOKUP(A5761,英雄数据表!A:L,7,0),""))</f>
        <v>"4306602004"</v>
      </c>
      <c r="M5761" s="20" t="str">
        <f>IFERROR(VLOOKUP(B5761,属性中转表!$K$2:$O$21,5,FALSE),"")</f>
        <v>"dpspro":50</v>
      </c>
      <c r="N5761" s="20" t="str">
        <f>IF(B5761=25,VLOOKUP(A5761,英雄数据表!A:L,8,FALSE),IF(B5761=50,VLOOKUP(A5761,英雄数据表!A:L,12,0),""))</f>
        <v/>
      </c>
    </row>
    <row r="5762" spans="1:14" x14ac:dyDescent="0.3">
      <c r="A5762" s="20">
        <v>43066</v>
      </c>
      <c r="B5762" s="21">
        <f t="shared" si="385"/>
        <v>61</v>
      </c>
      <c r="C5762" s="21">
        <v>5</v>
      </c>
      <c r="D5762" s="21">
        <f>VLOOKUP(A5762,英雄数据表!A:D,4,0)</f>
        <v>4</v>
      </c>
      <c r="E5762" s="20" t="str">
        <f>VLOOKUP(A5762,英雄数据表!A:C,3,0)</f>
        <v>仙灵护佑</v>
      </c>
      <c r="F5762" s="20">
        <f t="shared" si="386"/>
        <v>43066</v>
      </c>
      <c r="G5762" s="20">
        <f t="shared" si="387"/>
        <v>43066</v>
      </c>
      <c r="H5762" s="21" t="str">
        <f>VLOOKUP(B5762,属性中转表!A:F,6,FALSE)</f>
        <v>"hp":243000,"atk":6750</v>
      </c>
      <c r="I5762" s="20" t="str">
        <f>IF(VLOOKUP(B5762,属性中转表!A:G,7,FALSE)=0,"",VLOOKUP(VLOOKUP(B5762,属性中转表!A:G,7,FALSE),属性中转表!$K$2:$P$21,6,0))&amp;IF(VLOOKUP(B5762,属性中转表!A:G,7,FALSE)&gt;=50,VLOOKUP(A5762,英雄数据表!A:K,9,0),IF(VLOOKUP(B5762,属性中转表!A:G,7,FALSE)&gt;=25,VLOOKUP(A5762,英雄数据表!A:K,5,0),""))</f>
        <v>"atk":300,"hp":5000,"undpspro":150,"pvpdpspro":50,"pvpundpspro":50</v>
      </c>
      <c r="J5762" s="20" t="str">
        <f>IF(I5762="","",属性中转表!$I$1&amp;(IF(VLOOKUP(B5762,属性中转表!A:G,7,FALSE)=0,0,VLOOKUP(VLOOKUP(B5762,属性中转表!A:G,7,FALSE),属性中转表!$K$2:$P$21,4,0)))+IFERROR(VLOOKUP(A5762,英雄数据表!A:K,IF(武魂!B5762&gt;=50,10,IF(武魂!B5762&gt;=25,6)),0),0))</f>
        <v>,"dpspro":150</v>
      </c>
      <c r="K5762" s="32" t="str">
        <f t="shared" si="384"/>
        <v>"atk":300,"hp":5000,"undpspro":150,"pvpdpspro":50,"pvpundpspro":50,"dpspro":150</v>
      </c>
      <c r="L5762" s="20" t="str">
        <f>IF(B5762&gt;=50,VLOOKUP(A5762,英雄数据表!A:L,11,FALSE),IF(B5762&gt;=25,VLOOKUP(A5762,英雄数据表!A:L,7,0),""))</f>
        <v>"4306602004"</v>
      </c>
      <c r="M5762" s="20" t="str">
        <f>IFERROR(VLOOKUP(B5762,属性中转表!$K$2:$O$21,5,FALSE),"")</f>
        <v/>
      </c>
      <c r="N5762" s="20" t="str">
        <f>IF(B5762=25,VLOOKUP(A5762,英雄数据表!A:L,8,FALSE),IF(B5762=50,VLOOKUP(A5762,英雄数据表!A:L,12,0),""))</f>
        <v/>
      </c>
    </row>
    <row r="5763" spans="1:14" x14ac:dyDescent="0.3">
      <c r="A5763" s="20">
        <v>43066</v>
      </c>
      <c r="B5763" s="21">
        <f t="shared" si="385"/>
        <v>62</v>
      </c>
      <c r="C5763" s="21">
        <v>5</v>
      </c>
      <c r="D5763" s="21">
        <f>VLOOKUP(A5763,英雄数据表!A:D,4,0)</f>
        <v>4</v>
      </c>
      <c r="E5763" s="20" t="str">
        <f>VLOOKUP(A5763,英雄数据表!A:C,3,0)</f>
        <v>仙灵护佑</v>
      </c>
      <c r="F5763" s="20">
        <f t="shared" si="386"/>
        <v>43066</v>
      </c>
      <c r="G5763" s="20">
        <f t="shared" si="387"/>
        <v>43066</v>
      </c>
      <c r="H5763" s="21" t="str">
        <f>VLOOKUP(B5763,属性中转表!A:F,6,FALSE)</f>
        <v>"hp":248400,"atk":6900</v>
      </c>
      <c r="I5763" s="20" t="str">
        <f>IF(VLOOKUP(B5763,属性中转表!A:G,7,FALSE)=0,"",VLOOKUP(VLOOKUP(B5763,属性中转表!A:G,7,FALSE),属性中转表!$K$2:$P$21,6,0))&amp;IF(VLOOKUP(B5763,属性中转表!A:G,7,FALSE)&gt;=50,VLOOKUP(A5763,英雄数据表!A:K,9,0),IF(VLOOKUP(B5763,属性中转表!A:G,7,FALSE)&gt;=25,VLOOKUP(A5763,英雄数据表!A:K,5,0),""))</f>
        <v>"atk":300,"hp":5000,"undpspro":150,"pvpdpspro":50,"pvpundpspro":50</v>
      </c>
      <c r="J5763" s="20" t="str">
        <f>IF(I5763="","",属性中转表!$I$1&amp;(IF(VLOOKUP(B5763,属性中转表!A:G,7,FALSE)=0,0,VLOOKUP(VLOOKUP(B5763,属性中转表!A:G,7,FALSE),属性中转表!$K$2:$P$21,4,0)))+IFERROR(VLOOKUP(A5763,英雄数据表!A:K,IF(武魂!B5763&gt;=50,10,IF(武魂!B5763&gt;=25,6)),0),0))</f>
        <v>,"dpspro":150</v>
      </c>
      <c r="K5763" s="32" t="str">
        <f t="shared" si="384"/>
        <v>"atk":300,"hp":5000,"undpspro":150,"pvpdpspro":50,"pvpundpspro":50,"dpspro":150</v>
      </c>
      <c r="L5763" s="20" t="str">
        <f>IF(B5763&gt;=50,VLOOKUP(A5763,英雄数据表!A:L,11,FALSE),IF(B5763&gt;=25,VLOOKUP(A5763,英雄数据表!A:L,7,0),""))</f>
        <v>"4306602004"</v>
      </c>
      <c r="M5763" s="20" t="str">
        <f>IFERROR(VLOOKUP(B5763,属性中转表!$K$2:$O$21,5,FALSE),"")</f>
        <v/>
      </c>
      <c r="N5763" s="20" t="str">
        <f>IF(B5763=25,VLOOKUP(A5763,英雄数据表!A:L,8,FALSE),IF(B5763=50,VLOOKUP(A5763,英雄数据表!A:L,12,0),""))</f>
        <v/>
      </c>
    </row>
    <row r="5764" spans="1:14" x14ac:dyDescent="0.3">
      <c r="A5764" s="20">
        <v>43066</v>
      </c>
      <c r="B5764" s="21">
        <f t="shared" si="385"/>
        <v>63</v>
      </c>
      <c r="C5764" s="21">
        <v>5</v>
      </c>
      <c r="D5764" s="21">
        <f>VLOOKUP(A5764,英雄数据表!A:D,4,0)</f>
        <v>4</v>
      </c>
      <c r="E5764" s="20" t="str">
        <f>VLOOKUP(A5764,英雄数据表!A:C,3,0)</f>
        <v>仙灵护佑</v>
      </c>
      <c r="F5764" s="20">
        <f t="shared" si="386"/>
        <v>43066</v>
      </c>
      <c r="G5764" s="20">
        <f t="shared" si="387"/>
        <v>43066</v>
      </c>
      <c r="H5764" s="21" t="str">
        <f>VLOOKUP(B5764,属性中转表!A:F,6,FALSE)</f>
        <v>"hp":253800,"atk":7050</v>
      </c>
      <c r="I5764" s="20" t="str">
        <f>IF(VLOOKUP(B5764,属性中转表!A:G,7,FALSE)=0,"",VLOOKUP(VLOOKUP(B5764,属性中转表!A:G,7,FALSE),属性中转表!$K$2:$P$21,6,0))&amp;IF(VLOOKUP(B5764,属性中转表!A:G,7,FALSE)&gt;=50,VLOOKUP(A5764,英雄数据表!A:K,9,0),IF(VLOOKUP(B5764,属性中转表!A:G,7,FALSE)&gt;=25,VLOOKUP(A5764,英雄数据表!A:K,5,0),""))</f>
        <v>"atk":300,"hp":5000,"undpspro":150,"pvpdpspro":50,"pvpundpspro":50</v>
      </c>
      <c r="J5764" s="20" t="str">
        <f>IF(I5764="","",属性中转表!$I$1&amp;(IF(VLOOKUP(B5764,属性中转表!A:G,7,FALSE)=0,0,VLOOKUP(VLOOKUP(B5764,属性中转表!A:G,7,FALSE),属性中转表!$K$2:$P$21,4,0)))+IFERROR(VLOOKUP(A5764,英雄数据表!A:K,IF(武魂!B5764&gt;=50,10,IF(武魂!B5764&gt;=25,6)),0),0))</f>
        <v>,"dpspro":150</v>
      </c>
      <c r="K5764" s="32" t="str">
        <f t="shared" si="384"/>
        <v>"atk":300,"hp":5000,"undpspro":150,"pvpdpspro":50,"pvpundpspro":50,"dpspro":150</v>
      </c>
      <c r="L5764" s="20" t="str">
        <f>IF(B5764&gt;=50,VLOOKUP(A5764,英雄数据表!A:L,11,FALSE),IF(B5764&gt;=25,VLOOKUP(A5764,英雄数据表!A:L,7,0),""))</f>
        <v>"4306602004"</v>
      </c>
      <c r="M5764" s="20" t="str">
        <f>IFERROR(VLOOKUP(B5764,属性中转表!$K$2:$O$21,5,FALSE),"")</f>
        <v/>
      </c>
      <c r="N5764" s="20" t="str">
        <f>IF(B5764=25,VLOOKUP(A5764,英雄数据表!A:L,8,FALSE),IF(B5764=50,VLOOKUP(A5764,英雄数据表!A:L,12,0),""))</f>
        <v/>
      </c>
    </row>
    <row r="5765" spans="1:14" x14ac:dyDescent="0.3">
      <c r="A5765" s="20">
        <v>43066</v>
      </c>
      <c r="B5765" s="21">
        <f t="shared" si="385"/>
        <v>64</v>
      </c>
      <c r="C5765" s="21">
        <v>5</v>
      </c>
      <c r="D5765" s="21">
        <f>VLOOKUP(A5765,英雄数据表!A:D,4,0)</f>
        <v>4</v>
      </c>
      <c r="E5765" s="20" t="str">
        <f>VLOOKUP(A5765,英雄数据表!A:C,3,0)</f>
        <v>仙灵护佑</v>
      </c>
      <c r="F5765" s="20">
        <f t="shared" si="386"/>
        <v>43066</v>
      </c>
      <c r="G5765" s="20">
        <f t="shared" si="387"/>
        <v>43066</v>
      </c>
      <c r="H5765" s="21" t="str">
        <f>VLOOKUP(B5765,属性中转表!A:F,6,FALSE)</f>
        <v>"hp":259200,"atk":7200</v>
      </c>
      <c r="I5765" s="20" t="str">
        <f>IF(VLOOKUP(B5765,属性中转表!A:G,7,FALSE)=0,"",VLOOKUP(VLOOKUP(B5765,属性中转表!A:G,7,FALSE),属性中转表!$K$2:$P$21,6,0))&amp;IF(VLOOKUP(B5765,属性中转表!A:G,7,FALSE)&gt;=50,VLOOKUP(A5765,英雄数据表!A:K,9,0),IF(VLOOKUP(B5765,属性中转表!A:G,7,FALSE)&gt;=25,VLOOKUP(A5765,英雄数据表!A:K,5,0),""))</f>
        <v>"atk":300,"hp":5000,"undpspro":150,"pvpdpspro":50,"pvpundpspro":50</v>
      </c>
      <c r="J5765" s="20" t="str">
        <f>IF(I5765="","",属性中转表!$I$1&amp;(IF(VLOOKUP(B5765,属性中转表!A:G,7,FALSE)=0,0,VLOOKUP(VLOOKUP(B5765,属性中转表!A:G,7,FALSE),属性中转表!$K$2:$P$21,4,0)))+IFERROR(VLOOKUP(A5765,英雄数据表!A:K,IF(武魂!B5765&gt;=50,10,IF(武魂!B5765&gt;=25,6)),0),0))</f>
        <v>,"dpspro":150</v>
      </c>
      <c r="K5765" s="32" t="str">
        <f t="shared" si="384"/>
        <v>"atk":300,"hp":5000,"undpspro":150,"pvpdpspro":50,"pvpundpspro":50,"dpspro":150</v>
      </c>
      <c r="L5765" s="20" t="str">
        <f>IF(B5765&gt;=50,VLOOKUP(A5765,英雄数据表!A:L,11,FALSE),IF(B5765&gt;=25,VLOOKUP(A5765,英雄数据表!A:L,7,0),""))</f>
        <v>"4306602004"</v>
      </c>
      <c r="M5765" s="20" t="str">
        <f>IFERROR(VLOOKUP(B5765,属性中转表!$K$2:$O$21,5,FALSE),"")</f>
        <v/>
      </c>
      <c r="N5765" s="20" t="str">
        <f>IF(B5765=25,VLOOKUP(A5765,英雄数据表!A:L,8,FALSE),IF(B5765=50,VLOOKUP(A5765,英雄数据表!A:L,12,0),""))</f>
        <v/>
      </c>
    </row>
    <row r="5766" spans="1:14" x14ac:dyDescent="0.3">
      <c r="A5766" s="20">
        <v>43066</v>
      </c>
      <c r="B5766" s="21">
        <f t="shared" si="385"/>
        <v>65</v>
      </c>
      <c r="C5766" s="21">
        <v>5</v>
      </c>
      <c r="D5766" s="21">
        <f>VLOOKUP(A5766,英雄数据表!A:D,4,0)</f>
        <v>4</v>
      </c>
      <c r="E5766" s="20" t="str">
        <f>VLOOKUP(A5766,英雄数据表!A:C,3,0)</f>
        <v>仙灵护佑</v>
      </c>
      <c r="F5766" s="20">
        <f t="shared" si="386"/>
        <v>43066</v>
      </c>
      <c r="G5766" s="20">
        <f t="shared" si="387"/>
        <v>43066</v>
      </c>
      <c r="H5766" s="21" t="str">
        <f>VLOOKUP(B5766,属性中转表!A:F,6,FALSE)</f>
        <v>"hp":264600,"atk":7350</v>
      </c>
      <c r="I5766" s="20" t="str">
        <f>IF(VLOOKUP(B5766,属性中转表!A:G,7,FALSE)=0,"",VLOOKUP(VLOOKUP(B5766,属性中转表!A:G,7,FALSE),属性中转表!$K$2:$P$21,6,0))&amp;IF(VLOOKUP(B5766,属性中转表!A:G,7,FALSE)&gt;=50,VLOOKUP(A5766,英雄数据表!A:K,9,0),IF(VLOOKUP(B5766,属性中转表!A:G,7,FALSE)&gt;=25,VLOOKUP(A5766,英雄数据表!A:K,5,0),""))</f>
        <v>"atk":300,"hp":5000,"undpspro":150,"pvpdpspro":100,"pvpundpspro":50</v>
      </c>
      <c r="J5766" s="20" t="str">
        <f>IF(I5766="","",属性中转表!$I$1&amp;(IF(VLOOKUP(B5766,属性中转表!A:G,7,FALSE)=0,0,VLOOKUP(VLOOKUP(B5766,属性中转表!A:G,7,FALSE),属性中转表!$K$2:$P$21,4,0)))+IFERROR(VLOOKUP(A5766,英雄数据表!A:K,IF(武魂!B5766&gt;=50,10,IF(武魂!B5766&gt;=25,6)),0),0))</f>
        <v>,"dpspro":150</v>
      </c>
      <c r="K5766" s="32" t="str">
        <f t="shared" si="384"/>
        <v>"atk":300,"hp":5000,"undpspro":150,"pvpdpspro":100,"pvpundpspro":50,"dpspro":150</v>
      </c>
      <c r="L5766" s="20" t="str">
        <f>IF(B5766&gt;=50,VLOOKUP(A5766,英雄数据表!A:L,11,FALSE),IF(B5766&gt;=25,VLOOKUP(A5766,英雄数据表!A:L,7,0),""))</f>
        <v>"4306602004"</v>
      </c>
      <c r="M5766" s="20" t="str">
        <f>IFERROR(VLOOKUP(B5766,属性中转表!$K$2:$O$21,5,FALSE),"")</f>
        <v>"pvpdpspro":50</v>
      </c>
      <c r="N5766" s="20" t="str">
        <f>IF(B5766=25,VLOOKUP(A5766,英雄数据表!A:L,8,FALSE),IF(B5766=50,VLOOKUP(A5766,英雄数据表!A:L,12,0),""))</f>
        <v/>
      </c>
    </row>
    <row r="5767" spans="1:14" x14ac:dyDescent="0.3">
      <c r="A5767" s="20">
        <v>43066</v>
      </c>
      <c r="B5767" s="21">
        <f t="shared" si="385"/>
        <v>66</v>
      </c>
      <c r="C5767" s="21">
        <v>5</v>
      </c>
      <c r="D5767" s="21">
        <f>VLOOKUP(A5767,英雄数据表!A:D,4,0)</f>
        <v>4</v>
      </c>
      <c r="E5767" s="20" t="str">
        <f>VLOOKUP(A5767,英雄数据表!A:C,3,0)</f>
        <v>仙灵护佑</v>
      </c>
      <c r="F5767" s="20">
        <f t="shared" si="386"/>
        <v>43066</v>
      </c>
      <c r="G5767" s="20">
        <f t="shared" si="387"/>
        <v>43066</v>
      </c>
      <c r="H5767" s="21" t="str">
        <f>VLOOKUP(B5767,属性中转表!A:F,6,FALSE)</f>
        <v>"hp":270000,"atk":7500</v>
      </c>
      <c r="I5767" s="20" t="str">
        <f>IF(VLOOKUP(B5767,属性中转表!A:G,7,FALSE)=0,"",VLOOKUP(VLOOKUP(B5767,属性中转表!A:G,7,FALSE),属性中转表!$K$2:$P$21,6,0))&amp;IF(VLOOKUP(B5767,属性中转表!A:G,7,FALSE)&gt;=50,VLOOKUP(A5767,英雄数据表!A:K,9,0),IF(VLOOKUP(B5767,属性中转表!A:G,7,FALSE)&gt;=25,VLOOKUP(A5767,英雄数据表!A:K,5,0),""))</f>
        <v>"atk":300,"hp":5000,"undpspro":150,"pvpdpspro":100,"pvpundpspro":50</v>
      </c>
      <c r="J5767" s="20" t="str">
        <f>IF(I5767="","",属性中转表!$I$1&amp;(IF(VLOOKUP(B5767,属性中转表!A:G,7,FALSE)=0,0,VLOOKUP(VLOOKUP(B5767,属性中转表!A:G,7,FALSE),属性中转表!$K$2:$P$21,4,0)))+IFERROR(VLOOKUP(A5767,英雄数据表!A:K,IF(武魂!B5767&gt;=50,10,IF(武魂!B5767&gt;=25,6)),0),0))</f>
        <v>,"dpspro":150</v>
      </c>
      <c r="K5767" s="32" t="str">
        <f t="shared" si="384"/>
        <v>"atk":300,"hp":5000,"undpspro":150,"pvpdpspro":100,"pvpundpspro":50,"dpspro":150</v>
      </c>
      <c r="L5767" s="20" t="str">
        <f>IF(B5767&gt;=50,VLOOKUP(A5767,英雄数据表!A:L,11,FALSE),IF(B5767&gt;=25,VLOOKUP(A5767,英雄数据表!A:L,7,0),""))</f>
        <v>"4306602004"</v>
      </c>
      <c r="M5767" s="20" t="str">
        <f>IFERROR(VLOOKUP(B5767,属性中转表!$K$2:$O$21,5,FALSE),"")</f>
        <v/>
      </c>
      <c r="N5767" s="20" t="str">
        <f>IF(B5767=25,VLOOKUP(A5767,英雄数据表!A:L,8,FALSE),IF(B5767=50,VLOOKUP(A5767,英雄数据表!A:L,12,0),""))</f>
        <v/>
      </c>
    </row>
    <row r="5768" spans="1:14" x14ac:dyDescent="0.3">
      <c r="A5768" s="20">
        <v>43066</v>
      </c>
      <c r="B5768" s="21">
        <f t="shared" si="385"/>
        <v>67</v>
      </c>
      <c r="C5768" s="21">
        <v>5</v>
      </c>
      <c r="D5768" s="21">
        <f>VLOOKUP(A5768,英雄数据表!A:D,4,0)</f>
        <v>4</v>
      </c>
      <c r="E5768" s="20" t="str">
        <f>VLOOKUP(A5768,英雄数据表!A:C,3,0)</f>
        <v>仙灵护佑</v>
      </c>
      <c r="F5768" s="20">
        <f t="shared" si="386"/>
        <v>43066</v>
      </c>
      <c r="G5768" s="20">
        <f t="shared" si="387"/>
        <v>43066</v>
      </c>
      <c r="H5768" s="21" t="str">
        <f>VLOOKUP(B5768,属性中转表!A:F,6,FALSE)</f>
        <v>"hp":275400,"atk":7650</v>
      </c>
      <c r="I5768" s="20" t="str">
        <f>IF(VLOOKUP(B5768,属性中转表!A:G,7,FALSE)=0,"",VLOOKUP(VLOOKUP(B5768,属性中转表!A:G,7,FALSE),属性中转表!$K$2:$P$21,6,0))&amp;IF(VLOOKUP(B5768,属性中转表!A:G,7,FALSE)&gt;=50,VLOOKUP(A5768,英雄数据表!A:K,9,0),IF(VLOOKUP(B5768,属性中转表!A:G,7,FALSE)&gt;=25,VLOOKUP(A5768,英雄数据表!A:K,5,0),""))</f>
        <v>"atk":300,"hp":5000,"undpspro":150,"pvpdpspro":100,"pvpundpspro":50</v>
      </c>
      <c r="J5768" s="20" t="str">
        <f>IF(I5768="","",属性中转表!$I$1&amp;(IF(VLOOKUP(B5768,属性中转表!A:G,7,FALSE)=0,0,VLOOKUP(VLOOKUP(B5768,属性中转表!A:G,7,FALSE),属性中转表!$K$2:$P$21,4,0)))+IFERROR(VLOOKUP(A5768,英雄数据表!A:K,IF(武魂!B5768&gt;=50,10,IF(武魂!B5768&gt;=25,6)),0),0))</f>
        <v>,"dpspro":150</v>
      </c>
      <c r="K5768" s="32" t="str">
        <f t="shared" si="384"/>
        <v>"atk":300,"hp":5000,"undpspro":150,"pvpdpspro":100,"pvpundpspro":50,"dpspro":150</v>
      </c>
      <c r="L5768" s="20" t="str">
        <f>IF(B5768&gt;=50,VLOOKUP(A5768,英雄数据表!A:L,11,FALSE),IF(B5768&gt;=25,VLOOKUP(A5768,英雄数据表!A:L,7,0),""))</f>
        <v>"4306602004"</v>
      </c>
      <c r="M5768" s="20" t="str">
        <f>IFERROR(VLOOKUP(B5768,属性中转表!$K$2:$O$21,5,FALSE),"")</f>
        <v/>
      </c>
      <c r="N5768" s="20" t="str">
        <f>IF(B5768=25,VLOOKUP(A5768,英雄数据表!A:L,8,FALSE),IF(B5768=50,VLOOKUP(A5768,英雄数据表!A:L,12,0),""))</f>
        <v/>
      </c>
    </row>
    <row r="5769" spans="1:14" x14ac:dyDescent="0.3">
      <c r="A5769" s="20">
        <v>43066</v>
      </c>
      <c r="B5769" s="21">
        <f t="shared" si="385"/>
        <v>68</v>
      </c>
      <c r="C5769" s="21">
        <v>5</v>
      </c>
      <c r="D5769" s="21">
        <f>VLOOKUP(A5769,英雄数据表!A:D,4,0)</f>
        <v>4</v>
      </c>
      <c r="E5769" s="20" t="str">
        <f>VLOOKUP(A5769,英雄数据表!A:C,3,0)</f>
        <v>仙灵护佑</v>
      </c>
      <c r="F5769" s="20">
        <f t="shared" si="386"/>
        <v>43066</v>
      </c>
      <c r="G5769" s="20">
        <f t="shared" si="387"/>
        <v>43066</v>
      </c>
      <c r="H5769" s="21" t="str">
        <f>VLOOKUP(B5769,属性中转表!A:F,6,FALSE)</f>
        <v>"hp":280800,"atk":7800</v>
      </c>
      <c r="I5769" s="20" t="str">
        <f>IF(VLOOKUP(B5769,属性中转表!A:G,7,FALSE)=0,"",VLOOKUP(VLOOKUP(B5769,属性中转表!A:G,7,FALSE),属性中转表!$K$2:$P$21,6,0))&amp;IF(VLOOKUP(B5769,属性中转表!A:G,7,FALSE)&gt;=50,VLOOKUP(A5769,英雄数据表!A:K,9,0),IF(VLOOKUP(B5769,属性中转表!A:G,7,FALSE)&gt;=25,VLOOKUP(A5769,英雄数据表!A:K,5,0),""))</f>
        <v>"atk":300,"hp":5000,"undpspro":150,"pvpdpspro":100,"pvpundpspro":50</v>
      </c>
      <c r="J5769" s="20" t="str">
        <f>IF(I5769="","",属性中转表!$I$1&amp;(IF(VLOOKUP(B5769,属性中转表!A:G,7,FALSE)=0,0,VLOOKUP(VLOOKUP(B5769,属性中转表!A:G,7,FALSE),属性中转表!$K$2:$P$21,4,0)))+IFERROR(VLOOKUP(A5769,英雄数据表!A:K,IF(武魂!B5769&gt;=50,10,IF(武魂!B5769&gt;=25,6)),0),0))</f>
        <v>,"dpspro":150</v>
      </c>
      <c r="K5769" s="32" t="str">
        <f t="shared" si="384"/>
        <v>"atk":300,"hp":5000,"undpspro":150,"pvpdpspro":100,"pvpundpspro":50,"dpspro":150</v>
      </c>
      <c r="L5769" s="20" t="str">
        <f>IF(B5769&gt;=50,VLOOKUP(A5769,英雄数据表!A:L,11,FALSE),IF(B5769&gt;=25,VLOOKUP(A5769,英雄数据表!A:L,7,0),""))</f>
        <v>"4306602004"</v>
      </c>
      <c r="M5769" s="20" t="str">
        <f>IFERROR(VLOOKUP(B5769,属性中转表!$K$2:$O$21,5,FALSE),"")</f>
        <v/>
      </c>
      <c r="N5769" s="20" t="str">
        <f>IF(B5769=25,VLOOKUP(A5769,英雄数据表!A:L,8,FALSE),IF(B5769=50,VLOOKUP(A5769,英雄数据表!A:L,12,0),""))</f>
        <v/>
      </c>
    </row>
    <row r="5770" spans="1:14" x14ac:dyDescent="0.3">
      <c r="A5770" s="20">
        <v>43066</v>
      </c>
      <c r="B5770" s="21">
        <f t="shared" si="385"/>
        <v>69</v>
      </c>
      <c r="C5770" s="21">
        <v>5</v>
      </c>
      <c r="D5770" s="21">
        <f>VLOOKUP(A5770,英雄数据表!A:D,4,0)</f>
        <v>4</v>
      </c>
      <c r="E5770" s="20" t="str">
        <f>VLOOKUP(A5770,英雄数据表!A:C,3,0)</f>
        <v>仙灵护佑</v>
      </c>
      <c r="F5770" s="20">
        <f t="shared" si="386"/>
        <v>43066</v>
      </c>
      <c r="G5770" s="20">
        <f t="shared" si="387"/>
        <v>43066</v>
      </c>
      <c r="H5770" s="21" t="str">
        <f>VLOOKUP(B5770,属性中转表!A:F,6,FALSE)</f>
        <v>"hp":286200,"atk":7950</v>
      </c>
      <c r="I5770" s="20" t="str">
        <f>IF(VLOOKUP(B5770,属性中转表!A:G,7,FALSE)=0,"",VLOOKUP(VLOOKUP(B5770,属性中转表!A:G,7,FALSE),属性中转表!$K$2:$P$21,6,0))&amp;IF(VLOOKUP(B5770,属性中转表!A:G,7,FALSE)&gt;=50,VLOOKUP(A5770,英雄数据表!A:K,9,0),IF(VLOOKUP(B5770,属性中转表!A:G,7,FALSE)&gt;=25,VLOOKUP(A5770,英雄数据表!A:K,5,0),""))</f>
        <v>"atk":300,"hp":5000,"undpspro":150,"pvpdpspro":100,"pvpundpspro":50</v>
      </c>
      <c r="J5770" s="20" t="str">
        <f>IF(I5770="","",属性中转表!$I$1&amp;(IF(VLOOKUP(B5770,属性中转表!A:G,7,FALSE)=0,0,VLOOKUP(VLOOKUP(B5770,属性中转表!A:G,7,FALSE),属性中转表!$K$2:$P$21,4,0)))+IFERROR(VLOOKUP(A5770,英雄数据表!A:K,IF(武魂!B5770&gt;=50,10,IF(武魂!B5770&gt;=25,6)),0),0))</f>
        <v>,"dpspro":150</v>
      </c>
      <c r="K5770" s="32" t="str">
        <f t="shared" si="384"/>
        <v>"atk":300,"hp":5000,"undpspro":150,"pvpdpspro":100,"pvpundpspro":50,"dpspro":150</v>
      </c>
      <c r="L5770" s="20" t="str">
        <f>IF(B5770&gt;=50,VLOOKUP(A5770,英雄数据表!A:L,11,FALSE),IF(B5770&gt;=25,VLOOKUP(A5770,英雄数据表!A:L,7,0),""))</f>
        <v>"4306602004"</v>
      </c>
      <c r="M5770" s="20" t="str">
        <f>IFERROR(VLOOKUP(B5770,属性中转表!$K$2:$O$21,5,FALSE),"")</f>
        <v/>
      </c>
      <c r="N5770" s="20" t="str">
        <f>IF(B5770=25,VLOOKUP(A5770,英雄数据表!A:L,8,FALSE),IF(B5770=50,VLOOKUP(A5770,英雄数据表!A:L,12,0),""))</f>
        <v/>
      </c>
    </row>
    <row r="5771" spans="1:14" x14ac:dyDescent="0.3">
      <c r="A5771" s="20">
        <v>43066</v>
      </c>
      <c r="B5771" s="21">
        <f t="shared" si="385"/>
        <v>70</v>
      </c>
      <c r="C5771" s="21">
        <v>5</v>
      </c>
      <c r="D5771" s="21">
        <f>VLOOKUP(A5771,英雄数据表!A:D,4,0)</f>
        <v>4</v>
      </c>
      <c r="E5771" s="20" t="str">
        <f>VLOOKUP(A5771,英雄数据表!A:C,3,0)</f>
        <v>仙灵护佑</v>
      </c>
      <c r="F5771" s="20">
        <f t="shared" si="386"/>
        <v>43066</v>
      </c>
      <c r="G5771" s="20">
        <f t="shared" si="387"/>
        <v>43066</v>
      </c>
      <c r="H5771" s="21" t="str">
        <f>VLOOKUP(B5771,属性中转表!A:F,6,FALSE)</f>
        <v>"hp":291600,"atk":8100</v>
      </c>
      <c r="I5771" s="20" t="str">
        <f>IF(VLOOKUP(B5771,属性中转表!A:G,7,FALSE)=0,"",VLOOKUP(VLOOKUP(B5771,属性中转表!A:G,7,FALSE),属性中转表!$K$2:$P$21,6,0))&amp;IF(VLOOKUP(B5771,属性中转表!A:G,7,FALSE)&gt;=50,VLOOKUP(A5771,英雄数据表!A:K,9,0),IF(VLOOKUP(B5771,属性中转表!A:G,7,FALSE)&gt;=25,VLOOKUP(A5771,英雄数据表!A:K,5,0),""))</f>
        <v>"atk":300,"hp":5000,"undpspro":150,"pvpdpspro":100,"pvpundpspro":100</v>
      </c>
      <c r="J5771" s="20" t="str">
        <f>IF(I5771="","",属性中转表!$I$1&amp;(IF(VLOOKUP(B5771,属性中转表!A:G,7,FALSE)=0,0,VLOOKUP(VLOOKUP(B5771,属性中转表!A:G,7,FALSE),属性中转表!$K$2:$P$21,4,0)))+IFERROR(VLOOKUP(A5771,英雄数据表!A:K,IF(武魂!B5771&gt;=50,10,IF(武魂!B5771&gt;=25,6)),0),0))</f>
        <v>,"dpspro":150</v>
      </c>
      <c r="K5771" s="32" t="str">
        <f t="shared" si="384"/>
        <v>"atk":300,"hp":5000,"undpspro":150,"pvpdpspro":100,"pvpundpspro":100,"dpspro":150</v>
      </c>
      <c r="L5771" s="20" t="str">
        <f>IF(B5771&gt;=50,VLOOKUP(A5771,英雄数据表!A:L,11,FALSE),IF(B5771&gt;=25,VLOOKUP(A5771,英雄数据表!A:L,7,0),""))</f>
        <v>"4306602004"</v>
      </c>
      <c r="M5771" s="20" t="str">
        <f>IFERROR(VLOOKUP(B5771,属性中转表!$K$2:$O$21,5,FALSE),"")</f>
        <v>"pvpundpspro":50</v>
      </c>
      <c r="N5771" s="20" t="str">
        <f>IF(B5771=25,VLOOKUP(A5771,英雄数据表!A:L,8,FALSE),IF(B5771=50,VLOOKUP(A5771,英雄数据表!A:L,12,0),""))</f>
        <v/>
      </c>
    </row>
    <row r="5772" spans="1:14" x14ac:dyDescent="0.3">
      <c r="A5772" s="20">
        <v>43066</v>
      </c>
      <c r="B5772" s="21">
        <f t="shared" si="385"/>
        <v>71</v>
      </c>
      <c r="C5772" s="21">
        <v>5</v>
      </c>
      <c r="D5772" s="21">
        <f>VLOOKUP(A5772,英雄数据表!A:D,4,0)</f>
        <v>4</v>
      </c>
      <c r="E5772" s="20" t="str">
        <f>VLOOKUP(A5772,英雄数据表!A:C,3,0)</f>
        <v>仙灵护佑</v>
      </c>
      <c r="F5772" s="20">
        <f t="shared" si="386"/>
        <v>43066</v>
      </c>
      <c r="G5772" s="20">
        <f t="shared" si="387"/>
        <v>43066</v>
      </c>
      <c r="H5772" s="21" t="str">
        <f>VLOOKUP(B5772,属性中转表!A:F,6,FALSE)</f>
        <v>"hp":297000,"atk":8250</v>
      </c>
      <c r="I5772" s="20" t="str">
        <f>IF(VLOOKUP(B5772,属性中转表!A:G,7,FALSE)=0,"",VLOOKUP(VLOOKUP(B5772,属性中转表!A:G,7,FALSE),属性中转表!$K$2:$P$21,6,0))&amp;IF(VLOOKUP(B5772,属性中转表!A:G,7,FALSE)&gt;=50,VLOOKUP(A5772,英雄数据表!A:K,9,0),IF(VLOOKUP(B5772,属性中转表!A:G,7,FALSE)&gt;=25,VLOOKUP(A5772,英雄数据表!A:K,5,0),""))</f>
        <v>"atk":300,"hp":5000,"undpspro":150,"pvpdpspro":100,"pvpundpspro":100</v>
      </c>
      <c r="J5772" s="20" t="str">
        <f>IF(I5772="","",属性中转表!$I$1&amp;(IF(VLOOKUP(B5772,属性中转表!A:G,7,FALSE)=0,0,VLOOKUP(VLOOKUP(B5772,属性中转表!A:G,7,FALSE),属性中转表!$K$2:$P$21,4,0)))+IFERROR(VLOOKUP(A5772,英雄数据表!A:K,IF(武魂!B5772&gt;=50,10,IF(武魂!B5772&gt;=25,6)),0),0))</f>
        <v>,"dpspro":150</v>
      </c>
      <c r="K5772" s="32" t="str">
        <f t="shared" si="384"/>
        <v>"atk":300,"hp":5000,"undpspro":150,"pvpdpspro":100,"pvpundpspro":100,"dpspro":150</v>
      </c>
      <c r="L5772" s="20" t="str">
        <f>IF(B5772&gt;=50,VLOOKUP(A5772,英雄数据表!A:L,11,FALSE),IF(B5772&gt;=25,VLOOKUP(A5772,英雄数据表!A:L,7,0),""))</f>
        <v>"4306602004"</v>
      </c>
      <c r="M5772" s="20" t="str">
        <f>IFERROR(VLOOKUP(B5772,属性中转表!$K$2:$O$21,5,FALSE),"")</f>
        <v/>
      </c>
      <c r="N5772" s="20" t="str">
        <f>IF(B5772=25,VLOOKUP(A5772,英雄数据表!A:L,8,FALSE),IF(B5772=50,VLOOKUP(A5772,英雄数据表!A:L,12,0),""))</f>
        <v/>
      </c>
    </row>
    <row r="5773" spans="1:14" x14ac:dyDescent="0.3">
      <c r="A5773" s="20">
        <v>43066</v>
      </c>
      <c r="B5773" s="21">
        <f t="shared" si="385"/>
        <v>72</v>
      </c>
      <c r="C5773" s="21">
        <v>5</v>
      </c>
      <c r="D5773" s="21">
        <f>VLOOKUP(A5773,英雄数据表!A:D,4,0)</f>
        <v>4</v>
      </c>
      <c r="E5773" s="20" t="str">
        <f>VLOOKUP(A5773,英雄数据表!A:C,3,0)</f>
        <v>仙灵护佑</v>
      </c>
      <c r="F5773" s="20">
        <f t="shared" si="386"/>
        <v>43066</v>
      </c>
      <c r="G5773" s="20">
        <f t="shared" si="387"/>
        <v>43066</v>
      </c>
      <c r="H5773" s="21" t="str">
        <f>VLOOKUP(B5773,属性中转表!A:F,6,FALSE)</f>
        <v>"hp":302400,"atk":8400</v>
      </c>
      <c r="I5773" s="20" t="str">
        <f>IF(VLOOKUP(B5773,属性中转表!A:G,7,FALSE)=0,"",VLOOKUP(VLOOKUP(B5773,属性中转表!A:G,7,FALSE),属性中转表!$K$2:$P$21,6,0))&amp;IF(VLOOKUP(B5773,属性中转表!A:G,7,FALSE)&gt;=50,VLOOKUP(A5773,英雄数据表!A:K,9,0),IF(VLOOKUP(B5773,属性中转表!A:G,7,FALSE)&gt;=25,VLOOKUP(A5773,英雄数据表!A:K,5,0),""))</f>
        <v>"atk":300,"hp":5000,"undpspro":150,"pvpdpspro":100,"pvpundpspro":100</v>
      </c>
      <c r="J5773" s="20" t="str">
        <f>IF(I5773="","",属性中转表!$I$1&amp;(IF(VLOOKUP(B5773,属性中转表!A:G,7,FALSE)=0,0,VLOOKUP(VLOOKUP(B5773,属性中转表!A:G,7,FALSE),属性中转表!$K$2:$P$21,4,0)))+IFERROR(VLOOKUP(A5773,英雄数据表!A:K,IF(武魂!B5773&gt;=50,10,IF(武魂!B5773&gt;=25,6)),0),0))</f>
        <v>,"dpspro":150</v>
      </c>
      <c r="K5773" s="32" t="str">
        <f t="shared" si="384"/>
        <v>"atk":300,"hp":5000,"undpspro":150,"pvpdpspro":100,"pvpundpspro":100,"dpspro":150</v>
      </c>
      <c r="L5773" s="20" t="str">
        <f>IF(B5773&gt;=50,VLOOKUP(A5773,英雄数据表!A:L,11,FALSE),IF(B5773&gt;=25,VLOOKUP(A5773,英雄数据表!A:L,7,0),""))</f>
        <v>"4306602004"</v>
      </c>
      <c r="M5773" s="20" t="str">
        <f>IFERROR(VLOOKUP(B5773,属性中转表!$K$2:$O$21,5,FALSE),"")</f>
        <v/>
      </c>
      <c r="N5773" s="20" t="str">
        <f>IF(B5773=25,VLOOKUP(A5773,英雄数据表!A:L,8,FALSE),IF(B5773=50,VLOOKUP(A5773,英雄数据表!A:L,12,0),""))</f>
        <v/>
      </c>
    </row>
    <row r="5774" spans="1:14" x14ac:dyDescent="0.3">
      <c r="A5774" s="20">
        <v>43066</v>
      </c>
      <c r="B5774" s="21">
        <f t="shared" si="385"/>
        <v>73</v>
      </c>
      <c r="C5774" s="21">
        <v>5</v>
      </c>
      <c r="D5774" s="21">
        <f>VLOOKUP(A5774,英雄数据表!A:D,4,0)</f>
        <v>4</v>
      </c>
      <c r="E5774" s="20" t="str">
        <f>VLOOKUP(A5774,英雄数据表!A:C,3,0)</f>
        <v>仙灵护佑</v>
      </c>
      <c r="F5774" s="20">
        <f t="shared" si="386"/>
        <v>43066</v>
      </c>
      <c r="G5774" s="20">
        <f t="shared" si="387"/>
        <v>43066</v>
      </c>
      <c r="H5774" s="21" t="str">
        <f>VLOOKUP(B5774,属性中转表!A:F,6,FALSE)</f>
        <v>"hp":307800,"atk":8550</v>
      </c>
      <c r="I5774" s="20" t="str">
        <f>IF(VLOOKUP(B5774,属性中转表!A:G,7,FALSE)=0,"",VLOOKUP(VLOOKUP(B5774,属性中转表!A:G,7,FALSE),属性中转表!$K$2:$P$21,6,0))&amp;IF(VLOOKUP(B5774,属性中转表!A:G,7,FALSE)&gt;=50,VLOOKUP(A5774,英雄数据表!A:K,9,0),IF(VLOOKUP(B5774,属性中转表!A:G,7,FALSE)&gt;=25,VLOOKUP(A5774,英雄数据表!A:K,5,0),""))</f>
        <v>"atk":300,"hp":5000,"undpspro":150,"pvpdpspro":100,"pvpundpspro":100</v>
      </c>
      <c r="J5774" s="20" t="str">
        <f>IF(I5774="","",属性中转表!$I$1&amp;(IF(VLOOKUP(B5774,属性中转表!A:G,7,FALSE)=0,0,VLOOKUP(VLOOKUP(B5774,属性中转表!A:G,7,FALSE),属性中转表!$K$2:$P$21,4,0)))+IFERROR(VLOOKUP(A5774,英雄数据表!A:K,IF(武魂!B5774&gt;=50,10,IF(武魂!B5774&gt;=25,6)),0),0))</f>
        <v>,"dpspro":150</v>
      </c>
      <c r="K5774" s="32" t="str">
        <f t="shared" si="384"/>
        <v>"atk":300,"hp":5000,"undpspro":150,"pvpdpspro":100,"pvpundpspro":100,"dpspro":150</v>
      </c>
      <c r="L5774" s="20" t="str">
        <f>IF(B5774&gt;=50,VLOOKUP(A5774,英雄数据表!A:L,11,FALSE),IF(B5774&gt;=25,VLOOKUP(A5774,英雄数据表!A:L,7,0),""))</f>
        <v>"4306602004"</v>
      </c>
      <c r="M5774" s="20" t="str">
        <f>IFERROR(VLOOKUP(B5774,属性中转表!$K$2:$O$21,5,FALSE),"")</f>
        <v/>
      </c>
      <c r="N5774" s="20" t="str">
        <f>IF(B5774=25,VLOOKUP(A5774,英雄数据表!A:L,8,FALSE),IF(B5774=50,VLOOKUP(A5774,英雄数据表!A:L,12,0),""))</f>
        <v/>
      </c>
    </row>
    <row r="5775" spans="1:14" x14ac:dyDescent="0.3">
      <c r="A5775" s="20">
        <v>43066</v>
      </c>
      <c r="B5775" s="21">
        <f t="shared" si="385"/>
        <v>74</v>
      </c>
      <c r="C5775" s="21">
        <v>5</v>
      </c>
      <c r="D5775" s="21">
        <f>VLOOKUP(A5775,英雄数据表!A:D,4,0)</f>
        <v>4</v>
      </c>
      <c r="E5775" s="20" t="str">
        <f>VLOOKUP(A5775,英雄数据表!A:C,3,0)</f>
        <v>仙灵护佑</v>
      </c>
      <c r="F5775" s="20">
        <f t="shared" si="386"/>
        <v>43066</v>
      </c>
      <c r="G5775" s="20">
        <f t="shared" si="387"/>
        <v>43066</v>
      </c>
      <c r="H5775" s="21" t="str">
        <f>VLOOKUP(B5775,属性中转表!A:F,6,FALSE)</f>
        <v>"hp":313200,"atk":8700</v>
      </c>
      <c r="I5775" s="20" t="str">
        <f>IF(VLOOKUP(B5775,属性中转表!A:G,7,FALSE)=0,"",VLOOKUP(VLOOKUP(B5775,属性中转表!A:G,7,FALSE),属性中转表!$K$2:$P$21,6,0))&amp;IF(VLOOKUP(B5775,属性中转表!A:G,7,FALSE)&gt;=50,VLOOKUP(A5775,英雄数据表!A:K,9,0),IF(VLOOKUP(B5775,属性中转表!A:G,7,FALSE)&gt;=25,VLOOKUP(A5775,英雄数据表!A:K,5,0),""))</f>
        <v>"atk":300,"hp":5000,"undpspro":150,"pvpdpspro":100,"pvpundpspro":100</v>
      </c>
      <c r="J5775" s="20" t="str">
        <f>IF(I5775="","",属性中转表!$I$1&amp;(IF(VLOOKUP(B5775,属性中转表!A:G,7,FALSE)=0,0,VLOOKUP(VLOOKUP(B5775,属性中转表!A:G,7,FALSE),属性中转表!$K$2:$P$21,4,0)))+IFERROR(VLOOKUP(A5775,英雄数据表!A:K,IF(武魂!B5775&gt;=50,10,IF(武魂!B5775&gt;=25,6)),0),0))</f>
        <v>,"dpspro":150</v>
      </c>
      <c r="K5775" s="32" t="str">
        <f t="shared" ref="K5775:K5838" si="388">I5775&amp;J5775</f>
        <v>"atk":300,"hp":5000,"undpspro":150,"pvpdpspro":100,"pvpundpspro":100,"dpspro":150</v>
      </c>
      <c r="L5775" s="20" t="str">
        <f>IF(B5775&gt;=50,VLOOKUP(A5775,英雄数据表!A:L,11,FALSE),IF(B5775&gt;=25,VLOOKUP(A5775,英雄数据表!A:L,7,0),""))</f>
        <v>"4306602004"</v>
      </c>
      <c r="M5775" s="20" t="str">
        <f>IFERROR(VLOOKUP(B5775,属性中转表!$K$2:$O$21,5,FALSE),"")</f>
        <v/>
      </c>
      <c r="N5775" s="20" t="str">
        <f>IF(B5775=25,VLOOKUP(A5775,英雄数据表!A:L,8,FALSE),IF(B5775=50,VLOOKUP(A5775,英雄数据表!A:L,12,0),""))</f>
        <v/>
      </c>
    </row>
    <row r="5776" spans="1:14" x14ac:dyDescent="0.3">
      <c r="A5776" s="20">
        <v>43066</v>
      </c>
      <c r="B5776" s="21">
        <f t="shared" si="385"/>
        <v>75</v>
      </c>
      <c r="C5776" s="21">
        <v>5</v>
      </c>
      <c r="D5776" s="21">
        <f>VLOOKUP(A5776,英雄数据表!A:D,4,0)</f>
        <v>4</v>
      </c>
      <c r="E5776" s="20" t="str">
        <f>VLOOKUP(A5776,英雄数据表!A:C,3,0)</f>
        <v>仙灵护佑</v>
      </c>
      <c r="F5776" s="20">
        <f t="shared" si="386"/>
        <v>43066</v>
      </c>
      <c r="G5776" s="20">
        <f t="shared" si="387"/>
        <v>43066</v>
      </c>
      <c r="H5776" s="21" t="str">
        <f>VLOOKUP(B5776,属性中转表!A:F,6,FALSE)</f>
        <v>"hp":318600,"atk":8850</v>
      </c>
      <c r="I5776" s="20" t="str">
        <f>IF(VLOOKUP(B5776,属性中转表!A:G,7,FALSE)=0,"",VLOOKUP(VLOOKUP(B5776,属性中转表!A:G,7,FALSE),属性中转表!$K$2:$P$21,6,0))&amp;IF(VLOOKUP(B5776,属性中转表!A:G,7,FALSE)&gt;=50,VLOOKUP(A5776,英雄数据表!A:K,9,0),IF(VLOOKUP(B5776,属性中转表!A:G,7,FALSE)&gt;=25,VLOOKUP(A5776,英雄数据表!A:K,5,0),""))</f>
        <v>"atk":600,"hp":10000,"undpspro":150,"pvpdpspro":100,"pvpundpspro":100,"speed":10</v>
      </c>
      <c r="J5776" s="20" t="str">
        <f>IF(I5776="","",属性中转表!$I$1&amp;(IF(VLOOKUP(B5776,属性中转表!A:G,7,FALSE)=0,0,VLOOKUP(VLOOKUP(B5776,属性中转表!A:G,7,FALSE),属性中转表!$K$2:$P$21,4,0)))+IFERROR(VLOOKUP(A5776,英雄数据表!A:K,IF(武魂!B5776&gt;=50,10,IF(武魂!B5776&gt;=25,6)),0),0))</f>
        <v>,"dpspro":150</v>
      </c>
      <c r="K5776" s="32" t="str">
        <f t="shared" si="388"/>
        <v>"atk":600,"hp":10000,"undpspro":150,"pvpdpspro":100,"pvpundpspro":100,"speed":10,"dpspro":150</v>
      </c>
      <c r="L5776" s="20" t="str">
        <f>IF(B5776&gt;=50,VLOOKUP(A5776,英雄数据表!A:L,11,FALSE),IF(B5776&gt;=25,VLOOKUP(A5776,英雄数据表!A:L,7,0),""))</f>
        <v>"4306602004"</v>
      </c>
      <c r="M5776" s="20" t="str">
        <f>IFERROR(VLOOKUP(B5776,属性中转表!$K$2:$O$21,5,FALSE),"")</f>
        <v>"speed":10,"atk":300,"hp":5000</v>
      </c>
      <c r="N5776" s="20" t="str">
        <f>IF(B5776=25,VLOOKUP(A5776,英雄数据表!A:L,8,FALSE),IF(B5776=50,VLOOKUP(A5776,英雄数据表!A:L,12,0),""))</f>
        <v/>
      </c>
    </row>
    <row r="5777" spans="1:14" x14ac:dyDescent="0.3">
      <c r="A5777" s="20">
        <v>43066</v>
      </c>
      <c r="B5777" s="21">
        <f t="shared" si="385"/>
        <v>76</v>
      </c>
      <c r="C5777" s="21">
        <v>5</v>
      </c>
      <c r="D5777" s="21">
        <f>VLOOKUP(A5777,英雄数据表!A:D,4,0)</f>
        <v>4</v>
      </c>
      <c r="E5777" s="20" t="str">
        <f>VLOOKUP(A5777,英雄数据表!A:C,3,0)</f>
        <v>仙灵护佑</v>
      </c>
      <c r="F5777" s="20">
        <f t="shared" si="386"/>
        <v>43066</v>
      </c>
      <c r="G5777" s="20">
        <f t="shared" si="387"/>
        <v>43066</v>
      </c>
      <c r="H5777" s="21" t="str">
        <f>VLOOKUP(B5777,属性中转表!A:F,6,FALSE)</f>
        <v>"hp":324000,"atk":9000</v>
      </c>
      <c r="I5777" s="20" t="str">
        <f>IF(VLOOKUP(B5777,属性中转表!A:G,7,FALSE)=0,"",VLOOKUP(VLOOKUP(B5777,属性中转表!A:G,7,FALSE),属性中转表!$K$2:$P$21,6,0))&amp;IF(VLOOKUP(B5777,属性中转表!A:G,7,FALSE)&gt;=50,VLOOKUP(A5777,英雄数据表!A:K,9,0),IF(VLOOKUP(B5777,属性中转表!A:G,7,FALSE)&gt;=25,VLOOKUP(A5777,英雄数据表!A:K,5,0),""))</f>
        <v>"atk":600,"hp":10000,"undpspro":150,"pvpdpspro":100,"pvpundpspro":100,"speed":10</v>
      </c>
      <c r="J5777" s="20" t="str">
        <f>IF(I5777="","",属性中转表!$I$1&amp;(IF(VLOOKUP(B5777,属性中转表!A:G,7,FALSE)=0,0,VLOOKUP(VLOOKUP(B5777,属性中转表!A:G,7,FALSE),属性中转表!$K$2:$P$21,4,0)))+IFERROR(VLOOKUP(A5777,英雄数据表!A:K,IF(武魂!B5777&gt;=50,10,IF(武魂!B5777&gt;=25,6)),0),0))</f>
        <v>,"dpspro":150</v>
      </c>
      <c r="K5777" s="32" t="str">
        <f t="shared" si="388"/>
        <v>"atk":600,"hp":10000,"undpspro":150,"pvpdpspro":100,"pvpundpspro":100,"speed":10,"dpspro":150</v>
      </c>
      <c r="L5777" s="20" t="str">
        <f>IF(B5777&gt;=50,VLOOKUP(A5777,英雄数据表!A:L,11,FALSE),IF(B5777&gt;=25,VLOOKUP(A5777,英雄数据表!A:L,7,0),""))</f>
        <v>"4306602004"</v>
      </c>
      <c r="M5777" s="20" t="str">
        <f>IFERROR(VLOOKUP(B5777,属性中转表!$K$2:$O$21,5,FALSE),"")</f>
        <v/>
      </c>
      <c r="N5777" s="20" t="str">
        <f>IF(B5777=25,VLOOKUP(A5777,英雄数据表!A:L,8,FALSE),IF(B5777=50,VLOOKUP(A5777,英雄数据表!A:L,12,0),""))</f>
        <v/>
      </c>
    </row>
    <row r="5778" spans="1:14" x14ac:dyDescent="0.3">
      <c r="A5778" s="20">
        <v>43066</v>
      </c>
      <c r="B5778" s="21">
        <f t="shared" si="385"/>
        <v>77</v>
      </c>
      <c r="C5778" s="21">
        <v>5</v>
      </c>
      <c r="D5778" s="21">
        <f>VLOOKUP(A5778,英雄数据表!A:D,4,0)</f>
        <v>4</v>
      </c>
      <c r="E5778" s="20" t="str">
        <f>VLOOKUP(A5778,英雄数据表!A:C,3,0)</f>
        <v>仙灵护佑</v>
      </c>
      <c r="F5778" s="20">
        <f t="shared" si="386"/>
        <v>43066</v>
      </c>
      <c r="G5778" s="20">
        <f t="shared" si="387"/>
        <v>43066</v>
      </c>
      <c r="H5778" s="21" t="str">
        <f>VLOOKUP(B5778,属性中转表!A:F,6,FALSE)</f>
        <v>"hp":329400,"atk":9150</v>
      </c>
      <c r="I5778" s="20" t="str">
        <f>IF(VLOOKUP(B5778,属性中转表!A:G,7,FALSE)=0,"",VLOOKUP(VLOOKUP(B5778,属性中转表!A:G,7,FALSE),属性中转表!$K$2:$P$21,6,0))&amp;IF(VLOOKUP(B5778,属性中转表!A:G,7,FALSE)&gt;=50,VLOOKUP(A5778,英雄数据表!A:K,9,0),IF(VLOOKUP(B5778,属性中转表!A:G,7,FALSE)&gt;=25,VLOOKUP(A5778,英雄数据表!A:K,5,0),""))</f>
        <v>"atk":600,"hp":10000,"undpspro":150,"pvpdpspro":100,"pvpundpspro":100,"speed":10</v>
      </c>
      <c r="J5778" s="20" t="str">
        <f>IF(I5778="","",属性中转表!$I$1&amp;(IF(VLOOKUP(B5778,属性中转表!A:G,7,FALSE)=0,0,VLOOKUP(VLOOKUP(B5778,属性中转表!A:G,7,FALSE),属性中转表!$K$2:$P$21,4,0)))+IFERROR(VLOOKUP(A5778,英雄数据表!A:K,IF(武魂!B5778&gt;=50,10,IF(武魂!B5778&gt;=25,6)),0),0))</f>
        <v>,"dpspro":150</v>
      </c>
      <c r="K5778" s="32" t="str">
        <f t="shared" si="388"/>
        <v>"atk":600,"hp":10000,"undpspro":150,"pvpdpspro":100,"pvpundpspro":100,"speed":10,"dpspro":150</v>
      </c>
      <c r="L5778" s="20" t="str">
        <f>IF(B5778&gt;=50,VLOOKUP(A5778,英雄数据表!A:L,11,FALSE),IF(B5778&gt;=25,VLOOKUP(A5778,英雄数据表!A:L,7,0),""))</f>
        <v>"4306602004"</v>
      </c>
      <c r="M5778" s="20" t="str">
        <f>IFERROR(VLOOKUP(B5778,属性中转表!$K$2:$O$21,5,FALSE),"")</f>
        <v/>
      </c>
      <c r="N5778" s="20" t="str">
        <f>IF(B5778=25,VLOOKUP(A5778,英雄数据表!A:L,8,FALSE),IF(B5778=50,VLOOKUP(A5778,英雄数据表!A:L,12,0),""))</f>
        <v/>
      </c>
    </row>
    <row r="5779" spans="1:14" x14ac:dyDescent="0.3">
      <c r="A5779" s="20">
        <v>43066</v>
      </c>
      <c r="B5779" s="21">
        <f t="shared" si="385"/>
        <v>78</v>
      </c>
      <c r="C5779" s="21">
        <v>5</v>
      </c>
      <c r="D5779" s="21">
        <f>VLOOKUP(A5779,英雄数据表!A:D,4,0)</f>
        <v>4</v>
      </c>
      <c r="E5779" s="20" t="str">
        <f>VLOOKUP(A5779,英雄数据表!A:C,3,0)</f>
        <v>仙灵护佑</v>
      </c>
      <c r="F5779" s="20">
        <f t="shared" si="386"/>
        <v>43066</v>
      </c>
      <c r="G5779" s="20">
        <f t="shared" si="387"/>
        <v>43066</v>
      </c>
      <c r="H5779" s="21" t="str">
        <f>VLOOKUP(B5779,属性中转表!A:F,6,FALSE)</f>
        <v>"hp":334800,"atk":9300</v>
      </c>
      <c r="I5779" s="20" t="str">
        <f>IF(VLOOKUP(B5779,属性中转表!A:G,7,FALSE)=0,"",VLOOKUP(VLOOKUP(B5779,属性中转表!A:G,7,FALSE),属性中转表!$K$2:$P$21,6,0))&amp;IF(VLOOKUP(B5779,属性中转表!A:G,7,FALSE)&gt;=50,VLOOKUP(A5779,英雄数据表!A:K,9,0),IF(VLOOKUP(B5779,属性中转表!A:G,7,FALSE)&gt;=25,VLOOKUP(A5779,英雄数据表!A:K,5,0),""))</f>
        <v>"atk":600,"hp":10000,"undpspro":150,"pvpdpspro":100,"pvpundpspro":100,"speed":10</v>
      </c>
      <c r="J5779" s="20" t="str">
        <f>IF(I5779="","",属性中转表!$I$1&amp;(IF(VLOOKUP(B5779,属性中转表!A:G,7,FALSE)=0,0,VLOOKUP(VLOOKUP(B5779,属性中转表!A:G,7,FALSE),属性中转表!$K$2:$P$21,4,0)))+IFERROR(VLOOKUP(A5779,英雄数据表!A:K,IF(武魂!B5779&gt;=50,10,IF(武魂!B5779&gt;=25,6)),0),0))</f>
        <v>,"dpspro":150</v>
      </c>
      <c r="K5779" s="32" t="str">
        <f t="shared" si="388"/>
        <v>"atk":600,"hp":10000,"undpspro":150,"pvpdpspro":100,"pvpundpspro":100,"speed":10,"dpspro":150</v>
      </c>
      <c r="L5779" s="20" t="str">
        <f>IF(B5779&gt;=50,VLOOKUP(A5779,英雄数据表!A:L,11,FALSE),IF(B5779&gt;=25,VLOOKUP(A5779,英雄数据表!A:L,7,0),""))</f>
        <v>"4306602004"</v>
      </c>
      <c r="M5779" s="20" t="str">
        <f>IFERROR(VLOOKUP(B5779,属性中转表!$K$2:$O$21,5,FALSE),"")</f>
        <v/>
      </c>
      <c r="N5779" s="20" t="str">
        <f>IF(B5779=25,VLOOKUP(A5779,英雄数据表!A:L,8,FALSE),IF(B5779=50,VLOOKUP(A5779,英雄数据表!A:L,12,0),""))</f>
        <v/>
      </c>
    </row>
    <row r="5780" spans="1:14" x14ac:dyDescent="0.3">
      <c r="A5780" s="20">
        <v>43066</v>
      </c>
      <c r="B5780" s="21">
        <f t="shared" si="385"/>
        <v>79</v>
      </c>
      <c r="C5780" s="21">
        <v>5</v>
      </c>
      <c r="D5780" s="21">
        <f>VLOOKUP(A5780,英雄数据表!A:D,4,0)</f>
        <v>4</v>
      </c>
      <c r="E5780" s="20" t="str">
        <f>VLOOKUP(A5780,英雄数据表!A:C,3,0)</f>
        <v>仙灵护佑</v>
      </c>
      <c r="F5780" s="20">
        <f t="shared" si="386"/>
        <v>43066</v>
      </c>
      <c r="G5780" s="20">
        <f t="shared" si="387"/>
        <v>43066</v>
      </c>
      <c r="H5780" s="21" t="str">
        <f>VLOOKUP(B5780,属性中转表!A:F,6,FALSE)</f>
        <v>"hp":340200,"atk":9450</v>
      </c>
      <c r="I5780" s="20" t="str">
        <f>IF(VLOOKUP(B5780,属性中转表!A:G,7,FALSE)=0,"",VLOOKUP(VLOOKUP(B5780,属性中转表!A:G,7,FALSE),属性中转表!$K$2:$P$21,6,0))&amp;IF(VLOOKUP(B5780,属性中转表!A:G,7,FALSE)&gt;=50,VLOOKUP(A5780,英雄数据表!A:K,9,0),IF(VLOOKUP(B5780,属性中转表!A:G,7,FALSE)&gt;=25,VLOOKUP(A5780,英雄数据表!A:K,5,0),""))</f>
        <v>"atk":600,"hp":10000,"undpspro":150,"pvpdpspro":100,"pvpundpspro":100,"speed":10</v>
      </c>
      <c r="J5780" s="20" t="str">
        <f>IF(I5780="","",属性中转表!$I$1&amp;(IF(VLOOKUP(B5780,属性中转表!A:G,7,FALSE)=0,0,VLOOKUP(VLOOKUP(B5780,属性中转表!A:G,7,FALSE),属性中转表!$K$2:$P$21,4,0)))+IFERROR(VLOOKUP(A5780,英雄数据表!A:K,IF(武魂!B5780&gt;=50,10,IF(武魂!B5780&gt;=25,6)),0),0))</f>
        <v>,"dpspro":150</v>
      </c>
      <c r="K5780" s="32" t="str">
        <f t="shared" si="388"/>
        <v>"atk":600,"hp":10000,"undpspro":150,"pvpdpspro":100,"pvpundpspro":100,"speed":10,"dpspro":150</v>
      </c>
      <c r="L5780" s="20" t="str">
        <f>IF(B5780&gt;=50,VLOOKUP(A5780,英雄数据表!A:L,11,FALSE),IF(B5780&gt;=25,VLOOKUP(A5780,英雄数据表!A:L,7,0),""))</f>
        <v>"4306602004"</v>
      </c>
      <c r="M5780" s="20" t="str">
        <f>IFERROR(VLOOKUP(B5780,属性中转表!$K$2:$O$21,5,FALSE),"")</f>
        <v/>
      </c>
      <c r="N5780" s="20" t="str">
        <f>IF(B5780=25,VLOOKUP(A5780,英雄数据表!A:L,8,FALSE),IF(B5780=50,VLOOKUP(A5780,英雄数据表!A:L,12,0),""))</f>
        <v/>
      </c>
    </row>
    <row r="5781" spans="1:14" x14ac:dyDescent="0.3">
      <c r="A5781" s="20">
        <v>43066</v>
      </c>
      <c r="B5781" s="21">
        <f t="shared" si="385"/>
        <v>80</v>
      </c>
      <c r="C5781" s="21">
        <v>5</v>
      </c>
      <c r="D5781" s="21">
        <f>VLOOKUP(A5781,英雄数据表!A:D,4,0)</f>
        <v>4</v>
      </c>
      <c r="E5781" s="20" t="str">
        <f>VLOOKUP(A5781,英雄数据表!A:C,3,0)</f>
        <v>仙灵护佑</v>
      </c>
      <c r="F5781" s="20">
        <f t="shared" si="386"/>
        <v>43066</v>
      </c>
      <c r="G5781" s="20">
        <f t="shared" si="387"/>
        <v>43066</v>
      </c>
      <c r="H5781" s="21" t="str">
        <f>VLOOKUP(B5781,属性中转表!A:F,6,FALSE)</f>
        <v>"hp":345600,"atk":9600</v>
      </c>
      <c r="I5781" s="20" t="str">
        <f>IF(VLOOKUP(B5781,属性中转表!A:G,7,FALSE)=0,"",VLOOKUP(VLOOKUP(B5781,属性中转表!A:G,7,FALSE),属性中转表!$K$2:$P$21,6,0))&amp;IF(VLOOKUP(B5781,属性中转表!A:G,7,FALSE)&gt;=50,VLOOKUP(A5781,英雄数据表!A:K,9,0),IF(VLOOKUP(B5781,属性中转表!A:G,7,FALSE)&gt;=25,VLOOKUP(A5781,英雄数据表!A:K,5,0),""))</f>
        <v>"atk":600,"hp":10000,"undpspro":200,"pvpdpspro":100,"pvpundpspro":100,"speed":10</v>
      </c>
      <c r="J5781" s="20" t="str">
        <f>IF(I5781="","",属性中转表!$I$1&amp;(IF(VLOOKUP(B5781,属性中转表!A:G,7,FALSE)=0,0,VLOOKUP(VLOOKUP(B5781,属性中转表!A:G,7,FALSE),属性中转表!$K$2:$P$21,4,0)))+IFERROR(VLOOKUP(A5781,英雄数据表!A:K,IF(武魂!B5781&gt;=50,10,IF(武魂!B5781&gt;=25,6)),0),0))</f>
        <v>,"dpspro":150</v>
      </c>
      <c r="K5781" s="32" t="str">
        <f t="shared" si="388"/>
        <v>"atk":600,"hp":10000,"undpspro":200,"pvpdpspro":100,"pvpundpspro":100,"speed":10,"dpspro":150</v>
      </c>
      <c r="L5781" s="20" t="str">
        <f>IF(B5781&gt;=50,VLOOKUP(A5781,英雄数据表!A:L,11,FALSE),IF(B5781&gt;=25,VLOOKUP(A5781,英雄数据表!A:L,7,0),""))</f>
        <v>"4306602004"</v>
      </c>
      <c r="M5781" s="20" t="str">
        <f>IFERROR(VLOOKUP(B5781,属性中转表!$K$2:$O$21,5,FALSE),"")</f>
        <v>"undpspro":50</v>
      </c>
      <c r="N5781" s="20" t="str">
        <f>IF(B5781=25,VLOOKUP(A5781,英雄数据表!A:L,8,FALSE),IF(B5781=50,VLOOKUP(A5781,英雄数据表!A:L,12,0),""))</f>
        <v/>
      </c>
    </row>
    <row r="5782" spans="1:14" x14ac:dyDescent="0.3">
      <c r="A5782" s="20">
        <v>43066</v>
      </c>
      <c r="B5782" s="21">
        <f t="shared" si="385"/>
        <v>81</v>
      </c>
      <c r="C5782" s="21">
        <v>5</v>
      </c>
      <c r="D5782" s="21">
        <f>VLOOKUP(A5782,英雄数据表!A:D,4,0)</f>
        <v>4</v>
      </c>
      <c r="E5782" s="20" t="str">
        <f>VLOOKUP(A5782,英雄数据表!A:C,3,0)</f>
        <v>仙灵护佑</v>
      </c>
      <c r="F5782" s="20">
        <f t="shared" si="386"/>
        <v>43066</v>
      </c>
      <c r="G5782" s="20">
        <f t="shared" si="387"/>
        <v>43066</v>
      </c>
      <c r="H5782" s="21" t="str">
        <f>VLOOKUP(B5782,属性中转表!A:F,6,FALSE)</f>
        <v>"hp":351000,"atk":9750</v>
      </c>
      <c r="I5782" s="20" t="str">
        <f>IF(VLOOKUP(B5782,属性中转表!A:G,7,FALSE)=0,"",VLOOKUP(VLOOKUP(B5782,属性中转表!A:G,7,FALSE),属性中转表!$K$2:$P$21,6,0))&amp;IF(VLOOKUP(B5782,属性中转表!A:G,7,FALSE)&gt;=50,VLOOKUP(A5782,英雄数据表!A:K,9,0),IF(VLOOKUP(B5782,属性中转表!A:G,7,FALSE)&gt;=25,VLOOKUP(A5782,英雄数据表!A:K,5,0),""))</f>
        <v>"atk":600,"hp":10000,"undpspro":200,"pvpdpspro":100,"pvpundpspro":100,"speed":10</v>
      </c>
      <c r="J5782" s="20" t="str">
        <f>IF(I5782="","",属性中转表!$I$1&amp;(IF(VLOOKUP(B5782,属性中转表!A:G,7,FALSE)=0,0,VLOOKUP(VLOOKUP(B5782,属性中转表!A:G,7,FALSE),属性中转表!$K$2:$P$21,4,0)))+IFERROR(VLOOKUP(A5782,英雄数据表!A:K,IF(武魂!B5782&gt;=50,10,IF(武魂!B5782&gt;=25,6)),0),0))</f>
        <v>,"dpspro":150</v>
      </c>
      <c r="K5782" s="32" t="str">
        <f t="shared" si="388"/>
        <v>"atk":600,"hp":10000,"undpspro":200,"pvpdpspro":100,"pvpundpspro":100,"speed":10,"dpspro":150</v>
      </c>
      <c r="L5782" s="20" t="str">
        <f>IF(B5782&gt;=50,VLOOKUP(A5782,英雄数据表!A:L,11,FALSE),IF(B5782&gt;=25,VLOOKUP(A5782,英雄数据表!A:L,7,0),""))</f>
        <v>"4306602004"</v>
      </c>
      <c r="M5782" s="20" t="str">
        <f>IFERROR(VLOOKUP(B5782,属性中转表!$K$2:$O$21,5,FALSE),"")</f>
        <v/>
      </c>
      <c r="N5782" s="20" t="str">
        <f>IF(B5782=25,VLOOKUP(A5782,英雄数据表!A:L,8,FALSE),IF(B5782=50,VLOOKUP(A5782,英雄数据表!A:L,12,0),""))</f>
        <v/>
      </c>
    </row>
    <row r="5783" spans="1:14" x14ac:dyDescent="0.3">
      <c r="A5783" s="20">
        <v>43066</v>
      </c>
      <c r="B5783" s="21">
        <f t="shared" si="385"/>
        <v>82</v>
      </c>
      <c r="C5783" s="21">
        <v>5</v>
      </c>
      <c r="D5783" s="21">
        <f>VLOOKUP(A5783,英雄数据表!A:D,4,0)</f>
        <v>4</v>
      </c>
      <c r="E5783" s="20" t="str">
        <f>VLOOKUP(A5783,英雄数据表!A:C,3,0)</f>
        <v>仙灵护佑</v>
      </c>
      <c r="F5783" s="20">
        <f t="shared" si="386"/>
        <v>43066</v>
      </c>
      <c r="G5783" s="20">
        <f t="shared" si="387"/>
        <v>43066</v>
      </c>
      <c r="H5783" s="21" t="str">
        <f>VLOOKUP(B5783,属性中转表!A:F,6,FALSE)</f>
        <v>"hp":356400,"atk":9900</v>
      </c>
      <c r="I5783" s="20" t="str">
        <f>IF(VLOOKUP(B5783,属性中转表!A:G,7,FALSE)=0,"",VLOOKUP(VLOOKUP(B5783,属性中转表!A:G,7,FALSE),属性中转表!$K$2:$P$21,6,0))&amp;IF(VLOOKUP(B5783,属性中转表!A:G,7,FALSE)&gt;=50,VLOOKUP(A5783,英雄数据表!A:K,9,0),IF(VLOOKUP(B5783,属性中转表!A:G,7,FALSE)&gt;=25,VLOOKUP(A5783,英雄数据表!A:K,5,0),""))</f>
        <v>"atk":600,"hp":10000,"undpspro":200,"pvpdpspro":100,"pvpundpspro":100,"speed":10</v>
      </c>
      <c r="J5783" s="20" t="str">
        <f>IF(I5783="","",属性中转表!$I$1&amp;(IF(VLOOKUP(B5783,属性中转表!A:G,7,FALSE)=0,0,VLOOKUP(VLOOKUP(B5783,属性中转表!A:G,7,FALSE),属性中转表!$K$2:$P$21,4,0)))+IFERROR(VLOOKUP(A5783,英雄数据表!A:K,IF(武魂!B5783&gt;=50,10,IF(武魂!B5783&gt;=25,6)),0),0))</f>
        <v>,"dpspro":150</v>
      </c>
      <c r="K5783" s="32" t="str">
        <f t="shared" si="388"/>
        <v>"atk":600,"hp":10000,"undpspro":200,"pvpdpspro":100,"pvpundpspro":100,"speed":10,"dpspro":150</v>
      </c>
      <c r="L5783" s="20" t="str">
        <f>IF(B5783&gt;=50,VLOOKUP(A5783,英雄数据表!A:L,11,FALSE),IF(B5783&gt;=25,VLOOKUP(A5783,英雄数据表!A:L,7,0),""))</f>
        <v>"4306602004"</v>
      </c>
      <c r="M5783" s="20" t="str">
        <f>IFERROR(VLOOKUP(B5783,属性中转表!$K$2:$O$21,5,FALSE),"")</f>
        <v/>
      </c>
      <c r="N5783" s="20" t="str">
        <f>IF(B5783=25,VLOOKUP(A5783,英雄数据表!A:L,8,FALSE),IF(B5783=50,VLOOKUP(A5783,英雄数据表!A:L,12,0),""))</f>
        <v/>
      </c>
    </row>
    <row r="5784" spans="1:14" x14ac:dyDescent="0.3">
      <c r="A5784" s="20">
        <v>43066</v>
      </c>
      <c r="B5784" s="21">
        <f t="shared" si="385"/>
        <v>83</v>
      </c>
      <c r="C5784" s="21">
        <v>5</v>
      </c>
      <c r="D5784" s="21">
        <f>VLOOKUP(A5784,英雄数据表!A:D,4,0)</f>
        <v>4</v>
      </c>
      <c r="E5784" s="20" t="str">
        <f>VLOOKUP(A5784,英雄数据表!A:C,3,0)</f>
        <v>仙灵护佑</v>
      </c>
      <c r="F5784" s="20">
        <f t="shared" si="386"/>
        <v>43066</v>
      </c>
      <c r="G5784" s="20">
        <f t="shared" si="387"/>
        <v>43066</v>
      </c>
      <c r="H5784" s="21" t="str">
        <f>VLOOKUP(B5784,属性中转表!A:F,6,FALSE)</f>
        <v>"hp":361800,"atk":10050</v>
      </c>
      <c r="I5784" s="20" t="str">
        <f>IF(VLOOKUP(B5784,属性中转表!A:G,7,FALSE)=0,"",VLOOKUP(VLOOKUP(B5784,属性中转表!A:G,7,FALSE),属性中转表!$K$2:$P$21,6,0))&amp;IF(VLOOKUP(B5784,属性中转表!A:G,7,FALSE)&gt;=50,VLOOKUP(A5784,英雄数据表!A:K,9,0),IF(VLOOKUP(B5784,属性中转表!A:G,7,FALSE)&gt;=25,VLOOKUP(A5784,英雄数据表!A:K,5,0),""))</f>
        <v>"atk":600,"hp":10000,"undpspro":200,"pvpdpspro":100,"pvpundpspro":100,"speed":10</v>
      </c>
      <c r="J5784" s="20" t="str">
        <f>IF(I5784="","",属性中转表!$I$1&amp;(IF(VLOOKUP(B5784,属性中转表!A:G,7,FALSE)=0,0,VLOOKUP(VLOOKUP(B5784,属性中转表!A:G,7,FALSE),属性中转表!$K$2:$P$21,4,0)))+IFERROR(VLOOKUP(A5784,英雄数据表!A:K,IF(武魂!B5784&gt;=50,10,IF(武魂!B5784&gt;=25,6)),0),0))</f>
        <v>,"dpspro":150</v>
      </c>
      <c r="K5784" s="32" t="str">
        <f t="shared" si="388"/>
        <v>"atk":600,"hp":10000,"undpspro":200,"pvpdpspro":100,"pvpundpspro":100,"speed":10,"dpspro":150</v>
      </c>
      <c r="L5784" s="20" t="str">
        <f>IF(B5784&gt;=50,VLOOKUP(A5784,英雄数据表!A:L,11,FALSE),IF(B5784&gt;=25,VLOOKUP(A5784,英雄数据表!A:L,7,0),""))</f>
        <v>"4306602004"</v>
      </c>
      <c r="M5784" s="20" t="str">
        <f>IFERROR(VLOOKUP(B5784,属性中转表!$K$2:$O$21,5,FALSE),"")</f>
        <v/>
      </c>
      <c r="N5784" s="20" t="str">
        <f>IF(B5784=25,VLOOKUP(A5784,英雄数据表!A:L,8,FALSE),IF(B5784=50,VLOOKUP(A5784,英雄数据表!A:L,12,0),""))</f>
        <v/>
      </c>
    </row>
    <row r="5785" spans="1:14" x14ac:dyDescent="0.3">
      <c r="A5785" s="20">
        <v>43066</v>
      </c>
      <c r="B5785" s="21">
        <f t="shared" si="385"/>
        <v>84</v>
      </c>
      <c r="C5785" s="21">
        <v>5</v>
      </c>
      <c r="D5785" s="21">
        <f>VLOOKUP(A5785,英雄数据表!A:D,4,0)</f>
        <v>4</v>
      </c>
      <c r="E5785" s="20" t="str">
        <f>VLOOKUP(A5785,英雄数据表!A:C,3,0)</f>
        <v>仙灵护佑</v>
      </c>
      <c r="F5785" s="20">
        <f t="shared" si="386"/>
        <v>43066</v>
      </c>
      <c r="G5785" s="20">
        <f t="shared" si="387"/>
        <v>43066</v>
      </c>
      <c r="H5785" s="21" t="str">
        <f>VLOOKUP(B5785,属性中转表!A:F,6,FALSE)</f>
        <v>"hp":367200,"atk":10200</v>
      </c>
      <c r="I5785" s="20" t="str">
        <f>IF(VLOOKUP(B5785,属性中转表!A:G,7,FALSE)=0,"",VLOOKUP(VLOOKUP(B5785,属性中转表!A:G,7,FALSE),属性中转表!$K$2:$P$21,6,0))&amp;IF(VLOOKUP(B5785,属性中转表!A:G,7,FALSE)&gt;=50,VLOOKUP(A5785,英雄数据表!A:K,9,0),IF(VLOOKUP(B5785,属性中转表!A:G,7,FALSE)&gt;=25,VLOOKUP(A5785,英雄数据表!A:K,5,0),""))</f>
        <v>"atk":600,"hp":10000,"undpspro":200,"pvpdpspro":100,"pvpundpspro":100,"speed":10</v>
      </c>
      <c r="J5785" s="20" t="str">
        <f>IF(I5785="","",属性中转表!$I$1&amp;(IF(VLOOKUP(B5785,属性中转表!A:G,7,FALSE)=0,0,VLOOKUP(VLOOKUP(B5785,属性中转表!A:G,7,FALSE),属性中转表!$K$2:$P$21,4,0)))+IFERROR(VLOOKUP(A5785,英雄数据表!A:K,IF(武魂!B5785&gt;=50,10,IF(武魂!B5785&gt;=25,6)),0),0))</f>
        <v>,"dpspro":150</v>
      </c>
      <c r="K5785" s="32" t="str">
        <f t="shared" si="388"/>
        <v>"atk":600,"hp":10000,"undpspro":200,"pvpdpspro":100,"pvpundpspro":100,"speed":10,"dpspro":150</v>
      </c>
      <c r="L5785" s="20" t="str">
        <f>IF(B5785&gt;=50,VLOOKUP(A5785,英雄数据表!A:L,11,FALSE),IF(B5785&gt;=25,VLOOKUP(A5785,英雄数据表!A:L,7,0),""))</f>
        <v>"4306602004"</v>
      </c>
      <c r="M5785" s="20" t="str">
        <f>IFERROR(VLOOKUP(B5785,属性中转表!$K$2:$O$21,5,FALSE),"")</f>
        <v/>
      </c>
      <c r="N5785" s="20" t="str">
        <f>IF(B5785=25,VLOOKUP(A5785,英雄数据表!A:L,8,FALSE),IF(B5785=50,VLOOKUP(A5785,英雄数据表!A:L,12,0),""))</f>
        <v/>
      </c>
    </row>
    <row r="5786" spans="1:14" x14ac:dyDescent="0.3">
      <c r="A5786" s="20">
        <v>43066</v>
      </c>
      <c r="B5786" s="21">
        <f t="shared" si="385"/>
        <v>85</v>
      </c>
      <c r="C5786" s="21">
        <v>5</v>
      </c>
      <c r="D5786" s="21">
        <f>VLOOKUP(A5786,英雄数据表!A:D,4,0)</f>
        <v>4</v>
      </c>
      <c r="E5786" s="20" t="str">
        <f>VLOOKUP(A5786,英雄数据表!A:C,3,0)</f>
        <v>仙灵护佑</v>
      </c>
      <c r="F5786" s="20">
        <f t="shared" si="386"/>
        <v>43066</v>
      </c>
      <c r="G5786" s="20">
        <f t="shared" si="387"/>
        <v>43066</v>
      </c>
      <c r="H5786" s="21" t="str">
        <f>VLOOKUP(B5786,属性中转表!A:F,6,FALSE)</f>
        <v>"hp":372600,"atk":10350</v>
      </c>
      <c r="I5786" s="20" t="str">
        <f>IF(VLOOKUP(B5786,属性中转表!A:G,7,FALSE)=0,"",VLOOKUP(VLOOKUP(B5786,属性中转表!A:G,7,FALSE),属性中转表!$K$2:$P$21,6,0))&amp;IF(VLOOKUP(B5786,属性中转表!A:G,7,FALSE)&gt;=50,VLOOKUP(A5786,英雄数据表!A:K,9,0),IF(VLOOKUP(B5786,属性中转表!A:G,7,FALSE)&gt;=25,VLOOKUP(A5786,英雄数据表!A:K,5,0),""))</f>
        <v>"atk":600,"hp":10000,"undpspro":200,"pvpdpspro":100,"pvpundpspro":100,"speed":10</v>
      </c>
      <c r="J5786" s="20" t="str">
        <f>IF(I5786="","",属性中转表!$I$1&amp;(IF(VLOOKUP(B5786,属性中转表!A:G,7,FALSE)=0,0,VLOOKUP(VLOOKUP(B5786,属性中转表!A:G,7,FALSE),属性中转表!$K$2:$P$21,4,0)))+IFERROR(VLOOKUP(A5786,英雄数据表!A:K,IF(武魂!B5786&gt;=50,10,IF(武魂!B5786&gt;=25,6)),0),0))</f>
        <v>,"dpspro":200</v>
      </c>
      <c r="K5786" s="32" t="str">
        <f t="shared" si="388"/>
        <v>"atk":600,"hp":10000,"undpspro":200,"pvpdpspro":100,"pvpundpspro":100,"speed":10,"dpspro":200</v>
      </c>
      <c r="L5786" s="20" t="str">
        <f>IF(B5786&gt;=50,VLOOKUP(A5786,英雄数据表!A:L,11,FALSE),IF(B5786&gt;=25,VLOOKUP(A5786,英雄数据表!A:L,7,0),""))</f>
        <v>"4306602004"</v>
      </c>
      <c r="M5786" s="20" t="str">
        <f>IFERROR(VLOOKUP(B5786,属性中转表!$K$2:$O$21,5,FALSE),"")</f>
        <v>"dpspro":50</v>
      </c>
      <c r="N5786" s="20" t="str">
        <f>IF(B5786=25,VLOOKUP(A5786,英雄数据表!A:L,8,FALSE),IF(B5786=50,VLOOKUP(A5786,英雄数据表!A:L,12,0),""))</f>
        <v/>
      </c>
    </row>
    <row r="5787" spans="1:14" x14ac:dyDescent="0.3">
      <c r="A5787" s="20">
        <v>43066</v>
      </c>
      <c r="B5787" s="21">
        <f t="shared" si="385"/>
        <v>86</v>
      </c>
      <c r="C5787" s="21">
        <v>5</v>
      </c>
      <c r="D5787" s="21">
        <f>VLOOKUP(A5787,英雄数据表!A:D,4,0)</f>
        <v>4</v>
      </c>
      <c r="E5787" s="20" t="str">
        <f>VLOOKUP(A5787,英雄数据表!A:C,3,0)</f>
        <v>仙灵护佑</v>
      </c>
      <c r="F5787" s="20">
        <f t="shared" si="386"/>
        <v>43066</v>
      </c>
      <c r="G5787" s="20">
        <f t="shared" si="387"/>
        <v>43066</v>
      </c>
      <c r="H5787" s="21" t="str">
        <f>VLOOKUP(B5787,属性中转表!A:F,6,FALSE)</f>
        <v>"hp":378000,"atk":10500</v>
      </c>
      <c r="I5787" s="20" t="str">
        <f>IF(VLOOKUP(B5787,属性中转表!A:G,7,FALSE)=0,"",VLOOKUP(VLOOKUP(B5787,属性中转表!A:G,7,FALSE),属性中转表!$K$2:$P$21,6,0))&amp;IF(VLOOKUP(B5787,属性中转表!A:G,7,FALSE)&gt;=50,VLOOKUP(A5787,英雄数据表!A:K,9,0),IF(VLOOKUP(B5787,属性中转表!A:G,7,FALSE)&gt;=25,VLOOKUP(A5787,英雄数据表!A:K,5,0),""))</f>
        <v>"atk":600,"hp":10000,"undpspro":200,"pvpdpspro":100,"pvpundpspro":100,"speed":10</v>
      </c>
      <c r="J5787" s="20" t="str">
        <f>IF(I5787="","",属性中转表!$I$1&amp;(IF(VLOOKUP(B5787,属性中转表!A:G,7,FALSE)=0,0,VLOOKUP(VLOOKUP(B5787,属性中转表!A:G,7,FALSE),属性中转表!$K$2:$P$21,4,0)))+IFERROR(VLOOKUP(A5787,英雄数据表!A:K,IF(武魂!B5787&gt;=50,10,IF(武魂!B5787&gt;=25,6)),0),0))</f>
        <v>,"dpspro":200</v>
      </c>
      <c r="K5787" s="32" t="str">
        <f t="shared" si="388"/>
        <v>"atk":600,"hp":10000,"undpspro":200,"pvpdpspro":100,"pvpundpspro":100,"speed":10,"dpspro":200</v>
      </c>
      <c r="L5787" s="20" t="str">
        <f>IF(B5787&gt;=50,VLOOKUP(A5787,英雄数据表!A:L,11,FALSE),IF(B5787&gt;=25,VLOOKUP(A5787,英雄数据表!A:L,7,0),""))</f>
        <v>"4306602004"</v>
      </c>
      <c r="M5787" s="20" t="str">
        <f>IFERROR(VLOOKUP(B5787,属性中转表!$K$2:$O$21,5,FALSE),"")</f>
        <v/>
      </c>
      <c r="N5787" s="20" t="str">
        <f>IF(B5787=25,VLOOKUP(A5787,英雄数据表!A:L,8,FALSE),IF(B5787=50,VLOOKUP(A5787,英雄数据表!A:L,12,0),""))</f>
        <v/>
      </c>
    </row>
    <row r="5788" spans="1:14" x14ac:dyDescent="0.3">
      <c r="A5788" s="20">
        <v>43066</v>
      </c>
      <c r="B5788" s="21">
        <f t="shared" si="385"/>
        <v>87</v>
      </c>
      <c r="C5788" s="21">
        <v>5</v>
      </c>
      <c r="D5788" s="21">
        <f>VLOOKUP(A5788,英雄数据表!A:D,4,0)</f>
        <v>4</v>
      </c>
      <c r="E5788" s="20" t="str">
        <f>VLOOKUP(A5788,英雄数据表!A:C,3,0)</f>
        <v>仙灵护佑</v>
      </c>
      <c r="F5788" s="20">
        <f t="shared" si="386"/>
        <v>43066</v>
      </c>
      <c r="G5788" s="20">
        <f t="shared" si="387"/>
        <v>43066</v>
      </c>
      <c r="H5788" s="21" t="str">
        <f>VLOOKUP(B5788,属性中转表!A:F,6,FALSE)</f>
        <v>"hp":383400,"atk":10650</v>
      </c>
      <c r="I5788" s="20" t="str">
        <f>IF(VLOOKUP(B5788,属性中转表!A:G,7,FALSE)=0,"",VLOOKUP(VLOOKUP(B5788,属性中转表!A:G,7,FALSE),属性中转表!$K$2:$P$21,6,0))&amp;IF(VLOOKUP(B5788,属性中转表!A:G,7,FALSE)&gt;=50,VLOOKUP(A5788,英雄数据表!A:K,9,0),IF(VLOOKUP(B5788,属性中转表!A:G,7,FALSE)&gt;=25,VLOOKUP(A5788,英雄数据表!A:K,5,0),""))</f>
        <v>"atk":600,"hp":10000,"undpspro":200,"pvpdpspro":100,"pvpundpspro":100,"speed":10</v>
      </c>
      <c r="J5788" s="20" t="str">
        <f>IF(I5788="","",属性中转表!$I$1&amp;(IF(VLOOKUP(B5788,属性中转表!A:G,7,FALSE)=0,0,VLOOKUP(VLOOKUP(B5788,属性中转表!A:G,7,FALSE),属性中转表!$K$2:$P$21,4,0)))+IFERROR(VLOOKUP(A5788,英雄数据表!A:K,IF(武魂!B5788&gt;=50,10,IF(武魂!B5788&gt;=25,6)),0),0))</f>
        <v>,"dpspro":200</v>
      </c>
      <c r="K5788" s="32" t="str">
        <f t="shared" si="388"/>
        <v>"atk":600,"hp":10000,"undpspro":200,"pvpdpspro":100,"pvpundpspro":100,"speed":10,"dpspro":200</v>
      </c>
      <c r="L5788" s="20" t="str">
        <f>IF(B5788&gt;=50,VLOOKUP(A5788,英雄数据表!A:L,11,FALSE),IF(B5788&gt;=25,VLOOKUP(A5788,英雄数据表!A:L,7,0),""))</f>
        <v>"4306602004"</v>
      </c>
      <c r="M5788" s="20" t="str">
        <f>IFERROR(VLOOKUP(B5788,属性中转表!$K$2:$O$21,5,FALSE),"")</f>
        <v/>
      </c>
      <c r="N5788" s="20" t="str">
        <f>IF(B5788=25,VLOOKUP(A5788,英雄数据表!A:L,8,FALSE),IF(B5788=50,VLOOKUP(A5788,英雄数据表!A:L,12,0),""))</f>
        <v/>
      </c>
    </row>
    <row r="5789" spans="1:14" x14ac:dyDescent="0.3">
      <c r="A5789" s="20">
        <v>43066</v>
      </c>
      <c r="B5789" s="21">
        <f t="shared" si="385"/>
        <v>88</v>
      </c>
      <c r="C5789" s="21">
        <v>5</v>
      </c>
      <c r="D5789" s="21">
        <f>VLOOKUP(A5789,英雄数据表!A:D,4,0)</f>
        <v>4</v>
      </c>
      <c r="E5789" s="20" t="str">
        <f>VLOOKUP(A5789,英雄数据表!A:C,3,0)</f>
        <v>仙灵护佑</v>
      </c>
      <c r="F5789" s="20">
        <f t="shared" si="386"/>
        <v>43066</v>
      </c>
      <c r="G5789" s="20">
        <f t="shared" si="387"/>
        <v>43066</v>
      </c>
      <c r="H5789" s="21" t="str">
        <f>VLOOKUP(B5789,属性中转表!A:F,6,FALSE)</f>
        <v>"hp":388800,"atk":10800</v>
      </c>
      <c r="I5789" s="20" t="str">
        <f>IF(VLOOKUP(B5789,属性中转表!A:G,7,FALSE)=0,"",VLOOKUP(VLOOKUP(B5789,属性中转表!A:G,7,FALSE),属性中转表!$K$2:$P$21,6,0))&amp;IF(VLOOKUP(B5789,属性中转表!A:G,7,FALSE)&gt;=50,VLOOKUP(A5789,英雄数据表!A:K,9,0),IF(VLOOKUP(B5789,属性中转表!A:G,7,FALSE)&gt;=25,VLOOKUP(A5789,英雄数据表!A:K,5,0),""))</f>
        <v>"atk":600,"hp":10000,"undpspro":200,"pvpdpspro":100,"pvpundpspro":100,"speed":10</v>
      </c>
      <c r="J5789" s="20" t="str">
        <f>IF(I5789="","",属性中转表!$I$1&amp;(IF(VLOOKUP(B5789,属性中转表!A:G,7,FALSE)=0,0,VLOOKUP(VLOOKUP(B5789,属性中转表!A:G,7,FALSE),属性中转表!$K$2:$P$21,4,0)))+IFERROR(VLOOKUP(A5789,英雄数据表!A:K,IF(武魂!B5789&gt;=50,10,IF(武魂!B5789&gt;=25,6)),0),0))</f>
        <v>,"dpspro":200</v>
      </c>
      <c r="K5789" s="32" t="str">
        <f t="shared" si="388"/>
        <v>"atk":600,"hp":10000,"undpspro":200,"pvpdpspro":100,"pvpundpspro":100,"speed":10,"dpspro":200</v>
      </c>
      <c r="L5789" s="20" t="str">
        <f>IF(B5789&gt;=50,VLOOKUP(A5789,英雄数据表!A:L,11,FALSE),IF(B5789&gt;=25,VLOOKUP(A5789,英雄数据表!A:L,7,0),""))</f>
        <v>"4306602004"</v>
      </c>
      <c r="M5789" s="20" t="str">
        <f>IFERROR(VLOOKUP(B5789,属性中转表!$K$2:$O$21,5,FALSE),"")</f>
        <v/>
      </c>
      <c r="N5789" s="20" t="str">
        <f>IF(B5789=25,VLOOKUP(A5789,英雄数据表!A:L,8,FALSE),IF(B5789=50,VLOOKUP(A5789,英雄数据表!A:L,12,0),""))</f>
        <v/>
      </c>
    </row>
    <row r="5790" spans="1:14" x14ac:dyDescent="0.3">
      <c r="A5790" s="20">
        <v>43066</v>
      </c>
      <c r="B5790" s="21">
        <f t="shared" si="385"/>
        <v>89</v>
      </c>
      <c r="C5790" s="21">
        <v>5</v>
      </c>
      <c r="D5790" s="21">
        <f>VLOOKUP(A5790,英雄数据表!A:D,4,0)</f>
        <v>4</v>
      </c>
      <c r="E5790" s="20" t="str">
        <f>VLOOKUP(A5790,英雄数据表!A:C,3,0)</f>
        <v>仙灵护佑</v>
      </c>
      <c r="F5790" s="20">
        <f t="shared" si="386"/>
        <v>43066</v>
      </c>
      <c r="G5790" s="20">
        <f t="shared" si="387"/>
        <v>43066</v>
      </c>
      <c r="H5790" s="21" t="str">
        <f>VLOOKUP(B5790,属性中转表!A:F,6,FALSE)</f>
        <v>"hp":394200,"atk":10950</v>
      </c>
      <c r="I5790" s="20" t="str">
        <f>IF(VLOOKUP(B5790,属性中转表!A:G,7,FALSE)=0,"",VLOOKUP(VLOOKUP(B5790,属性中转表!A:G,7,FALSE),属性中转表!$K$2:$P$21,6,0))&amp;IF(VLOOKUP(B5790,属性中转表!A:G,7,FALSE)&gt;=50,VLOOKUP(A5790,英雄数据表!A:K,9,0),IF(VLOOKUP(B5790,属性中转表!A:G,7,FALSE)&gt;=25,VLOOKUP(A5790,英雄数据表!A:K,5,0),""))</f>
        <v>"atk":600,"hp":10000,"undpspro":200,"pvpdpspro":100,"pvpundpspro":100,"speed":10</v>
      </c>
      <c r="J5790" s="20" t="str">
        <f>IF(I5790="","",属性中转表!$I$1&amp;(IF(VLOOKUP(B5790,属性中转表!A:G,7,FALSE)=0,0,VLOOKUP(VLOOKUP(B5790,属性中转表!A:G,7,FALSE),属性中转表!$K$2:$P$21,4,0)))+IFERROR(VLOOKUP(A5790,英雄数据表!A:K,IF(武魂!B5790&gt;=50,10,IF(武魂!B5790&gt;=25,6)),0),0))</f>
        <v>,"dpspro":200</v>
      </c>
      <c r="K5790" s="32" t="str">
        <f t="shared" si="388"/>
        <v>"atk":600,"hp":10000,"undpspro":200,"pvpdpspro":100,"pvpundpspro":100,"speed":10,"dpspro":200</v>
      </c>
      <c r="L5790" s="20" t="str">
        <f>IF(B5790&gt;=50,VLOOKUP(A5790,英雄数据表!A:L,11,FALSE),IF(B5790&gt;=25,VLOOKUP(A5790,英雄数据表!A:L,7,0),""))</f>
        <v>"4306602004"</v>
      </c>
      <c r="M5790" s="20" t="str">
        <f>IFERROR(VLOOKUP(B5790,属性中转表!$K$2:$O$21,5,FALSE),"")</f>
        <v/>
      </c>
      <c r="N5790" s="20" t="str">
        <f>IF(B5790=25,VLOOKUP(A5790,英雄数据表!A:L,8,FALSE),IF(B5790=50,VLOOKUP(A5790,英雄数据表!A:L,12,0),""))</f>
        <v/>
      </c>
    </row>
    <row r="5791" spans="1:14" x14ac:dyDescent="0.3">
      <c r="A5791" s="20">
        <v>43066</v>
      </c>
      <c r="B5791" s="21">
        <f t="shared" si="385"/>
        <v>90</v>
      </c>
      <c r="C5791" s="21">
        <v>5</v>
      </c>
      <c r="D5791" s="21">
        <f>VLOOKUP(A5791,英雄数据表!A:D,4,0)</f>
        <v>4</v>
      </c>
      <c r="E5791" s="20" t="str">
        <f>VLOOKUP(A5791,英雄数据表!A:C,3,0)</f>
        <v>仙灵护佑</v>
      </c>
      <c r="F5791" s="20">
        <f t="shared" si="386"/>
        <v>43066</v>
      </c>
      <c r="G5791" s="20">
        <f t="shared" si="387"/>
        <v>43066</v>
      </c>
      <c r="H5791" s="21" t="str">
        <f>VLOOKUP(B5791,属性中转表!A:F,6,FALSE)</f>
        <v>"hp":399600,"atk":11100</v>
      </c>
      <c r="I5791" s="20" t="str">
        <f>IF(VLOOKUP(B5791,属性中转表!A:G,7,FALSE)=0,"",VLOOKUP(VLOOKUP(B5791,属性中转表!A:G,7,FALSE),属性中转表!$K$2:$P$21,6,0))&amp;IF(VLOOKUP(B5791,属性中转表!A:G,7,FALSE)&gt;=50,VLOOKUP(A5791,英雄数据表!A:K,9,0),IF(VLOOKUP(B5791,属性中转表!A:G,7,FALSE)&gt;=25,VLOOKUP(A5791,英雄数据表!A:K,5,0),""))</f>
        <v>"atk":600,"hp":10000,"undpspro":200,"pvpdpspro":150,"pvpundpspro":100,"speed":10</v>
      </c>
      <c r="J5791" s="20" t="str">
        <f>IF(I5791="","",属性中转表!$I$1&amp;(IF(VLOOKUP(B5791,属性中转表!A:G,7,FALSE)=0,0,VLOOKUP(VLOOKUP(B5791,属性中转表!A:G,7,FALSE),属性中转表!$K$2:$P$21,4,0)))+IFERROR(VLOOKUP(A5791,英雄数据表!A:K,IF(武魂!B5791&gt;=50,10,IF(武魂!B5791&gt;=25,6)),0),0))</f>
        <v>,"dpspro":200</v>
      </c>
      <c r="K5791" s="32" t="str">
        <f t="shared" si="388"/>
        <v>"atk":600,"hp":10000,"undpspro":200,"pvpdpspro":150,"pvpundpspro":100,"speed":10,"dpspro":200</v>
      </c>
      <c r="L5791" s="20" t="str">
        <f>IF(B5791&gt;=50,VLOOKUP(A5791,英雄数据表!A:L,11,FALSE),IF(B5791&gt;=25,VLOOKUP(A5791,英雄数据表!A:L,7,0),""))</f>
        <v>"4306602004"</v>
      </c>
      <c r="M5791" s="20" t="str">
        <f>IFERROR(VLOOKUP(B5791,属性中转表!$K$2:$O$21,5,FALSE),"")</f>
        <v>"pvpdpspro":50</v>
      </c>
      <c r="N5791" s="20" t="str">
        <f>IF(B5791=25,VLOOKUP(A5791,英雄数据表!A:L,8,FALSE),IF(B5791=50,VLOOKUP(A5791,英雄数据表!A:L,12,0),""))</f>
        <v/>
      </c>
    </row>
    <row r="5792" spans="1:14" x14ac:dyDescent="0.3">
      <c r="A5792" s="20">
        <v>43066</v>
      </c>
      <c r="B5792" s="21">
        <f t="shared" si="385"/>
        <v>91</v>
      </c>
      <c r="C5792" s="21">
        <v>5</v>
      </c>
      <c r="D5792" s="21">
        <f>VLOOKUP(A5792,英雄数据表!A:D,4,0)</f>
        <v>4</v>
      </c>
      <c r="E5792" s="20" t="str">
        <f>VLOOKUP(A5792,英雄数据表!A:C,3,0)</f>
        <v>仙灵护佑</v>
      </c>
      <c r="F5792" s="20">
        <f t="shared" si="386"/>
        <v>43066</v>
      </c>
      <c r="G5792" s="20">
        <f t="shared" si="387"/>
        <v>43066</v>
      </c>
      <c r="H5792" s="21" t="str">
        <f>VLOOKUP(B5792,属性中转表!A:F,6,FALSE)</f>
        <v>"hp":405000,"atk":11250</v>
      </c>
      <c r="I5792" s="20" t="str">
        <f>IF(VLOOKUP(B5792,属性中转表!A:G,7,FALSE)=0,"",VLOOKUP(VLOOKUP(B5792,属性中转表!A:G,7,FALSE),属性中转表!$K$2:$P$21,6,0))&amp;IF(VLOOKUP(B5792,属性中转表!A:G,7,FALSE)&gt;=50,VLOOKUP(A5792,英雄数据表!A:K,9,0),IF(VLOOKUP(B5792,属性中转表!A:G,7,FALSE)&gt;=25,VLOOKUP(A5792,英雄数据表!A:K,5,0),""))</f>
        <v>"atk":600,"hp":10000,"undpspro":200,"pvpdpspro":150,"pvpundpspro":100,"speed":10</v>
      </c>
      <c r="J5792" s="20" t="str">
        <f>IF(I5792="","",属性中转表!$I$1&amp;(IF(VLOOKUP(B5792,属性中转表!A:G,7,FALSE)=0,0,VLOOKUP(VLOOKUP(B5792,属性中转表!A:G,7,FALSE),属性中转表!$K$2:$P$21,4,0)))+IFERROR(VLOOKUP(A5792,英雄数据表!A:K,IF(武魂!B5792&gt;=50,10,IF(武魂!B5792&gt;=25,6)),0),0))</f>
        <v>,"dpspro":200</v>
      </c>
      <c r="K5792" s="32" t="str">
        <f t="shared" si="388"/>
        <v>"atk":600,"hp":10000,"undpspro":200,"pvpdpspro":150,"pvpundpspro":100,"speed":10,"dpspro":200</v>
      </c>
      <c r="L5792" s="20" t="str">
        <f>IF(B5792&gt;=50,VLOOKUP(A5792,英雄数据表!A:L,11,FALSE),IF(B5792&gt;=25,VLOOKUP(A5792,英雄数据表!A:L,7,0),""))</f>
        <v>"4306602004"</v>
      </c>
      <c r="M5792" s="20" t="str">
        <f>IFERROR(VLOOKUP(B5792,属性中转表!$K$2:$O$21,5,FALSE),"")</f>
        <v/>
      </c>
      <c r="N5792" s="20" t="str">
        <f>IF(B5792=25,VLOOKUP(A5792,英雄数据表!A:L,8,FALSE),IF(B5792=50,VLOOKUP(A5792,英雄数据表!A:L,12,0),""))</f>
        <v/>
      </c>
    </row>
    <row r="5793" spans="1:14" x14ac:dyDescent="0.3">
      <c r="A5793" s="20">
        <v>43066</v>
      </c>
      <c r="B5793" s="21">
        <f t="shared" si="385"/>
        <v>92</v>
      </c>
      <c r="C5793" s="21">
        <v>5</v>
      </c>
      <c r="D5793" s="21">
        <f>VLOOKUP(A5793,英雄数据表!A:D,4,0)</f>
        <v>4</v>
      </c>
      <c r="E5793" s="20" t="str">
        <f>VLOOKUP(A5793,英雄数据表!A:C,3,0)</f>
        <v>仙灵护佑</v>
      </c>
      <c r="F5793" s="20">
        <f t="shared" si="386"/>
        <v>43066</v>
      </c>
      <c r="G5793" s="20">
        <f t="shared" si="387"/>
        <v>43066</v>
      </c>
      <c r="H5793" s="21" t="str">
        <f>VLOOKUP(B5793,属性中转表!A:F,6,FALSE)</f>
        <v>"hp":410400,"atk":11400</v>
      </c>
      <c r="I5793" s="20" t="str">
        <f>IF(VLOOKUP(B5793,属性中转表!A:G,7,FALSE)=0,"",VLOOKUP(VLOOKUP(B5793,属性中转表!A:G,7,FALSE),属性中转表!$K$2:$P$21,6,0))&amp;IF(VLOOKUP(B5793,属性中转表!A:G,7,FALSE)&gt;=50,VLOOKUP(A5793,英雄数据表!A:K,9,0),IF(VLOOKUP(B5793,属性中转表!A:G,7,FALSE)&gt;=25,VLOOKUP(A5793,英雄数据表!A:K,5,0),""))</f>
        <v>"atk":600,"hp":10000,"undpspro":200,"pvpdpspro":150,"pvpundpspro":100,"speed":10</v>
      </c>
      <c r="J5793" s="20" t="str">
        <f>IF(I5793="","",属性中转表!$I$1&amp;(IF(VLOOKUP(B5793,属性中转表!A:G,7,FALSE)=0,0,VLOOKUP(VLOOKUP(B5793,属性中转表!A:G,7,FALSE),属性中转表!$K$2:$P$21,4,0)))+IFERROR(VLOOKUP(A5793,英雄数据表!A:K,IF(武魂!B5793&gt;=50,10,IF(武魂!B5793&gt;=25,6)),0),0))</f>
        <v>,"dpspro":200</v>
      </c>
      <c r="K5793" s="32" t="str">
        <f t="shared" si="388"/>
        <v>"atk":600,"hp":10000,"undpspro":200,"pvpdpspro":150,"pvpundpspro":100,"speed":10,"dpspro":200</v>
      </c>
      <c r="L5793" s="20" t="str">
        <f>IF(B5793&gt;=50,VLOOKUP(A5793,英雄数据表!A:L,11,FALSE),IF(B5793&gt;=25,VLOOKUP(A5793,英雄数据表!A:L,7,0),""))</f>
        <v>"4306602004"</v>
      </c>
      <c r="M5793" s="20" t="str">
        <f>IFERROR(VLOOKUP(B5793,属性中转表!$K$2:$O$21,5,FALSE),"")</f>
        <v/>
      </c>
      <c r="N5793" s="20" t="str">
        <f>IF(B5793=25,VLOOKUP(A5793,英雄数据表!A:L,8,FALSE),IF(B5793=50,VLOOKUP(A5793,英雄数据表!A:L,12,0),""))</f>
        <v/>
      </c>
    </row>
    <row r="5794" spans="1:14" x14ac:dyDescent="0.3">
      <c r="A5794" s="20">
        <v>43066</v>
      </c>
      <c r="B5794" s="21">
        <f t="shared" si="385"/>
        <v>93</v>
      </c>
      <c r="C5794" s="21">
        <v>5</v>
      </c>
      <c r="D5794" s="21">
        <f>VLOOKUP(A5794,英雄数据表!A:D,4,0)</f>
        <v>4</v>
      </c>
      <c r="E5794" s="20" t="str">
        <f>VLOOKUP(A5794,英雄数据表!A:C,3,0)</f>
        <v>仙灵护佑</v>
      </c>
      <c r="F5794" s="20">
        <f t="shared" si="386"/>
        <v>43066</v>
      </c>
      <c r="G5794" s="20">
        <f t="shared" si="387"/>
        <v>43066</v>
      </c>
      <c r="H5794" s="21" t="str">
        <f>VLOOKUP(B5794,属性中转表!A:F,6,FALSE)</f>
        <v>"hp":415800,"atk":11550</v>
      </c>
      <c r="I5794" s="20" t="str">
        <f>IF(VLOOKUP(B5794,属性中转表!A:G,7,FALSE)=0,"",VLOOKUP(VLOOKUP(B5794,属性中转表!A:G,7,FALSE),属性中转表!$K$2:$P$21,6,0))&amp;IF(VLOOKUP(B5794,属性中转表!A:G,7,FALSE)&gt;=50,VLOOKUP(A5794,英雄数据表!A:K,9,0),IF(VLOOKUP(B5794,属性中转表!A:G,7,FALSE)&gt;=25,VLOOKUP(A5794,英雄数据表!A:K,5,0),""))</f>
        <v>"atk":600,"hp":10000,"undpspro":200,"pvpdpspro":150,"pvpundpspro":100,"speed":10</v>
      </c>
      <c r="J5794" s="20" t="str">
        <f>IF(I5794="","",属性中转表!$I$1&amp;(IF(VLOOKUP(B5794,属性中转表!A:G,7,FALSE)=0,0,VLOOKUP(VLOOKUP(B5794,属性中转表!A:G,7,FALSE),属性中转表!$K$2:$P$21,4,0)))+IFERROR(VLOOKUP(A5794,英雄数据表!A:K,IF(武魂!B5794&gt;=50,10,IF(武魂!B5794&gt;=25,6)),0),0))</f>
        <v>,"dpspro":200</v>
      </c>
      <c r="K5794" s="32" t="str">
        <f t="shared" si="388"/>
        <v>"atk":600,"hp":10000,"undpspro":200,"pvpdpspro":150,"pvpundpspro":100,"speed":10,"dpspro":200</v>
      </c>
      <c r="L5794" s="20" t="str">
        <f>IF(B5794&gt;=50,VLOOKUP(A5794,英雄数据表!A:L,11,FALSE),IF(B5794&gt;=25,VLOOKUP(A5794,英雄数据表!A:L,7,0),""))</f>
        <v>"4306602004"</v>
      </c>
      <c r="M5794" s="20" t="str">
        <f>IFERROR(VLOOKUP(B5794,属性中转表!$K$2:$O$21,5,FALSE),"")</f>
        <v/>
      </c>
      <c r="N5794" s="20" t="str">
        <f>IF(B5794=25,VLOOKUP(A5794,英雄数据表!A:L,8,FALSE),IF(B5794=50,VLOOKUP(A5794,英雄数据表!A:L,12,0),""))</f>
        <v/>
      </c>
    </row>
    <row r="5795" spans="1:14" x14ac:dyDescent="0.3">
      <c r="A5795" s="20">
        <v>43066</v>
      </c>
      <c r="B5795" s="21">
        <f t="shared" si="385"/>
        <v>94</v>
      </c>
      <c r="C5795" s="21">
        <v>5</v>
      </c>
      <c r="D5795" s="21">
        <f>VLOOKUP(A5795,英雄数据表!A:D,4,0)</f>
        <v>4</v>
      </c>
      <c r="E5795" s="20" t="str">
        <f>VLOOKUP(A5795,英雄数据表!A:C,3,0)</f>
        <v>仙灵护佑</v>
      </c>
      <c r="F5795" s="20">
        <f t="shared" si="386"/>
        <v>43066</v>
      </c>
      <c r="G5795" s="20">
        <f t="shared" si="387"/>
        <v>43066</v>
      </c>
      <c r="H5795" s="21" t="str">
        <f>VLOOKUP(B5795,属性中转表!A:F,6,FALSE)</f>
        <v>"hp":421200,"atk":11700</v>
      </c>
      <c r="I5795" s="20" t="str">
        <f>IF(VLOOKUP(B5795,属性中转表!A:G,7,FALSE)=0,"",VLOOKUP(VLOOKUP(B5795,属性中转表!A:G,7,FALSE),属性中转表!$K$2:$P$21,6,0))&amp;IF(VLOOKUP(B5795,属性中转表!A:G,7,FALSE)&gt;=50,VLOOKUP(A5795,英雄数据表!A:K,9,0),IF(VLOOKUP(B5795,属性中转表!A:G,7,FALSE)&gt;=25,VLOOKUP(A5795,英雄数据表!A:K,5,0),""))</f>
        <v>"atk":600,"hp":10000,"undpspro":200,"pvpdpspro":150,"pvpundpspro":100,"speed":10</v>
      </c>
      <c r="J5795" s="20" t="str">
        <f>IF(I5795="","",属性中转表!$I$1&amp;(IF(VLOOKUP(B5795,属性中转表!A:G,7,FALSE)=0,0,VLOOKUP(VLOOKUP(B5795,属性中转表!A:G,7,FALSE),属性中转表!$K$2:$P$21,4,0)))+IFERROR(VLOOKUP(A5795,英雄数据表!A:K,IF(武魂!B5795&gt;=50,10,IF(武魂!B5795&gt;=25,6)),0),0))</f>
        <v>,"dpspro":200</v>
      </c>
      <c r="K5795" s="32" t="str">
        <f t="shared" si="388"/>
        <v>"atk":600,"hp":10000,"undpspro":200,"pvpdpspro":150,"pvpundpspro":100,"speed":10,"dpspro":200</v>
      </c>
      <c r="L5795" s="20" t="str">
        <f>IF(B5795&gt;=50,VLOOKUP(A5795,英雄数据表!A:L,11,FALSE),IF(B5795&gt;=25,VLOOKUP(A5795,英雄数据表!A:L,7,0),""))</f>
        <v>"4306602004"</v>
      </c>
      <c r="M5795" s="20" t="str">
        <f>IFERROR(VLOOKUP(B5795,属性中转表!$K$2:$O$21,5,FALSE),"")</f>
        <v/>
      </c>
      <c r="N5795" s="20" t="str">
        <f>IF(B5795=25,VLOOKUP(A5795,英雄数据表!A:L,8,FALSE),IF(B5795=50,VLOOKUP(A5795,英雄数据表!A:L,12,0),""))</f>
        <v/>
      </c>
    </row>
    <row r="5796" spans="1:14" x14ac:dyDescent="0.3">
      <c r="A5796" s="20">
        <v>43066</v>
      </c>
      <c r="B5796" s="21">
        <f t="shared" si="385"/>
        <v>95</v>
      </c>
      <c r="C5796" s="21">
        <v>5</v>
      </c>
      <c r="D5796" s="21">
        <f>VLOOKUP(A5796,英雄数据表!A:D,4,0)</f>
        <v>4</v>
      </c>
      <c r="E5796" s="20" t="str">
        <f>VLOOKUP(A5796,英雄数据表!A:C,3,0)</f>
        <v>仙灵护佑</v>
      </c>
      <c r="F5796" s="20">
        <f t="shared" si="386"/>
        <v>43066</v>
      </c>
      <c r="G5796" s="20">
        <f t="shared" si="387"/>
        <v>43066</v>
      </c>
      <c r="H5796" s="21" t="str">
        <f>VLOOKUP(B5796,属性中转表!A:F,6,FALSE)</f>
        <v>"hp":426600,"atk":11850</v>
      </c>
      <c r="I5796" s="20" t="str">
        <f>IF(VLOOKUP(B5796,属性中转表!A:G,7,FALSE)=0,"",VLOOKUP(VLOOKUP(B5796,属性中转表!A:G,7,FALSE),属性中转表!$K$2:$P$21,6,0))&amp;IF(VLOOKUP(B5796,属性中转表!A:G,7,FALSE)&gt;=50,VLOOKUP(A5796,英雄数据表!A:K,9,0),IF(VLOOKUP(B5796,属性中转表!A:G,7,FALSE)&gt;=25,VLOOKUP(A5796,英雄数据表!A:K,5,0),""))</f>
        <v>"atk":600,"hp":10000,"undpspro":200,"pvpdpspro":150,"pvpundpspro":150,"speed":10</v>
      </c>
      <c r="J5796" s="20" t="str">
        <f>IF(I5796="","",属性中转表!$I$1&amp;(IF(VLOOKUP(B5796,属性中转表!A:G,7,FALSE)=0,0,VLOOKUP(VLOOKUP(B5796,属性中转表!A:G,7,FALSE),属性中转表!$K$2:$P$21,4,0)))+IFERROR(VLOOKUP(A5796,英雄数据表!A:K,IF(武魂!B5796&gt;=50,10,IF(武魂!B5796&gt;=25,6)),0),0))</f>
        <v>,"dpspro":200</v>
      </c>
      <c r="K5796" s="32" t="str">
        <f t="shared" si="388"/>
        <v>"atk":600,"hp":10000,"undpspro":200,"pvpdpspro":150,"pvpundpspro":150,"speed":10,"dpspro":200</v>
      </c>
      <c r="L5796" s="20" t="str">
        <f>IF(B5796&gt;=50,VLOOKUP(A5796,英雄数据表!A:L,11,FALSE),IF(B5796&gt;=25,VLOOKUP(A5796,英雄数据表!A:L,7,0),""))</f>
        <v>"4306602004"</v>
      </c>
      <c r="M5796" s="20" t="str">
        <f>IFERROR(VLOOKUP(B5796,属性中转表!$K$2:$O$21,5,FALSE),"")</f>
        <v>"pvpundpspro":50</v>
      </c>
      <c r="N5796" s="20" t="str">
        <f>IF(B5796=25,VLOOKUP(A5796,英雄数据表!A:L,8,FALSE),IF(B5796=50,VLOOKUP(A5796,英雄数据表!A:L,12,0),""))</f>
        <v/>
      </c>
    </row>
    <row r="5797" spans="1:14" x14ac:dyDescent="0.3">
      <c r="A5797" s="20">
        <v>43066</v>
      </c>
      <c r="B5797" s="21">
        <f t="shared" si="385"/>
        <v>96</v>
      </c>
      <c r="C5797" s="21">
        <v>5</v>
      </c>
      <c r="D5797" s="21">
        <f>VLOOKUP(A5797,英雄数据表!A:D,4,0)</f>
        <v>4</v>
      </c>
      <c r="E5797" s="20" t="str">
        <f>VLOOKUP(A5797,英雄数据表!A:C,3,0)</f>
        <v>仙灵护佑</v>
      </c>
      <c r="F5797" s="20">
        <f t="shared" si="386"/>
        <v>43066</v>
      </c>
      <c r="G5797" s="20">
        <f t="shared" si="387"/>
        <v>43066</v>
      </c>
      <c r="H5797" s="21" t="str">
        <f>VLOOKUP(B5797,属性中转表!A:F,6,FALSE)</f>
        <v>"hp":432000,"atk":12000</v>
      </c>
      <c r="I5797" s="20" t="str">
        <f>IF(VLOOKUP(B5797,属性中转表!A:G,7,FALSE)=0,"",VLOOKUP(VLOOKUP(B5797,属性中转表!A:G,7,FALSE),属性中转表!$K$2:$P$21,6,0))&amp;IF(VLOOKUP(B5797,属性中转表!A:G,7,FALSE)&gt;=50,VLOOKUP(A5797,英雄数据表!A:K,9,0),IF(VLOOKUP(B5797,属性中转表!A:G,7,FALSE)&gt;=25,VLOOKUP(A5797,英雄数据表!A:K,5,0),""))</f>
        <v>"atk":600,"hp":10000,"undpspro":200,"pvpdpspro":150,"pvpundpspro":150,"speed":10</v>
      </c>
      <c r="J5797" s="20" t="str">
        <f>IF(I5797="","",属性中转表!$I$1&amp;(IF(VLOOKUP(B5797,属性中转表!A:G,7,FALSE)=0,0,VLOOKUP(VLOOKUP(B5797,属性中转表!A:G,7,FALSE),属性中转表!$K$2:$P$21,4,0)))+IFERROR(VLOOKUP(A5797,英雄数据表!A:K,IF(武魂!B5797&gt;=50,10,IF(武魂!B5797&gt;=25,6)),0),0))</f>
        <v>,"dpspro":200</v>
      </c>
      <c r="K5797" s="32" t="str">
        <f t="shared" si="388"/>
        <v>"atk":600,"hp":10000,"undpspro":200,"pvpdpspro":150,"pvpundpspro":150,"speed":10,"dpspro":200</v>
      </c>
      <c r="L5797" s="20" t="str">
        <f>IF(B5797&gt;=50,VLOOKUP(A5797,英雄数据表!A:L,11,FALSE),IF(B5797&gt;=25,VLOOKUP(A5797,英雄数据表!A:L,7,0),""))</f>
        <v>"4306602004"</v>
      </c>
      <c r="M5797" s="20" t="str">
        <f>IFERROR(VLOOKUP(B5797,属性中转表!$K$2:$O$21,5,FALSE),"")</f>
        <v/>
      </c>
      <c r="N5797" s="20" t="str">
        <f>IF(B5797=25,VLOOKUP(A5797,英雄数据表!A:L,8,FALSE),IF(B5797=50,VLOOKUP(A5797,英雄数据表!A:L,12,0),""))</f>
        <v/>
      </c>
    </row>
    <row r="5798" spans="1:14" x14ac:dyDescent="0.3">
      <c r="A5798" s="20">
        <v>43066</v>
      </c>
      <c r="B5798" s="21">
        <f t="shared" si="385"/>
        <v>97</v>
      </c>
      <c r="C5798" s="21">
        <v>5</v>
      </c>
      <c r="D5798" s="21">
        <f>VLOOKUP(A5798,英雄数据表!A:D,4,0)</f>
        <v>4</v>
      </c>
      <c r="E5798" s="20" t="str">
        <f>VLOOKUP(A5798,英雄数据表!A:C,3,0)</f>
        <v>仙灵护佑</v>
      </c>
      <c r="F5798" s="20">
        <f t="shared" si="386"/>
        <v>43066</v>
      </c>
      <c r="G5798" s="20">
        <f t="shared" si="387"/>
        <v>43066</v>
      </c>
      <c r="H5798" s="21" t="str">
        <f>VLOOKUP(B5798,属性中转表!A:F,6,FALSE)</f>
        <v>"hp":437400,"atk":12150</v>
      </c>
      <c r="I5798" s="20" t="str">
        <f>IF(VLOOKUP(B5798,属性中转表!A:G,7,FALSE)=0,"",VLOOKUP(VLOOKUP(B5798,属性中转表!A:G,7,FALSE),属性中转表!$K$2:$P$21,6,0))&amp;IF(VLOOKUP(B5798,属性中转表!A:G,7,FALSE)&gt;=50,VLOOKUP(A5798,英雄数据表!A:K,9,0),IF(VLOOKUP(B5798,属性中转表!A:G,7,FALSE)&gt;=25,VLOOKUP(A5798,英雄数据表!A:K,5,0),""))</f>
        <v>"atk":600,"hp":10000,"undpspro":200,"pvpdpspro":150,"pvpundpspro":150,"speed":10</v>
      </c>
      <c r="J5798" s="20" t="str">
        <f>IF(I5798="","",属性中转表!$I$1&amp;(IF(VLOOKUP(B5798,属性中转表!A:G,7,FALSE)=0,0,VLOOKUP(VLOOKUP(B5798,属性中转表!A:G,7,FALSE),属性中转表!$K$2:$P$21,4,0)))+IFERROR(VLOOKUP(A5798,英雄数据表!A:K,IF(武魂!B5798&gt;=50,10,IF(武魂!B5798&gt;=25,6)),0),0))</f>
        <v>,"dpspro":200</v>
      </c>
      <c r="K5798" s="32" t="str">
        <f t="shared" si="388"/>
        <v>"atk":600,"hp":10000,"undpspro":200,"pvpdpspro":150,"pvpundpspro":150,"speed":10,"dpspro":200</v>
      </c>
      <c r="L5798" s="20" t="str">
        <f>IF(B5798&gt;=50,VLOOKUP(A5798,英雄数据表!A:L,11,FALSE),IF(B5798&gt;=25,VLOOKUP(A5798,英雄数据表!A:L,7,0),""))</f>
        <v>"4306602004"</v>
      </c>
      <c r="M5798" s="20" t="str">
        <f>IFERROR(VLOOKUP(B5798,属性中转表!$K$2:$O$21,5,FALSE),"")</f>
        <v/>
      </c>
      <c r="N5798" s="20" t="str">
        <f>IF(B5798=25,VLOOKUP(A5798,英雄数据表!A:L,8,FALSE),IF(B5798=50,VLOOKUP(A5798,英雄数据表!A:L,12,0),""))</f>
        <v/>
      </c>
    </row>
    <row r="5799" spans="1:14" x14ac:dyDescent="0.3">
      <c r="A5799" s="20">
        <v>43066</v>
      </c>
      <c r="B5799" s="21">
        <f t="shared" si="385"/>
        <v>98</v>
      </c>
      <c r="C5799" s="21">
        <v>5</v>
      </c>
      <c r="D5799" s="21">
        <f>VLOOKUP(A5799,英雄数据表!A:D,4,0)</f>
        <v>4</v>
      </c>
      <c r="E5799" s="20" t="str">
        <f>VLOOKUP(A5799,英雄数据表!A:C,3,0)</f>
        <v>仙灵护佑</v>
      </c>
      <c r="F5799" s="20">
        <f t="shared" si="386"/>
        <v>43066</v>
      </c>
      <c r="G5799" s="20">
        <f t="shared" si="387"/>
        <v>43066</v>
      </c>
      <c r="H5799" s="21" t="str">
        <f>VLOOKUP(B5799,属性中转表!A:F,6,FALSE)</f>
        <v>"hp":442800,"atk":12300</v>
      </c>
      <c r="I5799" s="20" t="str">
        <f>IF(VLOOKUP(B5799,属性中转表!A:G,7,FALSE)=0,"",VLOOKUP(VLOOKUP(B5799,属性中转表!A:G,7,FALSE),属性中转表!$K$2:$P$21,6,0))&amp;IF(VLOOKUP(B5799,属性中转表!A:G,7,FALSE)&gt;=50,VLOOKUP(A5799,英雄数据表!A:K,9,0),IF(VLOOKUP(B5799,属性中转表!A:G,7,FALSE)&gt;=25,VLOOKUP(A5799,英雄数据表!A:K,5,0),""))</f>
        <v>"atk":600,"hp":10000,"undpspro":200,"pvpdpspro":150,"pvpundpspro":150,"speed":10</v>
      </c>
      <c r="J5799" s="20" t="str">
        <f>IF(I5799="","",属性中转表!$I$1&amp;(IF(VLOOKUP(B5799,属性中转表!A:G,7,FALSE)=0,0,VLOOKUP(VLOOKUP(B5799,属性中转表!A:G,7,FALSE),属性中转表!$K$2:$P$21,4,0)))+IFERROR(VLOOKUP(A5799,英雄数据表!A:K,IF(武魂!B5799&gt;=50,10,IF(武魂!B5799&gt;=25,6)),0),0))</f>
        <v>,"dpspro":200</v>
      </c>
      <c r="K5799" s="32" t="str">
        <f t="shared" si="388"/>
        <v>"atk":600,"hp":10000,"undpspro":200,"pvpdpspro":150,"pvpundpspro":150,"speed":10,"dpspro":200</v>
      </c>
      <c r="L5799" s="20" t="str">
        <f>IF(B5799&gt;=50,VLOOKUP(A5799,英雄数据表!A:L,11,FALSE),IF(B5799&gt;=25,VLOOKUP(A5799,英雄数据表!A:L,7,0),""))</f>
        <v>"4306602004"</v>
      </c>
      <c r="M5799" s="20" t="str">
        <f>IFERROR(VLOOKUP(B5799,属性中转表!$K$2:$O$21,5,FALSE),"")</f>
        <v/>
      </c>
      <c r="N5799" s="20" t="str">
        <f>IF(B5799=25,VLOOKUP(A5799,英雄数据表!A:L,8,FALSE),IF(B5799=50,VLOOKUP(A5799,英雄数据表!A:L,12,0),""))</f>
        <v/>
      </c>
    </row>
    <row r="5800" spans="1:14" x14ac:dyDescent="0.3">
      <c r="A5800" s="20">
        <v>43066</v>
      </c>
      <c r="B5800" s="21">
        <f t="shared" si="385"/>
        <v>99</v>
      </c>
      <c r="C5800" s="21">
        <v>5</v>
      </c>
      <c r="D5800" s="21">
        <f>VLOOKUP(A5800,英雄数据表!A:D,4,0)</f>
        <v>4</v>
      </c>
      <c r="E5800" s="20" t="str">
        <f>VLOOKUP(A5800,英雄数据表!A:C,3,0)</f>
        <v>仙灵护佑</v>
      </c>
      <c r="F5800" s="20">
        <f t="shared" si="386"/>
        <v>43066</v>
      </c>
      <c r="G5800" s="20">
        <f t="shared" si="387"/>
        <v>43066</v>
      </c>
      <c r="H5800" s="21" t="str">
        <f>VLOOKUP(B5800,属性中转表!A:F,6,FALSE)</f>
        <v>"hp":448200,"atk":12450</v>
      </c>
      <c r="I5800" s="20" t="str">
        <f>IF(VLOOKUP(B5800,属性中转表!A:G,7,FALSE)=0,"",VLOOKUP(VLOOKUP(B5800,属性中转表!A:G,7,FALSE),属性中转表!$K$2:$P$21,6,0))&amp;IF(VLOOKUP(B5800,属性中转表!A:G,7,FALSE)&gt;=50,VLOOKUP(A5800,英雄数据表!A:K,9,0),IF(VLOOKUP(B5800,属性中转表!A:G,7,FALSE)&gt;=25,VLOOKUP(A5800,英雄数据表!A:K,5,0),""))</f>
        <v>"atk":600,"hp":10000,"undpspro":200,"pvpdpspro":150,"pvpundpspro":150,"speed":10</v>
      </c>
      <c r="J5800" s="20" t="str">
        <f>IF(I5800="","",属性中转表!$I$1&amp;(IF(VLOOKUP(B5800,属性中转表!A:G,7,FALSE)=0,0,VLOOKUP(VLOOKUP(B5800,属性中转表!A:G,7,FALSE),属性中转表!$K$2:$P$21,4,0)))+IFERROR(VLOOKUP(A5800,英雄数据表!A:K,IF(武魂!B5800&gt;=50,10,IF(武魂!B5800&gt;=25,6)),0),0))</f>
        <v>,"dpspro":200</v>
      </c>
      <c r="K5800" s="32" t="str">
        <f t="shared" si="388"/>
        <v>"atk":600,"hp":10000,"undpspro":200,"pvpdpspro":150,"pvpundpspro":150,"speed":10,"dpspro":200</v>
      </c>
      <c r="L5800" s="20" t="str">
        <f>IF(B5800&gt;=50,VLOOKUP(A5800,英雄数据表!A:L,11,FALSE),IF(B5800&gt;=25,VLOOKUP(A5800,英雄数据表!A:L,7,0),""))</f>
        <v>"4306602004"</v>
      </c>
      <c r="M5800" s="20" t="str">
        <f>IFERROR(VLOOKUP(B5800,属性中转表!$K$2:$O$21,5,FALSE),"")</f>
        <v/>
      </c>
      <c r="N5800" s="20" t="str">
        <f>IF(B5800=25,VLOOKUP(A5800,英雄数据表!A:L,8,FALSE),IF(B5800=50,VLOOKUP(A5800,英雄数据表!A:L,12,0),""))</f>
        <v/>
      </c>
    </row>
    <row r="5801" spans="1:14" x14ac:dyDescent="0.3">
      <c r="A5801" s="20">
        <v>43066</v>
      </c>
      <c r="B5801" s="21">
        <f t="shared" si="385"/>
        <v>100</v>
      </c>
      <c r="C5801" s="21">
        <v>5</v>
      </c>
      <c r="D5801" s="21">
        <f>VLOOKUP(A5801,英雄数据表!A:D,4,0)</f>
        <v>4</v>
      </c>
      <c r="E5801" s="20" t="str">
        <f>VLOOKUP(A5801,英雄数据表!A:C,3,0)</f>
        <v>仙灵护佑</v>
      </c>
      <c r="F5801" s="20">
        <f t="shared" si="386"/>
        <v>43066</v>
      </c>
      <c r="G5801" s="20">
        <f t="shared" si="387"/>
        <v>43066</v>
      </c>
      <c r="H5801" s="21" t="str">
        <f>VLOOKUP(B5801,属性中转表!A:F,6,FALSE)</f>
        <v>"hp":453600,"atk":12600</v>
      </c>
      <c r="I5801" s="20" t="str">
        <f>IF(VLOOKUP(B5801,属性中转表!A:G,7,FALSE)=0,"",VLOOKUP(VLOOKUP(B5801,属性中转表!A:G,7,FALSE),属性中转表!$K$2:$P$21,6,0))&amp;IF(VLOOKUP(B5801,属性中转表!A:G,7,FALSE)&gt;=50,VLOOKUP(A5801,英雄数据表!A:K,9,0),IF(VLOOKUP(B5801,属性中转表!A:G,7,FALSE)&gt;=25,VLOOKUP(A5801,英雄数据表!A:K,5,0),""))</f>
        <v>"atk":900,"hp":15000,"undpspro":200,"pvpdpspro":150,"pvpundpspro":150,"speed":20</v>
      </c>
      <c r="J5801" s="20" t="str">
        <f>IF(I5801="","",属性中转表!$I$1&amp;(IF(VLOOKUP(B5801,属性中转表!A:G,7,FALSE)=0,0,VLOOKUP(VLOOKUP(B5801,属性中转表!A:G,7,FALSE),属性中转表!$K$2:$P$21,4,0)))+IFERROR(VLOOKUP(A5801,英雄数据表!A:K,IF(武魂!B5801&gt;=50,10,IF(武魂!B5801&gt;=25,6)),0),0))</f>
        <v>,"dpspro":200</v>
      </c>
      <c r="K5801" s="32" t="str">
        <f t="shared" si="388"/>
        <v>"atk":900,"hp":15000,"undpspro":200,"pvpdpspro":150,"pvpundpspro":150,"speed":20,"dpspro":200</v>
      </c>
      <c r="L5801" s="20" t="str">
        <f>IF(B5801&gt;=50,VLOOKUP(A5801,英雄数据表!A:L,11,FALSE),IF(B5801&gt;=25,VLOOKUP(A5801,英雄数据表!A:L,7,0),""))</f>
        <v>"4306602004"</v>
      </c>
      <c r="M5801" s="20" t="str">
        <f>IFERROR(VLOOKUP(B5801,属性中转表!$K$2:$O$21,5,FALSE),"")</f>
        <v>"speed":10,"atk":300,"hp":5000</v>
      </c>
      <c r="N5801" s="20" t="str">
        <f>IF(B5801=25,VLOOKUP(A5801,英雄数据表!A:L,8,FALSE),IF(B5801=50,VLOOKUP(A5801,英雄数据表!A:L,12,0),""))</f>
        <v/>
      </c>
    </row>
    <row r="5802" spans="1:14" x14ac:dyDescent="0.3">
      <c r="A5802" s="20">
        <v>43076</v>
      </c>
      <c r="B5802" s="21">
        <f t="shared" si="385"/>
        <v>1</v>
      </c>
      <c r="C5802" s="21">
        <v>5</v>
      </c>
      <c r="D5802" s="21">
        <f>VLOOKUP(A5802,英雄数据表!A:D,4,0)</f>
        <v>4</v>
      </c>
      <c r="E5802" s="20" t="str">
        <f>VLOOKUP(A5802,英雄数据表!A:C,3,0)</f>
        <v>信赖守护者</v>
      </c>
      <c r="F5802" s="20">
        <f t="shared" si="386"/>
        <v>43076</v>
      </c>
      <c r="G5802" s="20">
        <f t="shared" si="387"/>
        <v>43076</v>
      </c>
      <c r="H5802" s="21" t="str">
        <f>VLOOKUP(B5802,属性中转表!A:F,6,FALSE)</f>
        <v>"hp":5400,"atk":150</v>
      </c>
      <c r="I5802" s="20" t="str">
        <f>IF(VLOOKUP(B5802,属性中转表!A:G,7,FALSE)=0,"",VLOOKUP(VLOOKUP(B5802,属性中转表!A:G,7,FALSE),属性中转表!$K$2:$P$21,6,0))&amp;IF(VLOOKUP(B5802,属性中转表!A:G,7,FALSE)&gt;=50,VLOOKUP(A5802,英雄数据表!A:K,9,0),IF(VLOOKUP(B5802,属性中转表!A:G,7,FALSE)&gt;=25,VLOOKUP(A5802,英雄数据表!A:K,5,0),""))</f>
        <v/>
      </c>
      <c r="J5802" s="20" t="str">
        <f>IF(I5802="","",属性中转表!$I$1&amp;(IF(VLOOKUP(B5802,属性中转表!A:G,7,FALSE)=0,0,VLOOKUP(VLOOKUP(B5802,属性中转表!A:G,7,FALSE),属性中转表!$K$2:$P$21,4,0)))+IFERROR(VLOOKUP(A5802,英雄数据表!A:K,IF(武魂!B5802&gt;=50,10,IF(武魂!B5802&gt;=25,6)),0),0))</f>
        <v/>
      </c>
      <c r="K5802" s="32" t="str">
        <f t="shared" si="388"/>
        <v/>
      </c>
      <c r="L5802" s="20" t="str">
        <f>IF(B5802&gt;=50,VLOOKUP(A5802,英雄数据表!A:L,11,FALSE),IF(B5802&gt;=25,VLOOKUP(A5802,英雄数据表!A:L,7,0),""))</f>
        <v/>
      </c>
      <c r="M5802" s="20" t="str">
        <f>IFERROR(VLOOKUP(B5802,属性中转表!$K$2:$O$21,5,FALSE),"")</f>
        <v/>
      </c>
      <c r="N5802" s="20" t="str">
        <f>IF(B5802=25,VLOOKUP(A5802,英雄数据表!A:L,8,FALSE),IF(B5802=50,VLOOKUP(A5802,英雄数据表!A:L,12,0),""))</f>
        <v/>
      </c>
    </row>
    <row r="5803" spans="1:14" x14ac:dyDescent="0.3">
      <c r="A5803" s="20">
        <v>43076</v>
      </c>
      <c r="B5803" s="21">
        <f t="shared" si="385"/>
        <v>2</v>
      </c>
      <c r="C5803" s="21">
        <v>5</v>
      </c>
      <c r="D5803" s="21">
        <f>VLOOKUP(A5803,英雄数据表!A:D,4,0)</f>
        <v>4</v>
      </c>
      <c r="E5803" s="20" t="str">
        <f>VLOOKUP(A5803,英雄数据表!A:C,3,0)</f>
        <v>信赖守护者</v>
      </c>
      <c r="F5803" s="20">
        <f t="shared" si="386"/>
        <v>43076</v>
      </c>
      <c r="G5803" s="20">
        <f t="shared" si="387"/>
        <v>43076</v>
      </c>
      <c r="H5803" s="21" t="str">
        <f>VLOOKUP(B5803,属性中转表!A:F,6,FALSE)</f>
        <v>"hp":7200,"atk":200</v>
      </c>
      <c r="I5803" s="20" t="str">
        <f>IF(VLOOKUP(B5803,属性中转表!A:G,7,FALSE)=0,"",VLOOKUP(VLOOKUP(B5803,属性中转表!A:G,7,FALSE),属性中转表!$K$2:$P$21,6,0))&amp;IF(VLOOKUP(B5803,属性中转表!A:G,7,FALSE)&gt;=50,VLOOKUP(A5803,英雄数据表!A:K,9,0),IF(VLOOKUP(B5803,属性中转表!A:G,7,FALSE)&gt;=25,VLOOKUP(A5803,英雄数据表!A:K,5,0),""))</f>
        <v/>
      </c>
      <c r="J5803" s="20" t="str">
        <f>IF(I5803="","",属性中转表!$I$1&amp;(IF(VLOOKUP(B5803,属性中转表!A:G,7,FALSE)=0,0,VLOOKUP(VLOOKUP(B5803,属性中转表!A:G,7,FALSE),属性中转表!$K$2:$P$21,4,0)))+IFERROR(VLOOKUP(A5803,英雄数据表!A:K,IF(武魂!B5803&gt;=50,10,IF(武魂!B5803&gt;=25,6)),0),0))</f>
        <v/>
      </c>
      <c r="K5803" s="32" t="str">
        <f t="shared" si="388"/>
        <v/>
      </c>
      <c r="L5803" s="20" t="str">
        <f>IF(B5803&gt;=50,VLOOKUP(A5803,英雄数据表!A:L,11,FALSE),IF(B5803&gt;=25,VLOOKUP(A5803,英雄数据表!A:L,7,0),""))</f>
        <v/>
      </c>
      <c r="M5803" s="20" t="str">
        <f>IFERROR(VLOOKUP(B5803,属性中转表!$K$2:$O$21,5,FALSE),"")</f>
        <v/>
      </c>
      <c r="N5803" s="20" t="str">
        <f>IF(B5803=25,VLOOKUP(A5803,英雄数据表!A:L,8,FALSE),IF(B5803=50,VLOOKUP(A5803,英雄数据表!A:L,12,0),""))</f>
        <v/>
      </c>
    </row>
    <row r="5804" spans="1:14" x14ac:dyDescent="0.3">
      <c r="A5804" s="20">
        <v>43076</v>
      </c>
      <c r="B5804" s="21">
        <f t="shared" si="385"/>
        <v>3</v>
      </c>
      <c r="C5804" s="21">
        <v>5</v>
      </c>
      <c r="D5804" s="21">
        <f>VLOOKUP(A5804,英雄数据表!A:D,4,0)</f>
        <v>4</v>
      </c>
      <c r="E5804" s="20" t="str">
        <f>VLOOKUP(A5804,英雄数据表!A:C,3,0)</f>
        <v>信赖守护者</v>
      </c>
      <c r="F5804" s="20">
        <f t="shared" si="386"/>
        <v>43076</v>
      </c>
      <c r="G5804" s="20">
        <f t="shared" si="387"/>
        <v>43076</v>
      </c>
      <c r="H5804" s="21" t="str">
        <f>VLOOKUP(B5804,属性中转表!A:F,6,FALSE)</f>
        <v>"hp":9000,"atk":250</v>
      </c>
      <c r="I5804" s="20" t="str">
        <f>IF(VLOOKUP(B5804,属性中转表!A:G,7,FALSE)=0,"",VLOOKUP(VLOOKUP(B5804,属性中转表!A:G,7,FALSE),属性中转表!$K$2:$P$21,6,0))&amp;IF(VLOOKUP(B5804,属性中转表!A:G,7,FALSE)&gt;=50,VLOOKUP(A5804,英雄数据表!A:K,9,0),IF(VLOOKUP(B5804,属性中转表!A:G,7,FALSE)&gt;=25,VLOOKUP(A5804,英雄数据表!A:K,5,0),""))</f>
        <v/>
      </c>
      <c r="J5804" s="20" t="str">
        <f>IF(I5804="","",属性中转表!$I$1&amp;(IF(VLOOKUP(B5804,属性中转表!A:G,7,FALSE)=0,0,VLOOKUP(VLOOKUP(B5804,属性中转表!A:G,7,FALSE),属性中转表!$K$2:$P$21,4,0)))+IFERROR(VLOOKUP(A5804,英雄数据表!A:K,IF(武魂!B5804&gt;=50,10,IF(武魂!B5804&gt;=25,6)),0),0))</f>
        <v/>
      </c>
      <c r="K5804" s="32" t="str">
        <f t="shared" si="388"/>
        <v/>
      </c>
      <c r="L5804" s="20" t="str">
        <f>IF(B5804&gt;=50,VLOOKUP(A5804,英雄数据表!A:L,11,FALSE),IF(B5804&gt;=25,VLOOKUP(A5804,英雄数据表!A:L,7,0),""))</f>
        <v/>
      </c>
      <c r="M5804" s="20" t="str">
        <f>IFERROR(VLOOKUP(B5804,属性中转表!$K$2:$O$21,5,FALSE),"")</f>
        <v/>
      </c>
      <c r="N5804" s="20" t="str">
        <f>IF(B5804=25,VLOOKUP(A5804,英雄数据表!A:L,8,FALSE),IF(B5804=50,VLOOKUP(A5804,英雄数据表!A:L,12,0),""))</f>
        <v/>
      </c>
    </row>
    <row r="5805" spans="1:14" x14ac:dyDescent="0.3">
      <c r="A5805" s="20">
        <v>43076</v>
      </c>
      <c r="B5805" s="21">
        <f t="shared" si="385"/>
        <v>4</v>
      </c>
      <c r="C5805" s="21">
        <v>5</v>
      </c>
      <c r="D5805" s="21">
        <f>VLOOKUP(A5805,英雄数据表!A:D,4,0)</f>
        <v>4</v>
      </c>
      <c r="E5805" s="20" t="str">
        <f>VLOOKUP(A5805,英雄数据表!A:C,3,0)</f>
        <v>信赖守护者</v>
      </c>
      <c r="F5805" s="20">
        <f t="shared" si="386"/>
        <v>43076</v>
      </c>
      <c r="G5805" s="20">
        <f t="shared" si="387"/>
        <v>43076</v>
      </c>
      <c r="H5805" s="21" t="str">
        <f>VLOOKUP(B5805,属性中转表!A:F,6,FALSE)</f>
        <v>"hp":10800,"atk":300</v>
      </c>
      <c r="I5805" s="20" t="str">
        <f>IF(VLOOKUP(B5805,属性中转表!A:G,7,FALSE)=0,"",VLOOKUP(VLOOKUP(B5805,属性中转表!A:G,7,FALSE),属性中转表!$K$2:$P$21,6,0))&amp;IF(VLOOKUP(B5805,属性中转表!A:G,7,FALSE)&gt;=50,VLOOKUP(A5805,英雄数据表!A:K,9,0),IF(VLOOKUP(B5805,属性中转表!A:G,7,FALSE)&gt;=25,VLOOKUP(A5805,英雄数据表!A:K,5,0),""))</f>
        <v/>
      </c>
      <c r="J5805" s="20" t="str">
        <f>IF(I5805="","",属性中转表!$I$1&amp;(IF(VLOOKUP(B5805,属性中转表!A:G,7,FALSE)=0,0,VLOOKUP(VLOOKUP(B5805,属性中转表!A:G,7,FALSE),属性中转表!$K$2:$P$21,4,0)))+IFERROR(VLOOKUP(A5805,英雄数据表!A:K,IF(武魂!B5805&gt;=50,10,IF(武魂!B5805&gt;=25,6)),0),0))</f>
        <v/>
      </c>
      <c r="K5805" s="32" t="str">
        <f t="shared" si="388"/>
        <v/>
      </c>
      <c r="L5805" s="20" t="str">
        <f>IF(B5805&gt;=50,VLOOKUP(A5805,英雄数据表!A:L,11,FALSE),IF(B5805&gt;=25,VLOOKUP(A5805,英雄数据表!A:L,7,0),""))</f>
        <v/>
      </c>
      <c r="M5805" s="20" t="str">
        <f>IFERROR(VLOOKUP(B5805,属性中转表!$K$2:$O$21,5,FALSE),"")</f>
        <v/>
      </c>
      <c r="N5805" s="20" t="str">
        <f>IF(B5805=25,VLOOKUP(A5805,英雄数据表!A:L,8,FALSE),IF(B5805=50,VLOOKUP(A5805,英雄数据表!A:L,12,0),""))</f>
        <v/>
      </c>
    </row>
    <row r="5806" spans="1:14" x14ac:dyDescent="0.3">
      <c r="A5806" s="20">
        <v>43076</v>
      </c>
      <c r="B5806" s="21">
        <f t="shared" si="385"/>
        <v>5</v>
      </c>
      <c r="C5806" s="21">
        <v>5</v>
      </c>
      <c r="D5806" s="21">
        <f>VLOOKUP(A5806,英雄数据表!A:D,4,0)</f>
        <v>4</v>
      </c>
      <c r="E5806" s="20" t="str">
        <f>VLOOKUP(A5806,英雄数据表!A:C,3,0)</f>
        <v>信赖守护者</v>
      </c>
      <c r="F5806" s="20">
        <f t="shared" si="386"/>
        <v>43076</v>
      </c>
      <c r="G5806" s="20">
        <f t="shared" si="387"/>
        <v>43076</v>
      </c>
      <c r="H5806" s="21" t="str">
        <f>VLOOKUP(B5806,属性中转表!A:F,6,FALSE)</f>
        <v>"hp":12600,"atk":350</v>
      </c>
      <c r="I5806" s="20" t="str">
        <f>IF(VLOOKUP(B5806,属性中转表!A:G,7,FALSE)=0,"",VLOOKUP(VLOOKUP(B5806,属性中转表!A:G,7,FALSE),属性中转表!$K$2:$P$21,6,0))&amp;IF(VLOOKUP(B5806,属性中转表!A:G,7,FALSE)&gt;=50,VLOOKUP(A5806,英雄数据表!A:K,9,0),IF(VLOOKUP(B5806,属性中转表!A:G,7,FALSE)&gt;=25,VLOOKUP(A5806,英雄数据表!A:K,5,0),""))</f>
        <v>"atk":300</v>
      </c>
      <c r="J5806" s="20" t="str">
        <f>IF(I5806="","",属性中转表!$I$1&amp;(IF(VLOOKUP(B5806,属性中转表!A:G,7,FALSE)=0,0,VLOOKUP(VLOOKUP(B5806,属性中转表!A:G,7,FALSE),属性中转表!$K$2:$P$21,4,0)))+IFERROR(VLOOKUP(A5806,英雄数据表!A:K,IF(武魂!B5806&gt;=50,10,IF(武魂!B5806&gt;=25,6)),0),0))</f>
        <v>,"dpspro":0</v>
      </c>
      <c r="K5806" s="32" t="str">
        <f t="shared" si="388"/>
        <v>"atk":300,"dpspro":0</v>
      </c>
      <c r="L5806" s="20" t="str">
        <f>IF(B5806&gt;=50,VLOOKUP(A5806,英雄数据表!A:L,11,FALSE),IF(B5806&gt;=25,VLOOKUP(A5806,英雄数据表!A:L,7,0),""))</f>
        <v/>
      </c>
      <c r="M5806" s="20" t="str">
        <f>IFERROR(VLOOKUP(B5806,属性中转表!$K$2:$O$21,5,FALSE),"")</f>
        <v>"atk":300</v>
      </c>
      <c r="N5806" s="20" t="str">
        <f>IF(B5806=25,VLOOKUP(A5806,英雄数据表!A:L,8,FALSE),IF(B5806=50,VLOOKUP(A5806,英雄数据表!A:L,12,0),""))</f>
        <v/>
      </c>
    </row>
    <row r="5807" spans="1:14" x14ac:dyDescent="0.3">
      <c r="A5807" s="20">
        <v>43076</v>
      </c>
      <c r="B5807" s="21">
        <f t="shared" si="385"/>
        <v>6</v>
      </c>
      <c r="C5807" s="21">
        <v>5</v>
      </c>
      <c r="D5807" s="21">
        <f>VLOOKUP(A5807,英雄数据表!A:D,4,0)</f>
        <v>4</v>
      </c>
      <c r="E5807" s="20" t="str">
        <f>VLOOKUP(A5807,英雄数据表!A:C,3,0)</f>
        <v>信赖守护者</v>
      </c>
      <c r="F5807" s="20">
        <f t="shared" si="386"/>
        <v>43076</v>
      </c>
      <c r="G5807" s="20">
        <f t="shared" si="387"/>
        <v>43076</v>
      </c>
      <c r="H5807" s="21" t="str">
        <f>VLOOKUP(B5807,属性中转表!A:F,6,FALSE)</f>
        <v>"hp":14400,"atk":400</v>
      </c>
      <c r="I5807" s="20" t="str">
        <f>IF(VLOOKUP(B5807,属性中转表!A:G,7,FALSE)=0,"",VLOOKUP(VLOOKUP(B5807,属性中转表!A:G,7,FALSE),属性中转表!$K$2:$P$21,6,0))&amp;IF(VLOOKUP(B5807,属性中转表!A:G,7,FALSE)&gt;=50,VLOOKUP(A5807,英雄数据表!A:K,9,0),IF(VLOOKUP(B5807,属性中转表!A:G,7,FALSE)&gt;=25,VLOOKUP(A5807,英雄数据表!A:K,5,0),""))</f>
        <v>"atk":300</v>
      </c>
      <c r="J5807" s="20" t="str">
        <f>IF(I5807="","",属性中转表!$I$1&amp;(IF(VLOOKUP(B5807,属性中转表!A:G,7,FALSE)=0,0,VLOOKUP(VLOOKUP(B5807,属性中转表!A:G,7,FALSE),属性中转表!$K$2:$P$21,4,0)))+IFERROR(VLOOKUP(A5807,英雄数据表!A:K,IF(武魂!B5807&gt;=50,10,IF(武魂!B5807&gt;=25,6)),0),0))</f>
        <v>,"dpspro":0</v>
      </c>
      <c r="K5807" s="32" t="str">
        <f t="shared" si="388"/>
        <v>"atk":300,"dpspro":0</v>
      </c>
      <c r="L5807" s="20" t="str">
        <f>IF(B5807&gt;=50,VLOOKUP(A5807,英雄数据表!A:L,11,FALSE),IF(B5807&gt;=25,VLOOKUP(A5807,英雄数据表!A:L,7,0),""))</f>
        <v/>
      </c>
      <c r="M5807" s="20" t="str">
        <f>IFERROR(VLOOKUP(B5807,属性中转表!$K$2:$O$21,5,FALSE),"")</f>
        <v/>
      </c>
      <c r="N5807" s="20" t="str">
        <f>IF(B5807=25,VLOOKUP(A5807,英雄数据表!A:L,8,FALSE),IF(B5807=50,VLOOKUP(A5807,英雄数据表!A:L,12,0),""))</f>
        <v/>
      </c>
    </row>
    <row r="5808" spans="1:14" x14ac:dyDescent="0.3">
      <c r="A5808" s="20">
        <v>43076</v>
      </c>
      <c r="B5808" s="21">
        <f t="shared" si="385"/>
        <v>7</v>
      </c>
      <c r="C5808" s="21">
        <v>5</v>
      </c>
      <c r="D5808" s="21">
        <f>VLOOKUP(A5808,英雄数据表!A:D,4,0)</f>
        <v>4</v>
      </c>
      <c r="E5808" s="20" t="str">
        <f>VLOOKUP(A5808,英雄数据表!A:C,3,0)</f>
        <v>信赖守护者</v>
      </c>
      <c r="F5808" s="20">
        <f t="shared" si="386"/>
        <v>43076</v>
      </c>
      <c r="G5808" s="20">
        <f t="shared" si="387"/>
        <v>43076</v>
      </c>
      <c r="H5808" s="21" t="str">
        <f>VLOOKUP(B5808,属性中转表!A:F,6,FALSE)</f>
        <v>"hp":16200,"atk":450</v>
      </c>
      <c r="I5808" s="20" t="str">
        <f>IF(VLOOKUP(B5808,属性中转表!A:G,7,FALSE)=0,"",VLOOKUP(VLOOKUP(B5808,属性中转表!A:G,7,FALSE),属性中转表!$K$2:$P$21,6,0))&amp;IF(VLOOKUP(B5808,属性中转表!A:G,7,FALSE)&gt;=50,VLOOKUP(A5808,英雄数据表!A:K,9,0),IF(VLOOKUP(B5808,属性中转表!A:G,7,FALSE)&gt;=25,VLOOKUP(A5808,英雄数据表!A:K,5,0),""))</f>
        <v>"atk":300</v>
      </c>
      <c r="J5808" s="20" t="str">
        <f>IF(I5808="","",属性中转表!$I$1&amp;(IF(VLOOKUP(B5808,属性中转表!A:G,7,FALSE)=0,0,VLOOKUP(VLOOKUP(B5808,属性中转表!A:G,7,FALSE),属性中转表!$K$2:$P$21,4,0)))+IFERROR(VLOOKUP(A5808,英雄数据表!A:K,IF(武魂!B5808&gt;=50,10,IF(武魂!B5808&gt;=25,6)),0),0))</f>
        <v>,"dpspro":0</v>
      </c>
      <c r="K5808" s="32" t="str">
        <f t="shared" si="388"/>
        <v>"atk":300,"dpspro":0</v>
      </c>
      <c r="L5808" s="20" t="str">
        <f>IF(B5808&gt;=50,VLOOKUP(A5808,英雄数据表!A:L,11,FALSE),IF(B5808&gt;=25,VLOOKUP(A5808,英雄数据表!A:L,7,0),""))</f>
        <v/>
      </c>
      <c r="M5808" s="20" t="str">
        <f>IFERROR(VLOOKUP(B5808,属性中转表!$K$2:$O$21,5,FALSE),"")</f>
        <v/>
      </c>
      <c r="N5808" s="20" t="str">
        <f>IF(B5808=25,VLOOKUP(A5808,英雄数据表!A:L,8,FALSE),IF(B5808=50,VLOOKUP(A5808,英雄数据表!A:L,12,0),""))</f>
        <v/>
      </c>
    </row>
    <row r="5809" spans="1:14" x14ac:dyDescent="0.3">
      <c r="A5809" s="20">
        <v>43076</v>
      </c>
      <c r="B5809" s="21">
        <f t="shared" si="385"/>
        <v>8</v>
      </c>
      <c r="C5809" s="21">
        <v>5</v>
      </c>
      <c r="D5809" s="21">
        <f>VLOOKUP(A5809,英雄数据表!A:D,4,0)</f>
        <v>4</v>
      </c>
      <c r="E5809" s="20" t="str">
        <f>VLOOKUP(A5809,英雄数据表!A:C,3,0)</f>
        <v>信赖守护者</v>
      </c>
      <c r="F5809" s="20">
        <f t="shared" si="386"/>
        <v>43076</v>
      </c>
      <c r="G5809" s="20">
        <f t="shared" si="387"/>
        <v>43076</v>
      </c>
      <c r="H5809" s="21" t="str">
        <f>VLOOKUP(B5809,属性中转表!A:F,6,FALSE)</f>
        <v>"hp":18000,"atk":500</v>
      </c>
      <c r="I5809" s="20" t="str">
        <f>IF(VLOOKUP(B5809,属性中转表!A:G,7,FALSE)=0,"",VLOOKUP(VLOOKUP(B5809,属性中转表!A:G,7,FALSE),属性中转表!$K$2:$P$21,6,0))&amp;IF(VLOOKUP(B5809,属性中转表!A:G,7,FALSE)&gt;=50,VLOOKUP(A5809,英雄数据表!A:K,9,0),IF(VLOOKUP(B5809,属性中转表!A:G,7,FALSE)&gt;=25,VLOOKUP(A5809,英雄数据表!A:K,5,0),""))</f>
        <v>"atk":300</v>
      </c>
      <c r="J5809" s="20" t="str">
        <f>IF(I5809="","",属性中转表!$I$1&amp;(IF(VLOOKUP(B5809,属性中转表!A:G,7,FALSE)=0,0,VLOOKUP(VLOOKUP(B5809,属性中转表!A:G,7,FALSE),属性中转表!$K$2:$P$21,4,0)))+IFERROR(VLOOKUP(A5809,英雄数据表!A:K,IF(武魂!B5809&gt;=50,10,IF(武魂!B5809&gt;=25,6)),0),0))</f>
        <v>,"dpspro":0</v>
      </c>
      <c r="K5809" s="32" t="str">
        <f t="shared" si="388"/>
        <v>"atk":300,"dpspro":0</v>
      </c>
      <c r="L5809" s="20" t="str">
        <f>IF(B5809&gt;=50,VLOOKUP(A5809,英雄数据表!A:L,11,FALSE),IF(B5809&gt;=25,VLOOKUP(A5809,英雄数据表!A:L,7,0),""))</f>
        <v/>
      </c>
      <c r="M5809" s="20" t="str">
        <f>IFERROR(VLOOKUP(B5809,属性中转表!$K$2:$O$21,5,FALSE),"")</f>
        <v/>
      </c>
      <c r="N5809" s="20" t="str">
        <f>IF(B5809=25,VLOOKUP(A5809,英雄数据表!A:L,8,FALSE),IF(B5809=50,VLOOKUP(A5809,英雄数据表!A:L,12,0),""))</f>
        <v/>
      </c>
    </row>
    <row r="5810" spans="1:14" x14ac:dyDescent="0.3">
      <c r="A5810" s="20">
        <v>43076</v>
      </c>
      <c r="B5810" s="21">
        <f t="shared" si="385"/>
        <v>9</v>
      </c>
      <c r="C5810" s="21">
        <v>5</v>
      </c>
      <c r="D5810" s="21">
        <f>VLOOKUP(A5810,英雄数据表!A:D,4,0)</f>
        <v>4</v>
      </c>
      <c r="E5810" s="20" t="str">
        <f>VLOOKUP(A5810,英雄数据表!A:C,3,0)</f>
        <v>信赖守护者</v>
      </c>
      <c r="F5810" s="20">
        <f t="shared" si="386"/>
        <v>43076</v>
      </c>
      <c r="G5810" s="20">
        <f t="shared" si="387"/>
        <v>43076</v>
      </c>
      <c r="H5810" s="21" t="str">
        <f>VLOOKUP(B5810,属性中转表!A:F,6,FALSE)</f>
        <v>"hp":19800,"atk":550</v>
      </c>
      <c r="I5810" s="20" t="str">
        <f>IF(VLOOKUP(B5810,属性中转表!A:G,7,FALSE)=0,"",VLOOKUP(VLOOKUP(B5810,属性中转表!A:G,7,FALSE),属性中转表!$K$2:$P$21,6,0))&amp;IF(VLOOKUP(B5810,属性中转表!A:G,7,FALSE)&gt;=50,VLOOKUP(A5810,英雄数据表!A:K,9,0),IF(VLOOKUP(B5810,属性中转表!A:G,7,FALSE)&gt;=25,VLOOKUP(A5810,英雄数据表!A:K,5,0),""))</f>
        <v>"atk":300</v>
      </c>
      <c r="J5810" s="20" t="str">
        <f>IF(I5810="","",属性中转表!$I$1&amp;(IF(VLOOKUP(B5810,属性中转表!A:G,7,FALSE)=0,0,VLOOKUP(VLOOKUP(B5810,属性中转表!A:G,7,FALSE),属性中转表!$K$2:$P$21,4,0)))+IFERROR(VLOOKUP(A5810,英雄数据表!A:K,IF(武魂!B5810&gt;=50,10,IF(武魂!B5810&gt;=25,6)),0),0))</f>
        <v>,"dpspro":0</v>
      </c>
      <c r="K5810" s="32" t="str">
        <f t="shared" si="388"/>
        <v>"atk":300,"dpspro":0</v>
      </c>
      <c r="L5810" s="20" t="str">
        <f>IF(B5810&gt;=50,VLOOKUP(A5810,英雄数据表!A:L,11,FALSE),IF(B5810&gt;=25,VLOOKUP(A5810,英雄数据表!A:L,7,0),""))</f>
        <v/>
      </c>
      <c r="M5810" s="20" t="str">
        <f>IFERROR(VLOOKUP(B5810,属性中转表!$K$2:$O$21,5,FALSE),"")</f>
        <v/>
      </c>
      <c r="N5810" s="20" t="str">
        <f>IF(B5810=25,VLOOKUP(A5810,英雄数据表!A:L,8,FALSE),IF(B5810=50,VLOOKUP(A5810,英雄数据表!A:L,12,0),""))</f>
        <v/>
      </c>
    </row>
    <row r="5811" spans="1:14" x14ac:dyDescent="0.3">
      <c r="A5811" s="20">
        <v>43076</v>
      </c>
      <c r="B5811" s="21">
        <f t="shared" ref="B5811:B5874" si="389">IF(A5811=A5810,B5810+1,1)</f>
        <v>10</v>
      </c>
      <c r="C5811" s="21">
        <v>5</v>
      </c>
      <c r="D5811" s="21">
        <f>VLOOKUP(A5811,英雄数据表!A:D,4,0)</f>
        <v>4</v>
      </c>
      <c r="E5811" s="20" t="str">
        <f>VLOOKUP(A5811,英雄数据表!A:C,3,0)</f>
        <v>信赖守护者</v>
      </c>
      <c r="F5811" s="20">
        <f t="shared" ref="F5811:F5874" si="390">A5811</f>
        <v>43076</v>
      </c>
      <c r="G5811" s="20">
        <f t="shared" ref="G5811:G5874" si="391">A5811</f>
        <v>43076</v>
      </c>
      <c r="H5811" s="21" t="str">
        <f>VLOOKUP(B5811,属性中转表!A:F,6,FALSE)</f>
        <v>"hp":21600,"atk":600</v>
      </c>
      <c r="I5811" s="20" t="str">
        <f>IF(VLOOKUP(B5811,属性中转表!A:G,7,FALSE)=0,"",VLOOKUP(VLOOKUP(B5811,属性中转表!A:G,7,FALSE),属性中转表!$K$2:$P$21,6,0))&amp;IF(VLOOKUP(B5811,属性中转表!A:G,7,FALSE)&gt;=50,VLOOKUP(A5811,英雄数据表!A:K,9,0),IF(VLOOKUP(B5811,属性中转表!A:G,7,FALSE)&gt;=25,VLOOKUP(A5811,英雄数据表!A:K,5,0),""))</f>
        <v>"atk":300,"hp":5000</v>
      </c>
      <c r="J5811" s="20" t="str">
        <f>IF(I5811="","",属性中转表!$I$1&amp;(IF(VLOOKUP(B5811,属性中转表!A:G,7,FALSE)=0,0,VLOOKUP(VLOOKUP(B5811,属性中转表!A:G,7,FALSE),属性中转表!$K$2:$P$21,4,0)))+IFERROR(VLOOKUP(A5811,英雄数据表!A:K,IF(武魂!B5811&gt;=50,10,IF(武魂!B5811&gt;=25,6)),0),0))</f>
        <v>,"dpspro":0</v>
      </c>
      <c r="K5811" s="32" t="str">
        <f t="shared" si="388"/>
        <v>"atk":300,"hp":5000,"dpspro":0</v>
      </c>
      <c r="L5811" s="20" t="str">
        <f>IF(B5811&gt;=50,VLOOKUP(A5811,英雄数据表!A:L,11,FALSE),IF(B5811&gt;=25,VLOOKUP(A5811,英雄数据表!A:L,7,0),""))</f>
        <v/>
      </c>
      <c r="M5811" s="20" t="str">
        <f>IFERROR(VLOOKUP(B5811,属性中转表!$K$2:$O$21,5,FALSE),"")</f>
        <v>"hp":5000</v>
      </c>
      <c r="N5811" s="20" t="str">
        <f>IF(B5811=25,VLOOKUP(A5811,英雄数据表!A:L,8,FALSE),IF(B5811=50,VLOOKUP(A5811,英雄数据表!A:L,12,0),""))</f>
        <v/>
      </c>
    </row>
    <row r="5812" spans="1:14" x14ac:dyDescent="0.3">
      <c r="A5812" s="20">
        <v>43076</v>
      </c>
      <c r="B5812" s="21">
        <f t="shared" si="389"/>
        <v>11</v>
      </c>
      <c r="C5812" s="21">
        <v>5</v>
      </c>
      <c r="D5812" s="21">
        <f>VLOOKUP(A5812,英雄数据表!A:D,4,0)</f>
        <v>4</v>
      </c>
      <c r="E5812" s="20" t="str">
        <f>VLOOKUP(A5812,英雄数据表!A:C,3,0)</f>
        <v>信赖守护者</v>
      </c>
      <c r="F5812" s="20">
        <f t="shared" si="390"/>
        <v>43076</v>
      </c>
      <c r="G5812" s="20">
        <f t="shared" si="391"/>
        <v>43076</v>
      </c>
      <c r="H5812" s="21" t="str">
        <f>VLOOKUP(B5812,属性中转表!A:F,6,FALSE)</f>
        <v>"hp":24300,"atk":675</v>
      </c>
      <c r="I5812" s="20" t="str">
        <f>IF(VLOOKUP(B5812,属性中转表!A:G,7,FALSE)=0,"",VLOOKUP(VLOOKUP(B5812,属性中转表!A:G,7,FALSE),属性中转表!$K$2:$P$21,6,0))&amp;IF(VLOOKUP(B5812,属性中转表!A:G,7,FALSE)&gt;=50,VLOOKUP(A5812,英雄数据表!A:K,9,0),IF(VLOOKUP(B5812,属性中转表!A:G,7,FALSE)&gt;=25,VLOOKUP(A5812,英雄数据表!A:K,5,0),""))</f>
        <v>"atk":300,"hp":5000</v>
      </c>
      <c r="J5812" s="20" t="str">
        <f>IF(I5812="","",属性中转表!$I$1&amp;(IF(VLOOKUP(B5812,属性中转表!A:G,7,FALSE)=0,0,VLOOKUP(VLOOKUP(B5812,属性中转表!A:G,7,FALSE),属性中转表!$K$2:$P$21,4,0)))+IFERROR(VLOOKUP(A5812,英雄数据表!A:K,IF(武魂!B5812&gt;=50,10,IF(武魂!B5812&gt;=25,6)),0),0))</f>
        <v>,"dpspro":0</v>
      </c>
      <c r="K5812" s="32" t="str">
        <f t="shared" si="388"/>
        <v>"atk":300,"hp":5000,"dpspro":0</v>
      </c>
      <c r="L5812" s="20" t="str">
        <f>IF(B5812&gt;=50,VLOOKUP(A5812,英雄数据表!A:L,11,FALSE),IF(B5812&gt;=25,VLOOKUP(A5812,英雄数据表!A:L,7,0),""))</f>
        <v/>
      </c>
      <c r="M5812" s="20" t="str">
        <f>IFERROR(VLOOKUP(B5812,属性中转表!$K$2:$O$21,5,FALSE),"")</f>
        <v/>
      </c>
      <c r="N5812" s="20" t="str">
        <f>IF(B5812=25,VLOOKUP(A5812,英雄数据表!A:L,8,FALSE),IF(B5812=50,VLOOKUP(A5812,英雄数据表!A:L,12,0),""))</f>
        <v/>
      </c>
    </row>
    <row r="5813" spans="1:14" x14ac:dyDescent="0.3">
      <c r="A5813" s="20">
        <v>43076</v>
      </c>
      <c r="B5813" s="21">
        <f t="shared" si="389"/>
        <v>12</v>
      </c>
      <c r="C5813" s="21">
        <v>5</v>
      </c>
      <c r="D5813" s="21">
        <f>VLOOKUP(A5813,英雄数据表!A:D,4,0)</f>
        <v>4</v>
      </c>
      <c r="E5813" s="20" t="str">
        <f>VLOOKUP(A5813,英雄数据表!A:C,3,0)</f>
        <v>信赖守护者</v>
      </c>
      <c r="F5813" s="20">
        <f t="shared" si="390"/>
        <v>43076</v>
      </c>
      <c r="G5813" s="20">
        <f t="shared" si="391"/>
        <v>43076</v>
      </c>
      <c r="H5813" s="21" t="str">
        <f>VLOOKUP(B5813,属性中转表!A:F,6,FALSE)</f>
        <v>"hp":27000,"atk":750</v>
      </c>
      <c r="I5813" s="20" t="str">
        <f>IF(VLOOKUP(B5813,属性中转表!A:G,7,FALSE)=0,"",VLOOKUP(VLOOKUP(B5813,属性中转表!A:G,7,FALSE),属性中转表!$K$2:$P$21,6,0))&amp;IF(VLOOKUP(B5813,属性中转表!A:G,7,FALSE)&gt;=50,VLOOKUP(A5813,英雄数据表!A:K,9,0),IF(VLOOKUP(B5813,属性中转表!A:G,7,FALSE)&gt;=25,VLOOKUP(A5813,英雄数据表!A:K,5,0),""))</f>
        <v>"atk":300,"hp":5000</v>
      </c>
      <c r="J5813" s="20" t="str">
        <f>IF(I5813="","",属性中转表!$I$1&amp;(IF(VLOOKUP(B5813,属性中转表!A:G,7,FALSE)=0,0,VLOOKUP(VLOOKUP(B5813,属性中转表!A:G,7,FALSE),属性中转表!$K$2:$P$21,4,0)))+IFERROR(VLOOKUP(A5813,英雄数据表!A:K,IF(武魂!B5813&gt;=50,10,IF(武魂!B5813&gt;=25,6)),0),0))</f>
        <v>,"dpspro":0</v>
      </c>
      <c r="K5813" s="32" t="str">
        <f t="shared" si="388"/>
        <v>"atk":300,"hp":5000,"dpspro":0</v>
      </c>
      <c r="L5813" s="20" t="str">
        <f>IF(B5813&gt;=50,VLOOKUP(A5813,英雄数据表!A:L,11,FALSE),IF(B5813&gt;=25,VLOOKUP(A5813,英雄数据表!A:L,7,0),""))</f>
        <v/>
      </c>
      <c r="M5813" s="20" t="str">
        <f>IFERROR(VLOOKUP(B5813,属性中转表!$K$2:$O$21,5,FALSE),"")</f>
        <v/>
      </c>
      <c r="N5813" s="20" t="str">
        <f>IF(B5813=25,VLOOKUP(A5813,英雄数据表!A:L,8,FALSE),IF(B5813=50,VLOOKUP(A5813,英雄数据表!A:L,12,0),""))</f>
        <v/>
      </c>
    </row>
    <row r="5814" spans="1:14" x14ac:dyDescent="0.3">
      <c r="A5814" s="20">
        <v>43076</v>
      </c>
      <c r="B5814" s="21">
        <f t="shared" si="389"/>
        <v>13</v>
      </c>
      <c r="C5814" s="21">
        <v>5</v>
      </c>
      <c r="D5814" s="21">
        <f>VLOOKUP(A5814,英雄数据表!A:D,4,0)</f>
        <v>4</v>
      </c>
      <c r="E5814" s="20" t="str">
        <f>VLOOKUP(A5814,英雄数据表!A:C,3,0)</f>
        <v>信赖守护者</v>
      </c>
      <c r="F5814" s="20">
        <f t="shared" si="390"/>
        <v>43076</v>
      </c>
      <c r="G5814" s="20">
        <f t="shared" si="391"/>
        <v>43076</v>
      </c>
      <c r="H5814" s="21" t="str">
        <f>VLOOKUP(B5814,属性中转表!A:F,6,FALSE)</f>
        <v>"hp":29700,"atk":825</v>
      </c>
      <c r="I5814" s="20" t="str">
        <f>IF(VLOOKUP(B5814,属性中转表!A:G,7,FALSE)=0,"",VLOOKUP(VLOOKUP(B5814,属性中转表!A:G,7,FALSE),属性中转表!$K$2:$P$21,6,0))&amp;IF(VLOOKUP(B5814,属性中转表!A:G,7,FALSE)&gt;=50,VLOOKUP(A5814,英雄数据表!A:K,9,0),IF(VLOOKUP(B5814,属性中转表!A:G,7,FALSE)&gt;=25,VLOOKUP(A5814,英雄数据表!A:K,5,0),""))</f>
        <v>"atk":300,"hp":5000</v>
      </c>
      <c r="J5814" s="20" t="str">
        <f>IF(I5814="","",属性中转表!$I$1&amp;(IF(VLOOKUP(B5814,属性中转表!A:G,7,FALSE)=0,0,VLOOKUP(VLOOKUP(B5814,属性中转表!A:G,7,FALSE),属性中转表!$K$2:$P$21,4,0)))+IFERROR(VLOOKUP(A5814,英雄数据表!A:K,IF(武魂!B5814&gt;=50,10,IF(武魂!B5814&gt;=25,6)),0),0))</f>
        <v>,"dpspro":0</v>
      </c>
      <c r="K5814" s="32" t="str">
        <f t="shared" si="388"/>
        <v>"atk":300,"hp":5000,"dpspro":0</v>
      </c>
      <c r="L5814" s="20" t="str">
        <f>IF(B5814&gt;=50,VLOOKUP(A5814,英雄数据表!A:L,11,FALSE),IF(B5814&gt;=25,VLOOKUP(A5814,英雄数据表!A:L,7,0),""))</f>
        <v/>
      </c>
      <c r="M5814" s="20" t="str">
        <f>IFERROR(VLOOKUP(B5814,属性中转表!$K$2:$O$21,5,FALSE),"")</f>
        <v/>
      </c>
      <c r="N5814" s="20" t="str">
        <f>IF(B5814=25,VLOOKUP(A5814,英雄数据表!A:L,8,FALSE),IF(B5814=50,VLOOKUP(A5814,英雄数据表!A:L,12,0),""))</f>
        <v/>
      </c>
    </row>
    <row r="5815" spans="1:14" x14ac:dyDescent="0.3">
      <c r="A5815" s="20">
        <v>43076</v>
      </c>
      <c r="B5815" s="21">
        <f t="shared" si="389"/>
        <v>14</v>
      </c>
      <c r="C5815" s="21">
        <v>5</v>
      </c>
      <c r="D5815" s="21">
        <f>VLOOKUP(A5815,英雄数据表!A:D,4,0)</f>
        <v>4</v>
      </c>
      <c r="E5815" s="20" t="str">
        <f>VLOOKUP(A5815,英雄数据表!A:C,3,0)</f>
        <v>信赖守护者</v>
      </c>
      <c r="F5815" s="20">
        <f t="shared" si="390"/>
        <v>43076</v>
      </c>
      <c r="G5815" s="20">
        <f t="shared" si="391"/>
        <v>43076</v>
      </c>
      <c r="H5815" s="21" t="str">
        <f>VLOOKUP(B5815,属性中转表!A:F,6,FALSE)</f>
        <v>"hp":32400,"atk":900</v>
      </c>
      <c r="I5815" s="20" t="str">
        <f>IF(VLOOKUP(B5815,属性中转表!A:G,7,FALSE)=0,"",VLOOKUP(VLOOKUP(B5815,属性中转表!A:G,7,FALSE),属性中转表!$K$2:$P$21,6,0))&amp;IF(VLOOKUP(B5815,属性中转表!A:G,7,FALSE)&gt;=50,VLOOKUP(A5815,英雄数据表!A:K,9,0),IF(VLOOKUP(B5815,属性中转表!A:G,7,FALSE)&gt;=25,VLOOKUP(A5815,英雄数据表!A:K,5,0),""))</f>
        <v>"atk":300,"hp":5000</v>
      </c>
      <c r="J5815" s="20" t="str">
        <f>IF(I5815="","",属性中转表!$I$1&amp;(IF(VLOOKUP(B5815,属性中转表!A:G,7,FALSE)=0,0,VLOOKUP(VLOOKUP(B5815,属性中转表!A:G,7,FALSE),属性中转表!$K$2:$P$21,4,0)))+IFERROR(VLOOKUP(A5815,英雄数据表!A:K,IF(武魂!B5815&gt;=50,10,IF(武魂!B5815&gt;=25,6)),0),0))</f>
        <v>,"dpspro":0</v>
      </c>
      <c r="K5815" s="32" t="str">
        <f t="shared" si="388"/>
        <v>"atk":300,"hp":5000,"dpspro":0</v>
      </c>
      <c r="L5815" s="20" t="str">
        <f>IF(B5815&gt;=50,VLOOKUP(A5815,英雄数据表!A:L,11,FALSE),IF(B5815&gt;=25,VLOOKUP(A5815,英雄数据表!A:L,7,0),""))</f>
        <v/>
      </c>
      <c r="M5815" s="20" t="str">
        <f>IFERROR(VLOOKUP(B5815,属性中转表!$K$2:$O$21,5,FALSE),"")</f>
        <v/>
      </c>
      <c r="N5815" s="20" t="str">
        <f>IF(B5815=25,VLOOKUP(A5815,英雄数据表!A:L,8,FALSE),IF(B5815=50,VLOOKUP(A5815,英雄数据表!A:L,12,0),""))</f>
        <v/>
      </c>
    </row>
    <row r="5816" spans="1:14" x14ac:dyDescent="0.3">
      <c r="A5816" s="20">
        <v>43076</v>
      </c>
      <c r="B5816" s="21">
        <f t="shared" si="389"/>
        <v>15</v>
      </c>
      <c r="C5816" s="21">
        <v>5</v>
      </c>
      <c r="D5816" s="21">
        <f>VLOOKUP(A5816,英雄数据表!A:D,4,0)</f>
        <v>4</v>
      </c>
      <c r="E5816" s="20" t="str">
        <f>VLOOKUP(A5816,英雄数据表!A:C,3,0)</f>
        <v>信赖守护者</v>
      </c>
      <c r="F5816" s="20">
        <f t="shared" si="390"/>
        <v>43076</v>
      </c>
      <c r="G5816" s="20">
        <f t="shared" si="391"/>
        <v>43076</v>
      </c>
      <c r="H5816" s="21" t="str">
        <f>VLOOKUP(B5816,属性中转表!A:F,6,FALSE)</f>
        <v>"hp":35100,"atk":975</v>
      </c>
      <c r="I5816" s="20" t="str">
        <f>IF(VLOOKUP(B5816,属性中转表!A:G,7,FALSE)=0,"",VLOOKUP(VLOOKUP(B5816,属性中转表!A:G,7,FALSE),属性中转表!$K$2:$P$21,6,0))&amp;IF(VLOOKUP(B5816,属性中转表!A:G,7,FALSE)&gt;=50,VLOOKUP(A5816,英雄数据表!A:K,9,0),IF(VLOOKUP(B5816,属性中转表!A:G,7,FALSE)&gt;=25,VLOOKUP(A5816,英雄数据表!A:K,5,0),""))</f>
        <v>"atk":300,"hp":5000,"undpspro":50</v>
      </c>
      <c r="J5816" s="20" t="str">
        <f>IF(I5816="","",属性中转表!$I$1&amp;(IF(VLOOKUP(B5816,属性中转表!A:G,7,FALSE)=0,0,VLOOKUP(VLOOKUP(B5816,属性中转表!A:G,7,FALSE),属性中转表!$K$2:$P$21,4,0)))+IFERROR(VLOOKUP(A5816,英雄数据表!A:K,IF(武魂!B5816&gt;=50,10,IF(武魂!B5816&gt;=25,6)),0),0))</f>
        <v>,"dpspro":0</v>
      </c>
      <c r="K5816" s="32" t="str">
        <f t="shared" si="388"/>
        <v>"atk":300,"hp":5000,"undpspro":50,"dpspro":0</v>
      </c>
      <c r="L5816" s="20" t="str">
        <f>IF(B5816&gt;=50,VLOOKUP(A5816,英雄数据表!A:L,11,FALSE),IF(B5816&gt;=25,VLOOKUP(A5816,英雄数据表!A:L,7,0),""))</f>
        <v/>
      </c>
      <c r="M5816" s="20" t="str">
        <f>IFERROR(VLOOKUP(B5816,属性中转表!$K$2:$O$21,5,FALSE),"")</f>
        <v>"undpspro":50</v>
      </c>
      <c r="N5816" s="20" t="str">
        <f>IF(B5816=25,VLOOKUP(A5816,英雄数据表!A:L,8,FALSE),IF(B5816=50,VLOOKUP(A5816,英雄数据表!A:L,12,0),""))</f>
        <v/>
      </c>
    </row>
    <row r="5817" spans="1:14" x14ac:dyDescent="0.3">
      <c r="A5817" s="20">
        <v>43076</v>
      </c>
      <c r="B5817" s="21">
        <f t="shared" si="389"/>
        <v>16</v>
      </c>
      <c r="C5817" s="21">
        <v>5</v>
      </c>
      <c r="D5817" s="21">
        <f>VLOOKUP(A5817,英雄数据表!A:D,4,0)</f>
        <v>4</v>
      </c>
      <c r="E5817" s="20" t="str">
        <f>VLOOKUP(A5817,英雄数据表!A:C,3,0)</f>
        <v>信赖守护者</v>
      </c>
      <c r="F5817" s="20">
        <f t="shared" si="390"/>
        <v>43076</v>
      </c>
      <c r="G5817" s="20">
        <f t="shared" si="391"/>
        <v>43076</v>
      </c>
      <c r="H5817" s="21" t="str">
        <f>VLOOKUP(B5817,属性中转表!A:F,6,FALSE)</f>
        <v>"hp":37800,"atk":1050</v>
      </c>
      <c r="I5817" s="20" t="str">
        <f>IF(VLOOKUP(B5817,属性中转表!A:G,7,FALSE)=0,"",VLOOKUP(VLOOKUP(B5817,属性中转表!A:G,7,FALSE),属性中转表!$K$2:$P$21,6,0))&amp;IF(VLOOKUP(B5817,属性中转表!A:G,7,FALSE)&gt;=50,VLOOKUP(A5817,英雄数据表!A:K,9,0),IF(VLOOKUP(B5817,属性中转表!A:G,7,FALSE)&gt;=25,VLOOKUP(A5817,英雄数据表!A:K,5,0),""))</f>
        <v>"atk":300,"hp":5000,"undpspro":50</v>
      </c>
      <c r="J5817" s="20" t="str">
        <f>IF(I5817="","",属性中转表!$I$1&amp;(IF(VLOOKUP(B5817,属性中转表!A:G,7,FALSE)=0,0,VLOOKUP(VLOOKUP(B5817,属性中转表!A:G,7,FALSE),属性中转表!$K$2:$P$21,4,0)))+IFERROR(VLOOKUP(A5817,英雄数据表!A:K,IF(武魂!B5817&gt;=50,10,IF(武魂!B5817&gt;=25,6)),0),0))</f>
        <v>,"dpspro":0</v>
      </c>
      <c r="K5817" s="32" t="str">
        <f t="shared" si="388"/>
        <v>"atk":300,"hp":5000,"undpspro":50,"dpspro":0</v>
      </c>
      <c r="L5817" s="20" t="str">
        <f>IF(B5817&gt;=50,VLOOKUP(A5817,英雄数据表!A:L,11,FALSE),IF(B5817&gt;=25,VLOOKUP(A5817,英雄数据表!A:L,7,0),""))</f>
        <v/>
      </c>
      <c r="M5817" s="20" t="str">
        <f>IFERROR(VLOOKUP(B5817,属性中转表!$K$2:$O$21,5,FALSE),"")</f>
        <v/>
      </c>
      <c r="N5817" s="20" t="str">
        <f>IF(B5817=25,VLOOKUP(A5817,英雄数据表!A:L,8,FALSE),IF(B5817=50,VLOOKUP(A5817,英雄数据表!A:L,12,0),""))</f>
        <v/>
      </c>
    </row>
    <row r="5818" spans="1:14" x14ac:dyDescent="0.3">
      <c r="A5818" s="20">
        <v>43076</v>
      </c>
      <c r="B5818" s="21">
        <f t="shared" si="389"/>
        <v>17</v>
      </c>
      <c r="C5818" s="21">
        <v>5</v>
      </c>
      <c r="D5818" s="21">
        <f>VLOOKUP(A5818,英雄数据表!A:D,4,0)</f>
        <v>4</v>
      </c>
      <c r="E5818" s="20" t="str">
        <f>VLOOKUP(A5818,英雄数据表!A:C,3,0)</f>
        <v>信赖守护者</v>
      </c>
      <c r="F5818" s="20">
        <f t="shared" si="390"/>
        <v>43076</v>
      </c>
      <c r="G5818" s="20">
        <f t="shared" si="391"/>
        <v>43076</v>
      </c>
      <c r="H5818" s="21" t="str">
        <f>VLOOKUP(B5818,属性中转表!A:F,6,FALSE)</f>
        <v>"hp":40500,"atk":1125</v>
      </c>
      <c r="I5818" s="20" t="str">
        <f>IF(VLOOKUP(B5818,属性中转表!A:G,7,FALSE)=0,"",VLOOKUP(VLOOKUP(B5818,属性中转表!A:G,7,FALSE),属性中转表!$K$2:$P$21,6,0))&amp;IF(VLOOKUP(B5818,属性中转表!A:G,7,FALSE)&gt;=50,VLOOKUP(A5818,英雄数据表!A:K,9,0),IF(VLOOKUP(B5818,属性中转表!A:G,7,FALSE)&gt;=25,VLOOKUP(A5818,英雄数据表!A:K,5,0),""))</f>
        <v>"atk":300,"hp":5000,"undpspro":50</v>
      </c>
      <c r="J5818" s="20" t="str">
        <f>IF(I5818="","",属性中转表!$I$1&amp;(IF(VLOOKUP(B5818,属性中转表!A:G,7,FALSE)=0,0,VLOOKUP(VLOOKUP(B5818,属性中转表!A:G,7,FALSE),属性中转表!$K$2:$P$21,4,0)))+IFERROR(VLOOKUP(A5818,英雄数据表!A:K,IF(武魂!B5818&gt;=50,10,IF(武魂!B5818&gt;=25,6)),0),0))</f>
        <v>,"dpspro":0</v>
      </c>
      <c r="K5818" s="32" t="str">
        <f t="shared" si="388"/>
        <v>"atk":300,"hp":5000,"undpspro":50,"dpspro":0</v>
      </c>
      <c r="L5818" s="20" t="str">
        <f>IF(B5818&gt;=50,VLOOKUP(A5818,英雄数据表!A:L,11,FALSE),IF(B5818&gt;=25,VLOOKUP(A5818,英雄数据表!A:L,7,0),""))</f>
        <v/>
      </c>
      <c r="M5818" s="20" t="str">
        <f>IFERROR(VLOOKUP(B5818,属性中转表!$K$2:$O$21,5,FALSE),"")</f>
        <v/>
      </c>
      <c r="N5818" s="20" t="str">
        <f>IF(B5818=25,VLOOKUP(A5818,英雄数据表!A:L,8,FALSE),IF(B5818=50,VLOOKUP(A5818,英雄数据表!A:L,12,0),""))</f>
        <v/>
      </c>
    </row>
    <row r="5819" spans="1:14" x14ac:dyDescent="0.3">
      <c r="A5819" s="20">
        <v>43076</v>
      </c>
      <c r="B5819" s="21">
        <f t="shared" si="389"/>
        <v>18</v>
      </c>
      <c r="C5819" s="21">
        <v>5</v>
      </c>
      <c r="D5819" s="21">
        <f>VLOOKUP(A5819,英雄数据表!A:D,4,0)</f>
        <v>4</v>
      </c>
      <c r="E5819" s="20" t="str">
        <f>VLOOKUP(A5819,英雄数据表!A:C,3,0)</f>
        <v>信赖守护者</v>
      </c>
      <c r="F5819" s="20">
        <f t="shared" si="390"/>
        <v>43076</v>
      </c>
      <c r="G5819" s="20">
        <f t="shared" si="391"/>
        <v>43076</v>
      </c>
      <c r="H5819" s="21" t="str">
        <f>VLOOKUP(B5819,属性中转表!A:F,6,FALSE)</f>
        <v>"hp":43200,"atk":1200</v>
      </c>
      <c r="I5819" s="20" t="str">
        <f>IF(VLOOKUP(B5819,属性中转表!A:G,7,FALSE)=0,"",VLOOKUP(VLOOKUP(B5819,属性中转表!A:G,7,FALSE),属性中转表!$K$2:$P$21,6,0))&amp;IF(VLOOKUP(B5819,属性中转表!A:G,7,FALSE)&gt;=50,VLOOKUP(A5819,英雄数据表!A:K,9,0),IF(VLOOKUP(B5819,属性中转表!A:G,7,FALSE)&gt;=25,VLOOKUP(A5819,英雄数据表!A:K,5,0),""))</f>
        <v>"atk":300,"hp":5000,"undpspro":50</v>
      </c>
      <c r="J5819" s="20" t="str">
        <f>IF(I5819="","",属性中转表!$I$1&amp;(IF(VLOOKUP(B5819,属性中转表!A:G,7,FALSE)=0,0,VLOOKUP(VLOOKUP(B5819,属性中转表!A:G,7,FALSE),属性中转表!$K$2:$P$21,4,0)))+IFERROR(VLOOKUP(A5819,英雄数据表!A:K,IF(武魂!B5819&gt;=50,10,IF(武魂!B5819&gt;=25,6)),0),0))</f>
        <v>,"dpspro":0</v>
      </c>
      <c r="K5819" s="32" t="str">
        <f t="shared" si="388"/>
        <v>"atk":300,"hp":5000,"undpspro":50,"dpspro":0</v>
      </c>
      <c r="L5819" s="20" t="str">
        <f>IF(B5819&gt;=50,VLOOKUP(A5819,英雄数据表!A:L,11,FALSE),IF(B5819&gt;=25,VLOOKUP(A5819,英雄数据表!A:L,7,0),""))</f>
        <v/>
      </c>
      <c r="M5819" s="20" t="str">
        <f>IFERROR(VLOOKUP(B5819,属性中转表!$K$2:$O$21,5,FALSE),"")</f>
        <v/>
      </c>
      <c r="N5819" s="20" t="str">
        <f>IF(B5819=25,VLOOKUP(A5819,英雄数据表!A:L,8,FALSE),IF(B5819=50,VLOOKUP(A5819,英雄数据表!A:L,12,0),""))</f>
        <v/>
      </c>
    </row>
    <row r="5820" spans="1:14" x14ac:dyDescent="0.3">
      <c r="A5820" s="20">
        <v>43076</v>
      </c>
      <c r="B5820" s="21">
        <f t="shared" si="389"/>
        <v>19</v>
      </c>
      <c r="C5820" s="21">
        <v>5</v>
      </c>
      <c r="D5820" s="21">
        <f>VLOOKUP(A5820,英雄数据表!A:D,4,0)</f>
        <v>4</v>
      </c>
      <c r="E5820" s="20" t="str">
        <f>VLOOKUP(A5820,英雄数据表!A:C,3,0)</f>
        <v>信赖守护者</v>
      </c>
      <c r="F5820" s="20">
        <f t="shared" si="390"/>
        <v>43076</v>
      </c>
      <c r="G5820" s="20">
        <f t="shared" si="391"/>
        <v>43076</v>
      </c>
      <c r="H5820" s="21" t="str">
        <f>VLOOKUP(B5820,属性中转表!A:F,6,FALSE)</f>
        <v>"hp":45900,"atk":1275</v>
      </c>
      <c r="I5820" s="20" t="str">
        <f>IF(VLOOKUP(B5820,属性中转表!A:G,7,FALSE)=0,"",VLOOKUP(VLOOKUP(B5820,属性中转表!A:G,7,FALSE),属性中转表!$K$2:$P$21,6,0))&amp;IF(VLOOKUP(B5820,属性中转表!A:G,7,FALSE)&gt;=50,VLOOKUP(A5820,英雄数据表!A:K,9,0),IF(VLOOKUP(B5820,属性中转表!A:G,7,FALSE)&gt;=25,VLOOKUP(A5820,英雄数据表!A:K,5,0),""))</f>
        <v>"atk":300,"hp":5000,"undpspro":50</v>
      </c>
      <c r="J5820" s="20" t="str">
        <f>IF(I5820="","",属性中转表!$I$1&amp;(IF(VLOOKUP(B5820,属性中转表!A:G,7,FALSE)=0,0,VLOOKUP(VLOOKUP(B5820,属性中转表!A:G,7,FALSE),属性中转表!$K$2:$P$21,4,0)))+IFERROR(VLOOKUP(A5820,英雄数据表!A:K,IF(武魂!B5820&gt;=50,10,IF(武魂!B5820&gt;=25,6)),0),0))</f>
        <v>,"dpspro":0</v>
      </c>
      <c r="K5820" s="32" t="str">
        <f t="shared" si="388"/>
        <v>"atk":300,"hp":5000,"undpspro":50,"dpspro":0</v>
      </c>
      <c r="L5820" s="20" t="str">
        <f>IF(B5820&gt;=50,VLOOKUP(A5820,英雄数据表!A:L,11,FALSE),IF(B5820&gt;=25,VLOOKUP(A5820,英雄数据表!A:L,7,0),""))</f>
        <v/>
      </c>
      <c r="M5820" s="20" t="str">
        <f>IFERROR(VLOOKUP(B5820,属性中转表!$K$2:$O$21,5,FALSE),"")</f>
        <v/>
      </c>
      <c r="N5820" s="20" t="str">
        <f>IF(B5820=25,VLOOKUP(A5820,英雄数据表!A:L,8,FALSE),IF(B5820=50,VLOOKUP(A5820,英雄数据表!A:L,12,0),""))</f>
        <v/>
      </c>
    </row>
    <row r="5821" spans="1:14" x14ac:dyDescent="0.3">
      <c r="A5821" s="20">
        <v>43076</v>
      </c>
      <c r="B5821" s="21">
        <f t="shared" si="389"/>
        <v>20</v>
      </c>
      <c r="C5821" s="21">
        <v>5</v>
      </c>
      <c r="D5821" s="21">
        <f>VLOOKUP(A5821,英雄数据表!A:D,4,0)</f>
        <v>4</v>
      </c>
      <c r="E5821" s="20" t="str">
        <f>VLOOKUP(A5821,英雄数据表!A:C,3,0)</f>
        <v>信赖守护者</v>
      </c>
      <c r="F5821" s="20">
        <f t="shared" si="390"/>
        <v>43076</v>
      </c>
      <c r="G5821" s="20">
        <f t="shared" si="391"/>
        <v>43076</v>
      </c>
      <c r="H5821" s="21" t="str">
        <f>VLOOKUP(B5821,属性中转表!A:F,6,FALSE)</f>
        <v>"hp":48600,"atk":1350</v>
      </c>
      <c r="I5821" s="20" t="str">
        <f>IF(VLOOKUP(B5821,属性中转表!A:G,7,FALSE)=0,"",VLOOKUP(VLOOKUP(B5821,属性中转表!A:G,7,FALSE),属性中转表!$K$2:$P$21,6,0))&amp;IF(VLOOKUP(B5821,属性中转表!A:G,7,FALSE)&gt;=50,VLOOKUP(A5821,英雄数据表!A:K,9,0),IF(VLOOKUP(B5821,属性中转表!A:G,7,FALSE)&gt;=25,VLOOKUP(A5821,英雄数据表!A:K,5,0),""))</f>
        <v>"atk":300,"hp":5000,"undpspro":50</v>
      </c>
      <c r="J5821" s="20" t="str">
        <f>IF(I5821="","",属性中转表!$I$1&amp;(IF(VLOOKUP(B5821,属性中转表!A:G,7,FALSE)=0,0,VLOOKUP(VLOOKUP(B5821,属性中转表!A:G,7,FALSE),属性中转表!$K$2:$P$21,4,0)))+IFERROR(VLOOKUP(A5821,英雄数据表!A:K,IF(武魂!B5821&gt;=50,10,IF(武魂!B5821&gt;=25,6)),0),0))</f>
        <v>,"dpspro":50</v>
      </c>
      <c r="K5821" s="32" t="str">
        <f t="shared" si="388"/>
        <v>"atk":300,"hp":5000,"undpspro":50,"dpspro":50</v>
      </c>
      <c r="L5821" s="20" t="str">
        <f>IF(B5821&gt;=50,VLOOKUP(A5821,英雄数据表!A:L,11,FALSE),IF(B5821&gt;=25,VLOOKUP(A5821,英雄数据表!A:L,7,0),""))</f>
        <v/>
      </c>
      <c r="M5821" s="20" t="str">
        <f>IFERROR(VLOOKUP(B5821,属性中转表!$K$2:$O$21,5,FALSE),"")</f>
        <v>"dpspro":50</v>
      </c>
      <c r="N5821" s="20" t="str">
        <f>IF(B5821=25,VLOOKUP(A5821,英雄数据表!A:L,8,FALSE),IF(B5821=50,VLOOKUP(A5821,英雄数据表!A:L,12,0),""))</f>
        <v/>
      </c>
    </row>
    <row r="5822" spans="1:14" x14ac:dyDescent="0.3">
      <c r="A5822" s="20">
        <v>43076</v>
      </c>
      <c r="B5822" s="21">
        <f t="shared" si="389"/>
        <v>21</v>
      </c>
      <c r="C5822" s="21">
        <v>5</v>
      </c>
      <c r="D5822" s="21">
        <f>VLOOKUP(A5822,英雄数据表!A:D,4,0)</f>
        <v>4</v>
      </c>
      <c r="E5822" s="20" t="str">
        <f>VLOOKUP(A5822,英雄数据表!A:C,3,0)</f>
        <v>信赖守护者</v>
      </c>
      <c r="F5822" s="20">
        <f t="shared" si="390"/>
        <v>43076</v>
      </c>
      <c r="G5822" s="20">
        <f t="shared" si="391"/>
        <v>43076</v>
      </c>
      <c r="H5822" s="21" t="str">
        <f>VLOOKUP(B5822,属性中转表!A:F,6,FALSE)</f>
        <v>"hp":52200,"atk":1450</v>
      </c>
      <c r="I5822" s="20" t="str">
        <f>IF(VLOOKUP(B5822,属性中转表!A:G,7,FALSE)=0,"",VLOOKUP(VLOOKUP(B5822,属性中转表!A:G,7,FALSE),属性中转表!$K$2:$P$21,6,0))&amp;IF(VLOOKUP(B5822,属性中转表!A:G,7,FALSE)&gt;=50,VLOOKUP(A5822,英雄数据表!A:K,9,0),IF(VLOOKUP(B5822,属性中转表!A:G,7,FALSE)&gt;=25,VLOOKUP(A5822,英雄数据表!A:K,5,0),""))</f>
        <v>"atk":300,"hp":5000,"undpspro":50</v>
      </c>
      <c r="J5822" s="20" t="str">
        <f>IF(I5822="","",属性中转表!$I$1&amp;(IF(VLOOKUP(B5822,属性中转表!A:G,7,FALSE)=0,0,VLOOKUP(VLOOKUP(B5822,属性中转表!A:G,7,FALSE),属性中转表!$K$2:$P$21,4,0)))+IFERROR(VLOOKUP(A5822,英雄数据表!A:K,IF(武魂!B5822&gt;=50,10,IF(武魂!B5822&gt;=25,6)),0),0))</f>
        <v>,"dpspro":50</v>
      </c>
      <c r="K5822" s="32" t="str">
        <f t="shared" si="388"/>
        <v>"atk":300,"hp":5000,"undpspro":50,"dpspro":50</v>
      </c>
      <c r="L5822" s="20" t="str">
        <f>IF(B5822&gt;=50,VLOOKUP(A5822,英雄数据表!A:L,11,FALSE),IF(B5822&gt;=25,VLOOKUP(A5822,英雄数据表!A:L,7,0),""))</f>
        <v/>
      </c>
      <c r="M5822" s="20" t="str">
        <f>IFERROR(VLOOKUP(B5822,属性中转表!$K$2:$O$21,5,FALSE),"")</f>
        <v/>
      </c>
      <c r="N5822" s="20" t="str">
        <f>IF(B5822=25,VLOOKUP(A5822,英雄数据表!A:L,8,FALSE),IF(B5822=50,VLOOKUP(A5822,英雄数据表!A:L,12,0),""))</f>
        <v/>
      </c>
    </row>
    <row r="5823" spans="1:14" x14ac:dyDescent="0.3">
      <c r="A5823" s="20">
        <v>43076</v>
      </c>
      <c r="B5823" s="21">
        <f t="shared" si="389"/>
        <v>22</v>
      </c>
      <c r="C5823" s="21">
        <v>5</v>
      </c>
      <c r="D5823" s="21">
        <f>VLOOKUP(A5823,英雄数据表!A:D,4,0)</f>
        <v>4</v>
      </c>
      <c r="E5823" s="20" t="str">
        <f>VLOOKUP(A5823,英雄数据表!A:C,3,0)</f>
        <v>信赖守护者</v>
      </c>
      <c r="F5823" s="20">
        <f t="shared" si="390"/>
        <v>43076</v>
      </c>
      <c r="G5823" s="20">
        <f t="shared" si="391"/>
        <v>43076</v>
      </c>
      <c r="H5823" s="21" t="str">
        <f>VLOOKUP(B5823,属性中转表!A:F,6,FALSE)</f>
        <v>"hp":55800,"atk":1550</v>
      </c>
      <c r="I5823" s="20" t="str">
        <f>IF(VLOOKUP(B5823,属性中转表!A:G,7,FALSE)=0,"",VLOOKUP(VLOOKUP(B5823,属性中转表!A:G,7,FALSE),属性中转表!$K$2:$P$21,6,0))&amp;IF(VLOOKUP(B5823,属性中转表!A:G,7,FALSE)&gt;=50,VLOOKUP(A5823,英雄数据表!A:K,9,0),IF(VLOOKUP(B5823,属性中转表!A:G,7,FALSE)&gt;=25,VLOOKUP(A5823,英雄数据表!A:K,5,0),""))</f>
        <v>"atk":300,"hp":5000,"undpspro":50</v>
      </c>
      <c r="J5823" s="20" t="str">
        <f>IF(I5823="","",属性中转表!$I$1&amp;(IF(VLOOKUP(B5823,属性中转表!A:G,7,FALSE)=0,0,VLOOKUP(VLOOKUP(B5823,属性中转表!A:G,7,FALSE),属性中转表!$K$2:$P$21,4,0)))+IFERROR(VLOOKUP(A5823,英雄数据表!A:K,IF(武魂!B5823&gt;=50,10,IF(武魂!B5823&gt;=25,6)),0),0))</f>
        <v>,"dpspro":50</v>
      </c>
      <c r="K5823" s="32" t="str">
        <f t="shared" si="388"/>
        <v>"atk":300,"hp":5000,"undpspro":50,"dpspro":50</v>
      </c>
      <c r="L5823" s="20" t="str">
        <f>IF(B5823&gt;=50,VLOOKUP(A5823,英雄数据表!A:L,11,FALSE),IF(B5823&gt;=25,VLOOKUP(A5823,英雄数据表!A:L,7,0),""))</f>
        <v/>
      </c>
      <c r="M5823" s="20" t="str">
        <f>IFERROR(VLOOKUP(B5823,属性中转表!$K$2:$O$21,5,FALSE),"")</f>
        <v/>
      </c>
      <c r="N5823" s="20" t="str">
        <f>IF(B5823=25,VLOOKUP(A5823,英雄数据表!A:L,8,FALSE),IF(B5823=50,VLOOKUP(A5823,英雄数据表!A:L,12,0),""))</f>
        <v/>
      </c>
    </row>
    <row r="5824" spans="1:14" x14ac:dyDescent="0.3">
      <c r="A5824" s="20">
        <v>43076</v>
      </c>
      <c r="B5824" s="21">
        <f t="shared" si="389"/>
        <v>23</v>
      </c>
      <c r="C5824" s="21">
        <v>5</v>
      </c>
      <c r="D5824" s="21">
        <f>VLOOKUP(A5824,英雄数据表!A:D,4,0)</f>
        <v>4</v>
      </c>
      <c r="E5824" s="20" t="str">
        <f>VLOOKUP(A5824,英雄数据表!A:C,3,0)</f>
        <v>信赖守护者</v>
      </c>
      <c r="F5824" s="20">
        <f t="shared" si="390"/>
        <v>43076</v>
      </c>
      <c r="G5824" s="20">
        <f t="shared" si="391"/>
        <v>43076</v>
      </c>
      <c r="H5824" s="21" t="str">
        <f>VLOOKUP(B5824,属性中转表!A:F,6,FALSE)</f>
        <v>"hp":59400,"atk":1650</v>
      </c>
      <c r="I5824" s="20" t="str">
        <f>IF(VLOOKUP(B5824,属性中转表!A:G,7,FALSE)=0,"",VLOOKUP(VLOOKUP(B5824,属性中转表!A:G,7,FALSE),属性中转表!$K$2:$P$21,6,0))&amp;IF(VLOOKUP(B5824,属性中转表!A:G,7,FALSE)&gt;=50,VLOOKUP(A5824,英雄数据表!A:K,9,0),IF(VLOOKUP(B5824,属性中转表!A:G,7,FALSE)&gt;=25,VLOOKUP(A5824,英雄数据表!A:K,5,0),""))</f>
        <v>"atk":300,"hp":5000,"undpspro":50</v>
      </c>
      <c r="J5824" s="20" t="str">
        <f>IF(I5824="","",属性中转表!$I$1&amp;(IF(VLOOKUP(B5824,属性中转表!A:G,7,FALSE)=0,0,VLOOKUP(VLOOKUP(B5824,属性中转表!A:G,7,FALSE),属性中转表!$K$2:$P$21,4,0)))+IFERROR(VLOOKUP(A5824,英雄数据表!A:K,IF(武魂!B5824&gt;=50,10,IF(武魂!B5824&gt;=25,6)),0),0))</f>
        <v>,"dpspro":50</v>
      </c>
      <c r="K5824" s="32" t="str">
        <f t="shared" si="388"/>
        <v>"atk":300,"hp":5000,"undpspro":50,"dpspro":50</v>
      </c>
      <c r="L5824" s="20" t="str">
        <f>IF(B5824&gt;=50,VLOOKUP(A5824,英雄数据表!A:L,11,FALSE),IF(B5824&gt;=25,VLOOKUP(A5824,英雄数据表!A:L,7,0),""))</f>
        <v/>
      </c>
      <c r="M5824" s="20" t="str">
        <f>IFERROR(VLOOKUP(B5824,属性中转表!$K$2:$O$21,5,FALSE),"")</f>
        <v/>
      </c>
      <c r="N5824" s="20" t="str">
        <f>IF(B5824=25,VLOOKUP(A5824,英雄数据表!A:L,8,FALSE),IF(B5824=50,VLOOKUP(A5824,英雄数据表!A:L,12,0),""))</f>
        <v/>
      </c>
    </row>
    <row r="5825" spans="1:14" x14ac:dyDescent="0.3">
      <c r="A5825" s="20">
        <v>43076</v>
      </c>
      <c r="B5825" s="21">
        <f t="shared" si="389"/>
        <v>24</v>
      </c>
      <c r="C5825" s="21">
        <v>5</v>
      </c>
      <c r="D5825" s="21">
        <f>VLOOKUP(A5825,英雄数据表!A:D,4,0)</f>
        <v>4</v>
      </c>
      <c r="E5825" s="20" t="str">
        <f>VLOOKUP(A5825,英雄数据表!A:C,3,0)</f>
        <v>信赖守护者</v>
      </c>
      <c r="F5825" s="20">
        <f t="shared" si="390"/>
        <v>43076</v>
      </c>
      <c r="G5825" s="20">
        <f t="shared" si="391"/>
        <v>43076</v>
      </c>
      <c r="H5825" s="21" t="str">
        <f>VLOOKUP(B5825,属性中转表!A:F,6,FALSE)</f>
        <v>"hp":63000,"atk":1750</v>
      </c>
      <c r="I5825" s="20" t="str">
        <f>IF(VLOOKUP(B5825,属性中转表!A:G,7,FALSE)=0,"",VLOOKUP(VLOOKUP(B5825,属性中转表!A:G,7,FALSE),属性中转表!$K$2:$P$21,6,0))&amp;IF(VLOOKUP(B5825,属性中转表!A:G,7,FALSE)&gt;=50,VLOOKUP(A5825,英雄数据表!A:K,9,0),IF(VLOOKUP(B5825,属性中转表!A:G,7,FALSE)&gt;=25,VLOOKUP(A5825,英雄数据表!A:K,5,0),""))</f>
        <v>"atk":300,"hp":5000,"undpspro":50</v>
      </c>
      <c r="J5825" s="20" t="str">
        <f>IF(I5825="","",属性中转表!$I$1&amp;(IF(VLOOKUP(B5825,属性中转表!A:G,7,FALSE)=0,0,VLOOKUP(VLOOKUP(B5825,属性中转表!A:G,7,FALSE),属性中转表!$K$2:$P$21,4,0)))+IFERROR(VLOOKUP(A5825,英雄数据表!A:K,IF(武魂!B5825&gt;=50,10,IF(武魂!B5825&gt;=25,6)),0),0))</f>
        <v>,"dpspro":50</v>
      </c>
      <c r="K5825" s="32" t="str">
        <f t="shared" si="388"/>
        <v>"atk":300,"hp":5000,"undpspro":50,"dpspro":50</v>
      </c>
      <c r="L5825" s="20" t="str">
        <f>IF(B5825&gt;=50,VLOOKUP(A5825,英雄数据表!A:L,11,FALSE),IF(B5825&gt;=25,VLOOKUP(A5825,英雄数据表!A:L,7,0),""))</f>
        <v/>
      </c>
      <c r="M5825" s="20" t="str">
        <f>IFERROR(VLOOKUP(B5825,属性中转表!$K$2:$O$21,5,FALSE),"")</f>
        <v/>
      </c>
      <c r="N5825" s="20" t="str">
        <f>IF(B5825=25,VLOOKUP(A5825,英雄数据表!A:L,8,FALSE),IF(B5825=50,VLOOKUP(A5825,英雄数据表!A:L,12,0),""))</f>
        <v/>
      </c>
    </row>
    <row r="5826" spans="1:14" x14ac:dyDescent="0.3">
      <c r="A5826" s="20">
        <v>43076</v>
      </c>
      <c r="B5826" s="21">
        <f t="shared" si="389"/>
        <v>25</v>
      </c>
      <c r="C5826" s="21">
        <v>5</v>
      </c>
      <c r="D5826" s="21">
        <f>VLOOKUP(A5826,英雄数据表!A:D,4,0)</f>
        <v>4</v>
      </c>
      <c r="E5826" s="20" t="str">
        <f>VLOOKUP(A5826,英雄数据表!A:C,3,0)</f>
        <v>信赖守护者</v>
      </c>
      <c r="F5826" s="20">
        <f t="shared" si="390"/>
        <v>43076</v>
      </c>
      <c r="G5826" s="20">
        <f t="shared" si="391"/>
        <v>43076</v>
      </c>
      <c r="H5826" s="21" t="str">
        <f>VLOOKUP(B5826,属性中转表!A:F,6,FALSE)</f>
        <v>"hp":66600,"atk":1850</v>
      </c>
      <c r="I5826" s="20" t="str">
        <f>IF(VLOOKUP(B5826,属性中转表!A:G,7,FALSE)=0,"",VLOOKUP(VLOOKUP(B5826,属性中转表!A:G,7,FALSE),属性中转表!$K$2:$P$21,6,0))&amp;IF(VLOOKUP(B5826,属性中转表!A:G,7,FALSE)&gt;=50,VLOOKUP(A5826,英雄数据表!A:K,9,0),IF(VLOOKUP(B5826,属性中转表!A:G,7,FALSE)&gt;=25,VLOOKUP(A5826,英雄数据表!A:K,5,0),""))</f>
        <v>"atk":300,"hp":5000,"undpspro":50</v>
      </c>
      <c r="J5826" s="20" t="str">
        <f>IF(I5826="","",属性中转表!$I$1&amp;(IF(VLOOKUP(B5826,属性中转表!A:G,7,FALSE)=0,0,VLOOKUP(VLOOKUP(B5826,属性中转表!A:G,7,FALSE),属性中转表!$K$2:$P$21,4,0)))+IFERROR(VLOOKUP(A5826,英雄数据表!A:K,IF(武魂!B5826&gt;=50,10,IF(武魂!B5826&gt;=25,6)),0),0))</f>
        <v>,"dpspro":50</v>
      </c>
      <c r="K5826" s="32" t="str">
        <f t="shared" si="388"/>
        <v>"atk":300,"hp":5000,"undpspro":50,"dpspro":50</v>
      </c>
      <c r="L5826" s="20" t="str">
        <f>IF(B5826&gt;=50,VLOOKUP(A5826,英雄数据表!A:L,11,FALSE),IF(B5826&gt;=25,VLOOKUP(A5826,英雄数据表!A:L,7,0),""))</f>
        <v>"4307601004"</v>
      </c>
      <c r="M5826" s="20" t="str">
        <f>IFERROR(VLOOKUP(B5826,属性中转表!$K$2:$O$21,5,FALSE),"")</f>
        <v/>
      </c>
      <c r="N5826" s="20" t="str">
        <f>IF(B5826=25,VLOOKUP(A5826,英雄数据表!A:L,8,FALSE),IF(B5826=50,VLOOKUP(A5826,英雄数据表!A:L,12,0),""))</f>
        <v>开场时，与阵容中攻击力最高的友军形成羁绊，两人均会提升9%的伤害，直到任何一方死亡后解除效果</v>
      </c>
    </row>
    <row r="5827" spans="1:14" x14ac:dyDescent="0.3">
      <c r="A5827" s="20">
        <v>43076</v>
      </c>
      <c r="B5827" s="21">
        <f t="shared" si="389"/>
        <v>26</v>
      </c>
      <c r="C5827" s="21">
        <v>5</v>
      </c>
      <c r="D5827" s="21">
        <f>VLOOKUP(A5827,英雄数据表!A:D,4,0)</f>
        <v>4</v>
      </c>
      <c r="E5827" s="20" t="str">
        <f>VLOOKUP(A5827,英雄数据表!A:C,3,0)</f>
        <v>信赖守护者</v>
      </c>
      <c r="F5827" s="20">
        <f t="shared" si="390"/>
        <v>43076</v>
      </c>
      <c r="G5827" s="20">
        <f t="shared" si="391"/>
        <v>43076</v>
      </c>
      <c r="H5827" s="21" t="str">
        <f>VLOOKUP(B5827,属性中转表!A:F,6,FALSE)</f>
        <v>"hp":70200,"atk":1950</v>
      </c>
      <c r="I5827" s="20" t="str">
        <f>IF(VLOOKUP(B5827,属性中转表!A:G,7,FALSE)=0,"",VLOOKUP(VLOOKUP(B5827,属性中转表!A:G,7,FALSE),属性中转表!$K$2:$P$21,6,0))&amp;IF(VLOOKUP(B5827,属性中转表!A:G,7,FALSE)&gt;=50,VLOOKUP(A5827,英雄数据表!A:K,9,0),IF(VLOOKUP(B5827,属性中转表!A:G,7,FALSE)&gt;=25,VLOOKUP(A5827,英雄数据表!A:K,5,0),""))</f>
        <v>"atk":300,"hp":5000,"undpspro":50</v>
      </c>
      <c r="J5827" s="20" t="str">
        <f>IF(I5827="","",属性中转表!$I$1&amp;(IF(VLOOKUP(B5827,属性中转表!A:G,7,FALSE)=0,0,VLOOKUP(VLOOKUP(B5827,属性中转表!A:G,7,FALSE),属性中转表!$K$2:$P$21,4,0)))+IFERROR(VLOOKUP(A5827,英雄数据表!A:K,IF(武魂!B5827&gt;=50,10,IF(武魂!B5827&gt;=25,6)),0),0))</f>
        <v>,"dpspro":50</v>
      </c>
      <c r="K5827" s="32" t="str">
        <f t="shared" si="388"/>
        <v>"atk":300,"hp":5000,"undpspro":50,"dpspro":50</v>
      </c>
      <c r="L5827" s="20" t="str">
        <f>IF(B5827&gt;=50,VLOOKUP(A5827,英雄数据表!A:L,11,FALSE),IF(B5827&gt;=25,VLOOKUP(A5827,英雄数据表!A:L,7,0),""))</f>
        <v>"4307601004"</v>
      </c>
      <c r="M5827" s="20" t="str">
        <f>IFERROR(VLOOKUP(B5827,属性中转表!$K$2:$O$21,5,FALSE),"")</f>
        <v/>
      </c>
      <c r="N5827" s="20" t="str">
        <f>IF(B5827=25,VLOOKUP(A5827,英雄数据表!A:L,8,FALSE),IF(B5827=50,VLOOKUP(A5827,英雄数据表!A:L,12,0),""))</f>
        <v/>
      </c>
    </row>
    <row r="5828" spans="1:14" x14ac:dyDescent="0.3">
      <c r="A5828" s="20">
        <v>43076</v>
      </c>
      <c r="B5828" s="21">
        <f t="shared" si="389"/>
        <v>27</v>
      </c>
      <c r="C5828" s="21">
        <v>5</v>
      </c>
      <c r="D5828" s="21">
        <f>VLOOKUP(A5828,英雄数据表!A:D,4,0)</f>
        <v>4</v>
      </c>
      <c r="E5828" s="20" t="str">
        <f>VLOOKUP(A5828,英雄数据表!A:C,3,0)</f>
        <v>信赖守护者</v>
      </c>
      <c r="F5828" s="20">
        <f t="shared" si="390"/>
        <v>43076</v>
      </c>
      <c r="G5828" s="20">
        <f t="shared" si="391"/>
        <v>43076</v>
      </c>
      <c r="H5828" s="21" t="str">
        <f>VLOOKUP(B5828,属性中转表!A:F,6,FALSE)</f>
        <v>"hp":73800,"atk":2050</v>
      </c>
      <c r="I5828" s="20" t="str">
        <f>IF(VLOOKUP(B5828,属性中转表!A:G,7,FALSE)=0,"",VLOOKUP(VLOOKUP(B5828,属性中转表!A:G,7,FALSE),属性中转表!$K$2:$P$21,6,0))&amp;IF(VLOOKUP(B5828,属性中转表!A:G,7,FALSE)&gt;=50,VLOOKUP(A5828,英雄数据表!A:K,9,0),IF(VLOOKUP(B5828,属性中转表!A:G,7,FALSE)&gt;=25,VLOOKUP(A5828,英雄数据表!A:K,5,0),""))</f>
        <v>"atk":300,"hp":5000,"undpspro":50</v>
      </c>
      <c r="J5828" s="20" t="str">
        <f>IF(I5828="","",属性中转表!$I$1&amp;(IF(VLOOKUP(B5828,属性中转表!A:G,7,FALSE)=0,0,VLOOKUP(VLOOKUP(B5828,属性中转表!A:G,7,FALSE),属性中转表!$K$2:$P$21,4,0)))+IFERROR(VLOOKUP(A5828,英雄数据表!A:K,IF(武魂!B5828&gt;=50,10,IF(武魂!B5828&gt;=25,6)),0),0))</f>
        <v>,"dpspro":50</v>
      </c>
      <c r="K5828" s="32" t="str">
        <f t="shared" si="388"/>
        <v>"atk":300,"hp":5000,"undpspro":50,"dpspro":50</v>
      </c>
      <c r="L5828" s="20" t="str">
        <f>IF(B5828&gt;=50,VLOOKUP(A5828,英雄数据表!A:L,11,FALSE),IF(B5828&gt;=25,VLOOKUP(A5828,英雄数据表!A:L,7,0),""))</f>
        <v>"4307601004"</v>
      </c>
      <c r="M5828" s="20" t="str">
        <f>IFERROR(VLOOKUP(B5828,属性中转表!$K$2:$O$21,5,FALSE),"")</f>
        <v/>
      </c>
      <c r="N5828" s="20" t="str">
        <f>IF(B5828=25,VLOOKUP(A5828,英雄数据表!A:L,8,FALSE),IF(B5828=50,VLOOKUP(A5828,英雄数据表!A:L,12,0),""))</f>
        <v/>
      </c>
    </row>
    <row r="5829" spans="1:14" x14ac:dyDescent="0.3">
      <c r="A5829" s="20">
        <v>43076</v>
      </c>
      <c r="B5829" s="21">
        <f t="shared" si="389"/>
        <v>28</v>
      </c>
      <c r="C5829" s="21">
        <v>5</v>
      </c>
      <c r="D5829" s="21">
        <f>VLOOKUP(A5829,英雄数据表!A:D,4,0)</f>
        <v>4</v>
      </c>
      <c r="E5829" s="20" t="str">
        <f>VLOOKUP(A5829,英雄数据表!A:C,3,0)</f>
        <v>信赖守护者</v>
      </c>
      <c r="F5829" s="20">
        <f t="shared" si="390"/>
        <v>43076</v>
      </c>
      <c r="G5829" s="20">
        <f t="shared" si="391"/>
        <v>43076</v>
      </c>
      <c r="H5829" s="21" t="str">
        <f>VLOOKUP(B5829,属性中转表!A:F,6,FALSE)</f>
        <v>"hp":77400,"atk":2150</v>
      </c>
      <c r="I5829" s="20" t="str">
        <f>IF(VLOOKUP(B5829,属性中转表!A:G,7,FALSE)=0,"",VLOOKUP(VLOOKUP(B5829,属性中转表!A:G,7,FALSE),属性中转表!$K$2:$P$21,6,0))&amp;IF(VLOOKUP(B5829,属性中转表!A:G,7,FALSE)&gt;=50,VLOOKUP(A5829,英雄数据表!A:K,9,0),IF(VLOOKUP(B5829,属性中转表!A:G,7,FALSE)&gt;=25,VLOOKUP(A5829,英雄数据表!A:K,5,0),""))</f>
        <v>"atk":300,"hp":5000,"undpspro":50</v>
      </c>
      <c r="J5829" s="20" t="str">
        <f>IF(I5829="","",属性中转表!$I$1&amp;(IF(VLOOKUP(B5829,属性中转表!A:G,7,FALSE)=0,0,VLOOKUP(VLOOKUP(B5829,属性中转表!A:G,7,FALSE),属性中转表!$K$2:$P$21,4,0)))+IFERROR(VLOOKUP(A5829,英雄数据表!A:K,IF(武魂!B5829&gt;=50,10,IF(武魂!B5829&gt;=25,6)),0),0))</f>
        <v>,"dpspro":50</v>
      </c>
      <c r="K5829" s="32" t="str">
        <f t="shared" si="388"/>
        <v>"atk":300,"hp":5000,"undpspro":50,"dpspro":50</v>
      </c>
      <c r="L5829" s="20" t="str">
        <f>IF(B5829&gt;=50,VLOOKUP(A5829,英雄数据表!A:L,11,FALSE),IF(B5829&gt;=25,VLOOKUP(A5829,英雄数据表!A:L,7,0),""))</f>
        <v>"4307601004"</v>
      </c>
      <c r="M5829" s="20" t="str">
        <f>IFERROR(VLOOKUP(B5829,属性中转表!$K$2:$O$21,5,FALSE),"")</f>
        <v/>
      </c>
      <c r="N5829" s="20" t="str">
        <f>IF(B5829=25,VLOOKUP(A5829,英雄数据表!A:L,8,FALSE),IF(B5829=50,VLOOKUP(A5829,英雄数据表!A:L,12,0),""))</f>
        <v/>
      </c>
    </row>
    <row r="5830" spans="1:14" x14ac:dyDescent="0.3">
      <c r="A5830" s="20">
        <v>43076</v>
      </c>
      <c r="B5830" s="21">
        <f t="shared" si="389"/>
        <v>29</v>
      </c>
      <c r="C5830" s="21">
        <v>5</v>
      </c>
      <c r="D5830" s="21">
        <f>VLOOKUP(A5830,英雄数据表!A:D,4,0)</f>
        <v>4</v>
      </c>
      <c r="E5830" s="20" t="str">
        <f>VLOOKUP(A5830,英雄数据表!A:C,3,0)</f>
        <v>信赖守护者</v>
      </c>
      <c r="F5830" s="20">
        <f t="shared" si="390"/>
        <v>43076</v>
      </c>
      <c r="G5830" s="20">
        <f t="shared" si="391"/>
        <v>43076</v>
      </c>
      <c r="H5830" s="21" t="str">
        <f>VLOOKUP(B5830,属性中转表!A:F,6,FALSE)</f>
        <v>"hp":81000,"atk":2250</v>
      </c>
      <c r="I5830" s="20" t="str">
        <f>IF(VLOOKUP(B5830,属性中转表!A:G,7,FALSE)=0,"",VLOOKUP(VLOOKUP(B5830,属性中转表!A:G,7,FALSE),属性中转表!$K$2:$P$21,6,0))&amp;IF(VLOOKUP(B5830,属性中转表!A:G,7,FALSE)&gt;=50,VLOOKUP(A5830,英雄数据表!A:K,9,0),IF(VLOOKUP(B5830,属性中转表!A:G,7,FALSE)&gt;=25,VLOOKUP(A5830,英雄数据表!A:K,5,0),""))</f>
        <v>"atk":300,"hp":5000,"undpspro":50</v>
      </c>
      <c r="J5830" s="20" t="str">
        <f>IF(I5830="","",属性中转表!$I$1&amp;(IF(VLOOKUP(B5830,属性中转表!A:G,7,FALSE)=0,0,VLOOKUP(VLOOKUP(B5830,属性中转表!A:G,7,FALSE),属性中转表!$K$2:$P$21,4,0)))+IFERROR(VLOOKUP(A5830,英雄数据表!A:K,IF(武魂!B5830&gt;=50,10,IF(武魂!B5830&gt;=25,6)),0),0))</f>
        <v>,"dpspro":50</v>
      </c>
      <c r="K5830" s="32" t="str">
        <f t="shared" si="388"/>
        <v>"atk":300,"hp":5000,"undpspro":50,"dpspro":50</v>
      </c>
      <c r="L5830" s="20" t="str">
        <f>IF(B5830&gt;=50,VLOOKUP(A5830,英雄数据表!A:L,11,FALSE),IF(B5830&gt;=25,VLOOKUP(A5830,英雄数据表!A:L,7,0),""))</f>
        <v>"4307601004"</v>
      </c>
      <c r="M5830" s="20" t="str">
        <f>IFERROR(VLOOKUP(B5830,属性中转表!$K$2:$O$21,5,FALSE),"")</f>
        <v/>
      </c>
      <c r="N5830" s="20" t="str">
        <f>IF(B5830=25,VLOOKUP(A5830,英雄数据表!A:L,8,FALSE),IF(B5830=50,VLOOKUP(A5830,英雄数据表!A:L,12,0),""))</f>
        <v/>
      </c>
    </row>
    <row r="5831" spans="1:14" x14ac:dyDescent="0.3">
      <c r="A5831" s="20">
        <v>43076</v>
      </c>
      <c r="B5831" s="21">
        <f t="shared" si="389"/>
        <v>30</v>
      </c>
      <c r="C5831" s="21">
        <v>5</v>
      </c>
      <c r="D5831" s="21">
        <f>VLOOKUP(A5831,英雄数据表!A:D,4,0)</f>
        <v>4</v>
      </c>
      <c r="E5831" s="20" t="str">
        <f>VLOOKUP(A5831,英雄数据表!A:C,3,0)</f>
        <v>信赖守护者</v>
      </c>
      <c r="F5831" s="20">
        <f t="shared" si="390"/>
        <v>43076</v>
      </c>
      <c r="G5831" s="20">
        <f t="shared" si="391"/>
        <v>43076</v>
      </c>
      <c r="H5831" s="21" t="str">
        <f>VLOOKUP(B5831,属性中转表!A:F,6,FALSE)</f>
        <v>"hp":84600,"atk":2350</v>
      </c>
      <c r="I5831" s="20" t="str">
        <f>IF(VLOOKUP(B5831,属性中转表!A:G,7,FALSE)=0,"",VLOOKUP(VLOOKUP(B5831,属性中转表!A:G,7,FALSE),属性中转表!$K$2:$P$21,6,0))&amp;IF(VLOOKUP(B5831,属性中转表!A:G,7,FALSE)&gt;=50,VLOOKUP(A5831,英雄数据表!A:K,9,0),IF(VLOOKUP(B5831,属性中转表!A:G,7,FALSE)&gt;=25,VLOOKUP(A5831,英雄数据表!A:K,5,0),""))</f>
        <v>"atk":300,"hp":5000,"undpspro":100</v>
      </c>
      <c r="J5831" s="20" t="str">
        <f>IF(I5831="","",属性中转表!$I$1&amp;(IF(VLOOKUP(B5831,属性中转表!A:G,7,FALSE)=0,0,VLOOKUP(VLOOKUP(B5831,属性中转表!A:G,7,FALSE),属性中转表!$K$2:$P$21,4,0)))+IFERROR(VLOOKUP(A5831,英雄数据表!A:K,IF(武魂!B5831&gt;=50,10,IF(武魂!B5831&gt;=25,6)),0),0))</f>
        <v>,"dpspro":50</v>
      </c>
      <c r="K5831" s="32" t="str">
        <f t="shared" si="388"/>
        <v>"atk":300,"hp":5000,"undpspro":100,"dpspro":50</v>
      </c>
      <c r="L5831" s="20" t="str">
        <f>IF(B5831&gt;=50,VLOOKUP(A5831,英雄数据表!A:L,11,FALSE),IF(B5831&gt;=25,VLOOKUP(A5831,英雄数据表!A:L,7,0),""))</f>
        <v>"4307601004"</v>
      </c>
      <c r="M5831" s="20" t="str">
        <f>IFERROR(VLOOKUP(B5831,属性中转表!$K$2:$O$21,5,FALSE),"")</f>
        <v>"undpspro":50</v>
      </c>
      <c r="N5831" s="20" t="str">
        <f>IF(B5831=25,VLOOKUP(A5831,英雄数据表!A:L,8,FALSE),IF(B5831=50,VLOOKUP(A5831,英雄数据表!A:L,12,0),""))</f>
        <v/>
      </c>
    </row>
    <row r="5832" spans="1:14" x14ac:dyDescent="0.3">
      <c r="A5832" s="20">
        <v>43076</v>
      </c>
      <c r="B5832" s="21">
        <f t="shared" si="389"/>
        <v>31</v>
      </c>
      <c r="C5832" s="21">
        <v>5</v>
      </c>
      <c r="D5832" s="21">
        <f>VLOOKUP(A5832,英雄数据表!A:D,4,0)</f>
        <v>4</v>
      </c>
      <c r="E5832" s="20" t="str">
        <f>VLOOKUP(A5832,英雄数据表!A:C,3,0)</f>
        <v>信赖守护者</v>
      </c>
      <c r="F5832" s="20">
        <f t="shared" si="390"/>
        <v>43076</v>
      </c>
      <c r="G5832" s="20">
        <f t="shared" si="391"/>
        <v>43076</v>
      </c>
      <c r="H5832" s="21" t="str">
        <f>VLOOKUP(B5832,属性中转表!A:F,6,FALSE)</f>
        <v>"hp":89100,"atk":2475</v>
      </c>
      <c r="I5832" s="20" t="str">
        <f>IF(VLOOKUP(B5832,属性中转表!A:G,7,FALSE)=0,"",VLOOKUP(VLOOKUP(B5832,属性中转表!A:G,7,FALSE),属性中转表!$K$2:$P$21,6,0))&amp;IF(VLOOKUP(B5832,属性中转表!A:G,7,FALSE)&gt;=50,VLOOKUP(A5832,英雄数据表!A:K,9,0),IF(VLOOKUP(B5832,属性中转表!A:G,7,FALSE)&gt;=25,VLOOKUP(A5832,英雄数据表!A:K,5,0),""))</f>
        <v>"atk":300,"hp":5000,"undpspro":100</v>
      </c>
      <c r="J5832" s="20" t="str">
        <f>IF(I5832="","",属性中转表!$I$1&amp;(IF(VLOOKUP(B5832,属性中转表!A:G,7,FALSE)=0,0,VLOOKUP(VLOOKUP(B5832,属性中转表!A:G,7,FALSE),属性中转表!$K$2:$P$21,4,0)))+IFERROR(VLOOKUP(A5832,英雄数据表!A:K,IF(武魂!B5832&gt;=50,10,IF(武魂!B5832&gt;=25,6)),0),0))</f>
        <v>,"dpspro":50</v>
      </c>
      <c r="K5832" s="32" t="str">
        <f t="shared" si="388"/>
        <v>"atk":300,"hp":5000,"undpspro":100,"dpspro":50</v>
      </c>
      <c r="L5832" s="20" t="str">
        <f>IF(B5832&gt;=50,VLOOKUP(A5832,英雄数据表!A:L,11,FALSE),IF(B5832&gt;=25,VLOOKUP(A5832,英雄数据表!A:L,7,0),""))</f>
        <v>"4307601004"</v>
      </c>
      <c r="M5832" s="20" t="str">
        <f>IFERROR(VLOOKUP(B5832,属性中转表!$K$2:$O$21,5,FALSE),"")</f>
        <v/>
      </c>
      <c r="N5832" s="20" t="str">
        <f>IF(B5832=25,VLOOKUP(A5832,英雄数据表!A:L,8,FALSE),IF(B5832=50,VLOOKUP(A5832,英雄数据表!A:L,12,0),""))</f>
        <v/>
      </c>
    </row>
    <row r="5833" spans="1:14" x14ac:dyDescent="0.3">
      <c r="A5833" s="20">
        <v>43076</v>
      </c>
      <c r="B5833" s="21">
        <f t="shared" si="389"/>
        <v>32</v>
      </c>
      <c r="C5833" s="21">
        <v>5</v>
      </c>
      <c r="D5833" s="21">
        <f>VLOOKUP(A5833,英雄数据表!A:D,4,0)</f>
        <v>4</v>
      </c>
      <c r="E5833" s="20" t="str">
        <f>VLOOKUP(A5833,英雄数据表!A:C,3,0)</f>
        <v>信赖守护者</v>
      </c>
      <c r="F5833" s="20">
        <f t="shared" si="390"/>
        <v>43076</v>
      </c>
      <c r="G5833" s="20">
        <f t="shared" si="391"/>
        <v>43076</v>
      </c>
      <c r="H5833" s="21" t="str">
        <f>VLOOKUP(B5833,属性中转表!A:F,6,FALSE)</f>
        <v>"hp":93600,"atk":2600</v>
      </c>
      <c r="I5833" s="20" t="str">
        <f>IF(VLOOKUP(B5833,属性中转表!A:G,7,FALSE)=0,"",VLOOKUP(VLOOKUP(B5833,属性中转表!A:G,7,FALSE),属性中转表!$K$2:$P$21,6,0))&amp;IF(VLOOKUP(B5833,属性中转表!A:G,7,FALSE)&gt;=50,VLOOKUP(A5833,英雄数据表!A:K,9,0),IF(VLOOKUP(B5833,属性中转表!A:G,7,FALSE)&gt;=25,VLOOKUP(A5833,英雄数据表!A:K,5,0),""))</f>
        <v>"atk":300,"hp":5000,"undpspro":100</v>
      </c>
      <c r="J5833" s="20" t="str">
        <f>IF(I5833="","",属性中转表!$I$1&amp;(IF(VLOOKUP(B5833,属性中转表!A:G,7,FALSE)=0,0,VLOOKUP(VLOOKUP(B5833,属性中转表!A:G,7,FALSE),属性中转表!$K$2:$P$21,4,0)))+IFERROR(VLOOKUP(A5833,英雄数据表!A:K,IF(武魂!B5833&gt;=50,10,IF(武魂!B5833&gt;=25,6)),0),0))</f>
        <v>,"dpspro":50</v>
      </c>
      <c r="K5833" s="32" t="str">
        <f t="shared" si="388"/>
        <v>"atk":300,"hp":5000,"undpspro":100,"dpspro":50</v>
      </c>
      <c r="L5833" s="20" t="str">
        <f>IF(B5833&gt;=50,VLOOKUP(A5833,英雄数据表!A:L,11,FALSE),IF(B5833&gt;=25,VLOOKUP(A5833,英雄数据表!A:L,7,0),""))</f>
        <v>"4307601004"</v>
      </c>
      <c r="M5833" s="20" t="str">
        <f>IFERROR(VLOOKUP(B5833,属性中转表!$K$2:$O$21,5,FALSE),"")</f>
        <v/>
      </c>
      <c r="N5833" s="20" t="str">
        <f>IF(B5833=25,VLOOKUP(A5833,英雄数据表!A:L,8,FALSE),IF(B5833=50,VLOOKUP(A5833,英雄数据表!A:L,12,0),""))</f>
        <v/>
      </c>
    </row>
    <row r="5834" spans="1:14" x14ac:dyDescent="0.3">
      <c r="A5834" s="20">
        <v>43076</v>
      </c>
      <c r="B5834" s="21">
        <f t="shared" si="389"/>
        <v>33</v>
      </c>
      <c r="C5834" s="21">
        <v>5</v>
      </c>
      <c r="D5834" s="21">
        <f>VLOOKUP(A5834,英雄数据表!A:D,4,0)</f>
        <v>4</v>
      </c>
      <c r="E5834" s="20" t="str">
        <f>VLOOKUP(A5834,英雄数据表!A:C,3,0)</f>
        <v>信赖守护者</v>
      </c>
      <c r="F5834" s="20">
        <f t="shared" si="390"/>
        <v>43076</v>
      </c>
      <c r="G5834" s="20">
        <f t="shared" si="391"/>
        <v>43076</v>
      </c>
      <c r="H5834" s="21" t="str">
        <f>VLOOKUP(B5834,属性中转表!A:F,6,FALSE)</f>
        <v>"hp":98100,"atk":2725</v>
      </c>
      <c r="I5834" s="20" t="str">
        <f>IF(VLOOKUP(B5834,属性中转表!A:G,7,FALSE)=0,"",VLOOKUP(VLOOKUP(B5834,属性中转表!A:G,7,FALSE),属性中转表!$K$2:$P$21,6,0))&amp;IF(VLOOKUP(B5834,属性中转表!A:G,7,FALSE)&gt;=50,VLOOKUP(A5834,英雄数据表!A:K,9,0),IF(VLOOKUP(B5834,属性中转表!A:G,7,FALSE)&gt;=25,VLOOKUP(A5834,英雄数据表!A:K,5,0),""))</f>
        <v>"atk":300,"hp":5000,"undpspro":100</v>
      </c>
      <c r="J5834" s="20" t="str">
        <f>IF(I5834="","",属性中转表!$I$1&amp;(IF(VLOOKUP(B5834,属性中转表!A:G,7,FALSE)=0,0,VLOOKUP(VLOOKUP(B5834,属性中转表!A:G,7,FALSE),属性中转表!$K$2:$P$21,4,0)))+IFERROR(VLOOKUP(A5834,英雄数据表!A:K,IF(武魂!B5834&gt;=50,10,IF(武魂!B5834&gt;=25,6)),0),0))</f>
        <v>,"dpspro":50</v>
      </c>
      <c r="K5834" s="32" t="str">
        <f t="shared" si="388"/>
        <v>"atk":300,"hp":5000,"undpspro":100,"dpspro":50</v>
      </c>
      <c r="L5834" s="20" t="str">
        <f>IF(B5834&gt;=50,VLOOKUP(A5834,英雄数据表!A:L,11,FALSE),IF(B5834&gt;=25,VLOOKUP(A5834,英雄数据表!A:L,7,0),""))</f>
        <v>"4307601004"</v>
      </c>
      <c r="M5834" s="20" t="str">
        <f>IFERROR(VLOOKUP(B5834,属性中转表!$K$2:$O$21,5,FALSE),"")</f>
        <v/>
      </c>
      <c r="N5834" s="20" t="str">
        <f>IF(B5834=25,VLOOKUP(A5834,英雄数据表!A:L,8,FALSE),IF(B5834=50,VLOOKUP(A5834,英雄数据表!A:L,12,0),""))</f>
        <v/>
      </c>
    </row>
    <row r="5835" spans="1:14" x14ac:dyDescent="0.3">
      <c r="A5835" s="20">
        <v>43076</v>
      </c>
      <c r="B5835" s="21">
        <f t="shared" si="389"/>
        <v>34</v>
      </c>
      <c r="C5835" s="21">
        <v>5</v>
      </c>
      <c r="D5835" s="21">
        <f>VLOOKUP(A5835,英雄数据表!A:D,4,0)</f>
        <v>4</v>
      </c>
      <c r="E5835" s="20" t="str">
        <f>VLOOKUP(A5835,英雄数据表!A:C,3,0)</f>
        <v>信赖守护者</v>
      </c>
      <c r="F5835" s="20">
        <f t="shared" si="390"/>
        <v>43076</v>
      </c>
      <c r="G5835" s="20">
        <f t="shared" si="391"/>
        <v>43076</v>
      </c>
      <c r="H5835" s="21" t="str">
        <f>VLOOKUP(B5835,属性中转表!A:F,6,FALSE)</f>
        <v>"hp":102600,"atk":2850</v>
      </c>
      <c r="I5835" s="20" t="str">
        <f>IF(VLOOKUP(B5835,属性中转表!A:G,7,FALSE)=0,"",VLOOKUP(VLOOKUP(B5835,属性中转表!A:G,7,FALSE),属性中转表!$K$2:$P$21,6,0))&amp;IF(VLOOKUP(B5835,属性中转表!A:G,7,FALSE)&gt;=50,VLOOKUP(A5835,英雄数据表!A:K,9,0),IF(VLOOKUP(B5835,属性中转表!A:G,7,FALSE)&gt;=25,VLOOKUP(A5835,英雄数据表!A:K,5,0),""))</f>
        <v>"atk":300,"hp":5000,"undpspro":100</v>
      </c>
      <c r="J5835" s="20" t="str">
        <f>IF(I5835="","",属性中转表!$I$1&amp;(IF(VLOOKUP(B5835,属性中转表!A:G,7,FALSE)=0,0,VLOOKUP(VLOOKUP(B5835,属性中转表!A:G,7,FALSE),属性中转表!$K$2:$P$21,4,0)))+IFERROR(VLOOKUP(A5835,英雄数据表!A:K,IF(武魂!B5835&gt;=50,10,IF(武魂!B5835&gt;=25,6)),0),0))</f>
        <v>,"dpspro":50</v>
      </c>
      <c r="K5835" s="32" t="str">
        <f t="shared" si="388"/>
        <v>"atk":300,"hp":5000,"undpspro":100,"dpspro":50</v>
      </c>
      <c r="L5835" s="20" t="str">
        <f>IF(B5835&gt;=50,VLOOKUP(A5835,英雄数据表!A:L,11,FALSE),IF(B5835&gt;=25,VLOOKUP(A5835,英雄数据表!A:L,7,0),""))</f>
        <v>"4307601004"</v>
      </c>
      <c r="M5835" s="20" t="str">
        <f>IFERROR(VLOOKUP(B5835,属性中转表!$K$2:$O$21,5,FALSE),"")</f>
        <v/>
      </c>
      <c r="N5835" s="20" t="str">
        <f>IF(B5835=25,VLOOKUP(A5835,英雄数据表!A:L,8,FALSE),IF(B5835=50,VLOOKUP(A5835,英雄数据表!A:L,12,0),""))</f>
        <v/>
      </c>
    </row>
    <row r="5836" spans="1:14" x14ac:dyDescent="0.3">
      <c r="A5836" s="20">
        <v>43076</v>
      </c>
      <c r="B5836" s="21">
        <f t="shared" si="389"/>
        <v>35</v>
      </c>
      <c r="C5836" s="21">
        <v>5</v>
      </c>
      <c r="D5836" s="21">
        <f>VLOOKUP(A5836,英雄数据表!A:D,4,0)</f>
        <v>4</v>
      </c>
      <c r="E5836" s="20" t="str">
        <f>VLOOKUP(A5836,英雄数据表!A:C,3,0)</f>
        <v>信赖守护者</v>
      </c>
      <c r="F5836" s="20">
        <f t="shared" si="390"/>
        <v>43076</v>
      </c>
      <c r="G5836" s="20">
        <f t="shared" si="391"/>
        <v>43076</v>
      </c>
      <c r="H5836" s="21" t="str">
        <f>VLOOKUP(B5836,属性中转表!A:F,6,FALSE)</f>
        <v>"hp":107100,"atk":2975</v>
      </c>
      <c r="I5836" s="20" t="str">
        <f>IF(VLOOKUP(B5836,属性中转表!A:G,7,FALSE)=0,"",VLOOKUP(VLOOKUP(B5836,属性中转表!A:G,7,FALSE),属性中转表!$K$2:$P$21,6,0))&amp;IF(VLOOKUP(B5836,属性中转表!A:G,7,FALSE)&gt;=50,VLOOKUP(A5836,英雄数据表!A:K,9,0),IF(VLOOKUP(B5836,属性中转表!A:G,7,FALSE)&gt;=25,VLOOKUP(A5836,英雄数据表!A:K,5,0),""))</f>
        <v>"atk":300,"hp":5000,"undpspro":100</v>
      </c>
      <c r="J5836" s="20" t="str">
        <f>IF(I5836="","",属性中转表!$I$1&amp;(IF(VLOOKUP(B5836,属性中转表!A:G,7,FALSE)=0,0,VLOOKUP(VLOOKUP(B5836,属性中转表!A:G,7,FALSE),属性中转表!$K$2:$P$21,4,0)))+IFERROR(VLOOKUP(A5836,英雄数据表!A:K,IF(武魂!B5836&gt;=50,10,IF(武魂!B5836&gt;=25,6)),0),0))</f>
        <v>,"dpspro":100</v>
      </c>
      <c r="K5836" s="32" t="str">
        <f t="shared" si="388"/>
        <v>"atk":300,"hp":5000,"undpspro":100,"dpspro":100</v>
      </c>
      <c r="L5836" s="20" t="str">
        <f>IF(B5836&gt;=50,VLOOKUP(A5836,英雄数据表!A:L,11,FALSE),IF(B5836&gt;=25,VLOOKUP(A5836,英雄数据表!A:L,7,0),""))</f>
        <v>"4307601004"</v>
      </c>
      <c r="M5836" s="20" t="str">
        <f>IFERROR(VLOOKUP(B5836,属性中转表!$K$2:$O$21,5,FALSE),"")</f>
        <v>"dpspro":50</v>
      </c>
      <c r="N5836" s="20" t="str">
        <f>IF(B5836=25,VLOOKUP(A5836,英雄数据表!A:L,8,FALSE),IF(B5836=50,VLOOKUP(A5836,英雄数据表!A:L,12,0),""))</f>
        <v/>
      </c>
    </row>
    <row r="5837" spans="1:14" x14ac:dyDescent="0.3">
      <c r="A5837" s="20">
        <v>43076</v>
      </c>
      <c r="B5837" s="21">
        <f t="shared" si="389"/>
        <v>36</v>
      </c>
      <c r="C5837" s="21">
        <v>5</v>
      </c>
      <c r="D5837" s="21">
        <f>VLOOKUP(A5837,英雄数据表!A:D,4,0)</f>
        <v>4</v>
      </c>
      <c r="E5837" s="20" t="str">
        <f>VLOOKUP(A5837,英雄数据表!A:C,3,0)</f>
        <v>信赖守护者</v>
      </c>
      <c r="F5837" s="20">
        <f t="shared" si="390"/>
        <v>43076</v>
      </c>
      <c r="G5837" s="20">
        <f t="shared" si="391"/>
        <v>43076</v>
      </c>
      <c r="H5837" s="21" t="str">
        <f>VLOOKUP(B5837,属性中转表!A:F,6,FALSE)</f>
        <v>"hp":111600,"atk":3100</v>
      </c>
      <c r="I5837" s="20" t="str">
        <f>IF(VLOOKUP(B5837,属性中转表!A:G,7,FALSE)=0,"",VLOOKUP(VLOOKUP(B5837,属性中转表!A:G,7,FALSE),属性中转表!$K$2:$P$21,6,0))&amp;IF(VLOOKUP(B5837,属性中转表!A:G,7,FALSE)&gt;=50,VLOOKUP(A5837,英雄数据表!A:K,9,0),IF(VLOOKUP(B5837,属性中转表!A:G,7,FALSE)&gt;=25,VLOOKUP(A5837,英雄数据表!A:K,5,0),""))</f>
        <v>"atk":300,"hp":5000,"undpspro":100</v>
      </c>
      <c r="J5837" s="20" t="str">
        <f>IF(I5837="","",属性中转表!$I$1&amp;(IF(VLOOKUP(B5837,属性中转表!A:G,7,FALSE)=0,0,VLOOKUP(VLOOKUP(B5837,属性中转表!A:G,7,FALSE),属性中转表!$K$2:$P$21,4,0)))+IFERROR(VLOOKUP(A5837,英雄数据表!A:K,IF(武魂!B5837&gt;=50,10,IF(武魂!B5837&gt;=25,6)),0),0))</f>
        <v>,"dpspro":100</v>
      </c>
      <c r="K5837" s="32" t="str">
        <f t="shared" si="388"/>
        <v>"atk":300,"hp":5000,"undpspro":100,"dpspro":100</v>
      </c>
      <c r="L5837" s="20" t="str">
        <f>IF(B5837&gt;=50,VLOOKUP(A5837,英雄数据表!A:L,11,FALSE),IF(B5837&gt;=25,VLOOKUP(A5837,英雄数据表!A:L,7,0),""))</f>
        <v>"4307601004"</v>
      </c>
      <c r="M5837" s="20" t="str">
        <f>IFERROR(VLOOKUP(B5837,属性中转表!$K$2:$O$21,5,FALSE),"")</f>
        <v/>
      </c>
      <c r="N5837" s="20" t="str">
        <f>IF(B5837=25,VLOOKUP(A5837,英雄数据表!A:L,8,FALSE),IF(B5837=50,VLOOKUP(A5837,英雄数据表!A:L,12,0),""))</f>
        <v/>
      </c>
    </row>
    <row r="5838" spans="1:14" x14ac:dyDescent="0.3">
      <c r="A5838" s="20">
        <v>43076</v>
      </c>
      <c r="B5838" s="21">
        <f t="shared" si="389"/>
        <v>37</v>
      </c>
      <c r="C5838" s="21">
        <v>5</v>
      </c>
      <c r="D5838" s="21">
        <f>VLOOKUP(A5838,英雄数据表!A:D,4,0)</f>
        <v>4</v>
      </c>
      <c r="E5838" s="20" t="str">
        <f>VLOOKUP(A5838,英雄数据表!A:C,3,0)</f>
        <v>信赖守护者</v>
      </c>
      <c r="F5838" s="20">
        <f t="shared" si="390"/>
        <v>43076</v>
      </c>
      <c r="G5838" s="20">
        <f t="shared" si="391"/>
        <v>43076</v>
      </c>
      <c r="H5838" s="21" t="str">
        <f>VLOOKUP(B5838,属性中转表!A:F,6,FALSE)</f>
        <v>"hp":116100,"atk":3225</v>
      </c>
      <c r="I5838" s="20" t="str">
        <f>IF(VLOOKUP(B5838,属性中转表!A:G,7,FALSE)=0,"",VLOOKUP(VLOOKUP(B5838,属性中转表!A:G,7,FALSE),属性中转表!$K$2:$P$21,6,0))&amp;IF(VLOOKUP(B5838,属性中转表!A:G,7,FALSE)&gt;=50,VLOOKUP(A5838,英雄数据表!A:K,9,0),IF(VLOOKUP(B5838,属性中转表!A:G,7,FALSE)&gt;=25,VLOOKUP(A5838,英雄数据表!A:K,5,0),""))</f>
        <v>"atk":300,"hp":5000,"undpspro":100</v>
      </c>
      <c r="J5838" s="20" t="str">
        <f>IF(I5838="","",属性中转表!$I$1&amp;(IF(VLOOKUP(B5838,属性中转表!A:G,7,FALSE)=0,0,VLOOKUP(VLOOKUP(B5838,属性中转表!A:G,7,FALSE),属性中转表!$K$2:$P$21,4,0)))+IFERROR(VLOOKUP(A5838,英雄数据表!A:K,IF(武魂!B5838&gt;=50,10,IF(武魂!B5838&gt;=25,6)),0),0))</f>
        <v>,"dpspro":100</v>
      </c>
      <c r="K5838" s="32" t="str">
        <f t="shared" si="388"/>
        <v>"atk":300,"hp":5000,"undpspro":100,"dpspro":100</v>
      </c>
      <c r="L5838" s="20" t="str">
        <f>IF(B5838&gt;=50,VLOOKUP(A5838,英雄数据表!A:L,11,FALSE),IF(B5838&gt;=25,VLOOKUP(A5838,英雄数据表!A:L,7,0),""))</f>
        <v>"4307601004"</v>
      </c>
      <c r="M5838" s="20" t="str">
        <f>IFERROR(VLOOKUP(B5838,属性中转表!$K$2:$O$21,5,FALSE),"")</f>
        <v/>
      </c>
      <c r="N5838" s="20" t="str">
        <f>IF(B5838=25,VLOOKUP(A5838,英雄数据表!A:L,8,FALSE),IF(B5838=50,VLOOKUP(A5838,英雄数据表!A:L,12,0),""))</f>
        <v/>
      </c>
    </row>
    <row r="5839" spans="1:14" x14ac:dyDescent="0.3">
      <c r="A5839" s="20">
        <v>43076</v>
      </c>
      <c r="B5839" s="21">
        <f t="shared" si="389"/>
        <v>38</v>
      </c>
      <c r="C5839" s="21">
        <v>5</v>
      </c>
      <c r="D5839" s="21">
        <f>VLOOKUP(A5839,英雄数据表!A:D,4,0)</f>
        <v>4</v>
      </c>
      <c r="E5839" s="20" t="str">
        <f>VLOOKUP(A5839,英雄数据表!A:C,3,0)</f>
        <v>信赖守护者</v>
      </c>
      <c r="F5839" s="20">
        <f t="shared" si="390"/>
        <v>43076</v>
      </c>
      <c r="G5839" s="20">
        <f t="shared" si="391"/>
        <v>43076</v>
      </c>
      <c r="H5839" s="21" t="str">
        <f>VLOOKUP(B5839,属性中转表!A:F,6,FALSE)</f>
        <v>"hp":120600,"atk":3350</v>
      </c>
      <c r="I5839" s="20" t="str">
        <f>IF(VLOOKUP(B5839,属性中转表!A:G,7,FALSE)=0,"",VLOOKUP(VLOOKUP(B5839,属性中转表!A:G,7,FALSE),属性中转表!$K$2:$P$21,6,0))&amp;IF(VLOOKUP(B5839,属性中转表!A:G,7,FALSE)&gt;=50,VLOOKUP(A5839,英雄数据表!A:K,9,0),IF(VLOOKUP(B5839,属性中转表!A:G,7,FALSE)&gt;=25,VLOOKUP(A5839,英雄数据表!A:K,5,0),""))</f>
        <v>"atk":300,"hp":5000,"undpspro":100</v>
      </c>
      <c r="J5839" s="20" t="str">
        <f>IF(I5839="","",属性中转表!$I$1&amp;(IF(VLOOKUP(B5839,属性中转表!A:G,7,FALSE)=0,0,VLOOKUP(VLOOKUP(B5839,属性中转表!A:G,7,FALSE),属性中转表!$K$2:$P$21,4,0)))+IFERROR(VLOOKUP(A5839,英雄数据表!A:K,IF(武魂!B5839&gt;=50,10,IF(武魂!B5839&gt;=25,6)),0),0))</f>
        <v>,"dpspro":100</v>
      </c>
      <c r="K5839" s="32" t="str">
        <f t="shared" ref="K5839:K6002" si="392">I5839&amp;J5839</f>
        <v>"atk":300,"hp":5000,"undpspro":100,"dpspro":100</v>
      </c>
      <c r="L5839" s="20" t="str">
        <f>IF(B5839&gt;=50,VLOOKUP(A5839,英雄数据表!A:L,11,FALSE),IF(B5839&gt;=25,VLOOKUP(A5839,英雄数据表!A:L,7,0),""))</f>
        <v>"4307601004"</v>
      </c>
      <c r="M5839" s="20" t="str">
        <f>IFERROR(VLOOKUP(B5839,属性中转表!$K$2:$O$21,5,FALSE),"")</f>
        <v/>
      </c>
      <c r="N5839" s="20" t="str">
        <f>IF(B5839=25,VLOOKUP(A5839,英雄数据表!A:L,8,FALSE),IF(B5839=50,VLOOKUP(A5839,英雄数据表!A:L,12,0),""))</f>
        <v/>
      </c>
    </row>
    <row r="5840" spans="1:14" x14ac:dyDescent="0.3">
      <c r="A5840" s="20">
        <v>43076</v>
      </c>
      <c r="B5840" s="21">
        <f t="shared" si="389"/>
        <v>39</v>
      </c>
      <c r="C5840" s="21">
        <v>5</v>
      </c>
      <c r="D5840" s="21">
        <f>VLOOKUP(A5840,英雄数据表!A:D,4,0)</f>
        <v>4</v>
      </c>
      <c r="E5840" s="20" t="str">
        <f>VLOOKUP(A5840,英雄数据表!A:C,3,0)</f>
        <v>信赖守护者</v>
      </c>
      <c r="F5840" s="20">
        <f t="shared" si="390"/>
        <v>43076</v>
      </c>
      <c r="G5840" s="20">
        <f t="shared" si="391"/>
        <v>43076</v>
      </c>
      <c r="H5840" s="21" t="str">
        <f>VLOOKUP(B5840,属性中转表!A:F,6,FALSE)</f>
        <v>"hp":125100,"atk":3475</v>
      </c>
      <c r="I5840" s="20" t="str">
        <f>IF(VLOOKUP(B5840,属性中转表!A:G,7,FALSE)=0,"",VLOOKUP(VLOOKUP(B5840,属性中转表!A:G,7,FALSE),属性中转表!$K$2:$P$21,6,0))&amp;IF(VLOOKUP(B5840,属性中转表!A:G,7,FALSE)&gt;=50,VLOOKUP(A5840,英雄数据表!A:K,9,0),IF(VLOOKUP(B5840,属性中转表!A:G,7,FALSE)&gt;=25,VLOOKUP(A5840,英雄数据表!A:K,5,0),""))</f>
        <v>"atk":300,"hp":5000,"undpspro":100</v>
      </c>
      <c r="J5840" s="20" t="str">
        <f>IF(I5840="","",属性中转表!$I$1&amp;(IF(VLOOKUP(B5840,属性中转表!A:G,7,FALSE)=0,0,VLOOKUP(VLOOKUP(B5840,属性中转表!A:G,7,FALSE),属性中转表!$K$2:$P$21,4,0)))+IFERROR(VLOOKUP(A5840,英雄数据表!A:K,IF(武魂!B5840&gt;=50,10,IF(武魂!B5840&gt;=25,6)),0),0))</f>
        <v>,"dpspro":100</v>
      </c>
      <c r="K5840" s="32" t="str">
        <f t="shared" si="392"/>
        <v>"atk":300,"hp":5000,"undpspro":100,"dpspro":100</v>
      </c>
      <c r="L5840" s="20" t="str">
        <f>IF(B5840&gt;=50,VLOOKUP(A5840,英雄数据表!A:L,11,FALSE),IF(B5840&gt;=25,VLOOKUP(A5840,英雄数据表!A:L,7,0),""))</f>
        <v>"4307601004"</v>
      </c>
      <c r="M5840" s="20" t="str">
        <f>IFERROR(VLOOKUP(B5840,属性中转表!$K$2:$O$21,5,FALSE),"")</f>
        <v/>
      </c>
      <c r="N5840" s="20" t="str">
        <f>IF(B5840=25,VLOOKUP(A5840,英雄数据表!A:L,8,FALSE),IF(B5840=50,VLOOKUP(A5840,英雄数据表!A:L,12,0),""))</f>
        <v/>
      </c>
    </row>
    <row r="5841" spans="1:14" x14ac:dyDescent="0.3">
      <c r="A5841" s="20">
        <v>43076</v>
      </c>
      <c r="B5841" s="21">
        <f t="shared" si="389"/>
        <v>40</v>
      </c>
      <c r="C5841" s="21">
        <v>5</v>
      </c>
      <c r="D5841" s="21">
        <f>VLOOKUP(A5841,英雄数据表!A:D,4,0)</f>
        <v>4</v>
      </c>
      <c r="E5841" s="20" t="str">
        <f>VLOOKUP(A5841,英雄数据表!A:C,3,0)</f>
        <v>信赖守护者</v>
      </c>
      <c r="F5841" s="20">
        <f t="shared" si="390"/>
        <v>43076</v>
      </c>
      <c r="G5841" s="20">
        <f t="shared" si="391"/>
        <v>43076</v>
      </c>
      <c r="H5841" s="21" t="str">
        <f>VLOOKUP(B5841,属性中转表!A:F,6,FALSE)</f>
        <v>"hp":129600,"atk":3600</v>
      </c>
      <c r="I5841" s="20" t="str">
        <f>IF(VLOOKUP(B5841,属性中转表!A:G,7,FALSE)=0,"",VLOOKUP(VLOOKUP(B5841,属性中转表!A:G,7,FALSE),属性中转表!$K$2:$P$21,6,0))&amp;IF(VLOOKUP(B5841,属性中转表!A:G,7,FALSE)&gt;=50,VLOOKUP(A5841,英雄数据表!A:K,9,0),IF(VLOOKUP(B5841,属性中转表!A:G,7,FALSE)&gt;=25,VLOOKUP(A5841,英雄数据表!A:K,5,0),""))</f>
        <v>"atk":300,"hp":5000,"undpspro":100,"pvpdpspro":50</v>
      </c>
      <c r="J5841" s="20" t="str">
        <f>IF(I5841="","",属性中转表!$I$1&amp;(IF(VLOOKUP(B5841,属性中转表!A:G,7,FALSE)=0,0,VLOOKUP(VLOOKUP(B5841,属性中转表!A:G,7,FALSE),属性中转表!$K$2:$P$21,4,0)))+IFERROR(VLOOKUP(A5841,英雄数据表!A:K,IF(武魂!B5841&gt;=50,10,IF(武魂!B5841&gt;=25,6)),0),0))</f>
        <v>,"dpspro":100</v>
      </c>
      <c r="K5841" s="32" t="str">
        <f t="shared" si="392"/>
        <v>"atk":300,"hp":5000,"undpspro":100,"pvpdpspro":50,"dpspro":100</v>
      </c>
      <c r="L5841" s="20" t="str">
        <f>IF(B5841&gt;=50,VLOOKUP(A5841,英雄数据表!A:L,11,FALSE),IF(B5841&gt;=25,VLOOKUP(A5841,英雄数据表!A:L,7,0),""))</f>
        <v>"4307601004"</v>
      </c>
      <c r="M5841" s="20" t="str">
        <f>IFERROR(VLOOKUP(B5841,属性中转表!$K$2:$O$21,5,FALSE),"")</f>
        <v>"pvpdpspro":50</v>
      </c>
      <c r="N5841" s="20" t="str">
        <f>IF(B5841=25,VLOOKUP(A5841,英雄数据表!A:L,8,FALSE),IF(B5841=50,VLOOKUP(A5841,英雄数据表!A:L,12,0),""))</f>
        <v/>
      </c>
    </row>
    <row r="5842" spans="1:14" x14ac:dyDescent="0.3">
      <c r="A5842" s="20">
        <v>43076</v>
      </c>
      <c r="B5842" s="21">
        <f t="shared" si="389"/>
        <v>41</v>
      </c>
      <c r="C5842" s="21">
        <v>5</v>
      </c>
      <c r="D5842" s="21">
        <f>VLOOKUP(A5842,英雄数据表!A:D,4,0)</f>
        <v>4</v>
      </c>
      <c r="E5842" s="20" t="str">
        <f>VLOOKUP(A5842,英雄数据表!A:C,3,0)</f>
        <v>信赖守护者</v>
      </c>
      <c r="F5842" s="20">
        <f t="shared" si="390"/>
        <v>43076</v>
      </c>
      <c r="G5842" s="20">
        <f t="shared" si="391"/>
        <v>43076</v>
      </c>
      <c r="H5842" s="21" t="str">
        <f>VLOOKUP(B5842,属性中转表!A:F,6,FALSE)</f>
        <v>"hp":135000,"atk":3750</v>
      </c>
      <c r="I5842" s="20" t="str">
        <f>IF(VLOOKUP(B5842,属性中转表!A:G,7,FALSE)=0,"",VLOOKUP(VLOOKUP(B5842,属性中转表!A:G,7,FALSE),属性中转表!$K$2:$P$21,6,0))&amp;IF(VLOOKUP(B5842,属性中转表!A:G,7,FALSE)&gt;=50,VLOOKUP(A5842,英雄数据表!A:K,9,0),IF(VLOOKUP(B5842,属性中转表!A:G,7,FALSE)&gt;=25,VLOOKUP(A5842,英雄数据表!A:K,5,0),""))</f>
        <v>"atk":300,"hp":5000,"undpspro":100,"pvpdpspro":50</v>
      </c>
      <c r="J5842" s="20" t="str">
        <f>IF(I5842="","",属性中转表!$I$1&amp;(IF(VLOOKUP(B5842,属性中转表!A:G,7,FALSE)=0,0,VLOOKUP(VLOOKUP(B5842,属性中转表!A:G,7,FALSE),属性中转表!$K$2:$P$21,4,0)))+IFERROR(VLOOKUP(A5842,英雄数据表!A:K,IF(武魂!B5842&gt;=50,10,IF(武魂!B5842&gt;=25,6)),0),0))</f>
        <v>,"dpspro":100</v>
      </c>
      <c r="K5842" s="32" t="str">
        <f t="shared" si="392"/>
        <v>"atk":300,"hp":5000,"undpspro":100,"pvpdpspro":50,"dpspro":100</v>
      </c>
      <c r="L5842" s="20" t="str">
        <f>IF(B5842&gt;=50,VLOOKUP(A5842,英雄数据表!A:L,11,FALSE),IF(B5842&gt;=25,VLOOKUP(A5842,英雄数据表!A:L,7,0),""))</f>
        <v>"4307601004"</v>
      </c>
      <c r="M5842" s="20" t="str">
        <f>IFERROR(VLOOKUP(B5842,属性中转表!$K$2:$O$21,5,FALSE),"")</f>
        <v/>
      </c>
      <c r="N5842" s="20" t="str">
        <f>IF(B5842=25,VLOOKUP(A5842,英雄数据表!A:L,8,FALSE),IF(B5842=50,VLOOKUP(A5842,英雄数据表!A:L,12,0),""))</f>
        <v/>
      </c>
    </row>
    <row r="5843" spans="1:14" x14ac:dyDescent="0.3">
      <c r="A5843" s="20">
        <v>43076</v>
      </c>
      <c r="B5843" s="21">
        <f t="shared" si="389"/>
        <v>42</v>
      </c>
      <c r="C5843" s="21">
        <v>5</v>
      </c>
      <c r="D5843" s="21">
        <f>VLOOKUP(A5843,英雄数据表!A:D,4,0)</f>
        <v>4</v>
      </c>
      <c r="E5843" s="20" t="str">
        <f>VLOOKUP(A5843,英雄数据表!A:C,3,0)</f>
        <v>信赖守护者</v>
      </c>
      <c r="F5843" s="20">
        <f t="shared" si="390"/>
        <v>43076</v>
      </c>
      <c r="G5843" s="20">
        <f t="shared" si="391"/>
        <v>43076</v>
      </c>
      <c r="H5843" s="21" t="str">
        <f>VLOOKUP(B5843,属性中转表!A:F,6,FALSE)</f>
        <v>"hp":140400,"atk":3900</v>
      </c>
      <c r="I5843" s="20" t="str">
        <f>IF(VLOOKUP(B5843,属性中转表!A:G,7,FALSE)=0,"",VLOOKUP(VLOOKUP(B5843,属性中转表!A:G,7,FALSE),属性中转表!$K$2:$P$21,6,0))&amp;IF(VLOOKUP(B5843,属性中转表!A:G,7,FALSE)&gt;=50,VLOOKUP(A5843,英雄数据表!A:K,9,0),IF(VLOOKUP(B5843,属性中转表!A:G,7,FALSE)&gt;=25,VLOOKUP(A5843,英雄数据表!A:K,5,0),""))</f>
        <v>"atk":300,"hp":5000,"undpspro":100,"pvpdpspro":50</v>
      </c>
      <c r="J5843" s="20" t="str">
        <f>IF(I5843="","",属性中转表!$I$1&amp;(IF(VLOOKUP(B5843,属性中转表!A:G,7,FALSE)=0,0,VLOOKUP(VLOOKUP(B5843,属性中转表!A:G,7,FALSE),属性中转表!$K$2:$P$21,4,0)))+IFERROR(VLOOKUP(A5843,英雄数据表!A:K,IF(武魂!B5843&gt;=50,10,IF(武魂!B5843&gt;=25,6)),0),0))</f>
        <v>,"dpspro":100</v>
      </c>
      <c r="K5843" s="32" t="str">
        <f t="shared" si="392"/>
        <v>"atk":300,"hp":5000,"undpspro":100,"pvpdpspro":50,"dpspro":100</v>
      </c>
      <c r="L5843" s="20" t="str">
        <f>IF(B5843&gt;=50,VLOOKUP(A5843,英雄数据表!A:L,11,FALSE),IF(B5843&gt;=25,VLOOKUP(A5843,英雄数据表!A:L,7,0),""))</f>
        <v>"4307601004"</v>
      </c>
      <c r="M5843" s="20" t="str">
        <f>IFERROR(VLOOKUP(B5843,属性中转表!$K$2:$O$21,5,FALSE),"")</f>
        <v/>
      </c>
      <c r="N5843" s="20" t="str">
        <f>IF(B5843=25,VLOOKUP(A5843,英雄数据表!A:L,8,FALSE),IF(B5843=50,VLOOKUP(A5843,英雄数据表!A:L,12,0),""))</f>
        <v/>
      </c>
    </row>
    <row r="5844" spans="1:14" x14ac:dyDescent="0.3">
      <c r="A5844" s="20">
        <v>43076</v>
      </c>
      <c r="B5844" s="21">
        <f t="shared" si="389"/>
        <v>43</v>
      </c>
      <c r="C5844" s="21">
        <v>5</v>
      </c>
      <c r="D5844" s="21">
        <f>VLOOKUP(A5844,英雄数据表!A:D,4,0)</f>
        <v>4</v>
      </c>
      <c r="E5844" s="20" t="str">
        <f>VLOOKUP(A5844,英雄数据表!A:C,3,0)</f>
        <v>信赖守护者</v>
      </c>
      <c r="F5844" s="20">
        <f t="shared" si="390"/>
        <v>43076</v>
      </c>
      <c r="G5844" s="20">
        <f t="shared" si="391"/>
        <v>43076</v>
      </c>
      <c r="H5844" s="21" t="str">
        <f>VLOOKUP(B5844,属性中转表!A:F,6,FALSE)</f>
        <v>"hp":145800,"atk":4050</v>
      </c>
      <c r="I5844" s="20" t="str">
        <f>IF(VLOOKUP(B5844,属性中转表!A:G,7,FALSE)=0,"",VLOOKUP(VLOOKUP(B5844,属性中转表!A:G,7,FALSE),属性中转表!$K$2:$P$21,6,0))&amp;IF(VLOOKUP(B5844,属性中转表!A:G,7,FALSE)&gt;=50,VLOOKUP(A5844,英雄数据表!A:K,9,0),IF(VLOOKUP(B5844,属性中转表!A:G,7,FALSE)&gt;=25,VLOOKUP(A5844,英雄数据表!A:K,5,0),""))</f>
        <v>"atk":300,"hp":5000,"undpspro":100,"pvpdpspro":50</v>
      </c>
      <c r="J5844" s="20" t="str">
        <f>IF(I5844="","",属性中转表!$I$1&amp;(IF(VLOOKUP(B5844,属性中转表!A:G,7,FALSE)=0,0,VLOOKUP(VLOOKUP(B5844,属性中转表!A:G,7,FALSE),属性中转表!$K$2:$P$21,4,0)))+IFERROR(VLOOKUP(A5844,英雄数据表!A:K,IF(武魂!B5844&gt;=50,10,IF(武魂!B5844&gt;=25,6)),0),0))</f>
        <v>,"dpspro":100</v>
      </c>
      <c r="K5844" s="32" t="str">
        <f t="shared" si="392"/>
        <v>"atk":300,"hp":5000,"undpspro":100,"pvpdpspro":50,"dpspro":100</v>
      </c>
      <c r="L5844" s="20" t="str">
        <f>IF(B5844&gt;=50,VLOOKUP(A5844,英雄数据表!A:L,11,FALSE),IF(B5844&gt;=25,VLOOKUP(A5844,英雄数据表!A:L,7,0),""))</f>
        <v>"4307601004"</v>
      </c>
      <c r="M5844" s="20" t="str">
        <f>IFERROR(VLOOKUP(B5844,属性中转表!$K$2:$O$21,5,FALSE),"")</f>
        <v/>
      </c>
      <c r="N5844" s="20" t="str">
        <f>IF(B5844=25,VLOOKUP(A5844,英雄数据表!A:L,8,FALSE),IF(B5844=50,VLOOKUP(A5844,英雄数据表!A:L,12,0),""))</f>
        <v/>
      </c>
    </row>
    <row r="5845" spans="1:14" x14ac:dyDescent="0.3">
      <c r="A5845" s="20">
        <v>43076</v>
      </c>
      <c r="B5845" s="21">
        <f t="shared" si="389"/>
        <v>44</v>
      </c>
      <c r="C5845" s="21">
        <v>5</v>
      </c>
      <c r="D5845" s="21">
        <f>VLOOKUP(A5845,英雄数据表!A:D,4,0)</f>
        <v>4</v>
      </c>
      <c r="E5845" s="20" t="str">
        <f>VLOOKUP(A5845,英雄数据表!A:C,3,0)</f>
        <v>信赖守护者</v>
      </c>
      <c r="F5845" s="20">
        <f t="shared" si="390"/>
        <v>43076</v>
      </c>
      <c r="G5845" s="20">
        <f t="shared" si="391"/>
        <v>43076</v>
      </c>
      <c r="H5845" s="21" t="str">
        <f>VLOOKUP(B5845,属性中转表!A:F,6,FALSE)</f>
        <v>"hp":151200,"atk":4200</v>
      </c>
      <c r="I5845" s="20" t="str">
        <f>IF(VLOOKUP(B5845,属性中转表!A:G,7,FALSE)=0,"",VLOOKUP(VLOOKUP(B5845,属性中转表!A:G,7,FALSE),属性中转表!$K$2:$P$21,6,0))&amp;IF(VLOOKUP(B5845,属性中转表!A:G,7,FALSE)&gt;=50,VLOOKUP(A5845,英雄数据表!A:K,9,0),IF(VLOOKUP(B5845,属性中转表!A:G,7,FALSE)&gt;=25,VLOOKUP(A5845,英雄数据表!A:K,5,0),""))</f>
        <v>"atk":300,"hp":5000,"undpspro":100,"pvpdpspro":50</v>
      </c>
      <c r="J5845" s="20" t="str">
        <f>IF(I5845="","",属性中转表!$I$1&amp;(IF(VLOOKUP(B5845,属性中转表!A:G,7,FALSE)=0,0,VLOOKUP(VLOOKUP(B5845,属性中转表!A:G,7,FALSE),属性中转表!$K$2:$P$21,4,0)))+IFERROR(VLOOKUP(A5845,英雄数据表!A:K,IF(武魂!B5845&gt;=50,10,IF(武魂!B5845&gt;=25,6)),0),0))</f>
        <v>,"dpspro":100</v>
      </c>
      <c r="K5845" s="32" t="str">
        <f t="shared" si="392"/>
        <v>"atk":300,"hp":5000,"undpspro":100,"pvpdpspro":50,"dpspro":100</v>
      </c>
      <c r="L5845" s="20" t="str">
        <f>IF(B5845&gt;=50,VLOOKUP(A5845,英雄数据表!A:L,11,FALSE),IF(B5845&gt;=25,VLOOKUP(A5845,英雄数据表!A:L,7,0),""))</f>
        <v>"4307601004"</v>
      </c>
      <c r="M5845" s="20" t="str">
        <f>IFERROR(VLOOKUP(B5845,属性中转表!$K$2:$O$21,5,FALSE),"")</f>
        <v/>
      </c>
      <c r="N5845" s="20" t="str">
        <f>IF(B5845=25,VLOOKUP(A5845,英雄数据表!A:L,8,FALSE),IF(B5845=50,VLOOKUP(A5845,英雄数据表!A:L,12,0),""))</f>
        <v/>
      </c>
    </row>
    <row r="5846" spans="1:14" x14ac:dyDescent="0.3">
      <c r="A5846" s="20">
        <v>43076</v>
      </c>
      <c r="B5846" s="21">
        <f t="shared" si="389"/>
        <v>45</v>
      </c>
      <c r="C5846" s="21">
        <v>5</v>
      </c>
      <c r="D5846" s="21">
        <f>VLOOKUP(A5846,英雄数据表!A:D,4,0)</f>
        <v>4</v>
      </c>
      <c r="E5846" s="20" t="str">
        <f>VLOOKUP(A5846,英雄数据表!A:C,3,0)</f>
        <v>信赖守护者</v>
      </c>
      <c r="F5846" s="20">
        <f t="shared" si="390"/>
        <v>43076</v>
      </c>
      <c r="G5846" s="20">
        <f t="shared" si="391"/>
        <v>43076</v>
      </c>
      <c r="H5846" s="21" t="str">
        <f>VLOOKUP(B5846,属性中转表!A:F,6,FALSE)</f>
        <v>"hp":156600,"atk":4350</v>
      </c>
      <c r="I5846" s="20" t="str">
        <f>IF(VLOOKUP(B5846,属性中转表!A:G,7,FALSE)=0,"",VLOOKUP(VLOOKUP(B5846,属性中转表!A:G,7,FALSE),属性中转表!$K$2:$P$21,6,0))&amp;IF(VLOOKUP(B5846,属性中转表!A:G,7,FALSE)&gt;=50,VLOOKUP(A5846,英雄数据表!A:K,9,0),IF(VLOOKUP(B5846,属性中转表!A:G,7,FALSE)&gt;=25,VLOOKUP(A5846,英雄数据表!A:K,5,0),""))</f>
        <v>"atk":300,"hp":5000,"undpspro":100,"pvpdpspro":50,"pvpundpspro":50</v>
      </c>
      <c r="J5846" s="20" t="str">
        <f>IF(I5846="","",属性中转表!$I$1&amp;(IF(VLOOKUP(B5846,属性中转表!A:G,7,FALSE)=0,0,VLOOKUP(VLOOKUP(B5846,属性中转表!A:G,7,FALSE),属性中转表!$K$2:$P$21,4,0)))+IFERROR(VLOOKUP(A5846,英雄数据表!A:K,IF(武魂!B5846&gt;=50,10,IF(武魂!B5846&gt;=25,6)),0),0))</f>
        <v>,"dpspro":100</v>
      </c>
      <c r="K5846" s="32" t="str">
        <f t="shared" si="392"/>
        <v>"atk":300,"hp":5000,"undpspro":100,"pvpdpspro":50,"pvpundpspro":50,"dpspro":100</v>
      </c>
      <c r="L5846" s="20" t="str">
        <f>IF(B5846&gt;=50,VLOOKUP(A5846,英雄数据表!A:L,11,FALSE),IF(B5846&gt;=25,VLOOKUP(A5846,英雄数据表!A:L,7,0),""))</f>
        <v>"4307601004"</v>
      </c>
      <c r="M5846" s="20" t="str">
        <f>IFERROR(VLOOKUP(B5846,属性中转表!$K$2:$O$21,5,FALSE),"")</f>
        <v>"pvpundpspro":50</v>
      </c>
      <c r="N5846" s="20" t="str">
        <f>IF(B5846=25,VLOOKUP(A5846,英雄数据表!A:L,8,FALSE),IF(B5846=50,VLOOKUP(A5846,英雄数据表!A:L,12,0),""))</f>
        <v/>
      </c>
    </row>
    <row r="5847" spans="1:14" x14ac:dyDescent="0.3">
      <c r="A5847" s="20">
        <v>43076</v>
      </c>
      <c r="B5847" s="21">
        <f t="shared" si="389"/>
        <v>46</v>
      </c>
      <c r="C5847" s="21">
        <v>5</v>
      </c>
      <c r="D5847" s="21">
        <f>VLOOKUP(A5847,英雄数据表!A:D,4,0)</f>
        <v>4</v>
      </c>
      <c r="E5847" s="20" t="str">
        <f>VLOOKUP(A5847,英雄数据表!A:C,3,0)</f>
        <v>信赖守护者</v>
      </c>
      <c r="F5847" s="20">
        <f t="shared" si="390"/>
        <v>43076</v>
      </c>
      <c r="G5847" s="20">
        <f t="shared" si="391"/>
        <v>43076</v>
      </c>
      <c r="H5847" s="21" t="str">
        <f>VLOOKUP(B5847,属性中转表!A:F,6,FALSE)</f>
        <v>"hp":162000,"atk":4500</v>
      </c>
      <c r="I5847" s="20" t="str">
        <f>IF(VLOOKUP(B5847,属性中转表!A:G,7,FALSE)=0,"",VLOOKUP(VLOOKUP(B5847,属性中转表!A:G,7,FALSE),属性中转表!$K$2:$P$21,6,0))&amp;IF(VLOOKUP(B5847,属性中转表!A:G,7,FALSE)&gt;=50,VLOOKUP(A5847,英雄数据表!A:K,9,0),IF(VLOOKUP(B5847,属性中转表!A:G,7,FALSE)&gt;=25,VLOOKUP(A5847,英雄数据表!A:K,5,0),""))</f>
        <v>"atk":300,"hp":5000,"undpspro":100,"pvpdpspro":50,"pvpundpspro":50</v>
      </c>
      <c r="J5847" s="20" t="str">
        <f>IF(I5847="","",属性中转表!$I$1&amp;(IF(VLOOKUP(B5847,属性中转表!A:G,7,FALSE)=0,0,VLOOKUP(VLOOKUP(B5847,属性中转表!A:G,7,FALSE),属性中转表!$K$2:$P$21,4,0)))+IFERROR(VLOOKUP(A5847,英雄数据表!A:K,IF(武魂!B5847&gt;=50,10,IF(武魂!B5847&gt;=25,6)),0),0))</f>
        <v>,"dpspro":100</v>
      </c>
      <c r="K5847" s="32" t="str">
        <f t="shared" si="392"/>
        <v>"atk":300,"hp":5000,"undpspro":100,"pvpdpspro":50,"pvpundpspro":50,"dpspro":100</v>
      </c>
      <c r="L5847" s="20" t="str">
        <f>IF(B5847&gt;=50,VLOOKUP(A5847,英雄数据表!A:L,11,FALSE),IF(B5847&gt;=25,VLOOKUP(A5847,英雄数据表!A:L,7,0),""))</f>
        <v>"4307601004"</v>
      </c>
      <c r="M5847" s="20" t="str">
        <f>IFERROR(VLOOKUP(B5847,属性中转表!$K$2:$O$21,5,FALSE),"")</f>
        <v/>
      </c>
      <c r="N5847" s="20" t="str">
        <f>IF(B5847=25,VLOOKUP(A5847,英雄数据表!A:L,8,FALSE),IF(B5847=50,VLOOKUP(A5847,英雄数据表!A:L,12,0),""))</f>
        <v/>
      </c>
    </row>
    <row r="5848" spans="1:14" x14ac:dyDescent="0.3">
      <c r="A5848" s="20">
        <v>43076</v>
      </c>
      <c r="B5848" s="21">
        <f t="shared" si="389"/>
        <v>47</v>
      </c>
      <c r="C5848" s="21">
        <v>5</v>
      </c>
      <c r="D5848" s="21">
        <f>VLOOKUP(A5848,英雄数据表!A:D,4,0)</f>
        <v>4</v>
      </c>
      <c r="E5848" s="20" t="str">
        <f>VLOOKUP(A5848,英雄数据表!A:C,3,0)</f>
        <v>信赖守护者</v>
      </c>
      <c r="F5848" s="20">
        <f t="shared" si="390"/>
        <v>43076</v>
      </c>
      <c r="G5848" s="20">
        <f t="shared" si="391"/>
        <v>43076</v>
      </c>
      <c r="H5848" s="21" t="str">
        <f>VLOOKUP(B5848,属性中转表!A:F,6,FALSE)</f>
        <v>"hp":167400,"atk":4650</v>
      </c>
      <c r="I5848" s="20" t="str">
        <f>IF(VLOOKUP(B5848,属性中转表!A:G,7,FALSE)=0,"",VLOOKUP(VLOOKUP(B5848,属性中转表!A:G,7,FALSE),属性中转表!$K$2:$P$21,6,0))&amp;IF(VLOOKUP(B5848,属性中转表!A:G,7,FALSE)&gt;=50,VLOOKUP(A5848,英雄数据表!A:K,9,0),IF(VLOOKUP(B5848,属性中转表!A:G,7,FALSE)&gt;=25,VLOOKUP(A5848,英雄数据表!A:K,5,0),""))</f>
        <v>"atk":300,"hp":5000,"undpspro":100,"pvpdpspro":50,"pvpundpspro":50</v>
      </c>
      <c r="J5848" s="20" t="str">
        <f>IF(I5848="","",属性中转表!$I$1&amp;(IF(VLOOKUP(B5848,属性中转表!A:G,7,FALSE)=0,0,VLOOKUP(VLOOKUP(B5848,属性中转表!A:G,7,FALSE),属性中转表!$K$2:$P$21,4,0)))+IFERROR(VLOOKUP(A5848,英雄数据表!A:K,IF(武魂!B5848&gt;=50,10,IF(武魂!B5848&gt;=25,6)),0),0))</f>
        <v>,"dpspro":100</v>
      </c>
      <c r="K5848" s="32" t="str">
        <f t="shared" si="392"/>
        <v>"atk":300,"hp":5000,"undpspro":100,"pvpdpspro":50,"pvpundpspro":50,"dpspro":100</v>
      </c>
      <c r="L5848" s="20" t="str">
        <f>IF(B5848&gt;=50,VLOOKUP(A5848,英雄数据表!A:L,11,FALSE),IF(B5848&gt;=25,VLOOKUP(A5848,英雄数据表!A:L,7,0),""))</f>
        <v>"4307601004"</v>
      </c>
      <c r="M5848" s="20" t="str">
        <f>IFERROR(VLOOKUP(B5848,属性中转表!$K$2:$O$21,5,FALSE),"")</f>
        <v/>
      </c>
      <c r="N5848" s="20" t="str">
        <f>IF(B5848=25,VLOOKUP(A5848,英雄数据表!A:L,8,FALSE),IF(B5848=50,VLOOKUP(A5848,英雄数据表!A:L,12,0),""))</f>
        <v/>
      </c>
    </row>
    <row r="5849" spans="1:14" x14ac:dyDescent="0.3">
      <c r="A5849" s="20">
        <v>43076</v>
      </c>
      <c r="B5849" s="21">
        <f t="shared" si="389"/>
        <v>48</v>
      </c>
      <c r="C5849" s="21">
        <v>5</v>
      </c>
      <c r="D5849" s="21">
        <f>VLOOKUP(A5849,英雄数据表!A:D,4,0)</f>
        <v>4</v>
      </c>
      <c r="E5849" s="20" t="str">
        <f>VLOOKUP(A5849,英雄数据表!A:C,3,0)</f>
        <v>信赖守护者</v>
      </c>
      <c r="F5849" s="20">
        <f t="shared" si="390"/>
        <v>43076</v>
      </c>
      <c r="G5849" s="20">
        <f t="shared" si="391"/>
        <v>43076</v>
      </c>
      <c r="H5849" s="21" t="str">
        <f>VLOOKUP(B5849,属性中转表!A:F,6,FALSE)</f>
        <v>"hp":172800,"atk":4800</v>
      </c>
      <c r="I5849" s="20" t="str">
        <f>IF(VLOOKUP(B5849,属性中转表!A:G,7,FALSE)=0,"",VLOOKUP(VLOOKUP(B5849,属性中转表!A:G,7,FALSE),属性中转表!$K$2:$P$21,6,0))&amp;IF(VLOOKUP(B5849,属性中转表!A:G,7,FALSE)&gt;=50,VLOOKUP(A5849,英雄数据表!A:K,9,0),IF(VLOOKUP(B5849,属性中转表!A:G,7,FALSE)&gt;=25,VLOOKUP(A5849,英雄数据表!A:K,5,0),""))</f>
        <v>"atk":300,"hp":5000,"undpspro":100,"pvpdpspro":50,"pvpundpspro":50</v>
      </c>
      <c r="J5849" s="20" t="str">
        <f>IF(I5849="","",属性中转表!$I$1&amp;(IF(VLOOKUP(B5849,属性中转表!A:G,7,FALSE)=0,0,VLOOKUP(VLOOKUP(B5849,属性中转表!A:G,7,FALSE),属性中转表!$K$2:$P$21,4,0)))+IFERROR(VLOOKUP(A5849,英雄数据表!A:K,IF(武魂!B5849&gt;=50,10,IF(武魂!B5849&gt;=25,6)),0),0))</f>
        <v>,"dpspro":100</v>
      </c>
      <c r="K5849" s="32" t="str">
        <f t="shared" si="392"/>
        <v>"atk":300,"hp":5000,"undpspro":100,"pvpdpspro":50,"pvpundpspro":50,"dpspro":100</v>
      </c>
      <c r="L5849" s="20" t="str">
        <f>IF(B5849&gt;=50,VLOOKUP(A5849,英雄数据表!A:L,11,FALSE),IF(B5849&gt;=25,VLOOKUP(A5849,英雄数据表!A:L,7,0),""))</f>
        <v>"4307601004"</v>
      </c>
      <c r="M5849" s="20" t="str">
        <f>IFERROR(VLOOKUP(B5849,属性中转表!$K$2:$O$21,5,FALSE),"")</f>
        <v/>
      </c>
      <c r="N5849" s="20" t="str">
        <f>IF(B5849=25,VLOOKUP(A5849,英雄数据表!A:L,8,FALSE),IF(B5849=50,VLOOKUP(A5849,英雄数据表!A:L,12,0),""))</f>
        <v/>
      </c>
    </row>
    <row r="5850" spans="1:14" x14ac:dyDescent="0.3">
      <c r="A5850" s="20">
        <v>43076</v>
      </c>
      <c r="B5850" s="21">
        <f t="shared" si="389"/>
        <v>49</v>
      </c>
      <c r="C5850" s="21">
        <v>5</v>
      </c>
      <c r="D5850" s="21">
        <f>VLOOKUP(A5850,英雄数据表!A:D,4,0)</f>
        <v>4</v>
      </c>
      <c r="E5850" s="20" t="str">
        <f>VLOOKUP(A5850,英雄数据表!A:C,3,0)</f>
        <v>信赖守护者</v>
      </c>
      <c r="F5850" s="20">
        <f t="shared" si="390"/>
        <v>43076</v>
      </c>
      <c r="G5850" s="20">
        <f t="shared" si="391"/>
        <v>43076</v>
      </c>
      <c r="H5850" s="21" t="str">
        <f>VLOOKUP(B5850,属性中转表!A:F,6,FALSE)</f>
        <v>"hp":178200,"atk":4950</v>
      </c>
      <c r="I5850" s="20" t="str">
        <f>IF(VLOOKUP(B5850,属性中转表!A:G,7,FALSE)=0,"",VLOOKUP(VLOOKUP(B5850,属性中转表!A:G,7,FALSE),属性中转表!$K$2:$P$21,6,0))&amp;IF(VLOOKUP(B5850,属性中转表!A:G,7,FALSE)&gt;=50,VLOOKUP(A5850,英雄数据表!A:K,9,0),IF(VLOOKUP(B5850,属性中转表!A:G,7,FALSE)&gt;=25,VLOOKUP(A5850,英雄数据表!A:K,5,0),""))</f>
        <v>"atk":300,"hp":5000,"undpspro":100,"pvpdpspro":50,"pvpundpspro":50</v>
      </c>
      <c r="J5850" s="20" t="str">
        <f>IF(I5850="","",属性中转表!$I$1&amp;(IF(VLOOKUP(B5850,属性中转表!A:G,7,FALSE)=0,0,VLOOKUP(VLOOKUP(B5850,属性中转表!A:G,7,FALSE),属性中转表!$K$2:$P$21,4,0)))+IFERROR(VLOOKUP(A5850,英雄数据表!A:K,IF(武魂!B5850&gt;=50,10,IF(武魂!B5850&gt;=25,6)),0),0))</f>
        <v>,"dpspro":100</v>
      </c>
      <c r="K5850" s="32" t="str">
        <f t="shared" si="392"/>
        <v>"atk":300,"hp":5000,"undpspro":100,"pvpdpspro":50,"pvpundpspro":50,"dpspro":100</v>
      </c>
      <c r="L5850" s="20" t="str">
        <f>IF(B5850&gt;=50,VLOOKUP(A5850,英雄数据表!A:L,11,FALSE),IF(B5850&gt;=25,VLOOKUP(A5850,英雄数据表!A:L,7,0),""))</f>
        <v>"4307601004"</v>
      </c>
      <c r="M5850" s="20" t="str">
        <f>IFERROR(VLOOKUP(B5850,属性中转表!$K$2:$O$21,5,FALSE),"")</f>
        <v/>
      </c>
      <c r="N5850" s="20" t="str">
        <f>IF(B5850=25,VLOOKUP(A5850,英雄数据表!A:L,8,FALSE),IF(B5850=50,VLOOKUP(A5850,英雄数据表!A:L,12,0),""))</f>
        <v/>
      </c>
    </row>
    <row r="5851" spans="1:14" x14ac:dyDescent="0.3">
      <c r="A5851" s="20">
        <v>43076</v>
      </c>
      <c r="B5851" s="21">
        <f t="shared" si="389"/>
        <v>50</v>
      </c>
      <c r="C5851" s="21">
        <v>5</v>
      </c>
      <c r="D5851" s="21">
        <f>VLOOKUP(A5851,英雄数据表!A:D,4,0)</f>
        <v>4</v>
      </c>
      <c r="E5851" s="20" t="str">
        <f>VLOOKUP(A5851,英雄数据表!A:C,3,0)</f>
        <v>信赖守护者</v>
      </c>
      <c r="F5851" s="20">
        <f t="shared" si="390"/>
        <v>43076</v>
      </c>
      <c r="G5851" s="20">
        <f t="shared" si="391"/>
        <v>43076</v>
      </c>
      <c r="H5851" s="21" t="str">
        <f>VLOOKUP(B5851,属性中转表!A:F,6,FALSE)</f>
        <v>"hp":183600,"atk":5100</v>
      </c>
      <c r="I5851" s="20" t="str">
        <f>IF(VLOOKUP(B5851,属性中转表!A:G,7,FALSE)=0,"",VLOOKUP(VLOOKUP(B5851,属性中转表!A:G,7,FALSE),属性中转表!$K$2:$P$21,6,0))&amp;IF(VLOOKUP(B5851,属性中转表!A:G,7,FALSE)&gt;=50,VLOOKUP(A5851,英雄数据表!A:K,9,0),IF(VLOOKUP(B5851,属性中转表!A:G,7,FALSE)&gt;=25,VLOOKUP(A5851,英雄数据表!A:K,5,0),""))</f>
        <v>"atk":300,"hp":5000,"undpspro":100,"pvpdpspro":50,"pvpundpspro":50</v>
      </c>
      <c r="J5851" s="20" t="str">
        <f>IF(I5851="","",属性中转表!$I$1&amp;(IF(VLOOKUP(B5851,属性中转表!A:G,7,FALSE)=0,0,VLOOKUP(VLOOKUP(B5851,属性中转表!A:G,7,FALSE),属性中转表!$K$2:$P$21,4,0)))+IFERROR(VLOOKUP(A5851,英雄数据表!A:K,IF(武魂!B5851&gt;=50,10,IF(武魂!B5851&gt;=25,6)),0),0))</f>
        <v>,"dpspro":100</v>
      </c>
      <c r="K5851" s="32" t="str">
        <f t="shared" si="392"/>
        <v>"atk":300,"hp":5000,"undpspro":100,"pvpdpspro":50,"pvpundpspro":50,"dpspro":100</v>
      </c>
      <c r="L5851" s="20" t="str">
        <f>IF(B5851&gt;=50,VLOOKUP(A5851,英雄数据表!A:L,11,FALSE),IF(B5851&gt;=25,VLOOKUP(A5851,英雄数据表!A:L,7,0),""))</f>
        <v>"4307602004"</v>
      </c>
      <c r="M5851" s="20" t="str">
        <f>IFERROR(VLOOKUP(B5851,属性中转表!$K$2:$O$21,5,FALSE),"")</f>
        <v/>
      </c>
      <c r="N5851" s="20" t="str">
        <f>IF(B5851=25,VLOOKUP(A5851,英雄数据表!A:L,8,FALSE),IF(B5851=50,VLOOKUP(A5851,英雄数据表!A:L,12,0),""))</f>
        <v>开场时，与阵容中攻击力最高的友军形成羁绊，两人均会提升15%的伤害，直到任何一方死亡后解除效果</v>
      </c>
    </row>
    <row r="5852" spans="1:14" x14ac:dyDescent="0.3">
      <c r="A5852" s="20">
        <v>43076</v>
      </c>
      <c r="B5852" s="21">
        <f t="shared" si="389"/>
        <v>51</v>
      </c>
      <c r="C5852" s="21">
        <v>5</v>
      </c>
      <c r="D5852" s="21">
        <f>VLOOKUP(A5852,英雄数据表!A:D,4,0)</f>
        <v>4</v>
      </c>
      <c r="E5852" s="20" t="str">
        <f>VLOOKUP(A5852,英雄数据表!A:C,3,0)</f>
        <v>信赖守护者</v>
      </c>
      <c r="F5852" s="20">
        <f t="shared" si="390"/>
        <v>43076</v>
      </c>
      <c r="G5852" s="20">
        <f t="shared" si="391"/>
        <v>43076</v>
      </c>
      <c r="H5852" s="21" t="str">
        <f>VLOOKUP(B5852,属性中转表!A:F,6,FALSE)</f>
        <v>"hp":189000,"atk":5250</v>
      </c>
      <c r="I5852" s="20" t="str">
        <f>IF(VLOOKUP(B5852,属性中转表!A:G,7,FALSE)=0,"",VLOOKUP(VLOOKUP(B5852,属性中转表!A:G,7,FALSE),属性中转表!$K$2:$P$21,6,0))&amp;IF(VLOOKUP(B5852,属性中转表!A:G,7,FALSE)&gt;=50,VLOOKUP(A5852,英雄数据表!A:K,9,0),IF(VLOOKUP(B5852,属性中转表!A:G,7,FALSE)&gt;=25,VLOOKUP(A5852,英雄数据表!A:K,5,0),""))</f>
        <v>"atk":300,"hp":5000,"undpspro":100,"pvpdpspro":50,"pvpundpspro":50</v>
      </c>
      <c r="J5852" s="20" t="str">
        <f>IF(I5852="","",属性中转表!$I$1&amp;(IF(VLOOKUP(B5852,属性中转表!A:G,7,FALSE)=0,0,VLOOKUP(VLOOKUP(B5852,属性中转表!A:G,7,FALSE),属性中转表!$K$2:$P$21,4,0)))+IFERROR(VLOOKUP(A5852,英雄数据表!A:K,IF(武魂!B5852&gt;=50,10,IF(武魂!B5852&gt;=25,6)),0),0))</f>
        <v>,"dpspro":100</v>
      </c>
      <c r="K5852" s="32" t="str">
        <f t="shared" si="392"/>
        <v>"atk":300,"hp":5000,"undpspro":100,"pvpdpspro":50,"pvpundpspro":50,"dpspro":100</v>
      </c>
      <c r="L5852" s="20" t="str">
        <f>IF(B5852&gt;=50,VLOOKUP(A5852,英雄数据表!A:L,11,FALSE),IF(B5852&gt;=25,VLOOKUP(A5852,英雄数据表!A:L,7,0),""))</f>
        <v>"4307602004"</v>
      </c>
      <c r="M5852" s="20" t="str">
        <f>IFERROR(VLOOKUP(B5852,属性中转表!$K$2:$O$21,5,FALSE),"")</f>
        <v/>
      </c>
      <c r="N5852" s="20" t="str">
        <f>IF(B5852=25,VLOOKUP(A5852,英雄数据表!A:L,8,FALSE),IF(B5852=50,VLOOKUP(A5852,英雄数据表!A:L,12,0),""))</f>
        <v/>
      </c>
    </row>
    <row r="5853" spans="1:14" x14ac:dyDescent="0.3">
      <c r="A5853" s="20">
        <v>43076</v>
      </c>
      <c r="B5853" s="21">
        <f t="shared" si="389"/>
        <v>52</v>
      </c>
      <c r="C5853" s="21">
        <v>5</v>
      </c>
      <c r="D5853" s="21">
        <f>VLOOKUP(A5853,英雄数据表!A:D,4,0)</f>
        <v>4</v>
      </c>
      <c r="E5853" s="20" t="str">
        <f>VLOOKUP(A5853,英雄数据表!A:C,3,0)</f>
        <v>信赖守护者</v>
      </c>
      <c r="F5853" s="20">
        <f t="shared" si="390"/>
        <v>43076</v>
      </c>
      <c r="G5853" s="20">
        <f t="shared" si="391"/>
        <v>43076</v>
      </c>
      <c r="H5853" s="21" t="str">
        <f>VLOOKUP(B5853,属性中转表!A:F,6,FALSE)</f>
        <v>"hp":194400,"atk":5400</v>
      </c>
      <c r="I5853" s="20" t="str">
        <f>IF(VLOOKUP(B5853,属性中转表!A:G,7,FALSE)=0,"",VLOOKUP(VLOOKUP(B5853,属性中转表!A:G,7,FALSE),属性中转表!$K$2:$P$21,6,0))&amp;IF(VLOOKUP(B5853,属性中转表!A:G,7,FALSE)&gt;=50,VLOOKUP(A5853,英雄数据表!A:K,9,0),IF(VLOOKUP(B5853,属性中转表!A:G,7,FALSE)&gt;=25,VLOOKUP(A5853,英雄数据表!A:K,5,0),""))</f>
        <v>"atk":300,"hp":5000,"undpspro":100,"pvpdpspro":50,"pvpundpspro":50</v>
      </c>
      <c r="J5853" s="20" t="str">
        <f>IF(I5853="","",属性中转表!$I$1&amp;(IF(VLOOKUP(B5853,属性中转表!A:G,7,FALSE)=0,0,VLOOKUP(VLOOKUP(B5853,属性中转表!A:G,7,FALSE),属性中转表!$K$2:$P$21,4,0)))+IFERROR(VLOOKUP(A5853,英雄数据表!A:K,IF(武魂!B5853&gt;=50,10,IF(武魂!B5853&gt;=25,6)),0),0))</f>
        <v>,"dpspro":100</v>
      </c>
      <c r="K5853" s="32" t="str">
        <f t="shared" si="392"/>
        <v>"atk":300,"hp":5000,"undpspro":100,"pvpdpspro":50,"pvpundpspro":50,"dpspro":100</v>
      </c>
      <c r="L5853" s="20" t="str">
        <f>IF(B5853&gt;=50,VLOOKUP(A5853,英雄数据表!A:L,11,FALSE),IF(B5853&gt;=25,VLOOKUP(A5853,英雄数据表!A:L,7,0),""))</f>
        <v>"4307602004"</v>
      </c>
      <c r="M5853" s="20" t="str">
        <f>IFERROR(VLOOKUP(B5853,属性中转表!$K$2:$O$21,5,FALSE),"")</f>
        <v/>
      </c>
      <c r="N5853" s="20" t="str">
        <f>IF(B5853=25,VLOOKUP(A5853,英雄数据表!A:L,8,FALSE),IF(B5853=50,VLOOKUP(A5853,英雄数据表!A:L,12,0),""))</f>
        <v/>
      </c>
    </row>
    <row r="5854" spans="1:14" x14ac:dyDescent="0.3">
      <c r="A5854" s="20">
        <v>43076</v>
      </c>
      <c r="B5854" s="21">
        <f t="shared" si="389"/>
        <v>53</v>
      </c>
      <c r="C5854" s="21">
        <v>5</v>
      </c>
      <c r="D5854" s="21">
        <f>VLOOKUP(A5854,英雄数据表!A:D,4,0)</f>
        <v>4</v>
      </c>
      <c r="E5854" s="20" t="str">
        <f>VLOOKUP(A5854,英雄数据表!A:C,3,0)</f>
        <v>信赖守护者</v>
      </c>
      <c r="F5854" s="20">
        <f t="shared" si="390"/>
        <v>43076</v>
      </c>
      <c r="G5854" s="20">
        <f t="shared" si="391"/>
        <v>43076</v>
      </c>
      <c r="H5854" s="21" t="str">
        <f>VLOOKUP(B5854,属性中转表!A:F,6,FALSE)</f>
        <v>"hp":199800,"atk":5550</v>
      </c>
      <c r="I5854" s="20" t="str">
        <f>IF(VLOOKUP(B5854,属性中转表!A:G,7,FALSE)=0,"",VLOOKUP(VLOOKUP(B5854,属性中转表!A:G,7,FALSE),属性中转表!$K$2:$P$21,6,0))&amp;IF(VLOOKUP(B5854,属性中转表!A:G,7,FALSE)&gt;=50,VLOOKUP(A5854,英雄数据表!A:K,9,0),IF(VLOOKUP(B5854,属性中转表!A:G,7,FALSE)&gt;=25,VLOOKUP(A5854,英雄数据表!A:K,5,0),""))</f>
        <v>"atk":300,"hp":5000,"undpspro":100,"pvpdpspro":50,"pvpundpspro":50</v>
      </c>
      <c r="J5854" s="20" t="str">
        <f>IF(I5854="","",属性中转表!$I$1&amp;(IF(VLOOKUP(B5854,属性中转表!A:G,7,FALSE)=0,0,VLOOKUP(VLOOKUP(B5854,属性中转表!A:G,7,FALSE),属性中转表!$K$2:$P$21,4,0)))+IFERROR(VLOOKUP(A5854,英雄数据表!A:K,IF(武魂!B5854&gt;=50,10,IF(武魂!B5854&gt;=25,6)),0),0))</f>
        <v>,"dpspro":100</v>
      </c>
      <c r="K5854" s="32" t="str">
        <f t="shared" si="392"/>
        <v>"atk":300,"hp":5000,"undpspro":100,"pvpdpspro":50,"pvpundpspro":50,"dpspro":100</v>
      </c>
      <c r="L5854" s="20" t="str">
        <f>IF(B5854&gt;=50,VLOOKUP(A5854,英雄数据表!A:L,11,FALSE),IF(B5854&gt;=25,VLOOKUP(A5854,英雄数据表!A:L,7,0),""))</f>
        <v>"4307602004"</v>
      </c>
      <c r="M5854" s="20" t="str">
        <f>IFERROR(VLOOKUP(B5854,属性中转表!$K$2:$O$21,5,FALSE),"")</f>
        <v/>
      </c>
      <c r="N5854" s="20" t="str">
        <f>IF(B5854=25,VLOOKUP(A5854,英雄数据表!A:L,8,FALSE),IF(B5854=50,VLOOKUP(A5854,英雄数据表!A:L,12,0),""))</f>
        <v/>
      </c>
    </row>
    <row r="5855" spans="1:14" x14ac:dyDescent="0.3">
      <c r="A5855" s="20">
        <v>43076</v>
      </c>
      <c r="B5855" s="21">
        <f t="shared" si="389"/>
        <v>54</v>
      </c>
      <c r="C5855" s="21">
        <v>5</v>
      </c>
      <c r="D5855" s="21">
        <f>VLOOKUP(A5855,英雄数据表!A:D,4,0)</f>
        <v>4</v>
      </c>
      <c r="E5855" s="20" t="str">
        <f>VLOOKUP(A5855,英雄数据表!A:C,3,0)</f>
        <v>信赖守护者</v>
      </c>
      <c r="F5855" s="20">
        <f t="shared" si="390"/>
        <v>43076</v>
      </c>
      <c r="G5855" s="20">
        <f t="shared" si="391"/>
        <v>43076</v>
      </c>
      <c r="H5855" s="21" t="str">
        <f>VLOOKUP(B5855,属性中转表!A:F,6,FALSE)</f>
        <v>"hp":205200,"atk":5700</v>
      </c>
      <c r="I5855" s="20" t="str">
        <f>IF(VLOOKUP(B5855,属性中转表!A:G,7,FALSE)=0,"",VLOOKUP(VLOOKUP(B5855,属性中转表!A:G,7,FALSE),属性中转表!$K$2:$P$21,6,0))&amp;IF(VLOOKUP(B5855,属性中转表!A:G,7,FALSE)&gt;=50,VLOOKUP(A5855,英雄数据表!A:K,9,0),IF(VLOOKUP(B5855,属性中转表!A:G,7,FALSE)&gt;=25,VLOOKUP(A5855,英雄数据表!A:K,5,0),""))</f>
        <v>"atk":300,"hp":5000,"undpspro":100,"pvpdpspro":50,"pvpundpspro":50</v>
      </c>
      <c r="J5855" s="20" t="str">
        <f>IF(I5855="","",属性中转表!$I$1&amp;(IF(VLOOKUP(B5855,属性中转表!A:G,7,FALSE)=0,0,VLOOKUP(VLOOKUP(B5855,属性中转表!A:G,7,FALSE),属性中转表!$K$2:$P$21,4,0)))+IFERROR(VLOOKUP(A5855,英雄数据表!A:K,IF(武魂!B5855&gt;=50,10,IF(武魂!B5855&gt;=25,6)),0),0))</f>
        <v>,"dpspro":100</v>
      </c>
      <c r="K5855" s="32" t="str">
        <f t="shared" si="392"/>
        <v>"atk":300,"hp":5000,"undpspro":100,"pvpdpspro":50,"pvpundpspro":50,"dpspro":100</v>
      </c>
      <c r="L5855" s="20" t="str">
        <f>IF(B5855&gt;=50,VLOOKUP(A5855,英雄数据表!A:L,11,FALSE),IF(B5855&gt;=25,VLOOKUP(A5855,英雄数据表!A:L,7,0),""))</f>
        <v>"4307602004"</v>
      </c>
      <c r="M5855" s="20" t="str">
        <f>IFERROR(VLOOKUP(B5855,属性中转表!$K$2:$O$21,5,FALSE),"")</f>
        <v/>
      </c>
      <c r="N5855" s="20" t="str">
        <f>IF(B5855=25,VLOOKUP(A5855,英雄数据表!A:L,8,FALSE),IF(B5855=50,VLOOKUP(A5855,英雄数据表!A:L,12,0),""))</f>
        <v/>
      </c>
    </row>
    <row r="5856" spans="1:14" x14ac:dyDescent="0.3">
      <c r="A5856" s="20">
        <v>43076</v>
      </c>
      <c r="B5856" s="21">
        <f t="shared" si="389"/>
        <v>55</v>
      </c>
      <c r="C5856" s="21">
        <v>5</v>
      </c>
      <c r="D5856" s="21">
        <f>VLOOKUP(A5856,英雄数据表!A:D,4,0)</f>
        <v>4</v>
      </c>
      <c r="E5856" s="20" t="str">
        <f>VLOOKUP(A5856,英雄数据表!A:C,3,0)</f>
        <v>信赖守护者</v>
      </c>
      <c r="F5856" s="20">
        <f t="shared" si="390"/>
        <v>43076</v>
      </c>
      <c r="G5856" s="20">
        <f t="shared" si="391"/>
        <v>43076</v>
      </c>
      <c r="H5856" s="21" t="str">
        <f>VLOOKUP(B5856,属性中转表!A:F,6,FALSE)</f>
        <v>"hp":210600,"atk":5850</v>
      </c>
      <c r="I5856" s="20" t="str">
        <f>IF(VLOOKUP(B5856,属性中转表!A:G,7,FALSE)=0,"",VLOOKUP(VLOOKUP(B5856,属性中转表!A:G,7,FALSE),属性中转表!$K$2:$P$21,6,0))&amp;IF(VLOOKUP(B5856,属性中转表!A:G,7,FALSE)&gt;=50,VLOOKUP(A5856,英雄数据表!A:K,9,0),IF(VLOOKUP(B5856,属性中转表!A:G,7,FALSE)&gt;=25,VLOOKUP(A5856,英雄数据表!A:K,5,0),""))</f>
        <v>"atk":300,"hp":5000,"undpspro":150,"pvpdpspro":50,"pvpundpspro":50</v>
      </c>
      <c r="J5856" s="20" t="str">
        <f>IF(I5856="","",属性中转表!$I$1&amp;(IF(VLOOKUP(B5856,属性中转表!A:G,7,FALSE)=0,0,VLOOKUP(VLOOKUP(B5856,属性中转表!A:G,7,FALSE),属性中转表!$K$2:$P$21,4,0)))+IFERROR(VLOOKUP(A5856,英雄数据表!A:K,IF(武魂!B5856&gt;=50,10,IF(武魂!B5856&gt;=25,6)),0),0))</f>
        <v>,"dpspro":100</v>
      </c>
      <c r="K5856" s="32" t="str">
        <f t="shared" si="392"/>
        <v>"atk":300,"hp":5000,"undpspro":150,"pvpdpspro":50,"pvpundpspro":50,"dpspro":100</v>
      </c>
      <c r="L5856" s="20" t="str">
        <f>IF(B5856&gt;=50,VLOOKUP(A5856,英雄数据表!A:L,11,FALSE),IF(B5856&gt;=25,VLOOKUP(A5856,英雄数据表!A:L,7,0),""))</f>
        <v>"4307602004"</v>
      </c>
      <c r="M5856" s="20" t="str">
        <f>IFERROR(VLOOKUP(B5856,属性中转表!$K$2:$O$21,5,FALSE),"")</f>
        <v>"undpspro":50</v>
      </c>
      <c r="N5856" s="20" t="str">
        <f>IF(B5856=25,VLOOKUP(A5856,英雄数据表!A:L,8,FALSE),IF(B5856=50,VLOOKUP(A5856,英雄数据表!A:L,12,0),""))</f>
        <v/>
      </c>
    </row>
    <row r="5857" spans="1:14" x14ac:dyDescent="0.3">
      <c r="A5857" s="20">
        <v>43076</v>
      </c>
      <c r="B5857" s="21">
        <f t="shared" si="389"/>
        <v>56</v>
      </c>
      <c r="C5857" s="21">
        <v>5</v>
      </c>
      <c r="D5857" s="21">
        <f>VLOOKUP(A5857,英雄数据表!A:D,4,0)</f>
        <v>4</v>
      </c>
      <c r="E5857" s="20" t="str">
        <f>VLOOKUP(A5857,英雄数据表!A:C,3,0)</f>
        <v>信赖守护者</v>
      </c>
      <c r="F5857" s="20">
        <f t="shared" si="390"/>
        <v>43076</v>
      </c>
      <c r="G5857" s="20">
        <f t="shared" si="391"/>
        <v>43076</v>
      </c>
      <c r="H5857" s="21" t="str">
        <f>VLOOKUP(B5857,属性中转表!A:F,6,FALSE)</f>
        <v>"hp":216000,"atk":6000</v>
      </c>
      <c r="I5857" s="20" t="str">
        <f>IF(VLOOKUP(B5857,属性中转表!A:G,7,FALSE)=0,"",VLOOKUP(VLOOKUP(B5857,属性中转表!A:G,7,FALSE),属性中转表!$K$2:$P$21,6,0))&amp;IF(VLOOKUP(B5857,属性中转表!A:G,7,FALSE)&gt;=50,VLOOKUP(A5857,英雄数据表!A:K,9,0),IF(VLOOKUP(B5857,属性中转表!A:G,7,FALSE)&gt;=25,VLOOKUP(A5857,英雄数据表!A:K,5,0),""))</f>
        <v>"atk":300,"hp":5000,"undpspro":150,"pvpdpspro":50,"pvpundpspro":50</v>
      </c>
      <c r="J5857" s="20" t="str">
        <f>IF(I5857="","",属性中转表!$I$1&amp;(IF(VLOOKUP(B5857,属性中转表!A:G,7,FALSE)=0,0,VLOOKUP(VLOOKUP(B5857,属性中转表!A:G,7,FALSE),属性中转表!$K$2:$P$21,4,0)))+IFERROR(VLOOKUP(A5857,英雄数据表!A:K,IF(武魂!B5857&gt;=50,10,IF(武魂!B5857&gt;=25,6)),0),0))</f>
        <v>,"dpspro":100</v>
      </c>
      <c r="K5857" s="32" t="str">
        <f t="shared" si="392"/>
        <v>"atk":300,"hp":5000,"undpspro":150,"pvpdpspro":50,"pvpundpspro":50,"dpspro":100</v>
      </c>
      <c r="L5857" s="20" t="str">
        <f>IF(B5857&gt;=50,VLOOKUP(A5857,英雄数据表!A:L,11,FALSE),IF(B5857&gt;=25,VLOOKUP(A5857,英雄数据表!A:L,7,0),""))</f>
        <v>"4307602004"</v>
      </c>
      <c r="M5857" s="20" t="str">
        <f>IFERROR(VLOOKUP(B5857,属性中转表!$K$2:$O$21,5,FALSE),"")</f>
        <v/>
      </c>
      <c r="N5857" s="20" t="str">
        <f>IF(B5857=25,VLOOKUP(A5857,英雄数据表!A:L,8,FALSE),IF(B5857=50,VLOOKUP(A5857,英雄数据表!A:L,12,0),""))</f>
        <v/>
      </c>
    </row>
    <row r="5858" spans="1:14" x14ac:dyDescent="0.3">
      <c r="A5858" s="20">
        <v>43076</v>
      </c>
      <c r="B5858" s="21">
        <f t="shared" si="389"/>
        <v>57</v>
      </c>
      <c r="C5858" s="21">
        <v>5</v>
      </c>
      <c r="D5858" s="21">
        <f>VLOOKUP(A5858,英雄数据表!A:D,4,0)</f>
        <v>4</v>
      </c>
      <c r="E5858" s="20" t="str">
        <f>VLOOKUP(A5858,英雄数据表!A:C,3,0)</f>
        <v>信赖守护者</v>
      </c>
      <c r="F5858" s="20">
        <f t="shared" si="390"/>
        <v>43076</v>
      </c>
      <c r="G5858" s="20">
        <f t="shared" si="391"/>
        <v>43076</v>
      </c>
      <c r="H5858" s="21" t="str">
        <f>VLOOKUP(B5858,属性中转表!A:F,6,FALSE)</f>
        <v>"hp":221400,"atk":6150</v>
      </c>
      <c r="I5858" s="20" t="str">
        <f>IF(VLOOKUP(B5858,属性中转表!A:G,7,FALSE)=0,"",VLOOKUP(VLOOKUP(B5858,属性中转表!A:G,7,FALSE),属性中转表!$K$2:$P$21,6,0))&amp;IF(VLOOKUP(B5858,属性中转表!A:G,7,FALSE)&gt;=50,VLOOKUP(A5858,英雄数据表!A:K,9,0),IF(VLOOKUP(B5858,属性中转表!A:G,7,FALSE)&gt;=25,VLOOKUP(A5858,英雄数据表!A:K,5,0),""))</f>
        <v>"atk":300,"hp":5000,"undpspro":150,"pvpdpspro":50,"pvpundpspro":50</v>
      </c>
      <c r="J5858" s="20" t="str">
        <f>IF(I5858="","",属性中转表!$I$1&amp;(IF(VLOOKUP(B5858,属性中转表!A:G,7,FALSE)=0,0,VLOOKUP(VLOOKUP(B5858,属性中转表!A:G,7,FALSE),属性中转表!$K$2:$P$21,4,0)))+IFERROR(VLOOKUP(A5858,英雄数据表!A:K,IF(武魂!B5858&gt;=50,10,IF(武魂!B5858&gt;=25,6)),0),0))</f>
        <v>,"dpspro":100</v>
      </c>
      <c r="K5858" s="32" t="str">
        <f t="shared" si="392"/>
        <v>"atk":300,"hp":5000,"undpspro":150,"pvpdpspro":50,"pvpundpspro":50,"dpspro":100</v>
      </c>
      <c r="L5858" s="20" t="str">
        <f>IF(B5858&gt;=50,VLOOKUP(A5858,英雄数据表!A:L,11,FALSE),IF(B5858&gt;=25,VLOOKUP(A5858,英雄数据表!A:L,7,0),""))</f>
        <v>"4307602004"</v>
      </c>
      <c r="M5858" s="20" t="str">
        <f>IFERROR(VLOOKUP(B5858,属性中转表!$K$2:$O$21,5,FALSE),"")</f>
        <v/>
      </c>
      <c r="N5858" s="20" t="str">
        <f>IF(B5858=25,VLOOKUP(A5858,英雄数据表!A:L,8,FALSE),IF(B5858=50,VLOOKUP(A5858,英雄数据表!A:L,12,0),""))</f>
        <v/>
      </c>
    </row>
    <row r="5859" spans="1:14" x14ac:dyDescent="0.3">
      <c r="A5859" s="20">
        <v>43076</v>
      </c>
      <c r="B5859" s="21">
        <f t="shared" si="389"/>
        <v>58</v>
      </c>
      <c r="C5859" s="21">
        <v>5</v>
      </c>
      <c r="D5859" s="21">
        <f>VLOOKUP(A5859,英雄数据表!A:D,4,0)</f>
        <v>4</v>
      </c>
      <c r="E5859" s="20" t="str">
        <f>VLOOKUP(A5859,英雄数据表!A:C,3,0)</f>
        <v>信赖守护者</v>
      </c>
      <c r="F5859" s="20">
        <f t="shared" si="390"/>
        <v>43076</v>
      </c>
      <c r="G5859" s="20">
        <f t="shared" si="391"/>
        <v>43076</v>
      </c>
      <c r="H5859" s="21" t="str">
        <f>VLOOKUP(B5859,属性中转表!A:F,6,FALSE)</f>
        <v>"hp":226800,"atk":6300</v>
      </c>
      <c r="I5859" s="20" t="str">
        <f>IF(VLOOKUP(B5859,属性中转表!A:G,7,FALSE)=0,"",VLOOKUP(VLOOKUP(B5859,属性中转表!A:G,7,FALSE),属性中转表!$K$2:$P$21,6,0))&amp;IF(VLOOKUP(B5859,属性中转表!A:G,7,FALSE)&gt;=50,VLOOKUP(A5859,英雄数据表!A:K,9,0),IF(VLOOKUP(B5859,属性中转表!A:G,7,FALSE)&gt;=25,VLOOKUP(A5859,英雄数据表!A:K,5,0),""))</f>
        <v>"atk":300,"hp":5000,"undpspro":150,"pvpdpspro":50,"pvpundpspro":50</v>
      </c>
      <c r="J5859" s="20" t="str">
        <f>IF(I5859="","",属性中转表!$I$1&amp;(IF(VLOOKUP(B5859,属性中转表!A:G,7,FALSE)=0,0,VLOOKUP(VLOOKUP(B5859,属性中转表!A:G,7,FALSE),属性中转表!$K$2:$P$21,4,0)))+IFERROR(VLOOKUP(A5859,英雄数据表!A:K,IF(武魂!B5859&gt;=50,10,IF(武魂!B5859&gt;=25,6)),0),0))</f>
        <v>,"dpspro":100</v>
      </c>
      <c r="K5859" s="32" t="str">
        <f t="shared" si="392"/>
        <v>"atk":300,"hp":5000,"undpspro":150,"pvpdpspro":50,"pvpundpspro":50,"dpspro":100</v>
      </c>
      <c r="L5859" s="20" t="str">
        <f>IF(B5859&gt;=50,VLOOKUP(A5859,英雄数据表!A:L,11,FALSE),IF(B5859&gt;=25,VLOOKUP(A5859,英雄数据表!A:L,7,0),""))</f>
        <v>"4307602004"</v>
      </c>
      <c r="M5859" s="20" t="str">
        <f>IFERROR(VLOOKUP(B5859,属性中转表!$K$2:$O$21,5,FALSE),"")</f>
        <v/>
      </c>
      <c r="N5859" s="20" t="str">
        <f>IF(B5859=25,VLOOKUP(A5859,英雄数据表!A:L,8,FALSE),IF(B5859=50,VLOOKUP(A5859,英雄数据表!A:L,12,0),""))</f>
        <v/>
      </c>
    </row>
    <row r="5860" spans="1:14" x14ac:dyDescent="0.3">
      <c r="A5860" s="20">
        <v>43076</v>
      </c>
      <c r="B5860" s="21">
        <f t="shared" si="389"/>
        <v>59</v>
      </c>
      <c r="C5860" s="21">
        <v>5</v>
      </c>
      <c r="D5860" s="21">
        <f>VLOOKUP(A5860,英雄数据表!A:D,4,0)</f>
        <v>4</v>
      </c>
      <c r="E5860" s="20" t="str">
        <f>VLOOKUP(A5860,英雄数据表!A:C,3,0)</f>
        <v>信赖守护者</v>
      </c>
      <c r="F5860" s="20">
        <f t="shared" si="390"/>
        <v>43076</v>
      </c>
      <c r="G5860" s="20">
        <f t="shared" si="391"/>
        <v>43076</v>
      </c>
      <c r="H5860" s="21" t="str">
        <f>VLOOKUP(B5860,属性中转表!A:F,6,FALSE)</f>
        <v>"hp":232200,"atk":6450</v>
      </c>
      <c r="I5860" s="20" t="str">
        <f>IF(VLOOKUP(B5860,属性中转表!A:G,7,FALSE)=0,"",VLOOKUP(VLOOKUP(B5860,属性中转表!A:G,7,FALSE),属性中转表!$K$2:$P$21,6,0))&amp;IF(VLOOKUP(B5860,属性中转表!A:G,7,FALSE)&gt;=50,VLOOKUP(A5860,英雄数据表!A:K,9,0),IF(VLOOKUP(B5860,属性中转表!A:G,7,FALSE)&gt;=25,VLOOKUP(A5860,英雄数据表!A:K,5,0),""))</f>
        <v>"atk":300,"hp":5000,"undpspro":150,"pvpdpspro":50,"pvpundpspro":50</v>
      </c>
      <c r="J5860" s="20" t="str">
        <f>IF(I5860="","",属性中转表!$I$1&amp;(IF(VLOOKUP(B5860,属性中转表!A:G,7,FALSE)=0,0,VLOOKUP(VLOOKUP(B5860,属性中转表!A:G,7,FALSE),属性中转表!$K$2:$P$21,4,0)))+IFERROR(VLOOKUP(A5860,英雄数据表!A:K,IF(武魂!B5860&gt;=50,10,IF(武魂!B5860&gt;=25,6)),0),0))</f>
        <v>,"dpspro":100</v>
      </c>
      <c r="K5860" s="32" t="str">
        <f t="shared" si="392"/>
        <v>"atk":300,"hp":5000,"undpspro":150,"pvpdpspro":50,"pvpundpspro":50,"dpspro":100</v>
      </c>
      <c r="L5860" s="20" t="str">
        <f>IF(B5860&gt;=50,VLOOKUP(A5860,英雄数据表!A:L,11,FALSE),IF(B5860&gt;=25,VLOOKUP(A5860,英雄数据表!A:L,7,0),""))</f>
        <v>"4307602004"</v>
      </c>
      <c r="M5860" s="20" t="str">
        <f>IFERROR(VLOOKUP(B5860,属性中转表!$K$2:$O$21,5,FALSE),"")</f>
        <v/>
      </c>
      <c r="N5860" s="20" t="str">
        <f>IF(B5860=25,VLOOKUP(A5860,英雄数据表!A:L,8,FALSE),IF(B5860=50,VLOOKUP(A5860,英雄数据表!A:L,12,0),""))</f>
        <v/>
      </c>
    </row>
    <row r="5861" spans="1:14" x14ac:dyDescent="0.3">
      <c r="A5861" s="20">
        <v>43076</v>
      </c>
      <c r="B5861" s="21">
        <f t="shared" si="389"/>
        <v>60</v>
      </c>
      <c r="C5861" s="21">
        <v>5</v>
      </c>
      <c r="D5861" s="21">
        <f>VLOOKUP(A5861,英雄数据表!A:D,4,0)</f>
        <v>4</v>
      </c>
      <c r="E5861" s="20" t="str">
        <f>VLOOKUP(A5861,英雄数据表!A:C,3,0)</f>
        <v>信赖守护者</v>
      </c>
      <c r="F5861" s="20">
        <f t="shared" si="390"/>
        <v>43076</v>
      </c>
      <c r="G5861" s="20">
        <f t="shared" si="391"/>
        <v>43076</v>
      </c>
      <c r="H5861" s="21" t="str">
        <f>VLOOKUP(B5861,属性中转表!A:F,6,FALSE)</f>
        <v>"hp":237600,"atk":6600</v>
      </c>
      <c r="I5861" s="20" t="str">
        <f>IF(VLOOKUP(B5861,属性中转表!A:G,7,FALSE)=0,"",VLOOKUP(VLOOKUP(B5861,属性中转表!A:G,7,FALSE),属性中转表!$K$2:$P$21,6,0))&amp;IF(VLOOKUP(B5861,属性中转表!A:G,7,FALSE)&gt;=50,VLOOKUP(A5861,英雄数据表!A:K,9,0),IF(VLOOKUP(B5861,属性中转表!A:G,7,FALSE)&gt;=25,VLOOKUP(A5861,英雄数据表!A:K,5,0),""))</f>
        <v>"atk":300,"hp":5000,"undpspro":150,"pvpdpspro":50,"pvpundpspro":50</v>
      </c>
      <c r="J5861" s="20" t="str">
        <f>IF(I5861="","",属性中转表!$I$1&amp;(IF(VLOOKUP(B5861,属性中转表!A:G,7,FALSE)=0,0,VLOOKUP(VLOOKUP(B5861,属性中转表!A:G,7,FALSE),属性中转表!$K$2:$P$21,4,0)))+IFERROR(VLOOKUP(A5861,英雄数据表!A:K,IF(武魂!B5861&gt;=50,10,IF(武魂!B5861&gt;=25,6)),0),0))</f>
        <v>,"dpspro":150</v>
      </c>
      <c r="K5861" s="32" t="str">
        <f t="shared" si="392"/>
        <v>"atk":300,"hp":5000,"undpspro":150,"pvpdpspro":50,"pvpundpspro":50,"dpspro":150</v>
      </c>
      <c r="L5861" s="20" t="str">
        <f>IF(B5861&gt;=50,VLOOKUP(A5861,英雄数据表!A:L,11,FALSE),IF(B5861&gt;=25,VLOOKUP(A5861,英雄数据表!A:L,7,0),""))</f>
        <v>"4307602004"</v>
      </c>
      <c r="M5861" s="20" t="str">
        <f>IFERROR(VLOOKUP(B5861,属性中转表!$K$2:$O$21,5,FALSE),"")</f>
        <v>"dpspro":50</v>
      </c>
      <c r="N5861" s="20" t="str">
        <f>IF(B5861=25,VLOOKUP(A5861,英雄数据表!A:L,8,FALSE),IF(B5861=50,VLOOKUP(A5861,英雄数据表!A:L,12,0),""))</f>
        <v/>
      </c>
    </row>
    <row r="5862" spans="1:14" x14ac:dyDescent="0.3">
      <c r="A5862" s="20">
        <v>43076</v>
      </c>
      <c r="B5862" s="21">
        <f t="shared" si="389"/>
        <v>61</v>
      </c>
      <c r="C5862" s="21">
        <v>5</v>
      </c>
      <c r="D5862" s="21">
        <f>VLOOKUP(A5862,英雄数据表!A:D,4,0)</f>
        <v>4</v>
      </c>
      <c r="E5862" s="20" t="str">
        <f>VLOOKUP(A5862,英雄数据表!A:C,3,0)</f>
        <v>信赖守护者</v>
      </c>
      <c r="F5862" s="20">
        <f t="shared" si="390"/>
        <v>43076</v>
      </c>
      <c r="G5862" s="20">
        <f t="shared" si="391"/>
        <v>43076</v>
      </c>
      <c r="H5862" s="21" t="str">
        <f>VLOOKUP(B5862,属性中转表!A:F,6,FALSE)</f>
        <v>"hp":243000,"atk":6750</v>
      </c>
      <c r="I5862" s="20" t="str">
        <f>IF(VLOOKUP(B5862,属性中转表!A:G,7,FALSE)=0,"",VLOOKUP(VLOOKUP(B5862,属性中转表!A:G,7,FALSE),属性中转表!$K$2:$P$21,6,0))&amp;IF(VLOOKUP(B5862,属性中转表!A:G,7,FALSE)&gt;=50,VLOOKUP(A5862,英雄数据表!A:K,9,0),IF(VLOOKUP(B5862,属性中转表!A:G,7,FALSE)&gt;=25,VLOOKUP(A5862,英雄数据表!A:K,5,0),""))</f>
        <v>"atk":300,"hp":5000,"undpspro":150,"pvpdpspro":50,"pvpundpspro":50</v>
      </c>
      <c r="J5862" s="20" t="str">
        <f>IF(I5862="","",属性中转表!$I$1&amp;(IF(VLOOKUP(B5862,属性中转表!A:G,7,FALSE)=0,0,VLOOKUP(VLOOKUP(B5862,属性中转表!A:G,7,FALSE),属性中转表!$K$2:$P$21,4,0)))+IFERROR(VLOOKUP(A5862,英雄数据表!A:K,IF(武魂!B5862&gt;=50,10,IF(武魂!B5862&gt;=25,6)),0),0))</f>
        <v>,"dpspro":150</v>
      </c>
      <c r="K5862" s="32" t="str">
        <f t="shared" si="392"/>
        <v>"atk":300,"hp":5000,"undpspro":150,"pvpdpspro":50,"pvpundpspro":50,"dpspro":150</v>
      </c>
      <c r="L5862" s="20" t="str">
        <f>IF(B5862&gt;=50,VLOOKUP(A5862,英雄数据表!A:L,11,FALSE),IF(B5862&gt;=25,VLOOKUP(A5862,英雄数据表!A:L,7,0),""))</f>
        <v>"4307602004"</v>
      </c>
      <c r="M5862" s="20" t="str">
        <f>IFERROR(VLOOKUP(B5862,属性中转表!$K$2:$O$21,5,FALSE),"")</f>
        <v/>
      </c>
      <c r="N5862" s="20" t="str">
        <f>IF(B5862=25,VLOOKUP(A5862,英雄数据表!A:L,8,FALSE),IF(B5862=50,VLOOKUP(A5862,英雄数据表!A:L,12,0),""))</f>
        <v/>
      </c>
    </row>
    <row r="5863" spans="1:14" x14ac:dyDescent="0.3">
      <c r="A5863" s="20">
        <v>43076</v>
      </c>
      <c r="B5863" s="21">
        <f t="shared" si="389"/>
        <v>62</v>
      </c>
      <c r="C5863" s="21">
        <v>5</v>
      </c>
      <c r="D5863" s="21">
        <f>VLOOKUP(A5863,英雄数据表!A:D,4,0)</f>
        <v>4</v>
      </c>
      <c r="E5863" s="20" t="str">
        <f>VLOOKUP(A5863,英雄数据表!A:C,3,0)</f>
        <v>信赖守护者</v>
      </c>
      <c r="F5863" s="20">
        <f t="shared" si="390"/>
        <v>43076</v>
      </c>
      <c r="G5863" s="20">
        <f t="shared" si="391"/>
        <v>43076</v>
      </c>
      <c r="H5863" s="21" t="str">
        <f>VLOOKUP(B5863,属性中转表!A:F,6,FALSE)</f>
        <v>"hp":248400,"atk":6900</v>
      </c>
      <c r="I5863" s="20" t="str">
        <f>IF(VLOOKUP(B5863,属性中转表!A:G,7,FALSE)=0,"",VLOOKUP(VLOOKUP(B5863,属性中转表!A:G,7,FALSE),属性中转表!$K$2:$P$21,6,0))&amp;IF(VLOOKUP(B5863,属性中转表!A:G,7,FALSE)&gt;=50,VLOOKUP(A5863,英雄数据表!A:K,9,0),IF(VLOOKUP(B5863,属性中转表!A:G,7,FALSE)&gt;=25,VLOOKUP(A5863,英雄数据表!A:K,5,0),""))</f>
        <v>"atk":300,"hp":5000,"undpspro":150,"pvpdpspro":50,"pvpundpspro":50</v>
      </c>
      <c r="J5863" s="20" t="str">
        <f>IF(I5863="","",属性中转表!$I$1&amp;(IF(VLOOKUP(B5863,属性中转表!A:G,7,FALSE)=0,0,VLOOKUP(VLOOKUP(B5863,属性中转表!A:G,7,FALSE),属性中转表!$K$2:$P$21,4,0)))+IFERROR(VLOOKUP(A5863,英雄数据表!A:K,IF(武魂!B5863&gt;=50,10,IF(武魂!B5863&gt;=25,6)),0),0))</f>
        <v>,"dpspro":150</v>
      </c>
      <c r="K5863" s="32" t="str">
        <f t="shared" si="392"/>
        <v>"atk":300,"hp":5000,"undpspro":150,"pvpdpspro":50,"pvpundpspro":50,"dpspro":150</v>
      </c>
      <c r="L5863" s="20" t="str">
        <f>IF(B5863&gt;=50,VLOOKUP(A5863,英雄数据表!A:L,11,FALSE),IF(B5863&gt;=25,VLOOKUP(A5863,英雄数据表!A:L,7,0),""))</f>
        <v>"4307602004"</v>
      </c>
      <c r="M5863" s="20" t="str">
        <f>IFERROR(VLOOKUP(B5863,属性中转表!$K$2:$O$21,5,FALSE),"")</f>
        <v/>
      </c>
      <c r="N5863" s="20" t="str">
        <f>IF(B5863=25,VLOOKUP(A5863,英雄数据表!A:L,8,FALSE),IF(B5863=50,VLOOKUP(A5863,英雄数据表!A:L,12,0),""))</f>
        <v/>
      </c>
    </row>
    <row r="5864" spans="1:14" x14ac:dyDescent="0.3">
      <c r="A5864" s="20">
        <v>43076</v>
      </c>
      <c r="B5864" s="21">
        <f t="shared" si="389"/>
        <v>63</v>
      </c>
      <c r="C5864" s="21">
        <v>5</v>
      </c>
      <c r="D5864" s="21">
        <f>VLOOKUP(A5864,英雄数据表!A:D,4,0)</f>
        <v>4</v>
      </c>
      <c r="E5864" s="20" t="str">
        <f>VLOOKUP(A5864,英雄数据表!A:C,3,0)</f>
        <v>信赖守护者</v>
      </c>
      <c r="F5864" s="20">
        <f t="shared" si="390"/>
        <v>43076</v>
      </c>
      <c r="G5864" s="20">
        <f t="shared" si="391"/>
        <v>43076</v>
      </c>
      <c r="H5864" s="21" t="str">
        <f>VLOOKUP(B5864,属性中转表!A:F,6,FALSE)</f>
        <v>"hp":253800,"atk":7050</v>
      </c>
      <c r="I5864" s="20" t="str">
        <f>IF(VLOOKUP(B5864,属性中转表!A:G,7,FALSE)=0,"",VLOOKUP(VLOOKUP(B5864,属性中转表!A:G,7,FALSE),属性中转表!$K$2:$P$21,6,0))&amp;IF(VLOOKUP(B5864,属性中转表!A:G,7,FALSE)&gt;=50,VLOOKUP(A5864,英雄数据表!A:K,9,0),IF(VLOOKUP(B5864,属性中转表!A:G,7,FALSE)&gt;=25,VLOOKUP(A5864,英雄数据表!A:K,5,0),""))</f>
        <v>"atk":300,"hp":5000,"undpspro":150,"pvpdpspro":50,"pvpundpspro":50</v>
      </c>
      <c r="J5864" s="20" t="str">
        <f>IF(I5864="","",属性中转表!$I$1&amp;(IF(VLOOKUP(B5864,属性中转表!A:G,7,FALSE)=0,0,VLOOKUP(VLOOKUP(B5864,属性中转表!A:G,7,FALSE),属性中转表!$K$2:$P$21,4,0)))+IFERROR(VLOOKUP(A5864,英雄数据表!A:K,IF(武魂!B5864&gt;=50,10,IF(武魂!B5864&gt;=25,6)),0),0))</f>
        <v>,"dpspro":150</v>
      </c>
      <c r="K5864" s="32" t="str">
        <f t="shared" si="392"/>
        <v>"atk":300,"hp":5000,"undpspro":150,"pvpdpspro":50,"pvpundpspro":50,"dpspro":150</v>
      </c>
      <c r="L5864" s="20" t="str">
        <f>IF(B5864&gt;=50,VLOOKUP(A5864,英雄数据表!A:L,11,FALSE),IF(B5864&gt;=25,VLOOKUP(A5864,英雄数据表!A:L,7,0),""))</f>
        <v>"4307602004"</v>
      </c>
      <c r="M5864" s="20" t="str">
        <f>IFERROR(VLOOKUP(B5864,属性中转表!$K$2:$O$21,5,FALSE),"")</f>
        <v/>
      </c>
      <c r="N5864" s="20" t="str">
        <f>IF(B5864=25,VLOOKUP(A5864,英雄数据表!A:L,8,FALSE),IF(B5864=50,VLOOKUP(A5864,英雄数据表!A:L,12,0),""))</f>
        <v/>
      </c>
    </row>
    <row r="5865" spans="1:14" x14ac:dyDescent="0.3">
      <c r="A5865" s="20">
        <v>43076</v>
      </c>
      <c r="B5865" s="21">
        <f t="shared" si="389"/>
        <v>64</v>
      </c>
      <c r="C5865" s="21">
        <v>5</v>
      </c>
      <c r="D5865" s="21">
        <f>VLOOKUP(A5865,英雄数据表!A:D,4,0)</f>
        <v>4</v>
      </c>
      <c r="E5865" s="20" t="str">
        <f>VLOOKUP(A5865,英雄数据表!A:C,3,0)</f>
        <v>信赖守护者</v>
      </c>
      <c r="F5865" s="20">
        <f t="shared" si="390"/>
        <v>43076</v>
      </c>
      <c r="G5865" s="20">
        <f t="shared" si="391"/>
        <v>43076</v>
      </c>
      <c r="H5865" s="21" t="str">
        <f>VLOOKUP(B5865,属性中转表!A:F,6,FALSE)</f>
        <v>"hp":259200,"atk":7200</v>
      </c>
      <c r="I5865" s="20" t="str">
        <f>IF(VLOOKUP(B5865,属性中转表!A:G,7,FALSE)=0,"",VLOOKUP(VLOOKUP(B5865,属性中转表!A:G,7,FALSE),属性中转表!$K$2:$P$21,6,0))&amp;IF(VLOOKUP(B5865,属性中转表!A:G,7,FALSE)&gt;=50,VLOOKUP(A5865,英雄数据表!A:K,9,0),IF(VLOOKUP(B5865,属性中转表!A:G,7,FALSE)&gt;=25,VLOOKUP(A5865,英雄数据表!A:K,5,0),""))</f>
        <v>"atk":300,"hp":5000,"undpspro":150,"pvpdpspro":50,"pvpundpspro":50</v>
      </c>
      <c r="J5865" s="20" t="str">
        <f>IF(I5865="","",属性中转表!$I$1&amp;(IF(VLOOKUP(B5865,属性中转表!A:G,7,FALSE)=0,0,VLOOKUP(VLOOKUP(B5865,属性中转表!A:G,7,FALSE),属性中转表!$K$2:$P$21,4,0)))+IFERROR(VLOOKUP(A5865,英雄数据表!A:K,IF(武魂!B5865&gt;=50,10,IF(武魂!B5865&gt;=25,6)),0),0))</f>
        <v>,"dpspro":150</v>
      </c>
      <c r="K5865" s="32" t="str">
        <f t="shared" si="392"/>
        <v>"atk":300,"hp":5000,"undpspro":150,"pvpdpspro":50,"pvpundpspro":50,"dpspro":150</v>
      </c>
      <c r="L5865" s="20" t="str">
        <f>IF(B5865&gt;=50,VLOOKUP(A5865,英雄数据表!A:L,11,FALSE),IF(B5865&gt;=25,VLOOKUP(A5865,英雄数据表!A:L,7,0),""))</f>
        <v>"4307602004"</v>
      </c>
      <c r="M5865" s="20" t="str">
        <f>IFERROR(VLOOKUP(B5865,属性中转表!$K$2:$O$21,5,FALSE),"")</f>
        <v/>
      </c>
      <c r="N5865" s="20" t="str">
        <f>IF(B5865=25,VLOOKUP(A5865,英雄数据表!A:L,8,FALSE),IF(B5865=50,VLOOKUP(A5865,英雄数据表!A:L,12,0),""))</f>
        <v/>
      </c>
    </row>
    <row r="5866" spans="1:14" x14ac:dyDescent="0.3">
      <c r="A5866" s="20">
        <v>43076</v>
      </c>
      <c r="B5866" s="21">
        <f t="shared" si="389"/>
        <v>65</v>
      </c>
      <c r="C5866" s="21">
        <v>5</v>
      </c>
      <c r="D5866" s="21">
        <f>VLOOKUP(A5866,英雄数据表!A:D,4,0)</f>
        <v>4</v>
      </c>
      <c r="E5866" s="20" t="str">
        <f>VLOOKUP(A5866,英雄数据表!A:C,3,0)</f>
        <v>信赖守护者</v>
      </c>
      <c r="F5866" s="20">
        <f t="shared" si="390"/>
        <v>43076</v>
      </c>
      <c r="G5866" s="20">
        <f t="shared" si="391"/>
        <v>43076</v>
      </c>
      <c r="H5866" s="21" t="str">
        <f>VLOOKUP(B5866,属性中转表!A:F,6,FALSE)</f>
        <v>"hp":264600,"atk":7350</v>
      </c>
      <c r="I5866" s="20" t="str">
        <f>IF(VLOOKUP(B5866,属性中转表!A:G,7,FALSE)=0,"",VLOOKUP(VLOOKUP(B5866,属性中转表!A:G,7,FALSE),属性中转表!$K$2:$P$21,6,0))&amp;IF(VLOOKUP(B5866,属性中转表!A:G,7,FALSE)&gt;=50,VLOOKUP(A5866,英雄数据表!A:K,9,0),IF(VLOOKUP(B5866,属性中转表!A:G,7,FALSE)&gt;=25,VLOOKUP(A5866,英雄数据表!A:K,5,0),""))</f>
        <v>"atk":300,"hp":5000,"undpspro":150,"pvpdpspro":100,"pvpundpspro":50</v>
      </c>
      <c r="J5866" s="20" t="str">
        <f>IF(I5866="","",属性中转表!$I$1&amp;(IF(VLOOKUP(B5866,属性中转表!A:G,7,FALSE)=0,0,VLOOKUP(VLOOKUP(B5866,属性中转表!A:G,7,FALSE),属性中转表!$K$2:$P$21,4,0)))+IFERROR(VLOOKUP(A5866,英雄数据表!A:K,IF(武魂!B5866&gt;=50,10,IF(武魂!B5866&gt;=25,6)),0),0))</f>
        <v>,"dpspro":150</v>
      </c>
      <c r="K5866" s="32" t="str">
        <f t="shared" si="392"/>
        <v>"atk":300,"hp":5000,"undpspro":150,"pvpdpspro":100,"pvpundpspro":50,"dpspro":150</v>
      </c>
      <c r="L5866" s="20" t="str">
        <f>IF(B5866&gt;=50,VLOOKUP(A5866,英雄数据表!A:L,11,FALSE),IF(B5866&gt;=25,VLOOKUP(A5866,英雄数据表!A:L,7,0),""))</f>
        <v>"4307602004"</v>
      </c>
      <c r="M5866" s="20" t="str">
        <f>IFERROR(VLOOKUP(B5866,属性中转表!$K$2:$O$21,5,FALSE),"")</f>
        <v>"pvpdpspro":50</v>
      </c>
      <c r="N5866" s="20" t="str">
        <f>IF(B5866=25,VLOOKUP(A5866,英雄数据表!A:L,8,FALSE),IF(B5866=50,VLOOKUP(A5866,英雄数据表!A:L,12,0),""))</f>
        <v/>
      </c>
    </row>
    <row r="5867" spans="1:14" x14ac:dyDescent="0.3">
      <c r="A5867" s="20">
        <v>43076</v>
      </c>
      <c r="B5867" s="21">
        <f t="shared" si="389"/>
        <v>66</v>
      </c>
      <c r="C5867" s="21">
        <v>5</v>
      </c>
      <c r="D5867" s="21">
        <f>VLOOKUP(A5867,英雄数据表!A:D,4,0)</f>
        <v>4</v>
      </c>
      <c r="E5867" s="20" t="str">
        <f>VLOOKUP(A5867,英雄数据表!A:C,3,0)</f>
        <v>信赖守护者</v>
      </c>
      <c r="F5867" s="20">
        <f t="shared" si="390"/>
        <v>43076</v>
      </c>
      <c r="G5867" s="20">
        <f t="shared" si="391"/>
        <v>43076</v>
      </c>
      <c r="H5867" s="21" t="str">
        <f>VLOOKUP(B5867,属性中转表!A:F,6,FALSE)</f>
        <v>"hp":270000,"atk":7500</v>
      </c>
      <c r="I5867" s="20" t="str">
        <f>IF(VLOOKUP(B5867,属性中转表!A:G,7,FALSE)=0,"",VLOOKUP(VLOOKUP(B5867,属性中转表!A:G,7,FALSE),属性中转表!$K$2:$P$21,6,0))&amp;IF(VLOOKUP(B5867,属性中转表!A:G,7,FALSE)&gt;=50,VLOOKUP(A5867,英雄数据表!A:K,9,0),IF(VLOOKUP(B5867,属性中转表!A:G,7,FALSE)&gt;=25,VLOOKUP(A5867,英雄数据表!A:K,5,0),""))</f>
        <v>"atk":300,"hp":5000,"undpspro":150,"pvpdpspro":100,"pvpundpspro":50</v>
      </c>
      <c r="J5867" s="20" t="str">
        <f>IF(I5867="","",属性中转表!$I$1&amp;(IF(VLOOKUP(B5867,属性中转表!A:G,7,FALSE)=0,0,VLOOKUP(VLOOKUP(B5867,属性中转表!A:G,7,FALSE),属性中转表!$K$2:$P$21,4,0)))+IFERROR(VLOOKUP(A5867,英雄数据表!A:K,IF(武魂!B5867&gt;=50,10,IF(武魂!B5867&gt;=25,6)),0),0))</f>
        <v>,"dpspro":150</v>
      </c>
      <c r="K5867" s="32" t="str">
        <f t="shared" si="392"/>
        <v>"atk":300,"hp":5000,"undpspro":150,"pvpdpspro":100,"pvpundpspro":50,"dpspro":150</v>
      </c>
      <c r="L5867" s="20" t="str">
        <f>IF(B5867&gt;=50,VLOOKUP(A5867,英雄数据表!A:L,11,FALSE),IF(B5867&gt;=25,VLOOKUP(A5867,英雄数据表!A:L,7,0),""))</f>
        <v>"4307602004"</v>
      </c>
      <c r="M5867" s="20" t="str">
        <f>IFERROR(VLOOKUP(B5867,属性中转表!$K$2:$O$21,5,FALSE),"")</f>
        <v/>
      </c>
      <c r="N5867" s="20" t="str">
        <f>IF(B5867=25,VLOOKUP(A5867,英雄数据表!A:L,8,FALSE),IF(B5867=50,VLOOKUP(A5867,英雄数据表!A:L,12,0),""))</f>
        <v/>
      </c>
    </row>
    <row r="5868" spans="1:14" x14ac:dyDescent="0.3">
      <c r="A5868" s="20">
        <v>43076</v>
      </c>
      <c r="B5868" s="21">
        <f t="shared" si="389"/>
        <v>67</v>
      </c>
      <c r="C5868" s="21">
        <v>5</v>
      </c>
      <c r="D5868" s="21">
        <f>VLOOKUP(A5868,英雄数据表!A:D,4,0)</f>
        <v>4</v>
      </c>
      <c r="E5868" s="20" t="str">
        <f>VLOOKUP(A5868,英雄数据表!A:C,3,0)</f>
        <v>信赖守护者</v>
      </c>
      <c r="F5868" s="20">
        <f t="shared" si="390"/>
        <v>43076</v>
      </c>
      <c r="G5868" s="20">
        <f t="shared" si="391"/>
        <v>43076</v>
      </c>
      <c r="H5868" s="21" t="str">
        <f>VLOOKUP(B5868,属性中转表!A:F,6,FALSE)</f>
        <v>"hp":275400,"atk":7650</v>
      </c>
      <c r="I5868" s="20" t="str">
        <f>IF(VLOOKUP(B5868,属性中转表!A:G,7,FALSE)=0,"",VLOOKUP(VLOOKUP(B5868,属性中转表!A:G,7,FALSE),属性中转表!$K$2:$P$21,6,0))&amp;IF(VLOOKUP(B5868,属性中转表!A:G,7,FALSE)&gt;=50,VLOOKUP(A5868,英雄数据表!A:K,9,0),IF(VLOOKUP(B5868,属性中转表!A:G,7,FALSE)&gt;=25,VLOOKUP(A5868,英雄数据表!A:K,5,0),""))</f>
        <v>"atk":300,"hp":5000,"undpspro":150,"pvpdpspro":100,"pvpundpspro":50</v>
      </c>
      <c r="J5868" s="20" t="str">
        <f>IF(I5868="","",属性中转表!$I$1&amp;(IF(VLOOKUP(B5868,属性中转表!A:G,7,FALSE)=0,0,VLOOKUP(VLOOKUP(B5868,属性中转表!A:G,7,FALSE),属性中转表!$K$2:$P$21,4,0)))+IFERROR(VLOOKUP(A5868,英雄数据表!A:K,IF(武魂!B5868&gt;=50,10,IF(武魂!B5868&gt;=25,6)),0),0))</f>
        <v>,"dpspro":150</v>
      </c>
      <c r="K5868" s="32" t="str">
        <f t="shared" si="392"/>
        <v>"atk":300,"hp":5000,"undpspro":150,"pvpdpspro":100,"pvpundpspro":50,"dpspro":150</v>
      </c>
      <c r="L5868" s="20" t="str">
        <f>IF(B5868&gt;=50,VLOOKUP(A5868,英雄数据表!A:L,11,FALSE),IF(B5868&gt;=25,VLOOKUP(A5868,英雄数据表!A:L,7,0),""))</f>
        <v>"4307602004"</v>
      </c>
      <c r="M5868" s="20" t="str">
        <f>IFERROR(VLOOKUP(B5868,属性中转表!$K$2:$O$21,5,FALSE),"")</f>
        <v/>
      </c>
      <c r="N5868" s="20" t="str">
        <f>IF(B5868=25,VLOOKUP(A5868,英雄数据表!A:L,8,FALSE),IF(B5868=50,VLOOKUP(A5868,英雄数据表!A:L,12,0),""))</f>
        <v/>
      </c>
    </row>
    <row r="5869" spans="1:14" x14ac:dyDescent="0.3">
      <c r="A5869" s="20">
        <v>43076</v>
      </c>
      <c r="B5869" s="21">
        <f t="shared" si="389"/>
        <v>68</v>
      </c>
      <c r="C5869" s="21">
        <v>5</v>
      </c>
      <c r="D5869" s="21">
        <f>VLOOKUP(A5869,英雄数据表!A:D,4,0)</f>
        <v>4</v>
      </c>
      <c r="E5869" s="20" t="str">
        <f>VLOOKUP(A5869,英雄数据表!A:C,3,0)</f>
        <v>信赖守护者</v>
      </c>
      <c r="F5869" s="20">
        <f t="shared" si="390"/>
        <v>43076</v>
      </c>
      <c r="G5869" s="20">
        <f t="shared" si="391"/>
        <v>43076</v>
      </c>
      <c r="H5869" s="21" t="str">
        <f>VLOOKUP(B5869,属性中转表!A:F,6,FALSE)</f>
        <v>"hp":280800,"atk":7800</v>
      </c>
      <c r="I5869" s="20" t="str">
        <f>IF(VLOOKUP(B5869,属性中转表!A:G,7,FALSE)=0,"",VLOOKUP(VLOOKUP(B5869,属性中转表!A:G,7,FALSE),属性中转表!$K$2:$P$21,6,0))&amp;IF(VLOOKUP(B5869,属性中转表!A:G,7,FALSE)&gt;=50,VLOOKUP(A5869,英雄数据表!A:K,9,0),IF(VLOOKUP(B5869,属性中转表!A:G,7,FALSE)&gt;=25,VLOOKUP(A5869,英雄数据表!A:K,5,0),""))</f>
        <v>"atk":300,"hp":5000,"undpspro":150,"pvpdpspro":100,"pvpundpspro":50</v>
      </c>
      <c r="J5869" s="20" t="str">
        <f>IF(I5869="","",属性中转表!$I$1&amp;(IF(VLOOKUP(B5869,属性中转表!A:G,7,FALSE)=0,0,VLOOKUP(VLOOKUP(B5869,属性中转表!A:G,7,FALSE),属性中转表!$K$2:$P$21,4,0)))+IFERROR(VLOOKUP(A5869,英雄数据表!A:K,IF(武魂!B5869&gt;=50,10,IF(武魂!B5869&gt;=25,6)),0),0))</f>
        <v>,"dpspro":150</v>
      </c>
      <c r="K5869" s="32" t="str">
        <f t="shared" si="392"/>
        <v>"atk":300,"hp":5000,"undpspro":150,"pvpdpspro":100,"pvpundpspro":50,"dpspro":150</v>
      </c>
      <c r="L5869" s="20" t="str">
        <f>IF(B5869&gt;=50,VLOOKUP(A5869,英雄数据表!A:L,11,FALSE),IF(B5869&gt;=25,VLOOKUP(A5869,英雄数据表!A:L,7,0),""))</f>
        <v>"4307602004"</v>
      </c>
      <c r="M5869" s="20" t="str">
        <f>IFERROR(VLOOKUP(B5869,属性中转表!$K$2:$O$21,5,FALSE),"")</f>
        <v/>
      </c>
      <c r="N5869" s="20" t="str">
        <f>IF(B5869=25,VLOOKUP(A5869,英雄数据表!A:L,8,FALSE),IF(B5869=50,VLOOKUP(A5869,英雄数据表!A:L,12,0),""))</f>
        <v/>
      </c>
    </row>
    <row r="5870" spans="1:14" x14ac:dyDescent="0.3">
      <c r="A5870" s="20">
        <v>43076</v>
      </c>
      <c r="B5870" s="21">
        <f t="shared" si="389"/>
        <v>69</v>
      </c>
      <c r="C5870" s="21">
        <v>5</v>
      </c>
      <c r="D5870" s="21">
        <f>VLOOKUP(A5870,英雄数据表!A:D,4,0)</f>
        <v>4</v>
      </c>
      <c r="E5870" s="20" t="str">
        <f>VLOOKUP(A5870,英雄数据表!A:C,3,0)</f>
        <v>信赖守护者</v>
      </c>
      <c r="F5870" s="20">
        <f t="shared" si="390"/>
        <v>43076</v>
      </c>
      <c r="G5870" s="20">
        <f t="shared" si="391"/>
        <v>43076</v>
      </c>
      <c r="H5870" s="21" t="str">
        <f>VLOOKUP(B5870,属性中转表!A:F,6,FALSE)</f>
        <v>"hp":286200,"atk":7950</v>
      </c>
      <c r="I5870" s="20" t="str">
        <f>IF(VLOOKUP(B5870,属性中转表!A:G,7,FALSE)=0,"",VLOOKUP(VLOOKUP(B5870,属性中转表!A:G,7,FALSE),属性中转表!$K$2:$P$21,6,0))&amp;IF(VLOOKUP(B5870,属性中转表!A:G,7,FALSE)&gt;=50,VLOOKUP(A5870,英雄数据表!A:K,9,0),IF(VLOOKUP(B5870,属性中转表!A:G,7,FALSE)&gt;=25,VLOOKUP(A5870,英雄数据表!A:K,5,0),""))</f>
        <v>"atk":300,"hp":5000,"undpspro":150,"pvpdpspro":100,"pvpundpspro":50</v>
      </c>
      <c r="J5870" s="20" t="str">
        <f>IF(I5870="","",属性中转表!$I$1&amp;(IF(VLOOKUP(B5870,属性中转表!A:G,7,FALSE)=0,0,VLOOKUP(VLOOKUP(B5870,属性中转表!A:G,7,FALSE),属性中转表!$K$2:$P$21,4,0)))+IFERROR(VLOOKUP(A5870,英雄数据表!A:K,IF(武魂!B5870&gt;=50,10,IF(武魂!B5870&gt;=25,6)),0),0))</f>
        <v>,"dpspro":150</v>
      </c>
      <c r="K5870" s="32" t="str">
        <f t="shared" si="392"/>
        <v>"atk":300,"hp":5000,"undpspro":150,"pvpdpspro":100,"pvpundpspro":50,"dpspro":150</v>
      </c>
      <c r="L5870" s="20" t="str">
        <f>IF(B5870&gt;=50,VLOOKUP(A5870,英雄数据表!A:L,11,FALSE),IF(B5870&gt;=25,VLOOKUP(A5870,英雄数据表!A:L,7,0),""))</f>
        <v>"4307602004"</v>
      </c>
      <c r="M5870" s="20" t="str">
        <f>IFERROR(VLOOKUP(B5870,属性中转表!$K$2:$O$21,5,FALSE),"")</f>
        <v/>
      </c>
      <c r="N5870" s="20" t="str">
        <f>IF(B5870=25,VLOOKUP(A5870,英雄数据表!A:L,8,FALSE),IF(B5870=50,VLOOKUP(A5870,英雄数据表!A:L,12,0),""))</f>
        <v/>
      </c>
    </row>
    <row r="5871" spans="1:14" x14ac:dyDescent="0.3">
      <c r="A5871" s="20">
        <v>43076</v>
      </c>
      <c r="B5871" s="21">
        <f t="shared" si="389"/>
        <v>70</v>
      </c>
      <c r="C5871" s="21">
        <v>5</v>
      </c>
      <c r="D5871" s="21">
        <f>VLOOKUP(A5871,英雄数据表!A:D,4,0)</f>
        <v>4</v>
      </c>
      <c r="E5871" s="20" t="str">
        <f>VLOOKUP(A5871,英雄数据表!A:C,3,0)</f>
        <v>信赖守护者</v>
      </c>
      <c r="F5871" s="20">
        <f t="shared" si="390"/>
        <v>43076</v>
      </c>
      <c r="G5871" s="20">
        <f t="shared" si="391"/>
        <v>43076</v>
      </c>
      <c r="H5871" s="21" t="str">
        <f>VLOOKUP(B5871,属性中转表!A:F,6,FALSE)</f>
        <v>"hp":291600,"atk":8100</v>
      </c>
      <c r="I5871" s="20" t="str">
        <f>IF(VLOOKUP(B5871,属性中转表!A:G,7,FALSE)=0,"",VLOOKUP(VLOOKUP(B5871,属性中转表!A:G,7,FALSE),属性中转表!$K$2:$P$21,6,0))&amp;IF(VLOOKUP(B5871,属性中转表!A:G,7,FALSE)&gt;=50,VLOOKUP(A5871,英雄数据表!A:K,9,0),IF(VLOOKUP(B5871,属性中转表!A:G,7,FALSE)&gt;=25,VLOOKUP(A5871,英雄数据表!A:K,5,0),""))</f>
        <v>"atk":300,"hp":5000,"undpspro":150,"pvpdpspro":100,"pvpundpspro":100</v>
      </c>
      <c r="J5871" s="20" t="str">
        <f>IF(I5871="","",属性中转表!$I$1&amp;(IF(VLOOKUP(B5871,属性中转表!A:G,7,FALSE)=0,0,VLOOKUP(VLOOKUP(B5871,属性中转表!A:G,7,FALSE),属性中转表!$K$2:$P$21,4,0)))+IFERROR(VLOOKUP(A5871,英雄数据表!A:K,IF(武魂!B5871&gt;=50,10,IF(武魂!B5871&gt;=25,6)),0),0))</f>
        <v>,"dpspro":150</v>
      </c>
      <c r="K5871" s="32" t="str">
        <f t="shared" si="392"/>
        <v>"atk":300,"hp":5000,"undpspro":150,"pvpdpspro":100,"pvpundpspro":100,"dpspro":150</v>
      </c>
      <c r="L5871" s="20" t="str">
        <f>IF(B5871&gt;=50,VLOOKUP(A5871,英雄数据表!A:L,11,FALSE),IF(B5871&gt;=25,VLOOKUP(A5871,英雄数据表!A:L,7,0),""))</f>
        <v>"4307602004"</v>
      </c>
      <c r="M5871" s="20" t="str">
        <f>IFERROR(VLOOKUP(B5871,属性中转表!$K$2:$O$21,5,FALSE),"")</f>
        <v>"pvpundpspro":50</v>
      </c>
      <c r="N5871" s="20" t="str">
        <f>IF(B5871=25,VLOOKUP(A5871,英雄数据表!A:L,8,FALSE),IF(B5871=50,VLOOKUP(A5871,英雄数据表!A:L,12,0),""))</f>
        <v/>
      </c>
    </row>
    <row r="5872" spans="1:14" x14ac:dyDescent="0.3">
      <c r="A5872" s="20">
        <v>43076</v>
      </c>
      <c r="B5872" s="21">
        <f t="shared" si="389"/>
        <v>71</v>
      </c>
      <c r="C5872" s="21">
        <v>5</v>
      </c>
      <c r="D5872" s="21">
        <f>VLOOKUP(A5872,英雄数据表!A:D,4,0)</f>
        <v>4</v>
      </c>
      <c r="E5872" s="20" t="str">
        <f>VLOOKUP(A5872,英雄数据表!A:C,3,0)</f>
        <v>信赖守护者</v>
      </c>
      <c r="F5872" s="20">
        <f t="shared" si="390"/>
        <v>43076</v>
      </c>
      <c r="G5872" s="20">
        <f t="shared" si="391"/>
        <v>43076</v>
      </c>
      <c r="H5872" s="21" t="str">
        <f>VLOOKUP(B5872,属性中转表!A:F,6,FALSE)</f>
        <v>"hp":297000,"atk":8250</v>
      </c>
      <c r="I5872" s="20" t="str">
        <f>IF(VLOOKUP(B5872,属性中转表!A:G,7,FALSE)=0,"",VLOOKUP(VLOOKUP(B5872,属性中转表!A:G,7,FALSE),属性中转表!$K$2:$P$21,6,0))&amp;IF(VLOOKUP(B5872,属性中转表!A:G,7,FALSE)&gt;=50,VLOOKUP(A5872,英雄数据表!A:K,9,0),IF(VLOOKUP(B5872,属性中转表!A:G,7,FALSE)&gt;=25,VLOOKUP(A5872,英雄数据表!A:K,5,0),""))</f>
        <v>"atk":300,"hp":5000,"undpspro":150,"pvpdpspro":100,"pvpundpspro":100</v>
      </c>
      <c r="J5872" s="20" t="str">
        <f>IF(I5872="","",属性中转表!$I$1&amp;(IF(VLOOKUP(B5872,属性中转表!A:G,7,FALSE)=0,0,VLOOKUP(VLOOKUP(B5872,属性中转表!A:G,7,FALSE),属性中转表!$K$2:$P$21,4,0)))+IFERROR(VLOOKUP(A5872,英雄数据表!A:K,IF(武魂!B5872&gt;=50,10,IF(武魂!B5872&gt;=25,6)),0),0))</f>
        <v>,"dpspro":150</v>
      </c>
      <c r="K5872" s="32" t="str">
        <f t="shared" si="392"/>
        <v>"atk":300,"hp":5000,"undpspro":150,"pvpdpspro":100,"pvpundpspro":100,"dpspro":150</v>
      </c>
      <c r="L5872" s="20" t="str">
        <f>IF(B5872&gt;=50,VLOOKUP(A5872,英雄数据表!A:L,11,FALSE),IF(B5872&gt;=25,VLOOKUP(A5872,英雄数据表!A:L,7,0),""))</f>
        <v>"4307602004"</v>
      </c>
      <c r="M5872" s="20" t="str">
        <f>IFERROR(VLOOKUP(B5872,属性中转表!$K$2:$O$21,5,FALSE),"")</f>
        <v/>
      </c>
      <c r="N5872" s="20" t="str">
        <f>IF(B5872=25,VLOOKUP(A5872,英雄数据表!A:L,8,FALSE),IF(B5872=50,VLOOKUP(A5872,英雄数据表!A:L,12,0),""))</f>
        <v/>
      </c>
    </row>
    <row r="5873" spans="1:14" x14ac:dyDescent="0.3">
      <c r="A5873" s="20">
        <v>43076</v>
      </c>
      <c r="B5873" s="21">
        <f t="shared" si="389"/>
        <v>72</v>
      </c>
      <c r="C5873" s="21">
        <v>5</v>
      </c>
      <c r="D5873" s="21">
        <f>VLOOKUP(A5873,英雄数据表!A:D,4,0)</f>
        <v>4</v>
      </c>
      <c r="E5873" s="20" t="str">
        <f>VLOOKUP(A5873,英雄数据表!A:C,3,0)</f>
        <v>信赖守护者</v>
      </c>
      <c r="F5873" s="20">
        <f t="shared" si="390"/>
        <v>43076</v>
      </c>
      <c r="G5873" s="20">
        <f t="shared" si="391"/>
        <v>43076</v>
      </c>
      <c r="H5873" s="21" t="str">
        <f>VLOOKUP(B5873,属性中转表!A:F,6,FALSE)</f>
        <v>"hp":302400,"atk":8400</v>
      </c>
      <c r="I5873" s="20" t="str">
        <f>IF(VLOOKUP(B5873,属性中转表!A:G,7,FALSE)=0,"",VLOOKUP(VLOOKUP(B5873,属性中转表!A:G,7,FALSE),属性中转表!$K$2:$P$21,6,0))&amp;IF(VLOOKUP(B5873,属性中转表!A:G,7,FALSE)&gt;=50,VLOOKUP(A5873,英雄数据表!A:K,9,0),IF(VLOOKUP(B5873,属性中转表!A:G,7,FALSE)&gt;=25,VLOOKUP(A5873,英雄数据表!A:K,5,0),""))</f>
        <v>"atk":300,"hp":5000,"undpspro":150,"pvpdpspro":100,"pvpundpspro":100</v>
      </c>
      <c r="J5873" s="20" t="str">
        <f>IF(I5873="","",属性中转表!$I$1&amp;(IF(VLOOKUP(B5873,属性中转表!A:G,7,FALSE)=0,0,VLOOKUP(VLOOKUP(B5873,属性中转表!A:G,7,FALSE),属性中转表!$K$2:$P$21,4,0)))+IFERROR(VLOOKUP(A5873,英雄数据表!A:K,IF(武魂!B5873&gt;=50,10,IF(武魂!B5873&gt;=25,6)),0),0))</f>
        <v>,"dpspro":150</v>
      </c>
      <c r="K5873" s="32" t="str">
        <f t="shared" si="392"/>
        <v>"atk":300,"hp":5000,"undpspro":150,"pvpdpspro":100,"pvpundpspro":100,"dpspro":150</v>
      </c>
      <c r="L5873" s="20" t="str">
        <f>IF(B5873&gt;=50,VLOOKUP(A5873,英雄数据表!A:L,11,FALSE),IF(B5873&gt;=25,VLOOKUP(A5873,英雄数据表!A:L,7,0),""))</f>
        <v>"4307602004"</v>
      </c>
      <c r="M5873" s="20" t="str">
        <f>IFERROR(VLOOKUP(B5873,属性中转表!$K$2:$O$21,5,FALSE),"")</f>
        <v/>
      </c>
      <c r="N5873" s="20" t="str">
        <f>IF(B5873=25,VLOOKUP(A5873,英雄数据表!A:L,8,FALSE),IF(B5873=50,VLOOKUP(A5873,英雄数据表!A:L,12,0),""))</f>
        <v/>
      </c>
    </row>
    <row r="5874" spans="1:14" x14ac:dyDescent="0.3">
      <c r="A5874" s="20">
        <v>43076</v>
      </c>
      <c r="B5874" s="21">
        <f t="shared" si="389"/>
        <v>73</v>
      </c>
      <c r="C5874" s="21">
        <v>5</v>
      </c>
      <c r="D5874" s="21">
        <f>VLOOKUP(A5874,英雄数据表!A:D,4,0)</f>
        <v>4</v>
      </c>
      <c r="E5874" s="20" t="str">
        <f>VLOOKUP(A5874,英雄数据表!A:C,3,0)</f>
        <v>信赖守护者</v>
      </c>
      <c r="F5874" s="20">
        <f t="shared" si="390"/>
        <v>43076</v>
      </c>
      <c r="G5874" s="20">
        <f t="shared" si="391"/>
        <v>43076</v>
      </c>
      <c r="H5874" s="21" t="str">
        <f>VLOOKUP(B5874,属性中转表!A:F,6,FALSE)</f>
        <v>"hp":307800,"atk":8550</v>
      </c>
      <c r="I5874" s="20" t="str">
        <f>IF(VLOOKUP(B5874,属性中转表!A:G,7,FALSE)=0,"",VLOOKUP(VLOOKUP(B5874,属性中转表!A:G,7,FALSE),属性中转表!$K$2:$P$21,6,0))&amp;IF(VLOOKUP(B5874,属性中转表!A:G,7,FALSE)&gt;=50,VLOOKUP(A5874,英雄数据表!A:K,9,0),IF(VLOOKUP(B5874,属性中转表!A:G,7,FALSE)&gt;=25,VLOOKUP(A5874,英雄数据表!A:K,5,0),""))</f>
        <v>"atk":300,"hp":5000,"undpspro":150,"pvpdpspro":100,"pvpundpspro":100</v>
      </c>
      <c r="J5874" s="20" t="str">
        <f>IF(I5874="","",属性中转表!$I$1&amp;(IF(VLOOKUP(B5874,属性中转表!A:G,7,FALSE)=0,0,VLOOKUP(VLOOKUP(B5874,属性中转表!A:G,7,FALSE),属性中转表!$K$2:$P$21,4,0)))+IFERROR(VLOOKUP(A5874,英雄数据表!A:K,IF(武魂!B5874&gt;=50,10,IF(武魂!B5874&gt;=25,6)),0),0))</f>
        <v>,"dpspro":150</v>
      </c>
      <c r="K5874" s="32" t="str">
        <f t="shared" si="392"/>
        <v>"atk":300,"hp":5000,"undpspro":150,"pvpdpspro":100,"pvpundpspro":100,"dpspro":150</v>
      </c>
      <c r="L5874" s="20" t="str">
        <f>IF(B5874&gt;=50,VLOOKUP(A5874,英雄数据表!A:L,11,FALSE),IF(B5874&gt;=25,VLOOKUP(A5874,英雄数据表!A:L,7,0),""))</f>
        <v>"4307602004"</v>
      </c>
      <c r="M5874" s="20" t="str">
        <f>IFERROR(VLOOKUP(B5874,属性中转表!$K$2:$O$21,5,FALSE),"")</f>
        <v/>
      </c>
      <c r="N5874" s="20" t="str">
        <f>IF(B5874=25,VLOOKUP(A5874,英雄数据表!A:L,8,FALSE),IF(B5874=50,VLOOKUP(A5874,英雄数据表!A:L,12,0),""))</f>
        <v/>
      </c>
    </row>
    <row r="5875" spans="1:14" x14ac:dyDescent="0.3">
      <c r="A5875" s="20">
        <v>43076</v>
      </c>
      <c r="B5875" s="21">
        <f t="shared" ref="B5875:B6038" si="393">IF(A5875=A5874,B5874+1,1)</f>
        <v>74</v>
      </c>
      <c r="C5875" s="21">
        <v>5</v>
      </c>
      <c r="D5875" s="21">
        <f>VLOOKUP(A5875,英雄数据表!A:D,4,0)</f>
        <v>4</v>
      </c>
      <c r="E5875" s="20" t="str">
        <f>VLOOKUP(A5875,英雄数据表!A:C,3,0)</f>
        <v>信赖守护者</v>
      </c>
      <c r="F5875" s="20">
        <f t="shared" ref="F5875:F6038" si="394">A5875</f>
        <v>43076</v>
      </c>
      <c r="G5875" s="20">
        <f t="shared" ref="G5875:G6038" si="395">A5875</f>
        <v>43076</v>
      </c>
      <c r="H5875" s="21" t="str">
        <f>VLOOKUP(B5875,属性中转表!A:F,6,FALSE)</f>
        <v>"hp":313200,"atk":8700</v>
      </c>
      <c r="I5875" s="20" t="str">
        <f>IF(VLOOKUP(B5875,属性中转表!A:G,7,FALSE)=0,"",VLOOKUP(VLOOKUP(B5875,属性中转表!A:G,7,FALSE),属性中转表!$K$2:$P$21,6,0))&amp;IF(VLOOKUP(B5875,属性中转表!A:G,7,FALSE)&gt;=50,VLOOKUP(A5875,英雄数据表!A:K,9,0),IF(VLOOKUP(B5875,属性中转表!A:G,7,FALSE)&gt;=25,VLOOKUP(A5875,英雄数据表!A:K,5,0),""))</f>
        <v>"atk":300,"hp":5000,"undpspro":150,"pvpdpspro":100,"pvpundpspro":100</v>
      </c>
      <c r="J5875" s="20" t="str">
        <f>IF(I5875="","",属性中转表!$I$1&amp;(IF(VLOOKUP(B5875,属性中转表!A:G,7,FALSE)=0,0,VLOOKUP(VLOOKUP(B5875,属性中转表!A:G,7,FALSE),属性中转表!$K$2:$P$21,4,0)))+IFERROR(VLOOKUP(A5875,英雄数据表!A:K,IF(武魂!B5875&gt;=50,10,IF(武魂!B5875&gt;=25,6)),0),0))</f>
        <v>,"dpspro":150</v>
      </c>
      <c r="K5875" s="32" t="str">
        <f t="shared" si="392"/>
        <v>"atk":300,"hp":5000,"undpspro":150,"pvpdpspro":100,"pvpundpspro":100,"dpspro":150</v>
      </c>
      <c r="L5875" s="20" t="str">
        <f>IF(B5875&gt;=50,VLOOKUP(A5875,英雄数据表!A:L,11,FALSE),IF(B5875&gt;=25,VLOOKUP(A5875,英雄数据表!A:L,7,0),""))</f>
        <v>"4307602004"</v>
      </c>
      <c r="M5875" s="20" t="str">
        <f>IFERROR(VLOOKUP(B5875,属性中转表!$K$2:$O$21,5,FALSE),"")</f>
        <v/>
      </c>
      <c r="N5875" s="20" t="str">
        <f>IF(B5875=25,VLOOKUP(A5875,英雄数据表!A:L,8,FALSE),IF(B5875=50,VLOOKUP(A5875,英雄数据表!A:L,12,0),""))</f>
        <v/>
      </c>
    </row>
    <row r="5876" spans="1:14" x14ac:dyDescent="0.3">
      <c r="A5876" s="20">
        <v>43076</v>
      </c>
      <c r="B5876" s="21">
        <f t="shared" si="393"/>
        <v>75</v>
      </c>
      <c r="C5876" s="21">
        <v>5</v>
      </c>
      <c r="D5876" s="21">
        <f>VLOOKUP(A5876,英雄数据表!A:D,4,0)</f>
        <v>4</v>
      </c>
      <c r="E5876" s="20" t="str">
        <f>VLOOKUP(A5876,英雄数据表!A:C,3,0)</f>
        <v>信赖守护者</v>
      </c>
      <c r="F5876" s="20">
        <f t="shared" si="394"/>
        <v>43076</v>
      </c>
      <c r="G5876" s="20">
        <f t="shared" si="395"/>
        <v>43076</v>
      </c>
      <c r="H5876" s="21" t="str">
        <f>VLOOKUP(B5876,属性中转表!A:F,6,FALSE)</f>
        <v>"hp":318600,"atk":8850</v>
      </c>
      <c r="I5876" s="20" t="str">
        <f>IF(VLOOKUP(B5876,属性中转表!A:G,7,FALSE)=0,"",VLOOKUP(VLOOKUP(B5876,属性中转表!A:G,7,FALSE),属性中转表!$K$2:$P$21,6,0))&amp;IF(VLOOKUP(B5876,属性中转表!A:G,7,FALSE)&gt;=50,VLOOKUP(A5876,英雄数据表!A:K,9,0),IF(VLOOKUP(B5876,属性中转表!A:G,7,FALSE)&gt;=25,VLOOKUP(A5876,英雄数据表!A:K,5,0),""))</f>
        <v>"atk":600,"hp":10000,"undpspro":150,"pvpdpspro":100,"pvpundpspro":100,"speed":10</v>
      </c>
      <c r="J5876" s="20" t="str">
        <f>IF(I5876="","",属性中转表!$I$1&amp;(IF(VLOOKUP(B5876,属性中转表!A:G,7,FALSE)=0,0,VLOOKUP(VLOOKUP(B5876,属性中转表!A:G,7,FALSE),属性中转表!$K$2:$P$21,4,0)))+IFERROR(VLOOKUP(A5876,英雄数据表!A:K,IF(武魂!B5876&gt;=50,10,IF(武魂!B5876&gt;=25,6)),0),0))</f>
        <v>,"dpspro":150</v>
      </c>
      <c r="K5876" s="32" t="str">
        <f t="shared" si="392"/>
        <v>"atk":600,"hp":10000,"undpspro":150,"pvpdpspro":100,"pvpundpspro":100,"speed":10,"dpspro":150</v>
      </c>
      <c r="L5876" s="20" t="str">
        <f>IF(B5876&gt;=50,VLOOKUP(A5876,英雄数据表!A:L,11,FALSE),IF(B5876&gt;=25,VLOOKUP(A5876,英雄数据表!A:L,7,0),""))</f>
        <v>"4307602004"</v>
      </c>
      <c r="M5876" s="20" t="str">
        <f>IFERROR(VLOOKUP(B5876,属性中转表!$K$2:$O$21,5,FALSE),"")</f>
        <v>"speed":10,"atk":300,"hp":5000</v>
      </c>
      <c r="N5876" s="20" t="str">
        <f>IF(B5876=25,VLOOKUP(A5876,英雄数据表!A:L,8,FALSE),IF(B5876=50,VLOOKUP(A5876,英雄数据表!A:L,12,0),""))</f>
        <v/>
      </c>
    </row>
    <row r="5877" spans="1:14" x14ac:dyDescent="0.3">
      <c r="A5877" s="20">
        <v>43076</v>
      </c>
      <c r="B5877" s="21">
        <f t="shared" si="393"/>
        <v>76</v>
      </c>
      <c r="C5877" s="21">
        <v>5</v>
      </c>
      <c r="D5877" s="21">
        <f>VLOOKUP(A5877,英雄数据表!A:D,4,0)</f>
        <v>4</v>
      </c>
      <c r="E5877" s="20" t="str">
        <f>VLOOKUP(A5877,英雄数据表!A:C,3,0)</f>
        <v>信赖守护者</v>
      </c>
      <c r="F5877" s="20">
        <f t="shared" si="394"/>
        <v>43076</v>
      </c>
      <c r="G5877" s="20">
        <f t="shared" si="395"/>
        <v>43076</v>
      </c>
      <c r="H5877" s="21" t="str">
        <f>VLOOKUP(B5877,属性中转表!A:F,6,FALSE)</f>
        <v>"hp":324000,"atk":9000</v>
      </c>
      <c r="I5877" s="20" t="str">
        <f>IF(VLOOKUP(B5877,属性中转表!A:G,7,FALSE)=0,"",VLOOKUP(VLOOKUP(B5877,属性中转表!A:G,7,FALSE),属性中转表!$K$2:$P$21,6,0))&amp;IF(VLOOKUP(B5877,属性中转表!A:G,7,FALSE)&gt;=50,VLOOKUP(A5877,英雄数据表!A:K,9,0),IF(VLOOKUP(B5877,属性中转表!A:G,7,FALSE)&gt;=25,VLOOKUP(A5877,英雄数据表!A:K,5,0),""))</f>
        <v>"atk":600,"hp":10000,"undpspro":150,"pvpdpspro":100,"pvpundpspro":100,"speed":10</v>
      </c>
      <c r="J5877" s="20" t="str">
        <f>IF(I5877="","",属性中转表!$I$1&amp;(IF(VLOOKUP(B5877,属性中转表!A:G,7,FALSE)=0,0,VLOOKUP(VLOOKUP(B5877,属性中转表!A:G,7,FALSE),属性中转表!$K$2:$P$21,4,0)))+IFERROR(VLOOKUP(A5877,英雄数据表!A:K,IF(武魂!B5877&gt;=50,10,IF(武魂!B5877&gt;=25,6)),0),0))</f>
        <v>,"dpspro":150</v>
      </c>
      <c r="K5877" s="32" t="str">
        <f t="shared" si="392"/>
        <v>"atk":600,"hp":10000,"undpspro":150,"pvpdpspro":100,"pvpundpspro":100,"speed":10,"dpspro":150</v>
      </c>
      <c r="L5877" s="20" t="str">
        <f>IF(B5877&gt;=50,VLOOKUP(A5877,英雄数据表!A:L,11,FALSE),IF(B5877&gt;=25,VLOOKUP(A5877,英雄数据表!A:L,7,0),""))</f>
        <v>"4307602004"</v>
      </c>
      <c r="M5877" s="20" t="str">
        <f>IFERROR(VLOOKUP(B5877,属性中转表!$K$2:$O$21,5,FALSE),"")</f>
        <v/>
      </c>
      <c r="N5877" s="20" t="str">
        <f>IF(B5877=25,VLOOKUP(A5877,英雄数据表!A:L,8,FALSE),IF(B5877=50,VLOOKUP(A5877,英雄数据表!A:L,12,0),""))</f>
        <v/>
      </c>
    </row>
    <row r="5878" spans="1:14" x14ac:dyDescent="0.3">
      <c r="A5878" s="20">
        <v>43076</v>
      </c>
      <c r="B5878" s="21">
        <f t="shared" si="393"/>
        <v>77</v>
      </c>
      <c r="C5878" s="21">
        <v>5</v>
      </c>
      <c r="D5878" s="21">
        <f>VLOOKUP(A5878,英雄数据表!A:D,4,0)</f>
        <v>4</v>
      </c>
      <c r="E5878" s="20" t="str">
        <f>VLOOKUP(A5878,英雄数据表!A:C,3,0)</f>
        <v>信赖守护者</v>
      </c>
      <c r="F5878" s="20">
        <f t="shared" si="394"/>
        <v>43076</v>
      </c>
      <c r="G5878" s="20">
        <f t="shared" si="395"/>
        <v>43076</v>
      </c>
      <c r="H5878" s="21" t="str">
        <f>VLOOKUP(B5878,属性中转表!A:F,6,FALSE)</f>
        <v>"hp":329400,"atk":9150</v>
      </c>
      <c r="I5878" s="20" t="str">
        <f>IF(VLOOKUP(B5878,属性中转表!A:G,7,FALSE)=0,"",VLOOKUP(VLOOKUP(B5878,属性中转表!A:G,7,FALSE),属性中转表!$K$2:$P$21,6,0))&amp;IF(VLOOKUP(B5878,属性中转表!A:G,7,FALSE)&gt;=50,VLOOKUP(A5878,英雄数据表!A:K,9,0),IF(VLOOKUP(B5878,属性中转表!A:G,7,FALSE)&gt;=25,VLOOKUP(A5878,英雄数据表!A:K,5,0),""))</f>
        <v>"atk":600,"hp":10000,"undpspro":150,"pvpdpspro":100,"pvpundpspro":100,"speed":10</v>
      </c>
      <c r="J5878" s="20" t="str">
        <f>IF(I5878="","",属性中转表!$I$1&amp;(IF(VLOOKUP(B5878,属性中转表!A:G,7,FALSE)=0,0,VLOOKUP(VLOOKUP(B5878,属性中转表!A:G,7,FALSE),属性中转表!$K$2:$P$21,4,0)))+IFERROR(VLOOKUP(A5878,英雄数据表!A:K,IF(武魂!B5878&gt;=50,10,IF(武魂!B5878&gt;=25,6)),0),0))</f>
        <v>,"dpspro":150</v>
      </c>
      <c r="K5878" s="32" t="str">
        <f t="shared" si="392"/>
        <v>"atk":600,"hp":10000,"undpspro":150,"pvpdpspro":100,"pvpundpspro":100,"speed":10,"dpspro":150</v>
      </c>
      <c r="L5878" s="20" t="str">
        <f>IF(B5878&gt;=50,VLOOKUP(A5878,英雄数据表!A:L,11,FALSE),IF(B5878&gt;=25,VLOOKUP(A5878,英雄数据表!A:L,7,0),""))</f>
        <v>"4307602004"</v>
      </c>
      <c r="M5878" s="20" t="str">
        <f>IFERROR(VLOOKUP(B5878,属性中转表!$K$2:$O$21,5,FALSE),"")</f>
        <v/>
      </c>
      <c r="N5878" s="20" t="str">
        <f>IF(B5878=25,VLOOKUP(A5878,英雄数据表!A:L,8,FALSE),IF(B5878=50,VLOOKUP(A5878,英雄数据表!A:L,12,0),""))</f>
        <v/>
      </c>
    </row>
    <row r="5879" spans="1:14" x14ac:dyDescent="0.3">
      <c r="A5879" s="20">
        <v>43076</v>
      </c>
      <c r="B5879" s="21">
        <f t="shared" si="393"/>
        <v>78</v>
      </c>
      <c r="C5879" s="21">
        <v>5</v>
      </c>
      <c r="D5879" s="21">
        <f>VLOOKUP(A5879,英雄数据表!A:D,4,0)</f>
        <v>4</v>
      </c>
      <c r="E5879" s="20" t="str">
        <f>VLOOKUP(A5879,英雄数据表!A:C,3,0)</f>
        <v>信赖守护者</v>
      </c>
      <c r="F5879" s="20">
        <f t="shared" si="394"/>
        <v>43076</v>
      </c>
      <c r="G5879" s="20">
        <f t="shared" si="395"/>
        <v>43076</v>
      </c>
      <c r="H5879" s="21" t="str">
        <f>VLOOKUP(B5879,属性中转表!A:F,6,FALSE)</f>
        <v>"hp":334800,"atk":9300</v>
      </c>
      <c r="I5879" s="20" t="str">
        <f>IF(VLOOKUP(B5879,属性中转表!A:G,7,FALSE)=0,"",VLOOKUP(VLOOKUP(B5879,属性中转表!A:G,7,FALSE),属性中转表!$K$2:$P$21,6,0))&amp;IF(VLOOKUP(B5879,属性中转表!A:G,7,FALSE)&gt;=50,VLOOKUP(A5879,英雄数据表!A:K,9,0),IF(VLOOKUP(B5879,属性中转表!A:G,7,FALSE)&gt;=25,VLOOKUP(A5879,英雄数据表!A:K,5,0),""))</f>
        <v>"atk":600,"hp":10000,"undpspro":150,"pvpdpspro":100,"pvpundpspro":100,"speed":10</v>
      </c>
      <c r="J5879" s="20" t="str">
        <f>IF(I5879="","",属性中转表!$I$1&amp;(IF(VLOOKUP(B5879,属性中转表!A:G,7,FALSE)=0,0,VLOOKUP(VLOOKUP(B5879,属性中转表!A:G,7,FALSE),属性中转表!$K$2:$P$21,4,0)))+IFERROR(VLOOKUP(A5879,英雄数据表!A:K,IF(武魂!B5879&gt;=50,10,IF(武魂!B5879&gt;=25,6)),0),0))</f>
        <v>,"dpspro":150</v>
      </c>
      <c r="K5879" s="32" t="str">
        <f t="shared" si="392"/>
        <v>"atk":600,"hp":10000,"undpspro":150,"pvpdpspro":100,"pvpundpspro":100,"speed":10,"dpspro":150</v>
      </c>
      <c r="L5879" s="20" t="str">
        <f>IF(B5879&gt;=50,VLOOKUP(A5879,英雄数据表!A:L,11,FALSE),IF(B5879&gt;=25,VLOOKUP(A5879,英雄数据表!A:L,7,0),""))</f>
        <v>"4307602004"</v>
      </c>
      <c r="M5879" s="20" t="str">
        <f>IFERROR(VLOOKUP(B5879,属性中转表!$K$2:$O$21,5,FALSE),"")</f>
        <v/>
      </c>
      <c r="N5879" s="20" t="str">
        <f>IF(B5879=25,VLOOKUP(A5879,英雄数据表!A:L,8,FALSE),IF(B5879=50,VLOOKUP(A5879,英雄数据表!A:L,12,0),""))</f>
        <v/>
      </c>
    </row>
    <row r="5880" spans="1:14" x14ac:dyDescent="0.3">
      <c r="A5880" s="20">
        <v>43076</v>
      </c>
      <c r="B5880" s="21">
        <f t="shared" si="393"/>
        <v>79</v>
      </c>
      <c r="C5880" s="21">
        <v>5</v>
      </c>
      <c r="D5880" s="21">
        <f>VLOOKUP(A5880,英雄数据表!A:D,4,0)</f>
        <v>4</v>
      </c>
      <c r="E5880" s="20" t="str">
        <f>VLOOKUP(A5880,英雄数据表!A:C,3,0)</f>
        <v>信赖守护者</v>
      </c>
      <c r="F5880" s="20">
        <f t="shared" si="394"/>
        <v>43076</v>
      </c>
      <c r="G5880" s="20">
        <f t="shared" si="395"/>
        <v>43076</v>
      </c>
      <c r="H5880" s="21" t="str">
        <f>VLOOKUP(B5880,属性中转表!A:F,6,FALSE)</f>
        <v>"hp":340200,"atk":9450</v>
      </c>
      <c r="I5880" s="20" t="str">
        <f>IF(VLOOKUP(B5880,属性中转表!A:G,7,FALSE)=0,"",VLOOKUP(VLOOKUP(B5880,属性中转表!A:G,7,FALSE),属性中转表!$K$2:$P$21,6,0))&amp;IF(VLOOKUP(B5880,属性中转表!A:G,7,FALSE)&gt;=50,VLOOKUP(A5880,英雄数据表!A:K,9,0),IF(VLOOKUP(B5880,属性中转表!A:G,7,FALSE)&gt;=25,VLOOKUP(A5880,英雄数据表!A:K,5,0),""))</f>
        <v>"atk":600,"hp":10000,"undpspro":150,"pvpdpspro":100,"pvpundpspro":100,"speed":10</v>
      </c>
      <c r="J5880" s="20" t="str">
        <f>IF(I5880="","",属性中转表!$I$1&amp;(IF(VLOOKUP(B5880,属性中转表!A:G,7,FALSE)=0,0,VLOOKUP(VLOOKUP(B5880,属性中转表!A:G,7,FALSE),属性中转表!$K$2:$P$21,4,0)))+IFERROR(VLOOKUP(A5880,英雄数据表!A:K,IF(武魂!B5880&gt;=50,10,IF(武魂!B5880&gt;=25,6)),0),0))</f>
        <v>,"dpspro":150</v>
      </c>
      <c r="K5880" s="32" t="str">
        <f t="shared" si="392"/>
        <v>"atk":600,"hp":10000,"undpspro":150,"pvpdpspro":100,"pvpundpspro":100,"speed":10,"dpspro":150</v>
      </c>
      <c r="L5880" s="20" t="str">
        <f>IF(B5880&gt;=50,VLOOKUP(A5880,英雄数据表!A:L,11,FALSE),IF(B5880&gt;=25,VLOOKUP(A5880,英雄数据表!A:L,7,0),""))</f>
        <v>"4307602004"</v>
      </c>
      <c r="M5880" s="20" t="str">
        <f>IFERROR(VLOOKUP(B5880,属性中转表!$K$2:$O$21,5,FALSE),"")</f>
        <v/>
      </c>
      <c r="N5880" s="20" t="str">
        <f>IF(B5880=25,VLOOKUP(A5880,英雄数据表!A:L,8,FALSE),IF(B5880=50,VLOOKUP(A5880,英雄数据表!A:L,12,0),""))</f>
        <v/>
      </c>
    </row>
    <row r="5881" spans="1:14" x14ac:dyDescent="0.3">
      <c r="A5881" s="20">
        <v>43076</v>
      </c>
      <c r="B5881" s="21">
        <f t="shared" si="393"/>
        <v>80</v>
      </c>
      <c r="C5881" s="21">
        <v>5</v>
      </c>
      <c r="D5881" s="21">
        <f>VLOOKUP(A5881,英雄数据表!A:D,4,0)</f>
        <v>4</v>
      </c>
      <c r="E5881" s="20" t="str">
        <f>VLOOKUP(A5881,英雄数据表!A:C,3,0)</f>
        <v>信赖守护者</v>
      </c>
      <c r="F5881" s="20">
        <f t="shared" si="394"/>
        <v>43076</v>
      </c>
      <c r="G5881" s="20">
        <f t="shared" si="395"/>
        <v>43076</v>
      </c>
      <c r="H5881" s="21" t="str">
        <f>VLOOKUP(B5881,属性中转表!A:F,6,FALSE)</f>
        <v>"hp":345600,"atk":9600</v>
      </c>
      <c r="I5881" s="20" t="str">
        <f>IF(VLOOKUP(B5881,属性中转表!A:G,7,FALSE)=0,"",VLOOKUP(VLOOKUP(B5881,属性中转表!A:G,7,FALSE),属性中转表!$K$2:$P$21,6,0))&amp;IF(VLOOKUP(B5881,属性中转表!A:G,7,FALSE)&gt;=50,VLOOKUP(A5881,英雄数据表!A:K,9,0),IF(VLOOKUP(B5881,属性中转表!A:G,7,FALSE)&gt;=25,VLOOKUP(A5881,英雄数据表!A:K,5,0),""))</f>
        <v>"atk":600,"hp":10000,"undpspro":200,"pvpdpspro":100,"pvpundpspro":100,"speed":10</v>
      </c>
      <c r="J5881" s="20" t="str">
        <f>IF(I5881="","",属性中转表!$I$1&amp;(IF(VLOOKUP(B5881,属性中转表!A:G,7,FALSE)=0,0,VLOOKUP(VLOOKUP(B5881,属性中转表!A:G,7,FALSE),属性中转表!$K$2:$P$21,4,0)))+IFERROR(VLOOKUP(A5881,英雄数据表!A:K,IF(武魂!B5881&gt;=50,10,IF(武魂!B5881&gt;=25,6)),0),0))</f>
        <v>,"dpspro":150</v>
      </c>
      <c r="K5881" s="32" t="str">
        <f t="shared" si="392"/>
        <v>"atk":600,"hp":10000,"undpspro":200,"pvpdpspro":100,"pvpundpspro":100,"speed":10,"dpspro":150</v>
      </c>
      <c r="L5881" s="20" t="str">
        <f>IF(B5881&gt;=50,VLOOKUP(A5881,英雄数据表!A:L,11,FALSE),IF(B5881&gt;=25,VLOOKUP(A5881,英雄数据表!A:L,7,0),""))</f>
        <v>"4307602004"</v>
      </c>
      <c r="M5881" s="20" t="str">
        <f>IFERROR(VLOOKUP(B5881,属性中转表!$K$2:$O$21,5,FALSE),"")</f>
        <v>"undpspro":50</v>
      </c>
      <c r="N5881" s="20" t="str">
        <f>IF(B5881=25,VLOOKUP(A5881,英雄数据表!A:L,8,FALSE),IF(B5881=50,VLOOKUP(A5881,英雄数据表!A:L,12,0),""))</f>
        <v/>
      </c>
    </row>
    <row r="5882" spans="1:14" x14ac:dyDescent="0.3">
      <c r="A5882" s="20">
        <v>43076</v>
      </c>
      <c r="B5882" s="21">
        <f t="shared" si="393"/>
        <v>81</v>
      </c>
      <c r="C5882" s="21">
        <v>5</v>
      </c>
      <c r="D5882" s="21">
        <f>VLOOKUP(A5882,英雄数据表!A:D,4,0)</f>
        <v>4</v>
      </c>
      <c r="E5882" s="20" t="str">
        <f>VLOOKUP(A5882,英雄数据表!A:C,3,0)</f>
        <v>信赖守护者</v>
      </c>
      <c r="F5882" s="20">
        <f t="shared" si="394"/>
        <v>43076</v>
      </c>
      <c r="G5882" s="20">
        <f t="shared" si="395"/>
        <v>43076</v>
      </c>
      <c r="H5882" s="21" t="str">
        <f>VLOOKUP(B5882,属性中转表!A:F,6,FALSE)</f>
        <v>"hp":351000,"atk":9750</v>
      </c>
      <c r="I5882" s="20" t="str">
        <f>IF(VLOOKUP(B5882,属性中转表!A:G,7,FALSE)=0,"",VLOOKUP(VLOOKUP(B5882,属性中转表!A:G,7,FALSE),属性中转表!$K$2:$P$21,6,0))&amp;IF(VLOOKUP(B5882,属性中转表!A:G,7,FALSE)&gt;=50,VLOOKUP(A5882,英雄数据表!A:K,9,0),IF(VLOOKUP(B5882,属性中转表!A:G,7,FALSE)&gt;=25,VLOOKUP(A5882,英雄数据表!A:K,5,0),""))</f>
        <v>"atk":600,"hp":10000,"undpspro":200,"pvpdpspro":100,"pvpundpspro":100,"speed":10</v>
      </c>
      <c r="J5882" s="20" t="str">
        <f>IF(I5882="","",属性中转表!$I$1&amp;(IF(VLOOKUP(B5882,属性中转表!A:G,7,FALSE)=0,0,VLOOKUP(VLOOKUP(B5882,属性中转表!A:G,7,FALSE),属性中转表!$K$2:$P$21,4,0)))+IFERROR(VLOOKUP(A5882,英雄数据表!A:K,IF(武魂!B5882&gt;=50,10,IF(武魂!B5882&gt;=25,6)),0),0))</f>
        <v>,"dpspro":150</v>
      </c>
      <c r="K5882" s="32" t="str">
        <f t="shared" si="392"/>
        <v>"atk":600,"hp":10000,"undpspro":200,"pvpdpspro":100,"pvpundpspro":100,"speed":10,"dpspro":150</v>
      </c>
      <c r="L5882" s="20" t="str">
        <f>IF(B5882&gt;=50,VLOOKUP(A5882,英雄数据表!A:L,11,FALSE),IF(B5882&gt;=25,VLOOKUP(A5882,英雄数据表!A:L,7,0),""))</f>
        <v>"4307602004"</v>
      </c>
      <c r="M5882" s="20" t="str">
        <f>IFERROR(VLOOKUP(B5882,属性中转表!$K$2:$O$21,5,FALSE),"")</f>
        <v/>
      </c>
      <c r="N5882" s="20" t="str">
        <f>IF(B5882=25,VLOOKUP(A5882,英雄数据表!A:L,8,FALSE),IF(B5882=50,VLOOKUP(A5882,英雄数据表!A:L,12,0),""))</f>
        <v/>
      </c>
    </row>
    <row r="5883" spans="1:14" x14ac:dyDescent="0.3">
      <c r="A5883" s="20">
        <v>43076</v>
      </c>
      <c r="B5883" s="21">
        <f t="shared" si="393"/>
        <v>82</v>
      </c>
      <c r="C5883" s="21">
        <v>5</v>
      </c>
      <c r="D5883" s="21">
        <f>VLOOKUP(A5883,英雄数据表!A:D,4,0)</f>
        <v>4</v>
      </c>
      <c r="E5883" s="20" t="str">
        <f>VLOOKUP(A5883,英雄数据表!A:C,3,0)</f>
        <v>信赖守护者</v>
      </c>
      <c r="F5883" s="20">
        <f t="shared" si="394"/>
        <v>43076</v>
      </c>
      <c r="G5883" s="20">
        <f t="shared" si="395"/>
        <v>43076</v>
      </c>
      <c r="H5883" s="21" t="str">
        <f>VLOOKUP(B5883,属性中转表!A:F,6,FALSE)</f>
        <v>"hp":356400,"atk":9900</v>
      </c>
      <c r="I5883" s="20" t="str">
        <f>IF(VLOOKUP(B5883,属性中转表!A:G,7,FALSE)=0,"",VLOOKUP(VLOOKUP(B5883,属性中转表!A:G,7,FALSE),属性中转表!$K$2:$P$21,6,0))&amp;IF(VLOOKUP(B5883,属性中转表!A:G,7,FALSE)&gt;=50,VLOOKUP(A5883,英雄数据表!A:K,9,0),IF(VLOOKUP(B5883,属性中转表!A:G,7,FALSE)&gt;=25,VLOOKUP(A5883,英雄数据表!A:K,5,0),""))</f>
        <v>"atk":600,"hp":10000,"undpspro":200,"pvpdpspro":100,"pvpundpspro":100,"speed":10</v>
      </c>
      <c r="J5883" s="20" t="str">
        <f>IF(I5883="","",属性中转表!$I$1&amp;(IF(VLOOKUP(B5883,属性中转表!A:G,7,FALSE)=0,0,VLOOKUP(VLOOKUP(B5883,属性中转表!A:G,7,FALSE),属性中转表!$K$2:$P$21,4,0)))+IFERROR(VLOOKUP(A5883,英雄数据表!A:K,IF(武魂!B5883&gt;=50,10,IF(武魂!B5883&gt;=25,6)),0),0))</f>
        <v>,"dpspro":150</v>
      </c>
      <c r="K5883" s="32" t="str">
        <f t="shared" si="392"/>
        <v>"atk":600,"hp":10000,"undpspro":200,"pvpdpspro":100,"pvpundpspro":100,"speed":10,"dpspro":150</v>
      </c>
      <c r="L5883" s="20" t="str">
        <f>IF(B5883&gt;=50,VLOOKUP(A5883,英雄数据表!A:L,11,FALSE),IF(B5883&gt;=25,VLOOKUP(A5883,英雄数据表!A:L,7,0),""))</f>
        <v>"4307602004"</v>
      </c>
      <c r="M5883" s="20" t="str">
        <f>IFERROR(VLOOKUP(B5883,属性中转表!$K$2:$O$21,5,FALSE),"")</f>
        <v/>
      </c>
      <c r="N5883" s="20" t="str">
        <f>IF(B5883=25,VLOOKUP(A5883,英雄数据表!A:L,8,FALSE),IF(B5883=50,VLOOKUP(A5883,英雄数据表!A:L,12,0),""))</f>
        <v/>
      </c>
    </row>
    <row r="5884" spans="1:14" x14ac:dyDescent="0.3">
      <c r="A5884" s="20">
        <v>43076</v>
      </c>
      <c r="B5884" s="21">
        <f t="shared" si="393"/>
        <v>83</v>
      </c>
      <c r="C5884" s="21">
        <v>5</v>
      </c>
      <c r="D5884" s="21">
        <f>VLOOKUP(A5884,英雄数据表!A:D,4,0)</f>
        <v>4</v>
      </c>
      <c r="E5884" s="20" t="str">
        <f>VLOOKUP(A5884,英雄数据表!A:C,3,0)</f>
        <v>信赖守护者</v>
      </c>
      <c r="F5884" s="20">
        <f t="shared" si="394"/>
        <v>43076</v>
      </c>
      <c r="G5884" s="20">
        <f t="shared" si="395"/>
        <v>43076</v>
      </c>
      <c r="H5884" s="21" t="str">
        <f>VLOOKUP(B5884,属性中转表!A:F,6,FALSE)</f>
        <v>"hp":361800,"atk":10050</v>
      </c>
      <c r="I5884" s="20" t="str">
        <f>IF(VLOOKUP(B5884,属性中转表!A:G,7,FALSE)=0,"",VLOOKUP(VLOOKUP(B5884,属性中转表!A:G,7,FALSE),属性中转表!$K$2:$P$21,6,0))&amp;IF(VLOOKUP(B5884,属性中转表!A:G,7,FALSE)&gt;=50,VLOOKUP(A5884,英雄数据表!A:K,9,0),IF(VLOOKUP(B5884,属性中转表!A:G,7,FALSE)&gt;=25,VLOOKUP(A5884,英雄数据表!A:K,5,0),""))</f>
        <v>"atk":600,"hp":10000,"undpspro":200,"pvpdpspro":100,"pvpundpspro":100,"speed":10</v>
      </c>
      <c r="J5884" s="20" t="str">
        <f>IF(I5884="","",属性中转表!$I$1&amp;(IF(VLOOKUP(B5884,属性中转表!A:G,7,FALSE)=0,0,VLOOKUP(VLOOKUP(B5884,属性中转表!A:G,7,FALSE),属性中转表!$K$2:$P$21,4,0)))+IFERROR(VLOOKUP(A5884,英雄数据表!A:K,IF(武魂!B5884&gt;=50,10,IF(武魂!B5884&gt;=25,6)),0),0))</f>
        <v>,"dpspro":150</v>
      </c>
      <c r="K5884" s="32" t="str">
        <f t="shared" si="392"/>
        <v>"atk":600,"hp":10000,"undpspro":200,"pvpdpspro":100,"pvpundpspro":100,"speed":10,"dpspro":150</v>
      </c>
      <c r="L5884" s="20" t="str">
        <f>IF(B5884&gt;=50,VLOOKUP(A5884,英雄数据表!A:L,11,FALSE),IF(B5884&gt;=25,VLOOKUP(A5884,英雄数据表!A:L,7,0),""))</f>
        <v>"4307602004"</v>
      </c>
      <c r="M5884" s="20" t="str">
        <f>IFERROR(VLOOKUP(B5884,属性中转表!$K$2:$O$21,5,FALSE),"")</f>
        <v/>
      </c>
      <c r="N5884" s="20" t="str">
        <f>IF(B5884=25,VLOOKUP(A5884,英雄数据表!A:L,8,FALSE),IF(B5884=50,VLOOKUP(A5884,英雄数据表!A:L,12,0),""))</f>
        <v/>
      </c>
    </row>
    <row r="5885" spans="1:14" x14ac:dyDescent="0.3">
      <c r="A5885" s="20">
        <v>43076</v>
      </c>
      <c r="B5885" s="21">
        <f t="shared" si="393"/>
        <v>84</v>
      </c>
      <c r="C5885" s="21">
        <v>5</v>
      </c>
      <c r="D5885" s="21">
        <f>VLOOKUP(A5885,英雄数据表!A:D,4,0)</f>
        <v>4</v>
      </c>
      <c r="E5885" s="20" t="str">
        <f>VLOOKUP(A5885,英雄数据表!A:C,3,0)</f>
        <v>信赖守护者</v>
      </c>
      <c r="F5885" s="20">
        <f t="shared" si="394"/>
        <v>43076</v>
      </c>
      <c r="G5885" s="20">
        <f t="shared" si="395"/>
        <v>43076</v>
      </c>
      <c r="H5885" s="21" t="str">
        <f>VLOOKUP(B5885,属性中转表!A:F,6,FALSE)</f>
        <v>"hp":367200,"atk":10200</v>
      </c>
      <c r="I5885" s="20" t="str">
        <f>IF(VLOOKUP(B5885,属性中转表!A:G,7,FALSE)=0,"",VLOOKUP(VLOOKUP(B5885,属性中转表!A:G,7,FALSE),属性中转表!$K$2:$P$21,6,0))&amp;IF(VLOOKUP(B5885,属性中转表!A:G,7,FALSE)&gt;=50,VLOOKUP(A5885,英雄数据表!A:K,9,0),IF(VLOOKUP(B5885,属性中转表!A:G,7,FALSE)&gt;=25,VLOOKUP(A5885,英雄数据表!A:K,5,0),""))</f>
        <v>"atk":600,"hp":10000,"undpspro":200,"pvpdpspro":100,"pvpundpspro":100,"speed":10</v>
      </c>
      <c r="J5885" s="20" t="str">
        <f>IF(I5885="","",属性中转表!$I$1&amp;(IF(VLOOKUP(B5885,属性中转表!A:G,7,FALSE)=0,0,VLOOKUP(VLOOKUP(B5885,属性中转表!A:G,7,FALSE),属性中转表!$K$2:$P$21,4,0)))+IFERROR(VLOOKUP(A5885,英雄数据表!A:K,IF(武魂!B5885&gt;=50,10,IF(武魂!B5885&gt;=25,6)),0),0))</f>
        <v>,"dpspro":150</v>
      </c>
      <c r="K5885" s="32" t="str">
        <f t="shared" si="392"/>
        <v>"atk":600,"hp":10000,"undpspro":200,"pvpdpspro":100,"pvpundpspro":100,"speed":10,"dpspro":150</v>
      </c>
      <c r="L5885" s="20" t="str">
        <f>IF(B5885&gt;=50,VLOOKUP(A5885,英雄数据表!A:L,11,FALSE),IF(B5885&gt;=25,VLOOKUP(A5885,英雄数据表!A:L,7,0),""))</f>
        <v>"4307602004"</v>
      </c>
      <c r="M5885" s="20" t="str">
        <f>IFERROR(VLOOKUP(B5885,属性中转表!$K$2:$O$21,5,FALSE),"")</f>
        <v/>
      </c>
      <c r="N5885" s="20" t="str">
        <f>IF(B5885=25,VLOOKUP(A5885,英雄数据表!A:L,8,FALSE),IF(B5885=50,VLOOKUP(A5885,英雄数据表!A:L,12,0),""))</f>
        <v/>
      </c>
    </row>
    <row r="5886" spans="1:14" x14ac:dyDescent="0.3">
      <c r="A5886" s="20">
        <v>43076</v>
      </c>
      <c r="B5886" s="21">
        <f t="shared" si="393"/>
        <v>85</v>
      </c>
      <c r="C5886" s="21">
        <v>5</v>
      </c>
      <c r="D5886" s="21">
        <f>VLOOKUP(A5886,英雄数据表!A:D,4,0)</f>
        <v>4</v>
      </c>
      <c r="E5886" s="20" t="str">
        <f>VLOOKUP(A5886,英雄数据表!A:C,3,0)</f>
        <v>信赖守护者</v>
      </c>
      <c r="F5886" s="20">
        <f t="shared" si="394"/>
        <v>43076</v>
      </c>
      <c r="G5886" s="20">
        <f t="shared" si="395"/>
        <v>43076</v>
      </c>
      <c r="H5886" s="21" t="str">
        <f>VLOOKUP(B5886,属性中转表!A:F,6,FALSE)</f>
        <v>"hp":372600,"atk":10350</v>
      </c>
      <c r="I5886" s="20" t="str">
        <f>IF(VLOOKUP(B5886,属性中转表!A:G,7,FALSE)=0,"",VLOOKUP(VLOOKUP(B5886,属性中转表!A:G,7,FALSE),属性中转表!$K$2:$P$21,6,0))&amp;IF(VLOOKUP(B5886,属性中转表!A:G,7,FALSE)&gt;=50,VLOOKUP(A5886,英雄数据表!A:K,9,0),IF(VLOOKUP(B5886,属性中转表!A:G,7,FALSE)&gt;=25,VLOOKUP(A5886,英雄数据表!A:K,5,0),""))</f>
        <v>"atk":600,"hp":10000,"undpspro":200,"pvpdpspro":100,"pvpundpspro":100,"speed":10</v>
      </c>
      <c r="J5886" s="20" t="str">
        <f>IF(I5886="","",属性中转表!$I$1&amp;(IF(VLOOKUP(B5886,属性中转表!A:G,7,FALSE)=0,0,VLOOKUP(VLOOKUP(B5886,属性中转表!A:G,7,FALSE),属性中转表!$K$2:$P$21,4,0)))+IFERROR(VLOOKUP(A5886,英雄数据表!A:K,IF(武魂!B5886&gt;=50,10,IF(武魂!B5886&gt;=25,6)),0),0))</f>
        <v>,"dpspro":200</v>
      </c>
      <c r="K5886" s="32" t="str">
        <f t="shared" si="392"/>
        <v>"atk":600,"hp":10000,"undpspro":200,"pvpdpspro":100,"pvpundpspro":100,"speed":10,"dpspro":200</v>
      </c>
      <c r="L5886" s="20" t="str">
        <f>IF(B5886&gt;=50,VLOOKUP(A5886,英雄数据表!A:L,11,FALSE),IF(B5886&gt;=25,VLOOKUP(A5886,英雄数据表!A:L,7,0),""))</f>
        <v>"4307602004"</v>
      </c>
      <c r="M5886" s="20" t="str">
        <f>IFERROR(VLOOKUP(B5886,属性中转表!$K$2:$O$21,5,FALSE),"")</f>
        <v>"dpspro":50</v>
      </c>
      <c r="N5886" s="20" t="str">
        <f>IF(B5886=25,VLOOKUP(A5886,英雄数据表!A:L,8,FALSE),IF(B5886=50,VLOOKUP(A5886,英雄数据表!A:L,12,0),""))</f>
        <v/>
      </c>
    </row>
    <row r="5887" spans="1:14" x14ac:dyDescent="0.3">
      <c r="A5887" s="20">
        <v>43076</v>
      </c>
      <c r="B5887" s="21">
        <f t="shared" si="393"/>
        <v>86</v>
      </c>
      <c r="C5887" s="21">
        <v>5</v>
      </c>
      <c r="D5887" s="21">
        <f>VLOOKUP(A5887,英雄数据表!A:D,4,0)</f>
        <v>4</v>
      </c>
      <c r="E5887" s="20" t="str">
        <f>VLOOKUP(A5887,英雄数据表!A:C,3,0)</f>
        <v>信赖守护者</v>
      </c>
      <c r="F5887" s="20">
        <f t="shared" si="394"/>
        <v>43076</v>
      </c>
      <c r="G5887" s="20">
        <f t="shared" si="395"/>
        <v>43076</v>
      </c>
      <c r="H5887" s="21" t="str">
        <f>VLOOKUP(B5887,属性中转表!A:F,6,FALSE)</f>
        <v>"hp":378000,"atk":10500</v>
      </c>
      <c r="I5887" s="20" t="str">
        <f>IF(VLOOKUP(B5887,属性中转表!A:G,7,FALSE)=0,"",VLOOKUP(VLOOKUP(B5887,属性中转表!A:G,7,FALSE),属性中转表!$K$2:$P$21,6,0))&amp;IF(VLOOKUP(B5887,属性中转表!A:G,7,FALSE)&gt;=50,VLOOKUP(A5887,英雄数据表!A:K,9,0),IF(VLOOKUP(B5887,属性中转表!A:G,7,FALSE)&gt;=25,VLOOKUP(A5887,英雄数据表!A:K,5,0),""))</f>
        <v>"atk":600,"hp":10000,"undpspro":200,"pvpdpspro":100,"pvpundpspro":100,"speed":10</v>
      </c>
      <c r="J5887" s="20" t="str">
        <f>IF(I5887="","",属性中转表!$I$1&amp;(IF(VLOOKUP(B5887,属性中转表!A:G,7,FALSE)=0,0,VLOOKUP(VLOOKUP(B5887,属性中转表!A:G,7,FALSE),属性中转表!$K$2:$P$21,4,0)))+IFERROR(VLOOKUP(A5887,英雄数据表!A:K,IF(武魂!B5887&gt;=50,10,IF(武魂!B5887&gt;=25,6)),0),0))</f>
        <v>,"dpspro":200</v>
      </c>
      <c r="K5887" s="32" t="str">
        <f t="shared" si="392"/>
        <v>"atk":600,"hp":10000,"undpspro":200,"pvpdpspro":100,"pvpundpspro":100,"speed":10,"dpspro":200</v>
      </c>
      <c r="L5887" s="20" t="str">
        <f>IF(B5887&gt;=50,VLOOKUP(A5887,英雄数据表!A:L,11,FALSE),IF(B5887&gt;=25,VLOOKUP(A5887,英雄数据表!A:L,7,0),""))</f>
        <v>"4307602004"</v>
      </c>
      <c r="M5887" s="20" t="str">
        <f>IFERROR(VLOOKUP(B5887,属性中转表!$K$2:$O$21,5,FALSE),"")</f>
        <v/>
      </c>
      <c r="N5887" s="20" t="str">
        <f>IF(B5887=25,VLOOKUP(A5887,英雄数据表!A:L,8,FALSE),IF(B5887=50,VLOOKUP(A5887,英雄数据表!A:L,12,0),""))</f>
        <v/>
      </c>
    </row>
    <row r="5888" spans="1:14" x14ac:dyDescent="0.3">
      <c r="A5888" s="20">
        <v>43076</v>
      </c>
      <c r="B5888" s="21">
        <f t="shared" si="393"/>
        <v>87</v>
      </c>
      <c r="C5888" s="21">
        <v>5</v>
      </c>
      <c r="D5888" s="21">
        <f>VLOOKUP(A5888,英雄数据表!A:D,4,0)</f>
        <v>4</v>
      </c>
      <c r="E5888" s="20" t="str">
        <f>VLOOKUP(A5888,英雄数据表!A:C,3,0)</f>
        <v>信赖守护者</v>
      </c>
      <c r="F5888" s="20">
        <f t="shared" si="394"/>
        <v>43076</v>
      </c>
      <c r="G5888" s="20">
        <f t="shared" si="395"/>
        <v>43076</v>
      </c>
      <c r="H5888" s="21" t="str">
        <f>VLOOKUP(B5888,属性中转表!A:F,6,FALSE)</f>
        <v>"hp":383400,"atk":10650</v>
      </c>
      <c r="I5888" s="20" t="str">
        <f>IF(VLOOKUP(B5888,属性中转表!A:G,7,FALSE)=0,"",VLOOKUP(VLOOKUP(B5888,属性中转表!A:G,7,FALSE),属性中转表!$K$2:$P$21,6,0))&amp;IF(VLOOKUP(B5888,属性中转表!A:G,7,FALSE)&gt;=50,VLOOKUP(A5888,英雄数据表!A:K,9,0),IF(VLOOKUP(B5888,属性中转表!A:G,7,FALSE)&gt;=25,VLOOKUP(A5888,英雄数据表!A:K,5,0),""))</f>
        <v>"atk":600,"hp":10000,"undpspro":200,"pvpdpspro":100,"pvpundpspro":100,"speed":10</v>
      </c>
      <c r="J5888" s="20" t="str">
        <f>IF(I5888="","",属性中转表!$I$1&amp;(IF(VLOOKUP(B5888,属性中转表!A:G,7,FALSE)=0,0,VLOOKUP(VLOOKUP(B5888,属性中转表!A:G,7,FALSE),属性中转表!$K$2:$P$21,4,0)))+IFERROR(VLOOKUP(A5888,英雄数据表!A:K,IF(武魂!B5888&gt;=50,10,IF(武魂!B5888&gt;=25,6)),0),0))</f>
        <v>,"dpspro":200</v>
      </c>
      <c r="K5888" s="32" t="str">
        <f t="shared" si="392"/>
        <v>"atk":600,"hp":10000,"undpspro":200,"pvpdpspro":100,"pvpundpspro":100,"speed":10,"dpspro":200</v>
      </c>
      <c r="L5888" s="20" t="str">
        <f>IF(B5888&gt;=50,VLOOKUP(A5888,英雄数据表!A:L,11,FALSE),IF(B5888&gt;=25,VLOOKUP(A5888,英雄数据表!A:L,7,0),""))</f>
        <v>"4307602004"</v>
      </c>
      <c r="M5888" s="20" t="str">
        <f>IFERROR(VLOOKUP(B5888,属性中转表!$K$2:$O$21,5,FALSE),"")</f>
        <v/>
      </c>
      <c r="N5888" s="20" t="str">
        <f>IF(B5888=25,VLOOKUP(A5888,英雄数据表!A:L,8,FALSE),IF(B5888=50,VLOOKUP(A5888,英雄数据表!A:L,12,0),""))</f>
        <v/>
      </c>
    </row>
    <row r="5889" spans="1:14" x14ac:dyDescent="0.3">
      <c r="A5889" s="20">
        <v>43076</v>
      </c>
      <c r="B5889" s="21">
        <f t="shared" si="393"/>
        <v>88</v>
      </c>
      <c r="C5889" s="21">
        <v>5</v>
      </c>
      <c r="D5889" s="21">
        <f>VLOOKUP(A5889,英雄数据表!A:D,4,0)</f>
        <v>4</v>
      </c>
      <c r="E5889" s="20" t="str">
        <f>VLOOKUP(A5889,英雄数据表!A:C,3,0)</f>
        <v>信赖守护者</v>
      </c>
      <c r="F5889" s="20">
        <f t="shared" si="394"/>
        <v>43076</v>
      </c>
      <c r="G5889" s="20">
        <f t="shared" si="395"/>
        <v>43076</v>
      </c>
      <c r="H5889" s="21" t="str">
        <f>VLOOKUP(B5889,属性中转表!A:F,6,FALSE)</f>
        <v>"hp":388800,"atk":10800</v>
      </c>
      <c r="I5889" s="20" t="str">
        <f>IF(VLOOKUP(B5889,属性中转表!A:G,7,FALSE)=0,"",VLOOKUP(VLOOKUP(B5889,属性中转表!A:G,7,FALSE),属性中转表!$K$2:$P$21,6,0))&amp;IF(VLOOKUP(B5889,属性中转表!A:G,7,FALSE)&gt;=50,VLOOKUP(A5889,英雄数据表!A:K,9,0),IF(VLOOKUP(B5889,属性中转表!A:G,7,FALSE)&gt;=25,VLOOKUP(A5889,英雄数据表!A:K,5,0),""))</f>
        <v>"atk":600,"hp":10000,"undpspro":200,"pvpdpspro":100,"pvpundpspro":100,"speed":10</v>
      </c>
      <c r="J5889" s="20" t="str">
        <f>IF(I5889="","",属性中转表!$I$1&amp;(IF(VLOOKUP(B5889,属性中转表!A:G,7,FALSE)=0,0,VLOOKUP(VLOOKUP(B5889,属性中转表!A:G,7,FALSE),属性中转表!$K$2:$P$21,4,0)))+IFERROR(VLOOKUP(A5889,英雄数据表!A:K,IF(武魂!B5889&gt;=50,10,IF(武魂!B5889&gt;=25,6)),0),0))</f>
        <v>,"dpspro":200</v>
      </c>
      <c r="K5889" s="32" t="str">
        <f t="shared" si="392"/>
        <v>"atk":600,"hp":10000,"undpspro":200,"pvpdpspro":100,"pvpundpspro":100,"speed":10,"dpspro":200</v>
      </c>
      <c r="L5889" s="20" t="str">
        <f>IF(B5889&gt;=50,VLOOKUP(A5889,英雄数据表!A:L,11,FALSE),IF(B5889&gt;=25,VLOOKUP(A5889,英雄数据表!A:L,7,0),""))</f>
        <v>"4307602004"</v>
      </c>
      <c r="M5889" s="20" t="str">
        <f>IFERROR(VLOOKUP(B5889,属性中转表!$K$2:$O$21,5,FALSE),"")</f>
        <v/>
      </c>
      <c r="N5889" s="20" t="str">
        <f>IF(B5889=25,VLOOKUP(A5889,英雄数据表!A:L,8,FALSE),IF(B5889=50,VLOOKUP(A5889,英雄数据表!A:L,12,0),""))</f>
        <v/>
      </c>
    </row>
    <row r="5890" spans="1:14" x14ac:dyDescent="0.3">
      <c r="A5890" s="20">
        <v>43076</v>
      </c>
      <c r="B5890" s="21">
        <f t="shared" si="393"/>
        <v>89</v>
      </c>
      <c r="C5890" s="21">
        <v>5</v>
      </c>
      <c r="D5890" s="21">
        <f>VLOOKUP(A5890,英雄数据表!A:D,4,0)</f>
        <v>4</v>
      </c>
      <c r="E5890" s="20" t="str">
        <f>VLOOKUP(A5890,英雄数据表!A:C,3,0)</f>
        <v>信赖守护者</v>
      </c>
      <c r="F5890" s="20">
        <f t="shared" si="394"/>
        <v>43076</v>
      </c>
      <c r="G5890" s="20">
        <f t="shared" si="395"/>
        <v>43076</v>
      </c>
      <c r="H5890" s="21" t="str">
        <f>VLOOKUP(B5890,属性中转表!A:F,6,FALSE)</f>
        <v>"hp":394200,"atk":10950</v>
      </c>
      <c r="I5890" s="20" t="str">
        <f>IF(VLOOKUP(B5890,属性中转表!A:G,7,FALSE)=0,"",VLOOKUP(VLOOKUP(B5890,属性中转表!A:G,7,FALSE),属性中转表!$K$2:$P$21,6,0))&amp;IF(VLOOKUP(B5890,属性中转表!A:G,7,FALSE)&gt;=50,VLOOKUP(A5890,英雄数据表!A:K,9,0),IF(VLOOKUP(B5890,属性中转表!A:G,7,FALSE)&gt;=25,VLOOKUP(A5890,英雄数据表!A:K,5,0),""))</f>
        <v>"atk":600,"hp":10000,"undpspro":200,"pvpdpspro":100,"pvpundpspro":100,"speed":10</v>
      </c>
      <c r="J5890" s="20" t="str">
        <f>IF(I5890="","",属性中转表!$I$1&amp;(IF(VLOOKUP(B5890,属性中转表!A:G,7,FALSE)=0,0,VLOOKUP(VLOOKUP(B5890,属性中转表!A:G,7,FALSE),属性中转表!$K$2:$P$21,4,0)))+IFERROR(VLOOKUP(A5890,英雄数据表!A:K,IF(武魂!B5890&gt;=50,10,IF(武魂!B5890&gt;=25,6)),0),0))</f>
        <v>,"dpspro":200</v>
      </c>
      <c r="K5890" s="32" t="str">
        <f t="shared" si="392"/>
        <v>"atk":600,"hp":10000,"undpspro":200,"pvpdpspro":100,"pvpundpspro":100,"speed":10,"dpspro":200</v>
      </c>
      <c r="L5890" s="20" t="str">
        <f>IF(B5890&gt;=50,VLOOKUP(A5890,英雄数据表!A:L,11,FALSE),IF(B5890&gt;=25,VLOOKUP(A5890,英雄数据表!A:L,7,0),""))</f>
        <v>"4307602004"</v>
      </c>
      <c r="M5890" s="20" t="str">
        <f>IFERROR(VLOOKUP(B5890,属性中转表!$K$2:$O$21,5,FALSE),"")</f>
        <v/>
      </c>
      <c r="N5890" s="20" t="str">
        <f>IF(B5890=25,VLOOKUP(A5890,英雄数据表!A:L,8,FALSE),IF(B5890=50,VLOOKUP(A5890,英雄数据表!A:L,12,0),""))</f>
        <v/>
      </c>
    </row>
    <row r="5891" spans="1:14" x14ac:dyDescent="0.3">
      <c r="A5891" s="20">
        <v>43076</v>
      </c>
      <c r="B5891" s="21">
        <f t="shared" si="393"/>
        <v>90</v>
      </c>
      <c r="C5891" s="21">
        <v>5</v>
      </c>
      <c r="D5891" s="21">
        <f>VLOOKUP(A5891,英雄数据表!A:D,4,0)</f>
        <v>4</v>
      </c>
      <c r="E5891" s="20" t="str">
        <f>VLOOKUP(A5891,英雄数据表!A:C,3,0)</f>
        <v>信赖守护者</v>
      </c>
      <c r="F5891" s="20">
        <f t="shared" si="394"/>
        <v>43076</v>
      </c>
      <c r="G5891" s="20">
        <f t="shared" si="395"/>
        <v>43076</v>
      </c>
      <c r="H5891" s="21" t="str">
        <f>VLOOKUP(B5891,属性中转表!A:F,6,FALSE)</f>
        <v>"hp":399600,"atk":11100</v>
      </c>
      <c r="I5891" s="20" t="str">
        <f>IF(VLOOKUP(B5891,属性中转表!A:G,7,FALSE)=0,"",VLOOKUP(VLOOKUP(B5891,属性中转表!A:G,7,FALSE),属性中转表!$K$2:$P$21,6,0))&amp;IF(VLOOKUP(B5891,属性中转表!A:G,7,FALSE)&gt;=50,VLOOKUP(A5891,英雄数据表!A:K,9,0),IF(VLOOKUP(B5891,属性中转表!A:G,7,FALSE)&gt;=25,VLOOKUP(A5891,英雄数据表!A:K,5,0),""))</f>
        <v>"atk":600,"hp":10000,"undpspro":200,"pvpdpspro":150,"pvpundpspro":100,"speed":10</v>
      </c>
      <c r="J5891" s="20" t="str">
        <f>IF(I5891="","",属性中转表!$I$1&amp;(IF(VLOOKUP(B5891,属性中转表!A:G,7,FALSE)=0,0,VLOOKUP(VLOOKUP(B5891,属性中转表!A:G,7,FALSE),属性中转表!$K$2:$P$21,4,0)))+IFERROR(VLOOKUP(A5891,英雄数据表!A:K,IF(武魂!B5891&gt;=50,10,IF(武魂!B5891&gt;=25,6)),0),0))</f>
        <v>,"dpspro":200</v>
      </c>
      <c r="K5891" s="32" t="str">
        <f t="shared" si="392"/>
        <v>"atk":600,"hp":10000,"undpspro":200,"pvpdpspro":150,"pvpundpspro":100,"speed":10,"dpspro":200</v>
      </c>
      <c r="L5891" s="20" t="str">
        <f>IF(B5891&gt;=50,VLOOKUP(A5891,英雄数据表!A:L,11,FALSE),IF(B5891&gt;=25,VLOOKUP(A5891,英雄数据表!A:L,7,0),""))</f>
        <v>"4307602004"</v>
      </c>
      <c r="M5891" s="20" t="str">
        <f>IFERROR(VLOOKUP(B5891,属性中转表!$K$2:$O$21,5,FALSE),"")</f>
        <v>"pvpdpspro":50</v>
      </c>
      <c r="N5891" s="20" t="str">
        <f>IF(B5891=25,VLOOKUP(A5891,英雄数据表!A:L,8,FALSE),IF(B5891=50,VLOOKUP(A5891,英雄数据表!A:L,12,0),""))</f>
        <v/>
      </c>
    </row>
    <row r="5892" spans="1:14" x14ac:dyDescent="0.3">
      <c r="A5892" s="20">
        <v>43076</v>
      </c>
      <c r="B5892" s="21">
        <f t="shared" si="393"/>
        <v>91</v>
      </c>
      <c r="C5892" s="21">
        <v>5</v>
      </c>
      <c r="D5892" s="21">
        <f>VLOOKUP(A5892,英雄数据表!A:D,4,0)</f>
        <v>4</v>
      </c>
      <c r="E5892" s="20" t="str">
        <f>VLOOKUP(A5892,英雄数据表!A:C,3,0)</f>
        <v>信赖守护者</v>
      </c>
      <c r="F5892" s="20">
        <f t="shared" si="394"/>
        <v>43076</v>
      </c>
      <c r="G5892" s="20">
        <f t="shared" si="395"/>
        <v>43076</v>
      </c>
      <c r="H5892" s="21" t="str">
        <f>VLOOKUP(B5892,属性中转表!A:F,6,FALSE)</f>
        <v>"hp":405000,"atk":11250</v>
      </c>
      <c r="I5892" s="20" t="str">
        <f>IF(VLOOKUP(B5892,属性中转表!A:G,7,FALSE)=0,"",VLOOKUP(VLOOKUP(B5892,属性中转表!A:G,7,FALSE),属性中转表!$K$2:$P$21,6,0))&amp;IF(VLOOKUP(B5892,属性中转表!A:G,7,FALSE)&gt;=50,VLOOKUP(A5892,英雄数据表!A:K,9,0),IF(VLOOKUP(B5892,属性中转表!A:G,7,FALSE)&gt;=25,VLOOKUP(A5892,英雄数据表!A:K,5,0),""))</f>
        <v>"atk":600,"hp":10000,"undpspro":200,"pvpdpspro":150,"pvpundpspro":100,"speed":10</v>
      </c>
      <c r="J5892" s="20" t="str">
        <f>IF(I5892="","",属性中转表!$I$1&amp;(IF(VLOOKUP(B5892,属性中转表!A:G,7,FALSE)=0,0,VLOOKUP(VLOOKUP(B5892,属性中转表!A:G,7,FALSE),属性中转表!$K$2:$P$21,4,0)))+IFERROR(VLOOKUP(A5892,英雄数据表!A:K,IF(武魂!B5892&gt;=50,10,IF(武魂!B5892&gt;=25,6)),0),0))</f>
        <v>,"dpspro":200</v>
      </c>
      <c r="K5892" s="32" t="str">
        <f t="shared" si="392"/>
        <v>"atk":600,"hp":10000,"undpspro":200,"pvpdpspro":150,"pvpundpspro":100,"speed":10,"dpspro":200</v>
      </c>
      <c r="L5892" s="20" t="str">
        <f>IF(B5892&gt;=50,VLOOKUP(A5892,英雄数据表!A:L,11,FALSE),IF(B5892&gt;=25,VLOOKUP(A5892,英雄数据表!A:L,7,0),""))</f>
        <v>"4307602004"</v>
      </c>
      <c r="M5892" s="20" t="str">
        <f>IFERROR(VLOOKUP(B5892,属性中转表!$K$2:$O$21,5,FALSE),"")</f>
        <v/>
      </c>
      <c r="N5892" s="20" t="str">
        <f>IF(B5892=25,VLOOKUP(A5892,英雄数据表!A:L,8,FALSE),IF(B5892=50,VLOOKUP(A5892,英雄数据表!A:L,12,0),""))</f>
        <v/>
      </c>
    </row>
    <row r="5893" spans="1:14" x14ac:dyDescent="0.3">
      <c r="A5893" s="20">
        <v>43076</v>
      </c>
      <c r="B5893" s="21">
        <f t="shared" si="393"/>
        <v>92</v>
      </c>
      <c r="C5893" s="21">
        <v>5</v>
      </c>
      <c r="D5893" s="21">
        <f>VLOOKUP(A5893,英雄数据表!A:D,4,0)</f>
        <v>4</v>
      </c>
      <c r="E5893" s="20" t="str">
        <f>VLOOKUP(A5893,英雄数据表!A:C,3,0)</f>
        <v>信赖守护者</v>
      </c>
      <c r="F5893" s="20">
        <f t="shared" si="394"/>
        <v>43076</v>
      </c>
      <c r="G5893" s="20">
        <f t="shared" si="395"/>
        <v>43076</v>
      </c>
      <c r="H5893" s="21" t="str">
        <f>VLOOKUP(B5893,属性中转表!A:F,6,FALSE)</f>
        <v>"hp":410400,"atk":11400</v>
      </c>
      <c r="I5893" s="20" t="str">
        <f>IF(VLOOKUP(B5893,属性中转表!A:G,7,FALSE)=0,"",VLOOKUP(VLOOKUP(B5893,属性中转表!A:G,7,FALSE),属性中转表!$K$2:$P$21,6,0))&amp;IF(VLOOKUP(B5893,属性中转表!A:G,7,FALSE)&gt;=50,VLOOKUP(A5893,英雄数据表!A:K,9,0),IF(VLOOKUP(B5893,属性中转表!A:G,7,FALSE)&gt;=25,VLOOKUP(A5893,英雄数据表!A:K,5,0),""))</f>
        <v>"atk":600,"hp":10000,"undpspro":200,"pvpdpspro":150,"pvpundpspro":100,"speed":10</v>
      </c>
      <c r="J5893" s="20" t="str">
        <f>IF(I5893="","",属性中转表!$I$1&amp;(IF(VLOOKUP(B5893,属性中转表!A:G,7,FALSE)=0,0,VLOOKUP(VLOOKUP(B5893,属性中转表!A:G,7,FALSE),属性中转表!$K$2:$P$21,4,0)))+IFERROR(VLOOKUP(A5893,英雄数据表!A:K,IF(武魂!B5893&gt;=50,10,IF(武魂!B5893&gt;=25,6)),0),0))</f>
        <v>,"dpspro":200</v>
      </c>
      <c r="K5893" s="32" t="str">
        <f t="shared" si="392"/>
        <v>"atk":600,"hp":10000,"undpspro":200,"pvpdpspro":150,"pvpundpspro":100,"speed":10,"dpspro":200</v>
      </c>
      <c r="L5893" s="20" t="str">
        <f>IF(B5893&gt;=50,VLOOKUP(A5893,英雄数据表!A:L,11,FALSE),IF(B5893&gt;=25,VLOOKUP(A5893,英雄数据表!A:L,7,0),""))</f>
        <v>"4307602004"</v>
      </c>
      <c r="M5893" s="20" t="str">
        <f>IFERROR(VLOOKUP(B5893,属性中转表!$K$2:$O$21,5,FALSE),"")</f>
        <v/>
      </c>
      <c r="N5893" s="20" t="str">
        <f>IF(B5893=25,VLOOKUP(A5893,英雄数据表!A:L,8,FALSE),IF(B5893=50,VLOOKUP(A5893,英雄数据表!A:L,12,0),""))</f>
        <v/>
      </c>
    </row>
    <row r="5894" spans="1:14" x14ac:dyDescent="0.3">
      <c r="A5894" s="20">
        <v>43076</v>
      </c>
      <c r="B5894" s="21">
        <f t="shared" si="393"/>
        <v>93</v>
      </c>
      <c r="C5894" s="21">
        <v>5</v>
      </c>
      <c r="D5894" s="21">
        <f>VLOOKUP(A5894,英雄数据表!A:D,4,0)</f>
        <v>4</v>
      </c>
      <c r="E5894" s="20" t="str">
        <f>VLOOKUP(A5894,英雄数据表!A:C,3,0)</f>
        <v>信赖守护者</v>
      </c>
      <c r="F5894" s="20">
        <f t="shared" si="394"/>
        <v>43076</v>
      </c>
      <c r="G5894" s="20">
        <f t="shared" si="395"/>
        <v>43076</v>
      </c>
      <c r="H5894" s="21" t="str">
        <f>VLOOKUP(B5894,属性中转表!A:F,6,FALSE)</f>
        <v>"hp":415800,"atk":11550</v>
      </c>
      <c r="I5894" s="20" t="str">
        <f>IF(VLOOKUP(B5894,属性中转表!A:G,7,FALSE)=0,"",VLOOKUP(VLOOKUP(B5894,属性中转表!A:G,7,FALSE),属性中转表!$K$2:$P$21,6,0))&amp;IF(VLOOKUP(B5894,属性中转表!A:G,7,FALSE)&gt;=50,VLOOKUP(A5894,英雄数据表!A:K,9,0),IF(VLOOKUP(B5894,属性中转表!A:G,7,FALSE)&gt;=25,VLOOKUP(A5894,英雄数据表!A:K,5,0),""))</f>
        <v>"atk":600,"hp":10000,"undpspro":200,"pvpdpspro":150,"pvpundpspro":100,"speed":10</v>
      </c>
      <c r="J5894" s="20" t="str">
        <f>IF(I5894="","",属性中转表!$I$1&amp;(IF(VLOOKUP(B5894,属性中转表!A:G,7,FALSE)=0,0,VLOOKUP(VLOOKUP(B5894,属性中转表!A:G,7,FALSE),属性中转表!$K$2:$P$21,4,0)))+IFERROR(VLOOKUP(A5894,英雄数据表!A:K,IF(武魂!B5894&gt;=50,10,IF(武魂!B5894&gt;=25,6)),0),0))</f>
        <v>,"dpspro":200</v>
      </c>
      <c r="K5894" s="32" t="str">
        <f t="shared" si="392"/>
        <v>"atk":600,"hp":10000,"undpspro":200,"pvpdpspro":150,"pvpundpspro":100,"speed":10,"dpspro":200</v>
      </c>
      <c r="L5894" s="20" t="str">
        <f>IF(B5894&gt;=50,VLOOKUP(A5894,英雄数据表!A:L,11,FALSE),IF(B5894&gt;=25,VLOOKUP(A5894,英雄数据表!A:L,7,0),""))</f>
        <v>"4307602004"</v>
      </c>
      <c r="M5894" s="20" t="str">
        <f>IFERROR(VLOOKUP(B5894,属性中转表!$K$2:$O$21,5,FALSE),"")</f>
        <v/>
      </c>
      <c r="N5894" s="20" t="str">
        <f>IF(B5894=25,VLOOKUP(A5894,英雄数据表!A:L,8,FALSE),IF(B5894=50,VLOOKUP(A5894,英雄数据表!A:L,12,0),""))</f>
        <v/>
      </c>
    </row>
    <row r="5895" spans="1:14" x14ac:dyDescent="0.3">
      <c r="A5895" s="20">
        <v>43076</v>
      </c>
      <c r="B5895" s="21">
        <f t="shared" si="393"/>
        <v>94</v>
      </c>
      <c r="C5895" s="21">
        <v>5</v>
      </c>
      <c r="D5895" s="21">
        <f>VLOOKUP(A5895,英雄数据表!A:D,4,0)</f>
        <v>4</v>
      </c>
      <c r="E5895" s="20" t="str">
        <f>VLOOKUP(A5895,英雄数据表!A:C,3,0)</f>
        <v>信赖守护者</v>
      </c>
      <c r="F5895" s="20">
        <f t="shared" si="394"/>
        <v>43076</v>
      </c>
      <c r="G5895" s="20">
        <f t="shared" si="395"/>
        <v>43076</v>
      </c>
      <c r="H5895" s="21" t="str">
        <f>VLOOKUP(B5895,属性中转表!A:F,6,FALSE)</f>
        <v>"hp":421200,"atk":11700</v>
      </c>
      <c r="I5895" s="20" t="str">
        <f>IF(VLOOKUP(B5895,属性中转表!A:G,7,FALSE)=0,"",VLOOKUP(VLOOKUP(B5895,属性中转表!A:G,7,FALSE),属性中转表!$K$2:$P$21,6,0))&amp;IF(VLOOKUP(B5895,属性中转表!A:G,7,FALSE)&gt;=50,VLOOKUP(A5895,英雄数据表!A:K,9,0),IF(VLOOKUP(B5895,属性中转表!A:G,7,FALSE)&gt;=25,VLOOKUP(A5895,英雄数据表!A:K,5,0),""))</f>
        <v>"atk":600,"hp":10000,"undpspro":200,"pvpdpspro":150,"pvpundpspro":100,"speed":10</v>
      </c>
      <c r="J5895" s="20" t="str">
        <f>IF(I5895="","",属性中转表!$I$1&amp;(IF(VLOOKUP(B5895,属性中转表!A:G,7,FALSE)=0,0,VLOOKUP(VLOOKUP(B5895,属性中转表!A:G,7,FALSE),属性中转表!$K$2:$P$21,4,0)))+IFERROR(VLOOKUP(A5895,英雄数据表!A:K,IF(武魂!B5895&gt;=50,10,IF(武魂!B5895&gt;=25,6)),0),0))</f>
        <v>,"dpspro":200</v>
      </c>
      <c r="K5895" s="32" t="str">
        <f t="shared" si="392"/>
        <v>"atk":600,"hp":10000,"undpspro":200,"pvpdpspro":150,"pvpundpspro":100,"speed":10,"dpspro":200</v>
      </c>
      <c r="L5895" s="20" t="str">
        <f>IF(B5895&gt;=50,VLOOKUP(A5895,英雄数据表!A:L,11,FALSE),IF(B5895&gt;=25,VLOOKUP(A5895,英雄数据表!A:L,7,0),""))</f>
        <v>"4307602004"</v>
      </c>
      <c r="M5895" s="20" t="str">
        <f>IFERROR(VLOOKUP(B5895,属性中转表!$K$2:$O$21,5,FALSE),"")</f>
        <v/>
      </c>
      <c r="N5895" s="20" t="str">
        <f>IF(B5895=25,VLOOKUP(A5895,英雄数据表!A:L,8,FALSE),IF(B5895=50,VLOOKUP(A5895,英雄数据表!A:L,12,0),""))</f>
        <v/>
      </c>
    </row>
    <row r="5896" spans="1:14" x14ac:dyDescent="0.3">
      <c r="A5896" s="20">
        <v>43076</v>
      </c>
      <c r="B5896" s="21">
        <f t="shared" si="393"/>
        <v>95</v>
      </c>
      <c r="C5896" s="21">
        <v>5</v>
      </c>
      <c r="D5896" s="21">
        <f>VLOOKUP(A5896,英雄数据表!A:D,4,0)</f>
        <v>4</v>
      </c>
      <c r="E5896" s="20" t="str">
        <f>VLOOKUP(A5896,英雄数据表!A:C,3,0)</f>
        <v>信赖守护者</v>
      </c>
      <c r="F5896" s="20">
        <f t="shared" si="394"/>
        <v>43076</v>
      </c>
      <c r="G5896" s="20">
        <f t="shared" si="395"/>
        <v>43076</v>
      </c>
      <c r="H5896" s="21" t="str">
        <f>VLOOKUP(B5896,属性中转表!A:F,6,FALSE)</f>
        <v>"hp":426600,"atk":11850</v>
      </c>
      <c r="I5896" s="20" t="str">
        <f>IF(VLOOKUP(B5896,属性中转表!A:G,7,FALSE)=0,"",VLOOKUP(VLOOKUP(B5896,属性中转表!A:G,7,FALSE),属性中转表!$K$2:$P$21,6,0))&amp;IF(VLOOKUP(B5896,属性中转表!A:G,7,FALSE)&gt;=50,VLOOKUP(A5896,英雄数据表!A:K,9,0),IF(VLOOKUP(B5896,属性中转表!A:G,7,FALSE)&gt;=25,VLOOKUP(A5896,英雄数据表!A:K,5,0),""))</f>
        <v>"atk":600,"hp":10000,"undpspro":200,"pvpdpspro":150,"pvpundpspro":150,"speed":10</v>
      </c>
      <c r="J5896" s="20" t="str">
        <f>IF(I5896="","",属性中转表!$I$1&amp;(IF(VLOOKUP(B5896,属性中转表!A:G,7,FALSE)=0,0,VLOOKUP(VLOOKUP(B5896,属性中转表!A:G,7,FALSE),属性中转表!$K$2:$P$21,4,0)))+IFERROR(VLOOKUP(A5896,英雄数据表!A:K,IF(武魂!B5896&gt;=50,10,IF(武魂!B5896&gt;=25,6)),0),0))</f>
        <v>,"dpspro":200</v>
      </c>
      <c r="K5896" s="32" t="str">
        <f t="shared" si="392"/>
        <v>"atk":600,"hp":10000,"undpspro":200,"pvpdpspro":150,"pvpundpspro":150,"speed":10,"dpspro":200</v>
      </c>
      <c r="L5896" s="20" t="str">
        <f>IF(B5896&gt;=50,VLOOKUP(A5896,英雄数据表!A:L,11,FALSE),IF(B5896&gt;=25,VLOOKUP(A5896,英雄数据表!A:L,7,0),""))</f>
        <v>"4307602004"</v>
      </c>
      <c r="M5896" s="20" t="str">
        <f>IFERROR(VLOOKUP(B5896,属性中转表!$K$2:$O$21,5,FALSE),"")</f>
        <v>"pvpundpspro":50</v>
      </c>
      <c r="N5896" s="20" t="str">
        <f>IF(B5896=25,VLOOKUP(A5896,英雄数据表!A:L,8,FALSE),IF(B5896=50,VLOOKUP(A5896,英雄数据表!A:L,12,0),""))</f>
        <v/>
      </c>
    </row>
    <row r="5897" spans="1:14" x14ac:dyDescent="0.3">
      <c r="A5897" s="20">
        <v>43076</v>
      </c>
      <c r="B5897" s="21">
        <f t="shared" si="393"/>
        <v>96</v>
      </c>
      <c r="C5897" s="21">
        <v>5</v>
      </c>
      <c r="D5897" s="21">
        <f>VLOOKUP(A5897,英雄数据表!A:D,4,0)</f>
        <v>4</v>
      </c>
      <c r="E5897" s="20" t="str">
        <f>VLOOKUP(A5897,英雄数据表!A:C,3,0)</f>
        <v>信赖守护者</v>
      </c>
      <c r="F5897" s="20">
        <f t="shared" si="394"/>
        <v>43076</v>
      </c>
      <c r="G5897" s="20">
        <f t="shared" si="395"/>
        <v>43076</v>
      </c>
      <c r="H5897" s="21" t="str">
        <f>VLOOKUP(B5897,属性中转表!A:F,6,FALSE)</f>
        <v>"hp":432000,"atk":12000</v>
      </c>
      <c r="I5897" s="20" t="str">
        <f>IF(VLOOKUP(B5897,属性中转表!A:G,7,FALSE)=0,"",VLOOKUP(VLOOKUP(B5897,属性中转表!A:G,7,FALSE),属性中转表!$K$2:$P$21,6,0))&amp;IF(VLOOKUP(B5897,属性中转表!A:G,7,FALSE)&gt;=50,VLOOKUP(A5897,英雄数据表!A:K,9,0),IF(VLOOKUP(B5897,属性中转表!A:G,7,FALSE)&gt;=25,VLOOKUP(A5897,英雄数据表!A:K,5,0),""))</f>
        <v>"atk":600,"hp":10000,"undpspro":200,"pvpdpspro":150,"pvpundpspro":150,"speed":10</v>
      </c>
      <c r="J5897" s="20" t="str">
        <f>IF(I5897="","",属性中转表!$I$1&amp;(IF(VLOOKUP(B5897,属性中转表!A:G,7,FALSE)=0,0,VLOOKUP(VLOOKUP(B5897,属性中转表!A:G,7,FALSE),属性中转表!$K$2:$P$21,4,0)))+IFERROR(VLOOKUP(A5897,英雄数据表!A:K,IF(武魂!B5897&gt;=50,10,IF(武魂!B5897&gt;=25,6)),0),0))</f>
        <v>,"dpspro":200</v>
      </c>
      <c r="K5897" s="32" t="str">
        <f t="shared" si="392"/>
        <v>"atk":600,"hp":10000,"undpspro":200,"pvpdpspro":150,"pvpundpspro":150,"speed":10,"dpspro":200</v>
      </c>
      <c r="L5897" s="20" t="str">
        <f>IF(B5897&gt;=50,VLOOKUP(A5897,英雄数据表!A:L,11,FALSE),IF(B5897&gt;=25,VLOOKUP(A5897,英雄数据表!A:L,7,0),""))</f>
        <v>"4307602004"</v>
      </c>
      <c r="M5897" s="20" t="str">
        <f>IFERROR(VLOOKUP(B5897,属性中转表!$K$2:$O$21,5,FALSE),"")</f>
        <v/>
      </c>
      <c r="N5897" s="20" t="str">
        <f>IF(B5897=25,VLOOKUP(A5897,英雄数据表!A:L,8,FALSE),IF(B5897=50,VLOOKUP(A5897,英雄数据表!A:L,12,0),""))</f>
        <v/>
      </c>
    </row>
    <row r="5898" spans="1:14" x14ac:dyDescent="0.3">
      <c r="A5898" s="20">
        <v>43076</v>
      </c>
      <c r="B5898" s="21">
        <f t="shared" si="393"/>
        <v>97</v>
      </c>
      <c r="C5898" s="21">
        <v>5</v>
      </c>
      <c r="D5898" s="21">
        <f>VLOOKUP(A5898,英雄数据表!A:D,4,0)</f>
        <v>4</v>
      </c>
      <c r="E5898" s="20" t="str">
        <f>VLOOKUP(A5898,英雄数据表!A:C,3,0)</f>
        <v>信赖守护者</v>
      </c>
      <c r="F5898" s="20">
        <f t="shared" si="394"/>
        <v>43076</v>
      </c>
      <c r="G5898" s="20">
        <f t="shared" si="395"/>
        <v>43076</v>
      </c>
      <c r="H5898" s="21" t="str">
        <f>VLOOKUP(B5898,属性中转表!A:F,6,FALSE)</f>
        <v>"hp":437400,"atk":12150</v>
      </c>
      <c r="I5898" s="20" t="str">
        <f>IF(VLOOKUP(B5898,属性中转表!A:G,7,FALSE)=0,"",VLOOKUP(VLOOKUP(B5898,属性中转表!A:G,7,FALSE),属性中转表!$K$2:$P$21,6,0))&amp;IF(VLOOKUP(B5898,属性中转表!A:G,7,FALSE)&gt;=50,VLOOKUP(A5898,英雄数据表!A:K,9,0),IF(VLOOKUP(B5898,属性中转表!A:G,7,FALSE)&gt;=25,VLOOKUP(A5898,英雄数据表!A:K,5,0),""))</f>
        <v>"atk":600,"hp":10000,"undpspro":200,"pvpdpspro":150,"pvpundpspro":150,"speed":10</v>
      </c>
      <c r="J5898" s="20" t="str">
        <f>IF(I5898="","",属性中转表!$I$1&amp;(IF(VLOOKUP(B5898,属性中转表!A:G,7,FALSE)=0,0,VLOOKUP(VLOOKUP(B5898,属性中转表!A:G,7,FALSE),属性中转表!$K$2:$P$21,4,0)))+IFERROR(VLOOKUP(A5898,英雄数据表!A:K,IF(武魂!B5898&gt;=50,10,IF(武魂!B5898&gt;=25,6)),0),0))</f>
        <v>,"dpspro":200</v>
      </c>
      <c r="K5898" s="32" t="str">
        <f t="shared" si="392"/>
        <v>"atk":600,"hp":10000,"undpspro":200,"pvpdpspro":150,"pvpundpspro":150,"speed":10,"dpspro":200</v>
      </c>
      <c r="L5898" s="20" t="str">
        <f>IF(B5898&gt;=50,VLOOKUP(A5898,英雄数据表!A:L,11,FALSE),IF(B5898&gt;=25,VLOOKUP(A5898,英雄数据表!A:L,7,0),""))</f>
        <v>"4307602004"</v>
      </c>
      <c r="M5898" s="20" t="str">
        <f>IFERROR(VLOOKUP(B5898,属性中转表!$K$2:$O$21,5,FALSE),"")</f>
        <v/>
      </c>
      <c r="N5898" s="20" t="str">
        <f>IF(B5898=25,VLOOKUP(A5898,英雄数据表!A:L,8,FALSE),IF(B5898=50,VLOOKUP(A5898,英雄数据表!A:L,12,0),""))</f>
        <v/>
      </c>
    </row>
    <row r="5899" spans="1:14" x14ac:dyDescent="0.3">
      <c r="A5899" s="20">
        <v>43076</v>
      </c>
      <c r="B5899" s="21">
        <f t="shared" si="393"/>
        <v>98</v>
      </c>
      <c r="C5899" s="21">
        <v>5</v>
      </c>
      <c r="D5899" s="21">
        <f>VLOOKUP(A5899,英雄数据表!A:D,4,0)</f>
        <v>4</v>
      </c>
      <c r="E5899" s="20" t="str">
        <f>VLOOKUP(A5899,英雄数据表!A:C,3,0)</f>
        <v>信赖守护者</v>
      </c>
      <c r="F5899" s="20">
        <f t="shared" si="394"/>
        <v>43076</v>
      </c>
      <c r="G5899" s="20">
        <f t="shared" si="395"/>
        <v>43076</v>
      </c>
      <c r="H5899" s="21" t="str">
        <f>VLOOKUP(B5899,属性中转表!A:F,6,FALSE)</f>
        <v>"hp":442800,"atk":12300</v>
      </c>
      <c r="I5899" s="20" t="str">
        <f>IF(VLOOKUP(B5899,属性中转表!A:G,7,FALSE)=0,"",VLOOKUP(VLOOKUP(B5899,属性中转表!A:G,7,FALSE),属性中转表!$K$2:$P$21,6,0))&amp;IF(VLOOKUP(B5899,属性中转表!A:G,7,FALSE)&gt;=50,VLOOKUP(A5899,英雄数据表!A:K,9,0),IF(VLOOKUP(B5899,属性中转表!A:G,7,FALSE)&gt;=25,VLOOKUP(A5899,英雄数据表!A:K,5,0),""))</f>
        <v>"atk":600,"hp":10000,"undpspro":200,"pvpdpspro":150,"pvpundpspro":150,"speed":10</v>
      </c>
      <c r="J5899" s="20" t="str">
        <f>IF(I5899="","",属性中转表!$I$1&amp;(IF(VLOOKUP(B5899,属性中转表!A:G,7,FALSE)=0,0,VLOOKUP(VLOOKUP(B5899,属性中转表!A:G,7,FALSE),属性中转表!$K$2:$P$21,4,0)))+IFERROR(VLOOKUP(A5899,英雄数据表!A:K,IF(武魂!B5899&gt;=50,10,IF(武魂!B5899&gt;=25,6)),0),0))</f>
        <v>,"dpspro":200</v>
      </c>
      <c r="K5899" s="32" t="str">
        <f t="shared" si="392"/>
        <v>"atk":600,"hp":10000,"undpspro":200,"pvpdpspro":150,"pvpundpspro":150,"speed":10,"dpspro":200</v>
      </c>
      <c r="L5899" s="20" t="str">
        <f>IF(B5899&gt;=50,VLOOKUP(A5899,英雄数据表!A:L,11,FALSE),IF(B5899&gt;=25,VLOOKUP(A5899,英雄数据表!A:L,7,0),""))</f>
        <v>"4307602004"</v>
      </c>
      <c r="M5899" s="20" t="str">
        <f>IFERROR(VLOOKUP(B5899,属性中转表!$K$2:$O$21,5,FALSE),"")</f>
        <v/>
      </c>
      <c r="N5899" s="20" t="str">
        <f>IF(B5899=25,VLOOKUP(A5899,英雄数据表!A:L,8,FALSE),IF(B5899=50,VLOOKUP(A5899,英雄数据表!A:L,12,0),""))</f>
        <v/>
      </c>
    </row>
    <row r="5900" spans="1:14" x14ac:dyDescent="0.3">
      <c r="A5900" s="20">
        <v>43076</v>
      </c>
      <c r="B5900" s="21">
        <f t="shared" si="393"/>
        <v>99</v>
      </c>
      <c r="C5900" s="21">
        <v>5</v>
      </c>
      <c r="D5900" s="21">
        <f>VLOOKUP(A5900,英雄数据表!A:D,4,0)</f>
        <v>4</v>
      </c>
      <c r="E5900" s="20" t="str">
        <f>VLOOKUP(A5900,英雄数据表!A:C,3,0)</f>
        <v>信赖守护者</v>
      </c>
      <c r="F5900" s="20">
        <f t="shared" si="394"/>
        <v>43076</v>
      </c>
      <c r="G5900" s="20">
        <f t="shared" si="395"/>
        <v>43076</v>
      </c>
      <c r="H5900" s="21" t="str">
        <f>VLOOKUP(B5900,属性中转表!A:F,6,FALSE)</f>
        <v>"hp":448200,"atk":12450</v>
      </c>
      <c r="I5900" s="20" t="str">
        <f>IF(VLOOKUP(B5900,属性中转表!A:G,7,FALSE)=0,"",VLOOKUP(VLOOKUP(B5900,属性中转表!A:G,7,FALSE),属性中转表!$K$2:$P$21,6,0))&amp;IF(VLOOKUP(B5900,属性中转表!A:G,7,FALSE)&gt;=50,VLOOKUP(A5900,英雄数据表!A:K,9,0),IF(VLOOKUP(B5900,属性中转表!A:G,7,FALSE)&gt;=25,VLOOKUP(A5900,英雄数据表!A:K,5,0),""))</f>
        <v>"atk":600,"hp":10000,"undpspro":200,"pvpdpspro":150,"pvpundpspro":150,"speed":10</v>
      </c>
      <c r="J5900" s="20" t="str">
        <f>IF(I5900="","",属性中转表!$I$1&amp;(IF(VLOOKUP(B5900,属性中转表!A:G,7,FALSE)=0,0,VLOOKUP(VLOOKUP(B5900,属性中转表!A:G,7,FALSE),属性中转表!$K$2:$P$21,4,0)))+IFERROR(VLOOKUP(A5900,英雄数据表!A:K,IF(武魂!B5900&gt;=50,10,IF(武魂!B5900&gt;=25,6)),0),0))</f>
        <v>,"dpspro":200</v>
      </c>
      <c r="K5900" s="32" t="str">
        <f t="shared" si="392"/>
        <v>"atk":600,"hp":10000,"undpspro":200,"pvpdpspro":150,"pvpundpspro":150,"speed":10,"dpspro":200</v>
      </c>
      <c r="L5900" s="20" t="str">
        <f>IF(B5900&gt;=50,VLOOKUP(A5900,英雄数据表!A:L,11,FALSE),IF(B5900&gt;=25,VLOOKUP(A5900,英雄数据表!A:L,7,0),""))</f>
        <v>"4307602004"</v>
      </c>
      <c r="M5900" s="20" t="str">
        <f>IFERROR(VLOOKUP(B5900,属性中转表!$K$2:$O$21,5,FALSE),"")</f>
        <v/>
      </c>
      <c r="N5900" s="20" t="str">
        <f>IF(B5900=25,VLOOKUP(A5900,英雄数据表!A:L,8,FALSE),IF(B5900=50,VLOOKUP(A5900,英雄数据表!A:L,12,0),""))</f>
        <v/>
      </c>
    </row>
    <row r="5901" spans="1:14" x14ac:dyDescent="0.3">
      <c r="A5901" s="20">
        <v>43076</v>
      </c>
      <c r="B5901" s="21">
        <f t="shared" si="393"/>
        <v>100</v>
      </c>
      <c r="C5901" s="21">
        <v>5</v>
      </c>
      <c r="D5901" s="21">
        <f>VLOOKUP(A5901,英雄数据表!A:D,4,0)</f>
        <v>4</v>
      </c>
      <c r="E5901" s="20" t="str">
        <f>VLOOKUP(A5901,英雄数据表!A:C,3,0)</f>
        <v>信赖守护者</v>
      </c>
      <c r="F5901" s="20">
        <f t="shared" si="394"/>
        <v>43076</v>
      </c>
      <c r="G5901" s="20">
        <f t="shared" si="395"/>
        <v>43076</v>
      </c>
      <c r="H5901" s="21" t="str">
        <f>VLOOKUP(B5901,属性中转表!A:F,6,FALSE)</f>
        <v>"hp":453600,"atk":12600</v>
      </c>
      <c r="I5901" s="20" t="str">
        <f>IF(VLOOKUP(B5901,属性中转表!A:G,7,FALSE)=0,"",VLOOKUP(VLOOKUP(B5901,属性中转表!A:G,7,FALSE),属性中转表!$K$2:$P$21,6,0))&amp;IF(VLOOKUP(B5901,属性中转表!A:G,7,FALSE)&gt;=50,VLOOKUP(A5901,英雄数据表!A:K,9,0),IF(VLOOKUP(B5901,属性中转表!A:G,7,FALSE)&gt;=25,VLOOKUP(A5901,英雄数据表!A:K,5,0),""))</f>
        <v>"atk":900,"hp":15000,"undpspro":200,"pvpdpspro":150,"pvpundpspro":150,"speed":20</v>
      </c>
      <c r="J5901" s="20" t="str">
        <f>IF(I5901="","",属性中转表!$I$1&amp;(IF(VLOOKUP(B5901,属性中转表!A:G,7,FALSE)=0,0,VLOOKUP(VLOOKUP(B5901,属性中转表!A:G,7,FALSE),属性中转表!$K$2:$P$21,4,0)))+IFERROR(VLOOKUP(A5901,英雄数据表!A:K,IF(武魂!B5901&gt;=50,10,IF(武魂!B5901&gt;=25,6)),0),0))</f>
        <v>,"dpspro":200</v>
      </c>
      <c r="K5901" s="32" t="str">
        <f t="shared" si="392"/>
        <v>"atk":900,"hp":15000,"undpspro":200,"pvpdpspro":150,"pvpundpspro":150,"speed":20,"dpspro":200</v>
      </c>
      <c r="L5901" s="20" t="str">
        <f>IF(B5901&gt;=50,VLOOKUP(A5901,英雄数据表!A:L,11,FALSE),IF(B5901&gt;=25,VLOOKUP(A5901,英雄数据表!A:L,7,0),""))</f>
        <v>"4307602004"</v>
      </c>
      <c r="M5901" s="20" t="str">
        <f>IFERROR(VLOOKUP(B5901,属性中转表!$K$2:$O$21,5,FALSE),"")</f>
        <v>"speed":10,"atk":300,"hp":5000</v>
      </c>
      <c r="N5901" s="20" t="str">
        <f>IF(B5901=25,VLOOKUP(A5901,英雄数据表!A:L,8,FALSE),IF(B5901=50,VLOOKUP(A5901,英雄数据表!A:L,12,0),""))</f>
        <v/>
      </c>
    </row>
    <row r="5902" spans="1:14" x14ac:dyDescent="0.3">
      <c r="A5902" s="20">
        <v>43086</v>
      </c>
      <c r="B5902" s="21">
        <v>1</v>
      </c>
      <c r="C5902" s="21">
        <v>5</v>
      </c>
      <c r="D5902" s="21">
        <v>4</v>
      </c>
      <c r="E5902" s="20" t="str">
        <f>VLOOKUP(A5902,英雄数据表!A:C,3,0)</f>
        <v>星月传奇</v>
      </c>
      <c r="F5902" s="20">
        <f t="shared" si="394"/>
        <v>43086</v>
      </c>
      <c r="G5902" s="20">
        <f t="shared" si="395"/>
        <v>43086</v>
      </c>
      <c r="H5902" s="21" t="str">
        <f>VLOOKUP(B5902,属性中转表!A:F,6,FALSE)</f>
        <v>"hp":5400,"atk":150</v>
      </c>
      <c r="I5902" s="20" t="str">
        <f>IF(VLOOKUP(B5902,属性中转表!A:G,7,FALSE)=0,"",VLOOKUP(VLOOKUP(B5902,属性中转表!A:G,7,FALSE),属性中转表!$K$2:$P$21,6,0))&amp;IF(VLOOKUP(B5902,属性中转表!A:G,7,FALSE)&gt;=50,VLOOKUP(A5902,英雄数据表!A:K,9,0),IF(VLOOKUP(B5902,属性中转表!A:G,7,FALSE)&gt;=25,VLOOKUP(A5902,英雄数据表!A:K,5,0),""))</f>
        <v/>
      </c>
      <c r="J5902" s="20" t="str">
        <f>IF(I5902="","",属性中转表!$I$1&amp;(IF(VLOOKUP(B5902,属性中转表!A:G,7,FALSE)=0,0,VLOOKUP(VLOOKUP(B5902,属性中转表!A:G,7,FALSE),属性中转表!$K$2:$P$21,4,0)))+IFERROR(VLOOKUP(A5902,英雄数据表!A:K,IF(武魂!B5902&gt;=50,10,IF(武魂!B5902&gt;=25,6)),0),0))</f>
        <v/>
      </c>
      <c r="K5902" s="32" t="str">
        <f t="shared" si="392"/>
        <v/>
      </c>
      <c r="L5902" s="20" t="str">
        <f>IF(B5902&gt;=50,VLOOKUP(A5902,英雄数据表!A:L,11,FALSE),IF(B5902&gt;=25,VLOOKUP(A5902,英雄数据表!A:L,7,0),""))</f>
        <v/>
      </c>
      <c r="M5902" s="20" t="str">
        <f>IFERROR(VLOOKUP(B5902,属性中转表!$K$2:$O$21,5,FALSE),"")</f>
        <v/>
      </c>
      <c r="N5902" s="20" t="str">
        <f>IF(B5902=25,VLOOKUP(A5902,英雄数据表!A:L,8,FALSE),IF(B5902=50,VLOOKUP(A5902,英雄数据表!A:L,12,0),""))</f>
        <v/>
      </c>
    </row>
    <row r="5903" spans="1:14" x14ac:dyDescent="0.3">
      <c r="A5903" s="20">
        <v>43086</v>
      </c>
      <c r="B5903" s="21">
        <v>2</v>
      </c>
      <c r="C5903" s="21">
        <v>5</v>
      </c>
      <c r="D5903" s="21">
        <v>4</v>
      </c>
      <c r="E5903" s="20" t="str">
        <f>VLOOKUP(A5903,英雄数据表!A:C,3,0)</f>
        <v>星月传奇</v>
      </c>
      <c r="F5903" s="20">
        <f t="shared" ref="F5903:F5966" si="396">A5903</f>
        <v>43086</v>
      </c>
      <c r="G5903" s="20">
        <f t="shared" ref="G5903:G5966" si="397">A5903</f>
        <v>43086</v>
      </c>
      <c r="H5903" s="21" t="str">
        <f>VLOOKUP(B5903,属性中转表!A:F,6,FALSE)</f>
        <v>"hp":7200,"atk":200</v>
      </c>
      <c r="I5903" s="20" t="str">
        <f>IF(VLOOKUP(B5903,属性中转表!A:G,7,FALSE)=0,"",VLOOKUP(VLOOKUP(B5903,属性中转表!A:G,7,FALSE),属性中转表!$K$2:$P$21,6,0))&amp;IF(VLOOKUP(B5903,属性中转表!A:G,7,FALSE)&gt;=50,VLOOKUP(A5903,英雄数据表!A:K,9,0),IF(VLOOKUP(B5903,属性中转表!A:G,7,FALSE)&gt;=25,VLOOKUP(A5903,英雄数据表!A:K,5,0),""))</f>
        <v/>
      </c>
      <c r="J5903" s="20" t="str">
        <f>IF(I5903="","",属性中转表!$I$1&amp;(IF(VLOOKUP(B5903,属性中转表!A:G,7,FALSE)=0,0,VLOOKUP(VLOOKUP(B5903,属性中转表!A:G,7,FALSE),属性中转表!$K$2:$P$21,4,0)))+IFERROR(VLOOKUP(A5903,英雄数据表!A:K,IF(武魂!B5903&gt;=50,10,IF(武魂!B5903&gt;=25,6)),0),0))</f>
        <v/>
      </c>
      <c r="K5903" s="32" t="str">
        <f t="shared" si="392"/>
        <v/>
      </c>
      <c r="L5903" s="20" t="str">
        <f>IF(B5903&gt;=50,VLOOKUP(A5903,英雄数据表!A:L,11,FALSE),IF(B5903&gt;=25,VLOOKUP(A5903,英雄数据表!A:L,7,0),""))</f>
        <v/>
      </c>
      <c r="M5903" s="20" t="str">
        <f>IFERROR(VLOOKUP(B5903,属性中转表!$K$2:$O$21,5,FALSE),"")</f>
        <v/>
      </c>
      <c r="N5903" s="20" t="str">
        <f>IF(B5903=25,VLOOKUP(A5903,英雄数据表!A:L,8,FALSE),IF(B5903=50,VLOOKUP(A5903,英雄数据表!A:L,12,0),""))</f>
        <v/>
      </c>
    </row>
    <row r="5904" spans="1:14" x14ac:dyDescent="0.3">
      <c r="A5904" s="20">
        <v>43086</v>
      </c>
      <c r="B5904" s="21">
        <v>3</v>
      </c>
      <c r="C5904" s="21">
        <v>5</v>
      </c>
      <c r="D5904" s="21">
        <v>4</v>
      </c>
      <c r="E5904" s="20" t="str">
        <f>VLOOKUP(A5904,英雄数据表!A:C,3,0)</f>
        <v>星月传奇</v>
      </c>
      <c r="F5904" s="20">
        <f t="shared" si="396"/>
        <v>43086</v>
      </c>
      <c r="G5904" s="20">
        <f t="shared" si="397"/>
        <v>43086</v>
      </c>
      <c r="H5904" s="21" t="str">
        <f>VLOOKUP(B5904,属性中转表!A:F,6,FALSE)</f>
        <v>"hp":9000,"atk":250</v>
      </c>
      <c r="I5904" s="20" t="str">
        <f>IF(VLOOKUP(B5904,属性中转表!A:G,7,FALSE)=0,"",VLOOKUP(VLOOKUP(B5904,属性中转表!A:G,7,FALSE),属性中转表!$K$2:$P$21,6,0))&amp;IF(VLOOKUP(B5904,属性中转表!A:G,7,FALSE)&gt;=50,VLOOKUP(A5904,英雄数据表!A:K,9,0),IF(VLOOKUP(B5904,属性中转表!A:G,7,FALSE)&gt;=25,VLOOKUP(A5904,英雄数据表!A:K,5,0),""))</f>
        <v/>
      </c>
      <c r="J5904" s="20" t="str">
        <f>IF(I5904="","",属性中转表!$I$1&amp;(IF(VLOOKUP(B5904,属性中转表!A:G,7,FALSE)=0,0,VLOOKUP(VLOOKUP(B5904,属性中转表!A:G,7,FALSE),属性中转表!$K$2:$P$21,4,0)))+IFERROR(VLOOKUP(A5904,英雄数据表!A:K,IF(武魂!B5904&gt;=50,10,IF(武魂!B5904&gt;=25,6)),0),0))</f>
        <v/>
      </c>
      <c r="K5904" s="32" t="str">
        <f t="shared" si="392"/>
        <v/>
      </c>
      <c r="L5904" s="20" t="str">
        <f>IF(B5904&gt;=50,VLOOKUP(A5904,英雄数据表!A:L,11,FALSE),IF(B5904&gt;=25,VLOOKUP(A5904,英雄数据表!A:L,7,0),""))</f>
        <v/>
      </c>
      <c r="M5904" s="20" t="str">
        <f>IFERROR(VLOOKUP(B5904,属性中转表!$K$2:$O$21,5,FALSE),"")</f>
        <v/>
      </c>
      <c r="N5904" s="20" t="str">
        <f>IF(B5904=25,VLOOKUP(A5904,英雄数据表!A:L,8,FALSE),IF(B5904=50,VLOOKUP(A5904,英雄数据表!A:L,12,0),""))</f>
        <v/>
      </c>
    </row>
    <row r="5905" spans="1:14" x14ac:dyDescent="0.3">
      <c r="A5905" s="20">
        <v>43086</v>
      </c>
      <c r="B5905" s="21">
        <v>4</v>
      </c>
      <c r="C5905" s="21">
        <v>5</v>
      </c>
      <c r="D5905" s="21">
        <v>4</v>
      </c>
      <c r="E5905" s="20" t="str">
        <f>VLOOKUP(A5905,英雄数据表!A:C,3,0)</f>
        <v>星月传奇</v>
      </c>
      <c r="F5905" s="20">
        <f t="shared" si="396"/>
        <v>43086</v>
      </c>
      <c r="G5905" s="20">
        <f t="shared" si="397"/>
        <v>43086</v>
      </c>
      <c r="H5905" s="21" t="str">
        <f>VLOOKUP(B5905,属性中转表!A:F,6,FALSE)</f>
        <v>"hp":10800,"atk":300</v>
      </c>
      <c r="I5905" s="20" t="str">
        <f>IF(VLOOKUP(B5905,属性中转表!A:G,7,FALSE)=0,"",VLOOKUP(VLOOKUP(B5905,属性中转表!A:G,7,FALSE),属性中转表!$K$2:$P$21,6,0))&amp;IF(VLOOKUP(B5905,属性中转表!A:G,7,FALSE)&gt;=50,VLOOKUP(A5905,英雄数据表!A:K,9,0),IF(VLOOKUP(B5905,属性中转表!A:G,7,FALSE)&gt;=25,VLOOKUP(A5905,英雄数据表!A:K,5,0),""))</f>
        <v/>
      </c>
      <c r="J5905" s="20" t="str">
        <f>IF(I5905="","",属性中转表!$I$1&amp;(IF(VLOOKUP(B5905,属性中转表!A:G,7,FALSE)=0,0,VLOOKUP(VLOOKUP(B5905,属性中转表!A:G,7,FALSE),属性中转表!$K$2:$P$21,4,0)))+IFERROR(VLOOKUP(A5905,英雄数据表!A:K,IF(武魂!B5905&gt;=50,10,IF(武魂!B5905&gt;=25,6)),0),0))</f>
        <v/>
      </c>
      <c r="K5905" s="32" t="str">
        <f t="shared" si="392"/>
        <v/>
      </c>
      <c r="L5905" s="20" t="str">
        <f>IF(B5905&gt;=50,VLOOKUP(A5905,英雄数据表!A:L,11,FALSE),IF(B5905&gt;=25,VLOOKUP(A5905,英雄数据表!A:L,7,0),""))</f>
        <v/>
      </c>
      <c r="M5905" s="20" t="str">
        <f>IFERROR(VLOOKUP(B5905,属性中转表!$K$2:$O$21,5,FALSE),"")</f>
        <v/>
      </c>
      <c r="N5905" s="20" t="str">
        <f>IF(B5905=25,VLOOKUP(A5905,英雄数据表!A:L,8,FALSE),IF(B5905=50,VLOOKUP(A5905,英雄数据表!A:L,12,0),""))</f>
        <v/>
      </c>
    </row>
    <row r="5906" spans="1:14" x14ac:dyDescent="0.3">
      <c r="A5906" s="20">
        <v>43086</v>
      </c>
      <c r="B5906" s="21">
        <v>5</v>
      </c>
      <c r="C5906" s="21">
        <v>5</v>
      </c>
      <c r="D5906" s="21">
        <v>4</v>
      </c>
      <c r="E5906" s="20" t="str">
        <f>VLOOKUP(A5906,英雄数据表!A:C,3,0)</f>
        <v>星月传奇</v>
      </c>
      <c r="F5906" s="20">
        <f t="shared" si="396"/>
        <v>43086</v>
      </c>
      <c r="G5906" s="20">
        <f t="shared" si="397"/>
        <v>43086</v>
      </c>
      <c r="H5906" s="21" t="str">
        <f>VLOOKUP(B5906,属性中转表!A:F,6,FALSE)</f>
        <v>"hp":12600,"atk":350</v>
      </c>
      <c r="I5906" s="20" t="str">
        <f>IF(VLOOKUP(B5906,属性中转表!A:G,7,FALSE)=0,"",VLOOKUP(VLOOKUP(B5906,属性中转表!A:G,7,FALSE),属性中转表!$K$2:$P$21,6,0))&amp;IF(VLOOKUP(B5906,属性中转表!A:G,7,FALSE)&gt;=50,VLOOKUP(A5906,英雄数据表!A:K,9,0),IF(VLOOKUP(B5906,属性中转表!A:G,7,FALSE)&gt;=25,VLOOKUP(A5906,英雄数据表!A:K,5,0),""))</f>
        <v>"atk":300</v>
      </c>
      <c r="J5906" s="20" t="str">
        <f>IF(I5906="","",属性中转表!$I$1&amp;(IF(VLOOKUP(B5906,属性中转表!A:G,7,FALSE)=0,0,VLOOKUP(VLOOKUP(B5906,属性中转表!A:G,7,FALSE),属性中转表!$K$2:$P$21,4,0)))+IFERROR(VLOOKUP(A5906,英雄数据表!A:K,IF(武魂!B5906&gt;=50,10,IF(武魂!B5906&gt;=25,6)),0),0))</f>
        <v>,"dpspro":0</v>
      </c>
      <c r="K5906" s="32" t="str">
        <f t="shared" si="392"/>
        <v>"atk":300,"dpspro":0</v>
      </c>
      <c r="L5906" s="20" t="str">
        <f>IF(B5906&gt;=50,VLOOKUP(A5906,英雄数据表!A:L,11,FALSE),IF(B5906&gt;=25,VLOOKUP(A5906,英雄数据表!A:L,7,0),""))</f>
        <v/>
      </c>
      <c r="M5906" s="20" t="str">
        <f>IFERROR(VLOOKUP(B5906,属性中转表!$K$2:$O$21,5,FALSE),"")</f>
        <v>"atk":300</v>
      </c>
      <c r="N5906" s="20" t="str">
        <f>IF(B5906=25,VLOOKUP(A5906,英雄数据表!A:L,8,FALSE),IF(B5906=50,VLOOKUP(A5906,英雄数据表!A:L,12,0),""))</f>
        <v/>
      </c>
    </row>
    <row r="5907" spans="1:14" x14ac:dyDescent="0.3">
      <c r="A5907" s="20">
        <v>43086</v>
      </c>
      <c r="B5907" s="21">
        <v>6</v>
      </c>
      <c r="C5907" s="21">
        <v>5</v>
      </c>
      <c r="D5907" s="21">
        <v>4</v>
      </c>
      <c r="E5907" s="20" t="str">
        <f>VLOOKUP(A5907,英雄数据表!A:C,3,0)</f>
        <v>星月传奇</v>
      </c>
      <c r="F5907" s="20">
        <f t="shared" si="396"/>
        <v>43086</v>
      </c>
      <c r="G5907" s="20">
        <f t="shared" si="397"/>
        <v>43086</v>
      </c>
      <c r="H5907" s="21" t="str">
        <f>VLOOKUP(B5907,属性中转表!A:F,6,FALSE)</f>
        <v>"hp":14400,"atk":400</v>
      </c>
      <c r="I5907" s="20" t="str">
        <f>IF(VLOOKUP(B5907,属性中转表!A:G,7,FALSE)=0,"",VLOOKUP(VLOOKUP(B5907,属性中转表!A:G,7,FALSE),属性中转表!$K$2:$P$21,6,0))&amp;IF(VLOOKUP(B5907,属性中转表!A:G,7,FALSE)&gt;=50,VLOOKUP(A5907,英雄数据表!A:K,9,0),IF(VLOOKUP(B5907,属性中转表!A:G,7,FALSE)&gt;=25,VLOOKUP(A5907,英雄数据表!A:K,5,0),""))</f>
        <v>"atk":300</v>
      </c>
      <c r="J5907" s="20" t="str">
        <f>IF(I5907="","",属性中转表!$I$1&amp;(IF(VLOOKUP(B5907,属性中转表!A:G,7,FALSE)=0,0,VLOOKUP(VLOOKUP(B5907,属性中转表!A:G,7,FALSE),属性中转表!$K$2:$P$21,4,0)))+IFERROR(VLOOKUP(A5907,英雄数据表!A:K,IF(武魂!B5907&gt;=50,10,IF(武魂!B5907&gt;=25,6)),0),0))</f>
        <v>,"dpspro":0</v>
      </c>
      <c r="K5907" s="32" t="str">
        <f t="shared" si="392"/>
        <v>"atk":300,"dpspro":0</v>
      </c>
      <c r="L5907" s="20" t="str">
        <f>IF(B5907&gt;=50,VLOOKUP(A5907,英雄数据表!A:L,11,FALSE),IF(B5907&gt;=25,VLOOKUP(A5907,英雄数据表!A:L,7,0),""))</f>
        <v/>
      </c>
      <c r="M5907" s="20" t="str">
        <f>IFERROR(VLOOKUP(B5907,属性中转表!$K$2:$O$21,5,FALSE),"")</f>
        <v/>
      </c>
      <c r="N5907" s="20" t="str">
        <f>IF(B5907=25,VLOOKUP(A5907,英雄数据表!A:L,8,FALSE),IF(B5907=50,VLOOKUP(A5907,英雄数据表!A:L,12,0),""))</f>
        <v/>
      </c>
    </row>
    <row r="5908" spans="1:14" x14ac:dyDescent="0.3">
      <c r="A5908" s="20">
        <v>43086</v>
      </c>
      <c r="B5908" s="21">
        <v>7</v>
      </c>
      <c r="C5908" s="21">
        <v>5</v>
      </c>
      <c r="D5908" s="21">
        <v>4</v>
      </c>
      <c r="E5908" s="20" t="str">
        <f>VLOOKUP(A5908,英雄数据表!A:C,3,0)</f>
        <v>星月传奇</v>
      </c>
      <c r="F5908" s="20">
        <f t="shared" si="396"/>
        <v>43086</v>
      </c>
      <c r="G5908" s="20">
        <f t="shared" si="397"/>
        <v>43086</v>
      </c>
      <c r="H5908" s="21" t="str">
        <f>VLOOKUP(B5908,属性中转表!A:F,6,FALSE)</f>
        <v>"hp":16200,"atk":450</v>
      </c>
      <c r="I5908" s="20" t="str">
        <f>IF(VLOOKUP(B5908,属性中转表!A:G,7,FALSE)=0,"",VLOOKUP(VLOOKUP(B5908,属性中转表!A:G,7,FALSE),属性中转表!$K$2:$P$21,6,0))&amp;IF(VLOOKUP(B5908,属性中转表!A:G,7,FALSE)&gt;=50,VLOOKUP(A5908,英雄数据表!A:K,9,0),IF(VLOOKUP(B5908,属性中转表!A:G,7,FALSE)&gt;=25,VLOOKUP(A5908,英雄数据表!A:K,5,0),""))</f>
        <v>"atk":300</v>
      </c>
      <c r="J5908" s="20" t="str">
        <f>IF(I5908="","",属性中转表!$I$1&amp;(IF(VLOOKUP(B5908,属性中转表!A:G,7,FALSE)=0,0,VLOOKUP(VLOOKUP(B5908,属性中转表!A:G,7,FALSE),属性中转表!$K$2:$P$21,4,0)))+IFERROR(VLOOKUP(A5908,英雄数据表!A:K,IF(武魂!B5908&gt;=50,10,IF(武魂!B5908&gt;=25,6)),0),0))</f>
        <v>,"dpspro":0</v>
      </c>
      <c r="K5908" s="32" t="str">
        <f t="shared" si="392"/>
        <v>"atk":300,"dpspro":0</v>
      </c>
      <c r="L5908" s="20" t="str">
        <f>IF(B5908&gt;=50,VLOOKUP(A5908,英雄数据表!A:L,11,FALSE),IF(B5908&gt;=25,VLOOKUP(A5908,英雄数据表!A:L,7,0),""))</f>
        <v/>
      </c>
      <c r="M5908" s="20" t="str">
        <f>IFERROR(VLOOKUP(B5908,属性中转表!$K$2:$O$21,5,FALSE),"")</f>
        <v/>
      </c>
      <c r="N5908" s="20" t="str">
        <f>IF(B5908=25,VLOOKUP(A5908,英雄数据表!A:L,8,FALSE),IF(B5908=50,VLOOKUP(A5908,英雄数据表!A:L,12,0),""))</f>
        <v/>
      </c>
    </row>
    <row r="5909" spans="1:14" x14ac:dyDescent="0.3">
      <c r="A5909" s="20">
        <v>43086</v>
      </c>
      <c r="B5909" s="21">
        <v>8</v>
      </c>
      <c r="C5909" s="21">
        <v>5</v>
      </c>
      <c r="D5909" s="21">
        <v>4</v>
      </c>
      <c r="E5909" s="20" t="str">
        <f>VLOOKUP(A5909,英雄数据表!A:C,3,0)</f>
        <v>星月传奇</v>
      </c>
      <c r="F5909" s="20">
        <f t="shared" si="396"/>
        <v>43086</v>
      </c>
      <c r="G5909" s="20">
        <f t="shared" si="397"/>
        <v>43086</v>
      </c>
      <c r="H5909" s="21" t="str">
        <f>VLOOKUP(B5909,属性中转表!A:F,6,FALSE)</f>
        <v>"hp":18000,"atk":500</v>
      </c>
      <c r="I5909" s="20" t="str">
        <f>IF(VLOOKUP(B5909,属性中转表!A:G,7,FALSE)=0,"",VLOOKUP(VLOOKUP(B5909,属性中转表!A:G,7,FALSE),属性中转表!$K$2:$P$21,6,0))&amp;IF(VLOOKUP(B5909,属性中转表!A:G,7,FALSE)&gt;=50,VLOOKUP(A5909,英雄数据表!A:K,9,0),IF(VLOOKUP(B5909,属性中转表!A:G,7,FALSE)&gt;=25,VLOOKUP(A5909,英雄数据表!A:K,5,0),""))</f>
        <v>"atk":300</v>
      </c>
      <c r="J5909" s="20" t="str">
        <f>IF(I5909="","",属性中转表!$I$1&amp;(IF(VLOOKUP(B5909,属性中转表!A:G,7,FALSE)=0,0,VLOOKUP(VLOOKUP(B5909,属性中转表!A:G,7,FALSE),属性中转表!$K$2:$P$21,4,0)))+IFERROR(VLOOKUP(A5909,英雄数据表!A:K,IF(武魂!B5909&gt;=50,10,IF(武魂!B5909&gt;=25,6)),0),0))</f>
        <v>,"dpspro":0</v>
      </c>
      <c r="K5909" s="32" t="str">
        <f t="shared" si="392"/>
        <v>"atk":300,"dpspro":0</v>
      </c>
      <c r="L5909" s="20" t="str">
        <f>IF(B5909&gt;=50,VLOOKUP(A5909,英雄数据表!A:L,11,FALSE),IF(B5909&gt;=25,VLOOKUP(A5909,英雄数据表!A:L,7,0),""))</f>
        <v/>
      </c>
      <c r="M5909" s="20" t="str">
        <f>IFERROR(VLOOKUP(B5909,属性中转表!$K$2:$O$21,5,FALSE),"")</f>
        <v/>
      </c>
      <c r="N5909" s="20" t="str">
        <f>IF(B5909=25,VLOOKUP(A5909,英雄数据表!A:L,8,FALSE),IF(B5909=50,VLOOKUP(A5909,英雄数据表!A:L,12,0),""))</f>
        <v/>
      </c>
    </row>
    <row r="5910" spans="1:14" x14ac:dyDescent="0.3">
      <c r="A5910" s="20">
        <v>43086</v>
      </c>
      <c r="B5910" s="21">
        <v>9</v>
      </c>
      <c r="C5910" s="21">
        <v>5</v>
      </c>
      <c r="D5910" s="21">
        <v>4</v>
      </c>
      <c r="E5910" s="20" t="str">
        <f>VLOOKUP(A5910,英雄数据表!A:C,3,0)</f>
        <v>星月传奇</v>
      </c>
      <c r="F5910" s="20">
        <f t="shared" si="396"/>
        <v>43086</v>
      </c>
      <c r="G5910" s="20">
        <f t="shared" si="397"/>
        <v>43086</v>
      </c>
      <c r="H5910" s="21" t="str">
        <f>VLOOKUP(B5910,属性中转表!A:F,6,FALSE)</f>
        <v>"hp":19800,"atk":550</v>
      </c>
      <c r="I5910" s="20" t="str">
        <f>IF(VLOOKUP(B5910,属性中转表!A:G,7,FALSE)=0,"",VLOOKUP(VLOOKUP(B5910,属性中转表!A:G,7,FALSE),属性中转表!$K$2:$P$21,6,0))&amp;IF(VLOOKUP(B5910,属性中转表!A:G,7,FALSE)&gt;=50,VLOOKUP(A5910,英雄数据表!A:K,9,0),IF(VLOOKUP(B5910,属性中转表!A:G,7,FALSE)&gt;=25,VLOOKUP(A5910,英雄数据表!A:K,5,0),""))</f>
        <v>"atk":300</v>
      </c>
      <c r="J5910" s="20" t="str">
        <f>IF(I5910="","",属性中转表!$I$1&amp;(IF(VLOOKUP(B5910,属性中转表!A:G,7,FALSE)=0,0,VLOOKUP(VLOOKUP(B5910,属性中转表!A:G,7,FALSE),属性中转表!$K$2:$P$21,4,0)))+IFERROR(VLOOKUP(A5910,英雄数据表!A:K,IF(武魂!B5910&gt;=50,10,IF(武魂!B5910&gt;=25,6)),0),0))</f>
        <v>,"dpspro":0</v>
      </c>
      <c r="K5910" s="32" t="str">
        <f t="shared" si="392"/>
        <v>"atk":300,"dpspro":0</v>
      </c>
      <c r="L5910" s="20" t="str">
        <f>IF(B5910&gt;=50,VLOOKUP(A5910,英雄数据表!A:L,11,FALSE),IF(B5910&gt;=25,VLOOKUP(A5910,英雄数据表!A:L,7,0),""))</f>
        <v/>
      </c>
      <c r="M5910" s="20" t="str">
        <f>IFERROR(VLOOKUP(B5910,属性中转表!$K$2:$O$21,5,FALSE),"")</f>
        <v/>
      </c>
      <c r="N5910" s="20" t="str">
        <f>IF(B5910=25,VLOOKUP(A5910,英雄数据表!A:L,8,FALSE),IF(B5910=50,VLOOKUP(A5910,英雄数据表!A:L,12,0),""))</f>
        <v/>
      </c>
    </row>
    <row r="5911" spans="1:14" x14ac:dyDescent="0.3">
      <c r="A5911" s="20">
        <v>43086</v>
      </c>
      <c r="B5911" s="21">
        <v>10</v>
      </c>
      <c r="C5911" s="21">
        <v>5</v>
      </c>
      <c r="D5911" s="21">
        <v>4</v>
      </c>
      <c r="E5911" s="20" t="str">
        <f>VLOOKUP(A5911,英雄数据表!A:C,3,0)</f>
        <v>星月传奇</v>
      </c>
      <c r="F5911" s="20">
        <f t="shared" si="396"/>
        <v>43086</v>
      </c>
      <c r="G5911" s="20">
        <f t="shared" si="397"/>
        <v>43086</v>
      </c>
      <c r="H5911" s="21" t="str">
        <f>VLOOKUP(B5911,属性中转表!A:F,6,FALSE)</f>
        <v>"hp":21600,"atk":600</v>
      </c>
      <c r="I5911" s="20" t="str">
        <f>IF(VLOOKUP(B5911,属性中转表!A:G,7,FALSE)=0,"",VLOOKUP(VLOOKUP(B5911,属性中转表!A:G,7,FALSE),属性中转表!$K$2:$P$21,6,0))&amp;IF(VLOOKUP(B5911,属性中转表!A:G,7,FALSE)&gt;=50,VLOOKUP(A5911,英雄数据表!A:K,9,0),IF(VLOOKUP(B5911,属性中转表!A:G,7,FALSE)&gt;=25,VLOOKUP(A5911,英雄数据表!A:K,5,0),""))</f>
        <v>"atk":300,"hp":5000</v>
      </c>
      <c r="J5911" s="20" t="str">
        <f>IF(I5911="","",属性中转表!$I$1&amp;(IF(VLOOKUP(B5911,属性中转表!A:G,7,FALSE)=0,0,VLOOKUP(VLOOKUP(B5911,属性中转表!A:G,7,FALSE),属性中转表!$K$2:$P$21,4,0)))+IFERROR(VLOOKUP(A5911,英雄数据表!A:K,IF(武魂!B5911&gt;=50,10,IF(武魂!B5911&gt;=25,6)),0),0))</f>
        <v>,"dpspro":0</v>
      </c>
      <c r="K5911" s="32" t="str">
        <f t="shared" si="392"/>
        <v>"atk":300,"hp":5000,"dpspro":0</v>
      </c>
      <c r="L5911" s="20" t="str">
        <f>IF(B5911&gt;=50,VLOOKUP(A5911,英雄数据表!A:L,11,FALSE),IF(B5911&gt;=25,VLOOKUP(A5911,英雄数据表!A:L,7,0),""))</f>
        <v/>
      </c>
      <c r="M5911" s="20" t="str">
        <f>IFERROR(VLOOKUP(B5911,属性中转表!$K$2:$O$21,5,FALSE),"")</f>
        <v>"hp":5000</v>
      </c>
      <c r="N5911" s="20" t="str">
        <f>IF(B5911=25,VLOOKUP(A5911,英雄数据表!A:L,8,FALSE),IF(B5911=50,VLOOKUP(A5911,英雄数据表!A:L,12,0),""))</f>
        <v/>
      </c>
    </row>
    <row r="5912" spans="1:14" x14ac:dyDescent="0.3">
      <c r="A5912" s="20">
        <v>43086</v>
      </c>
      <c r="B5912" s="21">
        <v>11</v>
      </c>
      <c r="C5912" s="21">
        <v>5</v>
      </c>
      <c r="D5912" s="21">
        <v>4</v>
      </c>
      <c r="E5912" s="20" t="str">
        <f>VLOOKUP(A5912,英雄数据表!A:C,3,0)</f>
        <v>星月传奇</v>
      </c>
      <c r="F5912" s="20">
        <f t="shared" si="396"/>
        <v>43086</v>
      </c>
      <c r="G5912" s="20">
        <f t="shared" si="397"/>
        <v>43086</v>
      </c>
      <c r="H5912" s="21" t="str">
        <f>VLOOKUP(B5912,属性中转表!A:F,6,FALSE)</f>
        <v>"hp":24300,"atk":675</v>
      </c>
      <c r="I5912" s="20" t="str">
        <f>IF(VLOOKUP(B5912,属性中转表!A:G,7,FALSE)=0,"",VLOOKUP(VLOOKUP(B5912,属性中转表!A:G,7,FALSE),属性中转表!$K$2:$P$21,6,0))&amp;IF(VLOOKUP(B5912,属性中转表!A:G,7,FALSE)&gt;=50,VLOOKUP(A5912,英雄数据表!A:K,9,0),IF(VLOOKUP(B5912,属性中转表!A:G,7,FALSE)&gt;=25,VLOOKUP(A5912,英雄数据表!A:K,5,0),""))</f>
        <v>"atk":300,"hp":5000</v>
      </c>
      <c r="J5912" s="20" t="str">
        <f>IF(I5912="","",属性中转表!$I$1&amp;(IF(VLOOKUP(B5912,属性中转表!A:G,7,FALSE)=0,0,VLOOKUP(VLOOKUP(B5912,属性中转表!A:G,7,FALSE),属性中转表!$K$2:$P$21,4,0)))+IFERROR(VLOOKUP(A5912,英雄数据表!A:K,IF(武魂!B5912&gt;=50,10,IF(武魂!B5912&gt;=25,6)),0),0))</f>
        <v>,"dpspro":0</v>
      </c>
      <c r="K5912" s="32" t="str">
        <f t="shared" si="392"/>
        <v>"atk":300,"hp":5000,"dpspro":0</v>
      </c>
      <c r="L5912" s="20" t="str">
        <f>IF(B5912&gt;=50,VLOOKUP(A5912,英雄数据表!A:L,11,FALSE),IF(B5912&gt;=25,VLOOKUP(A5912,英雄数据表!A:L,7,0),""))</f>
        <v/>
      </c>
      <c r="M5912" s="20" t="str">
        <f>IFERROR(VLOOKUP(B5912,属性中转表!$K$2:$O$21,5,FALSE),"")</f>
        <v/>
      </c>
      <c r="N5912" s="20" t="str">
        <f>IF(B5912=25,VLOOKUP(A5912,英雄数据表!A:L,8,FALSE),IF(B5912=50,VLOOKUP(A5912,英雄数据表!A:L,12,0),""))</f>
        <v/>
      </c>
    </row>
    <row r="5913" spans="1:14" x14ac:dyDescent="0.3">
      <c r="A5913" s="20">
        <v>43086</v>
      </c>
      <c r="B5913" s="21">
        <v>12</v>
      </c>
      <c r="C5913" s="21">
        <v>5</v>
      </c>
      <c r="D5913" s="21">
        <v>4</v>
      </c>
      <c r="E5913" s="20" t="str">
        <f>VLOOKUP(A5913,英雄数据表!A:C,3,0)</f>
        <v>星月传奇</v>
      </c>
      <c r="F5913" s="20">
        <f t="shared" si="396"/>
        <v>43086</v>
      </c>
      <c r="G5913" s="20">
        <f t="shared" si="397"/>
        <v>43086</v>
      </c>
      <c r="H5913" s="21" t="str">
        <f>VLOOKUP(B5913,属性中转表!A:F,6,FALSE)</f>
        <v>"hp":27000,"atk":750</v>
      </c>
      <c r="I5913" s="20" t="str">
        <f>IF(VLOOKUP(B5913,属性中转表!A:G,7,FALSE)=0,"",VLOOKUP(VLOOKUP(B5913,属性中转表!A:G,7,FALSE),属性中转表!$K$2:$P$21,6,0))&amp;IF(VLOOKUP(B5913,属性中转表!A:G,7,FALSE)&gt;=50,VLOOKUP(A5913,英雄数据表!A:K,9,0),IF(VLOOKUP(B5913,属性中转表!A:G,7,FALSE)&gt;=25,VLOOKUP(A5913,英雄数据表!A:K,5,0),""))</f>
        <v>"atk":300,"hp":5000</v>
      </c>
      <c r="J5913" s="20" t="str">
        <f>IF(I5913="","",属性中转表!$I$1&amp;(IF(VLOOKUP(B5913,属性中转表!A:G,7,FALSE)=0,0,VLOOKUP(VLOOKUP(B5913,属性中转表!A:G,7,FALSE),属性中转表!$K$2:$P$21,4,0)))+IFERROR(VLOOKUP(A5913,英雄数据表!A:K,IF(武魂!B5913&gt;=50,10,IF(武魂!B5913&gt;=25,6)),0),0))</f>
        <v>,"dpspro":0</v>
      </c>
      <c r="K5913" s="32" t="str">
        <f t="shared" si="392"/>
        <v>"atk":300,"hp":5000,"dpspro":0</v>
      </c>
      <c r="L5913" s="20" t="str">
        <f>IF(B5913&gt;=50,VLOOKUP(A5913,英雄数据表!A:L,11,FALSE),IF(B5913&gt;=25,VLOOKUP(A5913,英雄数据表!A:L,7,0),""))</f>
        <v/>
      </c>
      <c r="M5913" s="20" t="str">
        <f>IFERROR(VLOOKUP(B5913,属性中转表!$K$2:$O$21,5,FALSE),"")</f>
        <v/>
      </c>
      <c r="N5913" s="20" t="str">
        <f>IF(B5913=25,VLOOKUP(A5913,英雄数据表!A:L,8,FALSE),IF(B5913=50,VLOOKUP(A5913,英雄数据表!A:L,12,0),""))</f>
        <v/>
      </c>
    </row>
    <row r="5914" spans="1:14" x14ac:dyDescent="0.3">
      <c r="A5914" s="20">
        <v>43086</v>
      </c>
      <c r="B5914" s="21">
        <v>13</v>
      </c>
      <c r="C5914" s="21">
        <v>5</v>
      </c>
      <c r="D5914" s="21">
        <v>4</v>
      </c>
      <c r="E5914" s="20" t="str">
        <f>VLOOKUP(A5914,英雄数据表!A:C,3,0)</f>
        <v>星月传奇</v>
      </c>
      <c r="F5914" s="20">
        <f t="shared" si="396"/>
        <v>43086</v>
      </c>
      <c r="G5914" s="20">
        <f t="shared" si="397"/>
        <v>43086</v>
      </c>
      <c r="H5914" s="21" t="str">
        <f>VLOOKUP(B5914,属性中转表!A:F,6,FALSE)</f>
        <v>"hp":29700,"atk":825</v>
      </c>
      <c r="I5914" s="20" t="str">
        <f>IF(VLOOKUP(B5914,属性中转表!A:G,7,FALSE)=0,"",VLOOKUP(VLOOKUP(B5914,属性中转表!A:G,7,FALSE),属性中转表!$K$2:$P$21,6,0))&amp;IF(VLOOKUP(B5914,属性中转表!A:G,7,FALSE)&gt;=50,VLOOKUP(A5914,英雄数据表!A:K,9,0),IF(VLOOKUP(B5914,属性中转表!A:G,7,FALSE)&gt;=25,VLOOKUP(A5914,英雄数据表!A:K,5,0),""))</f>
        <v>"atk":300,"hp":5000</v>
      </c>
      <c r="J5914" s="20" t="str">
        <f>IF(I5914="","",属性中转表!$I$1&amp;(IF(VLOOKUP(B5914,属性中转表!A:G,7,FALSE)=0,0,VLOOKUP(VLOOKUP(B5914,属性中转表!A:G,7,FALSE),属性中转表!$K$2:$P$21,4,0)))+IFERROR(VLOOKUP(A5914,英雄数据表!A:K,IF(武魂!B5914&gt;=50,10,IF(武魂!B5914&gt;=25,6)),0),0))</f>
        <v>,"dpspro":0</v>
      </c>
      <c r="K5914" s="32" t="str">
        <f t="shared" si="392"/>
        <v>"atk":300,"hp":5000,"dpspro":0</v>
      </c>
      <c r="L5914" s="20" t="str">
        <f>IF(B5914&gt;=50,VLOOKUP(A5914,英雄数据表!A:L,11,FALSE),IF(B5914&gt;=25,VLOOKUP(A5914,英雄数据表!A:L,7,0),""))</f>
        <v/>
      </c>
      <c r="M5914" s="20" t="str">
        <f>IFERROR(VLOOKUP(B5914,属性中转表!$K$2:$O$21,5,FALSE),"")</f>
        <v/>
      </c>
      <c r="N5914" s="20" t="str">
        <f>IF(B5914=25,VLOOKUP(A5914,英雄数据表!A:L,8,FALSE),IF(B5914=50,VLOOKUP(A5914,英雄数据表!A:L,12,0),""))</f>
        <v/>
      </c>
    </row>
    <row r="5915" spans="1:14" x14ac:dyDescent="0.3">
      <c r="A5915" s="20">
        <v>43086</v>
      </c>
      <c r="B5915" s="21">
        <v>14</v>
      </c>
      <c r="C5915" s="21">
        <v>5</v>
      </c>
      <c r="D5915" s="21">
        <v>4</v>
      </c>
      <c r="E5915" s="20" t="str">
        <f>VLOOKUP(A5915,英雄数据表!A:C,3,0)</f>
        <v>星月传奇</v>
      </c>
      <c r="F5915" s="20">
        <f t="shared" si="396"/>
        <v>43086</v>
      </c>
      <c r="G5915" s="20">
        <f t="shared" si="397"/>
        <v>43086</v>
      </c>
      <c r="H5915" s="21" t="str">
        <f>VLOOKUP(B5915,属性中转表!A:F,6,FALSE)</f>
        <v>"hp":32400,"atk":900</v>
      </c>
      <c r="I5915" s="20" t="str">
        <f>IF(VLOOKUP(B5915,属性中转表!A:G,7,FALSE)=0,"",VLOOKUP(VLOOKUP(B5915,属性中转表!A:G,7,FALSE),属性中转表!$K$2:$P$21,6,0))&amp;IF(VLOOKUP(B5915,属性中转表!A:G,7,FALSE)&gt;=50,VLOOKUP(A5915,英雄数据表!A:K,9,0),IF(VLOOKUP(B5915,属性中转表!A:G,7,FALSE)&gt;=25,VLOOKUP(A5915,英雄数据表!A:K,5,0),""))</f>
        <v>"atk":300,"hp":5000</v>
      </c>
      <c r="J5915" s="20" t="str">
        <f>IF(I5915="","",属性中转表!$I$1&amp;(IF(VLOOKUP(B5915,属性中转表!A:G,7,FALSE)=0,0,VLOOKUP(VLOOKUP(B5915,属性中转表!A:G,7,FALSE),属性中转表!$K$2:$P$21,4,0)))+IFERROR(VLOOKUP(A5915,英雄数据表!A:K,IF(武魂!B5915&gt;=50,10,IF(武魂!B5915&gt;=25,6)),0),0))</f>
        <v>,"dpspro":0</v>
      </c>
      <c r="K5915" s="32" t="str">
        <f t="shared" si="392"/>
        <v>"atk":300,"hp":5000,"dpspro":0</v>
      </c>
      <c r="L5915" s="20" t="str">
        <f>IF(B5915&gt;=50,VLOOKUP(A5915,英雄数据表!A:L,11,FALSE),IF(B5915&gt;=25,VLOOKUP(A5915,英雄数据表!A:L,7,0),""))</f>
        <v/>
      </c>
      <c r="M5915" s="20" t="str">
        <f>IFERROR(VLOOKUP(B5915,属性中转表!$K$2:$O$21,5,FALSE),"")</f>
        <v/>
      </c>
      <c r="N5915" s="20" t="str">
        <f>IF(B5915=25,VLOOKUP(A5915,英雄数据表!A:L,8,FALSE),IF(B5915=50,VLOOKUP(A5915,英雄数据表!A:L,12,0),""))</f>
        <v/>
      </c>
    </row>
    <row r="5916" spans="1:14" x14ac:dyDescent="0.3">
      <c r="A5916" s="20">
        <v>43086</v>
      </c>
      <c r="B5916" s="21">
        <v>15</v>
      </c>
      <c r="C5916" s="21">
        <v>5</v>
      </c>
      <c r="D5916" s="21">
        <v>4</v>
      </c>
      <c r="E5916" s="20" t="str">
        <f>VLOOKUP(A5916,英雄数据表!A:C,3,0)</f>
        <v>星月传奇</v>
      </c>
      <c r="F5916" s="20">
        <f t="shared" si="396"/>
        <v>43086</v>
      </c>
      <c r="G5916" s="20">
        <f t="shared" si="397"/>
        <v>43086</v>
      </c>
      <c r="H5916" s="21" t="str">
        <f>VLOOKUP(B5916,属性中转表!A:F,6,FALSE)</f>
        <v>"hp":35100,"atk":975</v>
      </c>
      <c r="I5916" s="20" t="str">
        <f>IF(VLOOKUP(B5916,属性中转表!A:G,7,FALSE)=0,"",VLOOKUP(VLOOKUP(B5916,属性中转表!A:G,7,FALSE),属性中转表!$K$2:$P$21,6,0))&amp;IF(VLOOKUP(B5916,属性中转表!A:G,7,FALSE)&gt;=50,VLOOKUP(A5916,英雄数据表!A:K,9,0),IF(VLOOKUP(B5916,属性中转表!A:G,7,FALSE)&gt;=25,VLOOKUP(A5916,英雄数据表!A:K,5,0),""))</f>
        <v>"atk":300,"hp":5000,"undpspro":50</v>
      </c>
      <c r="J5916" s="20" t="str">
        <f>IF(I5916="","",属性中转表!$I$1&amp;(IF(VLOOKUP(B5916,属性中转表!A:G,7,FALSE)=0,0,VLOOKUP(VLOOKUP(B5916,属性中转表!A:G,7,FALSE),属性中转表!$K$2:$P$21,4,0)))+IFERROR(VLOOKUP(A5916,英雄数据表!A:K,IF(武魂!B5916&gt;=50,10,IF(武魂!B5916&gt;=25,6)),0),0))</f>
        <v>,"dpspro":0</v>
      </c>
      <c r="K5916" s="32" t="str">
        <f t="shared" si="392"/>
        <v>"atk":300,"hp":5000,"undpspro":50,"dpspro":0</v>
      </c>
      <c r="L5916" s="20" t="str">
        <f>IF(B5916&gt;=50,VLOOKUP(A5916,英雄数据表!A:L,11,FALSE),IF(B5916&gt;=25,VLOOKUP(A5916,英雄数据表!A:L,7,0),""))</f>
        <v/>
      </c>
      <c r="M5916" s="20" t="str">
        <f>IFERROR(VLOOKUP(B5916,属性中转表!$K$2:$O$21,5,FALSE),"")</f>
        <v>"undpspro":50</v>
      </c>
      <c r="N5916" s="20" t="str">
        <f>IF(B5916=25,VLOOKUP(A5916,英雄数据表!A:L,8,FALSE),IF(B5916=50,VLOOKUP(A5916,英雄数据表!A:L,12,0),""))</f>
        <v/>
      </c>
    </row>
    <row r="5917" spans="1:14" x14ac:dyDescent="0.3">
      <c r="A5917" s="20">
        <v>43086</v>
      </c>
      <c r="B5917" s="21">
        <v>16</v>
      </c>
      <c r="C5917" s="21">
        <v>5</v>
      </c>
      <c r="D5917" s="21">
        <v>4</v>
      </c>
      <c r="E5917" s="20" t="str">
        <f>VLOOKUP(A5917,英雄数据表!A:C,3,0)</f>
        <v>星月传奇</v>
      </c>
      <c r="F5917" s="20">
        <f t="shared" si="396"/>
        <v>43086</v>
      </c>
      <c r="G5917" s="20">
        <f t="shared" si="397"/>
        <v>43086</v>
      </c>
      <c r="H5917" s="21" t="str">
        <f>VLOOKUP(B5917,属性中转表!A:F,6,FALSE)</f>
        <v>"hp":37800,"atk":1050</v>
      </c>
      <c r="I5917" s="20" t="str">
        <f>IF(VLOOKUP(B5917,属性中转表!A:G,7,FALSE)=0,"",VLOOKUP(VLOOKUP(B5917,属性中转表!A:G,7,FALSE),属性中转表!$K$2:$P$21,6,0))&amp;IF(VLOOKUP(B5917,属性中转表!A:G,7,FALSE)&gt;=50,VLOOKUP(A5917,英雄数据表!A:K,9,0),IF(VLOOKUP(B5917,属性中转表!A:G,7,FALSE)&gt;=25,VLOOKUP(A5917,英雄数据表!A:K,5,0),""))</f>
        <v>"atk":300,"hp":5000,"undpspro":50</v>
      </c>
      <c r="J5917" s="20" t="str">
        <f>IF(I5917="","",属性中转表!$I$1&amp;(IF(VLOOKUP(B5917,属性中转表!A:G,7,FALSE)=0,0,VLOOKUP(VLOOKUP(B5917,属性中转表!A:G,7,FALSE),属性中转表!$K$2:$P$21,4,0)))+IFERROR(VLOOKUP(A5917,英雄数据表!A:K,IF(武魂!B5917&gt;=50,10,IF(武魂!B5917&gt;=25,6)),0),0))</f>
        <v>,"dpspro":0</v>
      </c>
      <c r="K5917" s="32" t="str">
        <f t="shared" si="392"/>
        <v>"atk":300,"hp":5000,"undpspro":50,"dpspro":0</v>
      </c>
      <c r="L5917" s="20" t="str">
        <f>IF(B5917&gt;=50,VLOOKUP(A5917,英雄数据表!A:L,11,FALSE),IF(B5917&gt;=25,VLOOKUP(A5917,英雄数据表!A:L,7,0),""))</f>
        <v/>
      </c>
      <c r="M5917" s="20" t="str">
        <f>IFERROR(VLOOKUP(B5917,属性中转表!$K$2:$O$21,5,FALSE),"")</f>
        <v/>
      </c>
      <c r="N5917" s="20" t="str">
        <f>IF(B5917=25,VLOOKUP(A5917,英雄数据表!A:L,8,FALSE),IF(B5917=50,VLOOKUP(A5917,英雄数据表!A:L,12,0),""))</f>
        <v/>
      </c>
    </row>
    <row r="5918" spans="1:14" x14ac:dyDescent="0.3">
      <c r="A5918" s="20">
        <v>43086</v>
      </c>
      <c r="B5918" s="21">
        <v>17</v>
      </c>
      <c r="C5918" s="21">
        <v>5</v>
      </c>
      <c r="D5918" s="21">
        <v>4</v>
      </c>
      <c r="E5918" s="20" t="str">
        <f>VLOOKUP(A5918,英雄数据表!A:C,3,0)</f>
        <v>星月传奇</v>
      </c>
      <c r="F5918" s="20">
        <f t="shared" si="396"/>
        <v>43086</v>
      </c>
      <c r="G5918" s="20">
        <f t="shared" si="397"/>
        <v>43086</v>
      </c>
      <c r="H5918" s="21" t="str">
        <f>VLOOKUP(B5918,属性中转表!A:F,6,FALSE)</f>
        <v>"hp":40500,"atk":1125</v>
      </c>
      <c r="I5918" s="20" t="str">
        <f>IF(VLOOKUP(B5918,属性中转表!A:G,7,FALSE)=0,"",VLOOKUP(VLOOKUP(B5918,属性中转表!A:G,7,FALSE),属性中转表!$K$2:$P$21,6,0))&amp;IF(VLOOKUP(B5918,属性中转表!A:G,7,FALSE)&gt;=50,VLOOKUP(A5918,英雄数据表!A:K,9,0),IF(VLOOKUP(B5918,属性中转表!A:G,7,FALSE)&gt;=25,VLOOKUP(A5918,英雄数据表!A:K,5,0),""))</f>
        <v>"atk":300,"hp":5000,"undpspro":50</v>
      </c>
      <c r="J5918" s="20" t="str">
        <f>IF(I5918="","",属性中转表!$I$1&amp;(IF(VLOOKUP(B5918,属性中转表!A:G,7,FALSE)=0,0,VLOOKUP(VLOOKUP(B5918,属性中转表!A:G,7,FALSE),属性中转表!$K$2:$P$21,4,0)))+IFERROR(VLOOKUP(A5918,英雄数据表!A:K,IF(武魂!B5918&gt;=50,10,IF(武魂!B5918&gt;=25,6)),0),0))</f>
        <v>,"dpspro":0</v>
      </c>
      <c r="K5918" s="32" t="str">
        <f t="shared" si="392"/>
        <v>"atk":300,"hp":5000,"undpspro":50,"dpspro":0</v>
      </c>
      <c r="L5918" s="20" t="str">
        <f>IF(B5918&gt;=50,VLOOKUP(A5918,英雄数据表!A:L,11,FALSE),IF(B5918&gt;=25,VLOOKUP(A5918,英雄数据表!A:L,7,0),""))</f>
        <v/>
      </c>
      <c r="M5918" s="20" t="str">
        <f>IFERROR(VLOOKUP(B5918,属性中转表!$K$2:$O$21,5,FALSE),"")</f>
        <v/>
      </c>
      <c r="N5918" s="20" t="str">
        <f>IF(B5918=25,VLOOKUP(A5918,英雄数据表!A:L,8,FALSE),IF(B5918=50,VLOOKUP(A5918,英雄数据表!A:L,12,0),""))</f>
        <v/>
      </c>
    </row>
    <row r="5919" spans="1:14" x14ac:dyDescent="0.3">
      <c r="A5919" s="20">
        <v>43086</v>
      </c>
      <c r="B5919" s="21">
        <v>18</v>
      </c>
      <c r="C5919" s="21">
        <v>5</v>
      </c>
      <c r="D5919" s="21">
        <v>4</v>
      </c>
      <c r="E5919" s="20" t="str">
        <f>VLOOKUP(A5919,英雄数据表!A:C,3,0)</f>
        <v>星月传奇</v>
      </c>
      <c r="F5919" s="20">
        <f t="shared" si="396"/>
        <v>43086</v>
      </c>
      <c r="G5919" s="20">
        <f t="shared" si="397"/>
        <v>43086</v>
      </c>
      <c r="H5919" s="21" t="str">
        <f>VLOOKUP(B5919,属性中转表!A:F,6,FALSE)</f>
        <v>"hp":43200,"atk":1200</v>
      </c>
      <c r="I5919" s="20" t="str">
        <f>IF(VLOOKUP(B5919,属性中转表!A:G,7,FALSE)=0,"",VLOOKUP(VLOOKUP(B5919,属性中转表!A:G,7,FALSE),属性中转表!$K$2:$P$21,6,0))&amp;IF(VLOOKUP(B5919,属性中转表!A:G,7,FALSE)&gt;=50,VLOOKUP(A5919,英雄数据表!A:K,9,0),IF(VLOOKUP(B5919,属性中转表!A:G,7,FALSE)&gt;=25,VLOOKUP(A5919,英雄数据表!A:K,5,0),""))</f>
        <v>"atk":300,"hp":5000,"undpspro":50</v>
      </c>
      <c r="J5919" s="20" t="str">
        <f>IF(I5919="","",属性中转表!$I$1&amp;(IF(VLOOKUP(B5919,属性中转表!A:G,7,FALSE)=0,0,VLOOKUP(VLOOKUP(B5919,属性中转表!A:G,7,FALSE),属性中转表!$K$2:$P$21,4,0)))+IFERROR(VLOOKUP(A5919,英雄数据表!A:K,IF(武魂!B5919&gt;=50,10,IF(武魂!B5919&gt;=25,6)),0),0))</f>
        <v>,"dpspro":0</v>
      </c>
      <c r="K5919" s="32" t="str">
        <f t="shared" si="392"/>
        <v>"atk":300,"hp":5000,"undpspro":50,"dpspro":0</v>
      </c>
      <c r="L5919" s="20" t="str">
        <f>IF(B5919&gt;=50,VLOOKUP(A5919,英雄数据表!A:L,11,FALSE),IF(B5919&gt;=25,VLOOKUP(A5919,英雄数据表!A:L,7,0),""))</f>
        <v/>
      </c>
      <c r="M5919" s="20" t="str">
        <f>IFERROR(VLOOKUP(B5919,属性中转表!$K$2:$O$21,5,FALSE),"")</f>
        <v/>
      </c>
      <c r="N5919" s="20" t="str">
        <f>IF(B5919=25,VLOOKUP(A5919,英雄数据表!A:L,8,FALSE),IF(B5919=50,VLOOKUP(A5919,英雄数据表!A:L,12,0),""))</f>
        <v/>
      </c>
    </row>
    <row r="5920" spans="1:14" x14ac:dyDescent="0.3">
      <c r="A5920" s="20">
        <v>43086</v>
      </c>
      <c r="B5920" s="21">
        <v>19</v>
      </c>
      <c r="C5920" s="21">
        <v>5</v>
      </c>
      <c r="D5920" s="21">
        <v>4</v>
      </c>
      <c r="E5920" s="20" t="str">
        <f>VLOOKUP(A5920,英雄数据表!A:C,3,0)</f>
        <v>星月传奇</v>
      </c>
      <c r="F5920" s="20">
        <f t="shared" si="396"/>
        <v>43086</v>
      </c>
      <c r="G5920" s="20">
        <f t="shared" si="397"/>
        <v>43086</v>
      </c>
      <c r="H5920" s="21" t="str">
        <f>VLOOKUP(B5920,属性中转表!A:F,6,FALSE)</f>
        <v>"hp":45900,"atk":1275</v>
      </c>
      <c r="I5920" s="20" t="str">
        <f>IF(VLOOKUP(B5920,属性中转表!A:G,7,FALSE)=0,"",VLOOKUP(VLOOKUP(B5920,属性中转表!A:G,7,FALSE),属性中转表!$K$2:$P$21,6,0))&amp;IF(VLOOKUP(B5920,属性中转表!A:G,7,FALSE)&gt;=50,VLOOKUP(A5920,英雄数据表!A:K,9,0),IF(VLOOKUP(B5920,属性中转表!A:G,7,FALSE)&gt;=25,VLOOKUP(A5920,英雄数据表!A:K,5,0),""))</f>
        <v>"atk":300,"hp":5000,"undpspro":50</v>
      </c>
      <c r="J5920" s="20" t="str">
        <f>IF(I5920="","",属性中转表!$I$1&amp;(IF(VLOOKUP(B5920,属性中转表!A:G,7,FALSE)=0,0,VLOOKUP(VLOOKUP(B5920,属性中转表!A:G,7,FALSE),属性中转表!$K$2:$P$21,4,0)))+IFERROR(VLOOKUP(A5920,英雄数据表!A:K,IF(武魂!B5920&gt;=50,10,IF(武魂!B5920&gt;=25,6)),0),0))</f>
        <v>,"dpspro":0</v>
      </c>
      <c r="K5920" s="32" t="str">
        <f t="shared" si="392"/>
        <v>"atk":300,"hp":5000,"undpspro":50,"dpspro":0</v>
      </c>
      <c r="L5920" s="20" t="str">
        <f>IF(B5920&gt;=50,VLOOKUP(A5920,英雄数据表!A:L,11,FALSE),IF(B5920&gt;=25,VLOOKUP(A5920,英雄数据表!A:L,7,0),""))</f>
        <v/>
      </c>
      <c r="M5920" s="20" t="str">
        <f>IFERROR(VLOOKUP(B5920,属性中转表!$K$2:$O$21,5,FALSE),"")</f>
        <v/>
      </c>
      <c r="N5920" s="20" t="str">
        <f>IF(B5920=25,VLOOKUP(A5920,英雄数据表!A:L,8,FALSE),IF(B5920=50,VLOOKUP(A5920,英雄数据表!A:L,12,0),""))</f>
        <v/>
      </c>
    </row>
    <row r="5921" spans="1:14" x14ac:dyDescent="0.3">
      <c r="A5921" s="20">
        <v>43086</v>
      </c>
      <c r="B5921" s="21">
        <v>20</v>
      </c>
      <c r="C5921" s="21">
        <v>5</v>
      </c>
      <c r="D5921" s="21">
        <v>4</v>
      </c>
      <c r="E5921" s="20" t="str">
        <f>VLOOKUP(A5921,英雄数据表!A:C,3,0)</f>
        <v>星月传奇</v>
      </c>
      <c r="F5921" s="20">
        <f t="shared" si="396"/>
        <v>43086</v>
      </c>
      <c r="G5921" s="20">
        <f t="shared" si="397"/>
        <v>43086</v>
      </c>
      <c r="H5921" s="21" t="str">
        <f>VLOOKUP(B5921,属性中转表!A:F,6,FALSE)</f>
        <v>"hp":48600,"atk":1350</v>
      </c>
      <c r="I5921" s="20" t="str">
        <f>IF(VLOOKUP(B5921,属性中转表!A:G,7,FALSE)=0,"",VLOOKUP(VLOOKUP(B5921,属性中转表!A:G,7,FALSE),属性中转表!$K$2:$P$21,6,0))&amp;IF(VLOOKUP(B5921,属性中转表!A:G,7,FALSE)&gt;=50,VLOOKUP(A5921,英雄数据表!A:K,9,0),IF(VLOOKUP(B5921,属性中转表!A:G,7,FALSE)&gt;=25,VLOOKUP(A5921,英雄数据表!A:K,5,0),""))</f>
        <v>"atk":300,"hp":5000,"undpspro":50</v>
      </c>
      <c r="J5921" s="20" t="str">
        <f>IF(I5921="","",属性中转表!$I$1&amp;(IF(VLOOKUP(B5921,属性中转表!A:G,7,FALSE)=0,0,VLOOKUP(VLOOKUP(B5921,属性中转表!A:G,7,FALSE),属性中转表!$K$2:$P$21,4,0)))+IFERROR(VLOOKUP(A5921,英雄数据表!A:K,IF(武魂!B5921&gt;=50,10,IF(武魂!B5921&gt;=25,6)),0),0))</f>
        <v>,"dpspro":50</v>
      </c>
      <c r="K5921" s="32" t="str">
        <f t="shared" si="392"/>
        <v>"atk":300,"hp":5000,"undpspro":50,"dpspro":50</v>
      </c>
      <c r="L5921" s="20" t="str">
        <f>IF(B5921&gt;=50,VLOOKUP(A5921,英雄数据表!A:L,11,FALSE),IF(B5921&gt;=25,VLOOKUP(A5921,英雄数据表!A:L,7,0),""))</f>
        <v/>
      </c>
      <c r="M5921" s="20" t="str">
        <f>IFERROR(VLOOKUP(B5921,属性中转表!$K$2:$O$21,5,FALSE),"")</f>
        <v>"dpspro":50</v>
      </c>
      <c r="N5921" s="20" t="str">
        <f>IF(B5921=25,VLOOKUP(A5921,英雄数据表!A:L,8,FALSE),IF(B5921=50,VLOOKUP(A5921,英雄数据表!A:L,12,0),""))</f>
        <v/>
      </c>
    </row>
    <row r="5922" spans="1:14" x14ac:dyDescent="0.3">
      <c r="A5922" s="20">
        <v>43086</v>
      </c>
      <c r="B5922" s="21">
        <v>21</v>
      </c>
      <c r="C5922" s="21">
        <v>5</v>
      </c>
      <c r="D5922" s="21">
        <v>4</v>
      </c>
      <c r="E5922" s="20" t="str">
        <f>VLOOKUP(A5922,英雄数据表!A:C,3,0)</f>
        <v>星月传奇</v>
      </c>
      <c r="F5922" s="20">
        <f t="shared" si="396"/>
        <v>43086</v>
      </c>
      <c r="G5922" s="20">
        <f t="shared" si="397"/>
        <v>43086</v>
      </c>
      <c r="H5922" s="21" t="str">
        <f>VLOOKUP(B5922,属性中转表!A:F,6,FALSE)</f>
        <v>"hp":52200,"atk":1450</v>
      </c>
      <c r="I5922" s="20" t="str">
        <f>IF(VLOOKUP(B5922,属性中转表!A:G,7,FALSE)=0,"",VLOOKUP(VLOOKUP(B5922,属性中转表!A:G,7,FALSE),属性中转表!$K$2:$P$21,6,0))&amp;IF(VLOOKUP(B5922,属性中转表!A:G,7,FALSE)&gt;=50,VLOOKUP(A5922,英雄数据表!A:K,9,0),IF(VLOOKUP(B5922,属性中转表!A:G,7,FALSE)&gt;=25,VLOOKUP(A5922,英雄数据表!A:K,5,0),""))</f>
        <v>"atk":300,"hp":5000,"undpspro":50</v>
      </c>
      <c r="J5922" s="20" t="str">
        <f>IF(I5922="","",属性中转表!$I$1&amp;(IF(VLOOKUP(B5922,属性中转表!A:G,7,FALSE)=0,0,VLOOKUP(VLOOKUP(B5922,属性中转表!A:G,7,FALSE),属性中转表!$K$2:$P$21,4,0)))+IFERROR(VLOOKUP(A5922,英雄数据表!A:K,IF(武魂!B5922&gt;=50,10,IF(武魂!B5922&gt;=25,6)),0),0))</f>
        <v>,"dpspro":50</v>
      </c>
      <c r="K5922" s="32" t="str">
        <f t="shared" si="392"/>
        <v>"atk":300,"hp":5000,"undpspro":50,"dpspro":50</v>
      </c>
      <c r="L5922" s="20" t="str">
        <f>IF(B5922&gt;=50,VLOOKUP(A5922,英雄数据表!A:L,11,FALSE),IF(B5922&gt;=25,VLOOKUP(A5922,英雄数据表!A:L,7,0),""))</f>
        <v/>
      </c>
      <c r="M5922" s="20" t="str">
        <f>IFERROR(VLOOKUP(B5922,属性中转表!$K$2:$O$21,5,FALSE),"")</f>
        <v/>
      </c>
      <c r="N5922" s="20" t="str">
        <f>IF(B5922=25,VLOOKUP(A5922,英雄数据表!A:L,8,FALSE),IF(B5922=50,VLOOKUP(A5922,英雄数据表!A:L,12,0),""))</f>
        <v/>
      </c>
    </row>
    <row r="5923" spans="1:14" x14ac:dyDescent="0.3">
      <c r="A5923" s="20">
        <v>43086</v>
      </c>
      <c r="B5923" s="21">
        <v>22</v>
      </c>
      <c r="C5923" s="21">
        <v>5</v>
      </c>
      <c r="D5923" s="21">
        <v>4</v>
      </c>
      <c r="E5923" s="20" t="str">
        <f>VLOOKUP(A5923,英雄数据表!A:C,3,0)</f>
        <v>星月传奇</v>
      </c>
      <c r="F5923" s="20">
        <f t="shared" si="396"/>
        <v>43086</v>
      </c>
      <c r="G5923" s="20">
        <f t="shared" si="397"/>
        <v>43086</v>
      </c>
      <c r="H5923" s="21" t="str">
        <f>VLOOKUP(B5923,属性中转表!A:F,6,FALSE)</f>
        <v>"hp":55800,"atk":1550</v>
      </c>
      <c r="I5923" s="20" t="str">
        <f>IF(VLOOKUP(B5923,属性中转表!A:G,7,FALSE)=0,"",VLOOKUP(VLOOKUP(B5923,属性中转表!A:G,7,FALSE),属性中转表!$K$2:$P$21,6,0))&amp;IF(VLOOKUP(B5923,属性中转表!A:G,7,FALSE)&gt;=50,VLOOKUP(A5923,英雄数据表!A:K,9,0),IF(VLOOKUP(B5923,属性中转表!A:G,7,FALSE)&gt;=25,VLOOKUP(A5923,英雄数据表!A:K,5,0),""))</f>
        <v>"atk":300,"hp":5000,"undpspro":50</v>
      </c>
      <c r="J5923" s="20" t="str">
        <f>IF(I5923="","",属性中转表!$I$1&amp;(IF(VLOOKUP(B5923,属性中转表!A:G,7,FALSE)=0,0,VLOOKUP(VLOOKUP(B5923,属性中转表!A:G,7,FALSE),属性中转表!$K$2:$P$21,4,0)))+IFERROR(VLOOKUP(A5923,英雄数据表!A:K,IF(武魂!B5923&gt;=50,10,IF(武魂!B5923&gt;=25,6)),0),0))</f>
        <v>,"dpspro":50</v>
      </c>
      <c r="K5923" s="32" t="str">
        <f t="shared" si="392"/>
        <v>"atk":300,"hp":5000,"undpspro":50,"dpspro":50</v>
      </c>
      <c r="L5923" s="20" t="str">
        <f>IF(B5923&gt;=50,VLOOKUP(A5923,英雄数据表!A:L,11,FALSE),IF(B5923&gt;=25,VLOOKUP(A5923,英雄数据表!A:L,7,0),""))</f>
        <v/>
      </c>
      <c r="M5923" s="20" t="str">
        <f>IFERROR(VLOOKUP(B5923,属性中转表!$K$2:$O$21,5,FALSE),"")</f>
        <v/>
      </c>
      <c r="N5923" s="20" t="str">
        <f>IF(B5923=25,VLOOKUP(A5923,英雄数据表!A:L,8,FALSE),IF(B5923=50,VLOOKUP(A5923,英雄数据表!A:L,12,0),""))</f>
        <v/>
      </c>
    </row>
    <row r="5924" spans="1:14" x14ac:dyDescent="0.3">
      <c r="A5924" s="20">
        <v>43086</v>
      </c>
      <c r="B5924" s="21">
        <v>23</v>
      </c>
      <c r="C5924" s="21">
        <v>5</v>
      </c>
      <c r="D5924" s="21">
        <v>4</v>
      </c>
      <c r="E5924" s="20" t="str">
        <f>VLOOKUP(A5924,英雄数据表!A:C,3,0)</f>
        <v>星月传奇</v>
      </c>
      <c r="F5924" s="20">
        <f t="shared" si="396"/>
        <v>43086</v>
      </c>
      <c r="G5924" s="20">
        <f t="shared" si="397"/>
        <v>43086</v>
      </c>
      <c r="H5924" s="21" t="str">
        <f>VLOOKUP(B5924,属性中转表!A:F,6,FALSE)</f>
        <v>"hp":59400,"atk":1650</v>
      </c>
      <c r="I5924" s="20" t="str">
        <f>IF(VLOOKUP(B5924,属性中转表!A:G,7,FALSE)=0,"",VLOOKUP(VLOOKUP(B5924,属性中转表!A:G,7,FALSE),属性中转表!$K$2:$P$21,6,0))&amp;IF(VLOOKUP(B5924,属性中转表!A:G,7,FALSE)&gt;=50,VLOOKUP(A5924,英雄数据表!A:K,9,0),IF(VLOOKUP(B5924,属性中转表!A:G,7,FALSE)&gt;=25,VLOOKUP(A5924,英雄数据表!A:K,5,0),""))</f>
        <v>"atk":300,"hp":5000,"undpspro":50</v>
      </c>
      <c r="J5924" s="20" t="str">
        <f>IF(I5924="","",属性中转表!$I$1&amp;(IF(VLOOKUP(B5924,属性中转表!A:G,7,FALSE)=0,0,VLOOKUP(VLOOKUP(B5924,属性中转表!A:G,7,FALSE),属性中转表!$K$2:$P$21,4,0)))+IFERROR(VLOOKUP(A5924,英雄数据表!A:K,IF(武魂!B5924&gt;=50,10,IF(武魂!B5924&gt;=25,6)),0),0))</f>
        <v>,"dpspro":50</v>
      </c>
      <c r="K5924" s="32" t="str">
        <f t="shared" si="392"/>
        <v>"atk":300,"hp":5000,"undpspro":50,"dpspro":50</v>
      </c>
      <c r="L5924" s="20" t="str">
        <f>IF(B5924&gt;=50,VLOOKUP(A5924,英雄数据表!A:L,11,FALSE),IF(B5924&gt;=25,VLOOKUP(A5924,英雄数据表!A:L,7,0),""))</f>
        <v/>
      </c>
      <c r="M5924" s="20" t="str">
        <f>IFERROR(VLOOKUP(B5924,属性中转表!$K$2:$O$21,5,FALSE),"")</f>
        <v/>
      </c>
      <c r="N5924" s="20" t="str">
        <f>IF(B5924=25,VLOOKUP(A5924,英雄数据表!A:L,8,FALSE),IF(B5924=50,VLOOKUP(A5924,英雄数据表!A:L,12,0),""))</f>
        <v/>
      </c>
    </row>
    <row r="5925" spans="1:14" x14ac:dyDescent="0.3">
      <c r="A5925" s="20">
        <v>43086</v>
      </c>
      <c r="B5925" s="21">
        <v>24</v>
      </c>
      <c r="C5925" s="21">
        <v>5</v>
      </c>
      <c r="D5925" s="21">
        <v>4</v>
      </c>
      <c r="E5925" s="20" t="str">
        <f>VLOOKUP(A5925,英雄数据表!A:C,3,0)</f>
        <v>星月传奇</v>
      </c>
      <c r="F5925" s="20">
        <f t="shared" si="396"/>
        <v>43086</v>
      </c>
      <c r="G5925" s="20">
        <f t="shared" si="397"/>
        <v>43086</v>
      </c>
      <c r="H5925" s="21" t="str">
        <f>VLOOKUP(B5925,属性中转表!A:F,6,FALSE)</f>
        <v>"hp":63000,"atk":1750</v>
      </c>
      <c r="I5925" s="20" t="str">
        <f>IF(VLOOKUP(B5925,属性中转表!A:G,7,FALSE)=0,"",VLOOKUP(VLOOKUP(B5925,属性中转表!A:G,7,FALSE),属性中转表!$K$2:$P$21,6,0))&amp;IF(VLOOKUP(B5925,属性中转表!A:G,7,FALSE)&gt;=50,VLOOKUP(A5925,英雄数据表!A:K,9,0),IF(VLOOKUP(B5925,属性中转表!A:G,7,FALSE)&gt;=25,VLOOKUP(A5925,英雄数据表!A:K,5,0),""))</f>
        <v>"atk":300,"hp":5000,"undpspro":50</v>
      </c>
      <c r="J5925" s="20" t="str">
        <f>IF(I5925="","",属性中转表!$I$1&amp;(IF(VLOOKUP(B5925,属性中转表!A:G,7,FALSE)=0,0,VLOOKUP(VLOOKUP(B5925,属性中转表!A:G,7,FALSE),属性中转表!$K$2:$P$21,4,0)))+IFERROR(VLOOKUP(A5925,英雄数据表!A:K,IF(武魂!B5925&gt;=50,10,IF(武魂!B5925&gt;=25,6)),0),0))</f>
        <v>,"dpspro":50</v>
      </c>
      <c r="K5925" s="32" t="str">
        <f t="shared" si="392"/>
        <v>"atk":300,"hp":5000,"undpspro":50,"dpspro":50</v>
      </c>
      <c r="L5925" s="20" t="str">
        <f>IF(B5925&gt;=50,VLOOKUP(A5925,英雄数据表!A:L,11,FALSE),IF(B5925&gt;=25,VLOOKUP(A5925,英雄数据表!A:L,7,0),""))</f>
        <v/>
      </c>
      <c r="M5925" s="20" t="str">
        <f>IFERROR(VLOOKUP(B5925,属性中转表!$K$2:$O$21,5,FALSE),"")</f>
        <v/>
      </c>
      <c r="N5925" s="20" t="str">
        <f>IF(B5925=25,VLOOKUP(A5925,英雄数据表!A:L,8,FALSE),IF(B5925=50,VLOOKUP(A5925,英雄数据表!A:L,12,0),""))</f>
        <v/>
      </c>
    </row>
    <row r="5926" spans="1:14" x14ac:dyDescent="0.3">
      <c r="A5926" s="20">
        <v>43086</v>
      </c>
      <c r="B5926" s="21">
        <v>25</v>
      </c>
      <c r="C5926" s="21">
        <v>5</v>
      </c>
      <c r="D5926" s="21">
        <v>4</v>
      </c>
      <c r="E5926" s="20" t="str">
        <f>VLOOKUP(A5926,英雄数据表!A:C,3,0)</f>
        <v>星月传奇</v>
      </c>
      <c r="F5926" s="20">
        <f t="shared" si="396"/>
        <v>43086</v>
      </c>
      <c r="G5926" s="20">
        <f t="shared" si="397"/>
        <v>43086</v>
      </c>
      <c r="H5926" s="21" t="str">
        <f>VLOOKUP(B5926,属性中转表!A:F,6,FALSE)</f>
        <v>"hp":66600,"atk":1850</v>
      </c>
      <c r="I5926" s="20" t="str">
        <f>IF(VLOOKUP(B5926,属性中转表!A:G,7,FALSE)=0,"",VLOOKUP(VLOOKUP(B5926,属性中转表!A:G,7,FALSE),属性中转表!$K$2:$P$21,6,0))&amp;IF(VLOOKUP(B5926,属性中转表!A:G,7,FALSE)&gt;=50,VLOOKUP(A5926,英雄数据表!A:K,9,0),IF(VLOOKUP(B5926,属性中转表!A:G,7,FALSE)&gt;=25,VLOOKUP(A5926,英雄数据表!A:K,5,0),""))</f>
        <v>"atk":300,"hp":5000,"undpspro":50,"hppro":200</v>
      </c>
      <c r="J5926" s="20" t="str">
        <f>IF(I5926="","",属性中转表!$I$1&amp;(IF(VLOOKUP(B5926,属性中转表!A:G,7,FALSE)=0,0,VLOOKUP(VLOOKUP(B5926,属性中转表!A:G,7,FALSE),属性中转表!$K$2:$P$21,4,0)))+IFERROR(VLOOKUP(A5926,英雄数据表!A:K,IF(武魂!B5926&gt;=50,10,IF(武魂!B5926&gt;=25,6)),0),0))</f>
        <v>,"dpspro":50</v>
      </c>
      <c r="K5926" s="32" t="str">
        <f t="shared" si="392"/>
        <v>"atk":300,"hp":5000,"undpspro":50,"hppro":200,"dpspro":50</v>
      </c>
      <c r="M5926" s="20" t="str">
        <f>IFERROR(VLOOKUP(B5926,属性中转表!$K$2:$O$21,5,FALSE),"")</f>
        <v/>
      </c>
      <c r="N5926" s="20" t="str">
        <f>IF(B5926=25,VLOOKUP(A5926,英雄数据表!A:L,8,FALSE),IF(B5926=50,VLOOKUP(A5926,英雄数据表!A:L,12,0),""))</f>
        <v>增加20%生命上限</v>
      </c>
    </row>
    <row r="5927" spans="1:14" x14ac:dyDescent="0.3">
      <c r="A5927" s="20">
        <v>43086</v>
      </c>
      <c r="B5927" s="21">
        <v>26</v>
      </c>
      <c r="C5927" s="21">
        <v>5</v>
      </c>
      <c r="D5927" s="21">
        <v>4</v>
      </c>
      <c r="E5927" s="20" t="str">
        <f>VLOOKUP(A5927,英雄数据表!A:C,3,0)</f>
        <v>星月传奇</v>
      </c>
      <c r="F5927" s="20">
        <f t="shared" si="396"/>
        <v>43086</v>
      </c>
      <c r="G5927" s="20">
        <f t="shared" si="397"/>
        <v>43086</v>
      </c>
      <c r="H5927" s="21" t="str">
        <f>VLOOKUP(B5927,属性中转表!A:F,6,FALSE)</f>
        <v>"hp":70200,"atk":1950</v>
      </c>
      <c r="I5927" s="20" t="str">
        <f>IF(VLOOKUP(B5927,属性中转表!A:G,7,FALSE)=0,"",VLOOKUP(VLOOKUP(B5927,属性中转表!A:G,7,FALSE),属性中转表!$K$2:$P$21,6,0))&amp;IF(VLOOKUP(B5927,属性中转表!A:G,7,FALSE)&gt;=50,VLOOKUP(A5927,英雄数据表!A:K,9,0),IF(VLOOKUP(B5927,属性中转表!A:G,7,FALSE)&gt;=25,VLOOKUP(A5927,英雄数据表!A:K,5,0),""))</f>
        <v>"atk":300,"hp":5000,"undpspro":50,"hppro":200</v>
      </c>
      <c r="J5927" s="20" t="str">
        <f>IF(I5927="","",属性中转表!$I$1&amp;(IF(VLOOKUP(B5927,属性中转表!A:G,7,FALSE)=0,0,VLOOKUP(VLOOKUP(B5927,属性中转表!A:G,7,FALSE),属性中转表!$K$2:$P$21,4,0)))+IFERROR(VLOOKUP(A5927,英雄数据表!A:K,IF(武魂!B5927&gt;=50,10,IF(武魂!B5927&gt;=25,6)),0),0))</f>
        <v>,"dpspro":50</v>
      </c>
      <c r="K5927" s="32" t="str">
        <f t="shared" si="392"/>
        <v>"atk":300,"hp":5000,"undpspro":50,"hppro":200,"dpspro":50</v>
      </c>
      <c r="M5927" s="20" t="str">
        <f>IFERROR(VLOOKUP(B5927,属性中转表!$K$2:$O$21,5,FALSE),"")</f>
        <v/>
      </c>
      <c r="N5927" s="20" t="str">
        <f>IF(B5927=25,VLOOKUP(A5927,英雄数据表!A:L,8,FALSE),IF(B5927=50,VLOOKUP(A5927,英雄数据表!A:L,12,0),""))</f>
        <v/>
      </c>
    </row>
    <row r="5928" spans="1:14" x14ac:dyDescent="0.3">
      <c r="A5928" s="20">
        <v>43086</v>
      </c>
      <c r="B5928" s="21">
        <v>27</v>
      </c>
      <c r="C5928" s="21">
        <v>5</v>
      </c>
      <c r="D5928" s="21">
        <v>4</v>
      </c>
      <c r="E5928" s="20" t="str">
        <f>VLOOKUP(A5928,英雄数据表!A:C,3,0)</f>
        <v>星月传奇</v>
      </c>
      <c r="F5928" s="20">
        <f t="shared" si="396"/>
        <v>43086</v>
      </c>
      <c r="G5928" s="20">
        <f t="shared" si="397"/>
        <v>43086</v>
      </c>
      <c r="H5928" s="21" t="str">
        <f>VLOOKUP(B5928,属性中转表!A:F,6,FALSE)</f>
        <v>"hp":73800,"atk":2050</v>
      </c>
      <c r="I5928" s="20" t="str">
        <f>IF(VLOOKUP(B5928,属性中转表!A:G,7,FALSE)=0,"",VLOOKUP(VLOOKUP(B5928,属性中转表!A:G,7,FALSE),属性中转表!$K$2:$P$21,6,0))&amp;IF(VLOOKUP(B5928,属性中转表!A:G,7,FALSE)&gt;=50,VLOOKUP(A5928,英雄数据表!A:K,9,0),IF(VLOOKUP(B5928,属性中转表!A:G,7,FALSE)&gt;=25,VLOOKUP(A5928,英雄数据表!A:K,5,0),""))</f>
        <v>"atk":300,"hp":5000,"undpspro":50,"hppro":200</v>
      </c>
      <c r="J5928" s="20" t="str">
        <f>IF(I5928="","",属性中转表!$I$1&amp;(IF(VLOOKUP(B5928,属性中转表!A:G,7,FALSE)=0,0,VLOOKUP(VLOOKUP(B5928,属性中转表!A:G,7,FALSE),属性中转表!$K$2:$P$21,4,0)))+IFERROR(VLOOKUP(A5928,英雄数据表!A:K,IF(武魂!B5928&gt;=50,10,IF(武魂!B5928&gt;=25,6)),0),0))</f>
        <v>,"dpspro":50</v>
      </c>
      <c r="K5928" s="32" t="str">
        <f t="shared" si="392"/>
        <v>"atk":300,"hp":5000,"undpspro":50,"hppro":200,"dpspro":50</v>
      </c>
      <c r="M5928" s="20" t="str">
        <f>IFERROR(VLOOKUP(B5928,属性中转表!$K$2:$O$21,5,FALSE),"")</f>
        <v/>
      </c>
      <c r="N5928" s="20" t="str">
        <f>IF(B5928=25,VLOOKUP(A5928,英雄数据表!A:L,8,FALSE),IF(B5928=50,VLOOKUP(A5928,英雄数据表!A:L,12,0),""))</f>
        <v/>
      </c>
    </row>
    <row r="5929" spans="1:14" x14ac:dyDescent="0.3">
      <c r="A5929" s="20">
        <v>43086</v>
      </c>
      <c r="B5929" s="21">
        <v>28</v>
      </c>
      <c r="C5929" s="21">
        <v>5</v>
      </c>
      <c r="D5929" s="21">
        <v>4</v>
      </c>
      <c r="E5929" s="20" t="str">
        <f>VLOOKUP(A5929,英雄数据表!A:C,3,0)</f>
        <v>星月传奇</v>
      </c>
      <c r="F5929" s="20">
        <f t="shared" si="396"/>
        <v>43086</v>
      </c>
      <c r="G5929" s="20">
        <f t="shared" si="397"/>
        <v>43086</v>
      </c>
      <c r="H5929" s="21" t="str">
        <f>VLOOKUP(B5929,属性中转表!A:F,6,FALSE)</f>
        <v>"hp":77400,"atk":2150</v>
      </c>
      <c r="I5929" s="20" t="str">
        <f>IF(VLOOKUP(B5929,属性中转表!A:G,7,FALSE)=0,"",VLOOKUP(VLOOKUP(B5929,属性中转表!A:G,7,FALSE),属性中转表!$K$2:$P$21,6,0))&amp;IF(VLOOKUP(B5929,属性中转表!A:G,7,FALSE)&gt;=50,VLOOKUP(A5929,英雄数据表!A:K,9,0),IF(VLOOKUP(B5929,属性中转表!A:G,7,FALSE)&gt;=25,VLOOKUP(A5929,英雄数据表!A:K,5,0),""))</f>
        <v>"atk":300,"hp":5000,"undpspro":50,"hppro":200</v>
      </c>
      <c r="J5929" s="20" t="str">
        <f>IF(I5929="","",属性中转表!$I$1&amp;(IF(VLOOKUP(B5929,属性中转表!A:G,7,FALSE)=0,0,VLOOKUP(VLOOKUP(B5929,属性中转表!A:G,7,FALSE),属性中转表!$K$2:$P$21,4,0)))+IFERROR(VLOOKUP(A5929,英雄数据表!A:K,IF(武魂!B5929&gt;=50,10,IF(武魂!B5929&gt;=25,6)),0),0))</f>
        <v>,"dpspro":50</v>
      </c>
      <c r="K5929" s="32" t="str">
        <f t="shared" si="392"/>
        <v>"atk":300,"hp":5000,"undpspro":50,"hppro":200,"dpspro":50</v>
      </c>
      <c r="M5929" s="20" t="str">
        <f>IFERROR(VLOOKUP(B5929,属性中转表!$K$2:$O$21,5,FALSE),"")</f>
        <v/>
      </c>
      <c r="N5929" s="20" t="str">
        <f>IF(B5929=25,VLOOKUP(A5929,英雄数据表!A:L,8,FALSE),IF(B5929=50,VLOOKUP(A5929,英雄数据表!A:L,12,0),""))</f>
        <v/>
      </c>
    </row>
    <row r="5930" spans="1:14" x14ac:dyDescent="0.3">
      <c r="A5930" s="20">
        <v>43086</v>
      </c>
      <c r="B5930" s="21">
        <v>29</v>
      </c>
      <c r="C5930" s="21">
        <v>5</v>
      </c>
      <c r="D5930" s="21">
        <v>4</v>
      </c>
      <c r="E5930" s="20" t="str">
        <f>VLOOKUP(A5930,英雄数据表!A:C,3,0)</f>
        <v>星月传奇</v>
      </c>
      <c r="F5930" s="20">
        <f t="shared" si="396"/>
        <v>43086</v>
      </c>
      <c r="G5930" s="20">
        <f t="shared" si="397"/>
        <v>43086</v>
      </c>
      <c r="H5930" s="21" t="str">
        <f>VLOOKUP(B5930,属性中转表!A:F,6,FALSE)</f>
        <v>"hp":81000,"atk":2250</v>
      </c>
      <c r="I5930" s="20" t="str">
        <f>IF(VLOOKUP(B5930,属性中转表!A:G,7,FALSE)=0,"",VLOOKUP(VLOOKUP(B5930,属性中转表!A:G,7,FALSE),属性中转表!$K$2:$P$21,6,0))&amp;IF(VLOOKUP(B5930,属性中转表!A:G,7,FALSE)&gt;=50,VLOOKUP(A5930,英雄数据表!A:K,9,0),IF(VLOOKUP(B5930,属性中转表!A:G,7,FALSE)&gt;=25,VLOOKUP(A5930,英雄数据表!A:K,5,0),""))</f>
        <v>"atk":300,"hp":5000,"undpspro":50,"hppro":200</v>
      </c>
      <c r="J5930" s="20" t="str">
        <f>IF(I5930="","",属性中转表!$I$1&amp;(IF(VLOOKUP(B5930,属性中转表!A:G,7,FALSE)=0,0,VLOOKUP(VLOOKUP(B5930,属性中转表!A:G,7,FALSE),属性中转表!$K$2:$P$21,4,0)))+IFERROR(VLOOKUP(A5930,英雄数据表!A:K,IF(武魂!B5930&gt;=50,10,IF(武魂!B5930&gt;=25,6)),0),0))</f>
        <v>,"dpspro":50</v>
      </c>
      <c r="K5930" s="32" t="str">
        <f t="shared" si="392"/>
        <v>"atk":300,"hp":5000,"undpspro":50,"hppro":200,"dpspro":50</v>
      </c>
      <c r="M5930" s="20" t="str">
        <f>IFERROR(VLOOKUP(B5930,属性中转表!$K$2:$O$21,5,FALSE),"")</f>
        <v/>
      </c>
      <c r="N5930" s="20" t="str">
        <f>IF(B5930=25,VLOOKUP(A5930,英雄数据表!A:L,8,FALSE),IF(B5930=50,VLOOKUP(A5930,英雄数据表!A:L,12,0),""))</f>
        <v/>
      </c>
    </row>
    <row r="5931" spans="1:14" x14ac:dyDescent="0.3">
      <c r="A5931" s="20">
        <v>43086</v>
      </c>
      <c r="B5931" s="21">
        <v>30</v>
      </c>
      <c r="C5931" s="21">
        <v>5</v>
      </c>
      <c r="D5931" s="21">
        <v>4</v>
      </c>
      <c r="E5931" s="20" t="str">
        <f>VLOOKUP(A5931,英雄数据表!A:C,3,0)</f>
        <v>星月传奇</v>
      </c>
      <c r="F5931" s="20">
        <f t="shared" si="396"/>
        <v>43086</v>
      </c>
      <c r="G5931" s="20">
        <f t="shared" si="397"/>
        <v>43086</v>
      </c>
      <c r="H5931" s="21" t="str">
        <f>VLOOKUP(B5931,属性中转表!A:F,6,FALSE)</f>
        <v>"hp":84600,"atk":2350</v>
      </c>
      <c r="I5931" s="20" t="str">
        <f>IF(VLOOKUP(B5931,属性中转表!A:G,7,FALSE)=0,"",VLOOKUP(VLOOKUP(B5931,属性中转表!A:G,7,FALSE),属性中转表!$K$2:$P$21,6,0))&amp;IF(VLOOKUP(B5931,属性中转表!A:G,7,FALSE)&gt;=50,VLOOKUP(A5931,英雄数据表!A:K,9,0),IF(VLOOKUP(B5931,属性中转表!A:G,7,FALSE)&gt;=25,VLOOKUP(A5931,英雄数据表!A:K,5,0),""))</f>
        <v>"atk":300,"hp":5000,"undpspro":100,"hppro":200</v>
      </c>
      <c r="J5931" s="20" t="str">
        <f>IF(I5931="","",属性中转表!$I$1&amp;(IF(VLOOKUP(B5931,属性中转表!A:G,7,FALSE)=0,0,VLOOKUP(VLOOKUP(B5931,属性中转表!A:G,7,FALSE),属性中转表!$K$2:$P$21,4,0)))+IFERROR(VLOOKUP(A5931,英雄数据表!A:K,IF(武魂!B5931&gt;=50,10,IF(武魂!B5931&gt;=25,6)),0),0))</f>
        <v>,"dpspro":50</v>
      </c>
      <c r="K5931" s="32" t="str">
        <f t="shared" si="392"/>
        <v>"atk":300,"hp":5000,"undpspro":100,"hppro":200,"dpspro":50</v>
      </c>
      <c r="M5931" s="20" t="str">
        <f>IFERROR(VLOOKUP(B5931,属性中转表!$K$2:$O$21,5,FALSE),"")</f>
        <v>"undpspro":50</v>
      </c>
      <c r="N5931" s="20" t="str">
        <f>IF(B5931=25,VLOOKUP(A5931,英雄数据表!A:L,8,FALSE),IF(B5931=50,VLOOKUP(A5931,英雄数据表!A:L,12,0),""))</f>
        <v/>
      </c>
    </row>
    <row r="5932" spans="1:14" x14ac:dyDescent="0.3">
      <c r="A5932" s="20">
        <v>43086</v>
      </c>
      <c r="B5932" s="21">
        <v>31</v>
      </c>
      <c r="C5932" s="21">
        <v>5</v>
      </c>
      <c r="D5932" s="21">
        <v>4</v>
      </c>
      <c r="E5932" s="20" t="str">
        <f>VLOOKUP(A5932,英雄数据表!A:C,3,0)</f>
        <v>星月传奇</v>
      </c>
      <c r="F5932" s="20">
        <f t="shared" si="396"/>
        <v>43086</v>
      </c>
      <c r="G5932" s="20">
        <f t="shared" si="397"/>
        <v>43086</v>
      </c>
      <c r="H5932" s="21" t="str">
        <f>VLOOKUP(B5932,属性中转表!A:F,6,FALSE)</f>
        <v>"hp":89100,"atk":2475</v>
      </c>
      <c r="I5932" s="20" t="str">
        <f>IF(VLOOKUP(B5932,属性中转表!A:G,7,FALSE)=0,"",VLOOKUP(VLOOKUP(B5932,属性中转表!A:G,7,FALSE),属性中转表!$K$2:$P$21,6,0))&amp;IF(VLOOKUP(B5932,属性中转表!A:G,7,FALSE)&gt;=50,VLOOKUP(A5932,英雄数据表!A:K,9,0),IF(VLOOKUP(B5932,属性中转表!A:G,7,FALSE)&gt;=25,VLOOKUP(A5932,英雄数据表!A:K,5,0),""))</f>
        <v>"atk":300,"hp":5000,"undpspro":100,"hppro":200</v>
      </c>
      <c r="J5932" s="20" t="str">
        <f>IF(I5932="","",属性中转表!$I$1&amp;(IF(VLOOKUP(B5932,属性中转表!A:G,7,FALSE)=0,0,VLOOKUP(VLOOKUP(B5932,属性中转表!A:G,7,FALSE),属性中转表!$K$2:$P$21,4,0)))+IFERROR(VLOOKUP(A5932,英雄数据表!A:K,IF(武魂!B5932&gt;=50,10,IF(武魂!B5932&gt;=25,6)),0),0))</f>
        <v>,"dpspro":50</v>
      </c>
      <c r="K5932" s="32" t="str">
        <f t="shared" si="392"/>
        <v>"atk":300,"hp":5000,"undpspro":100,"hppro":200,"dpspro":50</v>
      </c>
      <c r="M5932" s="20" t="str">
        <f>IFERROR(VLOOKUP(B5932,属性中转表!$K$2:$O$21,5,FALSE),"")</f>
        <v/>
      </c>
      <c r="N5932" s="20" t="str">
        <f>IF(B5932=25,VLOOKUP(A5932,英雄数据表!A:L,8,FALSE),IF(B5932=50,VLOOKUP(A5932,英雄数据表!A:L,12,0),""))</f>
        <v/>
      </c>
    </row>
    <row r="5933" spans="1:14" x14ac:dyDescent="0.3">
      <c r="A5933" s="20">
        <v>43086</v>
      </c>
      <c r="B5933" s="21">
        <v>32</v>
      </c>
      <c r="C5933" s="21">
        <v>5</v>
      </c>
      <c r="D5933" s="21">
        <v>4</v>
      </c>
      <c r="E5933" s="20" t="str">
        <f>VLOOKUP(A5933,英雄数据表!A:C,3,0)</f>
        <v>星月传奇</v>
      </c>
      <c r="F5933" s="20">
        <f t="shared" si="396"/>
        <v>43086</v>
      </c>
      <c r="G5933" s="20">
        <f t="shared" si="397"/>
        <v>43086</v>
      </c>
      <c r="H5933" s="21" t="str">
        <f>VLOOKUP(B5933,属性中转表!A:F,6,FALSE)</f>
        <v>"hp":93600,"atk":2600</v>
      </c>
      <c r="I5933" s="20" t="str">
        <f>IF(VLOOKUP(B5933,属性中转表!A:G,7,FALSE)=0,"",VLOOKUP(VLOOKUP(B5933,属性中转表!A:G,7,FALSE),属性中转表!$K$2:$P$21,6,0))&amp;IF(VLOOKUP(B5933,属性中转表!A:G,7,FALSE)&gt;=50,VLOOKUP(A5933,英雄数据表!A:K,9,0),IF(VLOOKUP(B5933,属性中转表!A:G,7,FALSE)&gt;=25,VLOOKUP(A5933,英雄数据表!A:K,5,0),""))</f>
        <v>"atk":300,"hp":5000,"undpspro":100,"hppro":200</v>
      </c>
      <c r="J5933" s="20" t="str">
        <f>IF(I5933="","",属性中转表!$I$1&amp;(IF(VLOOKUP(B5933,属性中转表!A:G,7,FALSE)=0,0,VLOOKUP(VLOOKUP(B5933,属性中转表!A:G,7,FALSE),属性中转表!$K$2:$P$21,4,0)))+IFERROR(VLOOKUP(A5933,英雄数据表!A:K,IF(武魂!B5933&gt;=50,10,IF(武魂!B5933&gt;=25,6)),0),0))</f>
        <v>,"dpspro":50</v>
      </c>
      <c r="K5933" s="32" t="str">
        <f t="shared" si="392"/>
        <v>"atk":300,"hp":5000,"undpspro":100,"hppro":200,"dpspro":50</v>
      </c>
      <c r="M5933" s="20" t="str">
        <f>IFERROR(VLOOKUP(B5933,属性中转表!$K$2:$O$21,5,FALSE),"")</f>
        <v/>
      </c>
      <c r="N5933" s="20" t="str">
        <f>IF(B5933=25,VLOOKUP(A5933,英雄数据表!A:L,8,FALSE),IF(B5933=50,VLOOKUP(A5933,英雄数据表!A:L,12,0),""))</f>
        <v/>
      </c>
    </row>
    <row r="5934" spans="1:14" x14ac:dyDescent="0.3">
      <c r="A5934" s="20">
        <v>43086</v>
      </c>
      <c r="B5934" s="21">
        <v>33</v>
      </c>
      <c r="C5934" s="21">
        <v>5</v>
      </c>
      <c r="D5934" s="21">
        <v>4</v>
      </c>
      <c r="E5934" s="20" t="str">
        <f>VLOOKUP(A5934,英雄数据表!A:C,3,0)</f>
        <v>星月传奇</v>
      </c>
      <c r="F5934" s="20">
        <f t="shared" si="396"/>
        <v>43086</v>
      </c>
      <c r="G5934" s="20">
        <f t="shared" si="397"/>
        <v>43086</v>
      </c>
      <c r="H5934" s="21" t="str">
        <f>VLOOKUP(B5934,属性中转表!A:F,6,FALSE)</f>
        <v>"hp":98100,"atk":2725</v>
      </c>
      <c r="I5934" s="20" t="str">
        <f>IF(VLOOKUP(B5934,属性中转表!A:G,7,FALSE)=0,"",VLOOKUP(VLOOKUP(B5934,属性中转表!A:G,7,FALSE),属性中转表!$K$2:$P$21,6,0))&amp;IF(VLOOKUP(B5934,属性中转表!A:G,7,FALSE)&gt;=50,VLOOKUP(A5934,英雄数据表!A:K,9,0),IF(VLOOKUP(B5934,属性中转表!A:G,7,FALSE)&gt;=25,VLOOKUP(A5934,英雄数据表!A:K,5,0),""))</f>
        <v>"atk":300,"hp":5000,"undpspro":100,"hppro":200</v>
      </c>
      <c r="J5934" s="20" t="str">
        <f>IF(I5934="","",属性中转表!$I$1&amp;(IF(VLOOKUP(B5934,属性中转表!A:G,7,FALSE)=0,0,VLOOKUP(VLOOKUP(B5934,属性中转表!A:G,7,FALSE),属性中转表!$K$2:$P$21,4,0)))+IFERROR(VLOOKUP(A5934,英雄数据表!A:K,IF(武魂!B5934&gt;=50,10,IF(武魂!B5934&gt;=25,6)),0),0))</f>
        <v>,"dpspro":50</v>
      </c>
      <c r="K5934" s="32" t="str">
        <f t="shared" si="392"/>
        <v>"atk":300,"hp":5000,"undpspro":100,"hppro":200,"dpspro":50</v>
      </c>
      <c r="M5934" s="20" t="str">
        <f>IFERROR(VLOOKUP(B5934,属性中转表!$K$2:$O$21,5,FALSE),"")</f>
        <v/>
      </c>
      <c r="N5934" s="20" t="str">
        <f>IF(B5934=25,VLOOKUP(A5934,英雄数据表!A:L,8,FALSE),IF(B5934=50,VLOOKUP(A5934,英雄数据表!A:L,12,0),""))</f>
        <v/>
      </c>
    </row>
    <row r="5935" spans="1:14" x14ac:dyDescent="0.3">
      <c r="A5935" s="20">
        <v>43086</v>
      </c>
      <c r="B5935" s="21">
        <v>34</v>
      </c>
      <c r="C5935" s="21">
        <v>5</v>
      </c>
      <c r="D5935" s="21">
        <v>4</v>
      </c>
      <c r="E5935" s="20" t="str">
        <f>VLOOKUP(A5935,英雄数据表!A:C,3,0)</f>
        <v>星月传奇</v>
      </c>
      <c r="F5935" s="20">
        <f t="shared" si="396"/>
        <v>43086</v>
      </c>
      <c r="G5935" s="20">
        <f t="shared" si="397"/>
        <v>43086</v>
      </c>
      <c r="H5935" s="21" t="str">
        <f>VLOOKUP(B5935,属性中转表!A:F,6,FALSE)</f>
        <v>"hp":102600,"atk":2850</v>
      </c>
      <c r="I5935" s="20" t="str">
        <f>IF(VLOOKUP(B5935,属性中转表!A:G,7,FALSE)=0,"",VLOOKUP(VLOOKUP(B5935,属性中转表!A:G,7,FALSE),属性中转表!$K$2:$P$21,6,0))&amp;IF(VLOOKUP(B5935,属性中转表!A:G,7,FALSE)&gt;=50,VLOOKUP(A5935,英雄数据表!A:K,9,0),IF(VLOOKUP(B5935,属性中转表!A:G,7,FALSE)&gt;=25,VLOOKUP(A5935,英雄数据表!A:K,5,0),""))</f>
        <v>"atk":300,"hp":5000,"undpspro":100,"hppro":200</v>
      </c>
      <c r="J5935" s="20" t="str">
        <f>IF(I5935="","",属性中转表!$I$1&amp;(IF(VLOOKUP(B5935,属性中转表!A:G,7,FALSE)=0,0,VLOOKUP(VLOOKUP(B5935,属性中转表!A:G,7,FALSE),属性中转表!$K$2:$P$21,4,0)))+IFERROR(VLOOKUP(A5935,英雄数据表!A:K,IF(武魂!B5935&gt;=50,10,IF(武魂!B5935&gt;=25,6)),0),0))</f>
        <v>,"dpspro":50</v>
      </c>
      <c r="K5935" s="32" t="str">
        <f t="shared" si="392"/>
        <v>"atk":300,"hp":5000,"undpspro":100,"hppro":200,"dpspro":50</v>
      </c>
      <c r="M5935" s="20" t="str">
        <f>IFERROR(VLOOKUP(B5935,属性中转表!$K$2:$O$21,5,FALSE),"")</f>
        <v/>
      </c>
      <c r="N5935" s="20" t="str">
        <f>IF(B5935=25,VLOOKUP(A5935,英雄数据表!A:L,8,FALSE),IF(B5935=50,VLOOKUP(A5935,英雄数据表!A:L,12,0),""))</f>
        <v/>
      </c>
    </row>
    <row r="5936" spans="1:14" x14ac:dyDescent="0.3">
      <c r="A5936" s="20">
        <v>43086</v>
      </c>
      <c r="B5936" s="21">
        <v>35</v>
      </c>
      <c r="C5936" s="21">
        <v>5</v>
      </c>
      <c r="D5936" s="21">
        <v>4</v>
      </c>
      <c r="E5936" s="20" t="str">
        <f>VLOOKUP(A5936,英雄数据表!A:C,3,0)</f>
        <v>星月传奇</v>
      </c>
      <c r="F5936" s="20">
        <f t="shared" si="396"/>
        <v>43086</v>
      </c>
      <c r="G5936" s="20">
        <f t="shared" si="397"/>
        <v>43086</v>
      </c>
      <c r="H5936" s="21" t="str">
        <f>VLOOKUP(B5936,属性中转表!A:F,6,FALSE)</f>
        <v>"hp":107100,"atk":2975</v>
      </c>
      <c r="I5936" s="20" t="str">
        <f>IF(VLOOKUP(B5936,属性中转表!A:G,7,FALSE)=0,"",VLOOKUP(VLOOKUP(B5936,属性中转表!A:G,7,FALSE),属性中转表!$K$2:$P$21,6,0))&amp;IF(VLOOKUP(B5936,属性中转表!A:G,7,FALSE)&gt;=50,VLOOKUP(A5936,英雄数据表!A:K,9,0),IF(VLOOKUP(B5936,属性中转表!A:G,7,FALSE)&gt;=25,VLOOKUP(A5936,英雄数据表!A:K,5,0),""))</f>
        <v>"atk":300,"hp":5000,"undpspro":100,"hppro":200</v>
      </c>
      <c r="J5936" s="20" t="str">
        <f>IF(I5936="","",属性中转表!$I$1&amp;(IF(VLOOKUP(B5936,属性中转表!A:G,7,FALSE)=0,0,VLOOKUP(VLOOKUP(B5936,属性中转表!A:G,7,FALSE),属性中转表!$K$2:$P$21,4,0)))+IFERROR(VLOOKUP(A5936,英雄数据表!A:K,IF(武魂!B5936&gt;=50,10,IF(武魂!B5936&gt;=25,6)),0),0))</f>
        <v>,"dpspro":100</v>
      </c>
      <c r="K5936" s="32" t="str">
        <f t="shared" si="392"/>
        <v>"atk":300,"hp":5000,"undpspro":100,"hppro":200,"dpspro":100</v>
      </c>
      <c r="M5936" s="20" t="str">
        <f>IFERROR(VLOOKUP(B5936,属性中转表!$K$2:$O$21,5,FALSE),"")</f>
        <v>"dpspro":50</v>
      </c>
      <c r="N5936" s="20" t="str">
        <f>IF(B5936=25,VLOOKUP(A5936,英雄数据表!A:L,8,FALSE),IF(B5936=50,VLOOKUP(A5936,英雄数据表!A:L,12,0),""))</f>
        <v/>
      </c>
    </row>
    <row r="5937" spans="1:14" x14ac:dyDescent="0.3">
      <c r="A5937" s="20">
        <v>43086</v>
      </c>
      <c r="B5937" s="21">
        <v>36</v>
      </c>
      <c r="C5937" s="21">
        <v>5</v>
      </c>
      <c r="D5937" s="21">
        <v>4</v>
      </c>
      <c r="E5937" s="20" t="str">
        <f>VLOOKUP(A5937,英雄数据表!A:C,3,0)</f>
        <v>星月传奇</v>
      </c>
      <c r="F5937" s="20">
        <f t="shared" si="396"/>
        <v>43086</v>
      </c>
      <c r="G5937" s="20">
        <f t="shared" si="397"/>
        <v>43086</v>
      </c>
      <c r="H5937" s="21" t="str">
        <f>VLOOKUP(B5937,属性中转表!A:F,6,FALSE)</f>
        <v>"hp":111600,"atk":3100</v>
      </c>
      <c r="I5937" s="20" t="str">
        <f>IF(VLOOKUP(B5937,属性中转表!A:G,7,FALSE)=0,"",VLOOKUP(VLOOKUP(B5937,属性中转表!A:G,7,FALSE),属性中转表!$K$2:$P$21,6,0))&amp;IF(VLOOKUP(B5937,属性中转表!A:G,7,FALSE)&gt;=50,VLOOKUP(A5937,英雄数据表!A:K,9,0),IF(VLOOKUP(B5937,属性中转表!A:G,7,FALSE)&gt;=25,VLOOKUP(A5937,英雄数据表!A:K,5,0),""))</f>
        <v>"atk":300,"hp":5000,"undpspro":100,"hppro":200</v>
      </c>
      <c r="J5937" s="20" t="str">
        <f>IF(I5937="","",属性中转表!$I$1&amp;(IF(VLOOKUP(B5937,属性中转表!A:G,7,FALSE)=0,0,VLOOKUP(VLOOKUP(B5937,属性中转表!A:G,7,FALSE),属性中转表!$K$2:$P$21,4,0)))+IFERROR(VLOOKUP(A5937,英雄数据表!A:K,IF(武魂!B5937&gt;=50,10,IF(武魂!B5937&gt;=25,6)),0),0))</f>
        <v>,"dpspro":100</v>
      </c>
      <c r="K5937" s="32" t="str">
        <f t="shared" si="392"/>
        <v>"atk":300,"hp":5000,"undpspro":100,"hppro":200,"dpspro":100</v>
      </c>
      <c r="M5937" s="20" t="str">
        <f>IFERROR(VLOOKUP(B5937,属性中转表!$K$2:$O$21,5,FALSE),"")</f>
        <v/>
      </c>
      <c r="N5937" s="20" t="str">
        <f>IF(B5937=25,VLOOKUP(A5937,英雄数据表!A:L,8,FALSE),IF(B5937=50,VLOOKUP(A5937,英雄数据表!A:L,12,0),""))</f>
        <v/>
      </c>
    </row>
    <row r="5938" spans="1:14" x14ac:dyDescent="0.3">
      <c r="A5938" s="20">
        <v>43086</v>
      </c>
      <c r="B5938" s="21">
        <v>37</v>
      </c>
      <c r="C5938" s="21">
        <v>5</v>
      </c>
      <c r="D5938" s="21">
        <v>4</v>
      </c>
      <c r="E5938" s="20" t="str">
        <f>VLOOKUP(A5938,英雄数据表!A:C,3,0)</f>
        <v>星月传奇</v>
      </c>
      <c r="F5938" s="20">
        <f t="shared" si="396"/>
        <v>43086</v>
      </c>
      <c r="G5938" s="20">
        <f t="shared" si="397"/>
        <v>43086</v>
      </c>
      <c r="H5938" s="21" t="str">
        <f>VLOOKUP(B5938,属性中转表!A:F,6,FALSE)</f>
        <v>"hp":116100,"atk":3225</v>
      </c>
      <c r="I5938" s="20" t="str">
        <f>IF(VLOOKUP(B5938,属性中转表!A:G,7,FALSE)=0,"",VLOOKUP(VLOOKUP(B5938,属性中转表!A:G,7,FALSE),属性中转表!$K$2:$P$21,6,0))&amp;IF(VLOOKUP(B5938,属性中转表!A:G,7,FALSE)&gt;=50,VLOOKUP(A5938,英雄数据表!A:K,9,0),IF(VLOOKUP(B5938,属性中转表!A:G,7,FALSE)&gt;=25,VLOOKUP(A5938,英雄数据表!A:K,5,0),""))</f>
        <v>"atk":300,"hp":5000,"undpspro":100,"hppro":200</v>
      </c>
      <c r="J5938" s="20" t="str">
        <f>IF(I5938="","",属性中转表!$I$1&amp;(IF(VLOOKUP(B5938,属性中转表!A:G,7,FALSE)=0,0,VLOOKUP(VLOOKUP(B5938,属性中转表!A:G,7,FALSE),属性中转表!$K$2:$P$21,4,0)))+IFERROR(VLOOKUP(A5938,英雄数据表!A:K,IF(武魂!B5938&gt;=50,10,IF(武魂!B5938&gt;=25,6)),0),0))</f>
        <v>,"dpspro":100</v>
      </c>
      <c r="K5938" s="32" t="str">
        <f t="shared" si="392"/>
        <v>"atk":300,"hp":5000,"undpspro":100,"hppro":200,"dpspro":100</v>
      </c>
      <c r="M5938" s="20" t="str">
        <f>IFERROR(VLOOKUP(B5938,属性中转表!$K$2:$O$21,5,FALSE),"")</f>
        <v/>
      </c>
      <c r="N5938" s="20" t="str">
        <f>IF(B5938=25,VLOOKUP(A5938,英雄数据表!A:L,8,FALSE),IF(B5938=50,VLOOKUP(A5938,英雄数据表!A:L,12,0),""))</f>
        <v/>
      </c>
    </row>
    <row r="5939" spans="1:14" x14ac:dyDescent="0.3">
      <c r="A5939" s="20">
        <v>43086</v>
      </c>
      <c r="B5939" s="21">
        <v>38</v>
      </c>
      <c r="C5939" s="21">
        <v>5</v>
      </c>
      <c r="D5939" s="21">
        <v>4</v>
      </c>
      <c r="E5939" s="20" t="str">
        <f>VLOOKUP(A5939,英雄数据表!A:C,3,0)</f>
        <v>星月传奇</v>
      </c>
      <c r="F5939" s="20">
        <f t="shared" si="396"/>
        <v>43086</v>
      </c>
      <c r="G5939" s="20">
        <f t="shared" si="397"/>
        <v>43086</v>
      </c>
      <c r="H5939" s="21" t="str">
        <f>VLOOKUP(B5939,属性中转表!A:F,6,FALSE)</f>
        <v>"hp":120600,"atk":3350</v>
      </c>
      <c r="I5939" s="20" t="str">
        <f>IF(VLOOKUP(B5939,属性中转表!A:G,7,FALSE)=0,"",VLOOKUP(VLOOKUP(B5939,属性中转表!A:G,7,FALSE),属性中转表!$K$2:$P$21,6,0))&amp;IF(VLOOKUP(B5939,属性中转表!A:G,7,FALSE)&gt;=50,VLOOKUP(A5939,英雄数据表!A:K,9,0),IF(VLOOKUP(B5939,属性中转表!A:G,7,FALSE)&gt;=25,VLOOKUP(A5939,英雄数据表!A:K,5,0),""))</f>
        <v>"atk":300,"hp":5000,"undpspro":100,"hppro":200</v>
      </c>
      <c r="J5939" s="20" t="str">
        <f>IF(I5939="","",属性中转表!$I$1&amp;(IF(VLOOKUP(B5939,属性中转表!A:G,7,FALSE)=0,0,VLOOKUP(VLOOKUP(B5939,属性中转表!A:G,7,FALSE),属性中转表!$K$2:$P$21,4,0)))+IFERROR(VLOOKUP(A5939,英雄数据表!A:K,IF(武魂!B5939&gt;=50,10,IF(武魂!B5939&gt;=25,6)),0),0))</f>
        <v>,"dpspro":100</v>
      </c>
      <c r="K5939" s="32" t="str">
        <f t="shared" si="392"/>
        <v>"atk":300,"hp":5000,"undpspro":100,"hppro":200,"dpspro":100</v>
      </c>
      <c r="M5939" s="20" t="str">
        <f>IFERROR(VLOOKUP(B5939,属性中转表!$K$2:$O$21,5,FALSE),"")</f>
        <v/>
      </c>
      <c r="N5939" s="20" t="str">
        <f>IF(B5939=25,VLOOKUP(A5939,英雄数据表!A:L,8,FALSE),IF(B5939=50,VLOOKUP(A5939,英雄数据表!A:L,12,0),""))</f>
        <v/>
      </c>
    </row>
    <row r="5940" spans="1:14" x14ac:dyDescent="0.3">
      <c r="A5940" s="20">
        <v>43086</v>
      </c>
      <c r="B5940" s="21">
        <v>39</v>
      </c>
      <c r="C5940" s="21">
        <v>5</v>
      </c>
      <c r="D5940" s="21">
        <v>4</v>
      </c>
      <c r="E5940" s="20" t="str">
        <f>VLOOKUP(A5940,英雄数据表!A:C,3,0)</f>
        <v>星月传奇</v>
      </c>
      <c r="F5940" s="20">
        <f t="shared" si="396"/>
        <v>43086</v>
      </c>
      <c r="G5940" s="20">
        <f t="shared" si="397"/>
        <v>43086</v>
      </c>
      <c r="H5940" s="21" t="str">
        <f>VLOOKUP(B5940,属性中转表!A:F,6,FALSE)</f>
        <v>"hp":125100,"atk":3475</v>
      </c>
      <c r="I5940" s="20" t="str">
        <f>IF(VLOOKUP(B5940,属性中转表!A:G,7,FALSE)=0,"",VLOOKUP(VLOOKUP(B5940,属性中转表!A:G,7,FALSE),属性中转表!$K$2:$P$21,6,0))&amp;IF(VLOOKUP(B5940,属性中转表!A:G,7,FALSE)&gt;=50,VLOOKUP(A5940,英雄数据表!A:K,9,0),IF(VLOOKUP(B5940,属性中转表!A:G,7,FALSE)&gt;=25,VLOOKUP(A5940,英雄数据表!A:K,5,0),""))</f>
        <v>"atk":300,"hp":5000,"undpspro":100,"hppro":200</v>
      </c>
      <c r="J5940" s="20" t="str">
        <f>IF(I5940="","",属性中转表!$I$1&amp;(IF(VLOOKUP(B5940,属性中转表!A:G,7,FALSE)=0,0,VLOOKUP(VLOOKUP(B5940,属性中转表!A:G,7,FALSE),属性中转表!$K$2:$P$21,4,0)))+IFERROR(VLOOKUP(A5940,英雄数据表!A:K,IF(武魂!B5940&gt;=50,10,IF(武魂!B5940&gt;=25,6)),0),0))</f>
        <v>,"dpspro":100</v>
      </c>
      <c r="K5940" s="32" t="str">
        <f t="shared" si="392"/>
        <v>"atk":300,"hp":5000,"undpspro":100,"hppro":200,"dpspro":100</v>
      </c>
      <c r="M5940" s="20" t="str">
        <f>IFERROR(VLOOKUP(B5940,属性中转表!$K$2:$O$21,5,FALSE),"")</f>
        <v/>
      </c>
      <c r="N5940" s="20" t="str">
        <f>IF(B5940=25,VLOOKUP(A5940,英雄数据表!A:L,8,FALSE),IF(B5940=50,VLOOKUP(A5940,英雄数据表!A:L,12,0),""))</f>
        <v/>
      </c>
    </row>
    <row r="5941" spans="1:14" x14ac:dyDescent="0.3">
      <c r="A5941" s="20">
        <v>43086</v>
      </c>
      <c r="B5941" s="21">
        <v>40</v>
      </c>
      <c r="C5941" s="21">
        <v>5</v>
      </c>
      <c r="D5941" s="21">
        <v>4</v>
      </c>
      <c r="E5941" s="20" t="str">
        <f>VLOOKUP(A5941,英雄数据表!A:C,3,0)</f>
        <v>星月传奇</v>
      </c>
      <c r="F5941" s="20">
        <f t="shared" si="396"/>
        <v>43086</v>
      </c>
      <c r="G5941" s="20">
        <f t="shared" si="397"/>
        <v>43086</v>
      </c>
      <c r="H5941" s="21" t="str">
        <f>VLOOKUP(B5941,属性中转表!A:F,6,FALSE)</f>
        <v>"hp":129600,"atk":3600</v>
      </c>
      <c r="I5941" s="20" t="str">
        <f>IF(VLOOKUP(B5941,属性中转表!A:G,7,FALSE)=0,"",VLOOKUP(VLOOKUP(B5941,属性中转表!A:G,7,FALSE),属性中转表!$K$2:$P$21,6,0))&amp;IF(VLOOKUP(B5941,属性中转表!A:G,7,FALSE)&gt;=50,VLOOKUP(A5941,英雄数据表!A:K,9,0),IF(VLOOKUP(B5941,属性中转表!A:G,7,FALSE)&gt;=25,VLOOKUP(A5941,英雄数据表!A:K,5,0),""))</f>
        <v>"atk":300,"hp":5000,"undpspro":100,"pvpdpspro":50,"hppro":200</v>
      </c>
      <c r="J5941" s="20" t="str">
        <f>IF(I5941="","",属性中转表!$I$1&amp;(IF(VLOOKUP(B5941,属性中转表!A:G,7,FALSE)=0,0,VLOOKUP(VLOOKUP(B5941,属性中转表!A:G,7,FALSE),属性中转表!$K$2:$P$21,4,0)))+IFERROR(VLOOKUP(A5941,英雄数据表!A:K,IF(武魂!B5941&gt;=50,10,IF(武魂!B5941&gt;=25,6)),0),0))</f>
        <v>,"dpspro":100</v>
      </c>
      <c r="K5941" s="32" t="str">
        <f t="shared" si="392"/>
        <v>"atk":300,"hp":5000,"undpspro":100,"pvpdpspro":50,"hppro":200,"dpspro":100</v>
      </c>
      <c r="M5941" s="20" t="str">
        <f>IFERROR(VLOOKUP(B5941,属性中转表!$K$2:$O$21,5,FALSE),"")</f>
        <v>"pvpdpspro":50</v>
      </c>
      <c r="N5941" s="20" t="str">
        <f>IF(B5941=25,VLOOKUP(A5941,英雄数据表!A:L,8,FALSE),IF(B5941=50,VLOOKUP(A5941,英雄数据表!A:L,12,0),""))</f>
        <v/>
      </c>
    </row>
    <row r="5942" spans="1:14" x14ac:dyDescent="0.3">
      <c r="A5942" s="20">
        <v>43086</v>
      </c>
      <c r="B5942" s="21">
        <v>41</v>
      </c>
      <c r="C5942" s="21">
        <v>5</v>
      </c>
      <c r="D5942" s="21">
        <v>4</v>
      </c>
      <c r="E5942" s="20" t="str">
        <f>VLOOKUP(A5942,英雄数据表!A:C,3,0)</f>
        <v>星月传奇</v>
      </c>
      <c r="F5942" s="20">
        <f t="shared" si="396"/>
        <v>43086</v>
      </c>
      <c r="G5942" s="20">
        <f t="shared" si="397"/>
        <v>43086</v>
      </c>
      <c r="H5942" s="21" t="str">
        <f>VLOOKUP(B5942,属性中转表!A:F,6,FALSE)</f>
        <v>"hp":135000,"atk":3750</v>
      </c>
      <c r="I5942" s="20" t="str">
        <f>IF(VLOOKUP(B5942,属性中转表!A:G,7,FALSE)=0,"",VLOOKUP(VLOOKUP(B5942,属性中转表!A:G,7,FALSE),属性中转表!$K$2:$P$21,6,0))&amp;IF(VLOOKUP(B5942,属性中转表!A:G,7,FALSE)&gt;=50,VLOOKUP(A5942,英雄数据表!A:K,9,0),IF(VLOOKUP(B5942,属性中转表!A:G,7,FALSE)&gt;=25,VLOOKUP(A5942,英雄数据表!A:K,5,0),""))</f>
        <v>"atk":300,"hp":5000,"undpspro":100,"pvpdpspro":50,"hppro":200</v>
      </c>
      <c r="J5942" s="20" t="str">
        <f>IF(I5942="","",属性中转表!$I$1&amp;(IF(VLOOKUP(B5942,属性中转表!A:G,7,FALSE)=0,0,VLOOKUP(VLOOKUP(B5942,属性中转表!A:G,7,FALSE),属性中转表!$K$2:$P$21,4,0)))+IFERROR(VLOOKUP(A5942,英雄数据表!A:K,IF(武魂!B5942&gt;=50,10,IF(武魂!B5942&gt;=25,6)),0),0))</f>
        <v>,"dpspro":100</v>
      </c>
      <c r="K5942" s="32" t="str">
        <f t="shared" si="392"/>
        <v>"atk":300,"hp":5000,"undpspro":100,"pvpdpspro":50,"hppro":200,"dpspro":100</v>
      </c>
      <c r="M5942" s="20" t="str">
        <f>IFERROR(VLOOKUP(B5942,属性中转表!$K$2:$O$21,5,FALSE),"")</f>
        <v/>
      </c>
      <c r="N5942" s="20" t="str">
        <f>IF(B5942=25,VLOOKUP(A5942,英雄数据表!A:L,8,FALSE),IF(B5942=50,VLOOKUP(A5942,英雄数据表!A:L,12,0),""))</f>
        <v/>
      </c>
    </row>
    <row r="5943" spans="1:14" x14ac:dyDescent="0.3">
      <c r="A5943" s="20">
        <v>43086</v>
      </c>
      <c r="B5943" s="21">
        <v>42</v>
      </c>
      <c r="C5943" s="21">
        <v>5</v>
      </c>
      <c r="D5943" s="21">
        <v>4</v>
      </c>
      <c r="E5943" s="20" t="str">
        <f>VLOOKUP(A5943,英雄数据表!A:C,3,0)</f>
        <v>星月传奇</v>
      </c>
      <c r="F5943" s="20">
        <f t="shared" si="396"/>
        <v>43086</v>
      </c>
      <c r="G5943" s="20">
        <f t="shared" si="397"/>
        <v>43086</v>
      </c>
      <c r="H5943" s="21" t="str">
        <f>VLOOKUP(B5943,属性中转表!A:F,6,FALSE)</f>
        <v>"hp":140400,"atk":3900</v>
      </c>
      <c r="I5943" s="20" t="str">
        <f>IF(VLOOKUP(B5943,属性中转表!A:G,7,FALSE)=0,"",VLOOKUP(VLOOKUP(B5943,属性中转表!A:G,7,FALSE),属性中转表!$K$2:$P$21,6,0))&amp;IF(VLOOKUP(B5943,属性中转表!A:G,7,FALSE)&gt;=50,VLOOKUP(A5943,英雄数据表!A:K,9,0),IF(VLOOKUP(B5943,属性中转表!A:G,7,FALSE)&gt;=25,VLOOKUP(A5943,英雄数据表!A:K,5,0),""))</f>
        <v>"atk":300,"hp":5000,"undpspro":100,"pvpdpspro":50,"hppro":200</v>
      </c>
      <c r="J5943" s="20" t="str">
        <f>IF(I5943="","",属性中转表!$I$1&amp;(IF(VLOOKUP(B5943,属性中转表!A:G,7,FALSE)=0,0,VLOOKUP(VLOOKUP(B5943,属性中转表!A:G,7,FALSE),属性中转表!$K$2:$P$21,4,0)))+IFERROR(VLOOKUP(A5943,英雄数据表!A:K,IF(武魂!B5943&gt;=50,10,IF(武魂!B5943&gt;=25,6)),0),0))</f>
        <v>,"dpspro":100</v>
      </c>
      <c r="K5943" s="32" t="str">
        <f t="shared" si="392"/>
        <v>"atk":300,"hp":5000,"undpspro":100,"pvpdpspro":50,"hppro":200,"dpspro":100</v>
      </c>
      <c r="M5943" s="20" t="str">
        <f>IFERROR(VLOOKUP(B5943,属性中转表!$K$2:$O$21,5,FALSE),"")</f>
        <v/>
      </c>
      <c r="N5943" s="20" t="str">
        <f>IF(B5943=25,VLOOKUP(A5943,英雄数据表!A:L,8,FALSE),IF(B5943=50,VLOOKUP(A5943,英雄数据表!A:L,12,0),""))</f>
        <v/>
      </c>
    </row>
    <row r="5944" spans="1:14" x14ac:dyDescent="0.3">
      <c r="A5944" s="20">
        <v>43086</v>
      </c>
      <c r="B5944" s="21">
        <v>43</v>
      </c>
      <c r="C5944" s="21">
        <v>5</v>
      </c>
      <c r="D5944" s="21">
        <v>4</v>
      </c>
      <c r="E5944" s="20" t="str">
        <f>VLOOKUP(A5944,英雄数据表!A:C,3,0)</f>
        <v>星月传奇</v>
      </c>
      <c r="F5944" s="20">
        <f t="shared" si="396"/>
        <v>43086</v>
      </c>
      <c r="G5944" s="20">
        <f t="shared" si="397"/>
        <v>43086</v>
      </c>
      <c r="H5944" s="21" t="str">
        <f>VLOOKUP(B5944,属性中转表!A:F,6,FALSE)</f>
        <v>"hp":145800,"atk":4050</v>
      </c>
      <c r="I5944" s="20" t="str">
        <f>IF(VLOOKUP(B5944,属性中转表!A:G,7,FALSE)=0,"",VLOOKUP(VLOOKUP(B5944,属性中转表!A:G,7,FALSE),属性中转表!$K$2:$P$21,6,0))&amp;IF(VLOOKUP(B5944,属性中转表!A:G,7,FALSE)&gt;=50,VLOOKUP(A5944,英雄数据表!A:K,9,0),IF(VLOOKUP(B5944,属性中转表!A:G,7,FALSE)&gt;=25,VLOOKUP(A5944,英雄数据表!A:K,5,0),""))</f>
        <v>"atk":300,"hp":5000,"undpspro":100,"pvpdpspro":50,"hppro":200</v>
      </c>
      <c r="J5944" s="20" t="str">
        <f>IF(I5944="","",属性中转表!$I$1&amp;(IF(VLOOKUP(B5944,属性中转表!A:G,7,FALSE)=0,0,VLOOKUP(VLOOKUP(B5944,属性中转表!A:G,7,FALSE),属性中转表!$K$2:$P$21,4,0)))+IFERROR(VLOOKUP(A5944,英雄数据表!A:K,IF(武魂!B5944&gt;=50,10,IF(武魂!B5944&gt;=25,6)),0),0))</f>
        <v>,"dpspro":100</v>
      </c>
      <c r="K5944" s="32" t="str">
        <f t="shared" si="392"/>
        <v>"atk":300,"hp":5000,"undpspro":100,"pvpdpspro":50,"hppro":200,"dpspro":100</v>
      </c>
      <c r="M5944" s="20" t="str">
        <f>IFERROR(VLOOKUP(B5944,属性中转表!$K$2:$O$21,5,FALSE),"")</f>
        <v/>
      </c>
      <c r="N5944" s="20" t="str">
        <f>IF(B5944=25,VLOOKUP(A5944,英雄数据表!A:L,8,FALSE),IF(B5944=50,VLOOKUP(A5944,英雄数据表!A:L,12,0),""))</f>
        <v/>
      </c>
    </row>
    <row r="5945" spans="1:14" x14ac:dyDescent="0.3">
      <c r="A5945" s="20">
        <v>43086</v>
      </c>
      <c r="B5945" s="21">
        <v>44</v>
      </c>
      <c r="C5945" s="21">
        <v>5</v>
      </c>
      <c r="D5945" s="21">
        <v>4</v>
      </c>
      <c r="E5945" s="20" t="str">
        <f>VLOOKUP(A5945,英雄数据表!A:C,3,0)</f>
        <v>星月传奇</v>
      </c>
      <c r="F5945" s="20">
        <f t="shared" si="396"/>
        <v>43086</v>
      </c>
      <c r="G5945" s="20">
        <f t="shared" si="397"/>
        <v>43086</v>
      </c>
      <c r="H5945" s="21" t="str">
        <f>VLOOKUP(B5945,属性中转表!A:F,6,FALSE)</f>
        <v>"hp":151200,"atk":4200</v>
      </c>
      <c r="I5945" s="20" t="str">
        <f>IF(VLOOKUP(B5945,属性中转表!A:G,7,FALSE)=0,"",VLOOKUP(VLOOKUP(B5945,属性中转表!A:G,7,FALSE),属性中转表!$K$2:$P$21,6,0))&amp;IF(VLOOKUP(B5945,属性中转表!A:G,7,FALSE)&gt;=50,VLOOKUP(A5945,英雄数据表!A:K,9,0),IF(VLOOKUP(B5945,属性中转表!A:G,7,FALSE)&gt;=25,VLOOKUP(A5945,英雄数据表!A:K,5,0),""))</f>
        <v>"atk":300,"hp":5000,"undpspro":100,"pvpdpspro":50,"hppro":200</v>
      </c>
      <c r="J5945" s="20" t="str">
        <f>IF(I5945="","",属性中转表!$I$1&amp;(IF(VLOOKUP(B5945,属性中转表!A:G,7,FALSE)=0,0,VLOOKUP(VLOOKUP(B5945,属性中转表!A:G,7,FALSE),属性中转表!$K$2:$P$21,4,0)))+IFERROR(VLOOKUP(A5945,英雄数据表!A:K,IF(武魂!B5945&gt;=50,10,IF(武魂!B5945&gt;=25,6)),0),0))</f>
        <v>,"dpspro":100</v>
      </c>
      <c r="K5945" s="32" t="str">
        <f t="shared" si="392"/>
        <v>"atk":300,"hp":5000,"undpspro":100,"pvpdpspro":50,"hppro":200,"dpspro":100</v>
      </c>
      <c r="M5945" s="20" t="str">
        <f>IFERROR(VLOOKUP(B5945,属性中转表!$K$2:$O$21,5,FALSE),"")</f>
        <v/>
      </c>
      <c r="N5945" s="20" t="str">
        <f>IF(B5945=25,VLOOKUP(A5945,英雄数据表!A:L,8,FALSE),IF(B5945=50,VLOOKUP(A5945,英雄数据表!A:L,12,0),""))</f>
        <v/>
      </c>
    </row>
    <row r="5946" spans="1:14" x14ac:dyDescent="0.3">
      <c r="A5946" s="20">
        <v>43086</v>
      </c>
      <c r="B5946" s="21">
        <v>45</v>
      </c>
      <c r="C5946" s="21">
        <v>5</v>
      </c>
      <c r="D5946" s="21">
        <v>4</v>
      </c>
      <c r="E5946" s="20" t="str">
        <f>VLOOKUP(A5946,英雄数据表!A:C,3,0)</f>
        <v>星月传奇</v>
      </c>
      <c r="F5946" s="20">
        <f t="shared" si="396"/>
        <v>43086</v>
      </c>
      <c r="G5946" s="20">
        <f t="shared" si="397"/>
        <v>43086</v>
      </c>
      <c r="H5946" s="21" t="str">
        <f>VLOOKUP(B5946,属性中转表!A:F,6,FALSE)</f>
        <v>"hp":156600,"atk":4350</v>
      </c>
      <c r="I5946" s="20" t="str">
        <f>IF(VLOOKUP(B5946,属性中转表!A:G,7,FALSE)=0,"",VLOOKUP(VLOOKUP(B5946,属性中转表!A:G,7,FALSE),属性中转表!$K$2:$P$21,6,0))&amp;IF(VLOOKUP(B5946,属性中转表!A:G,7,FALSE)&gt;=50,VLOOKUP(A5946,英雄数据表!A:K,9,0),IF(VLOOKUP(B5946,属性中转表!A:G,7,FALSE)&gt;=25,VLOOKUP(A5946,英雄数据表!A:K,5,0),""))</f>
        <v>"atk":300,"hp":5000,"undpspro":100,"pvpdpspro":50,"pvpundpspro":50,"hppro":200</v>
      </c>
      <c r="J5946" s="20" t="str">
        <f>IF(I5946="","",属性中转表!$I$1&amp;(IF(VLOOKUP(B5946,属性中转表!A:G,7,FALSE)=0,0,VLOOKUP(VLOOKUP(B5946,属性中转表!A:G,7,FALSE),属性中转表!$K$2:$P$21,4,0)))+IFERROR(VLOOKUP(A5946,英雄数据表!A:K,IF(武魂!B5946&gt;=50,10,IF(武魂!B5946&gt;=25,6)),0),0))</f>
        <v>,"dpspro":100</v>
      </c>
      <c r="K5946" s="32" t="str">
        <f t="shared" si="392"/>
        <v>"atk":300,"hp":5000,"undpspro":100,"pvpdpspro":50,"pvpundpspro":50,"hppro":200,"dpspro":100</v>
      </c>
      <c r="M5946" s="20" t="str">
        <f>IFERROR(VLOOKUP(B5946,属性中转表!$K$2:$O$21,5,FALSE),"")</f>
        <v>"pvpundpspro":50</v>
      </c>
      <c r="N5946" s="20" t="str">
        <f>IF(B5946=25,VLOOKUP(A5946,英雄数据表!A:L,8,FALSE),IF(B5946=50,VLOOKUP(A5946,英雄数据表!A:L,12,0),""))</f>
        <v/>
      </c>
    </row>
    <row r="5947" spans="1:14" x14ac:dyDescent="0.3">
      <c r="A5947" s="20">
        <v>43086</v>
      </c>
      <c r="B5947" s="21">
        <v>46</v>
      </c>
      <c r="C5947" s="21">
        <v>5</v>
      </c>
      <c r="D5947" s="21">
        <v>4</v>
      </c>
      <c r="E5947" s="20" t="str">
        <f>VLOOKUP(A5947,英雄数据表!A:C,3,0)</f>
        <v>星月传奇</v>
      </c>
      <c r="F5947" s="20">
        <f t="shared" si="396"/>
        <v>43086</v>
      </c>
      <c r="G5947" s="20">
        <f t="shared" si="397"/>
        <v>43086</v>
      </c>
      <c r="H5947" s="21" t="str">
        <f>VLOOKUP(B5947,属性中转表!A:F,6,FALSE)</f>
        <v>"hp":162000,"atk":4500</v>
      </c>
      <c r="I5947" s="20" t="str">
        <f>IF(VLOOKUP(B5947,属性中转表!A:G,7,FALSE)=0,"",VLOOKUP(VLOOKUP(B5947,属性中转表!A:G,7,FALSE),属性中转表!$K$2:$P$21,6,0))&amp;IF(VLOOKUP(B5947,属性中转表!A:G,7,FALSE)&gt;=50,VLOOKUP(A5947,英雄数据表!A:K,9,0),IF(VLOOKUP(B5947,属性中转表!A:G,7,FALSE)&gt;=25,VLOOKUP(A5947,英雄数据表!A:K,5,0),""))</f>
        <v>"atk":300,"hp":5000,"undpspro":100,"pvpdpspro":50,"pvpundpspro":50,"hppro":200</v>
      </c>
      <c r="J5947" s="20" t="str">
        <f>IF(I5947="","",属性中转表!$I$1&amp;(IF(VLOOKUP(B5947,属性中转表!A:G,7,FALSE)=0,0,VLOOKUP(VLOOKUP(B5947,属性中转表!A:G,7,FALSE),属性中转表!$K$2:$P$21,4,0)))+IFERROR(VLOOKUP(A5947,英雄数据表!A:K,IF(武魂!B5947&gt;=50,10,IF(武魂!B5947&gt;=25,6)),0),0))</f>
        <v>,"dpspro":100</v>
      </c>
      <c r="K5947" s="32" t="str">
        <f t="shared" si="392"/>
        <v>"atk":300,"hp":5000,"undpspro":100,"pvpdpspro":50,"pvpundpspro":50,"hppro":200,"dpspro":100</v>
      </c>
      <c r="M5947" s="20" t="str">
        <f>IFERROR(VLOOKUP(B5947,属性中转表!$K$2:$O$21,5,FALSE),"")</f>
        <v/>
      </c>
      <c r="N5947" s="20" t="str">
        <f>IF(B5947=25,VLOOKUP(A5947,英雄数据表!A:L,8,FALSE),IF(B5947=50,VLOOKUP(A5947,英雄数据表!A:L,12,0),""))</f>
        <v/>
      </c>
    </row>
    <row r="5948" spans="1:14" x14ac:dyDescent="0.3">
      <c r="A5948" s="20">
        <v>43086</v>
      </c>
      <c r="B5948" s="21">
        <v>47</v>
      </c>
      <c r="C5948" s="21">
        <v>5</v>
      </c>
      <c r="D5948" s="21">
        <v>4</v>
      </c>
      <c r="E5948" s="20" t="str">
        <f>VLOOKUP(A5948,英雄数据表!A:C,3,0)</f>
        <v>星月传奇</v>
      </c>
      <c r="F5948" s="20">
        <f t="shared" si="396"/>
        <v>43086</v>
      </c>
      <c r="G5948" s="20">
        <f t="shared" si="397"/>
        <v>43086</v>
      </c>
      <c r="H5948" s="21" t="str">
        <f>VLOOKUP(B5948,属性中转表!A:F,6,FALSE)</f>
        <v>"hp":167400,"atk":4650</v>
      </c>
      <c r="I5948" s="20" t="str">
        <f>IF(VLOOKUP(B5948,属性中转表!A:G,7,FALSE)=0,"",VLOOKUP(VLOOKUP(B5948,属性中转表!A:G,7,FALSE),属性中转表!$K$2:$P$21,6,0))&amp;IF(VLOOKUP(B5948,属性中转表!A:G,7,FALSE)&gt;=50,VLOOKUP(A5948,英雄数据表!A:K,9,0),IF(VLOOKUP(B5948,属性中转表!A:G,7,FALSE)&gt;=25,VLOOKUP(A5948,英雄数据表!A:K,5,0),""))</f>
        <v>"atk":300,"hp":5000,"undpspro":100,"pvpdpspro":50,"pvpundpspro":50,"hppro":200</v>
      </c>
      <c r="J5948" s="20" t="str">
        <f>IF(I5948="","",属性中转表!$I$1&amp;(IF(VLOOKUP(B5948,属性中转表!A:G,7,FALSE)=0,0,VLOOKUP(VLOOKUP(B5948,属性中转表!A:G,7,FALSE),属性中转表!$K$2:$P$21,4,0)))+IFERROR(VLOOKUP(A5948,英雄数据表!A:K,IF(武魂!B5948&gt;=50,10,IF(武魂!B5948&gt;=25,6)),0),0))</f>
        <v>,"dpspro":100</v>
      </c>
      <c r="K5948" s="32" t="str">
        <f t="shared" si="392"/>
        <v>"atk":300,"hp":5000,"undpspro":100,"pvpdpspro":50,"pvpundpspro":50,"hppro":200,"dpspro":100</v>
      </c>
      <c r="M5948" s="20" t="str">
        <f>IFERROR(VLOOKUP(B5948,属性中转表!$K$2:$O$21,5,FALSE),"")</f>
        <v/>
      </c>
      <c r="N5948" s="20" t="str">
        <f>IF(B5948=25,VLOOKUP(A5948,英雄数据表!A:L,8,FALSE),IF(B5948=50,VLOOKUP(A5948,英雄数据表!A:L,12,0),""))</f>
        <v/>
      </c>
    </row>
    <row r="5949" spans="1:14" x14ac:dyDescent="0.3">
      <c r="A5949" s="20">
        <v>43086</v>
      </c>
      <c r="B5949" s="21">
        <v>48</v>
      </c>
      <c r="C5949" s="21">
        <v>5</v>
      </c>
      <c r="D5949" s="21">
        <v>4</v>
      </c>
      <c r="E5949" s="20" t="str">
        <f>VLOOKUP(A5949,英雄数据表!A:C,3,0)</f>
        <v>星月传奇</v>
      </c>
      <c r="F5949" s="20">
        <f t="shared" si="396"/>
        <v>43086</v>
      </c>
      <c r="G5949" s="20">
        <f t="shared" si="397"/>
        <v>43086</v>
      </c>
      <c r="H5949" s="21" t="str">
        <f>VLOOKUP(B5949,属性中转表!A:F,6,FALSE)</f>
        <v>"hp":172800,"atk":4800</v>
      </c>
      <c r="I5949" s="20" t="str">
        <f>IF(VLOOKUP(B5949,属性中转表!A:G,7,FALSE)=0,"",VLOOKUP(VLOOKUP(B5949,属性中转表!A:G,7,FALSE),属性中转表!$K$2:$P$21,6,0))&amp;IF(VLOOKUP(B5949,属性中转表!A:G,7,FALSE)&gt;=50,VLOOKUP(A5949,英雄数据表!A:K,9,0),IF(VLOOKUP(B5949,属性中转表!A:G,7,FALSE)&gt;=25,VLOOKUP(A5949,英雄数据表!A:K,5,0),""))</f>
        <v>"atk":300,"hp":5000,"undpspro":100,"pvpdpspro":50,"pvpundpspro":50,"hppro":200</v>
      </c>
      <c r="J5949" s="20" t="str">
        <f>IF(I5949="","",属性中转表!$I$1&amp;(IF(VLOOKUP(B5949,属性中转表!A:G,7,FALSE)=0,0,VLOOKUP(VLOOKUP(B5949,属性中转表!A:G,7,FALSE),属性中转表!$K$2:$P$21,4,0)))+IFERROR(VLOOKUP(A5949,英雄数据表!A:K,IF(武魂!B5949&gt;=50,10,IF(武魂!B5949&gt;=25,6)),0),0))</f>
        <v>,"dpspro":100</v>
      </c>
      <c r="K5949" s="32" t="str">
        <f t="shared" si="392"/>
        <v>"atk":300,"hp":5000,"undpspro":100,"pvpdpspro":50,"pvpundpspro":50,"hppro":200,"dpspro":100</v>
      </c>
      <c r="M5949" s="20" t="str">
        <f>IFERROR(VLOOKUP(B5949,属性中转表!$K$2:$O$21,5,FALSE),"")</f>
        <v/>
      </c>
      <c r="N5949" s="20" t="str">
        <f>IF(B5949=25,VLOOKUP(A5949,英雄数据表!A:L,8,FALSE),IF(B5949=50,VLOOKUP(A5949,英雄数据表!A:L,12,0),""))</f>
        <v/>
      </c>
    </row>
    <row r="5950" spans="1:14" x14ac:dyDescent="0.3">
      <c r="A5950" s="20">
        <v>43086</v>
      </c>
      <c r="B5950" s="21">
        <v>49</v>
      </c>
      <c r="C5950" s="21">
        <v>5</v>
      </c>
      <c r="D5950" s="21">
        <v>4</v>
      </c>
      <c r="E5950" s="20" t="str">
        <f>VLOOKUP(A5950,英雄数据表!A:C,3,0)</f>
        <v>星月传奇</v>
      </c>
      <c r="F5950" s="20">
        <f t="shared" si="396"/>
        <v>43086</v>
      </c>
      <c r="G5950" s="20">
        <f t="shared" si="397"/>
        <v>43086</v>
      </c>
      <c r="H5950" s="21" t="str">
        <f>VLOOKUP(B5950,属性中转表!A:F,6,FALSE)</f>
        <v>"hp":178200,"atk":4950</v>
      </c>
      <c r="I5950" s="20" t="str">
        <f>IF(VLOOKUP(B5950,属性中转表!A:G,7,FALSE)=0,"",VLOOKUP(VLOOKUP(B5950,属性中转表!A:G,7,FALSE),属性中转表!$K$2:$P$21,6,0))&amp;IF(VLOOKUP(B5950,属性中转表!A:G,7,FALSE)&gt;=50,VLOOKUP(A5950,英雄数据表!A:K,9,0),IF(VLOOKUP(B5950,属性中转表!A:G,7,FALSE)&gt;=25,VLOOKUP(A5950,英雄数据表!A:K,5,0),""))</f>
        <v>"atk":300,"hp":5000,"undpspro":100,"pvpdpspro":50,"pvpundpspro":50,"hppro":200</v>
      </c>
      <c r="J5950" s="20" t="str">
        <f>IF(I5950="","",属性中转表!$I$1&amp;(IF(VLOOKUP(B5950,属性中转表!A:G,7,FALSE)=0,0,VLOOKUP(VLOOKUP(B5950,属性中转表!A:G,7,FALSE),属性中转表!$K$2:$P$21,4,0)))+IFERROR(VLOOKUP(A5950,英雄数据表!A:K,IF(武魂!B5950&gt;=50,10,IF(武魂!B5950&gt;=25,6)),0),0))</f>
        <v>,"dpspro":100</v>
      </c>
      <c r="K5950" s="32" t="str">
        <f t="shared" si="392"/>
        <v>"atk":300,"hp":5000,"undpspro":100,"pvpdpspro":50,"pvpundpspro":50,"hppro":200,"dpspro":100</v>
      </c>
      <c r="M5950" s="20" t="str">
        <f>IFERROR(VLOOKUP(B5950,属性中转表!$K$2:$O$21,5,FALSE),"")</f>
        <v/>
      </c>
      <c r="N5950" s="20" t="str">
        <f>IF(B5950=25,VLOOKUP(A5950,英雄数据表!A:L,8,FALSE),IF(B5950=50,VLOOKUP(A5950,英雄数据表!A:L,12,0),""))</f>
        <v/>
      </c>
    </row>
    <row r="5951" spans="1:14" x14ac:dyDescent="0.3">
      <c r="A5951" s="20">
        <v>43086</v>
      </c>
      <c r="B5951" s="21">
        <v>50</v>
      </c>
      <c r="C5951" s="21">
        <v>5</v>
      </c>
      <c r="D5951" s="21">
        <v>4</v>
      </c>
      <c r="E5951" s="20" t="str">
        <f>VLOOKUP(A5951,英雄数据表!A:C,3,0)</f>
        <v>星月传奇</v>
      </c>
      <c r="F5951" s="20">
        <f t="shared" si="396"/>
        <v>43086</v>
      </c>
      <c r="G5951" s="20">
        <f t="shared" si="397"/>
        <v>43086</v>
      </c>
      <c r="H5951" s="21" t="str">
        <f>VLOOKUP(B5951,属性中转表!A:F,6,FALSE)</f>
        <v>"hp":183600,"atk":5100</v>
      </c>
      <c r="I5951" s="20" t="str">
        <f>IF(VLOOKUP(B5951,属性中转表!A:G,7,FALSE)=0,"",VLOOKUP(VLOOKUP(B5951,属性中转表!A:G,7,FALSE),属性中转表!$K$2:$P$21,6,0))&amp;IF(VLOOKUP(B5951,属性中转表!A:G,7,FALSE)&gt;=50,VLOOKUP(A5951,英雄数据表!A:K,9,0),IF(VLOOKUP(B5951,属性中转表!A:G,7,FALSE)&gt;=25,VLOOKUP(A5951,英雄数据表!A:K,5,0),""))</f>
        <v>"atk":300,"hp":5000,"undpspro":100,"pvpdpspro":50,"pvpundpspro":50,"hppro":300</v>
      </c>
      <c r="J5951" s="20" t="str">
        <f>IF(I5951="","",属性中转表!$I$1&amp;(IF(VLOOKUP(B5951,属性中转表!A:G,7,FALSE)=0,0,VLOOKUP(VLOOKUP(B5951,属性中转表!A:G,7,FALSE),属性中转表!$K$2:$P$21,4,0)))+IFERROR(VLOOKUP(A5951,英雄数据表!A:K,IF(武魂!B5951&gt;=50,10,IF(武魂!B5951&gt;=25,6)),0),0))</f>
        <v>,"dpspro":100</v>
      </c>
      <c r="K5951" s="32" t="str">
        <f t="shared" si="392"/>
        <v>"atk":300,"hp":5000,"undpspro":100,"pvpdpspro":50,"pvpundpspro":50,"hppro":300,"dpspro":100</v>
      </c>
      <c r="M5951" s="20" t="str">
        <f>IFERROR(VLOOKUP(B5951,属性中转表!$K$2:$O$21,5,FALSE),"")</f>
        <v/>
      </c>
      <c r="N5951" s="20" t="str">
        <f>IF(B5951=25,VLOOKUP(A5951,英雄数据表!A:L,8,FALSE),IF(B5951=50,VLOOKUP(A5951,英雄数据表!A:L,12,0),""))</f>
        <v>增加30%生命上限</v>
      </c>
    </row>
    <row r="5952" spans="1:14" x14ac:dyDescent="0.3">
      <c r="A5952" s="20">
        <v>43086</v>
      </c>
      <c r="B5952" s="21">
        <v>51</v>
      </c>
      <c r="C5952" s="21">
        <v>5</v>
      </c>
      <c r="D5952" s="21">
        <v>4</v>
      </c>
      <c r="E5952" s="20" t="str">
        <f>VLOOKUP(A5952,英雄数据表!A:C,3,0)</f>
        <v>星月传奇</v>
      </c>
      <c r="F5952" s="20">
        <f t="shared" si="396"/>
        <v>43086</v>
      </c>
      <c r="G5952" s="20">
        <f t="shared" si="397"/>
        <v>43086</v>
      </c>
      <c r="H5952" s="21" t="str">
        <f>VLOOKUP(B5952,属性中转表!A:F,6,FALSE)</f>
        <v>"hp":189000,"atk":5250</v>
      </c>
      <c r="I5952" s="20" t="str">
        <f>IF(VLOOKUP(B5952,属性中转表!A:G,7,FALSE)=0,"",VLOOKUP(VLOOKUP(B5952,属性中转表!A:G,7,FALSE),属性中转表!$K$2:$P$21,6,0))&amp;IF(VLOOKUP(B5952,属性中转表!A:G,7,FALSE)&gt;=50,VLOOKUP(A5952,英雄数据表!A:K,9,0),IF(VLOOKUP(B5952,属性中转表!A:G,7,FALSE)&gt;=25,VLOOKUP(A5952,英雄数据表!A:K,5,0),""))</f>
        <v>"atk":300,"hp":5000,"undpspro":100,"pvpdpspro":50,"pvpundpspro":50,"hppro":300</v>
      </c>
      <c r="J5952" s="20" t="str">
        <f>IF(I5952="","",属性中转表!$I$1&amp;(IF(VLOOKUP(B5952,属性中转表!A:G,7,FALSE)=0,0,VLOOKUP(VLOOKUP(B5952,属性中转表!A:G,7,FALSE),属性中转表!$K$2:$P$21,4,0)))+IFERROR(VLOOKUP(A5952,英雄数据表!A:K,IF(武魂!B5952&gt;=50,10,IF(武魂!B5952&gt;=25,6)),0),0))</f>
        <v>,"dpspro":100</v>
      </c>
      <c r="K5952" s="32" t="str">
        <f t="shared" si="392"/>
        <v>"atk":300,"hp":5000,"undpspro":100,"pvpdpspro":50,"pvpundpspro":50,"hppro":300,"dpspro":100</v>
      </c>
      <c r="M5952" s="20" t="str">
        <f>IFERROR(VLOOKUP(B5952,属性中转表!$K$2:$O$21,5,FALSE),"")</f>
        <v/>
      </c>
      <c r="N5952" s="20" t="str">
        <f>IF(B5952=25,VLOOKUP(A5952,英雄数据表!A:L,8,FALSE),IF(B5952=50,VLOOKUP(A5952,英雄数据表!A:L,12,0),""))</f>
        <v/>
      </c>
    </row>
    <row r="5953" spans="1:14" x14ac:dyDescent="0.3">
      <c r="A5953" s="20">
        <v>43086</v>
      </c>
      <c r="B5953" s="21">
        <v>52</v>
      </c>
      <c r="C5953" s="21">
        <v>5</v>
      </c>
      <c r="D5953" s="21">
        <v>4</v>
      </c>
      <c r="E5953" s="20" t="str">
        <f>VLOOKUP(A5953,英雄数据表!A:C,3,0)</f>
        <v>星月传奇</v>
      </c>
      <c r="F5953" s="20">
        <f t="shared" si="396"/>
        <v>43086</v>
      </c>
      <c r="G5953" s="20">
        <f t="shared" si="397"/>
        <v>43086</v>
      </c>
      <c r="H5953" s="21" t="str">
        <f>VLOOKUP(B5953,属性中转表!A:F,6,FALSE)</f>
        <v>"hp":194400,"atk":5400</v>
      </c>
      <c r="I5953" s="20" t="str">
        <f>IF(VLOOKUP(B5953,属性中转表!A:G,7,FALSE)=0,"",VLOOKUP(VLOOKUP(B5953,属性中转表!A:G,7,FALSE),属性中转表!$K$2:$P$21,6,0))&amp;IF(VLOOKUP(B5953,属性中转表!A:G,7,FALSE)&gt;=50,VLOOKUP(A5953,英雄数据表!A:K,9,0),IF(VLOOKUP(B5953,属性中转表!A:G,7,FALSE)&gt;=25,VLOOKUP(A5953,英雄数据表!A:K,5,0),""))</f>
        <v>"atk":300,"hp":5000,"undpspro":100,"pvpdpspro":50,"pvpundpspro":50,"hppro":300</v>
      </c>
      <c r="J5953" s="20" t="str">
        <f>IF(I5953="","",属性中转表!$I$1&amp;(IF(VLOOKUP(B5953,属性中转表!A:G,7,FALSE)=0,0,VLOOKUP(VLOOKUP(B5953,属性中转表!A:G,7,FALSE),属性中转表!$K$2:$P$21,4,0)))+IFERROR(VLOOKUP(A5953,英雄数据表!A:K,IF(武魂!B5953&gt;=50,10,IF(武魂!B5953&gt;=25,6)),0),0))</f>
        <v>,"dpspro":100</v>
      </c>
      <c r="K5953" s="32" t="str">
        <f t="shared" si="392"/>
        <v>"atk":300,"hp":5000,"undpspro":100,"pvpdpspro":50,"pvpundpspro":50,"hppro":300,"dpspro":100</v>
      </c>
      <c r="M5953" s="20" t="str">
        <f>IFERROR(VLOOKUP(B5953,属性中转表!$K$2:$O$21,5,FALSE),"")</f>
        <v/>
      </c>
      <c r="N5953" s="20" t="str">
        <f>IF(B5953=25,VLOOKUP(A5953,英雄数据表!A:L,8,FALSE),IF(B5953=50,VLOOKUP(A5953,英雄数据表!A:L,12,0),""))</f>
        <v/>
      </c>
    </row>
    <row r="5954" spans="1:14" x14ac:dyDescent="0.3">
      <c r="A5954" s="20">
        <v>43086</v>
      </c>
      <c r="B5954" s="21">
        <v>53</v>
      </c>
      <c r="C5954" s="21">
        <v>5</v>
      </c>
      <c r="D5954" s="21">
        <v>4</v>
      </c>
      <c r="E5954" s="20" t="str">
        <f>VLOOKUP(A5954,英雄数据表!A:C,3,0)</f>
        <v>星月传奇</v>
      </c>
      <c r="F5954" s="20">
        <f t="shared" si="396"/>
        <v>43086</v>
      </c>
      <c r="G5954" s="20">
        <f t="shared" si="397"/>
        <v>43086</v>
      </c>
      <c r="H5954" s="21" t="str">
        <f>VLOOKUP(B5954,属性中转表!A:F,6,FALSE)</f>
        <v>"hp":199800,"atk":5550</v>
      </c>
      <c r="I5954" s="20" t="str">
        <f>IF(VLOOKUP(B5954,属性中转表!A:G,7,FALSE)=0,"",VLOOKUP(VLOOKUP(B5954,属性中转表!A:G,7,FALSE),属性中转表!$K$2:$P$21,6,0))&amp;IF(VLOOKUP(B5954,属性中转表!A:G,7,FALSE)&gt;=50,VLOOKUP(A5954,英雄数据表!A:K,9,0),IF(VLOOKUP(B5954,属性中转表!A:G,7,FALSE)&gt;=25,VLOOKUP(A5954,英雄数据表!A:K,5,0),""))</f>
        <v>"atk":300,"hp":5000,"undpspro":100,"pvpdpspro":50,"pvpundpspro":50,"hppro":300</v>
      </c>
      <c r="J5954" s="20" t="str">
        <f>IF(I5954="","",属性中转表!$I$1&amp;(IF(VLOOKUP(B5954,属性中转表!A:G,7,FALSE)=0,0,VLOOKUP(VLOOKUP(B5954,属性中转表!A:G,7,FALSE),属性中转表!$K$2:$P$21,4,0)))+IFERROR(VLOOKUP(A5954,英雄数据表!A:K,IF(武魂!B5954&gt;=50,10,IF(武魂!B5954&gt;=25,6)),0),0))</f>
        <v>,"dpspro":100</v>
      </c>
      <c r="K5954" s="32" t="str">
        <f t="shared" si="392"/>
        <v>"atk":300,"hp":5000,"undpspro":100,"pvpdpspro":50,"pvpundpspro":50,"hppro":300,"dpspro":100</v>
      </c>
      <c r="M5954" s="20" t="str">
        <f>IFERROR(VLOOKUP(B5954,属性中转表!$K$2:$O$21,5,FALSE),"")</f>
        <v/>
      </c>
      <c r="N5954" s="20" t="str">
        <f>IF(B5954=25,VLOOKUP(A5954,英雄数据表!A:L,8,FALSE),IF(B5954=50,VLOOKUP(A5954,英雄数据表!A:L,12,0),""))</f>
        <v/>
      </c>
    </row>
    <row r="5955" spans="1:14" x14ac:dyDescent="0.3">
      <c r="A5955" s="20">
        <v>43086</v>
      </c>
      <c r="B5955" s="21">
        <v>54</v>
      </c>
      <c r="C5955" s="21">
        <v>5</v>
      </c>
      <c r="D5955" s="21">
        <v>4</v>
      </c>
      <c r="E5955" s="20" t="str">
        <f>VLOOKUP(A5955,英雄数据表!A:C,3,0)</f>
        <v>星月传奇</v>
      </c>
      <c r="F5955" s="20">
        <f t="shared" si="396"/>
        <v>43086</v>
      </c>
      <c r="G5955" s="20">
        <f t="shared" si="397"/>
        <v>43086</v>
      </c>
      <c r="H5955" s="21" t="str">
        <f>VLOOKUP(B5955,属性中转表!A:F,6,FALSE)</f>
        <v>"hp":205200,"atk":5700</v>
      </c>
      <c r="I5955" s="20" t="str">
        <f>IF(VLOOKUP(B5955,属性中转表!A:G,7,FALSE)=0,"",VLOOKUP(VLOOKUP(B5955,属性中转表!A:G,7,FALSE),属性中转表!$K$2:$P$21,6,0))&amp;IF(VLOOKUP(B5955,属性中转表!A:G,7,FALSE)&gt;=50,VLOOKUP(A5955,英雄数据表!A:K,9,0),IF(VLOOKUP(B5955,属性中转表!A:G,7,FALSE)&gt;=25,VLOOKUP(A5955,英雄数据表!A:K,5,0),""))</f>
        <v>"atk":300,"hp":5000,"undpspro":100,"pvpdpspro":50,"pvpundpspro":50,"hppro":300</v>
      </c>
      <c r="J5955" s="20" t="str">
        <f>IF(I5955="","",属性中转表!$I$1&amp;(IF(VLOOKUP(B5955,属性中转表!A:G,7,FALSE)=0,0,VLOOKUP(VLOOKUP(B5955,属性中转表!A:G,7,FALSE),属性中转表!$K$2:$P$21,4,0)))+IFERROR(VLOOKUP(A5955,英雄数据表!A:K,IF(武魂!B5955&gt;=50,10,IF(武魂!B5955&gt;=25,6)),0),0))</f>
        <v>,"dpspro":100</v>
      </c>
      <c r="K5955" s="32" t="str">
        <f t="shared" si="392"/>
        <v>"atk":300,"hp":5000,"undpspro":100,"pvpdpspro":50,"pvpundpspro":50,"hppro":300,"dpspro":100</v>
      </c>
      <c r="M5955" s="20" t="str">
        <f>IFERROR(VLOOKUP(B5955,属性中转表!$K$2:$O$21,5,FALSE),"")</f>
        <v/>
      </c>
      <c r="N5955" s="20" t="str">
        <f>IF(B5955=25,VLOOKUP(A5955,英雄数据表!A:L,8,FALSE),IF(B5955=50,VLOOKUP(A5955,英雄数据表!A:L,12,0),""))</f>
        <v/>
      </c>
    </row>
    <row r="5956" spans="1:14" x14ac:dyDescent="0.3">
      <c r="A5956" s="20">
        <v>43086</v>
      </c>
      <c r="B5956" s="21">
        <v>55</v>
      </c>
      <c r="C5956" s="21">
        <v>5</v>
      </c>
      <c r="D5956" s="21">
        <v>4</v>
      </c>
      <c r="E5956" s="20" t="str">
        <f>VLOOKUP(A5956,英雄数据表!A:C,3,0)</f>
        <v>星月传奇</v>
      </c>
      <c r="F5956" s="20">
        <f t="shared" si="396"/>
        <v>43086</v>
      </c>
      <c r="G5956" s="20">
        <f t="shared" si="397"/>
        <v>43086</v>
      </c>
      <c r="H5956" s="21" t="str">
        <f>VLOOKUP(B5956,属性中转表!A:F,6,FALSE)</f>
        <v>"hp":210600,"atk":5850</v>
      </c>
      <c r="I5956" s="20" t="str">
        <f>IF(VLOOKUP(B5956,属性中转表!A:G,7,FALSE)=0,"",VLOOKUP(VLOOKUP(B5956,属性中转表!A:G,7,FALSE),属性中转表!$K$2:$P$21,6,0))&amp;IF(VLOOKUP(B5956,属性中转表!A:G,7,FALSE)&gt;=50,VLOOKUP(A5956,英雄数据表!A:K,9,0),IF(VLOOKUP(B5956,属性中转表!A:G,7,FALSE)&gt;=25,VLOOKUP(A5956,英雄数据表!A:K,5,0),""))</f>
        <v>"atk":300,"hp":5000,"undpspro":150,"pvpdpspro":50,"pvpundpspro":50,"hppro":300</v>
      </c>
      <c r="J5956" s="20" t="str">
        <f>IF(I5956="","",属性中转表!$I$1&amp;(IF(VLOOKUP(B5956,属性中转表!A:G,7,FALSE)=0,0,VLOOKUP(VLOOKUP(B5956,属性中转表!A:G,7,FALSE),属性中转表!$K$2:$P$21,4,0)))+IFERROR(VLOOKUP(A5956,英雄数据表!A:K,IF(武魂!B5956&gt;=50,10,IF(武魂!B5956&gt;=25,6)),0),0))</f>
        <v>,"dpspro":100</v>
      </c>
      <c r="K5956" s="32" t="str">
        <f t="shared" si="392"/>
        <v>"atk":300,"hp":5000,"undpspro":150,"pvpdpspro":50,"pvpundpspro":50,"hppro":300,"dpspro":100</v>
      </c>
      <c r="M5956" s="20" t="str">
        <f>IFERROR(VLOOKUP(B5956,属性中转表!$K$2:$O$21,5,FALSE),"")</f>
        <v>"undpspro":50</v>
      </c>
      <c r="N5956" s="20" t="str">
        <f>IF(B5956=25,VLOOKUP(A5956,英雄数据表!A:L,8,FALSE),IF(B5956=50,VLOOKUP(A5956,英雄数据表!A:L,12,0),""))</f>
        <v/>
      </c>
    </row>
    <row r="5957" spans="1:14" x14ac:dyDescent="0.3">
      <c r="A5957" s="20">
        <v>43086</v>
      </c>
      <c r="B5957" s="21">
        <v>56</v>
      </c>
      <c r="C5957" s="21">
        <v>5</v>
      </c>
      <c r="D5957" s="21">
        <v>4</v>
      </c>
      <c r="E5957" s="20" t="str">
        <f>VLOOKUP(A5957,英雄数据表!A:C,3,0)</f>
        <v>星月传奇</v>
      </c>
      <c r="F5957" s="20">
        <f t="shared" si="396"/>
        <v>43086</v>
      </c>
      <c r="G5957" s="20">
        <f t="shared" si="397"/>
        <v>43086</v>
      </c>
      <c r="H5957" s="21" t="str">
        <f>VLOOKUP(B5957,属性中转表!A:F,6,FALSE)</f>
        <v>"hp":216000,"atk":6000</v>
      </c>
      <c r="I5957" s="20" t="str">
        <f>IF(VLOOKUP(B5957,属性中转表!A:G,7,FALSE)=0,"",VLOOKUP(VLOOKUP(B5957,属性中转表!A:G,7,FALSE),属性中转表!$K$2:$P$21,6,0))&amp;IF(VLOOKUP(B5957,属性中转表!A:G,7,FALSE)&gt;=50,VLOOKUP(A5957,英雄数据表!A:K,9,0),IF(VLOOKUP(B5957,属性中转表!A:G,7,FALSE)&gt;=25,VLOOKUP(A5957,英雄数据表!A:K,5,0),""))</f>
        <v>"atk":300,"hp":5000,"undpspro":150,"pvpdpspro":50,"pvpundpspro":50,"hppro":300</v>
      </c>
      <c r="J5957" s="20" t="str">
        <f>IF(I5957="","",属性中转表!$I$1&amp;(IF(VLOOKUP(B5957,属性中转表!A:G,7,FALSE)=0,0,VLOOKUP(VLOOKUP(B5957,属性中转表!A:G,7,FALSE),属性中转表!$K$2:$P$21,4,0)))+IFERROR(VLOOKUP(A5957,英雄数据表!A:K,IF(武魂!B5957&gt;=50,10,IF(武魂!B5957&gt;=25,6)),0),0))</f>
        <v>,"dpspro":100</v>
      </c>
      <c r="K5957" s="32" t="str">
        <f t="shared" si="392"/>
        <v>"atk":300,"hp":5000,"undpspro":150,"pvpdpspro":50,"pvpundpspro":50,"hppro":300,"dpspro":100</v>
      </c>
      <c r="M5957" s="20" t="str">
        <f>IFERROR(VLOOKUP(B5957,属性中转表!$K$2:$O$21,5,FALSE),"")</f>
        <v/>
      </c>
      <c r="N5957" s="20" t="str">
        <f>IF(B5957=25,VLOOKUP(A5957,英雄数据表!A:L,8,FALSE),IF(B5957=50,VLOOKUP(A5957,英雄数据表!A:L,12,0),""))</f>
        <v/>
      </c>
    </row>
    <row r="5958" spans="1:14" x14ac:dyDescent="0.3">
      <c r="A5958" s="20">
        <v>43086</v>
      </c>
      <c r="B5958" s="21">
        <v>57</v>
      </c>
      <c r="C5958" s="21">
        <v>5</v>
      </c>
      <c r="D5958" s="21">
        <v>4</v>
      </c>
      <c r="E5958" s="20" t="str">
        <f>VLOOKUP(A5958,英雄数据表!A:C,3,0)</f>
        <v>星月传奇</v>
      </c>
      <c r="F5958" s="20">
        <f t="shared" si="396"/>
        <v>43086</v>
      </c>
      <c r="G5958" s="20">
        <f t="shared" si="397"/>
        <v>43086</v>
      </c>
      <c r="H5958" s="21" t="str">
        <f>VLOOKUP(B5958,属性中转表!A:F,6,FALSE)</f>
        <v>"hp":221400,"atk":6150</v>
      </c>
      <c r="I5958" s="20" t="str">
        <f>IF(VLOOKUP(B5958,属性中转表!A:G,7,FALSE)=0,"",VLOOKUP(VLOOKUP(B5958,属性中转表!A:G,7,FALSE),属性中转表!$K$2:$P$21,6,0))&amp;IF(VLOOKUP(B5958,属性中转表!A:G,7,FALSE)&gt;=50,VLOOKUP(A5958,英雄数据表!A:K,9,0),IF(VLOOKUP(B5958,属性中转表!A:G,7,FALSE)&gt;=25,VLOOKUP(A5958,英雄数据表!A:K,5,0),""))</f>
        <v>"atk":300,"hp":5000,"undpspro":150,"pvpdpspro":50,"pvpundpspro":50,"hppro":300</v>
      </c>
      <c r="J5958" s="20" t="str">
        <f>IF(I5958="","",属性中转表!$I$1&amp;(IF(VLOOKUP(B5958,属性中转表!A:G,7,FALSE)=0,0,VLOOKUP(VLOOKUP(B5958,属性中转表!A:G,7,FALSE),属性中转表!$K$2:$P$21,4,0)))+IFERROR(VLOOKUP(A5958,英雄数据表!A:K,IF(武魂!B5958&gt;=50,10,IF(武魂!B5958&gt;=25,6)),0),0))</f>
        <v>,"dpspro":100</v>
      </c>
      <c r="K5958" s="32" t="str">
        <f t="shared" si="392"/>
        <v>"atk":300,"hp":5000,"undpspro":150,"pvpdpspro":50,"pvpundpspro":50,"hppro":300,"dpspro":100</v>
      </c>
      <c r="M5958" s="20" t="str">
        <f>IFERROR(VLOOKUP(B5958,属性中转表!$K$2:$O$21,5,FALSE),"")</f>
        <v/>
      </c>
      <c r="N5958" s="20" t="str">
        <f>IF(B5958=25,VLOOKUP(A5958,英雄数据表!A:L,8,FALSE),IF(B5958=50,VLOOKUP(A5958,英雄数据表!A:L,12,0),""))</f>
        <v/>
      </c>
    </row>
    <row r="5959" spans="1:14" x14ac:dyDescent="0.3">
      <c r="A5959" s="20">
        <v>43086</v>
      </c>
      <c r="B5959" s="21">
        <v>58</v>
      </c>
      <c r="C5959" s="21">
        <v>5</v>
      </c>
      <c r="D5959" s="21">
        <v>4</v>
      </c>
      <c r="E5959" s="20" t="str">
        <f>VLOOKUP(A5959,英雄数据表!A:C,3,0)</f>
        <v>星月传奇</v>
      </c>
      <c r="F5959" s="20">
        <f t="shared" si="396"/>
        <v>43086</v>
      </c>
      <c r="G5959" s="20">
        <f t="shared" si="397"/>
        <v>43086</v>
      </c>
      <c r="H5959" s="21" t="str">
        <f>VLOOKUP(B5959,属性中转表!A:F,6,FALSE)</f>
        <v>"hp":226800,"atk":6300</v>
      </c>
      <c r="I5959" s="20" t="str">
        <f>IF(VLOOKUP(B5959,属性中转表!A:G,7,FALSE)=0,"",VLOOKUP(VLOOKUP(B5959,属性中转表!A:G,7,FALSE),属性中转表!$K$2:$P$21,6,0))&amp;IF(VLOOKUP(B5959,属性中转表!A:G,7,FALSE)&gt;=50,VLOOKUP(A5959,英雄数据表!A:K,9,0),IF(VLOOKUP(B5959,属性中转表!A:G,7,FALSE)&gt;=25,VLOOKUP(A5959,英雄数据表!A:K,5,0),""))</f>
        <v>"atk":300,"hp":5000,"undpspro":150,"pvpdpspro":50,"pvpundpspro":50,"hppro":300</v>
      </c>
      <c r="J5959" s="20" t="str">
        <f>IF(I5959="","",属性中转表!$I$1&amp;(IF(VLOOKUP(B5959,属性中转表!A:G,7,FALSE)=0,0,VLOOKUP(VLOOKUP(B5959,属性中转表!A:G,7,FALSE),属性中转表!$K$2:$P$21,4,0)))+IFERROR(VLOOKUP(A5959,英雄数据表!A:K,IF(武魂!B5959&gt;=50,10,IF(武魂!B5959&gt;=25,6)),0),0))</f>
        <v>,"dpspro":100</v>
      </c>
      <c r="K5959" s="32" t="str">
        <f t="shared" si="392"/>
        <v>"atk":300,"hp":5000,"undpspro":150,"pvpdpspro":50,"pvpundpspro":50,"hppro":300,"dpspro":100</v>
      </c>
      <c r="M5959" s="20" t="str">
        <f>IFERROR(VLOOKUP(B5959,属性中转表!$K$2:$O$21,5,FALSE),"")</f>
        <v/>
      </c>
      <c r="N5959" s="20" t="str">
        <f>IF(B5959=25,VLOOKUP(A5959,英雄数据表!A:L,8,FALSE),IF(B5959=50,VLOOKUP(A5959,英雄数据表!A:L,12,0),""))</f>
        <v/>
      </c>
    </row>
    <row r="5960" spans="1:14" x14ac:dyDescent="0.3">
      <c r="A5960" s="20">
        <v>43086</v>
      </c>
      <c r="B5960" s="21">
        <v>59</v>
      </c>
      <c r="C5960" s="21">
        <v>5</v>
      </c>
      <c r="D5960" s="21">
        <v>4</v>
      </c>
      <c r="E5960" s="20" t="str">
        <f>VLOOKUP(A5960,英雄数据表!A:C,3,0)</f>
        <v>星月传奇</v>
      </c>
      <c r="F5960" s="20">
        <f t="shared" si="396"/>
        <v>43086</v>
      </c>
      <c r="G5960" s="20">
        <f t="shared" si="397"/>
        <v>43086</v>
      </c>
      <c r="H5960" s="21" t="str">
        <f>VLOOKUP(B5960,属性中转表!A:F,6,FALSE)</f>
        <v>"hp":232200,"atk":6450</v>
      </c>
      <c r="I5960" s="20" t="str">
        <f>IF(VLOOKUP(B5960,属性中转表!A:G,7,FALSE)=0,"",VLOOKUP(VLOOKUP(B5960,属性中转表!A:G,7,FALSE),属性中转表!$K$2:$P$21,6,0))&amp;IF(VLOOKUP(B5960,属性中转表!A:G,7,FALSE)&gt;=50,VLOOKUP(A5960,英雄数据表!A:K,9,0),IF(VLOOKUP(B5960,属性中转表!A:G,7,FALSE)&gt;=25,VLOOKUP(A5960,英雄数据表!A:K,5,0),""))</f>
        <v>"atk":300,"hp":5000,"undpspro":150,"pvpdpspro":50,"pvpundpspro":50,"hppro":300</v>
      </c>
      <c r="J5960" s="20" t="str">
        <f>IF(I5960="","",属性中转表!$I$1&amp;(IF(VLOOKUP(B5960,属性中转表!A:G,7,FALSE)=0,0,VLOOKUP(VLOOKUP(B5960,属性中转表!A:G,7,FALSE),属性中转表!$K$2:$P$21,4,0)))+IFERROR(VLOOKUP(A5960,英雄数据表!A:K,IF(武魂!B5960&gt;=50,10,IF(武魂!B5960&gt;=25,6)),0),0))</f>
        <v>,"dpspro":100</v>
      </c>
      <c r="K5960" s="32" t="str">
        <f t="shared" si="392"/>
        <v>"atk":300,"hp":5000,"undpspro":150,"pvpdpspro":50,"pvpundpspro":50,"hppro":300,"dpspro":100</v>
      </c>
      <c r="M5960" s="20" t="str">
        <f>IFERROR(VLOOKUP(B5960,属性中转表!$K$2:$O$21,5,FALSE),"")</f>
        <v/>
      </c>
      <c r="N5960" s="20" t="str">
        <f>IF(B5960=25,VLOOKUP(A5960,英雄数据表!A:L,8,FALSE),IF(B5960=50,VLOOKUP(A5960,英雄数据表!A:L,12,0),""))</f>
        <v/>
      </c>
    </row>
    <row r="5961" spans="1:14" x14ac:dyDescent="0.3">
      <c r="A5961" s="20">
        <v>43086</v>
      </c>
      <c r="B5961" s="21">
        <v>60</v>
      </c>
      <c r="C5961" s="21">
        <v>5</v>
      </c>
      <c r="D5961" s="21">
        <v>4</v>
      </c>
      <c r="E5961" s="20" t="str">
        <f>VLOOKUP(A5961,英雄数据表!A:C,3,0)</f>
        <v>星月传奇</v>
      </c>
      <c r="F5961" s="20">
        <f t="shared" si="396"/>
        <v>43086</v>
      </c>
      <c r="G5961" s="20">
        <f t="shared" si="397"/>
        <v>43086</v>
      </c>
      <c r="H5961" s="21" t="str">
        <f>VLOOKUP(B5961,属性中转表!A:F,6,FALSE)</f>
        <v>"hp":237600,"atk":6600</v>
      </c>
      <c r="I5961" s="20" t="str">
        <f>IF(VLOOKUP(B5961,属性中转表!A:G,7,FALSE)=0,"",VLOOKUP(VLOOKUP(B5961,属性中转表!A:G,7,FALSE),属性中转表!$K$2:$P$21,6,0))&amp;IF(VLOOKUP(B5961,属性中转表!A:G,7,FALSE)&gt;=50,VLOOKUP(A5961,英雄数据表!A:K,9,0),IF(VLOOKUP(B5961,属性中转表!A:G,7,FALSE)&gt;=25,VLOOKUP(A5961,英雄数据表!A:K,5,0),""))</f>
        <v>"atk":300,"hp":5000,"undpspro":150,"pvpdpspro":50,"pvpundpspro":50,"hppro":300</v>
      </c>
      <c r="J5961" s="20" t="str">
        <f>IF(I5961="","",属性中转表!$I$1&amp;(IF(VLOOKUP(B5961,属性中转表!A:G,7,FALSE)=0,0,VLOOKUP(VLOOKUP(B5961,属性中转表!A:G,7,FALSE),属性中转表!$K$2:$P$21,4,0)))+IFERROR(VLOOKUP(A5961,英雄数据表!A:K,IF(武魂!B5961&gt;=50,10,IF(武魂!B5961&gt;=25,6)),0),0))</f>
        <v>,"dpspro":150</v>
      </c>
      <c r="K5961" s="32" t="str">
        <f t="shared" si="392"/>
        <v>"atk":300,"hp":5000,"undpspro":150,"pvpdpspro":50,"pvpundpspro":50,"hppro":300,"dpspro":150</v>
      </c>
      <c r="M5961" s="20" t="str">
        <f>IFERROR(VLOOKUP(B5961,属性中转表!$K$2:$O$21,5,FALSE),"")</f>
        <v>"dpspro":50</v>
      </c>
      <c r="N5961" s="20" t="str">
        <f>IF(B5961=25,VLOOKUP(A5961,英雄数据表!A:L,8,FALSE),IF(B5961=50,VLOOKUP(A5961,英雄数据表!A:L,12,0),""))</f>
        <v/>
      </c>
    </row>
    <row r="5962" spans="1:14" x14ac:dyDescent="0.3">
      <c r="A5962" s="20">
        <v>43086</v>
      </c>
      <c r="B5962" s="21">
        <v>61</v>
      </c>
      <c r="C5962" s="21">
        <v>5</v>
      </c>
      <c r="D5962" s="21">
        <v>4</v>
      </c>
      <c r="E5962" s="20" t="str">
        <f>VLOOKUP(A5962,英雄数据表!A:C,3,0)</f>
        <v>星月传奇</v>
      </c>
      <c r="F5962" s="20">
        <f t="shared" si="396"/>
        <v>43086</v>
      </c>
      <c r="G5962" s="20">
        <f t="shared" si="397"/>
        <v>43086</v>
      </c>
      <c r="H5962" s="21" t="str">
        <f>VLOOKUP(B5962,属性中转表!A:F,6,FALSE)</f>
        <v>"hp":243000,"atk":6750</v>
      </c>
      <c r="I5962" s="20" t="str">
        <f>IF(VLOOKUP(B5962,属性中转表!A:G,7,FALSE)=0,"",VLOOKUP(VLOOKUP(B5962,属性中转表!A:G,7,FALSE),属性中转表!$K$2:$P$21,6,0))&amp;IF(VLOOKUP(B5962,属性中转表!A:G,7,FALSE)&gt;=50,VLOOKUP(A5962,英雄数据表!A:K,9,0),IF(VLOOKUP(B5962,属性中转表!A:G,7,FALSE)&gt;=25,VLOOKUP(A5962,英雄数据表!A:K,5,0),""))</f>
        <v>"atk":300,"hp":5000,"undpspro":150,"pvpdpspro":50,"pvpundpspro":50,"hppro":300</v>
      </c>
      <c r="J5962" s="20" t="str">
        <f>IF(I5962="","",属性中转表!$I$1&amp;(IF(VLOOKUP(B5962,属性中转表!A:G,7,FALSE)=0,0,VLOOKUP(VLOOKUP(B5962,属性中转表!A:G,7,FALSE),属性中转表!$K$2:$P$21,4,0)))+IFERROR(VLOOKUP(A5962,英雄数据表!A:K,IF(武魂!B5962&gt;=50,10,IF(武魂!B5962&gt;=25,6)),0),0))</f>
        <v>,"dpspro":150</v>
      </c>
      <c r="K5962" s="32" t="str">
        <f t="shared" si="392"/>
        <v>"atk":300,"hp":5000,"undpspro":150,"pvpdpspro":50,"pvpundpspro":50,"hppro":300,"dpspro":150</v>
      </c>
      <c r="M5962" s="20" t="str">
        <f>IFERROR(VLOOKUP(B5962,属性中转表!$K$2:$O$21,5,FALSE),"")</f>
        <v/>
      </c>
      <c r="N5962" s="20" t="str">
        <f>IF(B5962=25,VLOOKUP(A5962,英雄数据表!A:L,8,FALSE),IF(B5962=50,VLOOKUP(A5962,英雄数据表!A:L,12,0),""))</f>
        <v/>
      </c>
    </row>
    <row r="5963" spans="1:14" x14ac:dyDescent="0.3">
      <c r="A5963" s="20">
        <v>43086</v>
      </c>
      <c r="B5963" s="21">
        <v>62</v>
      </c>
      <c r="C5963" s="21">
        <v>5</v>
      </c>
      <c r="D5963" s="21">
        <v>4</v>
      </c>
      <c r="E5963" s="20" t="str">
        <f>VLOOKUP(A5963,英雄数据表!A:C,3,0)</f>
        <v>星月传奇</v>
      </c>
      <c r="F5963" s="20">
        <f t="shared" si="396"/>
        <v>43086</v>
      </c>
      <c r="G5963" s="20">
        <f t="shared" si="397"/>
        <v>43086</v>
      </c>
      <c r="H5963" s="21" t="str">
        <f>VLOOKUP(B5963,属性中转表!A:F,6,FALSE)</f>
        <v>"hp":248400,"atk":6900</v>
      </c>
      <c r="I5963" s="20" t="str">
        <f>IF(VLOOKUP(B5963,属性中转表!A:G,7,FALSE)=0,"",VLOOKUP(VLOOKUP(B5963,属性中转表!A:G,7,FALSE),属性中转表!$K$2:$P$21,6,0))&amp;IF(VLOOKUP(B5963,属性中转表!A:G,7,FALSE)&gt;=50,VLOOKUP(A5963,英雄数据表!A:K,9,0),IF(VLOOKUP(B5963,属性中转表!A:G,7,FALSE)&gt;=25,VLOOKUP(A5963,英雄数据表!A:K,5,0),""))</f>
        <v>"atk":300,"hp":5000,"undpspro":150,"pvpdpspro":50,"pvpundpspro":50,"hppro":300</v>
      </c>
      <c r="J5963" s="20" t="str">
        <f>IF(I5963="","",属性中转表!$I$1&amp;(IF(VLOOKUP(B5963,属性中转表!A:G,7,FALSE)=0,0,VLOOKUP(VLOOKUP(B5963,属性中转表!A:G,7,FALSE),属性中转表!$K$2:$P$21,4,0)))+IFERROR(VLOOKUP(A5963,英雄数据表!A:K,IF(武魂!B5963&gt;=50,10,IF(武魂!B5963&gt;=25,6)),0),0))</f>
        <v>,"dpspro":150</v>
      </c>
      <c r="K5963" s="32" t="str">
        <f t="shared" si="392"/>
        <v>"atk":300,"hp":5000,"undpspro":150,"pvpdpspro":50,"pvpundpspro":50,"hppro":300,"dpspro":150</v>
      </c>
      <c r="M5963" s="20" t="str">
        <f>IFERROR(VLOOKUP(B5963,属性中转表!$K$2:$O$21,5,FALSE),"")</f>
        <v/>
      </c>
      <c r="N5963" s="20" t="str">
        <f>IF(B5963=25,VLOOKUP(A5963,英雄数据表!A:L,8,FALSE),IF(B5963=50,VLOOKUP(A5963,英雄数据表!A:L,12,0),""))</f>
        <v/>
      </c>
    </row>
    <row r="5964" spans="1:14" x14ac:dyDescent="0.3">
      <c r="A5964" s="20">
        <v>43086</v>
      </c>
      <c r="B5964" s="21">
        <v>63</v>
      </c>
      <c r="C5964" s="21">
        <v>5</v>
      </c>
      <c r="D5964" s="21">
        <v>4</v>
      </c>
      <c r="E5964" s="20" t="str">
        <f>VLOOKUP(A5964,英雄数据表!A:C,3,0)</f>
        <v>星月传奇</v>
      </c>
      <c r="F5964" s="20">
        <f t="shared" si="396"/>
        <v>43086</v>
      </c>
      <c r="G5964" s="20">
        <f t="shared" si="397"/>
        <v>43086</v>
      </c>
      <c r="H5964" s="21" t="str">
        <f>VLOOKUP(B5964,属性中转表!A:F,6,FALSE)</f>
        <v>"hp":253800,"atk":7050</v>
      </c>
      <c r="I5964" s="20" t="str">
        <f>IF(VLOOKUP(B5964,属性中转表!A:G,7,FALSE)=0,"",VLOOKUP(VLOOKUP(B5964,属性中转表!A:G,7,FALSE),属性中转表!$K$2:$P$21,6,0))&amp;IF(VLOOKUP(B5964,属性中转表!A:G,7,FALSE)&gt;=50,VLOOKUP(A5964,英雄数据表!A:K,9,0),IF(VLOOKUP(B5964,属性中转表!A:G,7,FALSE)&gt;=25,VLOOKUP(A5964,英雄数据表!A:K,5,0),""))</f>
        <v>"atk":300,"hp":5000,"undpspro":150,"pvpdpspro":50,"pvpundpspro":50,"hppro":300</v>
      </c>
      <c r="J5964" s="20" t="str">
        <f>IF(I5964="","",属性中转表!$I$1&amp;(IF(VLOOKUP(B5964,属性中转表!A:G,7,FALSE)=0,0,VLOOKUP(VLOOKUP(B5964,属性中转表!A:G,7,FALSE),属性中转表!$K$2:$P$21,4,0)))+IFERROR(VLOOKUP(A5964,英雄数据表!A:K,IF(武魂!B5964&gt;=50,10,IF(武魂!B5964&gt;=25,6)),0),0))</f>
        <v>,"dpspro":150</v>
      </c>
      <c r="K5964" s="32" t="str">
        <f t="shared" si="392"/>
        <v>"atk":300,"hp":5000,"undpspro":150,"pvpdpspro":50,"pvpundpspro":50,"hppro":300,"dpspro":150</v>
      </c>
      <c r="M5964" s="20" t="str">
        <f>IFERROR(VLOOKUP(B5964,属性中转表!$K$2:$O$21,5,FALSE),"")</f>
        <v/>
      </c>
      <c r="N5964" s="20" t="str">
        <f>IF(B5964=25,VLOOKUP(A5964,英雄数据表!A:L,8,FALSE),IF(B5964=50,VLOOKUP(A5964,英雄数据表!A:L,12,0),""))</f>
        <v/>
      </c>
    </row>
    <row r="5965" spans="1:14" x14ac:dyDescent="0.3">
      <c r="A5965" s="20">
        <v>43086</v>
      </c>
      <c r="B5965" s="21">
        <v>64</v>
      </c>
      <c r="C5965" s="21">
        <v>5</v>
      </c>
      <c r="D5965" s="21">
        <v>4</v>
      </c>
      <c r="E5965" s="20" t="str">
        <f>VLOOKUP(A5965,英雄数据表!A:C,3,0)</f>
        <v>星月传奇</v>
      </c>
      <c r="F5965" s="20">
        <f t="shared" si="396"/>
        <v>43086</v>
      </c>
      <c r="G5965" s="20">
        <f t="shared" si="397"/>
        <v>43086</v>
      </c>
      <c r="H5965" s="21" t="str">
        <f>VLOOKUP(B5965,属性中转表!A:F,6,FALSE)</f>
        <v>"hp":259200,"atk":7200</v>
      </c>
      <c r="I5965" s="20" t="str">
        <f>IF(VLOOKUP(B5965,属性中转表!A:G,7,FALSE)=0,"",VLOOKUP(VLOOKUP(B5965,属性中转表!A:G,7,FALSE),属性中转表!$K$2:$P$21,6,0))&amp;IF(VLOOKUP(B5965,属性中转表!A:G,7,FALSE)&gt;=50,VLOOKUP(A5965,英雄数据表!A:K,9,0),IF(VLOOKUP(B5965,属性中转表!A:G,7,FALSE)&gt;=25,VLOOKUP(A5965,英雄数据表!A:K,5,0),""))</f>
        <v>"atk":300,"hp":5000,"undpspro":150,"pvpdpspro":50,"pvpundpspro":50,"hppro":300</v>
      </c>
      <c r="J5965" s="20" t="str">
        <f>IF(I5965="","",属性中转表!$I$1&amp;(IF(VLOOKUP(B5965,属性中转表!A:G,7,FALSE)=0,0,VLOOKUP(VLOOKUP(B5965,属性中转表!A:G,7,FALSE),属性中转表!$K$2:$P$21,4,0)))+IFERROR(VLOOKUP(A5965,英雄数据表!A:K,IF(武魂!B5965&gt;=50,10,IF(武魂!B5965&gt;=25,6)),0),0))</f>
        <v>,"dpspro":150</v>
      </c>
      <c r="K5965" s="32" t="str">
        <f t="shared" si="392"/>
        <v>"atk":300,"hp":5000,"undpspro":150,"pvpdpspro":50,"pvpundpspro":50,"hppro":300,"dpspro":150</v>
      </c>
      <c r="M5965" s="20" t="str">
        <f>IFERROR(VLOOKUP(B5965,属性中转表!$K$2:$O$21,5,FALSE),"")</f>
        <v/>
      </c>
      <c r="N5965" s="20" t="str">
        <f>IF(B5965=25,VLOOKUP(A5965,英雄数据表!A:L,8,FALSE),IF(B5965=50,VLOOKUP(A5965,英雄数据表!A:L,12,0),""))</f>
        <v/>
      </c>
    </row>
    <row r="5966" spans="1:14" x14ac:dyDescent="0.3">
      <c r="A5966" s="20">
        <v>43086</v>
      </c>
      <c r="B5966" s="21">
        <v>65</v>
      </c>
      <c r="C5966" s="21">
        <v>5</v>
      </c>
      <c r="D5966" s="21">
        <v>4</v>
      </c>
      <c r="E5966" s="20" t="str">
        <f>VLOOKUP(A5966,英雄数据表!A:C,3,0)</f>
        <v>星月传奇</v>
      </c>
      <c r="F5966" s="20">
        <f t="shared" si="396"/>
        <v>43086</v>
      </c>
      <c r="G5966" s="20">
        <f t="shared" si="397"/>
        <v>43086</v>
      </c>
      <c r="H5966" s="21" t="str">
        <f>VLOOKUP(B5966,属性中转表!A:F,6,FALSE)</f>
        <v>"hp":264600,"atk":7350</v>
      </c>
      <c r="I5966" s="20" t="str">
        <f>IF(VLOOKUP(B5966,属性中转表!A:G,7,FALSE)=0,"",VLOOKUP(VLOOKUP(B5966,属性中转表!A:G,7,FALSE),属性中转表!$K$2:$P$21,6,0))&amp;IF(VLOOKUP(B5966,属性中转表!A:G,7,FALSE)&gt;=50,VLOOKUP(A5966,英雄数据表!A:K,9,0),IF(VLOOKUP(B5966,属性中转表!A:G,7,FALSE)&gt;=25,VLOOKUP(A5966,英雄数据表!A:K,5,0),""))</f>
        <v>"atk":300,"hp":5000,"undpspro":150,"pvpdpspro":100,"pvpundpspro":50,"hppro":300</v>
      </c>
      <c r="J5966" s="20" t="str">
        <f>IF(I5966="","",属性中转表!$I$1&amp;(IF(VLOOKUP(B5966,属性中转表!A:G,7,FALSE)=0,0,VLOOKUP(VLOOKUP(B5966,属性中转表!A:G,7,FALSE),属性中转表!$K$2:$P$21,4,0)))+IFERROR(VLOOKUP(A5966,英雄数据表!A:K,IF(武魂!B5966&gt;=50,10,IF(武魂!B5966&gt;=25,6)),0),0))</f>
        <v>,"dpspro":150</v>
      </c>
      <c r="K5966" s="32" t="str">
        <f t="shared" si="392"/>
        <v>"atk":300,"hp":5000,"undpspro":150,"pvpdpspro":100,"pvpundpspro":50,"hppro":300,"dpspro":150</v>
      </c>
      <c r="M5966" s="20" t="str">
        <f>IFERROR(VLOOKUP(B5966,属性中转表!$K$2:$O$21,5,FALSE),"")</f>
        <v>"pvpdpspro":50</v>
      </c>
      <c r="N5966" s="20" t="str">
        <f>IF(B5966=25,VLOOKUP(A5966,英雄数据表!A:L,8,FALSE),IF(B5966=50,VLOOKUP(A5966,英雄数据表!A:L,12,0),""))</f>
        <v/>
      </c>
    </row>
    <row r="5967" spans="1:14" x14ac:dyDescent="0.3">
      <c r="A5967" s="20">
        <v>43086</v>
      </c>
      <c r="B5967" s="21">
        <v>66</v>
      </c>
      <c r="C5967" s="21">
        <v>5</v>
      </c>
      <c r="D5967" s="21">
        <v>4</v>
      </c>
      <c r="E5967" s="20" t="str">
        <f>VLOOKUP(A5967,英雄数据表!A:C,3,0)</f>
        <v>星月传奇</v>
      </c>
      <c r="F5967" s="20">
        <f t="shared" ref="F5967:F6001" si="398">A5967</f>
        <v>43086</v>
      </c>
      <c r="G5967" s="20">
        <f t="shared" ref="G5967:G6001" si="399">A5967</f>
        <v>43086</v>
      </c>
      <c r="H5967" s="21" t="str">
        <f>VLOOKUP(B5967,属性中转表!A:F,6,FALSE)</f>
        <v>"hp":270000,"atk":7500</v>
      </c>
      <c r="I5967" s="20" t="str">
        <f>IF(VLOOKUP(B5967,属性中转表!A:G,7,FALSE)=0,"",VLOOKUP(VLOOKUP(B5967,属性中转表!A:G,7,FALSE),属性中转表!$K$2:$P$21,6,0))&amp;IF(VLOOKUP(B5967,属性中转表!A:G,7,FALSE)&gt;=50,VLOOKUP(A5967,英雄数据表!A:K,9,0),IF(VLOOKUP(B5967,属性中转表!A:G,7,FALSE)&gt;=25,VLOOKUP(A5967,英雄数据表!A:K,5,0),""))</f>
        <v>"atk":300,"hp":5000,"undpspro":150,"pvpdpspro":100,"pvpundpspro":50,"hppro":300</v>
      </c>
      <c r="J5967" s="20" t="str">
        <f>IF(I5967="","",属性中转表!$I$1&amp;(IF(VLOOKUP(B5967,属性中转表!A:G,7,FALSE)=0,0,VLOOKUP(VLOOKUP(B5967,属性中转表!A:G,7,FALSE),属性中转表!$K$2:$P$21,4,0)))+IFERROR(VLOOKUP(A5967,英雄数据表!A:K,IF(武魂!B5967&gt;=50,10,IF(武魂!B5967&gt;=25,6)),0),0))</f>
        <v>,"dpspro":150</v>
      </c>
      <c r="K5967" s="32" t="str">
        <f t="shared" si="392"/>
        <v>"atk":300,"hp":5000,"undpspro":150,"pvpdpspro":100,"pvpundpspro":50,"hppro":300,"dpspro":150</v>
      </c>
      <c r="M5967" s="20" t="str">
        <f>IFERROR(VLOOKUP(B5967,属性中转表!$K$2:$O$21,5,FALSE),"")</f>
        <v/>
      </c>
      <c r="N5967" s="20" t="str">
        <f>IF(B5967=25,VLOOKUP(A5967,英雄数据表!A:L,8,FALSE),IF(B5967=50,VLOOKUP(A5967,英雄数据表!A:L,12,0),""))</f>
        <v/>
      </c>
    </row>
    <row r="5968" spans="1:14" x14ac:dyDescent="0.3">
      <c r="A5968" s="20">
        <v>43086</v>
      </c>
      <c r="B5968" s="21">
        <v>67</v>
      </c>
      <c r="C5968" s="21">
        <v>5</v>
      </c>
      <c r="D5968" s="21">
        <v>4</v>
      </c>
      <c r="E5968" s="20" t="str">
        <f>VLOOKUP(A5968,英雄数据表!A:C,3,0)</f>
        <v>星月传奇</v>
      </c>
      <c r="F5968" s="20">
        <f t="shared" si="398"/>
        <v>43086</v>
      </c>
      <c r="G5968" s="20">
        <f t="shared" si="399"/>
        <v>43086</v>
      </c>
      <c r="H5968" s="21" t="str">
        <f>VLOOKUP(B5968,属性中转表!A:F,6,FALSE)</f>
        <v>"hp":275400,"atk":7650</v>
      </c>
      <c r="I5968" s="20" t="str">
        <f>IF(VLOOKUP(B5968,属性中转表!A:G,7,FALSE)=0,"",VLOOKUP(VLOOKUP(B5968,属性中转表!A:G,7,FALSE),属性中转表!$K$2:$P$21,6,0))&amp;IF(VLOOKUP(B5968,属性中转表!A:G,7,FALSE)&gt;=50,VLOOKUP(A5968,英雄数据表!A:K,9,0),IF(VLOOKUP(B5968,属性中转表!A:G,7,FALSE)&gt;=25,VLOOKUP(A5968,英雄数据表!A:K,5,0),""))</f>
        <v>"atk":300,"hp":5000,"undpspro":150,"pvpdpspro":100,"pvpundpspro":50,"hppro":300</v>
      </c>
      <c r="J5968" s="20" t="str">
        <f>IF(I5968="","",属性中转表!$I$1&amp;(IF(VLOOKUP(B5968,属性中转表!A:G,7,FALSE)=0,0,VLOOKUP(VLOOKUP(B5968,属性中转表!A:G,7,FALSE),属性中转表!$K$2:$P$21,4,0)))+IFERROR(VLOOKUP(A5968,英雄数据表!A:K,IF(武魂!B5968&gt;=50,10,IF(武魂!B5968&gt;=25,6)),0),0))</f>
        <v>,"dpspro":150</v>
      </c>
      <c r="K5968" s="32" t="str">
        <f t="shared" si="392"/>
        <v>"atk":300,"hp":5000,"undpspro":150,"pvpdpspro":100,"pvpundpspro":50,"hppro":300,"dpspro":150</v>
      </c>
      <c r="M5968" s="20" t="str">
        <f>IFERROR(VLOOKUP(B5968,属性中转表!$K$2:$O$21,5,FALSE),"")</f>
        <v/>
      </c>
      <c r="N5968" s="20" t="str">
        <f>IF(B5968=25,VLOOKUP(A5968,英雄数据表!A:L,8,FALSE),IF(B5968=50,VLOOKUP(A5968,英雄数据表!A:L,12,0),""))</f>
        <v/>
      </c>
    </row>
    <row r="5969" spans="1:14" x14ac:dyDescent="0.3">
      <c r="A5969" s="20">
        <v>43086</v>
      </c>
      <c r="B5969" s="21">
        <v>68</v>
      </c>
      <c r="C5969" s="21">
        <v>5</v>
      </c>
      <c r="D5969" s="21">
        <v>4</v>
      </c>
      <c r="E5969" s="20" t="str">
        <f>VLOOKUP(A5969,英雄数据表!A:C,3,0)</f>
        <v>星月传奇</v>
      </c>
      <c r="F5969" s="20">
        <f t="shared" si="398"/>
        <v>43086</v>
      </c>
      <c r="G5969" s="20">
        <f t="shared" si="399"/>
        <v>43086</v>
      </c>
      <c r="H5969" s="21" t="str">
        <f>VLOOKUP(B5969,属性中转表!A:F,6,FALSE)</f>
        <v>"hp":280800,"atk":7800</v>
      </c>
      <c r="I5969" s="20" t="str">
        <f>IF(VLOOKUP(B5969,属性中转表!A:G,7,FALSE)=0,"",VLOOKUP(VLOOKUP(B5969,属性中转表!A:G,7,FALSE),属性中转表!$K$2:$P$21,6,0))&amp;IF(VLOOKUP(B5969,属性中转表!A:G,7,FALSE)&gt;=50,VLOOKUP(A5969,英雄数据表!A:K,9,0),IF(VLOOKUP(B5969,属性中转表!A:G,7,FALSE)&gt;=25,VLOOKUP(A5969,英雄数据表!A:K,5,0),""))</f>
        <v>"atk":300,"hp":5000,"undpspro":150,"pvpdpspro":100,"pvpundpspro":50,"hppro":300</v>
      </c>
      <c r="J5969" s="20" t="str">
        <f>IF(I5969="","",属性中转表!$I$1&amp;(IF(VLOOKUP(B5969,属性中转表!A:G,7,FALSE)=0,0,VLOOKUP(VLOOKUP(B5969,属性中转表!A:G,7,FALSE),属性中转表!$K$2:$P$21,4,0)))+IFERROR(VLOOKUP(A5969,英雄数据表!A:K,IF(武魂!B5969&gt;=50,10,IF(武魂!B5969&gt;=25,6)),0),0))</f>
        <v>,"dpspro":150</v>
      </c>
      <c r="K5969" s="32" t="str">
        <f t="shared" si="392"/>
        <v>"atk":300,"hp":5000,"undpspro":150,"pvpdpspro":100,"pvpundpspro":50,"hppro":300,"dpspro":150</v>
      </c>
      <c r="M5969" s="20" t="str">
        <f>IFERROR(VLOOKUP(B5969,属性中转表!$K$2:$O$21,5,FALSE),"")</f>
        <v/>
      </c>
      <c r="N5969" s="20" t="str">
        <f>IF(B5969=25,VLOOKUP(A5969,英雄数据表!A:L,8,FALSE),IF(B5969=50,VLOOKUP(A5969,英雄数据表!A:L,12,0),""))</f>
        <v/>
      </c>
    </row>
    <row r="5970" spans="1:14" x14ac:dyDescent="0.3">
      <c r="A5970" s="20">
        <v>43086</v>
      </c>
      <c r="B5970" s="21">
        <v>69</v>
      </c>
      <c r="C5970" s="21">
        <v>5</v>
      </c>
      <c r="D5970" s="21">
        <v>4</v>
      </c>
      <c r="E5970" s="20" t="str">
        <f>VLOOKUP(A5970,英雄数据表!A:C,3,0)</f>
        <v>星月传奇</v>
      </c>
      <c r="F5970" s="20">
        <f t="shared" si="398"/>
        <v>43086</v>
      </c>
      <c r="G5970" s="20">
        <f t="shared" si="399"/>
        <v>43086</v>
      </c>
      <c r="H5970" s="21" t="str">
        <f>VLOOKUP(B5970,属性中转表!A:F,6,FALSE)</f>
        <v>"hp":286200,"atk":7950</v>
      </c>
      <c r="I5970" s="20" t="str">
        <f>IF(VLOOKUP(B5970,属性中转表!A:G,7,FALSE)=0,"",VLOOKUP(VLOOKUP(B5970,属性中转表!A:G,7,FALSE),属性中转表!$K$2:$P$21,6,0))&amp;IF(VLOOKUP(B5970,属性中转表!A:G,7,FALSE)&gt;=50,VLOOKUP(A5970,英雄数据表!A:K,9,0),IF(VLOOKUP(B5970,属性中转表!A:G,7,FALSE)&gt;=25,VLOOKUP(A5970,英雄数据表!A:K,5,0),""))</f>
        <v>"atk":300,"hp":5000,"undpspro":150,"pvpdpspro":100,"pvpundpspro":50,"hppro":300</v>
      </c>
      <c r="J5970" s="20" t="str">
        <f>IF(I5970="","",属性中转表!$I$1&amp;(IF(VLOOKUP(B5970,属性中转表!A:G,7,FALSE)=0,0,VLOOKUP(VLOOKUP(B5970,属性中转表!A:G,7,FALSE),属性中转表!$K$2:$P$21,4,0)))+IFERROR(VLOOKUP(A5970,英雄数据表!A:K,IF(武魂!B5970&gt;=50,10,IF(武魂!B5970&gt;=25,6)),0),0))</f>
        <v>,"dpspro":150</v>
      </c>
      <c r="K5970" s="32" t="str">
        <f t="shared" si="392"/>
        <v>"atk":300,"hp":5000,"undpspro":150,"pvpdpspro":100,"pvpundpspro":50,"hppro":300,"dpspro":150</v>
      </c>
      <c r="M5970" s="20" t="str">
        <f>IFERROR(VLOOKUP(B5970,属性中转表!$K$2:$O$21,5,FALSE),"")</f>
        <v/>
      </c>
      <c r="N5970" s="20" t="str">
        <f>IF(B5970=25,VLOOKUP(A5970,英雄数据表!A:L,8,FALSE),IF(B5970=50,VLOOKUP(A5970,英雄数据表!A:L,12,0),""))</f>
        <v/>
      </c>
    </row>
    <row r="5971" spans="1:14" x14ac:dyDescent="0.3">
      <c r="A5971" s="20">
        <v>43086</v>
      </c>
      <c r="B5971" s="21">
        <v>70</v>
      </c>
      <c r="C5971" s="21">
        <v>5</v>
      </c>
      <c r="D5971" s="21">
        <v>4</v>
      </c>
      <c r="E5971" s="20" t="str">
        <f>VLOOKUP(A5971,英雄数据表!A:C,3,0)</f>
        <v>星月传奇</v>
      </c>
      <c r="F5971" s="20">
        <f t="shared" si="398"/>
        <v>43086</v>
      </c>
      <c r="G5971" s="20">
        <f t="shared" si="399"/>
        <v>43086</v>
      </c>
      <c r="H5971" s="21" t="str">
        <f>VLOOKUP(B5971,属性中转表!A:F,6,FALSE)</f>
        <v>"hp":291600,"atk":8100</v>
      </c>
      <c r="I5971" s="20" t="str">
        <f>IF(VLOOKUP(B5971,属性中转表!A:G,7,FALSE)=0,"",VLOOKUP(VLOOKUP(B5971,属性中转表!A:G,7,FALSE),属性中转表!$K$2:$P$21,6,0))&amp;IF(VLOOKUP(B5971,属性中转表!A:G,7,FALSE)&gt;=50,VLOOKUP(A5971,英雄数据表!A:K,9,0),IF(VLOOKUP(B5971,属性中转表!A:G,7,FALSE)&gt;=25,VLOOKUP(A5971,英雄数据表!A:K,5,0),""))</f>
        <v>"atk":300,"hp":5000,"undpspro":150,"pvpdpspro":100,"pvpundpspro":100,"hppro":300</v>
      </c>
      <c r="J5971" s="20" t="str">
        <f>IF(I5971="","",属性中转表!$I$1&amp;(IF(VLOOKUP(B5971,属性中转表!A:G,7,FALSE)=0,0,VLOOKUP(VLOOKUP(B5971,属性中转表!A:G,7,FALSE),属性中转表!$K$2:$P$21,4,0)))+IFERROR(VLOOKUP(A5971,英雄数据表!A:K,IF(武魂!B5971&gt;=50,10,IF(武魂!B5971&gt;=25,6)),0),0))</f>
        <v>,"dpspro":150</v>
      </c>
      <c r="K5971" s="32" t="str">
        <f t="shared" si="392"/>
        <v>"atk":300,"hp":5000,"undpspro":150,"pvpdpspro":100,"pvpundpspro":100,"hppro":300,"dpspro":150</v>
      </c>
      <c r="M5971" s="20" t="str">
        <f>IFERROR(VLOOKUP(B5971,属性中转表!$K$2:$O$21,5,FALSE),"")</f>
        <v>"pvpundpspro":50</v>
      </c>
      <c r="N5971" s="20" t="str">
        <f>IF(B5971=25,VLOOKUP(A5971,英雄数据表!A:L,8,FALSE),IF(B5971=50,VLOOKUP(A5971,英雄数据表!A:L,12,0),""))</f>
        <v/>
      </c>
    </row>
    <row r="5972" spans="1:14" x14ac:dyDescent="0.3">
      <c r="A5972" s="20">
        <v>43086</v>
      </c>
      <c r="B5972" s="21">
        <v>71</v>
      </c>
      <c r="C5972" s="21">
        <v>5</v>
      </c>
      <c r="D5972" s="21">
        <v>4</v>
      </c>
      <c r="E5972" s="20" t="str">
        <f>VLOOKUP(A5972,英雄数据表!A:C,3,0)</f>
        <v>星月传奇</v>
      </c>
      <c r="F5972" s="20">
        <f t="shared" si="398"/>
        <v>43086</v>
      </c>
      <c r="G5972" s="20">
        <f t="shared" si="399"/>
        <v>43086</v>
      </c>
      <c r="H5972" s="21" t="str">
        <f>VLOOKUP(B5972,属性中转表!A:F,6,FALSE)</f>
        <v>"hp":297000,"atk":8250</v>
      </c>
      <c r="I5972" s="20" t="str">
        <f>IF(VLOOKUP(B5972,属性中转表!A:G,7,FALSE)=0,"",VLOOKUP(VLOOKUP(B5972,属性中转表!A:G,7,FALSE),属性中转表!$K$2:$P$21,6,0))&amp;IF(VLOOKUP(B5972,属性中转表!A:G,7,FALSE)&gt;=50,VLOOKUP(A5972,英雄数据表!A:K,9,0),IF(VLOOKUP(B5972,属性中转表!A:G,7,FALSE)&gt;=25,VLOOKUP(A5972,英雄数据表!A:K,5,0),""))</f>
        <v>"atk":300,"hp":5000,"undpspro":150,"pvpdpspro":100,"pvpundpspro":100,"hppro":300</v>
      </c>
      <c r="J5972" s="20" t="str">
        <f>IF(I5972="","",属性中转表!$I$1&amp;(IF(VLOOKUP(B5972,属性中转表!A:G,7,FALSE)=0,0,VLOOKUP(VLOOKUP(B5972,属性中转表!A:G,7,FALSE),属性中转表!$K$2:$P$21,4,0)))+IFERROR(VLOOKUP(A5972,英雄数据表!A:K,IF(武魂!B5972&gt;=50,10,IF(武魂!B5972&gt;=25,6)),0),0))</f>
        <v>,"dpspro":150</v>
      </c>
      <c r="K5972" s="32" t="str">
        <f t="shared" si="392"/>
        <v>"atk":300,"hp":5000,"undpspro":150,"pvpdpspro":100,"pvpundpspro":100,"hppro":300,"dpspro":150</v>
      </c>
      <c r="M5972" s="20" t="str">
        <f>IFERROR(VLOOKUP(B5972,属性中转表!$K$2:$O$21,5,FALSE),"")</f>
        <v/>
      </c>
      <c r="N5972" s="20" t="str">
        <f>IF(B5972=25,VLOOKUP(A5972,英雄数据表!A:L,8,FALSE),IF(B5972=50,VLOOKUP(A5972,英雄数据表!A:L,12,0),""))</f>
        <v/>
      </c>
    </row>
    <row r="5973" spans="1:14" x14ac:dyDescent="0.3">
      <c r="A5973" s="20">
        <v>43086</v>
      </c>
      <c r="B5973" s="21">
        <v>72</v>
      </c>
      <c r="C5973" s="21">
        <v>5</v>
      </c>
      <c r="D5973" s="21">
        <v>4</v>
      </c>
      <c r="E5973" s="20" t="str">
        <f>VLOOKUP(A5973,英雄数据表!A:C,3,0)</f>
        <v>星月传奇</v>
      </c>
      <c r="F5973" s="20">
        <f t="shared" si="398"/>
        <v>43086</v>
      </c>
      <c r="G5973" s="20">
        <f t="shared" si="399"/>
        <v>43086</v>
      </c>
      <c r="H5973" s="21" t="str">
        <f>VLOOKUP(B5973,属性中转表!A:F,6,FALSE)</f>
        <v>"hp":302400,"atk":8400</v>
      </c>
      <c r="I5973" s="20" t="str">
        <f>IF(VLOOKUP(B5973,属性中转表!A:G,7,FALSE)=0,"",VLOOKUP(VLOOKUP(B5973,属性中转表!A:G,7,FALSE),属性中转表!$K$2:$P$21,6,0))&amp;IF(VLOOKUP(B5973,属性中转表!A:G,7,FALSE)&gt;=50,VLOOKUP(A5973,英雄数据表!A:K,9,0),IF(VLOOKUP(B5973,属性中转表!A:G,7,FALSE)&gt;=25,VLOOKUP(A5973,英雄数据表!A:K,5,0),""))</f>
        <v>"atk":300,"hp":5000,"undpspro":150,"pvpdpspro":100,"pvpundpspro":100,"hppro":300</v>
      </c>
      <c r="J5973" s="20" t="str">
        <f>IF(I5973="","",属性中转表!$I$1&amp;(IF(VLOOKUP(B5973,属性中转表!A:G,7,FALSE)=0,0,VLOOKUP(VLOOKUP(B5973,属性中转表!A:G,7,FALSE),属性中转表!$K$2:$P$21,4,0)))+IFERROR(VLOOKUP(A5973,英雄数据表!A:K,IF(武魂!B5973&gt;=50,10,IF(武魂!B5973&gt;=25,6)),0),0))</f>
        <v>,"dpspro":150</v>
      </c>
      <c r="K5973" s="32" t="str">
        <f t="shared" si="392"/>
        <v>"atk":300,"hp":5000,"undpspro":150,"pvpdpspro":100,"pvpundpspro":100,"hppro":300,"dpspro":150</v>
      </c>
      <c r="M5973" s="20" t="str">
        <f>IFERROR(VLOOKUP(B5973,属性中转表!$K$2:$O$21,5,FALSE),"")</f>
        <v/>
      </c>
      <c r="N5973" s="20" t="str">
        <f>IF(B5973=25,VLOOKUP(A5973,英雄数据表!A:L,8,FALSE),IF(B5973=50,VLOOKUP(A5973,英雄数据表!A:L,12,0),""))</f>
        <v/>
      </c>
    </row>
    <row r="5974" spans="1:14" x14ac:dyDescent="0.3">
      <c r="A5974" s="20">
        <v>43086</v>
      </c>
      <c r="B5974" s="21">
        <v>73</v>
      </c>
      <c r="C5974" s="21">
        <v>5</v>
      </c>
      <c r="D5974" s="21">
        <v>4</v>
      </c>
      <c r="E5974" s="20" t="str">
        <f>VLOOKUP(A5974,英雄数据表!A:C,3,0)</f>
        <v>星月传奇</v>
      </c>
      <c r="F5974" s="20">
        <f t="shared" si="398"/>
        <v>43086</v>
      </c>
      <c r="G5974" s="20">
        <f t="shared" si="399"/>
        <v>43086</v>
      </c>
      <c r="H5974" s="21" t="str">
        <f>VLOOKUP(B5974,属性中转表!A:F,6,FALSE)</f>
        <v>"hp":307800,"atk":8550</v>
      </c>
      <c r="I5974" s="20" t="str">
        <f>IF(VLOOKUP(B5974,属性中转表!A:G,7,FALSE)=0,"",VLOOKUP(VLOOKUP(B5974,属性中转表!A:G,7,FALSE),属性中转表!$K$2:$P$21,6,0))&amp;IF(VLOOKUP(B5974,属性中转表!A:G,7,FALSE)&gt;=50,VLOOKUP(A5974,英雄数据表!A:K,9,0),IF(VLOOKUP(B5974,属性中转表!A:G,7,FALSE)&gt;=25,VLOOKUP(A5974,英雄数据表!A:K,5,0),""))</f>
        <v>"atk":300,"hp":5000,"undpspro":150,"pvpdpspro":100,"pvpundpspro":100,"hppro":300</v>
      </c>
      <c r="J5974" s="20" t="str">
        <f>IF(I5974="","",属性中转表!$I$1&amp;(IF(VLOOKUP(B5974,属性中转表!A:G,7,FALSE)=0,0,VLOOKUP(VLOOKUP(B5974,属性中转表!A:G,7,FALSE),属性中转表!$K$2:$P$21,4,0)))+IFERROR(VLOOKUP(A5974,英雄数据表!A:K,IF(武魂!B5974&gt;=50,10,IF(武魂!B5974&gt;=25,6)),0),0))</f>
        <v>,"dpspro":150</v>
      </c>
      <c r="K5974" s="32" t="str">
        <f t="shared" si="392"/>
        <v>"atk":300,"hp":5000,"undpspro":150,"pvpdpspro":100,"pvpundpspro":100,"hppro":300,"dpspro":150</v>
      </c>
      <c r="M5974" s="20" t="str">
        <f>IFERROR(VLOOKUP(B5974,属性中转表!$K$2:$O$21,5,FALSE),"")</f>
        <v/>
      </c>
      <c r="N5974" s="20" t="str">
        <f>IF(B5974=25,VLOOKUP(A5974,英雄数据表!A:L,8,FALSE),IF(B5974=50,VLOOKUP(A5974,英雄数据表!A:L,12,0),""))</f>
        <v/>
      </c>
    </row>
    <row r="5975" spans="1:14" x14ac:dyDescent="0.3">
      <c r="A5975" s="20">
        <v>43086</v>
      </c>
      <c r="B5975" s="21">
        <v>74</v>
      </c>
      <c r="C5975" s="21">
        <v>5</v>
      </c>
      <c r="D5975" s="21">
        <v>4</v>
      </c>
      <c r="E5975" s="20" t="str">
        <f>VLOOKUP(A5975,英雄数据表!A:C,3,0)</f>
        <v>星月传奇</v>
      </c>
      <c r="F5975" s="20">
        <f t="shared" si="398"/>
        <v>43086</v>
      </c>
      <c r="G5975" s="20">
        <f t="shared" si="399"/>
        <v>43086</v>
      </c>
      <c r="H5975" s="21" t="str">
        <f>VLOOKUP(B5975,属性中转表!A:F,6,FALSE)</f>
        <v>"hp":313200,"atk":8700</v>
      </c>
      <c r="I5975" s="20" t="str">
        <f>IF(VLOOKUP(B5975,属性中转表!A:G,7,FALSE)=0,"",VLOOKUP(VLOOKUP(B5975,属性中转表!A:G,7,FALSE),属性中转表!$K$2:$P$21,6,0))&amp;IF(VLOOKUP(B5975,属性中转表!A:G,7,FALSE)&gt;=50,VLOOKUP(A5975,英雄数据表!A:K,9,0),IF(VLOOKUP(B5975,属性中转表!A:G,7,FALSE)&gt;=25,VLOOKUP(A5975,英雄数据表!A:K,5,0),""))</f>
        <v>"atk":300,"hp":5000,"undpspro":150,"pvpdpspro":100,"pvpundpspro":100,"hppro":300</v>
      </c>
      <c r="J5975" s="20" t="str">
        <f>IF(I5975="","",属性中转表!$I$1&amp;(IF(VLOOKUP(B5975,属性中转表!A:G,7,FALSE)=0,0,VLOOKUP(VLOOKUP(B5975,属性中转表!A:G,7,FALSE),属性中转表!$K$2:$P$21,4,0)))+IFERROR(VLOOKUP(A5975,英雄数据表!A:K,IF(武魂!B5975&gt;=50,10,IF(武魂!B5975&gt;=25,6)),0),0))</f>
        <v>,"dpspro":150</v>
      </c>
      <c r="K5975" s="32" t="str">
        <f t="shared" si="392"/>
        <v>"atk":300,"hp":5000,"undpspro":150,"pvpdpspro":100,"pvpundpspro":100,"hppro":300,"dpspro":150</v>
      </c>
      <c r="M5975" s="20" t="str">
        <f>IFERROR(VLOOKUP(B5975,属性中转表!$K$2:$O$21,5,FALSE),"")</f>
        <v/>
      </c>
      <c r="N5975" s="20" t="str">
        <f>IF(B5975=25,VLOOKUP(A5975,英雄数据表!A:L,8,FALSE),IF(B5975=50,VLOOKUP(A5975,英雄数据表!A:L,12,0),""))</f>
        <v/>
      </c>
    </row>
    <row r="5976" spans="1:14" x14ac:dyDescent="0.3">
      <c r="A5976" s="20">
        <v>43086</v>
      </c>
      <c r="B5976" s="21">
        <v>75</v>
      </c>
      <c r="C5976" s="21">
        <v>5</v>
      </c>
      <c r="D5976" s="21">
        <v>4</v>
      </c>
      <c r="E5976" s="20" t="str">
        <f>VLOOKUP(A5976,英雄数据表!A:C,3,0)</f>
        <v>星月传奇</v>
      </c>
      <c r="F5976" s="20">
        <f t="shared" si="398"/>
        <v>43086</v>
      </c>
      <c r="G5976" s="20">
        <f t="shared" si="399"/>
        <v>43086</v>
      </c>
      <c r="H5976" s="21" t="str">
        <f>VLOOKUP(B5976,属性中转表!A:F,6,FALSE)</f>
        <v>"hp":318600,"atk":8850</v>
      </c>
      <c r="I5976" s="20" t="str">
        <f>IF(VLOOKUP(B5976,属性中转表!A:G,7,FALSE)=0,"",VLOOKUP(VLOOKUP(B5976,属性中转表!A:G,7,FALSE),属性中转表!$K$2:$P$21,6,0))&amp;IF(VLOOKUP(B5976,属性中转表!A:G,7,FALSE)&gt;=50,VLOOKUP(A5976,英雄数据表!A:K,9,0),IF(VLOOKUP(B5976,属性中转表!A:G,7,FALSE)&gt;=25,VLOOKUP(A5976,英雄数据表!A:K,5,0),""))</f>
        <v>"atk":600,"hp":10000,"undpspro":150,"pvpdpspro":100,"pvpundpspro":100,"speed":10,"hppro":300</v>
      </c>
      <c r="J5976" s="20" t="str">
        <f>IF(I5976="","",属性中转表!$I$1&amp;(IF(VLOOKUP(B5976,属性中转表!A:G,7,FALSE)=0,0,VLOOKUP(VLOOKUP(B5976,属性中转表!A:G,7,FALSE),属性中转表!$K$2:$P$21,4,0)))+IFERROR(VLOOKUP(A5976,英雄数据表!A:K,IF(武魂!B5976&gt;=50,10,IF(武魂!B5976&gt;=25,6)),0),0))</f>
        <v>,"dpspro":150</v>
      </c>
      <c r="K5976" s="32" t="str">
        <f t="shared" si="392"/>
        <v>"atk":600,"hp":10000,"undpspro":150,"pvpdpspro":100,"pvpundpspro":100,"speed":10,"hppro":300,"dpspro":150</v>
      </c>
      <c r="M5976" s="20" t="str">
        <f>IFERROR(VLOOKUP(B5976,属性中转表!$K$2:$O$21,5,FALSE),"")</f>
        <v>"speed":10,"atk":300,"hp":5000</v>
      </c>
      <c r="N5976" s="20" t="str">
        <f>IF(B5976=25,VLOOKUP(A5976,英雄数据表!A:L,8,FALSE),IF(B5976=50,VLOOKUP(A5976,英雄数据表!A:L,12,0),""))</f>
        <v/>
      </c>
    </row>
    <row r="5977" spans="1:14" x14ac:dyDescent="0.3">
      <c r="A5977" s="20">
        <v>43086</v>
      </c>
      <c r="B5977" s="21">
        <v>76</v>
      </c>
      <c r="C5977" s="21">
        <v>5</v>
      </c>
      <c r="D5977" s="21">
        <v>4</v>
      </c>
      <c r="E5977" s="20" t="str">
        <f>VLOOKUP(A5977,英雄数据表!A:C,3,0)</f>
        <v>星月传奇</v>
      </c>
      <c r="F5977" s="20">
        <f t="shared" si="398"/>
        <v>43086</v>
      </c>
      <c r="G5977" s="20">
        <f t="shared" si="399"/>
        <v>43086</v>
      </c>
      <c r="H5977" s="21" t="str">
        <f>VLOOKUP(B5977,属性中转表!A:F,6,FALSE)</f>
        <v>"hp":324000,"atk":9000</v>
      </c>
      <c r="I5977" s="20" t="str">
        <f>IF(VLOOKUP(B5977,属性中转表!A:G,7,FALSE)=0,"",VLOOKUP(VLOOKUP(B5977,属性中转表!A:G,7,FALSE),属性中转表!$K$2:$P$21,6,0))&amp;IF(VLOOKUP(B5977,属性中转表!A:G,7,FALSE)&gt;=50,VLOOKUP(A5977,英雄数据表!A:K,9,0),IF(VLOOKUP(B5977,属性中转表!A:G,7,FALSE)&gt;=25,VLOOKUP(A5977,英雄数据表!A:K,5,0),""))</f>
        <v>"atk":600,"hp":10000,"undpspro":150,"pvpdpspro":100,"pvpundpspro":100,"speed":10,"hppro":300</v>
      </c>
      <c r="J5977" s="20" t="str">
        <f>IF(I5977="","",属性中转表!$I$1&amp;(IF(VLOOKUP(B5977,属性中转表!A:G,7,FALSE)=0,0,VLOOKUP(VLOOKUP(B5977,属性中转表!A:G,7,FALSE),属性中转表!$K$2:$P$21,4,0)))+IFERROR(VLOOKUP(A5977,英雄数据表!A:K,IF(武魂!B5977&gt;=50,10,IF(武魂!B5977&gt;=25,6)),0),0))</f>
        <v>,"dpspro":150</v>
      </c>
      <c r="K5977" s="32" t="str">
        <f t="shared" si="392"/>
        <v>"atk":600,"hp":10000,"undpspro":150,"pvpdpspro":100,"pvpundpspro":100,"speed":10,"hppro":300,"dpspro":150</v>
      </c>
      <c r="M5977" s="20" t="str">
        <f>IFERROR(VLOOKUP(B5977,属性中转表!$K$2:$O$21,5,FALSE),"")</f>
        <v/>
      </c>
      <c r="N5977" s="20" t="str">
        <f>IF(B5977=25,VLOOKUP(A5977,英雄数据表!A:L,8,FALSE),IF(B5977=50,VLOOKUP(A5977,英雄数据表!A:L,12,0),""))</f>
        <v/>
      </c>
    </row>
    <row r="5978" spans="1:14" x14ac:dyDescent="0.3">
      <c r="A5978" s="20">
        <v>43086</v>
      </c>
      <c r="B5978" s="21">
        <v>77</v>
      </c>
      <c r="C5978" s="21">
        <v>5</v>
      </c>
      <c r="D5978" s="21">
        <v>4</v>
      </c>
      <c r="E5978" s="20" t="str">
        <f>VLOOKUP(A5978,英雄数据表!A:C,3,0)</f>
        <v>星月传奇</v>
      </c>
      <c r="F5978" s="20">
        <f t="shared" si="398"/>
        <v>43086</v>
      </c>
      <c r="G5978" s="20">
        <f t="shared" si="399"/>
        <v>43086</v>
      </c>
      <c r="H5978" s="21" t="str">
        <f>VLOOKUP(B5978,属性中转表!A:F,6,FALSE)</f>
        <v>"hp":329400,"atk":9150</v>
      </c>
      <c r="I5978" s="20" t="str">
        <f>IF(VLOOKUP(B5978,属性中转表!A:G,7,FALSE)=0,"",VLOOKUP(VLOOKUP(B5978,属性中转表!A:G,7,FALSE),属性中转表!$K$2:$P$21,6,0))&amp;IF(VLOOKUP(B5978,属性中转表!A:G,7,FALSE)&gt;=50,VLOOKUP(A5978,英雄数据表!A:K,9,0),IF(VLOOKUP(B5978,属性中转表!A:G,7,FALSE)&gt;=25,VLOOKUP(A5978,英雄数据表!A:K,5,0),""))</f>
        <v>"atk":600,"hp":10000,"undpspro":150,"pvpdpspro":100,"pvpundpspro":100,"speed":10,"hppro":300</v>
      </c>
      <c r="J5978" s="20" t="str">
        <f>IF(I5978="","",属性中转表!$I$1&amp;(IF(VLOOKUP(B5978,属性中转表!A:G,7,FALSE)=0,0,VLOOKUP(VLOOKUP(B5978,属性中转表!A:G,7,FALSE),属性中转表!$K$2:$P$21,4,0)))+IFERROR(VLOOKUP(A5978,英雄数据表!A:K,IF(武魂!B5978&gt;=50,10,IF(武魂!B5978&gt;=25,6)),0),0))</f>
        <v>,"dpspro":150</v>
      </c>
      <c r="K5978" s="32" t="str">
        <f t="shared" si="392"/>
        <v>"atk":600,"hp":10000,"undpspro":150,"pvpdpspro":100,"pvpundpspro":100,"speed":10,"hppro":300,"dpspro":150</v>
      </c>
      <c r="M5978" s="20" t="str">
        <f>IFERROR(VLOOKUP(B5978,属性中转表!$K$2:$O$21,5,FALSE),"")</f>
        <v/>
      </c>
      <c r="N5978" s="20" t="str">
        <f>IF(B5978=25,VLOOKUP(A5978,英雄数据表!A:L,8,FALSE),IF(B5978=50,VLOOKUP(A5978,英雄数据表!A:L,12,0),""))</f>
        <v/>
      </c>
    </row>
    <row r="5979" spans="1:14" x14ac:dyDescent="0.3">
      <c r="A5979" s="20">
        <v>43086</v>
      </c>
      <c r="B5979" s="21">
        <v>78</v>
      </c>
      <c r="C5979" s="21">
        <v>5</v>
      </c>
      <c r="D5979" s="21">
        <v>4</v>
      </c>
      <c r="E5979" s="20" t="str">
        <f>VLOOKUP(A5979,英雄数据表!A:C,3,0)</f>
        <v>星月传奇</v>
      </c>
      <c r="F5979" s="20">
        <f t="shared" si="398"/>
        <v>43086</v>
      </c>
      <c r="G5979" s="20">
        <f t="shared" si="399"/>
        <v>43086</v>
      </c>
      <c r="H5979" s="21" t="str">
        <f>VLOOKUP(B5979,属性中转表!A:F,6,FALSE)</f>
        <v>"hp":334800,"atk":9300</v>
      </c>
      <c r="I5979" s="20" t="str">
        <f>IF(VLOOKUP(B5979,属性中转表!A:G,7,FALSE)=0,"",VLOOKUP(VLOOKUP(B5979,属性中转表!A:G,7,FALSE),属性中转表!$K$2:$P$21,6,0))&amp;IF(VLOOKUP(B5979,属性中转表!A:G,7,FALSE)&gt;=50,VLOOKUP(A5979,英雄数据表!A:K,9,0),IF(VLOOKUP(B5979,属性中转表!A:G,7,FALSE)&gt;=25,VLOOKUP(A5979,英雄数据表!A:K,5,0),""))</f>
        <v>"atk":600,"hp":10000,"undpspro":150,"pvpdpspro":100,"pvpundpspro":100,"speed":10,"hppro":300</v>
      </c>
      <c r="J5979" s="20" t="str">
        <f>IF(I5979="","",属性中转表!$I$1&amp;(IF(VLOOKUP(B5979,属性中转表!A:G,7,FALSE)=0,0,VLOOKUP(VLOOKUP(B5979,属性中转表!A:G,7,FALSE),属性中转表!$K$2:$P$21,4,0)))+IFERROR(VLOOKUP(A5979,英雄数据表!A:K,IF(武魂!B5979&gt;=50,10,IF(武魂!B5979&gt;=25,6)),0),0))</f>
        <v>,"dpspro":150</v>
      </c>
      <c r="K5979" s="32" t="str">
        <f t="shared" si="392"/>
        <v>"atk":600,"hp":10000,"undpspro":150,"pvpdpspro":100,"pvpundpspro":100,"speed":10,"hppro":300,"dpspro":150</v>
      </c>
      <c r="M5979" s="20" t="str">
        <f>IFERROR(VLOOKUP(B5979,属性中转表!$K$2:$O$21,5,FALSE),"")</f>
        <v/>
      </c>
      <c r="N5979" s="20" t="str">
        <f>IF(B5979=25,VLOOKUP(A5979,英雄数据表!A:L,8,FALSE),IF(B5979=50,VLOOKUP(A5979,英雄数据表!A:L,12,0),""))</f>
        <v/>
      </c>
    </row>
    <row r="5980" spans="1:14" x14ac:dyDescent="0.3">
      <c r="A5980" s="20">
        <v>43086</v>
      </c>
      <c r="B5980" s="21">
        <v>79</v>
      </c>
      <c r="C5980" s="21">
        <v>5</v>
      </c>
      <c r="D5980" s="21">
        <v>4</v>
      </c>
      <c r="E5980" s="20" t="str">
        <f>VLOOKUP(A5980,英雄数据表!A:C,3,0)</f>
        <v>星月传奇</v>
      </c>
      <c r="F5980" s="20">
        <f t="shared" si="398"/>
        <v>43086</v>
      </c>
      <c r="G5980" s="20">
        <f t="shared" si="399"/>
        <v>43086</v>
      </c>
      <c r="H5980" s="21" t="str">
        <f>VLOOKUP(B5980,属性中转表!A:F,6,FALSE)</f>
        <v>"hp":340200,"atk":9450</v>
      </c>
      <c r="I5980" s="20" t="str">
        <f>IF(VLOOKUP(B5980,属性中转表!A:G,7,FALSE)=0,"",VLOOKUP(VLOOKUP(B5980,属性中转表!A:G,7,FALSE),属性中转表!$K$2:$P$21,6,0))&amp;IF(VLOOKUP(B5980,属性中转表!A:G,7,FALSE)&gt;=50,VLOOKUP(A5980,英雄数据表!A:K,9,0),IF(VLOOKUP(B5980,属性中转表!A:G,7,FALSE)&gt;=25,VLOOKUP(A5980,英雄数据表!A:K,5,0),""))</f>
        <v>"atk":600,"hp":10000,"undpspro":150,"pvpdpspro":100,"pvpundpspro":100,"speed":10,"hppro":300</v>
      </c>
      <c r="J5980" s="20" t="str">
        <f>IF(I5980="","",属性中转表!$I$1&amp;(IF(VLOOKUP(B5980,属性中转表!A:G,7,FALSE)=0,0,VLOOKUP(VLOOKUP(B5980,属性中转表!A:G,7,FALSE),属性中转表!$K$2:$P$21,4,0)))+IFERROR(VLOOKUP(A5980,英雄数据表!A:K,IF(武魂!B5980&gt;=50,10,IF(武魂!B5980&gt;=25,6)),0),0))</f>
        <v>,"dpspro":150</v>
      </c>
      <c r="K5980" s="32" t="str">
        <f t="shared" si="392"/>
        <v>"atk":600,"hp":10000,"undpspro":150,"pvpdpspro":100,"pvpundpspro":100,"speed":10,"hppro":300,"dpspro":150</v>
      </c>
      <c r="M5980" s="20" t="str">
        <f>IFERROR(VLOOKUP(B5980,属性中转表!$K$2:$O$21,5,FALSE),"")</f>
        <v/>
      </c>
      <c r="N5980" s="20" t="str">
        <f>IF(B5980=25,VLOOKUP(A5980,英雄数据表!A:L,8,FALSE),IF(B5980=50,VLOOKUP(A5980,英雄数据表!A:L,12,0),""))</f>
        <v/>
      </c>
    </row>
    <row r="5981" spans="1:14" x14ac:dyDescent="0.3">
      <c r="A5981" s="20">
        <v>43086</v>
      </c>
      <c r="B5981" s="21">
        <v>80</v>
      </c>
      <c r="C5981" s="21">
        <v>5</v>
      </c>
      <c r="D5981" s="21">
        <v>4</v>
      </c>
      <c r="E5981" s="20" t="str">
        <f>VLOOKUP(A5981,英雄数据表!A:C,3,0)</f>
        <v>星月传奇</v>
      </c>
      <c r="F5981" s="20">
        <f t="shared" si="398"/>
        <v>43086</v>
      </c>
      <c r="G5981" s="20">
        <f t="shared" si="399"/>
        <v>43086</v>
      </c>
      <c r="H5981" s="21" t="str">
        <f>VLOOKUP(B5981,属性中转表!A:F,6,FALSE)</f>
        <v>"hp":345600,"atk":9600</v>
      </c>
      <c r="I5981" s="20" t="str">
        <f>IF(VLOOKUP(B5981,属性中转表!A:G,7,FALSE)=0,"",VLOOKUP(VLOOKUP(B5981,属性中转表!A:G,7,FALSE),属性中转表!$K$2:$P$21,6,0))&amp;IF(VLOOKUP(B5981,属性中转表!A:G,7,FALSE)&gt;=50,VLOOKUP(A5981,英雄数据表!A:K,9,0),IF(VLOOKUP(B5981,属性中转表!A:G,7,FALSE)&gt;=25,VLOOKUP(A5981,英雄数据表!A:K,5,0),""))</f>
        <v>"atk":600,"hp":10000,"undpspro":200,"pvpdpspro":100,"pvpundpspro":100,"speed":10,"hppro":300</v>
      </c>
      <c r="J5981" s="20" t="str">
        <f>IF(I5981="","",属性中转表!$I$1&amp;(IF(VLOOKUP(B5981,属性中转表!A:G,7,FALSE)=0,0,VLOOKUP(VLOOKUP(B5981,属性中转表!A:G,7,FALSE),属性中转表!$K$2:$P$21,4,0)))+IFERROR(VLOOKUP(A5981,英雄数据表!A:K,IF(武魂!B5981&gt;=50,10,IF(武魂!B5981&gt;=25,6)),0),0))</f>
        <v>,"dpspro":150</v>
      </c>
      <c r="K5981" s="32" t="str">
        <f t="shared" si="392"/>
        <v>"atk":600,"hp":10000,"undpspro":200,"pvpdpspro":100,"pvpundpspro":100,"speed":10,"hppro":300,"dpspro":150</v>
      </c>
      <c r="M5981" s="20" t="str">
        <f>IFERROR(VLOOKUP(B5981,属性中转表!$K$2:$O$21,5,FALSE),"")</f>
        <v>"undpspro":50</v>
      </c>
      <c r="N5981" s="20" t="str">
        <f>IF(B5981=25,VLOOKUP(A5981,英雄数据表!A:L,8,FALSE),IF(B5981=50,VLOOKUP(A5981,英雄数据表!A:L,12,0),""))</f>
        <v/>
      </c>
    </row>
    <row r="5982" spans="1:14" x14ac:dyDescent="0.3">
      <c r="A5982" s="20">
        <v>43086</v>
      </c>
      <c r="B5982" s="21">
        <v>81</v>
      </c>
      <c r="C5982" s="21">
        <v>5</v>
      </c>
      <c r="D5982" s="21">
        <v>4</v>
      </c>
      <c r="E5982" s="20" t="str">
        <f>VLOOKUP(A5982,英雄数据表!A:C,3,0)</f>
        <v>星月传奇</v>
      </c>
      <c r="F5982" s="20">
        <f t="shared" si="398"/>
        <v>43086</v>
      </c>
      <c r="G5982" s="20">
        <f t="shared" si="399"/>
        <v>43086</v>
      </c>
      <c r="H5982" s="21" t="str">
        <f>VLOOKUP(B5982,属性中转表!A:F,6,FALSE)</f>
        <v>"hp":351000,"atk":9750</v>
      </c>
      <c r="I5982" s="20" t="str">
        <f>IF(VLOOKUP(B5982,属性中转表!A:G,7,FALSE)=0,"",VLOOKUP(VLOOKUP(B5982,属性中转表!A:G,7,FALSE),属性中转表!$K$2:$P$21,6,0))&amp;IF(VLOOKUP(B5982,属性中转表!A:G,7,FALSE)&gt;=50,VLOOKUP(A5982,英雄数据表!A:K,9,0),IF(VLOOKUP(B5982,属性中转表!A:G,7,FALSE)&gt;=25,VLOOKUP(A5982,英雄数据表!A:K,5,0),""))</f>
        <v>"atk":600,"hp":10000,"undpspro":200,"pvpdpspro":100,"pvpundpspro":100,"speed":10,"hppro":300</v>
      </c>
      <c r="J5982" s="20" t="str">
        <f>IF(I5982="","",属性中转表!$I$1&amp;(IF(VLOOKUP(B5982,属性中转表!A:G,7,FALSE)=0,0,VLOOKUP(VLOOKUP(B5982,属性中转表!A:G,7,FALSE),属性中转表!$K$2:$P$21,4,0)))+IFERROR(VLOOKUP(A5982,英雄数据表!A:K,IF(武魂!B5982&gt;=50,10,IF(武魂!B5982&gt;=25,6)),0),0))</f>
        <v>,"dpspro":150</v>
      </c>
      <c r="K5982" s="32" t="str">
        <f t="shared" si="392"/>
        <v>"atk":600,"hp":10000,"undpspro":200,"pvpdpspro":100,"pvpundpspro":100,"speed":10,"hppro":300,"dpspro":150</v>
      </c>
      <c r="M5982" s="20" t="str">
        <f>IFERROR(VLOOKUP(B5982,属性中转表!$K$2:$O$21,5,FALSE),"")</f>
        <v/>
      </c>
      <c r="N5982" s="20" t="str">
        <f>IF(B5982=25,VLOOKUP(A5982,英雄数据表!A:L,8,FALSE),IF(B5982=50,VLOOKUP(A5982,英雄数据表!A:L,12,0),""))</f>
        <v/>
      </c>
    </row>
    <row r="5983" spans="1:14" x14ac:dyDescent="0.3">
      <c r="A5983" s="20">
        <v>43086</v>
      </c>
      <c r="B5983" s="21">
        <v>82</v>
      </c>
      <c r="C5983" s="21">
        <v>5</v>
      </c>
      <c r="D5983" s="21">
        <v>4</v>
      </c>
      <c r="E5983" s="20" t="str">
        <f>VLOOKUP(A5983,英雄数据表!A:C,3,0)</f>
        <v>星月传奇</v>
      </c>
      <c r="F5983" s="20">
        <f t="shared" si="398"/>
        <v>43086</v>
      </c>
      <c r="G5983" s="20">
        <f t="shared" si="399"/>
        <v>43086</v>
      </c>
      <c r="H5983" s="21" t="str">
        <f>VLOOKUP(B5983,属性中转表!A:F,6,FALSE)</f>
        <v>"hp":356400,"atk":9900</v>
      </c>
      <c r="I5983" s="20" t="str">
        <f>IF(VLOOKUP(B5983,属性中转表!A:G,7,FALSE)=0,"",VLOOKUP(VLOOKUP(B5983,属性中转表!A:G,7,FALSE),属性中转表!$K$2:$P$21,6,0))&amp;IF(VLOOKUP(B5983,属性中转表!A:G,7,FALSE)&gt;=50,VLOOKUP(A5983,英雄数据表!A:K,9,0),IF(VLOOKUP(B5983,属性中转表!A:G,7,FALSE)&gt;=25,VLOOKUP(A5983,英雄数据表!A:K,5,0),""))</f>
        <v>"atk":600,"hp":10000,"undpspro":200,"pvpdpspro":100,"pvpundpspro":100,"speed":10,"hppro":300</v>
      </c>
      <c r="J5983" s="20" t="str">
        <f>IF(I5983="","",属性中转表!$I$1&amp;(IF(VLOOKUP(B5983,属性中转表!A:G,7,FALSE)=0,0,VLOOKUP(VLOOKUP(B5983,属性中转表!A:G,7,FALSE),属性中转表!$K$2:$P$21,4,0)))+IFERROR(VLOOKUP(A5983,英雄数据表!A:K,IF(武魂!B5983&gt;=50,10,IF(武魂!B5983&gt;=25,6)),0),0))</f>
        <v>,"dpspro":150</v>
      </c>
      <c r="K5983" s="32" t="str">
        <f t="shared" si="392"/>
        <v>"atk":600,"hp":10000,"undpspro":200,"pvpdpspro":100,"pvpundpspro":100,"speed":10,"hppro":300,"dpspro":150</v>
      </c>
      <c r="M5983" s="20" t="str">
        <f>IFERROR(VLOOKUP(B5983,属性中转表!$K$2:$O$21,5,FALSE),"")</f>
        <v/>
      </c>
      <c r="N5983" s="20" t="str">
        <f>IF(B5983=25,VLOOKUP(A5983,英雄数据表!A:L,8,FALSE),IF(B5983=50,VLOOKUP(A5983,英雄数据表!A:L,12,0),""))</f>
        <v/>
      </c>
    </row>
    <row r="5984" spans="1:14" x14ac:dyDescent="0.3">
      <c r="A5984" s="20">
        <v>43086</v>
      </c>
      <c r="B5984" s="21">
        <v>83</v>
      </c>
      <c r="C5984" s="21">
        <v>5</v>
      </c>
      <c r="D5984" s="21">
        <v>4</v>
      </c>
      <c r="E5984" s="20" t="str">
        <f>VLOOKUP(A5984,英雄数据表!A:C,3,0)</f>
        <v>星月传奇</v>
      </c>
      <c r="F5984" s="20">
        <f t="shared" si="398"/>
        <v>43086</v>
      </c>
      <c r="G5984" s="20">
        <f t="shared" si="399"/>
        <v>43086</v>
      </c>
      <c r="H5984" s="21" t="str">
        <f>VLOOKUP(B5984,属性中转表!A:F,6,FALSE)</f>
        <v>"hp":361800,"atk":10050</v>
      </c>
      <c r="I5984" s="20" t="str">
        <f>IF(VLOOKUP(B5984,属性中转表!A:G,7,FALSE)=0,"",VLOOKUP(VLOOKUP(B5984,属性中转表!A:G,7,FALSE),属性中转表!$K$2:$P$21,6,0))&amp;IF(VLOOKUP(B5984,属性中转表!A:G,7,FALSE)&gt;=50,VLOOKUP(A5984,英雄数据表!A:K,9,0),IF(VLOOKUP(B5984,属性中转表!A:G,7,FALSE)&gt;=25,VLOOKUP(A5984,英雄数据表!A:K,5,0),""))</f>
        <v>"atk":600,"hp":10000,"undpspro":200,"pvpdpspro":100,"pvpundpspro":100,"speed":10,"hppro":300</v>
      </c>
      <c r="J5984" s="20" t="str">
        <f>IF(I5984="","",属性中转表!$I$1&amp;(IF(VLOOKUP(B5984,属性中转表!A:G,7,FALSE)=0,0,VLOOKUP(VLOOKUP(B5984,属性中转表!A:G,7,FALSE),属性中转表!$K$2:$P$21,4,0)))+IFERROR(VLOOKUP(A5984,英雄数据表!A:K,IF(武魂!B5984&gt;=50,10,IF(武魂!B5984&gt;=25,6)),0),0))</f>
        <v>,"dpspro":150</v>
      </c>
      <c r="K5984" s="32" t="str">
        <f t="shared" si="392"/>
        <v>"atk":600,"hp":10000,"undpspro":200,"pvpdpspro":100,"pvpundpspro":100,"speed":10,"hppro":300,"dpspro":150</v>
      </c>
      <c r="M5984" s="20" t="str">
        <f>IFERROR(VLOOKUP(B5984,属性中转表!$K$2:$O$21,5,FALSE),"")</f>
        <v/>
      </c>
      <c r="N5984" s="20" t="str">
        <f>IF(B5984=25,VLOOKUP(A5984,英雄数据表!A:L,8,FALSE),IF(B5984=50,VLOOKUP(A5984,英雄数据表!A:L,12,0),""))</f>
        <v/>
      </c>
    </row>
    <row r="5985" spans="1:14" x14ac:dyDescent="0.3">
      <c r="A5985" s="20">
        <v>43086</v>
      </c>
      <c r="B5985" s="21">
        <v>84</v>
      </c>
      <c r="C5985" s="21">
        <v>5</v>
      </c>
      <c r="D5985" s="21">
        <v>4</v>
      </c>
      <c r="E5985" s="20" t="str">
        <f>VLOOKUP(A5985,英雄数据表!A:C,3,0)</f>
        <v>星月传奇</v>
      </c>
      <c r="F5985" s="20">
        <f t="shared" si="398"/>
        <v>43086</v>
      </c>
      <c r="G5985" s="20">
        <f t="shared" si="399"/>
        <v>43086</v>
      </c>
      <c r="H5985" s="21" t="str">
        <f>VLOOKUP(B5985,属性中转表!A:F,6,FALSE)</f>
        <v>"hp":367200,"atk":10200</v>
      </c>
      <c r="I5985" s="20" t="str">
        <f>IF(VLOOKUP(B5985,属性中转表!A:G,7,FALSE)=0,"",VLOOKUP(VLOOKUP(B5985,属性中转表!A:G,7,FALSE),属性中转表!$K$2:$P$21,6,0))&amp;IF(VLOOKUP(B5985,属性中转表!A:G,7,FALSE)&gt;=50,VLOOKUP(A5985,英雄数据表!A:K,9,0),IF(VLOOKUP(B5985,属性中转表!A:G,7,FALSE)&gt;=25,VLOOKUP(A5985,英雄数据表!A:K,5,0),""))</f>
        <v>"atk":600,"hp":10000,"undpspro":200,"pvpdpspro":100,"pvpundpspro":100,"speed":10,"hppro":300</v>
      </c>
      <c r="J5985" s="20" t="str">
        <f>IF(I5985="","",属性中转表!$I$1&amp;(IF(VLOOKUP(B5985,属性中转表!A:G,7,FALSE)=0,0,VLOOKUP(VLOOKUP(B5985,属性中转表!A:G,7,FALSE),属性中转表!$K$2:$P$21,4,0)))+IFERROR(VLOOKUP(A5985,英雄数据表!A:K,IF(武魂!B5985&gt;=50,10,IF(武魂!B5985&gt;=25,6)),0),0))</f>
        <v>,"dpspro":150</v>
      </c>
      <c r="K5985" s="32" t="str">
        <f t="shared" si="392"/>
        <v>"atk":600,"hp":10000,"undpspro":200,"pvpdpspro":100,"pvpundpspro":100,"speed":10,"hppro":300,"dpspro":150</v>
      </c>
      <c r="M5985" s="20" t="str">
        <f>IFERROR(VLOOKUP(B5985,属性中转表!$K$2:$O$21,5,FALSE),"")</f>
        <v/>
      </c>
      <c r="N5985" s="20" t="str">
        <f>IF(B5985=25,VLOOKUP(A5985,英雄数据表!A:L,8,FALSE),IF(B5985=50,VLOOKUP(A5985,英雄数据表!A:L,12,0),""))</f>
        <v/>
      </c>
    </row>
    <row r="5986" spans="1:14" x14ac:dyDescent="0.3">
      <c r="A5986" s="20">
        <v>43086</v>
      </c>
      <c r="B5986" s="21">
        <v>85</v>
      </c>
      <c r="C5986" s="21">
        <v>5</v>
      </c>
      <c r="D5986" s="21">
        <v>4</v>
      </c>
      <c r="E5986" s="20" t="str">
        <f>VLOOKUP(A5986,英雄数据表!A:C,3,0)</f>
        <v>星月传奇</v>
      </c>
      <c r="F5986" s="20">
        <f t="shared" si="398"/>
        <v>43086</v>
      </c>
      <c r="G5986" s="20">
        <f t="shared" si="399"/>
        <v>43086</v>
      </c>
      <c r="H5986" s="21" t="str">
        <f>VLOOKUP(B5986,属性中转表!A:F,6,FALSE)</f>
        <v>"hp":372600,"atk":10350</v>
      </c>
      <c r="I5986" s="20" t="str">
        <f>IF(VLOOKUP(B5986,属性中转表!A:G,7,FALSE)=0,"",VLOOKUP(VLOOKUP(B5986,属性中转表!A:G,7,FALSE),属性中转表!$K$2:$P$21,6,0))&amp;IF(VLOOKUP(B5986,属性中转表!A:G,7,FALSE)&gt;=50,VLOOKUP(A5986,英雄数据表!A:K,9,0),IF(VLOOKUP(B5986,属性中转表!A:G,7,FALSE)&gt;=25,VLOOKUP(A5986,英雄数据表!A:K,5,0),""))</f>
        <v>"atk":600,"hp":10000,"undpspro":200,"pvpdpspro":100,"pvpundpspro":100,"speed":10,"hppro":300</v>
      </c>
      <c r="J5986" s="20" t="str">
        <f>IF(I5986="","",属性中转表!$I$1&amp;(IF(VLOOKUP(B5986,属性中转表!A:G,7,FALSE)=0,0,VLOOKUP(VLOOKUP(B5986,属性中转表!A:G,7,FALSE),属性中转表!$K$2:$P$21,4,0)))+IFERROR(VLOOKUP(A5986,英雄数据表!A:K,IF(武魂!B5986&gt;=50,10,IF(武魂!B5986&gt;=25,6)),0),0))</f>
        <v>,"dpspro":200</v>
      </c>
      <c r="K5986" s="32" t="str">
        <f t="shared" si="392"/>
        <v>"atk":600,"hp":10000,"undpspro":200,"pvpdpspro":100,"pvpundpspro":100,"speed":10,"hppro":300,"dpspro":200</v>
      </c>
      <c r="M5986" s="20" t="str">
        <f>IFERROR(VLOOKUP(B5986,属性中转表!$K$2:$O$21,5,FALSE),"")</f>
        <v>"dpspro":50</v>
      </c>
      <c r="N5986" s="20" t="str">
        <f>IF(B5986=25,VLOOKUP(A5986,英雄数据表!A:L,8,FALSE),IF(B5986=50,VLOOKUP(A5986,英雄数据表!A:L,12,0),""))</f>
        <v/>
      </c>
    </row>
    <row r="5987" spans="1:14" x14ac:dyDescent="0.3">
      <c r="A5987" s="20">
        <v>43086</v>
      </c>
      <c r="B5987" s="21">
        <v>86</v>
      </c>
      <c r="C5987" s="21">
        <v>5</v>
      </c>
      <c r="D5987" s="21">
        <v>4</v>
      </c>
      <c r="E5987" s="20" t="str">
        <f>VLOOKUP(A5987,英雄数据表!A:C,3,0)</f>
        <v>星月传奇</v>
      </c>
      <c r="F5987" s="20">
        <f t="shared" si="398"/>
        <v>43086</v>
      </c>
      <c r="G5987" s="20">
        <f t="shared" si="399"/>
        <v>43086</v>
      </c>
      <c r="H5987" s="21" t="str">
        <f>VLOOKUP(B5987,属性中转表!A:F,6,FALSE)</f>
        <v>"hp":378000,"atk":10500</v>
      </c>
      <c r="I5987" s="20" t="str">
        <f>IF(VLOOKUP(B5987,属性中转表!A:G,7,FALSE)=0,"",VLOOKUP(VLOOKUP(B5987,属性中转表!A:G,7,FALSE),属性中转表!$K$2:$P$21,6,0))&amp;IF(VLOOKUP(B5987,属性中转表!A:G,7,FALSE)&gt;=50,VLOOKUP(A5987,英雄数据表!A:K,9,0),IF(VLOOKUP(B5987,属性中转表!A:G,7,FALSE)&gt;=25,VLOOKUP(A5987,英雄数据表!A:K,5,0),""))</f>
        <v>"atk":600,"hp":10000,"undpspro":200,"pvpdpspro":100,"pvpundpspro":100,"speed":10,"hppro":300</v>
      </c>
      <c r="J5987" s="20" t="str">
        <f>IF(I5987="","",属性中转表!$I$1&amp;(IF(VLOOKUP(B5987,属性中转表!A:G,7,FALSE)=0,0,VLOOKUP(VLOOKUP(B5987,属性中转表!A:G,7,FALSE),属性中转表!$K$2:$P$21,4,0)))+IFERROR(VLOOKUP(A5987,英雄数据表!A:K,IF(武魂!B5987&gt;=50,10,IF(武魂!B5987&gt;=25,6)),0),0))</f>
        <v>,"dpspro":200</v>
      </c>
      <c r="K5987" s="32" t="str">
        <f t="shared" si="392"/>
        <v>"atk":600,"hp":10000,"undpspro":200,"pvpdpspro":100,"pvpundpspro":100,"speed":10,"hppro":300,"dpspro":200</v>
      </c>
      <c r="M5987" s="20" t="str">
        <f>IFERROR(VLOOKUP(B5987,属性中转表!$K$2:$O$21,5,FALSE),"")</f>
        <v/>
      </c>
      <c r="N5987" s="20" t="str">
        <f>IF(B5987=25,VLOOKUP(A5987,英雄数据表!A:L,8,FALSE),IF(B5987=50,VLOOKUP(A5987,英雄数据表!A:L,12,0),""))</f>
        <v/>
      </c>
    </row>
    <row r="5988" spans="1:14" x14ac:dyDescent="0.3">
      <c r="A5988" s="20">
        <v>43086</v>
      </c>
      <c r="B5988" s="21">
        <v>87</v>
      </c>
      <c r="C5988" s="21">
        <v>5</v>
      </c>
      <c r="D5988" s="21">
        <v>4</v>
      </c>
      <c r="E5988" s="20" t="str">
        <f>VLOOKUP(A5988,英雄数据表!A:C,3,0)</f>
        <v>星月传奇</v>
      </c>
      <c r="F5988" s="20">
        <f t="shared" si="398"/>
        <v>43086</v>
      </c>
      <c r="G5988" s="20">
        <f t="shared" si="399"/>
        <v>43086</v>
      </c>
      <c r="H5988" s="21" t="str">
        <f>VLOOKUP(B5988,属性中转表!A:F,6,FALSE)</f>
        <v>"hp":383400,"atk":10650</v>
      </c>
      <c r="I5988" s="20" t="str">
        <f>IF(VLOOKUP(B5988,属性中转表!A:G,7,FALSE)=0,"",VLOOKUP(VLOOKUP(B5988,属性中转表!A:G,7,FALSE),属性中转表!$K$2:$P$21,6,0))&amp;IF(VLOOKUP(B5988,属性中转表!A:G,7,FALSE)&gt;=50,VLOOKUP(A5988,英雄数据表!A:K,9,0),IF(VLOOKUP(B5988,属性中转表!A:G,7,FALSE)&gt;=25,VLOOKUP(A5988,英雄数据表!A:K,5,0),""))</f>
        <v>"atk":600,"hp":10000,"undpspro":200,"pvpdpspro":100,"pvpundpspro":100,"speed":10,"hppro":300</v>
      </c>
      <c r="J5988" s="20" t="str">
        <f>IF(I5988="","",属性中转表!$I$1&amp;(IF(VLOOKUP(B5988,属性中转表!A:G,7,FALSE)=0,0,VLOOKUP(VLOOKUP(B5988,属性中转表!A:G,7,FALSE),属性中转表!$K$2:$P$21,4,0)))+IFERROR(VLOOKUP(A5988,英雄数据表!A:K,IF(武魂!B5988&gt;=50,10,IF(武魂!B5988&gt;=25,6)),0),0))</f>
        <v>,"dpspro":200</v>
      </c>
      <c r="K5988" s="32" t="str">
        <f t="shared" si="392"/>
        <v>"atk":600,"hp":10000,"undpspro":200,"pvpdpspro":100,"pvpundpspro":100,"speed":10,"hppro":300,"dpspro":200</v>
      </c>
      <c r="M5988" s="20" t="str">
        <f>IFERROR(VLOOKUP(B5988,属性中转表!$K$2:$O$21,5,FALSE),"")</f>
        <v/>
      </c>
      <c r="N5988" s="20" t="str">
        <f>IF(B5988=25,VLOOKUP(A5988,英雄数据表!A:L,8,FALSE),IF(B5988=50,VLOOKUP(A5988,英雄数据表!A:L,12,0),""))</f>
        <v/>
      </c>
    </row>
    <row r="5989" spans="1:14" x14ac:dyDescent="0.3">
      <c r="A5989" s="20">
        <v>43086</v>
      </c>
      <c r="B5989" s="21">
        <v>88</v>
      </c>
      <c r="C5989" s="21">
        <v>5</v>
      </c>
      <c r="D5989" s="21">
        <v>4</v>
      </c>
      <c r="E5989" s="20" t="str">
        <f>VLOOKUP(A5989,英雄数据表!A:C,3,0)</f>
        <v>星月传奇</v>
      </c>
      <c r="F5989" s="20">
        <f t="shared" si="398"/>
        <v>43086</v>
      </c>
      <c r="G5989" s="20">
        <f t="shared" si="399"/>
        <v>43086</v>
      </c>
      <c r="H5989" s="21" t="str">
        <f>VLOOKUP(B5989,属性中转表!A:F,6,FALSE)</f>
        <v>"hp":388800,"atk":10800</v>
      </c>
      <c r="I5989" s="20" t="str">
        <f>IF(VLOOKUP(B5989,属性中转表!A:G,7,FALSE)=0,"",VLOOKUP(VLOOKUP(B5989,属性中转表!A:G,7,FALSE),属性中转表!$K$2:$P$21,6,0))&amp;IF(VLOOKUP(B5989,属性中转表!A:G,7,FALSE)&gt;=50,VLOOKUP(A5989,英雄数据表!A:K,9,0),IF(VLOOKUP(B5989,属性中转表!A:G,7,FALSE)&gt;=25,VLOOKUP(A5989,英雄数据表!A:K,5,0),""))</f>
        <v>"atk":600,"hp":10000,"undpspro":200,"pvpdpspro":100,"pvpundpspro":100,"speed":10,"hppro":300</v>
      </c>
      <c r="J5989" s="20" t="str">
        <f>IF(I5989="","",属性中转表!$I$1&amp;(IF(VLOOKUP(B5989,属性中转表!A:G,7,FALSE)=0,0,VLOOKUP(VLOOKUP(B5989,属性中转表!A:G,7,FALSE),属性中转表!$K$2:$P$21,4,0)))+IFERROR(VLOOKUP(A5989,英雄数据表!A:K,IF(武魂!B5989&gt;=50,10,IF(武魂!B5989&gt;=25,6)),0),0))</f>
        <v>,"dpspro":200</v>
      </c>
      <c r="K5989" s="32" t="str">
        <f t="shared" si="392"/>
        <v>"atk":600,"hp":10000,"undpspro":200,"pvpdpspro":100,"pvpundpspro":100,"speed":10,"hppro":300,"dpspro":200</v>
      </c>
      <c r="M5989" s="20" t="str">
        <f>IFERROR(VLOOKUP(B5989,属性中转表!$K$2:$O$21,5,FALSE),"")</f>
        <v/>
      </c>
      <c r="N5989" s="20" t="str">
        <f>IF(B5989=25,VLOOKUP(A5989,英雄数据表!A:L,8,FALSE),IF(B5989=50,VLOOKUP(A5989,英雄数据表!A:L,12,0),""))</f>
        <v/>
      </c>
    </row>
    <row r="5990" spans="1:14" x14ac:dyDescent="0.3">
      <c r="A5990" s="20">
        <v>43086</v>
      </c>
      <c r="B5990" s="21">
        <v>89</v>
      </c>
      <c r="C5990" s="21">
        <v>5</v>
      </c>
      <c r="D5990" s="21">
        <v>4</v>
      </c>
      <c r="E5990" s="20" t="str">
        <f>VLOOKUP(A5990,英雄数据表!A:C,3,0)</f>
        <v>星月传奇</v>
      </c>
      <c r="F5990" s="20">
        <f t="shared" si="398"/>
        <v>43086</v>
      </c>
      <c r="G5990" s="20">
        <f t="shared" si="399"/>
        <v>43086</v>
      </c>
      <c r="H5990" s="21" t="str">
        <f>VLOOKUP(B5990,属性中转表!A:F,6,FALSE)</f>
        <v>"hp":394200,"atk":10950</v>
      </c>
      <c r="I5990" s="20" t="str">
        <f>IF(VLOOKUP(B5990,属性中转表!A:G,7,FALSE)=0,"",VLOOKUP(VLOOKUP(B5990,属性中转表!A:G,7,FALSE),属性中转表!$K$2:$P$21,6,0))&amp;IF(VLOOKUP(B5990,属性中转表!A:G,7,FALSE)&gt;=50,VLOOKUP(A5990,英雄数据表!A:K,9,0),IF(VLOOKUP(B5990,属性中转表!A:G,7,FALSE)&gt;=25,VLOOKUP(A5990,英雄数据表!A:K,5,0),""))</f>
        <v>"atk":600,"hp":10000,"undpspro":200,"pvpdpspro":100,"pvpundpspro":100,"speed":10,"hppro":300</v>
      </c>
      <c r="J5990" s="20" t="str">
        <f>IF(I5990="","",属性中转表!$I$1&amp;(IF(VLOOKUP(B5990,属性中转表!A:G,7,FALSE)=0,0,VLOOKUP(VLOOKUP(B5990,属性中转表!A:G,7,FALSE),属性中转表!$K$2:$P$21,4,0)))+IFERROR(VLOOKUP(A5990,英雄数据表!A:K,IF(武魂!B5990&gt;=50,10,IF(武魂!B5990&gt;=25,6)),0),0))</f>
        <v>,"dpspro":200</v>
      </c>
      <c r="K5990" s="32" t="str">
        <f t="shared" si="392"/>
        <v>"atk":600,"hp":10000,"undpspro":200,"pvpdpspro":100,"pvpundpspro":100,"speed":10,"hppro":300,"dpspro":200</v>
      </c>
      <c r="M5990" s="20" t="str">
        <f>IFERROR(VLOOKUP(B5990,属性中转表!$K$2:$O$21,5,FALSE),"")</f>
        <v/>
      </c>
      <c r="N5990" s="20" t="str">
        <f>IF(B5990=25,VLOOKUP(A5990,英雄数据表!A:L,8,FALSE),IF(B5990=50,VLOOKUP(A5990,英雄数据表!A:L,12,0),""))</f>
        <v/>
      </c>
    </row>
    <row r="5991" spans="1:14" x14ac:dyDescent="0.3">
      <c r="A5991" s="20">
        <v>43086</v>
      </c>
      <c r="B5991" s="21">
        <v>90</v>
      </c>
      <c r="C5991" s="21">
        <v>5</v>
      </c>
      <c r="D5991" s="21">
        <v>4</v>
      </c>
      <c r="E5991" s="20" t="str">
        <f>VLOOKUP(A5991,英雄数据表!A:C,3,0)</f>
        <v>星月传奇</v>
      </c>
      <c r="F5991" s="20">
        <f t="shared" si="398"/>
        <v>43086</v>
      </c>
      <c r="G5991" s="20">
        <f t="shared" si="399"/>
        <v>43086</v>
      </c>
      <c r="H5991" s="21" t="str">
        <f>VLOOKUP(B5991,属性中转表!A:F,6,FALSE)</f>
        <v>"hp":399600,"atk":11100</v>
      </c>
      <c r="I5991" s="20" t="str">
        <f>IF(VLOOKUP(B5991,属性中转表!A:G,7,FALSE)=0,"",VLOOKUP(VLOOKUP(B5991,属性中转表!A:G,7,FALSE),属性中转表!$K$2:$P$21,6,0))&amp;IF(VLOOKUP(B5991,属性中转表!A:G,7,FALSE)&gt;=50,VLOOKUP(A5991,英雄数据表!A:K,9,0),IF(VLOOKUP(B5991,属性中转表!A:G,7,FALSE)&gt;=25,VLOOKUP(A5991,英雄数据表!A:K,5,0),""))</f>
        <v>"atk":600,"hp":10000,"undpspro":200,"pvpdpspro":150,"pvpundpspro":100,"speed":10,"hppro":300</v>
      </c>
      <c r="J5991" s="20" t="str">
        <f>IF(I5991="","",属性中转表!$I$1&amp;(IF(VLOOKUP(B5991,属性中转表!A:G,7,FALSE)=0,0,VLOOKUP(VLOOKUP(B5991,属性中转表!A:G,7,FALSE),属性中转表!$K$2:$P$21,4,0)))+IFERROR(VLOOKUP(A5991,英雄数据表!A:K,IF(武魂!B5991&gt;=50,10,IF(武魂!B5991&gt;=25,6)),0),0))</f>
        <v>,"dpspro":200</v>
      </c>
      <c r="K5991" s="32" t="str">
        <f t="shared" si="392"/>
        <v>"atk":600,"hp":10000,"undpspro":200,"pvpdpspro":150,"pvpundpspro":100,"speed":10,"hppro":300,"dpspro":200</v>
      </c>
      <c r="M5991" s="20" t="str">
        <f>IFERROR(VLOOKUP(B5991,属性中转表!$K$2:$O$21,5,FALSE),"")</f>
        <v>"pvpdpspro":50</v>
      </c>
      <c r="N5991" s="20" t="str">
        <f>IF(B5991=25,VLOOKUP(A5991,英雄数据表!A:L,8,FALSE),IF(B5991=50,VLOOKUP(A5991,英雄数据表!A:L,12,0),""))</f>
        <v/>
      </c>
    </row>
    <row r="5992" spans="1:14" x14ac:dyDescent="0.3">
      <c r="A5992" s="20">
        <v>43086</v>
      </c>
      <c r="B5992" s="21">
        <v>91</v>
      </c>
      <c r="C5992" s="21">
        <v>5</v>
      </c>
      <c r="D5992" s="21">
        <v>4</v>
      </c>
      <c r="E5992" s="20" t="str">
        <f>VLOOKUP(A5992,英雄数据表!A:C,3,0)</f>
        <v>星月传奇</v>
      </c>
      <c r="F5992" s="20">
        <f t="shared" si="398"/>
        <v>43086</v>
      </c>
      <c r="G5992" s="20">
        <f t="shared" si="399"/>
        <v>43086</v>
      </c>
      <c r="H5992" s="21" t="str">
        <f>VLOOKUP(B5992,属性中转表!A:F,6,FALSE)</f>
        <v>"hp":405000,"atk":11250</v>
      </c>
      <c r="I5992" s="20" t="str">
        <f>IF(VLOOKUP(B5992,属性中转表!A:G,7,FALSE)=0,"",VLOOKUP(VLOOKUP(B5992,属性中转表!A:G,7,FALSE),属性中转表!$K$2:$P$21,6,0))&amp;IF(VLOOKUP(B5992,属性中转表!A:G,7,FALSE)&gt;=50,VLOOKUP(A5992,英雄数据表!A:K,9,0),IF(VLOOKUP(B5992,属性中转表!A:G,7,FALSE)&gt;=25,VLOOKUP(A5992,英雄数据表!A:K,5,0),""))</f>
        <v>"atk":600,"hp":10000,"undpspro":200,"pvpdpspro":150,"pvpundpspro":100,"speed":10,"hppro":300</v>
      </c>
      <c r="J5992" s="20" t="str">
        <f>IF(I5992="","",属性中转表!$I$1&amp;(IF(VLOOKUP(B5992,属性中转表!A:G,7,FALSE)=0,0,VLOOKUP(VLOOKUP(B5992,属性中转表!A:G,7,FALSE),属性中转表!$K$2:$P$21,4,0)))+IFERROR(VLOOKUP(A5992,英雄数据表!A:K,IF(武魂!B5992&gt;=50,10,IF(武魂!B5992&gt;=25,6)),0),0))</f>
        <v>,"dpspro":200</v>
      </c>
      <c r="K5992" s="32" t="str">
        <f t="shared" si="392"/>
        <v>"atk":600,"hp":10000,"undpspro":200,"pvpdpspro":150,"pvpundpspro":100,"speed":10,"hppro":300,"dpspro":200</v>
      </c>
      <c r="M5992" s="20" t="str">
        <f>IFERROR(VLOOKUP(B5992,属性中转表!$K$2:$O$21,5,FALSE),"")</f>
        <v/>
      </c>
      <c r="N5992" s="20" t="str">
        <f>IF(B5992=25,VLOOKUP(A5992,英雄数据表!A:L,8,FALSE),IF(B5992=50,VLOOKUP(A5992,英雄数据表!A:L,12,0),""))</f>
        <v/>
      </c>
    </row>
    <row r="5993" spans="1:14" x14ac:dyDescent="0.3">
      <c r="A5993" s="20">
        <v>43086</v>
      </c>
      <c r="B5993" s="21">
        <v>92</v>
      </c>
      <c r="C5993" s="21">
        <v>5</v>
      </c>
      <c r="D5993" s="21">
        <v>4</v>
      </c>
      <c r="E5993" s="20" t="str">
        <f>VLOOKUP(A5993,英雄数据表!A:C,3,0)</f>
        <v>星月传奇</v>
      </c>
      <c r="F5993" s="20">
        <f t="shared" si="398"/>
        <v>43086</v>
      </c>
      <c r="G5993" s="20">
        <f t="shared" si="399"/>
        <v>43086</v>
      </c>
      <c r="H5993" s="21" t="str">
        <f>VLOOKUP(B5993,属性中转表!A:F,6,FALSE)</f>
        <v>"hp":410400,"atk":11400</v>
      </c>
      <c r="I5993" s="20" t="str">
        <f>IF(VLOOKUP(B5993,属性中转表!A:G,7,FALSE)=0,"",VLOOKUP(VLOOKUP(B5993,属性中转表!A:G,7,FALSE),属性中转表!$K$2:$P$21,6,0))&amp;IF(VLOOKUP(B5993,属性中转表!A:G,7,FALSE)&gt;=50,VLOOKUP(A5993,英雄数据表!A:K,9,0),IF(VLOOKUP(B5993,属性中转表!A:G,7,FALSE)&gt;=25,VLOOKUP(A5993,英雄数据表!A:K,5,0),""))</f>
        <v>"atk":600,"hp":10000,"undpspro":200,"pvpdpspro":150,"pvpundpspro":100,"speed":10,"hppro":300</v>
      </c>
      <c r="J5993" s="20" t="str">
        <f>IF(I5993="","",属性中转表!$I$1&amp;(IF(VLOOKUP(B5993,属性中转表!A:G,7,FALSE)=0,0,VLOOKUP(VLOOKUP(B5993,属性中转表!A:G,7,FALSE),属性中转表!$K$2:$P$21,4,0)))+IFERROR(VLOOKUP(A5993,英雄数据表!A:K,IF(武魂!B5993&gt;=50,10,IF(武魂!B5993&gt;=25,6)),0),0))</f>
        <v>,"dpspro":200</v>
      </c>
      <c r="K5993" s="32" t="str">
        <f t="shared" si="392"/>
        <v>"atk":600,"hp":10000,"undpspro":200,"pvpdpspro":150,"pvpundpspro":100,"speed":10,"hppro":300,"dpspro":200</v>
      </c>
      <c r="M5993" s="20" t="str">
        <f>IFERROR(VLOOKUP(B5993,属性中转表!$K$2:$O$21,5,FALSE),"")</f>
        <v/>
      </c>
      <c r="N5993" s="20" t="str">
        <f>IF(B5993=25,VLOOKUP(A5993,英雄数据表!A:L,8,FALSE),IF(B5993=50,VLOOKUP(A5993,英雄数据表!A:L,12,0),""))</f>
        <v/>
      </c>
    </row>
    <row r="5994" spans="1:14" x14ac:dyDescent="0.3">
      <c r="A5994" s="20">
        <v>43086</v>
      </c>
      <c r="B5994" s="21">
        <v>93</v>
      </c>
      <c r="C5994" s="21">
        <v>5</v>
      </c>
      <c r="D5994" s="21">
        <v>4</v>
      </c>
      <c r="E5994" s="20" t="str">
        <f>VLOOKUP(A5994,英雄数据表!A:C,3,0)</f>
        <v>星月传奇</v>
      </c>
      <c r="F5994" s="20">
        <f t="shared" si="398"/>
        <v>43086</v>
      </c>
      <c r="G5994" s="20">
        <f t="shared" si="399"/>
        <v>43086</v>
      </c>
      <c r="H5994" s="21" t="str">
        <f>VLOOKUP(B5994,属性中转表!A:F,6,FALSE)</f>
        <v>"hp":415800,"atk":11550</v>
      </c>
      <c r="I5994" s="20" t="str">
        <f>IF(VLOOKUP(B5994,属性中转表!A:G,7,FALSE)=0,"",VLOOKUP(VLOOKUP(B5994,属性中转表!A:G,7,FALSE),属性中转表!$K$2:$P$21,6,0))&amp;IF(VLOOKUP(B5994,属性中转表!A:G,7,FALSE)&gt;=50,VLOOKUP(A5994,英雄数据表!A:K,9,0),IF(VLOOKUP(B5994,属性中转表!A:G,7,FALSE)&gt;=25,VLOOKUP(A5994,英雄数据表!A:K,5,0),""))</f>
        <v>"atk":600,"hp":10000,"undpspro":200,"pvpdpspro":150,"pvpundpspro":100,"speed":10,"hppro":300</v>
      </c>
      <c r="J5994" s="20" t="str">
        <f>IF(I5994="","",属性中转表!$I$1&amp;(IF(VLOOKUP(B5994,属性中转表!A:G,7,FALSE)=0,0,VLOOKUP(VLOOKUP(B5994,属性中转表!A:G,7,FALSE),属性中转表!$K$2:$P$21,4,0)))+IFERROR(VLOOKUP(A5994,英雄数据表!A:K,IF(武魂!B5994&gt;=50,10,IF(武魂!B5994&gt;=25,6)),0),0))</f>
        <v>,"dpspro":200</v>
      </c>
      <c r="K5994" s="32" t="str">
        <f t="shared" si="392"/>
        <v>"atk":600,"hp":10000,"undpspro":200,"pvpdpspro":150,"pvpundpspro":100,"speed":10,"hppro":300,"dpspro":200</v>
      </c>
      <c r="M5994" s="20" t="str">
        <f>IFERROR(VLOOKUP(B5994,属性中转表!$K$2:$O$21,5,FALSE),"")</f>
        <v/>
      </c>
      <c r="N5994" s="20" t="str">
        <f>IF(B5994=25,VLOOKUP(A5994,英雄数据表!A:L,8,FALSE),IF(B5994=50,VLOOKUP(A5994,英雄数据表!A:L,12,0),""))</f>
        <v/>
      </c>
    </row>
    <row r="5995" spans="1:14" x14ac:dyDescent="0.3">
      <c r="A5995" s="20">
        <v>43086</v>
      </c>
      <c r="B5995" s="21">
        <v>94</v>
      </c>
      <c r="C5995" s="21">
        <v>5</v>
      </c>
      <c r="D5995" s="21">
        <v>4</v>
      </c>
      <c r="E5995" s="20" t="str">
        <f>VLOOKUP(A5995,英雄数据表!A:C,3,0)</f>
        <v>星月传奇</v>
      </c>
      <c r="F5995" s="20">
        <f t="shared" si="398"/>
        <v>43086</v>
      </c>
      <c r="G5995" s="20">
        <f t="shared" si="399"/>
        <v>43086</v>
      </c>
      <c r="H5995" s="21" t="str">
        <f>VLOOKUP(B5995,属性中转表!A:F,6,FALSE)</f>
        <v>"hp":421200,"atk":11700</v>
      </c>
      <c r="I5995" s="20" t="str">
        <f>IF(VLOOKUP(B5995,属性中转表!A:G,7,FALSE)=0,"",VLOOKUP(VLOOKUP(B5995,属性中转表!A:G,7,FALSE),属性中转表!$K$2:$P$21,6,0))&amp;IF(VLOOKUP(B5995,属性中转表!A:G,7,FALSE)&gt;=50,VLOOKUP(A5995,英雄数据表!A:K,9,0),IF(VLOOKUP(B5995,属性中转表!A:G,7,FALSE)&gt;=25,VLOOKUP(A5995,英雄数据表!A:K,5,0),""))</f>
        <v>"atk":600,"hp":10000,"undpspro":200,"pvpdpspro":150,"pvpundpspro":100,"speed":10,"hppro":300</v>
      </c>
      <c r="J5995" s="20" t="str">
        <f>IF(I5995="","",属性中转表!$I$1&amp;(IF(VLOOKUP(B5995,属性中转表!A:G,7,FALSE)=0,0,VLOOKUP(VLOOKUP(B5995,属性中转表!A:G,7,FALSE),属性中转表!$K$2:$P$21,4,0)))+IFERROR(VLOOKUP(A5995,英雄数据表!A:K,IF(武魂!B5995&gt;=50,10,IF(武魂!B5995&gt;=25,6)),0),0))</f>
        <v>,"dpspro":200</v>
      </c>
      <c r="K5995" s="32" t="str">
        <f t="shared" si="392"/>
        <v>"atk":600,"hp":10000,"undpspro":200,"pvpdpspro":150,"pvpundpspro":100,"speed":10,"hppro":300,"dpspro":200</v>
      </c>
      <c r="M5995" s="20" t="str">
        <f>IFERROR(VLOOKUP(B5995,属性中转表!$K$2:$O$21,5,FALSE),"")</f>
        <v/>
      </c>
      <c r="N5995" s="20" t="str">
        <f>IF(B5995=25,VLOOKUP(A5995,英雄数据表!A:L,8,FALSE),IF(B5995=50,VLOOKUP(A5995,英雄数据表!A:L,12,0),""))</f>
        <v/>
      </c>
    </row>
    <row r="5996" spans="1:14" x14ac:dyDescent="0.3">
      <c r="A5996" s="20">
        <v>43086</v>
      </c>
      <c r="B5996" s="21">
        <v>95</v>
      </c>
      <c r="C5996" s="21">
        <v>5</v>
      </c>
      <c r="D5996" s="21">
        <v>4</v>
      </c>
      <c r="E5996" s="20" t="str">
        <f>VLOOKUP(A5996,英雄数据表!A:C,3,0)</f>
        <v>星月传奇</v>
      </c>
      <c r="F5996" s="20">
        <f t="shared" si="398"/>
        <v>43086</v>
      </c>
      <c r="G5996" s="20">
        <f t="shared" si="399"/>
        <v>43086</v>
      </c>
      <c r="H5996" s="21" t="str">
        <f>VLOOKUP(B5996,属性中转表!A:F,6,FALSE)</f>
        <v>"hp":426600,"atk":11850</v>
      </c>
      <c r="I5996" s="20" t="str">
        <f>IF(VLOOKUP(B5996,属性中转表!A:G,7,FALSE)=0,"",VLOOKUP(VLOOKUP(B5996,属性中转表!A:G,7,FALSE),属性中转表!$K$2:$P$21,6,0))&amp;IF(VLOOKUP(B5996,属性中转表!A:G,7,FALSE)&gt;=50,VLOOKUP(A5996,英雄数据表!A:K,9,0),IF(VLOOKUP(B5996,属性中转表!A:G,7,FALSE)&gt;=25,VLOOKUP(A5996,英雄数据表!A:K,5,0),""))</f>
        <v>"atk":600,"hp":10000,"undpspro":200,"pvpdpspro":150,"pvpundpspro":150,"speed":10,"hppro":300</v>
      </c>
      <c r="J5996" s="20" t="str">
        <f>IF(I5996="","",属性中转表!$I$1&amp;(IF(VLOOKUP(B5996,属性中转表!A:G,7,FALSE)=0,0,VLOOKUP(VLOOKUP(B5996,属性中转表!A:G,7,FALSE),属性中转表!$K$2:$P$21,4,0)))+IFERROR(VLOOKUP(A5996,英雄数据表!A:K,IF(武魂!B5996&gt;=50,10,IF(武魂!B5996&gt;=25,6)),0),0))</f>
        <v>,"dpspro":200</v>
      </c>
      <c r="K5996" s="32" t="str">
        <f t="shared" si="392"/>
        <v>"atk":600,"hp":10000,"undpspro":200,"pvpdpspro":150,"pvpundpspro":150,"speed":10,"hppro":300,"dpspro":200</v>
      </c>
      <c r="M5996" s="20" t="str">
        <f>IFERROR(VLOOKUP(B5996,属性中转表!$K$2:$O$21,5,FALSE),"")</f>
        <v>"pvpundpspro":50</v>
      </c>
      <c r="N5996" s="20" t="str">
        <f>IF(B5996=25,VLOOKUP(A5996,英雄数据表!A:L,8,FALSE),IF(B5996=50,VLOOKUP(A5996,英雄数据表!A:L,12,0),""))</f>
        <v/>
      </c>
    </row>
    <row r="5997" spans="1:14" x14ac:dyDescent="0.3">
      <c r="A5997" s="20">
        <v>43086</v>
      </c>
      <c r="B5997" s="21">
        <v>96</v>
      </c>
      <c r="C5997" s="21">
        <v>5</v>
      </c>
      <c r="D5997" s="21">
        <v>4</v>
      </c>
      <c r="E5997" s="20" t="str">
        <f>VLOOKUP(A5997,英雄数据表!A:C,3,0)</f>
        <v>星月传奇</v>
      </c>
      <c r="F5997" s="20">
        <f t="shared" si="398"/>
        <v>43086</v>
      </c>
      <c r="G5997" s="20">
        <f t="shared" si="399"/>
        <v>43086</v>
      </c>
      <c r="H5997" s="21" t="str">
        <f>VLOOKUP(B5997,属性中转表!A:F,6,FALSE)</f>
        <v>"hp":432000,"atk":12000</v>
      </c>
      <c r="I5997" s="20" t="str">
        <f>IF(VLOOKUP(B5997,属性中转表!A:G,7,FALSE)=0,"",VLOOKUP(VLOOKUP(B5997,属性中转表!A:G,7,FALSE),属性中转表!$K$2:$P$21,6,0))&amp;IF(VLOOKUP(B5997,属性中转表!A:G,7,FALSE)&gt;=50,VLOOKUP(A5997,英雄数据表!A:K,9,0),IF(VLOOKUP(B5997,属性中转表!A:G,7,FALSE)&gt;=25,VLOOKUP(A5997,英雄数据表!A:K,5,0),""))</f>
        <v>"atk":600,"hp":10000,"undpspro":200,"pvpdpspro":150,"pvpundpspro":150,"speed":10,"hppro":300</v>
      </c>
      <c r="J5997" s="20" t="str">
        <f>IF(I5997="","",属性中转表!$I$1&amp;(IF(VLOOKUP(B5997,属性中转表!A:G,7,FALSE)=0,0,VLOOKUP(VLOOKUP(B5997,属性中转表!A:G,7,FALSE),属性中转表!$K$2:$P$21,4,0)))+IFERROR(VLOOKUP(A5997,英雄数据表!A:K,IF(武魂!B5997&gt;=50,10,IF(武魂!B5997&gt;=25,6)),0),0))</f>
        <v>,"dpspro":200</v>
      </c>
      <c r="K5997" s="32" t="str">
        <f t="shared" si="392"/>
        <v>"atk":600,"hp":10000,"undpspro":200,"pvpdpspro":150,"pvpundpspro":150,"speed":10,"hppro":300,"dpspro":200</v>
      </c>
      <c r="M5997" s="20" t="str">
        <f>IFERROR(VLOOKUP(B5997,属性中转表!$K$2:$O$21,5,FALSE),"")</f>
        <v/>
      </c>
      <c r="N5997" s="20" t="str">
        <f>IF(B5997=25,VLOOKUP(A5997,英雄数据表!A:L,8,FALSE),IF(B5997=50,VLOOKUP(A5997,英雄数据表!A:L,12,0),""))</f>
        <v/>
      </c>
    </row>
    <row r="5998" spans="1:14" x14ac:dyDescent="0.3">
      <c r="A5998" s="20">
        <v>43086</v>
      </c>
      <c r="B5998" s="21">
        <v>97</v>
      </c>
      <c r="C5998" s="21">
        <v>5</v>
      </c>
      <c r="D5998" s="21">
        <v>4</v>
      </c>
      <c r="E5998" s="20" t="str">
        <f>VLOOKUP(A5998,英雄数据表!A:C,3,0)</f>
        <v>星月传奇</v>
      </c>
      <c r="F5998" s="20">
        <f t="shared" si="398"/>
        <v>43086</v>
      </c>
      <c r="G5998" s="20">
        <f t="shared" si="399"/>
        <v>43086</v>
      </c>
      <c r="H5998" s="21" t="str">
        <f>VLOOKUP(B5998,属性中转表!A:F,6,FALSE)</f>
        <v>"hp":437400,"atk":12150</v>
      </c>
      <c r="I5998" s="20" t="str">
        <f>IF(VLOOKUP(B5998,属性中转表!A:G,7,FALSE)=0,"",VLOOKUP(VLOOKUP(B5998,属性中转表!A:G,7,FALSE),属性中转表!$K$2:$P$21,6,0))&amp;IF(VLOOKUP(B5998,属性中转表!A:G,7,FALSE)&gt;=50,VLOOKUP(A5998,英雄数据表!A:K,9,0),IF(VLOOKUP(B5998,属性中转表!A:G,7,FALSE)&gt;=25,VLOOKUP(A5998,英雄数据表!A:K,5,0),""))</f>
        <v>"atk":600,"hp":10000,"undpspro":200,"pvpdpspro":150,"pvpundpspro":150,"speed":10,"hppro":300</v>
      </c>
      <c r="J5998" s="20" t="str">
        <f>IF(I5998="","",属性中转表!$I$1&amp;(IF(VLOOKUP(B5998,属性中转表!A:G,7,FALSE)=0,0,VLOOKUP(VLOOKUP(B5998,属性中转表!A:G,7,FALSE),属性中转表!$K$2:$P$21,4,0)))+IFERROR(VLOOKUP(A5998,英雄数据表!A:K,IF(武魂!B5998&gt;=50,10,IF(武魂!B5998&gt;=25,6)),0),0))</f>
        <v>,"dpspro":200</v>
      </c>
      <c r="K5998" s="32" t="str">
        <f t="shared" si="392"/>
        <v>"atk":600,"hp":10000,"undpspro":200,"pvpdpspro":150,"pvpundpspro":150,"speed":10,"hppro":300,"dpspro":200</v>
      </c>
      <c r="M5998" s="20" t="str">
        <f>IFERROR(VLOOKUP(B5998,属性中转表!$K$2:$O$21,5,FALSE),"")</f>
        <v/>
      </c>
      <c r="N5998" s="20" t="str">
        <f>IF(B5998=25,VLOOKUP(A5998,英雄数据表!A:L,8,FALSE),IF(B5998=50,VLOOKUP(A5998,英雄数据表!A:L,12,0),""))</f>
        <v/>
      </c>
    </row>
    <row r="5999" spans="1:14" x14ac:dyDescent="0.3">
      <c r="A5999" s="20">
        <v>43086</v>
      </c>
      <c r="B5999" s="21">
        <v>98</v>
      </c>
      <c r="C5999" s="21">
        <v>5</v>
      </c>
      <c r="D5999" s="21">
        <v>4</v>
      </c>
      <c r="E5999" s="20" t="str">
        <f>VLOOKUP(A5999,英雄数据表!A:C,3,0)</f>
        <v>星月传奇</v>
      </c>
      <c r="F5999" s="20">
        <f t="shared" si="398"/>
        <v>43086</v>
      </c>
      <c r="G5999" s="20">
        <f t="shared" si="399"/>
        <v>43086</v>
      </c>
      <c r="H5999" s="21" t="str">
        <f>VLOOKUP(B5999,属性中转表!A:F,6,FALSE)</f>
        <v>"hp":442800,"atk":12300</v>
      </c>
      <c r="I5999" s="20" t="str">
        <f>IF(VLOOKUP(B5999,属性中转表!A:G,7,FALSE)=0,"",VLOOKUP(VLOOKUP(B5999,属性中转表!A:G,7,FALSE),属性中转表!$K$2:$P$21,6,0))&amp;IF(VLOOKUP(B5999,属性中转表!A:G,7,FALSE)&gt;=50,VLOOKUP(A5999,英雄数据表!A:K,9,0),IF(VLOOKUP(B5999,属性中转表!A:G,7,FALSE)&gt;=25,VLOOKUP(A5999,英雄数据表!A:K,5,0),""))</f>
        <v>"atk":600,"hp":10000,"undpspro":200,"pvpdpspro":150,"pvpundpspro":150,"speed":10,"hppro":300</v>
      </c>
      <c r="J5999" s="20" t="str">
        <f>IF(I5999="","",属性中转表!$I$1&amp;(IF(VLOOKUP(B5999,属性中转表!A:G,7,FALSE)=0,0,VLOOKUP(VLOOKUP(B5999,属性中转表!A:G,7,FALSE),属性中转表!$K$2:$P$21,4,0)))+IFERROR(VLOOKUP(A5999,英雄数据表!A:K,IF(武魂!B5999&gt;=50,10,IF(武魂!B5999&gt;=25,6)),0),0))</f>
        <v>,"dpspro":200</v>
      </c>
      <c r="K5999" s="32" t="str">
        <f t="shared" si="392"/>
        <v>"atk":600,"hp":10000,"undpspro":200,"pvpdpspro":150,"pvpundpspro":150,"speed":10,"hppro":300,"dpspro":200</v>
      </c>
      <c r="M5999" s="20" t="str">
        <f>IFERROR(VLOOKUP(B5999,属性中转表!$K$2:$O$21,5,FALSE),"")</f>
        <v/>
      </c>
      <c r="N5999" s="20" t="str">
        <f>IF(B5999=25,VLOOKUP(A5999,英雄数据表!A:L,8,FALSE),IF(B5999=50,VLOOKUP(A5999,英雄数据表!A:L,12,0),""))</f>
        <v/>
      </c>
    </row>
    <row r="6000" spans="1:14" x14ac:dyDescent="0.3">
      <c r="A6000" s="20">
        <v>43086</v>
      </c>
      <c r="B6000" s="21">
        <v>99</v>
      </c>
      <c r="C6000" s="21">
        <v>5</v>
      </c>
      <c r="D6000" s="21">
        <v>4</v>
      </c>
      <c r="E6000" s="20" t="str">
        <f>VLOOKUP(A6000,英雄数据表!A:C,3,0)</f>
        <v>星月传奇</v>
      </c>
      <c r="F6000" s="20">
        <f t="shared" si="398"/>
        <v>43086</v>
      </c>
      <c r="G6000" s="20">
        <f t="shared" si="399"/>
        <v>43086</v>
      </c>
      <c r="H6000" s="21" t="str">
        <f>VLOOKUP(B6000,属性中转表!A:F,6,FALSE)</f>
        <v>"hp":448200,"atk":12450</v>
      </c>
      <c r="I6000" s="20" t="str">
        <f>IF(VLOOKUP(B6000,属性中转表!A:G,7,FALSE)=0,"",VLOOKUP(VLOOKUP(B6000,属性中转表!A:G,7,FALSE),属性中转表!$K$2:$P$21,6,0))&amp;IF(VLOOKUP(B6000,属性中转表!A:G,7,FALSE)&gt;=50,VLOOKUP(A6000,英雄数据表!A:K,9,0),IF(VLOOKUP(B6000,属性中转表!A:G,7,FALSE)&gt;=25,VLOOKUP(A6000,英雄数据表!A:K,5,0),""))</f>
        <v>"atk":600,"hp":10000,"undpspro":200,"pvpdpspro":150,"pvpundpspro":150,"speed":10,"hppro":300</v>
      </c>
      <c r="J6000" s="20" t="str">
        <f>IF(I6000="","",属性中转表!$I$1&amp;(IF(VLOOKUP(B6000,属性中转表!A:G,7,FALSE)=0,0,VLOOKUP(VLOOKUP(B6000,属性中转表!A:G,7,FALSE),属性中转表!$K$2:$P$21,4,0)))+IFERROR(VLOOKUP(A6000,英雄数据表!A:K,IF(武魂!B6000&gt;=50,10,IF(武魂!B6000&gt;=25,6)),0),0))</f>
        <v>,"dpspro":200</v>
      </c>
      <c r="K6000" s="32" t="str">
        <f t="shared" si="392"/>
        <v>"atk":600,"hp":10000,"undpspro":200,"pvpdpspro":150,"pvpundpspro":150,"speed":10,"hppro":300,"dpspro":200</v>
      </c>
      <c r="M6000" s="20" t="str">
        <f>IFERROR(VLOOKUP(B6000,属性中转表!$K$2:$O$21,5,FALSE),"")</f>
        <v/>
      </c>
      <c r="N6000" s="20" t="str">
        <f>IF(B6000=25,VLOOKUP(A6000,英雄数据表!A:L,8,FALSE),IF(B6000=50,VLOOKUP(A6000,英雄数据表!A:L,12,0),""))</f>
        <v/>
      </c>
    </row>
    <row r="6001" spans="1:14" s="35" customFormat="1" x14ac:dyDescent="0.3">
      <c r="A6001" s="35">
        <v>43086</v>
      </c>
      <c r="B6001" s="36">
        <v>100</v>
      </c>
      <c r="C6001" s="36">
        <v>5</v>
      </c>
      <c r="D6001" s="36">
        <v>4</v>
      </c>
      <c r="E6001" s="35" t="str">
        <f>VLOOKUP(A6001,英雄数据表!A:C,3,0)</f>
        <v>星月传奇</v>
      </c>
      <c r="F6001" s="35">
        <f t="shared" si="398"/>
        <v>43086</v>
      </c>
      <c r="G6001" s="35">
        <f t="shared" si="399"/>
        <v>43086</v>
      </c>
      <c r="H6001" s="21" t="str">
        <f>VLOOKUP(B6001,属性中转表!A:F,6,FALSE)</f>
        <v>"hp":453600,"atk":12600</v>
      </c>
      <c r="I6001" s="20" t="str">
        <f>IF(VLOOKUP(B6001,属性中转表!A:G,7,FALSE)=0,"",VLOOKUP(VLOOKUP(B6001,属性中转表!A:G,7,FALSE),属性中转表!$K$2:$P$21,6,0))&amp;IF(VLOOKUP(B6001,属性中转表!A:G,7,FALSE)&gt;=50,VLOOKUP(A6001,英雄数据表!A:K,9,0),IF(VLOOKUP(B6001,属性中转表!A:G,7,FALSE)&gt;=25,VLOOKUP(A6001,英雄数据表!A:K,5,0),""))</f>
        <v>"atk":900,"hp":15000,"undpspro":200,"pvpdpspro":150,"pvpundpspro":150,"speed":20,"hppro":300</v>
      </c>
      <c r="J6001" s="35" t="str">
        <f>IF(I6001="","",属性中转表!$I$1&amp;(IF(VLOOKUP(B6001,属性中转表!A:G,7,FALSE)=0,0,VLOOKUP(VLOOKUP(B6001,属性中转表!A:G,7,FALSE),属性中转表!$K$2:$P$21,4,0)))+IFERROR(VLOOKUP(A6001,英雄数据表!A:K,IF(武魂!B6001&gt;=50,10,IF(武魂!B6001&gt;=25,6)),0),0))</f>
        <v>,"dpspro":200</v>
      </c>
      <c r="K6001" s="37" t="str">
        <f t="shared" si="392"/>
        <v>"atk":900,"hp":15000,"undpspro":200,"pvpdpspro":150,"pvpundpspro":150,"speed":20,"hppro":300,"dpspro":200</v>
      </c>
      <c r="L6001" s="20"/>
      <c r="M6001" s="20" t="str">
        <f>IFERROR(VLOOKUP(B6001,属性中转表!$K$2:$O$21,5,FALSE),"")</f>
        <v>"speed":10,"atk":300,"hp":5000</v>
      </c>
      <c r="N6001" s="20" t="str">
        <f>IF(B6001=25,VLOOKUP(A6001,英雄数据表!A:L,8,FALSE),IF(B6001=50,VLOOKUP(A6001,英雄数据表!A:L,12,0),""))</f>
        <v/>
      </c>
    </row>
    <row r="6002" spans="1:14" x14ac:dyDescent="0.3">
      <c r="A6002" s="20">
        <v>44036</v>
      </c>
      <c r="B6002" s="21">
        <f>IF(A6002=A5901,B5901+1,1)</f>
        <v>1</v>
      </c>
      <c r="C6002" s="21">
        <v>5</v>
      </c>
      <c r="D6002" s="21">
        <f>VLOOKUP(A6002,英雄数据表!A:D,4,0)</f>
        <v>4</v>
      </c>
      <c r="E6002" s="20" t="str">
        <f>VLOOKUP(A6002,英雄数据表!A:C,3,0)</f>
        <v>龙齿短剑</v>
      </c>
      <c r="F6002" s="20">
        <f t="shared" si="394"/>
        <v>44036</v>
      </c>
      <c r="G6002" s="20">
        <f t="shared" si="395"/>
        <v>44036</v>
      </c>
      <c r="H6002" s="21" t="str">
        <f>VLOOKUP(B6002,属性中转表!A:F,6,FALSE)</f>
        <v>"hp":5400,"atk":150</v>
      </c>
      <c r="I6002" s="20" t="str">
        <f>IF(VLOOKUP(B6002,属性中转表!A:G,7,FALSE)=0,"",VLOOKUP(VLOOKUP(B6002,属性中转表!A:G,7,FALSE),属性中转表!$K$2:$P$21,6,0))&amp;IF(VLOOKUP(B6002,属性中转表!A:G,7,FALSE)&gt;=50,VLOOKUP(A6002,英雄数据表!A:K,9,0),IF(VLOOKUP(B6002,属性中转表!A:G,7,FALSE)&gt;=25,VLOOKUP(A6002,英雄数据表!A:K,5,0),""))</f>
        <v/>
      </c>
      <c r="J6002" s="20" t="str">
        <f>IF(I6002="","",属性中转表!$I$1&amp;(IF(VLOOKUP(B6002,属性中转表!A:G,7,FALSE)=0,0,VLOOKUP(VLOOKUP(B6002,属性中转表!A:G,7,FALSE),属性中转表!$K$2:$P$21,4,0)))+IFERROR(VLOOKUP(A6002,英雄数据表!A:K,IF(武魂!B6002&gt;=50,10,IF(武魂!B6002&gt;=25,6)),0),0))</f>
        <v/>
      </c>
      <c r="K6002" s="32" t="str">
        <f t="shared" si="392"/>
        <v/>
      </c>
      <c r="L6002" s="20" t="str">
        <f>IF(B6002&gt;=50,VLOOKUP(A6002,英雄数据表!A:L,11,FALSE),IF(B6002&gt;=25,VLOOKUP(A6002,英雄数据表!A:L,7,0),""))</f>
        <v/>
      </c>
      <c r="M6002" s="20" t="str">
        <f>IFERROR(VLOOKUP(B6002,属性中转表!$K$2:$O$21,5,FALSE),"")</f>
        <v/>
      </c>
      <c r="N6002" s="20" t="str">
        <f>IF(B6002=25,VLOOKUP(A6002,英雄数据表!A:L,8,FALSE),IF(B6002=50,VLOOKUP(A6002,英雄数据表!A:L,12,0),""))</f>
        <v/>
      </c>
    </row>
    <row r="6003" spans="1:14" x14ac:dyDescent="0.3">
      <c r="A6003" s="20">
        <v>44036</v>
      </c>
      <c r="B6003" s="21">
        <f t="shared" si="393"/>
        <v>2</v>
      </c>
      <c r="C6003" s="21">
        <v>5</v>
      </c>
      <c r="D6003" s="21">
        <f>VLOOKUP(A6003,英雄数据表!A:D,4,0)</f>
        <v>4</v>
      </c>
      <c r="E6003" s="20" t="str">
        <f>VLOOKUP(A6003,英雄数据表!A:C,3,0)</f>
        <v>龙齿短剑</v>
      </c>
      <c r="F6003" s="20">
        <f t="shared" si="394"/>
        <v>44036</v>
      </c>
      <c r="G6003" s="20">
        <f t="shared" si="395"/>
        <v>44036</v>
      </c>
      <c r="H6003" s="21" t="str">
        <f>VLOOKUP(B6003,属性中转表!A:F,6,FALSE)</f>
        <v>"hp":7200,"atk":200</v>
      </c>
      <c r="I6003" s="20" t="str">
        <f>IF(VLOOKUP(B6003,属性中转表!A:G,7,FALSE)=0,"",VLOOKUP(VLOOKUP(B6003,属性中转表!A:G,7,FALSE),属性中转表!$K$2:$P$21,6,0))&amp;IF(VLOOKUP(B6003,属性中转表!A:G,7,FALSE)&gt;=50,VLOOKUP(A6003,英雄数据表!A:K,9,0),IF(VLOOKUP(B6003,属性中转表!A:G,7,FALSE)&gt;=25,VLOOKUP(A6003,英雄数据表!A:K,5,0),""))</f>
        <v/>
      </c>
      <c r="J6003" s="20" t="str">
        <f>IF(I6003="","",属性中转表!$I$1&amp;(IF(VLOOKUP(B6003,属性中转表!A:G,7,FALSE)=0,0,VLOOKUP(VLOOKUP(B6003,属性中转表!A:G,7,FALSE),属性中转表!$K$2:$P$21,4,0)))+IFERROR(VLOOKUP(A6003,英雄数据表!A:K,IF(武魂!B6003&gt;=50,10,IF(武魂!B6003&gt;=25,6)),0),0))</f>
        <v/>
      </c>
      <c r="K6003" s="32" t="str">
        <f t="shared" ref="K6003:K6005" si="400">I6003&amp;J6003</f>
        <v/>
      </c>
      <c r="L6003" s="20" t="str">
        <f>IF(B6003&gt;=50,VLOOKUP(A6003,英雄数据表!A:L,11,FALSE),IF(B6003&gt;=25,VLOOKUP(A6003,英雄数据表!A:L,7,0),""))</f>
        <v/>
      </c>
      <c r="M6003" s="20" t="str">
        <f>IFERROR(VLOOKUP(B6003,属性中转表!$K$2:$O$21,5,FALSE),"")</f>
        <v/>
      </c>
      <c r="N6003" s="20" t="str">
        <f>IF(B6003=25,VLOOKUP(A6003,英雄数据表!A:L,8,FALSE),IF(B6003=50,VLOOKUP(A6003,英雄数据表!A:L,12,0),""))</f>
        <v/>
      </c>
    </row>
    <row r="6004" spans="1:14" x14ac:dyDescent="0.3">
      <c r="A6004" s="20">
        <v>44036</v>
      </c>
      <c r="B6004" s="21">
        <f t="shared" si="393"/>
        <v>3</v>
      </c>
      <c r="C6004" s="21">
        <v>5</v>
      </c>
      <c r="D6004" s="21">
        <f>VLOOKUP(A6004,英雄数据表!A:D,4,0)</f>
        <v>4</v>
      </c>
      <c r="E6004" s="20" t="str">
        <f>VLOOKUP(A6004,英雄数据表!A:C,3,0)</f>
        <v>龙齿短剑</v>
      </c>
      <c r="F6004" s="20">
        <f t="shared" si="394"/>
        <v>44036</v>
      </c>
      <c r="G6004" s="20">
        <f t="shared" si="395"/>
        <v>44036</v>
      </c>
      <c r="H6004" s="21" t="str">
        <f>VLOOKUP(B6004,属性中转表!A:F,6,FALSE)</f>
        <v>"hp":9000,"atk":250</v>
      </c>
      <c r="I6004" s="20" t="str">
        <f>IF(VLOOKUP(B6004,属性中转表!A:G,7,FALSE)=0,"",VLOOKUP(VLOOKUP(B6004,属性中转表!A:G,7,FALSE),属性中转表!$K$2:$P$21,6,0))&amp;IF(VLOOKUP(B6004,属性中转表!A:G,7,FALSE)&gt;=50,VLOOKUP(A6004,英雄数据表!A:K,9,0),IF(VLOOKUP(B6004,属性中转表!A:G,7,FALSE)&gt;=25,VLOOKUP(A6004,英雄数据表!A:K,5,0),""))</f>
        <v/>
      </c>
      <c r="J6004" s="20" t="str">
        <f>IF(I6004="","",属性中转表!$I$1&amp;(IF(VLOOKUP(B6004,属性中转表!A:G,7,FALSE)=0,0,VLOOKUP(VLOOKUP(B6004,属性中转表!A:G,7,FALSE),属性中转表!$K$2:$P$21,4,0)))+IFERROR(VLOOKUP(A6004,英雄数据表!A:K,IF(武魂!B6004&gt;=50,10,IF(武魂!B6004&gt;=25,6)),0),0))</f>
        <v/>
      </c>
      <c r="K6004" s="32" t="str">
        <f t="shared" si="400"/>
        <v/>
      </c>
      <c r="L6004" s="20" t="str">
        <f>IF(B6004&gt;=50,VLOOKUP(A6004,英雄数据表!A:L,11,FALSE),IF(B6004&gt;=25,VLOOKUP(A6004,英雄数据表!A:L,7,0),""))</f>
        <v/>
      </c>
      <c r="M6004" s="20" t="str">
        <f>IFERROR(VLOOKUP(B6004,属性中转表!$K$2:$O$21,5,FALSE),"")</f>
        <v/>
      </c>
      <c r="N6004" s="20" t="str">
        <f>IF(B6004=25,VLOOKUP(A6004,英雄数据表!A:L,8,FALSE),IF(B6004=50,VLOOKUP(A6004,英雄数据表!A:L,12,0),""))</f>
        <v/>
      </c>
    </row>
    <row r="6005" spans="1:14" x14ac:dyDescent="0.3">
      <c r="A6005" s="20">
        <v>44036</v>
      </c>
      <c r="B6005" s="21">
        <f t="shared" si="393"/>
        <v>4</v>
      </c>
      <c r="C6005" s="21">
        <v>5</v>
      </c>
      <c r="D6005" s="21">
        <f>VLOOKUP(A6005,英雄数据表!A:D,4,0)</f>
        <v>4</v>
      </c>
      <c r="E6005" s="20" t="str">
        <f>VLOOKUP(A6005,英雄数据表!A:C,3,0)</f>
        <v>龙齿短剑</v>
      </c>
      <c r="F6005" s="20">
        <f t="shared" si="394"/>
        <v>44036</v>
      </c>
      <c r="G6005" s="20">
        <f t="shared" si="395"/>
        <v>44036</v>
      </c>
      <c r="H6005" s="21" t="str">
        <f>VLOOKUP(B6005,属性中转表!A:F,6,FALSE)</f>
        <v>"hp":10800,"atk":300</v>
      </c>
      <c r="I6005" s="20" t="str">
        <f>IF(VLOOKUP(B6005,属性中转表!A:G,7,FALSE)=0,"",VLOOKUP(VLOOKUP(B6005,属性中转表!A:G,7,FALSE),属性中转表!$K$2:$P$21,6,0))&amp;IF(VLOOKUP(B6005,属性中转表!A:G,7,FALSE)&gt;=50,VLOOKUP(A6005,英雄数据表!A:K,9,0),IF(VLOOKUP(B6005,属性中转表!A:G,7,FALSE)&gt;=25,VLOOKUP(A6005,英雄数据表!A:K,5,0),""))</f>
        <v/>
      </c>
      <c r="J6005" s="20" t="str">
        <f>IF(I6005="","",属性中转表!$I$1&amp;(IF(VLOOKUP(B6005,属性中转表!A:G,7,FALSE)=0,0,VLOOKUP(VLOOKUP(B6005,属性中转表!A:G,7,FALSE),属性中转表!$K$2:$P$21,4,0)))+IFERROR(VLOOKUP(A6005,英雄数据表!A:K,IF(武魂!B6005&gt;=50,10,IF(武魂!B6005&gt;=25,6)),0),0))</f>
        <v/>
      </c>
      <c r="K6005" s="32" t="str">
        <f t="shared" si="400"/>
        <v/>
      </c>
      <c r="L6005" s="20" t="str">
        <f>IF(B6005&gt;=50,VLOOKUP(A6005,英雄数据表!A:L,11,FALSE),IF(B6005&gt;=25,VLOOKUP(A6005,英雄数据表!A:L,7,0),""))</f>
        <v/>
      </c>
      <c r="M6005" s="20" t="str">
        <f>IFERROR(VLOOKUP(B6005,属性中转表!$K$2:$O$21,5,FALSE),"")</f>
        <v/>
      </c>
      <c r="N6005" s="20" t="str">
        <f>IF(B6005=25,VLOOKUP(A6005,英雄数据表!A:L,8,FALSE),IF(B6005=50,VLOOKUP(A6005,英雄数据表!A:L,12,0),""))</f>
        <v/>
      </c>
    </row>
    <row r="6006" spans="1:14" x14ac:dyDescent="0.3">
      <c r="A6006" s="20">
        <v>44036</v>
      </c>
      <c r="B6006" s="21">
        <f t="shared" si="393"/>
        <v>5</v>
      </c>
      <c r="C6006" s="21">
        <v>5</v>
      </c>
      <c r="D6006" s="21">
        <f>VLOOKUP(A6006,英雄数据表!A:D,4,0)</f>
        <v>4</v>
      </c>
      <c r="E6006" s="20" t="str">
        <f>VLOOKUP(A6006,英雄数据表!A:C,3,0)</f>
        <v>龙齿短剑</v>
      </c>
      <c r="F6006" s="20">
        <f t="shared" si="394"/>
        <v>44036</v>
      </c>
      <c r="G6006" s="20">
        <f t="shared" si="395"/>
        <v>44036</v>
      </c>
      <c r="H6006" s="21" t="str">
        <f>VLOOKUP(B6006,属性中转表!A:F,6,FALSE)</f>
        <v>"hp":12600,"atk":350</v>
      </c>
      <c r="I6006" s="20" t="str">
        <f>IF(VLOOKUP(B6006,属性中转表!A:G,7,FALSE)=0,"",VLOOKUP(VLOOKUP(B6006,属性中转表!A:G,7,FALSE),属性中转表!$K$2:$P$21,6,0))&amp;IF(VLOOKUP(B6006,属性中转表!A:G,7,FALSE)&gt;=50,VLOOKUP(A6006,英雄数据表!A:K,9,0),IF(VLOOKUP(B6006,属性中转表!A:G,7,FALSE)&gt;=25,VLOOKUP(A6006,英雄数据表!A:K,5,0),""))</f>
        <v>"atk":300</v>
      </c>
      <c r="J6006" s="20" t="str">
        <f>IF(I6006="","",属性中转表!$I$1&amp;(IF(VLOOKUP(B6006,属性中转表!A:G,7,FALSE)=0,0,VLOOKUP(VLOOKUP(B6006,属性中转表!A:G,7,FALSE),属性中转表!$K$2:$P$21,4,0)))+IFERROR(VLOOKUP(A6006,英雄数据表!A:K,IF(武魂!B6006&gt;=50,10,IF(武魂!B6006&gt;=25,6)),0),0))</f>
        <v>,"dpspro":0</v>
      </c>
      <c r="K6006" s="32" t="str">
        <f t="shared" ref="K6006:K6066" si="401">I6006&amp;J6006</f>
        <v>"atk":300,"dpspro":0</v>
      </c>
      <c r="L6006" s="20" t="str">
        <f>IF(B6006&gt;=50,VLOOKUP(A6006,英雄数据表!A:L,11,FALSE),IF(B6006&gt;=25,VLOOKUP(A6006,英雄数据表!A:L,7,0),""))</f>
        <v/>
      </c>
      <c r="M6006" s="20" t="str">
        <f>IFERROR(VLOOKUP(B6006,属性中转表!$K$2:$O$21,5,FALSE),"")</f>
        <v>"atk":300</v>
      </c>
      <c r="N6006" s="20" t="str">
        <f>IF(B6006=25,VLOOKUP(A6006,英雄数据表!A:L,8,FALSE),IF(B6006=50,VLOOKUP(A6006,英雄数据表!A:L,12,0),""))</f>
        <v/>
      </c>
    </row>
    <row r="6007" spans="1:14" x14ac:dyDescent="0.3">
      <c r="A6007" s="20">
        <v>44036</v>
      </c>
      <c r="B6007" s="21">
        <f t="shared" si="393"/>
        <v>6</v>
      </c>
      <c r="C6007" s="21">
        <v>5</v>
      </c>
      <c r="D6007" s="21">
        <f>VLOOKUP(A6007,英雄数据表!A:D,4,0)</f>
        <v>4</v>
      </c>
      <c r="E6007" s="20" t="str">
        <f>VLOOKUP(A6007,英雄数据表!A:C,3,0)</f>
        <v>龙齿短剑</v>
      </c>
      <c r="F6007" s="20">
        <f t="shared" si="394"/>
        <v>44036</v>
      </c>
      <c r="G6007" s="20">
        <f t="shared" si="395"/>
        <v>44036</v>
      </c>
      <c r="H6007" s="21" t="str">
        <f>VLOOKUP(B6007,属性中转表!A:F,6,FALSE)</f>
        <v>"hp":14400,"atk":400</v>
      </c>
      <c r="I6007" s="20" t="str">
        <f>IF(VLOOKUP(B6007,属性中转表!A:G,7,FALSE)=0,"",VLOOKUP(VLOOKUP(B6007,属性中转表!A:G,7,FALSE),属性中转表!$K$2:$P$21,6,0))&amp;IF(VLOOKUP(B6007,属性中转表!A:G,7,FALSE)&gt;=50,VLOOKUP(A6007,英雄数据表!A:K,9,0),IF(VLOOKUP(B6007,属性中转表!A:G,7,FALSE)&gt;=25,VLOOKUP(A6007,英雄数据表!A:K,5,0),""))</f>
        <v>"atk":300</v>
      </c>
      <c r="J6007" s="20" t="str">
        <f>IF(I6007="","",属性中转表!$I$1&amp;(IF(VLOOKUP(B6007,属性中转表!A:G,7,FALSE)=0,0,VLOOKUP(VLOOKUP(B6007,属性中转表!A:G,7,FALSE),属性中转表!$K$2:$P$21,4,0)))+IFERROR(VLOOKUP(A6007,英雄数据表!A:K,IF(武魂!B6007&gt;=50,10,IF(武魂!B6007&gt;=25,6)),0),0))</f>
        <v>,"dpspro":0</v>
      </c>
      <c r="K6007" s="32" t="str">
        <f t="shared" si="401"/>
        <v>"atk":300,"dpspro":0</v>
      </c>
      <c r="L6007" s="20" t="str">
        <f>IF(B6007&gt;=50,VLOOKUP(A6007,英雄数据表!A:L,11,FALSE),IF(B6007&gt;=25,VLOOKUP(A6007,英雄数据表!A:L,7,0),""))</f>
        <v/>
      </c>
      <c r="M6007" s="20" t="str">
        <f>IFERROR(VLOOKUP(B6007,属性中转表!$K$2:$O$21,5,FALSE),"")</f>
        <v/>
      </c>
      <c r="N6007" s="20" t="str">
        <f>IF(B6007=25,VLOOKUP(A6007,英雄数据表!A:L,8,FALSE),IF(B6007=50,VLOOKUP(A6007,英雄数据表!A:L,12,0),""))</f>
        <v/>
      </c>
    </row>
    <row r="6008" spans="1:14" x14ac:dyDescent="0.3">
      <c r="A6008" s="20">
        <v>44036</v>
      </c>
      <c r="B6008" s="21">
        <f t="shared" si="393"/>
        <v>7</v>
      </c>
      <c r="C6008" s="21">
        <v>5</v>
      </c>
      <c r="D6008" s="21">
        <f>VLOOKUP(A6008,英雄数据表!A:D,4,0)</f>
        <v>4</v>
      </c>
      <c r="E6008" s="20" t="str">
        <f>VLOOKUP(A6008,英雄数据表!A:C,3,0)</f>
        <v>龙齿短剑</v>
      </c>
      <c r="F6008" s="20">
        <f t="shared" si="394"/>
        <v>44036</v>
      </c>
      <c r="G6008" s="20">
        <f t="shared" si="395"/>
        <v>44036</v>
      </c>
      <c r="H6008" s="21" t="str">
        <f>VLOOKUP(B6008,属性中转表!A:F,6,FALSE)</f>
        <v>"hp":16200,"atk":450</v>
      </c>
      <c r="I6008" s="20" t="str">
        <f>IF(VLOOKUP(B6008,属性中转表!A:G,7,FALSE)=0,"",VLOOKUP(VLOOKUP(B6008,属性中转表!A:G,7,FALSE),属性中转表!$K$2:$P$21,6,0))&amp;IF(VLOOKUP(B6008,属性中转表!A:G,7,FALSE)&gt;=50,VLOOKUP(A6008,英雄数据表!A:K,9,0),IF(VLOOKUP(B6008,属性中转表!A:G,7,FALSE)&gt;=25,VLOOKUP(A6008,英雄数据表!A:K,5,0),""))</f>
        <v>"atk":300</v>
      </c>
      <c r="J6008" s="20" t="str">
        <f>IF(I6008="","",属性中转表!$I$1&amp;(IF(VLOOKUP(B6008,属性中转表!A:G,7,FALSE)=0,0,VLOOKUP(VLOOKUP(B6008,属性中转表!A:G,7,FALSE),属性中转表!$K$2:$P$21,4,0)))+IFERROR(VLOOKUP(A6008,英雄数据表!A:K,IF(武魂!B6008&gt;=50,10,IF(武魂!B6008&gt;=25,6)),0),0))</f>
        <v>,"dpspro":0</v>
      </c>
      <c r="K6008" s="32" t="str">
        <f t="shared" si="401"/>
        <v>"atk":300,"dpspro":0</v>
      </c>
      <c r="L6008" s="20" t="str">
        <f>IF(B6008&gt;=50,VLOOKUP(A6008,英雄数据表!A:L,11,FALSE),IF(B6008&gt;=25,VLOOKUP(A6008,英雄数据表!A:L,7,0),""))</f>
        <v/>
      </c>
      <c r="M6008" s="20" t="str">
        <f>IFERROR(VLOOKUP(B6008,属性中转表!$K$2:$O$21,5,FALSE),"")</f>
        <v/>
      </c>
      <c r="N6008" s="20" t="str">
        <f>IF(B6008=25,VLOOKUP(A6008,英雄数据表!A:L,8,FALSE),IF(B6008=50,VLOOKUP(A6008,英雄数据表!A:L,12,0),""))</f>
        <v/>
      </c>
    </row>
    <row r="6009" spans="1:14" x14ac:dyDescent="0.3">
      <c r="A6009" s="20">
        <v>44036</v>
      </c>
      <c r="B6009" s="21">
        <f t="shared" si="393"/>
        <v>8</v>
      </c>
      <c r="C6009" s="21">
        <v>5</v>
      </c>
      <c r="D6009" s="21">
        <f>VLOOKUP(A6009,英雄数据表!A:D,4,0)</f>
        <v>4</v>
      </c>
      <c r="E6009" s="20" t="str">
        <f>VLOOKUP(A6009,英雄数据表!A:C,3,0)</f>
        <v>龙齿短剑</v>
      </c>
      <c r="F6009" s="20">
        <f t="shared" si="394"/>
        <v>44036</v>
      </c>
      <c r="G6009" s="20">
        <f t="shared" si="395"/>
        <v>44036</v>
      </c>
      <c r="H6009" s="21" t="str">
        <f>VLOOKUP(B6009,属性中转表!A:F,6,FALSE)</f>
        <v>"hp":18000,"atk":500</v>
      </c>
      <c r="I6009" s="20" t="str">
        <f>IF(VLOOKUP(B6009,属性中转表!A:G,7,FALSE)=0,"",VLOOKUP(VLOOKUP(B6009,属性中转表!A:G,7,FALSE),属性中转表!$K$2:$P$21,6,0))&amp;IF(VLOOKUP(B6009,属性中转表!A:G,7,FALSE)&gt;=50,VLOOKUP(A6009,英雄数据表!A:K,9,0),IF(VLOOKUP(B6009,属性中转表!A:G,7,FALSE)&gt;=25,VLOOKUP(A6009,英雄数据表!A:K,5,0),""))</f>
        <v>"atk":300</v>
      </c>
      <c r="J6009" s="20" t="str">
        <f>IF(I6009="","",属性中转表!$I$1&amp;(IF(VLOOKUP(B6009,属性中转表!A:G,7,FALSE)=0,0,VLOOKUP(VLOOKUP(B6009,属性中转表!A:G,7,FALSE),属性中转表!$K$2:$P$21,4,0)))+IFERROR(VLOOKUP(A6009,英雄数据表!A:K,IF(武魂!B6009&gt;=50,10,IF(武魂!B6009&gt;=25,6)),0),0))</f>
        <v>,"dpspro":0</v>
      </c>
      <c r="K6009" s="32" t="str">
        <f t="shared" si="401"/>
        <v>"atk":300,"dpspro":0</v>
      </c>
      <c r="L6009" s="20" t="str">
        <f>IF(B6009&gt;=50,VLOOKUP(A6009,英雄数据表!A:L,11,FALSE),IF(B6009&gt;=25,VLOOKUP(A6009,英雄数据表!A:L,7,0),""))</f>
        <v/>
      </c>
      <c r="M6009" s="20" t="str">
        <f>IFERROR(VLOOKUP(B6009,属性中转表!$K$2:$O$21,5,FALSE),"")</f>
        <v/>
      </c>
      <c r="N6009" s="20" t="str">
        <f>IF(B6009=25,VLOOKUP(A6009,英雄数据表!A:L,8,FALSE),IF(B6009=50,VLOOKUP(A6009,英雄数据表!A:L,12,0),""))</f>
        <v/>
      </c>
    </row>
    <row r="6010" spans="1:14" x14ac:dyDescent="0.3">
      <c r="A6010" s="20">
        <v>44036</v>
      </c>
      <c r="B6010" s="21">
        <f t="shared" si="393"/>
        <v>9</v>
      </c>
      <c r="C6010" s="21">
        <v>5</v>
      </c>
      <c r="D6010" s="21">
        <f>VLOOKUP(A6010,英雄数据表!A:D,4,0)</f>
        <v>4</v>
      </c>
      <c r="E6010" s="20" t="str">
        <f>VLOOKUP(A6010,英雄数据表!A:C,3,0)</f>
        <v>龙齿短剑</v>
      </c>
      <c r="F6010" s="20">
        <f t="shared" si="394"/>
        <v>44036</v>
      </c>
      <c r="G6010" s="20">
        <f t="shared" si="395"/>
        <v>44036</v>
      </c>
      <c r="H6010" s="21" t="str">
        <f>VLOOKUP(B6010,属性中转表!A:F,6,FALSE)</f>
        <v>"hp":19800,"atk":550</v>
      </c>
      <c r="I6010" s="20" t="str">
        <f>IF(VLOOKUP(B6010,属性中转表!A:G,7,FALSE)=0,"",VLOOKUP(VLOOKUP(B6010,属性中转表!A:G,7,FALSE),属性中转表!$K$2:$P$21,6,0))&amp;IF(VLOOKUP(B6010,属性中转表!A:G,7,FALSE)&gt;=50,VLOOKUP(A6010,英雄数据表!A:K,9,0),IF(VLOOKUP(B6010,属性中转表!A:G,7,FALSE)&gt;=25,VLOOKUP(A6010,英雄数据表!A:K,5,0),""))</f>
        <v>"atk":300</v>
      </c>
      <c r="J6010" s="20" t="str">
        <f>IF(I6010="","",属性中转表!$I$1&amp;(IF(VLOOKUP(B6010,属性中转表!A:G,7,FALSE)=0,0,VLOOKUP(VLOOKUP(B6010,属性中转表!A:G,7,FALSE),属性中转表!$K$2:$P$21,4,0)))+IFERROR(VLOOKUP(A6010,英雄数据表!A:K,IF(武魂!B6010&gt;=50,10,IF(武魂!B6010&gt;=25,6)),0),0))</f>
        <v>,"dpspro":0</v>
      </c>
      <c r="K6010" s="32" t="str">
        <f t="shared" si="401"/>
        <v>"atk":300,"dpspro":0</v>
      </c>
      <c r="L6010" s="20" t="str">
        <f>IF(B6010&gt;=50,VLOOKUP(A6010,英雄数据表!A:L,11,FALSE),IF(B6010&gt;=25,VLOOKUP(A6010,英雄数据表!A:L,7,0),""))</f>
        <v/>
      </c>
      <c r="M6010" s="20" t="str">
        <f>IFERROR(VLOOKUP(B6010,属性中转表!$K$2:$O$21,5,FALSE),"")</f>
        <v/>
      </c>
      <c r="N6010" s="20" t="str">
        <f>IF(B6010=25,VLOOKUP(A6010,英雄数据表!A:L,8,FALSE),IF(B6010=50,VLOOKUP(A6010,英雄数据表!A:L,12,0),""))</f>
        <v/>
      </c>
    </row>
    <row r="6011" spans="1:14" x14ac:dyDescent="0.3">
      <c r="A6011" s="20">
        <v>44036</v>
      </c>
      <c r="B6011" s="21">
        <f t="shared" si="393"/>
        <v>10</v>
      </c>
      <c r="C6011" s="21">
        <v>5</v>
      </c>
      <c r="D6011" s="21">
        <f>VLOOKUP(A6011,英雄数据表!A:D,4,0)</f>
        <v>4</v>
      </c>
      <c r="E6011" s="20" t="str">
        <f>VLOOKUP(A6011,英雄数据表!A:C,3,0)</f>
        <v>龙齿短剑</v>
      </c>
      <c r="F6011" s="20">
        <f t="shared" si="394"/>
        <v>44036</v>
      </c>
      <c r="G6011" s="20">
        <f t="shared" si="395"/>
        <v>44036</v>
      </c>
      <c r="H6011" s="21" t="str">
        <f>VLOOKUP(B6011,属性中转表!A:F,6,FALSE)</f>
        <v>"hp":21600,"atk":600</v>
      </c>
      <c r="I6011" s="20" t="str">
        <f>IF(VLOOKUP(B6011,属性中转表!A:G,7,FALSE)=0,"",VLOOKUP(VLOOKUP(B6011,属性中转表!A:G,7,FALSE),属性中转表!$K$2:$P$21,6,0))&amp;IF(VLOOKUP(B6011,属性中转表!A:G,7,FALSE)&gt;=50,VLOOKUP(A6011,英雄数据表!A:K,9,0),IF(VLOOKUP(B6011,属性中转表!A:G,7,FALSE)&gt;=25,VLOOKUP(A6011,英雄数据表!A:K,5,0),""))</f>
        <v>"atk":300,"hp":5000</v>
      </c>
      <c r="J6011" s="20" t="str">
        <f>IF(I6011="","",属性中转表!$I$1&amp;(IF(VLOOKUP(B6011,属性中转表!A:G,7,FALSE)=0,0,VLOOKUP(VLOOKUP(B6011,属性中转表!A:G,7,FALSE),属性中转表!$K$2:$P$21,4,0)))+IFERROR(VLOOKUP(A6011,英雄数据表!A:K,IF(武魂!B6011&gt;=50,10,IF(武魂!B6011&gt;=25,6)),0),0))</f>
        <v>,"dpspro":0</v>
      </c>
      <c r="K6011" s="32" t="str">
        <f t="shared" si="401"/>
        <v>"atk":300,"hp":5000,"dpspro":0</v>
      </c>
      <c r="L6011" s="20" t="str">
        <f>IF(B6011&gt;=50,VLOOKUP(A6011,英雄数据表!A:L,11,FALSE),IF(B6011&gt;=25,VLOOKUP(A6011,英雄数据表!A:L,7,0),""))</f>
        <v/>
      </c>
      <c r="M6011" s="20" t="str">
        <f>IFERROR(VLOOKUP(B6011,属性中转表!$K$2:$O$21,5,FALSE),"")</f>
        <v>"hp":5000</v>
      </c>
      <c r="N6011" s="20" t="str">
        <f>IF(B6011=25,VLOOKUP(A6011,英雄数据表!A:L,8,FALSE),IF(B6011=50,VLOOKUP(A6011,英雄数据表!A:L,12,0),""))</f>
        <v/>
      </c>
    </row>
    <row r="6012" spans="1:14" x14ac:dyDescent="0.3">
      <c r="A6012" s="20">
        <v>44036</v>
      </c>
      <c r="B6012" s="21">
        <f t="shared" si="393"/>
        <v>11</v>
      </c>
      <c r="C6012" s="21">
        <v>5</v>
      </c>
      <c r="D6012" s="21">
        <f>VLOOKUP(A6012,英雄数据表!A:D,4,0)</f>
        <v>4</v>
      </c>
      <c r="E6012" s="20" t="str">
        <f>VLOOKUP(A6012,英雄数据表!A:C,3,0)</f>
        <v>龙齿短剑</v>
      </c>
      <c r="F6012" s="20">
        <f t="shared" si="394"/>
        <v>44036</v>
      </c>
      <c r="G6012" s="20">
        <f t="shared" si="395"/>
        <v>44036</v>
      </c>
      <c r="H6012" s="21" t="str">
        <f>VLOOKUP(B6012,属性中转表!A:F,6,FALSE)</f>
        <v>"hp":24300,"atk":675</v>
      </c>
      <c r="I6012" s="20" t="str">
        <f>IF(VLOOKUP(B6012,属性中转表!A:G,7,FALSE)=0,"",VLOOKUP(VLOOKUP(B6012,属性中转表!A:G,7,FALSE),属性中转表!$K$2:$P$21,6,0))&amp;IF(VLOOKUP(B6012,属性中转表!A:G,7,FALSE)&gt;=50,VLOOKUP(A6012,英雄数据表!A:K,9,0),IF(VLOOKUP(B6012,属性中转表!A:G,7,FALSE)&gt;=25,VLOOKUP(A6012,英雄数据表!A:K,5,0),""))</f>
        <v>"atk":300,"hp":5000</v>
      </c>
      <c r="J6012" s="20" t="str">
        <f>IF(I6012="","",属性中转表!$I$1&amp;(IF(VLOOKUP(B6012,属性中转表!A:G,7,FALSE)=0,0,VLOOKUP(VLOOKUP(B6012,属性中转表!A:G,7,FALSE),属性中转表!$K$2:$P$21,4,0)))+IFERROR(VLOOKUP(A6012,英雄数据表!A:K,IF(武魂!B6012&gt;=50,10,IF(武魂!B6012&gt;=25,6)),0),0))</f>
        <v>,"dpspro":0</v>
      </c>
      <c r="K6012" s="32" t="str">
        <f t="shared" si="401"/>
        <v>"atk":300,"hp":5000,"dpspro":0</v>
      </c>
      <c r="L6012" s="20" t="str">
        <f>IF(B6012&gt;=50,VLOOKUP(A6012,英雄数据表!A:L,11,FALSE),IF(B6012&gt;=25,VLOOKUP(A6012,英雄数据表!A:L,7,0),""))</f>
        <v/>
      </c>
      <c r="M6012" s="20" t="str">
        <f>IFERROR(VLOOKUP(B6012,属性中转表!$K$2:$O$21,5,FALSE),"")</f>
        <v/>
      </c>
      <c r="N6012" s="20" t="str">
        <f>IF(B6012=25,VLOOKUP(A6012,英雄数据表!A:L,8,FALSE),IF(B6012=50,VLOOKUP(A6012,英雄数据表!A:L,12,0),""))</f>
        <v/>
      </c>
    </row>
    <row r="6013" spans="1:14" x14ac:dyDescent="0.3">
      <c r="A6013" s="20">
        <v>44036</v>
      </c>
      <c r="B6013" s="21">
        <f t="shared" si="393"/>
        <v>12</v>
      </c>
      <c r="C6013" s="21">
        <v>5</v>
      </c>
      <c r="D6013" s="21">
        <f>VLOOKUP(A6013,英雄数据表!A:D,4,0)</f>
        <v>4</v>
      </c>
      <c r="E6013" s="20" t="str">
        <f>VLOOKUP(A6013,英雄数据表!A:C,3,0)</f>
        <v>龙齿短剑</v>
      </c>
      <c r="F6013" s="20">
        <f t="shared" si="394"/>
        <v>44036</v>
      </c>
      <c r="G6013" s="20">
        <f t="shared" si="395"/>
        <v>44036</v>
      </c>
      <c r="H6013" s="21" t="str">
        <f>VLOOKUP(B6013,属性中转表!A:F,6,FALSE)</f>
        <v>"hp":27000,"atk":750</v>
      </c>
      <c r="I6013" s="20" t="str">
        <f>IF(VLOOKUP(B6013,属性中转表!A:G,7,FALSE)=0,"",VLOOKUP(VLOOKUP(B6013,属性中转表!A:G,7,FALSE),属性中转表!$K$2:$P$21,6,0))&amp;IF(VLOOKUP(B6013,属性中转表!A:G,7,FALSE)&gt;=50,VLOOKUP(A6013,英雄数据表!A:K,9,0),IF(VLOOKUP(B6013,属性中转表!A:G,7,FALSE)&gt;=25,VLOOKUP(A6013,英雄数据表!A:K,5,0),""))</f>
        <v>"atk":300,"hp":5000</v>
      </c>
      <c r="J6013" s="20" t="str">
        <f>IF(I6013="","",属性中转表!$I$1&amp;(IF(VLOOKUP(B6013,属性中转表!A:G,7,FALSE)=0,0,VLOOKUP(VLOOKUP(B6013,属性中转表!A:G,7,FALSE),属性中转表!$K$2:$P$21,4,0)))+IFERROR(VLOOKUP(A6013,英雄数据表!A:K,IF(武魂!B6013&gt;=50,10,IF(武魂!B6013&gt;=25,6)),0),0))</f>
        <v>,"dpspro":0</v>
      </c>
      <c r="K6013" s="32" t="str">
        <f t="shared" si="401"/>
        <v>"atk":300,"hp":5000,"dpspro":0</v>
      </c>
      <c r="L6013" s="20" t="str">
        <f>IF(B6013&gt;=50,VLOOKUP(A6013,英雄数据表!A:L,11,FALSE),IF(B6013&gt;=25,VLOOKUP(A6013,英雄数据表!A:L,7,0),""))</f>
        <v/>
      </c>
      <c r="M6013" s="20" t="str">
        <f>IFERROR(VLOOKUP(B6013,属性中转表!$K$2:$O$21,5,FALSE),"")</f>
        <v/>
      </c>
      <c r="N6013" s="20" t="str">
        <f>IF(B6013=25,VLOOKUP(A6013,英雄数据表!A:L,8,FALSE),IF(B6013=50,VLOOKUP(A6013,英雄数据表!A:L,12,0),""))</f>
        <v/>
      </c>
    </row>
    <row r="6014" spans="1:14" x14ac:dyDescent="0.3">
      <c r="A6014" s="20">
        <v>44036</v>
      </c>
      <c r="B6014" s="21">
        <f t="shared" si="393"/>
        <v>13</v>
      </c>
      <c r="C6014" s="21">
        <v>5</v>
      </c>
      <c r="D6014" s="21">
        <f>VLOOKUP(A6014,英雄数据表!A:D,4,0)</f>
        <v>4</v>
      </c>
      <c r="E6014" s="20" t="str">
        <f>VLOOKUP(A6014,英雄数据表!A:C,3,0)</f>
        <v>龙齿短剑</v>
      </c>
      <c r="F6014" s="20">
        <f t="shared" si="394"/>
        <v>44036</v>
      </c>
      <c r="G6014" s="20">
        <f t="shared" si="395"/>
        <v>44036</v>
      </c>
      <c r="H6014" s="21" t="str">
        <f>VLOOKUP(B6014,属性中转表!A:F,6,FALSE)</f>
        <v>"hp":29700,"atk":825</v>
      </c>
      <c r="I6014" s="20" t="str">
        <f>IF(VLOOKUP(B6014,属性中转表!A:G,7,FALSE)=0,"",VLOOKUP(VLOOKUP(B6014,属性中转表!A:G,7,FALSE),属性中转表!$K$2:$P$21,6,0))&amp;IF(VLOOKUP(B6014,属性中转表!A:G,7,FALSE)&gt;=50,VLOOKUP(A6014,英雄数据表!A:K,9,0),IF(VLOOKUP(B6014,属性中转表!A:G,7,FALSE)&gt;=25,VLOOKUP(A6014,英雄数据表!A:K,5,0),""))</f>
        <v>"atk":300,"hp":5000</v>
      </c>
      <c r="J6014" s="20" t="str">
        <f>IF(I6014="","",属性中转表!$I$1&amp;(IF(VLOOKUP(B6014,属性中转表!A:G,7,FALSE)=0,0,VLOOKUP(VLOOKUP(B6014,属性中转表!A:G,7,FALSE),属性中转表!$K$2:$P$21,4,0)))+IFERROR(VLOOKUP(A6014,英雄数据表!A:K,IF(武魂!B6014&gt;=50,10,IF(武魂!B6014&gt;=25,6)),0),0))</f>
        <v>,"dpspro":0</v>
      </c>
      <c r="K6014" s="32" t="str">
        <f t="shared" si="401"/>
        <v>"atk":300,"hp":5000,"dpspro":0</v>
      </c>
      <c r="L6014" s="20" t="str">
        <f>IF(B6014&gt;=50,VLOOKUP(A6014,英雄数据表!A:L,11,FALSE),IF(B6014&gt;=25,VLOOKUP(A6014,英雄数据表!A:L,7,0),""))</f>
        <v/>
      </c>
      <c r="M6014" s="20" t="str">
        <f>IFERROR(VLOOKUP(B6014,属性中转表!$K$2:$O$21,5,FALSE),"")</f>
        <v/>
      </c>
      <c r="N6014" s="20" t="str">
        <f>IF(B6014=25,VLOOKUP(A6014,英雄数据表!A:L,8,FALSE),IF(B6014=50,VLOOKUP(A6014,英雄数据表!A:L,12,0),""))</f>
        <v/>
      </c>
    </row>
    <row r="6015" spans="1:14" x14ac:dyDescent="0.3">
      <c r="A6015" s="20">
        <v>44036</v>
      </c>
      <c r="B6015" s="21">
        <f t="shared" si="393"/>
        <v>14</v>
      </c>
      <c r="C6015" s="21">
        <v>5</v>
      </c>
      <c r="D6015" s="21">
        <f>VLOOKUP(A6015,英雄数据表!A:D,4,0)</f>
        <v>4</v>
      </c>
      <c r="E6015" s="20" t="str">
        <f>VLOOKUP(A6015,英雄数据表!A:C,3,0)</f>
        <v>龙齿短剑</v>
      </c>
      <c r="F6015" s="20">
        <f t="shared" si="394"/>
        <v>44036</v>
      </c>
      <c r="G6015" s="20">
        <f t="shared" si="395"/>
        <v>44036</v>
      </c>
      <c r="H6015" s="21" t="str">
        <f>VLOOKUP(B6015,属性中转表!A:F,6,FALSE)</f>
        <v>"hp":32400,"atk":900</v>
      </c>
      <c r="I6015" s="20" t="str">
        <f>IF(VLOOKUP(B6015,属性中转表!A:G,7,FALSE)=0,"",VLOOKUP(VLOOKUP(B6015,属性中转表!A:G,7,FALSE),属性中转表!$K$2:$P$21,6,0))&amp;IF(VLOOKUP(B6015,属性中转表!A:G,7,FALSE)&gt;=50,VLOOKUP(A6015,英雄数据表!A:K,9,0),IF(VLOOKUP(B6015,属性中转表!A:G,7,FALSE)&gt;=25,VLOOKUP(A6015,英雄数据表!A:K,5,0),""))</f>
        <v>"atk":300,"hp":5000</v>
      </c>
      <c r="J6015" s="20" t="str">
        <f>IF(I6015="","",属性中转表!$I$1&amp;(IF(VLOOKUP(B6015,属性中转表!A:G,7,FALSE)=0,0,VLOOKUP(VLOOKUP(B6015,属性中转表!A:G,7,FALSE),属性中转表!$K$2:$P$21,4,0)))+IFERROR(VLOOKUP(A6015,英雄数据表!A:K,IF(武魂!B6015&gt;=50,10,IF(武魂!B6015&gt;=25,6)),0),0))</f>
        <v>,"dpspro":0</v>
      </c>
      <c r="K6015" s="32" t="str">
        <f t="shared" si="401"/>
        <v>"atk":300,"hp":5000,"dpspro":0</v>
      </c>
      <c r="L6015" s="20" t="str">
        <f>IF(B6015&gt;=50,VLOOKUP(A6015,英雄数据表!A:L,11,FALSE),IF(B6015&gt;=25,VLOOKUP(A6015,英雄数据表!A:L,7,0),""))</f>
        <v/>
      </c>
      <c r="M6015" s="20" t="str">
        <f>IFERROR(VLOOKUP(B6015,属性中转表!$K$2:$O$21,5,FALSE),"")</f>
        <v/>
      </c>
      <c r="N6015" s="20" t="str">
        <f>IF(B6015=25,VLOOKUP(A6015,英雄数据表!A:L,8,FALSE),IF(B6015=50,VLOOKUP(A6015,英雄数据表!A:L,12,0),""))</f>
        <v/>
      </c>
    </row>
    <row r="6016" spans="1:14" x14ac:dyDescent="0.3">
      <c r="A6016" s="20">
        <v>44036</v>
      </c>
      <c r="B6016" s="21">
        <f t="shared" si="393"/>
        <v>15</v>
      </c>
      <c r="C6016" s="21">
        <v>5</v>
      </c>
      <c r="D6016" s="21">
        <f>VLOOKUP(A6016,英雄数据表!A:D,4,0)</f>
        <v>4</v>
      </c>
      <c r="E6016" s="20" t="str">
        <f>VLOOKUP(A6016,英雄数据表!A:C,3,0)</f>
        <v>龙齿短剑</v>
      </c>
      <c r="F6016" s="20">
        <f t="shared" si="394"/>
        <v>44036</v>
      </c>
      <c r="G6016" s="20">
        <f t="shared" si="395"/>
        <v>44036</v>
      </c>
      <c r="H6016" s="21" t="str">
        <f>VLOOKUP(B6016,属性中转表!A:F,6,FALSE)</f>
        <v>"hp":35100,"atk":975</v>
      </c>
      <c r="I6016" s="20" t="str">
        <f>IF(VLOOKUP(B6016,属性中转表!A:G,7,FALSE)=0,"",VLOOKUP(VLOOKUP(B6016,属性中转表!A:G,7,FALSE),属性中转表!$K$2:$P$21,6,0))&amp;IF(VLOOKUP(B6016,属性中转表!A:G,7,FALSE)&gt;=50,VLOOKUP(A6016,英雄数据表!A:K,9,0),IF(VLOOKUP(B6016,属性中转表!A:G,7,FALSE)&gt;=25,VLOOKUP(A6016,英雄数据表!A:K,5,0),""))</f>
        <v>"atk":300,"hp":5000,"undpspro":50</v>
      </c>
      <c r="J6016" s="20" t="str">
        <f>IF(I6016="","",属性中转表!$I$1&amp;(IF(VLOOKUP(B6016,属性中转表!A:G,7,FALSE)=0,0,VLOOKUP(VLOOKUP(B6016,属性中转表!A:G,7,FALSE),属性中转表!$K$2:$P$21,4,0)))+IFERROR(VLOOKUP(A6016,英雄数据表!A:K,IF(武魂!B6016&gt;=50,10,IF(武魂!B6016&gt;=25,6)),0),0))</f>
        <v>,"dpspro":0</v>
      </c>
      <c r="K6016" s="32" t="str">
        <f t="shared" si="401"/>
        <v>"atk":300,"hp":5000,"undpspro":50,"dpspro":0</v>
      </c>
      <c r="L6016" s="20" t="str">
        <f>IF(B6016&gt;=50,VLOOKUP(A6016,英雄数据表!A:L,11,FALSE),IF(B6016&gt;=25,VLOOKUP(A6016,英雄数据表!A:L,7,0),""))</f>
        <v/>
      </c>
      <c r="M6016" s="20" t="str">
        <f>IFERROR(VLOOKUP(B6016,属性中转表!$K$2:$O$21,5,FALSE),"")</f>
        <v>"undpspro":50</v>
      </c>
      <c r="N6016" s="20" t="str">
        <f>IF(B6016=25,VLOOKUP(A6016,英雄数据表!A:L,8,FALSE),IF(B6016=50,VLOOKUP(A6016,英雄数据表!A:L,12,0),""))</f>
        <v/>
      </c>
    </row>
    <row r="6017" spans="1:14" x14ac:dyDescent="0.3">
      <c r="A6017" s="20">
        <v>44036</v>
      </c>
      <c r="B6017" s="21">
        <f t="shared" si="393"/>
        <v>16</v>
      </c>
      <c r="C6017" s="21">
        <v>5</v>
      </c>
      <c r="D6017" s="21">
        <f>VLOOKUP(A6017,英雄数据表!A:D,4,0)</f>
        <v>4</v>
      </c>
      <c r="E6017" s="20" t="str">
        <f>VLOOKUP(A6017,英雄数据表!A:C,3,0)</f>
        <v>龙齿短剑</v>
      </c>
      <c r="F6017" s="20">
        <f t="shared" si="394"/>
        <v>44036</v>
      </c>
      <c r="G6017" s="20">
        <f t="shared" si="395"/>
        <v>44036</v>
      </c>
      <c r="H6017" s="21" t="str">
        <f>VLOOKUP(B6017,属性中转表!A:F,6,FALSE)</f>
        <v>"hp":37800,"atk":1050</v>
      </c>
      <c r="I6017" s="20" t="str">
        <f>IF(VLOOKUP(B6017,属性中转表!A:G,7,FALSE)=0,"",VLOOKUP(VLOOKUP(B6017,属性中转表!A:G,7,FALSE),属性中转表!$K$2:$P$21,6,0))&amp;IF(VLOOKUP(B6017,属性中转表!A:G,7,FALSE)&gt;=50,VLOOKUP(A6017,英雄数据表!A:K,9,0),IF(VLOOKUP(B6017,属性中转表!A:G,7,FALSE)&gt;=25,VLOOKUP(A6017,英雄数据表!A:K,5,0),""))</f>
        <v>"atk":300,"hp":5000,"undpspro":50</v>
      </c>
      <c r="J6017" s="20" t="str">
        <f>IF(I6017="","",属性中转表!$I$1&amp;(IF(VLOOKUP(B6017,属性中转表!A:G,7,FALSE)=0,0,VLOOKUP(VLOOKUP(B6017,属性中转表!A:G,7,FALSE),属性中转表!$K$2:$P$21,4,0)))+IFERROR(VLOOKUP(A6017,英雄数据表!A:K,IF(武魂!B6017&gt;=50,10,IF(武魂!B6017&gt;=25,6)),0),0))</f>
        <v>,"dpspro":0</v>
      </c>
      <c r="K6017" s="32" t="str">
        <f t="shared" si="401"/>
        <v>"atk":300,"hp":5000,"undpspro":50,"dpspro":0</v>
      </c>
      <c r="L6017" s="20" t="str">
        <f>IF(B6017&gt;=50,VLOOKUP(A6017,英雄数据表!A:L,11,FALSE),IF(B6017&gt;=25,VLOOKUP(A6017,英雄数据表!A:L,7,0),""))</f>
        <v/>
      </c>
      <c r="M6017" s="20" t="str">
        <f>IFERROR(VLOOKUP(B6017,属性中转表!$K$2:$O$21,5,FALSE),"")</f>
        <v/>
      </c>
      <c r="N6017" s="20" t="str">
        <f>IF(B6017=25,VLOOKUP(A6017,英雄数据表!A:L,8,FALSE),IF(B6017=50,VLOOKUP(A6017,英雄数据表!A:L,12,0),""))</f>
        <v/>
      </c>
    </row>
    <row r="6018" spans="1:14" x14ac:dyDescent="0.3">
      <c r="A6018" s="20">
        <v>44036</v>
      </c>
      <c r="B6018" s="21">
        <f t="shared" si="393"/>
        <v>17</v>
      </c>
      <c r="C6018" s="21">
        <v>5</v>
      </c>
      <c r="D6018" s="21">
        <f>VLOOKUP(A6018,英雄数据表!A:D,4,0)</f>
        <v>4</v>
      </c>
      <c r="E6018" s="20" t="str">
        <f>VLOOKUP(A6018,英雄数据表!A:C,3,0)</f>
        <v>龙齿短剑</v>
      </c>
      <c r="F6018" s="20">
        <f t="shared" si="394"/>
        <v>44036</v>
      </c>
      <c r="G6018" s="20">
        <f t="shared" si="395"/>
        <v>44036</v>
      </c>
      <c r="H6018" s="21" t="str">
        <f>VLOOKUP(B6018,属性中转表!A:F,6,FALSE)</f>
        <v>"hp":40500,"atk":1125</v>
      </c>
      <c r="I6018" s="20" t="str">
        <f>IF(VLOOKUP(B6018,属性中转表!A:G,7,FALSE)=0,"",VLOOKUP(VLOOKUP(B6018,属性中转表!A:G,7,FALSE),属性中转表!$K$2:$P$21,6,0))&amp;IF(VLOOKUP(B6018,属性中转表!A:G,7,FALSE)&gt;=50,VLOOKUP(A6018,英雄数据表!A:K,9,0),IF(VLOOKUP(B6018,属性中转表!A:G,7,FALSE)&gt;=25,VLOOKUP(A6018,英雄数据表!A:K,5,0),""))</f>
        <v>"atk":300,"hp":5000,"undpspro":50</v>
      </c>
      <c r="J6018" s="20" t="str">
        <f>IF(I6018="","",属性中转表!$I$1&amp;(IF(VLOOKUP(B6018,属性中转表!A:G,7,FALSE)=0,0,VLOOKUP(VLOOKUP(B6018,属性中转表!A:G,7,FALSE),属性中转表!$K$2:$P$21,4,0)))+IFERROR(VLOOKUP(A6018,英雄数据表!A:K,IF(武魂!B6018&gt;=50,10,IF(武魂!B6018&gt;=25,6)),0),0))</f>
        <v>,"dpspro":0</v>
      </c>
      <c r="K6018" s="32" t="str">
        <f t="shared" si="401"/>
        <v>"atk":300,"hp":5000,"undpspro":50,"dpspro":0</v>
      </c>
      <c r="L6018" s="20" t="str">
        <f>IF(B6018&gt;=50,VLOOKUP(A6018,英雄数据表!A:L,11,FALSE),IF(B6018&gt;=25,VLOOKUP(A6018,英雄数据表!A:L,7,0),""))</f>
        <v/>
      </c>
      <c r="M6018" s="20" t="str">
        <f>IFERROR(VLOOKUP(B6018,属性中转表!$K$2:$O$21,5,FALSE),"")</f>
        <v/>
      </c>
      <c r="N6018" s="20" t="str">
        <f>IF(B6018=25,VLOOKUP(A6018,英雄数据表!A:L,8,FALSE),IF(B6018=50,VLOOKUP(A6018,英雄数据表!A:L,12,0),""))</f>
        <v/>
      </c>
    </row>
    <row r="6019" spans="1:14" x14ac:dyDescent="0.3">
      <c r="A6019" s="20">
        <v>44036</v>
      </c>
      <c r="B6019" s="21">
        <f t="shared" si="393"/>
        <v>18</v>
      </c>
      <c r="C6019" s="21">
        <v>5</v>
      </c>
      <c r="D6019" s="21">
        <f>VLOOKUP(A6019,英雄数据表!A:D,4,0)</f>
        <v>4</v>
      </c>
      <c r="E6019" s="20" t="str">
        <f>VLOOKUP(A6019,英雄数据表!A:C,3,0)</f>
        <v>龙齿短剑</v>
      </c>
      <c r="F6019" s="20">
        <f t="shared" si="394"/>
        <v>44036</v>
      </c>
      <c r="G6019" s="20">
        <f t="shared" si="395"/>
        <v>44036</v>
      </c>
      <c r="H6019" s="21" t="str">
        <f>VLOOKUP(B6019,属性中转表!A:F,6,FALSE)</f>
        <v>"hp":43200,"atk":1200</v>
      </c>
      <c r="I6019" s="20" t="str">
        <f>IF(VLOOKUP(B6019,属性中转表!A:G,7,FALSE)=0,"",VLOOKUP(VLOOKUP(B6019,属性中转表!A:G,7,FALSE),属性中转表!$K$2:$P$21,6,0))&amp;IF(VLOOKUP(B6019,属性中转表!A:G,7,FALSE)&gt;=50,VLOOKUP(A6019,英雄数据表!A:K,9,0),IF(VLOOKUP(B6019,属性中转表!A:G,7,FALSE)&gt;=25,VLOOKUP(A6019,英雄数据表!A:K,5,0),""))</f>
        <v>"atk":300,"hp":5000,"undpspro":50</v>
      </c>
      <c r="J6019" s="20" t="str">
        <f>IF(I6019="","",属性中转表!$I$1&amp;(IF(VLOOKUP(B6019,属性中转表!A:G,7,FALSE)=0,0,VLOOKUP(VLOOKUP(B6019,属性中转表!A:G,7,FALSE),属性中转表!$K$2:$P$21,4,0)))+IFERROR(VLOOKUP(A6019,英雄数据表!A:K,IF(武魂!B6019&gt;=50,10,IF(武魂!B6019&gt;=25,6)),0),0))</f>
        <v>,"dpspro":0</v>
      </c>
      <c r="K6019" s="32" t="str">
        <f t="shared" si="401"/>
        <v>"atk":300,"hp":5000,"undpspro":50,"dpspro":0</v>
      </c>
      <c r="L6019" s="20" t="str">
        <f>IF(B6019&gt;=50,VLOOKUP(A6019,英雄数据表!A:L,11,FALSE),IF(B6019&gt;=25,VLOOKUP(A6019,英雄数据表!A:L,7,0),""))</f>
        <v/>
      </c>
      <c r="M6019" s="20" t="str">
        <f>IFERROR(VLOOKUP(B6019,属性中转表!$K$2:$O$21,5,FALSE),"")</f>
        <v/>
      </c>
      <c r="N6019" s="20" t="str">
        <f>IF(B6019=25,VLOOKUP(A6019,英雄数据表!A:L,8,FALSE),IF(B6019=50,VLOOKUP(A6019,英雄数据表!A:L,12,0),""))</f>
        <v/>
      </c>
    </row>
    <row r="6020" spans="1:14" x14ac:dyDescent="0.3">
      <c r="A6020" s="20">
        <v>44036</v>
      </c>
      <c r="B6020" s="21">
        <f t="shared" si="393"/>
        <v>19</v>
      </c>
      <c r="C6020" s="21">
        <v>5</v>
      </c>
      <c r="D6020" s="21">
        <f>VLOOKUP(A6020,英雄数据表!A:D,4,0)</f>
        <v>4</v>
      </c>
      <c r="E6020" s="20" t="str">
        <f>VLOOKUP(A6020,英雄数据表!A:C,3,0)</f>
        <v>龙齿短剑</v>
      </c>
      <c r="F6020" s="20">
        <f t="shared" si="394"/>
        <v>44036</v>
      </c>
      <c r="G6020" s="20">
        <f t="shared" si="395"/>
        <v>44036</v>
      </c>
      <c r="H6020" s="21" t="str">
        <f>VLOOKUP(B6020,属性中转表!A:F,6,FALSE)</f>
        <v>"hp":45900,"atk":1275</v>
      </c>
      <c r="I6020" s="20" t="str">
        <f>IF(VLOOKUP(B6020,属性中转表!A:G,7,FALSE)=0,"",VLOOKUP(VLOOKUP(B6020,属性中转表!A:G,7,FALSE),属性中转表!$K$2:$P$21,6,0))&amp;IF(VLOOKUP(B6020,属性中转表!A:G,7,FALSE)&gt;=50,VLOOKUP(A6020,英雄数据表!A:K,9,0),IF(VLOOKUP(B6020,属性中转表!A:G,7,FALSE)&gt;=25,VLOOKUP(A6020,英雄数据表!A:K,5,0),""))</f>
        <v>"atk":300,"hp":5000,"undpspro":50</v>
      </c>
      <c r="J6020" s="20" t="str">
        <f>IF(I6020="","",属性中转表!$I$1&amp;(IF(VLOOKUP(B6020,属性中转表!A:G,7,FALSE)=0,0,VLOOKUP(VLOOKUP(B6020,属性中转表!A:G,7,FALSE),属性中转表!$K$2:$P$21,4,0)))+IFERROR(VLOOKUP(A6020,英雄数据表!A:K,IF(武魂!B6020&gt;=50,10,IF(武魂!B6020&gt;=25,6)),0),0))</f>
        <v>,"dpspro":0</v>
      </c>
      <c r="K6020" s="32" t="str">
        <f t="shared" si="401"/>
        <v>"atk":300,"hp":5000,"undpspro":50,"dpspro":0</v>
      </c>
      <c r="L6020" s="20" t="str">
        <f>IF(B6020&gt;=50,VLOOKUP(A6020,英雄数据表!A:L,11,FALSE),IF(B6020&gt;=25,VLOOKUP(A6020,英雄数据表!A:L,7,0),""))</f>
        <v/>
      </c>
      <c r="M6020" s="20" t="str">
        <f>IFERROR(VLOOKUP(B6020,属性中转表!$K$2:$O$21,5,FALSE),"")</f>
        <v/>
      </c>
      <c r="N6020" s="20" t="str">
        <f>IF(B6020=25,VLOOKUP(A6020,英雄数据表!A:L,8,FALSE),IF(B6020=50,VLOOKUP(A6020,英雄数据表!A:L,12,0),""))</f>
        <v/>
      </c>
    </row>
    <row r="6021" spans="1:14" x14ac:dyDescent="0.3">
      <c r="A6021" s="20">
        <v>44036</v>
      </c>
      <c r="B6021" s="21">
        <f t="shared" si="393"/>
        <v>20</v>
      </c>
      <c r="C6021" s="21">
        <v>5</v>
      </c>
      <c r="D6021" s="21">
        <f>VLOOKUP(A6021,英雄数据表!A:D,4,0)</f>
        <v>4</v>
      </c>
      <c r="E6021" s="20" t="str">
        <f>VLOOKUP(A6021,英雄数据表!A:C,3,0)</f>
        <v>龙齿短剑</v>
      </c>
      <c r="F6021" s="20">
        <f t="shared" si="394"/>
        <v>44036</v>
      </c>
      <c r="G6021" s="20">
        <f t="shared" si="395"/>
        <v>44036</v>
      </c>
      <c r="H6021" s="21" t="str">
        <f>VLOOKUP(B6021,属性中转表!A:F,6,FALSE)</f>
        <v>"hp":48600,"atk":1350</v>
      </c>
      <c r="I6021" s="20" t="str">
        <f>IF(VLOOKUP(B6021,属性中转表!A:G,7,FALSE)=0,"",VLOOKUP(VLOOKUP(B6021,属性中转表!A:G,7,FALSE),属性中转表!$K$2:$P$21,6,0))&amp;IF(VLOOKUP(B6021,属性中转表!A:G,7,FALSE)&gt;=50,VLOOKUP(A6021,英雄数据表!A:K,9,0),IF(VLOOKUP(B6021,属性中转表!A:G,7,FALSE)&gt;=25,VLOOKUP(A6021,英雄数据表!A:K,5,0),""))</f>
        <v>"atk":300,"hp":5000,"undpspro":50</v>
      </c>
      <c r="J6021" s="20" t="str">
        <f>IF(I6021="","",属性中转表!$I$1&amp;(IF(VLOOKUP(B6021,属性中转表!A:G,7,FALSE)=0,0,VLOOKUP(VLOOKUP(B6021,属性中转表!A:G,7,FALSE),属性中转表!$K$2:$P$21,4,0)))+IFERROR(VLOOKUP(A6021,英雄数据表!A:K,IF(武魂!B6021&gt;=50,10,IF(武魂!B6021&gt;=25,6)),0),0))</f>
        <v>,"dpspro":50</v>
      </c>
      <c r="K6021" s="32" t="str">
        <f t="shared" si="401"/>
        <v>"atk":300,"hp":5000,"undpspro":50,"dpspro":50</v>
      </c>
      <c r="L6021" s="20" t="str">
        <f>IF(B6021&gt;=50,VLOOKUP(A6021,英雄数据表!A:L,11,FALSE),IF(B6021&gt;=25,VLOOKUP(A6021,英雄数据表!A:L,7,0),""))</f>
        <v/>
      </c>
      <c r="M6021" s="20" t="str">
        <f>IFERROR(VLOOKUP(B6021,属性中转表!$K$2:$O$21,5,FALSE),"")</f>
        <v>"dpspro":50</v>
      </c>
      <c r="N6021" s="20" t="str">
        <f>IF(B6021=25,VLOOKUP(A6021,英雄数据表!A:L,8,FALSE),IF(B6021=50,VLOOKUP(A6021,英雄数据表!A:L,12,0),""))</f>
        <v/>
      </c>
    </row>
    <row r="6022" spans="1:14" x14ac:dyDescent="0.3">
      <c r="A6022" s="20">
        <v>44036</v>
      </c>
      <c r="B6022" s="21">
        <f t="shared" si="393"/>
        <v>21</v>
      </c>
      <c r="C6022" s="21">
        <v>5</v>
      </c>
      <c r="D6022" s="21">
        <f>VLOOKUP(A6022,英雄数据表!A:D,4,0)</f>
        <v>4</v>
      </c>
      <c r="E6022" s="20" t="str">
        <f>VLOOKUP(A6022,英雄数据表!A:C,3,0)</f>
        <v>龙齿短剑</v>
      </c>
      <c r="F6022" s="20">
        <f t="shared" si="394"/>
        <v>44036</v>
      </c>
      <c r="G6022" s="20">
        <f t="shared" si="395"/>
        <v>44036</v>
      </c>
      <c r="H6022" s="21" t="str">
        <f>VLOOKUP(B6022,属性中转表!A:F,6,FALSE)</f>
        <v>"hp":52200,"atk":1450</v>
      </c>
      <c r="I6022" s="20" t="str">
        <f>IF(VLOOKUP(B6022,属性中转表!A:G,7,FALSE)=0,"",VLOOKUP(VLOOKUP(B6022,属性中转表!A:G,7,FALSE),属性中转表!$K$2:$P$21,6,0))&amp;IF(VLOOKUP(B6022,属性中转表!A:G,7,FALSE)&gt;=50,VLOOKUP(A6022,英雄数据表!A:K,9,0),IF(VLOOKUP(B6022,属性中转表!A:G,7,FALSE)&gt;=25,VLOOKUP(A6022,英雄数据表!A:K,5,0),""))</f>
        <v>"atk":300,"hp":5000,"undpspro":50</v>
      </c>
      <c r="J6022" s="20" t="str">
        <f>IF(I6022="","",属性中转表!$I$1&amp;(IF(VLOOKUP(B6022,属性中转表!A:G,7,FALSE)=0,0,VLOOKUP(VLOOKUP(B6022,属性中转表!A:G,7,FALSE),属性中转表!$K$2:$P$21,4,0)))+IFERROR(VLOOKUP(A6022,英雄数据表!A:K,IF(武魂!B6022&gt;=50,10,IF(武魂!B6022&gt;=25,6)),0),0))</f>
        <v>,"dpspro":50</v>
      </c>
      <c r="K6022" s="32" t="str">
        <f t="shared" si="401"/>
        <v>"atk":300,"hp":5000,"undpspro":50,"dpspro":50</v>
      </c>
      <c r="L6022" s="20" t="str">
        <f>IF(B6022&gt;=50,VLOOKUP(A6022,英雄数据表!A:L,11,FALSE),IF(B6022&gt;=25,VLOOKUP(A6022,英雄数据表!A:L,7,0),""))</f>
        <v/>
      </c>
      <c r="M6022" s="20" t="str">
        <f>IFERROR(VLOOKUP(B6022,属性中转表!$K$2:$O$21,5,FALSE),"")</f>
        <v/>
      </c>
      <c r="N6022" s="20" t="str">
        <f>IF(B6022=25,VLOOKUP(A6022,英雄数据表!A:L,8,FALSE),IF(B6022=50,VLOOKUP(A6022,英雄数据表!A:L,12,0),""))</f>
        <v/>
      </c>
    </row>
    <row r="6023" spans="1:14" x14ac:dyDescent="0.3">
      <c r="A6023" s="20">
        <v>44036</v>
      </c>
      <c r="B6023" s="21">
        <f t="shared" si="393"/>
        <v>22</v>
      </c>
      <c r="C6023" s="21">
        <v>5</v>
      </c>
      <c r="D6023" s="21">
        <f>VLOOKUP(A6023,英雄数据表!A:D,4,0)</f>
        <v>4</v>
      </c>
      <c r="E6023" s="20" t="str">
        <f>VLOOKUP(A6023,英雄数据表!A:C,3,0)</f>
        <v>龙齿短剑</v>
      </c>
      <c r="F6023" s="20">
        <f t="shared" si="394"/>
        <v>44036</v>
      </c>
      <c r="G6023" s="20">
        <f t="shared" si="395"/>
        <v>44036</v>
      </c>
      <c r="H6023" s="21" t="str">
        <f>VLOOKUP(B6023,属性中转表!A:F,6,FALSE)</f>
        <v>"hp":55800,"atk":1550</v>
      </c>
      <c r="I6023" s="20" t="str">
        <f>IF(VLOOKUP(B6023,属性中转表!A:G,7,FALSE)=0,"",VLOOKUP(VLOOKUP(B6023,属性中转表!A:G,7,FALSE),属性中转表!$K$2:$P$21,6,0))&amp;IF(VLOOKUP(B6023,属性中转表!A:G,7,FALSE)&gt;=50,VLOOKUP(A6023,英雄数据表!A:K,9,0),IF(VLOOKUP(B6023,属性中转表!A:G,7,FALSE)&gt;=25,VLOOKUP(A6023,英雄数据表!A:K,5,0),""))</f>
        <v>"atk":300,"hp":5000,"undpspro":50</v>
      </c>
      <c r="J6023" s="20" t="str">
        <f>IF(I6023="","",属性中转表!$I$1&amp;(IF(VLOOKUP(B6023,属性中转表!A:G,7,FALSE)=0,0,VLOOKUP(VLOOKUP(B6023,属性中转表!A:G,7,FALSE),属性中转表!$K$2:$P$21,4,0)))+IFERROR(VLOOKUP(A6023,英雄数据表!A:K,IF(武魂!B6023&gt;=50,10,IF(武魂!B6023&gt;=25,6)),0),0))</f>
        <v>,"dpspro":50</v>
      </c>
      <c r="K6023" s="32" t="str">
        <f t="shared" si="401"/>
        <v>"atk":300,"hp":5000,"undpspro":50,"dpspro":50</v>
      </c>
      <c r="L6023" s="20" t="str">
        <f>IF(B6023&gt;=50,VLOOKUP(A6023,英雄数据表!A:L,11,FALSE),IF(B6023&gt;=25,VLOOKUP(A6023,英雄数据表!A:L,7,0),""))</f>
        <v/>
      </c>
      <c r="M6023" s="20" t="str">
        <f>IFERROR(VLOOKUP(B6023,属性中转表!$K$2:$O$21,5,FALSE),"")</f>
        <v/>
      </c>
      <c r="N6023" s="20" t="str">
        <f>IF(B6023=25,VLOOKUP(A6023,英雄数据表!A:L,8,FALSE),IF(B6023=50,VLOOKUP(A6023,英雄数据表!A:L,12,0),""))</f>
        <v/>
      </c>
    </row>
    <row r="6024" spans="1:14" x14ac:dyDescent="0.3">
      <c r="A6024" s="20">
        <v>44036</v>
      </c>
      <c r="B6024" s="21">
        <f t="shared" si="393"/>
        <v>23</v>
      </c>
      <c r="C6024" s="21">
        <v>5</v>
      </c>
      <c r="D6024" s="21">
        <f>VLOOKUP(A6024,英雄数据表!A:D,4,0)</f>
        <v>4</v>
      </c>
      <c r="E6024" s="20" t="str">
        <f>VLOOKUP(A6024,英雄数据表!A:C,3,0)</f>
        <v>龙齿短剑</v>
      </c>
      <c r="F6024" s="20">
        <f t="shared" si="394"/>
        <v>44036</v>
      </c>
      <c r="G6024" s="20">
        <f t="shared" si="395"/>
        <v>44036</v>
      </c>
      <c r="H6024" s="21" t="str">
        <f>VLOOKUP(B6024,属性中转表!A:F,6,FALSE)</f>
        <v>"hp":59400,"atk":1650</v>
      </c>
      <c r="I6024" s="20" t="str">
        <f>IF(VLOOKUP(B6024,属性中转表!A:G,7,FALSE)=0,"",VLOOKUP(VLOOKUP(B6024,属性中转表!A:G,7,FALSE),属性中转表!$K$2:$P$21,6,0))&amp;IF(VLOOKUP(B6024,属性中转表!A:G,7,FALSE)&gt;=50,VLOOKUP(A6024,英雄数据表!A:K,9,0),IF(VLOOKUP(B6024,属性中转表!A:G,7,FALSE)&gt;=25,VLOOKUP(A6024,英雄数据表!A:K,5,0),""))</f>
        <v>"atk":300,"hp":5000,"undpspro":50</v>
      </c>
      <c r="J6024" s="20" t="str">
        <f>IF(I6024="","",属性中转表!$I$1&amp;(IF(VLOOKUP(B6024,属性中转表!A:G,7,FALSE)=0,0,VLOOKUP(VLOOKUP(B6024,属性中转表!A:G,7,FALSE),属性中转表!$K$2:$P$21,4,0)))+IFERROR(VLOOKUP(A6024,英雄数据表!A:K,IF(武魂!B6024&gt;=50,10,IF(武魂!B6024&gt;=25,6)),0),0))</f>
        <v>,"dpspro":50</v>
      </c>
      <c r="K6024" s="32" t="str">
        <f t="shared" si="401"/>
        <v>"atk":300,"hp":5000,"undpspro":50,"dpspro":50</v>
      </c>
      <c r="L6024" s="20" t="str">
        <f>IF(B6024&gt;=50,VLOOKUP(A6024,英雄数据表!A:L,11,FALSE),IF(B6024&gt;=25,VLOOKUP(A6024,英雄数据表!A:L,7,0),""))</f>
        <v/>
      </c>
      <c r="M6024" s="20" t="str">
        <f>IFERROR(VLOOKUP(B6024,属性中转表!$K$2:$O$21,5,FALSE),"")</f>
        <v/>
      </c>
      <c r="N6024" s="20" t="str">
        <f>IF(B6024=25,VLOOKUP(A6024,英雄数据表!A:L,8,FALSE),IF(B6024=50,VLOOKUP(A6024,英雄数据表!A:L,12,0),""))</f>
        <v/>
      </c>
    </row>
    <row r="6025" spans="1:14" x14ac:dyDescent="0.3">
      <c r="A6025" s="20">
        <v>44036</v>
      </c>
      <c r="B6025" s="21">
        <f t="shared" si="393"/>
        <v>24</v>
      </c>
      <c r="C6025" s="21">
        <v>5</v>
      </c>
      <c r="D6025" s="21">
        <f>VLOOKUP(A6025,英雄数据表!A:D,4,0)</f>
        <v>4</v>
      </c>
      <c r="E6025" s="20" t="str">
        <f>VLOOKUP(A6025,英雄数据表!A:C,3,0)</f>
        <v>龙齿短剑</v>
      </c>
      <c r="F6025" s="20">
        <f t="shared" si="394"/>
        <v>44036</v>
      </c>
      <c r="G6025" s="20">
        <f t="shared" si="395"/>
        <v>44036</v>
      </c>
      <c r="H6025" s="21" t="str">
        <f>VLOOKUP(B6025,属性中转表!A:F,6,FALSE)</f>
        <v>"hp":63000,"atk":1750</v>
      </c>
      <c r="I6025" s="20" t="str">
        <f>IF(VLOOKUP(B6025,属性中转表!A:G,7,FALSE)=0,"",VLOOKUP(VLOOKUP(B6025,属性中转表!A:G,7,FALSE),属性中转表!$K$2:$P$21,6,0))&amp;IF(VLOOKUP(B6025,属性中转表!A:G,7,FALSE)&gt;=50,VLOOKUP(A6025,英雄数据表!A:K,9,0),IF(VLOOKUP(B6025,属性中转表!A:G,7,FALSE)&gt;=25,VLOOKUP(A6025,英雄数据表!A:K,5,0),""))</f>
        <v>"atk":300,"hp":5000,"undpspro":50</v>
      </c>
      <c r="J6025" s="20" t="str">
        <f>IF(I6025="","",属性中转表!$I$1&amp;(IF(VLOOKUP(B6025,属性中转表!A:G,7,FALSE)=0,0,VLOOKUP(VLOOKUP(B6025,属性中转表!A:G,7,FALSE),属性中转表!$K$2:$P$21,4,0)))+IFERROR(VLOOKUP(A6025,英雄数据表!A:K,IF(武魂!B6025&gt;=50,10,IF(武魂!B6025&gt;=25,6)),0),0))</f>
        <v>,"dpspro":50</v>
      </c>
      <c r="K6025" s="32" t="str">
        <f t="shared" si="401"/>
        <v>"atk":300,"hp":5000,"undpspro":50,"dpspro":50</v>
      </c>
      <c r="L6025" s="20" t="str">
        <f>IF(B6025&gt;=50,VLOOKUP(A6025,英雄数据表!A:L,11,FALSE),IF(B6025&gt;=25,VLOOKUP(A6025,英雄数据表!A:L,7,0),""))</f>
        <v/>
      </c>
      <c r="M6025" s="20" t="str">
        <f>IFERROR(VLOOKUP(B6025,属性中转表!$K$2:$O$21,5,FALSE),"")</f>
        <v/>
      </c>
      <c r="N6025" s="20" t="str">
        <f>IF(B6025=25,VLOOKUP(A6025,英雄数据表!A:L,8,FALSE),IF(B6025=50,VLOOKUP(A6025,英雄数据表!A:L,12,0),""))</f>
        <v/>
      </c>
    </row>
    <row r="6026" spans="1:14" x14ac:dyDescent="0.3">
      <c r="A6026" s="20">
        <v>44036</v>
      </c>
      <c r="B6026" s="21">
        <f t="shared" si="393"/>
        <v>25</v>
      </c>
      <c r="C6026" s="21">
        <v>5</v>
      </c>
      <c r="D6026" s="21">
        <f>VLOOKUP(A6026,英雄数据表!A:D,4,0)</f>
        <v>4</v>
      </c>
      <c r="E6026" s="20" t="str">
        <f>VLOOKUP(A6026,英雄数据表!A:C,3,0)</f>
        <v>龙齿短剑</v>
      </c>
      <c r="F6026" s="20">
        <f t="shared" si="394"/>
        <v>44036</v>
      </c>
      <c r="G6026" s="20">
        <f t="shared" si="395"/>
        <v>44036</v>
      </c>
      <c r="H6026" s="21" t="str">
        <f>VLOOKUP(B6026,属性中转表!A:F,6,FALSE)</f>
        <v>"hp":66600,"atk":1850</v>
      </c>
      <c r="I6026" s="20" t="str">
        <f>IF(VLOOKUP(B6026,属性中转表!A:G,7,FALSE)=0,"",VLOOKUP(VLOOKUP(B6026,属性中转表!A:G,7,FALSE),属性中转表!$K$2:$P$21,6,0))&amp;IF(VLOOKUP(B6026,属性中转表!A:G,7,FALSE)&gt;=50,VLOOKUP(A6026,英雄数据表!A:K,9,0),IF(VLOOKUP(B6026,属性中转表!A:G,7,FALSE)&gt;=25,VLOOKUP(A6026,英雄数据表!A:K,5,0),""))</f>
        <v>"atk":300,"hp":5000,"undpspro":50</v>
      </c>
      <c r="J6026" s="20" t="str">
        <f>IF(I6026="","",属性中转表!$I$1&amp;(IF(VLOOKUP(B6026,属性中转表!A:G,7,FALSE)=0,0,VLOOKUP(VLOOKUP(B6026,属性中转表!A:G,7,FALSE),属性中转表!$K$2:$P$21,4,0)))+IFERROR(VLOOKUP(A6026,英雄数据表!A:K,IF(武魂!B6026&gt;=50,10,IF(武魂!B6026&gt;=25,6)),0),0))</f>
        <v>,"dpspro":50</v>
      </c>
      <c r="K6026" s="32" t="str">
        <f t="shared" si="401"/>
        <v>"atk":300,"hp":5000,"undpspro":50,"dpspro":50</v>
      </c>
      <c r="L6026" s="20" t="str">
        <f>IF(B6026&gt;=50,VLOOKUP(A6026,英雄数据表!A:L,11,FALSE),IF(B6026&gt;=25,VLOOKUP(A6026,英雄数据表!A:L,7,0),""))</f>
        <v>"4403601004"</v>
      </c>
      <c r="M6026" s="20" t="str">
        <f>IFERROR(VLOOKUP(B6026,属性中转表!$K$2:$O$21,5,FALSE),"")</f>
        <v/>
      </c>
      <c r="N6026" s="20" t="str">
        <f>IF(B6026=25,VLOOKUP(A6026,英雄数据表!A:L,8,FALSE),IF(B6026=50,VLOOKUP(A6026,英雄数据表!A:L,12,0),""))</f>
        <v>释放怒气技能时，如果敌方英雄生命低于30%，则有60%概率对目标造成眩晕</v>
      </c>
    </row>
    <row r="6027" spans="1:14" x14ac:dyDescent="0.3">
      <c r="A6027" s="20">
        <v>44036</v>
      </c>
      <c r="B6027" s="21">
        <f t="shared" si="393"/>
        <v>26</v>
      </c>
      <c r="C6027" s="21">
        <v>5</v>
      </c>
      <c r="D6027" s="21">
        <f>VLOOKUP(A6027,英雄数据表!A:D,4,0)</f>
        <v>4</v>
      </c>
      <c r="E6027" s="20" t="str">
        <f>VLOOKUP(A6027,英雄数据表!A:C,3,0)</f>
        <v>龙齿短剑</v>
      </c>
      <c r="F6027" s="20">
        <f t="shared" si="394"/>
        <v>44036</v>
      </c>
      <c r="G6027" s="20">
        <f t="shared" si="395"/>
        <v>44036</v>
      </c>
      <c r="H6027" s="21" t="str">
        <f>VLOOKUP(B6027,属性中转表!A:F,6,FALSE)</f>
        <v>"hp":70200,"atk":1950</v>
      </c>
      <c r="I6027" s="20" t="str">
        <f>IF(VLOOKUP(B6027,属性中转表!A:G,7,FALSE)=0,"",VLOOKUP(VLOOKUP(B6027,属性中转表!A:G,7,FALSE),属性中转表!$K$2:$P$21,6,0))&amp;IF(VLOOKUP(B6027,属性中转表!A:G,7,FALSE)&gt;=50,VLOOKUP(A6027,英雄数据表!A:K,9,0),IF(VLOOKUP(B6027,属性中转表!A:G,7,FALSE)&gt;=25,VLOOKUP(A6027,英雄数据表!A:K,5,0),""))</f>
        <v>"atk":300,"hp":5000,"undpspro":50</v>
      </c>
      <c r="J6027" s="20" t="str">
        <f>IF(I6027="","",属性中转表!$I$1&amp;(IF(VLOOKUP(B6027,属性中转表!A:G,7,FALSE)=0,0,VLOOKUP(VLOOKUP(B6027,属性中转表!A:G,7,FALSE),属性中转表!$K$2:$P$21,4,0)))+IFERROR(VLOOKUP(A6027,英雄数据表!A:K,IF(武魂!B6027&gt;=50,10,IF(武魂!B6027&gt;=25,6)),0),0))</f>
        <v>,"dpspro":50</v>
      </c>
      <c r="K6027" s="32" t="str">
        <f t="shared" si="401"/>
        <v>"atk":300,"hp":5000,"undpspro":50,"dpspro":50</v>
      </c>
      <c r="L6027" s="20" t="str">
        <f>IF(B6027&gt;=50,VLOOKUP(A6027,英雄数据表!A:L,11,FALSE),IF(B6027&gt;=25,VLOOKUP(A6027,英雄数据表!A:L,7,0),""))</f>
        <v>"4403601004"</v>
      </c>
      <c r="M6027" s="20" t="str">
        <f>IFERROR(VLOOKUP(B6027,属性中转表!$K$2:$O$21,5,FALSE),"")</f>
        <v/>
      </c>
      <c r="N6027" s="20" t="str">
        <f>IF(B6027=25,VLOOKUP(A6027,英雄数据表!A:L,8,FALSE),IF(B6027=50,VLOOKUP(A6027,英雄数据表!A:L,12,0),""))</f>
        <v/>
      </c>
    </row>
    <row r="6028" spans="1:14" x14ac:dyDescent="0.3">
      <c r="A6028" s="20">
        <v>44036</v>
      </c>
      <c r="B6028" s="21">
        <f t="shared" si="393"/>
        <v>27</v>
      </c>
      <c r="C6028" s="21">
        <v>5</v>
      </c>
      <c r="D6028" s="21">
        <f>VLOOKUP(A6028,英雄数据表!A:D,4,0)</f>
        <v>4</v>
      </c>
      <c r="E6028" s="20" t="str">
        <f>VLOOKUP(A6028,英雄数据表!A:C,3,0)</f>
        <v>龙齿短剑</v>
      </c>
      <c r="F6028" s="20">
        <f t="shared" si="394"/>
        <v>44036</v>
      </c>
      <c r="G6028" s="20">
        <f t="shared" si="395"/>
        <v>44036</v>
      </c>
      <c r="H6028" s="21" t="str">
        <f>VLOOKUP(B6028,属性中转表!A:F,6,FALSE)</f>
        <v>"hp":73800,"atk":2050</v>
      </c>
      <c r="I6028" s="20" t="str">
        <f>IF(VLOOKUP(B6028,属性中转表!A:G,7,FALSE)=0,"",VLOOKUP(VLOOKUP(B6028,属性中转表!A:G,7,FALSE),属性中转表!$K$2:$P$21,6,0))&amp;IF(VLOOKUP(B6028,属性中转表!A:G,7,FALSE)&gt;=50,VLOOKUP(A6028,英雄数据表!A:K,9,0),IF(VLOOKUP(B6028,属性中转表!A:G,7,FALSE)&gt;=25,VLOOKUP(A6028,英雄数据表!A:K,5,0),""))</f>
        <v>"atk":300,"hp":5000,"undpspro":50</v>
      </c>
      <c r="J6028" s="20" t="str">
        <f>IF(I6028="","",属性中转表!$I$1&amp;(IF(VLOOKUP(B6028,属性中转表!A:G,7,FALSE)=0,0,VLOOKUP(VLOOKUP(B6028,属性中转表!A:G,7,FALSE),属性中转表!$K$2:$P$21,4,0)))+IFERROR(VLOOKUP(A6028,英雄数据表!A:K,IF(武魂!B6028&gt;=50,10,IF(武魂!B6028&gt;=25,6)),0),0))</f>
        <v>,"dpspro":50</v>
      </c>
      <c r="K6028" s="32" t="str">
        <f t="shared" si="401"/>
        <v>"atk":300,"hp":5000,"undpspro":50,"dpspro":50</v>
      </c>
      <c r="L6028" s="20" t="str">
        <f>IF(B6028&gt;=50,VLOOKUP(A6028,英雄数据表!A:L,11,FALSE),IF(B6028&gt;=25,VLOOKUP(A6028,英雄数据表!A:L,7,0),""))</f>
        <v>"4403601004"</v>
      </c>
      <c r="M6028" s="20" t="str">
        <f>IFERROR(VLOOKUP(B6028,属性中转表!$K$2:$O$21,5,FALSE),"")</f>
        <v/>
      </c>
      <c r="N6028" s="20" t="str">
        <f>IF(B6028=25,VLOOKUP(A6028,英雄数据表!A:L,8,FALSE),IF(B6028=50,VLOOKUP(A6028,英雄数据表!A:L,12,0),""))</f>
        <v/>
      </c>
    </row>
    <row r="6029" spans="1:14" x14ac:dyDescent="0.3">
      <c r="A6029" s="20">
        <v>44036</v>
      </c>
      <c r="B6029" s="21">
        <f t="shared" si="393"/>
        <v>28</v>
      </c>
      <c r="C6029" s="21">
        <v>5</v>
      </c>
      <c r="D6029" s="21">
        <f>VLOOKUP(A6029,英雄数据表!A:D,4,0)</f>
        <v>4</v>
      </c>
      <c r="E6029" s="20" t="str">
        <f>VLOOKUP(A6029,英雄数据表!A:C,3,0)</f>
        <v>龙齿短剑</v>
      </c>
      <c r="F6029" s="20">
        <f t="shared" si="394"/>
        <v>44036</v>
      </c>
      <c r="G6029" s="20">
        <f t="shared" si="395"/>
        <v>44036</v>
      </c>
      <c r="H6029" s="21" t="str">
        <f>VLOOKUP(B6029,属性中转表!A:F,6,FALSE)</f>
        <v>"hp":77400,"atk":2150</v>
      </c>
      <c r="I6029" s="20" t="str">
        <f>IF(VLOOKUP(B6029,属性中转表!A:G,7,FALSE)=0,"",VLOOKUP(VLOOKUP(B6029,属性中转表!A:G,7,FALSE),属性中转表!$K$2:$P$21,6,0))&amp;IF(VLOOKUP(B6029,属性中转表!A:G,7,FALSE)&gt;=50,VLOOKUP(A6029,英雄数据表!A:K,9,0),IF(VLOOKUP(B6029,属性中转表!A:G,7,FALSE)&gt;=25,VLOOKUP(A6029,英雄数据表!A:K,5,0),""))</f>
        <v>"atk":300,"hp":5000,"undpspro":50</v>
      </c>
      <c r="J6029" s="20" t="str">
        <f>IF(I6029="","",属性中转表!$I$1&amp;(IF(VLOOKUP(B6029,属性中转表!A:G,7,FALSE)=0,0,VLOOKUP(VLOOKUP(B6029,属性中转表!A:G,7,FALSE),属性中转表!$K$2:$P$21,4,0)))+IFERROR(VLOOKUP(A6029,英雄数据表!A:K,IF(武魂!B6029&gt;=50,10,IF(武魂!B6029&gt;=25,6)),0),0))</f>
        <v>,"dpspro":50</v>
      </c>
      <c r="K6029" s="32" t="str">
        <f t="shared" si="401"/>
        <v>"atk":300,"hp":5000,"undpspro":50,"dpspro":50</v>
      </c>
      <c r="L6029" s="20" t="str">
        <f>IF(B6029&gt;=50,VLOOKUP(A6029,英雄数据表!A:L,11,FALSE),IF(B6029&gt;=25,VLOOKUP(A6029,英雄数据表!A:L,7,0),""))</f>
        <v>"4403601004"</v>
      </c>
      <c r="M6029" s="20" t="str">
        <f>IFERROR(VLOOKUP(B6029,属性中转表!$K$2:$O$21,5,FALSE),"")</f>
        <v/>
      </c>
      <c r="N6029" s="20" t="str">
        <f>IF(B6029=25,VLOOKUP(A6029,英雄数据表!A:L,8,FALSE),IF(B6029=50,VLOOKUP(A6029,英雄数据表!A:L,12,0),""))</f>
        <v/>
      </c>
    </row>
    <row r="6030" spans="1:14" x14ac:dyDescent="0.3">
      <c r="A6030" s="20">
        <v>44036</v>
      </c>
      <c r="B6030" s="21">
        <f t="shared" si="393"/>
        <v>29</v>
      </c>
      <c r="C6030" s="21">
        <v>5</v>
      </c>
      <c r="D6030" s="21">
        <f>VLOOKUP(A6030,英雄数据表!A:D,4,0)</f>
        <v>4</v>
      </c>
      <c r="E6030" s="20" t="str">
        <f>VLOOKUP(A6030,英雄数据表!A:C,3,0)</f>
        <v>龙齿短剑</v>
      </c>
      <c r="F6030" s="20">
        <f t="shared" si="394"/>
        <v>44036</v>
      </c>
      <c r="G6030" s="20">
        <f t="shared" si="395"/>
        <v>44036</v>
      </c>
      <c r="H6030" s="21" t="str">
        <f>VLOOKUP(B6030,属性中转表!A:F,6,FALSE)</f>
        <v>"hp":81000,"atk":2250</v>
      </c>
      <c r="I6030" s="20" t="str">
        <f>IF(VLOOKUP(B6030,属性中转表!A:G,7,FALSE)=0,"",VLOOKUP(VLOOKUP(B6030,属性中转表!A:G,7,FALSE),属性中转表!$K$2:$P$21,6,0))&amp;IF(VLOOKUP(B6030,属性中转表!A:G,7,FALSE)&gt;=50,VLOOKUP(A6030,英雄数据表!A:K,9,0),IF(VLOOKUP(B6030,属性中转表!A:G,7,FALSE)&gt;=25,VLOOKUP(A6030,英雄数据表!A:K,5,0),""))</f>
        <v>"atk":300,"hp":5000,"undpspro":50</v>
      </c>
      <c r="J6030" s="20" t="str">
        <f>IF(I6030="","",属性中转表!$I$1&amp;(IF(VLOOKUP(B6030,属性中转表!A:G,7,FALSE)=0,0,VLOOKUP(VLOOKUP(B6030,属性中转表!A:G,7,FALSE),属性中转表!$K$2:$P$21,4,0)))+IFERROR(VLOOKUP(A6030,英雄数据表!A:K,IF(武魂!B6030&gt;=50,10,IF(武魂!B6030&gt;=25,6)),0),0))</f>
        <v>,"dpspro":50</v>
      </c>
      <c r="K6030" s="32" t="str">
        <f t="shared" si="401"/>
        <v>"atk":300,"hp":5000,"undpspro":50,"dpspro":50</v>
      </c>
      <c r="L6030" s="20" t="str">
        <f>IF(B6030&gt;=50,VLOOKUP(A6030,英雄数据表!A:L,11,FALSE),IF(B6030&gt;=25,VLOOKUP(A6030,英雄数据表!A:L,7,0),""))</f>
        <v>"4403601004"</v>
      </c>
      <c r="M6030" s="20" t="str">
        <f>IFERROR(VLOOKUP(B6030,属性中转表!$K$2:$O$21,5,FALSE),"")</f>
        <v/>
      </c>
      <c r="N6030" s="20" t="str">
        <f>IF(B6030=25,VLOOKUP(A6030,英雄数据表!A:L,8,FALSE),IF(B6030=50,VLOOKUP(A6030,英雄数据表!A:L,12,0),""))</f>
        <v/>
      </c>
    </row>
    <row r="6031" spans="1:14" x14ac:dyDescent="0.3">
      <c r="A6031" s="20">
        <v>44036</v>
      </c>
      <c r="B6031" s="21">
        <f t="shared" si="393"/>
        <v>30</v>
      </c>
      <c r="C6031" s="21">
        <v>5</v>
      </c>
      <c r="D6031" s="21">
        <f>VLOOKUP(A6031,英雄数据表!A:D,4,0)</f>
        <v>4</v>
      </c>
      <c r="E6031" s="20" t="str">
        <f>VLOOKUP(A6031,英雄数据表!A:C,3,0)</f>
        <v>龙齿短剑</v>
      </c>
      <c r="F6031" s="20">
        <f t="shared" si="394"/>
        <v>44036</v>
      </c>
      <c r="G6031" s="20">
        <f t="shared" si="395"/>
        <v>44036</v>
      </c>
      <c r="H6031" s="21" t="str">
        <f>VLOOKUP(B6031,属性中转表!A:F,6,FALSE)</f>
        <v>"hp":84600,"atk":2350</v>
      </c>
      <c r="I6031" s="20" t="str">
        <f>IF(VLOOKUP(B6031,属性中转表!A:G,7,FALSE)=0,"",VLOOKUP(VLOOKUP(B6031,属性中转表!A:G,7,FALSE),属性中转表!$K$2:$P$21,6,0))&amp;IF(VLOOKUP(B6031,属性中转表!A:G,7,FALSE)&gt;=50,VLOOKUP(A6031,英雄数据表!A:K,9,0),IF(VLOOKUP(B6031,属性中转表!A:G,7,FALSE)&gt;=25,VLOOKUP(A6031,英雄数据表!A:K,5,0),""))</f>
        <v>"atk":300,"hp":5000,"undpspro":100</v>
      </c>
      <c r="J6031" s="20" t="str">
        <f>IF(I6031="","",属性中转表!$I$1&amp;(IF(VLOOKUP(B6031,属性中转表!A:G,7,FALSE)=0,0,VLOOKUP(VLOOKUP(B6031,属性中转表!A:G,7,FALSE),属性中转表!$K$2:$P$21,4,0)))+IFERROR(VLOOKUP(A6031,英雄数据表!A:K,IF(武魂!B6031&gt;=50,10,IF(武魂!B6031&gt;=25,6)),0),0))</f>
        <v>,"dpspro":50</v>
      </c>
      <c r="K6031" s="32" t="str">
        <f t="shared" si="401"/>
        <v>"atk":300,"hp":5000,"undpspro":100,"dpspro":50</v>
      </c>
      <c r="L6031" s="20" t="str">
        <f>IF(B6031&gt;=50,VLOOKUP(A6031,英雄数据表!A:L,11,FALSE),IF(B6031&gt;=25,VLOOKUP(A6031,英雄数据表!A:L,7,0),""))</f>
        <v>"4403601004"</v>
      </c>
      <c r="M6031" s="20" t="str">
        <f>IFERROR(VLOOKUP(B6031,属性中转表!$K$2:$O$21,5,FALSE),"")</f>
        <v>"undpspro":50</v>
      </c>
      <c r="N6031" s="20" t="str">
        <f>IF(B6031=25,VLOOKUP(A6031,英雄数据表!A:L,8,FALSE),IF(B6031=50,VLOOKUP(A6031,英雄数据表!A:L,12,0),""))</f>
        <v/>
      </c>
    </row>
    <row r="6032" spans="1:14" x14ac:dyDescent="0.3">
      <c r="A6032" s="20">
        <v>44036</v>
      </c>
      <c r="B6032" s="21">
        <f t="shared" si="393"/>
        <v>31</v>
      </c>
      <c r="C6032" s="21">
        <v>5</v>
      </c>
      <c r="D6032" s="21">
        <f>VLOOKUP(A6032,英雄数据表!A:D,4,0)</f>
        <v>4</v>
      </c>
      <c r="E6032" s="20" t="str">
        <f>VLOOKUP(A6032,英雄数据表!A:C,3,0)</f>
        <v>龙齿短剑</v>
      </c>
      <c r="F6032" s="20">
        <f t="shared" si="394"/>
        <v>44036</v>
      </c>
      <c r="G6032" s="20">
        <f t="shared" si="395"/>
        <v>44036</v>
      </c>
      <c r="H6032" s="21" t="str">
        <f>VLOOKUP(B6032,属性中转表!A:F,6,FALSE)</f>
        <v>"hp":89100,"atk":2475</v>
      </c>
      <c r="I6032" s="20" t="str">
        <f>IF(VLOOKUP(B6032,属性中转表!A:G,7,FALSE)=0,"",VLOOKUP(VLOOKUP(B6032,属性中转表!A:G,7,FALSE),属性中转表!$K$2:$P$21,6,0))&amp;IF(VLOOKUP(B6032,属性中转表!A:G,7,FALSE)&gt;=50,VLOOKUP(A6032,英雄数据表!A:K,9,0),IF(VLOOKUP(B6032,属性中转表!A:G,7,FALSE)&gt;=25,VLOOKUP(A6032,英雄数据表!A:K,5,0),""))</f>
        <v>"atk":300,"hp":5000,"undpspro":100</v>
      </c>
      <c r="J6032" s="20" t="str">
        <f>IF(I6032="","",属性中转表!$I$1&amp;(IF(VLOOKUP(B6032,属性中转表!A:G,7,FALSE)=0,0,VLOOKUP(VLOOKUP(B6032,属性中转表!A:G,7,FALSE),属性中转表!$K$2:$P$21,4,0)))+IFERROR(VLOOKUP(A6032,英雄数据表!A:K,IF(武魂!B6032&gt;=50,10,IF(武魂!B6032&gt;=25,6)),0),0))</f>
        <v>,"dpspro":50</v>
      </c>
      <c r="K6032" s="32" t="str">
        <f t="shared" si="401"/>
        <v>"atk":300,"hp":5000,"undpspro":100,"dpspro":50</v>
      </c>
      <c r="L6032" s="20" t="str">
        <f>IF(B6032&gt;=50,VLOOKUP(A6032,英雄数据表!A:L,11,FALSE),IF(B6032&gt;=25,VLOOKUP(A6032,英雄数据表!A:L,7,0),""))</f>
        <v>"4403601004"</v>
      </c>
      <c r="M6032" s="20" t="str">
        <f>IFERROR(VLOOKUP(B6032,属性中转表!$K$2:$O$21,5,FALSE),"")</f>
        <v/>
      </c>
      <c r="N6032" s="20" t="str">
        <f>IF(B6032=25,VLOOKUP(A6032,英雄数据表!A:L,8,FALSE),IF(B6032=50,VLOOKUP(A6032,英雄数据表!A:L,12,0),""))</f>
        <v/>
      </c>
    </row>
    <row r="6033" spans="1:14" x14ac:dyDescent="0.3">
      <c r="A6033" s="20">
        <v>44036</v>
      </c>
      <c r="B6033" s="21">
        <f t="shared" si="393"/>
        <v>32</v>
      </c>
      <c r="C6033" s="21">
        <v>5</v>
      </c>
      <c r="D6033" s="21">
        <f>VLOOKUP(A6033,英雄数据表!A:D,4,0)</f>
        <v>4</v>
      </c>
      <c r="E6033" s="20" t="str">
        <f>VLOOKUP(A6033,英雄数据表!A:C,3,0)</f>
        <v>龙齿短剑</v>
      </c>
      <c r="F6033" s="20">
        <f t="shared" si="394"/>
        <v>44036</v>
      </c>
      <c r="G6033" s="20">
        <f t="shared" si="395"/>
        <v>44036</v>
      </c>
      <c r="H6033" s="21" t="str">
        <f>VLOOKUP(B6033,属性中转表!A:F,6,FALSE)</f>
        <v>"hp":93600,"atk":2600</v>
      </c>
      <c r="I6033" s="20" t="str">
        <f>IF(VLOOKUP(B6033,属性中转表!A:G,7,FALSE)=0,"",VLOOKUP(VLOOKUP(B6033,属性中转表!A:G,7,FALSE),属性中转表!$K$2:$P$21,6,0))&amp;IF(VLOOKUP(B6033,属性中转表!A:G,7,FALSE)&gt;=50,VLOOKUP(A6033,英雄数据表!A:K,9,0),IF(VLOOKUP(B6033,属性中转表!A:G,7,FALSE)&gt;=25,VLOOKUP(A6033,英雄数据表!A:K,5,0),""))</f>
        <v>"atk":300,"hp":5000,"undpspro":100</v>
      </c>
      <c r="J6033" s="20" t="str">
        <f>IF(I6033="","",属性中转表!$I$1&amp;(IF(VLOOKUP(B6033,属性中转表!A:G,7,FALSE)=0,0,VLOOKUP(VLOOKUP(B6033,属性中转表!A:G,7,FALSE),属性中转表!$K$2:$P$21,4,0)))+IFERROR(VLOOKUP(A6033,英雄数据表!A:K,IF(武魂!B6033&gt;=50,10,IF(武魂!B6033&gt;=25,6)),0),0))</f>
        <v>,"dpspro":50</v>
      </c>
      <c r="K6033" s="32" t="str">
        <f t="shared" si="401"/>
        <v>"atk":300,"hp":5000,"undpspro":100,"dpspro":50</v>
      </c>
      <c r="L6033" s="20" t="str">
        <f>IF(B6033&gt;=50,VLOOKUP(A6033,英雄数据表!A:L,11,FALSE),IF(B6033&gt;=25,VLOOKUP(A6033,英雄数据表!A:L,7,0),""))</f>
        <v>"4403601004"</v>
      </c>
      <c r="M6033" s="20" t="str">
        <f>IFERROR(VLOOKUP(B6033,属性中转表!$K$2:$O$21,5,FALSE),"")</f>
        <v/>
      </c>
      <c r="N6033" s="20" t="str">
        <f>IF(B6033=25,VLOOKUP(A6033,英雄数据表!A:L,8,FALSE),IF(B6033=50,VLOOKUP(A6033,英雄数据表!A:L,12,0),""))</f>
        <v/>
      </c>
    </row>
    <row r="6034" spans="1:14" x14ac:dyDescent="0.3">
      <c r="A6034" s="20">
        <v>44036</v>
      </c>
      <c r="B6034" s="21">
        <f t="shared" si="393"/>
        <v>33</v>
      </c>
      <c r="C6034" s="21">
        <v>5</v>
      </c>
      <c r="D6034" s="21">
        <f>VLOOKUP(A6034,英雄数据表!A:D,4,0)</f>
        <v>4</v>
      </c>
      <c r="E6034" s="20" t="str">
        <f>VLOOKUP(A6034,英雄数据表!A:C,3,0)</f>
        <v>龙齿短剑</v>
      </c>
      <c r="F6034" s="20">
        <f t="shared" si="394"/>
        <v>44036</v>
      </c>
      <c r="G6034" s="20">
        <f t="shared" si="395"/>
        <v>44036</v>
      </c>
      <c r="H6034" s="21" t="str">
        <f>VLOOKUP(B6034,属性中转表!A:F,6,FALSE)</f>
        <v>"hp":98100,"atk":2725</v>
      </c>
      <c r="I6034" s="20" t="str">
        <f>IF(VLOOKUP(B6034,属性中转表!A:G,7,FALSE)=0,"",VLOOKUP(VLOOKUP(B6034,属性中转表!A:G,7,FALSE),属性中转表!$K$2:$P$21,6,0))&amp;IF(VLOOKUP(B6034,属性中转表!A:G,7,FALSE)&gt;=50,VLOOKUP(A6034,英雄数据表!A:K,9,0),IF(VLOOKUP(B6034,属性中转表!A:G,7,FALSE)&gt;=25,VLOOKUP(A6034,英雄数据表!A:K,5,0),""))</f>
        <v>"atk":300,"hp":5000,"undpspro":100</v>
      </c>
      <c r="J6034" s="20" t="str">
        <f>IF(I6034="","",属性中转表!$I$1&amp;(IF(VLOOKUP(B6034,属性中转表!A:G,7,FALSE)=0,0,VLOOKUP(VLOOKUP(B6034,属性中转表!A:G,7,FALSE),属性中转表!$K$2:$P$21,4,0)))+IFERROR(VLOOKUP(A6034,英雄数据表!A:K,IF(武魂!B6034&gt;=50,10,IF(武魂!B6034&gt;=25,6)),0),0))</f>
        <v>,"dpspro":50</v>
      </c>
      <c r="K6034" s="32" t="str">
        <f t="shared" si="401"/>
        <v>"atk":300,"hp":5000,"undpspro":100,"dpspro":50</v>
      </c>
      <c r="L6034" s="20" t="str">
        <f>IF(B6034&gt;=50,VLOOKUP(A6034,英雄数据表!A:L,11,FALSE),IF(B6034&gt;=25,VLOOKUP(A6034,英雄数据表!A:L,7,0),""))</f>
        <v>"4403601004"</v>
      </c>
      <c r="M6034" s="20" t="str">
        <f>IFERROR(VLOOKUP(B6034,属性中转表!$K$2:$O$21,5,FALSE),"")</f>
        <v/>
      </c>
      <c r="N6034" s="20" t="str">
        <f>IF(B6034=25,VLOOKUP(A6034,英雄数据表!A:L,8,FALSE),IF(B6034=50,VLOOKUP(A6034,英雄数据表!A:L,12,0),""))</f>
        <v/>
      </c>
    </row>
    <row r="6035" spans="1:14" x14ac:dyDescent="0.3">
      <c r="A6035" s="20">
        <v>44036</v>
      </c>
      <c r="B6035" s="21">
        <f t="shared" si="393"/>
        <v>34</v>
      </c>
      <c r="C6035" s="21">
        <v>5</v>
      </c>
      <c r="D6035" s="21">
        <f>VLOOKUP(A6035,英雄数据表!A:D,4,0)</f>
        <v>4</v>
      </c>
      <c r="E6035" s="20" t="str">
        <f>VLOOKUP(A6035,英雄数据表!A:C,3,0)</f>
        <v>龙齿短剑</v>
      </c>
      <c r="F6035" s="20">
        <f t="shared" si="394"/>
        <v>44036</v>
      </c>
      <c r="G6035" s="20">
        <f t="shared" si="395"/>
        <v>44036</v>
      </c>
      <c r="H6035" s="21" t="str">
        <f>VLOOKUP(B6035,属性中转表!A:F,6,FALSE)</f>
        <v>"hp":102600,"atk":2850</v>
      </c>
      <c r="I6035" s="20" t="str">
        <f>IF(VLOOKUP(B6035,属性中转表!A:G,7,FALSE)=0,"",VLOOKUP(VLOOKUP(B6035,属性中转表!A:G,7,FALSE),属性中转表!$K$2:$P$21,6,0))&amp;IF(VLOOKUP(B6035,属性中转表!A:G,7,FALSE)&gt;=50,VLOOKUP(A6035,英雄数据表!A:K,9,0),IF(VLOOKUP(B6035,属性中转表!A:G,7,FALSE)&gt;=25,VLOOKUP(A6035,英雄数据表!A:K,5,0),""))</f>
        <v>"atk":300,"hp":5000,"undpspro":100</v>
      </c>
      <c r="J6035" s="20" t="str">
        <f>IF(I6035="","",属性中转表!$I$1&amp;(IF(VLOOKUP(B6035,属性中转表!A:G,7,FALSE)=0,0,VLOOKUP(VLOOKUP(B6035,属性中转表!A:G,7,FALSE),属性中转表!$K$2:$P$21,4,0)))+IFERROR(VLOOKUP(A6035,英雄数据表!A:K,IF(武魂!B6035&gt;=50,10,IF(武魂!B6035&gt;=25,6)),0),0))</f>
        <v>,"dpspro":50</v>
      </c>
      <c r="K6035" s="32" t="str">
        <f t="shared" si="401"/>
        <v>"atk":300,"hp":5000,"undpspro":100,"dpspro":50</v>
      </c>
      <c r="L6035" s="20" t="str">
        <f>IF(B6035&gt;=50,VLOOKUP(A6035,英雄数据表!A:L,11,FALSE),IF(B6035&gt;=25,VLOOKUP(A6035,英雄数据表!A:L,7,0),""))</f>
        <v>"4403601004"</v>
      </c>
      <c r="M6035" s="20" t="str">
        <f>IFERROR(VLOOKUP(B6035,属性中转表!$K$2:$O$21,5,FALSE),"")</f>
        <v/>
      </c>
      <c r="N6035" s="20" t="str">
        <f>IF(B6035=25,VLOOKUP(A6035,英雄数据表!A:L,8,FALSE),IF(B6035=50,VLOOKUP(A6035,英雄数据表!A:L,12,0),""))</f>
        <v/>
      </c>
    </row>
    <row r="6036" spans="1:14" x14ac:dyDescent="0.3">
      <c r="A6036" s="20">
        <v>44036</v>
      </c>
      <c r="B6036" s="21">
        <f t="shared" si="393"/>
        <v>35</v>
      </c>
      <c r="C6036" s="21">
        <v>5</v>
      </c>
      <c r="D6036" s="21">
        <f>VLOOKUP(A6036,英雄数据表!A:D,4,0)</f>
        <v>4</v>
      </c>
      <c r="E6036" s="20" t="str">
        <f>VLOOKUP(A6036,英雄数据表!A:C,3,0)</f>
        <v>龙齿短剑</v>
      </c>
      <c r="F6036" s="20">
        <f t="shared" si="394"/>
        <v>44036</v>
      </c>
      <c r="G6036" s="20">
        <f t="shared" si="395"/>
        <v>44036</v>
      </c>
      <c r="H6036" s="21" t="str">
        <f>VLOOKUP(B6036,属性中转表!A:F,6,FALSE)</f>
        <v>"hp":107100,"atk":2975</v>
      </c>
      <c r="I6036" s="20" t="str">
        <f>IF(VLOOKUP(B6036,属性中转表!A:G,7,FALSE)=0,"",VLOOKUP(VLOOKUP(B6036,属性中转表!A:G,7,FALSE),属性中转表!$K$2:$P$21,6,0))&amp;IF(VLOOKUP(B6036,属性中转表!A:G,7,FALSE)&gt;=50,VLOOKUP(A6036,英雄数据表!A:K,9,0),IF(VLOOKUP(B6036,属性中转表!A:G,7,FALSE)&gt;=25,VLOOKUP(A6036,英雄数据表!A:K,5,0),""))</f>
        <v>"atk":300,"hp":5000,"undpspro":100</v>
      </c>
      <c r="J6036" s="20" t="str">
        <f>IF(I6036="","",属性中转表!$I$1&amp;(IF(VLOOKUP(B6036,属性中转表!A:G,7,FALSE)=0,0,VLOOKUP(VLOOKUP(B6036,属性中转表!A:G,7,FALSE),属性中转表!$K$2:$P$21,4,0)))+IFERROR(VLOOKUP(A6036,英雄数据表!A:K,IF(武魂!B6036&gt;=50,10,IF(武魂!B6036&gt;=25,6)),0),0))</f>
        <v>,"dpspro":100</v>
      </c>
      <c r="K6036" s="32" t="str">
        <f t="shared" si="401"/>
        <v>"atk":300,"hp":5000,"undpspro":100,"dpspro":100</v>
      </c>
      <c r="L6036" s="20" t="str">
        <f>IF(B6036&gt;=50,VLOOKUP(A6036,英雄数据表!A:L,11,FALSE),IF(B6036&gt;=25,VLOOKUP(A6036,英雄数据表!A:L,7,0),""))</f>
        <v>"4403601004"</v>
      </c>
      <c r="M6036" s="20" t="str">
        <f>IFERROR(VLOOKUP(B6036,属性中转表!$K$2:$O$21,5,FALSE),"")</f>
        <v>"dpspro":50</v>
      </c>
      <c r="N6036" s="20" t="str">
        <f>IF(B6036=25,VLOOKUP(A6036,英雄数据表!A:L,8,FALSE),IF(B6036=50,VLOOKUP(A6036,英雄数据表!A:L,12,0),""))</f>
        <v/>
      </c>
    </row>
    <row r="6037" spans="1:14" x14ac:dyDescent="0.3">
      <c r="A6037" s="20">
        <v>44036</v>
      </c>
      <c r="B6037" s="21">
        <f t="shared" si="393"/>
        <v>36</v>
      </c>
      <c r="C6037" s="21">
        <v>5</v>
      </c>
      <c r="D6037" s="21">
        <f>VLOOKUP(A6037,英雄数据表!A:D,4,0)</f>
        <v>4</v>
      </c>
      <c r="E6037" s="20" t="str">
        <f>VLOOKUP(A6037,英雄数据表!A:C,3,0)</f>
        <v>龙齿短剑</v>
      </c>
      <c r="F6037" s="20">
        <f t="shared" si="394"/>
        <v>44036</v>
      </c>
      <c r="G6037" s="20">
        <f t="shared" si="395"/>
        <v>44036</v>
      </c>
      <c r="H6037" s="21" t="str">
        <f>VLOOKUP(B6037,属性中转表!A:F,6,FALSE)</f>
        <v>"hp":111600,"atk":3100</v>
      </c>
      <c r="I6037" s="20" t="str">
        <f>IF(VLOOKUP(B6037,属性中转表!A:G,7,FALSE)=0,"",VLOOKUP(VLOOKUP(B6037,属性中转表!A:G,7,FALSE),属性中转表!$K$2:$P$21,6,0))&amp;IF(VLOOKUP(B6037,属性中转表!A:G,7,FALSE)&gt;=50,VLOOKUP(A6037,英雄数据表!A:K,9,0),IF(VLOOKUP(B6037,属性中转表!A:G,7,FALSE)&gt;=25,VLOOKUP(A6037,英雄数据表!A:K,5,0),""))</f>
        <v>"atk":300,"hp":5000,"undpspro":100</v>
      </c>
      <c r="J6037" s="20" t="str">
        <f>IF(I6037="","",属性中转表!$I$1&amp;(IF(VLOOKUP(B6037,属性中转表!A:G,7,FALSE)=0,0,VLOOKUP(VLOOKUP(B6037,属性中转表!A:G,7,FALSE),属性中转表!$K$2:$P$21,4,0)))+IFERROR(VLOOKUP(A6037,英雄数据表!A:K,IF(武魂!B6037&gt;=50,10,IF(武魂!B6037&gt;=25,6)),0),0))</f>
        <v>,"dpspro":100</v>
      </c>
      <c r="K6037" s="32" t="str">
        <f t="shared" si="401"/>
        <v>"atk":300,"hp":5000,"undpspro":100,"dpspro":100</v>
      </c>
      <c r="L6037" s="20" t="str">
        <f>IF(B6037&gt;=50,VLOOKUP(A6037,英雄数据表!A:L,11,FALSE),IF(B6037&gt;=25,VLOOKUP(A6037,英雄数据表!A:L,7,0),""))</f>
        <v>"4403601004"</v>
      </c>
      <c r="M6037" s="20" t="str">
        <f>IFERROR(VLOOKUP(B6037,属性中转表!$K$2:$O$21,5,FALSE),"")</f>
        <v/>
      </c>
      <c r="N6037" s="20" t="str">
        <f>IF(B6037=25,VLOOKUP(A6037,英雄数据表!A:L,8,FALSE),IF(B6037=50,VLOOKUP(A6037,英雄数据表!A:L,12,0),""))</f>
        <v/>
      </c>
    </row>
    <row r="6038" spans="1:14" x14ac:dyDescent="0.3">
      <c r="A6038" s="20">
        <v>44036</v>
      </c>
      <c r="B6038" s="21">
        <f t="shared" si="393"/>
        <v>37</v>
      </c>
      <c r="C6038" s="21">
        <v>5</v>
      </c>
      <c r="D6038" s="21">
        <f>VLOOKUP(A6038,英雄数据表!A:D,4,0)</f>
        <v>4</v>
      </c>
      <c r="E6038" s="20" t="str">
        <f>VLOOKUP(A6038,英雄数据表!A:C,3,0)</f>
        <v>龙齿短剑</v>
      </c>
      <c r="F6038" s="20">
        <f t="shared" si="394"/>
        <v>44036</v>
      </c>
      <c r="G6038" s="20">
        <f t="shared" si="395"/>
        <v>44036</v>
      </c>
      <c r="H6038" s="21" t="str">
        <f>VLOOKUP(B6038,属性中转表!A:F,6,FALSE)</f>
        <v>"hp":116100,"atk":3225</v>
      </c>
      <c r="I6038" s="20" t="str">
        <f>IF(VLOOKUP(B6038,属性中转表!A:G,7,FALSE)=0,"",VLOOKUP(VLOOKUP(B6038,属性中转表!A:G,7,FALSE),属性中转表!$K$2:$P$21,6,0))&amp;IF(VLOOKUP(B6038,属性中转表!A:G,7,FALSE)&gt;=50,VLOOKUP(A6038,英雄数据表!A:K,9,0),IF(VLOOKUP(B6038,属性中转表!A:G,7,FALSE)&gt;=25,VLOOKUP(A6038,英雄数据表!A:K,5,0),""))</f>
        <v>"atk":300,"hp":5000,"undpspro":100</v>
      </c>
      <c r="J6038" s="20" t="str">
        <f>IF(I6038="","",属性中转表!$I$1&amp;(IF(VLOOKUP(B6038,属性中转表!A:G,7,FALSE)=0,0,VLOOKUP(VLOOKUP(B6038,属性中转表!A:G,7,FALSE),属性中转表!$K$2:$P$21,4,0)))+IFERROR(VLOOKUP(A6038,英雄数据表!A:K,IF(武魂!B6038&gt;=50,10,IF(武魂!B6038&gt;=25,6)),0),0))</f>
        <v>,"dpspro":100</v>
      </c>
      <c r="K6038" s="32" t="str">
        <f t="shared" si="401"/>
        <v>"atk":300,"hp":5000,"undpspro":100,"dpspro":100</v>
      </c>
      <c r="L6038" s="20" t="str">
        <f>IF(B6038&gt;=50,VLOOKUP(A6038,英雄数据表!A:L,11,FALSE),IF(B6038&gt;=25,VLOOKUP(A6038,英雄数据表!A:L,7,0),""))</f>
        <v>"4403601004"</v>
      </c>
      <c r="M6038" s="20" t="str">
        <f>IFERROR(VLOOKUP(B6038,属性中转表!$K$2:$O$21,5,FALSE),"")</f>
        <v/>
      </c>
      <c r="N6038" s="20" t="str">
        <f>IF(B6038=25,VLOOKUP(A6038,英雄数据表!A:L,8,FALSE),IF(B6038=50,VLOOKUP(A6038,英雄数据表!A:L,12,0),""))</f>
        <v/>
      </c>
    </row>
    <row r="6039" spans="1:14" x14ac:dyDescent="0.3">
      <c r="A6039" s="20">
        <v>44036</v>
      </c>
      <c r="B6039" s="21">
        <f t="shared" ref="B6039:B6101" si="402">IF(A6039=A6038,B6038+1,1)</f>
        <v>38</v>
      </c>
      <c r="C6039" s="21">
        <v>5</v>
      </c>
      <c r="D6039" s="21">
        <f>VLOOKUP(A6039,英雄数据表!A:D,4,0)</f>
        <v>4</v>
      </c>
      <c r="E6039" s="20" t="str">
        <f>VLOOKUP(A6039,英雄数据表!A:C,3,0)</f>
        <v>龙齿短剑</v>
      </c>
      <c r="F6039" s="20">
        <f t="shared" ref="F6039:F6101" si="403">A6039</f>
        <v>44036</v>
      </c>
      <c r="G6039" s="20">
        <f t="shared" ref="G6039:G6101" si="404">A6039</f>
        <v>44036</v>
      </c>
      <c r="H6039" s="21" t="str">
        <f>VLOOKUP(B6039,属性中转表!A:F,6,FALSE)</f>
        <v>"hp":120600,"atk":3350</v>
      </c>
      <c r="I6039" s="20" t="str">
        <f>IF(VLOOKUP(B6039,属性中转表!A:G,7,FALSE)=0,"",VLOOKUP(VLOOKUP(B6039,属性中转表!A:G,7,FALSE),属性中转表!$K$2:$P$21,6,0))&amp;IF(VLOOKUP(B6039,属性中转表!A:G,7,FALSE)&gt;=50,VLOOKUP(A6039,英雄数据表!A:K,9,0),IF(VLOOKUP(B6039,属性中转表!A:G,7,FALSE)&gt;=25,VLOOKUP(A6039,英雄数据表!A:K,5,0),""))</f>
        <v>"atk":300,"hp":5000,"undpspro":100</v>
      </c>
      <c r="J6039" s="20" t="str">
        <f>IF(I6039="","",属性中转表!$I$1&amp;(IF(VLOOKUP(B6039,属性中转表!A:G,7,FALSE)=0,0,VLOOKUP(VLOOKUP(B6039,属性中转表!A:G,7,FALSE),属性中转表!$K$2:$P$21,4,0)))+IFERROR(VLOOKUP(A6039,英雄数据表!A:K,IF(武魂!B6039&gt;=50,10,IF(武魂!B6039&gt;=25,6)),0),0))</f>
        <v>,"dpspro":100</v>
      </c>
      <c r="K6039" s="32" t="str">
        <f t="shared" si="401"/>
        <v>"atk":300,"hp":5000,"undpspro":100,"dpspro":100</v>
      </c>
      <c r="L6039" s="20" t="str">
        <f>IF(B6039&gt;=50,VLOOKUP(A6039,英雄数据表!A:L,11,FALSE),IF(B6039&gt;=25,VLOOKUP(A6039,英雄数据表!A:L,7,0),""))</f>
        <v>"4403601004"</v>
      </c>
      <c r="M6039" s="20" t="str">
        <f>IFERROR(VLOOKUP(B6039,属性中转表!$K$2:$O$21,5,FALSE),"")</f>
        <v/>
      </c>
      <c r="N6039" s="20" t="str">
        <f>IF(B6039=25,VLOOKUP(A6039,英雄数据表!A:L,8,FALSE),IF(B6039=50,VLOOKUP(A6039,英雄数据表!A:L,12,0),""))</f>
        <v/>
      </c>
    </row>
    <row r="6040" spans="1:14" x14ac:dyDescent="0.3">
      <c r="A6040" s="20">
        <v>44036</v>
      </c>
      <c r="B6040" s="21">
        <f t="shared" si="402"/>
        <v>39</v>
      </c>
      <c r="C6040" s="21">
        <v>5</v>
      </c>
      <c r="D6040" s="21">
        <f>VLOOKUP(A6040,英雄数据表!A:D,4,0)</f>
        <v>4</v>
      </c>
      <c r="E6040" s="20" t="str">
        <f>VLOOKUP(A6040,英雄数据表!A:C,3,0)</f>
        <v>龙齿短剑</v>
      </c>
      <c r="F6040" s="20">
        <f t="shared" si="403"/>
        <v>44036</v>
      </c>
      <c r="G6040" s="20">
        <f t="shared" si="404"/>
        <v>44036</v>
      </c>
      <c r="H6040" s="21" t="str">
        <f>VLOOKUP(B6040,属性中转表!A:F,6,FALSE)</f>
        <v>"hp":125100,"atk":3475</v>
      </c>
      <c r="I6040" s="20" t="str">
        <f>IF(VLOOKUP(B6040,属性中转表!A:G,7,FALSE)=0,"",VLOOKUP(VLOOKUP(B6040,属性中转表!A:G,7,FALSE),属性中转表!$K$2:$P$21,6,0))&amp;IF(VLOOKUP(B6040,属性中转表!A:G,7,FALSE)&gt;=50,VLOOKUP(A6040,英雄数据表!A:K,9,0),IF(VLOOKUP(B6040,属性中转表!A:G,7,FALSE)&gt;=25,VLOOKUP(A6040,英雄数据表!A:K,5,0),""))</f>
        <v>"atk":300,"hp":5000,"undpspro":100</v>
      </c>
      <c r="J6040" s="20" t="str">
        <f>IF(I6040="","",属性中转表!$I$1&amp;(IF(VLOOKUP(B6040,属性中转表!A:G,7,FALSE)=0,0,VLOOKUP(VLOOKUP(B6040,属性中转表!A:G,7,FALSE),属性中转表!$K$2:$P$21,4,0)))+IFERROR(VLOOKUP(A6040,英雄数据表!A:K,IF(武魂!B6040&gt;=50,10,IF(武魂!B6040&gt;=25,6)),0),0))</f>
        <v>,"dpspro":100</v>
      </c>
      <c r="K6040" s="32" t="str">
        <f t="shared" si="401"/>
        <v>"atk":300,"hp":5000,"undpspro":100,"dpspro":100</v>
      </c>
      <c r="L6040" s="20" t="str">
        <f>IF(B6040&gt;=50,VLOOKUP(A6040,英雄数据表!A:L,11,FALSE),IF(B6040&gt;=25,VLOOKUP(A6040,英雄数据表!A:L,7,0),""))</f>
        <v>"4403601004"</v>
      </c>
      <c r="M6040" s="20" t="str">
        <f>IFERROR(VLOOKUP(B6040,属性中转表!$K$2:$O$21,5,FALSE),"")</f>
        <v/>
      </c>
      <c r="N6040" s="20" t="str">
        <f>IF(B6040=25,VLOOKUP(A6040,英雄数据表!A:L,8,FALSE),IF(B6040=50,VLOOKUP(A6040,英雄数据表!A:L,12,0),""))</f>
        <v/>
      </c>
    </row>
    <row r="6041" spans="1:14" x14ac:dyDescent="0.3">
      <c r="A6041" s="20">
        <v>44036</v>
      </c>
      <c r="B6041" s="21">
        <f t="shared" si="402"/>
        <v>40</v>
      </c>
      <c r="C6041" s="21">
        <v>5</v>
      </c>
      <c r="D6041" s="21">
        <f>VLOOKUP(A6041,英雄数据表!A:D,4,0)</f>
        <v>4</v>
      </c>
      <c r="E6041" s="20" t="str">
        <f>VLOOKUP(A6041,英雄数据表!A:C,3,0)</f>
        <v>龙齿短剑</v>
      </c>
      <c r="F6041" s="20">
        <f t="shared" si="403"/>
        <v>44036</v>
      </c>
      <c r="G6041" s="20">
        <f t="shared" si="404"/>
        <v>44036</v>
      </c>
      <c r="H6041" s="21" t="str">
        <f>VLOOKUP(B6041,属性中转表!A:F,6,FALSE)</f>
        <v>"hp":129600,"atk":3600</v>
      </c>
      <c r="I6041" s="20" t="str">
        <f>IF(VLOOKUP(B6041,属性中转表!A:G,7,FALSE)=0,"",VLOOKUP(VLOOKUP(B6041,属性中转表!A:G,7,FALSE),属性中转表!$K$2:$P$21,6,0))&amp;IF(VLOOKUP(B6041,属性中转表!A:G,7,FALSE)&gt;=50,VLOOKUP(A6041,英雄数据表!A:K,9,0),IF(VLOOKUP(B6041,属性中转表!A:G,7,FALSE)&gt;=25,VLOOKUP(A6041,英雄数据表!A:K,5,0),""))</f>
        <v>"atk":300,"hp":5000,"undpspro":100,"pvpdpspro":50</v>
      </c>
      <c r="J6041" s="20" t="str">
        <f>IF(I6041="","",属性中转表!$I$1&amp;(IF(VLOOKUP(B6041,属性中转表!A:G,7,FALSE)=0,0,VLOOKUP(VLOOKUP(B6041,属性中转表!A:G,7,FALSE),属性中转表!$K$2:$P$21,4,0)))+IFERROR(VLOOKUP(A6041,英雄数据表!A:K,IF(武魂!B6041&gt;=50,10,IF(武魂!B6041&gt;=25,6)),0),0))</f>
        <v>,"dpspro":100</v>
      </c>
      <c r="K6041" s="32" t="str">
        <f t="shared" si="401"/>
        <v>"atk":300,"hp":5000,"undpspro":100,"pvpdpspro":50,"dpspro":100</v>
      </c>
      <c r="L6041" s="20" t="str">
        <f>IF(B6041&gt;=50,VLOOKUP(A6041,英雄数据表!A:L,11,FALSE),IF(B6041&gt;=25,VLOOKUP(A6041,英雄数据表!A:L,7,0),""))</f>
        <v>"4403601004"</v>
      </c>
      <c r="M6041" s="20" t="str">
        <f>IFERROR(VLOOKUP(B6041,属性中转表!$K$2:$O$21,5,FALSE),"")</f>
        <v>"pvpdpspro":50</v>
      </c>
      <c r="N6041" s="20" t="str">
        <f>IF(B6041=25,VLOOKUP(A6041,英雄数据表!A:L,8,FALSE),IF(B6041=50,VLOOKUP(A6041,英雄数据表!A:L,12,0),""))</f>
        <v/>
      </c>
    </row>
    <row r="6042" spans="1:14" x14ac:dyDescent="0.3">
      <c r="A6042" s="20">
        <v>44036</v>
      </c>
      <c r="B6042" s="21">
        <f t="shared" si="402"/>
        <v>41</v>
      </c>
      <c r="C6042" s="21">
        <v>5</v>
      </c>
      <c r="D6042" s="21">
        <f>VLOOKUP(A6042,英雄数据表!A:D,4,0)</f>
        <v>4</v>
      </c>
      <c r="E6042" s="20" t="str">
        <f>VLOOKUP(A6042,英雄数据表!A:C,3,0)</f>
        <v>龙齿短剑</v>
      </c>
      <c r="F6042" s="20">
        <f t="shared" si="403"/>
        <v>44036</v>
      </c>
      <c r="G6042" s="20">
        <f t="shared" si="404"/>
        <v>44036</v>
      </c>
      <c r="H6042" s="21" t="str">
        <f>VLOOKUP(B6042,属性中转表!A:F,6,FALSE)</f>
        <v>"hp":135000,"atk":3750</v>
      </c>
      <c r="I6042" s="20" t="str">
        <f>IF(VLOOKUP(B6042,属性中转表!A:G,7,FALSE)=0,"",VLOOKUP(VLOOKUP(B6042,属性中转表!A:G,7,FALSE),属性中转表!$K$2:$P$21,6,0))&amp;IF(VLOOKUP(B6042,属性中转表!A:G,7,FALSE)&gt;=50,VLOOKUP(A6042,英雄数据表!A:K,9,0),IF(VLOOKUP(B6042,属性中转表!A:G,7,FALSE)&gt;=25,VLOOKUP(A6042,英雄数据表!A:K,5,0),""))</f>
        <v>"atk":300,"hp":5000,"undpspro":100,"pvpdpspro":50</v>
      </c>
      <c r="J6042" s="20" t="str">
        <f>IF(I6042="","",属性中转表!$I$1&amp;(IF(VLOOKUP(B6042,属性中转表!A:G,7,FALSE)=0,0,VLOOKUP(VLOOKUP(B6042,属性中转表!A:G,7,FALSE),属性中转表!$K$2:$P$21,4,0)))+IFERROR(VLOOKUP(A6042,英雄数据表!A:K,IF(武魂!B6042&gt;=50,10,IF(武魂!B6042&gt;=25,6)),0),0))</f>
        <v>,"dpspro":100</v>
      </c>
      <c r="K6042" s="32" t="str">
        <f t="shared" si="401"/>
        <v>"atk":300,"hp":5000,"undpspro":100,"pvpdpspro":50,"dpspro":100</v>
      </c>
      <c r="L6042" s="20" t="str">
        <f>IF(B6042&gt;=50,VLOOKUP(A6042,英雄数据表!A:L,11,FALSE),IF(B6042&gt;=25,VLOOKUP(A6042,英雄数据表!A:L,7,0),""))</f>
        <v>"4403601004"</v>
      </c>
      <c r="M6042" s="20" t="str">
        <f>IFERROR(VLOOKUP(B6042,属性中转表!$K$2:$O$21,5,FALSE),"")</f>
        <v/>
      </c>
      <c r="N6042" s="20" t="str">
        <f>IF(B6042=25,VLOOKUP(A6042,英雄数据表!A:L,8,FALSE),IF(B6042=50,VLOOKUP(A6042,英雄数据表!A:L,12,0),""))</f>
        <v/>
      </c>
    </row>
    <row r="6043" spans="1:14" x14ac:dyDescent="0.3">
      <c r="A6043" s="20">
        <v>44036</v>
      </c>
      <c r="B6043" s="21">
        <f t="shared" si="402"/>
        <v>42</v>
      </c>
      <c r="C6043" s="21">
        <v>5</v>
      </c>
      <c r="D6043" s="21">
        <f>VLOOKUP(A6043,英雄数据表!A:D,4,0)</f>
        <v>4</v>
      </c>
      <c r="E6043" s="20" t="str">
        <f>VLOOKUP(A6043,英雄数据表!A:C,3,0)</f>
        <v>龙齿短剑</v>
      </c>
      <c r="F6043" s="20">
        <f t="shared" si="403"/>
        <v>44036</v>
      </c>
      <c r="G6043" s="20">
        <f t="shared" si="404"/>
        <v>44036</v>
      </c>
      <c r="H6043" s="21" t="str">
        <f>VLOOKUP(B6043,属性中转表!A:F,6,FALSE)</f>
        <v>"hp":140400,"atk":3900</v>
      </c>
      <c r="I6043" s="20" t="str">
        <f>IF(VLOOKUP(B6043,属性中转表!A:G,7,FALSE)=0,"",VLOOKUP(VLOOKUP(B6043,属性中转表!A:G,7,FALSE),属性中转表!$K$2:$P$21,6,0))&amp;IF(VLOOKUP(B6043,属性中转表!A:G,7,FALSE)&gt;=50,VLOOKUP(A6043,英雄数据表!A:K,9,0),IF(VLOOKUP(B6043,属性中转表!A:G,7,FALSE)&gt;=25,VLOOKUP(A6043,英雄数据表!A:K,5,0),""))</f>
        <v>"atk":300,"hp":5000,"undpspro":100,"pvpdpspro":50</v>
      </c>
      <c r="J6043" s="20" t="str">
        <f>IF(I6043="","",属性中转表!$I$1&amp;(IF(VLOOKUP(B6043,属性中转表!A:G,7,FALSE)=0,0,VLOOKUP(VLOOKUP(B6043,属性中转表!A:G,7,FALSE),属性中转表!$K$2:$P$21,4,0)))+IFERROR(VLOOKUP(A6043,英雄数据表!A:K,IF(武魂!B6043&gt;=50,10,IF(武魂!B6043&gt;=25,6)),0),0))</f>
        <v>,"dpspro":100</v>
      </c>
      <c r="K6043" s="32" t="str">
        <f t="shared" si="401"/>
        <v>"atk":300,"hp":5000,"undpspro":100,"pvpdpspro":50,"dpspro":100</v>
      </c>
      <c r="L6043" s="20" t="str">
        <f>IF(B6043&gt;=50,VLOOKUP(A6043,英雄数据表!A:L,11,FALSE),IF(B6043&gt;=25,VLOOKUP(A6043,英雄数据表!A:L,7,0),""))</f>
        <v>"4403601004"</v>
      </c>
      <c r="M6043" s="20" t="str">
        <f>IFERROR(VLOOKUP(B6043,属性中转表!$K$2:$O$21,5,FALSE),"")</f>
        <v/>
      </c>
      <c r="N6043" s="20" t="str">
        <f>IF(B6043=25,VLOOKUP(A6043,英雄数据表!A:L,8,FALSE),IF(B6043=50,VLOOKUP(A6043,英雄数据表!A:L,12,0),""))</f>
        <v/>
      </c>
    </row>
    <row r="6044" spans="1:14" x14ac:dyDescent="0.3">
      <c r="A6044" s="20">
        <v>44036</v>
      </c>
      <c r="B6044" s="21">
        <f t="shared" si="402"/>
        <v>43</v>
      </c>
      <c r="C6044" s="21">
        <v>5</v>
      </c>
      <c r="D6044" s="21">
        <f>VLOOKUP(A6044,英雄数据表!A:D,4,0)</f>
        <v>4</v>
      </c>
      <c r="E6044" s="20" t="str">
        <f>VLOOKUP(A6044,英雄数据表!A:C,3,0)</f>
        <v>龙齿短剑</v>
      </c>
      <c r="F6044" s="20">
        <f t="shared" si="403"/>
        <v>44036</v>
      </c>
      <c r="G6044" s="20">
        <f t="shared" si="404"/>
        <v>44036</v>
      </c>
      <c r="H6044" s="21" t="str">
        <f>VLOOKUP(B6044,属性中转表!A:F,6,FALSE)</f>
        <v>"hp":145800,"atk":4050</v>
      </c>
      <c r="I6044" s="20" t="str">
        <f>IF(VLOOKUP(B6044,属性中转表!A:G,7,FALSE)=0,"",VLOOKUP(VLOOKUP(B6044,属性中转表!A:G,7,FALSE),属性中转表!$K$2:$P$21,6,0))&amp;IF(VLOOKUP(B6044,属性中转表!A:G,7,FALSE)&gt;=50,VLOOKUP(A6044,英雄数据表!A:K,9,0),IF(VLOOKUP(B6044,属性中转表!A:G,7,FALSE)&gt;=25,VLOOKUP(A6044,英雄数据表!A:K,5,0),""))</f>
        <v>"atk":300,"hp":5000,"undpspro":100,"pvpdpspro":50</v>
      </c>
      <c r="J6044" s="20" t="str">
        <f>IF(I6044="","",属性中转表!$I$1&amp;(IF(VLOOKUP(B6044,属性中转表!A:G,7,FALSE)=0,0,VLOOKUP(VLOOKUP(B6044,属性中转表!A:G,7,FALSE),属性中转表!$K$2:$P$21,4,0)))+IFERROR(VLOOKUP(A6044,英雄数据表!A:K,IF(武魂!B6044&gt;=50,10,IF(武魂!B6044&gt;=25,6)),0),0))</f>
        <v>,"dpspro":100</v>
      </c>
      <c r="K6044" s="32" t="str">
        <f t="shared" si="401"/>
        <v>"atk":300,"hp":5000,"undpspro":100,"pvpdpspro":50,"dpspro":100</v>
      </c>
      <c r="L6044" s="20" t="str">
        <f>IF(B6044&gt;=50,VLOOKUP(A6044,英雄数据表!A:L,11,FALSE),IF(B6044&gt;=25,VLOOKUP(A6044,英雄数据表!A:L,7,0),""))</f>
        <v>"4403601004"</v>
      </c>
      <c r="M6044" s="20" t="str">
        <f>IFERROR(VLOOKUP(B6044,属性中转表!$K$2:$O$21,5,FALSE),"")</f>
        <v/>
      </c>
      <c r="N6044" s="20" t="str">
        <f>IF(B6044=25,VLOOKUP(A6044,英雄数据表!A:L,8,FALSE),IF(B6044=50,VLOOKUP(A6044,英雄数据表!A:L,12,0),""))</f>
        <v/>
      </c>
    </row>
    <row r="6045" spans="1:14" x14ac:dyDescent="0.3">
      <c r="A6045" s="20">
        <v>44036</v>
      </c>
      <c r="B6045" s="21">
        <f t="shared" si="402"/>
        <v>44</v>
      </c>
      <c r="C6045" s="21">
        <v>5</v>
      </c>
      <c r="D6045" s="21">
        <f>VLOOKUP(A6045,英雄数据表!A:D,4,0)</f>
        <v>4</v>
      </c>
      <c r="E6045" s="20" t="str">
        <f>VLOOKUP(A6045,英雄数据表!A:C,3,0)</f>
        <v>龙齿短剑</v>
      </c>
      <c r="F6045" s="20">
        <f t="shared" si="403"/>
        <v>44036</v>
      </c>
      <c r="G6045" s="20">
        <f t="shared" si="404"/>
        <v>44036</v>
      </c>
      <c r="H6045" s="21" t="str">
        <f>VLOOKUP(B6045,属性中转表!A:F,6,FALSE)</f>
        <v>"hp":151200,"atk":4200</v>
      </c>
      <c r="I6045" s="20" t="str">
        <f>IF(VLOOKUP(B6045,属性中转表!A:G,7,FALSE)=0,"",VLOOKUP(VLOOKUP(B6045,属性中转表!A:G,7,FALSE),属性中转表!$K$2:$P$21,6,0))&amp;IF(VLOOKUP(B6045,属性中转表!A:G,7,FALSE)&gt;=50,VLOOKUP(A6045,英雄数据表!A:K,9,0),IF(VLOOKUP(B6045,属性中转表!A:G,7,FALSE)&gt;=25,VLOOKUP(A6045,英雄数据表!A:K,5,0),""))</f>
        <v>"atk":300,"hp":5000,"undpspro":100,"pvpdpspro":50</v>
      </c>
      <c r="J6045" s="20" t="str">
        <f>IF(I6045="","",属性中转表!$I$1&amp;(IF(VLOOKUP(B6045,属性中转表!A:G,7,FALSE)=0,0,VLOOKUP(VLOOKUP(B6045,属性中转表!A:G,7,FALSE),属性中转表!$K$2:$P$21,4,0)))+IFERROR(VLOOKUP(A6045,英雄数据表!A:K,IF(武魂!B6045&gt;=50,10,IF(武魂!B6045&gt;=25,6)),0),0))</f>
        <v>,"dpspro":100</v>
      </c>
      <c r="K6045" s="32" t="str">
        <f t="shared" si="401"/>
        <v>"atk":300,"hp":5000,"undpspro":100,"pvpdpspro":50,"dpspro":100</v>
      </c>
      <c r="L6045" s="20" t="str">
        <f>IF(B6045&gt;=50,VLOOKUP(A6045,英雄数据表!A:L,11,FALSE),IF(B6045&gt;=25,VLOOKUP(A6045,英雄数据表!A:L,7,0),""))</f>
        <v>"4403601004"</v>
      </c>
      <c r="M6045" s="20" t="str">
        <f>IFERROR(VLOOKUP(B6045,属性中转表!$K$2:$O$21,5,FALSE),"")</f>
        <v/>
      </c>
      <c r="N6045" s="20" t="str">
        <f>IF(B6045=25,VLOOKUP(A6045,英雄数据表!A:L,8,FALSE),IF(B6045=50,VLOOKUP(A6045,英雄数据表!A:L,12,0),""))</f>
        <v/>
      </c>
    </row>
    <row r="6046" spans="1:14" x14ac:dyDescent="0.3">
      <c r="A6046" s="20">
        <v>44036</v>
      </c>
      <c r="B6046" s="21">
        <f t="shared" si="402"/>
        <v>45</v>
      </c>
      <c r="C6046" s="21">
        <v>5</v>
      </c>
      <c r="D6046" s="21">
        <f>VLOOKUP(A6046,英雄数据表!A:D,4,0)</f>
        <v>4</v>
      </c>
      <c r="E6046" s="20" t="str">
        <f>VLOOKUP(A6046,英雄数据表!A:C,3,0)</f>
        <v>龙齿短剑</v>
      </c>
      <c r="F6046" s="20">
        <f t="shared" si="403"/>
        <v>44036</v>
      </c>
      <c r="G6046" s="20">
        <f t="shared" si="404"/>
        <v>44036</v>
      </c>
      <c r="H6046" s="21" t="str">
        <f>VLOOKUP(B6046,属性中转表!A:F,6,FALSE)</f>
        <v>"hp":156600,"atk":4350</v>
      </c>
      <c r="I6046" s="20" t="str">
        <f>IF(VLOOKUP(B6046,属性中转表!A:G,7,FALSE)=0,"",VLOOKUP(VLOOKUP(B6046,属性中转表!A:G,7,FALSE),属性中转表!$K$2:$P$21,6,0))&amp;IF(VLOOKUP(B6046,属性中转表!A:G,7,FALSE)&gt;=50,VLOOKUP(A6046,英雄数据表!A:K,9,0),IF(VLOOKUP(B6046,属性中转表!A:G,7,FALSE)&gt;=25,VLOOKUP(A6046,英雄数据表!A:K,5,0),""))</f>
        <v>"atk":300,"hp":5000,"undpspro":100,"pvpdpspro":50,"pvpundpspro":50</v>
      </c>
      <c r="J6046" s="20" t="str">
        <f>IF(I6046="","",属性中转表!$I$1&amp;(IF(VLOOKUP(B6046,属性中转表!A:G,7,FALSE)=0,0,VLOOKUP(VLOOKUP(B6046,属性中转表!A:G,7,FALSE),属性中转表!$K$2:$P$21,4,0)))+IFERROR(VLOOKUP(A6046,英雄数据表!A:K,IF(武魂!B6046&gt;=50,10,IF(武魂!B6046&gt;=25,6)),0),0))</f>
        <v>,"dpspro":100</v>
      </c>
      <c r="K6046" s="32" t="str">
        <f t="shared" si="401"/>
        <v>"atk":300,"hp":5000,"undpspro":100,"pvpdpspro":50,"pvpundpspro":50,"dpspro":100</v>
      </c>
      <c r="L6046" s="20" t="str">
        <f>IF(B6046&gt;=50,VLOOKUP(A6046,英雄数据表!A:L,11,FALSE),IF(B6046&gt;=25,VLOOKUP(A6046,英雄数据表!A:L,7,0),""))</f>
        <v>"4403601004"</v>
      </c>
      <c r="M6046" s="20" t="str">
        <f>IFERROR(VLOOKUP(B6046,属性中转表!$K$2:$O$21,5,FALSE),"")</f>
        <v>"pvpundpspro":50</v>
      </c>
      <c r="N6046" s="20" t="str">
        <f>IF(B6046=25,VLOOKUP(A6046,英雄数据表!A:L,8,FALSE),IF(B6046=50,VLOOKUP(A6046,英雄数据表!A:L,12,0),""))</f>
        <v/>
      </c>
    </row>
    <row r="6047" spans="1:14" x14ac:dyDescent="0.3">
      <c r="A6047" s="20">
        <v>44036</v>
      </c>
      <c r="B6047" s="21">
        <f t="shared" si="402"/>
        <v>46</v>
      </c>
      <c r="C6047" s="21">
        <v>5</v>
      </c>
      <c r="D6047" s="21">
        <f>VLOOKUP(A6047,英雄数据表!A:D,4,0)</f>
        <v>4</v>
      </c>
      <c r="E6047" s="20" t="str">
        <f>VLOOKUP(A6047,英雄数据表!A:C,3,0)</f>
        <v>龙齿短剑</v>
      </c>
      <c r="F6047" s="20">
        <f t="shared" si="403"/>
        <v>44036</v>
      </c>
      <c r="G6047" s="20">
        <f t="shared" si="404"/>
        <v>44036</v>
      </c>
      <c r="H6047" s="21" t="str">
        <f>VLOOKUP(B6047,属性中转表!A:F,6,FALSE)</f>
        <v>"hp":162000,"atk":4500</v>
      </c>
      <c r="I6047" s="20" t="str">
        <f>IF(VLOOKUP(B6047,属性中转表!A:G,7,FALSE)=0,"",VLOOKUP(VLOOKUP(B6047,属性中转表!A:G,7,FALSE),属性中转表!$K$2:$P$21,6,0))&amp;IF(VLOOKUP(B6047,属性中转表!A:G,7,FALSE)&gt;=50,VLOOKUP(A6047,英雄数据表!A:K,9,0),IF(VLOOKUP(B6047,属性中转表!A:G,7,FALSE)&gt;=25,VLOOKUP(A6047,英雄数据表!A:K,5,0),""))</f>
        <v>"atk":300,"hp":5000,"undpspro":100,"pvpdpspro":50,"pvpundpspro":50</v>
      </c>
      <c r="J6047" s="20" t="str">
        <f>IF(I6047="","",属性中转表!$I$1&amp;(IF(VLOOKUP(B6047,属性中转表!A:G,7,FALSE)=0,0,VLOOKUP(VLOOKUP(B6047,属性中转表!A:G,7,FALSE),属性中转表!$K$2:$P$21,4,0)))+IFERROR(VLOOKUP(A6047,英雄数据表!A:K,IF(武魂!B6047&gt;=50,10,IF(武魂!B6047&gt;=25,6)),0),0))</f>
        <v>,"dpspro":100</v>
      </c>
      <c r="K6047" s="32" t="str">
        <f t="shared" si="401"/>
        <v>"atk":300,"hp":5000,"undpspro":100,"pvpdpspro":50,"pvpundpspro":50,"dpspro":100</v>
      </c>
      <c r="L6047" s="20" t="str">
        <f>IF(B6047&gt;=50,VLOOKUP(A6047,英雄数据表!A:L,11,FALSE),IF(B6047&gt;=25,VLOOKUP(A6047,英雄数据表!A:L,7,0),""))</f>
        <v>"4403601004"</v>
      </c>
      <c r="M6047" s="20" t="str">
        <f>IFERROR(VLOOKUP(B6047,属性中转表!$K$2:$O$21,5,FALSE),"")</f>
        <v/>
      </c>
      <c r="N6047" s="20" t="str">
        <f>IF(B6047=25,VLOOKUP(A6047,英雄数据表!A:L,8,FALSE),IF(B6047=50,VLOOKUP(A6047,英雄数据表!A:L,12,0),""))</f>
        <v/>
      </c>
    </row>
    <row r="6048" spans="1:14" x14ac:dyDescent="0.3">
      <c r="A6048" s="20">
        <v>44036</v>
      </c>
      <c r="B6048" s="21">
        <f t="shared" si="402"/>
        <v>47</v>
      </c>
      <c r="C6048" s="21">
        <v>5</v>
      </c>
      <c r="D6048" s="21">
        <f>VLOOKUP(A6048,英雄数据表!A:D,4,0)</f>
        <v>4</v>
      </c>
      <c r="E6048" s="20" t="str">
        <f>VLOOKUP(A6048,英雄数据表!A:C,3,0)</f>
        <v>龙齿短剑</v>
      </c>
      <c r="F6048" s="20">
        <f t="shared" si="403"/>
        <v>44036</v>
      </c>
      <c r="G6048" s="20">
        <f t="shared" si="404"/>
        <v>44036</v>
      </c>
      <c r="H6048" s="21" t="str">
        <f>VLOOKUP(B6048,属性中转表!A:F,6,FALSE)</f>
        <v>"hp":167400,"atk":4650</v>
      </c>
      <c r="I6048" s="20" t="str">
        <f>IF(VLOOKUP(B6048,属性中转表!A:G,7,FALSE)=0,"",VLOOKUP(VLOOKUP(B6048,属性中转表!A:G,7,FALSE),属性中转表!$K$2:$P$21,6,0))&amp;IF(VLOOKUP(B6048,属性中转表!A:G,7,FALSE)&gt;=50,VLOOKUP(A6048,英雄数据表!A:K,9,0),IF(VLOOKUP(B6048,属性中转表!A:G,7,FALSE)&gt;=25,VLOOKUP(A6048,英雄数据表!A:K,5,0),""))</f>
        <v>"atk":300,"hp":5000,"undpspro":100,"pvpdpspro":50,"pvpundpspro":50</v>
      </c>
      <c r="J6048" s="20" t="str">
        <f>IF(I6048="","",属性中转表!$I$1&amp;(IF(VLOOKUP(B6048,属性中转表!A:G,7,FALSE)=0,0,VLOOKUP(VLOOKUP(B6048,属性中转表!A:G,7,FALSE),属性中转表!$K$2:$P$21,4,0)))+IFERROR(VLOOKUP(A6048,英雄数据表!A:K,IF(武魂!B6048&gt;=50,10,IF(武魂!B6048&gt;=25,6)),0),0))</f>
        <v>,"dpspro":100</v>
      </c>
      <c r="K6048" s="32" t="str">
        <f t="shared" si="401"/>
        <v>"atk":300,"hp":5000,"undpspro":100,"pvpdpspro":50,"pvpundpspro":50,"dpspro":100</v>
      </c>
      <c r="L6048" s="20" t="str">
        <f>IF(B6048&gt;=50,VLOOKUP(A6048,英雄数据表!A:L,11,FALSE),IF(B6048&gt;=25,VLOOKUP(A6048,英雄数据表!A:L,7,0),""))</f>
        <v>"4403601004"</v>
      </c>
      <c r="M6048" s="20" t="str">
        <f>IFERROR(VLOOKUP(B6048,属性中转表!$K$2:$O$21,5,FALSE),"")</f>
        <v/>
      </c>
      <c r="N6048" s="20" t="str">
        <f>IF(B6048=25,VLOOKUP(A6048,英雄数据表!A:L,8,FALSE),IF(B6048=50,VLOOKUP(A6048,英雄数据表!A:L,12,0),""))</f>
        <v/>
      </c>
    </row>
    <row r="6049" spans="1:14" x14ac:dyDescent="0.3">
      <c r="A6049" s="20">
        <v>44036</v>
      </c>
      <c r="B6049" s="21">
        <f t="shared" si="402"/>
        <v>48</v>
      </c>
      <c r="C6049" s="21">
        <v>5</v>
      </c>
      <c r="D6049" s="21">
        <f>VLOOKUP(A6049,英雄数据表!A:D,4,0)</f>
        <v>4</v>
      </c>
      <c r="E6049" s="20" t="str">
        <f>VLOOKUP(A6049,英雄数据表!A:C,3,0)</f>
        <v>龙齿短剑</v>
      </c>
      <c r="F6049" s="20">
        <f t="shared" si="403"/>
        <v>44036</v>
      </c>
      <c r="G6049" s="20">
        <f t="shared" si="404"/>
        <v>44036</v>
      </c>
      <c r="H6049" s="21" t="str">
        <f>VLOOKUP(B6049,属性中转表!A:F,6,FALSE)</f>
        <v>"hp":172800,"atk":4800</v>
      </c>
      <c r="I6049" s="20" t="str">
        <f>IF(VLOOKUP(B6049,属性中转表!A:G,7,FALSE)=0,"",VLOOKUP(VLOOKUP(B6049,属性中转表!A:G,7,FALSE),属性中转表!$K$2:$P$21,6,0))&amp;IF(VLOOKUP(B6049,属性中转表!A:G,7,FALSE)&gt;=50,VLOOKUP(A6049,英雄数据表!A:K,9,0),IF(VLOOKUP(B6049,属性中转表!A:G,7,FALSE)&gt;=25,VLOOKUP(A6049,英雄数据表!A:K,5,0),""))</f>
        <v>"atk":300,"hp":5000,"undpspro":100,"pvpdpspro":50,"pvpundpspro":50</v>
      </c>
      <c r="J6049" s="20" t="str">
        <f>IF(I6049="","",属性中转表!$I$1&amp;(IF(VLOOKUP(B6049,属性中转表!A:G,7,FALSE)=0,0,VLOOKUP(VLOOKUP(B6049,属性中转表!A:G,7,FALSE),属性中转表!$K$2:$P$21,4,0)))+IFERROR(VLOOKUP(A6049,英雄数据表!A:K,IF(武魂!B6049&gt;=50,10,IF(武魂!B6049&gt;=25,6)),0),0))</f>
        <v>,"dpspro":100</v>
      </c>
      <c r="K6049" s="32" t="str">
        <f t="shared" si="401"/>
        <v>"atk":300,"hp":5000,"undpspro":100,"pvpdpspro":50,"pvpundpspro":50,"dpspro":100</v>
      </c>
      <c r="L6049" s="20" t="str">
        <f>IF(B6049&gt;=50,VLOOKUP(A6049,英雄数据表!A:L,11,FALSE),IF(B6049&gt;=25,VLOOKUP(A6049,英雄数据表!A:L,7,0),""))</f>
        <v>"4403601004"</v>
      </c>
      <c r="M6049" s="20" t="str">
        <f>IFERROR(VLOOKUP(B6049,属性中转表!$K$2:$O$21,5,FALSE),"")</f>
        <v/>
      </c>
      <c r="N6049" s="20" t="str">
        <f>IF(B6049=25,VLOOKUP(A6049,英雄数据表!A:L,8,FALSE),IF(B6049=50,VLOOKUP(A6049,英雄数据表!A:L,12,0),""))</f>
        <v/>
      </c>
    </row>
    <row r="6050" spans="1:14" x14ac:dyDescent="0.3">
      <c r="A6050" s="20">
        <v>44036</v>
      </c>
      <c r="B6050" s="21">
        <f t="shared" si="402"/>
        <v>49</v>
      </c>
      <c r="C6050" s="21">
        <v>5</v>
      </c>
      <c r="D6050" s="21">
        <f>VLOOKUP(A6050,英雄数据表!A:D,4,0)</f>
        <v>4</v>
      </c>
      <c r="E6050" s="20" t="str">
        <f>VLOOKUP(A6050,英雄数据表!A:C,3,0)</f>
        <v>龙齿短剑</v>
      </c>
      <c r="F6050" s="20">
        <f t="shared" si="403"/>
        <v>44036</v>
      </c>
      <c r="G6050" s="20">
        <f t="shared" si="404"/>
        <v>44036</v>
      </c>
      <c r="H6050" s="21" t="str">
        <f>VLOOKUP(B6050,属性中转表!A:F,6,FALSE)</f>
        <v>"hp":178200,"atk":4950</v>
      </c>
      <c r="I6050" s="20" t="str">
        <f>IF(VLOOKUP(B6050,属性中转表!A:G,7,FALSE)=0,"",VLOOKUP(VLOOKUP(B6050,属性中转表!A:G,7,FALSE),属性中转表!$K$2:$P$21,6,0))&amp;IF(VLOOKUP(B6050,属性中转表!A:G,7,FALSE)&gt;=50,VLOOKUP(A6050,英雄数据表!A:K,9,0),IF(VLOOKUP(B6050,属性中转表!A:G,7,FALSE)&gt;=25,VLOOKUP(A6050,英雄数据表!A:K,5,0),""))</f>
        <v>"atk":300,"hp":5000,"undpspro":100,"pvpdpspro":50,"pvpundpspro":50</v>
      </c>
      <c r="J6050" s="20" t="str">
        <f>IF(I6050="","",属性中转表!$I$1&amp;(IF(VLOOKUP(B6050,属性中转表!A:G,7,FALSE)=0,0,VLOOKUP(VLOOKUP(B6050,属性中转表!A:G,7,FALSE),属性中转表!$K$2:$P$21,4,0)))+IFERROR(VLOOKUP(A6050,英雄数据表!A:K,IF(武魂!B6050&gt;=50,10,IF(武魂!B6050&gt;=25,6)),0),0))</f>
        <v>,"dpspro":100</v>
      </c>
      <c r="K6050" s="32" t="str">
        <f t="shared" si="401"/>
        <v>"atk":300,"hp":5000,"undpspro":100,"pvpdpspro":50,"pvpundpspro":50,"dpspro":100</v>
      </c>
      <c r="L6050" s="20" t="str">
        <f>IF(B6050&gt;=50,VLOOKUP(A6050,英雄数据表!A:L,11,FALSE),IF(B6050&gt;=25,VLOOKUP(A6050,英雄数据表!A:L,7,0),""))</f>
        <v>"4403601004"</v>
      </c>
      <c r="M6050" s="20" t="str">
        <f>IFERROR(VLOOKUP(B6050,属性中转表!$K$2:$O$21,5,FALSE),"")</f>
        <v/>
      </c>
      <c r="N6050" s="20" t="str">
        <f>IF(B6050=25,VLOOKUP(A6050,英雄数据表!A:L,8,FALSE),IF(B6050=50,VLOOKUP(A6050,英雄数据表!A:L,12,0),""))</f>
        <v/>
      </c>
    </row>
    <row r="6051" spans="1:14" x14ac:dyDescent="0.3">
      <c r="A6051" s="20">
        <v>44036</v>
      </c>
      <c r="B6051" s="21">
        <f t="shared" si="402"/>
        <v>50</v>
      </c>
      <c r="C6051" s="21">
        <v>5</v>
      </c>
      <c r="D6051" s="21">
        <f>VLOOKUP(A6051,英雄数据表!A:D,4,0)</f>
        <v>4</v>
      </c>
      <c r="E6051" s="20" t="str">
        <f>VLOOKUP(A6051,英雄数据表!A:C,3,0)</f>
        <v>龙齿短剑</v>
      </c>
      <c r="F6051" s="20">
        <f t="shared" si="403"/>
        <v>44036</v>
      </c>
      <c r="G6051" s="20">
        <f t="shared" si="404"/>
        <v>44036</v>
      </c>
      <c r="H6051" s="21" t="str">
        <f>VLOOKUP(B6051,属性中转表!A:F,6,FALSE)</f>
        <v>"hp":183600,"atk":5100</v>
      </c>
      <c r="I6051" s="20" t="str">
        <f>IF(VLOOKUP(B6051,属性中转表!A:G,7,FALSE)=0,"",VLOOKUP(VLOOKUP(B6051,属性中转表!A:G,7,FALSE),属性中转表!$K$2:$P$21,6,0))&amp;IF(VLOOKUP(B6051,属性中转表!A:G,7,FALSE)&gt;=50,VLOOKUP(A6051,英雄数据表!A:K,9,0),IF(VLOOKUP(B6051,属性中转表!A:G,7,FALSE)&gt;=25,VLOOKUP(A6051,英雄数据表!A:K,5,0),""))</f>
        <v>"atk":300,"hp":5000,"undpspro":100,"pvpdpspro":50,"pvpundpspro":50</v>
      </c>
      <c r="J6051" s="20" t="str">
        <f>IF(I6051="","",属性中转表!$I$1&amp;(IF(VLOOKUP(B6051,属性中转表!A:G,7,FALSE)=0,0,VLOOKUP(VLOOKUP(B6051,属性中转表!A:G,7,FALSE),属性中转表!$K$2:$P$21,4,0)))+IFERROR(VLOOKUP(A6051,英雄数据表!A:K,IF(武魂!B6051&gt;=50,10,IF(武魂!B6051&gt;=25,6)),0),0))</f>
        <v>,"dpspro":100</v>
      </c>
      <c r="K6051" s="32" t="str">
        <f t="shared" si="401"/>
        <v>"atk":300,"hp":5000,"undpspro":100,"pvpdpspro":50,"pvpundpspro":50,"dpspro":100</v>
      </c>
      <c r="L6051" s="20" t="str">
        <f>IF(B6051&gt;=50,VLOOKUP(A6051,英雄数据表!A:L,11,FALSE),IF(B6051&gt;=25,VLOOKUP(A6051,英雄数据表!A:L,7,0),""))</f>
        <v>"4403602004"</v>
      </c>
      <c r="M6051" s="20" t="str">
        <f>IFERROR(VLOOKUP(B6051,属性中转表!$K$2:$O$21,5,FALSE),"")</f>
        <v/>
      </c>
      <c r="N6051" s="20" t="str">
        <f>IF(B6051=25,VLOOKUP(A6051,英雄数据表!A:L,8,FALSE),IF(B6051=50,VLOOKUP(A6051,英雄数据表!A:L,12,0),""))</f>
        <v>释放怒气技能时，如果敌方英雄生命低于30%，则对目标造成眩晕</v>
      </c>
    </row>
    <row r="6052" spans="1:14" x14ac:dyDescent="0.3">
      <c r="A6052" s="20">
        <v>44036</v>
      </c>
      <c r="B6052" s="21">
        <f t="shared" si="402"/>
        <v>51</v>
      </c>
      <c r="C6052" s="21">
        <v>5</v>
      </c>
      <c r="D6052" s="21">
        <f>VLOOKUP(A6052,英雄数据表!A:D,4,0)</f>
        <v>4</v>
      </c>
      <c r="E6052" s="20" t="str">
        <f>VLOOKUP(A6052,英雄数据表!A:C,3,0)</f>
        <v>龙齿短剑</v>
      </c>
      <c r="F6052" s="20">
        <f t="shared" si="403"/>
        <v>44036</v>
      </c>
      <c r="G6052" s="20">
        <f t="shared" si="404"/>
        <v>44036</v>
      </c>
      <c r="H6052" s="21" t="str">
        <f>VLOOKUP(B6052,属性中转表!A:F,6,FALSE)</f>
        <v>"hp":189000,"atk":5250</v>
      </c>
      <c r="I6052" s="20" t="str">
        <f>IF(VLOOKUP(B6052,属性中转表!A:G,7,FALSE)=0,"",VLOOKUP(VLOOKUP(B6052,属性中转表!A:G,7,FALSE),属性中转表!$K$2:$P$21,6,0))&amp;IF(VLOOKUP(B6052,属性中转表!A:G,7,FALSE)&gt;=50,VLOOKUP(A6052,英雄数据表!A:K,9,0),IF(VLOOKUP(B6052,属性中转表!A:G,7,FALSE)&gt;=25,VLOOKUP(A6052,英雄数据表!A:K,5,0),""))</f>
        <v>"atk":300,"hp":5000,"undpspro":100,"pvpdpspro":50,"pvpundpspro":50</v>
      </c>
      <c r="J6052" s="20" t="str">
        <f>IF(I6052="","",属性中转表!$I$1&amp;(IF(VLOOKUP(B6052,属性中转表!A:G,7,FALSE)=0,0,VLOOKUP(VLOOKUP(B6052,属性中转表!A:G,7,FALSE),属性中转表!$K$2:$P$21,4,0)))+IFERROR(VLOOKUP(A6052,英雄数据表!A:K,IF(武魂!B6052&gt;=50,10,IF(武魂!B6052&gt;=25,6)),0),0))</f>
        <v>,"dpspro":100</v>
      </c>
      <c r="K6052" s="32" t="str">
        <f t="shared" si="401"/>
        <v>"atk":300,"hp":5000,"undpspro":100,"pvpdpspro":50,"pvpundpspro":50,"dpspro":100</v>
      </c>
      <c r="L6052" s="20" t="str">
        <f>IF(B6052&gt;=50,VLOOKUP(A6052,英雄数据表!A:L,11,FALSE),IF(B6052&gt;=25,VLOOKUP(A6052,英雄数据表!A:L,7,0),""))</f>
        <v>"4403602004"</v>
      </c>
      <c r="M6052" s="20" t="str">
        <f>IFERROR(VLOOKUP(B6052,属性中转表!$K$2:$O$21,5,FALSE),"")</f>
        <v/>
      </c>
      <c r="N6052" s="20" t="str">
        <f>IF(B6052=25,VLOOKUP(A6052,英雄数据表!A:L,8,FALSE),IF(B6052=50,VLOOKUP(A6052,英雄数据表!A:L,12,0),""))</f>
        <v/>
      </c>
    </row>
    <row r="6053" spans="1:14" x14ac:dyDescent="0.3">
      <c r="A6053" s="20">
        <v>44036</v>
      </c>
      <c r="B6053" s="21">
        <f t="shared" si="402"/>
        <v>52</v>
      </c>
      <c r="C6053" s="21">
        <v>5</v>
      </c>
      <c r="D6053" s="21">
        <f>VLOOKUP(A6053,英雄数据表!A:D,4,0)</f>
        <v>4</v>
      </c>
      <c r="E6053" s="20" t="str">
        <f>VLOOKUP(A6053,英雄数据表!A:C,3,0)</f>
        <v>龙齿短剑</v>
      </c>
      <c r="F6053" s="20">
        <f t="shared" si="403"/>
        <v>44036</v>
      </c>
      <c r="G6053" s="20">
        <f t="shared" si="404"/>
        <v>44036</v>
      </c>
      <c r="H6053" s="21" t="str">
        <f>VLOOKUP(B6053,属性中转表!A:F,6,FALSE)</f>
        <v>"hp":194400,"atk":5400</v>
      </c>
      <c r="I6053" s="20" t="str">
        <f>IF(VLOOKUP(B6053,属性中转表!A:G,7,FALSE)=0,"",VLOOKUP(VLOOKUP(B6053,属性中转表!A:G,7,FALSE),属性中转表!$K$2:$P$21,6,0))&amp;IF(VLOOKUP(B6053,属性中转表!A:G,7,FALSE)&gt;=50,VLOOKUP(A6053,英雄数据表!A:K,9,0),IF(VLOOKUP(B6053,属性中转表!A:G,7,FALSE)&gt;=25,VLOOKUP(A6053,英雄数据表!A:K,5,0),""))</f>
        <v>"atk":300,"hp":5000,"undpspro":100,"pvpdpspro":50,"pvpundpspro":50</v>
      </c>
      <c r="J6053" s="20" t="str">
        <f>IF(I6053="","",属性中转表!$I$1&amp;(IF(VLOOKUP(B6053,属性中转表!A:G,7,FALSE)=0,0,VLOOKUP(VLOOKUP(B6053,属性中转表!A:G,7,FALSE),属性中转表!$K$2:$P$21,4,0)))+IFERROR(VLOOKUP(A6053,英雄数据表!A:K,IF(武魂!B6053&gt;=50,10,IF(武魂!B6053&gt;=25,6)),0),0))</f>
        <v>,"dpspro":100</v>
      </c>
      <c r="K6053" s="32" t="str">
        <f t="shared" si="401"/>
        <v>"atk":300,"hp":5000,"undpspro":100,"pvpdpspro":50,"pvpundpspro":50,"dpspro":100</v>
      </c>
      <c r="L6053" s="20" t="str">
        <f>IF(B6053&gt;=50,VLOOKUP(A6053,英雄数据表!A:L,11,FALSE),IF(B6053&gt;=25,VLOOKUP(A6053,英雄数据表!A:L,7,0),""))</f>
        <v>"4403602004"</v>
      </c>
      <c r="M6053" s="20" t="str">
        <f>IFERROR(VLOOKUP(B6053,属性中转表!$K$2:$O$21,5,FALSE),"")</f>
        <v/>
      </c>
      <c r="N6053" s="20" t="str">
        <f>IF(B6053=25,VLOOKUP(A6053,英雄数据表!A:L,8,FALSE),IF(B6053=50,VLOOKUP(A6053,英雄数据表!A:L,12,0),""))</f>
        <v/>
      </c>
    </row>
    <row r="6054" spans="1:14" x14ac:dyDescent="0.3">
      <c r="A6054" s="20">
        <v>44036</v>
      </c>
      <c r="B6054" s="21">
        <f t="shared" si="402"/>
        <v>53</v>
      </c>
      <c r="C6054" s="21">
        <v>5</v>
      </c>
      <c r="D6054" s="21">
        <f>VLOOKUP(A6054,英雄数据表!A:D,4,0)</f>
        <v>4</v>
      </c>
      <c r="E6054" s="20" t="str">
        <f>VLOOKUP(A6054,英雄数据表!A:C,3,0)</f>
        <v>龙齿短剑</v>
      </c>
      <c r="F6054" s="20">
        <f t="shared" si="403"/>
        <v>44036</v>
      </c>
      <c r="G6054" s="20">
        <f t="shared" si="404"/>
        <v>44036</v>
      </c>
      <c r="H6054" s="21" t="str">
        <f>VLOOKUP(B6054,属性中转表!A:F,6,FALSE)</f>
        <v>"hp":199800,"atk":5550</v>
      </c>
      <c r="I6054" s="20" t="str">
        <f>IF(VLOOKUP(B6054,属性中转表!A:G,7,FALSE)=0,"",VLOOKUP(VLOOKUP(B6054,属性中转表!A:G,7,FALSE),属性中转表!$K$2:$P$21,6,0))&amp;IF(VLOOKUP(B6054,属性中转表!A:G,7,FALSE)&gt;=50,VLOOKUP(A6054,英雄数据表!A:K,9,0),IF(VLOOKUP(B6054,属性中转表!A:G,7,FALSE)&gt;=25,VLOOKUP(A6054,英雄数据表!A:K,5,0),""))</f>
        <v>"atk":300,"hp":5000,"undpspro":100,"pvpdpspro":50,"pvpundpspro":50</v>
      </c>
      <c r="J6054" s="20" t="str">
        <f>IF(I6054="","",属性中转表!$I$1&amp;(IF(VLOOKUP(B6054,属性中转表!A:G,7,FALSE)=0,0,VLOOKUP(VLOOKUP(B6054,属性中转表!A:G,7,FALSE),属性中转表!$K$2:$P$21,4,0)))+IFERROR(VLOOKUP(A6054,英雄数据表!A:K,IF(武魂!B6054&gt;=50,10,IF(武魂!B6054&gt;=25,6)),0),0))</f>
        <v>,"dpspro":100</v>
      </c>
      <c r="K6054" s="32" t="str">
        <f t="shared" si="401"/>
        <v>"atk":300,"hp":5000,"undpspro":100,"pvpdpspro":50,"pvpundpspro":50,"dpspro":100</v>
      </c>
      <c r="L6054" s="20" t="str">
        <f>IF(B6054&gt;=50,VLOOKUP(A6054,英雄数据表!A:L,11,FALSE),IF(B6054&gt;=25,VLOOKUP(A6054,英雄数据表!A:L,7,0),""))</f>
        <v>"4403602004"</v>
      </c>
      <c r="M6054" s="20" t="str">
        <f>IFERROR(VLOOKUP(B6054,属性中转表!$K$2:$O$21,5,FALSE),"")</f>
        <v/>
      </c>
      <c r="N6054" s="20" t="str">
        <f>IF(B6054=25,VLOOKUP(A6054,英雄数据表!A:L,8,FALSE),IF(B6054=50,VLOOKUP(A6054,英雄数据表!A:L,12,0),""))</f>
        <v/>
      </c>
    </row>
    <row r="6055" spans="1:14" x14ac:dyDescent="0.3">
      <c r="A6055" s="20">
        <v>44036</v>
      </c>
      <c r="B6055" s="21">
        <f t="shared" si="402"/>
        <v>54</v>
      </c>
      <c r="C6055" s="21">
        <v>5</v>
      </c>
      <c r="D6055" s="21">
        <f>VLOOKUP(A6055,英雄数据表!A:D,4,0)</f>
        <v>4</v>
      </c>
      <c r="E6055" s="20" t="str">
        <f>VLOOKUP(A6055,英雄数据表!A:C,3,0)</f>
        <v>龙齿短剑</v>
      </c>
      <c r="F6055" s="20">
        <f t="shared" si="403"/>
        <v>44036</v>
      </c>
      <c r="G6055" s="20">
        <f t="shared" si="404"/>
        <v>44036</v>
      </c>
      <c r="H6055" s="21" t="str">
        <f>VLOOKUP(B6055,属性中转表!A:F,6,FALSE)</f>
        <v>"hp":205200,"atk":5700</v>
      </c>
      <c r="I6055" s="20" t="str">
        <f>IF(VLOOKUP(B6055,属性中转表!A:G,7,FALSE)=0,"",VLOOKUP(VLOOKUP(B6055,属性中转表!A:G,7,FALSE),属性中转表!$K$2:$P$21,6,0))&amp;IF(VLOOKUP(B6055,属性中转表!A:G,7,FALSE)&gt;=50,VLOOKUP(A6055,英雄数据表!A:K,9,0),IF(VLOOKUP(B6055,属性中转表!A:G,7,FALSE)&gt;=25,VLOOKUP(A6055,英雄数据表!A:K,5,0),""))</f>
        <v>"atk":300,"hp":5000,"undpspro":100,"pvpdpspro":50,"pvpundpspro":50</v>
      </c>
      <c r="J6055" s="20" t="str">
        <f>IF(I6055="","",属性中转表!$I$1&amp;(IF(VLOOKUP(B6055,属性中转表!A:G,7,FALSE)=0,0,VLOOKUP(VLOOKUP(B6055,属性中转表!A:G,7,FALSE),属性中转表!$K$2:$P$21,4,0)))+IFERROR(VLOOKUP(A6055,英雄数据表!A:K,IF(武魂!B6055&gt;=50,10,IF(武魂!B6055&gt;=25,6)),0),0))</f>
        <v>,"dpspro":100</v>
      </c>
      <c r="K6055" s="32" t="str">
        <f t="shared" si="401"/>
        <v>"atk":300,"hp":5000,"undpspro":100,"pvpdpspro":50,"pvpundpspro":50,"dpspro":100</v>
      </c>
      <c r="L6055" s="20" t="str">
        <f>IF(B6055&gt;=50,VLOOKUP(A6055,英雄数据表!A:L,11,FALSE),IF(B6055&gt;=25,VLOOKUP(A6055,英雄数据表!A:L,7,0),""))</f>
        <v>"4403602004"</v>
      </c>
      <c r="M6055" s="20" t="str">
        <f>IFERROR(VLOOKUP(B6055,属性中转表!$K$2:$O$21,5,FALSE),"")</f>
        <v/>
      </c>
      <c r="N6055" s="20" t="str">
        <f>IF(B6055=25,VLOOKUP(A6055,英雄数据表!A:L,8,FALSE),IF(B6055=50,VLOOKUP(A6055,英雄数据表!A:L,12,0),""))</f>
        <v/>
      </c>
    </row>
    <row r="6056" spans="1:14" x14ac:dyDescent="0.3">
      <c r="A6056" s="20">
        <v>44036</v>
      </c>
      <c r="B6056" s="21">
        <f t="shared" si="402"/>
        <v>55</v>
      </c>
      <c r="C6056" s="21">
        <v>5</v>
      </c>
      <c r="D6056" s="21">
        <f>VLOOKUP(A6056,英雄数据表!A:D,4,0)</f>
        <v>4</v>
      </c>
      <c r="E6056" s="20" t="str">
        <f>VLOOKUP(A6056,英雄数据表!A:C,3,0)</f>
        <v>龙齿短剑</v>
      </c>
      <c r="F6056" s="20">
        <f t="shared" si="403"/>
        <v>44036</v>
      </c>
      <c r="G6056" s="20">
        <f t="shared" si="404"/>
        <v>44036</v>
      </c>
      <c r="H6056" s="21" t="str">
        <f>VLOOKUP(B6056,属性中转表!A:F,6,FALSE)</f>
        <v>"hp":210600,"atk":5850</v>
      </c>
      <c r="I6056" s="20" t="str">
        <f>IF(VLOOKUP(B6056,属性中转表!A:G,7,FALSE)=0,"",VLOOKUP(VLOOKUP(B6056,属性中转表!A:G,7,FALSE),属性中转表!$K$2:$P$21,6,0))&amp;IF(VLOOKUP(B6056,属性中转表!A:G,7,FALSE)&gt;=50,VLOOKUP(A6056,英雄数据表!A:K,9,0),IF(VLOOKUP(B6056,属性中转表!A:G,7,FALSE)&gt;=25,VLOOKUP(A6056,英雄数据表!A:K,5,0),""))</f>
        <v>"atk":300,"hp":5000,"undpspro":150,"pvpdpspro":50,"pvpundpspro":50</v>
      </c>
      <c r="J6056" s="20" t="str">
        <f>IF(I6056="","",属性中转表!$I$1&amp;(IF(VLOOKUP(B6056,属性中转表!A:G,7,FALSE)=0,0,VLOOKUP(VLOOKUP(B6056,属性中转表!A:G,7,FALSE),属性中转表!$K$2:$P$21,4,0)))+IFERROR(VLOOKUP(A6056,英雄数据表!A:K,IF(武魂!B6056&gt;=50,10,IF(武魂!B6056&gt;=25,6)),0),0))</f>
        <v>,"dpspro":100</v>
      </c>
      <c r="K6056" s="32" t="str">
        <f t="shared" si="401"/>
        <v>"atk":300,"hp":5000,"undpspro":150,"pvpdpspro":50,"pvpundpspro":50,"dpspro":100</v>
      </c>
      <c r="L6056" s="20" t="str">
        <f>IF(B6056&gt;=50,VLOOKUP(A6056,英雄数据表!A:L,11,FALSE),IF(B6056&gt;=25,VLOOKUP(A6056,英雄数据表!A:L,7,0),""))</f>
        <v>"4403602004"</v>
      </c>
      <c r="M6056" s="20" t="str">
        <f>IFERROR(VLOOKUP(B6056,属性中转表!$K$2:$O$21,5,FALSE),"")</f>
        <v>"undpspro":50</v>
      </c>
      <c r="N6056" s="20" t="str">
        <f>IF(B6056=25,VLOOKUP(A6056,英雄数据表!A:L,8,FALSE),IF(B6056=50,VLOOKUP(A6056,英雄数据表!A:L,12,0),""))</f>
        <v/>
      </c>
    </row>
    <row r="6057" spans="1:14" x14ac:dyDescent="0.3">
      <c r="A6057" s="20">
        <v>44036</v>
      </c>
      <c r="B6057" s="21">
        <f t="shared" si="402"/>
        <v>56</v>
      </c>
      <c r="C6057" s="21">
        <v>5</v>
      </c>
      <c r="D6057" s="21">
        <f>VLOOKUP(A6057,英雄数据表!A:D,4,0)</f>
        <v>4</v>
      </c>
      <c r="E6057" s="20" t="str">
        <f>VLOOKUP(A6057,英雄数据表!A:C,3,0)</f>
        <v>龙齿短剑</v>
      </c>
      <c r="F6057" s="20">
        <f t="shared" si="403"/>
        <v>44036</v>
      </c>
      <c r="G6057" s="20">
        <f t="shared" si="404"/>
        <v>44036</v>
      </c>
      <c r="H6057" s="21" t="str">
        <f>VLOOKUP(B6057,属性中转表!A:F,6,FALSE)</f>
        <v>"hp":216000,"atk":6000</v>
      </c>
      <c r="I6057" s="20" t="str">
        <f>IF(VLOOKUP(B6057,属性中转表!A:G,7,FALSE)=0,"",VLOOKUP(VLOOKUP(B6057,属性中转表!A:G,7,FALSE),属性中转表!$K$2:$P$21,6,0))&amp;IF(VLOOKUP(B6057,属性中转表!A:G,7,FALSE)&gt;=50,VLOOKUP(A6057,英雄数据表!A:K,9,0),IF(VLOOKUP(B6057,属性中转表!A:G,7,FALSE)&gt;=25,VLOOKUP(A6057,英雄数据表!A:K,5,0),""))</f>
        <v>"atk":300,"hp":5000,"undpspro":150,"pvpdpspro":50,"pvpundpspro":50</v>
      </c>
      <c r="J6057" s="20" t="str">
        <f>IF(I6057="","",属性中转表!$I$1&amp;(IF(VLOOKUP(B6057,属性中转表!A:G,7,FALSE)=0,0,VLOOKUP(VLOOKUP(B6057,属性中转表!A:G,7,FALSE),属性中转表!$K$2:$P$21,4,0)))+IFERROR(VLOOKUP(A6057,英雄数据表!A:K,IF(武魂!B6057&gt;=50,10,IF(武魂!B6057&gt;=25,6)),0),0))</f>
        <v>,"dpspro":100</v>
      </c>
      <c r="K6057" s="32" t="str">
        <f t="shared" si="401"/>
        <v>"atk":300,"hp":5000,"undpspro":150,"pvpdpspro":50,"pvpundpspro":50,"dpspro":100</v>
      </c>
      <c r="L6057" s="20" t="str">
        <f>IF(B6057&gt;=50,VLOOKUP(A6057,英雄数据表!A:L,11,FALSE),IF(B6057&gt;=25,VLOOKUP(A6057,英雄数据表!A:L,7,0),""))</f>
        <v>"4403602004"</v>
      </c>
      <c r="M6057" s="20" t="str">
        <f>IFERROR(VLOOKUP(B6057,属性中转表!$K$2:$O$21,5,FALSE),"")</f>
        <v/>
      </c>
      <c r="N6057" s="20" t="str">
        <f>IF(B6057=25,VLOOKUP(A6057,英雄数据表!A:L,8,FALSE),IF(B6057=50,VLOOKUP(A6057,英雄数据表!A:L,12,0),""))</f>
        <v/>
      </c>
    </row>
    <row r="6058" spans="1:14" x14ac:dyDescent="0.3">
      <c r="A6058" s="20">
        <v>44036</v>
      </c>
      <c r="B6058" s="21">
        <f t="shared" si="402"/>
        <v>57</v>
      </c>
      <c r="C6058" s="21">
        <v>5</v>
      </c>
      <c r="D6058" s="21">
        <f>VLOOKUP(A6058,英雄数据表!A:D,4,0)</f>
        <v>4</v>
      </c>
      <c r="E6058" s="20" t="str">
        <f>VLOOKUP(A6058,英雄数据表!A:C,3,0)</f>
        <v>龙齿短剑</v>
      </c>
      <c r="F6058" s="20">
        <f t="shared" si="403"/>
        <v>44036</v>
      </c>
      <c r="G6058" s="20">
        <f t="shared" si="404"/>
        <v>44036</v>
      </c>
      <c r="H6058" s="21" t="str">
        <f>VLOOKUP(B6058,属性中转表!A:F,6,FALSE)</f>
        <v>"hp":221400,"atk":6150</v>
      </c>
      <c r="I6058" s="20" t="str">
        <f>IF(VLOOKUP(B6058,属性中转表!A:G,7,FALSE)=0,"",VLOOKUP(VLOOKUP(B6058,属性中转表!A:G,7,FALSE),属性中转表!$K$2:$P$21,6,0))&amp;IF(VLOOKUP(B6058,属性中转表!A:G,7,FALSE)&gt;=50,VLOOKUP(A6058,英雄数据表!A:K,9,0),IF(VLOOKUP(B6058,属性中转表!A:G,7,FALSE)&gt;=25,VLOOKUP(A6058,英雄数据表!A:K,5,0),""))</f>
        <v>"atk":300,"hp":5000,"undpspro":150,"pvpdpspro":50,"pvpundpspro":50</v>
      </c>
      <c r="J6058" s="20" t="str">
        <f>IF(I6058="","",属性中转表!$I$1&amp;(IF(VLOOKUP(B6058,属性中转表!A:G,7,FALSE)=0,0,VLOOKUP(VLOOKUP(B6058,属性中转表!A:G,7,FALSE),属性中转表!$K$2:$P$21,4,0)))+IFERROR(VLOOKUP(A6058,英雄数据表!A:K,IF(武魂!B6058&gt;=50,10,IF(武魂!B6058&gt;=25,6)),0),0))</f>
        <v>,"dpspro":100</v>
      </c>
      <c r="K6058" s="32" t="str">
        <f t="shared" si="401"/>
        <v>"atk":300,"hp":5000,"undpspro":150,"pvpdpspro":50,"pvpundpspro":50,"dpspro":100</v>
      </c>
      <c r="L6058" s="20" t="str">
        <f>IF(B6058&gt;=50,VLOOKUP(A6058,英雄数据表!A:L,11,FALSE),IF(B6058&gt;=25,VLOOKUP(A6058,英雄数据表!A:L,7,0),""))</f>
        <v>"4403602004"</v>
      </c>
      <c r="M6058" s="20" t="str">
        <f>IFERROR(VLOOKUP(B6058,属性中转表!$K$2:$O$21,5,FALSE),"")</f>
        <v/>
      </c>
      <c r="N6058" s="20" t="str">
        <f>IF(B6058=25,VLOOKUP(A6058,英雄数据表!A:L,8,FALSE),IF(B6058=50,VLOOKUP(A6058,英雄数据表!A:L,12,0),""))</f>
        <v/>
      </c>
    </row>
    <row r="6059" spans="1:14" x14ac:dyDescent="0.3">
      <c r="A6059" s="20">
        <v>44036</v>
      </c>
      <c r="B6059" s="21">
        <f t="shared" si="402"/>
        <v>58</v>
      </c>
      <c r="C6059" s="21">
        <v>5</v>
      </c>
      <c r="D6059" s="21">
        <f>VLOOKUP(A6059,英雄数据表!A:D,4,0)</f>
        <v>4</v>
      </c>
      <c r="E6059" s="20" t="str">
        <f>VLOOKUP(A6059,英雄数据表!A:C,3,0)</f>
        <v>龙齿短剑</v>
      </c>
      <c r="F6059" s="20">
        <f t="shared" si="403"/>
        <v>44036</v>
      </c>
      <c r="G6059" s="20">
        <f t="shared" si="404"/>
        <v>44036</v>
      </c>
      <c r="H6059" s="21" t="str">
        <f>VLOOKUP(B6059,属性中转表!A:F,6,FALSE)</f>
        <v>"hp":226800,"atk":6300</v>
      </c>
      <c r="I6059" s="20" t="str">
        <f>IF(VLOOKUP(B6059,属性中转表!A:G,7,FALSE)=0,"",VLOOKUP(VLOOKUP(B6059,属性中转表!A:G,7,FALSE),属性中转表!$K$2:$P$21,6,0))&amp;IF(VLOOKUP(B6059,属性中转表!A:G,7,FALSE)&gt;=50,VLOOKUP(A6059,英雄数据表!A:K,9,0),IF(VLOOKUP(B6059,属性中转表!A:G,7,FALSE)&gt;=25,VLOOKUP(A6059,英雄数据表!A:K,5,0),""))</f>
        <v>"atk":300,"hp":5000,"undpspro":150,"pvpdpspro":50,"pvpundpspro":50</v>
      </c>
      <c r="J6059" s="20" t="str">
        <f>IF(I6059="","",属性中转表!$I$1&amp;(IF(VLOOKUP(B6059,属性中转表!A:G,7,FALSE)=0,0,VLOOKUP(VLOOKUP(B6059,属性中转表!A:G,7,FALSE),属性中转表!$K$2:$P$21,4,0)))+IFERROR(VLOOKUP(A6059,英雄数据表!A:K,IF(武魂!B6059&gt;=50,10,IF(武魂!B6059&gt;=25,6)),0),0))</f>
        <v>,"dpspro":100</v>
      </c>
      <c r="K6059" s="32" t="str">
        <f t="shared" si="401"/>
        <v>"atk":300,"hp":5000,"undpspro":150,"pvpdpspro":50,"pvpundpspro":50,"dpspro":100</v>
      </c>
      <c r="L6059" s="20" t="str">
        <f>IF(B6059&gt;=50,VLOOKUP(A6059,英雄数据表!A:L,11,FALSE),IF(B6059&gt;=25,VLOOKUP(A6059,英雄数据表!A:L,7,0),""))</f>
        <v>"4403602004"</v>
      </c>
      <c r="M6059" s="20" t="str">
        <f>IFERROR(VLOOKUP(B6059,属性中转表!$K$2:$O$21,5,FALSE),"")</f>
        <v/>
      </c>
      <c r="N6059" s="20" t="str">
        <f>IF(B6059=25,VLOOKUP(A6059,英雄数据表!A:L,8,FALSE),IF(B6059=50,VLOOKUP(A6059,英雄数据表!A:L,12,0),""))</f>
        <v/>
      </c>
    </row>
    <row r="6060" spans="1:14" x14ac:dyDescent="0.3">
      <c r="A6060" s="20">
        <v>44036</v>
      </c>
      <c r="B6060" s="21">
        <f t="shared" si="402"/>
        <v>59</v>
      </c>
      <c r="C6060" s="21">
        <v>5</v>
      </c>
      <c r="D6060" s="21">
        <f>VLOOKUP(A6060,英雄数据表!A:D,4,0)</f>
        <v>4</v>
      </c>
      <c r="E6060" s="20" t="str">
        <f>VLOOKUP(A6060,英雄数据表!A:C,3,0)</f>
        <v>龙齿短剑</v>
      </c>
      <c r="F6060" s="20">
        <f t="shared" si="403"/>
        <v>44036</v>
      </c>
      <c r="G6060" s="20">
        <f t="shared" si="404"/>
        <v>44036</v>
      </c>
      <c r="H6060" s="21" t="str">
        <f>VLOOKUP(B6060,属性中转表!A:F,6,FALSE)</f>
        <v>"hp":232200,"atk":6450</v>
      </c>
      <c r="I6060" s="20" t="str">
        <f>IF(VLOOKUP(B6060,属性中转表!A:G,7,FALSE)=0,"",VLOOKUP(VLOOKUP(B6060,属性中转表!A:G,7,FALSE),属性中转表!$K$2:$P$21,6,0))&amp;IF(VLOOKUP(B6060,属性中转表!A:G,7,FALSE)&gt;=50,VLOOKUP(A6060,英雄数据表!A:K,9,0),IF(VLOOKUP(B6060,属性中转表!A:G,7,FALSE)&gt;=25,VLOOKUP(A6060,英雄数据表!A:K,5,0),""))</f>
        <v>"atk":300,"hp":5000,"undpspro":150,"pvpdpspro":50,"pvpundpspro":50</v>
      </c>
      <c r="J6060" s="20" t="str">
        <f>IF(I6060="","",属性中转表!$I$1&amp;(IF(VLOOKUP(B6060,属性中转表!A:G,7,FALSE)=0,0,VLOOKUP(VLOOKUP(B6060,属性中转表!A:G,7,FALSE),属性中转表!$K$2:$P$21,4,0)))+IFERROR(VLOOKUP(A6060,英雄数据表!A:K,IF(武魂!B6060&gt;=50,10,IF(武魂!B6060&gt;=25,6)),0),0))</f>
        <v>,"dpspro":100</v>
      </c>
      <c r="K6060" s="32" t="str">
        <f t="shared" si="401"/>
        <v>"atk":300,"hp":5000,"undpspro":150,"pvpdpspro":50,"pvpundpspro":50,"dpspro":100</v>
      </c>
      <c r="L6060" s="20" t="str">
        <f>IF(B6060&gt;=50,VLOOKUP(A6060,英雄数据表!A:L,11,FALSE),IF(B6060&gt;=25,VLOOKUP(A6060,英雄数据表!A:L,7,0),""))</f>
        <v>"4403602004"</v>
      </c>
      <c r="M6060" s="20" t="str">
        <f>IFERROR(VLOOKUP(B6060,属性中转表!$K$2:$O$21,5,FALSE),"")</f>
        <v/>
      </c>
      <c r="N6060" s="20" t="str">
        <f>IF(B6060=25,VLOOKUP(A6060,英雄数据表!A:L,8,FALSE),IF(B6060=50,VLOOKUP(A6060,英雄数据表!A:L,12,0),""))</f>
        <v/>
      </c>
    </row>
    <row r="6061" spans="1:14" x14ac:dyDescent="0.3">
      <c r="A6061" s="20">
        <v>44036</v>
      </c>
      <c r="B6061" s="21">
        <f t="shared" si="402"/>
        <v>60</v>
      </c>
      <c r="C6061" s="21">
        <v>5</v>
      </c>
      <c r="D6061" s="21">
        <f>VLOOKUP(A6061,英雄数据表!A:D,4,0)</f>
        <v>4</v>
      </c>
      <c r="E6061" s="20" t="str">
        <f>VLOOKUP(A6061,英雄数据表!A:C,3,0)</f>
        <v>龙齿短剑</v>
      </c>
      <c r="F6061" s="20">
        <f t="shared" si="403"/>
        <v>44036</v>
      </c>
      <c r="G6061" s="20">
        <f t="shared" si="404"/>
        <v>44036</v>
      </c>
      <c r="H6061" s="21" t="str">
        <f>VLOOKUP(B6061,属性中转表!A:F,6,FALSE)</f>
        <v>"hp":237600,"atk":6600</v>
      </c>
      <c r="I6061" s="20" t="str">
        <f>IF(VLOOKUP(B6061,属性中转表!A:G,7,FALSE)=0,"",VLOOKUP(VLOOKUP(B6061,属性中转表!A:G,7,FALSE),属性中转表!$K$2:$P$21,6,0))&amp;IF(VLOOKUP(B6061,属性中转表!A:G,7,FALSE)&gt;=50,VLOOKUP(A6061,英雄数据表!A:K,9,0),IF(VLOOKUP(B6061,属性中转表!A:G,7,FALSE)&gt;=25,VLOOKUP(A6061,英雄数据表!A:K,5,0),""))</f>
        <v>"atk":300,"hp":5000,"undpspro":150,"pvpdpspro":50,"pvpundpspro":50</v>
      </c>
      <c r="J6061" s="20" t="str">
        <f>IF(I6061="","",属性中转表!$I$1&amp;(IF(VLOOKUP(B6061,属性中转表!A:G,7,FALSE)=0,0,VLOOKUP(VLOOKUP(B6061,属性中转表!A:G,7,FALSE),属性中转表!$K$2:$P$21,4,0)))+IFERROR(VLOOKUP(A6061,英雄数据表!A:K,IF(武魂!B6061&gt;=50,10,IF(武魂!B6061&gt;=25,6)),0),0))</f>
        <v>,"dpspro":150</v>
      </c>
      <c r="K6061" s="32" t="str">
        <f t="shared" si="401"/>
        <v>"atk":300,"hp":5000,"undpspro":150,"pvpdpspro":50,"pvpundpspro":50,"dpspro":150</v>
      </c>
      <c r="L6061" s="20" t="str">
        <f>IF(B6061&gt;=50,VLOOKUP(A6061,英雄数据表!A:L,11,FALSE),IF(B6061&gt;=25,VLOOKUP(A6061,英雄数据表!A:L,7,0),""))</f>
        <v>"4403602004"</v>
      </c>
      <c r="M6061" s="20" t="str">
        <f>IFERROR(VLOOKUP(B6061,属性中转表!$K$2:$O$21,5,FALSE),"")</f>
        <v>"dpspro":50</v>
      </c>
      <c r="N6061" s="20" t="str">
        <f>IF(B6061=25,VLOOKUP(A6061,英雄数据表!A:L,8,FALSE),IF(B6061=50,VLOOKUP(A6061,英雄数据表!A:L,12,0),""))</f>
        <v/>
      </c>
    </row>
    <row r="6062" spans="1:14" x14ac:dyDescent="0.3">
      <c r="A6062" s="20">
        <v>44036</v>
      </c>
      <c r="B6062" s="21">
        <f t="shared" si="402"/>
        <v>61</v>
      </c>
      <c r="C6062" s="21">
        <v>5</v>
      </c>
      <c r="D6062" s="21">
        <f>VLOOKUP(A6062,英雄数据表!A:D,4,0)</f>
        <v>4</v>
      </c>
      <c r="E6062" s="20" t="str">
        <f>VLOOKUP(A6062,英雄数据表!A:C,3,0)</f>
        <v>龙齿短剑</v>
      </c>
      <c r="F6062" s="20">
        <f t="shared" si="403"/>
        <v>44036</v>
      </c>
      <c r="G6062" s="20">
        <f t="shared" si="404"/>
        <v>44036</v>
      </c>
      <c r="H6062" s="21" t="str">
        <f>VLOOKUP(B6062,属性中转表!A:F,6,FALSE)</f>
        <v>"hp":243000,"atk":6750</v>
      </c>
      <c r="I6062" s="20" t="str">
        <f>IF(VLOOKUP(B6062,属性中转表!A:G,7,FALSE)=0,"",VLOOKUP(VLOOKUP(B6062,属性中转表!A:G,7,FALSE),属性中转表!$K$2:$P$21,6,0))&amp;IF(VLOOKUP(B6062,属性中转表!A:G,7,FALSE)&gt;=50,VLOOKUP(A6062,英雄数据表!A:K,9,0),IF(VLOOKUP(B6062,属性中转表!A:G,7,FALSE)&gt;=25,VLOOKUP(A6062,英雄数据表!A:K,5,0),""))</f>
        <v>"atk":300,"hp":5000,"undpspro":150,"pvpdpspro":50,"pvpundpspro":50</v>
      </c>
      <c r="J6062" s="20" t="str">
        <f>IF(I6062="","",属性中转表!$I$1&amp;(IF(VLOOKUP(B6062,属性中转表!A:G,7,FALSE)=0,0,VLOOKUP(VLOOKUP(B6062,属性中转表!A:G,7,FALSE),属性中转表!$K$2:$P$21,4,0)))+IFERROR(VLOOKUP(A6062,英雄数据表!A:K,IF(武魂!B6062&gt;=50,10,IF(武魂!B6062&gt;=25,6)),0),0))</f>
        <v>,"dpspro":150</v>
      </c>
      <c r="K6062" s="32" t="str">
        <f t="shared" si="401"/>
        <v>"atk":300,"hp":5000,"undpspro":150,"pvpdpspro":50,"pvpundpspro":50,"dpspro":150</v>
      </c>
      <c r="L6062" s="20" t="str">
        <f>IF(B6062&gt;=50,VLOOKUP(A6062,英雄数据表!A:L,11,FALSE),IF(B6062&gt;=25,VLOOKUP(A6062,英雄数据表!A:L,7,0),""))</f>
        <v>"4403602004"</v>
      </c>
      <c r="M6062" s="20" t="str">
        <f>IFERROR(VLOOKUP(B6062,属性中转表!$K$2:$O$21,5,FALSE),"")</f>
        <v/>
      </c>
      <c r="N6062" s="20" t="str">
        <f>IF(B6062=25,VLOOKUP(A6062,英雄数据表!A:L,8,FALSE),IF(B6062=50,VLOOKUP(A6062,英雄数据表!A:L,12,0),""))</f>
        <v/>
      </c>
    </row>
    <row r="6063" spans="1:14" x14ac:dyDescent="0.3">
      <c r="A6063" s="20">
        <v>44036</v>
      </c>
      <c r="B6063" s="21">
        <f t="shared" si="402"/>
        <v>62</v>
      </c>
      <c r="C6063" s="21">
        <v>5</v>
      </c>
      <c r="D6063" s="21">
        <f>VLOOKUP(A6063,英雄数据表!A:D,4,0)</f>
        <v>4</v>
      </c>
      <c r="E6063" s="20" t="str">
        <f>VLOOKUP(A6063,英雄数据表!A:C,3,0)</f>
        <v>龙齿短剑</v>
      </c>
      <c r="F6063" s="20">
        <f t="shared" si="403"/>
        <v>44036</v>
      </c>
      <c r="G6063" s="20">
        <f t="shared" si="404"/>
        <v>44036</v>
      </c>
      <c r="H6063" s="21" t="str">
        <f>VLOOKUP(B6063,属性中转表!A:F,6,FALSE)</f>
        <v>"hp":248400,"atk":6900</v>
      </c>
      <c r="I6063" s="20" t="str">
        <f>IF(VLOOKUP(B6063,属性中转表!A:G,7,FALSE)=0,"",VLOOKUP(VLOOKUP(B6063,属性中转表!A:G,7,FALSE),属性中转表!$K$2:$P$21,6,0))&amp;IF(VLOOKUP(B6063,属性中转表!A:G,7,FALSE)&gt;=50,VLOOKUP(A6063,英雄数据表!A:K,9,0),IF(VLOOKUP(B6063,属性中转表!A:G,7,FALSE)&gt;=25,VLOOKUP(A6063,英雄数据表!A:K,5,0),""))</f>
        <v>"atk":300,"hp":5000,"undpspro":150,"pvpdpspro":50,"pvpundpspro":50</v>
      </c>
      <c r="J6063" s="20" t="str">
        <f>IF(I6063="","",属性中转表!$I$1&amp;(IF(VLOOKUP(B6063,属性中转表!A:G,7,FALSE)=0,0,VLOOKUP(VLOOKUP(B6063,属性中转表!A:G,7,FALSE),属性中转表!$K$2:$P$21,4,0)))+IFERROR(VLOOKUP(A6063,英雄数据表!A:K,IF(武魂!B6063&gt;=50,10,IF(武魂!B6063&gt;=25,6)),0),0))</f>
        <v>,"dpspro":150</v>
      </c>
      <c r="K6063" s="32" t="str">
        <f t="shared" si="401"/>
        <v>"atk":300,"hp":5000,"undpspro":150,"pvpdpspro":50,"pvpundpspro":50,"dpspro":150</v>
      </c>
      <c r="L6063" s="20" t="str">
        <f>IF(B6063&gt;=50,VLOOKUP(A6063,英雄数据表!A:L,11,FALSE),IF(B6063&gt;=25,VLOOKUP(A6063,英雄数据表!A:L,7,0),""))</f>
        <v>"4403602004"</v>
      </c>
      <c r="M6063" s="20" t="str">
        <f>IFERROR(VLOOKUP(B6063,属性中转表!$K$2:$O$21,5,FALSE),"")</f>
        <v/>
      </c>
      <c r="N6063" s="20" t="str">
        <f>IF(B6063=25,VLOOKUP(A6063,英雄数据表!A:L,8,FALSE),IF(B6063=50,VLOOKUP(A6063,英雄数据表!A:L,12,0),""))</f>
        <v/>
      </c>
    </row>
    <row r="6064" spans="1:14" x14ac:dyDescent="0.3">
      <c r="A6064" s="20">
        <v>44036</v>
      </c>
      <c r="B6064" s="21">
        <f t="shared" si="402"/>
        <v>63</v>
      </c>
      <c r="C6064" s="21">
        <v>5</v>
      </c>
      <c r="D6064" s="21">
        <f>VLOOKUP(A6064,英雄数据表!A:D,4,0)</f>
        <v>4</v>
      </c>
      <c r="E6064" s="20" t="str">
        <f>VLOOKUP(A6064,英雄数据表!A:C,3,0)</f>
        <v>龙齿短剑</v>
      </c>
      <c r="F6064" s="20">
        <f t="shared" si="403"/>
        <v>44036</v>
      </c>
      <c r="G6064" s="20">
        <f t="shared" si="404"/>
        <v>44036</v>
      </c>
      <c r="H6064" s="21" t="str">
        <f>VLOOKUP(B6064,属性中转表!A:F,6,FALSE)</f>
        <v>"hp":253800,"atk":7050</v>
      </c>
      <c r="I6064" s="20" t="str">
        <f>IF(VLOOKUP(B6064,属性中转表!A:G,7,FALSE)=0,"",VLOOKUP(VLOOKUP(B6064,属性中转表!A:G,7,FALSE),属性中转表!$K$2:$P$21,6,0))&amp;IF(VLOOKUP(B6064,属性中转表!A:G,7,FALSE)&gt;=50,VLOOKUP(A6064,英雄数据表!A:K,9,0),IF(VLOOKUP(B6064,属性中转表!A:G,7,FALSE)&gt;=25,VLOOKUP(A6064,英雄数据表!A:K,5,0),""))</f>
        <v>"atk":300,"hp":5000,"undpspro":150,"pvpdpspro":50,"pvpundpspro":50</v>
      </c>
      <c r="J6064" s="20" t="str">
        <f>IF(I6064="","",属性中转表!$I$1&amp;(IF(VLOOKUP(B6064,属性中转表!A:G,7,FALSE)=0,0,VLOOKUP(VLOOKUP(B6064,属性中转表!A:G,7,FALSE),属性中转表!$K$2:$P$21,4,0)))+IFERROR(VLOOKUP(A6064,英雄数据表!A:K,IF(武魂!B6064&gt;=50,10,IF(武魂!B6064&gt;=25,6)),0),0))</f>
        <v>,"dpspro":150</v>
      </c>
      <c r="K6064" s="32" t="str">
        <f t="shared" si="401"/>
        <v>"atk":300,"hp":5000,"undpspro":150,"pvpdpspro":50,"pvpundpspro":50,"dpspro":150</v>
      </c>
      <c r="L6064" s="20" t="str">
        <f>IF(B6064&gt;=50,VLOOKUP(A6064,英雄数据表!A:L,11,FALSE),IF(B6064&gt;=25,VLOOKUP(A6064,英雄数据表!A:L,7,0),""))</f>
        <v>"4403602004"</v>
      </c>
      <c r="M6064" s="20" t="str">
        <f>IFERROR(VLOOKUP(B6064,属性中转表!$K$2:$O$21,5,FALSE),"")</f>
        <v/>
      </c>
      <c r="N6064" s="20" t="str">
        <f>IF(B6064=25,VLOOKUP(A6064,英雄数据表!A:L,8,FALSE),IF(B6064=50,VLOOKUP(A6064,英雄数据表!A:L,12,0),""))</f>
        <v/>
      </c>
    </row>
    <row r="6065" spans="1:14" x14ac:dyDescent="0.3">
      <c r="A6065" s="20">
        <v>44036</v>
      </c>
      <c r="B6065" s="21">
        <f t="shared" si="402"/>
        <v>64</v>
      </c>
      <c r="C6065" s="21">
        <v>5</v>
      </c>
      <c r="D6065" s="21">
        <f>VLOOKUP(A6065,英雄数据表!A:D,4,0)</f>
        <v>4</v>
      </c>
      <c r="E6065" s="20" t="str">
        <f>VLOOKUP(A6065,英雄数据表!A:C,3,0)</f>
        <v>龙齿短剑</v>
      </c>
      <c r="F6065" s="20">
        <f t="shared" si="403"/>
        <v>44036</v>
      </c>
      <c r="G6065" s="20">
        <f t="shared" si="404"/>
        <v>44036</v>
      </c>
      <c r="H6065" s="21" t="str">
        <f>VLOOKUP(B6065,属性中转表!A:F,6,FALSE)</f>
        <v>"hp":259200,"atk":7200</v>
      </c>
      <c r="I6065" s="20" t="str">
        <f>IF(VLOOKUP(B6065,属性中转表!A:G,7,FALSE)=0,"",VLOOKUP(VLOOKUP(B6065,属性中转表!A:G,7,FALSE),属性中转表!$K$2:$P$21,6,0))&amp;IF(VLOOKUP(B6065,属性中转表!A:G,7,FALSE)&gt;=50,VLOOKUP(A6065,英雄数据表!A:K,9,0),IF(VLOOKUP(B6065,属性中转表!A:G,7,FALSE)&gt;=25,VLOOKUP(A6065,英雄数据表!A:K,5,0),""))</f>
        <v>"atk":300,"hp":5000,"undpspro":150,"pvpdpspro":50,"pvpundpspro":50</v>
      </c>
      <c r="J6065" s="20" t="str">
        <f>IF(I6065="","",属性中转表!$I$1&amp;(IF(VLOOKUP(B6065,属性中转表!A:G,7,FALSE)=0,0,VLOOKUP(VLOOKUP(B6065,属性中转表!A:G,7,FALSE),属性中转表!$K$2:$P$21,4,0)))+IFERROR(VLOOKUP(A6065,英雄数据表!A:K,IF(武魂!B6065&gt;=50,10,IF(武魂!B6065&gt;=25,6)),0),0))</f>
        <v>,"dpspro":150</v>
      </c>
      <c r="K6065" s="32" t="str">
        <f t="shared" si="401"/>
        <v>"atk":300,"hp":5000,"undpspro":150,"pvpdpspro":50,"pvpundpspro":50,"dpspro":150</v>
      </c>
      <c r="L6065" s="20" t="str">
        <f>IF(B6065&gt;=50,VLOOKUP(A6065,英雄数据表!A:L,11,FALSE),IF(B6065&gt;=25,VLOOKUP(A6065,英雄数据表!A:L,7,0),""))</f>
        <v>"4403602004"</v>
      </c>
      <c r="M6065" s="20" t="str">
        <f>IFERROR(VLOOKUP(B6065,属性中转表!$K$2:$O$21,5,FALSE),"")</f>
        <v/>
      </c>
      <c r="N6065" s="20" t="str">
        <f>IF(B6065=25,VLOOKUP(A6065,英雄数据表!A:L,8,FALSE),IF(B6065=50,VLOOKUP(A6065,英雄数据表!A:L,12,0),""))</f>
        <v/>
      </c>
    </row>
    <row r="6066" spans="1:14" x14ac:dyDescent="0.3">
      <c r="A6066" s="20">
        <v>44036</v>
      </c>
      <c r="B6066" s="21">
        <f t="shared" si="402"/>
        <v>65</v>
      </c>
      <c r="C6066" s="21">
        <v>5</v>
      </c>
      <c r="D6066" s="21">
        <f>VLOOKUP(A6066,英雄数据表!A:D,4,0)</f>
        <v>4</v>
      </c>
      <c r="E6066" s="20" t="str">
        <f>VLOOKUP(A6066,英雄数据表!A:C,3,0)</f>
        <v>龙齿短剑</v>
      </c>
      <c r="F6066" s="20">
        <f t="shared" si="403"/>
        <v>44036</v>
      </c>
      <c r="G6066" s="20">
        <f t="shared" si="404"/>
        <v>44036</v>
      </c>
      <c r="H6066" s="21" t="str">
        <f>VLOOKUP(B6066,属性中转表!A:F,6,FALSE)</f>
        <v>"hp":264600,"atk":7350</v>
      </c>
      <c r="I6066" s="20" t="str">
        <f>IF(VLOOKUP(B6066,属性中转表!A:G,7,FALSE)=0,"",VLOOKUP(VLOOKUP(B6066,属性中转表!A:G,7,FALSE),属性中转表!$K$2:$P$21,6,0))&amp;IF(VLOOKUP(B6066,属性中转表!A:G,7,FALSE)&gt;=50,VLOOKUP(A6066,英雄数据表!A:K,9,0),IF(VLOOKUP(B6066,属性中转表!A:G,7,FALSE)&gt;=25,VLOOKUP(A6066,英雄数据表!A:K,5,0),""))</f>
        <v>"atk":300,"hp":5000,"undpspro":150,"pvpdpspro":100,"pvpundpspro":50</v>
      </c>
      <c r="J6066" s="20" t="str">
        <f>IF(I6066="","",属性中转表!$I$1&amp;(IF(VLOOKUP(B6066,属性中转表!A:G,7,FALSE)=0,0,VLOOKUP(VLOOKUP(B6066,属性中转表!A:G,7,FALSE),属性中转表!$K$2:$P$21,4,0)))+IFERROR(VLOOKUP(A6066,英雄数据表!A:K,IF(武魂!B6066&gt;=50,10,IF(武魂!B6066&gt;=25,6)),0),0))</f>
        <v>,"dpspro":150</v>
      </c>
      <c r="K6066" s="32" t="str">
        <f t="shared" si="401"/>
        <v>"atk":300,"hp":5000,"undpspro":150,"pvpdpspro":100,"pvpundpspro":50,"dpspro":150</v>
      </c>
      <c r="L6066" s="20" t="str">
        <f>IF(B6066&gt;=50,VLOOKUP(A6066,英雄数据表!A:L,11,FALSE),IF(B6066&gt;=25,VLOOKUP(A6066,英雄数据表!A:L,7,0),""))</f>
        <v>"4403602004"</v>
      </c>
      <c r="M6066" s="20" t="str">
        <f>IFERROR(VLOOKUP(B6066,属性中转表!$K$2:$O$21,5,FALSE),"")</f>
        <v>"pvpdpspro":50</v>
      </c>
      <c r="N6066" s="20" t="str">
        <f>IF(B6066=25,VLOOKUP(A6066,英雄数据表!A:L,8,FALSE),IF(B6066=50,VLOOKUP(A6066,英雄数据表!A:L,12,0),""))</f>
        <v/>
      </c>
    </row>
    <row r="6067" spans="1:14" x14ac:dyDescent="0.3">
      <c r="A6067" s="20">
        <v>44036</v>
      </c>
      <c r="B6067" s="21">
        <f t="shared" si="402"/>
        <v>66</v>
      </c>
      <c r="C6067" s="21">
        <v>5</v>
      </c>
      <c r="D6067" s="21">
        <f>VLOOKUP(A6067,英雄数据表!A:D,4,0)</f>
        <v>4</v>
      </c>
      <c r="E6067" s="20" t="str">
        <f>VLOOKUP(A6067,英雄数据表!A:C,3,0)</f>
        <v>龙齿短剑</v>
      </c>
      <c r="F6067" s="20">
        <f t="shared" si="403"/>
        <v>44036</v>
      </c>
      <c r="G6067" s="20">
        <f t="shared" si="404"/>
        <v>44036</v>
      </c>
      <c r="H6067" s="21" t="str">
        <f>VLOOKUP(B6067,属性中转表!A:F,6,FALSE)</f>
        <v>"hp":270000,"atk":7500</v>
      </c>
      <c r="I6067" s="20" t="str">
        <f>IF(VLOOKUP(B6067,属性中转表!A:G,7,FALSE)=0,"",VLOOKUP(VLOOKUP(B6067,属性中转表!A:G,7,FALSE),属性中转表!$K$2:$P$21,6,0))&amp;IF(VLOOKUP(B6067,属性中转表!A:G,7,FALSE)&gt;=50,VLOOKUP(A6067,英雄数据表!A:K,9,0),IF(VLOOKUP(B6067,属性中转表!A:G,7,FALSE)&gt;=25,VLOOKUP(A6067,英雄数据表!A:K,5,0),""))</f>
        <v>"atk":300,"hp":5000,"undpspro":150,"pvpdpspro":100,"pvpundpspro":50</v>
      </c>
      <c r="J6067" s="20" t="str">
        <f>IF(I6067="","",属性中转表!$I$1&amp;(IF(VLOOKUP(B6067,属性中转表!A:G,7,FALSE)=0,0,VLOOKUP(VLOOKUP(B6067,属性中转表!A:G,7,FALSE),属性中转表!$K$2:$P$21,4,0)))+IFERROR(VLOOKUP(A6067,英雄数据表!A:K,IF(武魂!B6067&gt;=50,10,IF(武魂!B6067&gt;=25,6)),0),0))</f>
        <v>,"dpspro":150</v>
      </c>
      <c r="K6067" s="32" t="str">
        <f t="shared" ref="K6067:K6130" si="405">I6067&amp;J6067</f>
        <v>"atk":300,"hp":5000,"undpspro":150,"pvpdpspro":100,"pvpundpspro":50,"dpspro":150</v>
      </c>
      <c r="L6067" s="20" t="str">
        <f>IF(B6067&gt;=50,VLOOKUP(A6067,英雄数据表!A:L,11,FALSE),IF(B6067&gt;=25,VLOOKUP(A6067,英雄数据表!A:L,7,0),""))</f>
        <v>"4403602004"</v>
      </c>
      <c r="M6067" s="20" t="str">
        <f>IFERROR(VLOOKUP(B6067,属性中转表!$K$2:$O$21,5,FALSE),"")</f>
        <v/>
      </c>
      <c r="N6067" s="20" t="str">
        <f>IF(B6067=25,VLOOKUP(A6067,英雄数据表!A:L,8,FALSE),IF(B6067=50,VLOOKUP(A6067,英雄数据表!A:L,12,0),""))</f>
        <v/>
      </c>
    </row>
    <row r="6068" spans="1:14" x14ac:dyDescent="0.3">
      <c r="A6068" s="20">
        <v>44036</v>
      </c>
      <c r="B6068" s="21">
        <f t="shared" si="402"/>
        <v>67</v>
      </c>
      <c r="C6068" s="21">
        <v>5</v>
      </c>
      <c r="D6068" s="21">
        <f>VLOOKUP(A6068,英雄数据表!A:D,4,0)</f>
        <v>4</v>
      </c>
      <c r="E6068" s="20" t="str">
        <f>VLOOKUP(A6068,英雄数据表!A:C,3,0)</f>
        <v>龙齿短剑</v>
      </c>
      <c r="F6068" s="20">
        <f t="shared" si="403"/>
        <v>44036</v>
      </c>
      <c r="G6068" s="20">
        <f t="shared" si="404"/>
        <v>44036</v>
      </c>
      <c r="H6068" s="21" t="str">
        <f>VLOOKUP(B6068,属性中转表!A:F,6,FALSE)</f>
        <v>"hp":275400,"atk":7650</v>
      </c>
      <c r="I6068" s="20" t="str">
        <f>IF(VLOOKUP(B6068,属性中转表!A:G,7,FALSE)=0,"",VLOOKUP(VLOOKUP(B6068,属性中转表!A:G,7,FALSE),属性中转表!$K$2:$P$21,6,0))&amp;IF(VLOOKUP(B6068,属性中转表!A:G,7,FALSE)&gt;=50,VLOOKUP(A6068,英雄数据表!A:K,9,0),IF(VLOOKUP(B6068,属性中转表!A:G,7,FALSE)&gt;=25,VLOOKUP(A6068,英雄数据表!A:K,5,0),""))</f>
        <v>"atk":300,"hp":5000,"undpspro":150,"pvpdpspro":100,"pvpundpspro":50</v>
      </c>
      <c r="J6068" s="20" t="str">
        <f>IF(I6068="","",属性中转表!$I$1&amp;(IF(VLOOKUP(B6068,属性中转表!A:G,7,FALSE)=0,0,VLOOKUP(VLOOKUP(B6068,属性中转表!A:G,7,FALSE),属性中转表!$K$2:$P$21,4,0)))+IFERROR(VLOOKUP(A6068,英雄数据表!A:K,IF(武魂!B6068&gt;=50,10,IF(武魂!B6068&gt;=25,6)),0),0))</f>
        <v>,"dpspro":150</v>
      </c>
      <c r="K6068" s="32" t="str">
        <f t="shared" si="405"/>
        <v>"atk":300,"hp":5000,"undpspro":150,"pvpdpspro":100,"pvpundpspro":50,"dpspro":150</v>
      </c>
      <c r="L6068" s="20" t="str">
        <f>IF(B6068&gt;=50,VLOOKUP(A6068,英雄数据表!A:L,11,FALSE),IF(B6068&gt;=25,VLOOKUP(A6068,英雄数据表!A:L,7,0),""))</f>
        <v>"4403602004"</v>
      </c>
      <c r="M6068" s="20" t="str">
        <f>IFERROR(VLOOKUP(B6068,属性中转表!$K$2:$O$21,5,FALSE),"")</f>
        <v/>
      </c>
      <c r="N6068" s="20" t="str">
        <f>IF(B6068=25,VLOOKUP(A6068,英雄数据表!A:L,8,FALSE),IF(B6068=50,VLOOKUP(A6068,英雄数据表!A:L,12,0),""))</f>
        <v/>
      </c>
    </row>
    <row r="6069" spans="1:14" x14ac:dyDescent="0.3">
      <c r="A6069" s="20">
        <v>44036</v>
      </c>
      <c r="B6069" s="21">
        <f t="shared" si="402"/>
        <v>68</v>
      </c>
      <c r="C6069" s="21">
        <v>5</v>
      </c>
      <c r="D6069" s="21">
        <f>VLOOKUP(A6069,英雄数据表!A:D,4,0)</f>
        <v>4</v>
      </c>
      <c r="E6069" s="20" t="str">
        <f>VLOOKUP(A6069,英雄数据表!A:C,3,0)</f>
        <v>龙齿短剑</v>
      </c>
      <c r="F6069" s="20">
        <f t="shared" si="403"/>
        <v>44036</v>
      </c>
      <c r="G6069" s="20">
        <f t="shared" si="404"/>
        <v>44036</v>
      </c>
      <c r="H6069" s="21" t="str">
        <f>VLOOKUP(B6069,属性中转表!A:F,6,FALSE)</f>
        <v>"hp":280800,"atk":7800</v>
      </c>
      <c r="I6069" s="20" t="str">
        <f>IF(VLOOKUP(B6069,属性中转表!A:G,7,FALSE)=0,"",VLOOKUP(VLOOKUP(B6069,属性中转表!A:G,7,FALSE),属性中转表!$K$2:$P$21,6,0))&amp;IF(VLOOKUP(B6069,属性中转表!A:G,7,FALSE)&gt;=50,VLOOKUP(A6069,英雄数据表!A:K,9,0),IF(VLOOKUP(B6069,属性中转表!A:G,7,FALSE)&gt;=25,VLOOKUP(A6069,英雄数据表!A:K,5,0),""))</f>
        <v>"atk":300,"hp":5000,"undpspro":150,"pvpdpspro":100,"pvpundpspro":50</v>
      </c>
      <c r="J6069" s="20" t="str">
        <f>IF(I6069="","",属性中转表!$I$1&amp;(IF(VLOOKUP(B6069,属性中转表!A:G,7,FALSE)=0,0,VLOOKUP(VLOOKUP(B6069,属性中转表!A:G,7,FALSE),属性中转表!$K$2:$P$21,4,0)))+IFERROR(VLOOKUP(A6069,英雄数据表!A:K,IF(武魂!B6069&gt;=50,10,IF(武魂!B6069&gt;=25,6)),0),0))</f>
        <v>,"dpspro":150</v>
      </c>
      <c r="K6069" s="32" t="str">
        <f t="shared" si="405"/>
        <v>"atk":300,"hp":5000,"undpspro":150,"pvpdpspro":100,"pvpundpspro":50,"dpspro":150</v>
      </c>
      <c r="L6069" s="20" t="str">
        <f>IF(B6069&gt;=50,VLOOKUP(A6069,英雄数据表!A:L,11,FALSE),IF(B6069&gt;=25,VLOOKUP(A6069,英雄数据表!A:L,7,0),""))</f>
        <v>"4403602004"</v>
      </c>
      <c r="M6069" s="20" t="str">
        <f>IFERROR(VLOOKUP(B6069,属性中转表!$K$2:$O$21,5,FALSE),"")</f>
        <v/>
      </c>
      <c r="N6069" s="20" t="str">
        <f>IF(B6069=25,VLOOKUP(A6069,英雄数据表!A:L,8,FALSE),IF(B6069=50,VLOOKUP(A6069,英雄数据表!A:L,12,0),""))</f>
        <v/>
      </c>
    </row>
    <row r="6070" spans="1:14" x14ac:dyDescent="0.3">
      <c r="A6070" s="20">
        <v>44036</v>
      </c>
      <c r="B6070" s="21">
        <f t="shared" si="402"/>
        <v>69</v>
      </c>
      <c r="C6070" s="21">
        <v>5</v>
      </c>
      <c r="D6070" s="21">
        <f>VLOOKUP(A6070,英雄数据表!A:D,4,0)</f>
        <v>4</v>
      </c>
      <c r="E6070" s="20" t="str">
        <f>VLOOKUP(A6070,英雄数据表!A:C,3,0)</f>
        <v>龙齿短剑</v>
      </c>
      <c r="F6070" s="20">
        <f t="shared" si="403"/>
        <v>44036</v>
      </c>
      <c r="G6070" s="20">
        <f t="shared" si="404"/>
        <v>44036</v>
      </c>
      <c r="H6070" s="21" t="str">
        <f>VLOOKUP(B6070,属性中转表!A:F,6,FALSE)</f>
        <v>"hp":286200,"atk":7950</v>
      </c>
      <c r="I6070" s="20" t="str">
        <f>IF(VLOOKUP(B6070,属性中转表!A:G,7,FALSE)=0,"",VLOOKUP(VLOOKUP(B6070,属性中转表!A:G,7,FALSE),属性中转表!$K$2:$P$21,6,0))&amp;IF(VLOOKUP(B6070,属性中转表!A:G,7,FALSE)&gt;=50,VLOOKUP(A6070,英雄数据表!A:K,9,0),IF(VLOOKUP(B6070,属性中转表!A:G,7,FALSE)&gt;=25,VLOOKUP(A6070,英雄数据表!A:K,5,0),""))</f>
        <v>"atk":300,"hp":5000,"undpspro":150,"pvpdpspro":100,"pvpundpspro":50</v>
      </c>
      <c r="J6070" s="20" t="str">
        <f>IF(I6070="","",属性中转表!$I$1&amp;(IF(VLOOKUP(B6070,属性中转表!A:G,7,FALSE)=0,0,VLOOKUP(VLOOKUP(B6070,属性中转表!A:G,7,FALSE),属性中转表!$K$2:$P$21,4,0)))+IFERROR(VLOOKUP(A6070,英雄数据表!A:K,IF(武魂!B6070&gt;=50,10,IF(武魂!B6070&gt;=25,6)),0),0))</f>
        <v>,"dpspro":150</v>
      </c>
      <c r="K6070" s="32" t="str">
        <f t="shared" si="405"/>
        <v>"atk":300,"hp":5000,"undpspro":150,"pvpdpspro":100,"pvpundpspro":50,"dpspro":150</v>
      </c>
      <c r="L6070" s="20" t="str">
        <f>IF(B6070&gt;=50,VLOOKUP(A6070,英雄数据表!A:L,11,FALSE),IF(B6070&gt;=25,VLOOKUP(A6070,英雄数据表!A:L,7,0),""))</f>
        <v>"4403602004"</v>
      </c>
      <c r="M6070" s="20" t="str">
        <f>IFERROR(VLOOKUP(B6070,属性中转表!$K$2:$O$21,5,FALSE),"")</f>
        <v/>
      </c>
      <c r="N6070" s="20" t="str">
        <f>IF(B6070=25,VLOOKUP(A6070,英雄数据表!A:L,8,FALSE),IF(B6070=50,VLOOKUP(A6070,英雄数据表!A:L,12,0),""))</f>
        <v/>
      </c>
    </row>
    <row r="6071" spans="1:14" x14ac:dyDescent="0.3">
      <c r="A6071" s="20">
        <v>44036</v>
      </c>
      <c r="B6071" s="21">
        <f t="shared" si="402"/>
        <v>70</v>
      </c>
      <c r="C6071" s="21">
        <v>5</v>
      </c>
      <c r="D6071" s="21">
        <f>VLOOKUP(A6071,英雄数据表!A:D,4,0)</f>
        <v>4</v>
      </c>
      <c r="E6071" s="20" t="str">
        <f>VLOOKUP(A6071,英雄数据表!A:C,3,0)</f>
        <v>龙齿短剑</v>
      </c>
      <c r="F6071" s="20">
        <f t="shared" si="403"/>
        <v>44036</v>
      </c>
      <c r="G6071" s="20">
        <f t="shared" si="404"/>
        <v>44036</v>
      </c>
      <c r="H6071" s="21" t="str">
        <f>VLOOKUP(B6071,属性中转表!A:F,6,FALSE)</f>
        <v>"hp":291600,"atk":8100</v>
      </c>
      <c r="I6071" s="20" t="str">
        <f>IF(VLOOKUP(B6071,属性中转表!A:G,7,FALSE)=0,"",VLOOKUP(VLOOKUP(B6071,属性中转表!A:G,7,FALSE),属性中转表!$K$2:$P$21,6,0))&amp;IF(VLOOKUP(B6071,属性中转表!A:G,7,FALSE)&gt;=50,VLOOKUP(A6071,英雄数据表!A:K,9,0),IF(VLOOKUP(B6071,属性中转表!A:G,7,FALSE)&gt;=25,VLOOKUP(A6071,英雄数据表!A:K,5,0),""))</f>
        <v>"atk":300,"hp":5000,"undpspro":150,"pvpdpspro":100,"pvpundpspro":100</v>
      </c>
      <c r="J6071" s="20" t="str">
        <f>IF(I6071="","",属性中转表!$I$1&amp;(IF(VLOOKUP(B6071,属性中转表!A:G,7,FALSE)=0,0,VLOOKUP(VLOOKUP(B6071,属性中转表!A:G,7,FALSE),属性中转表!$K$2:$P$21,4,0)))+IFERROR(VLOOKUP(A6071,英雄数据表!A:K,IF(武魂!B6071&gt;=50,10,IF(武魂!B6071&gt;=25,6)),0),0))</f>
        <v>,"dpspro":150</v>
      </c>
      <c r="K6071" s="32" t="str">
        <f t="shared" si="405"/>
        <v>"atk":300,"hp":5000,"undpspro":150,"pvpdpspro":100,"pvpundpspro":100,"dpspro":150</v>
      </c>
      <c r="L6071" s="20" t="str">
        <f>IF(B6071&gt;=50,VLOOKUP(A6071,英雄数据表!A:L,11,FALSE),IF(B6071&gt;=25,VLOOKUP(A6071,英雄数据表!A:L,7,0),""))</f>
        <v>"4403602004"</v>
      </c>
      <c r="M6071" s="20" t="str">
        <f>IFERROR(VLOOKUP(B6071,属性中转表!$K$2:$O$21,5,FALSE),"")</f>
        <v>"pvpundpspro":50</v>
      </c>
      <c r="N6071" s="20" t="str">
        <f>IF(B6071=25,VLOOKUP(A6071,英雄数据表!A:L,8,FALSE),IF(B6071=50,VLOOKUP(A6071,英雄数据表!A:L,12,0),""))</f>
        <v/>
      </c>
    </row>
    <row r="6072" spans="1:14" x14ac:dyDescent="0.3">
      <c r="A6072" s="20">
        <v>44036</v>
      </c>
      <c r="B6072" s="21">
        <f t="shared" si="402"/>
        <v>71</v>
      </c>
      <c r="C6072" s="21">
        <v>5</v>
      </c>
      <c r="D6072" s="21">
        <f>VLOOKUP(A6072,英雄数据表!A:D,4,0)</f>
        <v>4</v>
      </c>
      <c r="E6072" s="20" t="str">
        <f>VLOOKUP(A6072,英雄数据表!A:C,3,0)</f>
        <v>龙齿短剑</v>
      </c>
      <c r="F6072" s="20">
        <f t="shared" si="403"/>
        <v>44036</v>
      </c>
      <c r="G6072" s="20">
        <f t="shared" si="404"/>
        <v>44036</v>
      </c>
      <c r="H6072" s="21" t="str">
        <f>VLOOKUP(B6072,属性中转表!A:F,6,FALSE)</f>
        <v>"hp":297000,"atk":8250</v>
      </c>
      <c r="I6072" s="20" t="str">
        <f>IF(VLOOKUP(B6072,属性中转表!A:G,7,FALSE)=0,"",VLOOKUP(VLOOKUP(B6072,属性中转表!A:G,7,FALSE),属性中转表!$K$2:$P$21,6,0))&amp;IF(VLOOKUP(B6072,属性中转表!A:G,7,FALSE)&gt;=50,VLOOKUP(A6072,英雄数据表!A:K,9,0),IF(VLOOKUP(B6072,属性中转表!A:G,7,FALSE)&gt;=25,VLOOKUP(A6072,英雄数据表!A:K,5,0),""))</f>
        <v>"atk":300,"hp":5000,"undpspro":150,"pvpdpspro":100,"pvpundpspro":100</v>
      </c>
      <c r="J6072" s="20" t="str">
        <f>IF(I6072="","",属性中转表!$I$1&amp;(IF(VLOOKUP(B6072,属性中转表!A:G,7,FALSE)=0,0,VLOOKUP(VLOOKUP(B6072,属性中转表!A:G,7,FALSE),属性中转表!$K$2:$P$21,4,0)))+IFERROR(VLOOKUP(A6072,英雄数据表!A:K,IF(武魂!B6072&gt;=50,10,IF(武魂!B6072&gt;=25,6)),0),0))</f>
        <v>,"dpspro":150</v>
      </c>
      <c r="K6072" s="32" t="str">
        <f t="shared" si="405"/>
        <v>"atk":300,"hp":5000,"undpspro":150,"pvpdpspro":100,"pvpundpspro":100,"dpspro":150</v>
      </c>
      <c r="L6072" s="20" t="str">
        <f>IF(B6072&gt;=50,VLOOKUP(A6072,英雄数据表!A:L,11,FALSE),IF(B6072&gt;=25,VLOOKUP(A6072,英雄数据表!A:L,7,0),""))</f>
        <v>"4403602004"</v>
      </c>
      <c r="M6072" s="20" t="str">
        <f>IFERROR(VLOOKUP(B6072,属性中转表!$K$2:$O$21,5,FALSE),"")</f>
        <v/>
      </c>
      <c r="N6072" s="20" t="str">
        <f>IF(B6072=25,VLOOKUP(A6072,英雄数据表!A:L,8,FALSE),IF(B6072=50,VLOOKUP(A6072,英雄数据表!A:L,12,0),""))</f>
        <v/>
      </c>
    </row>
    <row r="6073" spans="1:14" x14ac:dyDescent="0.3">
      <c r="A6073" s="20">
        <v>44036</v>
      </c>
      <c r="B6073" s="21">
        <f t="shared" si="402"/>
        <v>72</v>
      </c>
      <c r="C6073" s="21">
        <v>5</v>
      </c>
      <c r="D6073" s="21">
        <f>VLOOKUP(A6073,英雄数据表!A:D,4,0)</f>
        <v>4</v>
      </c>
      <c r="E6073" s="20" t="str">
        <f>VLOOKUP(A6073,英雄数据表!A:C,3,0)</f>
        <v>龙齿短剑</v>
      </c>
      <c r="F6073" s="20">
        <f t="shared" si="403"/>
        <v>44036</v>
      </c>
      <c r="G6073" s="20">
        <f t="shared" si="404"/>
        <v>44036</v>
      </c>
      <c r="H6073" s="21" t="str">
        <f>VLOOKUP(B6073,属性中转表!A:F,6,FALSE)</f>
        <v>"hp":302400,"atk":8400</v>
      </c>
      <c r="I6073" s="20" t="str">
        <f>IF(VLOOKUP(B6073,属性中转表!A:G,7,FALSE)=0,"",VLOOKUP(VLOOKUP(B6073,属性中转表!A:G,7,FALSE),属性中转表!$K$2:$P$21,6,0))&amp;IF(VLOOKUP(B6073,属性中转表!A:G,7,FALSE)&gt;=50,VLOOKUP(A6073,英雄数据表!A:K,9,0),IF(VLOOKUP(B6073,属性中转表!A:G,7,FALSE)&gt;=25,VLOOKUP(A6073,英雄数据表!A:K,5,0),""))</f>
        <v>"atk":300,"hp":5000,"undpspro":150,"pvpdpspro":100,"pvpundpspro":100</v>
      </c>
      <c r="J6073" s="20" t="str">
        <f>IF(I6073="","",属性中转表!$I$1&amp;(IF(VLOOKUP(B6073,属性中转表!A:G,7,FALSE)=0,0,VLOOKUP(VLOOKUP(B6073,属性中转表!A:G,7,FALSE),属性中转表!$K$2:$P$21,4,0)))+IFERROR(VLOOKUP(A6073,英雄数据表!A:K,IF(武魂!B6073&gt;=50,10,IF(武魂!B6073&gt;=25,6)),0),0))</f>
        <v>,"dpspro":150</v>
      </c>
      <c r="K6073" s="32" t="str">
        <f t="shared" si="405"/>
        <v>"atk":300,"hp":5000,"undpspro":150,"pvpdpspro":100,"pvpundpspro":100,"dpspro":150</v>
      </c>
      <c r="L6073" s="20" t="str">
        <f>IF(B6073&gt;=50,VLOOKUP(A6073,英雄数据表!A:L,11,FALSE),IF(B6073&gt;=25,VLOOKUP(A6073,英雄数据表!A:L,7,0),""))</f>
        <v>"4403602004"</v>
      </c>
      <c r="M6073" s="20" t="str">
        <f>IFERROR(VLOOKUP(B6073,属性中转表!$K$2:$O$21,5,FALSE),"")</f>
        <v/>
      </c>
      <c r="N6073" s="20" t="str">
        <f>IF(B6073=25,VLOOKUP(A6073,英雄数据表!A:L,8,FALSE),IF(B6073=50,VLOOKUP(A6073,英雄数据表!A:L,12,0),""))</f>
        <v/>
      </c>
    </row>
    <row r="6074" spans="1:14" x14ac:dyDescent="0.3">
      <c r="A6074" s="20">
        <v>44036</v>
      </c>
      <c r="B6074" s="21">
        <f t="shared" si="402"/>
        <v>73</v>
      </c>
      <c r="C6074" s="21">
        <v>5</v>
      </c>
      <c r="D6074" s="21">
        <f>VLOOKUP(A6074,英雄数据表!A:D,4,0)</f>
        <v>4</v>
      </c>
      <c r="E6074" s="20" t="str">
        <f>VLOOKUP(A6074,英雄数据表!A:C,3,0)</f>
        <v>龙齿短剑</v>
      </c>
      <c r="F6074" s="20">
        <f t="shared" si="403"/>
        <v>44036</v>
      </c>
      <c r="G6074" s="20">
        <f t="shared" si="404"/>
        <v>44036</v>
      </c>
      <c r="H6074" s="21" t="str">
        <f>VLOOKUP(B6074,属性中转表!A:F,6,FALSE)</f>
        <v>"hp":307800,"atk":8550</v>
      </c>
      <c r="I6074" s="20" t="str">
        <f>IF(VLOOKUP(B6074,属性中转表!A:G,7,FALSE)=0,"",VLOOKUP(VLOOKUP(B6074,属性中转表!A:G,7,FALSE),属性中转表!$K$2:$P$21,6,0))&amp;IF(VLOOKUP(B6074,属性中转表!A:G,7,FALSE)&gt;=50,VLOOKUP(A6074,英雄数据表!A:K,9,0),IF(VLOOKUP(B6074,属性中转表!A:G,7,FALSE)&gt;=25,VLOOKUP(A6074,英雄数据表!A:K,5,0),""))</f>
        <v>"atk":300,"hp":5000,"undpspro":150,"pvpdpspro":100,"pvpundpspro":100</v>
      </c>
      <c r="J6074" s="20" t="str">
        <f>IF(I6074="","",属性中转表!$I$1&amp;(IF(VLOOKUP(B6074,属性中转表!A:G,7,FALSE)=0,0,VLOOKUP(VLOOKUP(B6074,属性中转表!A:G,7,FALSE),属性中转表!$K$2:$P$21,4,0)))+IFERROR(VLOOKUP(A6074,英雄数据表!A:K,IF(武魂!B6074&gt;=50,10,IF(武魂!B6074&gt;=25,6)),0),0))</f>
        <v>,"dpspro":150</v>
      </c>
      <c r="K6074" s="32" t="str">
        <f t="shared" si="405"/>
        <v>"atk":300,"hp":5000,"undpspro":150,"pvpdpspro":100,"pvpundpspro":100,"dpspro":150</v>
      </c>
      <c r="L6074" s="20" t="str">
        <f>IF(B6074&gt;=50,VLOOKUP(A6074,英雄数据表!A:L,11,FALSE),IF(B6074&gt;=25,VLOOKUP(A6074,英雄数据表!A:L,7,0),""))</f>
        <v>"4403602004"</v>
      </c>
      <c r="M6074" s="20" t="str">
        <f>IFERROR(VLOOKUP(B6074,属性中转表!$K$2:$O$21,5,FALSE),"")</f>
        <v/>
      </c>
      <c r="N6074" s="20" t="str">
        <f>IF(B6074=25,VLOOKUP(A6074,英雄数据表!A:L,8,FALSE),IF(B6074=50,VLOOKUP(A6074,英雄数据表!A:L,12,0),""))</f>
        <v/>
      </c>
    </row>
    <row r="6075" spans="1:14" x14ac:dyDescent="0.3">
      <c r="A6075" s="20">
        <v>44036</v>
      </c>
      <c r="B6075" s="21">
        <f t="shared" si="402"/>
        <v>74</v>
      </c>
      <c r="C6075" s="21">
        <v>5</v>
      </c>
      <c r="D6075" s="21">
        <f>VLOOKUP(A6075,英雄数据表!A:D,4,0)</f>
        <v>4</v>
      </c>
      <c r="E6075" s="20" t="str">
        <f>VLOOKUP(A6075,英雄数据表!A:C,3,0)</f>
        <v>龙齿短剑</v>
      </c>
      <c r="F6075" s="20">
        <f t="shared" si="403"/>
        <v>44036</v>
      </c>
      <c r="G6075" s="20">
        <f t="shared" si="404"/>
        <v>44036</v>
      </c>
      <c r="H6075" s="21" t="str">
        <f>VLOOKUP(B6075,属性中转表!A:F,6,FALSE)</f>
        <v>"hp":313200,"atk":8700</v>
      </c>
      <c r="I6075" s="20" t="str">
        <f>IF(VLOOKUP(B6075,属性中转表!A:G,7,FALSE)=0,"",VLOOKUP(VLOOKUP(B6075,属性中转表!A:G,7,FALSE),属性中转表!$K$2:$P$21,6,0))&amp;IF(VLOOKUP(B6075,属性中转表!A:G,7,FALSE)&gt;=50,VLOOKUP(A6075,英雄数据表!A:K,9,0),IF(VLOOKUP(B6075,属性中转表!A:G,7,FALSE)&gt;=25,VLOOKUP(A6075,英雄数据表!A:K,5,0),""))</f>
        <v>"atk":300,"hp":5000,"undpspro":150,"pvpdpspro":100,"pvpundpspro":100</v>
      </c>
      <c r="J6075" s="20" t="str">
        <f>IF(I6075="","",属性中转表!$I$1&amp;(IF(VLOOKUP(B6075,属性中转表!A:G,7,FALSE)=0,0,VLOOKUP(VLOOKUP(B6075,属性中转表!A:G,7,FALSE),属性中转表!$K$2:$P$21,4,0)))+IFERROR(VLOOKUP(A6075,英雄数据表!A:K,IF(武魂!B6075&gt;=50,10,IF(武魂!B6075&gt;=25,6)),0),0))</f>
        <v>,"dpspro":150</v>
      </c>
      <c r="K6075" s="32" t="str">
        <f t="shared" si="405"/>
        <v>"atk":300,"hp":5000,"undpspro":150,"pvpdpspro":100,"pvpundpspro":100,"dpspro":150</v>
      </c>
      <c r="L6075" s="20" t="str">
        <f>IF(B6075&gt;=50,VLOOKUP(A6075,英雄数据表!A:L,11,FALSE),IF(B6075&gt;=25,VLOOKUP(A6075,英雄数据表!A:L,7,0),""))</f>
        <v>"4403602004"</v>
      </c>
      <c r="M6075" s="20" t="str">
        <f>IFERROR(VLOOKUP(B6075,属性中转表!$K$2:$O$21,5,FALSE),"")</f>
        <v/>
      </c>
      <c r="N6075" s="20" t="str">
        <f>IF(B6075=25,VLOOKUP(A6075,英雄数据表!A:L,8,FALSE),IF(B6075=50,VLOOKUP(A6075,英雄数据表!A:L,12,0),""))</f>
        <v/>
      </c>
    </row>
    <row r="6076" spans="1:14" x14ac:dyDescent="0.3">
      <c r="A6076" s="20">
        <v>44036</v>
      </c>
      <c r="B6076" s="21">
        <f t="shared" si="402"/>
        <v>75</v>
      </c>
      <c r="C6076" s="21">
        <v>5</v>
      </c>
      <c r="D6076" s="21">
        <f>VLOOKUP(A6076,英雄数据表!A:D,4,0)</f>
        <v>4</v>
      </c>
      <c r="E6076" s="20" t="str">
        <f>VLOOKUP(A6076,英雄数据表!A:C,3,0)</f>
        <v>龙齿短剑</v>
      </c>
      <c r="F6076" s="20">
        <f t="shared" si="403"/>
        <v>44036</v>
      </c>
      <c r="G6076" s="20">
        <f t="shared" si="404"/>
        <v>44036</v>
      </c>
      <c r="H6076" s="21" t="str">
        <f>VLOOKUP(B6076,属性中转表!A:F,6,FALSE)</f>
        <v>"hp":318600,"atk":8850</v>
      </c>
      <c r="I6076" s="20" t="str">
        <f>IF(VLOOKUP(B6076,属性中转表!A:G,7,FALSE)=0,"",VLOOKUP(VLOOKUP(B6076,属性中转表!A:G,7,FALSE),属性中转表!$K$2:$P$21,6,0))&amp;IF(VLOOKUP(B6076,属性中转表!A:G,7,FALSE)&gt;=50,VLOOKUP(A6076,英雄数据表!A:K,9,0),IF(VLOOKUP(B6076,属性中转表!A:G,7,FALSE)&gt;=25,VLOOKUP(A6076,英雄数据表!A:K,5,0),""))</f>
        <v>"atk":600,"hp":10000,"undpspro":150,"pvpdpspro":100,"pvpundpspro":100,"speed":10</v>
      </c>
      <c r="J6076" s="20" t="str">
        <f>IF(I6076="","",属性中转表!$I$1&amp;(IF(VLOOKUP(B6076,属性中转表!A:G,7,FALSE)=0,0,VLOOKUP(VLOOKUP(B6076,属性中转表!A:G,7,FALSE),属性中转表!$K$2:$P$21,4,0)))+IFERROR(VLOOKUP(A6076,英雄数据表!A:K,IF(武魂!B6076&gt;=50,10,IF(武魂!B6076&gt;=25,6)),0),0))</f>
        <v>,"dpspro":150</v>
      </c>
      <c r="K6076" s="32" t="str">
        <f t="shared" si="405"/>
        <v>"atk":600,"hp":10000,"undpspro":150,"pvpdpspro":100,"pvpundpspro":100,"speed":10,"dpspro":150</v>
      </c>
      <c r="L6076" s="20" t="str">
        <f>IF(B6076&gt;=50,VLOOKUP(A6076,英雄数据表!A:L,11,FALSE),IF(B6076&gt;=25,VLOOKUP(A6076,英雄数据表!A:L,7,0),""))</f>
        <v>"4403602004"</v>
      </c>
      <c r="M6076" s="20" t="str">
        <f>IFERROR(VLOOKUP(B6076,属性中转表!$K$2:$O$21,5,FALSE),"")</f>
        <v>"speed":10,"atk":300,"hp":5000</v>
      </c>
      <c r="N6076" s="20" t="str">
        <f>IF(B6076=25,VLOOKUP(A6076,英雄数据表!A:L,8,FALSE),IF(B6076=50,VLOOKUP(A6076,英雄数据表!A:L,12,0),""))</f>
        <v/>
      </c>
    </row>
    <row r="6077" spans="1:14" x14ac:dyDescent="0.3">
      <c r="A6077" s="20">
        <v>44036</v>
      </c>
      <c r="B6077" s="21">
        <f t="shared" si="402"/>
        <v>76</v>
      </c>
      <c r="C6077" s="21">
        <v>5</v>
      </c>
      <c r="D6077" s="21">
        <f>VLOOKUP(A6077,英雄数据表!A:D,4,0)</f>
        <v>4</v>
      </c>
      <c r="E6077" s="20" t="str">
        <f>VLOOKUP(A6077,英雄数据表!A:C,3,0)</f>
        <v>龙齿短剑</v>
      </c>
      <c r="F6077" s="20">
        <f t="shared" si="403"/>
        <v>44036</v>
      </c>
      <c r="G6077" s="20">
        <f t="shared" si="404"/>
        <v>44036</v>
      </c>
      <c r="H6077" s="21" t="str">
        <f>VLOOKUP(B6077,属性中转表!A:F,6,FALSE)</f>
        <v>"hp":324000,"atk":9000</v>
      </c>
      <c r="I6077" s="20" t="str">
        <f>IF(VLOOKUP(B6077,属性中转表!A:G,7,FALSE)=0,"",VLOOKUP(VLOOKUP(B6077,属性中转表!A:G,7,FALSE),属性中转表!$K$2:$P$21,6,0))&amp;IF(VLOOKUP(B6077,属性中转表!A:G,7,FALSE)&gt;=50,VLOOKUP(A6077,英雄数据表!A:K,9,0),IF(VLOOKUP(B6077,属性中转表!A:G,7,FALSE)&gt;=25,VLOOKUP(A6077,英雄数据表!A:K,5,0),""))</f>
        <v>"atk":600,"hp":10000,"undpspro":150,"pvpdpspro":100,"pvpundpspro":100,"speed":10</v>
      </c>
      <c r="J6077" s="20" t="str">
        <f>IF(I6077="","",属性中转表!$I$1&amp;(IF(VLOOKUP(B6077,属性中转表!A:G,7,FALSE)=0,0,VLOOKUP(VLOOKUP(B6077,属性中转表!A:G,7,FALSE),属性中转表!$K$2:$P$21,4,0)))+IFERROR(VLOOKUP(A6077,英雄数据表!A:K,IF(武魂!B6077&gt;=50,10,IF(武魂!B6077&gt;=25,6)),0),0))</f>
        <v>,"dpspro":150</v>
      </c>
      <c r="K6077" s="32" t="str">
        <f t="shared" si="405"/>
        <v>"atk":600,"hp":10000,"undpspro":150,"pvpdpspro":100,"pvpundpspro":100,"speed":10,"dpspro":150</v>
      </c>
      <c r="L6077" s="20" t="str">
        <f>IF(B6077&gt;=50,VLOOKUP(A6077,英雄数据表!A:L,11,FALSE),IF(B6077&gt;=25,VLOOKUP(A6077,英雄数据表!A:L,7,0),""))</f>
        <v>"4403602004"</v>
      </c>
      <c r="M6077" s="20" t="str">
        <f>IFERROR(VLOOKUP(B6077,属性中转表!$K$2:$O$21,5,FALSE),"")</f>
        <v/>
      </c>
      <c r="N6077" s="20" t="str">
        <f>IF(B6077=25,VLOOKUP(A6077,英雄数据表!A:L,8,FALSE),IF(B6077=50,VLOOKUP(A6077,英雄数据表!A:L,12,0),""))</f>
        <v/>
      </c>
    </row>
    <row r="6078" spans="1:14" x14ac:dyDescent="0.3">
      <c r="A6078" s="20">
        <v>44036</v>
      </c>
      <c r="B6078" s="21">
        <f t="shared" si="402"/>
        <v>77</v>
      </c>
      <c r="C6078" s="21">
        <v>5</v>
      </c>
      <c r="D6078" s="21">
        <f>VLOOKUP(A6078,英雄数据表!A:D,4,0)</f>
        <v>4</v>
      </c>
      <c r="E6078" s="20" t="str">
        <f>VLOOKUP(A6078,英雄数据表!A:C,3,0)</f>
        <v>龙齿短剑</v>
      </c>
      <c r="F6078" s="20">
        <f t="shared" si="403"/>
        <v>44036</v>
      </c>
      <c r="G6078" s="20">
        <f t="shared" si="404"/>
        <v>44036</v>
      </c>
      <c r="H6078" s="21" t="str">
        <f>VLOOKUP(B6078,属性中转表!A:F,6,FALSE)</f>
        <v>"hp":329400,"atk":9150</v>
      </c>
      <c r="I6078" s="20" t="str">
        <f>IF(VLOOKUP(B6078,属性中转表!A:G,7,FALSE)=0,"",VLOOKUP(VLOOKUP(B6078,属性中转表!A:G,7,FALSE),属性中转表!$K$2:$P$21,6,0))&amp;IF(VLOOKUP(B6078,属性中转表!A:G,7,FALSE)&gt;=50,VLOOKUP(A6078,英雄数据表!A:K,9,0),IF(VLOOKUP(B6078,属性中转表!A:G,7,FALSE)&gt;=25,VLOOKUP(A6078,英雄数据表!A:K,5,0),""))</f>
        <v>"atk":600,"hp":10000,"undpspro":150,"pvpdpspro":100,"pvpundpspro":100,"speed":10</v>
      </c>
      <c r="J6078" s="20" t="str">
        <f>IF(I6078="","",属性中转表!$I$1&amp;(IF(VLOOKUP(B6078,属性中转表!A:G,7,FALSE)=0,0,VLOOKUP(VLOOKUP(B6078,属性中转表!A:G,7,FALSE),属性中转表!$K$2:$P$21,4,0)))+IFERROR(VLOOKUP(A6078,英雄数据表!A:K,IF(武魂!B6078&gt;=50,10,IF(武魂!B6078&gt;=25,6)),0),0))</f>
        <v>,"dpspro":150</v>
      </c>
      <c r="K6078" s="32" t="str">
        <f t="shared" si="405"/>
        <v>"atk":600,"hp":10000,"undpspro":150,"pvpdpspro":100,"pvpundpspro":100,"speed":10,"dpspro":150</v>
      </c>
      <c r="L6078" s="20" t="str">
        <f>IF(B6078&gt;=50,VLOOKUP(A6078,英雄数据表!A:L,11,FALSE),IF(B6078&gt;=25,VLOOKUP(A6078,英雄数据表!A:L,7,0),""))</f>
        <v>"4403602004"</v>
      </c>
      <c r="M6078" s="20" t="str">
        <f>IFERROR(VLOOKUP(B6078,属性中转表!$K$2:$O$21,5,FALSE),"")</f>
        <v/>
      </c>
      <c r="N6078" s="20" t="str">
        <f>IF(B6078=25,VLOOKUP(A6078,英雄数据表!A:L,8,FALSE),IF(B6078=50,VLOOKUP(A6078,英雄数据表!A:L,12,0),""))</f>
        <v/>
      </c>
    </row>
    <row r="6079" spans="1:14" x14ac:dyDescent="0.3">
      <c r="A6079" s="20">
        <v>44036</v>
      </c>
      <c r="B6079" s="21">
        <f t="shared" si="402"/>
        <v>78</v>
      </c>
      <c r="C6079" s="21">
        <v>5</v>
      </c>
      <c r="D6079" s="21">
        <f>VLOOKUP(A6079,英雄数据表!A:D,4,0)</f>
        <v>4</v>
      </c>
      <c r="E6079" s="20" t="str">
        <f>VLOOKUP(A6079,英雄数据表!A:C,3,0)</f>
        <v>龙齿短剑</v>
      </c>
      <c r="F6079" s="20">
        <f t="shared" si="403"/>
        <v>44036</v>
      </c>
      <c r="G6079" s="20">
        <f t="shared" si="404"/>
        <v>44036</v>
      </c>
      <c r="H6079" s="21" t="str">
        <f>VLOOKUP(B6079,属性中转表!A:F,6,FALSE)</f>
        <v>"hp":334800,"atk":9300</v>
      </c>
      <c r="I6079" s="20" t="str">
        <f>IF(VLOOKUP(B6079,属性中转表!A:G,7,FALSE)=0,"",VLOOKUP(VLOOKUP(B6079,属性中转表!A:G,7,FALSE),属性中转表!$K$2:$P$21,6,0))&amp;IF(VLOOKUP(B6079,属性中转表!A:G,7,FALSE)&gt;=50,VLOOKUP(A6079,英雄数据表!A:K,9,0),IF(VLOOKUP(B6079,属性中转表!A:G,7,FALSE)&gt;=25,VLOOKUP(A6079,英雄数据表!A:K,5,0),""))</f>
        <v>"atk":600,"hp":10000,"undpspro":150,"pvpdpspro":100,"pvpundpspro":100,"speed":10</v>
      </c>
      <c r="J6079" s="20" t="str">
        <f>IF(I6079="","",属性中转表!$I$1&amp;(IF(VLOOKUP(B6079,属性中转表!A:G,7,FALSE)=0,0,VLOOKUP(VLOOKUP(B6079,属性中转表!A:G,7,FALSE),属性中转表!$K$2:$P$21,4,0)))+IFERROR(VLOOKUP(A6079,英雄数据表!A:K,IF(武魂!B6079&gt;=50,10,IF(武魂!B6079&gt;=25,6)),0),0))</f>
        <v>,"dpspro":150</v>
      </c>
      <c r="K6079" s="32" t="str">
        <f t="shared" si="405"/>
        <v>"atk":600,"hp":10000,"undpspro":150,"pvpdpspro":100,"pvpundpspro":100,"speed":10,"dpspro":150</v>
      </c>
      <c r="L6079" s="20" t="str">
        <f>IF(B6079&gt;=50,VLOOKUP(A6079,英雄数据表!A:L,11,FALSE),IF(B6079&gt;=25,VLOOKUP(A6079,英雄数据表!A:L,7,0),""))</f>
        <v>"4403602004"</v>
      </c>
      <c r="M6079" s="20" t="str">
        <f>IFERROR(VLOOKUP(B6079,属性中转表!$K$2:$O$21,5,FALSE),"")</f>
        <v/>
      </c>
      <c r="N6079" s="20" t="str">
        <f>IF(B6079=25,VLOOKUP(A6079,英雄数据表!A:L,8,FALSE),IF(B6079=50,VLOOKUP(A6079,英雄数据表!A:L,12,0),""))</f>
        <v/>
      </c>
    </row>
    <row r="6080" spans="1:14" x14ac:dyDescent="0.3">
      <c r="A6080" s="20">
        <v>44036</v>
      </c>
      <c r="B6080" s="21">
        <f t="shared" si="402"/>
        <v>79</v>
      </c>
      <c r="C6080" s="21">
        <v>5</v>
      </c>
      <c r="D6080" s="21">
        <f>VLOOKUP(A6080,英雄数据表!A:D,4,0)</f>
        <v>4</v>
      </c>
      <c r="E6080" s="20" t="str">
        <f>VLOOKUP(A6080,英雄数据表!A:C,3,0)</f>
        <v>龙齿短剑</v>
      </c>
      <c r="F6080" s="20">
        <f t="shared" si="403"/>
        <v>44036</v>
      </c>
      <c r="G6080" s="20">
        <f t="shared" si="404"/>
        <v>44036</v>
      </c>
      <c r="H6080" s="21" t="str">
        <f>VLOOKUP(B6080,属性中转表!A:F,6,FALSE)</f>
        <v>"hp":340200,"atk":9450</v>
      </c>
      <c r="I6080" s="20" t="str">
        <f>IF(VLOOKUP(B6080,属性中转表!A:G,7,FALSE)=0,"",VLOOKUP(VLOOKUP(B6080,属性中转表!A:G,7,FALSE),属性中转表!$K$2:$P$21,6,0))&amp;IF(VLOOKUP(B6080,属性中转表!A:G,7,FALSE)&gt;=50,VLOOKUP(A6080,英雄数据表!A:K,9,0),IF(VLOOKUP(B6080,属性中转表!A:G,7,FALSE)&gt;=25,VLOOKUP(A6080,英雄数据表!A:K,5,0),""))</f>
        <v>"atk":600,"hp":10000,"undpspro":150,"pvpdpspro":100,"pvpundpspro":100,"speed":10</v>
      </c>
      <c r="J6080" s="20" t="str">
        <f>IF(I6080="","",属性中转表!$I$1&amp;(IF(VLOOKUP(B6080,属性中转表!A:G,7,FALSE)=0,0,VLOOKUP(VLOOKUP(B6080,属性中转表!A:G,7,FALSE),属性中转表!$K$2:$P$21,4,0)))+IFERROR(VLOOKUP(A6080,英雄数据表!A:K,IF(武魂!B6080&gt;=50,10,IF(武魂!B6080&gt;=25,6)),0),0))</f>
        <v>,"dpspro":150</v>
      </c>
      <c r="K6080" s="32" t="str">
        <f t="shared" si="405"/>
        <v>"atk":600,"hp":10000,"undpspro":150,"pvpdpspro":100,"pvpundpspro":100,"speed":10,"dpspro":150</v>
      </c>
      <c r="L6080" s="20" t="str">
        <f>IF(B6080&gt;=50,VLOOKUP(A6080,英雄数据表!A:L,11,FALSE),IF(B6080&gt;=25,VLOOKUP(A6080,英雄数据表!A:L,7,0),""))</f>
        <v>"4403602004"</v>
      </c>
      <c r="M6080" s="20" t="str">
        <f>IFERROR(VLOOKUP(B6080,属性中转表!$K$2:$O$21,5,FALSE),"")</f>
        <v/>
      </c>
      <c r="N6080" s="20" t="str">
        <f>IF(B6080=25,VLOOKUP(A6080,英雄数据表!A:L,8,FALSE),IF(B6080=50,VLOOKUP(A6080,英雄数据表!A:L,12,0),""))</f>
        <v/>
      </c>
    </row>
    <row r="6081" spans="1:14" x14ac:dyDescent="0.3">
      <c r="A6081" s="20">
        <v>44036</v>
      </c>
      <c r="B6081" s="21">
        <f t="shared" si="402"/>
        <v>80</v>
      </c>
      <c r="C6081" s="21">
        <v>5</v>
      </c>
      <c r="D6081" s="21">
        <f>VLOOKUP(A6081,英雄数据表!A:D,4,0)</f>
        <v>4</v>
      </c>
      <c r="E6081" s="20" t="str">
        <f>VLOOKUP(A6081,英雄数据表!A:C,3,0)</f>
        <v>龙齿短剑</v>
      </c>
      <c r="F6081" s="20">
        <f t="shared" si="403"/>
        <v>44036</v>
      </c>
      <c r="G6081" s="20">
        <f t="shared" si="404"/>
        <v>44036</v>
      </c>
      <c r="H6081" s="21" t="str">
        <f>VLOOKUP(B6081,属性中转表!A:F,6,FALSE)</f>
        <v>"hp":345600,"atk":9600</v>
      </c>
      <c r="I6081" s="20" t="str">
        <f>IF(VLOOKUP(B6081,属性中转表!A:G,7,FALSE)=0,"",VLOOKUP(VLOOKUP(B6081,属性中转表!A:G,7,FALSE),属性中转表!$K$2:$P$21,6,0))&amp;IF(VLOOKUP(B6081,属性中转表!A:G,7,FALSE)&gt;=50,VLOOKUP(A6081,英雄数据表!A:K,9,0),IF(VLOOKUP(B6081,属性中转表!A:G,7,FALSE)&gt;=25,VLOOKUP(A6081,英雄数据表!A:K,5,0),""))</f>
        <v>"atk":600,"hp":10000,"undpspro":200,"pvpdpspro":100,"pvpundpspro":100,"speed":10</v>
      </c>
      <c r="J6081" s="20" t="str">
        <f>IF(I6081="","",属性中转表!$I$1&amp;(IF(VLOOKUP(B6081,属性中转表!A:G,7,FALSE)=0,0,VLOOKUP(VLOOKUP(B6081,属性中转表!A:G,7,FALSE),属性中转表!$K$2:$P$21,4,0)))+IFERROR(VLOOKUP(A6081,英雄数据表!A:K,IF(武魂!B6081&gt;=50,10,IF(武魂!B6081&gt;=25,6)),0),0))</f>
        <v>,"dpspro":150</v>
      </c>
      <c r="K6081" s="32" t="str">
        <f t="shared" si="405"/>
        <v>"atk":600,"hp":10000,"undpspro":200,"pvpdpspro":100,"pvpundpspro":100,"speed":10,"dpspro":150</v>
      </c>
      <c r="L6081" s="20" t="str">
        <f>IF(B6081&gt;=50,VLOOKUP(A6081,英雄数据表!A:L,11,FALSE),IF(B6081&gt;=25,VLOOKUP(A6081,英雄数据表!A:L,7,0),""))</f>
        <v>"4403602004"</v>
      </c>
      <c r="M6081" s="20" t="str">
        <f>IFERROR(VLOOKUP(B6081,属性中转表!$K$2:$O$21,5,FALSE),"")</f>
        <v>"undpspro":50</v>
      </c>
      <c r="N6081" s="20" t="str">
        <f>IF(B6081=25,VLOOKUP(A6081,英雄数据表!A:L,8,FALSE),IF(B6081=50,VLOOKUP(A6081,英雄数据表!A:L,12,0),""))</f>
        <v/>
      </c>
    </row>
    <row r="6082" spans="1:14" x14ac:dyDescent="0.3">
      <c r="A6082" s="20">
        <v>44036</v>
      </c>
      <c r="B6082" s="21">
        <f t="shared" si="402"/>
        <v>81</v>
      </c>
      <c r="C6082" s="21">
        <v>5</v>
      </c>
      <c r="D6082" s="21">
        <f>VLOOKUP(A6082,英雄数据表!A:D,4,0)</f>
        <v>4</v>
      </c>
      <c r="E6082" s="20" t="str">
        <f>VLOOKUP(A6082,英雄数据表!A:C,3,0)</f>
        <v>龙齿短剑</v>
      </c>
      <c r="F6082" s="20">
        <f t="shared" si="403"/>
        <v>44036</v>
      </c>
      <c r="G6082" s="20">
        <f t="shared" si="404"/>
        <v>44036</v>
      </c>
      <c r="H6082" s="21" t="str">
        <f>VLOOKUP(B6082,属性中转表!A:F,6,FALSE)</f>
        <v>"hp":351000,"atk":9750</v>
      </c>
      <c r="I6082" s="20" t="str">
        <f>IF(VLOOKUP(B6082,属性中转表!A:G,7,FALSE)=0,"",VLOOKUP(VLOOKUP(B6082,属性中转表!A:G,7,FALSE),属性中转表!$K$2:$P$21,6,0))&amp;IF(VLOOKUP(B6082,属性中转表!A:G,7,FALSE)&gt;=50,VLOOKUP(A6082,英雄数据表!A:K,9,0),IF(VLOOKUP(B6082,属性中转表!A:G,7,FALSE)&gt;=25,VLOOKUP(A6082,英雄数据表!A:K,5,0),""))</f>
        <v>"atk":600,"hp":10000,"undpspro":200,"pvpdpspro":100,"pvpundpspro":100,"speed":10</v>
      </c>
      <c r="J6082" s="20" t="str">
        <f>IF(I6082="","",属性中转表!$I$1&amp;(IF(VLOOKUP(B6082,属性中转表!A:G,7,FALSE)=0,0,VLOOKUP(VLOOKUP(B6082,属性中转表!A:G,7,FALSE),属性中转表!$K$2:$P$21,4,0)))+IFERROR(VLOOKUP(A6082,英雄数据表!A:K,IF(武魂!B6082&gt;=50,10,IF(武魂!B6082&gt;=25,6)),0),0))</f>
        <v>,"dpspro":150</v>
      </c>
      <c r="K6082" s="32" t="str">
        <f t="shared" si="405"/>
        <v>"atk":600,"hp":10000,"undpspro":200,"pvpdpspro":100,"pvpundpspro":100,"speed":10,"dpspro":150</v>
      </c>
      <c r="L6082" s="20" t="str">
        <f>IF(B6082&gt;=50,VLOOKUP(A6082,英雄数据表!A:L,11,FALSE),IF(B6082&gt;=25,VLOOKUP(A6082,英雄数据表!A:L,7,0),""))</f>
        <v>"4403602004"</v>
      </c>
      <c r="M6082" s="20" t="str">
        <f>IFERROR(VLOOKUP(B6082,属性中转表!$K$2:$O$21,5,FALSE),"")</f>
        <v/>
      </c>
      <c r="N6082" s="20" t="str">
        <f>IF(B6082=25,VLOOKUP(A6082,英雄数据表!A:L,8,FALSE),IF(B6082=50,VLOOKUP(A6082,英雄数据表!A:L,12,0),""))</f>
        <v/>
      </c>
    </row>
    <row r="6083" spans="1:14" x14ac:dyDescent="0.3">
      <c r="A6083" s="20">
        <v>44036</v>
      </c>
      <c r="B6083" s="21">
        <f t="shared" si="402"/>
        <v>82</v>
      </c>
      <c r="C6083" s="21">
        <v>5</v>
      </c>
      <c r="D6083" s="21">
        <f>VLOOKUP(A6083,英雄数据表!A:D,4,0)</f>
        <v>4</v>
      </c>
      <c r="E6083" s="20" t="str">
        <f>VLOOKUP(A6083,英雄数据表!A:C,3,0)</f>
        <v>龙齿短剑</v>
      </c>
      <c r="F6083" s="20">
        <f t="shared" si="403"/>
        <v>44036</v>
      </c>
      <c r="G6083" s="20">
        <f t="shared" si="404"/>
        <v>44036</v>
      </c>
      <c r="H6083" s="21" t="str">
        <f>VLOOKUP(B6083,属性中转表!A:F,6,FALSE)</f>
        <v>"hp":356400,"atk":9900</v>
      </c>
      <c r="I6083" s="20" t="str">
        <f>IF(VLOOKUP(B6083,属性中转表!A:G,7,FALSE)=0,"",VLOOKUP(VLOOKUP(B6083,属性中转表!A:G,7,FALSE),属性中转表!$K$2:$P$21,6,0))&amp;IF(VLOOKUP(B6083,属性中转表!A:G,7,FALSE)&gt;=50,VLOOKUP(A6083,英雄数据表!A:K,9,0),IF(VLOOKUP(B6083,属性中转表!A:G,7,FALSE)&gt;=25,VLOOKUP(A6083,英雄数据表!A:K,5,0),""))</f>
        <v>"atk":600,"hp":10000,"undpspro":200,"pvpdpspro":100,"pvpundpspro":100,"speed":10</v>
      </c>
      <c r="J6083" s="20" t="str">
        <f>IF(I6083="","",属性中转表!$I$1&amp;(IF(VLOOKUP(B6083,属性中转表!A:G,7,FALSE)=0,0,VLOOKUP(VLOOKUP(B6083,属性中转表!A:G,7,FALSE),属性中转表!$K$2:$P$21,4,0)))+IFERROR(VLOOKUP(A6083,英雄数据表!A:K,IF(武魂!B6083&gt;=50,10,IF(武魂!B6083&gt;=25,6)),0),0))</f>
        <v>,"dpspro":150</v>
      </c>
      <c r="K6083" s="32" t="str">
        <f t="shared" si="405"/>
        <v>"atk":600,"hp":10000,"undpspro":200,"pvpdpspro":100,"pvpundpspro":100,"speed":10,"dpspro":150</v>
      </c>
      <c r="L6083" s="20" t="str">
        <f>IF(B6083&gt;=50,VLOOKUP(A6083,英雄数据表!A:L,11,FALSE),IF(B6083&gt;=25,VLOOKUP(A6083,英雄数据表!A:L,7,0),""))</f>
        <v>"4403602004"</v>
      </c>
      <c r="M6083" s="20" t="str">
        <f>IFERROR(VLOOKUP(B6083,属性中转表!$K$2:$O$21,5,FALSE),"")</f>
        <v/>
      </c>
      <c r="N6083" s="20" t="str">
        <f>IF(B6083=25,VLOOKUP(A6083,英雄数据表!A:L,8,FALSE),IF(B6083=50,VLOOKUP(A6083,英雄数据表!A:L,12,0),""))</f>
        <v/>
      </c>
    </row>
    <row r="6084" spans="1:14" x14ac:dyDescent="0.3">
      <c r="A6084" s="20">
        <v>44036</v>
      </c>
      <c r="B6084" s="21">
        <f t="shared" si="402"/>
        <v>83</v>
      </c>
      <c r="C6084" s="21">
        <v>5</v>
      </c>
      <c r="D6084" s="21">
        <f>VLOOKUP(A6084,英雄数据表!A:D,4,0)</f>
        <v>4</v>
      </c>
      <c r="E6084" s="20" t="str">
        <f>VLOOKUP(A6084,英雄数据表!A:C,3,0)</f>
        <v>龙齿短剑</v>
      </c>
      <c r="F6084" s="20">
        <f t="shared" si="403"/>
        <v>44036</v>
      </c>
      <c r="G6084" s="20">
        <f t="shared" si="404"/>
        <v>44036</v>
      </c>
      <c r="H6084" s="21" t="str">
        <f>VLOOKUP(B6084,属性中转表!A:F,6,FALSE)</f>
        <v>"hp":361800,"atk":10050</v>
      </c>
      <c r="I6084" s="20" t="str">
        <f>IF(VLOOKUP(B6084,属性中转表!A:G,7,FALSE)=0,"",VLOOKUP(VLOOKUP(B6084,属性中转表!A:G,7,FALSE),属性中转表!$K$2:$P$21,6,0))&amp;IF(VLOOKUP(B6084,属性中转表!A:G,7,FALSE)&gt;=50,VLOOKUP(A6084,英雄数据表!A:K,9,0),IF(VLOOKUP(B6084,属性中转表!A:G,7,FALSE)&gt;=25,VLOOKUP(A6084,英雄数据表!A:K,5,0),""))</f>
        <v>"atk":600,"hp":10000,"undpspro":200,"pvpdpspro":100,"pvpundpspro":100,"speed":10</v>
      </c>
      <c r="J6084" s="20" t="str">
        <f>IF(I6084="","",属性中转表!$I$1&amp;(IF(VLOOKUP(B6084,属性中转表!A:G,7,FALSE)=0,0,VLOOKUP(VLOOKUP(B6084,属性中转表!A:G,7,FALSE),属性中转表!$K$2:$P$21,4,0)))+IFERROR(VLOOKUP(A6084,英雄数据表!A:K,IF(武魂!B6084&gt;=50,10,IF(武魂!B6084&gt;=25,6)),0),0))</f>
        <v>,"dpspro":150</v>
      </c>
      <c r="K6084" s="32" t="str">
        <f t="shared" si="405"/>
        <v>"atk":600,"hp":10000,"undpspro":200,"pvpdpspro":100,"pvpundpspro":100,"speed":10,"dpspro":150</v>
      </c>
      <c r="L6084" s="20" t="str">
        <f>IF(B6084&gt;=50,VLOOKUP(A6084,英雄数据表!A:L,11,FALSE),IF(B6084&gt;=25,VLOOKUP(A6084,英雄数据表!A:L,7,0),""))</f>
        <v>"4403602004"</v>
      </c>
      <c r="M6084" s="20" t="str">
        <f>IFERROR(VLOOKUP(B6084,属性中转表!$K$2:$O$21,5,FALSE),"")</f>
        <v/>
      </c>
      <c r="N6084" s="20" t="str">
        <f>IF(B6084=25,VLOOKUP(A6084,英雄数据表!A:L,8,FALSE),IF(B6084=50,VLOOKUP(A6084,英雄数据表!A:L,12,0),""))</f>
        <v/>
      </c>
    </row>
    <row r="6085" spans="1:14" x14ac:dyDescent="0.3">
      <c r="A6085" s="20">
        <v>44036</v>
      </c>
      <c r="B6085" s="21">
        <f t="shared" si="402"/>
        <v>84</v>
      </c>
      <c r="C6085" s="21">
        <v>5</v>
      </c>
      <c r="D6085" s="21">
        <f>VLOOKUP(A6085,英雄数据表!A:D,4,0)</f>
        <v>4</v>
      </c>
      <c r="E6085" s="20" t="str">
        <f>VLOOKUP(A6085,英雄数据表!A:C,3,0)</f>
        <v>龙齿短剑</v>
      </c>
      <c r="F6085" s="20">
        <f t="shared" si="403"/>
        <v>44036</v>
      </c>
      <c r="G6085" s="20">
        <f t="shared" si="404"/>
        <v>44036</v>
      </c>
      <c r="H6085" s="21" t="str">
        <f>VLOOKUP(B6085,属性中转表!A:F,6,FALSE)</f>
        <v>"hp":367200,"atk":10200</v>
      </c>
      <c r="I6085" s="20" t="str">
        <f>IF(VLOOKUP(B6085,属性中转表!A:G,7,FALSE)=0,"",VLOOKUP(VLOOKUP(B6085,属性中转表!A:G,7,FALSE),属性中转表!$K$2:$P$21,6,0))&amp;IF(VLOOKUP(B6085,属性中转表!A:G,7,FALSE)&gt;=50,VLOOKUP(A6085,英雄数据表!A:K,9,0),IF(VLOOKUP(B6085,属性中转表!A:G,7,FALSE)&gt;=25,VLOOKUP(A6085,英雄数据表!A:K,5,0),""))</f>
        <v>"atk":600,"hp":10000,"undpspro":200,"pvpdpspro":100,"pvpundpspro":100,"speed":10</v>
      </c>
      <c r="J6085" s="20" t="str">
        <f>IF(I6085="","",属性中转表!$I$1&amp;(IF(VLOOKUP(B6085,属性中转表!A:G,7,FALSE)=0,0,VLOOKUP(VLOOKUP(B6085,属性中转表!A:G,7,FALSE),属性中转表!$K$2:$P$21,4,0)))+IFERROR(VLOOKUP(A6085,英雄数据表!A:K,IF(武魂!B6085&gt;=50,10,IF(武魂!B6085&gt;=25,6)),0),0))</f>
        <v>,"dpspro":150</v>
      </c>
      <c r="K6085" s="32" t="str">
        <f t="shared" si="405"/>
        <v>"atk":600,"hp":10000,"undpspro":200,"pvpdpspro":100,"pvpundpspro":100,"speed":10,"dpspro":150</v>
      </c>
      <c r="L6085" s="20" t="str">
        <f>IF(B6085&gt;=50,VLOOKUP(A6085,英雄数据表!A:L,11,FALSE),IF(B6085&gt;=25,VLOOKUP(A6085,英雄数据表!A:L,7,0),""))</f>
        <v>"4403602004"</v>
      </c>
      <c r="M6085" s="20" t="str">
        <f>IFERROR(VLOOKUP(B6085,属性中转表!$K$2:$O$21,5,FALSE),"")</f>
        <v/>
      </c>
      <c r="N6085" s="20" t="str">
        <f>IF(B6085=25,VLOOKUP(A6085,英雄数据表!A:L,8,FALSE),IF(B6085=50,VLOOKUP(A6085,英雄数据表!A:L,12,0),""))</f>
        <v/>
      </c>
    </row>
    <row r="6086" spans="1:14" x14ac:dyDescent="0.3">
      <c r="A6086" s="20">
        <v>44036</v>
      </c>
      <c r="B6086" s="21">
        <f t="shared" si="402"/>
        <v>85</v>
      </c>
      <c r="C6086" s="21">
        <v>5</v>
      </c>
      <c r="D6086" s="21">
        <f>VLOOKUP(A6086,英雄数据表!A:D,4,0)</f>
        <v>4</v>
      </c>
      <c r="E6086" s="20" t="str">
        <f>VLOOKUP(A6086,英雄数据表!A:C,3,0)</f>
        <v>龙齿短剑</v>
      </c>
      <c r="F6086" s="20">
        <f t="shared" si="403"/>
        <v>44036</v>
      </c>
      <c r="G6086" s="20">
        <f t="shared" si="404"/>
        <v>44036</v>
      </c>
      <c r="H6086" s="21" t="str">
        <f>VLOOKUP(B6086,属性中转表!A:F,6,FALSE)</f>
        <v>"hp":372600,"atk":10350</v>
      </c>
      <c r="I6086" s="20" t="str">
        <f>IF(VLOOKUP(B6086,属性中转表!A:G,7,FALSE)=0,"",VLOOKUP(VLOOKUP(B6086,属性中转表!A:G,7,FALSE),属性中转表!$K$2:$P$21,6,0))&amp;IF(VLOOKUP(B6086,属性中转表!A:G,7,FALSE)&gt;=50,VLOOKUP(A6086,英雄数据表!A:K,9,0),IF(VLOOKUP(B6086,属性中转表!A:G,7,FALSE)&gt;=25,VLOOKUP(A6086,英雄数据表!A:K,5,0),""))</f>
        <v>"atk":600,"hp":10000,"undpspro":200,"pvpdpspro":100,"pvpundpspro":100,"speed":10</v>
      </c>
      <c r="J6086" s="20" t="str">
        <f>IF(I6086="","",属性中转表!$I$1&amp;(IF(VLOOKUP(B6086,属性中转表!A:G,7,FALSE)=0,0,VLOOKUP(VLOOKUP(B6086,属性中转表!A:G,7,FALSE),属性中转表!$K$2:$P$21,4,0)))+IFERROR(VLOOKUP(A6086,英雄数据表!A:K,IF(武魂!B6086&gt;=50,10,IF(武魂!B6086&gt;=25,6)),0),0))</f>
        <v>,"dpspro":200</v>
      </c>
      <c r="K6086" s="32" t="str">
        <f t="shared" si="405"/>
        <v>"atk":600,"hp":10000,"undpspro":200,"pvpdpspro":100,"pvpundpspro":100,"speed":10,"dpspro":200</v>
      </c>
      <c r="L6086" s="20" t="str">
        <f>IF(B6086&gt;=50,VLOOKUP(A6086,英雄数据表!A:L,11,FALSE),IF(B6086&gt;=25,VLOOKUP(A6086,英雄数据表!A:L,7,0),""))</f>
        <v>"4403602004"</v>
      </c>
      <c r="M6086" s="20" t="str">
        <f>IFERROR(VLOOKUP(B6086,属性中转表!$K$2:$O$21,5,FALSE),"")</f>
        <v>"dpspro":50</v>
      </c>
      <c r="N6086" s="20" t="str">
        <f>IF(B6086=25,VLOOKUP(A6086,英雄数据表!A:L,8,FALSE),IF(B6086=50,VLOOKUP(A6086,英雄数据表!A:L,12,0),""))</f>
        <v/>
      </c>
    </row>
    <row r="6087" spans="1:14" x14ac:dyDescent="0.3">
      <c r="A6087" s="20">
        <v>44036</v>
      </c>
      <c r="B6087" s="21">
        <f t="shared" si="402"/>
        <v>86</v>
      </c>
      <c r="C6087" s="21">
        <v>5</v>
      </c>
      <c r="D6087" s="21">
        <f>VLOOKUP(A6087,英雄数据表!A:D,4,0)</f>
        <v>4</v>
      </c>
      <c r="E6087" s="20" t="str">
        <f>VLOOKUP(A6087,英雄数据表!A:C,3,0)</f>
        <v>龙齿短剑</v>
      </c>
      <c r="F6087" s="20">
        <f t="shared" si="403"/>
        <v>44036</v>
      </c>
      <c r="G6087" s="20">
        <f t="shared" si="404"/>
        <v>44036</v>
      </c>
      <c r="H6087" s="21" t="str">
        <f>VLOOKUP(B6087,属性中转表!A:F,6,FALSE)</f>
        <v>"hp":378000,"atk":10500</v>
      </c>
      <c r="I6087" s="20" t="str">
        <f>IF(VLOOKUP(B6087,属性中转表!A:G,7,FALSE)=0,"",VLOOKUP(VLOOKUP(B6087,属性中转表!A:G,7,FALSE),属性中转表!$K$2:$P$21,6,0))&amp;IF(VLOOKUP(B6087,属性中转表!A:G,7,FALSE)&gt;=50,VLOOKUP(A6087,英雄数据表!A:K,9,0),IF(VLOOKUP(B6087,属性中转表!A:G,7,FALSE)&gt;=25,VLOOKUP(A6087,英雄数据表!A:K,5,0),""))</f>
        <v>"atk":600,"hp":10000,"undpspro":200,"pvpdpspro":100,"pvpundpspro":100,"speed":10</v>
      </c>
      <c r="J6087" s="20" t="str">
        <f>IF(I6087="","",属性中转表!$I$1&amp;(IF(VLOOKUP(B6087,属性中转表!A:G,7,FALSE)=0,0,VLOOKUP(VLOOKUP(B6087,属性中转表!A:G,7,FALSE),属性中转表!$K$2:$P$21,4,0)))+IFERROR(VLOOKUP(A6087,英雄数据表!A:K,IF(武魂!B6087&gt;=50,10,IF(武魂!B6087&gt;=25,6)),0),0))</f>
        <v>,"dpspro":200</v>
      </c>
      <c r="K6087" s="32" t="str">
        <f t="shared" si="405"/>
        <v>"atk":600,"hp":10000,"undpspro":200,"pvpdpspro":100,"pvpundpspro":100,"speed":10,"dpspro":200</v>
      </c>
      <c r="L6087" s="20" t="str">
        <f>IF(B6087&gt;=50,VLOOKUP(A6087,英雄数据表!A:L,11,FALSE),IF(B6087&gt;=25,VLOOKUP(A6087,英雄数据表!A:L,7,0),""))</f>
        <v>"4403602004"</v>
      </c>
      <c r="M6087" s="20" t="str">
        <f>IFERROR(VLOOKUP(B6087,属性中转表!$K$2:$O$21,5,FALSE),"")</f>
        <v/>
      </c>
      <c r="N6087" s="20" t="str">
        <f>IF(B6087=25,VLOOKUP(A6087,英雄数据表!A:L,8,FALSE),IF(B6087=50,VLOOKUP(A6087,英雄数据表!A:L,12,0),""))</f>
        <v/>
      </c>
    </row>
    <row r="6088" spans="1:14" x14ac:dyDescent="0.3">
      <c r="A6088" s="20">
        <v>44036</v>
      </c>
      <c r="B6088" s="21">
        <f t="shared" si="402"/>
        <v>87</v>
      </c>
      <c r="C6088" s="21">
        <v>5</v>
      </c>
      <c r="D6088" s="21">
        <f>VLOOKUP(A6088,英雄数据表!A:D,4,0)</f>
        <v>4</v>
      </c>
      <c r="E6088" s="20" t="str">
        <f>VLOOKUP(A6088,英雄数据表!A:C,3,0)</f>
        <v>龙齿短剑</v>
      </c>
      <c r="F6088" s="20">
        <f t="shared" si="403"/>
        <v>44036</v>
      </c>
      <c r="G6088" s="20">
        <f t="shared" si="404"/>
        <v>44036</v>
      </c>
      <c r="H6088" s="21" t="str">
        <f>VLOOKUP(B6088,属性中转表!A:F,6,FALSE)</f>
        <v>"hp":383400,"atk":10650</v>
      </c>
      <c r="I6088" s="20" t="str">
        <f>IF(VLOOKUP(B6088,属性中转表!A:G,7,FALSE)=0,"",VLOOKUP(VLOOKUP(B6088,属性中转表!A:G,7,FALSE),属性中转表!$K$2:$P$21,6,0))&amp;IF(VLOOKUP(B6088,属性中转表!A:G,7,FALSE)&gt;=50,VLOOKUP(A6088,英雄数据表!A:K,9,0),IF(VLOOKUP(B6088,属性中转表!A:G,7,FALSE)&gt;=25,VLOOKUP(A6088,英雄数据表!A:K,5,0),""))</f>
        <v>"atk":600,"hp":10000,"undpspro":200,"pvpdpspro":100,"pvpundpspro":100,"speed":10</v>
      </c>
      <c r="J6088" s="20" t="str">
        <f>IF(I6088="","",属性中转表!$I$1&amp;(IF(VLOOKUP(B6088,属性中转表!A:G,7,FALSE)=0,0,VLOOKUP(VLOOKUP(B6088,属性中转表!A:G,7,FALSE),属性中转表!$K$2:$P$21,4,0)))+IFERROR(VLOOKUP(A6088,英雄数据表!A:K,IF(武魂!B6088&gt;=50,10,IF(武魂!B6088&gt;=25,6)),0),0))</f>
        <v>,"dpspro":200</v>
      </c>
      <c r="K6088" s="32" t="str">
        <f t="shared" si="405"/>
        <v>"atk":600,"hp":10000,"undpspro":200,"pvpdpspro":100,"pvpundpspro":100,"speed":10,"dpspro":200</v>
      </c>
      <c r="L6088" s="20" t="str">
        <f>IF(B6088&gt;=50,VLOOKUP(A6088,英雄数据表!A:L,11,FALSE),IF(B6088&gt;=25,VLOOKUP(A6088,英雄数据表!A:L,7,0),""))</f>
        <v>"4403602004"</v>
      </c>
      <c r="M6088" s="20" t="str">
        <f>IFERROR(VLOOKUP(B6088,属性中转表!$K$2:$O$21,5,FALSE),"")</f>
        <v/>
      </c>
      <c r="N6088" s="20" t="str">
        <f>IF(B6088=25,VLOOKUP(A6088,英雄数据表!A:L,8,FALSE),IF(B6088=50,VLOOKUP(A6088,英雄数据表!A:L,12,0),""))</f>
        <v/>
      </c>
    </row>
    <row r="6089" spans="1:14" x14ac:dyDescent="0.3">
      <c r="A6089" s="20">
        <v>44036</v>
      </c>
      <c r="B6089" s="21">
        <f t="shared" si="402"/>
        <v>88</v>
      </c>
      <c r="C6089" s="21">
        <v>5</v>
      </c>
      <c r="D6089" s="21">
        <f>VLOOKUP(A6089,英雄数据表!A:D,4,0)</f>
        <v>4</v>
      </c>
      <c r="E6089" s="20" t="str">
        <f>VLOOKUP(A6089,英雄数据表!A:C,3,0)</f>
        <v>龙齿短剑</v>
      </c>
      <c r="F6089" s="20">
        <f t="shared" si="403"/>
        <v>44036</v>
      </c>
      <c r="G6089" s="20">
        <f t="shared" si="404"/>
        <v>44036</v>
      </c>
      <c r="H6089" s="21" t="str">
        <f>VLOOKUP(B6089,属性中转表!A:F,6,FALSE)</f>
        <v>"hp":388800,"atk":10800</v>
      </c>
      <c r="I6089" s="20" t="str">
        <f>IF(VLOOKUP(B6089,属性中转表!A:G,7,FALSE)=0,"",VLOOKUP(VLOOKUP(B6089,属性中转表!A:G,7,FALSE),属性中转表!$K$2:$P$21,6,0))&amp;IF(VLOOKUP(B6089,属性中转表!A:G,7,FALSE)&gt;=50,VLOOKUP(A6089,英雄数据表!A:K,9,0),IF(VLOOKUP(B6089,属性中转表!A:G,7,FALSE)&gt;=25,VLOOKUP(A6089,英雄数据表!A:K,5,0),""))</f>
        <v>"atk":600,"hp":10000,"undpspro":200,"pvpdpspro":100,"pvpundpspro":100,"speed":10</v>
      </c>
      <c r="J6089" s="20" t="str">
        <f>IF(I6089="","",属性中转表!$I$1&amp;(IF(VLOOKUP(B6089,属性中转表!A:G,7,FALSE)=0,0,VLOOKUP(VLOOKUP(B6089,属性中转表!A:G,7,FALSE),属性中转表!$K$2:$P$21,4,0)))+IFERROR(VLOOKUP(A6089,英雄数据表!A:K,IF(武魂!B6089&gt;=50,10,IF(武魂!B6089&gt;=25,6)),0),0))</f>
        <v>,"dpspro":200</v>
      </c>
      <c r="K6089" s="32" t="str">
        <f t="shared" si="405"/>
        <v>"atk":600,"hp":10000,"undpspro":200,"pvpdpspro":100,"pvpundpspro":100,"speed":10,"dpspro":200</v>
      </c>
      <c r="L6089" s="20" t="str">
        <f>IF(B6089&gt;=50,VLOOKUP(A6089,英雄数据表!A:L,11,FALSE),IF(B6089&gt;=25,VLOOKUP(A6089,英雄数据表!A:L,7,0),""))</f>
        <v>"4403602004"</v>
      </c>
      <c r="M6089" s="20" t="str">
        <f>IFERROR(VLOOKUP(B6089,属性中转表!$K$2:$O$21,5,FALSE),"")</f>
        <v/>
      </c>
      <c r="N6089" s="20" t="str">
        <f>IF(B6089=25,VLOOKUP(A6089,英雄数据表!A:L,8,FALSE),IF(B6089=50,VLOOKUP(A6089,英雄数据表!A:L,12,0),""))</f>
        <v/>
      </c>
    </row>
    <row r="6090" spans="1:14" x14ac:dyDescent="0.3">
      <c r="A6090" s="20">
        <v>44036</v>
      </c>
      <c r="B6090" s="21">
        <f t="shared" si="402"/>
        <v>89</v>
      </c>
      <c r="C6090" s="21">
        <v>5</v>
      </c>
      <c r="D6090" s="21">
        <f>VLOOKUP(A6090,英雄数据表!A:D,4,0)</f>
        <v>4</v>
      </c>
      <c r="E6090" s="20" t="str">
        <f>VLOOKUP(A6090,英雄数据表!A:C,3,0)</f>
        <v>龙齿短剑</v>
      </c>
      <c r="F6090" s="20">
        <f t="shared" si="403"/>
        <v>44036</v>
      </c>
      <c r="G6090" s="20">
        <f t="shared" si="404"/>
        <v>44036</v>
      </c>
      <c r="H6090" s="21" t="str">
        <f>VLOOKUP(B6090,属性中转表!A:F,6,FALSE)</f>
        <v>"hp":394200,"atk":10950</v>
      </c>
      <c r="I6090" s="20" t="str">
        <f>IF(VLOOKUP(B6090,属性中转表!A:G,7,FALSE)=0,"",VLOOKUP(VLOOKUP(B6090,属性中转表!A:G,7,FALSE),属性中转表!$K$2:$P$21,6,0))&amp;IF(VLOOKUP(B6090,属性中转表!A:G,7,FALSE)&gt;=50,VLOOKUP(A6090,英雄数据表!A:K,9,0),IF(VLOOKUP(B6090,属性中转表!A:G,7,FALSE)&gt;=25,VLOOKUP(A6090,英雄数据表!A:K,5,0),""))</f>
        <v>"atk":600,"hp":10000,"undpspro":200,"pvpdpspro":100,"pvpundpspro":100,"speed":10</v>
      </c>
      <c r="J6090" s="20" t="str">
        <f>IF(I6090="","",属性中转表!$I$1&amp;(IF(VLOOKUP(B6090,属性中转表!A:G,7,FALSE)=0,0,VLOOKUP(VLOOKUP(B6090,属性中转表!A:G,7,FALSE),属性中转表!$K$2:$P$21,4,0)))+IFERROR(VLOOKUP(A6090,英雄数据表!A:K,IF(武魂!B6090&gt;=50,10,IF(武魂!B6090&gt;=25,6)),0),0))</f>
        <v>,"dpspro":200</v>
      </c>
      <c r="K6090" s="32" t="str">
        <f t="shared" si="405"/>
        <v>"atk":600,"hp":10000,"undpspro":200,"pvpdpspro":100,"pvpundpspro":100,"speed":10,"dpspro":200</v>
      </c>
      <c r="L6090" s="20" t="str">
        <f>IF(B6090&gt;=50,VLOOKUP(A6090,英雄数据表!A:L,11,FALSE),IF(B6090&gt;=25,VLOOKUP(A6090,英雄数据表!A:L,7,0),""))</f>
        <v>"4403602004"</v>
      </c>
      <c r="M6090" s="20" t="str">
        <f>IFERROR(VLOOKUP(B6090,属性中转表!$K$2:$O$21,5,FALSE),"")</f>
        <v/>
      </c>
      <c r="N6090" s="20" t="str">
        <f>IF(B6090=25,VLOOKUP(A6090,英雄数据表!A:L,8,FALSE),IF(B6090=50,VLOOKUP(A6090,英雄数据表!A:L,12,0),""))</f>
        <v/>
      </c>
    </row>
    <row r="6091" spans="1:14" x14ac:dyDescent="0.3">
      <c r="A6091" s="20">
        <v>44036</v>
      </c>
      <c r="B6091" s="21">
        <f t="shared" si="402"/>
        <v>90</v>
      </c>
      <c r="C6091" s="21">
        <v>5</v>
      </c>
      <c r="D6091" s="21">
        <f>VLOOKUP(A6091,英雄数据表!A:D,4,0)</f>
        <v>4</v>
      </c>
      <c r="E6091" s="20" t="str">
        <f>VLOOKUP(A6091,英雄数据表!A:C,3,0)</f>
        <v>龙齿短剑</v>
      </c>
      <c r="F6091" s="20">
        <f t="shared" si="403"/>
        <v>44036</v>
      </c>
      <c r="G6091" s="20">
        <f t="shared" si="404"/>
        <v>44036</v>
      </c>
      <c r="H6091" s="21" t="str">
        <f>VLOOKUP(B6091,属性中转表!A:F,6,FALSE)</f>
        <v>"hp":399600,"atk":11100</v>
      </c>
      <c r="I6091" s="20" t="str">
        <f>IF(VLOOKUP(B6091,属性中转表!A:G,7,FALSE)=0,"",VLOOKUP(VLOOKUP(B6091,属性中转表!A:G,7,FALSE),属性中转表!$K$2:$P$21,6,0))&amp;IF(VLOOKUP(B6091,属性中转表!A:G,7,FALSE)&gt;=50,VLOOKUP(A6091,英雄数据表!A:K,9,0),IF(VLOOKUP(B6091,属性中转表!A:G,7,FALSE)&gt;=25,VLOOKUP(A6091,英雄数据表!A:K,5,0),""))</f>
        <v>"atk":600,"hp":10000,"undpspro":200,"pvpdpspro":150,"pvpundpspro":100,"speed":10</v>
      </c>
      <c r="J6091" s="20" t="str">
        <f>IF(I6091="","",属性中转表!$I$1&amp;(IF(VLOOKUP(B6091,属性中转表!A:G,7,FALSE)=0,0,VLOOKUP(VLOOKUP(B6091,属性中转表!A:G,7,FALSE),属性中转表!$K$2:$P$21,4,0)))+IFERROR(VLOOKUP(A6091,英雄数据表!A:K,IF(武魂!B6091&gt;=50,10,IF(武魂!B6091&gt;=25,6)),0),0))</f>
        <v>,"dpspro":200</v>
      </c>
      <c r="K6091" s="32" t="str">
        <f t="shared" si="405"/>
        <v>"atk":600,"hp":10000,"undpspro":200,"pvpdpspro":150,"pvpundpspro":100,"speed":10,"dpspro":200</v>
      </c>
      <c r="L6091" s="20" t="str">
        <f>IF(B6091&gt;=50,VLOOKUP(A6091,英雄数据表!A:L,11,FALSE),IF(B6091&gt;=25,VLOOKUP(A6091,英雄数据表!A:L,7,0),""))</f>
        <v>"4403602004"</v>
      </c>
      <c r="M6091" s="20" t="str">
        <f>IFERROR(VLOOKUP(B6091,属性中转表!$K$2:$O$21,5,FALSE),"")</f>
        <v>"pvpdpspro":50</v>
      </c>
      <c r="N6091" s="20" t="str">
        <f>IF(B6091=25,VLOOKUP(A6091,英雄数据表!A:L,8,FALSE),IF(B6091=50,VLOOKUP(A6091,英雄数据表!A:L,12,0),""))</f>
        <v/>
      </c>
    </row>
    <row r="6092" spans="1:14" x14ac:dyDescent="0.3">
      <c r="A6092" s="20">
        <v>44036</v>
      </c>
      <c r="B6092" s="21">
        <f t="shared" si="402"/>
        <v>91</v>
      </c>
      <c r="C6092" s="21">
        <v>5</v>
      </c>
      <c r="D6092" s="21">
        <f>VLOOKUP(A6092,英雄数据表!A:D,4,0)</f>
        <v>4</v>
      </c>
      <c r="E6092" s="20" t="str">
        <f>VLOOKUP(A6092,英雄数据表!A:C,3,0)</f>
        <v>龙齿短剑</v>
      </c>
      <c r="F6092" s="20">
        <f t="shared" si="403"/>
        <v>44036</v>
      </c>
      <c r="G6092" s="20">
        <f t="shared" si="404"/>
        <v>44036</v>
      </c>
      <c r="H6092" s="21" t="str">
        <f>VLOOKUP(B6092,属性中转表!A:F,6,FALSE)</f>
        <v>"hp":405000,"atk":11250</v>
      </c>
      <c r="I6092" s="20" t="str">
        <f>IF(VLOOKUP(B6092,属性中转表!A:G,7,FALSE)=0,"",VLOOKUP(VLOOKUP(B6092,属性中转表!A:G,7,FALSE),属性中转表!$K$2:$P$21,6,0))&amp;IF(VLOOKUP(B6092,属性中转表!A:G,7,FALSE)&gt;=50,VLOOKUP(A6092,英雄数据表!A:K,9,0),IF(VLOOKUP(B6092,属性中转表!A:G,7,FALSE)&gt;=25,VLOOKUP(A6092,英雄数据表!A:K,5,0),""))</f>
        <v>"atk":600,"hp":10000,"undpspro":200,"pvpdpspro":150,"pvpundpspro":100,"speed":10</v>
      </c>
      <c r="J6092" s="20" t="str">
        <f>IF(I6092="","",属性中转表!$I$1&amp;(IF(VLOOKUP(B6092,属性中转表!A:G,7,FALSE)=0,0,VLOOKUP(VLOOKUP(B6092,属性中转表!A:G,7,FALSE),属性中转表!$K$2:$P$21,4,0)))+IFERROR(VLOOKUP(A6092,英雄数据表!A:K,IF(武魂!B6092&gt;=50,10,IF(武魂!B6092&gt;=25,6)),0),0))</f>
        <v>,"dpspro":200</v>
      </c>
      <c r="K6092" s="32" t="str">
        <f t="shared" si="405"/>
        <v>"atk":600,"hp":10000,"undpspro":200,"pvpdpspro":150,"pvpundpspro":100,"speed":10,"dpspro":200</v>
      </c>
      <c r="L6092" s="20" t="str">
        <f>IF(B6092&gt;=50,VLOOKUP(A6092,英雄数据表!A:L,11,FALSE),IF(B6092&gt;=25,VLOOKUP(A6092,英雄数据表!A:L,7,0),""))</f>
        <v>"4403602004"</v>
      </c>
      <c r="M6092" s="20" t="str">
        <f>IFERROR(VLOOKUP(B6092,属性中转表!$K$2:$O$21,5,FALSE),"")</f>
        <v/>
      </c>
      <c r="N6092" s="20" t="str">
        <f>IF(B6092=25,VLOOKUP(A6092,英雄数据表!A:L,8,FALSE),IF(B6092=50,VLOOKUP(A6092,英雄数据表!A:L,12,0),""))</f>
        <v/>
      </c>
    </row>
    <row r="6093" spans="1:14" x14ac:dyDescent="0.3">
      <c r="A6093" s="20">
        <v>44036</v>
      </c>
      <c r="B6093" s="21">
        <f t="shared" si="402"/>
        <v>92</v>
      </c>
      <c r="C6093" s="21">
        <v>5</v>
      </c>
      <c r="D6093" s="21">
        <f>VLOOKUP(A6093,英雄数据表!A:D,4,0)</f>
        <v>4</v>
      </c>
      <c r="E6093" s="20" t="str">
        <f>VLOOKUP(A6093,英雄数据表!A:C,3,0)</f>
        <v>龙齿短剑</v>
      </c>
      <c r="F6093" s="20">
        <f t="shared" si="403"/>
        <v>44036</v>
      </c>
      <c r="G6093" s="20">
        <f t="shared" si="404"/>
        <v>44036</v>
      </c>
      <c r="H6093" s="21" t="str">
        <f>VLOOKUP(B6093,属性中转表!A:F,6,FALSE)</f>
        <v>"hp":410400,"atk":11400</v>
      </c>
      <c r="I6093" s="20" t="str">
        <f>IF(VLOOKUP(B6093,属性中转表!A:G,7,FALSE)=0,"",VLOOKUP(VLOOKUP(B6093,属性中转表!A:G,7,FALSE),属性中转表!$K$2:$P$21,6,0))&amp;IF(VLOOKUP(B6093,属性中转表!A:G,7,FALSE)&gt;=50,VLOOKUP(A6093,英雄数据表!A:K,9,0),IF(VLOOKUP(B6093,属性中转表!A:G,7,FALSE)&gt;=25,VLOOKUP(A6093,英雄数据表!A:K,5,0),""))</f>
        <v>"atk":600,"hp":10000,"undpspro":200,"pvpdpspro":150,"pvpundpspro":100,"speed":10</v>
      </c>
      <c r="J6093" s="20" t="str">
        <f>IF(I6093="","",属性中转表!$I$1&amp;(IF(VLOOKUP(B6093,属性中转表!A:G,7,FALSE)=0,0,VLOOKUP(VLOOKUP(B6093,属性中转表!A:G,7,FALSE),属性中转表!$K$2:$P$21,4,0)))+IFERROR(VLOOKUP(A6093,英雄数据表!A:K,IF(武魂!B6093&gt;=50,10,IF(武魂!B6093&gt;=25,6)),0),0))</f>
        <v>,"dpspro":200</v>
      </c>
      <c r="K6093" s="32" t="str">
        <f t="shared" si="405"/>
        <v>"atk":600,"hp":10000,"undpspro":200,"pvpdpspro":150,"pvpundpspro":100,"speed":10,"dpspro":200</v>
      </c>
      <c r="L6093" s="20" t="str">
        <f>IF(B6093&gt;=50,VLOOKUP(A6093,英雄数据表!A:L,11,FALSE),IF(B6093&gt;=25,VLOOKUP(A6093,英雄数据表!A:L,7,0),""))</f>
        <v>"4403602004"</v>
      </c>
      <c r="M6093" s="20" t="str">
        <f>IFERROR(VLOOKUP(B6093,属性中转表!$K$2:$O$21,5,FALSE),"")</f>
        <v/>
      </c>
      <c r="N6093" s="20" t="str">
        <f>IF(B6093=25,VLOOKUP(A6093,英雄数据表!A:L,8,FALSE),IF(B6093=50,VLOOKUP(A6093,英雄数据表!A:L,12,0),""))</f>
        <v/>
      </c>
    </row>
    <row r="6094" spans="1:14" x14ac:dyDescent="0.3">
      <c r="A6094" s="20">
        <v>44036</v>
      </c>
      <c r="B6094" s="21">
        <f t="shared" si="402"/>
        <v>93</v>
      </c>
      <c r="C6094" s="21">
        <v>5</v>
      </c>
      <c r="D6094" s="21">
        <f>VLOOKUP(A6094,英雄数据表!A:D,4,0)</f>
        <v>4</v>
      </c>
      <c r="E6094" s="20" t="str">
        <f>VLOOKUP(A6094,英雄数据表!A:C,3,0)</f>
        <v>龙齿短剑</v>
      </c>
      <c r="F6094" s="20">
        <f t="shared" si="403"/>
        <v>44036</v>
      </c>
      <c r="G6094" s="20">
        <f t="shared" si="404"/>
        <v>44036</v>
      </c>
      <c r="H6094" s="21" t="str">
        <f>VLOOKUP(B6094,属性中转表!A:F,6,FALSE)</f>
        <v>"hp":415800,"atk":11550</v>
      </c>
      <c r="I6094" s="20" t="str">
        <f>IF(VLOOKUP(B6094,属性中转表!A:G,7,FALSE)=0,"",VLOOKUP(VLOOKUP(B6094,属性中转表!A:G,7,FALSE),属性中转表!$K$2:$P$21,6,0))&amp;IF(VLOOKUP(B6094,属性中转表!A:G,7,FALSE)&gt;=50,VLOOKUP(A6094,英雄数据表!A:K,9,0),IF(VLOOKUP(B6094,属性中转表!A:G,7,FALSE)&gt;=25,VLOOKUP(A6094,英雄数据表!A:K,5,0),""))</f>
        <v>"atk":600,"hp":10000,"undpspro":200,"pvpdpspro":150,"pvpundpspro":100,"speed":10</v>
      </c>
      <c r="J6094" s="20" t="str">
        <f>IF(I6094="","",属性中转表!$I$1&amp;(IF(VLOOKUP(B6094,属性中转表!A:G,7,FALSE)=0,0,VLOOKUP(VLOOKUP(B6094,属性中转表!A:G,7,FALSE),属性中转表!$K$2:$P$21,4,0)))+IFERROR(VLOOKUP(A6094,英雄数据表!A:K,IF(武魂!B6094&gt;=50,10,IF(武魂!B6094&gt;=25,6)),0),0))</f>
        <v>,"dpspro":200</v>
      </c>
      <c r="K6094" s="32" t="str">
        <f t="shared" si="405"/>
        <v>"atk":600,"hp":10000,"undpspro":200,"pvpdpspro":150,"pvpundpspro":100,"speed":10,"dpspro":200</v>
      </c>
      <c r="L6094" s="20" t="str">
        <f>IF(B6094&gt;=50,VLOOKUP(A6094,英雄数据表!A:L,11,FALSE),IF(B6094&gt;=25,VLOOKUP(A6094,英雄数据表!A:L,7,0),""))</f>
        <v>"4403602004"</v>
      </c>
      <c r="M6094" s="20" t="str">
        <f>IFERROR(VLOOKUP(B6094,属性中转表!$K$2:$O$21,5,FALSE),"")</f>
        <v/>
      </c>
      <c r="N6094" s="20" t="str">
        <f>IF(B6094=25,VLOOKUP(A6094,英雄数据表!A:L,8,FALSE),IF(B6094=50,VLOOKUP(A6094,英雄数据表!A:L,12,0),""))</f>
        <v/>
      </c>
    </row>
    <row r="6095" spans="1:14" x14ac:dyDescent="0.3">
      <c r="A6095" s="20">
        <v>44036</v>
      </c>
      <c r="B6095" s="21">
        <f t="shared" si="402"/>
        <v>94</v>
      </c>
      <c r="C6095" s="21">
        <v>5</v>
      </c>
      <c r="D6095" s="21">
        <f>VLOOKUP(A6095,英雄数据表!A:D,4,0)</f>
        <v>4</v>
      </c>
      <c r="E6095" s="20" t="str">
        <f>VLOOKUP(A6095,英雄数据表!A:C,3,0)</f>
        <v>龙齿短剑</v>
      </c>
      <c r="F6095" s="20">
        <f t="shared" si="403"/>
        <v>44036</v>
      </c>
      <c r="G6095" s="20">
        <f t="shared" si="404"/>
        <v>44036</v>
      </c>
      <c r="H6095" s="21" t="str">
        <f>VLOOKUP(B6095,属性中转表!A:F,6,FALSE)</f>
        <v>"hp":421200,"atk":11700</v>
      </c>
      <c r="I6095" s="20" t="str">
        <f>IF(VLOOKUP(B6095,属性中转表!A:G,7,FALSE)=0,"",VLOOKUP(VLOOKUP(B6095,属性中转表!A:G,7,FALSE),属性中转表!$K$2:$P$21,6,0))&amp;IF(VLOOKUP(B6095,属性中转表!A:G,7,FALSE)&gt;=50,VLOOKUP(A6095,英雄数据表!A:K,9,0),IF(VLOOKUP(B6095,属性中转表!A:G,7,FALSE)&gt;=25,VLOOKUP(A6095,英雄数据表!A:K,5,0),""))</f>
        <v>"atk":600,"hp":10000,"undpspro":200,"pvpdpspro":150,"pvpundpspro":100,"speed":10</v>
      </c>
      <c r="J6095" s="20" t="str">
        <f>IF(I6095="","",属性中转表!$I$1&amp;(IF(VLOOKUP(B6095,属性中转表!A:G,7,FALSE)=0,0,VLOOKUP(VLOOKUP(B6095,属性中转表!A:G,7,FALSE),属性中转表!$K$2:$P$21,4,0)))+IFERROR(VLOOKUP(A6095,英雄数据表!A:K,IF(武魂!B6095&gt;=50,10,IF(武魂!B6095&gt;=25,6)),0),0))</f>
        <v>,"dpspro":200</v>
      </c>
      <c r="K6095" s="32" t="str">
        <f t="shared" si="405"/>
        <v>"atk":600,"hp":10000,"undpspro":200,"pvpdpspro":150,"pvpundpspro":100,"speed":10,"dpspro":200</v>
      </c>
      <c r="L6095" s="20" t="str">
        <f>IF(B6095&gt;=50,VLOOKUP(A6095,英雄数据表!A:L,11,FALSE),IF(B6095&gt;=25,VLOOKUP(A6095,英雄数据表!A:L,7,0),""))</f>
        <v>"4403602004"</v>
      </c>
      <c r="M6095" s="20" t="str">
        <f>IFERROR(VLOOKUP(B6095,属性中转表!$K$2:$O$21,5,FALSE),"")</f>
        <v/>
      </c>
      <c r="N6095" s="20" t="str">
        <f>IF(B6095=25,VLOOKUP(A6095,英雄数据表!A:L,8,FALSE),IF(B6095=50,VLOOKUP(A6095,英雄数据表!A:L,12,0),""))</f>
        <v/>
      </c>
    </row>
    <row r="6096" spans="1:14" x14ac:dyDescent="0.3">
      <c r="A6096" s="20">
        <v>44036</v>
      </c>
      <c r="B6096" s="21">
        <f t="shared" si="402"/>
        <v>95</v>
      </c>
      <c r="C6096" s="21">
        <v>5</v>
      </c>
      <c r="D6096" s="21">
        <f>VLOOKUP(A6096,英雄数据表!A:D,4,0)</f>
        <v>4</v>
      </c>
      <c r="E6096" s="20" t="str">
        <f>VLOOKUP(A6096,英雄数据表!A:C,3,0)</f>
        <v>龙齿短剑</v>
      </c>
      <c r="F6096" s="20">
        <f t="shared" si="403"/>
        <v>44036</v>
      </c>
      <c r="G6096" s="20">
        <f t="shared" si="404"/>
        <v>44036</v>
      </c>
      <c r="H6096" s="21" t="str">
        <f>VLOOKUP(B6096,属性中转表!A:F,6,FALSE)</f>
        <v>"hp":426600,"atk":11850</v>
      </c>
      <c r="I6096" s="20" t="str">
        <f>IF(VLOOKUP(B6096,属性中转表!A:G,7,FALSE)=0,"",VLOOKUP(VLOOKUP(B6096,属性中转表!A:G,7,FALSE),属性中转表!$K$2:$P$21,6,0))&amp;IF(VLOOKUP(B6096,属性中转表!A:G,7,FALSE)&gt;=50,VLOOKUP(A6096,英雄数据表!A:K,9,0),IF(VLOOKUP(B6096,属性中转表!A:G,7,FALSE)&gt;=25,VLOOKUP(A6096,英雄数据表!A:K,5,0),""))</f>
        <v>"atk":600,"hp":10000,"undpspro":200,"pvpdpspro":150,"pvpundpspro":150,"speed":10</v>
      </c>
      <c r="J6096" s="20" t="str">
        <f>IF(I6096="","",属性中转表!$I$1&amp;(IF(VLOOKUP(B6096,属性中转表!A:G,7,FALSE)=0,0,VLOOKUP(VLOOKUP(B6096,属性中转表!A:G,7,FALSE),属性中转表!$K$2:$P$21,4,0)))+IFERROR(VLOOKUP(A6096,英雄数据表!A:K,IF(武魂!B6096&gt;=50,10,IF(武魂!B6096&gt;=25,6)),0),0))</f>
        <v>,"dpspro":200</v>
      </c>
      <c r="K6096" s="32" t="str">
        <f t="shared" si="405"/>
        <v>"atk":600,"hp":10000,"undpspro":200,"pvpdpspro":150,"pvpundpspro":150,"speed":10,"dpspro":200</v>
      </c>
      <c r="L6096" s="20" t="str">
        <f>IF(B6096&gt;=50,VLOOKUP(A6096,英雄数据表!A:L,11,FALSE),IF(B6096&gt;=25,VLOOKUP(A6096,英雄数据表!A:L,7,0),""))</f>
        <v>"4403602004"</v>
      </c>
      <c r="M6096" s="20" t="str">
        <f>IFERROR(VLOOKUP(B6096,属性中转表!$K$2:$O$21,5,FALSE),"")</f>
        <v>"pvpundpspro":50</v>
      </c>
      <c r="N6096" s="20" t="str">
        <f>IF(B6096=25,VLOOKUP(A6096,英雄数据表!A:L,8,FALSE),IF(B6096=50,VLOOKUP(A6096,英雄数据表!A:L,12,0),""))</f>
        <v/>
      </c>
    </row>
    <row r="6097" spans="1:14" x14ac:dyDescent="0.3">
      <c r="A6097" s="20">
        <v>44036</v>
      </c>
      <c r="B6097" s="21">
        <f t="shared" si="402"/>
        <v>96</v>
      </c>
      <c r="C6097" s="21">
        <v>5</v>
      </c>
      <c r="D6097" s="21">
        <f>VLOOKUP(A6097,英雄数据表!A:D,4,0)</f>
        <v>4</v>
      </c>
      <c r="E6097" s="20" t="str">
        <f>VLOOKUP(A6097,英雄数据表!A:C,3,0)</f>
        <v>龙齿短剑</v>
      </c>
      <c r="F6097" s="20">
        <f t="shared" si="403"/>
        <v>44036</v>
      </c>
      <c r="G6097" s="20">
        <f t="shared" si="404"/>
        <v>44036</v>
      </c>
      <c r="H6097" s="21" t="str">
        <f>VLOOKUP(B6097,属性中转表!A:F,6,FALSE)</f>
        <v>"hp":432000,"atk":12000</v>
      </c>
      <c r="I6097" s="20" t="str">
        <f>IF(VLOOKUP(B6097,属性中转表!A:G,7,FALSE)=0,"",VLOOKUP(VLOOKUP(B6097,属性中转表!A:G,7,FALSE),属性中转表!$K$2:$P$21,6,0))&amp;IF(VLOOKUP(B6097,属性中转表!A:G,7,FALSE)&gt;=50,VLOOKUP(A6097,英雄数据表!A:K,9,0),IF(VLOOKUP(B6097,属性中转表!A:G,7,FALSE)&gt;=25,VLOOKUP(A6097,英雄数据表!A:K,5,0),""))</f>
        <v>"atk":600,"hp":10000,"undpspro":200,"pvpdpspro":150,"pvpundpspro":150,"speed":10</v>
      </c>
      <c r="J6097" s="20" t="str">
        <f>IF(I6097="","",属性中转表!$I$1&amp;(IF(VLOOKUP(B6097,属性中转表!A:G,7,FALSE)=0,0,VLOOKUP(VLOOKUP(B6097,属性中转表!A:G,7,FALSE),属性中转表!$K$2:$P$21,4,0)))+IFERROR(VLOOKUP(A6097,英雄数据表!A:K,IF(武魂!B6097&gt;=50,10,IF(武魂!B6097&gt;=25,6)),0),0))</f>
        <v>,"dpspro":200</v>
      </c>
      <c r="K6097" s="32" t="str">
        <f t="shared" si="405"/>
        <v>"atk":600,"hp":10000,"undpspro":200,"pvpdpspro":150,"pvpundpspro":150,"speed":10,"dpspro":200</v>
      </c>
      <c r="L6097" s="20" t="str">
        <f>IF(B6097&gt;=50,VLOOKUP(A6097,英雄数据表!A:L,11,FALSE),IF(B6097&gt;=25,VLOOKUP(A6097,英雄数据表!A:L,7,0),""))</f>
        <v>"4403602004"</v>
      </c>
      <c r="M6097" s="20" t="str">
        <f>IFERROR(VLOOKUP(B6097,属性中转表!$K$2:$O$21,5,FALSE),"")</f>
        <v/>
      </c>
      <c r="N6097" s="20" t="str">
        <f>IF(B6097=25,VLOOKUP(A6097,英雄数据表!A:L,8,FALSE),IF(B6097=50,VLOOKUP(A6097,英雄数据表!A:L,12,0),""))</f>
        <v/>
      </c>
    </row>
    <row r="6098" spans="1:14" x14ac:dyDescent="0.3">
      <c r="A6098" s="20">
        <v>44036</v>
      </c>
      <c r="B6098" s="21">
        <f t="shared" si="402"/>
        <v>97</v>
      </c>
      <c r="C6098" s="21">
        <v>5</v>
      </c>
      <c r="D6098" s="21">
        <f>VLOOKUP(A6098,英雄数据表!A:D,4,0)</f>
        <v>4</v>
      </c>
      <c r="E6098" s="20" t="str">
        <f>VLOOKUP(A6098,英雄数据表!A:C,3,0)</f>
        <v>龙齿短剑</v>
      </c>
      <c r="F6098" s="20">
        <f t="shared" si="403"/>
        <v>44036</v>
      </c>
      <c r="G6098" s="20">
        <f t="shared" si="404"/>
        <v>44036</v>
      </c>
      <c r="H6098" s="21" t="str">
        <f>VLOOKUP(B6098,属性中转表!A:F,6,FALSE)</f>
        <v>"hp":437400,"atk":12150</v>
      </c>
      <c r="I6098" s="20" t="str">
        <f>IF(VLOOKUP(B6098,属性中转表!A:G,7,FALSE)=0,"",VLOOKUP(VLOOKUP(B6098,属性中转表!A:G,7,FALSE),属性中转表!$K$2:$P$21,6,0))&amp;IF(VLOOKUP(B6098,属性中转表!A:G,7,FALSE)&gt;=50,VLOOKUP(A6098,英雄数据表!A:K,9,0),IF(VLOOKUP(B6098,属性中转表!A:G,7,FALSE)&gt;=25,VLOOKUP(A6098,英雄数据表!A:K,5,0),""))</f>
        <v>"atk":600,"hp":10000,"undpspro":200,"pvpdpspro":150,"pvpundpspro":150,"speed":10</v>
      </c>
      <c r="J6098" s="20" t="str">
        <f>IF(I6098="","",属性中转表!$I$1&amp;(IF(VLOOKUP(B6098,属性中转表!A:G,7,FALSE)=0,0,VLOOKUP(VLOOKUP(B6098,属性中转表!A:G,7,FALSE),属性中转表!$K$2:$P$21,4,0)))+IFERROR(VLOOKUP(A6098,英雄数据表!A:K,IF(武魂!B6098&gt;=50,10,IF(武魂!B6098&gt;=25,6)),0),0))</f>
        <v>,"dpspro":200</v>
      </c>
      <c r="K6098" s="32" t="str">
        <f t="shared" si="405"/>
        <v>"atk":600,"hp":10000,"undpspro":200,"pvpdpspro":150,"pvpundpspro":150,"speed":10,"dpspro":200</v>
      </c>
      <c r="L6098" s="20" t="str">
        <f>IF(B6098&gt;=50,VLOOKUP(A6098,英雄数据表!A:L,11,FALSE),IF(B6098&gt;=25,VLOOKUP(A6098,英雄数据表!A:L,7,0),""))</f>
        <v>"4403602004"</v>
      </c>
      <c r="M6098" s="20" t="str">
        <f>IFERROR(VLOOKUP(B6098,属性中转表!$K$2:$O$21,5,FALSE),"")</f>
        <v/>
      </c>
      <c r="N6098" s="20" t="str">
        <f>IF(B6098=25,VLOOKUP(A6098,英雄数据表!A:L,8,FALSE),IF(B6098=50,VLOOKUP(A6098,英雄数据表!A:L,12,0),""))</f>
        <v/>
      </c>
    </row>
    <row r="6099" spans="1:14" x14ac:dyDescent="0.3">
      <c r="A6099" s="20">
        <v>44036</v>
      </c>
      <c r="B6099" s="21">
        <f t="shared" si="402"/>
        <v>98</v>
      </c>
      <c r="C6099" s="21">
        <v>5</v>
      </c>
      <c r="D6099" s="21">
        <f>VLOOKUP(A6099,英雄数据表!A:D,4,0)</f>
        <v>4</v>
      </c>
      <c r="E6099" s="20" t="str">
        <f>VLOOKUP(A6099,英雄数据表!A:C,3,0)</f>
        <v>龙齿短剑</v>
      </c>
      <c r="F6099" s="20">
        <f t="shared" si="403"/>
        <v>44036</v>
      </c>
      <c r="G6099" s="20">
        <f t="shared" si="404"/>
        <v>44036</v>
      </c>
      <c r="H6099" s="21" t="str">
        <f>VLOOKUP(B6099,属性中转表!A:F,6,FALSE)</f>
        <v>"hp":442800,"atk":12300</v>
      </c>
      <c r="I6099" s="20" t="str">
        <f>IF(VLOOKUP(B6099,属性中转表!A:G,7,FALSE)=0,"",VLOOKUP(VLOOKUP(B6099,属性中转表!A:G,7,FALSE),属性中转表!$K$2:$P$21,6,0))&amp;IF(VLOOKUP(B6099,属性中转表!A:G,7,FALSE)&gt;=50,VLOOKUP(A6099,英雄数据表!A:K,9,0),IF(VLOOKUP(B6099,属性中转表!A:G,7,FALSE)&gt;=25,VLOOKUP(A6099,英雄数据表!A:K,5,0),""))</f>
        <v>"atk":600,"hp":10000,"undpspro":200,"pvpdpspro":150,"pvpundpspro":150,"speed":10</v>
      </c>
      <c r="J6099" s="20" t="str">
        <f>IF(I6099="","",属性中转表!$I$1&amp;(IF(VLOOKUP(B6099,属性中转表!A:G,7,FALSE)=0,0,VLOOKUP(VLOOKUP(B6099,属性中转表!A:G,7,FALSE),属性中转表!$K$2:$P$21,4,0)))+IFERROR(VLOOKUP(A6099,英雄数据表!A:K,IF(武魂!B6099&gt;=50,10,IF(武魂!B6099&gt;=25,6)),0),0))</f>
        <v>,"dpspro":200</v>
      </c>
      <c r="K6099" s="32" t="str">
        <f t="shared" si="405"/>
        <v>"atk":600,"hp":10000,"undpspro":200,"pvpdpspro":150,"pvpundpspro":150,"speed":10,"dpspro":200</v>
      </c>
      <c r="L6099" s="20" t="str">
        <f>IF(B6099&gt;=50,VLOOKUP(A6099,英雄数据表!A:L,11,FALSE),IF(B6099&gt;=25,VLOOKUP(A6099,英雄数据表!A:L,7,0),""))</f>
        <v>"4403602004"</v>
      </c>
      <c r="M6099" s="20" t="str">
        <f>IFERROR(VLOOKUP(B6099,属性中转表!$K$2:$O$21,5,FALSE),"")</f>
        <v/>
      </c>
      <c r="N6099" s="20" t="str">
        <f>IF(B6099=25,VLOOKUP(A6099,英雄数据表!A:L,8,FALSE),IF(B6099=50,VLOOKUP(A6099,英雄数据表!A:L,12,0),""))</f>
        <v/>
      </c>
    </row>
    <row r="6100" spans="1:14" x14ac:dyDescent="0.3">
      <c r="A6100" s="20">
        <v>44036</v>
      </c>
      <c r="B6100" s="21">
        <f t="shared" si="402"/>
        <v>99</v>
      </c>
      <c r="C6100" s="21">
        <v>5</v>
      </c>
      <c r="D6100" s="21">
        <f>VLOOKUP(A6100,英雄数据表!A:D,4,0)</f>
        <v>4</v>
      </c>
      <c r="E6100" s="20" t="str">
        <f>VLOOKUP(A6100,英雄数据表!A:C,3,0)</f>
        <v>龙齿短剑</v>
      </c>
      <c r="F6100" s="20">
        <f t="shared" si="403"/>
        <v>44036</v>
      </c>
      <c r="G6100" s="20">
        <f t="shared" si="404"/>
        <v>44036</v>
      </c>
      <c r="H6100" s="21" t="str">
        <f>VLOOKUP(B6100,属性中转表!A:F,6,FALSE)</f>
        <v>"hp":448200,"atk":12450</v>
      </c>
      <c r="I6100" s="20" t="str">
        <f>IF(VLOOKUP(B6100,属性中转表!A:G,7,FALSE)=0,"",VLOOKUP(VLOOKUP(B6100,属性中转表!A:G,7,FALSE),属性中转表!$K$2:$P$21,6,0))&amp;IF(VLOOKUP(B6100,属性中转表!A:G,7,FALSE)&gt;=50,VLOOKUP(A6100,英雄数据表!A:K,9,0),IF(VLOOKUP(B6100,属性中转表!A:G,7,FALSE)&gt;=25,VLOOKUP(A6100,英雄数据表!A:K,5,0),""))</f>
        <v>"atk":600,"hp":10000,"undpspro":200,"pvpdpspro":150,"pvpundpspro":150,"speed":10</v>
      </c>
      <c r="J6100" s="20" t="str">
        <f>IF(I6100="","",属性中转表!$I$1&amp;(IF(VLOOKUP(B6100,属性中转表!A:G,7,FALSE)=0,0,VLOOKUP(VLOOKUP(B6100,属性中转表!A:G,7,FALSE),属性中转表!$K$2:$P$21,4,0)))+IFERROR(VLOOKUP(A6100,英雄数据表!A:K,IF(武魂!B6100&gt;=50,10,IF(武魂!B6100&gt;=25,6)),0),0))</f>
        <v>,"dpspro":200</v>
      </c>
      <c r="K6100" s="32" t="str">
        <f t="shared" si="405"/>
        <v>"atk":600,"hp":10000,"undpspro":200,"pvpdpspro":150,"pvpundpspro":150,"speed":10,"dpspro":200</v>
      </c>
      <c r="L6100" s="20" t="str">
        <f>IF(B6100&gt;=50,VLOOKUP(A6100,英雄数据表!A:L,11,FALSE),IF(B6100&gt;=25,VLOOKUP(A6100,英雄数据表!A:L,7,0),""))</f>
        <v>"4403602004"</v>
      </c>
      <c r="M6100" s="20" t="str">
        <f>IFERROR(VLOOKUP(B6100,属性中转表!$K$2:$O$21,5,FALSE),"")</f>
        <v/>
      </c>
      <c r="N6100" s="20" t="str">
        <f>IF(B6100=25,VLOOKUP(A6100,英雄数据表!A:L,8,FALSE),IF(B6100=50,VLOOKUP(A6100,英雄数据表!A:L,12,0),""))</f>
        <v/>
      </c>
    </row>
    <row r="6101" spans="1:14" x14ac:dyDescent="0.3">
      <c r="A6101" s="20">
        <v>44036</v>
      </c>
      <c r="B6101" s="21">
        <f t="shared" si="402"/>
        <v>100</v>
      </c>
      <c r="C6101" s="21">
        <v>5</v>
      </c>
      <c r="D6101" s="21">
        <f>VLOOKUP(A6101,英雄数据表!A:D,4,0)</f>
        <v>4</v>
      </c>
      <c r="E6101" s="20" t="str">
        <f>VLOOKUP(A6101,英雄数据表!A:C,3,0)</f>
        <v>龙齿短剑</v>
      </c>
      <c r="F6101" s="20">
        <f t="shared" si="403"/>
        <v>44036</v>
      </c>
      <c r="G6101" s="20">
        <f t="shared" si="404"/>
        <v>44036</v>
      </c>
      <c r="H6101" s="21" t="str">
        <f>VLOOKUP(B6101,属性中转表!A:F,6,FALSE)</f>
        <v>"hp":453600,"atk":12600</v>
      </c>
      <c r="I6101" s="20" t="str">
        <f>IF(VLOOKUP(B6101,属性中转表!A:G,7,FALSE)=0,"",VLOOKUP(VLOOKUP(B6101,属性中转表!A:G,7,FALSE),属性中转表!$K$2:$P$21,6,0))&amp;IF(VLOOKUP(B6101,属性中转表!A:G,7,FALSE)&gt;=50,VLOOKUP(A6101,英雄数据表!A:K,9,0),IF(VLOOKUP(B6101,属性中转表!A:G,7,FALSE)&gt;=25,VLOOKUP(A6101,英雄数据表!A:K,5,0),""))</f>
        <v>"atk":900,"hp":15000,"undpspro":200,"pvpdpspro":150,"pvpundpspro":150,"speed":20</v>
      </c>
      <c r="J6101" s="20" t="str">
        <f>IF(I6101="","",属性中转表!$I$1&amp;(IF(VLOOKUP(B6101,属性中转表!A:G,7,FALSE)=0,0,VLOOKUP(VLOOKUP(B6101,属性中转表!A:G,7,FALSE),属性中转表!$K$2:$P$21,4,0)))+IFERROR(VLOOKUP(A6101,英雄数据表!A:K,IF(武魂!B6101&gt;=50,10,IF(武魂!B6101&gt;=25,6)),0),0))</f>
        <v>,"dpspro":200</v>
      </c>
      <c r="K6101" s="32" t="str">
        <f t="shared" si="405"/>
        <v>"atk":900,"hp":15000,"undpspro":200,"pvpdpspro":150,"pvpundpspro":150,"speed":20,"dpspro":200</v>
      </c>
      <c r="L6101" s="20" t="str">
        <f>IF(B6101&gt;=50,VLOOKUP(A6101,英雄数据表!A:L,11,FALSE),IF(B6101&gt;=25,VLOOKUP(A6101,英雄数据表!A:L,7,0),""))</f>
        <v>"4403602004"</v>
      </c>
      <c r="M6101" s="20" t="str">
        <f>IFERROR(VLOOKUP(B6101,属性中转表!$K$2:$O$21,5,FALSE),"")</f>
        <v>"speed":10,"atk":300,"hp":5000</v>
      </c>
      <c r="N6101" s="20" t="str">
        <f>IF(B6101=25,VLOOKUP(A6101,英雄数据表!A:L,8,FALSE),IF(B6101=50,VLOOKUP(A6101,英雄数据表!A:L,12,0),""))</f>
        <v/>
      </c>
    </row>
    <row r="6102" spans="1:14" x14ac:dyDescent="0.3">
      <c r="A6102" s="20">
        <v>44046</v>
      </c>
      <c r="B6102" s="21">
        <f t="shared" ref="B6102:B6165" si="406">IF(A6102=A6101,B6101+1,1)</f>
        <v>1</v>
      </c>
      <c r="C6102" s="21">
        <v>5</v>
      </c>
      <c r="D6102" s="21">
        <f>VLOOKUP(A6102,英雄数据表!A:D,4,0)</f>
        <v>4</v>
      </c>
      <c r="E6102" s="20" t="str">
        <f>VLOOKUP(A6102,英雄数据表!A:C,3,0)</f>
        <v>剧毒之击</v>
      </c>
      <c r="F6102" s="20">
        <f t="shared" ref="F6102:F6165" si="407">A6102</f>
        <v>44046</v>
      </c>
      <c r="G6102" s="20">
        <f t="shared" ref="G6102:G6165" si="408">A6102</f>
        <v>44046</v>
      </c>
      <c r="H6102" s="21" t="str">
        <f>VLOOKUP(B6102,属性中转表!A:F,6,FALSE)</f>
        <v>"hp":5400,"atk":150</v>
      </c>
      <c r="I6102" s="20" t="str">
        <f>IF(VLOOKUP(B6102,属性中转表!A:G,7,FALSE)=0,"",VLOOKUP(VLOOKUP(B6102,属性中转表!A:G,7,FALSE),属性中转表!$K$2:$P$21,6,0))&amp;IF(VLOOKUP(B6102,属性中转表!A:G,7,FALSE)&gt;=50,VLOOKUP(A6102,英雄数据表!A:K,9,0),IF(VLOOKUP(B6102,属性中转表!A:G,7,FALSE)&gt;=25,VLOOKUP(A6102,英雄数据表!A:K,5,0),""))</f>
        <v/>
      </c>
      <c r="J6102" s="20" t="str">
        <f>IF(I6102="","",属性中转表!$I$1&amp;(IF(VLOOKUP(B6102,属性中转表!A:G,7,FALSE)=0,0,VLOOKUP(VLOOKUP(B6102,属性中转表!A:G,7,FALSE),属性中转表!$K$2:$P$21,4,0)))+IFERROR(VLOOKUP(A6102,英雄数据表!A:K,IF(武魂!B6102&gt;=50,10,IF(武魂!B6102&gt;=25,6)),0),0))</f>
        <v/>
      </c>
      <c r="K6102" s="32" t="str">
        <f t="shared" si="405"/>
        <v/>
      </c>
      <c r="L6102" s="20" t="str">
        <f>IF(B6102&gt;=50,VLOOKUP(A6102,英雄数据表!A:L,11,FALSE),IF(B6102&gt;=25,VLOOKUP(A6102,英雄数据表!A:L,7,0),""))</f>
        <v/>
      </c>
      <c r="M6102" s="20" t="str">
        <f>IFERROR(VLOOKUP(B6102,属性中转表!$K$2:$O$21,5,FALSE),"")</f>
        <v/>
      </c>
      <c r="N6102" s="20" t="str">
        <f>IF(B6102=25,VLOOKUP(A6102,英雄数据表!A:L,8,FALSE),IF(B6102=50,VLOOKUP(A6102,英雄数据表!A:L,12,0),""))</f>
        <v/>
      </c>
    </row>
    <row r="6103" spans="1:14" x14ac:dyDescent="0.3">
      <c r="A6103" s="20">
        <v>44046</v>
      </c>
      <c r="B6103" s="21">
        <f t="shared" si="406"/>
        <v>2</v>
      </c>
      <c r="C6103" s="21">
        <v>5</v>
      </c>
      <c r="D6103" s="21">
        <f>VLOOKUP(A6103,英雄数据表!A:D,4,0)</f>
        <v>4</v>
      </c>
      <c r="E6103" s="20" t="str">
        <f>VLOOKUP(A6103,英雄数据表!A:C,3,0)</f>
        <v>剧毒之击</v>
      </c>
      <c r="F6103" s="20">
        <f t="shared" si="407"/>
        <v>44046</v>
      </c>
      <c r="G6103" s="20">
        <f t="shared" si="408"/>
        <v>44046</v>
      </c>
      <c r="H6103" s="21" t="str">
        <f>VLOOKUP(B6103,属性中转表!A:F,6,FALSE)</f>
        <v>"hp":7200,"atk":200</v>
      </c>
      <c r="I6103" s="20" t="str">
        <f>IF(VLOOKUP(B6103,属性中转表!A:G,7,FALSE)=0,"",VLOOKUP(VLOOKUP(B6103,属性中转表!A:G,7,FALSE),属性中转表!$K$2:$P$21,6,0))&amp;IF(VLOOKUP(B6103,属性中转表!A:G,7,FALSE)&gt;=50,VLOOKUP(A6103,英雄数据表!A:K,9,0),IF(VLOOKUP(B6103,属性中转表!A:G,7,FALSE)&gt;=25,VLOOKUP(A6103,英雄数据表!A:K,5,0),""))</f>
        <v/>
      </c>
      <c r="J6103" s="20" t="str">
        <f>IF(I6103="","",属性中转表!$I$1&amp;(IF(VLOOKUP(B6103,属性中转表!A:G,7,FALSE)=0,0,VLOOKUP(VLOOKUP(B6103,属性中转表!A:G,7,FALSE),属性中转表!$K$2:$P$21,4,0)))+IFERROR(VLOOKUP(A6103,英雄数据表!A:K,IF(武魂!B6103&gt;=50,10,IF(武魂!B6103&gt;=25,6)),0),0))</f>
        <v/>
      </c>
      <c r="K6103" s="32" t="str">
        <f t="shared" si="405"/>
        <v/>
      </c>
      <c r="L6103" s="20" t="str">
        <f>IF(B6103&gt;=50,VLOOKUP(A6103,英雄数据表!A:L,11,FALSE),IF(B6103&gt;=25,VLOOKUP(A6103,英雄数据表!A:L,7,0),""))</f>
        <v/>
      </c>
      <c r="M6103" s="20" t="str">
        <f>IFERROR(VLOOKUP(B6103,属性中转表!$K$2:$O$21,5,FALSE),"")</f>
        <v/>
      </c>
      <c r="N6103" s="20" t="str">
        <f>IF(B6103=25,VLOOKUP(A6103,英雄数据表!A:L,8,FALSE),IF(B6103=50,VLOOKUP(A6103,英雄数据表!A:L,12,0),""))</f>
        <v/>
      </c>
    </row>
    <row r="6104" spans="1:14" x14ac:dyDescent="0.3">
      <c r="A6104" s="20">
        <v>44046</v>
      </c>
      <c r="B6104" s="21">
        <f t="shared" si="406"/>
        <v>3</v>
      </c>
      <c r="C6104" s="21">
        <v>5</v>
      </c>
      <c r="D6104" s="21">
        <f>VLOOKUP(A6104,英雄数据表!A:D,4,0)</f>
        <v>4</v>
      </c>
      <c r="E6104" s="20" t="str">
        <f>VLOOKUP(A6104,英雄数据表!A:C,3,0)</f>
        <v>剧毒之击</v>
      </c>
      <c r="F6104" s="20">
        <f t="shared" si="407"/>
        <v>44046</v>
      </c>
      <c r="G6104" s="20">
        <f t="shared" si="408"/>
        <v>44046</v>
      </c>
      <c r="H6104" s="21" t="str">
        <f>VLOOKUP(B6104,属性中转表!A:F,6,FALSE)</f>
        <v>"hp":9000,"atk":250</v>
      </c>
      <c r="I6104" s="20" t="str">
        <f>IF(VLOOKUP(B6104,属性中转表!A:G,7,FALSE)=0,"",VLOOKUP(VLOOKUP(B6104,属性中转表!A:G,7,FALSE),属性中转表!$K$2:$P$21,6,0))&amp;IF(VLOOKUP(B6104,属性中转表!A:G,7,FALSE)&gt;=50,VLOOKUP(A6104,英雄数据表!A:K,9,0),IF(VLOOKUP(B6104,属性中转表!A:G,7,FALSE)&gt;=25,VLOOKUP(A6104,英雄数据表!A:K,5,0),""))</f>
        <v/>
      </c>
      <c r="J6104" s="20" t="str">
        <f>IF(I6104="","",属性中转表!$I$1&amp;(IF(VLOOKUP(B6104,属性中转表!A:G,7,FALSE)=0,0,VLOOKUP(VLOOKUP(B6104,属性中转表!A:G,7,FALSE),属性中转表!$K$2:$P$21,4,0)))+IFERROR(VLOOKUP(A6104,英雄数据表!A:K,IF(武魂!B6104&gt;=50,10,IF(武魂!B6104&gt;=25,6)),0),0))</f>
        <v/>
      </c>
      <c r="K6104" s="32" t="str">
        <f t="shared" si="405"/>
        <v/>
      </c>
      <c r="L6104" s="20" t="str">
        <f>IF(B6104&gt;=50,VLOOKUP(A6104,英雄数据表!A:L,11,FALSE),IF(B6104&gt;=25,VLOOKUP(A6104,英雄数据表!A:L,7,0),""))</f>
        <v/>
      </c>
      <c r="M6104" s="20" t="str">
        <f>IFERROR(VLOOKUP(B6104,属性中转表!$K$2:$O$21,5,FALSE),"")</f>
        <v/>
      </c>
      <c r="N6104" s="20" t="str">
        <f>IF(B6104=25,VLOOKUP(A6104,英雄数据表!A:L,8,FALSE),IF(B6104=50,VLOOKUP(A6104,英雄数据表!A:L,12,0),""))</f>
        <v/>
      </c>
    </row>
    <row r="6105" spans="1:14" x14ac:dyDescent="0.3">
      <c r="A6105" s="20">
        <v>44046</v>
      </c>
      <c r="B6105" s="21">
        <f t="shared" si="406"/>
        <v>4</v>
      </c>
      <c r="C6105" s="21">
        <v>5</v>
      </c>
      <c r="D6105" s="21">
        <f>VLOOKUP(A6105,英雄数据表!A:D,4,0)</f>
        <v>4</v>
      </c>
      <c r="E6105" s="20" t="str">
        <f>VLOOKUP(A6105,英雄数据表!A:C,3,0)</f>
        <v>剧毒之击</v>
      </c>
      <c r="F6105" s="20">
        <f t="shared" si="407"/>
        <v>44046</v>
      </c>
      <c r="G6105" s="20">
        <f t="shared" si="408"/>
        <v>44046</v>
      </c>
      <c r="H6105" s="21" t="str">
        <f>VLOOKUP(B6105,属性中转表!A:F,6,FALSE)</f>
        <v>"hp":10800,"atk":300</v>
      </c>
      <c r="I6105" s="20" t="str">
        <f>IF(VLOOKUP(B6105,属性中转表!A:G,7,FALSE)=0,"",VLOOKUP(VLOOKUP(B6105,属性中转表!A:G,7,FALSE),属性中转表!$K$2:$P$21,6,0))&amp;IF(VLOOKUP(B6105,属性中转表!A:G,7,FALSE)&gt;=50,VLOOKUP(A6105,英雄数据表!A:K,9,0),IF(VLOOKUP(B6105,属性中转表!A:G,7,FALSE)&gt;=25,VLOOKUP(A6105,英雄数据表!A:K,5,0),""))</f>
        <v/>
      </c>
      <c r="J6105" s="20" t="str">
        <f>IF(I6105="","",属性中转表!$I$1&amp;(IF(VLOOKUP(B6105,属性中转表!A:G,7,FALSE)=0,0,VLOOKUP(VLOOKUP(B6105,属性中转表!A:G,7,FALSE),属性中转表!$K$2:$P$21,4,0)))+IFERROR(VLOOKUP(A6105,英雄数据表!A:K,IF(武魂!B6105&gt;=50,10,IF(武魂!B6105&gt;=25,6)),0),0))</f>
        <v/>
      </c>
      <c r="K6105" s="32" t="str">
        <f t="shared" si="405"/>
        <v/>
      </c>
      <c r="L6105" s="20" t="str">
        <f>IF(B6105&gt;=50,VLOOKUP(A6105,英雄数据表!A:L,11,FALSE),IF(B6105&gt;=25,VLOOKUP(A6105,英雄数据表!A:L,7,0),""))</f>
        <v/>
      </c>
      <c r="M6105" s="20" t="str">
        <f>IFERROR(VLOOKUP(B6105,属性中转表!$K$2:$O$21,5,FALSE),"")</f>
        <v/>
      </c>
      <c r="N6105" s="20" t="str">
        <f>IF(B6105=25,VLOOKUP(A6105,英雄数据表!A:L,8,FALSE),IF(B6105=50,VLOOKUP(A6105,英雄数据表!A:L,12,0),""))</f>
        <v/>
      </c>
    </row>
    <row r="6106" spans="1:14" x14ac:dyDescent="0.3">
      <c r="A6106" s="20">
        <v>44046</v>
      </c>
      <c r="B6106" s="21">
        <f t="shared" si="406"/>
        <v>5</v>
      </c>
      <c r="C6106" s="21">
        <v>5</v>
      </c>
      <c r="D6106" s="21">
        <f>VLOOKUP(A6106,英雄数据表!A:D,4,0)</f>
        <v>4</v>
      </c>
      <c r="E6106" s="20" t="str">
        <f>VLOOKUP(A6106,英雄数据表!A:C,3,0)</f>
        <v>剧毒之击</v>
      </c>
      <c r="F6106" s="20">
        <f t="shared" si="407"/>
        <v>44046</v>
      </c>
      <c r="G6106" s="20">
        <f t="shared" si="408"/>
        <v>44046</v>
      </c>
      <c r="H6106" s="21" t="str">
        <f>VLOOKUP(B6106,属性中转表!A:F,6,FALSE)</f>
        <v>"hp":12600,"atk":350</v>
      </c>
      <c r="I6106" s="20" t="str">
        <f>IF(VLOOKUP(B6106,属性中转表!A:G,7,FALSE)=0,"",VLOOKUP(VLOOKUP(B6106,属性中转表!A:G,7,FALSE),属性中转表!$K$2:$P$21,6,0))&amp;IF(VLOOKUP(B6106,属性中转表!A:G,7,FALSE)&gt;=50,VLOOKUP(A6106,英雄数据表!A:K,9,0),IF(VLOOKUP(B6106,属性中转表!A:G,7,FALSE)&gt;=25,VLOOKUP(A6106,英雄数据表!A:K,5,0),""))</f>
        <v>"atk":300</v>
      </c>
      <c r="J6106" s="20" t="str">
        <f>IF(I6106="","",属性中转表!$I$1&amp;(IF(VLOOKUP(B6106,属性中转表!A:G,7,FALSE)=0,0,VLOOKUP(VLOOKUP(B6106,属性中转表!A:G,7,FALSE),属性中转表!$K$2:$P$21,4,0)))+IFERROR(VLOOKUP(A6106,英雄数据表!A:K,IF(武魂!B6106&gt;=50,10,IF(武魂!B6106&gt;=25,6)),0),0))</f>
        <v>,"dpspro":0</v>
      </c>
      <c r="K6106" s="32" t="str">
        <f t="shared" si="405"/>
        <v>"atk":300,"dpspro":0</v>
      </c>
      <c r="L6106" s="20" t="str">
        <f>IF(B6106&gt;=50,VLOOKUP(A6106,英雄数据表!A:L,11,FALSE),IF(B6106&gt;=25,VLOOKUP(A6106,英雄数据表!A:L,7,0),""))</f>
        <v/>
      </c>
      <c r="M6106" s="20" t="str">
        <f>IFERROR(VLOOKUP(B6106,属性中转表!$K$2:$O$21,5,FALSE),"")</f>
        <v>"atk":300</v>
      </c>
      <c r="N6106" s="20" t="str">
        <f>IF(B6106=25,VLOOKUP(A6106,英雄数据表!A:L,8,FALSE),IF(B6106=50,VLOOKUP(A6106,英雄数据表!A:L,12,0),""))</f>
        <v/>
      </c>
    </row>
    <row r="6107" spans="1:14" x14ac:dyDescent="0.3">
      <c r="A6107" s="20">
        <v>44046</v>
      </c>
      <c r="B6107" s="21">
        <f t="shared" si="406"/>
        <v>6</v>
      </c>
      <c r="C6107" s="21">
        <v>5</v>
      </c>
      <c r="D6107" s="21">
        <f>VLOOKUP(A6107,英雄数据表!A:D,4,0)</f>
        <v>4</v>
      </c>
      <c r="E6107" s="20" t="str">
        <f>VLOOKUP(A6107,英雄数据表!A:C,3,0)</f>
        <v>剧毒之击</v>
      </c>
      <c r="F6107" s="20">
        <f t="shared" si="407"/>
        <v>44046</v>
      </c>
      <c r="G6107" s="20">
        <f t="shared" si="408"/>
        <v>44046</v>
      </c>
      <c r="H6107" s="21" t="str">
        <f>VLOOKUP(B6107,属性中转表!A:F,6,FALSE)</f>
        <v>"hp":14400,"atk":400</v>
      </c>
      <c r="I6107" s="20" t="str">
        <f>IF(VLOOKUP(B6107,属性中转表!A:G,7,FALSE)=0,"",VLOOKUP(VLOOKUP(B6107,属性中转表!A:G,7,FALSE),属性中转表!$K$2:$P$21,6,0))&amp;IF(VLOOKUP(B6107,属性中转表!A:G,7,FALSE)&gt;=50,VLOOKUP(A6107,英雄数据表!A:K,9,0),IF(VLOOKUP(B6107,属性中转表!A:G,7,FALSE)&gt;=25,VLOOKUP(A6107,英雄数据表!A:K,5,0),""))</f>
        <v>"atk":300</v>
      </c>
      <c r="J6107" s="20" t="str">
        <f>IF(I6107="","",属性中转表!$I$1&amp;(IF(VLOOKUP(B6107,属性中转表!A:G,7,FALSE)=0,0,VLOOKUP(VLOOKUP(B6107,属性中转表!A:G,7,FALSE),属性中转表!$K$2:$P$21,4,0)))+IFERROR(VLOOKUP(A6107,英雄数据表!A:K,IF(武魂!B6107&gt;=50,10,IF(武魂!B6107&gt;=25,6)),0),0))</f>
        <v>,"dpspro":0</v>
      </c>
      <c r="K6107" s="32" t="str">
        <f t="shared" si="405"/>
        <v>"atk":300,"dpspro":0</v>
      </c>
      <c r="L6107" s="20" t="str">
        <f>IF(B6107&gt;=50,VLOOKUP(A6107,英雄数据表!A:L,11,FALSE),IF(B6107&gt;=25,VLOOKUP(A6107,英雄数据表!A:L,7,0),""))</f>
        <v/>
      </c>
      <c r="M6107" s="20" t="str">
        <f>IFERROR(VLOOKUP(B6107,属性中转表!$K$2:$O$21,5,FALSE),"")</f>
        <v/>
      </c>
      <c r="N6107" s="20" t="str">
        <f>IF(B6107=25,VLOOKUP(A6107,英雄数据表!A:L,8,FALSE),IF(B6107=50,VLOOKUP(A6107,英雄数据表!A:L,12,0),""))</f>
        <v/>
      </c>
    </row>
    <row r="6108" spans="1:14" x14ac:dyDescent="0.3">
      <c r="A6108" s="20">
        <v>44046</v>
      </c>
      <c r="B6108" s="21">
        <f t="shared" si="406"/>
        <v>7</v>
      </c>
      <c r="C6108" s="21">
        <v>5</v>
      </c>
      <c r="D6108" s="21">
        <f>VLOOKUP(A6108,英雄数据表!A:D,4,0)</f>
        <v>4</v>
      </c>
      <c r="E6108" s="20" t="str">
        <f>VLOOKUP(A6108,英雄数据表!A:C,3,0)</f>
        <v>剧毒之击</v>
      </c>
      <c r="F6108" s="20">
        <f t="shared" si="407"/>
        <v>44046</v>
      </c>
      <c r="G6108" s="20">
        <f t="shared" si="408"/>
        <v>44046</v>
      </c>
      <c r="H6108" s="21" t="str">
        <f>VLOOKUP(B6108,属性中转表!A:F,6,FALSE)</f>
        <v>"hp":16200,"atk":450</v>
      </c>
      <c r="I6108" s="20" t="str">
        <f>IF(VLOOKUP(B6108,属性中转表!A:G,7,FALSE)=0,"",VLOOKUP(VLOOKUP(B6108,属性中转表!A:G,7,FALSE),属性中转表!$K$2:$P$21,6,0))&amp;IF(VLOOKUP(B6108,属性中转表!A:G,7,FALSE)&gt;=50,VLOOKUP(A6108,英雄数据表!A:K,9,0),IF(VLOOKUP(B6108,属性中转表!A:G,7,FALSE)&gt;=25,VLOOKUP(A6108,英雄数据表!A:K,5,0),""))</f>
        <v>"atk":300</v>
      </c>
      <c r="J6108" s="20" t="str">
        <f>IF(I6108="","",属性中转表!$I$1&amp;(IF(VLOOKUP(B6108,属性中转表!A:G,7,FALSE)=0,0,VLOOKUP(VLOOKUP(B6108,属性中转表!A:G,7,FALSE),属性中转表!$K$2:$P$21,4,0)))+IFERROR(VLOOKUP(A6108,英雄数据表!A:K,IF(武魂!B6108&gt;=50,10,IF(武魂!B6108&gt;=25,6)),0),0))</f>
        <v>,"dpspro":0</v>
      </c>
      <c r="K6108" s="32" t="str">
        <f t="shared" si="405"/>
        <v>"atk":300,"dpspro":0</v>
      </c>
      <c r="L6108" s="20" t="str">
        <f>IF(B6108&gt;=50,VLOOKUP(A6108,英雄数据表!A:L,11,FALSE),IF(B6108&gt;=25,VLOOKUP(A6108,英雄数据表!A:L,7,0),""))</f>
        <v/>
      </c>
      <c r="M6108" s="20" t="str">
        <f>IFERROR(VLOOKUP(B6108,属性中转表!$K$2:$O$21,5,FALSE),"")</f>
        <v/>
      </c>
      <c r="N6108" s="20" t="str">
        <f>IF(B6108=25,VLOOKUP(A6108,英雄数据表!A:L,8,FALSE),IF(B6108=50,VLOOKUP(A6108,英雄数据表!A:L,12,0),""))</f>
        <v/>
      </c>
    </row>
    <row r="6109" spans="1:14" x14ac:dyDescent="0.3">
      <c r="A6109" s="20">
        <v>44046</v>
      </c>
      <c r="B6109" s="21">
        <f t="shared" si="406"/>
        <v>8</v>
      </c>
      <c r="C6109" s="21">
        <v>5</v>
      </c>
      <c r="D6109" s="21">
        <f>VLOOKUP(A6109,英雄数据表!A:D,4,0)</f>
        <v>4</v>
      </c>
      <c r="E6109" s="20" t="str">
        <f>VLOOKUP(A6109,英雄数据表!A:C,3,0)</f>
        <v>剧毒之击</v>
      </c>
      <c r="F6109" s="20">
        <f t="shared" si="407"/>
        <v>44046</v>
      </c>
      <c r="G6109" s="20">
        <f t="shared" si="408"/>
        <v>44046</v>
      </c>
      <c r="H6109" s="21" t="str">
        <f>VLOOKUP(B6109,属性中转表!A:F,6,FALSE)</f>
        <v>"hp":18000,"atk":500</v>
      </c>
      <c r="I6109" s="20" t="str">
        <f>IF(VLOOKUP(B6109,属性中转表!A:G,7,FALSE)=0,"",VLOOKUP(VLOOKUP(B6109,属性中转表!A:G,7,FALSE),属性中转表!$K$2:$P$21,6,0))&amp;IF(VLOOKUP(B6109,属性中转表!A:G,7,FALSE)&gt;=50,VLOOKUP(A6109,英雄数据表!A:K,9,0),IF(VLOOKUP(B6109,属性中转表!A:G,7,FALSE)&gt;=25,VLOOKUP(A6109,英雄数据表!A:K,5,0),""))</f>
        <v>"atk":300</v>
      </c>
      <c r="J6109" s="20" t="str">
        <f>IF(I6109="","",属性中转表!$I$1&amp;(IF(VLOOKUP(B6109,属性中转表!A:G,7,FALSE)=0,0,VLOOKUP(VLOOKUP(B6109,属性中转表!A:G,7,FALSE),属性中转表!$K$2:$P$21,4,0)))+IFERROR(VLOOKUP(A6109,英雄数据表!A:K,IF(武魂!B6109&gt;=50,10,IF(武魂!B6109&gt;=25,6)),0),0))</f>
        <v>,"dpspro":0</v>
      </c>
      <c r="K6109" s="32" t="str">
        <f t="shared" si="405"/>
        <v>"atk":300,"dpspro":0</v>
      </c>
      <c r="L6109" s="20" t="str">
        <f>IF(B6109&gt;=50,VLOOKUP(A6109,英雄数据表!A:L,11,FALSE),IF(B6109&gt;=25,VLOOKUP(A6109,英雄数据表!A:L,7,0),""))</f>
        <v/>
      </c>
      <c r="M6109" s="20" t="str">
        <f>IFERROR(VLOOKUP(B6109,属性中转表!$K$2:$O$21,5,FALSE),"")</f>
        <v/>
      </c>
      <c r="N6109" s="20" t="str">
        <f>IF(B6109=25,VLOOKUP(A6109,英雄数据表!A:L,8,FALSE),IF(B6109=50,VLOOKUP(A6109,英雄数据表!A:L,12,0),""))</f>
        <v/>
      </c>
    </row>
    <row r="6110" spans="1:14" x14ac:dyDescent="0.3">
      <c r="A6110" s="20">
        <v>44046</v>
      </c>
      <c r="B6110" s="21">
        <f t="shared" si="406"/>
        <v>9</v>
      </c>
      <c r="C6110" s="21">
        <v>5</v>
      </c>
      <c r="D6110" s="21">
        <f>VLOOKUP(A6110,英雄数据表!A:D,4,0)</f>
        <v>4</v>
      </c>
      <c r="E6110" s="20" t="str">
        <f>VLOOKUP(A6110,英雄数据表!A:C,3,0)</f>
        <v>剧毒之击</v>
      </c>
      <c r="F6110" s="20">
        <f t="shared" si="407"/>
        <v>44046</v>
      </c>
      <c r="G6110" s="20">
        <f t="shared" si="408"/>
        <v>44046</v>
      </c>
      <c r="H6110" s="21" t="str">
        <f>VLOOKUP(B6110,属性中转表!A:F,6,FALSE)</f>
        <v>"hp":19800,"atk":550</v>
      </c>
      <c r="I6110" s="20" t="str">
        <f>IF(VLOOKUP(B6110,属性中转表!A:G,7,FALSE)=0,"",VLOOKUP(VLOOKUP(B6110,属性中转表!A:G,7,FALSE),属性中转表!$K$2:$P$21,6,0))&amp;IF(VLOOKUP(B6110,属性中转表!A:G,7,FALSE)&gt;=50,VLOOKUP(A6110,英雄数据表!A:K,9,0),IF(VLOOKUP(B6110,属性中转表!A:G,7,FALSE)&gt;=25,VLOOKUP(A6110,英雄数据表!A:K,5,0),""))</f>
        <v>"atk":300</v>
      </c>
      <c r="J6110" s="20" t="str">
        <f>IF(I6110="","",属性中转表!$I$1&amp;(IF(VLOOKUP(B6110,属性中转表!A:G,7,FALSE)=0,0,VLOOKUP(VLOOKUP(B6110,属性中转表!A:G,7,FALSE),属性中转表!$K$2:$P$21,4,0)))+IFERROR(VLOOKUP(A6110,英雄数据表!A:K,IF(武魂!B6110&gt;=50,10,IF(武魂!B6110&gt;=25,6)),0),0))</f>
        <v>,"dpspro":0</v>
      </c>
      <c r="K6110" s="32" t="str">
        <f t="shared" si="405"/>
        <v>"atk":300,"dpspro":0</v>
      </c>
      <c r="L6110" s="20" t="str">
        <f>IF(B6110&gt;=50,VLOOKUP(A6110,英雄数据表!A:L,11,FALSE),IF(B6110&gt;=25,VLOOKUP(A6110,英雄数据表!A:L,7,0),""))</f>
        <v/>
      </c>
      <c r="M6110" s="20" t="str">
        <f>IFERROR(VLOOKUP(B6110,属性中转表!$K$2:$O$21,5,FALSE),"")</f>
        <v/>
      </c>
      <c r="N6110" s="20" t="str">
        <f>IF(B6110=25,VLOOKUP(A6110,英雄数据表!A:L,8,FALSE),IF(B6110=50,VLOOKUP(A6110,英雄数据表!A:L,12,0),""))</f>
        <v/>
      </c>
    </row>
    <row r="6111" spans="1:14" x14ac:dyDescent="0.3">
      <c r="A6111" s="20">
        <v>44046</v>
      </c>
      <c r="B6111" s="21">
        <f t="shared" si="406"/>
        <v>10</v>
      </c>
      <c r="C6111" s="21">
        <v>5</v>
      </c>
      <c r="D6111" s="21">
        <f>VLOOKUP(A6111,英雄数据表!A:D,4,0)</f>
        <v>4</v>
      </c>
      <c r="E6111" s="20" t="str">
        <f>VLOOKUP(A6111,英雄数据表!A:C,3,0)</f>
        <v>剧毒之击</v>
      </c>
      <c r="F6111" s="20">
        <f t="shared" si="407"/>
        <v>44046</v>
      </c>
      <c r="G6111" s="20">
        <f t="shared" si="408"/>
        <v>44046</v>
      </c>
      <c r="H6111" s="21" t="str">
        <f>VLOOKUP(B6111,属性中转表!A:F,6,FALSE)</f>
        <v>"hp":21600,"atk":600</v>
      </c>
      <c r="I6111" s="20" t="str">
        <f>IF(VLOOKUP(B6111,属性中转表!A:G,7,FALSE)=0,"",VLOOKUP(VLOOKUP(B6111,属性中转表!A:G,7,FALSE),属性中转表!$K$2:$P$21,6,0))&amp;IF(VLOOKUP(B6111,属性中转表!A:G,7,FALSE)&gt;=50,VLOOKUP(A6111,英雄数据表!A:K,9,0),IF(VLOOKUP(B6111,属性中转表!A:G,7,FALSE)&gt;=25,VLOOKUP(A6111,英雄数据表!A:K,5,0),""))</f>
        <v>"atk":300,"hp":5000</v>
      </c>
      <c r="J6111" s="20" t="str">
        <f>IF(I6111="","",属性中转表!$I$1&amp;(IF(VLOOKUP(B6111,属性中转表!A:G,7,FALSE)=0,0,VLOOKUP(VLOOKUP(B6111,属性中转表!A:G,7,FALSE),属性中转表!$K$2:$P$21,4,0)))+IFERROR(VLOOKUP(A6111,英雄数据表!A:K,IF(武魂!B6111&gt;=50,10,IF(武魂!B6111&gt;=25,6)),0),0))</f>
        <v>,"dpspro":0</v>
      </c>
      <c r="K6111" s="32" t="str">
        <f t="shared" si="405"/>
        <v>"atk":300,"hp":5000,"dpspro":0</v>
      </c>
      <c r="L6111" s="20" t="str">
        <f>IF(B6111&gt;=50,VLOOKUP(A6111,英雄数据表!A:L,11,FALSE),IF(B6111&gt;=25,VLOOKUP(A6111,英雄数据表!A:L,7,0),""))</f>
        <v/>
      </c>
      <c r="M6111" s="20" t="str">
        <f>IFERROR(VLOOKUP(B6111,属性中转表!$K$2:$O$21,5,FALSE),"")</f>
        <v>"hp":5000</v>
      </c>
      <c r="N6111" s="20" t="str">
        <f>IF(B6111=25,VLOOKUP(A6111,英雄数据表!A:L,8,FALSE),IF(B6111=50,VLOOKUP(A6111,英雄数据表!A:L,12,0),""))</f>
        <v/>
      </c>
    </row>
    <row r="6112" spans="1:14" x14ac:dyDescent="0.3">
      <c r="A6112" s="20">
        <v>44046</v>
      </c>
      <c r="B6112" s="21">
        <f t="shared" si="406"/>
        <v>11</v>
      </c>
      <c r="C6112" s="21">
        <v>5</v>
      </c>
      <c r="D6112" s="21">
        <f>VLOOKUP(A6112,英雄数据表!A:D,4,0)</f>
        <v>4</v>
      </c>
      <c r="E6112" s="20" t="str">
        <f>VLOOKUP(A6112,英雄数据表!A:C,3,0)</f>
        <v>剧毒之击</v>
      </c>
      <c r="F6112" s="20">
        <f t="shared" si="407"/>
        <v>44046</v>
      </c>
      <c r="G6112" s="20">
        <f t="shared" si="408"/>
        <v>44046</v>
      </c>
      <c r="H6112" s="21" t="str">
        <f>VLOOKUP(B6112,属性中转表!A:F,6,FALSE)</f>
        <v>"hp":24300,"atk":675</v>
      </c>
      <c r="I6112" s="20" t="str">
        <f>IF(VLOOKUP(B6112,属性中转表!A:G,7,FALSE)=0,"",VLOOKUP(VLOOKUP(B6112,属性中转表!A:G,7,FALSE),属性中转表!$K$2:$P$21,6,0))&amp;IF(VLOOKUP(B6112,属性中转表!A:G,7,FALSE)&gt;=50,VLOOKUP(A6112,英雄数据表!A:K,9,0),IF(VLOOKUP(B6112,属性中转表!A:G,7,FALSE)&gt;=25,VLOOKUP(A6112,英雄数据表!A:K,5,0),""))</f>
        <v>"atk":300,"hp":5000</v>
      </c>
      <c r="J6112" s="20" t="str">
        <f>IF(I6112="","",属性中转表!$I$1&amp;(IF(VLOOKUP(B6112,属性中转表!A:G,7,FALSE)=0,0,VLOOKUP(VLOOKUP(B6112,属性中转表!A:G,7,FALSE),属性中转表!$K$2:$P$21,4,0)))+IFERROR(VLOOKUP(A6112,英雄数据表!A:K,IF(武魂!B6112&gt;=50,10,IF(武魂!B6112&gt;=25,6)),0),0))</f>
        <v>,"dpspro":0</v>
      </c>
      <c r="K6112" s="32" t="str">
        <f t="shared" si="405"/>
        <v>"atk":300,"hp":5000,"dpspro":0</v>
      </c>
      <c r="L6112" s="20" t="str">
        <f>IF(B6112&gt;=50,VLOOKUP(A6112,英雄数据表!A:L,11,FALSE),IF(B6112&gt;=25,VLOOKUP(A6112,英雄数据表!A:L,7,0),""))</f>
        <v/>
      </c>
      <c r="M6112" s="20" t="str">
        <f>IFERROR(VLOOKUP(B6112,属性中转表!$K$2:$O$21,5,FALSE),"")</f>
        <v/>
      </c>
      <c r="N6112" s="20" t="str">
        <f>IF(B6112=25,VLOOKUP(A6112,英雄数据表!A:L,8,FALSE),IF(B6112=50,VLOOKUP(A6112,英雄数据表!A:L,12,0),""))</f>
        <v/>
      </c>
    </row>
    <row r="6113" spans="1:14" x14ac:dyDescent="0.3">
      <c r="A6113" s="20">
        <v>44046</v>
      </c>
      <c r="B6113" s="21">
        <f t="shared" si="406"/>
        <v>12</v>
      </c>
      <c r="C6113" s="21">
        <v>5</v>
      </c>
      <c r="D6113" s="21">
        <f>VLOOKUP(A6113,英雄数据表!A:D,4,0)</f>
        <v>4</v>
      </c>
      <c r="E6113" s="20" t="str">
        <f>VLOOKUP(A6113,英雄数据表!A:C,3,0)</f>
        <v>剧毒之击</v>
      </c>
      <c r="F6113" s="20">
        <f t="shared" si="407"/>
        <v>44046</v>
      </c>
      <c r="G6113" s="20">
        <f t="shared" si="408"/>
        <v>44046</v>
      </c>
      <c r="H6113" s="21" t="str">
        <f>VLOOKUP(B6113,属性中转表!A:F,6,FALSE)</f>
        <v>"hp":27000,"atk":750</v>
      </c>
      <c r="I6113" s="20" t="str">
        <f>IF(VLOOKUP(B6113,属性中转表!A:G,7,FALSE)=0,"",VLOOKUP(VLOOKUP(B6113,属性中转表!A:G,7,FALSE),属性中转表!$K$2:$P$21,6,0))&amp;IF(VLOOKUP(B6113,属性中转表!A:G,7,FALSE)&gt;=50,VLOOKUP(A6113,英雄数据表!A:K,9,0),IF(VLOOKUP(B6113,属性中转表!A:G,7,FALSE)&gt;=25,VLOOKUP(A6113,英雄数据表!A:K,5,0),""))</f>
        <v>"atk":300,"hp":5000</v>
      </c>
      <c r="J6113" s="20" t="str">
        <f>IF(I6113="","",属性中转表!$I$1&amp;(IF(VLOOKUP(B6113,属性中转表!A:G,7,FALSE)=0,0,VLOOKUP(VLOOKUP(B6113,属性中转表!A:G,7,FALSE),属性中转表!$K$2:$P$21,4,0)))+IFERROR(VLOOKUP(A6113,英雄数据表!A:K,IF(武魂!B6113&gt;=50,10,IF(武魂!B6113&gt;=25,6)),0),0))</f>
        <v>,"dpspro":0</v>
      </c>
      <c r="K6113" s="32" t="str">
        <f t="shared" si="405"/>
        <v>"atk":300,"hp":5000,"dpspro":0</v>
      </c>
      <c r="L6113" s="20" t="str">
        <f>IF(B6113&gt;=50,VLOOKUP(A6113,英雄数据表!A:L,11,FALSE),IF(B6113&gt;=25,VLOOKUP(A6113,英雄数据表!A:L,7,0),""))</f>
        <v/>
      </c>
      <c r="M6113" s="20" t="str">
        <f>IFERROR(VLOOKUP(B6113,属性中转表!$K$2:$O$21,5,FALSE),"")</f>
        <v/>
      </c>
      <c r="N6113" s="20" t="str">
        <f>IF(B6113=25,VLOOKUP(A6113,英雄数据表!A:L,8,FALSE),IF(B6113=50,VLOOKUP(A6113,英雄数据表!A:L,12,0),""))</f>
        <v/>
      </c>
    </row>
    <row r="6114" spans="1:14" x14ac:dyDescent="0.3">
      <c r="A6114" s="20">
        <v>44046</v>
      </c>
      <c r="B6114" s="21">
        <f t="shared" si="406"/>
        <v>13</v>
      </c>
      <c r="C6114" s="21">
        <v>5</v>
      </c>
      <c r="D6114" s="21">
        <f>VLOOKUP(A6114,英雄数据表!A:D,4,0)</f>
        <v>4</v>
      </c>
      <c r="E6114" s="20" t="str">
        <f>VLOOKUP(A6114,英雄数据表!A:C,3,0)</f>
        <v>剧毒之击</v>
      </c>
      <c r="F6114" s="20">
        <f t="shared" si="407"/>
        <v>44046</v>
      </c>
      <c r="G6114" s="20">
        <f t="shared" si="408"/>
        <v>44046</v>
      </c>
      <c r="H6114" s="21" t="str">
        <f>VLOOKUP(B6114,属性中转表!A:F,6,FALSE)</f>
        <v>"hp":29700,"atk":825</v>
      </c>
      <c r="I6114" s="20" t="str">
        <f>IF(VLOOKUP(B6114,属性中转表!A:G,7,FALSE)=0,"",VLOOKUP(VLOOKUP(B6114,属性中转表!A:G,7,FALSE),属性中转表!$K$2:$P$21,6,0))&amp;IF(VLOOKUP(B6114,属性中转表!A:G,7,FALSE)&gt;=50,VLOOKUP(A6114,英雄数据表!A:K,9,0),IF(VLOOKUP(B6114,属性中转表!A:G,7,FALSE)&gt;=25,VLOOKUP(A6114,英雄数据表!A:K,5,0),""))</f>
        <v>"atk":300,"hp":5000</v>
      </c>
      <c r="J6114" s="20" t="str">
        <f>IF(I6114="","",属性中转表!$I$1&amp;(IF(VLOOKUP(B6114,属性中转表!A:G,7,FALSE)=0,0,VLOOKUP(VLOOKUP(B6114,属性中转表!A:G,7,FALSE),属性中转表!$K$2:$P$21,4,0)))+IFERROR(VLOOKUP(A6114,英雄数据表!A:K,IF(武魂!B6114&gt;=50,10,IF(武魂!B6114&gt;=25,6)),0),0))</f>
        <v>,"dpspro":0</v>
      </c>
      <c r="K6114" s="32" t="str">
        <f t="shared" si="405"/>
        <v>"atk":300,"hp":5000,"dpspro":0</v>
      </c>
      <c r="L6114" s="20" t="str">
        <f>IF(B6114&gt;=50,VLOOKUP(A6114,英雄数据表!A:L,11,FALSE),IF(B6114&gt;=25,VLOOKUP(A6114,英雄数据表!A:L,7,0),""))</f>
        <v/>
      </c>
      <c r="M6114" s="20" t="str">
        <f>IFERROR(VLOOKUP(B6114,属性中转表!$K$2:$O$21,5,FALSE),"")</f>
        <v/>
      </c>
      <c r="N6114" s="20" t="str">
        <f>IF(B6114=25,VLOOKUP(A6114,英雄数据表!A:L,8,FALSE),IF(B6114=50,VLOOKUP(A6114,英雄数据表!A:L,12,0),""))</f>
        <v/>
      </c>
    </row>
    <row r="6115" spans="1:14" x14ac:dyDescent="0.3">
      <c r="A6115" s="20">
        <v>44046</v>
      </c>
      <c r="B6115" s="21">
        <f t="shared" si="406"/>
        <v>14</v>
      </c>
      <c r="C6115" s="21">
        <v>5</v>
      </c>
      <c r="D6115" s="21">
        <f>VLOOKUP(A6115,英雄数据表!A:D,4,0)</f>
        <v>4</v>
      </c>
      <c r="E6115" s="20" t="str">
        <f>VLOOKUP(A6115,英雄数据表!A:C,3,0)</f>
        <v>剧毒之击</v>
      </c>
      <c r="F6115" s="20">
        <f t="shared" si="407"/>
        <v>44046</v>
      </c>
      <c r="G6115" s="20">
        <f t="shared" si="408"/>
        <v>44046</v>
      </c>
      <c r="H6115" s="21" t="str">
        <f>VLOOKUP(B6115,属性中转表!A:F,6,FALSE)</f>
        <v>"hp":32400,"atk":900</v>
      </c>
      <c r="I6115" s="20" t="str">
        <f>IF(VLOOKUP(B6115,属性中转表!A:G,7,FALSE)=0,"",VLOOKUP(VLOOKUP(B6115,属性中转表!A:G,7,FALSE),属性中转表!$K$2:$P$21,6,0))&amp;IF(VLOOKUP(B6115,属性中转表!A:G,7,FALSE)&gt;=50,VLOOKUP(A6115,英雄数据表!A:K,9,0),IF(VLOOKUP(B6115,属性中转表!A:G,7,FALSE)&gt;=25,VLOOKUP(A6115,英雄数据表!A:K,5,0),""))</f>
        <v>"atk":300,"hp":5000</v>
      </c>
      <c r="J6115" s="20" t="str">
        <f>IF(I6115="","",属性中转表!$I$1&amp;(IF(VLOOKUP(B6115,属性中转表!A:G,7,FALSE)=0,0,VLOOKUP(VLOOKUP(B6115,属性中转表!A:G,7,FALSE),属性中转表!$K$2:$P$21,4,0)))+IFERROR(VLOOKUP(A6115,英雄数据表!A:K,IF(武魂!B6115&gt;=50,10,IF(武魂!B6115&gt;=25,6)),0),0))</f>
        <v>,"dpspro":0</v>
      </c>
      <c r="K6115" s="32" t="str">
        <f t="shared" si="405"/>
        <v>"atk":300,"hp":5000,"dpspro":0</v>
      </c>
      <c r="L6115" s="20" t="str">
        <f>IF(B6115&gt;=50,VLOOKUP(A6115,英雄数据表!A:L,11,FALSE),IF(B6115&gt;=25,VLOOKUP(A6115,英雄数据表!A:L,7,0),""))</f>
        <v/>
      </c>
      <c r="M6115" s="20" t="str">
        <f>IFERROR(VLOOKUP(B6115,属性中转表!$K$2:$O$21,5,FALSE),"")</f>
        <v/>
      </c>
      <c r="N6115" s="20" t="str">
        <f>IF(B6115=25,VLOOKUP(A6115,英雄数据表!A:L,8,FALSE),IF(B6115=50,VLOOKUP(A6115,英雄数据表!A:L,12,0),""))</f>
        <v/>
      </c>
    </row>
    <row r="6116" spans="1:14" x14ac:dyDescent="0.3">
      <c r="A6116" s="20">
        <v>44046</v>
      </c>
      <c r="B6116" s="21">
        <f t="shared" si="406"/>
        <v>15</v>
      </c>
      <c r="C6116" s="21">
        <v>5</v>
      </c>
      <c r="D6116" s="21">
        <f>VLOOKUP(A6116,英雄数据表!A:D,4,0)</f>
        <v>4</v>
      </c>
      <c r="E6116" s="20" t="str">
        <f>VLOOKUP(A6116,英雄数据表!A:C,3,0)</f>
        <v>剧毒之击</v>
      </c>
      <c r="F6116" s="20">
        <f t="shared" si="407"/>
        <v>44046</v>
      </c>
      <c r="G6116" s="20">
        <f t="shared" si="408"/>
        <v>44046</v>
      </c>
      <c r="H6116" s="21" t="str">
        <f>VLOOKUP(B6116,属性中转表!A:F,6,FALSE)</f>
        <v>"hp":35100,"atk":975</v>
      </c>
      <c r="I6116" s="20" t="str">
        <f>IF(VLOOKUP(B6116,属性中转表!A:G,7,FALSE)=0,"",VLOOKUP(VLOOKUP(B6116,属性中转表!A:G,7,FALSE),属性中转表!$K$2:$P$21,6,0))&amp;IF(VLOOKUP(B6116,属性中转表!A:G,7,FALSE)&gt;=50,VLOOKUP(A6116,英雄数据表!A:K,9,0),IF(VLOOKUP(B6116,属性中转表!A:G,7,FALSE)&gt;=25,VLOOKUP(A6116,英雄数据表!A:K,5,0),""))</f>
        <v>"atk":300,"hp":5000,"undpspro":50</v>
      </c>
      <c r="J6116" s="20" t="str">
        <f>IF(I6116="","",属性中转表!$I$1&amp;(IF(VLOOKUP(B6116,属性中转表!A:G,7,FALSE)=0,0,VLOOKUP(VLOOKUP(B6116,属性中转表!A:G,7,FALSE),属性中转表!$K$2:$P$21,4,0)))+IFERROR(VLOOKUP(A6116,英雄数据表!A:K,IF(武魂!B6116&gt;=50,10,IF(武魂!B6116&gt;=25,6)),0),0))</f>
        <v>,"dpspro":0</v>
      </c>
      <c r="K6116" s="32" t="str">
        <f t="shared" si="405"/>
        <v>"atk":300,"hp":5000,"undpspro":50,"dpspro":0</v>
      </c>
      <c r="L6116" s="20" t="str">
        <f>IF(B6116&gt;=50,VLOOKUP(A6116,英雄数据表!A:L,11,FALSE),IF(B6116&gt;=25,VLOOKUP(A6116,英雄数据表!A:L,7,0),""))</f>
        <v/>
      </c>
      <c r="M6116" s="20" t="str">
        <f>IFERROR(VLOOKUP(B6116,属性中转表!$K$2:$O$21,5,FALSE),"")</f>
        <v>"undpspro":50</v>
      </c>
      <c r="N6116" s="20" t="str">
        <f>IF(B6116=25,VLOOKUP(A6116,英雄数据表!A:L,8,FALSE),IF(B6116=50,VLOOKUP(A6116,英雄数据表!A:L,12,0),""))</f>
        <v/>
      </c>
    </row>
    <row r="6117" spans="1:14" x14ac:dyDescent="0.3">
      <c r="A6117" s="20">
        <v>44046</v>
      </c>
      <c r="B6117" s="21">
        <f t="shared" si="406"/>
        <v>16</v>
      </c>
      <c r="C6117" s="21">
        <v>5</v>
      </c>
      <c r="D6117" s="21">
        <f>VLOOKUP(A6117,英雄数据表!A:D,4,0)</f>
        <v>4</v>
      </c>
      <c r="E6117" s="20" t="str">
        <f>VLOOKUP(A6117,英雄数据表!A:C,3,0)</f>
        <v>剧毒之击</v>
      </c>
      <c r="F6117" s="20">
        <f t="shared" si="407"/>
        <v>44046</v>
      </c>
      <c r="G6117" s="20">
        <f t="shared" si="408"/>
        <v>44046</v>
      </c>
      <c r="H6117" s="21" t="str">
        <f>VLOOKUP(B6117,属性中转表!A:F,6,FALSE)</f>
        <v>"hp":37800,"atk":1050</v>
      </c>
      <c r="I6117" s="20" t="str">
        <f>IF(VLOOKUP(B6117,属性中转表!A:G,7,FALSE)=0,"",VLOOKUP(VLOOKUP(B6117,属性中转表!A:G,7,FALSE),属性中转表!$K$2:$P$21,6,0))&amp;IF(VLOOKUP(B6117,属性中转表!A:G,7,FALSE)&gt;=50,VLOOKUP(A6117,英雄数据表!A:K,9,0),IF(VLOOKUP(B6117,属性中转表!A:G,7,FALSE)&gt;=25,VLOOKUP(A6117,英雄数据表!A:K,5,0),""))</f>
        <v>"atk":300,"hp":5000,"undpspro":50</v>
      </c>
      <c r="J6117" s="20" t="str">
        <f>IF(I6117="","",属性中转表!$I$1&amp;(IF(VLOOKUP(B6117,属性中转表!A:G,7,FALSE)=0,0,VLOOKUP(VLOOKUP(B6117,属性中转表!A:G,7,FALSE),属性中转表!$K$2:$P$21,4,0)))+IFERROR(VLOOKUP(A6117,英雄数据表!A:K,IF(武魂!B6117&gt;=50,10,IF(武魂!B6117&gt;=25,6)),0),0))</f>
        <v>,"dpspro":0</v>
      </c>
      <c r="K6117" s="32" t="str">
        <f t="shared" si="405"/>
        <v>"atk":300,"hp":5000,"undpspro":50,"dpspro":0</v>
      </c>
      <c r="L6117" s="20" t="str">
        <f>IF(B6117&gt;=50,VLOOKUP(A6117,英雄数据表!A:L,11,FALSE),IF(B6117&gt;=25,VLOOKUP(A6117,英雄数据表!A:L,7,0),""))</f>
        <v/>
      </c>
      <c r="M6117" s="20" t="str">
        <f>IFERROR(VLOOKUP(B6117,属性中转表!$K$2:$O$21,5,FALSE),"")</f>
        <v/>
      </c>
      <c r="N6117" s="20" t="str">
        <f>IF(B6117=25,VLOOKUP(A6117,英雄数据表!A:L,8,FALSE),IF(B6117=50,VLOOKUP(A6117,英雄数据表!A:L,12,0),""))</f>
        <v/>
      </c>
    </row>
    <row r="6118" spans="1:14" x14ac:dyDescent="0.3">
      <c r="A6118" s="20">
        <v>44046</v>
      </c>
      <c r="B6118" s="21">
        <f t="shared" si="406"/>
        <v>17</v>
      </c>
      <c r="C6118" s="21">
        <v>5</v>
      </c>
      <c r="D6118" s="21">
        <f>VLOOKUP(A6118,英雄数据表!A:D,4,0)</f>
        <v>4</v>
      </c>
      <c r="E6118" s="20" t="str">
        <f>VLOOKUP(A6118,英雄数据表!A:C,3,0)</f>
        <v>剧毒之击</v>
      </c>
      <c r="F6118" s="20">
        <f t="shared" si="407"/>
        <v>44046</v>
      </c>
      <c r="G6118" s="20">
        <f t="shared" si="408"/>
        <v>44046</v>
      </c>
      <c r="H6118" s="21" t="str">
        <f>VLOOKUP(B6118,属性中转表!A:F,6,FALSE)</f>
        <v>"hp":40500,"atk":1125</v>
      </c>
      <c r="I6118" s="20" t="str">
        <f>IF(VLOOKUP(B6118,属性中转表!A:G,7,FALSE)=0,"",VLOOKUP(VLOOKUP(B6118,属性中转表!A:G,7,FALSE),属性中转表!$K$2:$P$21,6,0))&amp;IF(VLOOKUP(B6118,属性中转表!A:G,7,FALSE)&gt;=50,VLOOKUP(A6118,英雄数据表!A:K,9,0),IF(VLOOKUP(B6118,属性中转表!A:G,7,FALSE)&gt;=25,VLOOKUP(A6118,英雄数据表!A:K,5,0),""))</f>
        <v>"atk":300,"hp":5000,"undpspro":50</v>
      </c>
      <c r="J6118" s="20" t="str">
        <f>IF(I6118="","",属性中转表!$I$1&amp;(IF(VLOOKUP(B6118,属性中转表!A:G,7,FALSE)=0,0,VLOOKUP(VLOOKUP(B6118,属性中转表!A:G,7,FALSE),属性中转表!$K$2:$P$21,4,0)))+IFERROR(VLOOKUP(A6118,英雄数据表!A:K,IF(武魂!B6118&gt;=50,10,IF(武魂!B6118&gt;=25,6)),0),0))</f>
        <v>,"dpspro":0</v>
      </c>
      <c r="K6118" s="32" t="str">
        <f t="shared" si="405"/>
        <v>"atk":300,"hp":5000,"undpspro":50,"dpspro":0</v>
      </c>
      <c r="L6118" s="20" t="str">
        <f>IF(B6118&gt;=50,VLOOKUP(A6118,英雄数据表!A:L,11,FALSE),IF(B6118&gt;=25,VLOOKUP(A6118,英雄数据表!A:L,7,0),""))</f>
        <v/>
      </c>
      <c r="M6118" s="20" t="str">
        <f>IFERROR(VLOOKUP(B6118,属性中转表!$K$2:$O$21,5,FALSE),"")</f>
        <v/>
      </c>
      <c r="N6118" s="20" t="str">
        <f>IF(B6118=25,VLOOKUP(A6118,英雄数据表!A:L,8,FALSE),IF(B6118=50,VLOOKUP(A6118,英雄数据表!A:L,12,0),""))</f>
        <v/>
      </c>
    </row>
    <row r="6119" spans="1:14" x14ac:dyDescent="0.3">
      <c r="A6119" s="20">
        <v>44046</v>
      </c>
      <c r="B6119" s="21">
        <f t="shared" si="406"/>
        <v>18</v>
      </c>
      <c r="C6119" s="21">
        <v>5</v>
      </c>
      <c r="D6119" s="21">
        <f>VLOOKUP(A6119,英雄数据表!A:D,4,0)</f>
        <v>4</v>
      </c>
      <c r="E6119" s="20" t="str">
        <f>VLOOKUP(A6119,英雄数据表!A:C,3,0)</f>
        <v>剧毒之击</v>
      </c>
      <c r="F6119" s="20">
        <f t="shared" si="407"/>
        <v>44046</v>
      </c>
      <c r="G6119" s="20">
        <f t="shared" si="408"/>
        <v>44046</v>
      </c>
      <c r="H6119" s="21" t="str">
        <f>VLOOKUP(B6119,属性中转表!A:F,6,FALSE)</f>
        <v>"hp":43200,"atk":1200</v>
      </c>
      <c r="I6119" s="20" t="str">
        <f>IF(VLOOKUP(B6119,属性中转表!A:G,7,FALSE)=0,"",VLOOKUP(VLOOKUP(B6119,属性中转表!A:G,7,FALSE),属性中转表!$K$2:$P$21,6,0))&amp;IF(VLOOKUP(B6119,属性中转表!A:G,7,FALSE)&gt;=50,VLOOKUP(A6119,英雄数据表!A:K,9,0),IF(VLOOKUP(B6119,属性中转表!A:G,7,FALSE)&gt;=25,VLOOKUP(A6119,英雄数据表!A:K,5,0),""))</f>
        <v>"atk":300,"hp":5000,"undpspro":50</v>
      </c>
      <c r="J6119" s="20" t="str">
        <f>IF(I6119="","",属性中转表!$I$1&amp;(IF(VLOOKUP(B6119,属性中转表!A:G,7,FALSE)=0,0,VLOOKUP(VLOOKUP(B6119,属性中转表!A:G,7,FALSE),属性中转表!$K$2:$P$21,4,0)))+IFERROR(VLOOKUP(A6119,英雄数据表!A:K,IF(武魂!B6119&gt;=50,10,IF(武魂!B6119&gt;=25,6)),0),0))</f>
        <v>,"dpspro":0</v>
      </c>
      <c r="K6119" s="32" t="str">
        <f t="shared" si="405"/>
        <v>"atk":300,"hp":5000,"undpspro":50,"dpspro":0</v>
      </c>
      <c r="L6119" s="20" t="str">
        <f>IF(B6119&gt;=50,VLOOKUP(A6119,英雄数据表!A:L,11,FALSE),IF(B6119&gt;=25,VLOOKUP(A6119,英雄数据表!A:L,7,0),""))</f>
        <v/>
      </c>
      <c r="M6119" s="20" t="str">
        <f>IFERROR(VLOOKUP(B6119,属性中转表!$K$2:$O$21,5,FALSE),"")</f>
        <v/>
      </c>
      <c r="N6119" s="20" t="str">
        <f>IF(B6119=25,VLOOKUP(A6119,英雄数据表!A:L,8,FALSE),IF(B6119=50,VLOOKUP(A6119,英雄数据表!A:L,12,0),""))</f>
        <v/>
      </c>
    </row>
    <row r="6120" spans="1:14" x14ac:dyDescent="0.3">
      <c r="A6120" s="20">
        <v>44046</v>
      </c>
      <c r="B6120" s="21">
        <f t="shared" si="406"/>
        <v>19</v>
      </c>
      <c r="C6120" s="21">
        <v>5</v>
      </c>
      <c r="D6120" s="21">
        <f>VLOOKUP(A6120,英雄数据表!A:D,4,0)</f>
        <v>4</v>
      </c>
      <c r="E6120" s="20" t="str">
        <f>VLOOKUP(A6120,英雄数据表!A:C,3,0)</f>
        <v>剧毒之击</v>
      </c>
      <c r="F6120" s="20">
        <f t="shared" si="407"/>
        <v>44046</v>
      </c>
      <c r="G6120" s="20">
        <f t="shared" si="408"/>
        <v>44046</v>
      </c>
      <c r="H6120" s="21" t="str">
        <f>VLOOKUP(B6120,属性中转表!A:F,6,FALSE)</f>
        <v>"hp":45900,"atk":1275</v>
      </c>
      <c r="I6120" s="20" t="str">
        <f>IF(VLOOKUP(B6120,属性中转表!A:G,7,FALSE)=0,"",VLOOKUP(VLOOKUP(B6120,属性中转表!A:G,7,FALSE),属性中转表!$K$2:$P$21,6,0))&amp;IF(VLOOKUP(B6120,属性中转表!A:G,7,FALSE)&gt;=50,VLOOKUP(A6120,英雄数据表!A:K,9,0),IF(VLOOKUP(B6120,属性中转表!A:G,7,FALSE)&gt;=25,VLOOKUP(A6120,英雄数据表!A:K,5,0),""))</f>
        <v>"atk":300,"hp":5000,"undpspro":50</v>
      </c>
      <c r="J6120" s="20" t="str">
        <f>IF(I6120="","",属性中转表!$I$1&amp;(IF(VLOOKUP(B6120,属性中转表!A:G,7,FALSE)=0,0,VLOOKUP(VLOOKUP(B6120,属性中转表!A:G,7,FALSE),属性中转表!$K$2:$P$21,4,0)))+IFERROR(VLOOKUP(A6120,英雄数据表!A:K,IF(武魂!B6120&gt;=50,10,IF(武魂!B6120&gt;=25,6)),0),0))</f>
        <v>,"dpspro":0</v>
      </c>
      <c r="K6120" s="32" t="str">
        <f t="shared" si="405"/>
        <v>"atk":300,"hp":5000,"undpspro":50,"dpspro":0</v>
      </c>
      <c r="L6120" s="20" t="str">
        <f>IF(B6120&gt;=50,VLOOKUP(A6120,英雄数据表!A:L,11,FALSE),IF(B6120&gt;=25,VLOOKUP(A6120,英雄数据表!A:L,7,0),""))</f>
        <v/>
      </c>
      <c r="M6120" s="20" t="str">
        <f>IFERROR(VLOOKUP(B6120,属性中转表!$K$2:$O$21,5,FALSE),"")</f>
        <v/>
      </c>
      <c r="N6120" s="20" t="str">
        <f>IF(B6120=25,VLOOKUP(A6120,英雄数据表!A:L,8,FALSE),IF(B6120=50,VLOOKUP(A6120,英雄数据表!A:L,12,0),""))</f>
        <v/>
      </c>
    </row>
    <row r="6121" spans="1:14" x14ac:dyDescent="0.3">
      <c r="A6121" s="20">
        <v>44046</v>
      </c>
      <c r="B6121" s="21">
        <f t="shared" si="406"/>
        <v>20</v>
      </c>
      <c r="C6121" s="21">
        <v>5</v>
      </c>
      <c r="D6121" s="21">
        <f>VLOOKUP(A6121,英雄数据表!A:D,4,0)</f>
        <v>4</v>
      </c>
      <c r="E6121" s="20" t="str">
        <f>VLOOKUP(A6121,英雄数据表!A:C,3,0)</f>
        <v>剧毒之击</v>
      </c>
      <c r="F6121" s="20">
        <f t="shared" si="407"/>
        <v>44046</v>
      </c>
      <c r="G6121" s="20">
        <f t="shared" si="408"/>
        <v>44046</v>
      </c>
      <c r="H6121" s="21" t="str">
        <f>VLOOKUP(B6121,属性中转表!A:F,6,FALSE)</f>
        <v>"hp":48600,"atk":1350</v>
      </c>
      <c r="I6121" s="20" t="str">
        <f>IF(VLOOKUP(B6121,属性中转表!A:G,7,FALSE)=0,"",VLOOKUP(VLOOKUP(B6121,属性中转表!A:G,7,FALSE),属性中转表!$K$2:$P$21,6,0))&amp;IF(VLOOKUP(B6121,属性中转表!A:G,7,FALSE)&gt;=50,VLOOKUP(A6121,英雄数据表!A:K,9,0),IF(VLOOKUP(B6121,属性中转表!A:G,7,FALSE)&gt;=25,VLOOKUP(A6121,英雄数据表!A:K,5,0),""))</f>
        <v>"atk":300,"hp":5000,"undpspro":50</v>
      </c>
      <c r="J6121" s="20" t="str">
        <f>IF(I6121="","",属性中转表!$I$1&amp;(IF(VLOOKUP(B6121,属性中转表!A:G,7,FALSE)=0,0,VLOOKUP(VLOOKUP(B6121,属性中转表!A:G,7,FALSE),属性中转表!$K$2:$P$21,4,0)))+IFERROR(VLOOKUP(A6121,英雄数据表!A:K,IF(武魂!B6121&gt;=50,10,IF(武魂!B6121&gt;=25,6)),0),0))</f>
        <v>,"dpspro":50</v>
      </c>
      <c r="K6121" s="32" t="str">
        <f t="shared" si="405"/>
        <v>"atk":300,"hp":5000,"undpspro":50,"dpspro":50</v>
      </c>
      <c r="L6121" s="20" t="str">
        <f>IF(B6121&gt;=50,VLOOKUP(A6121,英雄数据表!A:L,11,FALSE),IF(B6121&gt;=25,VLOOKUP(A6121,英雄数据表!A:L,7,0),""))</f>
        <v/>
      </c>
      <c r="M6121" s="20" t="str">
        <f>IFERROR(VLOOKUP(B6121,属性中转表!$K$2:$O$21,5,FALSE),"")</f>
        <v>"dpspro":50</v>
      </c>
      <c r="N6121" s="20" t="str">
        <f>IF(B6121=25,VLOOKUP(A6121,英雄数据表!A:L,8,FALSE),IF(B6121=50,VLOOKUP(A6121,英雄数据表!A:L,12,0),""))</f>
        <v/>
      </c>
    </row>
    <row r="6122" spans="1:14" x14ac:dyDescent="0.3">
      <c r="A6122" s="20">
        <v>44046</v>
      </c>
      <c r="B6122" s="21">
        <f t="shared" si="406"/>
        <v>21</v>
      </c>
      <c r="C6122" s="21">
        <v>5</v>
      </c>
      <c r="D6122" s="21">
        <f>VLOOKUP(A6122,英雄数据表!A:D,4,0)</f>
        <v>4</v>
      </c>
      <c r="E6122" s="20" t="str">
        <f>VLOOKUP(A6122,英雄数据表!A:C,3,0)</f>
        <v>剧毒之击</v>
      </c>
      <c r="F6122" s="20">
        <f t="shared" si="407"/>
        <v>44046</v>
      </c>
      <c r="G6122" s="20">
        <f t="shared" si="408"/>
        <v>44046</v>
      </c>
      <c r="H6122" s="21" t="str">
        <f>VLOOKUP(B6122,属性中转表!A:F,6,FALSE)</f>
        <v>"hp":52200,"atk":1450</v>
      </c>
      <c r="I6122" s="20" t="str">
        <f>IF(VLOOKUP(B6122,属性中转表!A:G,7,FALSE)=0,"",VLOOKUP(VLOOKUP(B6122,属性中转表!A:G,7,FALSE),属性中转表!$K$2:$P$21,6,0))&amp;IF(VLOOKUP(B6122,属性中转表!A:G,7,FALSE)&gt;=50,VLOOKUP(A6122,英雄数据表!A:K,9,0),IF(VLOOKUP(B6122,属性中转表!A:G,7,FALSE)&gt;=25,VLOOKUP(A6122,英雄数据表!A:K,5,0),""))</f>
        <v>"atk":300,"hp":5000,"undpspro":50</v>
      </c>
      <c r="J6122" s="20" t="str">
        <f>IF(I6122="","",属性中转表!$I$1&amp;(IF(VLOOKUP(B6122,属性中转表!A:G,7,FALSE)=0,0,VLOOKUP(VLOOKUP(B6122,属性中转表!A:G,7,FALSE),属性中转表!$K$2:$P$21,4,0)))+IFERROR(VLOOKUP(A6122,英雄数据表!A:K,IF(武魂!B6122&gt;=50,10,IF(武魂!B6122&gt;=25,6)),0),0))</f>
        <v>,"dpspro":50</v>
      </c>
      <c r="K6122" s="32" t="str">
        <f t="shared" si="405"/>
        <v>"atk":300,"hp":5000,"undpspro":50,"dpspro":50</v>
      </c>
      <c r="L6122" s="20" t="str">
        <f>IF(B6122&gt;=50,VLOOKUP(A6122,英雄数据表!A:L,11,FALSE),IF(B6122&gt;=25,VLOOKUP(A6122,英雄数据表!A:L,7,0),""))</f>
        <v/>
      </c>
      <c r="M6122" s="20" t="str">
        <f>IFERROR(VLOOKUP(B6122,属性中转表!$K$2:$O$21,5,FALSE),"")</f>
        <v/>
      </c>
      <c r="N6122" s="20" t="str">
        <f>IF(B6122=25,VLOOKUP(A6122,英雄数据表!A:L,8,FALSE),IF(B6122=50,VLOOKUP(A6122,英雄数据表!A:L,12,0),""))</f>
        <v/>
      </c>
    </row>
    <row r="6123" spans="1:14" x14ac:dyDescent="0.3">
      <c r="A6123" s="20">
        <v>44046</v>
      </c>
      <c r="B6123" s="21">
        <f t="shared" si="406"/>
        <v>22</v>
      </c>
      <c r="C6123" s="21">
        <v>5</v>
      </c>
      <c r="D6123" s="21">
        <f>VLOOKUP(A6123,英雄数据表!A:D,4,0)</f>
        <v>4</v>
      </c>
      <c r="E6123" s="20" t="str">
        <f>VLOOKUP(A6123,英雄数据表!A:C,3,0)</f>
        <v>剧毒之击</v>
      </c>
      <c r="F6123" s="20">
        <f t="shared" si="407"/>
        <v>44046</v>
      </c>
      <c r="G6123" s="20">
        <f t="shared" si="408"/>
        <v>44046</v>
      </c>
      <c r="H6123" s="21" t="str">
        <f>VLOOKUP(B6123,属性中转表!A:F,6,FALSE)</f>
        <v>"hp":55800,"atk":1550</v>
      </c>
      <c r="I6123" s="20" t="str">
        <f>IF(VLOOKUP(B6123,属性中转表!A:G,7,FALSE)=0,"",VLOOKUP(VLOOKUP(B6123,属性中转表!A:G,7,FALSE),属性中转表!$K$2:$P$21,6,0))&amp;IF(VLOOKUP(B6123,属性中转表!A:G,7,FALSE)&gt;=50,VLOOKUP(A6123,英雄数据表!A:K,9,0),IF(VLOOKUP(B6123,属性中转表!A:G,7,FALSE)&gt;=25,VLOOKUP(A6123,英雄数据表!A:K,5,0),""))</f>
        <v>"atk":300,"hp":5000,"undpspro":50</v>
      </c>
      <c r="J6123" s="20" t="str">
        <f>IF(I6123="","",属性中转表!$I$1&amp;(IF(VLOOKUP(B6123,属性中转表!A:G,7,FALSE)=0,0,VLOOKUP(VLOOKUP(B6123,属性中转表!A:G,7,FALSE),属性中转表!$K$2:$P$21,4,0)))+IFERROR(VLOOKUP(A6123,英雄数据表!A:K,IF(武魂!B6123&gt;=50,10,IF(武魂!B6123&gt;=25,6)),0),0))</f>
        <v>,"dpspro":50</v>
      </c>
      <c r="K6123" s="32" t="str">
        <f t="shared" si="405"/>
        <v>"atk":300,"hp":5000,"undpspro":50,"dpspro":50</v>
      </c>
      <c r="L6123" s="20" t="str">
        <f>IF(B6123&gt;=50,VLOOKUP(A6123,英雄数据表!A:L,11,FALSE),IF(B6123&gt;=25,VLOOKUP(A6123,英雄数据表!A:L,7,0),""))</f>
        <v/>
      </c>
      <c r="M6123" s="20" t="str">
        <f>IFERROR(VLOOKUP(B6123,属性中转表!$K$2:$O$21,5,FALSE),"")</f>
        <v/>
      </c>
      <c r="N6123" s="20" t="str">
        <f>IF(B6123=25,VLOOKUP(A6123,英雄数据表!A:L,8,FALSE),IF(B6123=50,VLOOKUP(A6123,英雄数据表!A:L,12,0),""))</f>
        <v/>
      </c>
    </row>
    <row r="6124" spans="1:14" x14ac:dyDescent="0.3">
      <c r="A6124" s="20">
        <v>44046</v>
      </c>
      <c r="B6124" s="21">
        <f t="shared" si="406"/>
        <v>23</v>
      </c>
      <c r="C6124" s="21">
        <v>5</v>
      </c>
      <c r="D6124" s="21">
        <f>VLOOKUP(A6124,英雄数据表!A:D,4,0)</f>
        <v>4</v>
      </c>
      <c r="E6124" s="20" t="str">
        <f>VLOOKUP(A6124,英雄数据表!A:C,3,0)</f>
        <v>剧毒之击</v>
      </c>
      <c r="F6124" s="20">
        <f t="shared" si="407"/>
        <v>44046</v>
      </c>
      <c r="G6124" s="20">
        <f t="shared" si="408"/>
        <v>44046</v>
      </c>
      <c r="H6124" s="21" t="str">
        <f>VLOOKUP(B6124,属性中转表!A:F,6,FALSE)</f>
        <v>"hp":59400,"atk":1650</v>
      </c>
      <c r="I6124" s="20" t="str">
        <f>IF(VLOOKUP(B6124,属性中转表!A:G,7,FALSE)=0,"",VLOOKUP(VLOOKUP(B6124,属性中转表!A:G,7,FALSE),属性中转表!$K$2:$P$21,6,0))&amp;IF(VLOOKUP(B6124,属性中转表!A:G,7,FALSE)&gt;=50,VLOOKUP(A6124,英雄数据表!A:K,9,0),IF(VLOOKUP(B6124,属性中转表!A:G,7,FALSE)&gt;=25,VLOOKUP(A6124,英雄数据表!A:K,5,0),""))</f>
        <v>"atk":300,"hp":5000,"undpspro":50</v>
      </c>
      <c r="J6124" s="20" t="str">
        <f>IF(I6124="","",属性中转表!$I$1&amp;(IF(VLOOKUP(B6124,属性中转表!A:G,7,FALSE)=0,0,VLOOKUP(VLOOKUP(B6124,属性中转表!A:G,7,FALSE),属性中转表!$K$2:$P$21,4,0)))+IFERROR(VLOOKUP(A6124,英雄数据表!A:K,IF(武魂!B6124&gt;=50,10,IF(武魂!B6124&gt;=25,6)),0),0))</f>
        <v>,"dpspro":50</v>
      </c>
      <c r="K6124" s="32" t="str">
        <f t="shared" si="405"/>
        <v>"atk":300,"hp":5000,"undpspro":50,"dpspro":50</v>
      </c>
      <c r="L6124" s="20" t="str">
        <f>IF(B6124&gt;=50,VLOOKUP(A6124,英雄数据表!A:L,11,FALSE),IF(B6124&gt;=25,VLOOKUP(A6124,英雄数据表!A:L,7,0),""))</f>
        <v/>
      </c>
      <c r="M6124" s="20" t="str">
        <f>IFERROR(VLOOKUP(B6124,属性中转表!$K$2:$O$21,5,FALSE),"")</f>
        <v/>
      </c>
      <c r="N6124" s="20" t="str">
        <f>IF(B6124=25,VLOOKUP(A6124,英雄数据表!A:L,8,FALSE),IF(B6124=50,VLOOKUP(A6124,英雄数据表!A:L,12,0),""))</f>
        <v/>
      </c>
    </row>
    <row r="6125" spans="1:14" x14ac:dyDescent="0.3">
      <c r="A6125" s="20">
        <v>44046</v>
      </c>
      <c r="B6125" s="21">
        <f t="shared" si="406"/>
        <v>24</v>
      </c>
      <c r="C6125" s="21">
        <v>5</v>
      </c>
      <c r="D6125" s="21">
        <f>VLOOKUP(A6125,英雄数据表!A:D,4,0)</f>
        <v>4</v>
      </c>
      <c r="E6125" s="20" t="str">
        <f>VLOOKUP(A6125,英雄数据表!A:C,3,0)</f>
        <v>剧毒之击</v>
      </c>
      <c r="F6125" s="20">
        <f t="shared" si="407"/>
        <v>44046</v>
      </c>
      <c r="G6125" s="20">
        <f t="shared" si="408"/>
        <v>44046</v>
      </c>
      <c r="H6125" s="21" t="str">
        <f>VLOOKUP(B6125,属性中转表!A:F,6,FALSE)</f>
        <v>"hp":63000,"atk":1750</v>
      </c>
      <c r="I6125" s="20" t="str">
        <f>IF(VLOOKUP(B6125,属性中转表!A:G,7,FALSE)=0,"",VLOOKUP(VLOOKUP(B6125,属性中转表!A:G,7,FALSE),属性中转表!$K$2:$P$21,6,0))&amp;IF(VLOOKUP(B6125,属性中转表!A:G,7,FALSE)&gt;=50,VLOOKUP(A6125,英雄数据表!A:K,9,0),IF(VLOOKUP(B6125,属性中转表!A:G,7,FALSE)&gt;=25,VLOOKUP(A6125,英雄数据表!A:K,5,0),""))</f>
        <v>"atk":300,"hp":5000,"undpspro":50</v>
      </c>
      <c r="J6125" s="20" t="str">
        <f>IF(I6125="","",属性中转表!$I$1&amp;(IF(VLOOKUP(B6125,属性中转表!A:G,7,FALSE)=0,0,VLOOKUP(VLOOKUP(B6125,属性中转表!A:G,7,FALSE),属性中转表!$K$2:$P$21,4,0)))+IFERROR(VLOOKUP(A6125,英雄数据表!A:K,IF(武魂!B6125&gt;=50,10,IF(武魂!B6125&gt;=25,6)),0),0))</f>
        <v>,"dpspro":50</v>
      </c>
      <c r="K6125" s="32" t="str">
        <f t="shared" si="405"/>
        <v>"atk":300,"hp":5000,"undpspro":50,"dpspro":50</v>
      </c>
      <c r="L6125" s="20" t="str">
        <f>IF(B6125&gt;=50,VLOOKUP(A6125,英雄数据表!A:L,11,FALSE),IF(B6125&gt;=25,VLOOKUP(A6125,英雄数据表!A:L,7,0),""))</f>
        <v/>
      </c>
      <c r="M6125" s="20" t="str">
        <f>IFERROR(VLOOKUP(B6125,属性中转表!$K$2:$O$21,5,FALSE),"")</f>
        <v/>
      </c>
      <c r="N6125" s="20" t="str">
        <f>IF(B6125=25,VLOOKUP(A6125,英雄数据表!A:L,8,FALSE),IF(B6125=50,VLOOKUP(A6125,英雄数据表!A:L,12,0),""))</f>
        <v/>
      </c>
    </row>
    <row r="6126" spans="1:14" x14ac:dyDescent="0.3">
      <c r="A6126" s="20">
        <v>44046</v>
      </c>
      <c r="B6126" s="21">
        <f t="shared" si="406"/>
        <v>25</v>
      </c>
      <c r="C6126" s="21">
        <v>5</v>
      </c>
      <c r="D6126" s="21">
        <f>VLOOKUP(A6126,英雄数据表!A:D,4,0)</f>
        <v>4</v>
      </c>
      <c r="E6126" s="20" t="str">
        <f>VLOOKUP(A6126,英雄数据表!A:C,3,0)</f>
        <v>剧毒之击</v>
      </c>
      <c r="F6126" s="20">
        <f t="shared" si="407"/>
        <v>44046</v>
      </c>
      <c r="G6126" s="20">
        <f t="shared" si="408"/>
        <v>44046</v>
      </c>
      <c r="H6126" s="21" t="str">
        <f>VLOOKUP(B6126,属性中转表!A:F,6,FALSE)</f>
        <v>"hp":66600,"atk":1850</v>
      </c>
      <c r="I6126" s="20" t="str">
        <f>IF(VLOOKUP(B6126,属性中转表!A:G,7,FALSE)=0,"",VLOOKUP(VLOOKUP(B6126,属性中转表!A:G,7,FALSE),属性中转表!$K$2:$P$21,6,0))&amp;IF(VLOOKUP(B6126,属性中转表!A:G,7,FALSE)&gt;=50,VLOOKUP(A6126,英雄数据表!A:K,9,0),IF(VLOOKUP(B6126,属性中转表!A:G,7,FALSE)&gt;=25,VLOOKUP(A6126,英雄数据表!A:K,5,0),""))</f>
        <v>"atk":300,"hp":5000,"undpspro":50</v>
      </c>
      <c r="J6126" s="20" t="str">
        <f>IF(I6126="","",属性中转表!$I$1&amp;(IF(VLOOKUP(B6126,属性中转表!A:G,7,FALSE)=0,0,VLOOKUP(VLOOKUP(B6126,属性中转表!A:G,7,FALSE),属性中转表!$K$2:$P$21,4,0)))+IFERROR(VLOOKUP(A6126,英雄数据表!A:K,IF(武魂!B6126&gt;=50,10,IF(武魂!B6126&gt;=25,6)),0),0))</f>
        <v>,"dpspro":110</v>
      </c>
      <c r="K6126" s="32" t="str">
        <f t="shared" si="405"/>
        <v>"atk":300,"hp":5000,"undpspro":50,"dpspro":110</v>
      </c>
      <c r="L6126" s="20" t="str">
        <f>IF(B6126&gt;=50,VLOOKUP(A6126,英雄数据表!A:L,11,FALSE),IF(B6126&gt;=25,VLOOKUP(A6126,英雄数据表!A:L,7,0),""))</f>
        <v>"4404601004"</v>
      </c>
      <c r="M6126" s="20" t="str">
        <f>IFERROR(VLOOKUP(B6126,属性中转表!$K$2:$O$21,5,FALSE),"")</f>
        <v/>
      </c>
      <c r="N6126" s="20" t="str">
        <f>IF(B6126=25,VLOOKUP(A6126,英雄数据表!A:L,8,FALSE),IF(B6126=50,VLOOKUP(A6126,英雄数据表!A:L,12,0),""))</f>
        <v>伤害增加6%，对中毒的目标造成伤害额外增加18%</v>
      </c>
    </row>
    <row r="6127" spans="1:14" x14ac:dyDescent="0.3">
      <c r="A6127" s="20">
        <v>44046</v>
      </c>
      <c r="B6127" s="21">
        <f t="shared" si="406"/>
        <v>26</v>
      </c>
      <c r="C6127" s="21">
        <v>5</v>
      </c>
      <c r="D6127" s="21">
        <f>VLOOKUP(A6127,英雄数据表!A:D,4,0)</f>
        <v>4</v>
      </c>
      <c r="E6127" s="20" t="str">
        <f>VLOOKUP(A6127,英雄数据表!A:C,3,0)</f>
        <v>剧毒之击</v>
      </c>
      <c r="F6127" s="20">
        <f t="shared" si="407"/>
        <v>44046</v>
      </c>
      <c r="G6127" s="20">
        <f t="shared" si="408"/>
        <v>44046</v>
      </c>
      <c r="H6127" s="21" t="str">
        <f>VLOOKUP(B6127,属性中转表!A:F,6,FALSE)</f>
        <v>"hp":70200,"atk":1950</v>
      </c>
      <c r="I6127" s="20" t="str">
        <f>IF(VLOOKUP(B6127,属性中转表!A:G,7,FALSE)=0,"",VLOOKUP(VLOOKUP(B6127,属性中转表!A:G,7,FALSE),属性中转表!$K$2:$P$21,6,0))&amp;IF(VLOOKUP(B6127,属性中转表!A:G,7,FALSE)&gt;=50,VLOOKUP(A6127,英雄数据表!A:K,9,0),IF(VLOOKUP(B6127,属性中转表!A:G,7,FALSE)&gt;=25,VLOOKUP(A6127,英雄数据表!A:K,5,0),""))</f>
        <v>"atk":300,"hp":5000,"undpspro":50</v>
      </c>
      <c r="J6127" s="20" t="str">
        <f>IF(I6127="","",属性中转表!$I$1&amp;(IF(VLOOKUP(B6127,属性中转表!A:G,7,FALSE)=0,0,VLOOKUP(VLOOKUP(B6127,属性中转表!A:G,7,FALSE),属性中转表!$K$2:$P$21,4,0)))+IFERROR(VLOOKUP(A6127,英雄数据表!A:K,IF(武魂!B6127&gt;=50,10,IF(武魂!B6127&gt;=25,6)),0),0))</f>
        <v>,"dpspro":110</v>
      </c>
      <c r="K6127" s="32" t="str">
        <f t="shared" si="405"/>
        <v>"atk":300,"hp":5000,"undpspro":50,"dpspro":110</v>
      </c>
      <c r="L6127" s="20" t="str">
        <f>IF(B6127&gt;=50,VLOOKUP(A6127,英雄数据表!A:L,11,FALSE),IF(B6127&gt;=25,VLOOKUP(A6127,英雄数据表!A:L,7,0),""))</f>
        <v>"4404601004"</v>
      </c>
      <c r="M6127" s="20" t="str">
        <f>IFERROR(VLOOKUP(B6127,属性中转表!$K$2:$O$21,5,FALSE),"")</f>
        <v/>
      </c>
      <c r="N6127" s="20" t="str">
        <f>IF(B6127=25,VLOOKUP(A6127,英雄数据表!A:L,8,FALSE),IF(B6127=50,VLOOKUP(A6127,英雄数据表!A:L,12,0),""))</f>
        <v/>
      </c>
    </row>
    <row r="6128" spans="1:14" x14ac:dyDescent="0.3">
      <c r="A6128" s="20">
        <v>44046</v>
      </c>
      <c r="B6128" s="21">
        <f t="shared" si="406"/>
        <v>27</v>
      </c>
      <c r="C6128" s="21">
        <v>5</v>
      </c>
      <c r="D6128" s="21">
        <f>VLOOKUP(A6128,英雄数据表!A:D,4,0)</f>
        <v>4</v>
      </c>
      <c r="E6128" s="20" t="str">
        <f>VLOOKUP(A6128,英雄数据表!A:C,3,0)</f>
        <v>剧毒之击</v>
      </c>
      <c r="F6128" s="20">
        <f t="shared" si="407"/>
        <v>44046</v>
      </c>
      <c r="G6128" s="20">
        <f t="shared" si="408"/>
        <v>44046</v>
      </c>
      <c r="H6128" s="21" t="str">
        <f>VLOOKUP(B6128,属性中转表!A:F,6,FALSE)</f>
        <v>"hp":73800,"atk":2050</v>
      </c>
      <c r="I6128" s="20" t="str">
        <f>IF(VLOOKUP(B6128,属性中转表!A:G,7,FALSE)=0,"",VLOOKUP(VLOOKUP(B6128,属性中转表!A:G,7,FALSE),属性中转表!$K$2:$P$21,6,0))&amp;IF(VLOOKUP(B6128,属性中转表!A:G,7,FALSE)&gt;=50,VLOOKUP(A6128,英雄数据表!A:K,9,0),IF(VLOOKUP(B6128,属性中转表!A:G,7,FALSE)&gt;=25,VLOOKUP(A6128,英雄数据表!A:K,5,0),""))</f>
        <v>"atk":300,"hp":5000,"undpspro":50</v>
      </c>
      <c r="J6128" s="20" t="str">
        <f>IF(I6128="","",属性中转表!$I$1&amp;(IF(VLOOKUP(B6128,属性中转表!A:G,7,FALSE)=0,0,VLOOKUP(VLOOKUP(B6128,属性中转表!A:G,7,FALSE),属性中转表!$K$2:$P$21,4,0)))+IFERROR(VLOOKUP(A6128,英雄数据表!A:K,IF(武魂!B6128&gt;=50,10,IF(武魂!B6128&gt;=25,6)),0),0))</f>
        <v>,"dpspro":110</v>
      </c>
      <c r="K6128" s="32" t="str">
        <f t="shared" si="405"/>
        <v>"atk":300,"hp":5000,"undpspro":50,"dpspro":110</v>
      </c>
      <c r="L6128" s="20" t="str">
        <f>IF(B6128&gt;=50,VLOOKUP(A6128,英雄数据表!A:L,11,FALSE),IF(B6128&gt;=25,VLOOKUP(A6128,英雄数据表!A:L,7,0),""))</f>
        <v>"4404601004"</v>
      </c>
      <c r="M6128" s="20" t="str">
        <f>IFERROR(VLOOKUP(B6128,属性中转表!$K$2:$O$21,5,FALSE),"")</f>
        <v/>
      </c>
      <c r="N6128" s="20" t="str">
        <f>IF(B6128=25,VLOOKUP(A6128,英雄数据表!A:L,8,FALSE),IF(B6128=50,VLOOKUP(A6128,英雄数据表!A:L,12,0),""))</f>
        <v/>
      </c>
    </row>
    <row r="6129" spans="1:14" x14ac:dyDescent="0.3">
      <c r="A6129" s="20">
        <v>44046</v>
      </c>
      <c r="B6129" s="21">
        <f t="shared" si="406"/>
        <v>28</v>
      </c>
      <c r="C6129" s="21">
        <v>5</v>
      </c>
      <c r="D6129" s="21">
        <f>VLOOKUP(A6129,英雄数据表!A:D,4,0)</f>
        <v>4</v>
      </c>
      <c r="E6129" s="20" t="str">
        <f>VLOOKUP(A6129,英雄数据表!A:C,3,0)</f>
        <v>剧毒之击</v>
      </c>
      <c r="F6129" s="20">
        <f t="shared" si="407"/>
        <v>44046</v>
      </c>
      <c r="G6129" s="20">
        <f t="shared" si="408"/>
        <v>44046</v>
      </c>
      <c r="H6129" s="21" t="str">
        <f>VLOOKUP(B6129,属性中转表!A:F,6,FALSE)</f>
        <v>"hp":77400,"atk":2150</v>
      </c>
      <c r="I6129" s="20" t="str">
        <f>IF(VLOOKUP(B6129,属性中转表!A:G,7,FALSE)=0,"",VLOOKUP(VLOOKUP(B6129,属性中转表!A:G,7,FALSE),属性中转表!$K$2:$P$21,6,0))&amp;IF(VLOOKUP(B6129,属性中转表!A:G,7,FALSE)&gt;=50,VLOOKUP(A6129,英雄数据表!A:K,9,0),IF(VLOOKUP(B6129,属性中转表!A:G,7,FALSE)&gt;=25,VLOOKUP(A6129,英雄数据表!A:K,5,0),""))</f>
        <v>"atk":300,"hp":5000,"undpspro":50</v>
      </c>
      <c r="J6129" s="20" t="str">
        <f>IF(I6129="","",属性中转表!$I$1&amp;(IF(VLOOKUP(B6129,属性中转表!A:G,7,FALSE)=0,0,VLOOKUP(VLOOKUP(B6129,属性中转表!A:G,7,FALSE),属性中转表!$K$2:$P$21,4,0)))+IFERROR(VLOOKUP(A6129,英雄数据表!A:K,IF(武魂!B6129&gt;=50,10,IF(武魂!B6129&gt;=25,6)),0),0))</f>
        <v>,"dpspro":110</v>
      </c>
      <c r="K6129" s="32" t="str">
        <f t="shared" si="405"/>
        <v>"atk":300,"hp":5000,"undpspro":50,"dpspro":110</v>
      </c>
      <c r="L6129" s="20" t="str">
        <f>IF(B6129&gt;=50,VLOOKUP(A6129,英雄数据表!A:L,11,FALSE),IF(B6129&gt;=25,VLOOKUP(A6129,英雄数据表!A:L,7,0),""))</f>
        <v>"4404601004"</v>
      </c>
      <c r="M6129" s="20" t="str">
        <f>IFERROR(VLOOKUP(B6129,属性中转表!$K$2:$O$21,5,FALSE),"")</f>
        <v/>
      </c>
      <c r="N6129" s="20" t="str">
        <f>IF(B6129=25,VLOOKUP(A6129,英雄数据表!A:L,8,FALSE),IF(B6129=50,VLOOKUP(A6129,英雄数据表!A:L,12,0),""))</f>
        <v/>
      </c>
    </row>
    <row r="6130" spans="1:14" x14ac:dyDescent="0.3">
      <c r="A6130" s="20">
        <v>44046</v>
      </c>
      <c r="B6130" s="21">
        <f t="shared" si="406"/>
        <v>29</v>
      </c>
      <c r="C6130" s="21">
        <v>5</v>
      </c>
      <c r="D6130" s="21">
        <f>VLOOKUP(A6130,英雄数据表!A:D,4,0)</f>
        <v>4</v>
      </c>
      <c r="E6130" s="20" t="str">
        <f>VLOOKUP(A6130,英雄数据表!A:C,3,0)</f>
        <v>剧毒之击</v>
      </c>
      <c r="F6130" s="20">
        <f t="shared" si="407"/>
        <v>44046</v>
      </c>
      <c r="G6130" s="20">
        <f t="shared" si="408"/>
        <v>44046</v>
      </c>
      <c r="H6130" s="21" t="str">
        <f>VLOOKUP(B6130,属性中转表!A:F,6,FALSE)</f>
        <v>"hp":81000,"atk":2250</v>
      </c>
      <c r="I6130" s="20" t="str">
        <f>IF(VLOOKUP(B6130,属性中转表!A:G,7,FALSE)=0,"",VLOOKUP(VLOOKUP(B6130,属性中转表!A:G,7,FALSE),属性中转表!$K$2:$P$21,6,0))&amp;IF(VLOOKUP(B6130,属性中转表!A:G,7,FALSE)&gt;=50,VLOOKUP(A6130,英雄数据表!A:K,9,0),IF(VLOOKUP(B6130,属性中转表!A:G,7,FALSE)&gt;=25,VLOOKUP(A6130,英雄数据表!A:K,5,0),""))</f>
        <v>"atk":300,"hp":5000,"undpspro":50</v>
      </c>
      <c r="J6130" s="20" t="str">
        <f>IF(I6130="","",属性中转表!$I$1&amp;(IF(VLOOKUP(B6130,属性中转表!A:G,7,FALSE)=0,0,VLOOKUP(VLOOKUP(B6130,属性中转表!A:G,7,FALSE),属性中转表!$K$2:$P$21,4,0)))+IFERROR(VLOOKUP(A6130,英雄数据表!A:K,IF(武魂!B6130&gt;=50,10,IF(武魂!B6130&gt;=25,6)),0),0))</f>
        <v>,"dpspro":110</v>
      </c>
      <c r="K6130" s="32" t="str">
        <f t="shared" si="405"/>
        <v>"atk":300,"hp":5000,"undpspro":50,"dpspro":110</v>
      </c>
      <c r="L6130" s="20" t="str">
        <f>IF(B6130&gt;=50,VLOOKUP(A6130,英雄数据表!A:L,11,FALSE),IF(B6130&gt;=25,VLOOKUP(A6130,英雄数据表!A:L,7,0),""))</f>
        <v>"4404601004"</v>
      </c>
      <c r="M6130" s="20" t="str">
        <f>IFERROR(VLOOKUP(B6130,属性中转表!$K$2:$O$21,5,FALSE),"")</f>
        <v/>
      </c>
      <c r="N6130" s="20" t="str">
        <f>IF(B6130=25,VLOOKUP(A6130,英雄数据表!A:L,8,FALSE),IF(B6130=50,VLOOKUP(A6130,英雄数据表!A:L,12,0),""))</f>
        <v/>
      </c>
    </row>
    <row r="6131" spans="1:14" x14ac:dyDescent="0.3">
      <c r="A6131" s="20">
        <v>44046</v>
      </c>
      <c r="B6131" s="21">
        <f t="shared" si="406"/>
        <v>30</v>
      </c>
      <c r="C6131" s="21">
        <v>5</v>
      </c>
      <c r="D6131" s="21">
        <f>VLOOKUP(A6131,英雄数据表!A:D,4,0)</f>
        <v>4</v>
      </c>
      <c r="E6131" s="20" t="str">
        <f>VLOOKUP(A6131,英雄数据表!A:C,3,0)</f>
        <v>剧毒之击</v>
      </c>
      <c r="F6131" s="20">
        <f t="shared" si="407"/>
        <v>44046</v>
      </c>
      <c r="G6131" s="20">
        <f t="shared" si="408"/>
        <v>44046</v>
      </c>
      <c r="H6131" s="21" t="str">
        <f>VLOOKUP(B6131,属性中转表!A:F,6,FALSE)</f>
        <v>"hp":84600,"atk":2350</v>
      </c>
      <c r="I6131" s="20" t="str">
        <f>IF(VLOOKUP(B6131,属性中转表!A:G,7,FALSE)=0,"",VLOOKUP(VLOOKUP(B6131,属性中转表!A:G,7,FALSE),属性中转表!$K$2:$P$21,6,0))&amp;IF(VLOOKUP(B6131,属性中转表!A:G,7,FALSE)&gt;=50,VLOOKUP(A6131,英雄数据表!A:K,9,0),IF(VLOOKUP(B6131,属性中转表!A:G,7,FALSE)&gt;=25,VLOOKUP(A6131,英雄数据表!A:K,5,0),""))</f>
        <v>"atk":300,"hp":5000,"undpspro":100</v>
      </c>
      <c r="J6131" s="20" t="str">
        <f>IF(I6131="","",属性中转表!$I$1&amp;(IF(VLOOKUP(B6131,属性中转表!A:G,7,FALSE)=0,0,VLOOKUP(VLOOKUP(B6131,属性中转表!A:G,7,FALSE),属性中转表!$K$2:$P$21,4,0)))+IFERROR(VLOOKUP(A6131,英雄数据表!A:K,IF(武魂!B6131&gt;=50,10,IF(武魂!B6131&gt;=25,6)),0),0))</f>
        <v>,"dpspro":110</v>
      </c>
      <c r="K6131" s="32" t="str">
        <f t="shared" ref="K6131:K6194" si="409">I6131&amp;J6131</f>
        <v>"atk":300,"hp":5000,"undpspro":100,"dpspro":110</v>
      </c>
      <c r="L6131" s="20" t="str">
        <f>IF(B6131&gt;=50,VLOOKUP(A6131,英雄数据表!A:L,11,FALSE),IF(B6131&gt;=25,VLOOKUP(A6131,英雄数据表!A:L,7,0),""))</f>
        <v>"4404601004"</v>
      </c>
      <c r="M6131" s="20" t="str">
        <f>IFERROR(VLOOKUP(B6131,属性中转表!$K$2:$O$21,5,FALSE),"")</f>
        <v>"undpspro":50</v>
      </c>
      <c r="N6131" s="20" t="str">
        <f>IF(B6131=25,VLOOKUP(A6131,英雄数据表!A:L,8,FALSE),IF(B6131=50,VLOOKUP(A6131,英雄数据表!A:L,12,0),""))</f>
        <v/>
      </c>
    </row>
    <row r="6132" spans="1:14" x14ac:dyDescent="0.3">
      <c r="A6132" s="20">
        <v>44046</v>
      </c>
      <c r="B6132" s="21">
        <f t="shared" si="406"/>
        <v>31</v>
      </c>
      <c r="C6132" s="21">
        <v>5</v>
      </c>
      <c r="D6132" s="21">
        <f>VLOOKUP(A6132,英雄数据表!A:D,4,0)</f>
        <v>4</v>
      </c>
      <c r="E6132" s="20" t="str">
        <f>VLOOKUP(A6132,英雄数据表!A:C,3,0)</f>
        <v>剧毒之击</v>
      </c>
      <c r="F6132" s="20">
        <f t="shared" si="407"/>
        <v>44046</v>
      </c>
      <c r="G6132" s="20">
        <f t="shared" si="408"/>
        <v>44046</v>
      </c>
      <c r="H6132" s="21" t="str">
        <f>VLOOKUP(B6132,属性中转表!A:F,6,FALSE)</f>
        <v>"hp":89100,"atk":2475</v>
      </c>
      <c r="I6132" s="20" t="str">
        <f>IF(VLOOKUP(B6132,属性中转表!A:G,7,FALSE)=0,"",VLOOKUP(VLOOKUP(B6132,属性中转表!A:G,7,FALSE),属性中转表!$K$2:$P$21,6,0))&amp;IF(VLOOKUP(B6132,属性中转表!A:G,7,FALSE)&gt;=50,VLOOKUP(A6132,英雄数据表!A:K,9,0),IF(VLOOKUP(B6132,属性中转表!A:G,7,FALSE)&gt;=25,VLOOKUP(A6132,英雄数据表!A:K,5,0),""))</f>
        <v>"atk":300,"hp":5000,"undpspro":100</v>
      </c>
      <c r="J6132" s="20" t="str">
        <f>IF(I6132="","",属性中转表!$I$1&amp;(IF(VLOOKUP(B6132,属性中转表!A:G,7,FALSE)=0,0,VLOOKUP(VLOOKUP(B6132,属性中转表!A:G,7,FALSE),属性中转表!$K$2:$P$21,4,0)))+IFERROR(VLOOKUP(A6132,英雄数据表!A:K,IF(武魂!B6132&gt;=50,10,IF(武魂!B6132&gt;=25,6)),0),0))</f>
        <v>,"dpspro":110</v>
      </c>
      <c r="K6132" s="32" t="str">
        <f t="shared" si="409"/>
        <v>"atk":300,"hp":5000,"undpspro":100,"dpspro":110</v>
      </c>
      <c r="L6132" s="20" t="str">
        <f>IF(B6132&gt;=50,VLOOKUP(A6132,英雄数据表!A:L,11,FALSE),IF(B6132&gt;=25,VLOOKUP(A6132,英雄数据表!A:L,7,0),""))</f>
        <v>"4404601004"</v>
      </c>
      <c r="M6132" s="20" t="str">
        <f>IFERROR(VLOOKUP(B6132,属性中转表!$K$2:$O$21,5,FALSE),"")</f>
        <v/>
      </c>
      <c r="N6132" s="20" t="str">
        <f>IF(B6132=25,VLOOKUP(A6132,英雄数据表!A:L,8,FALSE),IF(B6132=50,VLOOKUP(A6132,英雄数据表!A:L,12,0),""))</f>
        <v/>
      </c>
    </row>
    <row r="6133" spans="1:14" x14ac:dyDescent="0.3">
      <c r="A6133" s="20">
        <v>44046</v>
      </c>
      <c r="B6133" s="21">
        <f t="shared" si="406"/>
        <v>32</v>
      </c>
      <c r="C6133" s="21">
        <v>5</v>
      </c>
      <c r="D6133" s="21">
        <f>VLOOKUP(A6133,英雄数据表!A:D,4,0)</f>
        <v>4</v>
      </c>
      <c r="E6133" s="20" t="str">
        <f>VLOOKUP(A6133,英雄数据表!A:C,3,0)</f>
        <v>剧毒之击</v>
      </c>
      <c r="F6133" s="20">
        <f t="shared" si="407"/>
        <v>44046</v>
      </c>
      <c r="G6133" s="20">
        <f t="shared" si="408"/>
        <v>44046</v>
      </c>
      <c r="H6133" s="21" t="str">
        <f>VLOOKUP(B6133,属性中转表!A:F,6,FALSE)</f>
        <v>"hp":93600,"atk":2600</v>
      </c>
      <c r="I6133" s="20" t="str">
        <f>IF(VLOOKUP(B6133,属性中转表!A:G,7,FALSE)=0,"",VLOOKUP(VLOOKUP(B6133,属性中转表!A:G,7,FALSE),属性中转表!$K$2:$P$21,6,0))&amp;IF(VLOOKUP(B6133,属性中转表!A:G,7,FALSE)&gt;=50,VLOOKUP(A6133,英雄数据表!A:K,9,0),IF(VLOOKUP(B6133,属性中转表!A:G,7,FALSE)&gt;=25,VLOOKUP(A6133,英雄数据表!A:K,5,0),""))</f>
        <v>"atk":300,"hp":5000,"undpspro":100</v>
      </c>
      <c r="J6133" s="20" t="str">
        <f>IF(I6133="","",属性中转表!$I$1&amp;(IF(VLOOKUP(B6133,属性中转表!A:G,7,FALSE)=0,0,VLOOKUP(VLOOKUP(B6133,属性中转表!A:G,7,FALSE),属性中转表!$K$2:$P$21,4,0)))+IFERROR(VLOOKUP(A6133,英雄数据表!A:K,IF(武魂!B6133&gt;=50,10,IF(武魂!B6133&gt;=25,6)),0),0))</f>
        <v>,"dpspro":110</v>
      </c>
      <c r="K6133" s="32" t="str">
        <f t="shared" si="409"/>
        <v>"atk":300,"hp":5000,"undpspro":100,"dpspro":110</v>
      </c>
      <c r="L6133" s="20" t="str">
        <f>IF(B6133&gt;=50,VLOOKUP(A6133,英雄数据表!A:L,11,FALSE),IF(B6133&gt;=25,VLOOKUP(A6133,英雄数据表!A:L,7,0),""))</f>
        <v>"4404601004"</v>
      </c>
      <c r="M6133" s="20" t="str">
        <f>IFERROR(VLOOKUP(B6133,属性中转表!$K$2:$O$21,5,FALSE),"")</f>
        <v/>
      </c>
      <c r="N6133" s="20" t="str">
        <f>IF(B6133=25,VLOOKUP(A6133,英雄数据表!A:L,8,FALSE),IF(B6133=50,VLOOKUP(A6133,英雄数据表!A:L,12,0),""))</f>
        <v/>
      </c>
    </row>
    <row r="6134" spans="1:14" x14ac:dyDescent="0.3">
      <c r="A6134" s="20">
        <v>44046</v>
      </c>
      <c r="B6134" s="21">
        <f t="shared" si="406"/>
        <v>33</v>
      </c>
      <c r="C6134" s="21">
        <v>5</v>
      </c>
      <c r="D6134" s="21">
        <f>VLOOKUP(A6134,英雄数据表!A:D,4,0)</f>
        <v>4</v>
      </c>
      <c r="E6134" s="20" t="str">
        <f>VLOOKUP(A6134,英雄数据表!A:C,3,0)</f>
        <v>剧毒之击</v>
      </c>
      <c r="F6134" s="20">
        <f t="shared" si="407"/>
        <v>44046</v>
      </c>
      <c r="G6134" s="20">
        <f t="shared" si="408"/>
        <v>44046</v>
      </c>
      <c r="H6134" s="21" t="str">
        <f>VLOOKUP(B6134,属性中转表!A:F,6,FALSE)</f>
        <v>"hp":98100,"atk":2725</v>
      </c>
      <c r="I6134" s="20" t="str">
        <f>IF(VLOOKUP(B6134,属性中转表!A:G,7,FALSE)=0,"",VLOOKUP(VLOOKUP(B6134,属性中转表!A:G,7,FALSE),属性中转表!$K$2:$P$21,6,0))&amp;IF(VLOOKUP(B6134,属性中转表!A:G,7,FALSE)&gt;=50,VLOOKUP(A6134,英雄数据表!A:K,9,0),IF(VLOOKUP(B6134,属性中转表!A:G,7,FALSE)&gt;=25,VLOOKUP(A6134,英雄数据表!A:K,5,0),""))</f>
        <v>"atk":300,"hp":5000,"undpspro":100</v>
      </c>
      <c r="J6134" s="20" t="str">
        <f>IF(I6134="","",属性中转表!$I$1&amp;(IF(VLOOKUP(B6134,属性中转表!A:G,7,FALSE)=0,0,VLOOKUP(VLOOKUP(B6134,属性中转表!A:G,7,FALSE),属性中转表!$K$2:$P$21,4,0)))+IFERROR(VLOOKUP(A6134,英雄数据表!A:K,IF(武魂!B6134&gt;=50,10,IF(武魂!B6134&gt;=25,6)),0),0))</f>
        <v>,"dpspro":110</v>
      </c>
      <c r="K6134" s="32" t="str">
        <f t="shared" si="409"/>
        <v>"atk":300,"hp":5000,"undpspro":100,"dpspro":110</v>
      </c>
      <c r="L6134" s="20" t="str">
        <f>IF(B6134&gt;=50,VLOOKUP(A6134,英雄数据表!A:L,11,FALSE),IF(B6134&gt;=25,VLOOKUP(A6134,英雄数据表!A:L,7,0),""))</f>
        <v>"4404601004"</v>
      </c>
      <c r="M6134" s="20" t="str">
        <f>IFERROR(VLOOKUP(B6134,属性中转表!$K$2:$O$21,5,FALSE),"")</f>
        <v/>
      </c>
      <c r="N6134" s="20" t="str">
        <f>IF(B6134=25,VLOOKUP(A6134,英雄数据表!A:L,8,FALSE),IF(B6134=50,VLOOKUP(A6134,英雄数据表!A:L,12,0),""))</f>
        <v/>
      </c>
    </row>
    <row r="6135" spans="1:14" x14ac:dyDescent="0.3">
      <c r="A6135" s="20">
        <v>44046</v>
      </c>
      <c r="B6135" s="21">
        <f t="shared" si="406"/>
        <v>34</v>
      </c>
      <c r="C6135" s="21">
        <v>5</v>
      </c>
      <c r="D6135" s="21">
        <f>VLOOKUP(A6135,英雄数据表!A:D,4,0)</f>
        <v>4</v>
      </c>
      <c r="E6135" s="20" t="str">
        <f>VLOOKUP(A6135,英雄数据表!A:C,3,0)</f>
        <v>剧毒之击</v>
      </c>
      <c r="F6135" s="20">
        <f t="shared" si="407"/>
        <v>44046</v>
      </c>
      <c r="G6135" s="20">
        <f t="shared" si="408"/>
        <v>44046</v>
      </c>
      <c r="H6135" s="21" t="str">
        <f>VLOOKUP(B6135,属性中转表!A:F,6,FALSE)</f>
        <v>"hp":102600,"atk":2850</v>
      </c>
      <c r="I6135" s="20" t="str">
        <f>IF(VLOOKUP(B6135,属性中转表!A:G,7,FALSE)=0,"",VLOOKUP(VLOOKUP(B6135,属性中转表!A:G,7,FALSE),属性中转表!$K$2:$P$21,6,0))&amp;IF(VLOOKUP(B6135,属性中转表!A:G,7,FALSE)&gt;=50,VLOOKUP(A6135,英雄数据表!A:K,9,0),IF(VLOOKUP(B6135,属性中转表!A:G,7,FALSE)&gt;=25,VLOOKUP(A6135,英雄数据表!A:K,5,0),""))</f>
        <v>"atk":300,"hp":5000,"undpspro":100</v>
      </c>
      <c r="J6135" s="20" t="str">
        <f>IF(I6135="","",属性中转表!$I$1&amp;(IF(VLOOKUP(B6135,属性中转表!A:G,7,FALSE)=0,0,VLOOKUP(VLOOKUP(B6135,属性中转表!A:G,7,FALSE),属性中转表!$K$2:$P$21,4,0)))+IFERROR(VLOOKUP(A6135,英雄数据表!A:K,IF(武魂!B6135&gt;=50,10,IF(武魂!B6135&gt;=25,6)),0),0))</f>
        <v>,"dpspro":110</v>
      </c>
      <c r="K6135" s="32" t="str">
        <f t="shared" si="409"/>
        <v>"atk":300,"hp":5000,"undpspro":100,"dpspro":110</v>
      </c>
      <c r="L6135" s="20" t="str">
        <f>IF(B6135&gt;=50,VLOOKUP(A6135,英雄数据表!A:L,11,FALSE),IF(B6135&gt;=25,VLOOKUP(A6135,英雄数据表!A:L,7,0),""))</f>
        <v>"4404601004"</v>
      </c>
      <c r="M6135" s="20" t="str">
        <f>IFERROR(VLOOKUP(B6135,属性中转表!$K$2:$O$21,5,FALSE),"")</f>
        <v/>
      </c>
      <c r="N6135" s="20" t="str">
        <f>IF(B6135=25,VLOOKUP(A6135,英雄数据表!A:L,8,FALSE),IF(B6135=50,VLOOKUP(A6135,英雄数据表!A:L,12,0),""))</f>
        <v/>
      </c>
    </row>
    <row r="6136" spans="1:14" x14ac:dyDescent="0.3">
      <c r="A6136" s="20">
        <v>44046</v>
      </c>
      <c r="B6136" s="21">
        <f t="shared" si="406"/>
        <v>35</v>
      </c>
      <c r="C6136" s="21">
        <v>5</v>
      </c>
      <c r="D6136" s="21">
        <f>VLOOKUP(A6136,英雄数据表!A:D,4,0)</f>
        <v>4</v>
      </c>
      <c r="E6136" s="20" t="str">
        <f>VLOOKUP(A6136,英雄数据表!A:C,3,0)</f>
        <v>剧毒之击</v>
      </c>
      <c r="F6136" s="20">
        <f t="shared" si="407"/>
        <v>44046</v>
      </c>
      <c r="G6136" s="20">
        <f t="shared" si="408"/>
        <v>44046</v>
      </c>
      <c r="H6136" s="21" t="str">
        <f>VLOOKUP(B6136,属性中转表!A:F,6,FALSE)</f>
        <v>"hp":107100,"atk":2975</v>
      </c>
      <c r="I6136" s="20" t="str">
        <f>IF(VLOOKUP(B6136,属性中转表!A:G,7,FALSE)=0,"",VLOOKUP(VLOOKUP(B6136,属性中转表!A:G,7,FALSE),属性中转表!$K$2:$P$21,6,0))&amp;IF(VLOOKUP(B6136,属性中转表!A:G,7,FALSE)&gt;=50,VLOOKUP(A6136,英雄数据表!A:K,9,0),IF(VLOOKUP(B6136,属性中转表!A:G,7,FALSE)&gt;=25,VLOOKUP(A6136,英雄数据表!A:K,5,0),""))</f>
        <v>"atk":300,"hp":5000,"undpspro":100</v>
      </c>
      <c r="J6136" s="20" t="str">
        <f>IF(I6136="","",属性中转表!$I$1&amp;(IF(VLOOKUP(B6136,属性中转表!A:G,7,FALSE)=0,0,VLOOKUP(VLOOKUP(B6136,属性中转表!A:G,7,FALSE),属性中转表!$K$2:$P$21,4,0)))+IFERROR(VLOOKUP(A6136,英雄数据表!A:K,IF(武魂!B6136&gt;=50,10,IF(武魂!B6136&gt;=25,6)),0),0))</f>
        <v>,"dpspro":160</v>
      </c>
      <c r="K6136" s="32" t="str">
        <f t="shared" si="409"/>
        <v>"atk":300,"hp":5000,"undpspro":100,"dpspro":160</v>
      </c>
      <c r="L6136" s="20" t="str">
        <f>IF(B6136&gt;=50,VLOOKUP(A6136,英雄数据表!A:L,11,FALSE),IF(B6136&gt;=25,VLOOKUP(A6136,英雄数据表!A:L,7,0),""))</f>
        <v>"4404601004"</v>
      </c>
      <c r="M6136" s="20" t="str">
        <f>IFERROR(VLOOKUP(B6136,属性中转表!$K$2:$O$21,5,FALSE),"")</f>
        <v>"dpspro":50</v>
      </c>
      <c r="N6136" s="20" t="str">
        <f>IF(B6136=25,VLOOKUP(A6136,英雄数据表!A:L,8,FALSE),IF(B6136=50,VLOOKUP(A6136,英雄数据表!A:L,12,0),""))</f>
        <v/>
      </c>
    </row>
    <row r="6137" spans="1:14" x14ac:dyDescent="0.3">
      <c r="A6137" s="20">
        <v>44046</v>
      </c>
      <c r="B6137" s="21">
        <f t="shared" si="406"/>
        <v>36</v>
      </c>
      <c r="C6137" s="21">
        <v>5</v>
      </c>
      <c r="D6137" s="21">
        <f>VLOOKUP(A6137,英雄数据表!A:D,4,0)</f>
        <v>4</v>
      </c>
      <c r="E6137" s="20" t="str">
        <f>VLOOKUP(A6137,英雄数据表!A:C,3,0)</f>
        <v>剧毒之击</v>
      </c>
      <c r="F6137" s="20">
        <f t="shared" si="407"/>
        <v>44046</v>
      </c>
      <c r="G6137" s="20">
        <f t="shared" si="408"/>
        <v>44046</v>
      </c>
      <c r="H6137" s="21" t="str">
        <f>VLOOKUP(B6137,属性中转表!A:F,6,FALSE)</f>
        <v>"hp":111600,"atk":3100</v>
      </c>
      <c r="I6137" s="20" t="str">
        <f>IF(VLOOKUP(B6137,属性中转表!A:G,7,FALSE)=0,"",VLOOKUP(VLOOKUP(B6137,属性中转表!A:G,7,FALSE),属性中转表!$K$2:$P$21,6,0))&amp;IF(VLOOKUP(B6137,属性中转表!A:G,7,FALSE)&gt;=50,VLOOKUP(A6137,英雄数据表!A:K,9,0),IF(VLOOKUP(B6137,属性中转表!A:G,7,FALSE)&gt;=25,VLOOKUP(A6137,英雄数据表!A:K,5,0),""))</f>
        <v>"atk":300,"hp":5000,"undpspro":100</v>
      </c>
      <c r="J6137" s="20" t="str">
        <f>IF(I6137="","",属性中转表!$I$1&amp;(IF(VLOOKUP(B6137,属性中转表!A:G,7,FALSE)=0,0,VLOOKUP(VLOOKUP(B6137,属性中转表!A:G,7,FALSE),属性中转表!$K$2:$P$21,4,0)))+IFERROR(VLOOKUP(A6137,英雄数据表!A:K,IF(武魂!B6137&gt;=50,10,IF(武魂!B6137&gt;=25,6)),0),0))</f>
        <v>,"dpspro":160</v>
      </c>
      <c r="K6137" s="32" t="str">
        <f t="shared" si="409"/>
        <v>"atk":300,"hp":5000,"undpspro":100,"dpspro":160</v>
      </c>
      <c r="L6137" s="20" t="str">
        <f>IF(B6137&gt;=50,VLOOKUP(A6137,英雄数据表!A:L,11,FALSE),IF(B6137&gt;=25,VLOOKUP(A6137,英雄数据表!A:L,7,0),""))</f>
        <v>"4404601004"</v>
      </c>
      <c r="M6137" s="20" t="str">
        <f>IFERROR(VLOOKUP(B6137,属性中转表!$K$2:$O$21,5,FALSE),"")</f>
        <v/>
      </c>
      <c r="N6137" s="20" t="str">
        <f>IF(B6137=25,VLOOKUP(A6137,英雄数据表!A:L,8,FALSE),IF(B6137=50,VLOOKUP(A6137,英雄数据表!A:L,12,0),""))</f>
        <v/>
      </c>
    </row>
    <row r="6138" spans="1:14" x14ac:dyDescent="0.3">
      <c r="A6138" s="20">
        <v>44046</v>
      </c>
      <c r="B6138" s="21">
        <f t="shared" si="406"/>
        <v>37</v>
      </c>
      <c r="C6138" s="21">
        <v>5</v>
      </c>
      <c r="D6138" s="21">
        <f>VLOOKUP(A6138,英雄数据表!A:D,4,0)</f>
        <v>4</v>
      </c>
      <c r="E6138" s="20" t="str">
        <f>VLOOKUP(A6138,英雄数据表!A:C,3,0)</f>
        <v>剧毒之击</v>
      </c>
      <c r="F6138" s="20">
        <f t="shared" si="407"/>
        <v>44046</v>
      </c>
      <c r="G6138" s="20">
        <f t="shared" si="408"/>
        <v>44046</v>
      </c>
      <c r="H6138" s="21" t="str">
        <f>VLOOKUP(B6138,属性中转表!A:F,6,FALSE)</f>
        <v>"hp":116100,"atk":3225</v>
      </c>
      <c r="I6138" s="20" t="str">
        <f>IF(VLOOKUP(B6138,属性中转表!A:G,7,FALSE)=0,"",VLOOKUP(VLOOKUP(B6138,属性中转表!A:G,7,FALSE),属性中转表!$K$2:$P$21,6,0))&amp;IF(VLOOKUP(B6138,属性中转表!A:G,7,FALSE)&gt;=50,VLOOKUP(A6138,英雄数据表!A:K,9,0),IF(VLOOKUP(B6138,属性中转表!A:G,7,FALSE)&gt;=25,VLOOKUP(A6138,英雄数据表!A:K,5,0),""))</f>
        <v>"atk":300,"hp":5000,"undpspro":100</v>
      </c>
      <c r="J6138" s="20" t="str">
        <f>IF(I6138="","",属性中转表!$I$1&amp;(IF(VLOOKUP(B6138,属性中转表!A:G,7,FALSE)=0,0,VLOOKUP(VLOOKUP(B6138,属性中转表!A:G,7,FALSE),属性中转表!$K$2:$P$21,4,0)))+IFERROR(VLOOKUP(A6138,英雄数据表!A:K,IF(武魂!B6138&gt;=50,10,IF(武魂!B6138&gt;=25,6)),0),0))</f>
        <v>,"dpspro":160</v>
      </c>
      <c r="K6138" s="32" t="str">
        <f t="shared" si="409"/>
        <v>"atk":300,"hp":5000,"undpspro":100,"dpspro":160</v>
      </c>
      <c r="L6138" s="20" t="str">
        <f>IF(B6138&gt;=50,VLOOKUP(A6138,英雄数据表!A:L,11,FALSE),IF(B6138&gt;=25,VLOOKUP(A6138,英雄数据表!A:L,7,0),""))</f>
        <v>"4404601004"</v>
      </c>
      <c r="M6138" s="20" t="str">
        <f>IFERROR(VLOOKUP(B6138,属性中转表!$K$2:$O$21,5,FALSE),"")</f>
        <v/>
      </c>
      <c r="N6138" s="20" t="str">
        <f>IF(B6138=25,VLOOKUP(A6138,英雄数据表!A:L,8,FALSE),IF(B6138=50,VLOOKUP(A6138,英雄数据表!A:L,12,0),""))</f>
        <v/>
      </c>
    </row>
    <row r="6139" spans="1:14" x14ac:dyDescent="0.3">
      <c r="A6139" s="20">
        <v>44046</v>
      </c>
      <c r="B6139" s="21">
        <f t="shared" si="406"/>
        <v>38</v>
      </c>
      <c r="C6139" s="21">
        <v>5</v>
      </c>
      <c r="D6139" s="21">
        <f>VLOOKUP(A6139,英雄数据表!A:D,4,0)</f>
        <v>4</v>
      </c>
      <c r="E6139" s="20" t="str">
        <f>VLOOKUP(A6139,英雄数据表!A:C,3,0)</f>
        <v>剧毒之击</v>
      </c>
      <c r="F6139" s="20">
        <f t="shared" si="407"/>
        <v>44046</v>
      </c>
      <c r="G6139" s="20">
        <f t="shared" si="408"/>
        <v>44046</v>
      </c>
      <c r="H6139" s="21" t="str">
        <f>VLOOKUP(B6139,属性中转表!A:F,6,FALSE)</f>
        <v>"hp":120600,"atk":3350</v>
      </c>
      <c r="I6139" s="20" t="str">
        <f>IF(VLOOKUP(B6139,属性中转表!A:G,7,FALSE)=0,"",VLOOKUP(VLOOKUP(B6139,属性中转表!A:G,7,FALSE),属性中转表!$K$2:$P$21,6,0))&amp;IF(VLOOKUP(B6139,属性中转表!A:G,7,FALSE)&gt;=50,VLOOKUP(A6139,英雄数据表!A:K,9,0),IF(VLOOKUP(B6139,属性中转表!A:G,7,FALSE)&gt;=25,VLOOKUP(A6139,英雄数据表!A:K,5,0),""))</f>
        <v>"atk":300,"hp":5000,"undpspro":100</v>
      </c>
      <c r="J6139" s="20" t="str">
        <f>IF(I6139="","",属性中转表!$I$1&amp;(IF(VLOOKUP(B6139,属性中转表!A:G,7,FALSE)=0,0,VLOOKUP(VLOOKUP(B6139,属性中转表!A:G,7,FALSE),属性中转表!$K$2:$P$21,4,0)))+IFERROR(VLOOKUP(A6139,英雄数据表!A:K,IF(武魂!B6139&gt;=50,10,IF(武魂!B6139&gt;=25,6)),0),0))</f>
        <v>,"dpspro":160</v>
      </c>
      <c r="K6139" s="32" t="str">
        <f t="shared" si="409"/>
        <v>"atk":300,"hp":5000,"undpspro":100,"dpspro":160</v>
      </c>
      <c r="L6139" s="20" t="str">
        <f>IF(B6139&gt;=50,VLOOKUP(A6139,英雄数据表!A:L,11,FALSE),IF(B6139&gt;=25,VLOOKUP(A6139,英雄数据表!A:L,7,0),""))</f>
        <v>"4404601004"</v>
      </c>
      <c r="M6139" s="20" t="str">
        <f>IFERROR(VLOOKUP(B6139,属性中转表!$K$2:$O$21,5,FALSE),"")</f>
        <v/>
      </c>
      <c r="N6139" s="20" t="str">
        <f>IF(B6139=25,VLOOKUP(A6139,英雄数据表!A:L,8,FALSE),IF(B6139=50,VLOOKUP(A6139,英雄数据表!A:L,12,0),""))</f>
        <v/>
      </c>
    </row>
    <row r="6140" spans="1:14" x14ac:dyDescent="0.3">
      <c r="A6140" s="20">
        <v>44046</v>
      </c>
      <c r="B6140" s="21">
        <f t="shared" si="406"/>
        <v>39</v>
      </c>
      <c r="C6140" s="21">
        <v>5</v>
      </c>
      <c r="D6140" s="21">
        <f>VLOOKUP(A6140,英雄数据表!A:D,4,0)</f>
        <v>4</v>
      </c>
      <c r="E6140" s="20" t="str">
        <f>VLOOKUP(A6140,英雄数据表!A:C,3,0)</f>
        <v>剧毒之击</v>
      </c>
      <c r="F6140" s="20">
        <f t="shared" si="407"/>
        <v>44046</v>
      </c>
      <c r="G6140" s="20">
        <f t="shared" si="408"/>
        <v>44046</v>
      </c>
      <c r="H6140" s="21" t="str">
        <f>VLOOKUP(B6140,属性中转表!A:F,6,FALSE)</f>
        <v>"hp":125100,"atk":3475</v>
      </c>
      <c r="I6140" s="20" t="str">
        <f>IF(VLOOKUP(B6140,属性中转表!A:G,7,FALSE)=0,"",VLOOKUP(VLOOKUP(B6140,属性中转表!A:G,7,FALSE),属性中转表!$K$2:$P$21,6,0))&amp;IF(VLOOKUP(B6140,属性中转表!A:G,7,FALSE)&gt;=50,VLOOKUP(A6140,英雄数据表!A:K,9,0),IF(VLOOKUP(B6140,属性中转表!A:G,7,FALSE)&gt;=25,VLOOKUP(A6140,英雄数据表!A:K,5,0),""))</f>
        <v>"atk":300,"hp":5000,"undpspro":100</v>
      </c>
      <c r="J6140" s="20" t="str">
        <f>IF(I6140="","",属性中转表!$I$1&amp;(IF(VLOOKUP(B6140,属性中转表!A:G,7,FALSE)=0,0,VLOOKUP(VLOOKUP(B6140,属性中转表!A:G,7,FALSE),属性中转表!$K$2:$P$21,4,0)))+IFERROR(VLOOKUP(A6140,英雄数据表!A:K,IF(武魂!B6140&gt;=50,10,IF(武魂!B6140&gt;=25,6)),0),0))</f>
        <v>,"dpspro":160</v>
      </c>
      <c r="K6140" s="32" t="str">
        <f t="shared" si="409"/>
        <v>"atk":300,"hp":5000,"undpspro":100,"dpspro":160</v>
      </c>
      <c r="L6140" s="20" t="str">
        <f>IF(B6140&gt;=50,VLOOKUP(A6140,英雄数据表!A:L,11,FALSE),IF(B6140&gt;=25,VLOOKUP(A6140,英雄数据表!A:L,7,0),""))</f>
        <v>"4404601004"</v>
      </c>
      <c r="M6140" s="20" t="str">
        <f>IFERROR(VLOOKUP(B6140,属性中转表!$K$2:$O$21,5,FALSE),"")</f>
        <v/>
      </c>
      <c r="N6140" s="20" t="str">
        <f>IF(B6140=25,VLOOKUP(A6140,英雄数据表!A:L,8,FALSE),IF(B6140=50,VLOOKUP(A6140,英雄数据表!A:L,12,0),""))</f>
        <v/>
      </c>
    </row>
    <row r="6141" spans="1:14" x14ac:dyDescent="0.3">
      <c r="A6141" s="20">
        <v>44046</v>
      </c>
      <c r="B6141" s="21">
        <f t="shared" si="406"/>
        <v>40</v>
      </c>
      <c r="C6141" s="21">
        <v>5</v>
      </c>
      <c r="D6141" s="21">
        <f>VLOOKUP(A6141,英雄数据表!A:D,4,0)</f>
        <v>4</v>
      </c>
      <c r="E6141" s="20" t="str">
        <f>VLOOKUP(A6141,英雄数据表!A:C,3,0)</f>
        <v>剧毒之击</v>
      </c>
      <c r="F6141" s="20">
        <f t="shared" si="407"/>
        <v>44046</v>
      </c>
      <c r="G6141" s="20">
        <f t="shared" si="408"/>
        <v>44046</v>
      </c>
      <c r="H6141" s="21" t="str">
        <f>VLOOKUP(B6141,属性中转表!A:F,6,FALSE)</f>
        <v>"hp":129600,"atk":3600</v>
      </c>
      <c r="I6141" s="20" t="str">
        <f>IF(VLOOKUP(B6141,属性中转表!A:G,7,FALSE)=0,"",VLOOKUP(VLOOKUP(B6141,属性中转表!A:G,7,FALSE),属性中转表!$K$2:$P$21,6,0))&amp;IF(VLOOKUP(B6141,属性中转表!A:G,7,FALSE)&gt;=50,VLOOKUP(A6141,英雄数据表!A:K,9,0),IF(VLOOKUP(B6141,属性中转表!A:G,7,FALSE)&gt;=25,VLOOKUP(A6141,英雄数据表!A:K,5,0),""))</f>
        <v>"atk":300,"hp":5000,"undpspro":100,"pvpdpspro":50</v>
      </c>
      <c r="J6141" s="20" t="str">
        <f>IF(I6141="","",属性中转表!$I$1&amp;(IF(VLOOKUP(B6141,属性中转表!A:G,7,FALSE)=0,0,VLOOKUP(VLOOKUP(B6141,属性中转表!A:G,7,FALSE),属性中转表!$K$2:$P$21,4,0)))+IFERROR(VLOOKUP(A6141,英雄数据表!A:K,IF(武魂!B6141&gt;=50,10,IF(武魂!B6141&gt;=25,6)),0),0))</f>
        <v>,"dpspro":160</v>
      </c>
      <c r="K6141" s="32" t="str">
        <f t="shared" si="409"/>
        <v>"atk":300,"hp":5000,"undpspro":100,"pvpdpspro":50,"dpspro":160</v>
      </c>
      <c r="L6141" s="20" t="str">
        <f>IF(B6141&gt;=50,VLOOKUP(A6141,英雄数据表!A:L,11,FALSE),IF(B6141&gt;=25,VLOOKUP(A6141,英雄数据表!A:L,7,0),""))</f>
        <v>"4404601004"</v>
      </c>
      <c r="M6141" s="20" t="str">
        <f>IFERROR(VLOOKUP(B6141,属性中转表!$K$2:$O$21,5,FALSE),"")</f>
        <v>"pvpdpspro":50</v>
      </c>
      <c r="N6141" s="20" t="str">
        <f>IF(B6141=25,VLOOKUP(A6141,英雄数据表!A:L,8,FALSE),IF(B6141=50,VLOOKUP(A6141,英雄数据表!A:L,12,0),""))</f>
        <v/>
      </c>
    </row>
    <row r="6142" spans="1:14" x14ac:dyDescent="0.3">
      <c r="A6142" s="20">
        <v>44046</v>
      </c>
      <c r="B6142" s="21">
        <f t="shared" si="406"/>
        <v>41</v>
      </c>
      <c r="C6142" s="21">
        <v>5</v>
      </c>
      <c r="D6142" s="21">
        <f>VLOOKUP(A6142,英雄数据表!A:D,4,0)</f>
        <v>4</v>
      </c>
      <c r="E6142" s="20" t="str">
        <f>VLOOKUP(A6142,英雄数据表!A:C,3,0)</f>
        <v>剧毒之击</v>
      </c>
      <c r="F6142" s="20">
        <f t="shared" si="407"/>
        <v>44046</v>
      </c>
      <c r="G6142" s="20">
        <f t="shared" si="408"/>
        <v>44046</v>
      </c>
      <c r="H6142" s="21" t="str">
        <f>VLOOKUP(B6142,属性中转表!A:F,6,FALSE)</f>
        <v>"hp":135000,"atk":3750</v>
      </c>
      <c r="I6142" s="20" t="str">
        <f>IF(VLOOKUP(B6142,属性中转表!A:G,7,FALSE)=0,"",VLOOKUP(VLOOKUP(B6142,属性中转表!A:G,7,FALSE),属性中转表!$K$2:$P$21,6,0))&amp;IF(VLOOKUP(B6142,属性中转表!A:G,7,FALSE)&gt;=50,VLOOKUP(A6142,英雄数据表!A:K,9,0),IF(VLOOKUP(B6142,属性中转表!A:G,7,FALSE)&gt;=25,VLOOKUP(A6142,英雄数据表!A:K,5,0),""))</f>
        <v>"atk":300,"hp":5000,"undpspro":100,"pvpdpspro":50</v>
      </c>
      <c r="J6142" s="20" t="str">
        <f>IF(I6142="","",属性中转表!$I$1&amp;(IF(VLOOKUP(B6142,属性中转表!A:G,7,FALSE)=0,0,VLOOKUP(VLOOKUP(B6142,属性中转表!A:G,7,FALSE),属性中转表!$K$2:$P$21,4,0)))+IFERROR(VLOOKUP(A6142,英雄数据表!A:K,IF(武魂!B6142&gt;=50,10,IF(武魂!B6142&gt;=25,6)),0),0))</f>
        <v>,"dpspro":160</v>
      </c>
      <c r="K6142" s="32" t="str">
        <f t="shared" si="409"/>
        <v>"atk":300,"hp":5000,"undpspro":100,"pvpdpspro":50,"dpspro":160</v>
      </c>
      <c r="L6142" s="20" t="str">
        <f>IF(B6142&gt;=50,VLOOKUP(A6142,英雄数据表!A:L,11,FALSE),IF(B6142&gt;=25,VLOOKUP(A6142,英雄数据表!A:L,7,0),""))</f>
        <v>"4404601004"</v>
      </c>
      <c r="M6142" s="20" t="str">
        <f>IFERROR(VLOOKUP(B6142,属性中转表!$K$2:$O$21,5,FALSE),"")</f>
        <v/>
      </c>
      <c r="N6142" s="20" t="str">
        <f>IF(B6142=25,VLOOKUP(A6142,英雄数据表!A:L,8,FALSE),IF(B6142=50,VLOOKUP(A6142,英雄数据表!A:L,12,0),""))</f>
        <v/>
      </c>
    </row>
    <row r="6143" spans="1:14" x14ac:dyDescent="0.3">
      <c r="A6143" s="20">
        <v>44046</v>
      </c>
      <c r="B6143" s="21">
        <f t="shared" si="406"/>
        <v>42</v>
      </c>
      <c r="C6143" s="21">
        <v>5</v>
      </c>
      <c r="D6143" s="21">
        <f>VLOOKUP(A6143,英雄数据表!A:D,4,0)</f>
        <v>4</v>
      </c>
      <c r="E6143" s="20" t="str">
        <f>VLOOKUP(A6143,英雄数据表!A:C,3,0)</f>
        <v>剧毒之击</v>
      </c>
      <c r="F6143" s="20">
        <f t="shared" si="407"/>
        <v>44046</v>
      </c>
      <c r="G6143" s="20">
        <f t="shared" si="408"/>
        <v>44046</v>
      </c>
      <c r="H6143" s="21" t="str">
        <f>VLOOKUP(B6143,属性中转表!A:F,6,FALSE)</f>
        <v>"hp":140400,"atk":3900</v>
      </c>
      <c r="I6143" s="20" t="str">
        <f>IF(VLOOKUP(B6143,属性中转表!A:G,7,FALSE)=0,"",VLOOKUP(VLOOKUP(B6143,属性中转表!A:G,7,FALSE),属性中转表!$K$2:$P$21,6,0))&amp;IF(VLOOKUP(B6143,属性中转表!A:G,7,FALSE)&gt;=50,VLOOKUP(A6143,英雄数据表!A:K,9,0),IF(VLOOKUP(B6143,属性中转表!A:G,7,FALSE)&gt;=25,VLOOKUP(A6143,英雄数据表!A:K,5,0),""))</f>
        <v>"atk":300,"hp":5000,"undpspro":100,"pvpdpspro":50</v>
      </c>
      <c r="J6143" s="20" t="str">
        <f>IF(I6143="","",属性中转表!$I$1&amp;(IF(VLOOKUP(B6143,属性中转表!A:G,7,FALSE)=0,0,VLOOKUP(VLOOKUP(B6143,属性中转表!A:G,7,FALSE),属性中转表!$K$2:$P$21,4,0)))+IFERROR(VLOOKUP(A6143,英雄数据表!A:K,IF(武魂!B6143&gt;=50,10,IF(武魂!B6143&gt;=25,6)),0),0))</f>
        <v>,"dpspro":160</v>
      </c>
      <c r="K6143" s="32" t="str">
        <f t="shared" si="409"/>
        <v>"atk":300,"hp":5000,"undpspro":100,"pvpdpspro":50,"dpspro":160</v>
      </c>
      <c r="L6143" s="20" t="str">
        <f>IF(B6143&gt;=50,VLOOKUP(A6143,英雄数据表!A:L,11,FALSE),IF(B6143&gt;=25,VLOOKUP(A6143,英雄数据表!A:L,7,0),""))</f>
        <v>"4404601004"</v>
      </c>
      <c r="M6143" s="20" t="str">
        <f>IFERROR(VLOOKUP(B6143,属性中转表!$K$2:$O$21,5,FALSE),"")</f>
        <v/>
      </c>
      <c r="N6143" s="20" t="str">
        <f>IF(B6143=25,VLOOKUP(A6143,英雄数据表!A:L,8,FALSE),IF(B6143=50,VLOOKUP(A6143,英雄数据表!A:L,12,0),""))</f>
        <v/>
      </c>
    </row>
    <row r="6144" spans="1:14" x14ac:dyDescent="0.3">
      <c r="A6144" s="20">
        <v>44046</v>
      </c>
      <c r="B6144" s="21">
        <f t="shared" si="406"/>
        <v>43</v>
      </c>
      <c r="C6144" s="21">
        <v>5</v>
      </c>
      <c r="D6144" s="21">
        <f>VLOOKUP(A6144,英雄数据表!A:D,4,0)</f>
        <v>4</v>
      </c>
      <c r="E6144" s="20" t="str">
        <f>VLOOKUP(A6144,英雄数据表!A:C,3,0)</f>
        <v>剧毒之击</v>
      </c>
      <c r="F6144" s="20">
        <f t="shared" si="407"/>
        <v>44046</v>
      </c>
      <c r="G6144" s="20">
        <f t="shared" si="408"/>
        <v>44046</v>
      </c>
      <c r="H6144" s="21" t="str">
        <f>VLOOKUP(B6144,属性中转表!A:F,6,FALSE)</f>
        <v>"hp":145800,"atk":4050</v>
      </c>
      <c r="I6144" s="20" t="str">
        <f>IF(VLOOKUP(B6144,属性中转表!A:G,7,FALSE)=0,"",VLOOKUP(VLOOKUP(B6144,属性中转表!A:G,7,FALSE),属性中转表!$K$2:$P$21,6,0))&amp;IF(VLOOKUP(B6144,属性中转表!A:G,7,FALSE)&gt;=50,VLOOKUP(A6144,英雄数据表!A:K,9,0),IF(VLOOKUP(B6144,属性中转表!A:G,7,FALSE)&gt;=25,VLOOKUP(A6144,英雄数据表!A:K,5,0),""))</f>
        <v>"atk":300,"hp":5000,"undpspro":100,"pvpdpspro":50</v>
      </c>
      <c r="J6144" s="20" t="str">
        <f>IF(I6144="","",属性中转表!$I$1&amp;(IF(VLOOKUP(B6144,属性中转表!A:G,7,FALSE)=0,0,VLOOKUP(VLOOKUP(B6144,属性中转表!A:G,7,FALSE),属性中转表!$K$2:$P$21,4,0)))+IFERROR(VLOOKUP(A6144,英雄数据表!A:K,IF(武魂!B6144&gt;=50,10,IF(武魂!B6144&gt;=25,6)),0),0))</f>
        <v>,"dpspro":160</v>
      </c>
      <c r="K6144" s="32" t="str">
        <f t="shared" si="409"/>
        <v>"atk":300,"hp":5000,"undpspro":100,"pvpdpspro":50,"dpspro":160</v>
      </c>
      <c r="L6144" s="20" t="str">
        <f>IF(B6144&gt;=50,VLOOKUP(A6144,英雄数据表!A:L,11,FALSE),IF(B6144&gt;=25,VLOOKUP(A6144,英雄数据表!A:L,7,0),""))</f>
        <v>"4404601004"</v>
      </c>
      <c r="M6144" s="20" t="str">
        <f>IFERROR(VLOOKUP(B6144,属性中转表!$K$2:$O$21,5,FALSE),"")</f>
        <v/>
      </c>
      <c r="N6144" s="20" t="str">
        <f>IF(B6144=25,VLOOKUP(A6144,英雄数据表!A:L,8,FALSE),IF(B6144=50,VLOOKUP(A6144,英雄数据表!A:L,12,0),""))</f>
        <v/>
      </c>
    </row>
    <row r="6145" spans="1:14" x14ac:dyDescent="0.3">
      <c r="A6145" s="20">
        <v>44046</v>
      </c>
      <c r="B6145" s="21">
        <f t="shared" si="406"/>
        <v>44</v>
      </c>
      <c r="C6145" s="21">
        <v>5</v>
      </c>
      <c r="D6145" s="21">
        <f>VLOOKUP(A6145,英雄数据表!A:D,4,0)</f>
        <v>4</v>
      </c>
      <c r="E6145" s="20" t="str">
        <f>VLOOKUP(A6145,英雄数据表!A:C,3,0)</f>
        <v>剧毒之击</v>
      </c>
      <c r="F6145" s="20">
        <f t="shared" si="407"/>
        <v>44046</v>
      </c>
      <c r="G6145" s="20">
        <f t="shared" si="408"/>
        <v>44046</v>
      </c>
      <c r="H6145" s="21" t="str">
        <f>VLOOKUP(B6145,属性中转表!A:F,6,FALSE)</f>
        <v>"hp":151200,"atk":4200</v>
      </c>
      <c r="I6145" s="20" t="str">
        <f>IF(VLOOKUP(B6145,属性中转表!A:G,7,FALSE)=0,"",VLOOKUP(VLOOKUP(B6145,属性中转表!A:G,7,FALSE),属性中转表!$K$2:$P$21,6,0))&amp;IF(VLOOKUP(B6145,属性中转表!A:G,7,FALSE)&gt;=50,VLOOKUP(A6145,英雄数据表!A:K,9,0),IF(VLOOKUP(B6145,属性中转表!A:G,7,FALSE)&gt;=25,VLOOKUP(A6145,英雄数据表!A:K,5,0),""))</f>
        <v>"atk":300,"hp":5000,"undpspro":100,"pvpdpspro":50</v>
      </c>
      <c r="J6145" s="20" t="str">
        <f>IF(I6145="","",属性中转表!$I$1&amp;(IF(VLOOKUP(B6145,属性中转表!A:G,7,FALSE)=0,0,VLOOKUP(VLOOKUP(B6145,属性中转表!A:G,7,FALSE),属性中转表!$K$2:$P$21,4,0)))+IFERROR(VLOOKUP(A6145,英雄数据表!A:K,IF(武魂!B6145&gt;=50,10,IF(武魂!B6145&gt;=25,6)),0),0))</f>
        <v>,"dpspro":160</v>
      </c>
      <c r="K6145" s="32" t="str">
        <f t="shared" si="409"/>
        <v>"atk":300,"hp":5000,"undpspro":100,"pvpdpspro":50,"dpspro":160</v>
      </c>
      <c r="L6145" s="20" t="str">
        <f>IF(B6145&gt;=50,VLOOKUP(A6145,英雄数据表!A:L,11,FALSE),IF(B6145&gt;=25,VLOOKUP(A6145,英雄数据表!A:L,7,0),""))</f>
        <v>"4404601004"</v>
      </c>
      <c r="M6145" s="20" t="str">
        <f>IFERROR(VLOOKUP(B6145,属性中转表!$K$2:$O$21,5,FALSE),"")</f>
        <v/>
      </c>
      <c r="N6145" s="20" t="str">
        <f>IF(B6145=25,VLOOKUP(A6145,英雄数据表!A:L,8,FALSE),IF(B6145=50,VLOOKUP(A6145,英雄数据表!A:L,12,0),""))</f>
        <v/>
      </c>
    </row>
    <row r="6146" spans="1:14" x14ac:dyDescent="0.3">
      <c r="A6146" s="20">
        <v>44046</v>
      </c>
      <c r="B6146" s="21">
        <f t="shared" si="406"/>
        <v>45</v>
      </c>
      <c r="C6146" s="21">
        <v>5</v>
      </c>
      <c r="D6146" s="21">
        <f>VLOOKUP(A6146,英雄数据表!A:D,4,0)</f>
        <v>4</v>
      </c>
      <c r="E6146" s="20" t="str">
        <f>VLOOKUP(A6146,英雄数据表!A:C,3,0)</f>
        <v>剧毒之击</v>
      </c>
      <c r="F6146" s="20">
        <f t="shared" si="407"/>
        <v>44046</v>
      </c>
      <c r="G6146" s="20">
        <f t="shared" si="408"/>
        <v>44046</v>
      </c>
      <c r="H6146" s="21" t="str">
        <f>VLOOKUP(B6146,属性中转表!A:F,6,FALSE)</f>
        <v>"hp":156600,"atk":4350</v>
      </c>
      <c r="I6146" s="20" t="str">
        <f>IF(VLOOKUP(B6146,属性中转表!A:G,7,FALSE)=0,"",VLOOKUP(VLOOKUP(B6146,属性中转表!A:G,7,FALSE),属性中转表!$K$2:$P$21,6,0))&amp;IF(VLOOKUP(B6146,属性中转表!A:G,7,FALSE)&gt;=50,VLOOKUP(A6146,英雄数据表!A:K,9,0),IF(VLOOKUP(B6146,属性中转表!A:G,7,FALSE)&gt;=25,VLOOKUP(A6146,英雄数据表!A:K,5,0),""))</f>
        <v>"atk":300,"hp":5000,"undpspro":100,"pvpdpspro":50,"pvpundpspro":50</v>
      </c>
      <c r="J6146" s="20" t="str">
        <f>IF(I6146="","",属性中转表!$I$1&amp;(IF(VLOOKUP(B6146,属性中转表!A:G,7,FALSE)=0,0,VLOOKUP(VLOOKUP(B6146,属性中转表!A:G,7,FALSE),属性中转表!$K$2:$P$21,4,0)))+IFERROR(VLOOKUP(A6146,英雄数据表!A:K,IF(武魂!B6146&gt;=50,10,IF(武魂!B6146&gt;=25,6)),0),0))</f>
        <v>,"dpspro":160</v>
      </c>
      <c r="K6146" s="32" t="str">
        <f t="shared" si="409"/>
        <v>"atk":300,"hp":5000,"undpspro":100,"pvpdpspro":50,"pvpundpspro":50,"dpspro":160</v>
      </c>
      <c r="L6146" s="20" t="str">
        <f>IF(B6146&gt;=50,VLOOKUP(A6146,英雄数据表!A:L,11,FALSE),IF(B6146&gt;=25,VLOOKUP(A6146,英雄数据表!A:L,7,0),""))</f>
        <v>"4404601004"</v>
      </c>
      <c r="M6146" s="20" t="str">
        <f>IFERROR(VLOOKUP(B6146,属性中转表!$K$2:$O$21,5,FALSE),"")</f>
        <v>"pvpundpspro":50</v>
      </c>
      <c r="N6146" s="20" t="str">
        <f>IF(B6146=25,VLOOKUP(A6146,英雄数据表!A:L,8,FALSE),IF(B6146=50,VLOOKUP(A6146,英雄数据表!A:L,12,0),""))</f>
        <v/>
      </c>
    </row>
    <row r="6147" spans="1:14" x14ac:dyDescent="0.3">
      <c r="A6147" s="20">
        <v>44046</v>
      </c>
      <c r="B6147" s="21">
        <f t="shared" si="406"/>
        <v>46</v>
      </c>
      <c r="C6147" s="21">
        <v>5</v>
      </c>
      <c r="D6147" s="21">
        <f>VLOOKUP(A6147,英雄数据表!A:D,4,0)</f>
        <v>4</v>
      </c>
      <c r="E6147" s="20" t="str">
        <f>VLOOKUP(A6147,英雄数据表!A:C,3,0)</f>
        <v>剧毒之击</v>
      </c>
      <c r="F6147" s="20">
        <f t="shared" si="407"/>
        <v>44046</v>
      </c>
      <c r="G6147" s="20">
        <f t="shared" si="408"/>
        <v>44046</v>
      </c>
      <c r="H6147" s="21" t="str">
        <f>VLOOKUP(B6147,属性中转表!A:F,6,FALSE)</f>
        <v>"hp":162000,"atk":4500</v>
      </c>
      <c r="I6147" s="20" t="str">
        <f>IF(VLOOKUP(B6147,属性中转表!A:G,7,FALSE)=0,"",VLOOKUP(VLOOKUP(B6147,属性中转表!A:G,7,FALSE),属性中转表!$K$2:$P$21,6,0))&amp;IF(VLOOKUP(B6147,属性中转表!A:G,7,FALSE)&gt;=50,VLOOKUP(A6147,英雄数据表!A:K,9,0),IF(VLOOKUP(B6147,属性中转表!A:G,7,FALSE)&gt;=25,VLOOKUP(A6147,英雄数据表!A:K,5,0),""))</f>
        <v>"atk":300,"hp":5000,"undpspro":100,"pvpdpspro":50,"pvpundpspro":50</v>
      </c>
      <c r="J6147" s="20" t="str">
        <f>IF(I6147="","",属性中转表!$I$1&amp;(IF(VLOOKUP(B6147,属性中转表!A:G,7,FALSE)=0,0,VLOOKUP(VLOOKUP(B6147,属性中转表!A:G,7,FALSE),属性中转表!$K$2:$P$21,4,0)))+IFERROR(VLOOKUP(A6147,英雄数据表!A:K,IF(武魂!B6147&gt;=50,10,IF(武魂!B6147&gt;=25,6)),0),0))</f>
        <v>,"dpspro":160</v>
      </c>
      <c r="K6147" s="32" t="str">
        <f t="shared" si="409"/>
        <v>"atk":300,"hp":5000,"undpspro":100,"pvpdpspro":50,"pvpundpspro":50,"dpspro":160</v>
      </c>
      <c r="L6147" s="20" t="str">
        <f>IF(B6147&gt;=50,VLOOKUP(A6147,英雄数据表!A:L,11,FALSE),IF(B6147&gt;=25,VLOOKUP(A6147,英雄数据表!A:L,7,0),""))</f>
        <v>"4404601004"</v>
      </c>
      <c r="M6147" s="20" t="str">
        <f>IFERROR(VLOOKUP(B6147,属性中转表!$K$2:$O$21,5,FALSE),"")</f>
        <v/>
      </c>
      <c r="N6147" s="20" t="str">
        <f>IF(B6147=25,VLOOKUP(A6147,英雄数据表!A:L,8,FALSE),IF(B6147=50,VLOOKUP(A6147,英雄数据表!A:L,12,0),""))</f>
        <v/>
      </c>
    </row>
    <row r="6148" spans="1:14" x14ac:dyDescent="0.3">
      <c r="A6148" s="20">
        <v>44046</v>
      </c>
      <c r="B6148" s="21">
        <f t="shared" si="406"/>
        <v>47</v>
      </c>
      <c r="C6148" s="21">
        <v>5</v>
      </c>
      <c r="D6148" s="21">
        <f>VLOOKUP(A6148,英雄数据表!A:D,4,0)</f>
        <v>4</v>
      </c>
      <c r="E6148" s="20" t="str">
        <f>VLOOKUP(A6148,英雄数据表!A:C,3,0)</f>
        <v>剧毒之击</v>
      </c>
      <c r="F6148" s="20">
        <f t="shared" si="407"/>
        <v>44046</v>
      </c>
      <c r="G6148" s="20">
        <f t="shared" si="408"/>
        <v>44046</v>
      </c>
      <c r="H6148" s="21" t="str">
        <f>VLOOKUP(B6148,属性中转表!A:F,6,FALSE)</f>
        <v>"hp":167400,"atk":4650</v>
      </c>
      <c r="I6148" s="20" t="str">
        <f>IF(VLOOKUP(B6148,属性中转表!A:G,7,FALSE)=0,"",VLOOKUP(VLOOKUP(B6148,属性中转表!A:G,7,FALSE),属性中转表!$K$2:$P$21,6,0))&amp;IF(VLOOKUP(B6148,属性中转表!A:G,7,FALSE)&gt;=50,VLOOKUP(A6148,英雄数据表!A:K,9,0),IF(VLOOKUP(B6148,属性中转表!A:G,7,FALSE)&gt;=25,VLOOKUP(A6148,英雄数据表!A:K,5,0),""))</f>
        <v>"atk":300,"hp":5000,"undpspro":100,"pvpdpspro":50,"pvpundpspro":50</v>
      </c>
      <c r="J6148" s="20" t="str">
        <f>IF(I6148="","",属性中转表!$I$1&amp;(IF(VLOOKUP(B6148,属性中转表!A:G,7,FALSE)=0,0,VLOOKUP(VLOOKUP(B6148,属性中转表!A:G,7,FALSE),属性中转表!$K$2:$P$21,4,0)))+IFERROR(VLOOKUP(A6148,英雄数据表!A:K,IF(武魂!B6148&gt;=50,10,IF(武魂!B6148&gt;=25,6)),0),0))</f>
        <v>,"dpspro":160</v>
      </c>
      <c r="K6148" s="32" t="str">
        <f t="shared" si="409"/>
        <v>"atk":300,"hp":5000,"undpspro":100,"pvpdpspro":50,"pvpundpspro":50,"dpspro":160</v>
      </c>
      <c r="L6148" s="20" t="str">
        <f>IF(B6148&gt;=50,VLOOKUP(A6148,英雄数据表!A:L,11,FALSE),IF(B6148&gt;=25,VLOOKUP(A6148,英雄数据表!A:L,7,0),""))</f>
        <v>"4404601004"</v>
      </c>
      <c r="M6148" s="20" t="str">
        <f>IFERROR(VLOOKUP(B6148,属性中转表!$K$2:$O$21,5,FALSE),"")</f>
        <v/>
      </c>
      <c r="N6148" s="20" t="str">
        <f>IF(B6148=25,VLOOKUP(A6148,英雄数据表!A:L,8,FALSE),IF(B6148=50,VLOOKUP(A6148,英雄数据表!A:L,12,0),""))</f>
        <v/>
      </c>
    </row>
    <row r="6149" spans="1:14" x14ac:dyDescent="0.3">
      <c r="A6149" s="20">
        <v>44046</v>
      </c>
      <c r="B6149" s="21">
        <f t="shared" si="406"/>
        <v>48</v>
      </c>
      <c r="C6149" s="21">
        <v>5</v>
      </c>
      <c r="D6149" s="21">
        <f>VLOOKUP(A6149,英雄数据表!A:D,4,0)</f>
        <v>4</v>
      </c>
      <c r="E6149" s="20" t="str">
        <f>VLOOKUP(A6149,英雄数据表!A:C,3,0)</f>
        <v>剧毒之击</v>
      </c>
      <c r="F6149" s="20">
        <f t="shared" si="407"/>
        <v>44046</v>
      </c>
      <c r="G6149" s="20">
        <f t="shared" si="408"/>
        <v>44046</v>
      </c>
      <c r="H6149" s="21" t="str">
        <f>VLOOKUP(B6149,属性中转表!A:F,6,FALSE)</f>
        <v>"hp":172800,"atk":4800</v>
      </c>
      <c r="I6149" s="20" t="str">
        <f>IF(VLOOKUP(B6149,属性中转表!A:G,7,FALSE)=0,"",VLOOKUP(VLOOKUP(B6149,属性中转表!A:G,7,FALSE),属性中转表!$K$2:$P$21,6,0))&amp;IF(VLOOKUP(B6149,属性中转表!A:G,7,FALSE)&gt;=50,VLOOKUP(A6149,英雄数据表!A:K,9,0),IF(VLOOKUP(B6149,属性中转表!A:G,7,FALSE)&gt;=25,VLOOKUP(A6149,英雄数据表!A:K,5,0),""))</f>
        <v>"atk":300,"hp":5000,"undpspro":100,"pvpdpspro":50,"pvpundpspro":50</v>
      </c>
      <c r="J6149" s="20" t="str">
        <f>IF(I6149="","",属性中转表!$I$1&amp;(IF(VLOOKUP(B6149,属性中转表!A:G,7,FALSE)=0,0,VLOOKUP(VLOOKUP(B6149,属性中转表!A:G,7,FALSE),属性中转表!$K$2:$P$21,4,0)))+IFERROR(VLOOKUP(A6149,英雄数据表!A:K,IF(武魂!B6149&gt;=50,10,IF(武魂!B6149&gt;=25,6)),0),0))</f>
        <v>,"dpspro":160</v>
      </c>
      <c r="K6149" s="32" t="str">
        <f t="shared" si="409"/>
        <v>"atk":300,"hp":5000,"undpspro":100,"pvpdpspro":50,"pvpundpspro":50,"dpspro":160</v>
      </c>
      <c r="L6149" s="20" t="str">
        <f>IF(B6149&gt;=50,VLOOKUP(A6149,英雄数据表!A:L,11,FALSE),IF(B6149&gt;=25,VLOOKUP(A6149,英雄数据表!A:L,7,0),""))</f>
        <v>"4404601004"</v>
      </c>
      <c r="M6149" s="20" t="str">
        <f>IFERROR(VLOOKUP(B6149,属性中转表!$K$2:$O$21,5,FALSE),"")</f>
        <v/>
      </c>
      <c r="N6149" s="20" t="str">
        <f>IF(B6149=25,VLOOKUP(A6149,英雄数据表!A:L,8,FALSE),IF(B6149=50,VLOOKUP(A6149,英雄数据表!A:L,12,0),""))</f>
        <v/>
      </c>
    </row>
    <row r="6150" spans="1:14" x14ac:dyDescent="0.3">
      <c r="A6150" s="20">
        <v>44046</v>
      </c>
      <c r="B6150" s="21">
        <f t="shared" si="406"/>
        <v>49</v>
      </c>
      <c r="C6150" s="21">
        <v>5</v>
      </c>
      <c r="D6150" s="21">
        <f>VLOOKUP(A6150,英雄数据表!A:D,4,0)</f>
        <v>4</v>
      </c>
      <c r="E6150" s="20" t="str">
        <f>VLOOKUP(A6150,英雄数据表!A:C,3,0)</f>
        <v>剧毒之击</v>
      </c>
      <c r="F6150" s="20">
        <f t="shared" si="407"/>
        <v>44046</v>
      </c>
      <c r="G6150" s="20">
        <f t="shared" si="408"/>
        <v>44046</v>
      </c>
      <c r="H6150" s="21" t="str">
        <f>VLOOKUP(B6150,属性中转表!A:F,6,FALSE)</f>
        <v>"hp":178200,"atk":4950</v>
      </c>
      <c r="I6150" s="20" t="str">
        <f>IF(VLOOKUP(B6150,属性中转表!A:G,7,FALSE)=0,"",VLOOKUP(VLOOKUP(B6150,属性中转表!A:G,7,FALSE),属性中转表!$K$2:$P$21,6,0))&amp;IF(VLOOKUP(B6150,属性中转表!A:G,7,FALSE)&gt;=50,VLOOKUP(A6150,英雄数据表!A:K,9,0),IF(VLOOKUP(B6150,属性中转表!A:G,7,FALSE)&gt;=25,VLOOKUP(A6150,英雄数据表!A:K,5,0),""))</f>
        <v>"atk":300,"hp":5000,"undpspro":100,"pvpdpspro":50,"pvpundpspro":50</v>
      </c>
      <c r="J6150" s="20" t="str">
        <f>IF(I6150="","",属性中转表!$I$1&amp;(IF(VLOOKUP(B6150,属性中转表!A:G,7,FALSE)=0,0,VLOOKUP(VLOOKUP(B6150,属性中转表!A:G,7,FALSE),属性中转表!$K$2:$P$21,4,0)))+IFERROR(VLOOKUP(A6150,英雄数据表!A:K,IF(武魂!B6150&gt;=50,10,IF(武魂!B6150&gt;=25,6)),0),0))</f>
        <v>,"dpspro":160</v>
      </c>
      <c r="K6150" s="32" t="str">
        <f t="shared" si="409"/>
        <v>"atk":300,"hp":5000,"undpspro":100,"pvpdpspro":50,"pvpundpspro":50,"dpspro":160</v>
      </c>
      <c r="L6150" s="20" t="str">
        <f>IF(B6150&gt;=50,VLOOKUP(A6150,英雄数据表!A:L,11,FALSE),IF(B6150&gt;=25,VLOOKUP(A6150,英雄数据表!A:L,7,0),""))</f>
        <v>"4404601004"</v>
      </c>
      <c r="M6150" s="20" t="str">
        <f>IFERROR(VLOOKUP(B6150,属性中转表!$K$2:$O$21,5,FALSE),"")</f>
        <v/>
      </c>
      <c r="N6150" s="20" t="str">
        <f>IF(B6150=25,VLOOKUP(A6150,英雄数据表!A:L,8,FALSE),IF(B6150=50,VLOOKUP(A6150,英雄数据表!A:L,12,0),""))</f>
        <v/>
      </c>
    </row>
    <row r="6151" spans="1:14" x14ac:dyDescent="0.3">
      <c r="A6151" s="20">
        <v>44046</v>
      </c>
      <c r="B6151" s="21">
        <f t="shared" si="406"/>
        <v>50</v>
      </c>
      <c r="C6151" s="21">
        <v>5</v>
      </c>
      <c r="D6151" s="21">
        <f>VLOOKUP(A6151,英雄数据表!A:D,4,0)</f>
        <v>4</v>
      </c>
      <c r="E6151" s="20" t="str">
        <f>VLOOKUP(A6151,英雄数据表!A:C,3,0)</f>
        <v>剧毒之击</v>
      </c>
      <c r="F6151" s="20">
        <f t="shared" si="407"/>
        <v>44046</v>
      </c>
      <c r="G6151" s="20">
        <f t="shared" si="408"/>
        <v>44046</v>
      </c>
      <c r="H6151" s="21" t="str">
        <f>VLOOKUP(B6151,属性中转表!A:F,6,FALSE)</f>
        <v>"hp":183600,"atk":5100</v>
      </c>
      <c r="I6151" s="20" t="str">
        <f>IF(VLOOKUP(B6151,属性中转表!A:G,7,FALSE)=0,"",VLOOKUP(VLOOKUP(B6151,属性中转表!A:G,7,FALSE),属性中转表!$K$2:$P$21,6,0))&amp;IF(VLOOKUP(B6151,属性中转表!A:G,7,FALSE)&gt;=50,VLOOKUP(A6151,英雄数据表!A:K,9,0),IF(VLOOKUP(B6151,属性中转表!A:G,7,FALSE)&gt;=25,VLOOKUP(A6151,英雄数据表!A:K,5,0),""))</f>
        <v>"atk":300,"hp":5000,"undpspro":100,"pvpdpspro":50,"pvpundpspro":50</v>
      </c>
      <c r="J6151" s="20" t="str">
        <f>IF(I6151="","",属性中转表!$I$1&amp;(IF(VLOOKUP(B6151,属性中转表!A:G,7,FALSE)=0,0,VLOOKUP(VLOOKUP(B6151,属性中转表!A:G,7,FALSE),属性中转表!$K$2:$P$21,4,0)))+IFERROR(VLOOKUP(A6151,英雄数据表!A:K,IF(武魂!B6151&gt;=50,10,IF(武魂!B6151&gt;=25,6)),0),0))</f>
        <v>,"dpspro":200</v>
      </c>
      <c r="K6151" s="32" t="str">
        <f t="shared" si="409"/>
        <v>"atk":300,"hp":5000,"undpspro":100,"pvpdpspro":50,"pvpundpspro":50,"dpspro":200</v>
      </c>
      <c r="L6151" s="20" t="str">
        <f>IF(B6151&gt;=50,VLOOKUP(A6151,英雄数据表!A:L,11,FALSE),IF(B6151&gt;=25,VLOOKUP(A6151,英雄数据表!A:L,7,0),""))</f>
        <v>"4404602004"</v>
      </c>
      <c r="M6151" s="20" t="str">
        <f>IFERROR(VLOOKUP(B6151,属性中转表!$K$2:$O$21,5,FALSE),"")</f>
        <v/>
      </c>
      <c r="N6151" s="20" t="str">
        <f>IF(B6151=25,VLOOKUP(A6151,英雄数据表!A:L,8,FALSE),IF(B6151=50,VLOOKUP(A6151,英雄数据表!A:L,12,0),""))</f>
        <v>伤害增加10%，对中毒的目标造成伤害额外增加30%</v>
      </c>
    </row>
    <row r="6152" spans="1:14" x14ac:dyDescent="0.3">
      <c r="A6152" s="20">
        <v>44046</v>
      </c>
      <c r="B6152" s="21">
        <f t="shared" si="406"/>
        <v>51</v>
      </c>
      <c r="C6152" s="21">
        <v>5</v>
      </c>
      <c r="D6152" s="21">
        <f>VLOOKUP(A6152,英雄数据表!A:D,4,0)</f>
        <v>4</v>
      </c>
      <c r="E6152" s="20" t="str">
        <f>VLOOKUP(A6152,英雄数据表!A:C,3,0)</f>
        <v>剧毒之击</v>
      </c>
      <c r="F6152" s="20">
        <f t="shared" si="407"/>
        <v>44046</v>
      </c>
      <c r="G6152" s="20">
        <f t="shared" si="408"/>
        <v>44046</v>
      </c>
      <c r="H6152" s="21" t="str">
        <f>VLOOKUP(B6152,属性中转表!A:F,6,FALSE)</f>
        <v>"hp":189000,"atk":5250</v>
      </c>
      <c r="I6152" s="20" t="str">
        <f>IF(VLOOKUP(B6152,属性中转表!A:G,7,FALSE)=0,"",VLOOKUP(VLOOKUP(B6152,属性中转表!A:G,7,FALSE),属性中转表!$K$2:$P$21,6,0))&amp;IF(VLOOKUP(B6152,属性中转表!A:G,7,FALSE)&gt;=50,VLOOKUP(A6152,英雄数据表!A:K,9,0),IF(VLOOKUP(B6152,属性中转表!A:G,7,FALSE)&gt;=25,VLOOKUP(A6152,英雄数据表!A:K,5,0),""))</f>
        <v>"atk":300,"hp":5000,"undpspro":100,"pvpdpspro":50,"pvpundpspro":50</v>
      </c>
      <c r="J6152" s="20" t="str">
        <f>IF(I6152="","",属性中转表!$I$1&amp;(IF(VLOOKUP(B6152,属性中转表!A:G,7,FALSE)=0,0,VLOOKUP(VLOOKUP(B6152,属性中转表!A:G,7,FALSE),属性中转表!$K$2:$P$21,4,0)))+IFERROR(VLOOKUP(A6152,英雄数据表!A:K,IF(武魂!B6152&gt;=50,10,IF(武魂!B6152&gt;=25,6)),0),0))</f>
        <v>,"dpspro":200</v>
      </c>
      <c r="K6152" s="32" t="str">
        <f t="shared" si="409"/>
        <v>"atk":300,"hp":5000,"undpspro":100,"pvpdpspro":50,"pvpundpspro":50,"dpspro":200</v>
      </c>
      <c r="L6152" s="20" t="str">
        <f>IF(B6152&gt;=50,VLOOKUP(A6152,英雄数据表!A:L,11,FALSE),IF(B6152&gt;=25,VLOOKUP(A6152,英雄数据表!A:L,7,0),""))</f>
        <v>"4404602004"</v>
      </c>
      <c r="M6152" s="20" t="str">
        <f>IFERROR(VLOOKUP(B6152,属性中转表!$K$2:$O$21,5,FALSE),"")</f>
        <v/>
      </c>
      <c r="N6152" s="20" t="str">
        <f>IF(B6152=25,VLOOKUP(A6152,英雄数据表!A:L,8,FALSE),IF(B6152=50,VLOOKUP(A6152,英雄数据表!A:L,12,0),""))</f>
        <v/>
      </c>
    </row>
    <row r="6153" spans="1:14" x14ac:dyDescent="0.3">
      <c r="A6153" s="20">
        <v>44046</v>
      </c>
      <c r="B6153" s="21">
        <f t="shared" si="406"/>
        <v>52</v>
      </c>
      <c r="C6153" s="21">
        <v>5</v>
      </c>
      <c r="D6153" s="21">
        <f>VLOOKUP(A6153,英雄数据表!A:D,4,0)</f>
        <v>4</v>
      </c>
      <c r="E6153" s="20" t="str">
        <f>VLOOKUP(A6153,英雄数据表!A:C,3,0)</f>
        <v>剧毒之击</v>
      </c>
      <c r="F6153" s="20">
        <f t="shared" si="407"/>
        <v>44046</v>
      </c>
      <c r="G6153" s="20">
        <f t="shared" si="408"/>
        <v>44046</v>
      </c>
      <c r="H6153" s="21" t="str">
        <f>VLOOKUP(B6153,属性中转表!A:F,6,FALSE)</f>
        <v>"hp":194400,"atk":5400</v>
      </c>
      <c r="I6153" s="20" t="str">
        <f>IF(VLOOKUP(B6153,属性中转表!A:G,7,FALSE)=0,"",VLOOKUP(VLOOKUP(B6153,属性中转表!A:G,7,FALSE),属性中转表!$K$2:$P$21,6,0))&amp;IF(VLOOKUP(B6153,属性中转表!A:G,7,FALSE)&gt;=50,VLOOKUP(A6153,英雄数据表!A:K,9,0),IF(VLOOKUP(B6153,属性中转表!A:G,7,FALSE)&gt;=25,VLOOKUP(A6153,英雄数据表!A:K,5,0),""))</f>
        <v>"atk":300,"hp":5000,"undpspro":100,"pvpdpspro":50,"pvpundpspro":50</v>
      </c>
      <c r="J6153" s="20" t="str">
        <f>IF(I6153="","",属性中转表!$I$1&amp;(IF(VLOOKUP(B6153,属性中转表!A:G,7,FALSE)=0,0,VLOOKUP(VLOOKUP(B6153,属性中转表!A:G,7,FALSE),属性中转表!$K$2:$P$21,4,0)))+IFERROR(VLOOKUP(A6153,英雄数据表!A:K,IF(武魂!B6153&gt;=50,10,IF(武魂!B6153&gt;=25,6)),0),0))</f>
        <v>,"dpspro":200</v>
      </c>
      <c r="K6153" s="32" t="str">
        <f t="shared" si="409"/>
        <v>"atk":300,"hp":5000,"undpspro":100,"pvpdpspro":50,"pvpundpspro":50,"dpspro":200</v>
      </c>
      <c r="L6153" s="20" t="str">
        <f>IF(B6153&gt;=50,VLOOKUP(A6153,英雄数据表!A:L,11,FALSE),IF(B6153&gt;=25,VLOOKUP(A6153,英雄数据表!A:L,7,0),""))</f>
        <v>"4404602004"</v>
      </c>
      <c r="M6153" s="20" t="str">
        <f>IFERROR(VLOOKUP(B6153,属性中转表!$K$2:$O$21,5,FALSE),"")</f>
        <v/>
      </c>
      <c r="N6153" s="20" t="str">
        <f>IF(B6153=25,VLOOKUP(A6153,英雄数据表!A:L,8,FALSE),IF(B6153=50,VLOOKUP(A6153,英雄数据表!A:L,12,0),""))</f>
        <v/>
      </c>
    </row>
    <row r="6154" spans="1:14" x14ac:dyDescent="0.3">
      <c r="A6154" s="20">
        <v>44046</v>
      </c>
      <c r="B6154" s="21">
        <f t="shared" si="406"/>
        <v>53</v>
      </c>
      <c r="C6154" s="21">
        <v>5</v>
      </c>
      <c r="D6154" s="21">
        <f>VLOOKUP(A6154,英雄数据表!A:D,4,0)</f>
        <v>4</v>
      </c>
      <c r="E6154" s="20" t="str">
        <f>VLOOKUP(A6154,英雄数据表!A:C,3,0)</f>
        <v>剧毒之击</v>
      </c>
      <c r="F6154" s="20">
        <f t="shared" si="407"/>
        <v>44046</v>
      </c>
      <c r="G6154" s="20">
        <f t="shared" si="408"/>
        <v>44046</v>
      </c>
      <c r="H6154" s="21" t="str">
        <f>VLOOKUP(B6154,属性中转表!A:F,6,FALSE)</f>
        <v>"hp":199800,"atk":5550</v>
      </c>
      <c r="I6154" s="20" t="str">
        <f>IF(VLOOKUP(B6154,属性中转表!A:G,7,FALSE)=0,"",VLOOKUP(VLOOKUP(B6154,属性中转表!A:G,7,FALSE),属性中转表!$K$2:$P$21,6,0))&amp;IF(VLOOKUP(B6154,属性中转表!A:G,7,FALSE)&gt;=50,VLOOKUP(A6154,英雄数据表!A:K,9,0),IF(VLOOKUP(B6154,属性中转表!A:G,7,FALSE)&gt;=25,VLOOKUP(A6154,英雄数据表!A:K,5,0),""))</f>
        <v>"atk":300,"hp":5000,"undpspro":100,"pvpdpspro":50,"pvpundpspro":50</v>
      </c>
      <c r="J6154" s="20" t="str">
        <f>IF(I6154="","",属性中转表!$I$1&amp;(IF(VLOOKUP(B6154,属性中转表!A:G,7,FALSE)=0,0,VLOOKUP(VLOOKUP(B6154,属性中转表!A:G,7,FALSE),属性中转表!$K$2:$P$21,4,0)))+IFERROR(VLOOKUP(A6154,英雄数据表!A:K,IF(武魂!B6154&gt;=50,10,IF(武魂!B6154&gt;=25,6)),0),0))</f>
        <v>,"dpspro":200</v>
      </c>
      <c r="K6154" s="32" t="str">
        <f t="shared" si="409"/>
        <v>"atk":300,"hp":5000,"undpspro":100,"pvpdpspro":50,"pvpundpspro":50,"dpspro":200</v>
      </c>
      <c r="L6154" s="20" t="str">
        <f>IF(B6154&gt;=50,VLOOKUP(A6154,英雄数据表!A:L,11,FALSE),IF(B6154&gt;=25,VLOOKUP(A6154,英雄数据表!A:L,7,0),""))</f>
        <v>"4404602004"</v>
      </c>
      <c r="M6154" s="20" t="str">
        <f>IFERROR(VLOOKUP(B6154,属性中转表!$K$2:$O$21,5,FALSE),"")</f>
        <v/>
      </c>
      <c r="N6154" s="20" t="str">
        <f>IF(B6154=25,VLOOKUP(A6154,英雄数据表!A:L,8,FALSE),IF(B6154=50,VLOOKUP(A6154,英雄数据表!A:L,12,0),""))</f>
        <v/>
      </c>
    </row>
    <row r="6155" spans="1:14" x14ac:dyDescent="0.3">
      <c r="A6155" s="20">
        <v>44046</v>
      </c>
      <c r="B6155" s="21">
        <f t="shared" si="406"/>
        <v>54</v>
      </c>
      <c r="C6155" s="21">
        <v>5</v>
      </c>
      <c r="D6155" s="21">
        <f>VLOOKUP(A6155,英雄数据表!A:D,4,0)</f>
        <v>4</v>
      </c>
      <c r="E6155" s="20" t="str">
        <f>VLOOKUP(A6155,英雄数据表!A:C,3,0)</f>
        <v>剧毒之击</v>
      </c>
      <c r="F6155" s="20">
        <f t="shared" si="407"/>
        <v>44046</v>
      </c>
      <c r="G6155" s="20">
        <f t="shared" si="408"/>
        <v>44046</v>
      </c>
      <c r="H6155" s="21" t="str">
        <f>VLOOKUP(B6155,属性中转表!A:F,6,FALSE)</f>
        <v>"hp":205200,"atk":5700</v>
      </c>
      <c r="I6155" s="20" t="str">
        <f>IF(VLOOKUP(B6155,属性中转表!A:G,7,FALSE)=0,"",VLOOKUP(VLOOKUP(B6155,属性中转表!A:G,7,FALSE),属性中转表!$K$2:$P$21,6,0))&amp;IF(VLOOKUP(B6155,属性中转表!A:G,7,FALSE)&gt;=50,VLOOKUP(A6155,英雄数据表!A:K,9,0),IF(VLOOKUP(B6155,属性中转表!A:G,7,FALSE)&gt;=25,VLOOKUP(A6155,英雄数据表!A:K,5,0),""))</f>
        <v>"atk":300,"hp":5000,"undpspro":100,"pvpdpspro":50,"pvpundpspro":50</v>
      </c>
      <c r="J6155" s="20" t="str">
        <f>IF(I6155="","",属性中转表!$I$1&amp;(IF(VLOOKUP(B6155,属性中转表!A:G,7,FALSE)=0,0,VLOOKUP(VLOOKUP(B6155,属性中转表!A:G,7,FALSE),属性中转表!$K$2:$P$21,4,0)))+IFERROR(VLOOKUP(A6155,英雄数据表!A:K,IF(武魂!B6155&gt;=50,10,IF(武魂!B6155&gt;=25,6)),0),0))</f>
        <v>,"dpspro":200</v>
      </c>
      <c r="K6155" s="32" t="str">
        <f t="shared" si="409"/>
        <v>"atk":300,"hp":5000,"undpspro":100,"pvpdpspro":50,"pvpundpspro":50,"dpspro":200</v>
      </c>
      <c r="L6155" s="20" t="str">
        <f>IF(B6155&gt;=50,VLOOKUP(A6155,英雄数据表!A:L,11,FALSE),IF(B6155&gt;=25,VLOOKUP(A6155,英雄数据表!A:L,7,0),""))</f>
        <v>"4404602004"</v>
      </c>
      <c r="M6155" s="20" t="str">
        <f>IFERROR(VLOOKUP(B6155,属性中转表!$K$2:$O$21,5,FALSE),"")</f>
        <v/>
      </c>
      <c r="N6155" s="20" t="str">
        <f>IF(B6155=25,VLOOKUP(A6155,英雄数据表!A:L,8,FALSE),IF(B6155=50,VLOOKUP(A6155,英雄数据表!A:L,12,0),""))</f>
        <v/>
      </c>
    </row>
    <row r="6156" spans="1:14" x14ac:dyDescent="0.3">
      <c r="A6156" s="20">
        <v>44046</v>
      </c>
      <c r="B6156" s="21">
        <f t="shared" si="406"/>
        <v>55</v>
      </c>
      <c r="C6156" s="21">
        <v>5</v>
      </c>
      <c r="D6156" s="21">
        <f>VLOOKUP(A6156,英雄数据表!A:D,4,0)</f>
        <v>4</v>
      </c>
      <c r="E6156" s="20" t="str">
        <f>VLOOKUP(A6156,英雄数据表!A:C,3,0)</f>
        <v>剧毒之击</v>
      </c>
      <c r="F6156" s="20">
        <f t="shared" si="407"/>
        <v>44046</v>
      </c>
      <c r="G6156" s="20">
        <f t="shared" si="408"/>
        <v>44046</v>
      </c>
      <c r="H6156" s="21" t="str">
        <f>VLOOKUP(B6156,属性中转表!A:F,6,FALSE)</f>
        <v>"hp":210600,"atk":5850</v>
      </c>
      <c r="I6156" s="20" t="str">
        <f>IF(VLOOKUP(B6156,属性中转表!A:G,7,FALSE)=0,"",VLOOKUP(VLOOKUP(B6156,属性中转表!A:G,7,FALSE),属性中转表!$K$2:$P$21,6,0))&amp;IF(VLOOKUP(B6156,属性中转表!A:G,7,FALSE)&gt;=50,VLOOKUP(A6156,英雄数据表!A:K,9,0),IF(VLOOKUP(B6156,属性中转表!A:G,7,FALSE)&gt;=25,VLOOKUP(A6156,英雄数据表!A:K,5,0),""))</f>
        <v>"atk":300,"hp":5000,"undpspro":150,"pvpdpspro":50,"pvpundpspro":50</v>
      </c>
      <c r="J6156" s="20" t="str">
        <f>IF(I6156="","",属性中转表!$I$1&amp;(IF(VLOOKUP(B6156,属性中转表!A:G,7,FALSE)=0,0,VLOOKUP(VLOOKUP(B6156,属性中转表!A:G,7,FALSE),属性中转表!$K$2:$P$21,4,0)))+IFERROR(VLOOKUP(A6156,英雄数据表!A:K,IF(武魂!B6156&gt;=50,10,IF(武魂!B6156&gt;=25,6)),0),0))</f>
        <v>,"dpspro":200</v>
      </c>
      <c r="K6156" s="32" t="str">
        <f t="shared" si="409"/>
        <v>"atk":300,"hp":5000,"undpspro":150,"pvpdpspro":50,"pvpundpspro":50,"dpspro":200</v>
      </c>
      <c r="L6156" s="20" t="str">
        <f>IF(B6156&gt;=50,VLOOKUP(A6156,英雄数据表!A:L,11,FALSE),IF(B6156&gt;=25,VLOOKUP(A6156,英雄数据表!A:L,7,0),""))</f>
        <v>"4404602004"</v>
      </c>
      <c r="M6156" s="20" t="str">
        <f>IFERROR(VLOOKUP(B6156,属性中转表!$K$2:$O$21,5,FALSE),"")</f>
        <v>"undpspro":50</v>
      </c>
      <c r="N6156" s="20" t="str">
        <f>IF(B6156=25,VLOOKUP(A6156,英雄数据表!A:L,8,FALSE),IF(B6156=50,VLOOKUP(A6156,英雄数据表!A:L,12,0),""))</f>
        <v/>
      </c>
    </row>
    <row r="6157" spans="1:14" x14ac:dyDescent="0.3">
      <c r="A6157" s="20">
        <v>44046</v>
      </c>
      <c r="B6157" s="21">
        <f t="shared" si="406"/>
        <v>56</v>
      </c>
      <c r="C6157" s="21">
        <v>5</v>
      </c>
      <c r="D6157" s="21">
        <f>VLOOKUP(A6157,英雄数据表!A:D,4,0)</f>
        <v>4</v>
      </c>
      <c r="E6157" s="20" t="str">
        <f>VLOOKUP(A6157,英雄数据表!A:C,3,0)</f>
        <v>剧毒之击</v>
      </c>
      <c r="F6157" s="20">
        <f t="shared" si="407"/>
        <v>44046</v>
      </c>
      <c r="G6157" s="20">
        <f t="shared" si="408"/>
        <v>44046</v>
      </c>
      <c r="H6157" s="21" t="str">
        <f>VLOOKUP(B6157,属性中转表!A:F,6,FALSE)</f>
        <v>"hp":216000,"atk":6000</v>
      </c>
      <c r="I6157" s="20" t="str">
        <f>IF(VLOOKUP(B6157,属性中转表!A:G,7,FALSE)=0,"",VLOOKUP(VLOOKUP(B6157,属性中转表!A:G,7,FALSE),属性中转表!$K$2:$P$21,6,0))&amp;IF(VLOOKUP(B6157,属性中转表!A:G,7,FALSE)&gt;=50,VLOOKUP(A6157,英雄数据表!A:K,9,0),IF(VLOOKUP(B6157,属性中转表!A:G,7,FALSE)&gt;=25,VLOOKUP(A6157,英雄数据表!A:K,5,0),""))</f>
        <v>"atk":300,"hp":5000,"undpspro":150,"pvpdpspro":50,"pvpundpspro":50</v>
      </c>
      <c r="J6157" s="20" t="str">
        <f>IF(I6157="","",属性中转表!$I$1&amp;(IF(VLOOKUP(B6157,属性中转表!A:G,7,FALSE)=0,0,VLOOKUP(VLOOKUP(B6157,属性中转表!A:G,7,FALSE),属性中转表!$K$2:$P$21,4,0)))+IFERROR(VLOOKUP(A6157,英雄数据表!A:K,IF(武魂!B6157&gt;=50,10,IF(武魂!B6157&gt;=25,6)),0),0))</f>
        <v>,"dpspro":200</v>
      </c>
      <c r="K6157" s="32" t="str">
        <f t="shared" si="409"/>
        <v>"atk":300,"hp":5000,"undpspro":150,"pvpdpspro":50,"pvpundpspro":50,"dpspro":200</v>
      </c>
      <c r="L6157" s="20" t="str">
        <f>IF(B6157&gt;=50,VLOOKUP(A6157,英雄数据表!A:L,11,FALSE),IF(B6157&gt;=25,VLOOKUP(A6157,英雄数据表!A:L,7,0),""))</f>
        <v>"4404602004"</v>
      </c>
      <c r="M6157" s="20" t="str">
        <f>IFERROR(VLOOKUP(B6157,属性中转表!$K$2:$O$21,5,FALSE),"")</f>
        <v/>
      </c>
      <c r="N6157" s="20" t="str">
        <f>IF(B6157=25,VLOOKUP(A6157,英雄数据表!A:L,8,FALSE),IF(B6157=50,VLOOKUP(A6157,英雄数据表!A:L,12,0),""))</f>
        <v/>
      </c>
    </row>
    <row r="6158" spans="1:14" x14ac:dyDescent="0.3">
      <c r="A6158" s="20">
        <v>44046</v>
      </c>
      <c r="B6158" s="21">
        <f t="shared" si="406"/>
        <v>57</v>
      </c>
      <c r="C6158" s="21">
        <v>5</v>
      </c>
      <c r="D6158" s="21">
        <f>VLOOKUP(A6158,英雄数据表!A:D,4,0)</f>
        <v>4</v>
      </c>
      <c r="E6158" s="20" t="str">
        <f>VLOOKUP(A6158,英雄数据表!A:C,3,0)</f>
        <v>剧毒之击</v>
      </c>
      <c r="F6158" s="20">
        <f t="shared" si="407"/>
        <v>44046</v>
      </c>
      <c r="G6158" s="20">
        <f t="shared" si="408"/>
        <v>44046</v>
      </c>
      <c r="H6158" s="21" t="str">
        <f>VLOOKUP(B6158,属性中转表!A:F,6,FALSE)</f>
        <v>"hp":221400,"atk":6150</v>
      </c>
      <c r="I6158" s="20" t="str">
        <f>IF(VLOOKUP(B6158,属性中转表!A:G,7,FALSE)=0,"",VLOOKUP(VLOOKUP(B6158,属性中转表!A:G,7,FALSE),属性中转表!$K$2:$P$21,6,0))&amp;IF(VLOOKUP(B6158,属性中转表!A:G,7,FALSE)&gt;=50,VLOOKUP(A6158,英雄数据表!A:K,9,0),IF(VLOOKUP(B6158,属性中转表!A:G,7,FALSE)&gt;=25,VLOOKUP(A6158,英雄数据表!A:K,5,0),""))</f>
        <v>"atk":300,"hp":5000,"undpspro":150,"pvpdpspro":50,"pvpundpspro":50</v>
      </c>
      <c r="J6158" s="20" t="str">
        <f>IF(I6158="","",属性中转表!$I$1&amp;(IF(VLOOKUP(B6158,属性中转表!A:G,7,FALSE)=0,0,VLOOKUP(VLOOKUP(B6158,属性中转表!A:G,7,FALSE),属性中转表!$K$2:$P$21,4,0)))+IFERROR(VLOOKUP(A6158,英雄数据表!A:K,IF(武魂!B6158&gt;=50,10,IF(武魂!B6158&gt;=25,6)),0),0))</f>
        <v>,"dpspro":200</v>
      </c>
      <c r="K6158" s="32" t="str">
        <f t="shared" si="409"/>
        <v>"atk":300,"hp":5000,"undpspro":150,"pvpdpspro":50,"pvpundpspro":50,"dpspro":200</v>
      </c>
      <c r="L6158" s="20" t="str">
        <f>IF(B6158&gt;=50,VLOOKUP(A6158,英雄数据表!A:L,11,FALSE),IF(B6158&gt;=25,VLOOKUP(A6158,英雄数据表!A:L,7,0),""))</f>
        <v>"4404602004"</v>
      </c>
      <c r="M6158" s="20" t="str">
        <f>IFERROR(VLOOKUP(B6158,属性中转表!$K$2:$O$21,5,FALSE),"")</f>
        <v/>
      </c>
      <c r="N6158" s="20" t="str">
        <f>IF(B6158=25,VLOOKUP(A6158,英雄数据表!A:L,8,FALSE),IF(B6158=50,VLOOKUP(A6158,英雄数据表!A:L,12,0),""))</f>
        <v/>
      </c>
    </row>
    <row r="6159" spans="1:14" x14ac:dyDescent="0.3">
      <c r="A6159" s="20">
        <v>44046</v>
      </c>
      <c r="B6159" s="21">
        <f t="shared" si="406"/>
        <v>58</v>
      </c>
      <c r="C6159" s="21">
        <v>5</v>
      </c>
      <c r="D6159" s="21">
        <f>VLOOKUP(A6159,英雄数据表!A:D,4,0)</f>
        <v>4</v>
      </c>
      <c r="E6159" s="20" t="str">
        <f>VLOOKUP(A6159,英雄数据表!A:C,3,0)</f>
        <v>剧毒之击</v>
      </c>
      <c r="F6159" s="20">
        <f t="shared" si="407"/>
        <v>44046</v>
      </c>
      <c r="G6159" s="20">
        <f t="shared" si="408"/>
        <v>44046</v>
      </c>
      <c r="H6159" s="21" t="str">
        <f>VLOOKUP(B6159,属性中转表!A:F,6,FALSE)</f>
        <v>"hp":226800,"atk":6300</v>
      </c>
      <c r="I6159" s="20" t="str">
        <f>IF(VLOOKUP(B6159,属性中转表!A:G,7,FALSE)=0,"",VLOOKUP(VLOOKUP(B6159,属性中转表!A:G,7,FALSE),属性中转表!$K$2:$P$21,6,0))&amp;IF(VLOOKUP(B6159,属性中转表!A:G,7,FALSE)&gt;=50,VLOOKUP(A6159,英雄数据表!A:K,9,0),IF(VLOOKUP(B6159,属性中转表!A:G,7,FALSE)&gt;=25,VLOOKUP(A6159,英雄数据表!A:K,5,0),""))</f>
        <v>"atk":300,"hp":5000,"undpspro":150,"pvpdpspro":50,"pvpundpspro":50</v>
      </c>
      <c r="J6159" s="20" t="str">
        <f>IF(I6159="","",属性中转表!$I$1&amp;(IF(VLOOKUP(B6159,属性中转表!A:G,7,FALSE)=0,0,VLOOKUP(VLOOKUP(B6159,属性中转表!A:G,7,FALSE),属性中转表!$K$2:$P$21,4,0)))+IFERROR(VLOOKUP(A6159,英雄数据表!A:K,IF(武魂!B6159&gt;=50,10,IF(武魂!B6159&gt;=25,6)),0),0))</f>
        <v>,"dpspro":200</v>
      </c>
      <c r="K6159" s="32" t="str">
        <f t="shared" si="409"/>
        <v>"atk":300,"hp":5000,"undpspro":150,"pvpdpspro":50,"pvpundpspro":50,"dpspro":200</v>
      </c>
      <c r="L6159" s="20" t="str">
        <f>IF(B6159&gt;=50,VLOOKUP(A6159,英雄数据表!A:L,11,FALSE),IF(B6159&gt;=25,VLOOKUP(A6159,英雄数据表!A:L,7,0),""))</f>
        <v>"4404602004"</v>
      </c>
      <c r="M6159" s="20" t="str">
        <f>IFERROR(VLOOKUP(B6159,属性中转表!$K$2:$O$21,5,FALSE),"")</f>
        <v/>
      </c>
      <c r="N6159" s="20" t="str">
        <f>IF(B6159=25,VLOOKUP(A6159,英雄数据表!A:L,8,FALSE),IF(B6159=50,VLOOKUP(A6159,英雄数据表!A:L,12,0),""))</f>
        <v/>
      </c>
    </row>
    <row r="6160" spans="1:14" x14ac:dyDescent="0.3">
      <c r="A6160" s="20">
        <v>44046</v>
      </c>
      <c r="B6160" s="21">
        <f t="shared" si="406"/>
        <v>59</v>
      </c>
      <c r="C6160" s="21">
        <v>5</v>
      </c>
      <c r="D6160" s="21">
        <f>VLOOKUP(A6160,英雄数据表!A:D,4,0)</f>
        <v>4</v>
      </c>
      <c r="E6160" s="20" t="str">
        <f>VLOOKUP(A6160,英雄数据表!A:C,3,0)</f>
        <v>剧毒之击</v>
      </c>
      <c r="F6160" s="20">
        <f t="shared" si="407"/>
        <v>44046</v>
      </c>
      <c r="G6160" s="20">
        <f t="shared" si="408"/>
        <v>44046</v>
      </c>
      <c r="H6160" s="21" t="str">
        <f>VLOOKUP(B6160,属性中转表!A:F,6,FALSE)</f>
        <v>"hp":232200,"atk":6450</v>
      </c>
      <c r="I6160" s="20" t="str">
        <f>IF(VLOOKUP(B6160,属性中转表!A:G,7,FALSE)=0,"",VLOOKUP(VLOOKUP(B6160,属性中转表!A:G,7,FALSE),属性中转表!$K$2:$P$21,6,0))&amp;IF(VLOOKUP(B6160,属性中转表!A:G,7,FALSE)&gt;=50,VLOOKUP(A6160,英雄数据表!A:K,9,0),IF(VLOOKUP(B6160,属性中转表!A:G,7,FALSE)&gt;=25,VLOOKUP(A6160,英雄数据表!A:K,5,0),""))</f>
        <v>"atk":300,"hp":5000,"undpspro":150,"pvpdpspro":50,"pvpundpspro":50</v>
      </c>
      <c r="J6160" s="20" t="str">
        <f>IF(I6160="","",属性中转表!$I$1&amp;(IF(VLOOKUP(B6160,属性中转表!A:G,7,FALSE)=0,0,VLOOKUP(VLOOKUP(B6160,属性中转表!A:G,7,FALSE),属性中转表!$K$2:$P$21,4,0)))+IFERROR(VLOOKUP(A6160,英雄数据表!A:K,IF(武魂!B6160&gt;=50,10,IF(武魂!B6160&gt;=25,6)),0),0))</f>
        <v>,"dpspro":200</v>
      </c>
      <c r="K6160" s="32" t="str">
        <f t="shared" si="409"/>
        <v>"atk":300,"hp":5000,"undpspro":150,"pvpdpspro":50,"pvpundpspro":50,"dpspro":200</v>
      </c>
      <c r="L6160" s="20" t="str">
        <f>IF(B6160&gt;=50,VLOOKUP(A6160,英雄数据表!A:L,11,FALSE),IF(B6160&gt;=25,VLOOKUP(A6160,英雄数据表!A:L,7,0),""))</f>
        <v>"4404602004"</v>
      </c>
      <c r="M6160" s="20" t="str">
        <f>IFERROR(VLOOKUP(B6160,属性中转表!$K$2:$O$21,5,FALSE),"")</f>
        <v/>
      </c>
      <c r="N6160" s="20" t="str">
        <f>IF(B6160=25,VLOOKUP(A6160,英雄数据表!A:L,8,FALSE),IF(B6160=50,VLOOKUP(A6160,英雄数据表!A:L,12,0),""))</f>
        <v/>
      </c>
    </row>
    <row r="6161" spans="1:14" x14ac:dyDescent="0.3">
      <c r="A6161" s="20">
        <v>44046</v>
      </c>
      <c r="B6161" s="21">
        <f t="shared" si="406"/>
        <v>60</v>
      </c>
      <c r="C6161" s="21">
        <v>5</v>
      </c>
      <c r="D6161" s="21">
        <f>VLOOKUP(A6161,英雄数据表!A:D,4,0)</f>
        <v>4</v>
      </c>
      <c r="E6161" s="20" t="str">
        <f>VLOOKUP(A6161,英雄数据表!A:C,3,0)</f>
        <v>剧毒之击</v>
      </c>
      <c r="F6161" s="20">
        <f t="shared" si="407"/>
        <v>44046</v>
      </c>
      <c r="G6161" s="20">
        <f t="shared" si="408"/>
        <v>44046</v>
      </c>
      <c r="H6161" s="21" t="str">
        <f>VLOOKUP(B6161,属性中转表!A:F,6,FALSE)</f>
        <v>"hp":237600,"atk":6600</v>
      </c>
      <c r="I6161" s="20" t="str">
        <f>IF(VLOOKUP(B6161,属性中转表!A:G,7,FALSE)=0,"",VLOOKUP(VLOOKUP(B6161,属性中转表!A:G,7,FALSE),属性中转表!$K$2:$P$21,6,0))&amp;IF(VLOOKUP(B6161,属性中转表!A:G,7,FALSE)&gt;=50,VLOOKUP(A6161,英雄数据表!A:K,9,0),IF(VLOOKUP(B6161,属性中转表!A:G,7,FALSE)&gt;=25,VLOOKUP(A6161,英雄数据表!A:K,5,0),""))</f>
        <v>"atk":300,"hp":5000,"undpspro":150,"pvpdpspro":50,"pvpundpspro":50</v>
      </c>
      <c r="J6161" s="20" t="str">
        <f>IF(I6161="","",属性中转表!$I$1&amp;(IF(VLOOKUP(B6161,属性中转表!A:G,7,FALSE)=0,0,VLOOKUP(VLOOKUP(B6161,属性中转表!A:G,7,FALSE),属性中转表!$K$2:$P$21,4,0)))+IFERROR(VLOOKUP(A6161,英雄数据表!A:K,IF(武魂!B6161&gt;=50,10,IF(武魂!B6161&gt;=25,6)),0),0))</f>
        <v>,"dpspro":250</v>
      </c>
      <c r="K6161" s="32" t="str">
        <f t="shared" si="409"/>
        <v>"atk":300,"hp":5000,"undpspro":150,"pvpdpspro":50,"pvpundpspro":50,"dpspro":250</v>
      </c>
      <c r="L6161" s="20" t="str">
        <f>IF(B6161&gt;=50,VLOOKUP(A6161,英雄数据表!A:L,11,FALSE),IF(B6161&gt;=25,VLOOKUP(A6161,英雄数据表!A:L,7,0),""))</f>
        <v>"4404602004"</v>
      </c>
      <c r="M6161" s="20" t="str">
        <f>IFERROR(VLOOKUP(B6161,属性中转表!$K$2:$O$21,5,FALSE),"")</f>
        <v>"dpspro":50</v>
      </c>
      <c r="N6161" s="20" t="str">
        <f>IF(B6161=25,VLOOKUP(A6161,英雄数据表!A:L,8,FALSE),IF(B6161=50,VLOOKUP(A6161,英雄数据表!A:L,12,0),""))</f>
        <v/>
      </c>
    </row>
    <row r="6162" spans="1:14" x14ac:dyDescent="0.3">
      <c r="A6162" s="20">
        <v>44046</v>
      </c>
      <c r="B6162" s="21">
        <f t="shared" si="406"/>
        <v>61</v>
      </c>
      <c r="C6162" s="21">
        <v>5</v>
      </c>
      <c r="D6162" s="21">
        <f>VLOOKUP(A6162,英雄数据表!A:D,4,0)</f>
        <v>4</v>
      </c>
      <c r="E6162" s="20" t="str">
        <f>VLOOKUP(A6162,英雄数据表!A:C,3,0)</f>
        <v>剧毒之击</v>
      </c>
      <c r="F6162" s="20">
        <f t="shared" si="407"/>
        <v>44046</v>
      </c>
      <c r="G6162" s="20">
        <f t="shared" si="408"/>
        <v>44046</v>
      </c>
      <c r="H6162" s="21" t="str">
        <f>VLOOKUP(B6162,属性中转表!A:F,6,FALSE)</f>
        <v>"hp":243000,"atk":6750</v>
      </c>
      <c r="I6162" s="20" t="str">
        <f>IF(VLOOKUP(B6162,属性中转表!A:G,7,FALSE)=0,"",VLOOKUP(VLOOKUP(B6162,属性中转表!A:G,7,FALSE),属性中转表!$K$2:$P$21,6,0))&amp;IF(VLOOKUP(B6162,属性中转表!A:G,7,FALSE)&gt;=50,VLOOKUP(A6162,英雄数据表!A:K,9,0),IF(VLOOKUP(B6162,属性中转表!A:G,7,FALSE)&gt;=25,VLOOKUP(A6162,英雄数据表!A:K,5,0),""))</f>
        <v>"atk":300,"hp":5000,"undpspro":150,"pvpdpspro":50,"pvpundpspro":50</v>
      </c>
      <c r="J6162" s="20" t="str">
        <f>IF(I6162="","",属性中转表!$I$1&amp;(IF(VLOOKUP(B6162,属性中转表!A:G,7,FALSE)=0,0,VLOOKUP(VLOOKUP(B6162,属性中转表!A:G,7,FALSE),属性中转表!$K$2:$P$21,4,0)))+IFERROR(VLOOKUP(A6162,英雄数据表!A:K,IF(武魂!B6162&gt;=50,10,IF(武魂!B6162&gt;=25,6)),0),0))</f>
        <v>,"dpspro":250</v>
      </c>
      <c r="K6162" s="32" t="str">
        <f t="shared" si="409"/>
        <v>"atk":300,"hp":5000,"undpspro":150,"pvpdpspro":50,"pvpundpspro":50,"dpspro":250</v>
      </c>
      <c r="L6162" s="20" t="str">
        <f>IF(B6162&gt;=50,VLOOKUP(A6162,英雄数据表!A:L,11,FALSE),IF(B6162&gt;=25,VLOOKUP(A6162,英雄数据表!A:L,7,0),""))</f>
        <v>"4404602004"</v>
      </c>
      <c r="M6162" s="20" t="str">
        <f>IFERROR(VLOOKUP(B6162,属性中转表!$K$2:$O$21,5,FALSE),"")</f>
        <v/>
      </c>
      <c r="N6162" s="20" t="str">
        <f>IF(B6162=25,VLOOKUP(A6162,英雄数据表!A:L,8,FALSE),IF(B6162=50,VLOOKUP(A6162,英雄数据表!A:L,12,0),""))</f>
        <v/>
      </c>
    </row>
    <row r="6163" spans="1:14" x14ac:dyDescent="0.3">
      <c r="A6163" s="20">
        <v>44046</v>
      </c>
      <c r="B6163" s="21">
        <f t="shared" si="406"/>
        <v>62</v>
      </c>
      <c r="C6163" s="21">
        <v>5</v>
      </c>
      <c r="D6163" s="21">
        <f>VLOOKUP(A6163,英雄数据表!A:D,4,0)</f>
        <v>4</v>
      </c>
      <c r="E6163" s="20" t="str">
        <f>VLOOKUP(A6163,英雄数据表!A:C,3,0)</f>
        <v>剧毒之击</v>
      </c>
      <c r="F6163" s="20">
        <f t="shared" si="407"/>
        <v>44046</v>
      </c>
      <c r="G6163" s="20">
        <f t="shared" si="408"/>
        <v>44046</v>
      </c>
      <c r="H6163" s="21" t="str">
        <f>VLOOKUP(B6163,属性中转表!A:F,6,FALSE)</f>
        <v>"hp":248400,"atk":6900</v>
      </c>
      <c r="I6163" s="20" t="str">
        <f>IF(VLOOKUP(B6163,属性中转表!A:G,7,FALSE)=0,"",VLOOKUP(VLOOKUP(B6163,属性中转表!A:G,7,FALSE),属性中转表!$K$2:$P$21,6,0))&amp;IF(VLOOKUP(B6163,属性中转表!A:G,7,FALSE)&gt;=50,VLOOKUP(A6163,英雄数据表!A:K,9,0),IF(VLOOKUP(B6163,属性中转表!A:G,7,FALSE)&gt;=25,VLOOKUP(A6163,英雄数据表!A:K,5,0),""))</f>
        <v>"atk":300,"hp":5000,"undpspro":150,"pvpdpspro":50,"pvpundpspro":50</v>
      </c>
      <c r="J6163" s="20" t="str">
        <f>IF(I6163="","",属性中转表!$I$1&amp;(IF(VLOOKUP(B6163,属性中转表!A:G,7,FALSE)=0,0,VLOOKUP(VLOOKUP(B6163,属性中转表!A:G,7,FALSE),属性中转表!$K$2:$P$21,4,0)))+IFERROR(VLOOKUP(A6163,英雄数据表!A:K,IF(武魂!B6163&gt;=50,10,IF(武魂!B6163&gt;=25,6)),0),0))</f>
        <v>,"dpspro":250</v>
      </c>
      <c r="K6163" s="32" t="str">
        <f t="shared" si="409"/>
        <v>"atk":300,"hp":5000,"undpspro":150,"pvpdpspro":50,"pvpundpspro":50,"dpspro":250</v>
      </c>
      <c r="L6163" s="20" t="str">
        <f>IF(B6163&gt;=50,VLOOKUP(A6163,英雄数据表!A:L,11,FALSE),IF(B6163&gt;=25,VLOOKUP(A6163,英雄数据表!A:L,7,0),""))</f>
        <v>"4404602004"</v>
      </c>
      <c r="M6163" s="20" t="str">
        <f>IFERROR(VLOOKUP(B6163,属性中转表!$K$2:$O$21,5,FALSE),"")</f>
        <v/>
      </c>
      <c r="N6163" s="20" t="str">
        <f>IF(B6163=25,VLOOKUP(A6163,英雄数据表!A:L,8,FALSE),IF(B6163=50,VLOOKUP(A6163,英雄数据表!A:L,12,0),""))</f>
        <v/>
      </c>
    </row>
    <row r="6164" spans="1:14" x14ac:dyDescent="0.3">
      <c r="A6164" s="20">
        <v>44046</v>
      </c>
      <c r="B6164" s="21">
        <f t="shared" si="406"/>
        <v>63</v>
      </c>
      <c r="C6164" s="21">
        <v>5</v>
      </c>
      <c r="D6164" s="21">
        <f>VLOOKUP(A6164,英雄数据表!A:D,4,0)</f>
        <v>4</v>
      </c>
      <c r="E6164" s="20" t="str">
        <f>VLOOKUP(A6164,英雄数据表!A:C,3,0)</f>
        <v>剧毒之击</v>
      </c>
      <c r="F6164" s="20">
        <f t="shared" si="407"/>
        <v>44046</v>
      </c>
      <c r="G6164" s="20">
        <f t="shared" si="408"/>
        <v>44046</v>
      </c>
      <c r="H6164" s="21" t="str">
        <f>VLOOKUP(B6164,属性中转表!A:F,6,FALSE)</f>
        <v>"hp":253800,"atk":7050</v>
      </c>
      <c r="I6164" s="20" t="str">
        <f>IF(VLOOKUP(B6164,属性中转表!A:G,7,FALSE)=0,"",VLOOKUP(VLOOKUP(B6164,属性中转表!A:G,7,FALSE),属性中转表!$K$2:$P$21,6,0))&amp;IF(VLOOKUP(B6164,属性中转表!A:G,7,FALSE)&gt;=50,VLOOKUP(A6164,英雄数据表!A:K,9,0),IF(VLOOKUP(B6164,属性中转表!A:G,7,FALSE)&gt;=25,VLOOKUP(A6164,英雄数据表!A:K,5,0),""))</f>
        <v>"atk":300,"hp":5000,"undpspro":150,"pvpdpspro":50,"pvpundpspro":50</v>
      </c>
      <c r="J6164" s="20" t="str">
        <f>IF(I6164="","",属性中转表!$I$1&amp;(IF(VLOOKUP(B6164,属性中转表!A:G,7,FALSE)=0,0,VLOOKUP(VLOOKUP(B6164,属性中转表!A:G,7,FALSE),属性中转表!$K$2:$P$21,4,0)))+IFERROR(VLOOKUP(A6164,英雄数据表!A:K,IF(武魂!B6164&gt;=50,10,IF(武魂!B6164&gt;=25,6)),0),0))</f>
        <v>,"dpspro":250</v>
      </c>
      <c r="K6164" s="32" t="str">
        <f t="shared" si="409"/>
        <v>"atk":300,"hp":5000,"undpspro":150,"pvpdpspro":50,"pvpundpspro":50,"dpspro":250</v>
      </c>
      <c r="L6164" s="20" t="str">
        <f>IF(B6164&gt;=50,VLOOKUP(A6164,英雄数据表!A:L,11,FALSE),IF(B6164&gt;=25,VLOOKUP(A6164,英雄数据表!A:L,7,0),""))</f>
        <v>"4404602004"</v>
      </c>
      <c r="M6164" s="20" t="str">
        <f>IFERROR(VLOOKUP(B6164,属性中转表!$K$2:$O$21,5,FALSE),"")</f>
        <v/>
      </c>
      <c r="N6164" s="20" t="str">
        <f>IF(B6164=25,VLOOKUP(A6164,英雄数据表!A:L,8,FALSE),IF(B6164=50,VLOOKUP(A6164,英雄数据表!A:L,12,0),""))</f>
        <v/>
      </c>
    </row>
    <row r="6165" spans="1:14" x14ac:dyDescent="0.3">
      <c r="A6165" s="20">
        <v>44046</v>
      </c>
      <c r="B6165" s="21">
        <f t="shared" si="406"/>
        <v>64</v>
      </c>
      <c r="C6165" s="21">
        <v>5</v>
      </c>
      <c r="D6165" s="21">
        <f>VLOOKUP(A6165,英雄数据表!A:D,4,0)</f>
        <v>4</v>
      </c>
      <c r="E6165" s="20" t="str">
        <f>VLOOKUP(A6165,英雄数据表!A:C,3,0)</f>
        <v>剧毒之击</v>
      </c>
      <c r="F6165" s="20">
        <f t="shared" si="407"/>
        <v>44046</v>
      </c>
      <c r="G6165" s="20">
        <f t="shared" si="408"/>
        <v>44046</v>
      </c>
      <c r="H6165" s="21" t="str">
        <f>VLOOKUP(B6165,属性中转表!A:F,6,FALSE)</f>
        <v>"hp":259200,"atk":7200</v>
      </c>
      <c r="I6165" s="20" t="str">
        <f>IF(VLOOKUP(B6165,属性中转表!A:G,7,FALSE)=0,"",VLOOKUP(VLOOKUP(B6165,属性中转表!A:G,7,FALSE),属性中转表!$K$2:$P$21,6,0))&amp;IF(VLOOKUP(B6165,属性中转表!A:G,7,FALSE)&gt;=50,VLOOKUP(A6165,英雄数据表!A:K,9,0),IF(VLOOKUP(B6165,属性中转表!A:G,7,FALSE)&gt;=25,VLOOKUP(A6165,英雄数据表!A:K,5,0),""))</f>
        <v>"atk":300,"hp":5000,"undpspro":150,"pvpdpspro":50,"pvpundpspro":50</v>
      </c>
      <c r="J6165" s="20" t="str">
        <f>IF(I6165="","",属性中转表!$I$1&amp;(IF(VLOOKUP(B6165,属性中转表!A:G,7,FALSE)=0,0,VLOOKUP(VLOOKUP(B6165,属性中转表!A:G,7,FALSE),属性中转表!$K$2:$P$21,4,0)))+IFERROR(VLOOKUP(A6165,英雄数据表!A:K,IF(武魂!B6165&gt;=50,10,IF(武魂!B6165&gt;=25,6)),0),0))</f>
        <v>,"dpspro":250</v>
      </c>
      <c r="K6165" s="32" t="str">
        <f t="shared" si="409"/>
        <v>"atk":300,"hp":5000,"undpspro":150,"pvpdpspro":50,"pvpundpspro":50,"dpspro":250</v>
      </c>
      <c r="L6165" s="20" t="str">
        <f>IF(B6165&gt;=50,VLOOKUP(A6165,英雄数据表!A:L,11,FALSE),IF(B6165&gt;=25,VLOOKUP(A6165,英雄数据表!A:L,7,0),""))</f>
        <v>"4404602004"</v>
      </c>
      <c r="M6165" s="20" t="str">
        <f>IFERROR(VLOOKUP(B6165,属性中转表!$K$2:$O$21,5,FALSE),"")</f>
        <v/>
      </c>
      <c r="N6165" s="20" t="str">
        <f>IF(B6165=25,VLOOKUP(A6165,英雄数据表!A:L,8,FALSE),IF(B6165=50,VLOOKUP(A6165,英雄数据表!A:L,12,0),""))</f>
        <v/>
      </c>
    </row>
    <row r="6166" spans="1:14" x14ac:dyDescent="0.3">
      <c r="A6166" s="20">
        <v>44046</v>
      </c>
      <c r="B6166" s="21">
        <f t="shared" ref="B6166:B6229" si="410">IF(A6166=A6165,B6165+1,1)</f>
        <v>65</v>
      </c>
      <c r="C6166" s="21">
        <v>5</v>
      </c>
      <c r="D6166" s="21">
        <f>VLOOKUP(A6166,英雄数据表!A:D,4,0)</f>
        <v>4</v>
      </c>
      <c r="E6166" s="20" t="str">
        <f>VLOOKUP(A6166,英雄数据表!A:C,3,0)</f>
        <v>剧毒之击</v>
      </c>
      <c r="F6166" s="20">
        <f t="shared" ref="F6166:F6229" si="411">A6166</f>
        <v>44046</v>
      </c>
      <c r="G6166" s="20">
        <f t="shared" ref="G6166:G6229" si="412">A6166</f>
        <v>44046</v>
      </c>
      <c r="H6166" s="21" t="str">
        <f>VLOOKUP(B6166,属性中转表!A:F,6,FALSE)</f>
        <v>"hp":264600,"atk":7350</v>
      </c>
      <c r="I6166" s="20" t="str">
        <f>IF(VLOOKUP(B6166,属性中转表!A:G,7,FALSE)=0,"",VLOOKUP(VLOOKUP(B6166,属性中转表!A:G,7,FALSE),属性中转表!$K$2:$P$21,6,0))&amp;IF(VLOOKUP(B6166,属性中转表!A:G,7,FALSE)&gt;=50,VLOOKUP(A6166,英雄数据表!A:K,9,0),IF(VLOOKUP(B6166,属性中转表!A:G,7,FALSE)&gt;=25,VLOOKUP(A6166,英雄数据表!A:K,5,0),""))</f>
        <v>"atk":300,"hp":5000,"undpspro":150,"pvpdpspro":100,"pvpundpspro":50</v>
      </c>
      <c r="J6166" s="20" t="str">
        <f>IF(I6166="","",属性中转表!$I$1&amp;(IF(VLOOKUP(B6166,属性中转表!A:G,7,FALSE)=0,0,VLOOKUP(VLOOKUP(B6166,属性中转表!A:G,7,FALSE),属性中转表!$K$2:$P$21,4,0)))+IFERROR(VLOOKUP(A6166,英雄数据表!A:K,IF(武魂!B6166&gt;=50,10,IF(武魂!B6166&gt;=25,6)),0),0))</f>
        <v>,"dpspro":250</v>
      </c>
      <c r="K6166" s="32" t="str">
        <f t="shared" si="409"/>
        <v>"atk":300,"hp":5000,"undpspro":150,"pvpdpspro":100,"pvpundpspro":50,"dpspro":250</v>
      </c>
      <c r="L6166" s="20" t="str">
        <f>IF(B6166&gt;=50,VLOOKUP(A6166,英雄数据表!A:L,11,FALSE),IF(B6166&gt;=25,VLOOKUP(A6166,英雄数据表!A:L,7,0),""))</f>
        <v>"4404602004"</v>
      </c>
      <c r="M6166" s="20" t="str">
        <f>IFERROR(VLOOKUP(B6166,属性中转表!$K$2:$O$21,5,FALSE),"")</f>
        <v>"pvpdpspro":50</v>
      </c>
      <c r="N6166" s="20" t="str">
        <f>IF(B6166=25,VLOOKUP(A6166,英雄数据表!A:L,8,FALSE),IF(B6166=50,VLOOKUP(A6166,英雄数据表!A:L,12,0),""))</f>
        <v/>
      </c>
    </row>
    <row r="6167" spans="1:14" x14ac:dyDescent="0.3">
      <c r="A6167" s="20">
        <v>44046</v>
      </c>
      <c r="B6167" s="21">
        <f t="shared" si="410"/>
        <v>66</v>
      </c>
      <c r="C6167" s="21">
        <v>5</v>
      </c>
      <c r="D6167" s="21">
        <f>VLOOKUP(A6167,英雄数据表!A:D,4,0)</f>
        <v>4</v>
      </c>
      <c r="E6167" s="20" t="str">
        <f>VLOOKUP(A6167,英雄数据表!A:C,3,0)</f>
        <v>剧毒之击</v>
      </c>
      <c r="F6167" s="20">
        <f t="shared" si="411"/>
        <v>44046</v>
      </c>
      <c r="G6167" s="20">
        <f t="shared" si="412"/>
        <v>44046</v>
      </c>
      <c r="H6167" s="21" t="str">
        <f>VLOOKUP(B6167,属性中转表!A:F,6,FALSE)</f>
        <v>"hp":270000,"atk":7500</v>
      </c>
      <c r="I6167" s="20" t="str">
        <f>IF(VLOOKUP(B6167,属性中转表!A:G,7,FALSE)=0,"",VLOOKUP(VLOOKUP(B6167,属性中转表!A:G,7,FALSE),属性中转表!$K$2:$P$21,6,0))&amp;IF(VLOOKUP(B6167,属性中转表!A:G,7,FALSE)&gt;=50,VLOOKUP(A6167,英雄数据表!A:K,9,0),IF(VLOOKUP(B6167,属性中转表!A:G,7,FALSE)&gt;=25,VLOOKUP(A6167,英雄数据表!A:K,5,0),""))</f>
        <v>"atk":300,"hp":5000,"undpspro":150,"pvpdpspro":100,"pvpundpspro":50</v>
      </c>
      <c r="J6167" s="20" t="str">
        <f>IF(I6167="","",属性中转表!$I$1&amp;(IF(VLOOKUP(B6167,属性中转表!A:G,7,FALSE)=0,0,VLOOKUP(VLOOKUP(B6167,属性中转表!A:G,7,FALSE),属性中转表!$K$2:$P$21,4,0)))+IFERROR(VLOOKUP(A6167,英雄数据表!A:K,IF(武魂!B6167&gt;=50,10,IF(武魂!B6167&gt;=25,6)),0),0))</f>
        <v>,"dpspro":250</v>
      </c>
      <c r="K6167" s="32" t="str">
        <f t="shared" si="409"/>
        <v>"atk":300,"hp":5000,"undpspro":150,"pvpdpspro":100,"pvpundpspro":50,"dpspro":250</v>
      </c>
      <c r="L6167" s="20" t="str">
        <f>IF(B6167&gt;=50,VLOOKUP(A6167,英雄数据表!A:L,11,FALSE),IF(B6167&gt;=25,VLOOKUP(A6167,英雄数据表!A:L,7,0),""))</f>
        <v>"4404602004"</v>
      </c>
      <c r="M6167" s="20" t="str">
        <f>IFERROR(VLOOKUP(B6167,属性中转表!$K$2:$O$21,5,FALSE),"")</f>
        <v/>
      </c>
      <c r="N6167" s="20" t="str">
        <f>IF(B6167=25,VLOOKUP(A6167,英雄数据表!A:L,8,FALSE),IF(B6167=50,VLOOKUP(A6167,英雄数据表!A:L,12,0),""))</f>
        <v/>
      </c>
    </row>
    <row r="6168" spans="1:14" x14ac:dyDescent="0.3">
      <c r="A6168" s="20">
        <v>44046</v>
      </c>
      <c r="B6168" s="21">
        <f t="shared" si="410"/>
        <v>67</v>
      </c>
      <c r="C6168" s="21">
        <v>5</v>
      </c>
      <c r="D6168" s="21">
        <f>VLOOKUP(A6168,英雄数据表!A:D,4,0)</f>
        <v>4</v>
      </c>
      <c r="E6168" s="20" t="str">
        <f>VLOOKUP(A6168,英雄数据表!A:C,3,0)</f>
        <v>剧毒之击</v>
      </c>
      <c r="F6168" s="20">
        <f t="shared" si="411"/>
        <v>44046</v>
      </c>
      <c r="G6168" s="20">
        <f t="shared" si="412"/>
        <v>44046</v>
      </c>
      <c r="H6168" s="21" t="str">
        <f>VLOOKUP(B6168,属性中转表!A:F,6,FALSE)</f>
        <v>"hp":275400,"atk":7650</v>
      </c>
      <c r="I6168" s="20" t="str">
        <f>IF(VLOOKUP(B6168,属性中转表!A:G,7,FALSE)=0,"",VLOOKUP(VLOOKUP(B6168,属性中转表!A:G,7,FALSE),属性中转表!$K$2:$P$21,6,0))&amp;IF(VLOOKUP(B6168,属性中转表!A:G,7,FALSE)&gt;=50,VLOOKUP(A6168,英雄数据表!A:K,9,0),IF(VLOOKUP(B6168,属性中转表!A:G,7,FALSE)&gt;=25,VLOOKUP(A6168,英雄数据表!A:K,5,0),""))</f>
        <v>"atk":300,"hp":5000,"undpspro":150,"pvpdpspro":100,"pvpundpspro":50</v>
      </c>
      <c r="J6168" s="20" t="str">
        <f>IF(I6168="","",属性中转表!$I$1&amp;(IF(VLOOKUP(B6168,属性中转表!A:G,7,FALSE)=0,0,VLOOKUP(VLOOKUP(B6168,属性中转表!A:G,7,FALSE),属性中转表!$K$2:$P$21,4,0)))+IFERROR(VLOOKUP(A6168,英雄数据表!A:K,IF(武魂!B6168&gt;=50,10,IF(武魂!B6168&gt;=25,6)),0),0))</f>
        <v>,"dpspro":250</v>
      </c>
      <c r="K6168" s="32" t="str">
        <f t="shared" si="409"/>
        <v>"atk":300,"hp":5000,"undpspro":150,"pvpdpspro":100,"pvpundpspro":50,"dpspro":250</v>
      </c>
      <c r="L6168" s="20" t="str">
        <f>IF(B6168&gt;=50,VLOOKUP(A6168,英雄数据表!A:L,11,FALSE),IF(B6168&gt;=25,VLOOKUP(A6168,英雄数据表!A:L,7,0),""))</f>
        <v>"4404602004"</v>
      </c>
      <c r="M6168" s="20" t="str">
        <f>IFERROR(VLOOKUP(B6168,属性中转表!$K$2:$O$21,5,FALSE),"")</f>
        <v/>
      </c>
      <c r="N6168" s="20" t="str">
        <f>IF(B6168=25,VLOOKUP(A6168,英雄数据表!A:L,8,FALSE),IF(B6168=50,VLOOKUP(A6168,英雄数据表!A:L,12,0),""))</f>
        <v/>
      </c>
    </row>
    <row r="6169" spans="1:14" x14ac:dyDescent="0.3">
      <c r="A6169" s="20">
        <v>44046</v>
      </c>
      <c r="B6169" s="21">
        <f t="shared" si="410"/>
        <v>68</v>
      </c>
      <c r="C6169" s="21">
        <v>5</v>
      </c>
      <c r="D6169" s="21">
        <f>VLOOKUP(A6169,英雄数据表!A:D,4,0)</f>
        <v>4</v>
      </c>
      <c r="E6169" s="20" t="str">
        <f>VLOOKUP(A6169,英雄数据表!A:C,3,0)</f>
        <v>剧毒之击</v>
      </c>
      <c r="F6169" s="20">
        <f t="shared" si="411"/>
        <v>44046</v>
      </c>
      <c r="G6169" s="20">
        <f t="shared" si="412"/>
        <v>44046</v>
      </c>
      <c r="H6169" s="21" t="str">
        <f>VLOOKUP(B6169,属性中转表!A:F,6,FALSE)</f>
        <v>"hp":280800,"atk":7800</v>
      </c>
      <c r="I6169" s="20" t="str">
        <f>IF(VLOOKUP(B6169,属性中转表!A:G,7,FALSE)=0,"",VLOOKUP(VLOOKUP(B6169,属性中转表!A:G,7,FALSE),属性中转表!$K$2:$P$21,6,0))&amp;IF(VLOOKUP(B6169,属性中转表!A:G,7,FALSE)&gt;=50,VLOOKUP(A6169,英雄数据表!A:K,9,0),IF(VLOOKUP(B6169,属性中转表!A:G,7,FALSE)&gt;=25,VLOOKUP(A6169,英雄数据表!A:K,5,0),""))</f>
        <v>"atk":300,"hp":5000,"undpspro":150,"pvpdpspro":100,"pvpundpspro":50</v>
      </c>
      <c r="J6169" s="20" t="str">
        <f>IF(I6169="","",属性中转表!$I$1&amp;(IF(VLOOKUP(B6169,属性中转表!A:G,7,FALSE)=0,0,VLOOKUP(VLOOKUP(B6169,属性中转表!A:G,7,FALSE),属性中转表!$K$2:$P$21,4,0)))+IFERROR(VLOOKUP(A6169,英雄数据表!A:K,IF(武魂!B6169&gt;=50,10,IF(武魂!B6169&gt;=25,6)),0),0))</f>
        <v>,"dpspro":250</v>
      </c>
      <c r="K6169" s="32" t="str">
        <f t="shared" si="409"/>
        <v>"atk":300,"hp":5000,"undpspro":150,"pvpdpspro":100,"pvpundpspro":50,"dpspro":250</v>
      </c>
      <c r="L6169" s="20" t="str">
        <f>IF(B6169&gt;=50,VLOOKUP(A6169,英雄数据表!A:L,11,FALSE),IF(B6169&gt;=25,VLOOKUP(A6169,英雄数据表!A:L,7,0),""))</f>
        <v>"4404602004"</v>
      </c>
      <c r="M6169" s="20" t="str">
        <f>IFERROR(VLOOKUP(B6169,属性中转表!$K$2:$O$21,5,FALSE),"")</f>
        <v/>
      </c>
      <c r="N6169" s="20" t="str">
        <f>IF(B6169=25,VLOOKUP(A6169,英雄数据表!A:L,8,FALSE),IF(B6169=50,VLOOKUP(A6169,英雄数据表!A:L,12,0),""))</f>
        <v/>
      </c>
    </row>
    <row r="6170" spans="1:14" x14ac:dyDescent="0.3">
      <c r="A6170" s="20">
        <v>44046</v>
      </c>
      <c r="B6170" s="21">
        <f t="shared" si="410"/>
        <v>69</v>
      </c>
      <c r="C6170" s="21">
        <v>5</v>
      </c>
      <c r="D6170" s="21">
        <f>VLOOKUP(A6170,英雄数据表!A:D,4,0)</f>
        <v>4</v>
      </c>
      <c r="E6170" s="20" t="str">
        <f>VLOOKUP(A6170,英雄数据表!A:C,3,0)</f>
        <v>剧毒之击</v>
      </c>
      <c r="F6170" s="20">
        <f t="shared" si="411"/>
        <v>44046</v>
      </c>
      <c r="G6170" s="20">
        <f t="shared" si="412"/>
        <v>44046</v>
      </c>
      <c r="H6170" s="21" t="str">
        <f>VLOOKUP(B6170,属性中转表!A:F,6,FALSE)</f>
        <v>"hp":286200,"atk":7950</v>
      </c>
      <c r="I6170" s="20" t="str">
        <f>IF(VLOOKUP(B6170,属性中转表!A:G,7,FALSE)=0,"",VLOOKUP(VLOOKUP(B6170,属性中转表!A:G,7,FALSE),属性中转表!$K$2:$P$21,6,0))&amp;IF(VLOOKUP(B6170,属性中转表!A:G,7,FALSE)&gt;=50,VLOOKUP(A6170,英雄数据表!A:K,9,0),IF(VLOOKUP(B6170,属性中转表!A:G,7,FALSE)&gt;=25,VLOOKUP(A6170,英雄数据表!A:K,5,0),""))</f>
        <v>"atk":300,"hp":5000,"undpspro":150,"pvpdpspro":100,"pvpundpspro":50</v>
      </c>
      <c r="J6170" s="20" t="str">
        <f>IF(I6170="","",属性中转表!$I$1&amp;(IF(VLOOKUP(B6170,属性中转表!A:G,7,FALSE)=0,0,VLOOKUP(VLOOKUP(B6170,属性中转表!A:G,7,FALSE),属性中转表!$K$2:$P$21,4,0)))+IFERROR(VLOOKUP(A6170,英雄数据表!A:K,IF(武魂!B6170&gt;=50,10,IF(武魂!B6170&gt;=25,6)),0),0))</f>
        <v>,"dpspro":250</v>
      </c>
      <c r="K6170" s="32" t="str">
        <f t="shared" si="409"/>
        <v>"atk":300,"hp":5000,"undpspro":150,"pvpdpspro":100,"pvpundpspro":50,"dpspro":250</v>
      </c>
      <c r="L6170" s="20" t="str">
        <f>IF(B6170&gt;=50,VLOOKUP(A6170,英雄数据表!A:L,11,FALSE),IF(B6170&gt;=25,VLOOKUP(A6170,英雄数据表!A:L,7,0),""))</f>
        <v>"4404602004"</v>
      </c>
      <c r="M6170" s="20" t="str">
        <f>IFERROR(VLOOKUP(B6170,属性中转表!$K$2:$O$21,5,FALSE),"")</f>
        <v/>
      </c>
      <c r="N6170" s="20" t="str">
        <f>IF(B6170=25,VLOOKUP(A6170,英雄数据表!A:L,8,FALSE),IF(B6170=50,VLOOKUP(A6170,英雄数据表!A:L,12,0),""))</f>
        <v/>
      </c>
    </row>
    <row r="6171" spans="1:14" x14ac:dyDescent="0.3">
      <c r="A6171" s="20">
        <v>44046</v>
      </c>
      <c r="B6171" s="21">
        <f t="shared" si="410"/>
        <v>70</v>
      </c>
      <c r="C6171" s="21">
        <v>5</v>
      </c>
      <c r="D6171" s="21">
        <f>VLOOKUP(A6171,英雄数据表!A:D,4,0)</f>
        <v>4</v>
      </c>
      <c r="E6171" s="20" t="str">
        <f>VLOOKUP(A6171,英雄数据表!A:C,3,0)</f>
        <v>剧毒之击</v>
      </c>
      <c r="F6171" s="20">
        <f t="shared" si="411"/>
        <v>44046</v>
      </c>
      <c r="G6171" s="20">
        <f t="shared" si="412"/>
        <v>44046</v>
      </c>
      <c r="H6171" s="21" t="str">
        <f>VLOOKUP(B6171,属性中转表!A:F,6,FALSE)</f>
        <v>"hp":291600,"atk":8100</v>
      </c>
      <c r="I6171" s="20" t="str">
        <f>IF(VLOOKUP(B6171,属性中转表!A:G,7,FALSE)=0,"",VLOOKUP(VLOOKUP(B6171,属性中转表!A:G,7,FALSE),属性中转表!$K$2:$P$21,6,0))&amp;IF(VLOOKUP(B6171,属性中转表!A:G,7,FALSE)&gt;=50,VLOOKUP(A6171,英雄数据表!A:K,9,0),IF(VLOOKUP(B6171,属性中转表!A:G,7,FALSE)&gt;=25,VLOOKUP(A6171,英雄数据表!A:K,5,0),""))</f>
        <v>"atk":300,"hp":5000,"undpspro":150,"pvpdpspro":100,"pvpundpspro":100</v>
      </c>
      <c r="J6171" s="20" t="str">
        <f>IF(I6171="","",属性中转表!$I$1&amp;(IF(VLOOKUP(B6171,属性中转表!A:G,7,FALSE)=0,0,VLOOKUP(VLOOKUP(B6171,属性中转表!A:G,7,FALSE),属性中转表!$K$2:$P$21,4,0)))+IFERROR(VLOOKUP(A6171,英雄数据表!A:K,IF(武魂!B6171&gt;=50,10,IF(武魂!B6171&gt;=25,6)),0),0))</f>
        <v>,"dpspro":250</v>
      </c>
      <c r="K6171" s="32" t="str">
        <f t="shared" si="409"/>
        <v>"atk":300,"hp":5000,"undpspro":150,"pvpdpspro":100,"pvpundpspro":100,"dpspro":250</v>
      </c>
      <c r="L6171" s="20" t="str">
        <f>IF(B6171&gt;=50,VLOOKUP(A6171,英雄数据表!A:L,11,FALSE),IF(B6171&gt;=25,VLOOKUP(A6171,英雄数据表!A:L,7,0),""))</f>
        <v>"4404602004"</v>
      </c>
      <c r="M6171" s="20" t="str">
        <f>IFERROR(VLOOKUP(B6171,属性中转表!$K$2:$O$21,5,FALSE),"")</f>
        <v>"pvpundpspro":50</v>
      </c>
      <c r="N6171" s="20" t="str">
        <f>IF(B6171=25,VLOOKUP(A6171,英雄数据表!A:L,8,FALSE),IF(B6171=50,VLOOKUP(A6171,英雄数据表!A:L,12,0),""))</f>
        <v/>
      </c>
    </row>
    <row r="6172" spans="1:14" x14ac:dyDescent="0.3">
      <c r="A6172" s="20">
        <v>44046</v>
      </c>
      <c r="B6172" s="21">
        <f t="shared" si="410"/>
        <v>71</v>
      </c>
      <c r="C6172" s="21">
        <v>5</v>
      </c>
      <c r="D6172" s="21">
        <f>VLOOKUP(A6172,英雄数据表!A:D,4,0)</f>
        <v>4</v>
      </c>
      <c r="E6172" s="20" t="str">
        <f>VLOOKUP(A6172,英雄数据表!A:C,3,0)</f>
        <v>剧毒之击</v>
      </c>
      <c r="F6172" s="20">
        <f t="shared" si="411"/>
        <v>44046</v>
      </c>
      <c r="G6172" s="20">
        <f t="shared" si="412"/>
        <v>44046</v>
      </c>
      <c r="H6172" s="21" t="str">
        <f>VLOOKUP(B6172,属性中转表!A:F,6,FALSE)</f>
        <v>"hp":297000,"atk":8250</v>
      </c>
      <c r="I6172" s="20" t="str">
        <f>IF(VLOOKUP(B6172,属性中转表!A:G,7,FALSE)=0,"",VLOOKUP(VLOOKUP(B6172,属性中转表!A:G,7,FALSE),属性中转表!$K$2:$P$21,6,0))&amp;IF(VLOOKUP(B6172,属性中转表!A:G,7,FALSE)&gt;=50,VLOOKUP(A6172,英雄数据表!A:K,9,0),IF(VLOOKUP(B6172,属性中转表!A:G,7,FALSE)&gt;=25,VLOOKUP(A6172,英雄数据表!A:K,5,0),""))</f>
        <v>"atk":300,"hp":5000,"undpspro":150,"pvpdpspro":100,"pvpundpspro":100</v>
      </c>
      <c r="J6172" s="20" t="str">
        <f>IF(I6172="","",属性中转表!$I$1&amp;(IF(VLOOKUP(B6172,属性中转表!A:G,7,FALSE)=0,0,VLOOKUP(VLOOKUP(B6172,属性中转表!A:G,7,FALSE),属性中转表!$K$2:$P$21,4,0)))+IFERROR(VLOOKUP(A6172,英雄数据表!A:K,IF(武魂!B6172&gt;=50,10,IF(武魂!B6172&gt;=25,6)),0),0))</f>
        <v>,"dpspro":250</v>
      </c>
      <c r="K6172" s="32" t="str">
        <f t="shared" si="409"/>
        <v>"atk":300,"hp":5000,"undpspro":150,"pvpdpspro":100,"pvpundpspro":100,"dpspro":250</v>
      </c>
      <c r="L6172" s="20" t="str">
        <f>IF(B6172&gt;=50,VLOOKUP(A6172,英雄数据表!A:L,11,FALSE),IF(B6172&gt;=25,VLOOKUP(A6172,英雄数据表!A:L,7,0),""))</f>
        <v>"4404602004"</v>
      </c>
      <c r="M6172" s="20" t="str">
        <f>IFERROR(VLOOKUP(B6172,属性中转表!$K$2:$O$21,5,FALSE),"")</f>
        <v/>
      </c>
      <c r="N6172" s="20" t="str">
        <f>IF(B6172=25,VLOOKUP(A6172,英雄数据表!A:L,8,FALSE),IF(B6172=50,VLOOKUP(A6172,英雄数据表!A:L,12,0),""))</f>
        <v/>
      </c>
    </row>
    <row r="6173" spans="1:14" x14ac:dyDescent="0.3">
      <c r="A6173" s="20">
        <v>44046</v>
      </c>
      <c r="B6173" s="21">
        <f t="shared" si="410"/>
        <v>72</v>
      </c>
      <c r="C6173" s="21">
        <v>5</v>
      </c>
      <c r="D6173" s="21">
        <f>VLOOKUP(A6173,英雄数据表!A:D,4,0)</f>
        <v>4</v>
      </c>
      <c r="E6173" s="20" t="str">
        <f>VLOOKUP(A6173,英雄数据表!A:C,3,0)</f>
        <v>剧毒之击</v>
      </c>
      <c r="F6173" s="20">
        <f t="shared" si="411"/>
        <v>44046</v>
      </c>
      <c r="G6173" s="20">
        <f t="shared" si="412"/>
        <v>44046</v>
      </c>
      <c r="H6173" s="21" t="str">
        <f>VLOOKUP(B6173,属性中转表!A:F,6,FALSE)</f>
        <v>"hp":302400,"atk":8400</v>
      </c>
      <c r="I6173" s="20" t="str">
        <f>IF(VLOOKUP(B6173,属性中转表!A:G,7,FALSE)=0,"",VLOOKUP(VLOOKUP(B6173,属性中转表!A:G,7,FALSE),属性中转表!$K$2:$P$21,6,0))&amp;IF(VLOOKUP(B6173,属性中转表!A:G,7,FALSE)&gt;=50,VLOOKUP(A6173,英雄数据表!A:K,9,0),IF(VLOOKUP(B6173,属性中转表!A:G,7,FALSE)&gt;=25,VLOOKUP(A6173,英雄数据表!A:K,5,0),""))</f>
        <v>"atk":300,"hp":5000,"undpspro":150,"pvpdpspro":100,"pvpundpspro":100</v>
      </c>
      <c r="J6173" s="20" t="str">
        <f>IF(I6173="","",属性中转表!$I$1&amp;(IF(VLOOKUP(B6173,属性中转表!A:G,7,FALSE)=0,0,VLOOKUP(VLOOKUP(B6173,属性中转表!A:G,7,FALSE),属性中转表!$K$2:$P$21,4,0)))+IFERROR(VLOOKUP(A6173,英雄数据表!A:K,IF(武魂!B6173&gt;=50,10,IF(武魂!B6173&gt;=25,6)),0),0))</f>
        <v>,"dpspro":250</v>
      </c>
      <c r="K6173" s="32" t="str">
        <f t="shared" si="409"/>
        <v>"atk":300,"hp":5000,"undpspro":150,"pvpdpspro":100,"pvpundpspro":100,"dpspro":250</v>
      </c>
      <c r="L6173" s="20" t="str">
        <f>IF(B6173&gt;=50,VLOOKUP(A6173,英雄数据表!A:L,11,FALSE),IF(B6173&gt;=25,VLOOKUP(A6173,英雄数据表!A:L,7,0),""))</f>
        <v>"4404602004"</v>
      </c>
      <c r="M6173" s="20" t="str">
        <f>IFERROR(VLOOKUP(B6173,属性中转表!$K$2:$O$21,5,FALSE),"")</f>
        <v/>
      </c>
      <c r="N6173" s="20" t="str">
        <f>IF(B6173=25,VLOOKUP(A6173,英雄数据表!A:L,8,FALSE),IF(B6173=50,VLOOKUP(A6173,英雄数据表!A:L,12,0),""))</f>
        <v/>
      </c>
    </row>
    <row r="6174" spans="1:14" x14ac:dyDescent="0.3">
      <c r="A6174" s="20">
        <v>44046</v>
      </c>
      <c r="B6174" s="21">
        <f t="shared" si="410"/>
        <v>73</v>
      </c>
      <c r="C6174" s="21">
        <v>5</v>
      </c>
      <c r="D6174" s="21">
        <f>VLOOKUP(A6174,英雄数据表!A:D,4,0)</f>
        <v>4</v>
      </c>
      <c r="E6174" s="20" t="str">
        <f>VLOOKUP(A6174,英雄数据表!A:C,3,0)</f>
        <v>剧毒之击</v>
      </c>
      <c r="F6174" s="20">
        <f t="shared" si="411"/>
        <v>44046</v>
      </c>
      <c r="G6174" s="20">
        <f t="shared" si="412"/>
        <v>44046</v>
      </c>
      <c r="H6174" s="21" t="str">
        <f>VLOOKUP(B6174,属性中转表!A:F,6,FALSE)</f>
        <v>"hp":307800,"atk":8550</v>
      </c>
      <c r="I6174" s="20" t="str">
        <f>IF(VLOOKUP(B6174,属性中转表!A:G,7,FALSE)=0,"",VLOOKUP(VLOOKUP(B6174,属性中转表!A:G,7,FALSE),属性中转表!$K$2:$P$21,6,0))&amp;IF(VLOOKUP(B6174,属性中转表!A:G,7,FALSE)&gt;=50,VLOOKUP(A6174,英雄数据表!A:K,9,0),IF(VLOOKUP(B6174,属性中转表!A:G,7,FALSE)&gt;=25,VLOOKUP(A6174,英雄数据表!A:K,5,0),""))</f>
        <v>"atk":300,"hp":5000,"undpspro":150,"pvpdpspro":100,"pvpundpspro":100</v>
      </c>
      <c r="J6174" s="20" t="str">
        <f>IF(I6174="","",属性中转表!$I$1&amp;(IF(VLOOKUP(B6174,属性中转表!A:G,7,FALSE)=0,0,VLOOKUP(VLOOKUP(B6174,属性中转表!A:G,7,FALSE),属性中转表!$K$2:$P$21,4,0)))+IFERROR(VLOOKUP(A6174,英雄数据表!A:K,IF(武魂!B6174&gt;=50,10,IF(武魂!B6174&gt;=25,6)),0),0))</f>
        <v>,"dpspro":250</v>
      </c>
      <c r="K6174" s="32" t="str">
        <f t="shared" si="409"/>
        <v>"atk":300,"hp":5000,"undpspro":150,"pvpdpspro":100,"pvpundpspro":100,"dpspro":250</v>
      </c>
      <c r="L6174" s="20" t="str">
        <f>IF(B6174&gt;=50,VLOOKUP(A6174,英雄数据表!A:L,11,FALSE),IF(B6174&gt;=25,VLOOKUP(A6174,英雄数据表!A:L,7,0),""))</f>
        <v>"4404602004"</v>
      </c>
      <c r="M6174" s="20" t="str">
        <f>IFERROR(VLOOKUP(B6174,属性中转表!$K$2:$O$21,5,FALSE),"")</f>
        <v/>
      </c>
      <c r="N6174" s="20" t="str">
        <f>IF(B6174=25,VLOOKUP(A6174,英雄数据表!A:L,8,FALSE),IF(B6174=50,VLOOKUP(A6174,英雄数据表!A:L,12,0),""))</f>
        <v/>
      </c>
    </row>
    <row r="6175" spans="1:14" x14ac:dyDescent="0.3">
      <c r="A6175" s="20">
        <v>44046</v>
      </c>
      <c r="B6175" s="21">
        <f t="shared" si="410"/>
        <v>74</v>
      </c>
      <c r="C6175" s="21">
        <v>5</v>
      </c>
      <c r="D6175" s="21">
        <f>VLOOKUP(A6175,英雄数据表!A:D,4,0)</f>
        <v>4</v>
      </c>
      <c r="E6175" s="20" t="str">
        <f>VLOOKUP(A6175,英雄数据表!A:C,3,0)</f>
        <v>剧毒之击</v>
      </c>
      <c r="F6175" s="20">
        <f t="shared" si="411"/>
        <v>44046</v>
      </c>
      <c r="G6175" s="20">
        <f t="shared" si="412"/>
        <v>44046</v>
      </c>
      <c r="H6175" s="21" t="str">
        <f>VLOOKUP(B6175,属性中转表!A:F,6,FALSE)</f>
        <v>"hp":313200,"atk":8700</v>
      </c>
      <c r="I6175" s="20" t="str">
        <f>IF(VLOOKUP(B6175,属性中转表!A:G,7,FALSE)=0,"",VLOOKUP(VLOOKUP(B6175,属性中转表!A:G,7,FALSE),属性中转表!$K$2:$P$21,6,0))&amp;IF(VLOOKUP(B6175,属性中转表!A:G,7,FALSE)&gt;=50,VLOOKUP(A6175,英雄数据表!A:K,9,0),IF(VLOOKUP(B6175,属性中转表!A:G,7,FALSE)&gt;=25,VLOOKUP(A6175,英雄数据表!A:K,5,0),""))</f>
        <v>"atk":300,"hp":5000,"undpspro":150,"pvpdpspro":100,"pvpundpspro":100</v>
      </c>
      <c r="J6175" s="20" t="str">
        <f>IF(I6175="","",属性中转表!$I$1&amp;(IF(VLOOKUP(B6175,属性中转表!A:G,7,FALSE)=0,0,VLOOKUP(VLOOKUP(B6175,属性中转表!A:G,7,FALSE),属性中转表!$K$2:$P$21,4,0)))+IFERROR(VLOOKUP(A6175,英雄数据表!A:K,IF(武魂!B6175&gt;=50,10,IF(武魂!B6175&gt;=25,6)),0),0))</f>
        <v>,"dpspro":250</v>
      </c>
      <c r="K6175" s="32" t="str">
        <f t="shared" si="409"/>
        <v>"atk":300,"hp":5000,"undpspro":150,"pvpdpspro":100,"pvpundpspro":100,"dpspro":250</v>
      </c>
      <c r="L6175" s="20" t="str">
        <f>IF(B6175&gt;=50,VLOOKUP(A6175,英雄数据表!A:L,11,FALSE),IF(B6175&gt;=25,VLOOKUP(A6175,英雄数据表!A:L,7,0),""))</f>
        <v>"4404602004"</v>
      </c>
      <c r="M6175" s="20" t="str">
        <f>IFERROR(VLOOKUP(B6175,属性中转表!$K$2:$O$21,5,FALSE),"")</f>
        <v/>
      </c>
      <c r="N6175" s="20" t="str">
        <f>IF(B6175=25,VLOOKUP(A6175,英雄数据表!A:L,8,FALSE),IF(B6175=50,VLOOKUP(A6175,英雄数据表!A:L,12,0),""))</f>
        <v/>
      </c>
    </row>
    <row r="6176" spans="1:14" x14ac:dyDescent="0.3">
      <c r="A6176" s="20">
        <v>44046</v>
      </c>
      <c r="B6176" s="21">
        <f t="shared" si="410"/>
        <v>75</v>
      </c>
      <c r="C6176" s="21">
        <v>5</v>
      </c>
      <c r="D6176" s="21">
        <f>VLOOKUP(A6176,英雄数据表!A:D,4,0)</f>
        <v>4</v>
      </c>
      <c r="E6176" s="20" t="str">
        <f>VLOOKUP(A6176,英雄数据表!A:C,3,0)</f>
        <v>剧毒之击</v>
      </c>
      <c r="F6176" s="20">
        <f t="shared" si="411"/>
        <v>44046</v>
      </c>
      <c r="G6176" s="20">
        <f t="shared" si="412"/>
        <v>44046</v>
      </c>
      <c r="H6176" s="21" t="str">
        <f>VLOOKUP(B6176,属性中转表!A:F,6,FALSE)</f>
        <v>"hp":318600,"atk":8850</v>
      </c>
      <c r="I6176" s="20" t="str">
        <f>IF(VLOOKUP(B6176,属性中转表!A:G,7,FALSE)=0,"",VLOOKUP(VLOOKUP(B6176,属性中转表!A:G,7,FALSE),属性中转表!$K$2:$P$21,6,0))&amp;IF(VLOOKUP(B6176,属性中转表!A:G,7,FALSE)&gt;=50,VLOOKUP(A6176,英雄数据表!A:K,9,0),IF(VLOOKUP(B6176,属性中转表!A:G,7,FALSE)&gt;=25,VLOOKUP(A6176,英雄数据表!A:K,5,0),""))</f>
        <v>"atk":600,"hp":10000,"undpspro":150,"pvpdpspro":100,"pvpundpspro":100,"speed":10</v>
      </c>
      <c r="J6176" s="20" t="str">
        <f>IF(I6176="","",属性中转表!$I$1&amp;(IF(VLOOKUP(B6176,属性中转表!A:G,7,FALSE)=0,0,VLOOKUP(VLOOKUP(B6176,属性中转表!A:G,7,FALSE),属性中转表!$K$2:$P$21,4,0)))+IFERROR(VLOOKUP(A6176,英雄数据表!A:K,IF(武魂!B6176&gt;=50,10,IF(武魂!B6176&gt;=25,6)),0),0))</f>
        <v>,"dpspro":250</v>
      </c>
      <c r="K6176" s="32" t="str">
        <f t="shared" si="409"/>
        <v>"atk":600,"hp":10000,"undpspro":150,"pvpdpspro":100,"pvpundpspro":100,"speed":10,"dpspro":250</v>
      </c>
      <c r="L6176" s="20" t="str">
        <f>IF(B6176&gt;=50,VLOOKUP(A6176,英雄数据表!A:L,11,FALSE),IF(B6176&gt;=25,VLOOKUP(A6176,英雄数据表!A:L,7,0),""))</f>
        <v>"4404602004"</v>
      </c>
      <c r="M6176" s="20" t="str">
        <f>IFERROR(VLOOKUP(B6176,属性中转表!$K$2:$O$21,5,FALSE),"")</f>
        <v>"speed":10,"atk":300,"hp":5000</v>
      </c>
      <c r="N6176" s="20" t="str">
        <f>IF(B6176=25,VLOOKUP(A6176,英雄数据表!A:L,8,FALSE),IF(B6176=50,VLOOKUP(A6176,英雄数据表!A:L,12,0),""))</f>
        <v/>
      </c>
    </row>
    <row r="6177" spans="1:14" x14ac:dyDescent="0.3">
      <c r="A6177" s="20">
        <v>44046</v>
      </c>
      <c r="B6177" s="21">
        <f t="shared" si="410"/>
        <v>76</v>
      </c>
      <c r="C6177" s="21">
        <v>5</v>
      </c>
      <c r="D6177" s="21">
        <f>VLOOKUP(A6177,英雄数据表!A:D,4,0)</f>
        <v>4</v>
      </c>
      <c r="E6177" s="20" t="str">
        <f>VLOOKUP(A6177,英雄数据表!A:C,3,0)</f>
        <v>剧毒之击</v>
      </c>
      <c r="F6177" s="20">
        <f t="shared" si="411"/>
        <v>44046</v>
      </c>
      <c r="G6177" s="20">
        <f t="shared" si="412"/>
        <v>44046</v>
      </c>
      <c r="H6177" s="21" t="str">
        <f>VLOOKUP(B6177,属性中转表!A:F,6,FALSE)</f>
        <v>"hp":324000,"atk":9000</v>
      </c>
      <c r="I6177" s="20" t="str">
        <f>IF(VLOOKUP(B6177,属性中转表!A:G,7,FALSE)=0,"",VLOOKUP(VLOOKUP(B6177,属性中转表!A:G,7,FALSE),属性中转表!$K$2:$P$21,6,0))&amp;IF(VLOOKUP(B6177,属性中转表!A:G,7,FALSE)&gt;=50,VLOOKUP(A6177,英雄数据表!A:K,9,0),IF(VLOOKUP(B6177,属性中转表!A:G,7,FALSE)&gt;=25,VLOOKUP(A6177,英雄数据表!A:K,5,0),""))</f>
        <v>"atk":600,"hp":10000,"undpspro":150,"pvpdpspro":100,"pvpundpspro":100,"speed":10</v>
      </c>
      <c r="J6177" s="20" t="str">
        <f>IF(I6177="","",属性中转表!$I$1&amp;(IF(VLOOKUP(B6177,属性中转表!A:G,7,FALSE)=0,0,VLOOKUP(VLOOKUP(B6177,属性中转表!A:G,7,FALSE),属性中转表!$K$2:$P$21,4,0)))+IFERROR(VLOOKUP(A6177,英雄数据表!A:K,IF(武魂!B6177&gt;=50,10,IF(武魂!B6177&gt;=25,6)),0),0))</f>
        <v>,"dpspro":250</v>
      </c>
      <c r="K6177" s="32" t="str">
        <f t="shared" si="409"/>
        <v>"atk":600,"hp":10000,"undpspro":150,"pvpdpspro":100,"pvpundpspro":100,"speed":10,"dpspro":250</v>
      </c>
      <c r="L6177" s="20" t="str">
        <f>IF(B6177&gt;=50,VLOOKUP(A6177,英雄数据表!A:L,11,FALSE),IF(B6177&gt;=25,VLOOKUP(A6177,英雄数据表!A:L,7,0),""))</f>
        <v>"4404602004"</v>
      </c>
      <c r="M6177" s="20" t="str">
        <f>IFERROR(VLOOKUP(B6177,属性中转表!$K$2:$O$21,5,FALSE),"")</f>
        <v/>
      </c>
      <c r="N6177" s="20" t="str">
        <f>IF(B6177=25,VLOOKUP(A6177,英雄数据表!A:L,8,FALSE),IF(B6177=50,VLOOKUP(A6177,英雄数据表!A:L,12,0),""))</f>
        <v/>
      </c>
    </row>
    <row r="6178" spans="1:14" x14ac:dyDescent="0.3">
      <c r="A6178" s="20">
        <v>44046</v>
      </c>
      <c r="B6178" s="21">
        <f t="shared" si="410"/>
        <v>77</v>
      </c>
      <c r="C6178" s="21">
        <v>5</v>
      </c>
      <c r="D6178" s="21">
        <f>VLOOKUP(A6178,英雄数据表!A:D,4,0)</f>
        <v>4</v>
      </c>
      <c r="E6178" s="20" t="str">
        <f>VLOOKUP(A6178,英雄数据表!A:C,3,0)</f>
        <v>剧毒之击</v>
      </c>
      <c r="F6178" s="20">
        <f t="shared" si="411"/>
        <v>44046</v>
      </c>
      <c r="G6178" s="20">
        <f t="shared" si="412"/>
        <v>44046</v>
      </c>
      <c r="H6178" s="21" t="str">
        <f>VLOOKUP(B6178,属性中转表!A:F,6,FALSE)</f>
        <v>"hp":329400,"atk":9150</v>
      </c>
      <c r="I6178" s="20" t="str">
        <f>IF(VLOOKUP(B6178,属性中转表!A:G,7,FALSE)=0,"",VLOOKUP(VLOOKUP(B6178,属性中转表!A:G,7,FALSE),属性中转表!$K$2:$P$21,6,0))&amp;IF(VLOOKUP(B6178,属性中转表!A:G,7,FALSE)&gt;=50,VLOOKUP(A6178,英雄数据表!A:K,9,0),IF(VLOOKUP(B6178,属性中转表!A:G,7,FALSE)&gt;=25,VLOOKUP(A6178,英雄数据表!A:K,5,0),""))</f>
        <v>"atk":600,"hp":10000,"undpspro":150,"pvpdpspro":100,"pvpundpspro":100,"speed":10</v>
      </c>
      <c r="J6178" s="20" t="str">
        <f>IF(I6178="","",属性中转表!$I$1&amp;(IF(VLOOKUP(B6178,属性中转表!A:G,7,FALSE)=0,0,VLOOKUP(VLOOKUP(B6178,属性中转表!A:G,7,FALSE),属性中转表!$K$2:$P$21,4,0)))+IFERROR(VLOOKUP(A6178,英雄数据表!A:K,IF(武魂!B6178&gt;=50,10,IF(武魂!B6178&gt;=25,6)),0),0))</f>
        <v>,"dpspro":250</v>
      </c>
      <c r="K6178" s="32" t="str">
        <f t="shared" si="409"/>
        <v>"atk":600,"hp":10000,"undpspro":150,"pvpdpspro":100,"pvpundpspro":100,"speed":10,"dpspro":250</v>
      </c>
      <c r="L6178" s="20" t="str">
        <f>IF(B6178&gt;=50,VLOOKUP(A6178,英雄数据表!A:L,11,FALSE),IF(B6178&gt;=25,VLOOKUP(A6178,英雄数据表!A:L,7,0),""))</f>
        <v>"4404602004"</v>
      </c>
      <c r="M6178" s="20" t="str">
        <f>IFERROR(VLOOKUP(B6178,属性中转表!$K$2:$O$21,5,FALSE),"")</f>
        <v/>
      </c>
      <c r="N6178" s="20" t="str">
        <f>IF(B6178=25,VLOOKUP(A6178,英雄数据表!A:L,8,FALSE),IF(B6178=50,VLOOKUP(A6178,英雄数据表!A:L,12,0),""))</f>
        <v/>
      </c>
    </row>
    <row r="6179" spans="1:14" x14ac:dyDescent="0.3">
      <c r="A6179" s="20">
        <v>44046</v>
      </c>
      <c r="B6179" s="21">
        <f t="shared" si="410"/>
        <v>78</v>
      </c>
      <c r="C6179" s="21">
        <v>5</v>
      </c>
      <c r="D6179" s="21">
        <f>VLOOKUP(A6179,英雄数据表!A:D,4,0)</f>
        <v>4</v>
      </c>
      <c r="E6179" s="20" t="str">
        <f>VLOOKUP(A6179,英雄数据表!A:C,3,0)</f>
        <v>剧毒之击</v>
      </c>
      <c r="F6179" s="20">
        <f t="shared" si="411"/>
        <v>44046</v>
      </c>
      <c r="G6179" s="20">
        <f t="shared" si="412"/>
        <v>44046</v>
      </c>
      <c r="H6179" s="21" t="str">
        <f>VLOOKUP(B6179,属性中转表!A:F,6,FALSE)</f>
        <v>"hp":334800,"atk":9300</v>
      </c>
      <c r="I6179" s="20" t="str">
        <f>IF(VLOOKUP(B6179,属性中转表!A:G,7,FALSE)=0,"",VLOOKUP(VLOOKUP(B6179,属性中转表!A:G,7,FALSE),属性中转表!$K$2:$P$21,6,0))&amp;IF(VLOOKUP(B6179,属性中转表!A:G,7,FALSE)&gt;=50,VLOOKUP(A6179,英雄数据表!A:K,9,0),IF(VLOOKUP(B6179,属性中转表!A:G,7,FALSE)&gt;=25,VLOOKUP(A6179,英雄数据表!A:K,5,0),""))</f>
        <v>"atk":600,"hp":10000,"undpspro":150,"pvpdpspro":100,"pvpundpspro":100,"speed":10</v>
      </c>
      <c r="J6179" s="20" t="str">
        <f>IF(I6179="","",属性中转表!$I$1&amp;(IF(VLOOKUP(B6179,属性中转表!A:G,7,FALSE)=0,0,VLOOKUP(VLOOKUP(B6179,属性中转表!A:G,7,FALSE),属性中转表!$K$2:$P$21,4,0)))+IFERROR(VLOOKUP(A6179,英雄数据表!A:K,IF(武魂!B6179&gt;=50,10,IF(武魂!B6179&gt;=25,6)),0),0))</f>
        <v>,"dpspro":250</v>
      </c>
      <c r="K6179" s="32" t="str">
        <f t="shared" si="409"/>
        <v>"atk":600,"hp":10000,"undpspro":150,"pvpdpspro":100,"pvpundpspro":100,"speed":10,"dpspro":250</v>
      </c>
      <c r="L6179" s="20" t="str">
        <f>IF(B6179&gt;=50,VLOOKUP(A6179,英雄数据表!A:L,11,FALSE),IF(B6179&gt;=25,VLOOKUP(A6179,英雄数据表!A:L,7,0),""))</f>
        <v>"4404602004"</v>
      </c>
      <c r="M6179" s="20" t="str">
        <f>IFERROR(VLOOKUP(B6179,属性中转表!$K$2:$O$21,5,FALSE),"")</f>
        <v/>
      </c>
      <c r="N6179" s="20" t="str">
        <f>IF(B6179=25,VLOOKUP(A6179,英雄数据表!A:L,8,FALSE),IF(B6179=50,VLOOKUP(A6179,英雄数据表!A:L,12,0),""))</f>
        <v/>
      </c>
    </row>
    <row r="6180" spans="1:14" x14ac:dyDescent="0.3">
      <c r="A6180" s="20">
        <v>44046</v>
      </c>
      <c r="B6180" s="21">
        <f t="shared" si="410"/>
        <v>79</v>
      </c>
      <c r="C6180" s="21">
        <v>5</v>
      </c>
      <c r="D6180" s="21">
        <f>VLOOKUP(A6180,英雄数据表!A:D,4,0)</f>
        <v>4</v>
      </c>
      <c r="E6180" s="20" t="str">
        <f>VLOOKUP(A6180,英雄数据表!A:C,3,0)</f>
        <v>剧毒之击</v>
      </c>
      <c r="F6180" s="20">
        <f t="shared" si="411"/>
        <v>44046</v>
      </c>
      <c r="G6180" s="20">
        <f t="shared" si="412"/>
        <v>44046</v>
      </c>
      <c r="H6180" s="21" t="str">
        <f>VLOOKUP(B6180,属性中转表!A:F,6,FALSE)</f>
        <v>"hp":340200,"atk":9450</v>
      </c>
      <c r="I6180" s="20" t="str">
        <f>IF(VLOOKUP(B6180,属性中转表!A:G,7,FALSE)=0,"",VLOOKUP(VLOOKUP(B6180,属性中转表!A:G,7,FALSE),属性中转表!$K$2:$P$21,6,0))&amp;IF(VLOOKUP(B6180,属性中转表!A:G,7,FALSE)&gt;=50,VLOOKUP(A6180,英雄数据表!A:K,9,0),IF(VLOOKUP(B6180,属性中转表!A:G,7,FALSE)&gt;=25,VLOOKUP(A6180,英雄数据表!A:K,5,0),""))</f>
        <v>"atk":600,"hp":10000,"undpspro":150,"pvpdpspro":100,"pvpundpspro":100,"speed":10</v>
      </c>
      <c r="J6180" s="20" t="str">
        <f>IF(I6180="","",属性中转表!$I$1&amp;(IF(VLOOKUP(B6180,属性中转表!A:G,7,FALSE)=0,0,VLOOKUP(VLOOKUP(B6180,属性中转表!A:G,7,FALSE),属性中转表!$K$2:$P$21,4,0)))+IFERROR(VLOOKUP(A6180,英雄数据表!A:K,IF(武魂!B6180&gt;=50,10,IF(武魂!B6180&gt;=25,6)),0),0))</f>
        <v>,"dpspro":250</v>
      </c>
      <c r="K6180" s="32" t="str">
        <f t="shared" si="409"/>
        <v>"atk":600,"hp":10000,"undpspro":150,"pvpdpspro":100,"pvpundpspro":100,"speed":10,"dpspro":250</v>
      </c>
      <c r="L6180" s="20" t="str">
        <f>IF(B6180&gt;=50,VLOOKUP(A6180,英雄数据表!A:L,11,FALSE),IF(B6180&gt;=25,VLOOKUP(A6180,英雄数据表!A:L,7,0),""))</f>
        <v>"4404602004"</v>
      </c>
      <c r="M6180" s="20" t="str">
        <f>IFERROR(VLOOKUP(B6180,属性中转表!$K$2:$O$21,5,FALSE),"")</f>
        <v/>
      </c>
      <c r="N6180" s="20" t="str">
        <f>IF(B6180=25,VLOOKUP(A6180,英雄数据表!A:L,8,FALSE),IF(B6180=50,VLOOKUP(A6180,英雄数据表!A:L,12,0),""))</f>
        <v/>
      </c>
    </row>
    <row r="6181" spans="1:14" x14ac:dyDescent="0.3">
      <c r="A6181" s="20">
        <v>44046</v>
      </c>
      <c r="B6181" s="21">
        <f t="shared" si="410"/>
        <v>80</v>
      </c>
      <c r="C6181" s="21">
        <v>5</v>
      </c>
      <c r="D6181" s="21">
        <f>VLOOKUP(A6181,英雄数据表!A:D,4,0)</f>
        <v>4</v>
      </c>
      <c r="E6181" s="20" t="str">
        <f>VLOOKUP(A6181,英雄数据表!A:C,3,0)</f>
        <v>剧毒之击</v>
      </c>
      <c r="F6181" s="20">
        <f t="shared" si="411"/>
        <v>44046</v>
      </c>
      <c r="G6181" s="20">
        <f t="shared" si="412"/>
        <v>44046</v>
      </c>
      <c r="H6181" s="21" t="str">
        <f>VLOOKUP(B6181,属性中转表!A:F,6,FALSE)</f>
        <v>"hp":345600,"atk":9600</v>
      </c>
      <c r="I6181" s="20" t="str">
        <f>IF(VLOOKUP(B6181,属性中转表!A:G,7,FALSE)=0,"",VLOOKUP(VLOOKUP(B6181,属性中转表!A:G,7,FALSE),属性中转表!$K$2:$P$21,6,0))&amp;IF(VLOOKUP(B6181,属性中转表!A:G,7,FALSE)&gt;=50,VLOOKUP(A6181,英雄数据表!A:K,9,0),IF(VLOOKUP(B6181,属性中转表!A:G,7,FALSE)&gt;=25,VLOOKUP(A6181,英雄数据表!A:K,5,0),""))</f>
        <v>"atk":600,"hp":10000,"undpspro":200,"pvpdpspro":100,"pvpundpspro":100,"speed":10</v>
      </c>
      <c r="J6181" s="20" t="str">
        <f>IF(I6181="","",属性中转表!$I$1&amp;(IF(VLOOKUP(B6181,属性中转表!A:G,7,FALSE)=0,0,VLOOKUP(VLOOKUP(B6181,属性中转表!A:G,7,FALSE),属性中转表!$K$2:$P$21,4,0)))+IFERROR(VLOOKUP(A6181,英雄数据表!A:K,IF(武魂!B6181&gt;=50,10,IF(武魂!B6181&gt;=25,6)),0),0))</f>
        <v>,"dpspro":250</v>
      </c>
      <c r="K6181" s="32" t="str">
        <f t="shared" si="409"/>
        <v>"atk":600,"hp":10000,"undpspro":200,"pvpdpspro":100,"pvpundpspro":100,"speed":10,"dpspro":250</v>
      </c>
      <c r="L6181" s="20" t="str">
        <f>IF(B6181&gt;=50,VLOOKUP(A6181,英雄数据表!A:L,11,FALSE),IF(B6181&gt;=25,VLOOKUP(A6181,英雄数据表!A:L,7,0),""))</f>
        <v>"4404602004"</v>
      </c>
      <c r="M6181" s="20" t="str">
        <f>IFERROR(VLOOKUP(B6181,属性中转表!$K$2:$O$21,5,FALSE),"")</f>
        <v>"undpspro":50</v>
      </c>
      <c r="N6181" s="20" t="str">
        <f>IF(B6181=25,VLOOKUP(A6181,英雄数据表!A:L,8,FALSE),IF(B6181=50,VLOOKUP(A6181,英雄数据表!A:L,12,0),""))</f>
        <v/>
      </c>
    </row>
    <row r="6182" spans="1:14" x14ac:dyDescent="0.3">
      <c r="A6182" s="20">
        <v>44046</v>
      </c>
      <c r="B6182" s="21">
        <f t="shared" si="410"/>
        <v>81</v>
      </c>
      <c r="C6182" s="21">
        <v>5</v>
      </c>
      <c r="D6182" s="21">
        <f>VLOOKUP(A6182,英雄数据表!A:D,4,0)</f>
        <v>4</v>
      </c>
      <c r="E6182" s="20" t="str">
        <f>VLOOKUP(A6182,英雄数据表!A:C,3,0)</f>
        <v>剧毒之击</v>
      </c>
      <c r="F6182" s="20">
        <f t="shared" si="411"/>
        <v>44046</v>
      </c>
      <c r="G6182" s="20">
        <f t="shared" si="412"/>
        <v>44046</v>
      </c>
      <c r="H6182" s="21" t="str">
        <f>VLOOKUP(B6182,属性中转表!A:F,6,FALSE)</f>
        <v>"hp":351000,"atk":9750</v>
      </c>
      <c r="I6182" s="20" t="str">
        <f>IF(VLOOKUP(B6182,属性中转表!A:G,7,FALSE)=0,"",VLOOKUP(VLOOKUP(B6182,属性中转表!A:G,7,FALSE),属性中转表!$K$2:$P$21,6,0))&amp;IF(VLOOKUP(B6182,属性中转表!A:G,7,FALSE)&gt;=50,VLOOKUP(A6182,英雄数据表!A:K,9,0),IF(VLOOKUP(B6182,属性中转表!A:G,7,FALSE)&gt;=25,VLOOKUP(A6182,英雄数据表!A:K,5,0),""))</f>
        <v>"atk":600,"hp":10000,"undpspro":200,"pvpdpspro":100,"pvpundpspro":100,"speed":10</v>
      </c>
      <c r="J6182" s="20" t="str">
        <f>IF(I6182="","",属性中转表!$I$1&amp;(IF(VLOOKUP(B6182,属性中转表!A:G,7,FALSE)=0,0,VLOOKUP(VLOOKUP(B6182,属性中转表!A:G,7,FALSE),属性中转表!$K$2:$P$21,4,0)))+IFERROR(VLOOKUP(A6182,英雄数据表!A:K,IF(武魂!B6182&gt;=50,10,IF(武魂!B6182&gt;=25,6)),0),0))</f>
        <v>,"dpspro":250</v>
      </c>
      <c r="K6182" s="32" t="str">
        <f t="shared" si="409"/>
        <v>"atk":600,"hp":10000,"undpspro":200,"pvpdpspro":100,"pvpundpspro":100,"speed":10,"dpspro":250</v>
      </c>
      <c r="L6182" s="20" t="str">
        <f>IF(B6182&gt;=50,VLOOKUP(A6182,英雄数据表!A:L,11,FALSE),IF(B6182&gt;=25,VLOOKUP(A6182,英雄数据表!A:L,7,0),""))</f>
        <v>"4404602004"</v>
      </c>
      <c r="M6182" s="20" t="str">
        <f>IFERROR(VLOOKUP(B6182,属性中转表!$K$2:$O$21,5,FALSE),"")</f>
        <v/>
      </c>
      <c r="N6182" s="20" t="str">
        <f>IF(B6182=25,VLOOKUP(A6182,英雄数据表!A:L,8,FALSE),IF(B6182=50,VLOOKUP(A6182,英雄数据表!A:L,12,0),""))</f>
        <v/>
      </c>
    </row>
    <row r="6183" spans="1:14" x14ac:dyDescent="0.3">
      <c r="A6183" s="20">
        <v>44046</v>
      </c>
      <c r="B6183" s="21">
        <f t="shared" si="410"/>
        <v>82</v>
      </c>
      <c r="C6183" s="21">
        <v>5</v>
      </c>
      <c r="D6183" s="21">
        <f>VLOOKUP(A6183,英雄数据表!A:D,4,0)</f>
        <v>4</v>
      </c>
      <c r="E6183" s="20" t="str">
        <f>VLOOKUP(A6183,英雄数据表!A:C,3,0)</f>
        <v>剧毒之击</v>
      </c>
      <c r="F6183" s="20">
        <f t="shared" si="411"/>
        <v>44046</v>
      </c>
      <c r="G6183" s="20">
        <f t="shared" si="412"/>
        <v>44046</v>
      </c>
      <c r="H6183" s="21" t="str">
        <f>VLOOKUP(B6183,属性中转表!A:F,6,FALSE)</f>
        <v>"hp":356400,"atk":9900</v>
      </c>
      <c r="I6183" s="20" t="str">
        <f>IF(VLOOKUP(B6183,属性中转表!A:G,7,FALSE)=0,"",VLOOKUP(VLOOKUP(B6183,属性中转表!A:G,7,FALSE),属性中转表!$K$2:$P$21,6,0))&amp;IF(VLOOKUP(B6183,属性中转表!A:G,7,FALSE)&gt;=50,VLOOKUP(A6183,英雄数据表!A:K,9,0),IF(VLOOKUP(B6183,属性中转表!A:G,7,FALSE)&gt;=25,VLOOKUP(A6183,英雄数据表!A:K,5,0),""))</f>
        <v>"atk":600,"hp":10000,"undpspro":200,"pvpdpspro":100,"pvpundpspro":100,"speed":10</v>
      </c>
      <c r="J6183" s="20" t="str">
        <f>IF(I6183="","",属性中转表!$I$1&amp;(IF(VLOOKUP(B6183,属性中转表!A:G,7,FALSE)=0,0,VLOOKUP(VLOOKUP(B6183,属性中转表!A:G,7,FALSE),属性中转表!$K$2:$P$21,4,0)))+IFERROR(VLOOKUP(A6183,英雄数据表!A:K,IF(武魂!B6183&gt;=50,10,IF(武魂!B6183&gt;=25,6)),0),0))</f>
        <v>,"dpspro":250</v>
      </c>
      <c r="K6183" s="32" t="str">
        <f t="shared" si="409"/>
        <v>"atk":600,"hp":10000,"undpspro":200,"pvpdpspro":100,"pvpundpspro":100,"speed":10,"dpspro":250</v>
      </c>
      <c r="L6183" s="20" t="str">
        <f>IF(B6183&gt;=50,VLOOKUP(A6183,英雄数据表!A:L,11,FALSE),IF(B6183&gt;=25,VLOOKUP(A6183,英雄数据表!A:L,7,0),""))</f>
        <v>"4404602004"</v>
      </c>
      <c r="M6183" s="20" t="str">
        <f>IFERROR(VLOOKUP(B6183,属性中转表!$K$2:$O$21,5,FALSE),"")</f>
        <v/>
      </c>
      <c r="N6183" s="20" t="str">
        <f>IF(B6183=25,VLOOKUP(A6183,英雄数据表!A:L,8,FALSE),IF(B6183=50,VLOOKUP(A6183,英雄数据表!A:L,12,0),""))</f>
        <v/>
      </c>
    </row>
    <row r="6184" spans="1:14" x14ac:dyDescent="0.3">
      <c r="A6184" s="20">
        <v>44046</v>
      </c>
      <c r="B6184" s="21">
        <f t="shared" si="410"/>
        <v>83</v>
      </c>
      <c r="C6184" s="21">
        <v>5</v>
      </c>
      <c r="D6184" s="21">
        <f>VLOOKUP(A6184,英雄数据表!A:D,4,0)</f>
        <v>4</v>
      </c>
      <c r="E6184" s="20" t="str">
        <f>VLOOKUP(A6184,英雄数据表!A:C,3,0)</f>
        <v>剧毒之击</v>
      </c>
      <c r="F6184" s="20">
        <f t="shared" si="411"/>
        <v>44046</v>
      </c>
      <c r="G6184" s="20">
        <f t="shared" si="412"/>
        <v>44046</v>
      </c>
      <c r="H6184" s="21" t="str">
        <f>VLOOKUP(B6184,属性中转表!A:F,6,FALSE)</f>
        <v>"hp":361800,"atk":10050</v>
      </c>
      <c r="I6184" s="20" t="str">
        <f>IF(VLOOKUP(B6184,属性中转表!A:G,7,FALSE)=0,"",VLOOKUP(VLOOKUP(B6184,属性中转表!A:G,7,FALSE),属性中转表!$K$2:$P$21,6,0))&amp;IF(VLOOKUP(B6184,属性中转表!A:G,7,FALSE)&gt;=50,VLOOKUP(A6184,英雄数据表!A:K,9,0),IF(VLOOKUP(B6184,属性中转表!A:G,7,FALSE)&gt;=25,VLOOKUP(A6184,英雄数据表!A:K,5,0),""))</f>
        <v>"atk":600,"hp":10000,"undpspro":200,"pvpdpspro":100,"pvpundpspro":100,"speed":10</v>
      </c>
      <c r="J6184" s="20" t="str">
        <f>IF(I6184="","",属性中转表!$I$1&amp;(IF(VLOOKUP(B6184,属性中转表!A:G,7,FALSE)=0,0,VLOOKUP(VLOOKUP(B6184,属性中转表!A:G,7,FALSE),属性中转表!$K$2:$P$21,4,0)))+IFERROR(VLOOKUP(A6184,英雄数据表!A:K,IF(武魂!B6184&gt;=50,10,IF(武魂!B6184&gt;=25,6)),0),0))</f>
        <v>,"dpspro":250</v>
      </c>
      <c r="K6184" s="32" t="str">
        <f t="shared" si="409"/>
        <v>"atk":600,"hp":10000,"undpspro":200,"pvpdpspro":100,"pvpundpspro":100,"speed":10,"dpspro":250</v>
      </c>
      <c r="L6184" s="20" t="str">
        <f>IF(B6184&gt;=50,VLOOKUP(A6184,英雄数据表!A:L,11,FALSE),IF(B6184&gt;=25,VLOOKUP(A6184,英雄数据表!A:L,7,0),""))</f>
        <v>"4404602004"</v>
      </c>
      <c r="M6184" s="20" t="str">
        <f>IFERROR(VLOOKUP(B6184,属性中转表!$K$2:$O$21,5,FALSE),"")</f>
        <v/>
      </c>
      <c r="N6184" s="20" t="str">
        <f>IF(B6184=25,VLOOKUP(A6184,英雄数据表!A:L,8,FALSE),IF(B6184=50,VLOOKUP(A6184,英雄数据表!A:L,12,0),""))</f>
        <v/>
      </c>
    </row>
    <row r="6185" spans="1:14" x14ac:dyDescent="0.3">
      <c r="A6185" s="20">
        <v>44046</v>
      </c>
      <c r="B6185" s="21">
        <f t="shared" si="410"/>
        <v>84</v>
      </c>
      <c r="C6185" s="21">
        <v>5</v>
      </c>
      <c r="D6185" s="21">
        <f>VLOOKUP(A6185,英雄数据表!A:D,4,0)</f>
        <v>4</v>
      </c>
      <c r="E6185" s="20" t="str">
        <f>VLOOKUP(A6185,英雄数据表!A:C,3,0)</f>
        <v>剧毒之击</v>
      </c>
      <c r="F6185" s="20">
        <f t="shared" si="411"/>
        <v>44046</v>
      </c>
      <c r="G6185" s="20">
        <f t="shared" si="412"/>
        <v>44046</v>
      </c>
      <c r="H6185" s="21" t="str">
        <f>VLOOKUP(B6185,属性中转表!A:F,6,FALSE)</f>
        <v>"hp":367200,"atk":10200</v>
      </c>
      <c r="I6185" s="20" t="str">
        <f>IF(VLOOKUP(B6185,属性中转表!A:G,7,FALSE)=0,"",VLOOKUP(VLOOKUP(B6185,属性中转表!A:G,7,FALSE),属性中转表!$K$2:$P$21,6,0))&amp;IF(VLOOKUP(B6185,属性中转表!A:G,7,FALSE)&gt;=50,VLOOKUP(A6185,英雄数据表!A:K,9,0),IF(VLOOKUP(B6185,属性中转表!A:G,7,FALSE)&gt;=25,VLOOKUP(A6185,英雄数据表!A:K,5,0),""))</f>
        <v>"atk":600,"hp":10000,"undpspro":200,"pvpdpspro":100,"pvpundpspro":100,"speed":10</v>
      </c>
      <c r="J6185" s="20" t="str">
        <f>IF(I6185="","",属性中转表!$I$1&amp;(IF(VLOOKUP(B6185,属性中转表!A:G,7,FALSE)=0,0,VLOOKUP(VLOOKUP(B6185,属性中转表!A:G,7,FALSE),属性中转表!$K$2:$P$21,4,0)))+IFERROR(VLOOKUP(A6185,英雄数据表!A:K,IF(武魂!B6185&gt;=50,10,IF(武魂!B6185&gt;=25,6)),0),0))</f>
        <v>,"dpspro":250</v>
      </c>
      <c r="K6185" s="32" t="str">
        <f t="shared" si="409"/>
        <v>"atk":600,"hp":10000,"undpspro":200,"pvpdpspro":100,"pvpundpspro":100,"speed":10,"dpspro":250</v>
      </c>
      <c r="L6185" s="20" t="str">
        <f>IF(B6185&gt;=50,VLOOKUP(A6185,英雄数据表!A:L,11,FALSE),IF(B6185&gt;=25,VLOOKUP(A6185,英雄数据表!A:L,7,0),""))</f>
        <v>"4404602004"</v>
      </c>
      <c r="M6185" s="20" t="str">
        <f>IFERROR(VLOOKUP(B6185,属性中转表!$K$2:$O$21,5,FALSE),"")</f>
        <v/>
      </c>
      <c r="N6185" s="20" t="str">
        <f>IF(B6185=25,VLOOKUP(A6185,英雄数据表!A:L,8,FALSE),IF(B6185=50,VLOOKUP(A6185,英雄数据表!A:L,12,0),""))</f>
        <v/>
      </c>
    </row>
    <row r="6186" spans="1:14" x14ac:dyDescent="0.3">
      <c r="A6186" s="20">
        <v>44046</v>
      </c>
      <c r="B6186" s="21">
        <f t="shared" si="410"/>
        <v>85</v>
      </c>
      <c r="C6186" s="21">
        <v>5</v>
      </c>
      <c r="D6186" s="21">
        <f>VLOOKUP(A6186,英雄数据表!A:D,4,0)</f>
        <v>4</v>
      </c>
      <c r="E6186" s="20" t="str">
        <f>VLOOKUP(A6186,英雄数据表!A:C,3,0)</f>
        <v>剧毒之击</v>
      </c>
      <c r="F6186" s="20">
        <f t="shared" si="411"/>
        <v>44046</v>
      </c>
      <c r="G6186" s="20">
        <f t="shared" si="412"/>
        <v>44046</v>
      </c>
      <c r="H6186" s="21" t="str">
        <f>VLOOKUP(B6186,属性中转表!A:F,6,FALSE)</f>
        <v>"hp":372600,"atk":10350</v>
      </c>
      <c r="I6186" s="20" t="str">
        <f>IF(VLOOKUP(B6186,属性中转表!A:G,7,FALSE)=0,"",VLOOKUP(VLOOKUP(B6186,属性中转表!A:G,7,FALSE),属性中转表!$K$2:$P$21,6,0))&amp;IF(VLOOKUP(B6186,属性中转表!A:G,7,FALSE)&gt;=50,VLOOKUP(A6186,英雄数据表!A:K,9,0),IF(VLOOKUP(B6186,属性中转表!A:G,7,FALSE)&gt;=25,VLOOKUP(A6186,英雄数据表!A:K,5,0),""))</f>
        <v>"atk":600,"hp":10000,"undpspro":200,"pvpdpspro":100,"pvpundpspro":100,"speed":10</v>
      </c>
      <c r="J6186" s="20" t="str">
        <f>IF(I6186="","",属性中转表!$I$1&amp;(IF(VLOOKUP(B6186,属性中转表!A:G,7,FALSE)=0,0,VLOOKUP(VLOOKUP(B6186,属性中转表!A:G,7,FALSE),属性中转表!$K$2:$P$21,4,0)))+IFERROR(VLOOKUP(A6186,英雄数据表!A:K,IF(武魂!B6186&gt;=50,10,IF(武魂!B6186&gt;=25,6)),0),0))</f>
        <v>,"dpspro":300</v>
      </c>
      <c r="K6186" s="32" t="str">
        <f t="shared" si="409"/>
        <v>"atk":600,"hp":10000,"undpspro":200,"pvpdpspro":100,"pvpundpspro":100,"speed":10,"dpspro":300</v>
      </c>
      <c r="L6186" s="20" t="str">
        <f>IF(B6186&gt;=50,VLOOKUP(A6186,英雄数据表!A:L,11,FALSE),IF(B6186&gt;=25,VLOOKUP(A6186,英雄数据表!A:L,7,0),""))</f>
        <v>"4404602004"</v>
      </c>
      <c r="M6186" s="20" t="str">
        <f>IFERROR(VLOOKUP(B6186,属性中转表!$K$2:$O$21,5,FALSE),"")</f>
        <v>"dpspro":50</v>
      </c>
      <c r="N6186" s="20" t="str">
        <f>IF(B6186=25,VLOOKUP(A6186,英雄数据表!A:L,8,FALSE),IF(B6186=50,VLOOKUP(A6186,英雄数据表!A:L,12,0),""))</f>
        <v/>
      </c>
    </row>
    <row r="6187" spans="1:14" x14ac:dyDescent="0.3">
      <c r="A6187" s="20">
        <v>44046</v>
      </c>
      <c r="B6187" s="21">
        <f t="shared" si="410"/>
        <v>86</v>
      </c>
      <c r="C6187" s="21">
        <v>5</v>
      </c>
      <c r="D6187" s="21">
        <f>VLOOKUP(A6187,英雄数据表!A:D,4,0)</f>
        <v>4</v>
      </c>
      <c r="E6187" s="20" t="str">
        <f>VLOOKUP(A6187,英雄数据表!A:C,3,0)</f>
        <v>剧毒之击</v>
      </c>
      <c r="F6187" s="20">
        <f t="shared" si="411"/>
        <v>44046</v>
      </c>
      <c r="G6187" s="20">
        <f t="shared" si="412"/>
        <v>44046</v>
      </c>
      <c r="H6187" s="21" t="str">
        <f>VLOOKUP(B6187,属性中转表!A:F,6,FALSE)</f>
        <v>"hp":378000,"atk":10500</v>
      </c>
      <c r="I6187" s="20" t="str">
        <f>IF(VLOOKUP(B6187,属性中转表!A:G,7,FALSE)=0,"",VLOOKUP(VLOOKUP(B6187,属性中转表!A:G,7,FALSE),属性中转表!$K$2:$P$21,6,0))&amp;IF(VLOOKUP(B6187,属性中转表!A:G,7,FALSE)&gt;=50,VLOOKUP(A6187,英雄数据表!A:K,9,0),IF(VLOOKUP(B6187,属性中转表!A:G,7,FALSE)&gt;=25,VLOOKUP(A6187,英雄数据表!A:K,5,0),""))</f>
        <v>"atk":600,"hp":10000,"undpspro":200,"pvpdpspro":100,"pvpundpspro":100,"speed":10</v>
      </c>
      <c r="J6187" s="20" t="str">
        <f>IF(I6187="","",属性中转表!$I$1&amp;(IF(VLOOKUP(B6187,属性中转表!A:G,7,FALSE)=0,0,VLOOKUP(VLOOKUP(B6187,属性中转表!A:G,7,FALSE),属性中转表!$K$2:$P$21,4,0)))+IFERROR(VLOOKUP(A6187,英雄数据表!A:K,IF(武魂!B6187&gt;=50,10,IF(武魂!B6187&gt;=25,6)),0),0))</f>
        <v>,"dpspro":300</v>
      </c>
      <c r="K6187" s="32" t="str">
        <f t="shared" si="409"/>
        <v>"atk":600,"hp":10000,"undpspro":200,"pvpdpspro":100,"pvpundpspro":100,"speed":10,"dpspro":300</v>
      </c>
      <c r="L6187" s="20" t="str">
        <f>IF(B6187&gt;=50,VLOOKUP(A6187,英雄数据表!A:L,11,FALSE),IF(B6187&gt;=25,VLOOKUP(A6187,英雄数据表!A:L,7,0),""))</f>
        <v>"4404602004"</v>
      </c>
      <c r="M6187" s="20" t="str">
        <f>IFERROR(VLOOKUP(B6187,属性中转表!$K$2:$O$21,5,FALSE),"")</f>
        <v/>
      </c>
      <c r="N6187" s="20" t="str">
        <f>IF(B6187=25,VLOOKUP(A6187,英雄数据表!A:L,8,FALSE),IF(B6187=50,VLOOKUP(A6187,英雄数据表!A:L,12,0),""))</f>
        <v/>
      </c>
    </row>
    <row r="6188" spans="1:14" x14ac:dyDescent="0.3">
      <c r="A6188" s="20">
        <v>44046</v>
      </c>
      <c r="B6188" s="21">
        <f t="shared" si="410"/>
        <v>87</v>
      </c>
      <c r="C6188" s="21">
        <v>5</v>
      </c>
      <c r="D6188" s="21">
        <f>VLOOKUP(A6188,英雄数据表!A:D,4,0)</f>
        <v>4</v>
      </c>
      <c r="E6188" s="20" t="str">
        <f>VLOOKUP(A6188,英雄数据表!A:C,3,0)</f>
        <v>剧毒之击</v>
      </c>
      <c r="F6188" s="20">
        <f t="shared" si="411"/>
        <v>44046</v>
      </c>
      <c r="G6188" s="20">
        <f t="shared" si="412"/>
        <v>44046</v>
      </c>
      <c r="H6188" s="21" t="str">
        <f>VLOOKUP(B6188,属性中转表!A:F,6,FALSE)</f>
        <v>"hp":383400,"atk":10650</v>
      </c>
      <c r="I6188" s="20" t="str">
        <f>IF(VLOOKUP(B6188,属性中转表!A:G,7,FALSE)=0,"",VLOOKUP(VLOOKUP(B6188,属性中转表!A:G,7,FALSE),属性中转表!$K$2:$P$21,6,0))&amp;IF(VLOOKUP(B6188,属性中转表!A:G,7,FALSE)&gt;=50,VLOOKUP(A6188,英雄数据表!A:K,9,0),IF(VLOOKUP(B6188,属性中转表!A:G,7,FALSE)&gt;=25,VLOOKUP(A6188,英雄数据表!A:K,5,0),""))</f>
        <v>"atk":600,"hp":10000,"undpspro":200,"pvpdpspro":100,"pvpundpspro":100,"speed":10</v>
      </c>
      <c r="J6188" s="20" t="str">
        <f>IF(I6188="","",属性中转表!$I$1&amp;(IF(VLOOKUP(B6188,属性中转表!A:G,7,FALSE)=0,0,VLOOKUP(VLOOKUP(B6188,属性中转表!A:G,7,FALSE),属性中转表!$K$2:$P$21,4,0)))+IFERROR(VLOOKUP(A6188,英雄数据表!A:K,IF(武魂!B6188&gt;=50,10,IF(武魂!B6188&gt;=25,6)),0),0))</f>
        <v>,"dpspro":300</v>
      </c>
      <c r="K6188" s="32" t="str">
        <f t="shared" si="409"/>
        <v>"atk":600,"hp":10000,"undpspro":200,"pvpdpspro":100,"pvpundpspro":100,"speed":10,"dpspro":300</v>
      </c>
      <c r="L6188" s="20" t="str">
        <f>IF(B6188&gt;=50,VLOOKUP(A6188,英雄数据表!A:L,11,FALSE),IF(B6188&gt;=25,VLOOKUP(A6188,英雄数据表!A:L,7,0),""))</f>
        <v>"4404602004"</v>
      </c>
      <c r="M6188" s="20" t="str">
        <f>IFERROR(VLOOKUP(B6188,属性中转表!$K$2:$O$21,5,FALSE),"")</f>
        <v/>
      </c>
      <c r="N6188" s="20" t="str">
        <f>IF(B6188=25,VLOOKUP(A6188,英雄数据表!A:L,8,FALSE),IF(B6188=50,VLOOKUP(A6188,英雄数据表!A:L,12,0),""))</f>
        <v/>
      </c>
    </row>
    <row r="6189" spans="1:14" x14ac:dyDescent="0.3">
      <c r="A6189" s="20">
        <v>44046</v>
      </c>
      <c r="B6189" s="21">
        <f t="shared" si="410"/>
        <v>88</v>
      </c>
      <c r="C6189" s="21">
        <v>5</v>
      </c>
      <c r="D6189" s="21">
        <f>VLOOKUP(A6189,英雄数据表!A:D,4,0)</f>
        <v>4</v>
      </c>
      <c r="E6189" s="20" t="str">
        <f>VLOOKUP(A6189,英雄数据表!A:C,3,0)</f>
        <v>剧毒之击</v>
      </c>
      <c r="F6189" s="20">
        <f t="shared" si="411"/>
        <v>44046</v>
      </c>
      <c r="G6189" s="20">
        <f t="shared" si="412"/>
        <v>44046</v>
      </c>
      <c r="H6189" s="21" t="str">
        <f>VLOOKUP(B6189,属性中转表!A:F,6,FALSE)</f>
        <v>"hp":388800,"atk":10800</v>
      </c>
      <c r="I6189" s="20" t="str">
        <f>IF(VLOOKUP(B6189,属性中转表!A:G,7,FALSE)=0,"",VLOOKUP(VLOOKUP(B6189,属性中转表!A:G,7,FALSE),属性中转表!$K$2:$P$21,6,0))&amp;IF(VLOOKUP(B6189,属性中转表!A:G,7,FALSE)&gt;=50,VLOOKUP(A6189,英雄数据表!A:K,9,0),IF(VLOOKUP(B6189,属性中转表!A:G,7,FALSE)&gt;=25,VLOOKUP(A6189,英雄数据表!A:K,5,0),""))</f>
        <v>"atk":600,"hp":10000,"undpspro":200,"pvpdpspro":100,"pvpundpspro":100,"speed":10</v>
      </c>
      <c r="J6189" s="20" t="str">
        <f>IF(I6189="","",属性中转表!$I$1&amp;(IF(VLOOKUP(B6189,属性中转表!A:G,7,FALSE)=0,0,VLOOKUP(VLOOKUP(B6189,属性中转表!A:G,7,FALSE),属性中转表!$K$2:$P$21,4,0)))+IFERROR(VLOOKUP(A6189,英雄数据表!A:K,IF(武魂!B6189&gt;=50,10,IF(武魂!B6189&gt;=25,6)),0),0))</f>
        <v>,"dpspro":300</v>
      </c>
      <c r="K6189" s="32" t="str">
        <f t="shared" si="409"/>
        <v>"atk":600,"hp":10000,"undpspro":200,"pvpdpspro":100,"pvpundpspro":100,"speed":10,"dpspro":300</v>
      </c>
      <c r="L6189" s="20" t="str">
        <f>IF(B6189&gt;=50,VLOOKUP(A6189,英雄数据表!A:L,11,FALSE),IF(B6189&gt;=25,VLOOKUP(A6189,英雄数据表!A:L,7,0),""))</f>
        <v>"4404602004"</v>
      </c>
      <c r="M6189" s="20" t="str">
        <f>IFERROR(VLOOKUP(B6189,属性中转表!$K$2:$O$21,5,FALSE),"")</f>
        <v/>
      </c>
      <c r="N6189" s="20" t="str">
        <f>IF(B6189=25,VLOOKUP(A6189,英雄数据表!A:L,8,FALSE),IF(B6189=50,VLOOKUP(A6189,英雄数据表!A:L,12,0),""))</f>
        <v/>
      </c>
    </row>
    <row r="6190" spans="1:14" x14ac:dyDescent="0.3">
      <c r="A6190" s="20">
        <v>44046</v>
      </c>
      <c r="B6190" s="21">
        <f t="shared" si="410"/>
        <v>89</v>
      </c>
      <c r="C6190" s="21">
        <v>5</v>
      </c>
      <c r="D6190" s="21">
        <f>VLOOKUP(A6190,英雄数据表!A:D,4,0)</f>
        <v>4</v>
      </c>
      <c r="E6190" s="20" t="str">
        <f>VLOOKUP(A6190,英雄数据表!A:C,3,0)</f>
        <v>剧毒之击</v>
      </c>
      <c r="F6190" s="20">
        <f t="shared" si="411"/>
        <v>44046</v>
      </c>
      <c r="G6190" s="20">
        <f t="shared" si="412"/>
        <v>44046</v>
      </c>
      <c r="H6190" s="21" t="str">
        <f>VLOOKUP(B6190,属性中转表!A:F,6,FALSE)</f>
        <v>"hp":394200,"atk":10950</v>
      </c>
      <c r="I6190" s="20" t="str">
        <f>IF(VLOOKUP(B6190,属性中转表!A:G,7,FALSE)=0,"",VLOOKUP(VLOOKUP(B6190,属性中转表!A:G,7,FALSE),属性中转表!$K$2:$P$21,6,0))&amp;IF(VLOOKUP(B6190,属性中转表!A:G,7,FALSE)&gt;=50,VLOOKUP(A6190,英雄数据表!A:K,9,0),IF(VLOOKUP(B6190,属性中转表!A:G,7,FALSE)&gt;=25,VLOOKUP(A6190,英雄数据表!A:K,5,0),""))</f>
        <v>"atk":600,"hp":10000,"undpspro":200,"pvpdpspro":100,"pvpundpspro":100,"speed":10</v>
      </c>
      <c r="J6190" s="20" t="str">
        <f>IF(I6190="","",属性中转表!$I$1&amp;(IF(VLOOKUP(B6190,属性中转表!A:G,7,FALSE)=0,0,VLOOKUP(VLOOKUP(B6190,属性中转表!A:G,7,FALSE),属性中转表!$K$2:$P$21,4,0)))+IFERROR(VLOOKUP(A6190,英雄数据表!A:K,IF(武魂!B6190&gt;=50,10,IF(武魂!B6190&gt;=25,6)),0),0))</f>
        <v>,"dpspro":300</v>
      </c>
      <c r="K6190" s="32" t="str">
        <f t="shared" si="409"/>
        <v>"atk":600,"hp":10000,"undpspro":200,"pvpdpspro":100,"pvpundpspro":100,"speed":10,"dpspro":300</v>
      </c>
      <c r="L6190" s="20" t="str">
        <f>IF(B6190&gt;=50,VLOOKUP(A6190,英雄数据表!A:L,11,FALSE),IF(B6190&gt;=25,VLOOKUP(A6190,英雄数据表!A:L,7,0),""))</f>
        <v>"4404602004"</v>
      </c>
      <c r="M6190" s="20" t="str">
        <f>IFERROR(VLOOKUP(B6190,属性中转表!$K$2:$O$21,5,FALSE),"")</f>
        <v/>
      </c>
      <c r="N6190" s="20" t="str">
        <f>IF(B6190=25,VLOOKUP(A6190,英雄数据表!A:L,8,FALSE),IF(B6190=50,VLOOKUP(A6190,英雄数据表!A:L,12,0),""))</f>
        <v/>
      </c>
    </row>
    <row r="6191" spans="1:14" x14ac:dyDescent="0.3">
      <c r="A6191" s="20">
        <v>44046</v>
      </c>
      <c r="B6191" s="21">
        <f t="shared" si="410"/>
        <v>90</v>
      </c>
      <c r="C6191" s="21">
        <v>5</v>
      </c>
      <c r="D6191" s="21">
        <f>VLOOKUP(A6191,英雄数据表!A:D,4,0)</f>
        <v>4</v>
      </c>
      <c r="E6191" s="20" t="str">
        <f>VLOOKUP(A6191,英雄数据表!A:C,3,0)</f>
        <v>剧毒之击</v>
      </c>
      <c r="F6191" s="20">
        <f t="shared" si="411"/>
        <v>44046</v>
      </c>
      <c r="G6191" s="20">
        <f t="shared" si="412"/>
        <v>44046</v>
      </c>
      <c r="H6191" s="21" t="str">
        <f>VLOOKUP(B6191,属性中转表!A:F,6,FALSE)</f>
        <v>"hp":399600,"atk":11100</v>
      </c>
      <c r="I6191" s="20" t="str">
        <f>IF(VLOOKUP(B6191,属性中转表!A:G,7,FALSE)=0,"",VLOOKUP(VLOOKUP(B6191,属性中转表!A:G,7,FALSE),属性中转表!$K$2:$P$21,6,0))&amp;IF(VLOOKUP(B6191,属性中转表!A:G,7,FALSE)&gt;=50,VLOOKUP(A6191,英雄数据表!A:K,9,0),IF(VLOOKUP(B6191,属性中转表!A:G,7,FALSE)&gt;=25,VLOOKUP(A6191,英雄数据表!A:K,5,0),""))</f>
        <v>"atk":600,"hp":10000,"undpspro":200,"pvpdpspro":150,"pvpundpspro":100,"speed":10</v>
      </c>
      <c r="J6191" s="20" t="str">
        <f>IF(I6191="","",属性中转表!$I$1&amp;(IF(VLOOKUP(B6191,属性中转表!A:G,7,FALSE)=0,0,VLOOKUP(VLOOKUP(B6191,属性中转表!A:G,7,FALSE),属性中转表!$K$2:$P$21,4,0)))+IFERROR(VLOOKUP(A6191,英雄数据表!A:K,IF(武魂!B6191&gt;=50,10,IF(武魂!B6191&gt;=25,6)),0),0))</f>
        <v>,"dpspro":300</v>
      </c>
      <c r="K6191" s="32" t="str">
        <f t="shared" si="409"/>
        <v>"atk":600,"hp":10000,"undpspro":200,"pvpdpspro":150,"pvpundpspro":100,"speed":10,"dpspro":300</v>
      </c>
      <c r="L6191" s="20" t="str">
        <f>IF(B6191&gt;=50,VLOOKUP(A6191,英雄数据表!A:L,11,FALSE),IF(B6191&gt;=25,VLOOKUP(A6191,英雄数据表!A:L,7,0),""))</f>
        <v>"4404602004"</v>
      </c>
      <c r="M6191" s="20" t="str">
        <f>IFERROR(VLOOKUP(B6191,属性中转表!$K$2:$O$21,5,FALSE),"")</f>
        <v>"pvpdpspro":50</v>
      </c>
      <c r="N6191" s="20" t="str">
        <f>IF(B6191=25,VLOOKUP(A6191,英雄数据表!A:L,8,FALSE),IF(B6191=50,VLOOKUP(A6191,英雄数据表!A:L,12,0),""))</f>
        <v/>
      </c>
    </row>
    <row r="6192" spans="1:14" x14ac:dyDescent="0.3">
      <c r="A6192" s="20">
        <v>44046</v>
      </c>
      <c r="B6192" s="21">
        <f t="shared" si="410"/>
        <v>91</v>
      </c>
      <c r="C6192" s="21">
        <v>5</v>
      </c>
      <c r="D6192" s="21">
        <f>VLOOKUP(A6192,英雄数据表!A:D,4,0)</f>
        <v>4</v>
      </c>
      <c r="E6192" s="20" t="str">
        <f>VLOOKUP(A6192,英雄数据表!A:C,3,0)</f>
        <v>剧毒之击</v>
      </c>
      <c r="F6192" s="20">
        <f t="shared" si="411"/>
        <v>44046</v>
      </c>
      <c r="G6192" s="20">
        <f t="shared" si="412"/>
        <v>44046</v>
      </c>
      <c r="H6192" s="21" t="str">
        <f>VLOOKUP(B6192,属性中转表!A:F,6,FALSE)</f>
        <v>"hp":405000,"atk":11250</v>
      </c>
      <c r="I6192" s="20" t="str">
        <f>IF(VLOOKUP(B6192,属性中转表!A:G,7,FALSE)=0,"",VLOOKUP(VLOOKUP(B6192,属性中转表!A:G,7,FALSE),属性中转表!$K$2:$P$21,6,0))&amp;IF(VLOOKUP(B6192,属性中转表!A:G,7,FALSE)&gt;=50,VLOOKUP(A6192,英雄数据表!A:K,9,0),IF(VLOOKUP(B6192,属性中转表!A:G,7,FALSE)&gt;=25,VLOOKUP(A6192,英雄数据表!A:K,5,0),""))</f>
        <v>"atk":600,"hp":10000,"undpspro":200,"pvpdpspro":150,"pvpundpspro":100,"speed":10</v>
      </c>
      <c r="J6192" s="20" t="str">
        <f>IF(I6192="","",属性中转表!$I$1&amp;(IF(VLOOKUP(B6192,属性中转表!A:G,7,FALSE)=0,0,VLOOKUP(VLOOKUP(B6192,属性中转表!A:G,7,FALSE),属性中转表!$K$2:$P$21,4,0)))+IFERROR(VLOOKUP(A6192,英雄数据表!A:K,IF(武魂!B6192&gt;=50,10,IF(武魂!B6192&gt;=25,6)),0),0))</f>
        <v>,"dpspro":300</v>
      </c>
      <c r="K6192" s="32" t="str">
        <f t="shared" si="409"/>
        <v>"atk":600,"hp":10000,"undpspro":200,"pvpdpspro":150,"pvpundpspro":100,"speed":10,"dpspro":300</v>
      </c>
      <c r="L6192" s="20" t="str">
        <f>IF(B6192&gt;=50,VLOOKUP(A6192,英雄数据表!A:L,11,FALSE),IF(B6192&gt;=25,VLOOKUP(A6192,英雄数据表!A:L,7,0),""))</f>
        <v>"4404602004"</v>
      </c>
      <c r="M6192" s="20" t="str">
        <f>IFERROR(VLOOKUP(B6192,属性中转表!$K$2:$O$21,5,FALSE),"")</f>
        <v/>
      </c>
      <c r="N6192" s="20" t="str">
        <f>IF(B6192=25,VLOOKUP(A6192,英雄数据表!A:L,8,FALSE),IF(B6192=50,VLOOKUP(A6192,英雄数据表!A:L,12,0),""))</f>
        <v/>
      </c>
    </row>
    <row r="6193" spans="1:14" x14ac:dyDescent="0.3">
      <c r="A6193" s="20">
        <v>44046</v>
      </c>
      <c r="B6193" s="21">
        <f t="shared" si="410"/>
        <v>92</v>
      </c>
      <c r="C6193" s="21">
        <v>5</v>
      </c>
      <c r="D6193" s="21">
        <f>VLOOKUP(A6193,英雄数据表!A:D,4,0)</f>
        <v>4</v>
      </c>
      <c r="E6193" s="20" t="str">
        <f>VLOOKUP(A6193,英雄数据表!A:C,3,0)</f>
        <v>剧毒之击</v>
      </c>
      <c r="F6193" s="20">
        <f t="shared" si="411"/>
        <v>44046</v>
      </c>
      <c r="G6193" s="20">
        <f t="shared" si="412"/>
        <v>44046</v>
      </c>
      <c r="H6193" s="21" t="str">
        <f>VLOOKUP(B6193,属性中转表!A:F,6,FALSE)</f>
        <v>"hp":410400,"atk":11400</v>
      </c>
      <c r="I6193" s="20" t="str">
        <f>IF(VLOOKUP(B6193,属性中转表!A:G,7,FALSE)=0,"",VLOOKUP(VLOOKUP(B6193,属性中转表!A:G,7,FALSE),属性中转表!$K$2:$P$21,6,0))&amp;IF(VLOOKUP(B6193,属性中转表!A:G,7,FALSE)&gt;=50,VLOOKUP(A6193,英雄数据表!A:K,9,0),IF(VLOOKUP(B6193,属性中转表!A:G,7,FALSE)&gt;=25,VLOOKUP(A6193,英雄数据表!A:K,5,0),""))</f>
        <v>"atk":600,"hp":10000,"undpspro":200,"pvpdpspro":150,"pvpundpspro":100,"speed":10</v>
      </c>
      <c r="J6193" s="20" t="str">
        <f>IF(I6193="","",属性中转表!$I$1&amp;(IF(VLOOKUP(B6193,属性中转表!A:G,7,FALSE)=0,0,VLOOKUP(VLOOKUP(B6193,属性中转表!A:G,7,FALSE),属性中转表!$K$2:$P$21,4,0)))+IFERROR(VLOOKUP(A6193,英雄数据表!A:K,IF(武魂!B6193&gt;=50,10,IF(武魂!B6193&gt;=25,6)),0),0))</f>
        <v>,"dpspro":300</v>
      </c>
      <c r="K6193" s="32" t="str">
        <f t="shared" si="409"/>
        <v>"atk":600,"hp":10000,"undpspro":200,"pvpdpspro":150,"pvpundpspro":100,"speed":10,"dpspro":300</v>
      </c>
      <c r="L6193" s="20" t="str">
        <f>IF(B6193&gt;=50,VLOOKUP(A6193,英雄数据表!A:L,11,FALSE),IF(B6193&gt;=25,VLOOKUP(A6193,英雄数据表!A:L,7,0),""))</f>
        <v>"4404602004"</v>
      </c>
      <c r="M6193" s="20" t="str">
        <f>IFERROR(VLOOKUP(B6193,属性中转表!$K$2:$O$21,5,FALSE),"")</f>
        <v/>
      </c>
      <c r="N6193" s="20" t="str">
        <f>IF(B6193=25,VLOOKUP(A6193,英雄数据表!A:L,8,FALSE),IF(B6193=50,VLOOKUP(A6193,英雄数据表!A:L,12,0),""))</f>
        <v/>
      </c>
    </row>
    <row r="6194" spans="1:14" x14ac:dyDescent="0.3">
      <c r="A6194" s="20">
        <v>44046</v>
      </c>
      <c r="B6194" s="21">
        <f t="shared" si="410"/>
        <v>93</v>
      </c>
      <c r="C6194" s="21">
        <v>5</v>
      </c>
      <c r="D6194" s="21">
        <f>VLOOKUP(A6194,英雄数据表!A:D,4,0)</f>
        <v>4</v>
      </c>
      <c r="E6194" s="20" t="str">
        <f>VLOOKUP(A6194,英雄数据表!A:C,3,0)</f>
        <v>剧毒之击</v>
      </c>
      <c r="F6194" s="20">
        <f t="shared" si="411"/>
        <v>44046</v>
      </c>
      <c r="G6194" s="20">
        <f t="shared" si="412"/>
        <v>44046</v>
      </c>
      <c r="H6194" s="21" t="str">
        <f>VLOOKUP(B6194,属性中转表!A:F,6,FALSE)</f>
        <v>"hp":415800,"atk":11550</v>
      </c>
      <c r="I6194" s="20" t="str">
        <f>IF(VLOOKUP(B6194,属性中转表!A:G,7,FALSE)=0,"",VLOOKUP(VLOOKUP(B6194,属性中转表!A:G,7,FALSE),属性中转表!$K$2:$P$21,6,0))&amp;IF(VLOOKUP(B6194,属性中转表!A:G,7,FALSE)&gt;=50,VLOOKUP(A6194,英雄数据表!A:K,9,0),IF(VLOOKUP(B6194,属性中转表!A:G,7,FALSE)&gt;=25,VLOOKUP(A6194,英雄数据表!A:K,5,0),""))</f>
        <v>"atk":600,"hp":10000,"undpspro":200,"pvpdpspro":150,"pvpundpspro":100,"speed":10</v>
      </c>
      <c r="J6194" s="20" t="str">
        <f>IF(I6194="","",属性中转表!$I$1&amp;(IF(VLOOKUP(B6194,属性中转表!A:G,7,FALSE)=0,0,VLOOKUP(VLOOKUP(B6194,属性中转表!A:G,7,FALSE),属性中转表!$K$2:$P$21,4,0)))+IFERROR(VLOOKUP(A6194,英雄数据表!A:K,IF(武魂!B6194&gt;=50,10,IF(武魂!B6194&gt;=25,6)),0),0))</f>
        <v>,"dpspro":300</v>
      </c>
      <c r="K6194" s="32" t="str">
        <f t="shared" si="409"/>
        <v>"atk":600,"hp":10000,"undpspro":200,"pvpdpspro":150,"pvpundpspro":100,"speed":10,"dpspro":300</v>
      </c>
      <c r="L6194" s="20" t="str">
        <f>IF(B6194&gt;=50,VLOOKUP(A6194,英雄数据表!A:L,11,FALSE),IF(B6194&gt;=25,VLOOKUP(A6194,英雄数据表!A:L,7,0),""))</f>
        <v>"4404602004"</v>
      </c>
      <c r="M6194" s="20" t="str">
        <f>IFERROR(VLOOKUP(B6194,属性中转表!$K$2:$O$21,5,FALSE),"")</f>
        <v/>
      </c>
      <c r="N6194" s="20" t="str">
        <f>IF(B6194=25,VLOOKUP(A6194,英雄数据表!A:L,8,FALSE),IF(B6194=50,VLOOKUP(A6194,英雄数据表!A:L,12,0),""))</f>
        <v/>
      </c>
    </row>
    <row r="6195" spans="1:14" x14ac:dyDescent="0.3">
      <c r="A6195" s="20">
        <v>44046</v>
      </c>
      <c r="B6195" s="21">
        <f t="shared" si="410"/>
        <v>94</v>
      </c>
      <c r="C6195" s="21">
        <v>5</v>
      </c>
      <c r="D6195" s="21">
        <f>VLOOKUP(A6195,英雄数据表!A:D,4,0)</f>
        <v>4</v>
      </c>
      <c r="E6195" s="20" t="str">
        <f>VLOOKUP(A6195,英雄数据表!A:C,3,0)</f>
        <v>剧毒之击</v>
      </c>
      <c r="F6195" s="20">
        <f t="shared" si="411"/>
        <v>44046</v>
      </c>
      <c r="G6195" s="20">
        <f t="shared" si="412"/>
        <v>44046</v>
      </c>
      <c r="H6195" s="21" t="str">
        <f>VLOOKUP(B6195,属性中转表!A:F,6,FALSE)</f>
        <v>"hp":421200,"atk":11700</v>
      </c>
      <c r="I6195" s="20" t="str">
        <f>IF(VLOOKUP(B6195,属性中转表!A:G,7,FALSE)=0,"",VLOOKUP(VLOOKUP(B6195,属性中转表!A:G,7,FALSE),属性中转表!$K$2:$P$21,6,0))&amp;IF(VLOOKUP(B6195,属性中转表!A:G,7,FALSE)&gt;=50,VLOOKUP(A6195,英雄数据表!A:K,9,0),IF(VLOOKUP(B6195,属性中转表!A:G,7,FALSE)&gt;=25,VLOOKUP(A6195,英雄数据表!A:K,5,0),""))</f>
        <v>"atk":600,"hp":10000,"undpspro":200,"pvpdpspro":150,"pvpundpspro":100,"speed":10</v>
      </c>
      <c r="J6195" s="20" t="str">
        <f>IF(I6195="","",属性中转表!$I$1&amp;(IF(VLOOKUP(B6195,属性中转表!A:G,7,FALSE)=0,0,VLOOKUP(VLOOKUP(B6195,属性中转表!A:G,7,FALSE),属性中转表!$K$2:$P$21,4,0)))+IFERROR(VLOOKUP(A6195,英雄数据表!A:K,IF(武魂!B6195&gt;=50,10,IF(武魂!B6195&gt;=25,6)),0),0))</f>
        <v>,"dpspro":300</v>
      </c>
      <c r="K6195" s="32" t="str">
        <f t="shared" ref="K6195:K6258" si="413">I6195&amp;J6195</f>
        <v>"atk":600,"hp":10000,"undpspro":200,"pvpdpspro":150,"pvpundpspro":100,"speed":10,"dpspro":300</v>
      </c>
      <c r="L6195" s="20" t="str">
        <f>IF(B6195&gt;=50,VLOOKUP(A6195,英雄数据表!A:L,11,FALSE),IF(B6195&gt;=25,VLOOKUP(A6195,英雄数据表!A:L,7,0),""))</f>
        <v>"4404602004"</v>
      </c>
      <c r="M6195" s="20" t="str">
        <f>IFERROR(VLOOKUP(B6195,属性中转表!$K$2:$O$21,5,FALSE),"")</f>
        <v/>
      </c>
      <c r="N6195" s="20" t="str">
        <f>IF(B6195=25,VLOOKUP(A6195,英雄数据表!A:L,8,FALSE),IF(B6195=50,VLOOKUP(A6195,英雄数据表!A:L,12,0),""))</f>
        <v/>
      </c>
    </row>
    <row r="6196" spans="1:14" x14ac:dyDescent="0.3">
      <c r="A6196" s="20">
        <v>44046</v>
      </c>
      <c r="B6196" s="21">
        <f t="shared" si="410"/>
        <v>95</v>
      </c>
      <c r="C6196" s="21">
        <v>5</v>
      </c>
      <c r="D6196" s="21">
        <f>VLOOKUP(A6196,英雄数据表!A:D,4,0)</f>
        <v>4</v>
      </c>
      <c r="E6196" s="20" t="str">
        <f>VLOOKUP(A6196,英雄数据表!A:C,3,0)</f>
        <v>剧毒之击</v>
      </c>
      <c r="F6196" s="20">
        <f t="shared" si="411"/>
        <v>44046</v>
      </c>
      <c r="G6196" s="20">
        <f t="shared" si="412"/>
        <v>44046</v>
      </c>
      <c r="H6196" s="21" t="str">
        <f>VLOOKUP(B6196,属性中转表!A:F,6,FALSE)</f>
        <v>"hp":426600,"atk":11850</v>
      </c>
      <c r="I6196" s="20" t="str">
        <f>IF(VLOOKUP(B6196,属性中转表!A:G,7,FALSE)=0,"",VLOOKUP(VLOOKUP(B6196,属性中转表!A:G,7,FALSE),属性中转表!$K$2:$P$21,6,0))&amp;IF(VLOOKUP(B6196,属性中转表!A:G,7,FALSE)&gt;=50,VLOOKUP(A6196,英雄数据表!A:K,9,0),IF(VLOOKUP(B6196,属性中转表!A:G,7,FALSE)&gt;=25,VLOOKUP(A6196,英雄数据表!A:K,5,0),""))</f>
        <v>"atk":600,"hp":10000,"undpspro":200,"pvpdpspro":150,"pvpundpspro":150,"speed":10</v>
      </c>
      <c r="J6196" s="20" t="str">
        <f>IF(I6196="","",属性中转表!$I$1&amp;(IF(VLOOKUP(B6196,属性中转表!A:G,7,FALSE)=0,0,VLOOKUP(VLOOKUP(B6196,属性中转表!A:G,7,FALSE),属性中转表!$K$2:$P$21,4,0)))+IFERROR(VLOOKUP(A6196,英雄数据表!A:K,IF(武魂!B6196&gt;=50,10,IF(武魂!B6196&gt;=25,6)),0),0))</f>
        <v>,"dpspro":300</v>
      </c>
      <c r="K6196" s="32" t="str">
        <f t="shared" si="413"/>
        <v>"atk":600,"hp":10000,"undpspro":200,"pvpdpspro":150,"pvpundpspro":150,"speed":10,"dpspro":300</v>
      </c>
      <c r="L6196" s="20" t="str">
        <f>IF(B6196&gt;=50,VLOOKUP(A6196,英雄数据表!A:L,11,FALSE),IF(B6196&gt;=25,VLOOKUP(A6196,英雄数据表!A:L,7,0),""))</f>
        <v>"4404602004"</v>
      </c>
      <c r="M6196" s="20" t="str">
        <f>IFERROR(VLOOKUP(B6196,属性中转表!$K$2:$O$21,5,FALSE),"")</f>
        <v>"pvpundpspro":50</v>
      </c>
      <c r="N6196" s="20" t="str">
        <f>IF(B6196=25,VLOOKUP(A6196,英雄数据表!A:L,8,FALSE),IF(B6196=50,VLOOKUP(A6196,英雄数据表!A:L,12,0),""))</f>
        <v/>
      </c>
    </row>
    <row r="6197" spans="1:14" x14ac:dyDescent="0.3">
      <c r="A6197" s="20">
        <v>44046</v>
      </c>
      <c r="B6197" s="21">
        <f t="shared" si="410"/>
        <v>96</v>
      </c>
      <c r="C6197" s="21">
        <v>5</v>
      </c>
      <c r="D6197" s="21">
        <f>VLOOKUP(A6197,英雄数据表!A:D,4,0)</f>
        <v>4</v>
      </c>
      <c r="E6197" s="20" t="str">
        <f>VLOOKUP(A6197,英雄数据表!A:C,3,0)</f>
        <v>剧毒之击</v>
      </c>
      <c r="F6197" s="20">
        <f t="shared" si="411"/>
        <v>44046</v>
      </c>
      <c r="G6197" s="20">
        <f t="shared" si="412"/>
        <v>44046</v>
      </c>
      <c r="H6197" s="21" t="str">
        <f>VLOOKUP(B6197,属性中转表!A:F,6,FALSE)</f>
        <v>"hp":432000,"atk":12000</v>
      </c>
      <c r="I6197" s="20" t="str">
        <f>IF(VLOOKUP(B6197,属性中转表!A:G,7,FALSE)=0,"",VLOOKUP(VLOOKUP(B6197,属性中转表!A:G,7,FALSE),属性中转表!$K$2:$P$21,6,0))&amp;IF(VLOOKUP(B6197,属性中转表!A:G,7,FALSE)&gt;=50,VLOOKUP(A6197,英雄数据表!A:K,9,0),IF(VLOOKUP(B6197,属性中转表!A:G,7,FALSE)&gt;=25,VLOOKUP(A6197,英雄数据表!A:K,5,0),""))</f>
        <v>"atk":600,"hp":10000,"undpspro":200,"pvpdpspro":150,"pvpundpspro":150,"speed":10</v>
      </c>
      <c r="J6197" s="20" t="str">
        <f>IF(I6197="","",属性中转表!$I$1&amp;(IF(VLOOKUP(B6197,属性中转表!A:G,7,FALSE)=0,0,VLOOKUP(VLOOKUP(B6197,属性中转表!A:G,7,FALSE),属性中转表!$K$2:$P$21,4,0)))+IFERROR(VLOOKUP(A6197,英雄数据表!A:K,IF(武魂!B6197&gt;=50,10,IF(武魂!B6197&gt;=25,6)),0),0))</f>
        <v>,"dpspro":300</v>
      </c>
      <c r="K6197" s="32" t="str">
        <f t="shared" si="413"/>
        <v>"atk":600,"hp":10000,"undpspro":200,"pvpdpspro":150,"pvpundpspro":150,"speed":10,"dpspro":300</v>
      </c>
      <c r="L6197" s="20" t="str">
        <f>IF(B6197&gt;=50,VLOOKUP(A6197,英雄数据表!A:L,11,FALSE),IF(B6197&gt;=25,VLOOKUP(A6197,英雄数据表!A:L,7,0),""))</f>
        <v>"4404602004"</v>
      </c>
      <c r="M6197" s="20" t="str">
        <f>IFERROR(VLOOKUP(B6197,属性中转表!$K$2:$O$21,5,FALSE),"")</f>
        <v/>
      </c>
      <c r="N6197" s="20" t="str">
        <f>IF(B6197=25,VLOOKUP(A6197,英雄数据表!A:L,8,FALSE),IF(B6197=50,VLOOKUP(A6197,英雄数据表!A:L,12,0),""))</f>
        <v/>
      </c>
    </row>
    <row r="6198" spans="1:14" x14ac:dyDescent="0.3">
      <c r="A6198" s="20">
        <v>44046</v>
      </c>
      <c r="B6198" s="21">
        <f t="shared" si="410"/>
        <v>97</v>
      </c>
      <c r="C6198" s="21">
        <v>5</v>
      </c>
      <c r="D6198" s="21">
        <f>VLOOKUP(A6198,英雄数据表!A:D,4,0)</f>
        <v>4</v>
      </c>
      <c r="E6198" s="20" t="str">
        <f>VLOOKUP(A6198,英雄数据表!A:C,3,0)</f>
        <v>剧毒之击</v>
      </c>
      <c r="F6198" s="20">
        <f t="shared" si="411"/>
        <v>44046</v>
      </c>
      <c r="G6198" s="20">
        <f t="shared" si="412"/>
        <v>44046</v>
      </c>
      <c r="H6198" s="21" t="str">
        <f>VLOOKUP(B6198,属性中转表!A:F,6,FALSE)</f>
        <v>"hp":437400,"atk":12150</v>
      </c>
      <c r="I6198" s="20" t="str">
        <f>IF(VLOOKUP(B6198,属性中转表!A:G,7,FALSE)=0,"",VLOOKUP(VLOOKUP(B6198,属性中转表!A:G,7,FALSE),属性中转表!$K$2:$P$21,6,0))&amp;IF(VLOOKUP(B6198,属性中转表!A:G,7,FALSE)&gt;=50,VLOOKUP(A6198,英雄数据表!A:K,9,0),IF(VLOOKUP(B6198,属性中转表!A:G,7,FALSE)&gt;=25,VLOOKUP(A6198,英雄数据表!A:K,5,0),""))</f>
        <v>"atk":600,"hp":10000,"undpspro":200,"pvpdpspro":150,"pvpundpspro":150,"speed":10</v>
      </c>
      <c r="J6198" s="20" t="str">
        <f>IF(I6198="","",属性中转表!$I$1&amp;(IF(VLOOKUP(B6198,属性中转表!A:G,7,FALSE)=0,0,VLOOKUP(VLOOKUP(B6198,属性中转表!A:G,7,FALSE),属性中转表!$K$2:$P$21,4,0)))+IFERROR(VLOOKUP(A6198,英雄数据表!A:K,IF(武魂!B6198&gt;=50,10,IF(武魂!B6198&gt;=25,6)),0),0))</f>
        <v>,"dpspro":300</v>
      </c>
      <c r="K6198" s="32" t="str">
        <f t="shared" si="413"/>
        <v>"atk":600,"hp":10000,"undpspro":200,"pvpdpspro":150,"pvpundpspro":150,"speed":10,"dpspro":300</v>
      </c>
      <c r="L6198" s="20" t="str">
        <f>IF(B6198&gt;=50,VLOOKUP(A6198,英雄数据表!A:L,11,FALSE),IF(B6198&gt;=25,VLOOKUP(A6198,英雄数据表!A:L,7,0),""))</f>
        <v>"4404602004"</v>
      </c>
      <c r="M6198" s="20" t="str">
        <f>IFERROR(VLOOKUP(B6198,属性中转表!$K$2:$O$21,5,FALSE),"")</f>
        <v/>
      </c>
      <c r="N6198" s="20" t="str">
        <f>IF(B6198=25,VLOOKUP(A6198,英雄数据表!A:L,8,FALSE),IF(B6198=50,VLOOKUP(A6198,英雄数据表!A:L,12,0),""))</f>
        <v/>
      </c>
    </row>
    <row r="6199" spans="1:14" x14ac:dyDescent="0.3">
      <c r="A6199" s="20">
        <v>44046</v>
      </c>
      <c r="B6199" s="21">
        <f t="shared" si="410"/>
        <v>98</v>
      </c>
      <c r="C6199" s="21">
        <v>5</v>
      </c>
      <c r="D6199" s="21">
        <f>VLOOKUP(A6199,英雄数据表!A:D,4,0)</f>
        <v>4</v>
      </c>
      <c r="E6199" s="20" t="str">
        <f>VLOOKUP(A6199,英雄数据表!A:C,3,0)</f>
        <v>剧毒之击</v>
      </c>
      <c r="F6199" s="20">
        <f t="shared" si="411"/>
        <v>44046</v>
      </c>
      <c r="G6199" s="20">
        <f t="shared" si="412"/>
        <v>44046</v>
      </c>
      <c r="H6199" s="21" t="str">
        <f>VLOOKUP(B6199,属性中转表!A:F,6,FALSE)</f>
        <v>"hp":442800,"atk":12300</v>
      </c>
      <c r="I6199" s="20" t="str">
        <f>IF(VLOOKUP(B6199,属性中转表!A:G,7,FALSE)=0,"",VLOOKUP(VLOOKUP(B6199,属性中转表!A:G,7,FALSE),属性中转表!$K$2:$P$21,6,0))&amp;IF(VLOOKUP(B6199,属性中转表!A:G,7,FALSE)&gt;=50,VLOOKUP(A6199,英雄数据表!A:K,9,0),IF(VLOOKUP(B6199,属性中转表!A:G,7,FALSE)&gt;=25,VLOOKUP(A6199,英雄数据表!A:K,5,0),""))</f>
        <v>"atk":600,"hp":10000,"undpspro":200,"pvpdpspro":150,"pvpundpspro":150,"speed":10</v>
      </c>
      <c r="J6199" s="20" t="str">
        <f>IF(I6199="","",属性中转表!$I$1&amp;(IF(VLOOKUP(B6199,属性中转表!A:G,7,FALSE)=0,0,VLOOKUP(VLOOKUP(B6199,属性中转表!A:G,7,FALSE),属性中转表!$K$2:$P$21,4,0)))+IFERROR(VLOOKUP(A6199,英雄数据表!A:K,IF(武魂!B6199&gt;=50,10,IF(武魂!B6199&gt;=25,6)),0),0))</f>
        <v>,"dpspro":300</v>
      </c>
      <c r="K6199" s="32" t="str">
        <f t="shared" si="413"/>
        <v>"atk":600,"hp":10000,"undpspro":200,"pvpdpspro":150,"pvpundpspro":150,"speed":10,"dpspro":300</v>
      </c>
      <c r="L6199" s="20" t="str">
        <f>IF(B6199&gt;=50,VLOOKUP(A6199,英雄数据表!A:L,11,FALSE),IF(B6199&gt;=25,VLOOKUP(A6199,英雄数据表!A:L,7,0),""))</f>
        <v>"4404602004"</v>
      </c>
      <c r="M6199" s="20" t="str">
        <f>IFERROR(VLOOKUP(B6199,属性中转表!$K$2:$O$21,5,FALSE),"")</f>
        <v/>
      </c>
      <c r="N6199" s="20" t="str">
        <f>IF(B6199=25,VLOOKUP(A6199,英雄数据表!A:L,8,FALSE),IF(B6199=50,VLOOKUP(A6199,英雄数据表!A:L,12,0),""))</f>
        <v/>
      </c>
    </row>
    <row r="6200" spans="1:14" x14ac:dyDescent="0.3">
      <c r="A6200" s="20">
        <v>44046</v>
      </c>
      <c r="B6200" s="21">
        <f t="shared" si="410"/>
        <v>99</v>
      </c>
      <c r="C6200" s="21">
        <v>5</v>
      </c>
      <c r="D6200" s="21">
        <f>VLOOKUP(A6200,英雄数据表!A:D,4,0)</f>
        <v>4</v>
      </c>
      <c r="E6200" s="20" t="str">
        <f>VLOOKUP(A6200,英雄数据表!A:C,3,0)</f>
        <v>剧毒之击</v>
      </c>
      <c r="F6200" s="20">
        <f t="shared" si="411"/>
        <v>44046</v>
      </c>
      <c r="G6200" s="20">
        <f t="shared" si="412"/>
        <v>44046</v>
      </c>
      <c r="H6200" s="21" t="str">
        <f>VLOOKUP(B6200,属性中转表!A:F,6,FALSE)</f>
        <v>"hp":448200,"atk":12450</v>
      </c>
      <c r="I6200" s="20" t="str">
        <f>IF(VLOOKUP(B6200,属性中转表!A:G,7,FALSE)=0,"",VLOOKUP(VLOOKUP(B6200,属性中转表!A:G,7,FALSE),属性中转表!$K$2:$P$21,6,0))&amp;IF(VLOOKUP(B6200,属性中转表!A:G,7,FALSE)&gt;=50,VLOOKUP(A6200,英雄数据表!A:K,9,0),IF(VLOOKUP(B6200,属性中转表!A:G,7,FALSE)&gt;=25,VLOOKUP(A6200,英雄数据表!A:K,5,0),""))</f>
        <v>"atk":600,"hp":10000,"undpspro":200,"pvpdpspro":150,"pvpundpspro":150,"speed":10</v>
      </c>
      <c r="J6200" s="20" t="str">
        <f>IF(I6200="","",属性中转表!$I$1&amp;(IF(VLOOKUP(B6200,属性中转表!A:G,7,FALSE)=0,0,VLOOKUP(VLOOKUP(B6200,属性中转表!A:G,7,FALSE),属性中转表!$K$2:$P$21,4,0)))+IFERROR(VLOOKUP(A6200,英雄数据表!A:K,IF(武魂!B6200&gt;=50,10,IF(武魂!B6200&gt;=25,6)),0),0))</f>
        <v>,"dpspro":300</v>
      </c>
      <c r="K6200" s="32" t="str">
        <f t="shared" si="413"/>
        <v>"atk":600,"hp":10000,"undpspro":200,"pvpdpspro":150,"pvpundpspro":150,"speed":10,"dpspro":300</v>
      </c>
      <c r="L6200" s="20" t="str">
        <f>IF(B6200&gt;=50,VLOOKUP(A6200,英雄数据表!A:L,11,FALSE),IF(B6200&gt;=25,VLOOKUP(A6200,英雄数据表!A:L,7,0),""))</f>
        <v>"4404602004"</v>
      </c>
      <c r="M6200" s="20" t="str">
        <f>IFERROR(VLOOKUP(B6200,属性中转表!$K$2:$O$21,5,FALSE),"")</f>
        <v/>
      </c>
      <c r="N6200" s="20" t="str">
        <f>IF(B6200=25,VLOOKUP(A6200,英雄数据表!A:L,8,FALSE),IF(B6200=50,VLOOKUP(A6200,英雄数据表!A:L,12,0),""))</f>
        <v/>
      </c>
    </row>
    <row r="6201" spans="1:14" x14ac:dyDescent="0.3">
      <c r="A6201" s="20">
        <v>44046</v>
      </c>
      <c r="B6201" s="21">
        <f t="shared" si="410"/>
        <v>100</v>
      </c>
      <c r="C6201" s="21">
        <v>5</v>
      </c>
      <c r="D6201" s="21">
        <f>VLOOKUP(A6201,英雄数据表!A:D,4,0)</f>
        <v>4</v>
      </c>
      <c r="E6201" s="20" t="str">
        <f>VLOOKUP(A6201,英雄数据表!A:C,3,0)</f>
        <v>剧毒之击</v>
      </c>
      <c r="F6201" s="20">
        <f t="shared" si="411"/>
        <v>44046</v>
      </c>
      <c r="G6201" s="20">
        <f t="shared" si="412"/>
        <v>44046</v>
      </c>
      <c r="H6201" s="21" t="str">
        <f>VLOOKUP(B6201,属性中转表!A:F,6,FALSE)</f>
        <v>"hp":453600,"atk":12600</v>
      </c>
      <c r="I6201" s="20" t="str">
        <f>IF(VLOOKUP(B6201,属性中转表!A:G,7,FALSE)=0,"",VLOOKUP(VLOOKUP(B6201,属性中转表!A:G,7,FALSE),属性中转表!$K$2:$P$21,6,0))&amp;IF(VLOOKUP(B6201,属性中转表!A:G,7,FALSE)&gt;=50,VLOOKUP(A6201,英雄数据表!A:K,9,0),IF(VLOOKUP(B6201,属性中转表!A:G,7,FALSE)&gt;=25,VLOOKUP(A6201,英雄数据表!A:K,5,0),""))</f>
        <v>"atk":900,"hp":15000,"undpspro":200,"pvpdpspro":150,"pvpundpspro":150,"speed":20</v>
      </c>
      <c r="J6201" s="20" t="str">
        <f>IF(I6201="","",属性中转表!$I$1&amp;(IF(VLOOKUP(B6201,属性中转表!A:G,7,FALSE)=0,0,VLOOKUP(VLOOKUP(B6201,属性中转表!A:G,7,FALSE),属性中转表!$K$2:$P$21,4,0)))+IFERROR(VLOOKUP(A6201,英雄数据表!A:K,IF(武魂!B6201&gt;=50,10,IF(武魂!B6201&gt;=25,6)),0),0))</f>
        <v>,"dpspro":300</v>
      </c>
      <c r="K6201" s="32" t="str">
        <f t="shared" si="413"/>
        <v>"atk":900,"hp":15000,"undpspro":200,"pvpdpspro":150,"pvpundpspro":150,"speed":20,"dpspro":300</v>
      </c>
      <c r="L6201" s="20" t="str">
        <f>IF(B6201&gt;=50,VLOOKUP(A6201,英雄数据表!A:L,11,FALSE),IF(B6201&gt;=25,VLOOKUP(A6201,英雄数据表!A:L,7,0),""))</f>
        <v>"4404602004"</v>
      </c>
      <c r="M6201" s="20" t="str">
        <f>IFERROR(VLOOKUP(B6201,属性中转表!$K$2:$O$21,5,FALSE),"")</f>
        <v>"speed":10,"atk":300,"hp":5000</v>
      </c>
      <c r="N6201" s="20" t="str">
        <f>IF(B6201=25,VLOOKUP(A6201,英雄数据表!A:L,8,FALSE),IF(B6201=50,VLOOKUP(A6201,英雄数据表!A:L,12,0),""))</f>
        <v/>
      </c>
    </row>
    <row r="6202" spans="1:14" x14ac:dyDescent="0.3">
      <c r="A6202" s="20">
        <v>44056</v>
      </c>
      <c r="B6202" s="21">
        <f t="shared" si="410"/>
        <v>1</v>
      </c>
      <c r="C6202" s="21">
        <v>5</v>
      </c>
      <c r="D6202" s="21">
        <f>VLOOKUP(A6202,英雄数据表!A:D,4,0)</f>
        <v>4</v>
      </c>
      <c r="E6202" s="20" t="str">
        <f>VLOOKUP(A6202,英雄数据表!A:C,3,0)</f>
        <v>鹰击头冠</v>
      </c>
      <c r="F6202" s="20">
        <f t="shared" si="411"/>
        <v>44056</v>
      </c>
      <c r="G6202" s="20">
        <f t="shared" si="412"/>
        <v>44056</v>
      </c>
      <c r="H6202" s="21" t="str">
        <f>VLOOKUP(B6202,属性中转表!A:F,6,FALSE)</f>
        <v>"hp":5400,"atk":150</v>
      </c>
      <c r="I6202" s="20" t="str">
        <f>IF(VLOOKUP(B6202,属性中转表!A:G,7,FALSE)=0,"",VLOOKUP(VLOOKUP(B6202,属性中转表!A:G,7,FALSE),属性中转表!$K$2:$P$21,6,0))&amp;IF(VLOOKUP(B6202,属性中转表!A:G,7,FALSE)&gt;=50,VLOOKUP(A6202,英雄数据表!A:K,9,0),IF(VLOOKUP(B6202,属性中转表!A:G,7,FALSE)&gt;=25,VLOOKUP(A6202,英雄数据表!A:K,5,0),""))</f>
        <v/>
      </c>
      <c r="J6202" s="20" t="str">
        <f>IF(I6202="","",属性中转表!$I$1&amp;(IF(VLOOKUP(B6202,属性中转表!A:G,7,FALSE)=0,0,VLOOKUP(VLOOKUP(B6202,属性中转表!A:G,7,FALSE),属性中转表!$K$2:$P$21,4,0)))+IFERROR(VLOOKUP(A6202,英雄数据表!A:K,IF(武魂!B6202&gt;=50,10,IF(武魂!B6202&gt;=25,6)),0),0))</f>
        <v/>
      </c>
      <c r="K6202" s="32" t="str">
        <f t="shared" si="413"/>
        <v/>
      </c>
      <c r="L6202" s="20" t="str">
        <f>IF(B6202&gt;=50,VLOOKUP(A6202,英雄数据表!A:L,11,FALSE),IF(B6202&gt;=25,VLOOKUP(A6202,英雄数据表!A:L,7,0),""))</f>
        <v/>
      </c>
      <c r="M6202" s="20" t="str">
        <f>IFERROR(VLOOKUP(B6202,属性中转表!$K$2:$O$21,5,FALSE),"")</f>
        <v/>
      </c>
      <c r="N6202" s="20" t="str">
        <f>IF(B6202=25,VLOOKUP(A6202,英雄数据表!A:L,8,FALSE),IF(B6202=50,VLOOKUP(A6202,英雄数据表!A:L,12,0),""))</f>
        <v/>
      </c>
    </row>
    <row r="6203" spans="1:14" x14ac:dyDescent="0.3">
      <c r="A6203" s="20">
        <v>44056</v>
      </c>
      <c r="B6203" s="21">
        <f t="shared" si="410"/>
        <v>2</v>
      </c>
      <c r="C6203" s="21">
        <v>5</v>
      </c>
      <c r="D6203" s="21">
        <f>VLOOKUP(A6203,英雄数据表!A:D,4,0)</f>
        <v>4</v>
      </c>
      <c r="E6203" s="20" t="str">
        <f>VLOOKUP(A6203,英雄数据表!A:C,3,0)</f>
        <v>鹰击头冠</v>
      </c>
      <c r="F6203" s="20">
        <f t="shared" si="411"/>
        <v>44056</v>
      </c>
      <c r="G6203" s="20">
        <f t="shared" si="412"/>
        <v>44056</v>
      </c>
      <c r="H6203" s="21" t="str">
        <f>VLOOKUP(B6203,属性中转表!A:F,6,FALSE)</f>
        <v>"hp":7200,"atk":200</v>
      </c>
      <c r="I6203" s="20" t="str">
        <f>IF(VLOOKUP(B6203,属性中转表!A:G,7,FALSE)=0,"",VLOOKUP(VLOOKUP(B6203,属性中转表!A:G,7,FALSE),属性中转表!$K$2:$P$21,6,0))&amp;IF(VLOOKUP(B6203,属性中转表!A:G,7,FALSE)&gt;=50,VLOOKUP(A6203,英雄数据表!A:K,9,0),IF(VLOOKUP(B6203,属性中转表!A:G,7,FALSE)&gt;=25,VLOOKUP(A6203,英雄数据表!A:K,5,0),""))</f>
        <v/>
      </c>
      <c r="J6203" s="20" t="str">
        <f>IF(I6203="","",属性中转表!$I$1&amp;(IF(VLOOKUP(B6203,属性中转表!A:G,7,FALSE)=0,0,VLOOKUP(VLOOKUP(B6203,属性中转表!A:G,7,FALSE),属性中转表!$K$2:$P$21,4,0)))+IFERROR(VLOOKUP(A6203,英雄数据表!A:K,IF(武魂!B6203&gt;=50,10,IF(武魂!B6203&gt;=25,6)),0),0))</f>
        <v/>
      </c>
      <c r="K6203" s="32" t="str">
        <f t="shared" si="413"/>
        <v/>
      </c>
      <c r="L6203" s="20" t="str">
        <f>IF(B6203&gt;=50,VLOOKUP(A6203,英雄数据表!A:L,11,FALSE),IF(B6203&gt;=25,VLOOKUP(A6203,英雄数据表!A:L,7,0),""))</f>
        <v/>
      </c>
      <c r="M6203" s="20" t="str">
        <f>IFERROR(VLOOKUP(B6203,属性中转表!$K$2:$O$21,5,FALSE),"")</f>
        <v/>
      </c>
      <c r="N6203" s="20" t="str">
        <f>IF(B6203=25,VLOOKUP(A6203,英雄数据表!A:L,8,FALSE),IF(B6203=50,VLOOKUP(A6203,英雄数据表!A:L,12,0),""))</f>
        <v/>
      </c>
    </row>
    <row r="6204" spans="1:14" x14ac:dyDescent="0.3">
      <c r="A6204" s="20">
        <v>44056</v>
      </c>
      <c r="B6204" s="21">
        <f t="shared" si="410"/>
        <v>3</v>
      </c>
      <c r="C6204" s="21">
        <v>5</v>
      </c>
      <c r="D6204" s="21">
        <f>VLOOKUP(A6204,英雄数据表!A:D,4,0)</f>
        <v>4</v>
      </c>
      <c r="E6204" s="20" t="str">
        <f>VLOOKUP(A6204,英雄数据表!A:C,3,0)</f>
        <v>鹰击头冠</v>
      </c>
      <c r="F6204" s="20">
        <f t="shared" si="411"/>
        <v>44056</v>
      </c>
      <c r="G6204" s="20">
        <f t="shared" si="412"/>
        <v>44056</v>
      </c>
      <c r="H6204" s="21" t="str">
        <f>VLOOKUP(B6204,属性中转表!A:F,6,FALSE)</f>
        <v>"hp":9000,"atk":250</v>
      </c>
      <c r="I6204" s="20" t="str">
        <f>IF(VLOOKUP(B6204,属性中转表!A:G,7,FALSE)=0,"",VLOOKUP(VLOOKUP(B6204,属性中转表!A:G,7,FALSE),属性中转表!$K$2:$P$21,6,0))&amp;IF(VLOOKUP(B6204,属性中转表!A:G,7,FALSE)&gt;=50,VLOOKUP(A6204,英雄数据表!A:K,9,0),IF(VLOOKUP(B6204,属性中转表!A:G,7,FALSE)&gt;=25,VLOOKUP(A6204,英雄数据表!A:K,5,0),""))</f>
        <v/>
      </c>
      <c r="J6204" s="20" t="str">
        <f>IF(I6204="","",属性中转表!$I$1&amp;(IF(VLOOKUP(B6204,属性中转表!A:G,7,FALSE)=0,0,VLOOKUP(VLOOKUP(B6204,属性中转表!A:G,7,FALSE),属性中转表!$K$2:$P$21,4,0)))+IFERROR(VLOOKUP(A6204,英雄数据表!A:K,IF(武魂!B6204&gt;=50,10,IF(武魂!B6204&gt;=25,6)),0),0))</f>
        <v/>
      </c>
      <c r="K6204" s="32" t="str">
        <f t="shared" si="413"/>
        <v/>
      </c>
      <c r="L6204" s="20" t="str">
        <f>IF(B6204&gt;=50,VLOOKUP(A6204,英雄数据表!A:L,11,FALSE),IF(B6204&gt;=25,VLOOKUP(A6204,英雄数据表!A:L,7,0),""))</f>
        <v/>
      </c>
      <c r="M6204" s="20" t="str">
        <f>IFERROR(VLOOKUP(B6204,属性中转表!$K$2:$O$21,5,FALSE),"")</f>
        <v/>
      </c>
      <c r="N6204" s="20" t="str">
        <f>IF(B6204=25,VLOOKUP(A6204,英雄数据表!A:L,8,FALSE),IF(B6204=50,VLOOKUP(A6204,英雄数据表!A:L,12,0),""))</f>
        <v/>
      </c>
    </row>
    <row r="6205" spans="1:14" x14ac:dyDescent="0.3">
      <c r="A6205" s="20">
        <v>44056</v>
      </c>
      <c r="B6205" s="21">
        <f t="shared" si="410"/>
        <v>4</v>
      </c>
      <c r="C6205" s="21">
        <v>5</v>
      </c>
      <c r="D6205" s="21">
        <f>VLOOKUP(A6205,英雄数据表!A:D,4,0)</f>
        <v>4</v>
      </c>
      <c r="E6205" s="20" t="str">
        <f>VLOOKUP(A6205,英雄数据表!A:C,3,0)</f>
        <v>鹰击头冠</v>
      </c>
      <c r="F6205" s="20">
        <f t="shared" si="411"/>
        <v>44056</v>
      </c>
      <c r="G6205" s="20">
        <f t="shared" si="412"/>
        <v>44056</v>
      </c>
      <c r="H6205" s="21" t="str">
        <f>VLOOKUP(B6205,属性中转表!A:F,6,FALSE)</f>
        <v>"hp":10800,"atk":300</v>
      </c>
      <c r="I6205" s="20" t="str">
        <f>IF(VLOOKUP(B6205,属性中转表!A:G,7,FALSE)=0,"",VLOOKUP(VLOOKUP(B6205,属性中转表!A:G,7,FALSE),属性中转表!$K$2:$P$21,6,0))&amp;IF(VLOOKUP(B6205,属性中转表!A:G,7,FALSE)&gt;=50,VLOOKUP(A6205,英雄数据表!A:K,9,0),IF(VLOOKUP(B6205,属性中转表!A:G,7,FALSE)&gt;=25,VLOOKUP(A6205,英雄数据表!A:K,5,0),""))</f>
        <v/>
      </c>
      <c r="J6205" s="20" t="str">
        <f>IF(I6205="","",属性中转表!$I$1&amp;(IF(VLOOKUP(B6205,属性中转表!A:G,7,FALSE)=0,0,VLOOKUP(VLOOKUP(B6205,属性中转表!A:G,7,FALSE),属性中转表!$K$2:$P$21,4,0)))+IFERROR(VLOOKUP(A6205,英雄数据表!A:K,IF(武魂!B6205&gt;=50,10,IF(武魂!B6205&gt;=25,6)),0),0))</f>
        <v/>
      </c>
      <c r="K6205" s="32" t="str">
        <f t="shared" si="413"/>
        <v/>
      </c>
      <c r="L6205" s="20" t="str">
        <f>IF(B6205&gt;=50,VLOOKUP(A6205,英雄数据表!A:L,11,FALSE),IF(B6205&gt;=25,VLOOKUP(A6205,英雄数据表!A:L,7,0),""))</f>
        <v/>
      </c>
      <c r="M6205" s="20" t="str">
        <f>IFERROR(VLOOKUP(B6205,属性中转表!$K$2:$O$21,5,FALSE),"")</f>
        <v/>
      </c>
      <c r="N6205" s="20" t="str">
        <f>IF(B6205=25,VLOOKUP(A6205,英雄数据表!A:L,8,FALSE),IF(B6205=50,VLOOKUP(A6205,英雄数据表!A:L,12,0),""))</f>
        <v/>
      </c>
    </row>
    <row r="6206" spans="1:14" x14ac:dyDescent="0.3">
      <c r="A6206" s="20">
        <v>44056</v>
      </c>
      <c r="B6206" s="21">
        <f t="shared" si="410"/>
        <v>5</v>
      </c>
      <c r="C6206" s="21">
        <v>5</v>
      </c>
      <c r="D6206" s="21">
        <f>VLOOKUP(A6206,英雄数据表!A:D,4,0)</f>
        <v>4</v>
      </c>
      <c r="E6206" s="20" t="str">
        <f>VLOOKUP(A6206,英雄数据表!A:C,3,0)</f>
        <v>鹰击头冠</v>
      </c>
      <c r="F6206" s="20">
        <f t="shared" si="411"/>
        <v>44056</v>
      </c>
      <c r="G6206" s="20">
        <f t="shared" si="412"/>
        <v>44056</v>
      </c>
      <c r="H6206" s="21" t="str">
        <f>VLOOKUP(B6206,属性中转表!A:F,6,FALSE)</f>
        <v>"hp":12600,"atk":350</v>
      </c>
      <c r="I6206" s="20" t="str">
        <f>IF(VLOOKUP(B6206,属性中转表!A:G,7,FALSE)=0,"",VLOOKUP(VLOOKUP(B6206,属性中转表!A:G,7,FALSE),属性中转表!$K$2:$P$21,6,0))&amp;IF(VLOOKUP(B6206,属性中转表!A:G,7,FALSE)&gt;=50,VLOOKUP(A6206,英雄数据表!A:K,9,0),IF(VLOOKUP(B6206,属性中转表!A:G,7,FALSE)&gt;=25,VLOOKUP(A6206,英雄数据表!A:K,5,0),""))</f>
        <v>"atk":300</v>
      </c>
      <c r="J6206" s="20" t="str">
        <f>IF(I6206="","",属性中转表!$I$1&amp;(IF(VLOOKUP(B6206,属性中转表!A:G,7,FALSE)=0,0,VLOOKUP(VLOOKUP(B6206,属性中转表!A:G,7,FALSE),属性中转表!$K$2:$P$21,4,0)))+IFERROR(VLOOKUP(A6206,英雄数据表!A:K,IF(武魂!B6206&gt;=50,10,IF(武魂!B6206&gt;=25,6)),0),0))</f>
        <v>,"dpspro":0</v>
      </c>
      <c r="K6206" s="32" t="str">
        <f t="shared" si="413"/>
        <v>"atk":300,"dpspro":0</v>
      </c>
      <c r="L6206" s="20" t="str">
        <f>IF(B6206&gt;=50,VLOOKUP(A6206,英雄数据表!A:L,11,FALSE),IF(B6206&gt;=25,VLOOKUP(A6206,英雄数据表!A:L,7,0),""))</f>
        <v/>
      </c>
      <c r="M6206" s="20" t="str">
        <f>IFERROR(VLOOKUP(B6206,属性中转表!$K$2:$O$21,5,FALSE),"")</f>
        <v>"atk":300</v>
      </c>
      <c r="N6206" s="20" t="str">
        <f>IF(B6206=25,VLOOKUP(A6206,英雄数据表!A:L,8,FALSE),IF(B6206=50,VLOOKUP(A6206,英雄数据表!A:L,12,0),""))</f>
        <v/>
      </c>
    </row>
    <row r="6207" spans="1:14" x14ac:dyDescent="0.3">
      <c r="A6207" s="20">
        <v>44056</v>
      </c>
      <c r="B6207" s="21">
        <f t="shared" si="410"/>
        <v>6</v>
      </c>
      <c r="C6207" s="21">
        <v>5</v>
      </c>
      <c r="D6207" s="21">
        <f>VLOOKUP(A6207,英雄数据表!A:D,4,0)</f>
        <v>4</v>
      </c>
      <c r="E6207" s="20" t="str">
        <f>VLOOKUP(A6207,英雄数据表!A:C,3,0)</f>
        <v>鹰击头冠</v>
      </c>
      <c r="F6207" s="20">
        <f t="shared" si="411"/>
        <v>44056</v>
      </c>
      <c r="G6207" s="20">
        <f t="shared" si="412"/>
        <v>44056</v>
      </c>
      <c r="H6207" s="21" t="str">
        <f>VLOOKUP(B6207,属性中转表!A:F,6,FALSE)</f>
        <v>"hp":14400,"atk":400</v>
      </c>
      <c r="I6207" s="20" t="str">
        <f>IF(VLOOKUP(B6207,属性中转表!A:G,7,FALSE)=0,"",VLOOKUP(VLOOKUP(B6207,属性中转表!A:G,7,FALSE),属性中转表!$K$2:$P$21,6,0))&amp;IF(VLOOKUP(B6207,属性中转表!A:G,7,FALSE)&gt;=50,VLOOKUP(A6207,英雄数据表!A:K,9,0),IF(VLOOKUP(B6207,属性中转表!A:G,7,FALSE)&gt;=25,VLOOKUP(A6207,英雄数据表!A:K,5,0),""))</f>
        <v>"atk":300</v>
      </c>
      <c r="J6207" s="20" t="str">
        <f>IF(I6207="","",属性中转表!$I$1&amp;(IF(VLOOKUP(B6207,属性中转表!A:G,7,FALSE)=0,0,VLOOKUP(VLOOKUP(B6207,属性中转表!A:G,7,FALSE),属性中转表!$K$2:$P$21,4,0)))+IFERROR(VLOOKUP(A6207,英雄数据表!A:K,IF(武魂!B6207&gt;=50,10,IF(武魂!B6207&gt;=25,6)),0),0))</f>
        <v>,"dpspro":0</v>
      </c>
      <c r="K6207" s="32" t="str">
        <f t="shared" si="413"/>
        <v>"atk":300,"dpspro":0</v>
      </c>
      <c r="L6207" s="20" t="str">
        <f>IF(B6207&gt;=50,VLOOKUP(A6207,英雄数据表!A:L,11,FALSE),IF(B6207&gt;=25,VLOOKUP(A6207,英雄数据表!A:L,7,0),""))</f>
        <v/>
      </c>
      <c r="M6207" s="20" t="str">
        <f>IFERROR(VLOOKUP(B6207,属性中转表!$K$2:$O$21,5,FALSE),"")</f>
        <v/>
      </c>
      <c r="N6207" s="20" t="str">
        <f>IF(B6207=25,VLOOKUP(A6207,英雄数据表!A:L,8,FALSE),IF(B6207=50,VLOOKUP(A6207,英雄数据表!A:L,12,0),""))</f>
        <v/>
      </c>
    </row>
    <row r="6208" spans="1:14" x14ac:dyDescent="0.3">
      <c r="A6208" s="20">
        <v>44056</v>
      </c>
      <c r="B6208" s="21">
        <f t="shared" si="410"/>
        <v>7</v>
      </c>
      <c r="C6208" s="21">
        <v>5</v>
      </c>
      <c r="D6208" s="21">
        <f>VLOOKUP(A6208,英雄数据表!A:D,4,0)</f>
        <v>4</v>
      </c>
      <c r="E6208" s="20" t="str">
        <f>VLOOKUP(A6208,英雄数据表!A:C,3,0)</f>
        <v>鹰击头冠</v>
      </c>
      <c r="F6208" s="20">
        <f t="shared" si="411"/>
        <v>44056</v>
      </c>
      <c r="G6208" s="20">
        <f t="shared" si="412"/>
        <v>44056</v>
      </c>
      <c r="H6208" s="21" t="str">
        <f>VLOOKUP(B6208,属性中转表!A:F,6,FALSE)</f>
        <v>"hp":16200,"atk":450</v>
      </c>
      <c r="I6208" s="20" t="str">
        <f>IF(VLOOKUP(B6208,属性中转表!A:G,7,FALSE)=0,"",VLOOKUP(VLOOKUP(B6208,属性中转表!A:G,7,FALSE),属性中转表!$K$2:$P$21,6,0))&amp;IF(VLOOKUP(B6208,属性中转表!A:G,7,FALSE)&gt;=50,VLOOKUP(A6208,英雄数据表!A:K,9,0),IF(VLOOKUP(B6208,属性中转表!A:G,7,FALSE)&gt;=25,VLOOKUP(A6208,英雄数据表!A:K,5,0),""))</f>
        <v>"atk":300</v>
      </c>
      <c r="J6208" s="20" t="str">
        <f>IF(I6208="","",属性中转表!$I$1&amp;(IF(VLOOKUP(B6208,属性中转表!A:G,7,FALSE)=0,0,VLOOKUP(VLOOKUP(B6208,属性中转表!A:G,7,FALSE),属性中转表!$K$2:$P$21,4,0)))+IFERROR(VLOOKUP(A6208,英雄数据表!A:K,IF(武魂!B6208&gt;=50,10,IF(武魂!B6208&gt;=25,6)),0),0))</f>
        <v>,"dpspro":0</v>
      </c>
      <c r="K6208" s="32" t="str">
        <f t="shared" si="413"/>
        <v>"atk":300,"dpspro":0</v>
      </c>
      <c r="L6208" s="20" t="str">
        <f>IF(B6208&gt;=50,VLOOKUP(A6208,英雄数据表!A:L,11,FALSE),IF(B6208&gt;=25,VLOOKUP(A6208,英雄数据表!A:L,7,0),""))</f>
        <v/>
      </c>
      <c r="M6208" s="20" t="str">
        <f>IFERROR(VLOOKUP(B6208,属性中转表!$K$2:$O$21,5,FALSE),"")</f>
        <v/>
      </c>
      <c r="N6208" s="20" t="str">
        <f>IF(B6208=25,VLOOKUP(A6208,英雄数据表!A:L,8,FALSE),IF(B6208=50,VLOOKUP(A6208,英雄数据表!A:L,12,0),""))</f>
        <v/>
      </c>
    </row>
    <row r="6209" spans="1:14" x14ac:dyDescent="0.3">
      <c r="A6209" s="20">
        <v>44056</v>
      </c>
      <c r="B6209" s="21">
        <f t="shared" si="410"/>
        <v>8</v>
      </c>
      <c r="C6209" s="21">
        <v>5</v>
      </c>
      <c r="D6209" s="21">
        <f>VLOOKUP(A6209,英雄数据表!A:D,4,0)</f>
        <v>4</v>
      </c>
      <c r="E6209" s="20" t="str">
        <f>VLOOKUP(A6209,英雄数据表!A:C,3,0)</f>
        <v>鹰击头冠</v>
      </c>
      <c r="F6209" s="20">
        <f t="shared" si="411"/>
        <v>44056</v>
      </c>
      <c r="G6209" s="20">
        <f t="shared" si="412"/>
        <v>44056</v>
      </c>
      <c r="H6209" s="21" t="str">
        <f>VLOOKUP(B6209,属性中转表!A:F,6,FALSE)</f>
        <v>"hp":18000,"atk":500</v>
      </c>
      <c r="I6209" s="20" t="str">
        <f>IF(VLOOKUP(B6209,属性中转表!A:G,7,FALSE)=0,"",VLOOKUP(VLOOKUP(B6209,属性中转表!A:G,7,FALSE),属性中转表!$K$2:$P$21,6,0))&amp;IF(VLOOKUP(B6209,属性中转表!A:G,7,FALSE)&gt;=50,VLOOKUP(A6209,英雄数据表!A:K,9,0),IF(VLOOKUP(B6209,属性中转表!A:G,7,FALSE)&gt;=25,VLOOKUP(A6209,英雄数据表!A:K,5,0),""))</f>
        <v>"atk":300</v>
      </c>
      <c r="J6209" s="20" t="str">
        <f>IF(I6209="","",属性中转表!$I$1&amp;(IF(VLOOKUP(B6209,属性中转表!A:G,7,FALSE)=0,0,VLOOKUP(VLOOKUP(B6209,属性中转表!A:G,7,FALSE),属性中转表!$K$2:$P$21,4,0)))+IFERROR(VLOOKUP(A6209,英雄数据表!A:K,IF(武魂!B6209&gt;=50,10,IF(武魂!B6209&gt;=25,6)),0),0))</f>
        <v>,"dpspro":0</v>
      </c>
      <c r="K6209" s="32" t="str">
        <f t="shared" si="413"/>
        <v>"atk":300,"dpspro":0</v>
      </c>
      <c r="L6209" s="20" t="str">
        <f>IF(B6209&gt;=50,VLOOKUP(A6209,英雄数据表!A:L,11,FALSE),IF(B6209&gt;=25,VLOOKUP(A6209,英雄数据表!A:L,7,0),""))</f>
        <v/>
      </c>
      <c r="M6209" s="20" t="str">
        <f>IFERROR(VLOOKUP(B6209,属性中转表!$K$2:$O$21,5,FALSE),"")</f>
        <v/>
      </c>
      <c r="N6209" s="20" t="str">
        <f>IF(B6209=25,VLOOKUP(A6209,英雄数据表!A:L,8,FALSE),IF(B6209=50,VLOOKUP(A6209,英雄数据表!A:L,12,0),""))</f>
        <v/>
      </c>
    </row>
    <row r="6210" spans="1:14" x14ac:dyDescent="0.3">
      <c r="A6210" s="20">
        <v>44056</v>
      </c>
      <c r="B6210" s="21">
        <f t="shared" si="410"/>
        <v>9</v>
      </c>
      <c r="C6210" s="21">
        <v>5</v>
      </c>
      <c r="D6210" s="21">
        <f>VLOOKUP(A6210,英雄数据表!A:D,4,0)</f>
        <v>4</v>
      </c>
      <c r="E6210" s="20" t="str">
        <f>VLOOKUP(A6210,英雄数据表!A:C,3,0)</f>
        <v>鹰击头冠</v>
      </c>
      <c r="F6210" s="20">
        <f t="shared" si="411"/>
        <v>44056</v>
      </c>
      <c r="G6210" s="20">
        <f t="shared" si="412"/>
        <v>44056</v>
      </c>
      <c r="H6210" s="21" t="str">
        <f>VLOOKUP(B6210,属性中转表!A:F,6,FALSE)</f>
        <v>"hp":19800,"atk":550</v>
      </c>
      <c r="I6210" s="20" t="str">
        <f>IF(VLOOKUP(B6210,属性中转表!A:G,7,FALSE)=0,"",VLOOKUP(VLOOKUP(B6210,属性中转表!A:G,7,FALSE),属性中转表!$K$2:$P$21,6,0))&amp;IF(VLOOKUP(B6210,属性中转表!A:G,7,FALSE)&gt;=50,VLOOKUP(A6210,英雄数据表!A:K,9,0),IF(VLOOKUP(B6210,属性中转表!A:G,7,FALSE)&gt;=25,VLOOKUP(A6210,英雄数据表!A:K,5,0),""))</f>
        <v>"atk":300</v>
      </c>
      <c r="J6210" s="20" t="str">
        <f>IF(I6210="","",属性中转表!$I$1&amp;(IF(VLOOKUP(B6210,属性中转表!A:G,7,FALSE)=0,0,VLOOKUP(VLOOKUP(B6210,属性中转表!A:G,7,FALSE),属性中转表!$K$2:$P$21,4,0)))+IFERROR(VLOOKUP(A6210,英雄数据表!A:K,IF(武魂!B6210&gt;=50,10,IF(武魂!B6210&gt;=25,6)),0),0))</f>
        <v>,"dpspro":0</v>
      </c>
      <c r="K6210" s="32" t="str">
        <f t="shared" si="413"/>
        <v>"atk":300,"dpspro":0</v>
      </c>
      <c r="L6210" s="20" t="str">
        <f>IF(B6210&gt;=50,VLOOKUP(A6210,英雄数据表!A:L,11,FALSE),IF(B6210&gt;=25,VLOOKUP(A6210,英雄数据表!A:L,7,0),""))</f>
        <v/>
      </c>
      <c r="M6210" s="20" t="str">
        <f>IFERROR(VLOOKUP(B6210,属性中转表!$K$2:$O$21,5,FALSE),"")</f>
        <v/>
      </c>
      <c r="N6210" s="20" t="str">
        <f>IF(B6210=25,VLOOKUP(A6210,英雄数据表!A:L,8,FALSE),IF(B6210=50,VLOOKUP(A6210,英雄数据表!A:L,12,0),""))</f>
        <v/>
      </c>
    </row>
    <row r="6211" spans="1:14" x14ac:dyDescent="0.3">
      <c r="A6211" s="20">
        <v>44056</v>
      </c>
      <c r="B6211" s="21">
        <f t="shared" si="410"/>
        <v>10</v>
      </c>
      <c r="C6211" s="21">
        <v>5</v>
      </c>
      <c r="D6211" s="21">
        <f>VLOOKUP(A6211,英雄数据表!A:D,4,0)</f>
        <v>4</v>
      </c>
      <c r="E6211" s="20" t="str">
        <f>VLOOKUP(A6211,英雄数据表!A:C,3,0)</f>
        <v>鹰击头冠</v>
      </c>
      <c r="F6211" s="20">
        <f t="shared" si="411"/>
        <v>44056</v>
      </c>
      <c r="G6211" s="20">
        <f t="shared" si="412"/>
        <v>44056</v>
      </c>
      <c r="H6211" s="21" t="str">
        <f>VLOOKUP(B6211,属性中转表!A:F,6,FALSE)</f>
        <v>"hp":21600,"atk":600</v>
      </c>
      <c r="I6211" s="20" t="str">
        <f>IF(VLOOKUP(B6211,属性中转表!A:G,7,FALSE)=0,"",VLOOKUP(VLOOKUP(B6211,属性中转表!A:G,7,FALSE),属性中转表!$K$2:$P$21,6,0))&amp;IF(VLOOKUP(B6211,属性中转表!A:G,7,FALSE)&gt;=50,VLOOKUP(A6211,英雄数据表!A:K,9,0),IF(VLOOKUP(B6211,属性中转表!A:G,7,FALSE)&gt;=25,VLOOKUP(A6211,英雄数据表!A:K,5,0),""))</f>
        <v>"atk":300,"hp":5000</v>
      </c>
      <c r="J6211" s="20" t="str">
        <f>IF(I6211="","",属性中转表!$I$1&amp;(IF(VLOOKUP(B6211,属性中转表!A:G,7,FALSE)=0,0,VLOOKUP(VLOOKUP(B6211,属性中转表!A:G,7,FALSE),属性中转表!$K$2:$P$21,4,0)))+IFERROR(VLOOKUP(A6211,英雄数据表!A:K,IF(武魂!B6211&gt;=50,10,IF(武魂!B6211&gt;=25,6)),0),0))</f>
        <v>,"dpspro":0</v>
      </c>
      <c r="K6211" s="32" t="str">
        <f t="shared" si="413"/>
        <v>"atk":300,"hp":5000,"dpspro":0</v>
      </c>
      <c r="L6211" s="20" t="str">
        <f>IF(B6211&gt;=50,VLOOKUP(A6211,英雄数据表!A:L,11,FALSE),IF(B6211&gt;=25,VLOOKUP(A6211,英雄数据表!A:L,7,0),""))</f>
        <v/>
      </c>
      <c r="M6211" s="20" t="str">
        <f>IFERROR(VLOOKUP(B6211,属性中转表!$K$2:$O$21,5,FALSE),"")</f>
        <v>"hp":5000</v>
      </c>
      <c r="N6211" s="20" t="str">
        <f>IF(B6211=25,VLOOKUP(A6211,英雄数据表!A:L,8,FALSE),IF(B6211=50,VLOOKUP(A6211,英雄数据表!A:L,12,0),""))</f>
        <v/>
      </c>
    </row>
    <row r="6212" spans="1:14" x14ac:dyDescent="0.3">
      <c r="A6212" s="20">
        <v>44056</v>
      </c>
      <c r="B6212" s="21">
        <f t="shared" si="410"/>
        <v>11</v>
      </c>
      <c r="C6212" s="21">
        <v>5</v>
      </c>
      <c r="D6212" s="21">
        <f>VLOOKUP(A6212,英雄数据表!A:D,4,0)</f>
        <v>4</v>
      </c>
      <c r="E6212" s="20" t="str">
        <f>VLOOKUP(A6212,英雄数据表!A:C,3,0)</f>
        <v>鹰击头冠</v>
      </c>
      <c r="F6212" s="20">
        <f t="shared" si="411"/>
        <v>44056</v>
      </c>
      <c r="G6212" s="20">
        <f t="shared" si="412"/>
        <v>44056</v>
      </c>
      <c r="H6212" s="21" t="str">
        <f>VLOOKUP(B6212,属性中转表!A:F,6,FALSE)</f>
        <v>"hp":24300,"atk":675</v>
      </c>
      <c r="I6212" s="20" t="str">
        <f>IF(VLOOKUP(B6212,属性中转表!A:G,7,FALSE)=0,"",VLOOKUP(VLOOKUP(B6212,属性中转表!A:G,7,FALSE),属性中转表!$K$2:$P$21,6,0))&amp;IF(VLOOKUP(B6212,属性中转表!A:G,7,FALSE)&gt;=50,VLOOKUP(A6212,英雄数据表!A:K,9,0),IF(VLOOKUP(B6212,属性中转表!A:G,7,FALSE)&gt;=25,VLOOKUP(A6212,英雄数据表!A:K,5,0),""))</f>
        <v>"atk":300,"hp":5000</v>
      </c>
      <c r="J6212" s="20" t="str">
        <f>IF(I6212="","",属性中转表!$I$1&amp;(IF(VLOOKUP(B6212,属性中转表!A:G,7,FALSE)=0,0,VLOOKUP(VLOOKUP(B6212,属性中转表!A:G,7,FALSE),属性中转表!$K$2:$P$21,4,0)))+IFERROR(VLOOKUP(A6212,英雄数据表!A:K,IF(武魂!B6212&gt;=50,10,IF(武魂!B6212&gt;=25,6)),0),0))</f>
        <v>,"dpspro":0</v>
      </c>
      <c r="K6212" s="32" t="str">
        <f t="shared" si="413"/>
        <v>"atk":300,"hp":5000,"dpspro":0</v>
      </c>
      <c r="L6212" s="20" t="str">
        <f>IF(B6212&gt;=50,VLOOKUP(A6212,英雄数据表!A:L,11,FALSE),IF(B6212&gt;=25,VLOOKUP(A6212,英雄数据表!A:L,7,0),""))</f>
        <v/>
      </c>
      <c r="M6212" s="20" t="str">
        <f>IFERROR(VLOOKUP(B6212,属性中转表!$K$2:$O$21,5,FALSE),"")</f>
        <v/>
      </c>
      <c r="N6212" s="20" t="str">
        <f>IF(B6212=25,VLOOKUP(A6212,英雄数据表!A:L,8,FALSE),IF(B6212=50,VLOOKUP(A6212,英雄数据表!A:L,12,0),""))</f>
        <v/>
      </c>
    </row>
    <row r="6213" spans="1:14" x14ac:dyDescent="0.3">
      <c r="A6213" s="20">
        <v>44056</v>
      </c>
      <c r="B6213" s="21">
        <f t="shared" si="410"/>
        <v>12</v>
      </c>
      <c r="C6213" s="21">
        <v>5</v>
      </c>
      <c r="D6213" s="21">
        <f>VLOOKUP(A6213,英雄数据表!A:D,4,0)</f>
        <v>4</v>
      </c>
      <c r="E6213" s="20" t="str">
        <f>VLOOKUP(A6213,英雄数据表!A:C,3,0)</f>
        <v>鹰击头冠</v>
      </c>
      <c r="F6213" s="20">
        <f t="shared" si="411"/>
        <v>44056</v>
      </c>
      <c r="G6213" s="20">
        <f t="shared" si="412"/>
        <v>44056</v>
      </c>
      <c r="H6213" s="21" t="str">
        <f>VLOOKUP(B6213,属性中转表!A:F,6,FALSE)</f>
        <v>"hp":27000,"atk":750</v>
      </c>
      <c r="I6213" s="20" t="str">
        <f>IF(VLOOKUP(B6213,属性中转表!A:G,7,FALSE)=0,"",VLOOKUP(VLOOKUP(B6213,属性中转表!A:G,7,FALSE),属性中转表!$K$2:$P$21,6,0))&amp;IF(VLOOKUP(B6213,属性中转表!A:G,7,FALSE)&gt;=50,VLOOKUP(A6213,英雄数据表!A:K,9,0),IF(VLOOKUP(B6213,属性中转表!A:G,7,FALSE)&gt;=25,VLOOKUP(A6213,英雄数据表!A:K,5,0),""))</f>
        <v>"atk":300,"hp":5000</v>
      </c>
      <c r="J6213" s="20" t="str">
        <f>IF(I6213="","",属性中转表!$I$1&amp;(IF(VLOOKUP(B6213,属性中转表!A:G,7,FALSE)=0,0,VLOOKUP(VLOOKUP(B6213,属性中转表!A:G,7,FALSE),属性中转表!$K$2:$P$21,4,0)))+IFERROR(VLOOKUP(A6213,英雄数据表!A:K,IF(武魂!B6213&gt;=50,10,IF(武魂!B6213&gt;=25,6)),0),0))</f>
        <v>,"dpspro":0</v>
      </c>
      <c r="K6213" s="32" t="str">
        <f t="shared" si="413"/>
        <v>"atk":300,"hp":5000,"dpspro":0</v>
      </c>
      <c r="L6213" s="20" t="str">
        <f>IF(B6213&gt;=50,VLOOKUP(A6213,英雄数据表!A:L,11,FALSE),IF(B6213&gt;=25,VLOOKUP(A6213,英雄数据表!A:L,7,0),""))</f>
        <v/>
      </c>
      <c r="M6213" s="20" t="str">
        <f>IFERROR(VLOOKUP(B6213,属性中转表!$K$2:$O$21,5,FALSE),"")</f>
        <v/>
      </c>
      <c r="N6213" s="20" t="str">
        <f>IF(B6213=25,VLOOKUP(A6213,英雄数据表!A:L,8,FALSE),IF(B6213=50,VLOOKUP(A6213,英雄数据表!A:L,12,0),""))</f>
        <v/>
      </c>
    </row>
    <row r="6214" spans="1:14" x14ac:dyDescent="0.3">
      <c r="A6214" s="20">
        <v>44056</v>
      </c>
      <c r="B6214" s="21">
        <f t="shared" si="410"/>
        <v>13</v>
      </c>
      <c r="C6214" s="21">
        <v>5</v>
      </c>
      <c r="D6214" s="21">
        <f>VLOOKUP(A6214,英雄数据表!A:D,4,0)</f>
        <v>4</v>
      </c>
      <c r="E6214" s="20" t="str">
        <f>VLOOKUP(A6214,英雄数据表!A:C,3,0)</f>
        <v>鹰击头冠</v>
      </c>
      <c r="F6214" s="20">
        <f t="shared" si="411"/>
        <v>44056</v>
      </c>
      <c r="G6214" s="20">
        <f t="shared" si="412"/>
        <v>44056</v>
      </c>
      <c r="H6214" s="21" t="str">
        <f>VLOOKUP(B6214,属性中转表!A:F,6,FALSE)</f>
        <v>"hp":29700,"atk":825</v>
      </c>
      <c r="I6214" s="20" t="str">
        <f>IF(VLOOKUP(B6214,属性中转表!A:G,7,FALSE)=0,"",VLOOKUP(VLOOKUP(B6214,属性中转表!A:G,7,FALSE),属性中转表!$K$2:$P$21,6,0))&amp;IF(VLOOKUP(B6214,属性中转表!A:G,7,FALSE)&gt;=50,VLOOKUP(A6214,英雄数据表!A:K,9,0),IF(VLOOKUP(B6214,属性中转表!A:G,7,FALSE)&gt;=25,VLOOKUP(A6214,英雄数据表!A:K,5,0),""))</f>
        <v>"atk":300,"hp":5000</v>
      </c>
      <c r="J6214" s="20" t="str">
        <f>IF(I6214="","",属性中转表!$I$1&amp;(IF(VLOOKUP(B6214,属性中转表!A:G,7,FALSE)=0,0,VLOOKUP(VLOOKUP(B6214,属性中转表!A:G,7,FALSE),属性中转表!$K$2:$P$21,4,0)))+IFERROR(VLOOKUP(A6214,英雄数据表!A:K,IF(武魂!B6214&gt;=50,10,IF(武魂!B6214&gt;=25,6)),0),0))</f>
        <v>,"dpspro":0</v>
      </c>
      <c r="K6214" s="32" t="str">
        <f t="shared" si="413"/>
        <v>"atk":300,"hp":5000,"dpspro":0</v>
      </c>
      <c r="L6214" s="20" t="str">
        <f>IF(B6214&gt;=50,VLOOKUP(A6214,英雄数据表!A:L,11,FALSE),IF(B6214&gt;=25,VLOOKUP(A6214,英雄数据表!A:L,7,0),""))</f>
        <v/>
      </c>
      <c r="M6214" s="20" t="str">
        <f>IFERROR(VLOOKUP(B6214,属性中转表!$K$2:$O$21,5,FALSE),"")</f>
        <v/>
      </c>
      <c r="N6214" s="20" t="str">
        <f>IF(B6214=25,VLOOKUP(A6214,英雄数据表!A:L,8,FALSE),IF(B6214=50,VLOOKUP(A6214,英雄数据表!A:L,12,0),""))</f>
        <v/>
      </c>
    </row>
    <row r="6215" spans="1:14" x14ac:dyDescent="0.3">
      <c r="A6215" s="20">
        <v>44056</v>
      </c>
      <c r="B6215" s="21">
        <f t="shared" si="410"/>
        <v>14</v>
      </c>
      <c r="C6215" s="21">
        <v>5</v>
      </c>
      <c r="D6215" s="21">
        <f>VLOOKUP(A6215,英雄数据表!A:D,4,0)</f>
        <v>4</v>
      </c>
      <c r="E6215" s="20" t="str">
        <f>VLOOKUP(A6215,英雄数据表!A:C,3,0)</f>
        <v>鹰击头冠</v>
      </c>
      <c r="F6215" s="20">
        <f t="shared" si="411"/>
        <v>44056</v>
      </c>
      <c r="G6215" s="20">
        <f t="shared" si="412"/>
        <v>44056</v>
      </c>
      <c r="H6215" s="21" t="str">
        <f>VLOOKUP(B6215,属性中转表!A:F,6,FALSE)</f>
        <v>"hp":32400,"atk":900</v>
      </c>
      <c r="I6215" s="20" t="str">
        <f>IF(VLOOKUP(B6215,属性中转表!A:G,7,FALSE)=0,"",VLOOKUP(VLOOKUP(B6215,属性中转表!A:G,7,FALSE),属性中转表!$K$2:$P$21,6,0))&amp;IF(VLOOKUP(B6215,属性中转表!A:G,7,FALSE)&gt;=50,VLOOKUP(A6215,英雄数据表!A:K,9,0),IF(VLOOKUP(B6215,属性中转表!A:G,7,FALSE)&gt;=25,VLOOKUP(A6215,英雄数据表!A:K,5,0),""))</f>
        <v>"atk":300,"hp":5000</v>
      </c>
      <c r="J6215" s="20" t="str">
        <f>IF(I6215="","",属性中转表!$I$1&amp;(IF(VLOOKUP(B6215,属性中转表!A:G,7,FALSE)=0,0,VLOOKUP(VLOOKUP(B6215,属性中转表!A:G,7,FALSE),属性中转表!$K$2:$P$21,4,0)))+IFERROR(VLOOKUP(A6215,英雄数据表!A:K,IF(武魂!B6215&gt;=50,10,IF(武魂!B6215&gt;=25,6)),0),0))</f>
        <v>,"dpspro":0</v>
      </c>
      <c r="K6215" s="32" t="str">
        <f t="shared" si="413"/>
        <v>"atk":300,"hp":5000,"dpspro":0</v>
      </c>
      <c r="L6215" s="20" t="str">
        <f>IF(B6215&gt;=50,VLOOKUP(A6215,英雄数据表!A:L,11,FALSE),IF(B6215&gt;=25,VLOOKUP(A6215,英雄数据表!A:L,7,0),""))</f>
        <v/>
      </c>
      <c r="M6215" s="20" t="str">
        <f>IFERROR(VLOOKUP(B6215,属性中转表!$K$2:$O$21,5,FALSE),"")</f>
        <v/>
      </c>
      <c r="N6215" s="20" t="str">
        <f>IF(B6215=25,VLOOKUP(A6215,英雄数据表!A:L,8,FALSE),IF(B6215=50,VLOOKUP(A6215,英雄数据表!A:L,12,0),""))</f>
        <v/>
      </c>
    </row>
    <row r="6216" spans="1:14" x14ac:dyDescent="0.3">
      <c r="A6216" s="20">
        <v>44056</v>
      </c>
      <c r="B6216" s="21">
        <f t="shared" si="410"/>
        <v>15</v>
      </c>
      <c r="C6216" s="21">
        <v>5</v>
      </c>
      <c r="D6216" s="21">
        <f>VLOOKUP(A6216,英雄数据表!A:D,4,0)</f>
        <v>4</v>
      </c>
      <c r="E6216" s="20" t="str">
        <f>VLOOKUP(A6216,英雄数据表!A:C,3,0)</f>
        <v>鹰击头冠</v>
      </c>
      <c r="F6216" s="20">
        <f t="shared" si="411"/>
        <v>44056</v>
      </c>
      <c r="G6216" s="20">
        <f t="shared" si="412"/>
        <v>44056</v>
      </c>
      <c r="H6216" s="21" t="str">
        <f>VLOOKUP(B6216,属性中转表!A:F,6,FALSE)</f>
        <v>"hp":35100,"atk":975</v>
      </c>
      <c r="I6216" s="20" t="str">
        <f>IF(VLOOKUP(B6216,属性中转表!A:G,7,FALSE)=0,"",VLOOKUP(VLOOKUP(B6216,属性中转表!A:G,7,FALSE),属性中转表!$K$2:$P$21,6,0))&amp;IF(VLOOKUP(B6216,属性中转表!A:G,7,FALSE)&gt;=50,VLOOKUP(A6216,英雄数据表!A:K,9,0),IF(VLOOKUP(B6216,属性中转表!A:G,7,FALSE)&gt;=25,VLOOKUP(A6216,英雄数据表!A:K,5,0),""))</f>
        <v>"atk":300,"hp":5000,"undpspro":50</v>
      </c>
      <c r="J6216" s="20" t="str">
        <f>IF(I6216="","",属性中转表!$I$1&amp;(IF(VLOOKUP(B6216,属性中转表!A:G,7,FALSE)=0,0,VLOOKUP(VLOOKUP(B6216,属性中转表!A:G,7,FALSE),属性中转表!$K$2:$P$21,4,0)))+IFERROR(VLOOKUP(A6216,英雄数据表!A:K,IF(武魂!B6216&gt;=50,10,IF(武魂!B6216&gt;=25,6)),0),0))</f>
        <v>,"dpspro":0</v>
      </c>
      <c r="K6216" s="32" t="str">
        <f t="shared" si="413"/>
        <v>"atk":300,"hp":5000,"undpspro":50,"dpspro":0</v>
      </c>
      <c r="L6216" s="20" t="str">
        <f>IF(B6216&gt;=50,VLOOKUP(A6216,英雄数据表!A:L,11,FALSE),IF(B6216&gt;=25,VLOOKUP(A6216,英雄数据表!A:L,7,0),""))</f>
        <v/>
      </c>
      <c r="M6216" s="20" t="str">
        <f>IFERROR(VLOOKUP(B6216,属性中转表!$K$2:$O$21,5,FALSE),"")</f>
        <v>"undpspro":50</v>
      </c>
      <c r="N6216" s="20" t="str">
        <f>IF(B6216=25,VLOOKUP(A6216,英雄数据表!A:L,8,FALSE),IF(B6216=50,VLOOKUP(A6216,英雄数据表!A:L,12,0),""))</f>
        <v/>
      </c>
    </row>
    <row r="6217" spans="1:14" x14ac:dyDescent="0.3">
      <c r="A6217" s="20">
        <v>44056</v>
      </c>
      <c r="B6217" s="21">
        <f t="shared" si="410"/>
        <v>16</v>
      </c>
      <c r="C6217" s="21">
        <v>5</v>
      </c>
      <c r="D6217" s="21">
        <f>VLOOKUP(A6217,英雄数据表!A:D,4,0)</f>
        <v>4</v>
      </c>
      <c r="E6217" s="20" t="str">
        <f>VLOOKUP(A6217,英雄数据表!A:C,3,0)</f>
        <v>鹰击头冠</v>
      </c>
      <c r="F6217" s="20">
        <f t="shared" si="411"/>
        <v>44056</v>
      </c>
      <c r="G6217" s="20">
        <f t="shared" si="412"/>
        <v>44056</v>
      </c>
      <c r="H6217" s="21" t="str">
        <f>VLOOKUP(B6217,属性中转表!A:F,6,FALSE)</f>
        <v>"hp":37800,"atk":1050</v>
      </c>
      <c r="I6217" s="20" t="str">
        <f>IF(VLOOKUP(B6217,属性中转表!A:G,7,FALSE)=0,"",VLOOKUP(VLOOKUP(B6217,属性中转表!A:G,7,FALSE),属性中转表!$K$2:$P$21,6,0))&amp;IF(VLOOKUP(B6217,属性中转表!A:G,7,FALSE)&gt;=50,VLOOKUP(A6217,英雄数据表!A:K,9,0),IF(VLOOKUP(B6217,属性中转表!A:G,7,FALSE)&gt;=25,VLOOKUP(A6217,英雄数据表!A:K,5,0),""))</f>
        <v>"atk":300,"hp":5000,"undpspro":50</v>
      </c>
      <c r="J6217" s="20" t="str">
        <f>IF(I6217="","",属性中转表!$I$1&amp;(IF(VLOOKUP(B6217,属性中转表!A:G,7,FALSE)=0,0,VLOOKUP(VLOOKUP(B6217,属性中转表!A:G,7,FALSE),属性中转表!$K$2:$P$21,4,0)))+IFERROR(VLOOKUP(A6217,英雄数据表!A:K,IF(武魂!B6217&gt;=50,10,IF(武魂!B6217&gt;=25,6)),0),0))</f>
        <v>,"dpspro":0</v>
      </c>
      <c r="K6217" s="32" t="str">
        <f t="shared" si="413"/>
        <v>"atk":300,"hp":5000,"undpspro":50,"dpspro":0</v>
      </c>
      <c r="L6217" s="20" t="str">
        <f>IF(B6217&gt;=50,VLOOKUP(A6217,英雄数据表!A:L,11,FALSE),IF(B6217&gt;=25,VLOOKUP(A6217,英雄数据表!A:L,7,0),""))</f>
        <v/>
      </c>
      <c r="M6217" s="20" t="str">
        <f>IFERROR(VLOOKUP(B6217,属性中转表!$K$2:$O$21,5,FALSE),"")</f>
        <v/>
      </c>
      <c r="N6217" s="20" t="str">
        <f>IF(B6217=25,VLOOKUP(A6217,英雄数据表!A:L,8,FALSE),IF(B6217=50,VLOOKUP(A6217,英雄数据表!A:L,12,0),""))</f>
        <v/>
      </c>
    </row>
    <row r="6218" spans="1:14" x14ac:dyDescent="0.3">
      <c r="A6218" s="20">
        <v>44056</v>
      </c>
      <c r="B6218" s="21">
        <f t="shared" si="410"/>
        <v>17</v>
      </c>
      <c r="C6218" s="21">
        <v>5</v>
      </c>
      <c r="D6218" s="21">
        <f>VLOOKUP(A6218,英雄数据表!A:D,4,0)</f>
        <v>4</v>
      </c>
      <c r="E6218" s="20" t="str">
        <f>VLOOKUP(A6218,英雄数据表!A:C,3,0)</f>
        <v>鹰击头冠</v>
      </c>
      <c r="F6218" s="20">
        <f t="shared" si="411"/>
        <v>44056</v>
      </c>
      <c r="G6218" s="20">
        <f t="shared" si="412"/>
        <v>44056</v>
      </c>
      <c r="H6218" s="21" t="str">
        <f>VLOOKUP(B6218,属性中转表!A:F,6,FALSE)</f>
        <v>"hp":40500,"atk":1125</v>
      </c>
      <c r="I6218" s="20" t="str">
        <f>IF(VLOOKUP(B6218,属性中转表!A:G,7,FALSE)=0,"",VLOOKUP(VLOOKUP(B6218,属性中转表!A:G,7,FALSE),属性中转表!$K$2:$P$21,6,0))&amp;IF(VLOOKUP(B6218,属性中转表!A:G,7,FALSE)&gt;=50,VLOOKUP(A6218,英雄数据表!A:K,9,0),IF(VLOOKUP(B6218,属性中转表!A:G,7,FALSE)&gt;=25,VLOOKUP(A6218,英雄数据表!A:K,5,0),""))</f>
        <v>"atk":300,"hp":5000,"undpspro":50</v>
      </c>
      <c r="J6218" s="20" t="str">
        <f>IF(I6218="","",属性中转表!$I$1&amp;(IF(VLOOKUP(B6218,属性中转表!A:G,7,FALSE)=0,0,VLOOKUP(VLOOKUP(B6218,属性中转表!A:G,7,FALSE),属性中转表!$K$2:$P$21,4,0)))+IFERROR(VLOOKUP(A6218,英雄数据表!A:K,IF(武魂!B6218&gt;=50,10,IF(武魂!B6218&gt;=25,6)),0),0))</f>
        <v>,"dpspro":0</v>
      </c>
      <c r="K6218" s="32" t="str">
        <f t="shared" si="413"/>
        <v>"atk":300,"hp":5000,"undpspro":50,"dpspro":0</v>
      </c>
      <c r="L6218" s="20" t="str">
        <f>IF(B6218&gt;=50,VLOOKUP(A6218,英雄数据表!A:L,11,FALSE),IF(B6218&gt;=25,VLOOKUP(A6218,英雄数据表!A:L,7,0),""))</f>
        <v/>
      </c>
      <c r="M6218" s="20" t="str">
        <f>IFERROR(VLOOKUP(B6218,属性中转表!$K$2:$O$21,5,FALSE),"")</f>
        <v/>
      </c>
      <c r="N6218" s="20" t="str">
        <f>IF(B6218=25,VLOOKUP(A6218,英雄数据表!A:L,8,FALSE),IF(B6218=50,VLOOKUP(A6218,英雄数据表!A:L,12,0),""))</f>
        <v/>
      </c>
    </row>
    <row r="6219" spans="1:14" x14ac:dyDescent="0.3">
      <c r="A6219" s="20">
        <v>44056</v>
      </c>
      <c r="B6219" s="21">
        <f t="shared" si="410"/>
        <v>18</v>
      </c>
      <c r="C6219" s="21">
        <v>5</v>
      </c>
      <c r="D6219" s="21">
        <f>VLOOKUP(A6219,英雄数据表!A:D,4,0)</f>
        <v>4</v>
      </c>
      <c r="E6219" s="20" t="str">
        <f>VLOOKUP(A6219,英雄数据表!A:C,3,0)</f>
        <v>鹰击头冠</v>
      </c>
      <c r="F6219" s="20">
        <f t="shared" si="411"/>
        <v>44056</v>
      </c>
      <c r="G6219" s="20">
        <f t="shared" si="412"/>
        <v>44056</v>
      </c>
      <c r="H6219" s="21" t="str">
        <f>VLOOKUP(B6219,属性中转表!A:F,6,FALSE)</f>
        <v>"hp":43200,"atk":1200</v>
      </c>
      <c r="I6219" s="20" t="str">
        <f>IF(VLOOKUP(B6219,属性中转表!A:G,7,FALSE)=0,"",VLOOKUP(VLOOKUP(B6219,属性中转表!A:G,7,FALSE),属性中转表!$K$2:$P$21,6,0))&amp;IF(VLOOKUP(B6219,属性中转表!A:G,7,FALSE)&gt;=50,VLOOKUP(A6219,英雄数据表!A:K,9,0),IF(VLOOKUP(B6219,属性中转表!A:G,7,FALSE)&gt;=25,VLOOKUP(A6219,英雄数据表!A:K,5,0),""))</f>
        <v>"atk":300,"hp":5000,"undpspro":50</v>
      </c>
      <c r="J6219" s="20" t="str">
        <f>IF(I6219="","",属性中转表!$I$1&amp;(IF(VLOOKUP(B6219,属性中转表!A:G,7,FALSE)=0,0,VLOOKUP(VLOOKUP(B6219,属性中转表!A:G,7,FALSE),属性中转表!$K$2:$P$21,4,0)))+IFERROR(VLOOKUP(A6219,英雄数据表!A:K,IF(武魂!B6219&gt;=50,10,IF(武魂!B6219&gt;=25,6)),0),0))</f>
        <v>,"dpspro":0</v>
      </c>
      <c r="K6219" s="32" t="str">
        <f t="shared" si="413"/>
        <v>"atk":300,"hp":5000,"undpspro":50,"dpspro":0</v>
      </c>
      <c r="L6219" s="20" t="str">
        <f>IF(B6219&gt;=50,VLOOKUP(A6219,英雄数据表!A:L,11,FALSE),IF(B6219&gt;=25,VLOOKUP(A6219,英雄数据表!A:L,7,0),""))</f>
        <v/>
      </c>
      <c r="M6219" s="20" t="str">
        <f>IFERROR(VLOOKUP(B6219,属性中转表!$K$2:$O$21,5,FALSE),"")</f>
        <v/>
      </c>
      <c r="N6219" s="20" t="str">
        <f>IF(B6219=25,VLOOKUP(A6219,英雄数据表!A:L,8,FALSE),IF(B6219=50,VLOOKUP(A6219,英雄数据表!A:L,12,0),""))</f>
        <v/>
      </c>
    </row>
    <row r="6220" spans="1:14" x14ac:dyDescent="0.3">
      <c r="A6220" s="20">
        <v>44056</v>
      </c>
      <c r="B6220" s="21">
        <f t="shared" si="410"/>
        <v>19</v>
      </c>
      <c r="C6220" s="21">
        <v>5</v>
      </c>
      <c r="D6220" s="21">
        <f>VLOOKUP(A6220,英雄数据表!A:D,4,0)</f>
        <v>4</v>
      </c>
      <c r="E6220" s="20" t="str">
        <f>VLOOKUP(A6220,英雄数据表!A:C,3,0)</f>
        <v>鹰击头冠</v>
      </c>
      <c r="F6220" s="20">
        <f t="shared" si="411"/>
        <v>44056</v>
      </c>
      <c r="G6220" s="20">
        <f t="shared" si="412"/>
        <v>44056</v>
      </c>
      <c r="H6220" s="21" t="str">
        <f>VLOOKUP(B6220,属性中转表!A:F,6,FALSE)</f>
        <v>"hp":45900,"atk":1275</v>
      </c>
      <c r="I6220" s="20" t="str">
        <f>IF(VLOOKUP(B6220,属性中转表!A:G,7,FALSE)=0,"",VLOOKUP(VLOOKUP(B6220,属性中转表!A:G,7,FALSE),属性中转表!$K$2:$P$21,6,0))&amp;IF(VLOOKUP(B6220,属性中转表!A:G,7,FALSE)&gt;=50,VLOOKUP(A6220,英雄数据表!A:K,9,0),IF(VLOOKUP(B6220,属性中转表!A:G,7,FALSE)&gt;=25,VLOOKUP(A6220,英雄数据表!A:K,5,0),""))</f>
        <v>"atk":300,"hp":5000,"undpspro":50</v>
      </c>
      <c r="J6220" s="20" t="str">
        <f>IF(I6220="","",属性中转表!$I$1&amp;(IF(VLOOKUP(B6220,属性中转表!A:G,7,FALSE)=0,0,VLOOKUP(VLOOKUP(B6220,属性中转表!A:G,7,FALSE),属性中转表!$K$2:$P$21,4,0)))+IFERROR(VLOOKUP(A6220,英雄数据表!A:K,IF(武魂!B6220&gt;=50,10,IF(武魂!B6220&gt;=25,6)),0),0))</f>
        <v>,"dpspro":0</v>
      </c>
      <c r="K6220" s="32" t="str">
        <f t="shared" si="413"/>
        <v>"atk":300,"hp":5000,"undpspro":50,"dpspro":0</v>
      </c>
      <c r="L6220" s="20" t="str">
        <f>IF(B6220&gt;=50,VLOOKUP(A6220,英雄数据表!A:L,11,FALSE),IF(B6220&gt;=25,VLOOKUP(A6220,英雄数据表!A:L,7,0),""))</f>
        <v/>
      </c>
      <c r="M6220" s="20" t="str">
        <f>IFERROR(VLOOKUP(B6220,属性中转表!$K$2:$O$21,5,FALSE),"")</f>
        <v/>
      </c>
      <c r="N6220" s="20" t="str">
        <f>IF(B6220=25,VLOOKUP(A6220,英雄数据表!A:L,8,FALSE),IF(B6220=50,VLOOKUP(A6220,英雄数据表!A:L,12,0),""))</f>
        <v/>
      </c>
    </row>
    <row r="6221" spans="1:14" x14ac:dyDescent="0.3">
      <c r="A6221" s="20">
        <v>44056</v>
      </c>
      <c r="B6221" s="21">
        <f t="shared" si="410"/>
        <v>20</v>
      </c>
      <c r="C6221" s="21">
        <v>5</v>
      </c>
      <c r="D6221" s="21">
        <f>VLOOKUP(A6221,英雄数据表!A:D,4,0)</f>
        <v>4</v>
      </c>
      <c r="E6221" s="20" t="str">
        <f>VLOOKUP(A6221,英雄数据表!A:C,3,0)</f>
        <v>鹰击头冠</v>
      </c>
      <c r="F6221" s="20">
        <f t="shared" si="411"/>
        <v>44056</v>
      </c>
      <c r="G6221" s="20">
        <f t="shared" si="412"/>
        <v>44056</v>
      </c>
      <c r="H6221" s="21" t="str">
        <f>VLOOKUP(B6221,属性中转表!A:F,6,FALSE)</f>
        <v>"hp":48600,"atk":1350</v>
      </c>
      <c r="I6221" s="20" t="str">
        <f>IF(VLOOKUP(B6221,属性中转表!A:G,7,FALSE)=0,"",VLOOKUP(VLOOKUP(B6221,属性中转表!A:G,7,FALSE),属性中转表!$K$2:$P$21,6,0))&amp;IF(VLOOKUP(B6221,属性中转表!A:G,7,FALSE)&gt;=50,VLOOKUP(A6221,英雄数据表!A:K,9,0),IF(VLOOKUP(B6221,属性中转表!A:G,7,FALSE)&gt;=25,VLOOKUP(A6221,英雄数据表!A:K,5,0),""))</f>
        <v>"atk":300,"hp":5000,"undpspro":50</v>
      </c>
      <c r="J6221" s="20" t="str">
        <f>IF(I6221="","",属性中转表!$I$1&amp;(IF(VLOOKUP(B6221,属性中转表!A:G,7,FALSE)=0,0,VLOOKUP(VLOOKUP(B6221,属性中转表!A:G,7,FALSE),属性中转表!$K$2:$P$21,4,0)))+IFERROR(VLOOKUP(A6221,英雄数据表!A:K,IF(武魂!B6221&gt;=50,10,IF(武魂!B6221&gt;=25,6)),0),0))</f>
        <v>,"dpspro":50</v>
      </c>
      <c r="K6221" s="32" t="str">
        <f t="shared" si="413"/>
        <v>"atk":300,"hp":5000,"undpspro":50,"dpspro":50</v>
      </c>
      <c r="L6221" s="20" t="str">
        <f>IF(B6221&gt;=50,VLOOKUP(A6221,英雄数据表!A:L,11,FALSE),IF(B6221&gt;=25,VLOOKUP(A6221,英雄数据表!A:L,7,0),""))</f>
        <v/>
      </c>
      <c r="M6221" s="20" t="str">
        <f>IFERROR(VLOOKUP(B6221,属性中转表!$K$2:$O$21,5,FALSE),"")</f>
        <v>"dpspro":50</v>
      </c>
      <c r="N6221" s="20" t="str">
        <f>IF(B6221=25,VLOOKUP(A6221,英雄数据表!A:L,8,FALSE),IF(B6221=50,VLOOKUP(A6221,英雄数据表!A:L,12,0),""))</f>
        <v/>
      </c>
    </row>
    <row r="6222" spans="1:14" x14ac:dyDescent="0.3">
      <c r="A6222" s="20">
        <v>44056</v>
      </c>
      <c r="B6222" s="21">
        <f t="shared" si="410"/>
        <v>21</v>
      </c>
      <c r="C6222" s="21">
        <v>5</v>
      </c>
      <c r="D6222" s="21">
        <f>VLOOKUP(A6222,英雄数据表!A:D,4,0)</f>
        <v>4</v>
      </c>
      <c r="E6222" s="20" t="str">
        <f>VLOOKUP(A6222,英雄数据表!A:C,3,0)</f>
        <v>鹰击头冠</v>
      </c>
      <c r="F6222" s="20">
        <f t="shared" si="411"/>
        <v>44056</v>
      </c>
      <c r="G6222" s="20">
        <f t="shared" si="412"/>
        <v>44056</v>
      </c>
      <c r="H6222" s="21" t="str">
        <f>VLOOKUP(B6222,属性中转表!A:F,6,FALSE)</f>
        <v>"hp":52200,"atk":1450</v>
      </c>
      <c r="I6222" s="20" t="str">
        <f>IF(VLOOKUP(B6222,属性中转表!A:G,7,FALSE)=0,"",VLOOKUP(VLOOKUP(B6222,属性中转表!A:G,7,FALSE),属性中转表!$K$2:$P$21,6,0))&amp;IF(VLOOKUP(B6222,属性中转表!A:G,7,FALSE)&gt;=50,VLOOKUP(A6222,英雄数据表!A:K,9,0),IF(VLOOKUP(B6222,属性中转表!A:G,7,FALSE)&gt;=25,VLOOKUP(A6222,英雄数据表!A:K,5,0),""))</f>
        <v>"atk":300,"hp":5000,"undpspro":50</v>
      </c>
      <c r="J6222" s="20" t="str">
        <f>IF(I6222="","",属性中转表!$I$1&amp;(IF(VLOOKUP(B6222,属性中转表!A:G,7,FALSE)=0,0,VLOOKUP(VLOOKUP(B6222,属性中转表!A:G,7,FALSE),属性中转表!$K$2:$P$21,4,0)))+IFERROR(VLOOKUP(A6222,英雄数据表!A:K,IF(武魂!B6222&gt;=50,10,IF(武魂!B6222&gt;=25,6)),0),0))</f>
        <v>,"dpspro":50</v>
      </c>
      <c r="K6222" s="32" t="str">
        <f t="shared" si="413"/>
        <v>"atk":300,"hp":5000,"undpspro":50,"dpspro":50</v>
      </c>
      <c r="L6222" s="20" t="str">
        <f>IF(B6222&gt;=50,VLOOKUP(A6222,英雄数据表!A:L,11,FALSE),IF(B6222&gt;=25,VLOOKUP(A6222,英雄数据表!A:L,7,0),""))</f>
        <v/>
      </c>
      <c r="M6222" s="20" t="str">
        <f>IFERROR(VLOOKUP(B6222,属性中转表!$K$2:$O$21,5,FALSE),"")</f>
        <v/>
      </c>
      <c r="N6222" s="20" t="str">
        <f>IF(B6222=25,VLOOKUP(A6222,英雄数据表!A:L,8,FALSE),IF(B6222=50,VLOOKUP(A6222,英雄数据表!A:L,12,0),""))</f>
        <v/>
      </c>
    </row>
    <row r="6223" spans="1:14" x14ac:dyDescent="0.3">
      <c r="A6223" s="20">
        <v>44056</v>
      </c>
      <c r="B6223" s="21">
        <f t="shared" si="410"/>
        <v>22</v>
      </c>
      <c r="C6223" s="21">
        <v>5</v>
      </c>
      <c r="D6223" s="21">
        <f>VLOOKUP(A6223,英雄数据表!A:D,4,0)</f>
        <v>4</v>
      </c>
      <c r="E6223" s="20" t="str">
        <f>VLOOKUP(A6223,英雄数据表!A:C,3,0)</f>
        <v>鹰击头冠</v>
      </c>
      <c r="F6223" s="20">
        <f t="shared" si="411"/>
        <v>44056</v>
      </c>
      <c r="G6223" s="20">
        <f t="shared" si="412"/>
        <v>44056</v>
      </c>
      <c r="H6223" s="21" t="str">
        <f>VLOOKUP(B6223,属性中转表!A:F,6,FALSE)</f>
        <v>"hp":55800,"atk":1550</v>
      </c>
      <c r="I6223" s="20" t="str">
        <f>IF(VLOOKUP(B6223,属性中转表!A:G,7,FALSE)=0,"",VLOOKUP(VLOOKUP(B6223,属性中转表!A:G,7,FALSE),属性中转表!$K$2:$P$21,6,0))&amp;IF(VLOOKUP(B6223,属性中转表!A:G,7,FALSE)&gt;=50,VLOOKUP(A6223,英雄数据表!A:K,9,0),IF(VLOOKUP(B6223,属性中转表!A:G,7,FALSE)&gt;=25,VLOOKUP(A6223,英雄数据表!A:K,5,0),""))</f>
        <v>"atk":300,"hp":5000,"undpspro":50</v>
      </c>
      <c r="J6223" s="20" t="str">
        <f>IF(I6223="","",属性中转表!$I$1&amp;(IF(VLOOKUP(B6223,属性中转表!A:G,7,FALSE)=0,0,VLOOKUP(VLOOKUP(B6223,属性中转表!A:G,7,FALSE),属性中转表!$K$2:$P$21,4,0)))+IFERROR(VLOOKUP(A6223,英雄数据表!A:K,IF(武魂!B6223&gt;=50,10,IF(武魂!B6223&gt;=25,6)),0),0))</f>
        <v>,"dpspro":50</v>
      </c>
      <c r="K6223" s="32" t="str">
        <f t="shared" si="413"/>
        <v>"atk":300,"hp":5000,"undpspro":50,"dpspro":50</v>
      </c>
      <c r="L6223" s="20" t="str">
        <f>IF(B6223&gt;=50,VLOOKUP(A6223,英雄数据表!A:L,11,FALSE),IF(B6223&gt;=25,VLOOKUP(A6223,英雄数据表!A:L,7,0),""))</f>
        <v/>
      </c>
      <c r="M6223" s="20" t="str">
        <f>IFERROR(VLOOKUP(B6223,属性中转表!$K$2:$O$21,5,FALSE),"")</f>
        <v/>
      </c>
      <c r="N6223" s="20" t="str">
        <f>IF(B6223=25,VLOOKUP(A6223,英雄数据表!A:L,8,FALSE),IF(B6223=50,VLOOKUP(A6223,英雄数据表!A:L,12,0),""))</f>
        <v/>
      </c>
    </row>
    <row r="6224" spans="1:14" x14ac:dyDescent="0.3">
      <c r="A6224" s="20">
        <v>44056</v>
      </c>
      <c r="B6224" s="21">
        <f t="shared" si="410"/>
        <v>23</v>
      </c>
      <c r="C6224" s="21">
        <v>5</v>
      </c>
      <c r="D6224" s="21">
        <f>VLOOKUP(A6224,英雄数据表!A:D,4,0)</f>
        <v>4</v>
      </c>
      <c r="E6224" s="20" t="str">
        <f>VLOOKUP(A6224,英雄数据表!A:C,3,0)</f>
        <v>鹰击头冠</v>
      </c>
      <c r="F6224" s="20">
        <f t="shared" si="411"/>
        <v>44056</v>
      </c>
      <c r="G6224" s="20">
        <f t="shared" si="412"/>
        <v>44056</v>
      </c>
      <c r="H6224" s="21" t="str">
        <f>VLOOKUP(B6224,属性中转表!A:F,6,FALSE)</f>
        <v>"hp":59400,"atk":1650</v>
      </c>
      <c r="I6224" s="20" t="str">
        <f>IF(VLOOKUP(B6224,属性中转表!A:G,7,FALSE)=0,"",VLOOKUP(VLOOKUP(B6224,属性中转表!A:G,7,FALSE),属性中转表!$K$2:$P$21,6,0))&amp;IF(VLOOKUP(B6224,属性中转表!A:G,7,FALSE)&gt;=50,VLOOKUP(A6224,英雄数据表!A:K,9,0),IF(VLOOKUP(B6224,属性中转表!A:G,7,FALSE)&gt;=25,VLOOKUP(A6224,英雄数据表!A:K,5,0),""))</f>
        <v>"atk":300,"hp":5000,"undpspro":50</v>
      </c>
      <c r="J6224" s="20" t="str">
        <f>IF(I6224="","",属性中转表!$I$1&amp;(IF(VLOOKUP(B6224,属性中转表!A:G,7,FALSE)=0,0,VLOOKUP(VLOOKUP(B6224,属性中转表!A:G,7,FALSE),属性中转表!$K$2:$P$21,4,0)))+IFERROR(VLOOKUP(A6224,英雄数据表!A:K,IF(武魂!B6224&gt;=50,10,IF(武魂!B6224&gt;=25,6)),0),0))</f>
        <v>,"dpspro":50</v>
      </c>
      <c r="K6224" s="32" t="str">
        <f t="shared" si="413"/>
        <v>"atk":300,"hp":5000,"undpspro":50,"dpspro":50</v>
      </c>
      <c r="L6224" s="20" t="str">
        <f>IF(B6224&gt;=50,VLOOKUP(A6224,英雄数据表!A:L,11,FALSE),IF(B6224&gt;=25,VLOOKUP(A6224,英雄数据表!A:L,7,0),""))</f>
        <v/>
      </c>
      <c r="M6224" s="20" t="str">
        <f>IFERROR(VLOOKUP(B6224,属性中转表!$K$2:$O$21,5,FALSE),"")</f>
        <v/>
      </c>
      <c r="N6224" s="20" t="str">
        <f>IF(B6224=25,VLOOKUP(A6224,英雄数据表!A:L,8,FALSE),IF(B6224=50,VLOOKUP(A6224,英雄数据表!A:L,12,0),""))</f>
        <v/>
      </c>
    </row>
    <row r="6225" spans="1:14" x14ac:dyDescent="0.3">
      <c r="A6225" s="20">
        <v>44056</v>
      </c>
      <c r="B6225" s="21">
        <f t="shared" si="410"/>
        <v>24</v>
      </c>
      <c r="C6225" s="21">
        <v>5</v>
      </c>
      <c r="D6225" s="21">
        <f>VLOOKUP(A6225,英雄数据表!A:D,4,0)</f>
        <v>4</v>
      </c>
      <c r="E6225" s="20" t="str">
        <f>VLOOKUP(A6225,英雄数据表!A:C,3,0)</f>
        <v>鹰击头冠</v>
      </c>
      <c r="F6225" s="20">
        <f t="shared" si="411"/>
        <v>44056</v>
      </c>
      <c r="G6225" s="20">
        <f t="shared" si="412"/>
        <v>44056</v>
      </c>
      <c r="H6225" s="21" t="str">
        <f>VLOOKUP(B6225,属性中转表!A:F,6,FALSE)</f>
        <v>"hp":63000,"atk":1750</v>
      </c>
      <c r="I6225" s="20" t="str">
        <f>IF(VLOOKUP(B6225,属性中转表!A:G,7,FALSE)=0,"",VLOOKUP(VLOOKUP(B6225,属性中转表!A:G,7,FALSE),属性中转表!$K$2:$P$21,6,0))&amp;IF(VLOOKUP(B6225,属性中转表!A:G,7,FALSE)&gt;=50,VLOOKUP(A6225,英雄数据表!A:K,9,0),IF(VLOOKUP(B6225,属性中转表!A:G,7,FALSE)&gt;=25,VLOOKUP(A6225,英雄数据表!A:K,5,0),""))</f>
        <v>"atk":300,"hp":5000,"undpspro":50</v>
      </c>
      <c r="J6225" s="20" t="str">
        <f>IF(I6225="","",属性中转表!$I$1&amp;(IF(VLOOKUP(B6225,属性中转表!A:G,7,FALSE)=0,0,VLOOKUP(VLOOKUP(B6225,属性中转表!A:G,7,FALSE),属性中转表!$K$2:$P$21,4,0)))+IFERROR(VLOOKUP(A6225,英雄数据表!A:K,IF(武魂!B6225&gt;=50,10,IF(武魂!B6225&gt;=25,6)),0),0))</f>
        <v>,"dpspro":50</v>
      </c>
      <c r="K6225" s="32" t="str">
        <f t="shared" si="413"/>
        <v>"atk":300,"hp":5000,"undpspro":50,"dpspro":50</v>
      </c>
      <c r="L6225" s="20" t="str">
        <f>IF(B6225&gt;=50,VLOOKUP(A6225,英雄数据表!A:L,11,FALSE),IF(B6225&gt;=25,VLOOKUP(A6225,英雄数据表!A:L,7,0),""))</f>
        <v/>
      </c>
      <c r="M6225" s="20" t="str">
        <f>IFERROR(VLOOKUP(B6225,属性中转表!$K$2:$O$21,5,FALSE),"")</f>
        <v/>
      </c>
      <c r="N6225" s="20" t="str">
        <f>IF(B6225=25,VLOOKUP(A6225,英雄数据表!A:L,8,FALSE),IF(B6225=50,VLOOKUP(A6225,英雄数据表!A:L,12,0),""))</f>
        <v/>
      </c>
    </row>
    <row r="6226" spans="1:14" x14ac:dyDescent="0.3">
      <c r="A6226" s="20">
        <v>44056</v>
      </c>
      <c r="B6226" s="21">
        <f t="shared" si="410"/>
        <v>25</v>
      </c>
      <c r="C6226" s="21">
        <v>5</v>
      </c>
      <c r="D6226" s="21">
        <f>VLOOKUP(A6226,英雄数据表!A:D,4,0)</f>
        <v>4</v>
      </c>
      <c r="E6226" s="20" t="str">
        <f>VLOOKUP(A6226,英雄数据表!A:C,3,0)</f>
        <v>鹰击头冠</v>
      </c>
      <c r="F6226" s="20">
        <f t="shared" si="411"/>
        <v>44056</v>
      </c>
      <c r="G6226" s="20">
        <f t="shared" si="412"/>
        <v>44056</v>
      </c>
      <c r="H6226" s="21" t="str">
        <f>VLOOKUP(B6226,属性中转表!A:F,6,FALSE)</f>
        <v>"hp":66600,"atk":1850</v>
      </c>
      <c r="I6226" s="20" t="str">
        <f>IF(VLOOKUP(B6226,属性中转表!A:G,7,FALSE)=0,"",VLOOKUP(VLOOKUP(B6226,属性中转表!A:G,7,FALSE),属性中转表!$K$2:$P$21,6,0))&amp;IF(VLOOKUP(B6226,属性中转表!A:G,7,FALSE)&gt;=50,VLOOKUP(A6226,英雄数据表!A:K,9,0),IF(VLOOKUP(B6226,属性中转表!A:G,7,FALSE)&gt;=25,VLOOKUP(A6226,英雄数据表!A:K,5,0),""))</f>
        <v>"atk":300,"hp":5000,"undpspro":50</v>
      </c>
      <c r="J6226" s="20" t="str">
        <f>IF(I6226="","",属性中转表!$I$1&amp;(IF(VLOOKUP(B6226,属性中转表!A:G,7,FALSE)=0,0,VLOOKUP(VLOOKUP(B6226,属性中转表!A:G,7,FALSE),属性中转表!$K$2:$P$21,4,0)))+IFERROR(VLOOKUP(A6226,英雄数据表!A:K,IF(武魂!B6226&gt;=50,10,IF(武魂!B6226&gt;=25,6)),0),0))</f>
        <v>,"dpspro":110</v>
      </c>
      <c r="K6226" s="32" t="str">
        <f t="shared" si="413"/>
        <v>"atk":300,"hp":5000,"undpspro":50,"dpspro":110</v>
      </c>
      <c r="L6226" s="20" t="str">
        <f>IF(B6226&gt;=50,VLOOKUP(A6226,英雄数据表!A:L,11,FALSE),IF(B6226&gt;=25,VLOOKUP(A6226,英雄数据表!A:L,7,0),""))</f>
        <v>"4405601004"</v>
      </c>
      <c r="M6226" s="20" t="str">
        <f>IFERROR(VLOOKUP(B6226,属性中转表!$K$2:$O$21,5,FALSE),"")</f>
        <v/>
      </c>
      <c r="N6226" s="20" t="str">
        <f>IF(B6226=25,VLOOKUP(A6226,英雄数据表!A:L,8,FALSE),IF(B6226=50,VLOOKUP(A6226,英雄数据表!A:L,12,0),""))</f>
        <v>展翅之鹰伤害提升6%，并且每回合开始增加6%暴击率（该效果最多叠加3层）</v>
      </c>
    </row>
    <row r="6227" spans="1:14" x14ac:dyDescent="0.3">
      <c r="A6227" s="20">
        <v>44056</v>
      </c>
      <c r="B6227" s="21">
        <f t="shared" si="410"/>
        <v>26</v>
      </c>
      <c r="C6227" s="21">
        <v>5</v>
      </c>
      <c r="D6227" s="21">
        <f>VLOOKUP(A6227,英雄数据表!A:D,4,0)</f>
        <v>4</v>
      </c>
      <c r="E6227" s="20" t="str">
        <f>VLOOKUP(A6227,英雄数据表!A:C,3,0)</f>
        <v>鹰击头冠</v>
      </c>
      <c r="F6227" s="20">
        <f t="shared" si="411"/>
        <v>44056</v>
      </c>
      <c r="G6227" s="20">
        <f t="shared" si="412"/>
        <v>44056</v>
      </c>
      <c r="H6227" s="21" t="str">
        <f>VLOOKUP(B6227,属性中转表!A:F,6,FALSE)</f>
        <v>"hp":70200,"atk":1950</v>
      </c>
      <c r="I6227" s="20" t="str">
        <f>IF(VLOOKUP(B6227,属性中转表!A:G,7,FALSE)=0,"",VLOOKUP(VLOOKUP(B6227,属性中转表!A:G,7,FALSE),属性中转表!$K$2:$P$21,6,0))&amp;IF(VLOOKUP(B6227,属性中转表!A:G,7,FALSE)&gt;=50,VLOOKUP(A6227,英雄数据表!A:K,9,0),IF(VLOOKUP(B6227,属性中转表!A:G,7,FALSE)&gt;=25,VLOOKUP(A6227,英雄数据表!A:K,5,0),""))</f>
        <v>"atk":300,"hp":5000,"undpspro":50</v>
      </c>
      <c r="J6227" s="20" t="str">
        <f>IF(I6227="","",属性中转表!$I$1&amp;(IF(VLOOKUP(B6227,属性中转表!A:G,7,FALSE)=0,0,VLOOKUP(VLOOKUP(B6227,属性中转表!A:G,7,FALSE),属性中转表!$K$2:$P$21,4,0)))+IFERROR(VLOOKUP(A6227,英雄数据表!A:K,IF(武魂!B6227&gt;=50,10,IF(武魂!B6227&gt;=25,6)),0),0))</f>
        <v>,"dpspro":110</v>
      </c>
      <c r="K6227" s="32" t="str">
        <f t="shared" si="413"/>
        <v>"atk":300,"hp":5000,"undpspro":50,"dpspro":110</v>
      </c>
      <c r="L6227" s="20" t="str">
        <f>IF(B6227&gt;=50,VLOOKUP(A6227,英雄数据表!A:L,11,FALSE),IF(B6227&gt;=25,VLOOKUP(A6227,英雄数据表!A:L,7,0),""))</f>
        <v>"4405601004"</v>
      </c>
      <c r="M6227" s="20" t="str">
        <f>IFERROR(VLOOKUP(B6227,属性中转表!$K$2:$O$21,5,FALSE),"")</f>
        <v/>
      </c>
      <c r="N6227" s="20" t="str">
        <f>IF(B6227=25,VLOOKUP(A6227,英雄数据表!A:L,8,FALSE),IF(B6227=50,VLOOKUP(A6227,英雄数据表!A:L,12,0),""))</f>
        <v/>
      </c>
    </row>
    <row r="6228" spans="1:14" x14ac:dyDescent="0.3">
      <c r="A6228" s="20">
        <v>44056</v>
      </c>
      <c r="B6228" s="21">
        <f t="shared" si="410"/>
        <v>27</v>
      </c>
      <c r="C6228" s="21">
        <v>5</v>
      </c>
      <c r="D6228" s="21">
        <f>VLOOKUP(A6228,英雄数据表!A:D,4,0)</f>
        <v>4</v>
      </c>
      <c r="E6228" s="20" t="str">
        <f>VLOOKUP(A6228,英雄数据表!A:C,3,0)</f>
        <v>鹰击头冠</v>
      </c>
      <c r="F6228" s="20">
        <f t="shared" si="411"/>
        <v>44056</v>
      </c>
      <c r="G6228" s="20">
        <f t="shared" si="412"/>
        <v>44056</v>
      </c>
      <c r="H6228" s="21" t="str">
        <f>VLOOKUP(B6228,属性中转表!A:F,6,FALSE)</f>
        <v>"hp":73800,"atk":2050</v>
      </c>
      <c r="I6228" s="20" t="str">
        <f>IF(VLOOKUP(B6228,属性中转表!A:G,7,FALSE)=0,"",VLOOKUP(VLOOKUP(B6228,属性中转表!A:G,7,FALSE),属性中转表!$K$2:$P$21,6,0))&amp;IF(VLOOKUP(B6228,属性中转表!A:G,7,FALSE)&gt;=50,VLOOKUP(A6228,英雄数据表!A:K,9,0),IF(VLOOKUP(B6228,属性中转表!A:G,7,FALSE)&gt;=25,VLOOKUP(A6228,英雄数据表!A:K,5,0),""))</f>
        <v>"atk":300,"hp":5000,"undpspro":50</v>
      </c>
      <c r="J6228" s="20" t="str">
        <f>IF(I6228="","",属性中转表!$I$1&amp;(IF(VLOOKUP(B6228,属性中转表!A:G,7,FALSE)=0,0,VLOOKUP(VLOOKUP(B6228,属性中转表!A:G,7,FALSE),属性中转表!$K$2:$P$21,4,0)))+IFERROR(VLOOKUP(A6228,英雄数据表!A:K,IF(武魂!B6228&gt;=50,10,IF(武魂!B6228&gt;=25,6)),0),0))</f>
        <v>,"dpspro":110</v>
      </c>
      <c r="K6228" s="32" t="str">
        <f t="shared" si="413"/>
        <v>"atk":300,"hp":5000,"undpspro":50,"dpspro":110</v>
      </c>
      <c r="L6228" s="20" t="str">
        <f>IF(B6228&gt;=50,VLOOKUP(A6228,英雄数据表!A:L,11,FALSE),IF(B6228&gt;=25,VLOOKUP(A6228,英雄数据表!A:L,7,0),""))</f>
        <v>"4405601004"</v>
      </c>
      <c r="M6228" s="20" t="str">
        <f>IFERROR(VLOOKUP(B6228,属性中转表!$K$2:$O$21,5,FALSE),"")</f>
        <v/>
      </c>
      <c r="N6228" s="20" t="str">
        <f>IF(B6228=25,VLOOKUP(A6228,英雄数据表!A:L,8,FALSE),IF(B6228=50,VLOOKUP(A6228,英雄数据表!A:L,12,0),""))</f>
        <v/>
      </c>
    </row>
    <row r="6229" spans="1:14" x14ac:dyDescent="0.3">
      <c r="A6229" s="20">
        <v>44056</v>
      </c>
      <c r="B6229" s="21">
        <f t="shared" si="410"/>
        <v>28</v>
      </c>
      <c r="C6229" s="21">
        <v>5</v>
      </c>
      <c r="D6229" s="21">
        <f>VLOOKUP(A6229,英雄数据表!A:D,4,0)</f>
        <v>4</v>
      </c>
      <c r="E6229" s="20" t="str">
        <f>VLOOKUP(A6229,英雄数据表!A:C,3,0)</f>
        <v>鹰击头冠</v>
      </c>
      <c r="F6229" s="20">
        <f t="shared" si="411"/>
        <v>44056</v>
      </c>
      <c r="G6229" s="20">
        <f t="shared" si="412"/>
        <v>44056</v>
      </c>
      <c r="H6229" s="21" t="str">
        <f>VLOOKUP(B6229,属性中转表!A:F,6,FALSE)</f>
        <v>"hp":77400,"atk":2150</v>
      </c>
      <c r="I6229" s="20" t="str">
        <f>IF(VLOOKUP(B6229,属性中转表!A:G,7,FALSE)=0,"",VLOOKUP(VLOOKUP(B6229,属性中转表!A:G,7,FALSE),属性中转表!$K$2:$P$21,6,0))&amp;IF(VLOOKUP(B6229,属性中转表!A:G,7,FALSE)&gt;=50,VLOOKUP(A6229,英雄数据表!A:K,9,0),IF(VLOOKUP(B6229,属性中转表!A:G,7,FALSE)&gt;=25,VLOOKUP(A6229,英雄数据表!A:K,5,0),""))</f>
        <v>"atk":300,"hp":5000,"undpspro":50</v>
      </c>
      <c r="J6229" s="20" t="str">
        <f>IF(I6229="","",属性中转表!$I$1&amp;(IF(VLOOKUP(B6229,属性中转表!A:G,7,FALSE)=0,0,VLOOKUP(VLOOKUP(B6229,属性中转表!A:G,7,FALSE),属性中转表!$K$2:$P$21,4,0)))+IFERROR(VLOOKUP(A6229,英雄数据表!A:K,IF(武魂!B6229&gt;=50,10,IF(武魂!B6229&gt;=25,6)),0),0))</f>
        <v>,"dpspro":110</v>
      </c>
      <c r="K6229" s="32" t="str">
        <f t="shared" si="413"/>
        <v>"atk":300,"hp":5000,"undpspro":50,"dpspro":110</v>
      </c>
      <c r="L6229" s="20" t="str">
        <f>IF(B6229&gt;=50,VLOOKUP(A6229,英雄数据表!A:L,11,FALSE),IF(B6229&gt;=25,VLOOKUP(A6229,英雄数据表!A:L,7,0),""))</f>
        <v>"4405601004"</v>
      </c>
      <c r="M6229" s="20" t="str">
        <f>IFERROR(VLOOKUP(B6229,属性中转表!$K$2:$O$21,5,FALSE),"")</f>
        <v/>
      </c>
      <c r="N6229" s="20" t="str">
        <f>IF(B6229=25,VLOOKUP(A6229,英雄数据表!A:L,8,FALSE),IF(B6229=50,VLOOKUP(A6229,英雄数据表!A:L,12,0),""))</f>
        <v/>
      </c>
    </row>
    <row r="6230" spans="1:14" x14ac:dyDescent="0.3">
      <c r="A6230" s="20">
        <v>44056</v>
      </c>
      <c r="B6230" s="21">
        <f t="shared" ref="B6230:B6293" si="414">IF(A6230=A6229,B6229+1,1)</f>
        <v>29</v>
      </c>
      <c r="C6230" s="21">
        <v>5</v>
      </c>
      <c r="D6230" s="21">
        <f>VLOOKUP(A6230,英雄数据表!A:D,4,0)</f>
        <v>4</v>
      </c>
      <c r="E6230" s="20" t="str">
        <f>VLOOKUP(A6230,英雄数据表!A:C,3,0)</f>
        <v>鹰击头冠</v>
      </c>
      <c r="F6230" s="20">
        <f t="shared" ref="F6230:F6293" si="415">A6230</f>
        <v>44056</v>
      </c>
      <c r="G6230" s="20">
        <f t="shared" ref="G6230:G6293" si="416">A6230</f>
        <v>44056</v>
      </c>
      <c r="H6230" s="21" t="str">
        <f>VLOOKUP(B6230,属性中转表!A:F,6,FALSE)</f>
        <v>"hp":81000,"atk":2250</v>
      </c>
      <c r="I6230" s="20" t="str">
        <f>IF(VLOOKUP(B6230,属性中转表!A:G,7,FALSE)=0,"",VLOOKUP(VLOOKUP(B6230,属性中转表!A:G,7,FALSE),属性中转表!$K$2:$P$21,6,0))&amp;IF(VLOOKUP(B6230,属性中转表!A:G,7,FALSE)&gt;=50,VLOOKUP(A6230,英雄数据表!A:K,9,0),IF(VLOOKUP(B6230,属性中转表!A:G,7,FALSE)&gt;=25,VLOOKUP(A6230,英雄数据表!A:K,5,0),""))</f>
        <v>"atk":300,"hp":5000,"undpspro":50</v>
      </c>
      <c r="J6230" s="20" t="str">
        <f>IF(I6230="","",属性中转表!$I$1&amp;(IF(VLOOKUP(B6230,属性中转表!A:G,7,FALSE)=0,0,VLOOKUP(VLOOKUP(B6230,属性中转表!A:G,7,FALSE),属性中转表!$K$2:$P$21,4,0)))+IFERROR(VLOOKUP(A6230,英雄数据表!A:K,IF(武魂!B6230&gt;=50,10,IF(武魂!B6230&gt;=25,6)),0),0))</f>
        <v>,"dpspro":110</v>
      </c>
      <c r="K6230" s="32" t="str">
        <f t="shared" si="413"/>
        <v>"atk":300,"hp":5000,"undpspro":50,"dpspro":110</v>
      </c>
      <c r="L6230" s="20" t="str">
        <f>IF(B6230&gt;=50,VLOOKUP(A6230,英雄数据表!A:L,11,FALSE),IF(B6230&gt;=25,VLOOKUP(A6230,英雄数据表!A:L,7,0),""))</f>
        <v>"4405601004"</v>
      </c>
      <c r="M6230" s="20" t="str">
        <f>IFERROR(VLOOKUP(B6230,属性中转表!$K$2:$O$21,5,FALSE),"")</f>
        <v/>
      </c>
      <c r="N6230" s="20" t="str">
        <f>IF(B6230=25,VLOOKUP(A6230,英雄数据表!A:L,8,FALSE),IF(B6230=50,VLOOKUP(A6230,英雄数据表!A:L,12,0),""))</f>
        <v/>
      </c>
    </row>
    <row r="6231" spans="1:14" x14ac:dyDescent="0.3">
      <c r="A6231" s="20">
        <v>44056</v>
      </c>
      <c r="B6231" s="21">
        <f t="shared" si="414"/>
        <v>30</v>
      </c>
      <c r="C6231" s="21">
        <v>5</v>
      </c>
      <c r="D6231" s="21">
        <f>VLOOKUP(A6231,英雄数据表!A:D,4,0)</f>
        <v>4</v>
      </c>
      <c r="E6231" s="20" t="str">
        <f>VLOOKUP(A6231,英雄数据表!A:C,3,0)</f>
        <v>鹰击头冠</v>
      </c>
      <c r="F6231" s="20">
        <f t="shared" si="415"/>
        <v>44056</v>
      </c>
      <c r="G6231" s="20">
        <f t="shared" si="416"/>
        <v>44056</v>
      </c>
      <c r="H6231" s="21" t="str">
        <f>VLOOKUP(B6231,属性中转表!A:F,6,FALSE)</f>
        <v>"hp":84600,"atk":2350</v>
      </c>
      <c r="I6231" s="20" t="str">
        <f>IF(VLOOKUP(B6231,属性中转表!A:G,7,FALSE)=0,"",VLOOKUP(VLOOKUP(B6231,属性中转表!A:G,7,FALSE),属性中转表!$K$2:$P$21,6,0))&amp;IF(VLOOKUP(B6231,属性中转表!A:G,7,FALSE)&gt;=50,VLOOKUP(A6231,英雄数据表!A:K,9,0),IF(VLOOKUP(B6231,属性中转表!A:G,7,FALSE)&gt;=25,VLOOKUP(A6231,英雄数据表!A:K,5,0),""))</f>
        <v>"atk":300,"hp":5000,"undpspro":100</v>
      </c>
      <c r="J6231" s="20" t="str">
        <f>IF(I6231="","",属性中转表!$I$1&amp;(IF(VLOOKUP(B6231,属性中转表!A:G,7,FALSE)=0,0,VLOOKUP(VLOOKUP(B6231,属性中转表!A:G,7,FALSE),属性中转表!$K$2:$P$21,4,0)))+IFERROR(VLOOKUP(A6231,英雄数据表!A:K,IF(武魂!B6231&gt;=50,10,IF(武魂!B6231&gt;=25,6)),0),0))</f>
        <v>,"dpspro":110</v>
      </c>
      <c r="K6231" s="32" t="str">
        <f t="shared" si="413"/>
        <v>"atk":300,"hp":5000,"undpspro":100,"dpspro":110</v>
      </c>
      <c r="L6231" s="20" t="str">
        <f>IF(B6231&gt;=50,VLOOKUP(A6231,英雄数据表!A:L,11,FALSE),IF(B6231&gt;=25,VLOOKUP(A6231,英雄数据表!A:L,7,0),""))</f>
        <v>"4405601004"</v>
      </c>
      <c r="M6231" s="20" t="str">
        <f>IFERROR(VLOOKUP(B6231,属性中转表!$K$2:$O$21,5,FALSE),"")</f>
        <v>"undpspro":50</v>
      </c>
      <c r="N6231" s="20" t="str">
        <f>IF(B6231=25,VLOOKUP(A6231,英雄数据表!A:L,8,FALSE),IF(B6231=50,VLOOKUP(A6231,英雄数据表!A:L,12,0),""))</f>
        <v/>
      </c>
    </row>
    <row r="6232" spans="1:14" x14ac:dyDescent="0.3">
      <c r="A6232" s="20">
        <v>44056</v>
      </c>
      <c r="B6232" s="21">
        <f t="shared" si="414"/>
        <v>31</v>
      </c>
      <c r="C6232" s="21">
        <v>5</v>
      </c>
      <c r="D6232" s="21">
        <f>VLOOKUP(A6232,英雄数据表!A:D,4,0)</f>
        <v>4</v>
      </c>
      <c r="E6232" s="20" t="str">
        <f>VLOOKUP(A6232,英雄数据表!A:C,3,0)</f>
        <v>鹰击头冠</v>
      </c>
      <c r="F6232" s="20">
        <f t="shared" si="415"/>
        <v>44056</v>
      </c>
      <c r="G6232" s="20">
        <f t="shared" si="416"/>
        <v>44056</v>
      </c>
      <c r="H6232" s="21" t="str">
        <f>VLOOKUP(B6232,属性中转表!A:F,6,FALSE)</f>
        <v>"hp":89100,"atk":2475</v>
      </c>
      <c r="I6232" s="20" t="str">
        <f>IF(VLOOKUP(B6232,属性中转表!A:G,7,FALSE)=0,"",VLOOKUP(VLOOKUP(B6232,属性中转表!A:G,7,FALSE),属性中转表!$K$2:$P$21,6,0))&amp;IF(VLOOKUP(B6232,属性中转表!A:G,7,FALSE)&gt;=50,VLOOKUP(A6232,英雄数据表!A:K,9,0),IF(VLOOKUP(B6232,属性中转表!A:G,7,FALSE)&gt;=25,VLOOKUP(A6232,英雄数据表!A:K,5,0),""))</f>
        <v>"atk":300,"hp":5000,"undpspro":100</v>
      </c>
      <c r="J6232" s="20" t="str">
        <f>IF(I6232="","",属性中转表!$I$1&amp;(IF(VLOOKUP(B6232,属性中转表!A:G,7,FALSE)=0,0,VLOOKUP(VLOOKUP(B6232,属性中转表!A:G,7,FALSE),属性中转表!$K$2:$P$21,4,0)))+IFERROR(VLOOKUP(A6232,英雄数据表!A:K,IF(武魂!B6232&gt;=50,10,IF(武魂!B6232&gt;=25,6)),0),0))</f>
        <v>,"dpspro":110</v>
      </c>
      <c r="K6232" s="32" t="str">
        <f t="shared" si="413"/>
        <v>"atk":300,"hp":5000,"undpspro":100,"dpspro":110</v>
      </c>
      <c r="L6232" s="20" t="str">
        <f>IF(B6232&gt;=50,VLOOKUP(A6232,英雄数据表!A:L,11,FALSE),IF(B6232&gt;=25,VLOOKUP(A6232,英雄数据表!A:L,7,0),""))</f>
        <v>"4405601004"</v>
      </c>
      <c r="M6232" s="20" t="str">
        <f>IFERROR(VLOOKUP(B6232,属性中转表!$K$2:$O$21,5,FALSE),"")</f>
        <v/>
      </c>
      <c r="N6232" s="20" t="str">
        <f>IF(B6232=25,VLOOKUP(A6232,英雄数据表!A:L,8,FALSE),IF(B6232=50,VLOOKUP(A6232,英雄数据表!A:L,12,0),""))</f>
        <v/>
      </c>
    </row>
    <row r="6233" spans="1:14" x14ac:dyDescent="0.3">
      <c r="A6233" s="20">
        <v>44056</v>
      </c>
      <c r="B6233" s="21">
        <f t="shared" si="414"/>
        <v>32</v>
      </c>
      <c r="C6233" s="21">
        <v>5</v>
      </c>
      <c r="D6233" s="21">
        <f>VLOOKUP(A6233,英雄数据表!A:D,4,0)</f>
        <v>4</v>
      </c>
      <c r="E6233" s="20" t="str">
        <f>VLOOKUP(A6233,英雄数据表!A:C,3,0)</f>
        <v>鹰击头冠</v>
      </c>
      <c r="F6233" s="20">
        <f t="shared" si="415"/>
        <v>44056</v>
      </c>
      <c r="G6233" s="20">
        <f t="shared" si="416"/>
        <v>44056</v>
      </c>
      <c r="H6233" s="21" t="str">
        <f>VLOOKUP(B6233,属性中转表!A:F,6,FALSE)</f>
        <v>"hp":93600,"atk":2600</v>
      </c>
      <c r="I6233" s="20" t="str">
        <f>IF(VLOOKUP(B6233,属性中转表!A:G,7,FALSE)=0,"",VLOOKUP(VLOOKUP(B6233,属性中转表!A:G,7,FALSE),属性中转表!$K$2:$P$21,6,0))&amp;IF(VLOOKUP(B6233,属性中转表!A:G,7,FALSE)&gt;=50,VLOOKUP(A6233,英雄数据表!A:K,9,0),IF(VLOOKUP(B6233,属性中转表!A:G,7,FALSE)&gt;=25,VLOOKUP(A6233,英雄数据表!A:K,5,0),""))</f>
        <v>"atk":300,"hp":5000,"undpspro":100</v>
      </c>
      <c r="J6233" s="20" t="str">
        <f>IF(I6233="","",属性中转表!$I$1&amp;(IF(VLOOKUP(B6233,属性中转表!A:G,7,FALSE)=0,0,VLOOKUP(VLOOKUP(B6233,属性中转表!A:G,7,FALSE),属性中转表!$K$2:$P$21,4,0)))+IFERROR(VLOOKUP(A6233,英雄数据表!A:K,IF(武魂!B6233&gt;=50,10,IF(武魂!B6233&gt;=25,6)),0),0))</f>
        <v>,"dpspro":110</v>
      </c>
      <c r="K6233" s="32" t="str">
        <f t="shared" si="413"/>
        <v>"atk":300,"hp":5000,"undpspro":100,"dpspro":110</v>
      </c>
      <c r="L6233" s="20" t="str">
        <f>IF(B6233&gt;=50,VLOOKUP(A6233,英雄数据表!A:L,11,FALSE),IF(B6233&gt;=25,VLOOKUP(A6233,英雄数据表!A:L,7,0),""))</f>
        <v>"4405601004"</v>
      </c>
      <c r="M6233" s="20" t="str">
        <f>IFERROR(VLOOKUP(B6233,属性中转表!$K$2:$O$21,5,FALSE),"")</f>
        <v/>
      </c>
      <c r="N6233" s="20" t="str">
        <f>IF(B6233=25,VLOOKUP(A6233,英雄数据表!A:L,8,FALSE),IF(B6233=50,VLOOKUP(A6233,英雄数据表!A:L,12,0),""))</f>
        <v/>
      </c>
    </row>
    <row r="6234" spans="1:14" x14ac:dyDescent="0.3">
      <c r="A6234" s="20">
        <v>44056</v>
      </c>
      <c r="B6234" s="21">
        <f t="shared" si="414"/>
        <v>33</v>
      </c>
      <c r="C6234" s="21">
        <v>5</v>
      </c>
      <c r="D6234" s="21">
        <f>VLOOKUP(A6234,英雄数据表!A:D,4,0)</f>
        <v>4</v>
      </c>
      <c r="E6234" s="20" t="str">
        <f>VLOOKUP(A6234,英雄数据表!A:C,3,0)</f>
        <v>鹰击头冠</v>
      </c>
      <c r="F6234" s="20">
        <f t="shared" si="415"/>
        <v>44056</v>
      </c>
      <c r="G6234" s="20">
        <f t="shared" si="416"/>
        <v>44056</v>
      </c>
      <c r="H6234" s="21" t="str">
        <f>VLOOKUP(B6234,属性中转表!A:F,6,FALSE)</f>
        <v>"hp":98100,"atk":2725</v>
      </c>
      <c r="I6234" s="20" t="str">
        <f>IF(VLOOKUP(B6234,属性中转表!A:G,7,FALSE)=0,"",VLOOKUP(VLOOKUP(B6234,属性中转表!A:G,7,FALSE),属性中转表!$K$2:$P$21,6,0))&amp;IF(VLOOKUP(B6234,属性中转表!A:G,7,FALSE)&gt;=50,VLOOKUP(A6234,英雄数据表!A:K,9,0),IF(VLOOKUP(B6234,属性中转表!A:G,7,FALSE)&gt;=25,VLOOKUP(A6234,英雄数据表!A:K,5,0),""))</f>
        <v>"atk":300,"hp":5000,"undpspro":100</v>
      </c>
      <c r="J6234" s="20" t="str">
        <f>IF(I6234="","",属性中转表!$I$1&amp;(IF(VLOOKUP(B6234,属性中转表!A:G,7,FALSE)=0,0,VLOOKUP(VLOOKUP(B6234,属性中转表!A:G,7,FALSE),属性中转表!$K$2:$P$21,4,0)))+IFERROR(VLOOKUP(A6234,英雄数据表!A:K,IF(武魂!B6234&gt;=50,10,IF(武魂!B6234&gt;=25,6)),0),0))</f>
        <v>,"dpspro":110</v>
      </c>
      <c r="K6234" s="32" t="str">
        <f t="shared" si="413"/>
        <v>"atk":300,"hp":5000,"undpspro":100,"dpspro":110</v>
      </c>
      <c r="L6234" s="20" t="str">
        <f>IF(B6234&gt;=50,VLOOKUP(A6234,英雄数据表!A:L,11,FALSE),IF(B6234&gt;=25,VLOOKUP(A6234,英雄数据表!A:L,7,0),""))</f>
        <v>"4405601004"</v>
      </c>
      <c r="M6234" s="20" t="str">
        <f>IFERROR(VLOOKUP(B6234,属性中转表!$K$2:$O$21,5,FALSE),"")</f>
        <v/>
      </c>
      <c r="N6234" s="20" t="str">
        <f>IF(B6234=25,VLOOKUP(A6234,英雄数据表!A:L,8,FALSE),IF(B6234=50,VLOOKUP(A6234,英雄数据表!A:L,12,0),""))</f>
        <v/>
      </c>
    </row>
    <row r="6235" spans="1:14" x14ac:dyDescent="0.3">
      <c r="A6235" s="20">
        <v>44056</v>
      </c>
      <c r="B6235" s="21">
        <f t="shared" si="414"/>
        <v>34</v>
      </c>
      <c r="C6235" s="21">
        <v>5</v>
      </c>
      <c r="D6235" s="21">
        <f>VLOOKUP(A6235,英雄数据表!A:D,4,0)</f>
        <v>4</v>
      </c>
      <c r="E6235" s="20" t="str">
        <f>VLOOKUP(A6235,英雄数据表!A:C,3,0)</f>
        <v>鹰击头冠</v>
      </c>
      <c r="F6235" s="20">
        <f t="shared" si="415"/>
        <v>44056</v>
      </c>
      <c r="G6235" s="20">
        <f t="shared" si="416"/>
        <v>44056</v>
      </c>
      <c r="H6235" s="21" t="str">
        <f>VLOOKUP(B6235,属性中转表!A:F,6,FALSE)</f>
        <v>"hp":102600,"atk":2850</v>
      </c>
      <c r="I6235" s="20" t="str">
        <f>IF(VLOOKUP(B6235,属性中转表!A:G,7,FALSE)=0,"",VLOOKUP(VLOOKUP(B6235,属性中转表!A:G,7,FALSE),属性中转表!$K$2:$P$21,6,0))&amp;IF(VLOOKUP(B6235,属性中转表!A:G,7,FALSE)&gt;=50,VLOOKUP(A6235,英雄数据表!A:K,9,0),IF(VLOOKUP(B6235,属性中转表!A:G,7,FALSE)&gt;=25,VLOOKUP(A6235,英雄数据表!A:K,5,0),""))</f>
        <v>"atk":300,"hp":5000,"undpspro":100</v>
      </c>
      <c r="J6235" s="20" t="str">
        <f>IF(I6235="","",属性中转表!$I$1&amp;(IF(VLOOKUP(B6235,属性中转表!A:G,7,FALSE)=0,0,VLOOKUP(VLOOKUP(B6235,属性中转表!A:G,7,FALSE),属性中转表!$K$2:$P$21,4,0)))+IFERROR(VLOOKUP(A6235,英雄数据表!A:K,IF(武魂!B6235&gt;=50,10,IF(武魂!B6235&gt;=25,6)),0),0))</f>
        <v>,"dpspro":110</v>
      </c>
      <c r="K6235" s="32" t="str">
        <f t="shared" si="413"/>
        <v>"atk":300,"hp":5000,"undpspro":100,"dpspro":110</v>
      </c>
      <c r="L6235" s="20" t="str">
        <f>IF(B6235&gt;=50,VLOOKUP(A6235,英雄数据表!A:L,11,FALSE),IF(B6235&gt;=25,VLOOKUP(A6235,英雄数据表!A:L,7,0),""))</f>
        <v>"4405601004"</v>
      </c>
      <c r="M6235" s="20" t="str">
        <f>IFERROR(VLOOKUP(B6235,属性中转表!$K$2:$O$21,5,FALSE),"")</f>
        <v/>
      </c>
      <c r="N6235" s="20" t="str">
        <f>IF(B6235=25,VLOOKUP(A6235,英雄数据表!A:L,8,FALSE),IF(B6235=50,VLOOKUP(A6235,英雄数据表!A:L,12,0),""))</f>
        <v/>
      </c>
    </row>
    <row r="6236" spans="1:14" x14ac:dyDescent="0.3">
      <c r="A6236" s="20">
        <v>44056</v>
      </c>
      <c r="B6236" s="21">
        <f t="shared" si="414"/>
        <v>35</v>
      </c>
      <c r="C6236" s="21">
        <v>5</v>
      </c>
      <c r="D6236" s="21">
        <f>VLOOKUP(A6236,英雄数据表!A:D,4,0)</f>
        <v>4</v>
      </c>
      <c r="E6236" s="20" t="str">
        <f>VLOOKUP(A6236,英雄数据表!A:C,3,0)</f>
        <v>鹰击头冠</v>
      </c>
      <c r="F6236" s="20">
        <f t="shared" si="415"/>
        <v>44056</v>
      </c>
      <c r="G6236" s="20">
        <f t="shared" si="416"/>
        <v>44056</v>
      </c>
      <c r="H6236" s="21" t="str">
        <f>VLOOKUP(B6236,属性中转表!A:F,6,FALSE)</f>
        <v>"hp":107100,"atk":2975</v>
      </c>
      <c r="I6236" s="20" t="str">
        <f>IF(VLOOKUP(B6236,属性中转表!A:G,7,FALSE)=0,"",VLOOKUP(VLOOKUP(B6236,属性中转表!A:G,7,FALSE),属性中转表!$K$2:$P$21,6,0))&amp;IF(VLOOKUP(B6236,属性中转表!A:G,7,FALSE)&gt;=50,VLOOKUP(A6236,英雄数据表!A:K,9,0),IF(VLOOKUP(B6236,属性中转表!A:G,7,FALSE)&gt;=25,VLOOKUP(A6236,英雄数据表!A:K,5,0),""))</f>
        <v>"atk":300,"hp":5000,"undpspro":100</v>
      </c>
      <c r="J6236" s="20" t="str">
        <f>IF(I6236="","",属性中转表!$I$1&amp;(IF(VLOOKUP(B6236,属性中转表!A:G,7,FALSE)=0,0,VLOOKUP(VLOOKUP(B6236,属性中转表!A:G,7,FALSE),属性中转表!$K$2:$P$21,4,0)))+IFERROR(VLOOKUP(A6236,英雄数据表!A:K,IF(武魂!B6236&gt;=50,10,IF(武魂!B6236&gt;=25,6)),0),0))</f>
        <v>,"dpspro":160</v>
      </c>
      <c r="K6236" s="32" t="str">
        <f t="shared" si="413"/>
        <v>"atk":300,"hp":5000,"undpspro":100,"dpspro":160</v>
      </c>
      <c r="L6236" s="20" t="str">
        <f>IF(B6236&gt;=50,VLOOKUP(A6236,英雄数据表!A:L,11,FALSE),IF(B6236&gt;=25,VLOOKUP(A6236,英雄数据表!A:L,7,0),""))</f>
        <v>"4405601004"</v>
      </c>
      <c r="M6236" s="20" t="str">
        <f>IFERROR(VLOOKUP(B6236,属性中转表!$K$2:$O$21,5,FALSE),"")</f>
        <v>"dpspro":50</v>
      </c>
      <c r="N6236" s="20" t="str">
        <f>IF(B6236=25,VLOOKUP(A6236,英雄数据表!A:L,8,FALSE),IF(B6236=50,VLOOKUP(A6236,英雄数据表!A:L,12,0),""))</f>
        <v/>
      </c>
    </row>
    <row r="6237" spans="1:14" x14ac:dyDescent="0.3">
      <c r="A6237" s="20">
        <v>44056</v>
      </c>
      <c r="B6237" s="21">
        <f t="shared" si="414"/>
        <v>36</v>
      </c>
      <c r="C6237" s="21">
        <v>5</v>
      </c>
      <c r="D6237" s="21">
        <f>VLOOKUP(A6237,英雄数据表!A:D,4,0)</f>
        <v>4</v>
      </c>
      <c r="E6237" s="20" t="str">
        <f>VLOOKUP(A6237,英雄数据表!A:C,3,0)</f>
        <v>鹰击头冠</v>
      </c>
      <c r="F6237" s="20">
        <f t="shared" si="415"/>
        <v>44056</v>
      </c>
      <c r="G6237" s="20">
        <f t="shared" si="416"/>
        <v>44056</v>
      </c>
      <c r="H6237" s="21" t="str">
        <f>VLOOKUP(B6237,属性中转表!A:F,6,FALSE)</f>
        <v>"hp":111600,"atk":3100</v>
      </c>
      <c r="I6237" s="20" t="str">
        <f>IF(VLOOKUP(B6237,属性中转表!A:G,7,FALSE)=0,"",VLOOKUP(VLOOKUP(B6237,属性中转表!A:G,7,FALSE),属性中转表!$K$2:$P$21,6,0))&amp;IF(VLOOKUP(B6237,属性中转表!A:G,7,FALSE)&gt;=50,VLOOKUP(A6237,英雄数据表!A:K,9,0),IF(VLOOKUP(B6237,属性中转表!A:G,7,FALSE)&gt;=25,VLOOKUP(A6237,英雄数据表!A:K,5,0),""))</f>
        <v>"atk":300,"hp":5000,"undpspro":100</v>
      </c>
      <c r="J6237" s="20" t="str">
        <f>IF(I6237="","",属性中转表!$I$1&amp;(IF(VLOOKUP(B6237,属性中转表!A:G,7,FALSE)=0,0,VLOOKUP(VLOOKUP(B6237,属性中转表!A:G,7,FALSE),属性中转表!$K$2:$P$21,4,0)))+IFERROR(VLOOKUP(A6237,英雄数据表!A:K,IF(武魂!B6237&gt;=50,10,IF(武魂!B6237&gt;=25,6)),0),0))</f>
        <v>,"dpspro":160</v>
      </c>
      <c r="K6237" s="32" t="str">
        <f t="shared" si="413"/>
        <v>"atk":300,"hp":5000,"undpspro":100,"dpspro":160</v>
      </c>
      <c r="L6237" s="20" t="str">
        <f>IF(B6237&gt;=50,VLOOKUP(A6237,英雄数据表!A:L,11,FALSE),IF(B6237&gt;=25,VLOOKUP(A6237,英雄数据表!A:L,7,0),""))</f>
        <v>"4405601004"</v>
      </c>
      <c r="M6237" s="20" t="str">
        <f>IFERROR(VLOOKUP(B6237,属性中转表!$K$2:$O$21,5,FALSE),"")</f>
        <v/>
      </c>
      <c r="N6237" s="20" t="str">
        <f>IF(B6237=25,VLOOKUP(A6237,英雄数据表!A:L,8,FALSE),IF(B6237=50,VLOOKUP(A6237,英雄数据表!A:L,12,0),""))</f>
        <v/>
      </c>
    </row>
    <row r="6238" spans="1:14" x14ac:dyDescent="0.3">
      <c r="A6238" s="20">
        <v>44056</v>
      </c>
      <c r="B6238" s="21">
        <f t="shared" si="414"/>
        <v>37</v>
      </c>
      <c r="C6238" s="21">
        <v>5</v>
      </c>
      <c r="D6238" s="21">
        <f>VLOOKUP(A6238,英雄数据表!A:D,4,0)</f>
        <v>4</v>
      </c>
      <c r="E6238" s="20" t="str">
        <f>VLOOKUP(A6238,英雄数据表!A:C,3,0)</f>
        <v>鹰击头冠</v>
      </c>
      <c r="F6238" s="20">
        <f t="shared" si="415"/>
        <v>44056</v>
      </c>
      <c r="G6238" s="20">
        <f t="shared" si="416"/>
        <v>44056</v>
      </c>
      <c r="H6238" s="21" t="str">
        <f>VLOOKUP(B6238,属性中转表!A:F,6,FALSE)</f>
        <v>"hp":116100,"atk":3225</v>
      </c>
      <c r="I6238" s="20" t="str">
        <f>IF(VLOOKUP(B6238,属性中转表!A:G,7,FALSE)=0,"",VLOOKUP(VLOOKUP(B6238,属性中转表!A:G,7,FALSE),属性中转表!$K$2:$P$21,6,0))&amp;IF(VLOOKUP(B6238,属性中转表!A:G,7,FALSE)&gt;=50,VLOOKUP(A6238,英雄数据表!A:K,9,0),IF(VLOOKUP(B6238,属性中转表!A:G,7,FALSE)&gt;=25,VLOOKUP(A6238,英雄数据表!A:K,5,0),""))</f>
        <v>"atk":300,"hp":5000,"undpspro":100</v>
      </c>
      <c r="J6238" s="20" t="str">
        <f>IF(I6238="","",属性中转表!$I$1&amp;(IF(VLOOKUP(B6238,属性中转表!A:G,7,FALSE)=0,0,VLOOKUP(VLOOKUP(B6238,属性中转表!A:G,7,FALSE),属性中转表!$K$2:$P$21,4,0)))+IFERROR(VLOOKUP(A6238,英雄数据表!A:K,IF(武魂!B6238&gt;=50,10,IF(武魂!B6238&gt;=25,6)),0),0))</f>
        <v>,"dpspro":160</v>
      </c>
      <c r="K6238" s="32" t="str">
        <f t="shared" si="413"/>
        <v>"atk":300,"hp":5000,"undpspro":100,"dpspro":160</v>
      </c>
      <c r="L6238" s="20" t="str">
        <f>IF(B6238&gt;=50,VLOOKUP(A6238,英雄数据表!A:L,11,FALSE),IF(B6238&gt;=25,VLOOKUP(A6238,英雄数据表!A:L,7,0),""))</f>
        <v>"4405601004"</v>
      </c>
      <c r="M6238" s="20" t="str">
        <f>IFERROR(VLOOKUP(B6238,属性中转表!$K$2:$O$21,5,FALSE),"")</f>
        <v/>
      </c>
      <c r="N6238" s="20" t="str">
        <f>IF(B6238=25,VLOOKUP(A6238,英雄数据表!A:L,8,FALSE),IF(B6238=50,VLOOKUP(A6238,英雄数据表!A:L,12,0),""))</f>
        <v/>
      </c>
    </row>
    <row r="6239" spans="1:14" x14ac:dyDescent="0.3">
      <c r="A6239" s="20">
        <v>44056</v>
      </c>
      <c r="B6239" s="21">
        <f t="shared" si="414"/>
        <v>38</v>
      </c>
      <c r="C6239" s="21">
        <v>5</v>
      </c>
      <c r="D6239" s="21">
        <f>VLOOKUP(A6239,英雄数据表!A:D,4,0)</f>
        <v>4</v>
      </c>
      <c r="E6239" s="20" t="str">
        <f>VLOOKUP(A6239,英雄数据表!A:C,3,0)</f>
        <v>鹰击头冠</v>
      </c>
      <c r="F6239" s="20">
        <f t="shared" si="415"/>
        <v>44056</v>
      </c>
      <c r="G6239" s="20">
        <f t="shared" si="416"/>
        <v>44056</v>
      </c>
      <c r="H6239" s="21" t="str">
        <f>VLOOKUP(B6239,属性中转表!A:F,6,FALSE)</f>
        <v>"hp":120600,"atk":3350</v>
      </c>
      <c r="I6239" s="20" t="str">
        <f>IF(VLOOKUP(B6239,属性中转表!A:G,7,FALSE)=0,"",VLOOKUP(VLOOKUP(B6239,属性中转表!A:G,7,FALSE),属性中转表!$K$2:$P$21,6,0))&amp;IF(VLOOKUP(B6239,属性中转表!A:G,7,FALSE)&gt;=50,VLOOKUP(A6239,英雄数据表!A:K,9,0),IF(VLOOKUP(B6239,属性中转表!A:G,7,FALSE)&gt;=25,VLOOKUP(A6239,英雄数据表!A:K,5,0),""))</f>
        <v>"atk":300,"hp":5000,"undpspro":100</v>
      </c>
      <c r="J6239" s="20" t="str">
        <f>IF(I6239="","",属性中转表!$I$1&amp;(IF(VLOOKUP(B6239,属性中转表!A:G,7,FALSE)=0,0,VLOOKUP(VLOOKUP(B6239,属性中转表!A:G,7,FALSE),属性中转表!$K$2:$P$21,4,0)))+IFERROR(VLOOKUP(A6239,英雄数据表!A:K,IF(武魂!B6239&gt;=50,10,IF(武魂!B6239&gt;=25,6)),0),0))</f>
        <v>,"dpspro":160</v>
      </c>
      <c r="K6239" s="32" t="str">
        <f t="shared" si="413"/>
        <v>"atk":300,"hp":5000,"undpspro":100,"dpspro":160</v>
      </c>
      <c r="L6239" s="20" t="str">
        <f>IF(B6239&gt;=50,VLOOKUP(A6239,英雄数据表!A:L,11,FALSE),IF(B6239&gt;=25,VLOOKUP(A6239,英雄数据表!A:L,7,0),""))</f>
        <v>"4405601004"</v>
      </c>
      <c r="M6239" s="20" t="str">
        <f>IFERROR(VLOOKUP(B6239,属性中转表!$K$2:$O$21,5,FALSE),"")</f>
        <v/>
      </c>
      <c r="N6239" s="20" t="str">
        <f>IF(B6239=25,VLOOKUP(A6239,英雄数据表!A:L,8,FALSE),IF(B6239=50,VLOOKUP(A6239,英雄数据表!A:L,12,0),""))</f>
        <v/>
      </c>
    </row>
    <row r="6240" spans="1:14" x14ac:dyDescent="0.3">
      <c r="A6240" s="20">
        <v>44056</v>
      </c>
      <c r="B6240" s="21">
        <f t="shared" si="414"/>
        <v>39</v>
      </c>
      <c r="C6240" s="21">
        <v>5</v>
      </c>
      <c r="D6240" s="21">
        <f>VLOOKUP(A6240,英雄数据表!A:D,4,0)</f>
        <v>4</v>
      </c>
      <c r="E6240" s="20" t="str">
        <f>VLOOKUP(A6240,英雄数据表!A:C,3,0)</f>
        <v>鹰击头冠</v>
      </c>
      <c r="F6240" s="20">
        <f t="shared" si="415"/>
        <v>44056</v>
      </c>
      <c r="G6240" s="20">
        <f t="shared" si="416"/>
        <v>44056</v>
      </c>
      <c r="H6240" s="21" t="str">
        <f>VLOOKUP(B6240,属性中转表!A:F,6,FALSE)</f>
        <v>"hp":125100,"atk":3475</v>
      </c>
      <c r="I6240" s="20" t="str">
        <f>IF(VLOOKUP(B6240,属性中转表!A:G,7,FALSE)=0,"",VLOOKUP(VLOOKUP(B6240,属性中转表!A:G,7,FALSE),属性中转表!$K$2:$P$21,6,0))&amp;IF(VLOOKUP(B6240,属性中转表!A:G,7,FALSE)&gt;=50,VLOOKUP(A6240,英雄数据表!A:K,9,0),IF(VLOOKUP(B6240,属性中转表!A:G,7,FALSE)&gt;=25,VLOOKUP(A6240,英雄数据表!A:K,5,0),""))</f>
        <v>"atk":300,"hp":5000,"undpspro":100</v>
      </c>
      <c r="J6240" s="20" t="str">
        <f>IF(I6240="","",属性中转表!$I$1&amp;(IF(VLOOKUP(B6240,属性中转表!A:G,7,FALSE)=0,0,VLOOKUP(VLOOKUP(B6240,属性中转表!A:G,7,FALSE),属性中转表!$K$2:$P$21,4,0)))+IFERROR(VLOOKUP(A6240,英雄数据表!A:K,IF(武魂!B6240&gt;=50,10,IF(武魂!B6240&gt;=25,6)),0),0))</f>
        <v>,"dpspro":160</v>
      </c>
      <c r="K6240" s="32" t="str">
        <f t="shared" si="413"/>
        <v>"atk":300,"hp":5000,"undpspro":100,"dpspro":160</v>
      </c>
      <c r="L6240" s="20" t="str">
        <f>IF(B6240&gt;=50,VLOOKUP(A6240,英雄数据表!A:L,11,FALSE),IF(B6240&gt;=25,VLOOKUP(A6240,英雄数据表!A:L,7,0),""))</f>
        <v>"4405601004"</v>
      </c>
      <c r="M6240" s="20" t="str">
        <f>IFERROR(VLOOKUP(B6240,属性中转表!$K$2:$O$21,5,FALSE),"")</f>
        <v/>
      </c>
      <c r="N6240" s="20" t="str">
        <f>IF(B6240=25,VLOOKUP(A6240,英雄数据表!A:L,8,FALSE),IF(B6240=50,VLOOKUP(A6240,英雄数据表!A:L,12,0),""))</f>
        <v/>
      </c>
    </row>
    <row r="6241" spans="1:14" x14ac:dyDescent="0.3">
      <c r="A6241" s="20">
        <v>44056</v>
      </c>
      <c r="B6241" s="21">
        <f t="shared" si="414"/>
        <v>40</v>
      </c>
      <c r="C6241" s="21">
        <v>5</v>
      </c>
      <c r="D6241" s="21">
        <f>VLOOKUP(A6241,英雄数据表!A:D,4,0)</f>
        <v>4</v>
      </c>
      <c r="E6241" s="20" t="str">
        <f>VLOOKUP(A6241,英雄数据表!A:C,3,0)</f>
        <v>鹰击头冠</v>
      </c>
      <c r="F6241" s="20">
        <f t="shared" si="415"/>
        <v>44056</v>
      </c>
      <c r="G6241" s="20">
        <f t="shared" si="416"/>
        <v>44056</v>
      </c>
      <c r="H6241" s="21" t="str">
        <f>VLOOKUP(B6241,属性中转表!A:F,6,FALSE)</f>
        <v>"hp":129600,"atk":3600</v>
      </c>
      <c r="I6241" s="20" t="str">
        <f>IF(VLOOKUP(B6241,属性中转表!A:G,7,FALSE)=0,"",VLOOKUP(VLOOKUP(B6241,属性中转表!A:G,7,FALSE),属性中转表!$K$2:$P$21,6,0))&amp;IF(VLOOKUP(B6241,属性中转表!A:G,7,FALSE)&gt;=50,VLOOKUP(A6241,英雄数据表!A:K,9,0),IF(VLOOKUP(B6241,属性中转表!A:G,7,FALSE)&gt;=25,VLOOKUP(A6241,英雄数据表!A:K,5,0),""))</f>
        <v>"atk":300,"hp":5000,"undpspro":100,"pvpdpspro":50</v>
      </c>
      <c r="J6241" s="20" t="str">
        <f>IF(I6241="","",属性中转表!$I$1&amp;(IF(VLOOKUP(B6241,属性中转表!A:G,7,FALSE)=0,0,VLOOKUP(VLOOKUP(B6241,属性中转表!A:G,7,FALSE),属性中转表!$K$2:$P$21,4,0)))+IFERROR(VLOOKUP(A6241,英雄数据表!A:K,IF(武魂!B6241&gt;=50,10,IF(武魂!B6241&gt;=25,6)),0),0))</f>
        <v>,"dpspro":160</v>
      </c>
      <c r="K6241" s="32" t="str">
        <f t="shared" si="413"/>
        <v>"atk":300,"hp":5000,"undpspro":100,"pvpdpspro":50,"dpspro":160</v>
      </c>
      <c r="L6241" s="20" t="str">
        <f>IF(B6241&gt;=50,VLOOKUP(A6241,英雄数据表!A:L,11,FALSE),IF(B6241&gt;=25,VLOOKUP(A6241,英雄数据表!A:L,7,0),""))</f>
        <v>"4405601004"</v>
      </c>
      <c r="M6241" s="20" t="str">
        <f>IFERROR(VLOOKUP(B6241,属性中转表!$K$2:$O$21,5,FALSE),"")</f>
        <v>"pvpdpspro":50</v>
      </c>
      <c r="N6241" s="20" t="str">
        <f>IF(B6241=25,VLOOKUP(A6241,英雄数据表!A:L,8,FALSE),IF(B6241=50,VLOOKUP(A6241,英雄数据表!A:L,12,0),""))</f>
        <v/>
      </c>
    </row>
    <row r="6242" spans="1:14" x14ac:dyDescent="0.3">
      <c r="A6242" s="20">
        <v>44056</v>
      </c>
      <c r="B6242" s="21">
        <f t="shared" si="414"/>
        <v>41</v>
      </c>
      <c r="C6242" s="21">
        <v>5</v>
      </c>
      <c r="D6242" s="21">
        <f>VLOOKUP(A6242,英雄数据表!A:D,4,0)</f>
        <v>4</v>
      </c>
      <c r="E6242" s="20" t="str">
        <f>VLOOKUP(A6242,英雄数据表!A:C,3,0)</f>
        <v>鹰击头冠</v>
      </c>
      <c r="F6242" s="20">
        <f t="shared" si="415"/>
        <v>44056</v>
      </c>
      <c r="G6242" s="20">
        <f t="shared" si="416"/>
        <v>44056</v>
      </c>
      <c r="H6242" s="21" t="str">
        <f>VLOOKUP(B6242,属性中转表!A:F,6,FALSE)</f>
        <v>"hp":135000,"atk":3750</v>
      </c>
      <c r="I6242" s="20" t="str">
        <f>IF(VLOOKUP(B6242,属性中转表!A:G,7,FALSE)=0,"",VLOOKUP(VLOOKUP(B6242,属性中转表!A:G,7,FALSE),属性中转表!$K$2:$P$21,6,0))&amp;IF(VLOOKUP(B6242,属性中转表!A:G,7,FALSE)&gt;=50,VLOOKUP(A6242,英雄数据表!A:K,9,0),IF(VLOOKUP(B6242,属性中转表!A:G,7,FALSE)&gt;=25,VLOOKUP(A6242,英雄数据表!A:K,5,0),""))</f>
        <v>"atk":300,"hp":5000,"undpspro":100,"pvpdpspro":50</v>
      </c>
      <c r="J6242" s="20" t="str">
        <f>IF(I6242="","",属性中转表!$I$1&amp;(IF(VLOOKUP(B6242,属性中转表!A:G,7,FALSE)=0,0,VLOOKUP(VLOOKUP(B6242,属性中转表!A:G,7,FALSE),属性中转表!$K$2:$P$21,4,0)))+IFERROR(VLOOKUP(A6242,英雄数据表!A:K,IF(武魂!B6242&gt;=50,10,IF(武魂!B6242&gt;=25,6)),0),0))</f>
        <v>,"dpspro":160</v>
      </c>
      <c r="K6242" s="32" t="str">
        <f t="shared" si="413"/>
        <v>"atk":300,"hp":5000,"undpspro":100,"pvpdpspro":50,"dpspro":160</v>
      </c>
      <c r="L6242" s="20" t="str">
        <f>IF(B6242&gt;=50,VLOOKUP(A6242,英雄数据表!A:L,11,FALSE),IF(B6242&gt;=25,VLOOKUP(A6242,英雄数据表!A:L,7,0),""))</f>
        <v>"4405601004"</v>
      </c>
      <c r="M6242" s="20" t="str">
        <f>IFERROR(VLOOKUP(B6242,属性中转表!$K$2:$O$21,5,FALSE),"")</f>
        <v/>
      </c>
      <c r="N6242" s="20" t="str">
        <f>IF(B6242=25,VLOOKUP(A6242,英雄数据表!A:L,8,FALSE),IF(B6242=50,VLOOKUP(A6242,英雄数据表!A:L,12,0),""))</f>
        <v/>
      </c>
    </row>
    <row r="6243" spans="1:14" x14ac:dyDescent="0.3">
      <c r="A6243" s="20">
        <v>44056</v>
      </c>
      <c r="B6243" s="21">
        <f t="shared" si="414"/>
        <v>42</v>
      </c>
      <c r="C6243" s="21">
        <v>5</v>
      </c>
      <c r="D6243" s="21">
        <f>VLOOKUP(A6243,英雄数据表!A:D,4,0)</f>
        <v>4</v>
      </c>
      <c r="E6243" s="20" t="str">
        <f>VLOOKUP(A6243,英雄数据表!A:C,3,0)</f>
        <v>鹰击头冠</v>
      </c>
      <c r="F6243" s="20">
        <f t="shared" si="415"/>
        <v>44056</v>
      </c>
      <c r="G6243" s="20">
        <f t="shared" si="416"/>
        <v>44056</v>
      </c>
      <c r="H6243" s="21" t="str">
        <f>VLOOKUP(B6243,属性中转表!A:F,6,FALSE)</f>
        <v>"hp":140400,"atk":3900</v>
      </c>
      <c r="I6243" s="20" t="str">
        <f>IF(VLOOKUP(B6243,属性中转表!A:G,7,FALSE)=0,"",VLOOKUP(VLOOKUP(B6243,属性中转表!A:G,7,FALSE),属性中转表!$K$2:$P$21,6,0))&amp;IF(VLOOKUP(B6243,属性中转表!A:G,7,FALSE)&gt;=50,VLOOKUP(A6243,英雄数据表!A:K,9,0),IF(VLOOKUP(B6243,属性中转表!A:G,7,FALSE)&gt;=25,VLOOKUP(A6243,英雄数据表!A:K,5,0),""))</f>
        <v>"atk":300,"hp":5000,"undpspro":100,"pvpdpspro":50</v>
      </c>
      <c r="J6243" s="20" t="str">
        <f>IF(I6243="","",属性中转表!$I$1&amp;(IF(VLOOKUP(B6243,属性中转表!A:G,7,FALSE)=0,0,VLOOKUP(VLOOKUP(B6243,属性中转表!A:G,7,FALSE),属性中转表!$K$2:$P$21,4,0)))+IFERROR(VLOOKUP(A6243,英雄数据表!A:K,IF(武魂!B6243&gt;=50,10,IF(武魂!B6243&gt;=25,6)),0),0))</f>
        <v>,"dpspro":160</v>
      </c>
      <c r="K6243" s="32" t="str">
        <f t="shared" si="413"/>
        <v>"atk":300,"hp":5000,"undpspro":100,"pvpdpspro":50,"dpspro":160</v>
      </c>
      <c r="L6243" s="20" t="str">
        <f>IF(B6243&gt;=50,VLOOKUP(A6243,英雄数据表!A:L,11,FALSE),IF(B6243&gt;=25,VLOOKUP(A6243,英雄数据表!A:L,7,0),""))</f>
        <v>"4405601004"</v>
      </c>
      <c r="M6243" s="20" t="str">
        <f>IFERROR(VLOOKUP(B6243,属性中转表!$K$2:$O$21,5,FALSE),"")</f>
        <v/>
      </c>
      <c r="N6243" s="20" t="str">
        <f>IF(B6243=25,VLOOKUP(A6243,英雄数据表!A:L,8,FALSE),IF(B6243=50,VLOOKUP(A6243,英雄数据表!A:L,12,0),""))</f>
        <v/>
      </c>
    </row>
    <row r="6244" spans="1:14" x14ac:dyDescent="0.3">
      <c r="A6244" s="20">
        <v>44056</v>
      </c>
      <c r="B6244" s="21">
        <f t="shared" si="414"/>
        <v>43</v>
      </c>
      <c r="C6244" s="21">
        <v>5</v>
      </c>
      <c r="D6244" s="21">
        <f>VLOOKUP(A6244,英雄数据表!A:D,4,0)</f>
        <v>4</v>
      </c>
      <c r="E6244" s="20" t="str">
        <f>VLOOKUP(A6244,英雄数据表!A:C,3,0)</f>
        <v>鹰击头冠</v>
      </c>
      <c r="F6244" s="20">
        <f t="shared" si="415"/>
        <v>44056</v>
      </c>
      <c r="G6244" s="20">
        <f t="shared" si="416"/>
        <v>44056</v>
      </c>
      <c r="H6244" s="21" t="str">
        <f>VLOOKUP(B6244,属性中转表!A:F,6,FALSE)</f>
        <v>"hp":145800,"atk":4050</v>
      </c>
      <c r="I6244" s="20" t="str">
        <f>IF(VLOOKUP(B6244,属性中转表!A:G,7,FALSE)=0,"",VLOOKUP(VLOOKUP(B6244,属性中转表!A:G,7,FALSE),属性中转表!$K$2:$P$21,6,0))&amp;IF(VLOOKUP(B6244,属性中转表!A:G,7,FALSE)&gt;=50,VLOOKUP(A6244,英雄数据表!A:K,9,0),IF(VLOOKUP(B6244,属性中转表!A:G,7,FALSE)&gt;=25,VLOOKUP(A6244,英雄数据表!A:K,5,0),""))</f>
        <v>"atk":300,"hp":5000,"undpspro":100,"pvpdpspro":50</v>
      </c>
      <c r="J6244" s="20" t="str">
        <f>IF(I6244="","",属性中转表!$I$1&amp;(IF(VLOOKUP(B6244,属性中转表!A:G,7,FALSE)=0,0,VLOOKUP(VLOOKUP(B6244,属性中转表!A:G,7,FALSE),属性中转表!$K$2:$P$21,4,0)))+IFERROR(VLOOKUP(A6244,英雄数据表!A:K,IF(武魂!B6244&gt;=50,10,IF(武魂!B6244&gt;=25,6)),0),0))</f>
        <v>,"dpspro":160</v>
      </c>
      <c r="K6244" s="32" t="str">
        <f t="shared" si="413"/>
        <v>"atk":300,"hp":5000,"undpspro":100,"pvpdpspro":50,"dpspro":160</v>
      </c>
      <c r="L6244" s="20" t="str">
        <f>IF(B6244&gt;=50,VLOOKUP(A6244,英雄数据表!A:L,11,FALSE),IF(B6244&gt;=25,VLOOKUP(A6244,英雄数据表!A:L,7,0),""))</f>
        <v>"4405601004"</v>
      </c>
      <c r="M6244" s="20" t="str">
        <f>IFERROR(VLOOKUP(B6244,属性中转表!$K$2:$O$21,5,FALSE),"")</f>
        <v/>
      </c>
      <c r="N6244" s="20" t="str">
        <f>IF(B6244=25,VLOOKUP(A6244,英雄数据表!A:L,8,FALSE),IF(B6244=50,VLOOKUP(A6244,英雄数据表!A:L,12,0),""))</f>
        <v/>
      </c>
    </row>
    <row r="6245" spans="1:14" x14ac:dyDescent="0.3">
      <c r="A6245" s="20">
        <v>44056</v>
      </c>
      <c r="B6245" s="21">
        <f t="shared" si="414"/>
        <v>44</v>
      </c>
      <c r="C6245" s="21">
        <v>5</v>
      </c>
      <c r="D6245" s="21">
        <f>VLOOKUP(A6245,英雄数据表!A:D,4,0)</f>
        <v>4</v>
      </c>
      <c r="E6245" s="20" t="str">
        <f>VLOOKUP(A6245,英雄数据表!A:C,3,0)</f>
        <v>鹰击头冠</v>
      </c>
      <c r="F6245" s="20">
        <f t="shared" si="415"/>
        <v>44056</v>
      </c>
      <c r="G6245" s="20">
        <f t="shared" si="416"/>
        <v>44056</v>
      </c>
      <c r="H6245" s="21" t="str">
        <f>VLOOKUP(B6245,属性中转表!A:F,6,FALSE)</f>
        <v>"hp":151200,"atk":4200</v>
      </c>
      <c r="I6245" s="20" t="str">
        <f>IF(VLOOKUP(B6245,属性中转表!A:G,7,FALSE)=0,"",VLOOKUP(VLOOKUP(B6245,属性中转表!A:G,7,FALSE),属性中转表!$K$2:$P$21,6,0))&amp;IF(VLOOKUP(B6245,属性中转表!A:G,7,FALSE)&gt;=50,VLOOKUP(A6245,英雄数据表!A:K,9,0),IF(VLOOKUP(B6245,属性中转表!A:G,7,FALSE)&gt;=25,VLOOKUP(A6245,英雄数据表!A:K,5,0),""))</f>
        <v>"atk":300,"hp":5000,"undpspro":100,"pvpdpspro":50</v>
      </c>
      <c r="J6245" s="20" t="str">
        <f>IF(I6245="","",属性中转表!$I$1&amp;(IF(VLOOKUP(B6245,属性中转表!A:G,7,FALSE)=0,0,VLOOKUP(VLOOKUP(B6245,属性中转表!A:G,7,FALSE),属性中转表!$K$2:$P$21,4,0)))+IFERROR(VLOOKUP(A6245,英雄数据表!A:K,IF(武魂!B6245&gt;=50,10,IF(武魂!B6245&gt;=25,6)),0),0))</f>
        <v>,"dpspro":160</v>
      </c>
      <c r="K6245" s="32" t="str">
        <f t="shared" si="413"/>
        <v>"atk":300,"hp":5000,"undpspro":100,"pvpdpspro":50,"dpspro":160</v>
      </c>
      <c r="L6245" s="20" t="str">
        <f>IF(B6245&gt;=50,VLOOKUP(A6245,英雄数据表!A:L,11,FALSE),IF(B6245&gt;=25,VLOOKUP(A6245,英雄数据表!A:L,7,0),""))</f>
        <v>"4405601004"</v>
      </c>
      <c r="M6245" s="20" t="str">
        <f>IFERROR(VLOOKUP(B6245,属性中转表!$K$2:$O$21,5,FALSE),"")</f>
        <v/>
      </c>
      <c r="N6245" s="20" t="str">
        <f>IF(B6245=25,VLOOKUP(A6245,英雄数据表!A:L,8,FALSE),IF(B6245=50,VLOOKUP(A6245,英雄数据表!A:L,12,0),""))</f>
        <v/>
      </c>
    </row>
    <row r="6246" spans="1:14" x14ac:dyDescent="0.3">
      <c r="A6246" s="20">
        <v>44056</v>
      </c>
      <c r="B6246" s="21">
        <f t="shared" si="414"/>
        <v>45</v>
      </c>
      <c r="C6246" s="21">
        <v>5</v>
      </c>
      <c r="D6246" s="21">
        <f>VLOOKUP(A6246,英雄数据表!A:D,4,0)</f>
        <v>4</v>
      </c>
      <c r="E6246" s="20" t="str">
        <f>VLOOKUP(A6246,英雄数据表!A:C,3,0)</f>
        <v>鹰击头冠</v>
      </c>
      <c r="F6246" s="20">
        <f t="shared" si="415"/>
        <v>44056</v>
      </c>
      <c r="G6246" s="20">
        <f t="shared" si="416"/>
        <v>44056</v>
      </c>
      <c r="H6246" s="21" t="str">
        <f>VLOOKUP(B6246,属性中转表!A:F,6,FALSE)</f>
        <v>"hp":156600,"atk":4350</v>
      </c>
      <c r="I6246" s="20" t="str">
        <f>IF(VLOOKUP(B6246,属性中转表!A:G,7,FALSE)=0,"",VLOOKUP(VLOOKUP(B6246,属性中转表!A:G,7,FALSE),属性中转表!$K$2:$P$21,6,0))&amp;IF(VLOOKUP(B6246,属性中转表!A:G,7,FALSE)&gt;=50,VLOOKUP(A6246,英雄数据表!A:K,9,0),IF(VLOOKUP(B6246,属性中转表!A:G,7,FALSE)&gt;=25,VLOOKUP(A6246,英雄数据表!A:K,5,0),""))</f>
        <v>"atk":300,"hp":5000,"undpspro":100,"pvpdpspro":50,"pvpundpspro":50</v>
      </c>
      <c r="J6246" s="20" t="str">
        <f>IF(I6246="","",属性中转表!$I$1&amp;(IF(VLOOKUP(B6246,属性中转表!A:G,7,FALSE)=0,0,VLOOKUP(VLOOKUP(B6246,属性中转表!A:G,7,FALSE),属性中转表!$K$2:$P$21,4,0)))+IFERROR(VLOOKUP(A6246,英雄数据表!A:K,IF(武魂!B6246&gt;=50,10,IF(武魂!B6246&gt;=25,6)),0),0))</f>
        <v>,"dpspro":160</v>
      </c>
      <c r="K6246" s="32" t="str">
        <f t="shared" si="413"/>
        <v>"atk":300,"hp":5000,"undpspro":100,"pvpdpspro":50,"pvpundpspro":50,"dpspro":160</v>
      </c>
      <c r="L6246" s="20" t="str">
        <f>IF(B6246&gt;=50,VLOOKUP(A6246,英雄数据表!A:L,11,FALSE),IF(B6246&gt;=25,VLOOKUP(A6246,英雄数据表!A:L,7,0),""))</f>
        <v>"4405601004"</v>
      </c>
      <c r="M6246" s="20" t="str">
        <f>IFERROR(VLOOKUP(B6246,属性中转表!$K$2:$O$21,5,FALSE),"")</f>
        <v>"pvpundpspro":50</v>
      </c>
      <c r="N6246" s="20" t="str">
        <f>IF(B6246=25,VLOOKUP(A6246,英雄数据表!A:L,8,FALSE),IF(B6246=50,VLOOKUP(A6246,英雄数据表!A:L,12,0),""))</f>
        <v/>
      </c>
    </row>
    <row r="6247" spans="1:14" x14ac:dyDescent="0.3">
      <c r="A6247" s="20">
        <v>44056</v>
      </c>
      <c r="B6247" s="21">
        <f t="shared" si="414"/>
        <v>46</v>
      </c>
      <c r="C6247" s="21">
        <v>5</v>
      </c>
      <c r="D6247" s="21">
        <f>VLOOKUP(A6247,英雄数据表!A:D,4,0)</f>
        <v>4</v>
      </c>
      <c r="E6247" s="20" t="str">
        <f>VLOOKUP(A6247,英雄数据表!A:C,3,0)</f>
        <v>鹰击头冠</v>
      </c>
      <c r="F6247" s="20">
        <f t="shared" si="415"/>
        <v>44056</v>
      </c>
      <c r="G6247" s="20">
        <f t="shared" si="416"/>
        <v>44056</v>
      </c>
      <c r="H6247" s="21" t="str">
        <f>VLOOKUP(B6247,属性中转表!A:F,6,FALSE)</f>
        <v>"hp":162000,"atk":4500</v>
      </c>
      <c r="I6247" s="20" t="str">
        <f>IF(VLOOKUP(B6247,属性中转表!A:G,7,FALSE)=0,"",VLOOKUP(VLOOKUP(B6247,属性中转表!A:G,7,FALSE),属性中转表!$K$2:$P$21,6,0))&amp;IF(VLOOKUP(B6247,属性中转表!A:G,7,FALSE)&gt;=50,VLOOKUP(A6247,英雄数据表!A:K,9,0),IF(VLOOKUP(B6247,属性中转表!A:G,7,FALSE)&gt;=25,VLOOKUP(A6247,英雄数据表!A:K,5,0),""))</f>
        <v>"atk":300,"hp":5000,"undpspro":100,"pvpdpspro":50,"pvpundpspro":50</v>
      </c>
      <c r="J6247" s="20" t="str">
        <f>IF(I6247="","",属性中转表!$I$1&amp;(IF(VLOOKUP(B6247,属性中转表!A:G,7,FALSE)=0,0,VLOOKUP(VLOOKUP(B6247,属性中转表!A:G,7,FALSE),属性中转表!$K$2:$P$21,4,0)))+IFERROR(VLOOKUP(A6247,英雄数据表!A:K,IF(武魂!B6247&gt;=50,10,IF(武魂!B6247&gt;=25,6)),0),0))</f>
        <v>,"dpspro":160</v>
      </c>
      <c r="K6247" s="32" t="str">
        <f t="shared" si="413"/>
        <v>"atk":300,"hp":5000,"undpspro":100,"pvpdpspro":50,"pvpundpspro":50,"dpspro":160</v>
      </c>
      <c r="L6247" s="20" t="str">
        <f>IF(B6247&gt;=50,VLOOKUP(A6247,英雄数据表!A:L,11,FALSE),IF(B6247&gt;=25,VLOOKUP(A6247,英雄数据表!A:L,7,0),""))</f>
        <v>"4405601004"</v>
      </c>
      <c r="M6247" s="20" t="str">
        <f>IFERROR(VLOOKUP(B6247,属性中转表!$K$2:$O$21,5,FALSE),"")</f>
        <v/>
      </c>
      <c r="N6247" s="20" t="str">
        <f>IF(B6247=25,VLOOKUP(A6247,英雄数据表!A:L,8,FALSE),IF(B6247=50,VLOOKUP(A6247,英雄数据表!A:L,12,0),""))</f>
        <v/>
      </c>
    </row>
    <row r="6248" spans="1:14" x14ac:dyDescent="0.3">
      <c r="A6248" s="20">
        <v>44056</v>
      </c>
      <c r="B6248" s="21">
        <f t="shared" si="414"/>
        <v>47</v>
      </c>
      <c r="C6248" s="21">
        <v>5</v>
      </c>
      <c r="D6248" s="21">
        <f>VLOOKUP(A6248,英雄数据表!A:D,4,0)</f>
        <v>4</v>
      </c>
      <c r="E6248" s="20" t="str">
        <f>VLOOKUP(A6248,英雄数据表!A:C,3,0)</f>
        <v>鹰击头冠</v>
      </c>
      <c r="F6248" s="20">
        <f t="shared" si="415"/>
        <v>44056</v>
      </c>
      <c r="G6248" s="20">
        <f t="shared" si="416"/>
        <v>44056</v>
      </c>
      <c r="H6248" s="21" t="str">
        <f>VLOOKUP(B6248,属性中转表!A:F,6,FALSE)</f>
        <v>"hp":167400,"atk":4650</v>
      </c>
      <c r="I6248" s="20" t="str">
        <f>IF(VLOOKUP(B6248,属性中转表!A:G,7,FALSE)=0,"",VLOOKUP(VLOOKUP(B6248,属性中转表!A:G,7,FALSE),属性中转表!$K$2:$P$21,6,0))&amp;IF(VLOOKUP(B6248,属性中转表!A:G,7,FALSE)&gt;=50,VLOOKUP(A6248,英雄数据表!A:K,9,0),IF(VLOOKUP(B6248,属性中转表!A:G,7,FALSE)&gt;=25,VLOOKUP(A6248,英雄数据表!A:K,5,0),""))</f>
        <v>"atk":300,"hp":5000,"undpspro":100,"pvpdpspro":50,"pvpundpspro":50</v>
      </c>
      <c r="J6248" s="20" t="str">
        <f>IF(I6248="","",属性中转表!$I$1&amp;(IF(VLOOKUP(B6248,属性中转表!A:G,7,FALSE)=0,0,VLOOKUP(VLOOKUP(B6248,属性中转表!A:G,7,FALSE),属性中转表!$K$2:$P$21,4,0)))+IFERROR(VLOOKUP(A6248,英雄数据表!A:K,IF(武魂!B6248&gt;=50,10,IF(武魂!B6248&gt;=25,6)),0),0))</f>
        <v>,"dpspro":160</v>
      </c>
      <c r="K6248" s="32" t="str">
        <f t="shared" si="413"/>
        <v>"atk":300,"hp":5000,"undpspro":100,"pvpdpspro":50,"pvpundpspro":50,"dpspro":160</v>
      </c>
      <c r="L6248" s="20" t="str">
        <f>IF(B6248&gt;=50,VLOOKUP(A6248,英雄数据表!A:L,11,FALSE),IF(B6248&gt;=25,VLOOKUP(A6248,英雄数据表!A:L,7,0),""))</f>
        <v>"4405601004"</v>
      </c>
      <c r="M6248" s="20" t="str">
        <f>IFERROR(VLOOKUP(B6248,属性中转表!$K$2:$O$21,5,FALSE),"")</f>
        <v/>
      </c>
      <c r="N6248" s="20" t="str">
        <f>IF(B6248=25,VLOOKUP(A6248,英雄数据表!A:L,8,FALSE),IF(B6248=50,VLOOKUP(A6248,英雄数据表!A:L,12,0),""))</f>
        <v/>
      </c>
    </row>
    <row r="6249" spans="1:14" x14ac:dyDescent="0.3">
      <c r="A6249" s="20">
        <v>44056</v>
      </c>
      <c r="B6249" s="21">
        <f t="shared" si="414"/>
        <v>48</v>
      </c>
      <c r="C6249" s="21">
        <v>5</v>
      </c>
      <c r="D6249" s="21">
        <f>VLOOKUP(A6249,英雄数据表!A:D,4,0)</f>
        <v>4</v>
      </c>
      <c r="E6249" s="20" t="str">
        <f>VLOOKUP(A6249,英雄数据表!A:C,3,0)</f>
        <v>鹰击头冠</v>
      </c>
      <c r="F6249" s="20">
        <f t="shared" si="415"/>
        <v>44056</v>
      </c>
      <c r="G6249" s="20">
        <f t="shared" si="416"/>
        <v>44056</v>
      </c>
      <c r="H6249" s="21" t="str">
        <f>VLOOKUP(B6249,属性中转表!A:F,6,FALSE)</f>
        <v>"hp":172800,"atk":4800</v>
      </c>
      <c r="I6249" s="20" t="str">
        <f>IF(VLOOKUP(B6249,属性中转表!A:G,7,FALSE)=0,"",VLOOKUP(VLOOKUP(B6249,属性中转表!A:G,7,FALSE),属性中转表!$K$2:$P$21,6,0))&amp;IF(VLOOKUP(B6249,属性中转表!A:G,7,FALSE)&gt;=50,VLOOKUP(A6249,英雄数据表!A:K,9,0),IF(VLOOKUP(B6249,属性中转表!A:G,7,FALSE)&gt;=25,VLOOKUP(A6249,英雄数据表!A:K,5,0),""))</f>
        <v>"atk":300,"hp":5000,"undpspro":100,"pvpdpspro":50,"pvpundpspro":50</v>
      </c>
      <c r="J6249" s="20" t="str">
        <f>IF(I6249="","",属性中转表!$I$1&amp;(IF(VLOOKUP(B6249,属性中转表!A:G,7,FALSE)=0,0,VLOOKUP(VLOOKUP(B6249,属性中转表!A:G,7,FALSE),属性中转表!$K$2:$P$21,4,0)))+IFERROR(VLOOKUP(A6249,英雄数据表!A:K,IF(武魂!B6249&gt;=50,10,IF(武魂!B6249&gt;=25,6)),0),0))</f>
        <v>,"dpspro":160</v>
      </c>
      <c r="K6249" s="32" t="str">
        <f t="shared" si="413"/>
        <v>"atk":300,"hp":5000,"undpspro":100,"pvpdpspro":50,"pvpundpspro":50,"dpspro":160</v>
      </c>
      <c r="L6249" s="20" t="str">
        <f>IF(B6249&gt;=50,VLOOKUP(A6249,英雄数据表!A:L,11,FALSE),IF(B6249&gt;=25,VLOOKUP(A6249,英雄数据表!A:L,7,0),""))</f>
        <v>"4405601004"</v>
      </c>
      <c r="M6249" s="20" t="str">
        <f>IFERROR(VLOOKUP(B6249,属性中转表!$K$2:$O$21,5,FALSE),"")</f>
        <v/>
      </c>
      <c r="N6249" s="20" t="str">
        <f>IF(B6249=25,VLOOKUP(A6249,英雄数据表!A:L,8,FALSE),IF(B6249=50,VLOOKUP(A6249,英雄数据表!A:L,12,0),""))</f>
        <v/>
      </c>
    </row>
    <row r="6250" spans="1:14" x14ac:dyDescent="0.3">
      <c r="A6250" s="20">
        <v>44056</v>
      </c>
      <c r="B6250" s="21">
        <f t="shared" si="414"/>
        <v>49</v>
      </c>
      <c r="C6250" s="21">
        <v>5</v>
      </c>
      <c r="D6250" s="21">
        <f>VLOOKUP(A6250,英雄数据表!A:D,4,0)</f>
        <v>4</v>
      </c>
      <c r="E6250" s="20" t="str">
        <f>VLOOKUP(A6250,英雄数据表!A:C,3,0)</f>
        <v>鹰击头冠</v>
      </c>
      <c r="F6250" s="20">
        <f t="shared" si="415"/>
        <v>44056</v>
      </c>
      <c r="G6250" s="20">
        <f t="shared" si="416"/>
        <v>44056</v>
      </c>
      <c r="H6250" s="21" t="str">
        <f>VLOOKUP(B6250,属性中转表!A:F,6,FALSE)</f>
        <v>"hp":178200,"atk":4950</v>
      </c>
      <c r="I6250" s="20" t="str">
        <f>IF(VLOOKUP(B6250,属性中转表!A:G,7,FALSE)=0,"",VLOOKUP(VLOOKUP(B6250,属性中转表!A:G,7,FALSE),属性中转表!$K$2:$P$21,6,0))&amp;IF(VLOOKUP(B6250,属性中转表!A:G,7,FALSE)&gt;=50,VLOOKUP(A6250,英雄数据表!A:K,9,0),IF(VLOOKUP(B6250,属性中转表!A:G,7,FALSE)&gt;=25,VLOOKUP(A6250,英雄数据表!A:K,5,0),""))</f>
        <v>"atk":300,"hp":5000,"undpspro":100,"pvpdpspro":50,"pvpundpspro":50</v>
      </c>
      <c r="J6250" s="20" t="str">
        <f>IF(I6250="","",属性中转表!$I$1&amp;(IF(VLOOKUP(B6250,属性中转表!A:G,7,FALSE)=0,0,VLOOKUP(VLOOKUP(B6250,属性中转表!A:G,7,FALSE),属性中转表!$K$2:$P$21,4,0)))+IFERROR(VLOOKUP(A6250,英雄数据表!A:K,IF(武魂!B6250&gt;=50,10,IF(武魂!B6250&gt;=25,6)),0),0))</f>
        <v>,"dpspro":160</v>
      </c>
      <c r="K6250" s="32" t="str">
        <f t="shared" si="413"/>
        <v>"atk":300,"hp":5000,"undpspro":100,"pvpdpspro":50,"pvpundpspro":50,"dpspro":160</v>
      </c>
      <c r="L6250" s="20" t="str">
        <f>IF(B6250&gt;=50,VLOOKUP(A6250,英雄数据表!A:L,11,FALSE),IF(B6250&gt;=25,VLOOKUP(A6250,英雄数据表!A:L,7,0),""))</f>
        <v>"4405601004"</v>
      </c>
      <c r="M6250" s="20" t="str">
        <f>IFERROR(VLOOKUP(B6250,属性中转表!$K$2:$O$21,5,FALSE),"")</f>
        <v/>
      </c>
      <c r="N6250" s="20" t="str">
        <f>IF(B6250=25,VLOOKUP(A6250,英雄数据表!A:L,8,FALSE),IF(B6250=50,VLOOKUP(A6250,英雄数据表!A:L,12,0),""))</f>
        <v/>
      </c>
    </row>
    <row r="6251" spans="1:14" x14ac:dyDescent="0.3">
      <c r="A6251" s="20">
        <v>44056</v>
      </c>
      <c r="B6251" s="21">
        <f t="shared" si="414"/>
        <v>50</v>
      </c>
      <c r="C6251" s="21">
        <v>5</v>
      </c>
      <c r="D6251" s="21">
        <f>VLOOKUP(A6251,英雄数据表!A:D,4,0)</f>
        <v>4</v>
      </c>
      <c r="E6251" s="20" t="str">
        <f>VLOOKUP(A6251,英雄数据表!A:C,3,0)</f>
        <v>鹰击头冠</v>
      </c>
      <c r="F6251" s="20">
        <f t="shared" si="415"/>
        <v>44056</v>
      </c>
      <c r="G6251" s="20">
        <f t="shared" si="416"/>
        <v>44056</v>
      </c>
      <c r="H6251" s="21" t="str">
        <f>VLOOKUP(B6251,属性中转表!A:F,6,FALSE)</f>
        <v>"hp":183600,"atk":5100</v>
      </c>
      <c r="I6251" s="20" t="str">
        <f>IF(VLOOKUP(B6251,属性中转表!A:G,7,FALSE)=0,"",VLOOKUP(VLOOKUP(B6251,属性中转表!A:G,7,FALSE),属性中转表!$K$2:$P$21,6,0))&amp;IF(VLOOKUP(B6251,属性中转表!A:G,7,FALSE)&gt;=50,VLOOKUP(A6251,英雄数据表!A:K,9,0),IF(VLOOKUP(B6251,属性中转表!A:G,7,FALSE)&gt;=25,VLOOKUP(A6251,英雄数据表!A:K,5,0),""))</f>
        <v>"atk":300,"hp":5000,"undpspro":100,"pvpdpspro":50,"pvpundpspro":50</v>
      </c>
      <c r="J6251" s="20" t="str">
        <f>IF(I6251="","",属性中转表!$I$1&amp;(IF(VLOOKUP(B6251,属性中转表!A:G,7,FALSE)=0,0,VLOOKUP(VLOOKUP(B6251,属性中转表!A:G,7,FALSE),属性中转表!$K$2:$P$21,4,0)))+IFERROR(VLOOKUP(A6251,英雄数据表!A:K,IF(武魂!B6251&gt;=50,10,IF(武魂!B6251&gt;=25,6)),0),0))</f>
        <v>,"dpspro":200</v>
      </c>
      <c r="K6251" s="32" t="str">
        <f t="shared" si="413"/>
        <v>"atk":300,"hp":5000,"undpspro":100,"pvpdpspro":50,"pvpundpspro":50,"dpspro":200</v>
      </c>
      <c r="L6251" s="20" t="str">
        <f>IF(B6251&gt;=50,VLOOKUP(A6251,英雄数据表!A:L,11,FALSE),IF(B6251&gt;=25,VLOOKUP(A6251,英雄数据表!A:L,7,0),""))</f>
        <v>"4405602004"</v>
      </c>
      <c r="M6251" s="20" t="str">
        <f>IFERROR(VLOOKUP(B6251,属性中转表!$K$2:$O$21,5,FALSE),"")</f>
        <v/>
      </c>
      <c r="N6251" s="20" t="str">
        <f>IF(B6251=25,VLOOKUP(A6251,英雄数据表!A:L,8,FALSE),IF(B6251=50,VLOOKUP(A6251,英雄数据表!A:L,12,0),""))</f>
        <v>展翅之鹰伤害提升10%，并且每回合开始增加10%暴击率（该效果最多叠加3层）</v>
      </c>
    </row>
    <row r="6252" spans="1:14" x14ac:dyDescent="0.3">
      <c r="A6252" s="20">
        <v>44056</v>
      </c>
      <c r="B6252" s="21">
        <f t="shared" si="414"/>
        <v>51</v>
      </c>
      <c r="C6252" s="21">
        <v>5</v>
      </c>
      <c r="D6252" s="21">
        <f>VLOOKUP(A6252,英雄数据表!A:D,4,0)</f>
        <v>4</v>
      </c>
      <c r="E6252" s="20" t="str">
        <f>VLOOKUP(A6252,英雄数据表!A:C,3,0)</f>
        <v>鹰击头冠</v>
      </c>
      <c r="F6252" s="20">
        <f t="shared" si="415"/>
        <v>44056</v>
      </c>
      <c r="G6252" s="20">
        <f t="shared" si="416"/>
        <v>44056</v>
      </c>
      <c r="H6252" s="21" t="str">
        <f>VLOOKUP(B6252,属性中转表!A:F,6,FALSE)</f>
        <v>"hp":189000,"atk":5250</v>
      </c>
      <c r="I6252" s="20" t="str">
        <f>IF(VLOOKUP(B6252,属性中转表!A:G,7,FALSE)=0,"",VLOOKUP(VLOOKUP(B6252,属性中转表!A:G,7,FALSE),属性中转表!$K$2:$P$21,6,0))&amp;IF(VLOOKUP(B6252,属性中转表!A:G,7,FALSE)&gt;=50,VLOOKUP(A6252,英雄数据表!A:K,9,0),IF(VLOOKUP(B6252,属性中转表!A:G,7,FALSE)&gt;=25,VLOOKUP(A6252,英雄数据表!A:K,5,0),""))</f>
        <v>"atk":300,"hp":5000,"undpspro":100,"pvpdpspro":50,"pvpundpspro":50</v>
      </c>
      <c r="J6252" s="20" t="str">
        <f>IF(I6252="","",属性中转表!$I$1&amp;(IF(VLOOKUP(B6252,属性中转表!A:G,7,FALSE)=0,0,VLOOKUP(VLOOKUP(B6252,属性中转表!A:G,7,FALSE),属性中转表!$K$2:$P$21,4,0)))+IFERROR(VLOOKUP(A6252,英雄数据表!A:K,IF(武魂!B6252&gt;=50,10,IF(武魂!B6252&gt;=25,6)),0),0))</f>
        <v>,"dpspro":200</v>
      </c>
      <c r="K6252" s="32" t="str">
        <f t="shared" si="413"/>
        <v>"atk":300,"hp":5000,"undpspro":100,"pvpdpspro":50,"pvpundpspro":50,"dpspro":200</v>
      </c>
      <c r="L6252" s="20" t="str">
        <f>IF(B6252&gt;=50,VLOOKUP(A6252,英雄数据表!A:L,11,FALSE),IF(B6252&gt;=25,VLOOKUP(A6252,英雄数据表!A:L,7,0),""))</f>
        <v>"4405602004"</v>
      </c>
      <c r="M6252" s="20" t="str">
        <f>IFERROR(VLOOKUP(B6252,属性中转表!$K$2:$O$21,5,FALSE),"")</f>
        <v/>
      </c>
      <c r="N6252" s="20" t="str">
        <f>IF(B6252=25,VLOOKUP(A6252,英雄数据表!A:L,8,FALSE),IF(B6252=50,VLOOKUP(A6252,英雄数据表!A:L,12,0),""))</f>
        <v/>
      </c>
    </row>
    <row r="6253" spans="1:14" x14ac:dyDescent="0.3">
      <c r="A6253" s="20">
        <v>44056</v>
      </c>
      <c r="B6253" s="21">
        <f t="shared" si="414"/>
        <v>52</v>
      </c>
      <c r="C6253" s="21">
        <v>5</v>
      </c>
      <c r="D6253" s="21">
        <f>VLOOKUP(A6253,英雄数据表!A:D,4,0)</f>
        <v>4</v>
      </c>
      <c r="E6253" s="20" t="str">
        <f>VLOOKUP(A6253,英雄数据表!A:C,3,0)</f>
        <v>鹰击头冠</v>
      </c>
      <c r="F6253" s="20">
        <f t="shared" si="415"/>
        <v>44056</v>
      </c>
      <c r="G6253" s="20">
        <f t="shared" si="416"/>
        <v>44056</v>
      </c>
      <c r="H6253" s="21" t="str">
        <f>VLOOKUP(B6253,属性中转表!A:F,6,FALSE)</f>
        <v>"hp":194400,"atk":5400</v>
      </c>
      <c r="I6253" s="20" t="str">
        <f>IF(VLOOKUP(B6253,属性中转表!A:G,7,FALSE)=0,"",VLOOKUP(VLOOKUP(B6253,属性中转表!A:G,7,FALSE),属性中转表!$K$2:$P$21,6,0))&amp;IF(VLOOKUP(B6253,属性中转表!A:G,7,FALSE)&gt;=50,VLOOKUP(A6253,英雄数据表!A:K,9,0),IF(VLOOKUP(B6253,属性中转表!A:G,7,FALSE)&gt;=25,VLOOKUP(A6253,英雄数据表!A:K,5,0),""))</f>
        <v>"atk":300,"hp":5000,"undpspro":100,"pvpdpspro":50,"pvpundpspro":50</v>
      </c>
      <c r="J6253" s="20" t="str">
        <f>IF(I6253="","",属性中转表!$I$1&amp;(IF(VLOOKUP(B6253,属性中转表!A:G,7,FALSE)=0,0,VLOOKUP(VLOOKUP(B6253,属性中转表!A:G,7,FALSE),属性中转表!$K$2:$P$21,4,0)))+IFERROR(VLOOKUP(A6253,英雄数据表!A:K,IF(武魂!B6253&gt;=50,10,IF(武魂!B6253&gt;=25,6)),0),0))</f>
        <v>,"dpspro":200</v>
      </c>
      <c r="K6253" s="32" t="str">
        <f t="shared" si="413"/>
        <v>"atk":300,"hp":5000,"undpspro":100,"pvpdpspro":50,"pvpundpspro":50,"dpspro":200</v>
      </c>
      <c r="L6253" s="20" t="str">
        <f>IF(B6253&gt;=50,VLOOKUP(A6253,英雄数据表!A:L,11,FALSE),IF(B6253&gt;=25,VLOOKUP(A6253,英雄数据表!A:L,7,0),""))</f>
        <v>"4405602004"</v>
      </c>
      <c r="M6253" s="20" t="str">
        <f>IFERROR(VLOOKUP(B6253,属性中转表!$K$2:$O$21,5,FALSE),"")</f>
        <v/>
      </c>
      <c r="N6253" s="20" t="str">
        <f>IF(B6253=25,VLOOKUP(A6253,英雄数据表!A:L,8,FALSE),IF(B6253=50,VLOOKUP(A6253,英雄数据表!A:L,12,0),""))</f>
        <v/>
      </c>
    </row>
    <row r="6254" spans="1:14" x14ac:dyDescent="0.3">
      <c r="A6254" s="20">
        <v>44056</v>
      </c>
      <c r="B6254" s="21">
        <f t="shared" si="414"/>
        <v>53</v>
      </c>
      <c r="C6254" s="21">
        <v>5</v>
      </c>
      <c r="D6254" s="21">
        <f>VLOOKUP(A6254,英雄数据表!A:D,4,0)</f>
        <v>4</v>
      </c>
      <c r="E6254" s="20" t="str">
        <f>VLOOKUP(A6254,英雄数据表!A:C,3,0)</f>
        <v>鹰击头冠</v>
      </c>
      <c r="F6254" s="20">
        <f t="shared" si="415"/>
        <v>44056</v>
      </c>
      <c r="G6254" s="20">
        <f t="shared" si="416"/>
        <v>44056</v>
      </c>
      <c r="H6254" s="21" t="str">
        <f>VLOOKUP(B6254,属性中转表!A:F,6,FALSE)</f>
        <v>"hp":199800,"atk":5550</v>
      </c>
      <c r="I6254" s="20" t="str">
        <f>IF(VLOOKUP(B6254,属性中转表!A:G,7,FALSE)=0,"",VLOOKUP(VLOOKUP(B6254,属性中转表!A:G,7,FALSE),属性中转表!$K$2:$P$21,6,0))&amp;IF(VLOOKUP(B6254,属性中转表!A:G,7,FALSE)&gt;=50,VLOOKUP(A6254,英雄数据表!A:K,9,0),IF(VLOOKUP(B6254,属性中转表!A:G,7,FALSE)&gt;=25,VLOOKUP(A6254,英雄数据表!A:K,5,0),""))</f>
        <v>"atk":300,"hp":5000,"undpspro":100,"pvpdpspro":50,"pvpundpspro":50</v>
      </c>
      <c r="J6254" s="20" t="str">
        <f>IF(I6254="","",属性中转表!$I$1&amp;(IF(VLOOKUP(B6254,属性中转表!A:G,7,FALSE)=0,0,VLOOKUP(VLOOKUP(B6254,属性中转表!A:G,7,FALSE),属性中转表!$K$2:$P$21,4,0)))+IFERROR(VLOOKUP(A6254,英雄数据表!A:K,IF(武魂!B6254&gt;=50,10,IF(武魂!B6254&gt;=25,6)),0),0))</f>
        <v>,"dpspro":200</v>
      </c>
      <c r="K6254" s="32" t="str">
        <f t="shared" si="413"/>
        <v>"atk":300,"hp":5000,"undpspro":100,"pvpdpspro":50,"pvpundpspro":50,"dpspro":200</v>
      </c>
      <c r="L6254" s="20" t="str">
        <f>IF(B6254&gt;=50,VLOOKUP(A6254,英雄数据表!A:L,11,FALSE),IF(B6254&gt;=25,VLOOKUP(A6254,英雄数据表!A:L,7,0),""))</f>
        <v>"4405602004"</v>
      </c>
      <c r="M6254" s="20" t="str">
        <f>IFERROR(VLOOKUP(B6254,属性中转表!$K$2:$O$21,5,FALSE),"")</f>
        <v/>
      </c>
      <c r="N6254" s="20" t="str">
        <f>IF(B6254=25,VLOOKUP(A6254,英雄数据表!A:L,8,FALSE),IF(B6254=50,VLOOKUP(A6254,英雄数据表!A:L,12,0),""))</f>
        <v/>
      </c>
    </row>
    <row r="6255" spans="1:14" x14ac:dyDescent="0.3">
      <c r="A6255" s="20">
        <v>44056</v>
      </c>
      <c r="B6255" s="21">
        <f t="shared" si="414"/>
        <v>54</v>
      </c>
      <c r="C6255" s="21">
        <v>5</v>
      </c>
      <c r="D6255" s="21">
        <f>VLOOKUP(A6255,英雄数据表!A:D,4,0)</f>
        <v>4</v>
      </c>
      <c r="E6255" s="20" t="str">
        <f>VLOOKUP(A6255,英雄数据表!A:C,3,0)</f>
        <v>鹰击头冠</v>
      </c>
      <c r="F6255" s="20">
        <f t="shared" si="415"/>
        <v>44056</v>
      </c>
      <c r="G6255" s="20">
        <f t="shared" si="416"/>
        <v>44056</v>
      </c>
      <c r="H6255" s="21" t="str">
        <f>VLOOKUP(B6255,属性中转表!A:F,6,FALSE)</f>
        <v>"hp":205200,"atk":5700</v>
      </c>
      <c r="I6255" s="20" t="str">
        <f>IF(VLOOKUP(B6255,属性中转表!A:G,7,FALSE)=0,"",VLOOKUP(VLOOKUP(B6255,属性中转表!A:G,7,FALSE),属性中转表!$K$2:$P$21,6,0))&amp;IF(VLOOKUP(B6255,属性中转表!A:G,7,FALSE)&gt;=50,VLOOKUP(A6255,英雄数据表!A:K,9,0),IF(VLOOKUP(B6255,属性中转表!A:G,7,FALSE)&gt;=25,VLOOKUP(A6255,英雄数据表!A:K,5,0),""))</f>
        <v>"atk":300,"hp":5000,"undpspro":100,"pvpdpspro":50,"pvpundpspro":50</v>
      </c>
      <c r="J6255" s="20" t="str">
        <f>IF(I6255="","",属性中转表!$I$1&amp;(IF(VLOOKUP(B6255,属性中转表!A:G,7,FALSE)=0,0,VLOOKUP(VLOOKUP(B6255,属性中转表!A:G,7,FALSE),属性中转表!$K$2:$P$21,4,0)))+IFERROR(VLOOKUP(A6255,英雄数据表!A:K,IF(武魂!B6255&gt;=50,10,IF(武魂!B6255&gt;=25,6)),0),0))</f>
        <v>,"dpspro":200</v>
      </c>
      <c r="K6255" s="32" t="str">
        <f t="shared" si="413"/>
        <v>"atk":300,"hp":5000,"undpspro":100,"pvpdpspro":50,"pvpundpspro":50,"dpspro":200</v>
      </c>
      <c r="L6255" s="20" t="str">
        <f>IF(B6255&gt;=50,VLOOKUP(A6255,英雄数据表!A:L,11,FALSE),IF(B6255&gt;=25,VLOOKUP(A6255,英雄数据表!A:L,7,0),""))</f>
        <v>"4405602004"</v>
      </c>
      <c r="M6255" s="20" t="str">
        <f>IFERROR(VLOOKUP(B6255,属性中转表!$K$2:$O$21,5,FALSE),"")</f>
        <v/>
      </c>
      <c r="N6255" s="20" t="str">
        <f>IF(B6255=25,VLOOKUP(A6255,英雄数据表!A:L,8,FALSE),IF(B6255=50,VLOOKUP(A6255,英雄数据表!A:L,12,0),""))</f>
        <v/>
      </c>
    </row>
    <row r="6256" spans="1:14" x14ac:dyDescent="0.3">
      <c r="A6256" s="20">
        <v>44056</v>
      </c>
      <c r="B6256" s="21">
        <f t="shared" si="414"/>
        <v>55</v>
      </c>
      <c r="C6256" s="21">
        <v>5</v>
      </c>
      <c r="D6256" s="21">
        <f>VLOOKUP(A6256,英雄数据表!A:D,4,0)</f>
        <v>4</v>
      </c>
      <c r="E6256" s="20" t="str">
        <f>VLOOKUP(A6256,英雄数据表!A:C,3,0)</f>
        <v>鹰击头冠</v>
      </c>
      <c r="F6256" s="20">
        <f t="shared" si="415"/>
        <v>44056</v>
      </c>
      <c r="G6256" s="20">
        <f t="shared" si="416"/>
        <v>44056</v>
      </c>
      <c r="H6256" s="21" t="str">
        <f>VLOOKUP(B6256,属性中转表!A:F,6,FALSE)</f>
        <v>"hp":210600,"atk":5850</v>
      </c>
      <c r="I6256" s="20" t="str">
        <f>IF(VLOOKUP(B6256,属性中转表!A:G,7,FALSE)=0,"",VLOOKUP(VLOOKUP(B6256,属性中转表!A:G,7,FALSE),属性中转表!$K$2:$P$21,6,0))&amp;IF(VLOOKUP(B6256,属性中转表!A:G,7,FALSE)&gt;=50,VLOOKUP(A6256,英雄数据表!A:K,9,0),IF(VLOOKUP(B6256,属性中转表!A:G,7,FALSE)&gt;=25,VLOOKUP(A6256,英雄数据表!A:K,5,0),""))</f>
        <v>"atk":300,"hp":5000,"undpspro":150,"pvpdpspro":50,"pvpundpspro":50</v>
      </c>
      <c r="J6256" s="20" t="str">
        <f>IF(I6256="","",属性中转表!$I$1&amp;(IF(VLOOKUP(B6256,属性中转表!A:G,7,FALSE)=0,0,VLOOKUP(VLOOKUP(B6256,属性中转表!A:G,7,FALSE),属性中转表!$K$2:$P$21,4,0)))+IFERROR(VLOOKUP(A6256,英雄数据表!A:K,IF(武魂!B6256&gt;=50,10,IF(武魂!B6256&gt;=25,6)),0),0))</f>
        <v>,"dpspro":200</v>
      </c>
      <c r="K6256" s="32" t="str">
        <f t="shared" si="413"/>
        <v>"atk":300,"hp":5000,"undpspro":150,"pvpdpspro":50,"pvpundpspro":50,"dpspro":200</v>
      </c>
      <c r="L6256" s="20" t="str">
        <f>IF(B6256&gt;=50,VLOOKUP(A6256,英雄数据表!A:L,11,FALSE),IF(B6256&gt;=25,VLOOKUP(A6256,英雄数据表!A:L,7,0),""))</f>
        <v>"4405602004"</v>
      </c>
      <c r="M6256" s="20" t="str">
        <f>IFERROR(VLOOKUP(B6256,属性中转表!$K$2:$O$21,5,FALSE),"")</f>
        <v>"undpspro":50</v>
      </c>
      <c r="N6256" s="20" t="str">
        <f>IF(B6256=25,VLOOKUP(A6256,英雄数据表!A:L,8,FALSE),IF(B6256=50,VLOOKUP(A6256,英雄数据表!A:L,12,0),""))</f>
        <v/>
      </c>
    </row>
    <row r="6257" spans="1:14" x14ac:dyDescent="0.3">
      <c r="A6257" s="20">
        <v>44056</v>
      </c>
      <c r="B6257" s="21">
        <f t="shared" si="414"/>
        <v>56</v>
      </c>
      <c r="C6257" s="21">
        <v>5</v>
      </c>
      <c r="D6257" s="21">
        <f>VLOOKUP(A6257,英雄数据表!A:D,4,0)</f>
        <v>4</v>
      </c>
      <c r="E6257" s="20" t="str">
        <f>VLOOKUP(A6257,英雄数据表!A:C,3,0)</f>
        <v>鹰击头冠</v>
      </c>
      <c r="F6257" s="20">
        <f t="shared" si="415"/>
        <v>44056</v>
      </c>
      <c r="G6257" s="20">
        <f t="shared" si="416"/>
        <v>44056</v>
      </c>
      <c r="H6257" s="21" t="str">
        <f>VLOOKUP(B6257,属性中转表!A:F,6,FALSE)</f>
        <v>"hp":216000,"atk":6000</v>
      </c>
      <c r="I6257" s="20" t="str">
        <f>IF(VLOOKUP(B6257,属性中转表!A:G,7,FALSE)=0,"",VLOOKUP(VLOOKUP(B6257,属性中转表!A:G,7,FALSE),属性中转表!$K$2:$P$21,6,0))&amp;IF(VLOOKUP(B6257,属性中转表!A:G,7,FALSE)&gt;=50,VLOOKUP(A6257,英雄数据表!A:K,9,0),IF(VLOOKUP(B6257,属性中转表!A:G,7,FALSE)&gt;=25,VLOOKUP(A6257,英雄数据表!A:K,5,0),""))</f>
        <v>"atk":300,"hp":5000,"undpspro":150,"pvpdpspro":50,"pvpundpspro":50</v>
      </c>
      <c r="J6257" s="20" t="str">
        <f>IF(I6257="","",属性中转表!$I$1&amp;(IF(VLOOKUP(B6257,属性中转表!A:G,7,FALSE)=0,0,VLOOKUP(VLOOKUP(B6257,属性中转表!A:G,7,FALSE),属性中转表!$K$2:$P$21,4,0)))+IFERROR(VLOOKUP(A6257,英雄数据表!A:K,IF(武魂!B6257&gt;=50,10,IF(武魂!B6257&gt;=25,6)),0),0))</f>
        <v>,"dpspro":200</v>
      </c>
      <c r="K6257" s="32" t="str">
        <f t="shared" si="413"/>
        <v>"atk":300,"hp":5000,"undpspro":150,"pvpdpspro":50,"pvpundpspro":50,"dpspro":200</v>
      </c>
      <c r="L6257" s="20" t="str">
        <f>IF(B6257&gt;=50,VLOOKUP(A6257,英雄数据表!A:L,11,FALSE),IF(B6257&gt;=25,VLOOKUP(A6257,英雄数据表!A:L,7,0),""))</f>
        <v>"4405602004"</v>
      </c>
      <c r="M6257" s="20" t="str">
        <f>IFERROR(VLOOKUP(B6257,属性中转表!$K$2:$O$21,5,FALSE),"")</f>
        <v/>
      </c>
      <c r="N6257" s="20" t="str">
        <f>IF(B6257=25,VLOOKUP(A6257,英雄数据表!A:L,8,FALSE),IF(B6257=50,VLOOKUP(A6257,英雄数据表!A:L,12,0),""))</f>
        <v/>
      </c>
    </row>
    <row r="6258" spans="1:14" x14ac:dyDescent="0.3">
      <c r="A6258" s="20">
        <v>44056</v>
      </c>
      <c r="B6258" s="21">
        <f t="shared" si="414"/>
        <v>57</v>
      </c>
      <c r="C6258" s="21">
        <v>5</v>
      </c>
      <c r="D6258" s="21">
        <f>VLOOKUP(A6258,英雄数据表!A:D,4,0)</f>
        <v>4</v>
      </c>
      <c r="E6258" s="20" t="str">
        <f>VLOOKUP(A6258,英雄数据表!A:C,3,0)</f>
        <v>鹰击头冠</v>
      </c>
      <c r="F6258" s="20">
        <f t="shared" si="415"/>
        <v>44056</v>
      </c>
      <c r="G6258" s="20">
        <f t="shared" si="416"/>
        <v>44056</v>
      </c>
      <c r="H6258" s="21" t="str">
        <f>VLOOKUP(B6258,属性中转表!A:F,6,FALSE)</f>
        <v>"hp":221400,"atk":6150</v>
      </c>
      <c r="I6258" s="20" t="str">
        <f>IF(VLOOKUP(B6258,属性中转表!A:G,7,FALSE)=0,"",VLOOKUP(VLOOKUP(B6258,属性中转表!A:G,7,FALSE),属性中转表!$K$2:$P$21,6,0))&amp;IF(VLOOKUP(B6258,属性中转表!A:G,7,FALSE)&gt;=50,VLOOKUP(A6258,英雄数据表!A:K,9,0),IF(VLOOKUP(B6258,属性中转表!A:G,7,FALSE)&gt;=25,VLOOKUP(A6258,英雄数据表!A:K,5,0),""))</f>
        <v>"atk":300,"hp":5000,"undpspro":150,"pvpdpspro":50,"pvpundpspro":50</v>
      </c>
      <c r="J6258" s="20" t="str">
        <f>IF(I6258="","",属性中转表!$I$1&amp;(IF(VLOOKUP(B6258,属性中转表!A:G,7,FALSE)=0,0,VLOOKUP(VLOOKUP(B6258,属性中转表!A:G,7,FALSE),属性中转表!$K$2:$P$21,4,0)))+IFERROR(VLOOKUP(A6258,英雄数据表!A:K,IF(武魂!B6258&gt;=50,10,IF(武魂!B6258&gt;=25,6)),0),0))</f>
        <v>,"dpspro":200</v>
      </c>
      <c r="K6258" s="32" t="str">
        <f t="shared" si="413"/>
        <v>"atk":300,"hp":5000,"undpspro":150,"pvpdpspro":50,"pvpundpspro":50,"dpspro":200</v>
      </c>
      <c r="L6258" s="20" t="str">
        <f>IF(B6258&gt;=50,VLOOKUP(A6258,英雄数据表!A:L,11,FALSE),IF(B6258&gt;=25,VLOOKUP(A6258,英雄数据表!A:L,7,0),""))</f>
        <v>"4405602004"</v>
      </c>
      <c r="M6258" s="20" t="str">
        <f>IFERROR(VLOOKUP(B6258,属性中转表!$K$2:$O$21,5,FALSE),"")</f>
        <v/>
      </c>
      <c r="N6258" s="20" t="str">
        <f>IF(B6258=25,VLOOKUP(A6258,英雄数据表!A:L,8,FALSE),IF(B6258=50,VLOOKUP(A6258,英雄数据表!A:L,12,0),""))</f>
        <v/>
      </c>
    </row>
    <row r="6259" spans="1:14" x14ac:dyDescent="0.3">
      <c r="A6259" s="20">
        <v>44056</v>
      </c>
      <c r="B6259" s="21">
        <f t="shared" si="414"/>
        <v>58</v>
      </c>
      <c r="C6259" s="21">
        <v>5</v>
      </c>
      <c r="D6259" s="21">
        <f>VLOOKUP(A6259,英雄数据表!A:D,4,0)</f>
        <v>4</v>
      </c>
      <c r="E6259" s="20" t="str">
        <f>VLOOKUP(A6259,英雄数据表!A:C,3,0)</f>
        <v>鹰击头冠</v>
      </c>
      <c r="F6259" s="20">
        <f t="shared" si="415"/>
        <v>44056</v>
      </c>
      <c r="G6259" s="20">
        <f t="shared" si="416"/>
        <v>44056</v>
      </c>
      <c r="H6259" s="21" t="str">
        <f>VLOOKUP(B6259,属性中转表!A:F,6,FALSE)</f>
        <v>"hp":226800,"atk":6300</v>
      </c>
      <c r="I6259" s="20" t="str">
        <f>IF(VLOOKUP(B6259,属性中转表!A:G,7,FALSE)=0,"",VLOOKUP(VLOOKUP(B6259,属性中转表!A:G,7,FALSE),属性中转表!$K$2:$P$21,6,0))&amp;IF(VLOOKUP(B6259,属性中转表!A:G,7,FALSE)&gt;=50,VLOOKUP(A6259,英雄数据表!A:K,9,0),IF(VLOOKUP(B6259,属性中转表!A:G,7,FALSE)&gt;=25,VLOOKUP(A6259,英雄数据表!A:K,5,0),""))</f>
        <v>"atk":300,"hp":5000,"undpspro":150,"pvpdpspro":50,"pvpundpspro":50</v>
      </c>
      <c r="J6259" s="20" t="str">
        <f>IF(I6259="","",属性中转表!$I$1&amp;(IF(VLOOKUP(B6259,属性中转表!A:G,7,FALSE)=0,0,VLOOKUP(VLOOKUP(B6259,属性中转表!A:G,7,FALSE),属性中转表!$K$2:$P$21,4,0)))+IFERROR(VLOOKUP(A6259,英雄数据表!A:K,IF(武魂!B6259&gt;=50,10,IF(武魂!B6259&gt;=25,6)),0),0))</f>
        <v>,"dpspro":200</v>
      </c>
      <c r="K6259" s="32" t="str">
        <f t="shared" ref="K6259:K6422" si="417">I6259&amp;J6259</f>
        <v>"atk":300,"hp":5000,"undpspro":150,"pvpdpspro":50,"pvpundpspro":50,"dpspro":200</v>
      </c>
      <c r="L6259" s="20" t="str">
        <f>IF(B6259&gt;=50,VLOOKUP(A6259,英雄数据表!A:L,11,FALSE),IF(B6259&gt;=25,VLOOKUP(A6259,英雄数据表!A:L,7,0),""))</f>
        <v>"4405602004"</v>
      </c>
      <c r="M6259" s="20" t="str">
        <f>IFERROR(VLOOKUP(B6259,属性中转表!$K$2:$O$21,5,FALSE),"")</f>
        <v/>
      </c>
      <c r="N6259" s="20" t="str">
        <f>IF(B6259=25,VLOOKUP(A6259,英雄数据表!A:L,8,FALSE),IF(B6259=50,VLOOKUP(A6259,英雄数据表!A:L,12,0),""))</f>
        <v/>
      </c>
    </row>
    <row r="6260" spans="1:14" x14ac:dyDescent="0.3">
      <c r="A6260" s="20">
        <v>44056</v>
      </c>
      <c r="B6260" s="21">
        <f t="shared" si="414"/>
        <v>59</v>
      </c>
      <c r="C6260" s="21">
        <v>5</v>
      </c>
      <c r="D6260" s="21">
        <f>VLOOKUP(A6260,英雄数据表!A:D,4,0)</f>
        <v>4</v>
      </c>
      <c r="E6260" s="20" t="str">
        <f>VLOOKUP(A6260,英雄数据表!A:C,3,0)</f>
        <v>鹰击头冠</v>
      </c>
      <c r="F6260" s="20">
        <f t="shared" si="415"/>
        <v>44056</v>
      </c>
      <c r="G6260" s="20">
        <f t="shared" si="416"/>
        <v>44056</v>
      </c>
      <c r="H6260" s="21" t="str">
        <f>VLOOKUP(B6260,属性中转表!A:F,6,FALSE)</f>
        <v>"hp":232200,"atk":6450</v>
      </c>
      <c r="I6260" s="20" t="str">
        <f>IF(VLOOKUP(B6260,属性中转表!A:G,7,FALSE)=0,"",VLOOKUP(VLOOKUP(B6260,属性中转表!A:G,7,FALSE),属性中转表!$K$2:$P$21,6,0))&amp;IF(VLOOKUP(B6260,属性中转表!A:G,7,FALSE)&gt;=50,VLOOKUP(A6260,英雄数据表!A:K,9,0),IF(VLOOKUP(B6260,属性中转表!A:G,7,FALSE)&gt;=25,VLOOKUP(A6260,英雄数据表!A:K,5,0),""))</f>
        <v>"atk":300,"hp":5000,"undpspro":150,"pvpdpspro":50,"pvpundpspro":50</v>
      </c>
      <c r="J6260" s="20" t="str">
        <f>IF(I6260="","",属性中转表!$I$1&amp;(IF(VLOOKUP(B6260,属性中转表!A:G,7,FALSE)=0,0,VLOOKUP(VLOOKUP(B6260,属性中转表!A:G,7,FALSE),属性中转表!$K$2:$P$21,4,0)))+IFERROR(VLOOKUP(A6260,英雄数据表!A:K,IF(武魂!B6260&gt;=50,10,IF(武魂!B6260&gt;=25,6)),0),0))</f>
        <v>,"dpspro":200</v>
      </c>
      <c r="K6260" s="32" t="str">
        <f t="shared" si="417"/>
        <v>"atk":300,"hp":5000,"undpspro":150,"pvpdpspro":50,"pvpundpspro":50,"dpspro":200</v>
      </c>
      <c r="L6260" s="20" t="str">
        <f>IF(B6260&gt;=50,VLOOKUP(A6260,英雄数据表!A:L,11,FALSE),IF(B6260&gt;=25,VLOOKUP(A6260,英雄数据表!A:L,7,0),""))</f>
        <v>"4405602004"</v>
      </c>
      <c r="M6260" s="20" t="str">
        <f>IFERROR(VLOOKUP(B6260,属性中转表!$K$2:$O$21,5,FALSE),"")</f>
        <v/>
      </c>
      <c r="N6260" s="20" t="str">
        <f>IF(B6260=25,VLOOKUP(A6260,英雄数据表!A:L,8,FALSE),IF(B6260=50,VLOOKUP(A6260,英雄数据表!A:L,12,0),""))</f>
        <v/>
      </c>
    </row>
    <row r="6261" spans="1:14" x14ac:dyDescent="0.3">
      <c r="A6261" s="20">
        <v>44056</v>
      </c>
      <c r="B6261" s="21">
        <f t="shared" si="414"/>
        <v>60</v>
      </c>
      <c r="C6261" s="21">
        <v>5</v>
      </c>
      <c r="D6261" s="21">
        <f>VLOOKUP(A6261,英雄数据表!A:D,4,0)</f>
        <v>4</v>
      </c>
      <c r="E6261" s="20" t="str">
        <f>VLOOKUP(A6261,英雄数据表!A:C,3,0)</f>
        <v>鹰击头冠</v>
      </c>
      <c r="F6261" s="20">
        <f t="shared" si="415"/>
        <v>44056</v>
      </c>
      <c r="G6261" s="20">
        <f t="shared" si="416"/>
        <v>44056</v>
      </c>
      <c r="H6261" s="21" t="str">
        <f>VLOOKUP(B6261,属性中转表!A:F,6,FALSE)</f>
        <v>"hp":237600,"atk":6600</v>
      </c>
      <c r="I6261" s="20" t="str">
        <f>IF(VLOOKUP(B6261,属性中转表!A:G,7,FALSE)=0,"",VLOOKUP(VLOOKUP(B6261,属性中转表!A:G,7,FALSE),属性中转表!$K$2:$P$21,6,0))&amp;IF(VLOOKUP(B6261,属性中转表!A:G,7,FALSE)&gt;=50,VLOOKUP(A6261,英雄数据表!A:K,9,0),IF(VLOOKUP(B6261,属性中转表!A:G,7,FALSE)&gt;=25,VLOOKUP(A6261,英雄数据表!A:K,5,0),""))</f>
        <v>"atk":300,"hp":5000,"undpspro":150,"pvpdpspro":50,"pvpundpspro":50</v>
      </c>
      <c r="J6261" s="20" t="str">
        <f>IF(I6261="","",属性中转表!$I$1&amp;(IF(VLOOKUP(B6261,属性中转表!A:G,7,FALSE)=0,0,VLOOKUP(VLOOKUP(B6261,属性中转表!A:G,7,FALSE),属性中转表!$K$2:$P$21,4,0)))+IFERROR(VLOOKUP(A6261,英雄数据表!A:K,IF(武魂!B6261&gt;=50,10,IF(武魂!B6261&gt;=25,6)),0),0))</f>
        <v>,"dpspro":250</v>
      </c>
      <c r="K6261" s="32" t="str">
        <f t="shared" si="417"/>
        <v>"atk":300,"hp":5000,"undpspro":150,"pvpdpspro":50,"pvpundpspro":50,"dpspro":250</v>
      </c>
      <c r="L6261" s="20" t="str">
        <f>IF(B6261&gt;=50,VLOOKUP(A6261,英雄数据表!A:L,11,FALSE),IF(B6261&gt;=25,VLOOKUP(A6261,英雄数据表!A:L,7,0),""))</f>
        <v>"4405602004"</v>
      </c>
      <c r="M6261" s="20" t="str">
        <f>IFERROR(VLOOKUP(B6261,属性中转表!$K$2:$O$21,5,FALSE),"")</f>
        <v>"dpspro":50</v>
      </c>
      <c r="N6261" s="20" t="str">
        <f>IF(B6261=25,VLOOKUP(A6261,英雄数据表!A:L,8,FALSE),IF(B6261=50,VLOOKUP(A6261,英雄数据表!A:L,12,0),""))</f>
        <v/>
      </c>
    </row>
    <row r="6262" spans="1:14" x14ac:dyDescent="0.3">
      <c r="A6262" s="20">
        <v>44056</v>
      </c>
      <c r="B6262" s="21">
        <f t="shared" si="414"/>
        <v>61</v>
      </c>
      <c r="C6262" s="21">
        <v>5</v>
      </c>
      <c r="D6262" s="21">
        <f>VLOOKUP(A6262,英雄数据表!A:D,4,0)</f>
        <v>4</v>
      </c>
      <c r="E6262" s="20" t="str">
        <f>VLOOKUP(A6262,英雄数据表!A:C,3,0)</f>
        <v>鹰击头冠</v>
      </c>
      <c r="F6262" s="20">
        <f t="shared" si="415"/>
        <v>44056</v>
      </c>
      <c r="G6262" s="20">
        <f t="shared" si="416"/>
        <v>44056</v>
      </c>
      <c r="H6262" s="21" t="str">
        <f>VLOOKUP(B6262,属性中转表!A:F,6,FALSE)</f>
        <v>"hp":243000,"atk":6750</v>
      </c>
      <c r="I6262" s="20" t="str">
        <f>IF(VLOOKUP(B6262,属性中转表!A:G,7,FALSE)=0,"",VLOOKUP(VLOOKUP(B6262,属性中转表!A:G,7,FALSE),属性中转表!$K$2:$P$21,6,0))&amp;IF(VLOOKUP(B6262,属性中转表!A:G,7,FALSE)&gt;=50,VLOOKUP(A6262,英雄数据表!A:K,9,0),IF(VLOOKUP(B6262,属性中转表!A:G,7,FALSE)&gt;=25,VLOOKUP(A6262,英雄数据表!A:K,5,0),""))</f>
        <v>"atk":300,"hp":5000,"undpspro":150,"pvpdpspro":50,"pvpundpspro":50</v>
      </c>
      <c r="J6262" s="20" t="str">
        <f>IF(I6262="","",属性中转表!$I$1&amp;(IF(VLOOKUP(B6262,属性中转表!A:G,7,FALSE)=0,0,VLOOKUP(VLOOKUP(B6262,属性中转表!A:G,7,FALSE),属性中转表!$K$2:$P$21,4,0)))+IFERROR(VLOOKUP(A6262,英雄数据表!A:K,IF(武魂!B6262&gt;=50,10,IF(武魂!B6262&gt;=25,6)),0),0))</f>
        <v>,"dpspro":250</v>
      </c>
      <c r="K6262" s="32" t="str">
        <f t="shared" si="417"/>
        <v>"atk":300,"hp":5000,"undpspro":150,"pvpdpspro":50,"pvpundpspro":50,"dpspro":250</v>
      </c>
      <c r="L6262" s="20" t="str">
        <f>IF(B6262&gt;=50,VLOOKUP(A6262,英雄数据表!A:L,11,FALSE),IF(B6262&gt;=25,VLOOKUP(A6262,英雄数据表!A:L,7,0),""))</f>
        <v>"4405602004"</v>
      </c>
      <c r="M6262" s="20" t="str">
        <f>IFERROR(VLOOKUP(B6262,属性中转表!$K$2:$O$21,5,FALSE),"")</f>
        <v/>
      </c>
      <c r="N6262" s="20" t="str">
        <f>IF(B6262=25,VLOOKUP(A6262,英雄数据表!A:L,8,FALSE),IF(B6262=50,VLOOKUP(A6262,英雄数据表!A:L,12,0),""))</f>
        <v/>
      </c>
    </row>
    <row r="6263" spans="1:14" x14ac:dyDescent="0.3">
      <c r="A6263" s="20">
        <v>44056</v>
      </c>
      <c r="B6263" s="21">
        <f t="shared" si="414"/>
        <v>62</v>
      </c>
      <c r="C6263" s="21">
        <v>5</v>
      </c>
      <c r="D6263" s="21">
        <f>VLOOKUP(A6263,英雄数据表!A:D,4,0)</f>
        <v>4</v>
      </c>
      <c r="E6263" s="20" t="str">
        <f>VLOOKUP(A6263,英雄数据表!A:C,3,0)</f>
        <v>鹰击头冠</v>
      </c>
      <c r="F6263" s="20">
        <f t="shared" si="415"/>
        <v>44056</v>
      </c>
      <c r="G6263" s="20">
        <f t="shared" si="416"/>
        <v>44056</v>
      </c>
      <c r="H6263" s="21" t="str">
        <f>VLOOKUP(B6263,属性中转表!A:F,6,FALSE)</f>
        <v>"hp":248400,"atk":6900</v>
      </c>
      <c r="I6263" s="20" t="str">
        <f>IF(VLOOKUP(B6263,属性中转表!A:G,7,FALSE)=0,"",VLOOKUP(VLOOKUP(B6263,属性中转表!A:G,7,FALSE),属性中转表!$K$2:$P$21,6,0))&amp;IF(VLOOKUP(B6263,属性中转表!A:G,7,FALSE)&gt;=50,VLOOKUP(A6263,英雄数据表!A:K,9,0),IF(VLOOKUP(B6263,属性中转表!A:G,7,FALSE)&gt;=25,VLOOKUP(A6263,英雄数据表!A:K,5,0),""))</f>
        <v>"atk":300,"hp":5000,"undpspro":150,"pvpdpspro":50,"pvpundpspro":50</v>
      </c>
      <c r="J6263" s="20" t="str">
        <f>IF(I6263="","",属性中转表!$I$1&amp;(IF(VLOOKUP(B6263,属性中转表!A:G,7,FALSE)=0,0,VLOOKUP(VLOOKUP(B6263,属性中转表!A:G,7,FALSE),属性中转表!$K$2:$P$21,4,0)))+IFERROR(VLOOKUP(A6263,英雄数据表!A:K,IF(武魂!B6263&gt;=50,10,IF(武魂!B6263&gt;=25,6)),0),0))</f>
        <v>,"dpspro":250</v>
      </c>
      <c r="K6263" s="32" t="str">
        <f t="shared" si="417"/>
        <v>"atk":300,"hp":5000,"undpspro":150,"pvpdpspro":50,"pvpundpspro":50,"dpspro":250</v>
      </c>
      <c r="L6263" s="20" t="str">
        <f>IF(B6263&gt;=50,VLOOKUP(A6263,英雄数据表!A:L,11,FALSE),IF(B6263&gt;=25,VLOOKUP(A6263,英雄数据表!A:L,7,0),""))</f>
        <v>"4405602004"</v>
      </c>
      <c r="M6263" s="20" t="str">
        <f>IFERROR(VLOOKUP(B6263,属性中转表!$K$2:$O$21,5,FALSE),"")</f>
        <v/>
      </c>
      <c r="N6263" s="20" t="str">
        <f>IF(B6263=25,VLOOKUP(A6263,英雄数据表!A:L,8,FALSE),IF(B6263=50,VLOOKUP(A6263,英雄数据表!A:L,12,0),""))</f>
        <v/>
      </c>
    </row>
    <row r="6264" spans="1:14" x14ac:dyDescent="0.3">
      <c r="A6264" s="20">
        <v>44056</v>
      </c>
      <c r="B6264" s="21">
        <f t="shared" si="414"/>
        <v>63</v>
      </c>
      <c r="C6264" s="21">
        <v>5</v>
      </c>
      <c r="D6264" s="21">
        <f>VLOOKUP(A6264,英雄数据表!A:D,4,0)</f>
        <v>4</v>
      </c>
      <c r="E6264" s="20" t="str">
        <f>VLOOKUP(A6264,英雄数据表!A:C,3,0)</f>
        <v>鹰击头冠</v>
      </c>
      <c r="F6264" s="20">
        <f t="shared" si="415"/>
        <v>44056</v>
      </c>
      <c r="G6264" s="20">
        <f t="shared" si="416"/>
        <v>44056</v>
      </c>
      <c r="H6264" s="21" t="str">
        <f>VLOOKUP(B6264,属性中转表!A:F,6,FALSE)</f>
        <v>"hp":253800,"atk":7050</v>
      </c>
      <c r="I6264" s="20" t="str">
        <f>IF(VLOOKUP(B6264,属性中转表!A:G,7,FALSE)=0,"",VLOOKUP(VLOOKUP(B6264,属性中转表!A:G,7,FALSE),属性中转表!$K$2:$P$21,6,0))&amp;IF(VLOOKUP(B6264,属性中转表!A:G,7,FALSE)&gt;=50,VLOOKUP(A6264,英雄数据表!A:K,9,0),IF(VLOOKUP(B6264,属性中转表!A:G,7,FALSE)&gt;=25,VLOOKUP(A6264,英雄数据表!A:K,5,0),""))</f>
        <v>"atk":300,"hp":5000,"undpspro":150,"pvpdpspro":50,"pvpundpspro":50</v>
      </c>
      <c r="J6264" s="20" t="str">
        <f>IF(I6264="","",属性中转表!$I$1&amp;(IF(VLOOKUP(B6264,属性中转表!A:G,7,FALSE)=0,0,VLOOKUP(VLOOKUP(B6264,属性中转表!A:G,7,FALSE),属性中转表!$K$2:$P$21,4,0)))+IFERROR(VLOOKUP(A6264,英雄数据表!A:K,IF(武魂!B6264&gt;=50,10,IF(武魂!B6264&gt;=25,6)),0),0))</f>
        <v>,"dpspro":250</v>
      </c>
      <c r="K6264" s="32" t="str">
        <f t="shared" si="417"/>
        <v>"atk":300,"hp":5000,"undpspro":150,"pvpdpspro":50,"pvpundpspro":50,"dpspro":250</v>
      </c>
      <c r="L6264" s="20" t="str">
        <f>IF(B6264&gt;=50,VLOOKUP(A6264,英雄数据表!A:L,11,FALSE),IF(B6264&gt;=25,VLOOKUP(A6264,英雄数据表!A:L,7,0),""))</f>
        <v>"4405602004"</v>
      </c>
      <c r="M6264" s="20" t="str">
        <f>IFERROR(VLOOKUP(B6264,属性中转表!$K$2:$O$21,5,FALSE),"")</f>
        <v/>
      </c>
      <c r="N6264" s="20" t="str">
        <f>IF(B6264=25,VLOOKUP(A6264,英雄数据表!A:L,8,FALSE),IF(B6264=50,VLOOKUP(A6264,英雄数据表!A:L,12,0),""))</f>
        <v/>
      </c>
    </row>
    <row r="6265" spans="1:14" x14ac:dyDescent="0.3">
      <c r="A6265" s="20">
        <v>44056</v>
      </c>
      <c r="B6265" s="21">
        <f t="shared" si="414"/>
        <v>64</v>
      </c>
      <c r="C6265" s="21">
        <v>5</v>
      </c>
      <c r="D6265" s="21">
        <f>VLOOKUP(A6265,英雄数据表!A:D,4,0)</f>
        <v>4</v>
      </c>
      <c r="E6265" s="20" t="str">
        <f>VLOOKUP(A6265,英雄数据表!A:C,3,0)</f>
        <v>鹰击头冠</v>
      </c>
      <c r="F6265" s="20">
        <f t="shared" si="415"/>
        <v>44056</v>
      </c>
      <c r="G6265" s="20">
        <f t="shared" si="416"/>
        <v>44056</v>
      </c>
      <c r="H6265" s="21" t="str">
        <f>VLOOKUP(B6265,属性中转表!A:F,6,FALSE)</f>
        <v>"hp":259200,"atk":7200</v>
      </c>
      <c r="I6265" s="20" t="str">
        <f>IF(VLOOKUP(B6265,属性中转表!A:G,7,FALSE)=0,"",VLOOKUP(VLOOKUP(B6265,属性中转表!A:G,7,FALSE),属性中转表!$K$2:$P$21,6,0))&amp;IF(VLOOKUP(B6265,属性中转表!A:G,7,FALSE)&gt;=50,VLOOKUP(A6265,英雄数据表!A:K,9,0),IF(VLOOKUP(B6265,属性中转表!A:G,7,FALSE)&gt;=25,VLOOKUP(A6265,英雄数据表!A:K,5,0),""))</f>
        <v>"atk":300,"hp":5000,"undpspro":150,"pvpdpspro":50,"pvpundpspro":50</v>
      </c>
      <c r="J6265" s="20" t="str">
        <f>IF(I6265="","",属性中转表!$I$1&amp;(IF(VLOOKUP(B6265,属性中转表!A:G,7,FALSE)=0,0,VLOOKUP(VLOOKUP(B6265,属性中转表!A:G,7,FALSE),属性中转表!$K$2:$P$21,4,0)))+IFERROR(VLOOKUP(A6265,英雄数据表!A:K,IF(武魂!B6265&gt;=50,10,IF(武魂!B6265&gt;=25,6)),0),0))</f>
        <v>,"dpspro":250</v>
      </c>
      <c r="K6265" s="32" t="str">
        <f t="shared" si="417"/>
        <v>"atk":300,"hp":5000,"undpspro":150,"pvpdpspro":50,"pvpundpspro":50,"dpspro":250</v>
      </c>
      <c r="L6265" s="20" t="str">
        <f>IF(B6265&gt;=50,VLOOKUP(A6265,英雄数据表!A:L,11,FALSE),IF(B6265&gt;=25,VLOOKUP(A6265,英雄数据表!A:L,7,0),""))</f>
        <v>"4405602004"</v>
      </c>
      <c r="M6265" s="20" t="str">
        <f>IFERROR(VLOOKUP(B6265,属性中转表!$K$2:$O$21,5,FALSE),"")</f>
        <v/>
      </c>
      <c r="N6265" s="20" t="str">
        <f>IF(B6265=25,VLOOKUP(A6265,英雄数据表!A:L,8,FALSE),IF(B6265=50,VLOOKUP(A6265,英雄数据表!A:L,12,0),""))</f>
        <v/>
      </c>
    </row>
    <row r="6266" spans="1:14" x14ac:dyDescent="0.3">
      <c r="A6266" s="20">
        <v>44056</v>
      </c>
      <c r="B6266" s="21">
        <f t="shared" si="414"/>
        <v>65</v>
      </c>
      <c r="C6266" s="21">
        <v>5</v>
      </c>
      <c r="D6266" s="21">
        <f>VLOOKUP(A6266,英雄数据表!A:D,4,0)</f>
        <v>4</v>
      </c>
      <c r="E6266" s="20" t="str">
        <f>VLOOKUP(A6266,英雄数据表!A:C,3,0)</f>
        <v>鹰击头冠</v>
      </c>
      <c r="F6266" s="20">
        <f t="shared" si="415"/>
        <v>44056</v>
      </c>
      <c r="G6266" s="20">
        <f t="shared" si="416"/>
        <v>44056</v>
      </c>
      <c r="H6266" s="21" t="str">
        <f>VLOOKUP(B6266,属性中转表!A:F,6,FALSE)</f>
        <v>"hp":264600,"atk":7350</v>
      </c>
      <c r="I6266" s="20" t="str">
        <f>IF(VLOOKUP(B6266,属性中转表!A:G,7,FALSE)=0,"",VLOOKUP(VLOOKUP(B6266,属性中转表!A:G,7,FALSE),属性中转表!$K$2:$P$21,6,0))&amp;IF(VLOOKUP(B6266,属性中转表!A:G,7,FALSE)&gt;=50,VLOOKUP(A6266,英雄数据表!A:K,9,0),IF(VLOOKUP(B6266,属性中转表!A:G,7,FALSE)&gt;=25,VLOOKUP(A6266,英雄数据表!A:K,5,0),""))</f>
        <v>"atk":300,"hp":5000,"undpspro":150,"pvpdpspro":100,"pvpundpspro":50</v>
      </c>
      <c r="J6266" s="20" t="str">
        <f>IF(I6266="","",属性中转表!$I$1&amp;(IF(VLOOKUP(B6266,属性中转表!A:G,7,FALSE)=0,0,VLOOKUP(VLOOKUP(B6266,属性中转表!A:G,7,FALSE),属性中转表!$K$2:$P$21,4,0)))+IFERROR(VLOOKUP(A6266,英雄数据表!A:K,IF(武魂!B6266&gt;=50,10,IF(武魂!B6266&gt;=25,6)),0),0))</f>
        <v>,"dpspro":250</v>
      </c>
      <c r="K6266" s="32" t="str">
        <f t="shared" si="417"/>
        <v>"atk":300,"hp":5000,"undpspro":150,"pvpdpspro":100,"pvpundpspro":50,"dpspro":250</v>
      </c>
      <c r="L6266" s="20" t="str">
        <f>IF(B6266&gt;=50,VLOOKUP(A6266,英雄数据表!A:L,11,FALSE),IF(B6266&gt;=25,VLOOKUP(A6266,英雄数据表!A:L,7,0),""))</f>
        <v>"4405602004"</v>
      </c>
      <c r="M6266" s="20" t="str">
        <f>IFERROR(VLOOKUP(B6266,属性中转表!$K$2:$O$21,5,FALSE),"")</f>
        <v>"pvpdpspro":50</v>
      </c>
      <c r="N6266" s="20" t="str">
        <f>IF(B6266=25,VLOOKUP(A6266,英雄数据表!A:L,8,FALSE),IF(B6266=50,VLOOKUP(A6266,英雄数据表!A:L,12,0),""))</f>
        <v/>
      </c>
    </row>
    <row r="6267" spans="1:14" x14ac:dyDescent="0.3">
      <c r="A6267" s="20">
        <v>44056</v>
      </c>
      <c r="B6267" s="21">
        <f t="shared" si="414"/>
        <v>66</v>
      </c>
      <c r="C6267" s="21">
        <v>5</v>
      </c>
      <c r="D6267" s="21">
        <f>VLOOKUP(A6267,英雄数据表!A:D,4,0)</f>
        <v>4</v>
      </c>
      <c r="E6267" s="20" t="str">
        <f>VLOOKUP(A6267,英雄数据表!A:C,3,0)</f>
        <v>鹰击头冠</v>
      </c>
      <c r="F6267" s="20">
        <f t="shared" si="415"/>
        <v>44056</v>
      </c>
      <c r="G6267" s="20">
        <f t="shared" si="416"/>
        <v>44056</v>
      </c>
      <c r="H6267" s="21" t="str">
        <f>VLOOKUP(B6267,属性中转表!A:F,6,FALSE)</f>
        <v>"hp":270000,"atk":7500</v>
      </c>
      <c r="I6267" s="20" t="str">
        <f>IF(VLOOKUP(B6267,属性中转表!A:G,7,FALSE)=0,"",VLOOKUP(VLOOKUP(B6267,属性中转表!A:G,7,FALSE),属性中转表!$K$2:$P$21,6,0))&amp;IF(VLOOKUP(B6267,属性中转表!A:G,7,FALSE)&gt;=50,VLOOKUP(A6267,英雄数据表!A:K,9,0),IF(VLOOKUP(B6267,属性中转表!A:G,7,FALSE)&gt;=25,VLOOKUP(A6267,英雄数据表!A:K,5,0),""))</f>
        <v>"atk":300,"hp":5000,"undpspro":150,"pvpdpspro":100,"pvpundpspro":50</v>
      </c>
      <c r="J6267" s="20" t="str">
        <f>IF(I6267="","",属性中转表!$I$1&amp;(IF(VLOOKUP(B6267,属性中转表!A:G,7,FALSE)=0,0,VLOOKUP(VLOOKUP(B6267,属性中转表!A:G,7,FALSE),属性中转表!$K$2:$P$21,4,0)))+IFERROR(VLOOKUP(A6267,英雄数据表!A:K,IF(武魂!B6267&gt;=50,10,IF(武魂!B6267&gt;=25,6)),0),0))</f>
        <v>,"dpspro":250</v>
      </c>
      <c r="K6267" s="32" t="str">
        <f t="shared" si="417"/>
        <v>"atk":300,"hp":5000,"undpspro":150,"pvpdpspro":100,"pvpundpspro":50,"dpspro":250</v>
      </c>
      <c r="L6267" s="20" t="str">
        <f>IF(B6267&gt;=50,VLOOKUP(A6267,英雄数据表!A:L,11,FALSE),IF(B6267&gt;=25,VLOOKUP(A6267,英雄数据表!A:L,7,0),""))</f>
        <v>"4405602004"</v>
      </c>
      <c r="M6267" s="20" t="str">
        <f>IFERROR(VLOOKUP(B6267,属性中转表!$K$2:$O$21,5,FALSE),"")</f>
        <v/>
      </c>
      <c r="N6267" s="20" t="str">
        <f>IF(B6267=25,VLOOKUP(A6267,英雄数据表!A:L,8,FALSE),IF(B6267=50,VLOOKUP(A6267,英雄数据表!A:L,12,0),""))</f>
        <v/>
      </c>
    </row>
    <row r="6268" spans="1:14" x14ac:dyDescent="0.3">
      <c r="A6268" s="20">
        <v>44056</v>
      </c>
      <c r="B6268" s="21">
        <f t="shared" si="414"/>
        <v>67</v>
      </c>
      <c r="C6268" s="21">
        <v>5</v>
      </c>
      <c r="D6268" s="21">
        <f>VLOOKUP(A6268,英雄数据表!A:D,4,0)</f>
        <v>4</v>
      </c>
      <c r="E6268" s="20" t="str">
        <f>VLOOKUP(A6268,英雄数据表!A:C,3,0)</f>
        <v>鹰击头冠</v>
      </c>
      <c r="F6268" s="20">
        <f t="shared" si="415"/>
        <v>44056</v>
      </c>
      <c r="G6268" s="20">
        <f t="shared" si="416"/>
        <v>44056</v>
      </c>
      <c r="H6268" s="21" t="str">
        <f>VLOOKUP(B6268,属性中转表!A:F,6,FALSE)</f>
        <v>"hp":275400,"atk":7650</v>
      </c>
      <c r="I6268" s="20" t="str">
        <f>IF(VLOOKUP(B6268,属性中转表!A:G,7,FALSE)=0,"",VLOOKUP(VLOOKUP(B6268,属性中转表!A:G,7,FALSE),属性中转表!$K$2:$P$21,6,0))&amp;IF(VLOOKUP(B6268,属性中转表!A:G,7,FALSE)&gt;=50,VLOOKUP(A6268,英雄数据表!A:K,9,0),IF(VLOOKUP(B6268,属性中转表!A:G,7,FALSE)&gt;=25,VLOOKUP(A6268,英雄数据表!A:K,5,0),""))</f>
        <v>"atk":300,"hp":5000,"undpspro":150,"pvpdpspro":100,"pvpundpspro":50</v>
      </c>
      <c r="J6268" s="20" t="str">
        <f>IF(I6268="","",属性中转表!$I$1&amp;(IF(VLOOKUP(B6268,属性中转表!A:G,7,FALSE)=0,0,VLOOKUP(VLOOKUP(B6268,属性中转表!A:G,7,FALSE),属性中转表!$K$2:$P$21,4,0)))+IFERROR(VLOOKUP(A6268,英雄数据表!A:K,IF(武魂!B6268&gt;=50,10,IF(武魂!B6268&gt;=25,6)),0),0))</f>
        <v>,"dpspro":250</v>
      </c>
      <c r="K6268" s="32" t="str">
        <f t="shared" si="417"/>
        <v>"atk":300,"hp":5000,"undpspro":150,"pvpdpspro":100,"pvpundpspro":50,"dpspro":250</v>
      </c>
      <c r="L6268" s="20" t="str">
        <f>IF(B6268&gt;=50,VLOOKUP(A6268,英雄数据表!A:L,11,FALSE),IF(B6268&gt;=25,VLOOKUP(A6268,英雄数据表!A:L,7,0),""))</f>
        <v>"4405602004"</v>
      </c>
      <c r="M6268" s="20" t="str">
        <f>IFERROR(VLOOKUP(B6268,属性中转表!$K$2:$O$21,5,FALSE),"")</f>
        <v/>
      </c>
      <c r="N6268" s="20" t="str">
        <f>IF(B6268=25,VLOOKUP(A6268,英雄数据表!A:L,8,FALSE),IF(B6268=50,VLOOKUP(A6268,英雄数据表!A:L,12,0),""))</f>
        <v/>
      </c>
    </row>
    <row r="6269" spans="1:14" x14ac:dyDescent="0.3">
      <c r="A6269" s="20">
        <v>44056</v>
      </c>
      <c r="B6269" s="21">
        <f t="shared" si="414"/>
        <v>68</v>
      </c>
      <c r="C6269" s="21">
        <v>5</v>
      </c>
      <c r="D6269" s="21">
        <f>VLOOKUP(A6269,英雄数据表!A:D,4,0)</f>
        <v>4</v>
      </c>
      <c r="E6269" s="20" t="str">
        <f>VLOOKUP(A6269,英雄数据表!A:C,3,0)</f>
        <v>鹰击头冠</v>
      </c>
      <c r="F6269" s="20">
        <f t="shared" si="415"/>
        <v>44056</v>
      </c>
      <c r="G6269" s="20">
        <f t="shared" si="416"/>
        <v>44056</v>
      </c>
      <c r="H6269" s="21" t="str">
        <f>VLOOKUP(B6269,属性中转表!A:F,6,FALSE)</f>
        <v>"hp":280800,"atk":7800</v>
      </c>
      <c r="I6269" s="20" t="str">
        <f>IF(VLOOKUP(B6269,属性中转表!A:G,7,FALSE)=0,"",VLOOKUP(VLOOKUP(B6269,属性中转表!A:G,7,FALSE),属性中转表!$K$2:$P$21,6,0))&amp;IF(VLOOKUP(B6269,属性中转表!A:G,7,FALSE)&gt;=50,VLOOKUP(A6269,英雄数据表!A:K,9,0),IF(VLOOKUP(B6269,属性中转表!A:G,7,FALSE)&gt;=25,VLOOKUP(A6269,英雄数据表!A:K,5,0),""))</f>
        <v>"atk":300,"hp":5000,"undpspro":150,"pvpdpspro":100,"pvpundpspro":50</v>
      </c>
      <c r="J6269" s="20" t="str">
        <f>IF(I6269="","",属性中转表!$I$1&amp;(IF(VLOOKUP(B6269,属性中转表!A:G,7,FALSE)=0,0,VLOOKUP(VLOOKUP(B6269,属性中转表!A:G,7,FALSE),属性中转表!$K$2:$P$21,4,0)))+IFERROR(VLOOKUP(A6269,英雄数据表!A:K,IF(武魂!B6269&gt;=50,10,IF(武魂!B6269&gt;=25,6)),0),0))</f>
        <v>,"dpspro":250</v>
      </c>
      <c r="K6269" s="32" t="str">
        <f t="shared" si="417"/>
        <v>"atk":300,"hp":5000,"undpspro":150,"pvpdpspro":100,"pvpundpspro":50,"dpspro":250</v>
      </c>
      <c r="L6269" s="20" t="str">
        <f>IF(B6269&gt;=50,VLOOKUP(A6269,英雄数据表!A:L,11,FALSE),IF(B6269&gt;=25,VLOOKUP(A6269,英雄数据表!A:L,7,0),""))</f>
        <v>"4405602004"</v>
      </c>
      <c r="M6269" s="20" t="str">
        <f>IFERROR(VLOOKUP(B6269,属性中转表!$K$2:$O$21,5,FALSE),"")</f>
        <v/>
      </c>
      <c r="N6269" s="20" t="str">
        <f>IF(B6269=25,VLOOKUP(A6269,英雄数据表!A:L,8,FALSE),IF(B6269=50,VLOOKUP(A6269,英雄数据表!A:L,12,0),""))</f>
        <v/>
      </c>
    </row>
    <row r="6270" spans="1:14" x14ac:dyDescent="0.3">
      <c r="A6270" s="20">
        <v>44056</v>
      </c>
      <c r="B6270" s="21">
        <f t="shared" si="414"/>
        <v>69</v>
      </c>
      <c r="C6270" s="21">
        <v>5</v>
      </c>
      <c r="D6270" s="21">
        <f>VLOOKUP(A6270,英雄数据表!A:D,4,0)</f>
        <v>4</v>
      </c>
      <c r="E6270" s="20" t="str">
        <f>VLOOKUP(A6270,英雄数据表!A:C,3,0)</f>
        <v>鹰击头冠</v>
      </c>
      <c r="F6270" s="20">
        <f t="shared" si="415"/>
        <v>44056</v>
      </c>
      <c r="G6270" s="20">
        <f t="shared" si="416"/>
        <v>44056</v>
      </c>
      <c r="H6270" s="21" t="str">
        <f>VLOOKUP(B6270,属性中转表!A:F,6,FALSE)</f>
        <v>"hp":286200,"atk":7950</v>
      </c>
      <c r="I6270" s="20" t="str">
        <f>IF(VLOOKUP(B6270,属性中转表!A:G,7,FALSE)=0,"",VLOOKUP(VLOOKUP(B6270,属性中转表!A:G,7,FALSE),属性中转表!$K$2:$P$21,6,0))&amp;IF(VLOOKUP(B6270,属性中转表!A:G,7,FALSE)&gt;=50,VLOOKUP(A6270,英雄数据表!A:K,9,0),IF(VLOOKUP(B6270,属性中转表!A:G,7,FALSE)&gt;=25,VLOOKUP(A6270,英雄数据表!A:K,5,0),""))</f>
        <v>"atk":300,"hp":5000,"undpspro":150,"pvpdpspro":100,"pvpundpspro":50</v>
      </c>
      <c r="J6270" s="20" t="str">
        <f>IF(I6270="","",属性中转表!$I$1&amp;(IF(VLOOKUP(B6270,属性中转表!A:G,7,FALSE)=0,0,VLOOKUP(VLOOKUP(B6270,属性中转表!A:G,7,FALSE),属性中转表!$K$2:$P$21,4,0)))+IFERROR(VLOOKUP(A6270,英雄数据表!A:K,IF(武魂!B6270&gt;=50,10,IF(武魂!B6270&gt;=25,6)),0),0))</f>
        <v>,"dpspro":250</v>
      </c>
      <c r="K6270" s="32" t="str">
        <f t="shared" si="417"/>
        <v>"atk":300,"hp":5000,"undpspro":150,"pvpdpspro":100,"pvpundpspro":50,"dpspro":250</v>
      </c>
      <c r="L6270" s="20" t="str">
        <f>IF(B6270&gt;=50,VLOOKUP(A6270,英雄数据表!A:L,11,FALSE),IF(B6270&gt;=25,VLOOKUP(A6270,英雄数据表!A:L,7,0),""))</f>
        <v>"4405602004"</v>
      </c>
      <c r="M6270" s="20" t="str">
        <f>IFERROR(VLOOKUP(B6270,属性中转表!$K$2:$O$21,5,FALSE),"")</f>
        <v/>
      </c>
      <c r="N6270" s="20" t="str">
        <f>IF(B6270=25,VLOOKUP(A6270,英雄数据表!A:L,8,FALSE),IF(B6270=50,VLOOKUP(A6270,英雄数据表!A:L,12,0),""))</f>
        <v/>
      </c>
    </row>
    <row r="6271" spans="1:14" x14ac:dyDescent="0.3">
      <c r="A6271" s="20">
        <v>44056</v>
      </c>
      <c r="B6271" s="21">
        <f t="shared" si="414"/>
        <v>70</v>
      </c>
      <c r="C6271" s="21">
        <v>5</v>
      </c>
      <c r="D6271" s="21">
        <f>VLOOKUP(A6271,英雄数据表!A:D,4,0)</f>
        <v>4</v>
      </c>
      <c r="E6271" s="20" t="str">
        <f>VLOOKUP(A6271,英雄数据表!A:C,3,0)</f>
        <v>鹰击头冠</v>
      </c>
      <c r="F6271" s="20">
        <f t="shared" si="415"/>
        <v>44056</v>
      </c>
      <c r="G6271" s="20">
        <f t="shared" si="416"/>
        <v>44056</v>
      </c>
      <c r="H6271" s="21" t="str">
        <f>VLOOKUP(B6271,属性中转表!A:F,6,FALSE)</f>
        <v>"hp":291600,"atk":8100</v>
      </c>
      <c r="I6271" s="20" t="str">
        <f>IF(VLOOKUP(B6271,属性中转表!A:G,7,FALSE)=0,"",VLOOKUP(VLOOKUP(B6271,属性中转表!A:G,7,FALSE),属性中转表!$K$2:$P$21,6,0))&amp;IF(VLOOKUP(B6271,属性中转表!A:G,7,FALSE)&gt;=50,VLOOKUP(A6271,英雄数据表!A:K,9,0),IF(VLOOKUP(B6271,属性中转表!A:G,7,FALSE)&gt;=25,VLOOKUP(A6271,英雄数据表!A:K,5,0),""))</f>
        <v>"atk":300,"hp":5000,"undpspro":150,"pvpdpspro":100,"pvpundpspro":100</v>
      </c>
      <c r="J6271" s="20" t="str">
        <f>IF(I6271="","",属性中转表!$I$1&amp;(IF(VLOOKUP(B6271,属性中转表!A:G,7,FALSE)=0,0,VLOOKUP(VLOOKUP(B6271,属性中转表!A:G,7,FALSE),属性中转表!$K$2:$P$21,4,0)))+IFERROR(VLOOKUP(A6271,英雄数据表!A:K,IF(武魂!B6271&gt;=50,10,IF(武魂!B6271&gt;=25,6)),0),0))</f>
        <v>,"dpspro":250</v>
      </c>
      <c r="K6271" s="32" t="str">
        <f t="shared" si="417"/>
        <v>"atk":300,"hp":5000,"undpspro":150,"pvpdpspro":100,"pvpundpspro":100,"dpspro":250</v>
      </c>
      <c r="L6271" s="20" t="str">
        <f>IF(B6271&gt;=50,VLOOKUP(A6271,英雄数据表!A:L,11,FALSE),IF(B6271&gt;=25,VLOOKUP(A6271,英雄数据表!A:L,7,0),""))</f>
        <v>"4405602004"</v>
      </c>
      <c r="M6271" s="20" t="str">
        <f>IFERROR(VLOOKUP(B6271,属性中转表!$K$2:$O$21,5,FALSE),"")</f>
        <v>"pvpundpspro":50</v>
      </c>
      <c r="N6271" s="20" t="str">
        <f>IF(B6271=25,VLOOKUP(A6271,英雄数据表!A:L,8,FALSE),IF(B6271=50,VLOOKUP(A6271,英雄数据表!A:L,12,0),""))</f>
        <v/>
      </c>
    </row>
    <row r="6272" spans="1:14" x14ac:dyDescent="0.3">
      <c r="A6272" s="20">
        <v>44056</v>
      </c>
      <c r="B6272" s="21">
        <f t="shared" si="414"/>
        <v>71</v>
      </c>
      <c r="C6272" s="21">
        <v>5</v>
      </c>
      <c r="D6272" s="21">
        <f>VLOOKUP(A6272,英雄数据表!A:D,4,0)</f>
        <v>4</v>
      </c>
      <c r="E6272" s="20" t="str">
        <f>VLOOKUP(A6272,英雄数据表!A:C,3,0)</f>
        <v>鹰击头冠</v>
      </c>
      <c r="F6272" s="20">
        <f t="shared" si="415"/>
        <v>44056</v>
      </c>
      <c r="G6272" s="20">
        <f t="shared" si="416"/>
        <v>44056</v>
      </c>
      <c r="H6272" s="21" t="str">
        <f>VLOOKUP(B6272,属性中转表!A:F,6,FALSE)</f>
        <v>"hp":297000,"atk":8250</v>
      </c>
      <c r="I6272" s="20" t="str">
        <f>IF(VLOOKUP(B6272,属性中转表!A:G,7,FALSE)=0,"",VLOOKUP(VLOOKUP(B6272,属性中转表!A:G,7,FALSE),属性中转表!$K$2:$P$21,6,0))&amp;IF(VLOOKUP(B6272,属性中转表!A:G,7,FALSE)&gt;=50,VLOOKUP(A6272,英雄数据表!A:K,9,0),IF(VLOOKUP(B6272,属性中转表!A:G,7,FALSE)&gt;=25,VLOOKUP(A6272,英雄数据表!A:K,5,0),""))</f>
        <v>"atk":300,"hp":5000,"undpspro":150,"pvpdpspro":100,"pvpundpspro":100</v>
      </c>
      <c r="J6272" s="20" t="str">
        <f>IF(I6272="","",属性中转表!$I$1&amp;(IF(VLOOKUP(B6272,属性中转表!A:G,7,FALSE)=0,0,VLOOKUP(VLOOKUP(B6272,属性中转表!A:G,7,FALSE),属性中转表!$K$2:$P$21,4,0)))+IFERROR(VLOOKUP(A6272,英雄数据表!A:K,IF(武魂!B6272&gt;=50,10,IF(武魂!B6272&gt;=25,6)),0),0))</f>
        <v>,"dpspro":250</v>
      </c>
      <c r="K6272" s="32" t="str">
        <f t="shared" si="417"/>
        <v>"atk":300,"hp":5000,"undpspro":150,"pvpdpspro":100,"pvpundpspro":100,"dpspro":250</v>
      </c>
      <c r="L6272" s="20" t="str">
        <f>IF(B6272&gt;=50,VLOOKUP(A6272,英雄数据表!A:L,11,FALSE),IF(B6272&gt;=25,VLOOKUP(A6272,英雄数据表!A:L,7,0),""))</f>
        <v>"4405602004"</v>
      </c>
      <c r="M6272" s="20" t="str">
        <f>IFERROR(VLOOKUP(B6272,属性中转表!$K$2:$O$21,5,FALSE),"")</f>
        <v/>
      </c>
      <c r="N6272" s="20" t="str">
        <f>IF(B6272=25,VLOOKUP(A6272,英雄数据表!A:L,8,FALSE),IF(B6272=50,VLOOKUP(A6272,英雄数据表!A:L,12,0),""))</f>
        <v/>
      </c>
    </row>
    <row r="6273" spans="1:14" x14ac:dyDescent="0.3">
      <c r="A6273" s="20">
        <v>44056</v>
      </c>
      <c r="B6273" s="21">
        <f t="shared" si="414"/>
        <v>72</v>
      </c>
      <c r="C6273" s="21">
        <v>5</v>
      </c>
      <c r="D6273" s="21">
        <f>VLOOKUP(A6273,英雄数据表!A:D,4,0)</f>
        <v>4</v>
      </c>
      <c r="E6273" s="20" t="str">
        <f>VLOOKUP(A6273,英雄数据表!A:C,3,0)</f>
        <v>鹰击头冠</v>
      </c>
      <c r="F6273" s="20">
        <f t="shared" si="415"/>
        <v>44056</v>
      </c>
      <c r="G6273" s="20">
        <f t="shared" si="416"/>
        <v>44056</v>
      </c>
      <c r="H6273" s="21" t="str">
        <f>VLOOKUP(B6273,属性中转表!A:F,6,FALSE)</f>
        <v>"hp":302400,"atk":8400</v>
      </c>
      <c r="I6273" s="20" t="str">
        <f>IF(VLOOKUP(B6273,属性中转表!A:G,7,FALSE)=0,"",VLOOKUP(VLOOKUP(B6273,属性中转表!A:G,7,FALSE),属性中转表!$K$2:$P$21,6,0))&amp;IF(VLOOKUP(B6273,属性中转表!A:G,7,FALSE)&gt;=50,VLOOKUP(A6273,英雄数据表!A:K,9,0),IF(VLOOKUP(B6273,属性中转表!A:G,7,FALSE)&gt;=25,VLOOKUP(A6273,英雄数据表!A:K,5,0),""))</f>
        <v>"atk":300,"hp":5000,"undpspro":150,"pvpdpspro":100,"pvpundpspro":100</v>
      </c>
      <c r="J6273" s="20" t="str">
        <f>IF(I6273="","",属性中转表!$I$1&amp;(IF(VLOOKUP(B6273,属性中转表!A:G,7,FALSE)=0,0,VLOOKUP(VLOOKUP(B6273,属性中转表!A:G,7,FALSE),属性中转表!$K$2:$P$21,4,0)))+IFERROR(VLOOKUP(A6273,英雄数据表!A:K,IF(武魂!B6273&gt;=50,10,IF(武魂!B6273&gt;=25,6)),0),0))</f>
        <v>,"dpspro":250</v>
      </c>
      <c r="K6273" s="32" t="str">
        <f t="shared" si="417"/>
        <v>"atk":300,"hp":5000,"undpspro":150,"pvpdpspro":100,"pvpundpspro":100,"dpspro":250</v>
      </c>
      <c r="L6273" s="20" t="str">
        <f>IF(B6273&gt;=50,VLOOKUP(A6273,英雄数据表!A:L,11,FALSE),IF(B6273&gt;=25,VLOOKUP(A6273,英雄数据表!A:L,7,0),""))</f>
        <v>"4405602004"</v>
      </c>
      <c r="M6273" s="20" t="str">
        <f>IFERROR(VLOOKUP(B6273,属性中转表!$K$2:$O$21,5,FALSE),"")</f>
        <v/>
      </c>
      <c r="N6273" s="20" t="str">
        <f>IF(B6273=25,VLOOKUP(A6273,英雄数据表!A:L,8,FALSE),IF(B6273=50,VLOOKUP(A6273,英雄数据表!A:L,12,0),""))</f>
        <v/>
      </c>
    </row>
    <row r="6274" spans="1:14" x14ac:dyDescent="0.3">
      <c r="A6274" s="20">
        <v>44056</v>
      </c>
      <c r="B6274" s="21">
        <f t="shared" si="414"/>
        <v>73</v>
      </c>
      <c r="C6274" s="21">
        <v>5</v>
      </c>
      <c r="D6274" s="21">
        <f>VLOOKUP(A6274,英雄数据表!A:D,4,0)</f>
        <v>4</v>
      </c>
      <c r="E6274" s="20" t="str">
        <f>VLOOKUP(A6274,英雄数据表!A:C,3,0)</f>
        <v>鹰击头冠</v>
      </c>
      <c r="F6274" s="20">
        <f t="shared" si="415"/>
        <v>44056</v>
      </c>
      <c r="G6274" s="20">
        <f t="shared" si="416"/>
        <v>44056</v>
      </c>
      <c r="H6274" s="21" t="str">
        <f>VLOOKUP(B6274,属性中转表!A:F,6,FALSE)</f>
        <v>"hp":307800,"atk":8550</v>
      </c>
      <c r="I6274" s="20" t="str">
        <f>IF(VLOOKUP(B6274,属性中转表!A:G,7,FALSE)=0,"",VLOOKUP(VLOOKUP(B6274,属性中转表!A:G,7,FALSE),属性中转表!$K$2:$P$21,6,0))&amp;IF(VLOOKUP(B6274,属性中转表!A:G,7,FALSE)&gt;=50,VLOOKUP(A6274,英雄数据表!A:K,9,0),IF(VLOOKUP(B6274,属性中转表!A:G,7,FALSE)&gt;=25,VLOOKUP(A6274,英雄数据表!A:K,5,0),""))</f>
        <v>"atk":300,"hp":5000,"undpspro":150,"pvpdpspro":100,"pvpundpspro":100</v>
      </c>
      <c r="J6274" s="20" t="str">
        <f>IF(I6274="","",属性中转表!$I$1&amp;(IF(VLOOKUP(B6274,属性中转表!A:G,7,FALSE)=0,0,VLOOKUP(VLOOKUP(B6274,属性中转表!A:G,7,FALSE),属性中转表!$K$2:$P$21,4,0)))+IFERROR(VLOOKUP(A6274,英雄数据表!A:K,IF(武魂!B6274&gt;=50,10,IF(武魂!B6274&gt;=25,6)),0),0))</f>
        <v>,"dpspro":250</v>
      </c>
      <c r="K6274" s="32" t="str">
        <f t="shared" si="417"/>
        <v>"atk":300,"hp":5000,"undpspro":150,"pvpdpspro":100,"pvpundpspro":100,"dpspro":250</v>
      </c>
      <c r="L6274" s="20" t="str">
        <f>IF(B6274&gt;=50,VLOOKUP(A6274,英雄数据表!A:L,11,FALSE),IF(B6274&gt;=25,VLOOKUP(A6274,英雄数据表!A:L,7,0),""))</f>
        <v>"4405602004"</v>
      </c>
      <c r="M6274" s="20" t="str">
        <f>IFERROR(VLOOKUP(B6274,属性中转表!$K$2:$O$21,5,FALSE),"")</f>
        <v/>
      </c>
      <c r="N6274" s="20" t="str">
        <f>IF(B6274=25,VLOOKUP(A6274,英雄数据表!A:L,8,FALSE),IF(B6274=50,VLOOKUP(A6274,英雄数据表!A:L,12,0),""))</f>
        <v/>
      </c>
    </row>
    <row r="6275" spans="1:14" x14ac:dyDescent="0.3">
      <c r="A6275" s="20">
        <v>44056</v>
      </c>
      <c r="B6275" s="21">
        <f t="shared" si="414"/>
        <v>74</v>
      </c>
      <c r="C6275" s="21">
        <v>5</v>
      </c>
      <c r="D6275" s="21">
        <f>VLOOKUP(A6275,英雄数据表!A:D,4,0)</f>
        <v>4</v>
      </c>
      <c r="E6275" s="20" t="str">
        <f>VLOOKUP(A6275,英雄数据表!A:C,3,0)</f>
        <v>鹰击头冠</v>
      </c>
      <c r="F6275" s="20">
        <f t="shared" si="415"/>
        <v>44056</v>
      </c>
      <c r="G6275" s="20">
        <f t="shared" si="416"/>
        <v>44056</v>
      </c>
      <c r="H6275" s="21" t="str">
        <f>VLOOKUP(B6275,属性中转表!A:F,6,FALSE)</f>
        <v>"hp":313200,"atk":8700</v>
      </c>
      <c r="I6275" s="20" t="str">
        <f>IF(VLOOKUP(B6275,属性中转表!A:G,7,FALSE)=0,"",VLOOKUP(VLOOKUP(B6275,属性中转表!A:G,7,FALSE),属性中转表!$K$2:$P$21,6,0))&amp;IF(VLOOKUP(B6275,属性中转表!A:G,7,FALSE)&gt;=50,VLOOKUP(A6275,英雄数据表!A:K,9,0),IF(VLOOKUP(B6275,属性中转表!A:G,7,FALSE)&gt;=25,VLOOKUP(A6275,英雄数据表!A:K,5,0),""))</f>
        <v>"atk":300,"hp":5000,"undpspro":150,"pvpdpspro":100,"pvpundpspro":100</v>
      </c>
      <c r="J6275" s="20" t="str">
        <f>IF(I6275="","",属性中转表!$I$1&amp;(IF(VLOOKUP(B6275,属性中转表!A:G,7,FALSE)=0,0,VLOOKUP(VLOOKUP(B6275,属性中转表!A:G,7,FALSE),属性中转表!$K$2:$P$21,4,0)))+IFERROR(VLOOKUP(A6275,英雄数据表!A:K,IF(武魂!B6275&gt;=50,10,IF(武魂!B6275&gt;=25,6)),0),0))</f>
        <v>,"dpspro":250</v>
      </c>
      <c r="K6275" s="32" t="str">
        <f t="shared" si="417"/>
        <v>"atk":300,"hp":5000,"undpspro":150,"pvpdpspro":100,"pvpundpspro":100,"dpspro":250</v>
      </c>
      <c r="L6275" s="20" t="str">
        <f>IF(B6275&gt;=50,VLOOKUP(A6275,英雄数据表!A:L,11,FALSE),IF(B6275&gt;=25,VLOOKUP(A6275,英雄数据表!A:L,7,0),""))</f>
        <v>"4405602004"</v>
      </c>
      <c r="M6275" s="20" t="str">
        <f>IFERROR(VLOOKUP(B6275,属性中转表!$K$2:$O$21,5,FALSE),"")</f>
        <v/>
      </c>
      <c r="N6275" s="20" t="str">
        <f>IF(B6275=25,VLOOKUP(A6275,英雄数据表!A:L,8,FALSE),IF(B6275=50,VLOOKUP(A6275,英雄数据表!A:L,12,0),""))</f>
        <v/>
      </c>
    </row>
    <row r="6276" spans="1:14" x14ac:dyDescent="0.3">
      <c r="A6276" s="20">
        <v>44056</v>
      </c>
      <c r="B6276" s="21">
        <f t="shared" si="414"/>
        <v>75</v>
      </c>
      <c r="C6276" s="21">
        <v>5</v>
      </c>
      <c r="D6276" s="21">
        <f>VLOOKUP(A6276,英雄数据表!A:D,4,0)</f>
        <v>4</v>
      </c>
      <c r="E6276" s="20" t="str">
        <f>VLOOKUP(A6276,英雄数据表!A:C,3,0)</f>
        <v>鹰击头冠</v>
      </c>
      <c r="F6276" s="20">
        <f t="shared" si="415"/>
        <v>44056</v>
      </c>
      <c r="G6276" s="20">
        <f t="shared" si="416"/>
        <v>44056</v>
      </c>
      <c r="H6276" s="21" t="str">
        <f>VLOOKUP(B6276,属性中转表!A:F,6,FALSE)</f>
        <v>"hp":318600,"atk":8850</v>
      </c>
      <c r="I6276" s="20" t="str">
        <f>IF(VLOOKUP(B6276,属性中转表!A:G,7,FALSE)=0,"",VLOOKUP(VLOOKUP(B6276,属性中转表!A:G,7,FALSE),属性中转表!$K$2:$P$21,6,0))&amp;IF(VLOOKUP(B6276,属性中转表!A:G,7,FALSE)&gt;=50,VLOOKUP(A6276,英雄数据表!A:K,9,0),IF(VLOOKUP(B6276,属性中转表!A:G,7,FALSE)&gt;=25,VLOOKUP(A6276,英雄数据表!A:K,5,0),""))</f>
        <v>"atk":600,"hp":10000,"undpspro":150,"pvpdpspro":100,"pvpundpspro":100,"speed":10</v>
      </c>
      <c r="J6276" s="20" t="str">
        <f>IF(I6276="","",属性中转表!$I$1&amp;(IF(VLOOKUP(B6276,属性中转表!A:G,7,FALSE)=0,0,VLOOKUP(VLOOKUP(B6276,属性中转表!A:G,7,FALSE),属性中转表!$K$2:$P$21,4,0)))+IFERROR(VLOOKUP(A6276,英雄数据表!A:K,IF(武魂!B6276&gt;=50,10,IF(武魂!B6276&gt;=25,6)),0),0))</f>
        <v>,"dpspro":250</v>
      </c>
      <c r="K6276" s="32" t="str">
        <f t="shared" si="417"/>
        <v>"atk":600,"hp":10000,"undpspro":150,"pvpdpspro":100,"pvpundpspro":100,"speed":10,"dpspro":250</v>
      </c>
      <c r="L6276" s="20" t="str">
        <f>IF(B6276&gt;=50,VLOOKUP(A6276,英雄数据表!A:L,11,FALSE),IF(B6276&gt;=25,VLOOKUP(A6276,英雄数据表!A:L,7,0),""))</f>
        <v>"4405602004"</v>
      </c>
      <c r="M6276" s="20" t="str">
        <f>IFERROR(VLOOKUP(B6276,属性中转表!$K$2:$O$21,5,FALSE),"")</f>
        <v>"speed":10,"atk":300,"hp":5000</v>
      </c>
      <c r="N6276" s="20" t="str">
        <f>IF(B6276=25,VLOOKUP(A6276,英雄数据表!A:L,8,FALSE),IF(B6276=50,VLOOKUP(A6276,英雄数据表!A:L,12,0),""))</f>
        <v/>
      </c>
    </row>
    <row r="6277" spans="1:14" x14ac:dyDescent="0.3">
      <c r="A6277" s="20">
        <v>44056</v>
      </c>
      <c r="B6277" s="21">
        <f t="shared" si="414"/>
        <v>76</v>
      </c>
      <c r="C6277" s="21">
        <v>5</v>
      </c>
      <c r="D6277" s="21">
        <f>VLOOKUP(A6277,英雄数据表!A:D,4,0)</f>
        <v>4</v>
      </c>
      <c r="E6277" s="20" t="str">
        <f>VLOOKUP(A6277,英雄数据表!A:C,3,0)</f>
        <v>鹰击头冠</v>
      </c>
      <c r="F6277" s="20">
        <f t="shared" si="415"/>
        <v>44056</v>
      </c>
      <c r="G6277" s="20">
        <f t="shared" si="416"/>
        <v>44056</v>
      </c>
      <c r="H6277" s="21" t="str">
        <f>VLOOKUP(B6277,属性中转表!A:F,6,FALSE)</f>
        <v>"hp":324000,"atk":9000</v>
      </c>
      <c r="I6277" s="20" t="str">
        <f>IF(VLOOKUP(B6277,属性中转表!A:G,7,FALSE)=0,"",VLOOKUP(VLOOKUP(B6277,属性中转表!A:G,7,FALSE),属性中转表!$K$2:$P$21,6,0))&amp;IF(VLOOKUP(B6277,属性中转表!A:G,7,FALSE)&gt;=50,VLOOKUP(A6277,英雄数据表!A:K,9,0),IF(VLOOKUP(B6277,属性中转表!A:G,7,FALSE)&gt;=25,VLOOKUP(A6277,英雄数据表!A:K,5,0),""))</f>
        <v>"atk":600,"hp":10000,"undpspro":150,"pvpdpspro":100,"pvpundpspro":100,"speed":10</v>
      </c>
      <c r="J6277" s="20" t="str">
        <f>IF(I6277="","",属性中转表!$I$1&amp;(IF(VLOOKUP(B6277,属性中转表!A:G,7,FALSE)=0,0,VLOOKUP(VLOOKUP(B6277,属性中转表!A:G,7,FALSE),属性中转表!$K$2:$P$21,4,0)))+IFERROR(VLOOKUP(A6277,英雄数据表!A:K,IF(武魂!B6277&gt;=50,10,IF(武魂!B6277&gt;=25,6)),0),0))</f>
        <v>,"dpspro":250</v>
      </c>
      <c r="K6277" s="32" t="str">
        <f t="shared" si="417"/>
        <v>"atk":600,"hp":10000,"undpspro":150,"pvpdpspro":100,"pvpundpspro":100,"speed":10,"dpspro":250</v>
      </c>
      <c r="L6277" s="20" t="str">
        <f>IF(B6277&gt;=50,VLOOKUP(A6277,英雄数据表!A:L,11,FALSE),IF(B6277&gt;=25,VLOOKUP(A6277,英雄数据表!A:L,7,0),""))</f>
        <v>"4405602004"</v>
      </c>
      <c r="M6277" s="20" t="str">
        <f>IFERROR(VLOOKUP(B6277,属性中转表!$K$2:$O$21,5,FALSE),"")</f>
        <v/>
      </c>
      <c r="N6277" s="20" t="str">
        <f>IF(B6277=25,VLOOKUP(A6277,英雄数据表!A:L,8,FALSE),IF(B6277=50,VLOOKUP(A6277,英雄数据表!A:L,12,0),""))</f>
        <v/>
      </c>
    </row>
    <row r="6278" spans="1:14" x14ac:dyDescent="0.3">
      <c r="A6278" s="20">
        <v>44056</v>
      </c>
      <c r="B6278" s="21">
        <f t="shared" si="414"/>
        <v>77</v>
      </c>
      <c r="C6278" s="21">
        <v>5</v>
      </c>
      <c r="D6278" s="21">
        <f>VLOOKUP(A6278,英雄数据表!A:D,4,0)</f>
        <v>4</v>
      </c>
      <c r="E6278" s="20" t="str">
        <f>VLOOKUP(A6278,英雄数据表!A:C,3,0)</f>
        <v>鹰击头冠</v>
      </c>
      <c r="F6278" s="20">
        <f t="shared" si="415"/>
        <v>44056</v>
      </c>
      <c r="G6278" s="20">
        <f t="shared" si="416"/>
        <v>44056</v>
      </c>
      <c r="H6278" s="21" t="str">
        <f>VLOOKUP(B6278,属性中转表!A:F,6,FALSE)</f>
        <v>"hp":329400,"atk":9150</v>
      </c>
      <c r="I6278" s="20" t="str">
        <f>IF(VLOOKUP(B6278,属性中转表!A:G,7,FALSE)=0,"",VLOOKUP(VLOOKUP(B6278,属性中转表!A:G,7,FALSE),属性中转表!$K$2:$P$21,6,0))&amp;IF(VLOOKUP(B6278,属性中转表!A:G,7,FALSE)&gt;=50,VLOOKUP(A6278,英雄数据表!A:K,9,0),IF(VLOOKUP(B6278,属性中转表!A:G,7,FALSE)&gt;=25,VLOOKUP(A6278,英雄数据表!A:K,5,0),""))</f>
        <v>"atk":600,"hp":10000,"undpspro":150,"pvpdpspro":100,"pvpundpspro":100,"speed":10</v>
      </c>
      <c r="J6278" s="20" t="str">
        <f>IF(I6278="","",属性中转表!$I$1&amp;(IF(VLOOKUP(B6278,属性中转表!A:G,7,FALSE)=0,0,VLOOKUP(VLOOKUP(B6278,属性中转表!A:G,7,FALSE),属性中转表!$K$2:$P$21,4,0)))+IFERROR(VLOOKUP(A6278,英雄数据表!A:K,IF(武魂!B6278&gt;=50,10,IF(武魂!B6278&gt;=25,6)),0),0))</f>
        <v>,"dpspro":250</v>
      </c>
      <c r="K6278" s="32" t="str">
        <f t="shared" si="417"/>
        <v>"atk":600,"hp":10000,"undpspro":150,"pvpdpspro":100,"pvpundpspro":100,"speed":10,"dpspro":250</v>
      </c>
      <c r="L6278" s="20" t="str">
        <f>IF(B6278&gt;=50,VLOOKUP(A6278,英雄数据表!A:L,11,FALSE),IF(B6278&gt;=25,VLOOKUP(A6278,英雄数据表!A:L,7,0),""))</f>
        <v>"4405602004"</v>
      </c>
      <c r="M6278" s="20" t="str">
        <f>IFERROR(VLOOKUP(B6278,属性中转表!$K$2:$O$21,5,FALSE),"")</f>
        <v/>
      </c>
      <c r="N6278" s="20" t="str">
        <f>IF(B6278=25,VLOOKUP(A6278,英雄数据表!A:L,8,FALSE),IF(B6278=50,VLOOKUP(A6278,英雄数据表!A:L,12,0),""))</f>
        <v/>
      </c>
    </row>
    <row r="6279" spans="1:14" x14ac:dyDescent="0.3">
      <c r="A6279" s="20">
        <v>44056</v>
      </c>
      <c r="B6279" s="21">
        <f t="shared" si="414"/>
        <v>78</v>
      </c>
      <c r="C6279" s="21">
        <v>5</v>
      </c>
      <c r="D6279" s="21">
        <f>VLOOKUP(A6279,英雄数据表!A:D,4,0)</f>
        <v>4</v>
      </c>
      <c r="E6279" s="20" t="str">
        <f>VLOOKUP(A6279,英雄数据表!A:C,3,0)</f>
        <v>鹰击头冠</v>
      </c>
      <c r="F6279" s="20">
        <f t="shared" si="415"/>
        <v>44056</v>
      </c>
      <c r="G6279" s="20">
        <f t="shared" si="416"/>
        <v>44056</v>
      </c>
      <c r="H6279" s="21" t="str">
        <f>VLOOKUP(B6279,属性中转表!A:F,6,FALSE)</f>
        <v>"hp":334800,"atk":9300</v>
      </c>
      <c r="I6279" s="20" t="str">
        <f>IF(VLOOKUP(B6279,属性中转表!A:G,7,FALSE)=0,"",VLOOKUP(VLOOKUP(B6279,属性中转表!A:G,7,FALSE),属性中转表!$K$2:$P$21,6,0))&amp;IF(VLOOKUP(B6279,属性中转表!A:G,7,FALSE)&gt;=50,VLOOKUP(A6279,英雄数据表!A:K,9,0),IF(VLOOKUP(B6279,属性中转表!A:G,7,FALSE)&gt;=25,VLOOKUP(A6279,英雄数据表!A:K,5,0),""))</f>
        <v>"atk":600,"hp":10000,"undpspro":150,"pvpdpspro":100,"pvpundpspro":100,"speed":10</v>
      </c>
      <c r="J6279" s="20" t="str">
        <f>IF(I6279="","",属性中转表!$I$1&amp;(IF(VLOOKUP(B6279,属性中转表!A:G,7,FALSE)=0,0,VLOOKUP(VLOOKUP(B6279,属性中转表!A:G,7,FALSE),属性中转表!$K$2:$P$21,4,0)))+IFERROR(VLOOKUP(A6279,英雄数据表!A:K,IF(武魂!B6279&gt;=50,10,IF(武魂!B6279&gt;=25,6)),0),0))</f>
        <v>,"dpspro":250</v>
      </c>
      <c r="K6279" s="32" t="str">
        <f t="shared" si="417"/>
        <v>"atk":600,"hp":10000,"undpspro":150,"pvpdpspro":100,"pvpundpspro":100,"speed":10,"dpspro":250</v>
      </c>
      <c r="L6279" s="20" t="str">
        <f>IF(B6279&gt;=50,VLOOKUP(A6279,英雄数据表!A:L,11,FALSE),IF(B6279&gt;=25,VLOOKUP(A6279,英雄数据表!A:L,7,0),""))</f>
        <v>"4405602004"</v>
      </c>
      <c r="M6279" s="20" t="str">
        <f>IFERROR(VLOOKUP(B6279,属性中转表!$K$2:$O$21,5,FALSE),"")</f>
        <v/>
      </c>
      <c r="N6279" s="20" t="str">
        <f>IF(B6279=25,VLOOKUP(A6279,英雄数据表!A:L,8,FALSE),IF(B6279=50,VLOOKUP(A6279,英雄数据表!A:L,12,0),""))</f>
        <v/>
      </c>
    </row>
    <row r="6280" spans="1:14" x14ac:dyDescent="0.3">
      <c r="A6280" s="20">
        <v>44056</v>
      </c>
      <c r="B6280" s="21">
        <f t="shared" si="414"/>
        <v>79</v>
      </c>
      <c r="C6280" s="21">
        <v>5</v>
      </c>
      <c r="D6280" s="21">
        <f>VLOOKUP(A6280,英雄数据表!A:D,4,0)</f>
        <v>4</v>
      </c>
      <c r="E6280" s="20" t="str">
        <f>VLOOKUP(A6280,英雄数据表!A:C,3,0)</f>
        <v>鹰击头冠</v>
      </c>
      <c r="F6280" s="20">
        <f t="shared" si="415"/>
        <v>44056</v>
      </c>
      <c r="G6280" s="20">
        <f t="shared" si="416"/>
        <v>44056</v>
      </c>
      <c r="H6280" s="21" t="str">
        <f>VLOOKUP(B6280,属性中转表!A:F,6,FALSE)</f>
        <v>"hp":340200,"atk":9450</v>
      </c>
      <c r="I6280" s="20" t="str">
        <f>IF(VLOOKUP(B6280,属性中转表!A:G,7,FALSE)=0,"",VLOOKUP(VLOOKUP(B6280,属性中转表!A:G,7,FALSE),属性中转表!$K$2:$P$21,6,0))&amp;IF(VLOOKUP(B6280,属性中转表!A:G,7,FALSE)&gt;=50,VLOOKUP(A6280,英雄数据表!A:K,9,0),IF(VLOOKUP(B6280,属性中转表!A:G,7,FALSE)&gt;=25,VLOOKUP(A6280,英雄数据表!A:K,5,0),""))</f>
        <v>"atk":600,"hp":10000,"undpspro":150,"pvpdpspro":100,"pvpundpspro":100,"speed":10</v>
      </c>
      <c r="J6280" s="20" t="str">
        <f>IF(I6280="","",属性中转表!$I$1&amp;(IF(VLOOKUP(B6280,属性中转表!A:G,7,FALSE)=0,0,VLOOKUP(VLOOKUP(B6280,属性中转表!A:G,7,FALSE),属性中转表!$K$2:$P$21,4,0)))+IFERROR(VLOOKUP(A6280,英雄数据表!A:K,IF(武魂!B6280&gt;=50,10,IF(武魂!B6280&gt;=25,6)),0),0))</f>
        <v>,"dpspro":250</v>
      </c>
      <c r="K6280" s="32" t="str">
        <f t="shared" si="417"/>
        <v>"atk":600,"hp":10000,"undpspro":150,"pvpdpspro":100,"pvpundpspro":100,"speed":10,"dpspro":250</v>
      </c>
      <c r="L6280" s="20" t="str">
        <f>IF(B6280&gt;=50,VLOOKUP(A6280,英雄数据表!A:L,11,FALSE),IF(B6280&gt;=25,VLOOKUP(A6280,英雄数据表!A:L,7,0),""))</f>
        <v>"4405602004"</v>
      </c>
      <c r="M6280" s="20" t="str">
        <f>IFERROR(VLOOKUP(B6280,属性中转表!$K$2:$O$21,5,FALSE),"")</f>
        <v/>
      </c>
      <c r="N6280" s="20" t="str">
        <f>IF(B6280=25,VLOOKUP(A6280,英雄数据表!A:L,8,FALSE),IF(B6280=50,VLOOKUP(A6280,英雄数据表!A:L,12,0),""))</f>
        <v/>
      </c>
    </row>
    <row r="6281" spans="1:14" x14ac:dyDescent="0.3">
      <c r="A6281" s="20">
        <v>44056</v>
      </c>
      <c r="B6281" s="21">
        <f t="shared" si="414"/>
        <v>80</v>
      </c>
      <c r="C6281" s="21">
        <v>5</v>
      </c>
      <c r="D6281" s="21">
        <f>VLOOKUP(A6281,英雄数据表!A:D,4,0)</f>
        <v>4</v>
      </c>
      <c r="E6281" s="20" t="str">
        <f>VLOOKUP(A6281,英雄数据表!A:C,3,0)</f>
        <v>鹰击头冠</v>
      </c>
      <c r="F6281" s="20">
        <f t="shared" si="415"/>
        <v>44056</v>
      </c>
      <c r="G6281" s="20">
        <f t="shared" si="416"/>
        <v>44056</v>
      </c>
      <c r="H6281" s="21" t="str">
        <f>VLOOKUP(B6281,属性中转表!A:F,6,FALSE)</f>
        <v>"hp":345600,"atk":9600</v>
      </c>
      <c r="I6281" s="20" t="str">
        <f>IF(VLOOKUP(B6281,属性中转表!A:G,7,FALSE)=0,"",VLOOKUP(VLOOKUP(B6281,属性中转表!A:G,7,FALSE),属性中转表!$K$2:$P$21,6,0))&amp;IF(VLOOKUP(B6281,属性中转表!A:G,7,FALSE)&gt;=50,VLOOKUP(A6281,英雄数据表!A:K,9,0),IF(VLOOKUP(B6281,属性中转表!A:G,7,FALSE)&gt;=25,VLOOKUP(A6281,英雄数据表!A:K,5,0),""))</f>
        <v>"atk":600,"hp":10000,"undpspro":200,"pvpdpspro":100,"pvpundpspro":100,"speed":10</v>
      </c>
      <c r="J6281" s="20" t="str">
        <f>IF(I6281="","",属性中转表!$I$1&amp;(IF(VLOOKUP(B6281,属性中转表!A:G,7,FALSE)=0,0,VLOOKUP(VLOOKUP(B6281,属性中转表!A:G,7,FALSE),属性中转表!$K$2:$P$21,4,0)))+IFERROR(VLOOKUP(A6281,英雄数据表!A:K,IF(武魂!B6281&gt;=50,10,IF(武魂!B6281&gt;=25,6)),0),0))</f>
        <v>,"dpspro":250</v>
      </c>
      <c r="K6281" s="32" t="str">
        <f t="shared" si="417"/>
        <v>"atk":600,"hp":10000,"undpspro":200,"pvpdpspro":100,"pvpundpspro":100,"speed":10,"dpspro":250</v>
      </c>
      <c r="L6281" s="20" t="str">
        <f>IF(B6281&gt;=50,VLOOKUP(A6281,英雄数据表!A:L,11,FALSE),IF(B6281&gt;=25,VLOOKUP(A6281,英雄数据表!A:L,7,0),""))</f>
        <v>"4405602004"</v>
      </c>
      <c r="M6281" s="20" t="str">
        <f>IFERROR(VLOOKUP(B6281,属性中转表!$K$2:$O$21,5,FALSE),"")</f>
        <v>"undpspro":50</v>
      </c>
      <c r="N6281" s="20" t="str">
        <f>IF(B6281=25,VLOOKUP(A6281,英雄数据表!A:L,8,FALSE),IF(B6281=50,VLOOKUP(A6281,英雄数据表!A:L,12,0),""))</f>
        <v/>
      </c>
    </row>
    <row r="6282" spans="1:14" x14ac:dyDescent="0.3">
      <c r="A6282" s="20">
        <v>44056</v>
      </c>
      <c r="B6282" s="21">
        <f t="shared" si="414"/>
        <v>81</v>
      </c>
      <c r="C6282" s="21">
        <v>5</v>
      </c>
      <c r="D6282" s="21">
        <f>VLOOKUP(A6282,英雄数据表!A:D,4,0)</f>
        <v>4</v>
      </c>
      <c r="E6282" s="20" t="str">
        <f>VLOOKUP(A6282,英雄数据表!A:C,3,0)</f>
        <v>鹰击头冠</v>
      </c>
      <c r="F6282" s="20">
        <f t="shared" si="415"/>
        <v>44056</v>
      </c>
      <c r="G6282" s="20">
        <f t="shared" si="416"/>
        <v>44056</v>
      </c>
      <c r="H6282" s="21" t="str">
        <f>VLOOKUP(B6282,属性中转表!A:F,6,FALSE)</f>
        <v>"hp":351000,"atk":9750</v>
      </c>
      <c r="I6282" s="20" t="str">
        <f>IF(VLOOKUP(B6282,属性中转表!A:G,7,FALSE)=0,"",VLOOKUP(VLOOKUP(B6282,属性中转表!A:G,7,FALSE),属性中转表!$K$2:$P$21,6,0))&amp;IF(VLOOKUP(B6282,属性中转表!A:G,7,FALSE)&gt;=50,VLOOKUP(A6282,英雄数据表!A:K,9,0),IF(VLOOKUP(B6282,属性中转表!A:G,7,FALSE)&gt;=25,VLOOKUP(A6282,英雄数据表!A:K,5,0),""))</f>
        <v>"atk":600,"hp":10000,"undpspro":200,"pvpdpspro":100,"pvpundpspro":100,"speed":10</v>
      </c>
      <c r="J6282" s="20" t="str">
        <f>IF(I6282="","",属性中转表!$I$1&amp;(IF(VLOOKUP(B6282,属性中转表!A:G,7,FALSE)=0,0,VLOOKUP(VLOOKUP(B6282,属性中转表!A:G,7,FALSE),属性中转表!$K$2:$P$21,4,0)))+IFERROR(VLOOKUP(A6282,英雄数据表!A:K,IF(武魂!B6282&gt;=50,10,IF(武魂!B6282&gt;=25,6)),0),0))</f>
        <v>,"dpspro":250</v>
      </c>
      <c r="K6282" s="32" t="str">
        <f t="shared" si="417"/>
        <v>"atk":600,"hp":10000,"undpspro":200,"pvpdpspro":100,"pvpundpspro":100,"speed":10,"dpspro":250</v>
      </c>
      <c r="L6282" s="20" t="str">
        <f>IF(B6282&gt;=50,VLOOKUP(A6282,英雄数据表!A:L,11,FALSE),IF(B6282&gt;=25,VLOOKUP(A6282,英雄数据表!A:L,7,0),""))</f>
        <v>"4405602004"</v>
      </c>
      <c r="M6282" s="20" t="str">
        <f>IFERROR(VLOOKUP(B6282,属性中转表!$K$2:$O$21,5,FALSE),"")</f>
        <v/>
      </c>
      <c r="N6282" s="20" t="str">
        <f>IF(B6282=25,VLOOKUP(A6282,英雄数据表!A:L,8,FALSE),IF(B6282=50,VLOOKUP(A6282,英雄数据表!A:L,12,0),""))</f>
        <v/>
      </c>
    </row>
    <row r="6283" spans="1:14" x14ac:dyDescent="0.3">
      <c r="A6283" s="20">
        <v>44056</v>
      </c>
      <c r="B6283" s="21">
        <f t="shared" si="414"/>
        <v>82</v>
      </c>
      <c r="C6283" s="21">
        <v>5</v>
      </c>
      <c r="D6283" s="21">
        <f>VLOOKUP(A6283,英雄数据表!A:D,4,0)</f>
        <v>4</v>
      </c>
      <c r="E6283" s="20" t="str">
        <f>VLOOKUP(A6283,英雄数据表!A:C,3,0)</f>
        <v>鹰击头冠</v>
      </c>
      <c r="F6283" s="20">
        <f t="shared" si="415"/>
        <v>44056</v>
      </c>
      <c r="G6283" s="20">
        <f t="shared" si="416"/>
        <v>44056</v>
      </c>
      <c r="H6283" s="21" t="str">
        <f>VLOOKUP(B6283,属性中转表!A:F,6,FALSE)</f>
        <v>"hp":356400,"atk":9900</v>
      </c>
      <c r="I6283" s="20" t="str">
        <f>IF(VLOOKUP(B6283,属性中转表!A:G,7,FALSE)=0,"",VLOOKUP(VLOOKUP(B6283,属性中转表!A:G,7,FALSE),属性中转表!$K$2:$P$21,6,0))&amp;IF(VLOOKUP(B6283,属性中转表!A:G,7,FALSE)&gt;=50,VLOOKUP(A6283,英雄数据表!A:K,9,0),IF(VLOOKUP(B6283,属性中转表!A:G,7,FALSE)&gt;=25,VLOOKUP(A6283,英雄数据表!A:K,5,0),""))</f>
        <v>"atk":600,"hp":10000,"undpspro":200,"pvpdpspro":100,"pvpundpspro":100,"speed":10</v>
      </c>
      <c r="J6283" s="20" t="str">
        <f>IF(I6283="","",属性中转表!$I$1&amp;(IF(VLOOKUP(B6283,属性中转表!A:G,7,FALSE)=0,0,VLOOKUP(VLOOKUP(B6283,属性中转表!A:G,7,FALSE),属性中转表!$K$2:$P$21,4,0)))+IFERROR(VLOOKUP(A6283,英雄数据表!A:K,IF(武魂!B6283&gt;=50,10,IF(武魂!B6283&gt;=25,6)),0),0))</f>
        <v>,"dpspro":250</v>
      </c>
      <c r="K6283" s="32" t="str">
        <f t="shared" si="417"/>
        <v>"atk":600,"hp":10000,"undpspro":200,"pvpdpspro":100,"pvpundpspro":100,"speed":10,"dpspro":250</v>
      </c>
      <c r="L6283" s="20" t="str">
        <f>IF(B6283&gt;=50,VLOOKUP(A6283,英雄数据表!A:L,11,FALSE),IF(B6283&gt;=25,VLOOKUP(A6283,英雄数据表!A:L,7,0),""))</f>
        <v>"4405602004"</v>
      </c>
      <c r="M6283" s="20" t="str">
        <f>IFERROR(VLOOKUP(B6283,属性中转表!$K$2:$O$21,5,FALSE),"")</f>
        <v/>
      </c>
      <c r="N6283" s="20" t="str">
        <f>IF(B6283=25,VLOOKUP(A6283,英雄数据表!A:L,8,FALSE),IF(B6283=50,VLOOKUP(A6283,英雄数据表!A:L,12,0),""))</f>
        <v/>
      </c>
    </row>
    <row r="6284" spans="1:14" x14ac:dyDescent="0.3">
      <c r="A6284" s="20">
        <v>44056</v>
      </c>
      <c r="B6284" s="21">
        <f t="shared" si="414"/>
        <v>83</v>
      </c>
      <c r="C6284" s="21">
        <v>5</v>
      </c>
      <c r="D6284" s="21">
        <f>VLOOKUP(A6284,英雄数据表!A:D,4,0)</f>
        <v>4</v>
      </c>
      <c r="E6284" s="20" t="str">
        <f>VLOOKUP(A6284,英雄数据表!A:C,3,0)</f>
        <v>鹰击头冠</v>
      </c>
      <c r="F6284" s="20">
        <f t="shared" si="415"/>
        <v>44056</v>
      </c>
      <c r="G6284" s="20">
        <f t="shared" si="416"/>
        <v>44056</v>
      </c>
      <c r="H6284" s="21" t="str">
        <f>VLOOKUP(B6284,属性中转表!A:F,6,FALSE)</f>
        <v>"hp":361800,"atk":10050</v>
      </c>
      <c r="I6284" s="20" t="str">
        <f>IF(VLOOKUP(B6284,属性中转表!A:G,7,FALSE)=0,"",VLOOKUP(VLOOKUP(B6284,属性中转表!A:G,7,FALSE),属性中转表!$K$2:$P$21,6,0))&amp;IF(VLOOKUP(B6284,属性中转表!A:G,7,FALSE)&gt;=50,VLOOKUP(A6284,英雄数据表!A:K,9,0),IF(VLOOKUP(B6284,属性中转表!A:G,7,FALSE)&gt;=25,VLOOKUP(A6284,英雄数据表!A:K,5,0),""))</f>
        <v>"atk":600,"hp":10000,"undpspro":200,"pvpdpspro":100,"pvpundpspro":100,"speed":10</v>
      </c>
      <c r="J6284" s="20" t="str">
        <f>IF(I6284="","",属性中转表!$I$1&amp;(IF(VLOOKUP(B6284,属性中转表!A:G,7,FALSE)=0,0,VLOOKUP(VLOOKUP(B6284,属性中转表!A:G,7,FALSE),属性中转表!$K$2:$P$21,4,0)))+IFERROR(VLOOKUP(A6284,英雄数据表!A:K,IF(武魂!B6284&gt;=50,10,IF(武魂!B6284&gt;=25,6)),0),0))</f>
        <v>,"dpspro":250</v>
      </c>
      <c r="K6284" s="32" t="str">
        <f t="shared" si="417"/>
        <v>"atk":600,"hp":10000,"undpspro":200,"pvpdpspro":100,"pvpundpspro":100,"speed":10,"dpspro":250</v>
      </c>
      <c r="L6284" s="20" t="str">
        <f>IF(B6284&gt;=50,VLOOKUP(A6284,英雄数据表!A:L,11,FALSE),IF(B6284&gt;=25,VLOOKUP(A6284,英雄数据表!A:L,7,0),""))</f>
        <v>"4405602004"</v>
      </c>
      <c r="M6284" s="20" t="str">
        <f>IFERROR(VLOOKUP(B6284,属性中转表!$K$2:$O$21,5,FALSE),"")</f>
        <v/>
      </c>
      <c r="N6284" s="20" t="str">
        <f>IF(B6284=25,VLOOKUP(A6284,英雄数据表!A:L,8,FALSE),IF(B6284=50,VLOOKUP(A6284,英雄数据表!A:L,12,0),""))</f>
        <v/>
      </c>
    </row>
    <row r="6285" spans="1:14" x14ac:dyDescent="0.3">
      <c r="A6285" s="20">
        <v>44056</v>
      </c>
      <c r="B6285" s="21">
        <f t="shared" si="414"/>
        <v>84</v>
      </c>
      <c r="C6285" s="21">
        <v>5</v>
      </c>
      <c r="D6285" s="21">
        <f>VLOOKUP(A6285,英雄数据表!A:D,4,0)</f>
        <v>4</v>
      </c>
      <c r="E6285" s="20" t="str">
        <f>VLOOKUP(A6285,英雄数据表!A:C,3,0)</f>
        <v>鹰击头冠</v>
      </c>
      <c r="F6285" s="20">
        <f t="shared" si="415"/>
        <v>44056</v>
      </c>
      <c r="G6285" s="20">
        <f t="shared" si="416"/>
        <v>44056</v>
      </c>
      <c r="H6285" s="21" t="str">
        <f>VLOOKUP(B6285,属性中转表!A:F,6,FALSE)</f>
        <v>"hp":367200,"atk":10200</v>
      </c>
      <c r="I6285" s="20" t="str">
        <f>IF(VLOOKUP(B6285,属性中转表!A:G,7,FALSE)=0,"",VLOOKUP(VLOOKUP(B6285,属性中转表!A:G,7,FALSE),属性中转表!$K$2:$P$21,6,0))&amp;IF(VLOOKUP(B6285,属性中转表!A:G,7,FALSE)&gt;=50,VLOOKUP(A6285,英雄数据表!A:K,9,0),IF(VLOOKUP(B6285,属性中转表!A:G,7,FALSE)&gt;=25,VLOOKUP(A6285,英雄数据表!A:K,5,0),""))</f>
        <v>"atk":600,"hp":10000,"undpspro":200,"pvpdpspro":100,"pvpundpspro":100,"speed":10</v>
      </c>
      <c r="J6285" s="20" t="str">
        <f>IF(I6285="","",属性中转表!$I$1&amp;(IF(VLOOKUP(B6285,属性中转表!A:G,7,FALSE)=0,0,VLOOKUP(VLOOKUP(B6285,属性中转表!A:G,7,FALSE),属性中转表!$K$2:$P$21,4,0)))+IFERROR(VLOOKUP(A6285,英雄数据表!A:K,IF(武魂!B6285&gt;=50,10,IF(武魂!B6285&gt;=25,6)),0),0))</f>
        <v>,"dpspro":250</v>
      </c>
      <c r="K6285" s="32" t="str">
        <f t="shared" si="417"/>
        <v>"atk":600,"hp":10000,"undpspro":200,"pvpdpspro":100,"pvpundpspro":100,"speed":10,"dpspro":250</v>
      </c>
      <c r="L6285" s="20" t="str">
        <f>IF(B6285&gt;=50,VLOOKUP(A6285,英雄数据表!A:L,11,FALSE),IF(B6285&gt;=25,VLOOKUP(A6285,英雄数据表!A:L,7,0),""))</f>
        <v>"4405602004"</v>
      </c>
      <c r="M6285" s="20" t="str">
        <f>IFERROR(VLOOKUP(B6285,属性中转表!$K$2:$O$21,5,FALSE),"")</f>
        <v/>
      </c>
      <c r="N6285" s="20" t="str">
        <f>IF(B6285=25,VLOOKUP(A6285,英雄数据表!A:L,8,FALSE),IF(B6285=50,VLOOKUP(A6285,英雄数据表!A:L,12,0),""))</f>
        <v/>
      </c>
    </row>
    <row r="6286" spans="1:14" x14ac:dyDescent="0.3">
      <c r="A6286" s="20">
        <v>44056</v>
      </c>
      <c r="B6286" s="21">
        <f t="shared" si="414"/>
        <v>85</v>
      </c>
      <c r="C6286" s="21">
        <v>5</v>
      </c>
      <c r="D6286" s="21">
        <f>VLOOKUP(A6286,英雄数据表!A:D,4,0)</f>
        <v>4</v>
      </c>
      <c r="E6286" s="20" t="str">
        <f>VLOOKUP(A6286,英雄数据表!A:C,3,0)</f>
        <v>鹰击头冠</v>
      </c>
      <c r="F6286" s="20">
        <f t="shared" si="415"/>
        <v>44056</v>
      </c>
      <c r="G6286" s="20">
        <f t="shared" si="416"/>
        <v>44056</v>
      </c>
      <c r="H6286" s="21" t="str">
        <f>VLOOKUP(B6286,属性中转表!A:F,6,FALSE)</f>
        <v>"hp":372600,"atk":10350</v>
      </c>
      <c r="I6286" s="20" t="str">
        <f>IF(VLOOKUP(B6286,属性中转表!A:G,7,FALSE)=0,"",VLOOKUP(VLOOKUP(B6286,属性中转表!A:G,7,FALSE),属性中转表!$K$2:$P$21,6,0))&amp;IF(VLOOKUP(B6286,属性中转表!A:G,7,FALSE)&gt;=50,VLOOKUP(A6286,英雄数据表!A:K,9,0),IF(VLOOKUP(B6286,属性中转表!A:G,7,FALSE)&gt;=25,VLOOKUP(A6286,英雄数据表!A:K,5,0),""))</f>
        <v>"atk":600,"hp":10000,"undpspro":200,"pvpdpspro":100,"pvpundpspro":100,"speed":10</v>
      </c>
      <c r="J6286" s="20" t="str">
        <f>IF(I6286="","",属性中转表!$I$1&amp;(IF(VLOOKUP(B6286,属性中转表!A:G,7,FALSE)=0,0,VLOOKUP(VLOOKUP(B6286,属性中转表!A:G,7,FALSE),属性中转表!$K$2:$P$21,4,0)))+IFERROR(VLOOKUP(A6286,英雄数据表!A:K,IF(武魂!B6286&gt;=50,10,IF(武魂!B6286&gt;=25,6)),0),0))</f>
        <v>,"dpspro":300</v>
      </c>
      <c r="K6286" s="32" t="str">
        <f t="shared" si="417"/>
        <v>"atk":600,"hp":10000,"undpspro":200,"pvpdpspro":100,"pvpundpspro":100,"speed":10,"dpspro":300</v>
      </c>
      <c r="L6286" s="20" t="str">
        <f>IF(B6286&gt;=50,VLOOKUP(A6286,英雄数据表!A:L,11,FALSE),IF(B6286&gt;=25,VLOOKUP(A6286,英雄数据表!A:L,7,0),""))</f>
        <v>"4405602004"</v>
      </c>
      <c r="M6286" s="20" t="str">
        <f>IFERROR(VLOOKUP(B6286,属性中转表!$K$2:$O$21,5,FALSE),"")</f>
        <v>"dpspro":50</v>
      </c>
      <c r="N6286" s="20" t="str">
        <f>IF(B6286=25,VLOOKUP(A6286,英雄数据表!A:L,8,FALSE),IF(B6286=50,VLOOKUP(A6286,英雄数据表!A:L,12,0),""))</f>
        <v/>
      </c>
    </row>
    <row r="6287" spans="1:14" x14ac:dyDescent="0.3">
      <c r="A6287" s="20">
        <v>44056</v>
      </c>
      <c r="B6287" s="21">
        <f t="shared" si="414"/>
        <v>86</v>
      </c>
      <c r="C6287" s="21">
        <v>5</v>
      </c>
      <c r="D6287" s="21">
        <f>VLOOKUP(A6287,英雄数据表!A:D,4,0)</f>
        <v>4</v>
      </c>
      <c r="E6287" s="20" t="str">
        <f>VLOOKUP(A6287,英雄数据表!A:C,3,0)</f>
        <v>鹰击头冠</v>
      </c>
      <c r="F6287" s="20">
        <f t="shared" si="415"/>
        <v>44056</v>
      </c>
      <c r="G6287" s="20">
        <f t="shared" si="416"/>
        <v>44056</v>
      </c>
      <c r="H6287" s="21" t="str">
        <f>VLOOKUP(B6287,属性中转表!A:F,6,FALSE)</f>
        <v>"hp":378000,"atk":10500</v>
      </c>
      <c r="I6287" s="20" t="str">
        <f>IF(VLOOKUP(B6287,属性中转表!A:G,7,FALSE)=0,"",VLOOKUP(VLOOKUP(B6287,属性中转表!A:G,7,FALSE),属性中转表!$K$2:$P$21,6,0))&amp;IF(VLOOKUP(B6287,属性中转表!A:G,7,FALSE)&gt;=50,VLOOKUP(A6287,英雄数据表!A:K,9,0),IF(VLOOKUP(B6287,属性中转表!A:G,7,FALSE)&gt;=25,VLOOKUP(A6287,英雄数据表!A:K,5,0),""))</f>
        <v>"atk":600,"hp":10000,"undpspro":200,"pvpdpspro":100,"pvpundpspro":100,"speed":10</v>
      </c>
      <c r="J6287" s="20" t="str">
        <f>IF(I6287="","",属性中转表!$I$1&amp;(IF(VLOOKUP(B6287,属性中转表!A:G,7,FALSE)=0,0,VLOOKUP(VLOOKUP(B6287,属性中转表!A:G,7,FALSE),属性中转表!$K$2:$P$21,4,0)))+IFERROR(VLOOKUP(A6287,英雄数据表!A:K,IF(武魂!B6287&gt;=50,10,IF(武魂!B6287&gt;=25,6)),0),0))</f>
        <v>,"dpspro":300</v>
      </c>
      <c r="K6287" s="32" t="str">
        <f t="shared" si="417"/>
        <v>"atk":600,"hp":10000,"undpspro":200,"pvpdpspro":100,"pvpundpspro":100,"speed":10,"dpspro":300</v>
      </c>
      <c r="L6287" s="20" t="str">
        <f>IF(B6287&gt;=50,VLOOKUP(A6287,英雄数据表!A:L,11,FALSE),IF(B6287&gt;=25,VLOOKUP(A6287,英雄数据表!A:L,7,0),""))</f>
        <v>"4405602004"</v>
      </c>
      <c r="M6287" s="20" t="str">
        <f>IFERROR(VLOOKUP(B6287,属性中转表!$K$2:$O$21,5,FALSE),"")</f>
        <v/>
      </c>
      <c r="N6287" s="20" t="str">
        <f>IF(B6287=25,VLOOKUP(A6287,英雄数据表!A:L,8,FALSE),IF(B6287=50,VLOOKUP(A6287,英雄数据表!A:L,12,0),""))</f>
        <v/>
      </c>
    </row>
    <row r="6288" spans="1:14" x14ac:dyDescent="0.3">
      <c r="A6288" s="20">
        <v>44056</v>
      </c>
      <c r="B6288" s="21">
        <f t="shared" si="414"/>
        <v>87</v>
      </c>
      <c r="C6288" s="21">
        <v>5</v>
      </c>
      <c r="D6288" s="21">
        <f>VLOOKUP(A6288,英雄数据表!A:D,4,0)</f>
        <v>4</v>
      </c>
      <c r="E6288" s="20" t="str">
        <f>VLOOKUP(A6288,英雄数据表!A:C,3,0)</f>
        <v>鹰击头冠</v>
      </c>
      <c r="F6288" s="20">
        <f t="shared" si="415"/>
        <v>44056</v>
      </c>
      <c r="G6288" s="20">
        <f t="shared" si="416"/>
        <v>44056</v>
      </c>
      <c r="H6288" s="21" t="str">
        <f>VLOOKUP(B6288,属性中转表!A:F,6,FALSE)</f>
        <v>"hp":383400,"atk":10650</v>
      </c>
      <c r="I6288" s="20" t="str">
        <f>IF(VLOOKUP(B6288,属性中转表!A:G,7,FALSE)=0,"",VLOOKUP(VLOOKUP(B6288,属性中转表!A:G,7,FALSE),属性中转表!$K$2:$P$21,6,0))&amp;IF(VLOOKUP(B6288,属性中转表!A:G,7,FALSE)&gt;=50,VLOOKUP(A6288,英雄数据表!A:K,9,0),IF(VLOOKUP(B6288,属性中转表!A:G,7,FALSE)&gt;=25,VLOOKUP(A6288,英雄数据表!A:K,5,0),""))</f>
        <v>"atk":600,"hp":10000,"undpspro":200,"pvpdpspro":100,"pvpundpspro":100,"speed":10</v>
      </c>
      <c r="J6288" s="20" t="str">
        <f>IF(I6288="","",属性中转表!$I$1&amp;(IF(VLOOKUP(B6288,属性中转表!A:G,7,FALSE)=0,0,VLOOKUP(VLOOKUP(B6288,属性中转表!A:G,7,FALSE),属性中转表!$K$2:$P$21,4,0)))+IFERROR(VLOOKUP(A6288,英雄数据表!A:K,IF(武魂!B6288&gt;=50,10,IF(武魂!B6288&gt;=25,6)),0),0))</f>
        <v>,"dpspro":300</v>
      </c>
      <c r="K6288" s="32" t="str">
        <f t="shared" si="417"/>
        <v>"atk":600,"hp":10000,"undpspro":200,"pvpdpspro":100,"pvpundpspro":100,"speed":10,"dpspro":300</v>
      </c>
      <c r="L6288" s="20" t="str">
        <f>IF(B6288&gt;=50,VLOOKUP(A6288,英雄数据表!A:L,11,FALSE),IF(B6288&gt;=25,VLOOKUP(A6288,英雄数据表!A:L,7,0),""))</f>
        <v>"4405602004"</v>
      </c>
      <c r="M6288" s="20" t="str">
        <f>IFERROR(VLOOKUP(B6288,属性中转表!$K$2:$O$21,5,FALSE),"")</f>
        <v/>
      </c>
      <c r="N6288" s="20" t="str">
        <f>IF(B6288=25,VLOOKUP(A6288,英雄数据表!A:L,8,FALSE),IF(B6288=50,VLOOKUP(A6288,英雄数据表!A:L,12,0),""))</f>
        <v/>
      </c>
    </row>
    <row r="6289" spans="1:14" x14ac:dyDescent="0.3">
      <c r="A6289" s="20">
        <v>44056</v>
      </c>
      <c r="B6289" s="21">
        <f t="shared" si="414"/>
        <v>88</v>
      </c>
      <c r="C6289" s="21">
        <v>5</v>
      </c>
      <c r="D6289" s="21">
        <f>VLOOKUP(A6289,英雄数据表!A:D,4,0)</f>
        <v>4</v>
      </c>
      <c r="E6289" s="20" t="str">
        <f>VLOOKUP(A6289,英雄数据表!A:C,3,0)</f>
        <v>鹰击头冠</v>
      </c>
      <c r="F6289" s="20">
        <f t="shared" si="415"/>
        <v>44056</v>
      </c>
      <c r="G6289" s="20">
        <f t="shared" si="416"/>
        <v>44056</v>
      </c>
      <c r="H6289" s="21" t="str">
        <f>VLOOKUP(B6289,属性中转表!A:F,6,FALSE)</f>
        <v>"hp":388800,"atk":10800</v>
      </c>
      <c r="I6289" s="20" t="str">
        <f>IF(VLOOKUP(B6289,属性中转表!A:G,7,FALSE)=0,"",VLOOKUP(VLOOKUP(B6289,属性中转表!A:G,7,FALSE),属性中转表!$K$2:$P$21,6,0))&amp;IF(VLOOKUP(B6289,属性中转表!A:G,7,FALSE)&gt;=50,VLOOKUP(A6289,英雄数据表!A:K,9,0),IF(VLOOKUP(B6289,属性中转表!A:G,7,FALSE)&gt;=25,VLOOKUP(A6289,英雄数据表!A:K,5,0),""))</f>
        <v>"atk":600,"hp":10000,"undpspro":200,"pvpdpspro":100,"pvpundpspro":100,"speed":10</v>
      </c>
      <c r="J6289" s="20" t="str">
        <f>IF(I6289="","",属性中转表!$I$1&amp;(IF(VLOOKUP(B6289,属性中转表!A:G,7,FALSE)=0,0,VLOOKUP(VLOOKUP(B6289,属性中转表!A:G,7,FALSE),属性中转表!$K$2:$P$21,4,0)))+IFERROR(VLOOKUP(A6289,英雄数据表!A:K,IF(武魂!B6289&gt;=50,10,IF(武魂!B6289&gt;=25,6)),0),0))</f>
        <v>,"dpspro":300</v>
      </c>
      <c r="K6289" s="32" t="str">
        <f t="shared" si="417"/>
        <v>"atk":600,"hp":10000,"undpspro":200,"pvpdpspro":100,"pvpundpspro":100,"speed":10,"dpspro":300</v>
      </c>
      <c r="L6289" s="20" t="str">
        <f>IF(B6289&gt;=50,VLOOKUP(A6289,英雄数据表!A:L,11,FALSE),IF(B6289&gt;=25,VLOOKUP(A6289,英雄数据表!A:L,7,0),""))</f>
        <v>"4405602004"</v>
      </c>
      <c r="M6289" s="20" t="str">
        <f>IFERROR(VLOOKUP(B6289,属性中转表!$K$2:$O$21,5,FALSE),"")</f>
        <v/>
      </c>
      <c r="N6289" s="20" t="str">
        <f>IF(B6289=25,VLOOKUP(A6289,英雄数据表!A:L,8,FALSE),IF(B6289=50,VLOOKUP(A6289,英雄数据表!A:L,12,0),""))</f>
        <v/>
      </c>
    </row>
    <row r="6290" spans="1:14" x14ac:dyDescent="0.3">
      <c r="A6290" s="20">
        <v>44056</v>
      </c>
      <c r="B6290" s="21">
        <f t="shared" si="414"/>
        <v>89</v>
      </c>
      <c r="C6290" s="21">
        <v>5</v>
      </c>
      <c r="D6290" s="21">
        <f>VLOOKUP(A6290,英雄数据表!A:D,4,0)</f>
        <v>4</v>
      </c>
      <c r="E6290" s="20" t="str">
        <f>VLOOKUP(A6290,英雄数据表!A:C,3,0)</f>
        <v>鹰击头冠</v>
      </c>
      <c r="F6290" s="20">
        <f t="shared" si="415"/>
        <v>44056</v>
      </c>
      <c r="G6290" s="20">
        <f t="shared" si="416"/>
        <v>44056</v>
      </c>
      <c r="H6290" s="21" t="str">
        <f>VLOOKUP(B6290,属性中转表!A:F,6,FALSE)</f>
        <v>"hp":394200,"atk":10950</v>
      </c>
      <c r="I6290" s="20" t="str">
        <f>IF(VLOOKUP(B6290,属性中转表!A:G,7,FALSE)=0,"",VLOOKUP(VLOOKUP(B6290,属性中转表!A:G,7,FALSE),属性中转表!$K$2:$P$21,6,0))&amp;IF(VLOOKUP(B6290,属性中转表!A:G,7,FALSE)&gt;=50,VLOOKUP(A6290,英雄数据表!A:K,9,0),IF(VLOOKUP(B6290,属性中转表!A:G,7,FALSE)&gt;=25,VLOOKUP(A6290,英雄数据表!A:K,5,0),""))</f>
        <v>"atk":600,"hp":10000,"undpspro":200,"pvpdpspro":100,"pvpundpspro":100,"speed":10</v>
      </c>
      <c r="J6290" s="20" t="str">
        <f>IF(I6290="","",属性中转表!$I$1&amp;(IF(VLOOKUP(B6290,属性中转表!A:G,7,FALSE)=0,0,VLOOKUP(VLOOKUP(B6290,属性中转表!A:G,7,FALSE),属性中转表!$K$2:$P$21,4,0)))+IFERROR(VLOOKUP(A6290,英雄数据表!A:K,IF(武魂!B6290&gt;=50,10,IF(武魂!B6290&gt;=25,6)),0),0))</f>
        <v>,"dpspro":300</v>
      </c>
      <c r="K6290" s="32" t="str">
        <f t="shared" si="417"/>
        <v>"atk":600,"hp":10000,"undpspro":200,"pvpdpspro":100,"pvpundpspro":100,"speed":10,"dpspro":300</v>
      </c>
      <c r="L6290" s="20" t="str">
        <f>IF(B6290&gt;=50,VLOOKUP(A6290,英雄数据表!A:L,11,FALSE),IF(B6290&gt;=25,VLOOKUP(A6290,英雄数据表!A:L,7,0),""))</f>
        <v>"4405602004"</v>
      </c>
      <c r="M6290" s="20" t="str">
        <f>IFERROR(VLOOKUP(B6290,属性中转表!$K$2:$O$21,5,FALSE),"")</f>
        <v/>
      </c>
      <c r="N6290" s="20" t="str">
        <f>IF(B6290=25,VLOOKUP(A6290,英雄数据表!A:L,8,FALSE),IF(B6290=50,VLOOKUP(A6290,英雄数据表!A:L,12,0),""))</f>
        <v/>
      </c>
    </row>
    <row r="6291" spans="1:14" x14ac:dyDescent="0.3">
      <c r="A6291" s="20">
        <v>44056</v>
      </c>
      <c r="B6291" s="21">
        <f t="shared" si="414"/>
        <v>90</v>
      </c>
      <c r="C6291" s="21">
        <v>5</v>
      </c>
      <c r="D6291" s="21">
        <f>VLOOKUP(A6291,英雄数据表!A:D,4,0)</f>
        <v>4</v>
      </c>
      <c r="E6291" s="20" t="str">
        <f>VLOOKUP(A6291,英雄数据表!A:C,3,0)</f>
        <v>鹰击头冠</v>
      </c>
      <c r="F6291" s="20">
        <f t="shared" si="415"/>
        <v>44056</v>
      </c>
      <c r="G6291" s="20">
        <f t="shared" si="416"/>
        <v>44056</v>
      </c>
      <c r="H6291" s="21" t="str">
        <f>VLOOKUP(B6291,属性中转表!A:F,6,FALSE)</f>
        <v>"hp":399600,"atk":11100</v>
      </c>
      <c r="I6291" s="20" t="str">
        <f>IF(VLOOKUP(B6291,属性中转表!A:G,7,FALSE)=0,"",VLOOKUP(VLOOKUP(B6291,属性中转表!A:G,7,FALSE),属性中转表!$K$2:$P$21,6,0))&amp;IF(VLOOKUP(B6291,属性中转表!A:G,7,FALSE)&gt;=50,VLOOKUP(A6291,英雄数据表!A:K,9,0),IF(VLOOKUP(B6291,属性中转表!A:G,7,FALSE)&gt;=25,VLOOKUP(A6291,英雄数据表!A:K,5,0),""))</f>
        <v>"atk":600,"hp":10000,"undpspro":200,"pvpdpspro":150,"pvpundpspro":100,"speed":10</v>
      </c>
      <c r="J6291" s="20" t="str">
        <f>IF(I6291="","",属性中转表!$I$1&amp;(IF(VLOOKUP(B6291,属性中转表!A:G,7,FALSE)=0,0,VLOOKUP(VLOOKUP(B6291,属性中转表!A:G,7,FALSE),属性中转表!$K$2:$P$21,4,0)))+IFERROR(VLOOKUP(A6291,英雄数据表!A:K,IF(武魂!B6291&gt;=50,10,IF(武魂!B6291&gt;=25,6)),0),0))</f>
        <v>,"dpspro":300</v>
      </c>
      <c r="K6291" s="32" t="str">
        <f t="shared" si="417"/>
        <v>"atk":600,"hp":10000,"undpspro":200,"pvpdpspro":150,"pvpundpspro":100,"speed":10,"dpspro":300</v>
      </c>
      <c r="L6291" s="20" t="str">
        <f>IF(B6291&gt;=50,VLOOKUP(A6291,英雄数据表!A:L,11,FALSE),IF(B6291&gt;=25,VLOOKUP(A6291,英雄数据表!A:L,7,0),""))</f>
        <v>"4405602004"</v>
      </c>
      <c r="M6291" s="20" t="str">
        <f>IFERROR(VLOOKUP(B6291,属性中转表!$K$2:$O$21,5,FALSE),"")</f>
        <v>"pvpdpspro":50</v>
      </c>
      <c r="N6291" s="20" t="str">
        <f>IF(B6291=25,VLOOKUP(A6291,英雄数据表!A:L,8,FALSE),IF(B6291=50,VLOOKUP(A6291,英雄数据表!A:L,12,0),""))</f>
        <v/>
      </c>
    </row>
    <row r="6292" spans="1:14" x14ac:dyDescent="0.3">
      <c r="A6292" s="20">
        <v>44056</v>
      </c>
      <c r="B6292" s="21">
        <f t="shared" si="414"/>
        <v>91</v>
      </c>
      <c r="C6292" s="21">
        <v>5</v>
      </c>
      <c r="D6292" s="21">
        <f>VLOOKUP(A6292,英雄数据表!A:D,4,0)</f>
        <v>4</v>
      </c>
      <c r="E6292" s="20" t="str">
        <f>VLOOKUP(A6292,英雄数据表!A:C,3,0)</f>
        <v>鹰击头冠</v>
      </c>
      <c r="F6292" s="20">
        <f t="shared" si="415"/>
        <v>44056</v>
      </c>
      <c r="G6292" s="20">
        <f t="shared" si="416"/>
        <v>44056</v>
      </c>
      <c r="H6292" s="21" t="str">
        <f>VLOOKUP(B6292,属性中转表!A:F,6,FALSE)</f>
        <v>"hp":405000,"atk":11250</v>
      </c>
      <c r="I6292" s="20" t="str">
        <f>IF(VLOOKUP(B6292,属性中转表!A:G,7,FALSE)=0,"",VLOOKUP(VLOOKUP(B6292,属性中转表!A:G,7,FALSE),属性中转表!$K$2:$P$21,6,0))&amp;IF(VLOOKUP(B6292,属性中转表!A:G,7,FALSE)&gt;=50,VLOOKUP(A6292,英雄数据表!A:K,9,0),IF(VLOOKUP(B6292,属性中转表!A:G,7,FALSE)&gt;=25,VLOOKUP(A6292,英雄数据表!A:K,5,0),""))</f>
        <v>"atk":600,"hp":10000,"undpspro":200,"pvpdpspro":150,"pvpundpspro":100,"speed":10</v>
      </c>
      <c r="J6292" s="20" t="str">
        <f>IF(I6292="","",属性中转表!$I$1&amp;(IF(VLOOKUP(B6292,属性中转表!A:G,7,FALSE)=0,0,VLOOKUP(VLOOKUP(B6292,属性中转表!A:G,7,FALSE),属性中转表!$K$2:$P$21,4,0)))+IFERROR(VLOOKUP(A6292,英雄数据表!A:K,IF(武魂!B6292&gt;=50,10,IF(武魂!B6292&gt;=25,6)),0),0))</f>
        <v>,"dpspro":300</v>
      </c>
      <c r="K6292" s="32" t="str">
        <f t="shared" si="417"/>
        <v>"atk":600,"hp":10000,"undpspro":200,"pvpdpspro":150,"pvpundpspro":100,"speed":10,"dpspro":300</v>
      </c>
      <c r="L6292" s="20" t="str">
        <f>IF(B6292&gt;=50,VLOOKUP(A6292,英雄数据表!A:L,11,FALSE),IF(B6292&gt;=25,VLOOKUP(A6292,英雄数据表!A:L,7,0),""))</f>
        <v>"4405602004"</v>
      </c>
      <c r="M6292" s="20" t="str">
        <f>IFERROR(VLOOKUP(B6292,属性中转表!$K$2:$O$21,5,FALSE),"")</f>
        <v/>
      </c>
      <c r="N6292" s="20" t="str">
        <f>IF(B6292=25,VLOOKUP(A6292,英雄数据表!A:L,8,FALSE),IF(B6292=50,VLOOKUP(A6292,英雄数据表!A:L,12,0),""))</f>
        <v/>
      </c>
    </row>
    <row r="6293" spans="1:14" x14ac:dyDescent="0.3">
      <c r="A6293" s="20">
        <v>44056</v>
      </c>
      <c r="B6293" s="21">
        <f t="shared" si="414"/>
        <v>92</v>
      </c>
      <c r="C6293" s="21">
        <v>5</v>
      </c>
      <c r="D6293" s="21">
        <f>VLOOKUP(A6293,英雄数据表!A:D,4,0)</f>
        <v>4</v>
      </c>
      <c r="E6293" s="20" t="str">
        <f>VLOOKUP(A6293,英雄数据表!A:C,3,0)</f>
        <v>鹰击头冠</v>
      </c>
      <c r="F6293" s="20">
        <f t="shared" si="415"/>
        <v>44056</v>
      </c>
      <c r="G6293" s="20">
        <f t="shared" si="416"/>
        <v>44056</v>
      </c>
      <c r="H6293" s="21" t="str">
        <f>VLOOKUP(B6293,属性中转表!A:F,6,FALSE)</f>
        <v>"hp":410400,"atk":11400</v>
      </c>
      <c r="I6293" s="20" t="str">
        <f>IF(VLOOKUP(B6293,属性中转表!A:G,7,FALSE)=0,"",VLOOKUP(VLOOKUP(B6293,属性中转表!A:G,7,FALSE),属性中转表!$K$2:$P$21,6,0))&amp;IF(VLOOKUP(B6293,属性中转表!A:G,7,FALSE)&gt;=50,VLOOKUP(A6293,英雄数据表!A:K,9,0),IF(VLOOKUP(B6293,属性中转表!A:G,7,FALSE)&gt;=25,VLOOKUP(A6293,英雄数据表!A:K,5,0),""))</f>
        <v>"atk":600,"hp":10000,"undpspro":200,"pvpdpspro":150,"pvpundpspro":100,"speed":10</v>
      </c>
      <c r="J6293" s="20" t="str">
        <f>IF(I6293="","",属性中转表!$I$1&amp;(IF(VLOOKUP(B6293,属性中转表!A:G,7,FALSE)=0,0,VLOOKUP(VLOOKUP(B6293,属性中转表!A:G,7,FALSE),属性中转表!$K$2:$P$21,4,0)))+IFERROR(VLOOKUP(A6293,英雄数据表!A:K,IF(武魂!B6293&gt;=50,10,IF(武魂!B6293&gt;=25,6)),0),0))</f>
        <v>,"dpspro":300</v>
      </c>
      <c r="K6293" s="32" t="str">
        <f t="shared" si="417"/>
        <v>"atk":600,"hp":10000,"undpspro":200,"pvpdpspro":150,"pvpundpspro":100,"speed":10,"dpspro":300</v>
      </c>
      <c r="L6293" s="20" t="str">
        <f>IF(B6293&gt;=50,VLOOKUP(A6293,英雄数据表!A:L,11,FALSE),IF(B6293&gt;=25,VLOOKUP(A6293,英雄数据表!A:L,7,0),""))</f>
        <v>"4405602004"</v>
      </c>
      <c r="M6293" s="20" t="str">
        <f>IFERROR(VLOOKUP(B6293,属性中转表!$K$2:$O$21,5,FALSE),"")</f>
        <v/>
      </c>
      <c r="N6293" s="20" t="str">
        <f>IF(B6293=25,VLOOKUP(A6293,英雄数据表!A:L,8,FALSE),IF(B6293=50,VLOOKUP(A6293,英雄数据表!A:L,12,0),""))</f>
        <v/>
      </c>
    </row>
    <row r="6294" spans="1:14" x14ac:dyDescent="0.3">
      <c r="A6294" s="20">
        <v>44056</v>
      </c>
      <c r="B6294" s="21">
        <f t="shared" ref="B6294:B6457" si="418">IF(A6294=A6293,B6293+1,1)</f>
        <v>93</v>
      </c>
      <c r="C6294" s="21">
        <v>5</v>
      </c>
      <c r="D6294" s="21">
        <f>VLOOKUP(A6294,英雄数据表!A:D,4,0)</f>
        <v>4</v>
      </c>
      <c r="E6294" s="20" t="str">
        <f>VLOOKUP(A6294,英雄数据表!A:C,3,0)</f>
        <v>鹰击头冠</v>
      </c>
      <c r="F6294" s="20">
        <f t="shared" ref="F6294:F6457" si="419">A6294</f>
        <v>44056</v>
      </c>
      <c r="G6294" s="20">
        <f t="shared" ref="G6294:G6457" si="420">A6294</f>
        <v>44056</v>
      </c>
      <c r="H6294" s="21" t="str">
        <f>VLOOKUP(B6294,属性中转表!A:F,6,FALSE)</f>
        <v>"hp":415800,"atk":11550</v>
      </c>
      <c r="I6294" s="20" t="str">
        <f>IF(VLOOKUP(B6294,属性中转表!A:G,7,FALSE)=0,"",VLOOKUP(VLOOKUP(B6294,属性中转表!A:G,7,FALSE),属性中转表!$K$2:$P$21,6,0))&amp;IF(VLOOKUP(B6294,属性中转表!A:G,7,FALSE)&gt;=50,VLOOKUP(A6294,英雄数据表!A:K,9,0),IF(VLOOKUP(B6294,属性中转表!A:G,7,FALSE)&gt;=25,VLOOKUP(A6294,英雄数据表!A:K,5,0),""))</f>
        <v>"atk":600,"hp":10000,"undpspro":200,"pvpdpspro":150,"pvpundpspro":100,"speed":10</v>
      </c>
      <c r="J6294" s="20" t="str">
        <f>IF(I6294="","",属性中转表!$I$1&amp;(IF(VLOOKUP(B6294,属性中转表!A:G,7,FALSE)=0,0,VLOOKUP(VLOOKUP(B6294,属性中转表!A:G,7,FALSE),属性中转表!$K$2:$P$21,4,0)))+IFERROR(VLOOKUP(A6294,英雄数据表!A:K,IF(武魂!B6294&gt;=50,10,IF(武魂!B6294&gt;=25,6)),0),0))</f>
        <v>,"dpspro":300</v>
      </c>
      <c r="K6294" s="32" t="str">
        <f t="shared" si="417"/>
        <v>"atk":600,"hp":10000,"undpspro":200,"pvpdpspro":150,"pvpundpspro":100,"speed":10,"dpspro":300</v>
      </c>
      <c r="L6294" s="20" t="str">
        <f>IF(B6294&gt;=50,VLOOKUP(A6294,英雄数据表!A:L,11,FALSE),IF(B6294&gt;=25,VLOOKUP(A6294,英雄数据表!A:L,7,0),""))</f>
        <v>"4405602004"</v>
      </c>
      <c r="M6294" s="20" t="str">
        <f>IFERROR(VLOOKUP(B6294,属性中转表!$K$2:$O$21,5,FALSE),"")</f>
        <v/>
      </c>
      <c r="N6294" s="20" t="str">
        <f>IF(B6294=25,VLOOKUP(A6294,英雄数据表!A:L,8,FALSE),IF(B6294=50,VLOOKUP(A6294,英雄数据表!A:L,12,0),""))</f>
        <v/>
      </c>
    </row>
    <row r="6295" spans="1:14" x14ac:dyDescent="0.3">
      <c r="A6295" s="20">
        <v>44056</v>
      </c>
      <c r="B6295" s="21">
        <f t="shared" si="418"/>
        <v>94</v>
      </c>
      <c r="C6295" s="21">
        <v>5</v>
      </c>
      <c r="D6295" s="21">
        <f>VLOOKUP(A6295,英雄数据表!A:D,4,0)</f>
        <v>4</v>
      </c>
      <c r="E6295" s="20" t="str">
        <f>VLOOKUP(A6295,英雄数据表!A:C,3,0)</f>
        <v>鹰击头冠</v>
      </c>
      <c r="F6295" s="20">
        <f t="shared" si="419"/>
        <v>44056</v>
      </c>
      <c r="G6295" s="20">
        <f t="shared" si="420"/>
        <v>44056</v>
      </c>
      <c r="H6295" s="21" t="str">
        <f>VLOOKUP(B6295,属性中转表!A:F,6,FALSE)</f>
        <v>"hp":421200,"atk":11700</v>
      </c>
      <c r="I6295" s="20" t="str">
        <f>IF(VLOOKUP(B6295,属性中转表!A:G,7,FALSE)=0,"",VLOOKUP(VLOOKUP(B6295,属性中转表!A:G,7,FALSE),属性中转表!$K$2:$P$21,6,0))&amp;IF(VLOOKUP(B6295,属性中转表!A:G,7,FALSE)&gt;=50,VLOOKUP(A6295,英雄数据表!A:K,9,0),IF(VLOOKUP(B6295,属性中转表!A:G,7,FALSE)&gt;=25,VLOOKUP(A6295,英雄数据表!A:K,5,0),""))</f>
        <v>"atk":600,"hp":10000,"undpspro":200,"pvpdpspro":150,"pvpundpspro":100,"speed":10</v>
      </c>
      <c r="J6295" s="20" t="str">
        <f>IF(I6295="","",属性中转表!$I$1&amp;(IF(VLOOKUP(B6295,属性中转表!A:G,7,FALSE)=0,0,VLOOKUP(VLOOKUP(B6295,属性中转表!A:G,7,FALSE),属性中转表!$K$2:$P$21,4,0)))+IFERROR(VLOOKUP(A6295,英雄数据表!A:K,IF(武魂!B6295&gt;=50,10,IF(武魂!B6295&gt;=25,6)),0),0))</f>
        <v>,"dpspro":300</v>
      </c>
      <c r="K6295" s="32" t="str">
        <f t="shared" si="417"/>
        <v>"atk":600,"hp":10000,"undpspro":200,"pvpdpspro":150,"pvpundpspro":100,"speed":10,"dpspro":300</v>
      </c>
      <c r="L6295" s="20" t="str">
        <f>IF(B6295&gt;=50,VLOOKUP(A6295,英雄数据表!A:L,11,FALSE),IF(B6295&gt;=25,VLOOKUP(A6295,英雄数据表!A:L,7,0),""))</f>
        <v>"4405602004"</v>
      </c>
      <c r="M6295" s="20" t="str">
        <f>IFERROR(VLOOKUP(B6295,属性中转表!$K$2:$O$21,5,FALSE),"")</f>
        <v/>
      </c>
      <c r="N6295" s="20" t="str">
        <f>IF(B6295=25,VLOOKUP(A6295,英雄数据表!A:L,8,FALSE),IF(B6295=50,VLOOKUP(A6295,英雄数据表!A:L,12,0),""))</f>
        <v/>
      </c>
    </row>
    <row r="6296" spans="1:14" x14ac:dyDescent="0.3">
      <c r="A6296" s="20">
        <v>44056</v>
      </c>
      <c r="B6296" s="21">
        <f t="shared" si="418"/>
        <v>95</v>
      </c>
      <c r="C6296" s="21">
        <v>5</v>
      </c>
      <c r="D6296" s="21">
        <f>VLOOKUP(A6296,英雄数据表!A:D,4,0)</f>
        <v>4</v>
      </c>
      <c r="E6296" s="20" t="str">
        <f>VLOOKUP(A6296,英雄数据表!A:C,3,0)</f>
        <v>鹰击头冠</v>
      </c>
      <c r="F6296" s="20">
        <f t="shared" si="419"/>
        <v>44056</v>
      </c>
      <c r="G6296" s="20">
        <f t="shared" si="420"/>
        <v>44056</v>
      </c>
      <c r="H6296" s="21" t="str">
        <f>VLOOKUP(B6296,属性中转表!A:F,6,FALSE)</f>
        <v>"hp":426600,"atk":11850</v>
      </c>
      <c r="I6296" s="20" t="str">
        <f>IF(VLOOKUP(B6296,属性中转表!A:G,7,FALSE)=0,"",VLOOKUP(VLOOKUP(B6296,属性中转表!A:G,7,FALSE),属性中转表!$K$2:$P$21,6,0))&amp;IF(VLOOKUP(B6296,属性中转表!A:G,7,FALSE)&gt;=50,VLOOKUP(A6296,英雄数据表!A:K,9,0),IF(VLOOKUP(B6296,属性中转表!A:G,7,FALSE)&gt;=25,VLOOKUP(A6296,英雄数据表!A:K,5,0),""))</f>
        <v>"atk":600,"hp":10000,"undpspro":200,"pvpdpspro":150,"pvpundpspro":150,"speed":10</v>
      </c>
      <c r="J6296" s="20" t="str">
        <f>IF(I6296="","",属性中转表!$I$1&amp;(IF(VLOOKUP(B6296,属性中转表!A:G,7,FALSE)=0,0,VLOOKUP(VLOOKUP(B6296,属性中转表!A:G,7,FALSE),属性中转表!$K$2:$P$21,4,0)))+IFERROR(VLOOKUP(A6296,英雄数据表!A:K,IF(武魂!B6296&gt;=50,10,IF(武魂!B6296&gt;=25,6)),0),0))</f>
        <v>,"dpspro":300</v>
      </c>
      <c r="K6296" s="32" t="str">
        <f t="shared" si="417"/>
        <v>"atk":600,"hp":10000,"undpspro":200,"pvpdpspro":150,"pvpundpspro":150,"speed":10,"dpspro":300</v>
      </c>
      <c r="L6296" s="20" t="str">
        <f>IF(B6296&gt;=50,VLOOKUP(A6296,英雄数据表!A:L,11,FALSE),IF(B6296&gt;=25,VLOOKUP(A6296,英雄数据表!A:L,7,0),""))</f>
        <v>"4405602004"</v>
      </c>
      <c r="M6296" s="20" t="str">
        <f>IFERROR(VLOOKUP(B6296,属性中转表!$K$2:$O$21,5,FALSE),"")</f>
        <v>"pvpundpspro":50</v>
      </c>
      <c r="N6296" s="20" t="str">
        <f>IF(B6296=25,VLOOKUP(A6296,英雄数据表!A:L,8,FALSE),IF(B6296=50,VLOOKUP(A6296,英雄数据表!A:L,12,0),""))</f>
        <v/>
      </c>
    </row>
    <row r="6297" spans="1:14" x14ac:dyDescent="0.3">
      <c r="A6297" s="20">
        <v>44056</v>
      </c>
      <c r="B6297" s="21">
        <f t="shared" si="418"/>
        <v>96</v>
      </c>
      <c r="C6297" s="21">
        <v>5</v>
      </c>
      <c r="D6297" s="21">
        <f>VLOOKUP(A6297,英雄数据表!A:D,4,0)</f>
        <v>4</v>
      </c>
      <c r="E6297" s="20" t="str">
        <f>VLOOKUP(A6297,英雄数据表!A:C,3,0)</f>
        <v>鹰击头冠</v>
      </c>
      <c r="F6297" s="20">
        <f t="shared" si="419"/>
        <v>44056</v>
      </c>
      <c r="G6297" s="20">
        <f t="shared" si="420"/>
        <v>44056</v>
      </c>
      <c r="H6297" s="21" t="str">
        <f>VLOOKUP(B6297,属性中转表!A:F,6,FALSE)</f>
        <v>"hp":432000,"atk":12000</v>
      </c>
      <c r="I6297" s="20" t="str">
        <f>IF(VLOOKUP(B6297,属性中转表!A:G,7,FALSE)=0,"",VLOOKUP(VLOOKUP(B6297,属性中转表!A:G,7,FALSE),属性中转表!$K$2:$P$21,6,0))&amp;IF(VLOOKUP(B6297,属性中转表!A:G,7,FALSE)&gt;=50,VLOOKUP(A6297,英雄数据表!A:K,9,0),IF(VLOOKUP(B6297,属性中转表!A:G,7,FALSE)&gt;=25,VLOOKUP(A6297,英雄数据表!A:K,5,0),""))</f>
        <v>"atk":600,"hp":10000,"undpspro":200,"pvpdpspro":150,"pvpundpspro":150,"speed":10</v>
      </c>
      <c r="J6297" s="20" t="str">
        <f>IF(I6297="","",属性中转表!$I$1&amp;(IF(VLOOKUP(B6297,属性中转表!A:G,7,FALSE)=0,0,VLOOKUP(VLOOKUP(B6297,属性中转表!A:G,7,FALSE),属性中转表!$K$2:$P$21,4,0)))+IFERROR(VLOOKUP(A6297,英雄数据表!A:K,IF(武魂!B6297&gt;=50,10,IF(武魂!B6297&gt;=25,6)),0),0))</f>
        <v>,"dpspro":300</v>
      </c>
      <c r="K6297" s="32" t="str">
        <f t="shared" si="417"/>
        <v>"atk":600,"hp":10000,"undpspro":200,"pvpdpspro":150,"pvpundpspro":150,"speed":10,"dpspro":300</v>
      </c>
      <c r="L6297" s="20" t="str">
        <f>IF(B6297&gt;=50,VLOOKUP(A6297,英雄数据表!A:L,11,FALSE),IF(B6297&gt;=25,VLOOKUP(A6297,英雄数据表!A:L,7,0),""))</f>
        <v>"4405602004"</v>
      </c>
      <c r="M6297" s="20" t="str">
        <f>IFERROR(VLOOKUP(B6297,属性中转表!$K$2:$O$21,5,FALSE),"")</f>
        <v/>
      </c>
      <c r="N6297" s="20" t="str">
        <f>IF(B6297=25,VLOOKUP(A6297,英雄数据表!A:L,8,FALSE),IF(B6297=50,VLOOKUP(A6297,英雄数据表!A:L,12,0),""))</f>
        <v/>
      </c>
    </row>
    <row r="6298" spans="1:14" x14ac:dyDescent="0.3">
      <c r="A6298" s="20">
        <v>44056</v>
      </c>
      <c r="B6298" s="21">
        <f t="shared" si="418"/>
        <v>97</v>
      </c>
      <c r="C6298" s="21">
        <v>5</v>
      </c>
      <c r="D6298" s="21">
        <f>VLOOKUP(A6298,英雄数据表!A:D,4,0)</f>
        <v>4</v>
      </c>
      <c r="E6298" s="20" t="str">
        <f>VLOOKUP(A6298,英雄数据表!A:C,3,0)</f>
        <v>鹰击头冠</v>
      </c>
      <c r="F6298" s="20">
        <f t="shared" si="419"/>
        <v>44056</v>
      </c>
      <c r="G6298" s="20">
        <f t="shared" si="420"/>
        <v>44056</v>
      </c>
      <c r="H6298" s="21" t="str">
        <f>VLOOKUP(B6298,属性中转表!A:F,6,FALSE)</f>
        <v>"hp":437400,"atk":12150</v>
      </c>
      <c r="I6298" s="20" t="str">
        <f>IF(VLOOKUP(B6298,属性中转表!A:G,7,FALSE)=0,"",VLOOKUP(VLOOKUP(B6298,属性中转表!A:G,7,FALSE),属性中转表!$K$2:$P$21,6,0))&amp;IF(VLOOKUP(B6298,属性中转表!A:G,7,FALSE)&gt;=50,VLOOKUP(A6298,英雄数据表!A:K,9,0),IF(VLOOKUP(B6298,属性中转表!A:G,7,FALSE)&gt;=25,VLOOKUP(A6298,英雄数据表!A:K,5,0),""))</f>
        <v>"atk":600,"hp":10000,"undpspro":200,"pvpdpspro":150,"pvpundpspro":150,"speed":10</v>
      </c>
      <c r="J6298" s="20" t="str">
        <f>IF(I6298="","",属性中转表!$I$1&amp;(IF(VLOOKUP(B6298,属性中转表!A:G,7,FALSE)=0,0,VLOOKUP(VLOOKUP(B6298,属性中转表!A:G,7,FALSE),属性中转表!$K$2:$P$21,4,0)))+IFERROR(VLOOKUP(A6298,英雄数据表!A:K,IF(武魂!B6298&gt;=50,10,IF(武魂!B6298&gt;=25,6)),0),0))</f>
        <v>,"dpspro":300</v>
      </c>
      <c r="K6298" s="32" t="str">
        <f t="shared" si="417"/>
        <v>"atk":600,"hp":10000,"undpspro":200,"pvpdpspro":150,"pvpundpspro":150,"speed":10,"dpspro":300</v>
      </c>
      <c r="L6298" s="20" t="str">
        <f>IF(B6298&gt;=50,VLOOKUP(A6298,英雄数据表!A:L,11,FALSE),IF(B6298&gt;=25,VLOOKUP(A6298,英雄数据表!A:L,7,0),""))</f>
        <v>"4405602004"</v>
      </c>
      <c r="M6298" s="20" t="str">
        <f>IFERROR(VLOOKUP(B6298,属性中转表!$K$2:$O$21,5,FALSE),"")</f>
        <v/>
      </c>
      <c r="N6298" s="20" t="str">
        <f>IF(B6298=25,VLOOKUP(A6298,英雄数据表!A:L,8,FALSE),IF(B6298=50,VLOOKUP(A6298,英雄数据表!A:L,12,0),""))</f>
        <v/>
      </c>
    </row>
    <row r="6299" spans="1:14" x14ac:dyDescent="0.3">
      <c r="A6299" s="20">
        <v>44056</v>
      </c>
      <c r="B6299" s="21">
        <f t="shared" si="418"/>
        <v>98</v>
      </c>
      <c r="C6299" s="21">
        <v>5</v>
      </c>
      <c r="D6299" s="21">
        <f>VLOOKUP(A6299,英雄数据表!A:D,4,0)</f>
        <v>4</v>
      </c>
      <c r="E6299" s="20" t="str">
        <f>VLOOKUP(A6299,英雄数据表!A:C,3,0)</f>
        <v>鹰击头冠</v>
      </c>
      <c r="F6299" s="20">
        <f t="shared" si="419"/>
        <v>44056</v>
      </c>
      <c r="G6299" s="20">
        <f t="shared" si="420"/>
        <v>44056</v>
      </c>
      <c r="H6299" s="21" t="str">
        <f>VLOOKUP(B6299,属性中转表!A:F,6,FALSE)</f>
        <v>"hp":442800,"atk":12300</v>
      </c>
      <c r="I6299" s="20" t="str">
        <f>IF(VLOOKUP(B6299,属性中转表!A:G,7,FALSE)=0,"",VLOOKUP(VLOOKUP(B6299,属性中转表!A:G,7,FALSE),属性中转表!$K$2:$P$21,6,0))&amp;IF(VLOOKUP(B6299,属性中转表!A:G,7,FALSE)&gt;=50,VLOOKUP(A6299,英雄数据表!A:K,9,0),IF(VLOOKUP(B6299,属性中转表!A:G,7,FALSE)&gt;=25,VLOOKUP(A6299,英雄数据表!A:K,5,0),""))</f>
        <v>"atk":600,"hp":10000,"undpspro":200,"pvpdpspro":150,"pvpundpspro":150,"speed":10</v>
      </c>
      <c r="J6299" s="20" t="str">
        <f>IF(I6299="","",属性中转表!$I$1&amp;(IF(VLOOKUP(B6299,属性中转表!A:G,7,FALSE)=0,0,VLOOKUP(VLOOKUP(B6299,属性中转表!A:G,7,FALSE),属性中转表!$K$2:$P$21,4,0)))+IFERROR(VLOOKUP(A6299,英雄数据表!A:K,IF(武魂!B6299&gt;=50,10,IF(武魂!B6299&gt;=25,6)),0),0))</f>
        <v>,"dpspro":300</v>
      </c>
      <c r="K6299" s="32" t="str">
        <f t="shared" si="417"/>
        <v>"atk":600,"hp":10000,"undpspro":200,"pvpdpspro":150,"pvpundpspro":150,"speed":10,"dpspro":300</v>
      </c>
      <c r="L6299" s="20" t="str">
        <f>IF(B6299&gt;=50,VLOOKUP(A6299,英雄数据表!A:L,11,FALSE),IF(B6299&gt;=25,VLOOKUP(A6299,英雄数据表!A:L,7,0),""))</f>
        <v>"4405602004"</v>
      </c>
      <c r="M6299" s="20" t="str">
        <f>IFERROR(VLOOKUP(B6299,属性中转表!$K$2:$O$21,5,FALSE),"")</f>
        <v/>
      </c>
      <c r="N6299" s="20" t="str">
        <f>IF(B6299=25,VLOOKUP(A6299,英雄数据表!A:L,8,FALSE),IF(B6299=50,VLOOKUP(A6299,英雄数据表!A:L,12,0),""))</f>
        <v/>
      </c>
    </row>
    <row r="6300" spans="1:14" x14ac:dyDescent="0.3">
      <c r="A6300" s="20">
        <v>44056</v>
      </c>
      <c r="B6300" s="21">
        <f t="shared" si="418"/>
        <v>99</v>
      </c>
      <c r="C6300" s="21">
        <v>5</v>
      </c>
      <c r="D6300" s="21">
        <f>VLOOKUP(A6300,英雄数据表!A:D,4,0)</f>
        <v>4</v>
      </c>
      <c r="E6300" s="20" t="str">
        <f>VLOOKUP(A6300,英雄数据表!A:C,3,0)</f>
        <v>鹰击头冠</v>
      </c>
      <c r="F6300" s="20">
        <f t="shared" si="419"/>
        <v>44056</v>
      </c>
      <c r="G6300" s="20">
        <f t="shared" si="420"/>
        <v>44056</v>
      </c>
      <c r="H6300" s="21" t="str">
        <f>VLOOKUP(B6300,属性中转表!A:F,6,FALSE)</f>
        <v>"hp":448200,"atk":12450</v>
      </c>
      <c r="I6300" s="20" t="str">
        <f>IF(VLOOKUP(B6300,属性中转表!A:G,7,FALSE)=0,"",VLOOKUP(VLOOKUP(B6300,属性中转表!A:G,7,FALSE),属性中转表!$K$2:$P$21,6,0))&amp;IF(VLOOKUP(B6300,属性中转表!A:G,7,FALSE)&gt;=50,VLOOKUP(A6300,英雄数据表!A:K,9,0),IF(VLOOKUP(B6300,属性中转表!A:G,7,FALSE)&gt;=25,VLOOKUP(A6300,英雄数据表!A:K,5,0),""))</f>
        <v>"atk":600,"hp":10000,"undpspro":200,"pvpdpspro":150,"pvpundpspro":150,"speed":10</v>
      </c>
      <c r="J6300" s="20" t="str">
        <f>IF(I6300="","",属性中转表!$I$1&amp;(IF(VLOOKUP(B6300,属性中转表!A:G,7,FALSE)=0,0,VLOOKUP(VLOOKUP(B6300,属性中转表!A:G,7,FALSE),属性中转表!$K$2:$P$21,4,0)))+IFERROR(VLOOKUP(A6300,英雄数据表!A:K,IF(武魂!B6300&gt;=50,10,IF(武魂!B6300&gt;=25,6)),0),0))</f>
        <v>,"dpspro":300</v>
      </c>
      <c r="K6300" s="32" t="str">
        <f t="shared" si="417"/>
        <v>"atk":600,"hp":10000,"undpspro":200,"pvpdpspro":150,"pvpundpspro":150,"speed":10,"dpspro":300</v>
      </c>
      <c r="L6300" s="20" t="str">
        <f>IF(B6300&gt;=50,VLOOKUP(A6300,英雄数据表!A:L,11,FALSE),IF(B6300&gt;=25,VLOOKUP(A6300,英雄数据表!A:L,7,0),""))</f>
        <v>"4405602004"</v>
      </c>
      <c r="M6300" s="20" t="str">
        <f>IFERROR(VLOOKUP(B6300,属性中转表!$K$2:$O$21,5,FALSE),"")</f>
        <v/>
      </c>
      <c r="N6300" s="20" t="str">
        <f>IF(B6300=25,VLOOKUP(A6300,英雄数据表!A:L,8,FALSE),IF(B6300=50,VLOOKUP(A6300,英雄数据表!A:L,12,0),""))</f>
        <v/>
      </c>
    </row>
    <row r="6301" spans="1:14" x14ac:dyDescent="0.3">
      <c r="A6301" s="20">
        <v>44056</v>
      </c>
      <c r="B6301" s="21">
        <f t="shared" si="418"/>
        <v>100</v>
      </c>
      <c r="C6301" s="21">
        <v>5</v>
      </c>
      <c r="D6301" s="21">
        <f>VLOOKUP(A6301,英雄数据表!A:D,4,0)</f>
        <v>4</v>
      </c>
      <c r="E6301" s="20" t="str">
        <f>VLOOKUP(A6301,英雄数据表!A:C,3,0)</f>
        <v>鹰击头冠</v>
      </c>
      <c r="F6301" s="20">
        <f t="shared" si="419"/>
        <v>44056</v>
      </c>
      <c r="G6301" s="20">
        <f t="shared" si="420"/>
        <v>44056</v>
      </c>
      <c r="H6301" s="21" t="str">
        <f>VLOOKUP(B6301,属性中转表!A:F,6,FALSE)</f>
        <v>"hp":453600,"atk":12600</v>
      </c>
      <c r="I6301" s="20" t="str">
        <f>IF(VLOOKUP(B6301,属性中转表!A:G,7,FALSE)=0,"",VLOOKUP(VLOOKUP(B6301,属性中转表!A:G,7,FALSE),属性中转表!$K$2:$P$21,6,0))&amp;IF(VLOOKUP(B6301,属性中转表!A:G,7,FALSE)&gt;=50,VLOOKUP(A6301,英雄数据表!A:K,9,0),IF(VLOOKUP(B6301,属性中转表!A:G,7,FALSE)&gt;=25,VLOOKUP(A6301,英雄数据表!A:K,5,0),""))</f>
        <v>"atk":900,"hp":15000,"undpspro":200,"pvpdpspro":150,"pvpundpspro":150,"speed":20</v>
      </c>
      <c r="J6301" s="20" t="str">
        <f>IF(I6301="","",属性中转表!$I$1&amp;(IF(VLOOKUP(B6301,属性中转表!A:G,7,FALSE)=0,0,VLOOKUP(VLOOKUP(B6301,属性中转表!A:G,7,FALSE),属性中转表!$K$2:$P$21,4,0)))+IFERROR(VLOOKUP(A6301,英雄数据表!A:K,IF(武魂!B6301&gt;=50,10,IF(武魂!B6301&gt;=25,6)),0),0))</f>
        <v>,"dpspro":300</v>
      </c>
      <c r="K6301" s="32" t="str">
        <f t="shared" si="417"/>
        <v>"atk":900,"hp":15000,"undpspro":200,"pvpdpspro":150,"pvpundpspro":150,"speed":20,"dpspro":300</v>
      </c>
      <c r="L6301" s="20" t="str">
        <f>IF(B6301&gt;=50,VLOOKUP(A6301,英雄数据表!A:L,11,FALSE),IF(B6301&gt;=25,VLOOKUP(A6301,英雄数据表!A:L,7,0),""))</f>
        <v>"4405602004"</v>
      </c>
      <c r="M6301" s="20" t="str">
        <f>IFERROR(VLOOKUP(B6301,属性中转表!$K$2:$O$21,5,FALSE),"")</f>
        <v>"speed":10,"atk":300,"hp":5000</v>
      </c>
      <c r="N6301" s="20" t="str">
        <f>IF(B6301=25,VLOOKUP(A6301,英雄数据表!A:L,8,FALSE),IF(B6301=50,VLOOKUP(A6301,英雄数据表!A:L,12,0),""))</f>
        <v/>
      </c>
    </row>
    <row r="6302" spans="1:14" x14ac:dyDescent="0.3">
      <c r="A6302" s="20">
        <v>44066</v>
      </c>
      <c r="B6302" s="21">
        <f t="shared" si="418"/>
        <v>1</v>
      </c>
      <c r="C6302" s="21">
        <v>5</v>
      </c>
      <c r="D6302" s="21">
        <f>VLOOKUP(A6302,英雄数据表!A:D,4,0)</f>
        <v>4</v>
      </c>
      <c r="E6302" s="20" t="str">
        <f>VLOOKUP(A6302,英雄数据表!A:C,3,0)</f>
        <v>森尺短匕</v>
      </c>
      <c r="F6302" s="20">
        <f t="shared" ref="F6302:F6365" si="421">A6302</f>
        <v>44066</v>
      </c>
      <c r="G6302" s="20">
        <f t="shared" ref="G6302:G6365" si="422">A6302</f>
        <v>44066</v>
      </c>
      <c r="H6302" s="21" t="str">
        <f>VLOOKUP(B6302,属性中转表!A:F,6,FALSE)</f>
        <v>"hp":5400,"atk":150</v>
      </c>
      <c r="I6302" s="20" t="str">
        <f>IF(VLOOKUP(B6302,属性中转表!A:G,7,FALSE)=0,"",VLOOKUP(VLOOKUP(B6302,属性中转表!A:G,7,FALSE),属性中转表!$K$2:$P$21,6,0))&amp;IF(VLOOKUP(B6302,属性中转表!A:G,7,FALSE)&gt;=50,VLOOKUP(A6302,英雄数据表!A:K,9,0),IF(VLOOKUP(B6302,属性中转表!A:G,7,FALSE)&gt;=25,VLOOKUP(A6302,英雄数据表!A:K,5,0),""))</f>
        <v/>
      </c>
      <c r="J6302" s="20" t="str">
        <f>IF(I6302="","",属性中转表!$I$1&amp;(IF(VLOOKUP(B6302,属性中转表!A:G,7,FALSE)=0,0,VLOOKUP(VLOOKUP(B6302,属性中转表!A:G,7,FALSE),属性中转表!$K$2:$P$21,4,0)))+IFERROR(VLOOKUP(A6302,英雄数据表!A:K,IF(武魂!B6302&gt;=50,10,IF(武魂!B6302&gt;=25,6)),0),0))</f>
        <v/>
      </c>
      <c r="K6302" s="32" t="str">
        <f t="shared" ref="K6302:K6365" si="423">I6302&amp;J6302</f>
        <v/>
      </c>
      <c r="L6302" s="20" t="str">
        <f>IF(B6302&gt;=50,VLOOKUP(A6302,英雄数据表!A:L,11,FALSE),IF(B6302&gt;=25,VLOOKUP(A6302,英雄数据表!A:L,7,0),""))</f>
        <v/>
      </c>
      <c r="M6302" s="20" t="str">
        <f>IFERROR(VLOOKUP(B6302,属性中转表!$K$2:$O$21,5,FALSE),"")</f>
        <v/>
      </c>
      <c r="N6302" s="20" t="str">
        <f>IF(B6302=25,VLOOKUP(A6302,英雄数据表!A:L,8,FALSE),IF(B6302=50,VLOOKUP(A6302,英雄数据表!A:L,12,0),""))</f>
        <v/>
      </c>
    </row>
    <row r="6303" spans="1:14" x14ac:dyDescent="0.3">
      <c r="A6303" s="20">
        <v>44066</v>
      </c>
      <c r="B6303" s="21">
        <f t="shared" ref="B6303:B6366" si="424">IF(A6303=A6302,B6302+1,1)</f>
        <v>2</v>
      </c>
      <c r="C6303" s="21">
        <v>5</v>
      </c>
      <c r="D6303" s="21">
        <f>VLOOKUP(A6303,英雄数据表!A:D,4,0)</f>
        <v>4</v>
      </c>
      <c r="E6303" s="20" t="str">
        <f>VLOOKUP(A6303,英雄数据表!A:C,3,0)</f>
        <v>森尺短匕</v>
      </c>
      <c r="F6303" s="20">
        <f t="shared" si="421"/>
        <v>44066</v>
      </c>
      <c r="G6303" s="20">
        <f t="shared" si="422"/>
        <v>44066</v>
      </c>
      <c r="H6303" s="21" t="str">
        <f>VLOOKUP(B6303,属性中转表!A:F,6,FALSE)</f>
        <v>"hp":7200,"atk":200</v>
      </c>
      <c r="I6303" s="20" t="str">
        <f>IF(VLOOKUP(B6303,属性中转表!A:G,7,FALSE)=0,"",VLOOKUP(VLOOKUP(B6303,属性中转表!A:G,7,FALSE),属性中转表!$K$2:$P$21,6,0))&amp;IF(VLOOKUP(B6303,属性中转表!A:G,7,FALSE)&gt;=50,VLOOKUP(A6303,英雄数据表!A:K,9,0),IF(VLOOKUP(B6303,属性中转表!A:G,7,FALSE)&gt;=25,VLOOKUP(A6303,英雄数据表!A:K,5,0),""))</f>
        <v/>
      </c>
      <c r="J6303" s="20" t="str">
        <f>IF(I6303="","",属性中转表!$I$1&amp;(IF(VLOOKUP(B6303,属性中转表!A:G,7,FALSE)=0,0,VLOOKUP(VLOOKUP(B6303,属性中转表!A:G,7,FALSE),属性中转表!$K$2:$P$21,4,0)))+IFERROR(VLOOKUP(A6303,英雄数据表!A:K,IF(武魂!B6303&gt;=50,10,IF(武魂!B6303&gt;=25,6)),0),0))</f>
        <v/>
      </c>
      <c r="K6303" s="32" t="str">
        <f t="shared" si="423"/>
        <v/>
      </c>
      <c r="L6303" s="20" t="str">
        <f>IF(B6303&gt;=50,VLOOKUP(A6303,英雄数据表!A:L,11,FALSE),IF(B6303&gt;=25,VLOOKUP(A6303,英雄数据表!A:L,7,0),""))</f>
        <v/>
      </c>
      <c r="M6303" s="20" t="str">
        <f>IFERROR(VLOOKUP(B6303,属性中转表!$K$2:$O$21,5,FALSE),"")</f>
        <v/>
      </c>
      <c r="N6303" s="20" t="str">
        <f>IF(B6303=25,VLOOKUP(A6303,英雄数据表!A:L,8,FALSE),IF(B6303=50,VLOOKUP(A6303,英雄数据表!A:L,12,0),""))</f>
        <v/>
      </c>
    </row>
    <row r="6304" spans="1:14" x14ac:dyDescent="0.3">
      <c r="A6304" s="20">
        <v>44066</v>
      </c>
      <c r="B6304" s="21">
        <f t="shared" si="424"/>
        <v>3</v>
      </c>
      <c r="C6304" s="21">
        <v>5</v>
      </c>
      <c r="D6304" s="21">
        <f>VLOOKUP(A6304,英雄数据表!A:D,4,0)</f>
        <v>4</v>
      </c>
      <c r="E6304" s="20" t="str">
        <f>VLOOKUP(A6304,英雄数据表!A:C,3,0)</f>
        <v>森尺短匕</v>
      </c>
      <c r="F6304" s="20">
        <f t="shared" si="421"/>
        <v>44066</v>
      </c>
      <c r="G6304" s="20">
        <f t="shared" si="422"/>
        <v>44066</v>
      </c>
      <c r="H6304" s="21" t="str">
        <f>VLOOKUP(B6304,属性中转表!A:F,6,FALSE)</f>
        <v>"hp":9000,"atk":250</v>
      </c>
      <c r="I6304" s="20" t="str">
        <f>IF(VLOOKUP(B6304,属性中转表!A:G,7,FALSE)=0,"",VLOOKUP(VLOOKUP(B6304,属性中转表!A:G,7,FALSE),属性中转表!$K$2:$P$21,6,0))&amp;IF(VLOOKUP(B6304,属性中转表!A:G,7,FALSE)&gt;=50,VLOOKUP(A6304,英雄数据表!A:K,9,0),IF(VLOOKUP(B6304,属性中转表!A:G,7,FALSE)&gt;=25,VLOOKUP(A6304,英雄数据表!A:K,5,0),""))</f>
        <v/>
      </c>
      <c r="J6304" s="20" t="str">
        <f>IF(I6304="","",属性中转表!$I$1&amp;(IF(VLOOKUP(B6304,属性中转表!A:G,7,FALSE)=0,0,VLOOKUP(VLOOKUP(B6304,属性中转表!A:G,7,FALSE),属性中转表!$K$2:$P$21,4,0)))+IFERROR(VLOOKUP(A6304,英雄数据表!A:K,IF(武魂!B6304&gt;=50,10,IF(武魂!B6304&gt;=25,6)),0),0))</f>
        <v/>
      </c>
      <c r="K6304" s="32" t="str">
        <f t="shared" si="423"/>
        <v/>
      </c>
      <c r="L6304" s="20" t="str">
        <f>IF(B6304&gt;=50,VLOOKUP(A6304,英雄数据表!A:L,11,FALSE),IF(B6304&gt;=25,VLOOKUP(A6304,英雄数据表!A:L,7,0),""))</f>
        <v/>
      </c>
      <c r="M6304" s="20" t="str">
        <f>IFERROR(VLOOKUP(B6304,属性中转表!$K$2:$O$21,5,FALSE),"")</f>
        <v/>
      </c>
      <c r="N6304" s="20" t="str">
        <f>IF(B6304=25,VLOOKUP(A6304,英雄数据表!A:L,8,FALSE),IF(B6304=50,VLOOKUP(A6304,英雄数据表!A:L,12,0),""))</f>
        <v/>
      </c>
    </row>
    <row r="6305" spans="1:14" x14ac:dyDescent="0.3">
      <c r="A6305" s="20">
        <v>44066</v>
      </c>
      <c r="B6305" s="21">
        <f t="shared" si="424"/>
        <v>4</v>
      </c>
      <c r="C6305" s="21">
        <v>5</v>
      </c>
      <c r="D6305" s="21">
        <f>VLOOKUP(A6305,英雄数据表!A:D,4,0)</f>
        <v>4</v>
      </c>
      <c r="E6305" s="20" t="str">
        <f>VLOOKUP(A6305,英雄数据表!A:C,3,0)</f>
        <v>森尺短匕</v>
      </c>
      <c r="F6305" s="20">
        <f t="shared" si="421"/>
        <v>44066</v>
      </c>
      <c r="G6305" s="20">
        <f t="shared" si="422"/>
        <v>44066</v>
      </c>
      <c r="H6305" s="21" t="str">
        <f>VLOOKUP(B6305,属性中转表!A:F,6,FALSE)</f>
        <v>"hp":10800,"atk":300</v>
      </c>
      <c r="I6305" s="20" t="str">
        <f>IF(VLOOKUP(B6305,属性中转表!A:G,7,FALSE)=0,"",VLOOKUP(VLOOKUP(B6305,属性中转表!A:G,7,FALSE),属性中转表!$K$2:$P$21,6,0))&amp;IF(VLOOKUP(B6305,属性中转表!A:G,7,FALSE)&gt;=50,VLOOKUP(A6305,英雄数据表!A:K,9,0),IF(VLOOKUP(B6305,属性中转表!A:G,7,FALSE)&gt;=25,VLOOKUP(A6305,英雄数据表!A:K,5,0),""))</f>
        <v/>
      </c>
      <c r="J6305" s="20" t="str">
        <f>IF(I6305="","",属性中转表!$I$1&amp;(IF(VLOOKUP(B6305,属性中转表!A:G,7,FALSE)=0,0,VLOOKUP(VLOOKUP(B6305,属性中转表!A:G,7,FALSE),属性中转表!$K$2:$P$21,4,0)))+IFERROR(VLOOKUP(A6305,英雄数据表!A:K,IF(武魂!B6305&gt;=50,10,IF(武魂!B6305&gt;=25,6)),0),0))</f>
        <v/>
      </c>
      <c r="K6305" s="32" t="str">
        <f t="shared" si="423"/>
        <v/>
      </c>
      <c r="L6305" s="20" t="str">
        <f>IF(B6305&gt;=50,VLOOKUP(A6305,英雄数据表!A:L,11,FALSE),IF(B6305&gt;=25,VLOOKUP(A6305,英雄数据表!A:L,7,0),""))</f>
        <v/>
      </c>
      <c r="M6305" s="20" t="str">
        <f>IFERROR(VLOOKUP(B6305,属性中转表!$K$2:$O$21,5,FALSE),"")</f>
        <v/>
      </c>
      <c r="N6305" s="20" t="str">
        <f>IF(B6305=25,VLOOKUP(A6305,英雄数据表!A:L,8,FALSE),IF(B6305=50,VLOOKUP(A6305,英雄数据表!A:L,12,0),""))</f>
        <v/>
      </c>
    </row>
    <row r="6306" spans="1:14" x14ac:dyDescent="0.3">
      <c r="A6306" s="20">
        <v>44066</v>
      </c>
      <c r="B6306" s="21">
        <f t="shared" si="424"/>
        <v>5</v>
      </c>
      <c r="C6306" s="21">
        <v>5</v>
      </c>
      <c r="D6306" s="21">
        <f>VLOOKUP(A6306,英雄数据表!A:D,4,0)</f>
        <v>4</v>
      </c>
      <c r="E6306" s="20" t="str">
        <f>VLOOKUP(A6306,英雄数据表!A:C,3,0)</f>
        <v>森尺短匕</v>
      </c>
      <c r="F6306" s="20">
        <f t="shared" si="421"/>
        <v>44066</v>
      </c>
      <c r="G6306" s="20">
        <f t="shared" si="422"/>
        <v>44066</v>
      </c>
      <c r="H6306" s="21" t="str">
        <f>VLOOKUP(B6306,属性中转表!A:F,6,FALSE)</f>
        <v>"hp":12600,"atk":350</v>
      </c>
      <c r="I6306" s="20" t="str">
        <f>IF(VLOOKUP(B6306,属性中转表!A:G,7,FALSE)=0,"",VLOOKUP(VLOOKUP(B6306,属性中转表!A:G,7,FALSE),属性中转表!$K$2:$P$21,6,0))&amp;IF(VLOOKUP(B6306,属性中转表!A:G,7,FALSE)&gt;=50,VLOOKUP(A6306,英雄数据表!A:K,9,0),IF(VLOOKUP(B6306,属性中转表!A:G,7,FALSE)&gt;=25,VLOOKUP(A6306,英雄数据表!A:K,5,0),""))</f>
        <v>"atk":300</v>
      </c>
      <c r="J6306" s="20" t="str">
        <f>IF(I6306="","",属性中转表!$I$1&amp;(IF(VLOOKUP(B6306,属性中转表!A:G,7,FALSE)=0,0,VLOOKUP(VLOOKUP(B6306,属性中转表!A:G,7,FALSE),属性中转表!$K$2:$P$21,4,0)))+IFERROR(VLOOKUP(A6306,英雄数据表!A:K,IF(武魂!B6306&gt;=50,10,IF(武魂!B6306&gt;=25,6)),0),0))</f>
        <v>,"dpspro":0</v>
      </c>
      <c r="K6306" s="32" t="str">
        <f t="shared" si="423"/>
        <v>"atk":300,"dpspro":0</v>
      </c>
      <c r="L6306" s="20" t="str">
        <f>IF(B6306&gt;=50,VLOOKUP(A6306,英雄数据表!A:L,11,FALSE),IF(B6306&gt;=25,VLOOKUP(A6306,英雄数据表!A:L,7,0),""))</f>
        <v/>
      </c>
      <c r="M6306" s="20" t="str">
        <f>IFERROR(VLOOKUP(B6306,属性中转表!$K$2:$O$21,5,FALSE),"")</f>
        <v>"atk":300</v>
      </c>
      <c r="N6306" s="20" t="str">
        <f>IF(B6306=25,VLOOKUP(A6306,英雄数据表!A:L,8,FALSE),IF(B6306=50,VLOOKUP(A6306,英雄数据表!A:L,12,0),""))</f>
        <v/>
      </c>
    </row>
    <row r="6307" spans="1:14" x14ac:dyDescent="0.3">
      <c r="A6307" s="20">
        <v>44066</v>
      </c>
      <c r="B6307" s="21">
        <f t="shared" si="424"/>
        <v>6</v>
      </c>
      <c r="C6307" s="21">
        <v>5</v>
      </c>
      <c r="D6307" s="21">
        <f>VLOOKUP(A6307,英雄数据表!A:D,4,0)</f>
        <v>4</v>
      </c>
      <c r="E6307" s="20" t="str">
        <f>VLOOKUP(A6307,英雄数据表!A:C,3,0)</f>
        <v>森尺短匕</v>
      </c>
      <c r="F6307" s="20">
        <f t="shared" si="421"/>
        <v>44066</v>
      </c>
      <c r="G6307" s="20">
        <f t="shared" si="422"/>
        <v>44066</v>
      </c>
      <c r="H6307" s="21" t="str">
        <f>VLOOKUP(B6307,属性中转表!A:F,6,FALSE)</f>
        <v>"hp":14400,"atk":400</v>
      </c>
      <c r="I6307" s="20" t="str">
        <f>IF(VLOOKUP(B6307,属性中转表!A:G,7,FALSE)=0,"",VLOOKUP(VLOOKUP(B6307,属性中转表!A:G,7,FALSE),属性中转表!$K$2:$P$21,6,0))&amp;IF(VLOOKUP(B6307,属性中转表!A:G,7,FALSE)&gt;=50,VLOOKUP(A6307,英雄数据表!A:K,9,0),IF(VLOOKUP(B6307,属性中转表!A:G,7,FALSE)&gt;=25,VLOOKUP(A6307,英雄数据表!A:K,5,0),""))</f>
        <v>"atk":300</v>
      </c>
      <c r="J6307" s="20" t="str">
        <f>IF(I6307="","",属性中转表!$I$1&amp;(IF(VLOOKUP(B6307,属性中转表!A:G,7,FALSE)=0,0,VLOOKUP(VLOOKUP(B6307,属性中转表!A:G,7,FALSE),属性中转表!$K$2:$P$21,4,0)))+IFERROR(VLOOKUP(A6307,英雄数据表!A:K,IF(武魂!B6307&gt;=50,10,IF(武魂!B6307&gt;=25,6)),0),0))</f>
        <v>,"dpspro":0</v>
      </c>
      <c r="K6307" s="32" t="str">
        <f t="shared" si="423"/>
        <v>"atk":300,"dpspro":0</v>
      </c>
      <c r="L6307" s="20" t="str">
        <f>IF(B6307&gt;=50,VLOOKUP(A6307,英雄数据表!A:L,11,FALSE),IF(B6307&gt;=25,VLOOKUP(A6307,英雄数据表!A:L,7,0),""))</f>
        <v/>
      </c>
      <c r="M6307" s="20" t="str">
        <f>IFERROR(VLOOKUP(B6307,属性中转表!$K$2:$O$21,5,FALSE),"")</f>
        <v/>
      </c>
      <c r="N6307" s="20" t="str">
        <f>IF(B6307=25,VLOOKUP(A6307,英雄数据表!A:L,8,FALSE),IF(B6307=50,VLOOKUP(A6307,英雄数据表!A:L,12,0),""))</f>
        <v/>
      </c>
    </row>
    <row r="6308" spans="1:14" x14ac:dyDescent="0.3">
      <c r="A6308" s="20">
        <v>44066</v>
      </c>
      <c r="B6308" s="21">
        <f t="shared" si="424"/>
        <v>7</v>
      </c>
      <c r="C6308" s="21">
        <v>5</v>
      </c>
      <c r="D6308" s="21">
        <f>VLOOKUP(A6308,英雄数据表!A:D,4,0)</f>
        <v>4</v>
      </c>
      <c r="E6308" s="20" t="str">
        <f>VLOOKUP(A6308,英雄数据表!A:C,3,0)</f>
        <v>森尺短匕</v>
      </c>
      <c r="F6308" s="20">
        <f t="shared" si="421"/>
        <v>44066</v>
      </c>
      <c r="G6308" s="20">
        <f t="shared" si="422"/>
        <v>44066</v>
      </c>
      <c r="H6308" s="21" t="str">
        <f>VLOOKUP(B6308,属性中转表!A:F,6,FALSE)</f>
        <v>"hp":16200,"atk":450</v>
      </c>
      <c r="I6308" s="20" t="str">
        <f>IF(VLOOKUP(B6308,属性中转表!A:G,7,FALSE)=0,"",VLOOKUP(VLOOKUP(B6308,属性中转表!A:G,7,FALSE),属性中转表!$K$2:$P$21,6,0))&amp;IF(VLOOKUP(B6308,属性中转表!A:G,7,FALSE)&gt;=50,VLOOKUP(A6308,英雄数据表!A:K,9,0),IF(VLOOKUP(B6308,属性中转表!A:G,7,FALSE)&gt;=25,VLOOKUP(A6308,英雄数据表!A:K,5,0),""))</f>
        <v>"atk":300</v>
      </c>
      <c r="J6308" s="20" t="str">
        <f>IF(I6308="","",属性中转表!$I$1&amp;(IF(VLOOKUP(B6308,属性中转表!A:G,7,FALSE)=0,0,VLOOKUP(VLOOKUP(B6308,属性中转表!A:G,7,FALSE),属性中转表!$K$2:$P$21,4,0)))+IFERROR(VLOOKUP(A6308,英雄数据表!A:K,IF(武魂!B6308&gt;=50,10,IF(武魂!B6308&gt;=25,6)),0),0))</f>
        <v>,"dpspro":0</v>
      </c>
      <c r="K6308" s="32" t="str">
        <f t="shared" si="423"/>
        <v>"atk":300,"dpspro":0</v>
      </c>
      <c r="L6308" s="20" t="str">
        <f>IF(B6308&gt;=50,VLOOKUP(A6308,英雄数据表!A:L,11,FALSE),IF(B6308&gt;=25,VLOOKUP(A6308,英雄数据表!A:L,7,0),""))</f>
        <v/>
      </c>
      <c r="M6308" s="20" t="str">
        <f>IFERROR(VLOOKUP(B6308,属性中转表!$K$2:$O$21,5,FALSE),"")</f>
        <v/>
      </c>
      <c r="N6308" s="20" t="str">
        <f>IF(B6308=25,VLOOKUP(A6308,英雄数据表!A:L,8,FALSE),IF(B6308=50,VLOOKUP(A6308,英雄数据表!A:L,12,0),""))</f>
        <v/>
      </c>
    </row>
    <row r="6309" spans="1:14" x14ac:dyDescent="0.3">
      <c r="A6309" s="20">
        <v>44066</v>
      </c>
      <c r="B6309" s="21">
        <f t="shared" si="424"/>
        <v>8</v>
      </c>
      <c r="C6309" s="21">
        <v>5</v>
      </c>
      <c r="D6309" s="21">
        <f>VLOOKUP(A6309,英雄数据表!A:D,4,0)</f>
        <v>4</v>
      </c>
      <c r="E6309" s="20" t="str">
        <f>VLOOKUP(A6309,英雄数据表!A:C,3,0)</f>
        <v>森尺短匕</v>
      </c>
      <c r="F6309" s="20">
        <f t="shared" si="421"/>
        <v>44066</v>
      </c>
      <c r="G6309" s="20">
        <f t="shared" si="422"/>
        <v>44066</v>
      </c>
      <c r="H6309" s="21" t="str">
        <f>VLOOKUP(B6309,属性中转表!A:F,6,FALSE)</f>
        <v>"hp":18000,"atk":500</v>
      </c>
      <c r="I6309" s="20" t="str">
        <f>IF(VLOOKUP(B6309,属性中转表!A:G,7,FALSE)=0,"",VLOOKUP(VLOOKUP(B6309,属性中转表!A:G,7,FALSE),属性中转表!$K$2:$P$21,6,0))&amp;IF(VLOOKUP(B6309,属性中转表!A:G,7,FALSE)&gt;=50,VLOOKUP(A6309,英雄数据表!A:K,9,0),IF(VLOOKUP(B6309,属性中转表!A:G,7,FALSE)&gt;=25,VLOOKUP(A6309,英雄数据表!A:K,5,0),""))</f>
        <v>"atk":300</v>
      </c>
      <c r="J6309" s="20" t="str">
        <f>IF(I6309="","",属性中转表!$I$1&amp;(IF(VLOOKUP(B6309,属性中转表!A:G,7,FALSE)=0,0,VLOOKUP(VLOOKUP(B6309,属性中转表!A:G,7,FALSE),属性中转表!$K$2:$P$21,4,0)))+IFERROR(VLOOKUP(A6309,英雄数据表!A:K,IF(武魂!B6309&gt;=50,10,IF(武魂!B6309&gt;=25,6)),0),0))</f>
        <v>,"dpspro":0</v>
      </c>
      <c r="K6309" s="32" t="str">
        <f t="shared" si="423"/>
        <v>"atk":300,"dpspro":0</v>
      </c>
      <c r="L6309" s="20" t="str">
        <f>IF(B6309&gt;=50,VLOOKUP(A6309,英雄数据表!A:L,11,FALSE),IF(B6309&gt;=25,VLOOKUP(A6309,英雄数据表!A:L,7,0),""))</f>
        <v/>
      </c>
      <c r="M6309" s="20" t="str">
        <f>IFERROR(VLOOKUP(B6309,属性中转表!$K$2:$O$21,5,FALSE),"")</f>
        <v/>
      </c>
      <c r="N6309" s="20" t="str">
        <f>IF(B6309=25,VLOOKUP(A6309,英雄数据表!A:L,8,FALSE),IF(B6309=50,VLOOKUP(A6309,英雄数据表!A:L,12,0),""))</f>
        <v/>
      </c>
    </row>
    <row r="6310" spans="1:14" x14ac:dyDescent="0.3">
      <c r="A6310" s="20">
        <v>44066</v>
      </c>
      <c r="B6310" s="21">
        <f t="shared" si="424"/>
        <v>9</v>
      </c>
      <c r="C6310" s="21">
        <v>5</v>
      </c>
      <c r="D6310" s="21">
        <f>VLOOKUP(A6310,英雄数据表!A:D,4,0)</f>
        <v>4</v>
      </c>
      <c r="E6310" s="20" t="str">
        <f>VLOOKUP(A6310,英雄数据表!A:C,3,0)</f>
        <v>森尺短匕</v>
      </c>
      <c r="F6310" s="20">
        <f t="shared" si="421"/>
        <v>44066</v>
      </c>
      <c r="G6310" s="20">
        <f t="shared" si="422"/>
        <v>44066</v>
      </c>
      <c r="H6310" s="21" t="str">
        <f>VLOOKUP(B6310,属性中转表!A:F,6,FALSE)</f>
        <v>"hp":19800,"atk":550</v>
      </c>
      <c r="I6310" s="20" t="str">
        <f>IF(VLOOKUP(B6310,属性中转表!A:G,7,FALSE)=0,"",VLOOKUP(VLOOKUP(B6310,属性中转表!A:G,7,FALSE),属性中转表!$K$2:$P$21,6,0))&amp;IF(VLOOKUP(B6310,属性中转表!A:G,7,FALSE)&gt;=50,VLOOKUP(A6310,英雄数据表!A:K,9,0),IF(VLOOKUP(B6310,属性中转表!A:G,7,FALSE)&gt;=25,VLOOKUP(A6310,英雄数据表!A:K,5,0),""))</f>
        <v>"atk":300</v>
      </c>
      <c r="J6310" s="20" t="str">
        <f>IF(I6310="","",属性中转表!$I$1&amp;(IF(VLOOKUP(B6310,属性中转表!A:G,7,FALSE)=0,0,VLOOKUP(VLOOKUP(B6310,属性中转表!A:G,7,FALSE),属性中转表!$K$2:$P$21,4,0)))+IFERROR(VLOOKUP(A6310,英雄数据表!A:K,IF(武魂!B6310&gt;=50,10,IF(武魂!B6310&gt;=25,6)),0),0))</f>
        <v>,"dpspro":0</v>
      </c>
      <c r="K6310" s="32" t="str">
        <f t="shared" si="423"/>
        <v>"atk":300,"dpspro":0</v>
      </c>
      <c r="L6310" s="20" t="str">
        <f>IF(B6310&gt;=50,VLOOKUP(A6310,英雄数据表!A:L,11,FALSE),IF(B6310&gt;=25,VLOOKUP(A6310,英雄数据表!A:L,7,0),""))</f>
        <v/>
      </c>
      <c r="M6310" s="20" t="str">
        <f>IFERROR(VLOOKUP(B6310,属性中转表!$K$2:$O$21,5,FALSE),"")</f>
        <v/>
      </c>
      <c r="N6310" s="20" t="str">
        <f>IF(B6310=25,VLOOKUP(A6310,英雄数据表!A:L,8,FALSE),IF(B6310=50,VLOOKUP(A6310,英雄数据表!A:L,12,0),""))</f>
        <v/>
      </c>
    </row>
    <row r="6311" spans="1:14" x14ac:dyDescent="0.3">
      <c r="A6311" s="20">
        <v>44066</v>
      </c>
      <c r="B6311" s="21">
        <f t="shared" si="424"/>
        <v>10</v>
      </c>
      <c r="C6311" s="21">
        <v>5</v>
      </c>
      <c r="D6311" s="21">
        <f>VLOOKUP(A6311,英雄数据表!A:D,4,0)</f>
        <v>4</v>
      </c>
      <c r="E6311" s="20" t="str">
        <f>VLOOKUP(A6311,英雄数据表!A:C,3,0)</f>
        <v>森尺短匕</v>
      </c>
      <c r="F6311" s="20">
        <f t="shared" si="421"/>
        <v>44066</v>
      </c>
      <c r="G6311" s="20">
        <f t="shared" si="422"/>
        <v>44066</v>
      </c>
      <c r="H6311" s="21" t="str">
        <f>VLOOKUP(B6311,属性中转表!A:F,6,FALSE)</f>
        <v>"hp":21600,"atk":600</v>
      </c>
      <c r="I6311" s="20" t="str">
        <f>IF(VLOOKUP(B6311,属性中转表!A:G,7,FALSE)=0,"",VLOOKUP(VLOOKUP(B6311,属性中转表!A:G,7,FALSE),属性中转表!$K$2:$P$21,6,0))&amp;IF(VLOOKUP(B6311,属性中转表!A:G,7,FALSE)&gt;=50,VLOOKUP(A6311,英雄数据表!A:K,9,0),IF(VLOOKUP(B6311,属性中转表!A:G,7,FALSE)&gt;=25,VLOOKUP(A6311,英雄数据表!A:K,5,0),""))</f>
        <v>"atk":300,"hp":5000</v>
      </c>
      <c r="J6311" s="20" t="str">
        <f>IF(I6311="","",属性中转表!$I$1&amp;(IF(VLOOKUP(B6311,属性中转表!A:G,7,FALSE)=0,0,VLOOKUP(VLOOKUP(B6311,属性中转表!A:G,7,FALSE),属性中转表!$K$2:$P$21,4,0)))+IFERROR(VLOOKUP(A6311,英雄数据表!A:K,IF(武魂!B6311&gt;=50,10,IF(武魂!B6311&gt;=25,6)),0),0))</f>
        <v>,"dpspro":0</v>
      </c>
      <c r="K6311" s="32" t="str">
        <f t="shared" si="423"/>
        <v>"atk":300,"hp":5000,"dpspro":0</v>
      </c>
      <c r="L6311" s="20" t="str">
        <f>IF(B6311&gt;=50,VLOOKUP(A6311,英雄数据表!A:L,11,FALSE),IF(B6311&gt;=25,VLOOKUP(A6311,英雄数据表!A:L,7,0),""))</f>
        <v/>
      </c>
      <c r="M6311" s="20" t="str">
        <f>IFERROR(VLOOKUP(B6311,属性中转表!$K$2:$O$21,5,FALSE),"")</f>
        <v>"hp":5000</v>
      </c>
      <c r="N6311" s="20" t="str">
        <f>IF(B6311=25,VLOOKUP(A6311,英雄数据表!A:L,8,FALSE),IF(B6311=50,VLOOKUP(A6311,英雄数据表!A:L,12,0),""))</f>
        <v/>
      </c>
    </row>
    <row r="6312" spans="1:14" x14ac:dyDescent="0.3">
      <c r="A6312" s="20">
        <v>44066</v>
      </c>
      <c r="B6312" s="21">
        <f t="shared" si="424"/>
        <v>11</v>
      </c>
      <c r="C6312" s="21">
        <v>5</v>
      </c>
      <c r="D6312" s="21">
        <f>VLOOKUP(A6312,英雄数据表!A:D,4,0)</f>
        <v>4</v>
      </c>
      <c r="E6312" s="20" t="str">
        <f>VLOOKUP(A6312,英雄数据表!A:C,3,0)</f>
        <v>森尺短匕</v>
      </c>
      <c r="F6312" s="20">
        <f t="shared" si="421"/>
        <v>44066</v>
      </c>
      <c r="G6312" s="20">
        <f t="shared" si="422"/>
        <v>44066</v>
      </c>
      <c r="H6312" s="21" t="str">
        <f>VLOOKUP(B6312,属性中转表!A:F,6,FALSE)</f>
        <v>"hp":24300,"atk":675</v>
      </c>
      <c r="I6312" s="20" t="str">
        <f>IF(VLOOKUP(B6312,属性中转表!A:G,7,FALSE)=0,"",VLOOKUP(VLOOKUP(B6312,属性中转表!A:G,7,FALSE),属性中转表!$K$2:$P$21,6,0))&amp;IF(VLOOKUP(B6312,属性中转表!A:G,7,FALSE)&gt;=50,VLOOKUP(A6312,英雄数据表!A:K,9,0),IF(VLOOKUP(B6312,属性中转表!A:G,7,FALSE)&gt;=25,VLOOKUP(A6312,英雄数据表!A:K,5,0),""))</f>
        <v>"atk":300,"hp":5000</v>
      </c>
      <c r="J6312" s="20" t="str">
        <f>IF(I6312="","",属性中转表!$I$1&amp;(IF(VLOOKUP(B6312,属性中转表!A:G,7,FALSE)=0,0,VLOOKUP(VLOOKUP(B6312,属性中转表!A:G,7,FALSE),属性中转表!$K$2:$P$21,4,0)))+IFERROR(VLOOKUP(A6312,英雄数据表!A:K,IF(武魂!B6312&gt;=50,10,IF(武魂!B6312&gt;=25,6)),0),0))</f>
        <v>,"dpspro":0</v>
      </c>
      <c r="K6312" s="32" t="str">
        <f t="shared" si="423"/>
        <v>"atk":300,"hp":5000,"dpspro":0</v>
      </c>
      <c r="L6312" s="20" t="str">
        <f>IF(B6312&gt;=50,VLOOKUP(A6312,英雄数据表!A:L,11,FALSE),IF(B6312&gt;=25,VLOOKUP(A6312,英雄数据表!A:L,7,0),""))</f>
        <v/>
      </c>
      <c r="M6312" s="20" t="str">
        <f>IFERROR(VLOOKUP(B6312,属性中转表!$K$2:$O$21,5,FALSE),"")</f>
        <v/>
      </c>
      <c r="N6312" s="20" t="str">
        <f>IF(B6312=25,VLOOKUP(A6312,英雄数据表!A:L,8,FALSE),IF(B6312=50,VLOOKUP(A6312,英雄数据表!A:L,12,0),""))</f>
        <v/>
      </c>
    </row>
    <row r="6313" spans="1:14" x14ac:dyDescent="0.3">
      <c r="A6313" s="20">
        <v>44066</v>
      </c>
      <c r="B6313" s="21">
        <f t="shared" si="424"/>
        <v>12</v>
      </c>
      <c r="C6313" s="21">
        <v>5</v>
      </c>
      <c r="D6313" s="21">
        <f>VLOOKUP(A6313,英雄数据表!A:D,4,0)</f>
        <v>4</v>
      </c>
      <c r="E6313" s="20" t="str">
        <f>VLOOKUP(A6313,英雄数据表!A:C,3,0)</f>
        <v>森尺短匕</v>
      </c>
      <c r="F6313" s="20">
        <f t="shared" si="421"/>
        <v>44066</v>
      </c>
      <c r="G6313" s="20">
        <f t="shared" si="422"/>
        <v>44066</v>
      </c>
      <c r="H6313" s="21" t="str">
        <f>VLOOKUP(B6313,属性中转表!A:F,6,FALSE)</f>
        <v>"hp":27000,"atk":750</v>
      </c>
      <c r="I6313" s="20" t="str">
        <f>IF(VLOOKUP(B6313,属性中转表!A:G,7,FALSE)=0,"",VLOOKUP(VLOOKUP(B6313,属性中转表!A:G,7,FALSE),属性中转表!$K$2:$P$21,6,0))&amp;IF(VLOOKUP(B6313,属性中转表!A:G,7,FALSE)&gt;=50,VLOOKUP(A6313,英雄数据表!A:K,9,0),IF(VLOOKUP(B6313,属性中转表!A:G,7,FALSE)&gt;=25,VLOOKUP(A6313,英雄数据表!A:K,5,0),""))</f>
        <v>"atk":300,"hp":5000</v>
      </c>
      <c r="J6313" s="20" t="str">
        <f>IF(I6313="","",属性中转表!$I$1&amp;(IF(VLOOKUP(B6313,属性中转表!A:G,7,FALSE)=0,0,VLOOKUP(VLOOKUP(B6313,属性中转表!A:G,7,FALSE),属性中转表!$K$2:$P$21,4,0)))+IFERROR(VLOOKUP(A6313,英雄数据表!A:K,IF(武魂!B6313&gt;=50,10,IF(武魂!B6313&gt;=25,6)),0),0))</f>
        <v>,"dpspro":0</v>
      </c>
      <c r="K6313" s="32" t="str">
        <f t="shared" si="423"/>
        <v>"atk":300,"hp":5000,"dpspro":0</v>
      </c>
      <c r="L6313" s="20" t="str">
        <f>IF(B6313&gt;=50,VLOOKUP(A6313,英雄数据表!A:L,11,FALSE),IF(B6313&gt;=25,VLOOKUP(A6313,英雄数据表!A:L,7,0),""))</f>
        <v/>
      </c>
      <c r="M6313" s="20" t="str">
        <f>IFERROR(VLOOKUP(B6313,属性中转表!$K$2:$O$21,5,FALSE),"")</f>
        <v/>
      </c>
      <c r="N6313" s="20" t="str">
        <f>IF(B6313=25,VLOOKUP(A6313,英雄数据表!A:L,8,FALSE),IF(B6313=50,VLOOKUP(A6313,英雄数据表!A:L,12,0),""))</f>
        <v/>
      </c>
    </row>
    <row r="6314" spans="1:14" x14ac:dyDescent="0.3">
      <c r="A6314" s="20">
        <v>44066</v>
      </c>
      <c r="B6314" s="21">
        <f t="shared" si="424"/>
        <v>13</v>
      </c>
      <c r="C6314" s="21">
        <v>5</v>
      </c>
      <c r="D6314" s="21">
        <f>VLOOKUP(A6314,英雄数据表!A:D,4,0)</f>
        <v>4</v>
      </c>
      <c r="E6314" s="20" t="str">
        <f>VLOOKUP(A6314,英雄数据表!A:C,3,0)</f>
        <v>森尺短匕</v>
      </c>
      <c r="F6314" s="20">
        <f t="shared" si="421"/>
        <v>44066</v>
      </c>
      <c r="G6314" s="20">
        <f t="shared" si="422"/>
        <v>44066</v>
      </c>
      <c r="H6314" s="21" t="str">
        <f>VLOOKUP(B6314,属性中转表!A:F,6,FALSE)</f>
        <v>"hp":29700,"atk":825</v>
      </c>
      <c r="I6314" s="20" t="str">
        <f>IF(VLOOKUP(B6314,属性中转表!A:G,7,FALSE)=0,"",VLOOKUP(VLOOKUP(B6314,属性中转表!A:G,7,FALSE),属性中转表!$K$2:$P$21,6,0))&amp;IF(VLOOKUP(B6314,属性中转表!A:G,7,FALSE)&gt;=50,VLOOKUP(A6314,英雄数据表!A:K,9,0),IF(VLOOKUP(B6314,属性中转表!A:G,7,FALSE)&gt;=25,VLOOKUP(A6314,英雄数据表!A:K,5,0),""))</f>
        <v>"atk":300,"hp":5000</v>
      </c>
      <c r="J6314" s="20" t="str">
        <f>IF(I6314="","",属性中转表!$I$1&amp;(IF(VLOOKUP(B6314,属性中转表!A:G,7,FALSE)=0,0,VLOOKUP(VLOOKUP(B6314,属性中转表!A:G,7,FALSE),属性中转表!$K$2:$P$21,4,0)))+IFERROR(VLOOKUP(A6314,英雄数据表!A:K,IF(武魂!B6314&gt;=50,10,IF(武魂!B6314&gt;=25,6)),0),0))</f>
        <v>,"dpspro":0</v>
      </c>
      <c r="K6314" s="32" t="str">
        <f t="shared" si="423"/>
        <v>"atk":300,"hp":5000,"dpspro":0</v>
      </c>
      <c r="L6314" s="20" t="str">
        <f>IF(B6314&gt;=50,VLOOKUP(A6314,英雄数据表!A:L,11,FALSE),IF(B6314&gt;=25,VLOOKUP(A6314,英雄数据表!A:L,7,0),""))</f>
        <v/>
      </c>
      <c r="M6314" s="20" t="str">
        <f>IFERROR(VLOOKUP(B6314,属性中转表!$K$2:$O$21,5,FALSE),"")</f>
        <v/>
      </c>
      <c r="N6314" s="20" t="str">
        <f>IF(B6314=25,VLOOKUP(A6314,英雄数据表!A:L,8,FALSE),IF(B6314=50,VLOOKUP(A6314,英雄数据表!A:L,12,0),""))</f>
        <v/>
      </c>
    </row>
    <row r="6315" spans="1:14" x14ac:dyDescent="0.3">
      <c r="A6315" s="20">
        <v>44066</v>
      </c>
      <c r="B6315" s="21">
        <f t="shared" si="424"/>
        <v>14</v>
      </c>
      <c r="C6315" s="21">
        <v>5</v>
      </c>
      <c r="D6315" s="21">
        <f>VLOOKUP(A6315,英雄数据表!A:D,4,0)</f>
        <v>4</v>
      </c>
      <c r="E6315" s="20" t="str">
        <f>VLOOKUP(A6315,英雄数据表!A:C,3,0)</f>
        <v>森尺短匕</v>
      </c>
      <c r="F6315" s="20">
        <f t="shared" si="421"/>
        <v>44066</v>
      </c>
      <c r="G6315" s="20">
        <f t="shared" si="422"/>
        <v>44066</v>
      </c>
      <c r="H6315" s="21" t="str">
        <f>VLOOKUP(B6315,属性中转表!A:F,6,FALSE)</f>
        <v>"hp":32400,"atk":900</v>
      </c>
      <c r="I6315" s="20" t="str">
        <f>IF(VLOOKUP(B6315,属性中转表!A:G,7,FALSE)=0,"",VLOOKUP(VLOOKUP(B6315,属性中转表!A:G,7,FALSE),属性中转表!$K$2:$P$21,6,0))&amp;IF(VLOOKUP(B6315,属性中转表!A:G,7,FALSE)&gt;=50,VLOOKUP(A6315,英雄数据表!A:K,9,0),IF(VLOOKUP(B6315,属性中转表!A:G,7,FALSE)&gt;=25,VLOOKUP(A6315,英雄数据表!A:K,5,0),""))</f>
        <v>"atk":300,"hp":5000</v>
      </c>
      <c r="J6315" s="20" t="str">
        <f>IF(I6315="","",属性中转表!$I$1&amp;(IF(VLOOKUP(B6315,属性中转表!A:G,7,FALSE)=0,0,VLOOKUP(VLOOKUP(B6315,属性中转表!A:G,7,FALSE),属性中转表!$K$2:$P$21,4,0)))+IFERROR(VLOOKUP(A6315,英雄数据表!A:K,IF(武魂!B6315&gt;=50,10,IF(武魂!B6315&gt;=25,6)),0),0))</f>
        <v>,"dpspro":0</v>
      </c>
      <c r="K6315" s="32" t="str">
        <f t="shared" si="423"/>
        <v>"atk":300,"hp":5000,"dpspro":0</v>
      </c>
      <c r="L6315" s="20" t="str">
        <f>IF(B6315&gt;=50,VLOOKUP(A6315,英雄数据表!A:L,11,FALSE),IF(B6315&gt;=25,VLOOKUP(A6315,英雄数据表!A:L,7,0),""))</f>
        <v/>
      </c>
      <c r="M6315" s="20" t="str">
        <f>IFERROR(VLOOKUP(B6315,属性中转表!$K$2:$O$21,5,FALSE),"")</f>
        <v/>
      </c>
      <c r="N6315" s="20" t="str">
        <f>IF(B6315=25,VLOOKUP(A6315,英雄数据表!A:L,8,FALSE),IF(B6315=50,VLOOKUP(A6315,英雄数据表!A:L,12,0),""))</f>
        <v/>
      </c>
    </row>
    <row r="6316" spans="1:14" x14ac:dyDescent="0.3">
      <c r="A6316" s="20">
        <v>44066</v>
      </c>
      <c r="B6316" s="21">
        <f t="shared" si="424"/>
        <v>15</v>
      </c>
      <c r="C6316" s="21">
        <v>5</v>
      </c>
      <c r="D6316" s="21">
        <f>VLOOKUP(A6316,英雄数据表!A:D,4,0)</f>
        <v>4</v>
      </c>
      <c r="E6316" s="20" t="str">
        <f>VLOOKUP(A6316,英雄数据表!A:C,3,0)</f>
        <v>森尺短匕</v>
      </c>
      <c r="F6316" s="20">
        <f t="shared" si="421"/>
        <v>44066</v>
      </c>
      <c r="G6316" s="20">
        <f t="shared" si="422"/>
        <v>44066</v>
      </c>
      <c r="H6316" s="21" t="str">
        <f>VLOOKUP(B6316,属性中转表!A:F,6,FALSE)</f>
        <v>"hp":35100,"atk":975</v>
      </c>
      <c r="I6316" s="20" t="str">
        <f>IF(VLOOKUP(B6316,属性中转表!A:G,7,FALSE)=0,"",VLOOKUP(VLOOKUP(B6316,属性中转表!A:G,7,FALSE),属性中转表!$K$2:$P$21,6,0))&amp;IF(VLOOKUP(B6316,属性中转表!A:G,7,FALSE)&gt;=50,VLOOKUP(A6316,英雄数据表!A:K,9,0),IF(VLOOKUP(B6316,属性中转表!A:G,7,FALSE)&gt;=25,VLOOKUP(A6316,英雄数据表!A:K,5,0),""))</f>
        <v>"atk":300,"hp":5000,"undpspro":50</v>
      </c>
      <c r="J6316" s="20" t="str">
        <f>IF(I6316="","",属性中转表!$I$1&amp;(IF(VLOOKUP(B6316,属性中转表!A:G,7,FALSE)=0,0,VLOOKUP(VLOOKUP(B6316,属性中转表!A:G,7,FALSE),属性中转表!$K$2:$P$21,4,0)))+IFERROR(VLOOKUP(A6316,英雄数据表!A:K,IF(武魂!B6316&gt;=50,10,IF(武魂!B6316&gt;=25,6)),0),0))</f>
        <v>,"dpspro":0</v>
      </c>
      <c r="K6316" s="32" t="str">
        <f t="shared" si="423"/>
        <v>"atk":300,"hp":5000,"undpspro":50,"dpspro":0</v>
      </c>
      <c r="L6316" s="20" t="str">
        <f>IF(B6316&gt;=50,VLOOKUP(A6316,英雄数据表!A:L,11,FALSE),IF(B6316&gt;=25,VLOOKUP(A6316,英雄数据表!A:L,7,0),""))</f>
        <v/>
      </c>
      <c r="M6316" s="20" t="str">
        <f>IFERROR(VLOOKUP(B6316,属性中转表!$K$2:$O$21,5,FALSE),"")</f>
        <v>"undpspro":50</v>
      </c>
      <c r="N6316" s="20" t="str">
        <f>IF(B6316=25,VLOOKUP(A6316,英雄数据表!A:L,8,FALSE),IF(B6316=50,VLOOKUP(A6316,英雄数据表!A:L,12,0),""))</f>
        <v/>
      </c>
    </row>
    <row r="6317" spans="1:14" x14ac:dyDescent="0.3">
      <c r="A6317" s="20">
        <v>44066</v>
      </c>
      <c r="B6317" s="21">
        <f t="shared" si="424"/>
        <v>16</v>
      </c>
      <c r="C6317" s="21">
        <v>5</v>
      </c>
      <c r="D6317" s="21">
        <f>VLOOKUP(A6317,英雄数据表!A:D,4,0)</f>
        <v>4</v>
      </c>
      <c r="E6317" s="20" t="str">
        <f>VLOOKUP(A6317,英雄数据表!A:C,3,0)</f>
        <v>森尺短匕</v>
      </c>
      <c r="F6317" s="20">
        <f t="shared" si="421"/>
        <v>44066</v>
      </c>
      <c r="G6317" s="20">
        <f t="shared" si="422"/>
        <v>44066</v>
      </c>
      <c r="H6317" s="21" t="str">
        <f>VLOOKUP(B6317,属性中转表!A:F,6,FALSE)</f>
        <v>"hp":37800,"atk":1050</v>
      </c>
      <c r="I6317" s="20" t="str">
        <f>IF(VLOOKUP(B6317,属性中转表!A:G,7,FALSE)=0,"",VLOOKUP(VLOOKUP(B6317,属性中转表!A:G,7,FALSE),属性中转表!$K$2:$P$21,6,0))&amp;IF(VLOOKUP(B6317,属性中转表!A:G,7,FALSE)&gt;=50,VLOOKUP(A6317,英雄数据表!A:K,9,0),IF(VLOOKUP(B6317,属性中转表!A:G,7,FALSE)&gt;=25,VLOOKUP(A6317,英雄数据表!A:K,5,0),""))</f>
        <v>"atk":300,"hp":5000,"undpspro":50</v>
      </c>
      <c r="J6317" s="20" t="str">
        <f>IF(I6317="","",属性中转表!$I$1&amp;(IF(VLOOKUP(B6317,属性中转表!A:G,7,FALSE)=0,0,VLOOKUP(VLOOKUP(B6317,属性中转表!A:G,7,FALSE),属性中转表!$K$2:$P$21,4,0)))+IFERROR(VLOOKUP(A6317,英雄数据表!A:K,IF(武魂!B6317&gt;=50,10,IF(武魂!B6317&gt;=25,6)),0),0))</f>
        <v>,"dpspro":0</v>
      </c>
      <c r="K6317" s="32" t="str">
        <f t="shared" si="423"/>
        <v>"atk":300,"hp":5000,"undpspro":50,"dpspro":0</v>
      </c>
      <c r="L6317" s="20" t="str">
        <f>IF(B6317&gt;=50,VLOOKUP(A6317,英雄数据表!A:L,11,FALSE),IF(B6317&gt;=25,VLOOKUP(A6317,英雄数据表!A:L,7,0),""))</f>
        <v/>
      </c>
      <c r="M6317" s="20" t="str">
        <f>IFERROR(VLOOKUP(B6317,属性中转表!$K$2:$O$21,5,FALSE),"")</f>
        <v/>
      </c>
      <c r="N6317" s="20" t="str">
        <f>IF(B6317=25,VLOOKUP(A6317,英雄数据表!A:L,8,FALSE),IF(B6317=50,VLOOKUP(A6317,英雄数据表!A:L,12,0),""))</f>
        <v/>
      </c>
    </row>
    <row r="6318" spans="1:14" x14ac:dyDescent="0.3">
      <c r="A6318" s="20">
        <v>44066</v>
      </c>
      <c r="B6318" s="21">
        <f t="shared" si="424"/>
        <v>17</v>
      </c>
      <c r="C6318" s="21">
        <v>5</v>
      </c>
      <c r="D6318" s="21">
        <f>VLOOKUP(A6318,英雄数据表!A:D,4,0)</f>
        <v>4</v>
      </c>
      <c r="E6318" s="20" t="str">
        <f>VLOOKUP(A6318,英雄数据表!A:C,3,0)</f>
        <v>森尺短匕</v>
      </c>
      <c r="F6318" s="20">
        <f t="shared" si="421"/>
        <v>44066</v>
      </c>
      <c r="G6318" s="20">
        <f t="shared" si="422"/>
        <v>44066</v>
      </c>
      <c r="H6318" s="21" t="str">
        <f>VLOOKUP(B6318,属性中转表!A:F,6,FALSE)</f>
        <v>"hp":40500,"atk":1125</v>
      </c>
      <c r="I6318" s="20" t="str">
        <f>IF(VLOOKUP(B6318,属性中转表!A:G,7,FALSE)=0,"",VLOOKUP(VLOOKUP(B6318,属性中转表!A:G,7,FALSE),属性中转表!$K$2:$P$21,6,0))&amp;IF(VLOOKUP(B6318,属性中转表!A:G,7,FALSE)&gt;=50,VLOOKUP(A6318,英雄数据表!A:K,9,0),IF(VLOOKUP(B6318,属性中转表!A:G,7,FALSE)&gt;=25,VLOOKUP(A6318,英雄数据表!A:K,5,0),""))</f>
        <v>"atk":300,"hp":5000,"undpspro":50</v>
      </c>
      <c r="J6318" s="20" t="str">
        <f>IF(I6318="","",属性中转表!$I$1&amp;(IF(VLOOKUP(B6318,属性中转表!A:G,7,FALSE)=0,0,VLOOKUP(VLOOKUP(B6318,属性中转表!A:G,7,FALSE),属性中转表!$K$2:$P$21,4,0)))+IFERROR(VLOOKUP(A6318,英雄数据表!A:K,IF(武魂!B6318&gt;=50,10,IF(武魂!B6318&gt;=25,6)),0),0))</f>
        <v>,"dpspro":0</v>
      </c>
      <c r="K6318" s="32" t="str">
        <f t="shared" si="423"/>
        <v>"atk":300,"hp":5000,"undpspro":50,"dpspro":0</v>
      </c>
      <c r="L6318" s="20" t="str">
        <f>IF(B6318&gt;=50,VLOOKUP(A6318,英雄数据表!A:L,11,FALSE),IF(B6318&gt;=25,VLOOKUP(A6318,英雄数据表!A:L,7,0),""))</f>
        <v/>
      </c>
      <c r="M6318" s="20" t="str">
        <f>IFERROR(VLOOKUP(B6318,属性中转表!$K$2:$O$21,5,FALSE),"")</f>
        <v/>
      </c>
      <c r="N6318" s="20" t="str">
        <f>IF(B6318=25,VLOOKUP(A6318,英雄数据表!A:L,8,FALSE),IF(B6318=50,VLOOKUP(A6318,英雄数据表!A:L,12,0),""))</f>
        <v/>
      </c>
    </row>
    <row r="6319" spans="1:14" x14ac:dyDescent="0.3">
      <c r="A6319" s="20">
        <v>44066</v>
      </c>
      <c r="B6319" s="21">
        <f t="shared" si="424"/>
        <v>18</v>
      </c>
      <c r="C6319" s="21">
        <v>5</v>
      </c>
      <c r="D6319" s="21">
        <f>VLOOKUP(A6319,英雄数据表!A:D,4,0)</f>
        <v>4</v>
      </c>
      <c r="E6319" s="20" t="str">
        <f>VLOOKUP(A6319,英雄数据表!A:C,3,0)</f>
        <v>森尺短匕</v>
      </c>
      <c r="F6319" s="20">
        <f t="shared" si="421"/>
        <v>44066</v>
      </c>
      <c r="G6319" s="20">
        <f t="shared" si="422"/>
        <v>44066</v>
      </c>
      <c r="H6319" s="21" t="str">
        <f>VLOOKUP(B6319,属性中转表!A:F,6,FALSE)</f>
        <v>"hp":43200,"atk":1200</v>
      </c>
      <c r="I6319" s="20" t="str">
        <f>IF(VLOOKUP(B6319,属性中转表!A:G,7,FALSE)=0,"",VLOOKUP(VLOOKUP(B6319,属性中转表!A:G,7,FALSE),属性中转表!$K$2:$P$21,6,0))&amp;IF(VLOOKUP(B6319,属性中转表!A:G,7,FALSE)&gt;=50,VLOOKUP(A6319,英雄数据表!A:K,9,0),IF(VLOOKUP(B6319,属性中转表!A:G,7,FALSE)&gt;=25,VLOOKUP(A6319,英雄数据表!A:K,5,0),""))</f>
        <v>"atk":300,"hp":5000,"undpspro":50</v>
      </c>
      <c r="J6319" s="20" t="str">
        <f>IF(I6319="","",属性中转表!$I$1&amp;(IF(VLOOKUP(B6319,属性中转表!A:G,7,FALSE)=0,0,VLOOKUP(VLOOKUP(B6319,属性中转表!A:G,7,FALSE),属性中转表!$K$2:$P$21,4,0)))+IFERROR(VLOOKUP(A6319,英雄数据表!A:K,IF(武魂!B6319&gt;=50,10,IF(武魂!B6319&gt;=25,6)),0),0))</f>
        <v>,"dpspro":0</v>
      </c>
      <c r="K6319" s="32" t="str">
        <f t="shared" si="423"/>
        <v>"atk":300,"hp":5000,"undpspro":50,"dpspro":0</v>
      </c>
      <c r="L6319" s="20" t="str">
        <f>IF(B6319&gt;=50,VLOOKUP(A6319,英雄数据表!A:L,11,FALSE),IF(B6319&gt;=25,VLOOKUP(A6319,英雄数据表!A:L,7,0),""))</f>
        <v/>
      </c>
      <c r="M6319" s="20" t="str">
        <f>IFERROR(VLOOKUP(B6319,属性中转表!$K$2:$O$21,5,FALSE),"")</f>
        <v/>
      </c>
      <c r="N6319" s="20" t="str">
        <f>IF(B6319=25,VLOOKUP(A6319,英雄数据表!A:L,8,FALSE),IF(B6319=50,VLOOKUP(A6319,英雄数据表!A:L,12,0),""))</f>
        <v/>
      </c>
    </row>
    <row r="6320" spans="1:14" x14ac:dyDescent="0.3">
      <c r="A6320" s="20">
        <v>44066</v>
      </c>
      <c r="B6320" s="21">
        <f t="shared" si="424"/>
        <v>19</v>
      </c>
      <c r="C6320" s="21">
        <v>5</v>
      </c>
      <c r="D6320" s="21">
        <f>VLOOKUP(A6320,英雄数据表!A:D,4,0)</f>
        <v>4</v>
      </c>
      <c r="E6320" s="20" t="str">
        <f>VLOOKUP(A6320,英雄数据表!A:C,3,0)</f>
        <v>森尺短匕</v>
      </c>
      <c r="F6320" s="20">
        <f t="shared" si="421"/>
        <v>44066</v>
      </c>
      <c r="G6320" s="20">
        <f t="shared" si="422"/>
        <v>44066</v>
      </c>
      <c r="H6320" s="21" t="str">
        <f>VLOOKUP(B6320,属性中转表!A:F,6,FALSE)</f>
        <v>"hp":45900,"atk":1275</v>
      </c>
      <c r="I6320" s="20" t="str">
        <f>IF(VLOOKUP(B6320,属性中转表!A:G,7,FALSE)=0,"",VLOOKUP(VLOOKUP(B6320,属性中转表!A:G,7,FALSE),属性中转表!$K$2:$P$21,6,0))&amp;IF(VLOOKUP(B6320,属性中转表!A:G,7,FALSE)&gt;=50,VLOOKUP(A6320,英雄数据表!A:K,9,0),IF(VLOOKUP(B6320,属性中转表!A:G,7,FALSE)&gt;=25,VLOOKUP(A6320,英雄数据表!A:K,5,0),""))</f>
        <v>"atk":300,"hp":5000,"undpspro":50</v>
      </c>
      <c r="J6320" s="20" t="str">
        <f>IF(I6320="","",属性中转表!$I$1&amp;(IF(VLOOKUP(B6320,属性中转表!A:G,7,FALSE)=0,0,VLOOKUP(VLOOKUP(B6320,属性中转表!A:G,7,FALSE),属性中转表!$K$2:$P$21,4,0)))+IFERROR(VLOOKUP(A6320,英雄数据表!A:K,IF(武魂!B6320&gt;=50,10,IF(武魂!B6320&gt;=25,6)),0),0))</f>
        <v>,"dpspro":0</v>
      </c>
      <c r="K6320" s="32" t="str">
        <f t="shared" si="423"/>
        <v>"atk":300,"hp":5000,"undpspro":50,"dpspro":0</v>
      </c>
      <c r="L6320" s="20" t="str">
        <f>IF(B6320&gt;=50,VLOOKUP(A6320,英雄数据表!A:L,11,FALSE),IF(B6320&gt;=25,VLOOKUP(A6320,英雄数据表!A:L,7,0),""))</f>
        <v/>
      </c>
      <c r="M6320" s="20" t="str">
        <f>IFERROR(VLOOKUP(B6320,属性中转表!$K$2:$O$21,5,FALSE),"")</f>
        <v/>
      </c>
      <c r="N6320" s="20" t="str">
        <f>IF(B6320=25,VLOOKUP(A6320,英雄数据表!A:L,8,FALSE),IF(B6320=50,VLOOKUP(A6320,英雄数据表!A:L,12,0),""))</f>
        <v/>
      </c>
    </row>
    <row r="6321" spans="1:14" x14ac:dyDescent="0.3">
      <c r="A6321" s="20">
        <v>44066</v>
      </c>
      <c r="B6321" s="21">
        <f t="shared" si="424"/>
        <v>20</v>
      </c>
      <c r="C6321" s="21">
        <v>5</v>
      </c>
      <c r="D6321" s="21">
        <f>VLOOKUP(A6321,英雄数据表!A:D,4,0)</f>
        <v>4</v>
      </c>
      <c r="E6321" s="20" t="str">
        <f>VLOOKUP(A6321,英雄数据表!A:C,3,0)</f>
        <v>森尺短匕</v>
      </c>
      <c r="F6321" s="20">
        <f t="shared" si="421"/>
        <v>44066</v>
      </c>
      <c r="G6321" s="20">
        <f t="shared" si="422"/>
        <v>44066</v>
      </c>
      <c r="H6321" s="21" t="str">
        <f>VLOOKUP(B6321,属性中转表!A:F,6,FALSE)</f>
        <v>"hp":48600,"atk":1350</v>
      </c>
      <c r="I6321" s="20" t="str">
        <f>IF(VLOOKUP(B6321,属性中转表!A:G,7,FALSE)=0,"",VLOOKUP(VLOOKUP(B6321,属性中转表!A:G,7,FALSE),属性中转表!$K$2:$P$21,6,0))&amp;IF(VLOOKUP(B6321,属性中转表!A:G,7,FALSE)&gt;=50,VLOOKUP(A6321,英雄数据表!A:K,9,0),IF(VLOOKUP(B6321,属性中转表!A:G,7,FALSE)&gt;=25,VLOOKUP(A6321,英雄数据表!A:K,5,0),""))</f>
        <v>"atk":300,"hp":5000,"undpspro":50</v>
      </c>
      <c r="J6321" s="20" t="str">
        <f>IF(I6321="","",属性中转表!$I$1&amp;(IF(VLOOKUP(B6321,属性中转表!A:G,7,FALSE)=0,0,VLOOKUP(VLOOKUP(B6321,属性中转表!A:G,7,FALSE),属性中转表!$K$2:$P$21,4,0)))+IFERROR(VLOOKUP(A6321,英雄数据表!A:K,IF(武魂!B6321&gt;=50,10,IF(武魂!B6321&gt;=25,6)),0),0))</f>
        <v>,"dpspro":50</v>
      </c>
      <c r="K6321" s="32" t="str">
        <f t="shared" si="423"/>
        <v>"atk":300,"hp":5000,"undpspro":50,"dpspro":50</v>
      </c>
      <c r="L6321" s="20" t="str">
        <f>IF(B6321&gt;=50,VLOOKUP(A6321,英雄数据表!A:L,11,FALSE),IF(B6321&gt;=25,VLOOKUP(A6321,英雄数据表!A:L,7,0),""))</f>
        <v/>
      </c>
      <c r="M6321" s="20" t="str">
        <f>IFERROR(VLOOKUP(B6321,属性中转表!$K$2:$O$21,5,FALSE),"")</f>
        <v>"dpspro":50</v>
      </c>
      <c r="N6321" s="20" t="str">
        <f>IF(B6321=25,VLOOKUP(A6321,英雄数据表!A:L,8,FALSE),IF(B6321=50,VLOOKUP(A6321,英雄数据表!A:L,12,0),""))</f>
        <v/>
      </c>
    </row>
    <row r="6322" spans="1:14" x14ac:dyDescent="0.3">
      <c r="A6322" s="20">
        <v>44066</v>
      </c>
      <c r="B6322" s="21">
        <f t="shared" si="424"/>
        <v>21</v>
      </c>
      <c r="C6322" s="21">
        <v>5</v>
      </c>
      <c r="D6322" s="21">
        <f>VLOOKUP(A6322,英雄数据表!A:D,4,0)</f>
        <v>4</v>
      </c>
      <c r="E6322" s="20" t="str">
        <f>VLOOKUP(A6322,英雄数据表!A:C,3,0)</f>
        <v>森尺短匕</v>
      </c>
      <c r="F6322" s="20">
        <f t="shared" si="421"/>
        <v>44066</v>
      </c>
      <c r="G6322" s="20">
        <f t="shared" si="422"/>
        <v>44066</v>
      </c>
      <c r="H6322" s="21" t="str">
        <f>VLOOKUP(B6322,属性中转表!A:F,6,FALSE)</f>
        <v>"hp":52200,"atk":1450</v>
      </c>
      <c r="I6322" s="20" t="str">
        <f>IF(VLOOKUP(B6322,属性中转表!A:G,7,FALSE)=0,"",VLOOKUP(VLOOKUP(B6322,属性中转表!A:G,7,FALSE),属性中转表!$K$2:$P$21,6,0))&amp;IF(VLOOKUP(B6322,属性中转表!A:G,7,FALSE)&gt;=50,VLOOKUP(A6322,英雄数据表!A:K,9,0),IF(VLOOKUP(B6322,属性中转表!A:G,7,FALSE)&gt;=25,VLOOKUP(A6322,英雄数据表!A:K,5,0),""))</f>
        <v>"atk":300,"hp":5000,"undpspro":50</v>
      </c>
      <c r="J6322" s="20" t="str">
        <f>IF(I6322="","",属性中转表!$I$1&amp;(IF(VLOOKUP(B6322,属性中转表!A:G,7,FALSE)=0,0,VLOOKUP(VLOOKUP(B6322,属性中转表!A:G,7,FALSE),属性中转表!$K$2:$P$21,4,0)))+IFERROR(VLOOKUP(A6322,英雄数据表!A:K,IF(武魂!B6322&gt;=50,10,IF(武魂!B6322&gt;=25,6)),0),0))</f>
        <v>,"dpspro":50</v>
      </c>
      <c r="K6322" s="32" t="str">
        <f t="shared" si="423"/>
        <v>"atk":300,"hp":5000,"undpspro":50,"dpspro":50</v>
      </c>
      <c r="L6322" s="20" t="str">
        <f>IF(B6322&gt;=50,VLOOKUP(A6322,英雄数据表!A:L,11,FALSE),IF(B6322&gt;=25,VLOOKUP(A6322,英雄数据表!A:L,7,0),""))</f>
        <v/>
      </c>
      <c r="M6322" s="20" t="str">
        <f>IFERROR(VLOOKUP(B6322,属性中转表!$K$2:$O$21,5,FALSE),"")</f>
        <v/>
      </c>
      <c r="N6322" s="20" t="str">
        <f>IF(B6322=25,VLOOKUP(A6322,英雄数据表!A:L,8,FALSE),IF(B6322=50,VLOOKUP(A6322,英雄数据表!A:L,12,0),""))</f>
        <v/>
      </c>
    </row>
    <row r="6323" spans="1:14" x14ac:dyDescent="0.3">
      <c r="A6323" s="20">
        <v>44066</v>
      </c>
      <c r="B6323" s="21">
        <f t="shared" si="424"/>
        <v>22</v>
      </c>
      <c r="C6323" s="21">
        <v>5</v>
      </c>
      <c r="D6323" s="21">
        <f>VLOOKUP(A6323,英雄数据表!A:D,4,0)</f>
        <v>4</v>
      </c>
      <c r="E6323" s="20" t="str">
        <f>VLOOKUP(A6323,英雄数据表!A:C,3,0)</f>
        <v>森尺短匕</v>
      </c>
      <c r="F6323" s="20">
        <f t="shared" si="421"/>
        <v>44066</v>
      </c>
      <c r="G6323" s="20">
        <f t="shared" si="422"/>
        <v>44066</v>
      </c>
      <c r="H6323" s="21" t="str">
        <f>VLOOKUP(B6323,属性中转表!A:F,6,FALSE)</f>
        <v>"hp":55800,"atk":1550</v>
      </c>
      <c r="I6323" s="20" t="str">
        <f>IF(VLOOKUP(B6323,属性中转表!A:G,7,FALSE)=0,"",VLOOKUP(VLOOKUP(B6323,属性中转表!A:G,7,FALSE),属性中转表!$K$2:$P$21,6,0))&amp;IF(VLOOKUP(B6323,属性中转表!A:G,7,FALSE)&gt;=50,VLOOKUP(A6323,英雄数据表!A:K,9,0),IF(VLOOKUP(B6323,属性中转表!A:G,7,FALSE)&gt;=25,VLOOKUP(A6323,英雄数据表!A:K,5,0),""))</f>
        <v>"atk":300,"hp":5000,"undpspro":50</v>
      </c>
      <c r="J6323" s="20" t="str">
        <f>IF(I6323="","",属性中转表!$I$1&amp;(IF(VLOOKUP(B6323,属性中转表!A:G,7,FALSE)=0,0,VLOOKUP(VLOOKUP(B6323,属性中转表!A:G,7,FALSE),属性中转表!$K$2:$P$21,4,0)))+IFERROR(VLOOKUP(A6323,英雄数据表!A:K,IF(武魂!B6323&gt;=50,10,IF(武魂!B6323&gt;=25,6)),0),0))</f>
        <v>,"dpspro":50</v>
      </c>
      <c r="K6323" s="32" t="str">
        <f t="shared" si="423"/>
        <v>"atk":300,"hp":5000,"undpspro":50,"dpspro":50</v>
      </c>
      <c r="L6323" s="20" t="str">
        <f>IF(B6323&gt;=50,VLOOKUP(A6323,英雄数据表!A:L,11,FALSE),IF(B6323&gt;=25,VLOOKUP(A6323,英雄数据表!A:L,7,0),""))</f>
        <v/>
      </c>
      <c r="M6323" s="20" t="str">
        <f>IFERROR(VLOOKUP(B6323,属性中转表!$K$2:$O$21,5,FALSE),"")</f>
        <v/>
      </c>
      <c r="N6323" s="20" t="str">
        <f>IF(B6323=25,VLOOKUP(A6323,英雄数据表!A:L,8,FALSE),IF(B6323=50,VLOOKUP(A6323,英雄数据表!A:L,12,0),""))</f>
        <v/>
      </c>
    </row>
    <row r="6324" spans="1:14" x14ac:dyDescent="0.3">
      <c r="A6324" s="20">
        <v>44066</v>
      </c>
      <c r="B6324" s="21">
        <f t="shared" si="424"/>
        <v>23</v>
      </c>
      <c r="C6324" s="21">
        <v>5</v>
      </c>
      <c r="D6324" s="21">
        <f>VLOOKUP(A6324,英雄数据表!A:D,4,0)</f>
        <v>4</v>
      </c>
      <c r="E6324" s="20" t="str">
        <f>VLOOKUP(A6324,英雄数据表!A:C,3,0)</f>
        <v>森尺短匕</v>
      </c>
      <c r="F6324" s="20">
        <f t="shared" si="421"/>
        <v>44066</v>
      </c>
      <c r="G6324" s="20">
        <f t="shared" si="422"/>
        <v>44066</v>
      </c>
      <c r="H6324" s="21" t="str">
        <f>VLOOKUP(B6324,属性中转表!A:F,6,FALSE)</f>
        <v>"hp":59400,"atk":1650</v>
      </c>
      <c r="I6324" s="20" t="str">
        <f>IF(VLOOKUP(B6324,属性中转表!A:G,7,FALSE)=0,"",VLOOKUP(VLOOKUP(B6324,属性中转表!A:G,7,FALSE),属性中转表!$K$2:$P$21,6,0))&amp;IF(VLOOKUP(B6324,属性中转表!A:G,7,FALSE)&gt;=50,VLOOKUP(A6324,英雄数据表!A:K,9,0),IF(VLOOKUP(B6324,属性中转表!A:G,7,FALSE)&gt;=25,VLOOKUP(A6324,英雄数据表!A:K,5,0),""))</f>
        <v>"atk":300,"hp":5000,"undpspro":50</v>
      </c>
      <c r="J6324" s="20" t="str">
        <f>IF(I6324="","",属性中转表!$I$1&amp;(IF(VLOOKUP(B6324,属性中转表!A:G,7,FALSE)=0,0,VLOOKUP(VLOOKUP(B6324,属性中转表!A:G,7,FALSE),属性中转表!$K$2:$P$21,4,0)))+IFERROR(VLOOKUP(A6324,英雄数据表!A:K,IF(武魂!B6324&gt;=50,10,IF(武魂!B6324&gt;=25,6)),0),0))</f>
        <v>,"dpspro":50</v>
      </c>
      <c r="K6324" s="32" t="str">
        <f t="shared" si="423"/>
        <v>"atk":300,"hp":5000,"undpspro":50,"dpspro":50</v>
      </c>
      <c r="L6324" s="20" t="str">
        <f>IF(B6324&gt;=50,VLOOKUP(A6324,英雄数据表!A:L,11,FALSE),IF(B6324&gt;=25,VLOOKUP(A6324,英雄数据表!A:L,7,0),""))</f>
        <v/>
      </c>
      <c r="M6324" s="20" t="str">
        <f>IFERROR(VLOOKUP(B6324,属性中转表!$K$2:$O$21,5,FALSE),"")</f>
        <v/>
      </c>
      <c r="N6324" s="20" t="str">
        <f>IF(B6324=25,VLOOKUP(A6324,英雄数据表!A:L,8,FALSE),IF(B6324=50,VLOOKUP(A6324,英雄数据表!A:L,12,0),""))</f>
        <v/>
      </c>
    </row>
    <row r="6325" spans="1:14" x14ac:dyDescent="0.3">
      <c r="A6325" s="20">
        <v>44066</v>
      </c>
      <c r="B6325" s="21">
        <f t="shared" si="424"/>
        <v>24</v>
      </c>
      <c r="C6325" s="21">
        <v>5</v>
      </c>
      <c r="D6325" s="21">
        <f>VLOOKUP(A6325,英雄数据表!A:D,4,0)</f>
        <v>4</v>
      </c>
      <c r="E6325" s="20" t="str">
        <f>VLOOKUP(A6325,英雄数据表!A:C,3,0)</f>
        <v>森尺短匕</v>
      </c>
      <c r="F6325" s="20">
        <f t="shared" si="421"/>
        <v>44066</v>
      </c>
      <c r="G6325" s="20">
        <f t="shared" si="422"/>
        <v>44066</v>
      </c>
      <c r="H6325" s="21" t="str">
        <f>VLOOKUP(B6325,属性中转表!A:F,6,FALSE)</f>
        <v>"hp":63000,"atk":1750</v>
      </c>
      <c r="I6325" s="20" t="str">
        <f>IF(VLOOKUP(B6325,属性中转表!A:G,7,FALSE)=0,"",VLOOKUP(VLOOKUP(B6325,属性中转表!A:G,7,FALSE),属性中转表!$K$2:$P$21,6,0))&amp;IF(VLOOKUP(B6325,属性中转表!A:G,7,FALSE)&gt;=50,VLOOKUP(A6325,英雄数据表!A:K,9,0),IF(VLOOKUP(B6325,属性中转表!A:G,7,FALSE)&gt;=25,VLOOKUP(A6325,英雄数据表!A:K,5,0),""))</f>
        <v>"atk":300,"hp":5000,"undpspro":50</v>
      </c>
      <c r="J6325" s="20" t="str">
        <f>IF(I6325="","",属性中转表!$I$1&amp;(IF(VLOOKUP(B6325,属性中转表!A:G,7,FALSE)=0,0,VLOOKUP(VLOOKUP(B6325,属性中转表!A:G,7,FALSE),属性中转表!$K$2:$P$21,4,0)))+IFERROR(VLOOKUP(A6325,英雄数据表!A:K,IF(武魂!B6325&gt;=50,10,IF(武魂!B6325&gt;=25,6)),0),0))</f>
        <v>,"dpspro":50</v>
      </c>
      <c r="K6325" s="32" t="str">
        <f t="shared" si="423"/>
        <v>"atk":300,"hp":5000,"undpspro":50,"dpspro":50</v>
      </c>
      <c r="L6325" s="20" t="str">
        <f>IF(B6325&gt;=50,VLOOKUP(A6325,英雄数据表!A:L,11,FALSE),IF(B6325&gt;=25,VLOOKUP(A6325,英雄数据表!A:L,7,0),""))</f>
        <v/>
      </c>
      <c r="M6325" s="20" t="str">
        <f>IFERROR(VLOOKUP(B6325,属性中转表!$K$2:$O$21,5,FALSE),"")</f>
        <v/>
      </c>
      <c r="N6325" s="20" t="str">
        <f>IF(B6325=25,VLOOKUP(A6325,英雄数据表!A:L,8,FALSE),IF(B6325=50,VLOOKUP(A6325,英雄数据表!A:L,12,0),""))</f>
        <v/>
      </c>
    </row>
    <row r="6326" spans="1:14" x14ac:dyDescent="0.3">
      <c r="A6326" s="20">
        <v>44066</v>
      </c>
      <c r="B6326" s="21">
        <f t="shared" si="424"/>
        <v>25</v>
      </c>
      <c r="C6326" s="21">
        <v>5</v>
      </c>
      <c r="D6326" s="21">
        <f>VLOOKUP(A6326,英雄数据表!A:D,4,0)</f>
        <v>4</v>
      </c>
      <c r="E6326" s="20" t="str">
        <f>VLOOKUP(A6326,英雄数据表!A:C,3,0)</f>
        <v>森尺短匕</v>
      </c>
      <c r="F6326" s="20">
        <f t="shared" si="421"/>
        <v>44066</v>
      </c>
      <c r="G6326" s="20">
        <f t="shared" si="422"/>
        <v>44066</v>
      </c>
      <c r="H6326" s="21" t="str">
        <f>VLOOKUP(B6326,属性中转表!A:F,6,FALSE)</f>
        <v>"hp":66600,"atk":1850</v>
      </c>
      <c r="I6326" s="20" t="str">
        <f>IF(VLOOKUP(B6326,属性中转表!A:G,7,FALSE)=0,"",VLOOKUP(VLOOKUP(B6326,属性中转表!A:G,7,FALSE),属性中转表!$K$2:$P$21,6,0))&amp;IF(VLOOKUP(B6326,属性中转表!A:G,7,FALSE)&gt;=50,VLOOKUP(A6326,英雄数据表!A:K,9,0),IF(VLOOKUP(B6326,属性中转表!A:G,7,FALSE)&gt;=25,VLOOKUP(A6326,英雄数据表!A:K,5,0),""))</f>
        <v>"atk":300,"hp":5000,"undpspro":50</v>
      </c>
      <c r="J6326" s="20" t="str">
        <f>IF(I6326="","",属性中转表!$I$1&amp;(IF(VLOOKUP(B6326,属性中转表!A:G,7,FALSE)=0,0,VLOOKUP(VLOOKUP(B6326,属性中转表!A:G,7,FALSE),属性中转表!$K$2:$P$21,4,0)))+IFERROR(VLOOKUP(A6326,英雄数据表!A:K,IF(武魂!B6326&gt;=50,10,IF(武魂!B6326&gt;=25,6)),0),0))</f>
        <v>,"dpspro":50</v>
      </c>
      <c r="K6326" s="32" t="str">
        <f t="shared" si="423"/>
        <v>"atk":300,"hp":5000,"undpspro":50,"dpspro":50</v>
      </c>
      <c r="L6326" s="20" t="str">
        <f>IF(B6326&gt;=50,VLOOKUP(A6326,英雄数据表!A:L,11,FALSE),IF(B6326&gt;=25,VLOOKUP(A6326,英雄数据表!A:L,7,0),""))</f>
        <v>"4404601004"</v>
      </c>
      <c r="M6326" s="20" t="str">
        <f>IFERROR(VLOOKUP(B6326,属性中转表!$K$2:$O$21,5,FALSE),"")</f>
        <v/>
      </c>
      <c r="N6326" s="20" t="str">
        <f>IF(B6326=25,VLOOKUP(A6326,英雄数据表!A:L,8,FALSE),IF(B6326=50,VLOOKUP(A6326,英雄数据表!A:L,12,0),""))</f>
        <v>战斗开场时，增加我方全体英雄速度增加15，暴击伤害增加15%，持续2回合，对刺客英雄加成翻倍；</v>
      </c>
    </row>
    <row r="6327" spans="1:14" x14ac:dyDescent="0.3">
      <c r="A6327" s="20">
        <v>44066</v>
      </c>
      <c r="B6327" s="21">
        <f t="shared" si="424"/>
        <v>26</v>
      </c>
      <c r="C6327" s="21">
        <v>5</v>
      </c>
      <c r="D6327" s="21">
        <f>VLOOKUP(A6327,英雄数据表!A:D,4,0)</f>
        <v>4</v>
      </c>
      <c r="E6327" s="20" t="str">
        <f>VLOOKUP(A6327,英雄数据表!A:C,3,0)</f>
        <v>森尺短匕</v>
      </c>
      <c r="F6327" s="20">
        <f t="shared" si="421"/>
        <v>44066</v>
      </c>
      <c r="G6327" s="20">
        <f t="shared" si="422"/>
        <v>44066</v>
      </c>
      <c r="H6327" s="21" t="str">
        <f>VLOOKUP(B6327,属性中转表!A:F,6,FALSE)</f>
        <v>"hp":70200,"atk":1950</v>
      </c>
      <c r="I6327" s="20" t="str">
        <f>IF(VLOOKUP(B6327,属性中转表!A:G,7,FALSE)=0,"",VLOOKUP(VLOOKUP(B6327,属性中转表!A:G,7,FALSE),属性中转表!$K$2:$P$21,6,0))&amp;IF(VLOOKUP(B6327,属性中转表!A:G,7,FALSE)&gt;=50,VLOOKUP(A6327,英雄数据表!A:K,9,0),IF(VLOOKUP(B6327,属性中转表!A:G,7,FALSE)&gt;=25,VLOOKUP(A6327,英雄数据表!A:K,5,0),""))</f>
        <v>"atk":300,"hp":5000,"undpspro":50</v>
      </c>
      <c r="J6327" s="20" t="str">
        <f>IF(I6327="","",属性中转表!$I$1&amp;(IF(VLOOKUP(B6327,属性中转表!A:G,7,FALSE)=0,0,VLOOKUP(VLOOKUP(B6327,属性中转表!A:G,7,FALSE),属性中转表!$K$2:$P$21,4,0)))+IFERROR(VLOOKUP(A6327,英雄数据表!A:K,IF(武魂!B6327&gt;=50,10,IF(武魂!B6327&gt;=25,6)),0),0))</f>
        <v>,"dpspro":50</v>
      </c>
      <c r="K6327" s="32" t="str">
        <f t="shared" si="423"/>
        <v>"atk":300,"hp":5000,"undpspro":50,"dpspro":50</v>
      </c>
      <c r="L6327" s="20" t="str">
        <f>IF(B6327&gt;=50,VLOOKUP(A6327,英雄数据表!A:L,11,FALSE),IF(B6327&gt;=25,VLOOKUP(A6327,英雄数据表!A:L,7,0),""))</f>
        <v>"4404601004"</v>
      </c>
      <c r="M6327" s="20" t="str">
        <f>IFERROR(VLOOKUP(B6327,属性中转表!$K$2:$O$21,5,FALSE),"")</f>
        <v/>
      </c>
      <c r="N6327" s="20" t="str">
        <f>IF(B6327=25,VLOOKUP(A6327,英雄数据表!A:L,8,FALSE),IF(B6327=50,VLOOKUP(A6327,英雄数据表!A:L,12,0),""))</f>
        <v/>
      </c>
    </row>
    <row r="6328" spans="1:14" x14ac:dyDescent="0.3">
      <c r="A6328" s="20">
        <v>44066</v>
      </c>
      <c r="B6328" s="21">
        <f t="shared" si="424"/>
        <v>27</v>
      </c>
      <c r="C6328" s="21">
        <v>5</v>
      </c>
      <c r="D6328" s="21">
        <f>VLOOKUP(A6328,英雄数据表!A:D,4,0)</f>
        <v>4</v>
      </c>
      <c r="E6328" s="20" t="str">
        <f>VLOOKUP(A6328,英雄数据表!A:C,3,0)</f>
        <v>森尺短匕</v>
      </c>
      <c r="F6328" s="20">
        <f t="shared" si="421"/>
        <v>44066</v>
      </c>
      <c r="G6328" s="20">
        <f t="shared" si="422"/>
        <v>44066</v>
      </c>
      <c r="H6328" s="21" t="str">
        <f>VLOOKUP(B6328,属性中转表!A:F,6,FALSE)</f>
        <v>"hp":73800,"atk":2050</v>
      </c>
      <c r="I6328" s="20" t="str">
        <f>IF(VLOOKUP(B6328,属性中转表!A:G,7,FALSE)=0,"",VLOOKUP(VLOOKUP(B6328,属性中转表!A:G,7,FALSE),属性中转表!$K$2:$P$21,6,0))&amp;IF(VLOOKUP(B6328,属性中转表!A:G,7,FALSE)&gt;=50,VLOOKUP(A6328,英雄数据表!A:K,9,0),IF(VLOOKUP(B6328,属性中转表!A:G,7,FALSE)&gt;=25,VLOOKUP(A6328,英雄数据表!A:K,5,0),""))</f>
        <v>"atk":300,"hp":5000,"undpspro":50</v>
      </c>
      <c r="J6328" s="20" t="str">
        <f>IF(I6328="","",属性中转表!$I$1&amp;(IF(VLOOKUP(B6328,属性中转表!A:G,7,FALSE)=0,0,VLOOKUP(VLOOKUP(B6328,属性中转表!A:G,7,FALSE),属性中转表!$K$2:$P$21,4,0)))+IFERROR(VLOOKUP(A6328,英雄数据表!A:K,IF(武魂!B6328&gt;=50,10,IF(武魂!B6328&gt;=25,6)),0),0))</f>
        <v>,"dpspro":50</v>
      </c>
      <c r="K6328" s="32" t="str">
        <f t="shared" si="423"/>
        <v>"atk":300,"hp":5000,"undpspro":50,"dpspro":50</v>
      </c>
      <c r="L6328" s="20" t="str">
        <f>IF(B6328&gt;=50,VLOOKUP(A6328,英雄数据表!A:L,11,FALSE),IF(B6328&gt;=25,VLOOKUP(A6328,英雄数据表!A:L,7,0),""))</f>
        <v>"4404601004"</v>
      </c>
      <c r="M6328" s="20" t="str">
        <f>IFERROR(VLOOKUP(B6328,属性中转表!$K$2:$O$21,5,FALSE),"")</f>
        <v/>
      </c>
      <c r="N6328" s="20" t="str">
        <f>IF(B6328=25,VLOOKUP(A6328,英雄数据表!A:L,8,FALSE),IF(B6328=50,VLOOKUP(A6328,英雄数据表!A:L,12,0),""))</f>
        <v/>
      </c>
    </row>
    <row r="6329" spans="1:14" x14ac:dyDescent="0.3">
      <c r="A6329" s="20">
        <v>44066</v>
      </c>
      <c r="B6329" s="21">
        <f t="shared" si="424"/>
        <v>28</v>
      </c>
      <c r="C6329" s="21">
        <v>5</v>
      </c>
      <c r="D6329" s="21">
        <f>VLOOKUP(A6329,英雄数据表!A:D,4,0)</f>
        <v>4</v>
      </c>
      <c r="E6329" s="20" t="str">
        <f>VLOOKUP(A6329,英雄数据表!A:C,3,0)</f>
        <v>森尺短匕</v>
      </c>
      <c r="F6329" s="20">
        <f t="shared" si="421"/>
        <v>44066</v>
      </c>
      <c r="G6329" s="20">
        <f t="shared" si="422"/>
        <v>44066</v>
      </c>
      <c r="H6329" s="21" t="str">
        <f>VLOOKUP(B6329,属性中转表!A:F,6,FALSE)</f>
        <v>"hp":77400,"atk":2150</v>
      </c>
      <c r="I6329" s="20" t="str">
        <f>IF(VLOOKUP(B6329,属性中转表!A:G,7,FALSE)=0,"",VLOOKUP(VLOOKUP(B6329,属性中转表!A:G,7,FALSE),属性中转表!$K$2:$P$21,6,0))&amp;IF(VLOOKUP(B6329,属性中转表!A:G,7,FALSE)&gt;=50,VLOOKUP(A6329,英雄数据表!A:K,9,0),IF(VLOOKUP(B6329,属性中转表!A:G,7,FALSE)&gt;=25,VLOOKUP(A6329,英雄数据表!A:K,5,0),""))</f>
        <v>"atk":300,"hp":5000,"undpspro":50</v>
      </c>
      <c r="J6329" s="20" t="str">
        <f>IF(I6329="","",属性中转表!$I$1&amp;(IF(VLOOKUP(B6329,属性中转表!A:G,7,FALSE)=0,0,VLOOKUP(VLOOKUP(B6329,属性中转表!A:G,7,FALSE),属性中转表!$K$2:$P$21,4,0)))+IFERROR(VLOOKUP(A6329,英雄数据表!A:K,IF(武魂!B6329&gt;=50,10,IF(武魂!B6329&gt;=25,6)),0),0))</f>
        <v>,"dpspro":50</v>
      </c>
      <c r="K6329" s="32" t="str">
        <f t="shared" si="423"/>
        <v>"atk":300,"hp":5000,"undpspro":50,"dpspro":50</v>
      </c>
      <c r="L6329" s="20" t="str">
        <f>IF(B6329&gt;=50,VLOOKUP(A6329,英雄数据表!A:L,11,FALSE),IF(B6329&gt;=25,VLOOKUP(A6329,英雄数据表!A:L,7,0),""))</f>
        <v>"4404601004"</v>
      </c>
      <c r="M6329" s="20" t="str">
        <f>IFERROR(VLOOKUP(B6329,属性中转表!$K$2:$O$21,5,FALSE),"")</f>
        <v/>
      </c>
      <c r="N6329" s="20" t="str">
        <f>IF(B6329=25,VLOOKUP(A6329,英雄数据表!A:L,8,FALSE),IF(B6329=50,VLOOKUP(A6329,英雄数据表!A:L,12,0),""))</f>
        <v/>
      </c>
    </row>
    <row r="6330" spans="1:14" x14ac:dyDescent="0.3">
      <c r="A6330" s="20">
        <v>44066</v>
      </c>
      <c r="B6330" s="21">
        <f t="shared" si="424"/>
        <v>29</v>
      </c>
      <c r="C6330" s="21">
        <v>5</v>
      </c>
      <c r="D6330" s="21">
        <f>VLOOKUP(A6330,英雄数据表!A:D,4,0)</f>
        <v>4</v>
      </c>
      <c r="E6330" s="20" t="str">
        <f>VLOOKUP(A6330,英雄数据表!A:C,3,0)</f>
        <v>森尺短匕</v>
      </c>
      <c r="F6330" s="20">
        <f t="shared" si="421"/>
        <v>44066</v>
      </c>
      <c r="G6330" s="20">
        <f t="shared" si="422"/>
        <v>44066</v>
      </c>
      <c r="H6330" s="21" t="str">
        <f>VLOOKUP(B6330,属性中转表!A:F,6,FALSE)</f>
        <v>"hp":81000,"atk":2250</v>
      </c>
      <c r="I6330" s="20" t="str">
        <f>IF(VLOOKUP(B6330,属性中转表!A:G,7,FALSE)=0,"",VLOOKUP(VLOOKUP(B6330,属性中转表!A:G,7,FALSE),属性中转表!$K$2:$P$21,6,0))&amp;IF(VLOOKUP(B6330,属性中转表!A:G,7,FALSE)&gt;=50,VLOOKUP(A6330,英雄数据表!A:K,9,0),IF(VLOOKUP(B6330,属性中转表!A:G,7,FALSE)&gt;=25,VLOOKUP(A6330,英雄数据表!A:K,5,0),""))</f>
        <v>"atk":300,"hp":5000,"undpspro":50</v>
      </c>
      <c r="J6330" s="20" t="str">
        <f>IF(I6330="","",属性中转表!$I$1&amp;(IF(VLOOKUP(B6330,属性中转表!A:G,7,FALSE)=0,0,VLOOKUP(VLOOKUP(B6330,属性中转表!A:G,7,FALSE),属性中转表!$K$2:$P$21,4,0)))+IFERROR(VLOOKUP(A6330,英雄数据表!A:K,IF(武魂!B6330&gt;=50,10,IF(武魂!B6330&gt;=25,6)),0),0))</f>
        <v>,"dpspro":50</v>
      </c>
      <c r="K6330" s="32" t="str">
        <f t="shared" si="423"/>
        <v>"atk":300,"hp":5000,"undpspro":50,"dpspro":50</v>
      </c>
      <c r="L6330" s="20" t="str">
        <f>IF(B6330&gt;=50,VLOOKUP(A6330,英雄数据表!A:L,11,FALSE),IF(B6330&gt;=25,VLOOKUP(A6330,英雄数据表!A:L,7,0),""))</f>
        <v>"4404601004"</v>
      </c>
      <c r="M6330" s="20" t="str">
        <f>IFERROR(VLOOKUP(B6330,属性中转表!$K$2:$O$21,5,FALSE),"")</f>
        <v/>
      </c>
      <c r="N6330" s="20" t="str">
        <f>IF(B6330=25,VLOOKUP(A6330,英雄数据表!A:L,8,FALSE),IF(B6330=50,VLOOKUP(A6330,英雄数据表!A:L,12,0),""))</f>
        <v/>
      </c>
    </row>
    <row r="6331" spans="1:14" x14ac:dyDescent="0.3">
      <c r="A6331" s="20">
        <v>44066</v>
      </c>
      <c r="B6331" s="21">
        <f t="shared" si="424"/>
        <v>30</v>
      </c>
      <c r="C6331" s="21">
        <v>5</v>
      </c>
      <c r="D6331" s="21">
        <f>VLOOKUP(A6331,英雄数据表!A:D,4,0)</f>
        <v>4</v>
      </c>
      <c r="E6331" s="20" t="str">
        <f>VLOOKUP(A6331,英雄数据表!A:C,3,0)</f>
        <v>森尺短匕</v>
      </c>
      <c r="F6331" s="20">
        <f t="shared" si="421"/>
        <v>44066</v>
      </c>
      <c r="G6331" s="20">
        <f t="shared" si="422"/>
        <v>44066</v>
      </c>
      <c r="H6331" s="21" t="str">
        <f>VLOOKUP(B6331,属性中转表!A:F,6,FALSE)</f>
        <v>"hp":84600,"atk":2350</v>
      </c>
      <c r="I6331" s="20" t="str">
        <f>IF(VLOOKUP(B6331,属性中转表!A:G,7,FALSE)=0,"",VLOOKUP(VLOOKUP(B6331,属性中转表!A:G,7,FALSE),属性中转表!$K$2:$P$21,6,0))&amp;IF(VLOOKUP(B6331,属性中转表!A:G,7,FALSE)&gt;=50,VLOOKUP(A6331,英雄数据表!A:K,9,0),IF(VLOOKUP(B6331,属性中转表!A:G,7,FALSE)&gt;=25,VLOOKUP(A6331,英雄数据表!A:K,5,0),""))</f>
        <v>"atk":300,"hp":5000,"undpspro":100</v>
      </c>
      <c r="J6331" s="20" t="str">
        <f>IF(I6331="","",属性中转表!$I$1&amp;(IF(VLOOKUP(B6331,属性中转表!A:G,7,FALSE)=0,0,VLOOKUP(VLOOKUP(B6331,属性中转表!A:G,7,FALSE),属性中转表!$K$2:$P$21,4,0)))+IFERROR(VLOOKUP(A6331,英雄数据表!A:K,IF(武魂!B6331&gt;=50,10,IF(武魂!B6331&gt;=25,6)),0),0))</f>
        <v>,"dpspro":50</v>
      </c>
      <c r="K6331" s="32" t="str">
        <f t="shared" si="423"/>
        <v>"atk":300,"hp":5000,"undpspro":100,"dpspro":50</v>
      </c>
      <c r="L6331" s="20" t="str">
        <f>IF(B6331&gt;=50,VLOOKUP(A6331,英雄数据表!A:L,11,FALSE),IF(B6331&gt;=25,VLOOKUP(A6331,英雄数据表!A:L,7,0),""))</f>
        <v>"4404601004"</v>
      </c>
      <c r="M6331" s="20" t="str">
        <f>IFERROR(VLOOKUP(B6331,属性中转表!$K$2:$O$21,5,FALSE),"")</f>
        <v>"undpspro":50</v>
      </c>
      <c r="N6331" s="20" t="str">
        <f>IF(B6331=25,VLOOKUP(A6331,英雄数据表!A:L,8,FALSE),IF(B6331=50,VLOOKUP(A6331,英雄数据表!A:L,12,0),""))</f>
        <v/>
      </c>
    </row>
    <row r="6332" spans="1:14" x14ac:dyDescent="0.3">
      <c r="A6332" s="20">
        <v>44066</v>
      </c>
      <c r="B6332" s="21">
        <f t="shared" si="424"/>
        <v>31</v>
      </c>
      <c r="C6332" s="21">
        <v>5</v>
      </c>
      <c r="D6332" s="21">
        <f>VLOOKUP(A6332,英雄数据表!A:D,4,0)</f>
        <v>4</v>
      </c>
      <c r="E6332" s="20" t="str">
        <f>VLOOKUP(A6332,英雄数据表!A:C,3,0)</f>
        <v>森尺短匕</v>
      </c>
      <c r="F6332" s="20">
        <f t="shared" si="421"/>
        <v>44066</v>
      </c>
      <c r="G6332" s="20">
        <f t="shared" si="422"/>
        <v>44066</v>
      </c>
      <c r="H6332" s="21" t="str">
        <f>VLOOKUP(B6332,属性中转表!A:F,6,FALSE)</f>
        <v>"hp":89100,"atk":2475</v>
      </c>
      <c r="I6332" s="20" t="str">
        <f>IF(VLOOKUP(B6332,属性中转表!A:G,7,FALSE)=0,"",VLOOKUP(VLOOKUP(B6332,属性中转表!A:G,7,FALSE),属性中转表!$K$2:$P$21,6,0))&amp;IF(VLOOKUP(B6332,属性中转表!A:G,7,FALSE)&gt;=50,VLOOKUP(A6332,英雄数据表!A:K,9,0),IF(VLOOKUP(B6332,属性中转表!A:G,7,FALSE)&gt;=25,VLOOKUP(A6332,英雄数据表!A:K,5,0),""))</f>
        <v>"atk":300,"hp":5000,"undpspro":100</v>
      </c>
      <c r="J6332" s="20" t="str">
        <f>IF(I6332="","",属性中转表!$I$1&amp;(IF(VLOOKUP(B6332,属性中转表!A:G,7,FALSE)=0,0,VLOOKUP(VLOOKUP(B6332,属性中转表!A:G,7,FALSE),属性中转表!$K$2:$P$21,4,0)))+IFERROR(VLOOKUP(A6332,英雄数据表!A:K,IF(武魂!B6332&gt;=50,10,IF(武魂!B6332&gt;=25,6)),0),0))</f>
        <v>,"dpspro":50</v>
      </c>
      <c r="K6332" s="32" t="str">
        <f t="shared" si="423"/>
        <v>"atk":300,"hp":5000,"undpspro":100,"dpspro":50</v>
      </c>
      <c r="L6332" s="20" t="str">
        <f>IF(B6332&gt;=50,VLOOKUP(A6332,英雄数据表!A:L,11,FALSE),IF(B6332&gt;=25,VLOOKUP(A6332,英雄数据表!A:L,7,0),""))</f>
        <v>"4404601004"</v>
      </c>
      <c r="M6332" s="20" t="str">
        <f>IFERROR(VLOOKUP(B6332,属性中转表!$K$2:$O$21,5,FALSE),"")</f>
        <v/>
      </c>
      <c r="N6332" s="20" t="str">
        <f>IF(B6332=25,VLOOKUP(A6332,英雄数据表!A:L,8,FALSE),IF(B6332=50,VLOOKUP(A6332,英雄数据表!A:L,12,0),""))</f>
        <v/>
      </c>
    </row>
    <row r="6333" spans="1:14" x14ac:dyDescent="0.3">
      <c r="A6333" s="20">
        <v>44066</v>
      </c>
      <c r="B6333" s="21">
        <f t="shared" si="424"/>
        <v>32</v>
      </c>
      <c r="C6333" s="21">
        <v>5</v>
      </c>
      <c r="D6333" s="21">
        <f>VLOOKUP(A6333,英雄数据表!A:D,4,0)</f>
        <v>4</v>
      </c>
      <c r="E6333" s="20" t="str">
        <f>VLOOKUP(A6333,英雄数据表!A:C,3,0)</f>
        <v>森尺短匕</v>
      </c>
      <c r="F6333" s="20">
        <f t="shared" si="421"/>
        <v>44066</v>
      </c>
      <c r="G6333" s="20">
        <f t="shared" si="422"/>
        <v>44066</v>
      </c>
      <c r="H6333" s="21" t="str">
        <f>VLOOKUP(B6333,属性中转表!A:F,6,FALSE)</f>
        <v>"hp":93600,"atk":2600</v>
      </c>
      <c r="I6333" s="20" t="str">
        <f>IF(VLOOKUP(B6333,属性中转表!A:G,7,FALSE)=0,"",VLOOKUP(VLOOKUP(B6333,属性中转表!A:G,7,FALSE),属性中转表!$K$2:$P$21,6,0))&amp;IF(VLOOKUP(B6333,属性中转表!A:G,7,FALSE)&gt;=50,VLOOKUP(A6333,英雄数据表!A:K,9,0),IF(VLOOKUP(B6333,属性中转表!A:G,7,FALSE)&gt;=25,VLOOKUP(A6333,英雄数据表!A:K,5,0),""))</f>
        <v>"atk":300,"hp":5000,"undpspro":100</v>
      </c>
      <c r="J6333" s="20" t="str">
        <f>IF(I6333="","",属性中转表!$I$1&amp;(IF(VLOOKUP(B6333,属性中转表!A:G,7,FALSE)=0,0,VLOOKUP(VLOOKUP(B6333,属性中转表!A:G,7,FALSE),属性中转表!$K$2:$P$21,4,0)))+IFERROR(VLOOKUP(A6333,英雄数据表!A:K,IF(武魂!B6333&gt;=50,10,IF(武魂!B6333&gt;=25,6)),0),0))</f>
        <v>,"dpspro":50</v>
      </c>
      <c r="K6333" s="32" t="str">
        <f t="shared" si="423"/>
        <v>"atk":300,"hp":5000,"undpspro":100,"dpspro":50</v>
      </c>
      <c r="L6333" s="20" t="str">
        <f>IF(B6333&gt;=50,VLOOKUP(A6333,英雄数据表!A:L,11,FALSE),IF(B6333&gt;=25,VLOOKUP(A6333,英雄数据表!A:L,7,0),""))</f>
        <v>"4404601004"</v>
      </c>
      <c r="M6333" s="20" t="str">
        <f>IFERROR(VLOOKUP(B6333,属性中转表!$K$2:$O$21,5,FALSE),"")</f>
        <v/>
      </c>
      <c r="N6333" s="20" t="str">
        <f>IF(B6333=25,VLOOKUP(A6333,英雄数据表!A:L,8,FALSE),IF(B6333=50,VLOOKUP(A6333,英雄数据表!A:L,12,0),""))</f>
        <v/>
      </c>
    </row>
    <row r="6334" spans="1:14" x14ac:dyDescent="0.3">
      <c r="A6334" s="20">
        <v>44066</v>
      </c>
      <c r="B6334" s="21">
        <f t="shared" si="424"/>
        <v>33</v>
      </c>
      <c r="C6334" s="21">
        <v>5</v>
      </c>
      <c r="D6334" s="21">
        <f>VLOOKUP(A6334,英雄数据表!A:D,4,0)</f>
        <v>4</v>
      </c>
      <c r="E6334" s="20" t="str">
        <f>VLOOKUP(A6334,英雄数据表!A:C,3,0)</f>
        <v>森尺短匕</v>
      </c>
      <c r="F6334" s="20">
        <f t="shared" si="421"/>
        <v>44066</v>
      </c>
      <c r="G6334" s="20">
        <f t="shared" si="422"/>
        <v>44066</v>
      </c>
      <c r="H6334" s="21" t="str">
        <f>VLOOKUP(B6334,属性中转表!A:F,6,FALSE)</f>
        <v>"hp":98100,"atk":2725</v>
      </c>
      <c r="I6334" s="20" t="str">
        <f>IF(VLOOKUP(B6334,属性中转表!A:G,7,FALSE)=0,"",VLOOKUP(VLOOKUP(B6334,属性中转表!A:G,7,FALSE),属性中转表!$K$2:$P$21,6,0))&amp;IF(VLOOKUP(B6334,属性中转表!A:G,7,FALSE)&gt;=50,VLOOKUP(A6334,英雄数据表!A:K,9,0),IF(VLOOKUP(B6334,属性中转表!A:G,7,FALSE)&gt;=25,VLOOKUP(A6334,英雄数据表!A:K,5,0),""))</f>
        <v>"atk":300,"hp":5000,"undpspro":100</v>
      </c>
      <c r="J6334" s="20" t="str">
        <f>IF(I6334="","",属性中转表!$I$1&amp;(IF(VLOOKUP(B6334,属性中转表!A:G,7,FALSE)=0,0,VLOOKUP(VLOOKUP(B6334,属性中转表!A:G,7,FALSE),属性中转表!$K$2:$P$21,4,0)))+IFERROR(VLOOKUP(A6334,英雄数据表!A:K,IF(武魂!B6334&gt;=50,10,IF(武魂!B6334&gt;=25,6)),0),0))</f>
        <v>,"dpspro":50</v>
      </c>
      <c r="K6334" s="32" t="str">
        <f t="shared" si="423"/>
        <v>"atk":300,"hp":5000,"undpspro":100,"dpspro":50</v>
      </c>
      <c r="L6334" s="20" t="str">
        <f>IF(B6334&gt;=50,VLOOKUP(A6334,英雄数据表!A:L,11,FALSE),IF(B6334&gt;=25,VLOOKUP(A6334,英雄数据表!A:L,7,0),""))</f>
        <v>"4404601004"</v>
      </c>
      <c r="M6334" s="20" t="str">
        <f>IFERROR(VLOOKUP(B6334,属性中转表!$K$2:$O$21,5,FALSE),"")</f>
        <v/>
      </c>
      <c r="N6334" s="20" t="str">
        <f>IF(B6334=25,VLOOKUP(A6334,英雄数据表!A:L,8,FALSE),IF(B6334=50,VLOOKUP(A6334,英雄数据表!A:L,12,0),""))</f>
        <v/>
      </c>
    </row>
    <row r="6335" spans="1:14" x14ac:dyDescent="0.3">
      <c r="A6335" s="20">
        <v>44066</v>
      </c>
      <c r="B6335" s="21">
        <f t="shared" si="424"/>
        <v>34</v>
      </c>
      <c r="C6335" s="21">
        <v>5</v>
      </c>
      <c r="D6335" s="21">
        <f>VLOOKUP(A6335,英雄数据表!A:D,4,0)</f>
        <v>4</v>
      </c>
      <c r="E6335" s="20" t="str">
        <f>VLOOKUP(A6335,英雄数据表!A:C,3,0)</f>
        <v>森尺短匕</v>
      </c>
      <c r="F6335" s="20">
        <f t="shared" si="421"/>
        <v>44066</v>
      </c>
      <c r="G6335" s="20">
        <f t="shared" si="422"/>
        <v>44066</v>
      </c>
      <c r="H6335" s="21" t="str">
        <f>VLOOKUP(B6335,属性中转表!A:F,6,FALSE)</f>
        <v>"hp":102600,"atk":2850</v>
      </c>
      <c r="I6335" s="20" t="str">
        <f>IF(VLOOKUP(B6335,属性中转表!A:G,7,FALSE)=0,"",VLOOKUP(VLOOKUP(B6335,属性中转表!A:G,7,FALSE),属性中转表!$K$2:$P$21,6,0))&amp;IF(VLOOKUP(B6335,属性中转表!A:G,7,FALSE)&gt;=50,VLOOKUP(A6335,英雄数据表!A:K,9,0),IF(VLOOKUP(B6335,属性中转表!A:G,7,FALSE)&gt;=25,VLOOKUP(A6335,英雄数据表!A:K,5,0),""))</f>
        <v>"atk":300,"hp":5000,"undpspro":100</v>
      </c>
      <c r="J6335" s="20" t="str">
        <f>IF(I6335="","",属性中转表!$I$1&amp;(IF(VLOOKUP(B6335,属性中转表!A:G,7,FALSE)=0,0,VLOOKUP(VLOOKUP(B6335,属性中转表!A:G,7,FALSE),属性中转表!$K$2:$P$21,4,0)))+IFERROR(VLOOKUP(A6335,英雄数据表!A:K,IF(武魂!B6335&gt;=50,10,IF(武魂!B6335&gt;=25,6)),0),0))</f>
        <v>,"dpspro":50</v>
      </c>
      <c r="K6335" s="32" t="str">
        <f t="shared" si="423"/>
        <v>"atk":300,"hp":5000,"undpspro":100,"dpspro":50</v>
      </c>
      <c r="L6335" s="20" t="str">
        <f>IF(B6335&gt;=50,VLOOKUP(A6335,英雄数据表!A:L,11,FALSE),IF(B6335&gt;=25,VLOOKUP(A6335,英雄数据表!A:L,7,0),""))</f>
        <v>"4404601004"</v>
      </c>
      <c r="M6335" s="20" t="str">
        <f>IFERROR(VLOOKUP(B6335,属性中转表!$K$2:$O$21,5,FALSE),"")</f>
        <v/>
      </c>
      <c r="N6335" s="20" t="str">
        <f>IF(B6335=25,VLOOKUP(A6335,英雄数据表!A:L,8,FALSE),IF(B6335=50,VLOOKUP(A6335,英雄数据表!A:L,12,0),""))</f>
        <v/>
      </c>
    </row>
    <row r="6336" spans="1:14" x14ac:dyDescent="0.3">
      <c r="A6336" s="20">
        <v>44066</v>
      </c>
      <c r="B6336" s="21">
        <f t="shared" si="424"/>
        <v>35</v>
      </c>
      <c r="C6336" s="21">
        <v>5</v>
      </c>
      <c r="D6336" s="21">
        <f>VLOOKUP(A6336,英雄数据表!A:D,4,0)</f>
        <v>4</v>
      </c>
      <c r="E6336" s="20" t="str">
        <f>VLOOKUP(A6336,英雄数据表!A:C,3,0)</f>
        <v>森尺短匕</v>
      </c>
      <c r="F6336" s="20">
        <f t="shared" si="421"/>
        <v>44066</v>
      </c>
      <c r="G6336" s="20">
        <f t="shared" si="422"/>
        <v>44066</v>
      </c>
      <c r="H6336" s="21" t="str">
        <f>VLOOKUP(B6336,属性中转表!A:F,6,FALSE)</f>
        <v>"hp":107100,"atk":2975</v>
      </c>
      <c r="I6336" s="20" t="str">
        <f>IF(VLOOKUP(B6336,属性中转表!A:G,7,FALSE)=0,"",VLOOKUP(VLOOKUP(B6336,属性中转表!A:G,7,FALSE),属性中转表!$K$2:$P$21,6,0))&amp;IF(VLOOKUP(B6336,属性中转表!A:G,7,FALSE)&gt;=50,VLOOKUP(A6336,英雄数据表!A:K,9,0),IF(VLOOKUP(B6336,属性中转表!A:G,7,FALSE)&gt;=25,VLOOKUP(A6336,英雄数据表!A:K,5,0),""))</f>
        <v>"atk":300,"hp":5000,"undpspro":100</v>
      </c>
      <c r="J6336" s="20" t="str">
        <f>IF(I6336="","",属性中转表!$I$1&amp;(IF(VLOOKUP(B6336,属性中转表!A:G,7,FALSE)=0,0,VLOOKUP(VLOOKUP(B6336,属性中转表!A:G,7,FALSE),属性中转表!$K$2:$P$21,4,0)))+IFERROR(VLOOKUP(A6336,英雄数据表!A:K,IF(武魂!B6336&gt;=50,10,IF(武魂!B6336&gt;=25,6)),0),0))</f>
        <v>,"dpspro":100</v>
      </c>
      <c r="K6336" s="32" t="str">
        <f t="shared" si="423"/>
        <v>"atk":300,"hp":5000,"undpspro":100,"dpspro":100</v>
      </c>
      <c r="L6336" s="20" t="str">
        <f>IF(B6336&gt;=50,VLOOKUP(A6336,英雄数据表!A:L,11,FALSE),IF(B6336&gt;=25,VLOOKUP(A6336,英雄数据表!A:L,7,0),""))</f>
        <v>"4404601004"</v>
      </c>
      <c r="M6336" s="20" t="str">
        <f>IFERROR(VLOOKUP(B6336,属性中转表!$K$2:$O$21,5,FALSE),"")</f>
        <v>"dpspro":50</v>
      </c>
      <c r="N6336" s="20" t="str">
        <f>IF(B6336=25,VLOOKUP(A6336,英雄数据表!A:L,8,FALSE),IF(B6336=50,VLOOKUP(A6336,英雄数据表!A:L,12,0),""))</f>
        <v/>
      </c>
    </row>
    <row r="6337" spans="1:14" x14ac:dyDescent="0.3">
      <c r="A6337" s="20">
        <v>44066</v>
      </c>
      <c r="B6337" s="21">
        <f t="shared" si="424"/>
        <v>36</v>
      </c>
      <c r="C6337" s="21">
        <v>5</v>
      </c>
      <c r="D6337" s="21">
        <f>VLOOKUP(A6337,英雄数据表!A:D,4,0)</f>
        <v>4</v>
      </c>
      <c r="E6337" s="20" t="str">
        <f>VLOOKUP(A6337,英雄数据表!A:C,3,0)</f>
        <v>森尺短匕</v>
      </c>
      <c r="F6337" s="20">
        <f t="shared" si="421"/>
        <v>44066</v>
      </c>
      <c r="G6337" s="20">
        <f t="shared" si="422"/>
        <v>44066</v>
      </c>
      <c r="H6337" s="21" t="str">
        <f>VLOOKUP(B6337,属性中转表!A:F,6,FALSE)</f>
        <v>"hp":111600,"atk":3100</v>
      </c>
      <c r="I6337" s="20" t="str">
        <f>IF(VLOOKUP(B6337,属性中转表!A:G,7,FALSE)=0,"",VLOOKUP(VLOOKUP(B6337,属性中转表!A:G,7,FALSE),属性中转表!$K$2:$P$21,6,0))&amp;IF(VLOOKUP(B6337,属性中转表!A:G,7,FALSE)&gt;=50,VLOOKUP(A6337,英雄数据表!A:K,9,0),IF(VLOOKUP(B6337,属性中转表!A:G,7,FALSE)&gt;=25,VLOOKUP(A6337,英雄数据表!A:K,5,0),""))</f>
        <v>"atk":300,"hp":5000,"undpspro":100</v>
      </c>
      <c r="J6337" s="20" t="str">
        <f>IF(I6337="","",属性中转表!$I$1&amp;(IF(VLOOKUP(B6337,属性中转表!A:G,7,FALSE)=0,0,VLOOKUP(VLOOKUP(B6337,属性中转表!A:G,7,FALSE),属性中转表!$K$2:$P$21,4,0)))+IFERROR(VLOOKUP(A6337,英雄数据表!A:K,IF(武魂!B6337&gt;=50,10,IF(武魂!B6337&gt;=25,6)),0),0))</f>
        <v>,"dpspro":100</v>
      </c>
      <c r="K6337" s="32" t="str">
        <f t="shared" si="423"/>
        <v>"atk":300,"hp":5000,"undpspro":100,"dpspro":100</v>
      </c>
      <c r="L6337" s="20" t="str">
        <f>IF(B6337&gt;=50,VLOOKUP(A6337,英雄数据表!A:L,11,FALSE),IF(B6337&gt;=25,VLOOKUP(A6337,英雄数据表!A:L,7,0),""))</f>
        <v>"4404601004"</v>
      </c>
      <c r="M6337" s="20" t="str">
        <f>IFERROR(VLOOKUP(B6337,属性中转表!$K$2:$O$21,5,FALSE),"")</f>
        <v/>
      </c>
      <c r="N6337" s="20" t="str">
        <f>IF(B6337=25,VLOOKUP(A6337,英雄数据表!A:L,8,FALSE),IF(B6337=50,VLOOKUP(A6337,英雄数据表!A:L,12,0),""))</f>
        <v/>
      </c>
    </row>
    <row r="6338" spans="1:14" x14ac:dyDescent="0.3">
      <c r="A6338" s="20">
        <v>44066</v>
      </c>
      <c r="B6338" s="21">
        <f t="shared" si="424"/>
        <v>37</v>
      </c>
      <c r="C6338" s="21">
        <v>5</v>
      </c>
      <c r="D6338" s="21">
        <f>VLOOKUP(A6338,英雄数据表!A:D,4,0)</f>
        <v>4</v>
      </c>
      <c r="E6338" s="20" t="str">
        <f>VLOOKUP(A6338,英雄数据表!A:C,3,0)</f>
        <v>森尺短匕</v>
      </c>
      <c r="F6338" s="20">
        <f t="shared" si="421"/>
        <v>44066</v>
      </c>
      <c r="G6338" s="20">
        <f t="shared" si="422"/>
        <v>44066</v>
      </c>
      <c r="H6338" s="21" t="str">
        <f>VLOOKUP(B6338,属性中转表!A:F,6,FALSE)</f>
        <v>"hp":116100,"atk":3225</v>
      </c>
      <c r="I6338" s="20" t="str">
        <f>IF(VLOOKUP(B6338,属性中转表!A:G,7,FALSE)=0,"",VLOOKUP(VLOOKUP(B6338,属性中转表!A:G,7,FALSE),属性中转表!$K$2:$P$21,6,0))&amp;IF(VLOOKUP(B6338,属性中转表!A:G,7,FALSE)&gt;=50,VLOOKUP(A6338,英雄数据表!A:K,9,0),IF(VLOOKUP(B6338,属性中转表!A:G,7,FALSE)&gt;=25,VLOOKUP(A6338,英雄数据表!A:K,5,0),""))</f>
        <v>"atk":300,"hp":5000,"undpspro":100</v>
      </c>
      <c r="J6338" s="20" t="str">
        <f>IF(I6338="","",属性中转表!$I$1&amp;(IF(VLOOKUP(B6338,属性中转表!A:G,7,FALSE)=0,0,VLOOKUP(VLOOKUP(B6338,属性中转表!A:G,7,FALSE),属性中转表!$K$2:$P$21,4,0)))+IFERROR(VLOOKUP(A6338,英雄数据表!A:K,IF(武魂!B6338&gt;=50,10,IF(武魂!B6338&gt;=25,6)),0),0))</f>
        <v>,"dpspro":100</v>
      </c>
      <c r="K6338" s="32" t="str">
        <f t="shared" si="423"/>
        <v>"atk":300,"hp":5000,"undpspro":100,"dpspro":100</v>
      </c>
      <c r="L6338" s="20" t="str">
        <f>IF(B6338&gt;=50,VLOOKUP(A6338,英雄数据表!A:L,11,FALSE),IF(B6338&gt;=25,VLOOKUP(A6338,英雄数据表!A:L,7,0),""))</f>
        <v>"4404601004"</v>
      </c>
      <c r="M6338" s="20" t="str">
        <f>IFERROR(VLOOKUP(B6338,属性中转表!$K$2:$O$21,5,FALSE),"")</f>
        <v/>
      </c>
      <c r="N6338" s="20" t="str">
        <f>IF(B6338=25,VLOOKUP(A6338,英雄数据表!A:L,8,FALSE),IF(B6338=50,VLOOKUP(A6338,英雄数据表!A:L,12,0),""))</f>
        <v/>
      </c>
    </row>
    <row r="6339" spans="1:14" x14ac:dyDescent="0.3">
      <c r="A6339" s="20">
        <v>44066</v>
      </c>
      <c r="B6339" s="21">
        <f t="shared" si="424"/>
        <v>38</v>
      </c>
      <c r="C6339" s="21">
        <v>5</v>
      </c>
      <c r="D6339" s="21">
        <f>VLOOKUP(A6339,英雄数据表!A:D,4,0)</f>
        <v>4</v>
      </c>
      <c r="E6339" s="20" t="str">
        <f>VLOOKUP(A6339,英雄数据表!A:C,3,0)</f>
        <v>森尺短匕</v>
      </c>
      <c r="F6339" s="20">
        <f t="shared" si="421"/>
        <v>44066</v>
      </c>
      <c r="G6339" s="20">
        <f t="shared" si="422"/>
        <v>44066</v>
      </c>
      <c r="H6339" s="21" t="str">
        <f>VLOOKUP(B6339,属性中转表!A:F,6,FALSE)</f>
        <v>"hp":120600,"atk":3350</v>
      </c>
      <c r="I6339" s="20" t="str">
        <f>IF(VLOOKUP(B6339,属性中转表!A:G,7,FALSE)=0,"",VLOOKUP(VLOOKUP(B6339,属性中转表!A:G,7,FALSE),属性中转表!$K$2:$P$21,6,0))&amp;IF(VLOOKUP(B6339,属性中转表!A:G,7,FALSE)&gt;=50,VLOOKUP(A6339,英雄数据表!A:K,9,0),IF(VLOOKUP(B6339,属性中转表!A:G,7,FALSE)&gt;=25,VLOOKUP(A6339,英雄数据表!A:K,5,0),""))</f>
        <v>"atk":300,"hp":5000,"undpspro":100</v>
      </c>
      <c r="J6339" s="20" t="str">
        <f>IF(I6339="","",属性中转表!$I$1&amp;(IF(VLOOKUP(B6339,属性中转表!A:G,7,FALSE)=0,0,VLOOKUP(VLOOKUP(B6339,属性中转表!A:G,7,FALSE),属性中转表!$K$2:$P$21,4,0)))+IFERROR(VLOOKUP(A6339,英雄数据表!A:K,IF(武魂!B6339&gt;=50,10,IF(武魂!B6339&gt;=25,6)),0),0))</f>
        <v>,"dpspro":100</v>
      </c>
      <c r="K6339" s="32" t="str">
        <f t="shared" si="423"/>
        <v>"atk":300,"hp":5000,"undpspro":100,"dpspro":100</v>
      </c>
      <c r="L6339" s="20" t="str">
        <f>IF(B6339&gt;=50,VLOOKUP(A6339,英雄数据表!A:L,11,FALSE),IF(B6339&gt;=25,VLOOKUP(A6339,英雄数据表!A:L,7,0),""))</f>
        <v>"4404601004"</v>
      </c>
      <c r="M6339" s="20" t="str">
        <f>IFERROR(VLOOKUP(B6339,属性中转表!$K$2:$O$21,5,FALSE),"")</f>
        <v/>
      </c>
      <c r="N6339" s="20" t="str">
        <f>IF(B6339=25,VLOOKUP(A6339,英雄数据表!A:L,8,FALSE),IF(B6339=50,VLOOKUP(A6339,英雄数据表!A:L,12,0),""))</f>
        <v/>
      </c>
    </row>
    <row r="6340" spans="1:14" x14ac:dyDescent="0.3">
      <c r="A6340" s="20">
        <v>44066</v>
      </c>
      <c r="B6340" s="21">
        <f t="shared" si="424"/>
        <v>39</v>
      </c>
      <c r="C6340" s="21">
        <v>5</v>
      </c>
      <c r="D6340" s="21">
        <f>VLOOKUP(A6340,英雄数据表!A:D,4,0)</f>
        <v>4</v>
      </c>
      <c r="E6340" s="20" t="str">
        <f>VLOOKUP(A6340,英雄数据表!A:C,3,0)</f>
        <v>森尺短匕</v>
      </c>
      <c r="F6340" s="20">
        <f t="shared" si="421"/>
        <v>44066</v>
      </c>
      <c r="G6340" s="20">
        <f t="shared" si="422"/>
        <v>44066</v>
      </c>
      <c r="H6340" s="21" t="str">
        <f>VLOOKUP(B6340,属性中转表!A:F,6,FALSE)</f>
        <v>"hp":125100,"atk":3475</v>
      </c>
      <c r="I6340" s="20" t="str">
        <f>IF(VLOOKUP(B6340,属性中转表!A:G,7,FALSE)=0,"",VLOOKUP(VLOOKUP(B6340,属性中转表!A:G,7,FALSE),属性中转表!$K$2:$P$21,6,0))&amp;IF(VLOOKUP(B6340,属性中转表!A:G,7,FALSE)&gt;=50,VLOOKUP(A6340,英雄数据表!A:K,9,0),IF(VLOOKUP(B6340,属性中转表!A:G,7,FALSE)&gt;=25,VLOOKUP(A6340,英雄数据表!A:K,5,0),""))</f>
        <v>"atk":300,"hp":5000,"undpspro":100</v>
      </c>
      <c r="J6340" s="20" t="str">
        <f>IF(I6340="","",属性中转表!$I$1&amp;(IF(VLOOKUP(B6340,属性中转表!A:G,7,FALSE)=0,0,VLOOKUP(VLOOKUP(B6340,属性中转表!A:G,7,FALSE),属性中转表!$K$2:$P$21,4,0)))+IFERROR(VLOOKUP(A6340,英雄数据表!A:K,IF(武魂!B6340&gt;=50,10,IF(武魂!B6340&gt;=25,6)),0),0))</f>
        <v>,"dpspro":100</v>
      </c>
      <c r="K6340" s="32" t="str">
        <f t="shared" si="423"/>
        <v>"atk":300,"hp":5000,"undpspro":100,"dpspro":100</v>
      </c>
      <c r="L6340" s="20" t="str">
        <f>IF(B6340&gt;=50,VLOOKUP(A6340,英雄数据表!A:L,11,FALSE),IF(B6340&gt;=25,VLOOKUP(A6340,英雄数据表!A:L,7,0),""))</f>
        <v>"4404601004"</v>
      </c>
      <c r="M6340" s="20" t="str">
        <f>IFERROR(VLOOKUP(B6340,属性中转表!$K$2:$O$21,5,FALSE),"")</f>
        <v/>
      </c>
      <c r="N6340" s="20" t="str">
        <f>IF(B6340=25,VLOOKUP(A6340,英雄数据表!A:L,8,FALSE),IF(B6340=50,VLOOKUP(A6340,英雄数据表!A:L,12,0),""))</f>
        <v/>
      </c>
    </row>
    <row r="6341" spans="1:14" x14ac:dyDescent="0.3">
      <c r="A6341" s="20">
        <v>44066</v>
      </c>
      <c r="B6341" s="21">
        <f t="shared" si="424"/>
        <v>40</v>
      </c>
      <c r="C6341" s="21">
        <v>5</v>
      </c>
      <c r="D6341" s="21">
        <f>VLOOKUP(A6341,英雄数据表!A:D,4,0)</f>
        <v>4</v>
      </c>
      <c r="E6341" s="20" t="str">
        <f>VLOOKUP(A6341,英雄数据表!A:C,3,0)</f>
        <v>森尺短匕</v>
      </c>
      <c r="F6341" s="20">
        <f t="shared" si="421"/>
        <v>44066</v>
      </c>
      <c r="G6341" s="20">
        <f t="shared" si="422"/>
        <v>44066</v>
      </c>
      <c r="H6341" s="21" t="str">
        <f>VLOOKUP(B6341,属性中转表!A:F,6,FALSE)</f>
        <v>"hp":129600,"atk":3600</v>
      </c>
      <c r="I6341" s="20" t="str">
        <f>IF(VLOOKUP(B6341,属性中转表!A:G,7,FALSE)=0,"",VLOOKUP(VLOOKUP(B6341,属性中转表!A:G,7,FALSE),属性中转表!$K$2:$P$21,6,0))&amp;IF(VLOOKUP(B6341,属性中转表!A:G,7,FALSE)&gt;=50,VLOOKUP(A6341,英雄数据表!A:K,9,0),IF(VLOOKUP(B6341,属性中转表!A:G,7,FALSE)&gt;=25,VLOOKUP(A6341,英雄数据表!A:K,5,0),""))</f>
        <v>"atk":300,"hp":5000,"undpspro":100,"pvpdpspro":50</v>
      </c>
      <c r="J6341" s="20" t="str">
        <f>IF(I6341="","",属性中转表!$I$1&amp;(IF(VLOOKUP(B6341,属性中转表!A:G,7,FALSE)=0,0,VLOOKUP(VLOOKUP(B6341,属性中转表!A:G,7,FALSE),属性中转表!$K$2:$P$21,4,0)))+IFERROR(VLOOKUP(A6341,英雄数据表!A:K,IF(武魂!B6341&gt;=50,10,IF(武魂!B6341&gt;=25,6)),0),0))</f>
        <v>,"dpspro":100</v>
      </c>
      <c r="K6341" s="32" t="str">
        <f t="shared" si="423"/>
        <v>"atk":300,"hp":5000,"undpspro":100,"pvpdpspro":50,"dpspro":100</v>
      </c>
      <c r="L6341" s="20" t="str">
        <f>IF(B6341&gt;=50,VLOOKUP(A6341,英雄数据表!A:L,11,FALSE),IF(B6341&gt;=25,VLOOKUP(A6341,英雄数据表!A:L,7,0),""))</f>
        <v>"4404601004"</v>
      </c>
      <c r="M6341" s="20" t="str">
        <f>IFERROR(VLOOKUP(B6341,属性中转表!$K$2:$O$21,5,FALSE),"")</f>
        <v>"pvpdpspro":50</v>
      </c>
      <c r="N6341" s="20" t="str">
        <f>IF(B6341=25,VLOOKUP(A6341,英雄数据表!A:L,8,FALSE),IF(B6341=50,VLOOKUP(A6341,英雄数据表!A:L,12,0),""))</f>
        <v/>
      </c>
    </row>
    <row r="6342" spans="1:14" x14ac:dyDescent="0.3">
      <c r="A6342" s="20">
        <v>44066</v>
      </c>
      <c r="B6342" s="21">
        <f t="shared" si="424"/>
        <v>41</v>
      </c>
      <c r="C6342" s="21">
        <v>5</v>
      </c>
      <c r="D6342" s="21">
        <f>VLOOKUP(A6342,英雄数据表!A:D,4,0)</f>
        <v>4</v>
      </c>
      <c r="E6342" s="20" t="str">
        <f>VLOOKUP(A6342,英雄数据表!A:C,3,0)</f>
        <v>森尺短匕</v>
      </c>
      <c r="F6342" s="20">
        <f t="shared" si="421"/>
        <v>44066</v>
      </c>
      <c r="G6342" s="20">
        <f t="shared" si="422"/>
        <v>44066</v>
      </c>
      <c r="H6342" s="21" t="str">
        <f>VLOOKUP(B6342,属性中转表!A:F,6,FALSE)</f>
        <v>"hp":135000,"atk":3750</v>
      </c>
      <c r="I6342" s="20" t="str">
        <f>IF(VLOOKUP(B6342,属性中转表!A:G,7,FALSE)=0,"",VLOOKUP(VLOOKUP(B6342,属性中转表!A:G,7,FALSE),属性中转表!$K$2:$P$21,6,0))&amp;IF(VLOOKUP(B6342,属性中转表!A:G,7,FALSE)&gt;=50,VLOOKUP(A6342,英雄数据表!A:K,9,0),IF(VLOOKUP(B6342,属性中转表!A:G,7,FALSE)&gt;=25,VLOOKUP(A6342,英雄数据表!A:K,5,0),""))</f>
        <v>"atk":300,"hp":5000,"undpspro":100,"pvpdpspro":50</v>
      </c>
      <c r="J6342" s="20" t="str">
        <f>IF(I6342="","",属性中转表!$I$1&amp;(IF(VLOOKUP(B6342,属性中转表!A:G,7,FALSE)=0,0,VLOOKUP(VLOOKUP(B6342,属性中转表!A:G,7,FALSE),属性中转表!$K$2:$P$21,4,0)))+IFERROR(VLOOKUP(A6342,英雄数据表!A:K,IF(武魂!B6342&gt;=50,10,IF(武魂!B6342&gt;=25,6)),0),0))</f>
        <v>,"dpspro":100</v>
      </c>
      <c r="K6342" s="32" t="str">
        <f t="shared" si="423"/>
        <v>"atk":300,"hp":5000,"undpspro":100,"pvpdpspro":50,"dpspro":100</v>
      </c>
      <c r="L6342" s="20" t="str">
        <f>IF(B6342&gt;=50,VLOOKUP(A6342,英雄数据表!A:L,11,FALSE),IF(B6342&gt;=25,VLOOKUP(A6342,英雄数据表!A:L,7,0),""))</f>
        <v>"4404601004"</v>
      </c>
      <c r="M6342" s="20" t="str">
        <f>IFERROR(VLOOKUP(B6342,属性中转表!$K$2:$O$21,5,FALSE),"")</f>
        <v/>
      </c>
      <c r="N6342" s="20" t="str">
        <f>IF(B6342=25,VLOOKUP(A6342,英雄数据表!A:L,8,FALSE),IF(B6342=50,VLOOKUP(A6342,英雄数据表!A:L,12,0),""))</f>
        <v/>
      </c>
    </row>
    <row r="6343" spans="1:14" x14ac:dyDescent="0.3">
      <c r="A6343" s="20">
        <v>44066</v>
      </c>
      <c r="B6343" s="21">
        <f t="shared" si="424"/>
        <v>42</v>
      </c>
      <c r="C6343" s="21">
        <v>5</v>
      </c>
      <c r="D6343" s="21">
        <f>VLOOKUP(A6343,英雄数据表!A:D,4,0)</f>
        <v>4</v>
      </c>
      <c r="E6343" s="20" t="str">
        <f>VLOOKUP(A6343,英雄数据表!A:C,3,0)</f>
        <v>森尺短匕</v>
      </c>
      <c r="F6343" s="20">
        <f t="shared" si="421"/>
        <v>44066</v>
      </c>
      <c r="G6343" s="20">
        <f t="shared" si="422"/>
        <v>44066</v>
      </c>
      <c r="H6343" s="21" t="str">
        <f>VLOOKUP(B6343,属性中转表!A:F,6,FALSE)</f>
        <v>"hp":140400,"atk":3900</v>
      </c>
      <c r="I6343" s="20" t="str">
        <f>IF(VLOOKUP(B6343,属性中转表!A:G,7,FALSE)=0,"",VLOOKUP(VLOOKUP(B6343,属性中转表!A:G,7,FALSE),属性中转表!$K$2:$P$21,6,0))&amp;IF(VLOOKUP(B6343,属性中转表!A:G,7,FALSE)&gt;=50,VLOOKUP(A6343,英雄数据表!A:K,9,0),IF(VLOOKUP(B6343,属性中转表!A:G,7,FALSE)&gt;=25,VLOOKUP(A6343,英雄数据表!A:K,5,0),""))</f>
        <v>"atk":300,"hp":5000,"undpspro":100,"pvpdpspro":50</v>
      </c>
      <c r="J6343" s="20" t="str">
        <f>IF(I6343="","",属性中转表!$I$1&amp;(IF(VLOOKUP(B6343,属性中转表!A:G,7,FALSE)=0,0,VLOOKUP(VLOOKUP(B6343,属性中转表!A:G,7,FALSE),属性中转表!$K$2:$P$21,4,0)))+IFERROR(VLOOKUP(A6343,英雄数据表!A:K,IF(武魂!B6343&gt;=50,10,IF(武魂!B6343&gt;=25,6)),0),0))</f>
        <v>,"dpspro":100</v>
      </c>
      <c r="K6343" s="32" t="str">
        <f t="shared" si="423"/>
        <v>"atk":300,"hp":5000,"undpspro":100,"pvpdpspro":50,"dpspro":100</v>
      </c>
      <c r="L6343" s="20" t="str">
        <f>IF(B6343&gt;=50,VLOOKUP(A6343,英雄数据表!A:L,11,FALSE),IF(B6343&gt;=25,VLOOKUP(A6343,英雄数据表!A:L,7,0),""))</f>
        <v>"4404601004"</v>
      </c>
      <c r="M6343" s="20" t="str">
        <f>IFERROR(VLOOKUP(B6343,属性中转表!$K$2:$O$21,5,FALSE),"")</f>
        <v/>
      </c>
      <c r="N6343" s="20" t="str">
        <f>IF(B6343=25,VLOOKUP(A6343,英雄数据表!A:L,8,FALSE),IF(B6343=50,VLOOKUP(A6343,英雄数据表!A:L,12,0),""))</f>
        <v/>
      </c>
    </row>
    <row r="6344" spans="1:14" x14ac:dyDescent="0.3">
      <c r="A6344" s="20">
        <v>44066</v>
      </c>
      <c r="B6344" s="21">
        <f t="shared" si="424"/>
        <v>43</v>
      </c>
      <c r="C6344" s="21">
        <v>5</v>
      </c>
      <c r="D6344" s="21">
        <f>VLOOKUP(A6344,英雄数据表!A:D,4,0)</f>
        <v>4</v>
      </c>
      <c r="E6344" s="20" t="str">
        <f>VLOOKUP(A6344,英雄数据表!A:C,3,0)</f>
        <v>森尺短匕</v>
      </c>
      <c r="F6344" s="20">
        <f t="shared" si="421"/>
        <v>44066</v>
      </c>
      <c r="G6344" s="20">
        <f t="shared" si="422"/>
        <v>44066</v>
      </c>
      <c r="H6344" s="21" t="str">
        <f>VLOOKUP(B6344,属性中转表!A:F,6,FALSE)</f>
        <v>"hp":145800,"atk":4050</v>
      </c>
      <c r="I6344" s="20" t="str">
        <f>IF(VLOOKUP(B6344,属性中转表!A:G,7,FALSE)=0,"",VLOOKUP(VLOOKUP(B6344,属性中转表!A:G,7,FALSE),属性中转表!$K$2:$P$21,6,0))&amp;IF(VLOOKUP(B6344,属性中转表!A:G,7,FALSE)&gt;=50,VLOOKUP(A6344,英雄数据表!A:K,9,0),IF(VLOOKUP(B6344,属性中转表!A:G,7,FALSE)&gt;=25,VLOOKUP(A6344,英雄数据表!A:K,5,0),""))</f>
        <v>"atk":300,"hp":5000,"undpspro":100,"pvpdpspro":50</v>
      </c>
      <c r="J6344" s="20" t="str">
        <f>IF(I6344="","",属性中转表!$I$1&amp;(IF(VLOOKUP(B6344,属性中转表!A:G,7,FALSE)=0,0,VLOOKUP(VLOOKUP(B6344,属性中转表!A:G,7,FALSE),属性中转表!$K$2:$P$21,4,0)))+IFERROR(VLOOKUP(A6344,英雄数据表!A:K,IF(武魂!B6344&gt;=50,10,IF(武魂!B6344&gt;=25,6)),0),0))</f>
        <v>,"dpspro":100</v>
      </c>
      <c r="K6344" s="32" t="str">
        <f t="shared" si="423"/>
        <v>"atk":300,"hp":5000,"undpspro":100,"pvpdpspro":50,"dpspro":100</v>
      </c>
      <c r="L6344" s="20" t="str">
        <f>IF(B6344&gt;=50,VLOOKUP(A6344,英雄数据表!A:L,11,FALSE),IF(B6344&gt;=25,VLOOKUP(A6344,英雄数据表!A:L,7,0),""))</f>
        <v>"4404601004"</v>
      </c>
      <c r="M6344" s="20" t="str">
        <f>IFERROR(VLOOKUP(B6344,属性中转表!$K$2:$O$21,5,FALSE),"")</f>
        <v/>
      </c>
      <c r="N6344" s="20" t="str">
        <f>IF(B6344=25,VLOOKUP(A6344,英雄数据表!A:L,8,FALSE),IF(B6344=50,VLOOKUP(A6344,英雄数据表!A:L,12,0),""))</f>
        <v/>
      </c>
    </row>
    <row r="6345" spans="1:14" x14ac:dyDescent="0.3">
      <c r="A6345" s="20">
        <v>44066</v>
      </c>
      <c r="B6345" s="21">
        <f t="shared" si="424"/>
        <v>44</v>
      </c>
      <c r="C6345" s="21">
        <v>5</v>
      </c>
      <c r="D6345" s="21">
        <f>VLOOKUP(A6345,英雄数据表!A:D,4,0)</f>
        <v>4</v>
      </c>
      <c r="E6345" s="20" t="str">
        <f>VLOOKUP(A6345,英雄数据表!A:C,3,0)</f>
        <v>森尺短匕</v>
      </c>
      <c r="F6345" s="20">
        <f t="shared" si="421"/>
        <v>44066</v>
      </c>
      <c r="G6345" s="20">
        <f t="shared" si="422"/>
        <v>44066</v>
      </c>
      <c r="H6345" s="21" t="str">
        <f>VLOOKUP(B6345,属性中转表!A:F,6,FALSE)</f>
        <v>"hp":151200,"atk":4200</v>
      </c>
      <c r="I6345" s="20" t="str">
        <f>IF(VLOOKUP(B6345,属性中转表!A:G,7,FALSE)=0,"",VLOOKUP(VLOOKUP(B6345,属性中转表!A:G,7,FALSE),属性中转表!$K$2:$P$21,6,0))&amp;IF(VLOOKUP(B6345,属性中转表!A:G,7,FALSE)&gt;=50,VLOOKUP(A6345,英雄数据表!A:K,9,0),IF(VLOOKUP(B6345,属性中转表!A:G,7,FALSE)&gt;=25,VLOOKUP(A6345,英雄数据表!A:K,5,0),""))</f>
        <v>"atk":300,"hp":5000,"undpspro":100,"pvpdpspro":50</v>
      </c>
      <c r="J6345" s="20" t="str">
        <f>IF(I6345="","",属性中转表!$I$1&amp;(IF(VLOOKUP(B6345,属性中转表!A:G,7,FALSE)=0,0,VLOOKUP(VLOOKUP(B6345,属性中转表!A:G,7,FALSE),属性中转表!$K$2:$P$21,4,0)))+IFERROR(VLOOKUP(A6345,英雄数据表!A:K,IF(武魂!B6345&gt;=50,10,IF(武魂!B6345&gt;=25,6)),0),0))</f>
        <v>,"dpspro":100</v>
      </c>
      <c r="K6345" s="32" t="str">
        <f t="shared" si="423"/>
        <v>"atk":300,"hp":5000,"undpspro":100,"pvpdpspro":50,"dpspro":100</v>
      </c>
      <c r="L6345" s="20" t="str">
        <f>IF(B6345&gt;=50,VLOOKUP(A6345,英雄数据表!A:L,11,FALSE),IF(B6345&gt;=25,VLOOKUP(A6345,英雄数据表!A:L,7,0),""))</f>
        <v>"4404601004"</v>
      </c>
      <c r="M6345" s="20" t="str">
        <f>IFERROR(VLOOKUP(B6345,属性中转表!$K$2:$O$21,5,FALSE),"")</f>
        <v/>
      </c>
      <c r="N6345" s="20" t="str">
        <f>IF(B6345=25,VLOOKUP(A6345,英雄数据表!A:L,8,FALSE),IF(B6345=50,VLOOKUP(A6345,英雄数据表!A:L,12,0),""))</f>
        <v/>
      </c>
    </row>
    <row r="6346" spans="1:14" x14ac:dyDescent="0.3">
      <c r="A6346" s="20">
        <v>44066</v>
      </c>
      <c r="B6346" s="21">
        <f t="shared" si="424"/>
        <v>45</v>
      </c>
      <c r="C6346" s="21">
        <v>5</v>
      </c>
      <c r="D6346" s="21">
        <f>VLOOKUP(A6346,英雄数据表!A:D,4,0)</f>
        <v>4</v>
      </c>
      <c r="E6346" s="20" t="str">
        <f>VLOOKUP(A6346,英雄数据表!A:C,3,0)</f>
        <v>森尺短匕</v>
      </c>
      <c r="F6346" s="20">
        <f t="shared" si="421"/>
        <v>44066</v>
      </c>
      <c r="G6346" s="20">
        <f t="shared" si="422"/>
        <v>44066</v>
      </c>
      <c r="H6346" s="21" t="str">
        <f>VLOOKUP(B6346,属性中转表!A:F,6,FALSE)</f>
        <v>"hp":156600,"atk":4350</v>
      </c>
      <c r="I6346" s="20" t="str">
        <f>IF(VLOOKUP(B6346,属性中转表!A:G,7,FALSE)=0,"",VLOOKUP(VLOOKUP(B6346,属性中转表!A:G,7,FALSE),属性中转表!$K$2:$P$21,6,0))&amp;IF(VLOOKUP(B6346,属性中转表!A:G,7,FALSE)&gt;=50,VLOOKUP(A6346,英雄数据表!A:K,9,0),IF(VLOOKUP(B6346,属性中转表!A:G,7,FALSE)&gt;=25,VLOOKUP(A6346,英雄数据表!A:K,5,0),""))</f>
        <v>"atk":300,"hp":5000,"undpspro":100,"pvpdpspro":50,"pvpundpspro":50</v>
      </c>
      <c r="J6346" s="20" t="str">
        <f>IF(I6346="","",属性中转表!$I$1&amp;(IF(VLOOKUP(B6346,属性中转表!A:G,7,FALSE)=0,0,VLOOKUP(VLOOKUP(B6346,属性中转表!A:G,7,FALSE),属性中转表!$K$2:$P$21,4,0)))+IFERROR(VLOOKUP(A6346,英雄数据表!A:K,IF(武魂!B6346&gt;=50,10,IF(武魂!B6346&gt;=25,6)),0),0))</f>
        <v>,"dpspro":100</v>
      </c>
      <c r="K6346" s="32" t="str">
        <f t="shared" si="423"/>
        <v>"atk":300,"hp":5000,"undpspro":100,"pvpdpspro":50,"pvpundpspro":50,"dpspro":100</v>
      </c>
      <c r="L6346" s="20" t="str">
        <f>IF(B6346&gt;=50,VLOOKUP(A6346,英雄数据表!A:L,11,FALSE),IF(B6346&gt;=25,VLOOKUP(A6346,英雄数据表!A:L,7,0),""))</f>
        <v>"4404601004"</v>
      </c>
      <c r="M6346" s="20" t="str">
        <f>IFERROR(VLOOKUP(B6346,属性中转表!$K$2:$O$21,5,FALSE),"")</f>
        <v>"pvpundpspro":50</v>
      </c>
      <c r="N6346" s="20" t="str">
        <f>IF(B6346=25,VLOOKUP(A6346,英雄数据表!A:L,8,FALSE),IF(B6346=50,VLOOKUP(A6346,英雄数据表!A:L,12,0),""))</f>
        <v/>
      </c>
    </row>
    <row r="6347" spans="1:14" x14ac:dyDescent="0.3">
      <c r="A6347" s="20">
        <v>44066</v>
      </c>
      <c r="B6347" s="21">
        <f t="shared" si="424"/>
        <v>46</v>
      </c>
      <c r="C6347" s="21">
        <v>5</v>
      </c>
      <c r="D6347" s="21">
        <f>VLOOKUP(A6347,英雄数据表!A:D,4,0)</f>
        <v>4</v>
      </c>
      <c r="E6347" s="20" t="str">
        <f>VLOOKUP(A6347,英雄数据表!A:C,3,0)</f>
        <v>森尺短匕</v>
      </c>
      <c r="F6347" s="20">
        <f t="shared" si="421"/>
        <v>44066</v>
      </c>
      <c r="G6347" s="20">
        <f t="shared" si="422"/>
        <v>44066</v>
      </c>
      <c r="H6347" s="21" t="str">
        <f>VLOOKUP(B6347,属性中转表!A:F,6,FALSE)</f>
        <v>"hp":162000,"atk":4500</v>
      </c>
      <c r="I6347" s="20" t="str">
        <f>IF(VLOOKUP(B6347,属性中转表!A:G,7,FALSE)=0,"",VLOOKUP(VLOOKUP(B6347,属性中转表!A:G,7,FALSE),属性中转表!$K$2:$P$21,6,0))&amp;IF(VLOOKUP(B6347,属性中转表!A:G,7,FALSE)&gt;=50,VLOOKUP(A6347,英雄数据表!A:K,9,0),IF(VLOOKUP(B6347,属性中转表!A:G,7,FALSE)&gt;=25,VLOOKUP(A6347,英雄数据表!A:K,5,0),""))</f>
        <v>"atk":300,"hp":5000,"undpspro":100,"pvpdpspro":50,"pvpundpspro":50</v>
      </c>
      <c r="J6347" s="20" t="str">
        <f>IF(I6347="","",属性中转表!$I$1&amp;(IF(VLOOKUP(B6347,属性中转表!A:G,7,FALSE)=0,0,VLOOKUP(VLOOKUP(B6347,属性中转表!A:G,7,FALSE),属性中转表!$K$2:$P$21,4,0)))+IFERROR(VLOOKUP(A6347,英雄数据表!A:K,IF(武魂!B6347&gt;=50,10,IF(武魂!B6347&gt;=25,6)),0),0))</f>
        <v>,"dpspro":100</v>
      </c>
      <c r="K6347" s="32" t="str">
        <f t="shared" si="423"/>
        <v>"atk":300,"hp":5000,"undpspro":100,"pvpdpspro":50,"pvpundpspro":50,"dpspro":100</v>
      </c>
      <c r="L6347" s="20" t="str">
        <f>IF(B6347&gt;=50,VLOOKUP(A6347,英雄数据表!A:L,11,FALSE),IF(B6347&gt;=25,VLOOKUP(A6347,英雄数据表!A:L,7,0),""))</f>
        <v>"4404601004"</v>
      </c>
      <c r="M6347" s="20" t="str">
        <f>IFERROR(VLOOKUP(B6347,属性中转表!$K$2:$O$21,5,FALSE),"")</f>
        <v/>
      </c>
      <c r="N6347" s="20" t="str">
        <f>IF(B6347=25,VLOOKUP(A6347,英雄数据表!A:L,8,FALSE),IF(B6347=50,VLOOKUP(A6347,英雄数据表!A:L,12,0),""))</f>
        <v/>
      </c>
    </row>
    <row r="6348" spans="1:14" x14ac:dyDescent="0.3">
      <c r="A6348" s="20">
        <v>44066</v>
      </c>
      <c r="B6348" s="21">
        <f t="shared" si="424"/>
        <v>47</v>
      </c>
      <c r="C6348" s="21">
        <v>5</v>
      </c>
      <c r="D6348" s="21">
        <f>VLOOKUP(A6348,英雄数据表!A:D,4,0)</f>
        <v>4</v>
      </c>
      <c r="E6348" s="20" t="str">
        <f>VLOOKUP(A6348,英雄数据表!A:C,3,0)</f>
        <v>森尺短匕</v>
      </c>
      <c r="F6348" s="20">
        <f t="shared" si="421"/>
        <v>44066</v>
      </c>
      <c r="G6348" s="20">
        <f t="shared" si="422"/>
        <v>44066</v>
      </c>
      <c r="H6348" s="21" t="str">
        <f>VLOOKUP(B6348,属性中转表!A:F,6,FALSE)</f>
        <v>"hp":167400,"atk":4650</v>
      </c>
      <c r="I6348" s="20" t="str">
        <f>IF(VLOOKUP(B6348,属性中转表!A:G,7,FALSE)=0,"",VLOOKUP(VLOOKUP(B6348,属性中转表!A:G,7,FALSE),属性中转表!$K$2:$P$21,6,0))&amp;IF(VLOOKUP(B6348,属性中转表!A:G,7,FALSE)&gt;=50,VLOOKUP(A6348,英雄数据表!A:K,9,0),IF(VLOOKUP(B6348,属性中转表!A:G,7,FALSE)&gt;=25,VLOOKUP(A6348,英雄数据表!A:K,5,0),""))</f>
        <v>"atk":300,"hp":5000,"undpspro":100,"pvpdpspro":50,"pvpundpspro":50</v>
      </c>
      <c r="J6348" s="20" t="str">
        <f>IF(I6348="","",属性中转表!$I$1&amp;(IF(VLOOKUP(B6348,属性中转表!A:G,7,FALSE)=0,0,VLOOKUP(VLOOKUP(B6348,属性中转表!A:G,7,FALSE),属性中转表!$K$2:$P$21,4,0)))+IFERROR(VLOOKUP(A6348,英雄数据表!A:K,IF(武魂!B6348&gt;=50,10,IF(武魂!B6348&gt;=25,6)),0),0))</f>
        <v>,"dpspro":100</v>
      </c>
      <c r="K6348" s="32" t="str">
        <f t="shared" si="423"/>
        <v>"atk":300,"hp":5000,"undpspro":100,"pvpdpspro":50,"pvpundpspro":50,"dpspro":100</v>
      </c>
      <c r="L6348" s="20" t="str">
        <f>IF(B6348&gt;=50,VLOOKUP(A6348,英雄数据表!A:L,11,FALSE),IF(B6348&gt;=25,VLOOKUP(A6348,英雄数据表!A:L,7,0),""))</f>
        <v>"4404601004"</v>
      </c>
      <c r="M6348" s="20" t="str">
        <f>IFERROR(VLOOKUP(B6348,属性中转表!$K$2:$O$21,5,FALSE),"")</f>
        <v/>
      </c>
      <c r="N6348" s="20" t="str">
        <f>IF(B6348=25,VLOOKUP(A6348,英雄数据表!A:L,8,FALSE),IF(B6348=50,VLOOKUP(A6348,英雄数据表!A:L,12,0),""))</f>
        <v/>
      </c>
    </row>
    <row r="6349" spans="1:14" x14ac:dyDescent="0.3">
      <c r="A6349" s="20">
        <v>44066</v>
      </c>
      <c r="B6349" s="21">
        <f t="shared" si="424"/>
        <v>48</v>
      </c>
      <c r="C6349" s="21">
        <v>5</v>
      </c>
      <c r="D6349" s="21">
        <f>VLOOKUP(A6349,英雄数据表!A:D,4,0)</f>
        <v>4</v>
      </c>
      <c r="E6349" s="20" t="str">
        <f>VLOOKUP(A6349,英雄数据表!A:C,3,0)</f>
        <v>森尺短匕</v>
      </c>
      <c r="F6349" s="20">
        <f t="shared" si="421"/>
        <v>44066</v>
      </c>
      <c r="G6349" s="20">
        <f t="shared" si="422"/>
        <v>44066</v>
      </c>
      <c r="H6349" s="21" t="str">
        <f>VLOOKUP(B6349,属性中转表!A:F,6,FALSE)</f>
        <v>"hp":172800,"atk":4800</v>
      </c>
      <c r="I6349" s="20" t="str">
        <f>IF(VLOOKUP(B6349,属性中转表!A:G,7,FALSE)=0,"",VLOOKUP(VLOOKUP(B6349,属性中转表!A:G,7,FALSE),属性中转表!$K$2:$P$21,6,0))&amp;IF(VLOOKUP(B6349,属性中转表!A:G,7,FALSE)&gt;=50,VLOOKUP(A6349,英雄数据表!A:K,9,0),IF(VLOOKUP(B6349,属性中转表!A:G,7,FALSE)&gt;=25,VLOOKUP(A6349,英雄数据表!A:K,5,0),""))</f>
        <v>"atk":300,"hp":5000,"undpspro":100,"pvpdpspro":50,"pvpundpspro":50</v>
      </c>
      <c r="J6349" s="20" t="str">
        <f>IF(I6349="","",属性中转表!$I$1&amp;(IF(VLOOKUP(B6349,属性中转表!A:G,7,FALSE)=0,0,VLOOKUP(VLOOKUP(B6349,属性中转表!A:G,7,FALSE),属性中转表!$K$2:$P$21,4,0)))+IFERROR(VLOOKUP(A6349,英雄数据表!A:K,IF(武魂!B6349&gt;=50,10,IF(武魂!B6349&gt;=25,6)),0),0))</f>
        <v>,"dpspro":100</v>
      </c>
      <c r="K6349" s="32" t="str">
        <f t="shared" si="423"/>
        <v>"atk":300,"hp":5000,"undpspro":100,"pvpdpspro":50,"pvpundpspro":50,"dpspro":100</v>
      </c>
      <c r="L6349" s="20" t="str">
        <f>IF(B6349&gt;=50,VLOOKUP(A6349,英雄数据表!A:L,11,FALSE),IF(B6349&gt;=25,VLOOKUP(A6349,英雄数据表!A:L,7,0),""))</f>
        <v>"4404601004"</v>
      </c>
      <c r="M6349" s="20" t="str">
        <f>IFERROR(VLOOKUP(B6349,属性中转表!$K$2:$O$21,5,FALSE),"")</f>
        <v/>
      </c>
      <c r="N6349" s="20" t="str">
        <f>IF(B6349=25,VLOOKUP(A6349,英雄数据表!A:L,8,FALSE),IF(B6349=50,VLOOKUP(A6349,英雄数据表!A:L,12,0),""))</f>
        <v/>
      </c>
    </row>
    <row r="6350" spans="1:14" x14ac:dyDescent="0.3">
      <c r="A6350" s="20">
        <v>44066</v>
      </c>
      <c r="B6350" s="21">
        <f t="shared" si="424"/>
        <v>49</v>
      </c>
      <c r="C6350" s="21">
        <v>5</v>
      </c>
      <c r="D6350" s="21">
        <f>VLOOKUP(A6350,英雄数据表!A:D,4,0)</f>
        <v>4</v>
      </c>
      <c r="E6350" s="20" t="str">
        <f>VLOOKUP(A6350,英雄数据表!A:C,3,0)</f>
        <v>森尺短匕</v>
      </c>
      <c r="F6350" s="20">
        <f t="shared" si="421"/>
        <v>44066</v>
      </c>
      <c r="G6350" s="20">
        <f t="shared" si="422"/>
        <v>44066</v>
      </c>
      <c r="H6350" s="21" t="str">
        <f>VLOOKUP(B6350,属性中转表!A:F,6,FALSE)</f>
        <v>"hp":178200,"atk":4950</v>
      </c>
      <c r="I6350" s="20" t="str">
        <f>IF(VLOOKUP(B6350,属性中转表!A:G,7,FALSE)=0,"",VLOOKUP(VLOOKUP(B6350,属性中转表!A:G,7,FALSE),属性中转表!$K$2:$P$21,6,0))&amp;IF(VLOOKUP(B6350,属性中转表!A:G,7,FALSE)&gt;=50,VLOOKUP(A6350,英雄数据表!A:K,9,0),IF(VLOOKUP(B6350,属性中转表!A:G,7,FALSE)&gt;=25,VLOOKUP(A6350,英雄数据表!A:K,5,0),""))</f>
        <v>"atk":300,"hp":5000,"undpspro":100,"pvpdpspro":50,"pvpundpspro":50</v>
      </c>
      <c r="J6350" s="20" t="str">
        <f>IF(I6350="","",属性中转表!$I$1&amp;(IF(VLOOKUP(B6350,属性中转表!A:G,7,FALSE)=0,0,VLOOKUP(VLOOKUP(B6350,属性中转表!A:G,7,FALSE),属性中转表!$K$2:$P$21,4,0)))+IFERROR(VLOOKUP(A6350,英雄数据表!A:K,IF(武魂!B6350&gt;=50,10,IF(武魂!B6350&gt;=25,6)),0),0))</f>
        <v>,"dpspro":100</v>
      </c>
      <c r="K6350" s="32" t="str">
        <f t="shared" si="423"/>
        <v>"atk":300,"hp":5000,"undpspro":100,"pvpdpspro":50,"pvpundpspro":50,"dpspro":100</v>
      </c>
      <c r="L6350" s="20" t="str">
        <f>IF(B6350&gt;=50,VLOOKUP(A6350,英雄数据表!A:L,11,FALSE),IF(B6350&gt;=25,VLOOKUP(A6350,英雄数据表!A:L,7,0),""))</f>
        <v>"4404601004"</v>
      </c>
      <c r="M6350" s="20" t="str">
        <f>IFERROR(VLOOKUP(B6350,属性中转表!$K$2:$O$21,5,FALSE),"")</f>
        <v/>
      </c>
      <c r="N6350" s="20" t="str">
        <f>IF(B6350=25,VLOOKUP(A6350,英雄数据表!A:L,8,FALSE),IF(B6350=50,VLOOKUP(A6350,英雄数据表!A:L,12,0),""))</f>
        <v/>
      </c>
    </row>
    <row r="6351" spans="1:14" x14ac:dyDescent="0.3">
      <c r="A6351" s="20">
        <v>44066</v>
      </c>
      <c r="B6351" s="21">
        <f t="shared" si="424"/>
        <v>50</v>
      </c>
      <c r="C6351" s="21">
        <v>5</v>
      </c>
      <c r="D6351" s="21">
        <f>VLOOKUP(A6351,英雄数据表!A:D,4,0)</f>
        <v>4</v>
      </c>
      <c r="E6351" s="20" t="str">
        <f>VLOOKUP(A6351,英雄数据表!A:C,3,0)</f>
        <v>森尺短匕</v>
      </c>
      <c r="F6351" s="20">
        <f t="shared" si="421"/>
        <v>44066</v>
      </c>
      <c r="G6351" s="20">
        <f t="shared" si="422"/>
        <v>44066</v>
      </c>
      <c r="H6351" s="21" t="str">
        <f>VLOOKUP(B6351,属性中转表!A:F,6,FALSE)</f>
        <v>"hp":183600,"atk":5100</v>
      </c>
      <c r="I6351" s="20" t="str">
        <f>IF(VLOOKUP(B6351,属性中转表!A:G,7,FALSE)=0,"",VLOOKUP(VLOOKUP(B6351,属性中转表!A:G,7,FALSE),属性中转表!$K$2:$P$21,6,0))&amp;IF(VLOOKUP(B6351,属性中转表!A:G,7,FALSE)&gt;=50,VLOOKUP(A6351,英雄数据表!A:K,9,0),IF(VLOOKUP(B6351,属性中转表!A:G,7,FALSE)&gt;=25,VLOOKUP(A6351,英雄数据表!A:K,5,0),""))</f>
        <v>"atk":300,"hp":5000,"undpspro":100,"pvpdpspro":50,"pvpundpspro":50</v>
      </c>
      <c r="J6351" s="20" t="str">
        <f>IF(I6351="","",属性中转表!$I$1&amp;(IF(VLOOKUP(B6351,属性中转表!A:G,7,FALSE)=0,0,VLOOKUP(VLOOKUP(B6351,属性中转表!A:G,7,FALSE),属性中转表!$K$2:$P$21,4,0)))+IFERROR(VLOOKUP(A6351,英雄数据表!A:K,IF(武魂!B6351&gt;=50,10,IF(武魂!B6351&gt;=25,6)),0),0))</f>
        <v>,"dpspro":100</v>
      </c>
      <c r="K6351" s="32" t="str">
        <f t="shared" si="423"/>
        <v>"atk":300,"hp":5000,"undpspro":100,"pvpdpspro":50,"pvpundpspro":50,"dpspro":100</v>
      </c>
      <c r="L6351" s="20" t="str">
        <f>IF(B6351&gt;=50,VLOOKUP(A6351,英雄数据表!A:L,11,FALSE),IF(B6351&gt;=25,VLOOKUP(A6351,英雄数据表!A:L,7,0),""))</f>
        <v>"4404602004"</v>
      </c>
      <c r="M6351" s="20" t="str">
        <f>IFERROR(VLOOKUP(B6351,属性中转表!$K$2:$O$21,5,FALSE),"")</f>
        <v/>
      </c>
      <c r="N6351" s="20" t="str">
        <f>IF(B6351=25,VLOOKUP(A6351,英雄数据表!A:L,8,FALSE),IF(B6351=50,VLOOKUP(A6351,英雄数据表!A:L,12,0),""))</f>
        <v>战斗开场时，增加我方全体英雄速度增加20，暴击伤害增加20%，持续2回合，对刺客英雄加成翻倍</v>
      </c>
    </row>
    <row r="6352" spans="1:14" x14ac:dyDescent="0.3">
      <c r="A6352" s="20">
        <v>44066</v>
      </c>
      <c r="B6352" s="21">
        <f t="shared" si="424"/>
        <v>51</v>
      </c>
      <c r="C6352" s="21">
        <v>5</v>
      </c>
      <c r="D6352" s="21">
        <f>VLOOKUP(A6352,英雄数据表!A:D,4,0)</f>
        <v>4</v>
      </c>
      <c r="E6352" s="20" t="str">
        <f>VLOOKUP(A6352,英雄数据表!A:C,3,0)</f>
        <v>森尺短匕</v>
      </c>
      <c r="F6352" s="20">
        <f t="shared" si="421"/>
        <v>44066</v>
      </c>
      <c r="G6352" s="20">
        <f t="shared" si="422"/>
        <v>44066</v>
      </c>
      <c r="H6352" s="21" t="str">
        <f>VLOOKUP(B6352,属性中转表!A:F,6,FALSE)</f>
        <v>"hp":189000,"atk":5250</v>
      </c>
      <c r="I6352" s="20" t="str">
        <f>IF(VLOOKUP(B6352,属性中转表!A:G,7,FALSE)=0,"",VLOOKUP(VLOOKUP(B6352,属性中转表!A:G,7,FALSE),属性中转表!$K$2:$P$21,6,0))&amp;IF(VLOOKUP(B6352,属性中转表!A:G,7,FALSE)&gt;=50,VLOOKUP(A6352,英雄数据表!A:K,9,0),IF(VLOOKUP(B6352,属性中转表!A:G,7,FALSE)&gt;=25,VLOOKUP(A6352,英雄数据表!A:K,5,0),""))</f>
        <v>"atk":300,"hp":5000,"undpspro":100,"pvpdpspro":50,"pvpundpspro":50</v>
      </c>
      <c r="J6352" s="20" t="str">
        <f>IF(I6352="","",属性中转表!$I$1&amp;(IF(VLOOKUP(B6352,属性中转表!A:G,7,FALSE)=0,0,VLOOKUP(VLOOKUP(B6352,属性中转表!A:G,7,FALSE),属性中转表!$K$2:$P$21,4,0)))+IFERROR(VLOOKUP(A6352,英雄数据表!A:K,IF(武魂!B6352&gt;=50,10,IF(武魂!B6352&gt;=25,6)),0),0))</f>
        <v>,"dpspro":100</v>
      </c>
      <c r="K6352" s="32" t="str">
        <f t="shared" si="423"/>
        <v>"atk":300,"hp":5000,"undpspro":100,"pvpdpspro":50,"pvpundpspro":50,"dpspro":100</v>
      </c>
      <c r="L6352" s="20" t="str">
        <f>IF(B6352&gt;=50,VLOOKUP(A6352,英雄数据表!A:L,11,FALSE),IF(B6352&gt;=25,VLOOKUP(A6352,英雄数据表!A:L,7,0),""))</f>
        <v>"4404602004"</v>
      </c>
      <c r="M6352" s="20" t="str">
        <f>IFERROR(VLOOKUP(B6352,属性中转表!$K$2:$O$21,5,FALSE),"")</f>
        <v/>
      </c>
      <c r="N6352" s="20" t="str">
        <f>IF(B6352=25,VLOOKUP(A6352,英雄数据表!A:L,8,FALSE),IF(B6352=50,VLOOKUP(A6352,英雄数据表!A:L,12,0),""))</f>
        <v/>
      </c>
    </row>
    <row r="6353" spans="1:14" x14ac:dyDescent="0.3">
      <c r="A6353" s="20">
        <v>44066</v>
      </c>
      <c r="B6353" s="21">
        <f t="shared" si="424"/>
        <v>52</v>
      </c>
      <c r="C6353" s="21">
        <v>5</v>
      </c>
      <c r="D6353" s="21">
        <f>VLOOKUP(A6353,英雄数据表!A:D,4,0)</f>
        <v>4</v>
      </c>
      <c r="E6353" s="20" t="str">
        <f>VLOOKUP(A6353,英雄数据表!A:C,3,0)</f>
        <v>森尺短匕</v>
      </c>
      <c r="F6353" s="20">
        <f t="shared" si="421"/>
        <v>44066</v>
      </c>
      <c r="G6353" s="20">
        <f t="shared" si="422"/>
        <v>44066</v>
      </c>
      <c r="H6353" s="21" t="str">
        <f>VLOOKUP(B6353,属性中转表!A:F,6,FALSE)</f>
        <v>"hp":194400,"atk":5400</v>
      </c>
      <c r="I6353" s="20" t="str">
        <f>IF(VLOOKUP(B6353,属性中转表!A:G,7,FALSE)=0,"",VLOOKUP(VLOOKUP(B6353,属性中转表!A:G,7,FALSE),属性中转表!$K$2:$P$21,6,0))&amp;IF(VLOOKUP(B6353,属性中转表!A:G,7,FALSE)&gt;=50,VLOOKUP(A6353,英雄数据表!A:K,9,0),IF(VLOOKUP(B6353,属性中转表!A:G,7,FALSE)&gt;=25,VLOOKUP(A6353,英雄数据表!A:K,5,0),""))</f>
        <v>"atk":300,"hp":5000,"undpspro":100,"pvpdpspro":50,"pvpundpspro":50</v>
      </c>
      <c r="J6353" s="20" t="str">
        <f>IF(I6353="","",属性中转表!$I$1&amp;(IF(VLOOKUP(B6353,属性中转表!A:G,7,FALSE)=0,0,VLOOKUP(VLOOKUP(B6353,属性中转表!A:G,7,FALSE),属性中转表!$K$2:$P$21,4,0)))+IFERROR(VLOOKUP(A6353,英雄数据表!A:K,IF(武魂!B6353&gt;=50,10,IF(武魂!B6353&gt;=25,6)),0),0))</f>
        <v>,"dpspro":100</v>
      </c>
      <c r="K6353" s="32" t="str">
        <f t="shared" si="423"/>
        <v>"atk":300,"hp":5000,"undpspro":100,"pvpdpspro":50,"pvpundpspro":50,"dpspro":100</v>
      </c>
      <c r="L6353" s="20" t="str">
        <f>IF(B6353&gt;=50,VLOOKUP(A6353,英雄数据表!A:L,11,FALSE),IF(B6353&gt;=25,VLOOKUP(A6353,英雄数据表!A:L,7,0),""))</f>
        <v>"4404602004"</v>
      </c>
      <c r="M6353" s="20" t="str">
        <f>IFERROR(VLOOKUP(B6353,属性中转表!$K$2:$O$21,5,FALSE),"")</f>
        <v/>
      </c>
      <c r="N6353" s="20" t="str">
        <f>IF(B6353=25,VLOOKUP(A6353,英雄数据表!A:L,8,FALSE),IF(B6353=50,VLOOKUP(A6353,英雄数据表!A:L,12,0),""))</f>
        <v/>
      </c>
    </row>
    <row r="6354" spans="1:14" x14ac:dyDescent="0.3">
      <c r="A6354" s="20">
        <v>44066</v>
      </c>
      <c r="B6354" s="21">
        <f t="shared" si="424"/>
        <v>53</v>
      </c>
      <c r="C6354" s="21">
        <v>5</v>
      </c>
      <c r="D6354" s="21">
        <f>VLOOKUP(A6354,英雄数据表!A:D,4,0)</f>
        <v>4</v>
      </c>
      <c r="E6354" s="20" t="str">
        <f>VLOOKUP(A6354,英雄数据表!A:C,3,0)</f>
        <v>森尺短匕</v>
      </c>
      <c r="F6354" s="20">
        <f t="shared" si="421"/>
        <v>44066</v>
      </c>
      <c r="G6354" s="20">
        <f t="shared" si="422"/>
        <v>44066</v>
      </c>
      <c r="H6354" s="21" t="str">
        <f>VLOOKUP(B6354,属性中转表!A:F,6,FALSE)</f>
        <v>"hp":199800,"atk":5550</v>
      </c>
      <c r="I6354" s="20" t="str">
        <f>IF(VLOOKUP(B6354,属性中转表!A:G,7,FALSE)=0,"",VLOOKUP(VLOOKUP(B6354,属性中转表!A:G,7,FALSE),属性中转表!$K$2:$P$21,6,0))&amp;IF(VLOOKUP(B6354,属性中转表!A:G,7,FALSE)&gt;=50,VLOOKUP(A6354,英雄数据表!A:K,9,0),IF(VLOOKUP(B6354,属性中转表!A:G,7,FALSE)&gt;=25,VLOOKUP(A6354,英雄数据表!A:K,5,0),""))</f>
        <v>"atk":300,"hp":5000,"undpspro":100,"pvpdpspro":50,"pvpundpspro":50</v>
      </c>
      <c r="J6354" s="20" t="str">
        <f>IF(I6354="","",属性中转表!$I$1&amp;(IF(VLOOKUP(B6354,属性中转表!A:G,7,FALSE)=0,0,VLOOKUP(VLOOKUP(B6354,属性中转表!A:G,7,FALSE),属性中转表!$K$2:$P$21,4,0)))+IFERROR(VLOOKUP(A6354,英雄数据表!A:K,IF(武魂!B6354&gt;=50,10,IF(武魂!B6354&gt;=25,6)),0),0))</f>
        <v>,"dpspro":100</v>
      </c>
      <c r="K6354" s="32" t="str">
        <f t="shared" si="423"/>
        <v>"atk":300,"hp":5000,"undpspro":100,"pvpdpspro":50,"pvpundpspro":50,"dpspro":100</v>
      </c>
      <c r="L6354" s="20" t="str">
        <f>IF(B6354&gt;=50,VLOOKUP(A6354,英雄数据表!A:L,11,FALSE),IF(B6354&gt;=25,VLOOKUP(A6354,英雄数据表!A:L,7,0),""))</f>
        <v>"4404602004"</v>
      </c>
      <c r="M6354" s="20" t="str">
        <f>IFERROR(VLOOKUP(B6354,属性中转表!$K$2:$O$21,5,FALSE),"")</f>
        <v/>
      </c>
      <c r="N6354" s="20" t="str">
        <f>IF(B6354=25,VLOOKUP(A6354,英雄数据表!A:L,8,FALSE),IF(B6354=50,VLOOKUP(A6354,英雄数据表!A:L,12,0),""))</f>
        <v/>
      </c>
    </row>
    <row r="6355" spans="1:14" x14ac:dyDescent="0.3">
      <c r="A6355" s="20">
        <v>44066</v>
      </c>
      <c r="B6355" s="21">
        <f t="shared" si="424"/>
        <v>54</v>
      </c>
      <c r="C6355" s="21">
        <v>5</v>
      </c>
      <c r="D6355" s="21">
        <f>VLOOKUP(A6355,英雄数据表!A:D,4,0)</f>
        <v>4</v>
      </c>
      <c r="E6355" s="20" t="str">
        <f>VLOOKUP(A6355,英雄数据表!A:C,3,0)</f>
        <v>森尺短匕</v>
      </c>
      <c r="F6355" s="20">
        <f t="shared" si="421"/>
        <v>44066</v>
      </c>
      <c r="G6355" s="20">
        <f t="shared" si="422"/>
        <v>44066</v>
      </c>
      <c r="H6355" s="21" t="str">
        <f>VLOOKUP(B6355,属性中转表!A:F,6,FALSE)</f>
        <v>"hp":205200,"atk":5700</v>
      </c>
      <c r="I6355" s="20" t="str">
        <f>IF(VLOOKUP(B6355,属性中转表!A:G,7,FALSE)=0,"",VLOOKUP(VLOOKUP(B6355,属性中转表!A:G,7,FALSE),属性中转表!$K$2:$P$21,6,0))&amp;IF(VLOOKUP(B6355,属性中转表!A:G,7,FALSE)&gt;=50,VLOOKUP(A6355,英雄数据表!A:K,9,0),IF(VLOOKUP(B6355,属性中转表!A:G,7,FALSE)&gt;=25,VLOOKUP(A6355,英雄数据表!A:K,5,0),""))</f>
        <v>"atk":300,"hp":5000,"undpspro":100,"pvpdpspro":50,"pvpundpspro":50</v>
      </c>
      <c r="J6355" s="20" t="str">
        <f>IF(I6355="","",属性中转表!$I$1&amp;(IF(VLOOKUP(B6355,属性中转表!A:G,7,FALSE)=0,0,VLOOKUP(VLOOKUP(B6355,属性中转表!A:G,7,FALSE),属性中转表!$K$2:$P$21,4,0)))+IFERROR(VLOOKUP(A6355,英雄数据表!A:K,IF(武魂!B6355&gt;=50,10,IF(武魂!B6355&gt;=25,6)),0),0))</f>
        <v>,"dpspro":100</v>
      </c>
      <c r="K6355" s="32" t="str">
        <f t="shared" si="423"/>
        <v>"atk":300,"hp":5000,"undpspro":100,"pvpdpspro":50,"pvpundpspro":50,"dpspro":100</v>
      </c>
      <c r="L6355" s="20" t="str">
        <f>IF(B6355&gt;=50,VLOOKUP(A6355,英雄数据表!A:L,11,FALSE),IF(B6355&gt;=25,VLOOKUP(A6355,英雄数据表!A:L,7,0),""))</f>
        <v>"4404602004"</v>
      </c>
      <c r="M6355" s="20" t="str">
        <f>IFERROR(VLOOKUP(B6355,属性中转表!$K$2:$O$21,5,FALSE),"")</f>
        <v/>
      </c>
      <c r="N6355" s="20" t="str">
        <f>IF(B6355=25,VLOOKUP(A6355,英雄数据表!A:L,8,FALSE),IF(B6355=50,VLOOKUP(A6355,英雄数据表!A:L,12,0),""))</f>
        <v/>
      </c>
    </row>
    <row r="6356" spans="1:14" x14ac:dyDescent="0.3">
      <c r="A6356" s="20">
        <v>44066</v>
      </c>
      <c r="B6356" s="21">
        <f t="shared" si="424"/>
        <v>55</v>
      </c>
      <c r="C6356" s="21">
        <v>5</v>
      </c>
      <c r="D6356" s="21">
        <f>VLOOKUP(A6356,英雄数据表!A:D,4,0)</f>
        <v>4</v>
      </c>
      <c r="E6356" s="20" t="str">
        <f>VLOOKUP(A6356,英雄数据表!A:C,3,0)</f>
        <v>森尺短匕</v>
      </c>
      <c r="F6356" s="20">
        <f t="shared" si="421"/>
        <v>44066</v>
      </c>
      <c r="G6356" s="20">
        <f t="shared" si="422"/>
        <v>44066</v>
      </c>
      <c r="H6356" s="21" t="str">
        <f>VLOOKUP(B6356,属性中转表!A:F,6,FALSE)</f>
        <v>"hp":210600,"atk":5850</v>
      </c>
      <c r="I6356" s="20" t="str">
        <f>IF(VLOOKUP(B6356,属性中转表!A:G,7,FALSE)=0,"",VLOOKUP(VLOOKUP(B6356,属性中转表!A:G,7,FALSE),属性中转表!$K$2:$P$21,6,0))&amp;IF(VLOOKUP(B6356,属性中转表!A:G,7,FALSE)&gt;=50,VLOOKUP(A6356,英雄数据表!A:K,9,0),IF(VLOOKUP(B6356,属性中转表!A:G,7,FALSE)&gt;=25,VLOOKUP(A6356,英雄数据表!A:K,5,0),""))</f>
        <v>"atk":300,"hp":5000,"undpspro":150,"pvpdpspro":50,"pvpundpspro":50</v>
      </c>
      <c r="J6356" s="20" t="str">
        <f>IF(I6356="","",属性中转表!$I$1&amp;(IF(VLOOKUP(B6356,属性中转表!A:G,7,FALSE)=0,0,VLOOKUP(VLOOKUP(B6356,属性中转表!A:G,7,FALSE),属性中转表!$K$2:$P$21,4,0)))+IFERROR(VLOOKUP(A6356,英雄数据表!A:K,IF(武魂!B6356&gt;=50,10,IF(武魂!B6356&gt;=25,6)),0),0))</f>
        <v>,"dpspro":100</v>
      </c>
      <c r="K6356" s="32" t="str">
        <f t="shared" si="423"/>
        <v>"atk":300,"hp":5000,"undpspro":150,"pvpdpspro":50,"pvpundpspro":50,"dpspro":100</v>
      </c>
      <c r="L6356" s="20" t="str">
        <f>IF(B6356&gt;=50,VLOOKUP(A6356,英雄数据表!A:L,11,FALSE),IF(B6356&gt;=25,VLOOKUP(A6356,英雄数据表!A:L,7,0),""))</f>
        <v>"4404602004"</v>
      </c>
      <c r="M6356" s="20" t="str">
        <f>IFERROR(VLOOKUP(B6356,属性中转表!$K$2:$O$21,5,FALSE),"")</f>
        <v>"undpspro":50</v>
      </c>
      <c r="N6356" s="20" t="str">
        <f>IF(B6356=25,VLOOKUP(A6356,英雄数据表!A:L,8,FALSE),IF(B6356=50,VLOOKUP(A6356,英雄数据表!A:L,12,0),""))</f>
        <v/>
      </c>
    </row>
    <row r="6357" spans="1:14" x14ac:dyDescent="0.3">
      <c r="A6357" s="20">
        <v>44066</v>
      </c>
      <c r="B6357" s="21">
        <f t="shared" si="424"/>
        <v>56</v>
      </c>
      <c r="C6357" s="21">
        <v>5</v>
      </c>
      <c r="D6357" s="21">
        <f>VLOOKUP(A6357,英雄数据表!A:D,4,0)</f>
        <v>4</v>
      </c>
      <c r="E6357" s="20" t="str">
        <f>VLOOKUP(A6357,英雄数据表!A:C,3,0)</f>
        <v>森尺短匕</v>
      </c>
      <c r="F6357" s="20">
        <f t="shared" si="421"/>
        <v>44066</v>
      </c>
      <c r="G6357" s="20">
        <f t="shared" si="422"/>
        <v>44066</v>
      </c>
      <c r="H6357" s="21" t="str">
        <f>VLOOKUP(B6357,属性中转表!A:F,6,FALSE)</f>
        <v>"hp":216000,"atk":6000</v>
      </c>
      <c r="I6357" s="20" t="str">
        <f>IF(VLOOKUP(B6357,属性中转表!A:G,7,FALSE)=0,"",VLOOKUP(VLOOKUP(B6357,属性中转表!A:G,7,FALSE),属性中转表!$K$2:$P$21,6,0))&amp;IF(VLOOKUP(B6357,属性中转表!A:G,7,FALSE)&gt;=50,VLOOKUP(A6357,英雄数据表!A:K,9,0),IF(VLOOKUP(B6357,属性中转表!A:G,7,FALSE)&gt;=25,VLOOKUP(A6357,英雄数据表!A:K,5,0),""))</f>
        <v>"atk":300,"hp":5000,"undpspro":150,"pvpdpspro":50,"pvpundpspro":50</v>
      </c>
      <c r="J6357" s="20" t="str">
        <f>IF(I6357="","",属性中转表!$I$1&amp;(IF(VLOOKUP(B6357,属性中转表!A:G,7,FALSE)=0,0,VLOOKUP(VLOOKUP(B6357,属性中转表!A:G,7,FALSE),属性中转表!$K$2:$P$21,4,0)))+IFERROR(VLOOKUP(A6357,英雄数据表!A:K,IF(武魂!B6357&gt;=50,10,IF(武魂!B6357&gt;=25,6)),0),0))</f>
        <v>,"dpspro":100</v>
      </c>
      <c r="K6357" s="32" t="str">
        <f t="shared" si="423"/>
        <v>"atk":300,"hp":5000,"undpspro":150,"pvpdpspro":50,"pvpundpspro":50,"dpspro":100</v>
      </c>
      <c r="L6357" s="20" t="str">
        <f>IF(B6357&gt;=50,VLOOKUP(A6357,英雄数据表!A:L,11,FALSE),IF(B6357&gt;=25,VLOOKUP(A6357,英雄数据表!A:L,7,0),""))</f>
        <v>"4404602004"</v>
      </c>
      <c r="M6357" s="20" t="str">
        <f>IFERROR(VLOOKUP(B6357,属性中转表!$K$2:$O$21,5,FALSE),"")</f>
        <v/>
      </c>
      <c r="N6357" s="20" t="str">
        <f>IF(B6357=25,VLOOKUP(A6357,英雄数据表!A:L,8,FALSE),IF(B6357=50,VLOOKUP(A6357,英雄数据表!A:L,12,0),""))</f>
        <v/>
      </c>
    </row>
    <row r="6358" spans="1:14" x14ac:dyDescent="0.3">
      <c r="A6358" s="20">
        <v>44066</v>
      </c>
      <c r="B6358" s="21">
        <f t="shared" si="424"/>
        <v>57</v>
      </c>
      <c r="C6358" s="21">
        <v>5</v>
      </c>
      <c r="D6358" s="21">
        <f>VLOOKUP(A6358,英雄数据表!A:D,4,0)</f>
        <v>4</v>
      </c>
      <c r="E6358" s="20" t="str">
        <f>VLOOKUP(A6358,英雄数据表!A:C,3,0)</f>
        <v>森尺短匕</v>
      </c>
      <c r="F6358" s="20">
        <f t="shared" si="421"/>
        <v>44066</v>
      </c>
      <c r="G6358" s="20">
        <f t="shared" si="422"/>
        <v>44066</v>
      </c>
      <c r="H6358" s="21" t="str">
        <f>VLOOKUP(B6358,属性中转表!A:F,6,FALSE)</f>
        <v>"hp":221400,"atk":6150</v>
      </c>
      <c r="I6358" s="20" t="str">
        <f>IF(VLOOKUP(B6358,属性中转表!A:G,7,FALSE)=0,"",VLOOKUP(VLOOKUP(B6358,属性中转表!A:G,7,FALSE),属性中转表!$K$2:$P$21,6,0))&amp;IF(VLOOKUP(B6358,属性中转表!A:G,7,FALSE)&gt;=50,VLOOKUP(A6358,英雄数据表!A:K,9,0),IF(VLOOKUP(B6358,属性中转表!A:G,7,FALSE)&gt;=25,VLOOKUP(A6358,英雄数据表!A:K,5,0),""))</f>
        <v>"atk":300,"hp":5000,"undpspro":150,"pvpdpspro":50,"pvpundpspro":50</v>
      </c>
      <c r="J6358" s="20" t="str">
        <f>IF(I6358="","",属性中转表!$I$1&amp;(IF(VLOOKUP(B6358,属性中转表!A:G,7,FALSE)=0,0,VLOOKUP(VLOOKUP(B6358,属性中转表!A:G,7,FALSE),属性中转表!$K$2:$P$21,4,0)))+IFERROR(VLOOKUP(A6358,英雄数据表!A:K,IF(武魂!B6358&gt;=50,10,IF(武魂!B6358&gt;=25,6)),0),0))</f>
        <v>,"dpspro":100</v>
      </c>
      <c r="K6358" s="32" t="str">
        <f t="shared" si="423"/>
        <v>"atk":300,"hp":5000,"undpspro":150,"pvpdpspro":50,"pvpundpspro":50,"dpspro":100</v>
      </c>
      <c r="L6358" s="20" t="str">
        <f>IF(B6358&gt;=50,VLOOKUP(A6358,英雄数据表!A:L,11,FALSE),IF(B6358&gt;=25,VLOOKUP(A6358,英雄数据表!A:L,7,0),""))</f>
        <v>"4404602004"</v>
      </c>
      <c r="M6358" s="20" t="str">
        <f>IFERROR(VLOOKUP(B6358,属性中转表!$K$2:$O$21,5,FALSE),"")</f>
        <v/>
      </c>
      <c r="N6358" s="20" t="str">
        <f>IF(B6358=25,VLOOKUP(A6358,英雄数据表!A:L,8,FALSE),IF(B6358=50,VLOOKUP(A6358,英雄数据表!A:L,12,0),""))</f>
        <v/>
      </c>
    </row>
    <row r="6359" spans="1:14" x14ac:dyDescent="0.3">
      <c r="A6359" s="20">
        <v>44066</v>
      </c>
      <c r="B6359" s="21">
        <f t="shared" si="424"/>
        <v>58</v>
      </c>
      <c r="C6359" s="21">
        <v>5</v>
      </c>
      <c r="D6359" s="21">
        <f>VLOOKUP(A6359,英雄数据表!A:D,4,0)</f>
        <v>4</v>
      </c>
      <c r="E6359" s="20" t="str">
        <f>VLOOKUP(A6359,英雄数据表!A:C,3,0)</f>
        <v>森尺短匕</v>
      </c>
      <c r="F6359" s="20">
        <f t="shared" si="421"/>
        <v>44066</v>
      </c>
      <c r="G6359" s="20">
        <f t="shared" si="422"/>
        <v>44066</v>
      </c>
      <c r="H6359" s="21" t="str">
        <f>VLOOKUP(B6359,属性中转表!A:F,6,FALSE)</f>
        <v>"hp":226800,"atk":6300</v>
      </c>
      <c r="I6359" s="20" t="str">
        <f>IF(VLOOKUP(B6359,属性中转表!A:G,7,FALSE)=0,"",VLOOKUP(VLOOKUP(B6359,属性中转表!A:G,7,FALSE),属性中转表!$K$2:$P$21,6,0))&amp;IF(VLOOKUP(B6359,属性中转表!A:G,7,FALSE)&gt;=50,VLOOKUP(A6359,英雄数据表!A:K,9,0),IF(VLOOKUP(B6359,属性中转表!A:G,7,FALSE)&gt;=25,VLOOKUP(A6359,英雄数据表!A:K,5,0),""))</f>
        <v>"atk":300,"hp":5000,"undpspro":150,"pvpdpspro":50,"pvpundpspro":50</v>
      </c>
      <c r="J6359" s="20" t="str">
        <f>IF(I6359="","",属性中转表!$I$1&amp;(IF(VLOOKUP(B6359,属性中转表!A:G,7,FALSE)=0,0,VLOOKUP(VLOOKUP(B6359,属性中转表!A:G,7,FALSE),属性中转表!$K$2:$P$21,4,0)))+IFERROR(VLOOKUP(A6359,英雄数据表!A:K,IF(武魂!B6359&gt;=50,10,IF(武魂!B6359&gt;=25,6)),0),0))</f>
        <v>,"dpspro":100</v>
      </c>
      <c r="K6359" s="32" t="str">
        <f t="shared" si="423"/>
        <v>"atk":300,"hp":5000,"undpspro":150,"pvpdpspro":50,"pvpundpspro":50,"dpspro":100</v>
      </c>
      <c r="L6359" s="20" t="str">
        <f>IF(B6359&gt;=50,VLOOKUP(A6359,英雄数据表!A:L,11,FALSE),IF(B6359&gt;=25,VLOOKUP(A6359,英雄数据表!A:L,7,0),""))</f>
        <v>"4404602004"</v>
      </c>
      <c r="M6359" s="20" t="str">
        <f>IFERROR(VLOOKUP(B6359,属性中转表!$K$2:$O$21,5,FALSE),"")</f>
        <v/>
      </c>
      <c r="N6359" s="20" t="str">
        <f>IF(B6359=25,VLOOKUP(A6359,英雄数据表!A:L,8,FALSE),IF(B6359=50,VLOOKUP(A6359,英雄数据表!A:L,12,0),""))</f>
        <v/>
      </c>
    </row>
    <row r="6360" spans="1:14" x14ac:dyDescent="0.3">
      <c r="A6360" s="20">
        <v>44066</v>
      </c>
      <c r="B6360" s="21">
        <f t="shared" si="424"/>
        <v>59</v>
      </c>
      <c r="C6360" s="21">
        <v>5</v>
      </c>
      <c r="D6360" s="21">
        <f>VLOOKUP(A6360,英雄数据表!A:D,4,0)</f>
        <v>4</v>
      </c>
      <c r="E6360" s="20" t="str">
        <f>VLOOKUP(A6360,英雄数据表!A:C,3,0)</f>
        <v>森尺短匕</v>
      </c>
      <c r="F6360" s="20">
        <f t="shared" si="421"/>
        <v>44066</v>
      </c>
      <c r="G6360" s="20">
        <f t="shared" si="422"/>
        <v>44066</v>
      </c>
      <c r="H6360" s="21" t="str">
        <f>VLOOKUP(B6360,属性中转表!A:F,6,FALSE)</f>
        <v>"hp":232200,"atk":6450</v>
      </c>
      <c r="I6360" s="20" t="str">
        <f>IF(VLOOKUP(B6360,属性中转表!A:G,7,FALSE)=0,"",VLOOKUP(VLOOKUP(B6360,属性中转表!A:G,7,FALSE),属性中转表!$K$2:$P$21,6,0))&amp;IF(VLOOKUP(B6360,属性中转表!A:G,7,FALSE)&gt;=50,VLOOKUP(A6360,英雄数据表!A:K,9,0),IF(VLOOKUP(B6360,属性中转表!A:G,7,FALSE)&gt;=25,VLOOKUP(A6360,英雄数据表!A:K,5,0),""))</f>
        <v>"atk":300,"hp":5000,"undpspro":150,"pvpdpspro":50,"pvpundpspro":50</v>
      </c>
      <c r="J6360" s="20" t="str">
        <f>IF(I6360="","",属性中转表!$I$1&amp;(IF(VLOOKUP(B6360,属性中转表!A:G,7,FALSE)=0,0,VLOOKUP(VLOOKUP(B6360,属性中转表!A:G,7,FALSE),属性中转表!$K$2:$P$21,4,0)))+IFERROR(VLOOKUP(A6360,英雄数据表!A:K,IF(武魂!B6360&gt;=50,10,IF(武魂!B6360&gt;=25,6)),0),0))</f>
        <v>,"dpspro":100</v>
      </c>
      <c r="K6360" s="32" t="str">
        <f t="shared" si="423"/>
        <v>"atk":300,"hp":5000,"undpspro":150,"pvpdpspro":50,"pvpundpspro":50,"dpspro":100</v>
      </c>
      <c r="L6360" s="20" t="str">
        <f>IF(B6360&gt;=50,VLOOKUP(A6360,英雄数据表!A:L,11,FALSE),IF(B6360&gt;=25,VLOOKUP(A6360,英雄数据表!A:L,7,0),""))</f>
        <v>"4404602004"</v>
      </c>
      <c r="M6360" s="20" t="str">
        <f>IFERROR(VLOOKUP(B6360,属性中转表!$K$2:$O$21,5,FALSE),"")</f>
        <v/>
      </c>
      <c r="N6360" s="20" t="str">
        <f>IF(B6360=25,VLOOKUP(A6360,英雄数据表!A:L,8,FALSE),IF(B6360=50,VLOOKUP(A6360,英雄数据表!A:L,12,0),""))</f>
        <v/>
      </c>
    </row>
    <row r="6361" spans="1:14" x14ac:dyDescent="0.3">
      <c r="A6361" s="20">
        <v>44066</v>
      </c>
      <c r="B6361" s="21">
        <f t="shared" si="424"/>
        <v>60</v>
      </c>
      <c r="C6361" s="21">
        <v>5</v>
      </c>
      <c r="D6361" s="21">
        <f>VLOOKUP(A6361,英雄数据表!A:D,4,0)</f>
        <v>4</v>
      </c>
      <c r="E6361" s="20" t="str">
        <f>VLOOKUP(A6361,英雄数据表!A:C,3,0)</f>
        <v>森尺短匕</v>
      </c>
      <c r="F6361" s="20">
        <f t="shared" si="421"/>
        <v>44066</v>
      </c>
      <c r="G6361" s="20">
        <f t="shared" si="422"/>
        <v>44066</v>
      </c>
      <c r="H6361" s="21" t="str">
        <f>VLOOKUP(B6361,属性中转表!A:F,6,FALSE)</f>
        <v>"hp":237600,"atk":6600</v>
      </c>
      <c r="I6361" s="20" t="str">
        <f>IF(VLOOKUP(B6361,属性中转表!A:G,7,FALSE)=0,"",VLOOKUP(VLOOKUP(B6361,属性中转表!A:G,7,FALSE),属性中转表!$K$2:$P$21,6,0))&amp;IF(VLOOKUP(B6361,属性中转表!A:G,7,FALSE)&gt;=50,VLOOKUP(A6361,英雄数据表!A:K,9,0),IF(VLOOKUP(B6361,属性中转表!A:G,7,FALSE)&gt;=25,VLOOKUP(A6361,英雄数据表!A:K,5,0),""))</f>
        <v>"atk":300,"hp":5000,"undpspro":150,"pvpdpspro":50,"pvpundpspro":50</v>
      </c>
      <c r="J6361" s="20" t="str">
        <f>IF(I6361="","",属性中转表!$I$1&amp;(IF(VLOOKUP(B6361,属性中转表!A:G,7,FALSE)=0,0,VLOOKUP(VLOOKUP(B6361,属性中转表!A:G,7,FALSE),属性中转表!$K$2:$P$21,4,0)))+IFERROR(VLOOKUP(A6361,英雄数据表!A:K,IF(武魂!B6361&gt;=50,10,IF(武魂!B6361&gt;=25,6)),0),0))</f>
        <v>,"dpspro":150</v>
      </c>
      <c r="K6361" s="32" t="str">
        <f t="shared" si="423"/>
        <v>"atk":300,"hp":5000,"undpspro":150,"pvpdpspro":50,"pvpundpspro":50,"dpspro":150</v>
      </c>
      <c r="L6361" s="20" t="str">
        <f>IF(B6361&gt;=50,VLOOKUP(A6361,英雄数据表!A:L,11,FALSE),IF(B6361&gt;=25,VLOOKUP(A6361,英雄数据表!A:L,7,0),""))</f>
        <v>"4404602004"</v>
      </c>
      <c r="M6361" s="20" t="str">
        <f>IFERROR(VLOOKUP(B6361,属性中转表!$K$2:$O$21,5,FALSE),"")</f>
        <v>"dpspro":50</v>
      </c>
      <c r="N6361" s="20" t="str">
        <f>IF(B6361=25,VLOOKUP(A6361,英雄数据表!A:L,8,FALSE),IF(B6361=50,VLOOKUP(A6361,英雄数据表!A:L,12,0),""))</f>
        <v/>
      </c>
    </row>
    <row r="6362" spans="1:14" x14ac:dyDescent="0.3">
      <c r="A6362" s="20">
        <v>44066</v>
      </c>
      <c r="B6362" s="21">
        <f t="shared" si="424"/>
        <v>61</v>
      </c>
      <c r="C6362" s="21">
        <v>5</v>
      </c>
      <c r="D6362" s="21">
        <f>VLOOKUP(A6362,英雄数据表!A:D,4,0)</f>
        <v>4</v>
      </c>
      <c r="E6362" s="20" t="str">
        <f>VLOOKUP(A6362,英雄数据表!A:C,3,0)</f>
        <v>森尺短匕</v>
      </c>
      <c r="F6362" s="20">
        <f t="shared" si="421"/>
        <v>44066</v>
      </c>
      <c r="G6362" s="20">
        <f t="shared" si="422"/>
        <v>44066</v>
      </c>
      <c r="H6362" s="21" t="str">
        <f>VLOOKUP(B6362,属性中转表!A:F,6,FALSE)</f>
        <v>"hp":243000,"atk":6750</v>
      </c>
      <c r="I6362" s="20" t="str">
        <f>IF(VLOOKUP(B6362,属性中转表!A:G,7,FALSE)=0,"",VLOOKUP(VLOOKUP(B6362,属性中转表!A:G,7,FALSE),属性中转表!$K$2:$P$21,6,0))&amp;IF(VLOOKUP(B6362,属性中转表!A:G,7,FALSE)&gt;=50,VLOOKUP(A6362,英雄数据表!A:K,9,0),IF(VLOOKUP(B6362,属性中转表!A:G,7,FALSE)&gt;=25,VLOOKUP(A6362,英雄数据表!A:K,5,0),""))</f>
        <v>"atk":300,"hp":5000,"undpspro":150,"pvpdpspro":50,"pvpundpspro":50</v>
      </c>
      <c r="J6362" s="20" t="str">
        <f>IF(I6362="","",属性中转表!$I$1&amp;(IF(VLOOKUP(B6362,属性中转表!A:G,7,FALSE)=0,0,VLOOKUP(VLOOKUP(B6362,属性中转表!A:G,7,FALSE),属性中转表!$K$2:$P$21,4,0)))+IFERROR(VLOOKUP(A6362,英雄数据表!A:K,IF(武魂!B6362&gt;=50,10,IF(武魂!B6362&gt;=25,6)),0),0))</f>
        <v>,"dpspro":150</v>
      </c>
      <c r="K6362" s="32" t="str">
        <f t="shared" si="423"/>
        <v>"atk":300,"hp":5000,"undpspro":150,"pvpdpspro":50,"pvpundpspro":50,"dpspro":150</v>
      </c>
      <c r="L6362" s="20" t="str">
        <f>IF(B6362&gt;=50,VLOOKUP(A6362,英雄数据表!A:L,11,FALSE),IF(B6362&gt;=25,VLOOKUP(A6362,英雄数据表!A:L,7,0),""))</f>
        <v>"4404602004"</v>
      </c>
      <c r="M6362" s="20" t="str">
        <f>IFERROR(VLOOKUP(B6362,属性中转表!$K$2:$O$21,5,FALSE),"")</f>
        <v/>
      </c>
      <c r="N6362" s="20" t="str">
        <f>IF(B6362=25,VLOOKUP(A6362,英雄数据表!A:L,8,FALSE),IF(B6362=50,VLOOKUP(A6362,英雄数据表!A:L,12,0),""))</f>
        <v/>
      </c>
    </row>
    <row r="6363" spans="1:14" x14ac:dyDescent="0.3">
      <c r="A6363" s="20">
        <v>44066</v>
      </c>
      <c r="B6363" s="21">
        <f t="shared" si="424"/>
        <v>62</v>
      </c>
      <c r="C6363" s="21">
        <v>5</v>
      </c>
      <c r="D6363" s="21">
        <f>VLOOKUP(A6363,英雄数据表!A:D,4,0)</f>
        <v>4</v>
      </c>
      <c r="E6363" s="20" t="str">
        <f>VLOOKUP(A6363,英雄数据表!A:C,3,0)</f>
        <v>森尺短匕</v>
      </c>
      <c r="F6363" s="20">
        <f t="shared" si="421"/>
        <v>44066</v>
      </c>
      <c r="G6363" s="20">
        <f t="shared" si="422"/>
        <v>44066</v>
      </c>
      <c r="H6363" s="21" t="str">
        <f>VLOOKUP(B6363,属性中转表!A:F,6,FALSE)</f>
        <v>"hp":248400,"atk":6900</v>
      </c>
      <c r="I6363" s="20" t="str">
        <f>IF(VLOOKUP(B6363,属性中转表!A:G,7,FALSE)=0,"",VLOOKUP(VLOOKUP(B6363,属性中转表!A:G,7,FALSE),属性中转表!$K$2:$P$21,6,0))&amp;IF(VLOOKUP(B6363,属性中转表!A:G,7,FALSE)&gt;=50,VLOOKUP(A6363,英雄数据表!A:K,9,0),IF(VLOOKUP(B6363,属性中转表!A:G,7,FALSE)&gt;=25,VLOOKUP(A6363,英雄数据表!A:K,5,0),""))</f>
        <v>"atk":300,"hp":5000,"undpspro":150,"pvpdpspro":50,"pvpundpspro":50</v>
      </c>
      <c r="J6363" s="20" t="str">
        <f>IF(I6363="","",属性中转表!$I$1&amp;(IF(VLOOKUP(B6363,属性中转表!A:G,7,FALSE)=0,0,VLOOKUP(VLOOKUP(B6363,属性中转表!A:G,7,FALSE),属性中转表!$K$2:$P$21,4,0)))+IFERROR(VLOOKUP(A6363,英雄数据表!A:K,IF(武魂!B6363&gt;=50,10,IF(武魂!B6363&gt;=25,6)),0),0))</f>
        <v>,"dpspro":150</v>
      </c>
      <c r="K6363" s="32" t="str">
        <f t="shared" si="423"/>
        <v>"atk":300,"hp":5000,"undpspro":150,"pvpdpspro":50,"pvpundpspro":50,"dpspro":150</v>
      </c>
      <c r="L6363" s="20" t="str">
        <f>IF(B6363&gt;=50,VLOOKUP(A6363,英雄数据表!A:L,11,FALSE),IF(B6363&gt;=25,VLOOKUP(A6363,英雄数据表!A:L,7,0),""))</f>
        <v>"4404602004"</v>
      </c>
      <c r="M6363" s="20" t="str">
        <f>IFERROR(VLOOKUP(B6363,属性中转表!$K$2:$O$21,5,FALSE),"")</f>
        <v/>
      </c>
      <c r="N6363" s="20" t="str">
        <f>IF(B6363=25,VLOOKUP(A6363,英雄数据表!A:L,8,FALSE),IF(B6363=50,VLOOKUP(A6363,英雄数据表!A:L,12,0),""))</f>
        <v/>
      </c>
    </row>
    <row r="6364" spans="1:14" x14ac:dyDescent="0.3">
      <c r="A6364" s="20">
        <v>44066</v>
      </c>
      <c r="B6364" s="21">
        <f t="shared" si="424"/>
        <v>63</v>
      </c>
      <c r="C6364" s="21">
        <v>5</v>
      </c>
      <c r="D6364" s="21">
        <f>VLOOKUP(A6364,英雄数据表!A:D,4,0)</f>
        <v>4</v>
      </c>
      <c r="E6364" s="20" t="str">
        <f>VLOOKUP(A6364,英雄数据表!A:C,3,0)</f>
        <v>森尺短匕</v>
      </c>
      <c r="F6364" s="20">
        <f t="shared" si="421"/>
        <v>44066</v>
      </c>
      <c r="G6364" s="20">
        <f t="shared" si="422"/>
        <v>44066</v>
      </c>
      <c r="H6364" s="21" t="str">
        <f>VLOOKUP(B6364,属性中转表!A:F,6,FALSE)</f>
        <v>"hp":253800,"atk":7050</v>
      </c>
      <c r="I6364" s="20" t="str">
        <f>IF(VLOOKUP(B6364,属性中转表!A:G,7,FALSE)=0,"",VLOOKUP(VLOOKUP(B6364,属性中转表!A:G,7,FALSE),属性中转表!$K$2:$P$21,6,0))&amp;IF(VLOOKUP(B6364,属性中转表!A:G,7,FALSE)&gt;=50,VLOOKUP(A6364,英雄数据表!A:K,9,0),IF(VLOOKUP(B6364,属性中转表!A:G,7,FALSE)&gt;=25,VLOOKUP(A6364,英雄数据表!A:K,5,0),""))</f>
        <v>"atk":300,"hp":5000,"undpspro":150,"pvpdpspro":50,"pvpundpspro":50</v>
      </c>
      <c r="J6364" s="20" t="str">
        <f>IF(I6364="","",属性中转表!$I$1&amp;(IF(VLOOKUP(B6364,属性中转表!A:G,7,FALSE)=0,0,VLOOKUP(VLOOKUP(B6364,属性中转表!A:G,7,FALSE),属性中转表!$K$2:$P$21,4,0)))+IFERROR(VLOOKUP(A6364,英雄数据表!A:K,IF(武魂!B6364&gt;=50,10,IF(武魂!B6364&gt;=25,6)),0),0))</f>
        <v>,"dpspro":150</v>
      </c>
      <c r="K6364" s="32" t="str">
        <f t="shared" si="423"/>
        <v>"atk":300,"hp":5000,"undpspro":150,"pvpdpspro":50,"pvpundpspro":50,"dpspro":150</v>
      </c>
      <c r="L6364" s="20" t="str">
        <f>IF(B6364&gt;=50,VLOOKUP(A6364,英雄数据表!A:L,11,FALSE),IF(B6364&gt;=25,VLOOKUP(A6364,英雄数据表!A:L,7,0),""))</f>
        <v>"4404602004"</v>
      </c>
      <c r="M6364" s="20" t="str">
        <f>IFERROR(VLOOKUP(B6364,属性中转表!$K$2:$O$21,5,FALSE),"")</f>
        <v/>
      </c>
      <c r="N6364" s="20" t="str">
        <f>IF(B6364=25,VLOOKUP(A6364,英雄数据表!A:L,8,FALSE),IF(B6364=50,VLOOKUP(A6364,英雄数据表!A:L,12,0),""))</f>
        <v/>
      </c>
    </row>
    <row r="6365" spans="1:14" x14ac:dyDescent="0.3">
      <c r="A6365" s="20">
        <v>44066</v>
      </c>
      <c r="B6365" s="21">
        <f t="shared" si="424"/>
        <v>64</v>
      </c>
      <c r="C6365" s="21">
        <v>5</v>
      </c>
      <c r="D6365" s="21">
        <f>VLOOKUP(A6365,英雄数据表!A:D,4,0)</f>
        <v>4</v>
      </c>
      <c r="E6365" s="20" t="str">
        <f>VLOOKUP(A6365,英雄数据表!A:C,3,0)</f>
        <v>森尺短匕</v>
      </c>
      <c r="F6365" s="20">
        <f t="shared" si="421"/>
        <v>44066</v>
      </c>
      <c r="G6365" s="20">
        <f t="shared" si="422"/>
        <v>44066</v>
      </c>
      <c r="H6365" s="21" t="str">
        <f>VLOOKUP(B6365,属性中转表!A:F,6,FALSE)</f>
        <v>"hp":259200,"atk":7200</v>
      </c>
      <c r="I6365" s="20" t="str">
        <f>IF(VLOOKUP(B6365,属性中转表!A:G,7,FALSE)=0,"",VLOOKUP(VLOOKUP(B6365,属性中转表!A:G,7,FALSE),属性中转表!$K$2:$P$21,6,0))&amp;IF(VLOOKUP(B6365,属性中转表!A:G,7,FALSE)&gt;=50,VLOOKUP(A6365,英雄数据表!A:K,9,0),IF(VLOOKUP(B6365,属性中转表!A:G,7,FALSE)&gt;=25,VLOOKUP(A6365,英雄数据表!A:K,5,0),""))</f>
        <v>"atk":300,"hp":5000,"undpspro":150,"pvpdpspro":50,"pvpundpspro":50</v>
      </c>
      <c r="J6365" s="20" t="str">
        <f>IF(I6365="","",属性中转表!$I$1&amp;(IF(VLOOKUP(B6365,属性中转表!A:G,7,FALSE)=0,0,VLOOKUP(VLOOKUP(B6365,属性中转表!A:G,7,FALSE),属性中转表!$K$2:$P$21,4,0)))+IFERROR(VLOOKUP(A6365,英雄数据表!A:K,IF(武魂!B6365&gt;=50,10,IF(武魂!B6365&gt;=25,6)),0),0))</f>
        <v>,"dpspro":150</v>
      </c>
      <c r="K6365" s="32" t="str">
        <f t="shared" si="423"/>
        <v>"atk":300,"hp":5000,"undpspro":150,"pvpdpspro":50,"pvpundpspro":50,"dpspro":150</v>
      </c>
      <c r="L6365" s="20" t="str">
        <f>IF(B6365&gt;=50,VLOOKUP(A6365,英雄数据表!A:L,11,FALSE),IF(B6365&gt;=25,VLOOKUP(A6365,英雄数据表!A:L,7,0),""))</f>
        <v>"4404602004"</v>
      </c>
      <c r="M6365" s="20" t="str">
        <f>IFERROR(VLOOKUP(B6365,属性中转表!$K$2:$O$21,5,FALSE),"")</f>
        <v/>
      </c>
      <c r="N6365" s="20" t="str">
        <f>IF(B6365=25,VLOOKUP(A6365,英雄数据表!A:L,8,FALSE),IF(B6365=50,VLOOKUP(A6365,英雄数据表!A:L,12,0),""))</f>
        <v/>
      </c>
    </row>
    <row r="6366" spans="1:14" x14ac:dyDescent="0.3">
      <c r="A6366" s="20">
        <v>44066</v>
      </c>
      <c r="B6366" s="21">
        <f t="shared" si="424"/>
        <v>65</v>
      </c>
      <c r="C6366" s="21">
        <v>5</v>
      </c>
      <c r="D6366" s="21">
        <f>VLOOKUP(A6366,英雄数据表!A:D,4,0)</f>
        <v>4</v>
      </c>
      <c r="E6366" s="20" t="str">
        <f>VLOOKUP(A6366,英雄数据表!A:C,3,0)</f>
        <v>森尺短匕</v>
      </c>
      <c r="F6366" s="20">
        <f t="shared" ref="F6366:F6401" si="425">A6366</f>
        <v>44066</v>
      </c>
      <c r="G6366" s="20">
        <f t="shared" ref="G6366:G6401" si="426">A6366</f>
        <v>44066</v>
      </c>
      <c r="H6366" s="21" t="str">
        <f>VLOOKUP(B6366,属性中转表!A:F,6,FALSE)</f>
        <v>"hp":264600,"atk":7350</v>
      </c>
      <c r="I6366" s="20" t="str">
        <f>IF(VLOOKUP(B6366,属性中转表!A:G,7,FALSE)=0,"",VLOOKUP(VLOOKUP(B6366,属性中转表!A:G,7,FALSE),属性中转表!$K$2:$P$21,6,0))&amp;IF(VLOOKUP(B6366,属性中转表!A:G,7,FALSE)&gt;=50,VLOOKUP(A6366,英雄数据表!A:K,9,0),IF(VLOOKUP(B6366,属性中转表!A:G,7,FALSE)&gt;=25,VLOOKUP(A6366,英雄数据表!A:K,5,0),""))</f>
        <v>"atk":300,"hp":5000,"undpspro":150,"pvpdpspro":100,"pvpundpspro":50</v>
      </c>
      <c r="J6366" s="20" t="str">
        <f>IF(I6366="","",属性中转表!$I$1&amp;(IF(VLOOKUP(B6366,属性中转表!A:G,7,FALSE)=0,0,VLOOKUP(VLOOKUP(B6366,属性中转表!A:G,7,FALSE),属性中转表!$K$2:$P$21,4,0)))+IFERROR(VLOOKUP(A6366,英雄数据表!A:K,IF(武魂!B6366&gt;=50,10,IF(武魂!B6366&gt;=25,6)),0),0))</f>
        <v>,"dpspro":150</v>
      </c>
      <c r="K6366" s="32" t="str">
        <f t="shared" ref="K6366:K6401" si="427">I6366&amp;J6366</f>
        <v>"atk":300,"hp":5000,"undpspro":150,"pvpdpspro":100,"pvpundpspro":50,"dpspro":150</v>
      </c>
      <c r="L6366" s="20" t="str">
        <f>IF(B6366&gt;=50,VLOOKUP(A6366,英雄数据表!A:L,11,FALSE),IF(B6366&gt;=25,VLOOKUP(A6366,英雄数据表!A:L,7,0),""))</f>
        <v>"4404602004"</v>
      </c>
      <c r="M6366" s="20" t="str">
        <f>IFERROR(VLOOKUP(B6366,属性中转表!$K$2:$O$21,5,FALSE),"")</f>
        <v>"pvpdpspro":50</v>
      </c>
      <c r="N6366" s="20" t="str">
        <f>IF(B6366=25,VLOOKUP(A6366,英雄数据表!A:L,8,FALSE),IF(B6366=50,VLOOKUP(A6366,英雄数据表!A:L,12,0),""))</f>
        <v/>
      </c>
    </row>
    <row r="6367" spans="1:14" x14ac:dyDescent="0.3">
      <c r="A6367" s="20">
        <v>44066</v>
      </c>
      <c r="B6367" s="21">
        <f t="shared" ref="B6367:B6401" si="428">IF(A6367=A6366,B6366+1,1)</f>
        <v>66</v>
      </c>
      <c r="C6367" s="21">
        <v>5</v>
      </c>
      <c r="D6367" s="21">
        <f>VLOOKUP(A6367,英雄数据表!A:D,4,0)</f>
        <v>4</v>
      </c>
      <c r="E6367" s="20" t="str">
        <f>VLOOKUP(A6367,英雄数据表!A:C,3,0)</f>
        <v>森尺短匕</v>
      </c>
      <c r="F6367" s="20">
        <f t="shared" si="425"/>
        <v>44066</v>
      </c>
      <c r="G6367" s="20">
        <f t="shared" si="426"/>
        <v>44066</v>
      </c>
      <c r="H6367" s="21" t="str">
        <f>VLOOKUP(B6367,属性中转表!A:F,6,FALSE)</f>
        <v>"hp":270000,"atk":7500</v>
      </c>
      <c r="I6367" s="20" t="str">
        <f>IF(VLOOKUP(B6367,属性中转表!A:G,7,FALSE)=0,"",VLOOKUP(VLOOKUP(B6367,属性中转表!A:G,7,FALSE),属性中转表!$K$2:$P$21,6,0))&amp;IF(VLOOKUP(B6367,属性中转表!A:G,7,FALSE)&gt;=50,VLOOKUP(A6367,英雄数据表!A:K,9,0),IF(VLOOKUP(B6367,属性中转表!A:G,7,FALSE)&gt;=25,VLOOKUP(A6367,英雄数据表!A:K,5,0),""))</f>
        <v>"atk":300,"hp":5000,"undpspro":150,"pvpdpspro":100,"pvpundpspro":50</v>
      </c>
      <c r="J6367" s="20" t="str">
        <f>IF(I6367="","",属性中转表!$I$1&amp;(IF(VLOOKUP(B6367,属性中转表!A:G,7,FALSE)=0,0,VLOOKUP(VLOOKUP(B6367,属性中转表!A:G,7,FALSE),属性中转表!$K$2:$P$21,4,0)))+IFERROR(VLOOKUP(A6367,英雄数据表!A:K,IF(武魂!B6367&gt;=50,10,IF(武魂!B6367&gt;=25,6)),0),0))</f>
        <v>,"dpspro":150</v>
      </c>
      <c r="K6367" s="32" t="str">
        <f t="shared" si="427"/>
        <v>"atk":300,"hp":5000,"undpspro":150,"pvpdpspro":100,"pvpundpspro":50,"dpspro":150</v>
      </c>
      <c r="L6367" s="20" t="str">
        <f>IF(B6367&gt;=50,VLOOKUP(A6367,英雄数据表!A:L,11,FALSE),IF(B6367&gt;=25,VLOOKUP(A6367,英雄数据表!A:L,7,0),""))</f>
        <v>"4404602004"</v>
      </c>
      <c r="M6367" s="20" t="str">
        <f>IFERROR(VLOOKUP(B6367,属性中转表!$K$2:$O$21,5,FALSE),"")</f>
        <v/>
      </c>
      <c r="N6367" s="20" t="str">
        <f>IF(B6367=25,VLOOKUP(A6367,英雄数据表!A:L,8,FALSE),IF(B6367=50,VLOOKUP(A6367,英雄数据表!A:L,12,0),""))</f>
        <v/>
      </c>
    </row>
    <row r="6368" spans="1:14" x14ac:dyDescent="0.3">
      <c r="A6368" s="20">
        <v>44066</v>
      </c>
      <c r="B6368" s="21">
        <f t="shared" si="428"/>
        <v>67</v>
      </c>
      <c r="C6368" s="21">
        <v>5</v>
      </c>
      <c r="D6368" s="21">
        <f>VLOOKUP(A6368,英雄数据表!A:D,4,0)</f>
        <v>4</v>
      </c>
      <c r="E6368" s="20" t="str">
        <f>VLOOKUP(A6368,英雄数据表!A:C,3,0)</f>
        <v>森尺短匕</v>
      </c>
      <c r="F6368" s="20">
        <f t="shared" si="425"/>
        <v>44066</v>
      </c>
      <c r="G6368" s="20">
        <f t="shared" si="426"/>
        <v>44066</v>
      </c>
      <c r="H6368" s="21" t="str">
        <f>VLOOKUP(B6368,属性中转表!A:F,6,FALSE)</f>
        <v>"hp":275400,"atk":7650</v>
      </c>
      <c r="I6368" s="20" t="str">
        <f>IF(VLOOKUP(B6368,属性中转表!A:G,7,FALSE)=0,"",VLOOKUP(VLOOKUP(B6368,属性中转表!A:G,7,FALSE),属性中转表!$K$2:$P$21,6,0))&amp;IF(VLOOKUP(B6368,属性中转表!A:G,7,FALSE)&gt;=50,VLOOKUP(A6368,英雄数据表!A:K,9,0),IF(VLOOKUP(B6368,属性中转表!A:G,7,FALSE)&gt;=25,VLOOKUP(A6368,英雄数据表!A:K,5,0),""))</f>
        <v>"atk":300,"hp":5000,"undpspro":150,"pvpdpspro":100,"pvpundpspro":50</v>
      </c>
      <c r="J6368" s="20" t="str">
        <f>IF(I6368="","",属性中转表!$I$1&amp;(IF(VLOOKUP(B6368,属性中转表!A:G,7,FALSE)=0,0,VLOOKUP(VLOOKUP(B6368,属性中转表!A:G,7,FALSE),属性中转表!$K$2:$P$21,4,0)))+IFERROR(VLOOKUP(A6368,英雄数据表!A:K,IF(武魂!B6368&gt;=50,10,IF(武魂!B6368&gt;=25,6)),0),0))</f>
        <v>,"dpspro":150</v>
      </c>
      <c r="K6368" s="32" t="str">
        <f t="shared" si="427"/>
        <v>"atk":300,"hp":5000,"undpspro":150,"pvpdpspro":100,"pvpundpspro":50,"dpspro":150</v>
      </c>
      <c r="L6368" s="20" t="str">
        <f>IF(B6368&gt;=50,VLOOKUP(A6368,英雄数据表!A:L,11,FALSE),IF(B6368&gt;=25,VLOOKUP(A6368,英雄数据表!A:L,7,0),""))</f>
        <v>"4404602004"</v>
      </c>
      <c r="M6368" s="20" t="str">
        <f>IFERROR(VLOOKUP(B6368,属性中转表!$K$2:$O$21,5,FALSE),"")</f>
        <v/>
      </c>
      <c r="N6368" s="20" t="str">
        <f>IF(B6368=25,VLOOKUP(A6368,英雄数据表!A:L,8,FALSE),IF(B6368=50,VLOOKUP(A6368,英雄数据表!A:L,12,0),""))</f>
        <v/>
      </c>
    </row>
    <row r="6369" spans="1:14" x14ac:dyDescent="0.3">
      <c r="A6369" s="20">
        <v>44066</v>
      </c>
      <c r="B6369" s="21">
        <f t="shared" si="428"/>
        <v>68</v>
      </c>
      <c r="C6369" s="21">
        <v>5</v>
      </c>
      <c r="D6369" s="21">
        <f>VLOOKUP(A6369,英雄数据表!A:D,4,0)</f>
        <v>4</v>
      </c>
      <c r="E6369" s="20" t="str">
        <f>VLOOKUP(A6369,英雄数据表!A:C,3,0)</f>
        <v>森尺短匕</v>
      </c>
      <c r="F6369" s="20">
        <f t="shared" si="425"/>
        <v>44066</v>
      </c>
      <c r="G6369" s="20">
        <f t="shared" si="426"/>
        <v>44066</v>
      </c>
      <c r="H6369" s="21" t="str">
        <f>VLOOKUP(B6369,属性中转表!A:F,6,FALSE)</f>
        <v>"hp":280800,"atk":7800</v>
      </c>
      <c r="I6369" s="20" t="str">
        <f>IF(VLOOKUP(B6369,属性中转表!A:G,7,FALSE)=0,"",VLOOKUP(VLOOKUP(B6369,属性中转表!A:G,7,FALSE),属性中转表!$K$2:$P$21,6,0))&amp;IF(VLOOKUP(B6369,属性中转表!A:G,7,FALSE)&gt;=50,VLOOKUP(A6369,英雄数据表!A:K,9,0),IF(VLOOKUP(B6369,属性中转表!A:G,7,FALSE)&gt;=25,VLOOKUP(A6369,英雄数据表!A:K,5,0),""))</f>
        <v>"atk":300,"hp":5000,"undpspro":150,"pvpdpspro":100,"pvpundpspro":50</v>
      </c>
      <c r="J6369" s="20" t="str">
        <f>IF(I6369="","",属性中转表!$I$1&amp;(IF(VLOOKUP(B6369,属性中转表!A:G,7,FALSE)=0,0,VLOOKUP(VLOOKUP(B6369,属性中转表!A:G,7,FALSE),属性中转表!$K$2:$P$21,4,0)))+IFERROR(VLOOKUP(A6369,英雄数据表!A:K,IF(武魂!B6369&gt;=50,10,IF(武魂!B6369&gt;=25,6)),0),0))</f>
        <v>,"dpspro":150</v>
      </c>
      <c r="K6369" s="32" t="str">
        <f t="shared" si="427"/>
        <v>"atk":300,"hp":5000,"undpspro":150,"pvpdpspro":100,"pvpundpspro":50,"dpspro":150</v>
      </c>
      <c r="L6369" s="20" t="str">
        <f>IF(B6369&gt;=50,VLOOKUP(A6369,英雄数据表!A:L,11,FALSE),IF(B6369&gt;=25,VLOOKUP(A6369,英雄数据表!A:L,7,0),""))</f>
        <v>"4404602004"</v>
      </c>
      <c r="M6369" s="20" t="str">
        <f>IFERROR(VLOOKUP(B6369,属性中转表!$K$2:$O$21,5,FALSE),"")</f>
        <v/>
      </c>
      <c r="N6369" s="20" t="str">
        <f>IF(B6369=25,VLOOKUP(A6369,英雄数据表!A:L,8,FALSE),IF(B6369=50,VLOOKUP(A6369,英雄数据表!A:L,12,0),""))</f>
        <v/>
      </c>
    </row>
    <row r="6370" spans="1:14" x14ac:dyDescent="0.3">
      <c r="A6370" s="20">
        <v>44066</v>
      </c>
      <c r="B6370" s="21">
        <f t="shared" si="428"/>
        <v>69</v>
      </c>
      <c r="C6370" s="21">
        <v>5</v>
      </c>
      <c r="D6370" s="21">
        <f>VLOOKUP(A6370,英雄数据表!A:D,4,0)</f>
        <v>4</v>
      </c>
      <c r="E6370" s="20" t="str">
        <f>VLOOKUP(A6370,英雄数据表!A:C,3,0)</f>
        <v>森尺短匕</v>
      </c>
      <c r="F6370" s="20">
        <f t="shared" si="425"/>
        <v>44066</v>
      </c>
      <c r="G6370" s="20">
        <f t="shared" si="426"/>
        <v>44066</v>
      </c>
      <c r="H6370" s="21" t="str">
        <f>VLOOKUP(B6370,属性中转表!A:F,6,FALSE)</f>
        <v>"hp":286200,"atk":7950</v>
      </c>
      <c r="I6370" s="20" t="str">
        <f>IF(VLOOKUP(B6370,属性中转表!A:G,7,FALSE)=0,"",VLOOKUP(VLOOKUP(B6370,属性中转表!A:G,7,FALSE),属性中转表!$K$2:$P$21,6,0))&amp;IF(VLOOKUP(B6370,属性中转表!A:G,7,FALSE)&gt;=50,VLOOKUP(A6370,英雄数据表!A:K,9,0),IF(VLOOKUP(B6370,属性中转表!A:G,7,FALSE)&gt;=25,VLOOKUP(A6370,英雄数据表!A:K,5,0),""))</f>
        <v>"atk":300,"hp":5000,"undpspro":150,"pvpdpspro":100,"pvpundpspro":50</v>
      </c>
      <c r="J6370" s="20" t="str">
        <f>IF(I6370="","",属性中转表!$I$1&amp;(IF(VLOOKUP(B6370,属性中转表!A:G,7,FALSE)=0,0,VLOOKUP(VLOOKUP(B6370,属性中转表!A:G,7,FALSE),属性中转表!$K$2:$P$21,4,0)))+IFERROR(VLOOKUP(A6370,英雄数据表!A:K,IF(武魂!B6370&gt;=50,10,IF(武魂!B6370&gt;=25,6)),0),0))</f>
        <v>,"dpspro":150</v>
      </c>
      <c r="K6370" s="32" t="str">
        <f t="shared" si="427"/>
        <v>"atk":300,"hp":5000,"undpspro":150,"pvpdpspro":100,"pvpundpspro":50,"dpspro":150</v>
      </c>
      <c r="L6370" s="20" t="str">
        <f>IF(B6370&gt;=50,VLOOKUP(A6370,英雄数据表!A:L,11,FALSE),IF(B6370&gt;=25,VLOOKUP(A6370,英雄数据表!A:L,7,0),""))</f>
        <v>"4404602004"</v>
      </c>
      <c r="M6370" s="20" t="str">
        <f>IFERROR(VLOOKUP(B6370,属性中转表!$K$2:$O$21,5,FALSE),"")</f>
        <v/>
      </c>
      <c r="N6370" s="20" t="str">
        <f>IF(B6370=25,VLOOKUP(A6370,英雄数据表!A:L,8,FALSE),IF(B6370=50,VLOOKUP(A6370,英雄数据表!A:L,12,0),""))</f>
        <v/>
      </c>
    </row>
    <row r="6371" spans="1:14" x14ac:dyDescent="0.3">
      <c r="A6371" s="20">
        <v>44066</v>
      </c>
      <c r="B6371" s="21">
        <f t="shared" si="428"/>
        <v>70</v>
      </c>
      <c r="C6371" s="21">
        <v>5</v>
      </c>
      <c r="D6371" s="21">
        <f>VLOOKUP(A6371,英雄数据表!A:D,4,0)</f>
        <v>4</v>
      </c>
      <c r="E6371" s="20" t="str">
        <f>VLOOKUP(A6371,英雄数据表!A:C,3,0)</f>
        <v>森尺短匕</v>
      </c>
      <c r="F6371" s="20">
        <f t="shared" si="425"/>
        <v>44066</v>
      </c>
      <c r="G6371" s="20">
        <f t="shared" si="426"/>
        <v>44066</v>
      </c>
      <c r="H6371" s="21" t="str">
        <f>VLOOKUP(B6371,属性中转表!A:F,6,FALSE)</f>
        <v>"hp":291600,"atk":8100</v>
      </c>
      <c r="I6371" s="20" t="str">
        <f>IF(VLOOKUP(B6371,属性中转表!A:G,7,FALSE)=0,"",VLOOKUP(VLOOKUP(B6371,属性中转表!A:G,7,FALSE),属性中转表!$K$2:$P$21,6,0))&amp;IF(VLOOKUP(B6371,属性中转表!A:G,7,FALSE)&gt;=50,VLOOKUP(A6371,英雄数据表!A:K,9,0),IF(VLOOKUP(B6371,属性中转表!A:G,7,FALSE)&gt;=25,VLOOKUP(A6371,英雄数据表!A:K,5,0),""))</f>
        <v>"atk":300,"hp":5000,"undpspro":150,"pvpdpspro":100,"pvpundpspro":100</v>
      </c>
      <c r="J6371" s="20" t="str">
        <f>IF(I6371="","",属性中转表!$I$1&amp;(IF(VLOOKUP(B6371,属性中转表!A:G,7,FALSE)=0,0,VLOOKUP(VLOOKUP(B6371,属性中转表!A:G,7,FALSE),属性中转表!$K$2:$P$21,4,0)))+IFERROR(VLOOKUP(A6371,英雄数据表!A:K,IF(武魂!B6371&gt;=50,10,IF(武魂!B6371&gt;=25,6)),0),0))</f>
        <v>,"dpspro":150</v>
      </c>
      <c r="K6371" s="32" t="str">
        <f t="shared" si="427"/>
        <v>"atk":300,"hp":5000,"undpspro":150,"pvpdpspro":100,"pvpundpspro":100,"dpspro":150</v>
      </c>
      <c r="L6371" s="20" t="str">
        <f>IF(B6371&gt;=50,VLOOKUP(A6371,英雄数据表!A:L,11,FALSE),IF(B6371&gt;=25,VLOOKUP(A6371,英雄数据表!A:L,7,0),""))</f>
        <v>"4404602004"</v>
      </c>
      <c r="M6371" s="20" t="str">
        <f>IFERROR(VLOOKUP(B6371,属性中转表!$K$2:$O$21,5,FALSE),"")</f>
        <v>"pvpundpspro":50</v>
      </c>
      <c r="N6371" s="20" t="str">
        <f>IF(B6371=25,VLOOKUP(A6371,英雄数据表!A:L,8,FALSE),IF(B6371=50,VLOOKUP(A6371,英雄数据表!A:L,12,0),""))</f>
        <v/>
      </c>
    </row>
    <row r="6372" spans="1:14" x14ac:dyDescent="0.3">
      <c r="A6372" s="20">
        <v>44066</v>
      </c>
      <c r="B6372" s="21">
        <f t="shared" si="428"/>
        <v>71</v>
      </c>
      <c r="C6372" s="21">
        <v>5</v>
      </c>
      <c r="D6372" s="21">
        <f>VLOOKUP(A6372,英雄数据表!A:D,4,0)</f>
        <v>4</v>
      </c>
      <c r="E6372" s="20" t="str">
        <f>VLOOKUP(A6372,英雄数据表!A:C,3,0)</f>
        <v>森尺短匕</v>
      </c>
      <c r="F6372" s="20">
        <f t="shared" si="425"/>
        <v>44066</v>
      </c>
      <c r="G6372" s="20">
        <f t="shared" si="426"/>
        <v>44066</v>
      </c>
      <c r="H6372" s="21" t="str">
        <f>VLOOKUP(B6372,属性中转表!A:F,6,FALSE)</f>
        <v>"hp":297000,"atk":8250</v>
      </c>
      <c r="I6372" s="20" t="str">
        <f>IF(VLOOKUP(B6372,属性中转表!A:G,7,FALSE)=0,"",VLOOKUP(VLOOKUP(B6372,属性中转表!A:G,7,FALSE),属性中转表!$K$2:$P$21,6,0))&amp;IF(VLOOKUP(B6372,属性中转表!A:G,7,FALSE)&gt;=50,VLOOKUP(A6372,英雄数据表!A:K,9,0),IF(VLOOKUP(B6372,属性中转表!A:G,7,FALSE)&gt;=25,VLOOKUP(A6372,英雄数据表!A:K,5,0),""))</f>
        <v>"atk":300,"hp":5000,"undpspro":150,"pvpdpspro":100,"pvpundpspro":100</v>
      </c>
      <c r="J6372" s="20" t="str">
        <f>IF(I6372="","",属性中转表!$I$1&amp;(IF(VLOOKUP(B6372,属性中转表!A:G,7,FALSE)=0,0,VLOOKUP(VLOOKUP(B6372,属性中转表!A:G,7,FALSE),属性中转表!$K$2:$P$21,4,0)))+IFERROR(VLOOKUP(A6372,英雄数据表!A:K,IF(武魂!B6372&gt;=50,10,IF(武魂!B6372&gt;=25,6)),0),0))</f>
        <v>,"dpspro":150</v>
      </c>
      <c r="K6372" s="32" t="str">
        <f t="shared" si="427"/>
        <v>"atk":300,"hp":5000,"undpspro":150,"pvpdpspro":100,"pvpundpspro":100,"dpspro":150</v>
      </c>
      <c r="L6372" s="20" t="str">
        <f>IF(B6372&gt;=50,VLOOKUP(A6372,英雄数据表!A:L,11,FALSE),IF(B6372&gt;=25,VLOOKUP(A6372,英雄数据表!A:L,7,0),""))</f>
        <v>"4404602004"</v>
      </c>
      <c r="M6372" s="20" t="str">
        <f>IFERROR(VLOOKUP(B6372,属性中转表!$K$2:$O$21,5,FALSE),"")</f>
        <v/>
      </c>
      <c r="N6372" s="20" t="str">
        <f>IF(B6372=25,VLOOKUP(A6372,英雄数据表!A:L,8,FALSE),IF(B6372=50,VLOOKUP(A6372,英雄数据表!A:L,12,0),""))</f>
        <v/>
      </c>
    </row>
    <row r="6373" spans="1:14" x14ac:dyDescent="0.3">
      <c r="A6373" s="20">
        <v>44066</v>
      </c>
      <c r="B6373" s="21">
        <f t="shared" si="428"/>
        <v>72</v>
      </c>
      <c r="C6373" s="21">
        <v>5</v>
      </c>
      <c r="D6373" s="21">
        <f>VLOOKUP(A6373,英雄数据表!A:D,4,0)</f>
        <v>4</v>
      </c>
      <c r="E6373" s="20" t="str">
        <f>VLOOKUP(A6373,英雄数据表!A:C,3,0)</f>
        <v>森尺短匕</v>
      </c>
      <c r="F6373" s="20">
        <f t="shared" si="425"/>
        <v>44066</v>
      </c>
      <c r="G6373" s="20">
        <f t="shared" si="426"/>
        <v>44066</v>
      </c>
      <c r="H6373" s="21" t="str">
        <f>VLOOKUP(B6373,属性中转表!A:F,6,FALSE)</f>
        <v>"hp":302400,"atk":8400</v>
      </c>
      <c r="I6373" s="20" t="str">
        <f>IF(VLOOKUP(B6373,属性中转表!A:G,7,FALSE)=0,"",VLOOKUP(VLOOKUP(B6373,属性中转表!A:G,7,FALSE),属性中转表!$K$2:$P$21,6,0))&amp;IF(VLOOKUP(B6373,属性中转表!A:G,7,FALSE)&gt;=50,VLOOKUP(A6373,英雄数据表!A:K,9,0),IF(VLOOKUP(B6373,属性中转表!A:G,7,FALSE)&gt;=25,VLOOKUP(A6373,英雄数据表!A:K,5,0),""))</f>
        <v>"atk":300,"hp":5000,"undpspro":150,"pvpdpspro":100,"pvpundpspro":100</v>
      </c>
      <c r="J6373" s="20" t="str">
        <f>IF(I6373="","",属性中转表!$I$1&amp;(IF(VLOOKUP(B6373,属性中转表!A:G,7,FALSE)=0,0,VLOOKUP(VLOOKUP(B6373,属性中转表!A:G,7,FALSE),属性中转表!$K$2:$P$21,4,0)))+IFERROR(VLOOKUP(A6373,英雄数据表!A:K,IF(武魂!B6373&gt;=50,10,IF(武魂!B6373&gt;=25,6)),0),0))</f>
        <v>,"dpspro":150</v>
      </c>
      <c r="K6373" s="32" t="str">
        <f t="shared" si="427"/>
        <v>"atk":300,"hp":5000,"undpspro":150,"pvpdpspro":100,"pvpundpspro":100,"dpspro":150</v>
      </c>
      <c r="L6373" s="20" t="str">
        <f>IF(B6373&gt;=50,VLOOKUP(A6373,英雄数据表!A:L,11,FALSE),IF(B6373&gt;=25,VLOOKUP(A6373,英雄数据表!A:L,7,0),""))</f>
        <v>"4404602004"</v>
      </c>
      <c r="M6373" s="20" t="str">
        <f>IFERROR(VLOOKUP(B6373,属性中转表!$K$2:$O$21,5,FALSE),"")</f>
        <v/>
      </c>
      <c r="N6373" s="20" t="str">
        <f>IF(B6373=25,VLOOKUP(A6373,英雄数据表!A:L,8,FALSE),IF(B6373=50,VLOOKUP(A6373,英雄数据表!A:L,12,0),""))</f>
        <v/>
      </c>
    </row>
    <row r="6374" spans="1:14" x14ac:dyDescent="0.3">
      <c r="A6374" s="20">
        <v>44066</v>
      </c>
      <c r="B6374" s="21">
        <f t="shared" si="428"/>
        <v>73</v>
      </c>
      <c r="C6374" s="21">
        <v>5</v>
      </c>
      <c r="D6374" s="21">
        <f>VLOOKUP(A6374,英雄数据表!A:D,4,0)</f>
        <v>4</v>
      </c>
      <c r="E6374" s="20" t="str">
        <f>VLOOKUP(A6374,英雄数据表!A:C,3,0)</f>
        <v>森尺短匕</v>
      </c>
      <c r="F6374" s="20">
        <f t="shared" si="425"/>
        <v>44066</v>
      </c>
      <c r="G6374" s="20">
        <f t="shared" si="426"/>
        <v>44066</v>
      </c>
      <c r="H6374" s="21" t="str">
        <f>VLOOKUP(B6374,属性中转表!A:F,6,FALSE)</f>
        <v>"hp":307800,"atk":8550</v>
      </c>
      <c r="I6374" s="20" t="str">
        <f>IF(VLOOKUP(B6374,属性中转表!A:G,7,FALSE)=0,"",VLOOKUP(VLOOKUP(B6374,属性中转表!A:G,7,FALSE),属性中转表!$K$2:$P$21,6,0))&amp;IF(VLOOKUP(B6374,属性中转表!A:G,7,FALSE)&gt;=50,VLOOKUP(A6374,英雄数据表!A:K,9,0),IF(VLOOKUP(B6374,属性中转表!A:G,7,FALSE)&gt;=25,VLOOKUP(A6374,英雄数据表!A:K,5,0),""))</f>
        <v>"atk":300,"hp":5000,"undpspro":150,"pvpdpspro":100,"pvpundpspro":100</v>
      </c>
      <c r="J6374" s="20" t="str">
        <f>IF(I6374="","",属性中转表!$I$1&amp;(IF(VLOOKUP(B6374,属性中转表!A:G,7,FALSE)=0,0,VLOOKUP(VLOOKUP(B6374,属性中转表!A:G,7,FALSE),属性中转表!$K$2:$P$21,4,0)))+IFERROR(VLOOKUP(A6374,英雄数据表!A:K,IF(武魂!B6374&gt;=50,10,IF(武魂!B6374&gt;=25,6)),0),0))</f>
        <v>,"dpspro":150</v>
      </c>
      <c r="K6374" s="32" t="str">
        <f t="shared" si="427"/>
        <v>"atk":300,"hp":5000,"undpspro":150,"pvpdpspro":100,"pvpundpspro":100,"dpspro":150</v>
      </c>
      <c r="L6374" s="20" t="str">
        <f>IF(B6374&gt;=50,VLOOKUP(A6374,英雄数据表!A:L,11,FALSE),IF(B6374&gt;=25,VLOOKUP(A6374,英雄数据表!A:L,7,0),""))</f>
        <v>"4404602004"</v>
      </c>
      <c r="M6374" s="20" t="str">
        <f>IFERROR(VLOOKUP(B6374,属性中转表!$K$2:$O$21,5,FALSE),"")</f>
        <v/>
      </c>
      <c r="N6374" s="20" t="str">
        <f>IF(B6374=25,VLOOKUP(A6374,英雄数据表!A:L,8,FALSE),IF(B6374=50,VLOOKUP(A6374,英雄数据表!A:L,12,0),""))</f>
        <v/>
      </c>
    </row>
    <row r="6375" spans="1:14" x14ac:dyDescent="0.3">
      <c r="A6375" s="20">
        <v>44066</v>
      </c>
      <c r="B6375" s="21">
        <f t="shared" si="428"/>
        <v>74</v>
      </c>
      <c r="C6375" s="21">
        <v>5</v>
      </c>
      <c r="D6375" s="21">
        <f>VLOOKUP(A6375,英雄数据表!A:D,4,0)</f>
        <v>4</v>
      </c>
      <c r="E6375" s="20" t="str">
        <f>VLOOKUP(A6375,英雄数据表!A:C,3,0)</f>
        <v>森尺短匕</v>
      </c>
      <c r="F6375" s="20">
        <f t="shared" si="425"/>
        <v>44066</v>
      </c>
      <c r="G6375" s="20">
        <f t="shared" si="426"/>
        <v>44066</v>
      </c>
      <c r="H6375" s="21" t="str">
        <f>VLOOKUP(B6375,属性中转表!A:F,6,FALSE)</f>
        <v>"hp":313200,"atk":8700</v>
      </c>
      <c r="I6375" s="20" t="str">
        <f>IF(VLOOKUP(B6375,属性中转表!A:G,7,FALSE)=0,"",VLOOKUP(VLOOKUP(B6375,属性中转表!A:G,7,FALSE),属性中转表!$K$2:$P$21,6,0))&amp;IF(VLOOKUP(B6375,属性中转表!A:G,7,FALSE)&gt;=50,VLOOKUP(A6375,英雄数据表!A:K,9,0),IF(VLOOKUP(B6375,属性中转表!A:G,7,FALSE)&gt;=25,VLOOKUP(A6375,英雄数据表!A:K,5,0),""))</f>
        <v>"atk":300,"hp":5000,"undpspro":150,"pvpdpspro":100,"pvpundpspro":100</v>
      </c>
      <c r="J6375" s="20" t="str">
        <f>IF(I6375="","",属性中转表!$I$1&amp;(IF(VLOOKUP(B6375,属性中转表!A:G,7,FALSE)=0,0,VLOOKUP(VLOOKUP(B6375,属性中转表!A:G,7,FALSE),属性中转表!$K$2:$P$21,4,0)))+IFERROR(VLOOKUP(A6375,英雄数据表!A:K,IF(武魂!B6375&gt;=50,10,IF(武魂!B6375&gt;=25,6)),0),0))</f>
        <v>,"dpspro":150</v>
      </c>
      <c r="K6375" s="32" t="str">
        <f t="shared" si="427"/>
        <v>"atk":300,"hp":5000,"undpspro":150,"pvpdpspro":100,"pvpundpspro":100,"dpspro":150</v>
      </c>
      <c r="L6375" s="20" t="str">
        <f>IF(B6375&gt;=50,VLOOKUP(A6375,英雄数据表!A:L,11,FALSE),IF(B6375&gt;=25,VLOOKUP(A6375,英雄数据表!A:L,7,0),""))</f>
        <v>"4404602004"</v>
      </c>
      <c r="M6375" s="20" t="str">
        <f>IFERROR(VLOOKUP(B6375,属性中转表!$K$2:$O$21,5,FALSE),"")</f>
        <v/>
      </c>
      <c r="N6375" s="20" t="str">
        <f>IF(B6375=25,VLOOKUP(A6375,英雄数据表!A:L,8,FALSE),IF(B6375=50,VLOOKUP(A6375,英雄数据表!A:L,12,0),""))</f>
        <v/>
      </c>
    </row>
    <row r="6376" spans="1:14" x14ac:dyDescent="0.3">
      <c r="A6376" s="20">
        <v>44066</v>
      </c>
      <c r="B6376" s="21">
        <f t="shared" si="428"/>
        <v>75</v>
      </c>
      <c r="C6376" s="21">
        <v>5</v>
      </c>
      <c r="D6376" s="21">
        <f>VLOOKUP(A6376,英雄数据表!A:D,4,0)</f>
        <v>4</v>
      </c>
      <c r="E6376" s="20" t="str">
        <f>VLOOKUP(A6376,英雄数据表!A:C,3,0)</f>
        <v>森尺短匕</v>
      </c>
      <c r="F6376" s="20">
        <f t="shared" si="425"/>
        <v>44066</v>
      </c>
      <c r="G6376" s="20">
        <f t="shared" si="426"/>
        <v>44066</v>
      </c>
      <c r="H6376" s="21" t="str">
        <f>VLOOKUP(B6376,属性中转表!A:F,6,FALSE)</f>
        <v>"hp":318600,"atk":8850</v>
      </c>
      <c r="I6376" s="20" t="str">
        <f>IF(VLOOKUP(B6376,属性中转表!A:G,7,FALSE)=0,"",VLOOKUP(VLOOKUP(B6376,属性中转表!A:G,7,FALSE),属性中转表!$K$2:$P$21,6,0))&amp;IF(VLOOKUP(B6376,属性中转表!A:G,7,FALSE)&gt;=50,VLOOKUP(A6376,英雄数据表!A:K,9,0),IF(VLOOKUP(B6376,属性中转表!A:G,7,FALSE)&gt;=25,VLOOKUP(A6376,英雄数据表!A:K,5,0),""))</f>
        <v>"atk":600,"hp":10000,"undpspro":150,"pvpdpspro":100,"pvpundpspro":100,"speed":10</v>
      </c>
      <c r="J6376" s="20" t="str">
        <f>IF(I6376="","",属性中转表!$I$1&amp;(IF(VLOOKUP(B6376,属性中转表!A:G,7,FALSE)=0,0,VLOOKUP(VLOOKUP(B6376,属性中转表!A:G,7,FALSE),属性中转表!$K$2:$P$21,4,0)))+IFERROR(VLOOKUP(A6376,英雄数据表!A:K,IF(武魂!B6376&gt;=50,10,IF(武魂!B6376&gt;=25,6)),0),0))</f>
        <v>,"dpspro":150</v>
      </c>
      <c r="K6376" s="32" t="str">
        <f t="shared" si="427"/>
        <v>"atk":600,"hp":10000,"undpspro":150,"pvpdpspro":100,"pvpundpspro":100,"speed":10,"dpspro":150</v>
      </c>
      <c r="L6376" s="20" t="str">
        <f>IF(B6376&gt;=50,VLOOKUP(A6376,英雄数据表!A:L,11,FALSE),IF(B6376&gt;=25,VLOOKUP(A6376,英雄数据表!A:L,7,0),""))</f>
        <v>"4404602004"</v>
      </c>
      <c r="M6376" s="20" t="str">
        <f>IFERROR(VLOOKUP(B6376,属性中转表!$K$2:$O$21,5,FALSE),"")</f>
        <v>"speed":10,"atk":300,"hp":5000</v>
      </c>
      <c r="N6376" s="20" t="str">
        <f>IF(B6376=25,VLOOKUP(A6376,英雄数据表!A:L,8,FALSE),IF(B6376=50,VLOOKUP(A6376,英雄数据表!A:L,12,0),""))</f>
        <v/>
      </c>
    </row>
    <row r="6377" spans="1:14" x14ac:dyDescent="0.3">
      <c r="A6377" s="20">
        <v>44066</v>
      </c>
      <c r="B6377" s="21">
        <f t="shared" si="428"/>
        <v>76</v>
      </c>
      <c r="C6377" s="21">
        <v>5</v>
      </c>
      <c r="D6377" s="21">
        <f>VLOOKUP(A6377,英雄数据表!A:D,4,0)</f>
        <v>4</v>
      </c>
      <c r="E6377" s="20" t="str">
        <f>VLOOKUP(A6377,英雄数据表!A:C,3,0)</f>
        <v>森尺短匕</v>
      </c>
      <c r="F6377" s="20">
        <f t="shared" si="425"/>
        <v>44066</v>
      </c>
      <c r="G6377" s="20">
        <f t="shared" si="426"/>
        <v>44066</v>
      </c>
      <c r="H6377" s="21" t="str">
        <f>VLOOKUP(B6377,属性中转表!A:F,6,FALSE)</f>
        <v>"hp":324000,"atk":9000</v>
      </c>
      <c r="I6377" s="20" t="str">
        <f>IF(VLOOKUP(B6377,属性中转表!A:G,7,FALSE)=0,"",VLOOKUP(VLOOKUP(B6377,属性中转表!A:G,7,FALSE),属性中转表!$K$2:$P$21,6,0))&amp;IF(VLOOKUP(B6377,属性中转表!A:G,7,FALSE)&gt;=50,VLOOKUP(A6377,英雄数据表!A:K,9,0),IF(VLOOKUP(B6377,属性中转表!A:G,7,FALSE)&gt;=25,VLOOKUP(A6377,英雄数据表!A:K,5,0),""))</f>
        <v>"atk":600,"hp":10000,"undpspro":150,"pvpdpspro":100,"pvpundpspro":100,"speed":10</v>
      </c>
      <c r="J6377" s="20" t="str">
        <f>IF(I6377="","",属性中转表!$I$1&amp;(IF(VLOOKUP(B6377,属性中转表!A:G,7,FALSE)=0,0,VLOOKUP(VLOOKUP(B6377,属性中转表!A:G,7,FALSE),属性中转表!$K$2:$P$21,4,0)))+IFERROR(VLOOKUP(A6377,英雄数据表!A:K,IF(武魂!B6377&gt;=50,10,IF(武魂!B6377&gt;=25,6)),0),0))</f>
        <v>,"dpspro":150</v>
      </c>
      <c r="K6377" s="32" t="str">
        <f t="shared" si="427"/>
        <v>"atk":600,"hp":10000,"undpspro":150,"pvpdpspro":100,"pvpundpspro":100,"speed":10,"dpspro":150</v>
      </c>
      <c r="L6377" s="20" t="str">
        <f>IF(B6377&gt;=50,VLOOKUP(A6377,英雄数据表!A:L,11,FALSE),IF(B6377&gt;=25,VLOOKUP(A6377,英雄数据表!A:L,7,0),""))</f>
        <v>"4404602004"</v>
      </c>
      <c r="M6377" s="20" t="str">
        <f>IFERROR(VLOOKUP(B6377,属性中转表!$K$2:$O$21,5,FALSE),"")</f>
        <v/>
      </c>
      <c r="N6377" s="20" t="str">
        <f>IF(B6377=25,VLOOKUP(A6377,英雄数据表!A:L,8,FALSE),IF(B6377=50,VLOOKUP(A6377,英雄数据表!A:L,12,0),""))</f>
        <v/>
      </c>
    </row>
    <row r="6378" spans="1:14" x14ac:dyDescent="0.3">
      <c r="A6378" s="20">
        <v>44066</v>
      </c>
      <c r="B6378" s="21">
        <f t="shared" si="428"/>
        <v>77</v>
      </c>
      <c r="C6378" s="21">
        <v>5</v>
      </c>
      <c r="D6378" s="21">
        <f>VLOOKUP(A6378,英雄数据表!A:D,4,0)</f>
        <v>4</v>
      </c>
      <c r="E6378" s="20" t="str">
        <f>VLOOKUP(A6378,英雄数据表!A:C,3,0)</f>
        <v>森尺短匕</v>
      </c>
      <c r="F6378" s="20">
        <f t="shared" si="425"/>
        <v>44066</v>
      </c>
      <c r="G6378" s="20">
        <f t="shared" si="426"/>
        <v>44066</v>
      </c>
      <c r="H6378" s="21" t="str">
        <f>VLOOKUP(B6378,属性中转表!A:F,6,FALSE)</f>
        <v>"hp":329400,"atk":9150</v>
      </c>
      <c r="I6378" s="20" t="str">
        <f>IF(VLOOKUP(B6378,属性中转表!A:G,7,FALSE)=0,"",VLOOKUP(VLOOKUP(B6378,属性中转表!A:G,7,FALSE),属性中转表!$K$2:$P$21,6,0))&amp;IF(VLOOKUP(B6378,属性中转表!A:G,7,FALSE)&gt;=50,VLOOKUP(A6378,英雄数据表!A:K,9,0),IF(VLOOKUP(B6378,属性中转表!A:G,7,FALSE)&gt;=25,VLOOKUP(A6378,英雄数据表!A:K,5,0),""))</f>
        <v>"atk":600,"hp":10000,"undpspro":150,"pvpdpspro":100,"pvpundpspro":100,"speed":10</v>
      </c>
      <c r="J6378" s="20" t="str">
        <f>IF(I6378="","",属性中转表!$I$1&amp;(IF(VLOOKUP(B6378,属性中转表!A:G,7,FALSE)=0,0,VLOOKUP(VLOOKUP(B6378,属性中转表!A:G,7,FALSE),属性中转表!$K$2:$P$21,4,0)))+IFERROR(VLOOKUP(A6378,英雄数据表!A:K,IF(武魂!B6378&gt;=50,10,IF(武魂!B6378&gt;=25,6)),0),0))</f>
        <v>,"dpspro":150</v>
      </c>
      <c r="K6378" s="32" t="str">
        <f t="shared" si="427"/>
        <v>"atk":600,"hp":10000,"undpspro":150,"pvpdpspro":100,"pvpundpspro":100,"speed":10,"dpspro":150</v>
      </c>
      <c r="L6378" s="20" t="str">
        <f>IF(B6378&gt;=50,VLOOKUP(A6378,英雄数据表!A:L,11,FALSE),IF(B6378&gt;=25,VLOOKUP(A6378,英雄数据表!A:L,7,0),""))</f>
        <v>"4404602004"</v>
      </c>
      <c r="M6378" s="20" t="str">
        <f>IFERROR(VLOOKUP(B6378,属性中转表!$K$2:$O$21,5,FALSE),"")</f>
        <v/>
      </c>
      <c r="N6378" s="20" t="str">
        <f>IF(B6378=25,VLOOKUP(A6378,英雄数据表!A:L,8,FALSE),IF(B6378=50,VLOOKUP(A6378,英雄数据表!A:L,12,0),""))</f>
        <v/>
      </c>
    </row>
    <row r="6379" spans="1:14" x14ac:dyDescent="0.3">
      <c r="A6379" s="20">
        <v>44066</v>
      </c>
      <c r="B6379" s="21">
        <f t="shared" si="428"/>
        <v>78</v>
      </c>
      <c r="C6379" s="21">
        <v>5</v>
      </c>
      <c r="D6379" s="21">
        <f>VLOOKUP(A6379,英雄数据表!A:D,4,0)</f>
        <v>4</v>
      </c>
      <c r="E6379" s="20" t="str">
        <f>VLOOKUP(A6379,英雄数据表!A:C,3,0)</f>
        <v>森尺短匕</v>
      </c>
      <c r="F6379" s="20">
        <f t="shared" si="425"/>
        <v>44066</v>
      </c>
      <c r="G6379" s="20">
        <f t="shared" si="426"/>
        <v>44066</v>
      </c>
      <c r="H6379" s="21" t="str">
        <f>VLOOKUP(B6379,属性中转表!A:F,6,FALSE)</f>
        <v>"hp":334800,"atk":9300</v>
      </c>
      <c r="I6379" s="20" t="str">
        <f>IF(VLOOKUP(B6379,属性中转表!A:G,7,FALSE)=0,"",VLOOKUP(VLOOKUP(B6379,属性中转表!A:G,7,FALSE),属性中转表!$K$2:$P$21,6,0))&amp;IF(VLOOKUP(B6379,属性中转表!A:G,7,FALSE)&gt;=50,VLOOKUP(A6379,英雄数据表!A:K,9,0),IF(VLOOKUP(B6379,属性中转表!A:G,7,FALSE)&gt;=25,VLOOKUP(A6379,英雄数据表!A:K,5,0),""))</f>
        <v>"atk":600,"hp":10000,"undpspro":150,"pvpdpspro":100,"pvpundpspro":100,"speed":10</v>
      </c>
      <c r="J6379" s="20" t="str">
        <f>IF(I6379="","",属性中转表!$I$1&amp;(IF(VLOOKUP(B6379,属性中转表!A:G,7,FALSE)=0,0,VLOOKUP(VLOOKUP(B6379,属性中转表!A:G,7,FALSE),属性中转表!$K$2:$P$21,4,0)))+IFERROR(VLOOKUP(A6379,英雄数据表!A:K,IF(武魂!B6379&gt;=50,10,IF(武魂!B6379&gt;=25,6)),0),0))</f>
        <v>,"dpspro":150</v>
      </c>
      <c r="K6379" s="32" t="str">
        <f t="shared" si="427"/>
        <v>"atk":600,"hp":10000,"undpspro":150,"pvpdpspro":100,"pvpundpspro":100,"speed":10,"dpspro":150</v>
      </c>
      <c r="L6379" s="20" t="str">
        <f>IF(B6379&gt;=50,VLOOKUP(A6379,英雄数据表!A:L,11,FALSE),IF(B6379&gt;=25,VLOOKUP(A6379,英雄数据表!A:L,7,0),""))</f>
        <v>"4404602004"</v>
      </c>
      <c r="M6379" s="20" t="str">
        <f>IFERROR(VLOOKUP(B6379,属性中转表!$K$2:$O$21,5,FALSE),"")</f>
        <v/>
      </c>
      <c r="N6379" s="20" t="str">
        <f>IF(B6379=25,VLOOKUP(A6379,英雄数据表!A:L,8,FALSE),IF(B6379=50,VLOOKUP(A6379,英雄数据表!A:L,12,0),""))</f>
        <v/>
      </c>
    </row>
    <row r="6380" spans="1:14" x14ac:dyDescent="0.3">
      <c r="A6380" s="20">
        <v>44066</v>
      </c>
      <c r="B6380" s="21">
        <f t="shared" si="428"/>
        <v>79</v>
      </c>
      <c r="C6380" s="21">
        <v>5</v>
      </c>
      <c r="D6380" s="21">
        <f>VLOOKUP(A6380,英雄数据表!A:D,4,0)</f>
        <v>4</v>
      </c>
      <c r="E6380" s="20" t="str">
        <f>VLOOKUP(A6380,英雄数据表!A:C,3,0)</f>
        <v>森尺短匕</v>
      </c>
      <c r="F6380" s="20">
        <f t="shared" si="425"/>
        <v>44066</v>
      </c>
      <c r="G6380" s="20">
        <f t="shared" si="426"/>
        <v>44066</v>
      </c>
      <c r="H6380" s="21" t="str">
        <f>VLOOKUP(B6380,属性中转表!A:F,6,FALSE)</f>
        <v>"hp":340200,"atk":9450</v>
      </c>
      <c r="I6380" s="20" t="str">
        <f>IF(VLOOKUP(B6380,属性中转表!A:G,7,FALSE)=0,"",VLOOKUP(VLOOKUP(B6380,属性中转表!A:G,7,FALSE),属性中转表!$K$2:$P$21,6,0))&amp;IF(VLOOKUP(B6380,属性中转表!A:G,7,FALSE)&gt;=50,VLOOKUP(A6380,英雄数据表!A:K,9,0),IF(VLOOKUP(B6380,属性中转表!A:G,7,FALSE)&gt;=25,VLOOKUP(A6380,英雄数据表!A:K,5,0),""))</f>
        <v>"atk":600,"hp":10000,"undpspro":150,"pvpdpspro":100,"pvpundpspro":100,"speed":10</v>
      </c>
      <c r="J6380" s="20" t="str">
        <f>IF(I6380="","",属性中转表!$I$1&amp;(IF(VLOOKUP(B6380,属性中转表!A:G,7,FALSE)=0,0,VLOOKUP(VLOOKUP(B6380,属性中转表!A:G,7,FALSE),属性中转表!$K$2:$P$21,4,0)))+IFERROR(VLOOKUP(A6380,英雄数据表!A:K,IF(武魂!B6380&gt;=50,10,IF(武魂!B6380&gt;=25,6)),0),0))</f>
        <v>,"dpspro":150</v>
      </c>
      <c r="K6380" s="32" t="str">
        <f t="shared" si="427"/>
        <v>"atk":600,"hp":10000,"undpspro":150,"pvpdpspro":100,"pvpundpspro":100,"speed":10,"dpspro":150</v>
      </c>
      <c r="L6380" s="20" t="str">
        <f>IF(B6380&gt;=50,VLOOKUP(A6380,英雄数据表!A:L,11,FALSE),IF(B6380&gt;=25,VLOOKUP(A6380,英雄数据表!A:L,7,0),""))</f>
        <v>"4404602004"</v>
      </c>
      <c r="M6380" s="20" t="str">
        <f>IFERROR(VLOOKUP(B6380,属性中转表!$K$2:$O$21,5,FALSE),"")</f>
        <v/>
      </c>
      <c r="N6380" s="20" t="str">
        <f>IF(B6380=25,VLOOKUP(A6380,英雄数据表!A:L,8,FALSE),IF(B6380=50,VLOOKUP(A6380,英雄数据表!A:L,12,0),""))</f>
        <v/>
      </c>
    </row>
    <row r="6381" spans="1:14" x14ac:dyDescent="0.3">
      <c r="A6381" s="20">
        <v>44066</v>
      </c>
      <c r="B6381" s="21">
        <f t="shared" si="428"/>
        <v>80</v>
      </c>
      <c r="C6381" s="21">
        <v>5</v>
      </c>
      <c r="D6381" s="21">
        <f>VLOOKUP(A6381,英雄数据表!A:D,4,0)</f>
        <v>4</v>
      </c>
      <c r="E6381" s="20" t="str">
        <f>VLOOKUP(A6381,英雄数据表!A:C,3,0)</f>
        <v>森尺短匕</v>
      </c>
      <c r="F6381" s="20">
        <f t="shared" si="425"/>
        <v>44066</v>
      </c>
      <c r="G6381" s="20">
        <f t="shared" si="426"/>
        <v>44066</v>
      </c>
      <c r="H6381" s="21" t="str">
        <f>VLOOKUP(B6381,属性中转表!A:F,6,FALSE)</f>
        <v>"hp":345600,"atk":9600</v>
      </c>
      <c r="I6381" s="20" t="str">
        <f>IF(VLOOKUP(B6381,属性中转表!A:G,7,FALSE)=0,"",VLOOKUP(VLOOKUP(B6381,属性中转表!A:G,7,FALSE),属性中转表!$K$2:$P$21,6,0))&amp;IF(VLOOKUP(B6381,属性中转表!A:G,7,FALSE)&gt;=50,VLOOKUP(A6381,英雄数据表!A:K,9,0),IF(VLOOKUP(B6381,属性中转表!A:G,7,FALSE)&gt;=25,VLOOKUP(A6381,英雄数据表!A:K,5,0),""))</f>
        <v>"atk":600,"hp":10000,"undpspro":200,"pvpdpspro":100,"pvpundpspro":100,"speed":10</v>
      </c>
      <c r="J6381" s="20" t="str">
        <f>IF(I6381="","",属性中转表!$I$1&amp;(IF(VLOOKUP(B6381,属性中转表!A:G,7,FALSE)=0,0,VLOOKUP(VLOOKUP(B6381,属性中转表!A:G,7,FALSE),属性中转表!$K$2:$P$21,4,0)))+IFERROR(VLOOKUP(A6381,英雄数据表!A:K,IF(武魂!B6381&gt;=50,10,IF(武魂!B6381&gt;=25,6)),0),0))</f>
        <v>,"dpspro":150</v>
      </c>
      <c r="K6381" s="32" t="str">
        <f t="shared" si="427"/>
        <v>"atk":600,"hp":10000,"undpspro":200,"pvpdpspro":100,"pvpundpspro":100,"speed":10,"dpspro":150</v>
      </c>
      <c r="L6381" s="20" t="str">
        <f>IF(B6381&gt;=50,VLOOKUP(A6381,英雄数据表!A:L,11,FALSE),IF(B6381&gt;=25,VLOOKUP(A6381,英雄数据表!A:L,7,0),""))</f>
        <v>"4404602004"</v>
      </c>
      <c r="M6381" s="20" t="str">
        <f>IFERROR(VLOOKUP(B6381,属性中转表!$K$2:$O$21,5,FALSE),"")</f>
        <v>"undpspro":50</v>
      </c>
      <c r="N6381" s="20" t="str">
        <f>IF(B6381=25,VLOOKUP(A6381,英雄数据表!A:L,8,FALSE),IF(B6381=50,VLOOKUP(A6381,英雄数据表!A:L,12,0),""))</f>
        <v/>
      </c>
    </row>
    <row r="6382" spans="1:14" x14ac:dyDescent="0.3">
      <c r="A6382" s="20">
        <v>44066</v>
      </c>
      <c r="B6382" s="21">
        <f t="shared" si="428"/>
        <v>81</v>
      </c>
      <c r="C6382" s="21">
        <v>5</v>
      </c>
      <c r="D6382" s="21">
        <f>VLOOKUP(A6382,英雄数据表!A:D,4,0)</f>
        <v>4</v>
      </c>
      <c r="E6382" s="20" t="str">
        <f>VLOOKUP(A6382,英雄数据表!A:C,3,0)</f>
        <v>森尺短匕</v>
      </c>
      <c r="F6382" s="20">
        <f t="shared" si="425"/>
        <v>44066</v>
      </c>
      <c r="G6382" s="20">
        <f t="shared" si="426"/>
        <v>44066</v>
      </c>
      <c r="H6382" s="21" t="str">
        <f>VLOOKUP(B6382,属性中转表!A:F,6,FALSE)</f>
        <v>"hp":351000,"atk":9750</v>
      </c>
      <c r="I6382" s="20" t="str">
        <f>IF(VLOOKUP(B6382,属性中转表!A:G,7,FALSE)=0,"",VLOOKUP(VLOOKUP(B6382,属性中转表!A:G,7,FALSE),属性中转表!$K$2:$P$21,6,0))&amp;IF(VLOOKUP(B6382,属性中转表!A:G,7,FALSE)&gt;=50,VLOOKUP(A6382,英雄数据表!A:K,9,0),IF(VLOOKUP(B6382,属性中转表!A:G,7,FALSE)&gt;=25,VLOOKUP(A6382,英雄数据表!A:K,5,0),""))</f>
        <v>"atk":600,"hp":10000,"undpspro":200,"pvpdpspro":100,"pvpundpspro":100,"speed":10</v>
      </c>
      <c r="J6382" s="20" t="str">
        <f>IF(I6382="","",属性中转表!$I$1&amp;(IF(VLOOKUP(B6382,属性中转表!A:G,7,FALSE)=0,0,VLOOKUP(VLOOKUP(B6382,属性中转表!A:G,7,FALSE),属性中转表!$K$2:$P$21,4,0)))+IFERROR(VLOOKUP(A6382,英雄数据表!A:K,IF(武魂!B6382&gt;=50,10,IF(武魂!B6382&gt;=25,6)),0),0))</f>
        <v>,"dpspro":150</v>
      </c>
      <c r="K6382" s="32" t="str">
        <f t="shared" si="427"/>
        <v>"atk":600,"hp":10000,"undpspro":200,"pvpdpspro":100,"pvpundpspro":100,"speed":10,"dpspro":150</v>
      </c>
      <c r="L6382" s="20" t="str">
        <f>IF(B6382&gt;=50,VLOOKUP(A6382,英雄数据表!A:L,11,FALSE),IF(B6382&gt;=25,VLOOKUP(A6382,英雄数据表!A:L,7,0),""))</f>
        <v>"4404602004"</v>
      </c>
      <c r="M6382" s="20" t="str">
        <f>IFERROR(VLOOKUP(B6382,属性中转表!$K$2:$O$21,5,FALSE),"")</f>
        <v/>
      </c>
      <c r="N6382" s="20" t="str">
        <f>IF(B6382=25,VLOOKUP(A6382,英雄数据表!A:L,8,FALSE),IF(B6382=50,VLOOKUP(A6382,英雄数据表!A:L,12,0),""))</f>
        <v/>
      </c>
    </row>
    <row r="6383" spans="1:14" x14ac:dyDescent="0.3">
      <c r="A6383" s="20">
        <v>44066</v>
      </c>
      <c r="B6383" s="21">
        <f t="shared" si="428"/>
        <v>82</v>
      </c>
      <c r="C6383" s="21">
        <v>5</v>
      </c>
      <c r="D6383" s="21">
        <f>VLOOKUP(A6383,英雄数据表!A:D,4,0)</f>
        <v>4</v>
      </c>
      <c r="E6383" s="20" t="str">
        <f>VLOOKUP(A6383,英雄数据表!A:C,3,0)</f>
        <v>森尺短匕</v>
      </c>
      <c r="F6383" s="20">
        <f t="shared" si="425"/>
        <v>44066</v>
      </c>
      <c r="G6383" s="20">
        <f t="shared" si="426"/>
        <v>44066</v>
      </c>
      <c r="H6383" s="21" t="str">
        <f>VLOOKUP(B6383,属性中转表!A:F,6,FALSE)</f>
        <v>"hp":356400,"atk":9900</v>
      </c>
      <c r="I6383" s="20" t="str">
        <f>IF(VLOOKUP(B6383,属性中转表!A:G,7,FALSE)=0,"",VLOOKUP(VLOOKUP(B6383,属性中转表!A:G,7,FALSE),属性中转表!$K$2:$P$21,6,0))&amp;IF(VLOOKUP(B6383,属性中转表!A:G,7,FALSE)&gt;=50,VLOOKUP(A6383,英雄数据表!A:K,9,0),IF(VLOOKUP(B6383,属性中转表!A:G,7,FALSE)&gt;=25,VLOOKUP(A6383,英雄数据表!A:K,5,0),""))</f>
        <v>"atk":600,"hp":10000,"undpspro":200,"pvpdpspro":100,"pvpundpspro":100,"speed":10</v>
      </c>
      <c r="J6383" s="20" t="str">
        <f>IF(I6383="","",属性中转表!$I$1&amp;(IF(VLOOKUP(B6383,属性中转表!A:G,7,FALSE)=0,0,VLOOKUP(VLOOKUP(B6383,属性中转表!A:G,7,FALSE),属性中转表!$K$2:$P$21,4,0)))+IFERROR(VLOOKUP(A6383,英雄数据表!A:K,IF(武魂!B6383&gt;=50,10,IF(武魂!B6383&gt;=25,6)),0),0))</f>
        <v>,"dpspro":150</v>
      </c>
      <c r="K6383" s="32" t="str">
        <f t="shared" si="427"/>
        <v>"atk":600,"hp":10000,"undpspro":200,"pvpdpspro":100,"pvpundpspro":100,"speed":10,"dpspro":150</v>
      </c>
      <c r="L6383" s="20" t="str">
        <f>IF(B6383&gt;=50,VLOOKUP(A6383,英雄数据表!A:L,11,FALSE),IF(B6383&gt;=25,VLOOKUP(A6383,英雄数据表!A:L,7,0),""))</f>
        <v>"4404602004"</v>
      </c>
      <c r="M6383" s="20" t="str">
        <f>IFERROR(VLOOKUP(B6383,属性中转表!$K$2:$O$21,5,FALSE),"")</f>
        <v/>
      </c>
      <c r="N6383" s="20" t="str">
        <f>IF(B6383=25,VLOOKUP(A6383,英雄数据表!A:L,8,FALSE),IF(B6383=50,VLOOKUP(A6383,英雄数据表!A:L,12,0),""))</f>
        <v/>
      </c>
    </row>
    <row r="6384" spans="1:14" x14ac:dyDescent="0.3">
      <c r="A6384" s="20">
        <v>44066</v>
      </c>
      <c r="B6384" s="21">
        <f t="shared" si="428"/>
        <v>83</v>
      </c>
      <c r="C6384" s="21">
        <v>5</v>
      </c>
      <c r="D6384" s="21">
        <f>VLOOKUP(A6384,英雄数据表!A:D,4,0)</f>
        <v>4</v>
      </c>
      <c r="E6384" s="20" t="str">
        <f>VLOOKUP(A6384,英雄数据表!A:C,3,0)</f>
        <v>森尺短匕</v>
      </c>
      <c r="F6384" s="20">
        <f t="shared" si="425"/>
        <v>44066</v>
      </c>
      <c r="G6384" s="20">
        <f t="shared" si="426"/>
        <v>44066</v>
      </c>
      <c r="H6384" s="21" t="str">
        <f>VLOOKUP(B6384,属性中转表!A:F,6,FALSE)</f>
        <v>"hp":361800,"atk":10050</v>
      </c>
      <c r="I6384" s="20" t="str">
        <f>IF(VLOOKUP(B6384,属性中转表!A:G,7,FALSE)=0,"",VLOOKUP(VLOOKUP(B6384,属性中转表!A:G,7,FALSE),属性中转表!$K$2:$P$21,6,0))&amp;IF(VLOOKUP(B6384,属性中转表!A:G,7,FALSE)&gt;=50,VLOOKUP(A6384,英雄数据表!A:K,9,0),IF(VLOOKUP(B6384,属性中转表!A:G,7,FALSE)&gt;=25,VLOOKUP(A6384,英雄数据表!A:K,5,0),""))</f>
        <v>"atk":600,"hp":10000,"undpspro":200,"pvpdpspro":100,"pvpundpspro":100,"speed":10</v>
      </c>
      <c r="J6384" s="20" t="str">
        <f>IF(I6384="","",属性中转表!$I$1&amp;(IF(VLOOKUP(B6384,属性中转表!A:G,7,FALSE)=0,0,VLOOKUP(VLOOKUP(B6384,属性中转表!A:G,7,FALSE),属性中转表!$K$2:$P$21,4,0)))+IFERROR(VLOOKUP(A6384,英雄数据表!A:K,IF(武魂!B6384&gt;=50,10,IF(武魂!B6384&gt;=25,6)),0),0))</f>
        <v>,"dpspro":150</v>
      </c>
      <c r="K6384" s="32" t="str">
        <f t="shared" si="427"/>
        <v>"atk":600,"hp":10000,"undpspro":200,"pvpdpspro":100,"pvpundpspro":100,"speed":10,"dpspro":150</v>
      </c>
      <c r="L6384" s="20" t="str">
        <f>IF(B6384&gt;=50,VLOOKUP(A6384,英雄数据表!A:L,11,FALSE),IF(B6384&gt;=25,VLOOKUP(A6384,英雄数据表!A:L,7,0),""))</f>
        <v>"4404602004"</v>
      </c>
      <c r="M6384" s="20" t="str">
        <f>IFERROR(VLOOKUP(B6384,属性中转表!$K$2:$O$21,5,FALSE),"")</f>
        <v/>
      </c>
      <c r="N6384" s="20" t="str">
        <f>IF(B6384=25,VLOOKUP(A6384,英雄数据表!A:L,8,FALSE),IF(B6384=50,VLOOKUP(A6384,英雄数据表!A:L,12,0),""))</f>
        <v/>
      </c>
    </row>
    <row r="6385" spans="1:14" x14ac:dyDescent="0.3">
      <c r="A6385" s="20">
        <v>44066</v>
      </c>
      <c r="B6385" s="21">
        <f t="shared" si="428"/>
        <v>84</v>
      </c>
      <c r="C6385" s="21">
        <v>5</v>
      </c>
      <c r="D6385" s="21">
        <f>VLOOKUP(A6385,英雄数据表!A:D,4,0)</f>
        <v>4</v>
      </c>
      <c r="E6385" s="20" t="str">
        <f>VLOOKUP(A6385,英雄数据表!A:C,3,0)</f>
        <v>森尺短匕</v>
      </c>
      <c r="F6385" s="20">
        <f t="shared" si="425"/>
        <v>44066</v>
      </c>
      <c r="G6385" s="20">
        <f t="shared" si="426"/>
        <v>44066</v>
      </c>
      <c r="H6385" s="21" t="str">
        <f>VLOOKUP(B6385,属性中转表!A:F,6,FALSE)</f>
        <v>"hp":367200,"atk":10200</v>
      </c>
      <c r="I6385" s="20" t="str">
        <f>IF(VLOOKUP(B6385,属性中转表!A:G,7,FALSE)=0,"",VLOOKUP(VLOOKUP(B6385,属性中转表!A:G,7,FALSE),属性中转表!$K$2:$P$21,6,0))&amp;IF(VLOOKUP(B6385,属性中转表!A:G,7,FALSE)&gt;=50,VLOOKUP(A6385,英雄数据表!A:K,9,0),IF(VLOOKUP(B6385,属性中转表!A:G,7,FALSE)&gt;=25,VLOOKUP(A6385,英雄数据表!A:K,5,0),""))</f>
        <v>"atk":600,"hp":10000,"undpspro":200,"pvpdpspro":100,"pvpundpspro":100,"speed":10</v>
      </c>
      <c r="J6385" s="20" t="str">
        <f>IF(I6385="","",属性中转表!$I$1&amp;(IF(VLOOKUP(B6385,属性中转表!A:G,7,FALSE)=0,0,VLOOKUP(VLOOKUP(B6385,属性中转表!A:G,7,FALSE),属性中转表!$K$2:$P$21,4,0)))+IFERROR(VLOOKUP(A6385,英雄数据表!A:K,IF(武魂!B6385&gt;=50,10,IF(武魂!B6385&gt;=25,6)),0),0))</f>
        <v>,"dpspro":150</v>
      </c>
      <c r="K6385" s="32" t="str">
        <f t="shared" si="427"/>
        <v>"atk":600,"hp":10000,"undpspro":200,"pvpdpspro":100,"pvpundpspro":100,"speed":10,"dpspro":150</v>
      </c>
      <c r="L6385" s="20" t="str">
        <f>IF(B6385&gt;=50,VLOOKUP(A6385,英雄数据表!A:L,11,FALSE),IF(B6385&gt;=25,VLOOKUP(A6385,英雄数据表!A:L,7,0),""))</f>
        <v>"4404602004"</v>
      </c>
      <c r="M6385" s="20" t="str">
        <f>IFERROR(VLOOKUP(B6385,属性中转表!$K$2:$O$21,5,FALSE),"")</f>
        <v/>
      </c>
      <c r="N6385" s="20" t="str">
        <f>IF(B6385=25,VLOOKUP(A6385,英雄数据表!A:L,8,FALSE),IF(B6385=50,VLOOKUP(A6385,英雄数据表!A:L,12,0),""))</f>
        <v/>
      </c>
    </row>
    <row r="6386" spans="1:14" x14ac:dyDescent="0.3">
      <c r="A6386" s="20">
        <v>44066</v>
      </c>
      <c r="B6386" s="21">
        <f t="shared" si="428"/>
        <v>85</v>
      </c>
      <c r="C6386" s="21">
        <v>5</v>
      </c>
      <c r="D6386" s="21">
        <f>VLOOKUP(A6386,英雄数据表!A:D,4,0)</f>
        <v>4</v>
      </c>
      <c r="E6386" s="20" t="str">
        <f>VLOOKUP(A6386,英雄数据表!A:C,3,0)</f>
        <v>森尺短匕</v>
      </c>
      <c r="F6386" s="20">
        <f t="shared" si="425"/>
        <v>44066</v>
      </c>
      <c r="G6386" s="20">
        <f t="shared" si="426"/>
        <v>44066</v>
      </c>
      <c r="H6386" s="21" t="str">
        <f>VLOOKUP(B6386,属性中转表!A:F,6,FALSE)</f>
        <v>"hp":372600,"atk":10350</v>
      </c>
      <c r="I6386" s="20" t="str">
        <f>IF(VLOOKUP(B6386,属性中转表!A:G,7,FALSE)=0,"",VLOOKUP(VLOOKUP(B6386,属性中转表!A:G,7,FALSE),属性中转表!$K$2:$P$21,6,0))&amp;IF(VLOOKUP(B6386,属性中转表!A:G,7,FALSE)&gt;=50,VLOOKUP(A6386,英雄数据表!A:K,9,0),IF(VLOOKUP(B6386,属性中转表!A:G,7,FALSE)&gt;=25,VLOOKUP(A6386,英雄数据表!A:K,5,0),""))</f>
        <v>"atk":600,"hp":10000,"undpspro":200,"pvpdpspro":100,"pvpundpspro":100,"speed":10</v>
      </c>
      <c r="J6386" s="20" t="str">
        <f>IF(I6386="","",属性中转表!$I$1&amp;(IF(VLOOKUP(B6386,属性中转表!A:G,7,FALSE)=0,0,VLOOKUP(VLOOKUP(B6386,属性中转表!A:G,7,FALSE),属性中转表!$K$2:$P$21,4,0)))+IFERROR(VLOOKUP(A6386,英雄数据表!A:K,IF(武魂!B6386&gt;=50,10,IF(武魂!B6386&gt;=25,6)),0),0))</f>
        <v>,"dpspro":200</v>
      </c>
      <c r="K6386" s="32" t="str">
        <f t="shared" si="427"/>
        <v>"atk":600,"hp":10000,"undpspro":200,"pvpdpspro":100,"pvpundpspro":100,"speed":10,"dpspro":200</v>
      </c>
      <c r="L6386" s="20" t="str">
        <f>IF(B6386&gt;=50,VLOOKUP(A6386,英雄数据表!A:L,11,FALSE),IF(B6386&gt;=25,VLOOKUP(A6386,英雄数据表!A:L,7,0),""))</f>
        <v>"4404602004"</v>
      </c>
      <c r="M6386" s="20" t="str">
        <f>IFERROR(VLOOKUP(B6386,属性中转表!$K$2:$O$21,5,FALSE),"")</f>
        <v>"dpspro":50</v>
      </c>
      <c r="N6386" s="20" t="str">
        <f>IF(B6386=25,VLOOKUP(A6386,英雄数据表!A:L,8,FALSE),IF(B6386=50,VLOOKUP(A6386,英雄数据表!A:L,12,0),""))</f>
        <v/>
      </c>
    </row>
    <row r="6387" spans="1:14" x14ac:dyDescent="0.3">
      <c r="A6387" s="20">
        <v>44066</v>
      </c>
      <c r="B6387" s="21">
        <f t="shared" si="428"/>
        <v>86</v>
      </c>
      <c r="C6387" s="21">
        <v>5</v>
      </c>
      <c r="D6387" s="21">
        <f>VLOOKUP(A6387,英雄数据表!A:D,4,0)</f>
        <v>4</v>
      </c>
      <c r="E6387" s="20" t="str">
        <f>VLOOKUP(A6387,英雄数据表!A:C,3,0)</f>
        <v>森尺短匕</v>
      </c>
      <c r="F6387" s="20">
        <f t="shared" si="425"/>
        <v>44066</v>
      </c>
      <c r="G6387" s="20">
        <f t="shared" si="426"/>
        <v>44066</v>
      </c>
      <c r="H6387" s="21" t="str">
        <f>VLOOKUP(B6387,属性中转表!A:F,6,FALSE)</f>
        <v>"hp":378000,"atk":10500</v>
      </c>
      <c r="I6387" s="20" t="str">
        <f>IF(VLOOKUP(B6387,属性中转表!A:G,7,FALSE)=0,"",VLOOKUP(VLOOKUP(B6387,属性中转表!A:G,7,FALSE),属性中转表!$K$2:$P$21,6,0))&amp;IF(VLOOKUP(B6387,属性中转表!A:G,7,FALSE)&gt;=50,VLOOKUP(A6387,英雄数据表!A:K,9,0),IF(VLOOKUP(B6387,属性中转表!A:G,7,FALSE)&gt;=25,VLOOKUP(A6387,英雄数据表!A:K,5,0),""))</f>
        <v>"atk":600,"hp":10000,"undpspro":200,"pvpdpspro":100,"pvpundpspro":100,"speed":10</v>
      </c>
      <c r="J6387" s="20" t="str">
        <f>IF(I6387="","",属性中转表!$I$1&amp;(IF(VLOOKUP(B6387,属性中转表!A:G,7,FALSE)=0,0,VLOOKUP(VLOOKUP(B6387,属性中转表!A:G,7,FALSE),属性中转表!$K$2:$P$21,4,0)))+IFERROR(VLOOKUP(A6387,英雄数据表!A:K,IF(武魂!B6387&gt;=50,10,IF(武魂!B6387&gt;=25,6)),0),0))</f>
        <v>,"dpspro":200</v>
      </c>
      <c r="K6387" s="32" t="str">
        <f t="shared" si="427"/>
        <v>"atk":600,"hp":10000,"undpspro":200,"pvpdpspro":100,"pvpundpspro":100,"speed":10,"dpspro":200</v>
      </c>
      <c r="L6387" s="20" t="str">
        <f>IF(B6387&gt;=50,VLOOKUP(A6387,英雄数据表!A:L,11,FALSE),IF(B6387&gt;=25,VLOOKUP(A6387,英雄数据表!A:L,7,0),""))</f>
        <v>"4404602004"</v>
      </c>
      <c r="M6387" s="20" t="str">
        <f>IFERROR(VLOOKUP(B6387,属性中转表!$K$2:$O$21,5,FALSE),"")</f>
        <v/>
      </c>
      <c r="N6387" s="20" t="str">
        <f>IF(B6387=25,VLOOKUP(A6387,英雄数据表!A:L,8,FALSE),IF(B6387=50,VLOOKUP(A6387,英雄数据表!A:L,12,0),""))</f>
        <v/>
      </c>
    </row>
    <row r="6388" spans="1:14" x14ac:dyDescent="0.3">
      <c r="A6388" s="20">
        <v>44066</v>
      </c>
      <c r="B6388" s="21">
        <f t="shared" si="428"/>
        <v>87</v>
      </c>
      <c r="C6388" s="21">
        <v>5</v>
      </c>
      <c r="D6388" s="21">
        <f>VLOOKUP(A6388,英雄数据表!A:D,4,0)</f>
        <v>4</v>
      </c>
      <c r="E6388" s="20" t="str">
        <f>VLOOKUP(A6388,英雄数据表!A:C,3,0)</f>
        <v>森尺短匕</v>
      </c>
      <c r="F6388" s="20">
        <f t="shared" si="425"/>
        <v>44066</v>
      </c>
      <c r="G6388" s="20">
        <f t="shared" si="426"/>
        <v>44066</v>
      </c>
      <c r="H6388" s="21" t="str">
        <f>VLOOKUP(B6388,属性中转表!A:F,6,FALSE)</f>
        <v>"hp":383400,"atk":10650</v>
      </c>
      <c r="I6388" s="20" t="str">
        <f>IF(VLOOKUP(B6388,属性中转表!A:G,7,FALSE)=0,"",VLOOKUP(VLOOKUP(B6388,属性中转表!A:G,7,FALSE),属性中转表!$K$2:$P$21,6,0))&amp;IF(VLOOKUP(B6388,属性中转表!A:G,7,FALSE)&gt;=50,VLOOKUP(A6388,英雄数据表!A:K,9,0),IF(VLOOKUP(B6388,属性中转表!A:G,7,FALSE)&gt;=25,VLOOKUP(A6388,英雄数据表!A:K,5,0),""))</f>
        <v>"atk":600,"hp":10000,"undpspro":200,"pvpdpspro":100,"pvpundpspro":100,"speed":10</v>
      </c>
      <c r="J6388" s="20" t="str">
        <f>IF(I6388="","",属性中转表!$I$1&amp;(IF(VLOOKUP(B6388,属性中转表!A:G,7,FALSE)=0,0,VLOOKUP(VLOOKUP(B6388,属性中转表!A:G,7,FALSE),属性中转表!$K$2:$P$21,4,0)))+IFERROR(VLOOKUP(A6388,英雄数据表!A:K,IF(武魂!B6388&gt;=50,10,IF(武魂!B6388&gt;=25,6)),0),0))</f>
        <v>,"dpspro":200</v>
      </c>
      <c r="K6388" s="32" t="str">
        <f t="shared" si="427"/>
        <v>"atk":600,"hp":10000,"undpspro":200,"pvpdpspro":100,"pvpundpspro":100,"speed":10,"dpspro":200</v>
      </c>
      <c r="L6388" s="20" t="str">
        <f>IF(B6388&gt;=50,VLOOKUP(A6388,英雄数据表!A:L,11,FALSE),IF(B6388&gt;=25,VLOOKUP(A6388,英雄数据表!A:L,7,0),""))</f>
        <v>"4404602004"</v>
      </c>
      <c r="M6388" s="20" t="str">
        <f>IFERROR(VLOOKUP(B6388,属性中转表!$K$2:$O$21,5,FALSE),"")</f>
        <v/>
      </c>
      <c r="N6388" s="20" t="str">
        <f>IF(B6388=25,VLOOKUP(A6388,英雄数据表!A:L,8,FALSE),IF(B6388=50,VLOOKUP(A6388,英雄数据表!A:L,12,0),""))</f>
        <v/>
      </c>
    </row>
    <row r="6389" spans="1:14" x14ac:dyDescent="0.3">
      <c r="A6389" s="20">
        <v>44066</v>
      </c>
      <c r="B6389" s="21">
        <f t="shared" si="428"/>
        <v>88</v>
      </c>
      <c r="C6389" s="21">
        <v>5</v>
      </c>
      <c r="D6389" s="21">
        <f>VLOOKUP(A6389,英雄数据表!A:D,4,0)</f>
        <v>4</v>
      </c>
      <c r="E6389" s="20" t="str">
        <f>VLOOKUP(A6389,英雄数据表!A:C,3,0)</f>
        <v>森尺短匕</v>
      </c>
      <c r="F6389" s="20">
        <f t="shared" si="425"/>
        <v>44066</v>
      </c>
      <c r="G6389" s="20">
        <f t="shared" si="426"/>
        <v>44066</v>
      </c>
      <c r="H6389" s="21" t="str">
        <f>VLOOKUP(B6389,属性中转表!A:F,6,FALSE)</f>
        <v>"hp":388800,"atk":10800</v>
      </c>
      <c r="I6389" s="20" t="str">
        <f>IF(VLOOKUP(B6389,属性中转表!A:G,7,FALSE)=0,"",VLOOKUP(VLOOKUP(B6389,属性中转表!A:G,7,FALSE),属性中转表!$K$2:$P$21,6,0))&amp;IF(VLOOKUP(B6389,属性中转表!A:G,7,FALSE)&gt;=50,VLOOKUP(A6389,英雄数据表!A:K,9,0),IF(VLOOKUP(B6389,属性中转表!A:G,7,FALSE)&gt;=25,VLOOKUP(A6389,英雄数据表!A:K,5,0),""))</f>
        <v>"atk":600,"hp":10000,"undpspro":200,"pvpdpspro":100,"pvpundpspro":100,"speed":10</v>
      </c>
      <c r="J6389" s="20" t="str">
        <f>IF(I6389="","",属性中转表!$I$1&amp;(IF(VLOOKUP(B6389,属性中转表!A:G,7,FALSE)=0,0,VLOOKUP(VLOOKUP(B6389,属性中转表!A:G,7,FALSE),属性中转表!$K$2:$P$21,4,0)))+IFERROR(VLOOKUP(A6389,英雄数据表!A:K,IF(武魂!B6389&gt;=50,10,IF(武魂!B6389&gt;=25,6)),0),0))</f>
        <v>,"dpspro":200</v>
      </c>
      <c r="K6389" s="32" t="str">
        <f t="shared" si="427"/>
        <v>"atk":600,"hp":10000,"undpspro":200,"pvpdpspro":100,"pvpundpspro":100,"speed":10,"dpspro":200</v>
      </c>
      <c r="L6389" s="20" t="str">
        <f>IF(B6389&gt;=50,VLOOKUP(A6389,英雄数据表!A:L,11,FALSE),IF(B6389&gt;=25,VLOOKUP(A6389,英雄数据表!A:L,7,0),""))</f>
        <v>"4404602004"</v>
      </c>
      <c r="M6389" s="20" t="str">
        <f>IFERROR(VLOOKUP(B6389,属性中转表!$K$2:$O$21,5,FALSE),"")</f>
        <v/>
      </c>
      <c r="N6389" s="20" t="str">
        <f>IF(B6389=25,VLOOKUP(A6389,英雄数据表!A:L,8,FALSE),IF(B6389=50,VLOOKUP(A6389,英雄数据表!A:L,12,0),""))</f>
        <v/>
      </c>
    </row>
    <row r="6390" spans="1:14" x14ac:dyDescent="0.3">
      <c r="A6390" s="20">
        <v>44066</v>
      </c>
      <c r="B6390" s="21">
        <f t="shared" si="428"/>
        <v>89</v>
      </c>
      <c r="C6390" s="21">
        <v>5</v>
      </c>
      <c r="D6390" s="21">
        <f>VLOOKUP(A6390,英雄数据表!A:D,4,0)</f>
        <v>4</v>
      </c>
      <c r="E6390" s="20" t="str">
        <f>VLOOKUP(A6390,英雄数据表!A:C,3,0)</f>
        <v>森尺短匕</v>
      </c>
      <c r="F6390" s="20">
        <f t="shared" si="425"/>
        <v>44066</v>
      </c>
      <c r="G6390" s="20">
        <f t="shared" si="426"/>
        <v>44066</v>
      </c>
      <c r="H6390" s="21" t="str">
        <f>VLOOKUP(B6390,属性中转表!A:F,6,FALSE)</f>
        <v>"hp":394200,"atk":10950</v>
      </c>
      <c r="I6390" s="20" t="str">
        <f>IF(VLOOKUP(B6390,属性中转表!A:G,7,FALSE)=0,"",VLOOKUP(VLOOKUP(B6390,属性中转表!A:G,7,FALSE),属性中转表!$K$2:$P$21,6,0))&amp;IF(VLOOKUP(B6390,属性中转表!A:G,7,FALSE)&gt;=50,VLOOKUP(A6390,英雄数据表!A:K,9,0),IF(VLOOKUP(B6390,属性中转表!A:G,7,FALSE)&gt;=25,VLOOKUP(A6390,英雄数据表!A:K,5,0),""))</f>
        <v>"atk":600,"hp":10000,"undpspro":200,"pvpdpspro":100,"pvpundpspro":100,"speed":10</v>
      </c>
      <c r="J6390" s="20" t="str">
        <f>IF(I6390="","",属性中转表!$I$1&amp;(IF(VLOOKUP(B6390,属性中转表!A:G,7,FALSE)=0,0,VLOOKUP(VLOOKUP(B6390,属性中转表!A:G,7,FALSE),属性中转表!$K$2:$P$21,4,0)))+IFERROR(VLOOKUP(A6390,英雄数据表!A:K,IF(武魂!B6390&gt;=50,10,IF(武魂!B6390&gt;=25,6)),0),0))</f>
        <v>,"dpspro":200</v>
      </c>
      <c r="K6390" s="32" t="str">
        <f t="shared" si="427"/>
        <v>"atk":600,"hp":10000,"undpspro":200,"pvpdpspro":100,"pvpundpspro":100,"speed":10,"dpspro":200</v>
      </c>
      <c r="L6390" s="20" t="str">
        <f>IF(B6390&gt;=50,VLOOKUP(A6390,英雄数据表!A:L,11,FALSE),IF(B6390&gt;=25,VLOOKUP(A6390,英雄数据表!A:L,7,0),""))</f>
        <v>"4404602004"</v>
      </c>
      <c r="M6390" s="20" t="str">
        <f>IFERROR(VLOOKUP(B6390,属性中转表!$K$2:$O$21,5,FALSE),"")</f>
        <v/>
      </c>
      <c r="N6390" s="20" t="str">
        <f>IF(B6390=25,VLOOKUP(A6390,英雄数据表!A:L,8,FALSE),IF(B6390=50,VLOOKUP(A6390,英雄数据表!A:L,12,0),""))</f>
        <v/>
      </c>
    </row>
    <row r="6391" spans="1:14" x14ac:dyDescent="0.3">
      <c r="A6391" s="20">
        <v>44066</v>
      </c>
      <c r="B6391" s="21">
        <f t="shared" si="428"/>
        <v>90</v>
      </c>
      <c r="C6391" s="21">
        <v>5</v>
      </c>
      <c r="D6391" s="21">
        <f>VLOOKUP(A6391,英雄数据表!A:D,4,0)</f>
        <v>4</v>
      </c>
      <c r="E6391" s="20" t="str">
        <f>VLOOKUP(A6391,英雄数据表!A:C,3,0)</f>
        <v>森尺短匕</v>
      </c>
      <c r="F6391" s="20">
        <f t="shared" si="425"/>
        <v>44066</v>
      </c>
      <c r="G6391" s="20">
        <f t="shared" si="426"/>
        <v>44066</v>
      </c>
      <c r="H6391" s="21" t="str">
        <f>VLOOKUP(B6391,属性中转表!A:F,6,FALSE)</f>
        <v>"hp":399600,"atk":11100</v>
      </c>
      <c r="I6391" s="20" t="str">
        <f>IF(VLOOKUP(B6391,属性中转表!A:G,7,FALSE)=0,"",VLOOKUP(VLOOKUP(B6391,属性中转表!A:G,7,FALSE),属性中转表!$K$2:$P$21,6,0))&amp;IF(VLOOKUP(B6391,属性中转表!A:G,7,FALSE)&gt;=50,VLOOKUP(A6391,英雄数据表!A:K,9,0),IF(VLOOKUP(B6391,属性中转表!A:G,7,FALSE)&gt;=25,VLOOKUP(A6391,英雄数据表!A:K,5,0),""))</f>
        <v>"atk":600,"hp":10000,"undpspro":200,"pvpdpspro":150,"pvpundpspro":100,"speed":10</v>
      </c>
      <c r="J6391" s="20" t="str">
        <f>IF(I6391="","",属性中转表!$I$1&amp;(IF(VLOOKUP(B6391,属性中转表!A:G,7,FALSE)=0,0,VLOOKUP(VLOOKUP(B6391,属性中转表!A:G,7,FALSE),属性中转表!$K$2:$P$21,4,0)))+IFERROR(VLOOKUP(A6391,英雄数据表!A:K,IF(武魂!B6391&gt;=50,10,IF(武魂!B6391&gt;=25,6)),0),0))</f>
        <v>,"dpspro":200</v>
      </c>
      <c r="K6391" s="32" t="str">
        <f t="shared" si="427"/>
        <v>"atk":600,"hp":10000,"undpspro":200,"pvpdpspro":150,"pvpundpspro":100,"speed":10,"dpspro":200</v>
      </c>
      <c r="L6391" s="20" t="str">
        <f>IF(B6391&gt;=50,VLOOKUP(A6391,英雄数据表!A:L,11,FALSE),IF(B6391&gt;=25,VLOOKUP(A6391,英雄数据表!A:L,7,0),""))</f>
        <v>"4404602004"</v>
      </c>
      <c r="M6391" s="20" t="str">
        <f>IFERROR(VLOOKUP(B6391,属性中转表!$K$2:$O$21,5,FALSE),"")</f>
        <v>"pvpdpspro":50</v>
      </c>
      <c r="N6391" s="20" t="str">
        <f>IF(B6391=25,VLOOKUP(A6391,英雄数据表!A:L,8,FALSE),IF(B6391=50,VLOOKUP(A6391,英雄数据表!A:L,12,0),""))</f>
        <v/>
      </c>
    </row>
    <row r="6392" spans="1:14" x14ac:dyDescent="0.3">
      <c r="A6392" s="20">
        <v>44066</v>
      </c>
      <c r="B6392" s="21">
        <f t="shared" si="428"/>
        <v>91</v>
      </c>
      <c r="C6392" s="21">
        <v>5</v>
      </c>
      <c r="D6392" s="21">
        <f>VLOOKUP(A6392,英雄数据表!A:D,4,0)</f>
        <v>4</v>
      </c>
      <c r="E6392" s="20" t="str">
        <f>VLOOKUP(A6392,英雄数据表!A:C,3,0)</f>
        <v>森尺短匕</v>
      </c>
      <c r="F6392" s="20">
        <f t="shared" si="425"/>
        <v>44066</v>
      </c>
      <c r="G6392" s="20">
        <f t="shared" si="426"/>
        <v>44066</v>
      </c>
      <c r="H6392" s="21" t="str">
        <f>VLOOKUP(B6392,属性中转表!A:F,6,FALSE)</f>
        <v>"hp":405000,"atk":11250</v>
      </c>
      <c r="I6392" s="20" t="str">
        <f>IF(VLOOKUP(B6392,属性中转表!A:G,7,FALSE)=0,"",VLOOKUP(VLOOKUP(B6392,属性中转表!A:G,7,FALSE),属性中转表!$K$2:$P$21,6,0))&amp;IF(VLOOKUP(B6392,属性中转表!A:G,7,FALSE)&gt;=50,VLOOKUP(A6392,英雄数据表!A:K,9,0),IF(VLOOKUP(B6392,属性中转表!A:G,7,FALSE)&gt;=25,VLOOKUP(A6392,英雄数据表!A:K,5,0),""))</f>
        <v>"atk":600,"hp":10000,"undpspro":200,"pvpdpspro":150,"pvpundpspro":100,"speed":10</v>
      </c>
      <c r="J6392" s="20" t="str">
        <f>IF(I6392="","",属性中转表!$I$1&amp;(IF(VLOOKUP(B6392,属性中转表!A:G,7,FALSE)=0,0,VLOOKUP(VLOOKUP(B6392,属性中转表!A:G,7,FALSE),属性中转表!$K$2:$P$21,4,0)))+IFERROR(VLOOKUP(A6392,英雄数据表!A:K,IF(武魂!B6392&gt;=50,10,IF(武魂!B6392&gt;=25,6)),0),0))</f>
        <v>,"dpspro":200</v>
      </c>
      <c r="K6392" s="32" t="str">
        <f t="shared" si="427"/>
        <v>"atk":600,"hp":10000,"undpspro":200,"pvpdpspro":150,"pvpundpspro":100,"speed":10,"dpspro":200</v>
      </c>
      <c r="L6392" s="20" t="str">
        <f>IF(B6392&gt;=50,VLOOKUP(A6392,英雄数据表!A:L,11,FALSE),IF(B6392&gt;=25,VLOOKUP(A6392,英雄数据表!A:L,7,0),""))</f>
        <v>"4404602004"</v>
      </c>
      <c r="M6392" s="20" t="str">
        <f>IFERROR(VLOOKUP(B6392,属性中转表!$K$2:$O$21,5,FALSE),"")</f>
        <v/>
      </c>
      <c r="N6392" s="20" t="str">
        <f>IF(B6392=25,VLOOKUP(A6392,英雄数据表!A:L,8,FALSE),IF(B6392=50,VLOOKUP(A6392,英雄数据表!A:L,12,0),""))</f>
        <v/>
      </c>
    </row>
    <row r="6393" spans="1:14" x14ac:dyDescent="0.3">
      <c r="A6393" s="20">
        <v>44066</v>
      </c>
      <c r="B6393" s="21">
        <f t="shared" si="428"/>
        <v>92</v>
      </c>
      <c r="C6393" s="21">
        <v>5</v>
      </c>
      <c r="D6393" s="21">
        <f>VLOOKUP(A6393,英雄数据表!A:D,4,0)</f>
        <v>4</v>
      </c>
      <c r="E6393" s="20" t="str">
        <f>VLOOKUP(A6393,英雄数据表!A:C,3,0)</f>
        <v>森尺短匕</v>
      </c>
      <c r="F6393" s="20">
        <f t="shared" si="425"/>
        <v>44066</v>
      </c>
      <c r="G6393" s="20">
        <f t="shared" si="426"/>
        <v>44066</v>
      </c>
      <c r="H6393" s="21" t="str">
        <f>VLOOKUP(B6393,属性中转表!A:F,6,FALSE)</f>
        <v>"hp":410400,"atk":11400</v>
      </c>
      <c r="I6393" s="20" t="str">
        <f>IF(VLOOKUP(B6393,属性中转表!A:G,7,FALSE)=0,"",VLOOKUP(VLOOKUP(B6393,属性中转表!A:G,7,FALSE),属性中转表!$K$2:$P$21,6,0))&amp;IF(VLOOKUP(B6393,属性中转表!A:G,7,FALSE)&gt;=50,VLOOKUP(A6393,英雄数据表!A:K,9,0),IF(VLOOKUP(B6393,属性中转表!A:G,7,FALSE)&gt;=25,VLOOKUP(A6393,英雄数据表!A:K,5,0),""))</f>
        <v>"atk":600,"hp":10000,"undpspro":200,"pvpdpspro":150,"pvpundpspro":100,"speed":10</v>
      </c>
      <c r="J6393" s="20" t="str">
        <f>IF(I6393="","",属性中转表!$I$1&amp;(IF(VLOOKUP(B6393,属性中转表!A:G,7,FALSE)=0,0,VLOOKUP(VLOOKUP(B6393,属性中转表!A:G,7,FALSE),属性中转表!$K$2:$P$21,4,0)))+IFERROR(VLOOKUP(A6393,英雄数据表!A:K,IF(武魂!B6393&gt;=50,10,IF(武魂!B6393&gt;=25,6)),0),0))</f>
        <v>,"dpspro":200</v>
      </c>
      <c r="K6393" s="32" t="str">
        <f t="shared" si="427"/>
        <v>"atk":600,"hp":10000,"undpspro":200,"pvpdpspro":150,"pvpundpspro":100,"speed":10,"dpspro":200</v>
      </c>
      <c r="L6393" s="20" t="str">
        <f>IF(B6393&gt;=50,VLOOKUP(A6393,英雄数据表!A:L,11,FALSE),IF(B6393&gt;=25,VLOOKUP(A6393,英雄数据表!A:L,7,0),""))</f>
        <v>"4404602004"</v>
      </c>
      <c r="M6393" s="20" t="str">
        <f>IFERROR(VLOOKUP(B6393,属性中转表!$K$2:$O$21,5,FALSE),"")</f>
        <v/>
      </c>
      <c r="N6393" s="20" t="str">
        <f>IF(B6393=25,VLOOKUP(A6393,英雄数据表!A:L,8,FALSE),IF(B6393=50,VLOOKUP(A6393,英雄数据表!A:L,12,0),""))</f>
        <v/>
      </c>
    </row>
    <row r="6394" spans="1:14" x14ac:dyDescent="0.3">
      <c r="A6394" s="20">
        <v>44066</v>
      </c>
      <c r="B6394" s="21">
        <f t="shared" si="428"/>
        <v>93</v>
      </c>
      <c r="C6394" s="21">
        <v>5</v>
      </c>
      <c r="D6394" s="21">
        <f>VLOOKUP(A6394,英雄数据表!A:D,4,0)</f>
        <v>4</v>
      </c>
      <c r="E6394" s="20" t="str">
        <f>VLOOKUP(A6394,英雄数据表!A:C,3,0)</f>
        <v>森尺短匕</v>
      </c>
      <c r="F6394" s="20">
        <f t="shared" si="425"/>
        <v>44066</v>
      </c>
      <c r="G6394" s="20">
        <f t="shared" si="426"/>
        <v>44066</v>
      </c>
      <c r="H6394" s="21" t="str">
        <f>VLOOKUP(B6394,属性中转表!A:F,6,FALSE)</f>
        <v>"hp":415800,"atk":11550</v>
      </c>
      <c r="I6394" s="20" t="str">
        <f>IF(VLOOKUP(B6394,属性中转表!A:G,7,FALSE)=0,"",VLOOKUP(VLOOKUP(B6394,属性中转表!A:G,7,FALSE),属性中转表!$K$2:$P$21,6,0))&amp;IF(VLOOKUP(B6394,属性中转表!A:G,7,FALSE)&gt;=50,VLOOKUP(A6394,英雄数据表!A:K,9,0),IF(VLOOKUP(B6394,属性中转表!A:G,7,FALSE)&gt;=25,VLOOKUP(A6394,英雄数据表!A:K,5,0),""))</f>
        <v>"atk":600,"hp":10000,"undpspro":200,"pvpdpspro":150,"pvpundpspro":100,"speed":10</v>
      </c>
      <c r="J6394" s="20" t="str">
        <f>IF(I6394="","",属性中转表!$I$1&amp;(IF(VLOOKUP(B6394,属性中转表!A:G,7,FALSE)=0,0,VLOOKUP(VLOOKUP(B6394,属性中转表!A:G,7,FALSE),属性中转表!$K$2:$P$21,4,0)))+IFERROR(VLOOKUP(A6394,英雄数据表!A:K,IF(武魂!B6394&gt;=50,10,IF(武魂!B6394&gt;=25,6)),0),0))</f>
        <v>,"dpspro":200</v>
      </c>
      <c r="K6394" s="32" t="str">
        <f t="shared" si="427"/>
        <v>"atk":600,"hp":10000,"undpspro":200,"pvpdpspro":150,"pvpundpspro":100,"speed":10,"dpspro":200</v>
      </c>
      <c r="L6394" s="20" t="str">
        <f>IF(B6394&gt;=50,VLOOKUP(A6394,英雄数据表!A:L,11,FALSE),IF(B6394&gt;=25,VLOOKUP(A6394,英雄数据表!A:L,7,0),""))</f>
        <v>"4404602004"</v>
      </c>
      <c r="M6394" s="20" t="str">
        <f>IFERROR(VLOOKUP(B6394,属性中转表!$K$2:$O$21,5,FALSE),"")</f>
        <v/>
      </c>
      <c r="N6394" s="20" t="str">
        <f>IF(B6394=25,VLOOKUP(A6394,英雄数据表!A:L,8,FALSE),IF(B6394=50,VLOOKUP(A6394,英雄数据表!A:L,12,0),""))</f>
        <v/>
      </c>
    </row>
    <row r="6395" spans="1:14" x14ac:dyDescent="0.3">
      <c r="A6395" s="20">
        <v>44066</v>
      </c>
      <c r="B6395" s="21">
        <f t="shared" si="428"/>
        <v>94</v>
      </c>
      <c r="C6395" s="21">
        <v>5</v>
      </c>
      <c r="D6395" s="21">
        <f>VLOOKUP(A6395,英雄数据表!A:D,4,0)</f>
        <v>4</v>
      </c>
      <c r="E6395" s="20" t="str">
        <f>VLOOKUP(A6395,英雄数据表!A:C,3,0)</f>
        <v>森尺短匕</v>
      </c>
      <c r="F6395" s="20">
        <f t="shared" si="425"/>
        <v>44066</v>
      </c>
      <c r="G6395" s="20">
        <f t="shared" si="426"/>
        <v>44066</v>
      </c>
      <c r="H6395" s="21" t="str">
        <f>VLOOKUP(B6395,属性中转表!A:F,6,FALSE)</f>
        <v>"hp":421200,"atk":11700</v>
      </c>
      <c r="I6395" s="20" t="str">
        <f>IF(VLOOKUP(B6395,属性中转表!A:G,7,FALSE)=0,"",VLOOKUP(VLOOKUP(B6395,属性中转表!A:G,7,FALSE),属性中转表!$K$2:$P$21,6,0))&amp;IF(VLOOKUP(B6395,属性中转表!A:G,7,FALSE)&gt;=50,VLOOKUP(A6395,英雄数据表!A:K,9,0),IF(VLOOKUP(B6395,属性中转表!A:G,7,FALSE)&gt;=25,VLOOKUP(A6395,英雄数据表!A:K,5,0),""))</f>
        <v>"atk":600,"hp":10000,"undpspro":200,"pvpdpspro":150,"pvpundpspro":100,"speed":10</v>
      </c>
      <c r="J6395" s="20" t="str">
        <f>IF(I6395="","",属性中转表!$I$1&amp;(IF(VLOOKUP(B6395,属性中转表!A:G,7,FALSE)=0,0,VLOOKUP(VLOOKUP(B6395,属性中转表!A:G,7,FALSE),属性中转表!$K$2:$P$21,4,0)))+IFERROR(VLOOKUP(A6395,英雄数据表!A:K,IF(武魂!B6395&gt;=50,10,IF(武魂!B6395&gt;=25,6)),0),0))</f>
        <v>,"dpspro":200</v>
      </c>
      <c r="K6395" s="32" t="str">
        <f t="shared" si="427"/>
        <v>"atk":600,"hp":10000,"undpspro":200,"pvpdpspro":150,"pvpundpspro":100,"speed":10,"dpspro":200</v>
      </c>
      <c r="L6395" s="20" t="str">
        <f>IF(B6395&gt;=50,VLOOKUP(A6395,英雄数据表!A:L,11,FALSE),IF(B6395&gt;=25,VLOOKUP(A6395,英雄数据表!A:L,7,0),""))</f>
        <v>"4404602004"</v>
      </c>
      <c r="M6395" s="20" t="str">
        <f>IFERROR(VLOOKUP(B6395,属性中转表!$K$2:$O$21,5,FALSE),"")</f>
        <v/>
      </c>
      <c r="N6395" s="20" t="str">
        <f>IF(B6395=25,VLOOKUP(A6395,英雄数据表!A:L,8,FALSE),IF(B6395=50,VLOOKUP(A6395,英雄数据表!A:L,12,0),""))</f>
        <v/>
      </c>
    </row>
    <row r="6396" spans="1:14" x14ac:dyDescent="0.3">
      <c r="A6396" s="20">
        <v>44066</v>
      </c>
      <c r="B6396" s="21">
        <f t="shared" si="428"/>
        <v>95</v>
      </c>
      <c r="C6396" s="21">
        <v>5</v>
      </c>
      <c r="D6396" s="21">
        <f>VLOOKUP(A6396,英雄数据表!A:D,4,0)</f>
        <v>4</v>
      </c>
      <c r="E6396" s="20" t="str">
        <f>VLOOKUP(A6396,英雄数据表!A:C,3,0)</f>
        <v>森尺短匕</v>
      </c>
      <c r="F6396" s="20">
        <f t="shared" si="425"/>
        <v>44066</v>
      </c>
      <c r="G6396" s="20">
        <f t="shared" si="426"/>
        <v>44066</v>
      </c>
      <c r="H6396" s="21" t="str">
        <f>VLOOKUP(B6396,属性中转表!A:F,6,FALSE)</f>
        <v>"hp":426600,"atk":11850</v>
      </c>
      <c r="I6396" s="20" t="str">
        <f>IF(VLOOKUP(B6396,属性中转表!A:G,7,FALSE)=0,"",VLOOKUP(VLOOKUP(B6396,属性中转表!A:G,7,FALSE),属性中转表!$K$2:$P$21,6,0))&amp;IF(VLOOKUP(B6396,属性中转表!A:G,7,FALSE)&gt;=50,VLOOKUP(A6396,英雄数据表!A:K,9,0),IF(VLOOKUP(B6396,属性中转表!A:G,7,FALSE)&gt;=25,VLOOKUP(A6396,英雄数据表!A:K,5,0),""))</f>
        <v>"atk":600,"hp":10000,"undpspro":200,"pvpdpspro":150,"pvpundpspro":150,"speed":10</v>
      </c>
      <c r="J6396" s="20" t="str">
        <f>IF(I6396="","",属性中转表!$I$1&amp;(IF(VLOOKUP(B6396,属性中转表!A:G,7,FALSE)=0,0,VLOOKUP(VLOOKUP(B6396,属性中转表!A:G,7,FALSE),属性中转表!$K$2:$P$21,4,0)))+IFERROR(VLOOKUP(A6396,英雄数据表!A:K,IF(武魂!B6396&gt;=50,10,IF(武魂!B6396&gt;=25,6)),0),0))</f>
        <v>,"dpspro":200</v>
      </c>
      <c r="K6396" s="32" t="str">
        <f t="shared" si="427"/>
        <v>"atk":600,"hp":10000,"undpspro":200,"pvpdpspro":150,"pvpundpspro":150,"speed":10,"dpspro":200</v>
      </c>
      <c r="L6396" s="20" t="str">
        <f>IF(B6396&gt;=50,VLOOKUP(A6396,英雄数据表!A:L,11,FALSE),IF(B6396&gt;=25,VLOOKUP(A6396,英雄数据表!A:L,7,0),""))</f>
        <v>"4404602004"</v>
      </c>
      <c r="M6396" s="20" t="str">
        <f>IFERROR(VLOOKUP(B6396,属性中转表!$K$2:$O$21,5,FALSE),"")</f>
        <v>"pvpundpspro":50</v>
      </c>
      <c r="N6396" s="20" t="str">
        <f>IF(B6396=25,VLOOKUP(A6396,英雄数据表!A:L,8,FALSE),IF(B6396=50,VLOOKUP(A6396,英雄数据表!A:L,12,0),""))</f>
        <v/>
      </c>
    </row>
    <row r="6397" spans="1:14" x14ac:dyDescent="0.3">
      <c r="A6397" s="20">
        <v>44066</v>
      </c>
      <c r="B6397" s="21">
        <f t="shared" si="428"/>
        <v>96</v>
      </c>
      <c r="C6397" s="21">
        <v>5</v>
      </c>
      <c r="D6397" s="21">
        <f>VLOOKUP(A6397,英雄数据表!A:D,4,0)</f>
        <v>4</v>
      </c>
      <c r="E6397" s="20" t="str">
        <f>VLOOKUP(A6397,英雄数据表!A:C,3,0)</f>
        <v>森尺短匕</v>
      </c>
      <c r="F6397" s="20">
        <f t="shared" si="425"/>
        <v>44066</v>
      </c>
      <c r="G6397" s="20">
        <f t="shared" si="426"/>
        <v>44066</v>
      </c>
      <c r="H6397" s="21" t="str">
        <f>VLOOKUP(B6397,属性中转表!A:F,6,FALSE)</f>
        <v>"hp":432000,"atk":12000</v>
      </c>
      <c r="I6397" s="20" t="str">
        <f>IF(VLOOKUP(B6397,属性中转表!A:G,7,FALSE)=0,"",VLOOKUP(VLOOKUP(B6397,属性中转表!A:G,7,FALSE),属性中转表!$K$2:$P$21,6,0))&amp;IF(VLOOKUP(B6397,属性中转表!A:G,7,FALSE)&gt;=50,VLOOKUP(A6397,英雄数据表!A:K,9,0),IF(VLOOKUP(B6397,属性中转表!A:G,7,FALSE)&gt;=25,VLOOKUP(A6397,英雄数据表!A:K,5,0),""))</f>
        <v>"atk":600,"hp":10000,"undpspro":200,"pvpdpspro":150,"pvpundpspro":150,"speed":10</v>
      </c>
      <c r="J6397" s="20" t="str">
        <f>IF(I6397="","",属性中转表!$I$1&amp;(IF(VLOOKUP(B6397,属性中转表!A:G,7,FALSE)=0,0,VLOOKUP(VLOOKUP(B6397,属性中转表!A:G,7,FALSE),属性中转表!$K$2:$P$21,4,0)))+IFERROR(VLOOKUP(A6397,英雄数据表!A:K,IF(武魂!B6397&gt;=50,10,IF(武魂!B6397&gt;=25,6)),0),0))</f>
        <v>,"dpspro":200</v>
      </c>
      <c r="K6397" s="32" t="str">
        <f t="shared" si="427"/>
        <v>"atk":600,"hp":10000,"undpspro":200,"pvpdpspro":150,"pvpundpspro":150,"speed":10,"dpspro":200</v>
      </c>
      <c r="L6397" s="20" t="str">
        <f>IF(B6397&gt;=50,VLOOKUP(A6397,英雄数据表!A:L,11,FALSE),IF(B6397&gt;=25,VLOOKUP(A6397,英雄数据表!A:L,7,0),""))</f>
        <v>"4404602004"</v>
      </c>
      <c r="M6397" s="20" t="str">
        <f>IFERROR(VLOOKUP(B6397,属性中转表!$K$2:$O$21,5,FALSE),"")</f>
        <v/>
      </c>
      <c r="N6397" s="20" t="str">
        <f>IF(B6397=25,VLOOKUP(A6397,英雄数据表!A:L,8,FALSE),IF(B6397=50,VLOOKUP(A6397,英雄数据表!A:L,12,0),""))</f>
        <v/>
      </c>
    </row>
    <row r="6398" spans="1:14" x14ac:dyDescent="0.3">
      <c r="A6398" s="20">
        <v>44066</v>
      </c>
      <c r="B6398" s="21">
        <f t="shared" si="428"/>
        <v>97</v>
      </c>
      <c r="C6398" s="21">
        <v>5</v>
      </c>
      <c r="D6398" s="21">
        <f>VLOOKUP(A6398,英雄数据表!A:D,4,0)</f>
        <v>4</v>
      </c>
      <c r="E6398" s="20" t="str">
        <f>VLOOKUP(A6398,英雄数据表!A:C,3,0)</f>
        <v>森尺短匕</v>
      </c>
      <c r="F6398" s="20">
        <f t="shared" si="425"/>
        <v>44066</v>
      </c>
      <c r="G6398" s="20">
        <f t="shared" si="426"/>
        <v>44066</v>
      </c>
      <c r="H6398" s="21" t="str">
        <f>VLOOKUP(B6398,属性中转表!A:F,6,FALSE)</f>
        <v>"hp":437400,"atk":12150</v>
      </c>
      <c r="I6398" s="20" t="str">
        <f>IF(VLOOKUP(B6398,属性中转表!A:G,7,FALSE)=0,"",VLOOKUP(VLOOKUP(B6398,属性中转表!A:G,7,FALSE),属性中转表!$K$2:$P$21,6,0))&amp;IF(VLOOKUP(B6398,属性中转表!A:G,7,FALSE)&gt;=50,VLOOKUP(A6398,英雄数据表!A:K,9,0),IF(VLOOKUP(B6398,属性中转表!A:G,7,FALSE)&gt;=25,VLOOKUP(A6398,英雄数据表!A:K,5,0),""))</f>
        <v>"atk":600,"hp":10000,"undpspro":200,"pvpdpspro":150,"pvpundpspro":150,"speed":10</v>
      </c>
      <c r="J6398" s="20" t="str">
        <f>IF(I6398="","",属性中转表!$I$1&amp;(IF(VLOOKUP(B6398,属性中转表!A:G,7,FALSE)=0,0,VLOOKUP(VLOOKUP(B6398,属性中转表!A:G,7,FALSE),属性中转表!$K$2:$P$21,4,0)))+IFERROR(VLOOKUP(A6398,英雄数据表!A:K,IF(武魂!B6398&gt;=50,10,IF(武魂!B6398&gt;=25,6)),0),0))</f>
        <v>,"dpspro":200</v>
      </c>
      <c r="K6398" s="32" t="str">
        <f t="shared" si="427"/>
        <v>"atk":600,"hp":10000,"undpspro":200,"pvpdpspro":150,"pvpundpspro":150,"speed":10,"dpspro":200</v>
      </c>
      <c r="L6398" s="20" t="str">
        <f>IF(B6398&gt;=50,VLOOKUP(A6398,英雄数据表!A:L,11,FALSE),IF(B6398&gt;=25,VLOOKUP(A6398,英雄数据表!A:L,7,0),""))</f>
        <v>"4404602004"</v>
      </c>
      <c r="M6398" s="20" t="str">
        <f>IFERROR(VLOOKUP(B6398,属性中转表!$K$2:$O$21,5,FALSE),"")</f>
        <v/>
      </c>
      <c r="N6398" s="20" t="str">
        <f>IF(B6398=25,VLOOKUP(A6398,英雄数据表!A:L,8,FALSE),IF(B6398=50,VLOOKUP(A6398,英雄数据表!A:L,12,0),""))</f>
        <v/>
      </c>
    </row>
    <row r="6399" spans="1:14" x14ac:dyDescent="0.3">
      <c r="A6399" s="20">
        <v>44066</v>
      </c>
      <c r="B6399" s="21">
        <f t="shared" si="428"/>
        <v>98</v>
      </c>
      <c r="C6399" s="21">
        <v>5</v>
      </c>
      <c r="D6399" s="21">
        <f>VLOOKUP(A6399,英雄数据表!A:D,4,0)</f>
        <v>4</v>
      </c>
      <c r="E6399" s="20" t="str">
        <f>VLOOKUP(A6399,英雄数据表!A:C,3,0)</f>
        <v>森尺短匕</v>
      </c>
      <c r="F6399" s="20">
        <f t="shared" si="425"/>
        <v>44066</v>
      </c>
      <c r="G6399" s="20">
        <f t="shared" si="426"/>
        <v>44066</v>
      </c>
      <c r="H6399" s="21" t="str">
        <f>VLOOKUP(B6399,属性中转表!A:F,6,FALSE)</f>
        <v>"hp":442800,"atk":12300</v>
      </c>
      <c r="I6399" s="20" t="str">
        <f>IF(VLOOKUP(B6399,属性中转表!A:G,7,FALSE)=0,"",VLOOKUP(VLOOKUP(B6399,属性中转表!A:G,7,FALSE),属性中转表!$K$2:$P$21,6,0))&amp;IF(VLOOKUP(B6399,属性中转表!A:G,7,FALSE)&gt;=50,VLOOKUP(A6399,英雄数据表!A:K,9,0),IF(VLOOKUP(B6399,属性中转表!A:G,7,FALSE)&gt;=25,VLOOKUP(A6399,英雄数据表!A:K,5,0),""))</f>
        <v>"atk":600,"hp":10000,"undpspro":200,"pvpdpspro":150,"pvpundpspro":150,"speed":10</v>
      </c>
      <c r="J6399" s="20" t="str">
        <f>IF(I6399="","",属性中转表!$I$1&amp;(IF(VLOOKUP(B6399,属性中转表!A:G,7,FALSE)=0,0,VLOOKUP(VLOOKUP(B6399,属性中转表!A:G,7,FALSE),属性中转表!$K$2:$P$21,4,0)))+IFERROR(VLOOKUP(A6399,英雄数据表!A:K,IF(武魂!B6399&gt;=50,10,IF(武魂!B6399&gt;=25,6)),0),0))</f>
        <v>,"dpspro":200</v>
      </c>
      <c r="K6399" s="32" t="str">
        <f t="shared" si="427"/>
        <v>"atk":600,"hp":10000,"undpspro":200,"pvpdpspro":150,"pvpundpspro":150,"speed":10,"dpspro":200</v>
      </c>
      <c r="L6399" s="20" t="str">
        <f>IF(B6399&gt;=50,VLOOKUP(A6399,英雄数据表!A:L,11,FALSE),IF(B6399&gt;=25,VLOOKUP(A6399,英雄数据表!A:L,7,0),""))</f>
        <v>"4404602004"</v>
      </c>
      <c r="M6399" s="20" t="str">
        <f>IFERROR(VLOOKUP(B6399,属性中转表!$K$2:$O$21,5,FALSE),"")</f>
        <v/>
      </c>
      <c r="N6399" s="20" t="str">
        <f>IF(B6399=25,VLOOKUP(A6399,英雄数据表!A:L,8,FALSE),IF(B6399=50,VLOOKUP(A6399,英雄数据表!A:L,12,0),""))</f>
        <v/>
      </c>
    </row>
    <row r="6400" spans="1:14" x14ac:dyDescent="0.3">
      <c r="A6400" s="20">
        <v>44066</v>
      </c>
      <c r="B6400" s="21">
        <f t="shared" si="428"/>
        <v>99</v>
      </c>
      <c r="C6400" s="21">
        <v>5</v>
      </c>
      <c r="D6400" s="21">
        <f>VLOOKUP(A6400,英雄数据表!A:D,4,0)</f>
        <v>4</v>
      </c>
      <c r="E6400" s="20" t="str">
        <f>VLOOKUP(A6400,英雄数据表!A:C,3,0)</f>
        <v>森尺短匕</v>
      </c>
      <c r="F6400" s="20">
        <f t="shared" si="425"/>
        <v>44066</v>
      </c>
      <c r="G6400" s="20">
        <f t="shared" si="426"/>
        <v>44066</v>
      </c>
      <c r="H6400" s="21" t="str">
        <f>VLOOKUP(B6400,属性中转表!A:F,6,FALSE)</f>
        <v>"hp":448200,"atk":12450</v>
      </c>
      <c r="I6400" s="20" t="str">
        <f>IF(VLOOKUP(B6400,属性中转表!A:G,7,FALSE)=0,"",VLOOKUP(VLOOKUP(B6400,属性中转表!A:G,7,FALSE),属性中转表!$K$2:$P$21,6,0))&amp;IF(VLOOKUP(B6400,属性中转表!A:G,7,FALSE)&gt;=50,VLOOKUP(A6400,英雄数据表!A:K,9,0),IF(VLOOKUP(B6400,属性中转表!A:G,7,FALSE)&gt;=25,VLOOKUP(A6400,英雄数据表!A:K,5,0),""))</f>
        <v>"atk":600,"hp":10000,"undpspro":200,"pvpdpspro":150,"pvpundpspro":150,"speed":10</v>
      </c>
      <c r="J6400" s="20" t="str">
        <f>IF(I6400="","",属性中转表!$I$1&amp;(IF(VLOOKUP(B6400,属性中转表!A:G,7,FALSE)=0,0,VLOOKUP(VLOOKUP(B6400,属性中转表!A:G,7,FALSE),属性中转表!$K$2:$P$21,4,0)))+IFERROR(VLOOKUP(A6400,英雄数据表!A:K,IF(武魂!B6400&gt;=50,10,IF(武魂!B6400&gt;=25,6)),0),0))</f>
        <v>,"dpspro":200</v>
      </c>
      <c r="K6400" s="32" t="str">
        <f t="shared" si="427"/>
        <v>"atk":600,"hp":10000,"undpspro":200,"pvpdpspro":150,"pvpundpspro":150,"speed":10,"dpspro":200</v>
      </c>
      <c r="L6400" s="20" t="str">
        <f>IF(B6400&gt;=50,VLOOKUP(A6400,英雄数据表!A:L,11,FALSE),IF(B6400&gt;=25,VLOOKUP(A6400,英雄数据表!A:L,7,0),""))</f>
        <v>"4404602004"</v>
      </c>
      <c r="M6400" s="20" t="str">
        <f>IFERROR(VLOOKUP(B6400,属性中转表!$K$2:$O$21,5,FALSE),"")</f>
        <v/>
      </c>
      <c r="N6400" s="20" t="str">
        <f>IF(B6400=25,VLOOKUP(A6400,英雄数据表!A:L,8,FALSE),IF(B6400=50,VLOOKUP(A6400,英雄数据表!A:L,12,0),""))</f>
        <v/>
      </c>
    </row>
    <row r="6401" spans="1:14" x14ac:dyDescent="0.3">
      <c r="A6401" s="20">
        <v>44066</v>
      </c>
      <c r="B6401" s="21">
        <f t="shared" si="428"/>
        <v>100</v>
      </c>
      <c r="C6401" s="21">
        <v>5</v>
      </c>
      <c r="D6401" s="21">
        <f>VLOOKUP(A6401,英雄数据表!A:D,4,0)</f>
        <v>4</v>
      </c>
      <c r="E6401" s="20" t="str">
        <f>VLOOKUP(A6401,英雄数据表!A:C,3,0)</f>
        <v>森尺短匕</v>
      </c>
      <c r="F6401" s="20">
        <f t="shared" si="425"/>
        <v>44066</v>
      </c>
      <c r="G6401" s="20">
        <f t="shared" si="426"/>
        <v>44066</v>
      </c>
      <c r="H6401" s="21" t="str">
        <f>VLOOKUP(B6401,属性中转表!A:F,6,FALSE)</f>
        <v>"hp":453600,"atk":12600</v>
      </c>
      <c r="I6401" s="20" t="str">
        <f>IF(VLOOKUP(B6401,属性中转表!A:G,7,FALSE)=0,"",VLOOKUP(VLOOKUP(B6401,属性中转表!A:G,7,FALSE),属性中转表!$K$2:$P$21,6,0))&amp;IF(VLOOKUP(B6401,属性中转表!A:G,7,FALSE)&gt;=50,VLOOKUP(A6401,英雄数据表!A:K,9,0),IF(VLOOKUP(B6401,属性中转表!A:G,7,FALSE)&gt;=25,VLOOKUP(A6401,英雄数据表!A:K,5,0),""))</f>
        <v>"atk":900,"hp":15000,"undpspro":200,"pvpdpspro":150,"pvpundpspro":150,"speed":20</v>
      </c>
      <c r="J6401" s="20" t="str">
        <f>IF(I6401="","",属性中转表!$I$1&amp;(IF(VLOOKUP(B6401,属性中转表!A:G,7,FALSE)=0,0,VLOOKUP(VLOOKUP(B6401,属性中转表!A:G,7,FALSE),属性中转表!$K$2:$P$21,4,0)))+IFERROR(VLOOKUP(A6401,英雄数据表!A:K,IF(武魂!B6401&gt;=50,10,IF(武魂!B6401&gt;=25,6)),0),0))</f>
        <v>,"dpspro":200</v>
      </c>
      <c r="K6401" s="32" t="str">
        <f t="shared" si="427"/>
        <v>"atk":900,"hp":15000,"undpspro":200,"pvpdpspro":150,"pvpundpspro":150,"speed":20,"dpspro":200</v>
      </c>
      <c r="L6401" s="20" t="str">
        <f>IF(B6401&gt;=50,VLOOKUP(A6401,英雄数据表!A:L,11,FALSE),IF(B6401&gt;=25,VLOOKUP(A6401,英雄数据表!A:L,7,0),""))</f>
        <v>"4404602004"</v>
      </c>
      <c r="M6401" s="20" t="str">
        <f>IFERROR(VLOOKUP(B6401,属性中转表!$K$2:$O$21,5,FALSE),"")</f>
        <v>"speed":10,"atk":300,"hp":5000</v>
      </c>
      <c r="N6401" s="20" t="str">
        <f>IF(B6401=25,VLOOKUP(A6401,英雄数据表!A:L,8,FALSE),IF(B6401=50,VLOOKUP(A6401,英雄数据表!A:L,12,0),""))</f>
        <v/>
      </c>
    </row>
    <row r="6402" spans="1:14" x14ac:dyDescent="0.3">
      <c r="A6402" s="20">
        <v>45046</v>
      </c>
      <c r="B6402" s="21">
        <f>IF(A6402=A6301,B6301+1,1)</f>
        <v>1</v>
      </c>
      <c r="C6402" s="21">
        <v>5</v>
      </c>
      <c r="D6402" s="21">
        <f>VLOOKUP(A6402,英雄数据表!A:D,4,0)</f>
        <v>4</v>
      </c>
      <c r="E6402" s="20" t="str">
        <f>VLOOKUP(A6402,英雄数据表!A:C,3,0)</f>
        <v>碎颅手斧</v>
      </c>
      <c r="F6402" s="20">
        <f t="shared" si="419"/>
        <v>45046</v>
      </c>
      <c r="G6402" s="20">
        <f t="shared" si="420"/>
        <v>45046</v>
      </c>
      <c r="H6402" s="21" t="str">
        <f>VLOOKUP(B6402,属性中转表!A:F,6,FALSE)</f>
        <v>"hp":5400,"atk":150</v>
      </c>
      <c r="I6402" s="20" t="str">
        <f>IF(VLOOKUP(B6402,属性中转表!A:G,7,FALSE)=0,"",VLOOKUP(VLOOKUP(B6402,属性中转表!A:G,7,FALSE),属性中转表!$K$2:$P$21,6,0))&amp;IF(VLOOKUP(B6402,属性中转表!A:G,7,FALSE)&gt;=50,VLOOKUP(A6402,英雄数据表!A:K,9,0),IF(VLOOKUP(B6402,属性中转表!A:G,7,FALSE)&gt;=25,VLOOKUP(A6402,英雄数据表!A:K,5,0),""))</f>
        <v/>
      </c>
      <c r="J6402" s="20" t="str">
        <f>IF(I6402="","",属性中转表!$I$1&amp;(IF(VLOOKUP(B6402,属性中转表!A:G,7,FALSE)=0,0,VLOOKUP(VLOOKUP(B6402,属性中转表!A:G,7,FALSE),属性中转表!$K$2:$P$21,4,0)))+IFERROR(VLOOKUP(A6402,英雄数据表!A:K,IF(武魂!B6402&gt;=50,10,IF(武魂!B6402&gt;=25,6)),0),0))</f>
        <v/>
      </c>
      <c r="K6402" s="32" t="str">
        <f t="shared" si="417"/>
        <v/>
      </c>
      <c r="L6402" s="20" t="str">
        <f>IF(B6402&gt;=50,VLOOKUP(A6402,英雄数据表!A:L,11,FALSE),IF(B6402&gt;=25,VLOOKUP(A6402,英雄数据表!A:L,7,0),""))</f>
        <v/>
      </c>
      <c r="M6402" s="20" t="str">
        <f>IFERROR(VLOOKUP(B6402,属性中转表!$K$2:$O$21,5,FALSE),"")</f>
        <v/>
      </c>
      <c r="N6402" s="20" t="str">
        <f>IF(B6402=25,VLOOKUP(A6402,英雄数据表!A:L,8,FALSE),IF(B6402=50,VLOOKUP(A6402,英雄数据表!A:L,12,0),""))</f>
        <v/>
      </c>
    </row>
    <row r="6403" spans="1:14" x14ac:dyDescent="0.3">
      <c r="A6403" s="20">
        <v>45046</v>
      </c>
      <c r="B6403" s="21">
        <f t="shared" si="418"/>
        <v>2</v>
      </c>
      <c r="C6403" s="21">
        <v>5</v>
      </c>
      <c r="D6403" s="21">
        <f>VLOOKUP(A6403,英雄数据表!A:D,4,0)</f>
        <v>4</v>
      </c>
      <c r="E6403" s="20" t="str">
        <f>VLOOKUP(A6403,英雄数据表!A:C,3,0)</f>
        <v>碎颅手斧</v>
      </c>
      <c r="F6403" s="20">
        <f t="shared" si="419"/>
        <v>45046</v>
      </c>
      <c r="G6403" s="20">
        <f t="shared" si="420"/>
        <v>45046</v>
      </c>
      <c r="H6403" s="21" t="str">
        <f>VLOOKUP(B6403,属性中转表!A:F,6,FALSE)</f>
        <v>"hp":7200,"atk":200</v>
      </c>
      <c r="I6403" s="20" t="str">
        <f>IF(VLOOKUP(B6403,属性中转表!A:G,7,FALSE)=0,"",VLOOKUP(VLOOKUP(B6403,属性中转表!A:G,7,FALSE),属性中转表!$K$2:$P$21,6,0))&amp;IF(VLOOKUP(B6403,属性中转表!A:G,7,FALSE)&gt;=50,VLOOKUP(A6403,英雄数据表!A:K,9,0),IF(VLOOKUP(B6403,属性中转表!A:G,7,FALSE)&gt;=25,VLOOKUP(A6403,英雄数据表!A:K,5,0),""))</f>
        <v/>
      </c>
      <c r="J6403" s="20" t="str">
        <f>IF(I6403="","",属性中转表!$I$1&amp;(IF(VLOOKUP(B6403,属性中转表!A:G,7,FALSE)=0,0,VLOOKUP(VLOOKUP(B6403,属性中转表!A:G,7,FALSE),属性中转表!$K$2:$P$21,4,0)))+IFERROR(VLOOKUP(A6403,英雄数据表!A:K,IF(武魂!B6403&gt;=50,10,IF(武魂!B6403&gt;=25,6)),0),0))</f>
        <v/>
      </c>
      <c r="K6403" s="32" t="str">
        <f t="shared" si="417"/>
        <v/>
      </c>
      <c r="L6403" s="20" t="str">
        <f>IF(B6403&gt;=50,VLOOKUP(A6403,英雄数据表!A:L,11,FALSE),IF(B6403&gt;=25,VLOOKUP(A6403,英雄数据表!A:L,7,0),""))</f>
        <v/>
      </c>
      <c r="M6403" s="20" t="str">
        <f>IFERROR(VLOOKUP(B6403,属性中转表!$K$2:$O$21,5,FALSE),"")</f>
        <v/>
      </c>
      <c r="N6403" s="20" t="str">
        <f>IF(B6403=25,VLOOKUP(A6403,英雄数据表!A:L,8,FALSE),IF(B6403=50,VLOOKUP(A6403,英雄数据表!A:L,12,0),""))</f>
        <v/>
      </c>
    </row>
    <row r="6404" spans="1:14" x14ac:dyDescent="0.3">
      <c r="A6404" s="20">
        <v>45046</v>
      </c>
      <c r="B6404" s="21">
        <f t="shared" si="418"/>
        <v>3</v>
      </c>
      <c r="C6404" s="21">
        <v>5</v>
      </c>
      <c r="D6404" s="21">
        <f>VLOOKUP(A6404,英雄数据表!A:D,4,0)</f>
        <v>4</v>
      </c>
      <c r="E6404" s="20" t="str">
        <f>VLOOKUP(A6404,英雄数据表!A:C,3,0)</f>
        <v>碎颅手斧</v>
      </c>
      <c r="F6404" s="20">
        <f t="shared" si="419"/>
        <v>45046</v>
      </c>
      <c r="G6404" s="20">
        <f t="shared" si="420"/>
        <v>45046</v>
      </c>
      <c r="H6404" s="21" t="str">
        <f>VLOOKUP(B6404,属性中转表!A:F,6,FALSE)</f>
        <v>"hp":9000,"atk":250</v>
      </c>
      <c r="I6404" s="20" t="str">
        <f>IF(VLOOKUP(B6404,属性中转表!A:G,7,FALSE)=0,"",VLOOKUP(VLOOKUP(B6404,属性中转表!A:G,7,FALSE),属性中转表!$K$2:$P$21,6,0))&amp;IF(VLOOKUP(B6404,属性中转表!A:G,7,FALSE)&gt;=50,VLOOKUP(A6404,英雄数据表!A:K,9,0),IF(VLOOKUP(B6404,属性中转表!A:G,7,FALSE)&gt;=25,VLOOKUP(A6404,英雄数据表!A:K,5,0),""))</f>
        <v/>
      </c>
      <c r="J6404" s="20" t="str">
        <f>IF(I6404="","",属性中转表!$I$1&amp;(IF(VLOOKUP(B6404,属性中转表!A:G,7,FALSE)=0,0,VLOOKUP(VLOOKUP(B6404,属性中转表!A:G,7,FALSE),属性中转表!$K$2:$P$21,4,0)))+IFERROR(VLOOKUP(A6404,英雄数据表!A:K,IF(武魂!B6404&gt;=50,10,IF(武魂!B6404&gt;=25,6)),0),0))</f>
        <v/>
      </c>
      <c r="K6404" s="32" t="str">
        <f t="shared" si="417"/>
        <v/>
      </c>
      <c r="L6404" s="20" t="str">
        <f>IF(B6404&gt;=50,VLOOKUP(A6404,英雄数据表!A:L,11,FALSE),IF(B6404&gt;=25,VLOOKUP(A6404,英雄数据表!A:L,7,0),""))</f>
        <v/>
      </c>
      <c r="M6404" s="20" t="str">
        <f>IFERROR(VLOOKUP(B6404,属性中转表!$K$2:$O$21,5,FALSE),"")</f>
        <v/>
      </c>
      <c r="N6404" s="20" t="str">
        <f>IF(B6404=25,VLOOKUP(A6404,英雄数据表!A:L,8,FALSE),IF(B6404=50,VLOOKUP(A6404,英雄数据表!A:L,12,0),""))</f>
        <v/>
      </c>
    </row>
    <row r="6405" spans="1:14" x14ac:dyDescent="0.3">
      <c r="A6405" s="20">
        <v>45046</v>
      </c>
      <c r="B6405" s="21">
        <f t="shared" si="418"/>
        <v>4</v>
      </c>
      <c r="C6405" s="21">
        <v>5</v>
      </c>
      <c r="D6405" s="21">
        <f>VLOOKUP(A6405,英雄数据表!A:D,4,0)</f>
        <v>4</v>
      </c>
      <c r="E6405" s="20" t="str">
        <f>VLOOKUP(A6405,英雄数据表!A:C,3,0)</f>
        <v>碎颅手斧</v>
      </c>
      <c r="F6405" s="20">
        <f t="shared" si="419"/>
        <v>45046</v>
      </c>
      <c r="G6405" s="20">
        <f t="shared" si="420"/>
        <v>45046</v>
      </c>
      <c r="H6405" s="21" t="str">
        <f>VLOOKUP(B6405,属性中转表!A:F,6,FALSE)</f>
        <v>"hp":10800,"atk":300</v>
      </c>
      <c r="I6405" s="20" t="str">
        <f>IF(VLOOKUP(B6405,属性中转表!A:G,7,FALSE)=0,"",VLOOKUP(VLOOKUP(B6405,属性中转表!A:G,7,FALSE),属性中转表!$K$2:$P$21,6,0))&amp;IF(VLOOKUP(B6405,属性中转表!A:G,7,FALSE)&gt;=50,VLOOKUP(A6405,英雄数据表!A:K,9,0),IF(VLOOKUP(B6405,属性中转表!A:G,7,FALSE)&gt;=25,VLOOKUP(A6405,英雄数据表!A:K,5,0),""))</f>
        <v/>
      </c>
      <c r="J6405" s="20" t="str">
        <f>IF(I6405="","",属性中转表!$I$1&amp;(IF(VLOOKUP(B6405,属性中转表!A:G,7,FALSE)=0,0,VLOOKUP(VLOOKUP(B6405,属性中转表!A:G,7,FALSE),属性中转表!$K$2:$P$21,4,0)))+IFERROR(VLOOKUP(A6405,英雄数据表!A:K,IF(武魂!B6405&gt;=50,10,IF(武魂!B6405&gt;=25,6)),0),0))</f>
        <v/>
      </c>
      <c r="K6405" s="32" t="str">
        <f t="shared" si="417"/>
        <v/>
      </c>
      <c r="L6405" s="20" t="str">
        <f>IF(B6405&gt;=50,VLOOKUP(A6405,英雄数据表!A:L,11,FALSE),IF(B6405&gt;=25,VLOOKUP(A6405,英雄数据表!A:L,7,0),""))</f>
        <v/>
      </c>
      <c r="M6405" s="20" t="str">
        <f>IFERROR(VLOOKUP(B6405,属性中转表!$K$2:$O$21,5,FALSE),"")</f>
        <v/>
      </c>
      <c r="N6405" s="20" t="str">
        <f>IF(B6405=25,VLOOKUP(A6405,英雄数据表!A:L,8,FALSE),IF(B6405=50,VLOOKUP(A6405,英雄数据表!A:L,12,0),""))</f>
        <v/>
      </c>
    </row>
    <row r="6406" spans="1:14" x14ac:dyDescent="0.3">
      <c r="A6406" s="20">
        <v>45046</v>
      </c>
      <c r="B6406" s="21">
        <f t="shared" si="418"/>
        <v>5</v>
      </c>
      <c r="C6406" s="21">
        <v>5</v>
      </c>
      <c r="D6406" s="21">
        <f>VLOOKUP(A6406,英雄数据表!A:D,4,0)</f>
        <v>4</v>
      </c>
      <c r="E6406" s="20" t="str">
        <f>VLOOKUP(A6406,英雄数据表!A:C,3,0)</f>
        <v>碎颅手斧</v>
      </c>
      <c r="F6406" s="20">
        <f t="shared" si="419"/>
        <v>45046</v>
      </c>
      <c r="G6406" s="20">
        <f t="shared" si="420"/>
        <v>45046</v>
      </c>
      <c r="H6406" s="21" t="str">
        <f>VLOOKUP(B6406,属性中转表!A:F,6,FALSE)</f>
        <v>"hp":12600,"atk":350</v>
      </c>
      <c r="I6406" s="20" t="str">
        <f>IF(VLOOKUP(B6406,属性中转表!A:G,7,FALSE)=0,"",VLOOKUP(VLOOKUP(B6406,属性中转表!A:G,7,FALSE),属性中转表!$K$2:$P$21,6,0))&amp;IF(VLOOKUP(B6406,属性中转表!A:G,7,FALSE)&gt;=50,VLOOKUP(A6406,英雄数据表!A:K,9,0),IF(VLOOKUP(B6406,属性中转表!A:G,7,FALSE)&gt;=25,VLOOKUP(A6406,英雄数据表!A:K,5,0),""))</f>
        <v>"atk":300</v>
      </c>
      <c r="J6406" s="20" t="str">
        <f>IF(I6406="","",属性中转表!$I$1&amp;(IF(VLOOKUP(B6406,属性中转表!A:G,7,FALSE)=0,0,VLOOKUP(VLOOKUP(B6406,属性中转表!A:G,7,FALSE),属性中转表!$K$2:$P$21,4,0)))+IFERROR(VLOOKUP(A6406,英雄数据表!A:K,IF(武魂!B6406&gt;=50,10,IF(武魂!B6406&gt;=25,6)),0),0))</f>
        <v>,"dpspro":0</v>
      </c>
      <c r="K6406" s="32" t="str">
        <f t="shared" si="417"/>
        <v>"atk":300,"dpspro":0</v>
      </c>
      <c r="L6406" s="20" t="str">
        <f>IF(B6406&gt;=50,VLOOKUP(A6406,英雄数据表!A:L,11,FALSE),IF(B6406&gt;=25,VLOOKUP(A6406,英雄数据表!A:L,7,0),""))</f>
        <v/>
      </c>
      <c r="M6406" s="20" t="str">
        <f>IFERROR(VLOOKUP(B6406,属性中转表!$K$2:$O$21,5,FALSE),"")</f>
        <v>"atk":300</v>
      </c>
      <c r="N6406" s="20" t="str">
        <f>IF(B6406=25,VLOOKUP(A6406,英雄数据表!A:L,8,FALSE),IF(B6406=50,VLOOKUP(A6406,英雄数据表!A:L,12,0),""))</f>
        <v/>
      </c>
    </row>
    <row r="6407" spans="1:14" x14ac:dyDescent="0.3">
      <c r="A6407" s="20">
        <v>45046</v>
      </c>
      <c r="B6407" s="21">
        <f t="shared" si="418"/>
        <v>6</v>
      </c>
      <c r="C6407" s="21">
        <v>5</v>
      </c>
      <c r="D6407" s="21">
        <f>VLOOKUP(A6407,英雄数据表!A:D,4,0)</f>
        <v>4</v>
      </c>
      <c r="E6407" s="20" t="str">
        <f>VLOOKUP(A6407,英雄数据表!A:C,3,0)</f>
        <v>碎颅手斧</v>
      </c>
      <c r="F6407" s="20">
        <f t="shared" si="419"/>
        <v>45046</v>
      </c>
      <c r="G6407" s="20">
        <f t="shared" si="420"/>
        <v>45046</v>
      </c>
      <c r="H6407" s="21" t="str">
        <f>VLOOKUP(B6407,属性中转表!A:F,6,FALSE)</f>
        <v>"hp":14400,"atk":400</v>
      </c>
      <c r="I6407" s="20" t="str">
        <f>IF(VLOOKUP(B6407,属性中转表!A:G,7,FALSE)=0,"",VLOOKUP(VLOOKUP(B6407,属性中转表!A:G,7,FALSE),属性中转表!$K$2:$P$21,6,0))&amp;IF(VLOOKUP(B6407,属性中转表!A:G,7,FALSE)&gt;=50,VLOOKUP(A6407,英雄数据表!A:K,9,0),IF(VLOOKUP(B6407,属性中转表!A:G,7,FALSE)&gt;=25,VLOOKUP(A6407,英雄数据表!A:K,5,0),""))</f>
        <v>"atk":300</v>
      </c>
      <c r="J6407" s="20" t="str">
        <f>IF(I6407="","",属性中转表!$I$1&amp;(IF(VLOOKUP(B6407,属性中转表!A:G,7,FALSE)=0,0,VLOOKUP(VLOOKUP(B6407,属性中转表!A:G,7,FALSE),属性中转表!$K$2:$P$21,4,0)))+IFERROR(VLOOKUP(A6407,英雄数据表!A:K,IF(武魂!B6407&gt;=50,10,IF(武魂!B6407&gt;=25,6)),0),0))</f>
        <v>,"dpspro":0</v>
      </c>
      <c r="K6407" s="32" t="str">
        <f t="shared" si="417"/>
        <v>"atk":300,"dpspro":0</v>
      </c>
      <c r="L6407" s="20" t="str">
        <f>IF(B6407&gt;=50,VLOOKUP(A6407,英雄数据表!A:L,11,FALSE),IF(B6407&gt;=25,VLOOKUP(A6407,英雄数据表!A:L,7,0),""))</f>
        <v/>
      </c>
      <c r="M6407" s="20" t="str">
        <f>IFERROR(VLOOKUP(B6407,属性中转表!$K$2:$O$21,5,FALSE),"")</f>
        <v/>
      </c>
      <c r="N6407" s="20" t="str">
        <f>IF(B6407=25,VLOOKUP(A6407,英雄数据表!A:L,8,FALSE),IF(B6407=50,VLOOKUP(A6407,英雄数据表!A:L,12,0),""))</f>
        <v/>
      </c>
    </row>
    <row r="6408" spans="1:14" x14ac:dyDescent="0.3">
      <c r="A6408" s="20">
        <v>45046</v>
      </c>
      <c r="B6408" s="21">
        <f t="shared" si="418"/>
        <v>7</v>
      </c>
      <c r="C6408" s="21">
        <v>5</v>
      </c>
      <c r="D6408" s="21">
        <f>VLOOKUP(A6408,英雄数据表!A:D,4,0)</f>
        <v>4</v>
      </c>
      <c r="E6408" s="20" t="str">
        <f>VLOOKUP(A6408,英雄数据表!A:C,3,0)</f>
        <v>碎颅手斧</v>
      </c>
      <c r="F6408" s="20">
        <f t="shared" si="419"/>
        <v>45046</v>
      </c>
      <c r="G6408" s="20">
        <f t="shared" si="420"/>
        <v>45046</v>
      </c>
      <c r="H6408" s="21" t="str">
        <f>VLOOKUP(B6408,属性中转表!A:F,6,FALSE)</f>
        <v>"hp":16200,"atk":450</v>
      </c>
      <c r="I6408" s="20" t="str">
        <f>IF(VLOOKUP(B6408,属性中转表!A:G,7,FALSE)=0,"",VLOOKUP(VLOOKUP(B6408,属性中转表!A:G,7,FALSE),属性中转表!$K$2:$P$21,6,0))&amp;IF(VLOOKUP(B6408,属性中转表!A:G,7,FALSE)&gt;=50,VLOOKUP(A6408,英雄数据表!A:K,9,0),IF(VLOOKUP(B6408,属性中转表!A:G,7,FALSE)&gt;=25,VLOOKUP(A6408,英雄数据表!A:K,5,0),""))</f>
        <v>"atk":300</v>
      </c>
      <c r="J6408" s="20" t="str">
        <f>IF(I6408="","",属性中转表!$I$1&amp;(IF(VLOOKUP(B6408,属性中转表!A:G,7,FALSE)=0,0,VLOOKUP(VLOOKUP(B6408,属性中转表!A:G,7,FALSE),属性中转表!$K$2:$P$21,4,0)))+IFERROR(VLOOKUP(A6408,英雄数据表!A:K,IF(武魂!B6408&gt;=50,10,IF(武魂!B6408&gt;=25,6)),0),0))</f>
        <v>,"dpspro":0</v>
      </c>
      <c r="K6408" s="32" t="str">
        <f t="shared" si="417"/>
        <v>"atk":300,"dpspro":0</v>
      </c>
      <c r="L6408" s="20" t="str">
        <f>IF(B6408&gt;=50,VLOOKUP(A6408,英雄数据表!A:L,11,FALSE),IF(B6408&gt;=25,VLOOKUP(A6408,英雄数据表!A:L,7,0),""))</f>
        <v/>
      </c>
      <c r="M6408" s="20" t="str">
        <f>IFERROR(VLOOKUP(B6408,属性中转表!$K$2:$O$21,5,FALSE),"")</f>
        <v/>
      </c>
      <c r="N6408" s="20" t="str">
        <f>IF(B6408=25,VLOOKUP(A6408,英雄数据表!A:L,8,FALSE),IF(B6408=50,VLOOKUP(A6408,英雄数据表!A:L,12,0),""))</f>
        <v/>
      </c>
    </row>
    <row r="6409" spans="1:14" x14ac:dyDescent="0.3">
      <c r="A6409" s="20">
        <v>45046</v>
      </c>
      <c r="B6409" s="21">
        <f t="shared" si="418"/>
        <v>8</v>
      </c>
      <c r="C6409" s="21">
        <v>5</v>
      </c>
      <c r="D6409" s="21">
        <f>VLOOKUP(A6409,英雄数据表!A:D,4,0)</f>
        <v>4</v>
      </c>
      <c r="E6409" s="20" t="str">
        <f>VLOOKUP(A6409,英雄数据表!A:C,3,0)</f>
        <v>碎颅手斧</v>
      </c>
      <c r="F6409" s="20">
        <f t="shared" si="419"/>
        <v>45046</v>
      </c>
      <c r="G6409" s="20">
        <f t="shared" si="420"/>
        <v>45046</v>
      </c>
      <c r="H6409" s="21" t="str">
        <f>VLOOKUP(B6409,属性中转表!A:F,6,FALSE)</f>
        <v>"hp":18000,"atk":500</v>
      </c>
      <c r="I6409" s="20" t="str">
        <f>IF(VLOOKUP(B6409,属性中转表!A:G,7,FALSE)=0,"",VLOOKUP(VLOOKUP(B6409,属性中转表!A:G,7,FALSE),属性中转表!$K$2:$P$21,6,0))&amp;IF(VLOOKUP(B6409,属性中转表!A:G,7,FALSE)&gt;=50,VLOOKUP(A6409,英雄数据表!A:K,9,0),IF(VLOOKUP(B6409,属性中转表!A:G,7,FALSE)&gt;=25,VLOOKUP(A6409,英雄数据表!A:K,5,0),""))</f>
        <v>"atk":300</v>
      </c>
      <c r="J6409" s="20" t="str">
        <f>IF(I6409="","",属性中转表!$I$1&amp;(IF(VLOOKUP(B6409,属性中转表!A:G,7,FALSE)=0,0,VLOOKUP(VLOOKUP(B6409,属性中转表!A:G,7,FALSE),属性中转表!$K$2:$P$21,4,0)))+IFERROR(VLOOKUP(A6409,英雄数据表!A:K,IF(武魂!B6409&gt;=50,10,IF(武魂!B6409&gt;=25,6)),0),0))</f>
        <v>,"dpspro":0</v>
      </c>
      <c r="K6409" s="32" t="str">
        <f t="shared" si="417"/>
        <v>"atk":300,"dpspro":0</v>
      </c>
      <c r="L6409" s="20" t="str">
        <f>IF(B6409&gt;=50,VLOOKUP(A6409,英雄数据表!A:L,11,FALSE),IF(B6409&gt;=25,VLOOKUP(A6409,英雄数据表!A:L,7,0),""))</f>
        <v/>
      </c>
      <c r="M6409" s="20" t="str">
        <f>IFERROR(VLOOKUP(B6409,属性中转表!$K$2:$O$21,5,FALSE),"")</f>
        <v/>
      </c>
      <c r="N6409" s="20" t="str">
        <f>IF(B6409=25,VLOOKUP(A6409,英雄数据表!A:L,8,FALSE),IF(B6409=50,VLOOKUP(A6409,英雄数据表!A:L,12,0),""))</f>
        <v/>
      </c>
    </row>
    <row r="6410" spans="1:14" x14ac:dyDescent="0.3">
      <c r="A6410" s="20">
        <v>45046</v>
      </c>
      <c r="B6410" s="21">
        <f t="shared" si="418"/>
        <v>9</v>
      </c>
      <c r="C6410" s="21">
        <v>5</v>
      </c>
      <c r="D6410" s="21">
        <f>VLOOKUP(A6410,英雄数据表!A:D,4,0)</f>
        <v>4</v>
      </c>
      <c r="E6410" s="20" t="str">
        <f>VLOOKUP(A6410,英雄数据表!A:C,3,0)</f>
        <v>碎颅手斧</v>
      </c>
      <c r="F6410" s="20">
        <f t="shared" si="419"/>
        <v>45046</v>
      </c>
      <c r="G6410" s="20">
        <f t="shared" si="420"/>
        <v>45046</v>
      </c>
      <c r="H6410" s="21" t="str">
        <f>VLOOKUP(B6410,属性中转表!A:F,6,FALSE)</f>
        <v>"hp":19800,"atk":550</v>
      </c>
      <c r="I6410" s="20" t="str">
        <f>IF(VLOOKUP(B6410,属性中转表!A:G,7,FALSE)=0,"",VLOOKUP(VLOOKUP(B6410,属性中转表!A:G,7,FALSE),属性中转表!$K$2:$P$21,6,0))&amp;IF(VLOOKUP(B6410,属性中转表!A:G,7,FALSE)&gt;=50,VLOOKUP(A6410,英雄数据表!A:K,9,0),IF(VLOOKUP(B6410,属性中转表!A:G,7,FALSE)&gt;=25,VLOOKUP(A6410,英雄数据表!A:K,5,0),""))</f>
        <v>"atk":300</v>
      </c>
      <c r="J6410" s="20" t="str">
        <f>IF(I6410="","",属性中转表!$I$1&amp;(IF(VLOOKUP(B6410,属性中转表!A:G,7,FALSE)=0,0,VLOOKUP(VLOOKUP(B6410,属性中转表!A:G,7,FALSE),属性中转表!$K$2:$P$21,4,0)))+IFERROR(VLOOKUP(A6410,英雄数据表!A:K,IF(武魂!B6410&gt;=50,10,IF(武魂!B6410&gt;=25,6)),0),0))</f>
        <v>,"dpspro":0</v>
      </c>
      <c r="K6410" s="32" t="str">
        <f t="shared" si="417"/>
        <v>"atk":300,"dpspro":0</v>
      </c>
      <c r="L6410" s="20" t="str">
        <f>IF(B6410&gt;=50,VLOOKUP(A6410,英雄数据表!A:L,11,FALSE),IF(B6410&gt;=25,VLOOKUP(A6410,英雄数据表!A:L,7,0),""))</f>
        <v/>
      </c>
      <c r="M6410" s="20" t="str">
        <f>IFERROR(VLOOKUP(B6410,属性中转表!$K$2:$O$21,5,FALSE),"")</f>
        <v/>
      </c>
      <c r="N6410" s="20" t="str">
        <f>IF(B6410=25,VLOOKUP(A6410,英雄数据表!A:L,8,FALSE),IF(B6410=50,VLOOKUP(A6410,英雄数据表!A:L,12,0),""))</f>
        <v/>
      </c>
    </row>
    <row r="6411" spans="1:14" x14ac:dyDescent="0.3">
      <c r="A6411" s="20">
        <v>45046</v>
      </c>
      <c r="B6411" s="21">
        <f t="shared" si="418"/>
        <v>10</v>
      </c>
      <c r="C6411" s="21">
        <v>5</v>
      </c>
      <c r="D6411" s="21">
        <f>VLOOKUP(A6411,英雄数据表!A:D,4,0)</f>
        <v>4</v>
      </c>
      <c r="E6411" s="20" t="str">
        <f>VLOOKUP(A6411,英雄数据表!A:C,3,0)</f>
        <v>碎颅手斧</v>
      </c>
      <c r="F6411" s="20">
        <f t="shared" si="419"/>
        <v>45046</v>
      </c>
      <c r="G6411" s="20">
        <f t="shared" si="420"/>
        <v>45046</v>
      </c>
      <c r="H6411" s="21" t="str">
        <f>VLOOKUP(B6411,属性中转表!A:F,6,FALSE)</f>
        <v>"hp":21600,"atk":600</v>
      </c>
      <c r="I6411" s="20" t="str">
        <f>IF(VLOOKUP(B6411,属性中转表!A:G,7,FALSE)=0,"",VLOOKUP(VLOOKUP(B6411,属性中转表!A:G,7,FALSE),属性中转表!$K$2:$P$21,6,0))&amp;IF(VLOOKUP(B6411,属性中转表!A:G,7,FALSE)&gt;=50,VLOOKUP(A6411,英雄数据表!A:K,9,0),IF(VLOOKUP(B6411,属性中转表!A:G,7,FALSE)&gt;=25,VLOOKUP(A6411,英雄数据表!A:K,5,0),""))</f>
        <v>"atk":300,"hp":5000</v>
      </c>
      <c r="J6411" s="20" t="str">
        <f>IF(I6411="","",属性中转表!$I$1&amp;(IF(VLOOKUP(B6411,属性中转表!A:G,7,FALSE)=0,0,VLOOKUP(VLOOKUP(B6411,属性中转表!A:G,7,FALSE),属性中转表!$K$2:$P$21,4,0)))+IFERROR(VLOOKUP(A6411,英雄数据表!A:K,IF(武魂!B6411&gt;=50,10,IF(武魂!B6411&gt;=25,6)),0),0))</f>
        <v>,"dpspro":0</v>
      </c>
      <c r="K6411" s="32" t="str">
        <f t="shared" si="417"/>
        <v>"atk":300,"hp":5000,"dpspro":0</v>
      </c>
      <c r="L6411" s="20" t="str">
        <f>IF(B6411&gt;=50,VLOOKUP(A6411,英雄数据表!A:L,11,FALSE),IF(B6411&gt;=25,VLOOKUP(A6411,英雄数据表!A:L,7,0),""))</f>
        <v/>
      </c>
      <c r="M6411" s="20" t="str">
        <f>IFERROR(VLOOKUP(B6411,属性中转表!$K$2:$O$21,5,FALSE),"")</f>
        <v>"hp":5000</v>
      </c>
      <c r="N6411" s="20" t="str">
        <f>IF(B6411=25,VLOOKUP(A6411,英雄数据表!A:L,8,FALSE),IF(B6411=50,VLOOKUP(A6411,英雄数据表!A:L,12,0),""))</f>
        <v/>
      </c>
    </row>
    <row r="6412" spans="1:14" x14ac:dyDescent="0.3">
      <c r="A6412" s="20">
        <v>45046</v>
      </c>
      <c r="B6412" s="21">
        <f t="shared" si="418"/>
        <v>11</v>
      </c>
      <c r="C6412" s="21">
        <v>5</v>
      </c>
      <c r="D6412" s="21">
        <f>VLOOKUP(A6412,英雄数据表!A:D,4,0)</f>
        <v>4</v>
      </c>
      <c r="E6412" s="20" t="str">
        <f>VLOOKUP(A6412,英雄数据表!A:C,3,0)</f>
        <v>碎颅手斧</v>
      </c>
      <c r="F6412" s="20">
        <f t="shared" si="419"/>
        <v>45046</v>
      </c>
      <c r="G6412" s="20">
        <f t="shared" si="420"/>
        <v>45046</v>
      </c>
      <c r="H6412" s="21" t="str">
        <f>VLOOKUP(B6412,属性中转表!A:F,6,FALSE)</f>
        <v>"hp":24300,"atk":675</v>
      </c>
      <c r="I6412" s="20" t="str">
        <f>IF(VLOOKUP(B6412,属性中转表!A:G,7,FALSE)=0,"",VLOOKUP(VLOOKUP(B6412,属性中转表!A:G,7,FALSE),属性中转表!$K$2:$P$21,6,0))&amp;IF(VLOOKUP(B6412,属性中转表!A:G,7,FALSE)&gt;=50,VLOOKUP(A6412,英雄数据表!A:K,9,0),IF(VLOOKUP(B6412,属性中转表!A:G,7,FALSE)&gt;=25,VLOOKUP(A6412,英雄数据表!A:K,5,0),""))</f>
        <v>"atk":300,"hp":5000</v>
      </c>
      <c r="J6412" s="20" t="str">
        <f>IF(I6412="","",属性中转表!$I$1&amp;(IF(VLOOKUP(B6412,属性中转表!A:G,7,FALSE)=0,0,VLOOKUP(VLOOKUP(B6412,属性中转表!A:G,7,FALSE),属性中转表!$K$2:$P$21,4,0)))+IFERROR(VLOOKUP(A6412,英雄数据表!A:K,IF(武魂!B6412&gt;=50,10,IF(武魂!B6412&gt;=25,6)),0),0))</f>
        <v>,"dpspro":0</v>
      </c>
      <c r="K6412" s="32" t="str">
        <f t="shared" si="417"/>
        <v>"atk":300,"hp":5000,"dpspro":0</v>
      </c>
      <c r="L6412" s="20" t="str">
        <f>IF(B6412&gt;=50,VLOOKUP(A6412,英雄数据表!A:L,11,FALSE),IF(B6412&gt;=25,VLOOKUP(A6412,英雄数据表!A:L,7,0),""))</f>
        <v/>
      </c>
      <c r="M6412" s="20" t="str">
        <f>IFERROR(VLOOKUP(B6412,属性中转表!$K$2:$O$21,5,FALSE),"")</f>
        <v/>
      </c>
      <c r="N6412" s="20" t="str">
        <f>IF(B6412=25,VLOOKUP(A6412,英雄数据表!A:L,8,FALSE),IF(B6412=50,VLOOKUP(A6412,英雄数据表!A:L,12,0),""))</f>
        <v/>
      </c>
    </row>
    <row r="6413" spans="1:14" x14ac:dyDescent="0.3">
      <c r="A6413" s="20">
        <v>45046</v>
      </c>
      <c r="B6413" s="21">
        <f t="shared" si="418"/>
        <v>12</v>
      </c>
      <c r="C6413" s="21">
        <v>5</v>
      </c>
      <c r="D6413" s="21">
        <f>VLOOKUP(A6413,英雄数据表!A:D,4,0)</f>
        <v>4</v>
      </c>
      <c r="E6413" s="20" t="str">
        <f>VLOOKUP(A6413,英雄数据表!A:C,3,0)</f>
        <v>碎颅手斧</v>
      </c>
      <c r="F6413" s="20">
        <f t="shared" si="419"/>
        <v>45046</v>
      </c>
      <c r="G6413" s="20">
        <f t="shared" si="420"/>
        <v>45046</v>
      </c>
      <c r="H6413" s="21" t="str">
        <f>VLOOKUP(B6413,属性中转表!A:F,6,FALSE)</f>
        <v>"hp":27000,"atk":750</v>
      </c>
      <c r="I6413" s="20" t="str">
        <f>IF(VLOOKUP(B6413,属性中转表!A:G,7,FALSE)=0,"",VLOOKUP(VLOOKUP(B6413,属性中转表!A:G,7,FALSE),属性中转表!$K$2:$P$21,6,0))&amp;IF(VLOOKUP(B6413,属性中转表!A:G,7,FALSE)&gt;=50,VLOOKUP(A6413,英雄数据表!A:K,9,0),IF(VLOOKUP(B6413,属性中转表!A:G,7,FALSE)&gt;=25,VLOOKUP(A6413,英雄数据表!A:K,5,0),""))</f>
        <v>"atk":300,"hp":5000</v>
      </c>
      <c r="J6413" s="20" t="str">
        <f>IF(I6413="","",属性中转表!$I$1&amp;(IF(VLOOKUP(B6413,属性中转表!A:G,7,FALSE)=0,0,VLOOKUP(VLOOKUP(B6413,属性中转表!A:G,7,FALSE),属性中转表!$K$2:$P$21,4,0)))+IFERROR(VLOOKUP(A6413,英雄数据表!A:K,IF(武魂!B6413&gt;=50,10,IF(武魂!B6413&gt;=25,6)),0),0))</f>
        <v>,"dpspro":0</v>
      </c>
      <c r="K6413" s="32" t="str">
        <f t="shared" si="417"/>
        <v>"atk":300,"hp":5000,"dpspro":0</v>
      </c>
      <c r="L6413" s="20" t="str">
        <f>IF(B6413&gt;=50,VLOOKUP(A6413,英雄数据表!A:L,11,FALSE),IF(B6413&gt;=25,VLOOKUP(A6413,英雄数据表!A:L,7,0),""))</f>
        <v/>
      </c>
      <c r="M6413" s="20" t="str">
        <f>IFERROR(VLOOKUP(B6413,属性中转表!$K$2:$O$21,5,FALSE),"")</f>
        <v/>
      </c>
      <c r="N6413" s="20" t="str">
        <f>IF(B6413=25,VLOOKUP(A6413,英雄数据表!A:L,8,FALSE),IF(B6413=50,VLOOKUP(A6413,英雄数据表!A:L,12,0),""))</f>
        <v/>
      </c>
    </row>
    <row r="6414" spans="1:14" x14ac:dyDescent="0.3">
      <c r="A6414" s="20">
        <v>45046</v>
      </c>
      <c r="B6414" s="21">
        <f t="shared" si="418"/>
        <v>13</v>
      </c>
      <c r="C6414" s="21">
        <v>5</v>
      </c>
      <c r="D6414" s="21">
        <f>VLOOKUP(A6414,英雄数据表!A:D,4,0)</f>
        <v>4</v>
      </c>
      <c r="E6414" s="20" t="str">
        <f>VLOOKUP(A6414,英雄数据表!A:C,3,0)</f>
        <v>碎颅手斧</v>
      </c>
      <c r="F6414" s="20">
        <f t="shared" si="419"/>
        <v>45046</v>
      </c>
      <c r="G6414" s="20">
        <f t="shared" si="420"/>
        <v>45046</v>
      </c>
      <c r="H6414" s="21" t="str">
        <f>VLOOKUP(B6414,属性中转表!A:F,6,FALSE)</f>
        <v>"hp":29700,"atk":825</v>
      </c>
      <c r="I6414" s="20" t="str">
        <f>IF(VLOOKUP(B6414,属性中转表!A:G,7,FALSE)=0,"",VLOOKUP(VLOOKUP(B6414,属性中转表!A:G,7,FALSE),属性中转表!$K$2:$P$21,6,0))&amp;IF(VLOOKUP(B6414,属性中转表!A:G,7,FALSE)&gt;=50,VLOOKUP(A6414,英雄数据表!A:K,9,0),IF(VLOOKUP(B6414,属性中转表!A:G,7,FALSE)&gt;=25,VLOOKUP(A6414,英雄数据表!A:K,5,0),""))</f>
        <v>"atk":300,"hp":5000</v>
      </c>
      <c r="J6414" s="20" t="str">
        <f>IF(I6414="","",属性中转表!$I$1&amp;(IF(VLOOKUP(B6414,属性中转表!A:G,7,FALSE)=0,0,VLOOKUP(VLOOKUP(B6414,属性中转表!A:G,7,FALSE),属性中转表!$K$2:$P$21,4,0)))+IFERROR(VLOOKUP(A6414,英雄数据表!A:K,IF(武魂!B6414&gt;=50,10,IF(武魂!B6414&gt;=25,6)),0),0))</f>
        <v>,"dpspro":0</v>
      </c>
      <c r="K6414" s="32" t="str">
        <f t="shared" si="417"/>
        <v>"atk":300,"hp":5000,"dpspro":0</v>
      </c>
      <c r="L6414" s="20" t="str">
        <f>IF(B6414&gt;=50,VLOOKUP(A6414,英雄数据表!A:L,11,FALSE),IF(B6414&gt;=25,VLOOKUP(A6414,英雄数据表!A:L,7,0),""))</f>
        <v/>
      </c>
      <c r="M6414" s="20" t="str">
        <f>IFERROR(VLOOKUP(B6414,属性中转表!$K$2:$O$21,5,FALSE),"")</f>
        <v/>
      </c>
      <c r="N6414" s="20" t="str">
        <f>IF(B6414=25,VLOOKUP(A6414,英雄数据表!A:L,8,FALSE),IF(B6414=50,VLOOKUP(A6414,英雄数据表!A:L,12,0),""))</f>
        <v/>
      </c>
    </row>
    <row r="6415" spans="1:14" x14ac:dyDescent="0.3">
      <c r="A6415" s="20">
        <v>45046</v>
      </c>
      <c r="B6415" s="21">
        <f t="shared" si="418"/>
        <v>14</v>
      </c>
      <c r="C6415" s="21">
        <v>5</v>
      </c>
      <c r="D6415" s="21">
        <f>VLOOKUP(A6415,英雄数据表!A:D,4,0)</f>
        <v>4</v>
      </c>
      <c r="E6415" s="20" t="str">
        <f>VLOOKUP(A6415,英雄数据表!A:C,3,0)</f>
        <v>碎颅手斧</v>
      </c>
      <c r="F6415" s="20">
        <f t="shared" si="419"/>
        <v>45046</v>
      </c>
      <c r="G6415" s="20">
        <f t="shared" si="420"/>
        <v>45046</v>
      </c>
      <c r="H6415" s="21" t="str">
        <f>VLOOKUP(B6415,属性中转表!A:F,6,FALSE)</f>
        <v>"hp":32400,"atk":900</v>
      </c>
      <c r="I6415" s="20" t="str">
        <f>IF(VLOOKUP(B6415,属性中转表!A:G,7,FALSE)=0,"",VLOOKUP(VLOOKUP(B6415,属性中转表!A:G,7,FALSE),属性中转表!$K$2:$P$21,6,0))&amp;IF(VLOOKUP(B6415,属性中转表!A:G,7,FALSE)&gt;=50,VLOOKUP(A6415,英雄数据表!A:K,9,0),IF(VLOOKUP(B6415,属性中转表!A:G,7,FALSE)&gt;=25,VLOOKUP(A6415,英雄数据表!A:K,5,0),""))</f>
        <v>"atk":300,"hp":5000</v>
      </c>
      <c r="J6415" s="20" t="str">
        <f>IF(I6415="","",属性中转表!$I$1&amp;(IF(VLOOKUP(B6415,属性中转表!A:G,7,FALSE)=0,0,VLOOKUP(VLOOKUP(B6415,属性中转表!A:G,7,FALSE),属性中转表!$K$2:$P$21,4,0)))+IFERROR(VLOOKUP(A6415,英雄数据表!A:K,IF(武魂!B6415&gt;=50,10,IF(武魂!B6415&gt;=25,6)),0),0))</f>
        <v>,"dpspro":0</v>
      </c>
      <c r="K6415" s="32" t="str">
        <f t="shared" si="417"/>
        <v>"atk":300,"hp":5000,"dpspro":0</v>
      </c>
      <c r="L6415" s="20" t="str">
        <f>IF(B6415&gt;=50,VLOOKUP(A6415,英雄数据表!A:L,11,FALSE),IF(B6415&gt;=25,VLOOKUP(A6415,英雄数据表!A:L,7,0),""))</f>
        <v/>
      </c>
      <c r="M6415" s="20" t="str">
        <f>IFERROR(VLOOKUP(B6415,属性中转表!$K$2:$O$21,5,FALSE),"")</f>
        <v/>
      </c>
      <c r="N6415" s="20" t="str">
        <f>IF(B6415=25,VLOOKUP(A6415,英雄数据表!A:L,8,FALSE),IF(B6415=50,VLOOKUP(A6415,英雄数据表!A:L,12,0),""))</f>
        <v/>
      </c>
    </row>
    <row r="6416" spans="1:14" x14ac:dyDescent="0.3">
      <c r="A6416" s="20">
        <v>45046</v>
      </c>
      <c r="B6416" s="21">
        <f t="shared" si="418"/>
        <v>15</v>
      </c>
      <c r="C6416" s="21">
        <v>5</v>
      </c>
      <c r="D6416" s="21">
        <f>VLOOKUP(A6416,英雄数据表!A:D,4,0)</f>
        <v>4</v>
      </c>
      <c r="E6416" s="20" t="str">
        <f>VLOOKUP(A6416,英雄数据表!A:C,3,0)</f>
        <v>碎颅手斧</v>
      </c>
      <c r="F6416" s="20">
        <f t="shared" si="419"/>
        <v>45046</v>
      </c>
      <c r="G6416" s="20">
        <f t="shared" si="420"/>
        <v>45046</v>
      </c>
      <c r="H6416" s="21" t="str">
        <f>VLOOKUP(B6416,属性中转表!A:F,6,FALSE)</f>
        <v>"hp":35100,"atk":975</v>
      </c>
      <c r="I6416" s="20" t="str">
        <f>IF(VLOOKUP(B6416,属性中转表!A:G,7,FALSE)=0,"",VLOOKUP(VLOOKUP(B6416,属性中转表!A:G,7,FALSE),属性中转表!$K$2:$P$21,6,0))&amp;IF(VLOOKUP(B6416,属性中转表!A:G,7,FALSE)&gt;=50,VLOOKUP(A6416,英雄数据表!A:K,9,0),IF(VLOOKUP(B6416,属性中转表!A:G,7,FALSE)&gt;=25,VLOOKUP(A6416,英雄数据表!A:K,5,0),""))</f>
        <v>"atk":300,"hp":5000,"undpspro":50</v>
      </c>
      <c r="J6416" s="20" t="str">
        <f>IF(I6416="","",属性中转表!$I$1&amp;(IF(VLOOKUP(B6416,属性中转表!A:G,7,FALSE)=0,0,VLOOKUP(VLOOKUP(B6416,属性中转表!A:G,7,FALSE),属性中转表!$K$2:$P$21,4,0)))+IFERROR(VLOOKUP(A6416,英雄数据表!A:K,IF(武魂!B6416&gt;=50,10,IF(武魂!B6416&gt;=25,6)),0),0))</f>
        <v>,"dpspro":0</v>
      </c>
      <c r="K6416" s="32" t="str">
        <f t="shared" si="417"/>
        <v>"atk":300,"hp":5000,"undpspro":50,"dpspro":0</v>
      </c>
      <c r="L6416" s="20" t="str">
        <f>IF(B6416&gt;=50,VLOOKUP(A6416,英雄数据表!A:L,11,FALSE),IF(B6416&gt;=25,VLOOKUP(A6416,英雄数据表!A:L,7,0),""))</f>
        <v/>
      </c>
      <c r="M6416" s="20" t="str">
        <f>IFERROR(VLOOKUP(B6416,属性中转表!$K$2:$O$21,5,FALSE),"")</f>
        <v>"undpspro":50</v>
      </c>
      <c r="N6416" s="20" t="str">
        <f>IF(B6416=25,VLOOKUP(A6416,英雄数据表!A:L,8,FALSE),IF(B6416=50,VLOOKUP(A6416,英雄数据表!A:L,12,0),""))</f>
        <v/>
      </c>
    </row>
    <row r="6417" spans="1:14" x14ac:dyDescent="0.3">
      <c r="A6417" s="20">
        <v>45046</v>
      </c>
      <c r="B6417" s="21">
        <f t="shared" si="418"/>
        <v>16</v>
      </c>
      <c r="C6417" s="21">
        <v>5</v>
      </c>
      <c r="D6417" s="21">
        <f>VLOOKUP(A6417,英雄数据表!A:D,4,0)</f>
        <v>4</v>
      </c>
      <c r="E6417" s="20" t="str">
        <f>VLOOKUP(A6417,英雄数据表!A:C,3,0)</f>
        <v>碎颅手斧</v>
      </c>
      <c r="F6417" s="20">
        <f t="shared" si="419"/>
        <v>45046</v>
      </c>
      <c r="G6417" s="20">
        <f t="shared" si="420"/>
        <v>45046</v>
      </c>
      <c r="H6417" s="21" t="str">
        <f>VLOOKUP(B6417,属性中转表!A:F,6,FALSE)</f>
        <v>"hp":37800,"atk":1050</v>
      </c>
      <c r="I6417" s="20" t="str">
        <f>IF(VLOOKUP(B6417,属性中转表!A:G,7,FALSE)=0,"",VLOOKUP(VLOOKUP(B6417,属性中转表!A:G,7,FALSE),属性中转表!$K$2:$P$21,6,0))&amp;IF(VLOOKUP(B6417,属性中转表!A:G,7,FALSE)&gt;=50,VLOOKUP(A6417,英雄数据表!A:K,9,0),IF(VLOOKUP(B6417,属性中转表!A:G,7,FALSE)&gt;=25,VLOOKUP(A6417,英雄数据表!A:K,5,0),""))</f>
        <v>"atk":300,"hp":5000,"undpspro":50</v>
      </c>
      <c r="J6417" s="20" t="str">
        <f>IF(I6417="","",属性中转表!$I$1&amp;(IF(VLOOKUP(B6417,属性中转表!A:G,7,FALSE)=0,0,VLOOKUP(VLOOKUP(B6417,属性中转表!A:G,7,FALSE),属性中转表!$K$2:$P$21,4,0)))+IFERROR(VLOOKUP(A6417,英雄数据表!A:K,IF(武魂!B6417&gt;=50,10,IF(武魂!B6417&gt;=25,6)),0),0))</f>
        <v>,"dpspro":0</v>
      </c>
      <c r="K6417" s="32" t="str">
        <f t="shared" si="417"/>
        <v>"atk":300,"hp":5000,"undpspro":50,"dpspro":0</v>
      </c>
      <c r="L6417" s="20" t="str">
        <f>IF(B6417&gt;=50,VLOOKUP(A6417,英雄数据表!A:L,11,FALSE),IF(B6417&gt;=25,VLOOKUP(A6417,英雄数据表!A:L,7,0),""))</f>
        <v/>
      </c>
      <c r="M6417" s="20" t="str">
        <f>IFERROR(VLOOKUP(B6417,属性中转表!$K$2:$O$21,5,FALSE),"")</f>
        <v/>
      </c>
      <c r="N6417" s="20" t="str">
        <f>IF(B6417=25,VLOOKUP(A6417,英雄数据表!A:L,8,FALSE),IF(B6417=50,VLOOKUP(A6417,英雄数据表!A:L,12,0),""))</f>
        <v/>
      </c>
    </row>
    <row r="6418" spans="1:14" x14ac:dyDescent="0.3">
      <c r="A6418" s="20">
        <v>45046</v>
      </c>
      <c r="B6418" s="21">
        <f t="shared" si="418"/>
        <v>17</v>
      </c>
      <c r="C6418" s="21">
        <v>5</v>
      </c>
      <c r="D6418" s="21">
        <f>VLOOKUP(A6418,英雄数据表!A:D,4,0)</f>
        <v>4</v>
      </c>
      <c r="E6418" s="20" t="str">
        <f>VLOOKUP(A6418,英雄数据表!A:C,3,0)</f>
        <v>碎颅手斧</v>
      </c>
      <c r="F6418" s="20">
        <f t="shared" si="419"/>
        <v>45046</v>
      </c>
      <c r="G6418" s="20">
        <f t="shared" si="420"/>
        <v>45046</v>
      </c>
      <c r="H6418" s="21" t="str">
        <f>VLOOKUP(B6418,属性中转表!A:F,6,FALSE)</f>
        <v>"hp":40500,"atk":1125</v>
      </c>
      <c r="I6418" s="20" t="str">
        <f>IF(VLOOKUP(B6418,属性中转表!A:G,7,FALSE)=0,"",VLOOKUP(VLOOKUP(B6418,属性中转表!A:G,7,FALSE),属性中转表!$K$2:$P$21,6,0))&amp;IF(VLOOKUP(B6418,属性中转表!A:G,7,FALSE)&gt;=50,VLOOKUP(A6418,英雄数据表!A:K,9,0),IF(VLOOKUP(B6418,属性中转表!A:G,7,FALSE)&gt;=25,VLOOKUP(A6418,英雄数据表!A:K,5,0),""))</f>
        <v>"atk":300,"hp":5000,"undpspro":50</v>
      </c>
      <c r="J6418" s="20" t="str">
        <f>IF(I6418="","",属性中转表!$I$1&amp;(IF(VLOOKUP(B6418,属性中转表!A:G,7,FALSE)=0,0,VLOOKUP(VLOOKUP(B6418,属性中转表!A:G,7,FALSE),属性中转表!$K$2:$P$21,4,0)))+IFERROR(VLOOKUP(A6418,英雄数据表!A:K,IF(武魂!B6418&gt;=50,10,IF(武魂!B6418&gt;=25,6)),0),0))</f>
        <v>,"dpspro":0</v>
      </c>
      <c r="K6418" s="32" t="str">
        <f t="shared" si="417"/>
        <v>"atk":300,"hp":5000,"undpspro":50,"dpspro":0</v>
      </c>
      <c r="L6418" s="20" t="str">
        <f>IF(B6418&gt;=50,VLOOKUP(A6418,英雄数据表!A:L,11,FALSE),IF(B6418&gt;=25,VLOOKUP(A6418,英雄数据表!A:L,7,0),""))</f>
        <v/>
      </c>
      <c r="M6418" s="20" t="str">
        <f>IFERROR(VLOOKUP(B6418,属性中转表!$K$2:$O$21,5,FALSE),"")</f>
        <v/>
      </c>
      <c r="N6418" s="20" t="str">
        <f>IF(B6418=25,VLOOKUP(A6418,英雄数据表!A:L,8,FALSE),IF(B6418=50,VLOOKUP(A6418,英雄数据表!A:L,12,0),""))</f>
        <v/>
      </c>
    </row>
    <row r="6419" spans="1:14" x14ac:dyDescent="0.3">
      <c r="A6419" s="20">
        <v>45046</v>
      </c>
      <c r="B6419" s="21">
        <f t="shared" si="418"/>
        <v>18</v>
      </c>
      <c r="C6419" s="21">
        <v>5</v>
      </c>
      <c r="D6419" s="21">
        <f>VLOOKUP(A6419,英雄数据表!A:D,4,0)</f>
        <v>4</v>
      </c>
      <c r="E6419" s="20" t="str">
        <f>VLOOKUP(A6419,英雄数据表!A:C,3,0)</f>
        <v>碎颅手斧</v>
      </c>
      <c r="F6419" s="20">
        <f t="shared" si="419"/>
        <v>45046</v>
      </c>
      <c r="G6419" s="20">
        <f t="shared" si="420"/>
        <v>45046</v>
      </c>
      <c r="H6419" s="21" t="str">
        <f>VLOOKUP(B6419,属性中转表!A:F,6,FALSE)</f>
        <v>"hp":43200,"atk":1200</v>
      </c>
      <c r="I6419" s="20" t="str">
        <f>IF(VLOOKUP(B6419,属性中转表!A:G,7,FALSE)=0,"",VLOOKUP(VLOOKUP(B6419,属性中转表!A:G,7,FALSE),属性中转表!$K$2:$P$21,6,0))&amp;IF(VLOOKUP(B6419,属性中转表!A:G,7,FALSE)&gt;=50,VLOOKUP(A6419,英雄数据表!A:K,9,0),IF(VLOOKUP(B6419,属性中转表!A:G,7,FALSE)&gt;=25,VLOOKUP(A6419,英雄数据表!A:K,5,0),""))</f>
        <v>"atk":300,"hp":5000,"undpspro":50</v>
      </c>
      <c r="J6419" s="20" t="str">
        <f>IF(I6419="","",属性中转表!$I$1&amp;(IF(VLOOKUP(B6419,属性中转表!A:G,7,FALSE)=0,0,VLOOKUP(VLOOKUP(B6419,属性中转表!A:G,7,FALSE),属性中转表!$K$2:$P$21,4,0)))+IFERROR(VLOOKUP(A6419,英雄数据表!A:K,IF(武魂!B6419&gt;=50,10,IF(武魂!B6419&gt;=25,6)),0),0))</f>
        <v>,"dpspro":0</v>
      </c>
      <c r="K6419" s="32" t="str">
        <f t="shared" si="417"/>
        <v>"atk":300,"hp":5000,"undpspro":50,"dpspro":0</v>
      </c>
      <c r="L6419" s="20" t="str">
        <f>IF(B6419&gt;=50,VLOOKUP(A6419,英雄数据表!A:L,11,FALSE),IF(B6419&gt;=25,VLOOKUP(A6419,英雄数据表!A:L,7,0),""))</f>
        <v/>
      </c>
      <c r="M6419" s="20" t="str">
        <f>IFERROR(VLOOKUP(B6419,属性中转表!$K$2:$O$21,5,FALSE),"")</f>
        <v/>
      </c>
      <c r="N6419" s="20" t="str">
        <f>IF(B6419=25,VLOOKUP(A6419,英雄数据表!A:L,8,FALSE),IF(B6419=50,VLOOKUP(A6419,英雄数据表!A:L,12,0),""))</f>
        <v/>
      </c>
    </row>
    <row r="6420" spans="1:14" x14ac:dyDescent="0.3">
      <c r="A6420" s="20">
        <v>45046</v>
      </c>
      <c r="B6420" s="21">
        <f t="shared" si="418"/>
        <v>19</v>
      </c>
      <c r="C6420" s="21">
        <v>5</v>
      </c>
      <c r="D6420" s="21">
        <f>VLOOKUP(A6420,英雄数据表!A:D,4,0)</f>
        <v>4</v>
      </c>
      <c r="E6420" s="20" t="str">
        <f>VLOOKUP(A6420,英雄数据表!A:C,3,0)</f>
        <v>碎颅手斧</v>
      </c>
      <c r="F6420" s="20">
        <f t="shared" si="419"/>
        <v>45046</v>
      </c>
      <c r="G6420" s="20">
        <f t="shared" si="420"/>
        <v>45046</v>
      </c>
      <c r="H6420" s="21" t="str">
        <f>VLOOKUP(B6420,属性中转表!A:F,6,FALSE)</f>
        <v>"hp":45900,"atk":1275</v>
      </c>
      <c r="I6420" s="20" t="str">
        <f>IF(VLOOKUP(B6420,属性中转表!A:G,7,FALSE)=0,"",VLOOKUP(VLOOKUP(B6420,属性中转表!A:G,7,FALSE),属性中转表!$K$2:$P$21,6,0))&amp;IF(VLOOKUP(B6420,属性中转表!A:G,7,FALSE)&gt;=50,VLOOKUP(A6420,英雄数据表!A:K,9,0),IF(VLOOKUP(B6420,属性中转表!A:G,7,FALSE)&gt;=25,VLOOKUP(A6420,英雄数据表!A:K,5,0),""))</f>
        <v>"atk":300,"hp":5000,"undpspro":50</v>
      </c>
      <c r="J6420" s="20" t="str">
        <f>IF(I6420="","",属性中转表!$I$1&amp;(IF(VLOOKUP(B6420,属性中转表!A:G,7,FALSE)=0,0,VLOOKUP(VLOOKUP(B6420,属性中转表!A:G,7,FALSE),属性中转表!$K$2:$P$21,4,0)))+IFERROR(VLOOKUP(A6420,英雄数据表!A:K,IF(武魂!B6420&gt;=50,10,IF(武魂!B6420&gt;=25,6)),0),0))</f>
        <v>,"dpspro":0</v>
      </c>
      <c r="K6420" s="32" t="str">
        <f t="shared" si="417"/>
        <v>"atk":300,"hp":5000,"undpspro":50,"dpspro":0</v>
      </c>
      <c r="L6420" s="20" t="str">
        <f>IF(B6420&gt;=50,VLOOKUP(A6420,英雄数据表!A:L,11,FALSE),IF(B6420&gt;=25,VLOOKUP(A6420,英雄数据表!A:L,7,0),""))</f>
        <v/>
      </c>
      <c r="M6420" s="20" t="str">
        <f>IFERROR(VLOOKUP(B6420,属性中转表!$K$2:$O$21,5,FALSE),"")</f>
        <v/>
      </c>
      <c r="N6420" s="20" t="str">
        <f>IF(B6420=25,VLOOKUP(A6420,英雄数据表!A:L,8,FALSE),IF(B6420=50,VLOOKUP(A6420,英雄数据表!A:L,12,0),""))</f>
        <v/>
      </c>
    </row>
    <row r="6421" spans="1:14" x14ac:dyDescent="0.3">
      <c r="A6421" s="20">
        <v>45046</v>
      </c>
      <c r="B6421" s="21">
        <f t="shared" si="418"/>
        <v>20</v>
      </c>
      <c r="C6421" s="21">
        <v>5</v>
      </c>
      <c r="D6421" s="21">
        <f>VLOOKUP(A6421,英雄数据表!A:D,4,0)</f>
        <v>4</v>
      </c>
      <c r="E6421" s="20" t="str">
        <f>VLOOKUP(A6421,英雄数据表!A:C,3,0)</f>
        <v>碎颅手斧</v>
      </c>
      <c r="F6421" s="20">
        <f t="shared" si="419"/>
        <v>45046</v>
      </c>
      <c r="G6421" s="20">
        <f t="shared" si="420"/>
        <v>45046</v>
      </c>
      <c r="H6421" s="21" t="str">
        <f>VLOOKUP(B6421,属性中转表!A:F,6,FALSE)</f>
        <v>"hp":48600,"atk":1350</v>
      </c>
      <c r="I6421" s="20" t="str">
        <f>IF(VLOOKUP(B6421,属性中转表!A:G,7,FALSE)=0,"",VLOOKUP(VLOOKUP(B6421,属性中转表!A:G,7,FALSE),属性中转表!$K$2:$P$21,6,0))&amp;IF(VLOOKUP(B6421,属性中转表!A:G,7,FALSE)&gt;=50,VLOOKUP(A6421,英雄数据表!A:K,9,0),IF(VLOOKUP(B6421,属性中转表!A:G,7,FALSE)&gt;=25,VLOOKUP(A6421,英雄数据表!A:K,5,0),""))</f>
        <v>"atk":300,"hp":5000,"undpspro":50</v>
      </c>
      <c r="J6421" s="20" t="str">
        <f>IF(I6421="","",属性中转表!$I$1&amp;(IF(VLOOKUP(B6421,属性中转表!A:G,7,FALSE)=0,0,VLOOKUP(VLOOKUP(B6421,属性中转表!A:G,7,FALSE),属性中转表!$K$2:$P$21,4,0)))+IFERROR(VLOOKUP(A6421,英雄数据表!A:K,IF(武魂!B6421&gt;=50,10,IF(武魂!B6421&gt;=25,6)),0),0))</f>
        <v>,"dpspro":50</v>
      </c>
      <c r="K6421" s="32" t="str">
        <f t="shared" si="417"/>
        <v>"atk":300,"hp":5000,"undpspro":50,"dpspro":50</v>
      </c>
      <c r="L6421" s="20" t="str">
        <f>IF(B6421&gt;=50,VLOOKUP(A6421,英雄数据表!A:L,11,FALSE),IF(B6421&gt;=25,VLOOKUP(A6421,英雄数据表!A:L,7,0),""))</f>
        <v/>
      </c>
      <c r="M6421" s="20" t="str">
        <f>IFERROR(VLOOKUP(B6421,属性中转表!$K$2:$O$21,5,FALSE),"")</f>
        <v>"dpspro":50</v>
      </c>
      <c r="N6421" s="20" t="str">
        <f>IF(B6421=25,VLOOKUP(A6421,英雄数据表!A:L,8,FALSE),IF(B6421=50,VLOOKUP(A6421,英雄数据表!A:L,12,0),""))</f>
        <v/>
      </c>
    </row>
    <row r="6422" spans="1:14" x14ac:dyDescent="0.3">
      <c r="A6422" s="20">
        <v>45046</v>
      </c>
      <c r="B6422" s="21">
        <f t="shared" si="418"/>
        <v>21</v>
      </c>
      <c r="C6422" s="21">
        <v>5</v>
      </c>
      <c r="D6422" s="21">
        <f>VLOOKUP(A6422,英雄数据表!A:D,4,0)</f>
        <v>4</v>
      </c>
      <c r="E6422" s="20" t="str">
        <f>VLOOKUP(A6422,英雄数据表!A:C,3,0)</f>
        <v>碎颅手斧</v>
      </c>
      <c r="F6422" s="20">
        <f t="shared" si="419"/>
        <v>45046</v>
      </c>
      <c r="G6422" s="20">
        <f t="shared" si="420"/>
        <v>45046</v>
      </c>
      <c r="H6422" s="21" t="str">
        <f>VLOOKUP(B6422,属性中转表!A:F,6,FALSE)</f>
        <v>"hp":52200,"atk":1450</v>
      </c>
      <c r="I6422" s="20" t="str">
        <f>IF(VLOOKUP(B6422,属性中转表!A:G,7,FALSE)=0,"",VLOOKUP(VLOOKUP(B6422,属性中转表!A:G,7,FALSE),属性中转表!$K$2:$P$21,6,0))&amp;IF(VLOOKUP(B6422,属性中转表!A:G,7,FALSE)&gt;=50,VLOOKUP(A6422,英雄数据表!A:K,9,0),IF(VLOOKUP(B6422,属性中转表!A:G,7,FALSE)&gt;=25,VLOOKUP(A6422,英雄数据表!A:K,5,0),""))</f>
        <v>"atk":300,"hp":5000,"undpspro":50</v>
      </c>
      <c r="J6422" s="20" t="str">
        <f>IF(I6422="","",属性中转表!$I$1&amp;(IF(VLOOKUP(B6422,属性中转表!A:G,7,FALSE)=0,0,VLOOKUP(VLOOKUP(B6422,属性中转表!A:G,7,FALSE),属性中转表!$K$2:$P$21,4,0)))+IFERROR(VLOOKUP(A6422,英雄数据表!A:K,IF(武魂!B6422&gt;=50,10,IF(武魂!B6422&gt;=25,6)),0),0))</f>
        <v>,"dpspro":50</v>
      </c>
      <c r="K6422" s="32" t="str">
        <f t="shared" si="417"/>
        <v>"atk":300,"hp":5000,"undpspro":50,"dpspro":50</v>
      </c>
      <c r="L6422" s="20" t="str">
        <f>IF(B6422&gt;=50,VLOOKUP(A6422,英雄数据表!A:L,11,FALSE),IF(B6422&gt;=25,VLOOKUP(A6422,英雄数据表!A:L,7,0),""))</f>
        <v/>
      </c>
      <c r="M6422" s="20" t="str">
        <f>IFERROR(VLOOKUP(B6422,属性中转表!$K$2:$O$21,5,FALSE),"")</f>
        <v/>
      </c>
      <c r="N6422" s="20" t="str">
        <f>IF(B6422=25,VLOOKUP(A6422,英雄数据表!A:L,8,FALSE),IF(B6422=50,VLOOKUP(A6422,英雄数据表!A:L,12,0),""))</f>
        <v/>
      </c>
    </row>
    <row r="6423" spans="1:14" x14ac:dyDescent="0.3">
      <c r="A6423" s="20">
        <v>45046</v>
      </c>
      <c r="B6423" s="21">
        <f t="shared" si="418"/>
        <v>22</v>
      </c>
      <c r="C6423" s="21">
        <v>5</v>
      </c>
      <c r="D6423" s="21">
        <f>VLOOKUP(A6423,英雄数据表!A:D,4,0)</f>
        <v>4</v>
      </c>
      <c r="E6423" s="20" t="str">
        <f>VLOOKUP(A6423,英雄数据表!A:C,3,0)</f>
        <v>碎颅手斧</v>
      </c>
      <c r="F6423" s="20">
        <f t="shared" si="419"/>
        <v>45046</v>
      </c>
      <c r="G6423" s="20">
        <f t="shared" si="420"/>
        <v>45046</v>
      </c>
      <c r="H6423" s="21" t="str">
        <f>VLOOKUP(B6423,属性中转表!A:F,6,FALSE)</f>
        <v>"hp":55800,"atk":1550</v>
      </c>
      <c r="I6423" s="20" t="str">
        <f>IF(VLOOKUP(B6423,属性中转表!A:G,7,FALSE)=0,"",VLOOKUP(VLOOKUP(B6423,属性中转表!A:G,7,FALSE),属性中转表!$K$2:$P$21,6,0))&amp;IF(VLOOKUP(B6423,属性中转表!A:G,7,FALSE)&gt;=50,VLOOKUP(A6423,英雄数据表!A:K,9,0),IF(VLOOKUP(B6423,属性中转表!A:G,7,FALSE)&gt;=25,VLOOKUP(A6423,英雄数据表!A:K,5,0),""))</f>
        <v>"atk":300,"hp":5000,"undpspro":50</v>
      </c>
      <c r="J6423" s="20" t="str">
        <f>IF(I6423="","",属性中转表!$I$1&amp;(IF(VLOOKUP(B6423,属性中转表!A:G,7,FALSE)=0,0,VLOOKUP(VLOOKUP(B6423,属性中转表!A:G,7,FALSE),属性中转表!$K$2:$P$21,4,0)))+IFERROR(VLOOKUP(A6423,英雄数据表!A:K,IF(武魂!B6423&gt;=50,10,IF(武魂!B6423&gt;=25,6)),0),0))</f>
        <v>,"dpspro":50</v>
      </c>
      <c r="K6423" s="32" t="str">
        <f t="shared" ref="K6423:K6486" si="429">I6423&amp;J6423</f>
        <v>"atk":300,"hp":5000,"undpspro":50,"dpspro":50</v>
      </c>
      <c r="L6423" s="20" t="str">
        <f>IF(B6423&gt;=50,VLOOKUP(A6423,英雄数据表!A:L,11,FALSE),IF(B6423&gt;=25,VLOOKUP(A6423,英雄数据表!A:L,7,0),""))</f>
        <v/>
      </c>
      <c r="M6423" s="20" t="str">
        <f>IFERROR(VLOOKUP(B6423,属性中转表!$K$2:$O$21,5,FALSE),"")</f>
        <v/>
      </c>
      <c r="N6423" s="20" t="str">
        <f>IF(B6423=25,VLOOKUP(A6423,英雄数据表!A:L,8,FALSE),IF(B6423=50,VLOOKUP(A6423,英雄数据表!A:L,12,0),""))</f>
        <v/>
      </c>
    </row>
    <row r="6424" spans="1:14" x14ac:dyDescent="0.3">
      <c r="A6424" s="20">
        <v>45046</v>
      </c>
      <c r="B6424" s="21">
        <f t="shared" si="418"/>
        <v>23</v>
      </c>
      <c r="C6424" s="21">
        <v>5</v>
      </c>
      <c r="D6424" s="21">
        <f>VLOOKUP(A6424,英雄数据表!A:D,4,0)</f>
        <v>4</v>
      </c>
      <c r="E6424" s="20" t="str">
        <f>VLOOKUP(A6424,英雄数据表!A:C,3,0)</f>
        <v>碎颅手斧</v>
      </c>
      <c r="F6424" s="20">
        <f t="shared" si="419"/>
        <v>45046</v>
      </c>
      <c r="G6424" s="20">
        <f t="shared" si="420"/>
        <v>45046</v>
      </c>
      <c r="H6424" s="21" t="str">
        <f>VLOOKUP(B6424,属性中转表!A:F,6,FALSE)</f>
        <v>"hp":59400,"atk":1650</v>
      </c>
      <c r="I6424" s="20" t="str">
        <f>IF(VLOOKUP(B6424,属性中转表!A:G,7,FALSE)=0,"",VLOOKUP(VLOOKUP(B6424,属性中转表!A:G,7,FALSE),属性中转表!$K$2:$P$21,6,0))&amp;IF(VLOOKUP(B6424,属性中转表!A:G,7,FALSE)&gt;=50,VLOOKUP(A6424,英雄数据表!A:K,9,0),IF(VLOOKUP(B6424,属性中转表!A:G,7,FALSE)&gt;=25,VLOOKUP(A6424,英雄数据表!A:K,5,0),""))</f>
        <v>"atk":300,"hp":5000,"undpspro":50</v>
      </c>
      <c r="J6424" s="20" t="str">
        <f>IF(I6424="","",属性中转表!$I$1&amp;(IF(VLOOKUP(B6424,属性中转表!A:G,7,FALSE)=0,0,VLOOKUP(VLOOKUP(B6424,属性中转表!A:G,7,FALSE),属性中转表!$K$2:$P$21,4,0)))+IFERROR(VLOOKUP(A6424,英雄数据表!A:K,IF(武魂!B6424&gt;=50,10,IF(武魂!B6424&gt;=25,6)),0),0))</f>
        <v>,"dpspro":50</v>
      </c>
      <c r="K6424" s="32" t="str">
        <f t="shared" si="429"/>
        <v>"atk":300,"hp":5000,"undpspro":50,"dpspro":50</v>
      </c>
      <c r="L6424" s="20" t="str">
        <f>IF(B6424&gt;=50,VLOOKUP(A6424,英雄数据表!A:L,11,FALSE),IF(B6424&gt;=25,VLOOKUP(A6424,英雄数据表!A:L,7,0),""))</f>
        <v/>
      </c>
      <c r="M6424" s="20" t="str">
        <f>IFERROR(VLOOKUP(B6424,属性中转表!$K$2:$O$21,5,FALSE),"")</f>
        <v/>
      </c>
      <c r="N6424" s="20" t="str">
        <f>IF(B6424=25,VLOOKUP(A6424,英雄数据表!A:L,8,FALSE),IF(B6424=50,VLOOKUP(A6424,英雄数据表!A:L,12,0),""))</f>
        <v/>
      </c>
    </row>
    <row r="6425" spans="1:14" x14ac:dyDescent="0.3">
      <c r="A6425" s="20">
        <v>45046</v>
      </c>
      <c r="B6425" s="21">
        <f t="shared" si="418"/>
        <v>24</v>
      </c>
      <c r="C6425" s="21">
        <v>5</v>
      </c>
      <c r="D6425" s="21">
        <f>VLOOKUP(A6425,英雄数据表!A:D,4,0)</f>
        <v>4</v>
      </c>
      <c r="E6425" s="20" t="str">
        <f>VLOOKUP(A6425,英雄数据表!A:C,3,0)</f>
        <v>碎颅手斧</v>
      </c>
      <c r="F6425" s="20">
        <f t="shared" si="419"/>
        <v>45046</v>
      </c>
      <c r="G6425" s="20">
        <f t="shared" si="420"/>
        <v>45046</v>
      </c>
      <c r="H6425" s="21" t="str">
        <f>VLOOKUP(B6425,属性中转表!A:F,6,FALSE)</f>
        <v>"hp":63000,"atk":1750</v>
      </c>
      <c r="I6425" s="20" t="str">
        <f>IF(VLOOKUP(B6425,属性中转表!A:G,7,FALSE)=0,"",VLOOKUP(VLOOKUP(B6425,属性中转表!A:G,7,FALSE),属性中转表!$K$2:$P$21,6,0))&amp;IF(VLOOKUP(B6425,属性中转表!A:G,7,FALSE)&gt;=50,VLOOKUP(A6425,英雄数据表!A:K,9,0),IF(VLOOKUP(B6425,属性中转表!A:G,7,FALSE)&gt;=25,VLOOKUP(A6425,英雄数据表!A:K,5,0),""))</f>
        <v>"atk":300,"hp":5000,"undpspro":50</v>
      </c>
      <c r="J6425" s="20" t="str">
        <f>IF(I6425="","",属性中转表!$I$1&amp;(IF(VLOOKUP(B6425,属性中转表!A:G,7,FALSE)=0,0,VLOOKUP(VLOOKUP(B6425,属性中转表!A:G,7,FALSE),属性中转表!$K$2:$P$21,4,0)))+IFERROR(VLOOKUP(A6425,英雄数据表!A:K,IF(武魂!B6425&gt;=50,10,IF(武魂!B6425&gt;=25,6)),0),0))</f>
        <v>,"dpspro":50</v>
      </c>
      <c r="K6425" s="32" t="str">
        <f t="shared" si="429"/>
        <v>"atk":300,"hp":5000,"undpspro":50,"dpspro":50</v>
      </c>
      <c r="L6425" s="20" t="str">
        <f>IF(B6425&gt;=50,VLOOKUP(A6425,英雄数据表!A:L,11,FALSE),IF(B6425&gt;=25,VLOOKUP(A6425,英雄数据表!A:L,7,0),""))</f>
        <v/>
      </c>
      <c r="M6425" s="20" t="str">
        <f>IFERROR(VLOOKUP(B6425,属性中转表!$K$2:$O$21,5,FALSE),"")</f>
        <v/>
      </c>
      <c r="N6425" s="20" t="str">
        <f>IF(B6425=25,VLOOKUP(A6425,英雄数据表!A:L,8,FALSE),IF(B6425=50,VLOOKUP(A6425,英雄数据表!A:L,12,0),""))</f>
        <v/>
      </c>
    </row>
    <row r="6426" spans="1:14" x14ac:dyDescent="0.3">
      <c r="A6426" s="20">
        <v>45046</v>
      </c>
      <c r="B6426" s="21">
        <f t="shared" si="418"/>
        <v>25</v>
      </c>
      <c r="C6426" s="21">
        <v>5</v>
      </c>
      <c r="D6426" s="21">
        <f>VLOOKUP(A6426,英雄数据表!A:D,4,0)</f>
        <v>4</v>
      </c>
      <c r="E6426" s="20" t="str">
        <f>VLOOKUP(A6426,英雄数据表!A:C,3,0)</f>
        <v>碎颅手斧</v>
      </c>
      <c r="F6426" s="20">
        <f t="shared" si="419"/>
        <v>45046</v>
      </c>
      <c r="G6426" s="20">
        <f t="shared" si="420"/>
        <v>45046</v>
      </c>
      <c r="H6426" s="21" t="str">
        <f>VLOOKUP(B6426,属性中转表!A:F,6,FALSE)</f>
        <v>"hp":66600,"atk":1850</v>
      </c>
      <c r="I6426" s="20" t="str">
        <f>IF(VLOOKUP(B6426,属性中转表!A:G,7,FALSE)=0,"",VLOOKUP(VLOOKUP(B6426,属性中转表!A:G,7,FALSE),属性中转表!$K$2:$P$21,6,0))&amp;IF(VLOOKUP(B6426,属性中转表!A:G,7,FALSE)&gt;=50,VLOOKUP(A6426,英雄数据表!A:K,9,0),IF(VLOOKUP(B6426,属性中转表!A:G,7,FALSE)&gt;=25,VLOOKUP(A6426,英雄数据表!A:K,5,0),""))</f>
        <v>"atk":300,"hp":5000,"undpspro":50</v>
      </c>
      <c r="J6426" s="20" t="str">
        <f>IF(I6426="","",属性中转表!$I$1&amp;(IF(VLOOKUP(B6426,属性中转表!A:G,7,FALSE)=0,0,VLOOKUP(VLOOKUP(B6426,属性中转表!A:G,7,FALSE),属性中转表!$K$2:$P$21,4,0)))+IFERROR(VLOOKUP(A6426,英雄数据表!A:K,IF(武魂!B6426&gt;=50,10,IF(武魂!B6426&gt;=25,6)),0),0))</f>
        <v>,"dpspro":50</v>
      </c>
      <c r="K6426" s="32" t="str">
        <f t="shared" si="429"/>
        <v>"atk":300,"hp":5000,"undpspro":50,"dpspro":50</v>
      </c>
      <c r="L6426" s="20" t="str">
        <f>IF(B6426&gt;=50,VLOOKUP(A6426,英雄数据表!A:L,11,FALSE),IF(B6426&gt;=25,VLOOKUP(A6426,英雄数据表!A:L,7,0),""))</f>
        <v>"4504601004"</v>
      </c>
      <c r="M6426" s="20" t="str">
        <f>IFERROR(VLOOKUP(B6426,属性中转表!$K$2:$O$21,5,FALSE),"")</f>
        <v/>
      </c>
      <c r="N6426" s="20" t="str">
        <f>IF(B6426=25,VLOOKUP(A6426,英雄数据表!A:L,8,FALSE),IF(B6426=50,VLOOKUP(A6426,英雄数据表!A:L,12,0),""))</f>
        <v>对血量高于50%的敌人，伤害增加12%，对血量低于50%的敌人伤害增加21%</v>
      </c>
    </row>
    <row r="6427" spans="1:14" x14ac:dyDescent="0.3">
      <c r="A6427" s="20">
        <v>45046</v>
      </c>
      <c r="B6427" s="21">
        <f t="shared" si="418"/>
        <v>26</v>
      </c>
      <c r="C6427" s="21">
        <v>5</v>
      </c>
      <c r="D6427" s="21">
        <f>VLOOKUP(A6427,英雄数据表!A:D,4,0)</f>
        <v>4</v>
      </c>
      <c r="E6427" s="20" t="str">
        <f>VLOOKUP(A6427,英雄数据表!A:C,3,0)</f>
        <v>碎颅手斧</v>
      </c>
      <c r="F6427" s="20">
        <f t="shared" si="419"/>
        <v>45046</v>
      </c>
      <c r="G6427" s="20">
        <f t="shared" si="420"/>
        <v>45046</v>
      </c>
      <c r="H6427" s="21" t="str">
        <f>VLOOKUP(B6427,属性中转表!A:F,6,FALSE)</f>
        <v>"hp":70200,"atk":1950</v>
      </c>
      <c r="I6427" s="20" t="str">
        <f>IF(VLOOKUP(B6427,属性中转表!A:G,7,FALSE)=0,"",VLOOKUP(VLOOKUP(B6427,属性中转表!A:G,7,FALSE),属性中转表!$K$2:$P$21,6,0))&amp;IF(VLOOKUP(B6427,属性中转表!A:G,7,FALSE)&gt;=50,VLOOKUP(A6427,英雄数据表!A:K,9,0),IF(VLOOKUP(B6427,属性中转表!A:G,7,FALSE)&gt;=25,VLOOKUP(A6427,英雄数据表!A:K,5,0),""))</f>
        <v>"atk":300,"hp":5000,"undpspro":50</v>
      </c>
      <c r="J6427" s="20" t="str">
        <f>IF(I6427="","",属性中转表!$I$1&amp;(IF(VLOOKUP(B6427,属性中转表!A:G,7,FALSE)=0,0,VLOOKUP(VLOOKUP(B6427,属性中转表!A:G,7,FALSE),属性中转表!$K$2:$P$21,4,0)))+IFERROR(VLOOKUP(A6427,英雄数据表!A:K,IF(武魂!B6427&gt;=50,10,IF(武魂!B6427&gt;=25,6)),0),0))</f>
        <v>,"dpspro":50</v>
      </c>
      <c r="K6427" s="32" t="str">
        <f t="shared" si="429"/>
        <v>"atk":300,"hp":5000,"undpspro":50,"dpspro":50</v>
      </c>
      <c r="L6427" s="20" t="str">
        <f>IF(B6427&gt;=50,VLOOKUP(A6427,英雄数据表!A:L,11,FALSE),IF(B6427&gt;=25,VLOOKUP(A6427,英雄数据表!A:L,7,0),""))</f>
        <v>"4504601004"</v>
      </c>
      <c r="M6427" s="20" t="str">
        <f>IFERROR(VLOOKUP(B6427,属性中转表!$K$2:$O$21,5,FALSE),"")</f>
        <v/>
      </c>
      <c r="N6427" s="20" t="str">
        <f>IF(B6427=25,VLOOKUP(A6427,英雄数据表!A:L,8,FALSE),IF(B6427=50,VLOOKUP(A6427,英雄数据表!A:L,12,0),""))</f>
        <v/>
      </c>
    </row>
    <row r="6428" spans="1:14" x14ac:dyDescent="0.3">
      <c r="A6428" s="20">
        <v>45046</v>
      </c>
      <c r="B6428" s="21">
        <f t="shared" si="418"/>
        <v>27</v>
      </c>
      <c r="C6428" s="21">
        <v>5</v>
      </c>
      <c r="D6428" s="21">
        <f>VLOOKUP(A6428,英雄数据表!A:D,4,0)</f>
        <v>4</v>
      </c>
      <c r="E6428" s="20" t="str">
        <f>VLOOKUP(A6428,英雄数据表!A:C,3,0)</f>
        <v>碎颅手斧</v>
      </c>
      <c r="F6428" s="20">
        <f t="shared" si="419"/>
        <v>45046</v>
      </c>
      <c r="G6428" s="20">
        <f t="shared" si="420"/>
        <v>45046</v>
      </c>
      <c r="H6428" s="21" t="str">
        <f>VLOOKUP(B6428,属性中转表!A:F,6,FALSE)</f>
        <v>"hp":73800,"atk":2050</v>
      </c>
      <c r="I6428" s="20" t="str">
        <f>IF(VLOOKUP(B6428,属性中转表!A:G,7,FALSE)=0,"",VLOOKUP(VLOOKUP(B6428,属性中转表!A:G,7,FALSE),属性中转表!$K$2:$P$21,6,0))&amp;IF(VLOOKUP(B6428,属性中转表!A:G,7,FALSE)&gt;=50,VLOOKUP(A6428,英雄数据表!A:K,9,0),IF(VLOOKUP(B6428,属性中转表!A:G,7,FALSE)&gt;=25,VLOOKUP(A6428,英雄数据表!A:K,5,0),""))</f>
        <v>"atk":300,"hp":5000,"undpspro":50</v>
      </c>
      <c r="J6428" s="20" t="str">
        <f>IF(I6428="","",属性中转表!$I$1&amp;(IF(VLOOKUP(B6428,属性中转表!A:G,7,FALSE)=0,0,VLOOKUP(VLOOKUP(B6428,属性中转表!A:G,7,FALSE),属性中转表!$K$2:$P$21,4,0)))+IFERROR(VLOOKUP(A6428,英雄数据表!A:K,IF(武魂!B6428&gt;=50,10,IF(武魂!B6428&gt;=25,6)),0),0))</f>
        <v>,"dpspro":50</v>
      </c>
      <c r="K6428" s="32" t="str">
        <f t="shared" si="429"/>
        <v>"atk":300,"hp":5000,"undpspro":50,"dpspro":50</v>
      </c>
      <c r="L6428" s="20" t="str">
        <f>IF(B6428&gt;=50,VLOOKUP(A6428,英雄数据表!A:L,11,FALSE),IF(B6428&gt;=25,VLOOKUP(A6428,英雄数据表!A:L,7,0),""))</f>
        <v>"4504601004"</v>
      </c>
      <c r="M6428" s="20" t="str">
        <f>IFERROR(VLOOKUP(B6428,属性中转表!$K$2:$O$21,5,FALSE),"")</f>
        <v/>
      </c>
      <c r="N6428" s="20" t="str">
        <f>IF(B6428=25,VLOOKUP(A6428,英雄数据表!A:L,8,FALSE),IF(B6428=50,VLOOKUP(A6428,英雄数据表!A:L,12,0),""))</f>
        <v/>
      </c>
    </row>
    <row r="6429" spans="1:14" x14ac:dyDescent="0.3">
      <c r="A6429" s="20">
        <v>45046</v>
      </c>
      <c r="B6429" s="21">
        <f t="shared" si="418"/>
        <v>28</v>
      </c>
      <c r="C6429" s="21">
        <v>5</v>
      </c>
      <c r="D6429" s="21">
        <f>VLOOKUP(A6429,英雄数据表!A:D,4,0)</f>
        <v>4</v>
      </c>
      <c r="E6429" s="20" t="str">
        <f>VLOOKUP(A6429,英雄数据表!A:C,3,0)</f>
        <v>碎颅手斧</v>
      </c>
      <c r="F6429" s="20">
        <f t="shared" si="419"/>
        <v>45046</v>
      </c>
      <c r="G6429" s="20">
        <f t="shared" si="420"/>
        <v>45046</v>
      </c>
      <c r="H6429" s="21" t="str">
        <f>VLOOKUP(B6429,属性中转表!A:F,6,FALSE)</f>
        <v>"hp":77400,"atk":2150</v>
      </c>
      <c r="I6429" s="20" t="str">
        <f>IF(VLOOKUP(B6429,属性中转表!A:G,7,FALSE)=0,"",VLOOKUP(VLOOKUP(B6429,属性中转表!A:G,7,FALSE),属性中转表!$K$2:$P$21,6,0))&amp;IF(VLOOKUP(B6429,属性中转表!A:G,7,FALSE)&gt;=50,VLOOKUP(A6429,英雄数据表!A:K,9,0),IF(VLOOKUP(B6429,属性中转表!A:G,7,FALSE)&gt;=25,VLOOKUP(A6429,英雄数据表!A:K,5,0),""))</f>
        <v>"atk":300,"hp":5000,"undpspro":50</v>
      </c>
      <c r="J6429" s="20" t="str">
        <f>IF(I6429="","",属性中转表!$I$1&amp;(IF(VLOOKUP(B6429,属性中转表!A:G,7,FALSE)=0,0,VLOOKUP(VLOOKUP(B6429,属性中转表!A:G,7,FALSE),属性中转表!$K$2:$P$21,4,0)))+IFERROR(VLOOKUP(A6429,英雄数据表!A:K,IF(武魂!B6429&gt;=50,10,IF(武魂!B6429&gt;=25,6)),0),0))</f>
        <v>,"dpspro":50</v>
      </c>
      <c r="K6429" s="32" t="str">
        <f t="shared" si="429"/>
        <v>"atk":300,"hp":5000,"undpspro":50,"dpspro":50</v>
      </c>
      <c r="L6429" s="20" t="str">
        <f>IF(B6429&gt;=50,VLOOKUP(A6429,英雄数据表!A:L,11,FALSE),IF(B6429&gt;=25,VLOOKUP(A6429,英雄数据表!A:L,7,0),""))</f>
        <v>"4504601004"</v>
      </c>
      <c r="M6429" s="20" t="str">
        <f>IFERROR(VLOOKUP(B6429,属性中转表!$K$2:$O$21,5,FALSE),"")</f>
        <v/>
      </c>
      <c r="N6429" s="20" t="str">
        <f>IF(B6429=25,VLOOKUP(A6429,英雄数据表!A:L,8,FALSE),IF(B6429=50,VLOOKUP(A6429,英雄数据表!A:L,12,0),""))</f>
        <v/>
      </c>
    </row>
    <row r="6430" spans="1:14" x14ac:dyDescent="0.3">
      <c r="A6430" s="20">
        <v>45046</v>
      </c>
      <c r="B6430" s="21">
        <f t="shared" si="418"/>
        <v>29</v>
      </c>
      <c r="C6430" s="21">
        <v>5</v>
      </c>
      <c r="D6430" s="21">
        <f>VLOOKUP(A6430,英雄数据表!A:D,4,0)</f>
        <v>4</v>
      </c>
      <c r="E6430" s="20" t="str">
        <f>VLOOKUP(A6430,英雄数据表!A:C,3,0)</f>
        <v>碎颅手斧</v>
      </c>
      <c r="F6430" s="20">
        <f t="shared" si="419"/>
        <v>45046</v>
      </c>
      <c r="G6430" s="20">
        <f t="shared" si="420"/>
        <v>45046</v>
      </c>
      <c r="H6430" s="21" t="str">
        <f>VLOOKUP(B6430,属性中转表!A:F,6,FALSE)</f>
        <v>"hp":81000,"atk":2250</v>
      </c>
      <c r="I6430" s="20" t="str">
        <f>IF(VLOOKUP(B6430,属性中转表!A:G,7,FALSE)=0,"",VLOOKUP(VLOOKUP(B6430,属性中转表!A:G,7,FALSE),属性中转表!$K$2:$P$21,6,0))&amp;IF(VLOOKUP(B6430,属性中转表!A:G,7,FALSE)&gt;=50,VLOOKUP(A6430,英雄数据表!A:K,9,0),IF(VLOOKUP(B6430,属性中转表!A:G,7,FALSE)&gt;=25,VLOOKUP(A6430,英雄数据表!A:K,5,0),""))</f>
        <v>"atk":300,"hp":5000,"undpspro":50</v>
      </c>
      <c r="J6430" s="20" t="str">
        <f>IF(I6430="","",属性中转表!$I$1&amp;(IF(VLOOKUP(B6430,属性中转表!A:G,7,FALSE)=0,0,VLOOKUP(VLOOKUP(B6430,属性中转表!A:G,7,FALSE),属性中转表!$K$2:$P$21,4,0)))+IFERROR(VLOOKUP(A6430,英雄数据表!A:K,IF(武魂!B6430&gt;=50,10,IF(武魂!B6430&gt;=25,6)),0),0))</f>
        <v>,"dpspro":50</v>
      </c>
      <c r="K6430" s="32" t="str">
        <f t="shared" si="429"/>
        <v>"atk":300,"hp":5000,"undpspro":50,"dpspro":50</v>
      </c>
      <c r="L6430" s="20" t="str">
        <f>IF(B6430&gt;=50,VLOOKUP(A6430,英雄数据表!A:L,11,FALSE),IF(B6430&gt;=25,VLOOKUP(A6430,英雄数据表!A:L,7,0),""))</f>
        <v>"4504601004"</v>
      </c>
      <c r="M6430" s="20" t="str">
        <f>IFERROR(VLOOKUP(B6430,属性中转表!$K$2:$O$21,5,FALSE),"")</f>
        <v/>
      </c>
      <c r="N6430" s="20" t="str">
        <f>IF(B6430=25,VLOOKUP(A6430,英雄数据表!A:L,8,FALSE),IF(B6430=50,VLOOKUP(A6430,英雄数据表!A:L,12,0),""))</f>
        <v/>
      </c>
    </row>
    <row r="6431" spans="1:14" x14ac:dyDescent="0.3">
      <c r="A6431" s="20">
        <v>45046</v>
      </c>
      <c r="B6431" s="21">
        <f t="shared" si="418"/>
        <v>30</v>
      </c>
      <c r="C6431" s="21">
        <v>5</v>
      </c>
      <c r="D6431" s="21">
        <f>VLOOKUP(A6431,英雄数据表!A:D,4,0)</f>
        <v>4</v>
      </c>
      <c r="E6431" s="20" t="str">
        <f>VLOOKUP(A6431,英雄数据表!A:C,3,0)</f>
        <v>碎颅手斧</v>
      </c>
      <c r="F6431" s="20">
        <f t="shared" si="419"/>
        <v>45046</v>
      </c>
      <c r="G6431" s="20">
        <f t="shared" si="420"/>
        <v>45046</v>
      </c>
      <c r="H6431" s="21" t="str">
        <f>VLOOKUP(B6431,属性中转表!A:F,6,FALSE)</f>
        <v>"hp":84600,"atk":2350</v>
      </c>
      <c r="I6431" s="20" t="str">
        <f>IF(VLOOKUP(B6431,属性中转表!A:G,7,FALSE)=0,"",VLOOKUP(VLOOKUP(B6431,属性中转表!A:G,7,FALSE),属性中转表!$K$2:$P$21,6,0))&amp;IF(VLOOKUP(B6431,属性中转表!A:G,7,FALSE)&gt;=50,VLOOKUP(A6431,英雄数据表!A:K,9,0),IF(VLOOKUP(B6431,属性中转表!A:G,7,FALSE)&gt;=25,VLOOKUP(A6431,英雄数据表!A:K,5,0),""))</f>
        <v>"atk":300,"hp":5000,"undpspro":100</v>
      </c>
      <c r="J6431" s="20" t="str">
        <f>IF(I6431="","",属性中转表!$I$1&amp;(IF(VLOOKUP(B6431,属性中转表!A:G,7,FALSE)=0,0,VLOOKUP(VLOOKUP(B6431,属性中转表!A:G,7,FALSE),属性中转表!$K$2:$P$21,4,0)))+IFERROR(VLOOKUP(A6431,英雄数据表!A:K,IF(武魂!B6431&gt;=50,10,IF(武魂!B6431&gt;=25,6)),0),0))</f>
        <v>,"dpspro":50</v>
      </c>
      <c r="K6431" s="32" t="str">
        <f t="shared" si="429"/>
        <v>"atk":300,"hp":5000,"undpspro":100,"dpspro":50</v>
      </c>
      <c r="L6431" s="20" t="str">
        <f>IF(B6431&gt;=50,VLOOKUP(A6431,英雄数据表!A:L,11,FALSE),IF(B6431&gt;=25,VLOOKUP(A6431,英雄数据表!A:L,7,0),""))</f>
        <v>"4504601004"</v>
      </c>
      <c r="M6431" s="20" t="str">
        <f>IFERROR(VLOOKUP(B6431,属性中转表!$K$2:$O$21,5,FALSE),"")</f>
        <v>"undpspro":50</v>
      </c>
      <c r="N6431" s="20" t="str">
        <f>IF(B6431=25,VLOOKUP(A6431,英雄数据表!A:L,8,FALSE),IF(B6431=50,VLOOKUP(A6431,英雄数据表!A:L,12,0),""))</f>
        <v/>
      </c>
    </row>
    <row r="6432" spans="1:14" x14ac:dyDescent="0.3">
      <c r="A6432" s="20">
        <v>45046</v>
      </c>
      <c r="B6432" s="21">
        <f t="shared" si="418"/>
        <v>31</v>
      </c>
      <c r="C6432" s="21">
        <v>5</v>
      </c>
      <c r="D6432" s="21">
        <f>VLOOKUP(A6432,英雄数据表!A:D,4,0)</f>
        <v>4</v>
      </c>
      <c r="E6432" s="20" t="str">
        <f>VLOOKUP(A6432,英雄数据表!A:C,3,0)</f>
        <v>碎颅手斧</v>
      </c>
      <c r="F6432" s="20">
        <f t="shared" si="419"/>
        <v>45046</v>
      </c>
      <c r="G6432" s="20">
        <f t="shared" si="420"/>
        <v>45046</v>
      </c>
      <c r="H6432" s="21" t="str">
        <f>VLOOKUP(B6432,属性中转表!A:F,6,FALSE)</f>
        <v>"hp":89100,"atk":2475</v>
      </c>
      <c r="I6432" s="20" t="str">
        <f>IF(VLOOKUP(B6432,属性中转表!A:G,7,FALSE)=0,"",VLOOKUP(VLOOKUP(B6432,属性中转表!A:G,7,FALSE),属性中转表!$K$2:$P$21,6,0))&amp;IF(VLOOKUP(B6432,属性中转表!A:G,7,FALSE)&gt;=50,VLOOKUP(A6432,英雄数据表!A:K,9,0),IF(VLOOKUP(B6432,属性中转表!A:G,7,FALSE)&gt;=25,VLOOKUP(A6432,英雄数据表!A:K,5,0),""))</f>
        <v>"atk":300,"hp":5000,"undpspro":100</v>
      </c>
      <c r="J6432" s="20" t="str">
        <f>IF(I6432="","",属性中转表!$I$1&amp;(IF(VLOOKUP(B6432,属性中转表!A:G,7,FALSE)=0,0,VLOOKUP(VLOOKUP(B6432,属性中转表!A:G,7,FALSE),属性中转表!$K$2:$P$21,4,0)))+IFERROR(VLOOKUP(A6432,英雄数据表!A:K,IF(武魂!B6432&gt;=50,10,IF(武魂!B6432&gt;=25,6)),0),0))</f>
        <v>,"dpspro":50</v>
      </c>
      <c r="K6432" s="32" t="str">
        <f t="shared" si="429"/>
        <v>"atk":300,"hp":5000,"undpspro":100,"dpspro":50</v>
      </c>
      <c r="L6432" s="20" t="str">
        <f>IF(B6432&gt;=50,VLOOKUP(A6432,英雄数据表!A:L,11,FALSE),IF(B6432&gt;=25,VLOOKUP(A6432,英雄数据表!A:L,7,0),""))</f>
        <v>"4504601004"</v>
      </c>
      <c r="M6432" s="20" t="str">
        <f>IFERROR(VLOOKUP(B6432,属性中转表!$K$2:$O$21,5,FALSE),"")</f>
        <v/>
      </c>
      <c r="N6432" s="20" t="str">
        <f>IF(B6432=25,VLOOKUP(A6432,英雄数据表!A:L,8,FALSE),IF(B6432=50,VLOOKUP(A6432,英雄数据表!A:L,12,0),""))</f>
        <v/>
      </c>
    </row>
    <row r="6433" spans="1:14" x14ac:dyDescent="0.3">
      <c r="A6433" s="20">
        <v>45046</v>
      </c>
      <c r="B6433" s="21">
        <f t="shared" si="418"/>
        <v>32</v>
      </c>
      <c r="C6433" s="21">
        <v>5</v>
      </c>
      <c r="D6433" s="21">
        <f>VLOOKUP(A6433,英雄数据表!A:D,4,0)</f>
        <v>4</v>
      </c>
      <c r="E6433" s="20" t="str">
        <f>VLOOKUP(A6433,英雄数据表!A:C,3,0)</f>
        <v>碎颅手斧</v>
      </c>
      <c r="F6433" s="20">
        <f t="shared" si="419"/>
        <v>45046</v>
      </c>
      <c r="G6433" s="20">
        <f t="shared" si="420"/>
        <v>45046</v>
      </c>
      <c r="H6433" s="21" t="str">
        <f>VLOOKUP(B6433,属性中转表!A:F,6,FALSE)</f>
        <v>"hp":93600,"atk":2600</v>
      </c>
      <c r="I6433" s="20" t="str">
        <f>IF(VLOOKUP(B6433,属性中转表!A:G,7,FALSE)=0,"",VLOOKUP(VLOOKUP(B6433,属性中转表!A:G,7,FALSE),属性中转表!$K$2:$P$21,6,0))&amp;IF(VLOOKUP(B6433,属性中转表!A:G,7,FALSE)&gt;=50,VLOOKUP(A6433,英雄数据表!A:K,9,0),IF(VLOOKUP(B6433,属性中转表!A:G,7,FALSE)&gt;=25,VLOOKUP(A6433,英雄数据表!A:K,5,0),""))</f>
        <v>"atk":300,"hp":5000,"undpspro":100</v>
      </c>
      <c r="J6433" s="20" t="str">
        <f>IF(I6433="","",属性中转表!$I$1&amp;(IF(VLOOKUP(B6433,属性中转表!A:G,7,FALSE)=0,0,VLOOKUP(VLOOKUP(B6433,属性中转表!A:G,7,FALSE),属性中转表!$K$2:$P$21,4,0)))+IFERROR(VLOOKUP(A6433,英雄数据表!A:K,IF(武魂!B6433&gt;=50,10,IF(武魂!B6433&gt;=25,6)),0),0))</f>
        <v>,"dpspro":50</v>
      </c>
      <c r="K6433" s="32" t="str">
        <f t="shared" si="429"/>
        <v>"atk":300,"hp":5000,"undpspro":100,"dpspro":50</v>
      </c>
      <c r="L6433" s="20" t="str">
        <f>IF(B6433&gt;=50,VLOOKUP(A6433,英雄数据表!A:L,11,FALSE),IF(B6433&gt;=25,VLOOKUP(A6433,英雄数据表!A:L,7,0),""))</f>
        <v>"4504601004"</v>
      </c>
      <c r="M6433" s="20" t="str">
        <f>IFERROR(VLOOKUP(B6433,属性中转表!$K$2:$O$21,5,FALSE),"")</f>
        <v/>
      </c>
      <c r="N6433" s="20" t="str">
        <f>IF(B6433=25,VLOOKUP(A6433,英雄数据表!A:L,8,FALSE),IF(B6433=50,VLOOKUP(A6433,英雄数据表!A:L,12,0),""))</f>
        <v/>
      </c>
    </row>
    <row r="6434" spans="1:14" x14ac:dyDescent="0.3">
      <c r="A6434" s="20">
        <v>45046</v>
      </c>
      <c r="B6434" s="21">
        <f t="shared" si="418"/>
        <v>33</v>
      </c>
      <c r="C6434" s="21">
        <v>5</v>
      </c>
      <c r="D6434" s="21">
        <f>VLOOKUP(A6434,英雄数据表!A:D,4,0)</f>
        <v>4</v>
      </c>
      <c r="E6434" s="20" t="str">
        <f>VLOOKUP(A6434,英雄数据表!A:C,3,0)</f>
        <v>碎颅手斧</v>
      </c>
      <c r="F6434" s="20">
        <f t="shared" si="419"/>
        <v>45046</v>
      </c>
      <c r="G6434" s="20">
        <f t="shared" si="420"/>
        <v>45046</v>
      </c>
      <c r="H6434" s="21" t="str">
        <f>VLOOKUP(B6434,属性中转表!A:F,6,FALSE)</f>
        <v>"hp":98100,"atk":2725</v>
      </c>
      <c r="I6434" s="20" t="str">
        <f>IF(VLOOKUP(B6434,属性中转表!A:G,7,FALSE)=0,"",VLOOKUP(VLOOKUP(B6434,属性中转表!A:G,7,FALSE),属性中转表!$K$2:$P$21,6,0))&amp;IF(VLOOKUP(B6434,属性中转表!A:G,7,FALSE)&gt;=50,VLOOKUP(A6434,英雄数据表!A:K,9,0),IF(VLOOKUP(B6434,属性中转表!A:G,7,FALSE)&gt;=25,VLOOKUP(A6434,英雄数据表!A:K,5,0),""))</f>
        <v>"atk":300,"hp":5000,"undpspro":100</v>
      </c>
      <c r="J6434" s="20" t="str">
        <f>IF(I6434="","",属性中转表!$I$1&amp;(IF(VLOOKUP(B6434,属性中转表!A:G,7,FALSE)=0,0,VLOOKUP(VLOOKUP(B6434,属性中转表!A:G,7,FALSE),属性中转表!$K$2:$P$21,4,0)))+IFERROR(VLOOKUP(A6434,英雄数据表!A:K,IF(武魂!B6434&gt;=50,10,IF(武魂!B6434&gt;=25,6)),0),0))</f>
        <v>,"dpspro":50</v>
      </c>
      <c r="K6434" s="32" t="str">
        <f t="shared" si="429"/>
        <v>"atk":300,"hp":5000,"undpspro":100,"dpspro":50</v>
      </c>
      <c r="L6434" s="20" t="str">
        <f>IF(B6434&gt;=50,VLOOKUP(A6434,英雄数据表!A:L,11,FALSE),IF(B6434&gt;=25,VLOOKUP(A6434,英雄数据表!A:L,7,0),""))</f>
        <v>"4504601004"</v>
      </c>
      <c r="M6434" s="20" t="str">
        <f>IFERROR(VLOOKUP(B6434,属性中转表!$K$2:$O$21,5,FALSE),"")</f>
        <v/>
      </c>
      <c r="N6434" s="20" t="str">
        <f>IF(B6434=25,VLOOKUP(A6434,英雄数据表!A:L,8,FALSE),IF(B6434=50,VLOOKUP(A6434,英雄数据表!A:L,12,0),""))</f>
        <v/>
      </c>
    </row>
    <row r="6435" spans="1:14" x14ac:dyDescent="0.3">
      <c r="A6435" s="20">
        <v>45046</v>
      </c>
      <c r="B6435" s="21">
        <f t="shared" si="418"/>
        <v>34</v>
      </c>
      <c r="C6435" s="21">
        <v>5</v>
      </c>
      <c r="D6435" s="21">
        <f>VLOOKUP(A6435,英雄数据表!A:D,4,0)</f>
        <v>4</v>
      </c>
      <c r="E6435" s="20" t="str">
        <f>VLOOKUP(A6435,英雄数据表!A:C,3,0)</f>
        <v>碎颅手斧</v>
      </c>
      <c r="F6435" s="20">
        <f t="shared" si="419"/>
        <v>45046</v>
      </c>
      <c r="G6435" s="20">
        <f t="shared" si="420"/>
        <v>45046</v>
      </c>
      <c r="H6435" s="21" t="str">
        <f>VLOOKUP(B6435,属性中转表!A:F,6,FALSE)</f>
        <v>"hp":102600,"atk":2850</v>
      </c>
      <c r="I6435" s="20" t="str">
        <f>IF(VLOOKUP(B6435,属性中转表!A:G,7,FALSE)=0,"",VLOOKUP(VLOOKUP(B6435,属性中转表!A:G,7,FALSE),属性中转表!$K$2:$P$21,6,0))&amp;IF(VLOOKUP(B6435,属性中转表!A:G,7,FALSE)&gt;=50,VLOOKUP(A6435,英雄数据表!A:K,9,0),IF(VLOOKUP(B6435,属性中转表!A:G,7,FALSE)&gt;=25,VLOOKUP(A6435,英雄数据表!A:K,5,0),""))</f>
        <v>"atk":300,"hp":5000,"undpspro":100</v>
      </c>
      <c r="J6435" s="20" t="str">
        <f>IF(I6435="","",属性中转表!$I$1&amp;(IF(VLOOKUP(B6435,属性中转表!A:G,7,FALSE)=0,0,VLOOKUP(VLOOKUP(B6435,属性中转表!A:G,7,FALSE),属性中转表!$K$2:$P$21,4,0)))+IFERROR(VLOOKUP(A6435,英雄数据表!A:K,IF(武魂!B6435&gt;=50,10,IF(武魂!B6435&gt;=25,6)),0),0))</f>
        <v>,"dpspro":50</v>
      </c>
      <c r="K6435" s="32" t="str">
        <f t="shared" si="429"/>
        <v>"atk":300,"hp":5000,"undpspro":100,"dpspro":50</v>
      </c>
      <c r="L6435" s="20" t="str">
        <f>IF(B6435&gt;=50,VLOOKUP(A6435,英雄数据表!A:L,11,FALSE),IF(B6435&gt;=25,VLOOKUP(A6435,英雄数据表!A:L,7,0),""))</f>
        <v>"4504601004"</v>
      </c>
      <c r="M6435" s="20" t="str">
        <f>IFERROR(VLOOKUP(B6435,属性中转表!$K$2:$O$21,5,FALSE),"")</f>
        <v/>
      </c>
      <c r="N6435" s="20" t="str">
        <f>IF(B6435=25,VLOOKUP(A6435,英雄数据表!A:L,8,FALSE),IF(B6435=50,VLOOKUP(A6435,英雄数据表!A:L,12,0),""))</f>
        <v/>
      </c>
    </row>
    <row r="6436" spans="1:14" x14ac:dyDescent="0.3">
      <c r="A6436" s="20">
        <v>45046</v>
      </c>
      <c r="B6436" s="21">
        <f t="shared" si="418"/>
        <v>35</v>
      </c>
      <c r="C6436" s="21">
        <v>5</v>
      </c>
      <c r="D6436" s="21">
        <f>VLOOKUP(A6436,英雄数据表!A:D,4,0)</f>
        <v>4</v>
      </c>
      <c r="E6436" s="20" t="str">
        <f>VLOOKUP(A6436,英雄数据表!A:C,3,0)</f>
        <v>碎颅手斧</v>
      </c>
      <c r="F6436" s="20">
        <f t="shared" si="419"/>
        <v>45046</v>
      </c>
      <c r="G6436" s="20">
        <f t="shared" si="420"/>
        <v>45046</v>
      </c>
      <c r="H6436" s="21" t="str">
        <f>VLOOKUP(B6436,属性中转表!A:F,6,FALSE)</f>
        <v>"hp":107100,"atk":2975</v>
      </c>
      <c r="I6436" s="20" t="str">
        <f>IF(VLOOKUP(B6436,属性中转表!A:G,7,FALSE)=0,"",VLOOKUP(VLOOKUP(B6436,属性中转表!A:G,7,FALSE),属性中转表!$K$2:$P$21,6,0))&amp;IF(VLOOKUP(B6436,属性中转表!A:G,7,FALSE)&gt;=50,VLOOKUP(A6436,英雄数据表!A:K,9,0),IF(VLOOKUP(B6436,属性中转表!A:G,7,FALSE)&gt;=25,VLOOKUP(A6436,英雄数据表!A:K,5,0),""))</f>
        <v>"atk":300,"hp":5000,"undpspro":100</v>
      </c>
      <c r="J6436" s="20" t="str">
        <f>IF(I6436="","",属性中转表!$I$1&amp;(IF(VLOOKUP(B6436,属性中转表!A:G,7,FALSE)=0,0,VLOOKUP(VLOOKUP(B6436,属性中转表!A:G,7,FALSE),属性中转表!$K$2:$P$21,4,0)))+IFERROR(VLOOKUP(A6436,英雄数据表!A:K,IF(武魂!B6436&gt;=50,10,IF(武魂!B6436&gt;=25,6)),0),0))</f>
        <v>,"dpspro":100</v>
      </c>
      <c r="K6436" s="32" t="str">
        <f t="shared" si="429"/>
        <v>"atk":300,"hp":5000,"undpspro":100,"dpspro":100</v>
      </c>
      <c r="L6436" s="20" t="str">
        <f>IF(B6436&gt;=50,VLOOKUP(A6436,英雄数据表!A:L,11,FALSE),IF(B6436&gt;=25,VLOOKUP(A6436,英雄数据表!A:L,7,0),""))</f>
        <v>"4504601004"</v>
      </c>
      <c r="M6436" s="20" t="str">
        <f>IFERROR(VLOOKUP(B6436,属性中转表!$K$2:$O$21,5,FALSE),"")</f>
        <v>"dpspro":50</v>
      </c>
      <c r="N6436" s="20" t="str">
        <f>IF(B6436=25,VLOOKUP(A6436,英雄数据表!A:L,8,FALSE),IF(B6436=50,VLOOKUP(A6436,英雄数据表!A:L,12,0),""))</f>
        <v/>
      </c>
    </row>
    <row r="6437" spans="1:14" x14ac:dyDescent="0.3">
      <c r="A6437" s="20">
        <v>45046</v>
      </c>
      <c r="B6437" s="21">
        <f t="shared" si="418"/>
        <v>36</v>
      </c>
      <c r="C6437" s="21">
        <v>5</v>
      </c>
      <c r="D6437" s="21">
        <f>VLOOKUP(A6437,英雄数据表!A:D,4,0)</f>
        <v>4</v>
      </c>
      <c r="E6437" s="20" t="str">
        <f>VLOOKUP(A6437,英雄数据表!A:C,3,0)</f>
        <v>碎颅手斧</v>
      </c>
      <c r="F6437" s="20">
        <f t="shared" si="419"/>
        <v>45046</v>
      </c>
      <c r="G6437" s="20">
        <f t="shared" si="420"/>
        <v>45046</v>
      </c>
      <c r="H6437" s="21" t="str">
        <f>VLOOKUP(B6437,属性中转表!A:F,6,FALSE)</f>
        <v>"hp":111600,"atk":3100</v>
      </c>
      <c r="I6437" s="20" t="str">
        <f>IF(VLOOKUP(B6437,属性中转表!A:G,7,FALSE)=0,"",VLOOKUP(VLOOKUP(B6437,属性中转表!A:G,7,FALSE),属性中转表!$K$2:$P$21,6,0))&amp;IF(VLOOKUP(B6437,属性中转表!A:G,7,FALSE)&gt;=50,VLOOKUP(A6437,英雄数据表!A:K,9,0),IF(VLOOKUP(B6437,属性中转表!A:G,7,FALSE)&gt;=25,VLOOKUP(A6437,英雄数据表!A:K,5,0),""))</f>
        <v>"atk":300,"hp":5000,"undpspro":100</v>
      </c>
      <c r="J6437" s="20" t="str">
        <f>IF(I6437="","",属性中转表!$I$1&amp;(IF(VLOOKUP(B6437,属性中转表!A:G,7,FALSE)=0,0,VLOOKUP(VLOOKUP(B6437,属性中转表!A:G,7,FALSE),属性中转表!$K$2:$P$21,4,0)))+IFERROR(VLOOKUP(A6437,英雄数据表!A:K,IF(武魂!B6437&gt;=50,10,IF(武魂!B6437&gt;=25,6)),0),0))</f>
        <v>,"dpspro":100</v>
      </c>
      <c r="K6437" s="32" t="str">
        <f t="shared" si="429"/>
        <v>"atk":300,"hp":5000,"undpspro":100,"dpspro":100</v>
      </c>
      <c r="L6437" s="20" t="str">
        <f>IF(B6437&gt;=50,VLOOKUP(A6437,英雄数据表!A:L,11,FALSE),IF(B6437&gt;=25,VLOOKUP(A6437,英雄数据表!A:L,7,0),""))</f>
        <v>"4504601004"</v>
      </c>
      <c r="M6437" s="20" t="str">
        <f>IFERROR(VLOOKUP(B6437,属性中转表!$K$2:$O$21,5,FALSE),"")</f>
        <v/>
      </c>
      <c r="N6437" s="20" t="str">
        <f>IF(B6437=25,VLOOKUP(A6437,英雄数据表!A:L,8,FALSE),IF(B6437=50,VLOOKUP(A6437,英雄数据表!A:L,12,0),""))</f>
        <v/>
      </c>
    </row>
    <row r="6438" spans="1:14" x14ac:dyDescent="0.3">
      <c r="A6438" s="20">
        <v>45046</v>
      </c>
      <c r="B6438" s="21">
        <f t="shared" si="418"/>
        <v>37</v>
      </c>
      <c r="C6438" s="21">
        <v>5</v>
      </c>
      <c r="D6438" s="21">
        <f>VLOOKUP(A6438,英雄数据表!A:D,4,0)</f>
        <v>4</v>
      </c>
      <c r="E6438" s="20" t="str">
        <f>VLOOKUP(A6438,英雄数据表!A:C,3,0)</f>
        <v>碎颅手斧</v>
      </c>
      <c r="F6438" s="20">
        <f t="shared" si="419"/>
        <v>45046</v>
      </c>
      <c r="G6438" s="20">
        <f t="shared" si="420"/>
        <v>45046</v>
      </c>
      <c r="H6438" s="21" t="str">
        <f>VLOOKUP(B6438,属性中转表!A:F,6,FALSE)</f>
        <v>"hp":116100,"atk":3225</v>
      </c>
      <c r="I6438" s="20" t="str">
        <f>IF(VLOOKUP(B6438,属性中转表!A:G,7,FALSE)=0,"",VLOOKUP(VLOOKUP(B6438,属性中转表!A:G,7,FALSE),属性中转表!$K$2:$P$21,6,0))&amp;IF(VLOOKUP(B6438,属性中转表!A:G,7,FALSE)&gt;=50,VLOOKUP(A6438,英雄数据表!A:K,9,0),IF(VLOOKUP(B6438,属性中转表!A:G,7,FALSE)&gt;=25,VLOOKUP(A6438,英雄数据表!A:K,5,0),""))</f>
        <v>"atk":300,"hp":5000,"undpspro":100</v>
      </c>
      <c r="J6438" s="20" t="str">
        <f>IF(I6438="","",属性中转表!$I$1&amp;(IF(VLOOKUP(B6438,属性中转表!A:G,7,FALSE)=0,0,VLOOKUP(VLOOKUP(B6438,属性中转表!A:G,7,FALSE),属性中转表!$K$2:$P$21,4,0)))+IFERROR(VLOOKUP(A6438,英雄数据表!A:K,IF(武魂!B6438&gt;=50,10,IF(武魂!B6438&gt;=25,6)),0),0))</f>
        <v>,"dpspro":100</v>
      </c>
      <c r="K6438" s="32" t="str">
        <f t="shared" si="429"/>
        <v>"atk":300,"hp":5000,"undpspro":100,"dpspro":100</v>
      </c>
      <c r="L6438" s="20" t="str">
        <f>IF(B6438&gt;=50,VLOOKUP(A6438,英雄数据表!A:L,11,FALSE),IF(B6438&gt;=25,VLOOKUP(A6438,英雄数据表!A:L,7,0),""))</f>
        <v>"4504601004"</v>
      </c>
      <c r="M6438" s="20" t="str">
        <f>IFERROR(VLOOKUP(B6438,属性中转表!$K$2:$O$21,5,FALSE),"")</f>
        <v/>
      </c>
      <c r="N6438" s="20" t="str">
        <f>IF(B6438=25,VLOOKUP(A6438,英雄数据表!A:L,8,FALSE),IF(B6438=50,VLOOKUP(A6438,英雄数据表!A:L,12,0),""))</f>
        <v/>
      </c>
    </row>
    <row r="6439" spans="1:14" x14ac:dyDescent="0.3">
      <c r="A6439" s="20">
        <v>45046</v>
      </c>
      <c r="B6439" s="21">
        <f t="shared" si="418"/>
        <v>38</v>
      </c>
      <c r="C6439" s="21">
        <v>5</v>
      </c>
      <c r="D6439" s="21">
        <f>VLOOKUP(A6439,英雄数据表!A:D,4,0)</f>
        <v>4</v>
      </c>
      <c r="E6439" s="20" t="str">
        <f>VLOOKUP(A6439,英雄数据表!A:C,3,0)</f>
        <v>碎颅手斧</v>
      </c>
      <c r="F6439" s="20">
        <f t="shared" si="419"/>
        <v>45046</v>
      </c>
      <c r="G6439" s="20">
        <f t="shared" si="420"/>
        <v>45046</v>
      </c>
      <c r="H6439" s="21" t="str">
        <f>VLOOKUP(B6439,属性中转表!A:F,6,FALSE)</f>
        <v>"hp":120600,"atk":3350</v>
      </c>
      <c r="I6439" s="20" t="str">
        <f>IF(VLOOKUP(B6439,属性中转表!A:G,7,FALSE)=0,"",VLOOKUP(VLOOKUP(B6439,属性中转表!A:G,7,FALSE),属性中转表!$K$2:$P$21,6,0))&amp;IF(VLOOKUP(B6439,属性中转表!A:G,7,FALSE)&gt;=50,VLOOKUP(A6439,英雄数据表!A:K,9,0),IF(VLOOKUP(B6439,属性中转表!A:G,7,FALSE)&gt;=25,VLOOKUP(A6439,英雄数据表!A:K,5,0),""))</f>
        <v>"atk":300,"hp":5000,"undpspro":100</v>
      </c>
      <c r="J6439" s="20" t="str">
        <f>IF(I6439="","",属性中转表!$I$1&amp;(IF(VLOOKUP(B6439,属性中转表!A:G,7,FALSE)=0,0,VLOOKUP(VLOOKUP(B6439,属性中转表!A:G,7,FALSE),属性中转表!$K$2:$P$21,4,0)))+IFERROR(VLOOKUP(A6439,英雄数据表!A:K,IF(武魂!B6439&gt;=50,10,IF(武魂!B6439&gt;=25,6)),0),0))</f>
        <v>,"dpspro":100</v>
      </c>
      <c r="K6439" s="32" t="str">
        <f t="shared" si="429"/>
        <v>"atk":300,"hp":5000,"undpspro":100,"dpspro":100</v>
      </c>
      <c r="L6439" s="20" t="str">
        <f>IF(B6439&gt;=50,VLOOKUP(A6439,英雄数据表!A:L,11,FALSE),IF(B6439&gt;=25,VLOOKUP(A6439,英雄数据表!A:L,7,0),""))</f>
        <v>"4504601004"</v>
      </c>
      <c r="M6439" s="20" t="str">
        <f>IFERROR(VLOOKUP(B6439,属性中转表!$K$2:$O$21,5,FALSE),"")</f>
        <v/>
      </c>
      <c r="N6439" s="20" t="str">
        <f>IF(B6439=25,VLOOKUP(A6439,英雄数据表!A:L,8,FALSE),IF(B6439=50,VLOOKUP(A6439,英雄数据表!A:L,12,0),""))</f>
        <v/>
      </c>
    </row>
    <row r="6440" spans="1:14" x14ac:dyDescent="0.3">
      <c r="A6440" s="20">
        <v>45046</v>
      </c>
      <c r="B6440" s="21">
        <f t="shared" si="418"/>
        <v>39</v>
      </c>
      <c r="C6440" s="21">
        <v>5</v>
      </c>
      <c r="D6440" s="21">
        <f>VLOOKUP(A6440,英雄数据表!A:D,4,0)</f>
        <v>4</v>
      </c>
      <c r="E6440" s="20" t="str">
        <f>VLOOKUP(A6440,英雄数据表!A:C,3,0)</f>
        <v>碎颅手斧</v>
      </c>
      <c r="F6440" s="20">
        <f t="shared" si="419"/>
        <v>45046</v>
      </c>
      <c r="G6440" s="20">
        <f t="shared" si="420"/>
        <v>45046</v>
      </c>
      <c r="H6440" s="21" t="str">
        <f>VLOOKUP(B6440,属性中转表!A:F,6,FALSE)</f>
        <v>"hp":125100,"atk":3475</v>
      </c>
      <c r="I6440" s="20" t="str">
        <f>IF(VLOOKUP(B6440,属性中转表!A:G,7,FALSE)=0,"",VLOOKUP(VLOOKUP(B6440,属性中转表!A:G,7,FALSE),属性中转表!$K$2:$P$21,6,0))&amp;IF(VLOOKUP(B6440,属性中转表!A:G,7,FALSE)&gt;=50,VLOOKUP(A6440,英雄数据表!A:K,9,0),IF(VLOOKUP(B6440,属性中转表!A:G,7,FALSE)&gt;=25,VLOOKUP(A6440,英雄数据表!A:K,5,0),""))</f>
        <v>"atk":300,"hp":5000,"undpspro":100</v>
      </c>
      <c r="J6440" s="20" t="str">
        <f>IF(I6440="","",属性中转表!$I$1&amp;(IF(VLOOKUP(B6440,属性中转表!A:G,7,FALSE)=0,0,VLOOKUP(VLOOKUP(B6440,属性中转表!A:G,7,FALSE),属性中转表!$K$2:$P$21,4,0)))+IFERROR(VLOOKUP(A6440,英雄数据表!A:K,IF(武魂!B6440&gt;=50,10,IF(武魂!B6440&gt;=25,6)),0),0))</f>
        <v>,"dpspro":100</v>
      </c>
      <c r="K6440" s="32" t="str">
        <f t="shared" si="429"/>
        <v>"atk":300,"hp":5000,"undpspro":100,"dpspro":100</v>
      </c>
      <c r="L6440" s="20" t="str">
        <f>IF(B6440&gt;=50,VLOOKUP(A6440,英雄数据表!A:L,11,FALSE),IF(B6440&gt;=25,VLOOKUP(A6440,英雄数据表!A:L,7,0),""))</f>
        <v>"4504601004"</v>
      </c>
      <c r="M6440" s="20" t="str">
        <f>IFERROR(VLOOKUP(B6440,属性中转表!$K$2:$O$21,5,FALSE),"")</f>
        <v/>
      </c>
      <c r="N6440" s="20" t="str">
        <f>IF(B6440=25,VLOOKUP(A6440,英雄数据表!A:L,8,FALSE),IF(B6440=50,VLOOKUP(A6440,英雄数据表!A:L,12,0),""))</f>
        <v/>
      </c>
    </row>
    <row r="6441" spans="1:14" x14ac:dyDescent="0.3">
      <c r="A6441" s="20">
        <v>45046</v>
      </c>
      <c r="B6441" s="21">
        <f t="shared" si="418"/>
        <v>40</v>
      </c>
      <c r="C6441" s="21">
        <v>5</v>
      </c>
      <c r="D6441" s="21">
        <f>VLOOKUP(A6441,英雄数据表!A:D,4,0)</f>
        <v>4</v>
      </c>
      <c r="E6441" s="20" t="str">
        <f>VLOOKUP(A6441,英雄数据表!A:C,3,0)</f>
        <v>碎颅手斧</v>
      </c>
      <c r="F6441" s="20">
        <f t="shared" si="419"/>
        <v>45046</v>
      </c>
      <c r="G6441" s="20">
        <f t="shared" si="420"/>
        <v>45046</v>
      </c>
      <c r="H6441" s="21" t="str">
        <f>VLOOKUP(B6441,属性中转表!A:F,6,FALSE)</f>
        <v>"hp":129600,"atk":3600</v>
      </c>
      <c r="I6441" s="20" t="str">
        <f>IF(VLOOKUP(B6441,属性中转表!A:G,7,FALSE)=0,"",VLOOKUP(VLOOKUP(B6441,属性中转表!A:G,7,FALSE),属性中转表!$K$2:$P$21,6,0))&amp;IF(VLOOKUP(B6441,属性中转表!A:G,7,FALSE)&gt;=50,VLOOKUP(A6441,英雄数据表!A:K,9,0),IF(VLOOKUP(B6441,属性中转表!A:G,7,FALSE)&gt;=25,VLOOKUP(A6441,英雄数据表!A:K,5,0),""))</f>
        <v>"atk":300,"hp":5000,"undpspro":100,"pvpdpspro":50</v>
      </c>
      <c r="J6441" s="20" t="str">
        <f>IF(I6441="","",属性中转表!$I$1&amp;(IF(VLOOKUP(B6441,属性中转表!A:G,7,FALSE)=0,0,VLOOKUP(VLOOKUP(B6441,属性中转表!A:G,7,FALSE),属性中转表!$K$2:$P$21,4,0)))+IFERROR(VLOOKUP(A6441,英雄数据表!A:K,IF(武魂!B6441&gt;=50,10,IF(武魂!B6441&gt;=25,6)),0),0))</f>
        <v>,"dpspro":100</v>
      </c>
      <c r="K6441" s="32" t="str">
        <f t="shared" si="429"/>
        <v>"atk":300,"hp":5000,"undpspro":100,"pvpdpspro":50,"dpspro":100</v>
      </c>
      <c r="L6441" s="20" t="str">
        <f>IF(B6441&gt;=50,VLOOKUP(A6441,英雄数据表!A:L,11,FALSE),IF(B6441&gt;=25,VLOOKUP(A6441,英雄数据表!A:L,7,0),""))</f>
        <v>"4504601004"</v>
      </c>
      <c r="M6441" s="20" t="str">
        <f>IFERROR(VLOOKUP(B6441,属性中转表!$K$2:$O$21,5,FALSE),"")</f>
        <v>"pvpdpspro":50</v>
      </c>
      <c r="N6441" s="20" t="str">
        <f>IF(B6441=25,VLOOKUP(A6441,英雄数据表!A:L,8,FALSE),IF(B6441=50,VLOOKUP(A6441,英雄数据表!A:L,12,0),""))</f>
        <v/>
      </c>
    </row>
    <row r="6442" spans="1:14" x14ac:dyDescent="0.3">
      <c r="A6442" s="20">
        <v>45046</v>
      </c>
      <c r="B6442" s="21">
        <f t="shared" si="418"/>
        <v>41</v>
      </c>
      <c r="C6442" s="21">
        <v>5</v>
      </c>
      <c r="D6442" s="21">
        <f>VLOOKUP(A6442,英雄数据表!A:D,4,0)</f>
        <v>4</v>
      </c>
      <c r="E6442" s="20" t="str">
        <f>VLOOKUP(A6442,英雄数据表!A:C,3,0)</f>
        <v>碎颅手斧</v>
      </c>
      <c r="F6442" s="20">
        <f t="shared" si="419"/>
        <v>45046</v>
      </c>
      <c r="G6442" s="20">
        <f t="shared" si="420"/>
        <v>45046</v>
      </c>
      <c r="H6442" s="21" t="str">
        <f>VLOOKUP(B6442,属性中转表!A:F,6,FALSE)</f>
        <v>"hp":135000,"atk":3750</v>
      </c>
      <c r="I6442" s="20" t="str">
        <f>IF(VLOOKUP(B6442,属性中转表!A:G,7,FALSE)=0,"",VLOOKUP(VLOOKUP(B6442,属性中转表!A:G,7,FALSE),属性中转表!$K$2:$P$21,6,0))&amp;IF(VLOOKUP(B6442,属性中转表!A:G,7,FALSE)&gt;=50,VLOOKUP(A6442,英雄数据表!A:K,9,0),IF(VLOOKUP(B6442,属性中转表!A:G,7,FALSE)&gt;=25,VLOOKUP(A6442,英雄数据表!A:K,5,0),""))</f>
        <v>"atk":300,"hp":5000,"undpspro":100,"pvpdpspro":50</v>
      </c>
      <c r="J6442" s="20" t="str">
        <f>IF(I6442="","",属性中转表!$I$1&amp;(IF(VLOOKUP(B6442,属性中转表!A:G,7,FALSE)=0,0,VLOOKUP(VLOOKUP(B6442,属性中转表!A:G,7,FALSE),属性中转表!$K$2:$P$21,4,0)))+IFERROR(VLOOKUP(A6442,英雄数据表!A:K,IF(武魂!B6442&gt;=50,10,IF(武魂!B6442&gt;=25,6)),0),0))</f>
        <v>,"dpspro":100</v>
      </c>
      <c r="K6442" s="32" t="str">
        <f t="shared" si="429"/>
        <v>"atk":300,"hp":5000,"undpspro":100,"pvpdpspro":50,"dpspro":100</v>
      </c>
      <c r="L6442" s="20" t="str">
        <f>IF(B6442&gt;=50,VLOOKUP(A6442,英雄数据表!A:L,11,FALSE),IF(B6442&gt;=25,VLOOKUP(A6442,英雄数据表!A:L,7,0),""))</f>
        <v>"4504601004"</v>
      </c>
      <c r="M6442" s="20" t="str">
        <f>IFERROR(VLOOKUP(B6442,属性中转表!$K$2:$O$21,5,FALSE),"")</f>
        <v/>
      </c>
      <c r="N6442" s="20" t="str">
        <f>IF(B6442=25,VLOOKUP(A6442,英雄数据表!A:L,8,FALSE),IF(B6442=50,VLOOKUP(A6442,英雄数据表!A:L,12,0),""))</f>
        <v/>
      </c>
    </row>
    <row r="6443" spans="1:14" x14ac:dyDescent="0.3">
      <c r="A6443" s="20">
        <v>45046</v>
      </c>
      <c r="B6443" s="21">
        <f t="shared" si="418"/>
        <v>42</v>
      </c>
      <c r="C6443" s="21">
        <v>5</v>
      </c>
      <c r="D6443" s="21">
        <f>VLOOKUP(A6443,英雄数据表!A:D,4,0)</f>
        <v>4</v>
      </c>
      <c r="E6443" s="20" t="str">
        <f>VLOOKUP(A6443,英雄数据表!A:C,3,0)</f>
        <v>碎颅手斧</v>
      </c>
      <c r="F6443" s="20">
        <f t="shared" si="419"/>
        <v>45046</v>
      </c>
      <c r="G6443" s="20">
        <f t="shared" si="420"/>
        <v>45046</v>
      </c>
      <c r="H6443" s="21" t="str">
        <f>VLOOKUP(B6443,属性中转表!A:F,6,FALSE)</f>
        <v>"hp":140400,"atk":3900</v>
      </c>
      <c r="I6443" s="20" t="str">
        <f>IF(VLOOKUP(B6443,属性中转表!A:G,7,FALSE)=0,"",VLOOKUP(VLOOKUP(B6443,属性中转表!A:G,7,FALSE),属性中转表!$K$2:$P$21,6,0))&amp;IF(VLOOKUP(B6443,属性中转表!A:G,7,FALSE)&gt;=50,VLOOKUP(A6443,英雄数据表!A:K,9,0),IF(VLOOKUP(B6443,属性中转表!A:G,7,FALSE)&gt;=25,VLOOKUP(A6443,英雄数据表!A:K,5,0),""))</f>
        <v>"atk":300,"hp":5000,"undpspro":100,"pvpdpspro":50</v>
      </c>
      <c r="J6443" s="20" t="str">
        <f>IF(I6443="","",属性中转表!$I$1&amp;(IF(VLOOKUP(B6443,属性中转表!A:G,7,FALSE)=0,0,VLOOKUP(VLOOKUP(B6443,属性中转表!A:G,7,FALSE),属性中转表!$K$2:$P$21,4,0)))+IFERROR(VLOOKUP(A6443,英雄数据表!A:K,IF(武魂!B6443&gt;=50,10,IF(武魂!B6443&gt;=25,6)),0),0))</f>
        <v>,"dpspro":100</v>
      </c>
      <c r="K6443" s="32" t="str">
        <f t="shared" si="429"/>
        <v>"atk":300,"hp":5000,"undpspro":100,"pvpdpspro":50,"dpspro":100</v>
      </c>
      <c r="L6443" s="20" t="str">
        <f>IF(B6443&gt;=50,VLOOKUP(A6443,英雄数据表!A:L,11,FALSE),IF(B6443&gt;=25,VLOOKUP(A6443,英雄数据表!A:L,7,0),""))</f>
        <v>"4504601004"</v>
      </c>
      <c r="M6443" s="20" t="str">
        <f>IFERROR(VLOOKUP(B6443,属性中转表!$K$2:$O$21,5,FALSE),"")</f>
        <v/>
      </c>
      <c r="N6443" s="20" t="str">
        <f>IF(B6443=25,VLOOKUP(A6443,英雄数据表!A:L,8,FALSE),IF(B6443=50,VLOOKUP(A6443,英雄数据表!A:L,12,0),""))</f>
        <v/>
      </c>
    </row>
    <row r="6444" spans="1:14" x14ac:dyDescent="0.3">
      <c r="A6444" s="20">
        <v>45046</v>
      </c>
      <c r="B6444" s="21">
        <f t="shared" si="418"/>
        <v>43</v>
      </c>
      <c r="C6444" s="21">
        <v>5</v>
      </c>
      <c r="D6444" s="21">
        <f>VLOOKUP(A6444,英雄数据表!A:D,4,0)</f>
        <v>4</v>
      </c>
      <c r="E6444" s="20" t="str">
        <f>VLOOKUP(A6444,英雄数据表!A:C,3,0)</f>
        <v>碎颅手斧</v>
      </c>
      <c r="F6444" s="20">
        <f t="shared" si="419"/>
        <v>45046</v>
      </c>
      <c r="G6444" s="20">
        <f t="shared" si="420"/>
        <v>45046</v>
      </c>
      <c r="H6444" s="21" t="str">
        <f>VLOOKUP(B6444,属性中转表!A:F,6,FALSE)</f>
        <v>"hp":145800,"atk":4050</v>
      </c>
      <c r="I6444" s="20" t="str">
        <f>IF(VLOOKUP(B6444,属性中转表!A:G,7,FALSE)=0,"",VLOOKUP(VLOOKUP(B6444,属性中转表!A:G,7,FALSE),属性中转表!$K$2:$P$21,6,0))&amp;IF(VLOOKUP(B6444,属性中转表!A:G,7,FALSE)&gt;=50,VLOOKUP(A6444,英雄数据表!A:K,9,0),IF(VLOOKUP(B6444,属性中转表!A:G,7,FALSE)&gt;=25,VLOOKUP(A6444,英雄数据表!A:K,5,0),""))</f>
        <v>"atk":300,"hp":5000,"undpspro":100,"pvpdpspro":50</v>
      </c>
      <c r="J6444" s="20" t="str">
        <f>IF(I6444="","",属性中转表!$I$1&amp;(IF(VLOOKUP(B6444,属性中转表!A:G,7,FALSE)=0,0,VLOOKUP(VLOOKUP(B6444,属性中转表!A:G,7,FALSE),属性中转表!$K$2:$P$21,4,0)))+IFERROR(VLOOKUP(A6444,英雄数据表!A:K,IF(武魂!B6444&gt;=50,10,IF(武魂!B6444&gt;=25,6)),0),0))</f>
        <v>,"dpspro":100</v>
      </c>
      <c r="K6444" s="32" t="str">
        <f t="shared" si="429"/>
        <v>"atk":300,"hp":5000,"undpspro":100,"pvpdpspro":50,"dpspro":100</v>
      </c>
      <c r="L6444" s="20" t="str">
        <f>IF(B6444&gt;=50,VLOOKUP(A6444,英雄数据表!A:L,11,FALSE),IF(B6444&gt;=25,VLOOKUP(A6444,英雄数据表!A:L,7,0),""))</f>
        <v>"4504601004"</v>
      </c>
      <c r="M6444" s="20" t="str">
        <f>IFERROR(VLOOKUP(B6444,属性中转表!$K$2:$O$21,5,FALSE),"")</f>
        <v/>
      </c>
      <c r="N6444" s="20" t="str">
        <f>IF(B6444=25,VLOOKUP(A6444,英雄数据表!A:L,8,FALSE),IF(B6444=50,VLOOKUP(A6444,英雄数据表!A:L,12,0),""))</f>
        <v/>
      </c>
    </row>
    <row r="6445" spans="1:14" x14ac:dyDescent="0.3">
      <c r="A6445" s="20">
        <v>45046</v>
      </c>
      <c r="B6445" s="21">
        <f t="shared" si="418"/>
        <v>44</v>
      </c>
      <c r="C6445" s="21">
        <v>5</v>
      </c>
      <c r="D6445" s="21">
        <f>VLOOKUP(A6445,英雄数据表!A:D,4,0)</f>
        <v>4</v>
      </c>
      <c r="E6445" s="20" t="str">
        <f>VLOOKUP(A6445,英雄数据表!A:C,3,0)</f>
        <v>碎颅手斧</v>
      </c>
      <c r="F6445" s="20">
        <f t="shared" si="419"/>
        <v>45046</v>
      </c>
      <c r="G6445" s="20">
        <f t="shared" si="420"/>
        <v>45046</v>
      </c>
      <c r="H6445" s="21" t="str">
        <f>VLOOKUP(B6445,属性中转表!A:F,6,FALSE)</f>
        <v>"hp":151200,"atk":4200</v>
      </c>
      <c r="I6445" s="20" t="str">
        <f>IF(VLOOKUP(B6445,属性中转表!A:G,7,FALSE)=0,"",VLOOKUP(VLOOKUP(B6445,属性中转表!A:G,7,FALSE),属性中转表!$K$2:$P$21,6,0))&amp;IF(VLOOKUP(B6445,属性中转表!A:G,7,FALSE)&gt;=50,VLOOKUP(A6445,英雄数据表!A:K,9,0),IF(VLOOKUP(B6445,属性中转表!A:G,7,FALSE)&gt;=25,VLOOKUP(A6445,英雄数据表!A:K,5,0),""))</f>
        <v>"atk":300,"hp":5000,"undpspro":100,"pvpdpspro":50</v>
      </c>
      <c r="J6445" s="20" t="str">
        <f>IF(I6445="","",属性中转表!$I$1&amp;(IF(VLOOKUP(B6445,属性中转表!A:G,7,FALSE)=0,0,VLOOKUP(VLOOKUP(B6445,属性中转表!A:G,7,FALSE),属性中转表!$K$2:$P$21,4,0)))+IFERROR(VLOOKUP(A6445,英雄数据表!A:K,IF(武魂!B6445&gt;=50,10,IF(武魂!B6445&gt;=25,6)),0),0))</f>
        <v>,"dpspro":100</v>
      </c>
      <c r="K6445" s="32" t="str">
        <f t="shared" si="429"/>
        <v>"atk":300,"hp":5000,"undpspro":100,"pvpdpspro":50,"dpspro":100</v>
      </c>
      <c r="L6445" s="20" t="str">
        <f>IF(B6445&gt;=50,VLOOKUP(A6445,英雄数据表!A:L,11,FALSE),IF(B6445&gt;=25,VLOOKUP(A6445,英雄数据表!A:L,7,0),""))</f>
        <v>"4504601004"</v>
      </c>
      <c r="M6445" s="20" t="str">
        <f>IFERROR(VLOOKUP(B6445,属性中转表!$K$2:$O$21,5,FALSE),"")</f>
        <v/>
      </c>
      <c r="N6445" s="20" t="str">
        <f>IF(B6445=25,VLOOKUP(A6445,英雄数据表!A:L,8,FALSE),IF(B6445=50,VLOOKUP(A6445,英雄数据表!A:L,12,0),""))</f>
        <v/>
      </c>
    </row>
    <row r="6446" spans="1:14" x14ac:dyDescent="0.3">
      <c r="A6446" s="20">
        <v>45046</v>
      </c>
      <c r="B6446" s="21">
        <f t="shared" si="418"/>
        <v>45</v>
      </c>
      <c r="C6446" s="21">
        <v>5</v>
      </c>
      <c r="D6446" s="21">
        <f>VLOOKUP(A6446,英雄数据表!A:D,4,0)</f>
        <v>4</v>
      </c>
      <c r="E6446" s="20" t="str">
        <f>VLOOKUP(A6446,英雄数据表!A:C,3,0)</f>
        <v>碎颅手斧</v>
      </c>
      <c r="F6446" s="20">
        <f t="shared" si="419"/>
        <v>45046</v>
      </c>
      <c r="G6446" s="20">
        <f t="shared" si="420"/>
        <v>45046</v>
      </c>
      <c r="H6446" s="21" t="str">
        <f>VLOOKUP(B6446,属性中转表!A:F,6,FALSE)</f>
        <v>"hp":156600,"atk":4350</v>
      </c>
      <c r="I6446" s="20" t="str">
        <f>IF(VLOOKUP(B6446,属性中转表!A:G,7,FALSE)=0,"",VLOOKUP(VLOOKUP(B6446,属性中转表!A:G,7,FALSE),属性中转表!$K$2:$P$21,6,0))&amp;IF(VLOOKUP(B6446,属性中转表!A:G,7,FALSE)&gt;=50,VLOOKUP(A6446,英雄数据表!A:K,9,0),IF(VLOOKUP(B6446,属性中转表!A:G,7,FALSE)&gt;=25,VLOOKUP(A6446,英雄数据表!A:K,5,0),""))</f>
        <v>"atk":300,"hp":5000,"undpspro":100,"pvpdpspro":50,"pvpundpspro":50</v>
      </c>
      <c r="J6446" s="20" t="str">
        <f>IF(I6446="","",属性中转表!$I$1&amp;(IF(VLOOKUP(B6446,属性中转表!A:G,7,FALSE)=0,0,VLOOKUP(VLOOKUP(B6446,属性中转表!A:G,7,FALSE),属性中转表!$K$2:$P$21,4,0)))+IFERROR(VLOOKUP(A6446,英雄数据表!A:K,IF(武魂!B6446&gt;=50,10,IF(武魂!B6446&gt;=25,6)),0),0))</f>
        <v>,"dpspro":100</v>
      </c>
      <c r="K6446" s="32" t="str">
        <f t="shared" si="429"/>
        <v>"atk":300,"hp":5000,"undpspro":100,"pvpdpspro":50,"pvpundpspro":50,"dpspro":100</v>
      </c>
      <c r="L6446" s="20" t="str">
        <f>IF(B6446&gt;=50,VLOOKUP(A6446,英雄数据表!A:L,11,FALSE),IF(B6446&gt;=25,VLOOKUP(A6446,英雄数据表!A:L,7,0),""))</f>
        <v>"4504601004"</v>
      </c>
      <c r="M6446" s="20" t="str">
        <f>IFERROR(VLOOKUP(B6446,属性中转表!$K$2:$O$21,5,FALSE),"")</f>
        <v>"pvpundpspro":50</v>
      </c>
      <c r="N6446" s="20" t="str">
        <f>IF(B6446=25,VLOOKUP(A6446,英雄数据表!A:L,8,FALSE),IF(B6446=50,VLOOKUP(A6446,英雄数据表!A:L,12,0),""))</f>
        <v/>
      </c>
    </row>
    <row r="6447" spans="1:14" x14ac:dyDescent="0.3">
      <c r="A6447" s="20">
        <v>45046</v>
      </c>
      <c r="B6447" s="21">
        <f t="shared" si="418"/>
        <v>46</v>
      </c>
      <c r="C6447" s="21">
        <v>5</v>
      </c>
      <c r="D6447" s="21">
        <f>VLOOKUP(A6447,英雄数据表!A:D,4,0)</f>
        <v>4</v>
      </c>
      <c r="E6447" s="20" t="str">
        <f>VLOOKUP(A6447,英雄数据表!A:C,3,0)</f>
        <v>碎颅手斧</v>
      </c>
      <c r="F6447" s="20">
        <f t="shared" si="419"/>
        <v>45046</v>
      </c>
      <c r="G6447" s="20">
        <f t="shared" si="420"/>
        <v>45046</v>
      </c>
      <c r="H6447" s="21" t="str">
        <f>VLOOKUP(B6447,属性中转表!A:F,6,FALSE)</f>
        <v>"hp":162000,"atk":4500</v>
      </c>
      <c r="I6447" s="20" t="str">
        <f>IF(VLOOKUP(B6447,属性中转表!A:G,7,FALSE)=0,"",VLOOKUP(VLOOKUP(B6447,属性中转表!A:G,7,FALSE),属性中转表!$K$2:$P$21,6,0))&amp;IF(VLOOKUP(B6447,属性中转表!A:G,7,FALSE)&gt;=50,VLOOKUP(A6447,英雄数据表!A:K,9,0),IF(VLOOKUP(B6447,属性中转表!A:G,7,FALSE)&gt;=25,VLOOKUP(A6447,英雄数据表!A:K,5,0),""))</f>
        <v>"atk":300,"hp":5000,"undpspro":100,"pvpdpspro":50,"pvpundpspro":50</v>
      </c>
      <c r="J6447" s="20" t="str">
        <f>IF(I6447="","",属性中转表!$I$1&amp;(IF(VLOOKUP(B6447,属性中转表!A:G,7,FALSE)=0,0,VLOOKUP(VLOOKUP(B6447,属性中转表!A:G,7,FALSE),属性中转表!$K$2:$P$21,4,0)))+IFERROR(VLOOKUP(A6447,英雄数据表!A:K,IF(武魂!B6447&gt;=50,10,IF(武魂!B6447&gt;=25,6)),0),0))</f>
        <v>,"dpspro":100</v>
      </c>
      <c r="K6447" s="32" t="str">
        <f t="shared" si="429"/>
        <v>"atk":300,"hp":5000,"undpspro":100,"pvpdpspro":50,"pvpundpspro":50,"dpspro":100</v>
      </c>
      <c r="L6447" s="20" t="str">
        <f>IF(B6447&gt;=50,VLOOKUP(A6447,英雄数据表!A:L,11,FALSE),IF(B6447&gt;=25,VLOOKUP(A6447,英雄数据表!A:L,7,0),""))</f>
        <v>"4504601004"</v>
      </c>
      <c r="M6447" s="20" t="str">
        <f>IFERROR(VLOOKUP(B6447,属性中转表!$K$2:$O$21,5,FALSE),"")</f>
        <v/>
      </c>
      <c r="N6447" s="20" t="str">
        <f>IF(B6447=25,VLOOKUP(A6447,英雄数据表!A:L,8,FALSE),IF(B6447=50,VLOOKUP(A6447,英雄数据表!A:L,12,0),""))</f>
        <v/>
      </c>
    </row>
    <row r="6448" spans="1:14" x14ac:dyDescent="0.3">
      <c r="A6448" s="20">
        <v>45046</v>
      </c>
      <c r="B6448" s="21">
        <f t="shared" si="418"/>
        <v>47</v>
      </c>
      <c r="C6448" s="21">
        <v>5</v>
      </c>
      <c r="D6448" s="21">
        <f>VLOOKUP(A6448,英雄数据表!A:D,4,0)</f>
        <v>4</v>
      </c>
      <c r="E6448" s="20" t="str">
        <f>VLOOKUP(A6448,英雄数据表!A:C,3,0)</f>
        <v>碎颅手斧</v>
      </c>
      <c r="F6448" s="20">
        <f t="shared" si="419"/>
        <v>45046</v>
      </c>
      <c r="G6448" s="20">
        <f t="shared" si="420"/>
        <v>45046</v>
      </c>
      <c r="H6448" s="21" t="str">
        <f>VLOOKUP(B6448,属性中转表!A:F,6,FALSE)</f>
        <v>"hp":167400,"atk":4650</v>
      </c>
      <c r="I6448" s="20" t="str">
        <f>IF(VLOOKUP(B6448,属性中转表!A:G,7,FALSE)=0,"",VLOOKUP(VLOOKUP(B6448,属性中转表!A:G,7,FALSE),属性中转表!$K$2:$P$21,6,0))&amp;IF(VLOOKUP(B6448,属性中转表!A:G,7,FALSE)&gt;=50,VLOOKUP(A6448,英雄数据表!A:K,9,0),IF(VLOOKUP(B6448,属性中转表!A:G,7,FALSE)&gt;=25,VLOOKUP(A6448,英雄数据表!A:K,5,0),""))</f>
        <v>"atk":300,"hp":5000,"undpspro":100,"pvpdpspro":50,"pvpundpspro":50</v>
      </c>
      <c r="J6448" s="20" t="str">
        <f>IF(I6448="","",属性中转表!$I$1&amp;(IF(VLOOKUP(B6448,属性中转表!A:G,7,FALSE)=0,0,VLOOKUP(VLOOKUP(B6448,属性中转表!A:G,7,FALSE),属性中转表!$K$2:$P$21,4,0)))+IFERROR(VLOOKUP(A6448,英雄数据表!A:K,IF(武魂!B6448&gt;=50,10,IF(武魂!B6448&gt;=25,6)),0),0))</f>
        <v>,"dpspro":100</v>
      </c>
      <c r="K6448" s="32" t="str">
        <f t="shared" si="429"/>
        <v>"atk":300,"hp":5000,"undpspro":100,"pvpdpspro":50,"pvpundpspro":50,"dpspro":100</v>
      </c>
      <c r="L6448" s="20" t="str">
        <f>IF(B6448&gt;=50,VLOOKUP(A6448,英雄数据表!A:L,11,FALSE),IF(B6448&gt;=25,VLOOKUP(A6448,英雄数据表!A:L,7,0),""))</f>
        <v>"4504601004"</v>
      </c>
      <c r="M6448" s="20" t="str">
        <f>IFERROR(VLOOKUP(B6448,属性中转表!$K$2:$O$21,5,FALSE),"")</f>
        <v/>
      </c>
      <c r="N6448" s="20" t="str">
        <f>IF(B6448=25,VLOOKUP(A6448,英雄数据表!A:L,8,FALSE),IF(B6448=50,VLOOKUP(A6448,英雄数据表!A:L,12,0),""))</f>
        <v/>
      </c>
    </row>
    <row r="6449" spans="1:14" x14ac:dyDescent="0.3">
      <c r="A6449" s="20">
        <v>45046</v>
      </c>
      <c r="B6449" s="21">
        <f t="shared" si="418"/>
        <v>48</v>
      </c>
      <c r="C6449" s="21">
        <v>5</v>
      </c>
      <c r="D6449" s="21">
        <f>VLOOKUP(A6449,英雄数据表!A:D,4,0)</f>
        <v>4</v>
      </c>
      <c r="E6449" s="20" t="str">
        <f>VLOOKUP(A6449,英雄数据表!A:C,3,0)</f>
        <v>碎颅手斧</v>
      </c>
      <c r="F6449" s="20">
        <f t="shared" si="419"/>
        <v>45046</v>
      </c>
      <c r="G6449" s="20">
        <f t="shared" si="420"/>
        <v>45046</v>
      </c>
      <c r="H6449" s="21" t="str">
        <f>VLOOKUP(B6449,属性中转表!A:F,6,FALSE)</f>
        <v>"hp":172800,"atk":4800</v>
      </c>
      <c r="I6449" s="20" t="str">
        <f>IF(VLOOKUP(B6449,属性中转表!A:G,7,FALSE)=0,"",VLOOKUP(VLOOKUP(B6449,属性中转表!A:G,7,FALSE),属性中转表!$K$2:$P$21,6,0))&amp;IF(VLOOKUP(B6449,属性中转表!A:G,7,FALSE)&gt;=50,VLOOKUP(A6449,英雄数据表!A:K,9,0),IF(VLOOKUP(B6449,属性中转表!A:G,7,FALSE)&gt;=25,VLOOKUP(A6449,英雄数据表!A:K,5,0),""))</f>
        <v>"atk":300,"hp":5000,"undpspro":100,"pvpdpspro":50,"pvpundpspro":50</v>
      </c>
      <c r="J6449" s="20" t="str">
        <f>IF(I6449="","",属性中转表!$I$1&amp;(IF(VLOOKUP(B6449,属性中转表!A:G,7,FALSE)=0,0,VLOOKUP(VLOOKUP(B6449,属性中转表!A:G,7,FALSE),属性中转表!$K$2:$P$21,4,0)))+IFERROR(VLOOKUP(A6449,英雄数据表!A:K,IF(武魂!B6449&gt;=50,10,IF(武魂!B6449&gt;=25,6)),0),0))</f>
        <v>,"dpspro":100</v>
      </c>
      <c r="K6449" s="32" t="str">
        <f t="shared" si="429"/>
        <v>"atk":300,"hp":5000,"undpspro":100,"pvpdpspro":50,"pvpundpspro":50,"dpspro":100</v>
      </c>
      <c r="L6449" s="20" t="str">
        <f>IF(B6449&gt;=50,VLOOKUP(A6449,英雄数据表!A:L,11,FALSE),IF(B6449&gt;=25,VLOOKUP(A6449,英雄数据表!A:L,7,0),""))</f>
        <v>"4504601004"</v>
      </c>
      <c r="M6449" s="20" t="str">
        <f>IFERROR(VLOOKUP(B6449,属性中转表!$K$2:$O$21,5,FALSE),"")</f>
        <v/>
      </c>
      <c r="N6449" s="20" t="str">
        <f>IF(B6449=25,VLOOKUP(A6449,英雄数据表!A:L,8,FALSE),IF(B6449=50,VLOOKUP(A6449,英雄数据表!A:L,12,0),""))</f>
        <v/>
      </c>
    </row>
    <row r="6450" spans="1:14" x14ac:dyDescent="0.3">
      <c r="A6450" s="20">
        <v>45046</v>
      </c>
      <c r="B6450" s="21">
        <f t="shared" si="418"/>
        <v>49</v>
      </c>
      <c r="C6450" s="21">
        <v>5</v>
      </c>
      <c r="D6450" s="21">
        <f>VLOOKUP(A6450,英雄数据表!A:D,4,0)</f>
        <v>4</v>
      </c>
      <c r="E6450" s="20" t="str">
        <f>VLOOKUP(A6450,英雄数据表!A:C,3,0)</f>
        <v>碎颅手斧</v>
      </c>
      <c r="F6450" s="20">
        <f t="shared" si="419"/>
        <v>45046</v>
      </c>
      <c r="G6450" s="20">
        <f t="shared" si="420"/>
        <v>45046</v>
      </c>
      <c r="H6450" s="21" t="str">
        <f>VLOOKUP(B6450,属性中转表!A:F,6,FALSE)</f>
        <v>"hp":178200,"atk":4950</v>
      </c>
      <c r="I6450" s="20" t="str">
        <f>IF(VLOOKUP(B6450,属性中转表!A:G,7,FALSE)=0,"",VLOOKUP(VLOOKUP(B6450,属性中转表!A:G,7,FALSE),属性中转表!$K$2:$P$21,6,0))&amp;IF(VLOOKUP(B6450,属性中转表!A:G,7,FALSE)&gt;=50,VLOOKUP(A6450,英雄数据表!A:K,9,0),IF(VLOOKUP(B6450,属性中转表!A:G,7,FALSE)&gt;=25,VLOOKUP(A6450,英雄数据表!A:K,5,0),""))</f>
        <v>"atk":300,"hp":5000,"undpspro":100,"pvpdpspro":50,"pvpundpspro":50</v>
      </c>
      <c r="J6450" s="20" t="str">
        <f>IF(I6450="","",属性中转表!$I$1&amp;(IF(VLOOKUP(B6450,属性中转表!A:G,7,FALSE)=0,0,VLOOKUP(VLOOKUP(B6450,属性中转表!A:G,7,FALSE),属性中转表!$K$2:$P$21,4,0)))+IFERROR(VLOOKUP(A6450,英雄数据表!A:K,IF(武魂!B6450&gt;=50,10,IF(武魂!B6450&gt;=25,6)),0),0))</f>
        <v>,"dpspro":100</v>
      </c>
      <c r="K6450" s="32" t="str">
        <f t="shared" si="429"/>
        <v>"atk":300,"hp":5000,"undpspro":100,"pvpdpspro":50,"pvpundpspro":50,"dpspro":100</v>
      </c>
      <c r="L6450" s="20" t="str">
        <f>IF(B6450&gt;=50,VLOOKUP(A6450,英雄数据表!A:L,11,FALSE),IF(B6450&gt;=25,VLOOKUP(A6450,英雄数据表!A:L,7,0),""))</f>
        <v>"4504601004"</v>
      </c>
      <c r="M6450" s="20" t="str">
        <f>IFERROR(VLOOKUP(B6450,属性中转表!$K$2:$O$21,5,FALSE),"")</f>
        <v/>
      </c>
      <c r="N6450" s="20" t="str">
        <f>IF(B6450=25,VLOOKUP(A6450,英雄数据表!A:L,8,FALSE),IF(B6450=50,VLOOKUP(A6450,英雄数据表!A:L,12,0),""))</f>
        <v/>
      </c>
    </row>
    <row r="6451" spans="1:14" x14ac:dyDescent="0.3">
      <c r="A6451" s="20">
        <v>45046</v>
      </c>
      <c r="B6451" s="21">
        <f t="shared" si="418"/>
        <v>50</v>
      </c>
      <c r="C6451" s="21">
        <v>5</v>
      </c>
      <c r="D6451" s="21">
        <f>VLOOKUP(A6451,英雄数据表!A:D,4,0)</f>
        <v>4</v>
      </c>
      <c r="E6451" s="20" t="str">
        <f>VLOOKUP(A6451,英雄数据表!A:C,3,0)</f>
        <v>碎颅手斧</v>
      </c>
      <c r="F6451" s="20">
        <f t="shared" si="419"/>
        <v>45046</v>
      </c>
      <c r="G6451" s="20">
        <f t="shared" si="420"/>
        <v>45046</v>
      </c>
      <c r="H6451" s="21" t="str">
        <f>VLOOKUP(B6451,属性中转表!A:F,6,FALSE)</f>
        <v>"hp":183600,"atk":5100</v>
      </c>
      <c r="I6451" s="20" t="str">
        <f>IF(VLOOKUP(B6451,属性中转表!A:G,7,FALSE)=0,"",VLOOKUP(VLOOKUP(B6451,属性中转表!A:G,7,FALSE),属性中转表!$K$2:$P$21,6,0))&amp;IF(VLOOKUP(B6451,属性中转表!A:G,7,FALSE)&gt;=50,VLOOKUP(A6451,英雄数据表!A:K,9,0),IF(VLOOKUP(B6451,属性中转表!A:G,7,FALSE)&gt;=25,VLOOKUP(A6451,英雄数据表!A:K,5,0),""))</f>
        <v>"atk":300,"hp":5000,"undpspro":100,"pvpdpspro":50,"pvpundpspro":50</v>
      </c>
      <c r="J6451" s="20" t="str">
        <f>IF(I6451="","",属性中转表!$I$1&amp;(IF(VLOOKUP(B6451,属性中转表!A:G,7,FALSE)=0,0,VLOOKUP(VLOOKUP(B6451,属性中转表!A:G,7,FALSE),属性中转表!$K$2:$P$21,4,0)))+IFERROR(VLOOKUP(A6451,英雄数据表!A:K,IF(武魂!B6451&gt;=50,10,IF(武魂!B6451&gt;=25,6)),0),0))</f>
        <v>,"dpspro":100</v>
      </c>
      <c r="K6451" s="32" t="str">
        <f t="shared" si="429"/>
        <v>"atk":300,"hp":5000,"undpspro":100,"pvpdpspro":50,"pvpundpspro":50,"dpspro":100</v>
      </c>
      <c r="L6451" s="20" t="str">
        <f>IF(B6451&gt;=50,VLOOKUP(A6451,英雄数据表!A:L,11,FALSE),IF(B6451&gt;=25,VLOOKUP(A6451,英雄数据表!A:L,7,0),""))</f>
        <v>"4504602004"</v>
      </c>
      <c r="M6451" s="20" t="str">
        <f>IFERROR(VLOOKUP(B6451,属性中转表!$K$2:$O$21,5,FALSE),"")</f>
        <v/>
      </c>
      <c r="N6451" s="20" t="str">
        <f>IF(B6451=25,VLOOKUP(A6451,英雄数据表!A:L,8,FALSE),IF(B6451=50,VLOOKUP(A6451,英雄数据表!A:L,12,0),""))</f>
        <v>对血量高于50%的敌人，伤害增加20%，对血量低于50%的敌人伤害增加35%</v>
      </c>
    </row>
    <row r="6452" spans="1:14" x14ac:dyDescent="0.3">
      <c r="A6452" s="20">
        <v>45046</v>
      </c>
      <c r="B6452" s="21">
        <f t="shared" si="418"/>
        <v>51</v>
      </c>
      <c r="C6452" s="21">
        <v>5</v>
      </c>
      <c r="D6452" s="21">
        <f>VLOOKUP(A6452,英雄数据表!A:D,4,0)</f>
        <v>4</v>
      </c>
      <c r="E6452" s="20" t="str">
        <f>VLOOKUP(A6452,英雄数据表!A:C,3,0)</f>
        <v>碎颅手斧</v>
      </c>
      <c r="F6452" s="20">
        <f t="shared" si="419"/>
        <v>45046</v>
      </c>
      <c r="G6452" s="20">
        <f t="shared" si="420"/>
        <v>45046</v>
      </c>
      <c r="H6452" s="21" t="str">
        <f>VLOOKUP(B6452,属性中转表!A:F,6,FALSE)</f>
        <v>"hp":189000,"atk":5250</v>
      </c>
      <c r="I6452" s="20" t="str">
        <f>IF(VLOOKUP(B6452,属性中转表!A:G,7,FALSE)=0,"",VLOOKUP(VLOOKUP(B6452,属性中转表!A:G,7,FALSE),属性中转表!$K$2:$P$21,6,0))&amp;IF(VLOOKUP(B6452,属性中转表!A:G,7,FALSE)&gt;=50,VLOOKUP(A6452,英雄数据表!A:K,9,0),IF(VLOOKUP(B6452,属性中转表!A:G,7,FALSE)&gt;=25,VLOOKUP(A6452,英雄数据表!A:K,5,0),""))</f>
        <v>"atk":300,"hp":5000,"undpspro":100,"pvpdpspro":50,"pvpundpspro":50</v>
      </c>
      <c r="J6452" s="20" t="str">
        <f>IF(I6452="","",属性中转表!$I$1&amp;(IF(VLOOKUP(B6452,属性中转表!A:G,7,FALSE)=0,0,VLOOKUP(VLOOKUP(B6452,属性中转表!A:G,7,FALSE),属性中转表!$K$2:$P$21,4,0)))+IFERROR(VLOOKUP(A6452,英雄数据表!A:K,IF(武魂!B6452&gt;=50,10,IF(武魂!B6452&gt;=25,6)),0),0))</f>
        <v>,"dpspro":100</v>
      </c>
      <c r="K6452" s="32" t="str">
        <f t="shared" si="429"/>
        <v>"atk":300,"hp":5000,"undpspro":100,"pvpdpspro":50,"pvpundpspro":50,"dpspro":100</v>
      </c>
      <c r="L6452" s="20" t="str">
        <f>IF(B6452&gt;=50,VLOOKUP(A6452,英雄数据表!A:L,11,FALSE),IF(B6452&gt;=25,VLOOKUP(A6452,英雄数据表!A:L,7,0),""))</f>
        <v>"4504602004"</v>
      </c>
      <c r="M6452" s="20" t="str">
        <f>IFERROR(VLOOKUP(B6452,属性中转表!$K$2:$O$21,5,FALSE),"")</f>
        <v/>
      </c>
      <c r="N6452" s="20" t="str">
        <f>IF(B6452=25,VLOOKUP(A6452,英雄数据表!A:L,8,FALSE),IF(B6452=50,VLOOKUP(A6452,英雄数据表!A:L,12,0),""))</f>
        <v/>
      </c>
    </row>
    <row r="6453" spans="1:14" x14ac:dyDescent="0.3">
      <c r="A6453" s="20">
        <v>45046</v>
      </c>
      <c r="B6453" s="21">
        <f t="shared" si="418"/>
        <v>52</v>
      </c>
      <c r="C6453" s="21">
        <v>5</v>
      </c>
      <c r="D6453" s="21">
        <f>VLOOKUP(A6453,英雄数据表!A:D,4,0)</f>
        <v>4</v>
      </c>
      <c r="E6453" s="20" t="str">
        <f>VLOOKUP(A6453,英雄数据表!A:C,3,0)</f>
        <v>碎颅手斧</v>
      </c>
      <c r="F6453" s="20">
        <f t="shared" si="419"/>
        <v>45046</v>
      </c>
      <c r="G6453" s="20">
        <f t="shared" si="420"/>
        <v>45046</v>
      </c>
      <c r="H6453" s="21" t="str">
        <f>VLOOKUP(B6453,属性中转表!A:F,6,FALSE)</f>
        <v>"hp":194400,"atk":5400</v>
      </c>
      <c r="I6453" s="20" t="str">
        <f>IF(VLOOKUP(B6453,属性中转表!A:G,7,FALSE)=0,"",VLOOKUP(VLOOKUP(B6453,属性中转表!A:G,7,FALSE),属性中转表!$K$2:$P$21,6,0))&amp;IF(VLOOKUP(B6453,属性中转表!A:G,7,FALSE)&gt;=50,VLOOKUP(A6453,英雄数据表!A:K,9,0),IF(VLOOKUP(B6453,属性中转表!A:G,7,FALSE)&gt;=25,VLOOKUP(A6453,英雄数据表!A:K,5,0),""))</f>
        <v>"atk":300,"hp":5000,"undpspro":100,"pvpdpspro":50,"pvpundpspro":50</v>
      </c>
      <c r="J6453" s="20" t="str">
        <f>IF(I6453="","",属性中转表!$I$1&amp;(IF(VLOOKUP(B6453,属性中转表!A:G,7,FALSE)=0,0,VLOOKUP(VLOOKUP(B6453,属性中转表!A:G,7,FALSE),属性中转表!$K$2:$P$21,4,0)))+IFERROR(VLOOKUP(A6453,英雄数据表!A:K,IF(武魂!B6453&gt;=50,10,IF(武魂!B6453&gt;=25,6)),0),0))</f>
        <v>,"dpspro":100</v>
      </c>
      <c r="K6453" s="32" t="str">
        <f t="shared" si="429"/>
        <v>"atk":300,"hp":5000,"undpspro":100,"pvpdpspro":50,"pvpundpspro":50,"dpspro":100</v>
      </c>
      <c r="L6453" s="20" t="str">
        <f>IF(B6453&gt;=50,VLOOKUP(A6453,英雄数据表!A:L,11,FALSE),IF(B6453&gt;=25,VLOOKUP(A6453,英雄数据表!A:L,7,0),""))</f>
        <v>"4504602004"</v>
      </c>
      <c r="M6453" s="20" t="str">
        <f>IFERROR(VLOOKUP(B6453,属性中转表!$K$2:$O$21,5,FALSE),"")</f>
        <v/>
      </c>
      <c r="N6453" s="20" t="str">
        <f>IF(B6453=25,VLOOKUP(A6453,英雄数据表!A:L,8,FALSE),IF(B6453=50,VLOOKUP(A6453,英雄数据表!A:L,12,0),""))</f>
        <v/>
      </c>
    </row>
    <row r="6454" spans="1:14" x14ac:dyDescent="0.3">
      <c r="A6454" s="20">
        <v>45046</v>
      </c>
      <c r="B6454" s="21">
        <f t="shared" si="418"/>
        <v>53</v>
      </c>
      <c r="C6454" s="21">
        <v>5</v>
      </c>
      <c r="D6454" s="21">
        <f>VLOOKUP(A6454,英雄数据表!A:D,4,0)</f>
        <v>4</v>
      </c>
      <c r="E6454" s="20" t="str">
        <f>VLOOKUP(A6454,英雄数据表!A:C,3,0)</f>
        <v>碎颅手斧</v>
      </c>
      <c r="F6454" s="20">
        <f t="shared" si="419"/>
        <v>45046</v>
      </c>
      <c r="G6454" s="20">
        <f t="shared" si="420"/>
        <v>45046</v>
      </c>
      <c r="H6454" s="21" t="str">
        <f>VLOOKUP(B6454,属性中转表!A:F,6,FALSE)</f>
        <v>"hp":199800,"atk":5550</v>
      </c>
      <c r="I6454" s="20" t="str">
        <f>IF(VLOOKUP(B6454,属性中转表!A:G,7,FALSE)=0,"",VLOOKUP(VLOOKUP(B6454,属性中转表!A:G,7,FALSE),属性中转表!$K$2:$P$21,6,0))&amp;IF(VLOOKUP(B6454,属性中转表!A:G,7,FALSE)&gt;=50,VLOOKUP(A6454,英雄数据表!A:K,9,0),IF(VLOOKUP(B6454,属性中转表!A:G,7,FALSE)&gt;=25,VLOOKUP(A6454,英雄数据表!A:K,5,0),""))</f>
        <v>"atk":300,"hp":5000,"undpspro":100,"pvpdpspro":50,"pvpundpspro":50</v>
      </c>
      <c r="J6454" s="20" t="str">
        <f>IF(I6454="","",属性中转表!$I$1&amp;(IF(VLOOKUP(B6454,属性中转表!A:G,7,FALSE)=0,0,VLOOKUP(VLOOKUP(B6454,属性中转表!A:G,7,FALSE),属性中转表!$K$2:$P$21,4,0)))+IFERROR(VLOOKUP(A6454,英雄数据表!A:K,IF(武魂!B6454&gt;=50,10,IF(武魂!B6454&gt;=25,6)),0),0))</f>
        <v>,"dpspro":100</v>
      </c>
      <c r="K6454" s="32" t="str">
        <f t="shared" si="429"/>
        <v>"atk":300,"hp":5000,"undpspro":100,"pvpdpspro":50,"pvpundpspro":50,"dpspro":100</v>
      </c>
      <c r="L6454" s="20" t="str">
        <f>IF(B6454&gt;=50,VLOOKUP(A6454,英雄数据表!A:L,11,FALSE),IF(B6454&gt;=25,VLOOKUP(A6454,英雄数据表!A:L,7,0),""))</f>
        <v>"4504602004"</v>
      </c>
      <c r="M6454" s="20" t="str">
        <f>IFERROR(VLOOKUP(B6454,属性中转表!$K$2:$O$21,5,FALSE),"")</f>
        <v/>
      </c>
      <c r="N6454" s="20" t="str">
        <f>IF(B6454=25,VLOOKUP(A6454,英雄数据表!A:L,8,FALSE),IF(B6454=50,VLOOKUP(A6454,英雄数据表!A:L,12,0),""))</f>
        <v/>
      </c>
    </row>
    <row r="6455" spans="1:14" x14ac:dyDescent="0.3">
      <c r="A6455" s="20">
        <v>45046</v>
      </c>
      <c r="B6455" s="21">
        <f t="shared" si="418"/>
        <v>54</v>
      </c>
      <c r="C6455" s="21">
        <v>5</v>
      </c>
      <c r="D6455" s="21">
        <f>VLOOKUP(A6455,英雄数据表!A:D,4,0)</f>
        <v>4</v>
      </c>
      <c r="E6455" s="20" t="str">
        <f>VLOOKUP(A6455,英雄数据表!A:C,3,0)</f>
        <v>碎颅手斧</v>
      </c>
      <c r="F6455" s="20">
        <f t="shared" si="419"/>
        <v>45046</v>
      </c>
      <c r="G6455" s="20">
        <f t="shared" si="420"/>
        <v>45046</v>
      </c>
      <c r="H6455" s="21" t="str">
        <f>VLOOKUP(B6455,属性中转表!A:F,6,FALSE)</f>
        <v>"hp":205200,"atk":5700</v>
      </c>
      <c r="I6455" s="20" t="str">
        <f>IF(VLOOKUP(B6455,属性中转表!A:G,7,FALSE)=0,"",VLOOKUP(VLOOKUP(B6455,属性中转表!A:G,7,FALSE),属性中转表!$K$2:$P$21,6,0))&amp;IF(VLOOKUP(B6455,属性中转表!A:G,7,FALSE)&gt;=50,VLOOKUP(A6455,英雄数据表!A:K,9,0),IF(VLOOKUP(B6455,属性中转表!A:G,7,FALSE)&gt;=25,VLOOKUP(A6455,英雄数据表!A:K,5,0),""))</f>
        <v>"atk":300,"hp":5000,"undpspro":100,"pvpdpspro":50,"pvpundpspro":50</v>
      </c>
      <c r="J6455" s="20" t="str">
        <f>IF(I6455="","",属性中转表!$I$1&amp;(IF(VLOOKUP(B6455,属性中转表!A:G,7,FALSE)=0,0,VLOOKUP(VLOOKUP(B6455,属性中转表!A:G,7,FALSE),属性中转表!$K$2:$P$21,4,0)))+IFERROR(VLOOKUP(A6455,英雄数据表!A:K,IF(武魂!B6455&gt;=50,10,IF(武魂!B6455&gt;=25,6)),0),0))</f>
        <v>,"dpspro":100</v>
      </c>
      <c r="K6455" s="32" t="str">
        <f t="shared" si="429"/>
        <v>"atk":300,"hp":5000,"undpspro":100,"pvpdpspro":50,"pvpundpspro":50,"dpspro":100</v>
      </c>
      <c r="L6455" s="20" t="str">
        <f>IF(B6455&gt;=50,VLOOKUP(A6455,英雄数据表!A:L,11,FALSE),IF(B6455&gt;=25,VLOOKUP(A6455,英雄数据表!A:L,7,0),""))</f>
        <v>"4504602004"</v>
      </c>
      <c r="M6455" s="20" t="str">
        <f>IFERROR(VLOOKUP(B6455,属性中转表!$K$2:$O$21,5,FALSE),"")</f>
        <v/>
      </c>
      <c r="N6455" s="20" t="str">
        <f>IF(B6455=25,VLOOKUP(A6455,英雄数据表!A:L,8,FALSE),IF(B6455=50,VLOOKUP(A6455,英雄数据表!A:L,12,0),""))</f>
        <v/>
      </c>
    </row>
    <row r="6456" spans="1:14" x14ac:dyDescent="0.3">
      <c r="A6456" s="20">
        <v>45046</v>
      </c>
      <c r="B6456" s="21">
        <f t="shared" si="418"/>
        <v>55</v>
      </c>
      <c r="C6456" s="21">
        <v>5</v>
      </c>
      <c r="D6456" s="21">
        <f>VLOOKUP(A6456,英雄数据表!A:D,4,0)</f>
        <v>4</v>
      </c>
      <c r="E6456" s="20" t="str">
        <f>VLOOKUP(A6456,英雄数据表!A:C,3,0)</f>
        <v>碎颅手斧</v>
      </c>
      <c r="F6456" s="20">
        <f t="shared" si="419"/>
        <v>45046</v>
      </c>
      <c r="G6456" s="20">
        <f t="shared" si="420"/>
        <v>45046</v>
      </c>
      <c r="H6456" s="21" t="str">
        <f>VLOOKUP(B6456,属性中转表!A:F,6,FALSE)</f>
        <v>"hp":210600,"atk":5850</v>
      </c>
      <c r="I6456" s="20" t="str">
        <f>IF(VLOOKUP(B6456,属性中转表!A:G,7,FALSE)=0,"",VLOOKUP(VLOOKUP(B6456,属性中转表!A:G,7,FALSE),属性中转表!$K$2:$P$21,6,0))&amp;IF(VLOOKUP(B6456,属性中转表!A:G,7,FALSE)&gt;=50,VLOOKUP(A6456,英雄数据表!A:K,9,0),IF(VLOOKUP(B6456,属性中转表!A:G,7,FALSE)&gt;=25,VLOOKUP(A6456,英雄数据表!A:K,5,0),""))</f>
        <v>"atk":300,"hp":5000,"undpspro":150,"pvpdpspro":50,"pvpundpspro":50</v>
      </c>
      <c r="J6456" s="20" t="str">
        <f>IF(I6456="","",属性中转表!$I$1&amp;(IF(VLOOKUP(B6456,属性中转表!A:G,7,FALSE)=0,0,VLOOKUP(VLOOKUP(B6456,属性中转表!A:G,7,FALSE),属性中转表!$K$2:$P$21,4,0)))+IFERROR(VLOOKUP(A6456,英雄数据表!A:K,IF(武魂!B6456&gt;=50,10,IF(武魂!B6456&gt;=25,6)),0),0))</f>
        <v>,"dpspro":100</v>
      </c>
      <c r="K6456" s="32" t="str">
        <f t="shared" si="429"/>
        <v>"atk":300,"hp":5000,"undpspro":150,"pvpdpspro":50,"pvpundpspro":50,"dpspro":100</v>
      </c>
      <c r="L6456" s="20" t="str">
        <f>IF(B6456&gt;=50,VLOOKUP(A6456,英雄数据表!A:L,11,FALSE),IF(B6456&gt;=25,VLOOKUP(A6456,英雄数据表!A:L,7,0),""))</f>
        <v>"4504602004"</v>
      </c>
      <c r="M6456" s="20" t="str">
        <f>IFERROR(VLOOKUP(B6456,属性中转表!$K$2:$O$21,5,FALSE),"")</f>
        <v>"undpspro":50</v>
      </c>
      <c r="N6456" s="20" t="str">
        <f>IF(B6456=25,VLOOKUP(A6456,英雄数据表!A:L,8,FALSE),IF(B6456=50,VLOOKUP(A6456,英雄数据表!A:L,12,0),""))</f>
        <v/>
      </c>
    </row>
    <row r="6457" spans="1:14" x14ac:dyDescent="0.3">
      <c r="A6457" s="20">
        <v>45046</v>
      </c>
      <c r="B6457" s="21">
        <f t="shared" si="418"/>
        <v>56</v>
      </c>
      <c r="C6457" s="21">
        <v>5</v>
      </c>
      <c r="D6457" s="21">
        <f>VLOOKUP(A6457,英雄数据表!A:D,4,0)</f>
        <v>4</v>
      </c>
      <c r="E6457" s="20" t="str">
        <f>VLOOKUP(A6457,英雄数据表!A:C,3,0)</f>
        <v>碎颅手斧</v>
      </c>
      <c r="F6457" s="20">
        <f t="shared" si="419"/>
        <v>45046</v>
      </c>
      <c r="G6457" s="20">
        <f t="shared" si="420"/>
        <v>45046</v>
      </c>
      <c r="H6457" s="21" t="str">
        <f>VLOOKUP(B6457,属性中转表!A:F,6,FALSE)</f>
        <v>"hp":216000,"atk":6000</v>
      </c>
      <c r="I6457" s="20" t="str">
        <f>IF(VLOOKUP(B6457,属性中转表!A:G,7,FALSE)=0,"",VLOOKUP(VLOOKUP(B6457,属性中转表!A:G,7,FALSE),属性中转表!$K$2:$P$21,6,0))&amp;IF(VLOOKUP(B6457,属性中转表!A:G,7,FALSE)&gt;=50,VLOOKUP(A6457,英雄数据表!A:K,9,0),IF(VLOOKUP(B6457,属性中转表!A:G,7,FALSE)&gt;=25,VLOOKUP(A6457,英雄数据表!A:K,5,0),""))</f>
        <v>"atk":300,"hp":5000,"undpspro":150,"pvpdpspro":50,"pvpundpspro":50</v>
      </c>
      <c r="J6457" s="20" t="str">
        <f>IF(I6457="","",属性中转表!$I$1&amp;(IF(VLOOKUP(B6457,属性中转表!A:G,7,FALSE)=0,0,VLOOKUP(VLOOKUP(B6457,属性中转表!A:G,7,FALSE),属性中转表!$K$2:$P$21,4,0)))+IFERROR(VLOOKUP(A6457,英雄数据表!A:K,IF(武魂!B6457&gt;=50,10,IF(武魂!B6457&gt;=25,6)),0),0))</f>
        <v>,"dpspro":100</v>
      </c>
      <c r="K6457" s="32" t="str">
        <f t="shared" si="429"/>
        <v>"atk":300,"hp":5000,"undpspro":150,"pvpdpspro":50,"pvpundpspro":50,"dpspro":100</v>
      </c>
      <c r="L6457" s="20" t="str">
        <f>IF(B6457&gt;=50,VLOOKUP(A6457,英雄数据表!A:L,11,FALSE),IF(B6457&gt;=25,VLOOKUP(A6457,英雄数据表!A:L,7,0),""))</f>
        <v>"4504602004"</v>
      </c>
      <c r="M6457" s="20" t="str">
        <f>IFERROR(VLOOKUP(B6457,属性中转表!$K$2:$O$21,5,FALSE),"")</f>
        <v/>
      </c>
      <c r="N6457" s="20" t="str">
        <f>IF(B6457=25,VLOOKUP(A6457,英雄数据表!A:L,8,FALSE),IF(B6457=50,VLOOKUP(A6457,英雄数据表!A:L,12,0),""))</f>
        <v/>
      </c>
    </row>
    <row r="6458" spans="1:14" x14ac:dyDescent="0.3">
      <c r="A6458" s="20">
        <v>45046</v>
      </c>
      <c r="B6458" s="21">
        <f t="shared" ref="B6458:B6521" si="430">IF(A6458=A6457,B6457+1,1)</f>
        <v>57</v>
      </c>
      <c r="C6458" s="21">
        <v>5</v>
      </c>
      <c r="D6458" s="21">
        <f>VLOOKUP(A6458,英雄数据表!A:D,4,0)</f>
        <v>4</v>
      </c>
      <c r="E6458" s="20" t="str">
        <f>VLOOKUP(A6458,英雄数据表!A:C,3,0)</f>
        <v>碎颅手斧</v>
      </c>
      <c r="F6458" s="20">
        <f t="shared" ref="F6458:F6521" si="431">A6458</f>
        <v>45046</v>
      </c>
      <c r="G6458" s="20">
        <f t="shared" ref="G6458:G6521" si="432">A6458</f>
        <v>45046</v>
      </c>
      <c r="H6458" s="21" t="str">
        <f>VLOOKUP(B6458,属性中转表!A:F,6,FALSE)</f>
        <v>"hp":221400,"atk":6150</v>
      </c>
      <c r="I6458" s="20" t="str">
        <f>IF(VLOOKUP(B6458,属性中转表!A:G,7,FALSE)=0,"",VLOOKUP(VLOOKUP(B6458,属性中转表!A:G,7,FALSE),属性中转表!$K$2:$P$21,6,0))&amp;IF(VLOOKUP(B6458,属性中转表!A:G,7,FALSE)&gt;=50,VLOOKUP(A6458,英雄数据表!A:K,9,0),IF(VLOOKUP(B6458,属性中转表!A:G,7,FALSE)&gt;=25,VLOOKUP(A6458,英雄数据表!A:K,5,0),""))</f>
        <v>"atk":300,"hp":5000,"undpspro":150,"pvpdpspro":50,"pvpundpspro":50</v>
      </c>
      <c r="J6458" s="20" t="str">
        <f>IF(I6458="","",属性中转表!$I$1&amp;(IF(VLOOKUP(B6458,属性中转表!A:G,7,FALSE)=0,0,VLOOKUP(VLOOKUP(B6458,属性中转表!A:G,7,FALSE),属性中转表!$K$2:$P$21,4,0)))+IFERROR(VLOOKUP(A6458,英雄数据表!A:K,IF(武魂!B6458&gt;=50,10,IF(武魂!B6458&gt;=25,6)),0),0))</f>
        <v>,"dpspro":100</v>
      </c>
      <c r="K6458" s="32" t="str">
        <f t="shared" si="429"/>
        <v>"atk":300,"hp":5000,"undpspro":150,"pvpdpspro":50,"pvpundpspro":50,"dpspro":100</v>
      </c>
      <c r="L6458" s="20" t="str">
        <f>IF(B6458&gt;=50,VLOOKUP(A6458,英雄数据表!A:L,11,FALSE),IF(B6458&gt;=25,VLOOKUP(A6458,英雄数据表!A:L,7,0),""))</f>
        <v>"4504602004"</v>
      </c>
      <c r="M6458" s="20" t="str">
        <f>IFERROR(VLOOKUP(B6458,属性中转表!$K$2:$O$21,5,FALSE),"")</f>
        <v/>
      </c>
      <c r="N6458" s="20" t="str">
        <f>IF(B6458=25,VLOOKUP(A6458,英雄数据表!A:L,8,FALSE),IF(B6458=50,VLOOKUP(A6458,英雄数据表!A:L,12,0),""))</f>
        <v/>
      </c>
    </row>
    <row r="6459" spans="1:14" x14ac:dyDescent="0.3">
      <c r="A6459" s="20">
        <v>45046</v>
      </c>
      <c r="B6459" s="21">
        <f t="shared" si="430"/>
        <v>58</v>
      </c>
      <c r="C6459" s="21">
        <v>5</v>
      </c>
      <c r="D6459" s="21">
        <f>VLOOKUP(A6459,英雄数据表!A:D,4,0)</f>
        <v>4</v>
      </c>
      <c r="E6459" s="20" t="str">
        <f>VLOOKUP(A6459,英雄数据表!A:C,3,0)</f>
        <v>碎颅手斧</v>
      </c>
      <c r="F6459" s="20">
        <f t="shared" si="431"/>
        <v>45046</v>
      </c>
      <c r="G6459" s="20">
        <f t="shared" si="432"/>
        <v>45046</v>
      </c>
      <c r="H6459" s="21" t="str">
        <f>VLOOKUP(B6459,属性中转表!A:F,6,FALSE)</f>
        <v>"hp":226800,"atk":6300</v>
      </c>
      <c r="I6459" s="20" t="str">
        <f>IF(VLOOKUP(B6459,属性中转表!A:G,7,FALSE)=0,"",VLOOKUP(VLOOKUP(B6459,属性中转表!A:G,7,FALSE),属性中转表!$K$2:$P$21,6,0))&amp;IF(VLOOKUP(B6459,属性中转表!A:G,7,FALSE)&gt;=50,VLOOKUP(A6459,英雄数据表!A:K,9,0),IF(VLOOKUP(B6459,属性中转表!A:G,7,FALSE)&gt;=25,VLOOKUP(A6459,英雄数据表!A:K,5,0),""))</f>
        <v>"atk":300,"hp":5000,"undpspro":150,"pvpdpspro":50,"pvpundpspro":50</v>
      </c>
      <c r="J6459" s="20" t="str">
        <f>IF(I6459="","",属性中转表!$I$1&amp;(IF(VLOOKUP(B6459,属性中转表!A:G,7,FALSE)=0,0,VLOOKUP(VLOOKUP(B6459,属性中转表!A:G,7,FALSE),属性中转表!$K$2:$P$21,4,0)))+IFERROR(VLOOKUP(A6459,英雄数据表!A:K,IF(武魂!B6459&gt;=50,10,IF(武魂!B6459&gt;=25,6)),0),0))</f>
        <v>,"dpspro":100</v>
      </c>
      <c r="K6459" s="32" t="str">
        <f t="shared" si="429"/>
        <v>"atk":300,"hp":5000,"undpspro":150,"pvpdpspro":50,"pvpundpspro":50,"dpspro":100</v>
      </c>
      <c r="L6459" s="20" t="str">
        <f>IF(B6459&gt;=50,VLOOKUP(A6459,英雄数据表!A:L,11,FALSE),IF(B6459&gt;=25,VLOOKUP(A6459,英雄数据表!A:L,7,0),""))</f>
        <v>"4504602004"</v>
      </c>
      <c r="M6459" s="20" t="str">
        <f>IFERROR(VLOOKUP(B6459,属性中转表!$K$2:$O$21,5,FALSE),"")</f>
        <v/>
      </c>
      <c r="N6459" s="20" t="str">
        <f>IF(B6459=25,VLOOKUP(A6459,英雄数据表!A:L,8,FALSE),IF(B6459=50,VLOOKUP(A6459,英雄数据表!A:L,12,0),""))</f>
        <v/>
      </c>
    </row>
    <row r="6460" spans="1:14" x14ac:dyDescent="0.3">
      <c r="A6460" s="20">
        <v>45046</v>
      </c>
      <c r="B6460" s="21">
        <f t="shared" si="430"/>
        <v>59</v>
      </c>
      <c r="C6460" s="21">
        <v>5</v>
      </c>
      <c r="D6460" s="21">
        <f>VLOOKUP(A6460,英雄数据表!A:D,4,0)</f>
        <v>4</v>
      </c>
      <c r="E6460" s="20" t="str">
        <f>VLOOKUP(A6460,英雄数据表!A:C,3,0)</f>
        <v>碎颅手斧</v>
      </c>
      <c r="F6460" s="20">
        <f t="shared" si="431"/>
        <v>45046</v>
      </c>
      <c r="G6460" s="20">
        <f t="shared" si="432"/>
        <v>45046</v>
      </c>
      <c r="H6460" s="21" t="str">
        <f>VLOOKUP(B6460,属性中转表!A:F,6,FALSE)</f>
        <v>"hp":232200,"atk":6450</v>
      </c>
      <c r="I6460" s="20" t="str">
        <f>IF(VLOOKUP(B6460,属性中转表!A:G,7,FALSE)=0,"",VLOOKUP(VLOOKUP(B6460,属性中转表!A:G,7,FALSE),属性中转表!$K$2:$P$21,6,0))&amp;IF(VLOOKUP(B6460,属性中转表!A:G,7,FALSE)&gt;=50,VLOOKUP(A6460,英雄数据表!A:K,9,0),IF(VLOOKUP(B6460,属性中转表!A:G,7,FALSE)&gt;=25,VLOOKUP(A6460,英雄数据表!A:K,5,0),""))</f>
        <v>"atk":300,"hp":5000,"undpspro":150,"pvpdpspro":50,"pvpundpspro":50</v>
      </c>
      <c r="J6460" s="20" t="str">
        <f>IF(I6460="","",属性中转表!$I$1&amp;(IF(VLOOKUP(B6460,属性中转表!A:G,7,FALSE)=0,0,VLOOKUP(VLOOKUP(B6460,属性中转表!A:G,7,FALSE),属性中转表!$K$2:$P$21,4,0)))+IFERROR(VLOOKUP(A6460,英雄数据表!A:K,IF(武魂!B6460&gt;=50,10,IF(武魂!B6460&gt;=25,6)),0),0))</f>
        <v>,"dpspro":100</v>
      </c>
      <c r="K6460" s="32" t="str">
        <f t="shared" si="429"/>
        <v>"atk":300,"hp":5000,"undpspro":150,"pvpdpspro":50,"pvpundpspro":50,"dpspro":100</v>
      </c>
      <c r="L6460" s="20" t="str">
        <f>IF(B6460&gt;=50,VLOOKUP(A6460,英雄数据表!A:L,11,FALSE),IF(B6460&gt;=25,VLOOKUP(A6460,英雄数据表!A:L,7,0),""))</f>
        <v>"4504602004"</v>
      </c>
      <c r="M6460" s="20" t="str">
        <f>IFERROR(VLOOKUP(B6460,属性中转表!$K$2:$O$21,5,FALSE),"")</f>
        <v/>
      </c>
      <c r="N6460" s="20" t="str">
        <f>IF(B6460=25,VLOOKUP(A6460,英雄数据表!A:L,8,FALSE),IF(B6460=50,VLOOKUP(A6460,英雄数据表!A:L,12,0),""))</f>
        <v/>
      </c>
    </row>
    <row r="6461" spans="1:14" x14ac:dyDescent="0.3">
      <c r="A6461" s="20">
        <v>45046</v>
      </c>
      <c r="B6461" s="21">
        <f t="shared" si="430"/>
        <v>60</v>
      </c>
      <c r="C6461" s="21">
        <v>5</v>
      </c>
      <c r="D6461" s="21">
        <f>VLOOKUP(A6461,英雄数据表!A:D,4,0)</f>
        <v>4</v>
      </c>
      <c r="E6461" s="20" t="str">
        <f>VLOOKUP(A6461,英雄数据表!A:C,3,0)</f>
        <v>碎颅手斧</v>
      </c>
      <c r="F6461" s="20">
        <f t="shared" si="431"/>
        <v>45046</v>
      </c>
      <c r="G6461" s="20">
        <f t="shared" si="432"/>
        <v>45046</v>
      </c>
      <c r="H6461" s="21" t="str">
        <f>VLOOKUP(B6461,属性中转表!A:F,6,FALSE)</f>
        <v>"hp":237600,"atk":6600</v>
      </c>
      <c r="I6461" s="20" t="str">
        <f>IF(VLOOKUP(B6461,属性中转表!A:G,7,FALSE)=0,"",VLOOKUP(VLOOKUP(B6461,属性中转表!A:G,7,FALSE),属性中转表!$K$2:$P$21,6,0))&amp;IF(VLOOKUP(B6461,属性中转表!A:G,7,FALSE)&gt;=50,VLOOKUP(A6461,英雄数据表!A:K,9,0),IF(VLOOKUP(B6461,属性中转表!A:G,7,FALSE)&gt;=25,VLOOKUP(A6461,英雄数据表!A:K,5,0),""))</f>
        <v>"atk":300,"hp":5000,"undpspro":150,"pvpdpspro":50,"pvpundpspro":50</v>
      </c>
      <c r="J6461" s="20" t="str">
        <f>IF(I6461="","",属性中转表!$I$1&amp;(IF(VLOOKUP(B6461,属性中转表!A:G,7,FALSE)=0,0,VLOOKUP(VLOOKUP(B6461,属性中转表!A:G,7,FALSE),属性中转表!$K$2:$P$21,4,0)))+IFERROR(VLOOKUP(A6461,英雄数据表!A:K,IF(武魂!B6461&gt;=50,10,IF(武魂!B6461&gt;=25,6)),0),0))</f>
        <v>,"dpspro":150</v>
      </c>
      <c r="K6461" s="32" t="str">
        <f t="shared" si="429"/>
        <v>"atk":300,"hp":5000,"undpspro":150,"pvpdpspro":50,"pvpundpspro":50,"dpspro":150</v>
      </c>
      <c r="L6461" s="20" t="str">
        <f>IF(B6461&gt;=50,VLOOKUP(A6461,英雄数据表!A:L,11,FALSE),IF(B6461&gt;=25,VLOOKUP(A6461,英雄数据表!A:L,7,0),""))</f>
        <v>"4504602004"</v>
      </c>
      <c r="M6461" s="20" t="str">
        <f>IFERROR(VLOOKUP(B6461,属性中转表!$K$2:$O$21,5,FALSE),"")</f>
        <v>"dpspro":50</v>
      </c>
      <c r="N6461" s="20" t="str">
        <f>IF(B6461=25,VLOOKUP(A6461,英雄数据表!A:L,8,FALSE),IF(B6461=50,VLOOKUP(A6461,英雄数据表!A:L,12,0),""))</f>
        <v/>
      </c>
    </row>
    <row r="6462" spans="1:14" x14ac:dyDescent="0.3">
      <c r="A6462" s="20">
        <v>45046</v>
      </c>
      <c r="B6462" s="21">
        <f t="shared" si="430"/>
        <v>61</v>
      </c>
      <c r="C6462" s="21">
        <v>5</v>
      </c>
      <c r="D6462" s="21">
        <f>VLOOKUP(A6462,英雄数据表!A:D,4,0)</f>
        <v>4</v>
      </c>
      <c r="E6462" s="20" t="str">
        <f>VLOOKUP(A6462,英雄数据表!A:C,3,0)</f>
        <v>碎颅手斧</v>
      </c>
      <c r="F6462" s="20">
        <f t="shared" si="431"/>
        <v>45046</v>
      </c>
      <c r="G6462" s="20">
        <f t="shared" si="432"/>
        <v>45046</v>
      </c>
      <c r="H6462" s="21" t="str">
        <f>VLOOKUP(B6462,属性中转表!A:F,6,FALSE)</f>
        <v>"hp":243000,"atk":6750</v>
      </c>
      <c r="I6462" s="20" t="str">
        <f>IF(VLOOKUP(B6462,属性中转表!A:G,7,FALSE)=0,"",VLOOKUP(VLOOKUP(B6462,属性中转表!A:G,7,FALSE),属性中转表!$K$2:$P$21,6,0))&amp;IF(VLOOKUP(B6462,属性中转表!A:G,7,FALSE)&gt;=50,VLOOKUP(A6462,英雄数据表!A:K,9,0),IF(VLOOKUP(B6462,属性中转表!A:G,7,FALSE)&gt;=25,VLOOKUP(A6462,英雄数据表!A:K,5,0),""))</f>
        <v>"atk":300,"hp":5000,"undpspro":150,"pvpdpspro":50,"pvpundpspro":50</v>
      </c>
      <c r="J6462" s="20" t="str">
        <f>IF(I6462="","",属性中转表!$I$1&amp;(IF(VLOOKUP(B6462,属性中转表!A:G,7,FALSE)=0,0,VLOOKUP(VLOOKUP(B6462,属性中转表!A:G,7,FALSE),属性中转表!$K$2:$P$21,4,0)))+IFERROR(VLOOKUP(A6462,英雄数据表!A:K,IF(武魂!B6462&gt;=50,10,IF(武魂!B6462&gt;=25,6)),0),0))</f>
        <v>,"dpspro":150</v>
      </c>
      <c r="K6462" s="32" t="str">
        <f t="shared" si="429"/>
        <v>"atk":300,"hp":5000,"undpspro":150,"pvpdpspro":50,"pvpundpspro":50,"dpspro":150</v>
      </c>
      <c r="L6462" s="20" t="str">
        <f>IF(B6462&gt;=50,VLOOKUP(A6462,英雄数据表!A:L,11,FALSE),IF(B6462&gt;=25,VLOOKUP(A6462,英雄数据表!A:L,7,0),""))</f>
        <v>"4504602004"</v>
      </c>
      <c r="M6462" s="20" t="str">
        <f>IFERROR(VLOOKUP(B6462,属性中转表!$K$2:$O$21,5,FALSE),"")</f>
        <v/>
      </c>
      <c r="N6462" s="20" t="str">
        <f>IF(B6462=25,VLOOKUP(A6462,英雄数据表!A:L,8,FALSE),IF(B6462=50,VLOOKUP(A6462,英雄数据表!A:L,12,0),""))</f>
        <v/>
      </c>
    </row>
    <row r="6463" spans="1:14" x14ac:dyDescent="0.3">
      <c r="A6463" s="20">
        <v>45046</v>
      </c>
      <c r="B6463" s="21">
        <f t="shared" si="430"/>
        <v>62</v>
      </c>
      <c r="C6463" s="21">
        <v>5</v>
      </c>
      <c r="D6463" s="21">
        <f>VLOOKUP(A6463,英雄数据表!A:D,4,0)</f>
        <v>4</v>
      </c>
      <c r="E6463" s="20" t="str">
        <f>VLOOKUP(A6463,英雄数据表!A:C,3,0)</f>
        <v>碎颅手斧</v>
      </c>
      <c r="F6463" s="20">
        <f t="shared" si="431"/>
        <v>45046</v>
      </c>
      <c r="G6463" s="20">
        <f t="shared" si="432"/>
        <v>45046</v>
      </c>
      <c r="H6463" s="21" t="str">
        <f>VLOOKUP(B6463,属性中转表!A:F,6,FALSE)</f>
        <v>"hp":248400,"atk":6900</v>
      </c>
      <c r="I6463" s="20" t="str">
        <f>IF(VLOOKUP(B6463,属性中转表!A:G,7,FALSE)=0,"",VLOOKUP(VLOOKUP(B6463,属性中转表!A:G,7,FALSE),属性中转表!$K$2:$P$21,6,0))&amp;IF(VLOOKUP(B6463,属性中转表!A:G,7,FALSE)&gt;=50,VLOOKUP(A6463,英雄数据表!A:K,9,0),IF(VLOOKUP(B6463,属性中转表!A:G,7,FALSE)&gt;=25,VLOOKUP(A6463,英雄数据表!A:K,5,0),""))</f>
        <v>"atk":300,"hp":5000,"undpspro":150,"pvpdpspro":50,"pvpundpspro":50</v>
      </c>
      <c r="J6463" s="20" t="str">
        <f>IF(I6463="","",属性中转表!$I$1&amp;(IF(VLOOKUP(B6463,属性中转表!A:G,7,FALSE)=0,0,VLOOKUP(VLOOKUP(B6463,属性中转表!A:G,7,FALSE),属性中转表!$K$2:$P$21,4,0)))+IFERROR(VLOOKUP(A6463,英雄数据表!A:K,IF(武魂!B6463&gt;=50,10,IF(武魂!B6463&gt;=25,6)),0),0))</f>
        <v>,"dpspro":150</v>
      </c>
      <c r="K6463" s="32" t="str">
        <f t="shared" si="429"/>
        <v>"atk":300,"hp":5000,"undpspro":150,"pvpdpspro":50,"pvpundpspro":50,"dpspro":150</v>
      </c>
      <c r="L6463" s="20" t="str">
        <f>IF(B6463&gt;=50,VLOOKUP(A6463,英雄数据表!A:L,11,FALSE),IF(B6463&gt;=25,VLOOKUP(A6463,英雄数据表!A:L,7,0),""))</f>
        <v>"4504602004"</v>
      </c>
      <c r="M6463" s="20" t="str">
        <f>IFERROR(VLOOKUP(B6463,属性中转表!$K$2:$O$21,5,FALSE),"")</f>
        <v/>
      </c>
      <c r="N6463" s="20" t="str">
        <f>IF(B6463=25,VLOOKUP(A6463,英雄数据表!A:L,8,FALSE),IF(B6463=50,VLOOKUP(A6463,英雄数据表!A:L,12,0),""))</f>
        <v/>
      </c>
    </row>
    <row r="6464" spans="1:14" x14ac:dyDescent="0.3">
      <c r="A6464" s="20">
        <v>45046</v>
      </c>
      <c r="B6464" s="21">
        <f t="shared" si="430"/>
        <v>63</v>
      </c>
      <c r="C6464" s="21">
        <v>5</v>
      </c>
      <c r="D6464" s="21">
        <f>VLOOKUP(A6464,英雄数据表!A:D,4,0)</f>
        <v>4</v>
      </c>
      <c r="E6464" s="20" t="str">
        <f>VLOOKUP(A6464,英雄数据表!A:C,3,0)</f>
        <v>碎颅手斧</v>
      </c>
      <c r="F6464" s="20">
        <f t="shared" si="431"/>
        <v>45046</v>
      </c>
      <c r="G6464" s="20">
        <f t="shared" si="432"/>
        <v>45046</v>
      </c>
      <c r="H6464" s="21" t="str">
        <f>VLOOKUP(B6464,属性中转表!A:F,6,FALSE)</f>
        <v>"hp":253800,"atk":7050</v>
      </c>
      <c r="I6464" s="20" t="str">
        <f>IF(VLOOKUP(B6464,属性中转表!A:G,7,FALSE)=0,"",VLOOKUP(VLOOKUP(B6464,属性中转表!A:G,7,FALSE),属性中转表!$K$2:$P$21,6,0))&amp;IF(VLOOKUP(B6464,属性中转表!A:G,7,FALSE)&gt;=50,VLOOKUP(A6464,英雄数据表!A:K,9,0),IF(VLOOKUP(B6464,属性中转表!A:G,7,FALSE)&gt;=25,VLOOKUP(A6464,英雄数据表!A:K,5,0),""))</f>
        <v>"atk":300,"hp":5000,"undpspro":150,"pvpdpspro":50,"pvpundpspro":50</v>
      </c>
      <c r="J6464" s="20" t="str">
        <f>IF(I6464="","",属性中转表!$I$1&amp;(IF(VLOOKUP(B6464,属性中转表!A:G,7,FALSE)=0,0,VLOOKUP(VLOOKUP(B6464,属性中转表!A:G,7,FALSE),属性中转表!$K$2:$P$21,4,0)))+IFERROR(VLOOKUP(A6464,英雄数据表!A:K,IF(武魂!B6464&gt;=50,10,IF(武魂!B6464&gt;=25,6)),0),0))</f>
        <v>,"dpspro":150</v>
      </c>
      <c r="K6464" s="32" t="str">
        <f t="shared" si="429"/>
        <v>"atk":300,"hp":5000,"undpspro":150,"pvpdpspro":50,"pvpundpspro":50,"dpspro":150</v>
      </c>
      <c r="L6464" s="20" t="str">
        <f>IF(B6464&gt;=50,VLOOKUP(A6464,英雄数据表!A:L,11,FALSE),IF(B6464&gt;=25,VLOOKUP(A6464,英雄数据表!A:L,7,0),""))</f>
        <v>"4504602004"</v>
      </c>
      <c r="M6464" s="20" t="str">
        <f>IFERROR(VLOOKUP(B6464,属性中转表!$K$2:$O$21,5,FALSE),"")</f>
        <v/>
      </c>
      <c r="N6464" s="20" t="str">
        <f>IF(B6464=25,VLOOKUP(A6464,英雄数据表!A:L,8,FALSE),IF(B6464=50,VLOOKUP(A6464,英雄数据表!A:L,12,0),""))</f>
        <v/>
      </c>
    </row>
    <row r="6465" spans="1:14" x14ac:dyDescent="0.3">
      <c r="A6465" s="20">
        <v>45046</v>
      </c>
      <c r="B6465" s="21">
        <f t="shared" si="430"/>
        <v>64</v>
      </c>
      <c r="C6465" s="21">
        <v>5</v>
      </c>
      <c r="D6465" s="21">
        <f>VLOOKUP(A6465,英雄数据表!A:D,4,0)</f>
        <v>4</v>
      </c>
      <c r="E6465" s="20" t="str">
        <f>VLOOKUP(A6465,英雄数据表!A:C,3,0)</f>
        <v>碎颅手斧</v>
      </c>
      <c r="F6465" s="20">
        <f t="shared" si="431"/>
        <v>45046</v>
      </c>
      <c r="G6465" s="20">
        <f t="shared" si="432"/>
        <v>45046</v>
      </c>
      <c r="H6465" s="21" t="str">
        <f>VLOOKUP(B6465,属性中转表!A:F,6,FALSE)</f>
        <v>"hp":259200,"atk":7200</v>
      </c>
      <c r="I6465" s="20" t="str">
        <f>IF(VLOOKUP(B6465,属性中转表!A:G,7,FALSE)=0,"",VLOOKUP(VLOOKUP(B6465,属性中转表!A:G,7,FALSE),属性中转表!$K$2:$P$21,6,0))&amp;IF(VLOOKUP(B6465,属性中转表!A:G,7,FALSE)&gt;=50,VLOOKUP(A6465,英雄数据表!A:K,9,0),IF(VLOOKUP(B6465,属性中转表!A:G,7,FALSE)&gt;=25,VLOOKUP(A6465,英雄数据表!A:K,5,0),""))</f>
        <v>"atk":300,"hp":5000,"undpspro":150,"pvpdpspro":50,"pvpundpspro":50</v>
      </c>
      <c r="J6465" s="20" t="str">
        <f>IF(I6465="","",属性中转表!$I$1&amp;(IF(VLOOKUP(B6465,属性中转表!A:G,7,FALSE)=0,0,VLOOKUP(VLOOKUP(B6465,属性中转表!A:G,7,FALSE),属性中转表!$K$2:$P$21,4,0)))+IFERROR(VLOOKUP(A6465,英雄数据表!A:K,IF(武魂!B6465&gt;=50,10,IF(武魂!B6465&gt;=25,6)),0),0))</f>
        <v>,"dpspro":150</v>
      </c>
      <c r="K6465" s="32" t="str">
        <f t="shared" si="429"/>
        <v>"atk":300,"hp":5000,"undpspro":150,"pvpdpspro":50,"pvpundpspro":50,"dpspro":150</v>
      </c>
      <c r="L6465" s="20" t="str">
        <f>IF(B6465&gt;=50,VLOOKUP(A6465,英雄数据表!A:L,11,FALSE),IF(B6465&gt;=25,VLOOKUP(A6465,英雄数据表!A:L,7,0),""))</f>
        <v>"4504602004"</v>
      </c>
      <c r="M6465" s="20" t="str">
        <f>IFERROR(VLOOKUP(B6465,属性中转表!$K$2:$O$21,5,FALSE),"")</f>
        <v/>
      </c>
      <c r="N6465" s="20" t="str">
        <f>IF(B6465=25,VLOOKUP(A6465,英雄数据表!A:L,8,FALSE),IF(B6465=50,VLOOKUP(A6465,英雄数据表!A:L,12,0),""))</f>
        <v/>
      </c>
    </row>
    <row r="6466" spans="1:14" x14ac:dyDescent="0.3">
      <c r="A6466" s="20">
        <v>45046</v>
      </c>
      <c r="B6466" s="21">
        <f t="shared" si="430"/>
        <v>65</v>
      </c>
      <c r="C6466" s="21">
        <v>5</v>
      </c>
      <c r="D6466" s="21">
        <f>VLOOKUP(A6466,英雄数据表!A:D,4,0)</f>
        <v>4</v>
      </c>
      <c r="E6466" s="20" t="str">
        <f>VLOOKUP(A6466,英雄数据表!A:C,3,0)</f>
        <v>碎颅手斧</v>
      </c>
      <c r="F6466" s="20">
        <f t="shared" si="431"/>
        <v>45046</v>
      </c>
      <c r="G6466" s="20">
        <f t="shared" si="432"/>
        <v>45046</v>
      </c>
      <c r="H6466" s="21" t="str">
        <f>VLOOKUP(B6466,属性中转表!A:F,6,FALSE)</f>
        <v>"hp":264600,"atk":7350</v>
      </c>
      <c r="I6466" s="20" t="str">
        <f>IF(VLOOKUP(B6466,属性中转表!A:G,7,FALSE)=0,"",VLOOKUP(VLOOKUP(B6466,属性中转表!A:G,7,FALSE),属性中转表!$K$2:$P$21,6,0))&amp;IF(VLOOKUP(B6466,属性中转表!A:G,7,FALSE)&gt;=50,VLOOKUP(A6466,英雄数据表!A:K,9,0),IF(VLOOKUP(B6466,属性中转表!A:G,7,FALSE)&gt;=25,VLOOKUP(A6466,英雄数据表!A:K,5,0),""))</f>
        <v>"atk":300,"hp":5000,"undpspro":150,"pvpdpspro":100,"pvpundpspro":50</v>
      </c>
      <c r="J6466" s="20" t="str">
        <f>IF(I6466="","",属性中转表!$I$1&amp;(IF(VLOOKUP(B6466,属性中转表!A:G,7,FALSE)=0,0,VLOOKUP(VLOOKUP(B6466,属性中转表!A:G,7,FALSE),属性中转表!$K$2:$P$21,4,0)))+IFERROR(VLOOKUP(A6466,英雄数据表!A:K,IF(武魂!B6466&gt;=50,10,IF(武魂!B6466&gt;=25,6)),0),0))</f>
        <v>,"dpspro":150</v>
      </c>
      <c r="K6466" s="32" t="str">
        <f t="shared" si="429"/>
        <v>"atk":300,"hp":5000,"undpspro":150,"pvpdpspro":100,"pvpundpspro":50,"dpspro":150</v>
      </c>
      <c r="L6466" s="20" t="str">
        <f>IF(B6466&gt;=50,VLOOKUP(A6466,英雄数据表!A:L,11,FALSE),IF(B6466&gt;=25,VLOOKUP(A6466,英雄数据表!A:L,7,0),""))</f>
        <v>"4504602004"</v>
      </c>
      <c r="M6466" s="20" t="str">
        <f>IFERROR(VLOOKUP(B6466,属性中转表!$K$2:$O$21,5,FALSE),"")</f>
        <v>"pvpdpspro":50</v>
      </c>
      <c r="N6466" s="20" t="str">
        <f>IF(B6466=25,VLOOKUP(A6466,英雄数据表!A:L,8,FALSE),IF(B6466=50,VLOOKUP(A6466,英雄数据表!A:L,12,0),""))</f>
        <v/>
      </c>
    </row>
    <row r="6467" spans="1:14" x14ac:dyDescent="0.3">
      <c r="A6467" s="20">
        <v>45046</v>
      </c>
      <c r="B6467" s="21">
        <f t="shared" si="430"/>
        <v>66</v>
      </c>
      <c r="C6467" s="21">
        <v>5</v>
      </c>
      <c r="D6467" s="21">
        <f>VLOOKUP(A6467,英雄数据表!A:D,4,0)</f>
        <v>4</v>
      </c>
      <c r="E6467" s="20" t="str">
        <f>VLOOKUP(A6467,英雄数据表!A:C,3,0)</f>
        <v>碎颅手斧</v>
      </c>
      <c r="F6467" s="20">
        <f t="shared" si="431"/>
        <v>45046</v>
      </c>
      <c r="G6467" s="20">
        <f t="shared" si="432"/>
        <v>45046</v>
      </c>
      <c r="H6467" s="21" t="str">
        <f>VLOOKUP(B6467,属性中转表!A:F,6,FALSE)</f>
        <v>"hp":270000,"atk":7500</v>
      </c>
      <c r="I6467" s="20" t="str">
        <f>IF(VLOOKUP(B6467,属性中转表!A:G,7,FALSE)=0,"",VLOOKUP(VLOOKUP(B6467,属性中转表!A:G,7,FALSE),属性中转表!$K$2:$P$21,6,0))&amp;IF(VLOOKUP(B6467,属性中转表!A:G,7,FALSE)&gt;=50,VLOOKUP(A6467,英雄数据表!A:K,9,0),IF(VLOOKUP(B6467,属性中转表!A:G,7,FALSE)&gt;=25,VLOOKUP(A6467,英雄数据表!A:K,5,0),""))</f>
        <v>"atk":300,"hp":5000,"undpspro":150,"pvpdpspro":100,"pvpundpspro":50</v>
      </c>
      <c r="J6467" s="20" t="str">
        <f>IF(I6467="","",属性中转表!$I$1&amp;(IF(VLOOKUP(B6467,属性中转表!A:G,7,FALSE)=0,0,VLOOKUP(VLOOKUP(B6467,属性中转表!A:G,7,FALSE),属性中转表!$K$2:$P$21,4,0)))+IFERROR(VLOOKUP(A6467,英雄数据表!A:K,IF(武魂!B6467&gt;=50,10,IF(武魂!B6467&gt;=25,6)),0),0))</f>
        <v>,"dpspro":150</v>
      </c>
      <c r="K6467" s="32" t="str">
        <f t="shared" si="429"/>
        <v>"atk":300,"hp":5000,"undpspro":150,"pvpdpspro":100,"pvpundpspro":50,"dpspro":150</v>
      </c>
      <c r="L6467" s="20" t="str">
        <f>IF(B6467&gt;=50,VLOOKUP(A6467,英雄数据表!A:L,11,FALSE),IF(B6467&gt;=25,VLOOKUP(A6467,英雄数据表!A:L,7,0),""))</f>
        <v>"4504602004"</v>
      </c>
      <c r="M6467" s="20" t="str">
        <f>IFERROR(VLOOKUP(B6467,属性中转表!$K$2:$O$21,5,FALSE),"")</f>
        <v/>
      </c>
      <c r="N6467" s="20" t="str">
        <f>IF(B6467=25,VLOOKUP(A6467,英雄数据表!A:L,8,FALSE),IF(B6467=50,VLOOKUP(A6467,英雄数据表!A:L,12,0),""))</f>
        <v/>
      </c>
    </row>
    <row r="6468" spans="1:14" x14ac:dyDescent="0.3">
      <c r="A6468" s="20">
        <v>45046</v>
      </c>
      <c r="B6468" s="21">
        <f t="shared" si="430"/>
        <v>67</v>
      </c>
      <c r="C6468" s="21">
        <v>5</v>
      </c>
      <c r="D6468" s="21">
        <f>VLOOKUP(A6468,英雄数据表!A:D,4,0)</f>
        <v>4</v>
      </c>
      <c r="E6468" s="20" t="str">
        <f>VLOOKUP(A6468,英雄数据表!A:C,3,0)</f>
        <v>碎颅手斧</v>
      </c>
      <c r="F6468" s="20">
        <f t="shared" si="431"/>
        <v>45046</v>
      </c>
      <c r="G6468" s="20">
        <f t="shared" si="432"/>
        <v>45046</v>
      </c>
      <c r="H6468" s="21" t="str">
        <f>VLOOKUP(B6468,属性中转表!A:F,6,FALSE)</f>
        <v>"hp":275400,"atk":7650</v>
      </c>
      <c r="I6468" s="20" t="str">
        <f>IF(VLOOKUP(B6468,属性中转表!A:G,7,FALSE)=0,"",VLOOKUP(VLOOKUP(B6468,属性中转表!A:G,7,FALSE),属性中转表!$K$2:$P$21,6,0))&amp;IF(VLOOKUP(B6468,属性中转表!A:G,7,FALSE)&gt;=50,VLOOKUP(A6468,英雄数据表!A:K,9,0),IF(VLOOKUP(B6468,属性中转表!A:G,7,FALSE)&gt;=25,VLOOKUP(A6468,英雄数据表!A:K,5,0),""))</f>
        <v>"atk":300,"hp":5000,"undpspro":150,"pvpdpspro":100,"pvpundpspro":50</v>
      </c>
      <c r="J6468" s="20" t="str">
        <f>IF(I6468="","",属性中转表!$I$1&amp;(IF(VLOOKUP(B6468,属性中转表!A:G,7,FALSE)=0,0,VLOOKUP(VLOOKUP(B6468,属性中转表!A:G,7,FALSE),属性中转表!$K$2:$P$21,4,0)))+IFERROR(VLOOKUP(A6468,英雄数据表!A:K,IF(武魂!B6468&gt;=50,10,IF(武魂!B6468&gt;=25,6)),0),0))</f>
        <v>,"dpspro":150</v>
      </c>
      <c r="K6468" s="32" t="str">
        <f t="shared" si="429"/>
        <v>"atk":300,"hp":5000,"undpspro":150,"pvpdpspro":100,"pvpundpspro":50,"dpspro":150</v>
      </c>
      <c r="L6468" s="20" t="str">
        <f>IF(B6468&gt;=50,VLOOKUP(A6468,英雄数据表!A:L,11,FALSE),IF(B6468&gt;=25,VLOOKUP(A6468,英雄数据表!A:L,7,0),""))</f>
        <v>"4504602004"</v>
      </c>
      <c r="M6468" s="20" t="str">
        <f>IFERROR(VLOOKUP(B6468,属性中转表!$K$2:$O$21,5,FALSE),"")</f>
        <v/>
      </c>
      <c r="N6468" s="20" t="str">
        <f>IF(B6468=25,VLOOKUP(A6468,英雄数据表!A:L,8,FALSE),IF(B6468=50,VLOOKUP(A6468,英雄数据表!A:L,12,0),""))</f>
        <v/>
      </c>
    </row>
    <row r="6469" spans="1:14" x14ac:dyDescent="0.3">
      <c r="A6469" s="20">
        <v>45046</v>
      </c>
      <c r="B6469" s="21">
        <f t="shared" si="430"/>
        <v>68</v>
      </c>
      <c r="C6469" s="21">
        <v>5</v>
      </c>
      <c r="D6469" s="21">
        <f>VLOOKUP(A6469,英雄数据表!A:D,4,0)</f>
        <v>4</v>
      </c>
      <c r="E6469" s="20" t="str">
        <f>VLOOKUP(A6469,英雄数据表!A:C,3,0)</f>
        <v>碎颅手斧</v>
      </c>
      <c r="F6469" s="20">
        <f t="shared" si="431"/>
        <v>45046</v>
      </c>
      <c r="G6469" s="20">
        <f t="shared" si="432"/>
        <v>45046</v>
      </c>
      <c r="H6469" s="21" t="str">
        <f>VLOOKUP(B6469,属性中转表!A:F,6,FALSE)</f>
        <v>"hp":280800,"atk":7800</v>
      </c>
      <c r="I6469" s="20" t="str">
        <f>IF(VLOOKUP(B6469,属性中转表!A:G,7,FALSE)=0,"",VLOOKUP(VLOOKUP(B6469,属性中转表!A:G,7,FALSE),属性中转表!$K$2:$P$21,6,0))&amp;IF(VLOOKUP(B6469,属性中转表!A:G,7,FALSE)&gt;=50,VLOOKUP(A6469,英雄数据表!A:K,9,0),IF(VLOOKUP(B6469,属性中转表!A:G,7,FALSE)&gt;=25,VLOOKUP(A6469,英雄数据表!A:K,5,0),""))</f>
        <v>"atk":300,"hp":5000,"undpspro":150,"pvpdpspro":100,"pvpundpspro":50</v>
      </c>
      <c r="J6469" s="20" t="str">
        <f>IF(I6469="","",属性中转表!$I$1&amp;(IF(VLOOKUP(B6469,属性中转表!A:G,7,FALSE)=0,0,VLOOKUP(VLOOKUP(B6469,属性中转表!A:G,7,FALSE),属性中转表!$K$2:$P$21,4,0)))+IFERROR(VLOOKUP(A6469,英雄数据表!A:K,IF(武魂!B6469&gt;=50,10,IF(武魂!B6469&gt;=25,6)),0),0))</f>
        <v>,"dpspro":150</v>
      </c>
      <c r="K6469" s="32" t="str">
        <f t="shared" si="429"/>
        <v>"atk":300,"hp":5000,"undpspro":150,"pvpdpspro":100,"pvpundpspro":50,"dpspro":150</v>
      </c>
      <c r="L6469" s="20" t="str">
        <f>IF(B6469&gt;=50,VLOOKUP(A6469,英雄数据表!A:L,11,FALSE),IF(B6469&gt;=25,VLOOKUP(A6469,英雄数据表!A:L,7,0),""))</f>
        <v>"4504602004"</v>
      </c>
      <c r="M6469" s="20" t="str">
        <f>IFERROR(VLOOKUP(B6469,属性中转表!$K$2:$O$21,5,FALSE),"")</f>
        <v/>
      </c>
      <c r="N6469" s="20" t="str">
        <f>IF(B6469=25,VLOOKUP(A6469,英雄数据表!A:L,8,FALSE),IF(B6469=50,VLOOKUP(A6469,英雄数据表!A:L,12,0),""))</f>
        <v/>
      </c>
    </row>
    <row r="6470" spans="1:14" x14ac:dyDescent="0.3">
      <c r="A6470" s="20">
        <v>45046</v>
      </c>
      <c r="B6470" s="21">
        <f t="shared" si="430"/>
        <v>69</v>
      </c>
      <c r="C6470" s="21">
        <v>5</v>
      </c>
      <c r="D6470" s="21">
        <f>VLOOKUP(A6470,英雄数据表!A:D,4,0)</f>
        <v>4</v>
      </c>
      <c r="E6470" s="20" t="str">
        <f>VLOOKUP(A6470,英雄数据表!A:C,3,0)</f>
        <v>碎颅手斧</v>
      </c>
      <c r="F6470" s="20">
        <f t="shared" si="431"/>
        <v>45046</v>
      </c>
      <c r="G6470" s="20">
        <f t="shared" si="432"/>
        <v>45046</v>
      </c>
      <c r="H6470" s="21" t="str">
        <f>VLOOKUP(B6470,属性中转表!A:F,6,FALSE)</f>
        <v>"hp":286200,"atk":7950</v>
      </c>
      <c r="I6470" s="20" t="str">
        <f>IF(VLOOKUP(B6470,属性中转表!A:G,7,FALSE)=0,"",VLOOKUP(VLOOKUP(B6470,属性中转表!A:G,7,FALSE),属性中转表!$K$2:$P$21,6,0))&amp;IF(VLOOKUP(B6470,属性中转表!A:G,7,FALSE)&gt;=50,VLOOKUP(A6470,英雄数据表!A:K,9,0),IF(VLOOKUP(B6470,属性中转表!A:G,7,FALSE)&gt;=25,VLOOKUP(A6470,英雄数据表!A:K,5,0),""))</f>
        <v>"atk":300,"hp":5000,"undpspro":150,"pvpdpspro":100,"pvpundpspro":50</v>
      </c>
      <c r="J6470" s="20" t="str">
        <f>IF(I6470="","",属性中转表!$I$1&amp;(IF(VLOOKUP(B6470,属性中转表!A:G,7,FALSE)=0,0,VLOOKUP(VLOOKUP(B6470,属性中转表!A:G,7,FALSE),属性中转表!$K$2:$P$21,4,0)))+IFERROR(VLOOKUP(A6470,英雄数据表!A:K,IF(武魂!B6470&gt;=50,10,IF(武魂!B6470&gt;=25,6)),0),0))</f>
        <v>,"dpspro":150</v>
      </c>
      <c r="K6470" s="32" t="str">
        <f t="shared" si="429"/>
        <v>"atk":300,"hp":5000,"undpspro":150,"pvpdpspro":100,"pvpundpspro":50,"dpspro":150</v>
      </c>
      <c r="L6470" s="20" t="str">
        <f>IF(B6470&gt;=50,VLOOKUP(A6470,英雄数据表!A:L,11,FALSE),IF(B6470&gt;=25,VLOOKUP(A6470,英雄数据表!A:L,7,0),""))</f>
        <v>"4504602004"</v>
      </c>
      <c r="M6470" s="20" t="str">
        <f>IFERROR(VLOOKUP(B6470,属性中转表!$K$2:$O$21,5,FALSE),"")</f>
        <v/>
      </c>
      <c r="N6470" s="20" t="str">
        <f>IF(B6470=25,VLOOKUP(A6470,英雄数据表!A:L,8,FALSE),IF(B6470=50,VLOOKUP(A6470,英雄数据表!A:L,12,0),""))</f>
        <v/>
      </c>
    </row>
    <row r="6471" spans="1:14" x14ac:dyDescent="0.3">
      <c r="A6471" s="20">
        <v>45046</v>
      </c>
      <c r="B6471" s="21">
        <f t="shared" si="430"/>
        <v>70</v>
      </c>
      <c r="C6471" s="21">
        <v>5</v>
      </c>
      <c r="D6471" s="21">
        <f>VLOOKUP(A6471,英雄数据表!A:D,4,0)</f>
        <v>4</v>
      </c>
      <c r="E6471" s="20" t="str">
        <f>VLOOKUP(A6471,英雄数据表!A:C,3,0)</f>
        <v>碎颅手斧</v>
      </c>
      <c r="F6471" s="20">
        <f t="shared" si="431"/>
        <v>45046</v>
      </c>
      <c r="G6471" s="20">
        <f t="shared" si="432"/>
        <v>45046</v>
      </c>
      <c r="H6471" s="21" t="str">
        <f>VLOOKUP(B6471,属性中转表!A:F,6,FALSE)</f>
        <v>"hp":291600,"atk":8100</v>
      </c>
      <c r="I6471" s="20" t="str">
        <f>IF(VLOOKUP(B6471,属性中转表!A:G,7,FALSE)=0,"",VLOOKUP(VLOOKUP(B6471,属性中转表!A:G,7,FALSE),属性中转表!$K$2:$P$21,6,0))&amp;IF(VLOOKUP(B6471,属性中转表!A:G,7,FALSE)&gt;=50,VLOOKUP(A6471,英雄数据表!A:K,9,0),IF(VLOOKUP(B6471,属性中转表!A:G,7,FALSE)&gt;=25,VLOOKUP(A6471,英雄数据表!A:K,5,0),""))</f>
        <v>"atk":300,"hp":5000,"undpspro":150,"pvpdpspro":100,"pvpundpspro":100</v>
      </c>
      <c r="J6471" s="20" t="str">
        <f>IF(I6471="","",属性中转表!$I$1&amp;(IF(VLOOKUP(B6471,属性中转表!A:G,7,FALSE)=0,0,VLOOKUP(VLOOKUP(B6471,属性中转表!A:G,7,FALSE),属性中转表!$K$2:$P$21,4,0)))+IFERROR(VLOOKUP(A6471,英雄数据表!A:K,IF(武魂!B6471&gt;=50,10,IF(武魂!B6471&gt;=25,6)),0),0))</f>
        <v>,"dpspro":150</v>
      </c>
      <c r="K6471" s="32" t="str">
        <f t="shared" si="429"/>
        <v>"atk":300,"hp":5000,"undpspro":150,"pvpdpspro":100,"pvpundpspro":100,"dpspro":150</v>
      </c>
      <c r="L6471" s="20" t="str">
        <f>IF(B6471&gt;=50,VLOOKUP(A6471,英雄数据表!A:L,11,FALSE),IF(B6471&gt;=25,VLOOKUP(A6471,英雄数据表!A:L,7,0),""))</f>
        <v>"4504602004"</v>
      </c>
      <c r="M6471" s="20" t="str">
        <f>IFERROR(VLOOKUP(B6471,属性中转表!$K$2:$O$21,5,FALSE),"")</f>
        <v>"pvpundpspro":50</v>
      </c>
      <c r="N6471" s="20" t="str">
        <f>IF(B6471=25,VLOOKUP(A6471,英雄数据表!A:L,8,FALSE),IF(B6471=50,VLOOKUP(A6471,英雄数据表!A:L,12,0),""))</f>
        <v/>
      </c>
    </row>
    <row r="6472" spans="1:14" x14ac:dyDescent="0.3">
      <c r="A6472" s="20">
        <v>45046</v>
      </c>
      <c r="B6472" s="21">
        <f t="shared" si="430"/>
        <v>71</v>
      </c>
      <c r="C6472" s="21">
        <v>5</v>
      </c>
      <c r="D6472" s="21">
        <f>VLOOKUP(A6472,英雄数据表!A:D,4,0)</f>
        <v>4</v>
      </c>
      <c r="E6472" s="20" t="str">
        <f>VLOOKUP(A6472,英雄数据表!A:C,3,0)</f>
        <v>碎颅手斧</v>
      </c>
      <c r="F6472" s="20">
        <f t="shared" si="431"/>
        <v>45046</v>
      </c>
      <c r="G6472" s="20">
        <f t="shared" si="432"/>
        <v>45046</v>
      </c>
      <c r="H6472" s="21" t="str">
        <f>VLOOKUP(B6472,属性中转表!A:F,6,FALSE)</f>
        <v>"hp":297000,"atk":8250</v>
      </c>
      <c r="I6472" s="20" t="str">
        <f>IF(VLOOKUP(B6472,属性中转表!A:G,7,FALSE)=0,"",VLOOKUP(VLOOKUP(B6472,属性中转表!A:G,7,FALSE),属性中转表!$K$2:$P$21,6,0))&amp;IF(VLOOKUP(B6472,属性中转表!A:G,7,FALSE)&gt;=50,VLOOKUP(A6472,英雄数据表!A:K,9,0),IF(VLOOKUP(B6472,属性中转表!A:G,7,FALSE)&gt;=25,VLOOKUP(A6472,英雄数据表!A:K,5,0),""))</f>
        <v>"atk":300,"hp":5000,"undpspro":150,"pvpdpspro":100,"pvpundpspro":100</v>
      </c>
      <c r="J6472" s="20" t="str">
        <f>IF(I6472="","",属性中转表!$I$1&amp;(IF(VLOOKUP(B6472,属性中转表!A:G,7,FALSE)=0,0,VLOOKUP(VLOOKUP(B6472,属性中转表!A:G,7,FALSE),属性中转表!$K$2:$P$21,4,0)))+IFERROR(VLOOKUP(A6472,英雄数据表!A:K,IF(武魂!B6472&gt;=50,10,IF(武魂!B6472&gt;=25,6)),0),0))</f>
        <v>,"dpspro":150</v>
      </c>
      <c r="K6472" s="32" t="str">
        <f t="shared" si="429"/>
        <v>"atk":300,"hp":5000,"undpspro":150,"pvpdpspro":100,"pvpundpspro":100,"dpspro":150</v>
      </c>
      <c r="L6472" s="20" t="str">
        <f>IF(B6472&gt;=50,VLOOKUP(A6472,英雄数据表!A:L,11,FALSE),IF(B6472&gt;=25,VLOOKUP(A6472,英雄数据表!A:L,7,0),""))</f>
        <v>"4504602004"</v>
      </c>
      <c r="M6472" s="20" t="str">
        <f>IFERROR(VLOOKUP(B6472,属性中转表!$K$2:$O$21,5,FALSE),"")</f>
        <v/>
      </c>
      <c r="N6472" s="20" t="str">
        <f>IF(B6472=25,VLOOKUP(A6472,英雄数据表!A:L,8,FALSE),IF(B6472=50,VLOOKUP(A6472,英雄数据表!A:L,12,0),""))</f>
        <v/>
      </c>
    </row>
    <row r="6473" spans="1:14" x14ac:dyDescent="0.3">
      <c r="A6473" s="20">
        <v>45046</v>
      </c>
      <c r="B6473" s="21">
        <f t="shared" si="430"/>
        <v>72</v>
      </c>
      <c r="C6473" s="21">
        <v>5</v>
      </c>
      <c r="D6473" s="21">
        <f>VLOOKUP(A6473,英雄数据表!A:D,4,0)</f>
        <v>4</v>
      </c>
      <c r="E6473" s="20" t="str">
        <f>VLOOKUP(A6473,英雄数据表!A:C,3,0)</f>
        <v>碎颅手斧</v>
      </c>
      <c r="F6473" s="20">
        <f t="shared" si="431"/>
        <v>45046</v>
      </c>
      <c r="G6473" s="20">
        <f t="shared" si="432"/>
        <v>45046</v>
      </c>
      <c r="H6473" s="21" t="str">
        <f>VLOOKUP(B6473,属性中转表!A:F,6,FALSE)</f>
        <v>"hp":302400,"atk":8400</v>
      </c>
      <c r="I6473" s="20" t="str">
        <f>IF(VLOOKUP(B6473,属性中转表!A:G,7,FALSE)=0,"",VLOOKUP(VLOOKUP(B6473,属性中转表!A:G,7,FALSE),属性中转表!$K$2:$P$21,6,0))&amp;IF(VLOOKUP(B6473,属性中转表!A:G,7,FALSE)&gt;=50,VLOOKUP(A6473,英雄数据表!A:K,9,0),IF(VLOOKUP(B6473,属性中转表!A:G,7,FALSE)&gt;=25,VLOOKUP(A6473,英雄数据表!A:K,5,0),""))</f>
        <v>"atk":300,"hp":5000,"undpspro":150,"pvpdpspro":100,"pvpundpspro":100</v>
      </c>
      <c r="J6473" s="20" t="str">
        <f>IF(I6473="","",属性中转表!$I$1&amp;(IF(VLOOKUP(B6473,属性中转表!A:G,7,FALSE)=0,0,VLOOKUP(VLOOKUP(B6473,属性中转表!A:G,7,FALSE),属性中转表!$K$2:$P$21,4,0)))+IFERROR(VLOOKUP(A6473,英雄数据表!A:K,IF(武魂!B6473&gt;=50,10,IF(武魂!B6473&gt;=25,6)),0),0))</f>
        <v>,"dpspro":150</v>
      </c>
      <c r="K6473" s="32" t="str">
        <f t="shared" si="429"/>
        <v>"atk":300,"hp":5000,"undpspro":150,"pvpdpspro":100,"pvpundpspro":100,"dpspro":150</v>
      </c>
      <c r="L6473" s="20" t="str">
        <f>IF(B6473&gt;=50,VLOOKUP(A6473,英雄数据表!A:L,11,FALSE),IF(B6473&gt;=25,VLOOKUP(A6473,英雄数据表!A:L,7,0),""))</f>
        <v>"4504602004"</v>
      </c>
      <c r="M6473" s="20" t="str">
        <f>IFERROR(VLOOKUP(B6473,属性中转表!$K$2:$O$21,5,FALSE),"")</f>
        <v/>
      </c>
      <c r="N6473" s="20" t="str">
        <f>IF(B6473=25,VLOOKUP(A6473,英雄数据表!A:L,8,FALSE),IF(B6473=50,VLOOKUP(A6473,英雄数据表!A:L,12,0),""))</f>
        <v/>
      </c>
    </row>
    <row r="6474" spans="1:14" x14ac:dyDescent="0.3">
      <c r="A6474" s="20">
        <v>45046</v>
      </c>
      <c r="B6474" s="21">
        <f t="shared" si="430"/>
        <v>73</v>
      </c>
      <c r="C6474" s="21">
        <v>5</v>
      </c>
      <c r="D6474" s="21">
        <f>VLOOKUP(A6474,英雄数据表!A:D,4,0)</f>
        <v>4</v>
      </c>
      <c r="E6474" s="20" t="str">
        <f>VLOOKUP(A6474,英雄数据表!A:C,3,0)</f>
        <v>碎颅手斧</v>
      </c>
      <c r="F6474" s="20">
        <f t="shared" si="431"/>
        <v>45046</v>
      </c>
      <c r="G6474" s="20">
        <f t="shared" si="432"/>
        <v>45046</v>
      </c>
      <c r="H6474" s="21" t="str">
        <f>VLOOKUP(B6474,属性中转表!A:F,6,FALSE)</f>
        <v>"hp":307800,"atk":8550</v>
      </c>
      <c r="I6474" s="20" t="str">
        <f>IF(VLOOKUP(B6474,属性中转表!A:G,7,FALSE)=0,"",VLOOKUP(VLOOKUP(B6474,属性中转表!A:G,7,FALSE),属性中转表!$K$2:$P$21,6,0))&amp;IF(VLOOKUP(B6474,属性中转表!A:G,7,FALSE)&gt;=50,VLOOKUP(A6474,英雄数据表!A:K,9,0),IF(VLOOKUP(B6474,属性中转表!A:G,7,FALSE)&gt;=25,VLOOKUP(A6474,英雄数据表!A:K,5,0),""))</f>
        <v>"atk":300,"hp":5000,"undpspro":150,"pvpdpspro":100,"pvpundpspro":100</v>
      </c>
      <c r="J6474" s="20" t="str">
        <f>IF(I6474="","",属性中转表!$I$1&amp;(IF(VLOOKUP(B6474,属性中转表!A:G,7,FALSE)=0,0,VLOOKUP(VLOOKUP(B6474,属性中转表!A:G,7,FALSE),属性中转表!$K$2:$P$21,4,0)))+IFERROR(VLOOKUP(A6474,英雄数据表!A:K,IF(武魂!B6474&gt;=50,10,IF(武魂!B6474&gt;=25,6)),0),0))</f>
        <v>,"dpspro":150</v>
      </c>
      <c r="K6474" s="32" t="str">
        <f t="shared" si="429"/>
        <v>"atk":300,"hp":5000,"undpspro":150,"pvpdpspro":100,"pvpundpspro":100,"dpspro":150</v>
      </c>
      <c r="L6474" s="20" t="str">
        <f>IF(B6474&gt;=50,VLOOKUP(A6474,英雄数据表!A:L,11,FALSE),IF(B6474&gt;=25,VLOOKUP(A6474,英雄数据表!A:L,7,0),""))</f>
        <v>"4504602004"</v>
      </c>
      <c r="M6474" s="20" t="str">
        <f>IFERROR(VLOOKUP(B6474,属性中转表!$K$2:$O$21,5,FALSE),"")</f>
        <v/>
      </c>
      <c r="N6474" s="20" t="str">
        <f>IF(B6474=25,VLOOKUP(A6474,英雄数据表!A:L,8,FALSE),IF(B6474=50,VLOOKUP(A6474,英雄数据表!A:L,12,0),""))</f>
        <v/>
      </c>
    </row>
    <row r="6475" spans="1:14" x14ac:dyDescent="0.3">
      <c r="A6475" s="20">
        <v>45046</v>
      </c>
      <c r="B6475" s="21">
        <f t="shared" si="430"/>
        <v>74</v>
      </c>
      <c r="C6475" s="21">
        <v>5</v>
      </c>
      <c r="D6475" s="21">
        <f>VLOOKUP(A6475,英雄数据表!A:D,4,0)</f>
        <v>4</v>
      </c>
      <c r="E6475" s="20" t="str">
        <f>VLOOKUP(A6475,英雄数据表!A:C,3,0)</f>
        <v>碎颅手斧</v>
      </c>
      <c r="F6475" s="20">
        <f t="shared" si="431"/>
        <v>45046</v>
      </c>
      <c r="G6475" s="20">
        <f t="shared" si="432"/>
        <v>45046</v>
      </c>
      <c r="H6475" s="21" t="str">
        <f>VLOOKUP(B6475,属性中转表!A:F,6,FALSE)</f>
        <v>"hp":313200,"atk":8700</v>
      </c>
      <c r="I6475" s="20" t="str">
        <f>IF(VLOOKUP(B6475,属性中转表!A:G,7,FALSE)=0,"",VLOOKUP(VLOOKUP(B6475,属性中转表!A:G,7,FALSE),属性中转表!$K$2:$P$21,6,0))&amp;IF(VLOOKUP(B6475,属性中转表!A:G,7,FALSE)&gt;=50,VLOOKUP(A6475,英雄数据表!A:K,9,0),IF(VLOOKUP(B6475,属性中转表!A:G,7,FALSE)&gt;=25,VLOOKUP(A6475,英雄数据表!A:K,5,0),""))</f>
        <v>"atk":300,"hp":5000,"undpspro":150,"pvpdpspro":100,"pvpundpspro":100</v>
      </c>
      <c r="J6475" s="20" t="str">
        <f>IF(I6475="","",属性中转表!$I$1&amp;(IF(VLOOKUP(B6475,属性中转表!A:G,7,FALSE)=0,0,VLOOKUP(VLOOKUP(B6475,属性中转表!A:G,7,FALSE),属性中转表!$K$2:$P$21,4,0)))+IFERROR(VLOOKUP(A6475,英雄数据表!A:K,IF(武魂!B6475&gt;=50,10,IF(武魂!B6475&gt;=25,6)),0),0))</f>
        <v>,"dpspro":150</v>
      </c>
      <c r="K6475" s="32" t="str">
        <f t="shared" si="429"/>
        <v>"atk":300,"hp":5000,"undpspro":150,"pvpdpspro":100,"pvpundpspro":100,"dpspro":150</v>
      </c>
      <c r="L6475" s="20" t="str">
        <f>IF(B6475&gt;=50,VLOOKUP(A6475,英雄数据表!A:L,11,FALSE),IF(B6475&gt;=25,VLOOKUP(A6475,英雄数据表!A:L,7,0),""))</f>
        <v>"4504602004"</v>
      </c>
      <c r="M6475" s="20" t="str">
        <f>IFERROR(VLOOKUP(B6475,属性中转表!$K$2:$O$21,5,FALSE),"")</f>
        <v/>
      </c>
      <c r="N6475" s="20" t="str">
        <f>IF(B6475=25,VLOOKUP(A6475,英雄数据表!A:L,8,FALSE),IF(B6475=50,VLOOKUP(A6475,英雄数据表!A:L,12,0),""))</f>
        <v/>
      </c>
    </row>
    <row r="6476" spans="1:14" x14ac:dyDescent="0.3">
      <c r="A6476" s="20">
        <v>45046</v>
      </c>
      <c r="B6476" s="21">
        <f t="shared" si="430"/>
        <v>75</v>
      </c>
      <c r="C6476" s="21">
        <v>5</v>
      </c>
      <c r="D6476" s="21">
        <f>VLOOKUP(A6476,英雄数据表!A:D,4,0)</f>
        <v>4</v>
      </c>
      <c r="E6476" s="20" t="str">
        <f>VLOOKUP(A6476,英雄数据表!A:C,3,0)</f>
        <v>碎颅手斧</v>
      </c>
      <c r="F6476" s="20">
        <f t="shared" si="431"/>
        <v>45046</v>
      </c>
      <c r="G6476" s="20">
        <f t="shared" si="432"/>
        <v>45046</v>
      </c>
      <c r="H6476" s="21" t="str">
        <f>VLOOKUP(B6476,属性中转表!A:F,6,FALSE)</f>
        <v>"hp":318600,"atk":8850</v>
      </c>
      <c r="I6476" s="20" t="str">
        <f>IF(VLOOKUP(B6476,属性中转表!A:G,7,FALSE)=0,"",VLOOKUP(VLOOKUP(B6476,属性中转表!A:G,7,FALSE),属性中转表!$K$2:$P$21,6,0))&amp;IF(VLOOKUP(B6476,属性中转表!A:G,7,FALSE)&gt;=50,VLOOKUP(A6476,英雄数据表!A:K,9,0),IF(VLOOKUP(B6476,属性中转表!A:G,7,FALSE)&gt;=25,VLOOKUP(A6476,英雄数据表!A:K,5,0),""))</f>
        <v>"atk":600,"hp":10000,"undpspro":150,"pvpdpspro":100,"pvpundpspro":100,"speed":10</v>
      </c>
      <c r="J6476" s="20" t="str">
        <f>IF(I6476="","",属性中转表!$I$1&amp;(IF(VLOOKUP(B6476,属性中转表!A:G,7,FALSE)=0,0,VLOOKUP(VLOOKUP(B6476,属性中转表!A:G,7,FALSE),属性中转表!$K$2:$P$21,4,0)))+IFERROR(VLOOKUP(A6476,英雄数据表!A:K,IF(武魂!B6476&gt;=50,10,IF(武魂!B6476&gt;=25,6)),0),0))</f>
        <v>,"dpspro":150</v>
      </c>
      <c r="K6476" s="32" t="str">
        <f t="shared" si="429"/>
        <v>"atk":600,"hp":10000,"undpspro":150,"pvpdpspro":100,"pvpundpspro":100,"speed":10,"dpspro":150</v>
      </c>
      <c r="L6476" s="20" t="str">
        <f>IF(B6476&gt;=50,VLOOKUP(A6476,英雄数据表!A:L,11,FALSE),IF(B6476&gt;=25,VLOOKUP(A6476,英雄数据表!A:L,7,0),""))</f>
        <v>"4504602004"</v>
      </c>
      <c r="M6476" s="20" t="str">
        <f>IFERROR(VLOOKUP(B6476,属性中转表!$K$2:$O$21,5,FALSE),"")</f>
        <v>"speed":10,"atk":300,"hp":5000</v>
      </c>
      <c r="N6476" s="20" t="str">
        <f>IF(B6476=25,VLOOKUP(A6476,英雄数据表!A:L,8,FALSE),IF(B6476=50,VLOOKUP(A6476,英雄数据表!A:L,12,0),""))</f>
        <v/>
      </c>
    </row>
    <row r="6477" spans="1:14" x14ac:dyDescent="0.3">
      <c r="A6477" s="20">
        <v>45046</v>
      </c>
      <c r="B6477" s="21">
        <f t="shared" si="430"/>
        <v>76</v>
      </c>
      <c r="C6477" s="21">
        <v>5</v>
      </c>
      <c r="D6477" s="21">
        <f>VLOOKUP(A6477,英雄数据表!A:D,4,0)</f>
        <v>4</v>
      </c>
      <c r="E6477" s="20" t="str">
        <f>VLOOKUP(A6477,英雄数据表!A:C,3,0)</f>
        <v>碎颅手斧</v>
      </c>
      <c r="F6477" s="20">
        <f t="shared" si="431"/>
        <v>45046</v>
      </c>
      <c r="G6477" s="20">
        <f t="shared" si="432"/>
        <v>45046</v>
      </c>
      <c r="H6477" s="21" t="str">
        <f>VLOOKUP(B6477,属性中转表!A:F,6,FALSE)</f>
        <v>"hp":324000,"atk":9000</v>
      </c>
      <c r="I6477" s="20" t="str">
        <f>IF(VLOOKUP(B6477,属性中转表!A:G,7,FALSE)=0,"",VLOOKUP(VLOOKUP(B6477,属性中转表!A:G,7,FALSE),属性中转表!$K$2:$P$21,6,0))&amp;IF(VLOOKUP(B6477,属性中转表!A:G,7,FALSE)&gt;=50,VLOOKUP(A6477,英雄数据表!A:K,9,0),IF(VLOOKUP(B6477,属性中转表!A:G,7,FALSE)&gt;=25,VLOOKUP(A6477,英雄数据表!A:K,5,0),""))</f>
        <v>"atk":600,"hp":10000,"undpspro":150,"pvpdpspro":100,"pvpundpspro":100,"speed":10</v>
      </c>
      <c r="J6477" s="20" t="str">
        <f>IF(I6477="","",属性中转表!$I$1&amp;(IF(VLOOKUP(B6477,属性中转表!A:G,7,FALSE)=0,0,VLOOKUP(VLOOKUP(B6477,属性中转表!A:G,7,FALSE),属性中转表!$K$2:$P$21,4,0)))+IFERROR(VLOOKUP(A6477,英雄数据表!A:K,IF(武魂!B6477&gt;=50,10,IF(武魂!B6477&gt;=25,6)),0),0))</f>
        <v>,"dpspro":150</v>
      </c>
      <c r="K6477" s="32" t="str">
        <f t="shared" si="429"/>
        <v>"atk":600,"hp":10000,"undpspro":150,"pvpdpspro":100,"pvpundpspro":100,"speed":10,"dpspro":150</v>
      </c>
      <c r="L6477" s="20" t="str">
        <f>IF(B6477&gt;=50,VLOOKUP(A6477,英雄数据表!A:L,11,FALSE),IF(B6477&gt;=25,VLOOKUP(A6477,英雄数据表!A:L,7,0),""))</f>
        <v>"4504602004"</v>
      </c>
      <c r="M6477" s="20" t="str">
        <f>IFERROR(VLOOKUP(B6477,属性中转表!$K$2:$O$21,5,FALSE),"")</f>
        <v/>
      </c>
      <c r="N6477" s="20" t="str">
        <f>IF(B6477=25,VLOOKUP(A6477,英雄数据表!A:L,8,FALSE),IF(B6477=50,VLOOKUP(A6477,英雄数据表!A:L,12,0),""))</f>
        <v/>
      </c>
    </row>
    <row r="6478" spans="1:14" x14ac:dyDescent="0.3">
      <c r="A6478" s="20">
        <v>45046</v>
      </c>
      <c r="B6478" s="21">
        <f t="shared" si="430"/>
        <v>77</v>
      </c>
      <c r="C6478" s="21">
        <v>5</v>
      </c>
      <c r="D6478" s="21">
        <f>VLOOKUP(A6478,英雄数据表!A:D,4,0)</f>
        <v>4</v>
      </c>
      <c r="E6478" s="20" t="str">
        <f>VLOOKUP(A6478,英雄数据表!A:C,3,0)</f>
        <v>碎颅手斧</v>
      </c>
      <c r="F6478" s="20">
        <f t="shared" si="431"/>
        <v>45046</v>
      </c>
      <c r="G6478" s="20">
        <f t="shared" si="432"/>
        <v>45046</v>
      </c>
      <c r="H6478" s="21" t="str">
        <f>VLOOKUP(B6478,属性中转表!A:F,6,FALSE)</f>
        <v>"hp":329400,"atk":9150</v>
      </c>
      <c r="I6478" s="20" t="str">
        <f>IF(VLOOKUP(B6478,属性中转表!A:G,7,FALSE)=0,"",VLOOKUP(VLOOKUP(B6478,属性中转表!A:G,7,FALSE),属性中转表!$K$2:$P$21,6,0))&amp;IF(VLOOKUP(B6478,属性中转表!A:G,7,FALSE)&gt;=50,VLOOKUP(A6478,英雄数据表!A:K,9,0),IF(VLOOKUP(B6478,属性中转表!A:G,7,FALSE)&gt;=25,VLOOKUP(A6478,英雄数据表!A:K,5,0),""))</f>
        <v>"atk":600,"hp":10000,"undpspro":150,"pvpdpspro":100,"pvpundpspro":100,"speed":10</v>
      </c>
      <c r="J6478" s="20" t="str">
        <f>IF(I6478="","",属性中转表!$I$1&amp;(IF(VLOOKUP(B6478,属性中转表!A:G,7,FALSE)=0,0,VLOOKUP(VLOOKUP(B6478,属性中转表!A:G,7,FALSE),属性中转表!$K$2:$P$21,4,0)))+IFERROR(VLOOKUP(A6478,英雄数据表!A:K,IF(武魂!B6478&gt;=50,10,IF(武魂!B6478&gt;=25,6)),0),0))</f>
        <v>,"dpspro":150</v>
      </c>
      <c r="K6478" s="32" t="str">
        <f t="shared" si="429"/>
        <v>"atk":600,"hp":10000,"undpspro":150,"pvpdpspro":100,"pvpundpspro":100,"speed":10,"dpspro":150</v>
      </c>
      <c r="L6478" s="20" t="str">
        <f>IF(B6478&gt;=50,VLOOKUP(A6478,英雄数据表!A:L,11,FALSE),IF(B6478&gt;=25,VLOOKUP(A6478,英雄数据表!A:L,7,0),""))</f>
        <v>"4504602004"</v>
      </c>
      <c r="M6478" s="20" t="str">
        <f>IFERROR(VLOOKUP(B6478,属性中转表!$K$2:$O$21,5,FALSE),"")</f>
        <v/>
      </c>
      <c r="N6478" s="20" t="str">
        <f>IF(B6478=25,VLOOKUP(A6478,英雄数据表!A:L,8,FALSE),IF(B6478=50,VLOOKUP(A6478,英雄数据表!A:L,12,0),""))</f>
        <v/>
      </c>
    </row>
    <row r="6479" spans="1:14" x14ac:dyDescent="0.3">
      <c r="A6479" s="20">
        <v>45046</v>
      </c>
      <c r="B6479" s="21">
        <f t="shared" si="430"/>
        <v>78</v>
      </c>
      <c r="C6479" s="21">
        <v>5</v>
      </c>
      <c r="D6479" s="21">
        <f>VLOOKUP(A6479,英雄数据表!A:D,4,0)</f>
        <v>4</v>
      </c>
      <c r="E6479" s="20" t="str">
        <f>VLOOKUP(A6479,英雄数据表!A:C,3,0)</f>
        <v>碎颅手斧</v>
      </c>
      <c r="F6479" s="20">
        <f t="shared" si="431"/>
        <v>45046</v>
      </c>
      <c r="G6479" s="20">
        <f t="shared" si="432"/>
        <v>45046</v>
      </c>
      <c r="H6479" s="21" t="str">
        <f>VLOOKUP(B6479,属性中转表!A:F,6,FALSE)</f>
        <v>"hp":334800,"atk":9300</v>
      </c>
      <c r="I6479" s="20" t="str">
        <f>IF(VLOOKUP(B6479,属性中转表!A:G,7,FALSE)=0,"",VLOOKUP(VLOOKUP(B6479,属性中转表!A:G,7,FALSE),属性中转表!$K$2:$P$21,6,0))&amp;IF(VLOOKUP(B6479,属性中转表!A:G,7,FALSE)&gt;=50,VLOOKUP(A6479,英雄数据表!A:K,9,0),IF(VLOOKUP(B6479,属性中转表!A:G,7,FALSE)&gt;=25,VLOOKUP(A6479,英雄数据表!A:K,5,0),""))</f>
        <v>"atk":600,"hp":10000,"undpspro":150,"pvpdpspro":100,"pvpundpspro":100,"speed":10</v>
      </c>
      <c r="J6479" s="20" t="str">
        <f>IF(I6479="","",属性中转表!$I$1&amp;(IF(VLOOKUP(B6479,属性中转表!A:G,7,FALSE)=0,0,VLOOKUP(VLOOKUP(B6479,属性中转表!A:G,7,FALSE),属性中转表!$K$2:$P$21,4,0)))+IFERROR(VLOOKUP(A6479,英雄数据表!A:K,IF(武魂!B6479&gt;=50,10,IF(武魂!B6479&gt;=25,6)),0),0))</f>
        <v>,"dpspro":150</v>
      </c>
      <c r="K6479" s="32" t="str">
        <f t="shared" si="429"/>
        <v>"atk":600,"hp":10000,"undpspro":150,"pvpdpspro":100,"pvpundpspro":100,"speed":10,"dpspro":150</v>
      </c>
      <c r="L6479" s="20" t="str">
        <f>IF(B6479&gt;=50,VLOOKUP(A6479,英雄数据表!A:L,11,FALSE),IF(B6479&gt;=25,VLOOKUP(A6479,英雄数据表!A:L,7,0),""))</f>
        <v>"4504602004"</v>
      </c>
      <c r="M6479" s="20" t="str">
        <f>IFERROR(VLOOKUP(B6479,属性中转表!$K$2:$O$21,5,FALSE),"")</f>
        <v/>
      </c>
      <c r="N6479" s="20" t="str">
        <f>IF(B6479=25,VLOOKUP(A6479,英雄数据表!A:L,8,FALSE),IF(B6479=50,VLOOKUP(A6479,英雄数据表!A:L,12,0),""))</f>
        <v/>
      </c>
    </row>
    <row r="6480" spans="1:14" x14ac:dyDescent="0.3">
      <c r="A6480" s="20">
        <v>45046</v>
      </c>
      <c r="B6480" s="21">
        <f t="shared" si="430"/>
        <v>79</v>
      </c>
      <c r="C6480" s="21">
        <v>5</v>
      </c>
      <c r="D6480" s="21">
        <f>VLOOKUP(A6480,英雄数据表!A:D,4,0)</f>
        <v>4</v>
      </c>
      <c r="E6480" s="20" t="str">
        <f>VLOOKUP(A6480,英雄数据表!A:C,3,0)</f>
        <v>碎颅手斧</v>
      </c>
      <c r="F6480" s="20">
        <f t="shared" si="431"/>
        <v>45046</v>
      </c>
      <c r="G6480" s="20">
        <f t="shared" si="432"/>
        <v>45046</v>
      </c>
      <c r="H6480" s="21" t="str">
        <f>VLOOKUP(B6480,属性中转表!A:F,6,FALSE)</f>
        <v>"hp":340200,"atk":9450</v>
      </c>
      <c r="I6480" s="20" t="str">
        <f>IF(VLOOKUP(B6480,属性中转表!A:G,7,FALSE)=0,"",VLOOKUP(VLOOKUP(B6480,属性中转表!A:G,7,FALSE),属性中转表!$K$2:$P$21,6,0))&amp;IF(VLOOKUP(B6480,属性中转表!A:G,7,FALSE)&gt;=50,VLOOKUP(A6480,英雄数据表!A:K,9,0),IF(VLOOKUP(B6480,属性中转表!A:G,7,FALSE)&gt;=25,VLOOKUP(A6480,英雄数据表!A:K,5,0),""))</f>
        <v>"atk":600,"hp":10000,"undpspro":150,"pvpdpspro":100,"pvpundpspro":100,"speed":10</v>
      </c>
      <c r="J6480" s="20" t="str">
        <f>IF(I6480="","",属性中转表!$I$1&amp;(IF(VLOOKUP(B6480,属性中转表!A:G,7,FALSE)=0,0,VLOOKUP(VLOOKUP(B6480,属性中转表!A:G,7,FALSE),属性中转表!$K$2:$P$21,4,0)))+IFERROR(VLOOKUP(A6480,英雄数据表!A:K,IF(武魂!B6480&gt;=50,10,IF(武魂!B6480&gt;=25,6)),0),0))</f>
        <v>,"dpspro":150</v>
      </c>
      <c r="K6480" s="32" t="str">
        <f t="shared" si="429"/>
        <v>"atk":600,"hp":10000,"undpspro":150,"pvpdpspro":100,"pvpundpspro":100,"speed":10,"dpspro":150</v>
      </c>
      <c r="L6480" s="20" t="str">
        <f>IF(B6480&gt;=50,VLOOKUP(A6480,英雄数据表!A:L,11,FALSE),IF(B6480&gt;=25,VLOOKUP(A6480,英雄数据表!A:L,7,0),""))</f>
        <v>"4504602004"</v>
      </c>
      <c r="M6480" s="20" t="str">
        <f>IFERROR(VLOOKUP(B6480,属性中转表!$K$2:$O$21,5,FALSE),"")</f>
        <v/>
      </c>
      <c r="N6480" s="20" t="str">
        <f>IF(B6480=25,VLOOKUP(A6480,英雄数据表!A:L,8,FALSE),IF(B6480=50,VLOOKUP(A6480,英雄数据表!A:L,12,0),""))</f>
        <v/>
      </c>
    </row>
    <row r="6481" spans="1:14" x14ac:dyDescent="0.3">
      <c r="A6481" s="20">
        <v>45046</v>
      </c>
      <c r="B6481" s="21">
        <f t="shared" si="430"/>
        <v>80</v>
      </c>
      <c r="C6481" s="21">
        <v>5</v>
      </c>
      <c r="D6481" s="21">
        <f>VLOOKUP(A6481,英雄数据表!A:D,4,0)</f>
        <v>4</v>
      </c>
      <c r="E6481" s="20" t="str">
        <f>VLOOKUP(A6481,英雄数据表!A:C,3,0)</f>
        <v>碎颅手斧</v>
      </c>
      <c r="F6481" s="20">
        <f t="shared" si="431"/>
        <v>45046</v>
      </c>
      <c r="G6481" s="20">
        <f t="shared" si="432"/>
        <v>45046</v>
      </c>
      <c r="H6481" s="21" t="str">
        <f>VLOOKUP(B6481,属性中转表!A:F,6,FALSE)</f>
        <v>"hp":345600,"atk":9600</v>
      </c>
      <c r="I6481" s="20" t="str">
        <f>IF(VLOOKUP(B6481,属性中转表!A:G,7,FALSE)=0,"",VLOOKUP(VLOOKUP(B6481,属性中转表!A:G,7,FALSE),属性中转表!$K$2:$P$21,6,0))&amp;IF(VLOOKUP(B6481,属性中转表!A:G,7,FALSE)&gt;=50,VLOOKUP(A6481,英雄数据表!A:K,9,0),IF(VLOOKUP(B6481,属性中转表!A:G,7,FALSE)&gt;=25,VLOOKUP(A6481,英雄数据表!A:K,5,0),""))</f>
        <v>"atk":600,"hp":10000,"undpspro":200,"pvpdpspro":100,"pvpundpspro":100,"speed":10</v>
      </c>
      <c r="J6481" s="20" t="str">
        <f>IF(I6481="","",属性中转表!$I$1&amp;(IF(VLOOKUP(B6481,属性中转表!A:G,7,FALSE)=0,0,VLOOKUP(VLOOKUP(B6481,属性中转表!A:G,7,FALSE),属性中转表!$K$2:$P$21,4,0)))+IFERROR(VLOOKUP(A6481,英雄数据表!A:K,IF(武魂!B6481&gt;=50,10,IF(武魂!B6481&gt;=25,6)),0),0))</f>
        <v>,"dpspro":150</v>
      </c>
      <c r="K6481" s="32" t="str">
        <f t="shared" si="429"/>
        <v>"atk":600,"hp":10000,"undpspro":200,"pvpdpspro":100,"pvpundpspro":100,"speed":10,"dpspro":150</v>
      </c>
      <c r="L6481" s="20" t="str">
        <f>IF(B6481&gt;=50,VLOOKUP(A6481,英雄数据表!A:L,11,FALSE),IF(B6481&gt;=25,VLOOKUP(A6481,英雄数据表!A:L,7,0),""))</f>
        <v>"4504602004"</v>
      </c>
      <c r="M6481" s="20" t="str">
        <f>IFERROR(VLOOKUP(B6481,属性中转表!$K$2:$O$21,5,FALSE),"")</f>
        <v>"undpspro":50</v>
      </c>
      <c r="N6481" s="20" t="str">
        <f>IF(B6481=25,VLOOKUP(A6481,英雄数据表!A:L,8,FALSE),IF(B6481=50,VLOOKUP(A6481,英雄数据表!A:L,12,0),""))</f>
        <v/>
      </c>
    </row>
    <row r="6482" spans="1:14" x14ac:dyDescent="0.3">
      <c r="A6482" s="20">
        <v>45046</v>
      </c>
      <c r="B6482" s="21">
        <f t="shared" si="430"/>
        <v>81</v>
      </c>
      <c r="C6482" s="21">
        <v>5</v>
      </c>
      <c r="D6482" s="21">
        <f>VLOOKUP(A6482,英雄数据表!A:D,4,0)</f>
        <v>4</v>
      </c>
      <c r="E6482" s="20" t="str">
        <f>VLOOKUP(A6482,英雄数据表!A:C,3,0)</f>
        <v>碎颅手斧</v>
      </c>
      <c r="F6482" s="20">
        <f t="shared" si="431"/>
        <v>45046</v>
      </c>
      <c r="G6482" s="20">
        <f t="shared" si="432"/>
        <v>45046</v>
      </c>
      <c r="H6482" s="21" t="str">
        <f>VLOOKUP(B6482,属性中转表!A:F,6,FALSE)</f>
        <v>"hp":351000,"atk":9750</v>
      </c>
      <c r="I6482" s="20" t="str">
        <f>IF(VLOOKUP(B6482,属性中转表!A:G,7,FALSE)=0,"",VLOOKUP(VLOOKUP(B6482,属性中转表!A:G,7,FALSE),属性中转表!$K$2:$P$21,6,0))&amp;IF(VLOOKUP(B6482,属性中转表!A:G,7,FALSE)&gt;=50,VLOOKUP(A6482,英雄数据表!A:K,9,0),IF(VLOOKUP(B6482,属性中转表!A:G,7,FALSE)&gt;=25,VLOOKUP(A6482,英雄数据表!A:K,5,0),""))</f>
        <v>"atk":600,"hp":10000,"undpspro":200,"pvpdpspro":100,"pvpundpspro":100,"speed":10</v>
      </c>
      <c r="J6482" s="20" t="str">
        <f>IF(I6482="","",属性中转表!$I$1&amp;(IF(VLOOKUP(B6482,属性中转表!A:G,7,FALSE)=0,0,VLOOKUP(VLOOKUP(B6482,属性中转表!A:G,7,FALSE),属性中转表!$K$2:$P$21,4,0)))+IFERROR(VLOOKUP(A6482,英雄数据表!A:K,IF(武魂!B6482&gt;=50,10,IF(武魂!B6482&gt;=25,6)),0),0))</f>
        <v>,"dpspro":150</v>
      </c>
      <c r="K6482" s="32" t="str">
        <f t="shared" si="429"/>
        <v>"atk":600,"hp":10000,"undpspro":200,"pvpdpspro":100,"pvpundpspro":100,"speed":10,"dpspro":150</v>
      </c>
      <c r="L6482" s="20" t="str">
        <f>IF(B6482&gt;=50,VLOOKUP(A6482,英雄数据表!A:L,11,FALSE),IF(B6482&gt;=25,VLOOKUP(A6482,英雄数据表!A:L,7,0),""))</f>
        <v>"4504602004"</v>
      </c>
      <c r="M6482" s="20" t="str">
        <f>IFERROR(VLOOKUP(B6482,属性中转表!$K$2:$O$21,5,FALSE),"")</f>
        <v/>
      </c>
      <c r="N6482" s="20" t="str">
        <f>IF(B6482=25,VLOOKUP(A6482,英雄数据表!A:L,8,FALSE),IF(B6482=50,VLOOKUP(A6482,英雄数据表!A:L,12,0),""))</f>
        <v/>
      </c>
    </row>
    <row r="6483" spans="1:14" x14ac:dyDescent="0.3">
      <c r="A6483" s="20">
        <v>45046</v>
      </c>
      <c r="B6483" s="21">
        <f t="shared" si="430"/>
        <v>82</v>
      </c>
      <c r="C6483" s="21">
        <v>5</v>
      </c>
      <c r="D6483" s="21">
        <f>VLOOKUP(A6483,英雄数据表!A:D,4,0)</f>
        <v>4</v>
      </c>
      <c r="E6483" s="20" t="str">
        <f>VLOOKUP(A6483,英雄数据表!A:C,3,0)</f>
        <v>碎颅手斧</v>
      </c>
      <c r="F6483" s="20">
        <f t="shared" si="431"/>
        <v>45046</v>
      </c>
      <c r="G6483" s="20">
        <f t="shared" si="432"/>
        <v>45046</v>
      </c>
      <c r="H6483" s="21" t="str">
        <f>VLOOKUP(B6483,属性中转表!A:F,6,FALSE)</f>
        <v>"hp":356400,"atk":9900</v>
      </c>
      <c r="I6483" s="20" t="str">
        <f>IF(VLOOKUP(B6483,属性中转表!A:G,7,FALSE)=0,"",VLOOKUP(VLOOKUP(B6483,属性中转表!A:G,7,FALSE),属性中转表!$K$2:$P$21,6,0))&amp;IF(VLOOKUP(B6483,属性中转表!A:G,7,FALSE)&gt;=50,VLOOKUP(A6483,英雄数据表!A:K,9,0),IF(VLOOKUP(B6483,属性中转表!A:G,7,FALSE)&gt;=25,VLOOKUP(A6483,英雄数据表!A:K,5,0),""))</f>
        <v>"atk":600,"hp":10000,"undpspro":200,"pvpdpspro":100,"pvpundpspro":100,"speed":10</v>
      </c>
      <c r="J6483" s="20" t="str">
        <f>IF(I6483="","",属性中转表!$I$1&amp;(IF(VLOOKUP(B6483,属性中转表!A:G,7,FALSE)=0,0,VLOOKUP(VLOOKUP(B6483,属性中转表!A:G,7,FALSE),属性中转表!$K$2:$P$21,4,0)))+IFERROR(VLOOKUP(A6483,英雄数据表!A:K,IF(武魂!B6483&gt;=50,10,IF(武魂!B6483&gt;=25,6)),0),0))</f>
        <v>,"dpspro":150</v>
      </c>
      <c r="K6483" s="32" t="str">
        <f t="shared" si="429"/>
        <v>"atk":600,"hp":10000,"undpspro":200,"pvpdpspro":100,"pvpundpspro":100,"speed":10,"dpspro":150</v>
      </c>
      <c r="L6483" s="20" t="str">
        <f>IF(B6483&gt;=50,VLOOKUP(A6483,英雄数据表!A:L,11,FALSE),IF(B6483&gt;=25,VLOOKUP(A6483,英雄数据表!A:L,7,0),""))</f>
        <v>"4504602004"</v>
      </c>
      <c r="M6483" s="20" t="str">
        <f>IFERROR(VLOOKUP(B6483,属性中转表!$K$2:$O$21,5,FALSE),"")</f>
        <v/>
      </c>
      <c r="N6483" s="20" t="str">
        <f>IF(B6483=25,VLOOKUP(A6483,英雄数据表!A:L,8,FALSE),IF(B6483=50,VLOOKUP(A6483,英雄数据表!A:L,12,0),""))</f>
        <v/>
      </c>
    </row>
    <row r="6484" spans="1:14" x14ac:dyDescent="0.3">
      <c r="A6484" s="20">
        <v>45046</v>
      </c>
      <c r="B6484" s="21">
        <f t="shared" si="430"/>
        <v>83</v>
      </c>
      <c r="C6484" s="21">
        <v>5</v>
      </c>
      <c r="D6484" s="21">
        <f>VLOOKUP(A6484,英雄数据表!A:D,4,0)</f>
        <v>4</v>
      </c>
      <c r="E6484" s="20" t="str">
        <f>VLOOKUP(A6484,英雄数据表!A:C,3,0)</f>
        <v>碎颅手斧</v>
      </c>
      <c r="F6484" s="20">
        <f t="shared" si="431"/>
        <v>45046</v>
      </c>
      <c r="G6484" s="20">
        <f t="shared" si="432"/>
        <v>45046</v>
      </c>
      <c r="H6484" s="21" t="str">
        <f>VLOOKUP(B6484,属性中转表!A:F,6,FALSE)</f>
        <v>"hp":361800,"atk":10050</v>
      </c>
      <c r="I6484" s="20" t="str">
        <f>IF(VLOOKUP(B6484,属性中转表!A:G,7,FALSE)=0,"",VLOOKUP(VLOOKUP(B6484,属性中转表!A:G,7,FALSE),属性中转表!$K$2:$P$21,6,0))&amp;IF(VLOOKUP(B6484,属性中转表!A:G,7,FALSE)&gt;=50,VLOOKUP(A6484,英雄数据表!A:K,9,0),IF(VLOOKUP(B6484,属性中转表!A:G,7,FALSE)&gt;=25,VLOOKUP(A6484,英雄数据表!A:K,5,0),""))</f>
        <v>"atk":600,"hp":10000,"undpspro":200,"pvpdpspro":100,"pvpundpspro":100,"speed":10</v>
      </c>
      <c r="J6484" s="20" t="str">
        <f>IF(I6484="","",属性中转表!$I$1&amp;(IF(VLOOKUP(B6484,属性中转表!A:G,7,FALSE)=0,0,VLOOKUP(VLOOKUP(B6484,属性中转表!A:G,7,FALSE),属性中转表!$K$2:$P$21,4,0)))+IFERROR(VLOOKUP(A6484,英雄数据表!A:K,IF(武魂!B6484&gt;=50,10,IF(武魂!B6484&gt;=25,6)),0),0))</f>
        <v>,"dpspro":150</v>
      </c>
      <c r="K6484" s="32" t="str">
        <f t="shared" si="429"/>
        <v>"atk":600,"hp":10000,"undpspro":200,"pvpdpspro":100,"pvpundpspro":100,"speed":10,"dpspro":150</v>
      </c>
      <c r="L6484" s="20" t="str">
        <f>IF(B6484&gt;=50,VLOOKUP(A6484,英雄数据表!A:L,11,FALSE),IF(B6484&gt;=25,VLOOKUP(A6484,英雄数据表!A:L,7,0),""))</f>
        <v>"4504602004"</v>
      </c>
      <c r="M6484" s="20" t="str">
        <f>IFERROR(VLOOKUP(B6484,属性中转表!$K$2:$O$21,5,FALSE),"")</f>
        <v/>
      </c>
      <c r="N6484" s="20" t="str">
        <f>IF(B6484=25,VLOOKUP(A6484,英雄数据表!A:L,8,FALSE),IF(B6484=50,VLOOKUP(A6484,英雄数据表!A:L,12,0),""))</f>
        <v/>
      </c>
    </row>
    <row r="6485" spans="1:14" x14ac:dyDescent="0.3">
      <c r="A6485" s="20">
        <v>45046</v>
      </c>
      <c r="B6485" s="21">
        <f t="shared" si="430"/>
        <v>84</v>
      </c>
      <c r="C6485" s="21">
        <v>5</v>
      </c>
      <c r="D6485" s="21">
        <f>VLOOKUP(A6485,英雄数据表!A:D,4,0)</f>
        <v>4</v>
      </c>
      <c r="E6485" s="20" t="str">
        <f>VLOOKUP(A6485,英雄数据表!A:C,3,0)</f>
        <v>碎颅手斧</v>
      </c>
      <c r="F6485" s="20">
        <f t="shared" si="431"/>
        <v>45046</v>
      </c>
      <c r="G6485" s="20">
        <f t="shared" si="432"/>
        <v>45046</v>
      </c>
      <c r="H6485" s="21" t="str">
        <f>VLOOKUP(B6485,属性中转表!A:F,6,FALSE)</f>
        <v>"hp":367200,"atk":10200</v>
      </c>
      <c r="I6485" s="20" t="str">
        <f>IF(VLOOKUP(B6485,属性中转表!A:G,7,FALSE)=0,"",VLOOKUP(VLOOKUP(B6485,属性中转表!A:G,7,FALSE),属性中转表!$K$2:$P$21,6,0))&amp;IF(VLOOKUP(B6485,属性中转表!A:G,7,FALSE)&gt;=50,VLOOKUP(A6485,英雄数据表!A:K,9,0),IF(VLOOKUP(B6485,属性中转表!A:G,7,FALSE)&gt;=25,VLOOKUP(A6485,英雄数据表!A:K,5,0),""))</f>
        <v>"atk":600,"hp":10000,"undpspro":200,"pvpdpspro":100,"pvpundpspro":100,"speed":10</v>
      </c>
      <c r="J6485" s="20" t="str">
        <f>IF(I6485="","",属性中转表!$I$1&amp;(IF(VLOOKUP(B6485,属性中转表!A:G,7,FALSE)=0,0,VLOOKUP(VLOOKUP(B6485,属性中转表!A:G,7,FALSE),属性中转表!$K$2:$P$21,4,0)))+IFERROR(VLOOKUP(A6485,英雄数据表!A:K,IF(武魂!B6485&gt;=50,10,IF(武魂!B6485&gt;=25,6)),0),0))</f>
        <v>,"dpspro":150</v>
      </c>
      <c r="K6485" s="32" t="str">
        <f t="shared" si="429"/>
        <v>"atk":600,"hp":10000,"undpspro":200,"pvpdpspro":100,"pvpundpspro":100,"speed":10,"dpspro":150</v>
      </c>
      <c r="L6485" s="20" t="str">
        <f>IF(B6485&gt;=50,VLOOKUP(A6485,英雄数据表!A:L,11,FALSE),IF(B6485&gt;=25,VLOOKUP(A6485,英雄数据表!A:L,7,0),""))</f>
        <v>"4504602004"</v>
      </c>
      <c r="M6485" s="20" t="str">
        <f>IFERROR(VLOOKUP(B6485,属性中转表!$K$2:$O$21,5,FALSE),"")</f>
        <v/>
      </c>
      <c r="N6485" s="20" t="str">
        <f>IF(B6485=25,VLOOKUP(A6485,英雄数据表!A:L,8,FALSE),IF(B6485=50,VLOOKUP(A6485,英雄数据表!A:L,12,0),""))</f>
        <v/>
      </c>
    </row>
    <row r="6486" spans="1:14" x14ac:dyDescent="0.3">
      <c r="A6486" s="20">
        <v>45046</v>
      </c>
      <c r="B6486" s="21">
        <f t="shared" si="430"/>
        <v>85</v>
      </c>
      <c r="C6486" s="21">
        <v>5</v>
      </c>
      <c r="D6486" s="21">
        <f>VLOOKUP(A6486,英雄数据表!A:D,4,0)</f>
        <v>4</v>
      </c>
      <c r="E6486" s="20" t="str">
        <f>VLOOKUP(A6486,英雄数据表!A:C,3,0)</f>
        <v>碎颅手斧</v>
      </c>
      <c r="F6486" s="20">
        <f t="shared" si="431"/>
        <v>45046</v>
      </c>
      <c r="G6486" s="20">
        <f t="shared" si="432"/>
        <v>45046</v>
      </c>
      <c r="H6486" s="21" t="str">
        <f>VLOOKUP(B6486,属性中转表!A:F,6,FALSE)</f>
        <v>"hp":372600,"atk":10350</v>
      </c>
      <c r="I6486" s="20" t="str">
        <f>IF(VLOOKUP(B6486,属性中转表!A:G,7,FALSE)=0,"",VLOOKUP(VLOOKUP(B6486,属性中转表!A:G,7,FALSE),属性中转表!$K$2:$P$21,6,0))&amp;IF(VLOOKUP(B6486,属性中转表!A:G,7,FALSE)&gt;=50,VLOOKUP(A6486,英雄数据表!A:K,9,0),IF(VLOOKUP(B6486,属性中转表!A:G,7,FALSE)&gt;=25,VLOOKUP(A6486,英雄数据表!A:K,5,0),""))</f>
        <v>"atk":600,"hp":10000,"undpspro":200,"pvpdpspro":100,"pvpundpspro":100,"speed":10</v>
      </c>
      <c r="J6486" s="20" t="str">
        <f>IF(I6486="","",属性中转表!$I$1&amp;(IF(VLOOKUP(B6486,属性中转表!A:G,7,FALSE)=0,0,VLOOKUP(VLOOKUP(B6486,属性中转表!A:G,7,FALSE),属性中转表!$K$2:$P$21,4,0)))+IFERROR(VLOOKUP(A6486,英雄数据表!A:K,IF(武魂!B6486&gt;=50,10,IF(武魂!B6486&gt;=25,6)),0),0))</f>
        <v>,"dpspro":200</v>
      </c>
      <c r="K6486" s="32" t="str">
        <f t="shared" si="429"/>
        <v>"atk":600,"hp":10000,"undpspro":200,"pvpdpspro":100,"pvpundpspro":100,"speed":10,"dpspro":200</v>
      </c>
      <c r="L6486" s="20" t="str">
        <f>IF(B6486&gt;=50,VLOOKUP(A6486,英雄数据表!A:L,11,FALSE),IF(B6486&gt;=25,VLOOKUP(A6486,英雄数据表!A:L,7,0),""))</f>
        <v>"4504602004"</v>
      </c>
      <c r="M6486" s="20" t="str">
        <f>IFERROR(VLOOKUP(B6486,属性中转表!$K$2:$O$21,5,FALSE),"")</f>
        <v>"dpspro":50</v>
      </c>
      <c r="N6486" s="20" t="str">
        <f>IF(B6486=25,VLOOKUP(A6486,英雄数据表!A:L,8,FALSE),IF(B6486=50,VLOOKUP(A6486,英雄数据表!A:L,12,0),""))</f>
        <v/>
      </c>
    </row>
    <row r="6487" spans="1:14" x14ac:dyDescent="0.3">
      <c r="A6487" s="20">
        <v>45046</v>
      </c>
      <c r="B6487" s="21">
        <f t="shared" si="430"/>
        <v>86</v>
      </c>
      <c r="C6487" s="21">
        <v>5</v>
      </c>
      <c r="D6487" s="21">
        <f>VLOOKUP(A6487,英雄数据表!A:D,4,0)</f>
        <v>4</v>
      </c>
      <c r="E6487" s="20" t="str">
        <f>VLOOKUP(A6487,英雄数据表!A:C,3,0)</f>
        <v>碎颅手斧</v>
      </c>
      <c r="F6487" s="20">
        <f t="shared" si="431"/>
        <v>45046</v>
      </c>
      <c r="G6487" s="20">
        <f t="shared" si="432"/>
        <v>45046</v>
      </c>
      <c r="H6487" s="21" t="str">
        <f>VLOOKUP(B6487,属性中转表!A:F,6,FALSE)</f>
        <v>"hp":378000,"atk":10500</v>
      </c>
      <c r="I6487" s="20" t="str">
        <f>IF(VLOOKUP(B6487,属性中转表!A:G,7,FALSE)=0,"",VLOOKUP(VLOOKUP(B6487,属性中转表!A:G,7,FALSE),属性中转表!$K$2:$P$21,6,0))&amp;IF(VLOOKUP(B6487,属性中转表!A:G,7,FALSE)&gt;=50,VLOOKUP(A6487,英雄数据表!A:K,9,0),IF(VLOOKUP(B6487,属性中转表!A:G,7,FALSE)&gt;=25,VLOOKUP(A6487,英雄数据表!A:K,5,0),""))</f>
        <v>"atk":600,"hp":10000,"undpspro":200,"pvpdpspro":100,"pvpundpspro":100,"speed":10</v>
      </c>
      <c r="J6487" s="20" t="str">
        <f>IF(I6487="","",属性中转表!$I$1&amp;(IF(VLOOKUP(B6487,属性中转表!A:G,7,FALSE)=0,0,VLOOKUP(VLOOKUP(B6487,属性中转表!A:G,7,FALSE),属性中转表!$K$2:$P$21,4,0)))+IFERROR(VLOOKUP(A6487,英雄数据表!A:K,IF(武魂!B6487&gt;=50,10,IF(武魂!B6487&gt;=25,6)),0),0))</f>
        <v>,"dpspro":200</v>
      </c>
      <c r="K6487" s="32" t="str">
        <f t="shared" ref="K6487:K6550" si="433">I6487&amp;J6487</f>
        <v>"atk":600,"hp":10000,"undpspro":200,"pvpdpspro":100,"pvpundpspro":100,"speed":10,"dpspro":200</v>
      </c>
      <c r="L6487" s="20" t="str">
        <f>IF(B6487&gt;=50,VLOOKUP(A6487,英雄数据表!A:L,11,FALSE),IF(B6487&gt;=25,VLOOKUP(A6487,英雄数据表!A:L,7,0),""))</f>
        <v>"4504602004"</v>
      </c>
      <c r="M6487" s="20" t="str">
        <f>IFERROR(VLOOKUP(B6487,属性中转表!$K$2:$O$21,5,FALSE),"")</f>
        <v/>
      </c>
      <c r="N6487" s="20" t="str">
        <f>IF(B6487=25,VLOOKUP(A6487,英雄数据表!A:L,8,FALSE),IF(B6487=50,VLOOKUP(A6487,英雄数据表!A:L,12,0),""))</f>
        <v/>
      </c>
    </row>
    <row r="6488" spans="1:14" x14ac:dyDescent="0.3">
      <c r="A6488" s="20">
        <v>45046</v>
      </c>
      <c r="B6488" s="21">
        <f t="shared" si="430"/>
        <v>87</v>
      </c>
      <c r="C6488" s="21">
        <v>5</v>
      </c>
      <c r="D6488" s="21">
        <f>VLOOKUP(A6488,英雄数据表!A:D,4,0)</f>
        <v>4</v>
      </c>
      <c r="E6488" s="20" t="str">
        <f>VLOOKUP(A6488,英雄数据表!A:C,3,0)</f>
        <v>碎颅手斧</v>
      </c>
      <c r="F6488" s="20">
        <f t="shared" si="431"/>
        <v>45046</v>
      </c>
      <c r="G6488" s="20">
        <f t="shared" si="432"/>
        <v>45046</v>
      </c>
      <c r="H6488" s="21" t="str">
        <f>VLOOKUP(B6488,属性中转表!A:F,6,FALSE)</f>
        <v>"hp":383400,"atk":10650</v>
      </c>
      <c r="I6488" s="20" t="str">
        <f>IF(VLOOKUP(B6488,属性中转表!A:G,7,FALSE)=0,"",VLOOKUP(VLOOKUP(B6488,属性中转表!A:G,7,FALSE),属性中转表!$K$2:$P$21,6,0))&amp;IF(VLOOKUP(B6488,属性中转表!A:G,7,FALSE)&gt;=50,VLOOKUP(A6488,英雄数据表!A:K,9,0),IF(VLOOKUP(B6488,属性中转表!A:G,7,FALSE)&gt;=25,VLOOKUP(A6488,英雄数据表!A:K,5,0),""))</f>
        <v>"atk":600,"hp":10000,"undpspro":200,"pvpdpspro":100,"pvpundpspro":100,"speed":10</v>
      </c>
      <c r="J6488" s="20" t="str">
        <f>IF(I6488="","",属性中转表!$I$1&amp;(IF(VLOOKUP(B6488,属性中转表!A:G,7,FALSE)=0,0,VLOOKUP(VLOOKUP(B6488,属性中转表!A:G,7,FALSE),属性中转表!$K$2:$P$21,4,0)))+IFERROR(VLOOKUP(A6488,英雄数据表!A:K,IF(武魂!B6488&gt;=50,10,IF(武魂!B6488&gt;=25,6)),0),0))</f>
        <v>,"dpspro":200</v>
      </c>
      <c r="K6488" s="32" t="str">
        <f t="shared" si="433"/>
        <v>"atk":600,"hp":10000,"undpspro":200,"pvpdpspro":100,"pvpundpspro":100,"speed":10,"dpspro":200</v>
      </c>
      <c r="L6488" s="20" t="str">
        <f>IF(B6488&gt;=50,VLOOKUP(A6488,英雄数据表!A:L,11,FALSE),IF(B6488&gt;=25,VLOOKUP(A6488,英雄数据表!A:L,7,0),""))</f>
        <v>"4504602004"</v>
      </c>
      <c r="M6488" s="20" t="str">
        <f>IFERROR(VLOOKUP(B6488,属性中转表!$K$2:$O$21,5,FALSE),"")</f>
        <v/>
      </c>
      <c r="N6488" s="20" t="str">
        <f>IF(B6488=25,VLOOKUP(A6488,英雄数据表!A:L,8,FALSE),IF(B6488=50,VLOOKUP(A6488,英雄数据表!A:L,12,0),""))</f>
        <v/>
      </c>
    </row>
    <row r="6489" spans="1:14" x14ac:dyDescent="0.3">
      <c r="A6489" s="20">
        <v>45046</v>
      </c>
      <c r="B6489" s="21">
        <f t="shared" si="430"/>
        <v>88</v>
      </c>
      <c r="C6489" s="21">
        <v>5</v>
      </c>
      <c r="D6489" s="21">
        <f>VLOOKUP(A6489,英雄数据表!A:D,4,0)</f>
        <v>4</v>
      </c>
      <c r="E6489" s="20" t="str">
        <f>VLOOKUP(A6489,英雄数据表!A:C,3,0)</f>
        <v>碎颅手斧</v>
      </c>
      <c r="F6489" s="20">
        <f t="shared" si="431"/>
        <v>45046</v>
      </c>
      <c r="G6489" s="20">
        <f t="shared" si="432"/>
        <v>45046</v>
      </c>
      <c r="H6489" s="21" t="str">
        <f>VLOOKUP(B6489,属性中转表!A:F,6,FALSE)</f>
        <v>"hp":388800,"atk":10800</v>
      </c>
      <c r="I6489" s="20" t="str">
        <f>IF(VLOOKUP(B6489,属性中转表!A:G,7,FALSE)=0,"",VLOOKUP(VLOOKUP(B6489,属性中转表!A:G,7,FALSE),属性中转表!$K$2:$P$21,6,0))&amp;IF(VLOOKUP(B6489,属性中转表!A:G,7,FALSE)&gt;=50,VLOOKUP(A6489,英雄数据表!A:K,9,0),IF(VLOOKUP(B6489,属性中转表!A:G,7,FALSE)&gt;=25,VLOOKUP(A6489,英雄数据表!A:K,5,0),""))</f>
        <v>"atk":600,"hp":10000,"undpspro":200,"pvpdpspro":100,"pvpundpspro":100,"speed":10</v>
      </c>
      <c r="J6489" s="20" t="str">
        <f>IF(I6489="","",属性中转表!$I$1&amp;(IF(VLOOKUP(B6489,属性中转表!A:G,7,FALSE)=0,0,VLOOKUP(VLOOKUP(B6489,属性中转表!A:G,7,FALSE),属性中转表!$K$2:$P$21,4,0)))+IFERROR(VLOOKUP(A6489,英雄数据表!A:K,IF(武魂!B6489&gt;=50,10,IF(武魂!B6489&gt;=25,6)),0),0))</f>
        <v>,"dpspro":200</v>
      </c>
      <c r="K6489" s="32" t="str">
        <f t="shared" si="433"/>
        <v>"atk":600,"hp":10000,"undpspro":200,"pvpdpspro":100,"pvpundpspro":100,"speed":10,"dpspro":200</v>
      </c>
      <c r="L6489" s="20" t="str">
        <f>IF(B6489&gt;=50,VLOOKUP(A6489,英雄数据表!A:L,11,FALSE),IF(B6489&gt;=25,VLOOKUP(A6489,英雄数据表!A:L,7,0),""))</f>
        <v>"4504602004"</v>
      </c>
      <c r="M6489" s="20" t="str">
        <f>IFERROR(VLOOKUP(B6489,属性中转表!$K$2:$O$21,5,FALSE),"")</f>
        <v/>
      </c>
      <c r="N6489" s="20" t="str">
        <f>IF(B6489=25,VLOOKUP(A6489,英雄数据表!A:L,8,FALSE),IF(B6489=50,VLOOKUP(A6489,英雄数据表!A:L,12,0),""))</f>
        <v/>
      </c>
    </row>
    <row r="6490" spans="1:14" x14ac:dyDescent="0.3">
      <c r="A6490" s="20">
        <v>45046</v>
      </c>
      <c r="B6490" s="21">
        <f t="shared" si="430"/>
        <v>89</v>
      </c>
      <c r="C6490" s="21">
        <v>5</v>
      </c>
      <c r="D6490" s="21">
        <f>VLOOKUP(A6490,英雄数据表!A:D,4,0)</f>
        <v>4</v>
      </c>
      <c r="E6490" s="20" t="str">
        <f>VLOOKUP(A6490,英雄数据表!A:C,3,0)</f>
        <v>碎颅手斧</v>
      </c>
      <c r="F6490" s="20">
        <f t="shared" si="431"/>
        <v>45046</v>
      </c>
      <c r="G6490" s="20">
        <f t="shared" si="432"/>
        <v>45046</v>
      </c>
      <c r="H6490" s="21" t="str">
        <f>VLOOKUP(B6490,属性中转表!A:F,6,FALSE)</f>
        <v>"hp":394200,"atk":10950</v>
      </c>
      <c r="I6490" s="20" t="str">
        <f>IF(VLOOKUP(B6490,属性中转表!A:G,7,FALSE)=0,"",VLOOKUP(VLOOKUP(B6490,属性中转表!A:G,7,FALSE),属性中转表!$K$2:$P$21,6,0))&amp;IF(VLOOKUP(B6490,属性中转表!A:G,7,FALSE)&gt;=50,VLOOKUP(A6490,英雄数据表!A:K,9,0),IF(VLOOKUP(B6490,属性中转表!A:G,7,FALSE)&gt;=25,VLOOKUP(A6490,英雄数据表!A:K,5,0),""))</f>
        <v>"atk":600,"hp":10000,"undpspro":200,"pvpdpspro":100,"pvpundpspro":100,"speed":10</v>
      </c>
      <c r="J6490" s="20" t="str">
        <f>IF(I6490="","",属性中转表!$I$1&amp;(IF(VLOOKUP(B6490,属性中转表!A:G,7,FALSE)=0,0,VLOOKUP(VLOOKUP(B6490,属性中转表!A:G,7,FALSE),属性中转表!$K$2:$P$21,4,0)))+IFERROR(VLOOKUP(A6490,英雄数据表!A:K,IF(武魂!B6490&gt;=50,10,IF(武魂!B6490&gt;=25,6)),0),0))</f>
        <v>,"dpspro":200</v>
      </c>
      <c r="K6490" s="32" t="str">
        <f t="shared" si="433"/>
        <v>"atk":600,"hp":10000,"undpspro":200,"pvpdpspro":100,"pvpundpspro":100,"speed":10,"dpspro":200</v>
      </c>
      <c r="L6490" s="20" t="str">
        <f>IF(B6490&gt;=50,VLOOKUP(A6490,英雄数据表!A:L,11,FALSE),IF(B6490&gt;=25,VLOOKUP(A6490,英雄数据表!A:L,7,0),""))</f>
        <v>"4504602004"</v>
      </c>
      <c r="M6490" s="20" t="str">
        <f>IFERROR(VLOOKUP(B6490,属性中转表!$K$2:$O$21,5,FALSE),"")</f>
        <v/>
      </c>
      <c r="N6490" s="20" t="str">
        <f>IF(B6490=25,VLOOKUP(A6490,英雄数据表!A:L,8,FALSE),IF(B6490=50,VLOOKUP(A6490,英雄数据表!A:L,12,0),""))</f>
        <v/>
      </c>
    </row>
    <row r="6491" spans="1:14" x14ac:dyDescent="0.3">
      <c r="A6491" s="20">
        <v>45046</v>
      </c>
      <c r="B6491" s="21">
        <f t="shared" si="430"/>
        <v>90</v>
      </c>
      <c r="C6491" s="21">
        <v>5</v>
      </c>
      <c r="D6491" s="21">
        <f>VLOOKUP(A6491,英雄数据表!A:D,4,0)</f>
        <v>4</v>
      </c>
      <c r="E6491" s="20" t="str">
        <f>VLOOKUP(A6491,英雄数据表!A:C,3,0)</f>
        <v>碎颅手斧</v>
      </c>
      <c r="F6491" s="20">
        <f t="shared" si="431"/>
        <v>45046</v>
      </c>
      <c r="G6491" s="20">
        <f t="shared" si="432"/>
        <v>45046</v>
      </c>
      <c r="H6491" s="21" t="str">
        <f>VLOOKUP(B6491,属性中转表!A:F,6,FALSE)</f>
        <v>"hp":399600,"atk":11100</v>
      </c>
      <c r="I6491" s="20" t="str">
        <f>IF(VLOOKUP(B6491,属性中转表!A:G,7,FALSE)=0,"",VLOOKUP(VLOOKUP(B6491,属性中转表!A:G,7,FALSE),属性中转表!$K$2:$P$21,6,0))&amp;IF(VLOOKUP(B6491,属性中转表!A:G,7,FALSE)&gt;=50,VLOOKUP(A6491,英雄数据表!A:K,9,0),IF(VLOOKUP(B6491,属性中转表!A:G,7,FALSE)&gt;=25,VLOOKUP(A6491,英雄数据表!A:K,5,0),""))</f>
        <v>"atk":600,"hp":10000,"undpspro":200,"pvpdpspro":150,"pvpundpspro":100,"speed":10</v>
      </c>
      <c r="J6491" s="20" t="str">
        <f>IF(I6491="","",属性中转表!$I$1&amp;(IF(VLOOKUP(B6491,属性中转表!A:G,7,FALSE)=0,0,VLOOKUP(VLOOKUP(B6491,属性中转表!A:G,7,FALSE),属性中转表!$K$2:$P$21,4,0)))+IFERROR(VLOOKUP(A6491,英雄数据表!A:K,IF(武魂!B6491&gt;=50,10,IF(武魂!B6491&gt;=25,6)),0),0))</f>
        <v>,"dpspro":200</v>
      </c>
      <c r="K6491" s="32" t="str">
        <f t="shared" si="433"/>
        <v>"atk":600,"hp":10000,"undpspro":200,"pvpdpspro":150,"pvpundpspro":100,"speed":10,"dpspro":200</v>
      </c>
      <c r="L6491" s="20" t="str">
        <f>IF(B6491&gt;=50,VLOOKUP(A6491,英雄数据表!A:L,11,FALSE),IF(B6491&gt;=25,VLOOKUP(A6491,英雄数据表!A:L,7,0),""))</f>
        <v>"4504602004"</v>
      </c>
      <c r="M6491" s="20" t="str">
        <f>IFERROR(VLOOKUP(B6491,属性中转表!$K$2:$O$21,5,FALSE),"")</f>
        <v>"pvpdpspro":50</v>
      </c>
      <c r="N6491" s="20" t="str">
        <f>IF(B6491=25,VLOOKUP(A6491,英雄数据表!A:L,8,FALSE),IF(B6491=50,VLOOKUP(A6491,英雄数据表!A:L,12,0),""))</f>
        <v/>
      </c>
    </row>
    <row r="6492" spans="1:14" x14ac:dyDescent="0.3">
      <c r="A6492" s="20">
        <v>45046</v>
      </c>
      <c r="B6492" s="21">
        <f t="shared" si="430"/>
        <v>91</v>
      </c>
      <c r="C6492" s="21">
        <v>5</v>
      </c>
      <c r="D6492" s="21">
        <f>VLOOKUP(A6492,英雄数据表!A:D,4,0)</f>
        <v>4</v>
      </c>
      <c r="E6492" s="20" t="str">
        <f>VLOOKUP(A6492,英雄数据表!A:C,3,0)</f>
        <v>碎颅手斧</v>
      </c>
      <c r="F6492" s="20">
        <f t="shared" si="431"/>
        <v>45046</v>
      </c>
      <c r="G6492" s="20">
        <f t="shared" si="432"/>
        <v>45046</v>
      </c>
      <c r="H6492" s="21" t="str">
        <f>VLOOKUP(B6492,属性中转表!A:F,6,FALSE)</f>
        <v>"hp":405000,"atk":11250</v>
      </c>
      <c r="I6492" s="20" t="str">
        <f>IF(VLOOKUP(B6492,属性中转表!A:G,7,FALSE)=0,"",VLOOKUP(VLOOKUP(B6492,属性中转表!A:G,7,FALSE),属性中转表!$K$2:$P$21,6,0))&amp;IF(VLOOKUP(B6492,属性中转表!A:G,7,FALSE)&gt;=50,VLOOKUP(A6492,英雄数据表!A:K,9,0),IF(VLOOKUP(B6492,属性中转表!A:G,7,FALSE)&gt;=25,VLOOKUP(A6492,英雄数据表!A:K,5,0),""))</f>
        <v>"atk":600,"hp":10000,"undpspro":200,"pvpdpspro":150,"pvpundpspro":100,"speed":10</v>
      </c>
      <c r="J6492" s="20" t="str">
        <f>IF(I6492="","",属性中转表!$I$1&amp;(IF(VLOOKUP(B6492,属性中转表!A:G,7,FALSE)=0,0,VLOOKUP(VLOOKUP(B6492,属性中转表!A:G,7,FALSE),属性中转表!$K$2:$P$21,4,0)))+IFERROR(VLOOKUP(A6492,英雄数据表!A:K,IF(武魂!B6492&gt;=50,10,IF(武魂!B6492&gt;=25,6)),0),0))</f>
        <v>,"dpspro":200</v>
      </c>
      <c r="K6492" s="32" t="str">
        <f t="shared" si="433"/>
        <v>"atk":600,"hp":10000,"undpspro":200,"pvpdpspro":150,"pvpundpspro":100,"speed":10,"dpspro":200</v>
      </c>
      <c r="L6492" s="20" t="str">
        <f>IF(B6492&gt;=50,VLOOKUP(A6492,英雄数据表!A:L,11,FALSE),IF(B6492&gt;=25,VLOOKUP(A6492,英雄数据表!A:L,7,0),""))</f>
        <v>"4504602004"</v>
      </c>
      <c r="M6492" s="20" t="str">
        <f>IFERROR(VLOOKUP(B6492,属性中转表!$K$2:$O$21,5,FALSE),"")</f>
        <v/>
      </c>
      <c r="N6492" s="20" t="str">
        <f>IF(B6492=25,VLOOKUP(A6492,英雄数据表!A:L,8,FALSE),IF(B6492=50,VLOOKUP(A6492,英雄数据表!A:L,12,0),""))</f>
        <v/>
      </c>
    </row>
    <row r="6493" spans="1:14" x14ac:dyDescent="0.3">
      <c r="A6493" s="20">
        <v>45046</v>
      </c>
      <c r="B6493" s="21">
        <f t="shared" si="430"/>
        <v>92</v>
      </c>
      <c r="C6493" s="21">
        <v>5</v>
      </c>
      <c r="D6493" s="21">
        <f>VLOOKUP(A6493,英雄数据表!A:D,4,0)</f>
        <v>4</v>
      </c>
      <c r="E6493" s="20" t="str">
        <f>VLOOKUP(A6493,英雄数据表!A:C,3,0)</f>
        <v>碎颅手斧</v>
      </c>
      <c r="F6493" s="20">
        <f t="shared" si="431"/>
        <v>45046</v>
      </c>
      <c r="G6493" s="20">
        <f t="shared" si="432"/>
        <v>45046</v>
      </c>
      <c r="H6493" s="21" t="str">
        <f>VLOOKUP(B6493,属性中转表!A:F,6,FALSE)</f>
        <v>"hp":410400,"atk":11400</v>
      </c>
      <c r="I6493" s="20" t="str">
        <f>IF(VLOOKUP(B6493,属性中转表!A:G,7,FALSE)=0,"",VLOOKUP(VLOOKUP(B6493,属性中转表!A:G,7,FALSE),属性中转表!$K$2:$P$21,6,0))&amp;IF(VLOOKUP(B6493,属性中转表!A:G,7,FALSE)&gt;=50,VLOOKUP(A6493,英雄数据表!A:K,9,0),IF(VLOOKUP(B6493,属性中转表!A:G,7,FALSE)&gt;=25,VLOOKUP(A6493,英雄数据表!A:K,5,0),""))</f>
        <v>"atk":600,"hp":10000,"undpspro":200,"pvpdpspro":150,"pvpundpspro":100,"speed":10</v>
      </c>
      <c r="J6493" s="20" t="str">
        <f>IF(I6493="","",属性中转表!$I$1&amp;(IF(VLOOKUP(B6493,属性中转表!A:G,7,FALSE)=0,0,VLOOKUP(VLOOKUP(B6493,属性中转表!A:G,7,FALSE),属性中转表!$K$2:$P$21,4,0)))+IFERROR(VLOOKUP(A6493,英雄数据表!A:K,IF(武魂!B6493&gt;=50,10,IF(武魂!B6493&gt;=25,6)),0),0))</f>
        <v>,"dpspro":200</v>
      </c>
      <c r="K6493" s="32" t="str">
        <f t="shared" si="433"/>
        <v>"atk":600,"hp":10000,"undpspro":200,"pvpdpspro":150,"pvpundpspro":100,"speed":10,"dpspro":200</v>
      </c>
      <c r="L6493" s="20" t="str">
        <f>IF(B6493&gt;=50,VLOOKUP(A6493,英雄数据表!A:L,11,FALSE),IF(B6493&gt;=25,VLOOKUP(A6493,英雄数据表!A:L,7,0),""))</f>
        <v>"4504602004"</v>
      </c>
      <c r="M6493" s="20" t="str">
        <f>IFERROR(VLOOKUP(B6493,属性中转表!$K$2:$O$21,5,FALSE),"")</f>
        <v/>
      </c>
      <c r="N6493" s="20" t="str">
        <f>IF(B6493=25,VLOOKUP(A6493,英雄数据表!A:L,8,FALSE),IF(B6493=50,VLOOKUP(A6493,英雄数据表!A:L,12,0),""))</f>
        <v/>
      </c>
    </row>
    <row r="6494" spans="1:14" x14ac:dyDescent="0.3">
      <c r="A6494" s="20">
        <v>45046</v>
      </c>
      <c r="B6494" s="21">
        <f t="shared" si="430"/>
        <v>93</v>
      </c>
      <c r="C6494" s="21">
        <v>5</v>
      </c>
      <c r="D6494" s="21">
        <f>VLOOKUP(A6494,英雄数据表!A:D,4,0)</f>
        <v>4</v>
      </c>
      <c r="E6494" s="20" t="str">
        <f>VLOOKUP(A6494,英雄数据表!A:C,3,0)</f>
        <v>碎颅手斧</v>
      </c>
      <c r="F6494" s="20">
        <f t="shared" si="431"/>
        <v>45046</v>
      </c>
      <c r="G6494" s="20">
        <f t="shared" si="432"/>
        <v>45046</v>
      </c>
      <c r="H6494" s="21" t="str">
        <f>VLOOKUP(B6494,属性中转表!A:F,6,FALSE)</f>
        <v>"hp":415800,"atk":11550</v>
      </c>
      <c r="I6494" s="20" t="str">
        <f>IF(VLOOKUP(B6494,属性中转表!A:G,7,FALSE)=0,"",VLOOKUP(VLOOKUP(B6494,属性中转表!A:G,7,FALSE),属性中转表!$K$2:$P$21,6,0))&amp;IF(VLOOKUP(B6494,属性中转表!A:G,7,FALSE)&gt;=50,VLOOKUP(A6494,英雄数据表!A:K,9,0),IF(VLOOKUP(B6494,属性中转表!A:G,7,FALSE)&gt;=25,VLOOKUP(A6494,英雄数据表!A:K,5,0),""))</f>
        <v>"atk":600,"hp":10000,"undpspro":200,"pvpdpspro":150,"pvpundpspro":100,"speed":10</v>
      </c>
      <c r="J6494" s="20" t="str">
        <f>IF(I6494="","",属性中转表!$I$1&amp;(IF(VLOOKUP(B6494,属性中转表!A:G,7,FALSE)=0,0,VLOOKUP(VLOOKUP(B6494,属性中转表!A:G,7,FALSE),属性中转表!$K$2:$P$21,4,0)))+IFERROR(VLOOKUP(A6494,英雄数据表!A:K,IF(武魂!B6494&gt;=50,10,IF(武魂!B6494&gt;=25,6)),0),0))</f>
        <v>,"dpspro":200</v>
      </c>
      <c r="K6494" s="32" t="str">
        <f t="shared" si="433"/>
        <v>"atk":600,"hp":10000,"undpspro":200,"pvpdpspro":150,"pvpundpspro":100,"speed":10,"dpspro":200</v>
      </c>
      <c r="L6494" s="20" t="str">
        <f>IF(B6494&gt;=50,VLOOKUP(A6494,英雄数据表!A:L,11,FALSE),IF(B6494&gt;=25,VLOOKUP(A6494,英雄数据表!A:L,7,0),""))</f>
        <v>"4504602004"</v>
      </c>
      <c r="M6494" s="20" t="str">
        <f>IFERROR(VLOOKUP(B6494,属性中转表!$K$2:$O$21,5,FALSE),"")</f>
        <v/>
      </c>
      <c r="N6494" s="20" t="str">
        <f>IF(B6494=25,VLOOKUP(A6494,英雄数据表!A:L,8,FALSE),IF(B6494=50,VLOOKUP(A6494,英雄数据表!A:L,12,0),""))</f>
        <v/>
      </c>
    </row>
    <row r="6495" spans="1:14" x14ac:dyDescent="0.3">
      <c r="A6495" s="20">
        <v>45046</v>
      </c>
      <c r="B6495" s="21">
        <f t="shared" si="430"/>
        <v>94</v>
      </c>
      <c r="C6495" s="21">
        <v>5</v>
      </c>
      <c r="D6495" s="21">
        <f>VLOOKUP(A6495,英雄数据表!A:D,4,0)</f>
        <v>4</v>
      </c>
      <c r="E6495" s="20" t="str">
        <f>VLOOKUP(A6495,英雄数据表!A:C,3,0)</f>
        <v>碎颅手斧</v>
      </c>
      <c r="F6495" s="20">
        <f t="shared" si="431"/>
        <v>45046</v>
      </c>
      <c r="G6495" s="20">
        <f t="shared" si="432"/>
        <v>45046</v>
      </c>
      <c r="H6495" s="21" t="str">
        <f>VLOOKUP(B6495,属性中转表!A:F,6,FALSE)</f>
        <v>"hp":421200,"atk":11700</v>
      </c>
      <c r="I6495" s="20" t="str">
        <f>IF(VLOOKUP(B6495,属性中转表!A:G,7,FALSE)=0,"",VLOOKUP(VLOOKUP(B6495,属性中转表!A:G,7,FALSE),属性中转表!$K$2:$P$21,6,0))&amp;IF(VLOOKUP(B6495,属性中转表!A:G,7,FALSE)&gt;=50,VLOOKUP(A6495,英雄数据表!A:K,9,0),IF(VLOOKUP(B6495,属性中转表!A:G,7,FALSE)&gt;=25,VLOOKUP(A6495,英雄数据表!A:K,5,0),""))</f>
        <v>"atk":600,"hp":10000,"undpspro":200,"pvpdpspro":150,"pvpundpspro":100,"speed":10</v>
      </c>
      <c r="J6495" s="20" t="str">
        <f>IF(I6495="","",属性中转表!$I$1&amp;(IF(VLOOKUP(B6495,属性中转表!A:G,7,FALSE)=0,0,VLOOKUP(VLOOKUP(B6495,属性中转表!A:G,7,FALSE),属性中转表!$K$2:$P$21,4,0)))+IFERROR(VLOOKUP(A6495,英雄数据表!A:K,IF(武魂!B6495&gt;=50,10,IF(武魂!B6495&gt;=25,6)),0),0))</f>
        <v>,"dpspro":200</v>
      </c>
      <c r="K6495" s="32" t="str">
        <f t="shared" si="433"/>
        <v>"atk":600,"hp":10000,"undpspro":200,"pvpdpspro":150,"pvpundpspro":100,"speed":10,"dpspro":200</v>
      </c>
      <c r="L6495" s="20" t="str">
        <f>IF(B6495&gt;=50,VLOOKUP(A6495,英雄数据表!A:L,11,FALSE),IF(B6495&gt;=25,VLOOKUP(A6495,英雄数据表!A:L,7,0),""))</f>
        <v>"4504602004"</v>
      </c>
      <c r="M6495" s="20" t="str">
        <f>IFERROR(VLOOKUP(B6495,属性中转表!$K$2:$O$21,5,FALSE),"")</f>
        <v/>
      </c>
      <c r="N6495" s="20" t="str">
        <f>IF(B6495=25,VLOOKUP(A6495,英雄数据表!A:L,8,FALSE),IF(B6495=50,VLOOKUP(A6495,英雄数据表!A:L,12,0),""))</f>
        <v/>
      </c>
    </row>
    <row r="6496" spans="1:14" x14ac:dyDescent="0.3">
      <c r="A6496" s="20">
        <v>45046</v>
      </c>
      <c r="B6496" s="21">
        <f t="shared" si="430"/>
        <v>95</v>
      </c>
      <c r="C6496" s="21">
        <v>5</v>
      </c>
      <c r="D6496" s="21">
        <f>VLOOKUP(A6496,英雄数据表!A:D,4,0)</f>
        <v>4</v>
      </c>
      <c r="E6496" s="20" t="str">
        <f>VLOOKUP(A6496,英雄数据表!A:C,3,0)</f>
        <v>碎颅手斧</v>
      </c>
      <c r="F6496" s="20">
        <f t="shared" si="431"/>
        <v>45046</v>
      </c>
      <c r="G6496" s="20">
        <f t="shared" si="432"/>
        <v>45046</v>
      </c>
      <c r="H6496" s="21" t="str">
        <f>VLOOKUP(B6496,属性中转表!A:F,6,FALSE)</f>
        <v>"hp":426600,"atk":11850</v>
      </c>
      <c r="I6496" s="20" t="str">
        <f>IF(VLOOKUP(B6496,属性中转表!A:G,7,FALSE)=0,"",VLOOKUP(VLOOKUP(B6496,属性中转表!A:G,7,FALSE),属性中转表!$K$2:$P$21,6,0))&amp;IF(VLOOKUP(B6496,属性中转表!A:G,7,FALSE)&gt;=50,VLOOKUP(A6496,英雄数据表!A:K,9,0),IF(VLOOKUP(B6496,属性中转表!A:G,7,FALSE)&gt;=25,VLOOKUP(A6496,英雄数据表!A:K,5,0),""))</f>
        <v>"atk":600,"hp":10000,"undpspro":200,"pvpdpspro":150,"pvpundpspro":150,"speed":10</v>
      </c>
      <c r="J6496" s="20" t="str">
        <f>IF(I6496="","",属性中转表!$I$1&amp;(IF(VLOOKUP(B6496,属性中转表!A:G,7,FALSE)=0,0,VLOOKUP(VLOOKUP(B6496,属性中转表!A:G,7,FALSE),属性中转表!$K$2:$P$21,4,0)))+IFERROR(VLOOKUP(A6496,英雄数据表!A:K,IF(武魂!B6496&gt;=50,10,IF(武魂!B6496&gt;=25,6)),0),0))</f>
        <v>,"dpspro":200</v>
      </c>
      <c r="K6496" s="32" t="str">
        <f t="shared" si="433"/>
        <v>"atk":600,"hp":10000,"undpspro":200,"pvpdpspro":150,"pvpundpspro":150,"speed":10,"dpspro":200</v>
      </c>
      <c r="L6496" s="20" t="str">
        <f>IF(B6496&gt;=50,VLOOKUP(A6496,英雄数据表!A:L,11,FALSE),IF(B6496&gt;=25,VLOOKUP(A6496,英雄数据表!A:L,7,0),""))</f>
        <v>"4504602004"</v>
      </c>
      <c r="M6496" s="20" t="str">
        <f>IFERROR(VLOOKUP(B6496,属性中转表!$K$2:$O$21,5,FALSE),"")</f>
        <v>"pvpundpspro":50</v>
      </c>
      <c r="N6496" s="20" t="str">
        <f>IF(B6496=25,VLOOKUP(A6496,英雄数据表!A:L,8,FALSE),IF(B6496=50,VLOOKUP(A6496,英雄数据表!A:L,12,0),""))</f>
        <v/>
      </c>
    </row>
    <row r="6497" spans="1:14" x14ac:dyDescent="0.3">
      <c r="A6497" s="20">
        <v>45046</v>
      </c>
      <c r="B6497" s="21">
        <f t="shared" si="430"/>
        <v>96</v>
      </c>
      <c r="C6497" s="21">
        <v>5</v>
      </c>
      <c r="D6497" s="21">
        <f>VLOOKUP(A6497,英雄数据表!A:D,4,0)</f>
        <v>4</v>
      </c>
      <c r="E6497" s="20" t="str">
        <f>VLOOKUP(A6497,英雄数据表!A:C,3,0)</f>
        <v>碎颅手斧</v>
      </c>
      <c r="F6497" s="20">
        <f t="shared" si="431"/>
        <v>45046</v>
      </c>
      <c r="G6497" s="20">
        <f t="shared" si="432"/>
        <v>45046</v>
      </c>
      <c r="H6497" s="21" t="str">
        <f>VLOOKUP(B6497,属性中转表!A:F,6,FALSE)</f>
        <v>"hp":432000,"atk":12000</v>
      </c>
      <c r="I6497" s="20" t="str">
        <f>IF(VLOOKUP(B6497,属性中转表!A:G,7,FALSE)=0,"",VLOOKUP(VLOOKUP(B6497,属性中转表!A:G,7,FALSE),属性中转表!$K$2:$P$21,6,0))&amp;IF(VLOOKUP(B6497,属性中转表!A:G,7,FALSE)&gt;=50,VLOOKUP(A6497,英雄数据表!A:K,9,0),IF(VLOOKUP(B6497,属性中转表!A:G,7,FALSE)&gt;=25,VLOOKUP(A6497,英雄数据表!A:K,5,0),""))</f>
        <v>"atk":600,"hp":10000,"undpspro":200,"pvpdpspro":150,"pvpundpspro":150,"speed":10</v>
      </c>
      <c r="J6497" s="20" t="str">
        <f>IF(I6497="","",属性中转表!$I$1&amp;(IF(VLOOKUP(B6497,属性中转表!A:G,7,FALSE)=0,0,VLOOKUP(VLOOKUP(B6497,属性中转表!A:G,7,FALSE),属性中转表!$K$2:$P$21,4,0)))+IFERROR(VLOOKUP(A6497,英雄数据表!A:K,IF(武魂!B6497&gt;=50,10,IF(武魂!B6497&gt;=25,6)),0),0))</f>
        <v>,"dpspro":200</v>
      </c>
      <c r="K6497" s="32" t="str">
        <f t="shared" si="433"/>
        <v>"atk":600,"hp":10000,"undpspro":200,"pvpdpspro":150,"pvpundpspro":150,"speed":10,"dpspro":200</v>
      </c>
      <c r="L6497" s="20" t="str">
        <f>IF(B6497&gt;=50,VLOOKUP(A6497,英雄数据表!A:L,11,FALSE),IF(B6497&gt;=25,VLOOKUP(A6497,英雄数据表!A:L,7,0),""))</f>
        <v>"4504602004"</v>
      </c>
      <c r="M6497" s="20" t="str">
        <f>IFERROR(VLOOKUP(B6497,属性中转表!$K$2:$O$21,5,FALSE),"")</f>
        <v/>
      </c>
      <c r="N6497" s="20" t="str">
        <f>IF(B6497=25,VLOOKUP(A6497,英雄数据表!A:L,8,FALSE),IF(B6497=50,VLOOKUP(A6497,英雄数据表!A:L,12,0),""))</f>
        <v/>
      </c>
    </row>
    <row r="6498" spans="1:14" x14ac:dyDescent="0.3">
      <c r="A6498" s="20">
        <v>45046</v>
      </c>
      <c r="B6498" s="21">
        <f t="shared" si="430"/>
        <v>97</v>
      </c>
      <c r="C6498" s="21">
        <v>5</v>
      </c>
      <c r="D6498" s="21">
        <f>VLOOKUP(A6498,英雄数据表!A:D,4,0)</f>
        <v>4</v>
      </c>
      <c r="E6498" s="20" t="str">
        <f>VLOOKUP(A6498,英雄数据表!A:C,3,0)</f>
        <v>碎颅手斧</v>
      </c>
      <c r="F6498" s="20">
        <f t="shared" si="431"/>
        <v>45046</v>
      </c>
      <c r="G6498" s="20">
        <f t="shared" si="432"/>
        <v>45046</v>
      </c>
      <c r="H6498" s="21" t="str">
        <f>VLOOKUP(B6498,属性中转表!A:F,6,FALSE)</f>
        <v>"hp":437400,"atk":12150</v>
      </c>
      <c r="I6498" s="20" t="str">
        <f>IF(VLOOKUP(B6498,属性中转表!A:G,7,FALSE)=0,"",VLOOKUP(VLOOKUP(B6498,属性中转表!A:G,7,FALSE),属性中转表!$K$2:$P$21,6,0))&amp;IF(VLOOKUP(B6498,属性中转表!A:G,7,FALSE)&gt;=50,VLOOKUP(A6498,英雄数据表!A:K,9,0),IF(VLOOKUP(B6498,属性中转表!A:G,7,FALSE)&gt;=25,VLOOKUP(A6498,英雄数据表!A:K,5,0),""))</f>
        <v>"atk":600,"hp":10000,"undpspro":200,"pvpdpspro":150,"pvpundpspro":150,"speed":10</v>
      </c>
      <c r="J6498" s="20" t="str">
        <f>IF(I6498="","",属性中转表!$I$1&amp;(IF(VLOOKUP(B6498,属性中转表!A:G,7,FALSE)=0,0,VLOOKUP(VLOOKUP(B6498,属性中转表!A:G,7,FALSE),属性中转表!$K$2:$P$21,4,0)))+IFERROR(VLOOKUP(A6498,英雄数据表!A:K,IF(武魂!B6498&gt;=50,10,IF(武魂!B6498&gt;=25,6)),0),0))</f>
        <v>,"dpspro":200</v>
      </c>
      <c r="K6498" s="32" t="str">
        <f t="shared" si="433"/>
        <v>"atk":600,"hp":10000,"undpspro":200,"pvpdpspro":150,"pvpundpspro":150,"speed":10,"dpspro":200</v>
      </c>
      <c r="L6498" s="20" t="str">
        <f>IF(B6498&gt;=50,VLOOKUP(A6498,英雄数据表!A:L,11,FALSE),IF(B6498&gt;=25,VLOOKUP(A6498,英雄数据表!A:L,7,0),""))</f>
        <v>"4504602004"</v>
      </c>
      <c r="M6498" s="20" t="str">
        <f>IFERROR(VLOOKUP(B6498,属性中转表!$K$2:$O$21,5,FALSE),"")</f>
        <v/>
      </c>
      <c r="N6498" s="20" t="str">
        <f>IF(B6498=25,VLOOKUP(A6498,英雄数据表!A:L,8,FALSE),IF(B6498=50,VLOOKUP(A6498,英雄数据表!A:L,12,0),""))</f>
        <v/>
      </c>
    </row>
    <row r="6499" spans="1:14" x14ac:dyDescent="0.3">
      <c r="A6499" s="20">
        <v>45046</v>
      </c>
      <c r="B6499" s="21">
        <f t="shared" si="430"/>
        <v>98</v>
      </c>
      <c r="C6499" s="21">
        <v>5</v>
      </c>
      <c r="D6499" s="21">
        <f>VLOOKUP(A6499,英雄数据表!A:D,4,0)</f>
        <v>4</v>
      </c>
      <c r="E6499" s="20" t="str">
        <f>VLOOKUP(A6499,英雄数据表!A:C,3,0)</f>
        <v>碎颅手斧</v>
      </c>
      <c r="F6499" s="20">
        <f t="shared" si="431"/>
        <v>45046</v>
      </c>
      <c r="G6499" s="20">
        <f t="shared" si="432"/>
        <v>45046</v>
      </c>
      <c r="H6499" s="21" t="str">
        <f>VLOOKUP(B6499,属性中转表!A:F,6,FALSE)</f>
        <v>"hp":442800,"atk":12300</v>
      </c>
      <c r="I6499" s="20" t="str">
        <f>IF(VLOOKUP(B6499,属性中转表!A:G,7,FALSE)=0,"",VLOOKUP(VLOOKUP(B6499,属性中转表!A:G,7,FALSE),属性中转表!$K$2:$P$21,6,0))&amp;IF(VLOOKUP(B6499,属性中转表!A:G,7,FALSE)&gt;=50,VLOOKUP(A6499,英雄数据表!A:K,9,0),IF(VLOOKUP(B6499,属性中转表!A:G,7,FALSE)&gt;=25,VLOOKUP(A6499,英雄数据表!A:K,5,0),""))</f>
        <v>"atk":600,"hp":10000,"undpspro":200,"pvpdpspro":150,"pvpundpspro":150,"speed":10</v>
      </c>
      <c r="J6499" s="20" t="str">
        <f>IF(I6499="","",属性中转表!$I$1&amp;(IF(VLOOKUP(B6499,属性中转表!A:G,7,FALSE)=0,0,VLOOKUP(VLOOKUP(B6499,属性中转表!A:G,7,FALSE),属性中转表!$K$2:$P$21,4,0)))+IFERROR(VLOOKUP(A6499,英雄数据表!A:K,IF(武魂!B6499&gt;=50,10,IF(武魂!B6499&gt;=25,6)),0),0))</f>
        <v>,"dpspro":200</v>
      </c>
      <c r="K6499" s="32" t="str">
        <f t="shared" si="433"/>
        <v>"atk":600,"hp":10000,"undpspro":200,"pvpdpspro":150,"pvpundpspro":150,"speed":10,"dpspro":200</v>
      </c>
      <c r="L6499" s="20" t="str">
        <f>IF(B6499&gt;=50,VLOOKUP(A6499,英雄数据表!A:L,11,FALSE),IF(B6499&gt;=25,VLOOKUP(A6499,英雄数据表!A:L,7,0),""))</f>
        <v>"4504602004"</v>
      </c>
      <c r="M6499" s="20" t="str">
        <f>IFERROR(VLOOKUP(B6499,属性中转表!$K$2:$O$21,5,FALSE),"")</f>
        <v/>
      </c>
      <c r="N6499" s="20" t="str">
        <f>IF(B6499=25,VLOOKUP(A6499,英雄数据表!A:L,8,FALSE),IF(B6499=50,VLOOKUP(A6499,英雄数据表!A:L,12,0),""))</f>
        <v/>
      </c>
    </row>
    <row r="6500" spans="1:14" x14ac:dyDescent="0.3">
      <c r="A6500" s="20">
        <v>45046</v>
      </c>
      <c r="B6500" s="21">
        <f t="shared" si="430"/>
        <v>99</v>
      </c>
      <c r="C6500" s="21">
        <v>5</v>
      </c>
      <c r="D6500" s="21">
        <f>VLOOKUP(A6500,英雄数据表!A:D,4,0)</f>
        <v>4</v>
      </c>
      <c r="E6500" s="20" t="str">
        <f>VLOOKUP(A6500,英雄数据表!A:C,3,0)</f>
        <v>碎颅手斧</v>
      </c>
      <c r="F6500" s="20">
        <f t="shared" si="431"/>
        <v>45046</v>
      </c>
      <c r="G6500" s="20">
        <f t="shared" si="432"/>
        <v>45046</v>
      </c>
      <c r="H6500" s="21" t="str">
        <f>VLOOKUP(B6500,属性中转表!A:F,6,FALSE)</f>
        <v>"hp":448200,"atk":12450</v>
      </c>
      <c r="I6500" s="20" t="str">
        <f>IF(VLOOKUP(B6500,属性中转表!A:G,7,FALSE)=0,"",VLOOKUP(VLOOKUP(B6500,属性中转表!A:G,7,FALSE),属性中转表!$K$2:$P$21,6,0))&amp;IF(VLOOKUP(B6500,属性中转表!A:G,7,FALSE)&gt;=50,VLOOKUP(A6500,英雄数据表!A:K,9,0),IF(VLOOKUP(B6500,属性中转表!A:G,7,FALSE)&gt;=25,VLOOKUP(A6500,英雄数据表!A:K,5,0),""))</f>
        <v>"atk":600,"hp":10000,"undpspro":200,"pvpdpspro":150,"pvpundpspro":150,"speed":10</v>
      </c>
      <c r="J6500" s="20" t="str">
        <f>IF(I6500="","",属性中转表!$I$1&amp;(IF(VLOOKUP(B6500,属性中转表!A:G,7,FALSE)=0,0,VLOOKUP(VLOOKUP(B6500,属性中转表!A:G,7,FALSE),属性中转表!$K$2:$P$21,4,0)))+IFERROR(VLOOKUP(A6500,英雄数据表!A:K,IF(武魂!B6500&gt;=50,10,IF(武魂!B6500&gt;=25,6)),0),0))</f>
        <v>,"dpspro":200</v>
      </c>
      <c r="K6500" s="32" t="str">
        <f t="shared" si="433"/>
        <v>"atk":600,"hp":10000,"undpspro":200,"pvpdpspro":150,"pvpundpspro":150,"speed":10,"dpspro":200</v>
      </c>
      <c r="L6500" s="20" t="str">
        <f>IF(B6500&gt;=50,VLOOKUP(A6500,英雄数据表!A:L,11,FALSE),IF(B6500&gt;=25,VLOOKUP(A6500,英雄数据表!A:L,7,0),""))</f>
        <v>"4504602004"</v>
      </c>
      <c r="M6500" s="20" t="str">
        <f>IFERROR(VLOOKUP(B6500,属性中转表!$K$2:$O$21,5,FALSE),"")</f>
        <v/>
      </c>
      <c r="N6500" s="20" t="str">
        <f>IF(B6500=25,VLOOKUP(A6500,英雄数据表!A:L,8,FALSE),IF(B6500=50,VLOOKUP(A6500,英雄数据表!A:L,12,0),""))</f>
        <v/>
      </c>
    </row>
    <row r="6501" spans="1:14" x14ac:dyDescent="0.3">
      <c r="A6501" s="20">
        <v>45046</v>
      </c>
      <c r="B6501" s="21">
        <f t="shared" si="430"/>
        <v>100</v>
      </c>
      <c r="C6501" s="21">
        <v>5</v>
      </c>
      <c r="D6501" s="21">
        <f>VLOOKUP(A6501,英雄数据表!A:D,4,0)</f>
        <v>4</v>
      </c>
      <c r="E6501" s="20" t="str">
        <f>VLOOKUP(A6501,英雄数据表!A:C,3,0)</f>
        <v>碎颅手斧</v>
      </c>
      <c r="F6501" s="20">
        <f t="shared" si="431"/>
        <v>45046</v>
      </c>
      <c r="G6501" s="20">
        <f t="shared" si="432"/>
        <v>45046</v>
      </c>
      <c r="H6501" s="21" t="str">
        <f>VLOOKUP(B6501,属性中转表!A:F,6,FALSE)</f>
        <v>"hp":453600,"atk":12600</v>
      </c>
      <c r="I6501" s="20" t="str">
        <f>IF(VLOOKUP(B6501,属性中转表!A:G,7,FALSE)=0,"",VLOOKUP(VLOOKUP(B6501,属性中转表!A:G,7,FALSE),属性中转表!$K$2:$P$21,6,0))&amp;IF(VLOOKUP(B6501,属性中转表!A:G,7,FALSE)&gt;=50,VLOOKUP(A6501,英雄数据表!A:K,9,0),IF(VLOOKUP(B6501,属性中转表!A:G,7,FALSE)&gt;=25,VLOOKUP(A6501,英雄数据表!A:K,5,0),""))</f>
        <v>"atk":900,"hp":15000,"undpspro":200,"pvpdpspro":150,"pvpundpspro":150,"speed":20</v>
      </c>
      <c r="J6501" s="20" t="str">
        <f>IF(I6501="","",属性中转表!$I$1&amp;(IF(VLOOKUP(B6501,属性中转表!A:G,7,FALSE)=0,0,VLOOKUP(VLOOKUP(B6501,属性中转表!A:G,7,FALSE),属性中转表!$K$2:$P$21,4,0)))+IFERROR(VLOOKUP(A6501,英雄数据表!A:K,IF(武魂!B6501&gt;=50,10,IF(武魂!B6501&gt;=25,6)),0),0))</f>
        <v>,"dpspro":200</v>
      </c>
      <c r="K6501" s="32" t="str">
        <f t="shared" si="433"/>
        <v>"atk":900,"hp":15000,"undpspro":200,"pvpdpspro":150,"pvpundpspro":150,"speed":20,"dpspro":200</v>
      </c>
      <c r="L6501" s="20" t="str">
        <f>IF(B6501&gt;=50,VLOOKUP(A6501,英雄数据表!A:L,11,FALSE),IF(B6501&gt;=25,VLOOKUP(A6501,英雄数据表!A:L,7,0),""))</f>
        <v>"4504602004"</v>
      </c>
      <c r="M6501" s="20" t="str">
        <f>IFERROR(VLOOKUP(B6501,属性中转表!$K$2:$O$21,5,FALSE),"")</f>
        <v>"speed":10,"atk":300,"hp":5000</v>
      </c>
      <c r="N6501" s="20" t="str">
        <f>IF(B6501=25,VLOOKUP(A6501,英雄数据表!A:L,8,FALSE),IF(B6501=50,VLOOKUP(A6501,英雄数据表!A:L,12,0),""))</f>
        <v/>
      </c>
    </row>
    <row r="6502" spans="1:14" x14ac:dyDescent="0.3">
      <c r="A6502" s="20">
        <v>45056</v>
      </c>
      <c r="B6502" s="21">
        <f t="shared" si="430"/>
        <v>1</v>
      </c>
      <c r="C6502" s="21">
        <v>5</v>
      </c>
      <c r="D6502" s="21">
        <f>VLOOKUP(A6502,英雄数据表!A:D,4,0)</f>
        <v>4</v>
      </c>
      <c r="E6502" s="20" t="str">
        <f>VLOOKUP(A6502,英雄数据表!A:C,3,0)</f>
        <v>风语面具</v>
      </c>
      <c r="F6502" s="20">
        <f t="shared" si="431"/>
        <v>45056</v>
      </c>
      <c r="G6502" s="20">
        <f t="shared" si="432"/>
        <v>45056</v>
      </c>
      <c r="H6502" s="21" t="str">
        <f>VLOOKUP(B6502,属性中转表!A:F,6,FALSE)</f>
        <v>"hp":5400,"atk":150</v>
      </c>
      <c r="I6502" s="20" t="str">
        <f>IF(VLOOKUP(B6502,属性中转表!A:G,7,FALSE)=0,"",VLOOKUP(VLOOKUP(B6502,属性中转表!A:G,7,FALSE),属性中转表!$K$2:$P$21,6,0))&amp;IF(VLOOKUP(B6502,属性中转表!A:G,7,FALSE)&gt;=50,VLOOKUP(A6502,英雄数据表!A:K,9,0),IF(VLOOKUP(B6502,属性中转表!A:G,7,FALSE)&gt;=25,VLOOKUP(A6502,英雄数据表!A:K,5,0),""))</f>
        <v/>
      </c>
      <c r="J6502" s="20" t="str">
        <f>IF(I6502="","",属性中转表!$I$1&amp;(IF(VLOOKUP(B6502,属性中转表!A:G,7,FALSE)=0,0,VLOOKUP(VLOOKUP(B6502,属性中转表!A:G,7,FALSE),属性中转表!$K$2:$P$21,4,0)))+IFERROR(VLOOKUP(A6502,英雄数据表!A:K,IF(武魂!B6502&gt;=50,10,IF(武魂!B6502&gt;=25,6)),0),0))</f>
        <v/>
      </c>
      <c r="K6502" s="32" t="str">
        <f t="shared" si="433"/>
        <v/>
      </c>
      <c r="L6502" s="20" t="str">
        <f>IF(B6502&gt;=50,VLOOKUP(A6502,英雄数据表!A:L,11,FALSE),IF(B6502&gt;=25,VLOOKUP(A6502,英雄数据表!A:L,7,0),""))</f>
        <v/>
      </c>
      <c r="M6502" s="20" t="str">
        <f>IFERROR(VLOOKUP(B6502,属性中转表!$K$2:$O$21,5,FALSE),"")</f>
        <v/>
      </c>
      <c r="N6502" s="20" t="str">
        <f>IF(B6502=25,VLOOKUP(A6502,英雄数据表!A:L,8,FALSE),IF(B6502=50,VLOOKUP(A6502,英雄数据表!A:L,12,0),""))</f>
        <v/>
      </c>
    </row>
    <row r="6503" spans="1:14" x14ac:dyDescent="0.3">
      <c r="A6503" s="20">
        <v>45056</v>
      </c>
      <c r="B6503" s="21">
        <f t="shared" si="430"/>
        <v>2</v>
      </c>
      <c r="C6503" s="21">
        <v>5</v>
      </c>
      <c r="D6503" s="21">
        <f>VLOOKUP(A6503,英雄数据表!A:D,4,0)</f>
        <v>4</v>
      </c>
      <c r="E6503" s="20" t="str">
        <f>VLOOKUP(A6503,英雄数据表!A:C,3,0)</f>
        <v>风语面具</v>
      </c>
      <c r="F6503" s="20">
        <f t="shared" si="431"/>
        <v>45056</v>
      </c>
      <c r="G6503" s="20">
        <f t="shared" si="432"/>
        <v>45056</v>
      </c>
      <c r="H6503" s="21" t="str">
        <f>VLOOKUP(B6503,属性中转表!A:F,6,FALSE)</f>
        <v>"hp":7200,"atk":200</v>
      </c>
      <c r="I6503" s="20" t="str">
        <f>IF(VLOOKUP(B6503,属性中转表!A:G,7,FALSE)=0,"",VLOOKUP(VLOOKUP(B6503,属性中转表!A:G,7,FALSE),属性中转表!$K$2:$P$21,6,0))&amp;IF(VLOOKUP(B6503,属性中转表!A:G,7,FALSE)&gt;=50,VLOOKUP(A6503,英雄数据表!A:K,9,0),IF(VLOOKUP(B6503,属性中转表!A:G,7,FALSE)&gt;=25,VLOOKUP(A6503,英雄数据表!A:K,5,0),""))</f>
        <v/>
      </c>
      <c r="J6503" s="20" t="str">
        <f>IF(I6503="","",属性中转表!$I$1&amp;(IF(VLOOKUP(B6503,属性中转表!A:G,7,FALSE)=0,0,VLOOKUP(VLOOKUP(B6503,属性中转表!A:G,7,FALSE),属性中转表!$K$2:$P$21,4,0)))+IFERROR(VLOOKUP(A6503,英雄数据表!A:K,IF(武魂!B6503&gt;=50,10,IF(武魂!B6503&gt;=25,6)),0),0))</f>
        <v/>
      </c>
      <c r="K6503" s="32" t="str">
        <f t="shared" si="433"/>
        <v/>
      </c>
      <c r="L6503" s="20" t="str">
        <f>IF(B6503&gt;=50,VLOOKUP(A6503,英雄数据表!A:L,11,FALSE),IF(B6503&gt;=25,VLOOKUP(A6503,英雄数据表!A:L,7,0),""))</f>
        <v/>
      </c>
      <c r="M6503" s="20" t="str">
        <f>IFERROR(VLOOKUP(B6503,属性中转表!$K$2:$O$21,5,FALSE),"")</f>
        <v/>
      </c>
      <c r="N6503" s="20" t="str">
        <f>IF(B6503=25,VLOOKUP(A6503,英雄数据表!A:L,8,FALSE),IF(B6503=50,VLOOKUP(A6503,英雄数据表!A:L,12,0),""))</f>
        <v/>
      </c>
    </row>
    <row r="6504" spans="1:14" x14ac:dyDescent="0.3">
      <c r="A6504" s="20">
        <v>45056</v>
      </c>
      <c r="B6504" s="21">
        <f t="shared" si="430"/>
        <v>3</v>
      </c>
      <c r="C6504" s="21">
        <v>5</v>
      </c>
      <c r="D6504" s="21">
        <f>VLOOKUP(A6504,英雄数据表!A:D,4,0)</f>
        <v>4</v>
      </c>
      <c r="E6504" s="20" t="str">
        <f>VLOOKUP(A6504,英雄数据表!A:C,3,0)</f>
        <v>风语面具</v>
      </c>
      <c r="F6504" s="20">
        <f t="shared" si="431"/>
        <v>45056</v>
      </c>
      <c r="G6504" s="20">
        <f t="shared" si="432"/>
        <v>45056</v>
      </c>
      <c r="H6504" s="21" t="str">
        <f>VLOOKUP(B6504,属性中转表!A:F,6,FALSE)</f>
        <v>"hp":9000,"atk":250</v>
      </c>
      <c r="I6504" s="20" t="str">
        <f>IF(VLOOKUP(B6504,属性中转表!A:G,7,FALSE)=0,"",VLOOKUP(VLOOKUP(B6504,属性中转表!A:G,7,FALSE),属性中转表!$K$2:$P$21,6,0))&amp;IF(VLOOKUP(B6504,属性中转表!A:G,7,FALSE)&gt;=50,VLOOKUP(A6504,英雄数据表!A:K,9,0),IF(VLOOKUP(B6504,属性中转表!A:G,7,FALSE)&gt;=25,VLOOKUP(A6504,英雄数据表!A:K,5,0),""))</f>
        <v/>
      </c>
      <c r="J6504" s="20" t="str">
        <f>IF(I6504="","",属性中转表!$I$1&amp;(IF(VLOOKUP(B6504,属性中转表!A:G,7,FALSE)=0,0,VLOOKUP(VLOOKUP(B6504,属性中转表!A:G,7,FALSE),属性中转表!$K$2:$P$21,4,0)))+IFERROR(VLOOKUP(A6504,英雄数据表!A:K,IF(武魂!B6504&gt;=50,10,IF(武魂!B6504&gt;=25,6)),0),0))</f>
        <v/>
      </c>
      <c r="K6504" s="32" t="str">
        <f t="shared" si="433"/>
        <v/>
      </c>
      <c r="L6504" s="20" t="str">
        <f>IF(B6504&gt;=50,VLOOKUP(A6504,英雄数据表!A:L,11,FALSE),IF(B6504&gt;=25,VLOOKUP(A6504,英雄数据表!A:L,7,0),""))</f>
        <v/>
      </c>
      <c r="M6504" s="20" t="str">
        <f>IFERROR(VLOOKUP(B6504,属性中转表!$K$2:$O$21,5,FALSE),"")</f>
        <v/>
      </c>
      <c r="N6504" s="20" t="str">
        <f>IF(B6504=25,VLOOKUP(A6504,英雄数据表!A:L,8,FALSE),IF(B6504=50,VLOOKUP(A6504,英雄数据表!A:L,12,0),""))</f>
        <v/>
      </c>
    </row>
    <row r="6505" spans="1:14" x14ac:dyDescent="0.3">
      <c r="A6505" s="20">
        <v>45056</v>
      </c>
      <c r="B6505" s="21">
        <f t="shared" si="430"/>
        <v>4</v>
      </c>
      <c r="C6505" s="21">
        <v>5</v>
      </c>
      <c r="D6505" s="21">
        <f>VLOOKUP(A6505,英雄数据表!A:D,4,0)</f>
        <v>4</v>
      </c>
      <c r="E6505" s="20" t="str">
        <f>VLOOKUP(A6505,英雄数据表!A:C,3,0)</f>
        <v>风语面具</v>
      </c>
      <c r="F6505" s="20">
        <f t="shared" si="431"/>
        <v>45056</v>
      </c>
      <c r="G6505" s="20">
        <f t="shared" si="432"/>
        <v>45056</v>
      </c>
      <c r="H6505" s="21" t="str">
        <f>VLOOKUP(B6505,属性中转表!A:F,6,FALSE)</f>
        <v>"hp":10800,"atk":300</v>
      </c>
      <c r="I6505" s="20" t="str">
        <f>IF(VLOOKUP(B6505,属性中转表!A:G,7,FALSE)=0,"",VLOOKUP(VLOOKUP(B6505,属性中转表!A:G,7,FALSE),属性中转表!$K$2:$P$21,6,0))&amp;IF(VLOOKUP(B6505,属性中转表!A:G,7,FALSE)&gt;=50,VLOOKUP(A6505,英雄数据表!A:K,9,0),IF(VLOOKUP(B6505,属性中转表!A:G,7,FALSE)&gt;=25,VLOOKUP(A6505,英雄数据表!A:K,5,0),""))</f>
        <v/>
      </c>
      <c r="J6505" s="20" t="str">
        <f>IF(I6505="","",属性中转表!$I$1&amp;(IF(VLOOKUP(B6505,属性中转表!A:G,7,FALSE)=0,0,VLOOKUP(VLOOKUP(B6505,属性中转表!A:G,7,FALSE),属性中转表!$K$2:$P$21,4,0)))+IFERROR(VLOOKUP(A6505,英雄数据表!A:K,IF(武魂!B6505&gt;=50,10,IF(武魂!B6505&gt;=25,6)),0),0))</f>
        <v/>
      </c>
      <c r="K6505" s="32" t="str">
        <f t="shared" si="433"/>
        <v/>
      </c>
      <c r="L6505" s="20" t="str">
        <f>IF(B6505&gt;=50,VLOOKUP(A6505,英雄数据表!A:L,11,FALSE),IF(B6505&gt;=25,VLOOKUP(A6505,英雄数据表!A:L,7,0),""))</f>
        <v/>
      </c>
      <c r="M6505" s="20" t="str">
        <f>IFERROR(VLOOKUP(B6505,属性中转表!$K$2:$O$21,5,FALSE),"")</f>
        <v/>
      </c>
      <c r="N6505" s="20" t="str">
        <f>IF(B6505=25,VLOOKUP(A6505,英雄数据表!A:L,8,FALSE),IF(B6505=50,VLOOKUP(A6505,英雄数据表!A:L,12,0),""))</f>
        <v/>
      </c>
    </row>
    <row r="6506" spans="1:14" x14ac:dyDescent="0.3">
      <c r="A6506" s="20">
        <v>45056</v>
      </c>
      <c r="B6506" s="21">
        <f t="shared" si="430"/>
        <v>5</v>
      </c>
      <c r="C6506" s="21">
        <v>5</v>
      </c>
      <c r="D6506" s="21">
        <f>VLOOKUP(A6506,英雄数据表!A:D,4,0)</f>
        <v>4</v>
      </c>
      <c r="E6506" s="20" t="str">
        <f>VLOOKUP(A6506,英雄数据表!A:C,3,0)</f>
        <v>风语面具</v>
      </c>
      <c r="F6506" s="20">
        <f t="shared" si="431"/>
        <v>45056</v>
      </c>
      <c r="G6506" s="20">
        <f t="shared" si="432"/>
        <v>45056</v>
      </c>
      <c r="H6506" s="21" t="str">
        <f>VLOOKUP(B6506,属性中转表!A:F,6,FALSE)</f>
        <v>"hp":12600,"atk":350</v>
      </c>
      <c r="I6506" s="20" t="str">
        <f>IF(VLOOKUP(B6506,属性中转表!A:G,7,FALSE)=0,"",VLOOKUP(VLOOKUP(B6506,属性中转表!A:G,7,FALSE),属性中转表!$K$2:$P$21,6,0))&amp;IF(VLOOKUP(B6506,属性中转表!A:G,7,FALSE)&gt;=50,VLOOKUP(A6506,英雄数据表!A:K,9,0),IF(VLOOKUP(B6506,属性中转表!A:G,7,FALSE)&gt;=25,VLOOKUP(A6506,英雄数据表!A:K,5,0),""))</f>
        <v>"atk":300</v>
      </c>
      <c r="J6506" s="20" t="str">
        <f>IF(I6506="","",属性中转表!$I$1&amp;(IF(VLOOKUP(B6506,属性中转表!A:G,7,FALSE)=0,0,VLOOKUP(VLOOKUP(B6506,属性中转表!A:G,7,FALSE),属性中转表!$K$2:$P$21,4,0)))+IFERROR(VLOOKUP(A6506,英雄数据表!A:K,IF(武魂!B6506&gt;=50,10,IF(武魂!B6506&gt;=25,6)),0),0))</f>
        <v>,"dpspro":0</v>
      </c>
      <c r="K6506" s="32" t="str">
        <f t="shared" si="433"/>
        <v>"atk":300,"dpspro":0</v>
      </c>
      <c r="L6506" s="20" t="str">
        <f>IF(B6506&gt;=50,VLOOKUP(A6506,英雄数据表!A:L,11,FALSE),IF(B6506&gt;=25,VLOOKUP(A6506,英雄数据表!A:L,7,0),""))</f>
        <v/>
      </c>
      <c r="M6506" s="20" t="str">
        <f>IFERROR(VLOOKUP(B6506,属性中转表!$K$2:$O$21,5,FALSE),"")</f>
        <v>"atk":300</v>
      </c>
      <c r="N6506" s="20" t="str">
        <f>IF(B6506=25,VLOOKUP(A6506,英雄数据表!A:L,8,FALSE),IF(B6506=50,VLOOKUP(A6506,英雄数据表!A:L,12,0),""))</f>
        <v/>
      </c>
    </row>
    <row r="6507" spans="1:14" x14ac:dyDescent="0.3">
      <c r="A6507" s="20">
        <v>45056</v>
      </c>
      <c r="B6507" s="21">
        <f t="shared" si="430"/>
        <v>6</v>
      </c>
      <c r="C6507" s="21">
        <v>5</v>
      </c>
      <c r="D6507" s="21">
        <f>VLOOKUP(A6507,英雄数据表!A:D,4,0)</f>
        <v>4</v>
      </c>
      <c r="E6507" s="20" t="str">
        <f>VLOOKUP(A6507,英雄数据表!A:C,3,0)</f>
        <v>风语面具</v>
      </c>
      <c r="F6507" s="20">
        <f t="shared" si="431"/>
        <v>45056</v>
      </c>
      <c r="G6507" s="20">
        <f t="shared" si="432"/>
        <v>45056</v>
      </c>
      <c r="H6507" s="21" t="str">
        <f>VLOOKUP(B6507,属性中转表!A:F,6,FALSE)</f>
        <v>"hp":14400,"atk":400</v>
      </c>
      <c r="I6507" s="20" t="str">
        <f>IF(VLOOKUP(B6507,属性中转表!A:G,7,FALSE)=0,"",VLOOKUP(VLOOKUP(B6507,属性中转表!A:G,7,FALSE),属性中转表!$K$2:$P$21,6,0))&amp;IF(VLOOKUP(B6507,属性中转表!A:G,7,FALSE)&gt;=50,VLOOKUP(A6507,英雄数据表!A:K,9,0),IF(VLOOKUP(B6507,属性中转表!A:G,7,FALSE)&gt;=25,VLOOKUP(A6507,英雄数据表!A:K,5,0),""))</f>
        <v>"atk":300</v>
      </c>
      <c r="J6507" s="20" t="str">
        <f>IF(I6507="","",属性中转表!$I$1&amp;(IF(VLOOKUP(B6507,属性中转表!A:G,7,FALSE)=0,0,VLOOKUP(VLOOKUP(B6507,属性中转表!A:G,7,FALSE),属性中转表!$K$2:$P$21,4,0)))+IFERROR(VLOOKUP(A6507,英雄数据表!A:K,IF(武魂!B6507&gt;=50,10,IF(武魂!B6507&gt;=25,6)),0),0))</f>
        <v>,"dpspro":0</v>
      </c>
      <c r="K6507" s="32" t="str">
        <f t="shared" si="433"/>
        <v>"atk":300,"dpspro":0</v>
      </c>
      <c r="L6507" s="20" t="str">
        <f>IF(B6507&gt;=50,VLOOKUP(A6507,英雄数据表!A:L,11,FALSE),IF(B6507&gt;=25,VLOOKUP(A6507,英雄数据表!A:L,7,0),""))</f>
        <v/>
      </c>
      <c r="M6507" s="20" t="str">
        <f>IFERROR(VLOOKUP(B6507,属性中转表!$K$2:$O$21,5,FALSE),"")</f>
        <v/>
      </c>
      <c r="N6507" s="20" t="str">
        <f>IF(B6507=25,VLOOKUP(A6507,英雄数据表!A:L,8,FALSE),IF(B6507=50,VLOOKUP(A6507,英雄数据表!A:L,12,0),""))</f>
        <v/>
      </c>
    </row>
    <row r="6508" spans="1:14" x14ac:dyDescent="0.3">
      <c r="A6508" s="20">
        <v>45056</v>
      </c>
      <c r="B6508" s="21">
        <f t="shared" si="430"/>
        <v>7</v>
      </c>
      <c r="C6508" s="21">
        <v>5</v>
      </c>
      <c r="D6508" s="21">
        <f>VLOOKUP(A6508,英雄数据表!A:D,4,0)</f>
        <v>4</v>
      </c>
      <c r="E6508" s="20" t="str">
        <f>VLOOKUP(A6508,英雄数据表!A:C,3,0)</f>
        <v>风语面具</v>
      </c>
      <c r="F6508" s="20">
        <f t="shared" si="431"/>
        <v>45056</v>
      </c>
      <c r="G6508" s="20">
        <f t="shared" si="432"/>
        <v>45056</v>
      </c>
      <c r="H6508" s="21" t="str">
        <f>VLOOKUP(B6508,属性中转表!A:F,6,FALSE)</f>
        <v>"hp":16200,"atk":450</v>
      </c>
      <c r="I6508" s="20" t="str">
        <f>IF(VLOOKUP(B6508,属性中转表!A:G,7,FALSE)=0,"",VLOOKUP(VLOOKUP(B6508,属性中转表!A:G,7,FALSE),属性中转表!$K$2:$P$21,6,0))&amp;IF(VLOOKUP(B6508,属性中转表!A:G,7,FALSE)&gt;=50,VLOOKUP(A6508,英雄数据表!A:K,9,0),IF(VLOOKUP(B6508,属性中转表!A:G,7,FALSE)&gt;=25,VLOOKUP(A6508,英雄数据表!A:K,5,0),""))</f>
        <v>"atk":300</v>
      </c>
      <c r="J6508" s="20" t="str">
        <f>IF(I6508="","",属性中转表!$I$1&amp;(IF(VLOOKUP(B6508,属性中转表!A:G,7,FALSE)=0,0,VLOOKUP(VLOOKUP(B6508,属性中转表!A:G,7,FALSE),属性中转表!$K$2:$P$21,4,0)))+IFERROR(VLOOKUP(A6508,英雄数据表!A:K,IF(武魂!B6508&gt;=50,10,IF(武魂!B6508&gt;=25,6)),0),0))</f>
        <v>,"dpspro":0</v>
      </c>
      <c r="K6508" s="32" t="str">
        <f t="shared" si="433"/>
        <v>"atk":300,"dpspro":0</v>
      </c>
      <c r="L6508" s="20" t="str">
        <f>IF(B6508&gt;=50,VLOOKUP(A6508,英雄数据表!A:L,11,FALSE),IF(B6508&gt;=25,VLOOKUP(A6508,英雄数据表!A:L,7,0),""))</f>
        <v/>
      </c>
      <c r="M6508" s="20" t="str">
        <f>IFERROR(VLOOKUP(B6508,属性中转表!$K$2:$O$21,5,FALSE),"")</f>
        <v/>
      </c>
      <c r="N6508" s="20" t="str">
        <f>IF(B6508=25,VLOOKUP(A6508,英雄数据表!A:L,8,FALSE),IF(B6508=50,VLOOKUP(A6508,英雄数据表!A:L,12,0),""))</f>
        <v/>
      </c>
    </row>
    <row r="6509" spans="1:14" x14ac:dyDescent="0.3">
      <c r="A6509" s="20">
        <v>45056</v>
      </c>
      <c r="B6509" s="21">
        <f t="shared" si="430"/>
        <v>8</v>
      </c>
      <c r="C6509" s="21">
        <v>5</v>
      </c>
      <c r="D6509" s="21">
        <f>VLOOKUP(A6509,英雄数据表!A:D,4,0)</f>
        <v>4</v>
      </c>
      <c r="E6509" s="20" t="str">
        <f>VLOOKUP(A6509,英雄数据表!A:C,3,0)</f>
        <v>风语面具</v>
      </c>
      <c r="F6509" s="20">
        <f t="shared" si="431"/>
        <v>45056</v>
      </c>
      <c r="G6509" s="20">
        <f t="shared" si="432"/>
        <v>45056</v>
      </c>
      <c r="H6509" s="21" t="str">
        <f>VLOOKUP(B6509,属性中转表!A:F,6,FALSE)</f>
        <v>"hp":18000,"atk":500</v>
      </c>
      <c r="I6509" s="20" t="str">
        <f>IF(VLOOKUP(B6509,属性中转表!A:G,7,FALSE)=0,"",VLOOKUP(VLOOKUP(B6509,属性中转表!A:G,7,FALSE),属性中转表!$K$2:$P$21,6,0))&amp;IF(VLOOKUP(B6509,属性中转表!A:G,7,FALSE)&gt;=50,VLOOKUP(A6509,英雄数据表!A:K,9,0),IF(VLOOKUP(B6509,属性中转表!A:G,7,FALSE)&gt;=25,VLOOKUP(A6509,英雄数据表!A:K,5,0),""))</f>
        <v>"atk":300</v>
      </c>
      <c r="J6509" s="20" t="str">
        <f>IF(I6509="","",属性中转表!$I$1&amp;(IF(VLOOKUP(B6509,属性中转表!A:G,7,FALSE)=0,0,VLOOKUP(VLOOKUP(B6509,属性中转表!A:G,7,FALSE),属性中转表!$K$2:$P$21,4,0)))+IFERROR(VLOOKUP(A6509,英雄数据表!A:K,IF(武魂!B6509&gt;=50,10,IF(武魂!B6509&gt;=25,6)),0),0))</f>
        <v>,"dpspro":0</v>
      </c>
      <c r="K6509" s="32" t="str">
        <f t="shared" si="433"/>
        <v>"atk":300,"dpspro":0</v>
      </c>
      <c r="L6509" s="20" t="str">
        <f>IF(B6509&gt;=50,VLOOKUP(A6509,英雄数据表!A:L,11,FALSE),IF(B6509&gt;=25,VLOOKUP(A6509,英雄数据表!A:L,7,0),""))</f>
        <v/>
      </c>
      <c r="M6509" s="20" t="str">
        <f>IFERROR(VLOOKUP(B6509,属性中转表!$K$2:$O$21,5,FALSE),"")</f>
        <v/>
      </c>
      <c r="N6509" s="20" t="str">
        <f>IF(B6509=25,VLOOKUP(A6509,英雄数据表!A:L,8,FALSE),IF(B6509=50,VLOOKUP(A6509,英雄数据表!A:L,12,0),""))</f>
        <v/>
      </c>
    </row>
    <row r="6510" spans="1:14" x14ac:dyDescent="0.3">
      <c r="A6510" s="20">
        <v>45056</v>
      </c>
      <c r="B6510" s="21">
        <f t="shared" si="430"/>
        <v>9</v>
      </c>
      <c r="C6510" s="21">
        <v>5</v>
      </c>
      <c r="D6510" s="21">
        <f>VLOOKUP(A6510,英雄数据表!A:D,4,0)</f>
        <v>4</v>
      </c>
      <c r="E6510" s="20" t="str">
        <f>VLOOKUP(A6510,英雄数据表!A:C,3,0)</f>
        <v>风语面具</v>
      </c>
      <c r="F6510" s="20">
        <f t="shared" si="431"/>
        <v>45056</v>
      </c>
      <c r="G6510" s="20">
        <f t="shared" si="432"/>
        <v>45056</v>
      </c>
      <c r="H6510" s="21" t="str">
        <f>VLOOKUP(B6510,属性中转表!A:F,6,FALSE)</f>
        <v>"hp":19800,"atk":550</v>
      </c>
      <c r="I6510" s="20" t="str">
        <f>IF(VLOOKUP(B6510,属性中转表!A:G,7,FALSE)=0,"",VLOOKUP(VLOOKUP(B6510,属性中转表!A:G,7,FALSE),属性中转表!$K$2:$P$21,6,0))&amp;IF(VLOOKUP(B6510,属性中转表!A:G,7,FALSE)&gt;=50,VLOOKUP(A6510,英雄数据表!A:K,9,0),IF(VLOOKUP(B6510,属性中转表!A:G,7,FALSE)&gt;=25,VLOOKUP(A6510,英雄数据表!A:K,5,0),""))</f>
        <v>"atk":300</v>
      </c>
      <c r="J6510" s="20" t="str">
        <f>IF(I6510="","",属性中转表!$I$1&amp;(IF(VLOOKUP(B6510,属性中转表!A:G,7,FALSE)=0,0,VLOOKUP(VLOOKUP(B6510,属性中转表!A:G,7,FALSE),属性中转表!$K$2:$P$21,4,0)))+IFERROR(VLOOKUP(A6510,英雄数据表!A:K,IF(武魂!B6510&gt;=50,10,IF(武魂!B6510&gt;=25,6)),0),0))</f>
        <v>,"dpspro":0</v>
      </c>
      <c r="K6510" s="32" t="str">
        <f t="shared" si="433"/>
        <v>"atk":300,"dpspro":0</v>
      </c>
      <c r="L6510" s="20" t="str">
        <f>IF(B6510&gt;=50,VLOOKUP(A6510,英雄数据表!A:L,11,FALSE),IF(B6510&gt;=25,VLOOKUP(A6510,英雄数据表!A:L,7,0),""))</f>
        <v/>
      </c>
      <c r="M6510" s="20" t="str">
        <f>IFERROR(VLOOKUP(B6510,属性中转表!$K$2:$O$21,5,FALSE),"")</f>
        <v/>
      </c>
      <c r="N6510" s="20" t="str">
        <f>IF(B6510=25,VLOOKUP(A6510,英雄数据表!A:L,8,FALSE),IF(B6510=50,VLOOKUP(A6510,英雄数据表!A:L,12,0),""))</f>
        <v/>
      </c>
    </row>
    <row r="6511" spans="1:14" x14ac:dyDescent="0.3">
      <c r="A6511" s="20">
        <v>45056</v>
      </c>
      <c r="B6511" s="21">
        <f t="shared" si="430"/>
        <v>10</v>
      </c>
      <c r="C6511" s="21">
        <v>5</v>
      </c>
      <c r="D6511" s="21">
        <f>VLOOKUP(A6511,英雄数据表!A:D,4,0)</f>
        <v>4</v>
      </c>
      <c r="E6511" s="20" t="str">
        <f>VLOOKUP(A6511,英雄数据表!A:C,3,0)</f>
        <v>风语面具</v>
      </c>
      <c r="F6511" s="20">
        <f t="shared" si="431"/>
        <v>45056</v>
      </c>
      <c r="G6511" s="20">
        <f t="shared" si="432"/>
        <v>45056</v>
      </c>
      <c r="H6511" s="21" t="str">
        <f>VLOOKUP(B6511,属性中转表!A:F,6,FALSE)</f>
        <v>"hp":21600,"atk":600</v>
      </c>
      <c r="I6511" s="20" t="str">
        <f>IF(VLOOKUP(B6511,属性中转表!A:G,7,FALSE)=0,"",VLOOKUP(VLOOKUP(B6511,属性中转表!A:G,7,FALSE),属性中转表!$K$2:$P$21,6,0))&amp;IF(VLOOKUP(B6511,属性中转表!A:G,7,FALSE)&gt;=50,VLOOKUP(A6511,英雄数据表!A:K,9,0),IF(VLOOKUP(B6511,属性中转表!A:G,7,FALSE)&gt;=25,VLOOKUP(A6511,英雄数据表!A:K,5,0),""))</f>
        <v>"atk":300,"hp":5000</v>
      </c>
      <c r="J6511" s="20" t="str">
        <f>IF(I6511="","",属性中转表!$I$1&amp;(IF(VLOOKUP(B6511,属性中转表!A:G,7,FALSE)=0,0,VLOOKUP(VLOOKUP(B6511,属性中转表!A:G,7,FALSE),属性中转表!$K$2:$P$21,4,0)))+IFERROR(VLOOKUP(A6511,英雄数据表!A:K,IF(武魂!B6511&gt;=50,10,IF(武魂!B6511&gt;=25,6)),0),0))</f>
        <v>,"dpspro":0</v>
      </c>
      <c r="K6511" s="32" t="str">
        <f t="shared" si="433"/>
        <v>"atk":300,"hp":5000,"dpspro":0</v>
      </c>
      <c r="L6511" s="20" t="str">
        <f>IF(B6511&gt;=50,VLOOKUP(A6511,英雄数据表!A:L,11,FALSE),IF(B6511&gt;=25,VLOOKUP(A6511,英雄数据表!A:L,7,0),""))</f>
        <v/>
      </c>
      <c r="M6511" s="20" t="str">
        <f>IFERROR(VLOOKUP(B6511,属性中转表!$K$2:$O$21,5,FALSE),"")</f>
        <v>"hp":5000</v>
      </c>
      <c r="N6511" s="20" t="str">
        <f>IF(B6511=25,VLOOKUP(A6511,英雄数据表!A:L,8,FALSE),IF(B6511=50,VLOOKUP(A6511,英雄数据表!A:L,12,0),""))</f>
        <v/>
      </c>
    </row>
    <row r="6512" spans="1:14" x14ac:dyDescent="0.3">
      <c r="A6512" s="20">
        <v>45056</v>
      </c>
      <c r="B6512" s="21">
        <f t="shared" si="430"/>
        <v>11</v>
      </c>
      <c r="C6512" s="21">
        <v>5</v>
      </c>
      <c r="D6512" s="21">
        <f>VLOOKUP(A6512,英雄数据表!A:D,4,0)</f>
        <v>4</v>
      </c>
      <c r="E6512" s="20" t="str">
        <f>VLOOKUP(A6512,英雄数据表!A:C,3,0)</f>
        <v>风语面具</v>
      </c>
      <c r="F6512" s="20">
        <f t="shared" si="431"/>
        <v>45056</v>
      </c>
      <c r="G6512" s="20">
        <f t="shared" si="432"/>
        <v>45056</v>
      </c>
      <c r="H6512" s="21" t="str">
        <f>VLOOKUP(B6512,属性中转表!A:F,6,FALSE)</f>
        <v>"hp":24300,"atk":675</v>
      </c>
      <c r="I6512" s="20" t="str">
        <f>IF(VLOOKUP(B6512,属性中转表!A:G,7,FALSE)=0,"",VLOOKUP(VLOOKUP(B6512,属性中转表!A:G,7,FALSE),属性中转表!$K$2:$P$21,6,0))&amp;IF(VLOOKUP(B6512,属性中转表!A:G,7,FALSE)&gt;=50,VLOOKUP(A6512,英雄数据表!A:K,9,0),IF(VLOOKUP(B6512,属性中转表!A:G,7,FALSE)&gt;=25,VLOOKUP(A6512,英雄数据表!A:K,5,0),""))</f>
        <v>"atk":300,"hp":5000</v>
      </c>
      <c r="J6512" s="20" t="str">
        <f>IF(I6512="","",属性中转表!$I$1&amp;(IF(VLOOKUP(B6512,属性中转表!A:G,7,FALSE)=0,0,VLOOKUP(VLOOKUP(B6512,属性中转表!A:G,7,FALSE),属性中转表!$K$2:$P$21,4,0)))+IFERROR(VLOOKUP(A6512,英雄数据表!A:K,IF(武魂!B6512&gt;=50,10,IF(武魂!B6512&gt;=25,6)),0),0))</f>
        <v>,"dpspro":0</v>
      </c>
      <c r="K6512" s="32" t="str">
        <f t="shared" si="433"/>
        <v>"atk":300,"hp":5000,"dpspro":0</v>
      </c>
      <c r="L6512" s="20" t="str">
        <f>IF(B6512&gt;=50,VLOOKUP(A6512,英雄数据表!A:L,11,FALSE),IF(B6512&gt;=25,VLOOKUP(A6512,英雄数据表!A:L,7,0),""))</f>
        <v/>
      </c>
      <c r="M6512" s="20" t="str">
        <f>IFERROR(VLOOKUP(B6512,属性中转表!$K$2:$O$21,5,FALSE),"")</f>
        <v/>
      </c>
      <c r="N6512" s="20" t="str">
        <f>IF(B6512=25,VLOOKUP(A6512,英雄数据表!A:L,8,FALSE),IF(B6512=50,VLOOKUP(A6512,英雄数据表!A:L,12,0),""))</f>
        <v/>
      </c>
    </row>
    <row r="6513" spans="1:14" x14ac:dyDescent="0.3">
      <c r="A6513" s="20">
        <v>45056</v>
      </c>
      <c r="B6513" s="21">
        <f t="shared" si="430"/>
        <v>12</v>
      </c>
      <c r="C6513" s="21">
        <v>5</v>
      </c>
      <c r="D6513" s="21">
        <f>VLOOKUP(A6513,英雄数据表!A:D,4,0)</f>
        <v>4</v>
      </c>
      <c r="E6513" s="20" t="str">
        <f>VLOOKUP(A6513,英雄数据表!A:C,3,0)</f>
        <v>风语面具</v>
      </c>
      <c r="F6513" s="20">
        <f t="shared" si="431"/>
        <v>45056</v>
      </c>
      <c r="G6513" s="20">
        <f t="shared" si="432"/>
        <v>45056</v>
      </c>
      <c r="H6513" s="21" t="str">
        <f>VLOOKUP(B6513,属性中转表!A:F,6,FALSE)</f>
        <v>"hp":27000,"atk":750</v>
      </c>
      <c r="I6513" s="20" t="str">
        <f>IF(VLOOKUP(B6513,属性中转表!A:G,7,FALSE)=0,"",VLOOKUP(VLOOKUP(B6513,属性中转表!A:G,7,FALSE),属性中转表!$K$2:$P$21,6,0))&amp;IF(VLOOKUP(B6513,属性中转表!A:G,7,FALSE)&gt;=50,VLOOKUP(A6513,英雄数据表!A:K,9,0),IF(VLOOKUP(B6513,属性中转表!A:G,7,FALSE)&gt;=25,VLOOKUP(A6513,英雄数据表!A:K,5,0),""))</f>
        <v>"atk":300,"hp":5000</v>
      </c>
      <c r="J6513" s="20" t="str">
        <f>IF(I6513="","",属性中转表!$I$1&amp;(IF(VLOOKUP(B6513,属性中转表!A:G,7,FALSE)=0,0,VLOOKUP(VLOOKUP(B6513,属性中转表!A:G,7,FALSE),属性中转表!$K$2:$P$21,4,0)))+IFERROR(VLOOKUP(A6513,英雄数据表!A:K,IF(武魂!B6513&gt;=50,10,IF(武魂!B6513&gt;=25,6)),0),0))</f>
        <v>,"dpspro":0</v>
      </c>
      <c r="K6513" s="32" t="str">
        <f t="shared" si="433"/>
        <v>"atk":300,"hp":5000,"dpspro":0</v>
      </c>
      <c r="L6513" s="20" t="str">
        <f>IF(B6513&gt;=50,VLOOKUP(A6513,英雄数据表!A:L,11,FALSE),IF(B6513&gt;=25,VLOOKUP(A6513,英雄数据表!A:L,7,0),""))</f>
        <v/>
      </c>
      <c r="M6513" s="20" t="str">
        <f>IFERROR(VLOOKUP(B6513,属性中转表!$K$2:$O$21,5,FALSE),"")</f>
        <v/>
      </c>
      <c r="N6513" s="20" t="str">
        <f>IF(B6513=25,VLOOKUP(A6513,英雄数据表!A:L,8,FALSE),IF(B6513=50,VLOOKUP(A6513,英雄数据表!A:L,12,0),""))</f>
        <v/>
      </c>
    </row>
    <row r="6514" spans="1:14" x14ac:dyDescent="0.3">
      <c r="A6514" s="20">
        <v>45056</v>
      </c>
      <c r="B6514" s="21">
        <f t="shared" si="430"/>
        <v>13</v>
      </c>
      <c r="C6514" s="21">
        <v>5</v>
      </c>
      <c r="D6514" s="21">
        <f>VLOOKUP(A6514,英雄数据表!A:D,4,0)</f>
        <v>4</v>
      </c>
      <c r="E6514" s="20" t="str">
        <f>VLOOKUP(A6514,英雄数据表!A:C,3,0)</f>
        <v>风语面具</v>
      </c>
      <c r="F6514" s="20">
        <f t="shared" si="431"/>
        <v>45056</v>
      </c>
      <c r="G6514" s="20">
        <f t="shared" si="432"/>
        <v>45056</v>
      </c>
      <c r="H6514" s="21" t="str">
        <f>VLOOKUP(B6514,属性中转表!A:F,6,FALSE)</f>
        <v>"hp":29700,"atk":825</v>
      </c>
      <c r="I6514" s="20" t="str">
        <f>IF(VLOOKUP(B6514,属性中转表!A:G,7,FALSE)=0,"",VLOOKUP(VLOOKUP(B6514,属性中转表!A:G,7,FALSE),属性中转表!$K$2:$P$21,6,0))&amp;IF(VLOOKUP(B6514,属性中转表!A:G,7,FALSE)&gt;=50,VLOOKUP(A6514,英雄数据表!A:K,9,0),IF(VLOOKUP(B6514,属性中转表!A:G,7,FALSE)&gt;=25,VLOOKUP(A6514,英雄数据表!A:K,5,0),""))</f>
        <v>"atk":300,"hp":5000</v>
      </c>
      <c r="J6514" s="20" t="str">
        <f>IF(I6514="","",属性中转表!$I$1&amp;(IF(VLOOKUP(B6514,属性中转表!A:G,7,FALSE)=0,0,VLOOKUP(VLOOKUP(B6514,属性中转表!A:G,7,FALSE),属性中转表!$K$2:$P$21,4,0)))+IFERROR(VLOOKUP(A6514,英雄数据表!A:K,IF(武魂!B6514&gt;=50,10,IF(武魂!B6514&gt;=25,6)),0),0))</f>
        <v>,"dpspro":0</v>
      </c>
      <c r="K6514" s="32" t="str">
        <f t="shared" si="433"/>
        <v>"atk":300,"hp":5000,"dpspro":0</v>
      </c>
      <c r="L6514" s="20" t="str">
        <f>IF(B6514&gt;=50,VLOOKUP(A6514,英雄数据表!A:L,11,FALSE),IF(B6514&gt;=25,VLOOKUP(A6514,英雄数据表!A:L,7,0),""))</f>
        <v/>
      </c>
      <c r="M6514" s="20" t="str">
        <f>IFERROR(VLOOKUP(B6514,属性中转表!$K$2:$O$21,5,FALSE),"")</f>
        <v/>
      </c>
      <c r="N6514" s="20" t="str">
        <f>IF(B6514=25,VLOOKUP(A6514,英雄数据表!A:L,8,FALSE),IF(B6514=50,VLOOKUP(A6514,英雄数据表!A:L,12,0),""))</f>
        <v/>
      </c>
    </row>
    <row r="6515" spans="1:14" x14ac:dyDescent="0.3">
      <c r="A6515" s="20">
        <v>45056</v>
      </c>
      <c r="B6515" s="21">
        <f t="shared" si="430"/>
        <v>14</v>
      </c>
      <c r="C6515" s="21">
        <v>5</v>
      </c>
      <c r="D6515" s="21">
        <f>VLOOKUP(A6515,英雄数据表!A:D,4,0)</f>
        <v>4</v>
      </c>
      <c r="E6515" s="20" t="str">
        <f>VLOOKUP(A6515,英雄数据表!A:C,3,0)</f>
        <v>风语面具</v>
      </c>
      <c r="F6515" s="20">
        <f t="shared" si="431"/>
        <v>45056</v>
      </c>
      <c r="G6515" s="20">
        <f t="shared" si="432"/>
        <v>45056</v>
      </c>
      <c r="H6515" s="21" t="str">
        <f>VLOOKUP(B6515,属性中转表!A:F,6,FALSE)</f>
        <v>"hp":32400,"atk":900</v>
      </c>
      <c r="I6515" s="20" t="str">
        <f>IF(VLOOKUP(B6515,属性中转表!A:G,7,FALSE)=0,"",VLOOKUP(VLOOKUP(B6515,属性中转表!A:G,7,FALSE),属性中转表!$K$2:$P$21,6,0))&amp;IF(VLOOKUP(B6515,属性中转表!A:G,7,FALSE)&gt;=50,VLOOKUP(A6515,英雄数据表!A:K,9,0),IF(VLOOKUP(B6515,属性中转表!A:G,7,FALSE)&gt;=25,VLOOKUP(A6515,英雄数据表!A:K,5,0),""))</f>
        <v>"atk":300,"hp":5000</v>
      </c>
      <c r="J6515" s="20" t="str">
        <f>IF(I6515="","",属性中转表!$I$1&amp;(IF(VLOOKUP(B6515,属性中转表!A:G,7,FALSE)=0,0,VLOOKUP(VLOOKUP(B6515,属性中转表!A:G,7,FALSE),属性中转表!$K$2:$P$21,4,0)))+IFERROR(VLOOKUP(A6515,英雄数据表!A:K,IF(武魂!B6515&gt;=50,10,IF(武魂!B6515&gt;=25,6)),0),0))</f>
        <v>,"dpspro":0</v>
      </c>
      <c r="K6515" s="32" t="str">
        <f t="shared" si="433"/>
        <v>"atk":300,"hp":5000,"dpspro":0</v>
      </c>
      <c r="L6515" s="20" t="str">
        <f>IF(B6515&gt;=50,VLOOKUP(A6515,英雄数据表!A:L,11,FALSE),IF(B6515&gt;=25,VLOOKUP(A6515,英雄数据表!A:L,7,0),""))</f>
        <v/>
      </c>
      <c r="M6515" s="20" t="str">
        <f>IFERROR(VLOOKUP(B6515,属性中转表!$K$2:$O$21,5,FALSE),"")</f>
        <v/>
      </c>
      <c r="N6515" s="20" t="str">
        <f>IF(B6515=25,VLOOKUP(A6515,英雄数据表!A:L,8,FALSE),IF(B6515=50,VLOOKUP(A6515,英雄数据表!A:L,12,0),""))</f>
        <v/>
      </c>
    </row>
    <row r="6516" spans="1:14" x14ac:dyDescent="0.3">
      <c r="A6516" s="20">
        <v>45056</v>
      </c>
      <c r="B6516" s="21">
        <f t="shared" si="430"/>
        <v>15</v>
      </c>
      <c r="C6516" s="21">
        <v>5</v>
      </c>
      <c r="D6516" s="21">
        <f>VLOOKUP(A6516,英雄数据表!A:D,4,0)</f>
        <v>4</v>
      </c>
      <c r="E6516" s="20" t="str">
        <f>VLOOKUP(A6516,英雄数据表!A:C,3,0)</f>
        <v>风语面具</v>
      </c>
      <c r="F6516" s="20">
        <f t="shared" si="431"/>
        <v>45056</v>
      </c>
      <c r="G6516" s="20">
        <f t="shared" si="432"/>
        <v>45056</v>
      </c>
      <c r="H6516" s="21" t="str">
        <f>VLOOKUP(B6516,属性中转表!A:F,6,FALSE)</f>
        <v>"hp":35100,"atk":975</v>
      </c>
      <c r="I6516" s="20" t="str">
        <f>IF(VLOOKUP(B6516,属性中转表!A:G,7,FALSE)=0,"",VLOOKUP(VLOOKUP(B6516,属性中转表!A:G,7,FALSE),属性中转表!$K$2:$P$21,6,0))&amp;IF(VLOOKUP(B6516,属性中转表!A:G,7,FALSE)&gt;=50,VLOOKUP(A6516,英雄数据表!A:K,9,0),IF(VLOOKUP(B6516,属性中转表!A:G,7,FALSE)&gt;=25,VLOOKUP(A6516,英雄数据表!A:K,5,0),""))</f>
        <v>"atk":300,"hp":5000,"undpspro":50</v>
      </c>
      <c r="J6516" s="20" t="str">
        <f>IF(I6516="","",属性中转表!$I$1&amp;(IF(VLOOKUP(B6516,属性中转表!A:G,7,FALSE)=0,0,VLOOKUP(VLOOKUP(B6516,属性中转表!A:G,7,FALSE),属性中转表!$K$2:$P$21,4,0)))+IFERROR(VLOOKUP(A6516,英雄数据表!A:K,IF(武魂!B6516&gt;=50,10,IF(武魂!B6516&gt;=25,6)),0),0))</f>
        <v>,"dpspro":0</v>
      </c>
      <c r="K6516" s="32" t="str">
        <f t="shared" si="433"/>
        <v>"atk":300,"hp":5000,"undpspro":50,"dpspro":0</v>
      </c>
      <c r="L6516" s="20" t="str">
        <f>IF(B6516&gt;=50,VLOOKUP(A6516,英雄数据表!A:L,11,FALSE),IF(B6516&gt;=25,VLOOKUP(A6516,英雄数据表!A:L,7,0),""))</f>
        <v/>
      </c>
      <c r="M6516" s="20" t="str">
        <f>IFERROR(VLOOKUP(B6516,属性中转表!$K$2:$O$21,5,FALSE),"")</f>
        <v>"undpspro":50</v>
      </c>
      <c r="N6516" s="20" t="str">
        <f>IF(B6516=25,VLOOKUP(A6516,英雄数据表!A:L,8,FALSE),IF(B6516=50,VLOOKUP(A6516,英雄数据表!A:L,12,0),""))</f>
        <v/>
      </c>
    </row>
    <row r="6517" spans="1:14" x14ac:dyDescent="0.3">
      <c r="A6517" s="20">
        <v>45056</v>
      </c>
      <c r="B6517" s="21">
        <f t="shared" si="430"/>
        <v>16</v>
      </c>
      <c r="C6517" s="21">
        <v>5</v>
      </c>
      <c r="D6517" s="21">
        <f>VLOOKUP(A6517,英雄数据表!A:D,4,0)</f>
        <v>4</v>
      </c>
      <c r="E6517" s="20" t="str">
        <f>VLOOKUP(A6517,英雄数据表!A:C,3,0)</f>
        <v>风语面具</v>
      </c>
      <c r="F6517" s="20">
        <f t="shared" si="431"/>
        <v>45056</v>
      </c>
      <c r="G6517" s="20">
        <f t="shared" si="432"/>
        <v>45056</v>
      </c>
      <c r="H6517" s="21" t="str">
        <f>VLOOKUP(B6517,属性中转表!A:F,6,FALSE)</f>
        <v>"hp":37800,"atk":1050</v>
      </c>
      <c r="I6517" s="20" t="str">
        <f>IF(VLOOKUP(B6517,属性中转表!A:G,7,FALSE)=0,"",VLOOKUP(VLOOKUP(B6517,属性中转表!A:G,7,FALSE),属性中转表!$K$2:$P$21,6,0))&amp;IF(VLOOKUP(B6517,属性中转表!A:G,7,FALSE)&gt;=50,VLOOKUP(A6517,英雄数据表!A:K,9,0),IF(VLOOKUP(B6517,属性中转表!A:G,7,FALSE)&gt;=25,VLOOKUP(A6517,英雄数据表!A:K,5,0),""))</f>
        <v>"atk":300,"hp":5000,"undpspro":50</v>
      </c>
      <c r="J6517" s="20" t="str">
        <f>IF(I6517="","",属性中转表!$I$1&amp;(IF(VLOOKUP(B6517,属性中转表!A:G,7,FALSE)=0,0,VLOOKUP(VLOOKUP(B6517,属性中转表!A:G,7,FALSE),属性中转表!$K$2:$P$21,4,0)))+IFERROR(VLOOKUP(A6517,英雄数据表!A:K,IF(武魂!B6517&gt;=50,10,IF(武魂!B6517&gt;=25,6)),0),0))</f>
        <v>,"dpspro":0</v>
      </c>
      <c r="K6517" s="32" t="str">
        <f t="shared" si="433"/>
        <v>"atk":300,"hp":5000,"undpspro":50,"dpspro":0</v>
      </c>
      <c r="L6517" s="20" t="str">
        <f>IF(B6517&gt;=50,VLOOKUP(A6517,英雄数据表!A:L,11,FALSE),IF(B6517&gt;=25,VLOOKUP(A6517,英雄数据表!A:L,7,0),""))</f>
        <v/>
      </c>
      <c r="M6517" s="20" t="str">
        <f>IFERROR(VLOOKUP(B6517,属性中转表!$K$2:$O$21,5,FALSE),"")</f>
        <v/>
      </c>
      <c r="N6517" s="20" t="str">
        <f>IF(B6517=25,VLOOKUP(A6517,英雄数据表!A:L,8,FALSE),IF(B6517=50,VLOOKUP(A6517,英雄数据表!A:L,12,0),""))</f>
        <v/>
      </c>
    </row>
    <row r="6518" spans="1:14" x14ac:dyDescent="0.3">
      <c r="A6518" s="20">
        <v>45056</v>
      </c>
      <c r="B6518" s="21">
        <f t="shared" si="430"/>
        <v>17</v>
      </c>
      <c r="C6518" s="21">
        <v>5</v>
      </c>
      <c r="D6518" s="21">
        <f>VLOOKUP(A6518,英雄数据表!A:D,4,0)</f>
        <v>4</v>
      </c>
      <c r="E6518" s="20" t="str">
        <f>VLOOKUP(A6518,英雄数据表!A:C,3,0)</f>
        <v>风语面具</v>
      </c>
      <c r="F6518" s="20">
        <f t="shared" si="431"/>
        <v>45056</v>
      </c>
      <c r="G6518" s="20">
        <f t="shared" si="432"/>
        <v>45056</v>
      </c>
      <c r="H6518" s="21" t="str">
        <f>VLOOKUP(B6518,属性中转表!A:F,6,FALSE)</f>
        <v>"hp":40500,"atk":1125</v>
      </c>
      <c r="I6518" s="20" t="str">
        <f>IF(VLOOKUP(B6518,属性中转表!A:G,7,FALSE)=0,"",VLOOKUP(VLOOKUP(B6518,属性中转表!A:G,7,FALSE),属性中转表!$K$2:$P$21,6,0))&amp;IF(VLOOKUP(B6518,属性中转表!A:G,7,FALSE)&gt;=50,VLOOKUP(A6518,英雄数据表!A:K,9,0),IF(VLOOKUP(B6518,属性中转表!A:G,7,FALSE)&gt;=25,VLOOKUP(A6518,英雄数据表!A:K,5,0),""))</f>
        <v>"atk":300,"hp":5000,"undpspro":50</v>
      </c>
      <c r="J6518" s="20" t="str">
        <f>IF(I6518="","",属性中转表!$I$1&amp;(IF(VLOOKUP(B6518,属性中转表!A:G,7,FALSE)=0,0,VLOOKUP(VLOOKUP(B6518,属性中转表!A:G,7,FALSE),属性中转表!$K$2:$P$21,4,0)))+IFERROR(VLOOKUP(A6518,英雄数据表!A:K,IF(武魂!B6518&gt;=50,10,IF(武魂!B6518&gt;=25,6)),0),0))</f>
        <v>,"dpspro":0</v>
      </c>
      <c r="K6518" s="32" t="str">
        <f t="shared" si="433"/>
        <v>"atk":300,"hp":5000,"undpspro":50,"dpspro":0</v>
      </c>
      <c r="L6518" s="20" t="str">
        <f>IF(B6518&gt;=50,VLOOKUP(A6518,英雄数据表!A:L,11,FALSE),IF(B6518&gt;=25,VLOOKUP(A6518,英雄数据表!A:L,7,0),""))</f>
        <v/>
      </c>
      <c r="M6518" s="20" t="str">
        <f>IFERROR(VLOOKUP(B6518,属性中转表!$K$2:$O$21,5,FALSE),"")</f>
        <v/>
      </c>
      <c r="N6518" s="20" t="str">
        <f>IF(B6518=25,VLOOKUP(A6518,英雄数据表!A:L,8,FALSE),IF(B6518=50,VLOOKUP(A6518,英雄数据表!A:L,12,0),""))</f>
        <v/>
      </c>
    </row>
    <row r="6519" spans="1:14" x14ac:dyDescent="0.3">
      <c r="A6519" s="20">
        <v>45056</v>
      </c>
      <c r="B6519" s="21">
        <f t="shared" si="430"/>
        <v>18</v>
      </c>
      <c r="C6519" s="21">
        <v>5</v>
      </c>
      <c r="D6519" s="21">
        <f>VLOOKUP(A6519,英雄数据表!A:D,4,0)</f>
        <v>4</v>
      </c>
      <c r="E6519" s="20" t="str">
        <f>VLOOKUP(A6519,英雄数据表!A:C,3,0)</f>
        <v>风语面具</v>
      </c>
      <c r="F6519" s="20">
        <f t="shared" si="431"/>
        <v>45056</v>
      </c>
      <c r="G6519" s="20">
        <f t="shared" si="432"/>
        <v>45056</v>
      </c>
      <c r="H6519" s="21" t="str">
        <f>VLOOKUP(B6519,属性中转表!A:F,6,FALSE)</f>
        <v>"hp":43200,"atk":1200</v>
      </c>
      <c r="I6519" s="20" t="str">
        <f>IF(VLOOKUP(B6519,属性中转表!A:G,7,FALSE)=0,"",VLOOKUP(VLOOKUP(B6519,属性中转表!A:G,7,FALSE),属性中转表!$K$2:$P$21,6,0))&amp;IF(VLOOKUP(B6519,属性中转表!A:G,7,FALSE)&gt;=50,VLOOKUP(A6519,英雄数据表!A:K,9,0),IF(VLOOKUP(B6519,属性中转表!A:G,7,FALSE)&gt;=25,VLOOKUP(A6519,英雄数据表!A:K,5,0),""))</f>
        <v>"atk":300,"hp":5000,"undpspro":50</v>
      </c>
      <c r="J6519" s="20" t="str">
        <f>IF(I6519="","",属性中转表!$I$1&amp;(IF(VLOOKUP(B6519,属性中转表!A:G,7,FALSE)=0,0,VLOOKUP(VLOOKUP(B6519,属性中转表!A:G,7,FALSE),属性中转表!$K$2:$P$21,4,0)))+IFERROR(VLOOKUP(A6519,英雄数据表!A:K,IF(武魂!B6519&gt;=50,10,IF(武魂!B6519&gt;=25,6)),0),0))</f>
        <v>,"dpspro":0</v>
      </c>
      <c r="K6519" s="32" t="str">
        <f t="shared" si="433"/>
        <v>"atk":300,"hp":5000,"undpspro":50,"dpspro":0</v>
      </c>
      <c r="L6519" s="20" t="str">
        <f>IF(B6519&gt;=50,VLOOKUP(A6519,英雄数据表!A:L,11,FALSE),IF(B6519&gt;=25,VLOOKUP(A6519,英雄数据表!A:L,7,0),""))</f>
        <v/>
      </c>
      <c r="M6519" s="20" t="str">
        <f>IFERROR(VLOOKUP(B6519,属性中转表!$K$2:$O$21,5,FALSE),"")</f>
        <v/>
      </c>
      <c r="N6519" s="20" t="str">
        <f>IF(B6519=25,VLOOKUP(A6519,英雄数据表!A:L,8,FALSE),IF(B6519=50,VLOOKUP(A6519,英雄数据表!A:L,12,0),""))</f>
        <v/>
      </c>
    </row>
    <row r="6520" spans="1:14" x14ac:dyDescent="0.3">
      <c r="A6520" s="20">
        <v>45056</v>
      </c>
      <c r="B6520" s="21">
        <f t="shared" si="430"/>
        <v>19</v>
      </c>
      <c r="C6520" s="21">
        <v>5</v>
      </c>
      <c r="D6520" s="21">
        <f>VLOOKUP(A6520,英雄数据表!A:D,4,0)</f>
        <v>4</v>
      </c>
      <c r="E6520" s="20" t="str">
        <f>VLOOKUP(A6520,英雄数据表!A:C,3,0)</f>
        <v>风语面具</v>
      </c>
      <c r="F6520" s="20">
        <f t="shared" si="431"/>
        <v>45056</v>
      </c>
      <c r="G6520" s="20">
        <f t="shared" si="432"/>
        <v>45056</v>
      </c>
      <c r="H6520" s="21" t="str">
        <f>VLOOKUP(B6520,属性中转表!A:F,6,FALSE)</f>
        <v>"hp":45900,"atk":1275</v>
      </c>
      <c r="I6520" s="20" t="str">
        <f>IF(VLOOKUP(B6520,属性中转表!A:G,7,FALSE)=0,"",VLOOKUP(VLOOKUP(B6520,属性中转表!A:G,7,FALSE),属性中转表!$K$2:$P$21,6,0))&amp;IF(VLOOKUP(B6520,属性中转表!A:G,7,FALSE)&gt;=50,VLOOKUP(A6520,英雄数据表!A:K,9,0),IF(VLOOKUP(B6520,属性中转表!A:G,7,FALSE)&gt;=25,VLOOKUP(A6520,英雄数据表!A:K,5,0),""))</f>
        <v>"atk":300,"hp":5000,"undpspro":50</v>
      </c>
      <c r="J6520" s="20" t="str">
        <f>IF(I6520="","",属性中转表!$I$1&amp;(IF(VLOOKUP(B6520,属性中转表!A:G,7,FALSE)=0,0,VLOOKUP(VLOOKUP(B6520,属性中转表!A:G,7,FALSE),属性中转表!$K$2:$P$21,4,0)))+IFERROR(VLOOKUP(A6520,英雄数据表!A:K,IF(武魂!B6520&gt;=50,10,IF(武魂!B6520&gt;=25,6)),0),0))</f>
        <v>,"dpspro":0</v>
      </c>
      <c r="K6520" s="32" t="str">
        <f t="shared" si="433"/>
        <v>"atk":300,"hp":5000,"undpspro":50,"dpspro":0</v>
      </c>
      <c r="L6520" s="20" t="str">
        <f>IF(B6520&gt;=50,VLOOKUP(A6520,英雄数据表!A:L,11,FALSE),IF(B6520&gt;=25,VLOOKUP(A6520,英雄数据表!A:L,7,0),""))</f>
        <v/>
      </c>
      <c r="M6520" s="20" t="str">
        <f>IFERROR(VLOOKUP(B6520,属性中转表!$K$2:$O$21,5,FALSE),"")</f>
        <v/>
      </c>
      <c r="N6520" s="20" t="str">
        <f>IF(B6520=25,VLOOKUP(A6520,英雄数据表!A:L,8,FALSE),IF(B6520=50,VLOOKUP(A6520,英雄数据表!A:L,12,0),""))</f>
        <v/>
      </c>
    </row>
    <row r="6521" spans="1:14" x14ac:dyDescent="0.3">
      <c r="A6521" s="20">
        <v>45056</v>
      </c>
      <c r="B6521" s="21">
        <f t="shared" si="430"/>
        <v>20</v>
      </c>
      <c r="C6521" s="21">
        <v>5</v>
      </c>
      <c r="D6521" s="21">
        <f>VLOOKUP(A6521,英雄数据表!A:D,4,0)</f>
        <v>4</v>
      </c>
      <c r="E6521" s="20" t="str">
        <f>VLOOKUP(A6521,英雄数据表!A:C,3,0)</f>
        <v>风语面具</v>
      </c>
      <c r="F6521" s="20">
        <f t="shared" si="431"/>
        <v>45056</v>
      </c>
      <c r="G6521" s="20">
        <f t="shared" si="432"/>
        <v>45056</v>
      </c>
      <c r="H6521" s="21" t="str">
        <f>VLOOKUP(B6521,属性中转表!A:F,6,FALSE)</f>
        <v>"hp":48600,"atk":1350</v>
      </c>
      <c r="I6521" s="20" t="str">
        <f>IF(VLOOKUP(B6521,属性中转表!A:G,7,FALSE)=0,"",VLOOKUP(VLOOKUP(B6521,属性中转表!A:G,7,FALSE),属性中转表!$K$2:$P$21,6,0))&amp;IF(VLOOKUP(B6521,属性中转表!A:G,7,FALSE)&gt;=50,VLOOKUP(A6521,英雄数据表!A:K,9,0),IF(VLOOKUP(B6521,属性中转表!A:G,7,FALSE)&gt;=25,VLOOKUP(A6521,英雄数据表!A:K,5,0),""))</f>
        <v>"atk":300,"hp":5000,"undpspro":50</v>
      </c>
      <c r="J6521" s="20" t="str">
        <f>IF(I6521="","",属性中转表!$I$1&amp;(IF(VLOOKUP(B6521,属性中转表!A:G,7,FALSE)=0,0,VLOOKUP(VLOOKUP(B6521,属性中转表!A:G,7,FALSE),属性中转表!$K$2:$P$21,4,0)))+IFERROR(VLOOKUP(A6521,英雄数据表!A:K,IF(武魂!B6521&gt;=50,10,IF(武魂!B6521&gt;=25,6)),0),0))</f>
        <v>,"dpspro":50</v>
      </c>
      <c r="K6521" s="32" t="str">
        <f t="shared" si="433"/>
        <v>"atk":300,"hp":5000,"undpspro":50,"dpspro":50</v>
      </c>
      <c r="L6521" s="20" t="str">
        <f>IF(B6521&gt;=50,VLOOKUP(A6521,英雄数据表!A:L,11,FALSE),IF(B6521&gt;=25,VLOOKUP(A6521,英雄数据表!A:L,7,0),""))</f>
        <v/>
      </c>
      <c r="M6521" s="20" t="str">
        <f>IFERROR(VLOOKUP(B6521,属性中转表!$K$2:$O$21,5,FALSE),"")</f>
        <v>"dpspro":50</v>
      </c>
      <c r="N6521" s="20" t="str">
        <f>IF(B6521=25,VLOOKUP(A6521,英雄数据表!A:L,8,FALSE),IF(B6521=50,VLOOKUP(A6521,英雄数据表!A:L,12,0),""))</f>
        <v/>
      </c>
    </row>
    <row r="6522" spans="1:14" x14ac:dyDescent="0.3">
      <c r="A6522" s="20">
        <v>45056</v>
      </c>
      <c r="B6522" s="21">
        <f t="shared" ref="B6522:B6585" si="434">IF(A6522=A6521,B6521+1,1)</f>
        <v>21</v>
      </c>
      <c r="C6522" s="21">
        <v>5</v>
      </c>
      <c r="D6522" s="21">
        <f>VLOOKUP(A6522,英雄数据表!A:D,4,0)</f>
        <v>4</v>
      </c>
      <c r="E6522" s="20" t="str">
        <f>VLOOKUP(A6522,英雄数据表!A:C,3,0)</f>
        <v>风语面具</v>
      </c>
      <c r="F6522" s="20">
        <f t="shared" ref="F6522:F6585" si="435">A6522</f>
        <v>45056</v>
      </c>
      <c r="G6522" s="20">
        <f t="shared" ref="G6522:G6585" si="436">A6522</f>
        <v>45056</v>
      </c>
      <c r="H6522" s="21" t="str">
        <f>VLOOKUP(B6522,属性中转表!A:F,6,FALSE)</f>
        <v>"hp":52200,"atk":1450</v>
      </c>
      <c r="I6522" s="20" t="str">
        <f>IF(VLOOKUP(B6522,属性中转表!A:G,7,FALSE)=0,"",VLOOKUP(VLOOKUP(B6522,属性中转表!A:G,7,FALSE),属性中转表!$K$2:$P$21,6,0))&amp;IF(VLOOKUP(B6522,属性中转表!A:G,7,FALSE)&gt;=50,VLOOKUP(A6522,英雄数据表!A:K,9,0),IF(VLOOKUP(B6522,属性中转表!A:G,7,FALSE)&gt;=25,VLOOKUP(A6522,英雄数据表!A:K,5,0),""))</f>
        <v>"atk":300,"hp":5000,"undpspro":50</v>
      </c>
      <c r="J6522" s="20" t="str">
        <f>IF(I6522="","",属性中转表!$I$1&amp;(IF(VLOOKUP(B6522,属性中转表!A:G,7,FALSE)=0,0,VLOOKUP(VLOOKUP(B6522,属性中转表!A:G,7,FALSE),属性中转表!$K$2:$P$21,4,0)))+IFERROR(VLOOKUP(A6522,英雄数据表!A:K,IF(武魂!B6522&gt;=50,10,IF(武魂!B6522&gt;=25,6)),0),0))</f>
        <v>,"dpspro":50</v>
      </c>
      <c r="K6522" s="32" t="str">
        <f t="shared" si="433"/>
        <v>"atk":300,"hp":5000,"undpspro":50,"dpspro":50</v>
      </c>
      <c r="L6522" s="20" t="str">
        <f>IF(B6522&gt;=50,VLOOKUP(A6522,英雄数据表!A:L,11,FALSE),IF(B6522&gt;=25,VLOOKUP(A6522,英雄数据表!A:L,7,0),""))</f>
        <v/>
      </c>
      <c r="M6522" s="20" t="str">
        <f>IFERROR(VLOOKUP(B6522,属性中转表!$K$2:$O$21,5,FALSE),"")</f>
        <v/>
      </c>
      <c r="N6522" s="20" t="str">
        <f>IF(B6522=25,VLOOKUP(A6522,英雄数据表!A:L,8,FALSE),IF(B6522=50,VLOOKUP(A6522,英雄数据表!A:L,12,0),""))</f>
        <v/>
      </c>
    </row>
    <row r="6523" spans="1:14" x14ac:dyDescent="0.3">
      <c r="A6523" s="20">
        <v>45056</v>
      </c>
      <c r="B6523" s="21">
        <f t="shared" si="434"/>
        <v>22</v>
      </c>
      <c r="C6523" s="21">
        <v>5</v>
      </c>
      <c r="D6523" s="21">
        <f>VLOOKUP(A6523,英雄数据表!A:D,4,0)</f>
        <v>4</v>
      </c>
      <c r="E6523" s="20" t="str">
        <f>VLOOKUP(A6523,英雄数据表!A:C,3,0)</f>
        <v>风语面具</v>
      </c>
      <c r="F6523" s="20">
        <f t="shared" si="435"/>
        <v>45056</v>
      </c>
      <c r="G6523" s="20">
        <f t="shared" si="436"/>
        <v>45056</v>
      </c>
      <c r="H6523" s="21" t="str">
        <f>VLOOKUP(B6523,属性中转表!A:F,6,FALSE)</f>
        <v>"hp":55800,"atk":1550</v>
      </c>
      <c r="I6523" s="20" t="str">
        <f>IF(VLOOKUP(B6523,属性中转表!A:G,7,FALSE)=0,"",VLOOKUP(VLOOKUP(B6523,属性中转表!A:G,7,FALSE),属性中转表!$K$2:$P$21,6,0))&amp;IF(VLOOKUP(B6523,属性中转表!A:G,7,FALSE)&gt;=50,VLOOKUP(A6523,英雄数据表!A:K,9,0),IF(VLOOKUP(B6523,属性中转表!A:G,7,FALSE)&gt;=25,VLOOKUP(A6523,英雄数据表!A:K,5,0),""))</f>
        <v>"atk":300,"hp":5000,"undpspro":50</v>
      </c>
      <c r="J6523" s="20" t="str">
        <f>IF(I6523="","",属性中转表!$I$1&amp;(IF(VLOOKUP(B6523,属性中转表!A:G,7,FALSE)=0,0,VLOOKUP(VLOOKUP(B6523,属性中转表!A:G,7,FALSE),属性中转表!$K$2:$P$21,4,0)))+IFERROR(VLOOKUP(A6523,英雄数据表!A:K,IF(武魂!B6523&gt;=50,10,IF(武魂!B6523&gt;=25,6)),0),0))</f>
        <v>,"dpspro":50</v>
      </c>
      <c r="K6523" s="32" t="str">
        <f t="shared" si="433"/>
        <v>"atk":300,"hp":5000,"undpspro":50,"dpspro":50</v>
      </c>
      <c r="L6523" s="20" t="str">
        <f>IF(B6523&gt;=50,VLOOKUP(A6523,英雄数据表!A:L,11,FALSE),IF(B6523&gt;=25,VLOOKUP(A6523,英雄数据表!A:L,7,0),""))</f>
        <v/>
      </c>
      <c r="M6523" s="20" t="str">
        <f>IFERROR(VLOOKUP(B6523,属性中转表!$K$2:$O$21,5,FALSE),"")</f>
        <v/>
      </c>
      <c r="N6523" s="20" t="str">
        <f>IF(B6523=25,VLOOKUP(A6523,英雄数据表!A:L,8,FALSE),IF(B6523=50,VLOOKUP(A6523,英雄数据表!A:L,12,0),""))</f>
        <v/>
      </c>
    </row>
    <row r="6524" spans="1:14" x14ac:dyDescent="0.3">
      <c r="A6524" s="20">
        <v>45056</v>
      </c>
      <c r="B6524" s="21">
        <f t="shared" si="434"/>
        <v>23</v>
      </c>
      <c r="C6524" s="21">
        <v>5</v>
      </c>
      <c r="D6524" s="21">
        <f>VLOOKUP(A6524,英雄数据表!A:D,4,0)</f>
        <v>4</v>
      </c>
      <c r="E6524" s="20" t="str">
        <f>VLOOKUP(A6524,英雄数据表!A:C,3,0)</f>
        <v>风语面具</v>
      </c>
      <c r="F6524" s="20">
        <f t="shared" si="435"/>
        <v>45056</v>
      </c>
      <c r="G6524" s="20">
        <f t="shared" si="436"/>
        <v>45056</v>
      </c>
      <c r="H6524" s="21" t="str">
        <f>VLOOKUP(B6524,属性中转表!A:F,6,FALSE)</f>
        <v>"hp":59400,"atk":1650</v>
      </c>
      <c r="I6524" s="20" t="str">
        <f>IF(VLOOKUP(B6524,属性中转表!A:G,7,FALSE)=0,"",VLOOKUP(VLOOKUP(B6524,属性中转表!A:G,7,FALSE),属性中转表!$K$2:$P$21,6,0))&amp;IF(VLOOKUP(B6524,属性中转表!A:G,7,FALSE)&gt;=50,VLOOKUP(A6524,英雄数据表!A:K,9,0),IF(VLOOKUP(B6524,属性中转表!A:G,7,FALSE)&gt;=25,VLOOKUP(A6524,英雄数据表!A:K,5,0),""))</f>
        <v>"atk":300,"hp":5000,"undpspro":50</v>
      </c>
      <c r="J6524" s="20" t="str">
        <f>IF(I6524="","",属性中转表!$I$1&amp;(IF(VLOOKUP(B6524,属性中转表!A:G,7,FALSE)=0,0,VLOOKUP(VLOOKUP(B6524,属性中转表!A:G,7,FALSE),属性中转表!$K$2:$P$21,4,0)))+IFERROR(VLOOKUP(A6524,英雄数据表!A:K,IF(武魂!B6524&gt;=50,10,IF(武魂!B6524&gt;=25,6)),0),0))</f>
        <v>,"dpspro":50</v>
      </c>
      <c r="K6524" s="32" t="str">
        <f t="shared" si="433"/>
        <v>"atk":300,"hp":5000,"undpspro":50,"dpspro":50</v>
      </c>
      <c r="L6524" s="20" t="str">
        <f>IF(B6524&gt;=50,VLOOKUP(A6524,英雄数据表!A:L,11,FALSE),IF(B6524&gt;=25,VLOOKUP(A6524,英雄数据表!A:L,7,0),""))</f>
        <v/>
      </c>
      <c r="M6524" s="20" t="str">
        <f>IFERROR(VLOOKUP(B6524,属性中转表!$K$2:$O$21,5,FALSE),"")</f>
        <v/>
      </c>
      <c r="N6524" s="20" t="str">
        <f>IF(B6524=25,VLOOKUP(A6524,英雄数据表!A:L,8,FALSE),IF(B6524=50,VLOOKUP(A6524,英雄数据表!A:L,12,0),""))</f>
        <v/>
      </c>
    </row>
    <row r="6525" spans="1:14" x14ac:dyDescent="0.3">
      <c r="A6525" s="20">
        <v>45056</v>
      </c>
      <c r="B6525" s="21">
        <f t="shared" si="434"/>
        <v>24</v>
      </c>
      <c r="C6525" s="21">
        <v>5</v>
      </c>
      <c r="D6525" s="21">
        <f>VLOOKUP(A6525,英雄数据表!A:D,4,0)</f>
        <v>4</v>
      </c>
      <c r="E6525" s="20" t="str">
        <f>VLOOKUP(A6525,英雄数据表!A:C,3,0)</f>
        <v>风语面具</v>
      </c>
      <c r="F6525" s="20">
        <f t="shared" si="435"/>
        <v>45056</v>
      </c>
      <c r="G6525" s="20">
        <f t="shared" si="436"/>
        <v>45056</v>
      </c>
      <c r="H6525" s="21" t="str">
        <f>VLOOKUP(B6525,属性中转表!A:F,6,FALSE)</f>
        <v>"hp":63000,"atk":1750</v>
      </c>
      <c r="I6525" s="20" t="str">
        <f>IF(VLOOKUP(B6525,属性中转表!A:G,7,FALSE)=0,"",VLOOKUP(VLOOKUP(B6525,属性中转表!A:G,7,FALSE),属性中转表!$K$2:$P$21,6,0))&amp;IF(VLOOKUP(B6525,属性中转表!A:G,7,FALSE)&gt;=50,VLOOKUP(A6525,英雄数据表!A:K,9,0),IF(VLOOKUP(B6525,属性中转表!A:G,7,FALSE)&gt;=25,VLOOKUP(A6525,英雄数据表!A:K,5,0),""))</f>
        <v>"atk":300,"hp":5000,"undpspro":50</v>
      </c>
      <c r="J6525" s="20" t="str">
        <f>IF(I6525="","",属性中转表!$I$1&amp;(IF(VLOOKUP(B6525,属性中转表!A:G,7,FALSE)=0,0,VLOOKUP(VLOOKUP(B6525,属性中转表!A:G,7,FALSE),属性中转表!$K$2:$P$21,4,0)))+IFERROR(VLOOKUP(A6525,英雄数据表!A:K,IF(武魂!B6525&gt;=50,10,IF(武魂!B6525&gt;=25,6)),0),0))</f>
        <v>,"dpspro":50</v>
      </c>
      <c r="K6525" s="32" t="str">
        <f t="shared" si="433"/>
        <v>"atk":300,"hp":5000,"undpspro":50,"dpspro":50</v>
      </c>
      <c r="L6525" s="20" t="str">
        <f>IF(B6525&gt;=50,VLOOKUP(A6525,英雄数据表!A:L,11,FALSE),IF(B6525&gt;=25,VLOOKUP(A6525,英雄数据表!A:L,7,0),""))</f>
        <v/>
      </c>
      <c r="M6525" s="20" t="str">
        <f>IFERROR(VLOOKUP(B6525,属性中转表!$K$2:$O$21,5,FALSE),"")</f>
        <v/>
      </c>
      <c r="N6525" s="20" t="str">
        <f>IF(B6525=25,VLOOKUP(A6525,英雄数据表!A:L,8,FALSE),IF(B6525=50,VLOOKUP(A6525,英雄数据表!A:L,12,0),""))</f>
        <v/>
      </c>
    </row>
    <row r="6526" spans="1:14" x14ac:dyDescent="0.3">
      <c r="A6526" s="20">
        <v>45056</v>
      </c>
      <c r="B6526" s="21">
        <f t="shared" si="434"/>
        <v>25</v>
      </c>
      <c r="C6526" s="21">
        <v>5</v>
      </c>
      <c r="D6526" s="21">
        <f>VLOOKUP(A6526,英雄数据表!A:D,4,0)</f>
        <v>4</v>
      </c>
      <c r="E6526" s="20" t="str">
        <f>VLOOKUP(A6526,英雄数据表!A:C,3,0)</f>
        <v>风语面具</v>
      </c>
      <c r="F6526" s="20">
        <f t="shared" si="435"/>
        <v>45056</v>
      </c>
      <c r="G6526" s="20">
        <f t="shared" si="436"/>
        <v>45056</v>
      </c>
      <c r="H6526" s="21" t="str">
        <f>VLOOKUP(B6526,属性中转表!A:F,6,FALSE)</f>
        <v>"hp":66600,"atk":1850</v>
      </c>
      <c r="I6526" s="20" t="str">
        <f>IF(VLOOKUP(B6526,属性中转表!A:G,7,FALSE)=0,"",VLOOKUP(VLOOKUP(B6526,属性中转表!A:G,7,FALSE),属性中转表!$K$2:$P$21,6,0))&amp;IF(VLOOKUP(B6526,属性中转表!A:G,7,FALSE)&gt;=50,VLOOKUP(A6526,英雄数据表!A:K,9,0),IF(VLOOKUP(B6526,属性中转表!A:G,7,FALSE)&gt;=25,VLOOKUP(A6526,英雄数据表!A:K,5,0),""))</f>
        <v>"atk":300,"hp":5000,"undpspro":50</v>
      </c>
      <c r="J6526" s="20" t="str">
        <f>IF(I6526="","",属性中转表!$I$1&amp;(IF(VLOOKUP(B6526,属性中转表!A:G,7,FALSE)=0,0,VLOOKUP(VLOOKUP(B6526,属性中转表!A:G,7,FALSE),属性中转表!$K$2:$P$21,4,0)))+IFERROR(VLOOKUP(A6526,英雄数据表!A:K,IF(武魂!B6526&gt;=50,10,IF(武魂!B6526&gt;=25,6)),0),0))</f>
        <v>,"dpspro":50</v>
      </c>
      <c r="K6526" s="32" t="str">
        <f t="shared" si="433"/>
        <v>"atk":300,"hp":5000,"undpspro":50,"dpspro":50</v>
      </c>
      <c r="L6526" s="20" t="str">
        <f>IF(B6526&gt;=50,VLOOKUP(A6526,英雄数据表!A:L,11,FALSE),IF(B6526&gt;=25,VLOOKUP(A6526,英雄数据表!A:L,7,0),""))</f>
        <v>"4505601004"</v>
      </c>
      <c r="M6526" s="20" t="str">
        <f>IFERROR(VLOOKUP(B6526,属性中转表!$K$2:$O$21,5,FALSE),"")</f>
        <v/>
      </c>
      <c r="N6526" s="20" t="str">
        <f>IF(B6526=25,VLOOKUP(A6526,英雄数据表!A:L,8,FALSE),IF(B6526=50,VLOOKUP(A6526,英雄数据表!A:L,12,0),""))</f>
        <v>对血量高于50%的敌人，伤害增加12%，对血量低于50%的敌人伤害增加21%</v>
      </c>
    </row>
    <row r="6527" spans="1:14" x14ac:dyDescent="0.3">
      <c r="A6527" s="20">
        <v>45056</v>
      </c>
      <c r="B6527" s="21">
        <f t="shared" si="434"/>
        <v>26</v>
      </c>
      <c r="C6527" s="21">
        <v>5</v>
      </c>
      <c r="D6527" s="21">
        <f>VLOOKUP(A6527,英雄数据表!A:D,4,0)</f>
        <v>4</v>
      </c>
      <c r="E6527" s="20" t="str">
        <f>VLOOKUP(A6527,英雄数据表!A:C,3,0)</f>
        <v>风语面具</v>
      </c>
      <c r="F6527" s="20">
        <f t="shared" si="435"/>
        <v>45056</v>
      </c>
      <c r="G6527" s="20">
        <f t="shared" si="436"/>
        <v>45056</v>
      </c>
      <c r="H6527" s="21" t="str">
        <f>VLOOKUP(B6527,属性中转表!A:F,6,FALSE)</f>
        <v>"hp":70200,"atk":1950</v>
      </c>
      <c r="I6527" s="20" t="str">
        <f>IF(VLOOKUP(B6527,属性中转表!A:G,7,FALSE)=0,"",VLOOKUP(VLOOKUP(B6527,属性中转表!A:G,7,FALSE),属性中转表!$K$2:$P$21,6,0))&amp;IF(VLOOKUP(B6527,属性中转表!A:G,7,FALSE)&gt;=50,VLOOKUP(A6527,英雄数据表!A:K,9,0),IF(VLOOKUP(B6527,属性中转表!A:G,7,FALSE)&gt;=25,VLOOKUP(A6527,英雄数据表!A:K,5,0),""))</f>
        <v>"atk":300,"hp":5000,"undpspro":50</v>
      </c>
      <c r="J6527" s="20" t="str">
        <f>IF(I6527="","",属性中转表!$I$1&amp;(IF(VLOOKUP(B6527,属性中转表!A:G,7,FALSE)=0,0,VLOOKUP(VLOOKUP(B6527,属性中转表!A:G,7,FALSE),属性中转表!$K$2:$P$21,4,0)))+IFERROR(VLOOKUP(A6527,英雄数据表!A:K,IF(武魂!B6527&gt;=50,10,IF(武魂!B6527&gt;=25,6)),0),0))</f>
        <v>,"dpspro":50</v>
      </c>
      <c r="K6527" s="32" t="str">
        <f t="shared" si="433"/>
        <v>"atk":300,"hp":5000,"undpspro":50,"dpspro":50</v>
      </c>
      <c r="L6527" s="20" t="str">
        <f>IF(B6527&gt;=50,VLOOKUP(A6527,英雄数据表!A:L,11,FALSE),IF(B6527&gt;=25,VLOOKUP(A6527,英雄数据表!A:L,7,0),""))</f>
        <v>"4505601004"</v>
      </c>
      <c r="M6527" s="20" t="str">
        <f>IFERROR(VLOOKUP(B6527,属性中转表!$K$2:$O$21,5,FALSE),"")</f>
        <v/>
      </c>
      <c r="N6527" s="20" t="str">
        <f>IF(B6527=25,VLOOKUP(A6527,英雄数据表!A:L,8,FALSE),IF(B6527=50,VLOOKUP(A6527,英雄数据表!A:L,12,0),""))</f>
        <v/>
      </c>
    </row>
    <row r="6528" spans="1:14" x14ac:dyDescent="0.3">
      <c r="A6528" s="20">
        <v>45056</v>
      </c>
      <c r="B6528" s="21">
        <f t="shared" si="434"/>
        <v>27</v>
      </c>
      <c r="C6528" s="21">
        <v>5</v>
      </c>
      <c r="D6528" s="21">
        <f>VLOOKUP(A6528,英雄数据表!A:D,4,0)</f>
        <v>4</v>
      </c>
      <c r="E6528" s="20" t="str">
        <f>VLOOKUP(A6528,英雄数据表!A:C,3,0)</f>
        <v>风语面具</v>
      </c>
      <c r="F6528" s="20">
        <f t="shared" si="435"/>
        <v>45056</v>
      </c>
      <c r="G6528" s="20">
        <f t="shared" si="436"/>
        <v>45056</v>
      </c>
      <c r="H6528" s="21" t="str">
        <f>VLOOKUP(B6528,属性中转表!A:F,6,FALSE)</f>
        <v>"hp":73800,"atk":2050</v>
      </c>
      <c r="I6528" s="20" t="str">
        <f>IF(VLOOKUP(B6528,属性中转表!A:G,7,FALSE)=0,"",VLOOKUP(VLOOKUP(B6528,属性中转表!A:G,7,FALSE),属性中转表!$K$2:$P$21,6,0))&amp;IF(VLOOKUP(B6528,属性中转表!A:G,7,FALSE)&gt;=50,VLOOKUP(A6528,英雄数据表!A:K,9,0),IF(VLOOKUP(B6528,属性中转表!A:G,7,FALSE)&gt;=25,VLOOKUP(A6528,英雄数据表!A:K,5,0),""))</f>
        <v>"atk":300,"hp":5000,"undpspro":50</v>
      </c>
      <c r="J6528" s="20" t="str">
        <f>IF(I6528="","",属性中转表!$I$1&amp;(IF(VLOOKUP(B6528,属性中转表!A:G,7,FALSE)=0,0,VLOOKUP(VLOOKUP(B6528,属性中转表!A:G,7,FALSE),属性中转表!$K$2:$P$21,4,0)))+IFERROR(VLOOKUP(A6528,英雄数据表!A:K,IF(武魂!B6528&gt;=50,10,IF(武魂!B6528&gt;=25,6)),0),0))</f>
        <v>,"dpspro":50</v>
      </c>
      <c r="K6528" s="32" t="str">
        <f t="shared" si="433"/>
        <v>"atk":300,"hp":5000,"undpspro":50,"dpspro":50</v>
      </c>
      <c r="L6528" s="20" t="str">
        <f>IF(B6528&gt;=50,VLOOKUP(A6528,英雄数据表!A:L,11,FALSE),IF(B6528&gt;=25,VLOOKUP(A6528,英雄数据表!A:L,7,0),""))</f>
        <v>"4505601004"</v>
      </c>
      <c r="M6528" s="20" t="str">
        <f>IFERROR(VLOOKUP(B6528,属性中转表!$K$2:$O$21,5,FALSE),"")</f>
        <v/>
      </c>
      <c r="N6528" s="20" t="str">
        <f>IF(B6528=25,VLOOKUP(A6528,英雄数据表!A:L,8,FALSE),IF(B6528=50,VLOOKUP(A6528,英雄数据表!A:L,12,0),""))</f>
        <v/>
      </c>
    </row>
    <row r="6529" spans="1:14" x14ac:dyDescent="0.3">
      <c r="A6529" s="20">
        <v>45056</v>
      </c>
      <c r="B6529" s="21">
        <f t="shared" si="434"/>
        <v>28</v>
      </c>
      <c r="C6529" s="21">
        <v>5</v>
      </c>
      <c r="D6529" s="21">
        <f>VLOOKUP(A6529,英雄数据表!A:D,4,0)</f>
        <v>4</v>
      </c>
      <c r="E6529" s="20" t="str">
        <f>VLOOKUP(A6529,英雄数据表!A:C,3,0)</f>
        <v>风语面具</v>
      </c>
      <c r="F6529" s="20">
        <f t="shared" si="435"/>
        <v>45056</v>
      </c>
      <c r="G6529" s="20">
        <f t="shared" si="436"/>
        <v>45056</v>
      </c>
      <c r="H6529" s="21" t="str">
        <f>VLOOKUP(B6529,属性中转表!A:F,6,FALSE)</f>
        <v>"hp":77400,"atk":2150</v>
      </c>
      <c r="I6529" s="20" t="str">
        <f>IF(VLOOKUP(B6529,属性中转表!A:G,7,FALSE)=0,"",VLOOKUP(VLOOKUP(B6529,属性中转表!A:G,7,FALSE),属性中转表!$K$2:$P$21,6,0))&amp;IF(VLOOKUP(B6529,属性中转表!A:G,7,FALSE)&gt;=50,VLOOKUP(A6529,英雄数据表!A:K,9,0),IF(VLOOKUP(B6529,属性中转表!A:G,7,FALSE)&gt;=25,VLOOKUP(A6529,英雄数据表!A:K,5,0),""))</f>
        <v>"atk":300,"hp":5000,"undpspro":50</v>
      </c>
      <c r="J6529" s="20" t="str">
        <f>IF(I6529="","",属性中转表!$I$1&amp;(IF(VLOOKUP(B6529,属性中转表!A:G,7,FALSE)=0,0,VLOOKUP(VLOOKUP(B6529,属性中转表!A:G,7,FALSE),属性中转表!$K$2:$P$21,4,0)))+IFERROR(VLOOKUP(A6529,英雄数据表!A:K,IF(武魂!B6529&gt;=50,10,IF(武魂!B6529&gt;=25,6)),0),0))</f>
        <v>,"dpspro":50</v>
      </c>
      <c r="K6529" s="32" t="str">
        <f t="shared" si="433"/>
        <v>"atk":300,"hp":5000,"undpspro":50,"dpspro":50</v>
      </c>
      <c r="L6529" s="20" t="str">
        <f>IF(B6529&gt;=50,VLOOKUP(A6529,英雄数据表!A:L,11,FALSE),IF(B6529&gt;=25,VLOOKUP(A6529,英雄数据表!A:L,7,0),""))</f>
        <v>"4505601004"</v>
      </c>
      <c r="M6529" s="20" t="str">
        <f>IFERROR(VLOOKUP(B6529,属性中转表!$K$2:$O$21,5,FALSE),"")</f>
        <v/>
      </c>
      <c r="N6529" s="20" t="str">
        <f>IF(B6529=25,VLOOKUP(A6529,英雄数据表!A:L,8,FALSE),IF(B6529=50,VLOOKUP(A6529,英雄数据表!A:L,12,0),""))</f>
        <v/>
      </c>
    </row>
    <row r="6530" spans="1:14" x14ac:dyDescent="0.3">
      <c r="A6530" s="20">
        <v>45056</v>
      </c>
      <c r="B6530" s="21">
        <f t="shared" si="434"/>
        <v>29</v>
      </c>
      <c r="C6530" s="21">
        <v>5</v>
      </c>
      <c r="D6530" s="21">
        <f>VLOOKUP(A6530,英雄数据表!A:D,4,0)</f>
        <v>4</v>
      </c>
      <c r="E6530" s="20" t="str">
        <f>VLOOKUP(A6530,英雄数据表!A:C,3,0)</f>
        <v>风语面具</v>
      </c>
      <c r="F6530" s="20">
        <f t="shared" si="435"/>
        <v>45056</v>
      </c>
      <c r="G6530" s="20">
        <f t="shared" si="436"/>
        <v>45056</v>
      </c>
      <c r="H6530" s="21" t="str">
        <f>VLOOKUP(B6530,属性中转表!A:F,6,FALSE)</f>
        <v>"hp":81000,"atk":2250</v>
      </c>
      <c r="I6530" s="20" t="str">
        <f>IF(VLOOKUP(B6530,属性中转表!A:G,7,FALSE)=0,"",VLOOKUP(VLOOKUP(B6530,属性中转表!A:G,7,FALSE),属性中转表!$K$2:$P$21,6,0))&amp;IF(VLOOKUP(B6530,属性中转表!A:G,7,FALSE)&gt;=50,VLOOKUP(A6530,英雄数据表!A:K,9,0),IF(VLOOKUP(B6530,属性中转表!A:G,7,FALSE)&gt;=25,VLOOKUP(A6530,英雄数据表!A:K,5,0),""))</f>
        <v>"atk":300,"hp":5000,"undpspro":50</v>
      </c>
      <c r="J6530" s="20" t="str">
        <f>IF(I6530="","",属性中转表!$I$1&amp;(IF(VLOOKUP(B6530,属性中转表!A:G,7,FALSE)=0,0,VLOOKUP(VLOOKUP(B6530,属性中转表!A:G,7,FALSE),属性中转表!$K$2:$P$21,4,0)))+IFERROR(VLOOKUP(A6530,英雄数据表!A:K,IF(武魂!B6530&gt;=50,10,IF(武魂!B6530&gt;=25,6)),0),0))</f>
        <v>,"dpspro":50</v>
      </c>
      <c r="K6530" s="32" t="str">
        <f t="shared" si="433"/>
        <v>"atk":300,"hp":5000,"undpspro":50,"dpspro":50</v>
      </c>
      <c r="L6530" s="20" t="str">
        <f>IF(B6530&gt;=50,VLOOKUP(A6530,英雄数据表!A:L,11,FALSE),IF(B6530&gt;=25,VLOOKUP(A6530,英雄数据表!A:L,7,0),""))</f>
        <v>"4505601004"</v>
      </c>
      <c r="M6530" s="20" t="str">
        <f>IFERROR(VLOOKUP(B6530,属性中转表!$K$2:$O$21,5,FALSE),"")</f>
        <v/>
      </c>
      <c r="N6530" s="20" t="str">
        <f>IF(B6530=25,VLOOKUP(A6530,英雄数据表!A:L,8,FALSE),IF(B6530=50,VLOOKUP(A6530,英雄数据表!A:L,12,0),""))</f>
        <v/>
      </c>
    </row>
    <row r="6531" spans="1:14" x14ac:dyDescent="0.3">
      <c r="A6531" s="20">
        <v>45056</v>
      </c>
      <c r="B6531" s="21">
        <f t="shared" si="434"/>
        <v>30</v>
      </c>
      <c r="C6531" s="21">
        <v>5</v>
      </c>
      <c r="D6531" s="21">
        <f>VLOOKUP(A6531,英雄数据表!A:D,4,0)</f>
        <v>4</v>
      </c>
      <c r="E6531" s="20" t="str">
        <f>VLOOKUP(A6531,英雄数据表!A:C,3,0)</f>
        <v>风语面具</v>
      </c>
      <c r="F6531" s="20">
        <f t="shared" si="435"/>
        <v>45056</v>
      </c>
      <c r="G6531" s="20">
        <f t="shared" si="436"/>
        <v>45056</v>
      </c>
      <c r="H6531" s="21" t="str">
        <f>VLOOKUP(B6531,属性中转表!A:F,6,FALSE)</f>
        <v>"hp":84600,"atk":2350</v>
      </c>
      <c r="I6531" s="20" t="str">
        <f>IF(VLOOKUP(B6531,属性中转表!A:G,7,FALSE)=0,"",VLOOKUP(VLOOKUP(B6531,属性中转表!A:G,7,FALSE),属性中转表!$K$2:$P$21,6,0))&amp;IF(VLOOKUP(B6531,属性中转表!A:G,7,FALSE)&gt;=50,VLOOKUP(A6531,英雄数据表!A:K,9,0),IF(VLOOKUP(B6531,属性中转表!A:G,7,FALSE)&gt;=25,VLOOKUP(A6531,英雄数据表!A:K,5,0),""))</f>
        <v>"atk":300,"hp":5000,"undpspro":100</v>
      </c>
      <c r="J6531" s="20" t="str">
        <f>IF(I6531="","",属性中转表!$I$1&amp;(IF(VLOOKUP(B6531,属性中转表!A:G,7,FALSE)=0,0,VLOOKUP(VLOOKUP(B6531,属性中转表!A:G,7,FALSE),属性中转表!$K$2:$P$21,4,0)))+IFERROR(VLOOKUP(A6531,英雄数据表!A:K,IF(武魂!B6531&gt;=50,10,IF(武魂!B6531&gt;=25,6)),0),0))</f>
        <v>,"dpspro":50</v>
      </c>
      <c r="K6531" s="32" t="str">
        <f t="shared" si="433"/>
        <v>"atk":300,"hp":5000,"undpspro":100,"dpspro":50</v>
      </c>
      <c r="L6531" s="20" t="str">
        <f>IF(B6531&gt;=50,VLOOKUP(A6531,英雄数据表!A:L,11,FALSE),IF(B6531&gt;=25,VLOOKUP(A6531,英雄数据表!A:L,7,0),""))</f>
        <v>"4505601004"</v>
      </c>
      <c r="M6531" s="20" t="str">
        <f>IFERROR(VLOOKUP(B6531,属性中转表!$K$2:$O$21,5,FALSE),"")</f>
        <v>"undpspro":50</v>
      </c>
      <c r="N6531" s="20" t="str">
        <f>IF(B6531=25,VLOOKUP(A6531,英雄数据表!A:L,8,FALSE),IF(B6531=50,VLOOKUP(A6531,英雄数据表!A:L,12,0),""))</f>
        <v/>
      </c>
    </row>
    <row r="6532" spans="1:14" x14ac:dyDescent="0.3">
      <c r="A6532" s="20">
        <v>45056</v>
      </c>
      <c r="B6532" s="21">
        <f t="shared" si="434"/>
        <v>31</v>
      </c>
      <c r="C6532" s="21">
        <v>5</v>
      </c>
      <c r="D6532" s="21">
        <f>VLOOKUP(A6532,英雄数据表!A:D,4,0)</f>
        <v>4</v>
      </c>
      <c r="E6532" s="20" t="str">
        <f>VLOOKUP(A6532,英雄数据表!A:C,3,0)</f>
        <v>风语面具</v>
      </c>
      <c r="F6532" s="20">
        <f t="shared" si="435"/>
        <v>45056</v>
      </c>
      <c r="G6532" s="20">
        <f t="shared" si="436"/>
        <v>45056</v>
      </c>
      <c r="H6532" s="21" t="str">
        <f>VLOOKUP(B6532,属性中转表!A:F,6,FALSE)</f>
        <v>"hp":89100,"atk":2475</v>
      </c>
      <c r="I6532" s="20" t="str">
        <f>IF(VLOOKUP(B6532,属性中转表!A:G,7,FALSE)=0,"",VLOOKUP(VLOOKUP(B6532,属性中转表!A:G,7,FALSE),属性中转表!$K$2:$P$21,6,0))&amp;IF(VLOOKUP(B6532,属性中转表!A:G,7,FALSE)&gt;=50,VLOOKUP(A6532,英雄数据表!A:K,9,0),IF(VLOOKUP(B6532,属性中转表!A:G,7,FALSE)&gt;=25,VLOOKUP(A6532,英雄数据表!A:K,5,0),""))</f>
        <v>"atk":300,"hp":5000,"undpspro":100</v>
      </c>
      <c r="J6532" s="20" t="str">
        <f>IF(I6532="","",属性中转表!$I$1&amp;(IF(VLOOKUP(B6532,属性中转表!A:G,7,FALSE)=0,0,VLOOKUP(VLOOKUP(B6532,属性中转表!A:G,7,FALSE),属性中转表!$K$2:$P$21,4,0)))+IFERROR(VLOOKUP(A6532,英雄数据表!A:K,IF(武魂!B6532&gt;=50,10,IF(武魂!B6532&gt;=25,6)),0),0))</f>
        <v>,"dpspro":50</v>
      </c>
      <c r="K6532" s="32" t="str">
        <f t="shared" si="433"/>
        <v>"atk":300,"hp":5000,"undpspro":100,"dpspro":50</v>
      </c>
      <c r="L6532" s="20" t="str">
        <f>IF(B6532&gt;=50,VLOOKUP(A6532,英雄数据表!A:L,11,FALSE),IF(B6532&gt;=25,VLOOKUP(A6532,英雄数据表!A:L,7,0),""))</f>
        <v>"4505601004"</v>
      </c>
      <c r="M6532" s="20" t="str">
        <f>IFERROR(VLOOKUP(B6532,属性中转表!$K$2:$O$21,5,FALSE),"")</f>
        <v/>
      </c>
      <c r="N6532" s="20" t="str">
        <f>IF(B6532=25,VLOOKUP(A6532,英雄数据表!A:L,8,FALSE),IF(B6532=50,VLOOKUP(A6532,英雄数据表!A:L,12,0),""))</f>
        <v/>
      </c>
    </row>
    <row r="6533" spans="1:14" x14ac:dyDescent="0.3">
      <c r="A6533" s="20">
        <v>45056</v>
      </c>
      <c r="B6533" s="21">
        <f t="shared" si="434"/>
        <v>32</v>
      </c>
      <c r="C6533" s="21">
        <v>5</v>
      </c>
      <c r="D6533" s="21">
        <f>VLOOKUP(A6533,英雄数据表!A:D,4,0)</f>
        <v>4</v>
      </c>
      <c r="E6533" s="20" t="str">
        <f>VLOOKUP(A6533,英雄数据表!A:C,3,0)</f>
        <v>风语面具</v>
      </c>
      <c r="F6533" s="20">
        <f t="shared" si="435"/>
        <v>45056</v>
      </c>
      <c r="G6533" s="20">
        <f t="shared" si="436"/>
        <v>45056</v>
      </c>
      <c r="H6533" s="21" t="str">
        <f>VLOOKUP(B6533,属性中转表!A:F,6,FALSE)</f>
        <v>"hp":93600,"atk":2600</v>
      </c>
      <c r="I6533" s="20" t="str">
        <f>IF(VLOOKUP(B6533,属性中转表!A:G,7,FALSE)=0,"",VLOOKUP(VLOOKUP(B6533,属性中转表!A:G,7,FALSE),属性中转表!$K$2:$P$21,6,0))&amp;IF(VLOOKUP(B6533,属性中转表!A:G,7,FALSE)&gt;=50,VLOOKUP(A6533,英雄数据表!A:K,9,0),IF(VLOOKUP(B6533,属性中转表!A:G,7,FALSE)&gt;=25,VLOOKUP(A6533,英雄数据表!A:K,5,0),""))</f>
        <v>"atk":300,"hp":5000,"undpspro":100</v>
      </c>
      <c r="J6533" s="20" t="str">
        <f>IF(I6533="","",属性中转表!$I$1&amp;(IF(VLOOKUP(B6533,属性中转表!A:G,7,FALSE)=0,0,VLOOKUP(VLOOKUP(B6533,属性中转表!A:G,7,FALSE),属性中转表!$K$2:$P$21,4,0)))+IFERROR(VLOOKUP(A6533,英雄数据表!A:K,IF(武魂!B6533&gt;=50,10,IF(武魂!B6533&gt;=25,6)),0),0))</f>
        <v>,"dpspro":50</v>
      </c>
      <c r="K6533" s="32" t="str">
        <f t="shared" si="433"/>
        <v>"atk":300,"hp":5000,"undpspro":100,"dpspro":50</v>
      </c>
      <c r="L6533" s="20" t="str">
        <f>IF(B6533&gt;=50,VLOOKUP(A6533,英雄数据表!A:L,11,FALSE),IF(B6533&gt;=25,VLOOKUP(A6533,英雄数据表!A:L,7,0),""))</f>
        <v>"4505601004"</v>
      </c>
      <c r="M6533" s="20" t="str">
        <f>IFERROR(VLOOKUP(B6533,属性中转表!$K$2:$O$21,5,FALSE),"")</f>
        <v/>
      </c>
      <c r="N6533" s="20" t="str">
        <f>IF(B6533=25,VLOOKUP(A6533,英雄数据表!A:L,8,FALSE),IF(B6533=50,VLOOKUP(A6533,英雄数据表!A:L,12,0),""))</f>
        <v/>
      </c>
    </row>
    <row r="6534" spans="1:14" x14ac:dyDescent="0.3">
      <c r="A6534" s="20">
        <v>45056</v>
      </c>
      <c r="B6534" s="21">
        <f t="shared" si="434"/>
        <v>33</v>
      </c>
      <c r="C6534" s="21">
        <v>5</v>
      </c>
      <c r="D6534" s="21">
        <f>VLOOKUP(A6534,英雄数据表!A:D,4,0)</f>
        <v>4</v>
      </c>
      <c r="E6534" s="20" t="str">
        <f>VLOOKUP(A6534,英雄数据表!A:C,3,0)</f>
        <v>风语面具</v>
      </c>
      <c r="F6534" s="20">
        <f t="shared" si="435"/>
        <v>45056</v>
      </c>
      <c r="G6534" s="20">
        <f t="shared" si="436"/>
        <v>45056</v>
      </c>
      <c r="H6534" s="21" t="str">
        <f>VLOOKUP(B6534,属性中转表!A:F,6,FALSE)</f>
        <v>"hp":98100,"atk":2725</v>
      </c>
      <c r="I6534" s="20" t="str">
        <f>IF(VLOOKUP(B6534,属性中转表!A:G,7,FALSE)=0,"",VLOOKUP(VLOOKUP(B6534,属性中转表!A:G,7,FALSE),属性中转表!$K$2:$P$21,6,0))&amp;IF(VLOOKUP(B6534,属性中转表!A:G,7,FALSE)&gt;=50,VLOOKUP(A6534,英雄数据表!A:K,9,0),IF(VLOOKUP(B6534,属性中转表!A:G,7,FALSE)&gt;=25,VLOOKUP(A6534,英雄数据表!A:K,5,0),""))</f>
        <v>"atk":300,"hp":5000,"undpspro":100</v>
      </c>
      <c r="J6534" s="20" t="str">
        <f>IF(I6534="","",属性中转表!$I$1&amp;(IF(VLOOKUP(B6534,属性中转表!A:G,7,FALSE)=0,0,VLOOKUP(VLOOKUP(B6534,属性中转表!A:G,7,FALSE),属性中转表!$K$2:$P$21,4,0)))+IFERROR(VLOOKUP(A6534,英雄数据表!A:K,IF(武魂!B6534&gt;=50,10,IF(武魂!B6534&gt;=25,6)),0),0))</f>
        <v>,"dpspro":50</v>
      </c>
      <c r="K6534" s="32" t="str">
        <f t="shared" si="433"/>
        <v>"atk":300,"hp":5000,"undpspro":100,"dpspro":50</v>
      </c>
      <c r="L6534" s="20" t="str">
        <f>IF(B6534&gt;=50,VLOOKUP(A6534,英雄数据表!A:L,11,FALSE),IF(B6534&gt;=25,VLOOKUP(A6534,英雄数据表!A:L,7,0),""))</f>
        <v>"4505601004"</v>
      </c>
      <c r="M6534" s="20" t="str">
        <f>IFERROR(VLOOKUP(B6534,属性中转表!$K$2:$O$21,5,FALSE),"")</f>
        <v/>
      </c>
      <c r="N6534" s="20" t="str">
        <f>IF(B6534=25,VLOOKUP(A6534,英雄数据表!A:L,8,FALSE),IF(B6534=50,VLOOKUP(A6534,英雄数据表!A:L,12,0),""))</f>
        <v/>
      </c>
    </row>
    <row r="6535" spans="1:14" x14ac:dyDescent="0.3">
      <c r="A6535" s="20">
        <v>45056</v>
      </c>
      <c r="B6535" s="21">
        <f t="shared" si="434"/>
        <v>34</v>
      </c>
      <c r="C6535" s="21">
        <v>5</v>
      </c>
      <c r="D6535" s="21">
        <f>VLOOKUP(A6535,英雄数据表!A:D,4,0)</f>
        <v>4</v>
      </c>
      <c r="E6535" s="20" t="str">
        <f>VLOOKUP(A6535,英雄数据表!A:C,3,0)</f>
        <v>风语面具</v>
      </c>
      <c r="F6535" s="20">
        <f t="shared" si="435"/>
        <v>45056</v>
      </c>
      <c r="G6535" s="20">
        <f t="shared" si="436"/>
        <v>45056</v>
      </c>
      <c r="H6535" s="21" t="str">
        <f>VLOOKUP(B6535,属性中转表!A:F,6,FALSE)</f>
        <v>"hp":102600,"atk":2850</v>
      </c>
      <c r="I6535" s="20" t="str">
        <f>IF(VLOOKUP(B6535,属性中转表!A:G,7,FALSE)=0,"",VLOOKUP(VLOOKUP(B6535,属性中转表!A:G,7,FALSE),属性中转表!$K$2:$P$21,6,0))&amp;IF(VLOOKUP(B6535,属性中转表!A:G,7,FALSE)&gt;=50,VLOOKUP(A6535,英雄数据表!A:K,9,0),IF(VLOOKUP(B6535,属性中转表!A:G,7,FALSE)&gt;=25,VLOOKUP(A6535,英雄数据表!A:K,5,0),""))</f>
        <v>"atk":300,"hp":5000,"undpspro":100</v>
      </c>
      <c r="J6535" s="20" t="str">
        <f>IF(I6535="","",属性中转表!$I$1&amp;(IF(VLOOKUP(B6535,属性中转表!A:G,7,FALSE)=0,0,VLOOKUP(VLOOKUP(B6535,属性中转表!A:G,7,FALSE),属性中转表!$K$2:$P$21,4,0)))+IFERROR(VLOOKUP(A6535,英雄数据表!A:K,IF(武魂!B6535&gt;=50,10,IF(武魂!B6535&gt;=25,6)),0),0))</f>
        <v>,"dpspro":50</v>
      </c>
      <c r="K6535" s="32" t="str">
        <f t="shared" si="433"/>
        <v>"atk":300,"hp":5000,"undpspro":100,"dpspro":50</v>
      </c>
      <c r="L6535" s="20" t="str">
        <f>IF(B6535&gt;=50,VLOOKUP(A6535,英雄数据表!A:L,11,FALSE),IF(B6535&gt;=25,VLOOKUP(A6535,英雄数据表!A:L,7,0),""))</f>
        <v>"4505601004"</v>
      </c>
      <c r="M6535" s="20" t="str">
        <f>IFERROR(VLOOKUP(B6535,属性中转表!$K$2:$O$21,5,FALSE),"")</f>
        <v/>
      </c>
      <c r="N6535" s="20" t="str">
        <f>IF(B6535=25,VLOOKUP(A6535,英雄数据表!A:L,8,FALSE),IF(B6535=50,VLOOKUP(A6535,英雄数据表!A:L,12,0),""))</f>
        <v/>
      </c>
    </row>
    <row r="6536" spans="1:14" x14ac:dyDescent="0.3">
      <c r="A6536" s="20">
        <v>45056</v>
      </c>
      <c r="B6536" s="21">
        <f t="shared" si="434"/>
        <v>35</v>
      </c>
      <c r="C6536" s="21">
        <v>5</v>
      </c>
      <c r="D6536" s="21">
        <f>VLOOKUP(A6536,英雄数据表!A:D,4,0)</f>
        <v>4</v>
      </c>
      <c r="E6536" s="20" t="str">
        <f>VLOOKUP(A6536,英雄数据表!A:C,3,0)</f>
        <v>风语面具</v>
      </c>
      <c r="F6536" s="20">
        <f t="shared" si="435"/>
        <v>45056</v>
      </c>
      <c r="G6536" s="20">
        <f t="shared" si="436"/>
        <v>45056</v>
      </c>
      <c r="H6536" s="21" t="str">
        <f>VLOOKUP(B6536,属性中转表!A:F,6,FALSE)</f>
        <v>"hp":107100,"atk":2975</v>
      </c>
      <c r="I6536" s="20" t="str">
        <f>IF(VLOOKUP(B6536,属性中转表!A:G,7,FALSE)=0,"",VLOOKUP(VLOOKUP(B6536,属性中转表!A:G,7,FALSE),属性中转表!$K$2:$P$21,6,0))&amp;IF(VLOOKUP(B6536,属性中转表!A:G,7,FALSE)&gt;=50,VLOOKUP(A6536,英雄数据表!A:K,9,0),IF(VLOOKUP(B6536,属性中转表!A:G,7,FALSE)&gt;=25,VLOOKUP(A6536,英雄数据表!A:K,5,0),""))</f>
        <v>"atk":300,"hp":5000,"undpspro":100</v>
      </c>
      <c r="J6536" s="20" t="str">
        <f>IF(I6536="","",属性中转表!$I$1&amp;(IF(VLOOKUP(B6536,属性中转表!A:G,7,FALSE)=0,0,VLOOKUP(VLOOKUP(B6536,属性中转表!A:G,7,FALSE),属性中转表!$K$2:$P$21,4,0)))+IFERROR(VLOOKUP(A6536,英雄数据表!A:K,IF(武魂!B6536&gt;=50,10,IF(武魂!B6536&gt;=25,6)),0),0))</f>
        <v>,"dpspro":100</v>
      </c>
      <c r="K6536" s="32" t="str">
        <f t="shared" si="433"/>
        <v>"atk":300,"hp":5000,"undpspro":100,"dpspro":100</v>
      </c>
      <c r="L6536" s="20" t="str">
        <f>IF(B6536&gt;=50,VLOOKUP(A6536,英雄数据表!A:L,11,FALSE),IF(B6536&gt;=25,VLOOKUP(A6536,英雄数据表!A:L,7,0),""))</f>
        <v>"4505601004"</v>
      </c>
      <c r="M6536" s="20" t="str">
        <f>IFERROR(VLOOKUP(B6536,属性中转表!$K$2:$O$21,5,FALSE),"")</f>
        <v>"dpspro":50</v>
      </c>
      <c r="N6536" s="20" t="str">
        <f>IF(B6536=25,VLOOKUP(A6536,英雄数据表!A:L,8,FALSE),IF(B6536=50,VLOOKUP(A6536,英雄数据表!A:L,12,0),""))</f>
        <v/>
      </c>
    </row>
    <row r="6537" spans="1:14" x14ac:dyDescent="0.3">
      <c r="A6537" s="20">
        <v>45056</v>
      </c>
      <c r="B6537" s="21">
        <f t="shared" si="434"/>
        <v>36</v>
      </c>
      <c r="C6537" s="21">
        <v>5</v>
      </c>
      <c r="D6537" s="21">
        <f>VLOOKUP(A6537,英雄数据表!A:D,4,0)</f>
        <v>4</v>
      </c>
      <c r="E6537" s="20" t="str">
        <f>VLOOKUP(A6537,英雄数据表!A:C,3,0)</f>
        <v>风语面具</v>
      </c>
      <c r="F6537" s="20">
        <f t="shared" si="435"/>
        <v>45056</v>
      </c>
      <c r="G6537" s="20">
        <f t="shared" si="436"/>
        <v>45056</v>
      </c>
      <c r="H6537" s="21" t="str">
        <f>VLOOKUP(B6537,属性中转表!A:F,6,FALSE)</f>
        <v>"hp":111600,"atk":3100</v>
      </c>
      <c r="I6537" s="20" t="str">
        <f>IF(VLOOKUP(B6537,属性中转表!A:G,7,FALSE)=0,"",VLOOKUP(VLOOKUP(B6537,属性中转表!A:G,7,FALSE),属性中转表!$K$2:$P$21,6,0))&amp;IF(VLOOKUP(B6537,属性中转表!A:G,7,FALSE)&gt;=50,VLOOKUP(A6537,英雄数据表!A:K,9,0),IF(VLOOKUP(B6537,属性中转表!A:G,7,FALSE)&gt;=25,VLOOKUP(A6537,英雄数据表!A:K,5,0),""))</f>
        <v>"atk":300,"hp":5000,"undpspro":100</v>
      </c>
      <c r="J6537" s="20" t="str">
        <f>IF(I6537="","",属性中转表!$I$1&amp;(IF(VLOOKUP(B6537,属性中转表!A:G,7,FALSE)=0,0,VLOOKUP(VLOOKUP(B6537,属性中转表!A:G,7,FALSE),属性中转表!$K$2:$P$21,4,0)))+IFERROR(VLOOKUP(A6537,英雄数据表!A:K,IF(武魂!B6537&gt;=50,10,IF(武魂!B6537&gt;=25,6)),0),0))</f>
        <v>,"dpspro":100</v>
      </c>
      <c r="K6537" s="32" t="str">
        <f t="shared" si="433"/>
        <v>"atk":300,"hp":5000,"undpspro":100,"dpspro":100</v>
      </c>
      <c r="L6537" s="20" t="str">
        <f>IF(B6537&gt;=50,VLOOKUP(A6537,英雄数据表!A:L,11,FALSE),IF(B6537&gt;=25,VLOOKUP(A6537,英雄数据表!A:L,7,0),""))</f>
        <v>"4505601004"</v>
      </c>
      <c r="M6537" s="20" t="str">
        <f>IFERROR(VLOOKUP(B6537,属性中转表!$K$2:$O$21,5,FALSE),"")</f>
        <v/>
      </c>
      <c r="N6537" s="20" t="str">
        <f>IF(B6537=25,VLOOKUP(A6537,英雄数据表!A:L,8,FALSE),IF(B6537=50,VLOOKUP(A6537,英雄数据表!A:L,12,0),""))</f>
        <v/>
      </c>
    </row>
    <row r="6538" spans="1:14" x14ac:dyDescent="0.3">
      <c r="A6538" s="20">
        <v>45056</v>
      </c>
      <c r="B6538" s="21">
        <f t="shared" si="434"/>
        <v>37</v>
      </c>
      <c r="C6538" s="21">
        <v>5</v>
      </c>
      <c r="D6538" s="21">
        <f>VLOOKUP(A6538,英雄数据表!A:D,4,0)</f>
        <v>4</v>
      </c>
      <c r="E6538" s="20" t="str">
        <f>VLOOKUP(A6538,英雄数据表!A:C,3,0)</f>
        <v>风语面具</v>
      </c>
      <c r="F6538" s="20">
        <f t="shared" si="435"/>
        <v>45056</v>
      </c>
      <c r="G6538" s="20">
        <f t="shared" si="436"/>
        <v>45056</v>
      </c>
      <c r="H6538" s="21" t="str">
        <f>VLOOKUP(B6538,属性中转表!A:F,6,FALSE)</f>
        <v>"hp":116100,"atk":3225</v>
      </c>
      <c r="I6538" s="20" t="str">
        <f>IF(VLOOKUP(B6538,属性中转表!A:G,7,FALSE)=0,"",VLOOKUP(VLOOKUP(B6538,属性中转表!A:G,7,FALSE),属性中转表!$K$2:$P$21,6,0))&amp;IF(VLOOKUP(B6538,属性中转表!A:G,7,FALSE)&gt;=50,VLOOKUP(A6538,英雄数据表!A:K,9,0),IF(VLOOKUP(B6538,属性中转表!A:G,7,FALSE)&gt;=25,VLOOKUP(A6538,英雄数据表!A:K,5,0),""))</f>
        <v>"atk":300,"hp":5000,"undpspro":100</v>
      </c>
      <c r="J6538" s="20" t="str">
        <f>IF(I6538="","",属性中转表!$I$1&amp;(IF(VLOOKUP(B6538,属性中转表!A:G,7,FALSE)=0,0,VLOOKUP(VLOOKUP(B6538,属性中转表!A:G,7,FALSE),属性中转表!$K$2:$P$21,4,0)))+IFERROR(VLOOKUP(A6538,英雄数据表!A:K,IF(武魂!B6538&gt;=50,10,IF(武魂!B6538&gt;=25,6)),0),0))</f>
        <v>,"dpspro":100</v>
      </c>
      <c r="K6538" s="32" t="str">
        <f t="shared" si="433"/>
        <v>"atk":300,"hp":5000,"undpspro":100,"dpspro":100</v>
      </c>
      <c r="L6538" s="20" t="str">
        <f>IF(B6538&gt;=50,VLOOKUP(A6538,英雄数据表!A:L,11,FALSE),IF(B6538&gt;=25,VLOOKUP(A6538,英雄数据表!A:L,7,0),""))</f>
        <v>"4505601004"</v>
      </c>
      <c r="M6538" s="20" t="str">
        <f>IFERROR(VLOOKUP(B6538,属性中转表!$K$2:$O$21,5,FALSE),"")</f>
        <v/>
      </c>
      <c r="N6538" s="20" t="str">
        <f>IF(B6538=25,VLOOKUP(A6538,英雄数据表!A:L,8,FALSE),IF(B6538=50,VLOOKUP(A6538,英雄数据表!A:L,12,0),""))</f>
        <v/>
      </c>
    </row>
    <row r="6539" spans="1:14" x14ac:dyDescent="0.3">
      <c r="A6539" s="20">
        <v>45056</v>
      </c>
      <c r="B6539" s="21">
        <f t="shared" si="434"/>
        <v>38</v>
      </c>
      <c r="C6539" s="21">
        <v>5</v>
      </c>
      <c r="D6539" s="21">
        <f>VLOOKUP(A6539,英雄数据表!A:D,4,0)</f>
        <v>4</v>
      </c>
      <c r="E6539" s="20" t="str">
        <f>VLOOKUP(A6539,英雄数据表!A:C,3,0)</f>
        <v>风语面具</v>
      </c>
      <c r="F6539" s="20">
        <f t="shared" si="435"/>
        <v>45056</v>
      </c>
      <c r="G6539" s="20">
        <f t="shared" si="436"/>
        <v>45056</v>
      </c>
      <c r="H6539" s="21" t="str">
        <f>VLOOKUP(B6539,属性中转表!A:F,6,FALSE)</f>
        <v>"hp":120600,"atk":3350</v>
      </c>
      <c r="I6539" s="20" t="str">
        <f>IF(VLOOKUP(B6539,属性中转表!A:G,7,FALSE)=0,"",VLOOKUP(VLOOKUP(B6539,属性中转表!A:G,7,FALSE),属性中转表!$K$2:$P$21,6,0))&amp;IF(VLOOKUP(B6539,属性中转表!A:G,7,FALSE)&gt;=50,VLOOKUP(A6539,英雄数据表!A:K,9,0),IF(VLOOKUP(B6539,属性中转表!A:G,7,FALSE)&gt;=25,VLOOKUP(A6539,英雄数据表!A:K,5,0),""))</f>
        <v>"atk":300,"hp":5000,"undpspro":100</v>
      </c>
      <c r="J6539" s="20" t="str">
        <f>IF(I6539="","",属性中转表!$I$1&amp;(IF(VLOOKUP(B6539,属性中转表!A:G,7,FALSE)=0,0,VLOOKUP(VLOOKUP(B6539,属性中转表!A:G,7,FALSE),属性中转表!$K$2:$P$21,4,0)))+IFERROR(VLOOKUP(A6539,英雄数据表!A:K,IF(武魂!B6539&gt;=50,10,IF(武魂!B6539&gt;=25,6)),0),0))</f>
        <v>,"dpspro":100</v>
      </c>
      <c r="K6539" s="32" t="str">
        <f t="shared" si="433"/>
        <v>"atk":300,"hp":5000,"undpspro":100,"dpspro":100</v>
      </c>
      <c r="L6539" s="20" t="str">
        <f>IF(B6539&gt;=50,VLOOKUP(A6539,英雄数据表!A:L,11,FALSE),IF(B6539&gt;=25,VLOOKUP(A6539,英雄数据表!A:L,7,0),""))</f>
        <v>"4505601004"</v>
      </c>
      <c r="M6539" s="20" t="str">
        <f>IFERROR(VLOOKUP(B6539,属性中转表!$K$2:$O$21,5,FALSE),"")</f>
        <v/>
      </c>
      <c r="N6539" s="20" t="str">
        <f>IF(B6539=25,VLOOKUP(A6539,英雄数据表!A:L,8,FALSE),IF(B6539=50,VLOOKUP(A6539,英雄数据表!A:L,12,0),""))</f>
        <v/>
      </c>
    </row>
    <row r="6540" spans="1:14" x14ac:dyDescent="0.3">
      <c r="A6540" s="20">
        <v>45056</v>
      </c>
      <c r="B6540" s="21">
        <f t="shared" si="434"/>
        <v>39</v>
      </c>
      <c r="C6540" s="21">
        <v>5</v>
      </c>
      <c r="D6540" s="21">
        <f>VLOOKUP(A6540,英雄数据表!A:D,4,0)</f>
        <v>4</v>
      </c>
      <c r="E6540" s="20" t="str">
        <f>VLOOKUP(A6540,英雄数据表!A:C,3,0)</f>
        <v>风语面具</v>
      </c>
      <c r="F6540" s="20">
        <f t="shared" si="435"/>
        <v>45056</v>
      </c>
      <c r="G6540" s="20">
        <f t="shared" si="436"/>
        <v>45056</v>
      </c>
      <c r="H6540" s="21" t="str">
        <f>VLOOKUP(B6540,属性中转表!A:F,6,FALSE)</f>
        <v>"hp":125100,"atk":3475</v>
      </c>
      <c r="I6540" s="20" t="str">
        <f>IF(VLOOKUP(B6540,属性中转表!A:G,7,FALSE)=0,"",VLOOKUP(VLOOKUP(B6540,属性中转表!A:G,7,FALSE),属性中转表!$K$2:$P$21,6,0))&amp;IF(VLOOKUP(B6540,属性中转表!A:G,7,FALSE)&gt;=50,VLOOKUP(A6540,英雄数据表!A:K,9,0),IF(VLOOKUP(B6540,属性中转表!A:G,7,FALSE)&gt;=25,VLOOKUP(A6540,英雄数据表!A:K,5,0),""))</f>
        <v>"atk":300,"hp":5000,"undpspro":100</v>
      </c>
      <c r="J6540" s="20" t="str">
        <f>IF(I6540="","",属性中转表!$I$1&amp;(IF(VLOOKUP(B6540,属性中转表!A:G,7,FALSE)=0,0,VLOOKUP(VLOOKUP(B6540,属性中转表!A:G,7,FALSE),属性中转表!$K$2:$P$21,4,0)))+IFERROR(VLOOKUP(A6540,英雄数据表!A:K,IF(武魂!B6540&gt;=50,10,IF(武魂!B6540&gt;=25,6)),0),0))</f>
        <v>,"dpspro":100</v>
      </c>
      <c r="K6540" s="32" t="str">
        <f t="shared" si="433"/>
        <v>"atk":300,"hp":5000,"undpspro":100,"dpspro":100</v>
      </c>
      <c r="L6540" s="20" t="str">
        <f>IF(B6540&gt;=50,VLOOKUP(A6540,英雄数据表!A:L,11,FALSE),IF(B6540&gt;=25,VLOOKUP(A6540,英雄数据表!A:L,7,0),""))</f>
        <v>"4505601004"</v>
      </c>
      <c r="M6540" s="20" t="str">
        <f>IFERROR(VLOOKUP(B6540,属性中转表!$K$2:$O$21,5,FALSE),"")</f>
        <v/>
      </c>
      <c r="N6540" s="20" t="str">
        <f>IF(B6540=25,VLOOKUP(A6540,英雄数据表!A:L,8,FALSE),IF(B6540=50,VLOOKUP(A6540,英雄数据表!A:L,12,0),""))</f>
        <v/>
      </c>
    </row>
    <row r="6541" spans="1:14" x14ac:dyDescent="0.3">
      <c r="A6541" s="20">
        <v>45056</v>
      </c>
      <c r="B6541" s="21">
        <f t="shared" si="434"/>
        <v>40</v>
      </c>
      <c r="C6541" s="21">
        <v>5</v>
      </c>
      <c r="D6541" s="21">
        <f>VLOOKUP(A6541,英雄数据表!A:D,4,0)</f>
        <v>4</v>
      </c>
      <c r="E6541" s="20" t="str">
        <f>VLOOKUP(A6541,英雄数据表!A:C,3,0)</f>
        <v>风语面具</v>
      </c>
      <c r="F6541" s="20">
        <f t="shared" si="435"/>
        <v>45056</v>
      </c>
      <c r="G6541" s="20">
        <f t="shared" si="436"/>
        <v>45056</v>
      </c>
      <c r="H6541" s="21" t="str">
        <f>VLOOKUP(B6541,属性中转表!A:F,6,FALSE)</f>
        <v>"hp":129600,"atk":3600</v>
      </c>
      <c r="I6541" s="20" t="str">
        <f>IF(VLOOKUP(B6541,属性中转表!A:G,7,FALSE)=0,"",VLOOKUP(VLOOKUP(B6541,属性中转表!A:G,7,FALSE),属性中转表!$K$2:$P$21,6,0))&amp;IF(VLOOKUP(B6541,属性中转表!A:G,7,FALSE)&gt;=50,VLOOKUP(A6541,英雄数据表!A:K,9,0),IF(VLOOKUP(B6541,属性中转表!A:G,7,FALSE)&gt;=25,VLOOKUP(A6541,英雄数据表!A:K,5,0),""))</f>
        <v>"atk":300,"hp":5000,"undpspro":100,"pvpdpspro":50</v>
      </c>
      <c r="J6541" s="20" t="str">
        <f>IF(I6541="","",属性中转表!$I$1&amp;(IF(VLOOKUP(B6541,属性中转表!A:G,7,FALSE)=0,0,VLOOKUP(VLOOKUP(B6541,属性中转表!A:G,7,FALSE),属性中转表!$K$2:$P$21,4,0)))+IFERROR(VLOOKUP(A6541,英雄数据表!A:K,IF(武魂!B6541&gt;=50,10,IF(武魂!B6541&gt;=25,6)),0),0))</f>
        <v>,"dpspro":100</v>
      </c>
      <c r="K6541" s="32" t="str">
        <f t="shared" si="433"/>
        <v>"atk":300,"hp":5000,"undpspro":100,"pvpdpspro":50,"dpspro":100</v>
      </c>
      <c r="L6541" s="20" t="str">
        <f>IF(B6541&gt;=50,VLOOKUP(A6541,英雄数据表!A:L,11,FALSE),IF(B6541&gt;=25,VLOOKUP(A6541,英雄数据表!A:L,7,0),""))</f>
        <v>"4505601004"</v>
      </c>
      <c r="M6541" s="20" t="str">
        <f>IFERROR(VLOOKUP(B6541,属性中转表!$K$2:$O$21,5,FALSE),"")</f>
        <v>"pvpdpspro":50</v>
      </c>
      <c r="N6541" s="20" t="str">
        <f>IF(B6541=25,VLOOKUP(A6541,英雄数据表!A:L,8,FALSE),IF(B6541=50,VLOOKUP(A6541,英雄数据表!A:L,12,0),""))</f>
        <v/>
      </c>
    </row>
    <row r="6542" spans="1:14" x14ac:dyDescent="0.3">
      <c r="A6542" s="20">
        <v>45056</v>
      </c>
      <c r="B6542" s="21">
        <f t="shared" si="434"/>
        <v>41</v>
      </c>
      <c r="C6542" s="21">
        <v>5</v>
      </c>
      <c r="D6542" s="21">
        <f>VLOOKUP(A6542,英雄数据表!A:D,4,0)</f>
        <v>4</v>
      </c>
      <c r="E6542" s="20" t="str">
        <f>VLOOKUP(A6542,英雄数据表!A:C,3,0)</f>
        <v>风语面具</v>
      </c>
      <c r="F6542" s="20">
        <f t="shared" si="435"/>
        <v>45056</v>
      </c>
      <c r="G6542" s="20">
        <f t="shared" si="436"/>
        <v>45056</v>
      </c>
      <c r="H6542" s="21" t="str">
        <f>VLOOKUP(B6542,属性中转表!A:F,6,FALSE)</f>
        <v>"hp":135000,"atk":3750</v>
      </c>
      <c r="I6542" s="20" t="str">
        <f>IF(VLOOKUP(B6542,属性中转表!A:G,7,FALSE)=0,"",VLOOKUP(VLOOKUP(B6542,属性中转表!A:G,7,FALSE),属性中转表!$K$2:$P$21,6,0))&amp;IF(VLOOKUP(B6542,属性中转表!A:G,7,FALSE)&gt;=50,VLOOKUP(A6542,英雄数据表!A:K,9,0),IF(VLOOKUP(B6542,属性中转表!A:G,7,FALSE)&gt;=25,VLOOKUP(A6542,英雄数据表!A:K,5,0),""))</f>
        <v>"atk":300,"hp":5000,"undpspro":100,"pvpdpspro":50</v>
      </c>
      <c r="J6542" s="20" t="str">
        <f>IF(I6542="","",属性中转表!$I$1&amp;(IF(VLOOKUP(B6542,属性中转表!A:G,7,FALSE)=0,0,VLOOKUP(VLOOKUP(B6542,属性中转表!A:G,7,FALSE),属性中转表!$K$2:$P$21,4,0)))+IFERROR(VLOOKUP(A6542,英雄数据表!A:K,IF(武魂!B6542&gt;=50,10,IF(武魂!B6542&gt;=25,6)),0),0))</f>
        <v>,"dpspro":100</v>
      </c>
      <c r="K6542" s="32" t="str">
        <f t="shared" si="433"/>
        <v>"atk":300,"hp":5000,"undpspro":100,"pvpdpspro":50,"dpspro":100</v>
      </c>
      <c r="L6542" s="20" t="str">
        <f>IF(B6542&gt;=50,VLOOKUP(A6542,英雄数据表!A:L,11,FALSE),IF(B6542&gt;=25,VLOOKUP(A6542,英雄数据表!A:L,7,0),""))</f>
        <v>"4505601004"</v>
      </c>
      <c r="M6542" s="20" t="str">
        <f>IFERROR(VLOOKUP(B6542,属性中转表!$K$2:$O$21,5,FALSE),"")</f>
        <v/>
      </c>
      <c r="N6542" s="20" t="str">
        <f>IF(B6542=25,VLOOKUP(A6542,英雄数据表!A:L,8,FALSE),IF(B6542=50,VLOOKUP(A6542,英雄数据表!A:L,12,0),""))</f>
        <v/>
      </c>
    </row>
    <row r="6543" spans="1:14" x14ac:dyDescent="0.3">
      <c r="A6543" s="20">
        <v>45056</v>
      </c>
      <c r="B6543" s="21">
        <f t="shared" si="434"/>
        <v>42</v>
      </c>
      <c r="C6543" s="21">
        <v>5</v>
      </c>
      <c r="D6543" s="21">
        <f>VLOOKUP(A6543,英雄数据表!A:D,4,0)</f>
        <v>4</v>
      </c>
      <c r="E6543" s="20" t="str">
        <f>VLOOKUP(A6543,英雄数据表!A:C,3,0)</f>
        <v>风语面具</v>
      </c>
      <c r="F6543" s="20">
        <f t="shared" si="435"/>
        <v>45056</v>
      </c>
      <c r="G6543" s="20">
        <f t="shared" si="436"/>
        <v>45056</v>
      </c>
      <c r="H6543" s="21" t="str">
        <f>VLOOKUP(B6543,属性中转表!A:F,6,FALSE)</f>
        <v>"hp":140400,"atk":3900</v>
      </c>
      <c r="I6543" s="20" t="str">
        <f>IF(VLOOKUP(B6543,属性中转表!A:G,7,FALSE)=0,"",VLOOKUP(VLOOKUP(B6543,属性中转表!A:G,7,FALSE),属性中转表!$K$2:$P$21,6,0))&amp;IF(VLOOKUP(B6543,属性中转表!A:G,7,FALSE)&gt;=50,VLOOKUP(A6543,英雄数据表!A:K,9,0),IF(VLOOKUP(B6543,属性中转表!A:G,7,FALSE)&gt;=25,VLOOKUP(A6543,英雄数据表!A:K,5,0),""))</f>
        <v>"atk":300,"hp":5000,"undpspro":100,"pvpdpspro":50</v>
      </c>
      <c r="J6543" s="20" t="str">
        <f>IF(I6543="","",属性中转表!$I$1&amp;(IF(VLOOKUP(B6543,属性中转表!A:G,7,FALSE)=0,0,VLOOKUP(VLOOKUP(B6543,属性中转表!A:G,7,FALSE),属性中转表!$K$2:$P$21,4,0)))+IFERROR(VLOOKUP(A6543,英雄数据表!A:K,IF(武魂!B6543&gt;=50,10,IF(武魂!B6543&gt;=25,6)),0),0))</f>
        <v>,"dpspro":100</v>
      </c>
      <c r="K6543" s="32" t="str">
        <f t="shared" si="433"/>
        <v>"atk":300,"hp":5000,"undpspro":100,"pvpdpspro":50,"dpspro":100</v>
      </c>
      <c r="L6543" s="20" t="str">
        <f>IF(B6543&gt;=50,VLOOKUP(A6543,英雄数据表!A:L,11,FALSE),IF(B6543&gt;=25,VLOOKUP(A6543,英雄数据表!A:L,7,0),""))</f>
        <v>"4505601004"</v>
      </c>
      <c r="M6543" s="20" t="str">
        <f>IFERROR(VLOOKUP(B6543,属性中转表!$K$2:$O$21,5,FALSE),"")</f>
        <v/>
      </c>
      <c r="N6543" s="20" t="str">
        <f>IF(B6543=25,VLOOKUP(A6543,英雄数据表!A:L,8,FALSE),IF(B6543=50,VLOOKUP(A6543,英雄数据表!A:L,12,0),""))</f>
        <v/>
      </c>
    </row>
    <row r="6544" spans="1:14" x14ac:dyDescent="0.3">
      <c r="A6544" s="20">
        <v>45056</v>
      </c>
      <c r="B6544" s="21">
        <f t="shared" si="434"/>
        <v>43</v>
      </c>
      <c r="C6544" s="21">
        <v>5</v>
      </c>
      <c r="D6544" s="21">
        <f>VLOOKUP(A6544,英雄数据表!A:D,4,0)</f>
        <v>4</v>
      </c>
      <c r="E6544" s="20" t="str">
        <f>VLOOKUP(A6544,英雄数据表!A:C,3,0)</f>
        <v>风语面具</v>
      </c>
      <c r="F6544" s="20">
        <f t="shared" si="435"/>
        <v>45056</v>
      </c>
      <c r="G6544" s="20">
        <f t="shared" si="436"/>
        <v>45056</v>
      </c>
      <c r="H6544" s="21" t="str">
        <f>VLOOKUP(B6544,属性中转表!A:F,6,FALSE)</f>
        <v>"hp":145800,"atk":4050</v>
      </c>
      <c r="I6544" s="20" t="str">
        <f>IF(VLOOKUP(B6544,属性中转表!A:G,7,FALSE)=0,"",VLOOKUP(VLOOKUP(B6544,属性中转表!A:G,7,FALSE),属性中转表!$K$2:$P$21,6,0))&amp;IF(VLOOKUP(B6544,属性中转表!A:G,7,FALSE)&gt;=50,VLOOKUP(A6544,英雄数据表!A:K,9,0),IF(VLOOKUP(B6544,属性中转表!A:G,7,FALSE)&gt;=25,VLOOKUP(A6544,英雄数据表!A:K,5,0),""))</f>
        <v>"atk":300,"hp":5000,"undpspro":100,"pvpdpspro":50</v>
      </c>
      <c r="J6544" s="20" t="str">
        <f>IF(I6544="","",属性中转表!$I$1&amp;(IF(VLOOKUP(B6544,属性中转表!A:G,7,FALSE)=0,0,VLOOKUP(VLOOKUP(B6544,属性中转表!A:G,7,FALSE),属性中转表!$K$2:$P$21,4,0)))+IFERROR(VLOOKUP(A6544,英雄数据表!A:K,IF(武魂!B6544&gt;=50,10,IF(武魂!B6544&gt;=25,6)),0),0))</f>
        <v>,"dpspro":100</v>
      </c>
      <c r="K6544" s="32" t="str">
        <f t="shared" si="433"/>
        <v>"atk":300,"hp":5000,"undpspro":100,"pvpdpspro":50,"dpspro":100</v>
      </c>
      <c r="L6544" s="20" t="str">
        <f>IF(B6544&gt;=50,VLOOKUP(A6544,英雄数据表!A:L,11,FALSE),IF(B6544&gt;=25,VLOOKUP(A6544,英雄数据表!A:L,7,0),""))</f>
        <v>"4505601004"</v>
      </c>
      <c r="M6544" s="20" t="str">
        <f>IFERROR(VLOOKUP(B6544,属性中转表!$K$2:$O$21,5,FALSE),"")</f>
        <v/>
      </c>
      <c r="N6544" s="20" t="str">
        <f>IF(B6544=25,VLOOKUP(A6544,英雄数据表!A:L,8,FALSE),IF(B6544=50,VLOOKUP(A6544,英雄数据表!A:L,12,0),""))</f>
        <v/>
      </c>
    </row>
    <row r="6545" spans="1:14" x14ac:dyDescent="0.3">
      <c r="A6545" s="20">
        <v>45056</v>
      </c>
      <c r="B6545" s="21">
        <f t="shared" si="434"/>
        <v>44</v>
      </c>
      <c r="C6545" s="21">
        <v>5</v>
      </c>
      <c r="D6545" s="21">
        <f>VLOOKUP(A6545,英雄数据表!A:D,4,0)</f>
        <v>4</v>
      </c>
      <c r="E6545" s="20" t="str">
        <f>VLOOKUP(A6545,英雄数据表!A:C,3,0)</f>
        <v>风语面具</v>
      </c>
      <c r="F6545" s="20">
        <f t="shared" si="435"/>
        <v>45056</v>
      </c>
      <c r="G6545" s="20">
        <f t="shared" si="436"/>
        <v>45056</v>
      </c>
      <c r="H6545" s="21" t="str">
        <f>VLOOKUP(B6545,属性中转表!A:F,6,FALSE)</f>
        <v>"hp":151200,"atk":4200</v>
      </c>
      <c r="I6545" s="20" t="str">
        <f>IF(VLOOKUP(B6545,属性中转表!A:G,7,FALSE)=0,"",VLOOKUP(VLOOKUP(B6545,属性中转表!A:G,7,FALSE),属性中转表!$K$2:$P$21,6,0))&amp;IF(VLOOKUP(B6545,属性中转表!A:G,7,FALSE)&gt;=50,VLOOKUP(A6545,英雄数据表!A:K,9,0),IF(VLOOKUP(B6545,属性中转表!A:G,7,FALSE)&gt;=25,VLOOKUP(A6545,英雄数据表!A:K,5,0),""))</f>
        <v>"atk":300,"hp":5000,"undpspro":100,"pvpdpspro":50</v>
      </c>
      <c r="J6545" s="20" t="str">
        <f>IF(I6545="","",属性中转表!$I$1&amp;(IF(VLOOKUP(B6545,属性中转表!A:G,7,FALSE)=0,0,VLOOKUP(VLOOKUP(B6545,属性中转表!A:G,7,FALSE),属性中转表!$K$2:$P$21,4,0)))+IFERROR(VLOOKUP(A6545,英雄数据表!A:K,IF(武魂!B6545&gt;=50,10,IF(武魂!B6545&gt;=25,6)),0),0))</f>
        <v>,"dpspro":100</v>
      </c>
      <c r="K6545" s="32" t="str">
        <f t="shared" si="433"/>
        <v>"atk":300,"hp":5000,"undpspro":100,"pvpdpspro":50,"dpspro":100</v>
      </c>
      <c r="L6545" s="20" t="str">
        <f>IF(B6545&gt;=50,VLOOKUP(A6545,英雄数据表!A:L,11,FALSE),IF(B6545&gt;=25,VLOOKUP(A6545,英雄数据表!A:L,7,0),""))</f>
        <v>"4505601004"</v>
      </c>
      <c r="M6545" s="20" t="str">
        <f>IFERROR(VLOOKUP(B6545,属性中转表!$K$2:$O$21,5,FALSE),"")</f>
        <v/>
      </c>
      <c r="N6545" s="20" t="str">
        <f>IF(B6545=25,VLOOKUP(A6545,英雄数据表!A:L,8,FALSE),IF(B6545=50,VLOOKUP(A6545,英雄数据表!A:L,12,0),""))</f>
        <v/>
      </c>
    </row>
    <row r="6546" spans="1:14" x14ac:dyDescent="0.3">
      <c r="A6546" s="20">
        <v>45056</v>
      </c>
      <c r="B6546" s="21">
        <f t="shared" si="434"/>
        <v>45</v>
      </c>
      <c r="C6546" s="21">
        <v>5</v>
      </c>
      <c r="D6546" s="21">
        <f>VLOOKUP(A6546,英雄数据表!A:D,4,0)</f>
        <v>4</v>
      </c>
      <c r="E6546" s="20" t="str">
        <f>VLOOKUP(A6546,英雄数据表!A:C,3,0)</f>
        <v>风语面具</v>
      </c>
      <c r="F6546" s="20">
        <f t="shared" si="435"/>
        <v>45056</v>
      </c>
      <c r="G6546" s="20">
        <f t="shared" si="436"/>
        <v>45056</v>
      </c>
      <c r="H6546" s="21" t="str">
        <f>VLOOKUP(B6546,属性中转表!A:F,6,FALSE)</f>
        <v>"hp":156600,"atk":4350</v>
      </c>
      <c r="I6546" s="20" t="str">
        <f>IF(VLOOKUP(B6546,属性中转表!A:G,7,FALSE)=0,"",VLOOKUP(VLOOKUP(B6546,属性中转表!A:G,7,FALSE),属性中转表!$K$2:$P$21,6,0))&amp;IF(VLOOKUP(B6546,属性中转表!A:G,7,FALSE)&gt;=50,VLOOKUP(A6546,英雄数据表!A:K,9,0),IF(VLOOKUP(B6546,属性中转表!A:G,7,FALSE)&gt;=25,VLOOKUP(A6546,英雄数据表!A:K,5,0),""))</f>
        <v>"atk":300,"hp":5000,"undpspro":100,"pvpdpspro":50,"pvpundpspro":50</v>
      </c>
      <c r="J6546" s="20" t="str">
        <f>IF(I6546="","",属性中转表!$I$1&amp;(IF(VLOOKUP(B6546,属性中转表!A:G,7,FALSE)=0,0,VLOOKUP(VLOOKUP(B6546,属性中转表!A:G,7,FALSE),属性中转表!$K$2:$P$21,4,0)))+IFERROR(VLOOKUP(A6546,英雄数据表!A:K,IF(武魂!B6546&gt;=50,10,IF(武魂!B6546&gt;=25,6)),0),0))</f>
        <v>,"dpspro":100</v>
      </c>
      <c r="K6546" s="32" t="str">
        <f t="shared" si="433"/>
        <v>"atk":300,"hp":5000,"undpspro":100,"pvpdpspro":50,"pvpundpspro":50,"dpspro":100</v>
      </c>
      <c r="L6546" s="20" t="str">
        <f>IF(B6546&gt;=50,VLOOKUP(A6546,英雄数据表!A:L,11,FALSE),IF(B6546&gt;=25,VLOOKUP(A6546,英雄数据表!A:L,7,0),""))</f>
        <v>"4505601004"</v>
      </c>
      <c r="M6546" s="20" t="str">
        <f>IFERROR(VLOOKUP(B6546,属性中转表!$K$2:$O$21,5,FALSE),"")</f>
        <v>"pvpundpspro":50</v>
      </c>
      <c r="N6546" s="20" t="str">
        <f>IF(B6546=25,VLOOKUP(A6546,英雄数据表!A:L,8,FALSE),IF(B6546=50,VLOOKUP(A6546,英雄数据表!A:L,12,0),""))</f>
        <v/>
      </c>
    </row>
    <row r="6547" spans="1:14" x14ac:dyDescent="0.3">
      <c r="A6547" s="20">
        <v>45056</v>
      </c>
      <c r="B6547" s="21">
        <f t="shared" si="434"/>
        <v>46</v>
      </c>
      <c r="C6547" s="21">
        <v>5</v>
      </c>
      <c r="D6547" s="21">
        <f>VLOOKUP(A6547,英雄数据表!A:D,4,0)</f>
        <v>4</v>
      </c>
      <c r="E6547" s="20" t="str">
        <f>VLOOKUP(A6547,英雄数据表!A:C,3,0)</f>
        <v>风语面具</v>
      </c>
      <c r="F6547" s="20">
        <f t="shared" si="435"/>
        <v>45056</v>
      </c>
      <c r="G6547" s="20">
        <f t="shared" si="436"/>
        <v>45056</v>
      </c>
      <c r="H6547" s="21" t="str">
        <f>VLOOKUP(B6547,属性中转表!A:F,6,FALSE)</f>
        <v>"hp":162000,"atk":4500</v>
      </c>
      <c r="I6547" s="20" t="str">
        <f>IF(VLOOKUP(B6547,属性中转表!A:G,7,FALSE)=0,"",VLOOKUP(VLOOKUP(B6547,属性中转表!A:G,7,FALSE),属性中转表!$K$2:$P$21,6,0))&amp;IF(VLOOKUP(B6547,属性中转表!A:G,7,FALSE)&gt;=50,VLOOKUP(A6547,英雄数据表!A:K,9,0),IF(VLOOKUP(B6547,属性中转表!A:G,7,FALSE)&gt;=25,VLOOKUP(A6547,英雄数据表!A:K,5,0),""))</f>
        <v>"atk":300,"hp":5000,"undpspro":100,"pvpdpspro":50,"pvpundpspro":50</v>
      </c>
      <c r="J6547" s="20" t="str">
        <f>IF(I6547="","",属性中转表!$I$1&amp;(IF(VLOOKUP(B6547,属性中转表!A:G,7,FALSE)=0,0,VLOOKUP(VLOOKUP(B6547,属性中转表!A:G,7,FALSE),属性中转表!$K$2:$P$21,4,0)))+IFERROR(VLOOKUP(A6547,英雄数据表!A:K,IF(武魂!B6547&gt;=50,10,IF(武魂!B6547&gt;=25,6)),0),0))</f>
        <v>,"dpspro":100</v>
      </c>
      <c r="K6547" s="32" t="str">
        <f t="shared" si="433"/>
        <v>"atk":300,"hp":5000,"undpspro":100,"pvpdpspro":50,"pvpundpspro":50,"dpspro":100</v>
      </c>
      <c r="L6547" s="20" t="str">
        <f>IF(B6547&gt;=50,VLOOKUP(A6547,英雄数据表!A:L,11,FALSE),IF(B6547&gt;=25,VLOOKUP(A6547,英雄数据表!A:L,7,0),""))</f>
        <v>"4505601004"</v>
      </c>
      <c r="M6547" s="20" t="str">
        <f>IFERROR(VLOOKUP(B6547,属性中转表!$K$2:$O$21,5,FALSE),"")</f>
        <v/>
      </c>
      <c r="N6547" s="20" t="str">
        <f>IF(B6547=25,VLOOKUP(A6547,英雄数据表!A:L,8,FALSE),IF(B6547=50,VLOOKUP(A6547,英雄数据表!A:L,12,0),""))</f>
        <v/>
      </c>
    </row>
    <row r="6548" spans="1:14" x14ac:dyDescent="0.3">
      <c r="A6548" s="20">
        <v>45056</v>
      </c>
      <c r="B6548" s="21">
        <f t="shared" si="434"/>
        <v>47</v>
      </c>
      <c r="C6548" s="21">
        <v>5</v>
      </c>
      <c r="D6548" s="21">
        <f>VLOOKUP(A6548,英雄数据表!A:D,4,0)</f>
        <v>4</v>
      </c>
      <c r="E6548" s="20" t="str">
        <f>VLOOKUP(A6548,英雄数据表!A:C,3,0)</f>
        <v>风语面具</v>
      </c>
      <c r="F6548" s="20">
        <f t="shared" si="435"/>
        <v>45056</v>
      </c>
      <c r="G6548" s="20">
        <f t="shared" si="436"/>
        <v>45056</v>
      </c>
      <c r="H6548" s="21" t="str">
        <f>VLOOKUP(B6548,属性中转表!A:F,6,FALSE)</f>
        <v>"hp":167400,"atk":4650</v>
      </c>
      <c r="I6548" s="20" t="str">
        <f>IF(VLOOKUP(B6548,属性中转表!A:G,7,FALSE)=0,"",VLOOKUP(VLOOKUP(B6548,属性中转表!A:G,7,FALSE),属性中转表!$K$2:$P$21,6,0))&amp;IF(VLOOKUP(B6548,属性中转表!A:G,7,FALSE)&gt;=50,VLOOKUP(A6548,英雄数据表!A:K,9,0),IF(VLOOKUP(B6548,属性中转表!A:G,7,FALSE)&gt;=25,VLOOKUP(A6548,英雄数据表!A:K,5,0),""))</f>
        <v>"atk":300,"hp":5000,"undpspro":100,"pvpdpspro":50,"pvpundpspro":50</v>
      </c>
      <c r="J6548" s="20" t="str">
        <f>IF(I6548="","",属性中转表!$I$1&amp;(IF(VLOOKUP(B6548,属性中转表!A:G,7,FALSE)=0,0,VLOOKUP(VLOOKUP(B6548,属性中转表!A:G,7,FALSE),属性中转表!$K$2:$P$21,4,0)))+IFERROR(VLOOKUP(A6548,英雄数据表!A:K,IF(武魂!B6548&gt;=50,10,IF(武魂!B6548&gt;=25,6)),0),0))</f>
        <v>,"dpspro":100</v>
      </c>
      <c r="K6548" s="32" t="str">
        <f t="shared" si="433"/>
        <v>"atk":300,"hp":5000,"undpspro":100,"pvpdpspro":50,"pvpundpspro":50,"dpspro":100</v>
      </c>
      <c r="L6548" s="20" t="str">
        <f>IF(B6548&gt;=50,VLOOKUP(A6548,英雄数据表!A:L,11,FALSE),IF(B6548&gt;=25,VLOOKUP(A6548,英雄数据表!A:L,7,0),""))</f>
        <v>"4505601004"</v>
      </c>
      <c r="M6548" s="20" t="str">
        <f>IFERROR(VLOOKUP(B6548,属性中转表!$K$2:$O$21,5,FALSE),"")</f>
        <v/>
      </c>
      <c r="N6548" s="20" t="str">
        <f>IF(B6548=25,VLOOKUP(A6548,英雄数据表!A:L,8,FALSE),IF(B6548=50,VLOOKUP(A6548,英雄数据表!A:L,12,0),""))</f>
        <v/>
      </c>
    </row>
    <row r="6549" spans="1:14" x14ac:dyDescent="0.3">
      <c r="A6549" s="20">
        <v>45056</v>
      </c>
      <c r="B6549" s="21">
        <f t="shared" si="434"/>
        <v>48</v>
      </c>
      <c r="C6549" s="21">
        <v>5</v>
      </c>
      <c r="D6549" s="21">
        <f>VLOOKUP(A6549,英雄数据表!A:D,4,0)</f>
        <v>4</v>
      </c>
      <c r="E6549" s="20" t="str">
        <f>VLOOKUP(A6549,英雄数据表!A:C,3,0)</f>
        <v>风语面具</v>
      </c>
      <c r="F6549" s="20">
        <f t="shared" si="435"/>
        <v>45056</v>
      </c>
      <c r="G6549" s="20">
        <f t="shared" si="436"/>
        <v>45056</v>
      </c>
      <c r="H6549" s="21" t="str">
        <f>VLOOKUP(B6549,属性中转表!A:F,6,FALSE)</f>
        <v>"hp":172800,"atk":4800</v>
      </c>
      <c r="I6549" s="20" t="str">
        <f>IF(VLOOKUP(B6549,属性中转表!A:G,7,FALSE)=0,"",VLOOKUP(VLOOKUP(B6549,属性中转表!A:G,7,FALSE),属性中转表!$K$2:$P$21,6,0))&amp;IF(VLOOKUP(B6549,属性中转表!A:G,7,FALSE)&gt;=50,VLOOKUP(A6549,英雄数据表!A:K,9,0),IF(VLOOKUP(B6549,属性中转表!A:G,7,FALSE)&gt;=25,VLOOKUP(A6549,英雄数据表!A:K,5,0),""))</f>
        <v>"atk":300,"hp":5000,"undpspro":100,"pvpdpspro":50,"pvpundpspro":50</v>
      </c>
      <c r="J6549" s="20" t="str">
        <f>IF(I6549="","",属性中转表!$I$1&amp;(IF(VLOOKUP(B6549,属性中转表!A:G,7,FALSE)=0,0,VLOOKUP(VLOOKUP(B6549,属性中转表!A:G,7,FALSE),属性中转表!$K$2:$P$21,4,0)))+IFERROR(VLOOKUP(A6549,英雄数据表!A:K,IF(武魂!B6549&gt;=50,10,IF(武魂!B6549&gt;=25,6)),0),0))</f>
        <v>,"dpspro":100</v>
      </c>
      <c r="K6549" s="32" t="str">
        <f t="shared" si="433"/>
        <v>"atk":300,"hp":5000,"undpspro":100,"pvpdpspro":50,"pvpundpspro":50,"dpspro":100</v>
      </c>
      <c r="L6549" s="20" t="str">
        <f>IF(B6549&gt;=50,VLOOKUP(A6549,英雄数据表!A:L,11,FALSE),IF(B6549&gt;=25,VLOOKUP(A6549,英雄数据表!A:L,7,0),""))</f>
        <v>"4505601004"</v>
      </c>
      <c r="M6549" s="20" t="str">
        <f>IFERROR(VLOOKUP(B6549,属性中转表!$K$2:$O$21,5,FALSE),"")</f>
        <v/>
      </c>
      <c r="N6549" s="20" t="str">
        <f>IF(B6549=25,VLOOKUP(A6549,英雄数据表!A:L,8,FALSE),IF(B6549=50,VLOOKUP(A6549,英雄数据表!A:L,12,0),""))</f>
        <v/>
      </c>
    </row>
    <row r="6550" spans="1:14" x14ac:dyDescent="0.3">
      <c r="A6550" s="20">
        <v>45056</v>
      </c>
      <c r="B6550" s="21">
        <f t="shared" si="434"/>
        <v>49</v>
      </c>
      <c r="C6550" s="21">
        <v>5</v>
      </c>
      <c r="D6550" s="21">
        <f>VLOOKUP(A6550,英雄数据表!A:D,4,0)</f>
        <v>4</v>
      </c>
      <c r="E6550" s="20" t="str">
        <f>VLOOKUP(A6550,英雄数据表!A:C,3,0)</f>
        <v>风语面具</v>
      </c>
      <c r="F6550" s="20">
        <f t="shared" si="435"/>
        <v>45056</v>
      </c>
      <c r="G6550" s="20">
        <f t="shared" si="436"/>
        <v>45056</v>
      </c>
      <c r="H6550" s="21" t="str">
        <f>VLOOKUP(B6550,属性中转表!A:F,6,FALSE)</f>
        <v>"hp":178200,"atk":4950</v>
      </c>
      <c r="I6550" s="20" t="str">
        <f>IF(VLOOKUP(B6550,属性中转表!A:G,7,FALSE)=0,"",VLOOKUP(VLOOKUP(B6550,属性中转表!A:G,7,FALSE),属性中转表!$K$2:$P$21,6,0))&amp;IF(VLOOKUP(B6550,属性中转表!A:G,7,FALSE)&gt;=50,VLOOKUP(A6550,英雄数据表!A:K,9,0),IF(VLOOKUP(B6550,属性中转表!A:G,7,FALSE)&gt;=25,VLOOKUP(A6550,英雄数据表!A:K,5,0),""))</f>
        <v>"atk":300,"hp":5000,"undpspro":100,"pvpdpspro":50,"pvpundpspro":50</v>
      </c>
      <c r="J6550" s="20" t="str">
        <f>IF(I6550="","",属性中转表!$I$1&amp;(IF(VLOOKUP(B6550,属性中转表!A:G,7,FALSE)=0,0,VLOOKUP(VLOOKUP(B6550,属性中转表!A:G,7,FALSE),属性中转表!$K$2:$P$21,4,0)))+IFERROR(VLOOKUP(A6550,英雄数据表!A:K,IF(武魂!B6550&gt;=50,10,IF(武魂!B6550&gt;=25,6)),0),0))</f>
        <v>,"dpspro":100</v>
      </c>
      <c r="K6550" s="32" t="str">
        <f t="shared" si="433"/>
        <v>"atk":300,"hp":5000,"undpspro":100,"pvpdpspro":50,"pvpundpspro":50,"dpspro":100</v>
      </c>
      <c r="L6550" s="20" t="str">
        <f>IF(B6550&gt;=50,VLOOKUP(A6550,英雄数据表!A:L,11,FALSE),IF(B6550&gt;=25,VLOOKUP(A6550,英雄数据表!A:L,7,0),""))</f>
        <v>"4505601004"</v>
      </c>
      <c r="M6550" s="20" t="str">
        <f>IFERROR(VLOOKUP(B6550,属性中转表!$K$2:$O$21,5,FALSE),"")</f>
        <v/>
      </c>
      <c r="N6550" s="20" t="str">
        <f>IF(B6550=25,VLOOKUP(A6550,英雄数据表!A:L,8,FALSE),IF(B6550=50,VLOOKUP(A6550,英雄数据表!A:L,12,0),""))</f>
        <v/>
      </c>
    </row>
    <row r="6551" spans="1:14" x14ac:dyDescent="0.3">
      <c r="A6551" s="20">
        <v>45056</v>
      </c>
      <c r="B6551" s="21">
        <f t="shared" si="434"/>
        <v>50</v>
      </c>
      <c r="C6551" s="21">
        <v>5</v>
      </c>
      <c r="D6551" s="21">
        <f>VLOOKUP(A6551,英雄数据表!A:D,4,0)</f>
        <v>4</v>
      </c>
      <c r="E6551" s="20" t="str">
        <f>VLOOKUP(A6551,英雄数据表!A:C,3,0)</f>
        <v>风语面具</v>
      </c>
      <c r="F6551" s="20">
        <f t="shared" si="435"/>
        <v>45056</v>
      </c>
      <c r="G6551" s="20">
        <f t="shared" si="436"/>
        <v>45056</v>
      </c>
      <c r="H6551" s="21" t="str">
        <f>VLOOKUP(B6551,属性中转表!A:F,6,FALSE)</f>
        <v>"hp":183600,"atk":5100</v>
      </c>
      <c r="I6551" s="20" t="str">
        <f>IF(VLOOKUP(B6551,属性中转表!A:G,7,FALSE)=0,"",VLOOKUP(VLOOKUP(B6551,属性中转表!A:G,7,FALSE),属性中转表!$K$2:$P$21,6,0))&amp;IF(VLOOKUP(B6551,属性中转表!A:G,7,FALSE)&gt;=50,VLOOKUP(A6551,英雄数据表!A:K,9,0),IF(VLOOKUP(B6551,属性中转表!A:G,7,FALSE)&gt;=25,VLOOKUP(A6551,英雄数据表!A:K,5,0),""))</f>
        <v>"atk":300,"hp":5000,"undpspro":100,"pvpdpspro":50,"pvpundpspro":50</v>
      </c>
      <c r="J6551" s="20" t="str">
        <f>IF(I6551="","",属性中转表!$I$1&amp;(IF(VLOOKUP(B6551,属性中转表!A:G,7,FALSE)=0,0,VLOOKUP(VLOOKUP(B6551,属性中转表!A:G,7,FALSE),属性中转表!$K$2:$P$21,4,0)))+IFERROR(VLOOKUP(A6551,英雄数据表!A:K,IF(武魂!B6551&gt;=50,10,IF(武魂!B6551&gt;=25,6)),0),0))</f>
        <v>,"dpspro":100</v>
      </c>
      <c r="K6551" s="32" t="str">
        <f t="shared" ref="K6551:K6614" si="437">I6551&amp;J6551</f>
        <v>"atk":300,"hp":5000,"undpspro":100,"pvpdpspro":50,"pvpundpspro":50,"dpspro":100</v>
      </c>
      <c r="L6551" s="20" t="str">
        <f>IF(B6551&gt;=50,VLOOKUP(A6551,英雄数据表!A:L,11,FALSE),IF(B6551&gt;=25,VLOOKUP(A6551,英雄数据表!A:L,7,0),""))</f>
        <v>"4505602004"</v>
      </c>
      <c r="M6551" s="20" t="str">
        <f>IFERROR(VLOOKUP(B6551,属性中转表!$K$2:$O$21,5,FALSE),"")</f>
        <v/>
      </c>
      <c r="N6551" s="20" t="str">
        <f>IF(B6551=25,VLOOKUP(A6551,英雄数据表!A:L,8,FALSE),IF(B6551=50,VLOOKUP(A6551,英雄数据表!A:L,12,0),""))</f>
        <v>对血量高于50%的敌人，伤害增加20%，对血量低于50%的敌人伤害增加35%</v>
      </c>
    </row>
    <row r="6552" spans="1:14" x14ac:dyDescent="0.3">
      <c r="A6552" s="20">
        <v>45056</v>
      </c>
      <c r="B6552" s="21">
        <f t="shared" si="434"/>
        <v>51</v>
      </c>
      <c r="C6552" s="21">
        <v>5</v>
      </c>
      <c r="D6552" s="21">
        <f>VLOOKUP(A6552,英雄数据表!A:D,4,0)</f>
        <v>4</v>
      </c>
      <c r="E6552" s="20" t="str">
        <f>VLOOKUP(A6552,英雄数据表!A:C,3,0)</f>
        <v>风语面具</v>
      </c>
      <c r="F6552" s="20">
        <f t="shared" si="435"/>
        <v>45056</v>
      </c>
      <c r="G6552" s="20">
        <f t="shared" si="436"/>
        <v>45056</v>
      </c>
      <c r="H6552" s="21" t="str">
        <f>VLOOKUP(B6552,属性中转表!A:F,6,FALSE)</f>
        <v>"hp":189000,"atk":5250</v>
      </c>
      <c r="I6552" s="20" t="str">
        <f>IF(VLOOKUP(B6552,属性中转表!A:G,7,FALSE)=0,"",VLOOKUP(VLOOKUP(B6552,属性中转表!A:G,7,FALSE),属性中转表!$K$2:$P$21,6,0))&amp;IF(VLOOKUP(B6552,属性中转表!A:G,7,FALSE)&gt;=50,VLOOKUP(A6552,英雄数据表!A:K,9,0),IF(VLOOKUP(B6552,属性中转表!A:G,7,FALSE)&gt;=25,VLOOKUP(A6552,英雄数据表!A:K,5,0),""))</f>
        <v>"atk":300,"hp":5000,"undpspro":100,"pvpdpspro":50,"pvpundpspro":50</v>
      </c>
      <c r="J6552" s="20" t="str">
        <f>IF(I6552="","",属性中转表!$I$1&amp;(IF(VLOOKUP(B6552,属性中转表!A:G,7,FALSE)=0,0,VLOOKUP(VLOOKUP(B6552,属性中转表!A:G,7,FALSE),属性中转表!$K$2:$P$21,4,0)))+IFERROR(VLOOKUP(A6552,英雄数据表!A:K,IF(武魂!B6552&gt;=50,10,IF(武魂!B6552&gt;=25,6)),0),0))</f>
        <v>,"dpspro":100</v>
      </c>
      <c r="K6552" s="32" t="str">
        <f t="shared" si="437"/>
        <v>"atk":300,"hp":5000,"undpspro":100,"pvpdpspro":50,"pvpundpspro":50,"dpspro":100</v>
      </c>
      <c r="L6552" s="20" t="str">
        <f>IF(B6552&gt;=50,VLOOKUP(A6552,英雄数据表!A:L,11,FALSE),IF(B6552&gt;=25,VLOOKUP(A6552,英雄数据表!A:L,7,0),""))</f>
        <v>"4505602004"</v>
      </c>
      <c r="M6552" s="20" t="str">
        <f>IFERROR(VLOOKUP(B6552,属性中转表!$K$2:$O$21,5,FALSE),"")</f>
        <v/>
      </c>
      <c r="N6552" s="20" t="str">
        <f>IF(B6552=25,VLOOKUP(A6552,英雄数据表!A:L,8,FALSE),IF(B6552=50,VLOOKUP(A6552,英雄数据表!A:L,12,0),""))</f>
        <v/>
      </c>
    </row>
    <row r="6553" spans="1:14" x14ac:dyDescent="0.3">
      <c r="A6553" s="20">
        <v>45056</v>
      </c>
      <c r="B6553" s="21">
        <f t="shared" si="434"/>
        <v>52</v>
      </c>
      <c r="C6553" s="21">
        <v>5</v>
      </c>
      <c r="D6553" s="21">
        <f>VLOOKUP(A6553,英雄数据表!A:D,4,0)</f>
        <v>4</v>
      </c>
      <c r="E6553" s="20" t="str">
        <f>VLOOKUP(A6553,英雄数据表!A:C,3,0)</f>
        <v>风语面具</v>
      </c>
      <c r="F6553" s="20">
        <f t="shared" si="435"/>
        <v>45056</v>
      </c>
      <c r="G6553" s="20">
        <f t="shared" si="436"/>
        <v>45056</v>
      </c>
      <c r="H6553" s="21" t="str">
        <f>VLOOKUP(B6553,属性中转表!A:F,6,FALSE)</f>
        <v>"hp":194400,"atk":5400</v>
      </c>
      <c r="I6553" s="20" t="str">
        <f>IF(VLOOKUP(B6553,属性中转表!A:G,7,FALSE)=0,"",VLOOKUP(VLOOKUP(B6553,属性中转表!A:G,7,FALSE),属性中转表!$K$2:$P$21,6,0))&amp;IF(VLOOKUP(B6553,属性中转表!A:G,7,FALSE)&gt;=50,VLOOKUP(A6553,英雄数据表!A:K,9,0),IF(VLOOKUP(B6553,属性中转表!A:G,7,FALSE)&gt;=25,VLOOKUP(A6553,英雄数据表!A:K,5,0),""))</f>
        <v>"atk":300,"hp":5000,"undpspro":100,"pvpdpspro":50,"pvpundpspro":50</v>
      </c>
      <c r="J6553" s="20" t="str">
        <f>IF(I6553="","",属性中转表!$I$1&amp;(IF(VLOOKUP(B6553,属性中转表!A:G,7,FALSE)=0,0,VLOOKUP(VLOOKUP(B6553,属性中转表!A:G,7,FALSE),属性中转表!$K$2:$P$21,4,0)))+IFERROR(VLOOKUP(A6553,英雄数据表!A:K,IF(武魂!B6553&gt;=50,10,IF(武魂!B6553&gt;=25,6)),0),0))</f>
        <v>,"dpspro":100</v>
      </c>
      <c r="K6553" s="32" t="str">
        <f t="shared" si="437"/>
        <v>"atk":300,"hp":5000,"undpspro":100,"pvpdpspro":50,"pvpundpspro":50,"dpspro":100</v>
      </c>
      <c r="L6553" s="20" t="str">
        <f>IF(B6553&gt;=50,VLOOKUP(A6553,英雄数据表!A:L,11,FALSE),IF(B6553&gt;=25,VLOOKUP(A6553,英雄数据表!A:L,7,0),""))</f>
        <v>"4505602004"</v>
      </c>
      <c r="M6553" s="20" t="str">
        <f>IFERROR(VLOOKUP(B6553,属性中转表!$K$2:$O$21,5,FALSE),"")</f>
        <v/>
      </c>
      <c r="N6553" s="20" t="str">
        <f>IF(B6553=25,VLOOKUP(A6553,英雄数据表!A:L,8,FALSE),IF(B6553=50,VLOOKUP(A6553,英雄数据表!A:L,12,0),""))</f>
        <v/>
      </c>
    </row>
    <row r="6554" spans="1:14" x14ac:dyDescent="0.3">
      <c r="A6554" s="20">
        <v>45056</v>
      </c>
      <c r="B6554" s="21">
        <f t="shared" si="434"/>
        <v>53</v>
      </c>
      <c r="C6554" s="21">
        <v>5</v>
      </c>
      <c r="D6554" s="21">
        <f>VLOOKUP(A6554,英雄数据表!A:D,4,0)</f>
        <v>4</v>
      </c>
      <c r="E6554" s="20" t="str">
        <f>VLOOKUP(A6554,英雄数据表!A:C,3,0)</f>
        <v>风语面具</v>
      </c>
      <c r="F6554" s="20">
        <f t="shared" si="435"/>
        <v>45056</v>
      </c>
      <c r="G6554" s="20">
        <f t="shared" si="436"/>
        <v>45056</v>
      </c>
      <c r="H6554" s="21" t="str">
        <f>VLOOKUP(B6554,属性中转表!A:F,6,FALSE)</f>
        <v>"hp":199800,"atk":5550</v>
      </c>
      <c r="I6554" s="20" t="str">
        <f>IF(VLOOKUP(B6554,属性中转表!A:G,7,FALSE)=0,"",VLOOKUP(VLOOKUP(B6554,属性中转表!A:G,7,FALSE),属性中转表!$K$2:$P$21,6,0))&amp;IF(VLOOKUP(B6554,属性中转表!A:G,7,FALSE)&gt;=50,VLOOKUP(A6554,英雄数据表!A:K,9,0),IF(VLOOKUP(B6554,属性中转表!A:G,7,FALSE)&gt;=25,VLOOKUP(A6554,英雄数据表!A:K,5,0),""))</f>
        <v>"atk":300,"hp":5000,"undpspro":100,"pvpdpspro":50,"pvpundpspro":50</v>
      </c>
      <c r="J6554" s="20" t="str">
        <f>IF(I6554="","",属性中转表!$I$1&amp;(IF(VLOOKUP(B6554,属性中转表!A:G,7,FALSE)=0,0,VLOOKUP(VLOOKUP(B6554,属性中转表!A:G,7,FALSE),属性中转表!$K$2:$P$21,4,0)))+IFERROR(VLOOKUP(A6554,英雄数据表!A:K,IF(武魂!B6554&gt;=50,10,IF(武魂!B6554&gt;=25,6)),0),0))</f>
        <v>,"dpspro":100</v>
      </c>
      <c r="K6554" s="32" t="str">
        <f t="shared" si="437"/>
        <v>"atk":300,"hp":5000,"undpspro":100,"pvpdpspro":50,"pvpundpspro":50,"dpspro":100</v>
      </c>
      <c r="L6554" s="20" t="str">
        <f>IF(B6554&gt;=50,VLOOKUP(A6554,英雄数据表!A:L,11,FALSE),IF(B6554&gt;=25,VLOOKUP(A6554,英雄数据表!A:L,7,0),""))</f>
        <v>"4505602004"</v>
      </c>
      <c r="M6554" s="20" t="str">
        <f>IFERROR(VLOOKUP(B6554,属性中转表!$K$2:$O$21,5,FALSE),"")</f>
        <v/>
      </c>
      <c r="N6554" s="20" t="str">
        <f>IF(B6554=25,VLOOKUP(A6554,英雄数据表!A:L,8,FALSE),IF(B6554=50,VLOOKUP(A6554,英雄数据表!A:L,12,0),""))</f>
        <v/>
      </c>
    </row>
    <row r="6555" spans="1:14" x14ac:dyDescent="0.3">
      <c r="A6555" s="20">
        <v>45056</v>
      </c>
      <c r="B6555" s="21">
        <f t="shared" si="434"/>
        <v>54</v>
      </c>
      <c r="C6555" s="21">
        <v>5</v>
      </c>
      <c r="D6555" s="21">
        <f>VLOOKUP(A6555,英雄数据表!A:D,4,0)</f>
        <v>4</v>
      </c>
      <c r="E6555" s="20" t="str">
        <f>VLOOKUP(A6555,英雄数据表!A:C,3,0)</f>
        <v>风语面具</v>
      </c>
      <c r="F6555" s="20">
        <f t="shared" si="435"/>
        <v>45056</v>
      </c>
      <c r="G6555" s="20">
        <f t="shared" si="436"/>
        <v>45056</v>
      </c>
      <c r="H6555" s="21" t="str">
        <f>VLOOKUP(B6555,属性中转表!A:F,6,FALSE)</f>
        <v>"hp":205200,"atk":5700</v>
      </c>
      <c r="I6555" s="20" t="str">
        <f>IF(VLOOKUP(B6555,属性中转表!A:G,7,FALSE)=0,"",VLOOKUP(VLOOKUP(B6555,属性中转表!A:G,7,FALSE),属性中转表!$K$2:$P$21,6,0))&amp;IF(VLOOKUP(B6555,属性中转表!A:G,7,FALSE)&gt;=50,VLOOKUP(A6555,英雄数据表!A:K,9,0),IF(VLOOKUP(B6555,属性中转表!A:G,7,FALSE)&gt;=25,VLOOKUP(A6555,英雄数据表!A:K,5,0),""))</f>
        <v>"atk":300,"hp":5000,"undpspro":100,"pvpdpspro":50,"pvpundpspro":50</v>
      </c>
      <c r="J6555" s="20" t="str">
        <f>IF(I6555="","",属性中转表!$I$1&amp;(IF(VLOOKUP(B6555,属性中转表!A:G,7,FALSE)=0,0,VLOOKUP(VLOOKUP(B6555,属性中转表!A:G,7,FALSE),属性中转表!$K$2:$P$21,4,0)))+IFERROR(VLOOKUP(A6555,英雄数据表!A:K,IF(武魂!B6555&gt;=50,10,IF(武魂!B6555&gt;=25,6)),0),0))</f>
        <v>,"dpspro":100</v>
      </c>
      <c r="K6555" s="32" t="str">
        <f t="shared" si="437"/>
        <v>"atk":300,"hp":5000,"undpspro":100,"pvpdpspro":50,"pvpundpspro":50,"dpspro":100</v>
      </c>
      <c r="L6555" s="20" t="str">
        <f>IF(B6555&gt;=50,VLOOKUP(A6555,英雄数据表!A:L,11,FALSE),IF(B6555&gt;=25,VLOOKUP(A6555,英雄数据表!A:L,7,0),""))</f>
        <v>"4505602004"</v>
      </c>
      <c r="M6555" s="20" t="str">
        <f>IFERROR(VLOOKUP(B6555,属性中转表!$K$2:$O$21,5,FALSE),"")</f>
        <v/>
      </c>
      <c r="N6555" s="20" t="str">
        <f>IF(B6555=25,VLOOKUP(A6555,英雄数据表!A:L,8,FALSE),IF(B6555=50,VLOOKUP(A6555,英雄数据表!A:L,12,0),""))</f>
        <v/>
      </c>
    </row>
    <row r="6556" spans="1:14" x14ac:dyDescent="0.3">
      <c r="A6556" s="20">
        <v>45056</v>
      </c>
      <c r="B6556" s="21">
        <f t="shared" si="434"/>
        <v>55</v>
      </c>
      <c r="C6556" s="21">
        <v>5</v>
      </c>
      <c r="D6556" s="21">
        <f>VLOOKUP(A6556,英雄数据表!A:D,4,0)</f>
        <v>4</v>
      </c>
      <c r="E6556" s="20" t="str">
        <f>VLOOKUP(A6556,英雄数据表!A:C,3,0)</f>
        <v>风语面具</v>
      </c>
      <c r="F6556" s="20">
        <f t="shared" si="435"/>
        <v>45056</v>
      </c>
      <c r="G6556" s="20">
        <f t="shared" si="436"/>
        <v>45056</v>
      </c>
      <c r="H6556" s="21" t="str">
        <f>VLOOKUP(B6556,属性中转表!A:F,6,FALSE)</f>
        <v>"hp":210600,"atk":5850</v>
      </c>
      <c r="I6556" s="20" t="str">
        <f>IF(VLOOKUP(B6556,属性中转表!A:G,7,FALSE)=0,"",VLOOKUP(VLOOKUP(B6556,属性中转表!A:G,7,FALSE),属性中转表!$K$2:$P$21,6,0))&amp;IF(VLOOKUP(B6556,属性中转表!A:G,7,FALSE)&gt;=50,VLOOKUP(A6556,英雄数据表!A:K,9,0),IF(VLOOKUP(B6556,属性中转表!A:G,7,FALSE)&gt;=25,VLOOKUP(A6556,英雄数据表!A:K,5,0),""))</f>
        <v>"atk":300,"hp":5000,"undpspro":150,"pvpdpspro":50,"pvpundpspro":50</v>
      </c>
      <c r="J6556" s="20" t="str">
        <f>IF(I6556="","",属性中转表!$I$1&amp;(IF(VLOOKUP(B6556,属性中转表!A:G,7,FALSE)=0,0,VLOOKUP(VLOOKUP(B6556,属性中转表!A:G,7,FALSE),属性中转表!$K$2:$P$21,4,0)))+IFERROR(VLOOKUP(A6556,英雄数据表!A:K,IF(武魂!B6556&gt;=50,10,IF(武魂!B6556&gt;=25,6)),0),0))</f>
        <v>,"dpspro":100</v>
      </c>
      <c r="K6556" s="32" t="str">
        <f t="shared" si="437"/>
        <v>"atk":300,"hp":5000,"undpspro":150,"pvpdpspro":50,"pvpundpspro":50,"dpspro":100</v>
      </c>
      <c r="L6556" s="20" t="str">
        <f>IF(B6556&gt;=50,VLOOKUP(A6556,英雄数据表!A:L,11,FALSE),IF(B6556&gt;=25,VLOOKUP(A6556,英雄数据表!A:L,7,0),""))</f>
        <v>"4505602004"</v>
      </c>
      <c r="M6556" s="20" t="str">
        <f>IFERROR(VLOOKUP(B6556,属性中转表!$K$2:$O$21,5,FALSE),"")</f>
        <v>"undpspro":50</v>
      </c>
      <c r="N6556" s="20" t="str">
        <f>IF(B6556=25,VLOOKUP(A6556,英雄数据表!A:L,8,FALSE),IF(B6556=50,VLOOKUP(A6556,英雄数据表!A:L,12,0),""))</f>
        <v/>
      </c>
    </row>
    <row r="6557" spans="1:14" x14ac:dyDescent="0.3">
      <c r="A6557" s="20">
        <v>45056</v>
      </c>
      <c r="B6557" s="21">
        <f t="shared" si="434"/>
        <v>56</v>
      </c>
      <c r="C6557" s="21">
        <v>5</v>
      </c>
      <c r="D6557" s="21">
        <f>VLOOKUP(A6557,英雄数据表!A:D,4,0)</f>
        <v>4</v>
      </c>
      <c r="E6557" s="20" t="str">
        <f>VLOOKUP(A6557,英雄数据表!A:C,3,0)</f>
        <v>风语面具</v>
      </c>
      <c r="F6557" s="20">
        <f t="shared" si="435"/>
        <v>45056</v>
      </c>
      <c r="G6557" s="20">
        <f t="shared" si="436"/>
        <v>45056</v>
      </c>
      <c r="H6557" s="21" t="str">
        <f>VLOOKUP(B6557,属性中转表!A:F,6,FALSE)</f>
        <v>"hp":216000,"atk":6000</v>
      </c>
      <c r="I6557" s="20" t="str">
        <f>IF(VLOOKUP(B6557,属性中转表!A:G,7,FALSE)=0,"",VLOOKUP(VLOOKUP(B6557,属性中转表!A:G,7,FALSE),属性中转表!$K$2:$P$21,6,0))&amp;IF(VLOOKUP(B6557,属性中转表!A:G,7,FALSE)&gt;=50,VLOOKUP(A6557,英雄数据表!A:K,9,0),IF(VLOOKUP(B6557,属性中转表!A:G,7,FALSE)&gt;=25,VLOOKUP(A6557,英雄数据表!A:K,5,0),""))</f>
        <v>"atk":300,"hp":5000,"undpspro":150,"pvpdpspro":50,"pvpundpspro":50</v>
      </c>
      <c r="J6557" s="20" t="str">
        <f>IF(I6557="","",属性中转表!$I$1&amp;(IF(VLOOKUP(B6557,属性中转表!A:G,7,FALSE)=0,0,VLOOKUP(VLOOKUP(B6557,属性中转表!A:G,7,FALSE),属性中转表!$K$2:$P$21,4,0)))+IFERROR(VLOOKUP(A6557,英雄数据表!A:K,IF(武魂!B6557&gt;=50,10,IF(武魂!B6557&gt;=25,6)),0),0))</f>
        <v>,"dpspro":100</v>
      </c>
      <c r="K6557" s="32" t="str">
        <f t="shared" si="437"/>
        <v>"atk":300,"hp":5000,"undpspro":150,"pvpdpspro":50,"pvpundpspro":50,"dpspro":100</v>
      </c>
      <c r="L6557" s="20" t="str">
        <f>IF(B6557&gt;=50,VLOOKUP(A6557,英雄数据表!A:L,11,FALSE),IF(B6557&gt;=25,VLOOKUP(A6557,英雄数据表!A:L,7,0),""))</f>
        <v>"4505602004"</v>
      </c>
      <c r="M6557" s="20" t="str">
        <f>IFERROR(VLOOKUP(B6557,属性中转表!$K$2:$O$21,5,FALSE),"")</f>
        <v/>
      </c>
      <c r="N6557" s="20" t="str">
        <f>IF(B6557=25,VLOOKUP(A6557,英雄数据表!A:L,8,FALSE),IF(B6557=50,VLOOKUP(A6557,英雄数据表!A:L,12,0),""))</f>
        <v/>
      </c>
    </row>
    <row r="6558" spans="1:14" x14ac:dyDescent="0.3">
      <c r="A6558" s="20">
        <v>45056</v>
      </c>
      <c r="B6558" s="21">
        <f t="shared" si="434"/>
        <v>57</v>
      </c>
      <c r="C6558" s="21">
        <v>5</v>
      </c>
      <c r="D6558" s="21">
        <f>VLOOKUP(A6558,英雄数据表!A:D,4,0)</f>
        <v>4</v>
      </c>
      <c r="E6558" s="20" t="str">
        <f>VLOOKUP(A6558,英雄数据表!A:C,3,0)</f>
        <v>风语面具</v>
      </c>
      <c r="F6558" s="20">
        <f t="shared" si="435"/>
        <v>45056</v>
      </c>
      <c r="G6558" s="20">
        <f t="shared" si="436"/>
        <v>45056</v>
      </c>
      <c r="H6558" s="21" t="str">
        <f>VLOOKUP(B6558,属性中转表!A:F,6,FALSE)</f>
        <v>"hp":221400,"atk":6150</v>
      </c>
      <c r="I6558" s="20" t="str">
        <f>IF(VLOOKUP(B6558,属性中转表!A:G,7,FALSE)=0,"",VLOOKUP(VLOOKUP(B6558,属性中转表!A:G,7,FALSE),属性中转表!$K$2:$P$21,6,0))&amp;IF(VLOOKUP(B6558,属性中转表!A:G,7,FALSE)&gt;=50,VLOOKUP(A6558,英雄数据表!A:K,9,0),IF(VLOOKUP(B6558,属性中转表!A:G,7,FALSE)&gt;=25,VLOOKUP(A6558,英雄数据表!A:K,5,0),""))</f>
        <v>"atk":300,"hp":5000,"undpspro":150,"pvpdpspro":50,"pvpundpspro":50</v>
      </c>
      <c r="J6558" s="20" t="str">
        <f>IF(I6558="","",属性中转表!$I$1&amp;(IF(VLOOKUP(B6558,属性中转表!A:G,7,FALSE)=0,0,VLOOKUP(VLOOKUP(B6558,属性中转表!A:G,7,FALSE),属性中转表!$K$2:$P$21,4,0)))+IFERROR(VLOOKUP(A6558,英雄数据表!A:K,IF(武魂!B6558&gt;=50,10,IF(武魂!B6558&gt;=25,6)),0),0))</f>
        <v>,"dpspro":100</v>
      </c>
      <c r="K6558" s="32" t="str">
        <f t="shared" si="437"/>
        <v>"atk":300,"hp":5000,"undpspro":150,"pvpdpspro":50,"pvpundpspro":50,"dpspro":100</v>
      </c>
      <c r="L6558" s="20" t="str">
        <f>IF(B6558&gt;=50,VLOOKUP(A6558,英雄数据表!A:L,11,FALSE),IF(B6558&gt;=25,VLOOKUP(A6558,英雄数据表!A:L,7,0),""))</f>
        <v>"4505602004"</v>
      </c>
      <c r="M6558" s="20" t="str">
        <f>IFERROR(VLOOKUP(B6558,属性中转表!$K$2:$O$21,5,FALSE),"")</f>
        <v/>
      </c>
      <c r="N6558" s="20" t="str">
        <f>IF(B6558=25,VLOOKUP(A6558,英雄数据表!A:L,8,FALSE),IF(B6558=50,VLOOKUP(A6558,英雄数据表!A:L,12,0),""))</f>
        <v/>
      </c>
    </row>
    <row r="6559" spans="1:14" x14ac:dyDescent="0.3">
      <c r="A6559" s="20">
        <v>45056</v>
      </c>
      <c r="B6559" s="21">
        <f t="shared" si="434"/>
        <v>58</v>
      </c>
      <c r="C6559" s="21">
        <v>5</v>
      </c>
      <c r="D6559" s="21">
        <f>VLOOKUP(A6559,英雄数据表!A:D,4,0)</f>
        <v>4</v>
      </c>
      <c r="E6559" s="20" t="str">
        <f>VLOOKUP(A6559,英雄数据表!A:C,3,0)</f>
        <v>风语面具</v>
      </c>
      <c r="F6559" s="20">
        <f t="shared" si="435"/>
        <v>45056</v>
      </c>
      <c r="G6559" s="20">
        <f t="shared" si="436"/>
        <v>45056</v>
      </c>
      <c r="H6559" s="21" t="str">
        <f>VLOOKUP(B6559,属性中转表!A:F,6,FALSE)</f>
        <v>"hp":226800,"atk":6300</v>
      </c>
      <c r="I6559" s="20" t="str">
        <f>IF(VLOOKUP(B6559,属性中转表!A:G,7,FALSE)=0,"",VLOOKUP(VLOOKUP(B6559,属性中转表!A:G,7,FALSE),属性中转表!$K$2:$P$21,6,0))&amp;IF(VLOOKUP(B6559,属性中转表!A:G,7,FALSE)&gt;=50,VLOOKUP(A6559,英雄数据表!A:K,9,0),IF(VLOOKUP(B6559,属性中转表!A:G,7,FALSE)&gt;=25,VLOOKUP(A6559,英雄数据表!A:K,5,0),""))</f>
        <v>"atk":300,"hp":5000,"undpspro":150,"pvpdpspro":50,"pvpundpspro":50</v>
      </c>
      <c r="J6559" s="20" t="str">
        <f>IF(I6559="","",属性中转表!$I$1&amp;(IF(VLOOKUP(B6559,属性中转表!A:G,7,FALSE)=0,0,VLOOKUP(VLOOKUP(B6559,属性中转表!A:G,7,FALSE),属性中转表!$K$2:$P$21,4,0)))+IFERROR(VLOOKUP(A6559,英雄数据表!A:K,IF(武魂!B6559&gt;=50,10,IF(武魂!B6559&gt;=25,6)),0),0))</f>
        <v>,"dpspro":100</v>
      </c>
      <c r="K6559" s="32" t="str">
        <f t="shared" si="437"/>
        <v>"atk":300,"hp":5000,"undpspro":150,"pvpdpspro":50,"pvpundpspro":50,"dpspro":100</v>
      </c>
      <c r="L6559" s="20" t="str">
        <f>IF(B6559&gt;=50,VLOOKUP(A6559,英雄数据表!A:L,11,FALSE),IF(B6559&gt;=25,VLOOKUP(A6559,英雄数据表!A:L,7,0),""))</f>
        <v>"4505602004"</v>
      </c>
      <c r="M6559" s="20" t="str">
        <f>IFERROR(VLOOKUP(B6559,属性中转表!$K$2:$O$21,5,FALSE),"")</f>
        <v/>
      </c>
      <c r="N6559" s="20" t="str">
        <f>IF(B6559=25,VLOOKUP(A6559,英雄数据表!A:L,8,FALSE),IF(B6559=50,VLOOKUP(A6559,英雄数据表!A:L,12,0),""))</f>
        <v/>
      </c>
    </row>
    <row r="6560" spans="1:14" x14ac:dyDescent="0.3">
      <c r="A6560" s="20">
        <v>45056</v>
      </c>
      <c r="B6560" s="21">
        <f t="shared" si="434"/>
        <v>59</v>
      </c>
      <c r="C6560" s="21">
        <v>5</v>
      </c>
      <c r="D6560" s="21">
        <f>VLOOKUP(A6560,英雄数据表!A:D,4,0)</f>
        <v>4</v>
      </c>
      <c r="E6560" s="20" t="str">
        <f>VLOOKUP(A6560,英雄数据表!A:C,3,0)</f>
        <v>风语面具</v>
      </c>
      <c r="F6560" s="20">
        <f t="shared" si="435"/>
        <v>45056</v>
      </c>
      <c r="G6560" s="20">
        <f t="shared" si="436"/>
        <v>45056</v>
      </c>
      <c r="H6560" s="21" t="str">
        <f>VLOOKUP(B6560,属性中转表!A:F,6,FALSE)</f>
        <v>"hp":232200,"atk":6450</v>
      </c>
      <c r="I6560" s="20" t="str">
        <f>IF(VLOOKUP(B6560,属性中转表!A:G,7,FALSE)=0,"",VLOOKUP(VLOOKUP(B6560,属性中转表!A:G,7,FALSE),属性中转表!$K$2:$P$21,6,0))&amp;IF(VLOOKUP(B6560,属性中转表!A:G,7,FALSE)&gt;=50,VLOOKUP(A6560,英雄数据表!A:K,9,0),IF(VLOOKUP(B6560,属性中转表!A:G,7,FALSE)&gt;=25,VLOOKUP(A6560,英雄数据表!A:K,5,0),""))</f>
        <v>"atk":300,"hp":5000,"undpspro":150,"pvpdpspro":50,"pvpundpspro":50</v>
      </c>
      <c r="J6560" s="20" t="str">
        <f>IF(I6560="","",属性中转表!$I$1&amp;(IF(VLOOKUP(B6560,属性中转表!A:G,7,FALSE)=0,0,VLOOKUP(VLOOKUP(B6560,属性中转表!A:G,7,FALSE),属性中转表!$K$2:$P$21,4,0)))+IFERROR(VLOOKUP(A6560,英雄数据表!A:K,IF(武魂!B6560&gt;=50,10,IF(武魂!B6560&gt;=25,6)),0),0))</f>
        <v>,"dpspro":100</v>
      </c>
      <c r="K6560" s="32" t="str">
        <f t="shared" si="437"/>
        <v>"atk":300,"hp":5000,"undpspro":150,"pvpdpspro":50,"pvpundpspro":50,"dpspro":100</v>
      </c>
      <c r="L6560" s="20" t="str">
        <f>IF(B6560&gt;=50,VLOOKUP(A6560,英雄数据表!A:L,11,FALSE),IF(B6560&gt;=25,VLOOKUP(A6560,英雄数据表!A:L,7,0),""))</f>
        <v>"4505602004"</v>
      </c>
      <c r="M6560" s="20" t="str">
        <f>IFERROR(VLOOKUP(B6560,属性中转表!$K$2:$O$21,5,FALSE),"")</f>
        <v/>
      </c>
      <c r="N6560" s="20" t="str">
        <f>IF(B6560=25,VLOOKUP(A6560,英雄数据表!A:L,8,FALSE),IF(B6560=50,VLOOKUP(A6560,英雄数据表!A:L,12,0),""))</f>
        <v/>
      </c>
    </row>
    <row r="6561" spans="1:14" x14ac:dyDescent="0.3">
      <c r="A6561" s="20">
        <v>45056</v>
      </c>
      <c r="B6561" s="21">
        <f t="shared" si="434"/>
        <v>60</v>
      </c>
      <c r="C6561" s="21">
        <v>5</v>
      </c>
      <c r="D6561" s="21">
        <f>VLOOKUP(A6561,英雄数据表!A:D,4,0)</f>
        <v>4</v>
      </c>
      <c r="E6561" s="20" t="str">
        <f>VLOOKUP(A6561,英雄数据表!A:C,3,0)</f>
        <v>风语面具</v>
      </c>
      <c r="F6561" s="20">
        <f t="shared" si="435"/>
        <v>45056</v>
      </c>
      <c r="G6561" s="20">
        <f t="shared" si="436"/>
        <v>45056</v>
      </c>
      <c r="H6561" s="21" t="str">
        <f>VLOOKUP(B6561,属性中转表!A:F,6,FALSE)</f>
        <v>"hp":237600,"atk":6600</v>
      </c>
      <c r="I6561" s="20" t="str">
        <f>IF(VLOOKUP(B6561,属性中转表!A:G,7,FALSE)=0,"",VLOOKUP(VLOOKUP(B6561,属性中转表!A:G,7,FALSE),属性中转表!$K$2:$P$21,6,0))&amp;IF(VLOOKUP(B6561,属性中转表!A:G,7,FALSE)&gt;=50,VLOOKUP(A6561,英雄数据表!A:K,9,0),IF(VLOOKUP(B6561,属性中转表!A:G,7,FALSE)&gt;=25,VLOOKUP(A6561,英雄数据表!A:K,5,0),""))</f>
        <v>"atk":300,"hp":5000,"undpspro":150,"pvpdpspro":50,"pvpundpspro":50</v>
      </c>
      <c r="J6561" s="20" t="str">
        <f>IF(I6561="","",属性中转表!$I$1&amp;(IF(VLOOKUP(B6561,属性中转表!A:G,7,FALSE)=0,0,VLOOKUP(VLOOKUP(B6561,属性中转表!A:G,7,FALSE),属性中转表!$K$2:$P$21,4,0)))+IFERROR(VLOOKUP(A6561,英雄数据表!A:K,IF(武魂!B6561&gt;=50,10,IF(武魂!B6561&gt;=25,6)),0),0))</f>
        <v>,"dpspro":150</v>
      </c>
      <c r="K6561" s="32" t="str">
        <f t="shared" si="437"/>
        <v>"atk":300,"hp":5000,"undpspro":150,"pvpdpspro":50,"pvpundpspro":50,"dpspro":150</v>
      </c>
      <c r="L6561" s="20" t="str">
        <f>IF(B6561&gt;=50,VLOOKUP(A6561,英雄数据表!A:L,11,FALSE),IF(B6561&gt;=25,VLOOKUP(A6561,英雄数据表!A:L,7,0),""))</f>
        <v>"4505602004"</v>
      </c>
      <c r="M6561" s="20" t="str">
        <f>IFERROR(VLOOKUP(B6561,属性中转表!$K$2:$O$21,5,FALSE),"")</f>
        <v>"dpspro":50</v>
      </c>
      <c r="N6561" s="20" t="str">
        <f>IF(B6561=25,VLOOKUP(A6561,英雄数据表!A:L,8,FALSE),IF(B6561=50,VLOOKUP(A6561,英雄数据表!A:L,12,0),""))</f>
        <v/>
      </c>
    </row>
    <row r="6562" spans="1:14" x14ac:dyDescent="0.3">
      <c r="A6562" s="20">
        <v>45056</v>
      </c>
      <c r="B6562" s="21">
        <f t="shared" si="434"/>
        <v>61</v>
      </c>
      <c r="C6562" s="21">
        <v>5</v>
      </c>
      <c r="D6562" s="21">
        <f>VLOOKUP(A6562,英雄数据表!A:D,4,0)</f>
        <v>4</v>
      </c>
      <c r="E6562" s="20" t="str">
        <f>VLOOKUP(A6562,英雄数据表!A:C,3,0)</f>
        <v>风语面具</v>
      </c>
      <c r="F6562" s="20">
        <f t="shared" si="435"/>
        <v>45056</v>
      </c>
      <c r="G6562" s="20">
        <f t="shared" si="436"/>
        <v>45056</v>
      </c>
      <c r="H6562" s="21" t="str">
        <f>VLOOKUP(B6562,属性中转表!A:F,6,FALSE)</f>
        <v>"hp":243000,"atk":6750</v>
      </c>
      <c r="I6562" s="20" t="str">
        <f>IF(VLOOKUP(B6562,属性中转表!A:G,7,FALSE)=0,"",VLOOKUP(VLOOKUP(B6562,属性中转表!A:G,7,FALSE),属性中转表!$K$2:$P$21,6,0))&amp;IF(VLOOKUP(B6562,属性中转表!A:G,7,FALSE)&gt;=50,VLOOKUP(A6562,英雄数据表!A:K,9,0),IF(VLOOKUP(B6562,属性中转表!A:G,7,FALSE)&gt;=25,VLOOKUP(A6562,英雄数据表!A:K,5,0),""))</f>
        <v>"atk":300,"hp":5000,"undpspro":150,"pvpdpspro":50,"pvpundpspro":50</v>
      </c>
      <c r="J6562" s="20" t="str">
        <f>IF(I6562="","",属性中转表!$I$1&amp;(IF(VLOOKUP(B6562,属性中转表!A:G,7,FALSE)=0,0,VLOOKUP(VLOOKUP(B6562,属性中转表!A:G,7,FALSE),属性中转表!$K$2:$P$21,4,0)))+IFERROR(VLOOKUP(A6562,英雄数据表!A:K,IF(武魂!B6562&gt;=50,10,IF(武魂!B6562&gt;=25,6)),0),0))</f>
        <v>,"dpspro":150</v>
      </c>
      <c r="K6562" s="32" t="str">
        <f t="shared" si="437"/>
        <v>"atk":300,"hp":5000,"undpspro":150,"pvpdpspro":50,"pvpundpspro":50,"dpspro":150</v>
      </c>
      <c r="L6562" s="20" t="str">
        <f>IF(B6562&gt;=50,VLOOKUP(A6562,英雄数据表!A:L,11,FALSE),IF(B6562&gt;=25,VLOOKUP(A6562,英雄数据表!A:L,7,0),""))</f>
        <v>"4505602004"</v>
      </c>
      <c r="M6562" s="20" t="str">
        <f>IFERROR(VLOOKUP(B6562,属性中转表!$K$2:$O$21,5,FALSE),"")</f>
        <v/>
      </c>
      <c r="N6562" s="20" t="str">
        <f>IF(B6562=25,VLOOKUP(A6562,英雄数据表!A:L,8,FALSE),IF(B6562=50,VLOOKUP(A6562,英雄数据表!A:L,12,0),""))</f>
        <v/>
      </c>
    </row>
    <row r="6563" spans="1:14" x14ac:dyDescent="0.3">
      <c r="A6563" s="20">
        <v>45056</v>
      </c>
      <c r="B6563" s="21">
        <f t="shared" si="434"/>
        <v>62</v>
      </c>
      <c r="C6563" s="21">
        <v>5</v>
      </c>
      <c r="D6563" s="21">
        <f>VLOOKUP(A6563,英雄数据表!A:D,4,0)</f>
        <v>4</v>
      </c>
      <c r="E6563" s="20" t="str">
        <f>VLOOKUP(A6563,英雄数据表!A:C,3,0)</f>
        <v>风语面具</v>
      </c>
      <c r="F6563" s="20">
        <f t="shared" si="435"/>
        <v>45056</v>
      </c>
      <c r="G6563" s="20">
        <f t="shared" si="436"/>
        <v>45056</v>
      </c>
      <c r="H6563" s="21" t="str">
        <f>VLOOKUP(B6563,属性中转表!A:F,6,FALSE)</f>
        <v>"hp":248400,"atk":6900</v>
      </c>
      <c r="I6563" s="20" t="str">
        <f>IF(VLOOKUP(B6563,属性中转表!A:G,7,FALSE)=0,"",VLOOKUP(VLOOKUP(B6563,属性中转表!A:G,7,FALSE),属性中转表!$K$2:$P$21,6,0))&amp;IF(VLOOKUP(B6563,属性中转表!A:G,7,FALSE)&gt;=50,VLOOKUP(A6563,英雄数据表!A:K,9,0),IF(VLOOKUP(B6563,属性中转表!A:G,7,FALSE)&gt;=25,VLOOKUP(A6563,英雄数据表!A:K,5,0),""))</f>
        <v>"atk":300,"hp":5000,"undpspro":150,"pvpdpspro":50,"pvpundpspro":50</v>
      </c>
      <c r="J6563" s="20" t="str">
        <f>IF(I6563="","",属性中转表!$I$1&amp;(IF(VLOOKUP(B6563,属性中转表!A:G,7,FALSE)=0,0,VLOOKUP(VLOOKUP(B6563,属性中转表!A:G,7,FALSE),属性中转表!$K$2:$P$21,4,0)))+IFERROR(VLOOKUP(A6563,英雄数据表!A:K,IF(武魂!B6563&gt;=50,10,IF(武魂!B6563&gt;=25,6)),0),0))</f>
        <v>,"dpspro":150</v>
      </c>
      <c r="K6563" s="32" t="str">
        <f t="shared" si="437"/>
        <v>"atk":300,"hp":5000,"undpspro":150,"pvpdpspro":50,"pvpundpspro":50,"dpspro":150</v>
      </c>
      <c r="L6563" s="20" t="str">
        <f>IF(B6563&gt;=50,VLOOKUP(A6563,英雄数据表!A:L,11,FALSE),IF(B6563&gt;=25,VLOOKUP(A6563,英雄数据表!A:L,7,0),""))</f>
        <v>"4505602004"</v>
      </c>
      <c r="M6563" s="20" t="str">
        <f>IFERROR(VLOOKUP(B6563,属性中转表!$K$2:$O$21,5,FALSE),"")</f>
        <v/>
      </c>
      <c r="N6563" s="20" t="str">
        <f>IF(B6563=25,VLOOKUP(A6563,英雄数据表!A:L,8,FALSE),IF(B6563=50,VLOOKUP(A6563,英雄数据表!A:L,12,0),""))</f>
        <v/>
      </c>
    </row>
    <row r="6564" spans="1:14" x14ac:dyDescent="0.3">
      <c r="A6564" s="20">
        <v>45056</v>
      </c>
      <c r="B6564" s="21">
        <f t="shared" si="434"/>
        <v>63</v>
      </c>
      <c r="C6564" s="21">
        <v>5</v>
      </c>
      <c r="D6564" s="21">
        <f>VLOOKUP(A6564,英雄数据表!A:D,4,0)</f>
        <v>4</v>
      </c>
      <c r="E6564" s="20" t="str">
        <f>VLOOKUP(A6564,英雄数据表!A:C,3,0)</f>
        <v>风语面具</v>
      </c>
      <c r="F6564" s="20">
        <f t="shared" si="435"/>
        <v>45056</v>
      </c>
      <c r="G6564" s="20">
        <f t="shared" si="436"/>
        <v>45056</v>
      </c>
      <c r="H6564" s="21" t="str">
        <f>VLOOKUP(B6564,属性中转表!A:F,6,FALSE)</f>
        <v>"hp":253800,"atk":7050</v>
      </c>
      <c r="I6564" s="20" t="str">
        <f>IF(VLOOKUP(B6564,属性中转表!A:G,7,FALSE)=0,"",VLOOKUP(VLOOKUP(B6564,属性中转表!A:G,7,FALSE),属性中转表!$K$2:$P$21,6,0))&amp;IF(VLOOKUP(B6564,属性中转表!A:G,7,FALSE)&gt;=50,VLOOKUP(A6564,英雄数据表!A:K,9,0),IF(VLOOKUP(B6564,属性中转表!A:G,7,FALSE)&gt;=25,VLOOKUP(A6564,英雄数据表!A:K,5,0),""))</f>
        <v>"atk":300,"hp":5000,"undpspro":150,"pvpdpspro":50,"pvpundpspro":50</v>
      </c>
      <c r="J6564" s="20" t="str">
        <f>IF(I6564="","",属性中转表!$I$1&amp;(IF(VLOOKUP(B6564,属性中转表!A:G,7,FALSE)=0,0,VLOOKUP(VLOOKUP(B6564,属性中转表!A:G,7,FALSE),属性中转表!$K$2:$P$21,4,0)))+IFERROR(VLOOKUP(A6564,英雄数据表!A:K,IF(武魂!B6564&gt;=50,10,IF(武魂!B6564&gt;=25,6)),0),0))</f>
        <v>,"dpspro":150</v>
      </c>
      <c r="K6564" s="32" t="str">
        <f t="shared" si="437"/>
        <v>"atk":300,"hp":5000,"undpspro":150,"pvpdpspro":50,"pvpundpspro":50,"dpspro":150</v>
      </c>
      <c r="L6564" s="20" t="str">
        <f>IF(B6564&gt;=50,VLOOKUP(A6564,英雄数据表!A:L,11,FALSE),IF(B6564&gt;=25,VLOOKUP(A6564,英雄数据表!A:L,7,0),""))</f>
        <v>"4505602004"</v>
      </c>
      <c r="M6564" s="20" t="str">
        <f>IFERROR(VLOOKUP(B6564,属性中转表!$K$2:$O$21,5,FALSE),"")</f>
        <v/>
      </c>
      <c r="N6564" s="20" t="str">
        <f>IF(B6564=25,VLOOKUP(A6564,英雄数据表!A:L,8,FALSE),IF(B6564=50,VLOOKUP(A6564,英雄数据表!A:L,12,0),""))</f>
        <v/>
      </c>
    </row>
    <row r="6565" spans="1:14" x14ac:dyDescent="0.3">
      <c r="A6565" s="20">
        <v>45056</v>
      </c>
      <c r="B6565" s="21">
        <f t="shared" si="434"/>
        <v>64</v>
      </c>
      <c r="C6565" s="21">
        <v>5</v>
      </c>
      <c r="D6565" s="21">
        <f>VLOOKUP(A6565,英雄数据表!A:D,4,0)</f>
        <v>4</v>
      </c>
      <c r="E6565" s="20" t="str">
        <f>VLOOKUP(A6565,英雄数据表!A:C,3,0)</f>
        <v>风语面具</v>
      </c>
      <c r="F6565" s="20">
        <f t="shared" si="435"/>
        <v>45056</v>
      </c>
      <c r="G6565" s="20">
        <f t="shared" si="436"/>
        <v>45056</v>
      </c>
      <c r="H6565" s="21" t="str">
        <f>VLOOKUP(B6565,属性中转表!A:F,6,FALSE)</f>
        <v>"hp":259200,"atk":7200</v>
      </c>
      <c r="I6565" s="20" t="str">
        <f>IF(VLOOKUP(B6565,属性中转表!A:G,7,FALSE)=0,"",VLOOKUP(VLOOKUP(B6565,属性中转表!A:G,7,FALSE),属性中转表!$K$2:$P$21,6,0))&amp;IF(VLOOKUP(B6565,属性中转表!A:G,7,FALSE)&gt;=50,VLOOKUP(A6565,英雄数据表!A:K,9,0),IF(VLOOKUP(B6565,属性中转表!A:G,7,FALSE)&gt;=25,VLOOKUP(A6565,英雄数据表!A:K,5,0),""))</f>
        <v>"atk":300,"hp":5000,"undpspro":150,"pvpdpspro":50,"pvpundpspro":50</v>
      </c>
      <c r="J6565" s="20" t="str">
        <f>IF(I6565="","",属性中转表!$I$1&amp;(IF(VLOOKUP(B6565,属性中转表!A:G,7,FALSE)=0,0,VLOOKUP(VLOOKUP(B6565,属性中转表!A:G,7,FALSE),属性中转表!$K$2:$P$21,4,0)))+IFERROR(VLOOKUP(A6565,英雄数据表!A:K,IF(武魂!B6565&gt;=50,10,IF(武魂!B6565&gt;=25,6)),0),0))</f>
        <v>,"dpspro":150</v>
      </c>
      <c r="K6565" s="32" t="str">
        <f t="shared" si="437"/>
        <v>"atk":300,"hp":5000,"undpspro":150,"pvpdpspro":50,"pvpundpspro":50,"dpspro":150</v>
      </c>
      <c r="L6565" s="20" t="str">
        <f>IF(B6565&gt;=50,VLOOKUP(A6565,英雄数据表!A:L,11,FALSE),IF(B6565&gt;=25,VLOOKUP(A6565,英雄数据表!A:L,7,0),""))</f>
        <v>"4505602004"</v>
      </c>
      <c r="M6565" s="20" t="str">
        <f>IFERROR(VLOOKUP(B6565,属性中转表!$K$2:$O$21,5,FALSE),"")</f>
        <v/>
      </c>
      <c r="N6565" s="20" t="str">
        <f>IF(B6565=25,VLOOKUP(A6565,英雄数据表!A:L,8,FALSE),IF(B6565=50,VLOOKUP(A6565,英雄数据表!A:L,12,0),""))</f>
        <v/>
      </c>
    </row>
    <row r="6566" spans="1:14" x14ac:dyDescent="0.3">
      <c r="A6566" s="20">
        <v>45056</v>
      </c>
      <c r="B6566" s="21">
        <f t="shared" si="434"/>
        <v>65</v>
      </c>
      <c r="C6566" s="21">
        <v>5</v>
      </c>
      <c r="D6566" s="21">
        <f>VLOOKUP(A6566,英雄数据表!A:D,4,0)</f>
        <v>4</v>
      </c>
      <c r="E6566" s="20" t="str">
        <f>VLOOKUP(A6566,英雄数据表!A:C,3,0)</f>
        <v>风语面具</v>
      </c>
      <c r="F6566" s="20">
        <f t="shared" si="435"/>
        <v>45056</v>
      </c>
      <c r="G6566" s="20">
        <f t="shared" si="436"/>
        <v>45056</v>
      </c>
      <c r="H6566" s="21" t="str">
        <f>VLOOKUP(B6566,属性中转表!A:F,6,FALSE)</f>
        <v>"hp":264600,"atk":7350</v>
      </c>
      <c r="I6566" s="20" t="str">
        <f>IF(VLOOKUP(B6566,属性中转表!A:G,7,FALSE)=0,"",VLOOKUP(VLOOKUP(B6566,属性中转表!A:G,7,FALSE),属性中转表!$K$2:$P$21,6,0))&amp;IF(VLOOKUP(B6566,属性中转表!A:G,7,FALSE)&gt;=50,VLOOKUP(A6566,英雄数据表!A:K,9,0),IF(VLOOKUP(B6566,属性中转表!A:G,7,FALSE)&gt;=25,VLOOKUP(A6566,英雄数据表!A:K,5,0),""))</f>
        <v>"atk":300,"hp":5000,"undpspro":150,"pvpdpspro":100,"pvpundpspro":50</v>
      </c>
      <c r="J6566" s="20" t="str">
        <f>IF(I6566="","",属性中转表!$I$1&amp;(IF(VLOOKUP(B6566,属性中转表!A:G,7,FALSE)=0,0,VLOOKUP(VLOOKUP(B6566,属性中转表!A:G,7,FALSE),属性中转表!$K$2:$P$21,4,0)))+IFERROR(VLOOKUP(A6566,英雄数据表!A:K,IF(武魂!B6566&gt;=50,10,IF(武魂!B6566&gt;=25,6)),0),0))</f>
        <v>,"dpspro":150</v>
      </c>
      <c r="K6566" s="32" t="str">
        <f t="shared" si="437"/>
        <v>"atk":300,"hp":5000,"undpspro":150,"pvpdpspro":100,"pvpundpspro":50,"dpspro":150</v>
      </c>
      <c r="L6566" s="20" t="str">
        <f>IF(B6566&gt;=50,VLOOKUP(A6566,英雄数据表!A:L,11,FALSE),IF(B6566&gt;=25,VLOOKUP(A6566,英雄数据表!A:L,7,0),""))</f>
        <v>"4505602004"</v>
      </c>
      <c r="M6566" s="20" t="str">
        <f>IFERROR(VLOOKUP(B6566,属性中转表!$K$2:$O$21,5,FALSE),"")</f>
        <v>"pvpdpspro":50</v>
      </c>
      <c r="N6566" s="20" t="str">
        <f>IF(B6566=25,VLOOKUP(A6566,英雄数据表!A:L,8,FALSE),IF(B6566=50,VLOOKUP(A6566,英雄数据表!A:L,12,0),""))</f>
        <v/>
      </c>
    </row>
    <row r="6567" spans="1:14" x14ac:dyDescent="0.3">
      <c r="A6567" s="20">
        <v>45056</v>
      </c>
      <c r="B6567" s="21">
        <f t="shared" si="434"/>
        <v>66</v>
      </c>
      <c r="C6567" s="21">
        <v>5</v>
      </c>
      <c r="D6567" s="21">
        <f>VLOOKUP(A6567,英雄数据表!A:D,4,0)</f>
        <v>4</v>
      </c>
      <c r="E6567" s="20" t="str">
        <f>VLOOKUP(A6567,英雄数据表!A:C,3,0)</f>
        <v>风语面具</v>
      </c>
      <c r="F6567" s="20">
        <f t="shared" si="435"/>
        <v>45056</v>
      </c>
      <c r="G6567" s="20">
        <f t="shared" si="436"/>
        <v>45056</v>
      </c>
      <c r="H6567" s="21" t="str">
        <f>VLOOKUP(B6567,属性中转表!A:F,6,FALSE)</f>
        <v>"hp":270000,"atk":7500</v>
      </c>
      <c r="I6567" s="20" t="str">
        <f>IF(VLOOKUP(B6567,属性中转表!A:G,7,FALSE)=0,"",VLOOKUP(VLOOKUP(B6567,属性中转表!A:G,7,FALSE),属性中转表!$K$2:$P$21,6,0))&amp;IF(VLOOKUP(B6567,属性中转表!A:G,7,FALSE)&gt;=50,VLOOKUP(A6567,英雄数据表!A:K,9,0),IF(VLOOKUP(B6567,属性中转表!A:G,7,FALSE)&gt;=25,VLOOKUP(A6567,英雄数据表!A:K,5,0),""))</f>
        <v>"atk":300,"hp":5000,"undpspro":150,"pvpdpspro":100,"pvpundpspro":50</v>
      </c>
      <c r="J6567" s="20" t="str">
        <f>IF(I6567="","",属性中转表!$I$1&amp;(IF(VLOOKUP(B6567,属性中转表!A:G,7,FALSE)=0,0,VLOOKUP(VLOOKUP(B6567,属性中转表!A:G,7,FALSE),属性中转表!$K$2:$P$21,4,0)))+IFERROR(VLOOKUP(A6567,英雄数据表!A:K,IF(武魂!B6567&gt;=50,10,IF(武魂!B6567&gt;=25,6)),0),0))</f>
        <v>,"dpspro":150</v>
      </c>
      <c r="K6567" s="32" t="str">
        <f t="shared" si="437"/>
        <v>"atk":300,"hp":5000,"undpspro":150,"pvpdpspro":100,"pvpundpspro":50,"dpspro":150</v>
      </c>
      <c r="L6567" s="20" t="str">
        <f>IF(B6567&gt;=50,VLOOKUP(A6567,英雄数据表!A:L,11,FALSE),IF(B6567&gt;=25,VLOOKUP(A6567,英雄数据表!A:L,7,0),""))</f>
        <v>"4505602004"</v>
      </c>
      <c r="M6567" s="20" t="str">
        <f>IFERROR(VLOOKUP(B6567,属性中转表!$K$2:$O$21,5,FALSE),"")</f>
        <v/>
      </c>
      <c r="N6567" s="20" t="str">
        <f>IF(B6567=25,VLOOKUP(A6567,英雄数据表!A:L,8,FALSE),IF(B6567=50,VLOOKUP(A6567,英雄数据表!A:L,12,0),""))</f>
        <v/>
      </c>
    </row>
    <row r="6568" spans="1:14" x14ac:dyDescent="0.3">
      <c r="A6568" s="20">
        <v>45056</v>
      </c>
      <c r="B6568" s="21">
        <f t="shared" si="434"/>
        <v>67</v>
      </c>
      <c r="C6568" s="21">
        <v>5</v>
      </c>
      <c r="D6568" s="21">
        <f>VLOOKUP(A6568,英雄数据表!A:D,4,0)</f>
        <v>4</v>
      </c>
      <c r="E6568" s="20" t="str">
        <f>VLOOKUP(A6568,英雄数据表!A:C,3,0)</f>
        <v>风语面具</v>
      </c>
      <c r="F6568" s="20">
        <f t="shared" si="435"/>
        <v>45056</v>
      </c>
      <c r="G6568" s="20">
        <f t="shared" si="436"/>
        <v>45056</v>
      </c>
      <c r="H6568" s="21" t="str">
        <f>VLOOKUP(B6568,属性中转表!A:F,6,FALSE)</f>
        <v>"hp":275400,"atk":7650</v>
      </c>
      <c r="I6568" s="20" t="str">
        <f>IF(VLOOKUP(B6568,属性中转表!A:G,7,FALSE)=0,"",VLOOKUP(VLOOKUP(B6568,属性中转表!A:G,7,FALSE),属性中转表!$K$2:$P$21,6,0))&amp;IF(VLOOKUP(B6568,属性中转表!A:G,7,FALSE)&gt;=50,VLOOKUP(A6568,英雄数据表!A:K,9,0),IF(VLOOKUP(B6568,属性中转表!A:G,7,FALSE)&gt;=25,VLOOKUP(A6568,英雄数据表!A:K,5,0),""))</f>
        <v>"atk":300,"hp":5000,"undpspro":150,"pvpdpspro":100,"pvpundpspro":50</v>
      </c>
      <c r="J6568" s="20" t="str">
        <f>IF(I6568="","",属性中转表!$I$1&amp;(IF(VLOOKUP(B6568,属性中转表!A:G,7,FALSE)=0,0,VLOOKUP(VLOOKUP(B6568,属性中转表!A:G,7,FALSE),属性中转表!$K$2:$P$21,4,0)))+IFERROR(VLOOKUP(A6568,英雄数据表!A:K,IF(武魂!B6568&gt;=50,10,IF(武魂!B6568&gt;=25,6)),0),0))</f>
        <v>,"dpspro":150</v>
      </c>
      <c r="K6568" s="32" t="str">
        <f t="shared" si="437"/>
        <v>"atk":300,"hp":5000,"undpspro":150,"pvpdpspro":100,"pvpundpspro":50,"dpspro":150</v>
      </c>
      <c r="L6568" s="20" t="str">
        <f>IF(B6568&gt;=50,VLOOKUP(A6568,英雄数据表!A:L,11,FALSE),IF(B6568&gt;=25,VLOOKUP(A6568,英雄数据表!A:L,7,0),""))</f>
        <v>"4505602004"</v>
      </c>
      <c r="M6568" s="20" t="str">
        <f>IFERROR(VLOOKUP(B6568,属性中转表!$K$2:$O$21,5,FALSE),"")</f>
        <v/>
      </c>
      <c r="N6568" s="20" t="str">
        <f>IF(B6568=25,VLOOKUP(A6568,英雄数据表!A:L,8,FALSE),IF(B6568=50,VLOOKUP(A6568,英雄数据表!A:L,12,0),""))</f>
        <v/>
      </c>
    </row>
    <row r="6569" spans="1:14" x14ac:dyDescent="0.3">
      <c r="A6569" s="20">
        <v>45056</v>
      </c>
      <c r="B6569" s="21">
        <f t="shared" si="434"/>
        <v>68</v>
      </c>
      <c r="C6569" s="21">
        <v>5</v>
      </c>
      <c r="D6569" s="21">
        <f>VLOOKUP(A6569,英雄数据表!A:D,4,0)</f>
        <v>4</v>
      </c>
      <c r="E6569" s="20" t="str">
        <f>VLOOKUP(A6569,英雄数据表!A:C,3,0)</f>
        <v>风语面具</v>
      </c>
      <c r="F6569" s="20">
        <f t="shared" si="435"/>
        <v>45056</v>
      </c>
      <c r="G6569" s="20">
        <f t="shared" si="436"/>
        <v>45056</v>
      </c>
      <c r="H6569" s="21" t="str">
        <f>VLOOKUP(B6569,属性中转表!A:F,6,FALSE)</f>
        <v>"hp":280800,"atk":7800</v>
      </c>
      <c r="I6569" s="20" t="str">
        <f>IF(VLOOKUP(B6569,属性中转表!A:G,7,FALSE)=0,"",VLOOKUP(VLOOKUP(B6569,属性中转表!A:G,7,FALSE),属性中转表!$K$2:$P$21,6,0))&amp;IF(VLOOKUP(B6569,属性中转表!A:G,7,FALSE)&gt;=50,VLOOKUP(A6569,英雄数据表!A:K,9,0),IF(VLOOKUP(B6569,属性中转表!A:G,7,FALSE)&gt;=25,VLOOKUP(A6569,英雄数据表!A:K,5,0),""))</f>
        <v>"atk":300,"hp":5000,"undpspro":150,"pvpdpspro":100,"pvpundpspro":50</v>
      </c>
      <c r="J6569" s="20" t="str">
        <f>IF(I6569="","",属性中转表!$I$1&amp;(IF(VLOOKUP(B6569,属性中转表!A:G,7,FALSE)=0,0,VLOOKUP(VLOOKUP(B6569,属性中转表!A:G,7,FALSE),属性中转表!$K$2:$P$21,4,0)))+IFERROR(VLOOKUP(A6569,英雄数据表!A:K,IF(武魂!B6569&gt;=50,10,IF(武魂!B6569&gt;=25,6)),0),0))</f>
        <v>,"dpspro":150</v>
      </c>
      <c r="K6569" s="32" t="str">
        <f t="shared" si="437"/>
        <v>"atk":300,"hp":5000,"undpspro":150,"pvpdpspro":100,"pvpundpspro":50,"dpspro":150</v>
      </c>
      <c r="L6569" s="20" t="str">
        <f>IF(B6569&gt;=50,VLOOKUP(A6569,英雄数据表!A:L,11,FALSE),IF(B6569&gt;=25,VLOOKUP(A6569,英雄数据表!A:L,7,0),""))</f>
        <v>"4505602004"</v>
      </c>
      <c r="M6569" s="20" t="str">
        <f>IFERROR(VLOOKUP(B6569,属性中转表!$K$2:$O$21,5,FALSE),"")</f>
        <v/>
      </c>
      <c r="N6569" s="20" t="str">
        <f>IF(B6569=25,VLOOKUP(A6569,英雄数据表!A:L,8,FALSE),IF(B6569=50,VLOOKUP(A6569,英雄数据表!A:L,12,0),""))</f>
        <v/>
      </c>
    </row>
    <row r="6570" spans="1:14" x14ac:dyDescent="0.3">
      <c r="A6570" s="20">
        <v>45056</v>
      </c>
      <c r="B6570" s="21">
        <f t="shared" si="434"/>
        <v>69</v>
      </c>
      <c r="C6570" s="21">
        <v>5</v>
      </c>
      <c r="D6570" s="21">
        <f>VLOOKUP(A6570,英雄数据表!A:D,4,0)</f>
        <v>4</v>
      </c>
      <c r="E6570" s="20" t="str">
        <f>VLOOKUP(A6570,英雄数据表!A:C,3,0)</f>
        <v>风语面具</v>
      </c>
      <c r="F6570" s="20">
        <f t="shared" si="435"/>
        <v>45056</v>
      </c>
      <c r="G6570" s="20">
        <f t="shared" si="436"/>
        <v>45056</v>
      </c>
      <c r="H6570" s="21" t="str">
        <f>VLOOKUP(B6570,属性中转表!A:F,6,FALSE)</f>
        <v>"hp":286200,"atk":7950</v>
      </c>
      <c r="I6570" s="20" t="str">
        <f>IF(VLOOKUP(B6570,属性中转表!A:G,7,FALSE)=0,"",VLOOKUP(VLOOKUP(B6570,属性中转表!A:G,7,FALSE),属性中转表!$K$2:$P$21,6,0))&amp;IF(VLOOKUP(B6570,属性中转表!A:G,7,FALSE)&gt;=50,VLOOKUP(A6570,英雄数据表!A:K,9,0),IF(VLOOKUP(B6570,属性中转表!A:G,7,FALSE)&gt;=25,VLOOKUP(A6570,英雄数据表!A:K,5,0),""))</f>
        <v>"atk":300,"hp":5000,"undpspro":150,"pvpdpspro":100,"pvpundpspro":50</v>
      </c>
      <c r="J6570" s="20" t="str">
        <f>IF(I6570="","",属性中转表!$I$1&amp;(IF(VLOOKUP(B6570,属性中转表!A:G,7,FALSE)=0,0,VLOOKUP(VLOOKUP(B6570,属性中转表!A:G,7,FALSE),属性中转表!$K$2:$P$21,4,0)))+IFERROR(VLOOKUP(A6570,英雄数据表!A:K,IF(武魂!B6570&gt;=50,10,IF(武魂!B6570&gt;=25,6)),0),0))</f>
        <v>,"dpspro":150</v>
      </c>
      <c r="K6570" s="32" t="str">
        <f t="shared" si="437"/>
        <v>"atk":300,"hp":5000,"undpspro":150,"pvpdpspro":100,"pvpundpspro":50,"dpspro":150</v>
      </c>
      <c r="L6570" s="20" t="str">
        <f>IF(B6570&gt;=50,VLOOKUP(A6570,英雄数据表!A:L,11,FALSE),IF(B6570&gt;=25,VLOOKUP(A6570,英雄数据表!A:L,7,0),""))</f>
        <v>"4505602004"</v>
      </c>
      <c r="M6570" s="20" t="str">
        <f>IFERROR(VLOOKUP(B6570,属性中转表!$K$2:$O$21,5,FALSE),"")</f>
        <v/>
      </c>
      <c r="N6570" s="20" t="str">
        <f>IF(B6570=25,VLOOKUP(A6570,英雄数据表!A:L,8,FALSE),IF(B6570=50,VLOOKUP(A6570,英雄数据表!A:L,12,0),""))</f>
        <v/>
      </c>
    </row>
    <row r="6571" spans="1:14" x14ac:dyDescent="0.3">
      <c r="A6571" s="20">
        <v>45056</v>
      </c>
      <c r="B6571" s="21">
        <f t="shared" si="434"/>
        <v>70</v>
      </c>
      <c r="C6571" s="21">
        <v>5</v>
      </c>
      <c r="D6571" s="21">
        <f>VLOOKUP(A6571,英雄数据表!A:D,4,0)</f>
        <v>4</v>
      </c>
      <c r="E6571" s="20" t="str">
        <f>VLOOKUP(A6571,英雄数据表!A:C,3,0)</f>
        <v>风语面具</v>
      </c>
      <c r="F6571" s="20">
        <f t="shared" si="435"/>
        <v>45056</v>
      </c>
      <c r="G6571" s="20">
        <f t="shared" si="436"/>
        <v>45056</v>
      </c>
      <c r="H6571" s="21" t="str">
        <f>VLOOKUP(B6571,属性中转表!A:F,6,FALSE)</f>
        <v>"hp":291600,"atk":8100</v>
      </c>
      <c r="I6571" s="20" t="str">
        <f>IF(VLOOKUP(B6571,属性中转表!A:G,7,FALSE)=0,"",VLOOKUP(VLOOKUP(B6571,属性中转表!A:G,7,FALSE),属性中转表!$K$2:$P$21,6,0))&amp;IF(VLOOKUP(B6571,属性中转表!A:G,7,FALSE)&gt;=50,VLOOKUP(A6571,英雄数据表!A:K,9,0),IF(VLOOKUP(B6571,属性中转表!A:G,7,FALSE)&gt;=25,VLOOKUP(A6571,英雄数据表!A:K,5,0),""))</f>
        <v>"atk":300,"hp":5000,"undpspro":150,"pvpdpspro":100,"pvpundpspro":100</v>
      </c>
      <c r="J6571" s="20" t="str">
        <f>IF(I6571="","",属性中转表!$I$1&amp;(IF(VLOOKUP(B6571,属性中转表!A:G,7,FALSE)=0,0,VLOOKUP(VLOOKUP(B6571,属性中转表!A:G,7,FALSE),属性中转表!$K$2:$P$21,4,0)))+IFERROR(VLOOKUP(A6571,英雄数据表!A:K,IF(武魂!B6571&gt;=50,10,IF(武魂!B6571&gt;=25,6)),0),0))</f>
        <v>,"dpspro":150</v>
      </c>
      <c r="K6571" s="32" t="str">
        <f t="shared" si="437"/>
        <v>"atk":300,"hp":5000,"undpspro":150,"pvpdpspro":100,"pvpundpspro":100,"dpspro":150</v>
      </c>
      <c r="L6571" s="20" t="str">
        <f>IF(B6571&gt;=50,VLOOKUP(A6571,英雄数据表!A:L,11,FALSE),IF(B6571&gt;=25,VLOOKUP(A6571,英雄数据表!A:L,7,0),""))</f>
        <v>"4505602004"</v>
      </c>
      <c r="M6571" s="20" t="str">
        <f>IFERROR(VLOOKUP(B6571,属性中转表!$K$2:$O$21,5,FALSE),"")</f>
        <v>"pvpundpspro":50</v>
      </c>
      <c r="N6571" s="20" t="str">
        <f>IF(B6571=25,VLOOKUP(A6571,英雄数据表!A:L,8,FALSE),IF(B6571=50,VLOOKUP(A6571,英雄数据表!A:L,12,0),""))</f>
        <v/>
      </c>
    </row>
    <row r="6572" spans="1:14" x14ac:dyDescent="0.3">
      <c r="A6572" s="20">
        <v>45056</v>
      </c>
      <c r="B6572" s="21">
        <f t="shared" si="434"/>
        <v>71</v>
      </c>
      <c r="C6572" s="21">
        <v>5</v>
      </c>
      <c r="D6572" s="21">
        <f>VLOOKUP(A6572,英雄数据表!A:D,4,0)</f>
        <v>4</v>
      </c>
      <c r="E6572" s="20" t="str">
        <f>VLOOKUP(A6572,英雄数据表!A:C,3,0)</f>
        <v>风语面具</v>
      </c>
      <c r="F6572" s="20">
        <f t="shared" si="435"/>
        <v>45056</v>
      </c>
      <c r="G6572" s="20">
        <f t="shared" si="436"/>
        <v>45056</v>
      </c>
      <c r="H6572" s="21" t="str">
        <f>VLOOKUP(B6572,属性中转表!A:F,6,FALSE)</f>
        <v>"hp":297000,"atk":8250</v>
      </c>
      <c r="I6572" s="20" t="str">
        <f>IF(VLOOKUP(B6572,属性中转表!A:G,7,FALSE)=0,"",VLOOKUP(VLOOKUP(B6572,属性中转表!A:G,7,FALSE),属性中转表!$K$2:$P$21,6,0))&amp;IF(VLOOKUP(B6572,属性中转表!A:G,7,FALSE)&gt;=50,VLOOKUP(A6572,英雄数据表!A:K,9,0),IF(VLOOKUP(B6572,属性中转表!A:G,7,FALSE)&gt;=25,VLOOKUP(A6572,英雄数据表!A:K,5,0),""))</f>
        <v>"atk":300,"hp":5000,"undpspro":150,"pvpdpspro":100,"pvpundpspro":100</v>
      </c>
      <c r="J6572" s="20" t="str">
        <f>IF(I6572="","",属性中转表!$I$1&amp;(IF(VLOOKUP(B6572,属性中转表!A:G,7,FALSE)=0,0,VLOOKUP(VLOOKUP(B6572,属性中转表!A:G,7,FALSE),属性中转表!$K$2:$P$21,4,0)))+IFERROR(VLOOKUP(A6572,英雄数据表!A:K,IF(武魂!B6572&gt;=50,10,IF(武魂!B6572&gt;=25,6)),0),0))</f>
        <v>,"dpspro":150</v>
      </c>
      <c r="K6572" s="32" t="str">
        <f t="shared" si="437"/>
        <v>"atk":300,"hp":5000,"undpspro":150,"pvpdpspro":100,"pvpundpspro":100,"dpspro":150</v>
      </c>
      <c r="L6572" s="20" t="str">
        <f>IF(B6572&gt;=50,VLOOKUP(A6572,英雄数据表!A:L,11,FALSE),IF(B6572&gt;=25,VLOOKUP(A6572,英雄数据表!A:L,7,0),""))</f>
        <v>"4505602004"</v>
      </c>
      <c r="M6572" s="20" t="str">
        <f>IFERROR(VLOOKUP(B6572,属性中转表!$K$2:$O$21,5,FALSE),"")</f>
        <v/>
      </c>
      <c r="N6572" s="20" t="str">
        <f>IF(B6572=25,VLOOKUP(A6572,英雄数据表!A:L,8,FALSE),IF(B6572=50,VLOOKUP(A6572,英雄数据表!A:L,12,0),""))</f>
        <v/>
      </c>
    </row>
    <row r="6573" spans="1:14" x14ac:dyDescent="0.3">
      <c r="A6573" s="20">
        <v>45056</v>
      </c>
      <c r="B6573" s="21">
        <f t="shared" si="434"/>
        <v>72</v>
      </c>
      <c r="C6573" s="21">
        <v>5</v>
      </c>
      <c r="D6573" s="21">
        <f>VLOOKUP(A6573,英雄数据表!A:D,4,0)</f>
        <v>4</v>
      </c>
      <c r="E6573" s="20" t="str">
        <f>VLOOKUP(A6573,英雄数据表!A:C,3,0)</f>
        <v>风语面具</v>
      </c>
      <c r="F6573" s="20">
        <f t="shared" si="435"/>
        <v>45056</v>
      </c>
      <c r="G6573" s="20">
        <f t="shared" si="436"/>
        <v>45056</v>
      </c>
      <c r="H6573" s="21" t="str">
        <f>VLOOKUP(B6573,属性中转表!A:F,6,FALSE)</f>
        <v>"hp":302400,"atk":8400</v>
      </c>
      <c r="I6573" s="20" t="str">
        <f>IF(VLOOKUP(B6573,属性中转表!A:G,7,FALSE)=0,"",VLOOKUP(VLOOKUP(B6573,属性中转表!A:G,7,FALSE),属性中转表!$K$2:$P$21,6,0))&amp;IF(VLOOKUP(B6573,属性中转表!A:G,7,FALSE)&gt;=50,VLOOKUP(A6573,英雄数据表!A:K,9,0),IF(VLOOKUP(B6573,属性中转表!A:G,7,FALSE)&gt;=25,VLOOKUP(A6573,英雄数据表!A:K,5,0),""))</f>
        <v>"atk":300,"hp":5000,"undpspro":150,"pvpdpspro":100,"pvpundpspro":100</v>
      </c>
      <c r="J6573" s="20" t="str">
        <f>IF(I6573="","",属性中转表!$I$1&amp;(IF(VLOOKUP(B6573,属性中转表!A:G,7,FALSE)=0,0,VLOOKUP(VLOOKUP(B6573,属性中转表!A:G,7,FALSE),属性中转表!$K$2:$P$21,4,0)))+IFERROR(VLOOKUP(A6573,英雄数据表!A:K,IF(武魂!B6573&gt;=50,10,IF(武魂!B6573&gt;=25,6)),0),0))</f>
        <v>,"dpspro":150</v>
      </c>
      <c r="K6573" s="32" t="str">
        <f t="shared" si="437"/>
        <v>"atk":300,"hp":5000,"undpspro":150,"pvpdpspro":100,"pvpundpspro":100,"dpspro":150</v>
      </c>
      <c r="L6573" s="20" t="str">
        <f>IF(B6573&gt;=50,VLOOKUP(A6573,英雄数据表!A:L,11,FALSE),IF(B6573&gt;=25,VLOOKUP(A6573,英雄数据表!A:L,7,0),""))</f>
        <v>"4505602004"</v>
      </c>
      <c r="M6573" s="20" t="str">
        <f>IFERROR(VLOOKUP(B6573,属性中转表!$K$2:$O$21,5,FALSE),"")</f>
        <v/>
      </c>
      <c r="N6573" s="20" t="str">
        <f>IF(B6573=25,VLOOKUP(A6573,英雄数据表!A:L,8,FALSE),IF(B6573=50,VLOOKUP(A6573,英雄数据表!A:L,12,0),""))</f>
        <v/>
      </c>
    </row>
    <row r="6574" spans="1:14" x14ac:dyDescent="0.3">
      <c r="A6574" s="20">
        <v>45056</v>
      </c>
      <c r="B6574" s="21">
        <f t="shared" si="434"/>
        <v>73</v>
      </c>
      <c r="C6574" s="21">
        <v>5</v>
      </c>
      <c r="D6574" s="21">
        <f>VLOOKUP(A6574,英雄数据表!A:D,4,0)</f>
        <v>4</v>
      </c>
      <c r="E6574" s="20" t="str">
        <f>VLOOKUP(A6574,英雄数据表!A:C,3,0)</f>
        <v>风语面具</v>
      </c>
      <c r="F6574" s="20">
        <f t="shared" si="435"/>
        <v>45056</v>
      </c>
      <c r="G6574" s="20">
        <f t="shared" si="436"/>
        <v>45056</v>
      </c>
      <c r="H6574" s="21" t="str">
        <f>VLOOKUP(B6574,属性中转表!A:F,6,FALSE)</f>
        <v>"hp":307800,"atk":8550</v>
      </c>
      <c r="I6574" s="20" t="str">
        <f>IF(VLOOKUP(B6574,属性中转表!A:G,7,FALSE)=0,"",VLOOKUP(VLOOKUP(B6574,属性中转表!A:G,7,FALSE),属性中转表!$K$2:$P$21,6,0))&amp;IF(VLOOKUP(B6574,属性中转表!A:G,7,FALSE)&gt;=50,VLOOKUP(A6574,英雄数据表!A:K,9,0),IF(VLOOKUP(B6574,属性中转表!A:G,7,FALSE)&gt;=25,VLOOKUP(A6574,英雄数据表!A:K,5,0),""))</f>
        <v>"atk":300,"hp":5000,"undpspro":150,"pvpdpspro":100,"pvpundpspro":100</v>
      </c>
      <c r="J6574" s="20" t="str">
        <f>IF(I6574="","",属性中转表!$I$1&amp;(IF(VLOOKUP(B6574,属性中转表!A:G,7,FALSE)=0,0,VLOOKUP(VLOOKUP(B6574,属性中转表!A:G,7,FALSE),属性中转表!$K$2:$P$21,4,0)))+IFERROR(VLOOKUP(A6574,英雄数据表!A:K,IF(武魂!B6574&gt;=50,10,IF(武魂!B6574&gt;=25,6)),0),0))</f>
        <v>,"dpspro":150</v>
      </c>
      <c r="K6574" s="32" t="str">
        <f t="shared" si="437"/>
        <v>"atk":300,"hp":5000,"undpspro":150,"pvpdpspro":100,"pvpundpspro":100,"dpspro":150</v>
      </c>
      <c r="L6574" s="20" t="str">
        <f>IF(B6574&gt;=50,VLOOKUP(A6574,英雄数据表!A:L,11,FALSE),IF(B6574&gt;=25,VLOOKUP(A6574,英雄数据表!A:L,7,0),""))</f>
        <v>"4505602004"</v>
      </c>
      <c r="M6574" s="20" t="str">
        <f>IFERROR(VLOOKUP(B6574,属性中转表!$K$2:$O$21,5,FALSE),"")</f>
        <v/>
      </c>
      <c r="N6574" s="20" t="str">
        <f>IF(B6574=25,VLOOKUP(A6574,英雄数据表!A:L,8,FALSE),IF(B6574=50,VLOOKUP(A6574,英雄数据表!A:L,12,0),""))</f>
        <v/>
      </c>
    </row>
    <row r="6575" spans="1:14" x14ac:dyDescent="0.3">
      <c r="A6575" s="20">
        <v>45056</v>
      </c>
      <c r="B6575" s="21">
        <f t="shared" si="434"/>
        <v>74</v>
      </c>
      <c r="C6575" s="21">
        <v>5</v>
      </c>
      <c r="D6575" s="21">
        <f>VLOOKUP(A6575,英雄数据表!A:D,4,0)</f>
        <v>4</v>
      </c>
      <c r="E6575" s="20" t="str">
        <f>VLOOKUP(A6575,英雄数据表!A:C,3,0)</f>
        <v>风语面具</v>
      </c>
      <c r="F6575" s="20">
        <f t="shared" si="435"/>
        <v>45056</v>
      </c>
      <c r="G6575" s="20">
        <f t="shared" si="436"/>
        <v>45056</v>
      </c>
      <c r="H6575" s="21" t="str">
        <f>VLOOKUP(B6575,属性中转表!A:F,6,FALSE)</f>
        <v>"hp":313200,"atk":8700</v>
      </c>
      <c r="I6575" s="20" t="str">
        <f>IF(VLOOKUP(B6575,属性中转表!A:G,7,FALSE)=0,"",VLOOKUP(VLOOKUP(B6575,属性中转表!A:G,7,FALSE),属性中转表!$K$2:$P$21,6,0))&amp;IF(VLOOKUP(B6575,属性中转表!A:G,7,FALSE)&gt;=50,VLOOKUP(A6575,英雄数据表!A:K,9,0),IF(VLOOKUP(B6575,属性中转表!A:G,7,FALSE)&gt;=25,VLOOKUP(A6575,英雄数据表!A:K,5,0),""))</f>
        <v>"atk":300,"hp":5000,"undpspro":150,"pvpdpspro":100,"pvpundpspro":100</v>
      </c>
      <c r="J6575" s="20" t="str">
        <f>IF(I6575="","",属性中转表!$I$1&amp;(IF(VLOOKUP(B6575,属性中转表!A:G,7,FALSE)=0,0,VLOOKUP(VLOOKUP(B6575,属性中转表!A:G,7,FALSE),属性中转表!$K$2:$P$21,4,0)))+IFERROR(VLOOKUP(A6575,英雄数据表!A:K,IF(武魂!B6575&gt;=50,10,IF(武魂!B6575&gt;=25,6)),0),0))</f>
        <v>,"dpspro":150</v>
      </c>
      <c r="K6575" s="32" t="str">
        <f t="shared" si="437"/>
        <v>"atk":300,"hp":5000,"undpspro":150,"pvpdpspro":100,"pvpundpspro":100,"dpspro":150</v>
      </c>
      <c r="L6575" s="20" t="str">
        <f>IF(B6575&gt;=50,VLOOKUP(A6575,英雄数据表!A:L,11,FALSE),IF(B6575&gt;=25,VLOOKUP(A6575,英雄数据表!A:L,7,0),""))</f>
        <v>"4505602004"</v>
      </c>
      <c r="M6575" s="20" t="str">
        <f>IFERROR(VLOOKUP(B6575,属性中转表!$K$2:$O$21,5,FALSE),"")</f>
        <v/>
      </c>
      <c r="N6575" s="20" t="str">
        <f>IF(B6575=25,VLOOKUP(A6575,英雄数据表!A:L,8,FALSE),IF(B6575=50,VLOOKUP(A6575,英雄数据表!A:L,12,0),""))</f>
        <v/>
      </c>
    </row>
    <row r="6576" spans="1:14" x14ac:dyDescent="0.3">
      <c r="A6576" s="20">
        <v>45056</v>
      </c>
      <c r="B6576" s="21">
        <f t="shared" si="434"/>
        <v>75</v>
      </c>
      <c r="C6576" s="21">
        <v>5</v>
      </c>
      <c r="D6576" s="21">
        <f>VLOOKUP(A6576,英雄数据表!A:D,4,0)</f>
        <v>4</v>
      </c>
      <c r="E6576" s="20" t="str">
        <f>VLOOKUP(A6576,英雄数据表!A:C,3,0)</f>
        <v>风语面具</v>
      </c>
      <c r="F6576" s="20">
        <f t="shared" si="435"/>
        <v>45056</v>
      </c>
      <c r="G6576" s="20">
        <f t="shared" si="436"/>
        <v>45056</v>
      </c>
      <c r="H6576" s="21" t="str">
        <f>VLOOKUP(B6576,属性中转表!A:F,6,FALSE)</f>
        <v>"hp":318600,"atk":8850</v>
      </c>
      <c r="I6576" s="20" t="str">
        <f>IF(VLOOKUP(B6576,属性中转表!A:G,7,FALSE)=0,"",VLOOKUP(VLOOKUP(B6576,属性中转表!A:G,7,FALSE),属性中转表!$K$2:$P$21,6,0))&amp;IF(VLOOKUP(B6576,属性中转表!A:G,7,FALSE)&gt;=50,VLOOKUP(A6576,英雄数据表!A:K,9,0),IF(VLOOKUP(B6576,属性中转表!A:G,7,FALSE)&gt;=25,VLOOKUP(A6576,英雄数据表!A:K,5,0),""))</f>
        <v>"atk":600,"hp":10000,"undpspro":150,"pvpdpspro":100,"pvpundpspro":100,"speed":10</v>
      </c>
      <c r="J6576" s="20" t="str">
        <f>IF(I6576="","",属性中转表!$I$1&amp;(IF(VLOOKUP(B6576,属性中转表!A:G,7,FALSE)=0,0,VLOOKUP(VLOOKUP(B6576,属性中转表!A:G,7,FALSE),属性中转表!$K$2:$P$21,4,0)))+IFERROR(VLOOKUP(A6576,英雄数据表!A:K,IF(武魂!B6576&gt;=50,10,IF(武魂!B6576&gt;=25,6)),0),0))</f>
        <v>,"dpspro":150</v>
      </c>
      <c r="K6576" s="32" t="str">
        <f t="shared" si="437"/>
        <v>"atk":600,"hp":10000,"undpspro":150,"pvpdpspro":100,"pvpundpspro":100,"speed":10,"dpspro":150</v>
      </c>
      <c r="L6576" s="20" t="str">
        <f>IF(B6576&gt;=50,VLOOKUP(A6576,英雄数据表!A:L,11,FALSE),IF(B6576&gt;=25,VLOOKUP(A6576,英雄数据表!A:L,7,0),""))</f>
        <v>"4505602004"</v>
      </c>
      <c r="M6576" s="20" t="str">
        <f>IFERROR(VLOOKUP(B6576,属性中转表!$K$2:$O$21,5,FALSE),"")</f>
        <v>"speed":10,"atk":300,"hp":5000</v>
      </c>
      <c r="N6576" s="20" t="str">
        <f>IF(B6576=25,VLOOKUP(A6576,英雄数据表!A:L,8,FALSE),IF(B6576=50,VLOOKUP(A6576,英雄数据表!A:L,12,0),""))</f>
        <v/>
      </c>
    </row>
    <row r="6577" spans="1:14" x14ac:dyDescent="0.3">
      <c r="A6577" s="20">
        <v>45056</v>
      </c>
      <c r="B6577" s="21">
        <f t="shared" si="434"/>
        <v>76</v>
      </c>
      <c r="C6577" s="21">
        <v>5</v>
      </c>
      <c r="D6577" s="21">
        <f>VLOOKUP(A6577,英雄数据表!A:D,4,0)</f>
        <v>4</v>
      </c>
      <c r="E6577" s="20" t="str">
        <f>VLOOKUP(A6577,英雄数据表!A:C,3,0)</f>
        <v>风语面具</v>
      </c>
      <c r="F6577" s="20">
        <f t="shared" si="435"/>
        <v>45056</v>
      </c>
      <c r="G6577" s="20">
        <f t="shared" si="436"/>
        <v>45056</v>
      </c>
      <c r="H6577" s="21" t="str">
        <f>VLOOKUP(B6577,属性中转表!A:F,6,FALSE)</f>
        <v>"hp":324000,"atk":9000</v>
      </c>
      <c r="I6577" s="20" t="str">
        <f>IF(VLOOKUP(B6577,属性中转表!A:G,7,FALSE)=0,"",VLOOKUP(VLOOKUP(B6577,属性中转表!A:G,7,FALSE),属性中转表!$K$2:$P$21,6,0))&amp;IF(VLOOKUP(B6577,属性中转表!A:G,7,FALSE)&gt;=50,VLOOKUP(A6577,英雄数据表!A:K,9,0),IF(VLOOKUP(B6577,属性中转表!A:G,7,FALSE)&gt;=25,VLOOKUP(A6577,英雄数据表!A:K,5,0),""))</f>
        <v>"atk":600,"hp":10000,"undpspro":150,"pvpdpspro":100,"pvpundpspro":100,"speed":10</v>
      </c>
      <c r="J6577" s="20" t="str">
        <f>IF(I6577="","",属性中转表!$I$1&amp;(IF(VLOOKUP(B6577,属性中转表!A:G,7,FALSE)=0,0,VLOOKUP(VLOOKUP(B6577,属性中转表!A:G,7,FALSE),属性中转表!$K$2:$P$21,4,0)))+IFERROR(VLOOKUP(A6577,英雄数据表!A:K,IF(武魂!B6577&gt;=50,10,IF(武魂!B6577&gt;=25,6)),0),0))</f>
        <v>,"dpspro":150</v>
      </c>
      <c r="K6577" s="32" t="str">
        <f t="shared" si="437"/>
        <v>"atk":600,"hp":10000,"undpspro":150,"pvpdpspro":100,"pvpundpspro":100,"speed":10,"dpspro":150</v>
      </c>
      <c r="L6577" s="20" t="str">
        <f>IF(B6577&gt;=50,VLOOKUP(A6577,英雄数据表!A:L,11,FALSE),IF(B6577&gt;=25,VLOOKUP(A6577,英雄数据表!A:L,7,0),""))</f>
        <v>"4505602004"</v>
      </c>
      <c r="M6577" s="20" t="str">
        <f>IFERROR(VLOOKUP(B6577,属性中转表!$K$2:$O$21,5,FALSE),"")</f>
        <v/>
      </c>
      <c r="N6577" s="20" t="str">
        <f>IF(B6577=25,VLOOKUP(A6577,英雄数据表!A:L,8,FALSE),IF(B6577=50,VLOOKUP(A6577,英雄数据表!A:L,12,0),""))</f>
        <v/>
      </c>
    </row>
    <row r="6578" spans="1:14" x14ac:dyDescent="0.3">
      <c r="A6578" s="20">
        <v>45056</v>
      </c>
      <c r="B6578" s="21">
        <f t="shared" si="434"/>
        <v>77</v>
      </c>
      <c r="C6578" s="21">
        <v>5</v>
      </c>
      <c r="D6578" s="21">
        <f>VLOOKUP(A6578,英雄数据表!A:D,4,0)</f>
        <v>4</v>
      </c>
      <c r="E6578" s="20" t="str">
        <f>VLOOKUP(A6578,英雄数据表!A:C,3,0)</f>
        <v>风语面具</v>
      </c>
      <c r="F6578" s="20">
        <f t="shared" si="435"/>
        <v>45056</v>
      </c>
      <c r="G6578" s="20">
        <f t="shared" si="436"/>
        <v>45056</v>
      </c>
      <c r="H6578" s="21" t="str">
        <f>VLOOKUP(B6578,属性中转表!A:F,6,FALSE)</f>
        <v>"hp":329400,"atk":9150</v>
      </c>
      <c r="I6578" s="20" t="str">
        <f>IF(VLOOKUP(B6578,属性中转表!A:G,7,FALSE)=0,"",VLOOKUP(VLOOKUP(B6578,属性中转表!A:G,7,FALSE),属性中转表!$K$2:$P$21,6,0))&amp;IF(VLOOKUP(B6578,属性中转表!A:G,7,FALSE)&gt;=50,VLOOKUP(A6578,英雄数据表!A:K,9,0),IF(VLOOKUP(B6578,属性中转表!A:G,7,FALSE)&gt;=25,VLOOKUP(A6578,英雄数据表!A:K,5,0),""))</f>
        <v>"atk":600,"hp":10000,"undpspro":150,"pvpdpspro":100,"pvpundpspro":100,"speed":10</v>
      </c>
      <c r="J6578" s="20" t="str">
        <f>IF(I6578="","",属性中转表!$I$1&amp;(IF(VLOOKUP(B6578,属性中转表!A:G,7,FALSE)=0,0,VLOOKUP(VLOOKUP(B6578,属性中转表!A:G,7,FALSE),属性中转表!$K$2:$P$21,4,0)))+IFERROR(VLOOKUP(A6578,英雄数据表!A:K,IF(武魂!B6578&gt;=50,10,IF(武魂!B6578&gt;=25,6)),0),0))</f>
        <v>,"dpspro":150</v>
      </c>
      <c r="K6578" s="32" t="str">
        <f t="shared" si="437"/>
        <v>"atk":600,"hp":10000,"undpspro":150,"pvpdpspro":100,"pvpundpspro":100,"speed":10,"dpspro":150</v>
      </c>
      <c r="L6578" s="20" t="str">
        <f>IF(B6578&gt;=50,VLOOKUP(A6578,英雄数据表!A:L,11,FALSE),IF(B6578&gt;=25,VLOOKUP(A6578,英雄数据表!A:L,7,0),""))</f>
        <v>"4505602004"</v>
      </c>
      <c r="M6578" s="20" t="str">
        <f>IFERROR(VLOOKUP(B6578,属性中转表!$K$2:$O$21,5,FALSE),"")</f>
        <v/>
      </c>
      <c r="N6578" s="20" t="str">
        <f>IF(B6578=25,VLOOKUP(A6578,英雄数据表!A:L,8,FALSE),IF(B6578=50,VLOOKUP(A6578,英雄数据表!A:L,12,0),""))</f>
        <v/>
      </c>
    </row>
    <row r="6579" spans="1:14" x14ac:dyDescent="0.3">
      <c r="A6579" s="20">
        <v>45056</v>
      </c>
      <c r="B6579" s="21">
        <f t="shared" si="434"/>
        <v>78</v>
      </c>
      <c r="C6579" s="21">
        <v>5</v>
      </c>
      <c r="D6579" s="21">
        <f>VLOOKUP(A6579,英雄数据表!A:D,4,0)</f>
        <v>4</v>
      </c>
      <c r="E6579" s="20" t="str">
        <f>VLOOKUP(A6579,英雄数据表!A:C,3,0)</f>
        <v>风语面具</v>
      </c>
      <c r="F6579" s="20">
        <f t="shared" si="435"/>
        <v>45056</v>
      </c>
      <c r="G6579" s="20">
        <f t="shared" si="436"/>
        <v>45056</v>
      </c>
      <c r="H6579" s="21" t="str">
        <f>VLOOKUP(B6579,属性中转表!A:F,6,FALSE)</f>
        <v>"hp":334800,"atk":9300</v>
      </c>
      <c r="I6579" s="20" t="str">
        <f>IF(VLOOKUP(B6579,属性中转表!A:G,7,FALSE)=0,"",VLOOKUP(VLOOKUP(B6579,属性中转表!A:G,7,FALSE),属性中转表!$K$2:$P$21,6,0))&amp;IF(VLOOKUP(B6579,属性中转表!A:G,7,FALSE)&gt;=50,VLOOKUP(A6579,英雄数据表!A:K,9,0),IF(VLOOKUP(B6579,属性中转表!A:G,7,FALSE)&gt;=25,VLOOKUP(A6579,英雄数据表!A:K,5,0),""))</f>
        <v>"atk":600,"hp":10000,"undpspro":150,"pvpdpspro":100,"pvpundpspro":100,"speed":10</v>
      </c>
      <c r="J6579" s="20" t="str">
        <f>IF(I6579="","",属性中转表!$I$1&amp;(IF(VLOOKUP(B6579,属性中转表!A:G,7,FALSE)=0,0,VLOOKUP(VLOOKUP(B6579,属性中转表!A:G,7,FALSE),属性中转表!$K$2:$P$21,4,0)))+IFERROR(VLOOKUP(A6579,英雄数据表!A:K,IF(武魂!B6579&gt;=50,10,IF(武魂!B6579&gt;=25,6)),0),0))</f>
        <v>,"dpspro":150</v>
      </c>
      <c r="K6579" s="32" t="str">
        <f t="shared" si="437"/>
        <v>"atk":600,"hp":10000,"undpspro":150,"pvpdpspro":100,"pvpundpspro":100,"speed":10,"dpspro":150</v>
      </c>
      <c r="L6579" s="20" t="str">
        <f>IF(B6579&gt;=50,VLOOKUP(A6579,英雄数据表!A:L,11,FALSE),IF(B6579&gt;=25,VLOOKUP(A6579,英雄数据表!A:L,7,0),""))</f>
        <v>"4505602004"</v>
      </c>
      <c r="M6579" s="20" t="str">
        <f>IFERROR(VLOOKUP(B6579,属性中转表!$K$2:$O$21,5,FALSE),"")</f>
        <v/>
      </c>
      <c r="N6579" s="20" t="str">
        <f>IF(B6579=25,VLOOKUP(A6579,英雄数据表!A:L,8,FALSE),IF(B6579=50,VLOOKUP(A6579,英雄数据表!A:L,12,0),""))</f>
        <v/>
      </c>
    </row>
    <row r="6580" spans="1:14" x14ac:dyDescent="0.3">
      <c r="A6580" s="20">
        <v>45056</v>
      </c>
      <c r="B6580" s="21">
        <f t="shared" si="434"/>
        <v>79</v>
      </c>
      <c r="C6580" s="21">
        <v>5</v>
      </c>
      <c r="D6580" s="21">
        <f>VLOOKUP(A6580,英雄数据表!A:D,4,0)</f>
        <v>4</v>
      </c>
      <c r="E6580" s="20" t="str">
        <f>VLOOKUP(A6580,英雄数据表!A:C,3,0)</f>
        <v>风语面具</v>
      </c>
      <c r="F6580" s="20">
        <f t="shared" si="435"/>
        <v>45056</v>
      </c>
      <c r="G6580" s="20">
        <f t="shared" si="436"/>
        <v>45056</v>
      </c>
      <c r="H6580" s="21" t="str">
        <f>VLOOKUP(B6580,属性中转表!A:F,6,FALSE)</f>
        <v>"hp":340200,"atk":9450</v>
      </c>
      <c r="I6580" s="20" t="str">
        <f>IF(VLOOKUP(B6580,属性中转表!A:G,7,FALSE)=0,"",VLOOKUP(VLOOKUP(B6580,属性中转表!A:G,7,FALSE),属性中转表!$K$2:$P$21,6,0))&amp;IF(VLOOKUP(B6580,属性中转表!A:G,7,FALSE)&gt;=50,VLOOKUP(A6580,英雄数据表!A:K,9,0),IF(VLOOKUP(B6580,属性中转表!A:G,7,FALSE)&gt;=25,VLOOKUP(A6580,英雄数据表!A:K,5,0),""))</f>
        <v>"atk":600,"hp":10000,"undpspro":150,"pvpdpspro":100,"pvpundpspro":100,"speed":10</v>
      </c>
      <c r="J6580" s="20" t="str">
        <f>IF(I6580="","",属性中转表!$I$1&amp;(IF(VLOOKUP(B6580,属性中转表!A:G,7,FALSE)=0,0,VLOOKUP(VLOOKUP(B6580,属性中转表!A:G,7,FALSE),属性中转表!$K$2:$P$21,4,0)))+IFERROR(VLOOKUP(A6580,英雄数据表!A:K,IF(武魂!B6580&gt;=50,10,IF(武魂!B6580&gt;=25,6)),0),0))</f>
        <v>,"dpspro":150</v>
      </c>
      <c r="K6580" s="32" t="str">
        <f t="shared" si="437"/>
        <v>"atk":600,"hp":10000,"undpspro":150,"pvpdpspro":100,"pvpundpspro":100,"speed":10,"dpspro":150</v>
      </c>
      <c r="L6580" s="20" t="str">
        <f>IF(B6580&gt;=50,VLOOKUP(A6580,英雄数据表!A:L,11,FALSE),IF(B6580&gt;=25,VLOOKUP(A6580,英雄数据表!A:L,7,0),""))</f>
        <v>"4505602004"</v>
      </c>
      <c r="M6580" s="20" t="str">
        <f>IFERROR(VLOOKUP(B6580,属性中转表!$K$2:$O$21,5,FALSE),"")</f>
        <v/>
      </c>
      <c r="N6580" s="20" t="str">
        <f>IF(B6580=25,VLOOKUP(A6580,英雄数据表!A:L,8,FALSE),IF(B6580=50,VLOOKUP(A6580,英雄数据表!A:L,12,0),""))</f>
        <v/>
      </c>
    </row>
    <row r="6581" spans="1:14" x14ac:dyDescent="0.3">
      <c r="A6581" s="20">
        <v>45056</v>
      </c>
      <c r="B6581" s="21">
        <f t="shared" si="434"/>
        <v>80</v>
      </c>
      <c r="C6581" s="21">
        <v>5</v>
      </c>
      <c r="D6581" s="21">
        <f>VLOOKUP(A6581,英雄数据表!A:D,4,0)</f>
        <v>4</v>
      </c>
      <c r="E6581" s="20" t="str">
        <f>VLOOKUP(A6581,英雄数据表!A:C,3,0)</f>
        <v>风语面具</v>
      </c>
      <c r="F6581" s="20">
        <f t="shared" si="435"/>
        <v>45056</v>
      </c>
      <c r="G6581" s="20">
        <f t="shared" si="436"/>
        <v>45056</v>
      </c>
      <c r="H6581" s="21" t="str">
        <f>VLOOKUP(B6581,属性中转表!A:F,6,FALSE)</f>
        <v>"hp":345600,"atk":9600</v>
      </c>
      <c r="I6581" s="20" t="str">
        <f>IF(VLOOKUP(B6581,属性中转表!A:G,7,FALSE)=0,"",VLOOKUP(VLOOKUP(B6581,属性中转表!A:G,7,FALSE),属性中转表!$K$2:$P$21,6,0))&amp;IF(VLOOKUP(B6581,属性中转表!A:G,7,FALSE)&gt;=50,VLOOKUP(A6581,英雄数据表!A:K,9,0),IF(VLOOKUP(B6581,属性中转表!A:G,7,FALSE)&gt;=25,VLOOKUP(A6581,英雄数据表!A:K,5,0),""))</f>
        <v>"atk":600,"hp":10000,"undpspro":200,"pvpdpspro":100,"pvpundpspro":100,"speed":10</v>
      </c>
      <c r="J6581" s="20" t="str">
        <f>IF(I6581="","",属性中转表!$I$1&amp;(IF(VLOOKUP(B6581,属性中转表!A:G,7,FALSE)=0,0,VLOOKUP(VLOOKUP(B6581,属性中转表!A:G,7,FALSE),属性中转表!$K$2:$P$21,4,0)))+IFERROR(VLOOKUP(A6581,英雄数据表!A:K,IF(武魂!B6581&gt;=50,10,IF(武魂!B6581&gt;=25,6)),0),0))</f>
        <v>,"dpspro":150</v>
      </c>
      <c r="K6581" s="32" t="str">
        <f t="shared" si="437"/>
        <v>"atk":600,"hp":10000,"undpspro":200,"pvpdpspro":100,"pvpundpspro":100,"speed":10,"dpspro":150</v>
      </c>
      <c r="L6581" s="20" t="str">
        <f>IF(B6581&gt;=50,VLOOKUP(A6581,英雄数据表!A:L,11,FALSE),IF(B6581&gt;=25,VLOOKUP(A6581,英雄数据表!A:L,7,0),""))</f>
        <v>"4505602004"</v>
      </c>
      <c r="M6581" s="20" t="str">
        <f>IFERROR(VLOOKUP(B6581,属性中转表!$K$2:$O$21,5,FALSE),"")</f>
        <v>"undpspro":50</v>
      </c>
      <c r="N6581" s="20" t="str">
        <f>IF(B6581=25,VLOOKUP(A6581,英雄数据表!A:L,8,FALSE),IF(B6581=50,VLOOKUP(A6581,英雄数据表!A:L,12,0),""))</f>
        <v/>
      </c>
    </row>
    <row r="6582" spans="1:14" x14ac:dyDescent="0.3">
      <c r="A6582" s="20">
        <v>45056</v>
      </c>
      <c r="B6582" s="21">
        <f t="shared" si="434"/>
        <v>81</v>
      </c>
      <c r="C6582" s="21">
        <v>5</v>
      </c>
      <c r="D6582" s="21">
        <f>VLOOKUP(A6582,英雄数据表!A:D,4,0)</f>
        <v>4</v>
      </c>
      <c r="E6582" s="20" t="str">
        <f>VLOOKUP(A6582,英雄数据表!A:C,3,0)</f>
        <v>风语面具</v>
      </c>
      <c r="F6582" s="20">
        <f t="shared" si="435"/>
        <v>45056</v>
      </c>
      <c r="G6582" s="20">
        <f t="shared" si="436"/>
        <v>45056</v>
      </c>
      <c r="H6582" s="21" t="str">
        <f>VLOOKUP(B6582,属性中转表!A:F,6,FALSE)</f>
        <v>"hp":351000,"atk":9750</v>
      </c>
      <c r="I6582" s="20" t="str">
        <f>IF(VLOOKUP(B6582,属性中转表!A:G,7,FALSE)=0,"",VLOOKUP(VLOOKUP(B6582,属性中转表!A:G,7,FALSE),属性中转表!$K$2:$P$21,6,0))&amp;IF(VLOOKUP(B6582,属性中转表!A:G,7,FALSE)&gt;=50,VLOOKUP(A6582,英雄数据表!A:K,9,0),IF(VLOOKUP(B6582,属性中转表!A:G,7,FALSE)&gt;=25,VLOOKUP(A6582,英雄数据表!A:K,5,0),""))</f>
        <v>"atk":600,"hp":10000,"undpspro":200,"pvpdpspro":100,"pvpundpspro":100,"speed":10</v>
      </c>
      <c r="J6582" s="20" t="str">
        <f>IF(I6582="","",属性中转表!$I$1&amp;(IF(VLOOKUP(B6582,属性中转表!A:G,7,FALSE)=0,0,VLOOKUP(VLOOKUP(B6582,属性中转表!A:G,7,FALSE),属性中转表!$K$2:$P$21,4,0)))+IFERROR(VLOOKUP(A6582,英雄数据表!A:K,IF(武魂!B6582&gt;=50,10,IF(武魂!B6582&gt;=25,6)),0),0))</f>
        <v>,"dpspro":150</v>
      </c>
      <c r="K6582" s="32" t="str">
        <f t="shared" si="437"/>
        <v>"atk":600,"hp":10000,"undpspro":200,"pvpdpspro":100,"pvpundpspro":100,"speed":10,"dpspro":150</v>
      </c>
      <c r="L6582" s="20" t="str">
        <f>IF(B6582&gt;=50,VLOOKUP(A6582,英雄数据表!A:L,11,FALSE),IF(B6582&gt;=25,VLOOKUP(A6582,英雄数据表!A:L,7,0),""))</f>
        <v>"4505602004"</v>
      </c>
      <c r="M6582" s="20" t="str">
        <f>IFERROR(VLOOKUP(B6582,属性中转表!$K$2:$O$21,5,FALSE),"")</f>
        <v/>
      </c>
      <c r="N6582" s="20" t="str">
        <f>IF(B6582=25,VLOOKUP(A6582,英雄数据表!A:L,8,FALSE),IF(B6582=50,VLOOKUP(A6582,英雄数据表!A:L,12,0),""))</f>
        <v/>
      </c>
    </row>
    <row r="6583" spans="1:14" x14ac:dyDescent="0.3">
      <c r="A6583" s="20">
        <v>45056</v>
      </c>
      <c r="B6583" s="21">
        <f t="shared" si="434"/>
        <v>82</v>
      </c>
      <c r="C6583" s="21">
        <v>5</v>
      </c>
      <c r="D6583" s="21">
        <f>VLOOKUP(A6583,英雄数据表!A:D,4,0)</f>
        <v>4</v>
      </c>
      <c r="E6583" s="20" t="str">
        <f>VLOOKUP(A6583,英雄数据表!A:C,3,0)</f>
        <v>风语面具</v>
      </c>
      <c r="F6583" s="20">
        <f t="shared" si="435"/>
        <v>45056</v>
      </c>
      <c r="G6583" s="20">
        <f t="shared" si="436"/>
        <v>45056</v>
      </c>
      <c r="H6583" s="21" t="str">
        <f>VLOOKUP(B6583,属性中转表!A:F,6,FALSE)</f>
        <v>"hp":356400,"atk":9900</v>
      </c>
      <c r="I6583" s="20" t="str">
        <f>IF(VLOOKUP(B6583,属性中转表!A:G,7,FALSE)=0,"",VLOOKUP(VLOOKUP(B6583,属性中转表!A:G,7,FALSE),属性中转表!$K$2:$P$21,6,0))&amp;IF(VLOOKUP(B6583,属性中转表!A:G,7,FALSE)&gt;=50,VLOOKUP(A6583,英雄数据表!A:K,9,0),IF(VLOOKUP(B6583,属性中转表!A:G,7,FALSE)&gt;=25,VLOOKUP(A6583,英雄数据表!A:K,5,0),""))</f>
        <v>"atk":600,"hp":10000,"undpspro":200,"pvpdpspro":100,"pvpundpspro":100,"speed":10</v>
      </c>
      <c r="J6583" s="20" t="str">
        <f>IF(I6583="","",属性中转表!$I$1&amp;(IF(VLOOKUP(B6583,属性中转表!A:G,7,FALSE)=0,0,VLOOKUP(VLOOKUP(B6583,属性中转表!A:G,7,FALSE),属性中转表!$K$2:$P$21,4,0)))+IFERROR(VLOOKUP(A6583,英雄数据表!A:K,IF(武魂!B6583&gt;=50,10,IF(武魂!B6583&gt;=25,6)),0),0))</f>
        <v>,"dpspro":150</v>
      </c>
      <c r="K6583" s="32" t="str">
        <f t="shared" si="437"/>
        <v>"atk":600,"hp":10000,"undpspro":200,"pvpdpspro":100,"pvpundpspro":100,"speed":10,"dpspro":150</v>
      </c>
      <c r="L6583" s="20" t="str">
        <f>IF(B6583&gt;=50,VLOOKUP(A6583,英雄数据表!A:L,11,FALSE),IF(B6583&gt;=25,VLOOKUP(A6583,英雄数据表!A:L,7,0),""))</f>
        <v>"4505602004"</v>
      </c>
      <c r="M6583" s="20" t="str">
        <f>IFERROR(VLOOKUP(B6583,属性中转表!$K$2:$O$21,5,FALSE),"")</f>
        <v/>
      </c>
      <c r="N6583" s="20" t="str">
        <f>IF(B6583=25,VLOOKUP(A6583,英雄数据表!A:L,8,FALSE),IF(B6583=50,VLOOKUP(A6583,英雄数据表!A:L,12,0),""))</f>
        <v/>
      </c>
    </row>
    <row r="6584" spans="1:14" x14ac:dyDescent="0.3">
      <c r="A6584" s="20">
        <v>45056</v>
      </c>
      <c r="B6584" s="21">
        <f t="shared" si="434"/>
        <v>83</v>
      </c>
      <c r="C6584" s="21">
        <v>5</v>
      </c>
      <c r="D6584" s="21">
        <f>VLOOKUP(A6584,英雄数据表!A:D,4,0)</f>
        <v>4</v>
      </c>
      <c r="E6584" s="20" t="str">
        <f>VLOOKUP(A6584,英雄数据表!A:C,3,0)</f>
        <v>风语面具</v>
      </c>
      <c r="F6584" s="20">
        <f t="shared" si="435"/>
        <v>45056</v>
      </c>
      <c r="G6584" s="20">
        <f t="shared" si="436"/>
        <v>45056</v>
      </c>
      <c r="H6584" s="21" t="str">
        <f>VLOOKUP(B6584,属性中转表!A:F,6,FALSE)</f>
        <v>"hp":361800,"atk":10050</v>
      </c>
      <c r="I6584" s="20" t="str">
        <f>IF(VLOOKUP(B6584,属性中转表!A:G,7,FALSE)=0,"",VLOOKUP(VLOOKUP(B6584,属性中转表!A:G,7,FALSE),属性中转表!$K$2:$P$21,6,0))&amp;IF(VLOOKUP(B6584,属性中转表!A:G,7,FALSE)&gt;=50,VLOOKUP(A6584,英雄数据表!A:K,9,0),IF(VLOOKUP(B6584,属性中转表!A:G,7,FALSE)&gt;=25,VLOOKUP(A6584,英雄数据表!A:K,5,0),""))</f>
        <v>"atk":600,"hp":10000,"undpspro":200,"pvpdpspro":100,"pvpundpspro":100,"speed":10</v>
      </c>
      <c r="J6584" s="20" t="str">
        <f>IF(I6584="","",属性中转表!$I$1&amp;(IF(VLOOKUP(B6584,属性中转表!A:G,7,FALSE)=0,0,VLOOKUP(VLOOKUP(B6584,属性中转表!A:G,7,FALSE),属性中转表!$K$2:$P$21,4,0)))+IFERROR(VLOOKUP(A6584,英雄数据表!A:K,IF(武魂!B6584&gt;=50,10,IF(武魂!B6584&gt;=25,6)),0),0))</f>
        <v>,"dpspro":150</v>
      </c>
      <c r="K6584" s="32" t="str">
        <f t="shared" si="437"/>
        <v>"atk":600,"hp":10000,"undpspro":200,"pvpdpspro":100,"pvpundpspro":100,"speed":10,"dpspro":150</v>
      </c>
      <c r="L6584" s="20" t="str">
        <f>IF(B6584&gt;=50,VLOOKUP(A6584,英雄数据表!A:L,11,FALSE),IF(B6584&gt;=25,VLOOKUP(A6584,英雄数据表!A:L,7,0),""))</f>
        <v>"4505602004"</v>
      </c>
      <c r="M6584" s="20" t="str">
        <f>IFERROR(VLOOKUP(B6584,属性中转表!$K$2:$O$21,5,FALSE),"")</f>
        <v/>
      </c>
      <c r="N6584" s="20" t="str">
        <f>IF(B6584=25,VLOOKUP(A6584,英雄数据表!A:L,8,FALSE),IF(B6584=50,VLOOKUP(A6584,英雄数据表!A:L,12,0),""))</f>
        <v/>
      </c>
    </row>
    <row r="6585" spans="1:14" x14ac:dyDescent="0.3">
      <c r="A6585" s="20">
        <v>45056</v>
      </c>
      <c r="B6585" s="21">
        <f t="shared" si="434"/>
        <v>84</v>
      </c>
      <c r="C6585" s="21">
        <v>5</v>
      </c>
      <c r="D6585" s="21">
        <f>VLOOKUP(A6585,英雄数据表!A:D,4,0)</f>
        <v>4</v>
      </c>
      <c r="E6585" s="20" t="str">
        <f>VLOOKUP(A6585,英雄数据表!A:C,3,0)</f>
        <v>风语面具</v>
      </c>
      <c r="F6585" s="20">
        <f t="shared" si="435"/>
        <v>45056</v>
      </c>
      <c r="G6585" s="20">
        <f t="shared" si="436"/>
        <v>45056</v>
      </c>
      <c r="H6585" s="21" t="str">
        <f>VLOOKUP(B6585,属性中转表!A:F,6,FALSE)</f>
        <v>"hp":367200,"atk":10200</v>
      </c>
      <c r="I6585" s="20" t="str">
        <f>IF(VLOOKUP(B6585,属性中转表!A:G,7,FALSE)=0,"",VLOOKUP(VLOOKUP(B6585,属性中转表!A:G,7,FALSE),属性中转表!$K$2:$P$21,6,0))&amp;IF(VLOOKUP(B6585,属性中转表!A:G,7,FALSE)&gt;=50,VLOOKUP(A6585,英雄数据表!A:K,9,0),IF(VLOOKUP(B6585,属性中转表!A:G,7,FALSE)&gt;=25,VLOOKUP(A6585,英雄数据表!A:K,5,0),""))</f>
        <v>"atk":600,"hp":10000,"undpspro":200,"pvpdpspro":100,"pvpundpspro":100,"speed":10</v>
      </c>
      <c r="J6585" s="20" t="str">
        <f>IF(I6585="","",属性中转表!$I$1&amp;(IF(VLOOKUP(B6585,属性中转表!A:G,7,FALSE)=0,0,VLOOKUP(VLOOKUP(B6585,属性中转表!A:G,7,FALSE),属性中转表!$K$2:$P$21,4,0)))+IFERROR(VLOOKUP(A6585,英雄数据表!A:K,IF(武魂!B6585&gt;=50,10,IF(武魂!B6585&gt;=25,6)),0),0))</f>
        <v>,"dpspro":150</v>
      </c>
      <c r="K6585" s="32" t="str">
        <f t="shared" si="437"/>
        <v>"atk":600,"hp":10000,"undpspro":200,"pvpdpspro":100,"pvpundpspro":100,"speed":10,"dpspro":150</v>
      </c>
      <c r="L6585" s="20" t="str">
        <f>IF(B6585&gt;=50,VLOOKUP(A6585,英雄数据表!A:L,11,FALSE),IF(B6585&gt;=25,VLOOKUP(A6585,英雄数据表!A:L,7,0),""))</f>
        <v>"4505602004"</v>
      </c>
      <c r="M6585" s="20" t="str">
        <f>IFERROR(VLOOKUP(B6585,属性中转表!$K$2:$O$21,5,FALSE),"")</f>
        <v/>
      </c>
      <c r="N6585" s="20" t="str">
        <f>IF(B6585=25,VLOOKUP(A6585,英雄数据表!A:L,8,FALSE),IF(B6585=50,VLOOKUP(A6585,英雄数据表!A:L,12,0),""))</f>
        <v/>
      </c>
    </row>
    <row r="6586" spans="1:14" x14ac:dyDescent="0.3">
      <c r="A6586" s="20">
        <v>45056</v>
      </c>
      <c r="B6586" s="21">
        <f t="shared" ref="B6586:B6649" si="438">IF(A6586=A6585,B6585+1,1)</f>
        <v>85</v>
      </c>
      <c r="C6586" s="21">
        <v>5</v>
      </c>
      <c r="D6586" s="21">
        <f>VLOOKUP(A6586,英雄数据表!A:D,4,0)</f>
        <v>4</v>
      </c>
      <c r="E6586" s="20" t="str">
        <f>VLOOKUP(A6586,英雄数据表!A:C,3,0)</f>
        <v>风语面具</v>
      </c>
      <c r="F6586" s="20">
        <f t="shared" ref="F6586:F6649" si="439">A6586</f>
        <v>45056</v>
      </c>
      <c r="G6586" s="20">
        <f t="shared" ref="G6586:G6649" si="440">A6586</f>
        <v>45056</v>
      </c>
      <c r="H6586" s="21" t="str">
        <f>VLOOKUP(B6586,属性中转表!A:F,6,FALSE)</f>
        <v>"hp":372600,"atk":10350</v>
      </c>
      <c r="I6586" s="20" t="str">
        <f>IF(VLOOKUP(B6586,属性中转表!A:G,7,FALSE)=0,"",VLOOKUP(VLOOKUP(B6586,属性中转表!A:G,7,FALSE),属性中转表!$K$2:$P$21,6,0))&amp;IF(VLOOKUP(B6586,属性中转表!A:G,7,FALSE)&gt;=50,VLOOKUP(A6586,英雄数据表!A:K,9,0),IF(VLOOKUP(B6586,属性中转表!A:G,7,FALSE)&gt;=25,VLOOKUP(A6586,英雄数据表!A:K,5,0),""))</f>
        <v>"atk":600,"hp":10000,"undpspro":200,"pvpdpspro":100,"pvpundpspro":100,"speed":10</v>
      </c>
      <c r="J6586" s="20" t="str">
        <f>IF(I6586="","",属性中转表!$I$1&amp;(IF(VLOOKUP(B6586,属性中转表!A:G,7,FALSE)=0,0,VLOOKUP(VLOOKUP(B6586,属性中转表!A:G,7,FALSE),属性中转表!$K$2:$P$21,4,0)))+IFERROR(VLOOKUP(A6586,英雄数据表!A:K,IF(武魂!B6586&gt;=50,10,IF(武魂!B6586&gt;=25,6)),0),0))</f>
        <v>,"dpspro":200</v>
      </c>
      <c r="K6586" s="32" t="str">
        <f t="shared" si="437"/>
        <v>"atk":600,"hp":10000,"undpspro":200,"pvpdpspro":100,"pvpundpspro":100,"speed":10,"dpspro":200</v>
      </c>
      <c r="L6586" s="20" t="str">
        <f>IF(B6586&gt;=50,VLOOKUP(A6586,英雄数据表!A:L,11,FALSE),IF(B6586&gt;=25,VLOOKUP(A6586,英雄数据表!A:L,7,0),""))</f>
        <v>"4505602004"</v>
      </c>
      <c r="M6586" s="20" t="str">
        <f>IFERROR(VLOOKUP(B6586,属性中转表!$K$2:$O$21,5,FALSE),"")</f>
        <v>"dpspro":50</v>
      </c>
      <c r="N6586" s="20" t="str">
        <f>IF(B6586=25,VLOOKUP(A6586,英雄数据表!A:L,8,FALSE),IF(B6586=50,VLOOKUP(A6586,英雄数据表!A:L,12,0),""))</f>
        <v/>
      </c>
    </row>
    <row r="6587" spans="1:14" x14ac:dyDescent="0.3">
      <c r="A6587" s="20">
        <v>45056</v>
      </c>
      <c r="B6587" s="21">
        <f t="shared" si="438"/>
        <v>86</v>
      </c>
      <c r="C6587" s="21">
        <v>5</v>
      </c>
      <c r="D6587" s="21">
        <f>VLOOKUP(A6587,英雄数据表!A:D,4,0)</f>
        <v>4</v>
      </c>
      <c r="E6587" s="20" t="str">
        <f>VLOOKUP(A6587,英雄数据表!A:C,3,0)</f>
        <v>风语面具</v>
      </c>
      <c r="F6587" s="20">
        <f t="shared" si="439"/>
        <v>45056</v>
      </c>
      <c r="G6587" s="20">
        <f t="shared" si="440"/>
        <v>45056</v>
      </c>
      <c r="H6587" s="21" t="str">
        <f>VLOOKUP(B6587,属性中转表!A:F,6,FALSE)</f>
        <v>"hp":378000,"atk":10500</v>
      </c>
      <c r="I6587" s="20" t="str">
        <f>IF(VLOOKUP(B6587,属性中转表!A:G,7,FALSE)=0,"",VLOOKUP(VLOOKUP(B6587,属性中转表!A:G,7,FALSE),属性中转表!$K$2:$P$21,6,0))&amp;IF(VLOOKUP(B6587,属性中转表!A:G,7,FALSE)&gt;=50,VLOOKUP(A6587,英雄数据表!A:K,9,0),IF(VLOOKUP(B6587,属性中转表!A:G,7,FALSE)&gt;=25,VLOOKUP(A6587,英雄数据表!A:K,5,0),""))</f>
        <v>"atk":600,"hp":10000,"undpspro":200,"pvpdpspro":100,"pvpundpspro":100,"speed":10</v>
      </c>
      <c r="J6587" s="20" t="str">
        <f>IF(I6587="","",属性中转表!$I$1&amp;(IF(VLOOKUP(B6587,属性中转表!A:G,7,FALSE)=0,0,VLOOKUP(VLOOKUP(B6587,属性中转表!A:G,7,FALSE),属性中转表!$K$2:$P$21,4,0)))+IFERROR(VLOOKUP(A6587,英雄数据表!A:K,IF(武魂!B6587&gt;=50,10,IF(武魂!B6587&gt;=25,6)),0),0))</f>
        <v>,"dpspro":200</v>
      </c>
      <c r="K6587" s="32" t="str">
        <f t="shared" si="437"/>
        <v>"atk":600,"hp":10000,"undpspro":200,"pvpdpspro":100,"pvpundpspro":100,"speed":10,"dpspro":200</v>
      </c>
      <c r="L6587" s="20" t="str">
        <f>IF(B6587&gt;=50,VLOOKUP(A6587,英雄数据表!A:L,11,FALSE),IF(B6587&gt;=25,VLOOKUP(A6587,英雄数据表!A:L,7,0),""))</f>
        <v>"4505602004"</v>
      </c>
      <c r="M6587" s="20" t="str">
        <f>IFERROR(VLOOKUP(B6587,属性中转表!$K$2:$O$21,5,FALSE),"")</f>
        <v/>
      </c>
      <c r="N6587" s="20" t="str">
        <f>IF(B6587=25,VLOOKUP(A6587,英雄数据表!A:L,8,FALSE),IF(B6587=50,VLOOKUP(A6587,英雄数据表!A:L,12,0),""))</f>
        <v/>
      </c>
    </row>
    <row r="6588" spans="1:14" x14ac:dyDescent="0.3">
      <c r="A6588" s="20">
        <v>45056</v>
      </c>
      <c r="B6588" s="21">
        <f t="shared" si="438"/>
        <v>87</v>
      </c>
      <c r="C6588" s="21">
        <v>5</v>
      </c>
      <c r="D6588" s="21">
        <f>VLOOKUP(A6588,英雄数据表!A:D,4,0)</f>
        <v>4</v>
      </c>
      <c r="E6588" s="20" t="str">
        <f>VLOOKUP(A6588,英雄数据表!A:C,3,0)</f>
        <v>风语面具</v>
      </c>
      <c r="F6588" s="20">
        <f t="shared" si="439"/>
        <v>45056</v>
      </c>
      <c r="G6588" s="20">
        <f t="shared" si="440"/>
        <v>45056</v>
      </c>
      <c r="H6588" s="21" t="str">
        <f>VLOOKUP(B6588,属性中转表!A:F,6,FALSE)</f>
        <v>"hp":383400,"atk":10650</v>
      </c>
      <c r="I6588" s="20" t="str">
        <f>IF(VLOOKUP(B6588,属性中转表!A:G,7,FALSE)=0,"",VLOOKUP(VLOOKUP(B6588,属性中转表!A:G,7,FALSE),属性中转表!$K$2:$P$21,6,0))&amp;IF(VLOOKUP(B6588,属性中转表!A:G,7,FALSE)&gt;=50,VLOOKUP(A6588,英雄数据表!A:K,9,0),IF(VLOOKUP(B6588,属性中转表!A:G,7,FALSE)&gt;=25,VLOOKUP(A6588,英雄数据表!A:K,5,0),""))</f>
        <v>"atk":600,"hp":10000,"undpspro":200,"pvpdpspro":100,"pvpundpspro":100,"speed":10</v>
      </c>
      <c r="J6588" s="20" t="str">
        <f>IF(I6588="","",属性中转表!$I$1&amp;(IF(VLOOKUP(B6588,属性中转表!A:G,7,FALSE)=0,0,VLOOKUP(VLOOKUP(B6588,属性中转表!A:G,7,FALSE),属性中转表!$K$2:$P$21,4,0)))+IFERROR(VLOOKUP(A6588,英雄数据表!A:K,IF(武魂!B6588&gt;=50,10,IF(武魂!B6588&gt;=25,6)),0),0))</f>
        <v>,"dpspro":200</v>
      </c>
      <c r="K6588" s="32" t="str">
        <f t="shared" si="437"/>
        <v>"atk":600,"hp":10000,"undpspro":200,"pvpdpspro":100,"pvpundpspro":100,"speed":10,"dpspro":200</v>
      </c>
      <c r="L6588" s="20" t="str">
        <f>IF(B6588&gt;=50,VLOOKUP(A6588,英雄数据表!A:L,11,FALSE),IF(B6588&gt;=25,VLOOKUP(A6588,英雄数据表!A:L,7,0),""))</f>
        <v>"4505602004"</v>
      </c>
      <c r="M6588" s="20" t="str">
        <f>IFERROR(VLOOKUP(B6588,属性中转表!$K$2:$O$21,5,FALSE),"")</f>
        <v/>
      </c>
      <c r="N6588" s="20" t="str">
        <f>IF(B6588=25,VLOOKUP(A6588,英雄数据表!A:L,8,FALSE),IF(B6588=50,VLOOKUP(A6588,英雄数据表!A:L,12,0),""))</f>
        <v/>
      </c>
    </row>
    <row r="6589" spans="1:14" x14ac:dyDescent="0.3">
      <c r="A6589" s="20">
        <v>45056</v>
      </c>
      <c r="B6589" s="21">
        <f t="shared" si="438"/>
        <v>88</v>
      </c>
      <c r="C6589" s="21">
        <v>5</v>
      </c>
      <c r="D6589" s="21">
        <f>VLOOKUP(A6589,英雄数据表!A:D,4,0)</f>
        <v>4</v>
      </c>
      <c r="E6589" s="20" t="str">
        <f>VLOOKUP(A6589,英雄数据表!A:C,3,0)</f>
        <v>风语面具</v>
      </c>
      <c r="F6589" s="20">
        <f t="shared" si="439"/>
        <v>45056</v>
      </c>
      <c r="G6589" s="20">
        <f t="shared" si="440"/>
        <v>45056</v>
      </c>
      <c r="H6589" s="21" t="str">
        <f>VLOOKUP(B6589,属性中转表!A:F,6,FALSE)</f>
        <v>"hp":388800,"atk":10800</v>
      </c>
      <c r="I6589" s="20" t="str">
        <f>IF(VLOOKUP(B6589,属性中转表!A:G,7,FALSE)=0,"",VLOOKUP(VLOOKUP(B6589,属性中转表!A:G,7,FALSE),属性中转表!$K$2:$P$21,6,0))&amp;IF(VLOOKUP(B6589,属性中转表!A:G,7,FALSE)&gt;=50,VLOOKUP(A6589,英雄数据表!A:K,9,0),IF(VLOOKUP(B6589,属性中转表!A:G,7,FALSE)&gt;=25,VLOOKUP(A6589,英雄数据表!A:K,5,0),""))</f>
        <v>"atk":600,"hp":10000,"undpspro":200,"pvpdpspro":100,"pvpundpspro":100,"speed":10</v>
      </c>
      <c r="J6589" s="20" t="str">
        <f>IF(I6589="","",属性中转表!$I$1&amp;(IF(VLOOKUP(B6589,属性中转表!A:G,7,FALSE)=0,0,VLOOKUP(VLOOKUP(B6589,属性中转表!A:G,7,FALSE),属性中转表!$K$2:$P$21,4,0)))+IFERROR(VLOOKUP(A6589,英雄数据表!A:K,IF(武魂!B6589&gt;=50,10,IF(武魂!B6589&gt;=25,6)),0),0))</f>
        <v>,"dpspro":200</v>
      </c>
      <c r="K6589" s="32" t="str">
        <f t="shared" si="437"/>
        <v>"atk":600,"hp":10000,"undpspro":200,"pvpdpspro":100,"pvpundpspro":100,"speed":10,"dpspro":200</v>
      </c>
      <c r="L6589" s="20" t="str">
        <f>IF(B6589&gt;=50,VLOOKUP(A6589,英雄数据表!A:L,11,FALSE),IF(B6589&gt;=25,VLOOKUP(A6589,英雄数据表!A:L,7,0),""))</f>
        <v>"4505602004"</v>
      </c>
      <c r="M6589" s="20" t="str">
        <f>IFERROR(VLOOKUP(B6589,属性中转表!$K$2:$O$21,5,FALSE),"")</f>
        <v/>
      </c>
      <c r="N6589" s="20" t="str">
        <f>IF(B6589=25,VLOOKUP(A6589,英雄数据表!A:L,8,FALSE),IF(B6589=50,VLOOKUP(A6589,英雄数据表!A:L,12,0),""))</f>
        <v/>
      </c>
    </row>
    <row r="6590" spans="1:14" x14ac:dyDescent="0.3">
      <c r="A6590" s="20">
        <v>45056</v>
      </c>
      <c r="B6590" s="21">
        <f t="shared" si="438"/>
        <v>89</v>
      </c>
      <c r="C6590" s="21">
        <v>5</v>
      </c>
      <c r="D6590" s="21">
        <f>VLOOKUP(A6590,英雄数据表!A:D,4,0)</f>
        <v>4</v>
      </c>
      <c r="E6590" s="20" t="str">
        <f>VLOOKUP(A6590,英雄数据表!A:C,3,0)</f>
        <v>风语面具</v>
      </c>
      <c r="F6590" s="20">
        <f t="shared" si="439"/>
        <v>45056</v>
      </c>
      <c r="G6590" s="20">
        <f t="shared" si="440"/>
        <v>45056</v>
      </c>
      <c r="H6590" s="21" t="str">
        <f>VLOOKUP(B6590,属性中转表!A:F,6,FALSE)</f>
        <v>"hp":394200,"atk":10950</v>
      </c>
      <c r="I6590" s="20" t="str">
        <f>IF(VLOOKUP(B6590,属性中转表!A:G,7,FALSE)=0,"",VLOOKUP(VLOOKUP(B6590,属性中转表!A:G,7,FALSE),属性中转表!$K$2:$P$21,6,0))&amp;IF(VLOOKUP(B6590,属性中转表!A:G,7,FALSE)&gt;=50,VLOOKUP(A6590,英雄数据表!A:K,9,0),IF(VLOOKUP(B6590,属性中转表!A:G,7,FALSE)&gt;=25,VLOOKUP(A6590,英雄数据表!A:K,5,0),""))</f>
        <v>"atk":600,"hp":10000,"undpspro":200,"pvpdpspro":100,"pvpundpspro":100,"speed":10</v>
      </c>
      <c r="J6590" s="20" t="str">
        <f>IF(I6590="","",属性中转表!$I$1&amp;(IF(VLOOKUP(B6590,属性中转表!A:G,7,FALSE)=0,0,VLOOKUP(VLOOKUP(B6590,属性中转表!A:G,7,FALSE),属性中转表!$K$2:$P$21,4,0)))+IFERROR(VLOOKUP(A6590,英雄数据表!A:K,IF(武魂!B6590&gt;=50,10,IF(武魂!B6590&gt;=25,6)),0),0))</f>
        <v>,"dpspro":200</v>
      </c>
      <c r="K6590" s="32" t="str">
        <f t="shared" si="437"/>
        <v>"atk":600,"hp":10000,"undpspro":200,"pvpdpspro":100,"pvpundpspro":100,"speed":10,"dpspro":200</v>
      </c>
      <c r="L6590" s="20" t="str">
        <f>IF(B6590&gt;=50,VLOOKUP(A6590,英雄数据表!A:L,11,FALSE),IF(B6590&gt;=25,VLOOKUP(A6590,英雄数据表!A:L,7,0),""))</f>
        <v>"4505602004"</v>
      </c>
      <c r="M6590" s="20" t="str">
        <f>IFERROR(VLOOKUP(B6590,属性中转表!$K$2:$O$21,5,FALSE),"")</f>
        <v/>
      </c>
      <c r="N6590" s="20" t="str">
        <f>IF(B6590=25,VLOOKUP(A6590,英雄数据表!A:L,8,FALSE),IF(B6590=50,VLOOKUP(A6590,英雄数据表!A:L,12,0),""))</f>
        <v/>
      </c>
    </row>
    <row r="6591" spans="1:14" x14ac:dyDescent="0.3">
      <c r="A6591" s="20">
        <v>45056</v>
      </c>
      <c r="B6591" s="21">
        <f t="shared" si="438"/>
        <v>90</v>
      </c>
      <c r="C6591" s="21">
        <v>5</v>
      </c>
      <c r="D6591" s="21">
        <f>VLOOKUP(A6591,英雄数据表!A:D,4,0)</f>
        <v>4</v>
      </c>
      <c r="E6591" s="20" t="str">
        <f>VLOOKUP(A6591,英雄数据表!A:C,3,0)</f>
        <v>风语面具</v>
      </c>
      <c r="F6591" s="20">
        <f t="shared" si="439"/>
        <v>45056</v>
      </c>
      <c r="G6591" s="20">
        <f t="shared" si="440"/>
        <v>45056</v>
      </c>
      <c r="H6591" s="21" t="str">
        <f>VLOOKUP(B6591,属性中转表!A:F,6,FALSE)</f>
        <v>"hp":399600,"atk":11100</v>
      </c>
      <c r="I6591" s="20" t="str">
        <f>IF(VLOOKUP(B6591,属性中转表!A:G,7,FALSE)=0,"",VLOOKUP(VLOOKUP(B6591,属性中转表!A:G,7,FALSE),属性中转表!$K$2:$P$21,6,0))&amp;IF(VLOOKUP(B6591,属性中转表!A:G,7,FALSE)&gt;=50,VLOOKUP(A6591,英雄数据表!A:K,9,0),IF(VLOOKUP(B6591,属性中转表!A:G,7,FALSE)&gt;=25,VLOOKUP(A6591,英雄数据表!A:K,5,0),""))</f>
        <v>"atk":600,"hp":10000,"undpspro":200,"pvpdpspro":150,"pvpundpspro":100,"speed":10</v>
      </c>
      <c r="J6591" s="20" t="str">
        <f>IF(I6591="","",属性中转表!$I$1&amp;(IF(VLOOKUP(B6591,属性中转表!A:G,7,FALSE)=0,0,VLOOKUP(VLOOKUP(B6591,属性中转表!A:G,7,FALSE),属性中转表!$K$2:$P$21,4,0)))+IFERROR(VLOOKUP(A6591,英雄数据表!A:K,IF(武魂!B6591&gt;=50,10,IF(武魂!B6591&gt;=25,6)),0),0))</f>
        <v>,"dpspro":200</v>
      </c>
      <c r="K6591" s="32" t="str">
        <f t="shared" si="437"/>
        <v>"atk":600,"hp":10000,"undpspro":200,"pvpdpspro":150,"pvpundpspro":100,"speed":10,"dpspro":200</v>
      </c>
      <c r="L6591" s="20" t="str">
        <f>IF(B6591&gt;=50,VLOOKUP(A6591,英雄数据表!A:L,11,FALSE),IF(B6591&gt;=25,VLOOKUP(A6591,英雄数据表!A:L,7,0),""))</f>
        <v>"4505602004"</v>
      </c>
      <c r="M6591" s="20" t="str">
        <f>IFERROR(VLOOKUP(B6591,属性中转表!$K$2:$O$21,5,FALSE),"")</f>
        <v>"pvpdpspro":50</v>
      </c>
      <c r="N6591" s="20" t="str">
        <f>IF(B6591=25,VLOOKUP(A6591,英雄数据表!A:L,8,FALSE),IF(B6591=50,VLOOKUP(A6591,英雄数据表!A:L,12,0),""))</f>
        <v/>
      </c>
    </row>
    <row r="6592" spans="1:14" x14ac:dyDescent="0.3">
      <c r="A6592" s="20">
        <v>45056</v>
      </c>
      <c r="B6592" s="21">
        <f t="shared" si="438"/>
        <v>91</v>
      </c>
      <c r="C6592" s="21">
        <v>5</v>
      </c>
      <c r="D6592" s="21">
        <f>VLOOKUP(A6592,英雄数据表!A:D,4,0)</f>
        <v>4</v>
      </c>
      <c r="E6592" s="20" t="str">
        <f>VLOOKUP(A6592,英雄数据表!A:C,3,0)</f>
        <v>风语面具</v>
      </c>
      <c r="F6592" s="20">
        <f t="shared" si="439"/>
        <v>45056</v>
      </c>
      <c r="G6592" s="20">
        <f t="shared" si="440"/>
        <v>45056</v>
      </c>
      <c r="H6592" s="21" t="str">
        <f>VLOOKUP(B6592,属性中转表!A:F,6,FALSE)</f>
        <v>"hp":405000,"atk":11250</v>
      </c>
      <c r="I6592" s="20" t="str">
        <f>IF(VLOOKUP(B6592,属性中转表!A:G,7,FALSE)=0,"",VLOOKUP(VLOOKUP(B6592,属性中转表!A:G,7,FALSE),属性中转表!$K$2:$P$21,6,0))&amp;IF(VLOOKUP(B6592,属性中转表!A:G,7,FALSE)&gt;=50,VLOOKUP(A6592,英雄数据表!A:K,9,0),IF(VLOOKUP(B6592,属性中转表!A:G,7,FALSE)&gt;=25,VLOOKUP(A6592,英雄数据表!A:K,5,0),""))</f>
        <v>"atk":600,"hp":10000,"undpspro":200,"pvpdpspro":150,"pvpundpspro":100,"speed":10</v>
      </c>
      <c r="J6592" s="20" t="str">
        <f>IF(I6592="","",属性中转表!$I$1&amp;(IF(VLOOKUP(B6592,属性中转表!A:G,7,FALSE)=0,0,VLOOKUP(VLOOKUP(B6592,属性中转表!A:G,7,FALSE),属性中转表!$K$2:$P$21,4,0)))+IFERROR(VLOOKUP(A6592,英雄数据表!A:K,IF(武魂!B6592&gt;=50,10,IF(武魂!B6592&gt;=25,6)),0),0))</f>
        <v>,"dpspro":200</v>
      </c>
      <c r="K6592" s="32" t="str">
        <f t="shared" si="437"/>
        <v>"atk":600,"hp":10000,"undpspro":200,"pvpdpspro":150,"pvpundpspro":100,"speed":10,"dpspro":200</v>
      </c>
      <c r="L6592" s="20" t="str">
        <f>IF(B6592&gt;=50,VLOOKUP(A6592,英雄数据表!A:L,11,FALSE),IF(B6592&gt;=25,VLOOKUP(A6592,英雄数据表!A:L,7,0),""))</f>
        <v>"4505602004"</v>
      </c>
      <c r="M6592" s="20" t="str">
        <f>IFERROR(VLOOKUP(B6592,属性中转表!$K$2:$O$21,5,FALSE),"")</f>
        <v/>
      </c>
      <c r="N6592" s="20" t="str">
        <f>IF(B6592=25,VLOOKUP(A6592,英雄数据表!A:L,8,FALSE),IF(B6592=50,VLOOKUP(A6592,英雄数据表!A:L,12,0),""))</f>
        <v/>
      </c>
    </row>
    <row r="6593" spans="1:14" x14ac:dyDescent="0.3">
      <c r="A6593" s="20">
        <v>45056</v>
      </c>
      <c r="B6593" s="21">
        <f t="shared" si="438"/>
        <v>92</v>
      </c>
      <c r="C6593" s="21">
        <v>5</v>
      </c>
      <c r="D6593" s="21">
        <f>VLOOKUP(A6593,英雄数据表!A:D,4,0)</f>
        <v>4</v>
      </c>
      <c r="E6593" s="20" t="str">
        <f>VLOOKUP(A6593,英雄数据表!A:C,3,0)</f>
        <v>风语面具</v>
      </c>
      <c r="F6593" s="20">
        <f t="shared" si="439"/>
        <v>45056</v>
      </c>
      <c r="G6593" s="20">
        <f t="shared" si="440"/>
        <v>45056</v>
      </c>
      <c r="H6593" s="21" t="str">
        <f>VLOOKUP(B6593,属性中转表!A:F,6,FALSE)</f>
        <v>"hp":410400,"atk":11400</v>
      </c>
      <c r="I6593" s="20" t="str">
        <f>IF(VLOOKUP(B6593,属性中转表!A:G,7,FALSE)=0,"",VLOOKUP(VLOOKUP(B6593,属性中转表!A:G,7,FALSE),属性中转表!$K$2:$P$21,6,0))&amp;IF(VLOOKUP(B6593,属性中转表!A:G,7,FALSE)&gt;=50,VLOOKUP(A6593,英雄数据表!A:K,9,0),IF(VLOOKUP(B6593,属性中转表!A:G,7,FALSE)&gt;=25,VLOOKUP(A6593,英雄数据表!A:K,5,0),""))</f>
        <v>"atk":600,"hp":10000,"undpspro":200,"pvpdpspro":150,"pvpundpspro":100,"speed":10</v>
      </c>
      <c r="J6593" s="20" t="str">
        <f>IF(I6593="","",属性中转表!$I$1&amp;(IF(VLOOKUP(B6593,属性中转表!A:G,7,FALSE)=0,0,VLOOKUP(VLOOKUP(B6593,属性中转表!A:G,7,FALSE),属性中转表!$K$2:$P$21,4,0)))+IFERROR(VLOOKUP(A6593,英雄数据表!A:K,IF(武魂!B6593&gt;=50,10,IF(武魂!B6593&gt;=25,6)),0),0))</f>
        <v>,"dpspro":200</v>
      </c>
      <c r="K6593" s="32" t="str">
        <f t="shared" si="437"/>
        <v>"atk":600,"hp":10000,"undpspro":200,"pvpdpspro":150,"pvpundpspro":100,"speed":10,"dpspro":200</v>
      </c>
      <c r="L6593" s="20" t="str">
        <f>IF(B6593&gt;=50,VLOOKUP(A6593,英雄数据表!A:L,11,FALSE),IF(B6593&gt;=25,VLOOKUP(A6593,英雄数据表!A:L,7,0),""))</f>
        <v>"4505602004"</v>
      </c>
      <c r="M6593" s="20" t="str">
        <f>IFERROR(VLOOKUP(B6593,属性中转表!$K$2:$O$21,5,FALSE),"")</f>
        <v/>
      </c>
      <c r="N6593" s="20" t="str">
        <f>IF(B6593=25,VLOOKUP(A6593,英雄数据表!A:L,8,FALSE),IF(B6593=50,VLOOKUP(A6593,英雄数据表!A:L,12,0),""))</f>
        <v/>
      </c>
    </row>
    <row r="6594" spans="1:14" x14ac:dyDescent="0.3">
      <c r="A6594" s="20">
        <v>45056</v>
      </c>
      <c r="B6594" s="21">
        <f t="shared" si="438"/>
        <v>93</v>
      </c>
      <c r="C6594" s="21">
        <v>5</v>
      </c>
      <c r="D6594" s="21">
        <f>VLOOKUP(A6594,英雄数据表!A:D,4,0)</f>
        <v>4</v>
      </c>
      <c r="E6594" s="20" t="str">
        <f>VLOOKUP(A6594,英雄数据表!A:C,3,0)</f>
        <v>风语面具</v>
      </c>
      <c r="F6594" s="20">
        <f t="shared" si="439"/>
        <v>45056</v>
      </c>
      <c r="G6594" s="20">
        <f t="shared" si="440"/>
        <v>45056</v>
      </c>
      <c r="H6594" s="21" t="str">
        <f>VLOOKUP(B6594,属性中转表!A:F,6,FALSE)</f>
        <v>"hp":415800,"atk":11550</v>
      </c>
      <c r="I6594" s="20" t="str">
        <f>IF(VLOOKUP(B6594,属性中转表!A:G,7,FALSE)=0,"",VLOOKUP(VLOOKUP(B6594,属性中转表!A:G,7,FALSE),属性中转表!$K$2:$P$21,6,0))&amp;IF(VLOOKUP(B6594,属性中转表!A:G,7,FALSE)&gt;=50,VLOOKUP(A6594,英雄数据表!A:K,9,0),IF(VLOOKUP(B6594,属性中转表!A:G,7,FALSE)&gt;=25,VLOOKUP(A6594,英雄数据表!A:K,5,0),""))</f>
        <v>"atk":600,"hp":10000,"undpspro":200,"pvpdpspro":150,"pvpundpspro":100,"speed":10</v>
      </c>
      <c r="J6594" s="20" t="str">
        <f>IF(I6594="","",属性中转表!$I$1&amp;(IF(VLOOKUP(B6594,属性中转表!A:G,7,FALSE)=0,0,VLOOKUP(VLOOKUP(B6594,属性中转表!A:G,7,FALSE),属性中转表!$K$2:$P$21,4,0)))+IFERROR(VLOOKUP(A6594,英雄数据表!A:K,IF(武魂!B6594&gt;=50,10,IF(武魂!B6594&gt;=25,6)),0),0))</f>
        <v>,"dpspro":200</v>
      </c>
      <c r="K6594" s="32" t="str">
        <f t="shared" si="437"/>
        <v>"atk":600,"hp":10000,"undpspro":200,"pvpdpspro":150,"pvpundpspro":100,"speed":10,"dpspro":200</v>
      </c>
      <c r="L6594" s="20" t="str">
        <f>IF(B6594&gt;=50,VLOOKUP(A6594,英雄数据表!A:L,11,FALSE),IF(B6594&gt;=25,VLOOKUP(A6594,英雄数据表!A:L,7,0),""))</f>
        <v>"4505602004"</v>
      </c>
      <c r="M6594" s="20" t="str">
        <f>IFERROR(VLOOKUP(B6594,属性中转表!$K$2:$O$21,5,FALSE),"")</f>
        <v/>
      </c>
      <c r="N6594" s="20" t="str">
        <f>IF(B6594=25,VLOOKUP(A6594,英雄数据表!A:L,8,FALSE),IF(B6594=50,VLOOKUP(A6594,英雄数据表!A:L,12,0),""))</f>
        <v/>
      </c>
    </row>
    <row r="6595" spans="1:14" x14ac:dyDescent="0.3">
      <c r="A6595" s="20">
        <v>45056</v>
      </c>
      <c r="B6595" s="21">
        <f t="shared" si="438"/>
        <v>94</v>
      </c>
      <c r="C6595" s="21">
        <v>5</v>
      </c>
      <c r="D6595" s="21">
        <f>VLOOKUP(A6595,英雄数据表!A:D,4,0)</f>
        <v>4</v>
      </c>
      <c r="E6595" s="20" t="str">
        <f>VLOOKUP(A6595,英雄数据表!A:C,3,0)</f>
        <v>风语面具</v>
      </c>
      <c r="F6595" s="20">
        <f t="shared" si="439"/>
        <v>45056</v>
      </c>
      <c r="G6595" s="20">
        <f t="shared" si="440"/>
        <v>45056</v>
      </c>
      <c r="H6595" s="21" t="str">
        <f>VLOOKUP(B6595,属性中转表!A:F,6,FALSE)</f>
        <v>"hp":421200,"atk":11700</v>
      </c>
      <c r="I6595" s="20" t="str">
        <f>IF(VLOOKUP(B6595,属性中转表!A:G,7,FALSE)=0,"",VLOOKUP(VLOOKUP(B6595,属性中转表!A:G,7,FALSE),属性中转表!$K$2:$P$21,6,0))&amp;IF(VLOOKUP(B6595,属性中转表!A:G,7,FALSE)&gt;=50,VLOOKUP(A6595,英雄数据表!A:K,9,0),IF(VLOOKUP(B6595,属性中转表!A:G,7,FALSE)&gt;=25,VLOOKUP(A6595,英雄数据表!A:K,5,0),""))</f>
        <v>"atk":600,"hp":10000,"undpspro":200,"pvpdpspro":150,"pvpundpspro":100,"speed":10</v>
      </c>
      <c r="J6595" s="20" t="str">
        <f>IF(I6595="","",属性中转表!$I$1&amp;(IF(VLOOKUP(B6595,属性中转表!A:G,7,FALSE)=0,0,VLOOKUP(VLOOKUP(B6595,属性中转表!A:G,7,FALSE),属性中转表!$K$2:$P$21,4,0)))+IFERROR(VLOOKUP(A6595,英雄数据表!A:K,IF(武魂!B6595&gt;=50,10,IF(武魂!B6595&gt;=25,6)),0),0))</f>
        <v>,"dpspro":200</v>
      </c>
      <c r="K6595" s="32" t="str">
        <f t="shared" si="437"/>
        <v>"atk":600,"hp":10000,"undpspro":200,"pvpdpspro":150,"pvpundpspro":100,"speed":10,"dpspro":200</v>
      </c>
      <c r="L6595" s="20" t="str">
        <f>IF(B6595&gt;=50,VLOOKUP(A6595,英雄数据表!A:L,11,FALSE),IF(B6595&gt;=25,VLOOKUP(A6595,英雄数据表!A:L,7,0),""))</f>
        <v>"4505602004"</v>
      </c>
      <c r="M6595" s="20" t="str">
        <f>IFERROR(VLOOKUP(B6595,属性中转表!$K$2:$O$21,5,FALSE),"")</f>
        <v/>
      </c>
      <c r="N6595" s="20" t="str">
        <f>IF(B6595=25,VLOOKUP(A6595,英雄数据表!A:L,8,FALSE),IF(B6595=50,VLOOKUP(A6595,英雄数据表!A:L,12,0),""))</f>
        <v/>
      </c>
    </row>
    <row r="6596" spans="1:14" x14ac:dyDescent="0.3">
      <c r="A6596" s="20">
        <v>45056</v>
      </c>
      <c r="B6596" s="21">
        <f t="shared" si="438"/>
        <v>95</v>
      </c>
      <c r="C6596" s="21">
        <v>5</v>
      </c>
      <c r="D6596" s="21">
        <f>VLOOKUP(A6596,英雄数据表!A:D,4,0)</f>
        <v>4</v>
      </c>
      <c r="E6596" s="20" t="str">
        <f>VLOOKUP(A6596,英雄数据表!A:C,3,0)</f>
        <v>风语面具</v>
      </c>
      <c r="F6596" s="20">
        <f t="shared" si="439"/>
        <v>45056</v>
      </c>
      <c r="G6596" s="20">
        <f t="shared" si="440"/>
        <v>45056</v>
      </c>
      <c r="H6596" s="21" t="str">
        <f>VLOOKUP(B6596,属性中转表!A:F,6,FALSE)</f>
        <v>"hp":426600,"atk":11850</v>
      </c>
      <c r="I6596" s="20" t="str">
        <f>IF(VLOOKUP(B6596,属性中转表!A:G,7,FALSE)=0,"",VLOOKUP(VLOOKUP(B6596,属性中转表!A:G,7,FALSE),属性中转表!$K$2:$P$21,6,0))&amp;IF(VLOOKUP(B6596,属性中转表!A:G,7,FALSE)&gt;=50,VLOOKUP(A6596,英雄数据表!A:K,9,0),IF(VLOOKUP(B6596,属性中转表!A:G,7,FALSE)&gt;=25,VLOOKUP(A6596,英雄数据表!A:K,5,0),""))</f>
        <v>"atk":600,"hp":10000,"undpspro":200,"pvpdpspro":150,"pvpundpspro":150,"speed":10</v>
      </c>
      <c r="J6596" s="20" t="str">
        <f>IF(I6596="","",属性中转表!$I$1&amp;(IF(VLOOKUP(B6596,属性中转表!A:G,7,FALSE)=0,0,VLOOKUP(VLOOKUP(B6596,属性中转表!A:G,7,FALSE),属性中转表!$K$2:$P$21,4,0)))+IFERROR(VLOOKUP(A6596,英雄数据表!A:K,IF(武魂!B6596&gt;=50,10,IF(武魂!B6596&gt;=25,6)),0),0))</f>
        <v>,"dpspro":200</v>
      </c>
      <c r="K6596" s="32" t="str">
        <f t="shared" si="437"/>
        <v>"atk":600,"hp":10000,"undpspro":200,"pvpdpspro":150,"pvpundpspro":150,"speed":10,"dpspro":200</v>
      </c>
      <c r="L6596" s="20" t="str">
        <f>IF(B6596&gt;=50,VLOOKUP(A6596,英雄数据表!A:L,11,FALSE),IF(B6596&gt;=25,VLOOKUP(A6596,英雄数据表!A:L,7,0),""))</f>
        <v>"4505602004"</v>
      </c>
      <c r="M6596" s="20" t="str">
        <f>IFERROR(VLOOKUP(B6596,属性中转表!$K$2:$O$21,5,FALSE),"")</f>
        <v>"pvpundpspro":50</v>
      </c>
      <c r="N6596" s="20" t="str">
        <f>IF(B6596=25,VLOOKUP(A6596,英雄数据表!A:L,8,FALSE),IF(B6596=50,VLOOKUP(A6596,英雄数据表!A:L,12,0),""))</f>
        <v/>
      </c>
    </row>
    <row r="6597" spans="1:14" x14ac:dyDescent="0.3">
      <c r="A6597" s="20">
        <v>45056</v>
      </c>
      <c r="B6597" s="21">
        <f t="shared" si="438"/>
        <v>96</v>
      </c>
      <c r="C6597" s="21">
        <v>5</v>
      </c>
      <c r="D6597" s="21">
        <f>VLOOKUP(A6597,英雄数据表!A:D,4,0)</f>
        <v>4</v>
      </c>
      <c r="E6597" s="20" t="str">
        <f>VLOOKUP(A6597,英雄数据表!A:C,3,0)</f>
        <v>风语面具</v>
      </c>
      <c r="F6597" s="20">
        <f t="shared" si="439"/>
        <v>45056</v>
      </c>
      <c r="G6597" s="20">
        <f t="shared" si="440"/>
        <v>45056</v>
      </c>
      <c r="H6597" s="21" t="str">
        <f>VLOOKUP(B6597,属性中转表!A:F,6,FALSE)</f>
        <v>"hp":432000,"atk":12000</v>
      </c>
      <c r="I6597" s="20" t="str">
        <f>IF(VLOOKUP(B6597,属性中转表!A:G,7,FALSE)=0,"",VLOOKUP(VLOOKUP(B6597,属性中转表!A:G,7,FALSE),属性中转表!$K$2:$P$21,6,0))&amp;IF(VLOOKUP(B6597,属性中转表!A:G,7,FALSE)&gt;=50,VLOOKUP(A6597,英雄数据表!A:K,9,0),IF(VLOOKUP(B6597,属性中转表!A:G,7,FALSE)&gt;=25,VLOOKUP(A6597,英雄数据表!A:K,5,0),""))</f>
        <v>"atk":600,"hp":10000,"undpspro":200,"pvpdpspro":150,"pvpundpspro":150,"speed":10</v>
      </c>
      <c r="J6597" s="20" t="str">
        <f>IF(I6597="","",属性中转表!$I$1&amp;(IF(VLOOKUP(B6597,属性中转表!A:G,7,FALSE)=0,0,VLOOKUP(VLOOKUP(B6597,属性中转表!A:G,7,FALSE),属性中转表!$K$2:$P$21,4,0)))+IFERROR(VLOOKUP(A6597,英雄数据表!A:K,IF(武魂!B6597&gt;=50,10,IF(武魂!B6597&gt;=25,6)),0),0))</f>
        <v>,"dpspro":200</v>
      </c>
      <c r="K6597" s="32" t="str">
        <f t="shared" si="437"/>
        <v>"atk":600,"hp":10000,"undpspro":200,"pvpdpspro":150,"pvpundpspro":150,"speed":10,"dpspro":200</v>
      </c>
      <c r="L6597" s="20" t="str">
        <f>IF(B6597&gt;=50,VLOOKUP(A6597,英雄数据表!A:L,11,FALSE),IF(B6597&gt;=25,VLOOKUP(A6597,英雄数据表!A:L,7,0),""))</f>
        <v>"4505602004"</v>
      </c>
      <c r="M6597" s="20" t="str">
        <f>IFERROR(VLOOKUP(B6597,属性中转表!$K$2:$O$21,5,FALSE),"")</f>
        <v/>
      </c>
      <c r="N6597" s="20" t="str">
        <f>IF(B6597=25,VLOOKUP(A6597,英雄数据表!A:L,8,FALSE),IF(B6597=50,VLOOKUP(A6597,英雄数据表!A:L,12,0),""))</f>
        <v/>
      </c>
    </row>
    <row r="6598" spans="1:14" x14ac:dyDescent="0.3">
      <c r="A6598" s="20">
        <v>45056</v>
      </c>
      <c r="B6598" s="21">
        <f t="shared" si="438"/>
        <v>97</v>
      </c>
      <c r="C6598" s="21">
        <v>5</v>
      </c>
      <c r="D6598" s="21">
        <f>VLOOKUP(A6598,英雄数据表!A:D,4,0)</f>
        <v>4</v>
      </c>
      <c r="E6598" s="20" t="str">
        <f>VLOOKUP(A6598,英雄数据表!A:C,3,0)</f>
        <v>风语面具</v>
      </c>
      <c r="F6598" s="20">
        <f t="shared" si="439"/>
        <v>45056</v>
      </c>
      <c r="G6598" s="20">
        <f t="shared" si="440"/>
        <v>45056</v>
      </c>
      <c r="H6598" s="21" t="str">
        <f>VLOOKUP(B6598,属性中转表!A:F,6,FALSE)</f>
        <v>"hp":437400,"atk":12150</v>
      </c>
      <c r="I6598" s="20" t="str">
        <f>IF(VLOOKUP(B6598,属性中转表!A:G,7,FALSE)=0,"",VLOOKUP(VLOOKUP(B6598,属性中转表!A:G,7,FALSE),属性中转表!$K$2:$P$21,6,0))&amp;IF(VLOOKUP(B6598,属性中转表!A:G,7,FALSE)&gt;=50,VLOOKUP(A6598,英雄数据表!A:K,9,0),IF(VLOOKUP(B6598,属性中转表!A:G,7,FALSE)&gt;=25,VLOOKUP(A6598,英雄数据表!A:K,5,0),""))</f>
        <v>"atk":600,"hp":10000,"undpspro":200,"pvpdpspro":150,"pvpundpspro":150,"speed":10</v>
      </c>
      <c r="J6598" s="20" t="str">
        <f>IF(I6598="","",属性中转表!$I$1&amp;(IF(VLOOKUP(B6598,属性中转表!A:G,7,FALSE)=0,0,VLOOKUP(VLOOKUP(B6598,属性中转表!A:G,7,FALSE),属性中转表!$K$2:$P$21,4,0)))+IFERROR(VLOOKUP(A6598,英雄数据表!A:K,IF(武魂!B6598&gt;=50,10,IF(武魂!B6598&gt;=25,6)),0),0))</f>
        <v>,"dpspro":200</v>
      </c>
      <c r="K6598" s="32" t="str">
        <f t="shared" si="437"/>
        <v>"atk":600,"hp":10000,"undpspro":200,"pvpdpspro":150,"pvpundpspro":150,"speed":10,"dpspro":200</v>
      </c>
      <c r="L6598" s="20" t="str">
        <f>IF(B6598&gt;=50,VLOOKUP(A6598,英雄数据表!A:L,11,FALSE),IF(B6598&gt;=25,VLOOKUP(A6598,英雄数据表!A:L,7,0),""))</f>
        <v>"4505602004"</v>
      </c>
      <c r="M6598" s="20" t="str">
        <f>IFERROR(VLOOKUP(B6598,属性中转表!$K$2:$O$21,5,FALSE),"")</f>
        <v/>
      </c>
      <c r="N6598" s="20" t="str">
        <f>IF(B6598=25,VLOOKUP(A6598,英雄数据表!A:L,8,FALSE),IF(B6598=50,VLOOKUP(A6598,英雄数据表!A:L,12,0),""))</f>
        <v/>
      </c>
    </row>
    <row r="6599" spans="1:14" x14ac:dyDescent="0.3">
      <c r="A6599" s="20">
        <v>45056</v>
      </c>
      <c r="B6599" s="21">
        <f t="shared" si="438"/>
        <v>98</v>
      </c>
      <c r="C6599" s="21">
        <v>5</v>
      </c>
      <c r="D6599" s="21">
        <f>VLOOKUP(A6599,英雄数据表!A:D,4,0)</f>
        <v>4</v>
      </c>
      <c r="E6599" s="20" t="str">
        <f>VLOOKUP(A6599,英雄数据表!A:C,3,0)</f>
        <v>风语面具</v>
      </c>
      <c r="F6599" s="20">
        <f t="shared" si="439"/>
        <v>45056</v>
      </c>
      <c r="G6599" s="20">
        <f t="shared" si="440"/>
        <v>45056</v>
      </c>
      <c r="H6599" s="21" t="str">
        <f>VLOOKUP(B6599,属性中转表!A:F,6,FALSE)</f>
        <v>"hp":442800,"atk":12300</v>
      </c>
      <c r="I6599" s="20" t="str">
        <f>IF(VLOOKUP(B6599,属性中转表!A:G,7,FALSE)=0,"",VLOOKUP(VLOOKUP(B6599,属性中转表!A:G,7,FALSE),属性中转表!$K$2:$P$21,6,0))&amp;IF(VLOOKUP(B6599,属性中转表!A:G,7,FALSE)&gt;=50,VLOOKUP(A6599,英雄数据表!A:K,9,0),IF(VLOOKUP(B6599,属性中转表!A:G,7,FALSE)&gt;=25,VLOOKUP(A6599,英雄数据表!A:K,5,0),""))</f>
        <v>"atk":600,"hp":10000,"undpspro":200,"pvpdpspro":150,"pvpundpspro":150,"speed":10</v>
      </c>
      <c r="J6599" s="20" t="str">
        <f>IF(I6599="","",属性中转表!$I$1&amp;(IF(VLOOKUP(B6599,属性中转表!A:G,7,FALSE)=0,0,VLOOKUP(VLOOKUP(B6599,属性中转表!A:G,7,FALSE),属性中转表!$K$2:$P$21,4,0)))+IFERROR(VLOOKUP(A6599,英雄数据表!A:K,IF(武魂!B6599&gt;=50,10,IF(武魂!B6599&gt;=25,6)),0),0))</f>
        <v>,"dpspro":200</v>
      </c>
      <c r="K6599" s="32" t="str">
        <f t="shared" si="437"/>
        <v>"atk":600,"hp":10000,"undpspro":200,"pvpdpspro":150,"pvpundpspro":150,"speed":10,"dpspro":200</v>
      </c>
      <c r="L6599" s="20" t="str">
        <f>IF(B6599&gt;=50,VLOOKUP(A6599,英雄数据表!A:L,11,FALSE),IF(B6599&gt;=25,VLOOKUP(A6599,英雄数据表!A:L,7,0),""))</f>
        <v>"4505602004"</v>
      </c>
      <c r="M6599" s="20" t="str">
        <f>IFERROR(VLOOKUP(B6599,属性中转表!$K$2:$O$21,5,FALSE),"")</f>
        <v/>
      </c>
      <c r="N6599" s="20" t="str">
        <f>IF(B6599=25,VLOOKUP(A6599,英雄数据表!A:L,8,FALSE),IF(B6599=50,VLOOKUP(A6599,英雄数据表!A:L,12,0),""))</f>
        <v/>
      </c>
    </row>
    <row r="6600" spans="1:14" x14ac:dyDescent="0.3">
      <c r="A6600" s="20">
        <v>45056</v>
      </c>
      <c r="B6600" s="21">
        <f t="shared" si="438"/>
        <v>99</v>
      </c>
      <c r="C6600" s="21">
        <v>5</v>
      </c>
      <c r="D6600" s="21">
        <f>VLOOKUP(A6600,英雄数据表!A:D,4,0)</f>
        <v>4</v>
      </c>
      <c r="E6600" s="20" t="str">
        <f>VLOOKUP(A6600,英雄数据表!A:C,3,0)</f>
        <v>风语面具</v>
      </c>
      <c r="F6600" s="20">
        <f t="shared" si="439"/>
        <v>45056</v>
      </c>
      <c r="G6600" s="20">
        <f t="shared" si="440"/>
        <v>45056</v>
      </c>
      <c r="H6600" s="21" t="str">
        <f>VLOOKUP(B6600,属性中转表!A:F,6,FALSE)</f>
        <v>"hp":448200,"atk":12450</v>
      </c>
      <c r="I6600" s="20" t="str">
        <f>IF(VLOOKUP(B6600,属性中转表!A:G,7,FALSE)=0,"",VLOOKUP(VLOOKUP(B6600,属性中转表!A:G,7,FALSE),属性中转表!$K$2:$P$21,6,0))&amp;IF(VLOOKUP(B6600,属性中转表!A:G,7,FALSE)&gt;=50,VLOOKUP(A6600,英雄数据表!A:K,9,0),IF(VLOOKUP(B6600,属性中转表!A:G,7,FALSE)&gt;=25,VLOOKUP(A6600,英雄数据表!A:K,5,0),""))</f>
        <v>"atk":600,"hp":10000,"undpspro":200,"pvpdpspro":150,"pvpundpspro":150,"speed":10</v>
      </c>
      <c r="J6600" s="20" t="str">
        <f>IF(I6600="","",属性中转表!$I$1&amp;(IF(VLOOKUP(B6600,属性中转表!A:G,7,FALSE)=0,0,VLOOKUP(VLOOKUP(B6600,属性中转表!A:G,7,FALSE),属性中转表!$K$2:$P$21,4,0)))+IFERROR(VLOOKUP(A6600,英雄数据表!A:K,IF(武魂!B6600&gt;=50,10,IF(武魂!B6600&gt;=25,6)),0),0))</f>
        <v>,"dpspro":200</v>
      </c>
      <c r="K6600" s="32" t="str">
        <f t="shared" si="437"/>
        <v>"atk":600,"hp":10000,"undpspro":200,"pvpdpspro":150,"pvpundpspro":150,"speed":10,"dpspro":200</v>
      </c>
      <c r="L6600" s="20" t="str">
        <f>IF(B6600&gt;=50,VLOOKUP(A6600,英雄数据表!A:L,11,FALSE),IF(B6600&gt;=25,VLOOKUP(A6600,英雄数据表!A:L,7,0),""))</f>
        <v>"4505602004"</v>
      </c>
      <c r="M6600" s="20" t="str">
        <f>IFERROR(VLOOKUP(B6600,属性中转表!$K$2:$O$21,5,FALSE),"")</f>
        <v/>
      </c>
      <c r="N6600" s="20" t="str">
        <f>IF(B6600=25,VLOOKUP(A6600,英雄数据表!A:L,8,FALSE),IF(B6600=50,VLOOKUP(A6600,英雄数据表!A:L,12,0),""))</f>
        <v/>
      </c>
    </row>
    <row r="6601" spans="1:14" x14ac:dyDescent="0.3">
      <c r="A6601" s="20">
        <v>45056</v>
      </c>
      <c r="B6601" s="21">
        <f t="shared" si="438"/>
        <v>100</v>
      </c>
      <c r="C6601" s="21">
        <v>5</v>
      </c>
      <c r="D6601" s="21">
        <f>VLOOKUP(A6601,英雄数据表!A:D,4,0)</f>
        <v>4</v>
      </c>
      <c r="E6601" s="20" t="str">
        <f>VLOOKUP(A6601,英雄数据表!A:C,3,0)</f>
        <v>风语面具</v>
      </c>
      <c r="F6601" s="20">
        <f t="shared" si="439"/>
        <v>45056</v>
      </c>
      <c r="G6601" s="20">
        <f t="shared" si="440"/>
        <v>45056</v>
      </c>
      <c r="H6601" s="21" t="str">
        <f>VLOOKUP(B6601,属性中转表!A:F,6,FALSE)</f>
        <v>"hp":453600,"atk":12600</v>
      </c>
      <c r="I6601" s="20" t="str">
        <f>IF(VLOOKUP(B6601,属性中转表!A:G,7,FALSE)=0,"",VLOOKUP(VLOOKUP(B6601,属性中转表!A:G,7,FALSE),属性中转表!$K$2:$P$21,6,0))&amp;IF(VLOOKUP(B6601,属性中转表!A:G,7,FALSE)&gt;=50,VLOOKUP(A6601,英雄数据表!A:K,9,0),IF(VLOOKUP(B6601,属性中转表!A:G,7,FALSE)&gt;=25,VLOOKUP(A6601,英雄数据表!A:K,5,0),""))</f>
        <v>"atk":900,"hp":15000,"undpspro":200,"pvpdpspro":150,"pvpundpspro":150,"speed":20</v>
      </c>
      <c r="J6601" s="20" t="str">
        <f>IF(I6601="","",属性中转表!$I$1&amp;(IF(VLOOKUP(B6601,属性中转表!A:G,7,FALSE)=0,0,VLOOKUP(VLOOKUP(B6601,属性中转表!A:G,7,FALSE),属性中转表!$K$2:$P$21,4,0)))+IFERROR(VLOOKUP(A6601,英雄数据表!A:K,IF(武魂!B6601&gt;=50,10,IF(武魂!B6601&gt;=25,6)),0),0))</f>
        <v>,"dpspro":200</v>
      </c>
      <c r="K6601" s="32" t="str">
        <f t="shared" si="437"/>
        <v>"atk":900,"hp":15000,"undpspro":200,"pvpdpspro":150,"pvpundpspro":150,"speed":20,"dpspro":200</v>
      </c>
      <c r="L6601" s="20" t="str">
        <f>IF(B6601&gt;=50,VLOOKUP(A6601,英雄数据表!A:L,11,FALSE),IF(B6601&gt;=25,VLOOKUP(A6601,英雄数据表!A:L,7,0),""))</f>
        <v>"4505602004"</v>
      </c>
      <c r="M6601" s="20" t="str">
        <f>IFERROR(VLOOKUP(B6601,属性中转表!$K$2:$O$21,5,FALSE),"")</f>
        <v>"speed":10,"atk":300,"hp":5000</v>
      </c>
      <c r="N6601" s="20" t="str">
        <f>IF(B6601=25,VLOOKUP(A6601,英雄数据表!A:L,8,FALSE),IF(B6601=50,VLOOKUP(A6601,英雄数据表!A:L,12,0),""))</f>
        <v/>
      </c>
    </row>
    <row r="6602" spans="1:14" x14ac:dyDescent="0.3">
      <c r="A6602" s="20">
        <v>45066</v>
      </c>
      <c r="B6602" s="21">
        <f t="shared" si="438"/>
        <v>1</v>
      </c>
      <c r="C6602" s="21">
        <v>5</v>
      </c>
      <c r="D6602" s="21">
        <f>VLOOKUP(A6602,英雄数据表!A:D,4,0)</f>
        <v>4</v>
      </c>
      <c r="E6602" s="20" t="str">
        <f>VLOOKUP(A6602,英雄数据表!A:C,3,0)</f>
        <v>梦境守护</v>
      </c>
      <c r="F6602" s="20">
        <f t="shared" si="439"/>
        <v>45066</v>
      </c>
      <c r="G6602" s="20">
        <f t="shared" si="440"/>
        <v>45066</v>
      </c>
      <c r="H6602" s="21" t="str">
        <f>VLOOKUP(B6602,属性中转表!A:F,6,FALSE)</f>
        <v>"hp":5400,"atk":150</v>
      </c>
      <c r="I6602" s="20" t="str">
        <f>IF(VLOOKUP(B6602,属性中转表!A:G,7,FALSE)=0,"",VLOOKUP(VLOOKUP(B6602,属性中转表!A:G,7,FALSE),属性中转表!$K$2:$P$21,6,0))&amp;IF(VLOOKUP(B6602,属性中转表!A:G,7,FALSE)&gt;=50,VLOOKUP(A6602,英雄数据表!A:K,9,0),IF(VLOOKUP(B6602,属性中转表!A:G,7,FALSE)&gt;=25,VLOOKUP(A6602,英雄数据表!A:K,5,0),""))</f>
        <v/>
      </c>
      <c r="J6602" s="20" t="str">
        <f>IF(I6602="","",属性中转表!$I$1&amp;(IF(VLOOKUP(B6602,属性中转表!A:G,7,FALSE)=0,0,VLOOKUP(VLOOKUP(B6602,属性中转表!A:G,7,FALSE),属性中转表!$K$2:$P$21,4,0)))+IFERROR(VLOOKUP(A6602,英雄数据表!A:K,IF(武魂!B6602&gt;=50,10,IF(武魂!B6602&gt;=25,6)),0),0))</f>
        <v/>
      </c>
      <c r="K6602" s="32" t="str">
        <f t="shared" si="437"/>
        <v/>
      </c>
      <c r="L6602" s="20" t="str">
        <f>IF(B6602&gt;=50,VLOOKUP(A6602,英雄数据表!A:L,11,FALSE),IF(B6602&gt;=25,VLOOKUP(A6602,英雄数据表!A:L,7,0),""))</f>
        <v/>
      </c>
      <c r="M6602" s="20" t="str">
        <f>IFERROR(VLOOKUP(B6602,属性中转表!$K$2:$O$21,5,FALSE),"")</f>
        <v/>
      </c>
      <c r="N6602" s="20" t="str">
        <f>IF(B6602=25,VLOOKUP(A6602,英雄数据表!A:L,8,FALSE),IF(B6602=50,VLOOKUP(A6602,英雄数据表!A:L,12,0),""))</f>
        <v/>
      </c>
    </row>
    <row r="6603" spans="1:14" x14ac:dyDescent="0.3">
      <c r="A6603" s="20">
        <v>45066</v>
      </c>
      <c r="B6603" s="21">
        <f t="shared" si="438"/>
        <v>2</v>
      </c>
      <c r="C6603" s="21">
        <v>5</v>
      </c>
      <c r="D6603" s="21">
        <f>VLOOKUP(A6603,英雄数据表!A:D,4,0)</f>
        <v>4</v>
      </c>
      <c r="E6603" s="20" t="str">
        <f>VLOOKUP(A6603,英雄数据表!A:C,3,0)</f>
        <v>梦境守护</v>
      </c>
      <c r="F6603" s="20">
        <f t="shared" si="439"/>
        <v>45066</v>
      </c>
      <c r="G6603" s="20">
        <f t="shared" si="440"/>
        <v>45066</v>
      </c>
      <c r="H6603" s="21" t="str">
        <f>VLOOKUP(B6603,属性中转表!A:F,6,FALSE)</f>
        <v>"hp":7200,"atk":200</v>
      </c>
      <c r="I6603" s="20" t="str">
        <f>IF(VLOOKUP(B6603,属性中转表!A:G,7,FALSE)=0,"",VLOOKUP(VLOOKUP(B6603,属性中转表!A:G,7,FALSE),属性中转表!$K$2:$P$21,6,0))&amp;IF(VLOOKUP(B6603,属性中转表!A:G,7,FALSE)&gt;=50,VLOOKUP(A6603,英雄数据表!A:K,9,0),IF(VLOOKUP(B6603,属性中转表!A:G,7,FALSE)&gt;=25,VLOOKUP(A6603,英雄数据表!A:K,5,0),""))</f>
        <v/>
      </c>
      <c r="J6603" s="20" t="str">
        <f>IF(I6603="","",属性中转表!$I$1&amp;(IF(VLOOKUP(B6603,属性中转表!A:G,7,FALSE)=0,0,VLOOKUP(VLOOKUP(B6603,属性中转表!A:G,7,FALSE),属性中转表!$K$2:$P$21,4,0)))+IFERROR(VLOOKUP(A6603,英雄数据表!A:K,IF(武魂!B6603&gt;=50,10,IF(武魂!B6603&gt;=25,6)),0),0))</f>
        <v/>
      </c>
      <c r="K6603" s="32" t="str">
        <f t="shared" si="437"/>
        <v/>
      </c>
      <c r="L6603" s="20" t="str">
        <f>IF(B6603&gt;=50,VLOOKUP(A6603,英雄数据表!A:L,11,FALSE),IF(B6603&gt;=25,VLOOKUP(A6603,英雄数据表!A:L,7,0),""))</f>
        <v/>
      </c>
      <c r="M6603" s="20" t="str">
        <f>IFERROR(VLOOKUP(B6603,属性中转表!$K$2:$O$21,5,FALSE),"")</f>
        <v/>
      </c>
      <c r="N6603" s="20" t="str">
        <f>IF(B6603=25,VLOOKUP(A6603,英雄数据表!A:L,8,FALSE),IF(B6603=50,VLOOKUP(A6603,英雄数据表!A:L,12,0),""))</f>
        <v/>
      </c>
    </row>
    <row r="6604" spans="1:14" x14ac:dyDescent="0.3">
      <c r="A6604" s="20">
        <v>45066</v>
      </c>
      <c r="B6604" s="21">
        <f t="shared" si="438"/>
        <v>3</v>
      </c>
      <c r="C6604" s="21">
        <v>5</v>
      </c>
      <c r="D6604" s="21">
        <f>VLOOKUP(A6604,英雄数据表!A:D,4,0)</f>
        <v>4</v>
      </c>
      <c r="E6604" s="20" t="str">
        <f>VLOOKUP(A6604,英雄数据表!A:C,3,0)</f>
        <v>梦境守护</v>
      </c>
      <c r="F6604" s="20">
        <f t="shared" si="439"/>
        <v>45066</v>
      </c>
      <c r="G6604" s="20">
        <f t="shared" si="440"/>
        <v>45066</v>
      </c>
      <c r="H6604" s="21" t="str">
        <f>VLOOKUP(B6604,属性中转表!A:F,6,FALSE)</f>
        <v>"hp":9000,"atk":250</v>
      </c>
      <c r="I6604" s="20" t="str">
        <f>IF(VLOOKUP(B6604,属性中转表!A:G,7,FALSE)=0,"",VLOOKUP(VLOOKUP(B6604,属性中转表!A:G,7,FALSE),属性中转表!$K$2:$P$21,6,0))&amp;IF(VLOOKUP(B6604,属性中转表!A:G,7,FALSE)&gt;=50,VLOOKUP(A6604,英雄数据表!A:K,9,0),IF(VLOOKUP(B6604,属性中转表!A:G,7,FALSE)&gt;=25,VLOOKUP(A6604,英雄数据表!A:K,5,0),""))</f>
        <v/>
      </c>
      <c r="J6604" s="20" t="str">
        <f>IF(I6604="","",属性中转表!$I$1&amp;(IF(VLOOKUP(B6604,属性中转表!A:G,7,FALSE)=0,0,VLOOKUP(VLOOKUP(B6604,属性中转表!A:G,7,FALSE),属性中转表!$K$2:$P$21,4,0)))+IFERROR(VLOOKUP(A6604,英雄数据表!A:K,IF(武魂!B6604&gt;=50,10,IF(武魂!B6604&gt;=25,6)),0),0))</f>
        <v/>
      </c>
      <c r="K6604" s="32" t="str">
        <f t="shared" si="437"/>
        <v/>
      </c>
      <c r="L6604" s="20" t="str">
        <f>IF(B6604&gt;=50,VLOOKUP(A6604,英雄数据表!A:L,11,FALSE),IF(B6604&gt;=25,VLOOKUP(A6604,英雄数据表!A:L,7,0),""))</f>
        <v/>
      </c>
      <c r="M6604" s="20" t="str">
        <f>IFERROR(VLOOKUP(B6604,属性中转表!$K$2:$O$21,5,FALSE),"")</f>
        <v/>
      </c>
      <c r="N6604" s="20" t="str">
        <f>IF(B6604=25,VLOOKUP(A6604,英雄数据表!A:L,8,FALSE),IF(B6604=50,VLOOKUP(A6604,英雄数据表!A:L,12,0),""))</f>
        <v/>
      </c>
    </row>
    <row r="6605" spans="1:14" x14ac:dyDescent="0.3">
      <c r="A6605" s="20">
        <v>45066</v>
      </c>
      <c r="B6605" s="21">
        <f t="shared" si="438"/>
        <v>4</v>
      </c>
      <c r="C6605" s="21">
        <v>5</v>
      </c>
      <c r="D6605" s="21">
        <f>VLOOKUP(A6605,英雄数据表!A:D,4,0)</f>
        <v>4</v>
      </c>
      <c r="E6605" s="20" t="str">
        <f>VLOOKUP(A6605,英雄数据表!A:C,3,0)</f>
        <v>梦境守护</v>
      </c>
      <c r="F6605" s="20">
        <f t="shared" si="439"/>
        <v>45066</v>
      </c>
      <c r="G6605" s="20">
        <f t="shared" si="440"/>
        <v>45066</v>
      </c>
      <c r="H6605" s="21" t="str">
        <f>VLOOKUP(B6605,属性中转表!A:F,6,FALSE)</f>
        <v>"hp":10800,"atk":300</v>
      </c>
      <c r="I6605" s="20" t="str">
        <f>IF(VLOOKUP(B6605,属性中转表!A:G,7,FALSE)=0,"",VLOOKUP(VLOOKUP(B6605,属性中转表!A:G,7,FALSE),属性中转表!$K$2:$P$21,6,0))&amp;IF(VLOOKUP(B6605,属性中转表!A:G,7,FALSE)&gt;=50,VLOOKUP(A6605,英雄数据表!A:K,9,0),IF(VLOOKUP(B6605,属性中转表!A:G,7,FALSE)&gt;=25,VLOOKUP(A6605,英雄数据表!A:K,5,0),""))</f>
        <v/>
      </c>
      <c r="J6605" s="20" t="str">
        <f>IF(I6605="","",属性中转表!$I$1&amp;(IF(VLOOKUP(B6605,属性中转表!A:G,7,FALSE)=0,0,VLOOKUP(VLOOKUP(B6605,属性中转表!A:G,7,FALSE),属性中转表!$K$2:$P$21,4,0)))+IFERROR(VLOOKUP(A6605,英雄数据表!A:K,IF(武魂!B6605&gt;=50,10,IF(武魂!B6605&gt;=25,6)),0),0))</f>
        <v/>
      </c>
      <c r="K6605" s="32" t="str">
        <f t="shared" si="437"/>
        <v/>
      </c>
      <c r="L6605" s="20" t="str">
        <f>IF(B6605&gt;=50,VLOOKUP(A6605,英雄数据表!A:L,11,FALSE),IF(B6605&gt;=25,VLOOKUP(A6605,英雄数据表!A:L,7,0),""))</f>
        <v/>
      </c>
      <c r="M6605" s="20" t="str">
        <f>IFERROR(VLOOKUP(B6605,属性中转表!$K$2:$O$21,5,FALSE),"")</f>
        <v/>
      </c>
      <c r="N6605" s="20" t="str">
        <f>IF(B6605=25,VLOOKUP(A6605,英雄数据表!A:L,8,FALSE),IF(B6605=50,VLOOKUP(A6605,英雄数据表!A:L,12,0),""))</f>
        <v/>
      </c>
    </row>
    <row r="6606" spans="1:14" x14ac:dyDescent="0.3">
      <c r="A6606" s="20">
        <v>45066</v>
      </c>
      <c r="B6606" s="21">
        <f t="shared" si="438"/>
        <v>5</v>
      </c>
      <c r="C6606" s="21">
        <v>5</v>
      </c>
      <c r="D6606" s="21">
        <f>VLOOKUP(A6606,英雄数据表!A:D,4,0)</f>
        <v>4</v>
      </c>
      <c r="E6606" s="20" t="str">
        <f>VLOOKUP(A6606,英雄数据表!A:C,3,0)</f>
        <v>梦境守护</v>
      </c>
      <c r="F6606" s="20">
        <f t="shared" si="439"/>
        <v>45066</v>
      </c>
      <c r="G6606" s="20">
        <f t="shared" si="440"/>
        <v>45066</v>
      </c>
      <c r="H6606" s="21" t="str">
        <f>VLOOKUP(B6606,属性中转表!A:F,6,FALSE)</f>
        <v>"hp":12600,"atk":350</v>
      </c>
      <c r="I6606" s="20" t="str">
        <f>IF(VLOOKUP(B6606,属性中转表!A:G,7,FALSE)=0,"",VLOOKUP(VLOOKUP(B6606,属性中转表!A:G,7,FALSE),属性中转表!$K$2:$P$21,6,0))&amp;IF(VLOOKUP(B6606,属性中转表!A:G,7,FALSE)&gt;=50,VLOOKUP(A6606,英雄数据表!A:K,9,0),IF(VLOOKUP(B6606,属性中转表!A:G,7,FALSE)&gt;=25,VLOOKUP(A6606,英雄数据表!A:K,5,0),""))</f>
        <v>"atk":300</v>
      </c>
      <c r="J6606" s="20" t="str">
        <f>IF(I6606="","",属性中转表!$I$1&amp;(IF(VLOOKUP(B6606,属性中转表!A:G,7,FALSE)=0,0,VLOOKUP(VLOOKUP(B6606,属性中转表!A:G,7,FALSE),属性中转表!$K$2:$P$21,4,0)))+IFERROR(VLOOKUP(A6606,英雄数据表!A:K,IF(武魂!B6606&gt;=50,10,IF(武魂!B6606&gt;=25,6)),0),0))</f>
        <v>,"dpspro":0</v>
      </c>
      <c r="K6606" s="32" t="str">
        <f t="shared" si="437"/>
        <v>"atk":300,"dpspro":0</v>
      </c>
      <c r="L6606" s="20" t="str">
        <f>IF(B6606&gt;=50,VLOOKUP(A6606,英雄数据表!A:L,11,FALSE),IF(B6606&gt;=25,VLOOKUP(A6606,英雄数据表!A:L,7,0),""))</f>
        <v/>
      </c>
      <c r="M6606" s="20" t="str">
        <f>IFERROR(VLOOKUP(B6606,属性中转表!$K$2:$O$21,5,FALSE),"")</f>
        <v>"atk":300</v>
      </c>
      <c r="N6606" s="20" t="str">
        <f>IF(B6606=25,VLOOKUP(A6606,英雄数据表!A:L,8,FALSE),IF(B6606=50,VLOOKUP(A6606,英雄数据表!A:L,12,0),""))</f>
        <v/>
      </c>
    </row>
    <row r="6607" spans="1:14" x14ac:dyDescent="0.3">
      <c r="A6607" s="20">
        <v>45066</v>
      </c>
      <c r="B6607" s="21">
        <f t="shared" si="438"/>
        <v>6</v>
      </c>
      <c r="C6607" s="21">
        <v>5</v>
      </c>
      <c r="D6607" s="21">
        <f>VLOOKUP(A6607,英雄数据表!A:D,4,0)</f>
        <v>4</v>
      </c>
      <c r="E6607" s="20" t="str">
        <f>VLOOKUP(A6607,英雄数据表!A:C,3,0)</f>
        <v>梦境守护</v>
      </c>
      <c r="F6607" s="20">
        <f t="shared" si="439"/>
        <v>45066</v>
      </c>
      <c r="G6607" s="20">
        <f t="shared" si="440"/>
        <v>45066</v>
      </c>
      <c r="H6607" s="21" t="str">
        <f>VLOOKUP(B6607,属性中转表!A:F,6,FALSE)</f>
        <v>"hp":14400,"atk":400</v>
      </c>
      <c r="I6607" s="20" t="str">
        <f>IF(VLOOKUP(B6607,属性中转表!A:G,7,FALSE)=0,"",VLOOKUP(VLOOKUP(B6607,属性中转表!A:G,7,FALSE),属性中转表!$K$2:$P$21,6,0))&amp;IF(VLOOKUP(B6607,属性中转表!A:G,7,FALSE)&gt;=50,VLOOKUP(A6607,英雄数据表!A:K,9,0),IF(VLOOKUP(B6607,属性中转表!A:G,7,FALSE)&gt;=25,VLOOKUP(A6607,英雄数据表!A:K,5,0),""))</f>
        <v>"atk":300</v>
      </c>
      <c r="J6607" s="20" t="str">
        <f>IF(I6607="","",属性中转表!$I$1&amp;(IF(VLOOKUP(B6607,属性中转表!A:G,7,FALSE)=0,0,VLOOKUP(VLOOKUP(B6607,属性中转表!A:G,7,FALSE),属性中转表!$K$2:$P$21,4,0)))+IFERROR(VLOOKUP(A6607,英雄数据表!A:K,IF(武魂!B6607&gt;=50,10,IF(武魂!B6607&gt;=25,6)),0),0))</f>
        <v>,"dpspro":0</v>
      </c>
      <c r="K6607" s="32" t="str">
        <f t="shared" si="437"/>
        <v>"atk":300,"dpspro":0</v>
      </c>
      <c r="L6607" s="20" t="str">
        <f>IF(B6607&gt;=50,VLOOKUP(A6607,英雄数据表!A:L,11,FALSE),IF(B6607&gt;=25,VLOOKUP(A6607,英雄数据表!A:L,7,0),""))</f>
        <v/>
      </c>
      <c r="M6607" s="20" t="str">
        <f>IFERROR(VLOOKUP(B6607,属性中转表!$K$2:$O$21,5,FALSE),"")</f>
        <v/>
      </c>
      <c r="N6607" s="20" t="str">
        <f>IF(B6607=25,VLOOKUP(A6607,英雄数据表!A:L,8,FALSE),IF(B6607=50,VLOOKUP(A6607,英雄数据表!A:L,12,0),""))</f>
        <v/>
      </c>
    </row>
    <row r="6608" spans="1:14" x14ac:dyDescent="0.3">
      <c r="A6608" s="20">
        <v>45066</v>
      </c>
      <c r="B6608" s="21">
        <f t="shared" si="438"/>
        <v>7</v>
      </c>
      <c r="C6608" s="21">
        <v>5</v>
      </c>
      <c r="D6608" s="21">
        <f>VLOOKUP(A6608,英雄数据表!A:D,4,0)</f>
        <v>4</v>
      </c>
      <c r="E6608" s="20" t="str">
        <f>VLOOKUP(A6608,英雄数据表!A:C,3,0)</f>
        <v>梦境守护</v>
      </c>
      <c r="F6608" s="20">
        <f t="shared" si="439"/>
        <v>45066</v>
      </c>
      <c r="G6608" s="20">
        <f t="shared" si="440"/>
        <v>45066</v>
      </c>
      <c r="H6608" s="21" t="str">
        <f>VLOOKUP(B6608,属性中转表!A:F,6,FALSE)</f>
        <v>"hp":16200,"atk":450</v>
      </c>
      <c r="I6608" s="20" t="str">
        <f>IF(VLOOKUP(B6608,属性中转表!A:G,7,FALSE)=0,"",VLOOKUP(VLOOKUP(B6608,属性中转表!A:G,7,FALSE),属性中转表!$K$2:$P$21,6,0))&amp;IF(VLOOKUP(B6608,属性中转表!A:G,7,FALSE)&gt;=50,VLOOKUP(A6608,英雄数据表!A:K,9,0),IF(VLOOKUP(B6608,属性中转表!A:G,7,FALSE)&gt;=25,VLOOKUP(A6608,英雄数据表!A:K,5,0),""))</f>
        <v>"atk":300</v>
      </c>
      <c r="J6608" s="20" t="str">
        <f>IF(I6608="","",属性中转表!$I$1&amp;(IF(VLOOKUP(B6608,属性中转表!A:G,7,FALSE)=0,0,VLOOKUP(VLOOKUP(B6608,属性中转表!A:G,7,FALSE),属性中转表!$K$2:$P$21,4,0)))+IFERROR(VLOOKUP(A6608,英雄数据表!A:K,IF(武魂!B6608&gt;=50,10,IF(武魂!B6608&gt;=25,6)),0),0))</f>
        <v>,"dpspro":0</v>
      </c>
      <c r="K6608" s="32" t="str">
        <f t="shared" si="437"/>
        <v>"atk":300,"dpspro":0</v>
      </c>
      <c r="L6608" s="20" t="str">
        <f>IF(B6608&gt;=50,VLOOKUP(A6608,英雄数据表!A:L,11,FALSE),IF(B6608&gt;=25,VLOOKUP(A6608,英雄数据表!A:L,7,0),""))</f>
        <v/>
      </c>
      <c r="M6608" s="20" t="str">
        <f>IFERROR(VLOOKUP(B6608,属性中转表!$K$2:$O$21,5,FALSE),"")</f>
        <v/>
      </c>
      <c r="N6608" s="20" t="str">
        <f>IF(B6608=25,VLOOKUP(A6608,英雄数据表!A:L,8,FALSE),IF(B6608=50,VLOOKUP(A6608,英雄数据表!A:L,12,0),""))</f>
        <v/>
      </c>
    </row>
    <row r="6609" spans="1:14" x14ac:dyDescent="0.3">
      <c r="A6609" s="20">
        <v>45066</v>
      </c>
      <c r="B6609" s="21">
        <f t="shared" si="438"/>
        <v>8</v>
      </c>
      <c r="C6609" s="21">
        <v>5</v>
      </c>
      <c r="D6609" s="21">
        <f>VLOOKUP(A6609,英雄数据表!A:D,4,0)</f>
        <v>4</v>
      </c>
      <c r="E6609" s="20" t="str">
        <f>VLOOKUP(A6609,英雄数据表!A:C,3,0)</f>
        <v>梦境守护</v>
      </c>
      <c r="F6609" s="20">
        <f t="shared" si="439"/>
        <v>45066</v>
      </c>
      <c r="G6609" s="20">
        <f t="shared" si="440"/>
        <v>45066</v>
      </c>
      <c r="H6609" s="21" t="str">
        <f>VLOOKUP(B6609,属性中转表!A:F,6,FALSE)</f>
        <v>"hp":18000,"atk":500</v>
      </c>
      <c r="I6609" s="20" t="str">
        <f>IF(VLOOKUP(B6609,属性中转表!A:G,7,FALSE)=0,"",VLOOKUP(VLOOKUP(B6609,属性中转表!A:G,7,FALSE),属性中转表!$K$2:$P$21,6,0))&amp;IF(VLOOKUP(B6609,属性中转表!A:G,7,FALSE)&gt;=50,VLOOKUP(A6609,英雄数据表!A:K,9,0),IF(VLOOKUP(B6609,属性中转表!A:G,7,FALSE)&gt;=25,VLOOKUP(A6609,英雄数据表!A:K,5,0),""))</f>
        <v>"atk":300</v>
      </c>
      <c r="J6609" s="20" t="str">
        <f>IF(I6609="","",属性中转表!$I$1&amp;(IF(VLOOKUP(B6609,属性中转表!A:G,7,FALSE)=0,0,VLOOKUP(VLOOKUP(B6609,属性中转表!A:G,7,FALSE),属性中转表!$K$2:$P$21,4,0)))+IFERROR(VLOOKUP(A6609,英雄数据表!A:K,IF(武魂!B6609&gt;=50,10,IF(武魂!B6609&gt;=25,6)),0),0))</f>
        <v>,"dpspro":0</v>
      </c>
      <c r="K6609" s="32" t="str">
        <f t="shared" si="437"/>
        <v>"atk":300,"dpspro":0</v>
      </c>
      <c r="L6609" s="20" t="str">
        <f>IF(B6609&gt;=50,VLOOKUP(A6609,英雄数据表!A:L,11,FALSE),IF(B6609&gt;=25,VLOOKUP(A6609,英雄数据表!A:L,7,0),""))</f>
        <v/>
      </c>
      <c r="M6609" s="20" t="str">
        <f>IFERROR(VLOOKUP(B6609,属性中转表!$K$2:$O$21,5,FALSE),"")</f>
        <v/>
      </c>
      <c r="N6609" s="20" t="str">
        <f>IF(B6609=25,VLOOKUP(A6609,英雄数据表!A:L,8,FALSE),IF(B6609=50,VLOOKUP(A6609,英雄数据表!A:L,12,0),""))</f>
        <v/>
      </c>
    </row>
    <row r="6610" spans="1:14" x14ac:dyDescent="0.3">
      <c r="A6610" s="20">
        <v>45066</v>
      </c>
      <c r="B6610" s="21">
        <f t="shared" si="438"/>
        <v>9</v>
      </c>
      <c r="C6610" s="21">
        <v>5</v>
      </c>
      <c r="D6610" s="21">
        <f>VLOOKUP(A6610,英雄数据表!A:D,4,0)</f>
        <v>4</v>
      </c>
      <c r="E6610" s="20" t="str">
        <f>VLOOKUP(A6610,英雄数据表!A:C,3,0)</f>
        <v>梦境守护</v>
      </c>
      <c r="F6610" s="20">
        <f t="shared" si="439"/>
        <v>45066</v>
      </c>
      <c r="G6610" s="20">
        <f t="shared" si="440"/>
        <v>45066</v>
      </c>
      <c r="H6610" s="21" t="str">
        <f>VLOOKUP(B6610,属性中转表!A:F,6,FALSE)</f>
        <v>"hp":19800,"atk":550</v>
      </c>
      <c r="I6610" s="20" t="str">
        <f>IF(VLOOKUP(B6610,属性中转表!A:G,7,FALSE)=0,"",VLOOKUP(VLOOKUP(B6610,属性中转表!A:G,7,FALSE),属性中转表!$K$2:$P$21,6,0))&amp;IF(VLOOKUP(B6610,属性中转表!A:G,7,FALSE)&gt;=50,VLOOKUP(A6610,英雄数据表!A:K,9,0),IF(VLOOKUP(B6610,属性中转表!A:G,7,FALSE)&gt;=25,VLOOKUP(A6610,英雄数据表!A:K,5,0),""))</f>
        <v>"atk":300</v>
      </c>
      <c r="J6610" s="20" t="str">
        <f>IF(I6610="","",属性中转表!$I$1&amp;(IF(VLOOKUP(B6610,属性中转表!A:G,7,FALSE)=0,0,VLOOKUP(VLOOKUP(B6610,属性中转表!A:G,7,FALSE),属性中转表!$K$2:$P$21,4,0)))+IFERROR(VLOOKUP(A6610,英雄数据表!A:K,IF(武魂!B6610&gt;=50,10,IF(武魂!B6610&gt;=25,6)),0),0))</f>
        <v>,"dpspro":0</v>
      </c>
      <c r="K6610" s="32" t="str">
        <f t="shared" si="437"/>
        <v>"atk":300,"dpspro":0</v>
      </c>
      <c r="L6610" s="20" t="str">
        <f>IF(B6610&gt;=50,VLOOKUP(A6610,英雄数据表!A:L,11,FALSE),IF(B6610&gt;=25,VLOOKUP(A6610,英雄数据表!A:L,7,0),""))</f>
        <v/>
      </c>
      <c r="M6610" s="20" t="str">
        <f>IFERROR(VLOOKUP(B6610,属性中转表!$K$2:$O$21,5,FALSE),"")</f>
        <v/>
      </c>
      <c r="N6610" s="20" t="str">
        <f>IF(B6610=25,VLOOKUP(A6610,英雄数据表!A:L,8,FALSE),IF(B6610=50,VLOOKUP(A6610,英雄数据表!A:L,12,0),""))</f>
        <v/>
      </c>
    </row>
    <row r="6611" spans="1:14" x14ac:dyDescent="0.3">
      <c r="A6611" s="20">
        <v>45066</v>
      </c>
      <c r="B6611" s="21">
        <f t="shared" si="438"/>
        <v>10</v>
      </c>
      <c r="C6611" s="21">
        <v>5</v>
      </c>
      <c r="D6611" s="21">
        <f>VLOOKUP(A6611,英雄数据表!A:D,4,0)</f>
        <v>4</v>
      </c>
      <c r="E6611" s="20" t="str">
        <f>VLOOKUP(A6611,英雄数据表!A:C,3,0)</f>
        <v>梦境守护</v>
      </c>
      <c r="F6611" s="20">
        <f t="shared" si="439"/>
        <v>45066</v>
      </c>
      <c r="G6611" s="20">
        <f t="shared" si="440"/>
        <v>45066</v>
      </c>
      <c r="H6611" s="21" t="str">
        <f>VLOOKUP(B6611,属性中转表!A:F,6,FALSE)</f>
        <v>"hp":21600,"atk":600</v>
      </c>
      <c r="I6611" s="20" t="str">
        <f>IF(VLOOKUP(B6611,属性中转表!A:G,7,FALSE)=0,"",VLOOKUP(VLOOKUP(B6611,属性中转表!A:G,7,FALSE),属性中转表!$K$2:$P$21,6,0))&amp;IF(VLOOKUP(B6611,属性中转表!A:G,7,FALSE)&gt;=50,VLOOKUP(A6611,英雄数据表!A:K,9,0),IF(VLOOKUP(B6611,属性中转表!A:G,7,FALSE)&gt;=25,VLOOKUP(A6611,英雄数据表!A:K,5,0),""))</f>
        <v>"atk":300,"hp":5000</v>
      </c>
      <c r="J6611" s="20" t="str">
        <f>IF(I6611="","",属性中转表!$I$1&amp;(IF(VLOOKUP(B6611,属性中转表!A:G,7,FALSE)=0,0,VLOOKUP(VLOOKUP(B6611,属性中转表!A:G,7,FALSE),属性中转表!$K$2:$P$21,4,0)))+IFERROR(VLOOKUP(A6611,英雄数据表!A:K,IF(武魂!B6611&gt;=50,10,IF(武魂!B6611&gt;=25,6)),0),0))</f>
        <v>,"dpspro":0</v>
      </c>
      <c r="K6611" s="32" t="str">
        <f t="shared" si="437"/>
        <v>"atk":300,"hp":5000,"dpspro":0</v>
      </c>
      <c r="L6611" s="20" t="str">
        <f>IF(B6611&gt;=50,VLOOKUP(A6611,英雄数据表!A:L,11,FALSE),IF(B6611&gt;=25,VLOOKUP(A6611,英雄数据表!A:L,7,0),""))</f>
        <v/>
      </c>
      <c r="M6611" s="20" t="str">
        <f>IFERROR(VLOOKUP(B6611,属性中转表!$K$2:$O$21,5,FALSE),"")</f>
        <v>"hp":5000</v>
      </c>
      <c r="N6611" s="20" t="str">
        <f>IF(B6611=25,VLOOKUP(A6611,英雄数据表!A:L,8,FALSE),IF(B6611=50,VLOOKUP(A6611,英雄数据表!A:L,12,0),""))</f>
        <v/>
      </c>
    </row>
    <row r="6612" spans="1:14" x14ac:dyDescent="0.3">
      <c r="A6612" s="20">
        <v>45066</v>
      </c>
      <c r="B6612" s="21">
        <f t="shared" si="438"/>
        <v>11</v>
      </c>
      <c r="C6612" s="21">
        <v>5</v>
      </c>
      <c r="D6612" s="21">
        <f>VLOOKUP(A6612,英雄数据表!A:D,4,0)</f>
        <v>4</v>
      </c>
      <c r="E6612" s="20" t="str">
        <f>VLOOKUP(A6612,英雄数据表!A:C,3,0)</f>
        <v>梦境守护</v>
      </c>
      <c r="F6612" s="20">
        <f t="shared" si="439"/>
        <v>45066</v>
      </c>
      <c r="G6612" s="20">
        <f t="shared" si="440"/>
        <v>45066</v>
      </c>
      <c r="H6612" s="21" t="str">
        <f>VLOOKUP(B6612,属性中转表!A:F,6,FALSE)</f>
        <v>"hp":24300,"atk":675</v>
      </c>
      <c r="I6612" s="20" t="str">
        <f>IF(VLOOKUP(B6612,属性中转表!A:G,7,FALSE)=0,"",VLOOKUP(VLOOKUP(B6612,属性中转表!A:G,7,FALSE),属性中转表!$K$2:$P$21,6,0))&amp;IF(VLOOKUP(B6612,属性中转表!A:G,7,FALSE)&gt;=50,VLOOKUP(A6612,英雄数据表!A:K,9,0),IF(VLOOKUP(B6612,属性中转表!A:G,7,FALSE)&gt;=25,VLOOKUP(A6612,英雄数据表!A:K,5,0),""))</f>
        <v>"atk":300,"hp":5000</v>
      </c>
      <c r="J6612" s="20" t="str">
        <f>IF(I6612="","",属性中转表!$I$1&amp;(IF(VLOOKUP(B6612,属性中转表!A:G,7,FALSE)=0,0,VLOOKUP(VLOOKUP(B6612,属性中转表!A:G,7,FALSE),属性中转表!$K$2:$P$21,4,0)))+IFERROR(VLOOKUP(A6612,英雄数据表!A:K,IF(武魂!B6612&gt;=50,10,IF(武魂!B6612&gt;=25,6)),0),0))</f>
        <v>,"dpspro":0</v>
      </c>
      <c r="K6612" s="32" t="str">
        <f t="shared" si="437"/>
        <v>"atk":300,"hp":5000,"dpspro":0</v>
      </c>
      <c r="L6612" s="20" t="str">
        <f>IF(B6612&gt;=50,VLOOKUP(A6612,英雄数据表!A:L,11,FALSE),IF(B6612&gt;=25,VLOOKUP(A6612,英雄数据表!A:L,7,0),""))</f>
        <v/>
      </c>
      <c r="M6612" s="20" t="str">
        <f>IFERROR(VLOOKUP(B6612,属性中转表!$K$2:$O$21,5,FALSE),"")</f>
        <v/>
      </c>
      <c r="N6612" s="20" t="str">
        <f>IF(B6612=25,VLOOKUP(A6612,英雄数据表!A:L,8,FALSE),IF(B6612=50,VLOOKUP(A6612,英雄数据表!A:L,12,0),""))</f>
        <v/>
      </c>
    </row>
    <row r="6613" spans="1:14" x14ac:dyDescent="0.3">
      <c r="A6613" s="20">
        <v>45066</v>
      </c>
      <c r="B6613" s="21">
        <f t="shared" si="438"/>
        <v>12</v>
      </c>
      <c r="C6613" s="21">
        <v>5</v>
      </c>
      <c r="D6613" s="21">
        <f>VLOOKUP(A6613,英雄数据表!A:D,4,0)</f>
        <v>4</v>
      </c>
      <c r="E6613" s="20" t="str">
        <f>VLOOKUP(A6613,英雄数据表!A:C,3,0)</f>
        <v>梦境守护</v>
      </c>
      <c r="F6613" s="20">
        <f t="shared" si="439"/>
        <v>45066</v>
      </c>
      <c r="G6613" s="20">
        <f t="shared" si="440"/>
        <v>45066</v>
      </c>
      <c r="H6613" s="21" t="str">
        <f>VLOOKUP(B6613,属性中转表!A:F,6,FALSE)</f>
        <v>"hp":27000,"atk":750</v>
      </c>
      <c r="I6613" s="20" t="str">
        <f>IF(VLOOKUP(B6613,属性中转表!A:G,7,FALSE)=0,"",VLOOKUP(VLOOKUP(B6613,属性中转表!A:G,7,FALSE),属性中转表!$K$2:$P$21,6,0))&amp;IF(VLOOKUP(B6613,属性中转表!A:G,7,FALSE)&gt;=50,VLOOKUP(A6613,英雄数据表!A:K,9,0),IF(VLOOKUP(B6613,属性中转表!A:G,7,FALSE)&gt;=25,VLOOKUP(A6613,英雄数据表!A:K,5,0),""))</f>
        <v>"atk":300,"hp":5000</v>
      </c>
      <c r="J6613" s="20" t="str">
        <f>IF(I6613="","",属性中转表!$I$1&amp;(IF(VLOOKUP(B6613,属性中转表!A:G,7,FALSE)=0,0,VLOOKUP(VLOOKUP(B6613,属性中转表!A:G,7,FALSE),属性中转表!$K$2:$P$21,4,0)))+IFERROR(VLOOKUP(A6613,英雄数据表!A:K,IF(武魂!B6613&gt;=50,10,IF(武魂!B6613&gt;=25,6)),0),0))</f>
        <v>,"dpspro":0</v>
      </c>
      <c r="K6613" s="32" t="str">
        <f t="shared" si="437"/>
        <v>"atk":300,"hp":5000,"dpspro":0</v>
      </c>
      <c r="L6613" s="20" t="str">
        <f>IF(B6613&gt;=50,VLOOKUP(A6613,英雄数据表!A:L,11,FALSE),IF(B6613&gt;=25,VLOOKUP(A6613,英雄数据表!A:L,7,0),""))</f>
        <v/>
      </c>
      <c r="M6613" s="20" t="str">
        <f>IFERROR(VLOOKUP(B6613,属性中转表!$K$2:$O$21,5,FALSE),"")</f>
        <v/>
      </c>
      <c r="N6613" s="20" t="str">
        <f>IF(B6613=25,VLOOKUP(A6613,英雄数据表!A:L,8,FALSE),IF(B6613=50,VLOOKUP(A6613,英雄数据表!A:L,12,0),""))</f>
        <v/>
      </c>
    </row>
    <row r="6614" spans="1:14" x14ac:dyDescent="0.3">
      <c r="A6614" s="20">
        <v>45066</v>
      </c>
      <c r="B6614" s="21">
        <f t="shared" si="438"/>
        <v>13</v>
      </c>
      <c r="C6614" s="21">
        <v>5</v>
      </c>
      <c r="D6614" s="21">
        <f>VLOOKUP(A6614,英雄数据表!A:D,4,0)</f>
        <v>4</v>
      </c>
      <c r="E6614" s="20" t="str">
        <f>VLOOKUP(A6614,英雄数据表!A:C,3,0)</f>
        <v>梦境守护</v>
      </c>
      <c r="F6614" s="20">
        <f t="shared" si="439"/>
        <v>45066</v>
      </c>
      <c r="G6614" s="20">
        <f t="shared" si="440"/>
        <v>45066</v>
      </c>
      <c r="H6614" s="21" t="str">
        <f>VLOOKUP(B6614,属性中转表!A:F,6,FALSE)</f>
        <v>"hp":29700,"atk":825</v>
      </c>
      <c r="I6614" s="20" t="str">
        <f>IF(VLOOKUP(B6614,属性中转表!A:G,7,FALSE)=0,"",VLOOKUP(VLOOKUP(B6614,属性中转表!A:G,7,FALSE),属性中转表!$K$2:$P$21,6,0))&amp;IF(VLOOKUP(B6614,属性中转表!A:G,7,FALSE)&gt;=50,VLOOKUP(A6614,英雄数据表!A:K,9,0),IF(VLOOKUP(B6614,属性中转表!A:G,7,FALSE)&gt;=25,VLOOKUP(A6614,英雄数据表!A:K,5,0),""))</f>
        <v>"atk":300,"hp":5000</v>
      </c>
      <c r="J6614" s="20" t="str">
        <f>IF(I6614="","",属性中转表!$I$1&amp;(IF(VLOOKUP(B6614,属性中转表!A:G,7,FALSE)=0,0,VLOOKUP(VLOOKUP(B6614,属性中转表!A:G,7,FALSE),属性中转表!$K$2:$P$21,4,0)))+IFERROR(VLOOKUP(A6614,英雄数据表!A:K,IF(武魂!B6614&gt;=50,10,IF(武魂!B6614&gt;=25,6)),0),0))</f>
        <v>,"dpspro":0</v>
      </c>
      <c r="K6614" s="32" t="str">
        <f t="shared" si="437"/>
        <v>"atk":300,"hp":5000,"dpspro":0</v>
      </c>
      <c r="L6614" s="20" t="str">
        <f>IF(B6614&gt;=50,VLOOKUP(A6614,英雄数据表!A:L,11,FALSE),IF(B6614&gt;=25,VLOOKUP(A6614,英雄数据表!A:L,7,0),""))</f>
        <v/>
      </c>
      <c r="M6614" s="20" t="str">
        <f>IFERROR(VLOOKUP(B6614,属性中转表!$K$2:$O$21,5,FALSE),"")</f>
        <v/>
      </c>
      <c r="N6614" s="20" t="str">
        <f>IF(B6614=25,VLOOKUP(A6614,英雄数据表!A:L,8,FALSE),IF(B6614=50,VLOOKUP(A6614,英雄数据表!A:L,12,0),""))</f>
        <v/>
      </c>
    </row>
    <row r="6615" spans="1:14" x14ac:dyDescent="0.3">
      <c r="A6615" s="20">
        <v>45066</v>
      </c>
      <c r="B6615" s="21">
        <f t="shared" si="438"/>
        <v>14</v>
      </c>
      <c r="C6615" s="21">
        <v>5</v>
      </c>
      <c r="D6615" s="21">
        <f>VLOOKUP(A6615,英雄数据表!A:D,4,0)</f>
        <v>4</v>
      </c>
      <c r="E6615" s="20" t="str">
        <f>VLOOKUP(A6615,英雄数据表!A:C,3,0)</f>
        <v>梦境守护</v>
      </c>
      <c r="F6615" s="20">
        <f t="shared" si="439"/>
        <v>45066</v>
      </c>
      <c r="G6615" s="20">
        <f t="shared" si="440"/>
        <v>45066</v>
      </c>
      <c r="H6615" s="21" t="str">
        <f>VLOOKUP(B6615,属性中转表!A:F,6,FALSE)</f>
        <v>"hp":32400,"atk":900</v>
      </c>
      <c r="I6615" s="20" t="str">
        <f>IF(VLOOKUP(B6615,属性中转表!A:G,7,FALSE)=0,"",VLOOKUP(VLOOKUP(B6615,属性中转表!A:G,7,FALSE),属性中转表!$K$2:$P$21,6,0))&amp;IF(VLOOKUP(B6615,属性中转表!A:G,7,FALSE)&gt;=50,VLOOKUP(A6615,英雄数据表!A:K,9,0),IF(VLOOKUP(B6615,属性中转表!A:G,7,FALSE)&gt;=25,VLOOKUP(A6615,英雄数据表!A:K,5,0),""))</f>
        <v>"atk":300,"hp":5000</v>
      </c>
      <c r="J6615" s="20" t="str">
        <f>IF(I6615="","",属性中转表!$I$1&amp;(IF(VLOOKUP(B6615,属性中转表!A:G,7,FALSE)=0,0,VLOOKUP(VLOOKUP(B6615,属性中转表!A:G,7,FALSE),属性中转表!$K$2:$P$21,4,0)))+IFERROR(VLOOKUP(A6615,英雄数据表!A:K,IF(武魂!B6615&gt;=50,10,IF(武魂!B6615&gt;=25,6)),0),0))</f>
        <v>,"dpspro":0</v>
      </c>
      <c r="K6615" s="32" t="str">
        <f t="shared" ref="K6615:K6678" si="441">I6615&amp;J6615</f>
        <v>"atk":300,"hp":5000,"dpspro":0</v>
      </c>
      <c r="L6615" s="20" t="str">
        <f>IF(B6615&gt;=50,VLOOKUP(A6615,英雄数据表!A:L,11,FALSE),IF(B6615&gt;=25,VLOOKUP(A6615,英雄数据表!A:L,7,0),""))</f>
        <v/>
      </c>
      <c r="M6615" s="20" t="str">
        <f>IFERROR(VLOOKUP(B6615,属性中转表!$K$2:$O$21,5,FALSE),"")</f>
        <v/>
      </c>
      <c r="N6615" s="20" t="str">
        <f>IF(B6615=25,VLOOKUP(A6615,英雄数据表!A:L,8,FALSE),IF(B6615=50,VLOOKUP(A6615,英雄数据表!A:L,12,0),""))</f>
        <v/>
      </c>
    </row>
    <row r="6616" spans="1:14" x14ac:dyDescent="0.3">
      <c r="A6616" s="20">
        <v>45066</v>
      </c>
      <c r="B6616" s="21">
        <f t="shared" si="438"/>
        <v>15</v>
      </c>
      <c r="C6616" s="21">
        <v>5</v>
      </c>
      <c r="D6616" s="21">
        <f>VLOOKUP(A6616,英雄数据表!A:D,4,0)</f>
        <v>4</v>
      </c>
      <c r="E6616" s="20" t="str">
        <f>VLOOKUP(A6616,英雄数据表!A:C,3,0)</f>
        <v>梦境守护</v>
      </c>
      <c r="F6616" s="20">
        <f t="shared" si="439"/>
        <v>45066</v>
      </c>
      <c r="G6616" s="20">
        <f t="shared" si="440"/>
        <v>45066</v>
      </c>
      <c r="H6616" s="21" t="str">
        <f>VLOOKUP(B6616,属性中转表!A:F,6,FALSE)</f>
        <v>"hp":35100,"atk":975</v>
      </c>
      <c r="I6616" s="20" t="str">
        <f>IF(VLOOKUP(B6616,属性中转表!A:G,7,FALSE)=0,"",VLOOKUP(VLOOKUP(B6616,属性中转表!A:G,7,FALSE),属性中转表!$K$2:$P$21,6,0))&amp;IF(VLOOKUP(B6616,属性中转表!A:G,7,FALSE)&gt;=50,VLOOKUP(A6616,英雄数据表!A:K,9,0),IF(VLOOKUP(B6616,属性中转表!A:G,7,FALSE)&gt;=25,VLOOKUP(A6616,英雄数据表!A:K,5,0),""))</f>
        <v>"atk":300,"hp":5000,"undpspro":50</v>
      </c>
      <c r="J6616" s="20" t="str">
        <f>IF(I6616="","",属性中转表!$I$1&amp;(IF(VLOOKUP(B6616,属性中转表!A:G,7,FALSE)=0,0,VLOOKUP(VLOOKUP(B6616,属性中转表!A:G,7,FALSE),属性中转表!$K$2:$P$21,4,0)))+IFERROR(VLOOKUP(A6616,英雄数据表!A:K,IF(武魂!B6616&gt;=50,10,IF(武魂!B6616&gt;=25,6)),0),0))</f>
        <v>,"dpspro":0</v>
      </c>
      <c r="K6616" s="32" t="str">
        <f t="shared" si="441"/>
        <v>"atk":300,"hp":5000,"undpspro":50,"dpspro":0</v>
      </c>
      <c r="L6616" s="20" t="str">
        <f>IF(B6616&gt;=50,VLOOKUP(A6616,英雄数据表!A:L,11,FALSE),IF(B6616&gt;=25,VLOOKUP(A6616,英雄数据表!A:L,7,0),""))</f>
        <v/>
      </c>
      <c r="M6616" s="20" t="str">
        <f>IFERROR(VLOOKUP(B6616,属性中转表!$K$2:$O$21,5,FALSE),"")</f>
        <v>"undpspro":50</v>
      </c>
      <c r="N6616" s="20" t="str">
        <f>IF(B6616=25,VLOOKUP(A6616,英雄数据表!A:L,8,FALSE),IF(B6616=50,VLOOKUP(A6616,英雄数据表!A:L,12,0),""))</f>
        <v/>
      </c>
    </row>
    <row r="6617" spans="1:14" x14ac:dyDescent="0.3">
      <c r="A6617" s="20">
        <v>45066</v>
      </c>
      <c r="B6617" s="21">
        <f t="shared" si="438"/>
        <v>16</v>
      </c>
      <c r="C6617" s="21">
        <v>5</v>
      </c>
      <c r="D6617" s="21">
        <f>VLOOKUP(A6617,英雄数据表!A:D,4,0)</f>
        <v>4</v>
      </c>
      <c r="E6617" s="20" t="str">
        <f>VLOOKUP(A6617,英雄数据表!A:C,3,0)</f>
        <v>梦境守护</v>
      </c>
      <c r="F6617" s="20">
        <f t="shared" si="439"/>
        <v>45066</v>
      </c>
      <c r="G6617" s="20">
        <f t="shared" si="440"/>
        <v>45066</v>
      </c>
      <c r="H6617" s="21" t="str">
        <f>VLOOKUP(B6617,属性中转表!A:F,6,FALSE)</f>
        <v>"hp":37800,"atk":1050</v>
      </c>
      <c r="I6617" s="20" t="str">
        <f>IF(VLOOKUP(B6617,属性中转表!A:G,7,FALSE)=0,"",VLOOKUP(VLOOKUP(B6617,属性中转表!A:G,7,FALSE),属性中转表!$K$2:$P$21,6,0))&amp;IF(VLOOKUP(B6617,属性中转表!A:G,7,FALSE)&gt;=50,VLOOKUP(A6617,英雄数据表!A:K,9,0),IF(VLOOKUP(B6617,属性中转表!A:G,7,FALSE)&gt;=25,VLOOKUP(A6617,英雄数据表!A:K,5,0),""))</f>
        <v>"atk":300,"hp":5000,"undpspro":50</v>
      </c>
      <c r="J6617" s="20" t="str">
        <f>IF(I6617="","",属性中转表!$I$1&amp;(IF(VLOOKUP(B6617,属性中转表!A:G,7,FALSE)=0,0,VLOOKUP(VLOOKUP(B6617,属性中转表!A:G,7,FALSE),属性中转表!$K$2:$P$21,4,0)))+IFERROR(VLOOKUP(A6617,英雄数据表!A:K,IF(武魂!B6617&gt;=50,10,IF(武魂!B6617&gt;=25,6)),0),0))</f>
        <v>,"dpspro":0</v>
      </c>
      <c r="K6617" s="32" t="str">
        <f t="shared" si="441"/>
        <v>"atk":300,"hp":5000,"undpspro":50,"dpspro":0</v>
      </c>
      <c r="L6617" s="20" t="str">
        <f>IF(B6617&gt;=50,VLOOKUP(A6617,英雄数据表!A:L,11,FALSE),IF(B6617&gt;=25,VLOOKUP(A6617,英雄数据表!A:L,7,0),""))</f>
        <v/>
      </c>
      <c r="M6617" s="20" t="str">
        <f>IFERROR(VLOOKUP(B6617,属性中转表!$K$2:$O$21,5,FALSE),"")</f>
        <v/>
      </c>
      <c r="N6617" s="20" t="str">
        <f>IF(B6617=25,VLOOKUP(A6617,英雄数据表!A:L,8,FALSE),IF(B6617=50,VLOOKUP(A6617,英雄数据表!A:L,12,0),""))</f>
        <v/>
      </c>
    </row>
    <row r="6618" spans="1:14" x14ac:dyDescent="0.3">
      <c r="A6618" s="20">
        <v>45066</v>
      </c>
      <c r="B6618" s="21">
        <f t="shared" si="438"/>
        <v>17</v>
      </c>
      <c r="C6618" s="21">
        <v>5</v>
      </c>
      <c r="D6618" s="21">
        <f>VLOOKUP(A6618,英雄数据表!A:D,4,0)</f>
        <v>4</v>
      </c>
      <c r="E6618" s="20" t="str">
        <f>VLOOKUP(A6618,英雄数据表!A:C,3,0)</f>
        <v>梦境守护</v>
      </c>
      <c r="F6618" s="20">
        <f t="shared" si="439"/>
        <v>45066</v>
      </c>
      <c r="G6618" s="20">
        <f t="shared" si="440"/>
        <v>45066</v>
      </c>
      <c r="H6618" s="21" t="str">
        <f>VLOOKUP(B6618,属性中转表!A:F,6,FALSE)</f>
        <v>"hp":40500,"atk":1125</v>
      </c>
      <c r="I6618" s="20" t="str">
        <f>IF(VLOOKUP(B6618,属性中转表!A:G,7,FALSE)=0,"",VLOOKUP(VLOOKUP(B6618,属性中转表!A:G,7,FALSE),属性中转表!$K$2:$P$21,6,0))&amp;IF(VLOOKUP(B6618,属性中转表!A:G,7,FALSE)&gt;=50,VLOOKUP(A6618,英雄数据表!A:K,9,0),IF(VLOOKUP(B6618,属性中转表!A:G,7,FALSE)&gt;=25,VLOOKUP(A6618,英雄数据表!A:K,5,0),""))</f>
        <v>"atk":300,"hp":5000,"undpspro":50</v>
      </c>
      <c r="J6618" s="20" t="str">
        <f>IF(I6618="","",属性中转表!$I$1&amp;(IF(VLOOKUP(B6618,属性中转表!A:G,7,FALSE)=0,0,VLOOKUP(VLOOKUP(B6618,属性中转表!A:G,7,FALSE),属性中转表!$K$2:$P$21,4,0)))+IFERROR(VLOOKUP(A6618,英雄数据表!A:K,IF(武魂!B6618&gt;=50,10,IF(武魂!B6618&gt;=25,6)),0),0))</f>
        <v>,"dpspro":0</v>
      </c>
      <c r="K6618" s="32" t="str">
        <f t="shared" si="441"/>
        <v>"atk":300,"hp":5000,"undpspro":50,"dpspro":0</v>
      </c>
      <c r="L6618" s="20" t="str">
        <f>IF(B6618&gt;=50,VLOOKUP(A6618,英雄数据表!A:L,11,FALSE),IF(B6618&gt;=25,VLOOKUP(A6618,英雄数据表!A:L,7,0),""))</f>
        <v/>
      </c>
      <c r="M6618" s="20" t="str">
        <f>IFERROR(VLOOKUP(B6618,属性中转表!$K$2:$O$21,5,FALSE),"")</f>
        <v/>
      </c>
      <c r="N6618" s="20" t="str">
        <f>IF(B6618=25,VLOOKUP(A6618,英雄数据表!A:L,8,FALSE),IF(B6618=50,VLOOKUP(A6618,英雄数据表!A:L,12,0),""))</f>
        <v/>
      </c>
    </row>
    <row r="6619" spans="1:14" x14ac:dyDescent="0.3">
      <c r="A6619" s="20">
        <v>45066</v>
      </c>
      <c r="B6619" s="21">
        <f t="shared" si="438"/>
        <v>18</v>
      </c>
      <c r="C6619" s="21">
        <v>5</v>
      </c>
      <c r="D6619" s="21">
        <f>VLOOKUP(A6619,英雄数据表!A:D,4,0)</f>
        <v>4</v>
      </c>
      <c r="E6619" s="20" t="str">
        <f>VLOOKUP(A6619,英雄数据表!A:C,3,0)</f>
        <v>梦境守护</v>
      </c>
      <c r="F6619" s="20">
        <f t="shared" si="439"/>
        <v>45066</v>
      </c>
      <c r="G6619" s="20">
        <f t="shared" si="440"/>
        <v>45066</v>
      </c>
      <c r="H6619" s="21" t="str">
        <f>VLOOKUP(B6619,属性中转表!A:F,6,FALSE)</f>
        <v>"hp":43200,"atk":1200</v>
      </c>
      <c r="I6619" s="20" t="str">
        <f>IF(VLOOKUP(B6619,属性中转表!A:G,7,FALSE)=0,"",VLOOKUP(VLOOKUP(B6619,属性中转表!A:G,7,FALSE),属性中转表!$K$2:$P$21,6,0))&amp;IF(VLOOKUP(B6619,属性中转表!A:G,7,FALSE)&gt;=50,VLOOKUP(A6619,英雄数据表!A:K,9,0),IF(VLOOKUP(B6619,属性中转表!A:G,7,FALSE)&gt;=25,VLOOKUP(A6619,英雄数据表!A:K,5,0),""))</f>
        <v>"atk":300,"hp":5000,"undpspro":50</v>
      </c>
      <c r="J6619" s="20" t="str">
        <f>IF(I6619="","",属性中转表!$I$1&amp;(IF(VLOOKUP(B6619,属性中转表!A:G,7,FALSE)=0,0,VLOOKUP(VLOOKUP(B6619,属性中转表!A:G,7,FALSE),属性中转表!$K$2:$P$21,4,0)))+IFERROR(VLOOKUP(A6619,英雄数据表!A:K,IF(武魂!B6619&gt;=50,10,IF(武魂!B6619&gt;=25,6)),0),0))</f>
        <v>,"dpspro":0</v>
      </c>
      <c r="K6619" s="32" t="str">
        <f t="shared" si="441"/>
        <v>"atk":300,"hp":5000,"undpspro":50,"dpspro":0</v>
      </c>
      <c r="L6619" s="20" t="str">
        <f>IF(B6619&gt;=50,VLOOKUP(A6619,英雄数据表!A:L,11,FALSE),IF(B6619&gt;=25,VLOOKUP(A6619,英雄数据表!A:L,7,0),""))</f>
        <v/>
      </c>
      <c r="M6619" s="20" t="str">
        <f>IFERROR(VLOOKUP(B6619,属性中转表!$K$2:$O$21,5,FALSE),"")</f>
        <v/>
      </c>
      <c r="N6619" s="20" t="str">
        <f>IF(B6619=25,VLOOKUP(A6619,英雄数据表!A:L,8,FALSE),IF(B6619=50,VLOOKUP(A6619,英雄数据表!A:L,12,0),""))</f>
        <v/>
      </c>
    </row>
    <row r="6620" spans="1:14" x14ac:dyDescent="0.3">
      <c r="A6620" s="20">
        <v>45066</v>
      </c>
      <c r="B6620" s="21">
        <f t="shared" si="438"/>
        <v>19</v>
      </c>
      <c r="C6620" s="21">
        <v>5</v>
      </c>
      <c r="D6620" s="21">
        <f>VLOOKUP(A6620,英雄数据表!A:D,4,0)</f>
        <v>4</v>
      </c>
      <c r="E6620" s="20" t="str">
        <f>VLOOKUP(A6620,英雄数据表!A:C,3,0)</f>
        <v>梦境守护</v>
      </c>
      <c r="F6620" s="20">
        <f t="shared" si="439"/>
        <v>45066</v>
      </c>
      <c r="G6620" s="20">
        <f t="shared" si="440"/>
        <v>45066</v>
      </c>
      <c r="H6620" s="21" t="str">
        <f>VLOOKUP(B6620,属性中转表!A:F,6,FALSE)</f>
        <v>"hp":45900,"atk":1275</v>
      </c>
      <c r="I6620" s="20" t="str">
        <f>IF(VLOOKUP(B6620,属性中转表!A:G,7,FALSE)=0,"",VLOOKUP(VLOOKUP(B6620,属性中转表!A:G,7,FALSE),属性中转表!$K$2:$P$21,6,0))&amp;IF(VLOOKUP(B6620,属性中转表!A:G,7,FALSE)&gt;=50,VLOOKUP(A6620,英雄数据表!A:K,9,0),IF(VLOOKUP(B6620,属性中转表!A:G,7,FALSE)&gt;=25,VLOOKUP(A6620,英雄数据表!A:K,5,0),""))</f>
        <v>"atk":300,"hp":5000,"undpspro":50</v>
      </c>
      <c r="J6620" s="20" t="str">
        <f>IF(I6620="","",属性中转表!$I$1&amp;(IF(VLOOKUP(B6620,属性中转表!A:G,7,FALSE)=0,0,VLOOKUP(VLOOKUP(B6620,属性中转表!A:G,7,FALSE),属性中转表!$K$2:$P$21,4,0)))+IFERROR(VLOOKUP(A6620,英雄数据表!A:K,IF(武魂!B6620&gt;=50,10,IF(武魂!B6620&gt;=25,6)),0),0))</f>
        <v>,"dpspro":0</v>
      </c>
      <c r="K6620" s="32" t="str">
        <f t="shared" si="441"/>
        <v>"atk":300,"hp":5000,"undpspro":50,"dpspro":0</v>
      </c>
      <c r="L6620" s="20" t="str">
        <f>IF(B6620&gt;=50,VLOOKUP(A6620,英雄数据表!A:L,11,FALSE),IF(B6620&gt;=25,VLOOKUP(A6620,英雄数据表!A:L,7,0),""))</f>
        <v/>
      </c>
      <c r="M6620" s="20" t="str">
        <f>IFERROR(VLOOKUP(B6620,属性中转表!$K$2:$O$21,5,FALSE),"")</f>
        <v/>
      </c>
      <c r="N6620" s="20" t="str">
        <f>IF(B6620=25,VLOOKUP(A6620,英雄数据表!A:L,8,FALSE),IF(B6620=50,VLOOKUP(A6620,英雄数据表!A:L,12,0),""))</f>
        <v/>
      </c>
    </row>
    <row r="6621" spans="1:14" x14ac:dyDescent="0.3">
      <c r="A6621" s="20">
        <v>45066</v>
      </c>
      <c r="B6621" s="21">
        <f t="shared" si="438"/>
        <v>20</v>
      </c>
      <c r="C6621" s="21">
        <v>5</v>
      </c>
      <c r="D6621" s="21">
        <f>VLOOKUP(A6621,英雄数据表!A:D,4,0)</f>
        <v>4</v>
      </c>
      <c r="E6621" s="20" t="str">
        <f>VLOOKUP(A6621,英雄数据表!A:C,3,0)</f>
        <v>梦境守护</v>
      </c>
      <c r="F6621" s="20">
        <f t="shared" si="439"/>
        <v>45066</v>
      </c>
      <c r="G6621" s="20">
        <f t="shared" si="440"/>
        <v>45066</v>
      </c>
      <c r="H6621" s="21" t="str">
        <f>VLOOKUP(B6621,属性中转表!A:F,6,FALSE)</f>
        <v>"hp":48600,"atk":1350</v>
      </c>
      <c r="I6621" s="20" t="str">
        <f>IF(VLOOKUP(B6621,属性中转表!A:G,7,FALSE)=0,"",VLOOKUP(VLOOKUP(B6621,属性中转表!A:G,7,FALSE),属性中转表!$K$2:$P$21,6,0))&amp;IF(VLOOKUP(B6621,属性中转表!A:G,7,FALSE)&gt;=50,VLOOKUP(A6621,英雄数据表!A:K,9,0),IF(VLOOKUP(B6621,属性中转表!A:G,7,FALSE)&gt;=25,VLOOKUP(A6621,英雄数据表!A:K,5,0),""))</f>
        <v>"atk":300,"hp":5000,"undpspro":50</v>
      </c>
      <c r="J6621" s="20" t="str">
        <f>IF(I6621="","",属性中转表!$I$1&amp;(IF(VLOOKUP(B6621,属性中转表!A:G,7,FALSE)=0,0,VLOOKUP(VLOOKUP(B6621,属性中转表!A:G,7,FALSE),属性中转表!$K$2:$P$21,4,0)))+IFERROR(VLOOKUP(A6621,英雄数据表!A:K,IF(武魂!B6621&gt;=50,10,IF(武魂!B6621&gt;=25,6)),0),0))</f>
        <v>,"dpspro":50</v>
      </c>
      <c r="K6621" s="32" t="str">
        <f t="shared" si="441"/>
        <v>"atk":300,"hp":5000,"undpspro":50,"dpspro":50</v>
      </c>
      <c r="L6621" s="20" t="str">
        <f>IF(B6621&gt;=50,VLOOKUP(A6621,英雄数据表!A:L,11,FALSE),IF(B6621&gt;=25,VLOOKUP(A6621,英雄数据表!A:L,7,0),""))</f>
        <v/>
      </c>
      <c r="M6621" s="20" t="str">
        <f>IFERROR(VLOOKUP(B6621,属性中转表!$K$2:$O$21,5,FALSE),"")</f>
        <v>"dpspro":50</v>
      </c>
      <c r="N6621" s="20" t="str">
        <f>IF(B6621=25,VLOOKUP(A6621,英雄数据表!A:L,8,FALSE),IF(B6621=50,VLOOKUP(A6621,英雄数据表!A:L,12,0),""))</f>
        <v/>
      </c>
    </row>
    <row r="6622" spans="1:14" x14ac:dyDescent="0.3">
      <c r="A6622" s="20">
        <v>45066</v>
      </c>
      <c r="B6622" s="21">
        <f t="shared" si="438"/>
        <v>21</v>
      </c>
      <c r="C6622" s="21">
        <v>5</v>
      </c>
      <c r="D6622" s="21">
        <f>VLOOKUP(A6622,英雄数据表!A:D,4,0)</f>
        <v>4</v>
      </c>
      <c r="E6622" s="20" t="str">
        <f>VLOOKUP(A6622,英雄数据表!A:C,3,0)</f>
        <v>梦境守护</v>
      </c>
      <c r="F6622" s="20">
        <f t="shared" si="439"/>
        <v>45066</v>
      </c>
      <c r="G6622" s="20">
        <f t="shared" si="440"/>
        <v>45066</v>
      </c>
      <c r="H6622" s="21" t="str">
        <f>VLOOKUP(B6622,属性中转表!A:F,6,FALSE)</f>
        <v>"hp":52200,"atk":1450</v>
      </c>
      <c r="I6622" s="20" t="str">
        <f>IF(VLOOKUP(B6622,属性中转表!A:G,7,FALSE)=0,"",VLOOKUP(VLOOKUP(B6622,属性中转表!A:G,7,FALSE),属性中转表!$K$2:$P$21,6,0))&amp;IF(VLOOKUP(B6622,属性中转表!A:G,7,FALSE)&gt;=50,VLOOKUP(A6622,英雄数据表!A:K,9,0),IF(VLOOKUP(B6622,属性中转表!A:G,7,FALSE)&gt;=25,VLOOKUP(A6622,英雄数据表!A:K,5,0),""))</f>
        <v>"atk":300,"hp":5000,"undpspro":50</v>
      </c>
      <c r="J6622" s="20" t="str">
        <f>IF(I6622="","",属性中转表!$I$1&amp;(IF(VLOOKUP(B6622,属性中转表!A:G,7,FALSE)=0,0,VLOOKUP(VLOOKUP(B6622,属性中转表!A:G,7,FALSE),属性中转表!$K$2:$P$21,4,0)))+IFERROR(VLOOKUP(A6622,英雄数据表!A:K,IF(武魂!B6622&gt;=50,10,IF(武魂!B6622&gt;=25,6)),0),0))</f>
        <v>,"dpspro":50</v>
      </c>
      <c r="K6622" s="32" t="str">
        <f t="shared" si="441"/>
        <v>"atk":300,"hp":5000,"undpspro":50,"dpspro":50</v>
      </c>
      <c r="L6622" s="20" t="str">
        <f>IF(B6622&gt;=50,VLOOKUP(A6622,英雄数据表!A:L,11,FALSE),IF(B6622&gt;=25,VLOOKUP(A6622,英雄数据表!A:L,7,0),""))</f>
        <v/>
      </c>
      <c r="M6622" s="20" t="str">
        <f>IFERROR(VLOOKUP(B6622,属性中转表!$K$2:$O$21,5,FALSE),"")</f>
        <v/>
      </c>
      <c r="N6622" s="20" t="str">
        <f>IF(B6622=25,VLOOKUP(A6622,英雄数据表!A:L,8,FALSE),IF(B6622=50,VLOOKUP(A6622,英雄数据表!A:L,12,0),""))</f>
        <v/>
      </c>
    </row>
    <row r="6623" spans="1:14" x14ac:dyDescent="0.3">
      <c r="A6623" s="20">
        <v>45066</v>
      </c>
      <c r="B6623" s="21">
        <f t="shared" si="438"/>
        <v>22</v>
      </c>
      <c r="C6623" s="21">
        <v>5</v>
      </c>
      <c r="D6623" s="21">
        <f>VLOOKUP(A6623,英雄数据表!A:D,4,0)</f>
        <v>4</v>
      </c>
      <c r="E6623" s="20" t="str">
        <f>VLOOKUP(A6623,英雄数据表!A:C,3,0)</f>
        <v>梦境守护</v>
      </c>
      <c r="F6623" s="20">
        <f t="shared" si="439"/>
        <v>45066</v>
      </c>
      <c r="G6623" s="20">
        <f t="shared" si="440"/>
        <v>45066</v>
      </c>
      <c r="H6623" s="21" t="str">
        <f>VLOOKUP(B6623,属性中转表!A:F,6,FALSE)</f>
        <v>"hp":55800,"atk":1550</v>
      </c>
      <c r="I6623" s="20" t="str">
        <f>IF(VLOOKUP(B6623,属性中转表!A:G,7,FALSE)=0,"",VLOOKUP(VLOOKUP(B6623,属性中转表!A:G,7,FALSE),属性中转表!$K$2:$P$21,6,0))&amp;IF(VLOOKUP(B6623,属性中转表!A:G,7,FALSE)&gt;=50,VLOOKUP(A6623,英雄数据表!A:K,9,0),IF(VLOOKUP(B6623,属性中转表!A:G,7,FALSE)&gt;=25,VLOOKUP(A6623,英雄数据表!A:K,5,0),""))</f>
        <v>"atk":300,"hp":5000,"undpspro":50</v>
      </c>
      <c r="J6623" s="20" t="str">
        <f>IF(I6623="","",属性中转表!$I$1&amp;(IF(VLOOKUP(B6623,属性中转表!A:G,7,FALSE)=0,0,VLOOKUP(VLOOKUP(B6623,属性中转表!A:G,7,FALSE),属性中转表!$K$2:$P$21,4,0)))+IFERROR(VLOOKUP(A6623,英雄数据表!A:K,IF(武魂!B6623&gt;=50,10,IF(武魂!B6623&gt;=25,6)),0),0))</f>
        <v>,"dpspro":50</v>
      </c>
      <c r="K6623" s="32" t="str">
        <f t="shared" si="441"/>
        <v>"atk":300,"hp":5000,"undpspro":50,"dpspro":50</v>
      </c>
      <c r="L6623" s="20" t="str">
        <f>IF(B6623&gt;=50,VLOOKUP(A6623,英雄数据表!A:L,11,FALSE),IF(B6623&gt;=25,VLOOKUP(A6623,英雄数据表!A:L,7,0),""))</f>
        <v/>
      </c>
      <c r="M6623" s="20" t="str">
        <f>IFERROR(VLOOKUP(B6623,属性中转表!$K$2:$O$21,5,FALSE),"")</f>
        <v/>
      </c>
      <c r="N6623" s="20" t="str">
        <f>IF(B6623=25,VLOOKUP(A6623,英雄数据表!A:L,8,FALSE),IF(B6623=50,VLOOKUP(A6623,英雄数据表!A:L,12,0),""))</f>
        <v/>
      </c>
    </row>
    <row r="6624" spans="1:14" x14ac:dyDescent="0.3">
      <c r="A6624" s="20">
        <v>45066</v>
      </c>
      <c r="B6624" s="21">
        <f t="shared" si="438"/>
        <v>23</v>
      </c>
      <c r="C6624" s="21">
        <v>5</v>
      </c>
      <c r="D6624" s="21">
        <f>VLOOKUP(A6624,英雄数据表!A:D,4,0)</f>
        <v>4</v>
      </c>
      <c r="E6624" s="20" t="str">
        <f>VLOOKUP(A6624,英雄数据表!A:C,3,0)</f>
        <v>梦境守护</v>
      </c>
      <c r="F6624" s="20">
        <f t="shared" si="439"/>
        <v>45066</v>
      </c>
      <c r="G6624" s="20">
        <f t="shared" si="440"/>
        <v>45066</v>
      </c>
      <c r="H6624" s="21" t="str">
        <f>VLOOKUP(B6624,属性中转表!A:F,6,FALSE)</f>
        <v>"hp":59400,"atk":1650</v>
      </c>
      <c r="I6624" s="20" t="str">
        <f>IF(VLOOKUP(B6624,属性中转表!A:G,7,FALSE)=0,"",VLOOKUP(VLOOKUP(B6624,属性中转表!A:G,7,FALSE),属性中转表!$K$2:$P$21,6,0))&amp;IF(VLOOKUP(B6624,属性中转表!A:G,7,FALSE)&gt;=50,VLOOKUP(A6624,英雄数据表!A:K,9,0),IF(VLOOKUP(B6624,属性中转表!A:G,7,FALSE)&gt;=25,VLOOKUP(A6624,英雄数据表!A:K,5,0),""))</f>
        <v>"atk":300,"hp":5000,"undpspro":50</v>
      </c>
      <c r="J6624" s="20" t="str">
        <f>IF(I6624="","",属性中转表!$I$1&amp;(IF(VLOOKUP(B6624,属性中转表!A:G,7,FALSE)=0,0,VLOOKUP(VLOOKUP(B6624,属性中转表!A:G,7,FALSE),属性中转表!$K$2:$P$21,4,0)))+IFERROR(VLOOKUP(A6624,英雄数据表!A:K,IF(武魂!B6624&gt;=50,10,IF(武魂!B6624&gt;=25,6)),0),0))</f>
        <v>,"dpspro":50</v>
      </c>
      <c r="K6624" s="32" t="str">
        <f t="shared" si="441"/>
        <v>"atk":300,"hp":5000,"undpspro":50,"dpspro":50</v>
      </c>
      <c r="L6624" s="20" t="str">
        <f>IF(B6624&gt;=50,VLOOKUP(A6624,英雄数据表!A:L,11,FALSE),IF(B6624&gt;=25,VLOOKUP(A6624,英雄数据表!A:L,7,0),""))</f>
        <v/>
      </c>
      <c r="M6624" s="20" t="str">
        <f>IFERROR(VLOOKUP(B6624,属性中转表!$K$2:$O$21,5,FALSE),"")</f>
        <v/>
      </c>
      <c r="N6624" s="20" t="str">
        <f>IF(B6624=25,VLOOKUP(A6624,英雄数据表!A:L,8,FALSE),IF(B6624=50,VLOOKUP(A6624,英雄数据表!A:L,12,0),""))</f>
        <v/>
      </c>
    </row>
    <row r="6625" spans="1:14" x14ac:dyDescent="0.3">
      <c r="A6625" s="20">
        <v>45066</v>
      </c>
      <c r="B6625" s="21">
        <f t="shared" si="438"/>
        <v>24</v>
      </c>
      <c r="C6625" s="21">
        <v>5</v>
      </c>
      <c r="D6625" s="21">
        <f>VLOOKUP(A6625,英雄数据表!A:D,4,0)</f>
        <v>4</v>
      </c>
      <c r="E6625" s="20" t="str">
        <f>VLOOKUP(A6625,英雄数据表!A:C,3,0)</f>
        <v>梦境守护</v>
      </c>
      <c r="F6625" s="20">
        <f t="shared" si="439"/>
        <v>45066</v>
      </c>
      <c r="G6625" s="20">
        <f t="shared" si="440"/>
        <v>45066</v>
      </c>
      <c r="H6625" s="21" t="str">
        <f>VLOOKUP(B6625,属性中转表!A:F,6,FALSE)</f>
        <v>"hp":63000,"atk":1750</v>
      </c>
      <c r="I6625" s="20" t="str">
        <f>IF(VLOOKUP(B6625,属性中转表!A:G,7,FALSE)=0,"",VLOOKUP(VLOOKUP(B6625,属性中转表!A:G,7,FALSE),属性中转表!$K$2:$P$21,6,0))&amp;IF(VLOOKUP(B6625,属性中转表!A:G,7,FALSE)&gt;=50,VLOOKUP(A6625,英雄数据表!A:K,9,0),IF(VLOOKUP(B6625,属性中转表!A:G,7,FALSE)&gt;=25,VLOOKUP(A6625,英雄数据表!A:K,5,0),""))</f>
        <v>"atk":300,"hp":5000,"undpspro":50</v>
      </c>
      <c r="J6625" s="20" t="str">
        <f>IF(I6625="","",属性中转表!$I$1&amp;(IF(VLOOKUP(B6625,属性中转表!A:G,7,FALSE)=0,0,VLOOKUP(VLOOKUP(B6625,属性中转表!A:G,7,FALSE),属性中转表!$K$2:$P$21,4,0)))+IFERROR(VLOOKUP(A6625,英雄数据表!A:K,IF(武魂!B6625&gt;=50,10,IF(武魂!B6625&gt;=25,6)),0),0))</f>
        <v>,"dpspro":50</v>
      </c>
      <c r="K6625" s="32" t="str">
        <f t="shared" si="441"/>
        <v>"atk":300,"hp":5000,"undpspro":50,"dpspro":50</v>
      </c>
      <c r="L6625" s="20" t="str">
        <f>IF(B6625&gt;=50,VLOOKUP(A6625,英雄数据表!A:L,11,FALSE),IF(B6625&gt;=25,VLOOKUP(A6625,英雄数据表!A:L,7,0),""))</f>
        <v/>
      </c>
      <c r="M6625" s="20" t="str">
        <f>IFERROR(VLOOKUP(B6625,属性中转表!$K$2:$O$21,5,FALSE),"")</f>
        <v/>
      </c>
      <c r="N6625" s="20" t="str">
        <f>IF(B6625=25,VLOOKUP(A6625,英雄数据表!A:L,8,FALSE),IF(B6625=50,VLOOKUP(A6625,英雄数据表!A:L,12,0),""))</f>
        <v/>
      </c>
    </row>
    <row r="6626" spans="1:14" x14ac:dyDescent="0.3">
      <c r="A6626" s="20">
        <v>45066</v>
      </c>
      <c r="B6626" s="21">
        <f t="shared" si="438"/>
        <v>25</v>
      </c>
      <c r="C6626" s="21">
        <v>5</v>
      </c>
      <c r="D6626" s="21">
        <f>VLOOKUP(A6626,英雄数据表!A:D,4,0)</f>
        <v>4</v>
      </c>
      <c r="E6626" s="20" t="str">
        <f>VLOOKUP(A6626,英雄数据表!A:C,3,0)</f>
        <v>梦境守护</v>
      </c>
      <c r="F6626" s="20">
        <f t="shared" si="439"/>
        <v>45066</v>
      </c>
      <c r="G6626" s="20">
        <f t="shared" si="440"/>
        <v>45066</v>
      </c>
      <c r="H6626" s="21" t="str">
        <f>VLOOKUP(B6626,属性中转表!A:F,6,FALSE)</f>
        <v>"hp":66600,"atk":1850</v>
      </c>
      <c r="I6626" s="20" t="str">
        <f>IF(VLOOKUP(B6626,属性中转表!A:G,7,FALSE)=0,"",VLOOKUP(VLOOKUP(B6626,属性中转表!A:G,7,FALSE),属性中转表!$K$2:$P$21,6,0))&amp;IF(VLOOKUP(B6626,属性中转表!A:G,7,FALSE)&gt;=50,VLOOKUP(A6626,英雄数据表!A:K,9,0),IF(VLOOKUP(B6626,属性中转表!A:G,7,FALSE)&gt;=25,VLOOKUP(A6626,英雄数据表!A:K,5,0),""))</f>
        <v>"atk":300,"hp":5000,"undpspro":50,"baojipro":60</v>
      </c>
      <c r="J6626" s="20" t="str">
        <f>IF(I6626="","",属性中转表!$I$1&amp;(IF(VLOOKUP(B6626,属性中转表!A:G,7,FALSE)=0,0,VLOOKUP(VLOOKUP(B6626,属性中转表!A:G,7,FALSE),属性中转表!$K$2:$P$21,4,0)))+IFERROR(VLOOKUP(A6626,英雄数据表!A:K,IF(武魂!B6626&gt;=50,10,IF(武魂!B6626&gt;=25,6)),0),0))</f>
        <v>,"dpspro":50</v>
      </c>
      <c r="K6626" s="32" t="str">
        <f t="shared" si="441"/>
        <v>"atk":300,"hp":5000,"undpspro":50,"baojipro":60,"dpspro":50</v>
      </c>
      <c r="L6626" s="20" t="str">
        <f>IF(B6626&gt;=50,VLOOKUP(A6626,英雄数据表!A:L,11,FALSE),IF(B6626&gt;=25,VLOOKUP(A6626,英雄数据表!A:L,7,0),""))</f>
        <v>"4506601004"</v>
      </c>
      <c r="M6626" s="20" t="str">
        <f>IFERROR(VLOOKUP(B6626,属性中转表!$K$2:$O$21,5,FALSE),"")</f>
        <v/>
      </c>
      <c r="N6626" s="20" t="str">
        <f>IF(B6626=25,VLOOKUP(A6626,英雄数据表!A:L,8,FALSE),IF(B6626=50,VLOOKUP(A6626,英雄数据表!A:L,12,0),""))</f>
        <v>伊赫拉暴击增加6%，当伊赫拉处于控制状态时，将进入梦境状态，伤害减免增加18%</v>
      </c>
    </row>
    <row r="6627" spans="1:14" x14ac:dyDescent="0.3">
      <c r="A6627" s="20">
        <v>45066</v>
      </c>
      <c r="B6627" s="21">
        <f t="shared" si="438"/>
        <v>26</v>
      </c>
      <c r="C6627" s="21">
        <v>5</v>
      </c>
      <c r="D6627" s="21">
        <f>VLOOKUP(A6627,英雄数据表!A:D,4,0)</f>
        <v>4</v>
      </c>
      <c r="E6627" s="20" t="str">
        <f>VLOOKUP(A6627,英雄数据表!A:C,3,0)</f>
        <v>梦境守护</v>
      </c>
      <c r="F6627" s="20">
        <f t="shared" si="439"/>
        <v>45066</v>
      </c>
      <c r="G6627" s="20">
        <f t="shared" si="440"/>
        <v>45066</v>
      </c>
      <c r="H6627" s="21" t="str">
        <f>VLOOKUP(B6627,属性中转表!A:F,6,FALSE)</f>
        <v>"hp":70200,"atk":1950</v>
      </c>
      <c r="I6627" s="20" t="str">
        <f>IF(VLOOKUP(B6627,属性中转表!A:G,7,FALSE)=0,"",VLOOKUP(VLOOKUP(B6627,属性中转表!A:G,7,FALSE),属性中转表!$K$2:$P$21,6,0))&amp;IF(VLOOKUP(B6627,属性中转表!A:G,7,FALSE)&gt;=50,VLOOKUP(A6627,英雄数据表!A:K,9,0),IF(VLOOKUP(B6627,属性中转表!A:G,7,FALSE)&gt;=25,VLOOKUP(A6627,英雄数据表!A:K,5,0),""))</f>
        <v>"atk":300,"hp":5000,"undpspro":50,"baojipro":60</v>
      </c>
      <c r="J6627" s="20" t="str">
        <f>IF(I6627="","",属性中转表!$I$1&amp;(IF(VLOOKUP(B6627,属性中转表!A:G,7,FALSE)=0,0,VLOOKUP(VLOOKUP(B6627,属性中转表!A:G,7,FALSE),属性中转表!$K$2:$P$21,4,0)))+IFERROR(VLOOKUP(A6627,英雄数据表!A:K,IF(武魂!B6627&gt;=50,10,IF(武魂!B6627&gt;=25,6)),0),0))</f>
        <v>,"dpspro":50</v>
      </c>
      <c r="K6627" s="32" t="str">
        <f t="shared" si="441"/>
        <v>"atk":300,"hp":5000,"undpspro":50,"baojipro":60,"dpspro":50</v>
      </c>
      <c r="L6627" s="20" t="str">
        <f>IF(B6627&gt;=50,VLOOKUP(A6627,英雄数据表!A:L,11,FALSE),IF(B6627&gt;=25,VLOOKUP(A6627,英雄数据表!A:L,7,0),""))</f>
        <v>"4506601004"</v>
      </c>
      <c r="M6627" s="20" t="str">
        <f>IFERROR(VLOOKUP(B6627,属性中转表!$K$2:$O$21,5,FALSE),"")</f>
        <v/>
      </c>
      <c r="N6627" s="20" t="str">
        <f>IF(B6627=25,VLOOKUP(A6627,英雄数据表!A:L,8,FALSE),IF(B6627=50,VLOOKUP(A6627,英雄数据表!A:L,12,0),""))</f>
        <v/>
      </c>
    </row>
    <row r="6628" spans="1:14" x14ac:dyDescent="0.3">
      <c r="A6628" s="20">
        <v>45066</v>
      </c>
      <c r="B6628" s="21">
        <f t="shared" si="438"/>
        <v>27</v>
      </c>
      <c r="C6628" s="21">
        <v>5</v>
      </c>
      <c r="D6628" s="21">
        <f>VLOOKUP(A6628,英雄数据表!A:D,4,0)</f>
        <v>4</v>
      </c>
      <c r="E6628" s="20" t="str">
        <f>VLOOKUP(A6628,英雄数据表!A:C,3,0)</f>
        <v>梦境守护</v>
      </c>
      <c r="F6628" s="20">
        <f t="shared" si="439"/>
        <v>45066</v>
      </c>
      <c r="G6628" s="20">
        <f t="shared" si="440"/>
        <v>45066</v>
      </c>
      <c r="H6628" s="21" t="str">
        <f>VLOOKUP(B6628,属性中转表!A:F,6,FALSE)</f>
        <v>"hp":73800,"atk":2050</v>
      </c>
      <c r="I6628" s="20" t="str">
        <f>IF(VLOOKUP(B6628,属性中转表!A:G,7,FALSE)=0,"",VLOOKUP(VLOOKUP(B6628,属性中转表!A:G,7,FALSE),属性中转表!$K$2:$P$21,6,0))&amp;IF(VLOOKUP(B6628,属性中转表!A:G,7,FALSE)&gt;=50,VLOOKUP(A6628,英雄数据表!A:K,9,0),IF(VLOOKUP(B6628,属性中转表!A:G,7,FALSE)&gt;=25,VLOOKUP(A6628,英雄数据表!A:K,5,0),""))</f>
        <v>"atk":300,"hp":5000,"undpspro":50,"baojipro":60</v>
      </c>
      <c r="J6628" s="20" t="str">
        <f>IF(I6628="","",属性中转表!$I$1&amp;(IF(VLOOKUP(B6628,属性中转表!A:G,7,FALSE)=0,0,VLOOKUP(VLOOKUP(B6628,属性中转表!A:G,7,FALSE),属性中转表!$K$2:$P$21,4,0)))+IFERROR(VLOOKUP(A6628,英雄数据表!A:K,IF(武魂!B6628&gt;=50,10,IF(武魂!B6628&gt;=25,6)),0),0))</f>
        <v>,"dpspro":50</v>
      </c>
      <c r="K6628" s="32" t="str">
        <f t="shared" si="441"/>
        <v>"atk":300,"hp":5000,"undpspro":50,"baojipro":60,"dpspro":50</v>
      </c>
      <c r="L6628" s="20" t="str">
        <f>IF(B6628&gt;=50,VLOOKUP(A6628,英雄数据表!A:L,11,FALSE),IF(B6628&gt;=25,VLOOKUP(A6628,英雄数据表!A:L,7,0),""))</f>
        <v>"4506601004"</v>
      </c>
      <c r="M6628" s="20" t="str">
        <f>IFERROR(VLOOKUP(B6628,属性中转表!$K$2:$O$21,5,FALSE),"")</f>
        <v/>
      </c>
      <c r="N6628" s="20" t="str">
        <f>IF(B6628=25,VLOOKUP(A6628,英雄数据表!A:L,8,FALSE),IF(B6628=50,VLOOKUP(A6628,英雄数据表!A:L,12,0),""))</f>
        <v/>
      </c>
    </row>
    <row r="6629" spans="1:14" x14ac:dyDescent="0.3">
      <c r="A6629" s="20">
        <v>45066</v>
      </c>
      <c r="B6629" s="21">
        <f t="shared" si="438"/>
        <v>28</v>
      </c>
      <c r="C6629" s="21">
        <v>5</v>
      </c>
      <c r="D6629" s="21">
        <f>VLOOKUP(A6629,英雄数据表!A:D,4,0)</f>
        <v>4</v>
      </c>
      <c r="E6629" s="20" t="str">
        <f>VLOOKUP(A6629,英雄数据表!A:C,3,0)</f>
        <v>梦境守护</v>
      </c>
      <c r="F6629" s="20">
        <f t="shared" si="439"/>
        <v>45066</v>
      </c>
      <c r="G6629" s="20">
        <f t="shared" si="440"/>
        <v>45066</v>
      </c>
      <c r="H6629" s="21" t="str">
        <f>VLOOKUP(B6629,属性中转表!A:F,6,FALSE)</f>
        <v>"hp":77400,"atk":2150</v>
      </c>
      <c r="I6629" s="20" t="str">
        <f>IF(VLOOKUP(B6629,属性中转表!A:G,7,FALSE)=0,"",VLOOKUP(VLOOKUP(B6629,属性中转表!A:G,7,FALSE),属性中转表!$K$2:$P$21,6,0))&amp;IF(VLOOKUP(B6629,属性中转表!A:G,7,FALSE)&gt;=50,VLOOKUP(A6629,英雄数据表!A:K,9,0),IF(VLOOKUP(B6629,属性中转表!A:G,7,FALSE)&gt;=25,VLOOKUP(A6629,英雄数据表!A:K,5,0),""))</f>
        <v>"atk":300,"hp":5000,"undpspro":50,"baojipro":60</v>
      </c>
      <c r="J6629" s="20" t="str">
        <f>IF(I6629="","",属性中转表!$I$1&amp;(IF(VLOOKUP(B6629,属性中转表!A:G,7,FALSE)=0,0,VLOOKUP(VLOOKUP(B6629,属性中转表!A:G,7,FALSE),属性中转表!$K$2:$P$21,4,0)))+IFERROR(VLOOKUP(A6629,英雄数据表!A:K,IF(武魂!B6629&gt;=50,10,IF(武魂!B6629&gt;=25,6)),0),0))</f>
        <v>,"dpspro":50</v>
      </c>
      <c r="K6629" s="32" t="str">
        <f t="shared" si="441"/>
        <v>"atk":300,"hp":5000,"undpspro":50,"baojipro":60,"dpspro":50</v>
      </c>
      <c r="L6629" s="20" t="str">
        <f>IF(B6629&gt;=50,VLOOKUP(A6629,英雄数据表!A:L,11,FALSE),IF(B6629&gt;=25,VLOOKUP(A6629,英雄数据表!A:L,7,0),""))</f>
        <v>"4506601004"</v>
      </c>
      <c r="M6629" s="20" t="str">
        <f>IFERROR(VLOOKUP(B6629,属性中转表!$K$2:$O$21,5,FALSE),"")</f>
        <v/>
      </c>
      <c r="N6629" s="20" t="str">
        <f>IF(B6629=25,VLOOKUP(A6629,英雄数据表!A:L,8,FALSE),IF(B6629=50,VLOOKUP(A6629,英雄数据表!A:L,12,0),""))</f>
        <v/>
      </c>
    </row>
    <row r="6630" spans="1:14" x14ac:dyDescent="0.3">
      <c r="A6630" s="20">
        <v>45066</v>
      </c>
      <c r="B6630" s="21">
        <f t="shared" si="438"/>
        <v>29</v>
      </c>
      <c r="C6630" s="21">
        <v>5</v>
      </c>
      <c r="D6630" s="21">
        <f>VLOOKUP(A6630,英雄数据表!A:D,4,0)</f>
        <v>4</v>
      </c>
      <c r="E6630" s="20" t="str">
        <f>VLOOKUP(A6630,英雄数据表!A:C,3,0)</f>
        <v>梦境守护</v>
      </c>
      <c r="F6630" s="20">
        <f t="shared" si="439"/>
        <v>45066</v>
      </c>
      <c r="G6630" s="20">
        <f t="shared" si="440"/>
        <v>45066</v>
      </c>
      <c r="H6630" s="21" t="str">
        <f>VLOOKUP(B6630,属性中转表!A:F,6,FALSE)</f>
        <v>"hp":81000,"atk":2250</v>
      </c>
      <c r="I6630" s="20" t="str">
        <f>IF(VLOOKUP(B6630,属性中转表!A:G,7,FALSE)=0,"",VLOOKUP(VLOOKUP(B6630,属性中转表!A:G,7,FALSE),属性中转表!$K$2:$P$21,6,0))&amp;IF(VLOOKUP(B6630,属性中转表!A:G,7,FALSE)&gt;=50,VLOOKUP(A6630,英雄数据表!A:K,9,0),IF(VLOOKUP(B6630,属性中转表!A:G,7,FALSE)&gt;=25,VLOOKUP(A6630,英雄数据表!A:K,5,0),""))</f>
        <v>"atk":300,"hp":5000,"undpspro":50,"baojipro":60</v>
      </c>
      <c r="J6630" s="20" t="str">
        <f>IF(I6630="","",属性中转表!$I$1&amp;(IF(VLOOKUP(B6630,属性中转表!A:G,7,FALSE)=0,0,VLOOKUP(VLOOKUP(B6630,属性中转表!A:G,7,FALSE),属性中转表!$K$2:$P$21,4,0)))+IFERROR(VLOOKUP(A6630,英雄数据表!A:K,IF(武魂!B6630&gt;=50,10,IF(武魂!B6630&gt;=25,6)),0),0))</f>
        <v>,"dpspro":50</v>
      </c>
      <c r="K6630" s="32" t="str">
        <f t="shared" si="441"/>
        <v>"atk":300,"hp":5000,"undpspro":50,"baojipro":60,"dpspro":50</v>
      </c>
      <c r="L6630" s="20" t="str">
        <f>IF(B6630&gt;=50,VLOOKUP(A6630,英雄数据表!A:L,11,FALSE),IF(B6630&gt;=25,VLOOKUP(A6630,英雄数据表!A:L,7,0),""))</f>
        <v>"4506601004"</v>
      </c>
      <c r="M6630" s="20" t="str">
        <f>IFERROR(VLOOKUP(B6630,属性中转表!$K$2:$O$21,5,FALSE),"")</f>
        <v/>
      </c>
      <c r="N6630" s="20" t="str">
        <f>IF(B6630=25,VLOOKUP(A6630,英雄数据表!A:L,8,FALSE),IF(B6630=50,VLOOKUP(A6630,英雄数据表!A:L,12,0),""))</f>
        <v/>
      </c>
    </row>
    <row r="6631" spans="1:14" x14ac:dyDescent="0.3">
      <c r="A6631" s="20">
        <v>45066</v>
      </c>
      <c r="B6631" s="21">
        <f t="shared" si="438"/>
        <v>30</v>
      </c>
      <c r="C6631" s="21">
        <v>5</v>
      </c>
      <c r="D6631" s="21">
        <f>VLOOKUP(A6631,英雄数据表!A:D,4,0)</f>
        <v>4</v>
      </c>
      <c r="E6631" s="20" t="str">
        <f>VLOOKUP(A6631,英雄数据表!A:C,3,0)</f>
        <v>梦境守护</v>
      </c>
      <c r="F6631" s="20">
        <f t="shared" si="439"/>
        <v>45066</v>
      </c>
      <c r="G6631" s="20">
        <f t="shared" si="440"/>
        <v>45066</v>
      </c>
      <c r="H6631" s="21" t="str">
        <f>VLOOKUP(B6631,属性中转表!A:F,6,FALSE)</f>
        <v>"hp":84600,"atk":2350</v>
      </c>
      <c r="I6631" s="20" t="str">
        <f>IF(VLOOKUP(B6631,属性中转表!A:G,7,FALSE)=0,"",VLOOKUP(VLOOKUP(B6631,属性中转表!A:G,7,FALSE),属性中转表!$K$2:$P$21,6,0))&amp;IF(VLOOKUP(B6631,属性中转表!A:G,7,FALSE)&gt;=50,VLOOKUP(A6631,英雄数据表!A:K,9,0),IF(VLOOKUP(B6631,属性中转表!A:G,7,FALSE)&gt;=25,VLOOKUP(A6631,英雄数据表!A:K,5,0),""))</f>
        <v>"atk":300,"hp":5000,"undpspro":100,"baojipro":60</v>
      </c>
      <c r="J6631" s="20" t="str">
        <f>IF(I6631="","",属性中转表!$I$1&amp;(IF(VLOOKUP(B6631,属性中转表!A:G,7,FALSE)=0,0,VLOOKUP(VLOOKUP(B6631,属性中转表!A:G,7,FALSE),属性中转表!$K$2:$P$21,4,0)))+IFERROR(VLOOKUP(A6631,英雄数据表!A:K,IF(武魂!B6631&gt;=50,10,IF(武魂!B6631&gt;=25,6)),0),0))</f>
        <v>,"dpspro":50</v>
      </c>
      <c r="K6631" s="32" t="str">
        <f t="shared" si="441"/>
        <v>"atk":300,"hp":5000,"undpspro":100,"baojipro":60,"dpspro":50</v>
      </c>
      <c r="L6631" s="20" t="str">
        <f>IF(B6631&gt;=50,VLOOKUP(A6631,英雄数据表!A:L,11,FALSE),IF(B6631&gt;=25,VLOOKUP(A6631,英雄数据表!A:L,7,0),""))</f>
        <v>"4506601004"</v>
      </c>
      <c r="M6631" s="20" t="str">
        <f>IFERROR(VLOOKUP(B6631,属性中转表!$K$2:$O$21,5,FALSE),"")</f>
        <v>"undpspro":50</v>
      </c>
      <c r="N6631" s="20" t="str">
        <f>IF(B6631=25,VLOOKUP(A6631,英雄数据表!A:L,8,FALSE),IF(B6631=50,VLOOKUP(A6631,英雄数据表!A:L,12,0),""))</f>
        <v/>
      </c>
    </row>
    <row r="6632" spans="1:14" x14ac:dyDescent="0.3">
      <c r="A6632" s="20">
        <v>45066</v>
      </c>
      <c r="B6632" s="21">
        <f t="shared" si="438"/>
        <v>31</v>
      </c>
      <c r="C6632" s="21">
        <v>5</v>
      </c>
      <c r="D6632" s="21">
        <f>VLOOKUP(A6632,英雄数据表!A:D,4,0)</f>
        <v>4</v>
      </c>
      <c r="E6632" s="20" t="str">
        <f>VLOOKUP(A6632,英雄数据表!A:C,3,0)</f>
        <v>梦境守护</v>
      </c>
      <c r="F6632" s="20">
        <f t="shared" si="439"/>
        <v>45066</v>
      </c>
      <c r="G6632" s="20">
        <f t="shared" si="440"/>
        <v>45066</v>
      </c>
      <c r="H6632" s="21" t="str">
        <f>VLOOKUP(B6632,属性中转表!A:F,6,FALSE)</f>
        <v>"hp":89100,"atk":2475</v>
      </c>
      <c r="I6632" s="20" t="str">
        <f>IF(VLOOKUP(B6632,属性中转表!A:G,7,FALSE)=0,"",VLOOKUP(VLOOKUP(B6632,属性中转表!A:G,7,FALSE),属性中转表!$K$2:$P$21,6,0))&amp;IF(VLOOKUP(B6632,属性中转表!A:G,7,FALSE)&gt;=50,VLOOKUP(A6632,英雄数据表!A:K,9,0),IF(VLOOKUP(B6632,属性中转表!A:G,7,FALSE)&gt;=25,VLOOKUP(A6632,英雄数据表!A:K,5,0),""))</f>
        <v>"atk":300,"hp":5000,"undpspro":100,"baojipro":60</v>
      </c>
      <c r="J6632" s="20" t="str">
        <f>IF(I6632="","",属性中转表!$I$1&amp;(IF(VLOOKUP(B6632,属性中转表!A:G,7,FALSE)=0,0,VLOOKUP(VLOOKUP(B6632,属性中转表!A:G,7,FALSE),属性中转表!$K$2:$P$21,4,0)))+IFERROR(VLOOKUP(A6632,英雄数据表!A:K,IF(武魂!B6632&gt;=50,10,IF(武魂!B6632&gt;=25,6)),0),0))</f>
        <v>,"dpspro":50</v>
      </c>
      <c r="K6632" s="32" t="str">
        <f t="shared" si="441"/>
        <v>"atk":300,"hp":5000,"undpspro":100,"baojipro":60,"dpspro":50</v>
      </c>
      <c r="L6632" s="20" t="str">
        <f>IF(B6632&gt;=50,VLOOKUP(A6632,英雄数据表!A:L,11,FALSE),IF(B6632&gt;=25,VLOOKUP(A6632,英雄数据表!A:L,7,0),""))</f>
        <v>"4506601004"</v>
      </c>
      <c r="M6632" s="20" t="str">
        <f>IFERROR(VLOOKUP(B6632,属性中转表!$K$2:$O$21,5,FALSE),"")</f>
        <v/>
      </c>
      <c r="N6632" s="20" t="str">
        <f>IF(B6632=25,VLOOKUP(A6632,英雄数据表!A:L,8,FALSE),IF(B6632=50,VLOOKUP(A6632,英雄数据表!A:L,12,0),""))</f>
        <v/>
      </c>
    </row>
    <row r="6633" spans="1:14" x14ac:dyDescent="0.3">
      <c r="A6633" s="20">
        <v>45066</v>
      </c>
      <c r="B6633" s="21">
        <f t="shared" si="438"/>
        <v>32</v>
      </c>
      <c r="C6633" s="21">
        <v>5</v>
      </c>
      <c r="D6633" s="21">
        <f>VLOOKUP(A6633,英雄数据表!A:D,4,0)</f>
        <v>4</v>
      </c>
      <c r="E6633" s="20" t="str">
        <f>VLOOKUP(A6633,英雄数据表!A:C,3,0)</f>
        <v>梦境守护</v>
      </c>
      <c r="F6633" s="20">
        <f t="shared" si="439"/>
        <v>45066</v>
      </c>
      <c r="G6633" s="20">
        <f t="shared" si="440"/>
        <v>45066</v>
      </c>
      <c r="H6633" s="21" t="str">
        <f>VLOOKUP(B6633,属性中转表!A:F,6,FALSE)</f>
        <v>"hp":93600,"atk":2600</v>
      </c>
      <c r="I6633" s="20" t="str">
        <f>IF(VLOOKUP(B6633,属性中转表!A:G,7,FALSE)=0,"",VLOOKUP(VLOOKUP(B6633,属性中转表!A:G,7,FALSE),属性中转表!$K$2:$P$21,6,0))&amp;IF(VLOOKUP(B6633,属性中转表!A:G,7,FALSE)&gt;=50,VLOOKUP(A6633,英雄数据表!A:K,9,0),IF(VLOOKUP(B6633,属性中转表!A:G,7,FALSE)&gt;=25,VLOOKUP(A6633,英雄数据表!A:K,5,0),""))</f>
        <v>"atk":300,"hp":5000,"undpspro":100,"baojipro":60</v>
      </c>
      <c r="J6633" s="20" t="str">
        <f>IF(I6633="","",属性中转表!$I$1&amp;(IF(VLOOKUP(B6633,属性中转表!A:G,7,FALSE)=0,0,VLOOKUP(VLOOKUP(B6633,属性中转表!A:G,7,FALSE),属性中转表!$K$2:$P$21,4,0)))+IFERROR(VLOOKUP(A6633,英雄数据表!A:K,IF(武魂!B6633&gt;=50,10,IF(武魂!B6633&gt;=25,6)),0),0))</f>
        <v>,"dpspro":50</v>
      </c>
      <c r="K6633" s="32" t="str">
        <f t="shared" si="441"/>
        <v>"atk":300,"hp":5000,"undpspro":100,"baojipro":60,"dpspro":50</v>
      </c>
      <c r="L6633" s="20" t="str">
        <f>IF(B6633&gt;=50,VLOOKUP(A6633,英雄数据表!A:L,11,FALSE),IF(B6633&gt;=25,VLOOKUP(A6633,英雄数据表!A:L,7,0),""))</f>
        <v>"4506601004"</v>
      </c>
      <c r="M6633" s="20" t="str">
        <f>IFERROR(VLOOKUP(B6633,属性中转表!$K$2:$O$21,5,FALSE),"")</f>
        <v/>
      </c>
      <c r="N6633" s="20" t="str">
        <f>IF(B6633=25,VLOOKUP(A6633,英雄数据表!A:L,8,FALSE),IF(B6633=50,VLOOKUP(A6633,英雄数据表!A:L,12,0),""))</f>
        <v/>
      </c>
    </row>
    <row r="6634" spans="1:14" x14ac:dyDescent="0.3">
      <c r="A6634" s="20">
        <v>45066</v>
      </c>
      <c r="B6634" s="21">
        <f t="shared" si="438"/>
        <v>33</v>
      </c>
      <c r="C6634" s="21">
        <v>5</v>
      </c>
      <c r="D6634" s="21">
        <f>VLOOKUP(A6634,英雄数据表!A:D,4,0)</f>
        <v>4</v>
      </c>
      <c r="E6634" s="20" t="str">
        <f>VLOOKUP(A6634,英雄数据表!A:C,3,0)</f>
        <v>梦境守护</v>
      </c>
      <c r="F6634" s="20">
        <f t="shared" si="439"/>
        <v>45066</v>
      </c>
      <c r="G6634" s="20">
        <f t="shared" si="440"/>
        <v>45066</v>
      </c>
      <c r="H6634" s="21" t="str">
        <f>VLOOKUP(B6634,属性中转表!A:F,6,FALSE)</f>
        <v>"hp":98100,"atk":2725</v>
      </c>
      <c r="I6634" s="20" t="str">
        <f>IF(VLOOKUP(B6634,属性中转表!A:G,7,FALSE)=0,"",VLOOKUP(VLOOKUP(B6634,属性中转表!A:G,7,FALSE),属性中转表!$K$2:$P$21,6,0))&amp;IF(VLOOKUP(B6634,属性中转表!A:G,7,FALSE)&gt;=50,VLOOKUP(A6634,英雄数据表!A:K,9,0),IF(VLOOKUP(B6634,属性中转表!A:G,7,FALSE)&gt;=25,VLOOKUP(A6634,英雄数据表!A:K,5,0),""))</f>
        <v>"atk":300,"hp":5000,"undpspro":100,"baojipro":60</v>
      </c>
      <c r="J6634" s="20" t="str">
        <f>IF(I6634="","",属性中转表!$I$1&amp;(IF(VLOOKUP(B6634,属性中转表!A:G,7,FALSE)=0,0,VLOOKUP(VLOOKUP(B6634,属性中转表!A:G,7,FALSE),属性中转表!$K$2:$P$21,4,0)))+IFERROR(VLOOKUP(A6634,英雄数据表!A:K,IF(武魂!B6634&gt;=50,10,IF(武魂!B6634&gt;=25,6)),0),0))</f>
        <v>,"dpspro":50</v>
      </c>
      <c r="K6634" s="32" t="str">
        <f t="shared" si="441"/>
        <v>"atk":300,"hp":5000,"undpspro":100,"baojipro":60,"dpspro":50</v>
      </c>
      <c r="L6634" s="20" t="str">
        <f>IF(B6634&gt;=50,VLOOKUP(A6634,英雄数据表!A:L,11,FALSE),IF(B6634&gt;=25,VLOOKUP(A6634,英雄数据表!A:L,7,0),""))</f>
        <v>"4506601004"</v>
      </c>
      <c r="M6634" s="20" t="str">
        <f>IFERROR(VLOOKUP(B6634,属性中转表!$K$2:$O$21,5,FALSE),"")</f>
        <v/>
      </c>
      <c r="N6634" s="20" t="str">
        <f>IF(B6634=25,VLOOKUP(A6634,英雄数据表!A:L,8,FALSE),IF(B6634=50,VLOOKUP(A6634,英雄数据表!A:L,12,0),""))</f>
        <v/>
      </c>
    </row>
    <row r="6635" spans="1:14" x14ac:dyDescent="0.3">
      <c r="A6635" s="20">
        <v>45066</v>
      </c>
      <c r="B6635" s="21">
        <f t="shared" si="438"/>
        <v>34</v>
      </c>
      <c r="C6635" s="21">
        <v>5</v>
      </c>
      <c r="D6635" s="21">
        <f>VLOOKUP(A6635,英雄数据表!A:D,4,0)</f>
        <v>4</v>
      </c>
      <c r="E6635" s="20" t="str">
        <f>VLOOKUP(A6635,英雄数据表!A:C,3,0)</f>
        <v>梦境守护</v>
      </c>
      <c r="F6635" s="20">
        <f t="shared" si="439"/>
        <v>45066</v>
      </c>
      <c r="G6635" s="20">
        <f t="shared" si="440"/>
        <v>45066</v>
      </c>
      <c r="H6635" s="21" t="str">
        <f>VLOOKUP(B6635,属性中转表!A:F,6,FALSE)</f>
        <v>"hp":102600,"atk":2850</v>
      </c>
      <c r="I6635" s="20" t="str">
        <f>IF(VLOOKUP(B6635,属性中转表!A:G,7,FALSE)=0,"",VLOOKUP(VLOOKUP(B6635,属性中转表!A:G,7,FALSE),属性中转表!$K$2:$P$21,6,0))&amp;IF(VLOOKUP(B6635,属性中转表!A:G,7,FALSE)&gt;=50,VLOOKUP(A6635,英雄数据表!A:K,9,0),IF(VLOOKUP(B6635,属性中转表!A:G,7,FALSE)&gt;=25,VLOOKUP(A6635,英雄数据表!A:K,5,0),""))</f>
        <v>"atk":300,"hp":5000,"undpspro":100,"baojipro":60</v>
      </c>
      <c r="J6635" s="20" t="str">
        <f>IF(I6635="","",属性中转表!$I$1&amp;(IF(VLOOKUP(B6635,属性中转表!A:G,7,FALSE)=0,0,VLOOKUP(VLOOKUP(B6635,属性中转表!A:G,7,FALSE),属性中转表!$K$2:$P$21,4,0)))+IFERROR(VLOOKUP(A6635,英雄数据表!A:K,IF(武魂!B6635&gt;=50,10,IF(武魂!B6635&gt;=25,6)),0),0))</f>
        <v>,"dpspro":50</v>
      </c>
      <c r="K6635" s="32" t="str">
        <f t="shared" si="441"/>
        <v>"atk":300,"hp":5000,"undpspro":100,"baojipro":60,"dpspro":50</v>
      </c>
      <c r="L6635" s="20" t="str">
        <f>IF(B6635&gt;=50,VLOOKUP(A6635,英雄数据表!A:L,11,FALSE),IF(B6635&gt;=25,VLOOKUP(A6635,英雄数据表!A:L,7,0),""))</f>
        <v>"4506601004"</v>
      </c>
      <c r="M6635" s="20" t="str">
        <f>IFERROR(VLOOKUP(B6635,属性中转表!$K$2:$O$21,5,FALSE),"")</f>
        <v/>
      </c>
      <c r="N6635" s="20" t="str">
        <f>IF(B6635=25,VLOOKUP(A6635,英雄数据表!A:L,8,FALSE),IF(B6635=50,VLOOKUP(A6635,英雄数据表!A:L,12,0),""))</f>
        <v/>
      </c>
    </row>
    <row r="6636" spans="1:14" x14ac:dyDescent="0.3">
      <c r="A6636" s="20">
        <v>45066</v>
      </c>
      <c r="B6636" s="21">
        <f t="shared" si="438"/>
        <v>35</v>
      </c>
      <c r="C6636" s="21">
        <v>5</v>
      </c>
      <c r="D6636" s="21">
        <f>VLOOKUP(A6636,英雄数据表!A:D,4,0)</f>
        <v>4</v>
      </c>
      <c r="E6636" s="20" t="str">
        <f>VLOOKUP(A6636,英雄数据表!A:C,3,0)</f>
        <v>梦境守护</v>
      </c>
      <c r="F6636" s="20">
        <f t="shared" si="439"/>
        <v>45066</v>
      </c>
      <c r="G6636" s="20">
        <f t="shared" si="440"/>
        <v>45066</v>
      </c>
      <c r="H6636" s="21" t="str">
        <f>VLOOKUP(B6636,属性中转表!A:F,6,FALSE)</f>
        <v>"hp":107100,"atk":2975</v>
      </c>
      <c r="I6636" s="20" t="str">
        <f>IF(VLOOKUP(B6636,属性中转表!A:G,7,FALSE)=0,"",VLOOKUP(VLOOKUP(B6636,属性中转表!A:G,7,FALSE),属性中转表!$K$2:$P$21,6,0))&amp;IF(VLOOKUP(B6636,属性中转表!A:G,7,FALSE)&gt;=50,VLOOKUP(A6636,英雄数据表!A:K,9,0),IF(VLOOKUP(B6636,属性中转表!A:G,7,FALSE)&gt;=25,VLOOKUP(A6636,英雄数据表!A:K,5,0),""))</f>
        <v>"atk":300,"hp":5000,"undpspro":100,"baojipro":60</v>
      </c>
      <c r="J6636" s="20" t="str">
        <f>IF(I6636="","",属性中转表!$I$1&amp;(IF(VLOOKUP(B6636,属性中转表!A:G,7,FALSE)=0,0,VLOOKUP(VLOOKUP(B6636,属性中转表!A:G,7,FALSE),属性中转表!$K$2:$P$21,4,0)))+IFERROR(VLOOKUP(A6636,英雄数据表!A:K,IF(武魂!B6636&gt;=50,10,IF(武魂!B6636&gt;=25,6)),0),0))</f>
        <v>,"dpspro":100</v>
      </c>
      <c r="K6636" s="32" t="str">
        <f t="shared" si="441"/>
        <v>"atk":300,"hp":5000,"undpspro":100,"baojipro":60,"dpspro":100</v>
      </c>
      <c r="L6636" s="20" t="str">
        <f>IF(B6636&gt;=50,VLOOKUP(A6636,英雄数据表!A:L,11,FALSE),IF(B6636&gt;=25,VLOOKUP(A6636,英雄数据表!A:L,7,0),""))</f>
        <v>"4506601004"</v>
      </c>
      <c r="M6636" s="20" t="str">
        <f>IFERROR(VLOOKUP(B6636,属性中转表!$K$2:$O$21,5,FALSE),"")</f>
        <v>"dpspro":50</v>
      </c>
      <c r="N6636" s="20" t="str">
        <f>IF(B6636=25,VLOOKUP(A6636,英雄数据表!A:L,8,FALSE),IF(B6636=50,VLOOKUP(A6636,英雄数据表!A:L,12,0),""))</f>
        <v/>
      </c>
    </row>
    <row r="6637" spans="1:14" x14ac:dyDescent="0.3">
      <c r="A6637" s="20">
        <v>45066</v>
      </c>
      <c r="B6637" s="21">
        <f t="shared" si="438"/>
        <v>36</v>
      </c>
      <c r="C6637" s="21">
        <v>5</v>
      </c>
      <c r="D6637" s="21">
        <f>VLOOKUP(A6637,英雄数据表!A:D,4,0)</f>
        <v>4</v>
      </c>
      <c r="E6637" s="20" t="str">
        <f>VLOOKUP(A6637,英雄数据表!A:C,3,0)</f>
        <v>梦境守护</v>
      </c>
      <c r="F6637" s="20">
        <f t="shared" si="439"/>
        <v>45066</v>
      </c>
      <c r="G6637" s="20">
        <f t="shared" si="440"/>
        <v>45066</v>
      </c>
      <c r="H6637" s="21" t="str">
        <f>VLOOKUP(B6637,属性中转表!A:F,6,FALSE)</f>
        <v>"hp":111600,"atk":3100</v>
      </c>
      <c r="I6637" s="20" t="str">
        <f>IF(VLOOKUP(B6637,属性中转表!A:G,7,FALSE)=0,"",VLOOKUP(VLOOKUP(B6637,属性中转表!A:G,7,FALSE),属性中转表!$K$2:$P$21,6,0))&amp;IF(VLOOKUP(B6637,属性中转表!A:G,7,FALSE)&gt;=50,VLOOKUP(A6637,英雄数据表!A:K,9,0),IF(VLOOKUP(B6637,属性中转表!A:G,7,FALSE)&gt;=25,VLOOKUP(A6637,英雄数据表!A:K,5,0),""))</f>
        <v>"atk":300,"hp":5000,"undpspro":100,"baojipro":60</v>
      </c>
      <c r="J6637" s="20" t="str">
        <f>IF(I6637="","",属性中转表!$I$1&amp;(IF(VLOOKUP(B6637,属性中转表!A:G,7,FALSE)=0,0,VLOOKUP(VLOOKUP(B6637,属性中转表!A:G,7,FALSE),属性中转表!$K$2:$P$21,4,0)))+IFERROR(VLOOKUP(A6637,英雄数据表!A:K,IF(武魂!B6637&gt;=50,10,IF(武魂!B6637&gt;=25,6)),0),0))</f>
        <v>,"dpspro":100</v>
      </c>
      <c r="K6637" s="32" t="str">
        <f t="shared" si="441"/>
        <v>"atk":300,"hp":5000,"undpspro":100,"baojipro":60,"dpspro":100</v>
      </c>
      <c r="L6637" s="20" t="str">
        <f>IF(B6637&gt;=50,VLOOKUP(A6637,英雄数据表!A:L,11,FALSE),IF(B6637&gt;=25,VLOOKUP(A6637,英雄数据表!A:L,7,0),""))</f>
        <v>"4506601004"</v>
      </c>
      <c r="M6637" s="20" t="str">
        <f>IFERROR(VLOOKUP(B6637,属性中转表!$K$2:$O$21,5,FALSE),"")</f>
        <v/>
      </c>
      <c r="N6637" s="20" t="str">
        <f>IF(B6637=25,VLOOKUP(A6637,英雄数据表!A:L,8,FALSE),IF(B6637=50,VLOOKUP(A6637,英雄数据表!A:L,12,0),""))</f>
        <v/>
      </c>
    </row>
    <row r="6638" spans="1:14" x14ac:dyDescent="0.3">
      <c r="A6638" s="20">
        <v>45066</v>
      </c>
      <c r="B6638" s="21">
        <f t="shared" si="438"/>
        <v>37</v>
      </c>
      <c r="C6638" s="21">
        <v>5</v>
      </c>
      <c r="D6638" s="21">
        <f>VLOOKUP(A6638,英雄数据表!A:D,4,0)</f>
        <v>4</v>
      </c>
      <c r="E6638" s="20" t="str">
        <f>VLOOKUP(A6638,英雄数据表!A:C,3,0)</f>
        <v>梦境守护</v>
      </c>
      <c r="F6638" s="20">
        <f t="shared" si="439"/>
        <v>45066</v>
      </c>
      <c r="G6638" s="20">
        <f t="shared" si="440"/>
        <v>45066</v>
      </c>
      <c r="H6638" s="21" t="str">
        <f>VLOOKUP(B6638,属性中转表!A:F,6,FALSE)</f>
        <v>"hp":116100,"atk":3225</v>
      </c>
      <c r="I6638" s="20" t="str">
        <f>IF(VLOOKUP(B6638,属性中转表!A:G,7,FALSE)=0,"",VLOOKUP(VLOOKUP(B6638,属性中转表!A:G,7,FALSE),属性中转表!$K$2:$P$21,6,0))&amp;IF(VLOOKUP(B6638,属性中转表!A:G,7,FALSE)&gt;=50,VLOOKUP(A6638,英雄数据表!A:K,9,0),IF(VLOOKUP(B6638,属性中转表!A:G,7,FALSE)&gt;=25,VLOOKUP(A6638,英雄数据表!A:K,5,0),""))</f>
        <v>"atk":300,"hp":5000,"undpspro":100,"baojipro":60</v>
      </c>
      <c r="J6638" s="20" t="str">
        <f>IF(I6638="","",属性中转表!$I$1&amp;(IF(VLOOKUP(B6638,属性中转表!A:G,7,FALSE)=0,0,VLOOKUP(VLOOKUP(B6638,属性中转表!A:G,7,FALSE),属性中转表!$K$2:$P$21,4,0)))+IFERROR(VLOOKUP(A6638,英雄数据表!A:K,IF(武魂!B6638&gt;=50,10,IF(武魂!B6638&gt;=25,6)),0),0))</f>
        <v>,"dpspro":100</v>
      </c>
      <c r="K6638" s="32" t="str">
        <f t="shared" si="441"/>
        <v>"atk":300,"hp":5000,"undpspro":100,"baojipro":60,"dpspro":100</v>
      </c>
      <c r="L6638" s="20" t="str">
        <f>IF(B6638&gt;=50,VLOOKUP(A6638,英雄数据表!A:L,11,FALSE),IF(B6638&gt;=25,VLOOKUP(A6638,英雄数据表!A:L,7,0),""))</f>
        <v>"4506601004"</v>
      </c>
      <c r="M6638" s="20" t="str">
        <f>IFERROR(VLOOKUP(B6638,属性中转表!$K$2:$O$21,5,FALSE),"")</f>
        <v/>
      </c>
      <c r="N6638" s="20" t="str">
        <f>IF(B6638=25,VLOOKUP(A6638,英雄数据表!A:L,8,FALSE),IF(B6638=50,VLOOKUP(A6638,英雄数据表!A:L,12,0),""))</f>
        <v/>
      </c>
    </row>
    <row r="6639" spans="1:14" x14ac:dyDescent="0.3">
      <c r="A6639" s="20">
        <v>45066</v>
      </c>
      <c r="B6639" s="21">
        <f t="shared" si="438"/>
        <v>38</v>
      </c>
      <c r="C6639" s="21">
        <v>5</v>
      </c>
      <c r="D6639" s="21">
        <f>VLOOKUP(A6639,英雄数据表!A:D,4,0)</f>
        <v>4</v>
      </c>
      <c r="E6639" s="20" t="str">
        <f>VLOOKUP(A6639,英雄数据表!A:C,3,0)</f>
        <v>梦境守护</v>
      </c>
      <c r="F6639" s="20">
        <f t="shared" si="439"/>
        <v>45066</v>
      </c>
      <c r="G6639" s="20">
        <f t="shared" si="440"/>
        <v>45066</v>
      </c>
      <c r="H6639" s="21" t="str">
        <f>VLOOKUP(B6639,属性中转表!A:F,6,FALSE)</f>
        <v>"hp":120600,"atk":3350</v>
      </c>
      <c r="I6639" s="20" t="str">
        <f>IF(VLOOKUP(B6639,属性中转表!A:G,7,FALSE)=0,"",VLOOKUP(VLOOKUP(B6639,属性中转表!A:G,7,FALSE),属性中转表!$K$2:$P$21,6,0))&amp;IF(VLOOKUP(B6639,属性中转表!A:G,7,FALSE)&gt;=50,VLOOKUP(A6639,英雄数据表!A:K,9,0),IF(VLOOKUP(B6639,属性中转表!A:G,7,FALSE)&gt;=25,VLOOKUP(A6639,英雄数据表!A:K,5,0),""))</f>
        <v>"atk":300,"hp":5000,"undpspro":100,"baojipro":60</v>
      </c>
      <c r="J6639" s="20" t="str">
        <f>IF(I6639="","",属性中转表!$I$1&amp;(IF(VLOOKUP(B6639,属性中转表!A:G,7,FALSE)=0,0,VLOOKUP(VLOOKUP(B6639,属性中转表!A:G,7,FALSE),属性中转表!$K$2:$P$21,4,0)))+IFERROR(VLOOKUP(A6639,英雄数据表!A:K,IF(武魂!B6639&gt;=50,10,IF(武魂!B6639&gt;=25,6)),0),0))</f>
        <v>,"dpspro":100</v>
      </c>
      <c r="K6639" s="32" t="str">
        <f t="shared" si="441"/>
        <v>"atk":300,"hp":5000,"undpspro":100,"baojipro":60,"dpspro":100</v>
      </c>
      <c r="L6639" s="20" t="str">
        <f>IF(B6639&gt;=50,VLOOKUP(A6639,英雄数据表!A:L,11,FALSE),IF(B6639&gt;=25,VLOOKUP(A6639,英雄数据表!A:L,7,0),""))</f>
        <v>"4506601004"</v>
      </c>
      <c r="M6639" s="20" t="str">
        <f>IFERROR(VLOOKUP(B6639,属性中转表!$K$2:$O$21,5,FALSE),"")</f>
        <v/>
      </c>
      <c r="N6639" s="20" t="str">
        <f>IF(B6639=25,VLOOKUP(A6639,英雄数据表!A:L,8,FALSE),IF(B6639=50,VLOOKUP(A6639,英雄数据表!A:L,12,0),""))</f>
        <v/>
      </c>
    </row>
    <row r="6640" spans="1:14" x14ac:dyDescent="0.3">
      <c r="A6640" s="20">
        <v>45066</v>
      </c>
      <c r="B6640" s="21">
        <f t="shared" si="438"/>
        <v>39</v>
      </c>
      <c r="C6640" s="21">
        <v>5</v>
      </c>
      <c r="D6640" s="21">
        <f>VLOOKUP(A6640,英雄数据表!A:D,4,0)</f>
        <v>4</v>
      </c>
      <c r="E6640" s="20" t="str">
        <f>VLOOKUP(A6640,英雄数据表!A:C,3,0)</f>
        <v>梦境守护</v>
      </c>
      <c r="F6640" s="20">
        <f t="shared" si="439"/>
        <v>45066</v>
      </c>
      <c r="G6640" s="20">
        <f t="shared" si="440"/>
        <v>45066</v>
      </c>
      <c r="H6640" s="21" t="str">
        <f>VLOOKUP(B6640,属性中转表!A:F,6,FALSE)</f>
        <v>"hp":125100,"atk":3475</v>
      </c>
      <c r="I6640" s="20" t="str">
        <f>IF(VLOOKUP(B6640,属性中转表!A:G,7,FALSE)=0,"",VLOOKUP(VLOOKUP(B6640,属性中转表!A:G,7,FALSE),属性中转表!$K$2:$P$21,6,0))&amp;IF(VLOOKUP(B6640,属性中转表!A:G,7,FALSE)&gt;=50,VLOOKUP(A6640,英雄数据表!A:K,9,0),IF(VLOOKUP(B6640,属性中转表!A:G,7,FALSE)&gt;=25,VLOOKUP(A6640,英雄数据表!A:K,5,0),""))</f>
        <v>"atk":300,"hp":5000,"undpspro":100,"baojipro":60</v>
      </c>
      <c r="J6640" s="20" t="str">
        <f>IF(I6640="","",属性中转表!$I$1&amp;(IF(VLOOKUP(B6640,属性中转表!A:G,7,FALSE)=0,0,VLOOKUP(VLOOKUP(B6640,属性中转表!A:G,7,FALSE),属性中转表!$K$2:$P$21,4,0)))+IFERROR(VLOOKUP(A6640,英雄数据表!A:K,IF(武魂!B6640&gt;=50,10,IF(武魂!B6640&gt;=25,6)),0),0))</f>
        <v>,"dpspro":100</v>
      </c>
      <c r="K6640" s="32" t="str">
        <f t="shared" si="441"/>
        <v>"atk":300,"hp":5000,"undpspro":100,"baojipro":60,"dpspro":100</v>
      </c>
      <c r="L6640" s="20" t="str">
        <f>IF(B6640&gt;=50,VLOOKUP(A6640,英雄数据表!A:L,11,FALSE),IF(B6640&gt;=25,VLOOKUP(A6640,英雄数据表!A:L,7,0),""))</f>
        <v>"4506601004"</v>
      </c>
      <c r="M6640" s="20" t="str">
        <f>IFERROR(VLOOKUP(B6640,属性中转表!$K$2:$O$21,5,FALSE),"")</f>
        <v/>
      </c>
      <c r="N6640" s="20" t="str">
        <f>IF(B6640=25,VLOOKUP(A6640,英雄数据表!A:L,8,FALSE),IF(B6640=50,VLOOKUP(A6640,英雄数据表!A:L,12,0),""))</f>
        <v/>
      </c>
    </row>
    <row r="6641" spans="1:14" x14ac:dyDescent="0.3">
      <c r="A6641" s="20">
        <v>45066</v>
      </c>
      <c r="B6641" s="21">
        <f t="shared" si="438"/>
        <v>40</v>
      </c>
      <c r="C6641" s="21">
        <v>5</v>
      </c>
      <c r="D6641" s="21">
        <f>VLOOKUP(A6641,英雄数据表!A:D,4,0)</f>
        <v>4</v>
      </c>
      <c r="E6641" s="20" t="str">
        <f>VLOOKUP(A6641,英雄数据表!A:C,3,0)</f>
        <v>梦境守护</v>
      </c>
      <c r="F6641" s="20">
        <f t="shared" si="439"/>
        <v>45066</v>
      </c>
      <c r="G6641" s="20">
        <f t="shared" si="440"/>
        <v>45066</v>
      </c>
      <c r="H6641" s="21" t="str">
        <f>VLOOKUP(B6641,属性中转表!A:F,6,FALSE)</f>
        <v>"hp":129600,"atk":3600</v>
      </c>
      <c r="I6641" s="20" t="str">
        <f>IF(VLOOKUP(B6641,属性中转表!A:G,7,FALSE)=0,"",VLOOKUP(VLOOKUP(B6641,属性中转表!A:G,7,FALSE),属性中转表!$K$2:$P$21,6,0))&amp;IF(VLOOKUP(B6641,属性中转表!A:G,7,FALSE)&gt;=50,VLOOKUP(A6641,英雄数据表!A:K,9,0),IF(VLOOKUP(B6641,属性中转表!A:G,7,FALSE)&gt;=25,VLOOKUP(A6641,英雄数据表!A:K,5,0),""))</f>
        <v>"atk":300,"hp":5000,"undpspro":100,"pvpdpspro":50,"baojipro":60</v>
      </c>
      <c r="J6641" s="20" t="str">
        <f>IF(I6641="","",属性中转表!$I$1&amp;(IF(VLOOKUP(B6641,属性中转表!A:G,7,FALSE)=0,0,VLOOKUP(VLOOKUP(B6641,属性中转表!A:G,7,FALSE),属性中转表!$K$2:$P$21,4,0)))+IFERROR(VLOOKUP(A6641,英雄数据表!A:K,IF(武魂!B6641&gt;=50,10,IF(武魂!B6641&gt;=25,6)),0),0))</f>
        <v>,"dpspro":100</v>
      </c>
      <c r="K6641" s="32" t="str">
        <f t="shared" si="441"/>
        <v>"atk":300,"hp":5000,"undpspro":100,"pvpdpspro":50,"baojipro":60,"dpspro":100</v>
      </c>
      <c r="L6641" s="20" t="str">
        <f>IF(B6641&gt;=50,VLOOKUP(A6641,英雄数据表!A:L,11,FALSE),IF(B6641&gt;=25,VLOOKUP(A6641,英雄数据表!A:L,7,0),""))</f>
        <v>"4506601004"</v>
      </c>
      <c r="M6641" s="20" t="str">
        <f>IFERROR(VLOOKUP(B6641,属性中转表!$K$2:$O$21,5,FALSE),"")</f>
        <v>"pvpdpspro":50</v>
      </c>
      <c r="N6641" s="20" t="str">
        <f>IF(B6641=25,VLOOKUP(A6641,英雄数据表!A:L,8,FALSE),IF(B6641=50,VLOOKUP(A6641,英雄数据表!A:L,12,0),""))</f>
        <v/>
      </c>
    </row>
    <row r="6642" spans="1:14" x14ac:dyDescent="0.3">
      <c r="A6642" s="20">
        <v>45066</v>
      </c>
      <c r="B6642" s="21">
        <f t="shared" si="438"/>
        <v>41</v>
      </c>
      <c r="C6642" s="21">
        <v>5</v>
      </c>
      <c r="D6642" s="21">
        <f>VLOOKUP(A6642,英雄数据表!A:D,4,0)</f>
        <v>4</v>
      </c>
      <c r="E6642" s="20" t="str">
        <f>VLOOKUP(A6642,英雄数据表!A:C,3,0)</f>
        <v>梦境守护</v>
      </c>
      <c r="F6642" s="20">
        <f t="shared" si="439"/>
        <v>45066</v>
      </c>
      <c r="G6642" s="20">
        <f t="shared" si="440"/>
        <v>45066</v>
      </c>
      <c r="H6642" s="21" t="str">
        <f>VLOOKUP(B6642,属性中转表!A:F,6,FALSE)</f>
        <v>"hp":135000,"atk":3750</v>
      </c>
      <c r="I6642" s="20" t="str">
        <f>IF(VLOOKUP(B6642,属性中转表!A:G,7,FALSE)=0,"",VLOOKUP(VLOOKUP(B6642,属性中转表!A:G,7,FALSE),属性中转表!$K$2:$P$21,6,0))&amp;IF(VLOOKUP(B6642,属性中转表!A:G,7,FALSE)&gt;=50,VLOOKUP(A6642,英雄数据表!A:K,9,0),IF(VLOOKUP(B6642,属性中转表!A:G,7,FALSE)&gt;=25,VLOOKUP(A6642,英雄数据表!A:K,5,0),""))</f>
        <v>"atk":300,"hp":5000,"undpspro":100,"pvpdpspro":50,"baojipro":60</v>
      </c>
      <c r="J6642" s="20" t="str">
        <f>IF(I6642="","",属性中转表!$I$1&amp;(IF(VLOOKUP(B6642,属性中转表!A:G,7,FALSE)=0,0,VLOOKUP(VLOOKUP(B6642,属性中转表!A:G,7,FALSE),属性中转表!$K$2:$P$21,4,0)))+IFERROR(VLOOKUP(A6642,英雄数据表!A:K,IF(武魂!B6642&gt;=50,10,IF(武魂!B6642&gt;=25,6)),0),0))</f>
        <v>,"dpspro":100</v>
      </c>
      <c r="K6642" s="32" t="str">
        <f t="shared" si="441"/>
        <v>"atk":300,"hp":5000,"undpspro":100,"pvpdpspro":50,"baojipro":60,"dpspro":100</v>
      </c>
      <c r="L6642" s="20" t="str">
        <f>IF(B6642&gt;=50,VLOOKUP(A6642,英雄数据表!A:L,11,FALSE),IF(B6642&gt;=25,VLOOKUP(A6642,英雄数据表!A:L,7,0),""))</f>
        <v>"4506601004"</v>
      </c>
      <c r="M6642" s="20" t="str">
        <f>IFERROR(VLOOKUP(B6642,属性中转表!$K$2:$O$21,5,FALSE),"")</f>
        <v/>
      </c>
      <c r="N6642" s="20" t="str">
        <f>IF(B6642=25,VLOOKUP(A6642,英雄数据表!A:L,8,FALSE),IF(B6642=50,VLOOKUP(A6642,英雄数据表!A:L,12,0),""))</f>
        <v/>
      </c>
    </row>
    <row r="6643" spans="1:14" x14ac:dyDescent="0.3">
      <c r="A6643" s="20">
        <v>45066</v>
      </c>
      <c r="B6643" s="21">
        <f t="shared" si="438"/>
        <v>42</v>
      </c>
      <c r="C6643" s="21">
        <v>5</v>
      </c>
      <c r="D6643" s="21">
        <f>VLOOKUP(A6643,英雄数据表!A:D,4,0)</f>
        <v>4</v>
      </c>
      <c r="E6643" s="20" t="str">
        <f>VLOOKUP(A6643,英雄数据表!A:C,3,0)</f>
        <v>梦境守护</v>
      </c>
      <c r="F6643" s="20">
        <f t="shared" si="439"/>
        <v>45066</v>
      </c>
      <c r="G6643" s="20">
        <f t="shared" si="440"/>
        <v>45066</v>
      </c>
      <c r="H6643" s="21" t="str">
        <f>VLOOKUP(B6643,属性中转表!A:F,6,FALSE)</f>
        <v>"hp":140400,"atk":3900</v>
      </c>
      <c r="I6643" s="20" t="str">
        <f>IF(VLOOKUP(B6643,属性中转表!A:G,7,FALSE)=0,"",VLOOKUP(VLOOKUP(B6643,属性中转表!A:G,7,FALSE),属性中转表!$K$2:$P$21,6,0))&amp;IF(VLOOKUP(B6643,属性中转表!A:G,7,FALSE)&gt;=50,VLOOKUP(A6643,英雄数据表!A:K,9,0),IF(VLOOKUP(B6643,属性中转表!A:G,7,FALSE)&gt;=25,VLOOKUP(A6643,英雄数据表!A:K,5,0),""))</f>
        <v>"atk":300,"hp":5000,"undpspro":100,"pvpdpspro":50,"baojipro":60</v>
      </c>
      <c r="J6643" s="20" t="str">
        <f>IF(I6643="","",属性中转表!$I$1&amp;(IF(VLOOKUP(B6643,属性中转表!A:G,7,FALSE)=0,0,VLOOKUP(VLOOKUP(B6643,属性中转表!A:G,7,FALSE),属性中转表!$K$2:$P$21,4,0)))+IFERROR(VLOOKUP(A6643,英雄数据表!A:K,IF(武魂!B6643&gt;=50,10,IF(武魂!B6643&gt;=25,6)),0),0))</f>
        <v>,"dpspro":100</v>
      </c>
      <c r="K6643" s="32" t="str">
        <f t="shared" si="441"/>
        <v>"atk":300,"hp":5000,"undpspro":100,"pvpdpspro":50,"baojipro":60,"dpspro":100</v>
      </c>
      <c r="L6643" s="20" t="str">
        <f>IF(B6643&gt;=50,VLOOKUP(A6643,英雄数据表!A:L,11,FALSE),IF(B6643&gt;=25,VLOOKUP(A6643,英雄数据表!A:L,7,0),""))</f>
        <v>"4506601004"</v>
      </c>
      <c r="M6643" s="20" t="str">
        <f>IFERROR(VLOOKUP(B6643,属性中转表!$K$2:$O$21,5,FALSE),"")</f>
        <v/>
      </c>
      <c r="N6643" s="20" t="str">
        <f>IF(B6643=25,VLOOKUP(A6643,英雄数据表!A:L,8,FALSE),IF(B6643=50,VLOOKUP(A6643,英雄数据表!A:L,12,0),""))</f>
        <v/>
      </c>
    </row>
    <row r="6644" spans="1:14" x14ac:dyDescent="0.3">
      <c r="A6644" s="20">
        <v>45066</v>
      </c>
      <c r="B6644" s="21">
        <f t="shared" si="438"/>
        <v>43</v>
      </c>
      <c r="C6644" s="21">
        <v>5</v>
      </c>
      <c r="D6644" s="21">
        <f>VLOOKUP(A6644,英雄数据表!A:D,4,0)</f>
        <v>4</v>
      </c>
      <c r="E6644" s="20" t="str">
        <f>VLOOKUP(A6644,英雄数据表!A:C,3,0)</f>
        <v>梦境守护</v>
      </c>
      <c r="F6644" s="20">
        <f t="shared" si="439"/>
        <v>45066</v>
      </c>
      <c r="G6644" s="20">
        <f t="shared" si="440"/>
        <v>45066</v>
      </c>
      <c r="H6644" s="21" t="str">
        <f>VLOOKUP(B6644,属性中转表!A:F,6,FALSE)</f>
        <v>"hp":145800,"atk":4050</v>
      </c>
      <c r="I6644" s="20" t="str">
        <f>IF(VLOOKUP(B6644,属性中转表!A:G,7,FALSE)=0,"",VLOOKUP(VLOOKUP(B6644,属性中转表!A:G,7,FALSE),属性中转表!$K$2:$P$21,6,0))&amp;IF(VLOOKUP(B6644,属性中转表!A:G,7,FALSE)&gt;=50,VLOOKUP(A6644,英雄数据表!A:K,9,0),IF(VLOOKUP(B6644,属性中转表!A:G,7,FALSE)&gt;=25,VLOOKUP(A6644,英雄数据表!A:K,5,0),""))</f>
        <v>"atk":300,"hp":5000,"undpspro":100,"pvpdpspro":50,"baojipro":60</v>
      </c>
      <c r="J6644" s="20" t="str">
        <f>IF(I6644="","",属性中转表!$I$1&amp;(IF(VLOOKUP(B6644,属性中转表!A:G,7,FALSE)=0,0,VLOOKUP(VLOOKUP(B6644,属性中转表!A:G,7,FALSE),属性中转表!$K$2:$P$21,4,0)))+IFERROR(VLOOKUP(A6644,英雄数据表!A:K,IF(武魂!B6644&gt;=50,10,IF(武魂!B6644&gt;=25,6)),0),0))</f>
        <v>,"dpspro":100</v>
      </c>
      <c r="K6644" s="32" t="str">
        <f t="shared" si="441"/>
        <v>"atk":300,"hp":5000,"undpspro":100,"pvpdpspro":50,"baojipro":60,"dpspro":100</v>
      </c>
      <c r="L6644" s="20" t="str">
        <f>IF(B6644&gt;=50,VLOOKUP(A6644,英雄数据表!A:L,11,FALSE),IF(B6644&gt;=25,VLOOKUP(A6644,英雄数据表!A:L,7,0),""))</f>
        <v>"4506601004"</v>
      </c>
      <c r="M6644" s="20" t="str">
        <f>IFERROR(VLOOKUP(B6644,属性中转表!$K$2:$O$21,5,FALSE),"")</f>
        <v/>
      </c>
      <c r="N6644" s="20" t="str">
        <f>IF(B6644=25,VLOOKUP(A6644,英雄数据表!A:L,8,FALSE),IF(B6644=50,VLOOKUP(A6644,英雄数据表!A:L,12,0),""))</f>
        <v/>
      </c>
    </row>
    <row r="6645" spans="1:14" x14ac:dyDescent="0.3">
      <c r="A6645" s="20">
        <v>45066</v>
      </c>
      <c r="B6645" s="21">
        <f t="shared" si="438"/>
        <v>44</v>
      </c>
      <c r="C6645" s="21">
        <v>5</v>
      </c>
      <c r="D6645" s="21">
        <f>VLOOKUP(A6645,英雄数据表!A:D,4,0)</f>
        <v>4</v>
      </c>
      <c r="E6645" s="20" t="str">
        <f>VLOOKUP(A6645,英雄数据表!A:C,3,0)</f>
        <v>梦境守护</v>
      </c>
      <c r="F6645" s="20">
        <f t="shared" si="439"/>
        <v>45066</v>
      </c>
      <c r="G6645" s="20">
        <f t="shared" si="440"/>
        <v>45066</v>
      </c>
      <c r="H6645" s="21" t="str">
        <f>VLOOKUP(B6645,属性中转表!A:F,6,FALSE)</f>
        <v>"hp":151200,"atk":4200</v>
      </c>
      <c r="I6645" s="20" t="str">
        <f>IF(VLOOKUP(B6645,属性中转表!A:G,7,FALSE)=0,"",VLOOKUP(VLOOKUP(B6645,属性中转表!A:G,7,FALSE),属性中转表!$K$2:$P$21,6,0))&amp;IF(VLOOKUP(B6645,属性中转表!A:G,7,FALSE)&gt;=50,VLOOKUP(A6645,英雄数据表!A:K,9,0),IF(VLOOKUP(B6645,属性中转表!A:G,7,FALSE)&gt;=25,VLOOKUP(A6645,英雄数据表!A:K,5,0),""))</f>
        <v>"atk":300,"hp":5000,"undpspro":100,"pvpdpspro":50,"baojipro":60</v>
      </c>
      <c r="J6645" s="20" t="str">
        <f>IF(I6645="","",属性中转表!$I$1&amp;(IF(VLOOKUP(B6645,属性中转表!A:G,7,FALSE)=0,0,VLOOKUP(VLOOKUP(B6645,属性中转表!A:G,7,FALSE),属性中转表!$K$2:$P$21,4,0)))+IFERROR(VLOOKUP(A6645,英雄数据表!A:K,IF(武魂!B6645&gt;=50,10,IF(武魂!B6645&gt;=25,6)),0),0))</f>
        <v>,"dpspro":100</v>
      </c>
      <c r="K6645" s="32" t="str">
        <f t="shared" si="441"/>
        <v>"atk":300,"hp":5000,"undpspro":100,"pvpdpspro":50,"baojipro":60,"dpspro":100</v>
      </c>
      <c r="L6645" s="20" t="str">
        <f>IF(B6645&gt;=50,VLOOKUP(A6645,英雄数据表!A:L,11,FALSE),IF(B6645&gt;=25,VLOOKUP(A6645,英雄数据表!A:L,7,0),""))</f>
        <v>"4506601004"</v>
      </c>
      <c r="M6645" s="20" t="str">
        <f>IFERROR(VLOOKUP(B6645,属性中转表!$K$2:$O$21,5,FALSE),"")</f>
        <v/>
      </c>
      <c r="N6645" s="20" t="str">
        <f>IF(B6645=25,VLOOKUP(A6645,英雄数据表!A:L,8,FALSE),IF(B6645=50,VLOOKUP(A6645,英雄数据表!A:L,12,0),""))</f>
        <v/>
      </c>
    </row>
    <row r="6646" spans="1:14" x14ac:dyDescent="0.3">
      <c r="A6646" s="20">
        <v>45066</v>
      </c>
      <c r="B6646" s="21">
        <f t="shared" si="438"/>
        <v>45</v>
      </c>
      <c r="C6646" s="21">
        <v>5</v>
      </c>
      <c r="D6646" s="21">
        <f>VLOOKUP(A6646,英雄数据表!A:D,4,0)</f>
        <v>4</v>
      </c>
      <c r="E6646" s="20" t="str">
        <f>VLOOKUP(A6646,英雄数据表!A:C,3,0)</f>
        <v>梦境守护</v>
      </c>
      <c r="F6646" s="20">
        <f t="shared" si="439"/>
        <v>45066</v>
      </c>
      <c r="G6646" s="20">
        <f t="shared" si="440"/>
        <v>45066</v>
      </c>
      <c r="H6646" s="21" t="str">
        <f>VLOOKUP(B6646,属性中转表!A:F,6,FALSE)</f>
        <v>"hp":156600,"atk":4350</v>
      </c>
      <c r="I6646" s="20" t="str">
        <f>IF(VLOOKUP(B6646,属性中转表!A:G,7,FALSE)=0,"",VLOOKUP(VLOOKUP(B6646,属性中转表!A:G,7,FALSE),属性中转表!$K$2:$P$21,6,0))&amp;IF(VLOOKUP(B6646,属性中转表!A:G,7,FALSE)&gt;=50,VLOOKUP(A6646,英雄数据表!A:K,9,0),IF(VLOOKUP(B6646,属性中转表!A:G,7,FALSE)&gt;=25,VLOOKUP(A6646,英雄数据表!A:K,5,0),""))</f>
        <v>"atk":300,"hp":5000,"undpspro":100,"pvpdpspro":50,"pvpundpspro":50,"baojipro":60</v>
      </c>
      <c r="J6646" s="20" t="str">
        <f>IF(I6646="","",属性中转表!$I$1&amp;(IF(VLOOKUP(B6646,属性中转表!A:G,7,FALSE)=0,0,VLOOKUP(VLOOKUP(B6646,属性中转表!A:G,7,FALSE),属性中转表!$K$2:$P$21,4,0)))+IFERROR(VLOOKUP(A6646,英雄数据表!A:K,IF(武魂!B6646&gt;=50,10,IF(武魂!B6646&gt;=25,6)),0),0))</f>
        <v>,"dpspro":100</v>
      </c>
      <c r="K6646" s="32" t="str">
        <f t="shared" si="441"/>
        <v>"atk":300,"hp":5000,"undpspro":100,"pvpdpspro":50,"pvpundpspro":50,"baojipro":60,"dpspro":100</v>
      </c>
      <c r="L6646" s="20" t="str">
        <f>IF(B6646&gt;=50,VLOOKUP(A6646,英雄数据表!A:L,11,FALSE),IF(B6646&gt;=25,VLOOKUP(A6646,英雄数据表!A:L,7,0),""))</f>
        <v>"4506601004"</v>
      </c>
      <c r="M6646" s="20" t="str">
        <f>IFERROR(VLOOKUP(B6646,属性中转表!$K$2:$O$21,5,FALSE),"")</f>
        <v>"pvpundpspro":50</v>
      </c>
      <c r="N6646" s="20" t="str">
        <f>IF(B6646=25,VLOOKUP(A6646,英雄数据表!A:L,8,FALSE),IF(B6646=50,VLOOKUP(A6646,英雄数据表!A:L,12,0),""))</f>
        <v/>
      </c>
    </row>
    <row r="6647" spans="1:14" x14ac:dyDescent="0.3">
      <c r="A6647" s="20">
        <v>45066</v>
      </c>
      <c r="B6647" s="21">
        <f t="shared" si="438"/>
        <v>46</v>
      </c>
      <c r="C6647" s="21">
        <v>5</v>
      </c>
      <c r="D6647" s="21">
        <f>VLOOKUP(A6647,英雄数据表!A:D,4,0)</f>
        <v>4</v>
      </c>
      <c r="E6647" s="20" t="str">
        <f>VLOOKUP(A6647,英雄数据表!A:C,3,0)</f>
        <v>梦境守护</v>
      </c>
      <c r="F6647" s="20">
        <f t="shared" si="439"/>
        <v>45066</v>
      </c>
      <c r="G6647" s="20">
        <f t="shared" si="440"/>
        <v>45066</v>
      </c>
      <c r="H6647" s="21" t="str">
        <f>VLOOKUP(B6647,属性中转表!A:F,6,FALSE)</f>
        <v>"hp":162000,"atk":4500</v>
      </c>
      <c r="I6647" s="20" t="str">
        <f>IF(VLOOKUP(B6647,属性中转表!A:G,7,FALSE)=0,"",VLOOKUP(VLOOKUP(B6647,属性中转表!A:G,7,FALSE),属性中转表!$K$2:$P$21,6,0))&amp;IF(VLOOKUP(B6647,属性中转表!A:G,7,FALSE)&gt;=50,VLOOKUP(A6647,英雄数据表!A:K,9,0),IF(VLOOKUP(B6647,属性中转表!A:G,7,FALSE)&gt;=25,VLOOKUP(A6647,英雄数据表!A:K,5,0),""))</f>
        <v>"atk":300,"hp":5000,"undpspro":100,"pvpdpspro":50,"pvpundpspro":50,"baojipro":60</v>
      </c>
      <c r="J6647" s="20" t="str">
        <f>IF(I6647="","",属性中转表!$I$1&amp;(IF(VLOOKUP(B6647,属性中转表!A:G,7,FALSE)=0,0,VLOOKUP(VLOOKUP(B6647,属性中转表!A:G,7,FALSE),属性中转表!$K$2:$P$21,4,0)))+IFERROR(VLOOKUP(A6647,英雄数据表!A:K,IF(武魂!B6647&gt;=50,10,IF(武魂!B6647&gt;=25,6)),0),0))</f>
        <v>,"dpspro":100</v>
      </c>
      <c r="K6647" s="32" t="str">
        <f t="shared" si="441"/>
        <v>"atk":300,"hp":5000,"undpspro":100,"pvpdpspro":50,"pvpundpspro":50,"baojipro":60,"dpspro":100</v>
      </c>
      <c r="L6647" s="20" t="str">
        <f>IF(B6647&gt;=50,VLOOKUP(A6647,英雄数据表!A:L,11,FALSE),IF(B6647&gt;=25,VLOOKUP(A6647,英雄数据表!A:L,7,0),""))</f>
        <v>"4506601004"</v>
      </c>
      <c r="M6647" s="20" t="str">
        <f>IFERROR(VLOOKUP(B6647,属性中转表!$K$2:$O$21,5,FALSE),"")</f>
        <v/>
      </c>
      <c r="N6647" s="20" t="str">
        <f>IF(B6647=25,VLOOKUP(A6647,英雄数据表!A:L,8,FALSE),IF(B6647=50,VLOOKUP(A6647,英雄数据表!A:L,12,0),""))</f>
        <v/>
      </c>
    </row>
    <row r="6648" spans="1:14" x14ac:dyDescent="0.3">
      <c r="A6648" s="20">
        <v>45066</v>
      </c>
      <c r="B6648" s="21">
        <f t="shared" si="438"/>
        <v>47</v>
      </c>
      <c r="C6648" s="21">
        <v>5</v>
      </c>
      <c r="D6648" s="21">
        <f>VLOOKUP(A6648,英雄数据表!A:D,4,0)</f>
        <v>4</v>
      </c>
      <c r="E6648" s="20" t="str">
        <f>VLOOKUP(A6648,英雄数据表!A:C,3,0)</f>
        <v>梦境守护</v>
      </c>
      <c r="F6648" s="20">
        <f t="shared" si="439"/>
        <v>45066</v>
      </c>
      <c r="G6648" s="20">
        <f t="shared" si="440"/>
        <v>45066</v>
      </c>
      <c r="H6648" s="21" t="str">
        <f>VLOOKUP(B6648,属性中转表!A:F,6,FALSE)</f>
        <v>"hp":167400,"atk":4650</v>
      </c>
      <c r="I6648" s="20" t="str">
        <f>IF(VLOOKUP(B6648,属性中转表!A:G,7,FALSE)=0,"",VLOOKUP(VLOOKUP(B6648,属性中转表!A:G,7,FALSE),属性中转表!$K$2:$P$21,6,0))&amp;IF(VLOOKUP(B6648,属性中转表!A:G,7,FALSE)&gt;=50,VLOOKUP(A6648,英雄数据表!A:K,9,0),IF(VLOOKUP(B6648,属性中转表!A:G,7,FALSE)&gt;=25,VLOOKUP(A6648,英雄数据表!A:K,5,0),""))</f>
        <v>"atk":300,"hp":5000,"undpspro":100,"pvpdpspro":50,"pvpundpspro":50,"baojipro":60</v>
      </c>
      <c r="J6648" s="20" t="str">
        <f>IF(I6648="","",属性中转表!$I$1&amp;(IF(VLOOKUP(B6648,属性中转表!A:G,7,FALSE)=0,0,VLOOKUP(VLOOKUP(B6648,属性中转表!A:G,7,FALSE),属性中转表!$K$2:$P$21,4,0)))+IFERROR(VLOOKUP(A6648,英雄数据表!A:K,IF(武魂!B6648&gt;=50,10,IF(武魂!B6648&gt;=25,6)),0),0))</f>
        <v>,"dpspro":100</v>
      </c>
      <c r="K6648" s="32" t="str">
        <f t="shared" si="441"/>
        <v>"atk":300,"hp":5000,"undpspro":100,"pvpdpspro":50,"pvpundpspro":50,"baojipro":60,"dpspro":100</v>
      </c>
      <c r="L6648" s="20" t="str">
        <f>IF(B6648&gt;=50,VLOOKUP(A6648,英雄数据表!A:L,11,FALSE),IF(B6648&gt;=25,VLOOKUP(A6648,英雄数据表!A:L,7,0),""))</f>
        <v>"4506601004"</v>
      </c>
      <c r="M6648" s="20" t="str">
        <f>IFERROR(VLOOKUP(B6648,属性中转表!$K$2:$O$21,5,FALSE),"")</f>
        <v/>
      </c>
      <c r="N6648" s="20" t="str">
        <f>IF(B6648=25,VLOOKUP(A6648,英雄数据表!A:L,8,FALSE),IF(B6648=50,VLOOKUP(A6648,英雄数据表!A:L,12,0),""))</f>
        <v/>
      </c>
    </row>
    <row r="6649" spans="1:14" x14ac:dyDescent="0.3">
      <c r="A6649" s="20">
        <v>45066</v>
      </c>
      <c r="B6649" s="21">
        <f t="shared" si="438"/>
        <v>48</v>
      </c>
      <c r="C6649" s="21">
        <v>5</v>
      </c>
      <c r="D6649" s="21">
        <f>VLOOKUP(A6649,英雄数据表!A:D,4,0)</f>
        <v>4</v>
      </c>
      <c r="E6649" s="20" t="str">
        <f>VLOOKUP(A6649,英雄数据表!A:C,3,0)</f>
        <v>梦境守护</v>
      </c>
      <c r="F6649" s="20">
        <f t="shared" si="439"/>
        <v>45066</v>
      </c>
      <c r="G6649" s="20">
        <f t="shared" si="440"/>
        <v>45066</v>
      </c>
      <c r="H6649" s="21" t="str">
        <f>VLOOKUP(B6649,属性中转表!A:F,6,FALSE)</f>
        <v>"hp":172800,"atk":4800</v>
      </c>
      <c r="I6649" s="20" t="str">
        <f>IF(VLOOKUP(B6649,属性中转表!A:G,7,FALSE)=0,"",VLOOKUP(VLOOKUP(B6649,属性中转表!A:G,7,FALSE),属性中转表!$K$2:$P$21,6,0))&amp;IF(VLOOKUP(B6649,属性中转表!A:G,7,FALSE)&gt;=50,VLOOKUP(A6649,英雄数据表!A:K,9,0),IF(VLOOKUP(B6649,属性中转表!A:G,7,FALSE)&gt;=25,VLOOKUP(A6649,英雄数据表!A:K,5,0),""))</f>
        <v>"atk":300,"hp":5000,"undpspro":100,"pvpdpspro":50,"pvpundpspro":50,"baojipro":60</v>
      </c>
      <c r="J6649" s="20" t="str">
        <f>IF(I6649="","",属性中转表!$I$1&amp;(IF(VLOOKUP(B6649,属性中转表!A:G,7,FALSE)=0,0,VLOOKUP(VLOOKUP(B6649,属性中转表!A:G,7,FALSE),属性中转表!$K$2:$P$21,4,0)))+IFERROR(VLOOKUP(A6649,英雄数据表!A:K,IF(武魂!B6649&gt;=50,10,IF(武魂!B6649&gt;=25,6)),0),0))</f>
        <v>,"dpspro":100</v>
      </c>
      <c r="K6649" s="32" t="str">
        <f t="shared" si="441"/>
        <v>"atk":300,"hp":5000,"undpspro":100,"pvpdpspro":50,"pvpundpspro":50,"baojipro":60,"dpspro":100</v>
      </c>
      <c r="L6649" s="20" t="str">
        <f>IF(B6649&gt;=50,VLOOKUP(A6649,英雄数据表!A:L,11,FALSE),IF(B6649&gt;=25,VLOOKUP(A6649,英雄数据表!A:L,7,0),""))</f>
        <v>"4506601004"</v>
      </c>
      <c r="M6649" s="20" t="str">
        <f>IFERROR(VLOOKUP(B6649,属性中转表!$K$2:$O$21,5,FALSE),"")</f>
        <v/>
      </c>
      <c r="N6649" s="20" t="str">
        <f>IF(B6649=25,VLOOKUP(A6649,英雄数据表!A:L,8,FALSE),IF(B6649=50,VLOOKUP(A6649,英雄数据表!A:L,12,0),""))</f>
        <v/>
      </c>
    </row>
    <row r="6650" spans="1:14" x14ac:dyDescent="0.3">
      <c r="A6650" s="20">
        <v>45066</v>
      </c>
      <c r="B6650" s="21">
        <f t="shared" ref="B6650:B6713" si="442">IF(A6650=A6649,B6649+1,1)</f>
        <v>49</v>
      </c>
      <c r="C6650" s="21">
        <v>5</v>
      </c>
      <c r="D6650" s="21">
        <f>VLOOKUP(A6650,英雄数据表!A:D,4,0)</f>
        <v>4</v>
      </c>
      <c r="E6650" s="20" t="str">
        <f>VLOOKUP(A6650,英雄数据表!A:C,3,0)</f>
        <v>梦境守护</v>
      </c>
      <c r="F6650" s="20">
        <f t="shared" ref="F6650:F6713" si="443">A6650</f>
        <v>45066</v>
      </c>
      <c r="G6650" s="20">
        <f t="shared" ref="G6650:G6713" si="444">A6650</f>
        <v>45066</v>
      </c>
      <c r="H6650" s="21" t="str">
        <f>VLOOKUP(B6650,属性中转表!A:F,6,FALSE)</f>
        <v>"hp":178200,"atk":4950</v>
      </c>
      <c r="I6650" s="20" t="str">
        <f>IF(VLOOKUP(B6650,属性中转表!A:G,7,FALSE)=0,"",VLOOKUP(VLOOKUP(B6650,属性中转表!A:G,7,FALSE),属性中转表!$K$2:$P$21,6,0))&amp;IF(VLOOKUP(B6650,属性中转表!A:G,7,FALSE)&gt;=50,VLOOKUP(A6650,英雄数据表!A:K,9,0),IF(VLOOKUP(B6650,属性中转表!A:G,7,FALSE)&gt;=25,VLOOKUP(A6650,英雄数据表!A:K,5,0),""))</f>
        <v>"atk":300,"hp":5000,"undpspro":100,"pvpdpspro":50,"pvpundpspro":50,"baojipro":60</v>
      </c>
      <c r="J6650" s="20" t="str">
        <f>IF(I6650="","",属性中转表!$I$1&amp;(IF(VLOOKUP(B6650,属性中转表!A:G,7,FALSE)=0,0,VLOOKUP(VLOOKUP(B6650,属性中转表!A:G,7,FALSE),属性中转表!$K$2:$P$21,4,0)))+IFERROR(VLOOKUP(A6650,英雄数据表!A:K,IF(武魂!B6650&gt;=50,10,IF(武魂!B6650&gt;=25,6)),0),0))</f>
        <v>,"dpspro":100</v>
      </c>
      <c r="K6650" s="32" t="str">
        <f t="shared" si="441"/>
        <v>"atk":300,"hp":5000,"undpspro":100,"pvpdpspro":50,"pvpundpspro":50,"baojipro":60,"dpspro":100</v>
      </c>
      <c r="L6650" s="20" t="str">
        <f>IF(B6650&gt;=50,VLOOKUP(A6650,英雄数据表!A:L,11,FALSE),IF(B6650&gt;=25,VLOOKUP(A6650,英雄数据表!A:L,7,0),""))</f>
        <v>"4506601004"</v>
      </c>
      <c r="M6650" s="20" t="str">
        <f>IFERROR(VLOOKUP(B6650,属性中转表!$K$2:$O$21,5,FALSE),"")</f>
        <v/>
      </c>
      <c r="N6650" s="20" t="str">
        <f>IF(B6650=25,VLOOKUP(A6650,英雄数据表!A:L,8,FALSE),IF(B6650=50,VLOOKUP(A6650,英雄数据表!A:L,12,0),""))</f>
        <v/>
      </c>
    </row>
    <row r="6651" spans="1:14" x14ac:dyDescent="0.3">
      <c r="A6651" s="20">
        <v>45066</v>
      </c>
      <c r="B6651" s="21">
        <f t="shared" si="442"/>
        <v>50</v>
      </c>
      <c r="C6651" s="21">
        <v>5</v>
      </c>
      <c r="D6651" s="21">
        <f>VLOOKUP(A6651,英雄数据表!A:D,4,0)</f>
        <v>4</v>
      </c>
      <c r="E6651" s="20" t="str">
        <f>VLOOKUP(A6651,英雄数据表!A:C,3,0)</f>
        <v>梦境守护</v>
      </c>
      <c r="F6651" s="20">
        <f t="shared" si="443"/>
        <v>45066</v>
      </c>
      <c r="G6651" s="20">
        <f t="shared" si="444"/>
        <v>45066</v>
      </c>
      <c r="H6651" s="21" t="str">
        <f>VLOOKUP(B6651,属性中转表!A:F,6,FALSE)</f>
        <v>"hp":183600,"atk":5100</v>
      </c>
      <c r="I6651" s="20" t="str">
        <f>IF(VLOOKUP(B6651,属性中转表!A:G,7,FALSE)=0,"",VLOOKUP(VLOOKUP(B6651,属性中转表!A:G,7,FALSE),属性中转表!$K$2:$P$21,6,0))&amp;IF(VLOOKUP(B6651,属性中转表!A:G,7,FALSE)&gt;=50,VLOOKUP(A6651,英雄数据表!A:K,9,0),IF(VLOOKUP(B6651,属性中转表!A:G,7,FALSE)&gt;=25,VLOOKUP(A6651,英雄数据表!A:K,5,0),""))</f>
        <v>"atk":300,"hp":5000,"undpspro":100,"pvpdpspro":50,"pvpundpspro":50,"baojipro":100</v>
      </c>
      <c r="J6651" s="20" t="str">
        <f>IF(I6651="","",属性中转表!$I$1&amp;(IF(VLOOKUP(B6651,属性中转表!A:G,7,FALSE)=0,0,VLOOKUP(VLOOKUP(B6651,属性中转表!A:G,7,FALSE),属性中转表!$K$2:$P$21,4,0)))+IFERROR(VLOOKUP(A6651,英雄数据表!A:K,IF(武魂!B6651&gt;=50,10,IF(武魂!B6651&gt;=25,6)),0),0))</f>
        <v>,"dpspro":100</v>
      </c>
      <c r="K6651" s="32" t="str">
        <f t="shared" si="441"/>
        <v>"atk":300,"hp":5000,"undpspro":100,"pvpdpspro":50,"pvpundpspro":50,"baojipro":100,"dpspro":100</v>
      </c>
      <c r="L6651" s="20" t="str">
        <f>IF(B6651&gt;=50,VLOOKUP(A6651,英雄数据表!A:L,11,FALSE),IF(B6651&gt;=25,VLOOKUP(A6651,英雄数据表!A:L,7,0),""))</f>
        <v>"4506602004"</v>
      </c>
      <c r="M6651" s="20" t="str">
        <f>IFERROR(VLOOKUP(B6651,属性中转表!$K$2:$O$21,5,FALSE),"")</f>
        <v/>
      </c>
      <c r="N6651" s="20" t="str">
        <f>IF(B6651=25,VLOOKUP(A6651,英雄数据表!A:L,8,FALSE),IF(B6651=50,VLOOKUP(A6651,英雄数据表!A:L,12,0),""))</f>
        <v>伊赫拉暴击增加10%，当伊赫拉处于控制状态时，将进入梦境状态，伤害减免增加30%</v>
      </c>
    </row>
    <row r="6652" spans="1:14" x14ac:dyDescent="0.3">
      <c r="A6652" s="20">
        <v>45066</v>
      </c>
      <c r="B6652" s="21">
        <f t="shared" si="442"/>
        <v>51</v>
      </c>
      <c r="C6652" s="21">
        <v>5</v>
      </c>
      <c r="D6652" s="21">
        <f>VLOOKUP(A6652,英雄数据表!A:D,4,0)</f>
        <v>4</v>
      </c>
      <c r="E6652" s="20" t="str">
        <f>VLOOKUP(A6652,英雄数据表!A:C,3,0)</f>
        <v>梦境守护</v>
      </c>
      <c r="F6652" s="20">
        <f t="shared" si="443"/>
        <v>45066</v>
      </c>
      <c r="G6652" s="20">
        <f t="shared" si="444"/>
        <v>45066</v>
      </c>
      <c r="H6652" s="21" t="str">
        <f>VLOOKUP(B6652,属性中转表!A:F,6,FALSE)</f>
        <v>"hp":189000,"atk":5250</v>
      </c>
      <c r="I6652" s="20" t="str">
        <f>IF(VLOOKUP(B6652,属性中转表!A:G,7,FALSE)=0,"",VLOOKUP(VLOOKUP(B6652,属性中转表!A:G,7,FALSE),属性中转表!$K$2:$P$21,6,0))&amp;IF(VLOOKUP(B6652,属性中转表!A:G,7,FALSE)&gt;=50,VLOOKUP(A6652,英雄数据表!A:K,9,0),IF(VLOOKUP(B6652,属性中转表!A:G,7,FALSE)&gt;=25,VLOOKUP(A6652,英雄数据表!A:K,5,0),""))</f>
        <v>"atk":300,"hp":5000,"undpspro":100,"pvpdpspro":50,"pvpundpspro":50,"baojipro":100</v>
      </c>
      <c r="J6652" s="20" t="str">
        <f>IF(I6652="","",属性中转表!$I$1&amp;(IF(VLOOKUP(B6652,属性中转表!A:G,7,FALSE)=0,0,VLOOKUP(VLOOKUP(B6652,属性中转表!A:G,7,FALSE),属性中转表!$K$2:$P$21,4,0)))+IFERROR(VLOOKUP(A6652,英雄数据表!A:K,IF(武魂!B6652&gt;=50,10,IF(武魂!B6652&gt;=25,6)),0),0))</f>
        <v>,"dpspro":100</v>
      </c>
      <c r="K6652" s="32" t="str">
        <f t="shared" si="441"/>
        <v>"atk":300,"hp":5000,"undpspro":100,"pvpdpspro":50,"pvpundpspro":50,"baojipro":100,"dpspro":100</v>
      </c>
      <c r="L6652" s="20" t="str">
        <f>IF(B6652&gt;=50,VLOOKUP(A6652,英雄数据表!A:L,11,FALSE),IF(B6652&gt;=25,VLOOKUP(A6652,英雄数据表!A:L,7,0),""))</f>
        <v>"4506602004"</v>
      </c>
      <c r="M6652" s="20" t="str">
        <f>IFERROR(VLOOKUP(B6652,属性中转表!$K$2:$O$21,5,FALSE),"")</f>
        <v/>
      </c>
      <c r="N6652" s="20" t="str">
        <f>IF(B6652=25,VLOOKUP(A6652,英雄数据表!A:L,8,FALSE),IF(B6652=50,VLOOKUP(A6652,英雄数据表!A:L,12,0),""))</f>
        <v/>
      </c>
    </row>
    <row r="6653" spans="1:14" x14ac:dyDescent="0.3">
      <c r="A6653" s="20">
        <v>45066</v>
      </c>
      <c r="B6653" s="21">
        <f t="shared" si="442"/>
        <v>52</v>
      </c>
      <c r="C6653" s="21">
        <v>5</v>
      </c>
      <c r="D6653" s="21">
        <f>VLOOKUP(A6653,英雄数据表!A:D,4,0)</f>
        <v>4</v>
      </c>
      <c r="E6653" s="20" t="str">
        <f>VLOOKUP(A6653,英雄数据表!A:C,3,0)</f>
        <v>梦境守护</v>
      </c>
      <c r="F6653" s="20">
        <f t="shared" si="443"/>
        <v>45066</v>
      </c>
      <c r="G6653" s="20">
        <f t="shared" si="444"/>
        <v>45066</v>
      </c>
      <c r="H6653" s="21" t="str">
        <f>VLOOKUP(B6653,属性中转表!A:F,6,FALSE)</f>
        <v>"hp":194400,"atk":5400</v>
      </c>
      <c r="I6653" s="20" t="str">
        <f>IF(VLOOKUP(B6653,属性中转表!A:G,7,FALSE)=0,"",VLOOKUP(VLOOKUP(B6653,属性中转表!A:G,7,FALSE),属性中转表!$K$2:$P$21,6,0))&amp;IF(VLOOKUP(B6653,属性中转表!A:G,7,FALSE)&gt;=50,VLOOKUP(A6653,英雄数据表!A:K,9,0),IF(VLOOKUP(B6653,属性中转表!A:G,7,FALSE)&gt;=25,VLOOKUP(A6653,英雄数据表!A:K,5,0),""))</f>
        <v>"atk":300,"hp":5000,"undpspro":100,"pvpdpspro":50,"pvpundpspro":50,"baojipro":100</v>
      </c>
      <c r="J6653" s="20" t="str">
        <f>IF(I6653="","",属性中转表!$I$1&amp;(IF(VLOOKUP(B6653,属性中转表!A:G,7,FALSE)=0,0,VLOOKUP(VLOOKUP(B6653,属性中转表!A:G,7,FALSE),属性中转表!$K$2:$P$21,4,0)))+IFERROR(VLOOKUP(A6653,英雄数据表!A:K,IF(武魂!B6653&gt;=50,10,IF(武魂!B6653&gt;=25,6)),0),0))</f>
        <v>,"dpspro":100</v>
      </c>
      <c r="K6653" s="32" t="str">
        <f t="shared" si="441"/>
        <v>"atk":300,"hp":5000,"undpspro":100,"pvpdpspro":50,"pvpundpspro":50,"baojipro":100,"dpspro":100</v>
      </c>
      <c r="L6653" s="20" t="str">
        <f>IF(B6653&gt;=50,VLOOKUP(A6653,英雄数据表!A:L,11,FALSE),IF(B6653&gt;=25,VLOOKUP(A6653,英雄数据表!A:L,7,0),""))</f>
        <v>"4506602004"</v>
      </c>
      <c r="M6653" s="20" t="str">
        <f>IFERROR(VLOOKUP(B6653,属性中转表!$K$2:$O$21,5,FALSE),"")</f>
        <v/>
      </c>
      <c r="N6653" s="20" t="str">
        <f>IF(B6653=25,VLOOKUP(A6653,英雄数据表!A:L,8,FALSE),IF(B6653=50,VLOOKUP(A6653,英雄数据表!A:L,12,0),""))</f>
        <v/>
      </c>
    </row>
    <row r="6654" spans="1:14" x14ac:dyDescent="0.3">
      <c r="A6654" s="20">
        <v>45066</v>
      </c>
      <c r="B6654" s="21">
        <f t="shared" si="442"/>
        <v>53</v>
      </c>
      <c r="C6654" s="21">
        <v>5</v>
      </c>
      <c r="D6654" s="21">
        <f>VLOOKUP(A6654,英雄数据表!A:D,4,0)</f>
        <v>4</v>
      </c>
      <c r="E6654" s="20" t="str">
        <f>VLOOKUP(A6654,英雄数据表!A:C,3,0)</f>
        <v>梦境守护</v>
      </c>
      <c r="F6654" s="20">
        <f t="shared" si="443"/>
        <v>45066</v>
      </c>
      <c r="G6654" s="20">
        <f t="shared" si="444"/>
        <v>45066</v>
      </c>
      <c r="H6654" s="21" t="str">
        <f>VLOOKUP(B6654,属性中转表!A:F,6,FALSE)</f>
        <v>"hp":199800,"atk":5550</v>
      </c>
      <c r="I6654" s="20" t="str">
        <f>IF(VLOOKUP(B6654,属性中转表!A:G,7,FALSE)=0,"",VLOOKUP(VLOOKUP(B6654,属性中转表!A:G,7,FALSE),属性中转表!$K$2:$P$21,6,0))&amp;IF(VLOOKUP(B6654,属性中转表!A:G,7,FALSE)&gt;=50,VLOOKUP(A6654,英雄数据表!A:K,9,0),IF(VLOOKUP(B6654,属性中转表!A:G,7,FALSE)&gt;=25,VLOOKUP(A6654,英雄数据表!A:K,5,0),""))</f>
        <v>"atk":300,"hp":5000,"undpspro":100,"pvpdpspro":50,"pvpundpspro":50,"baojipro":100</v>
      </c>
      <c r="J6654" s="20" t="str">
        <f>IF(I6654="","",属性中转表!$I$1&amp;(IF(VLOOKUP(B6654,属性中转表!A:G,7,FALSE)=0,0,VLOOKUP(VLOOKUP(B6654,属性中转表!A:G,7,FALSE),属性中转表!$K$2:$P$21,4,0)))+IFERROR(VLOOKUP(A6654,英雄数据表!A:K,IF(武魂!B6654&gt;=50,10,IF(武魂!B6654&gt;=25,6)),0),0))</f>
        <v>,"dpspro":100</v>
      </c>
      <c r="K6654" s="32" t="str">
        <f t="shared" si="441"/>
        <v>"atk":300,"hp":5000,"undpspro":100,"pvpdpspro":50,"pvpundpspro":50,"baojipro":100,"dpspro":100</v>
      </c>
      <c r="L6654" s="20" t="str">
        <f>IF(B6654&gt;=50,VLOOKUP(A6654,英雄数据表!A:L,11,FALSE),IF(B6654&gt;=25,VLOOKUP(A6654,英雄数据表!A:L,7,0),""))</f>
        <v>"4506602004"</v>
      </c>
      <c r="M6654" s="20" t="str">
        <f>IFERROR(VLOOKUP(B6654,属性中转表!$K$2:$O$21,5,FALSE),"")</f>
        <v/>
      </c>
      <c r="N6654" s="20" t="str">
        <f>IF(B6654=25,VLOOKUP(A6654,英雄数据表!A:L,8,FALSE),IF(B6654=50,VLOOKUP(A6654,英雄数据表!A:L,12,0),""))</f>
        <v/>
      </c>
    </row>
    <row r="6655" spans="1:14" x14ac:dyDescent="0.3">
      <c r="A6655" s="20">
        <v>45066</v>
      </c>
      <c r="B6655" s="21">
        <f t="shared" si="442"/>
        <v>54</v>
      </c>
      <c r="C6655" s="21">
        <v>5</v>
      </c>
      <c r="D6655" s="21">
        <f>VLOOKUP(A6655,英雄数据表!A:D,4,0)</f>
        <v>4</v>
      </c>
      <c r="E6655" s="20" t="str">
        <f>VLOOKUP(A6655,英雄数据表!A:C,3,0)</f>
        <v>梦境守护</v>
      </c>
      <c r="F6655" s="20">
        <f t="shared" si="443"/>
        <v>45066</v>
      </c>
      <c r="G6655" s="20">
        <f t="shared" si="444"/>
        <v>45066</v>
      </c>
      <c r="H6655" s="21" t="str">
        <f>VLOOKUP(B6655,属性中转表!A:F,6,FALSE)</f>
        <v>"hp":205200,"atk":5700</v>
      </c>
      <c r="I6655" s="20" t="str">
        <f>IF(VLOOKUP(B6655,属性中转表!A:G,7,FALSE)=0,"",VLOOKUP(VLOOKUP(B6655,属性中转表!A:G,7,FALSE),属性中转表!$K$2:$P$21,6,0))&amp;IF(VLOOKUP(B6655,属性中转表!A:G,7,FALSE)&gt;=50,VLOOKUP(A6655,英雄数据表!A:K,9,0),IF(VLOOKUP(B6655,属性中转表!A:G,7,FALSE)&gt;=25,VLOOKUP(A6655,英雄数据表!A:K,5,0),""))</f>
        <v>"atk":300,"hp":5000,"undpspro":100,"pvpdpspro":50,"pvpundpspro":50,"baojipro":100</v>
      </c>
      <c r="J6655" s="20" t="str">
        <f>IF(I6655="","",属性中转表!$I$1&amp;(IF(VLOOKUP(B6655,属性中转表!A:G,7,FALSE)=0,0,VLOOKUP(VLOOKUP(B6655,属性中转表!A:G,7,FALSE),属性中转表!$K$2:$P$21,4,0)))+IFERROR(VLOOKUP(A6655,英雄数据表!A:K,IF(武魂!B6655&gt;=50,10,IF(武魂!B6655&gt;=25,6)),0),0))</f>
        <v>,"dpspro":100</v>
      </c>
      <c r="K6655" s="32" t="str">
        <f t="shared" si="441"/>
        <v>"atk":300,"hp":5000,"undpspro":100,"pvpdpspro":50,"pvpundpspro":50,"baojipro":100,"dpspro":100</v>
      </c>
      <c r="L6655" s="20" t="str">
        <f>IF(B6655&gt;=50,VLOOKUP(A6655,英雄数据表!A:L,11,FALSE),IF(B6655&gt;=25,VLOOKUP(A6655,英雄数据表!A:L,7,0),""))</f>
        <v>"4506602004"</v>
      </c>
      <c r="M6655" s="20" t="str">
        <f>IFERROR(VLOOKUP(B6655,属性中转表!$K$2:$O$21,5,FALSE),"")</f>
        <v/>
      </c>
      <c r="N6655" s="20" t="str">
        <f>IF(B6655=25,VLOOKUP(A6655,英雄数据表!A:L,8,FALSE),IF(B6655=50,VLOOKUP(A6655,英雄数据表!A:L,12,0),""))</f>
        <v/>
      </c>
    </row>
    <row r="6656" spans="1:14" x14ac:dyDescent="0.3">
      <c r="A6656" s="20">
        <v>45066</v>
      </c>
      <c r="B6656" s="21">
        <f t="shared" si="442"/>
        <v>55</v>
      </c>
      <c r="C6656" s="21">
        <v>5</v>
      </c>
      <c r="D6656" s="21">
        <f>VLOOKUP(A6656,英雄数据表!A:D,4,0)</f>
        <v>4</v>
      </c>
      <c r="E6656" s="20" t="str">
        <f>VLOOKUP(A6656,英雄数据表!A:C,3,0)</f>
        <v>梦境守护</v>
      </c>
      <c r="F6656" s="20">
        <f t="shared" si="443"/>
        <v>45066</v>
      </c>
      <c r="G6656" s="20">
        <f t="shared" si="444"/>
        <v>45066</v>
      </c>
      <c r="H6656" s="21" t="str">
        <f>VLOOKUP(B6656,属性中转表!A:F,6,FALSE)</f>
        <v>"hp":210600,"atk":5850</v>
      </c>
      <c r="I6656" s="20" t="str">
        <f>IF(VLOOKUP(B6656,属性中转表!A:G,7,FALSE)=0,"",VLOOKUP(VLOOKUP(B6656,属性中转表!A:G,7,FALSE),属性中转表!$K$2:$P$21,6,0))&amp;IF(VLOOKUP(B6656,属性中转表!A:G,7,FALSE)&gt;=50,VLOOKUP(A6656,英雄数据表!A:K,9,0),IF(VLOOKUP(B6656,属性中转表!A:G,7,FALSE)&gt;=25,VLOOKUP(A6656,英雄数据表!A:K,5,0),""))</f>
        <v>"atk":300,"hp":5000,"undpspro":150,"pvpdpspro":50,"pvpundpspro":50,"baojipro":100</v>
      </c>
      <c r="J6656" s="20" t="str">
        <f>IF(I6656="","",属性中转表!$I$1&amp;(IF(VLOOKUP(B6656,属性中转表!A:G,7,FALSE)=0,0,VLOOKUP(VLOOKUP(B6656,属性中转表!A:G,7,FALSE),属性中转表!$K$2:$P$21,4,0)))+IFERROR(VLOOKUP(A6656,英雄数据表!A:K,IF(武魂!B6656&gt;=50,10,IF(武魂!B6656&gt;=25,6)),0),0))</f>
        <v>,"dpspro":100</v>
      </c>
      <c r="K6656" s="32" t="str">
        <f t="shared" si="441"/>
        <v>"atk":300,"hp":5000,"undpspro":150,"pvpdpspro":50,"pvpundpspro":50,"baojipro":100,"dpspro":100</v>
      </c>
      <c r="L6656" s="20" t="str">
        <f>IF(B6656&gt;=50,VLOOKUP(A6656,英雄数据表!A:L,11,FALSE),IF(B6656&gt;=25,VLOOKUP(A6656,英雄数据表!A:L,7,0),""))</f>
        <v>"4506602004"</v>
      </c>
      <c r="M6656" s="20" t="str">
        <f>IFERROR(VLOOKUP(B6656,属性中转表!$K$2:$O$21,5,FALSE),"")</f>
        <v>"undpspro":50</v>
      </c>
      <c r="N6656" s="20" t="str">
        <f>IF(B6656=25,VLOOKUP(A6656,英雄数据表!A:L,8,FALSE),IF(B6656=50,VLOOKUP(A6656,英雄数据表!A:L,12,0),""))</f>
        <v/>
      </c>
    </row>
    <row r="6657" spans="1:14" x14ac:dyDescent="0.3">
      <c r="A6657" s="20">
        <v>45066</v>
      </c>
      <c r="B6657" s="21">
        <f t="shared" si="442"/>
        <v>56</v>
      </c>
      <c r="C6657" s="21">
        <v>5</v>
      </c>
      <c r="D6657" s="21">
        <f>VLOOKUP(A6657,英雄数据表!A:D,4,0)</f>
        <v>4</v>
      </c>
      <c r="E6657" s="20" t="str">
        <f>VLOOKUP(A6657,英雄数据表!A:C,3,0)</f>
        <v>梦境守护</v>
      </c>
      <c r="F6657" s="20">
        <f t="shared" si="443"/>
        <v>45066</v>
      </c>
      <c r="G6657" s="20">
        <f t="shared" si="444"/>
        <v>45066</v>
      </c>
      <c r="H6657" s="21" t="str">
        <f>VLOOKUP(B6657,属性中转表!A:F,6,FALSE)</f>
        <v>"hp":216000,"atk":6000</v>
      </c>
      <c r="I6657" s="20" t="str">
        <f>IF(VLOOKUP(B6657,属性中转表!A:G,7,FALSE)=0,"",VLOOKUP(VLOOKUP(B6657,属性中转表!A:G,7,FALSE),属性中转表!$K$2:$P$21,6,0))&amp;IF(VLOOKUP(B6657,属性中转表!A:G,7,FALSE)&gt;=50,VLOOKUP(A6657,英雄数据表!A:K,9,0),IF(VLOOKUP(B6657,属性中转表!A:G,7,FALSE)&gt;=25,VLOOKUP(A6657,英雄数据表!A:K,5,0),""))</f>
        <v>"atk":300,"hp":5000,"undpspro":150,"pvpdpspro":50,"pvpundpspro":50,"baojipro":100</v>
      </c>
      <c r="J6657" s="20" t="str">
        <f>IF(I6657="","",属性中转表!$I$1&amp;(IF(VLOOKUP(B6657,属性中转表!A:G,7,FALSE)=0,0,VLOOKUP(VLOOKUP(B6657,属性中转表!A:G,7,FALSE),属性中转表!$K$2:$P$21,4,0)))+IFERROR(VLOOKUP(A6657,英雄数据表!A:K,IF(武魂!B6657&gt;=50,10,IF(武魂!B6657&gt;=25,6)),0),0))</f>
        <v>,"dpspro":100</v>
      </c>
      <c r="K6657" s="32" t="str">
        <f t="shared" si="441"/>
        <v>"atk":300,"hp":5000,"undpspro":150,"pvpdpspro":50,"pvpundpspro":50,"baojipro":100,"dpspro":100</v>
      </c>
      <c r="L6657" s="20" t="str">
        <f>IF(B6657&gt;=50,VLOOKUP(A6657,英雄数据表!A:L,11,FALSE),IF(B6657&gt;=25,VLOOKUP(A6657,英雄数据表!A:L,7,0),""))</f>
        <v>"4506602004"</v>
      </c>
      <c r="M6657" s="20" t="str">
        <f>IFERROR(VLOOKUP(B6657,属性中转表!$K$2:$O$21,5,FALSE),"")</f>
        <v/>
      </c>
      <c r="N6657" s="20" t="str">
        <f>IF(B6657=25,VLOOKUP(A6657,英雄数据表!A:L,8,FALSE),IF(B6657=50,VLOOKUP(A6657,英雄数据表!A:L,12,0),""))</f>
        <v/>
      </c>
    </row>
    <row r="6658" spans="1:14" x14ac:dyDescent="0.3">
      <c r="A6658" s="20">
        <v>45066</v>
      </c>
      <c r="B6658" s="21">
        <f t="shared" si="442"/>
        <v>57</v>
      </c>
      <c r="C6658" s="21">
        <v>5</v>
      </c>
      <c r="D6658" s="21">
        <f>VLOOKUP(A6658,英雄数据表!A:D,4,0)</f>
        <v>4</v>
      </c>
      <c r="E6658" s="20" t="str">
        <f>VLOOKUP(A6658,英雄数据表!A:C,3,0)</f>
        <v>梦境守护</v>
      </c>
      <c r="F6658" s="20">
        <f t="shared" si="443"/>
        <v>45066</v>
      </c>
      <c r="G6658" s="20">
        <f t="shared" si="444"/>
        <v>45066</v>
      </c>
      <c r="H6658" s="21" t="str">
        <f>VLOOKUP(B6658,属性中转表!A:F,6,FALSE)</f>
        <v>"hp":221400,"atk":6150</v>
      </c>
      <c r="I6658" s="20" t="str">
        <f>IF(VLOOKUP(B6658,属性中转表!A:G,7,FALSE)=0,"",VLOOKUP(VLOOKUP(B6658,属性中转表!A:G,7,FALSE),属性中转表!$K$2:$P$21,6,0))&amp;IF(VLOOKUP(B6658,属性中转表!A:G,7,FALSE)&gt;=50,VLOOKUP(A6658,英雄数据表!A:K,9,0),IF(VLOOKUP(B6658,属性中转表!A:G,7,FALSE)&gt;=25,VLOOKUP(A6658,英雄数据表!A:K,5,0),""))</f>
        <v>"atk":300,"hp":5000,"undpspro":150,"pvpdpspro":50,"pvpundpspro":50,"baojipro":100</v>
      </c>
      <c r="J6658" s="20" t="str">
        <f>IF(I6658="","",属性中转表!$I$1&amp;(IF(VLOOKUP(B6658,属性中转表!A:G,7,FALSE)=0,0,VLOOKUP(VLOOKUP(B6658,属性中转表!A:G,7,FALSE),属性中转表!$K$2:$P$21,4,0)))+IFERROR(VLOOKUP(A6658,英雄数据表!A:K,IF(武魂!B6658&gt;=50,10,IF(武魂!B6658&gt;=25,6)),0),0))</f>
        <v>,"dpspro":100</v>
      </c>
      <c r="K6658" s="32" t="str">
        <f t="shared" si="441"/>
        <v>"atk":300,"hp":5000,"undpspro":150,"pvpdpspro":50,"pvpundpspro":50,"baojipro":100,"dpspro":100</v>
      </c>
      <c r="L6658" s="20" t="str">
        <f>IF(B6658&gt;=50,VLOOKUP(A6658,英雄数据表!A:L,11,FALSE),IF(B6658&gt;=25,VLOOKUP(A6658,英雄数据表!A:L,7,0),""))</f>
        <v>"4506602004"</v>
      </c>
      <c r="M6658" s="20" t="str">
        <f>IFERROR(VLOOKUP(B6658,属性中转表!$K$2:$O$21,5,FALSE),"")</f>
        <v/>
      </c>
      <c r="N6658" s="20" t="str">
        <f>IF(B6658=25,VLOOKUP(A6658,英雄数据表!A:L,8,FALSE),IF(B6658=50,VLOOKUP(A6658,英雄数据表!A:L,12,0),""))</f>
        <v/>
      </c>
    </row>
    <row r="6659" spans="1:14" x14ac:dyDescent="0.3">
      <c r="A6659" s="20">
        <v>45066</v>
      </c>
      <c r="B6659" s="21">
        <f t="shared" si="442"/>
        <v>58</v>
      </c>
      <c r="C6659" s="21">
        <v>5</v>
      </c>
      <c r="D6659" s="21">
        <f>VLOOKUP(A6659,英雄数据表!A:D,4,0)</f>
        <v>4</v>
      </c>
      <c r="E6659" s="20" t="str">
        <f>VLOOKUP(A6659,英雄数据表!A:C,3,0)</f>
        <v>梦境守护</v>
      </c>
      <c r="F6659" s="20">
        <f t="shared" si="443"/>
        <v>45066</v>
      </c>
      <c r="G6659" s="20">
        <f t="shared" si="444"/>
        <v>45066</v>
      </c>
      <c r="H6659" s="21" t="str">
        <f>VLOOKUP(B6659,属性中转表!A:F,6,FALSE)</f>
        <v>"hp":226800,"atk":6300</v>
      </c>
      <c r="I6659" s="20" t="str">
        <f>IF(VLOOKUP(B6659,属性中转表!A:G,7,FALSE)=0,"",VLOOKUP(VLOOKUP(B6659,属性中转表!A:G,7,FALSE),属性中转表!$K$2:$P$21,6,0))&amp;IF(VLOOKUP(B6659,属性中转表!A:G,7,FALSE)&gt;=50,VLOOKUP(A6659,英雄数据表!A:K,9,0),IF(VLOOKUP(B6659,属性中转表!A:G,7,FALSE)&gt;=25,VLOOKUP(A6659,英雄数据表!A:K,5,0),""))</f>
        <v>"atk":300,"hp":5000,"undpspro":150,"pvpdpspro":50,"pvpundpspro":50,"baojipro":100</v>
      </c>
      <c r="J6659" s="20" t="str">
        <f>IF(I6659="","",属性中转表!$I$1&amp;(IF(VLOOKUP(B6659,属性中转表!A:G,7,FALSE)=0,0,VLOOKUP(VLOOKUP(B6659,属性中转表!A:G,7,FALSE),属性中转表!$K$2:$P$21,4,0)))+IFERROR(VLOOKUP(A6659,英雄数据表!A:K,IF(武魂!B6659&gt;=50,10,IF(武魂!B6659&gt;=25,6)),0),0))</f>
        <v>,"dpspro":100</v>
      </c>
      <c r="K6659" s="32" t="str">
        <f t="shared" si="441"/>
        <v>"atk":300,"hp":5000,"undpspro":150,"pvpdpspro":50,"pvpundpspro":50,"baojipro":100,"dpspro":100</v>
      </c>
      <c r="L6659" s="20" t="str">
        <f>IF(B6659&gt;=50,VLOOKUP(A6659,英雄数据表!A:L,11,FALSE),IF(B6659&gt;=25,VLOOKUP(A6659,英雄数据表!A:L,7,0),""))</f>
        <v>"4506602004"</v>
      </c>
      <c r="M6659" s="20" t="str">
        <f>IFERROR(VLOOKUP(B6659,属性中转表!$K$2:$O$21,5,FALSE),"")</f>
        <v/>
      </c>
      <c r="N6659" s="20" t="str">
        <f>IF(B6659=25,VLOOKUP(A6659,英雄数据表!A:L,8,FALSE),IF(B6659=50,VLOOKUP(A6659,英雄数据表!A:L,12,0),""))</f>
        <v/>
      </c>
    </row>
    <row r="6660" spans="1:14" x14ac:dyDescent="0.3">
      <c r="A6660" s="20">
        <v>45066</v>
      </c>
      <c r="B6660" s="21">
        <f t="shared" si="442"/>
        <v>59</v>
      </c>
      <c r="C6660" s="21">
        <v>5</v>
      </c>
      <c r="D6660" s="21">
        <f>VLOOKUP(A6660,英雄数据表!A:D,4,0)</f>
        <v>4</v>
      </c>
      <c r="E6660" s="20" t="str">
        <f>VLOOKUP(A6660,英雄数据表!A:C,3,0)</f>
        <v>梦境守护</v>
      </c>
      <c r="F6660" s="20">
        <f t="shared" si="443"/>
        <v>45066</v>
      </c>
      <c r="G6660" s="20">
        <f t="shared" si="444"/>
        <v>45066</v>
      </c>
      <c r="H6660" s="21" t="str">
        <f>VLOOKUP(B6660,属性中转表!A:F,6,FALSE)</f>
        <v>"hp":232200,"atk":6450</v>
      </c>
      <c r="I6660" s="20" t="str">
        <f>IF(VLOOKUP(B6660,属性中转表!A:G,7,FALSE)=0,"",VLOOKUP(VLOOKUP(B6660,属性中转表!A:G,7,FALSE),属性中转表!$K$2:$P$21,6,0))&amp;IF(VLOOKUP(B6660,属性中转表!A:G,7,FALSE)&gt;=50,VLOOKUP(A6660,英雄数据表!A:K,9,0),IF(VLOOKUP(B6660,属性中转表!A:G,7,FALSE)&gt;=25,VLOOKUP(A6660,英雄数据表!A:K,5,0),""))</f>
        <v>"atk":300,"hp":5000,"undpspro":150,"pvpdpspro":50,"pvpundpspro":50,"baojipro":100</v>
      </c>
      <c r="J6660" s="20" t="str">
        <f>IF(I6660="","",属性中转表!$I$1&amp;(IF(VLOOKUP(B6660,属性中转表!A:G,7,FALSE)=0,0,VLOOKUP(VLOOKUP(B6660,属性中转表!A:G,7,FALSE),属性中转表!$K$2:$P$21,4,0)))+IFERROR(VLOOKUP(A6660,英雄数据表!A:K,IF(武魂!B6660&gt;=50,10,IF(武魂!B6660&gt;=25,6)),0),0))</f>
        <v>,"dpspro":100</v>
      </c>
      <c r="K6660" s="32" t="str">
        <f t="shared" si="441"/>
        <v>"atk":300,"hp":5000,"undpspro":150,"pvpdpspro":50,"pvpundpspro":50,"baojipro":100,"dpspro":100</v>
      </c>
      <c r="L6660" s="20" t="str">
        <f>IF(B6660&gt;=50,VLOOKUP(A6660,英雄数据表!A:L,11,FALSE),IF(B6660&gt;=25,VLOOKUP(A6660,英雄数据表!A:L,7,0),""))</f>
        <v>"4506602004"</v>
      </c>
      <c r="M6660" s="20" t="str">
        <f>IFERROR(VLOOKUP(B6660,属性中转表!$K$2:$O$21,5,FALSE),"")</f>
        <v/>
      </c>
      <c r="N6660" s="20" t="str">
        <f>IF(B6660=25,VLOOKUP(A6660,英雄数据表!A:L,8,FALSE),IF(B6660=50,VLOOKUP(A6660,英雄数据表!A:L,12,0),""))</f>
        <v/>
      </c>
    </row>
    <row r="6661" spans="1:14" x14ac:dyDescent="0.3">
      <c r="A6661" s="20">
        <v>45066</v>
      </c>
      <c r="B6661" s="21">
        <f t="shared" si="442"/>
        <v>60</v>
      </c>
      <c r="C6661" s="21">
        <v>5</v>
      </c>
      <c r="D6661" s="21">
        <f>VLOOKUP(A6661,英雄数据表!A:D,4,0)</f>
        <v>4</v>
      </c>
      <c r="E6661" s="20" t="str">
        <f>VLOOKUP(A6661,英雄数据表!A:C,3,0)</f>
        <v>梦境守护</v>
      </c>
      <c r="F6661" s="20">
        <f t="shared" si="443"/>
        <v>45066</v>
      </c>
      <c r="G6661" s="20">
        <f t="shared" si="444"/>
        <v>45066</v>
      </c>
      <c r="H6661" s="21" t="str">
        <f>VLOOKUP(B6661,属性中转表!A:F,6,FALSE)</f>
        <v>"hp":237600,"atk":6600</v>
      </c>
      <c r="I6661" s="20" t="str">
        <f>IF(VLOOKUP(B6661,属性中转表!A:G,7,FALSE)=0,"",VLOOKUP(VLOOKUP(B6661,属性中转表!A:G,7,FALSE),属性中转表!$K$2:$P$21,6,0))&amp;IF(VLOOKUP(B6661,属性中转表!A:G,7,FALSE)&gt;=50,VLOOKUP(A6661,英雄数据表!A:K,9,0),IF(VLOOKUP(B6661,属性中转表!A:G,7,FALSE)&gt;=25,VLOOKUP(A6661,英雄数据表!A:K,5,0),""))</f>
        <v>"atk":300,"hp":5000,"undpspro":150,"pvpdpspro":50,"pvpundpspro":50,"baojipro":100</v>
      </c>
      <c r="J6661" s="20" t="str">
        <f>IF(I6661="","",属性中转表!$I$1&amp;(IF(VLOOKUP(B6661,属性中转表!A:G,7,FALSE)=0,0,VLOOKUP(VLOOKUP(B6661,属性中转表!A:G,7,FALSE),属性中转表!$K$2:$P$21,4,0)))+IFERROR(VLOOKUP(A6661,英雄数据表!A:K,IF(武魂!B6661&gt;=50,10,IF(武魂!B6661&gt;=25,6)),0),0))</f>
        <v>,"dpspro":150</v>
      </c>
      <c r="K6661" s="32" t="str">
        <f t="shared" si="441"/>
        <v>"atk":300,"hp":5000,"undpspro":150,"pvpdpspro":50,"pvpundpspro":50,"baojipro":100,"dpspro":150</v>
      </c>
      <c r="L6661" s="20" t="str">
        <f>IF(B6661&gt;=50,VLOOKUP(A6661,英雄数据表!A:L,11,FALSE),IF(B6661&gt;=25,VLOOKUP(A6661,英雄数据表!A:L,7,0),""))</f>
        <v>"4506602004"</v>
      </c>
      <c r="M6661" s="20" t="str">
        <f>IFERROR(VLOOKUP(B6661,属性中转表!$K$2:$O$21,5,FALSE),"")</f>
        <v>"dpspro":50</v>
      </c>
      <c r="N6661" s="20" t="str">
        <f>IF(B6661=25,VLOOKUP(A6661,英雄数据表!A:L,8,FALSE),IF(B6661=50,VLOOKUP(A6661,英雄数据表!A:L,12,0),""))</f>
        <v/>
      </c>
    </row>
    <row r="6662" spans="1:14" x14ac:dyDescent="0.3">
      <c r="A6662" s="20">
        <v>45066</v>
      </c>
      <c r="B6662" s="21">
        <f t="shared" si="442"/>
        <v>61</v>
      </c>
      <c r="C6662" s="21">
        <v>5</v>
      </c>
      <c r="D6662" s="21">
        <f>VLOOKUP(A6662,英雄数据表!A:D,4,0)</f>
        <v>4</v>
      </c>
      <c r="E6662" s="20" t="str">
        <f>VLOOKUP(A6662,英雄数据表!A:C,3,0)</f>
        <v>梦境守护</v>
      </c>
      <c r="F6662" s="20">
        <f t="shared" si="443"/>
        <v>45066</v>
      </c>
      <c r="G6662" s="20">
        <f t="shared" si="444"/>
        <v>45066</v>
      </c>
      <c r="H6662" s="21" t="str">
        <f>VLOOKUP(B6662,属性中转表!A:F,6,FALSE)</f>
        <v>"hp":243000,"atk":6750</v>
      </c>
      <c r="I6662" s="20" t="str">
        <f>IF(VLOOKUP(B6662,属性中转表!A:G,7,FALSE)=0,"",VLOOKUP(VLOOKUP(B6662,属性中转表!A:G,7,FALSE),属性中转表!$K$2:$P$21,6,0))&amp;IF(VLOOKUP(B6662,属性中转表!A:G,7,FALSE)&gt;=50,VLOOKUP(A6662,英雄数据表!A:K,9,0),IF(VLOOKUP(B6662,属性中转表!A:G,7,FALSE)&gt;=25,VLOOKUP(A6662,英雄数据表!A:K,5,0),""))</f>
        <v>"atk":300,"hp":5000,"undpspro":150,"pvpdpspro":50,"pvpundpspro":50,"baojipro":100</v>
      </c>
      <c r="J6662" s="20" t="str">
        <f>IF(I6662="","",属性中转表!$I$1&amp;(IF(VLOOKUP(B6662,属性中转表!A:G,7,FALSE)=0,0,VLOOKUP(VLOOKUP(B6662,属性中转表!A:G,7,FALSE),属性中转表!$K$2:$P$21,4,0)))+IFERROR(VLOOKUP(A6662,英雄数据表!A:K,IF(武魂!B6662&gt;=50,10,IF(武魂!B6662&gt;=25,6)),0),0))</f>
        <v>,"dpspro":150</v>
      </c>
      <c r="K6662" s="32" t="str">
        <f t="shared" si="441"/>
        <v>"atk":300,"hp":5000,"undpspro":150,"pvpdpspro":50,"pvpundpspro":50,"baojipro":100,"dpspro":150</v>
      </c>
      <c r="L6662" s="20" t="str">
        <f>IF(B6662&gt;=50,VLOOKUP(A6662,英雄数据表!A:L,11,FALSE),IF(B6662&gt;=25,VLOOKUP(A6662,英雄数据表!A:L,7,0),""))</f>
        <v>"4506602004"</v>
      </c>
      <c r="M6662" s="20" t="str">
        <f>IFERROR(VLOOKUP(B6662,属性中转表!$K$2:$O$21,5,FALSE),"")</f>
        <v/>
      </c>
      <c r="N6662" s="20" t="str">
        <f>IF(B6662=25,VLOOKUP(A6662,英雄数据表!A:L,8,FALSE),IF(B6662=50,VLOOKUP(A6662,英雄数据表!A:L,12,0),""))</f>
        <v/>
      </c>
    </row>
    <row r="6663" spans="1:14" x14ac:dyDescent="0.3">
      <c r="A6663" s="20">
        <v>45066</v>
      </c>
      <c r="B6663" s="21">
        <f t="shared" si="442"/>
        <v>62</v>
      </c>
      <c r="C6663" s="21">
        <v>5</v>
      </c>
      <c r="D6663" s="21">
        <f>VLOOKUP(A6663,英雄数据表!A:D,4,0)</f>
        <v>4</v>
      </c>
      <c r="E6663" s="20" t="str">
        <f>VLOOKUP(A6663,英雄数据表!A:C,3,0)</f>
        <v>梦境守护</v>
      </c>
      <c r="F6663" s="20">
        <f t="shared" si="443"/>
        <v>45066</v>
      </c>
      <c r="G6663" s="20">
        <f t="shared" si="444"/>
        <v>45066</v>
      </c>
      <c r="H6663" s="21" t="str">
        <f>VLOOKUP(B6663,属性中转表!A:F,6,FALSE)</f>
        <v>"hp":248400,"atk":6900</v>
      </c>
      <c r="I6663" s="20" t="str">
        <f>IF(VLOOKUP(B6663,属性中转表!A:G,7,FALSE)=0,"",VLOOKUP(VLOOKUP(B6663,属性中转表!A:G,7,FALSE),属性中转表!$K$2:$P$21,6,0))&amp;IF(VLOOKUP(B6663,属性中转表!A:G,7,FALSE)&gt;=50,VLOOKUP(A6663,英雄数据表!A:K,9,0),IF(VLOOKUP(B6663,属性中转表!A:G,7,FALSE)&gt;=25,VLOOKUP(A6663,英雄数据表!A:K,5,0),""))</f>
        <v>"atk":300,"hp":5000,"undpspro":150,"pvpdpspro":50,"pvpundpspro":50,"baojipro":100</v>
      </c>
      <c r="J6663" s="20" t="str">
        <f>IF(I6663="","",属性中转表!$I$1&amp;(IF(VLOOKUP(B6663,属性中转表!A:G,7,FALSE)=0,0,VLOOKUP(VLOOKUP(B6663,属性中转表!A:G,7,FALSE),属性中转表!$K$2:$P$21,4,0)))+IFERROR(VLOOKUP(A6663,英雄数据表!A:K,IF(武魂!B6663&gt;=50,10,IF(武魂!B6663&gt;=25,6)),0),0))</f>
        <v>,"dpspro":150</v>
      </c>
      <c r="K6663" s="32" t="str">
        <f t="shared" si="441"/>
        <v>"atk":300,"hp":5000,"undpspro":150,"pvpdpspro":50,"pvpundpspro":50,"baojipro":100,"dpspro":150</v>
      </c>
      <c r="L6663" s="20" t="str">
        <f>IF(B6663&gt;=50,VLOOKUP(A6663,英雄数据表!A:L,11,FALSE),IF(B6663&gt;=25,VLOOKUP(A6663,英雄数据表!A:L,7,0),""))</f>
        <v>"4506602004"</v>
      </c>
      <c r="M6663" s="20" t="str">
        <f>IFERROR(VLOOKUP(B6663,属性中转表!$K$2:$O$21,5,FALSE),"")</f>
        <v/>
      </c>
      <c r="N6663" s="20" t="str">
        <f>IF(B6663=25,VLOOKUP(A6663,英雄数据表!A:L,8,FALSE),IF(B6663=50,VLOOKUP(A6663,英雄数据表!A:L,12,0),""))</f>
        <v/>
      </c>
    </row>
    <row r="6664" spans="1:14" x14ac:dyDescent="0.3">
      <c r="A6664" s="20">
        <v>45066</v>
      </c>
      <c r="B6664" s="21">
        <f t="shared" si="442"/>
        <v>63</v>
      </c>
      <c r="C6664" s="21">
        <v>5</v>
      </c>
      <c r="D6664" s="21">
        <f>VLOOKUP(A6664,英雄数据表!A:D,4,0)</f>
        <v>4</v>
      </c>
      <c r="E6664" s="20" t="str">
        <f>VLOOKUP(A6664,英雄数据表!A:C,3,0)</f>
        <v>梦境守护</v>
      </c>
      <c r="F6664" s="20">
        <f t="shared" si="443"/>
        <v>45066</v>
      </c>
      <c r="G6664" s="20">
        <f t="shared" si="444"/>
        <v>45066</v>
      </c>
      <c r="H6664" s="21" t="str">
        <f>VLOOKUP(B6664,属性中转表!A:F,6,FALSE)</f>
        <v>"hp":253800,"atk":7050</v>
      </c>
      <c r="I6664" s="20" t="str">
        <f>IF(VLOOKUP(B6664,属性中转表!A:G,7,FALSE)=0,"",VLOOKUP(VLOOKUP(B6664,属性中转表!A:G,7,FALSE),属性中转表!$K$2:$P$21,6,0))&amp;IF(VLOOKUP(B6664,属性中转表!A:G,7,FALSE)&gt;=50,VLOOKUP(A6664,英雄数据表!A:K,9,0),IF(VLOOKUP(B6664,属性中转表!A:G,7,FALSE)&gt;=25,VLOOKUP(A6664,英雄数据表!A:K,5,0),""))</f>
        <v>"atk":300,"hp":5000,"undpspro":150,"pvpdpspro":50,"pvpundpspro":50,"baojipro":100</v>
      </c>
      <c r="J6664" s="20" t="str">
        <f>IF(I6664="","",属性中转表!$I$1&amp;(IF(VLOOKUP(B6664,属性中转表!A:G,7,FALSE)=0,0,VLOOKUP(VLOOKUP(B6664,属性中转表!A:G,7,FALSE),属性中转表!$K$2:$P$21,4,0)))+IFERROR(VLOOKUP(A6664,英雄数据表!A:K,IF(武魂!B6664&gt;=50,10,IF(武魂!B6664&gt;=25,6)),0),0))</f>
        <v>,"dpspro":150</v>
      </c>
      <c r="K6664" s="32" t="str">
        <f t="shared" si="441"/>
        <v>"atk":300,"hp":5000,"undpspro":150,"pvpdpspro":50,"pvpundpspro":50,"baojipro":100,"dpspro":150</v>
      </c>
      <c r="L6664" s="20" t="str">
        <f>IF(B6664&gt;=50,VLOOKUP(A6664,英雄数据表!A:L,11,FALSE),IF(B6664&gt;=25,VLOOKUP(A6664,英雄数据表!A:L,7,0),""))</f>
        <v>"4506602004"</v>
      </c>
      <c r="M6664" s="20" t="str">
        <f>IFERROR(VLOOKUP(B6664,属性中转表!$K$2:$O$21,5,FALSE),"")</f>
        <v/>
      </c>
      <c r="N6664" s="20" t="str">
        <f>IF(B6664=25,VLOOKUP(A6664,英雄数据表!A:L,8,FALSE),IF(B6664=50,VLOOKUP(A6664,英雄数据表!A:L,12,0),""))</f>
        <v/>
      </c>
    </row>
    <row r="6665" spans="1:14" x14ac:dyDescent="0.3">
      <c r="A6665" s="20">
        <v>45066</v>
      </c>
      <c r="B6665" s="21">
        <f t="shared" si="442"/>
        <v>64</v>
      </c>
      <c r="C6665" s="21">
        <v>5</v>
      </c>
      <c r="D6665" s="21">
        <f>VLOOKUP(A6665,英雄数据表!A:D,4,0)</f>
        <v>4</v>
      </c>
      <c r="E6665" s="20" t="str">
        <f>VLOOKUP(A6665,英雄数据表!A:C,3,0)</f>
        <v>梦境守护</v>
      </c>
      <c r="F6665" s="20">
        <f t="shared" si="443"/>
        <v>45066</v>
      </c>
      <c r="G6665" s="20">
        <f t="shared" si="444"/>
        <v>45066</v>
      </c>
      <c r="H6665" s="21" t="str">
        <f>VLOOKUP(B6665,属性中转表!A:F,6,FALSE)</f>
        <v>"hp":259200,"atk":7200</v>
      </c>
      <c r="I6665" s="20" t="str">
        <f>IF(VLOOKUP(B6665,属性中转表!A:G,7,FALSE)=0,"",VLOOKUP(VLOOKUP(B6665,属性中转表!A:G,7,FALSE),属性中转表!$K$2:$P$21,6,0))&amp;IF(VLOOKUP(B6665,属性中转表!A:G,7,FALSE)&gt;=50,VLOOKUP(A6665,英雄数据表!A:K,9,0),IF(VLOOKUP(B6665,属性中转表!A:G,7,FALSE)&gt;=25,VLOOKUP(A6665,英雄数据表!A:K,5,0),""))</f>
        <v>"atk":300,"hp":5000,"undpspro":150,"pvpdpspro":50,"pvpundpspro":50,"baojipro":100</v>
      </c>
      <c r="J6665" s="20" t="str">
        <f>IF(I6665="","",属性中转表!$I$1&amp;(IF(VLOOKUP(B6665,属性中转表!A:G,7,FALSE)=0,0,VLOOKUP(VLOOKUP(B6665,属性中转表!A:G,7,FALSE),属性中转表!$K$2:$P$21,4,0)))+IFERROR(VLOOKUP(A6665,英雄数据表!A:K,IF(武魂!B6665&gt;=50,10,IF(武魂!B6665&gt;=25,6)),0),0))</f>
        <v>,"dpspro":150</v>
      </c>
      <c r="K6665" s="32" t="str">
        <f t="shared" si="441"/>
        <v>"atk":300,"hp":5000,"undpspro":150,"pvpdpspro":50,"pvpundpspro":50,"baojipro":100,"dpspro":150</v>
      </c>
      <c r="L6665" s="20" t="str">
        <f>IF(B6665&gt;=50,VLOOKUP(A6665,英雄数据表!A:L,11,FALSE),IF(B6665&gt;=25,VLOOKUP(A6665,英雄数据表!A:L,7,0),""))</f>
        <v>"4506602004"</v>
      </c>
      <c r="M6665" s="20" t="str">
        <f>IFERROR(VLOOKUP(B6665,属性中转表!$K$2:$O$21,5,FALSE),"")</f>
        <v/>
      </c>
      <c r="N6665" s="20" t="str">
        <f>IF(B6665=25,VLOOKUP(A6665,英雄数据表!A:L,8,FALSE),IF(B6665=50,VLOOKUP(A6665,英雄数据表!A:L,12,0),""))</f>
        <v/>
      </c>
    </row>
    <row r="6666" spans="1:14" x14ac:dyDescent="0.3">
      <c r="A6666" s="20">
        <v>45066</v>
      </c>
      <c r="B6666" s="21">
        <f t="shared" si="442"/>
        <v>65</v>
      </c>
      <c r="C6666" s="21">
        <v>5</v>
      </c>
      <c r="D6666" s="21">
        <f>VLOOKUP(A6666,英雄数据表!A:D,4,0)</f>
        <v>4</v>
      </c>
      <c r="E6666" s="20" t="str">
        <f>VLOOKUP(A6666,英雄数据表!A:C,3,0)</f>
        <v>梦境守护</v>
      </c>
      <c r="F6666" s="20">
        <f t="shared" si="443"/>
        <v>45066</v>
      </c>
      <c r="G6666" s="20">
        <f t="shared" si="444"/>
        <v>45066</v>
      </c>
      <c r="H6666" s="21" t="str">
        <f>VLOOKUP(B6666,属性中转表!A:F,6,FALSE)</f>
        <v>"hp":264600,"atk":7350</v>
      </c>
      <c r="I6666" s="20" t="str">
        <f>IF(VLOOKUP(B6666,属性中转表!A:G,7,FALSE)=0,"",VLOOKUP(VLOOKUP(B6666,属性中转表!A:G,7,FALSE),属性中转表!$K$2:$P$21,6,0))&amp;IF(VLOOKUP(B6666,属性中转表!A:G,7,FALSE)&gt;=50,VLOOKUP(A6666,英雄数据表!A:K,9,0),IF(VLOOKUP(B6666,属性中转表!A:G,7,FALSE)&gt;=25,VLOOKUP(A6666,英雄数据表!A:K,5,0),""))</f>
        <v>"atk":300,"hp":5000,"undpspro":150,"pvpdpspro":100,"pvpundpspro":50,"baojipro":100</v>
      </c>
      <c r="J6666" s="20" t="str">
        <f>IF(I6666="","",属性中转表!$I$1&amp;(IF(VLOOKUP(B6666,属性中转表!A:G,7,FALSE)=0,0,VLOOKUP(VLOOKUP(B6666,属性中转表!A:G,7,FALSE),属性中转表!$K$2:$P$21,4,0)))+IFERROR(VLOOKUP(A6666,英雄数据表!A:K,IF(武魂!B6666&gt;=50,10,IF(武魂!B6666&gt;=25,6)),0),0))</f>
        <v>,"dpspro":150</v>
      </c>
      <c r="K6666" s="32" t="str">
        <f t="shared" si="441"/>
        <v>"atk":300,"hp":5000,"undpspro":150,"pvpdpspro":100,"pvpundpspro":50,"baojipro":100,"dpspro":150</v>
      </c>
      <c r="L6666" s="20" t="str">
        <f>IF(B6666&gt;=50,VLOOKUP(A6666,英雄数据表!A:L,11,FALSE),IF(B6666&gt;=25,VLOOKUP(A6666,英雄数据表!A:L,7,0),""))</f>
        <v>"4506602004"</v>
      </c>
      <c r="M6666" s="20" t="str">
        <f>IFERROR(VLOOKUP(B6666,属性中转表!$K$2:$O$21,5,FALSE),"")</f>
        <v>"pvpdpspro":50</v>
      </c>
      <c r="N6666" s="20" t="str">
        <f>IF(B6666=25,VLOOKUP(A6666,英雄数据表!A:L,8,FALSE),IF(B6666=50,VLOOKUP(A6666,英雄数据表!A:L,12,0),""))</f>
        <v/>
      </c>
    </row>
    <row r="6667" spans="1:14" x14ac:dyDescent="0.3">
      <c r="A6667" s="20">
        <v>45066</v>
      </c>
      <c r="B6667" s="21">
        <f t="shared" si="442"/>
        <v>66</v>
      </c>
      <c r="C6667" s="21">
        <v>5</v>
      </c>
      <c r="D6667" s="21">
        <f>VLOOKUP(A6667,英雄数据表!A:D,4,0)</f>
        <v>4</v>
      </c>
      <c r="E6667" s="20" t="str">
        <f>VLOOKUP(A6667,英雄数据表!A:C,3,0)</f>
        <v>梦境守护</v>
      </c>
      <c r="F6667" s="20">
        <f t="shared" si="443"/>
        <v>45066</v>
      </c>
      <c r="G6667" s="20">
        <f t="shared" si="444"/>
        <v>45066</v>
      </c>
      <c r="H6667" s="21" t="str">
        <f>VLOOKUP(B6667,属性中转表!A:F,6,FALSE)</f>
        <v>"hp":270000,"atk":7500</v>
      </c>
      <c r="I6667" s="20" t="str">
        <f>IF(VLOOKUP(B6667,属性中转表!A:G,7,FALSE)=0,"",VLOOKUP(VLOOKUP(B6667,属性中转表!A:G,7,FALSE),属性中转表!$K$2:$P$21,6,0))&amp;IF(VLOOKUP(B6667,属性中转表!A:G,7,FALSE)&gt;=50,VLOOKUP(A6667,英雄数据表!A:K,9,0),IF(VLOOKUP(B6667,属性中转表!A:G,7,FALSE)&gt;=25,VLOOKUP(A6667,英雄数据表!A:K,5,0),""))</f>
        <v>"atk":300,"hp":5000,"undpspro":150,"pvpdpspro":100,"pvpundpspro":50,"baojipro":100</v>
      </c>
      <c r="J6667" s="20" t="str">
        <f>IF(I6667="","",属性中转表!$I$1&amp;(IF(VLOOKUP(B6667,属性中转表!A:G,7,FALSE)=0,0,VLOOKUP(VLOOKUP(B6667,属性中转表!A:G,7,FALSE),属性中转表!$K$2:$P$21,4,0)))+IFERROR(VLOOKUP(A6667,英雄数据表!A:K,IF(武魂!B6667&gt;=50,10,IF(武魂!B6667&gt;=25,6)),0),0))</f>
        <v>,"dpspro":150</v>
      </c>
      <c r="K6667" s="32" t="str">
        <f t="shared" si="441"/>
        <v>"atk":300,"hp":5000,"undpspro":150,"pvpdpspro":100,"pvpundpspro":50,"baojipro":100,"dpspro":150</v>
      </c>
      <c r="L6667" s="20" t="str">
        <f>IF(B6667&gt;=50,VLOOKUP(A6667,英雄数据表!A:L,11,FALSE),IF(B6667&gt;=25,VLOOKUP(A6667,英雄数据表!A:L,7,0),""))</f>
        <v>"4506602004"</v>
      </c>
      <c r="M6667" s="20" t="str">
        <f>IFERROR(VLOOKUP(B6667,属性中转表!$K$2:$O$21,5,FALSE),"")</f>
        <v/>
      </c>
      <c r="N6667" s="20" t="str">
        <f>IF(B6667=25,VLOOKUP(A6667,英雄数据表!A:L,8,FALSE),IF(B6667=50,VLOOKUP(A6667,英雄数据表!A:L,12,0),""))</f>
        <v/>
      </c>
    </row>
    <row r="6668" spans="1:14" x14ac:dyDescent="0.3">
      <c r="A6668" s="20">
        <v>45066</v>
      </c>
      <c r="B6668" s="21">
        <f t="shared" si="442"/>
        <v>67</v>
      </c>
      <c r="C6668" s="21">
        <v>5</v>
      </c>
      <c r="D6668" s="21">
        <f>VLOOKUP(A6668,英雄数据表!A:D,4,0)</f>
        <v>4</v>
      </c>
      <c r="E6668" s="20" t="str">
        <f>VLOOKUP(A6668,英雄数据表!A:C,3,0)</f>
        <v>梦境守护</v>
      </c>
      <c r="F6668" s="20">
        <f t="shared" si="443"/>
        <v>45066</v>
      </c>
      <c r="G6668" s="20">
        <f t="shared" si="444"/>
        <v>45066</v>
      </c>
      <c r="H6668" s="21" t="str">
        <f>VLOOKUP(B6668,属性中转表!A:F,6,FALSE)</f>
        <v>"hp":275400,"atk":7650</v>
      </c>
      <c r="I6668" s="20" t="str">
        <f>IF(VLOOKUP(B6668,属性中转表!A:G,7,FALSE)=0,"",VLOOKUP(VLOOKUP(B6668,属性中转表!A:G,7,FALSE),属性中转表!$K$2:$P$21,6,0))&amp;IF(VLOOKUP(B6668,属性中转表!A:G,7,FALSE)&gt;=50,VLOOKUP(A6668,英雄数据表!A:K,9,0),IF(VLOOKUP(B6668,属性中转表!A:G,7,FALSE)&gt;=25,VLOOKUP(A6668,英雄数据表!A:K,5,0),""))</f>
        <v>"atk":300,"hp":5000,"undpspro":150,"pvpdpspro":100,"pvpundpspro":50,"baojipro":100</v>
      </c>
      <c r="J6668" s="20" t="str">
        <f>IF(I6668="","",属性中转表!$I$1&amp;(IF(VLOOKUP(B6668,属性中转表!A:G,7,FALSE)=0,0,VLOOKUP(VLOOKUP(B6668,属性中转表!A:G,7,FALSE),属性中转表!$K$2:$P$21,4,0)))+IFERROR(VLOOKUP(A6668,英雄数据表!A:K,IF(武魂!B6668&gt;=50,10,IF(武魂!B6668&gt;=25,6)),0),0))</f>
        <v>,"dpspro":150</v>
      </c>
      <c r="K6668" s="32" t="str">
        <f t="shared" si="441"/>
        <v>"atk":300,"hp":5000,"undpspro":150,"pvpdpspro":100,"pvpundpspro":50,"baojipro":100,"dpspro":150</v>
      </c>
      <c r="L6668" s="20" t="str">
        <f>IF(B6668&gt;=50,VLOOKUP(A6668,英雄数据表!A:L,11,FALSE),IF(B6668&gt;=25,VLOOKUP(A6668,英雄数据表!A:L,7,0),""))</f>
        <v>"4506602004"</v>
      </c>
      <c r="M6668" s="20" t="str">
        <f>IFERROR(VLOOKUP(B6668,属性中转表!$K$2:$O$21,5,FALSE),"")</f>
        <v/>
      </c>
      <c r="N6668" s="20" t="str">
        <f>IF(B6668=25,VLOOKUP(A6668,英雄数据表!A:L,8,FALSE),IF(B6668=50,VLOOKUP(A6668,英雄数据表!A:L,12,0),""))</f>
        <v/>
      </c>
    </row>
    <row r="6669" spans="1:14" x14ac:dyDescent="0.3">
      <c r="A6669" s="20">
        <v>45066</v>
      </c>
      <c r="B6669" s="21">
        <f t="shared" si="442"/>
        <v>68</v>
      </c>
      <c r="C6669" s="21">
        <v>5</v>
      </c>
      <c r="D6669" s="21">
        <f>VLOOKUP(A6669,英雄数据表!A:D,4,0)</f>
        <v>4</v>
      </c>
      <c r="E6669" s="20" t="str">
        <f>VLOOKUP(A6669,英雄数据表!A:C,3,0)</f>
        <v>梦境守护</v>
      </c>
      <c r="F6669" s="20">
        <f t="shared" si="443"/>
        <v>45066</v>
      </c>
      <c r="G6669" s="20">
        <f t="shared" si="444"/>
        <v>45066</v>
      </c>
      <c r="H6669" s="21" t="str">
        <f>VLOOKUP(B6669,属性中转表!A:F,6,FALSE)</f>
        <v>"hp":280800,"atk":7800</v>
      </c>
      <c r="I6669" s="20" t="str">
        <f>IF(VLOOKUP(B6669,属性中转表!A:G,7,FALSE)=0,"",VLOOKUP(VLOOKUP(B6669,属性中转表!A:G,7,FALSE),属性中转表!$K$2:$P$21,6,0))&amp;IF(VLOOKUP(B6669,属性中转表!A:G,7,FALSE)&gt;=50,VLOOKUP(A6669,英雄数据表!A:K,9,0),IF(VLOOKUP(B6669,属性中转表!A:G,7,FALSE)&gt;=25,VLOOKUP(A6669,英雄数据表!A:K,5,0),""))</f>
        <v>"atk":300,"hp":5000,"undpspro":150,"pvpdpspro":100,"pvpundpspro":50,"baojipro":100</v>
      </c>
      <c r="J6669" s="20" t="str">
        <f>IF(I6669="","",属性中转表!$I$1&amp;(IF(VLOOKUP(B6669,属性中转表!A:G,7,FALSE)=0,0,VLOOKUP(VLOOKUP(B6669,属性中转表!A:G,7,FALSE),属性中转表!$K$2:$P$21,4,0)))+IFERROR(VLOOKUP(A6669,英雄数据表!A:K,IF(武魂!B6669&gt;=50,10,IF(武魂!B6669&gt;=25,6)),0),0))</f>
        <v>,"dpspro":150</v>
      </c>
      <c r="K6669" s="32" t="str">
        <f t="shared" si="441"/>
        <v>"atk":300,"hp":5000,"undpspro":150,"pvpdpspro":100,"pvpundpspro":50,"baojipro":100,"dpspro":150</v>
      </c>
      <c r="L6669" s="20" t="str">
        <f>IF(B6669&gt;=50,VLOOKUP(A6669,英雄数据表!A:L,11,FALSE),IF(B6669&gt;=25,VLOOKUP(A6669,英雄数据表!A:L,7,0),""))</f>
        <v>"4506602004"</v>
      </c>
      <c r="M6669" s="20" t="str">
        <f>IFERROR(VLOOKUP(B6669,属性中转表!$K$2:$O$21,5,FALSE),"")</f>
        <v/>
      </c>
      <c r="N6669" s="20" t="str">
        <f>IF(B6669=25,VLOOKUP(A6669,英雄数据表!A:L,8,FALSE),IF(B6669=50,VLOOKUP(A6669,英雄数据表!A:L,12,0),""))</f>
        <v/>
      </c>
    </row>
    <row r="6670" spans="1:14" x14ac:dyDescent="0.3">
      <c r="A6670" s="20">
        <v>45066</v>
      </c>
      <c r="B6670" s="21">
        <f t="shared" si="442"/>
        <v>69</v>
      </c>
      <c r="C6670" s="21">
        <v>5</v>
      </c>
      <c r="D6670" s="21">
        <f>VLOOKUP(A6670,英雄数据表!A:D,4,0)</f>
        <v>4</v>
      </c>
      <c r="E6670" s="20" t="str">
        <f>VLOOKUP(A6670,英雄数据表!A:C,3,0)</f>
        <v>梦境守护</v>
      </c>
      <c r="F6670" s="20">
        <f t="shared" si="443"/>
        <v>45066</v>
      </c>
      <c r="G6670" s="20">
        <f t="shared" si="444"/>
        <v>45066</v>
      </c>
      <c r="H6670" s="21" t="str">
        <f>VLOOKUP(B6670,属性中转表!A:F,6,FALSE)</f>
        <v>"hp":286200,"atk":7950</v>
      </c>
      <c r="I6670" s="20" t="str">
        <f>IF(VLOOKUP(B6670,属性中转表!A:G,7,FALSE)=0,"",VLOOKUP(VLOOKUP(B6670,属性中转表!A:G,7,FALSE),属性中转表!$K$2:$P$21,6,0))&amp;IF(VLOOKUP(B6670,属性中转表!A:G,7,FALSE)&gt;=50,VLOOKUP(A6670,英雄数据表!A:K,9,0),IF(VLOOKUP(B6670,属性中转表!A:G,7,FALSE)&gt;=25,VLOOKUP(A6670,英雄数据表!A:K,5,0),""))</f>
        <v>"atk":300,"hp":5000,"undpspro":150,"pvpdpspro":100,"pvpundpspro":50,"baojipro":100</v>
      </c>
      <c r="J6670" s="20" t="str">
        <f>IF(I6670="","",属性中转表!$I$1&amp;(IF(VLOOKUP(B6670,属性中转表!A:G,7,FALSE)=0,0,VLOOKUP(VLOOKUP(B6670,属性中转表!A:G,7,FALSE),属性中转表!$K$2:$P$21,4,0)))+IFERROR(VLOOKUP(A6670,英雄数据表!A:K,IF(武魂!B6670&gt;=50,10,IF(武魂!B6670&gt;=25,6)),0),0))</f>
        <v>,"dpspro":150</v>
      </c>
      <c r="K6670" s="32" t="str">
        <f t="shared" si="441"/>
        <v>"atk":300,"hp":5000,"undpspro":150,"pvpdpspro":100,"pvpundpspro":50,"baojipro":100,"dpspro":150</v>
      </c>
      <c r="L6670" s="20" t="str">
        <f>IF(B6670&gt;=50,VLOOKUP(A6670,英雄数据表!A:L,11,FALSE),IF(B6670&gt;=25,VLOOKUP(A6670,英雄数据表!A:L,7,0),""))</f>
        <v>"4506602004"</v>
      </c>
      <c r="M6670" s="20" t="str">
        <f>IFERROR(VLOOKUP(B6670,属性中转表!$K$2:$O$21,5,FALSE),"")</f>
        <v/>
      </c>
      <c r="N6670" s="20" t="str">
        <f>IF(B6670=25,VLOOKUP(A6670,英雄数据表!A:L,8,FALSE),IF(B6670=50,VLOOKUP(A6670,英雄数据表!A:L,12,0),""))</f>
        <v/>
      </c>
    </row>
    <row r="6671" spans="1:14" x14ac:dyDescent="0.3">
      <c r="A6671" s="20">
        <v>45066</v>
      </c>
      <c r="B6671" s="21">
        <f t="shared" si="442"/>
        <v>70</v>
      </c>
      <c r="C6671" s="21">
        <v>5</v>
      </c>
      <c r="D6671" s="21">
        <f>VLOOKUP(A6671,英雄数据表!A:D,4,0)</f>
        <v>4</v>
      </c>
      <c r="E6671" s="20" t="str">
        <f>VLOOKUP(A6671,英雄数据表!A:C,3,0)</f>
        <v>梦境守护</v>
      </c>
      <c r="F6671" s="20">
        <f t="shared" si="443"/>
        <v>45066</v>
      </c>
      <c r="G6671" s="20">
        <f t="shared" si="444"/>
        <v>45066</v>
      </c>
      <c r="H6671" s="21" t="str">
        <f>VLOOKUP(B6671,属性中转表!A:F,6,FALSE)</f>
        <v>"hp":291600,"atk":8100</v>
      </c>
      <c r="I6671" s="20" t="str">
        <f>IF(VLOOKUP(B6671,属性中转表!A:G,7,FALSE)=0,"",VLOOKUP(VLOOKUP(B6671,属性中转表!A:G,7,FALSE),属性中转表!$K$2:$P$21,6,0))&amp;IF(VLOOKUP(B6671,属性中转表!A:G,7,FALSE)&gt;=50,VLOOKUP(A6671,英雄数据表!A:K,9,0),IF(VLOOKUP(B6671,属性中转表!A:G,7,FALSE)&gt;=25,VLOOKUP(A6671,英雄数据表!A:K,5,0),""))</f>
        <v>"atk":300,"hp":5000,"undpspro":150,"pvpdpspro":100,"pvpundpspro":100,"baojipro":100</v>
      </c>
      <c r="J6671" s="20" t="str">
        <f>IF(I6671="","",属性中转表!$I$1&amp;(IF(VLOOKUP(B6671,属性中转表!A:G,7,FALSE)=0,0,VLOOKUP(VLOOKUP(B6671,属性中转表!A:G,7,FALSE),属性中转表!$K$2:$P$21,4,0)))+IFERROR(VLOOKUP(A6671,英雄数据表!A:K,IF(武魂!B6671&gt;=50,10,IF(武魂!B6671&gt;=25,6)),0),0))</f>
        <v>,"dpspro":150</v>
      </c>
      <c r="K6671" s="32" t="str">
        <f t="shared" si="441"/>
        <v>"atk":300,"hp":5000,"undpspro":150,"pvpdpspro":100,"pvpundpspro":100,"baojipro":100,"dpspro":150</v>
      </c>
      <c r="L6671" s="20" t="str">
        <f>IF(B6671&gt;=50,VLOOKUP(A6671,英雄数据表!A:L,11,FALSE),IF(B6671&gt;=25,VLOOKUP(A6671,英雄数据表!A:L,7,0),""))</f>
        <v>"4506602004"</v>
      </c>
      <c r="M6671" s="20" t="str">
        <f>IFERROR(VLOOKUP(B6671,属性中转表!$K$2:$O$21,5,FALSE),"")</f>
        <v>"pvpundpspro":50</v>
      </c>
      <c r="N6671" s="20" t="str">
        <f>IF(B6671=25,VLOOKUP(A6671,英雄数据表!A:L,8,FALSE),IF(B6671=50,VLOOKUP(A6671,英雄数据表!A:L,12,0),""))</f>
        <v/>
      </c>
    </row>
    <row r="6672" spans="1:14" x14ac:dyDescent="0.3">
      <c r="A6672" s="20">
        <v>45066</v>
      </c>
      <c r="B6672" s="21">
        <f t="shared" si="442"/>
        <v>71</v>
      </c>
      <c r="C6672" s="21">
        <v>5</v>
      </c>
      <c r="D6672" s="21">
        <f>VLOOKUP(A6672,英雄数据表!A:D,4,0)</f>
        <v>4</v>
      </c>
      <c r="E6672" s="20" t="str">
        <f>VLOOKUP(A6672,英雄数据表!A:C,3,0)</f>
        <v>梦境守护</v>
      </c>
      <c r="F6672" s="20">
        <f t="shared" si="443"/>
        <v>45066</v>
      </c>
      <c r="G6672" s="20">
        <f t="shared" si="444"/>
        <v>45066</v>
      </c>
      <c r="H6672" s="21" t="str">
        <f>VLOOKUP(B6672,属性中转表!A:F,6,FALSE)</f>
        <v>"hp":297000,"atk":8250</v>
      </c>
      <c r="I6672" s="20" t="str">
        <f>IF(VLOOKUP(B6672,属性中转表!A:G,7,FALSE)=0,"",VLOOKUP(VLOOKUP(B6672,属性中转表!A:G,7,FALSE),属性中转表!$K$2:$P$21,6,0))&amp;IF(VLOOKUP(B6672,属性中转表!A:G,7,FALSE)&gt;=50,VLOOKUP(A6672,英雄数据表!A:K,9,0),IF(VLOOKUP(B6672,属性中转表!A:G,7,FALSE)&gt;=25,VLOOKUP(A6672,英雄数据表!A:K,5,0),""))</f>
        <v>"atk":300,"hp":5000,"undpspro":150,"pvpdpspro":100,"pvpundpspro":100,"baojipro":100</v>
      </c>
      <c r="J6672" s="20" t="str">
        <f>IF(I6672="","",属性中转表!$I$1&amp;(IF(VLOOKUP(B6672,属性中转表!A:G,7,FALSE)=0,0,VLOOKUP(VLOOKUP(B6672,属性中转表!A:G,7,FALSE),属性中转表!$K$2:$P$21,4,0)))+IFERROR(VLOOKUP(A6672,英雄数据表!A:K,IF(武魂!B6672&gt;=50,10,IF(武魂!B6672&gt;=25,6)),0),0))</f>
        <v>,"dpspro":150</v>
      </c>
      <c r="K6672" s="32" t="str">
        <f t="shared" si="441"/>
        <v>"atk":300,"hp":5000,"undpspro":150,"pvpdpspro":100,"pvpundpspro":100,"baojipro":100,"dpspro":150</v>
      </c>
      <c r="L6672" s="20" t="str">
        <f>IF(B6672&gt;=50,VLOOKUP(A6672,英雄数据表!A:L,11,FALSE),IF(B6672&gt;=25,VLOOKUP(A6672,英雄数据表!A:L,7,0),""))</f>
        <v>"4506602004"</v>
      </c>
      <c r="M6672" s="20" t="str">
        <f>IFERROR(VLOOKUP(B6672,属性中转表!$K$2:$O$21,5,FALSE),"")</f>
        <v/>
      </c>
      <c r="N6672" s="20" t="str">
        <f>IF(B6672=25,VLOOKUP(A6672,英雄数据表!A:L,8,FALSE),IF(B6672=50,VLOOKUP(A6672,英雄数据表!A:L,12,0),""))</f>
        <v/>
      </c>
    </row>
    <row r="6673" spans="1:14" x14ac:dyDescent="0.3">
      <c r="A6673" s="20">
        <v>45066</v>
      </c>
      <c r="B6673" s="21">
        <f t="shared" si="442"/>
        <v>72</v>
      </c>
      <c r="C6673" s="21">
        <v>5</v>
      </c>
      <c r="D6673" s="21">
        <f>VLOOKUP(A6673,英雄数据表!A:D,4,0)</f>
        <v>4</v>
      </c>
      <c r="E6673" s="20" t="str">
        <f>VLOOKUP(A6673,英雄数据表!A:C,3,0)</f>
        <v>梦境守护</v>
      </c>
      <c r="F6673" s="20">
        <f t="shared" si="443"/>
        <v>45066</v>
      </c>
      <c r="G6673" s="20">
        <f t="shared" si="444"/>
        <v>45066</v>
      </c>
      <c r="H6673" s="21" t="str">
        <f>VLOOKUP(B6673,属性中转表!A:F,6,FALSE)</f>
        <v>"hp":302400,"atk":8400</v>
      </c>
      <c r="I6673" s="20" t="str">
        <f>IF(VLOOKUP(B6673,属性中转表!A:G,7,FALSE)=0,"",VLOOKUP(VLOOKUP(B6673,属性中转表!A:G,7,FALSE),属性中转表!$K$2:$P$21,6,0))&amp;IF(VLOOKUP(B6673,属性中转表!A:G,7,FALSE)&gt;=50,VLOOKUP(A6673,英雄数据表!A:K,9,0),IF(VLOOKUP(B6673,属性中转表!A:G,7,FALSE)&gt;=25,VLOOKUP(A6673,英雄数据表!A:K,5,0),""))</f>
        <v>"atk":300,"hp":5000,"undpspro":150,"pvpdpspro":100,"pvpundpspro":100,"baojipro":100</v>
      </c>
      <c r="J6673" s="20" t="str">
        <f>IF(I6673="","",属性中转表!$I$1&amp;(IF(VLOOKUP(B6673,属性中转表!A:G,7,FALSE)=0,0,VLOOKUP(VLOOKUP(B6673,属性中转表!A:G,7,FALSE),属性中转表!$K$2:$P$21,4,0)))+IFERROR(VLOOKUP(A6673,英雄数据表!A:K,IF(武魂!B6673&gt;=50,10,IF(武魂!B6673&gt;=25,6)),0),0))</f>
        <v>,"dpspro":150</v>
      </c>
      <c r="K6673" s="32" t="str">
        <f t="shared" si="441"/>
        <v>"atk":300,"hp":5000,"undpspro":150,"pvpdpspro":100,"pvpundpspro":100,"baojipro":100,"dpspro":150</v>
      </c>
      <c r="L6673" s="20" t="str">
        <f>IF(B6673&gt;=50,VLOOKUP(A6673,英雄数据表!A:L,11,FALSE),IF(B6673&gt;=25,VLOOKUP(A6673,英雄数据表!A:L,7,0),""))</f>
        <v>"4506602004"</v>
      </c>
      <c r="M6673" s="20" t="str">
        <f>IFERROR(VLOOKUP(B6673,属性中转表!$K$2:$O$21,5,FALSE),"")</f>
        <v/>
      </c>
      <c r="N6673" s="20" t="str">
        <f>IF(B6673=25,VLOOKUP(A6673,英雄数据表!A:L,8,FALSE),IF(B6673=50,VLOOKUP(A6673,英雄数据表!A:L,12,0),""))</f>
        <v/>
      </c>
    </row>
    <row r="6674" spans="1:14" x14ac:dyDescent="0.3">
      <c r="A6674" s="20">
        <v>45066</v>
      </c>
      <c r="B6674" s="21">
        <f t="shared" si="442"/>
        <v>73</v>
      </c>
      <c r="C6674" s="21">
        <v>5</v>
      </c>
      <c r="D6674" s="21">
        <f>VLOOKUP(A6674,英雄数据表!A:D,4,0)</f>
        <v>4</v>
      </c>
      <c r="E6674" s="20" t="str">
        <f>VLOOKUP(A6674,英雄数据表!A:C,3,0)</f>
        <v>梦境守护</v>
      </c>
      <c r="F6674" s="20">
        <f t="shared" si="443"/>
        <v>45066</v>
      </c>
      <c r="G6674" s="20">
        <f t="shared" si="444"/>
        <v>45066</v>
      </c>
      <c r="H6674" s="21" t="str">
        <f>VLOOKUP(B6674,属性中转表!A:F,6,FALSE)</f>
        <v>"hp":307800,"atk":8550</v>
      </c>
      <c r="I6674" s="20" t="str">
        <f>IF(VLOOKUP(B6674,属性中转表!A:G,7,FALSE)=0,"",VLOOKUP(VLOOKUP(B6674,属性中转表!A:G,7,FALSE),属性中转表!$K$2:$P$21,6,0))&amp;IF(VLOOKUP(B6674,属性中转表!A:G,7,FALSE)&gt;=50,VLOOKUP(A6674,英雄数据表!A:K,9,0),IF(VLOOKUP(B6674,属性中转表!A:G,7,FALSE)&gt;=25,VLOOKUP(A6674,英雄数据表!A:K,5,0),""))</f>
        <v>"atk":300,"hp":5000,"undpspro":150,"pvpdpspro":100,"pvpundpspro":100,"baojipro":100</v>
      </c>
      <c r="J6674" s="20" t="str">
        <f>IF(I6674="","",属性中转表!$I$1&amp;(IF(VLOOKUP(B6674,属性中转表!A:G,7,FALSE)=0,0,VLOOKUP(VLOOKUP(B6674,属性中转表!A:G,7,FALSE),属性中转表!$K$2:$P$21,4,0)))+IFERROR(VLOOKUP(A6674,英雄数据表!A:K,IF(武魂!B6674&gt;=50,10,IF(武魂!B6674&gt;=25,6)),0),0))</f>
        <v>,"dpspro":150</v>
      </c>
      <c r="K6674" s="32" t="str">
        <f t="shared" si="441"/>
        <v>"atk":300,"hp":5000,"undpspro":150,"pvpdpspro":100,"pvpundpspro":100,"baojipro":100,"dpspro":150</v>
      </c>
      <c r="L6674" s="20" t="str">
        <f>IF(B6674&gt;=50,VLOOKUP(A6674,英雄数据表!A:L,11,FALSE),IF(B6674&gt;=25,VLOOKUP(A6674,英雄数据表!A:L,7,0),""))</f>
        <v>"4506602004"</v>
      </c>
      <c r="M6674" s="20" t="str">
        <f>IFERROR(VLOOKUP(B6674,属性中转表!$K$2:$O$21,5,FALSE),"")</f>
        <v/>
      </c>
      <c r="N6674" s="20" t="str">
        <f>IF(B6674=25,VLOOKUP(A6674,英雄数据表!A:L,8,FALSE),IF(B6674=50,VLOOKUP(A6674,英雄数据表!A:L,12,0),""))</f>
        <v/>
      </c>
    </row>
    <row r="6675" spans="1:14" x14ac:dyDescent="0.3">
      <c r="A6675" s="20">
        <v>45066</v>
      </c>
      <c r="B6675" s="21">
        <f t="shared" si="442"/>
        <v>74</v>
      </c>
      <c r="C6675" s="21">
        <v>5</v>
      </c>
      <c r="D6675" s="21">
        <f>VLOOKUP(A6675,英雄数据表!A:D,4,0)</f>
        <v>4</v>
      </c>
      <c r="E6675" s="20" t="str">
        <f>VLOOKUP(A6675,英雄数据表!A:C,3,0)</f>
        <v>梦境守护</v>
      </c>
      <c r="F6675" s="20">
        <f t="shared" si="443"/>
        <v>45066</v>
      </c>
      <c r="G6675" s="20">
        <f t="shared" si="444"/>
        <v>45066</v>
      </c>
      <c r="H6675" s="21" t="str">
        <f>VLOOKUP(B6675,属性中转表!A:F,6,FALSE)</f>
        <v>"hp":313200,"atk":8700</v>
      </c>
      <c r="I6675" s="20" t="str">
        <f>IF(VLOOKUP(B6675,属性中转表!A:G,7,FALSE)=0,"",VLOOKUP(VLOOKUP(B6675,属性中转表!A:G,7,FALSE),属性中转表!$K$2:$P$21,6,0))&amp;IF(VLOOKUP(B6675,属性中转表!A:G,7,FALSE)&gt;=50,VLOOKUP(A6675,英雄数据表!A:K,9,0),IF(VLOOKUP(B6675,属性中转表!A:G,7,FALSE)&gt;=25,VLOOKUP(A6675,英雄数据表!A:K,5,0),""))</f>
        <v>"atk":300,"hp":5000,"undpspro":150,"pvpdpspro":100,"pvpundpspro":100,"baojipro":100</v>
      </c>
      <c r="J6675" s="20" t="str">
        <f>IF(I6675="","",属性中转表!$I$1&amp;(IF(VLOOKUP(B6675,属性中转表!A:G,7,FALSE)=0,0,VLOOKUP(VLOOKUP(B6675,属性中转表!A:G,7,FALSE),属性中转表!$K$2:$P$21,4,0)))+IFERROR(VLOOKUP(A6675,英雄数据表!A:K,IF(武魂!B6675&gt;=50,10,IF(武魂!B6675&gt;=25,6)),0),0))</f>
        <v>,"dpspro":150</v>
      </c>
      <c r="K6675" s="32" t="str">
        <f t="shared" si="441"/>
        <v>"atk":300,"hp":5000,"undpspro":150,"pvpdpspro":100,"pvpundpspro":100,"baojipro":100,"dpspro":150</v>
      </c>
      <c r="L6675" s="20" t="str">
        <f>IF(B6675&gt;=50,VLOOKUP(A6675,英雄数据表!A:L,11,FALSE),IF(B6675&gt;=25,VLOOKUP(A6675,英雄数据表!A:L,7,0),""))</f>
        <v>"4506602004"</v>
      </c>
      <c r="M6675" s="20" t="str">
        <f>IFERROR(VLOOKUP(B6675,属性中转表!$K$2:$O$21,5,FALSE),"")</f>
        <v/>
      </c>
      <c r="N6675" s="20" t="str">
        <f>IF(B6675=25,VLOOKUP(A6675,英雄数据表!A:L,8,FALSE),IF(B6675=50,VLOOKUP(A6675,英雄数据表!A:L,12,0),""))</f>
        <v/>
      </c>
    </row>
    <row r="6676" spans="1:14" x14ac:dyDescent="0.3">
      <c r="A6676" s="20">
        <v>45066</v>
      </c>
      <c r="B6676" s="21">
        <f t="shared" si="442"/>
        <v>75</v>
      </c>
      <c r="C6676" s="21">
        <v>5</v>
      </c>
      <c r="D6676" s="21">
        <f>VLOOKUP(A6676,英雄数据表!A:D,4,0)</f>
        <v>4</v>
      </c>
      <c r="E6676" s="20" t="str">
        <f>VLOOKUP(A6676,英雄数据表!A:C,3,0)</f>
        <v>梦境守护</v>
      </c>
      <c r="F6676" s="20">
        <f t="shared" si="443"/>
        <v>45066</v>
      </c>
      <c r="G6676" s="20">
        <f t="shared" si="444"/>
        <v>45066</v>
      </c>
      <c r="H6676" s="21" t="str">
        <f>VLOOKUP(B6676,属性中转表!A:F,6,FALSE)</f>
        <v>"hp":318600,"atk":8850</v>
      </c>
      <c r="I6676" s="20" t="str">
        <f>IF(VLOOKUP(B6676,属性中转表!A:G,7,FALSE)=0,"",VLOOKUP(VLOOKUP(B6676,属性中转表!A:G,7,FALSE),属性中转表!$K$2:$P$21,6,0))&amp;IF(VLOOKUP(B6676,属性中转表!A:G,7,FALSE)&gt;=50,VLOOKUP(A6676,英雄数据表!A:K,9,0),IF(VLOOKUP(B6676,属性中转表!A:G,7,FALSE)&gt;=25,VLOOKUP(A6676,英雄数据表!A:K,5,0),""))</f>
        <v>"atk":600,"hp":10000,"undpspro":150,"pvpdpspro":100,"pvpundpspro":100,"speed":10,"baojipro":100</v>
      </c>
      <c r="J6676" s="20" t="str">
        <f>IF(I6676="","",属性中转表!$I$1&amp;(IF(VLOOKUP(B6676,属性中转表!A:G,7,FALSE)=0,0,VLOOKUP(VLOOKUP(B6676,属性中转表!A:G,7,FALSE),属性中转表!$K$2:$P$21,4,0)))+IFERROR(VLOOKUP(A6676,英雄数据表!A:K,IF(武魂!B6676&gt;=50,10,IF(武魂!B6676&gt;=25,6)),0),0))</f>
        <v>,"dpspro":150</v>
      </c>
      <c r="K6676" s="32" t="str">
        <f t="shared" si="441"/>
        <v>"atk":600,"hp":10000,"undpspro":150,"pvpdpspro":100,"pvpundpspro":100,"speed":10,"baojipro":100,"dpspro":150</v>
      </c>
      <c r="L6676" s="20" t="str">
        <f>IF(B6676&gt;=50,VLOOKUP(A6676,英雄数据表!A:L,11,FALSE),IF(B6676&gt;=25,VLOOKUP(A6676,英雄数据表!A:L,7,0),""))</f>
        <v>"4506602004"</v>
      </c>
      <c r="M6676" s="20" t="str">
        <f>IFERROR(VLOOKUP(B6676,属性中转表!$K$2:$O$21,5,FALSE),"")</f>
        <v>"speed":10,"atk":300,"hp":5000</v>
      </c>
      <c r="N6676" s="20" t="str">
        <f>IF(B6676=25,VLOOKUP(A6676,英雄数据表!A:L,8,FALSE),IF(B6676=50,VLOOKUP(A6676,英雄数据表!A:L,12,0),""))</f>
        <v/>
      </c>
    </row>
    <row r="6677" spans="1:14" x14ac:dyDescent="0.3">
      <c r="A6677" s="20">
        <v>45066</v>
      </c>
      <c r="B6677" s="21">
        <f t="shared" si="442"/>
        <v>76</v>
      </c>
      <c r="C6677" s="21">
        <v>5</v>
      </c>
      <c r="D6677" s="21">
        <f>VLOOKUP(A6677,英雄数据表!A:D,4,0)</f>
        <v>4</v>
      </c>
      <c r="E6677" s="20" t="str">
        <f>VLOOKUP(A6677,英雄数据表!A:C,3,0)</f>
        <v>梦境守护</v>
      </c>
      <c r="F6677" s="20">
        <f t="shared" si="443"/>
        <v>45066</v>
      </c>
      <c r="G6677" s="20">
        <f t="shared" si="444"/>
        <v>45066</v>
      </c>
      <c r="H6677" s="21" t="str">
        <f>VLOOKUP(B6677,属性中转表!A:F,6,FALSE)</f>
        <v>"hp":324000,"atk":9000</v>
      </c>
      <c r="I6677" s="20" t="str">
        <f>IF(VLOOKUP(B6677,属性中转表!A:G,7,FALSE)=0,"",VLOOKUP(VLOOKUP(B6677,属性中转表!A:G,7,FALSE),属性中转表!$K$2:$P$21,6,0))&amp;IF(VLOOKUP(B6677,属性中转表!A:G,7,FALSE)&gt;=50,VLOOKUP(A6677,英雄数据表!A:K,9,0),IF(VLOOKUP(B6677,属性中转表!A:G,7,FALSE)&gt;=25,VLOOKUP(A6677,英雄数据表!A:K,5,0),""))</f>
        <v>"atk":600,"hp":10000,"undpspro":150,"pvpdpspro":100,"pvpundpspro":100,"speed":10,"baojipro":100</v>
      </c>
      <c r="J6677" s="20" t="str">
        <f>IF(I6677="","",属性中转表!$I$1&amp;(IF(VLOOKUP(B6677,属性中转表!A:G,7,FALSE)=0,0,VLOOKUP(VLOOKUP(B6677,属性中转表!A:G,7,FALSE),属性中转表!$K$2:$P$21,4,0)))+IFERROR(VLOOKUP(A6677,英雄数据表!A:K,IF(武魂!B6677&gt;=50,10,IF(武魂!B6677&gt;=25,6)),0),0))</f>
        <v>,"dpspro":150</v>
      </c>
      <c r="K6677" s="32" t="str">
        <f t="shared" si="441"/>
        <v>"atk":600,"hp":10000,"undpspro":150,"pvpdpspro":100,"pvpundpspro":100,"speed":10,"baojipro":100,"dpspro":150</v>
      </c>
      <c r="L6677" s="20" t="str">
        <f>IF(B6677&gt;=50,VLOOKUP(A6677,英雄数据表!A:L,11,FALSE),IF(B6677&gt;=25,VLOOKUP(A6677,英雄数据表!A:L,7,0),""))</f>
        <v>"4506602004"</v>
      </c>
      <c r="M6677" s="20" t="str">
        <f>IFERROR(VLOOKUP(B6677,属性中转表!$K$2:$O$21,5,FALSE),"")</f>
        <v/>
      </c>
      <c r="N6677" s="20" t="str">
        <f>IF(B6677=25,VLOOKUP(A6677,英雄数据表!A:L,8,FALSE),IF(B6677=50,VLOOKUP(A6677,英雄数据表!A:L,12,0),""))</f>
        <v/>
      </c>
    </row>
    <row r="6678" spans="1:14" x14ac:dyDescent="0.3">
      <c r="A6678" s="20">
        <v>45066</v>
      </c>
      <c r="B6678" s="21">
        <f t="shared" si="442"/>
        <v>77</v>
      </c>
      <c r="C6678" s="21">
        <v>5</v>
      </c>
      <c r="D6678" s="21">
        <f>VLOOKUP(A6678,英雄数据表!A:D,4,0)</f>
        <v>4</v>
      </c>
      <c r="E6678" s="20" t="str">
        <f>VLOOKUP(A6678,英雄数据表!A:C,3,0)</f>
        <v>梦境守护</v>
      </c>
      <c r="F6678" s="20">
        <f t="shared" si="443"/>
        <v>45066</v>
      </c>
      <c r="G6678" s="20">
        <f t="shared" si="444"/>
        <v>45066</v>
      </c>
      <c r="H6678" s="21" t="str">
        <f>VLOOKUP(B6678,属性中转表!A:F,6,FALSE)</f>
        <v>"hp":329400,"atk":9150</v>
      </c>
      <c r="I6678" s="20" t="str">
        <f>IF(VLOOKUP(B6678,属性中转表!A:G,7,FALSE)=0,"",VLOOKUP(VLOOKUP(B6678,属性中转表!A:G,7,FALSE),属性中转表!$K$2:$P$21,6,0))&amp;IF(VLOOKUP(B6678,属性中转表!A:G,7,FALSE)&gt;=50,VLOOKUP(A6678,英雄数据表!A:K,9,0),IF(VLOOKUP(B6678,属性中转表!A:G,7,FALSE)&gt;=25,VLOOKUP(A6678,英雄数据表!A:K,5,0),""))</f>
        <v>"atk":600,"hp":10000,"undpspro":150,"pvpdpspro":100,"pvpundpspro":100,"speed":10,"baojipro":100</v>
      </c>
      <c r="J6678" s="20" t="str">
        <f>IF(I6678="","",属性中转表!$I$1&amp;(IF(VLOOKUP(B6678,属性中转表!A:G,7,FALSE)=0,0,VLOOKUP(VLOOKUP(B6678,属性中转表!A:G,7,FALSE),属性中转表!$K$2:$P$21,4,0)))+IFERROR(VLOOKUP(A6678,英雄数据表!A:K,IF(武魂!B6678&gt;=50,10,IF(武魂!B6678&gt;=25,6)),0),0))</f>
        <v>,"dpspro":150</v>
      </c>
      <c r="K6678" s="32" t="str">
        <f t="shared" si="441"/>
        <v>"atk":600,"hp":10000,"undpspro":150,"pvpdpspro":100,"pvpundpspro":100,"speed":10,"baojipro":100,"dpspro":150</v>
      </c>
      <c r="L6678" s="20" t="str">
        <f>IF(B6678&gt;=50,VLOOKUP(A6678,英雄数据表!A:L,11,FALSE),IF(B6678&gt;=25,VLOOKUP(A6678,英雄数据表!A:L,7,0),""))</f>
        <v>"4506602004"</v>
      </c>
      <c r="M6678" s="20" t="str">
        <f>IFERROR(VLOOKUP(B6678,属性中转表!$K$2:$O$21,5,FALSE),"")</f>
        <v/>
      </c>
      <c r="N6678" s="20" t="str">
        <f>IF(B6678=25,VLOOKUP(A6678,英雄数据表!A:L,8,FALSE),IF(B6678=50,VLOOKUP(A6678,英雄数据表!A:L,12,0),""))</f>
        <v/>
      </c>
    </row>
    <row r="6679" spans="1:14" x14ac:dyDescent="0.3">
      <c r="A6679" s="20">
        <v>45066</v>
      </c>
      <c r="B6679" s="21">
        <f t="shared" si="442"/>
        <v>78</v>
      </c>
      <c r="C6679" s="21">
        <v>5</v>
      </c>
      <c r="D6679" s="21">
        <f>VLOOKUP(A6679,英雄数据表!A:D,4,0)</f>
        <v>4</v>
      </c>
      <c r="E6679" s="20" t="str">
        <f>VLOOKUP(A6679,英雄数据表!A:C,3,0)</f>
        <v>梦境守护</v>
      </c>
      <c r="F6679" s="20">
        <f t="shared" si="443"/>
        <v>45066</v>
      </c>
      <c r="G6679" s="20">
        <f t="shared" si="444"/>
        <v>45066</v>
      </c>
      <c r="H6679" s="21" t="str">
        <f>VLOOKUP(B6679,属性中转表!A:F,6,FALSE)</f>
        <v>"hp":334800,"atk":9300</v>
      </c>
      <c r="I6679" s="20" t="str">
        <f>IF(VLOOKUP(B6679,属性中转表!A:G,7,FALSE)=0,"",VLOOKUP(VLOOKUP(B6679,属性中转表!A:G,7,FALSE),属性中转表!$K$2:$P$21,6,0))&amp;IF(VLOOKUP(B6679,属性中转表!A:G,7,FALSE)&gt;=50,VLOOKUP(A6679,英雄数据表!A:K,9,0),IF(VLOOKUP(B6679,属性中转表!A:G,7,FALSE)&gt;=25,VLOOKUP(A6679,英雄数据表!A:K,5,0),""))</f>
        <v>"atk":600,"hp":10000,"undpspro":150,"pvpdpspro":100,"pvpundpspro":100,"speed":10,"baojipro":100</v>
      </c>
      <c r="J6679" s="20" t="str">
        <f>IF(I6679="","",属性中转表!$I$1&amp;(IF(VLOOKUP(B6679,属性中转表!A:G,7,FALSE)=0,0,VLOOKUP(VLOOKUP(B6679,属性中转表!A:G,7,FALSE),属性中转表!$K$2:$P$21,4,0)))+IFERROR(VLOOKUP(A6679,英雄数据表!A:K,IF(武魂!B6679&gt;=50,10,IF(武魂!B6679&gt;=25,6)),0),0))</f>
        <v>,"dpspro":150</v>
      </c>
      <c r="K6679" s="32" t="str">
        <f t="shared" ref="K6679:K6742" si="445">I6679&amp;J6679</f>
        <v>"atk":600,"hp":10000,"undpspro":150,"pvpdpspro":100,"pvpundpspro":100,"speed":10,"baojipro":100,"dpspro":150</v>
      </c>
      <c r="L6679" s="20" t="str">
        <f>IF(B6679&gt;=50,VLOOKUP(A6679,英雄数据表!A:L,11,FALSE),IF(B6679&gt;=25,VLOOKUP(A6679,英雄数据表!A:L,7,0),""))</f>
        <v>"4506602004"</v>
      </c>
      <c r="M6679" s="20" t="str">
        <f>IFERROR(VLOOKUP(B6679,属性中转表!$K$2:$O$21,5,FALSE),"")</f>
        <v/>
      </c>
      <c r="N6679" s="20" t="str">
        <f>IF(B6679=25,VLOOKUP(A6679,英雄数据表!A:L,8,FALSE),IF(B6679=50,VLOOKUP(A6679,英雄数据表!A:L,12,0),""))</f>
        <v/>
      </c>
    </row>
    <row r="6680" spans="1:14" x14ac:dyDescent="0.3">
      <c r="A6680" s="20">
        <v>45066</v>
      </c>
      <c r="B6680" s="21">
        <f t="shared" si="442"/>
        <v>79</v>
      </c>
      <c r="C6680" s="21">
        <v>5</v>
      </c>
      <c r="D6680" s="21">
        <f>VLOOKUP(A6680,英雄数据表!A:D,4,0)</f>
        <v>4</v>
      </c>
      <c r="E6680" s="20" t="str">
        <f>VLOOKUP(A6680,英雄数据表!A:C,3,0)</f>
        <v>梦境守护</v>
      </c>
      <c r="F6680" s="20">
        <f t="shared" si="443"/>
        <v>45066</v>
      </c>
      <c r="G6680" s="20">
        <f t="shared" si="444"/>
        <v>45066</v>
      </c>
      <c r="H6680" s="21" t="str">
        <f>VLOOKUP(B6680,属性中转表!A:F,6,FALSE)</f>
        <v>"hp":340200,"atk":9450</v>
      </c>
      <c r="I6680" s="20" t="str">
        <f>IF(VLOOKUP(B6680,属性中转表!A:G,7,FALSE)=0,"",VLOOKUP(VLOOKUP(B6680,属性中转表!A:G,7,FALSE),属性中转表!$K$2:$P$21,6,0))&amp;IF(VLOOKUP(B6680,属性中转表!A:G,7,FALSE)&gt;=50,VLOOKUP(A6680,英雄数据表!A:K,9,0),IF(VLOOKUP(B6680,属性中转表!A:G,7,FALSE)&gt;=25,VLOOKUP(A6680,英雄数据表!A:K,5,0),""))</f>
        <v>"atk":600,"hp":10000,"undpspro":150,"pvpdpspro":100,"pvpundpspro":100,"speed":10,"baojipro":100</v>
      </c>
      <c r="J6680" s="20" t="str">
        <f>IF(I6680="","",属性中转表!$I$1&amp;(IF(VLOOKUP(B6680,属性中转表!A:G,7,FALSE)=0,0,VLOOKUP(VLOOKUP(B6680,属性中转表!A:G,7,FALSE),属性中转表!$K$2:$P$21,4,0)))+IFERROR(VLOOKUP(A6680,英雄数据表!A:K,IF(武魂!B6680&gt;=50,10,IF(武魂!B6680&gt;=25,6)),0),0))</f>
        <v>,"dpspro":150</v>
      </c>
      <c r="K6680" s="32" t="str">
        <f t="shared" si="445"/>
        <v>"atk":600,"hp":10000,"undpspro":150,"pvpdpspro":100,"pvpundpspro":100,"speed":10,"baojipro":100,"dpspro":150</v>
      </c>
      <c r="L6680" s="20" t="str">
        <f>IF(B6680&gt;=50,VLOOKUP(A6680,英雄数据表!A:L,11,FALSE),IF(B6680&gt;=25,VLOOKUP(A6680,英雄数据表!A:L,7,0),""))</f>
        <v>"4506602004"</v>
      </c>
      <c r="M6680" s="20" t="str">
        <f>IFERROR(VLOOKUP(B6680,属性中转表!$K$2:$O$21,5,FALSE),"")</f>
        <v/>
      </c>
      <c r="N6680" s="20" t="str">
        <f>IF(B6680=25,VLOOKUP(A6680,英雄数据表!A:L,8,FALSE),IF(B6680=50,VLOOKUP(A6680,英雄数据表!A:L,12,0),""))</f>
        <v/>
      </c>
    </row>
    <row r="6681" spans="1:14" x14ac:dyDescent="0.3">
      <c r="A6681" s="20">
        <v>45066</v>
      </c>
      <c r="B6681" s="21">
        <f t="shared" si="442"/>
        <v>80</v>
      </c>
      <c r="C6681" s="21">
        <v>5</v>
      </c>
      <c r="D6681" s="21">
        <f>VLOOKUP(A6681,英雄数据表!A:D,4,0)</f>
        <v>4</v>
      </c>
      <c r="E6681" s="20" t="str">
        <f>VLOOKUP(A6681,英雄数据表!A:C,3,0)</f>
        <v>梦境守护</v>
      </c>
      <c r="F6681" s="20">
        <f t="shared" si="443"/>
        <v>45066</v>
      </c>
      <c r="G6681" s="20">
        <f t="shared" si="444"/>
        <v>45066</v>
      </c>
      <c r="H6681" s="21" t="str">
        <f>VLOOKUP(B6681,属性中转表!A:F,6,FALSE)</f>
        <v>"hp":345600,"atk":9600</v>
      </c>
      <c r="I6681" s="20" t="str">
        <f>IF(VLOOKUP(B6681,属性中转表!A:G,7,FALSE)=0,"",VLOOKUP(VLOOKUP(B6681,属性中转表!A:G,7,FALSE),属性中转表!$K$2:$P$21,6,0))&amp;IF(VLOOKUP(B6681,属性中转表!A:G,7,FALSE)&gt;=50,VLOOKUP(A6681,英雄数据表!A:K,9,0),IF(VLOOKUP(B6681,属性中转表!A:G,7,FALSE)&gt;=25,VLOOKUP(A6681,英雄数据表!A:K,5,0),""))</f>
        <v>"atk":600,"hp":10000,"undpspro":200,"pvpdpspro":100,"pvpundpspro":100,"speed":10,"baojipro":100</v>
      </c>
      <c r="J6681" s="20" t="str">
        <f>IF(I6681="","",属性中转表!$I$1&amp;(IF(VLOOKUP(B6681,属性中转表!A:G,7,FALSE)=0,0,VLOOKUP(VLOOKUP(B6681,属性中转表!A:G,7,FALSE),属性中转表!$K$2:$P$21,4,0)))+IFERROR(VLOOKUP(A6681,英雄数据表!A:K,IF(武魂!B6681&gt;=50,10,IF(武魂!B6681&gt;=25,6)),0),0))</f>
        <v>,"dpspro":150</v>
      </c>
      <c r="K6681" s="32" t="str">
        <f t="shared" si="445"/>
        <v>"atk":600,"hp":10000,"undpspro":200,"pvpdpspro":100,"pvpundpspro":100,"speed":10,"baojipro":100,"dpspro":150</v>
      </c>
      <c r="L6681" s="20" t="str">
        <f>IF(B6681&gt;=50,VLOOKUP(A6681,英雄数据表!A:L,11,FALSE),IF(B6681&gt;=25,VLOOKUP(A6681,英雄数据表!A:L,7,0),""))</f>
        <v>"4506602004"</v>
      </c>
      <c r="M6681" s="20" t="str">
        <f>IFERROR(VLOOKUP(B6681,属性中转表!$K$2:$O$21,5,FALSE),"")</f>
        <v>"undpspro":50</v>
      </c>
      <c r="N6681" s="20" t="str">
        <f>IF(B6681=25,VLOOKUP(A6681,英雄数据表!A:L,8,FALSE),IF(B6681=50,VLOOKUP(A6681,英雄数据表!A:L,12,0),""))</f>
        <v/>
      </c>
    </row>
    <row r="6682" spans="1:14" x14ac:dyDescent="0.3">
      <c r="A6682" s="20">
        <v>45066</v>
      </c>
      <c r="B6682" s="21">
        <f t="shared" si="442"/>
        <v>81</v>
      </c>
      <c r="C6682" s="21">
        <v>5</v>
      </c>
      <c r="D6682" s="21">
        <f>VLOOKUP(A6682,英雄数据表!A:D,4,0)</f>
        <v>4</v>
      </c>
      <c r="E6682" s="20" t="str">
        <f>VLOOKUP(A6682,英雄数据表!A:C,3,0)</f>
        <v>梦境守护</v>
      </c>
      <c r="F6682" s="20">
        <f t="shared" si="443"/>
        <v>45066</v>
      </c>
      <c r="G6682" s="20">
        <f t="shared" si="444"/>
        <v>45066</v>
      </c>
      <c r="H6682" s="21" t="str">
        <f>VLOOKUP(B6682,属性中转表!A:F,6,FALSE)</f>
        <v>"hp":351000,"atk":9750</v>
      </c>
      <c r="I6682" s="20" t="str">
        <f>IF(VLOOKUP(B6682,属性中转表!A:G,7,FALSE)=0,"",VLOOKUP(VLOOKUP(B6682,属性中转表!A:G,7,FALSE),属性中转表!$K$2:$P$21,6,0))&amp;IF(VLOOKUP(B6682,属性中转表!A:G,7,FALSE)&gt;=50,VLOOKUP(A6682,英雄数据表!A:K,9,0),IF(VLOOKUP(B6682,属性中转表!A:G,7,FALSE)&gt;=25,VLOOKUP(A6682,英雄数据表!A:K,5,0),""))</f>
        <v>"atk":600,"hp":10000,"undpspro":200,"pvpdpspro":100,"pvpundpspro":100,"speed":10,"baojipro":100</v>
      </c>
      <c r="J6682" s="20" t="str">
        <f>IF(I6682="","",属性中转表!$I$1&amp;(IF(VLOOKUP(B6682,属性中转表!A:G,7,FALSE)=0,0,VLOOKUP(VLOOKUP(B6682,属性中转表!A:G,7,FALSE),属性中转表!$K$2:$P$21,4,0)))+IFERROR(VLOOKUP(A6682,英雄数据表!A:K,IF(武魂!B6682&gt;=50,10,IF(武魂!B6682&gt;=25,6)),0),0))</f>
        <v>,"dpspro":150</v>
      </c>
      <c r="K6682" s="32" t="str">
        <f t="shared" si="445"/>
        <v>"atk":600,"hp":10000,"undpspro":200,"pvpdpspro":100,"pvpundpspro":100,"speed":10,"baojipro":100,"dpspro":150</v>
      </c>
      <c r="L6682" s="20" t="str">
        <f>IF(B6682&gt;=50,VLOOKUP(A6682,英雄数据表!A:L,11,FALSE),IF(B6682&gt;=25,VLOOKUP(A6682,英雄数据表!A:L,7,0),""))</f>
        <v>"4506602004"</v>
      </c>
      <c r="M6682" s="20" t="str">
        <f>IFERROR(VLOOKUP(B6682,属性中转表!$K$2:$O$21,5,FALSE),"")</f>
        <v/>
      </c>
      <c r="N6682" s="20" t="str">
        <f>IF(B6682=25,VLOOKUP(A6682,英雄数据表!A:L,8,FALSE),IF(B6682=50,VLOOKUP(A6682,英雄数据表!A:L,12,0),""))</f>
        <v/>
      </c>
    </row>
    <row r="6683" spans="1:14" x14ac:dyDescent="0.3">
      <c r="A6683" s="20">
        <v>45066</v>
      </c>
      <c r="B6683" s="21">
        <f t="shared" si="442"/>
        <v>82</v>
      </c>
      <c r="C6683" s="21">
        <v>5</v>
      </c>
      <c r="D6683" s="21">
        <f>VLOOKUP(A6683,英雄数据表!A:D,4,0)</f>
        <v>4</v>
      </c>
      <c r="E6683" s="20" t="str">
        <f>VLOOKUP(A6683,英雄数据表!A:C,3,0)</f>
        <v>梦境守护</v>
      </c>
      <c r="F6683" s="20">
        <f t="shared" si="443"/>
        <v>45066</v>
      </c>
      <c r="G6683" s="20">
        <f t="shared" si="444"/>
        <v>45066</v>
      </c>
      <c r="H6683" s="21" t="str">
        <f>VLOOKUP(B6683,属性中转表!A:F,6,FALSE)</f>
        <v>"hp":356400,"atk":9900</v>
      </c>
      <c r="I6683" s="20" t="str">
        <f>IF(VLOOKUP(B6683,属性中转表!A:G,7,FALSE)=0,"",VLOOKUP(VLOOKUP(B6683,属性中转表!A:G,7,FALSE),属性中转表!$K$2:$P$21,6,0))&amp;IF(VLOOKUP(B6683,属性中转表!A:G,7,FALSE)&gt;=50,VLOOKUP(A6683,英雄数据表!A:K,9,0),IF(VLOOKUP(B6683,属性中转表!A:G,7,FALSE)&gt;=25,VLOOKUP(A6683,英雄数据表!A:K,5,0),""))</f>
        <v>"atk":600,"hp":10000,"undpspro":200,"pvpdpspro":100,"pvpundpspro":100,"speed":10,"baojipro":100</v>
      </c>
      <c r="J6683" s="20" t="str">
        <f>IF(I6683="","",属性中转表!$I$1&amp;(IF(VLOOKUP(B6683,属性中转表!A:G,7,FALSE)=0,0,VLOOKUP(VLOOKUP(B6683,属性中转表!A:G,7,FALSE),属性中转表!$K$2:$P$21,4,0)))+IFERROR(VLOOKUP(A6683,英雄数据表!A:K,IF(武魂!B6683&gt;=50,10,IF(武魂!B6683&gt;=25,6)),0),0))</f>
        <v>,"dpspro":150</v>
      </c>
      <c r="K6683" s="32" t="str">
        <f t="shared" si="445"/>
        <v>"atk":600,"hp":10000,"undpspro":200,"pvpdpspro":100,"pvpundpspro":100,"speed":10,"baojipro":100,"dpspro":150</v>
      </c>
      <c r="L6683" s="20" t="str">
        <f>IF(B6683&gt;=50,VLOOKUP(A6683,英雄数据表!A:L,11,FALSE),IF(B6683&gt;=25,VLOOKUP(A6683,英雄数据表!A:L,7,0),""))</f>
        <v>"4506602004"</v>
      </c>
      <c r="M6683" s="20" t="str">
        <f>IFERROR(VLOOKUP(B6683,属性中转表!$K$2:$O$21,5,FALSE),"")</f>
        <v/>
      </c>
      <c r="N6683" s="20" t="str">
        <f>IF(B6683=25,VLOOKUP(A6683,英雄数据表!A:L,8,FALSE),IF(B6683=50,VLOOKUP(A6683,英雄数据表!A:L,12,0),""))</f>
        <v/>
      </c>
    </row>
    <row r="6684" spans="1:14" x14ac:dyDescent="0.3">
      <c r="A6684" s="20">
        <v>45066</v>
      </c>
      <c r="B6684" s="21">
        <f t="shared" si="442"/>
        <v>83</v>
      </c>
      <c r="C6684" s="21">
        <v>5</v>
      </c>
      <c r="D6684" s="21">
        <f>VLOOKUP(A6684,英雄数据表!A:D,4,0)</f>
        <v>4</v>
      </c>
      <c r="E6684" s="20" t="str">
        <f>VLOOKUP(A6684,英雄数据表!A:C,3,0)</f>
        <v>梦境守护</v>
      </c>
      <c r="F6684" s="20">
        <f t="shared" si="443"/>
        <v>45066</v>
      </c>
      <c r="G6684" s="20">
        <f t="shared" si="444"/>
        <v>45066</v>
      </c>
      <c r="H6684" s="21" t="str">
        <f>VLOOKUP(B6684,属性中转表!A:F,6,FALSE)</f>
        <v>"hp":361800,"atk":10050</v>
      </c>
      <c r="I6684" s="20" t="str">
        <f>IF(VLOOKUP(B6684,属性中转表!A:G,7,FALSE)=0,"",VLOOKUP(VLOOKUP(B6684,属性中转表!A:G,7,FALSE),属性中转表!$K$2:$P$21,6,0))&amp;IF(VLOOKUP(B6684,属性中转表!A:G,7,FALSE)&gt;=50,VLOOKUP(A6684,英雄数据表!A:K,9,0),IF(VLOOKUP(B6684,属性中转表!A:G,7,FALSE)&gt;=25,VLOOKUP(A6684,英雄数据表!A:K,5,0),""))</f>
        <v>"atk":600,"hp":10000,"undpspro":200,"pvpdpspro":100,"pvpundpspro":100,"speed":10,"baojipro":100</v>
      </c>
      <c r="J6684" s="20" t="str">
        <f>IF(I6684="","",属性中转表!$I$1&amp;(IF(VLOOKUP(B6684,属性中转表!A:G,7,FALSE)=0,0,VLOOKUP(VLOOKUP(B6684,属性中转表!A:G,7,FALSE),属性中转表!$K$2:$P$21,4,0)))+IFERROR(VLOOKUP(A6684,英雄数据表!A:K,IF(武魂!B6684&gt;=50,10,IF(武魂!B6684&gt;=25,6)),0),0))</f>
        <v>,"dpspro":150</v>
      </c>
      <c r="K6684" s="32" t="str">
        <f t="shared" si="445"/>
        <v>"atk":600,"hp":10000,"undpspro":200,"pvpdpspro":100,"pvpundpspro":100,"speed":10,"baojipro":100,"dpspro":150</v>
      </c>
      <c r="L6684" s="20" t="str">
        <f>IF(B6684&gt;=50,VLOOKUP(A6684,英雄数据表!A:L,11,FALSE),IF(B6684&gt;=25,VLOOKUP(A6684,英雄数据表!A:L,7,0),""))</f>
        <v>"4506602004"</v>
      </c>
      <c r="M6684" s="20" t="str">
        <f>IFERROR(VLOOKUP(B6684,属性中转表!$K$2:$O$21,5,FALSE),"")</f>
        <v/>
      </c>
      <c r="N6684" s="20" t="str">
        <f>IF(B6684=25,VLOOKUP(A6684,英雄数据表!A:L,8,FALSE),IF(B6684=50,VLOOKUP(A6684,英雄数据表!A:L,12,0),""))</f>
        <v/>
      </c>
    </row>
    <row r="6685" spans="1:14" x14ac:dyDescent="0.3">
      <c r="A6685" s="20">
        <v>45066</v>
      </c>
      <c r="B6685" s="21">
        <f t="shared" si="442"/>
        <v>84</v>
      </c>
      <c r="C6685" s="21">
        <v>5</v>
      </c>
      <c r="D6685" s="21">
        <f>VLOOKUP(A6685,英雄数据表!A:D,4,0)</f>
        <v>4</v>
      </c>
      <c r="E6685" s="20" t="str">
        <f>VLOOKUP(A6685,英雄数据表!A:C,3,0)</f>
        <v>梦境守护</v>
      </c>
      <c r="F6685" s="20">
        <f t="shared" si="443"/>
        <v>45066</v>
      </c>
      <c r="G6685" s="20">
        <f t="shared" si="444"/>
        <v>45066</v>
      </c>
      <c r="H6685" s="21" t="str">
        <f>VLOOKUP(B6685,属性中转表!A:F,6,FALSE)</f>
        <v>"hp":367200,"atk":10200</v>
      </c>
      <c r="I6685" s="20" t="str">
        <f>IF(VLOOKUP(B6685,属性中转表!A:G,7,FALSE)=0,"",VLOOKUP(VLOOKUP(B6685,属性中转表!A:G,7,FALSE),属性中转表!$K$2:$P$21,6,0))&amp;IF(VLOOKUP(B6685,属性中转表!A:G,7,FALSE)&gt;=50,VLOOKUP(A6685,英雄数据表!A:K,9,0),IF(VLOOKUP(B6685,属性中转表!A:G,7,FALSE)&gt;=25,VLOOKUP(A6685,英雄数据表!A:K,5,0),""))</f>
        <v>"atk":600,"hp":10000,"undpspro":200,"pvpdpspro":100,"pvpundpspro":100,"speed":10,"baojipro":100</v>
      </c>
      <c r="J6685" s="20" t="str">
        <f>IF(I6685="","",属性中转表!$I$1&amp;(IF(VLOOKUP(B6685,属性中转表!A:G,7,FALSE)=0,0,VLOOKUP(VLOOKUP(B6685,属性中转表!A:G,7,FALSE),属性中转表!$K$2:$P$21,4,0)))+IFERROR(VLOOKUP(A6685,英雄数据表!A:K,IF(武魂!B6685&gt;=50,10,IF(武魂!B6685&gt;=25,6)),0),0))</f>
        <v>,"dpspro":150</v>
      </c>
      <c r="K6685" s="32" t="str">
        <f t="shared" si="445"/>
        <v>"atk":600,"hp":10000,"undpspro":200,"pvpdpspro":100,"pvpundpspro":100,"speed":10,"baojipro":100,"dpspro":150</v>
      </c>
      <c r="L6685" s="20" t="str">
        <f>IF(B6685&gt;=50,VLOOKUP(A6685,英雄数据表!A:L,11,FALSE),IF(B6685&gt;=25,VLOOKUP(A6685,英雄数据表!A:L,7,0),""))</f>
        <v>"4506602004"</v>
      </c>
      <c r="M6685" s="20" t="str">
        <f>IFERROR(VLOOKUP(B6685,属性中转表!$K$2:$O$21,5,FALSE),"")</f>
        <v/>
      </c>
      <c r="N6685" s="20" t="str">
        <f>IF(B6685=25,VLOOKUP(A6685,英雄数据表!A:L,8,FALSE),IF(B6685=50,VLOOKUP(A6685,英雄数据表!A:L,12,0),""))</f>
        <v/>
      </c>
    </row>
    <row r="6686" spans="1:14" x14ac:dyDescent="0.3">
      <c r="A6686" s="20">
        <v>45066</v>
      </c>
      <c r="B6686" s="21">
        <f t="shared" si="442"/>
        <v>85</v>
      </c>
      <c r="C6686" s="21">
        <v>5</v>
      </c>
      <c r="D6686" s="21">
        <f>VLOOKUP(A6686,英雄数据表!A:D,4,0)</f>
        <v>4</v>
      </c>
      <c r="E6686" s="20" t="str">
        <f>VLOOKUP(A6686,英雄数据表!A:C,3,0)</f>
        <v>梦境守护</v>
      </c>
      <c r="F6686" s="20">
        <f t="shared" si="443"/>
        <v>45066</v>
      </c>
      <c r="G6686" s="20">
        <f t="shared" si="444"/>
        <v>45066</v>
      </c>
      <c r="H6686" s="21" t="str">
        <f>VLOOKUP(B6686,属性中转表!A:F,6,FALSE)</f>
        <v>"hp":372600,"atk":10350</v>
      </c>
      <c r="I6686" s="20" t="str">
        <f>IF(VLOOKUP(B6686,属性中转表!A:G,7,FALSE)=0,"",VLOOKUP(VLOOKUP(B6686,属性中转表!A:G,7,FALSE),属性中转表!$K$2:$P$21,6,0))&amp;IF(VLOOKUP(B6686,属性中转表!A:G,7,FALSE)&gt;=50,VLOOKUP(A6686,英雄数据表!A:K,9,0),IF(VLOOKUP(B6686,属性中转表!A:G,7,FALSE)&gt;=25,VLOOKUP(A6686,英雄数据表!A:K,5,0),""))</f>
        <v>"atk":600,"hp":10000,"undpspro":200,"pvpdpspro":100,"pvpundpspro":100,"speed":10,"baojipro":100</v>
      </c>
      <c r="J6686" s="20" t="str">
        <f>IF(I6686="","",属性中转表!$I$1&amp;(IF(VLOOKUP(B6686,属性中转表!A:G,7,FALSE)=0,0,VLOOKUP(VLOOKUP(B6686,属性中转表!A:G,7,FALSE),属性中转表!$K$2:$P$21,4,0)))+IFERROR(VLOOKUP(A6686,英雄数据表!A:K,IF(武魂!B6686&gt;=50,10,IF(武魂!B6686&gt;=25,6)),0),0))</f>
        <v>,"dpspro":200</v>
      </c>
      <c r="K6686" s="32" t="str">
        <f t="shared" si="445"/>
        <v>"atk":600,"hp":10000,"undpspro":200,"pvpdpspro":100,"pvpundpspro":100,"speed":10,"baojipro":100,"dpspro":200</v>
      </c>
      <c r="L6686" s="20" t="str">
        <f>IF(B6686&gt;=50,VLOOKUP(A6686,英雄数据表!A:L,11,FALSE),IF(B6686&gt;=25,VLOOKUP(A6686,英雄数据表!A:L,7,0),""))</f>
        <v>"4506602004"</v>
      </c>
      <c r="M6686" s="20" t="str">
        <f>IFERROR(VLOOKUP(B6686,属性中转表!$K$2:$O$21,5,FALSE),"")</f>
        <v>"dpspro":50</v>
      </c>
      <c r="N6686" s="20" t="str">
        <f>IF(B6686=25,VLOOKUP(A6686,英雄数据表!A:L,8,FALSE),IF(B6686=50,VLOOKUP(A6686,英雄数据表!A:L,12,0),""))</f>
        <v/>
      </c>
    </row>
    <row r="6687" spans="1:14" x14ac:dyDescent="0.3">
      <c r="A6687" s="20">
        <v>45066</v>
      </c>
      <c r="B6687" s="21">
        <f t="shared" si="442"/>
        <v>86</v>
      </c>
      <c r="C6687" s="21">
        <v>5</v>
      </c>
      <c r="D6687" s="21">
        <f>VLOOKUP(A6687,英雄数据表!A:D,4,0)</f>
        <v>4</v>
      </c>
      <c r="E6687" s="20" t="str">
        <f>VLOOKUP(A6687,英雄数据表!A:C,3,0)</f>
        <v>梦境守护</v>
      </c>
      <c r="F6687" s="20">
        <f t="shared" si="443"/>
        <v>45066</v>
      </c>
      <c r="G6687" s="20">
        <f t="shared" si="444"/>
        <v>45066</v>
      </c>
      <c r="H6687" s="21" t="str">
        <f>VLOOKUP(B6687,属性中转表!A:F,6,FALSE)</f>
        <v>"hp":378000,"atk":10500</v>
      </c>
      <c r="I6687" s="20" t="str">
        <f>IF(VLOOKUP(B6687,属性中转表!A:G,7,FALSE)=0,"",VLOOKUP(VLOOKUP(B6687,属性中转表!A:G,7,FALSE),属性中转表!$K$2:$P$21,6,0))&amp;IF(VLOOKUP(B6687,属性中转表!A:G,7,FALSE)&gt;=50,VLOOKUP(A6687,英雄数据表!A:K,9,0),IF(VLOOKUP(B6687,属性中转表!A:G,7,FALSE)&gt;=25,VLOOKUP(A6687,英雄数据表!A:K,5,0),""))</f>
        <v>"atk":600,"hp":10000,"undpspro":200,"pvpdpspro":100,"pvpundpspro":100,"speed":10,"baojipro":100</v>
      </c>
      <c r="J6687" s="20" t="str">
        <f>IF(I6687="","",属性中转表!$I$1&amp;(IF(VLOOKUP(B6687,属性中转表!A:G,7,FALSE)=0,0,VLOOKUP(VLOOKUP(B6687,属性中转表!A:G,7,FALSE),属性中转表!$K$2:$P$21,4,0)))+IFERROR(VLOOKUP(A6687,英雄数据表!A:K,IF(武魂!B6687&gt;=50,10,IF(武魂!B6687&gt;=25,6)),0),0))</f>
        <v>,"dpspro":200</v>
      </c>
      <c r="K6687" s="32" t="str">
        <f t="shared" si="445"/>
        <v>"atk":600,"hp":10000,"undpspro":200,"pvpdpspro":100,"pvpundpspro":100,"speed":10,"baojipro":100,"dpspro":200</v>
      </c>
      <c r="L6687" s="20" t="str">
        <f>IF(B6687&gt;=50,VLOOKUP(A6687,英雄数据表!A:L,11,FALSE),IF(B6687&gt;=25,VLOOKUP(A6687,英雄数据表!A:L,7,0),""))</f>
        <v>"4506602004"</v>
      </c>
      <c r="M6687" s="20" t="str">
        <f>IFERROR(VLOOKUP(B6687,属性中转表!$K$2:$O$21,5,FALSE),"")</f>
        <v/>
      </c>
      <c r="N6687" s="20" t="str">
        <f>IF(B6687=25,VLOOKUP(A6687,英雄数据表!A:L,8,FALSE),IF(B6687=50,VLOOKUP(A6687,英雄数据表!A:L,12,0),""))</f>
        <v/>
      </c>
    </row>
    <row r="6688" spans="1:14" x14ac:dyDescent="0.3">
      <c r="A6688" s="20">
        <v>45066</v>
      </c>
      <c r="B6688" s="21">
        <f t="shared" si="442"/>
        <v>87</v>
      </c>
      <c r="C6688" s="21">
        <v>5</v>
      </c>
      <c r="D6688" s="21">
        <f>VLOOKUP(A6688,英雄数据表!A:D,4,0)</f>
        <v>4</v>
      </c>
      <c r="E6688" s="20" t="str">
        <f>VLOOKUP(A6688,英雄数据表!A:C,3,0)</f>
        <v>梦境守护</v>
      </c>
      <c r="F6688" s="20">
        <f t="shared" si="443"/>
        <v>45066</v>
      </c>
      <c r="G6688" s="20">
        <f t="shared" si="444"/>
        <v>45066</v>
      </c>
      <c r="H6688" s="21" t="str">
        <f>VLOOKUP(B6688,属性中转表!A:F,6,FALSE)</f>
        <v>"hp":383400,"atk":10650</v>
      </c>
      <c r="I6688" s="20" t="str">
        <f>IF(VLOOKUP(B6688,属性中转表!A:G,7,FALSE)=0,"",VLOOKUP(VLOOKUP(B6688,属性中转表!A:G,7,FALSE),属性中转表!$K$2:$P$21,6,0))&amp;IF(VLOOKUP(B6688,属性中转表!A:G,7,FALSE)&gt;=50,VLOOKUP(A6688,英雄数据表!A:K,9,0),IF(VLOOKUP(B6688,属性中转表!A:G,7,FALSE)&gt;=25,VLOOKUP(A6688,英雄数据表!A:K,5,0),""))</f>
        <v>"atk":600,"hp":10000,"undpspro":200,"pvpdpspro":100,"pvpundpspro":100,"speed":10,"baojipro":100</v>
      </c>
      <c r="J6688" s="20" t="str">
        <f>IF(I6688="","",属性中转表!$I$1&amp;(IF(VLOOKUP(B6688,属性中转表!A:G,7,FALSE)=0,0,VLOOKUP(VLOOKUP(B6688,属性中转表!A:G,7,FALSE),属性中转表!$K$2:$P$21,4,0)))+IFERROR(VLOOKUP(A6688,英雄数据表!A:K,IF(武魂!B6688&gt;=50,10,IF(武魂!B6688&gt;=25,6)),0),0))</f>
        <v>,"dpspro":200</v>
      </c>
      <c r="K6688" s="32" t="str">
        <f t="shared" si="445"/>
        <v>"atk":600,"hp":10000,"undpspro":200,"pvpdpspro":100,"pvpundpspro":100,"speed":10,"baojipro":100,"dpspro":200</v>
      </c>
      <c r="L6688" s="20" t="str">
        <f>IF(B6688&gt;=50,VLOOKUP(A6688,英雄数据表!A:L,11,FALSE),IF(B6688&gt;=25,VLOOKUP(A6688,英雄数据表!A:L,7,0),""))</f>
        <v>"4506602004"</v>
      </c>
      <c r="M6688" s="20" t="str">
        <f>IFERROR(VLOOKUP(B6688,属性中转表!$K$2:$O$21,5,FALSE),"")</f>
        <v/>
      </c>
      <c r="N6688" s="20" t="str">
        <f>IF(B6688=25,VLOOKUP(A6688,英雄数据表!A:L,8,FALSE),IF(B6688=50,VLOOKUP(A6688,英雄数据表!A:L,12,0),""))</f>
        <v/>
      </c>
    </row>
    <row r="6689" spans="1:14" x14ac:dyDescent="0.3">
      <c r="A6689" s="20">
        <v>45066</v>
      </c>
      <c r="B6689" s="21">
        <f t="shared" si="442"/>
        <v>88</v>
      </c>
      <c r="C6689" s="21">
        <v>5</v>
      </c>
      <c r="D6689" s="21">
        <f>VLOOKUP(A6689,英雄数据表!A:D,4,0)</f>
        <v>4</v>
      </c>
      <c r="E6689" s="20" t="str">
        <f>VLOOKUP(A6689,英雄数据表!A:C,3,0)</f>
        <v>梦境守护</v>
      </c>
      <c r="F6689" s="20">
        <f t="shared" si="443"/>
        <v>45066</v>
      </c>
      <c r="G6689" s="20">
        <f t="shared" si="444"/>
        <v>45066</v>
      </c>
      <c r="H6689" s="21" t="str">
        <f>VLOOKUP(B6689,属性中转表!A:F,6,FALSE)</f>
        <v>"hp":388800,"atk":10800</v>
      </c>
      <c r="I6689" s="20" t="str">
        <f>IF(VLOOKUP(B6689,属性中转表!A:G,7,FALSE)=0,"",VLOOKUP(VLOOKUP(B6689,属性中转表!A:G,7,FALSE),属性中转表!$K$2:$P$21,6,0))&amp;IF(VLOOKUP(B6689,属性中转表!A:G,7,FALSE)&gt;=50,VLOOKUP(A6689,英雄数据表!A:K,9,0),IF(VLOOKUP(B6689,属性中转表!A:G,7,FALSE)&gt;=25,VLOOKUP(A6689,英雄数据表!A:K,5,0),""))</f>
        <v>"atk":600,"hp":10000,"undpspro":200,"pvpdpspro":100,"pvpundpspro":100,"speed":10,"baojipro":100</v>
      </c>
      <c r="J6689" s="20" t="str">
        <f>IF(I6689="","",属性中转表!$I$1&amp;(IF(VLOOKUP(B6689,属性中转表!A:G,7,FALSE)=0,0,VLOOKUP(VLOOKUP(B6689,属性中转表!A:G,7,FALSE),属性中转表!$K$2:$P$21,4,0)))+IFERROR(VLOOKUP(A6689,英雄数据表!A:K,IF(武魂!B6689&gt;=50,10,IF(武魂!B6689&gt;=25,6)),0),0))</f>
        <v>,"dpspro":200</v>
      </c>
      <c r="K6689" s="32" t="str">
        <f t="shared" si="445"/>
        <v>"atk":600,"hp":10000,"undpspro":200,"pvpdpspro":100,"pvpundpspro":100,"speed":10,"baojipro":100,"dpspro":200</v>
      </c>
      <c r="L6689" s="20" t="str">
        <f>IF(B6689&gt;=50,VLOOKUP(A6689,英雄数据表!A:L,11,FALSE),IF(B6689&gt;=25,VLOOKUP(A6689,英雄数据表!A:L,7,0),""))</f>
        <v>"4506602004"</v>
      </c>
      <c r="M6689" s="20" t="str">
        <f>IFERROR(VLOOKUP(B6689,属性中转表!$K$2:$O$21,5,FALSE),"")</f>
        <v/>
      </c>
      <c r="N6689" s="20" t="str">
        <f>IF(B6689=25,VLOOKUP(A6689,英雄数据表!A:L,8,FALSE),IF(B6689=50,VLOOKUP(A6689,英雄数据表!A:L,12,0),""))</f>
        <v/>
      </c>
    </row>
    <row r="6690" spans="1:14" x14ac:dyDescent="0.3">
      <c r="A6690" s="20">
        <v>45066</v>
      </c>
      <c r="B6690" s="21">
        <f t="shared" si="442"/>
        <v>89</v>
      </c>
      <c r="C6690" s="21">
        <v>5</v>
      </c>
      <c r="D6690" s="21">
        <f>VLOOKUP(A6690,英雄数据表!A:D,4,0)</f>
        <v>4</v>
      </c>
      <c r="E6690" s="20" t="str">
        <f>VLOOKUP(A6690,英雄数据表!A:C,3,0)</f>
        <v>梦境守护</v>
      </c>
      <c r="F6690" s="20">
        <f t="shared" si="443"/>
        <v>45066</v>
      </c>
      <c r="G6690" s="20">
        <f t="shared" si="444"/>
        <v>45066</v>
      </c>
      <c r="H6690" s="21" t="str">
        <f>VLOOKUP(B6690,属性中转表!A:F,6,FALSE)</f>
        <v>"hp":394200,"atk":10950</v>
      </c>
      <c r="I6690" s="20" t="str">
        <f>IF(VLOOKUP(B6690,属性中转表!A:G,7,FALSE)=0,"",VLOOKUP(VLOOKUP(B6690,属性中转表!A:G,7,FALSE),属性中转表!$K$2:$P$21,6,0))&amp;IF(VLOOKUP(B6690,属性中转表!A:G,7,FALSE)&gt;=50,VLOOKUP(A6690,英雄数据表!A:K,9,0),IF(VLOOKUP(B6690,属性中转表!A:G,7,FALSE)&gt;=25,VLOOKUP(A6690,英雄数据表!A:K,5,0),""))</f>
        <v>"atk":600,"hp":10000,"undpspro":200,"pvpdpspro":100,"pvpundpspro":100,"speed":10,"baojipro":100</v>
      </c>
      <c r="J6690" s="20" t="str">
        <f>IF(I6690="","",属性中转表!$I$1&amp;(IF(VLOOKUP(B6690,属性中转表!A:G,7,FALSE)=0,0,VLOOKUP(VLOOKUP(B6690,属性中转表!A:G,7,FALSE),属性中转表!$K$2:$P$21,4,0)))+IFERROR(VLOOKUP(A6690,英雄数据表!A:K,IF(武魂!B6690&gt;=50,10,IF(武魂!B6690&gt;=25,6)),0),0))</f>
        <v>,"dpspro":200</v>
      </c>
      <c r="K6690" s="32" t="str">
        <f t="shared" si="445"/>
        <v>"atk":600,"hp":10000,"undpspro":200,"pvpdpspro":100,"pvpundpspro":100,"speed":10,"baojipro":100,"dpspro":200</v>
      </c>
      <c r="L6690" s="20" t="str">
        <f>IF(B6690&gt;=50,VLOOKUP(A6690,英雄数据表!A:L,11,FALSE),IF(B6690&gt;=25,VLOOKUP(A6690,英雄数据表!A:L,7,0),""))</f>
        <v>"4506602004"</v>
      </c>
      <c r="M6690" s="20" t="str">
        <f>IFERROR(VLOOKUP(B6690,属性中转表!$K$2:$O$21,5,FALSE),"")</f>
        <v/>
      </c>
      <c r="N6690" s="20" t="str">
        <f>IF(B6690=25,VLOOKUP(A6690,英雄数据表!A:L,8,FALSE),IF(B6690=50,VLOOKUP(A6690,英雄数据表!A:L,12,0),""))</f>
        <v/>
      </c>
    </row>
    <row r="6691" spans="1:14" x14ac:dyDescent="0.3">
      <c r="A6691" s="20">
        <v>45066</v>
      </c>
      <c r="B6691" s="21">
        <f t="shared" si="442"/>
        <v>90</v>
      </c>
      <c r="C6691" s="21">
        <v>5</v>
      </c>
      <c r="D6691" s="21">
        <f>VLOOKUP(A6691,英雄数据表!A:D,4,0)</f>
        <v>4</v>
      </c>
      <c r="E6691" s="20" t="str">
        <f>VLOOKUP(A6691,英雄数据表!A:C,3,0)</f>
        <v>梦境守护</v>
      </c>
      <c r="F6691" s="20">
        <f t="shared" si="443"/>
        <v>45066</v>
      </c>
      <c r="G6691" s="20">
        <f t="shared" si="444"/>
        <v>45066</v>
      </c>
      <c r="H6691" s="21" t="str">
        <f>VLOOKUP(B6691,属性中转表!A:F,6,FALSE)</f>
        <v>"hp":399600,"atk":11100</v>
      </c>
      <c r="I6691" s="20" t="str">
        <f>IF(VLOOKUP(B6691,属性中转表!A:G,7,FALSE)=0,"",VLOOKUP(VLOOKUP(B6691,属性中转表!A:G,7,FALSE),属性中转表!$K$2:$P$21,6,0))&amp;IF(VLOOKUP(B6691,属性中转表!A:G,7,FALSE)&gt;=50,VLOOKUP(A6691,英雄数据表!A:K,9,0),IF(VLOOKUP(B6691,属性中转表!A:G,7,FALSE)&gt;=25,VLOOKUP(A6691,英雄数据表!A:K,5,0),""))</f>
        <v>"atk":600,"hp":10000,"undpspro":200,"pvpdpspro":150,"pvpundpspro":100,"speed":10,"baojipro":100</v>
      </c>
      <c r="J6691" s="20" t="str">
        <f>IF(I6691="","",属性中转表!$I$1&amp;(IF(VLOOKUP(B6691,属性中转表!A:G,7,FALSE)=0,0,VLOOKUP(VLOOKUP(B6691,属性中转表!A:G,7,FALSE),属性中转表!$K$2:$P$21,4,0)))+IFERROR(VLOOKUP(A6691,英雄数据表!A:K,IF(武魂!B6691&gt;=50,10,IF(武魂!B6691&gt;=25,6)),0),0))</f>
        <v>,"dpspro":200</v>
      </c>
      <c r="K6691" s="32" t="str">
        <f t="shared" si="445"/>
        <v>"atk":600,"hp":10000,"undpspro":200,"pvpdpspro":150,"pvpundpspro":100,"speed":10,"baojipro":100,"dpspro":200</v>
      </c>
      <c r="L6691" s="20" t="str">
        <f>IF(B6691&gt;=50,VLOOKUP(A6691,英雄数据表!A:L,11,FALSE),IF(B6691&gt;=25,VLOOKUP(A6691,英雄数据表!A:L,7,0),""))</f>
        <v>"4506602004"</v>
      </c>
      <c r="M6691" s="20" t="str">
        <f>IFERROR(VLOOKUP(B6691,属性中转表!$K$2:$O$21,5,FALSE),"")</f>
        <v>"pvpdpspro":50</v>
      </c>
      <c r="N6691" s="20" t="str">
        <f>IF(B6691=25,VLOOKUP(A6691,英雄数据表!A:L,8,FALSE),IF(B6691=50,VLOOKUP(A6691,英雄数据表!A:L,12,0),""))</f>
        <v/>
      </c>
    </row>
    <row r="6692" spans="1:14" x14ac:dyDescent="0.3">
      <c r="A6692" s="20">
        <v>45066</v>
      </c>
      <c r="B6692" s="21">
        <f t="shared" si="442"/>
        <v>91</v>
      </c>
      <c r="C6692" s="21">
        <v>5</v>
      </c>
      <c r="D6692" s="21">
        <f>VLOOKUP(A6692,英雄数据表!A:D,4,0)</f>
        <v>4</v>
      </c>
      <c r="E6692" s="20" t="str">
        <f>VLOOKUP(A6692,英雄数据表!A:C,3,0)</f>
        <v>梦境守护</v>
      </c>
      <c r="F6692" s="20">
        <f t="shared" si="443"/>
        <v>45066</v>
      </c>
      <c r="G6692" s="20">
        <f t="shared" si="444"/>
        <v>45066</v>
      </c>
      <c r="H6692" s="21" t="str">
        <f>VLOOKUP(B6692,属性中转表!A:F,6,FALSE)</f>
        <v>"hp":405000,"atk":11250</v>
      </c>
      <c r="I6692" s="20" t="str">
        <f>IF(VLOOKUP(B6692,属性中转表!A:G,7,FALSE)=0,"",VLOOKUP(VLOOKUP(B6692,属性中转表!A:G,7,FALSE),属性中转表!$K$2:$P$21,6,0))&amp;IF(VLOOKUP(B6692,属性中转表!A:G,7,FALSE)&gt;=50,VLOOKUP(A6692,英雄数据表!A:K,9,0),IF(VLOOKUP(B6692,属性中转表!A:G,7,FALSE)&gt;=25,VLOOKUP(A6692,英雄数据表!A:K,5,0),""))</f>
        <v>"atk":600,"hp":10000,"undpspro":200,"pvpdpspro":150,"pvpundpspro":100,"speed":10,"baojipro":100</v>
      </c>
      <c r="J6692" s="20" t="str">
        <f>IF(I6692="","",属性中转表!$I$1&amp;(IF(VLOOKUP(B6692,属性中转表!A:G,7,FALSE)=0,0,VLOOKUP(VLOOKUP(B6692,属性中转表!A:G,7,FALSE),属性中转表!$K$2:$P$21,4,0)))+IFERROR(VLOOKUP(A6692,英雄数据表!A:K,IF(武魂!B6692&gt;=50,10,IF(武魂!B6692&gt;=25,6)),0),0))</f>
        <v>,"dpspro":200</v>
      </c>
      <c r="K6692" s="32" t="str">
        <f t="shared" si="445"/>
        <v>"atk":600,"hp":10000,"undpspro":200,"pvpdpspro":150,"pvpundpspro":100,"speed":10,"baojipro":100,"dpspro":200</v>
      </c>
      <c r="L6692" s="20" t="str">
        <f>IF(B6692&gt;=50,VLOOKUP(A6692,英雄数据表!A:L,11,FALSE),IF(B6692&gt;=25,VLOOKUP(A6692,英雄数据表!A:L,7,0),""))</f>
        <v>"4506602004"</v>
      </c>
      <c r="M6692" s="20" t="str">
        <f>IFERROR(VLOOKUP(B6692,属性中转表!$K$2:$O$21,5,FALSE),"")</f>
        <v/>
      </c>
      <c r="N6692" s="20" t="str">
        <f>IF(B6692=25,VLOOKUP(A6692,英雄数据表!A:L,8,FALSE),IF(B6692=50,VLOOKUP(A6692,英雄数据表!A:L,12,0),""))</f>
        <v/>
      </c>
    </row>
    <row r="6693" spans="1:14" x14ac:dyDescent="0.3">
      <c r="A6693" s="20">
        <v>45066</v>
      </c>
      <c r="B6693" s="21">
        <f t="shared" si="442"/>
        <v>92</v>
      </c>
      <c r="C6693" s="21">
        <v>5</v>
      </c>
      <c r="D6693" s="21">
        <f>VLOOKUP(A6693,英雄数据表!A:D,4,0)</f>
        <v>4</v>
      </c>
      <c r="E6693" s="20" t="str">
        <f>VLOOKUP(A6693,英雄数据表!A:C,3,0)</f>
        <v>梦境守护</v>
      </c>
      <c r="F6693" s="20">
        <f t="shared" si="443"/>
        <v>45066</v>
      </c>
      <c r="G6693" s="20">
        <f t="shared" si="444"/>
        <v>45066</v>
      </c>
      <c r="H6693" s="21" t="str">
        <f>VLOOKUP(B6693,属性中转表!A:F,6,FALSE)</f>
        <v>"hp":410400,"atk":11400</v>
      </c>
      <c r="I6693" s="20" t="str">
        <f>IF(VLOOKUP(B6693,属性中转表!A:G,7,FALSE)=0,"",VLOOKUP(VLOOKUP(B6693,属性中转表!A:G,7,FALSE),属性中转表!$K$2:$P$21,6,0))&amp;IF(VLOOKUP(B6693,属性中转表!A:G,7,FALSE)&gt;=50,VLOOKUP(A6693,英雄数据表!A:K,9,0),IF(VLOOKUP(B6693,属性中转表!A:G,7,FALSE)&gt;=25,VLOOKUP(A6693,英雄数据表!A:K,5,0),""))</f>
        <v>"atk":600,"hp":10000,"undpspro":200,"pvpdpspro":150,"pvpundpspro":100,"speed":10,"baojipro":100</v>
      </c>
      <c r="J6693" s="20" t="str">
        <f>IF(I6693="","",属性中转表!$I$1&amp;(IF(VLOOKUP(B6693,属性中转表!A:G,7,FALSE)=0,0,VLOOKUP(VLOOKUP(B6693,属性中转表!A:G,7,FALSE),属性中转表!$K$2:$P$21,4,0)))+IFERROR(VLOOKUP(A6693,英雄数据表!A:K,IF(武魂!B6693&gt;=50,10,IF(武魂!B6693&gt;=25,6)),0),0))</f>
        <v>,"dpspro":200</v>
      </c>
      <c r="K6693" s="32" t="str">
        <f t="shared" si="445"/>
        <v>"atk":600,"hp":10000,"undpspro":200,"pvpdpspro":150,"pvpundpspro":100,"speed":10,"baojipro":100,"dpspro":200</v>
      </c>
      <c r="L6693" s="20" t="str">
        <f>IF(B6693&gt;=50,VLOOKUP(A6693,英雄数据表!A:L,11,FALSE),IF(B6693&gt;=25,VLOOKUP(A6693,英雄数据表!A:L,7,0),""))</f>
        <v>"4506602004"</v>
      </c>
      <c r="M6693" s="20" t="str">
        <f>IFERROR(VLOOKUP(B6693,属性中转表!$K$2:$O$21,5,FALSE),"")</f>
        <v/>
      </c>
      <c r="N6693" s="20" t="str">
        <f>IF(B6693=25,VLOOKUP(A6693,英雄数据表!A:L,8,FALSE),IF(B6693=50,VLOOKUP(A6693,英雄数据表!A:L,12,0),""))</f>
        <v/>
      </c>
    </row>
    <row r="6694" spans="1:14" x14ac:dyDescent="0.3">
      <c r="A6694" s="20">
        <v>45066</v>
      </c>
      <c r="B6694" s="21">
        <f t="shared" si="442"/>
        <v>93</v>
      </c>
      <c r="C6694" s="21">
        <v>5</v>
      </c>
      <c r="D6694" s="21">
        <f>VLOOKUP(A6694,英雄数据表!A:D,4,0)</f>
        <v>4</v>
      </c>
      <c r="E6694" s="20" t="str">
        <f>VLOOKUP(A6694,英雄数据表!A:C,3,0)</f>
        <v>梦境守护</v>
      </c>
      <c r="F6694" s="20">
        <f t="shared" si="443"/>
        <v>45066</v>
      </c>
      <c r="G6694" s="20">
        <f t="shared" si="444"/>
        <v>45066</v>
      </c>
      <c r="H6694" s="21" t="str">
        <f>VLOOKUP(B6694,属性中转表!A:F,6,FALSE)</f>
        <v>"hp":415800,"atk":11550</v>
      </c>
      <c r="I6694" s="20" t="str">
        <f>IF(VLOOKUP(B6694,属性中转表!A:G,7,FALSE)=0,"",VLOOKUP(VLOOKUP(B6694,属性中转表!A:G,7,FALSE),属性中转表!$K$2:$P$21,6,0))&amp;IF(VLOOKUP(B6694,属性中转表!A:G,7,FALSE)&gt;=50,VLOOKUP(A6694,英雄数据表!A:K,9,0),IF(VLOOKUP(B6694,属性中转表!A:G,7,FALSE)&gt;=25,VLOOKUP(A6694,英雄数据表!A:K,5,0),""))</f>
        <v>"atk":600,"hp":10000,"undpspro":200,"pvpdpspro":150,"pvpundpspro":100,"speed":10,"baojipro":100</v>
      </c>
      <c r="J6694" s="20" t="str">
        <f>IF(I6694="","",属性中转表!$I$1&amp;(IF(VLOOKUP(B6694,属性中转表!A:G,7,FALSE)=0,0,VLOOKUP(VLOOKUP(B6694,属性中转表!A:G,7,FALSE),属性中转表!$K$2:$P$21,4,0)))+IFERROR(VLOOKUP(A6694,英雄数据表!A:K,IF(武魂!B6694&gt;=50,10,IF(武魂!B6694&gt;=25,6)),0),0))</f>
        <v>,"dpspro":200</v>
      </c>
      <c r="K6694" s="32" t="str">
        <f t="shared" si="445"/>
        <v>"atk":600,"hp":10000,"undpspro":200,"pvpdpspro":150,"pvpundpspro":100,"speed":10,"baojipro":100,"dpspro":200</v>
      </c>
      <c r="L6694" s="20" t="str">
        <f>IF(B6694&gt;=50,VLOOKUP(A6694,英雄数据表!A:L,11,FALSE),IF(B6694&gt;=25,VLOOKUP(A6694,英雄数据表!A:L,7,0),""))</f>
        <v>"4506602004"</v>
      </c>
      <c r="M6694" s="20" t="str">
        <f>IFERROR(VLOOKUP(B6694,属性中转表!$K$2:$O$21,5,FALSE),"")</f>
        <v/>
      </c>
      <c r="N6694" s="20" t="str">
        <f>IF(B6694=25,VLOOKUP(A6694,英雄数据表!A:L,8,FALSE),IF(B6694=50,VLOOKUP(A6694,英雄数据表!A:L,12,0),""))</f>
        <v/>
      </c>
    </row>
    <row r="6695" spans="1:14" x14ac:dyDescent="0.3">
      <c r="A6695" s="20">
        <v>45066</v>
      </c>
      <c r="B6695" s="21">
        <f t="shared" si="442"/>
        <v>94</v>
      </c>
      <c r="C6695" s="21">
        <v>5</v>
      </c>
      <c r="D6695" s="21">
        <f>VLOOKUP(A6695,英雄数据表!A:D,4,0)</f>
        <v>4</v>
      </c>
      <c r="E6695" s="20" t="str">
        <f>VLOOKUP(A6695,英雄数据表!A:C,3,0)</f>
        <v>梦境守护</v>
      </c>
      <c r="F6695" s="20">
        <f t="shared" si="443"/>
        <v>45066</v>
      </c>
      <c r="G6695" s="20">
        <f t="shared" si="444"/>
        <v>45066</v>
      </c>
      <c r="H6695" s="21" t="str">
        <f>VLOOKUP(B6695,属性中转表!A:F,6,FALSE)</f>
        <v>"hp":421200,"atk":11700</v>
      </c>
      <c r="I6695" s="20" t="str">
        <f>IF(VLOOKUP(B6695,属性中转表!A:G,7,FALSE)=0,"",VLOOKUP(VLOOKUP(B6695,属性中转表!A:G,7,FALSE),属性中转表!$K$2:$P$21,6,0))&amp;IF(VLOOKUP(B6695,属性中转表!A:G,7,FALSE)&gt;=50,VLOOKUP(A6695,英雄数据表!A:K,9,0),IF(VLOOKUP(B6695,属性中转表!A:G,7,FALSE)&gt;=25,VLOOKUP(A6695,英雄数据表!A:K,5,0),""))</f>
        <v>"atk":600,"hp":10000,"undpspro":200,"pvpdpspro":150,"pvpundpspro":100,"speed":10,"baojipro":100</v>
      </c>
      <c r="J6695" s="20" t="str">
        <f>IF(I6695="","",属性中转表!$I$1&amp;(IF(VLOOKUP(B6695,属性中转表!A:G,7,FALSE)=0,0,VLOOKUP(VLOOKUP(B6695,属性中转表!A:G,7,FALSE),属性中转表!$K$2:$P$21,4,0)))+IFERROR(VLOOKUP(A6695,英雄数据表!A:K,IF(武魂!B6695&gt;=50,10,IF(武魂!B6695&gt;=25,6)),0),0))</f>
        <v>,"dpspro":200</v>
      </c>
      <c r="K6695" s="32" t="str">
        <f t="shared" si="445"/>
        <v>"atk":600,"hp":10000,"undpspro":200,"pvpdpspro":150,"pvpundpspro":100,"speed":10,"baojipro":100,"dpspro":200</v>
      </c>
      <c r="L6695" s="20" t="str">
        <f>IF(B6695&gt;=50,VLOOKUP(A6695,英雄数据表!A:L,11,FALSE),IF(B6695&gt;=25,VLOOKUP(A6695,英雄数据表!A:L,7,0),""))</f>
        <v>"4506602004"</v>
      </c>
      <c r="M6695" s="20" t="str">
        <f>IFERROR(VLOOKUP(B6695,属性中转表!$K$2:$O$21,5,FALSE),"")</f>
        <v/>
      </c>
      <c r="N6695" s="20" t="str">
        <f>IF(B6695=25,VLOOKUP(A6695,英雄数据表!A:L,8,FALSE),IF(B6695=50,VLOOKUP(A6695,英雄数据表!A:L,12,0),""))</f>
        <v/>
      </c>
    </row>
    <row r="6696" spans="1:14" x14ac:dyDescent="0.3">
      <c r="A6696" s="20">
        <v>45066</v>
      </c>
      <c r="B6696" s="21">
        <f t="shared" si="442"/>
        <v>95</v>
      </c>
      <c r="C6696" s="21">
        <v>5</v>
      </c>
      <c r="D6696" s="21">
        <f>VLOOKUP(A6696,英雄数据表!A:D,4,0)</f>
        <v>4</v>
      </c>
      <c r="E6696" s="20" t="str">
        <f>VLOOKUP(A6696,英雄数据表!A:C,3,0)</f>
        <v>梦境守护</v>
      </c>
      <c r="F6696" s="20">
        <f t="shared" si="443"/>
        <v>45066</v>
      </c>
      <c r="G6696" s="20">
        <f t="shared" si="444"/>
        <v>45066</v>
      </c>
      <c r="H6696" s="21" t="str">
        <f>VLOOKUP(B6696,属性中转表!A:F,6,FALSE)</f>
        <v>"hp":426600,"atk":11850</v>
      </c>
      <c r="I6696" s="20" t="str">
        <f>IF(VLOOKUP(B6696,属性中转表!A:G,7,FALSE)=0,"",VLOOKUP(VLOOKUP(B6696,属性中转表!A:G,7,FALSE),属性中转表!$K$2:$P$21,6,0))&amp;IF(VLOOKUP(B6696,属性中转表!A:G,7,FALSE)&gt;=50,VLOOKUP(A6696,英雄数据表!A:K,9,0),IF(VLOOKUP(B6696,属性中转表!A:G,7,FALSE)&gt;=25,VLOOKUP(A6696,英雄数据表!A:K,5,0),""))</f>
        <v>"atk":600,"hp":10000,"undpspro":200,"pvpdpspro":150,"pvpundpspro":150,"speed":10,"baojipro":100</v>
      </c>
      <c r="J6696" s="20" t="str">
        <f>IF(I6696="","",属性中转表!$I$1&amp;(IF(VLOOKUP(B6696,属性中转表!A:G,7,FALSE)=0,0,VLOOKUP(VLOOKUP(B6696,属性中转表!A:G,7,FALSE),属性中转表!$K$2:$P$21,4,0)))+IFERROR(VLOOKUP(A6696,英雄数据表!A:K,IF(武魂!B6696&gt;=50,10,IF(武魂!B6696&gt;=25,6)),0),0))</f>
        <v>,"dpspro":200</v>
      </c>
      <c r="K6696" s="32" t="str">
        <f t="shared" si="445"/>
        <v>"atk":600,"hp":10000,"undpspro":200,"pvpdpspro":150,"pvpundpspro":150,"speed":10,"baojipro":100,"dpspro":200</v>
      </c>
      <c r="L6696" s="20" t="str">
        <f>IF(B6696&gt;=50,VLOOKUP(A6696,英雄数据表!A:L,11,FALSE),IF(B6696&gt;=25,VLOOKUP(A6696,英雄数据表!A:L,7,0),""))</f>
        <v>"4506602004"</v>
      </c>
      <c r="M6696" s="20" t="str">
        <f>IFERROR(VLOOKUP(B6696,属性中转表!$K$2:$O$21,5,FALSE),"")</f>
        <v>"pvpundpspro":50</v>
      </c>
      <c r="N6696" s="20" t="str">
        <f>IF(B6696=25,VLOOKUP(A6696,英雄数据表!A:L,8,FALSE),IF(B6696=50,VLOOKUP(A6696,英雄数据表!A:L,12,0),""))</f>
        <v/>
      </c>
    </row>
    <row r="6697" spans="1:14" x14ac:dyDescent="0.3">
      <c r="A6697" s="20">
        <v>45066</v>
      </c>
      <c r="B6697" s="21">
        <f t="shared" si="442"/>
        <v>96</v>
      </c>
      <c r="C6697" s="21">
        <v>5</v>
      </c>
      <c r="D6697" s="21">
        <f>VLOOKUP(A6697,英雄数据表!A:D,4,0)</f>
        <v>4</v>
      </c>
      <c r="E6697" s="20" t="str">
        <f>VLOOKUP(A6697,英雄数据表!A:C,3,0)</f>
        <v>梦境守护</v>
      </c>
      <c r="F6697" s="20">
        <f t="shared" si="443"/>
        <v>45066</v>
      </c>
      <c r="G6697" s="20">
        <f t="shared" si="444"/>
        <v>45066</v>
      </c>
      <c r="H6697" s="21" t="str">
        <f>VLOOKUP(B6697,属性中转表!A:F,6,FALSE)</f>
        <v>"hp":432000,"atk":12000</v>
      </c>
      <c r="I6697" s="20" t="str">
        <f>IF(VLOOKUP(B6697,属性中转表!A:G,7,FALSE)=0,"",VLOOKUP(VLOOKUP(B6697,属性中转表!A:G,7,FALSE),属性中转表!$K$2:$P$21,6,0))&amp;IF(VLOOKUP(B6697,属性中转表!A:G,7,FALSE)&gt;=50,VLOOKUP(A6697,英雄数据表!A:K,9,0),IF(VLOOKUP(B6697,属性中转表!A:G,7,FALSE)&gt;=25,VLOOKUP(A6697,英雄数据表!A:K,5,0),""))</f>
        <v>"atk":600,"hp":10000,"undpspro":200,"pvpdpspro":150,"pvpundpspro":150,"speed":10,"baojipro":100</v>
      </c>
      <c r="J6697" s="20" t="str">
        <f>IF(I6697="","",属性中转表!$I$1&amp;(IF(VLOOKUP(B6697,属性中转表!A:G,7,FALSE)=0,0,VLOOKUP(VLOOKUP(B6697,属性中转表!A:G,7,FALSE),属性中转表!$K$2:$P$21,4,0)))+IFERROR(VLOOKUP(A6697,英雄数据表!A:K,IF(武魂!B6697&gt;=50,10,IF(武魂!B6697&gt;=25,6)),0),0))</f>
        <v>,"dpspro":200</v>
      </c>
      <c r="K6697" s="32" t="str">
        <f t="shared" si="445"/>
        <v>"atk":600,"hp":10000,"undpspro":200,"pvpdpspro":150,"pvpundpspro":150,"speed":10,"baojipro":100,"dpspro":200</v>
      </c>
      <c r="L6697" s="20" t="str">
        <f>IF(B6697&gt;=50,VLOOKUP(A6697,英雄数据表!A:L,11,FALSE),IF(B6697&gt;=25,VLOOKUP(A6697,英雄数据表!A:L,7,0),""))</f>
        <v>"4506602004"</v>
      </c>
      <c r="M6697" s="20" t="str">
        <f>IFERROR(VLOOKUP(B6697,属性中转表!$K$2:$O$21,5,FALSE),"")</f>
        <v/>
      </c>
      <c r="N6697" s="20" t="str">
        <f>IF(B6697=25,VLOOKUP(A6697,英雄数据表!A:L,8,FALSE),IF(B6697=50,VLOOKUP(A6697,英雄数据表!A:L,12,0),""))</f>
        <v/>
      </c>
    </row>
    <row r="6698" spans="1:14" x14ac:dyDescent="0.3">
      <c r="A6698" s="20">
        <v>45066</v>
      </c>
      <c r="B6698" s="21">
        <f t="shared" si="442"/>
        <v>97</v>
      </c>
      <c r="C6698" s="21">
        <v>5</v>
      </c>
      <c r="D6698" s="21">
        <f>VLOOKUP(A6698,英雄数据表!A:D,4,0)</f>
        <v>4</v>
      </c>
      <c r="E6698" s="20" t="str">
        <f>VLOOKUP(A6698,英雄数据表!A:C,3,0)</f>
        <v>梦境守护</v>
      </c>
      <c r="F6698" s="20">
        <f t="shared" si="443"/>
        <v>45066</v>
      </c>
      <c r="G6698" s="20">
        <f t="shared" si="444"/>
        <v>45066</v>
      </c>
      <c r="H6698" s="21" t="str">
        <f>VLOOKUP(B6698,属性中转表!A:F,6,FALSE)</f>
        <v>"hp":437400,"atk":12150</v>
      </c>
      <c r="I6698" s="20" t="str">
        <f>IF(VLOOKUP(B6698,属性中转表!A:G,7,FALSE)=0,"",VLOOKUP(VLOOKUP(B6698,属性中转表!A:G,7,FALSE),属性中转表!$K$2:$P$21,6,0))&amp;IF(VLOOKUP(B6698,属性中转表!A:G,7,FALSE)&gt;=50,VLOOKUP(A6698,英雄数据表!A:K,9,0),IF(VLOOKUP(B6698,属性中转表!A:G,7,FALSE)&gt;=25,VLOOKUP(A6698,英雄数据表!A:K,5,0),""))</f>
        <v>"atk":600,"hp":10000,"undpspro":200,"pvpdpspro":150,"pvpundpspro":150,"speed":10,"baojipro":100</v>
      </c>
      <c r="J6698" s="20" t="str">
        <f>IF(I6698="","",属性中转表!$I$1&amp;(IF(VLOOKUP(B6698,属性中转表!A:G,7,FALSE)=0,0,VLOOKUP(VLOOKUP(B6698,属性中转表!A:G,7,FALSE),属性中转表!$K$2:$P$21,4,0)))+IFERROR(VLOOKUP(A6698,英雄数据表!A:K,IF(武魂!B6698&gt;=50,10,IF(武魂!B6698&gt;=25,6)),0),0))</f>
        <v>,"dpspro":200</v>
      </c>
      <c r="K6698" s="32" t="str">
        <f t="shared" si="445"/>
        <v>"atk":600,"hp":10000,"undpspro":200,"pvpdpspro":150,"pvpundpspro":150,"speed":10,"baojipro":100,"dpspro":200</v>
      </c>
      <c r="L6698" s="20" t="str">
        <f>IF(B6698&gt;=50,VLOOKUP(A6698,英雄数据表!A:L,11,FALSE),IF(B6698&gt;=25,VLOOKUP(A6698,英雄数据表!A:L,7,0),""))</f>
        <v>"4506602004"</v>
      </c>
      <c r="M6698" s="20" t="str">
        <f>IFERROR(VLOOKUP(B6698,属性中转表!$K$2:$O$21,5,FALSE),"")</f>
        <v/>
      </c>
      <c r="N6698" s="20" t="str">
        <f>IF(B6698=25,VLOOKUP(A6698,英雄数据表!A:L,8,FALSE),IF(B6698=50,VLOOKUP(A6698,英雄数据表!A:L,12,0),""))</f>
        <v/>
      </c>
    </row>
    <row r="6699" spans="1:14" x14ac:dyDescent="0.3">
      <c r="A6699" s="20">
        <v>45066</v>
      </c>
      <c r="B6699" s="21">
        <f t="shared" si="442"/>
        <v>98</v>
      </c>
      <c r="C6699" s="21">
        <v>5</v>
      </c>
      <c r="D6699" s="21">
        <f>VLOOKUP(A6699,英雄数据表!A:D,4,0)</f>
        <v>4</v>
      </c>
      <c r="E6699" s="20" t="str">
        <f>VLOOKUP(A6699,英雄数据表!A:C,3,0)</f>
        <v>梦境守护</v>
      </c>
      <c r="F6699" s="20">
        <f t="shared" si="443"/>
        <v>45066</v>
      </c>
      <c r="G6699" s="20">
        <f t="shared" si="444"/>
        <v>45066</v>
      </c>
      <c r="H6699" s="21" t="str">
        <f>VLOOKUP(B6699,属性中转表!A:F,6,FALSE)</f>
        <v>"hp":442800,"atk":12300</v>
      </c>
      <c r="I6699" s="20" t="str">
        <f>IF(VLOOKUP(B6699,属性中转表!A:G,7,FALSE)=0,"",VLOOKUP(VLOOKUP(B6699,属性中转表!A:G,7,FALSE),属性中转表!$K$2:$P$21,6,0))&amp;IF(VLOOKUP(B6699,属性中转表!A:G,7,FALSE)&gt;=50,VLOOKUP(A6699,英雄数据表!A:K,9,0),IF(VLOOKUP(B6699,属性中转表!A:G,7,FALSE)&gt;=25,VLOOKUP(A6699,英雄数据表!A:K,5,0),""))</f>
        <v>"atk":600,"hp":10000,"undpspro":200,"pvpdpspro":150,"pvpundpspro":150,"speed":10,"baojipro":100</v>
      </c>
      <c r="J6699" s="20" t="str">
        <f>IF(I6699="","",属性中转表!$I$1&amp;(IF(VLOOKUP(B6699,属性中转表!A:G,7,FALSE)=0,0,VLOOKUP(VLOOKUP(B6699,属性中转表!A:G,7,FALSE),属性中转表!$K$2:$P$21,4,0)))+IFERROR(VLOOKUP(A6699,英雄数据表!A:K,IF(武魂!B6699&gt;=50,10,IF(武魂!B6699&gt;=25,6)),0),0))</f>
        <v>,"dpspro":200</v>
      </c>
      <c r="K6699" s="32" t="str">
        <f t="shared" si="445"/>
        <v>"atk":600,"hp":10000,"undpspro":200,"pvpdpspro":150,"pvpundpspro":150,"speed":10,"baojipro":100,"dpspro":200</v>
      </c>
      <c r="L6699" s="20" t="str">
        <f>IF(B6699&gt;=50,VLOOKUP(A6699,英雄数据表!A:L,11,FALSE),IF(B6699&gt;=25,VLOOKUP(A6699,英雄数据表!A:L,7,0),""))</f>
        <v>"4506602004"</v>
      </c>
      <c r="M6699" s="20" t="str">
        <f>IFERROR(VLOOKUP(B6699,属性中转表!$K$2:$O$21,5,FALSE),"")</f>
        <v/>
      </c>
      <c r="N6699" s="20" t="str">
        <f>IF(B6699=25,VLOOKUP(A6699,英雄数据表!A:L,8,FALSE),IF(B6699=50,VLOOKUP(A6699,英雄数据表!A:L,12,0),""))</f>
        <v/>
      </c>
    </row>
    <row r="6700" spans="1:14" x14ac:dyDescent="0.3">
      <c r="A6700" s="20">
        <v>45066</v>
      </c>
      <c r="B6700" s="21">
        <f t="shared" si="442"/>
        <v>99</v>
      </c>
      <c r="C6700" s="21">
        <v>5</v>
      </c>
      <c r="D6700" s="21">
        <f>VLOOKUP(A6700,英雄数据表!A:D,4,0)</f>
        <v>4</v>
      </c>
      <c r="E6700" s="20" t="str">
        <f>VLOOKUP(A6700,英雄数据表!A:C,3,0)</f>
        <v>梦境守护</v>
      </c>
      <c r="F6700" s="20">
        <f t="shared" si="443"/>
        <v>45066</v>
      </c>
      <c r="G6700" s="20">
        <f t="shared" si="444"/>
        <v>45066</v>
      </c>
      <c r="H6700" s="21" t="str">
        <f>VLOOKUP(B6700,属性中转表!A:F,6,FALSE)</f>
        <v>"hp":448200,"atk":12450</v>
      </c>
      <c r="I6700" s="20" t="str">
        <f>IF(VLOOKUP(B6700,属性中转表!A:G,7,FALSE)=0,"",VLOOKUP(VLOOKUP(B6700,属性中转表!A:G,7,FALSE),属性中转表!$K$2:$P$21,6,0))&amp;IF(VLOOKUP(B6700,属性中转表!A:G,7,FALSE)&gt;=50,VLOOKUP(A6700,英雄数据表!A:K,9,0),IF(VLOOKUP(B6700,属性中转表!A:G,7,FALSE)&gt;=25,VLOOKUP(A6700,英雄数据表!A:K,5,0),""))</f>
        <v>"atk":600,"hp":10000,"undpspro":200,"pvpdpspro":150,"pvpundpspro":150,"speed":10,"baojipro":100</v>
      </c>
      <c r="J6700" s="20" t="str">
        <f>IF(I6700="","",属性中转表!$I$1&amp;(IF(VLOOKUP(B6700,属性中转表!A:G,7,FALSE)=0,0,VLOOKUP(VLOOKUP(B6700,属性中转表!A:G,7,FALSE),属性中转表!$K$2:$P$21,4,0)))+IFERROR(VLOOKUP(A6700,英雄数据表!A:K,IF(武魂!B6700&gt;=50,10,IF(武魂!B6700&gt;=25,6)),0),0))</f>
        <v>,"dpspro":200</v>
      </c>
      <c r="K6700" s="32" t="str">
        <f t="shared" si="445"/>
        <v>"atk":600,"hp":10000,"undpspro":200,"pvpdpspro":150,"pvpundpspro":150,"speed":10,"baojipro":100,"dpspro":200</v>
      </c>
      <c r="L6700" s="20" t="str">
        <f>IF(B6700&gt;=50,VLOOKUP(A6700,英雄数据表!A:L,11,FALSE),IF(B6700&gt;=25,VLOOKUP(A6700,英雄数据表!A:L,7,0),""))</f>
        <v>"4506602004"</v>
      </c>
      <c r="M6700" s="20" t="str">
        <f>IFERROR(VLOOKUP(B6700,属性中转表!$K$2:$O$21,5,FALSE),"")</f>
        <v/>
      </c>
      <c r="N6700" s="20" t="str">
        <f>IF(B6700=25,VLOOKUP(A6700,英雄数据表!A:L,8,FALSE),IF(B6700=50,VLOOKUP(A6700,英雄数据表!A:L,12,0),""))</f>
        <v/>
      </c>
    </row>
    <row r="6701" spans="1:14" x14ac:dyDescent="0.3">
      <c r="A6701" s="20">
        <v>45066</v>
      </c>
      <c r="B6701" s="21">
        <f t="shared" si="442"/>
        <v>100</v>
      </c>
      <c r="C6701" s="21">
        <v>5</v>
      </c>
      <c r="D6701" s="21">
        <f>VLOOKUP(A6701,英雄数据表!A:D,4,0)</f>
        <v>4</v>
      </c>
      <c r="E6701" s="20" t="str">
        <f>VLOOKUP(A6701,英雄数据表!A:C,3,0)</f>
        <v>梦境守护</v>
      </c>
      <c r="F6701" s="20">
        <f t="shared" si="443"/>
        <v>45066</v>
      </c>
      <c r="G6701" s="20">
        <f t="shared" si="444"/>
        <v>45066</v>
      </c>
      <c r="H6701" s="21" t="str">
        <f>VLOOKUP(B6701,属性中转表!A:F,6,FALSE)</f>
        <v>"hp":453600,"atk":12600</v>
      </c>
      <c r="I6701" s="20" t="str">
        <f>IF(VLOOKUP(B6701,属性中转表!A:G,7,FALSE)=0,"",VLOOKUP(VLOOKUP(B6701,属性中转表!A:G,7,FALSE),属性中转表!$K$2:$P$21,6,0))&amp;IF(VLOOKUP(B6701,属性中转表!A:G,7,FALSE)&gt;=50,VLOOKUP(A6701,英雄数据表!A:K,9,0),IF(VLOOKUP(B6701,属性中转表!A:G,7,FALSE)&gt;=25,VLOOKUP(A6701,英雄数据表!A:K,5,0),""))</f>
        <v>"atk":900,"hp":15000,"undpspro":200,"pvpdpspro":150,"pvpundpspro":150,"speed":20,"baojipro":100</v>
      </c>
      <c r="J6701" s="20" t="str">
        <f>IF(I6701="","",属性中转表!$I$1&amp;(IF(VLOOKUP(B6701,属性中转表!A:G,7,FALSE)=0,0,VLOOKUP(VLOOKUP(B6701,属性中转表!A:G,7,FALSE),属性中转表!$K$2:$P$21,4,0)))+IFERROR(VLOOKUP(A6701,英雄数据表!A:K,IF(武魂!B6701&gt;=50,10,IF(武魂!B6701&gt;=25,6)),0),0))</f>
        <v>,"dpspro":200</v>
      </c>
      <c r="K6701" s="32" t="str">
        <f t="shared" si="445"/>
        <v>"atk":900,"hp":15000,"undpspro":200,"pvpdpspro":150,"pvpundpspro":150,"speed":20,"baojipro":100,"dpspro":200</v>
      </c>
      <c r="L6701" s="20" t="str">
        <f>IF(B6701&gt;=50,VLOOKUP(A6701,英雄数据表!A:L,11,FALSE),IF(B6701&gt;=25,VLOOKUP(A6701,英雄数据表!A:L,7,0),""))</f>
        <v>"4506602004"</v>
      </c>
      <c r="M6701" s="20" t="str">
        <f>IFERROR(VLOOKUP(B6701,属性中转表!$K$2:$O$21,5,FALSE),"")</f>
        <v>"speed":10,"atk":300,"hp":5000</v>
      </c>
      <c r="N6701" s="20" t="str">
        <f>IF(B6701=25,VLOOKUP(A6701,英雄数据表!A:L,8,FALSE),IF(B6701=50,VLOOKUP(A6701,英雄数据表!A:L,12,0),""))</f>
        <v/>
      </c>
    </row>
    <row r="6702" spans="1:14" x14ac:dyDescent="0.3">
      <c r="A6702" s="20">
        <v>51016</v>
      </c>
      <c r="B6702" s="21">
        <f t="shared" si="442"/>
        <v>1</v>
      </c>
      <c r="C6702" s="21">
        <v>5</v>
      </c>
      <c r="D6702" s="21">
        <f>VLOOKUP(A6702,英雄数据表!A:D,4,0)</f>
        <v>5</v>
      </c>
      <c r="E6702" s="20" t="str">
        <f>VLOOKUP(A6702,英雄数据表!A:C,3,0)</f>
        <v>黑暗左右</v>
      </c>
      <c r="F6702" s="20">
        <f t="shared" si="443"/>
        <v>51016</v>
      </c>
      <c r="G6702" s="20">
        <f t="shared" si="444"/>
        <v>51016</v>
      </c>
      <c r="H6702" s="21" t="str">
        <f>VLOOKUP(B6702,属性中转表!A:F,6,FALSE)</f>
        <v>"hp":5400,"atk":150</v>
      </c>
      <c r="I6702" s="20" t="str">
        <f>IF(VLOOKUP(B6702,属性中转表!A:G,7,FALSE)=0,"",VLOOKUP(VLOOKUP(B6702,属性中转表!A:G,7,FALSE),属性中转表!$K$2:$P$21,6,0))&amp;IF(VLOOKUP(B6702,属性中转表!A:G,7,FALSE)&gt;=50,VLOOKUP(A6702,英雄数据表!A:K,9,0),IF(VLOOKUP(B6702,属性中转表!A:G,7,FALSE)&gt;=25,VLOOKUP(A6702,英雄数据表!A:K,5,0),""))</f>
        <v/>
      </c>
      <c r="J6702" s="20" t="str">
        <f>IF(I6702="","",属性中转表!$I$1&amp;(IF(VLOOKUP(B6702,属性中转表!A:G,7,FALSE)=0,0,VLOOKUP(VLOOKUP(B6702,属性中转表!A:G,7,FALSE),属性中转表!$K$2:$P$21,4,0)))+IFERROR(VLOOKUP(A6702,英雄数据表!A:K,IF(武魂!B6702&gt;=50,10,IF(武魂!B6702&gt;=25,6)),0),0))</f>
        <v/>
      </c>
      <c r="K6702" s="32" t="str">
        <f t="shared" si="445"/>
        <v/>
      </c>
      <c r="L6702" s="20" t="str">
        <f>IF(B6702&gt;=50,VLOOKUP(A6702,英雄数据表!A:L,11,FALSE),IF(B6702&gt;=25,VLOOKUP(A6702,英雄数据表!A:L,7,0),""))</f>
        <v/>
      </c>
      <c r="M6702" s="20" t="str">
        <f>IFERROR(VLOOKUP(B6702,属性中转表!$K$2:$O$21,5,FALSE),"")</f>
        <v/>
      </c>
      <c r="N6702" s="20" t="str">
        <f>IF(B6702=25,VLOOKUP(A6702,英雄数据表!A:L,8,FALSE),IF(B6702=50,VLOOKUP(A6702,英雄数据表!A:L,12,0),""))</f>
        <v/>
      </c>
    </row>
    <row r="6703" spans="1:14" x14ac:dyDescent="0.3">
      <c r="A6703" s="20">
        <v>51016</v>
      </c>
      <c r="B6703" s="21">
        <f t="shared" si="442"/>
        <v>2</v>
      </c>
      <c r="C6703" s="21">
        <v>5</v>
      </c>
      <c r="D6703" s="21">
        <f>VLOOKUP(A6703,英雄数据表!A:D,4,0)</f>
        <v>5</v>
      </c>
      <c r="E6703" s="20" t="str">
        <f>VLOOKUP(A6703,英雄数据表!A:C,3,0)</f>
        <v>黑暗左右</v>
      </c>
      <c r="F6703" s="20">
        <f t="shared" si="443"/>
        <v>51016</v>
      </c>
      <c r="G6703" s="20">
        <f t="shared" si="444"/>
        <v>51016</v>
      </c>
      <c r="H6703" s="21" t="str">
        <f>VLOOKUP(B6703,属性中转表!A:F,6,FALSE)</f>
        <v>"hp":7200,"atk":200</v>
      </c>
      <c r="I6703" s="20" t="str">
        <f>IF(VLOOKUP(B6703,属性中转表!A:G,7,FALSE)=0,"",VLOOKUP(VLOOKUP(B6703,属性中转表!A:G,7,FALSE),属性中转表!$K$2:$P$21,6,0))&amp;IF(VLOOKUP(B6703,属性中转表!A:G,7,FALSE)&gt;=50,VLOOKUP(A6703,英雄数据表!A:K,9,0),IF(VLOOKUP(B6703,属性中转表!A:G,7,FALSE)&gt;=25,VLOOKUP(A6703,英雄数据表!A:K,5,0),""))</f>
        <v/>
      </c>
      <c r="J6703" s="20" t="str">
        <f>IF(I6703="","",属性中转表!$I$1&amp;(IF(VLOOKUP(B6703,属性中转表!A:G,7,FALSE)=0,0,VLOOKUP(VLOOKUP(B6703,属性中转表!A:G,7,FALSE),属性中转表!$K$2:$P$21,4,0)))+IFERROR(VLOOKUP(A6703,英雄数据表!A:K,IF(武魂!B6703&gt;=50,10,IF(武魂!B6703&gt;=25,6)),0),0))</f>
        <v/>
      </c>
      <c r="K6703" s="32" t="str">
        <f t="shared" si="445"/>
        <v/>
      </c>
      <c r="L6703" s="20" t="str">
        <f>IF(B6703&gt;=50,VLOOKUP(A6703,英雄数据表!A:L,11,FALSE),IF(B6703&gt;=25,VLOOKUP(A6703,英雄数据表!A:L,7,0),""))</f>
        <v/>
      </c>
      <c r="M6703" s="20" t="str">
        <f>IFERROR(VLOOKUP(B6703,属性中转表!$K$2:$O$21,5,FALSE),"")</f>
        <v/>
      </c>
      <c r="N6703" s="20" t="str">
        <f>IF(B6703=25,VLOOKUP(A6703,英雄数据表!A:L,8,FALSE),IF(B6703=50,VLOOKUP(A6703,英雄数据表!A:L,12,0),""))</f>
        <v/>
      </c>
    </row>
    <row r="6704" spans="1:14" x14ac:dyDescent="0.3">
      <c r="A6704" s="20">
        <v>51016</v>
      </c>
      <c r="B6704" s="21">
        <f t="shared" si="442"/>
        <v>3</v>
      </c>
      <c r="C6704" s="21">
        <v>5</v>
      </c>
      <c r="D6704" s="21">
        <f>VLOOKUP(A6704,英雄数据表!A:D,4,0)</f>
        <v>5</v>
      </c>
      <c r="E6704" s="20" t="str">
        <f>VLOOKUP(A6704,英雄数据表!A:C,3,0)</f>
        <v>黑暗左右</v>
      </c>
      <c r="F6704" s="20">
        <f t="shared" si="443"/>
        <v>51016</v>
      </c>
      <c r="G6704" s="20">
        <f t="shared" si="444"/>
        <v>51016</v>
      </c>
      <c r="H6704" s="21" t="str">
        <f>VLOOKUP(B6704,属性中转表!A:F,6,FALSE)</f>
        <v>"hp":9000,"atk":250</v>
      </c>
      <c r="I6704" s="20" t="str">
        <f>IF(VLOOKUP(B6704,属性中转表!A:G,7,FALSE)=0,"",VLOOKUP(VLOOKUP(B6704,属性中转表!A:G,7,FALSE),属性中转表!$K$2:$P$21,6,0))&amp;IF(VLOOKUP(B6704,属性中转表!A:G,7,FALSE)&gt;=50,VLOOKUP(A6704,英雄数据表!A:K,9,0),IF(VLOOKUP(B6704,属性中转表!A:G,7,FALSE)&gt;=25,VLOOKUP(A6704,英雄数据表!A:K,5,0),""))</f>
        <v/>
      </c>
      <c r="J6704" s="20" t="str">
        <f>IF(I6704="","",属性中转表!$I$1&amp;(IF(VLOOKUP(B6704,属性中转表!A:G,7,FALSE)=0,0,VLOOKUP(VLOOKUP(B6704,属性中转表!A:G,7,FALSE),属性中转表!$K$2:$P$21,4,0)))+IFERROR(VLOOKUP(A6704,英雄数据表!A:K,IF(武魂!B6704&gt;=50,10,IF(武魂!B6704&gt;=25,6)),0),0))</f>
        <v/>
      </c>
      <c r="K6704" s="32" t="str">
        <f t="shared" si="445"/>
        <v/>
      </c>
      <c r="L6704" s="20" t="str">
        <f>IF(B6704&gt;=50,VLOOKUP(A6704,英雄数据表!A:L,11,FALSE),IF(B6704&gt;=25,VLOOKUP(A6704,英雄数据表!A:L,7,0),""))</f>
        <v/>
      </c>
      <c r="M6704" s="20" t="str">
        <f>IFERROR(VLOOKUP(B6704,属性中转表!$K$2:$O$21,5,FALSE),"")</f>
        <v/>
      </c>
      <c r="N6704" s="20" t="str">
        <f>IF(B6704=25,VLOOKUP(A6704,英雄数据表!A:L,8,FALSE),IF(B6704=50,VLOOKUP(A6704,英雄数据表!A:L,12,0),""))</f>
        <v/>
      </c>
    </row>
    <row r="6705" spans="1:14" x14ac:dyDescent="0.3">
      <c r="A6705" s="20">
        <v>51016</v>
      </c>
      <c r="B6705" s="21">
        <f t="shared" si="442"/>
        <v>4</v>
      </c>
      <c r="C6705" s="21">
        <v>5</v>
      </c>
      <c r="D6705" s="21">
        <f>VLOOKUP(A6705,英雄数据表!A:D,4,0)</f>
        <v>5</v>
      </c>
      <c r="E6705" s="20" t="str">
        <f>VLOOKUP(A6705,英雄数据表!A:C,3,0)</f>
        <v>黑暗左右</v>
      </c>
      <c r="F6705" s="20">
        <f t="shared" si="443"/>
        <v>51016</v>
      </c>
      <c r="G6705" s="20">
        <f t="shared" si="444"/>
        <v>51016</v>
      </c>
      <c r="H6705" s="21" t="str">
        <f>VLOOKUP(B6705,属性中转表!A:F,6,FALSE)</f>
        <v>"hp":10800,"atk":300</v>
      </c>
      <c r="I6705" s="20" t="str">
        <f>IF(VLOOKUP(B6705,属性中转表!A:G,7,FALSE)=0,"",VLOOKUP(VLOOKUP(B6705,属性中转表!A:G,7,FALSE),属性中转表!$K$2:$P$21,6,0))&amp;IF(VLOOKUP(B6705,属性中转表!A:G,7,FALSE)&gt;=50,VLOOKUP(A6705,英雄数据表!A:K,9,0),IF(VLOOKUP(B6705,属性中转表!A:G,7,FALSE)&gt;=25,VLOOKUP(A6705,英雄数据表!A:K,5,0),""))</f>
        <v/>
      </c>
      <c r="J6705" s="20" t="str">
        <f>IF(I6705="","",属性中转表!$I$1&amp;(IF(VLOOKUP(B6705,属性中转表!A:G,7,FALSE)=0,0,VLOOKUP(VLOOKUP(B6705,属性中转表!A:G,7,FALSE),属性中转表!$K$2:$P$21,4,0)))+IFERROR(VLOOKUP(A6705,英雄数据表!A:K,IF(武魂!B6705&gt;=50,10,IF(武魂!B6705&gt;=25,6)),0),0))</f>
        <v/>
      </c>
      <c r="K6705" s="32" t="str">
        <f t="shared" si="445"/>
        <v/>
      </c>
      <c r="L6705" s="20" t="str">
        <f>IF(B6705&gt;=50,VLOOKUP(A6705,英雄数据表!A:L,11,FALSE),IF(B6705&gt;=25,VLOOKUP(A6705,英雄数据表!A:L,7,0),""))</f>
        <v/>
      </c>
      <c r="M6705" s="20" t="str">
        <f>IFERROR(VLOOKUP(B6705,属性中转表!$K$2:$O$21,5,FALSE),"")</f>
        <v/>
      </c>
      <c r="N6705" s="20" t="str">
        <f>IF(B6705=25,VLOOKUP(A6705,英雄数据表!A:L,8,FALSE),IF(B6705=50,VLOOKUP(A6705,英雄数据表!A:L,12,0),""))</f>
        <v/>
      </c>
    </row>
    <row r="6706" spans="1:14" x14ac:dyDescent="0.3">
      <c r="A6706" s="20">
        <v>51016</v>
      </c>
      <c r="B6706" s="21">
        <f t="shared" si="442"/>
        <v>5</v>
      </c>
      <c r="C6706" s="21">
        <v>5</v>
      </c>
      <c r="D6706" s="21">
        <f>VLOOKUP(A6706,英雄数据表!A:D,4,0)</f>
        <v>5</v>
      </c>
      <c r="E6706" s="20" t="str">
        <f>VLOOKUP(A6706,英雄数据表!A:C,3,0)</f>
        <v>黑暗左右</v>
      </c>
      <c r="F6706" s="20">
        <f t="shared" si="443"/>
        <v>51016</v>
      </c>
      <c r="G6706" s="20">
        <f t="shared" si="444"/>
        <v>51016</v>
      </c>
      <c r="H6706" s="21" t="str">
        <f>VLOOKUP(B6706,属性中转表!A:F,6,FALSE)</f>
        <v>"hp":12600,"atk":350</v>
      </c>
      <c r="I6706" s="20" t="str">
        <f>IF(VLOOKUP(B6706,属性中转表!A:G,7,FALSE)=0,"",VLOOKUP(VLOOKUP(B6706,属性中转表!A:G,7,FALSE),属性中转表!$K$2:$P$21,6,0))&amp;IF(VLOOKUP(B6706,属性中转表!A:G,7,FALSE)&gt;=50,VLOOKUP(A6706,英雄数据表!A:K,9,0),IF(VLOOKUP(B6706,属性中转表!A:G,7,FALSE)&gt;=25,VLOOKUP(A6706,英雄数据表!A:K,5,0),""))</f>
        <v>"atk":300</v>
      </c>
      <c r="J6706" s="20" t="str">
        <f>IF(I6706="","",属性中转表!$I$1&amp;(IF(VLOOKUP(B6706,属性中转表!A:G,7,FALSE)=0,0,VLOOKUP(VLOOKUP(B6706,属性中转表!A:G,7,FALSE),属性中转表!$K$2:$P$21,4,0)))+IFERROR(VLOOKUP(A6706,英雄数据表!A:K,IF(武魂!B6706&gt;=50,10,IF(武魂!B6706&gt;=25,6)),0),0))</f>
        <v>,"dpspro":0</v>
      </c>
      <c r="K6706" s="32" t="str">
        <f t="shared" si="445"/>
        <v>"atk":300,"dpspro":0</v>
      </c>
      <c r="L6706" s="20" t="str">
        <f>IF(B6706&gt;=50,VLOOKUP(A6706,英雄数据表!A:L,11,FALSE),IF(B6706&gt;=25,VLOOKUP(A6706,英雄数据表!A:L,7,0),""))</f>
        <v/>
      </c>
      <c r="M6706" s="20" t="str">
        <f>IFERROR(VLOOKUP(B6706,属性中转表!$K$2:$O$21,5,FALSE),"")</f>
        <v>"atk":300</v>
      </c>
      <c r="N6706" s="20" t="str">
        <f>IF(B6706=25,VLOOKUP(A6706,英雄数据表!A:L,8,FALSE),IF(B6706=50,VLOOKUP(A6706,英雄数据表!A:L,12,0),""))</f>
        <v/>
      </c>
    </row>
    <row r="6707" spans="1:14" x14ac:dyDescent="0.3">
      <c r="A6707" s="20">
        <v>51016</v>
      </c>
      <c r="B6707" s="21">
        <f t="shared" si="442"/>
        <v>6</v>
      </c>
      <c r="C6707" s="21">
        <v>5</v>
      </c>
      <c r="D6707" s="21">
        <f>VLOOKUP(A6707,英雄数据表!A:D,4,0)</f>
        <v>5</v>
      </c>
      <c r="E6707" s="20" t="str">
        <f>VLOOKUP(A6707,英雄数据表!A:C,3,0)</f>
        <v>黑暗左右</v>
      </c>
      <c r="F6707" s="20">
        <f t="shared" si="443"/>
        <v>51016</v>
      </c>
      <c r="G6707" s="20">
        <f t="shared" si="444"/>
        <v>51016</v>
      </c>
      <c r="H6707" s="21" t="str">
        <f>VLOOKUP(B6707,属性中转表!A:F,6,FALSE)</f>
        <v>"hp":14400,"atk":400</v>
      </c>
      <c r="I6707" s="20" t="str">
        <f>IF(VLOOKUP(B6707,属性中转表!A:G,7,FALSE)=0,"",VLOOKUP(VLOOKUP(B6707,属性中转表!A:G,7,FALSE),属性中转表!$K$2:$P$21,6,0))&amp;IF(VLOOKUP(B6707,属性中转表!A:G,7,FALSE)&gt;=50,VLOOKUP(A6707,英雄数据表!A:K,9,0),IF(VLOOKUP(B6707,属性中转表!A:G,7,FALSE)&gt;=25,VLOOKUP(A6707,英雄数据表!A:K,5,0),""))</f>
        <v>"atk":300</v>
      </c>
      <c r="J6707" s="20" t="str">
        <f>IF(I6707="","",属性中转表!$I$1&amp;(IF(VLOOKUP(B6707,属性中转表!A:G,7,FALSE)=0,0,VLOOKUP(VLOOKUP(B6707,属性中转表!A:G,7,FALSE),属性中转表!$K$2:$P$21,4,0)))+IFERROR(VLOOKUP(A6707,英雄数据表!A:K,IF(武魂!B6707&gt;=50,10,IF(武魂!B6707&gt;=25,6)),0),0))</f>
        <v>,"dpspro":0</v>
      </c>
      <c r="K6707" s="32" t="str">
        <f t="shared" si="445"/>
        <v>"atk":300,"dpspro":0</v>
      </c>
      <c r="L6707" s="20" t="str">
        <f>IF(B6707&gt;=50,VLOOKUP(A6707,英雄数据表!A:L,11,FALSE),IF(B6707&gt;=25,VLOOKUP(A6707,英雄数据表!A:L,7,0),""))</f>
        <v/>
      </c>
      <c r="M6707" s="20" t="str">
        <f>IFERROR(VLOOKUP(B6707,属性中转表!$K$2:$O$21,5,FALSE),"")</f>
        <v/>
      </c>
      <c r="N6707" s="20" t="str">
        <f>IF(B6707=25,VLOOKUP(A6707,英雄数据表!A:L,8,FALSE),IF(B6707=50,VLOOKUP(A6707,英雄数据表!A:L,12,0),""))</f>
        <v/>
      </c>
    </row>
    <row r="6708" spans="1:14" x14ac:dyDescent="0.3">
      <c r="A6708" s="20">
        <v>51016</v>
      </c>
      <c r="B6708" s="21">
        <f t="shared" si="442"/>
        <v>7</v>
      </c>
      <c r="C6708" s="21">
        <v>5</v>
      </c>
      <c r="D6708" s="21">
        <f>VLOOKUP(A6708,英雄数据表!A:D,4,0)</f>
        <v>5</v>
      </c>
      <c r="E6708" s="20" t="str">
        <f>VLOOKUP(A6708,英雄数据表!A:C,3,0)</f>
        <v>黑暗左右</v>
      </c>
      <c r="F6708" s="20">
        <f t="shared" si="443"/>
        <v>51016</v>
      </c>
      <c r="G6708" s="20">
        <f t="shared" si="444"/>
        <v>51016</v>
      </c>
      <c r="H6708" s="21" t="str">
        <f>VLOOKUP(B6708,属性中转表!A:F,6,FALSE)</f>
        <v>"hp":16200,"atk":450</v>
      </c>
      <c r="I6708" s="20" t="str">
        <f>IF(VLOOKUP(B6708,属性中转表!A:G,7,FALSE)=0,"",VLOOKUP(VLOOKUP(B6708,属性中转表!A:G,7,FALSE),属性中转表!$K$2:$P$21,6,0))&amp;IF(VLOOKUP(B6708,属性中转表!A:G,7,FALSE)&gt;=50,VLOOKUP(A6708,英雄数据表!A:K,9,0),IF(VLOOKUP(B6708,属性中转表!A:G,7,FALSE)&gt;=25,VLOOKUP(A6708,英雄数据表!A:K,5,0),""))</f>
        <v>"atk":300</v>
      </c>
      <c r="J6708" s="20" t="str">
        <f>IF(I6708="","",属性中转表!$I$1&amp;(IF(VLOOKUP(B6708,属性中转表!A:G,7,FALSE)=0,0,VLOOKUP(VLOOKUP(B6708,属性中转表!A:G,7,FALSE),属性中转表!$K$2:$P$21,4,0)))+IFERROR(VLOOKUP(A6708,英雄数据表!A:K,IF(武魂!B6708&gt;=50,10,IF(武魂!B6708&gt;=25,6)),0),0))</f>
        <v>,"dpspro":0</v>
      </c>
      <c r="K6708" s="32" t="str">
        <f t="shared" si="445"/>
        <v>"atk":300,"dpspro":0</v>
      </c>
      <c r="L6708" s="20" t="str">
        <f>IF(B6708&gt;=50,VLOOKUP(A6708,英雄数据表!A:L,11,FALSE),IF(B6708&gt;=25,VLOOKUP(A6708,英雄数据表!A:L,7,0),""))</f>
        <v/>
      </c>
      <c r="M6708" s="20" t="str">
        <f>IFERROR(VLOOKUP(B6708,属性中转表!$K$2:$O$21,5,FALSE),"")</f>
        <v/>
      </c>
      <c r="N6708" s="20" t="str">
        <f>IF(B6708=25,VLOOKUP(A6708,英雄数据表!A:L,8,FALSE),IF(B6708=50,VLOOKUP(A6708,英雄数据表!A:L,12,0),""))</f>
        <v/>
      </c>
    </row>
    <row r="6709" spans="1:14" x14ac:dyDescent="0.3">
      <c r="A6709" s="20">
        <v>51016</v>
      </c>
      <c r="B6709" s="21">
        <f t="shared" si="442"/>
        <v>8</v>
      </c>
      <c r="C6709" s="21">
        <v>5</v>
      </c>
      <c r="D6709" s="21">
        <f>VLOOKUP(A6709,英雄数据表!A:D,4,0)</f>
        <v>5</v>
      </c>
      <c r="E6709" s="20" t="str">
        <f>VLOOKUP(A6709,英雄数据表!A:C,3,0)</f>
        <v>黑暗左右</v>
      </c>
      <c r="F6709" s="20">
        <f t="shared" si="443"/>
        <v>51016</v>
      </c>
      <c r="G6709" s="20">
        <f t="shared" si="444"/>
        <v>51016</v>
      </c>
      <c r="H6709" s="21" t="str">
        <f>VLOOKUP(B6709,属性中转表!A:F,6,FALSE)</f>
        <v>"hp":18000,"atk":500</v>
      </c>
      <c r="I6709" s="20" t="str">
        <f>IF(VLOOKUP(B6709,属性中转表!A:G,7,FALSE)=0,"",VLOOKUP(VLOOKUP(B6709,属性中转表!A:G,7,FALSE),属性中转表!$K$2:$P$21,6,0))&amp;IF(VLOOKUP(B6709,属性中转表!A:G,7,FALSE)&gt;=50,VLOOKUP(A6709,英雄数据表!A:K,9,0),IF(VLOOKUP(B6709,属性中转表!A:G,7,FALSE)&gt;=25,VLOOKUP(A6709,英雄数据表!A:K,5,0),""))</f>
        <v>"atk":300</v>
      </c>
      <c r="J6709" s="20" t="str">
        <f>IF(I6709="","",属性中转表!$I$1&amp;(IF(VLOOKUP(B6709,属性中转表!A:G,7,FALSE)=0,0,VLOOKUP(VLOOKUP(B6709,属性中转表!A:G,7,FALSE),属性中转表!$K$2:$P$21,4,0)))+IFERROR(VLOOKUP(A6709,英雄数据表!A:K,IF(武魂!B6709&gt;=50,10,IF(武魂!B6709&gt;=25,6)),0),0))</f>
        <v>,"dpspro":0</v>
      </c>
      <c r="K6709" s="32" t="str">
        <f t="shared" si="445"/>
        <v>"atk":300,"dpspro":0</v>
      </c>
      <c r="L6709" s="20" t="str">
        <f>IF(B6709&gt;=50,VLOOKUP(A6709,英雄数据表!A:L,11,FALSE),IF(B6709&gt;=25,VLOOKUP(A6709,英雄数据表!A:L,7,0),""))</f>
        <v/>
      </c>
      <c r="M6709" s="20" t="str">
        <f>IFERROR(VLOOKUP(B6709,属性中转表!$K$2:$O$21,5,FALSE),"")</f>
        <v/>
      </c>
      <c r="N6709" s="20" t="str">
        <f>IF(B6709=25,VLOOKUP(A6709,英雄数据表!A:L,8,FALSE),IF(B6709=50,VLOOKUP(A6709,英雄数据表!A:L,12,0),""))</f>
        <v/>
      </c>
    </row>
    <row r="6710" spans="1:14" x14ac:dyDescent="0.3">
      <c r="A6710" s="20">
        <v>51016</v>
      </c>
      <c r="B6710" s="21">
        <f t="shared" si="442"/>
        <v>9</v>
      </c>
      <c r="C6710" s="21">
        <v>5</v>
      </c>
      <c r="D6710" s="21">
        <f>VLOOKUP(A6710,英雄数据表!A:D,4,0)</f>
        <v>5</v>
      </c>
      <c r="E6710" s="20" t="str">
        <f>VLOOKUP(A6710,英雄数据表!A:C,3,0)</f>
        <v>黑暗左右</v>
      </c>
      <c r="F6710" s="20">
        <f t="shared" si="443"/>
        <v>51016</v>
      </c>
      <c r="G6710" s="20">
        <f t="shared" si="444"/>
        <v>51016</v>
      </c>
      <c r="H6710" s="21" t="str">
        <f>VLOOKUP(B6710,属性中转表!A:F,6,FALSE)</f>
        <v>"hp":19800,"atk":550</v>
      </c>
      <c r="I6710" s="20" t="str">
        <f>IF(VLOOKUP(B6710,属性中转表!A:G,7,FALSE)=0,"",VLOOKUP(VLOOKUP(B6710,属性中转表!A:G,7,FALSE),属性中转表!$K$2:$P$21,6,0))&amp;IF(VLOOKUP(B6710,属性中转表!A:G,7,FALSE)&gt;=50,VLOOKUP(A6710,英雄数据表!A:K,9,0),IF(VLOOKUP(B6710,属性中转表!A:G,7,FALSE)&gt;=25,VLOOKUP(A6710,英雄数据表!A:K,5,0),""))</f>
        <v>"atk":300</v>
      </c>
      <c r="J6710" s="20" t="str">
        <f>IF(I6710="","",属性中转表!$I$1&amp;(IF(VLOOKUP(B6710,属性中转表!A:G,7,FALSE)=0,0,VLOOKUP(VLOOKUP(B6710,属性中转表!A:G,7,FALSE),属性中转表!$K$2:$P$21,4,0)))+IFERROR(VLOOKUP(A6710,英雄数据表!A:K,IF(武魂!B6710&gt;=50,10,IF(武魂!B6710&gt;=25,6)),0),0))</f>
        <v>,"dpspro":0</v>
      </c>
      <c r="K6710" s="32" t="str">
        <f t="shared" si="445"/>
        <v>"atk":300,"dpspro":0</v>
      </c>
      <c r="L6710" s="20" t="str">
        <f>IF(B6710&gt;=50,VLOOKUP(A6710,英雄数据表!A:L,11,FALSE),IF(B6710&gt;=25,VLOOKUP(A6710,英雄数据表!A:L,7,0),""))</f>
        <v/>
      </c>
      <c r="M6710" s="20" t="str">
        <f>IFERROR(VLOOKUP(B6710,属性中转表!$K$2:$O$21,5,FALSE),"")</f>
        <v/>
      </c>
      <c r="N6710" s="20" t="str">
        <f>IF(B6710=25,VLOOKUP(A6710,英雄数据表!A:L,8,FALSE),IF(B6710=50,VLOOKUP(A6710,英雄数据表!A:L,12,0),""))</f>
        <v/>
      </c>
    </row>
    <row r="6711" spans="1:14" x14ac:dyDescent="0.3">
      <c r="A6711" s="20">
        <v>51016</v>
      </c>
      <c r="B6711" s="21">
        <f t="shared" si="442"/>
        <v>10</v>
      </c>
      <c r="C6711" s="21">
        <v>5</v>
      </c>
      <c r="D6711" s="21">
        <f>VLOOKUP(A6711,英雄数据表!A:D,4,0)</f>
        <v>5</v>
      </c>
      <c r="E6711" s="20" t="str">
        <f>VLOOKUP(A6711,英雄数据表!A:C,3,0)</f>
        <v>黑暗左右</v>
      </c>
      <c r="F6711" s="20">
        <f t="shared" si="443"/>
        <v>51016</v>
      </c>
      <c r="G6711" s="20">
        <f t="shared" si="444"/>
        <v>51016</v>
      </c>
      <c r="H6711" s="21" t="str">
        <f>VLOOKUP(B6711,属性中转表!A:F,6,FALSE)</f>
        <v>"hp":21600,"atk":600</v>
      </c>
      <c r="I6711" s="20" t="str">
        <f>IF(VLOOKUP(B6711,属性中转表!A:G,7,FALSE)=0,"",VLOOKUP(VLOOKUP(B6711,属性中转表!A:G,7,FALSE),属性中转表!$K$2:$P$21,6,0))&amp;IF(VLOOKUP(B6711,属性中转表!A:G,7,FALSE)&gt;=50,VLOOKUP(A6711,英雄数据表!A:K,9,0),IF(VLOOKUP(B6711,属性中转表!A:G,7,FALSE)&gt;=25,VLOOKUP(A6711,英雄数据表!A:K,5,0),""))</f>
        <v>"atk":300,"hp":5000</v>
      </c>
      <c r="J6711" s="20" t="str">
        <f>IF(I6711="","",属性中转表!$I$1&amp;(IF(VLOOKUP(B6711,属性中转表!A:G,7,FALSE)=0,0,VLOOKUP(VLOOKUP(B6711,属性中转表!A:G,7,FALSE),属性中转表!$K$2:$P$21,4,0)))+IFERROR(VLOOKUP(A6711,英雄数据表!A:K,IF(武魂!B6711&gt;=50,10,IF(武魂!B6711&gt;=25,6)),0),0))</f>
        <v>,"dpspro":0</v>
      </c>
      <c r="K6711" s="32" t="str">
        <f t="shared" si="445"/>
        <v>"atk":300,"hp":5000,"dpspro":0</v>
      </c>
      <c r="L6711" s="20" t="str">
        <f>IF(B6711&gt;=50,VLOOKUP(A6711,英雄数据表!A:L,11,FALSE),IF(B6711&gt;=25,VLOOKUP(A6711,英雄数据表!A:L,7,0),""))</f>
        <v/>
      </c>
      <c r="M6711" s="20" t="str">
        <f>IFERROR(VLOOKUP(B6711,属性中转表!$K$2:$O$21,5,FALSE),"")</f>
        <v>"hp":5000</v>
      </c>
      <c r="N6711" s="20" t="str">
        <f>IF(B6711=25,VLOOKUP(A6711,英雄数据表!A:L,8,FALSE),IF(B6711=50,VLOOKUP(A6711,英雄数据表!A:L,12,0),""))</f>
        <v/>
      </c>
    </row>
    <row r="6712" spans="1:14" x14ac:dyDescent="0.3">
      <c r="A6712" s="20">
        <v>51016</v>
      </c>
      <c r="B6712" s="21">
        <f t="shared" si="442"/>
        <v>11</v>
      </c>
      <c r="C6712" s="21">
        <v>5</v>
      </c>
      <c r="D6712" s="21">
        <f>VLOOKUP(A6712,英雄数据表!A:D,4,0)</f>
        <v>5</v>
      </c>
      <c r="E6712" s="20" t="str">
        <f>VLOOKUP(A6712,英雄数据表!A:C,3,0)</f>
        <v>黑暗左右</v>
      </c>
      <c r="F6712" s="20">
        <f t="shared" si="443"/>
        <v>51016</v>
      </c>
      <c r="G6712" s="20">
        <f t="shared" si="444"/>
        <v>51016</v>
      </c>
      <c r="H6712" s="21" t="str">
        <f>VLOOKUP(B6712,属性中转表!A:F,6,FALSE)</f>
        <v>"hp":24300,"atk":675</v>
      </c>
      <c r="I6712" s="20" t="str">
        <f>IF(VLOOKUP(B6712,属性中转表!A:G,7,FALSE)=0,"",VLOOKUP(VLOOKUP(B6712,属性中转表!A:G,7,FALSE),属性中转表!$K$2:$P$21,6,0))&amp;IF(VLOOKUP(B6712,属性中转表!A:G,7,FALSE)&gt;=50,VLOOKUP(A6712,英雄数据表!A:K,9,0),IF(VLOOKUP(B6712,属性中转表!A:G,7,FALSE)&gt;=25,VLOOKUP(A6712,英雄数据表!A:K,5,0),""))</f>
        <v>"atk":300,"hp":5000</v>
      </c>
      <c r="J6712" s="20" t="str">
        <f>IF(I6712="","",属性中转表!$I$1&amp;(IF(VLOOKUP(B6712,属性中转表!A:G,7,FALSE)=0,0,VLOOKUP(VLOOKUP(B6712,属性中转表!A:G,7,FALSE),属性中转表!$K$2:$P$21,4,0)))+IFERROR(VLOOKUP(A6712,英雄数据表!A:K,IF(武魂!B6712&gt;=50,10,IF(武魂!B6712&gt;=25,6)),0),0))</f>
        <v>,"dpspro":0</v>
      </c>
      <c r="K6712" s="32" t="str">
        <f t="shared" si="445"/>
        <v>"atk":300,"hp":5000,"dpspro":0</v>
      </c>
      <c r="L6712" s="20" t="str">
        <f>IF(B6712&gt;=50,VLOOKUP(A6712,英雄数据表!A:L,11,FALSE),IF(B6712&gt;=25,VLOOKUP(A6712,英雄数据表!A:L,7,0),""))</f>
        <v/>
      </c>
      <c r="M6712" s="20" t="str">
        <f>IFERROR(VLOOKUP(B6712,属性中转表!$K$2:$O$21,5,FALSE),"")</f>
        <v/>
      </c>
      <c r="N6712" s="20" t="str">
        <f>IF(B6712=25,VLOOKUP(A6712,英雄数据表!A:L,8,FALSE),IF(B6712=50,VLOOKUP(A6712,英雄数据表!A:L,12,0),""))</f>
        <v/>
      </c>
    </row>
    <row r="6713" spans="1:14" x14ac:dyDescent="0.3">
      <c r="A6713" s="20">
        <v>51016</v>
      </c>
      <c r="B6713" s="21">
        <f t="shared" si="442"/>
        <v>12</v>
      </c>
      <c r="C6713" s="21">
        <v>5</v>
      </c>
      <c r="D6713" s="21">
        <f>VLOOKUP(A6713,英雄数据表!A:D,4,0)</f>
        <v>5</v>
      </c>
      <c r="E6713" s="20" t="str">
        <f>VLOOKUP(A6713,英雄数据表!A:C,3,0)</f>
        <v>黑暗左右</v>
      </c>
      <c r="F6713" s="20">
        <f t="shared" si="443"/>
        <v>51016</v>
      </c>
      <c r="G6713" s="20">
        <f t="shared" si="444"/>
        <v>51016</v>
      </c>
      <c r="H6713" s="21" t="str">
        <f>VLOOKUP(B6713,属性中转表!A:F,6,FALSE)</f>
        <v>"hp":27000,"atk":750</v>
      </c>
      <c r="I6713" s="20" t="str">
        <f>IF(VLOOKUP(B6713,属性中转表!A:G,7,FALSE)=0,"",VLOOKUP(VLOOKUP(B6713,属性中转表!A:G,7,FALSE),属性中转表!$K$2:$P$21,6,0))&amp;IF(VLOOKUP(B6713,属性中转表!A:G,7,FALSE)&gt;=50,VLOOKUP(A6713,英雄数据表!A:K,9,0),IF(VLOOKUP(B6713,属性中转表!A:G,7,FALSE)&gt;=25,VLOOKUP(A6713,英雄数据表!A:K,5,0),""))</f>
        <v>"atk":300,"hp":5000</v>
      </c>
      <c r="J6713" s="20" t="str">
        <f>IF(I6713="","",属性中转表!$I$1&amp;(IF(VLOOKUP(B6713,属性中转表!A:G,7,FALSE)=0,0,VLOOKUP(VLOOKUP(B6713,属性中转表!A:G,7,FALSE),属性中转表!$K$2:$P$21,4,0)))+IFERROR(VLOOKUP(A6713,英雄数据表!A:K,IF(武魂!B6713&gt;=50,10,IF(武魂!B6713&gt;=25,6)),0),0))</f>
        <v>,"dpspro":0</v>
      </c>
      <c r="K6713" s="32" t="str">
        <f t="shared" si="445"/>
        <v>"atk":300,"hp":5000,"dpspro":0</v>
      </c>
      <c r="L6713" s="20" t="str">
        <f>IF(B6713&gt;=50,VLOOKUP(A6713,英雄数据表!A:L,11,FALSE),IF(B6713&gt;=25,VLOOKUP(A6713,英雄数据表!A:L,7,0),""))</f>
        <v/>
      </c>
      <c r="M6713" s="20" t="str">
        <f>IFERROR(VLOOKUP(B6713,属性中转表!$K$2:$O$21,5,FALSE),"")</f>
        <v/>
      </c>
      <c r="N6713" s="20" t="str">
        <f>IF(B6713=25,VLOOKUP(A6713,英雄数据表!A:L,8,FALSE),IF(B6713=50,VLOOKUP(A6713,英雄数据表!A:L,12,0),""))</f>
        <v/>
      </c>
    </row>
    <row r="6714" spans="1:14" x14ac:dyDescent="0.3">
      <c r="A6714" s="20">
        <v>51016</v>
      </c>
      <c r="B6714" s="21">
        <f t="shared" ref="B6714:B6777" si="446">IF(A6714=A6713,B6713+1,1)</f>
        <v>13</v>
      </c>
      <c r="C6714" s="21">
        <v>5</v>
      </c>
      <c r="D6714" s="21">
        <f>VLOOKUP(A6714,英雄数据表!A:D,4,0)</f>
        <v>5</v>
      </c>
      <c r="E6714" s="20" t="str">
        <f>VLOOKUP(A6714,英雄数据表!A:C,3,0)</f>
        <v>黑暗左右</v>
      </c>
      <c r="F6714" s="20">
        <f t="shared" ref="F6714:F6777" si="447">A6714</f>
        <v>51016</v>
      </c>
      <c r="G6714" s="20">
        <f t="shared" ref="G6714:G6777" si="448">A6714</f>
        <v>51016</v>
      </c>
      <c r="H6714" s="21" t="str">
        <f>VLOOKUP(B6714,属性中转表!A:F,6,FALSE)</f>
        <v>"hp":29700,"atk":825</v>
      </c>
      <c r="I6714" s="20" t="str">
        <f>IF(VLOOKUP(B6714,属性中转表!A:G,7,FALSE)=0,"",VLOOKUP(VLOOKUP(B6714,属性中转表!A:G,7,FALSE),属性中转表!$K$2:$P$21,6,0))&amp;IF(VLOOKUP(B6714,属性中转表!A:G,7,FALSE)&gt;=50,VLOOKUP(A6714,英雄数据表!A:K,9,0),IF(VLOOKUP(B6714,属性中转表!A:G,7,FALSE)&gt;=25,VLOOKUP(A6714,英雄数据表!A:K,5,0),""))</f>
        <v>"atk":300,"hp":5000</v>
      </c>
      <c r="J6714" s="20" t="str">
        <f>IF(I6714="","",属性中转表!$I$1&amp;(IF(VLOOKUP(B6714,属性中转表!A:G,7,FALSE)=0,0,VLOOKUP(VLOOKUP(B6714,属性中转表!A:G,7,FALSE),属性中转表!$K$2:$P$21,4,0)))+IFERROR(VLOOKUP(A6714,英雄数据表!A:K,IF(武魂!B6714&gt;=50,10,IF(武魂!B6714&gt;=25,6)),0),0))</f>
        <v>,"dpspro":0</v>
      </c>
      <c r="K6714" s="32" t="str">
        <f t="shared" si="445"/>
        <v>"atk":300,"hp":5000,"dpspro":0</v>
      </c>
      <c r="L6714" s="20" t="str">
        <f>IF(B6714&gt;=50,VLOOKUP(A6714,英雄数据表!A:L,11,FALSE),IF(B6714&gt;=25,VLOOKUP(A6714,英雄数据表!A:L,7,0),""))</f>
        <v/>
      </c>
      <c r="M6714" s="20" t="str">
        <f>IFERROR(VLOOKUP(B6714,属性中转表!$K$2:$O$21,5,FALSE),"")</f>
        <v/>
      </c>
      <c r="N6714" s="20" t="str">
        <f>IF(B6714=25,VLOOKUP(A6714,英雄数据表!A:L,8,FALSE),IF(B6714=50,VLOOKUP(A6714,英雄数据表!A:L,12,0),""))</f>
        <v/>
      </c>
    </row>
    <row r="6715" spans="1:14" x14ac:dyDescent="0.3">
      <c r="A6715" s="20">
        <v>51016</v>
      </c>
      <c r="B6715" s="21">
        <f t="shared" si="446"/>
        <v>14</v>
      </c>
      <c r="C6715" s="21">
        <v>5</v>
      </c>
      <c r="D6715" s="21">
        <f>VLOOKUP(A6715,英雄数据表!A:D,4,0)</f>
        <v>5</v>
      </c>
      <c r="E6715" s="20" t="str">
        <f>VLOOKUP(A6715,英雄数据表!A:C,3,0)</f>
        <v>黑暗左右</v>
      </c>
      <c r="F6715" s="20">
        <f t="shared" si="447"/>
        <v>51016</v>
      </c>
      <c r="G6715" s="20">
        <f t="shared" si="448"/>
        <v>51016</v>
      </c>
      <c r="H6715" s="21" t="str">
        <f>VLOOKUP(B6715,属性中转表!A:F,6,FALSE)</f>
        <v>"hp":32400,"atk":900</v>
      </c>
      <c r="I6715" s="20" t="str">
        <f>IF(VLOOKUP(B6715,属性中转表!A:G,7,FALSE)=0,"",VLOOKUP(VLOOKUP(B6715,属性中转表!A:G,7,FALSE),属性中转表!$K$2:$P$21,6,0))&amp;IF(VLOOKUP(B6715,属性中转表!A:G,7,FALSE)&gt;=50,VLOOKUP(A6715,英雄数据表!A:K,9,0),IF(VLOOKUP(B6715,属性中转表!A:G,7,FALSE)&gt;=25,VLOOKUP(A6715,英雄数据表!A:K,5,0),""))</f>
        <v>"atk":300,"hp":5000</v>
      </c>
      <c r="J6715" s="20" t="str">
        <f>IF(I6715="","",属性中转表!$I$1&amp;(IF(VLOOKUP(B6715,属性中转表!A:G,7,FALSE)=0,0,VLOOKUP(VLOOKUP(B6715,属性中转表!A:G,7,FALSE),属性中转表!$K$2:$P$21,4,0)))+IFERROR(VLOOKUP(A6715,英雄数据表!A:K,IF(武魂!B6715&gt;=50,10,IF(武魂!B6715&gt;=25,6)),0),0))</f>
        <v>,"dpspro":0</v>
      </c>
      <c r="K6715" s="32" t="str">
        <f t="shared" si="445"/>
        <v>"atk":300,"hp":5000,"dpspro":0</v>
      </c>
      <c r="L6715" s="20" t="str">
        <f>IF(B6715&gt;=50,VLOOKUP(A6715,英雄数据表!A:L,11,FALSE),IF(B6715&gt;=25,VLOOKUP(A6715,英雄数据表!A:L,7,0),""))</f>
        <v/>
      </c>
      <c r="M6715" s="20" t="str">
        <f>IFERROR(VLOOKUP(B6715,属性中转表!$K$2:$O$21,5,FALSE),"")</f>
        <v/>
      </c>
      <c r="N6715" s="20" t="str">
        <f>IF(B6715=25,VLOOKUP(A6715,英雄数据表!A:L,8,FALSE),IF(B6715=50,VLOOKUP(A6715,英雄数据表!A:L,12,0),""))</f>
        <v/>
      </c>
    </row>
    <row r="6716" spans="1:14" x14ac:dyDescent="0.3">
      <c r="A6716" s="20">
        <v>51016</v>
      </c>
      <c r="B6716" s="21">
        <f t="shared" si="446"/>
        <v>15</v>
      </c>
      <c r="C6716" s="21">
        <v>5</v>
      </c>
      <c r="D6716" s="21">
        <f>VLOOKUP(A6716,英雄数据表!A:D,4,0)</f>
        <v>5</v>
      </c>
      <c r="E6716" s="20" t="str">
        <f>VLOOKUP(A6716,英雄数据表!A:C,3,0)</f>
        <v>黑暗左右</v>
      </c>
      <c r="F6716" s="20">
        <f t="shared" si="447"/>
        <v>51016</v>
      </c>
      <c r="G6716" s="20">
        <f t="shared" si="448"/>
        <v>51016</v>
      </c>
      <c r="H6716" s="21" t="str">
        <f>VLOOKUP(B6716,属性中转表!A:F,6,FALSE)</f>
        <v>"hp":35100,"atk":975</v>
      </c>
      <c r="I6716" s="20" t="str">
        <f>IF(VLOOKUP(B6716,属性中转表!A:G,7,FALSE)=0,"",VLOOKUP(VLOOKUP(B6716,属性中转表!A:G,7,FALSE),属性中转表!$K$2:$P$21,6,0))&amp;IF(VLOOKUP(B6716,属性中转表!A:G,7,FALSE)&gt;=50,VLOOKUP(A6716,英雄数据表!A:K,9,0),IF(VLOOKUP(B6716,属性中转表!A:G,7,FALSE)&gt;=25,VLOOKUP(A6716,英雄数据表!A:K,5,0),""))</f>
        <v>"atk":300,"hp":5000,"undpspro":50</v>
      </c>
      <c r="J6716" s="20" t="str">
        <f>IF(I6716="","",属性中转表!$I$1&amp;(IF(VLOOKUP(B6716,属性中转表!A:G,7,FALSE)=0,0,VLOOKUP(VLOOKUP(B6716,属性中转表!A:G,7,FALSE),属性中转表!$K$2:$P$21,4,0)))+IFERROR(VLOOKUP(A6716,英雄数据表!A:K,IF(武魂!B6716&gt;=50,10,IF(武魂!B6716&gt;=25,6)),0),0))</f>
        <v>,"dpspro":0</v>
      </c>
      <c r="K6716" s="32" t="str">
        <f t="shared" si="445"/>
        <v>"atk":300,"hp":5000,"undpspro":50,"dpspro":0</v>
      </c>
      <c r="L6716" s="20" t="str">
        <f>IF(B6716&gt;=50,VLOOKUP(A6716,英雄数据表!A:L,11,FALSE),IF(B6716&gt;=25,VLOOKUP(A6716,英雄数据表!A:L,7,0),""))</f>
        <v/>
      </c>
      <c r="M6716" s="20" t="str">
        <f>IFERROR(VLOOKUP(B6716,属性中转表!$K$2:$O$21,5,FALSE),"")</f>
        <v>"undpspro":50</v>
      </c>
      <c r="N6716" s="20" t="str">
        <f>IF(B6716=25,VLOOKUP(A6716,英雄数据表!A:L,8,FALSE),IF(B6716=50,VLOOKUP(A6716,英雄数据表!A:L,12,0),""))</f>
        <v/>
      </c>
    </row>
    <row r="6717" spans="1:14" x14ac:dyDescent="0.3">
      <c r="A6717" s="20">
        <v>51016</v>
      </c>
      <c r="B6717" s="21">
        <f t="shared" si="446"/>
        <v>16</v>
      </c>
      <c r="C6717" s="21">
        <v>5</v>
      </c>
      <c r="D6717" s="21">
        <f>VLOOKUP(A6717,英雄数据表!A:D,4,0)</f>
        <v>5</v>
      </c>
      <c r="E6717" s="20" t="str">
        <f>VLOOKUP(A6717,英雄数据表!A:C,3,0)</f>
        <v>黑暗左右</v>
      </c>
      <c r="F6717" s="20">
        <f t="shared" si="447"/>
        <v>51016</v>
      </c>
      <c r="G6717" s="20">
        <f t="shared" si="448"/>
        <v>51016</v>
      </c>
      <c r="H6717" s="21" t="str">
        <f>VLOOKUP(B6717,属性中转表!A:F,6,FALSE)</f>
        <v>"hp":37800,"atk":1050</v>
      </c>
      <c r="I6717" s="20" t="str">
        <f>IF(VLOOKUP(B6717,属性中转表!A:G,7,FALSE)=0,"",VLOOKUP(VLOOKUP(B6717,属性中转表!A:G,7,FALSE),属性中转表!$K$2:$P$21,6,0))&amp;IF(VLOOKUP(B6717,属性中转表!A:G,7,FALSE)&gt;=50,VLOOKUP(A6717,英雄数据表!A:K,9,0),IF(VLOOKUP(B6717,属性中转表!A:G,7,FALSE)&gt;=25,VLOOKUP(A6717,英雄数据表!A:K,5,0),""))</f>
        <v>"atk":300,"hp":5000,"undpspro":50</v>
      </c>
      <c r="J6717" s="20" t="str">
        <f>IF(I6717="","",属性中转表!$I$1&amp;(IF(VLOOKUP(B6717,属性中转表!A:G,7,FALSE)=0,0,VLOOKUP(VLOOKUP(B6717,属性中转表!A:G,7,FALSE),属性中转表!$K$2:$P$21,4,0)))+IFERROR(VLOOKUP(A6717,英雄数据表!A:K,IF(武魂!B6717&gt;=50,10,IF(武魂!B6717&gt;=25,6)),0),0))</f>
        <v>,"dpspro":0</v>
      </c>
      <c r="K6717" s="32" t="str">
        <f t="shared" si="445"/>
        <v>"atk":300,"hp":5000,"undpspro":50,"dpspro":0</v>
      </c>
      <c r="L6717" s="20" t="str">
        <f>IF(B6717&gt;=50,VLOOKUP(A6717,英雄数据表!A:L,11,FALSE),IF(B6717&gt;=25,VLOOKUP(A6717,英雄数据表!A:L,7,0),""))</f>
        <v/>
      </c>
      <c r="M6717" s="20" t="str">
        <f>IFERROR(VLOOKUP(B6717,属性中转表!$K$2:$O$21,5,FALSE),"")</f>
        <v/>
      </c>
      <c r="N6717" s="20" t="str">
        <f>IF(B6717=25,VLOOKUP(A6717,英雄数据表!A:L,8,FALSE),IF(B6717=50,VLOOKUP(A6717,英雄数据表!A:L,12,0),""))</f>
        <v/>
      </c>
    </row>
    <row r="6718" spans="1:14" x14ac:dyDescent="0.3">
      <c r="A6718" s="20">
        <v>51016</v>
      </c>
      <c r="B6718" s="21">
        <f t="shared" si="446"/>
        <v>17</v>
      </c>
      <c r="C6718" s="21">
        <v>5</v>
      </c>
      <c r="D6718" s="21">
        <f>VLOOKUP(A6718,英雄数据表!A:D,4,0)</f>
        <v>5</v>
      </c>
      <c r="E6718" s="20" t="str">
        <f>VLOOKUP(A6718,英雄数据表!A:C,3,0)</f>
        <v>黑暗左右</v>
      </c>
      <c r="F6718" s="20">
        <f t="shared" si="447"/>
        <v>51016</v>
      </c>
      <c r="G6718" s="20">
        <f t="shared" si="448"/>
        <v>51016</v>
      </c>
      <c r="H6718" s="21" t="str">
        <f>VLOOKUP(B6718,属性中转表!A:F,6,FALSE)</f>
        <v>"hp":40500,"atk":1125</v>
      </c>
      <c r="I6718" s="20" t="str">
        <f>IF(VLOOKUP(B6718,属性中转表!A:G,7,FALSE)=0,"",VLOOKUP(VLOOKUP(B6718,属性中转表!A:G,7,FALSE),属性中转表!$K$2:$P$21,6,0))&amp;IF(VLOOKUP(B6718,属性中转表!A:G,7,FALSE)&gt;=50,VLOOKUP(A6718,英雄数据表!A:K,9,0),IF(VLOOKUP(B6718,属性中转表!A:G,7,FALSE)&gt;=25,VLOOKUP(A6718,英雄数据表!A:K,5,0),""))</f>
        <v>"atk":300,"hp":5000,"undpspro":50</v>
      </c>
      <c r="J6718" s="20" t="str">
        <f>IF(I6718="","",属性中转表!$I$1&amp;(IF(VLOOKUP(B6718,属性中转表!A:G,7,FALSE)=0,0,VLOOKUP(VLOOKUP(B6718,属性中转表!A:G,7,FALSE),属性中转表!$K$2:$P$21,4,0)))+IFERROR(VLOOKUP(A6718,英雄数据表!A:K,IF(武魂!B6718&gt;=50,10,IF(武魂!B6718&gt;=25,6)),0),0))</f>
        <v>,"dpspro":0</v>
      </c>
      <c r="K6718" s="32" t="str">
        <f t="shared" si="445"/>
        <v>"atk":300,"hp":5000,"undpspro":50,"dpspro":0</v>
      </c>
      <c r="L6718" s="20" t="str">
        <f>IF(B6718&gt;=50,VLOOKUP(A6718,英雄数据表!A:L,11,FALSE),IF(B6718&gt;=25,VLOOKUP(A6718,英雄数据表!A:L,7,0),""))</f>
        <v/>
      </c>
      <c r="M6718" s="20" t="str">
        <f>IFERROR(VLOOKUP(B6718,属性中转表!$K$2:$O$21,5,FALSE),"")</f>
        <v/>
      </c>
      <c r="N6718" s="20" t="str">
        <f>IF(B6718=25,VLOOKUP(A6718,英雄数据表!A:L,8,FALSE),IF(B6718=50,VLOOKUP(A6718,英雄数据表!A:L,12,0),""))</f>
        <v/>
      </c>
    </row>
    <row r="6719" spans="1:14" x14ac:dyDescent="0.3">
      <c r="A6719" s="20">
        <v>51016</v>
      </c>
      <c r="B6719" s="21">
        <f t="shared" si="446"/>
        <v>18</v>
      </c>
      <c r="C6719" s="21">
        <v>5</v>
      </c>
      <c r="D6719" s="21">
        <f>VLOOKUP(A6719,英雄数据表!A:D,4,0)</f>
        <v>5</v>
      </c>
      <c r="E6719" s="20" t="str">
        <f>VLOOKUP(A6719,英雄数据表!A:C,3,0)</f>
        <v>黑暗左右</v>
      </c>
      <c r="F6719" s="20">
        <f t="shared" si="447"/>
        <v>51016</v>
      </c>
      <c r="G6719" s="20">
        <f t="shared" si="448"/>
        <v>51016</v>
      </c>
      <c r="H6719" s="21" t="str">
        <f>VLOOKUP(B6719,属性中转表!A:F,6,FALSE)</f>
        <v>"hp":43200,"atk":1200</v>
      </c>
      <c r="I6719" s="20" t="str">
        <f>IF(VLOOKUP(B6719,属性中转表!A:G,7,FALSE)=0,"",VLOOKUP(VLOOKUP(B6719,属性中转表!A:G,7,FALSE),属性中转表!$K$2:$P$21,6,0))&amp;IF(VLOOKUP(B6719,属性中转表!A:G,7,FALSE)&gt;=50,VLOOKUP(A6719,英雄数据表!A:K,9,0),IF(VLOOKUP(B6719,属性中转表!A:G,7,FALSE)&gt;=25,VLOOKUP(A6719,英雄数据表!A:K,5,0),""))</f>
        <v>"atk":300,"hp":5000,"undpspro":50</v>
      </c>
      <c r="J6719" s="20" t="str">
        <f>IF(I6719="","",属性中转表!$I$1&amp;(IF(VLOOKUP(B6719,属性中转表!A:G,7,FALSE)=0,0,VLOOKUP(VLOOKUP(B6719,属性中转表!A:G,7,FALSE),属性中转表!$K$2:$P$21,4,0)))+IFERROR(VLOOKUP(A6719,英雄数据表!A:K,IF(武魂!B6719&gt;=50,10,IF(武魂!B6719&gt;=25,6)),0),0))</f>
        <v>,"dpspro":0</v>
      </c>
      <c r="K6719" s="32" t="str">
        <f t="shared" si="445"/>
        <v>"atk":300,"hp":5000,"undpspro":50,"dpspro":0</v>
      </c>
      <c r="L6719" s="20" t="str">
        <f>IF(B6719&gt;=50,VLOOKUP(A6719,英雄数据表!A:L,11,FALSE),IF(B6719&gt;=25,VLOOKUP(A6719,英雄数据表!A:L,7,0),""))</f>
        <v/>
      </c>
      <c r="M6719" s="20" t="str">
        <f>IFERROR(VLOOKUP(B6719,属性中转表!$K$2:$O$21,5,FALSE),"")</f>
        <v/>
      </c>
      <c r="N6719" s="20" t="str">
        <f>IF(B6719=25,VLOOKUP(A6719,英雄数据表!A:L,8,FALSE),IF(B6719=50,VLOOKUP(A6719,英雄数据表!A:L,12,0),""))</f>
        <v/>
      </c>
    </row>
    <row r="6720" spans="1:14" x14ac:dyDescent="0.3">
      <c r="A6720" s="20">
        <v>51016</v>
      </c>
      <c r="B6720" s="21">
        <f t="shared" si="446"/>
        <v>19</v>
      </c>
      <c r="C6720" s="21">
        <v>5</v>
      </c>
      <c r="D6720" s="21">
        <f>VLOOKUP(A6720,英雄数据表!A:D,4,0)</f>
        <v>5</v>
      </c>
      <c r="E6720" s="20" t="str">
        <f>VLOOKUP(A6720,英雄数据表!A:C,3,0)</f>
        <v>黑暗左右</v>
      </c>
      <c r="F6720" s="20">
        <f t="shared" si="447"/>
        <v>51016</v>
      </c>
      <c r="G6720" s="20">
        <f t="shared" si="448"/>
        <v>51016</v>
      </c>
      <c r="H6720" s="21" t="str">
        <f>VLOOKUP(B6720,属性中转表!A:F,6,FALSE)</f>
        <v>"hp":45900,"atk":1275</v>
      </c>
      <c r="I6720" s="20" t="str">
        <f>IF(VLOOKUP(B6720,属性中转表!A:G,7,FALSE)=0,"",VLOOKUP(VLOOKUP(B6720,属性中转表!A:G,7,FALSE),属性中转表!$K$2:$P$21,6,0))&amp;IF(VLOOKUP(B6720,属性中转表!A:G,7,FALSE)&gt;=50,VLOOKUP(A6720,英雄数据表!A:K,9,0),IF(VLOOKUP(B6720,属性中转表!A:G,7,FALSE)&gt;=25,VLOOKUP(A6720,英雄数据表!A:K,5,0),""))</f>
        <v>"atk":300,"hp":5000,"undpspro":50</v>
      </c>
      <c r="J6720" s="20" t="str">
        <f>IF(I6720="","",属性中转表!$I$1&amp;(IF(VLOOKUP(B6720,属性中转表!A:G,7,FALSE)=0,0,VLOOKUP(VLOOKUP(B6720,属性中转表!A:G,7,FALSE),属性中转表!$K$2:$P$21,4,0)))+IFERROR(VLOOKUP(A6720,英雄数据表!A:K,IF(武魂!B6720&gt;=50,10,IF(武魂!B6720&gt;=25,6)),0),0))</f>
        <v>,"dpspro":0</v>
      </c>
      <c r="K6720" s="32" t="str">
        <f t="shared" si="445"/>
        <v>"atk":300,"hp":5000,"undpspro":50,"dpspro":0</v>
      </c>
      <c r="L6720" s="20" t="str">
        <f>IF(B6720&gt;=50,VLOOKUP(A6720,英雄数据表!A:L,11,FALSE),IF(B6720&gt;=25,VLOOKUP(A6720,英雄数据表!A:L,7,0),""))</f>
        <v/>
      </c>
      <c r="M6720" s="20" t="str">
        <f>IFERROR(VLOOKUP(B6720,属性中转表!$K$2:$O$21,5,FALSE),"")</f>
        <v/>
      </c>
      <c r="N6720" s="20" t="str">
        <f>IF(B6720=25,VLOOKUP(A6720,英雄数据表!A:L,8,FALSE),IF(B6720=50,VLOOKUP(A6720,英雄数据表!A:L,12,0),""))</f>
        <v/>
      </c>
    </row>
    <row r="6721" spans="1:14" x14ac:dyDescent="0.3">
      <c r="A6721" s="20">
        <v>51016</v>
      </c>
      <c r="B6721" s="21">
        <f t="shared" si="446"/>
        <v>20</v>
      </c>
      <c r="C6721" s="21">
        <v>5</v>
      </c>
      <c r="D6721" s="21">
        <f>VLOOKUP(A6721,英雄数据表!A:D,4,0)</f>
        <v>5</v>
      </c>
      <c r="E6721" s="20" t="str">
        <f>VLOOKUP(A6721,英雄数据表!A:C,3,0)</f>
        <v>黑暗左右</v>
      </c>
      <c r="F6721" s="20">
        <f t="shared" si="447"/>
        <v>51016</v>
      </c>
      <c r="G6721" s="20">
        <f t="shared" si="448"/>
        <v>51016</v>
      </c>
      <c r="H6721" s="21" t="str">
        <f>VLOOKUP(B6721,属性中转表!A:F,6,FALSE)</f>
        <v>"hp":48600,"atk":1350</v>
      </c>
      <c r="I6721" s="20" t="str">
        <f>IF(VLOOKUP(B6721,属性中转表!A:G,7,FALSE)=0,"",VLOOKUP(VLOOKUP(B6721,属性中转表!A:G,7,FALSE),属性中转表!$K$2:$P$21,6,0))&amp;IF(VLOOKUP(B6721,属性中转表!A:G,7,FALSE)&gt;=50,VLOOKUP(A6721,英雄数据表!A:K,9,0),IF(VLOOKUP(B6721,属性中转表!A:G,7,FALSE)&gt;=25,VLOOKUP(A6721,英雄数据表!A:K,5,0),""))</f>
        <v>"atk":300,"hp":5000,"undpspro":50</v>
      </c>
      <c r="J6721" s="20" t="str">
        <f>IF(I6721="","",属性中转表!$I$1&amp;(IF(VLOOKUP(B6721,属性中转表!A:G,7,FALSE)=0,0,VLOOKUP(VLOOKUP(B6721,属性中转表!A:G,7,FALSE),属性中转表!$K$2:$P$21,4,0)))+IFERROR(VLOOKUP(A6721,英雄数据表!A:K,IF(武魂!B6721&gt;=50,10,IF(武魂!B6721&gt;=25,6)),0),0))</f>
        <v>,"dpspro":50</v>
      </c>
      <c r="K6721" s="32" t="str">
        <f t="shared" si="445"/>
        <v>"atk":300,"hp":5000,"undpspro":50,"dpspro":50</v>
      </c>
      <c r="L6721" s="20" t="str">
        <f>IF(B6721&gt;=50,VLOOKUP(A6721,英雄数据表!A:L,11,FALSE),IF(B6721&gt;=25,VLOOKUP(A6721,英雄数据表!A:L,7,0),""))</f>
        <v/>
      </c>
      <c r="M6721" s="20" t="str">
        <f>IFERROR(VLOOKUP(B6721,属性中转表!$K$2:$O$21,5,FALSE),"")</f>
        <v>"dpspro":50</v>
      </c>
      <c r="N6721" s="20" t="str">
        <f>IF(B6721=25,VLOOKUP(A6721,英雄数据表!A:L,8,FALSE),IF(B6721=50,VLOOKUP(A6721,英雄数据表!A:L,12,0),""))</f>
        <v/>
      </c>
    </row>
    <row r="6722" spans="1:14" x14ac:dyDescent="0.3">
      <c r="A6722" s="20">
        <v>51016</v>
      </c>
      <c r="B6722" s="21">
        <f t="shared" si="446"/>
        <v>21</v>
      </c>
      <c r="C6722" s="21">
        <v>5</v>
      </c>
      <c r="D6722" s="21">
        <f>VLOOKUP(A6722,英雄数据表!A:D,4,0)</f>
        <v>5</v>
      </c>
      <c r="E6722" s="20" t="str">
        <f>VLOOKUP(A6722,英雄数据表!A:C,3,0)</f>
        <v>黑暗左右</v>
      </c>
      <c r="F6722" s="20">
        <f t="shared" si="447"/>
        <v>51016</v>
      </c>
      <c r="G6722" s="20">
        <f t="shared" si="448"/>
        <v>51016</v>
      </c>
      <c r="H6722" s="21" t="str">
        <f>VLOOKUP(B6722,属性中转表!A:F,6,FALSE)</f>
        <v>"hp":52200,"atk":1450</v>
      </c>
      <c r="I6722" s="20" t="str">
        <f>IF(VLOOKUP(B6722,属性中转表!A:G,7,FALSE)=0,"",VLOOKUP(VLOOKUP(B6722,属性中转表!A:G,7,FALSE),属性中转表!$K$2:$P$21,6,0))&amp;IF(VLOOKUP(B6722,属性中转表!A:G,7,FALSE)&gt;=50,VLOOKUP(A6722,英雄数据表!A:K,9,0),IF(VLOOKUP(B6722,属性中转表!A:G,7,FALSE)&gt;=25,VLOOKUP(A6722,英雄数据表!A:K,5,0),""))</f>
        <v>"atk":300,"hp":5000,"undpspro":50</v>
      </c>
      <c r="J6722" s="20" t="str">
        <f>IF(I6722="","",属性中转表!$I$1&amp;(IF(VLOOKUP(B6722,属性中转表!A:G,7,FALSE)=0,0,VLOOKUP(VLOOKUP(B6722,属性中转表!A:G,7,FALSE),属性中转表!$K$2:$P$21,4,0)))+IFERROR(VLOOKUP(A6722,英雄数据表!A:K,IF(武魂!B6722&gt;=50,10,IF(武魂!B6722&gt;=25,6)),0),0))</f>
        <v>,"dpspro":50</v>
      </c>
      <c r="K6722" s="32" t="str">
        <f t="shared" si="445"/>
        <v>"atk":300,"hp":5000,"undpspro":50,"dpspro":50</v>
      </c>
      <c r="L6722" s="20" t="str">
        <f>IF(B6722&gt;=50,VLOOKUP(A6722,英雄数据表!A:L,11,FALSE),IF(B6722&gt;=25,VLOOKUP(A6722,英雄数据表!A:L,7,0),""))</f>
        <v/>
      </c>
      <c r="M6722" s="20" t="str">
        <f>IFERROR(VLOOKUP(B6722,属性中转表!$K$2:$O$21,5,FALSE),"")</f>
        <v/>
      </c>
      <c r="N6722" s="20" t="str">
        <f>IF(B6722=25,VLOOKUP(A6722,英雄数据表!A:L,8,FALSE),IF(B6722=50,VLOOKUP(A6722,英雄数据表!A:L,12,0),""))</f>
        <v/>
      </c>
    </row>
    <row r="6723" spans="1:14" x14ac:dyDescent="0.3">
      <c r="A6723" s="20">
        <v>51016</v>
      </c>
      <c r="B6723" s="21">
        <f t="shared" si="446"/>
        <v>22</v>
      </c>
      <c r="C6723" s="21">
        <v>5</v>
      </c>
      <c r="D6723" s="21">
        <f>VLOOKUP(A6723,英雄数据表!A:D,4,0)</f>
        <v>5</v>
      </c>
      <c r="E6723" s="20" t="str">
        <f>VLOOKUP(A6723,英雄数据表!A:C,3,0)</f>
        <v>黑暗左右</v>
      </c>
      <c r="F6723" s="20">
        <f t="shared" si="447"/>
        <v>51016</v>
      </c>
      <c r="G6723" s="20">
        <f t="shared" si="448"/>
        <v>51016</v>
      </c>
      <c r="H6723" s="21" t="str">
        <f>VLOOKUP(B6723,属性中转表!A:F,6,FALSE)</f>
        <v>"hp":55800,"atk":1550</v>
      </c>
      <c r="I6723" s="20" t="str">
        <f>IF(VLOOKUP(B6723,属性中转表!A:G,7,FALSE)=0,"",VLOOKUP(VLOOKUP(B6723,属性中转表!A:G,7,FALSE),属性中转表!$K$2:$P$21,6,0))&amp;IF(VLOOKUP(B6723,属性中转表!A:G,7,FALSE)&gt;=50,VLOOKUP(A6723,英雄数据表!A:K,9,0),IF(VLOOKUP(B6723,属性中转表!A:G,7,FALSE)&gt;=25,VLOOKUP(A6723,英雄数据表!A:K,5,0),""))</f>
        <v>"atk":300,"hp":5000,"undpspro":50</v>
      </c>
      <c r="J6723" s="20" t="str">
        <f>IF(I6723="","",属性中转表!$I$1&amp;(IF(VLOOKUP(B6723,属性中转表!A:G,7,FALSE)=0,0,VLOOKUP(VLOOKUP(B6723,属性中转表!A:G,7,FALSE),属性中转表!$K$2:$P$21,4,0)))+IFERROR(VLOOKUP(A6723,英雄数据表!A:K,IF(武魂!B6723&gt;=50,10,IF(武魂!B6723&gt;=25,6)),0),0))</f>
        <v>,"dpspro":50</v>
      </c>
      <c r="K6723" s="32" t="str">
        <f t="shared" si="445"/>
        <v>"atk":300,"hp":5000,"undpspro":50,"dpspro":50</v>
      </c>
      <c r="L6723" s="20" t="str">
        <f>IF(B6723&gt;=50,VLOOKUP(A6723,英雄数据表!A:L,11,FALSE),IF(B6723&gt;=25,VLOOKUP(A6723,英雄数据表!A:L,7,0),""))</f>
        <v/>
      </c>
      <c r="M6723" s="20" t="str">
        <f>IFERROR(VLOOKUP(B6723,属性中转表!$K$2:$O$21,5,FALSE),"")</f>
        <v/>
      </c>
      <c r="N6723" s="20" t="str">
        <f>IF(B6723=25,VLOOKUP(A6723,英雄数据表!A:L,8,FALSE),IF(B6723=50,VLOOKUP(A6723,英雄数据表!A:L,12,0),""))</f>
        <v/>
      </c>
    </row>
    <row r="6724" spans="1:14" x14ac:dyDescent="0.3">
      <c r="A6724" s="20">
        <v>51016</v>
      </c>
      <c r="B6724" s="21">
        <f t="shared" si="446"/>
        <v>23</v>
      </c>
      <c r="C6724" s="21">
        <v>5</v>
      </c>
      <c r="D6724" s="21">
        <f>VLOOKUP(A6724,英雄数据表!A:D,4,0)</f>
        <v>5</v>
      </c>
      <c r="E6724" s="20" t="str">
        <f>VLOOKUP(A6724,英雄数据表!A:C,3,0)</f>
        <v>黑暗左右</v>
      </c>
      <c r="F6724" s="20">
        <f t="shared" si="447"/>
        <v>51016</v>
      </c>
      <c r="G6724" s="20">
        <f t="shared" si="448"/>
        <v>51016</v>
      </c>
      <c r="H6724" s="21" t="str">
        <f>VLOOKUP(B6724,属性中转表!A:F,6,FALSE)</f>
        <v>"hp":59400,"atk":1650</v>
      </c>
      <c r="I6724" s="20" t="str">
        <f>IF(VLOOKUP(B6724,属性中转表!A:G,7,FALSE)=0,"",VLOOKUP(VLOOKUP(B6724,属性中转表!A:G,7,FALSE),属性中转表!$K$2:$P$21,6,0))&amp;IF(VLOOKUP(B6724,属性中转表!A:G,7,FALSE)&gt;=50,VLOOKUP(A6724,英雄数据表!A:K,9,0),IF(VLOOKUP(B6724,属性中转表!A:G,7,FALSE)&gt;=25,VLOOKUP(A6724,英雄数据表!A:K,5,0),""))</f>
        <v>"atk":300,"hp":5000,"undpspro":50</v>
      </c>
      <c r="J6724" s="20" t="str">
        <f>IF(I6724="","",属性中转表!$I$1&amp;(IF(VLOOKUP(B6724,属性中转表!A:G,7,FALSE)=0,0,VLOOKUP(VLOOKUP(B6724,属性中转表!A:G,7,FALSE),属性中转表!$K$2:$P$21,4,0)))+IFERROR(VLOOKUP(A6724,英雄数据表!A:K,IF(武魂!B6724&gt;=50,10,IF(武魂!B6724&gt;=25,6)),0),0))</f>
        <v>,"dpspro":50</v>
      </c>
      <c r="K6724" s="32" t="str">
        <f t="shared" si="445"/>
        <v>"atk":300,"hp":5000,"undpspro":50,"dpspro":50</v>
      </c>
      <c r="L6724" s="20" t="str">
        <f>IF(B6724&gt;=50,VLOOKUP(A6724,英雄数据表!A:L,11,FALSE),IF(B6724&gt;=25,VLOOKUP(A6724,英雄数据表!A:L,7,0),""))</f>
        <v/>
      </c>
      <c r="M6724" s="20" t="str">
        <f>IFERROR(VLOOKUP(B6724,属性中转表!$K$2:$O$21,5,FALSE),"")</f>
        <v/>
      </c>
      <c r="N6724" s="20" t="str">
        <f>IF(B6724=25,VLOOKUP(A6724,英雄数据表!A:L,8,FALSE),IF(B6724=50,VLOOKUP(A6724,英雄数据表!A:L,12,0),""))</f>
        <v/>
      </c>
    </row>
    <row r="6725" spans="1:14" x14ac:dyDescent="0.3">
      <c r="A6725" s="20">
        <v>51016</v>
      </c>
      <c r="B6725" s="21">
        <f t="shared" si="446"/>
        <v>24</v>
      </c>
      <c r="C6725" s="21">
        <v>5</v>
      </c>
      <c r="D6725" s="21">
        <f>VLOOKUP(A6725,英雄数据表!A:D,4,0)</f>
        <v>5</v>
      </c>
      <c r="E6725" s="20" t="str">
        <f>VLOOKUP(A6725,英雄数据表!A:C,3,0)</f>
        <v>黑暗左右</v>
      </c>
      <c r="F6725" s="20">
        <f t="shared" si="447"/>
        <v>51016</v>
      </c>
      <c r="G6725" s="20">
        <f t="shared" si="448"/>
        <v>51016</v>
      </c>
      <c r="H6725" s="21" t="str">
        <f>VLOOKUP(B6725,属性中转表!A:F,6,FALSE)</f>
        <v>"hp":63000,"atk":1750</v>
      </c>
      <c r="I6725" s="20" t="str">
        <f>IF(VLOOKUP(B6725,属性中转表!A:G,7,FALSE)=0,"",VLOOKUP(VLOOKUP(B6725,属性中转表!A:G,7,FALSE),属性中转表!$K$2:$P$21,6,0))&amp;IF(VLOOKUP(B6725,属性中转表!A:G,7,FALSE)&gt;=50,VLOOKUP(A6725,英雄数据表!A:K,9,0),IF(VLOOKUP(B6725,属性中转表!A:G,7,FALSE)&gt;=25,VLOOKUP(A6725,英雄数据表!A:K,5,0),""))</f>
        <v>"atk":300,"hp":5000,"undpspro":50</v>
      </c>
      <c r="J6725" s="20" t="str">
        <f>IF(I6725="","",属性中转表!$I$1&amp;(IF(VLOOKUP(B6725,属性中转表!A:G,7,FALSE)=0,0,VLOOKUP(VLOOKUP(B6725,属性中转表!A:G,7,FALSE),属性中转表!$K$2:$P$21,4,0)))+IFERROR(VLOOKUP(A6725,英雄数据表!A:K,IF(武魂!B6725&gt;=50,10,IF(武魂!B6725&gt;=25,6)),0),0))</f>
        <v>,"dpspro":50</v>
      </c>
      <c r="K6725" s="32" t="str">
        <f t="shared" si="445"/>
        <v>"atk":300,"hp":5000,"undpspro":50,"dpspro":50</v>
      </c>
      <c r="L6725" s="20" t="str">
        <f>IF(B6725&gt;=50,VLOOKUP(A6725,英雄数据表!A:L,11,FALSE),IF(B6725&gt;=25,VLOOKUP(A6725,英雄数据表!A:L,7,0),""))</f>
        <v/>
      </c>
      <c r="M6725" s="20" t="str">
        <f>IFERROR(VLOOKUP(B6725,属性中转表!$K$2:$O$21,5,FALSE),"")</f>
        <v/>
      </c>
      <c r="N6725" s="20" t="str">
        <f>IF(B6725=25,VLOOKUP(A6725,英雄数据表!A:L,8,FALSE),IF(B6725=50,VLOOKUP(A6725,英雄数据表!A:L,12,0),""))</f>
        <v/>
      </c>
    </row>
    <row r="6726" spans="1:14" x14ac:dyDescent="0.3">
      <c r="A6726" s="20">
        <v>51016</v>
      </c>
      <c r="B6726" s="21">
        <f t="shared" si="446"/>
        <v>25</v>
      </c>
      <c r="C6726" s="21">
        <v>5</v>
      </c>
      <c r="D6726" s="21">
        <f>VLOOKUP(A6726,英雄数据表!A:D,4,0)</f>
        <v>5</v>
      </c>
      <c r="E6726" s="20" t="str">
        <f>VLOOKUP(A6726,英雄数据表!A:C,3,0)</f>
        <v>黑暗左右</v>
      </c>
      <c r="F6726" s="20">
        <f t="shared" si="447"/>
        <v>51016</v>
      </c>
      <c r="G6726" s="20">
        <f t="shared" si="448"/>
        <v>51016</v>
      </c>
      <c r="H6726" s="21" t="str">
        <f>VLOOKUP(B6726,属性中转表!A:F,6,FALSE)</f>
        <v>"hp":66600,"atk":1850</v>
      </c>
      <c r="I6726" s="20" t="str">
        <f>IF(VLOOKUP(B6726,属性中转表!A:G,7,FALSE)=0,"",VLOOKUP(VLOOKUP(B6726,属性中转表!A:G,7,FALSE),属性中转表!$K$2:$P$21,6,0))&amp;IF(VLOOKUP(B6726,属性中转表!A:G,7,FALSE)&gt;=50,VLOOKUP(A6726,英雄数据表!A:K,9,0),IF(VLOOKUP(B6726,属性中转表!A:G,7,FALSE)&gt;=25,VLOOKUP(A6726,英雄数据表!A:K,5,0),""))</f>
        <v>"atk":300,"hp":5000,"undpspro":50,"hppro":60</v>
      </c>
      <c r="J6726" s="20" t="str">
        <f>IF(I6726="","",属性中转表!$I$1&amp;(IF(VLOOKUP(B6726,属性中转表!A:G,7,FALSE)=0,0,VLOOKUP(VLOOKUP(B6726,属性中转表!A:G,7,FALSE),属性中转表!$K$2:$P$21,4,0)))+IFERROR(VLOOKUP(A6726,英雄数据表!A:K,IF(武魂!B6726&gt;=50,10,IF(武魂!B6726&gt;=25,6)),0),0))</f>
        <v>,"dpspro":50</v>
      </c>
      <c r="K6726" s="32" t="str">
        <f t="shared" si="445"/>
        <v>"atk":300,"hp":5000,"undpspro":50,"hppro":60,"dpspro":50</v>
      </c>
      <c r="L6726" s="20" t="str">
        <f>IF(B6726&gt;=50,VLOOKUP(A6726,英雄数据表!A:L,11,FALSE),IF(B6726&gt;=25,VLOOKUP(A6726,英雄数据表!A:L,7,0),""))</f>
        <v>"5101601004"</v>
      </c>
      <c r="M6726" s="20" t="str">
        <f>IFERROR(VLOOKUP(B6726,属性中转表!$K$2:$O$21,5,FALSE),"")</f>
        <v/>
      </c>
      <c r="N6726" s="20" t="str">
        <f>IF(B6726=25,VLOOKUP(A6726,英雄数据表!A:L,8,FALSE),IF(B6726=50,VLOOKUP(A6726,英雄数据表!A:L,12,0),""))</f>
        <v>生命增加6%，战斗中每有一名光暗阵营友方英雄存活，食人魔领袖伤害减免增加3%</v>
      </c>
    </row>
    <row r="6727" spans="1:14" x14ac:dyDescent="0.3">
      <c r="A6727" s="20">
        <v>51016</v>
      </c>
      <c r="B6727" s="21">
        <f t="shared" si="446"/>
        <v>26</v>
      </c>
      <c r="C6727" s="21">
        <v>5</v>
      </c>
      <c r="D6727" s="21">
        <f>VLOOKUP(A6727,英雄数据表!A:D,4,0)</f>
        <v>5</v>
      </c>
      <c r="E6727" s="20" t="str">
        <f>VLOOKUP(A6727,英雄数据表!A:C,3,0)</f>
        <v>黑暗左右</v>
      </c>
      <c r="F6727" s="20">
        <f t="shared" si="447"/>
        <v>51016</v>
      </c>
      <c r="G6727" s="20">
        <f t="shared" si="448"/>
        <v>51016</v>
      </c>
      <c r="H6727" s="21" t="str">
        <f>VLOOKUP(B6727,属性中转表!A:F,6,FALSE)</f>
        <v>"hp":70200,"atk":1950</v>
      </c>
      <c r="I6727" s="20" t="str">
        <f>IF(VLOOKUP(B6727,属性中转表!A:G,7,FALSE)=0,"",VLOOKUP(VLOOKUP(B6727,属性中转表!A:G,7,FALSE),属性中转表!$K$2:$P$21,6,0))&amp;IF(VLOOKUP(B6727,属性中转表!A:G,7,FALSE)&gt;=50,VLOOKUP(A6727,英雄数据表!A:K,9,0),IF(VLOOKUP(B6727,属性中转表!A:G,7,FALSE)&gt;=25,VLOOKUP(A6727,英雄数据表!A:K,5,0),""))</f>
        <v>"atk":300,"hp":5000,"undpspro":50,"hppro":60</v>
      </c>
      <c r="J6727" s="20" t="str">
        <f>IF(I6727="","",属性中转表!$I$1&amp;(IF(VLOOKUP(B6727,属性中转表!A:G,7,FALSE)=0,0,VLOOKUP(VLOOKUP(B6727,属性中转表!A:G,7,FALSE),属性中转表!$K$2:$P$21,4,0)))+IFERROR(VLOOKUP(A6727,英雄数据表!A:K,IF(武魂!B6727&gt;=50,10,IF(武魂!B6727&gt;=25,6)),0),0))</f>
        <v>,"dpspro":50</v>
      </c>
      <c r="K6727" s="32" t="str">
        <f t="shared" si="445"/>
        <v>"atk":300,"hp":5000,"undpspro":50,"hppro":60,"dpspro":50</v>
      </c>
      <c r="L6727" s="20" t="str">
        <f>IF(B6727&gt;=50,VLOOKUP(A6727,英雄数据表!A:L,11,FALSE),IF(B6727&gt;=25,VLOOKUP(A6727,英雄数据表!A:L,7,0),""))</f>
        <v>"5101601004"</v>
      </c>
      <c r="M6727" s="20" t="str">
        <f>IFERROR(VLOOKUP(B6727,属性中转表!$K$2:$O$21,5,FALSE),"")</f>
        <v/>
      </c>
      <c r="N6727" s="20" t="str">
        <f>IF(B6727=25,VLOOKUP(A6727,英雄数据表!A:L,8,FALSE),IF(B6727=50,VLOOKUP(A6727,英雄数据表!A:L,12,0),""))</f>
        <v/>
      </c>
    </row>
    <row r="6728" spans="1:14" x14ac:dyDescent="0.3">
      <c r="A6728" s="20">
        <v>51016</v>
      </c>
      <c r="B6728" s="21">
        <f t="shared" si="446"/>
        <v>27</v>
      </c>
      <c r="C6728" s="21">
        <v>5</v>
      </c>
      <c r="D6728" s="21">
        <f>VLOOKUP(A6728,英雄数据表!A:D,4,0)</f>
        <v>5</v>
      </c>
      <c r="E6728" s="20" t="str">
        <f>VLOOKUP(A6728,英雄数据表!A:C,3,0)</f>
        <v>黑暗左右</v>
      </c>
      <c r="F6728" s="20">
        <f t="shared" si="447"/>
        <v>51016</v>
      </c>
      <c r="G6728" s="20">
        <f t="shared" si="448"/>
        <v>51016</v>
      </c>
      <c r="H6728" s="21" t="str">
        <f>VLOOKUP(B6728,属性中转表!A:F,6,FALSE)</f>
        <v>"hp":73800,"atk":2050</v>
      </c>
      <c r="I6728" s="20" t="str">
        <f>IF(VLOOKUP(B6728,属性中转表!A:G,7,FALSE)=0,"",VLOOKUP(VLOOKUP(B6728,属性中转表!A:G,7,FALSE),属性中转表!$K$2:$P$21,6,0))&amp;IF(VLOOKUP(B6728,属性中转表!A:G,7,FALSE)&gt;=50,VLOOKUP(A6728,英雄数据表!A:K,9,0),IF(VLOOKUP(B6728,属性中转表!A:G,7,FALSE)&gt;=25,VLOOKUP(A6728,英雄数据表!A:K,5,0),""))</f>
        <v>"atk":300,"hp":5000,"undpspro":50,"hppro":60</v>
      </c>
      <c r="J6728" s="20" t="str">
        <f>IF(I6728="","",属性中转表!$I$1&amp;(IF(VLOOKUP(B6728,属性中转表!A:G,7,FALSE)=0,0,VLOOKUP(VLOOKUP(B6728,属性中转表!A:G,7,FALSE),属性中转表!$K$2:$P$21,4,0)))+IFERROR(VLOOKUP(A6728,英雄数据表!A:K,IF(武魂!B6728&gt;=50,10,IF(武魂!B6728&gt;=25,6)),0),0))</f>
        <v>,"dpspro":50</v>
      </c>
      <c r="K6728" s="32" t="str">
        <f t="shared" si="445"/>
        <v>"atk":300,"hp":5000,"undpspro":50,"hppro":60,"dpspro":50</v>
      </c>
      <c r="L6728" s="20" t="str">
        <f>IF(B6728&gt;=50,VLOOKUP(A6728,英雄数据表!A:L,11,FALSE),IF(B6728&gt;=25,VLOOKUP(A6728,英雄数据表!A:L,7,0),""))</f>
        <v>"5101601004"</v>
      </c>
      <c r="M6728" s="20" t="str">
        <f>IFERROR(VLOOKUP(B6728,属性中转表!$K$2:$O$21,5,FALSE),"")</f>
        <v/>
      </c>
      <c r="N6728" s="20" t="str">
        <f>IF(B6728=25,VLOOKUP(A6728,英雄数据表!A:L,8,FALSE),IF(B6728=50,VLOOKUP(A6728,英雄数据表!A:L,12,0),""))</f>
        <v/>
      </c>
    </row>
    <row r="6729" spans="1:14" x14ac:dyDescent="0.3">
      <c r="A6729" s="20">
        <v>51016</v>
      </c>
      <c r="B6729" s="21">
        <f t="shared" si="446"/>
        <v>28</v>
      </c>
      <c r="C6729" s="21">
        <v>5</v>
      </c>
      <c r="D6729" s="21">
        <f>VLOOKUP(A6729,英雄数据表!A:D,4,0)</f>
        <v>5</v>
      </c>
      <c r="E6729" s="20" t="str">
        <f>VLOOKUP(A6729,英雄数据表!A:C,3,0)</f>
        <v>黑暗左右</v>
      </c>
      <c r="F6729" s="20">
        <f t="shared" si="447"/>
        <v>51016</v>
      </c>
      <c r="G6729" s="20">
        <f t="shared" si="448"/>
        <v>51016</v>
      </c>
      <c r="H6729" s="21" t="str">
        <f>VLOOKUP(B6729,属性中转表!A:F,6,FALSE)</f>
        <v>"hp":77400,"atk":2150</v>
      </c>
      <c r="I6729" s="20" t="str">
        <f>IF(VLOOKUP(B6729,属性中转表!A:G,7,FALSE)=0,"",VLOOKUP(VLOOKUP(B6729,属性中转表!A:G,7,FALSE),属性中转表!$K$2:$P$21,6,0))&amp;IF(VLOOKUP(B6729,属性中转表!A:G,7,FALSE)&gt;=50,VLOOKUP(A6729,英雄数据表!A:K,9,0),IF(VLOOKUP(B6729,属性中转表!A:G,7,FALSE)&gt;=25,VLOOKUP(A6729,英雄数据表!A:K,5,0),""))</f>
        <v>"atk":300,"hp":5000,"undpspro":50,"hppro":60</v>
      </c>
      <c r="J6729" s="20" t="str">
        <f>IF(I6729="","",属性中转表!$I$1&amp;(IF(VLOOKUP(B6729,属性中转表!A:G,7,FALSE)=0,0,VLOOKUP(VLOOKUP(B6729,属性中转表!A:G,7,FALSE),属性中转表!$K$2:$P$21,4,0)))+IFERROR(VLOOKUP(A6729,英雄数据表!A:K,IF(武魂!B6729&gt;=50,10,IF(武魂!B6729&gt;=25,6)),0),0))</f>
        <v>,"dpspro":50</v>
      </c>
      <c r="K6729" s="32" t="str">
        <f t="shared" si="445"/>
        <v>"atk":300,"hp":5000,"undpspro":50,"hppro":60,"dpspro":50</v>
      </c>
      <c r="L6729" s="20" t="str">
        <f>IF(B6729&gt;=50,VLOOKUP(A6729,英雄数据表!A:L,11,FALSE),IF(B6729&gt;=25,VLOOKUP(A6729,英雄数据表!A:L,7,0),""))</f>
        <v>"5101601004"</v>
      </c>
      <c r="M6729" s="20" t="str">
        <f>IFERROR(VLOOKUP(B6729,属性中转表!$K$2:$O$21,5,FALSE),"")</f>
        <v/>
      </c>
      <c r="N6729" s="20" t="str">
        <f>IF(B6729=25,VLOOKUP(A6729,英雄数据表!A:L,8,FALSE),IF(B6729=50,VLOOKUP(A6729,英雄数据表!A:L,12,0),""))</f>
        <v/>
      </c>
    </row>
    <row r="6730" spans="1:14" x14ac:dyDescent="0.3">
      <c r="A6730" s="20">
        <v>51016</v>
      </c>
      <c r="B6730" s="21">
        <f t="shared" si="446"/>
        <v>29</v>
      </c>
      <c r="C6730" s="21">
        <v>5</v>
      </c>
      <c r="D6730" s="21">
        <f>VLOOKUP(A6730,英雄数据表!A:D,4,0)</f>
        <v>5</v>
      </c>
      <c r="E6730" s="20" t="str">
        <f>VLOOKUP(A6730,英雄数据表!A:C,3,0)</f>
        <v>黑暗左右</v>
      </c>
      <c r="F6730" s="20">
        <f t="shared" si="447"/>
        <v>51016</v>
      </c>
      <c r="G6730" s="20">
        <f t="shared" si="448"/>
        <v>51016</v>
      </c>
      <c r="H6730" s="21" t="str">
        <f>VLOOKUP(B6730,属性中转表!A:F,6,FALSE)</f>
        <v>"hp":81000,"atk":2250</v>
      </c>
      <c r="I6730" s="20" t="str">
        <f>IF(VLOOKUP(B6730,属性中转表!A:G,7,FALSE)=0,"",VLOOKUP(VLOOKUP(B6730,属性中转表!A:G,7,FALSE),属性中转表!$K$2:$P$21,6,0))&amp;IF(VLOOKUP(B6730,属性中转表!A:G,7,FALSE)&gt;=50,VLOOKUP(A6730,英雄数据表!A:K,9,0),IF(VLOOKUP(B6730,属性中转表!A:G,7,FALSE)&gt;=25,VLOOKUP(A6730,英雄数据表!A:K,5,0),""))</f>
        <v>"atk":300,"hp":5000,"undpspro":50,"hppro":60</v>
      </c>
      <c r="J6730" s="20" t="str">
        <f>IF(I6730="","",属性中转表!$I$1&amp;(IF(VLOOKUP(B6730,属性中转表!A:G,7,FALSE)=0,0,VLOOKUP(VLOOKUP(B6730,属性中转表!A:G,7,FALSE),属性中转表!$K$2:$P$21,4,0)))+IFERROR(VLOOKUP(A6730,英雄数据表!A:K,IF(武魂!B6730&gt;=50,10,IF(武魂!B6730&gt;=25,6)),0),0))</f>
        <v>,"dpspro":50</v>
      </c>
      <c r="K6730" s="32" t="str">
        <f t="shared" si="445"/>
        <v>"atk":300,"hp":5000,"undpspro":50,"hppro":60,"dpspro":50</v>
      </c>
      <c r="L6730" s="20" t="str">
        <f>IF(B6730&gt;=50,VLOOKUP(A6730,英雄数据表!A:L,11,FALSE),IF(B6730&gt;=25,VLOOKUP(A6730,英雄数据表!A:L,7,0),""))</f>
        <v>"5101601004"</v>
      </c>
      <c r="M6730" s="20" t="str">
        <f>IFERROR(VLOOKUP(B6730,属性中转表!$K$2:$O$21,5,FALSE),"")</f>
        <v/>
      </c>
      <c r="N6730" s="20" t="str">
        <f>IF(B6730=25,VLOOKUP(A6730,英雄数据表!A:L,8,FALSE),IF(B6730=50,VLOOKUP(A6730,英雄数据表!A:L,12,0),""))</f>
        <v/>
      </c>
    </row>
    <row r="6731" spans="1:14" x14ac:dyDescent="0.3">
      <c r="A6731" s="20">
        <v>51016</v>
      </c>
      <c r="B6731" s="21">
        <f t="shared" si="446"/>
        <v>30</v>
      </c>
      <c r="C6731" s="21">
        <v>5</v>
      </c>
      <c r="D6731" s="21">
        <f>VLOOKUP(A6731,英雄数据表!A:D,4,0)</f>
        <v>5</v>
      </c>
      <c r="E6731" s="20" t="str">
        <f>VLOOKUP(A6731,英雄数据表!A:C,3,0)</f>
        <v>黑暗左右</v>
      </c>
      <c r="F6731" s="20">
        <f t="shared" si="447"/>
        <v>51016</v>
      </c>
      <c r="G6731" s="20">
        <f t="shared" si="448"/>
        <v>51016</v>
      </c>
      <c r="H6731" s="21" t="str">
        <f>VLOOKUP(B6731,属性中转表!A:F,6,FALSE)</f>
        <v>"hp":84600,"atk":2350</v>
      </c>
      <c r="I6731" s="20" t="str">
        <f>IF(VLOOKUP(B6731,属性中转表!A:G,7,FALSE)=0,"",VLOOKUP(VLOOKUP(B6731,属性中转表!A:G,7,FALSE),属性中转表!$K$2:$P$21,6,0))&amp;IF(VLOOKUP(B6731,属性中转表!A:G,7,FALSE)&gt;=50,VLOOKUP(A6731,英雄数据表!A:K,9,0),IF(VLOOKUP(B6731,属性中转表!A:G,7,FALSE)&gt;=25,VLOOKUP(A6731,英雄数据表!A:K,5,0),""))</f>
        <v>"atk":300,"hp":5000,"undpspro":100,"hppro":60</v>
      </c>
      <c r="J6731" s="20" t="str">
        <f>IF(I6731="","",属性中转表!$I$1&amp;(IF(VLOOKUP(B6731,属性中转表!A:G,7,FALSE)=0,0,VLOOKUP(VLOOKUP(B6731,属性中转表!A:G,7,FALSE),属性中转表!$K$2:$P$21,4,0)))+IFERROR(VLOOKUP(A6731,英雄数据表!A:K,IF(武魂!B6731&gt;=50,10,IF(武魂!B6731&gt;=25,6)),0),0))</f>
        <v>,"dpspro":50</v>
      </c>
      <c r="K6731" s="32" t="str">
        <f t="shared" si="445"/>
        <v>"atk":300,"hp":5000,"undpspro":100,"hppro":60,"dpspro":50</v>
      </c>
      <c r="L6731" s="20" t="str">
        <f>IF(B6731&gt;=50,VLOOKUP(A6731,英雄数据表!A:L,11,FALSE),IF(B6731&gt;=25,VLOOKUP(A6731,英雄数据表!A:L,7,0),""))</f>
        <v>"5101601004"</v>
      </c>
      <c r="M6731" s="20" t="str">
        <f>IFERROR(VLOOKUP(B6731,属性中转表!$K$2:$O$21,5,FALSE),"")</f>
        <v>"undpspro":50</v>
      </c>
      <c r="N6731" s="20" t="str">
        <f>IF(B6731=25,VLOOKUP(A6731,英雄数据表!A:L,8,FALSE),IF(B6731=50,VLOOKUP(A6731,英雄数据表!A:L,12,0),""))</f>
        <v/>
      </c>
    </row>
    <row r="6732" spans="1:14" x14ac:dyDescent="0.3">
      <c r="A6732" s="20">
        <v>51016</v>
      </c>
      <c r="B6732" s="21">
        <f t="shared" si="446"/>
        <v>31</v>
      </c>
      <c r="C6732" s="21">
        <v>5</v>
      </c>
      <c r="D6732" s="21">
        <f>VLOOKUP(A6732,英雄数据表!A:D,4,0)</f>
        <v>5</v>
      </c>
      <c r="E6732" s="20" t="str">
        <f>VLOOKUP(A6732,英雄数据表!A:C,3,0)</f>
        <v>黑暗左右</v>
      </c>
      <c r="F6732" s="20">
        <f t="shared" si="447"/>
        <v>51016</v>
      </c>
      <c r="G6732" s="20">
        <f t="shared" si="448"/>
        <v>51016</v>
      </c>
      <c r="H6732" s="21" t="str">
        <f>VLOOKUP(B6732,属性中转表!A:F,6,FALSE)</f>
        <v>"hp":89100,"atk":2475</v>
      </c>
      <c r="I6732" s="20" t="str">
        <f>IF(VLOOKUP(B6732,属性中转表!A:G,7,FALSE)=0,"",VLOOKUP(VLOOKUP(B6732,属性中转表!A:G,7,FALSE),属性中转表!$K$2:$P$21,6,0))&amp;IF(VLOOKUP(B6732,属性中转表!A:G,7,FALSE)&gt;=50,VLOOKUP(A6732,英雄数据表!A:K,9,0),IF(VLOOKUP(B6732,属性中转表!A:G,7,FALSE)&gt;=25,VLOOKUP(A6732,英雄数据表!A:K,5,0),""))</f>
        <v>"atk":300,"hp":5000,"undpspro":100,"hppro":60</v>
      </c>
      <c r="J6732" s="20" t="str">
        <f>IF(I6732="","",属性中转表!$I$1&amp;(IF(VLOOKUP(B6732,属性中转表!A:G,7,FALSE)=0,0,VLOOKUP(VLOOKUP(B6732,属性中转表!A:G,7,FALSE),属性中转表!$K$2:$P$21,4,0)))+IFERROR(VLOOKUP(A6732,英雄数据表!A:K,IF(武魂!B6732&gt;=50,10,IF(武魂!B6732&gt;=25,6)),0),0))</f>
        <v>,"dpspro":50</v>
      </c>
      <c r="K6732" s="32" t="str">
        <f t="shared" si="445"/>
        <v>"atk":300,"hp":5000,"undpspro":100,"hppro":60,"dpspro":50</v>
      </c>
      <c r="L6732" s="20" t="str">
        <f>IF(B6732&gt;=50,VLOOKUP(A6732,英雄数据表!A:L,11,FALSE),IF(B6732&gt;=25,VLOOKUP(A6732,英雄数据表!A:L,7,0),""))</f>
        <v>"5101601004"</v>
      </c>
      <c r="M6732" s="20" t="str">
        <f>IFERROR(VLOOKUP(B6732,属性中转表!$K$2:$O$21,5,FALSE),"")</f>
        <v/>
      </c>
      <c r="N6732" s="20" t="str">
        <f>IF(B6732=25,VLOOKUP(A6732,英雄数据表!A:L,8,FALSE),IF(B6732=50,VLOOKUP(A6732,英雄数据表!A:L,12,0),""))</f>
        <v/>
      </c>
    </row>
    <row r="6733" spans="1:14" x14ac:dyDescent="0.3">
      <c r="A6733" s="20">
        <v>51016</v>
      </c>
      <c r="B6733" s="21">
        <f t="shared" si="446"/>
        <v>32</v>
      </c>
      <c r="C6733" s="21">
        <v>5</v>
      </c>
      <c r="D6733" s="21">
        <f>VLOOKUP(A6733,英雄数据表!A:D,4,0)</f>
        <v>5</v>
      </c>
      <c r="E6733" s="20" t="str">
        <f>VLOOKUP(A6733,英雄数据表!A:C,3,0)</f>
        <v>黑暗左右</v>
      </c>
      <c r="F6733" s="20">
        <f t="shared" si="447"/>
        <v>51016</v>
      </c>
      <c r="G6733" s="20">
        <f t="shared" si="448"/>
        <v>51016</v>
      </c>
      <c r="H6733" s="21" t="str">
        <f>VLOOKUP(B6733,属性中转表!A:F,6,FALSE)</f>
        <v>"hp":93600,"atk":2600</v>
      </c>
      <c r="I6733" s="20" t="str">
        <f>IF(VLOOKUP(B6733,属性中转表!A:G,7,FALSE)=0,"",VLOOKUP(VLOOKUP(B6733,属性中转表!A:G,7,FALSE),属性中转表!$K$2:$P$21,6,0))&amp;IF(VLOOKUP(B6733,属性中转表!A:G,7,FALSE)&gt;=50,VLOOKUP(A6733,英雄数据表!A:K,9,0),IF(VLOOKUP(B6733,属性中转表!A:G,7,FALSE)&gt;=25,VLOOKUP(A6733,英雄数据表!A:K,5,0),""))</f>
        <v>"atk":300,"hp":5000,"undpspro":100,"hppro":60</v>
      </c>
      <c r="J6733" s="20" t="str">
        <f>IF(I6733="","",属性中转表!$I$1&amp;(IF(VLOOKUP(B6733,属性中转表!A:G,7,FALSE)=0,0,VLOOKUP(VLOOKUP(B6733,属性中转表!A:G,7,FALSE),属性中转表!$K$2:$P$21,4,0)))+IFERROR(VLOOKUP(A6733,英雄数据表!A:K,IF(武魂!B6733&gt;=50,10,IF(武魂!B6733&gt;=25,6)),0),0))</f>
        <v>,"dpspro":50</v>
      </c>
      <c r="K6733" s="32" t="str">
        <f t="shared" si="445"/>
        <v>"atk":300,"hp":5000,"undpspro":100,"hppro":60,"dpspro":50</v>
      </c>
      <c r="L6733" s="20" t="str">
        <f>IF(B6733&gt;=50,VLOOKUP(A6733,英雄数据表!A:L,11,FALSE),IF(B6733&gt;=25,VLOOKUP(A6733,英雄数据表!A:L,7,0),""))</f>
        <v>"5101601004"</v>
      </c>
      <c r="M6733" s="20" t="str">
        <f>IFERROR(VLOOKUP(B6733,属性中转表!$K$2:$O$21,5,FALSE),"")</f>
        <v/>
      </c>
      <c r="N6733" s="20" t="str">
        <f>IF(B6733=25,VLOOKUP(A6733,英雄数据表!A:L,8,FALSE),IF(B6733=50,VLOOKUP(A6733,英雄数据表!A:L,12,0),""))</f>
        <v/>
      </c>
    </row>
    <row r="6734" spans="1:14" x14ac:dyDescent="0.3">
      <c r="A6734" s="20">
        <v>51016</v>
      </c>
      <c r="B6734" s="21">
        <f t="shared" si="446"/>
        <v>33</v>
      </c>
      <c r="C6734" s="21">
        <v>5</v>
      </c>
      <c r="D6734" s="21">
        <f>VLOOKUP(A6734,英雄数据表!A:D,4,0)</f>
        <v>5</v>
      </c>
      <c r="E6734" s="20" t="str">
        <f>VLOOKUP(A6734,英雄数据表!A:C,3,0)</f>
        <v>黑暗左右</v>
      </c>
      <c r="F6734" s="20">
        <f t="shared" si="447"/>
        <v>51016</v>
      </c>
      <c r="G6734" s="20">
        <f t="shared" si="448"/>
        <v>51016</v>
      </c>
      <c r="H6734" s="21" t="str">
        <f>VLOOKUP(B6734,属性中转表!A:F,6,FALSE)</f>
        <v>"hp":98100,"atk":2725</v>
      </c>
      <c r="I6734" s="20" t="str">
        <f>IF(VLOOKUP(B6734,属性中转表!A:G,7,FALSE)=0,"",VLOOKUP(VLOOKUP(B6734,属性中转表!A:G,7,FALSE),属性中转表!$K$2:$P$21,6,0))&amp;IF(VLOOKUP(B6734,属性中转表!A:G,7,FALSE)&gt;=50,VLOOKUP(A6734,英雄数据表!A:K,9,0),IF(VLOOKUP(B6734,属性中转表!A:G,7,FALSE)&gt;=25,VLOOKUP(A6734,英雄数据表!A:K,5,0),""))</f>
        <v>"atk":300,"hp":5000,"undpspro":100,"hppro":60</v>
      </c>
      <c r="J6734" s="20" t="str">
        <f>IF(I6734="","",属性中转表!$I$1&amp;(IF(VLOOKUP(B6734,属性中转表!A:G,7,FALSE)=0,0,VLOOKUP(VLOOKUP(B6734,属性中转表!A:G,7,FALSE),属性中转表!$K$2:$P$21,4,0)))+IFERROR(VLOOKUP(A6734,英雄数据表!A:K,IF(武魂!B6734&gt;=50,10,IF(武魂!B6734&gt;=25,6)),0),0))</f>
        <v>,"dpspro":50</v>
      </c>
      <c r="K6734" s="32" t="str">
        <f t="shared" si="445"/>
        <v>"atk":300,"hp":5000,"undpspro":100,"hppro":60,"dpspro":50</v>
      </c>
      <c r="L6734" s="20" t="str">
        <f>IF(B6734&gt;=50,VLOOKUP(A6734,英雄数据表!A:L,11,FALSE),IF(B6734&gt;=25,VLOOKUP(A6734,英雄数据表!A:L,7,0),""))</f>
        <v>"5101601004"</v>
      </c>
      <c r="M6734" s="20" t="str">
        <f>IFERROR(VLOOKUP(B6734,属性中转表!$K$2:$O$21,5,FALSE),"")</f>
        <v/>
      </c>
      <c r="N6734" s="20" t="str">
        <f>IF(B6734=25,VLOOKUP(A6734,英雄数据表!A:L,8,FALSE),IF(B6734=50,VLOOKUP(A6734,英雄数据表!A:L,12,0),""))</f>
        <v/>
      </c>
    </row>
    <row r="6735" spans="1:14" x14ac:dyDescent="0.3">
      <c r="A6735" s="20">
        <v>51016</v>
      </c>
      <c r="B6735" s="21">
        <f t="shared" si="446"/>
        <v>34</v>
      </c>
      <c r="C6735" s="21">
        <v>5</v>
      </c>
      <c r="D6735" s="21">
        <f>VLOOKUP(A6735,英雄数据表!A:D,4,0)</f>
        <v>5</v>
      </c>
      <c r="E6735" s="20" t="str">
        <f>VLOOKUP(A6735,英雄数据表!A:C,3,0)</f>
        <v>黑暗左右</v>
      </c>
      <c r="F6735" s="20">
        <f t="shared" si="447"/>
        <v>51016</v>
      </c>
      <c r="G6735" s="20">
        <f t="shared" si="448"/>
        <v>51016</v>
      </c>
      <c r="H6735" s="21" t="str">
        <f>VLOOKUP(B6735,属性中转表!A:F,6,FALSE)</f>
        <v>"hp":102600,"atk":2850</v>
      </c>
      <c r="I6735" s="20" t="str">
        <f>IF(VLOOKUP(B6735,属性中转表!A:G,7,FALSE)=0,"",VLOOKUP(VLOOKUP(B6735,属性中转表!A:G,7,FALSE),属性中转表!$K$2:$P$21,6,0))&amp;IF(VLOOKUP(B6735,属性中转表!A:G,7,FALSE)&gt;=50,VLOOKUP(A6735,英雄数据表!A:K,9,0),IF(VLOOKUP(B6735,属性中转表!A:G,7,FALSE)&gt;=25,VLOOKUP(A6735,英雄数据表!A:K,5,0),""))</f>
        <v>"atk":300,"hp":5000,"undpspro":100,"hppro":60</v>
      </c>
      <c r="J6735" s="20" t="str">
        <f>IF(I6735="","",属性中转表!$I$1&amp;(IF(VLOOKUP(B6735,属性中转表!A:G,7,FALSE)=0,0,VLOOKUP(VLOOKUP(B6735,属性中转表!A:G,7,FALSE),属性中转表!$K$2:$P$21,4,0)))+IFERROR(VLOOKUP(A6735,英雄数据表!A:K,IF(武魂!B6735&gt;=50,10,IF(武魂!B6735&gt;=25,6)),0),0))</f>
        <v>,"dpspro":50</v>
      </c>
      <c r="K6735" s="32" t="str">
        <f t="shared" si="445"/>
        <v>"atk":300,"hp":5000,"undpspro":100,"hppro":60,"dpspro":50</v>
      </c>
      <c r="L6735" s="20" t="str">
        <f>IF(B6735&gt;=50,VLOOKUP(A6735,英雄数据表!A:L,11,FALSE),IF(B6735&gt;=25,VLOOKUP(A6735,英雄数据表!A:L,7,0),""))</f>
        <v>"5101601004"</v>
      </c>
      <c r="M6735" s="20" t="str">
        <f>IFERROR(VLOOKUP(B6735,属性中转表!$K$2:$O$21,5,FALSE),"")</f>
        <v/>
      </c>
      <c r="N6735" s="20" t="str">
        <f>IF(B6735=25,VLOOKUP(A6735,英雄数据表!A:L,8,FALSE),IF(B6735=50,VLOOKUP(A6735,英雄数据表!A:L,12,0),""))</f>
        <v/>
      </c>
    </row>
    <row r="6736" spans="1:14" x14ac:dyDescent="0.3">
      <c r="A6736" s="20">
        <v>51016</v>
      </c>
      <c r="B6736" s="21">
        <f t="shared" si="446"/>
        <v>35</v>
      </c>
      <c r="C6736" s="21">
        <v>5</v>
      </c>
      <c r="D6736" s="21">
        <f>VLOOKUP(A6736,英雄数据表!A:D,4,0)</f>
        <v>5</v>
      </c>
      <c r="E6736" s="20" t="str">
        <f>VLOOKUP(A6736,英雄数据表!A:C,3,0)</f>
        <v>黑暗左右</v>
      </c>
      <c r="F6736" s="20">
        <f t="shared" si="447"/>
        <v>51016</v>
      </c>
      <c r="G6736" s="20">
        <f t="shared" si="448"/>
        <v>51016</v>
      </c>
      <c r="H6736" s="21" t="str">
        <f>VLOOKUP(B6736,属性中转表!A:F,6,FALSE)</f>
        <v>"hp":107100,"atk":2975</v>
      </c>
      <c r="I6736" s="20" t="str">
        <f>IF(VLOOKUP(B6736,属性中转表!A:G,7,FALSE)=0,"",VLOOKUP(VLOOKUP(B6736,属性中转表!A:G,7,FALSE),属性中转表!$K$2:$P$21,6,0))&amp;IF(VLOOKUP(B6736,属性中转表!A:G,7,FALSE)&gt;=50,VLOOKUP(A6736,英雄数据表!A:K,9,0),IF(VLOOKUP(B6736,属性中转表!A:G,7,FALSE)&gt;=25,VLOOKUP(A6736,英雄数据表!A:K,5,0),""))</f>
        <v>"atk":300,"hp":5000,"undpspro":100,"hppro":60</v>
      </c>
      <c r="J6736" s="20" t="str">
        <f>IF(I6736="","",属性中转表!$I$1&amp;(IF(VLOOKUP(B6736,属性中转表!A:G,7,FALSE)=0,0,VLOOKUP(VLOOKUP(B6736,属性中转表!A:G,7,FALSE),属性中转表!$K$2:$P$21,4,0)))+IFERROR(VLOOKUP(A6736,英雄数据表!A:K,IF(武魂!B6736&gt;=50,10,IF(武魂!B6736&gt;=25,6)),0),0))</f>
        <v>,"dpspro":100</v>
      </c>
      <c r="K6736" s="32" t="str">
        <f t="shared" si="445"/>
        <v>"atk":300,"hp":5000,"undpspro":100,"hppro":60,"dpspro":100</v>
      </c>
      <c r="L6736" s="20" t="str">
        <f>IF(B6736&gt;=50,VLOOKUP(A6736,英雄数据表!A:L,11,FALSE),IF(B6736&gt;=25,VLOOKUP(A6736,英雄数据表!A:L,7,0),""))</f>
        <v>"5101601004"</v>
      </c>
      <c r="M6736" s="20" t="str">
        <f>IFERROR(VLOOKUP(B6736,属性中转表!$K$2:$O$21,5,FALSE),"")</f>
        <v>"dpspro":50</v>
      </c>
      <c r="N6736" s="20" t="str">
        <f>IF(B6736=25,VLOOKUP(A6736,英雄数据表!A:L,8,FALSE),IF(B6736=50,VLOOKUP(A6736,英雄数据表!A:L,12,0),""))</f>
        <v/>
      </c>
    </row>
    <row r="6737" spans="1:14" x14ac:dyDescent="0.3">
      <c r="A6737" s="20">
        <v>51016</v>
      </c>
      <c r="B6737" s="21">
        <f t="shared" si="446"/>
        <v>36</v>
      </c>
      <c r="C6737" s="21">
        <v>5</v>
      </c>
      <c r="D6737" s="21">
        <f>VLOOKUP(A6737,英雄数据表!A:D,4,0)</f>
        <v>5</v>
      </c>
      <c r="E6737" s="20" t="str">
        <f>VLOOKUP(A6737,英雄数据表!A:C,3,0)</f>
        <v>黑暗左右</v>
      </c>
      <c r="F6737" s="20">
        <f t="shared" si="447"/>
        <v>51016</v>
      </c>
      <c r="G6737" s="20">
        <f t="shared" si="448"/>
        <v>51016</v>
      </c>
      <c r="H6737" s="21" t="str">
        <f>VLOOKUP(B6737,属性中转表!A:F,6,FALSE)</f>
        <v>"hp":111600,"atk":3100</v>
      </c>
      <c r="I6737" s="20" t="str">
        <f>IF(VLOOKUP(B6737,属性中转表!A:G,7,FALSE)=0,"",VLOOKUP(VLOOKUP(B6737,属性中转表!A:G,7,FALSE),属性中转表!$K$2:$P$21,6,0))&amp;IF(VLOOKUP(B6737,属性中转表!A:G,7,FALSE)&gt;=50,VLOOKUP(A6737,英雄数据表!A:K,9,0),IF(VLOOKUP(B6737,属性中转表!A:G,7,FALSE)&gt;=25,VLOOKUP(A6737,英雄数据表!A:K,5,0),""))</f>
        <v>"atk":300,"hp":5000,"undpspro":100,"hppro":60</v>
      </c>
      <c r="J6737" s="20" t="str">
        <f>IF(I6737="","",属性中转表!$I$1&amp;(IF(VLOOKUP(B6737,属性中转表!A:G,7,FALSE)=0,0,VLOOKUP(VLOOKUP(B6737,属性中转表!A:G,7,FALSE),属性中转表!$K$2:$P$21,4,0)))+IFERROR(VLOOKUP(A6737,英雄数据表!A:K,IF(武魂!B6737&gt;=50,10,IF(武魂!B6737&gt;=25,6)),0),0))</f>
        <v>,"dpspro":100</v>
      </c>
      <c r="K6737" s="32" t="str">
        <f t="shared" si="445"/>
        <v>"atk":300,"hp":5000,"undpspro":100,"hppro":60,"dpspro":100</v>
      </c>
      <c r="L6737" s="20" t="str">
        <f>IF(B6737&gt;=50,VLOOKUP(A6737,英雄数据表!A:L,11,FALSE),IF(B6737&gt;=25,VLOOKUP(A6737,英雄数据表!A:L,7,0),""))</f>
        <v>"5101601004"</v>
      </c>
      <c r="M6737" s="20" t="str">
        <f>IFERROR(VLOOKUP(B6737,属性中转表!$K$2:$O$21,5,FALSE),"")</f>
        <v/>
      </c>
      <c r="N6737" s="20" t="str">
        <f>IF(B6737=25,VLOOKUP(A6737,英雄数据表!A:L,8,FALSE),IF(B6737=50,VLOOKUP(A6737,英雄数据表!A:L,12,0),""))</f>
        <v/>
      </c>
    </row>
    <row r="6738" spans="1:14" x14ac:dyDescent="0.3">
      <c r="A6738" s="20">
        <v>51016</v>
      </c>
      <c r="B6738" s="21">
        <f t="shared" si="446"/>
        <v>37</v>
      </c>
      <c r="C6738" s="21">
        <v>5</v>
      </c>
      <c r="D6738" s="21">
        <f>VLOOKUP(A6738,英雄数据表!A:D,4,0)</f>
        <v>5</v>
      </c>
      <c r="E6738" s="20" t="str">
        <f>VLOOKUP(A6738,英雄数据表!A:C,3,0)</f>
        <v>黑暗左右</v>
      </c>
      <c r="F6738" s="20">
        <f t="shared" si="447"/>
        <v>51016</v>
      </c>
      <c r="G6738" s="20">
        <f t="shared" si="448"/>
        <v>51016</v>
      </c>
      <c r="H6738" s="21" t="str">
        <f>VLOOKUP(B6738,属性中转表!A:F,6,FALSE)</f>
        <v>"hp":116100,"atk":3225</v>
      </c>
      <c r="I6738" s="20" t="str">
        <f>IF(VLOOKUP(B6738,属性中转表!A:G,7,FALSE)=0,"",VLOOKUP(VLOOKUP(B6738,属性中转表!A:G,7,FALSE),属性中转表!$K$2:$P$21,6,0))&amp;IF(VLOOKUP(B6738,属性中转表!A:G,7,FALSE)&gt;=50,VLOOKUP(A6738,英雄数据表!A:K,9,0),IF(VLOOKUP(B6738,属性中转表!A:G,7,FALSE)&gt;=25,VLOOKUP(A6738,英雄数据表!A:K,5,0),""))</f>
        <v>"atk":300,"hp":5000,"undpspro":100,"hppro":60</v>
      </c>
      <c r="J6738" s="20" t="str">
        <f>IF(I6738="","",属性中转表!$I$1&amp;(IF(VLOOKUP(B6738,属性中转表!A:G,7,FALSE)=0,0,VLOOKUP(VLOOKUP(B6738,属性中转表!A:G,7,FALSE),属性中转表!$K$2:$P$21,4,0)))+IFERROR(VLOOKUP(A6738,英雄数据表!A:K,IF(武魂!B6738&gt;=50,10,IF(武魂!B6738&gt;=25,6)),0),0))</f>
        <v>,"dpspro":100</v>
      </c>
      <c r="K6738" s="32" t="str">
        <f t="shared" si="445"/>
        <v>"atk":300,"hp":5000,"undpspro":100,"hppro":60,"dpspro":100</v>
      </c>
      <c r="L6738" s="20" t="str">
        <f>IF(B6738&gt;=50,VLOOKUP(A6738,英雄数据表!A:L,11,FALSE),IF(B6738&gt;=25,VLOOKUP(A6738,英雄数据表!A:L,7,0),""))</f>
        <v>"5101601004"</v>
      </c>
      <c r="M6738" s="20" t="str">
        <f>IFERROR(VLOOKUP(B6738,属性中转表!$K$2:$O$21,5,FALSE),"")</f>
        <v/>
      </c>
      <c r="N6738" s="20" t="str">
        <f>IF(B6738=25,VLOOKUP(A6738,英雄数据表!A:L,8,FALSE),IF(B6738=50,VLOOKUP(A6738,英雄数据表!A:L,12,0),""))</f>
        <v/>
      </c>
    </row>
    <row r="6739" spans="1:14" x14ac:dyDescent="0.3">
      <c r="A6739" s="20">
        <v>51016</v>
      </c>
      <c r="B6739" s="21">
        <f t="shared" si="446"/>
        <v>38</v>
      </c>
      <c r="C6739" s="21">
        <v>5</v>
      </c>
      <c r="D6739" s="21">
        <f>VLOOKUP(A6739,英雄数据表!A:D,4,0)</f>
        <v>5</v>
      </c>
      <c r="E6739" s="20" t="str">
        <f>VLOOKUP(A6739,英雄数据表!A:C,3,0)</f>
        <v>黑暗左右</v>
      </c>
      <c r="F6739" s="20">
        <f t="shared" si="447"/>
        <v>51016</v>
      </c>
      <c r="G6739" s="20">
        <f t="shared" si="448"/>
        <v>51016</v>
      </c>
      <c r="H6739" s="21" t="str">
        <f>VLOOKUP(B6739,属性中转表!A:F,6,FALSE)</f>
        <v>"hp":120600,"atk":3350</v>
      </c>
      <c r="I6739" s="20" t="str">
        <f>IF(VLOOKUP(B6739,属性中转表!A:G,7,FALSE)=0,"",VLOOKUP(VLOOKUP(B6739,属性中转表!A:G,7,FALSE),属性中转表!$K$2:$P$21,6,0))&amp;IF(VLOOKUP(B6739,属性中转表!A:G,7,FALSE)&gt;=50,VLOOKUP(A6739,英雄数据表!A:K,9,0),IF(VLOOKUP(B6739,属性中转表!A:G,7,FALSE)&gt;=25,VLOOKUP(A6739,英雄数据表!A:K,5,0),""))</f>
        <v>"atk":300,"hp":5000,"undpspro":100,"hppro":60</v>
      </c>
      <c r="J6739" s="20" t="str">
        <f>IF(I6739="","",属性中转表!$I$1&amp;(IF(VLOOKUP(B6739,属性中转表!A:G,7,FALSE)=0,0,VLOOKUP(VLOOKUP(B6739,属性中转表!A:G,7,FALSE),属性中转表!$K$2:$P$21,4,0)))+IFERROR(VLOOKUP(A6739,英雄数据表!A:K,IF(武魂!B6739&gt;=50,10,IF(武魂!B6739&gt;=25,6)),0),0))</f>
        <v>,"dpspro":100</v>
      </c>
      <c r="K6739" s="32" t="str">
        <f t="shared" si="445"/>
        <v>"atk":300,"hp":5000,"undpspro":100,"hppro":60,"dpspro":100</v>
      </c>
      <c r="L6739" s="20" t="str">
        <f>IF(B6739&gt;=50,VLOOKUP(A6739,英雄数据表!A:L,11,FALSE),IF(B6739&gt;=25,VLOOKUP(A6739,英雄数据表!A:L,7,0),""))</f>
        <v>"5101601004"</v>
      </c>
      <c r="M6739" s="20" t="str">
        <f>IFERROR(VLOOKUP(B6739,属性中转表!$K$2:$O$21,5,FALSE),"")</f>
        <v/>
      </c>
      <c r="N6739" s="20" t="str">
        <f>IF(B6739=25,VLOOKUP(A6739,英雄数据表!A:L,8,FALSE),IF(B6739=50,VLOOKUP(A6739,英雄数据表!A:L,12,0),""))</f>
        <v/>
      </c>
    </row>
    <row r="6740" spans="1:14" x14ac:dyDescent="0.3">
      <c r="A6740" s="20">
        <v>51016</v>
      </c>
      <c r="B6740" s="21">
        <f t="shared" si="446"/>
        <v>39</v>
      </c>
      <c r="C6740" s="21">
        <v>5</v>
      </c>
      <c r="D6740" s="21">
        <f>VLOOKUP(A6740,英雄数据表!A:D,4,0)</f>
        <v>5</v>
      </c>
      <c r="E6740" s="20" t="str">
        <f>VLOOKUP(A6740,英雄数据表!A:C,3,0)</f>
        <v>黑暗左右</v>
      </c>
      <c r="F6740" s="20">
        <f t="shared" si="447"/>
        <v>51016</v>
      </c>
      <c r="G6740" s="20">
        <f t="shared" si="448"/>
        <v>51016</v>
      </c>
      <c r="H6740" s="21" t="str">
        <f>VLOOKUP(B6740,属性中转表!A:F,6,FALSE)</f>
        <v>"hp":125100,"atk":3475</v>
      </c>
      <c r="I6740" s="20" t="str">
        <f>IF(VLOOKUP(B6740,属性中转表!A:G,7,FALSE)=0,"",VLOOKUP(VLOOKUP(B6740,属性中转表!A:G,7,FALSE),属性中转表!$K$2:$P$21,6,0))&amp;IF(VLOOKUP(B6740,属性中转表!A:G,7,FALSE)&gt;=50,VLOOKUP(A6740,英雄数据表!A:K,9,0),IF(VLOOKUP(B6740,属性中转表!A:G,7,FALSE)&gt;=25,VLOOKUP(A6740,英雄数据表!A:K,5,0),""))</f>
        <v>"atk":300,"hp":5000,"undpspro":100,"hppro":60</v>
      </c>
      <c r="J6740" s="20" t="str">
        <f>IF(I6740="","",属性中转表!$I$1&amp;(IF(VLOOKUP(B6740,属性中转表!A:G,7,FALSE)=0,0,VLOOKUP(VLOOKUP(B6740,属性中转表!A:G,7,FALSE),属性中转表!$K$2:$P$21,4,0)))+IFERROR(VLOOKUP(A6740,英雄数据表!A:K,IF(武魂!B6740&gt;=50,10,IF(武魂!B6740&gt;=25,6)),0),0))</f>
        <v>,"dpspro":100</v>
      </c>
      <c r="K6740" s="32" t="str">
        <f t="shared" si="445"/>
        <v>"atk":300,"hp":5000,"undpspro":100,"hppro":60,"dpspro":100</v>
      </c>
      <c r="L6740" s="20" t="str">
        <f>IF(B6740&gt;=50,VLOOKUP(A6740,英雄数据表!A:L,11,FALSE),IF(B6740&gt;=25,VLOOKUP(A6740,英雄数据表!A:L,7,0),""))</f>
        <v>"5101601004"</v>
      </c>
      <c r="M6740" s="20" t="str">
        <f>IFERROR(VLOOKUP(B6740,属性中转表!$K$2:$O$21,5,FALSE),"")</f>
        <v/>
      </c>
      <c r="N6740" s="20" t="str">
        <f>IF(B6740=25,VLOOKUP(A6740,英雄数据表!A:L,8,FALSE),IF(B6740=50,VLOOKUP(A6740,英雄数据表!A:L,12,0),""))</f>
        <v/>
      </c>
    </row>
    <row r="6741" spans="1:14" x14ac:dyDescent="0.3">
      <c r="A6741" s="20">
        <v>51016</v>
      </c>
      <c r="B6741" s="21">
        <f t="shared" si="446"/>
        <v>40</v>
      </c>
      <c r="C6741" s="21">
        <v>5</v>
      </c>
      <c r="D6741" s="21">
        <f>VLOOKUP(A6741,英雄数据表!A:D,4,0)</f>
        <v>5</v>
      </c>
      <c r="E6741" s="20" t="str">
        <f>VLOOKUP(A6741,英雄数据表!A:C,3,0)</f>
        <v>黑暗左右</v>
      </c>
      <c r="F6741" s="20">
        <f t="shared" si="447"/>
        <v>51016</v>
      </c>
      <c r="G6741" s="20">
        <f t="shared" si="448"/>
        <v>51016</v>
      </c>
      <c r="H6741" s="21" t="str">
        <f>VLOOKUP(B6741,属性中转表!A:F,6,FALSE)</f>
        <v>"hp":129600,"atk":3600</v>
      </c>
      <c r="I6741" s="20" t="str">
        <f>IF(VLOOKUP(B6741,属性中转表!A:G,7,FALSE)=0,"",VLOOKUP(VLOOKUP(B6741,属性中转表!A:G,7,FALSE),属性中转表!$K$2:$P$21,6,0))&amp;IF(VLOOKUP(B6741,属性中转表!A:G,7,FALSE)&gt;=50,VLOOKUP(A6741,英雄数据表!A:K,9,0),IF(VLOOKUP(B6741,属性中转表!A:G,7,FALSE)&gt;=25,VLOOKUP(A6741,英雄数据表!A:K,5,0),""))</f>
        <v>"atk":300,"hp":5000,"undpspro":100,"pvpdpspro":50,"hppro":60</v>
      </c>
      <c r="J6741" s="20" t="str">
        <f>IF(I6741="","",属性中转表!$I$1&amp;(IF(VLOOKUP(B6741,属性中转表!A:G,7,FALSE)=0,0,VLOOKUP(VLOOKUP(B6741,属性中转表!A:G,7,FALSE),属性中转表!$K$2:$P$21,4,0)))+IFERROR(VLOOKUP(A6741,英雄数据表!A:K,IF(武魂!B6741&gt;=50,10,IF(武魂!B6741&gt;=25,6)),0),0))</f>
        <v>,"dpspro":100</v>
      </c>
      <c r="K6741" s="32" t="str">
        <f t="shared" si="445"/>
        <v>"atk":300,"hp":5000,"undpspro":100,"pvpdpspro":50,"hppro":60,"dpspro":100</v>
      </c>
      <c r="L6741" s="20" t="str">
        <f>IF(B6741&gt;=50,VLOOKUP(A6741,英雄数据表!A:L,11,FALSE),IF(B6741&gt;=25,VLOOKUP(A6741,英雄数据表!A:L,7,0),""))</f>
        <v>"5101601004"</v>
      </c>
      <c r="M6741" s="20" t="str">
        <f>IFERROR(VLOOKUP(B6741,属性中转表!$K$2:$O$21,5,FALSE),"")</f>
        <v>"pvpdpspro":50</v>
      </c>
      <c r="N6741" s="20" t="str">
        <f>IF(B6741=25,VLOOKUP(A6741,英雄数据表!A:L,8,FALSE),IF(B6741=50,VLOOKUP(A6741,英雄数据表!A:L,12,0),""))</f>
        <v/>
      </c>
    </row>
    <row r="6742" spans="1:14" x14ac:dyDescent="0.3">
      <c r="A6742" s="20">
        <v>51016</v>
      </c>
      <c r="B6742" s="21">
        <f t="shared" si="446"/>
        <v>41</v>
      </c>
      <c r="C6742" s="21">
        <v>5</v>
      </c>
      <c r="D6742" s="21">
        <f>VLOOKUP(A6742,英雄数据表!A:D,4,0)</f>
        <v>5</v>
      </c>
      <c r="E6742" s="20" t="str">
        <f>VLOOKUP(A6742,英雄数据表!A:C,3,0)</f>
        <v>黑暗左右</v>
      </c>
      <c r="F6742" s="20">
        <f t="shared" si="447"/>
        <v>51016</v>
      </c>
      <c r="G6742" s="20">
        <f t="shared" si="448"/>
        <v>51016</v>
      </c>
      <c r="H6742" s="21" t="str">
        <f>VLOOKUP(B6742,属性中转表!A:F,6,FALSE)</f>
        <v>"hp":135000,"atk":3750</v>
      </c>
      <c r="I6742" s="20" t="str">
        <f>IF(VLOOKUP(B6742,属性中转表!A:G,7,FALSE)=0,"",VLOOKUP(VLOOKUP(B6742,属性中转表!A:G,7,FALSE),属性中转表!$K$2:$P$21,6,0))&amp;IF(VLOOKUP(B6742,属性中转表!A:G,7,FALSE)&gt;=50,VLOOKUP(A6742,英雄数据表!A:K,9,0),IF(VLOOKUP(B6742,属性中转表!A:G,7,FALSE)&gt;=25,VLOOKUP(A6742,英雄数据表!A:K,5,0),""))</f>
        <v>"atk":300,"hp":5000,"undpspro":100,"pvpdpspro":50,"hppro":60</v>
      </c>
      <c r="J6742" s="20" t="str">
        <f>IF(I6742="","",属性中转表!$I$1&amp;(IF(VLOOKUP(B6742,属性中转表!A:G,7,FALSE)=0,0,VLOOKUP(VLOOKUP(B6742,属性中转表!A:G,7,FALSE),属性中转表!$K$2:$P$21,4,0)))+IFERROR(VLOOKUP(A6742,英雄数据表!A:K,IF(武魂!B6742&gt;=50,10,IF(武魂!B6742&gt;=25,6)),0),0))</f>
        <v>,"dpspro":100</v>
      </c>
      <c r="K6742" s="32" t="str">
        <f t="shared" si="445"/>
        <v>"atk":300,"hp":5000,"undpspro":100,"pvpdpspro":50,"hppro":60,"dpspro":100</v>
      </c>
      <c r="L6742" s="20" t="str">
        <f>IF(B6742&gt;=50,VLOOKUP(A6742,英雄数据表!A:L,11,FALSE),IF(B6742&gt;=25,VLOOKUP(A6742,英雄数据表!A:L,7,0),""))</f>
        <v>"5101601004"</v>
      </c>
      <c r="M6742" s="20" t="str">
        <f>IFERROR(VLOOKUP(B6742,属性中转表!$K$2:$O$21,5,FALSE),"")</f>
        <v/>
      </c>
      <c r="N6742" s="20" t="str">
        <f>IF(B6742=25,VLOOKUP(A6742,英雄数据表!A:L,8,FALSE),IF(B6742=50,VLOOKUP(A6742,英雄数据表!A:L,12,0),""))</f>
        <v/>
      </c>
    </row>
    <row r="6743" spans="1:14" x14ac:dyDescent="0.3">
      <c r="A6743" s="20">
        <v>51016</v>
      </c>
      <c r="B6743" s="21">
        <f t="shared" si="446"/>
        <v>42</v>
      </c>
      <c r="C6743" s="21">
        <v>5</v>
      </c>
      <c r="D6743" s="21">
        <f>VLOOKUP(A6743,英雄数据表!A:D,4,0)</f>
        <v>5</v>
      </c>
      <c r="E6743" s="20" t="str">
        <f>VLOOKUP(A6743,英雄数据表!A:C,3,0)</f>
        <v>黑暗左右</v>
      </c>
      <c r="F6743" s="20">
        <f t="shared" si="447"/>
        <v>51016</v>
      </c>
      <c r="G6743" s="20">
        <f t="shared" si="448"/>
        <v>51016</v>
      </c>
      <c r="H6743" s="21" t="str">
        <f>VLOOKUP(B6743,属性中转表!A:F,6,FALSE)</f>
        <v>"hp":140400,"atk":3900</v>
      </c>
      <c r="I6743" s="20" t="str">
        <f>IF(VLOOKUP(B6743,属性中转表!A:G,7,FALSE)=0,"",VLOOKUP(VLOOKUP(B6743,属性中转表!A:G,7,FALSE),属性中转表!$K$2:$P$21,6,0))&amp;IF(VLOOKUP(B6743,属性中转表!A:G,7,FALSE)&gt;=50,VLOOKUP(A6743,英雄数据表!A:K,9,0),IF(VLOOKUP(B6743,属性中转表!A:G,7,FALSE)&gt;=25,VLOOKUP(A6743,英雄数据表!A:K,5,0),""))</f>
        <v>"atk":300,"hp":5000,"undpspro":100,"pvpdpspro":50,"hppro":60</v>
      </c>
      <c r="J6743" s="20" t="str">
        <f>IF(I6743="","",属性中转表!$I$1&amp;(IF(VLOOKUP(B6743,属性中转表!A:G,7,FALSE)=0,0,VLOOKUP(VLOOKUP(B6743,属性中转表!A:G,7,FALSE),属性中转表!$K$2:$P$21,4,0)))+IFERROR(VLOOKUP(A6743,英雄数据表!A:K,IF(武魂!B6743&gt;=50,10,IF(武魂!B6743&gt;=25,6)),0),0))</f>
        <v>,"dpspro":100</v>
      </c>
      <c r="K6743" s="32" t="str">
        <f t="shared" ref="K6743:K6806" si="449">I6743&amp;J6743</f>
        <v>"atk":300,"hp":5000,"undpspro":100,"pvpdpspro":50,"hppro":60,"dpspro":100</v>
      </c>
      <c r="L6743" s="20" t="str">
        <f>IF(B6743&gt;=50,VLOOKUP(A6743,英雄数据表!A:L,11,FALSE),IF(B6743&gt;=25,VLOOKUP(A6743,英雄数据表!A:L,7,0),""))</f>
        <v>"5101601004"</v>
      </c>
      <c r="M6743" s="20" t="str">
        <f>IFERROR(VLOOKUP(B6743,属性中转表!$K$2:$O$21,5,FALSE),"")</f>
        <v/>
      </c>
      <c r="N6743" s="20" t="str">
        <f>IF(B6743=25,VLOOKUP(A6743,英雄数据表!A:L,8,FALSE),IF(B6743=50,VLOOKUP(A6743,英雄数据表!A:L,12,0),""))</f>
        <v/>
      </c>
    </row>
    <row r="6744" spans="1:14" x14ac:dyDescent="0.3">
      <c r="A6744" s="20">
        <v>51016</v>
      </c>
      <c r="B6744" s="21">
        <f t="shared" si="446"/>
        <v>43</v>
      </c>
      <c r="C6744" s="21">
        <v>5</v>
      </c>
      <c r="D6744" s="21">
        <f>VLOOKUP(A6744,英雄数据表!A:D,4,0)</f>
        <v>5</v>
      </c>
      <c r="E6744" s="20" t="str">
        <f>VLOOKUP(A6744,英雄数据表!A:C,3,0)</f>
        <v>黑暗左右</v>
      </c>
      <c r="F6744" s="20">
        <f t="shared" si="447"/>
        <v>51016</v>
      </c>
      <c r="G6744" s="20">
        <f t="shared" si="448"/>
        <v>51016</v>
      </c>
      <c r="H6744" s="21" t="str">
        <f>VLOOKUP(B6744,属性中转表!A:F,6,FALSE)</f>
        <v>"hp":145800,"atk":4050</v>
      </c>
      <c r="I6744" s="20" t="str">
        <f>IF(VLOOKUP(B6744,属性中转表!A:G,7,FALSE)=0,"",VLOOKUP(VLOOKUP(B6744,属性中转表!A:G,7,FALSE),属性中转表!$K$2:$P$21,6,0))&amp;IF(VLOOKUP(B6744,属性中转表!A:G,7,FALSE)&gt;=50,VLOOKUP(A6744,英雄数据表!A:K,9,0),IF(VLOOKUP(B6744,属性中转表!A:G,7,FALSE)&gt;=25,VLOOKUP(A6744,英雄数据表!A:K,5,0),""))</f>
        <v>"atk":300,"hp":5000,"undpspro":100,"pvpdpspro":50,"hppro":60</v>
      </c>
      <c r="J6744" s="20" t="str">
        <f>IF(I6744="","",属性中转表!$I$1&amp;(IF(VLOOKUP(B6744,属性中转表!A:G,7,FALSE)=0,0,VLOOKUP(VLOOKUP(B6744,属性中转表!A:G,7,FALSE),属性中转表!$K$2:$P$21,4,0)))+IFERROR(VLOOKUP(A6744,英雄数据表!A:K,IF(武魂!B6744&gt;=50,10,IF(武魂!B6744&gt;=25,6)),0),0))</f>
        <v>,"dpspro":100</v>
      </c>
      <c r="K6744" s="32" t="str">
        <f t="shared" si="449"/>
        <v>"atk":300,"hp":5000,"undpspro":100,"pvpdpspro":50,"hppro":60,"dpspro":100</v>
      </c>
      <c r="L6744" s="20" t="str">
        <f>IF(B6744&gt;=50,VLOOKUP(A6744,英雄数据表!A:L,11,FALSE),IF(B6744&gt;=25,VLOOKUP(A6744,英雄数据表!A:L,7,0),""))</f>
        <v>"5101601004"</v>
      </c>
      <c r="M6744" s="20" t="str">
        <f>IFERROR(VLOOKUP(B6744,属性中转表!$K$2:$O$21,5,FALSE),"")</f>
        <v/>
      </c>
      <c r="N6744" s="20" t="str">
        <f>IF(B6744=25,VLOOKUP(A6744,英雄数据表!A:L,8,FALSE),IF(B6744=50,VLOOKUP(A6744,英雄数据表!A:L,12,0),""))</f>
        <v/>
      </c>
    </row>
    <row r="6745" spans="1:14" x14ac:dyDescent="0.3">
      <c r="A6745" s="20">
        <v>51016</v>
      </c>
      <c r="B6745" s="21">
        <f t="shared" si="446"/>
        <v>44</v>
      </c>
      <c r="C6745" s="21">
        <v>5</v>
      </c>
      <c r="D6745" s="21">
        <f>VLOOKUP(A6745,英雄数据表!A:D,4,0)</f>
        <v>5</v>
      </c>
      <c r="E6745" s="20" t="str">
        <f>VLOOKUP(A6745,英雄数据表!A:C,3,0)</f>
        <v>黑暗左右</v>
      </c>
      <c r="F6745" s="20">
        <f t="shared" si="447"/>
        <v>51016</v>
      </c>
      <c r="G6745" s="20">
        <f t="shared" si="448"/>
        <v>51016</v>
      </c>
      <c r="H6745" s="21" t="str">
        <f>VLOOKUP(B6745,属性中转表!A:F,6,FALSE)</f>
        <v>"hp":151200,"atk":4200</v>
      </c>
      <c r="I6745" s="20" t="str">
        <f>IF(VLOOKUP(B6745,属性中转表!A:G,7,FALSE)=0,"",VLOOKUP(VLOOKUP(B6745,属性中转表!A:G,7,FALSE),属性中转表!$K$2:$P$21,6,0))&amp;IF(VLOOKUP(B6745,属性中转表!A:G,7,FALSE)&gt;=50,VLOOKUP(A6745,英雄数据表!A:K,9,0),IF(VLOOKUP(B6745,属性中转表!A:G,7,FALSE)&gt;=25,VLOOKUP(A6745,英雄数据表!A:K,5,0),""))</f>
        <v>"atk":300,"hp":5000,"undpspro":100,"pvpdpspro":50,"hppro":60</v>
      </c>
      <c r="J6745" s="20" t="str">
        <f>IF(I6745="","",属性中转表!$I$1&amp;(IF(VLOOKUP(B6745,属性中转表!A:G,7,FALSE)=0,0,VLOOKUP(VLOOKUP(B6745,属性中转表!A:G,7,FALSE),属性中转表!$K$2:$P$21,4,0)))+IFERROR(VLOOKUP(A6745,英雄数据表!A:K,IF(武魂!B6745&gt;=50,10,IF(武魂!B6745&gt;=25,6)),0),0))</f>
        <v>,"dpspro":100</v>
      </c>
      <c r="K6745" s="32" t="str">
        <f t="shared" si="449"/>
        <v>"atk":300,"hp":5000,"undpspro":100,"pvpdpspro":50,"hppro":60,"dpspro":100</v>
      </c>
      <c r="L6745" s="20" t="str">
        <f>IF(B6745&gt;=50,VLOOKUP(A6745,英雄数据表!A:L,11,FALSE),IF(B6745&gt;=25,VLOOKUP(A6745,英雄数据表!A:L,7,0),""))</f>
        <v>"5101601004"</v>
      </c>
      <c r="M6745" s="20" t="str">
        <f>IFERROR(VLOOKUP(B6745,属性中转表!$K$2:$O$21,5,FALSE),"")</f>
        <v/>
      </c>
      <c r="N6745" s="20" t="str">
        <f>IF(B6745=25,VLOOKUP(A6745,英雄数据表!A:L,8,FALSE),IF(B6745=50,VLOOKUP(A6745,英雄数据表!A:L,12,0),""))</f>
        <v/>
      </c>
    </row>
    <row r="6746" spans="1:14" x14ac:dyDescent="0.3">
      <c r="A6746" s="20">
        <v>51016</v>
      </c>
      <c r="B6746" s="21">
        <f t="shared" si="446"/>
        <v>45</v>
      </c>
      <c r="C6746" s="21">
        <v>5</v>
      </c>
      <c r="D6746" s="21">
        <f>VLOOKUP(A6746,英雄数据表!A:D,4,0)</f>
        <v>5</v>
      </c>
      <c r="E6746" s="20" t="str">
        <f>VLOOKUP(A6746,英雄数据表!A:C,3,0)</f>
        <v>黑暗左右</v>
      </c>
      <c r="F6746" s="20">
        <f t="shared" si="447"/>
        <v>51016</v>
      </c>
      <c r="G6746" s="20">
        <f t="shared" si="448"/>
        <v>51016</v>
      </c>
      <c r="H6746" s="21" t="str">
        <f>VLOOKUP(B6746,属性中转表!A:F,6,FALSE)</f>
        <v>"hp":156600,"atk":4350</v>
      </c>
      <c r="I6746" s="20" t="str">
        <f>IF(VLOOKUP(B6746,属性中转表!A:G,7,FALSE)=0,"",VLOOKUP(VLOOKUP(B6746,属性中转表!A:G,7,FALSE),属性中转表!$K$2:$P$21,6,0))&amp;IF(VLOOKUP(B6746,属性中转表!A:G,7,FALSE)&gt;=50,VLOOKUP(A6746,英雄数据表!A:K,9,0),IF(VLOOKUP(B6746,属性中转表!A:G,7,FALSE)&gt;=25,VLOOKUP(A6746,英雄数据表!A:K,5,0),""))</f>
        <v>"atk":300,"hp":5000,"undpspro":100,"pvpdpspro":50,"pvpundpspro":50,"hppro":60</v>
      </c>
      <c r="J6746" s="20" t="str">
        <f>IF(I6746="","",属性中转表!$I$1&amp;(IF(VLOOKUP(B6746,属性中转表!A:G,7,FALSE)=0,0,VLOOKUP(VLOOKUP(B6746,属性中转表!A:G,7,FALSE),属性中转表!$K$2:$P$21,4,0)))+IFERROR(VLOOKUP(A6746,英雄数据表!A:K,IF(武魂!B6746&gt;=50,10,IF(武魂!B6746&gt;=25,6)),0),0))</f>
        <v>,"dpspro":100</v>
      </c>
      <c r="K6746" s="32" t="str">
        <f t="shared" si="449"/>
        <v>"atk":300,"hp":5000,"undpspro":100,"pvpdpspro":50,"pvpundpspro":50,"hppro":60,"dpspro":100</v>
      </c>
      <c r="L6746" s="20" t="str">
        <f>IF(B6746&gt;=50,VLOOKUP(A6746,英雄数据表!A:L,11,FALSE),IF(B6746&gt;=25,VLOOKUP(A6746,英雄数据表!A:L,7,0),""))</f>
        <v>"5101601004"</v>
      </c>
      <c r="M6746" s="20" t="str">
        <f>IFERROR(VLOOKUP(B6746,属性中转表!$K$2:$O$21,5,FALSE),"")</f>
        <v>"pvpundpspro":50</v>
      </c>
      <c r="N6746" s="20" t="str">
        <f>IF(B6746=25,VLOOKUP(A6746,英雄数据表!A:L,8,FALSE),IF(B6746=50,VLOOKUP(A6746,英雄数据表!A:L,12,0),""))</f>
        <v/>
      </c>
    </row>
    <row r="6747" spans="1:14" x14ac:dyDescent="0.3">
      <c r="A6747" s="20">
        <v>51016</v>
      </c>
      <c r="B6747" s="21">
        <f t="shared" si="446"/>
        <v>46</v>
      </c>
      <c r="C6747" s="21">
        <v>5</v>
      </c>
      <c r="D6747" s="21">
        <f>VLOOKUP(A6747,英雄数据表!A:D,4,0)</f>
        <v>5</v>
      </c>
      <c r="E6747" s="20" t="str">
        <f>VLOOKUP(A6747,英雄数据表!A:C,3,0)</f>
        <v>黑暗左右</v>
      </c>
      <c r="F6747" s="20">
        <f t="shared" si="447"/>
        <v>51016</v>
      </c>
      <c r="G6747" s="20">
        <f t="shared" si="448"/>
        <v>51016</v>
      </c>
      <c r="H6747" s="21" t="str">
        <f>VLOOKUP(B6747,属性中转表!A:F,6,FALSE)</f>
        <v>"hp":162000,"atk":4500</v>
      </c>
      <c r="I6747" s="20" t="str">
        <f>IF(VLOOKUP(B6747,属性中转表!A:G,7,FALSE)=0,"",VLOOKUP(VLOOKUP(B6747,属性中转表!A:G,7,FALSE),属性中转表!$K$2:$P$21,6,0))&amp;IF(VLOOKUP(B6747,属性中转表!A:G,7,FALSE)&gt;=50,VLOOKUP(A6747,英雄数据表!A:K,9,0),IF(VLOOKUP(B6747,属性中转表!A:G,7,FALSE)&gt;=25,VLOOKUP(A6747,英雄数据表!A:K,5,0),""))</f>
        <v>"atk":300,"hp":5000,"undpspro":100,"pvpdpspro":50,"pvpundpspro":50,"hppro":60</v>
      </c>
      <c r="J6747" s="20" t="str">
        <f>IF(I6747="","",属性中转表!$I$1&amp;(IF(VLOOKUP(B6747,属性中转表!A:G,7,FALSE)=0,0,VLOOKUP(VLOOKUP(B6747,属性中转表!A:G,7,FALSE),属性中转表!$K$2:$P$21,4,0)))+IFERROR(VLOOKUP(A6747,英雄数据表!A:K,IF(武魂!B6747&gt;=50,10,IF(武魂!B6747&gt;=25,6)),0),0))</f>
        <v>,"dpspro":100</v>
      </c>
      <c r="K6747" s="32" t="str">
        <f t="shared" si="449"/>
        <v>"atk":300,"hp":5000,"undpspro":100,"pvpdpspro":50,"pvpundpspro":50,"hppro":60,"dpspro":100</v>
      </c>
      <c r="L6747" s="20" t="str">
        <f>IF(B6747&gt;=50,VLOOKUP(A6747,英雄数据表!A:L,11,FALSE),IF(B6747&gt;=25,VLOOKUP(A6747,英雄数据表!A:L,7,0),""))</f>
        <v>"5101601004"</v>
      </c>
      <c r="M6747" s="20" t="str">
        <f>IFERROR(VLOOKUP(B6747,属性中转表!$K$2:$O$21,5,FALSE),"")</f>
        <v/>
      </c>
      <c r="N6747" s="20" t="str">
        <f>IF(B6747=25,VLOOKUP(A6747,英雄数据表!A:L,8,FALSE),IF(B6747=50,VLOOKUP(A6747,英雄数据表!A:L,12,0),""))</f>
        <v/>
      </c>
    </row>
    <row r="6748" spans="1:14" x14ac:dyDescent="0.3">
      <c r="A6748" s="20">
        <v>51016</v>
      </c>
      <c r="B6748" s="21">
        <f t="shared" si="446"/>
        <v>47</v>
      </c>
      <c r="C6748" s="21">
        <v>5</v>
      </c>
      <c r="D6748" s="21">
        <f>VLOOKUP(A6748,英雄数据表!A:D,4,0)</f>
        <v>5</v>
      </c>
      <c r="E6748" s="20" t="str">
        <f>VLOOKUP(A6748,英雄数据表!A:C,3,0)</f>
        <v>黑暗左右</v>
      </c>
      <c r="F6748" s="20">
        <f t="shared" si="447"/>
        <v>51016</v>
      </c>
      <c r="G6748" s="20">
        <f t="shared" si="448"/>
        <v>51016</v>
      </c>
      <c r="H6748" s="21" t="str">
        <f>VLOOKUP(B6748,属性中转表!A:F,6,FALSE)</f>
        <v>"hp":167400,"atk":4650</v>
      </c>
      <c r="I6748" s="20" t="str">
        <f>IF(VLOOKUP(B6748,属性中转表!A:G,7,FALSE)=0,"",VLOOKUP(VLOOKUP(B6748,属性中转表!A:G,7,FALSE),属性中转表!$K$2:$P$21,6,0))&amp;IF(VLOOKUP(B6748,属性中转表!A:G,7,FALSE)&gt;=50,VLOOKUP(A6748,英雄数据表!A:K,9,0),IF(VLOOKUP(B6748,属性中转表!A:G,7,FALSE)&gt;=25,VLOOKUP(A6748,英雄数据表!A:K,5,0),""))</f>
        <v>"atk":300,"hp":5000,"undpspro":100,"pvpdpspro":50,"pvpundpspro":50,"hppro":60</v>
      </c>
      <c r="J6748" s="20" t="str">
        <f>IF(I6748="","",属性中转表!$I$1&amp;(IF(VLOOKUP(B6748,属性中转表!A:G,7,FALSE)=0,0,VLOOKUP(VLOOKUP(B6748,属性中转表!A:G,7,FALSE),属性中转表!$K$2:$P$21,4,0)))+IFERROR(VLOOKUP(A6748,英雄数据表!A:K,IF(武魂!B6748&gt;=50,10,IF(武魂!B6748&gt;=25,6)),0),0))</f>
        <v>,"dpspro":100</v>
      </c>
      <c r="K6748" s="32" t="str">
        <f t="shared" si="449"/>
        <v>"atk":300,"hp":5000,"undpspro":100,"pvpdpspro":50,"pvpundpspro":50,"hppro":60,"dpspro":100</v>
      </c>
      <c r="L6748" s="20" t="str">
        <f>IF(B6748&gt;=50,VLOOKUP(A6748,英雄数据表!A:L,11,FALSE),IF(B6748&gt;=25,VLOOKUP(A6748,英雄数据表!A:L,7,0),""))</f>
        <v>"5101601004"</v>
      </c>
      <c r="M6748" s="20" t="str">
        <f>IFERROR(VLOOKUP(B6748,属性中转表!$K$2:$O$21,5,FALSE),"")</f>
        <v/>
      </c>
      <c r="N6748" s="20" t="str">
        <f>IF(B6748=25,VLOOKUP(A6748,英雄数据表!A:L,8,FALSE),IF(B6748=50,VLOOKUP(A6748,英雄数据表!A:L,12,0),""))</f>
        <v/>
      </c>
    </row>
    <row r="6749" spans="1:14" x14ac:dyDescent="0.3">
      <c r="A6749" s="20">
        <v>51016</v>
      </c>
      <c r="B6749" s="21">
        <f t="shared" si="446"/>
        <v>48</v>
      </c>
      <c r="C6749" s="21">
        <v>5</v>
      </c>
      <c r="D6749" s="21">
        <f>VLOOKUP(A6749,英雄数据表!A:D,4,0)</f>
        <v>5</v>
      </c>
      <c r="E6749" s="20" t="str">
        <f>VLOOKUP(A6749,英雄数据表!A:C,3,0)</f>
        <v>黑暗左右</v>
      </c>
      <c r="F6749" s="20">
        <f t="shared" si="447"/>
        <v>51016</v>
      </c>
      <c r="G6749" s="20">
        <f t="shared" si="448"/>
        <v>51016</v>
      </c>
      <c r="H6749" s="21" t="str">
        <f>VLOOKUP(B6749,属性中转表!A:F,6,FALSE)</f>
        <v>"hp":172800,"atk":4800</v>
      </c>
      <c r="I6749" s="20" t="str">
        <f>IF(VLOOKUP(B6749,属性中转表!A:G,7,FALSE)=0,"",VLOOKUP(VLOOKUP(B6749,属性中转表!A:G,7,FALSE),属性中转表!$K$2:$P$21,6,0))&amp;IF(VLOOKUP(B6749,属性中转表!A:G,7,FALSE)&gt;=50,VLOOKUP(A6749,英雄数据表!A:K,9,0),IF(VLOOKUP(B6749,属性中转表!A:G,7,FALSE)&gt;=25,VLOOKUP(A6749,英雄数据表!A:K,5,0),""))</f>
        <v>"atk":300,"hp":5000,"undpspro":100,"pvpdpspro":50,"pvpundpspro":50,"hppro":60</v>
      </c>
      <c r="J6749" s="20" t="str">
        <f>IF(I6749="","",属性中转表!$I$1&amp;(IF(VLOOKUP(B6749,属性中转表!A:G,7,FALSE)=0,0,VLOOKUP(VLOOKUP(B6749,属性中转表!A:G,7,FALSE),属性中转表!$K$2:$P$21,4,0)))+IFERROR(VLOOKUP(A6749,英雄数据表!A:K,IF(武魂!B6749&gt;=50,10,IF(武魂!B6749&gt;=25,6)),0),0))</f>
        <v>,"dpspro":100</v>
      </c>
      <c r="K6749" s="32" t="str">
        <f t="shared" si="449"/>
        <v>"atk":300,"hp":5000,"undpspro":100,"pvpdpspro":50,"pvpundpspro":50,"hppro":60,"dpspro":100</v>
      </c>
      <c r="L6749" s="20" t="str">
        <f>IF(B6749&gt;=50,VLOOKUP(A6749,英雄数据表!A:L,11,FALSE),IF(B6749&gt;=25,VLOOKUP(A6749,英雄数据表!A:L,7,0),""))</f>
        <v>"5101601004"</v>
      </c>
      <c r="M6749" s="20" t="str">
        <f>IFERROR(VLOOKUP(B6749,属性中转表!$K$2:$O$21,5,FALSE),"")</f>
        <v/>
      </c>
      <c r="N6749" s="20" t="str">
        <f>IF(B6749=25,VLOOKUP(A6749,英雄数据表!A:L,8,FALSE),IF(B6749=50,VLOOKUP(A6749,英雄数据表!A:L,12,0),""))</f>
        <v/>
      </c>
    </row>
    <row r="6750" spans="1:14" x14ac:dyDescent="0.3">
      <c r="A6750" s="20">
        <v>51016</v>
      </c>
      <c r="B6750" s="21">
        <f t="shared" si="446"/>
        <v>49</v>
      </c>
      <c r="C6750" s="21">
        <v>5</v>
      </c>
      <c r="D6750" s="21">
        <f>VLOOKUP(A6750,英雄数据表!A:D,4,0)</f>
        <v>5</v>
      </c>
      <c r="E6750" s="20" t="str">
        <f>VLOOKUP(A6750,英雄数据表!A:C,3,0)</f>
        <v>黑暗左右</v>
      </c>
      <c r="F6750" s="20">
        <f t="shared" si="447"/>
        <v>51016</v>
      </c>
      <c r="G6750" s="20">
        <f t="shared" si="448"/>
        <v>51016</v>
      </c>
      <c r="H6750" s="21" t="str">
        <f>VLOOKUP(B6750,属性中转表!A:F,6,FALSE)</f>
        <v>"hp":178200,"atk":4950</v>
      </c>
      <c r="I6750" s="20" t="str">
        <f>IF(VLOOKUP(B6750,属性中转表!A:G,7,FALSE)=0,"",VLOOKUP(VLOOKUP(B6750,属性中转表!A:G,7,FALSE),属性中转表!$K$2:$P$21,6,0))&amp;IF(VLOOKUP(B6750,属性中转表!A:G,7,FALSE)&gt;=50,VLOOKUP(A6750,英雄数据表!A:K,9,0),IF(VLOOKUP(B6750,属性中转表!A:G,7,FALSE)&gt;=25,VLOOKUP(A6750,英雄数据表!A:K,5,0),""))</f>
        <v>"atk":300,"hp":5000,"undpspro":100,"pvpdpspro":50,"pvpundpspro":50,"hppro":60</v>
      </c>
      <c r="J6750" s="20" t="str">
        <f>IF(I6750="","",属性中转表!$I$1&amp;(IF(VLOOKUP(B6750,属性中转表!A:G,7,FALSE)=0,0,VLOOKUP(VLOOKUP(B6750,属性中转表!A:G,7,FALSE),属性中转表!$K$2:$P$21,4,0)))+IFERROR(VLOOKUP(A6750,英雄数据表!A:K,IF(武魂!B6750&gt;=50,10,IF(武魂!B6750&gt;=25,6)),0),0))</f>
        <v>,"dpspro":100</v>
      </c>
      <c r="K6750" s="32" t="str">
        <f t="shared" si="449"/>
        <v>"atk":300,"hp":5000,"undpspro":100,"pvpdpspro":50,"pvpundpspro":50,"hppro":60,"dpspro":100</v>
      </c>
      <c r="L6750" s="20" t="str">
        <f>IF(B6750&gt;=50,VLOOKUP(A6750,英雄数据表!A:L,11,FALSE),IF(B6750&gt;=25,VLOOKUP(A6750,英雄数据表!A:L,7,0),""))</f>
        <v>"5101601004"</v>
      </c>
      <c r="M6750" s="20" t="str">
        <f>IFERROR(VLOOKUP(B6750,属性中转表!$K$2:$O$21,5,FALSE),"")</f>
        <v/>
      </c>
      <c r="N6750" s="20" t="str">
        <f>IF(B6750=25,VLOOKUP(A6750,英雄数据表!A:L,8,FALSE),IF(B6750=50,VLOOKUP(A6750,英雄数据表!A:L,12,0),""))</f>
        <v/>
      </c>
    </row>
    <row r="6751" spans="1:14" x14ac:dyDescent="0.3">
      <c r="A6751" s="20">
        <v>51016</v>
      </c>
      <c r="B6751" s="21">
        <f t="shared" si="446"/>
        <v>50</v>
      </c>
      <c r="C6751" s="21">
        <v>5</v>
      </c>
      <c r="D6751" s="21">
        <f>VLOOKUP(A6751,英雄数据表!A:D,4,0)</f>
        <v>5</v>
      </c>
      <c r="E6751" s="20" t="str">
        <f>VLOOKUP(A6751,英雄数据表!A:C,3,0)</f>
        <v>黑暗左右</v>
      </c>
      <c r="F6751" s="20">
        <f t="shared" si="447"/>
        <v>51016</v>
      </c>
      <c r="G6751" s="20">
        <f t="shared" si="448"/>
        <v>51016</v>
      </c>
      <c r="H6751" s="21" t="str">
        <f>VLOOKUP(B6751,属性中转表!A:F,6,FALSE)</f>
        <v>"hp":183600,"atk":5100</v>
      </c>
      <c r="I6751" s="20" t="str">
        <f>IF(VLOOKUP(B6751,属性中转表!A:G,7,FALSE)=0,"",VLOOKUP(VLOOKUP(B6751,属性中转表!A:G,7,FALSE),属性中转表!$K$2:$P$21,6,0))&amp;IF(VLOOKUP(B6751,属性中转表!A:G,7,FALSE)&gt;=50,VLOOKUP(A6751,英雄数据表!A:K,9,0),IF(VLOOKUP(B6751,属性中转表!A:G,7,FALSE)&gt;=25,VLOOKUP(A6751,英雄数据表!A:K,5,0),""))</f>
        <v>"atk":300,"hp":5000,"undpspro":100,"pvpdpspro":50,"pvpundpspro":50,"hppro":100</v>
      </c>
      <c r="J6751" s="20" t="str">
        <f>IF(I6751="","",属性中转表!$I$1&amp;(IF(VLOOKUP(B6751,属性中转表!A:G,7,FALSE)=0,0,VLOOKUP(VLOOKUP(B6751,属性中转表!A:G,7,FALSE),属性中转表!$K$2:$P$21,4,0)))+IFERROR(VLOOKUP(A6751,英雄数据表!A:K,IF(武魂!B6751&gt;=50,10,IF(武魂!B6751&gt;=25,6)),0),0))</f>
        <v>,"dpspro":100</v>
      </c>
      <c r="K6751" s="32" t="str">
        <f t="shared" si="449"/>
        <v>"atk":300,"hp":5000,"undpspro":100,"pvpdpspro":50,"pvpundpspro":50,"hppro":100,"dpspro":100</v>
      </c>
      <c r="L6751" s="20" t="str">
        <f>IF(B6751&gt;=50,VLOOKUP(A6751,英雄数据表!A:L,11,FALSE),IF(B6751&gt;=25,VLOOKUP(A6751,英雄数据表!A:L,7,0),""))</f>
        <v>"5101602004"</v>
      </c>
      <c r="M6751" s="20" t="str">
        <f>IFERROR(VLOOKUP(B6751,属性中转表!$K$2:$O$21,5,FALSE),"")</f>
        <v/>
      </c>
      <c r="N6751" s="20" t="str">
        <f>IF(B6751=25,VLOOKUP(A6751,英雄数据表!A:L,8,FALSE),IF(B6751=50,VLOOKUP(A6751,英雄数据表!A:L,12,0),""))</f>
        <v>生命增加10%，战斗中每有一名光暗阵营友方英雄存活，食人魔领袖伤害减免增加5%</v>
      </c>
    </row>
    <row r="6752" spans="1:14" x14ac:dyDescent="0.3">
      <c r="A6752" s="20">
        <v>51016</v>
      </c>
      <c r="B6752" s="21">
        <f t="shared" si="446"/>
        <v>51</v>
      </c>
      <c r="C6752" s="21">
        <v>5</v>
      </c>
      <c r="D6752" s="21">
        <f>VLOOKUP(A6752,英雄数据表!A:D,4,0)</f>
        <v>5</v>
      </c>
      <c r="E6752" s="20" t="str">
        <f>VLOOKUP(A6752,英雄数据表!A:C,3,0)</f>
        <v>黑暗左右</v>
      </c>
      <c r="F6752" s="20">
        <f t="shared" si="447"/>
        <v>51016</v>
      </c>
      <c r="G6752" s="20">
        <f t="shared" si="448"/>
        <v>51016</v>
      </c>
      <c r="H6752" s="21" t="str">
        <f>VLOOKUP(B6752,属性中转表!A:F,6,FALSE)</f>
        <v>"hp":189000,"atk":5250</v>
      </c>
      <c r="I6752" s="20" t="str">
        <f>IF(VLOOKUP(B6752,属性中转表!A:G,7,FALSE)=0,"",VLOOKUP(VLOOKUP(B6752,属性中转表!A:G,7,FALSE),属性中转表!$K$2:$P$21,6,0))&amp;IF(VLOOKUP(B6752,属性中转表!A:G,7,FALSE)&gt;=50,VLOOKUP(A6752,英雄数据表!A:K,9,0),IF(VLOOKUP(B6752,属性中转表!A:G,7,FALSE)&gt;=25,VLOOKUP(A6752,英雄数据表!A:K,5,0),""))</f>
        <v>"atk":300,"hp":5000,"undpspro":100,"pvpdpspro":50,"pvpundpspro":50,"hppro":100</v>
      </c>
      <c r="J6752" s="20" t="str">
        <f>IF(I6752="","",属性中转表!$I$1&amp;(IF(VLOOKUP(B6752,属性中转表!A:G,7,FALSE)=0,0,VLOOKUP(VLOOKUP(B6752,属性中转表!A:G,7,FALSE),属性中转表!$K$2:$P$21,4,0)))+IFERROR(VLOOKUP(A6752,英雄数据表!A:K,IF(武魂!B6752&gt;=50,10,IF(武魂!B6752&gt;=25,6)),0),0))</f>
        <v>,"dpspro":100</v>
      </c>
      <c r="K6752" s="32" t="str">
        <f t="shared" si="449"/>
        <v>"atk":300,"hp":5000,"undpspro":100,"pvpdpspro":50,"pvpundpspro":50,"hppro":100,"dpspro":100</v>
      </c>
      <c r="L6752" s="20" t="str">
        <f>IF(B6752&gt;=50,VLOOKUP(A6752,英雄数据表!A:L,11,FALSE),IF(B6752&gt;=25,VLOOKUP(A6752,英雄数据表!A:L,7,0),""))</f>
        <v>"5101602004"</v>
      </c>
      <c r="M6752" s="20" t="str">
        <f>IFERROR(VLOOKUP(B6752,属性中转表!$K$2:$O$21,5,FALSE),"")</f>
        <v/>
      </c>
      <c r="N6752" s="20" t="str">
        <f>IF(B6752=25,VLOOKUP(A6752,英雄数据表!A:L,8,FALSE),IF(B6752=50,VLOOKUP(A6752,英雄数据表!A:L,12,0),""))</f>
        <v/>
      </c>
    </row>
    <row r="6753" spans="1:14" x14ac:dyDescent="0.3">
      <c r="A6753" s="20">
        <v>51016</v>
      </c>
      <c r="B6753" s="21">
        <f t="shared" si="446"/>
        <v>52</v>
      </c>
      <c r="C6753" s="21">
        <v>5</v>
      </c>
      <c r="D6753" s="21">
        <f>VLOOKUP(A6753,英雄数据表!A:D,4,0)</f>
        <v>5</v>
      </c>
      <c r="E6753" s="20" t="str">
        <f>VLOOKUP(A6753,英雄数据表!A:C,3,0)</f>
        <v>黑暗左右</v>
      </c>
      <c r="F6753" s="20">
        <f t="shared" si="447"/>
        <v>51016</v>
      </c>
      <c r="G6753" s="20">
        <f t="shared" si="448"/>
        <v>51016</v>
      </c>
      <c r="H6753" s="21" t="str">
        <f>VLOOKUP(B6753,属性中转表!A:F,6,FALSE)</f>
        <v>"hp":194400,"atk":5400</v>
      </c>
      <c r="I6753" s="20" t="str">
        <f>IF(VLOOKUP(B6753,属性中转表!A:G,7,FALSE)=0,"",VLOOKUP(VLOOKUP(B6753,属性中转表!A:G,7,FALSE),属性中转表!$K$2:$P$21,6,0))&amp;IF(VLOOKUP(B6753,属性中转表!A:G,7,FALSE)&gt;=50,VLOOKUP(A6753,英雄数据表!A:K,9,0),IF(VLOOKUP(B6753,属性中转表!A:G,7,FALSE)&gt;=25,VLOOKUP(A6753,英雄数据表!A:K,5,0),""))</f>
        <v>"atk":300,"hp":5000,"undpspro":100,"pvpdpspro":50,"pvpundpspro":50,"hppro":100</v>
      </c>
      <c r="J6753" s="20" t="str">
        <f>IF(I6753="","",属性中转表!$I$1&amp;(IF(VLOOKUP(B6753,属性中转表!A:G,7,FALSE)=0,0,VLOOKUP(VLOOKUP(B6753,属性中转表!A:G,7,FALSE),属性中转表!$K$2:$P$21,4,0)))+IFERROR(VLOOKUP(A6753,英雄数据表!A:K,IF(武魂!B6753&gt;=50,10,IF(武魂!B6753&gt;=25,6)),0),0))</f>
        <v>,"dpspro":100</v>
      </c>
      <c r="K6753" s="32" t="str">
        <f t="shared" si="449"/>
        <v>"atk":300,"hp":5000,"undpspro":100,"pvpdpspro":50,"pvpundpspro":50,"hppro":100,"dpspro":100</v>
      </c>
      <c r="L6753" s="20" t="str">
        <f>IF(B6753&gt;=50,VLOOKUP(A6753,英雄数据表!A:L,11,FALSE),IF(B6753&gt;=25,VLOOKUP(A6753,英雄数据表!A:L,7,0),""))</f>
        <v>"5101602004"</v>
      </c>
      <c r="M6753" s="20" t="str">
        <f>IFERROR(VLOOKUP(B6753,属性中转表!$K$2:$O$21,5,FALSE),"")</f>
        <v/>
      </c>
      <c r="N6753" s="20" t="str">
        <f>IF(B6753=25,VLOOKUP(A6753,英雄数据表!A:L,8,FALSE),IF(B6753=50,VLOOKUP(A6753,英雄数据表!A:L,12,0),""))</f>
        <v/>
      </c>
    </row>
    <row r="6754" spans="1:14" x14ac:dyDescent="0.3">
      <c r="A6754" s="20">
        <v>51016</v>
      </c>
      <c r="B6754" s="21">
        <f t="shared" si="446"/>
        <v>53</v>
      </c>
      <c r="C6754" s="21">
        <v>5</v>
      </c>
      <c r="D6754" s="21">
        <f>VLOOKUP(A6754,英雄数据表!A:D,4,0)</f>
        <v>5</v>
      </c>
      <c r="E6754" s="20" t="str">
        <f>VLOOKUP(A6754,英雄数据表!A:C,3,0)</f>
        <v>黑暗左右</v>
      </c>
      <c r="F6754" s="20">
        <f t="shared" si="447"/>
        <v>51016</v>
      </c>
      <c r="G6754" s="20">
        <f t="shared" si="448"/>
        <v>51016</v>
      </c>
      <c r="H6754" s="21" t="str">
        <f>VLOOKUP(B6754,属性中转表!A:F,6,FALSE)</f>
        <v>"hp":199800,"atk":5550</v>
      </c>
      <c r="I6754" s="20" t="str">
        <f>IF(VLOOKUP(B6754,属性中转表!A:G,7,FALSE)=0,"",VLOOKUP(VLOOKUP(B6754,属性中转表!A:G,7,FALSE),属性中转表!$K$2:$P$21,6,0))&amp;IF(VLOOKUP(B6754,属性中转表!A:G,7,FALSE)&gt;=50,VLOOKUP(A6754,英雄数据表!A:K,9,0),IF(VLOOKUP(B6754,属性中转表!A:G,7,FALSE)&gt;=25,VLOOKUP(A6754,英雄数据表!A:K,5,0),""))</f>
        <v>"atk":300,"hp":5000,"undpspro":100,"pvpdpspro":50,"pvpundpspro":50,"hppro":100</v>
      </c>
      <c r="J6754" s="20" t="str">
        <f>IF(I6754="","",属性中转表!$I$1&amp;(IF(VLOOKUP(B6754,属性中转表!A:G,7,FALSE)=0,0,VLOOKUP(VLOOKUP(B6754,属性中转表!A:G,7,FALSE),属性中转表!$K$2:$P$21,4,0)))+IFERROR(VLOOKUP(A6754,英雄数据表!A:K,IF(武魂!B6754&gt;=50,10,IF(武魂!B6754&gt;=25,6)),0),0))</f>
        <v>,"dpspro":100</v>
      </c>
      <c r="K6754" s="32" t="str">
        <f t="shared" si="449"/>
        <v>"atk":300,"hp":5000,"undpspro":100,"pvpdpspro":50,"pvpundpspro":50,"hppro":100,"dpspro":100</v>
      </c>
      <c r="L6754" s="20" t="str">
        <f>IF(B6754&gt;=50,VLOOKUP(A6754,英雄数据表!A:L,11,FALSE),IF(B6754&gt;=25,VLOOKUP(A6754,英雄数据表!A:L,7,0),""))</f>
        <v>"5101602004"</v>
      </c>
      <c r="M6754" s="20" t="str">
        <f>IFERROR(VLOOKUP(B6754,属性中转表!$K$2:$O$21,5,FALSE),"")</f>
        <v/>
      </c>
      <c r="N6754" s="20" t="str">
        <f>IF(B6754=25,VLOOKUP(A6754,英雄数据表!A:L,8,FALSE),IF(B6754=50,VLOOKUP(A6754,英雄数据表!A:L,12,0),""))</f>
        <v/>
      </c>
    </row>
    <row r="6755" spans="1:14" x14ac:dyDescent="0.3">
      <c r="A6755" s="20">
        <v>51016</v>
      </c>
      <c r="B6755" s="21">
        <f t="shared" si="446"/>
        <v>54</v>
      </c>
      <c r="C6755" s="21">
        <v>5</v>
      </c>
      <c r="D6755" s="21">
        <f>VLOOKUP(A6755,英雄数据表!A:D,4,0)</f>
        <v>5</v>
      </c>
      <c r="E6755" s="20" t="str">
        <f>VLOOKUP(A6755,英雄数据表!A:C,3,0)</f>
        <v>黑暗左右</v>
      </c>
      <c r="F6755" s="20">
        <f t="shared" si="447"/>
        <v>51016</v>
      </c>
      <c r="G6755" s="20">
        <f t="shared" si="448"/>
        <v>51016</v>
      </c>
      <c r="H6755" s="21" t="str">
        <f>VLOOKUP(B6755,属性中转表!A:F,6,FALSE)</f>
        <v>"hp":205200,"atk":5700</v>
      </c>
      <c r="I6755" s="20" t="str">
        <f>IF(VLOOKUP(B6755,属性中转表!A:G,7,FALSE)=0,"",VLOOKUP(VLOOKUP(B6755,属性中转表!A:G,7,FALSE),属性中转表!$K$2:$P$21,6,0))&amp;IF(VLOOKUP(B6755,属性中转表!A:G,7,FALSE)&gt;=50,VLOOKUP(A6755,英雄数据表!A:K,9,0),IF(VLOOKUP(B6755,属性中转表!A:G,7,FALSE)&gt;=25,VLOOKUP(A6755,英雄数据表!A:K,5,0),""))</f>
        <v>"atk":300,"hp":5000,"undpspro":100,"pvpdpspro":50,"pvpundpspro":50,"hppro":100</v>
      </c>
      <c r="J6755" s="20" t="str">
        <f>IF(I6755="","",属性中转表!$I$1&amp;(IF(VLOOKUP(B6755,属性中转表!A:G,7,FALSE)=0,0,VLOOKUP(VLOOKUP(B6755,属性中转表!A:G,7,FALSE),属性中转表!$K$2:$P$21,4,0)))+IFERROR(VLOOKUP(A6755,英雄数据表!A:K,IF(武魂!B6755&gt;=50,10,IF(武魂!B6755&gt;=25,6)),0),0))</f>
        <v>,"dpspro":100</v>
      </c>
      <c r="K6755" s="32" t="str">
        <f t="shared" si="449"/>
        <v>"atk":300,"hp":5000,"undpspro":100,"pvpdpspro":50,"pvpundpspro":50,"hppro":100,"dpspro":100</v>
      </c>
      <c r="L6755" s="20" t="str">
        <f>IF(B6755&gt;=50,VLOOKUP(A6755,英雄数据表!A:L,11,FALSE),IF(B6755&gt;=25,VLOOKUP(A6755,英雄数据表!A:L,7,0),""))</f>
        <v>"5101602004"</v>
      </c>
      <c r="M6755" s="20" t="str">
        <f>IFERROR(VLOOKUP(B6755,属性中转表!$K$2:$O$21,5,FALSE),"")</f>
        <v/>
      </c>
      <c r="N6755" s="20" t="str">
        <f>IF(B6755=25,VLOOKUP(A6755,英雄数据表!A:L,8,FALSE),IF(B6755=50,VLOOKUP(A6755,英雄数据表!A:L,12,0),""))</f>
        <v/>
      </c>
    </row>
    <row r="6756" spans="1:14" x14ac:dyDescent="0.3">
      <c r="A6756" s="20">
        <v>51016</v>
      </c>
      <c r="B6756" s="21">
        <f t="shared" si="446"/>
        <v>55</v>
      </c>
      <c r="C6756" s="21">
        <v>5</v>
      </c>
      <c r="D6756" s="21">
        <f>VLOOKUP(A6756,英雄数据表!A:D,4,0)</f>
        <v>5</v>
      </c>
      <c r="E6756" s="20" t="str">
        <f>VLOOKUP(A6756,英雄数据表!A:C,3,0)</f>
        <v>黑暗左右</v>
      </c>
      <c r="F6756" s="20">
        <f t="shared" si="447"/>
        <v>51016</v>
      </c>
      <c r="G6756" s="20">
        <f t="shared" si="448"/>
        <v>51016</v>
      </c>
      <c r="H6756" s="21" t="str">
        <f>VLOOKUP(B6756,属性中转表!A:F,6,FALSE)</f>
        <v>"hp":210600,"atk":5850</v>
      </c>
      <c r="I6756" s="20" t="str">
        <f>IF(VLOOKUP(B6756,属性中转表!A:G,7,FALSE)=0,"",VLOOKUP(VLOOKUP(B6756,属性中转表!A:G,7,FALSE),属性中转表!$K$2:$P$21,6,0))&amp;IF(VLOOKUP(B6756,属性中转表!A:G,7,FALSE)&gt;=50,VLOOKUP(A6756,英雄数据表!A:K,9,0),IF(VLOOKUP(B6756,属性中转表!A:G,7,FALSE)&gt;=25,VLOOKUP(A6756,英雄数据表!A:K,5,0),""))</f>
        <v>"atk":300,"hp":5000,"undpspro":150,"pvpdpspro":50,"pvpundpspro":50,"hppro":100</v>
      </c>
      <c r="J6756" s="20" t="str">
        <f>IF(I6756="","",属性中转表!$I$1&amp;(IF(VLOOKUP(B6756,属性中转表!A:G,7,FALSE)=0,0,VLOOKUP(VLOOKUP(B6756,属性中转表!A:G,7,FALSE),属性中转表!$K$2:$P$21,4,0)))+IFERROR(VLOOKUP(A6756,英雄数据表!A:K,IF(武魂!B6756&gt;=50,10,IF(武魂!B6756&gt;=25,6)),0),0))</f>
        <v>,"dpspro":100</v>
      </c>
      <c r="K6756" s="32" t="str">
        <f t="shared" si="449"/>
        <v>"atk":300,"hp":5000,"undpspro":150,"pvpdpspro":50,"pvpundpspro":50,"hppro":100,"dpspro":100</v>
      </c>
      <c r="L6756" s="20" t="str">
        <f>IF(B6756&gt;=50,VLOOKUP(A6756,英雄数据表!A:L,11,FALSE),IF(B6756&gt;=25,VLOOKUP(A6756,英雄数据表!A:L,7,0),""))</f>
        <v>"5101602004"</v>
      </c>
      <c r="M6756" s="20" t="str">
        <f>IFERROR(VLOOKUP(B6756,属性中转表!$K$2:$O$21,5,FALSE),"")</f>
        <v>"undpspro":50</v>
      </c>
      <c r="N6756" s="20" t="str">
        <f>IF(B6756=25,VLOOKUP(A6756,英雄数据表!A:L,8,FALSE),IF(B6756=50,VLOOKUP(A6756,英雄数据表!A:L,12,0),""))</f>
        <v/>
      </c>
    </row>
    <row r="6757" spans="1:14" x14ac:dyDescent="0.3">
      <c r="A6757" s="20">
        <v>51016</v>
      </c>
      <c r="B6757" s="21">
        <f t="shared" si="446"/>
        <v>56</v>
      </c>
      <c r="C6757" s="21">
        <v>5</v>
      </c>
      <c r="D6757" s="21">
        <f>VLOOKUP(A6757,英雄数据表!A:D,4,0)</f>
        <v>5</v>
      </c>
      <c r="E6757" s="20" t="str">
        <f>VLOOKUP(A6757,英雄数据表!A:C,3,0)</f>
        <v>黑暗左右</v>
      </c>
      <c r="F6757" s="20">
        <f t="shared" si="447"/>
        <v>51016</v>
      </c>
      <c r="G6757" s="20">
        <f t="shared" si="448"/>
        <v>51016</v>
      </c>
      <c r="H6757" s="21" t="str">
        <f>VLOOKUP(B6757,属性中转表!A:F,6,FALSE)</f>
        <v>"hp":216000,"atk":6000</v>
      </c>
      <c r="I6757" s="20" t="str">
        <f>IF(VLOOKUP(B6757,属性中转表!A:G,7,FALSE)=0,"",VLOOKUP(VLOOKUP(B6757,属性中转表!A:G,7,FALSE),属性中转表!$K$2:$P$21,6,0))&amp;IF(VLOOKUP(B6757,属性中转表!A:G,7,FALSE)&gt;=50,VLOOKUP(A6757,英雄数据表!A:K,9,0),IF(VLOOKUP(B6757,属性中转表!A:G,7,FALSE)&gt;=25,VLOOKUP(A6757,英雄数据表!A:K,5,0),""))</f>
        <v>"atk":300,"hp":5000,"undpspro":150,"pvpdpspro":50,"pvpundpspro":50,"hppro":100</v>
      </c>
      <c r="J6757" s="20" t="str">
        <f>IF(I6757="","",属性中转表!$I$1&amp;(IF(VLOOKUP(B6757,属性中转表!A:G,7,FALSE)=0,0,VLOOKUP(VLOOKUP(B6757,属性中转表!A:G,7,FALSE),属性中转表!$K$2:$P$21,4,0)))+IFERROR(VLOOKUP(A6757,英雄数据表!A:K,IF(武魂!B6757&gt;=50,10,IF(武魂!B6757&gt;=25,6)),0),0))</f>
        <v>,"dpspro":100</v>
      </c>
      <c r="K6757" s="32" t="str">
        <f t="shared" si="449"/>
        <v>"atk":300,"hp":5000,"undpspro":150,"pvpdpspro":50,"pvpundpspro":50,"hppro":100,"dpspro":100</v>
      </c>
      <c r="L6757" s="20" t="str">
        <f>IF(B6757&gt;=50,VLOOKUP(A6757,英雄数据表!A:L,11,FALSE),IF(B6757&gt;=25,VLOOKUP(A6757,英雄数据表!A:L,7,0),""))</f>
        <v>"5101602004"</v>
      </c>
      <c r="M6757" s="20" t="str">
        <f>IFERROR(VLOOKUP(B6757,属性中转表!$K$2:$O$21,5,FALSE),"")</f>
        <v/>
      </c>
      <c r="N6757" s="20" t="str">
        <f>IF(B6757=25,VLOOKUP(A6757,英雄数据表!A:L,8,FALSE),IF(B6757=50,VLOOKUP(A6757,英雄数据表!A:L,12,0),""))</f>
        <v/>
      </c>
    </row>
    <row r="6758" spans="1:14" x14ac:dyDescent="0.3">
      <c r="A6758" s="20">
        <v>51016</v>
      </c>
      <c r="B6758" s="21">
        <f t="shared" si="446"/>
        <v>57</v>
      </c>
      <c r="C6758" s="21">
        <v>5</v>
      </c>
      <c r="D6758" s="21">
        <f>VLOOKUP(A6758,英雄数据表!A:D,4,0)</f>
        <v>5</v>
      </c>
      <c r="E6758" s="20" t="str">
        <f>VLOOKUP(A6758,英雄数据表!A:C,3,0)</f>
        <v>黑暗左右</v>
      </c>
      <c r="F6758" s="20">
        <f t="shared" si="447"/>
        <v>51016</v>
      </c>
      <c r="G6758" s="20">
        <f t="shared" si="448"/>
        <v>51016</v>
      </c>
      <c r="H6758" s="21" t="str">
        <f>VLOOKUP(B6758,属性中转表!A:F,6,FALSE)</f>
        <v>"hp":221400,"atk":6150</v>
      </c>
      <c r="I6758" s="20" t="str">
        <f>IF(VLOOKUP(B6758,属性中转表!A:G,7,FALSE)=0,"",VLOOKUP(VLOOKUP(B6758,属性中转表!A:G,7,FALSE),属性中转表!$K$2:$P$21,6,0))&amp;IF(VLOOKUP(B6758,属性中转表!A:G,7,FALSE)&gt;=50,VLOOKUP(A6758,英雄数据表!A:K,9,0),IF(VLOOKUP(B6758,属性中转表!A:G,7,FALSE)&gt;=25,VLOOKUP(A6758,英雄数据表!A:K,5,0),""))</f>
        <v>"atk":300,"hp":5000,"undpspro":150,"pvpdpspro":50,"pvpundpspro":50,"hppro":100</v>
      </c>
      <c r="J6758" s="20" t="str">
        <f>IF(I6758="","",属性中转表!$I$1&amp;(IF(VLOOKUP(B6758,属性中转表!A:G,7,FALSE)=0,0,VLOOKUP(VLOOKUP(B6758,属性中转表!A:G,7,FALSE),属性中转表!$K$2:$P$21,4,0)))+IFERROR(VLOOKUP(A6758,英雄数据表!A:K,IF(武魂!B6758&gt;=50,10,IF(武魂!B6758&gt;=25,6)),0),0))</f>
        <v>,"dpspro":100</v>
      </c>
      <c r="K6758" s="32" t="str">
        <f t="shared" si="449"/>
        <v>"atk":300,"hp":5000,"undpspro":150,"pvpdpspro":50,"pvpundpspro":50,"hppro":100,"dpspro":100</v>
      </c>
      <c r="L6758" s="20" t="str">
        <f>IF(B6758&gt;=50,VLOOKUP(A6758,英雄数据表!A:L,11,FALSE),IF(B6758&gt;=25,VLOOKUP(A6758,英雄数据表!A:L,7,0),""))</f>
        <v>"5101602004"</v>
      </c>
      <c r="M6758" s="20" t="str">
        <f>IFERROR(VLOOKUP(B6758,属性中转表!$K$2:$O$21,5,FALSE),"")</f>
        <v/>
      </c>
      <c r="N6758" s="20" t="str">
        <f>IF(B6758=25,VLOOKUP(A6758,英雄数据表!A:L,8,FALSE),IF(B6758=50,VLOOKUP(A6758,英雄数据表!A:L,12,0),""))</f>
        <v/>
      </c>
    </row>
    <row r="6759" spans="1:14" x14ac:dyDescent="0.3">
      <c r="A6759" s="20">
        <v>51016</v>
      </c>
      <c r="B6759" s="21">
        <f t="shared" si="446"/>
        <v>58</v>
      </c>
      <c r="C6759" s="21">
        <v>5</v>
      </c>
      <c r="D6759" s="21">
        <f>VLOOKUP(A6759,英雄数据表!A:D,4,0)</f>
        <v>5</v>
      </c>
      <c r="E6759" s="20" t="str">
        <f>VLOOKUP(A6759,英雄数据表!A:C,3,0)</f>
        <v>黑暗左右</v>
      </c>
      <c r="F6759" s="20">
        <f t="shared" si="447"/>
        <v>51016</v>
      </c>
      <c r="G6759" s="20">
        <f t="shared" si="448"/>
        <v>51016</v>
      </c>
      <c r="H6759" s="21" t="str">
        <f>VLOOKUP(B6759,属性中转表!A:F,6,FALSE)</f>
        <v>"hp":226800,"atk":6300</v>
      </c>
      <c r="I6759" s="20" t="str">
        <f>IF(VLOOKUP(B6759,属性中转表!A:G,7,FALSE)=0,"",VLOOKUP(VLOOKUP(B6759,属性中转表!A:G,7,FALSE),属性中转表!$K$2:$P$21,6,0))&amp;IF(VLOOKUP(B6759,属性中转表!A:G,7,FALSE)&gt;=50,VLOOKUP(A6759,英雄数据表!A:K,9,0),IF(VLOOKUP(B6759,属性中转表!A:G,7,FALSE)&gt;=25,VLOOKUP(A6759,英雄数据表!A:K,5,0),""))</f>
        <v>"atk":300,"hp":5000,"undpspro":150,"pvpdpspro":50,"pvpundpspro":50,"hppro":100</v>
      </c>
      <c r="J6759" s="20" t="str">
        <f>IF(I6759="","",属性中转表!$I$1&amp;(IF(VLOOKUP(B6759,属性中转表!A:G,7,FALSE)=0,0,VLOOKUP(VLOOKUP(B6759,属性中转表!A:G,7,FALSE),属性中转表!$K$2:$P$21,4,0)))+IFERROR(VLOOKUP(A6759,英雄数据表!A:K,IF(武魂!B6759&gt;=50,10,IF(武魂!B6759&gt;=25,6)),0),0))</f>
        <v>,"dpspro":100</v>
      </c>
      <c r="K6759" s="32" t="str">
        <f t="shared" si="449"/>
        <v>"atk":300,"hp":5000,"undpspro":150,"pvpdpspro":50,"pvpundpspro":50,"hppro":100,"dpspro":100</v>
      </c>
      <c r="L6759" s="20" t="str">
        <f>IF(B6759&gt;=50,VLOOKUP(A6759,英雄数据表!A:L,11,FALSE),IF(B6759&gt;=25,VLOOKUP(A6759,英雄数据表!A:L,7,0),""))</f>
        <v>"5101602004"</v>
      </c>
      <c r="M6759" s="20" t="str">
        <f>IFERROR(VLOOKUP(B6759,属性中转表!$K$2:$O$21,5,FALSE),"")</f>
        <v/>
      </c>
      <c r="N6759" s="20" t="str">
        <f>IF(B6759=25,VLOOKUP(A6759,英雄数据表!A:L,8,FALSE),IF(B6759=50,VLOOKUP(A6759,英雄数据表!A:L,12,0),""))</f>
        <v/>
      </c>
    </row>
    <row r="6760" spans="1:14" x14ac:dyDescent="0.3">
      <c r="A6760" s="20">
        <v>51016</v>
      </c>
      <c r="B6760" s="21">
        <f t="shared" si="446"/>
        <v>59</v>
      </c>
      <c r="C6760" s="21">
        <v>5</v>
      </c>
      <c r="D6760" s="21">
        <f>VLOOKUP(A6760,英雄数据表!A:D,4,0)</f>
        <v>5</v>
      </c>
      <c r="E6760" s="20" t="str">
        <f>VLOOKUP(A6760,英雄数据表!A:C,3,0)</f>
        <v>黑暗左右</v>
      </c>
      <c r="F6760" s="20">
        <f t="shared" si="447"/>
        <v>51016</v>
      </c>
      <c r="G6760" s="20">
        <f t="shared" si="448"/>
        <v>51016</v>
      </c>
      <c r="H6760" s="21" t="str">
        <f>VLOOKUP(B6760,属性中转表!A:F,6,FALSE)</f>
        <v>"hp":232200,"atk":6450</v>
      </c>
      <c r="I6760" s="20" t="str">
        <f>IF(VLOOKUP(B6760,属性中转表!A:G,7,FALSE)=0,"",VLOOKUP(VLOOKUP(B6760,属性中转表!A:G,7,FALSE),属性中转表!$K$2:$P$21,6,0))&amp;IF(VLOOKUP(B6760,属性中转表!A:G,7,FALSE)&gt;=50,VLOOKUP(A6760,英雄数据表!A:K,9,0),IF(VLOOKUP(B6760,属性中转表!A:G,7,FALSE)&gt;=25,VLOOKUP(A6760,英雄数据表!A:K,5,0),""))</f>
        <v>"atk":300,"hp":5000,"undpspro":150,"pvpdpspro":50,"pvpundpspro":50,"hppro":100</v>
      </c>
      <c r="J6760" s="20" t="str">
        <f>IF(I6760="","",属性中转表!$I$1&amp;(IF(VLOOKUP(B6760,属性中转表!A:G,7,FALSE)=0,0,VLOOKUP(VLOOKUP(B6760,属性中转表!A:G,7,FALSE),属性中转表!$K$2:$P$21,4,0)))+IFERROR(VLOOKUP(A6760,英雄数据表!A:K,IF(武魂!B6760&gt;=50,10,IF(武魂!B6760&gt;=25,6)),0),0))</f>
        <v>,"dpspro":100</v>
      </c>
      <c r="K6760" s="32" t="str">
        <f t="shared" si="449"/>
        <v>"atk":300,"hp":5000,"undpspro":150,"pvpdpspro":50,"pvpundpspro":50,"hppro":100,"dpspro":100</v>
      </c>
      <c r="L6760" s="20" t="str">
        <f>IF(B6760&gt;=50,VLOOKUP(A6760,英雄数据表!A:L,11,FALSE),IF(B6760&gt;=25,VLOOKUP(A6760,英雄数据表!A:L,7,0),""))</f>
        <v>"5101602004"</v>
      </c>
      <c r="M6760" s="20" t="str">
        <f>IFERROR(VLOOKUP(B6760,属性中转表!$K$2:$O$21,5,FALSE),"")</f>
        <v/>
      </c>
      <c r="N6760" s="20" t="str">
        <f>IF(B6760=25,VLOOKUP(A6760,英雄数据表!A:L,8,FALSE),IF(B6760=50,VLOOKUP(A6760,英雄数据表!A:L,12,0),""))</f>
        <v/>
      </c>
    </row>
    <row r="6761" spans="1:14" x14ac:dyDescent="0.3">
      <c r="A6761" s="20">
        <v>51016</v>
      </c>
      <c r="B6761" s="21">
        <f t="shared" si="446"/>
        <v>60</v>
      </c>
      <c r="C6761" s="21">
        <v>5</v>
      </c>
      <c r="D6761" s="21">
        <f>VLOOKUP(A6761,英雄数据表!A:D,4,0)</f>
        <v>5</v>
      </c>
      <c r="E6761" s="20" t="str">
        <f>VLOOKUP(A6761,英雄数据表!A:C,3,0)</f>
        <v>黑暗左右</v>
      </c>
      <c r="F6761" s="20">
        <f t="shared" si="447"/>
        <v>51016</v>
      </c>
      <c r="G6761" s="20">
        <f t="shared" si="448"/>
        <v>51016</v>
      </c>
      <c r="H6761" s="21" t="str">
        <f>VLOOKUP(B6761,属性中转表!A:F,6,FALSE)</f>
        <v>"hp":237600,"atk":6600</v>
      </c>
      <c r="I6761" s="20" t="str">
        <f>IF(VLOOKUP(B6761,属性中转表!A:G,7,FALSE)=0,"",VLOOKUP(VLOOKUP(B6761,属性中转表!A:G,7,FALSE),属性中转表!$K$2:$P$21,6,0))&amp;IF(VLOOKUP(B6761,属性中转表!A:G,7,FALSE)&gt;=50,VLOOKUP(A6761,英雄数据表!A:K,9,0),IF(VLOOKUP(B6761,属性中转表!A:G,7,FALSE)&gt;=25,VLOOKUP(A6761,英雄数据表!A:K,5,0),""))</f>
        <v>"atk":300,"hp":5000,"undpspro":150,"pvpdpspro":50,"pvpundpspro":50,"hppro":100</v>
      </c>
      <c r="J6761" s="20" t="str">
        <f>IF(I6761="","",属性中转表!$I$1&amp;(IF(VLOOKUP(B6761,属性中转表!A:G,7,FALSE)=0,0,VLOOKUP(VLOOKUP(B6761,属性中转表!A:G,7,FALSE),属性中转表!$K$2:$P$21,4,0)))+IFERROR(VLOOKUP(A6761,英雄数据表!A:K,IF(武魂!B6761&gt;=50,10,IF(武魂!B6761&gt;=25,6)),0),0))</f>
        <v>,"dpspro":150</v>
      </c>
      <c r="K6761" s="32" t="str">
        <f t="shared" si="449"/>
        <v>"atk":300,"hp":5000,"undpspro":150,"pvpdpspro":50,"pvpundpspro":50,"hppro":100,"dpspro":150</v>
      </c>
      <c r="L6761" s="20" t="str">
        <f>IF(B6761&gt;=50,VLOOKUP(A6761,英雄数据表!A:L,11,FALSE),IF(B6761&gt;=25,VLOOKUP(A6761,英雄数据表!A:L,7,0),""))</f>
        <v>"5101602004"</v>
      </c>
      <c r="M6761" s="20" t="str">
        <f>IFERROR(VLOOKUP(B6761,属性中转表!$K$2:$O$21,5,FALSE),"")</f>
        <v>"dpspro":50</v>
      </c>
      <c r="N6761" s="20" t="str">
        <f>IF(B6761=25,VLOOKUP(A6761,英雄数据表!A:L,8,FALSE),IF(B6761=50,VLOOKUP(A6761,英雄数据表!A:L,12,0),""))</f>
        <v/>
      </c>
    </row>
    <row r="6762" spans="1:14" x14ac:dyDescent="0.3">
      <c r="A6762" s="20">
        <v>51016</v>
      </c>
      <c r="B6762" s="21">
        <f t="shared" si="446"/>
        <v>61</v>
      </c>
      <c r="C6762" s="21">
        <v>5</v>
      </c>
      <c r="D6762" s="21">
        <f>VLOOKUP(A6762,英雄数据表!A:D,4,0)</f>
        <v>5</v>
      </c>
      <c r="E6762" s="20" t="str">
        <f>VLOOKUP(A6762,英雄数据表!A:C,3,0)</f>
        <v>黑暗左右</v>
      </c>
      <c r="F6762" s="20">
        <f t="shared" si="447"/>
        <v>51016</v>
      </c>
      <c r="G6762" s="20">
        <f t="shared" si="448"/>
        <v>51016</v>
      </c>
      <c r="H6762" s="21" t="str">
        <f>VLOOKUP(B6762,属性中转表!A:F,6,FALSE)</f>
        <v>"hp":243000,"atk":6750</v>
      </c>
      <c r="I6762" s="20" t="str">
        <f>IF(VLOOKUP(B6762,属性中转表!A:G,7,FALSE)=0,"",VLOOKUP(VLOOKUP(B6762,属性中转表!A:G,7,FALSE),属性中转表!$K$2:$P$21,6,0))&amp;IF(VLOOKUP(B6762,属性中转表!A:G,7,FALSE)&gt;=50,VLOOKUP(A6762,英雄数据表!A:K,9,0),IF(VLOOKUP(B6762,属性中转表!A:G,7,FALSE)&gt;=25,VLOOKUP(A6762,英雄数据表!A:K,5,0),""))</f>
        <v>"atk":300,"hp":5000,"undpspro":150,"pvpdpspro":50,"pvpundpspro":50,"hppro":100</v>
      </c>
      <c r="J6762" s="20" t="str">
        <f>IF(I6762="","",属性中转表!$I$1&amp;(IF(VLOOKUP(B6762,属性中转表!A:G,7,FALSE)=0,0,VLOOKUP(VLOOKUP(B6762,属性中转表!A:G,7,FALSE),属性中转表!$K$2:$P$21,4,0)))+IFERROR(VLOOKUP(A6762,英雄数据表!A:K,IF(武魂!B6762&gt;=50,10,IF(武魂!B6762&gt;=25,6)),0),0))</f>
        <v>,"dpspro":150</v>
      </c>
      <c r="K6762" s="32" t="str">
        <f t="shared" si="449"/>
        <v>"atk":300,"hp":5000,"undpspro":150,"pvpdpspro":50,"pvpundpspro":50,"hppro":100,"dpspro":150</v>
      </c>
      <c r="L6762" s="20" t="str">
        <f>IF(B6762&gt;=50,VLOOKUP(A6762,英雄数据表!A:L,11,FALSE),IF(B6762&gt;=25,VLOOKUP(A6762,英雄数据表!A:L,7,0),""))</f>
        <v>"5101602004"</v>
      </c>
      <c r="M6762" s="20" t="str">
        <f>IFERROR(VLOOKUP(B6762,属性中转表!$K$2:$O$21,5,FALSE),"")</f>
        <v/>
      </c>
      <c r="N6762" s="20" t="str">
        <f>IF(B6762=25,VLOOKUP(A6762,英雄数据表!A:L,8,FALSE),IF(B6762=50,VLOOKUP(A6762,英雄数据表!A:L,12,0),""))</f>
        <v/>
      </c>
    </row>
    <row r="6763" spans="1:14" x14ac:dyDescent="0.3">
      <c r="A6763" s="20">
        <v>51016</v>
      </c>
      <c r="B6763" s="21">
        <f t="shared" si="446"/>
        <v>62</v>
      </c>
      <c r="C6763" s="21">
        <v>5</v>
      </c>
      <c r="D6763" s="21">
        <f>VLOOKUP(A6763,英雄数据表!A:D,4,0)</f>
        <v>5</v>
      </c>
      <c r="E6763" s="20" t="str">
        <f>VLOOKUP(A6763,英雄数据表!A:C,3,0)</f>
        <v>黑暗左右</v>
      </c>
      <c r="F6763" s="20">
        <f t="shared" si="447"/>
        <v>51016</v>
      </c>
      <c r="G6763" s="20">
        <f t="shared" si="448"/>
        <v>51016</v>
      </c>
      <c r="H6763" s="21" t="str">
        <f>VLOOKUP(B6763,属性中转表!A:F,6,FALSE)</f>
        <v>"hp":248400,"atk":6900</v>
      </c>
      <c r="I6763" s="20" t="str">
        <f>IF(VLOOKUP(B6763,属性中转表!A:G,7,FALSE)=0,"",VLOOKUP(VLOOKUP(B6763,属性中转表!A:G,7,FALSE),属性中转表!$K$2:$P$21,6,0))&amp;IF(VLOOKUP(B6763,属性中转表!A:G,7,FALSE)&gt;=50,VLOOKUP(A6763,英雄数据表!A:K,9,0),IF(VLOOKUP(B6763,属性中转表!A:G,7,FALSE)&gt;=25,VLOOKUP(A6763,英雄数据表!A:K,5,0),""))</f>
        <v>"atk":300,"hp":5000,"undpspro":150,"pvpdpspro":50,"pvpundpspro":50,"hppro":100</v>
      </c>
      <c r="J6763" s="20" t="str">
        <f>IF(I6763="","",属性中转表!$I$1&amp;(IF(VLOOKUP(B6763,属性中转表!A:G,7,FALSE)=0,0,VLOOKUP(VLOOKUP(B6763,属性中转表!A:G,7,FALSE),属性中转表!$K$2:$P$21,4,0)))+IFERROR(VLOOKUP(A6763,英雄数据表!A:K,IF(武魂!B6763&gt;=50,10,IF(武魂!B6763&gt;=25,6)),0),0))</f>
        <v>,"dpspro":150</v>
      </c>
      <c r="K6763" s="32" t="str">
        <f t="shared" si="449"/>
        <v>"atk":300,"hp":5000,"undpspro":150,"pvpdpspro":50,"pvpundpspro":50,"hppro":100,"dpspro":150</v>
      </c>
      <c r="L6763" s="20" t="str">
        <f>IF(B6763&gt;=50,VLOOKUP(A6763,英雄数据表!A:L,11,FALSE),IF(B6763&gt;=25,VLOOKUP(A6763,英雄数据表!A:L,7,0),""))</f>
        <v>"5101602004"</v>
      </c>
      <c r="M6763" s="20" t="str">
        <f>IFERROR(VLOOKUP(B6763,属性中转表!$K$2:$O$21,5,FALSE),"")</f>
        <v/>
      </c>
      <c r="N6763" s="20" t="str">
        <f>IF(B6763=25,VLOOKUP(A6763,英雄数据表!A:L,8,FALSE),IF(B6763=50,VLOOKUP(A6763,英雄数据表!A:L,12,0),""))</f>
        <v/>
      </c>
    </row>
    <row r="6764" spans="1:14" x14ac:dyDescent="0.3">
      <c r="A6764" s="20">
        <v>51016</v>
      </c>
      <c r="B6764" s="21">
        <f t="shared" si="446"/>
        <v>63</v>
      </c>
      <c r="C6764" s="21">
        <v>5</v>
      </c>
      <c r="D6764" s="21">
        <f>VLOOKUP(A6764,英雄数据表!A:D,4,0)</f>
        <v>5</v>
      </c>
      <c r="E6764" s="20" t="str">
        <f>VLOOKUP(A6764,英雄数据表!A:C,3,0)</f>
        <v>黑暗左右</v>
      </c>
      <c r="F6764" s="20">
        <f t="shared" si="447"/>
        <v>51016</v>
      </c>
      <c r="G6764" s="20">
        <f t="shared" si="448"/>
        <v>51016</v>
      </c>
      <c r="H6764" s="21" t="str">
        <f>VLOOKUP(B6764,属性中转表!A:F,6,FALSE)</f>
        <v>"hp":253800,"atk":7050</v>
      </c>
      <c r="I6764" s="20" t="str">
        <f>IF(VLOOKUP(B6764,属性中转表!A:G,7,FALSE)=0,"",VLOOKUP(VLOOKUP(B6764,属性中转表!A:G,7,FALSE),属性中转表!$K$2:$P$21,6,0))&amp;IF(VLOOKUP(B6764,属性中转表!A:G,7,FALSE)&gt;=50,VLOOKUP(A6764,英雄数据表!A:K,9,0),IF(VLOOKUP(B6764,属性中转表!A:G,7,FALSE)&gt;=25,VLOOKUP(A6764,英雄数据表!A:K,5,0),""))</f>
        <v>"atk":300,"hp":5000,"undpspro":150,"pvpdpspro":50,"pvpundpspro":50,"hppro":100</v>
      </c>
      <c r="J6764" s="20" t="str">
        <f>IF(I6764="","",属性中转表!$I$1&amp;(IF(VLOOKUP(B6764,属性中转表!A:G,7,FALSE)=0,0,VLOOKUP(VLOOKUP(B6764,属性中转表!A:G,7,FALSE),属性中转表!$K$2:$P$21,4,0)))+IFERROR(VLOOKUP(A6764,英雄数据表!A:K,IF(武魂!B6764&gt;=50,10,IF(武魂!B6764&gt;=25,6)),0),0))</f>
        <v>,"dpspro":150</v>
      </c>
      <c r="K6764" s="32" t="str">
        <f t="shared" si="449"/>
        <v>"atk":300,"hp":5000,"undpspro":150,"pvpdpspro":50,"pvpundpspro":50,"hppro":100,"dpspro":150</v>
      </c>
      <c r="L6764" s="20" t="str">
        <f>IF(B6764&gt;=50,VLOOKUP(A6764,英雄数据表!A:L,11,FALSE),IF(B6764&gt;=25,VLOOKUP(A6764,英雄数据表!A:L,7,0),""))</f>
        <v>"5101602004"</v>
      </c>
      <c r="M6764" s="20" t="str">
        <f>IFERROR(VLOOKUP(B6764,属性中转表!$K$2:$O$21,5,FALSE),"")</f>
        <v/>
      </c>
      <c r="N6764" s="20" t="str">
        <f>IF(B6764=25,VLOOKUP(A6764,英雄数据表!A:L,8,FALSE),IF(B6764=50,VLOOKUP(A6764,英雄数据表!A:L,12,0),""))</f>
        <v/>
      </c>
    </row>
    <row r="6765" spans="1:14" x14ac:dyDescent="0.3">
      <c r="A6765" s="20">
        <v>51016</v>
      </c>
      <c r="B6765" s="21">
        <f t="shared" si="446"/>
        <v>64</v>
      </c>
      <c r="C6765" s="21">
        <v>5</v>
      </c>
      <c r="D6765" s="21">
        <f>VLOOKUP(A6765,英雄数据表!A:D,4,0)</f>
        <v>5</v>
      </c>
      <c r="E6765" s="20" t="str">
        <f>VLOOKUP(A6765,英雄数据表!A:C,3,0)</f>
        <v>黑暗左右</v>
      </c>
      <c r="F6765" s="20">
        <f t="shared" si="447"/>
        <v>51016</v>
      </c>
      <c r="G6765" s="20">
        <f t="shared" si="448"/>
        <v>51016</v>
      </c>
      <c r="H6765" s="21" t="str">
        <f>VLOOKUP(B6765,属性中转表!A:F,6,FALSE)</f>
        <v>"hp":259200,"atk":7200</v>
      </c>
      <c r="I6765" s="20" t="str">
        <f>IF(VLOOKUP(B6765,属性中转表!A:G,7,FALSE)=0,"",VLOOKUP(VLOOKUP(B6765,属性中转表!A:G,7,FALSE),属性中转表!$K$2:$P$21,6,0))&amp;IF(VLOOKUP(B6765,属性中转表!A:G,7,FALSE)&gt;=50,VLOOKUP(A6765,英雄数据表!A:K,9,0),IF(VLOOKUP(B6765,属性中转表!A:G,7,FALSE)&gt;=25,VLOOKUP(A6765,英雄数据表!A:K,5,0),""))</f>
        <v>"atk":300,"hp":5000,"undpspro":150,"pvpdpspro":50,"pvpundpspro":50,"hppro":100</v>
      </c>
      <c r="J6765" s="20" t="str">
        <f>IF(I6765="","",属性中转表!$I$1&amp;(IF(VLOOKUP(B6765,属性中转表!A:G,7,FALSE)=0,0,VLOOKUP(VLOOKUP(B6765,属性中转表!A:G,7,FALSE),属性中转表!$K$2:$P$21,4,0)))+IFERROR(VLOOKUP(A6765,英雄数据表!A:K,IF(武魂!B6765&gt;=50,10,IF(武魂!B6765&gt;=25,6)),0),0))</f>
        <v>,"dpspro":150</v>
      </c>
      <c r="K6765" s="32" t="str">
        <f t="shared" si="449"/>
        <v>"atk":300,"hp":5000,"undpspro":150,"pvpdpspro":50,"pvpundpspro":50,"hppro":100,"dpspro":150</v>
      </c>
      <c r="L6765" s="20" t="str">
        <f>IF(B6765&gt;=50,VLOOKUP(A6765,英雄数据表!A:L,11,FALSE),IF(B6765&gt;=25,VLOOKUP(A6765,英雄数据表!A:L,7,0),""))</f>
        <v>"5101602004"</v>
      </c>
      <c r="M6765" s="20" t="str">
        <f>IFERROR(VLOOKUP(B6765,属性中转表!$K$2:$O$21,5,FALSE),"")</f>
        <v/>
      </c>
      <c r="N6765" s="20" t="str">
        <f>IF(B6765=25,VLOOKUP(A6765,英雄数据表!A:L,8,FALSE),IF(B6765=50,VLOOKUP(A6765,英雄数据表!A:L,12,0),""))</f>
        <v/>
      </c>
    </row>
    <row r="6766" spans="1:14" x14ac:dyDescent="0.3">
      <c r="A6766" s="20">
        <v>51016</v>
      </c>
      <c r="B6766" s="21">
        <f t="shared" si="446"/>
        <v>65</v>
      </c>
      <c r="C6766" s="21">
        <v>5</v>
      </c>
      <c r="D6766" s="21">
        <f>VLOOKUP(A6766,英雄数据表!A:D,4,0)</f>
        <v>5</v>
      </c>
      <c r="E6766" s="20" t="str">
        <f>VLOOKUP(A6766,英雄数据表!A:C,3,0)</f>
        <v>黑暗左右</v>
      </c>
      <c r="F6766" s="20">
        <f t="shared" si="447"/>
        <v>51016</v>
      </c>
      <c r="G6766" s="20">
        <f t="shared" si="448"/>
        <v>51016</v>
      </c>
      <c r="H6766" s="21" t="str">
        <f>VLOOKUP(B6766,属性中转表!A:F,6,FALSE)</f>
        <v>"hp":264600,"atk":7350</v>
      </c>
      <c r="I6766" s="20" t="str">
        <f>IF(VLOOKUP(B6766,属性中转表!A:G,7,FALSE)=0,"",VLOOKUP(VLOOKUP(B6766,属性中转表!A:G,7,FALSE),属性中转表!$K$2:$P$21,6,0))&amp;IF(VLOOKUP(B6766,属性中转表!A:G,7,FALSE)&gt;=50,VLOOKUP(A6766,英雄数据表!A:K,9,0),IF(VLOOKUP(B6766,属性中转表!A:G,7,FALSE)&gt;=25,VLOOKUP(A6766,英雄数据表!A:K,5,0),""))</f>
        <v>"atk":300,"hp":5000,"undpspro":150,"pvpdpspro":100,"pvpundpspro":50,"hppro":100</v>
      </c>
      <c r="J6766" s="20" t="str">
        <f>IF(I6766="","",属性中转表!$I$1&amp;(IF(VLOOKUP(B6766,属性中转表!A:G,7,FALSE)=0,0,VLOOKUP(VLOOKUP(B6766,属性中转表!A:G,7,FALSE),属性中转表!$K$2:$P$21,4,0)))+IFERROR(VLOOKUP(A6766,英雄数据表!A:K,IF(武魂!B6766&gt;=50,10,IF(武魂!B6766&gt;=25,6)),0),0))</f>
        <v>,"dpspro":150</v>
      </c>
      <c r="K6766" s="32" t="str">
        <f t="shared" si="449"/>
        <v>"atk":300,"hp":5000,"undpspro":150,"pvpdpspro":100,"pvpundpspro":50,"hppro":100,"dpspro":150</v>
      </c>
      <c r="L6766" s="20" t="str">
        <f>IF(B6766&gt;=50,VLOOKUP(A6766,英雄数据表!A:L,11,FALSE),IF(B6766&gt;=25,VLOOKUP(A6766,英雄数据表!A:L,7,0),""))</f>
        <v>"5101602004"</v>
      </c>
      <c r="M6766" s="20" t="str">
        <f>IFERROR(VLOOKUP(B6766,属性中转表!$K$2:$O$21,5,FALSE),"")</f>
        <v>"pvpdpspro":50</v>
      </c>
      <c r="N6766" s="20" t="str">
        <f>IF(B6766=25,VLOOKUP(A6766,英雄数据表!A:L,8,FALSE),IF(B6766=50,VLOOKUP(A6766,英雄数据表!A:L,12,0),""))</f>
        <v/>
      </c>
    </row>
    <row r="6767" spans="1:14" x14ac:dyDescent="0.3">
      <c r="A6767" s="20">
        <v>51016</v>
      </c>
      <c r="B6767" s="21">
        <f t="shared" si="446"/>
        <v>66</v>
      </c>
      <c r="C6767" s="21">
        <v>5</v>
      </c>
      <c r="D6767" s="21">
        <f>VLOOKUP(A6767,英雄数据表!A:D,4,0)</f>
        <v>5</v>
      </c>
      <c r="E6767" s="20" t="str">
        <f>VLOOKUP(A6767,英雄数据表!A:C,3,0)</f>
        <v>黑暗左右</v>
      </c>
      <c r="F6767" s="20">
        <f t="shared" si="447"/>
        <v>51016</v>
      </c>
      <c r="G6767" s="20">
        <f t="shared" si="448"/>
        <v>51016</v>
      </c>
      <c r="H6767" s="21" t="str">
        <f>VLOOKUP(B6767,属性中转表!A:F,6,FALSE)</f>
        <v>"hp":270000,"atk":7500</v>
      </c>
      <c r="I6767" s="20" t="str">
        <f>IF(VLOOKUP(B6767,属性中转表!A:G,7,FALSE)=0,"",VLOOKUP(VLOOKUP(B6767,属性中转表!A:G,7,FALSE),属性中转表!$K$2:$P$21,6,0))&amp;IF(VLOOKUP(B6767,属性中转表!A:G,7,FALSE)&gt;=50,VLOOKUP(A6767,英雄数据表!A:K,9,0),IF(VLOOKUP(B6767,属性中转表!A:G,7,FALSE)&gt;=25,VLOOKUP(A6767,英雄数据表!A:K,5,0),""))</f>
        <v>"atk":300,"hp":5000,"undpspro":150,"pvpdpspro":100,"pvpundpspro":50,"hppro":100</v>
      </c>
      <c r="J6767" s="20" t="str">
        <f>IF(I6767="","",属性中转表!$I$1&amp;(IF(VLOOKUP(B6767,属性中转表!A:G,7,FALSE)=0,0,VLOOKUP(VLOOKUP(B6767,属性中转表!A:G,7,FALSE),属性中转表!$K$2:$P$21,4,0)))+IFERROR(VLOOKUP(A6767,英雄数据表!A:K,IF(武魂!B6767&gt;=50,10,IF(武魂!B6767&gt;=25,6)),0),0))</f>
        <v>,"dpspro":150</v>
      </c>
      <c r="K6767" s="32" t="str">
        <f t="shared" si="449"/>
        <v>"atk":300,"hp":5000,"undpspro":150,"pvpdpspro":100,"pvpundpspro":50,"hppro":100,"dpspro":150</v>
      </c>
      <c r="L6767" s="20" t="str">
        <f>IF(B6767&gt;=50,VLOOKUP(A6767,英雄数据表!A:L,11,FALSE),IF(B6767&gt;=25,VLOOKUP(A6767,英雄数据表!A:L,7,0),""))</f>
        <v>"5101602004"</v>
      </c>
      <c r="M6767" s="20" t="str">
        <f>IFERROR(VLOOKUP(B6767,属性中转表!$K$2:$O$21,5,FALSE),"")</f>
        <v/>
      </c>
      <c r="N6767" s="20" t="str">
        <f>IF(B6767=25,VLOOKUP(A6767,英雄数据表!A:L,8,FALSE),IF(B6767=50,VLOOKUP(A6767,英雄数据表!A:L,12,0),""))</f>
        <v/>
      </c>
    </row>
    <row r="6768" spans="1:14" x14ac:dyDescent="0.3">
      <c r="A6768" s="20">
        <v>51016</v>
      </c>
      <c r="B6768" s="21">
        <f t="shared" si="446"/>
        <v>67</v>
      </c>
      <c r="C6768" s="21">
        <v>5</v>
      </c>
      <c r="D6768" s="21">
        <f>VLOOKUP(A6768,英雄数据表!A:D,4,0)</f>
        <v>5</v>
      </c>
      <c r="E6768" s="20" t="str">
        <f>VLOOKUP(A6768,英雄数据表!A:C,3,0)</f>
        <v>黑暗左右</v>
      </c>
      <c r="F6768" s="20">
        <f t="shared" si="447"/>
        <v>51016</v>
      </c>
      <c r="G6768" s="20">
        <f t="shared" si="448"/>
        <v>51016</v>
      </c>
      <c r="H6768" s="21" t="str">
        <f>VLOOKUP(B6768,属性中转表!A:F,6,FALSE)</f>
        <v>"hp":275400,"atk":7650</v>
      </c>
      <c r="I6768" s="20" t="str">
        <f>IF(VLOOKUP(B6768,属性中转表!A:G,7,FALSE)=0,"",VLOOKUP(VLOOKUP(B6768,属性中转表!A:G,7,FALSE),属性中转表!$K$2:$P$21,6,0))&amp;IF(VLOOKUP(B6768,属性中转表!A:G,7,FALSE)&gt;=50,VLOOKUP(A6768,英雄数据表!A:K,9,0),IF(VLOOKUP(B6768,属性中转表!A:G,7,FALSE)&gt;=25,VLOOKUP(A6768,英雄数据表!A:K,5,0),""))</f>
        <v>"atk":300,"hp":5000,"undpspro":150,"pvpdpspro":100,"pvpundpspro":50,"hppro":100</v>
      </c>
      <c r="J6768" s="20" t="str">
        <f>IF(I6768="","",属性中转表!$I$1&amp;(IF(VLOOKUP(B6768,属性中转表!A:G,7,FALSE)=0,0,VLOOKUP(VLOOKUP(B6768,属性中转表!A:G,7,FALSE),属性中转表!$K$2:$P$21,4,0)))+IFERROR(VLOOKUP(A6768,英雄数据表!A:K,IF(武魂!B6768&gt;=50,10,IF(武魂!B6768&gt;=25,6)),0),0))</f>
        <v>,"dpspro":150</v>
      </c>
      <c r="K6768" s="32" t="str">
        <f t="shared" si="449"/>
        <v>"atk":300,"hp":5000,"undpspro":150,"pvpdpspro":100,"pvpundpspro":50,"hppro":100,"dpspro":150</v>
      </c>
      <c r="L6768" s="20" t="str">
        <f>IF(B6768&gt;=50,VLOOKUP(A6768,英雄数据表!A:L,11,FALSE),IF(B6768&gt;=25,VLOOKUP(A6768,英雄数据表!A:L,7,0),""))</f>
        <v>"5101602004"</v>
      </c>
      <c r="M6768" s="20" t="str">
        <f>IFERROR(VLOOKUP(B6768,属性中转表!$K$2:$O$21,5,FALSE),"")</f>
        <v/>
      </c>
      <c r="N6768" s="20" t="str">
        <f>IF(B6768=25,VLOOKUP(A6768,英雄数据表!A:L,8,FALSE),IF(B6768=50,VLOOKUP(A6768,英雄数据表!A:L,12,0),""))</f>
        <v/>
      </c>
    </row>
    <row r="6769" spans="1:14" x14ac:dyDescent="0.3">
      <c r="A6769" s="20">
        <v>51016</v>
      </c>
      <c r="B6769" s="21">
        <f t="shared" si="446"/>
        <v>68</v>
      </c>
      <c r="C6769" s="21">
        <v>5</v>
      </c>
      <c r="D6769" s="21">
        <f>VLOOKUP(A6769,英雄数据表!A:D,4,0)</f>
        <v>5</v>
      </c>
      <c r="E6769" s="20" t="str">
        <f>VLOOKUP(A6769,英雄数据表!A:C,3,0)</f>
        <v>黑暗左右</v>
      </c>
      <c r="F6769" s="20">
        <f t="shared" si="447"/>
        <v>51016</v>
      </c>
      <c r="G6769" s="20">
        <f t="shared" si="448"/>
        <v>51016</v>
      </c>
      <c r="H6769" s="21" t="str">
        <f>VLOOKUP(B6769,属性中转表!A:F,6,FALSE)</f>
        <v>"hp":280800,"atk":7800</v>
      </c>
      <c r="I6769" s="20" t="str">
        <f>IF(VLOOKUP(B6769,属性中转表!A:G,7,FALSE)=0,"",VLOOKUP(VLOOKUP(B6769,属性中转表!A:G,7,FALSE),属性中转表!$K$2:$P$21,6,0))&amp;IF(VLOOKUP(B6769,属性中转表!A:G,7,FALSE)&gt;=50,VLOOKUP(A6769,英雄数据表!A:K,9,0),IF(VLOOKUP(B6769,属性中转表!A:G,7,FALSE)&gt;=25,VLOOKUP(A6769,英雄数据表!A:K,5,0),""))</f>
        <v>"atk":300,"hp":5000,"undpspro":150,"pvpdpspro":100,"pvpundpspro":50,"hppro":100</v>
      </c>
      <c r="J6769" s="20" t="str">
        <f>IF(I6769="","",属性中转表!$I$1&amp;(IF(VLOOKUP(B6769,属性中转表!A:G,7,FALSE)=0,0,VLOOKUP(VLOOKUP(B6769,属性中转表!A:G,7,FALSE),属性中转表!$K$2:$P$21,4,0)))+IFERROR(VLOOKUP(A6769,英雄数据表!A:K,IF(武魂!B6769&gt;=50,10,IF(武魂!B6769&gt;=25,6)),0),0))</f>
        <v>,"dpspro":150</v>
      </c>
      <c r="K6769" s="32" t="str">
        <f t="shared" si="449"/>
        <v>"atk":300,"hp":5000,"undpspro":150,"pvpdpspro":100,"pvpundpspro":50,"hppro":100,"dpspro":150</v>
      </c>
      <c r="L6769" s="20" t="str">
        <f>IF(B6769&gt;=50,VLOOKUP(A6769,英雄数据表!A:L,11,FALSE),IF(B6769&gt;=25,VLOOKUP(A6769,英雄数据表!A:L,7,0),""))</f>
        <v>"5101602004"</v>
      </c>
      <c r="M6769" s="20" t="str">
        <f>IFERROR(VLOOKUP(B6769,属性中转表!$K$2:$O$21,5,FALSE),"")</f>
        <v/>
      </c>
      <c r="N6769" s="20" t="str">
        <f>IF(B6769=25,VLOOKUP(A6769,英雄数据表!A:L,8,FALSE),IF(B6769=50,VLOOKUP(A6769,英雄数据表!A:L,12,0),""))</f>
        <v/>
      </c>
    </row>
    <row r="6770" spans="1:14" x14ac:dyDescent="0.3">
      <c r="A6770" s="20">
        <v>51016</v>
      </c>
      <c r="B6770" s="21">
        <f t="shared" si="446"/>
        <v>69</v>
      </c>
      <c r="C6770" s="21">
        <v>5</v>
      </c>
      <c r="D6770" s="21">
        <f>VLOOKUP(A6770,英雄数据表!A:D,4,0)</f>
        <v>5</v>
      </c>
      <c r="E6770" s="20" t="str">
        <f>VLOOKUP(A6770,英雄数据表!A:C,3,0)</f>
        <v>黑暗左右</v>
      </c>
      <c r="F6770" s="20">
        <f t="shared" si="447"/>
        <v>51016</v>
      </c>
      <c r="G6770" s="20">
        <f t="shared" si="448"/>
        <v>51016</v>
      </c>
      <c r="H6770" s="21" t="str">
        <f>VLOOKUP(B6770,属性中转表!A:F,6,FALSE)</f>
        <v>"hp":286200,"atk":7950</v>
      </c>
      <c r="I6770" s="20" t="str">
        <f>IF(VLOOKUP(B6770,属性中转表!A:G,7,FALSE)=0,"",VLOOKUP(VLOOKUP(B6770,属性中转表!A:G,7,FALSE),属性中转表!$K$2:$P$21,6,0))&amp;IF(VLOOKUP(B6770,属性中转表!A:G,7,FALSE)&gt;=50,VLOOKUP(A6770,英雄数据表!A:K,9,0),IF(VLOOKUP(B6770,属性中转表!A:G,7,FALSE)&gt;=25,VLOOKUP(A6770,英雄数据表!A:K,5,0),""))</f>
        <v>"atk":300,"hp":5000,"undpspro":150,"pvpdpspro":100,"pvpundpspro":50,"hppro":100</v>
      </c>
      <c r="J6770" s="20" t="str">
        <f>IF(I6770="","",属性中转表!$I$1&amp;(IF(VLOOKUP(B6770,属性中转表!A:G,7,FALSE)=0,0,VLOOKUP(VLOOKUP(B6770,属性中转表!A:G,7,FALSE),属性中转表!$K$2:$P$21,4,0)))+IFERROR(VLOOKUP(A6770,英雄数据表!A:K,IF(武魂!B6770&gt;=50,10,IF(武魂!B6770&gt;=25,6)),0),0))</f>
        <v>,"dpspro":150</v>
      </c>
      <c r="K6770" s="32" t="str">
        <f t="shared" si="449"/>
        <v>"atk":300,"hp":5000,"undpspro":150,"pvpdpspro":100,"pvpundpspro":50,"hppro":100,"dpspro":150</v>
      </c>
      <c r="L6770" s="20" t="str">
        <f>IF(B6770&gt;=50,VLOOKUP(A6770,英雄数据表!A:L,11,FALSE),IF(B6770&gt;=25,VLOOKUP(A6770,英雄数据表!A:L,7,0),""))</f>
        <v>"5101602004"</v>
      </c>
      <c r="M6770" s="20" t="str">
        <f>IFERROR(VLOOKUP(B6770,属性中转表!$K$2:$O$21,5,FALSE),"")</f>
        <v/>
      </c>
      <c r="N6770" s="20" t="str">
        <f>IF(B6770=25,VLOOKUP(A6770,英雄数据表!A:L,8,FALSE),IF(B6770=50,VLOOKUP(A6770,英雄数据表!A:L,12,0),""))</f>
        <v/>
      </c>
    </row>
    <row r="6771" spans="1:14" x14ac:dyDescent="0.3">
      <c r="A6771" s="20">
        <v>51016</v>
      </c>
      <c r="B6771" s="21">
        <f t="shared" si="446"/>
        <v>70</v>
      </c>
      <c r="C6771" s="21">
        <v>5</v>
      </c>
      <c r="D6771" s="21">
        <f>VLOOKUP(A6771,英雄数据表!A:D,4,0)</f>
        <v>5</v>
      </c>
      <c r="E6771" s="20" t="str">
        <f>VLOOKUP(A6771,英雄数据表!A:C,3,0)</f>
        <v>黑暗左右</v>
      </c>
      <c r="F6771" s="20">
        <f t="shared" si="447"/>
        <v>51016</v>
      </c>
      <c r="G6771" s="20">
        <f t="shared" si="448"/>
        <v>51016</v>
      </c>
      <c r="H6771" s="21" t="str">
        <f>VLOOKUP(B6771,属性中转表!A:F,6,FALSE)</f>
        <v>"hp":291600,"atk":8100</v>
      </c>
      <c r="I6771" s="20" t="str">
        <f>IF(VLOOKUP(B6771,属性中转表!A:G,7,FALSE)=0,"",VLOOKUP(VLOOKUP(B6771,属性中转表!A:G,7,FALSE),属性中转表!$K$2:$P$21,6,0))&amp;IF(VLOOKUP(B6771,属性中转表!A:G,7,FALSE)&gt;=50,VLOOKUP(A6771,英雄数据表!A:K,9,0),IF(VLOOKUP(B6771,属性中转表!A:G,7,FALSE)&gt;=25,VLOOKUP(A6771,英雄数据表!A:K,5,0),""))</f>
        <v>"atk":300,"hp":5000,"undpspro":150,"pvpdpspro":100,"pvpundpspro":100,"hppro":100</v>
      </c>
      <c r="J6771" s="20" t="str">
        <f>IF(I6771="","",属性中转表!$I$1&amp;(IF(VLOOKUP(B6771,属性中转表!A:G,7,FALSE)=0,0,VLOOKUP(VLOOKUP(B6771,属性中转表!A:G,7,FALSE),属性中转表!$K$2:$P$21,4,0)))+IFERROR(VLOOKUP(A6771,英雄数据表!A:K,IF(武魂!B6771&gt;=50,10,IF(武魂!B6771&gt;=25,6)),0),0))</f>
        <v>,"dpspro":150</v>
      </c>
      <c r="K6771" s="32" t="str">
        <f t="shared" si="449"/>
        <v>"atk":300,"hp":5000,"undpspro":150,"pvpdpspro":100,"pvpundpspro":100,"hppro":100,"dpspro":150</v>
      </c>
      <c r="L6771" s="20" t="str">
        <f>IF(B6771&gt;=50,VLOOKUP(A6771,英雄数据表!A:L,11,FALSE),IF(B6771&gt;=25,VLOOKUP(A6771,英雄数据表!A:L,7,0),""))</f>
        <v>"5101602004"</v>
      </c>
      <c r="M6771" s="20" t="str">
        <f>IFERROR(VLOOKUP(B6771,属性中转表!$K$2:$O$21,5,FALSE),"")</f>
        <v>"pvpundpspro":50</v>
      </c>
      <c r="N6771" s="20" t="str">
        <f>IF(B6771=25,VLOOKUP(A6771,英雄数据表!A:L,8,FALSE),IF(B6771=50,VLOOKUP(A6771,英雄数据表!A:L,12,0),""))</f>
        <v/>
      </c>
    </row>
    <row r="6772" spans="1:14" x14ac:dyDescent="0.3">
      <c r="A6772" s="20">
        <v>51016</v>
      </c>
      <c r="B6772" s="21">
        <f t="shared" si="446"/>
        <v>71</v>
      </c>
      <c r="C6772" s="21">
        <v>5</v>
      </c>
      <c r="D6772" s="21">
        <f>VLOOKUP(A6772,英雄数据表!A:D,4,0)</f>
        <v>5</v>
      </c>
      <c r="E6772" s="20" t="str">
        <f>VLOOKUP(A6772,英雄数据表!A:C,3,0)</f>
        <v>黑暗左右</v>
      </c>
      <c r="F6772" s="20">
        <f t="shared" si="447"/>
        <v>51016</v>
      </c>
      <c r="G6772" s="20">
        <f t="shared" si="448"/>
        <v>51016</v>
      </c>
      <c r="H6772" s="21" t="str">
        <f>VLOOKUP(B6772,属性中转表!A:F,6,FALSE)</f>
        <v>"hp":297000,"atk":8250</v>
      </c>
      <c r="I6772" s="20" t="str">
        <f>IF(VLOOKUP(B6772,属性中转表!A:G,7,FALSE)=0,"",VLOOKUP(VLOOKUP(B6772,属性中转表!A:G,7,FALSE),属性中转表!$K$2:$P$21,6,0))&amp;IF(VLOOKUP(B6772,属性中转表!A:G,7,FALSE)&gt;=50,VLOOKUP(A6772,英雄数据表!A:K,9,0),IF(VLOOKUP(B6772,属性中转表!A:G,7,FALSE)&gt;=25,VLOOKUP(A6772,英雄数据表!A:K,5,0),""))</f>
        <v>"atk":300,"hp":5000,"undpspro":150,"pvpdpspro":100,"pvpundpspro":100,"hppro":100</v>
      </c>
      <c r="J6772" s="20" t="str">
        <f>IF(I6772="","",属性中转表!$I$1&amp;(IF(VLOOKUP(B6772,属性中转表!A:G,7,FALSE)=0,0,VLOOKUP(VLOOKUP(B6772,属性中转表!A:G,7,FALSE),属性中转表!$K$2:$P$21,4,0)))+IFERROR(VLOOKUP(A6772,英雄数据表!A:K,IF(武魂!B6772&gt;=50,10,IF(武魂!B6772&gt;=25,6)),0),0))</f>
        <v>,"dpspro":150</v>
      </c>
      <c r="K6772" s="32" t="str">
        <f t="shared" si="449"/>
        <v>"atk":300,"hp":5000,"undpspro":150,"pvpdpspro":100,"pvpundpspro":100,"hppro":100,"dpspro":150</v>
      </c>
      <c r="L6772" s="20" t="str">
        <f>IF(B6772&gt;=50,VLOOKUP(A6772,英雄数据表!A:L,11,FALSE),IF(B6772&gt;=25,VLOOKUP(A6772,英雄数据表!A:L,7,0),""))</f>
        <v>"5101602004"</v>
      </c>
      <c r="M6772" s="20" t="str">
        <f>IFERROR(VLOOKUP(B6772,属性中转表!$K$2:$O$21,5,FALSE),"")</f>
        <v/>
      </c>
      <c r="N6772" s="20" t="str">
        <f>IF(B6772=25,VLOOKUP(A6772,英雄数据表!A:L,8,FALSE),IF(B6772=50,VLOOKUP(A6772,英雄数据表!A:L,12,0),""))</f>
        <v/>
      </c>
    </row>
    <row r="6773" spans="1:14" x14ac:dyDescent="0.3">
      <c r="A6773" s="20">
        <v>51016</v>
      </c>
      <c r="B6773" s="21">
        <f t="shared" si="446"/>
        <v>72</v>
      </c>
      <c r="C6773" s="21">
        <v>5</v>
      </c>
      <c r="D6773" s="21">
        <f>VLOOKUP(A6773,英雄数据表!A:D,4,0)</f>
        <v>5</v>
      </c>
      <c r="E6773" s="20" t="str">
        <f>VLOOKUP(A6773,英雄数据表!A:C,3,0)</f>
        <v>黑暗左右</v>
      </c>
      <c r="F6773" s="20">
        <f t="shared" si="447"/>
        <v>51016</v>
      </c>
      <c r="G6773" s="20">
        <f t="shared" si="448"/>
        <v>51016</v>
      </c>
      <c r="H6773" s="21" t="str">
        <f>VLOOKUP(B6773,属性中转表!A:F,6,FALSE)</f>
        <v>"hp":302400,"atk":8400</v>
      </c>
      <c r="I6773" s="20" t="str">
        <f>IF(VLOOKUP(B6773,属性中转表!A:G,7,FALSE)=0,"",VLOOKUP(VLOOKUP(B6773,属性中转表!A:G,7,FALSE),属性中转表!$K$2:$P$21,6,0))&amp;IF(VLOOKUP(B6773,属性中转表!A:G,7,FALSE)&gt;=50,VLOOKUP(A6773,英雄数据表!A:K,9,0),IF(VLOOKUP(B6773,属性中转表!A:G,7,FALSE)&gt;=25,VLOOKUP(A6773,英雄数据表!A:K,5,0),""))</f>
        <v>"atk":300,"hp":5000,"undpspro":150,"pvpdpspro":100,"pvpundpspro":100,"hppro":100</v>
      </c>
      <c r="J6773" s="20" t="str">
        <f>IF(I6773="","",属性中转表!$I$1&amp;(IF(VLOOKUP(B6773,属性中转表!A:G,7,FALSE)=0,0,VLOOKUP(VLOOKUP(B6773,属性中转表!A:G,7,FALSE),属性中转表!$K$2:$P$21,4,0)))+IFERROR(VLOOKUP(A6773,英雄数据表!A:K,IF(武魂!B6773&gt;=50,10,IF(武魂!B6773&gt;=25,6)),0),0))</f>
        <v>,"dpspro":150</v>
      </c>
      <c r="K6773" s="32" t="str">
        <f t="shared" si="449"/>
        <v>"atk":300,"hp":5000,"undpspro":150,"pvpdpspro":100,"pvpundpspro":100,"hppro":100,"dpspro":150</v>
      </c>
      <c r="L6773" s="20" t="str">
        <f>IF(B6773&gt;=50,VLOOKUP(A6773,英雄数据表!A:L,11,FALSE),IF(B6773&gt;=25,VLOOKUP(A6773,英雄数据表!A:L,7,0),""))</f>
        <v>"5101602004"</v>
      </c>
      <c r="M6773" s="20" t="str">
        <f>IFERROR(VLOOKUP(B6773,属性中转表!$K$2:$O$21,5,FALSE),"")</f>
        <v/>
      </c>
      <c r="N6773" s="20" t="str">
        <f>IF(B6773=25,VLOOKUP(A6773,英雄数据表!A:L,8,FALSE),IF(B6773=50,VLOOKUP(A6773,英雄数据表!A:L,12,0),""))</f>
        <v/>
      </c>
    </row>
    <row r="6774" spans="1:14" x14ac:dyDescent="0.3">
      <c r="A6774" s="20">
        <v>51016</v>
      </c>
      <c r="B6774" s="21">
        <f t="shared" si="446"/>
        <v>73</v>
      </c>
      <c r="C6774" s="21">
        <v>5</v>
      </c>
      <c r="D6774" s="21">
        <f>VLOOKUP(A6774,英雄数据表!A:D,4,0)</f>
        <v>5</v>
      </c>
      <c r="E6774" s="20" t="str">
        <f>VLOOKUP(A6774,英雄数据表!A:C,3,0)</f>
        <v>黑暗左右</v>
      </c>
      <c r="F6774" s="20">
        <f t="shared" si="447"/>
        <v>51016</v>
      </c>
      <c r="G6774" s="20">
        <f t="shared" si="448"/>
        <v>51016</v>
      </c>
      <c r="H6774" s="21" t="str">
        <f>VLOOKUP(B6774,属性中转表!A:F,6,FALSE)</f>
        <v>"hp":307800,"atk":8550</v>
      </c>
      <c r="I6774" s="20" t="str">
        <f>IF(VLOOKUP(B6774,属性中转表!A:G,7,FALSE)=0,"",VLOOKUP(VLOOKUP(B6774,属性中转表!A:G,7,FALSE),属性中转表!$K$2:$P$21,6,0))&amp;IF(VLOOKUP(B6774,属性中转表!A:G,7,FALSE)&gt;=50,VLOOKUP(A6774,英雄数据表!A:K,9,0),IF(VLOOKUP(B6774,属性中转表!A:G,7,FALSE)&gt;=25,VLOOKUP(A6774,英雄数据表!A:K,5,0),""))</f>
        <v>"atk":300,"hp":5000,"undpspro":150,"pvpdpspro":100,"pvpundpspro":100,"hppro":100</v>
      </c>
      <c r="J6774" s="20" t="str">
        <f>IF(I6774="","",属性中转表!$I$1&amp;(IF(VLOOKUP(B6774,属性中转表!A:G,7,FALSE)=0,0,VLOOKUP(VLOOKUP(B6774,属性中转表!A:G,7,FALSE),属性中转表!$K$2:$P$21,4,0)))+IFERROR(VLOOKUP(A6774,英雄数据表!A:K,IF(武魂!B6774&gt;=50,10,IF(武魂!B6774&gt;=25,6)),0),0))</f>
        <v>,"dpspro":150</v>
      </c>
      <c r="K6774" s="32" t="str">
        <f t="shared" si="449"/>
        <v>"atk":300,"hp":5000,"undpspro":150,"pvpdpspro":100,"pvpundpspro":100,"hppro":100,"dpspro":150</v>
      </c>
      <c r="L6774" s="20" t="str">
        <f>IF(B6774&gt;=50,VLOOKUP(A6774,英雄数据表!A:L,11,FALSE),IF(B6774&gt;=25,VLOOKUP(A6774,英雄数据表!A:L,7,0),""))</f>
        <v>"5101602004"</v>
      </c>
      <c r="M6774" s="20" t="str">
        <f>IFERROR(VLOOKUP(B6774,属性中转表!$K$2:$O$21,5,FALSE),"")</f>
        <v/>
      </c>
      <c r="N6774" s="20" t="str">
        <f>IF(B6774=25,VLOOKUP(A6774,英雄数据表!A:L,8,FALSE),IF(B6774=50,VLOOKUP(A6774,英雄数据表!A:L,12,0),""))</f>
        <v/>
      </c>
    </row>
    <row r="6775" spans="1:14" x14ac:dyDescent="0.3">
      <c r="A6775" s="20">
        <v>51016</v>
      </c>
      <c r="B6775" s="21">
        <f t="shared" si="446"/>
        <v>74</v>
      </c>
      <c r="C6775" s="21">
        <v>5</v>
      </c>
      <c r="D6775" s="21">
        <f>VLOOKUP(A6775,英雄数据表!A:D,4,0)</f>
        <v>5</v>
      </c>
      <c r="E6775" s="20" t="str">
        <f>VLOOKUP(A6775,英雄数据表!A:C,3,0)</f>
        <v>黑暗左右</v>
      </c>
      <c r="F6775" s="20">
        <f t="shared" si="447"/>
        <v>51016</v>
      </c>
      <c r="G6775" s="20">
        <f t="shared" si="448"/>
        <v>51016</v>
      </c>
      <c r="H6775" s="21" t="str">
        <f>VLOOKUP(B6775,属性中转表!A:F,6,FALSE)</f>
        <v>"hp":313200,"atk":8700</v>
      </c>
      <c r="I6775" s="20" t="str">
        <f>IF(VLOOKUP(B6775,属性中转表!A:G,7,FALSE)=0,"",VLOOKUP(VLOOKUP(B6775,属性中转表!A:G,7,FALSE),属性中转表!$K$2:$P$21,6,0))&amp;IF(VLOOKUP(B6775,属性中转表!A:G,7,FALSE)&gt;=50,VLOOKUP(A6775,英雄数据表!A:K,9,0),IF(VLOOKUP(B6775,属性中转表!A:G,7,FALSE)&gt;=25,VLOOKUP(A6775,英雄数据表!A:K,5,0),""))</f>
        <v>"atk":300,"hp":5000,"undpspro":150,"pvpdpspro":100,"pvpundpspro":100,"hppro":100</v>
      </c>
      <c r="J6775" s="20" t="str">
        <f>IF(I6775="","",属性中转表!$I$1&amp;(IF(VLOOKUP(B6775,属性中转表!A:G,7,FALSE)=0,0,VLOOKUP(VLOOKUP(B6775,属性中转表!A:G,7,FALSE),属性中转表!$K$2:$P$21,4,0)))+IFERROR(VLOOKUP(A6775,英雄数据表!A:K,IF(武魂!B6775&gt;=50,10,IF(武魂!B6775&gt;=25,6)),0),0))</f>
        <v>,"dpspro":150</v>
      </c>
      <c r="K6775" s="32" t="str">
        <f t="shared" si="449"/>
        <v>"atk":300,"hp":5000,"undpspro":150,"pvpdpspro":100,"pvpundpspro":100,"hppro":100,"dpspro":150</v>
      </c>
      <c r="L6775" s="20" t="str">
        <f>IF(B6775&gt;=50,VLOOKUP(A6775,英雄数据表!A:L,11,FALSE),IF(B6775&gt;=25,VLOOKUP(A6775,英雄数据表!A:L,7,0),""))</f>
        <v>"5101602004"</v>
      </c>
      <c r="M6775" s="20" t="str">
        <f>IFERROR(VLOOKUP(B6775,属性中转表!$K$2:$O$21,5,FALSE),"")</f>
        <v/>
      </c>
      <c r="N6775" s="20" t="str">
        <f>IF(B6775=25,VLOOKUP(A6775,英雄数据表!A:L,8,FALSE),IF(B6775=50,VLOOKUP(A6775,英雄数据表!A:L,12,0),""))</f>
        <v/>
      </c>
    </row>
    <row r="6776" spans="1:14" x14ac:dyDescent="0.3">
      <c r="A6776" s="20">
        <v>51016</v>
      </c>
      <c r="B6776" s="21">
        <f t="shared" si="446"/>
        <v>75</v>
      </c>
      <c r="C6776" s="21">
        <v>5</v>
      </c>
      <c r="D6776" s="21">
        <f>VLOOKUP(A6776,英雄数据表!A:D,4,0)</f>
        <v>5</v>
      </c>
      <c r="E6776" s="20" t="str">
        <f>VLOOKUP(A6776,英雄数据表!A:C,3,0)</f>
        <v>黑暗左右</v>
      </c>
      <c r="F6776" s="20">
        <f t="shared" si="447"/>
        <v>51016</v>
      </c>
      <c r="G6776" s="20">
        <f t="shared" si="448"/>
        <v>51016</v>
      </c>
      <c r="H6776" s="21" t="str">
        <f>VLOOKUP(B6776,属性中转表!A:F,6,FALSE)</f>
        <v>"hp":318600,"atk":8850</v>
      </c>
      <c r="I6776" s="20" t="str">
        <f>IF(VLOOKUP(B6776,属性中转表!A:G,7,FALSE)=0,"",VLOOKUP(VLOOKUP(B6776,属性中转表!A:G,7,FALSE),属性中转表!$K$2:$P$21,6,0))&amp;IF(VLOOKUP(B6776,属性中转表!A:G,7,FALSE)&gt;=50,VLOOKUP(A6776,英雄数据表!A:K,9,0),IF(VLOOKUP(B6776,属性中转表!A:G,7,FALSE)&gt;=25,VLOOKUP(A6776,英雄数据表!A:K,5,0),""))</f>
        <v>"atk":600,"hp":10000,"undpspro":150,"pvpdpspro":100,"pvpundpspro":100,"speed":10,"hppro":100</v>
      </c>
      <c r="J6776" s="20" t="str">
        <f>IF(I6776="","",属性中转表!$I$1&amp;(IF(VLOOKUP(B6776,属性中转表!A:G,7,FALSE)=0,0,VLOOKUP(VLOOKUP(B6776,属性中转表!A:G,7,FALSE),属性中转表!$K$2:$P$21,4,0)))+IFERROR(VLOOKUP(A6776,英雄数据表!A:K,IF(武魂!B6776&gt;=50,10,IF(武魂!B6776&gt;=25,6)),0),0))</f>
        <v>,"dpspro":150</v>
      </c>
      <c r="K6776" s="32" t="str">
        <f t="shared" si="449"/>
        <v>"atk":600,"hp":10000,"undpspro":150,"pvpdpspro":100,"pvpundpspro":100,"speed":10,"hppro":100,"dpspro":150</v>
      </c>
      <c r="L6776" s="20" t="str">
        <f>IF(B6776&gt;=50,VLOOKUP(A6776,英雄数据表!A:L,11,FALSE),IF(B6776&gt;=25,VLOOKUP(A6776,英雄数据表!A:L,7,0),""))</f>
        <v>"5101602004"</v>
      </c>
      <c r="M6776" s="20" t="str">
        <f>IFERROR(VLOOKUP(B6776,属性中转表!$K$2:$O$21,5,FALSE),"")</f>
        <v>"speed":10,"atk":300,"hp":5000</v>
      </c>
      <c r="N6776" s="20" t="str">
        <f>IF(B6776=25,VLOOKUP(A6776,英雄数据表!A:L,8,FALSE),IF(B6776=50,VLOOKUP(A6776,英雄数据表!A:L,12,0),""))</f>
        <v/>
      </c>
    </row>
    <row r="6777" spans="1:14" x14ac:dyDescent="0.3">
      <c r="A6777" s="20">
        <v>51016</v>
      </c>
      <c r="B6777" s="21">
        <f t="shared" si="446"/>
        <v>76</v>
      </c>
      <c r="C6777" s="21">
        <v>5</v>
      </c>
      <c r="D6777" s="21">
        <f>VLOOKUP(A6777,英雄数据表!A:D,4,0)</f>
        <v>5</v>
      </c>
      <c r="E6777" s="20" t="str">
        <f>VLOOKUP(A6777,英雄数据表!A:C,3,0)</f>
        <v>黑暗左右</v>
      </c>
      <c r="F6777" s="20">
        <f t="shared" si="447"/>
        <v>51016</v>
      </c>
      <c r="G6777" s="20">
        <f t="shared" si="448"/>
        <v>51016</v>
      </c>
      <c r="H6777" s="21" t="str">
        <f>VLOOKUP(B6777,属性中转表!A:F,6,FALSE)</f>
        <v>"hp":324000,"atk":9000</v>
      </c>
      <c r="I6777" s="20" t="str">
        <f>IF(VLOOKUP(B6777,属性中转表!A:G,7,FALSE)=0,"",VLOOKUP(VLOOKUP(B6777,属性中转表!A:G,7,FALSE),属性中转表!$K$2:$P$21,6,0))&amp;IF(VLOOKUP(B6777,属性中转表!A:G,7,FALSE)&gt;=50,VLOOKUP(A6777,英雄数据表!A:K,9,0),IF(VLOOKUP(B6777,属性中转表!A:G,7,FALSE)&gt;=25,VLOOKUP(A6777,英雄数据表!A:K,5,0),""))</f>
        <v>"atk":600,"hp":10000,"undpspro":150,"pvpdpspro":100,"pvpundpspro":100,"speed":10,"hppro":100</v>
      </c>
      <c r="J6777" s="20" t="str">
        <f>IF(I6777="","",属性中转表!$I$1&amp;(IF(VLOOKUP(B6777,属性中转表!A:G,7,FALSE)=0,0,VLOOKUP(VLOOKUP(B6777,属性中转表!A:G,7,FALSE),属性中转表!$K$2:$P$21,4,0)))+IFERROR(VLOOKUP(A6777,英雄数据表!A:K,IF(武魂!B6777&gt;=50,10,IF(武魂!B6777&gt;=25,6)),0),0))</f>
        <v>,"dpspro":150</v>
      </c>
      <c r="K6777" s="32" t="str">
        <f t="shared" si="449"/>
        <v>"atk":600,"hp":10000,"undpspro":150,"pvpdpspro":100,"pvpundpspro":100,"speed":10,"hppro":100,"dpspro":150</v>
      </c>
      <c r="L6777" s="20" t="str">
        <f>IF(B6777&gt;=50,VLOOKUP(A6777,英雄数据表!A:L,11,FALSE),IF(B6777&gt;=25,VLOOKUP(A6777,英雄数据表!A:L,7,0),""))</f>
        <v>"5101602004"</v>
      </c>
      <c r="M6777" s="20" t="str">
        <f>IFERROR(VLOOKUP(B6777,属性中转表!$K$2:$O$21,5,FALSE),"")</f>
        <v/>
      </c>
      <c r="N6777" s="20" t="str">
        <f>IF(B6777=25,VLOOKUP(A6777,英雄数据表!A:L,8,FALSE),IF(B6777=50,VLOOKUP(A6777,英雄数据表!A:L,12,0),""))</f>
        <v/>
      </c>
    </row>
    <row r="6778" spans="1:14" x14ac:dyDescent="0.3">
      <c r="A6778" s="20">
        <v>51016</v>
      </c>
      <c r="B6778" s="21">
        <f t="shared" ref="B6778:B6841" si="450">IF(A6778=A6777,B6777+1,1)</f>
        <v>77</v>
      </c>
      <c r="C6778" s="21">
        <v>5</v>
      </c>
      <c r="D6778" s="21">
        <f>VLOOKUP(A6778,英雄数据表!A:D,4,0)</f>
        <v>5</v>
      </c>
      <c r="E6778" s="20" t="str">
        <f>VLOOKUP(A6778,英雄数据表!A:C,3,0)</f>
        <v>黑暗左右</v>
      </c>
      <c r="F6778" s="20">
        <f t="shared" ref="F6778:F6841" si="451">A6778</f>
        <v>51016</v>
      </c>
      <c r="G6778" s="20">
        <f t="shared" ref="G6778:G6841" si="452">A6778</f>
        <v>51016</v>
      </c>
      <c r="H6778" s="21" t="str">
        <f>VLOOKUP(B6778,属性中转表!A:F,6,FALSE)</f>
        <v>"hp":329400,"atk":9150</v>
      </c>
      <c r="I6778" s="20" t="str">
        <f>IF(VLOOKUP(B6778,属性中转表!A:G,7,FALSE)=0,"",VLOOKUP(VLOOKUP(B6778,属性中转表!A:G,7,FALSE),属性中转表!$K$2:$P$21,6,0))&amp;IF(VLOOKUP(B6778,属性中转表!A:G,7,FALSE)&gt;=50,VLOOKUP(A6778,英雄数据表!A:K,9,0),IF(VLOOKUP(B6778,属性中转表!A:G,7,FALSE)&gt;=25,VLOOKUP(A6778,英雄数据表!A:K,5,0),""))</f>
        <v>"atk":600,"hp":10000,"undpspro":150,"pvpdpspro":100,"pvpundpspro":100,"speed":10,"hppro":100</v>
      </c>
      <c r="J6778" s="20" t="str">
        <f>IF(I6778="","",属性中转表!$I$1&amp;(IF(VLOOKUP(B6778,属性中转表!A:G,7,FALSE)=0,0,VLOOKUP(VLOOKUP(B6778,属性中转表!A:G,7,FALSE),属性中转表!$K$2:$P$21,4,0)))+IFERROR(VLOOKUP(A6778,英雄数据表!A:K,IF(武魂!B6778&gt;=50,10,IF(武魂!B6778&gt;=25,6)),0),0))</f>
        <v>,"dpspro":150</v>
      </c>
      <c r="K6778" s="32" t="str">
        <f t="shared" si="449"/>
        <v>"atk":600,"hp":10000,"undpspro":150,"pvpdpspro":100,"pvpundpspro":100,"speed":10,"hppro":100,"dpspro":150</v>
      </c>
      <c r="L6778" s="20" t="str">
        <f>IF(B6778&gt;=50,VLOOKUP(A6778,英雄数据表!A:L,11,FALSE),IF(B6778&gt;=25,VLOOKUP(A6778,英雄数据表!A:L,7,0),""))</f>
        <v>"5101602004"</v>
      </c>
      <c r="M6778" s="20" t="str">
        <f>IFERROR(VLOOKUP(B6778,属性中转表!$K$2:$O$21,5,FALSE),"")</f>
        <v/>
      </c>
      <c r="N6778" s="20" t="str">
        <f>IF(B6778=25,VLOOKUP(A6778,英雄数据表!A:L,8,FALSE),IF(B6778=50,VLOOKUP(A6778,英雄数据表!A:L,12,0),""))</f>
        <v/>
      </c>
    </row>
    <row r="6779" spans="1:14" x14ac:dyDescent="0.3">
      <c r="A6779" s="20">
        <v>51016</v>
      </c>
      <c r="B6779" s="21">
        <f t="shared" si="450"/>
        <v>78</v>
      </c>
      <c r="C6779" s="21">
        <v>5</v>
      </c>
      <c r="D6779" s="21">
        <f>VLOOKUP(A6779,英雄数据表!A:D,4,0)</f>
        <v>5</v>
      </c>
      <c r="E6779" s="20" t="str">
        <f>VLOOKUP(A6779,英雄数据表!A:C,3,0)</f>
        <v>黑暗左右</v>
      </c>
      <c r="F6779" s="20">
        <f t="shared" si="451"/>
        <v>51016</v>
      </c>
      <c r="G6779" s="20">
        <f t="shared" si="452"/>
        <v>51016</v>
      </c>
      <c r="H6779" s="21" t="str">
        <f>VLOOKUP(B6779,属性中转表!A:F,6,FALSE)</f>
        <v>"hp":334800,"atk":9300</v>
      </c>
      <c r="I6779" s="20" t="str">
        <f>IF(VLOOKUP(B6779,属性中转表!A:G,7,FALSE)=0,"",VLOOKUP(VLOOKUP(B6779,属性中转表!A:G,7,FALSE),属性中转表!$K$2:$P$21,6,0))&amp;IF(VLOOKUP(B6779,属性中转表!A:G,7,FALSE)&gt;=50,VLOOKUP(A6779,英雄数据表!A:K,9,0),IF(VLOOKUP(B6779,属性中转表!A:G,7,FALSE)&gt;=25,VLOOKUP(A6779,英雄数据表!A:K,5,0),""))</f>
        <v>"atk":600,"hp":10000,"undpspro":150,"pvpdpspro":100,"pvpundpspro":100,"speed":10,"hppro":100</v>
      </c>
      <c r="J6779" s="20" t="str">
        <f>IF(I6779="","",属性中转表!$I$1&amp;(IF(VLOOKUP(B6779,属性中转表!A:G,7,FALSE)=0,0,VLOOKUP(VLOOKUP(B6779,属性中转表!A:G,7,FALSE),属性中转表!$K$2:$P$21,4,0)))+IFERROR(VLOOKUP(A6779,英雄数据表!A:K,IF(武魂!B6779&gt;=50,10,IF(武魂!B6779&gt;=25,6)),0),0))</f>
        <v>,"dpspro":150</v>
      </c>
      <c r="K6779" s="32" t="str">
        <f t="shared" si="449"/>
        <v>"atk":600,"hp":10000,"undpspro":150,"pvpdpspro":100,"pvpundpspro":100,"speed":10,"hppro":100,"dpspro":150</v>
      </c>
      <c r="L6779" s="20" t="str">
        <f>IF(B6779&gt;=50,VLOOKUP(A6779,英雄数据表!A:L,11,FALSE),IF(B6779&gt;=25,VLOOKUP(A6779,英雄数据表!A:L,7,0),""))</f>
        <v>"5101602004"</v>
      </c>
      <c r="M6779" s="20" t="str">
        <f>IFERROR(VLOOKUP(B6779,属性中转表!$K$2:$O$21,5,FALSE),"")</f>
        <v/>
      </c>
      <c r="N6779" s="20" t="str">
        <f>IF(B6779=25,VLOOKUP(A6779,英雄数据表!A:L,8,FALSE),IF(B6779=50,VLOOKUP(A6779,英雄数据表!A:L,12,0),""))</f>
        <v/>
      </c>
    </row>
    <row r="6780" spans="1:14" x14ac:dyDescent="0.3">
      <c r="A6780" s="20">
        <v>51016</v>
      </c>
      <c r="B6780" s="21">
        <f t="shared" si="450"/>
        <v>79</v>
      </c>
      <c r="C6780" s="21">
        <v>5</v>
      </c>
      <c r="D6780" s="21">
        <f>VLOOKUP(A6780,英雄数据表!A:D,4,0)</f>
        <v>5</v>
      </c>
      <c r="E6780" s="20" t="str">
        <f>VLOOKUP(A6780,英雄数据表!A:C,3,0)</f>
        <v>黑暗左右</v>
      </c>
      <c r="F6780" s="20">
        <f t="shared" si="451"/>
        <v>51016</v>
      </c>
      <c r="G6780" s="20">
        <f t="shared" si="452"/>
        <v>51016</v>
      </c>
      <c r="H6780" s="21" t="str">
        <f>VLOOKUP(B6780,属性中转表!A:F,6,FALSE)</f>
        <v>"hp":340200,"atk":9450</v>
      </c>
      <c r="I6780" s="20" t="str">
        <f>IF(VLOOKUP(B6780,属性中转表!A:G,7,FALSE)=0,"",VLOOKUP(VLOOKUP(B6780,属性中转表!A:G,7,FALSE),属性中转表!$K$2:$P$21,6,0))&amp;IF(VLOOKUP(B6780,属性中转表!A:G,7,FALSE)&gt;=50,VLOOKUP(A6780,英雄数据表!A:K,9,0),IF(VLOOKUP(B6780,属性中转表!A:G,7,FALSE)&gt;=25,VLOOKUP(A6780,英雄数据表!A:K,5,0),""))</f>
        <v>"atk":600,"hp":10000,"undpspro":150,"pvpdpspro":100,"pvpundpspro":100,"speed":10,"hppro":100</v>
      </c>
      <c r="J6780" s="20" t="str">
        <f>IF(I6780="","",属性中转表!$I$1&amp;(IF(VLOOKUP(B6780,属性中转表!A:G,7,FALSE)=0,0,VLOOKUP(VLOOKUP(B6780,属性中转表!A:G,7,FALSE),属性中转表!$K$2:$P$21,4,0)))+IFERROR(VLOOKUP(A6780,英雄数据表!A:K,IF(武魂!B6780&gt;=50,10,IF(武魂!B6780&gt;=25,6)),0),0))</f>
        <v>,"dpspro":150</v>
      </c>
      <c r="K6780" s="32" t="str">
        <f t="shared" si="449"/>
        <v>"atk":600,"hp":10000,"undpspro":150,"pvpdpspro":100,"pvpundpspro":100,"speed":10,"hppro":100,"dpspro":150</v>
      </c>
      <c r="L6780" s="20" t="str">
        <f>IF(B6780&gt;=50,VLOOKUP(A6780,英雄数据表!A:L,11,FALSE),IF(B6780&gt;=25,VLOOKUP(A6780,英雄数据表!A:L,7,0),""))</f>
        <v>"5101602004"</v>
      </c>
      <c r="M6780" s="20" t="str">
        <f>IFERROR(VLOOKUP(B6780,属性中转表!$K$2:$O$21,5,FALSE),"")</f>
        <v/>
      </c>
      <c r="N6780" s="20" t="str">
        <f>IF(B6780=25,VLOOKUP(A6780,英雄数据表!A:L,8,FALSE),IF(B6780=50,VLOOKUP(A6780,英雄数据表!A:L,12,0),""))</f>
        <v/>
      </c>
    </row>
    <row r="6781" spans="1:14" x14ac:dyDescent="0.3">
      <c r="A6781" s="20">
        <v>51016</v>
      </c>
      <c r="B6781" s="21">
        <f t="shared" si="450"/>
        <v>80</v>
      </c>
      <c r="C6781" s="21">
        <v>5</v>
      </c>
      <c r="D6781" s="21">
        <f>VLOOKUP(A6781,英雄数据表!A:D,4,0)</f>
        <v>5</v>
      </c>
      <c r="E6781" s="20" t="str">
        <f>VLOOKUP(A6781,英雄数据表!A:C,3,0)</f>
        <v>黑暗左右</v>
      </c>
      <c r="F6781" s="20">
        <f t="shared" si="451"/>
        <v>51016</v>
      </c>
      <c r="G6781" s="20">
        <f t="shared" si="452"/>
        <v>51016</v>
      </c>
      <c r="H6781" s="21" t="str">
        <f>VLOOKUP(B6781,属性中转表!A:F,6,FALSE)</f>
        <v>"hp":345600,"atk":9600</v>
      </c>
      <c r="I6781" s="20" t="str">
        <f>IF(VLOOKUP(B6781,属性中转表!A:G,7,FALSE)=0,"",VLOOKUP(VLOOKUP(B6781,属性中转表!A:G,7,FALSE),属性中转表!$K$2:$P$21,6,0))&amp;IF(VLOOKUP(B6781,属性中转表!A:G,7,FALSE)&gt;=50,VLOOKUP(A6781,英雄数据表!A:K,9,0),IF(VLOOKUP(B6781,属性中转表!A:G,7,FALSE)&gt;=25,VLOOKUP(A6781,英雄数据表!A:K,5,0),""))</f>
        <v>"atk":600,"hp":10000,"undpspro":200,"pvpdpspro":100,"pvpundpspro":100,"speed":10,"hppro":100</v>
      </c>
      <c r="J6781" s="20" t="str">
        <f>IF(I6781="","",属性中转表!$I$1&amp;(IF(VLOOKUP(B6781,属性中转表!A:G,7,FALSE)=0,0,VLOOKUP(VLOOKUP(B6781,属性中转表!A:G,7,FALSE),属性中转表!$K$2:$P$21,4,0)))+IFERROR(VLOOKUP(A6781,英雄数据表!A:K,IF(武魂!B6781&gt;=50,10,IF(武魂!B6781&gt;=25,6)),0),0))</f>
        <v>,"dpspro":150</v>
      </c>
      <c r="K6781" s="32" t="str">
        <f t="shared" si="449"/>
        <v>"atk":600,"hp":10000,"undpspro":200,"pvpdpspro":100,"pvpundpspro":100,"speed":10,"hppro":100,"dpspro":150</v>
      </c>
      <c r="L6781" s="20" t="str">
        <f>IF(B6781&gt;=50,VLOOKUP(A6781,英雄数据表!A:L,11,FALSE),IF(B6781&gt;=25,VLOOKUP(A6781,英雄数据表!A:L,7,0),""))</f>
        <v>"5101602004"</v>
      </c>
      <c r="M6781" s="20" t="str">
        <f>IFERROR(VLOOKUP(B6781,属性中转表!$K$2:$O$21,5,FALSE),"")</f>
        <v>"undpspro":50</v>
      </c>
      <c r="N6781" s="20" t="str">
        <f>IF(B6781=25,VLOOKUP(A6781,英雄数据表!A:L,8,FALSE),IF(B6781=50,VLOOKUP(A6781,英雄数据表!A:L,12,0),""))</f>
        <v/>
      </c>
    </row>
    <row r="6782" spans="1:14" x14ac:dyDescent="0.3">
      <c r="A6782" s="20">
        <v>51016</v>
      </c>
      <c r="B6782" s="21">
        <f t="shared" si="450"/>
        <v>81</v>
      </c>
      <c r="C6782" s="21">
        <v>5</v>
      </c>
      <c r="D6782" s="21">
        <f>VLOOKUP(A6782,英雄数据表!A:D,4,0)</f>
        <v>5</v>
      </c>
      <c r="E6782" s="20" t="str">
        <f>VLOOKUP(A6782,英雄数据表!A:C,3,0)</f>
        <v>黑暗左右</v>
      </c>
      <c r="F6782" s="20">
        <f t="shared" si="451"/>
        <v>51016</v>
      </c>
      <c r="G6782" s="20">
        <f t="shared" si="452"/>
        <v>51016</v>
      </c>
      <c r="H6782" s="21" t="str">
        <f>VLOOKUP(B6782,属性中转表!A:F,6,FALSE)</f>
        <v>"hp":351000,"atk":9750</v>
      </c>
      <c r="I6782" s="20" t="str">
        <f>IF(VLOOKUP(B6782,属性中转表!A:G,7,FALSE)=0,"",VLOOKUP(VLOOKUP(B6782,属性中转表!A:G,7,FALSE),属性中转表!$K$2:$P$21,6,0))&amp;IF(VLOOKUP(B6782,属性中转表!A:G,7,FALSE)&gt;=50,VLOOKUP(A6782,英雄数据表!A:K,9,0),IF(VLOOKUP(B6782,属性中转表!A:G,7,FALSE)&gt;=25,VLOOKUP(A6782,英雄数据表!A:K,5,0),""))</f>
        <v>"atk":600,"hp":10000,"undpspro":200,"pvpdpspro":100,"pvpundpspro":100,"speed":10,"hppro":100</v>
      </c>
      <c r="J6782" s="20" t="str">
        <f>IF(I6782="","",属性中转表!$I$1&amp;(IF(VLOOKUP(B6782,属性中转表!A:G,7,FALSE)=0,0,VLOOKUP(VLOOKUP(B6782,属性中转表!A:G,7,FALSE),属性中转表!$K$2:$P$21,4,0)))+IFERROR(VLOOKUP(A6782,英雄数据表!A:K,IF(武魂!B6782&gt;=50,10,IF(武魂!B6782&gt;=25,6)),0),0))</f>
        <v>,"dpspro":150</v>
      </c>
      <c r="K6782" s="32" t="str">
        <f t="shared" si="449"/>
        <v>"atk":600,"hp":10000,"undpspro":200,"pvpdpspro":100,"pvpundpspro":100,"speed":10,"hppro":100,"dpspro":150</v>
      </c>
      <c r="L6782" s="20" t="str">
        <f>IF(B6782&gt;=50,VLOOKUP(A6782,英雄数据表!A:L,11,FALSE),IF(B6782&gt;=25,VLOOKUP(A6782,英雄数据表!A:L,7,0),""))</f>
        <v>"5101602004"</v>
      </c>
      <c r="M6782" s="20" t="str">
        <f>IFERROR(VLOOKUP(B6782,属性中转表!$K$2:$O$21,5,FALSE),"")</f>
        <v/>
      </c>
      <c r="N6782" s="20" t="str">
        <f>IF(B6782=25,VLOOKUP(A6782,英雄数据表!A:L,8,FALSE),IF(B6782=50,VLOOKUP(A6782,英雄数据表!A:L,12,0),""))</f>
        <v/>
      </c>
    </row>
    <row r="6783" spans="1:14" x14ac:dyDescent="0.3">
      <c r="A6783" s="20">
        <v>51016</v>
      </c>
      <c r="B6783" s="21">
        <f t="shared" si="450"/>
        <v>82</v>
      </c>
      <c r="C6783" s="21">
        <v>5</v>
      </c>
      <c r="D6783" s="21">
        <f>VLOOKUP(A6783,英雄数据表!A:D,4,0)</f>
        <v>5</v>
      </c>
      <c r="E6783" s="20" t="str">
        <f>VLOOKUP(A6783,英雄数据表!A:C,3,0)</f>
        <v>黑暗左右</v>
      </c>
      <c r="F6783" s="20">
        <f t="shared" si="451"/>
        <v>51016</v>
      </c>
      <c r="G6783" s="20">
        <f t="shared" si="452"/>
        <v>51016</v>
      </c>
      <c r="H6783" s="21" t="str">
        <f>VLOOKUP(B6783,属性中转表!A:F,6,FALSE)</f>
        <v>"hp":356400,"atk":9900</v>
      </c>
      <c r="I6783" s="20" t="str">
        <f>IF(VLOOKUP(B6783,属性中转表!A:G,7,FALSE)=0,"",VLOOKUP(VLOOKUP(B6783,属性中转表!A:G,7,FALSE),属性中转表!$K$2:$P$21,6,0))&amp;IF(VLOOKUP(B6783,属性中转表!A:G,7,FALSE)&gt;=50,VLOOKUP(A6783,英雄数据表!A:K,9,0),IF(VLOOKUP(B6783,属性中转表!A:G,7,FALSE)&gt;=25,VLOOKUP(A6783,英雄数据表!A:K,5,0),""))</f>
        <v>"atk":600,"hp":10000,"undpspro":200,"pvpdpspro":100,"pvpundpspro":100,"speed":10,"hppro":100</v>
      </c>
      <c r="J6783" s="20" t="str">
        <f>IF(I6783="","",属性中转表!$I$1&amp;(IF(VLOOKUP(B6783,属性中转表!A:G,7,FALSE)=0,0,VLOOKUP(VLOOKUP(B6783,属性中转表!A:G,7,FALSE),属性中转表!$K$2:$P$21,4,0)))+IFERROR(VLOOKUP(A6783,英雄数据表!A:K,IF(武魂!B6783&gt;=50,10,IF(武魂!B6783&gt;=25,6)),0),0))</f>
        <v>,"dpspro":150</v>
      </c>
      <c r="K6783" s="32" t="str">
        <f t="shared" si="449"/>
        <v>"atk":600,"hp":10000,"undpspro":200,"pvpdpspro":100,"pvpundpspro":100,"speed":10,"hppro":100,"dpspro":150</v>
      </c>
      <c r="L6783" s="20" t="str">
        <f>IF(B6783&gt;=50,VLOOKUP(A6783,英雄数据表!A:L,11,FALSE),IF(B6783&gt;=25,VLOOKUP(A6783,英雄数据表!A:L,7,0),""))</f>
        <v>"5101602004"</v>
      </c>
      <c r="M6783" s="20" t="str">
        <f>IFERROR(VLOOKUP(B6783,属性中转表!$K$2:$O$21,5,FALSE),"")</f>
        <v/>
      </c>
      <c r="N6783" s="20" t="str">
        <f>IF(B6783=25,VLOOKUP(A6783,英雄数据表!A:L,8,FALSE),IF(B6783=50,VLOOKUP(A6783,英雄数据表!A:L,12,0),""))</f>
        <v/>
      </c>
    </row>
    <row r="6784" spans="1:14" x14ac:dyDescent="0.3">
      <c r="A6784" s="20">
        <v>51016</v>
      </c>
      <c r="B6784" s="21">
        <f t="shared" si="450"/>
        <v>83</v>
      </c>
      <c r="C6784" s="21">
        <v>5</v>
      </c>
      <c r="D6784" s="21">
        <f>VLOOKUP(A6784,英雄数据表!A:D,4,0)</f>
        <v>5</v>
      </c>
      <c r="E6784" s="20" t="str">
        <f>VLOOKUP(A6784,英雄数据表!A:C,3,0)</f>
        <v>黑暗左右</v>
      </c>
      <c r="F6784" s="20">
        <f t="shared" si="451"/>
        <v>51016</v>
      </c>
      <c r="G6784" s="20">
        <f t="shared" si="452"/>
        <v>51016</v>
      </c>
      <c r="H6784" s="21" t="str">
        <f>VLOOKUP(B6784,属性中转表!A:F,6,FALSE)</f>
        <v>"hp":361800,"atk":10050</v>
      </c>
      <c r="I6784" s="20" t="str">
        <f>IF(VLOOKUP(B6784,属性中转表!A:G,7,FALSE)=0,"",VLOOKUP(VLOOKUP(B6784,属性中转表!A:G,7,FALSE),属性中转表!$K$2:$P$21,6,0))&amp;IF(VLOOKUP(B6784,属性中转表!A:G,7,FALSE)&gt;=50,VLOOKUP(A6784,英雄数据表!A:K,9,0),IF(VLOOKUP(B6784,属性中转表!A:G,7,FALSE)&gt;=25,VLOOKUP(A6784,英雄数据表!A:K,5,0),""))</f>
        <v>"atk":600,"hp":10000,"undpspro":200,"pvpdpspro":100,"pvpundpspro":100,"speed":10,"hppro":100</v>
      </c>
      <c r="J6784" s="20" t="str">
        <f>IF(I6784="","",属性中转表!$I$1&amp;(IF(VLOOKUP(B6784,属性中转表!A:G,7,FALSE)=0,0,VLOOKUP(VLOOKUP(B6784,属性中转表!A:G,7,FALSE),属性中转表!$K$2:$P$21,4,0)))+IFERROR(VLOOKUP(A6784,英雄数据表!A:K,IF(武魂!B6784&gt;=50,10,IF(武魂!B6784&gt;=25,6)),0),0))</f>
        <v>,"dpspro":150</v>
      </c>
      <c r="K6784" s="32" t="str">
        <f t="shared" si="449"/>
        <v>"atk":600,"hp":10000,"undpspro":200,"pvpdpspro":100,"pvpundpspro":100,"speed":10,"hppro":100,"dpspro":150</v>
      </c>
      <c r="L6784" s="20" t="str">
        <f>IF(B6784&gt;=50,VLOOKUP(A6784,英雄数据表!A:L,11,FALSE),IF(B6784&gt;=25,VLOOKUP(A6784,英雄数据表!A:L,7,0),""))</f>
        <v>"5101602004"</v>
      </c>
      <c r="M6784" s="20" t="str">
        <f>IFERROR(VLOOKUP(B6784,属性中转表!$K$2:$O$21,5,FALSE),"")</f>
        <v/>
      </c>
      <c r="N6784" s="20" t="str">
        <f>IF(B6784=25,VLOOKUP(A6784,英雄数据表!A:L,8,FALSE),IF(B6784=50,VLOOKUP(A6784,英雄数据表!A:L,12,0),""))</f>
        <v/>
      </c>
    </row>
    <row r="6785" spans="1:14" x14ac:dyDescent="0.3">
      <c r="A6785" s="20">
        <v>51016</v>
      </c>
      <c r="B6785" s="21">
        <f t="shared" si="450"/>
        <v>84</v>
      </c>
      <c r="C6785" s="21">
        <v>5</v>
      </c>
      <c r="D6785" s="21">
        <f>VLOOKUP(A6785,英雄数据表!A:D,4,0)</f>
        <v>5</v>
      </c>
      <c r="E6785" s="20" t="str">
        <f>VLOOKUP(A6785,英雄数据表!A:C,3,0)</f>
        <v>黑暗左右</v>
      </c>
      <c r="F6785" s="20">
        <f t="shared" si="451"/>
        <v>51016</v>
      </c>
      <c r="G6785" s="20">
        <f t="shared" si="452"/>
        <v>51016</v>
      </c>
      <c r="H6785" s="21" t="str">
        <f>VLOOKUP(B6785,属性中转表!A:F,6,FALSE)</f>
        <v>"hp":367200,"atk":10200</v>
      </c>
      <c r="I6785" s="20" t="str">
        <f>IF(VLOOKUP(B6785,属性中转表!A:G,7,FALSE)=0,"",VLOOKUP(VLOOKUP(B6785,属性中转表!A:G,7,FALSE),属性中转表!$K$2:$P$21,6,0))&amp;IF(VLOOKUP(B6785,属性中转表!A:G,7,FALSE)&gt;=50,VLOOKUP(A6785,英雄数据表!A:K,9,0),IF(VLOOKUP(B6785,属性中转表!A:G,7,FALSE)&gt;=25,VLOOKUP(A6785,英雄数据表!A:K,5,0),""))</f>
        <v>"atk":600,"hp":10000,"undpspro":200,"pvpdpspro":100,"pvpundpspro":100,"speed":10,"hppro":100</v>
      </c>
      <c r="J6785" s="20" t="str">
        <f>IF(I6785="","",属性中转表!$I$1&amp;(IF(VLOOKUP(B6785,属性中转表!A:G,7,FALSE)=0,0,VLOOKUP(VLOOKUP(B6785,属性中转表!A:G,7,FALSE),属性中转表!$K$2:$P$21,4,0)))+IFERROR(VLOOKUP(A6785,英雄数据表!A:K,IF(武魂!B6785&gt;=50,10,IF(武魂!B6785&gt;=25,6)),0),0))</f>
        <v>,"dpspro":150</v>
      </c>
      <c r="K6785" s="32" t="str">
        <f t="shared" si="449"/>
        <v>"atk":600,"hp":10000,"undpspro":200,"pvpdpspro":100,"pvpundpspro":100,"speed":10,"hppro":100,"dpspro":150</v>
      </c>
      <c r="L6785" s="20" t="str">
        <f>IF(B6785&gt;=50,VLOOKUP(A6785,英雄数据表!A:L,11,FALSE),IF(B6785&gt;=25,VLOOKUP(A6785,英雄数据表!A:L,7,0),""))</f>
        <v>"5101602004"</v>
      </c>
      <c r="M6785" s="20" t="str">
        <f>IFERROR(VLOOKUP(B6785,属性中转表!$K$2:$O$21,5,FALSE),"")</f>
        <v/>
      </c>
      <c r="N6785" s="20" t="str">
        <f>IF(B6785=25,VLOOKUP(A6785,英雄数据表!A:L,8,FALSE),IF(B6785=50,VLOOKUP(A6785,英雄数据表!A:L,12,0),""))</f>
        <v/>
      </c>
    </row>
    <row r="6786" spans="1:14" x14ac:dyDescent="0.3">
      <c r="A6786" s="20">
        <v>51016</v>
      </c>
      <c r="B6786" s="21">
        <f t="shared" si="450"/>
        <v>85</v>
      </c>
      <c r="C6786" s="21">
        <v>5</v>
      </c>
      <c r="D6786" s="21">
        <f>VLOOKUP(A6786,英雄数据表!A:D,4,0)</f>
        <v>5</v>
      </c>
      <c r="E6786" s="20" t="str">
        <f>VLOOKUP(A6786,英雄数据表!A:C,3,0)</f>
        <v>黑暗左右</v>
      </c>
      <c r="F6786" s="20">
        <f t="shared" si="451"/>
        <v>51016</v>
      </c>
      <c r="G6786" s="20">
        <f t="shared" si="452"/>
        <v>51016</v>
      </c>
      <c r="H6786" s="21" t="str">
        <f>VLOOKUP(B6786,属性中转表!A:F,6,FALSE)</f>
        <v>"hp":372600,"atk":10350</v>
      </c>
      <c r="I6786" s="20" t="str">
        <f>IF(VLOOKUP(B6786,属性中转表!A:G,7,FALSE)=0,"",VLOOKUP(VLOOKUP(B6786,属性中转表!A:G,7,FALSE),属性中转表!$K$2:$P$21,6,0))&amp;IF(VLOOKUP(B6786,属性中转表!A:G,7,FALSE)&gt;=50,VLOOKUP(A6786,英雄数据表!A:K,9,0),IF(VLOOKUP(B6786,属性中转表!A:G,7,FALSE)&gt;=25,VLOOKUP(A6786,英雄数据表!A:K,5,0),""))</f>
        <v>"atk":600,"hp":10000,"undpspro":200,"pvpdpspro":100,"pvpundpspro":100,"speed":10,"hppro":100</v>
      </c>
      <c r="J6786" s="20" t="str">
        <f>IF(I6786="","",属性中转表!$I$1&amp;(IF(VLOOKUP(B6786,属性中转表!A:G,7,FALSE)=0,0,VLOOKUP(VLOOKUP(B6786,属性中转表!A:G,7,FALSE),属性中转表!$K$2:$P$21,4,0)))+IFERROR(VLOOKUP(A6786,英雄数据表!A:K,IF(武魂!B6786&gt;=50,10,IF(武魂!B6786&gt;=25,6)),0),0))</f>
        <v>,"dpspro":200</v>
      </c>
      <c r="K6786" s="32" t="str">
        <f t="shared" si="449"/>
        <v>"atk":600,"hp":10000,"undpspro":200,"pvpdpspro":100,"pvpundpspro":100,"speed":10,"hppro":100,"dpspro":200</v>
      </c>
      <c r="L6786" s="20" t="str">
        <f>IF(B6786&gt;=50,VLOOKUP(A6786,英雄数据表!A:L,11,FALSE),IF(B6786&gt;=25,VLOOKUP(A6786,英雄数据表!A:L,7,0),""))</f>
        <v>"5101602004"</v>
      </c>
      <c r="M6786" s="20" t="str">
        <f>IFERROR(VLOOKUP(B6786,属性中转表!$K$2:$O$21,5,FALSE),"")</f>
        <v>"dpspro":50</v>
      </c>
      <c r="N6786" s="20" t="str">
        <f>IF(B6786=25,VLOOKUP(A6786,英雄数据表!A:L,8,FALSE),IF(B6786=50,VLOOKUP(A6786,英雄数据表!A:L,12,0),""))</f>
        <v/>
      </c>
    </row>
    <row r="6787" spans="1:14" x14ac:dyDescent="0.3">
      <c r="A6787" s="20">
        <v>51016</v>
      </c>
      <c r="B6787" s="21">
        <f t="shared" si="450"/>
        <v>86</v>
      </c>
      <c r="C6787" s="21">
        <v>5</v>
      </c>
      <c r="D6787" s="21">
        <f>VLOOKUP(A6787,英雄数据表!A:D,4,0)</f>
        <v>5</v>
      </c>
      <c r="E6787" s="20" t="str">
        <f>VLOOKUP(A6787,英雄数据表!A:C,3,0)</f>
        <v>黑暗左右</v>
      </c>
      <c r="F6787" s="20">
        <f t="shared" si="451"/>
        <v>51016</v>
      </c>
      <c r="G6787" s="20">
        <f t="shared" si="452"/>
        <v>51016</v>
      </c>
      <c r="H6787" s="21" t="str">
        <f>VLOOKUP(B6787,属性中转表!A:F,6,FALSE)</f>
        <v>"hp":378000,"atk":10500</v>
      </c>
      <c r="I6787" s="20" t="str">
        <f>IF(VLOOKUP(B6787,属性中转表!A:G,7,FALSE)=0,"",VLOOKUP(VLOOKUP(B6787,属性中转表!A:G,7,FALSE),属性中转表!$K$2:$P$21,6,0))&amp;IF(VLOOKUP(B6787,属性中转表!A:G,7,FALSE)&gt;=50,VLOOKUP(A6787,英雄数据表!A:K,9,0),IF(VLOOKUP(B6787,属性中转表!A:G,7,FALSE)&gt;=25,VLOOKUP(A6787,英雄数据表!A:K,5,0),""))</f>
        <v>"atk":600,"hp":10000,"undpspro":200,"pvpdpspro":100,"pvpundpspro":100,"speed":10,"hppro":100</v>
      </c>
      <c r="J6787" s="20" t="str">
        <f>IF(I6787="","",属性中转表!$I$1&amp;(IF(VLOOKUP(B6787,属性中转表!A:G,7,FALSE)=0,0,VLOOKUP(VLOOKUP(B6787,属性中转表!A:G,7,FALSE),属性中转表!$K$2:$P$21,4,0)))+IFERROR(VLOOKUP(A6787,英雄数据表!A:K,IF(武魂!B6787&gt;=50,10,IF(武魂!B6787&gt;=25,6)),0),0))</f>
        <v>,"dpspro":200</v>
      </c>
      <c r="K6787" s="32" t="str">
        <f t="shared" si="449"/>
        <v>"atk":600,"hp":10000,"undpspro":200,"pvpdpspro":100,"pvpundpspro":100,"speed":10,"hppro":100,"dpspro":200</v>
      </c>
      <c r="L6787" s="20" t="str">
        <f>IF(B6787&gt;=50,VLOOKUP(A6787,英雄数据表!A:L,11,FALSE),IF(B6787&gt;=25,VLOOKUP(A6787,英雄数据表!A:L,7,0),""))</f>
        <v>"5101602004"</v>
      </c>
      <c r="M6787" s="20" t="str">
        <f>IFERROR(VLOOKUP(B6787,属性中转表!$K$2:$O$21,5,FALSE),"")</f>
        <v/>
      </c>
      <c r="N6787" s="20" t="str">
        <f>IF(B6787=25,VLOOKUP(A6787,英雄数据表!A:L,8,FALSE),IF(B6787=50,VLOOKUP(A6787,英雄数据表!A:L,12,0),""))</f>
        <v/>
      </c>
    </row>
    <row r="6788" spans="1:14" x14ac:dyDescent="0.3">
      <c r="A6788" s="20">
        <v>51016</v>
      </c>
      <c r="B6788" s="21">
        <f t="shared" si="450"/>
        <v>87</v>
      </c>
      <c r="C6788" s="21">
        <v>5</v>
      </c>
      <c r="D6788" s="21">
        <f>VLOOKUP(A6788,英雄数据表!A:D,4,0)</f>
        <v>5</v>
      </c>
      <c r="E6788" s="20" t="str">
        <f>VLOOKUP(A6788,英雄数据表!A:C,3,0)</f>
        <v>黑暗左右</v>
      </c>
      <c r="F6788" s="20">
        <f t="shared" si="451"/>
        <v>51016</v>
      </c>
      <c r="G6788" s="20">
        <f t="shared" si="452"/>
        <v>51016</v>
      </c>
      <c r="H6788" s="21" t="str">
        <f>VLOOKUP(B6788,属性中转表!A:F,6,FALSE)</f>
        <v>"hp":383400,"atk":10650</v>
      </c>
      <c r="I6788" s="20" t="str">
        <f>IF(VLOOKUP(B6788,属性中转表!A:G,7,FALSE)=0,"",VLOOKUP(VLOOKUP(B6788,属性中转表!A:G,7,FALSE),属性中转表!$K$2:$P$21,6,0))&amp;IF(VLOOKUP(B6788,属性中转表!A:G,7,FALSE)&gt;=50,VLOOKUP(A6788,英雄数据表!A:K,9,0),IF(VLOOKUP(B6788,属性中转表!A:G,7,FALSE)&gt;=25,VLOOKUP(A6788,英雄数据表!A:K,5,0),""))</f>
        <v>"atk":600,"hp":10000,"undpspro":200,"pvpdpspro":100,"pvpundpspro":100,"speed":10,"hppro":100</v>
      </c>
      <c r="J6788" s="20" t="str">
        <f>IF(I6788="","",属性中转表!$I$1&amp;(IF(VLOOKUP(B6788,属性中转表!A:G,7,FALSE)=0,0,VLOOKUP(VLOOKUP(B6788,属性中转表!A:G,7,FALSE),属性中转表!$K$2:$P$21,4,0)))+IFERROR(VLOOKUP(A6788,英雄数据表!A:K,IF(武魂!B6788&gt;=50,10,IF(武魂!B6788&gt;=25,6)),0),0))</f>
        <v>,"dpspro":200</v>
      </c>
      <c r="K6788" s="32" t="str">
        <f t="shared" si="449"/>
        <v>"atk":600,"hp":10000,"undpspro":200,"pvpdpspro":100,"pvpundpspro":100,"speed":10,"hppro":100,"dpspro":200</v>
      </c>
      <c r="L6788" s="20" t="str">
        <f>IF(B6788&gt;=50,VLOOKUP(A6788,英雄数据表!A:L,11,FALSE),IF(B6788&gt;=25,VLOOKUP(A6788,英雄数据表!A:L,7,0),""))</f>
        <v>"5101602004"</v>
      </c>
      <c r="M6788" s="20" t="str">
        <f>IFERROR(VLOOKUP(B6788,属性中转表!$K$2:$O$21,5,FALSE),"")</f>
        <v/>
      </c>
      <c r="N6788" s="20" t="str">
        <f>IF(B6788=25,VLOOKUP(A6788,英雄数据表!A:L,8,FALSE),IF(B6788=50,VLOOKUP(A6788,英雄数据表!A:L,12,0),""))</f>
        <v/>
      </c>
    </row>
    <row r="6789" spans="1:14" x14ac:dyDescent="0.3">
      <c r="A6789" s="20">
        <v>51016</v>
      </c>
      <c r="B6789" s="21">
        <f t="shared" si="450"/>
        <v>88</v>
      </c>
      <c r="C6789" s="21">
        <v>5</v>
      </c>
      <c r="D6789" s="21">
        <f>VLOOKUP(A6789,英雄数据表!A:D,4,0)</f>
        <v>5</v>
      </c>
      <c r="E6789" s="20" t="str">
        <f>VLOOKUP(A6789,英雄数据表!A:C,3,0)</f>
        <v>黑暗左右</v>
      </c>
      <c r="F6789" s="20">
        <f t="shared" si="451"/>
        <v>51016</v>
      </c>
      <c r="G6789" s="20">
        <f t="shared" si="452"/>
        <v>51016</v>
      </c>
      <c r="H6789" s="21" t="str">
        <f>VLOOKUP(B6789,属性中转表!A:F,6,FALSE)</f>
        <v>"hp":388800,"atk":10800</v>
      </c>
      <c r="I6789" s="20" t="str">
        <f>IF(VLOOKUP(B6789,属性中转表!A:G,7,FALSE)=0,"",VLOOKUP(VLOOKUP(B6789,属性中转表!A:G,7,FALSE),属性中转表!$K$2:$P$21,6,0))&amp;IF(VLOOKUP(B6789,属性中转表!A:G,7,FALSE)&gt;=50,VLOOKUP(A6789,英雄数据表!A:K,9,0),IF(VLOOKUP(B6789,属性中转表!A:G,7,FALSE)&gt;=25,VLOOKUP(A6789,英雄数据表!A:K,5,0),""))</f>
        <v>"atk":600,"hp":10000,"undpspro":200,"pvpdpspro":100,"pvpundpspro":100,"speed":10,"hppro":100</v>
      </c>
      <c r="J6789" s="20" t="str">
        <f>IF(I6789="","",属性中转表!$I$1&amp;(IF(VLOOKUP(B6789,属性中转表!A:G,7,FALSE)=0,0,VLOOKUP(VLOOKUP(B6789,属性中转表!A:G,7,FALSE),属性中转表!$K$2:$P$21,4,0)))+IFERROR(VLOOKUP(A6789,英雄数据表!A:K,IF(武魂!B6789&gt;=50,10,IF(武魂!B6789&gt;=25,6)),0),0))</f>
        <v>,"dpspro":200</v>
      </c>
      <c r="K6789" s="32" t="str">
        <f t="shared" si="449"/>
        <v>"atk":600,"hp":10000,"undpspro":200,"pvpdpspro":100,"pvpundpspro":100,"speed":10,"hppro":100,"dpspro":200</v>
      </c>
      <c r="L6789" s="20" t="str">
        <f>IF(B6789&gt;=50,VLOOKUP(A6789,英雄数据表!A:L,11,FALSE),IF(B6789&gt;=25,VLOOKUP(A6789,英雄数据表!A:L,7,0),""))</f>
        <v>"5101602004"</v>
      </c>
      <c r="M6789" s="20" t="str">
        <f>IFERROR(VLOOKUP(B6789,属性中转表!$K$2:$O$21,5,FALSE),"")</f>
        <v/>
      </c>
      <c r="N6789" s="20" t="str">
        <f>IF(B6789=25,VLOOKUP(A6789,英雄数据表!A:L,8,FALSE),IF(B6789=50,VLOOKUP(A6789,英雄数据表!A:L,12,0),""))</f>
        <v/>
      </c>
    </row>
    <row r="6790" spans="1:14" x14ac:dyDescent="0.3">
      <c r="A6790" s="20">
        <v>51016</v>
      </c>
      <c r="B6790" s="21">
        <f t="shared" si="450"/>
        <v>89</v>
      </c>
      <c r="C6790" s="21">
        <v>5</v>
      </c>
      <c r="D6790" s="21">
        <f>VLOOKUP(A6790,英雄数据表!A:D,4,0)</f>
        <v>5</v>
      </c>
      <c r="E6790" s="20" t="str">
        <f>VLOOKUP(A6790,英雄数据表!A:C,3,0)</f>
        <v>黑暗左右</v>
      </c>
      <c r="F6790" s="20">
        <f t="shared" si="451"/>
        <v>51016</v>
      </c>
      <c r="G6790" s="20">
        <f t="shared" si="452"/>
        <v>51016</v>
      </c>
      <c r="H6790" s="21" t="str">
        <f>VLOOKUP(B6790,属性中转表!A:F,6,FALSE)</f>
        <v>"hp":394200,"atk":10950</v>
      </c>
      <c r="I6790" s="20" t="str">
        <f>IF(VLOOKUP(B6790,属性中转表!A:G,7,FALSE)=0,"",VLOOKUP(VLOOKUP(B6790,属性中转表!A:G,7,FALSE),属性中转表!$K$2:$P$21,6,0))&amp;IF(VLOOKUP(B6790,属性中转表!A:G,7,FALSE)&gt;=50,VLOOKUP(A6790,英雄数据表!A:K,9,0),IF(VLOOKUP(B6790,属性中转表!A:G,7,FALSE)&gt;=25,VLOOKUP(A6790,英雄数据表!A:K,5,0),""))</f>
        <v>"atk":600,"hp":10000,"undpspro":200,"pvpdpspro":100,"pvpundpspro":100,"speed":10,"hppro":100</v>
      </c>
      <c r="J6790" s="20" t="str">
        <f>IF(I6790="","",属性中转表!$I$1&amp;(IF(VLOOKUP(B6790,属性中转表!A:G,7,FALSE)=0,0,VLOOKUP(VLOOKUP(B6790,属性中转表!A:G,7,FALSE),属性中转表!$K$2:$P$21,4,0)))+IFERROR(VLOOKUP(A6790,英雄数据表!A:K,IF(武魂!B6790&gt;=50,10,IF(武魂!B6790&gt;=25,6)),0),0))</f>
        <v>,"dpspro":200</v>
      </c>
      <c r="K6790" s="32" t="str">
        <f t="shared" si="449"/>
        <v>"atk":600,"hp":10000,"undpspro":200,"pvpdpspro":100,"pvpundpspro":100,"speed":10,"hppro":100,"dpspro":200</v>
      </c>
      <c r="L6790" s="20" t="str">
        <f>IF(B6790&gt;=50,VLOOKUP(A6790,英雄数据表!A:L,11,FALSE),IF(B6790&gt;=25,VLOOKUP(A6790,英雄数据表!A:L,7,0),""))</f>
        <v>"5101602004"</v>
      </c>
      <c r="M6790" s="20" t="str">
        <f>IFERROR(VLOOKUP(B6790,属性中转表!$K$2:$O$21,5,FALSE),"")</f>
        <v/>
      </c>
      <c r="N6790" s="20" t="str">
        <f>IF(B6790=25,VLOOKUP(A6790,英雄数据表!A:L,8,FALSE),IF(B6790=50,VLOOKUP(A6790,英雄数据表!A:L,12,0),""))</f>
        <v/>
      </c>
    </row>
    <row r="6791" spans="1:14" x14ac:dyDescent="0.3">
      <c r="A6791" s="20">
        <v>51016</v>
      </c>
      <c r="B6791" s="21">
        <f t="shared" si="450"/>
        <v>90</v>
      </c>
      <c r="C6791" s="21">
        <v>5</v>
      </c>
      <c r="D6791" s="21">
        <f>VLOOKUP(A6791,英雄数据表!A:D,4,0)</f>
        <v>5</v>
      </c>
      <c r="E6791" s="20" t="str">
        <f>VLOOKUP(A6791,英雄数据表!A:C,3,0)</f>
        <v>黑暗左右</v>
      </c>
      <c r="F6791" s="20">
        <f t="shared" si="451"/>
        <v>51016</v>
      </c>
      <c r="G6791" s="20">
        <f t="shared" si="452"/>
        <v>51016</v>
      </c>
      <c r="H6791" s="21" t="str">
        <f>VLOOKUP(B6791,属性中转表!A:F,6,FALSE)</f>
        <v>"hp":399600,"atk":11100</v>
      </c>
      <c r="I6791" s="20" t="str">
        <f>IF(VLOOKUP(B6791,属性中转表!A:G,7,FALSE)=0,"",VLOOKUP(VLOOKUP(B6791,属性中转表!A:G,7,FALSE),属性中转表!$K$2:$P$21,6,0))&amp;IF(VLOOKUP(B6791,属性中转表!A:G,7,FALSE)&gt;=50,VLOOKUP(A6791,英雄数据表!A:K,9,0),IF(VLOOKUP(B6791,属性中转表!A:G,7,FALSE)&gt;=25,VLOOKUP(A6791,英雄数据表!A:K,5,0),""))</f>
        <v>"atk":600,"hp":10000,"undpspro":200,"pvpdpspro":150,"pvpundpspro":100,"speed":10,"hppro":100</v>
      </c>
      <c r="J6791" s="20" t="str">
        <f>IF(I6791="","",属性中转表!$I$1&amp;(IF(VLOOKUP(B6791,属性中转表!A:G,7,FALSE)=0,0,VLOOKUP(VLOOKUP(B6791,属性中转表!A:G,7,FALSE),属性中转表!$K$2:$P$21,4,0)))+IFERROR(VLOOKUP(A6791,英雄数据表!A:K,IF(武魂!B6791&gt;=50,10,IF(武魂!B6791&gt;=25,6)),0),0))</f>
        <v>,"dpspro":200</v>
      </c>
      <c r="K6791" s="32" t="str">
        <f t="shared" si="449"/>
        <v>"atk":600,"hp":10000,"undpspro":200,"pvpdpspro":150,"pvpundpspro":100,"speed":10,"hppro":100,"dpspro":200</v>
      </c>
      <c r="L6791" s="20" t="str">
        <f>IF(B6791&gt;=50,VLOOKUP(A6791,英雄数据表!A:L,11,FALSE),IF(B6791&gt;=25,VLOOKUP(A6791,英雄数据表!A:L,7,0),""))</f>
        <v>"5101602004"</v>
      </c>
      <c r="M6791" s="20" t="str">
        <f>IFERROR(VLOOKUP(B6791,属性中转表!$K$2:$O$21,5,FALSE),"")</f>
        <v>"pvpdpspro":50</v>
      </c>
      <c r="N6791" s="20" t="str">
        <f>IF(B6791=25,VLOOKUP(A6791,英雄数据表!A:L,8,FALSE),IF(B6791=50,VLOOKUP(A6791,英雄数据表!A:L,12,0),""))</f>
        <v/>
      </c>
    </row>
    <row r="6792" spans="1:14" x14ac:dyDescent="0.3">
      <c r="A6792" s="20">
        <v>51016</v>
      </c>
      <c r="B6792" s="21">
        <f t="shared" si="450"/>
        <v>91</v>
      </c>
      <c r="C6792" s="21">
        <v>5</v>
      </c>
      <c r="D6792" s="21">
        <f>VLOOKUP(A6792,英雄数据表!A:D,4,0)</f>
        <v>5</v>
      </c>
      <c r="E6792" s="20" t="str">
        <f>VLOOKUP(A6792,英雄数据表!A:C,3,0)</f>
        <v>黑暗左右</v>
      </c>
      <c r="F6792" s="20">
        <f t="shared" si="451"/>
        <v>51016</v>
      </c>
      <c r="G6792" s="20">
        <f t="shared" si="452"/>
        <v>51016</v>
      </c>
      <c r="H6792" s="21" t="str">
        <f>VLOOKUP(B6792,属性中转表!A:F,6,FALSE)</f>
        <v>"hp":405000,"atk":11250</v>
      </c>
      <c r="I6792" s="20" t="str">
        <f>IF(VLOOKUP(B6792,属性中转表!A:G,7,FALSE)=0,"",VLOOKUP(VLOOKUP(B6792,属性中转表!A:G,7,FALSE),属性中转表!$K$2:$P$21,6,0))&amp;IF(VLOOKUP(B6792,属性中转表!A:G,7,FALSE)&gt;=50,VLOOKUP(A6792,英雄数据表!A:K,9,0),IF(VLOOKUP(B6792,属性中转表!A:G,7,FALSE)&gt;=25,VLOOKUP(A6792,英雄数据表!A:K,5,0),""))</f>
        <v>"atk":600,"hp":10000,"undpspro":200,"pvpdpspro":150,"pvpundpspro":100,"speed":10,"hppro":100</v>
      </c>
      <c r="J6792" s="20" t="str">
        <f>IF(I6792="","",属性中转表!$I$1&amp;(IF(VLOOKUP(B6792,属性中转表!A:G,7,FALSE)=0,0,VLOOKUP(VLOOKUP(B6792,属性中转表!A:G,7,FALSE),属性中转表!$K$2:$P$21,4,0)))+IFERROR(VLOOKUP(A6792,英雄数据表!A:K,IF(武魂!B6792&gt;=50,10,IF(武魂!B6792&gt;=25,6)),0),0))</f>
        <v>,"dpspro":200</v>
      </c>
      <c r="K6792" s="32" t="str">
        <f t="shared" si="449"/>
        <v>"atk":600,"hp":10000,"undpspro":200,"pvpdpspro":150,"pvpundpspro":100,"speed":10,"hppro":100,"dpspro":200</v>
      </c>
      <c r="L6792" s="20" t="str">
        <f>IF(B6792&gt;=50,VLOOKUP(A6792,英雄数据表!A:L,11,FALSE),IF(B6792&gt;=25,VLOOKUP(A6792,英雄数据表!A:L,7,0),""))</f>
        <v>"5101602004"</v>
      </c>
      <c r="M6792" s="20" t="str">
        <f>IFERROR(VLOOKUP(B6792,属性中转表!$K$2:$O$21,5,FALSE),"")</f>
        <v/>
      </c>
      <c r="N6792" s="20" t="str">
        <f>IF(B6792=25,VLOOKUP(A6792,英雄数据表!A:L,8,FALSE),IF(B6792=50,VLOOKUP(A6792,英雄数据表!A:L,12,0),""))</f>
        <v/>
      </c>
    </row>
    <row r="6793" spans="1:14" x14ac:dyDescent="0.3">
      <c r="A6793" s="20">
        <v>51016</v>
      </c>
      <c r="B6793" s="21">
        <f t="shared" si="450"/>
        <v>92</v>
      </c>
      <c r="C6793" s="21">
        <v>5</v>
      </c>
      <c r="D6793" s="21">
        <f>VLOOKUP(A6793,英雄数据表!A:D,4,0)</f>
        <v>5</v>
      </c>
      <c r="E6793" s="20" t="str">
        <f>VLOOKUP(A6793,英雄数据表!A:C,3,0)</f>
        <v>黑暗左右</v>
      </c>
      <c r="F6793" s="20">
        <f t="shared" si="451"/>
        <v>51016</v>
      </c>
      <c r="G6793" s="20">
        <f t="shared" si="452"/>
        <v>51016</v>
      </c>
      <c r="H6793" s="21" t="str">
        <f>VLOOKUP(B6793,属性中转表!A:F,6,FALSE)</f>
        <v>"hp":410400,"atk":11400</v>
      </c>
      <c r="I6793" s="20" t="str">
        <f>IF(VLOOKUP(B6793,属性中转表!A:G,7,FALSE)=0,"",VLOOKUP(VLOOKUP(B6793,属性中转表!A:G,7,FALSE),属性中转表!$K$2:$P$21,6,0))&amp;IF(VLOOKUP(B6793,属性中转表!A:G,7,FALSE)&gt;=50,VLOOKUP(A6793,英雄数据表!A:K,9,0),IF(VLOOKUP(B6793,属性中转表!A:G,7,FALSE)&gt;=25,VLOOKUP(A6793,英雄数据表!A:K,5,0),""))</f>
        <v>"atk":600,"hp":10000,"undpspro":200,"pvpdpspro":150,"pvpundpspro":100,"speed":10,"hppro":100</v>
      </c>
      <c r="J6793" s="20" t="str">
        <f>IF(I6793="","",属性中转表!$I$1&amp;(IF(VLOOKUP(B6793,属性中转表!A:G,7,FALSE)=0,0,VLOOKUP(VLOOKUP(B6793,属性中转表!A:G,7,FALSE),属性中转表!$K$2:$P$21,4,0)))+IFERROR(VLOOKUP(A6793,英雄数据表!A:K,IF(武魂!B6793&gt;=50,10,IF(武魂!B6793&gt;=25,6)),0),0))</f>
        <v>,"dpspro":200</v>
      </c>
      <c r="K6793" s="32" t="str">
        <f t="shared" si="449"/>
        <v>"atk":600,"hp":10000,"undpspro":200,"pvpdpspro":150,"pvpundpspro":100,"speed":10,"hppro":100,"dpspro":200</v>
      </c>
      <c r="L6793" s="20" t="str">
        <f>IF(B6793&gt;=50,VLOOKUP(A6793,英雄数据表!A:L,11,FALSE),IF(B6793&gt;=25,VLOOKUP(A6793,英雄数据表!A:L,7,0),""))</f>
        <v>"5101602004"</v>
      </c>
      <c r="M6793" s="20" t="str">
        <f>IFERROR(VLOOKUP(B6793,属性中转表!$K$2:$O$21,5,FALSE),"")</f>
        <v/>
      </c>
      <c r="N6793" s="20" t="str">
        <f>IF(B6793=25,VLOOKUP(A6793,英雄数据表!A:L,8,FALSE),IF(B6793=50,VLOOKUP(A6793,英雄数据表!A:L,12,0),""))</f>
        <v/>
      </c>
    </row>
    <row r="6794" spans="1:14" x14ac:dyDescent="0.3">
      <c r="A6794" s="20">
        <v>51016</v>
      </c>
      <c r="B6794" s="21">
        <f t="shared" si="450"/>
        <v>93</v>
      </c>
      <c r="C6794" s="21">
        <v>5</v>
      </c>
      <c r="D6794" s="21">
        <f>VLOOKUP(A6794,英雄数据表!A:D,4,0)</f>
        <v>5</v>
      </c>
      <c r="E6794" s="20" t="str">
        <f>VLOOKUP(A6794,英雄数据表!A:C,3,0)</f>
        <v>黑暗左右</v>
      </c>
      <c r="F6794" s="20">
        <f t="shared" si="451"/>
        <v>51016</v>
      </c>
      <c r="G6794" s="20">
        <f t="shared" si="452"/>
        <v>51016</v>
      </c>
      <c r="H6794" s="21" t="str">
        <f>VLOOKUP(B6794,属性中转表!A:F,6,FALSE)</f>
        <v>"hp":415800,"atk":11550</v>
      </c>
      <c r="I6794" s="20" t="str">
        <f>IF(VLOOKUP(B6794,属性中转表!A:G,7,FALSE)=0,"",VLOOKUP(VLOOKUP(B6794,属性中转表!A:G,7,FALSE),属性中转表!$K$2:$P$21,6,0))&amp;IF(VLOOKUP(B6794,属性中转表!A:G,7,FALSE)&gt;=50,VLOOKUP(A6794,英雄数据表!A:K,9,0),IF(VLOOKUP(B6794,属性中转表!A:G,7,FALSE)&gt;=25,VLOOKUP(A6794,英雄数据表!A:K,5,0),""))</f>
        <v>"atk":600,"hp":10000,"undpspro":200,"pvpdpspro":150,"pvpundpspro":100,"speed":10,"hppro":100</v>
      </c>
      <c r="J6794" s="20" t="str">
        <f>IF(I6794="","",属性中转表!$I$1&amp;(IF(VLOOKUP(B6794,属性中转表!A:G,7,FALSE)=0,0,VLOOKUP(VLOOKUP(B6794,属性中转表!A:G,7,FALSE),属性中转表!$K$2:$P$21,4,0)))+IFERROR(VLOOKUP(A6794,英雄数据表!A:K,IF(武魂!B6794&gt;=50,10,IF(武魂!B6794&gt;=25,6)),0),0))</f>
        <v>,"dpspro":200</v>
      </c>
      <c r="K6794" s="32" t="str">
        <f t="shared" si="449"/>
        <v>"atk":600,"hp":10000,"undpspro":200,"pvpdpspro":150,"pvpundpspro":100,"speed":10,"hppro":100,"dpspro":200</v>
      </c>
      <c r="L6794" s="20" t="str">
        <f>IF(B6794&gt;=50,VLOOKUP(A6794,英雄数据表!A:L,11,FALSE),IF(B6794&gt;=25,VLOOKUP(A6794,英雄数据表!A:L,7,0),""))</f>
        <v>"5101602004"</v>
      </c>
      <c r="M6794" s="20" t="str">
        <f>IFERROR(VLOOKUP(B6794,属性中转表!$K$2:$O$21,5,FALSE),"")</f>
        <v/>
      </c>
      <c r="N6794" s="20" t="str">
        <f>IF(B6794=25,VLOOKUP(A6794,英雄数据表!A:L,8,FALSE),IF(B6794=50,VLOOKUP(A6794,英雄数据表!A:L,12,0),""))</f>
        <v/>
      </c>
    </row>
    <row r="6795" spans="1:14" x14ac:dyDescent="0.3">
      <c r="A6795" s="20">
        <v>51016</v>
      </c>
      <c r="B6795" s="21">
        <f t="shared" si="450"/>
        <v>94</v>
      </c>
      <c r="C6795" s="21">
        <v>5</v>
      </c>
      <c r="D6795" s="21">
        <f>VLOOKUP(A6795,英雄数据表!A:D,4,0)</f>
        <v>5</v>
      </c>
      <c r="E6795" s="20" t="str">
        <f>VLOOKUP(A6795,英雄数据表!A:C,3,0)</f>
        <v>黑暗左右</v>
      </c>
      <c r="F6795" s="20">
        <f t="shared" si="451"/>
        <v>51016</v>
      </c>
      <c r="G6795" s="20">
        <f t="shared" si="452"/>
        <v>51016</v>
      </c>
      <c r="H6795" s="21" t="str">
        <f>VLOOKUP(B6795,属性中转表!A:F,6,FALSE)</f>
        <v>"hp":421200,"atk":11700</v>
      </c>
      <c r="I6795" s="20" t="str">
        <f>IF(VLOOKUP(B6795,属性中转表!A:G,7,FALSE)=0,"",VLOOKUP(VLOOKUP(B6795,属性中转表!A:G,7,FALSE),属性中转表!$K$2:$P$21,6,0))&amp;IF(VLOOKUP(B6795,属性中转表!A:G,7,FALSE)&gt;=50,VLOOKUP(A6795,英雄数据表!A:K,9,0),IF(VLOOKUP(B6795,属性中转表!A:G,7,FALSE)&gt;=25,VLOOKUP(A6795,英雄数据表!A:K,5,0),""))</f>
        <v>"atk":600,"hp":10000,"undpspro":200,"pvpdpspro":150,"pvpundpspro":100,"speed":10,"hppro":100</v>
      </c>
      <c r="J6795" s="20" t="str">
        <f>IF(I6795="","",属性中转表!$I$1&amp;(IF(VLOOKUP(B6795,属性中转表!A:G,7,FALSE)=0,0,VLOOKUP(VLOOKUP(B6795,属性中转表!A:G,7,FALSE),属性中转表!$K$2:$P$21,4,0)))+IFERROR(VLOOKUP(A6795,英雄数据表!A:K,IF(武魂!B6795&gt;=50,10,IF(武魂!B6795&gt;=25,6)),0),0))</f>
        <v>,"dpspro":200</v>
      </c>
      <c r="K6795" s="32" t="str">
        <f t="shared" si="449"/>
        <v>"atk":600,"hp":10000,"undpspro":200,"pvpdpspro":150,"pvpundpspro":100,"speed":10,"hppro":100,"dpspro":200</v>
      </c>
      <c r="L6795" s="20" t="str">
        <f>IF(B6795&gt;=50,VLOOKUP(A6795,英雄数据表!A:L,11,FALSE),IF(B6795&gt;=25,VLOOKUP(A6795,英雄数据表!A:L,7,0),""))</f>
        <v>"5101602004"</v>
      </c>
      <c r="M6795" s="20" t="str">
        <f>IFERROR(VLOOKUP(B6795,属性中转表!$K$2:$O$21,5,FALSE),"")</f>
        <v/>
      </c>
      <c r="N6795" s="20" t="str">
        <f>IF(B6795=25,VLOOKUP(A6795,英雄数据表!A:L,8,FALSE),IF(B6795=50,VLOOKUP(A6795,英雄数据表!A:L,12,0),""))</f>
        <v/>
      </c>
    </row>
    <row r="6796" spans="1:14" x14ac:dyDescent="0.3">
      <c r="A6796" s="20">
        <v>51016</v>
      </c>
      <c r="B6796" s="21">
        <f t="shared" si="450"/>
        <v>95</v>
      </c>
      <c r="C6796" s="21">
        <v>5</v>
      </c>
      <c r="D6796" s="21">
        <f>VLOOKUP(A6796,英雄数据表!A:D,4,0)</f>
        <v>5</v>
      </c>
      <c r="E6796" s="20" t="str">
        <f>VLOOKUP(A6796,英雄数据表!A:C,3,0)</f>
        <v>黑暗左右</v>
      </c>
      <c r="F6796" s="20">
        <f t="shared" si="451"/>
        <v>51016</v>
      </c>
      <c r="G6796" s="20">
        <f t="shared" si="452"/>
        <v>51016</v>
      </c>
      <c r="H6796" s="21" t="str">
        <f>VLOOKUP(B6796,属性中转表!A:F,6,FALSE)</f>
        <v>"hp":426600,"atk":11850</v>
      </c>
      <c r="I6796" s="20" t="str">
        <f>IF(VLOOKUP(B6796,属性中转表!A:G,7,FALSE)=0,"",VLOOKUP(VLOOKUP(B6796,属性中转表!A:G,7,FALSE),属性中转表!$K$2:$P$21,6,0))&amp;IF(VLOOKUP(B6796,属性中转表!A:G,7,FALSE)&gt;=50,VLOOKUP(A6796,英雄数据表!A:K,9,0),IF(VLOOKUP(B6796,属性中转表!A:G,7,FALSE)&gt;=25,VLOOKUP(A6796,英雄数据表!A:K,5,0),""))</f>
        <v>"atk":600,"hp":10000,"undpspro":200,"pvpdpspro":150,"pvpundpspro":150,"speed":10,"hppro":100</v>
      </c>
      <c r="J6796" s="20" t="str">
        <f>IF(I6796="","",属性中转表!$I$1&amp;(IF(VLOOKUP(B6796,属性中转表!A:G,7,FALSE)=0,0,VLOOKUP(VLOOKUP(B6796,属性中转表!A:G,7,FALSE),属性中转表!$K$2:$P$21,4,0)))+IFERROR(VLOOKUP(A6796,英雄数据表!A:K,IF(武魂!B6796&gt;=50,10,IF(武魂!B6796&gt;=25,6)),0),0))</f>
        <v>,"dpspro":200</v>
      </c>
      <c r="K6796" s="32" t="str">
        <f t="shared" si="449"/>
        <v>"atk":600,"hp":10000,"undpspro":200,"pvpdpspro":150,"pvpundpspro":150,"speed":10,"hppro":100,"dpspro":200</v>
      </c>
      <c r="L6796" s="20" t="str">
        <f>IF(B6796&gt;=50,VLOOKUP(A6796,英雄数据表!A:L,11,FALSE),IF(B6796&gt;=25,VLOOKUP(A6796,英雄数据表!A:L,7,0),""))</f>
        <v>"5101602004"</v>
      </c>
      <c r="M6796" s="20" t="str">
        <f>IFERROR(VLOOKUP(B6796,属性中转表!$K$2:$O$21,5,FALSE),"")</f>
        <v>"pvpundpspro":50</v>
      </c>
      <c r="N6796" s="20" t="str">
        <f>IF(B6796=25,VLOOKUP(A6796,英雄数据表!A:L,8,FALSE),IF(B6796=50,VLOOKUP(A6796,英雄数据表!A:L,12,0),""))</f>
        <v/>
      </c>
    </row>
    <row r="6797" spans="1:14" x14ac:dyDescent="0.3">
      <c r="A6797" s="20">
        <v>51016</v>
      </c>
      <c r="B6797" s="21">
        <f t="shared" si="450"/>
        <v>96</v>
      </c>
      <c r="C6797" s="21">
        <v>5</v>
      </c>
      <c r="D6797" s="21">
        <f>VLOOKUP(A6797,英雄数据表!A:D,4,0)</f>
        <v>5</v>
      </c>
      <c r="E6797" s="20" t="str">
        <f>VLOOKUP(A6797,英雄数据表!A:C,3,0)</f>
        <v>黑暗左右</v>
      </c>
      <c r="F6797" s="20">
        <f t="shared" si="451"/>
        <v>51016</v>
      </c>
      <c r="G6797" s="20">
        <f t="shared" si="452"/>
        <v>51016</v>
      </c>
      <c r="H6797" s="21" t="str">
        <f>VLOOKUP(B6797,属性中转表!A:F,6,FALSE)</f>
        <v>"hp":432000,"atk":12000</v>
      </c>
      <c r="I6797" s="20" t="str">
        <f>IF(VLOOKUP(B6797,属性中转表!A:G,7,FALSE)=0,"",VLOOKUP(VLOOKUP(B6797,属性中转表!A:G,7,FALSE),属性中转表!$K$2:$P$21,6,0))&amp;IF(VLOOKUP(B6797,属性中转表!A:G,7,FALSE)&gt;=50,VLOOKUP(A6797,英雄数据表!A:K,9,0),IF(VLOOKUP(B6797,属性中转表!A:G,7,FALSE)&gt;=25,VLOOKUP(A6797,英雄数据表!A:K,5,0),""))</f>
        <v>"atk":600,"hp":10000,"undpspro":200,"pvpdpspro":150,"pvpundpspro":150,"speed":10,"hppro":100</v>
      </c>
      <c r="J6797" s="20" t="str">
        <f>IF(I6797="","",属性中转表!$I$1&amp;(IF(VLOOKUP(B6797,属性中转表!A:G,7,FALSE)=0,0,VLOOKUP(VLOOKUP(B6797,属性中转表!A:G,7,FALSE),属性中转表!$K$2:$P$21,4,0)))+IFERROR(VLOOKUP(A6797,英雄数据表!A:K,IF(武魂!B6797&gt;=50,10,IF(武魂!B6797&gt;=25,6)),0),0))</f>
        <v>,"dpspro":200</v>
      </c>
      <c r="K6797" s="32" t="str">
        <f t="shared" si="449"/>
        <v>"atk":600,"hp":10000,"undpspro":200,"pvpdpspro":150,"pvpundpspro":150,"speed":10,"hppro":100,"dpspro":200</v>
      </c>
      <c r="L6797" s="20" t="str">
        <f>IF(B6797&gt;=50,VLOOKUP(A6797,英雄数据表!A:L,11,FALSE),IF(B6797&gt;=25,VLOOKUP(A6797,英雄数据表!A:L,7,0),""))</f>
        <v>"5101602004"</v>
      </c>
      <c r="M6797" s="20" t="str">
        <f>IFERROR(VLOOKUP(B6797,属性中转表!$K$2:$O$21,5,FALSE),"")</f>
        <v/>
      </c>
      <c r="N6797" s="20" t="str">
        <f>IF(B6797=25,VLOOKUP(A6797,英雄数据表!A:L,8,FALSE),IF(B6797=50,VLOOKUP(A6797,英雄数据表!A:L,12,0),""))</f>
        <v/>
      </c>
    </row>
    <row r="6798" spans="1:14" x14ac:dyDescent="0.3">
      <c r="A6798" s="20">
        <v>51016</v>
      </c>
      <c r="B6798" s="21">
        <f t="shared" si="450"/>
        <v>97</v>
      </c>
      <c r="C6798" s="21">
        <v>5</v>
      </c>
      <c r="D6798" s="21">
        <f>VLOOKUP(A6798,英雄数据表!A:D,4,0)</f>
        <v>5</v>
      </c>
      <c r="E6798" s="20" t="str">
        <f>VLOOKUP(A6798,英雄数据表!A:C,3,0)</f>
        <v>黑暗左右</v>
      </c>
      <c r="F6798" s="20">
        <f t="shared" si="451"/>
        <v>51016</v>
      </c>
      <c r="G6798" s="20">
        <f t="shared" si="452"/>
        <v>51016</v>
      </c>
      <c r="H6798" s="21" t="str">
        <f>VLOOKUP(B6798,属性中转表!A:F,6,FALSE)</f>
        <v>"hp":437400,"atk":12150</v>
      </c>
      <c r="I6798" s="20" t="str">
        <f>IF(VLOOKUP(B6798,属性中转表!A:G,7,FALSE)=0,"",VLOOKUP(VLOOKUP(B6798,属性中转表!A:G,7,FALSE),属性中转表!$K$2:$P$21,6,0))&amp;IF(VLOOKUP(B6798,属性中转表!A:G,7,FALSE)&gt;=50,VLOOKUP(A6798,英雄数据表!A:K,9,0),IF(VLOOKUP(B6798,属性中转表!A:G,7,FALSE)&gt;=25,VLOOKUP(A6798,英雄数据表!A:K,5,0),""))</f>
        <v>"atk":600,"hp":10000,"undpspro":200,"pvpdpspro":150,"pvpundpspro":150,"speed":10,"hppro":100</v>
      </c>
      <c r="J6798" s="20" t="str">
        <f>IF(I6798="","",属性中转表!$I$1&amp;(IF(VLOOKUP(B6798,属性中转表!A:G,7,FALSE)=0,0,VLOOKUP(VLOOKUP(B6798,属性中转表!A:G,7,FALSE),属性中转表!$K$2:$P$21,4,0)))+IFERROR(VLOOKUP(A6798,英雄数据表!A:K,IF(武魂!B6798&gt;=50,10,IF(武魂!B6798&gt;=25,6)),0),0))</f>
        <v>,"dpspro":200</v>
      </c>
      <c r="K6798" s="32" t="str">
        <f t="shared" si="449"/>
        <v>"atk":600,"hp":10000,"undpspro":200,"pvpdpspro":150,"pvpundpspro":150,"speed":10,"hppro":100,"dpspro":200</v>
      </c>
      <c r="L6798" s="20" t="str">
        <f>IF(B6798&gt;=50,VLOOKUP(A6798,英雄数据表!A:L,11,FALSE),IF(B6798&gt;=25,VLOOKUP(A6798,英雄数据表!A:L,7,0),""))</f>
        <v>"5101602004"</v>
      </c>
      <c r="M6798" s="20" t="str">
        <f>IFERROR(VLOOKUP(B6798,属性中转表!$K$2:$O$21,5,FALSE),"")</f>
        <v/>
      </c>
      <c r="N6798" s="20" t="str">
        <f>IF(B6798=25,VLOOKUP(A6798,英雄数据表!A:L,8,FALSE),IF(B6798=50,VLOOKUP(A6798,英雄数据表!A:L,12,0),""))</f>
        <v/>
      </c>
    </row>
    <row r="6799" spans="1:14" x14ac:dyDescent="0.3">
      <c r="A6799" s="20">
        <v>51016</v>
      </c>
      <c r="B6799" s="21">
        <f t="shared" si="450"/>
        <v>98</v>
      </c>
      <c r="C6799" s="21">
        <v>5</v>
      </c>
      <c r="D6799" s="21">
        <f>VLOOKUP(A6799,英雄数据表!A:D,4,0)</f>
        <v>5</v>
      </c>
      <c r="E6799" s="20" t="str">
        <f>VLOOKUP(A6799,英雄数据表!A:C,3,0)</f>
        <v>黑暗左右</v>
      </c>
      <c r="F6799" s="20">
        <f t="shared" si="451"/>
        <v>51016</v>
      </c>
      <c r="G6799" s="20">
        <f t="shared" si="452"/>
        <v>51016</v>
      </c>
      <c r="H6799" s="21" t="str">
        <f>VLOOKUP(B6799,属性中转表!A:F,6,FALSE)</f>
        <v>"hp":442800,"atk":12300</v>
      </c>
      <c r="I6799" s="20" t="str">
        <f>IF(VLOOKUP(B6799,属性中转表!A:G,7,FALSE)=0,"",VLOOKUP(VLOOKUP(B6799,属性中转表!A:G,7,FALSE),属性中转表!$K$2:$P$21,6,0))&amp;IF(VLOOKUP(B6799,属性中转表!A:G,7,FALSE)&gt;=50,VLOOKUP(A6799,英雄数据表!A:K,9,0),IF(VLOOKUP(B6799,属性中转表!A:G,7,FALSE)&gt;=25,VLOOKUP(A6799,英雄数据表!A:K,5,0),""))</f>
        <v>"atk":600,"hp":10000,"undpspro":200,"pvpdpspro":150,"pvpundpspro":150,"speed":10,"hppro":100</v>
      </c>
      <c r="J6799" s="20" t="str">
        <f>IF(I6799="","",属性中转表!$I$1&amp;(IF(VLOOKUP(B6799,属性中转表!A:G,7,FALSE)=0,0,VLOOKUP(VLOOKUP(B6799,属性中转表!A:G,7,FALSE),属性中转表!$K$2:$P$21,4,0)))+IFERROR(VLOOKUP(A6799,英雄数据表!A:K,IF(武魂!B6799&gt;=50,10,IF(武魂!B6799&gt;=25,6)),0),0))</f>
        <v>,"dpspro":200</v>
      </c>
      <c r="K6799" s="32" t="str">
        <f t="shared" si="449"/>
        <v>"atk":600,"hp":10000,"undpspro":200,"pvpdpspro":150,"pvpundpspro":150,"speed":10,"hppro":100,"dpspro":200</v>
      </c>
      <c r="L6799" s="20" t="str">
        <f>IF(B6799&gt;=50,VLOOKUP(A6799,英雄数据表!A:L,11,FALSE),IF(B6799&gt;=25,VLOOKUP(A6799,英雄数据表!A:L,7,0),""))</f>
        <v>"5101602004"</v>
      </c>
      <c r="M6799" s="20" t="str">
        <f>IFERROR(VLOOKUP(B6799,属性中转表!$K$2:$O$21,5,FALSE),"")</f>
        <v/>
      </c>
      <c r="N6799" s="20" t="str">
        <f>IF(B6799=25,VLOOKUP(A6799,英雄数据表!A:L,8,FALSE),IF(B6799=50,VLOOKUP(A6799,英雄数据表!A:L,12,0),""))</f>
        <v/>
      </c>
    </row>
    <row r="6800" spans="1:14" x14ac:dyDescent="0.3">
      <c r="A6800" s="20">
        <v>51016</v>
      </c>
      <c r="B6800" s="21">
        <f t="shared" si="450"/>
        <v>99</v>
      </c>
      <c r="C6800" s="21">
        <v>5</v>
      </c>
      <c r="D6800" s="21">
        <f>VLOOKUP(A6800,英雄数据表!A:D,4,0)</f>
        <v>5</v>
      </c>
      <c r="E6800" s="20" t="str">
        <f>VLOOKUP(A6800,英雄数据表!A:C,3,0)</f>
        <v>黑暗左右</v>
      </c>
      <c r="F6800" s="20">
        <f t="shared" si="451"/>
        <v>51016</v>
      </c>
      <c r="G6800" s="20">
        <f t="shared" si="452"/>
        <v>51016</v>
      </c>
      <c r="H6800" s="21" t="str">
        <f>VLOOKUP(B6800,属性中转表!A:F,6,FALSE)</f>
        <v>"hp":448200,"atk":12450</v>
      </c>
      <c r="I6800" s="20" t="str">
        <f>IF(VLOOKUP(B6800,属性中转表!A:G,7,FALSE)=0,"",VLOOKUP(VLOOKUP(B6800,属性中转表!A:G,7,FALSE),属性中转表!$K$2:$P$21,6,0))&amp;IF(VLOOKUP(B6800,属性中转表!A:G,7,FALSE)&gt;=50,VLOOKUP(A6800,英雄数据表!A:K,9,0),IF(VLOOKUP(B6800,属性中转表!A:G,7,FALSE)&gt;=25,VLOOKUP(A6800,英雄数据表!A:K,5,0),""))</f>
        <v>"atk":600,"hp":10000,"undpspro":200,"pvpdpspro":150,"pvpundpspro":150,"speed":10,"hppro":100</v>
      </c>
      <c r="J6800" s="20" t="str">
        <f>IF(I6800="","",属性中转表!$I$1&amp;(IF(VLOOKUP(B6800,属性中转表!A:G,7,FALSE)=0,0,VLOOKUP(VLOOKUP(B6800,属性中转表!A:G,7,FALSE),属性中转表!$K$2:$P$21,4,0)))+IFERROR(VLOOKUP(A6800,英雄数据表!A:K,IF(武魂!B6800&gt;=50,10,IF(武魂!B6800&gt;=25,6)),0),0))</f>
        <v>,"dpspro":200</v>
      </c>
      <c r="K6800" s="32" t="str">
        <f t="shared" si="449"/>
        <v>"atk":600,"hp":10000,"undpspro":200,"pvpdpspro":150,"pvpundpspro":150,"speed":10,"hppro":100,"dpspro":200</v>
      </c>
      <c r="L6800" s="20" t="str">
        <f>IF(B6800&gt;=50,VLOOKUP(A6800,英雄数据表!A:L,11,FALSE),IF(B6800&gt;=25,VLOOKUP(A6800,英雄数据表!A:L,7,0),""))</f>
        <v>"5101602004"</v>
      </c>
      <c r="M6800" s="20" t="str">
        <f>IFERROR(VLOOKUP(B6800,属性中转表!$K$2:$O$21,5,FALSE),"")</f>
        <v/>
      </c>
      <c r="N6800" s="20" t="str">
        <f>IF(B6800=25,VLOOKUP(A6800,英雄数据表!A:L,8,FALSE),IF(B6800=50,VLOOKUP(A6800,英雄数据表!A:L,12,0),""))</f>
        <v/>
      </c>
    </row>
    <row r="6801" spans="1:14" x14ac:dyDescent="0.3">
      <c r="A6801" s="20">
        <v>51016</v>
      </c>
      <c r="B6801" s="21">
        <f t="shared" si="450"/>
        <v>100</v>
      </c>
      <c r="C6801" s="21">
        <v>5</v>
      </c>
      <c r="D6801" s="21">
        <f>VLOOKUP(A6801,英雄数据表!A:D,4,0)</f>
        <v>5</v>
      </c>
      <c r="E6801" s="20" t="str">
        <f>VLOOKUP(A6801,英雄数据表!A:C,3,0)</f>
        <v>黑暗左右</v>
      </c>
      <c r="F6801" s="20">
        <f t="shared" si="451"/>
        <v>51016</v>
      </c>
      <c r="G6801" s="20">
        <f t="shared" si="452"/>
        <v>51016</v>
      </c>
      <c r="H6801" s="21" t="str">
        <f>VLOOKUP(B6801,属性中转表!A:F,6,FALSE)</f>
        <v>"hp":453600,"atk":12600</v>
      </c>
      <c r="I6801" s="20" t="str">
        <f>IF(VLOOKUP(B6801,属性中转表!A:G,7,FALSE)=0,"",VLOOKUP(VLOOKUP(B6801,属性中转表!A:G,7,FALSE),属性中转表!$K$2:$P$21,6,0))&amp;IF(VLOOKUP(B6801,属性中转表!A:G,7,FALSE)&gt;=50,VLOOKUP(A6801,英雄数据表!A:K,9,0),IF(VLOOKUP(B6801,属性中转表!A:G,7,FALSE)&gt;=25,VLOOKUP(A6801,英雄数据表!A:K,5,0),""))</f>
        <v>"atk":900,"hp":15000,"undpspro":200,"pvpdpspro":150,"pvpundpspro":150,"speed":20,"hppro":100</v>
      </c>
      <c r="J6801" s="20" t="str">
        <f>IF(I6801="","",属性中转表!$I$1&amp;(IF(VLOOKUP(B6801,属性中转表!A:G,7,FALSE)=0,0,VLOOKUP(VLOOKUP(B6801,属性中转表!A:G,7,FALSE),属性中转表!$K$2:$P$21,4,0)))+IFERROR(VLOOKUP(A6801,英雄数据表!A:K,IF(武魂!B6801&gt;=50,10,IF(武魂!B6801&gt;=25,6)),0),0))</f>
        <v>,"dpspro":200</v>
      </c>
      <c r="K6801" s="32" t="str">
        <f t="shared" si="449"/>
        <v>"atk":900,"hp":15000,"undpspro":200,"pvpdpspro":150,"pvpundpspro":150,"speed":20,"hppro":100,"dpspro":200</v>
      </c>
      <c r="L6801" s="20" t="str">
        <f>IF(B6801&gt;=50,VLOOKUP(A6801,英雄数据表!A:L,11,FALSE),IF(B6801&gt;=25,VLOOKUP(A6801,英雄数据表!A:L,7,0),""))</f>
        <v>"5101602004"</v>
      </c>
      <c r="M6801" s="20" t="str">
        <f>IFERROR(VLOOKUP(B6801,属性中转表!$K$2:$O$21,5,FALSE),"")</f>
        <v>"speed":10,"atk":300,"hp":5000</v>
      </c>
      <c r="N6801" s="20" t="str">
        <f>IF(B6801=25,VLOOKUP(A6801,英雄数据表!A:L,8,FALSE),IF(B6801=50,VLOOKUP(A6801,英雄数据表!A:L,12,0),""))</f>
        <v/>
      </c>
    </row>
    <row r="6802" spans="1:14" x14ac:dyDescent="0.3">
      <c r="A6802" s="20">
        <v>51026</v>
      </c>
      <c r="B6802" s="21">
        <f t="shared" si="450"/>
        <v>1</v>
      </c>
      <c r="C6802" s="21">
        <v>5</v>
      </c>
      <c r="D6802" s="21">
        <f>VLOOKUP(A6802,英雄数据表!A:D,4,0)</f>
        <v>5</v>
      </c>
      <c r="E6802" s="20" t="str">
        <f>VLOOKUP(A6802,英雄数据表!A:C,3,0)</f>
        <v>龙骨护腕</v>
      </c>
      <c r="F6802" s="20">
        <f t="shared" si="451"/>
        <v>51026</v>
      </c>
      <c r="G6802" s="20">
        <f t="shared" si="452"/>
        <v>51026</v>
      </c>
      <c r="H6802" s="21" t="str">
        <f>VLOOKUP(B6802,属性中转表!A:F,6,FALSE)</f>
        <v>"hp":5400,"atk":150</v>
      </c>
      <c r="I6802" s="20" t="str">
        <f>IF(VLOOKUP(B6802,属性中转表!A:G,7,FALSE)=0,"",VLOOKUP(VLOOKUP(B6802,属性中转表!A:G,7,FALSE),属性中转表!$K$2:$P$21,6,0))&amp;IF(VLOOKUP(B6802,属性中转表!A:G,7,FALSE)&gt;=50,VLOOKUP(A6802,英雄数据表!A:K,9,0),IF(VLOOKUP(B6802,属性中转表!A:G,7,FALSE)&gt;=25,VLOOKUP(A6802,英雄数据表!A:K,5,0),""))</f>
        <v/>
      </c>
      <c r="J6802" s="20" t="str">
        <f>IF(I6802="","",属性中转表!$I$1&amp;(IF(VLOOKUP(B6802,属性中转表!A:G,7,FALSE)=0,0,VLOOKUP(VLOOKUP(B6802,属性中转表!A:G,7,FALSE),属性中转表!$K$2:$P$21,4,0)))+IFERROR(VLOOKUP(A6802,英雄数据表!A:K,IF(武魂!B6802&gt;=50,10,IF(武魂!B6802&gt;=25,6)),0),0))</f>
        <v/>
      </c>
      <c r="K6802" s="32" t="str">
        <f t="shared" si="449"/>
        <v/>
      </c>
      <c r="L6802" s="20" t="str">
        <f>IF(B6802&gt;=50,VLOOKUP(A6802,英雄数据表!A:L,11,FALSE),IF(B6802&gt;=25,VLOOKUP(A6802,英雄数据表!A:L,7,0),""))</f>
        <v/>
      </c>
      <c r="M6802" s="20" t="str">
        <f>IFERROR(VLOOKUP(B6802,属性中转表!$K$2:$O$21,5,FALSE),"")</f>
        <v/>
      </c>
      <c r="N6802" s="20" t="str">
        <f>IF(B6802=25,VLOOKUP(A6802,英雄数据表!A:L,8,FALSE),IF(B6802=50,VLOOKUP(A6802,英雄数据表!A:L,12,0),""))</f>
        <v/>
      </c>
    </row>
    <row r="6803" spans="1:14" x14ac:dyDescent="0.3">
      <c r="A6803" s="20">
        <v>51026</v>
      </c>
      <c r="B6803" s="21">
        <f t="shared" si="450"/>
        <v>2</v>
      </c>
      <c r="C6803" s="21">
        <v>5</v>
      </c>
      <c r="D6803" s="21">
        <f>VLOOKUP(A6803,英雄数据表!A:D,4,0)</f>
        <v>5</v>
      </c>
      <c r="E6803" s="20" t="str">
        <f>VLOOKUP(A6803,英雄数据表!A:C,3,0)</f>
        <v>龙骨护腕</v>
      </c>
      <c r="F6803" s="20">
        <f t="shared" si="451"/>
        <v>51026</v>
      </c>
      <c r="G6803" s="20">
        <f t="shared" si="452"/>
        <v>51026</v>
      </c>
      <c r="H6803" s="21" t="str">
        <f>VLOOKUP(B6803,属性中转表!A:F,6,FALSE)</f>
        <v>"hp":7200,"atk":200</v>
      </c>
      <c r="I6803" s="20" t="str">
        <f>IF(VLOOKUP(B6803,属性中转表!A:G,7,FALSE)=0,"",VLOOKUP(VLOOKUP(B6803,属性中转表!A:G,7,FALSE),属性中转表!$K$2:$P$21,6,0))&amp;IF(VLOOKUP(B6803,属性中转表!A:G,7,FALSE)&gt;=50,VLOOKUP(A6803,英雄数据表!A:K,9,0),IF(VLOOKUP(B6803,属性中转表!A:G,7,FALSE)&gt;=25,VLOOKUP(A6803,英雄数据表!A:K,5,0),""))</f>
        <v/>
      </c>
      <c r="J6803" s="20" t="str">
        <f>IF(I6803="","",属性中转表!$I$1&amp;(IF(VLOOKUP(B6803,属性中转表!A:G,7,FALSE)=0,0,VLOOKUP(VLOOKUP(B6803,属性中转表!A:G,7,FALSE),属性中转表!$K$2:$P$21,4,0)))+IFERROR(VLOOKUP(A6803,英雄数据表!A:K,IF(武魂!B6803&gt;=50,10,IF(武魂!B6803&gt;=25,6)),0),0))</f>
        <v/>
      </c>
      <c r="K6803" s="32" t="str">
        <f t="shared" si="449"/>
        <v/>
      </c>
      <c r="L6803" s="20" t="str">
        <f>IF(B6803&gt;=50,VLOOKUP(A6803,英雄数据表!A:L,11,FALSE),IF(B6803&gt;=25,VLOOKUP(A6803,英雄数据表!A:L,7,0),""))</f>
        <v/>
      </c>
      <c r="M6803" s="20" t="str">
        <f>IFERROR(VLOOKUP(B6803,属性中转表!$K$2:$O$21,5,FALSE),"")</f>
        <v/>
      </c>
      <c r="N6803" s="20" t="str">
        <f>IF(B6803=25,VLOOKUP(A6803,英雄数据表!A:L,8,FALSE),IF(B6803=50,VLOOKUP(A6803,英雄数据表!A:L,12,0),""))</f>
        <v/>
      </c>
    </row>
    <row r="6804" spans="1:14" x14ac:dyDescent="0.3">
      <c r="A6804" s="20">
        <v>51026</v>
      </c>
      <c r="B6804" s="21">
        <f t="shared" si="450"/>
        <v>3</v>
      </c>
      <c r="C6804" s="21">
        <v>5</v>
      </c>
      <c r="D6804" s="21">
        <f>VLOOKUP(A6804,英雄数据表!A:D,4,0)</f>
        <v>5</v>
      </c>
      <c r="E6804" s="20" t="str">
        <f>VLOOKUP(A6804,英雄数据表!A:C,3,0)</f>
        <v>龙骨护腕</v>
      </c>
      <c r="F6804" s="20">
        <f t="shared" si="451"/>
        <v>51026</v>
      </c>
      <c r="G6804" s="20">
        <f t="shared" si="452"/>
        <v>51026</v>
      </c>
      <c r="H6804" s="21" t="str">
        <f>VLOOKUP(B6804,属性中转表!A:F,6,FALSE)</f>
        <v>"hp":9000,"atk":250</v>
      </c>
      <c r="I6804" s="20" t="str">
        <f>IF(VLOOKUP(B6804,属性中转表!A:G,7,FALSE)=0,"",VLOOKUP(VLOOKUP(B6804,属性中转表!A:G,7,FALSE),属性中转表!$K$2:$P$21,6,0))&amp;IF(VLOOKUP(B6804,属性中转表!A:G,7,FALSE)&gt;=50,VLOOKUP(A6804,英雄数据表!A:K,9,0),IF(VLOOKUP(B6804,属性中转表!A:G,7,FALSE)&gt;=25,VLOOKUP(A6804,英雄数据表!A:K,5,0),""))</f>
        <v/>
      </c>
      <c r="J6804" s="20" t="str">
        <f>IF(I6804="","",属性中转表!$I$1&amp;(IF(VLOOKUP(B6804,属性中转表!A:G,7,FALSE)=0,0,VLOOKUP(VLOOKUP(B6804,属性中转表!A:G,7,FALSE),属性中转表!$K$2:$P$21,4,0)))+IFERROR(VLOOKUP(A6804,英雄数据表!A:K,IF(武魂!B6804&gt;=50,10,IF(武魂!B6804&gt;=25,6)),0),0))</f>
        <v/>
      </c>
      <c r="K6804" s="32" t="str">
        <f t="shared" si="449"/>
        <v/>
      </c>
      <c r="L6804" s="20" t="str">
        <f>IF(B6804&gt;=50,VLOOKUP(A6804,英雄数据表!A:L,11,FALSE),IF(B6804&gt;=25,VLOOKUP(A6804,英雄数据表!A:L,7,0),""))</f>
        <v/>
      </c>
      <c r="M6804" s="20" t="str">
        <f>IFERROR(VLOOKUP(B6804,属性中转表!$K$2:$O$21,5,FALSE),"")</f>
        <v/>
      </c>
      <c r="N6804" s="20" t="str">
        <f>IF(B6804=25,VLOOKUP(A6804,英雄数据表!A:L,8,FALSE),IF(B6804=50,VLOOKUP(A6804,英雄数据表!A:L,12,0),""))</f>
        <v/>
      </c>
    </row>
    <row r="6805" spans="1:14" x14ac:dyDescent="0.3">
      <c r="A6805" s="20">
        <v>51026</v>
      </c>
      <c r="B6805" s="21">
        <f t="shared" si="450"/>
        <v>4</v>
      </c>
      <c r="C6805" s="21">
        <v>5</v>
      </c>
      <c r="D6805" s="21">
        <f>VLOOKUP(A6805,英雄数据表!A:D,4,0)</f>
        <v>5</v>
      </c>
      <c r="E6805" s="20" t="str">
        <f>VLOOKUP(A6805,英雄数据表!A:C,3,0)</f>
        <v>龙骨护腕</v>
      </c>
      <c r="F6805" s="20">
        <f t="shared" si="451"/>
        <v>51026</v>
      </c>
      <c r="G6805" s="20">
        <f t="shared" si="452"/>
        <v>51026</v>
      </c>
      <c r="H6805" s="21" t="str">
        <f>VLOOKUP(B6805,属性中转表!A:F,6,FALSE)</f>
        <v>"hp":10800,"atk":300</v>
      </c>
      <c r="I6805" s="20" t="str">
        <f>IF(VLOOKUP(B6805,属性中转表!A:G,7,FALSE)=0,"",VLOOKUP(VLOOKUP(B6805,属性中转表!A:G,7,FALSE),属性中转表!$K$2:$P$21,6,0))&amp;IF(VLOOKUP(B6805,属性中转表!A:G,7,FALSE)&gt;=50,VLOOKUP(A6805,英雄数据表!A:K,9,0),IF(VLOOKUP(B6805,属性中转表!A:G,7,FALSE)&gt;=25,VLOOKUP(A6805,英雄数据表!A:K,5,0),""))</f>
        <v/>
      </c>
      <c r="J6805" s="20" t="str">
        <f>IF(I6805="","",属性中转表!$I$1&amp;(IF(VLOOKUP(B6805,属性中转表!A:G,7,FALSE)=0,0,VLOOKUP(VLOOKUP(B6805,属性中转表!A:G,7,FALSE),属性中转表!$K$2:$P$21,4,0)))+IFERROR(VLOOKUP(A6805,英雄数据表!A:K,IF(武魂!B6805&gt;=50,10,IF(武魂!B6805&gt;=25,6)),0),0))</f>
        <v/>
      </c>
      <c r="K6805" s="32" t="str">
        <f t="shared" si="449"/>
        <v/>
      </c>
      <c r="L6805" s="20" t="str">
        <f>IF(B6805&gt;=50,VLOOKUP(A6805,英雄数据表!A:L,11,FALSE),IF(B6805&gt;=25,VLOOKUP(A6805,英雄数据表!A:L,7,0),""))</f>
        <v/>
      </c>
      <c r="M6805" s="20" t="str">
        <f>IFERROR(VLOOKUP(B6805,属性中转表!$K$2:$O$21,5,FALSE),"")</f>
        <v/>
      </c>
      <c r="N6805" s="20" t="str">
        <f>IF(B6805=25,VLOOKUP(A6805,英雄数据表!A:L,8,FALSE),IF(B6805=50,VLOOKUP(A6805,英雄数据表!A:L,12,0),""))</f>
        <v/>
      </c>
    </row>
    <row r="6806" spans="1:14" x14ac:dyDescent="0.3">
      <c r="A6806" s="20">
        <v>51026</v>
      </c>
      <c r="B6806" s="21">
        <f t="shared" si="450"/>
        <v>5</v>
      </c>
      <c r="C6806" s="21">
        <v>5</v>
      </c>
      <c r="D6806" s="21">
        <f>VLOOKUP(A6806,英雄数据表!A:D,4,0)</f>
        <v>5</v>
      </c>
      <c r="E6806" s="20" t="str">
        <f>VLOOKUP(A6806,英雄数据表!A:C,3,0)</f>
        <v>龙骨护腕</v>
      </c>
      <c r="F6806" s="20">
        <f t="shared" si="451"/>
        <v>51026</v>
      </c>
      <c r="G6806" s="20">
        <f t="shared" si="452"/>
        <v>51026</v>
      </c>
      <c r="H6806" s="21" t="str">
        <f>VLOOKUP(B6806,属性中转表!A:F,6,FALSE)</f>
        <v>"hp":12600,"atk":350</v>
      </c>
      <c r="I6806" s="20" t="str">
        <f>IF(VLOOKUP(B6806,属性中转表!A:G,7,FALSE)=0,"",VLOOKUP(VLOOKUP(B6806,属性中转表!A:G,7,FALSE),属性中转表!$K$2:$P$21,6,0))&amp;IF(VLOOKUP(B6806,属性中转表!A:G,7,FALSE)&gt;=50,VLOOKUP(A6806,英雄数据表!A:K,9,0),IF(VLOOKUP(B6806,属性中转表!A:G,7,FALSE)&gt;=25,VLOOKUP(A6806,英雄数据表!A:K,5,0),""))</f>
        <v>"atk":300</v>
      </c>
      <c r="J6806" s="20" t="str">
        <f>IF(I6806="","",属性中转表!$I$1&amp;(IF(VLOOKUP(B6806,属性中转表!A:G,7,FALSE)=0,0,VLOOKUP(VLOOKUP(B6806,属性中转表!A:G,7,FALSE),属性中转表!$K$2:$P$21,4,0)))+IFERROR(VLOOKUP(A6806,英雄数据表!A:K,IF(武魂!B6806&gt;=50,10,IF(武魂!B6806&gt;=25,6)),0),0))</f>
        <v>,"dpspro":0</v>
      </c>
      <c r="K6806" s="32" t="str">
        <f t="shared" si="449"/>
        <v>"atk":300,"dpspro":0</v>
      </c>
      <c r="L6806" s="20" t="str">
        <f>IF(B6806&gt;=50,VLOOKUP(A6806,英雄数据表!A:L,11,FALSE),IF(B6806&gt;=25,VLOOKUP(A6806,英雄数据表!A:L,7,0),""))</f>
        <v/>
      </c>
      <c r="M6806" s="20" t="str">
        <f>IFERROR(VLOOKUP(B6806,属性中转表!$K$2:$O$21,5,FALSE),"")</f>
        <v>"atk":300</v>
      </c>
      <c r="N6806" s="20" t="str">
        <f>IF(B6806=25,VLOOKUP(A6806,英雄数据表!A:L,8,FALSE),IF(B6806=50,VLOOKUP(A6806,英雄数据表!A:L,12,0),""))</f>
        <v/>
      </c>
    </row>
    <row r="6807" spans="1:14" x14ac:dyDescent="0.3">
      <c r="A6807" s="20">
        <v>51026</v>
      </c>
      <c r="B6807" s="21">
        <f t="shared" si="450"/>
        <v>6</v>
      </c>
      <c r="C6807" s="21">
        <v>5</v>
      </c>
      <c r="D6807" s="21">
        <f>VLOOKUP(A6807,英雄数据表!A:D,4,0)</f>
        <v>5</v>
      </c>
      <c r="E6807" s="20" t="str">
        <f>VLOOKUP(A6807,英雄数据表!A:C,3,0)</f>
        <v>龙骨护腕</v>
      </c>
      <c r="F6807" s="20">
        <f t="shared" si="451"/>
        <v>51026</v>
      </c>
      <c r="G6807" s="20">
        <f t="shared" si="452"/>
        <v>51026</v>
      </c>
      <c r="H6807" s="21" t="str">
        <f>VLOOKUP(B6807,属性中转表!A:F,6,FALSE)</f>
        <v>"hp":14400,"atk":400</v>
      </c>
      <c r="I6807" s="20" t="str">
        <f>IF(VLOOKUP(B6807,属性中转表!A:G,7,FALSE)=0,"",VLOOKUP(VLOOKUP(B6807,属性中转表!A:G,7,FALSE),属性中转表!$K$2:$P$21,6,0))&amp;IF(VLOOKUP(B6807,属性中转表!A:G,7,FALSE)&gt;=50,VLOOKUP(A6807,英雄数据表!A:K,9,0),IF(VLOOKUP(B6807,属性中转表!A:G,7,FALSE)&gt;=25,VLOOKUP(A6807,英雄数据表!A:K,5,0),""))</f>
        <v>"atk":300</v>
      </c>
      <c r="J6807" s="20" t="str">
        <f>IF(I6807="","",属性中转表!$I$1&amp;(IF(VLOOKUP(B6807,属性中转表!A:G,7,FALSE)=0,0,VLOOKUP(VLOOKUP(B6807,属性中转表!A:G,7,FALSE),属性中转表!$K$2:$P$21,4,0)))+IFERROR(VLOOKUP(A6807,英雄数据表!A:K,IF(武魂!B6807&gt;=50,10,IF(武魂!B6807&gt;=25,6)),0),0))</f>
        <v>,"dpspro":0</v>
      </c>
      <c r="K6807" s="32" t="str">
        <f t="shared" ref="K6807:K6870" si="453">I6807&amp;J6807</f>
        <v>"atk":300,"dpspro":0</v>
      </c>
      <c r="L6807" s="20" t="str">
        <f>IF(B6807&gt;=50,VLOOKUP(A6807,英雄数据表!A:L,11,FALSE),IF(B6807&gt;=25,VLOOKUP(A6807,英雄数据表!A:L,7,0),""))</f>
        <v/>
      </c>
      <c r="M6807" s="20" t="str">
        <f>IFERROR(VLOOKUP(B6807,属性中转表!$K$2:$O$21,5,FALSE),"")</f>
        <v/>
      </c>
      <c r="N6807" s="20" t="str">
        <f>IF(B6807=25,VLOOKUP(A6807,英雄数据表!A:L,8,FALSE),IF(B6807=50,VLOOKUP(A6807,英雄数据表!A:L,12,0),""))</f>
        <v/>
      </c>
    </row>
    <row r="6808" spans="1:14" x14ac:dyDescent="0.3">
      <c r="A6808" s="20">
        <v>51026</v>
      </c>
      <c r="B6808" s="21">
        <f t="shared" si="450"/>
        <v>7</v>
      </c>
      <c r="C6808" s="21">
        <v>5</v>
      </c>
      <c r="D6808" s="21">
        <f>VLOOKUP(A6808,英雄数据表!A:D,4,0)</f>
        <v>5</v>
      </c>
      <c r="E6808" s="20" t="str">
        <f>VLOOKUP(A6808,英雄数据表!A:C,3,0)</f>
        <v>龙骨护腕</v>
      </c>
      <c r="F6808" s="20">
        <f t="shared" si="451"/>
        <v>51026</v>
      </c>
      <c r="G6808" s="20">
        <f t="shared" si="452"/>
        <v>51026</v>
      </c>
      <c r="H6808" s="21" t="str">
        <f>VLOOKUP(B6808,属性中转表!A:F,6,FALSE)</f>
        <v>"hp":16200,"atk":450</v>
      </c>
      <c r="I6808" s="20" t="str">
        <f>IF(VLOOKUP(B6808,属性中转表!A:G,7,FALSE)=0,"",VLOOKUP(VLOOKUP(B6808,属性中转表!A:G,7,FALSE),属性中转表!$K$2:$P$21,6,0))&amp;IF(VLOOKUP(B6808,属性中转表!A:G,7,FALSE)&gt;=50,VLOOKUP(A6808,英雄数据表!A:K,9,0),IF(VLOOKUP(B6808,属性中转表!A:G,7,FALSE)&gt;=25,VLOOKUP(A6808,英雄数据表!A:K,5,0),""))</f>
        <v>"atk":300</v>
      </c>
      <c r="J6808" s="20" t="str">
        <f>IF(I6808="","",属性中转表!$I$1&amp;(IF(VLOOKUP(B6808,属性中转表!A:G,7,FALSE)=0,0,VLOOKUP(VLOOKUP(B6808,属性中转表!A:G,7,FALSE),属性中转表!$K$2:$P$21,4,0)))+IFERROR(VLOOKUP(A6808,英雄数据表!A:K,IF(武魂!B6808&gt;=50,10,IF(武魂!B6808&gt;=25,6)),0),0))</f>
        <v>,"dpspro":0</v>
      </c>
      <c r="K6808" s="32" t="str">
        <f t="shared" si="453"/>
        <v>"atk":300,"dpspro":0</v>
      </c>
      <c r="L6808" s="20" t="str">
        <f>IF(B6808&gt;=50,VLOOKUP(A6808,英雄数据表!A:L,11,FALSE),IF(B6808&gt;=25,VLOOKUP(A6808,英雄数据表!A:L,7,0),""))</f>
        <v/>
      </c>
      <c r="M6808" s="20" t="str">
        <f>IFERROR(VLOOKUP(B6808,属性中转表!$K$2:$O$21,5,FALSE),"")</f>
        <v/>
      </c>
      <c r="N6808" s="20" t="str">
        <f>IF(B6808=25,VLOOKUP(A6808,英雄数据表!A:L,8,FALSE),IF(B6808=50,VLOOKUP(A6808,英雄数据表!A:L,12,0),""))</f>
        <v/>
      </c>
    </row>
    <row r="6809" spans="1:14" x14ac:dyDescent="0.3">
      <c r="A6809" s="20">
        <v>51026</v>
      </c>
      <c r="B6809" s="21">
        <f t="shared" si="450"/>
        <v>8</v>
      </c>
      <c r="C6809" s="21">
        <v>5</v>
      </c>
      <c r="D6809" s="21">
        <f>VLOOKUP(A6809,英雄数据表!A:D,4,0)</f>
        <v>5</v>
      </c>
      <c r="E6809" s="20" t="str">
        <f>VLOOKUP(A6809,英雄数据表!A:C,3,0)</f>
        <v>龙骨护腕</v>
      </c>
      <c r="F6809" s="20">
        <f t="shared" si="451"/>
        <v>51026</v>
      </c>
      <c r="G6809" s="20">
        <f t="shared" si="452"/>
        <v>51026</v>
      </c>
      <c r="H6809" s="21" t="str">
        <f>VLOOKUP(B6809,属性中转表!A:F,6,FALSE)</f>
        <v>"hp":18000,"atk":500</v>
      </c>
      <c r="I6809" s="20" t="str">
        <f>IF(VLOOKUP(B6809,属性中转表!A:G,7,FALSE)=0,"",VLOOKUP(VLOOKUP(B6809,属性中转表!A:G,7,FALSE),属性中转表!$K$2:$P$21,6,0))&amp;IF(VLOOKUP(B6809,属性中转表!A:G,7,FALSE)&gt;=50,VLOOKUP(A6809,英雄数据表!A:K,9,0),IF(VLOOKUP(B6809,属性中转表!A:G,7,FALSE)&gt;=25,VLOOKUP(A6809,英雄数据表!A:K,5,0),""))</f>
        <v>"atk":300</v>
      </c>
      <c r="J6809" s="20" t="str">
        <f>IF(I6809="","",属性中转表!$I$1&amp;(IF(VLOOKUP(B6809,属性中转表!A:G,7,FALSE)=0,0,VLOOKUP(VLOOKUP(B6809,属性中转表!A:G,7,FALSE),属性中转表!$K$2:$P$21,4,0)))+IFERROR(VLOOKUP(A6809,英雄数据表!A:K,IF(武魂!B6809&gt;=50,10,IF(武魂!B6809&gt;=25,6)),0),0))</f>
        <v>,"dpspro":0</v>
      </c>
      <c r="K6809" s="32" t="str">
        <f t="shared" si="453"/>
        <v>"atk":300,"dpspro":0</v>
      </c>
      <c r="L6809" s="20" t="str">
        <f>IF(B6809&gt;=50,VLOOKUP(A6809,英雄数据表!A:L,11,FALSE),IF(B6809&gt;=25,VLOOKUP(A6809,英雄数据表!A:L,7,0),""))</f>
        <v/>
      </c>
      <c r="M6809" s="20" t="str">
        <f>IFERROR(VLOOKUP(B6809,属性中转表!$K$2:$O$21,5,FALSE),"")</f>
        <v/>
      </c>
      <c r="N6809" s="20" t="str">
        <f>IF(B6809=25,VLOOKUP(A6809,英雄数据表!A:L,8,FALSE),IF(B6809=50,VLOOKUP(A6809,英雄数据表!A:L,12,0),""))</f>
        <v/>
      </c>
    </row>
    <row r="6810" spans="1:14" x14ac:dyDescent="0.3">
      <c r="A6810" s="20">
        <v>51026</v>
      </c>
      <c r="B6810" s="21">
        <f t="shared" si="450"/>
        <v>9</v>
      </c>
      <c r="C6810" s="21">
        <v>5</v>
      </c>
      <c r="D6810" s="21">
        <f>VLOOKUP(A6810,英雄数据表!A:D,4,0)</f>
        <v>5</v>
      </c>
      <c r="E6810" s="20" t="str">
        <f>VLOOKUP(A6810,英雄数据表!A:C,3,0)</f>
        <v>龙骨护腕</v>
      </c>
      <c r="F6810" s="20">
        <f t="shared" si="451"/>
        <v>51026</v>
      </c>
      <c r="G6810" s="20">
        <f t="shared" si="452"/>
        <v>51026</v>
      </c>
      <c r="H6810" s="21" t="str">
        <f>VLOOKUP(B6810,属性中转表!A:F,6,FALSE)</f>
        <v>"hp":19800,"atk":550</v>
      </c>
      <c r="I6810" s="20" t="str">
        <f>IF(VLOOKUP(B6810,属性中转表!A:G,7,FALSE)=0,"",VLOOKUP(VLOOKUP(B6810,属性中转表!A:G,7,FALSE),属性中转表!$K$2:$P$21,6,0))&amp;IF(VLOOKUP(B6810,属性中转表!A:G,7,FALSE)&gt;=50,VLOOKUP(A6810,英雄数据表!A:K,9,0),IF(VLOOKUP(B6810,属性中转表!A:G,7,FALSE)&gt;=25,VLOOKUP(A6810,英雄数据表!A:K,5,0),""))</f>
        <v>"atk":300</v>
      </c>
      <c r="J6810" s="20" t="str">
        <f>IF(I6810="","",属性中转表!$I$1&amp;(IF(VLOOKUP(B6810,属性中转表!A:G,7,FALSE)=0,0,VLOOKUP(VLOOKUP(B6810,属性中转表!A:G,7,FALSE),属性中转表!$K$2:$P$21,4,0)))+IFERROR(VLOOKUP(A6810,英雄数据表!A:K,IF(武魂!B6810&gt;=50,10,IF(武魂!B6810&gt;=25,6)),0),0))</f>
        <v>,"dpspro":0</v>
      </c>
      <c r="K6810" s="32" t="str">
        <f t="shared" si="453"/>
        <v>"atk":300,"dpspro":0</v>
      </c>
      <c r="L6810" s="20" t="str">
        <f>IF(B6810&gt;=50,VLOOKUP(A6810,英雄数据表!A:L,11,FALSE),IF(B6810&gt;=25,VLOOKUP(A6810,英雄数据表!A:L,7,0),""))</f>
        <v/>
      </c>
      <c r="M6810" s="20" t="str">
        <f>IFERROR(VLOOKUP(B6810,属性中转表!$K$2:$O$21,5,FALSE),"")</f>
        <v/>
      </c>
      <c r="N6810" s="20" t="str">
        <f>IF(B6810=25,VLOOKUP(A6810,英雄数据表!A:L,8,FALSE),IF(B6810=50,VLOOKUP(A6810,英雄数据表!A:L,12,0),""))</f>
        <v/>
      </c>
    </row>
    <row r="6811" spans="1:14" x14ac:dyDescent="0.3">
      <c r="A6811" s="20">
        <v>51026</v>
      </c>
      <c r="B6811" s="21">
        <f t="shared" si="450"/>
        <v>10</v>
      </c>
      <c r="C6811" s="21">
        <v>5</v>
      </c>
      <c r="D6811" s="21">
        <f>VLOOKUP(A6811,英雄数据表!A:D,4,0)</f>
        <v>5</v>
      </c>
      <c r="E6811" s="20" t="str">
        <f>VLOOKUP(A6811,英雄数据表!A:C,3,0)</f>
        <v>龙骨护腕</v>
      </c>
      <c r="F6811" s="20">
        <f t="shared" si="451"/>
        <v>51026</v>
      </c>
      <c r="G6811" s="20">
        <f t="shared" si="452"/>
        <v>51026</v>
      </c>
      <c r="H6811" s="21" t="str">
        <f>VLOOKUP(B6811,属性中转表!A:F,6,FALSE)</f>
        <v>"hp":21600,"atk":600</v>
      </c>
      <c r="I6811" s="20" t="str">
        <f>IF(VLOOKUP(B6811,属性中转表!A:G,7,FALSE)=0,"",VLOOKUP(VLOOKUP(B6811,属性中转表!A:G,7,FALSE),属性中转表!$K$2:$P$21,6,0))&amp;IF(VLOOKUP(B6811,属性中转表!A:G,7,FALSE)&gt;=50,VLOOKUP(A6811,英雄数据表!A:K,9,0),IF(VLOOKUP(B6811,属性中转表!A:G,7,FALSE)&gt;=25,VLOOKUP(A6811,英雄数据表!A:K,5,0),""))</f>
        <v>"atk":300,"hp":5000</v>
      </c>
      <c r="J6811" s="20" t="str">
        <f>IF(I6811="","",属性中转表!$I$1&amp;(IF(VLOOKUP(B6811,属性中转表!A:G,7,FALSE)=0,0,VLOOKUP(VLOOKUP(B6811,属性中转表!A:G,7,FALSE),属性中转表!$K$2:$P$21,4,0)))+IFERROR(VLOOKUP(A6811,英雄数据表!A:K,IF(武魂!B6811&gt;=50,10,IF(武魂!B6811&gt;=25,6)),0),0))</f>
        <v>,"dpspro":0</v>
      </c>
      <c r="K6811" s="32" t="str">
        <f t="shared" si="453"/>
        <v>"atk":300,"hp":5000,"dpspro":0</v>
      </c>
      <c r="L6811" s="20" t="str">
        <f>IF(B6811&gt;=50,VLOOKUP(A6811,英雄数据表!A:L,11,FALSE),IF(B6811&gt;=25,VLOOKUP(A6811,英雄数据表!A:L,7,0),""))</f>
        <v/>
      </c>
      <c r="M6811" s="20" t="str">
        <f>IFERROR(VLOOKUP(B6811,属性中转表!$K$2:$O$21,5,FALSE),"")</f>
        <v>"hp":5000</v>
      </c>
      <c r="N6811" s="20" t="str">
        <f>IF(B6811=25,VLOOKUP(A6811,英雄数据表!A:L,8,FALSE),IF(B6811=50,VLOOKUP(A6811,英雄数据表!A:L,12,0),""))</f>
        <v/>
      </c>
    </row>
    <row r="6812" spans="1:14" x14ac:dyDescent="0.3">
      <c r="A6812" s="20">
        <v>51026</v>
      </c>
      <c r="B6812" s="21">
        <f t="shared" si="450"/>
        <v>11</v>
      </c>
      <c r="C6812" s="21">
        <v>5</v>
      </c>
      <c r="D6812" s="21">
        <f>VLOOKUP(A6812,英雄数据表!A:D,4,0)</f>
        <v>5</v>
      </c>
      <c r="E6812" s="20" t="str">
        <f>VLOOKUP(A6812,英雄数据表!A:C,3,0)</f>
        <v>龙骨护腕</v>
      </c>
      <c r="F6812" s="20">
        <f t="shared" si="451"/>
        <v>51026</v>
      </c>
      <c r="G6812" s="20">
        <f t="shared" si="452"/>
        <v>51026</v>
      </c>
      <c r="H6812" s="21" t="str">
        <f>VLOOKUP(B6812,属性中转表!A:F,6,FALSE)</f>
        <v>"hp":24300,"atk":675</v>
      </c>
      <c r="I6812" s="20" t="str">
        <f>IF(VLOOKUP(B6812,属性中转表!A:G,7,FALSE)=0,"",VLOOKUP(VLOOKUP(B6812,属性中转表!A:G,7,FALSE),属性中转表!$K$2:$P$21,6,0))&amp;IF(VLOOKUP(B6812,属性中转表!A:G,7,FALSE)&gt;=50,VLOOKUP(A6812,英雄数据表!A:K,9,0),IF(VLOOKUP(B6812,属性中转表!A:G,7,FALSE)&gt;=25,VLOOKUP(A6812,英雄数据表!A:K,5,0),""))</f>
        <v>"atk":300,"hp":5000</v>
      </c>
      <c r="J6812" s="20" t="str">
        <f>IF(I6812="","",属性中转表!$I$1&amp;(IF(VLOOKUP(B6812,属性中转表!A:G,7,FALSE)=0,0,VLOOKUP(VLOOKUP(B6812,属性中转表!A:G,7,FALSE),属性中转表!$K$2:$P$21,4,0)))+IFERROR(VLOOKUP(A6812,英雄数据表!A:K,IF(武魂!B6812&gt;=50,10,IF(武魂!B6812&gt;=25,6)),0),0))</f>
        <v>,"dpspro":0</v>
      </c>
      <c r="K6812" s="32" t="str">
        <f t="shared" si="453"/>
        <v>"atk":300,"hp":5000,"dpspro":0</v>
      </c>
      <c r="L6812" s="20" t="str">
        <f>IF(B6812&gt;=50,VLOOKUP(A6812,英雄数据表!A:L,11,FALSE),IF(B6812&gt;=25,VLOOKUP(A6812,英雄数据表!A:L,7,0),""))</f>
        <v/>
      </c>
      <c r="M6812" s="20" t="str">
        <f>IFERROR(VLOOKUP(B6812,属性中转表!$K$2:$O$21,5,FALSE),"")</f>
        <v/>
      </c>
      <c r="N6812" s="20" t="str">
        <f>IF(B6812=25,VLOOKUP(A6812,英雄数据表!A:L,8,FALSE),IF(B6812=50,VLOOKUP(A6812,英雄数据表!A:L,12,0),""))</f>
        <v/>
      </c>
    </row>
    <row r="6813" spans="1:14" x14ac:dyDescent="0.3">
      <c r="A6813" s="20">
        <v>51026</v>
      </c>
      <c r="B6813" s="21">
        <f t="shared" si="450"/>
        <v>12</v>
      </c>
      <c r="C6813" s="21">
        <v>5</v>
      </c>
      <c r="D6813" s="21">
        <f>VLOOKUP(A6813,英雄数据表!A:D,4,0)</f>
        <v>5</v>
      </c>
      <c r="E6813" s="20" t="str">
        <f>VLOOKUP(A6813,英雄数据表!A:C,3,0)</f>
        <v>龙骨护腕</v>
      </c>
      <c r="F6813" s="20">
        <f t="shared" si="451"/>
        <v>51026</v>
      </c>
      <c r="G6813" s="20">
        <f t="shared" si="452"/>
        <v>51026</v>
      </c>
      <c r="H6813" s="21" t="str">
        <f>VLOOKUP(B6813,属性中转表!A:F,6,FALSE)</f>
        <v>"hp":27000,"atk":750</v>
      </c>
      <c r="I6813" s="20" t="str">
        <f>IF(VLOOKUP(B6813,属性中转表!A:G,7,FALSE)=0,"",VLOOKUP(VLOOKUP(B6813,属性中转表!A:G,7,FALSE),属性中转表!$K$2:$P$21,6,0))&amp;IF(VLOOKUP(B6813,属性中转表!A:G,7,FALSE)&gt;=50,VLOOKUP(A6813,英雄数据表!A:K,9,0),IF(VLOOKUP(B6813,属性中转表!A:G,7,FALSE)&gt;=25,VLOOKUP(A6813,英雄数据表!A:K,5,0),""))</f>
        <v>"atk":300,"hp":5000</v>
      </c>
      <c r="J6813" s="20" t="str">
        <f>IF(I6813="","",属性中转表!$I$1&amp;(IF(VLOOKUP(B6813,属性中转表!A:G,7,FALSE)=0,0,VLOOKUP(VLOOKUP(B6813,属性中转表!A:G,7,FALSE),属性中转表!$K$2:$P$21,4,0)))+IFERROR(VLOOKUP(A6813,英雄数据表!A:K,IF(武魂!B6813&gt;=50,10,IF(武魂!B6813&gt;=25,6)),0),0))</f>
        <v>,"dpspro":0</v>
      </c>
      <c r="K6813" s="32" t="str">
        <f t="shared" si="453"/>
        <v>"atk":300,"hp":5000,"dpspro":0</v>
      </c>
      <c r="L6813" s="20" t="str">
        <f>IF(B6813&gt;=50,VLOOKUP(A6813,英雄数据表!A:L,11,FALSE),IF(B6813&gt;=25,VLOOKUP(A6813,英雄数据表!A:L,7,0),""))</f>
        <v/>
      </c>
      <c r="M6813" s="20" t="str">
        <f>IFERROR(VLOOKUP(B6813,属性中转表!$K$2:$O$21,5,FALSE),"")</f>
        <v/>
      </c>
      <c r="N6813" s="20" t="str">
        <f>IF(B6813=25,VLOOKUP(A6813,英雄数据表!A:L,8,FALSE),IF(B6813=50,VLOOKUP(A6813,英雄数据表!A:L,12,0),""))</f>
        <v/>
      </c>
    </row>
    <row r="6814" spans="1:14" x14ac:dyDescent="0.3">
      <c r="A6814" s="20">
        <v>51026</v>
      </c>
      <c r="B6814" s="21">
        <f t="shared" si="450"/>
        <v>13</v>
      </c>
      <c r="C6814" s="21">
        <v>5</v>
      </c>
      <c r="D6814" s="21">
        <f>VLOOKUP(A6814,英雄数据表!A:D,4,0)</f>
        <v>5</v>
      </c>
      <c r="E6814" s="20" t="str">
        <f>VLOOKUP(A6814,英雄数据表!A:C,3,0)</f>
        <v>龙骨护腕</v>
      </c>
      <c r="F6814" s="20">
        <f t="shared" si="451"/>
        <v>51026</v>
      </c>
      <c r="G6814" s="20">
        <f t="shared" si="452"/>
        <v>51026</v>
      </c>
      <c r="H6814" s="21" t="str">
        <f>VLOOKUP(B6814,属性中转表!A:F,6,FALSE)</f>
        <v>"hp":29700,"atk":825</v>
      </c>
      <c r="I6814" s="20" t="str">
        <f>IF(VLOOKUP(B6814,属性中转表!A:G,7,FALSE)=0,"",VLOOKUP(VLOOKUP(B6814,属性中转表!A:G,7,FALSE),属性中转表!$K$2:$P$21,6,0))&amp;IF(VLOOKUP(B6814,属性中转表!A:G,7,FALSE)&gt;=50,VLOOKUP(A6814,英雄数据表!A:K,9,0),IF(VLOOKUP(B6814,属性中转表!A:G,7,FALSE)&gt;=25,VLOOKUP(A6814,英雄数据表!A:K,5,0),""))</f>
        <v>"atk":300,"hp":5000</v>
      </c>
      <c r="J6814" s="20" t="str">
        <f>IF(I6814="","",属性中转表!$I$1&amp;(IF(VLOOKUP(B6814,属性中转表!A:G,7,FALSE)=0,0,VLOOKUP(VLOOKUP(B6814,属性中转表!A:G,7,FALSE),属性中转表!$K$2:$P$21,4,0)))+IFERROR(VLOOKUP(A6814,英雄数据表!A:K,IF(武魂!B6814&gt;=50,10,IF(武魂!B6814&gt;=25,6)),0),0))</f>
        <v>,"dpspro":0</v>
      </c>
      <c r="K6814" s="32" t="str">
        <f t="shared" si="453"/>
        <v>"atk":300,"hp":5000,"dpspro":0</v>
      </c>
      <c r="L6814" s="20" t="str">
        <f>IF(B6814&gt;=50,VLOOKUP(A6814,英雄数据表!A:L,11,FALSE),IF(B6814&gt;=25,VLOOKUP(A6814,英雄数据表!A:L,7,0),""))</f>
        <v/>
      </c>
      <c r="M6814" s="20" t="str">
        <f>IFERROR(VLOOKUP(B6814,属性中转表!$K$2:$O$21,5,FALSE),"")</f>
        <v/>
      </c>
      <c r="N6814" s="20" t="str">
        <f>IF(B6814=25,VLOOKUP(A6814,英雄数据表!A:L,8,FALSE),IF(B6814=50,VLOOKUP(A6814,英雄数据表!A:L,12,0),""))</f>
        <v/>
      </c>
    </row>
    <row r="6815" spans="1:14" x14ac:dyDescent="0.3">
      <c r="A6815" s="20">
        <v>51026</v>
      </c>
      <c r="B6815" s="21">
        <f t="shared" si="450"/>
        <v>14</v>
      </c>
      <c r="C6815" s="21">
        <v>5</v>
      </c>
      <c r="D6815" s="21">
        <f>VLOOKUP(A6815,英雄数据表!A:D,4,0)</f>
        <v>5</v>
      </c>
      <c r="E6815" s="20" t="str">
        <f>VLOOKUP(A6815,英雄数据表!A:C,3,0)</f>
        <v>龙骨护腕</v>
      </c>
      <c r="F6815" s="20">
        <f t="shared" si="451"/>
        <v>51026</v>
      </c>
      <c r="G6815" s="20">
        <f t="shared" si="452"/>
        <v>51026</v>
      </c>
      <c r="H6815" s="21" t="str">
        <f>VLOOKUP(B6815,属性中转表!A:F,6,FALSE)</f>
        <v>"hp":32400,"atk":900</v>
      </c>
      <c r="I6815" s="20" t="str">
        <f>IF(VLOOKUP(B6815,属性中转表!A:G,7,FALSE)=0,"",VLOOKUP(VLOOKUP(B6815,属性中转表!A:G,7,FALSE),属性中转表!$K$2:$P$21,6,0))&amp;IF(VLOOKUP(B6815,属性中转表!A:G,7,FALSE)&gt;=50,VLOOKUP(A6815,英雄数据表!A:K,9,0),IF(VLOOKUP(B6815,属性中转表!A:G,7,FALSE)&gt;=25,VLOOKUP(A6815,英雄数据表!A:K,5,0),""))</f>
        <v>"atk":300,"hp":5000</v>
      </c>
      <c r="J6815" s="20" t="str">
        <f>IF(I6815="","",属性中转表!$I$1&amp;(IF(VLOOKUP(B6815,属性中转表!A:G,7,FALSE)=0,0,VLOOKUP(VLOOKUP(B6815,属性中转表!A:G,7,FALSE),属性中转表!$K$2:$P$21,4,0)))+IFERROR(VLOOKUP(A6815,英雄数据表!A:K,IF(武魂!B6815&gt;=50,10,IF(武魂!B6815&gt;=25,6)),0),0))</f>
        <v>,"dpspro":0</v>
      </c>
      <c r="K6815" s="32" t="str">
        <f t="shared" si="453"/>
        <v>"atk":300,"hp":5000,"dpspro":0</v>
      </c>
      <c r="L6815" s="20" t="str">
        <f>IF(B6815&gt;=50,VLOOKUP(A6815,英雄数据表!A:L,11,FALSE),IF(B6815&gt;=25,VLOOKUP(A6815,英雄数据表!A:L,7,0),""))</f>
        <v/>
      </c>
      <c r="M6815" s="20" t="str">
        <f>IFERROR(VLOOKUP(B6815,属性中转表!$K$2:$O$21,5,FALSE),"")</f>
        <v/>
      </c>
      <c r="N6815" s="20" t="str">
        <f>IF(B6815=25,VLOOKUP(A6815,英雄数据表!A:L,8,FALSE),IF(B6815=50,VLOOKUP(A6815,英雄数据表!A:L,12,0),""))</f>
        <v/>
      </c>
    </row>
    <row r="6816" spans="1:14" x14ac:dyDescent="0.3">
      <c r="A6816" s="20">
        <v>51026</v>
      </c>
      <c r="B6816" s="21">
        <f t="shared" si="450"/>
        <v>15</v>
      </c>
      <c r="C6816" s="21">
        <v>5</v>
      </c>
      <c r="D6816" s="21">
        <f>VLOOKUP(A6816,英雄数据表!A:D,4,0)</f>
        <v>5</v>
      </c>
      <c r="E6816" s="20" t="str">
        <f>VLOOKUP(A6816,英雄数据表!A:C,3,0)</f>
        <v>龙骨护腕</v>
      </c>
      <c r="F6816" s="20">
        <f t="shared" si="451"/>
        <v>51026</v>
      </c>
      <c r="G6816" s="20">
        <f t="shared" si="452"/>
        <v>51026</v>
      </c>
      <c r="H6816" s="21" t="str">
        <f>VLOOKUP(B6816,属性中转表!A:F,6,FALSE)</f>
        <v>"hp":35100,"atk":975</v>
      </c>
      <c r="I6816" s="20" t="str">
        <f>IF(VLOOKUP(B6816,属性中转表!A:G,7,FALSE)=0,"",VLOOKUP(VLOOKUP(B6816,属性中转表!A:G,7,FALSE),属性中转表!$K$2:$P$21,6,0))&amp;IF(VLOOKUP(B6816,属性中转表!A:G,7,FALSE)&gt;=50,VLOOKUP(A6816,英雄数据表!A:K,9,0),IF(VLOOKUP(B6816,属性中转表!A:G,7,FALSE)&gt;=25,VLOOKUP(A6816,英雄数据表!A:K,5,0),""))</f>
        <v>"atk":300,"hp":5000,"undpspro":50</v>
      </c>
      <c r="J6816" s="20" t="str">
        <f>IF(I6816="","",属性中转表!$I$1&amp;(IF(VLOOKUP(B6816,属性中转表!A:G,7,FALSE)=0,0,VLOOKUP(VLOOKUP(B6816,属性中转表!A:G,7,FALSE),属性中转表!$K$2:$P$21,4,0)))+IFERROR(VLOOKUP(A6816,英雄数据表!A:K,IF(武魂!B6816&gt;=50,10,IF(武魂!B6816&gt;=25,6)),0),0))</f>
        <v>,"dpspro":0</v>
      </c>
      <c r="K6816" s="32" t="str">
        <f t="shared" si="453"/>
        <v>"atk":300,"hp":5000,"undpspro":50,"dpspro":0</v>
      </c>
      <c r="L6816" s="20" t="str">
        <f>IF(B6816&gt;=50,VLOOKUP(A6816,英雄数据表!A:L,11,FALSE),IF(B6816&gt;=25,VLOOKUP(A6816,英雄数据表!A:L,7,0),""))</f>
        <v/>
      </c>
      <c r="M6816" s="20" t="str">
        <f>IFERROR(VLOOKUP(B6816,属性中转表!$K$2:$O$21,5,FALSE),"")</f>
        <v>"undpspro":50</v>
      </c>
      <c r="N6816" s="20" t="str">
        <f>IF(B6816=25,VLOOKUP(A6816,英雄数据表!A:L,8,FALSE),IF(B6816=50,VLOOKUP(A6816,英雄数据表!A:L,12,0),""))</f>
        <v/>
      </c>
    </row>
    <row r="6817" spans="1:14" x14ac:dyDescent="0.3">
      <c r="A6817" s="20">
        <v>51026</v>
      </c>
      <c r="B6817" s="21">
        <f t="shared" si="450"/>
        <v>16</v>
      </c>
      <c r="C6817" s="21">
        <v>5</v>
      </c>
      <c r="D6817" s="21">
        <f>VLOOKUP(A6817,英雄数据表!A:D,4,0)</f>
        <v>5</v>
      </c>
      <c r="E6817" s="20" t="str">
        <f>VLOOKUP(A6817,英雄数据表!A:C,3,0)</f>
        <v>龙骨护腕</v>
      </c>
      <c r="F6817" s="20">
        <f t="shared" si="451"/>
        <v>51026</v>
      </c>
      <c r="G6817" s="20">
        <f t="shared" si="452"/>
        <v>51026</v>
      </c>
      <c r="H6817" s="21" t="str">
        <f>VLOOKUP(B6817,属性中转表!A:F,6,FALSE)</f>
        <v>"hp":37800,"atk":1050</v>
      </c>
      <c r="I6817" s="20" t="str">
        <f>IF(VLOOKUP(B6817,属性中转表!A:G,7,FALSE)=0,"",VLOOKUP(VLOOKUP(B6817,属性中转表!A:G,7,FALSE),属性中转表!$K$2:$P$21,6,0))&amp;IF(VLOOKUP(B6817,属性中转表!A:G,7,FALSE)&gt;=50,VLOOKUP(A6817,英雄数据表!A:K,9,0),IF(VLOOKUP(B6817,属性中转表!A:G,7,FALSE)&gt;=25,VLOOKUP(A6817,英雄数据表!A:K,5,0),""))</f>
        <v>"atk":300,"hp":5000,"undpspro":50</v>
      </c>
      <c r="J6817" s="20" t="str">
        <f>IF(I6817="","",属性中转表!$I$1&amp;(IF(VLOOKUP(B6817,属性中转表!A:G,7,FALSE)=0,0,VLOOKUP(VLOOKUP(B6817,属性中转表!A:G,7,FALSE),属性中转表!$K$2:$P$21,4,0)))+IFERROR(VLOOKUP(A6817,英雄数据表!A:K,IF(武魂!B6817&gt;=50,10,IF(武魂!B6817&gt;=25,6)),0),0))</f>
        <v>,"dpspro":0</v>
      </c>
      <c r="K6817" s="32" t="str">
        <f t="shared" si="453"/>
        <v>"atk":300,"hp":5000,"undpspro":50,"dpspro":0</v>
      </c>
      <c r="L6817" s="20" t="str">
        <f>IF(B6817&gt;=50,VLOOKUP(A6817,英雄数据表!A:L,11,FALSE),IF(B6817&gt;=25,VLOOKUP(A6817,英雄数据表!A:L,7,0),""))</f>
        <v/>
      </c>
      <c r="M6817" s="20" t="str">
        <f>IFERROR(VLOOKUP(B6817,属性中转表!$K$2:$O$21,5,FALSE),"")</f>
        <v/>
      </c>
      <c r="N6817" s="20" t="str">
        <f>IF(B6817=25,VLOOKUP(A6817,英雄数据表!A:L,8,FALSE),IF(B6817=50,VLOOKUP(A6817,英雄数据表!A:L,12,0),""))</f>
        <v/>
      </c>
    </row>
    <row r="6818" spans="1:14" x14ac:dyDescent="0.3">
      <c r="A6818" s="20">
        <v>51026</v>
      </c>
      <c r="B6818" s="21">
        <f t="shared" si="450"/>
        <v>17</v>
      </c>
      <c r="C6818" s="21">
        <v>5</v>
      </c>
      <c r="D6818" s="21">
        <f>VLOOKUP(A6818,英雄数据表!A:D,4,0)</f>
        <v>5</v>
      </c>
      <c r="E6818" s="20" t="str">
        <f>VLOOKUP(A6818,英雄数据表!A:C,3,0)</f>
        <v>龙骨护腕</v>
      </c>
      <c r="F6818" s="20">
        <f t="shared" si="451"/>
        <v>51026</v>
      </c>
      <c r="G6818" s="20">
        <f t="shared" si="452"/>
        <v>51026</v>
      </c>
      <c r="H6818" s="21" t="str">
        <f>VLOOKUP(B6818,属性中转表!A:F,6,FALSE)</f>
        <v>"hp":40500,"atk":1125</v>
      </c>
      <c r="I6818" s="20" t="str">
        <f>IF(VLOOKUP(B6818,属性中转表!A:G,7,FALSE)=0,"",VLOOKUP(VLOOKUP(B6818,属性中转表!A:G,7,FALSE),属性中转表!$K$2:$P$21,6,0))&amp;IF(VLOOKUP(B6818,属性中转表!A:G,7,FALSE)&gt;=50,VLOOKUP(A6818,英雄数据表!A:K,9,0),IF(VLOOKUP(B6818,属性中转表!A:G,7,FALSE)&gt;=25,VLOOKUP(A6818,英雄数据表!A:K,5,0),""))</f>
        <v>"atk":300,"hp":5000,"undpspro":50</v>
      </c>
      <c r="J6818" s="20" t="str">
        <f>IF(I6818="","",属性中转表!$I$1&amp;(IF(VLOOKUP(B6818,属性中转表!A:G,7,FALSE)=0,0,VLOOKUP(VLOOKUP(B6818,属性中转表!A:G,7,FALSE),属性中转表!$K$2:$P$21,4,0)))+IFERROR(VLOOKUP(A6818,英雄数据表!A:K,IF(武魂!B6818&gt;=50,10,IF(武魂!B6818&gt;=25,6)),0),0))</f>
        <v>,"dpspro":0</v>
      </c>
      <c r="K6818" s="32" t="str">
        <f t="shared" si="453"/>
        <v>"atk":300,"hp":5000,"undpspro":50,"dpspro":0</v>
      </c>
      <c r="L6818" s="20" t="str">
        <f>IF(B6818&gt;=50,VLOOKUP(A6818,英雄数据表!A:L,11,FALSE),IF(B6818&gt;=25,VLOOKUP(A6818,英雄数据表!A:L,7,0),""))</f>
        <v/>
      </c>
      <c r="M6818" s="20" t="str">
        <f>IFERROR(VLOOKUP(B6818,属性中转表!$K$2:$O$21,5,FALSE),"")</f>
        <v/>
      </c>
      <c r="N6818" s="20" t="str">
        <f>IF(B6818=25,VLOOKUP(A6818,英雄数据表!A:L,8,FALSE),IF(B6818=50,VLOOKUP(A6818,英雄数据表!A:L,12,0),""))</f>
        <v/>
      </c>
    </row>
    <row r="6819" spans="1:14" x14ac:dyDescent="0.3">
      <c r="A6819" s="20">
        <v>51026</v>
      </c>
      <c r="B6819" s="21">
        <f t="shared" si="450"/>
        <v>18</v>
      </c>
      <c r="C6819" s="21">
        <v>5</v>
      </c>
      <c r="D6819" s="21">
        <f>VLOOKUP(A6819,英雄数据表!A:D,4,0)</f>
        <v>5</v>
      </c>
      <c r="E6819" s="20" t="str">
        <f>VLOOKUP(A6819,英雄数据表!A:C,3,0)</f>
        <v>龙骨护腕</v>
      </c>
      <c r="F6819" s="20">
        <f t="shared" si="451"/>
        <v>51026</v>
      </c>
      <c r="G6819" s="20">
        <f t="shared" si="452"/>
        <v>51026</v>
      </c>
      <c r="H6819" s="21" t="str">
        <f>VLOOKUP(B6819,属性中转表!A:F,6,FALSE)</f>
        <v>"hp":43200,"atk":1200</v>
      </c>
      <c r="I6819" s="20" t="str">
        <f>IF(VLOOKUP(B6819,属性中转表!A:G,7,FALSE)=0,"",VLOOKUP(VLOOKUP(B6819,属性中转表!A:G,7,FALSE),属性中转表!$K$2:$P$21,6,0))&amp;IF(VLOOKUP(B6819,属性中转表!A:G,7,FALSE)&gt;=50,VLOOKUP(A6819,英雄数据表!A:K,9,0),IF(VLOOKUP(B6819,属性中转表!A:G,7,FALSE)&gt;=25,VLOOKUP(A6819,英雄数据表!A:K,5,0),""))</f>
        <v>"atk":300,"hp":5000,"undpspro":50</v>
      </c>
      <c r="J6819" s="20" t="str">
        <f>IF(I6819="","",属性中转表!$I$1&amp;(IF(VLOOKUP(B6819,属性中转表!A:G,7,FALSE)=0,0,VLOOKUP(VLOOKUP(B6819,属性中转表!A:G,7,FALSE),属性中转表!$K$2:$P$21,4,0)))+IFERROR(VLOOKUP(A6819,英雄数据表!A:K,IF(武魂!B6819&gt;=50,10,IF(武魂!B6819&gt;=25,6)),0),0))</f>
        <v>,"dpspro":0</v>
      </c>
      <c r="K6819" s="32" t="str">
        <f t="shared" si="453"/>
        <v>"atk":300,"hp":5000,"undpspro":50,"dpspro":0</v>
      </c>
      <c r="L6819" s="20" t="str">
        <f>IF(B6819&gt;=50,VLOOKUP(A6819,英雄数据表!A:L,11,FALSE),IF(B6819&gt;=25,VLOOKUP(A6819,英雄数据表!A:L,7,0),""))</f>
        <v/>
      </c>
      <c r="M6819" s="20" t="str">
        <f>IFERROR(VLOOKUP(B6819,属性中转表!$K$2:$O$21,5,FALSE),"")</f>
        <v/>
      </c>
      <c r="N6819" s="20" t="str">
        <f>IF(B6819=25,VLOOKUP(A6819,英雄数据表!A:L,8,FALSE),IF(B6819=50,VLOOKUP(A6819,英雄数据表!A:L,12,0),""))</f>
        <v/>
      </c>
    </row>
    <row r="6820" spans="1:14" x14ac:dyDescent="0.3">
      <c r="A6820" s="20">
        <v>51026</v>
      </c>
      <c r="B6820" s="21">
        <f t="shared" si="450"/>
        <v>19</v>
      </c>
      <c r="C6820" s="21">
        <v>5</v>
      </c>
      <c r="D6820" s="21">
        <f>VLOOKUP(A6820,英雄数据表!A:D,4,0)</f>
        <v>5</v>
      </c>
      <c r="E6820" s="20" t="str">
        <f>VLOOKUP(A6820,英雄数据表!A:C,3,0)</f>
        <v>龙骨护腕</v>
      </c>
      <c r="F6820" s="20">
        <f t="shared" si="451"/>
        <v>51026</v>
      </c>
      <c r="G6820" s="20">
        <f t="shared" si="452"/>
        <v>51026</v>
      </c>
      <c r="H6820" s="21" t="str">
        <f>VLOOKUP(B6820,属性中转表!A:F,6,FALSE)</f>
        <v>"hp":45900,"atk":1275</v>
      </c>
      <c r="I6820" s="20" t="str">
        <f>IF(VLOOKUP(B6820,属性中转表!A:G,7,FALSE)=0,"",VLOOKUP(VLOOKUP(B6820,属性中转表!A:G,7,FALSE),属性中转表!$K$2:$P$21,6,0))&amp;IF(VLOOKUP(B6820,属性中转表!A:G,7,FALSE)&gt;=50,VLOOKUP(A6820,英雄数据表!A:K,9,0),IF(VLOOKUP(B6820,属性中转表!A:G,7,FALSE)&gt;=25,VLOOKUP(A6820,英雄数据表!A:K,5,0),""))</f>
        <v>"atk":300,"hp":5000,"undpspro":50</v>
      </c>
      <c r="J6820" s="20" t="str">
        <f>IF(I6820="","",属性中转表!$I$1&amp;(IF(VLOOKUP(B6820,属性中转表!A:G,7,FALSE)=0,0,VLOOKUP(VLOOKUP(B6820,属性中转表!A:G,7,FALSE),属性中转表!$K$2:$P$21,4,0)))+IFERROR(VLOOKUP(A6820,英雄数据表!A:K,IF(武魂!B6820&gt;=50,10,IF(武魂!B6820&gt;=25,6)),0),0))</f>
        <v>,"dpspro":0</v>
      </c>
      <c r="K6820" s="32" t="str">
        <f t="shared" si="453"/>
        <v>"atk":300,"hp":5000,"undpspro":50,"dpspro":0</v>
      </c>
      <c r="L6820" s="20" t="str">
        <f>IF(B6820&gt;=50,VLOOKUP(A6820,英雄数据表!A:L,11,FALSE),IF(B6820&gt;=25,VLOOKUP(A6820,英雄数据表!A:L,7,0),""))</f>
        <v/>
      </c>
      <c r="M6820" s="20" t="str">
        <f>IFERROR(VLOOKUP(B6820,属性中转表!$K$2:$O$21,5,FALSE),"")</f>
        <v/>
      </c>
      <c r="N6820" s="20" t="str">
        <f>IF(B6820=25,VLOOKUP(A6820,英雄数据表!A:L,8,FALSE),IF(B6820=50,VLOOKUP(A6820,英雄数据表!A:L,12,0),""))</f>
        <v/>
      </c>
    </row>
    <row r="6821" spans="1:14" x14ac:dyDescent="0.3">
      <c r="A6821" s="20">
        <v>51026</v>
      </c>
      <c r="B6821" s="21">
        <f t="shared" si="450"/>
        <v>20</v>
      </c>
      <c r="C6821" s="21">
        <v>5</v>
      </c>
      <c r="D6821" s="21">
        <f>VLOOKUP(A6821,英雄数据表!A:D,4,0)</f>
        <v>5</v>
      </c>
      <c r="E6821" s="20" t="str">
        <f>VLOOKUP(A6821,英雄数据表!A:C,3,0)</f>
        <v>龙骨护腕</v>
      </c>
      <c r="F6821" s="20">
        <f t="shared" si="451"/>
        <v>51026</v>
      </c>
      <c r="G6821" s="20">
        <f t="shared" si="452"/>
        <v>51026</v>
      </c>
      <c r="H6821" s="21" t="str">
        <f>VLOOKUP(B6821,属性中转表!A:F,6,FALSE)</f>
        <v>"hp":48600,"atk":1350</v>
      </c>
      <c r="I6821" s="20" t="str">
        <f>IF(VLOOKUP(B6821,属性中转表!A:G,7,FALSE)=0,"",VLOOKUP(VLOOKUP(B6821,属性中转表!A:G,7,FALSE),属性中转表!$K$2:$P$21,6,0))&amp;IF(VLOOKUP(B6821,属性中转表!A:G,7,FALSE)&gt;=50,VLOOKUP(A6821,英雄数据表!A:K,9,0),IF(VLOOKUP(B6821,属性中转表!A:G,7,FALSE)&gt;=25,VLOOKUP(A6821,英雄数据表!A:K,5,0),""))</f>
        <v>"atk":300,"hp":5000,"undpspro":50</v>
      </c>
      <c r="J6821" s="20" t="str">
        <f>IF(I6821="","",属性中转表!$I$1&amp;(IF(VLOOKUP(B6821,属性中转表!A:G,7,FALSE)=0,0,VLOOKUP(VLOOKUP(B6821,属性中转表!A:G,7,FALSE),属性中转表!$K$2:$P$21,4,0)))+IFERROR(VLOOKUP(A6821,英雄数据表!A:K,IF(武魂!B6821&gt;=50,10,IF(武魂!B6821&gt;=25,6)),0),0))</f>
        <v>,"dpspro":50</v>
      </c>
      <c r="K6821" s="32" t="str">
        <f t="shared" si="453"/>
        <v>"atk":300,"hp":5000,"undpspro":50,"dpspro":50</v>
      </c>
      <c r="L6821" s="20" t="str">
        <f>IF(B6821&gt;=50,VLOOKUP(A6821,英雄数据表!A:L,11,FALSE),IF(B6821&gt;=25,VLOOKUP(A6821,英雄数据表!A:L,7,0),""))</f>
        <v/>
      </c>
      <c r="M6821" s="20" t="str">
        <f>IFERROR(VLOOKUP(B6821,属性中转表!$K$2:$O$21,5,FALSE),"")</f>
        <v>"dpspro":50</v>
      </c>
      <c r="N6821" s="20" t="str">
        <f>IF(B6821=25,VLOOKUP(A6821,英雄数据表!A:L,8,FALSE),IF(B6821=50,VLOOKUP(A6821,英雄数据表!A:L,12,0),""))</f>
        <v/>
      </c>
    </row>
    <row r="6822" spans="1:14" x14ac:dyDescent="0.3">
      <c r="A6822" s="20">
        <v>51026</v>
      </c>
      <c r="B6822" s="21">
        <f t="shared" si="450"/>
        <v>21</v>
      </c>
      <c r="C6822" s="21">
        <v>5</v>
      </c>
      <c r="D6822" s="21">
        <f>VLOOKUP(A6822,英雄数据表!A:D,4,0)</f>
        <v>5</v>
      </c>
      <c r="E6822" s="20" t="str">
        <f>VLOOKUP(A6822,英雄数据表!A:C,3,0)</f>
        <v>龙骨护腕</v>
      </c>
      <c r="F6822" s="20">
        <f t="shared" si="451"/>
        <v>51026</v>
      </c>
      <c r="G6822" s="20">
        <f t="shared" si="452"/>
        <v>51026</v>
      </c>
      <c r="H6822" s="21" t="str">
        <f>VLOOKUP(B6822,属性中转表!A:F,6,FALSE)</f>
        <v>"hp":52200,"atk":1450</v>
      </c>
      <c r="I6822" s="20" t="str">
        <f>IF(VLOOKUP(B6822,属性中转表!A:G,7,FALSE)=0,"",VLOOKUP(VLOOKUP(B6822,属性中转表!A:G,7,FALSE),属性中转表!$K$2:$P$21,6,0))&amp;IF(VLOOKUP(B6822,属性中转表!A:G,7,FALSE)&gt;=50,VLOOKUP(A6822,英雄数据表!A:K,9,0),IF(VLOOKUP(B6822,属性中转表!A:G,7,FALSE)&gt;=25,VLOOKUP(A6822,英雄数据表!A:K,5,0),""))</f>
        <v>"atk":300,"hp":5000,"undpspro":50</v>
      </c>
      <c r="J6822" s="20" t="str">
        <f>IF(I6822="","",属性中转表!$I$1&amp;(IF(VLOOKUP(B6822,属性中转表!A:G,7,FALSE)=0,0,VLOOKUP(VLOOKUP(B6822,属性中转表!A:G,7,FALSE),属性中转表!$K$2:$P$21,4,0)))+IFERROR(VLOOKUP(A6822,英雄数据表!A:K,IF(武魂!B6822&gt;=50,10,IF(武魂!B6822&gt;=25,6)),0),0))</f>
        <v>,"dpspro":50</v>
      </c>
      <c r="K6822" s="32" t="str">
        <f t="shared" si="453"/>
        <v>"atk":300,"hp":5000,"undpspro":50,"dpspro":50</v>
      </c>
      <c r="L6822" s="20" t="str">
        <f>IF(B6822&gt;=50,VLOOKUP(A6822,英雄数据表!A:L,11,FALSE),IF(B6822&gt;=25,VLOOKUP(A6822,英雄数据表!A:L,7,0),""))</f>
        <v/>
      </c>
      <c r="M6822" s="20" t="str">
        <f>IFERROR(VLOOKUP(B6822,属性中转表!$K$2:$O$21,5,FALSE),"")</f>
        <v/>
      </c>
      <c r="N6822" s="20" t="str">
        <f>IF(B6822=25,VLOOKUP(A6822,英雄数据表!A:L,8,FALSE),IF(B6822=50,VLOOKUP(A6822,英雄数据表!A:L,12,0),""))</f>
        <v/>
      </c>
    </row>
    <row r="6823" spans="1:14" x14ac:dyDescent="0.3">
      <c r="A6823" s="20">
        <v>51026</v>
      </c>
      <c r="B6823" s="21">
        <f t="shared" si="450"/>
        <v>22</v>
      </c>
      <c r="C6823" s="21">
        <v>5</v>
      </c>
      <c r="D6823" s="21">
        <f>VLOOKUP(A6823,英雄数据表!A:D,4,0)</f>
        <v>5</v>
      </c>
      <c r="E6823" s="20" t="str">
        <f>VLOOKUP(A6823,英雄数据表!A:C,3,0)</f>
        <v>龙骨护腕</v>
      </c>
      <c r="F6823" s="20">
        <f t="shared" si="451"/>
        <v>51026</v>
      </c>
      <c r="G6823" s="20">
        <f t="shared" si="452"/>
        <v>51026</v>
      </c>
      <c r="H6823" s="21" t="str">
        <f>VLOOKUP(B6823,属性中转表!A:F,6,FALSE)</f>
        <v>"hp":55800,"atk":1550</v>
      </c>
      <c r="I6823" s="20" t="str">
        <f>IF(VLOOKUP(B6823,属性中转表!A:G,7,FALSE)=0,"",VLOOKUP(VLOOKUP(B6823,属性中转表!A:G,7,FALSE),属性中转表!$K$2:$P$21,6,0))&amp;IF(VLOOKUP(B6823,属性中转表!A:G,7,FALSE)&gt;=50,VLOOKUP(A6823,英雄数据表!A:K,9,0),IF(VLOOKUP(B6823,属性中转表!A:G,7,FALSE)&gt;=25,VLOOKUP(A6823,英雄数据表!A:K,5,0),""))</f>
        <v>"atk":300,"hp":5000,"undpspro":50</v>
      </c>
      <c r="J6823" s="20" t="str">
        <f>IF(I6823="","",属性中转表!$I$1&amp;(IF(VLOOKUP(B6823,属性中转表!A:G,7,FALSE)=0,0,VLOOKUP(VLOOKUP(B6823,属性中转表!A:G,7,FALSE),属性中转表!$K$2:$P$21,4,0)))+IFERROR(VLOOKUP(A6823,英雄数据表!A:K,IF(武魂!B6823&gt;=50,10,IF(武魂!B6823&gt;=25,6)),0),0))</f>
        <v>,"dpspro":50</v>
      </c>
      <c r="K6823" s="32" t="str">
        <f t="shared" si="453"/>
        <v>"atk":300,"hp":5000,"undpspro":50,"dpspro":50</v>
      </c>
      <c r="L6823" s="20" t="str">
        <f>IF(B6823&gt;=50,VLOOKUP(A6823,英雄数据表!A:L,11,FALSE),IF(B6823&gt;=25,VLOOKUP(A6823,英雄数据表!A:L,7,0),""))</f>
        <v/>
      </c>
      <c r="M6823" s="20" t="str">
        <f>IFERROR(VLOOKUP(B6823,属性中转表!$K$2:$O$21,5,FALSE),"")</f>
        <v/>
      </c>
      <c r="N6823" s="20" t="str">
        <f>IF(B6823=25,VLOOKUP(A6823,英雄数据表!A:L,8,FALSE),IF(B6823=50,VLOOKUP(A6823,英雄数据表!A:L,12,0),""))</f>
        <v/>
      </c>
    </row>
    <row r="6824" spans="1:14" x14ac:dyDescent="0.3">
      <c r="A6824" s="20">
        <v>51026</v>
      </c>
      <c r="B6824" s="21">
        <f t="shared" si="450"/>
        <v>23</v>
      </c>
      <c r="C6824" s="21">
        <v>5</v>
      </c>
      <c r="D6824" s="21">
        <f>VLOOKUP(A6824,英雄数据表!A:D,4,0)</f>
        <v>5</v>
      </c>
      <c r="E6824" s="20" t="str">
        <f>VLOOKUP(A6824,英雄数据表!A:C,3,0)</f>
        <v>龙骨护腕</v>
      </c>
      <c r="F6824" s="20">
        <f t="shared" si="451"/>
        <v>51026</v>
      </c>
      <c r="G6824" s="20">
        <f t="shared" si="452"/>
        <v>51026</v>
      </c>
      <c r="H6824" s="21" t="str">
        <f>VLOOKUP(B6824,属性中转表!A:F,6,FALSE)</f>
        <v>"hp":59400,"atk":1650</v>
      </c>
      <c r="I6824" s="20" t="str">
        <f>IF(VLOOKUP(B6824,属性中转表!A:G,7,FALSE)=0,"",VLOOKUP(VLOOKUP(B6824,属性中转表!A:G,7,FALSE),属性中转表!$K$2:$P$21,6,0))&amp;IF(VLOOKUP(B6824,属性中转表!A:G,7,FALSE)&gt;=50,VLOOKUP(A6824,英雄数据表!A:K,9,0),IF(VLOOKUP(B6824,属性中转表!A:G,7,FALSE)&gt;=25,VLOOKUP(A6824,英雄数据表!A:K,5,0),""))</f>
        <v>"atk":300,"hp":5000,"undpspro":50</v>
      </c>
      <c r="J6824" s="20" t="str">
        <f>IF(I6824="","",属性中转表!$I$1&amp;(IF(VLOOKUP(B6824,属性中转表!A:G,7,FALSE)=0,0,VLOOKUP(VLOOKUP(B6824,属性中转表!A:G,7,FALSE),属性中转表!$K$2:$P$21,4,0)))+IFERROR(VLOOKUP(A6824,英雄数据表!A:K,IF(武魂!B6824&gt;=50,10,IF(武魂!B6824&gt;=25,6)),0),0))</f>
        <v>,"dpspro":50</v>
      </c>
      <c r="K6824" s="32" t="str">
        <f t="shared" si="453"/>
        <v>"atk":300,"hp":5000,"undpspro":50,"dpspro":50</v>
      </c>
      <c r="L6824" s="20" t="str">
        <f>IF(B6824&gt;=50,VLOOKUP(A6824,英雄数据表!A:L,11,FALSE),IF(B6824&gt;=25,VLOOKUP(A6824,英雄数据表!A:L,7,0),""))</f>
        <v/>
      </c>
      <c r="M6824" s="20" t="str">
        <f>IFERROR(VLOOKUP(B6824,属性中转表!$K$2:$O$21,5,FALSE),"")</f>
        <v/>
      </c>
      <c r="N6824" s="20" t="str">
        <f>IF(B6824=25,VLOOKUP(A6824,英雄数据表!A:L,8,FALSE),IF(B6824=50,VLOOKUP(A6824,英雄数据表!A:L,12,0),""))</f>
        <v/>
      </c>
    </row>
    <row r="6825" spans="1:14" x14ac:dyDescent="0.3">
      <c r="A6825" s="20">
        <v>51026</v>
      </c>
      <c r="B6825" s="21">
        <f t="shared" si="450"/>
        <v>24</v>
      </c>
      <c r="C6825" s="21">
        <v>5</v>
      </c>
      <c r="D6825" s="21">
        <f>VLOOKUP(A6825,英雄数据表!A:D,4,0)</f>
        <v>5</v>
      </c>
      <c r="E6825" s="20" t="str">
        <f>VLOOKUP(A6825,英雄数据表!A:C,3,0)</f>
        <v>龙骨护腕</v>
      </c>
      <c r="F6825" s="20">
        <f t="shared" si="451"/>
        <v>51026</v>
      </c>
      <c r="G6825" s="20">
        <f t="shared" si="452"/>
        <v>51026</v>
      </c>
      <c r="H6825" s="21" t="str">
        <f>VLOOKUP(B6825,属性中转表!A:F,6,FALSE)</f>
        <v>"hp":63000,"atk":1750</v>
      </c>
      <c r="I6825" s="20" t="str">
        <f>IF(VLOOKUP(B6825,属性中转表!A:G,7,FALSE)=0,"",VLOOKUP(VLOOKUP(B6825,属性中转表!A:G,7,FALSE),属性中转表!$K$2:$P$21,6,0))&amp;IF(VLOOKUP(B6825,属性中转表!A:G,7,FALSE)&gt;=50,VLOOKUP(A6825,英雄数据表!A:K,9,0),IF(VLOOKUP(B6825,属性中转表!A:G,7,FALSE)&gt;=25,VLOOKUP(A6825,英雄数据表!A:K,5,0),""))</f>
        <v>"atk":300,"hp":5000,"undpspro":50</v>
      </c>
      <c r="J6825" s="20" t="str">
        <f>IF(I6825="","",属性中转表!$I$1&amp;(IF(VLOOKUP(B6825,属性中转表!A:G,7,FALSE)=0,0,VLOOKUP(VLOOKUP(B6825,属性中转表!A:G,7,FALSE),属性中转表!$K$2:$P$21,4,0)))+IFERROR(VLOOKUP(A6825,英雄数据表!A:K,IF(武魂!B6825&gt;=50,10,IF(武魂!B6825&gt;=25,6)),0),0))</f>
        <v>,"dpspro":50</v>
      </c>
      <c r="K6825" s="32" t="str">
        <f t="shared" si="453"/>
        <v>"atk":300,"hp":5000,"undpspro":50,"dpspro":50</v>
      </c>
      <c r="L6825" s="20" t="str">
        <f>IF(B6825&gt;=50,VLOOKUP(A6825,英雄数据表!A:L,11,FALSE),IF(B6825&gt;=25,VLOOKUP(A6825,英雄数据表!A:L,7,0),""))</f>
        <v/>
      </c>
      <c r="M6825" s="20" t="str">
        <f>IFERROR(VLOOKUP(B6825,属性中转表!$K$2:$O$21,5,FALSE),"")</f>
        <v/>
      </c>
      <c r="N6825" s="20" t="str">
        <f>IF(B6825=25,VLOOKUP(A6825,英雄数据表!A:L,8,FALSE),IF(B6825=50,VLOOKUP(A6825,英雄数据表!A:L,12,0),""))</f>
        <v/>
      </c>
    </row>
    <row r="6826" spans="1:14" x14ac:dyDescent="0.3">
      <c r="A6826" s="20">
        <v>51026</v>
      </c>
      <c r="B6826" s="21">
        <f t="shared" si="450"/>
        <v>25</v>
      </c>
      <c r="C6826" s="21">
        <v>5</v>
      </c>
      <c r="D6826" s="21">
        <f>VLOOKUP(A6826,英雄数据表!A:D,4,0)</f>
        <v>5</v>
      </c>
      <c r="E6826" s="20" t="str">
        <f>VLOOKUP(A6826,英雄数据表!A:C,3,0)</f>
        <v>龙骨护腕</v>
      </c>
      <c r="F6826" s="20">
        <f t="shared" si="451"/>
        <v>51026</v>
      </c>
      <c r="G6826" s="20">
        <f t="shared" si="452"/>
        <v>51026</v>
      </c>
      <c r="H6826" s="21" t="str">
        <f>VLOOKUP(B6826,属性中转表!A:F,6,FALSE)</f>
        <v>"hp":66600,"atk":1850</v>
      </c>
      <c r="I6826" s="20" t="str">
        <f>IF(VLOOKUP(B6826,属性中转表!A:G,7,FALSE)=0,"",VLOOKUP(VLOOKUP(B6826,属性中转表!A:G,7,FALSE),属性中转表!$K$2:$P$21,6,0))&amp;IF(VLOOKUP(B6826,属性中转表!A:G,7,FALSE)&gt;=50,VLOOKUP(A6826,英雄数据表!A:K,9,0),IF(VLOOKUP(B6826,属性中转表!A:G,7,FALSE)&gt;=25,VLOOKUP(A6826,英雄数据表!A:K,5,0),""))</f>
        <v>"atk":300,"hp":5000,"undpspro":50,"hppro":60</v>
      </c>
      <c r="J6826" s="20" t="str">
        <f>IF(I6826="","",属性中转表!$I$1&amp;(IF(VLOOKUP(B6826,属性中转表!A:G,7,FALSE)=0,0,VLOOKUP(VLOOKUP(B6826,属性中转表!A:G,7,FALSE),属性中转表!$K$2:$P$21,4,0)))+IFERROR(VLOOKUP(A6826,英雄数据表!A:K,IF(武魂!B6826&gt;=50,10,IF(武魂!B6826&gt;=25,6)),0),0))</f>
        <v>,"dpspro":50</v>
      </c>
      <c r="K6826" s="32" t="str">
        <f t="shared" si="453"/>
        <v>"atk":300,"hp":5000,"undpspro":50,"hppro":60,"dpspro":50</v>
      </c>
      <c r="L6826" s="20" t="str">
        <f>IF(B6826&gt;=50,VLOOKUP(A6826,英雄数据表!A:L,11,FALSE),IF(B6826&gt;=25,VLOOKUP(A6826,英雄数据表!A:L,7,0),""))</f>
        <v>"5102601004"</v>
      </c>
      <c r="M6826" s="20" t="str">
        <f>IFERROR(VLOOKUP(B6826,属性中转表!$K$2:$O$21,5,FALSE),"")</f>
        <v/>
      </c>
      <c r="N6826" s="20" t="str">
        <f>IF(B6826=25,VLOOKUP(A6826,英雄数据表!A:L,8,FALSE),IF(B6826=50,VLOOKUP(A6826,英雄数据表!A:L,12,0),""))</f>
        <v>生命增加6%，战斗中每有一名光暗阵营友方英雄存活伤害+3%</v>
      </c>
    </row>
    <row r="6827" spans="1:14" x14ac:dyDescent="0.3">
      <c r="A6827" s="20">
        <v>51026</v>
      </c>
      <c r="B6827" s="21">
        <f t="shared" si="450"/>
        <v>26</v>
      </c>
      <c r="C6827" s="21">
        <v>5</v>
      </c>
      <c r="D6827" s="21">
        <f>VLOOKUP(A6827,英雄数据表!A:D,4,0)</f>
        <v>5</v>
      </c>
      <c r="E6827" s="20" t="str">
        <f>VLOOKUP(A6827,英雄数据表!A:C,3,0)</f>
        <v>龙骨护腕</v>
      </c>
      <c r="F6827" s="20">
        <f t="shared" si="451"/>
        <v>51026</v>
      </c>
      <c r="G6827" s="20">
        <f t="shared" si="452"/>
        <v>51026</v>
      </c>
      <c r="H6827" s="21" t="str">
        <f>VLOOKUP(B6827,属性中转表!A:F,6,FALSE)</f>
        <v>"hp":70200,"atk":1950</v>
      </c>
      <c r="I6827" s="20" t="str">
        <f>IF(VLOOKUP(B6827,属性中转表!A:G,7,FALSE)=0,"",VLOOKUP(VLOOKUP(B6827,属性中转表!A:G,7,FALSE),属性中转表!$K$2:$P$21,6,0))&amp;IF(VLOOKUP(B6827,属性中转表!A:G,7,FALSE)&gt;=50,VLOOKUP(A6827,英雄数据表!A:K,9,0),IF(VLOOKUP(B6827,属性中转表!A:G,7,FALSE)&gt;=25,VLOOKUP(A6827,英雄数据表!A:K,5,0),""))</f>
        <v>"atk":300,"hp":5000,"undpspro":50,"hppro":60</v>
      </c>
      <c r="J6827" s="20" t="str">
        <f>IF(I6827="","",属性中转表!$I$1&amp;(IF(VLOOKUP(B6827,属性中转表!A:G,7,FALSE)=0,0,VLOOKUP(VLOOKUP(B6827,属性中转表!A:G,7,FALSE),属性中转表!$K$2:$P$21,4,0)))+IFERROR(VLOOKUP(A6827,英雄数据表!A:K,IF(武魂!B6827&gt;=50,10,IF(武魂!B6827&gt;=25,6)),0),0))</f>
        <v>,"dpspro":50</v>
      </c>
      <c r="K6827" s="32" t="str">
        <f t="shared" si="453"/>
        <v>"atk":300,"hp":5000,"undpspro":50,"hppro":60,"dpspro":50</v>
      </c>
      <c r="L6827" s="20" t="str">
        <f>IF(B6827&gt;=50,VLOOKUP(A6827,英雄数据表!A:L,11,FALSE),IF(B6827&gt;=25,VLOOKUP(A6827,英雄数据表!A:L,7,0),""))</f>
        <v>"5102601004"</v>
      </c>
      <c r="M6827" s="20" t="str">
        <f>IFERROR(VLOOKUP(B6827,属性中转表!$K$2:$O$21,5,FALSE),"")</f>
        <v/>
      </c>
      <c r="N6827" s="20" t="str">
        <f>IF(B6827=25,VLOOKUP(A6827,英雄数据表!A:L,8,FALSE),IF(B6827=50,VLOOKUP(A6827,英雄数据表!A:L,12,0),""))</f>
        <v/>
      </c>
    </row>
    <row r="6828" spans="1:14" x14ac:dyDescent="0.3">
      <c r="A6828" s="20">
        <v>51026</v>
      </c>
      <c r="B6828" s="21">
        <f t="shared" si="450"/>
        <v>27</v>
      </c>
      <c r="C6828" s="21">
        <v>5</v>
      </c>
      <c r="D6828" s="21">
        <f>VLOOKUP(A6828,英雄数据表!A:D,4,0)</f>
        <v>5</v>
      </c>
      <c r="E6828" s="20" t="str">
        <f>VLOOKUP(A6828,英雄数据表!A:C,3,0)</f>
        <v>龙骨护腕</v>
      </c>
      <c r="F6828" s="20">
        <f t="shared" si="451"/>
        <v>51026</v>
      </c>
      <c r="G6828" s="20">
        <f t="shared" si="452"/>
        <v>51026</v>
      </c>
      <c r="H6828" s="21" t="str">
        <f>VLOOKUP(B6828,属性中转表!A:F,6,FALSE)</f>
        <v>"hp":73800,"atk":2050</v>
      </c>
      <c r="I6828" s="20" t="str">
        <f>IF(VLOOKUP(B6828,属性中转表!A:G,7,FALSE)=0,"",VLOOKUP(VLOOKUP(B6828,属性中转表!A:G,7,FALSE),属性中转表!$K$2:$P$21,6,0))&amp;IF(VLOOKUP(B6828,属性中转表!A:G,7,FALSE)&gt;=50,VLOOKUP(A6828,英雄数据表!A:K,9,0),IF(VLOOKUP(B6828,属性中转表!A:G,7,FALSE)&gt;=25,VLOOKUP(A6828,英雄数据表!A:K,5,0),""))</f>
        <v>"atk":300,"hp":5000,"undpspro":50,"hppro":60</v>
      </c>
      <c r="J6828" s="20" t="str">
        <f>IF(I6828="","",属性中转表!$I$1&amp;(IF(VLOOKUP(B6828,属性中转表!A:G,7,FALSE)=0,0,VLOOKUP(VLOOKUP(B6828,属性中转表!A:G,7,FALSE),属性中转表!$K$2:$P$21,4,0)))+IFERROR(VLOOKUP(A6828,英雄数据表!A:K,IF(武魂!B6828&gt;=50,10,IF(武魂!B6828&gt;=25,6)),0),0))</f>
        <v>,"dpspro":50</v>
      </c>
      <c r="K6828" s="32" t="str">
        <f t="shared" si="453"/>
        <v>"atk":300,"hp":5000,"undpspro":50,"hppro":60,"dpspro":50</v>
      </c>
      <c r="L6828" s="20" t="str">
        <f>IF(B6828&gt;=50,VLOOKUP(A6828,英雄数据表!A:L,11,FALSE),IF(B6828&gt;=25,VLOOKUP(A6828,英雄数据表!A:L,7,0),""))</f>
        <v>"5102601004"</v>
      </c>
      <c r="M6828" s="20" t="str">
        <f>IFERROR(VLOOKUP(B6828,属性中转表!$K$2:$O$21,5,FALSE),"")</f>
        <v/>
      </c>
      <c r="N6828" s="20" t="str">
        <f>IF(B6828=25,VLOOKUP(A6828,英雄数据表!A:L,8,FALSE),IF(B6828=50,VLOOKUP(A6828,英雄数据表!A:L,12,0),""))</f>
        <v/>
      </c>
    </row>
    <row r="6829" spans="1:14" x14ac:dyDescent="0.3">
      <c r="A6829" s="20">
        <v>51026</v>
      </c>
      <c r="B6829" s="21">
        <f t="shared" si="450"/>
        <v>28</v>
      </c>
      <c r="C6829" s="21">
        <v>5</v>
      </c>
      <c r="D6829" s="21">
        <f>VLOOKUP(A6829,英雄数据表!A:D,4,0)</f>
        <v>5</v>
      </c>
      <c r="E6829" s="20" t="str">
        <f>VLOOKUP(A6829,英雄数据表!A:C,3,0)</f>
        <v>龙骨护腕</v>
      </c>
      <c r="F6829" s="20">
        <f t="shared" si="451"/>
        <v>51026</v>
      </c>
      <c r="G6829" s="20">
        <f t="shared" si="452"/>
        <v>51026</v>
      </c>
      <c r="H6829" s="21" t="str">
        <f>VLOOKUP(B6829,属性中转表!A:F,6,FALSE)</f>
        <v>"hp":77400,"atk":2150</v>
      </c>
      <c r="I6829" s="20" t="str">
        <f>IF(VLOOKUP(B6829,属性中转表!A:G,7,FALSE)=0,"",VLOOKUP(VLOOKUP(B6829,属性中转表!A:G,7,FALSE),属性中转表!$K$2:$P$21,6,0))&amp;IF(VLOOKUP(B6829,属性中转表!A:G,7,FALSE)&gt;=50,VLOOKUP(A6829,英雄数据表!A:K,9,0),IF(VLOOKUP(B6829,属性中转表!A:G,7,FALSE)&gt;=25,VLOOKUP(A6829,英雄数据表!A:K,5,0),""))</f>
        <v>"atk":300,"hp":5000,"undpspro":50,"hppro":60</v>
      </c>
      <c r="J6829" s="20" t="str">
        <f>IF(I6829="","",属性中转表!$I$1&amp;(IF(VLOOKUP(B6829,属性中转表!A:G,7,FALSE)=0,0,VLOOKUP(VLOOKUP(B6829,属性中转表!A:G,7,FALSE),属性中转表!$K$2:$P$21,4,0)))+IFERROR(VLOOKUP(A6829,英雄数据表!A:K,IF(武魂!B6829&gt;=50,10,IF(武魂!B6829&gt;=25,6)),0),0))</f>
        <v>,"dpspro":50</v>
      </c>
      <c r="K6829" s="32" t="str">
        <f t="shared" si="453"/>
        <v>"atk":300,"hp":5000,"undpspro":50,"hppro":60,"dpspro":50</v>
      </c>
      <c r="L6829" s="20" t="str">
        <f>IF(B6829&gt;=50,VLOOKUP(A6829,英雄数据表!A:L,11,FALSE),IF(B6829&gt;=25,VLOOKUP(A6829,英雄数据表!A:L,7,0),""))</f>
        <v>"5102601004"</v>
      </c>
      <c r="M6829" s="20" t="str">
        <f>IFERROR(VLOOKUP(B6829,属性中转表!$K$2:$O$21,5,FALSE),"")</f>
        <v/>
      </c>
      <c r="N6829" s="20" t="str">
        <f>IF(B6829=25,VLOOKUP(A6829,英雄数据表!A:L,8,FALSE),IF(B6829=50,VLOOKUP(A6829,英雄数据表!A:L,12,0),""))</f>
        <v/>
      </c>
    </row>
    <row r="6830" spans="1:14" x14ac:dyDescent="0.3">
      <c r="A6830" s="20">
        <v>51026</v>
      </c>
      <c r="B6830" s="21">
        <f t="shared" si="450"/>
        <v>29</v>
      </c>
      <c r="C6830" s="21">
        <v>5</v>
      </c>
      <c r="D6830" s="21">
        <f>VLOOKUP(A6830,英雄数据表!A:D,4,0)</f>
        <v>5</v>
      </c>
      <c r="E6830" s="20" t="str">
        <f>VLOOKUP(A6830,英雄数据表!A:C,3,0)</f>
        <v>龙骨护腕</v>
      </c>
      <c r="F6830" s="20">
        <f t="shared" si="451"/>
        <v>51026</v>
      </c>
      <c r="G6830" s="20">
        <f t="shared" si="452"/>
        <v>51026</v>
      </c>
      <c r="H6830" s="21" t="str">
        <f>VLOOKUP(B6830,属性中转表!A:F,6,FALSE)</f>
        <v>"hp":81000,"atk":2250</v>
      </c>
      <c r="I6830" s="20" t="str">
        <f>IF(VLOOKUP(B6830,属性中转表!A:G,7,FALSE)=0,"",VLOOKUP(VLOOKUP(B6830,属性中转表!A:G,7,FALSE),属性中转表!$K$2:$P$21,6,0))&amp;IF(VLOOKUP(B6830,属性中转表!A:G,7,FALSE)&gt;=50,VLOOKUP(A6830,英雄数据表!A:K,9,0),IF(VLOOKUP(B6830,属性中转表!A:G,7,FALSE)&gt;=25,VLOOKUP(A6830,英雄数据表!A:K,5,0),""))</f>
        <v>"atk":300,"hp":5000,"undpspro":50,"hppro":60</v>
      </c>
      <c r="J6830" s="20" t="str">
        <f>IF(I6830="","",属性中转表!$I$1&amp;(IF(VLOOKUP(B6830,属性中转表!A:G,7,FALSE)=0,0,VLOOKUP(VLOOKUP(B6830,属性中转表!A:G,7,FALSE),属性中转表!$K$2:$P$21,4,0)))+IFERROR(VLOOKUP(A6830,英雄数据表!A:K,IF(武魂!B6830&gt;=50,10,IF(武魂!B6830&gt;=25,6)),0),0))</f>
        <v>,"dpspro":50</v>
      </c>
      <c r="K6830" s="32" t="str">
        <f t="shared" si="453"/>
        <v>"atk":300,"hp":5000,"undpspro":50,"hppro":60,"dpspro":50</v>
      </c>
      <c r="L6830" s="20" t="str">
        <f>IF(B6830&gt;=50,VLOOKUP(A6830,英雄数据表!A:L,11,FALSE),IF(B6830&gt;=25,VLOOKUP(A6830,英雄数据表!A:L,7,0),""))</f>
        <v>"5102601004"</v>
      </c>
      <c r="M6830" s="20" t="str">
        <f>IFERROR(VLOOKUP(B6830,属性中转表!$K$2:$O$21,5,FALSE),"")</f>
        <v/>
      </c>
      <c r="N6830" s="20" t="str">
        <f>IF(B6830=25,VLOOKUP(A6830,英雄数据表!A:L,8,FALSE),IF(B6830=50,VLOOKUP(A6830,英雄数据表!A:L,12,0),""))</f>
        <v/>
      </c>
    </row>
    <row r="6831" spans="1:14" x14ac:dyDescent="0.3">
      <c r="A6831" s="20">
        <v>51026</v>
      </c>
      <c r="B6831" s="21">
        <f t="shared" si="450"/>
        <v>30</v>
      </c>
      <c r="C6831" s="21">
        <v>5</v>
      </c>
      <c r="D6831" s="21">
        <f>VLOOKUP(A6831,英雄数据表!A:D,4,0)</f>
        <v>5</v>
      </c>
      <c r="E6831" s="20" t="str">
        <f>VLOOKUP(A6831,英雄数据表!A:C,3,0)</f>
        <v>龙骨护腕</v>
      </c>
      <c r="F6831" s="20">
        <f t="shared" si="451"/>
        <v>51026</v>
      </c>
      <c r="G6831" s="20">
        <f t="shared" si="452"/>
        <v>51026</v>
      </c>
      <c r="H6831" s="21" t="str">
        <f>VLOOKUP(B6831,属性中转表!A:F,6,FALSE)</f>
        <v>"hp":84600,"atk":2350</v>
      </c>
      <c r="I6831" s="20" t="str">
        <f>IF(VLOOKUP(B6831,属性中转表!A:G,7,FALSE)=0,"",VLOOKUP(VLOOKUP(B6831,属性中转表!A:G,7,FALSE),属性中转表!$K$2:$P$21,6,0))&amp;IF(VLOOKUP(B6831,属性中转表!A:G,7,FALSE)&gt;=50,VLOOKUP(A6831,英雄数据表!A:K,9,0),IF(VLOOKUP(B6831,属性中转表!A:G,7,FALSE)&gt;=25,VLOOKUP(A6831,英雄数据表!A:K,5,0),""))</f>
        <v>"atk":300,"hp":5000,"undpspro":100,"hppro":60</v>
      </c>
      <c r="J6831" s="20" t="str">
        <f>IF(I6831="","",属性中转表!$I$1&amp;(IF(VLOOKUP(B6831,属性中转表!A:G,7,FALSE)=0,0,VLOOKUP(VLOOKUP(B6831,属性中转表!A:G,7,FALSE),属性中转表!$K$2:$P$21,4,0)))+IFERROR(VLOOKUP(A6831,英雄数据表!A:K,IF(武魂!B6831&gt;=50,10,IF(武魂!B6831&gt;=25,6)),0),0))</f>
        <v>,"dpspro":50</v>
      </c>
      <c r="K6831" s="32" t="str">
        <f t="shared" si="453"/>
        <v>"atk":300,"hp":5000,"undpspro":100,"hppro":60,"dpspro":50</v>
      </c>
      <c r="L6831" s="20" t="str">
        <f>IF(B6831&gt;=50,VLOOKUP(A6831,英雄数据表!A:L,11,FALSE),IF(B6831&gt;=25,VLOOKUP(A6831,英雄数据表!A:L,7,0),""))</f>
        <v>"5102601004"</v>
      </c>
      <c r="M6831" s="20" t="str">
        <f>IFERROR(VLOOKUP(B6831,属性中转表!$K$2:$O$21,5,FALSE),"")</f>
        <v>"undpspro":50</v>
      </c>
      <c r="N6831" s="20" t="str">
        <f>IF(B6831=25,VLOOKUP(A6831,英雄数据表!A:L,8,FALSE),IF(B6831=50,VLOOKUP(A6831,英雄数据表!A:L,12,0),""))</f>
        <v/>
      </c>
    </row>
    <row r="6832" spans="1:14" x14ac:dyDescent="0.3">
      <c r="A6832" s="20">
        <v>51026</v>
      </c>
      <c r="B6832" s="21">
        <f t="shared" si="450"/>
        <v>31</v>
      </c>
      <c r="C6832" s="21">
        <v>5</v>
      </c>
      <c r="D6832" s="21">
        <f>VLOOKUP(A6832,英雄数据表!A:D,4,0)</f>
        <v>5</v>
      </c>
      <c r="E6832" s="20" t="str">
        <f>VLOOKUP(A6832,英雄数据表!A:C,3,0)</f>
        <v>龙骨护腕</v>
      </c>
      <c r="F6832" s="20">
        <f t="shared" si="451"/>
        <v>51026</v>
      </c>
      <c r="G6832" s="20">
        <f t="shared" si="452"/>
        <v>51026</v>
      </c>
      <c r="H6832" s="21" t="str">
        <f>VLOOKUP(B6832,属性中转表!A:F,6,FALSE)</f>
        <v>"hp":89100,"atk":2475</v>
      </c>
      <c r="I6832" s="20" t="str">
        <f>IF(VLOOKUP(B6832,属性中转表!A:G,7,FALSE)=0,"",VLOOKUP(VLOOKUP(B6832,属性中转表!A:G,7,FALSE),属性中转表!$K$2:$P$21,6,0))&amp;IF(VLOOKUP(B6832,属性中转表!A:G,7,FALSE)&gt;=50,VLOOKUP(A6832,英雄数据表!A:K,9,0),IF(VLOOKUP(B6832,属性中转表!A:G,7,FALSE)&gt;=25,VLOOKUP(A6832,英雄数据表!A:K,5,0),""))</f>
        <v>"atk":300,"hp":5000,"undpspro":100,"hppro":60</v>
      </c>
      <c r="J6832" s="20" t="str">
        <f>IF(I6832="","",属性中转表!$I$1&amp;(IF(VLOOKUP(B6832,属性中转表!A:G,7,FALSE)=0,0,VLOOKUP(VLOOKUP(B6832,属性中转表!A:G,7,FALSE),属性中转表!$K$2:$P$21,4,0)))+IFERROR(VLOOKUP(A6832,英雄数据表!A:K,IF(武魂!B6832&gt;=50,10,IF(武魂!B6832&gt;=25,6)),0),0))</f>
        <v>,"dpspro":50</v>
      </c>
      <c r="K6832" s="32" t="str">
        <f t="shared" si="453"/>
        <v>"atk":300,"hp":5000,"undpspro":100,"hppro":60,"dpspro":50</v>
      </c>
      <c r="L6832" s="20" t="str">
        <f>IF(B6832&gt;=50,VLOOKUP(A6832,英雄数据表!A:L,11,FALSE),IF(B6832&gt;=25,VLOOKUP(A6832,英雄数据表!A:L,7,0),""))</f>
        <v>"5102601004"</v>
      </c>
      <c r="M6832" s="20" t="str">
        <f>IFERROR(VLOOKUP(B6832,属性中转表!$K$2:$O$21,5,FALSE),"")</f>
        <v/>
      </c>
      <c r="N6832" s="20" t="str">
        <f>IF(B6832=25,VLOOKUP(A6832,英雄数据表!A:L,8,FALSE),IF(B6832=50,VLOOKUP(A6832,英雄数据表!A:L,12,0),""))</f>
        <v/>
      </c>
    </row>
    <row r="6833" spans="1:14" x14ac:dyDescent="0.3">
      <c r="A6833" s="20">
        <v>51026</v>
      </c>
      <c r="B6833" s="21">
        <f t="shared" si="450"/>
        <v>32</v>
      </c>
      <c r="C6833" s="21">
        <v>5</v>
      </c>
      <c r="D6833" s="21">
        <f>VLOOKUP(A6833,英雄数据表!A:D,4,0)</f>
        <v>5</v>
      </c>
      <c r="E6833" s="20" t="str">
        <f>VLOOKUP(A6833,英雄数据表!A:C,3,0)</f>
        <v>龙骨护腕</v>
      </c>
      <c r="F6833" s="20">
        <f t="shared" si="451"/>
        <v>51026</v>
      </c>
      <c r="G6833" s="20">
        <f t="shared" si="452"/>
        <v>51026</v>
      </c>
      <c r="H6833" s="21" t="str">
        <f>VLOOKUP(B6833,属性中转表!A:F,6,FALSE)</f>
        <v>"hp":93600,"atk":2600</v>
      </c>
      <c r="I6833" s="20" t="str">
        <f>IF(VLOOKUP(B6833,属性中转表!A:G,7,FALSE)=0,"",VLOOKUP(VLOOKUP(B6833,属性中转表!A:G,7,FALSE),属性中转表!$K$2:$P$21,6,0))&amp;IF(VLOOKUP(B6833,属性中转表!A:G,7,FALSE)&gt;=50,VLOOKUP(A6833,英雄数据表!A:K,9,0),IF(VLOOKUP(B6833,属性中转表!A:G,7,FALSE)&gt;=25,VLOOKUP(A6833,英雄数据表!A:K,5,0),""))</f>
        <v>"atk":300,"hp":5000,"undpspro":100,"hppro":60</v>
      </c>
      <c r="J6833" s="20" t="str">
        <f>IF(I6833="","",属性中转表!$I$1&amp;(IF(VLOOKUP(B6833,属性中转表!A:G,7,FALSE)=0,0,VLOOKUP(VLOOKUP(B6833,属性中转表!A:G,7,FALSE),属性中转表!$K$2:$P$21,4,0)))+IFERROR(VLOOKUP(A6833,英雄数据表!A:K,IF(武魂!B6833&gt;=50,10,IF(武魂!B6833&gt;=25,6)),0),0))</f>
        <v>,"dpspro":50</v>
      </c>
      <c r="K6833" s="32" t="str">
        <f t="shared" si="453"/>
        <v>"atk":300,"hp":5000,"undpspro":100,"hppro":60,"dpspro":50</v>
      </c>
      <c r="L6833" s="20" t="str">
        <f>IF(B6833&gt;=50,VLOOKUP(A6833,英雄数据表!A:L,11,FALSE),IF(B6833&gt;=25,VLOOKUP(A6833,英雄数据表!A:L,7,0),""))</f>
        <v>"5102601004"</v>
      </c>
      <c r="M6833" s="20" t="str">
        <f>IFERROR(VLOOKUP(B6833,属性中转表!$K$2:$O$21,5,FALSE),"")</f>
        <v/>
      </c>
      <c r="N6833" s="20" t="str">
        <f>IF(B6833=25,VLOOKUP(A6833,英雄数据表!A:L,8,FALSE),IF(B6833=50,VLOOKUP(A6833,英雄数据表!A:L,12,0),""))</f>
        <v/>
      </c>
    </row>
    <row r="6834" spans="1:14" x14ac:dyDescent="0.3">
      <c r="A6834" s="20">
        <v>51026</v>
      </c>
      <c r="B6834" s="21">
        <f t="shared" si="450"/>
        <v>33</v>
      </c>
      <c r="C6834" s="21">
        <v>5</v>
      </c>
      <c r="D6834" s="21">
        <f>VLOOKUP(A6834,英雄数据表!A:D,4,0)</f>
        <v>5</v>
      </c>
      <c r="E6834" s="20" t="str">
        <f>VLOOKUP(A6834,英雄数据表!A:C,3,0)</f>
        <v>龙骨护腕</v>
      </c>
      <c r="F6834" s="20">
        <f t="shared" si="451"/>
        <v>51026</v>
      </c>
      <c r="G6834" s="20">
        <f t="shared" si="452"/>
        <v>51026</v>
      </c>
      <c r="H6834" s="21" t="str">
        <f>VLOOKUP(B6834,属性中转表!A:F,6,FALSE)</f>
        <v>"hp":98100,"atk":2725</v>
      </c>
      <c r="I6834" s="20" t="str">
        <f>IF(VLOOKUP(B6834,属性中转表!A:G,7,FALSE)=0,"",VLOOKUP(VLOOKUP(B6834,属性中转表!A:G,7,FALSE),属性中转表!$K$2:$P$21,6,0))&amp;IF(VLOOKUP(B6834,属性中转表!A:G,7,FALSE)&gt;=50,VLOOKUP(A6834,英雄数据表!A:K,9,0),IF(VLOOKUP(B6834,属性中转表!A:G,7,FALSE)&gt;=25,VLOOKUP(A6834,英雄数据表!A:K,5,0),""))</f>
        <v>"atk":300,"hp":5000,"undpspro":100,"hppro":60</v>
      </c>
      <c r="J6834" s="20" t="str">
        <f>IF(I6834="","",属性中转表!$I$1&amp;(IF(VLOOKUP(B6834,属性中转表!A:G,7,FALSE)=0,0,VLOOKUP(VLOOKUP(B6834,属性中转表!A:G,7,FALSE),属性中转表!$K$2:$P$21,4,0)))+IFERROR(VLOOKUP(A6834,英雄数据表!A:K,IF(武魂!B6834&gt;=50,10,IF(武魂!B6834&gt;=25,6)),0),0))</f>
        <v>,"dpspro":50</v>
      </c>
      <c r="K6834" s="32" t="str">
        <f t="shared" si="453"/>
        <v>"atk":300,"hp":5000,"undpspro":100,"hppro":60,"dpspro":50</v>
      </c>
      <c r="L6834" s="20" t="str">
        <f>IF(B6834&gt;=50,VLOOKUP(A6834,英雄数据表!A:L,11,FALSE),IF(B6834&gt;=25,VLOOKUP(A6834,英雄数据表!A:L,7,0),""))</f>
        <v>"5102601004"</v>
      </c>
      <c r="M6834" s="20" t="str">
        <f>IFERROR(VLOOKUP(B6834,属性中转表!$K$2:$O$21,5,FALSE),"")</f>
        <v/>
      </c>
      <c r="N6834" s="20" t="str">
        <f>IF(B6834=25,VLOOKUP(A6834,英雄数据表!A:L,8,FALSE),IF(B6834=50,VLOOKUP(A6834,英雄数据表!A:L,12,0),""))</f>
        <v/>
      </c>
    </row>
    <row r="6835" spans="1:14" x14ac:dyDescent="0.3">
      <c r="A6835" s="20">
        <v>51026</v>
      </c>
      <c r="B6835" s="21">
        <f t="shared" si="450"/>
        <v>34</v>
      </c>
      <c r="C6835" s="21">
        <v>5</v>
      </c>
      <c r="D6835" s="21">
        <f>VLOOKUP(A6835,英雄数据表!A:D,4,0)</f>
        <v>5</v>
      </c>
      <c r="E6835" s="20" t="str">
        <f>VLOOKUP(A6835,英雄数据表!A:C,3,0)</f>
        <v>龙骨护腕</v>
      </c>
      <c r="F6835" s="20">
        <f t="shared" si="451"/>
        <v>51026</v>
      </c>
      <c r="G6835" s="20">
        <f t="shared" si="452"/>
        <v>51026</v>
      </c>
      <c r="H6835" s="21" t="str">
        <f>VLOOKUP(B6835,属性中转表!A:F,6,FALSE)</f>
        <v>"hp":102600,"atk":2850</v>
      </c>
      <c r="I6835" s="20" t="str">
        <f>IF(VLOOKUP(B6835,属性中转表!A:G,7,FALSE)=0,"",VLOOKUP(VLOOKUP(B6835,属性中转表!A:G,7,FALSE),属性中转表!$K$2:$P$21,6,0))&amp;IF(VLOOKUP(B6835,属性中转表!A:G,7,FALSE)&gt;=50,VLOOKUP(A6835,英雄数据表!A:K,9,0),IF(VLOOKUP(B6835,属性中转表!A:G,7,FALSE)&gt;=25,VLOOKUP(A6835,英雄数据表!A:K,5,0),""))</f>
        <v>"atk":300,"hp":5000,"undpspro":100,"hppro":60</v>
      </c>
      <c r="J6835" s="20" t="str">
        <f>IF(I6835="","",属性中转表!$I$1&amp;(IF(VLOOKUP(B6835,属性中转表!A:G,7,FALSE)=0,0,VLOOKUP(VLOOKUP(B6835,属性中转表!A:G,7,FALSE),属性中转表!$K$2:$P$21,4,0)))+IFERROR(VLOOKUP(A6835,英雄数据表!A:K,IF(武魂!B6835&gt;=50,10,IF(武魂!B6835&gt;=25,6)),0),0))</f>
        <v>,"dpspro":50</v>
      </c>
      <c r="K6835" s="32" t="str">
        <f t="shared" si="453"/>
        <v>"atk":300,"hp":5000,"undpspro":100,"hppro":60,"dpspro":50</v>
      </c>
      <c r="L6835" s="20" t="str">
        <f>IF(B6835&gt;=50,VLOOKUP(A6835,英雄数据表!A:L,11,FALSE),IF(B6835&gt;=25,VLOOKUP(A6835,英雄数据表!A:L,7,0),""))</f>
        <v>"5102601004"</v>
      </c>
      <c r="M6835" s="20" t="str">
        <f>IFERROR(VLOOKUP(B6835,属性中转表!$K$2:$O$21,5,FALSE),"")</f>
        <v/>
      </c>
      <c r="N6835" s="20" t="str">
        <f>IF(B6835=25,VLOOKUP(A6835,英雄数据表!A:L,8,FALSE),IF(B6835=50,VLOOKUP(A6835,英雄数据表!A:L,12,0),""))</f>
        <v/>
      </c>
    </row>
    <row r="6836" spans="1:14" x14ac:dyDescent="0.3">
      <c r="A6836" s="20">
        <v>51026</v>
      </c>
      <c r="B6836" s="21">
        <f t="shared" si="450"/>
        <v>35</v>
      </c>
      <c r="C6836" s="21">
        <v>5</v>
      </c>
      <c r="D6836" s="21">
        <f>VLOOKUP(A6836,英雄数据表!A:D,4,0)</f>
        <v>5</v>
      </c>
      <c r="E6836" s="20" t="str">
        <f>VLOOKUP(A6836,英雄数据表!A:C,3,0)</f>
        <v>龙骨护腕</v>
      </c>
      <c r="F6836" s="20">
        <f t="shared" si="451"/>
        <v>51026</v>
      </c>
      <c r="G6836" s="20">
        <f t="shared" si="452"/>
        <v>51026</v>
      </c>
      <c r="H6836" s="21" t="str">
        <f>VLOOKUP(B6836,属性中转表!A:F,6,FALSE)</f>
        <v>"hp":107100,"atk":2975</v>
      </c>
      <c r="I6836" s="20" t="str">
        <f>IF(VLOOKUP(B6836,属性中转表!A:G,7,FALSE)=0,"",VLOOKUP(VLOOKUP(B6836,属性中转表!A:G,7,FALSE),属性中转表!$K$2:$P$21,6,0))&amp;IF(VLOOKUP(B6836,属性中转表!A:G,7,FALSE)&gt;=50,VLOOKUP(A6836,英雄数据表!A:K,9,0),IF(VLOOKUP(B6836,属性中转表!A:G,7,FALSE)&gt;=25,VLOOKUP(A6836,英雄数据表!A:K,5,0),""))</f>
        <v>"atk":300,"hp":5000,"undpspro":100,"hppro":60</v>
      </c>
      <c r="J6836" s="20" t="str">
        <f>IF(I6836="","",属性中转表!$I$1&amp;(IF(VLOOKUP(B6836,属性中转表!A:G,7,FALSE)=0,0,VLOOKUP(VLOOKUP(B6836,属性中转表!A:G,7,FALSE),属性中转表!$K$2:$P$21,4,0)))+IFERROR(VLOOKUP(A6836,英雄数据表!A:K,IF(武魂!B6836&gt;=50,10,IF(武魂!B6836&gt;=25,6)),0),0))</f>
        <v>,"dpspro":100</v>
      </c>
      <c r="K6836" s="32" t="str">
        <f t="shared" si="453"/>
        <v>"atk":300,"hp":5000,"undpspro":100,"hppro":60,"dpspro":100</v>
      </c>
      <c r="L6836" s="20" t="str">
        <f>IF(B6836&gt;=50,VLOOKUP(A6836,英雄数据表!A:L,11,FALSE),IF(B6836&gt;=25,VLOOKUP(A6836,英雄数据表!A:L,7,0),""))</f>
        <v>"5102601004"</v>
      </c>
      <c r="M6836" s="20" t="str">
        <f>IFERROR(VLOOKUP(B6836,属性中转表!$K$2:$O$21,5,FALSE),"")</f>
        <v>"dpspro":50</v>
      </c>
      <c r="N6836" s="20" t="str">
        <f>IF(B6836=25,VLOOKUP(A6836,英雄数据表!A:L,8,FALSE),IF(B6836=50,VLOOKUP(A6836,英雄数据表!A:L,12,0),""))</f>
        <v/>
      </c>
    </row>
    <row r="6837" spans="1:14" x14ac:dyDescent="0.3">
      <c r="A6837" s="20">
        <v>51026</v>
      </c>
      <c r="B6837" s="21">
        <f t="shared" si="450"/>
        <v>36</v>
      </c>
      <c r="C6837" s="21">
        <v>5</v>
      </c>
      <c r="D6837" s="21">
        <f>VLOOKUP(A6837,英雄数据表!A:D,4,0)</f>
        <v>5</v>
      </c>
      <c r="E6837" s="20" t="str">
        <f>VLOOKUP(A6837,英雄数据表!A:C,3,0)</f>
        <v>龙骨护腕</v>
      </c>
      <c r="F6837" s="20">
        <f t="shared" si="451"/>
        <v>51026</v>
      </c>
      <c r="G6837" s="20">
        <f t="shared" si="452"/>
        <v>51026</v>
      </c>
      <c r="H6837" s="21" t="str">
        <f>VLOOKUP(B6837,属性中转表!A:F,6,FALSE)</f>
        <v>"hp":111600,"atk":3100</v>
      </c>
      <c r="I6837" s="20" t="str">
        <f>IF(VLOOKUP(B6837,属性中转表!A:G,7,FALSE)=0,"",VLOOKUP(VLOOKUP(B6837,属性中转表!A:G,7,FALSE),属性中转表!$K$2:$P$21,6,0))&amp;IF(VLOOKUP(B6837,属性中转表!A:G,7,FALSE)&gt;=50,VLOOKUP(A6837,英雄数据表!A:K,9,0),IF(VLOOKUP(B6837,属性中转表!A:G,7,FALSE)&gt;=25,VLOOKUP(A6837,英雄数据表!A:K,5,0),""))</f>
        <v>"atk":300,"hp":5000,"undpspro":100,"hppro":60</v>
      </c>
      <c r="J6837" s="20" t="str">
        <f>IF(I6837="","",属性中转表!$I$1&amp;(IF(VLOOKUP(B6837,属性中转表!A:G,7,FALSE)=0,0,VLOOKUP(VLOOKUP(B6837,属性中转表!A:G,7,FALSE),属性中转表!$K$2:$P$21,4,0)))+IFERROR(VLOOKUP(A6837,英雄数据表!A:K,IF(武魂!B6837&gt;=50,10,IF(武魂!B6837&gt;=25,6)),0),0))</f>
        <v>,"dpspro":100</v>
      </c>
      <c r="K6837" s="32" t="str">
        <f t="shared" si="453"/>
        <v>"atk":300,"hp":5000,"undpspro":100,"hppro":60,"dpspro":100</v>
      </c>
      <c r="L6837" s="20" t="str">
        <f>IF(B6837&gt;=50,VLOOKUP(A6837,英雄数据表!A:L,11,FALSE),IF(B6837&gt;=25,VLOOKUP(A6837,英雄数据表!A:L,7,0),""))</f>
        <v>"5102601004"</v>
      </c>
      <c r="M6837" s="20" t="str">
        <f>IFERROR(VLOOKUP(B6837,属性中转表!$K$2:$O$21,5,FALSE),"")</f>
        <v/>
      </c>
      <c r="N6837" s="20" t="str">
        <f>IF(B6837=25,VLOOKUP(A6837,英雄数据表!A:L,8,FALSE),IF(B6837=50,VLOOKUP(A6837,英雄数据表!A:L,12,0),""))</f>
        <v/>
      </c>
    </row>
    <row r="6838" spans="1:14" x14ac:dyDescent="0.3">
      <c r="A6838" s="20">
        <v>51026</v>
      </c>
      <c r="B6838" s="21">
        <f t="shared" si="450"/>
        <v>37</v>
      </c>
      <c r="C6838" s="21">
        <v>5</v>
      </c>
      <c r="D6838" s="21">
        <f>VLOOKUP(A6838,英雄数据表!A:D,4,0)</f>
        <v>5</v>
      </c>
      <c r="E6838" s="20" t="str">
        <f>VLOOKUP(A6838,英雄数据表!A:C,3,0)</f>
        <v>龙骨护腕</v>
      </c>
      <c r="F6838" s="20">
        <f t="shared" si="451"/>
        <v>51026</v>
      </c>
      <c r="G6838" s="20">
        <f t="shared" si="452"/>
        <v>51026</v>
      </c>
      <c r="H6838" s="21" t="str">
        <f>VLOOKUP(B6838,属性中转表!A:F,6,FALSE)</f>
        <v>"hp":116100,"atk":3225</v>
      </c>
      <c r="I6838" s="20" t="str">
        <f>IF(VLOOKUP(B6838,属性中转表!A:G,7,FALSE)=0,"",VLOOKUP(VLOOKUP(B6838,属性中转表!A:G,7,FALSE),属性中转表!$K$2:$P$21,6,0))&amp;IF(VLOOKUP(B6838,属性中转表!A:G,7,FALSE)&gt;=50,VLOOKUP(A6838,英雄数据表!A:K,9,0),IF(VLOOKUP(B6838,属性中转表!A:G,7,FALSE)&gt;=25,VLOOKUP(A6838,英雄数据表!A:K,5,0),""))</f>
        <v>"atk":300,"hp":5000,"undpspro":100,"hppro":60</v>
      </c>
      <c r="J6838" s="20" t="str">
        <f>IF(I6838="","",属性中转表!$I$1&amp;(IF(VLOOKUP(B6838,属性中转表!A:G,7,FALSE)=0,0,VLOOKUP(VLOOKUP(B6838,属性中转表!A:G,7,FALSE),属性中转表!$K$2:$P$21,4,0)))+IFERROR(VLOOKUP(A6838,英雄数据表!A:K,IF(武魂!B6838&gt;=50,10,IF(武魂!B6838&gt;=25,6)),0),0))</f>
        <v>,"dpspro":100</v>
      </c>
      <c r="K6838" s="32" t="str">
        <f t="shared" si="453"/>
        <v>"atk":300,"hp":5000,"undpspro":100,"hppro":60,"dpspro":100</v>
      </c>
      <c r="L6838" s="20" t="str">
        <f>IF(B6838&gt;=50,VLOOKUP(A6838,英雄数据表!A:L,11,FALSE),IF(B6838&gt;=25,VLOOKUP(A6838,英雄数据表!A:L,7,0),""))</f>
        <v>"5102601004"</v>
      </c>
      <c r="M6838" s="20" t="str">
        <f>IFERROR(VLOOKUP(B6838,属性中转表!$K$2:$O$21,5,FALSE),"")</f>
        <v/>
      </c>
      <c r="N6838" s="20" t="str">
        <f>IF(B6838=25,VLOOKUP(A6838,英雄数据表!A:L,8,FALSE),IF(B6838=50,VLOOKUP(A6838,英雄数据表!A:L,12,0),""))</f>
        <v/>
      </c>
    </row>
    <row r="6839" spans="1:14" x14ac:dyDescent="0.3">
      <c r="A6839" s="20">
        <v>51026</v>
      </c>
      <c r="B6839" s="21">
        <f t="shared" si="450"/>
        <v>38</v>
      </c>
      <c r="C6839" s="21">
        <v>5</v>
      </c>
      <c r="D6839" s="21">
        <f>VLOOKUP(A6839,英雄数据表!A:D,4,0)</f>
        <v>5</v>
      </c>
      <c r="E6839" s="20" t="str">
        <f>VLOOKUP(A6839,英雄数据表!A:C,3,0)</f>
        <v>龙骨护腕</v>
      </c>
      <c r="F6839" s="20">
        <f t="shared" si="451"/>
        <v>51026</v>
      </c>
      <c r="G6839" s="20">
        <f t="shared" si="452"/>
        <v>51026</v>
      </c>
      <c r="H6839" s="21" t="str">
        <f>VLOOKUP(B6839,属性中转表!A:F,6,FALSE)</f>
        <v>"hp":120600,"atk":3350</v>
      </c>
      <c r="I6839" s="20" t="str">
        <f>IF(VLOOKUP(B6839,属性中转表!A:G,7,FALSE)=0,"",VLOOKUP(VLOOKUP(B6839,属性中转表!A:G,7,FALSE),属性中转表!$K$2:$P$21,6,0))&amp;IF(VLOOKUP(B6839,属性中转表!A:G,7,FALSE)&gt;=50,VLOOKUP(A6839,英雄数据表!A:K,9,0),IF(VLOOKUP(B6839,属性中转表!A:G,7,FALSE)&gt;=25,VLOOKUP(A6839,英雄数据表!A:K,5,0),""))</f>
        <v>"atk":300,"hp":5000,"undpspro":100,"hppro":60</v>
      </c>
      <c r="J6839" s="20" t="str">
        <f>IF(I6839="","",属性中转表!$I$1&amp;(IF(VLOOKUP(B6839,属性中转表!A:G,7,FALSE)=0,0,VLOOKUP(VLOOKUP(B6839,属性中转表!A:G,7,FALSE),属性中转表!$K$2:$P$21,4,0)))+IFERROR(VLOOKUP(A6839,英雄数据表!A:K,IF(武魂!B6839&gt;=50,10,IF(武魂!B6839&gt;=25,6)),0),0))</f>
        <v>,"dpspro":100</v>
      </c>
      <c r="K6839" s="32" t="str">
        <f t="shared" si="453"/>
        <v>"atk":300,"hp":5000,"undpspro":100,"hppro":60,"dpspro":100</v>
      </c>
      <c r="L6839" s="20" t="str">
        <f>IF(B6839&gt;=50,VLOOKUP(A6839,英雄数据表!A:L,11,FALSE),IF(B6839&gt;=25,VLOOKUP(A6839,英雄数据表!A:L,7,0),""))</f>
        <v>"5102601004"</v>
      </c>
      <c r="M6839" s="20" t="str">
        <f>IFERROR(VLOOKUP(B6839,属性中转表!$K$2:$O$21,5,FALSE),"")</f>
        <v/>
      </c>
      <c r="N6839" s="20" t="str">
        <f>IF(B6839=25,VLOOKUP(A6839,英雄数据表!A:L,8,FALSE),IF(B6839=50,VLOOKUP(A6839,英雄数据表!A:L,12,0),""))</f>
        <v/>
      </c>
    </row>
    <row r="6840" spans="1:14" x14ac:dyDescent="0.3">
      <c r="A6840" s="20">
        <v>51026</v>
      </c>
      <c r="B6840" s="21">
        <f t="shared" si="450"/>
        <v>39</v>
      </c>
      <c r="C6840" s="21">
        <v>5</v>
      </c>
      <c r="D6840" s="21">
        <f>VLOOKUP(A6840,英雄数据表!A:D,4,0)</f>
        <v>5</v>
      </c>
      <c r="E6840" s="20" t="str">
        <f>VLOOKUP(A6840,英雄数据表!A:C,3,0)</f>
        <v>龙骨护腕</v>
      </c>
      <c r="F6840" s="20">
        <f t="shared" si="451"/>
        <v>51026</v>
      </c>
      <c r="G6840" s="20">
        <f t="shared" si="452"/>
        <v>51026</v>
      </c>
      <c r="H6840" s="21" t="str">
        <f>VLOOKUP(B6840,属性中转表!A:F,6,FALSE)</f>
        <v>"hp":125100,"atk":3475</v>
      </c>
      <c r="I6840" s="20" t="str">
        <f>IF(VLOOKUP(B6840,属性中转表!A:G,7,FALSE)=0,"",VLOOKUP(VLOOKUP(B6840,属性中转表!A:G,7,FALSE),属性中转表!$K$2:$P$21,6,0))&amp;IF(VLOOKUP(B6840,属性中转表!A:G,7,FALSE)&gt;=50,VLOOKUP(A6840,英雄数据表!A:K,9,0),IF(VLOOKUP(B6840,属性中转表!A:G,7,FALSE)&gt;=25,VLOOKUP(A6840,英雄数据表!A:K,5,0),""))</f>
        <v>"atk":300,"hp":5000,"undpspro":100,"hppro":60</v>
      </c>
      <c r="J6840" s="20" t="str">
        <f>IF(I6840="","",属性中转表!$I$1&amp;(IF(VLOOKUP(B6840,属性中转表!A:G,7,FALSE)=0,0,VLOOKUP(VLOOKUP(B6840,属性中转表!A:G,7,FALSE),属性中转表!$K$2:$P$21,4,0)))+IFERROR(VLOOKUP(A6840,英雄数据表!A:K,IF(武魂!B6840&gt;=50,10,IF(武魂!B6840&gt;=25,6)),0),0))</f>
        <v>,"dpspro":100</v>
      </c>
      <c r="K6840" s="32" t="str">
        <f t="shared" si="453"/>
        <v>"atk":300,"hp":5000,"undpspro":100,"hppro":60,"dpspro":100</v>
      </c>
      <c r="L6840" s="20" t="str">
        <f>IF(B6840&gt;=50,VLOOKUP(A6840,英雄数据表!A:L,11,FALSE),IF(B6840&gt;=25,VLOOKUP(A6840,英雄数据表!A:L,7,0),""))</f>
        <v>"5102601004"</v>
      </c>
      <c r="M6840" s="20" t="str">
        <f>IFERROR(VLOOKUP(B6840,属性中转表!$K$2:$O$21,5,FALSE),"")</f>
        <v/>
      </c>
      <c r="N6840" s="20" t="str">
        <f>IF(B6840=25,VLOOKUP(A6840,英雄数据表!A:L,8,FALSE),IF(B6840=50,VLOOKUP(A6840,英雄数据表!A:L,12,0),""))</f>
        <v/>
      </c>
    </row>
    <row r="6841" spans="1:14" x14ac:dyDescent="0.3">
      <c r="A6841" s="20">
        <v>51026</v>
      </c>
      <c r="B6841" s="21">
        <f t="shared" si="450"/>
        <v>40</v>
      </c>
      <c r="C6841" s="21">
        <v>5</v>
      </c>
      <c r="D6841" s="21">
        <f>VLOOKUP(A6841,英雄数据表!A:D,4,0)</f>
        <v>5</v>
      </c>
      <c r="E6841" s="20" t="str">
        <f>VLOOKUP(A6841,英雄数据表!A:C,3,0)</f>
        <v>龙骨护腕</v>
      </c>
      <c r="F6841" s="20">
        <f t="shared" si="451"/>
        <v>51026</v>
      </c>
      <c r="G6841" s="20">
        <f t="shared" si="452"/>
        <v>51026</v>
      </c>
      <c r="H6841" s="21" t="str">
        <f>VLOOKUP(B6841,属性中转表!A:F,6,FALSE)</f>
        <v>"hp":129600,"atk":3600</v>
      </c>
      <c r="I6841" s="20" t="str">
        <f>IF(VLOOKUP(B6841,属性中转表!A:G,7,FALSE)=0,"",VLOOKUP(VLOOKUP(B6841,属性中转表!A:G,7,FALSE),属性中转表!$K$2:$P$21,6,0))&amp;IF(VLOOKUP(B6841,属性中转表!A:G,7,FALSE)&gt;=50,VLOOKUP(A6841,英雄数据表!A:K,9,0),IF(VLOOKUP(B6841,属性中转表!A:G,7,FALSE)&gt;=25,VLOOKUP(A6841,英雄数据表!A:K,5,0),""))</f>
        <v>"atk":300,"hp":5000,"undpspro":100,"pvpdpspro":50,"hppro":60</v>
      </c>
      <c r="J6841" s="20" t="str">
        <f>IF(I6841="","",属性中转表!$I$1&amp;(IF(VLOOKUP(B6841,属性中转表!A:G,7,FALSE)=0,0,VLOOKUP(VLOOKUP(B6841,属性中转表!A:G,7,FALSE),属性中转表!$K$2:$P$21,4,0)))+IFERROR(VLOOKUP(A6841,英雄数据表!A:K,IF(武魂!B6841&gt;=50,10,IF(武魂!B6841&gt;=25,6)),0),0))</f>
        <v>,"dpspro":100</v>
      </c>
      <c r="K6841" s="32" t="str">
        <f t="shared" si="453"/>
        <v>"atk":300,"hp":5000,"undpspro":100,"pvpdpspro":50,"hppro":60,"dpspro":100</v>
      </c>
      <c r="L6841" s="20" t="str">
        <f>IF(B6841&gt;=50,VLOOKUP(A6841,英雄数据表!A:L,11,FALSE),IF(B6841&gt;=25,VLOOKUP(A6841,英雄数据表!A:L,7,0),""))</f>
        <v>"5102601004"</v>
      </c>
      <c r="M6841" s="20" t="str">
        <f>IFERROR(VLOOKUP(B6841,属性中转表!$K$2:$O$21,5,FALSE),"")</f>
        <v>"pvpdpspro":50</v>
      </c>
      <c r="N6841" s="20" t="str">
        <f>IF(B6841=25,VLOOKUP(A6841,英雄数据表!A:L,8,FALSE),IF(B6841=50,VLOOKUP(A6841,英雄数据表!A:L,12,0),""))</f>
        <v/>
      </c>
    </row>
    <row r="6842" spans="1:14" x14ac:dyDescent="0.3">
      <c r="A6842" s="20">
        <v>51026</v>
      </c>
      <c r="B6842" s="21">
        <f t="shared" ref="B6842:B6905" si="454">IF(A6842=A6841,B6841+1,1)</f>
        <v>41</v>
      </c>
      <c r="C6842" s="21">
        <v>5</v>
      </c>
      <c r="D6842" s="21">
        <f>VLOOKUP(A6842,英雄数据表!A:D,4,0)</f>
        <v>5</v>
      </c>
      <c r="E6842" s="20" t="str">
        <f>VLOOKUP(A6842,英雄数据表!A:C,3,0)</f>
        <v>龙骨护腕</v>
      </c>
      <c r="F6842" s="20">
        <f t="shared" ref="F6842:F6905" si="455">A6842</f>
        <v>51026</v>
      </c>
      <c r="G6842" s="20">
        <f t="shared" ref="G6842:G6905" si="456">A6842</f>
        <v>51026</v>
      </c>
      <c r="H6842" s="21" t="str">
        <f>VLOOKUP(B6842,属性中转表!A:F,6,FALSE)</f>
        <v>"hp":135000,"atk":3750</v>
      </c>
      <c r="I6842" s="20" t="str">
        <f>IF(VLOOKUP(B6842,属性中转表!A:G,7,FALSE)=0,"",VLOOKUP(VLOOKUP(B6842,属性中转表!A:G,7,FALSE),属性中转表!$K$2:$P$21,6,0))&amp;IF(VLOOKUP(B6842,属性中转表!A:G,7,FALSE)&gt;=50,VLOOKUP(A6842,英雄数据表!A:K,9,0),IF(VLOOKUP(B6842,属性中转表!A:G,7,FALSE)&gt;=25,VLOOKUP(A6842,英雄数据表!A:K,5,0),""))</f>
        <v>"atk":300,"hp":5000,"undpspro":100,"pvpdpspro":50,"hppro":60</v>
      </c>
      <c r="J6842" s="20" t="str">
        <f>IF(I6842="","",属性中转表!$I$1&amp;(IF(VLOOKUP(B6842,属性中转表!A:G,7,FALSE)=0,0,VLOOKUP(VLOOKUP(B6842,属性中转表!A:G,7,FALSE),属性中转表!$K$2:$P$21,4,0)))+IFERROR(VLOOKUP(A6842,英雄数据表!A:K,IF(武魂!B6842&gt;=50,10,IF(武魂!B6842&gt;=25,6)),0),0))</f>
        <v>,"dpspro":100</v>
      </c>
      <c r="K6842" s="32" t="str">
        <f t="shared" si="453"/>
        <v>"atk":300,"hp":5000,"undpspro":100,"pvpdpspro":50,"hppro":60,"dpspro":100</v>
      </c>
      <c r="L6842" s="20" t="str">
        <f>IF(B6842&gt;=50,VLOOKUP(A6842,英雄数据表!A:L,11,FALSE),IF(B6842&gt;=25,VLOOKUP(A6842,英雄数据表!A:L,7,0),""))</f>
        <v>"5102601004"</v>
      </c>
      <c r="M6842" s="20" t="str">
        <f>IFERROR(VLOOKUP(B6842,属性中转表!$K$2:$O$21,5,FALSE),"")</f>
        <v/>
      </c>
      <c r="N6842" s="20" t="str">
        <f>IF(B6842=25,VLOOKUP(A6842,英雄数据表!A:L,8,FALSE),IF(B6842=50,VLOOKUP(A6842,英雄数据表!A:L,12,0),""))</f>
        <v/>
      </c>
    </row>
    <row r="6843" spans="1:14" x14ac:dyDescent="0.3">
      <c r="A6843" s="20">
        <v>51026</v>
      </c>
      <c r="B6843" s="21">
        <f t="shared" si="454"/>
        <v>42</v>
      </c>
      <c r="C6843" s="21">
        <v>5</v>
      </c>
      <c r="D6843" s="21">
        <f>VLOOKUP(A6843,英雄数据表!A:D,4,0)</f>
        <v>5</v>
      </c>
      <c r="E6843" s="20" t="str">
        <f>VLOOKUP(A6843,英雄数据表!A:C,3,0)</f>
        <v>龙骨护腕</v>
      </c>
      <c r="F6843" s="20">
        <f t="shared" si="455"/>
        <v>51026</v>
      </c>
      <c r="G6843" s="20">
        <f t="shared" si="456"/>
        <v>51026</v>
      </c>
      <c r="H6843" s="21" t="str">
        <f>VLOOKUP(B6843,属性中转表!A:F,6,FALSE)</f>
        <v>"hp":140400,"atk":3900</v>
      </c>
      <c r="I6843" s="20" t="str">
        <f>IF(VLOOKUP(B6843,属性中转表!A:G,7,FALSE)=0,"",VLOOKUP(VLOOKUP(B6843,属性中转表!A:G,7,FALSE),属性中转表!$K$2:$P$21,6,0))&amp;IF(VLOOKUP(B6843,属性中转表!A:G,7,FALSE)&gt;=50,VLOOKUP(A6843,英雄数据表!A:K,9,0),IF(VLOOKUP(B6843,属性中转表!A:G,7,FALSE)&gt;=25,VLOOKUP(A6843,英雄数据表!A:K,5,0),""))</f>
        <v>"atk":300,"hp":5000,"undpspro":100,"pvpdpspro":50,"hppro":60</v>
      </c>
      <c r="J6843" s="20" t="str">
        <f>IF(I6843="","",属性中转表!$I$1&amp;(IF(VLOOKUP(B6843,属性中转表!A:G,7,FALSE)=0,0,VLOOKUP(VLOOKUP(B6843,属性中转表!A:G,7,FALSE),属性中转表!$K$2:$P$21,4,0)))+IFERROR(VLOOKUP(A6843,英雄数据表!A:K,IF(武魂!B6843&gt;=50,10,IF(武魂!B6843&gt;=25,6)),0),0))</f>
        <v>,"dpspro":100</v>
      </c>
      <c r="K6843" s="32" t="str">
        <f t="shared" si="453"/>
        <v>"atk":300,"hp":5000,"undpspro":100,"pvpdpspro":50,"hppro":60,"dpspro":100</v>
      </c>
      <c r="L6843" s="20" t="str">
        <f>IF(B6843&gt;=50,VLOOKUP(A6843,英雄数据表!A:L,11,FALSE),IF(B6843&gt;=25,VLOOKUP(A6843,英雄数据表!A:L,7,0),""))</f>
        <v>"5102601004"</v>
      </c>
      <c r="M6843" s="20" t="str">
        <f>IFERROR(VLOOKUP(B6843,属性中转表!$K$2:$O$21,5,FALSE),"")</f>
        <v/>
      </c>
      <c r="N6843" s="20" t="str">
        <f>IF(B6843=25,VLOOKUP(A6843,英雄数据表!A:L,8,FALSE),IF(B6843=50,VLOOKUP(A6843,英雄数据表!A:L,12,0),""))</f>
        <v/>
      </c>
    </row>
    <row r="6844" spans="1:14" x14ac:dyDescent="0.3">
      <c r="A6844" s="20">
        <v>51026</v>
      </c>
      <c r="B6844" s="21">
        <f t="shared" si="454"/>
        <v>43</v>
      </c>
      <c r="C6844" s="21">
        <v>5</v>
      </c>
      <c r="D6844" s="21">
        <f>VLOOKUP(A6844,英雄数据表!A:D,4,0)</f>
        <v>5</v>
      </c>
      <c r="E6844" s="20" t="str">
        <f>VLOOKUP(A6844,英雄数据表!A:C,3,0)</f>
        <v>龙骨护腕</v>
      </c>
      <c r="F6844" s="20">
        <f t="shared" si="455"/>
        <v>51026</v>
      </c>
      <c r="G6844" s="20">
        <f t="shared" si="456"/>
        <v>51026</v>
      </c>
      <c r="H6844" s="21" t="str">
        <f>VLOOKUP(B6844,属性中转表!A:F,6,FALSE)</f>
        <v>"hp":145800,"atk":4050</v>
      </c>
      <c r="I6844" s="20" t="str">
        <f>IF(VLOOKUP(B6844,属性中转表!A:G,7,FALSE)=0,"",VLOOKUP(VLOOKUP(B6844,属性中转表!A:G,7,FALSE),属性中转表!$K$2:$P$21,6,0))&amp;IF(VLOOKUP(B6844,属性中转表!A:G,7,FALSE)&gt;=50,VLOOKUP(A6844,英雄数据表!A:K,9,0),IF(VLOOKUP(B6844,属性中转表!A:G,7,FALSE)&gt;=25,VLOOKUP(A6844,英雄数据表!A:K,5,0),""))</f>
        <v>"atk":300,"hp":5000,"undpspro":100,"pvpdpspro":50,"hppro":60</v>
      </c>
      <c r="J6844" s="20" t="str">
        <f>IF(I6844="","",属性中转表!$I$1&amp;(IF(VLOOKUP(B6844,属性中转表!A:G,7,FALSE)=0,0,VLOOKUP(VLOOKUP(B6844,属性中转表!A:G,7,FALSE),属性中转表!$K$2:$P$21,4,0)))+IFERROR(VLOOKUP(A6844,英雄数据表!A:K,IF(武魂!B6844&gt;=50,10,IF(武魂!B6844&gt;=25,6)),0),0))</f>
        <v>,"dpspro":100</v>
      </c>
      <c r="K6844" s="32" t="str">
        <f t="shared" si="453"/>
        <v>"atk":300,"hp":5000,"undpspro":100,"pvpdpspro":50,"hppro":60,"dpspro":100</v>
      </c>
      <c r="L6844" s="20" t="str">
        <f>IF(B6844&gt;=50,VLOOKUP(A6844,英雄数据表!A:L,11,FALSE),IF(B6844&gt;=25,VLOOKUP(A6844,英雄数据表!A:L,7,0),""))</f>
        <v>"5102601004"</v>
      </c>
      <c r="M6844" s="20" t="str">
        <f>IFERROR(VLOOKUP(B6844,属性中转表!$K$2:$O$21,5,FALSE),"")</f>
        <v/>
      </c>
      <c r="N6844" s="20" t="str">
        <f>IF(B6844=25,VLOOKUP(A6844,英雄数据表!A:L,8,FALSE),IF(B6844=50,VLOOKUP(A6844,英雄数据表!A:L,12,0),""))</f>
        <v/>
      </c>
    </row>
    <row r="6845" spans="1:14" x14ac:dyDescent="0.3">
      <c r="A6845" s="20">
        <v>51026</v>
      </c>
      <c r="B6845" s="21">
        <f t="shared" si="454"/>
        <v>44</v>
      </c>
      <c r="C6845" s="21">
        <v>5</v>
      </c>
      <c r="D6845" s="21">
        <f>VLOOKUP(A6845,英雄数据表!A:D,4,0)</f>
        <v>5</v>
      </c>
      <c r="E6845" s="20" t="str">
        <f>VLOOKUP(A6845,英雄数据表!A:C,3,0)</f>
        <v>龙骨护腕</v>
      </c>
      <c r="F6845" s="20">
        <f t="shared" si="455"/>
        <v>51026</v>
      </c>
      <c r="G6845" s="20">
        <f t="shared" si="456"/>
        <v>51026</v>
      </c>
      <c r="H6845" s="21" t="str">
        <f>VLOOKUP(B6845,属性中转表!A:F,6,FALSE)</f>
        <v>"hp":151200,"atk":4200</v>
      </c>
      <c r="I6845" s="20" t="str">
        <f>IF(VLOOKUP(B6845,属性中转表!A:G,7,FALSE)=0,"",VLOOKUP(VLOOKUP(B6845,属性中转表!A:G,7,FALSE),属性中转表!$K$2:$P$21,6,0))&amp;IF(VLOOKUP(B6845,属性中转表!A:G,7,FALSE)&gt;=50,VLOOKUP(A6845,英雄数据表!A:K,9,0),IF(VLOOKUP(B6845,属性中转表!A:G,7,FALSE)&gt;=25,VLOOKUP(A6845,英雄数据表!A:K,5,0),""))</f>
        <v>"atk":300,"hp":5000,"undpspro":100,"pvpdpspro":50,"hppro":60</v>
      </c>
      <c r="J6845" s="20" t="str">
        <f>IF(I6845="","",属性中转表!$I$1&amp;(IF(VLOOKUP(B6845,属性中转表!A:G,7,FALSE)=0,0,VLOOKUP(VLOOKUP(B6845,属性中转表!A:G,7,FALSE),属性中转表!$K$2:$P$21,4,0)))+IFERROR(VLOOKUP(A6845,英雄数据表!A:K,IF(武魂!B6845&gt;=50,10,IF(武魂!B6845&gt;=25,6)),0),0))</f>
        <v>,"dpspro":100</v>
      </c>
      <c r="K6845" s="32" t="str">
        <f t="shared" si="453"/>
        <v>"atk":300,"hp":5000,"undpspro":100,"pvpdpspro":50,"hppro":60,"dpspro":100</v>
      </c>
      <c r="L6845" s="20" t="str">
        <f>IF(B6845&gt;=50,VLOOKUP(A6845,英雄数据表!A:L,11,FALSE),IF(B6845&gt;=25,VLOOKUP(A6845,英雄数据表!A:L,7,0),""))</f>
        <v>"5102601004"</v>
      </c>
      <c r="M6845" s="20" t="str">
        <f>IFERROR(VLOOKUP(B6845,属性中转表!$K$2:$O$21,5,FALSE),"")</f>
        <v/>
      </c>
      <c r="N6845" s="20" t="str">
        <f>IF(B6845=25,VLOOKUP(A6845,英雄数据表!A:L,8,FALSE),IF(B6845=50,VLOOKUP(A6845,英雄数据表!A:L,12,0),""))</f>
        <v/>
      </c>
    </row>
    <row r="6846" spans="1:14" x14ac:dyDescent="0.3">
      <c r="A6846" s="20">
        <v>51026</v>
      </c>
      <c r="B6846" s="21">
        <f t="shared" si="454"/>
        <v>45</v>
      </c>
      <c r="C6846" s="21">
        <v>5</v>
      </c>
      <c r="D6846" s="21">
        <f>VLOOKUP(A6846,英雄数据表!A:D,4,0)</f>
        <v>5</v>
      </c>
      <c r="E6846" s="20" t="str">
        <f>VLOOKUP(A6846,英雄数据表!A:C,3,0)</f>
        <v>龙骨护腕</v>
      </c>
      <c r="F6846" s="20">
        <f t="shared" si="455"/>
        <v>51026</v>
      </c>
      <c r="G6846" s="20">
        <f t="shared" si="456"/>
        <v>51026</v>
      </c>
      <c r="H6846" s="21" t="str">
        <f>VLOOKUP(B6846,属性中转表!A:F,6,FALSE)</f>
        <v>"hp":156600,"atk":4350</v>
      </c>
      <c r="I6846" s="20" t="str">
        <f>IF(VLOOKUP(B6846,属性中转表!A:G,7,FALSE)=0,"",VLOOKUP(VLOOKUP(B6846,属性中转表!A:G,7,FALSE),属性中转表!$K$2:$P$21,6,0))&amp;IF(VLOOKUP(B6846,属性中转表!A:G,7,FALSE)&gt;=50,VLOOKUP(A6846,英雄数据表!A:K,9,0),IF(VLOOKUP(B6846,属性中转表!A:G,7,FALSE)&gt;=25,VLOOKUP(A6846,英雄数据表!A:K,5,0),""))</f>
        <v>"atk":300,"hp":5000,"undpspro":100,"pvpdpspro":50,"pvpundpspro":50,"hppro":60</v>
      </c>
      <c r="J6846" s="20" t="str">
        <f>IF(I6846="","",属性中转表!$I$1&amp;(IF(VLOOKUP(B6846,属性中转表!A:G,7,FALSE)=0,0,VLOOKUP(VLOOKUP(B6846,属性中转表!A:G,7,FALSE),属性中转表!$K$2:$P$21,4,0)))+IFERROR(VLOOKUP(A6846,英雄数据表!A:K,IF(武魂!B6846&gt;=50,10,IF(武魂!B6846&gt;=25,6)),0),0))</f>
        <v>,"dpspro":100</v>
      </c>
      <c r="K6846" s="32" t="str">
        <f t="shared" si="453"/>
        <v>"atk":300,"hp":5000,"undpspro":100,"pvpdpspro":50,"pvpundpspro":50,"hppro":60,"dpspro":100</v>
      </c>
      <c r="L6846" s="20" t="str">
        <f>IF(B6846&gt;=50,VLOOKUP(A6846,英雄数据表!A:L,11,FALSE),IF(B6846&gt;=25,VLOOKUP(A6846,英雄数据表!A:L,7,0),""))</f>
        <v>"5102601004"</v>
      </c>
      <c r="M6846" s="20" t="str">
        <f>IFERROR(VLOOKUP(B6846,属性中转表!$K$2:$O$21,5,FALSE),"")</f>
        <v>"pvpundpspro":50</v>
      </c>
      <c r="N6846" s="20" t="str">
        <f>IF(B6846=25,VLOOKUP(A6846,英雄数据表!A:L,8,FALSE),IF(B6846=50,VLOOKUP(A6846,英雄数据表!A:L,12,0),""))</f>
        <v/>
      </c>
    </row>
    <row r="6847" spans="1:14" x14ac:dyDescent="0.3">
      <c r="A6847" s="20">
        <v>51026</v>
      </c>
      <c r="B6847" s="21">
        <f t="shared" si="454"/>
        <v>46</v>
      </c>
      <c r="C6847" s="21">
        <v>5</v>
      </c>
      <c r="D6847" s="21">
        <f>VLOOKUP(A6847,英雄数据表!A:D,4,0)</f>
        <v>5</v>
      </c>
      <c r="E6847" s="20" t="str">
        <f>VLOOKUP(A6847,英雄数据表!A:C,3,0)</f>
        <v>龙骨护腕</v>
      </c>
      <c r="F6847" s="20">
        <f t="shared" si="455"/>
        <v>51026</v>
      </c>
      <c r="G6847" s="20">
        <f t="shared" si="456"/>
        <v>51026</v>
      </c>
      <c r="H6847" s="21" t="str">
        <f>VLOOKUP(B6847,属性中转表!A:F,6,FALSE)</f>
        <v>"hp":162000,"atk":4500</v>
      </c>
      <c r="I6847" s="20" t="str">
        <f>IF(VLOOKUP(B6847,属性中转表!A:G,7,FALSE)=0,"",VLOOKUP(VLOOKUP(B6847,属性中转表!A:G,7,FALSE),属性中转表!$K$2:$P$21,6,0))&amp;IF(VLOOKUP(B6847,属性中转表!A:G,7,FALSE)&gt;=50,VLOOKUP(A6847,英雄数据表!A:K,9,0),IF(VLOOKUP(B6847,属性中转表!A:G,7,FALSE)&gt;=25,VLOOKUP(A6847,英雄数据表!A:K,5,0),""))</f>
        <v>"atk":300,"hp":5000,"undpspro":100,"pvpdpspro":50,"pvpundpspro":50,"hppro":60</v>
      </c>
      <c r="J6847" s="20" t="str">
        <f>IF(I6847="","",属性中转表!$I$1&amp;(IF(VLOOKUP(B6847,属性中转表!A:G,7,FALSE)=0,0,VLOOKUP(VLOOKUP(B6847,属性中转表!A:G,7,FALSE),属性中转表!$K$2:$P$21,4,0)))+IFERROR(VLOOKUP(A6847,英雄数据表!A:K,IF(武魂!B6847&gt;=50,10,IF(武魂!B6847&gt;=25,6)),0),0))</f>
        <v>,"dpspro":100</v>
      </c>
      <c r="K6847" s="32" t="str">
        <f t="shared" si="453"/>
        <v>"atk":300,"hp":5000,"undpspro":100,"pvpdpspro":50,"pvpundpspro":50,"hppro":60,"dpspro":100</v>
      </c>
      <c r="L6847" s="20" t="str">
        <f>IF(B6847&gt;=50,VLOOKUP(A6847,英雄数据表!A:L,11,FALSE),IF(B6847&gt;=25,VLOOKUP(A6847,英雄数据表!A:L,7,0),""))</f>
        <v>"5102601004"</v>
      </c>
      <c r="M6847" s="20" t="str">
        <f>IFERROR(VLOOKUP(B6847,属性中转表!$K$2:$O$21,5,FALSE),"")</f>
        <v/>
      </c>
      <c r="N6847" s="20" t="str">
        <f>IF(B6847=25,VLOOKUP(A6847,英雄数据表!A:L,8,FALSE),IF(B6847=50,VLOOKUP(A6847,英雄数据表!A:L,12,0),""))</f>
        <v/>
      </c>
    </row>
    <row r="6848" spans="1:14" x14ac:dyDescent="0.3">
      <c r="A6848" s="20">
        <v>51026</v>
      </c>
      <c r="B6848" s="21">
        <f t="shared" si="454"/>
        <v>47</v>
      </c>
      <c r="C6848" s="21">
        <v>5</v>
      </c>
      <c r="D6848" s="21">
        <f>VLOOKUP(A6848,英雄数据表!A:D,4,0)</f>
        <v>5</v>
      </c>
      <c r="E6848" s="20" t="str">
        <f>VLOOKUP(A6848,英雄数据表!A:C,3,0)</f>
        <v>龙骨护腕</v>
      </c>
      <c r="F6848" s="20">
        <f t="shared" si="455"/>
        <v>51026</v>
      </c>
      <c r="G6848" s="20">
        <f t="shared" si="456"/>
        <v>51026</v>
      </c>
      <c r="H6848" s="21" t="str">
        <f>VLOOKUP(B6848,属性中转表!A:F,6,FALSE)</f>
        <v>"hp":167400,"atk":4650</v>
      </c>
      <c r="I6848" s="20" t="str">
        <f>IF(VLOOKUP(B6848,属性中转表!A:G,7,FALSE)=0,"",VLOOKUP(VLOOKUP(B6848,属性中转表!A:G,7,FALSE),属性中转表!$K$2:$P$21,6,0))&amp;IF(VLOOKUP(B6848,属性中转表!A:G,7,FALSE)&gt;=50,VLOOKUP(A6848,英雄数据表!A:K,9,0),IF(VLOOKUP(B6848,属性中转表!A:G,7,FALSE)&gt;=25,VLOOKUP(A6848,英雄数据表!A:K,5,0),""))</f>
        <v>"atk":300,"hp":5000,"undpspro":100,"pvpdpspro":50,"pvpundpspro":50,"hppro":60</v>
      </c>
      <c r="J6848" s="20" t="str">
        <f>IF(I6848="","",属性中转表!$I$1&amp;(IF(VLOOKUP(B6848,属性中转表!A:G,7,FALSE)=0,0,VLOOKUP(VLOOKUP(B6848,属性中转表!A:G,7,FALSE),属性中转表!$K$2:$P$21,4,0)))+IFERROR(VLOOKUP(A6848,英雄数据表!A:K,IF(武魂!B6848&gt;=50,10,IF(武魂!B6848&gt;=25,6)),0),0))</f>
        <v>,"dpspro":100</v>
      </c>
      <c r="K6848" s="32" t="str">
        <f t="shared" si="453"/>
        <v>"atk":300,"hp":5000,"undpspro":100,"pvpdpspro":50,"pvpundpspro":50,"hppro":60,"dpspro":100</v>
      </c>
      <c r="L6848" s="20" t="str">
        <f>IF(B6848&gt;=50,VLOOKUP(A6848,英雄数据表!A:L,11,FALSE),IF(B6848&gt;=25,VLOOKUP(A6848,英雄数据表!A:L,7,0),""))</f>
        <v>"5102601004"</v>
      </c>
      <c r="M6848" s="20" t="str">
        <f>IFERROR(VLOOKUP(B6848,属性中转表!$K$2:$O$21,5,FALSE),"")</f>
        <v/>
      </c>
      <c r="N6848" s="20" t="str">
        <f>IF(B6848=25,VLOOKUP(A6848,英雄数据表!A:L,8,FALSE),IF(B6848=50,VLOOKUP(A6848,英雄数据表!A:L,12,0),""))</f>
        <v/>
      </c>
    </row>
    <row r="6849" spans="1:14" x14ac:dyDescent="0.3">
      <c r="A6849" s="20">
        <v>51026</v>
      </c>
      <c r="B6849" s="21">
        <f t="shared" si="454"/>
        <v>48</v>
      </c>
      <c r="C6849" s="21">
        <v>5</v>
      </c>
      <c r="D6849" s="21">
        <f>VLOOKUP(A6849,英雄数据表!A:D,4,0)</f>
        <v>5</v>
      </c>
      <c r="E6849" s="20" t="str">
        <f>VLOOKUP(A6849,英雄数据表!A:C,3,0)</f>
        <v>龙骨护腕</v>
      </c>
      <c r="F6849" s="20">
        <f t="shared" si="455"/>
        <v>51026</v>
      </c>
      <c r="G6849" s="20">
        <f t="shared" si="456"/>
        <v>51026</v>
      </c>
      <c r="H6849" s="21" t="str">
        <f>VLOOKUP(B6849,属性中转表!A:F,6,FALSE)</f>
        <v>"hp":172800,"atk":4800</v>
      </c>
      <c r="I6849" s="20" t="str">
        <f>IF(VLOOKUP(B6849,属性中转表!A:G,7,FALSE)=0,"",VLOOKUP(VLOOKUP(B6849,属性中转表!A:G,7,FALSE),属性中转表!$K$2:$P$21,6,0))&amp;IF(VLOOKUP(B6849,属性中转表!A:G,7,FALSE)&gt;=50,VLOOKUP(A6849,英雄数据表!A:K,9,0),IF(VLOOKUP(B6849,属性中转表!A:G,7,FALSE)&gt;=25,VLOOKUP(A6849,英雄数据表!A:K,5,0),""))</f>
        <v>"atk":300,"hp":5000,"undpspro":100,"pvpdpspro":50,"pvpundpspro":50,"hppro":60</v>
      </c>
      <c r="J6849" s="20" t="str">
        <f>IF(I6849="","",属性中转表!$I$1&amp;(IF(VLOOKUP(B6849,属性中转表!A:G,7,FALSE)=0,0,VLOOKUP(VLOOKUP(B6849,属性中转表!A:G,7,FALSE),属性中转表!$K$2:$P$21,4,0)))+IFERROR(VLOOKUP(A6849,英雄数据表!A:K,IF(武魂!B6849&gt;=50,10,IF(武魂!B6849&gt;=25,6)),0),0))</f>
        <v>,"dpspro":100</v>
      </c>
      <c r="K6849" s="32" t="str">
        <f t="shared" si="453"/>
        <v>"atk":300,"hp":5000,"undpspro":100,"pvpdpspro":50,"pvpundpspro":50,"hppro":60,"dpspro":100</v>
      </c>
      <c r="L6849" s="20" t="str">
        <f>IF(B6849&gt;=50,VLOOKUP(A6849,英雄数据表!A:L,11,FALSE),IF(B6849&gt;=25,VLOOKUP(A6849,英雄数据表!A:L,7,0),""))</f>
        <v>"5102601004"</v>
      </c>
      <c r="M6849" s="20" t="str">
        <f>IFERROR(VLOOKUP(B6849,属性中转表!$K$2:$O$21,5,FALSE),"")</f>
        <v/>
      </c>
      <c r="N6849" s="20" t="str">
        <f>IF(B6849=25,VLOOKUP(A6849,英雄数据表!A:L,8,FALSE),IF(B6849=50,VLOOKUP(A6849,英雄数据表!A:L,12,0),""))</f>
        <v/>
      </c>
    </row>
    <row r="6850" spans="1:14" x14ac:dyDescent="0.3">
      <c r="A6850" s="20">
        <v>51026</v>
      </c>
      <c r="B6850" s="21">
        <f t="shared" si="454"/>
        <v>49</v>
      </c>
      <c r="C6850" s="21">
        <v>5</v>
      </c>
      <c r="D6850" s="21">
        <f>VLOOKUP(A6850,英雄数据表!A:D,4,0)</f>
        <v>5</v>
      </c>
      <c r="E6850" s="20" t="str">
        <f>VLOOKUP(A6850,英雄数据表!A:C,3,0)</f>
        <v>龙骨护腕</v>
      </c>
      <c r="F6850" s="20">
        <f t="shared" si="455"/>
        <v>51026</v>
      </c>
      <c r="G6850" s="20">
        <f t="shared" si="456"/>
        <v>51026</v>
      </c>
      <c r="H6850" s="21" t="str">
        <f>VLOOKUP(B6850,属性中转表!A:F,6,FALSE)</f>
        <v>"hp":178200,"atk":4950</v>
      </c>
      <c r="I6850" s="20" t="str">
        <f>IF(VLOOKUP(B6850,属性中转表!A:G,7,FALSE)=0,"",VLOOKUP(VLOOKUP(B6850,属性中转表!A:G,7,FALSE),属性中转表!$K$2:$P$21,6,0))&amp;IF(VLOOKUP(B6850,属性中转表!A:G,7,FALSE)&gt;=50,VLOOKUP(A6850,英雄数据表!A:K,9,0),IF(VLOOKUP(B6850,属性中转表!A:G,7,FALSE)&gt;=25,VLOOKUP(A6850,英雄数据表!A:K,5,0),""))</f>
        <v>"atk":300,"hp":5000,"undpspro":100,"pvpdpspro":50,"pvpundpspro":50,"hppro":60</v>
      </c>
      <c r="J6850" s="20" t="str">
        <f>IF(I6850="","",属性中转表!$I$1&amp;(IF(VLOOKUP(B6850,属性中转表!A:G,7,FALSE)=0,0,VLOOKUP(VLOOKUP(B6850,属性中转表!A:G,7,FALSE),属性中转表!$K$2:$P$21,4,0)))+IFERROR(VLOOKUP(A6850,英雄数据表!A:K,IF(武魂!B6850&gt;=50,10,IF(武魂!B6850&gt;=25,6)),0),0))</f>
        <v>,"dpspro":100</v>
      </c>
      <c r="K6850" s="32" t="str">
        <f t="shared" si="453"/>
        <v>"atk":300,"hp":5000,"undpspro":100,"pvpdpspro":50,"pvpundpspro":50,"hppro":60,"dpspro":100</v>
      </c>
      <c r="L6850" s="20" t="str">
        <f>IF(B6850&gt;=50,VLOOKUP(A6850,英雄数据表!A:L,11,FALSE),IF(B6850&gt;=25,VLOOKUP(A6850,英雄数据表!A:L,7,0),""))</f>
        <v>"5102601004"</v>
      </c>
      <c r="M6850" s="20" t="str">
        <f>IFERROR(VLOOKUP(B6850,属性中转表!$K$2:$O$21,5,FALSE),"")</f>
        <v/>
      </c>
      <c r="N6850" s="20" t="str">
        <f>IF(B6850=25,VLOOKUP(A6850,英雄数据表!A:L,8,FALSE),IF(B6850=50,VLOOKUP(A6850,英雄数据表!A:L,12,0),""))</f>
        <v/>
      </c>
    </row>
    <row r="6851" spans="1:14" x14ac:dyDescent="0.3">
      <c r="A6851" s="20">
        <v>51026</v>
      </c>
      <c r="B6851" s="21">
        <f t="shared" si="454"/>
        <v>50</v>
      </c>
      <c r="C6851" s="21">
        <v>5</v>
      </c>
      <c r="D6851" s="21">
        <f>VLOOKUP(A6851,英雄数据表!A:D,4,0)</f>
        <v>5</v>
      </c>
      <c r="E6851" s="20" t="str">
        <f>VLOOKUP(A6851,英雄数据表!A:C,3,0)</f>
        <v>龙骨护腕</v>
      </c>
      <c r="F6851" s="20">
        <f t="shared" si="455"/>
        <v>51026</v>
      </c>
      <c r="G6851" s="20">
        <f t="shared" si="456"/>
        <v>51026</v>
      </c>
      <c r="H6851" s="21" t="str">
        <f>VLOOKUP(B6851,属性中转表!A:F,6,FALSE)</f>
        <v>"hp":183600,"atk":5100</v>
      </c>
      <c r="I6851" s="20" t="str">
        <f>IF(VLOOKUP(B6851,属性中转表!A:G,7,FALSE)=0,"",VLOOKUP(VLOOKUP(B6851,属性中转表!A:G,7,FALSE),属性中转表!$K$2:$P$21,6,0))&amp;IF(VLOOKUP(B6851,属性中转表!A:G,7,FALSE)&gt;=50,VLOOKUP(A6851,英雄数据表!A:K,9,0),IF(VLOOKUP(B6851,属性中转表!A:G,7,FALSE)&gt;=25,VLOOKUP(A6851,英雄数据表!A:K,5,0),""))</f>
        <v>"atk":300,"hp":5000,"undpspro":100,"pvpdpspro":50,"pvpundpspro":50,"hppro":100</v>
      </c>
      <c r="J6851" s="20" t="str">
        <f>IF(I6851="","",属性中转表!$I$1&amp;(IF(VLOOKUP(B6851,属性中转表!A:G,7,FALSE)=0,0,VLOOKUP(VLOOKUP(B6851,属性中转表!A:G,7,FALSE),属性中转表!$K$2:$P$21,4,0)))+IFERROR(VLOOKUP(A6851,英雄数据表!A:K,IF(武魂!B6851&gt;=50,10,IF(武魂!B6851&gt;=25,6)),0),0))</f>
        <v>,"dpspro":100</v>
      </c>
      <c r="K6851" s="32" t="str">
        <f t="shared" si="453"/>
        <v>"atk":300,"hp":5000,"undpspro":100,"pvpdpspro":50,"pvpundpspro":50,"hppro":100,"dpspro":100</v>
      </c>
      <c r="L6851" s="20" t="str">
        <f>IF(B6851&gt;=50,VLOOKUP(A6851,英雄数据表!A:L,11,FALSE),IF(B6851&gt;=25,VLOOKUP(A6851,英雄数据表!A:L,7,0),""))</f>
        <v>"5102602004"</v>
      </c>
      <c r="M6851" s="20" t="str">
        <f>IFERROR(VLOOKUP(B6851,属性中转表!$K$2:$O$21,5,FALSE),"")</f>
        <v/>
      </c>
      <c r="N6851" s="20" t="str">
        <f>IF(B6851=25,VLOOKUP(A6851,英雄数据表!A:L,8,FALSE),IF(B6851=50,VLOOKUP(A6851,英雄数据表!A:L,12,0),""))</f>
        <v>生命增加10%，战斗中每有一名光暗阵营友方英雄存活伤害+5%</v>
      </c>
    </row>
    <row r="6852" spans="1:14" x14ac:dyDescent="0.3">
      <c r="A6852" s="20">
        <v>51026</v>
      </c>
      <c r="B6852" s="21">
        <f t="shared" si="454"/>
        <v>51</v>
      </c>
      <c r="C6852" s="21">
        <v>5</v>
      </c>
      <c r="D6852" s="21">
        <f>VLOOKUP(A6852,英雄数据表!A:D,4,0)</f>
        <v>5</v>
      </c>
      <c r="E6852" s="20" t="str">
        <f>VLOOKUP(A6852,英雄数据表!A:C,3,0)</f>
        <v>龙骨护腕</v>
      </c>
      <c r="F6852" s="20">
        <f t="shared" si="455"/>
        <v>51026</v>
      </c>
      <c r="G6852" s="20">
        <f t="shared" si="456"/>
        <v>51026</v>
      </c>
      <c r="H6852" s="21" t="str">
        <f>VLOOKUP(B6852,属性中转表!A:F,6,FALSE)</f>
        <v>"hp":189000,"atk":5250</v>
      </c>
      <c r="I6852" s="20" t="str">
        <f>IF(VLOOKUP(B6852,属性中转表!A:G,7,FALSE)=0,"",VLOOKUP(VLOOKUP(B6852,属性中转表!A:G,7,FALSE),属性中转表!$K$2:$P$21,6,0))&amp;IF(VLOOKUP(B6852,属性中转表!A:G,7,FALSE)&gt;=50,VLOOKUP(A6852,英雄数据表!A:K,9,0),IF(VLOOKUP(B6852,属性中转表!A:G,7,FALSE)&gt;=25,VLOOKUP(A6852,英雄数据表!A:K,5,0),""))</f>
        <v>"atk":300,"hp":5000,"undpspro":100,"pvpdpspro":50,"pvpundpspro":50,"hppro":100</v>
      </c>
      <c r="J6852" s="20" t="str">
        <f>IF(I6852="","",属性中转表!$I$1&amp;(IF(VLOOKUP(B6852,属性中转表!A:G,7,FALSE)=0,0,VLOOKUP(VLOOKUP(B6852,属性中转表!A:G,7,FALSE),属性中转表!$K$2:$P$21,4,0)))+IFERROR(VLOOKUP(A6852,英雄数据表!A:K,IF(武魂!B6852&gt;=50,10,IF(武魂!B6852&gt;=25,6)),0),0))</f>
        <v>,"dpspro":100</v>
      </c>
      <c r="K6852" s="32" t="str">
        <f t="shared" si="453"/>
        <v>"atk":300,"hp":5000,"undpspro":100,"pvpdpspro":50,"pvpundpspro":50,"hppro":100,"dpspro":100</v>
      </c>
      <c r="L6852" s="20" t="str">
        <f>IF(B6852&gt;=50,VLOOKUP(A6852,英雄数据表!A:L,11,FALSE),IF(B6852&gt;=25,VLOOKUP(A6852,英雄数据表!A:L,7,0),""))</f>
        <v>"5102602004"</v>
      </c>
      <c r="M6852" s="20" t="str">
        <f>IFERROR(VLOOKUP(B6852,属性中转表!$K$2:$O$21,5,FALSE),"")</f>
        <v/>
      </c>
      <c r="N6852" s="20" t="str">
        <f>IF(B6852=25,VLOOKUP(A6852,英雄数据表!A:L,8,FALSE),IF(B6852=50,VLOOKUP(A6852,英雄数据表!A:L,12,0),""))</f>
        <v/>
      </c>
    </row>
    <row r="6853" spans="1:14" x14ac:dyDescent="0.3">
      <c r="A6853" s="20">
        <v>51026</v>
      </c>
      <c r="B6853" s="21">
        <f t="shared" si="454"/>
        <v>52</v>
      </c>
      <c r="C6853" s="21">
        <v>5</v>
      </c>
      <c r="D6853" s="21">
        <f>VLOOKUP(A6853,英雄数据表!A:D,4,0)</f>
        <v>5</v>
      </c>
      <c r="E6853" s="20" t="str">
        <f>VLOOKUP(A6853,英雄数据表!A:C,3,0)</f>
        <v>龙骨护腕</v>
      </c>
      <c r="F6853" s="20">
        <f t="shared" si="455"/>
        <v>51026</v>
      </c>
      <c r="G6853" s="20">
        <f t="shared" si="456"/>
        <v>51026</v>
      </c>
      <c r="H6853" s="21" t="str">
        <f>VLOOKUP(B6853,属性中转表!A:F,6,FALSE)</f>
        <v>"hp":194400,"atk":5400</v>
      </c>
      <c r="I6853" s="20" t="str">
        <f>IF(VLOOKUP(B6853,属性中转表!A:G,7,FALSE)=0,"",VLOOKUP(VLOOKUP(B6853,属性中转表!A:G,7,FALSE),属性中转表!$K$2:$P$21,6,0))&amp;IF(VLOOKUP(B6853,属性中转表!A:G,7,FALSE)&gt;=50,VLOOKUP(A6853,英雄数据表!A:K,9,0),IF(VLOOKUP(B6853,属性中转表!A:G,7,FALSE)&gt;=25,VLOOKUP(A6853,英雄数据表!A:K,5,0),""))</f>
        <v>"atk":300,"hp":5000,"undpspro":100,"pvpdpspro":50,"pvpundpspro":50,"hppro":100</v>
      </c>
      <c r="J6853" s="20" t="str">
        <f>IF(I6853="","",属性中转表!$I$1&amp;(IF(VLOOKUP(B6853,属性中转表!A:G,7,FALSE)=0,0,VLOOKUP(VLOOKUP(B6853,属性中转表!A:G,7,FALSE),属性中转表!$K$2:$P$21,4,0)))+IFERROR(VLOOKUP(A6853,英雄数据表!A:K,IF(武魂!B6853&gt;=50,10,IF(武魂!B6853&gt;=25,6)),0),0))</f>
        <v>,"dpspro":100</v>
      </c>
      <c r="K6853" s="32" t="str">
        <f t="shared" si="453"/>
        <v>"atk":300,"hp":5000,"undpspro":100,"pvpdpspro":50,"pvpundpspro":50,"hppro":100,"dpspro":100</v>
      </c>
      <c r="L6853" s="20" t="str">
        <f>IF(B6853&gt;=50,VLOOKUP(A6853,英雄数据表!A:L,11,FALSE),IF(B6853&gt;=25,VLOOKUP(A6853,英雄数据表!A:L,7,0),""))</f>
        <v>"5102602004"</v>
      </c>
      <c r="M6853" s="20" t="str">
        <f>IFERROR(VLOOKUP(B6853,属性中转表!$K$2:$O$21,5,FALSE),"")</f>
        <v/>
      </c>
      <c r="N6853" s="20" t="str">
        <f>IF(B6853=25,VLOOKUP(A6853,英雄数据表!A:L,8,FALSE),IF(B6853=50,VLOOKUP(A6853,英雄数据表!A:L,12,0),""))</f>
        <v/>
      </c>
    </row>
    <row r="6854" spans="1:14" x14ac:dyDescent="0.3">
      <c r="A6854" s="20">
        <v>51026</v>
      </c>
      <c r="B6854" s="21">
        <f t="shared" si="454"/>
        <v>53</v>
      </c>
      <c r="C6854" s="21">
        <v>5</v>
      </c>
      <c r="D6854" s="21">
        <f>VLOOKUP(A6854,英雄数据表!A:D,4,0)</f>
        <v>5</v>
      </c>
      <c r="E6854" s="20" t="str">
        <f>VLOOKUP(A6854,英雄数据表!A:C,3,0)</f>
        <v>龙骨护腕</v>
      </c>
      <c r="F6854" s="20">
        <f t="shared" si="455"/>
        <v>51026</v>
      </c>
      <c r="G6854" s="20">
        <f t="shared" si="456"/>
        <v>51026</v>
      </c>
      <c r="H6854" s="21" t="str">
        <f>VLOOKUP(B6854,属性中转表!A:F,6,FALSE)</f>
        <v>"hp":199800,"atk":5550</v>
      </c>
      <c r="I6854" s="20" t="str">
        <f>IF(VLOOKUP(B6854,属性中转表!A:G,7,FALSE)=0,"",VLOOKUP(VLOOKUP(B6854,属性中转表!A:G,7,FALSE),属性中转表!$K$2:$P$21,6,0))&amp;IF(VLOOKUP(B6854,属性中转表!A:G,7,FALSE)&gt;=50,VLOOKUP(A6854,英雄数据表!A:K,9,0),IF(VLOOKUP(B6854,属性中转表!A:G,7,FALSE)&gt;=25,VLOOKUP(A6854,英雄数据表!A:K,5,0),""))</f>
        <v>"atk":300,"hp":5000,"undpspro":100,"pvpdpspro":50,"pvpundpspro":50,"hppro":100</v>
      </c>
      <c r="J6854" s="20" t="str">
        <f>IF(I6854="","",属性中转表!$I$1&amp;(IF(VLOOKUP(B6854,属性中转表!A:G,7,FALSE)=0,0,VLOOKUP(VLOOKUP(B6854,属性中转表!A:G,7,FALSE),属性中转表!$K$2:$P$21,4,0)))+IFERROR(VLOOKUP(A6854,英雄数据表!A:K,IF(武魂!B6854&gt;=50,10,IF(武魂!B6854&gt;=25,6)),0),0))</f>
        <v>,"dpspro":100</v>
      </c>
      <c r="K6854" s="32" t="str">
        <f t="shared" si="453"/>
        <v>"atk":300,"hp":5000,"undpspro":100,"pvpdpspro":50,"pvpundpspro":50,"hppro":100,"dpspro":100</v>
      </c>
      <c r="L6854" s="20" t="str">
        <f>IF(B6854&gt;=50,VLOOKUP(A6854,英雄数据表!A:L,11,FALSE),IF(B6854&gt;=25,VLOOKUP(A6854,英雄数据表!A:L,7,0),""))</f>
        <v>"5102602004"</v>
      </c>
      <c r="M6854" s="20" t="str">
        <f>IFERROR(VLOOKUP(B6854,属性中转表!$K$2:$O$21,5,FALSE),"")</f>
        <v/>
      </c>
      <c r="N6854" s="20" t="str">
        <f>IF(B6854=25,VLOOKUP(A6854,英雄数据表!A:L,8,FALSE),IF(B6854=50,VLOOKUP(A6854,英雄数据表!A:L,12,0),""))</f>
        <v/>
      </c>
    </row>
    <row r="6855" spans="1:14" x14ac:dyDescent="0.3">
      <c r="A6855" s="20">
        <v>51026</v>
      </c>
      <c r="B6855" s="21">
        <f t="shared" si="454"/>
        <v>54</v>
      </c>
      <c r="C6855" s="21">
        <v>5</v>
      </c>
      <c r="D6855" s="21">
        <f>VLOOKUP(A6855,英雄数据表!A:D,4,0)</f>
        <v>5</v>
      </c>
      <c r="E6855" s="20" t="str">
        <f>VLOOKUP(A6855,英雄数据表!A:C,3,0)</f>
        <v>龙骨护腕</v>
      </c>
      <c r="F6855" s="20">
        <f t="shared" si="455"/>
        <v>51026</v>
      </c>
      <c r="G6855" s="20">
        <f t="shared" si="456"/>
        <v>51026</v>
      </c>
      <c r="H6855" s="21" t="str">
        <f>VLOOKUP(B6855,属性中转表!A:F,6,FALSE)</f>
        <v>"hp":205200,"atk":5700</v>
      </c>
      <c r="I6855" s="20" t="str">
        <f>IF(VLOOKUP(B6855,属性中转表!A:G,7,FALSE)=0,"",VLOOKUP(VLOOKUP(B6855,属性中转表!A:G,7,FALSE),属性中转表!$K$2:$P$21,6,0))&amp;IF(VLOOKUP(B6855,属性中转表!A:G,7,FALSE)&gt;=50,VLOOKUP(A6855,英雄数据表!A:K,9,0),IF(VLOOKUP(B6855,属性中转表!A:G,7,FALSE)&gt;=25,VLOOKUP(A6855,英雄数据表!A:K,5,0),""))</f>
        <v>"atk":300,"hp":5000,"undpspro":100,"pvpdpspro":50,"pvpundpspro":50,"hppro":100</v>
      </c>
      <c r="J6855" s="20" t="str">
        <f>IF(I6855="","",属性中转表!$I$1&amp;(IF(VLOOKUP(B6855,属性中转表!A:G,7,FALSE)=0,0,VLOOKUP(VLOOKUP(B6855,属性中转表!A:G,7,FALSE),属性中转表!$K$2:$P$21,4,0)))+IFERROR(VLOOKUP(A6855,英雄数据表!A:K,IF(武魂!B6855&gt;=50,10,IF(武魂!B6855&gt;=25,6)),0),0))</f>
        <v>,"dpspro":100</v>
      </c>
      <c r="K6855" s="32" t="str">
        <f t="shared" si="453"/>
        <v>"atk":300,"hp":5000,"undpspro":100,"pvpdpspro":50,"pvpundpspro":50,"hppro":100,"dpspro":100</v>
      </c>
      <c r="L6855" s="20" t="str">
        <f>IF(B6855&gt;=50,VLOOKUP(A6855,英雄数据表!A:L,11,FALSE),IF(B6855&gt;=25,VLOOKUP(A6855,英雄数据表!A:L,7,0),""))</f>
        <v>"5102602004"</v>
      </c>
      <c r="M6855" s="20" t="str">
        <f>IFERROR(VLOOKUP(B6855,属性中转表!$K$2:$O$21,5,FALSE),"")</f>
        <v/>
      </c>
      <c r="N6855" s="20" t="str">
        <f>IF(B6855=25,VLOOKUP(A6855,英雄数据表!A:L,8,FALSE),IF(B6855=50,VLOOKUP(A6855,英雄数据表!A:L,12,0),""))</f>
        <v/>
      </c>
    </row>
    <row r="6856" spans="1:14" x14ac:dyDescent="0.3">
      <c r="A6856" s="20">
        <v>51026</v>
      </c>
      <c r="B6856" s="21">
        <f t="shared" si="454"/>
        <v>55</v>
      </c>
      <c r="C6856" s="21">
        <v>5</v>
      </c>
      <c r="D6856" s="21">
        <f>VLOOKUP(A6856,英雄数据表!A:D,4,0)</f>
        <v>5</v>
      </c>
      <c r="E6856" s="20" t="str">
        <f>VLOOKUP(A6856,英雄数据表!A:C,3,0)</f>
        <v>龙骨护腕</v>
      </c>
      <c r="F6856" s="20">
        <f t="shared" si="455"/>
        <v>51026</v>
      </c>
      <c r="G6856" s="20">
        <f t="shared" si="456"/>
        <v>51026</v>
      </c>
      <c r="H6856" s="21" t="str">
        <f>VLOOKUP(B6856,属性中转表!A:F,6,FALSE)</f>
        <v>"hp":210600,"atk":5850</v>
      </c>
      <c r="I6856" s="20" t="str">
        <f>IF(VLOOKUP(B6856,属性中转表!A:G,7,FALSE)=0,"",VLOOKUP(VLOOKUP(B6856,属性中转表!A:G,7,FALSE),属性中转表!$K$2:$P$21,6,0))&amp;IF(VLOOKUP(B6856,属性中转表!A:G,7,FALSE)&gt;=50,VLOOKUP(A6856,英雄数据表!A:K,9,0),IF(VLOOKUP(B6856,属性中转表!A:G,7,FALSE)&gt;=25,VLOOKUP(A6856,英雄数据表!A:K,5,0),""))</f>
        <v>"atk":300,"hp":5000,"undpspro":150,"pvpdpspro":50,"pvpundpspro":50,"hppro":100</v>
      </c>
      <c r="J6856" s="20" t="str">
        <f>IF(I6856="","",属性中转表!$I$1&amp;(IF(VLOOKUP(B6856,属性中转表!A:G,7,FALSE)=0,0,VLOOKUP(VLOOKUP(B6856,属性中转表!A:G,7,FALSE),属性中转表!$K$2:$P$21,4,0)))+IFERROR(VLOOKUP(A6856,英雄数据表!A:K,IF(武魂!B6856&gt;=50,10,IF(武魂!B6856&gt;=25,6)),0),0))</f>
        <v>,"dpspro":100</v>
      </c>
      <c r="K6856" s="32" t="str">
        <f t="shared" si="453"/>
        <v>"atk":300,"hp":5000,"undpspro":150,"pvpdpspro":50,"pvpundpspro":50,"hppro":100,"dpspro":100</v>
      </c>
      <c r="L6856" s="20" t="str">
        <f>IF(B6856&gt;=50,VLOOKUP(A6856,英雄数据表!A:L,11,FALSE),IF(B6856&gt;=25,VLOOKUP(A6856,英雄数据表!A:L,7,0),""))</f>
        <v>"5102602004"</v>
      </c>
      <c r="M6856" s="20" t="str">
        <f>IFERROR(VLOOKUP(B6856,属性中转表!$K$2:$O$21,5,FALSE),"")</f>
        <v>"undpspro":50</v>
      </c>
      <c r="N6856" s="20" t="str">
        <f>IF(B6856=25,VLOOKUP(A6856,英雄数据表!A:L,8,FALSE),IF(B6856=50,VLOOKUP(A6856,英雄数据表!A:L,12,0),""))</f>
        <v/>
      </c>
    </row>
    <row r="6857" spans="1:14" x14ac:dyDescent="0.3">
      <c r="A6857" s="20">
        <v>51026</v>
      </c>
      <c r="B6857" s="21">
        <f t="shared" si="454"/>
        <v>56</v>
      </c>
      <c r="C6857" s="21">
        <v>5</v>
      </c>
      <c r="D6857" s="21">
        <f>VLOOKUP(A6857,英雄数据表!A:D,4,0)</f>
        <v>5</v>
      </c>
      <c r="E6857" s="20" t="str">
        <f>VLOOKUP(A6857,英雄数据表!A:C,3,0)</f>
        <v>龙骨护腕</v>
      </c>
      <c r="F6857" s="20">
        <f t="shared" si="455"/>
        <v>51026</v>
      </c>
      <c r="G6857" s="20">
        <f t="shared" si="456"/>
        <v>51026</v>
      </c>
      <c r="H6857" s="21" t="str">
        <f>VLOOKUP(B6857,属性中转表!A:F,6,FALSE)</f>
        <v>"hp":216000,"atk":6000</v>
      </c>
      <c r="I6857" s="20" t="str">
        <f>IF(VLOOKUP(B6857,属性中转表!A:G,7,FALSE)=0,"",VLOOKUP(VLOOKUP(B6857,属性中转表!A:G,7,FALSE),属性中转表!$K$2:$P$21,6,0))&amp;IF(VLOOKUP(B6857,属性中转表!A:G,7,FALSE)&gt;=50,VLOOKUP(A6857,英雄数据表!A:K,9,0),IF(VLOOKUP(B6857,属性中转表!A:G,7,FALSE)&gt;=25,VLOOKUP(A6857,英雄数据表!A:K,5,0),""))</f>
        <v>"atk":300,"hp":5000,"undpspro":150,"pvpdpspro":50,"pvpundpspro":50,"hppro":100</v>
      </c>
      <c r="J6857" s="20" t="str">
        <f>IF(I6857="","",属性中转表!$I$1&amp;(IF(VLOOKUP(B6857,属性中转表!A:G,7,FALSE)=0,0,VLOOKUP(VLOOKUP(B6857,属性中转表!A:G,7,FALSE),属性中转表!$K$2:$P$21,4,0)))+IFERROR(VLOOKUP(A6857,英雄数据表!A:K,IF(武魂!B6857&gt;=50,10,IF(武魂!B6857&gt;=25,6)),0),0))</f>
        <v>,"dpspro":100</v>
      </c>
      <c r="K6857" s="32" t="str">
        <f t="shared" si="453"/>
        <v>"atk":300,"hp":5000,"undpspro":150,"pvpdpspro":50,"pvpundpspro":50,"hppro":100,"dpspro":100</v>
      </c>
      <c r="L6857" s="20" t="str">
        <f>IF(B6857&gt;=50,VLOOKUP(A6857,英雄数据表!A:L,11,FALSE),IF(B6857&gt;=25,VLOOKUP(A6857,英雄数据表!A:L,7,0),""))</f>
        <v>"5102602004"</v>
      </c>
      <c r="M6857" s="20" t="str">
        <f>IFERROR(VLOOKUP(B6857,属性中转表!$K$2:$O$21,5,FALSE),"")</f>
        <v/>
      </c>
      <c r="N6857" s="20" t="str">
        <f>IF(B6857=25,VLOOKUP(A6857,英雄数据表!A:L,8,FALSE),IF(B6857=50,VLOOKUP(A6857,英雄数据表!A:L,12,0),""))</f>
        <v/>
      </c>
    </row>
    <row r="6858" spans="1:14" x14ac:dyDescent="0.3">
      <c r="A6858" s="20">
        <v>51026</v>
      </c>
      <c r="B6858" s="21">
        <f t="shared" si="454"/>
        <v>57</v>
      </c>
      <c r="C6858" s="21">
        <v>5</v>
      </c>
      <c r="D6858" s="21">
        <f>VLOOKUP(A6858,英雄数据表!A:D,4,0)</f>
        <v>5</v>
      </c>
      <c r="E6858" s="20" t="str">
        <f>VLOOKUP(A6858,英雄数据表!A:C,3,0)</f>
        <v>龙骨护腕</v>
      </c>
      <c r="F6858" s="20">
        <f t="shared" si="455"/>
        <v>51026</v>
      </c>
      <c r="G6858" s="20">
        <f t="shared" si="456"/>
        <v>51026</v>
      </c>
      <c r="H6858" s="21" t="str">
        <f>VLOOKUP(B6858,属性中转表!A:F,6,FALSE)</f>
        <v>"hp":221400,"atk":6150</v>
      </c>
      <c r="I6858" s="20" t="str">
        <f>IF(VLOOKUP(B6858,属性中转表!A:G,7,FALSE)=0,"",VLOOKUP(VLOOKUP(B6858,属性中转表!A:G,7,FALSE),属性中转表!$K$2:$P$21,6,0))&amp;IF(VLOOKUP(B6858,属性中转表!A:G,7,FALSE)&gt;=50,VLOOKUP(A6858,英雄数据表!A:K,9,0),IF(VLOOKUP(B6858,属性中转表!A:G,7,FALSE)&gt;=25,VLOOKUP(A6858,英雄数据表!A:K,5,0),""))</f>
        <v>"atk":300,"hp":5000,"undpspro":150,"pvpdpspro":50,"pvpundpspro":50,"hppro":100</v>
      </c>
      <c r="J6858" s="20" t="str">
        <f>IF(I6858="","",属性中转表!$I$1&amp;(IF(VLOOKUP(B6858,属性中转表!A:G,7,FALSE)=0,0,VLOOKUP(VLOOKUP(B6858,属性中转表!A:G,7,FALSE),属性中转表!$K$2:$P$21,4,0)))+IFERROR(VLOOKUP(A6858,英雄数据表!A:K,IF(武魂!B6858&gt;=50,10,IF(武魂!B6858&gt;=25,6)),0),0))</f>
        <v>,"dpspro":100</v>
      </c>
      <c r="K6858" s="32" t="str">
        <f t="shared" si="453"/>
        <v>"atk":300,"hp":5000,"undpspro":150,"pvpdpspro":50,"pvpundpspro":50,"hppro":100,"dpspro":100</v>
      </c>
      <c r="L6858" s="20" t="str">
        <f>IF(B6858&gt;=50,VLOOKUP(A6858,英雄数据表!A:L,11,FALSE),IF(B6858&gt;=25,VLOOKUP(A6858,英雄数据表!A:L,7,0),""))</f>
        <v>"5102602004"</v>
      </c>
      <c r="M6858" s="20" t="str">
        <f>IFERROR(VLOOKUP(B6858,属性中转表!$K$2:$O$21,5,FALSE),"")</f>
        <v/>
      </c>
      <c r="N6858" s="20" t="str">
        <f>IF(B6858=25,VLOOKUP(A6858,英雄数据表!A:L,8,FALSE),IF(B6858=50,VLOOKUP(A6858,英雄数据表!A:L,12,0),""))</f>
        <v/>
      </c>
    </row>
    <row r="6859" spans="1:14" x14ac:dyDescent="0.3">
      <c r="A6859" s="20">
        <v>51026</v>
      </c>
      <c r="B6859" s="21">
        <f t="shared" si="454"/>
        <v>58</v>
      </c>
      <c r="C6859" s="21">
        <v>5</v>
      </c>
      <c r="D6859" s="21">
        <f>VLOOKUP(A6859,英雄数据表!A:D,4,0)</f>
        <v>5</v>
      </c>
      <c r="E6859" s="20" t="str">
        <f>VLOOKUP(A6859,英雄数据表!A:C,3,0)</f>
        <v>龙骨护腕</v>
      </c>
      <c r="F6859" s="20">
        <f t="shared" si="455"/>
        <v>51026</v>
      </c>
      <c r="G6859" s="20">
        <f t="shared" si="456"/>
        <v>51026</v>
      </c>
      <c r="H6859" s="21" t="str">
        <f>VLOOKUP(B6859,属性中转表!A:F,6,FALSE)</f>
        <v>"hp":226800,"atk":6300</v>
      </c>
      <c r="I6859" s="20" t="str">
        <f>IF(VLOOKUP(B6859,属性中转表!A:G,7,FALSE)=0,"",VLOOKUP(VLOOKUP(B6859,属性中转表!A:G,7,FALSE),属性中转表!$K$2:$P$21,6,0))&amp;IF(VLOOKUP(B6859,属性中转表!A:G,7,FALSE)&gt;=50,VLOOKUP(A6859,英雄数据表!A:K,9,0),IF(VLOOKUP(B6859,属性中转表!A:G,7,FALSE)&gt;=25,VLOOKUP(A6859,英雄数据表!A:K,5,0),""))</f>
        <v>"atk":300,"hp":5000,"undpspro":150,"pvpdpspro":50,"pvpundpspro":50,"hppro":100</v>
      </c>
      <c r="J6859" s="20" t="str">
        <f>IF(I6859="","",属性中转表!$I$1&amp;(IF(VLOOKUP(B6859,属性中转表!A:G,7,FALSE)=0,0,VLOOKUP(VLOOKUP(B6859,属性中转表!A:G,7,FALSE),属性中转表!$K$2:$P$21,4,0)))+IFERROR(VLOOKUP(A6859,英雄数据表!A:K,IF(武魂!B6859&gt;=50,10,IF(武魂!B6859&gt;=25,6)),0),0))</f>
        <v>,"dpspro":100</v>
      </c>
      <c r="K6859" s="32" t="str">
        <f t="shared" si="453"/>
        <v>"atk":300,"hp":5000,"undpspro":150,"pvpdpspro":50,"pvpundpspro":50,"hppro":100,"dpspro":100</v>
      </c>
      <c r="L6859" s="20" t="str">
        <f>IF(B6859&gt;=50,VLOOKUP(A6859,英雄数据表!A:L,11,FALSE),IF(B6859&gt;=25,VLOOKUP(A6859,英雄数据表!A:L,7,0),""))</f>
        <v>"5102602004"</v>
      </c>
      <c r="M6859" s="20" t="str">
        <f>IFERROR(VLOOKUP(B6859,属性中转表!$K$2:$O$21,5,FALSE),"")</f>
        <v/>
      </c>
      <c r="N6859" s="20" t="str">
        <f>IF(B6859=25,VLOOKUP(A6859,英雄数据表!A:L,8,FALSE),IF(B6859=50,VLOOKUP(A6859,英雄数据表!A:L,12,0),""))</f>
        <v/>
      </c>
    </row>
    <row r="6860" spans="1:14" x14ac:dyDescent="0.3">
      <c r="A6860" s="20">
        <v>51026</v>
      </c>
      <c r="B6860" s="21">
        <f t="shared" si="454"/>
        <v>59</v>
      </c>
      <c r="C6860" s="21">
        <v>5</v>
      </c>
      <c r="D6860" s="21">
        <f>VLOOKUP(A6860,英雄数据表!A:D,4,0)</f>
        <v>5</v>
      </c>
      <c r="E6860" s="20" t="str">
        <f>VLOOKUP(A6860,英雄数据表!A:C,3,0)</f>
        <v>龙骨护腕</v>
      </c>
      <c r="F6860" s="20">
        <f t="shared" si="455"/>
        <v>51026</v>
      </c>
      <c r="G6860" s="20">
        <f t="shared" si="456"/>
        <v>51026</v>
      </c>
      <c r="H6860" s="21" t="str">
        <f>VLOOKUP(B6860,属性中转表!A:F,6,FALSE)</f>
        <v>"hp":232200,"atk":6450</v>
      </c>
      <c r="I6860" s="20" t="str">
        <f>IF(VLOOKUP(B6860,属性中转表!A:G,7,FALSE)=0,"",VLOOKUP(VLOOKUP(B6860,属性中转表!A:G,7,FALSE),属性中转表!$K$2:$P$21,6,0))&amp;IF(VLOOKUP(B6860,属性中转表!A:G,7,FALSE)&gt;=50,VLOOKUP(A6860,英雄数据表!A:K,9,0),IF(VLOOKUP(B6860,属性中转表!A:G,7,FALSE)&gt;=25,VLOOKUP(A6860,英雄数据表!A:K,5,0),""))</f>
        <v>"atk":300,"hp":5000,"undpspro":150,"pvpdpspro":50,"pvpundpspro":50,"hppro":100</v>
      </c>
      <c r="J6860" s="20" t="str">
        <f>IF(I6860="","",属性中转表!$I$1&amp;(IF(VLOOKUP(B6860,属性中转表!A:G,7,FALSE)=0,0,VLOOKUP(VLOOKUP(B6860,属性中转表!A:G,7,FALSE),属性中转表!$K$2:$P$21,4,0)))+IFERROR(VLOOKUP(A6860,英雄数据表!A:K,IF(武魂!B6860&gt;=50,10,IF(武魂!B6860&gt;=25,6)),0),0))</f>
        <v>,"dpspro":100</v>
      </c>
      <c r="K6860" s="32" t="str">
        <f t="shared" si="453"/>
        <v>"atk":300,"hp":5000,"undpspro":150,"pvpdpspro":50,"pvpundpspro":50,"hppro":100,"dpspro":100</v>
      </c>
      <c r="L6860" s="20" t="str">
        <f>IF(B6860&gt;=50,VLOOKUP(A6860,英雄数据表!A:L,11,FALSE),IF(B6860&gt;=25,VLOOKUP(A6860,英雄数据表!A:L,7,0),""))</f>
        <v>"5102602004"</v>
      </c>
      <c r="M6860" s="20" t="str">
        <f>IFERROR(VLOOKUP(B6860,属性中转表!$K$2:$O$21,5,FALSE),"")</f>
        <v/>
      </c>
      <c r="N6860" s="20" t="str">
        <f>IF(B6860=25,VLOOKUP(A6860,英雄数据表!A:L,8,FALSE),IF(B6860=50,VLOOKUP(A6860,英雄数据表!A:L,12,0),""))</f>
        <v/>
      </c>
    </row>
    <row r="6861" spans="1:14" x14ac:dyDescent="0.3">
      <c r="A6861" s="20">
        <v>51026</v>
      </c>
      <c r="B6861" s="21">
        <f t="shared" si="454"/>
        <v>60</v>
      </c>
      <c r="C6861" s="21">
        <v>5</v>
      </c>
      <c r="D6861" s="21">
        <f>VLOOKUP(A6861,英雄数据表!A:D,4,0)</f>
        <v>5</v>
      </c>
      <c r="E6861" s="20" t="str">
        <f>VLOOKUP(A6861,英雄数据表!A:C,3,0)</f>
        <v>龙骨护腕</v>
      </c>
      <c r="F6861" s="20">
        <f t="shared" si="455"/>
        <v>51026</v>
      </c>
      <c r="G6861" s="20">
        <f t="shared" si="456"/>
        <v>51026</v>
      </c>
      <c r="H6861" s="21" t="str">
        <f>VLOOKUP(B6861,属性中转表!A:F,6,FALSE)</f>
        <v>"hp":237600,"atk":6600</v>
      </c>
      <c r="I6861" s="20" t="str">
        <f>IF(VLOOKUP(B6861,属性中转表!A:G,7,FALSE)=0,"",VLOOKUP(VLOOKUP(B6861,属性中转表!A:G,7,FALSE),属性中转表!$K$2:$P$21,6,0))&amp;IF(VLOOKUP(B6861,属性中转表!A:G,7,FALSE)&gt;=50,VLOOKUP(A6861,英雄数据表!A:K,9,0),IF(VLOOKUP(B6861,属性中转表!A:G,7,FALSE)&gt;=25,VLOOKUP(A6861,英雄数据表!A:K,5,0),""))</f>
        <v>"atk":300,"hp":5000,"undpspro":150,"pvpdpspro":50,"pvpundpspro":50,"hppro":100</v>
      </c>
      <c r="J6861" s="20" t="str">
        <f>IF(I6861="","",属性中转表!$I$1&amp;(IF(VLOOKUP(B6861,属性中转表!A:G,7,FALSE)=0,0,VLOOKUP(VLOOKUP(B6861,属性中转表!A:G,7,FALSE),属性中转表!$K$2:$P$21,4,0)))+IFERROR(VLOOKUP(A6861,英雄数据表!A:K,IF(武魂!B6861&gt;=50,10,IF(武魂!B6861&gt;=25,6)),0),0))</f>
        <v>,"dpspro":150</v>
      </c>
      <c r="K6861" s="32" t="str">
        <f t="shared" si="453"/>
        <v>"atk":300,"hp":5000,"undpspro":150,"pvpdpspro":50,"pvpundpspro":50,"hppro":100,"dpspro":150</v>
      </c>
      <c r="L6861" s="20" t="str">
        <f>IF(B6861&gt;=50,VLOOKUP(A6861,英雄数据表!A:L,11,FALSE),IF(B6861&gt;=25,VLOOKUP(A6861,英雄数据表!A:L,7,0),""))</f>
        <v>"5102602004"</v>
      </c>
      <c r="M6861" s="20" t="str">
        <f>IFERROR(VLOOKUP(B6861,属性中转表!$K$2:$O$21,5,FALSE),"")</f>
        <v>"dpspro":50</v>
      </c>
      <c r="N6861" s="20" t="str">
        <f>IF(B6861=25,VLOOKUP(A6861,英雄数据表!A:L,8,FALSE),IF(B6861=50,VLOOKUP(A6861,英雄数据表!A:L,12,0),""))</f>
        <v/>
      </c>
    </row>
    <row r="6862" spans="1:14" x14ac:dyDescent="0.3">
      <c r="A6862" s="20">
        <v>51026</v>
      </c>
      <c r="B6862" s="21">
        <f t="shared" si="454"/>
        <v>61</v>
      </c>
      <c r="C6862" s="21">
        <v>5</v>
      </c>
      <c r="D6862" s="21">
        <f>VLOOKUP(A6862,英雄数据表!A:D,4,0)</f>
        <v>5</v>
      </c>
      <c r="E6862" s="20" t="str">
        <f>VLOOKUP(A6862,英雄数据表!A:C,3,0)</f>
        <v>龙骨护腕</v>
      </c>
      <c r="F6862" s="20">
        <f t="shared" si="455"/>
        <v>51026</v>
      </c>
      <c r="G6862" s="20">
        <f t="shared" si="456"/>
        <v>51026</v>
      </c>
      <c r="H6862" s="21" t="str">
        <f>VLOOKUP(B6862,属性中转表!A:F,6,FALSE)</f>
        <v>"hp":243000,"atk":6750</v>
      </c>
      <c r="I6862" s="20" t="str">
        <f>IF(VLOOKUP(B6862,属性中转表!A:G,7,FALSE)=0,"",VLOOKUP(VLOOKUP(B6862,属性中转表!A:G,7,FALSE),属性中转表!$K$2:$P$21,6,0))&amp;IF(VLOOKUP(B6862,属性中转表!A:G,7,FALSE)&gt;=50,VLOOKUP(A6862,英雄数据表!A:K,9,0),IF(VLOOKUP(B6862,属性中转表!A:G,7,FALSE)&gt;=25,VLOOKUP(A6862,英雄数据表!A:K,5,0),""))</f>
        <v>"atk":300,"hp":5000,"undpspro":150,"pvpdpspro":50,"pvpundpspro":50,"hppro":100</v>
      </c>
      <c r="J6862" s="20" t="str">
        <f>IF(I6862="","",属性中转表!$I$1&amp;(IF(VLOOKUP(B6862,属性中转表!A:G,7,FALSE)=0,0,VLOOKUP(VLOOKUP(B6862,属性中转表!A:G,7,FALSE),属性中转表!$K$2:$P$21,4,0)))+IFERROR(VLOOKUP(A6862,英雄数据表!A:K,IF(武魂!B6862&gt;=50,10,IF(武魂!B6862&gt;=25,6)),0),0))</f>
        <v>,"dpspro":150</v>
      </c>
      <c r="K6862" s="32" t="str">
        <f t="shared" si="453"/>
        <v>"atk":300,"hp":5000,"undpspro":150,"pvpdpspro":50,"pvpundpspro":50,"hppro":100,"dpspro":150</v>
      </c>
      <c r="L6862" s="20" t="str">
        <f>IF(B6862&gt;=50,VLOOKUP(A6862,英雄数据表!A:L,11,FALSE),IF(B6862&gt;=25,VLOOKUP(A6862,英雄数据表!A:L,7,0),""))</f>
        <v>"5102602004"</v>
      </c>
      <c r="M6862" s="20" t="str">
        <f>IFERROR(VLOOKUP(B6862,属性中转表!$K$2:$O$21,5,FALSE),"")</f>
        <v/>
      </c>
      <c r="N6862" s="20" t="str">
        <f>IF(B6862=25,VLOOKUP(A6862,英雄数据表!A:L,8,FALSE),IF(B6862=50,VLOOKUP(A6862,英雄数据表!A:L,12,0),""))</f>
        <v/>
      </c>
    </row>
    <row r="6863" spans="1:14" x14ac:dyDescent="0.3">
      <c r="A6863" s="20">
        <v>51026</v>
      </c>
      <c r="B6863" s="21">
        <f t="shared" si="454"/>
        <v>62</v>
      </c>
      <c r="C6863" s="21">
        <v>5</v>
      </c>
      <c r="D6863" s="21">
        <f>VLOOKUP(A6863,英雄数据表!A:D,4,0)</f>
        <v>5</v>
      </c>
      <c r="E6863" s="20" t="str">
        <f>VLOOKUP(A6863,英雄数据表!A:C,3,0)</f>
        <v>龙骨护腕</v>
      </c>
      <c r="F6863" s="20">
        <f t="shared" si="455"/>
        <v>51026</v>
      </c>
      <c r="G6863" s="20">
        <f t="shared" si="456"/>
        <v>51026</v>
      </c>
      <c r="H6863" s="21" t="str">
        <f>VLOOKUP(B6863,属性中转表!A:F,6,FALSE)</f>
        <v>"hp":248400,"atk":6900</v>
      </c>
      <c r="I6863" s="20" t="str">
        <f>IF(VLOOKUP(B6863,属性中转表!A:G,7,FALSE)=0,"",VLOOKUP(VLOOKUP(B6863,属性中转表!A:G,7,FALSE),属性中转表!$K$2:$P$21,6,0))&amp;IF(VLOOKUP(B6863,属性中转表!A:G,7,FALSE)&gt;=50,VLOOKUP(A6863,英雄数据表!A:K,9,0),IF(VLOOKUP(B6863,属性中转表!A:G,7,FALSE)&gt;=25,VLOOKUP(A6863,英雄数据表!A:K,5,0),""))</f>
        <v>"atk":300,"hp":5000,"undpspro":150,"pvpdpspro":50,"pvpundpspro":50,"hppro":100</v>
      </c>
      <c r="J6863" s="20" t="str">
        <f>IF(I6863="","",属性中转表!$I$1&amp;(IF(VLOOKUP(B6863,属性中转表!A:G,7,FALSE)=0,0,VLOOKUP(VLOOKUP(B6863,属性中转表!A:G,7,FALSE),属性中转表!$K$2:$P$21,4,0)))+IFERROR(VLOOKUP(A6863,英雄数据表!A:K,IF(武魂!B6863&gt;=50,10,IF(武魂!B6863&gt;=25,6)),0),0))</f>
        <v>,"dpspro":150</v>
      </c>
      <c r="K6863" s="32" t="str">
        <f t="shared" si="453"/>
        <v>"atk":300,"hp":5000,"undpspro":150,"pvpdpspro":50,"pvpundpspro":50,"hppro":100,"dpspro":150</v>
      </c>
      <c r="L6863" s="20" t="str">
        <f>IF(B6863&gt;=50,VLOOKUP(A6863,英雄数据表!A:L,11,FALSE),IF(B6863&gt;=25,VLOOKUP(A6863,英雄数据表!A:L,7,0),""))</f>
        <v>"5102602004"</v>
      </c>
      <c r="M6863" s="20" t="str">
        <f>IFERROR(VLOOKUP(B6863,属性中转表!$K$2:$O$21,5,FALSE),"")</f>
        <v/>
      </c>
      <c r="N6863" s="20" t="str">
        <f>IF(B6863=25,VLOOKUP(A6863,英雄数据表!A:L,8,FALSE),IF(B6863=50,VLOOKUP(A6863,英雄数据表!A:L,12,0),""))</f>
        <v/>
      </c>
    </row>
    <row r="6864" spans="1:14" x14ac:dyDescent="0.3">
      <c r="A6864" s="20">
        <v>51026</v>
      </c>
      <c r="B6864" s="21">
        <f t="shared" si="454"/>
        <v>63</v>
      </c>
      <c r="C6864" s="21">
        <v>5</v>
      </c>
      <c r="D6864" s="21">
        <f>VLOOKUP(A6864,英雄数据表!A:D,4,0)</f>
        <v>5</v>
      </c>
      <c r="E6864" s="20" t="str">
        <f>VLOOKUP(A6864,英雄数据表!A:C,3,0)</f>
        <v>龙骨护腕</v>
      </c>
      <c r="F6864" s="20">
        <f t="shared" si="455"/>
        <v>51026</v>
      </c>
      <c r="G6864" s="20">
        <f t="shared" si="456"/>
        <v>51026</v>
      </c>
      <c r="H6864" s="21" t="str">
        <f>VLOOKUP(B6864,属性中转表!A:F,6,FALSE)</f>
        <v>"hp":253800,"atk":7050</v>
      </c>
      <c r="I6864" s="20" t="str">
        <f>IF(VLOOKUP(B6864,属性中转表!A:G,7,FALSE)=0,"",VLOOKUP(VLOOKUP(B6864,属性中转表!A:G,7,FALSE),属性中转表!$K$2:$P$21,6,0))&amp;IF(VLOOKUP(B6864,属性中转表!A:G,7,FALSE)&gt;=50,VLOOKUP(A6864,英雄数据表!A:K,9,0),IF(VLOOKUP(B6864,属性中转表!A:G,7,FALSE)&gt;=25,VLOOKUP(A6864,英雄数据表!A:K,5,0),""))</f>
        <v>"atk":300,"hp":5000,"undpspro":150,"pvpdpspro":50,"pvpundpspro":50,"hppro":100</v>
      </c>
      <c r="J6864" s="20" t="str">
        <f>IF(I6864="","",属性中转表!$I$1&amp;(IF(VLOOKUP(B6864,属性中转表!A:G,7,FALSE)=0,0,VLOOKUP(VLOOKUP(B6864,属性中转表!A:G,7,FALSE),属性中转表!$K$2:$P$21,4,0)))+IFERROR(VLOOKUP(A6864,英雄数据表!A:K,IF(武魂!B6864&gt;=50,10,IF(武魂!B6864&gt;=25,6)),0),0))</f>
        <v>,"dpspro":150</v>
      </c>
      <c r="K6864" s="32" t="str">
        <f t="shared" si="453"/>
        <v>"atk":300,"hp":5000,"undpspro":150,"pvpdpspro":50,"pvpundpspro":50,"hppro":100,"dpspro":150</v>
      </c>
      <c r="L6864" s="20" t="str">
        <f>IF(B6864&gt;=50,VLOOKUP(A6864,英雄数据表!A:L,11,FALSE),IF(B6864&gt;=25,VLOOKUP(A6864,英雄数据表!A:L,7,0),""))</f>
        <v>"5102602004"</v>
      </c>
      <c r="M6864" s="20" t="str">
        <f>IFERROR(VLOOKUP(B6864,属性中转表!$K$2:$O$21,5,FALSE),"")</f>
        <v/>
      </c>
      <c r="N6864" s="20" t="str">
        <f>IF(B6864=25,VLOOKUP(A6864,英雄数据表!A:L,8,FALSE),IF(B6864=50,VLOOKUP(A6864,英雄数据表!A:L,12,0),""))</f>
        <v/>
      </c>
    </row>
    <row r="6865" spans="1:14" x14ac:dyDescent="0.3">
      <c r="A6865" s="20">
        <v>51026</v>
      </c>
      <c r="B6865" s="21">
        <f t="shared" si="454"/>
        <v>64</v>
      </c>
      <c r="C6865" s="21">
        <v>5</v>
      </c>
      <c r="D6865" s="21">
        <f>VLOOKUP(A6865,英雄数据表!A:D,4,0)</f>
        <v>5</v>
      </c>
      <c r="E6865" s="20" t="str">
        <f>VLOOKUP(A6865,英雄数据表!A:C,3,0)</f>
        <v>龙骨护腕</v>
      </c>
      <c r="F6865" s="20">
        <f t="shared" si="455"/>
        <v>51026</v>
      </c>
      <c r="G6865" s="20">
        <f t="shared" si="456"/>
        <v>51026</v>
      </c>
      <c r="H6865" s="21" t="str">
        <f>VLOOKUP(B6865,属性中转表!A:F,6,FALSE)</f>
        <v>"hp":259200,"atk":7200</v>
      </c>
      <c r="I6865" s="20" t="str">
        <f>IF(VLOOKUP(B6865,属性中转表!A:G,7,FALSE)=0,"",VLOOKUP(VLOOKUP(B6865,属性中转表!A:G,7,FALSE),属性中转表!$K$2:$P$21,6,0))&amp;IF(VLOOKUP(B6865,属性中转表!A:G,7,FALSE)&gt;=50,VLOOKUP(A6865,英雄数据表!A:K,9,0),IF(VLOOKUP(B6865,属性中转表!A:G,7,FALSE)&gt;=25,VLOOKUP(A6865,英雄数据表!A:K,5,0),""))</f>
        <v>"atk":300,"hp":5000,"undpspro":150,"pvpdpspro":50,"pvpundpspro":50,"hppro":100</v>
      </c>
      <c r="J6865" s="20" t="str">
        <f>IF(I6865="","",属性中转表!$I$1&amp;(IF(VLOOKUP(B6865,属性中转表!A:G,7,FALSE)=0,0,VLOOKUP(VLOOKUP(B6865,属性中转表!A:G,7,FALSE),属性中转表!$K$2:$P$21,4,0)))+IFERROR(VLOOKUP(A6865,英雄数据表!A:K,IF(武魂!B6865&gt;=50,10,IF(武魂!B6865&gt;=25,6)),0),0))</f>
        <v>,"dpspro":150</v>
      </c>
      <c r="K6865" s="32" t="str">
        <f t="shared" si="453"/>
        <v>"atk":300,"hp":5000,"undpspro":150,"pvpdpspro":50,"pvpundpspro":50,"hppro":100,"dpspro":150</v>
      </c>
      <c r="L6865" s="20" t="str">
        <f>IF(B6865&gt;=50,VLOOKUP(A6865,英雄数据表!A:L,11,FALSE),IF(B6865&gt;=25,VLOOKUP(A6865,英雄数据表!A:L,7,0),""))</f>
        <v>"5102602004"</v>
      </c>
      <c r="M6865" s="20" t="str">
        <f>IFERROR(VLOOKUP(B6865,属性中转表!$K$2:$O$21,5,FALSE),"")</f>
        <v/>
      </c>
      <c r="N6865" s="20" t="str">
        <f>IF(B6865=25,VLOOKUP(A6865,英雄数据表!A:L,8,FALSE),IF(B6865=50,VLOOKUP(A6865,英雄数据表!A:L,12,0),""))</f>
        <v/>
      </c>
    </row>
    <row r="6866" spans="1:14" x14ac:dyDescent="0.3">
      <c r="A6866" s="20">
        <v>51026</v>
      </c>
      <c r="B6866" s="21">
        <f t="shared" si="454"/>
        <v>65</v>
      </c>
      <c r="C6866" s="21">
        <v>5</v>
      </c>
      <c r="D6866" s="21">
        <f>VLOOKUP(A6866,英雄数据表!A:D,4,0)</f>
        <v>5</v>
      </c>
      <c r="E6866" s="20" t="str">
        <f>VLOOKUP(A6866,英雄数据表!A:C,3,0)</f>
        <v>龙骨护腕</v>
      </c>
      <c r="F6866" s="20">
        <f t="shared" si="455"/>
        <v>51026</v>
      </c>
      <c r="G6866" s="20">
        <f t="shared" si="456"/>
        <v>51026</v>
      </c>
      <c r="H6866" s="21" t="str">
        <f>VLOOKUP(B6866,属性中转表!A:F,6,FALSE)</f>
        <v>"hp":264600,"atk":7350</v>
      </c>
      <c r="I6866" s="20" t="str">
        <f>IF(VLOOKUP(B6866,属性中转表!A:G,7,FALSE)=0,"",VLOOKUP(VLOOKUP(B6866,属性中转表!A:G,7,FALSE),属性中转表!$K$2:$P$21,6,0))&amp;IF(VLOOKUP(B6866,属性中转表!A:G,7,FALSE)&gt;=50,VLOOKUP(A6866,英雄数据表!A:K,9,0),IF(VLOOKUP(B6866,属性中转表!A:G,7,FALSE)&gt;=25,VLOOKUP(A6866,英雄数据表!A:K,5,0),""))</f>
        <v>"atk":300,"hp":5000,"undpspro":150,"pvpdpspro":100,"pvpundpspro":50,"hppro":100</v>
      </c>
      <c r="J6866" s="20" t="str">
        <f>IF(I6866="","",属性中转表!$I$1&amp;(IF(VLOOKUP(B6866,属性中转表!A:G,7,FALSE)=0,0,VLOOKUP(VLOOKUP(B6866,属性中转表!A:G,7,FALSE),属性中转表!$K$2:$P$21,4,0)))+IFERROR(VLOOKUP(A6866,英雄数据表!A:K,IF(武魂!B6866&gt;=50,10,IF(武魂!B6866&gt;=25,6)),0),0))</f>
        <v>,"dpspro":150</v>
      </c>
      <c r="K6866" s="32" t="str">
        <f t="shared" si="453"/>
        <v>"atk":300,"hp":5000,"undpspro":150,"pvpdpspro":100,"pvpundpspro":50,"hppro":100,"dpspro":150</v>
      </c>
      <c r="L6866" s="20" t="str">
        <f>IF(B6866&gt;=50,VLOOKUP(A6866,英雄数据表!A:L,11,FALSE),IF(B6866&gt;=25,VLOOKUP(A6866,英雄数据表!A:L,7,0),""))</f>
        <v>"5102602004"</v>
      </c>
      <c r="M6866" s="20" t="str">
        <f>IFERROR(VLOOKUP(B6866,属性中转表!$K$2:$O$21,5,FALSE),"")</f>
        <v>"pvpdpspro":50</v>
      </c>
      <c r="N6866" s="20" t="str">
        <f>IF(B6866=25,VLOOKUP(A6866,英雄数据表!A:L,8,FALSE),IF(B6866=50,VLOOKUP(A6866,英雄数据表!A:L,12,0),""))</f>
        <v/>
      </c>
    </row>
    <row r="6867" spans="1:14" x14ac:dyDescent="0.3">
      <c r="A6867" s="20">
        <v>51026</v>
      </c>
      <c r="B6867" s="21">
        <f t="shared" si="454"/>
        <v>66</v>
      </c>
      <c r="C6867" s="21">
        <v>5</v>
      </c>
      <c r="D6867" s="21">
        <f>VLOOKUP(A6867,英雄数据表!A:D,4,0)</f>
        <v>5</v>
      </c>
      <c r="E6867" s="20" t="str">
        <f>VLOOKUP(A6867,英雄数据表!A:C,3,0)</f>
        <v>龙骨护腕</v>
      </c>
      <c r="F6867" s="20">
        <f t="shared" si="455"/>
        <v>51026</v>
      </c>
      <c r="G6867" s="20">
        <f t="shared" si="456"/>
        <v>51026</v>
      </c>
      <c r="H6867" s="21" t="str">
        <f>VLOOKUP(B6867,属性中转表!A:F,6,FALSE)</f>
        <v>"hp":270000,"atk":7500</v>
      </c>
      <c r="I6867" s="20" t="str">
        <f>IF(VLOOKUP(B6867,属性中转表!A:G,7,FALSE)=0,"",VLOOKUP(VLOOKUP(B6867,属性中转表!A:G,7,FALSE),属性中转表!$K$2:$P$21,6,0))&amp;IF(VLOOKUP(B6867,属性中转表!A:G,7,FALSE)&gt;=50,VLOOKUP(A6867,英雄数据表!A:K,9,0),IF(VLOOKUP(B6867,属性中转表!A:G,7,FALSE)&gt;=25,VLOOKUP(A6867,英雄数据表!A:K,5,0),""))</f>
        <v>"atk":300,"hp":5000,"undpspro":150,"pvpdpspro":100,"pvpundpspro":50,"hppro":100</v>
      </c>
      <c r="J6867" s="20" t="str">
        <f>IF(I6867="","",属性中转表!$I$1&amp;(IF(VLOOKUP(B6867,属性中转表!A:G,7,FALSE)=0,0,VLOOKUP(VLOOKUP(B6867,属性中转表!A:G,7,FALSE),属性中转表!$K$2:$P$21,4,0)))+IFERROR(VLOOKUP(A6867,英雄数据表!A:K,IF(武魂!B6867&gt;=50,10,IF(武魂!B6867&gt;=25,6)),0),0))</f>
        <v>,"dpspro":150</v>
      </c>
      <c r="K6867" s="32" t="str">
        <f t="shared" si="453"/>
        <v>"atk":300,"hp":5000,"undpspro":150,"pvpdpspro":100,"pvpundpspro":50,"hppro":100,"dpspro":150</v>
      </c>
      <c r="L6867" s="20" t="str">
        <f>IF(B6867&gt;=50,VLOOKUP(A6867,英雄数据表!A:L,11,FALSE),IF(B6867&gt;=25,VLOOKUP(A6867,英雄数据表!A:L,7,0),""))</f>
        <v>"5102602004"</v>
      </c>
      <c r="M6867" s="20" t="str">
        <f>IFERROR(VLOOKUP(B6867,属性中转表!$K$2:$O$21,5,FALSE),"")</f>
        <v/>
      </c>
      <c r="N6867" s="20" t="str">
        <f>IF(B6867=25,VLOOKUP(A6867,英雄数据表!A:L,8,FALSE),IF(B6867=50,VLOOKUP(A6867,英雄数据表!A:L,12,0),""))</f>
        <v/>
      </c>
    </row>
    <row r="6868" spans="1:14" x14ac:dyDescent="0.3">
      <c r="A6868" s="20">
        <v>51026</v>
      </c>
      <c r="B6868" s="21">
        <f t="shared" si="454"/>
        <v>67</v>
      </c>
      <c r="C6868" s="21">
        <v>5</v>
      </c>
      <c r="D6868" s="21">
        <f>VLOOKUP(A6868,英雄数据表!A:D,4,0)</f>
        <v>5</v>
      </c>
      <c r="E6868" s="20" t="str">
        <f>VLOOKUP(A6868,英雄数据表!A:C,3,0)</f>
        <v>龙骨护腕</v>
      </c>
      <c r="F6868" s="20">
        <f t="shared" si="455"/>
        <v>51026</v>
      </c>
      <c r="G6868" s="20">
        <f t="shared" si="456"/>
        <v>51026</v>
      </c>
      <c r="H6868" s="21" t="str">
        <f>VLOOKUP(B6868,属性中转表!A:F,6,FALSE)</f>
        <v>"hp":275400,"atk":7650</v>
      </c>
      <c r="I6868" s="20" t="str">
        <f>IF(VLOOKUP(B6868,属性中转表!A:G,7,FALSE)=0,"",VLOOKUP(VLOOKUP(B6868,属性中转表!A:G,7,FALSE),属性中转表!$K$2:$P$21,6,0))&amp;IF(VLOOKUP(B6868,属性中转表!A:G,7,FALSE)&gt;=50,VLOOKUP(A6868,英雄数据表!A:K,9,0),IF(VLOOKUP(B6868,属性中转表!A:G,7,FALSE)&gt;=25,VLOOKUP(A6868,英雄数据表!A:K,5,0),""))</f>
        <v>"atk":300,"hp":5000,"undpspro":150,"pvpdpspro":100,"pvpundpspro":50,"hppro":100</v>
      </c>
      <c r="J6868" s="20" t="str">
        <f>IF(I6868="","",属性中转表!$I$1&amp;(IF(VLOOKUP(B6868,属性中转表!A:G,7,FALSE)=0,0,VLOOKUP(VLOOKUP(B6868,属性中转表!A:G,7,FALSE),属性中转表!$K$2:$P$21,4,0)))+IFERROR(VLOOKUP(A6868,英雄数据表!A:K,IF(武魂!B6868&gt;=50,10,IF(武魂!B6868&gt;=25,6)),0),0))</f>
        <v>,"dpspro":150</v>
      </c>
      <c r="K6868" s="32" t="str">
        <f t="shared" si="453"/>
        <v>"atk":300,"hp":5000,"undpspro":150,"pvpdpspro":100,"pvpundpspro":50,"hppro":100,"dpspro":150</v>
      </c>
      <c r="L6868" s="20" t="str">
        <f>IF(B6868&gt;=50,VLOOKUP(A6868,英雄数据表!A:L,11,FALSE),IF(B6868&gt;=25,VLOOKUP(A6868,英雄数据表!A:L,7,0),""))</f>
        <v>"5102602004"</v>
      </c>
      <c r="M6868" s="20" t="str">
        <f>IFERROR(VLOOKUP(B6868,属性中转表!$K$2:$O$21,5,FALSE),"")</f>
        <v/>
      </c>
      <c r="N6868" s="20" t="str">
        <f>IF(B6868=25,VLOOKUP(A6868,英雄数据表!A:L,8,FALSE),IF(B6868=50,VLOOKUP(A6868,英雄数据表!A:L,12,0),""))</f>
        <v/>
      </c>
    </row>
    <row r="6869" spans="1:14" x14ac:dyDescent="0.3">
      <c r="A6869" s="20">
        <v>51026</v>
      </c>
      <c r="B6869" s="21">
        <f t="shared" si="454"/>
        <v>68</v>
      </c>
      <c r="C6869" s="21">
        <v>5</v>
      </c>
      <c r="D6869" s="21">
        <f>VLOOKUP(A6869,英雄数据表!A:D,4,0)</f>
        <v>5</v>
      </c>
      <c r="E6869" s="20" t="str">
        <f>VLOOKUP(A6869,英雄数据表!A:C,3,0)</f>
        <v>龙骨护腕</v>
      </c>
      <c r="F6869" s="20">
        <f t="shared" si="455"/>
        <v>51026</v>
      </c>
      <c r="G6869" s="20">
        <f t="shared" si="456"/>
        <v>51026</v>
      </c>
      <c r="H6869" s="21" t="str">
        <f>VLOOKUP(B6869,属性中转表!A:F,6,FALSE)</f>
        <v>"hp":280800,"atk":7800</v>
      </c>
      <c r="I6869" s="20" t="str">
        <f>IF(VLOOKUP(B6869,属性中转表!A:G,7,FALSE)=0,"",VLOOKUP(VLOOKUP(B6869,属性中转表!A:G,7,FALSE),属性中转表!$K$2:$P$21,6,0))&amp;IF(VLOOKUP(B6869,属性中转表!A:G,7,FALSE)&gt;=50,VLOOKUP(A6869,英雄数据表!A:K,9,0),IF(VLOOKUP(B6869,属性中转表!A:G,7,FALSE)&gt;=25,VLOOKUP(A6869,英雄数据表!A:K,5,0),""))</f>
        <v>"atk":300,"hp":5000,"undpspro":150,"pvpdpspro":100,"pvpundpspro":50,"hppro":100</v>
      </c>
      <c r="J6869" s="20" t="str">
        <f>IF(I6869="","",属性中转表!$I$1&amp;(IF(VLOOKUP(B6869,属性中转表!A:G,7,FALSE)=0,0,VLOOKUP(VLOOKUP(B6869,属性中转表!A:G,7,FALSE),属性中转表!$K$2:$P$21,4,0)))+IFERROR(VLOOKUP(A6869,英雄数据表!A:K,IF(武魂!B6869&gt;=50,10,IF(武魂!B6869&gt;=25,6)),0),0))</f>
        <v>,"dpspro":150</v>
      </c>
      <c r="K6869" s="32" t="str">
        <f t="shared" si="453"/>
        <v>"atk":300,"hp":5000,"undpspro":150,"pvpdpspro":100,"pvpundpspro":50,"hppro":100,"dpspro":150</v>
      </c>
      <c r="L6869" s="20" t="str">
        <f>IF(B6869&gt;=50,VLOOKUP(A6869,英雄数据表!A:L,11,FALSE),IF(B6869&gt;=25,VLOOKUP(A6869,英雄数据表!A:L,7,0),""))</f>
        <v>"5102602004"</v>
      </c>
      <c r="M6869" s="20" t="str">
        <f>IFERROR(VLOOKUP(B6869,属性中转表!$K$2:$O$21,5,FALSE),"")</f>
        <v/>
      </c>
      <c r="N6869" s="20" t="str">
        <f>IF(B6869=25,VLOOKUP(A6869,英雄数据表!A:L,8,FALSE),IF(B6869=50,VLOOKUP(A6869,英雄数据表!A:L,12,0),""))</f>
        <v/>
      </c>
    </row>
    <row r="6870" spans="1:14" x14ac:dyDescent="0.3">
      <c r="A6870" s="20">
        <v>51026</v>
      </c>
      <c r="B6870" s="21">
        <f t="shared" si="454"/>
        <v>69</v>
      </c>
      <c r="C6870" s="21">
        <v>5</v>
      </c>
      <c r="D6870" s="21">
        <f>VLOOKUP(A6870,英雄数据表!A:D,4,0)</f>
        <v>5</v>
      </c>
      <c r="E6870" s="20" t="str">
        <f>VLOOKUP(A6870,英雄数据表!A:C,3,0)</f>
        <v>龙骨护腕</v>
      </c>
      <c r="F6870" s="20">
        <f t="shared" si="455"/>
        <v>51026</v>
      </c>
      <c r="G6870" s="20">
        <f t="shared" si="456"/>
        <v>51026</v>
      </c>
      <c r="H6870" s="21" t="str">
        <f>VLOOKUP(B6870,属性中转表!A:F,6,FALSE)</f>
        <v>"hp":286200,"atk":7950</v>
      </c>
      <c r="I6870" s="20" t="str">
        <f>IF(VLOOKUP(B6870,属性中转表!A:G,7,FALSE)=0,"",VLOOKUP(VLOOKUP(B6870,属性中转表!A:G,7,FALSE),属性中转表!$K$2:$P$21,6,0))&amp;IF(VLOOKUP(B6870,属性中转表!A:G,7,FALSE)&gt;=50,VLOOKUP(A6870,英雄数据表!A:K,9,0),IF(VLOOKUP(B6870,属性中转表!A:G,7,FALSE)&gt;=25,VLOOKUP(A6870,英雄数据表!A:K,5,0),""))</f>
        <v>"atk":300,"hp":5000,"undpspro":150,"pvpdpspro":100,"pvpundpspro":50,"hppro":100</v>
      </c>
      <c r="J6870" s="20" t="str">
        <f>IF(I6870="","",属性中转表!$I$1&amp;(IF(VLOOKUP(B6870,属性中转表!A:G,7,FALSE)=0,0,VLOOKUP(VLOOKUP(B6870,属性中转表!A:G,7,FALSE),属性中转表!$K$2:$P$21,4,0)))+IFERROR(VLOOKUP(A6870,英雄数据表!A:K,IF(武魂!B6870&gt;=50,10,IF(武魂!B6870&gt;=25,6)),0),0))</f>
        <v>,"dpspro":150</v>
      </c>
      <c r="K6870" s="32" t="str">
        <f t="shared" si="453"/>
        <v>"atk":300,"hp":5000,"undpspro":150,"pvpdpspro":100,"pvpundpspro":50,"hppro":100,"dpspro":150</v>
      </c>
      <c r="L6870" s="20" t="str">
        <f>IF(B6870&gt;=50,VLOOKUP(A6870,英雄数据表!A:L,11,FALSE),IF(B6870&gt;=25,VLOOKUP(A6870,英雄数据表!A:L,7,0),""))</f>
        <v>"5102602004"</v>
      </c>
      <c r="M6870" s="20" t="str">
        <f>IFERROR(VLOOKUP(B6870,属性中转表!$K$2:$O$21,5,FALSE),"")</f>
        <v/>
      </c>
      <c r="N6870" s="20" t="str">
        <f>IF(B6870=25,VLOOKUP(A6870,英雄数据表!A:L,8,FALSE),IF(B6870=50,VLOOKUP(A6870,英雄数据表!A:L,12,0),""))</f>
        <v/>
      </c>
    </row>
    <row r="6871" spans="1:14" x14ac:dyDescent="0.3">
      <c r="A6871" s="20">
        <v>51026</v>
      </c>
      <c r="B6871" s="21">
        <f t="shared" si="454"/>
        <v>70</v>
      </c>
      <c r="C6871" s="21">
        <v>5</v>
      </c>
      <c r="D6871" s="21">
        <f>VLOOKUP(A6871,英雄数据表!A:D,4,0)</f>
        <v>5</v>
      </c>
      <c r="E6871" s="20" t="str">
        <f>VLOOKUP(A6871,英雄数据表!A:C,3,0)</f>
        <v>龙骨护腕</v>
      </c>
      <c r="F6871" s="20">
        <f t="shared" si="455"/>
        <v>51026</v>
      </c>
      <c r="G6871" s="20">
        <f t="shared" si="456"/>
        <v>51026</v>
      </c>
      <c r="H6871" s="21" t="str">
        <f>VLOOKUP(B6871,属性中转表!A:F,6,FALSE)</f>
        <v>"hp":291600,"atk":8100</v>
      </c>
      <c r="I6871" s="20" t="str">
        <f>IF(VLOOKUP(B6871,属性中转表!A:G,7,FALSE)=0,"",VLOOKUP(VLOOKUP(B6871,属性中转表!A:G,7,FALSE),属性中转表!$K$2:$P$21,6,0))&amp;IF(VLOOKUP(B6871,属性中转表!A:G,7,FALSE)&gt;=50,VLOOKUP(A6871,英雄数据表!A:K,9,0),IF(VLOOKUP(B6871,属性中转表!A:G,7,FALSE)&gt;=25,VLOOKUP(A6871,英雄数据表!A:K,5,0),""))</f>
        <v>"atk":300,"hp":5000,"undpspro":150,"pvpdpspro":100,"pvpundpspro":100,"hppro":100</v>
      </c>
      <c r="J6871" s="20" t="str">
        <f>IF(I6871="","",属性中转表!$I$1&amp;(IF(VLOOKUP(B6871,属性中转表!A:G,7,FALSE)=0,0,VLOOKUP(VLOOKUP(B6871,属性中转表!A:G,7,FALSE),属性中转表!$K$2:$P$21,4,0)))+IFERROR(VLOOKUP(A6871,英雄数据表!A:K,IF(武魂!B6871&gt;=50,10,IF(武魂!B6871&gt;=25,6)),0),0))</f>
        <v>,"dpspro":150</v>
      </c>
      <c r="K6871" s="32" t="str">
        <f t="shared" ref="K6871:K6934" si="457">I6871&amp;J6871</f>
        <v>"atk":300,"hp":5000,"undpspro":150,"pvpdpspro":100,"pvpundpspro":100,"hppro":100,"dpspro":150</v>
      </c>
      <c r="L6871" s="20" t="str">
        <f>IF(B6871&gt;=50,VLOOKUP(A6871,英雄数据表!A:L,11,FALSE),IF(B6871&gt;=25,VLOOKUP(A6871,英雄数据表!A:L,7,0),""))</f>
        <v>"5102602004"</v>
      </c>
      <c r="M6871" s="20" t="str">
        <f>IFERROR(VLOOKUP(B6871,属性中转表!$K$2:$O$21,5,FALSE),"")</f>
        <v>"pvpundpspro":50</v>
      </c>
      <c r="N6871" s="20" t="str">
        <f>IF(B6871=25,VLOOKUP(A6871,英雄数据表!A:L,8,FALSE),IF(B6871=50,VLOOKUP(A6871,英雄数据表!A:L,12,0),""))</f>
        <v/>
      </c>
    </row>
    <row r="6872" spans="1:14" x14ac:dyDescent="0.3">
      <c r="A6872" s="20">
        <v>51026</v>
      </c>
      <c r="B6872" s="21">
        <f t="shared" si="454"/>
        <v>71</v>
      </c>
      <c r="C6872" s="21">
        <v>5</v>
      </c>
      <c r="D6872" s="21">
        <f>VLOOKUP(A6872,英雄数据表!A:D,4,0)</f>
        <v>5</v>
      </c>
      <c r="E6872" s="20" t="str">
        <f>VLOOKUP(A6872,英雄数据表!A:C,3,0)</f>
        <v>龙骨护腕</v>
      </c>
      <c r="F6872" s="20">
        <f t="shared" si="455"/>
        <v>51026</v>
      </c>
      <c r="G6872" s="20">
        <f t="shared" si="456"/>
        <v>51026</v>
      </c>
      <c r="H6872" s="21" t="str">
        <f>VLOOKUP(B6872,属性中转表!A:F,6,FALSE)</f>
        <v>"hp":297000,"atk":8250</v>
      </c>
      <c r="I6872" s="20" t="str">
        <f>IF(VLOOKUP(B6872,属性中转表!A:G,7,FALSE)=0,"",VLOOKUP(VLOOKUP(B6872,属性中转表!A:G,7,FALSE),属性中转表!$K$2:$P$21,6,0))&amp;IF(VLOOKUP(B6872,属性中转表!A:G,7,FALSE)&gt;=50,VLOOKUP(A6872,英雄数据表!A:K,9,0),IF(VLOOKUP(B6872,属性中转表!A:G,7,FALSE)&gt;=25,VLOOKUP(A6872,英雄数据表!A:K,5,0),""))</f>
        <v>"atk":300,"hp":5000,"undpspro":150,"pvpdpspro":100,"pvpundpspro":100,"hppro":100</v>
      </c>
      <c r="J6872" s="20" t="str">
        <f>IF(I6872="","",属性中转表!$I$1&amp;(IF(VLOOKUP(B6872,属性中转表!A:G,7,FALSE)=0,0,VLOOKUP(VLOOKUP(B6872,属性中转表!A:G,7,FALSE),属性中转表!$K$2:$P$21,4,0)))+IFERROR(VLOOKUP(A6872,英雄数据表!A:K,IF(武魂!B6872&gt;=50,10,IF(武魂!B6872&gt;=25,6)),0),0))</f>
        <v>,"dpspro":150</v>
      </c>
      <c r="K6872" s="32" t="str">
        <f t="shared" si="457"/>
        <v>"atk":300,"hp":5000,"undpspro":150,"pvpdpspro":100,"pvpundpspro":100,"hppro":100,"dpspro":150</v>
      </c>
      <c r="L6872" s="20" t="str">
        <f>IF(B6872&gt;=50,VLOOKUP(A6872,英雄数据表!A:L,11,FALSE),IF(B6872&gt;=25,VLOOKUP(A6872,英雄数据表!A:L,7,0),""))</f>
        <v>"5102602004"</v>
      </c>
      <c r="M6872" s="20" t="str">
        <f>IFERROR(VLOOKUP(B6872,属性中转表!$K$2:$O$21,5,FALSE),"")</f>
        <v/>
      </c>
      <c r="N6872" s="20" t="str">
        <f>IF(B6872=25,VLOOKUP(A6872,英雄数据表!A:L,8,FALSE),IF(B6872=50,VLOOKUP(A6872,英雄数据表!A:L,12,0),""))</f>
        <v/>
      </c>
    </row>
    <row r="6873" spans="1:14" x14ac:dyDescent="0.3">
      <c r="A6873" s="20">
        <v>51026</v>
      </c>
      <c r="B6873" s="21">
        <f t="shared" si="454"/>
        <v>72</v>
      </c>
      <c r="C6873" s="21">
        <v>5</v>
      </c>
      <c r="D6873" s="21">
        <f>VLOOKUP(A6873,英雄数据表!A:D,4,0)</f>
        <v>5</v>
      </c>
      <c r="E6873" s="20" t="str">
        <f>VLOOKUP(A6873,英雄数据表!A:C,3,0)</f>
        <v>龙骨护腕</v>
      </c>
      <c r="F6873" s="20">
        <f t="shared" si="455"/>
        <v>51026</v>
      </c>
      <c r="G6873" s="20">
        <f t="shared" si="456"/>
        <v>51026</v>
      </c>
      <c r="H6873" s="21" t="str">
        <f>VLOOKUP(B6873,属性中转表!A:F,6,FALSE)</f>
        <v>"hp":302400,"atk":8400</v>
      </c>
      <c r="I6873" s="20" t="str">
        <f>IF(VLOOKUP(B6873,属性中转表!A:G,7,FALSE)=0,"",VLOOKUP(VLOOKUP(B6873,属性中转表!A:G,7,FALSE),属性中转表!$K$2:$P$21,6,0))&amp;IF(VLOOKUP(B6873,属性中转表!A:G,7,FALSE)&gt;=50,VLOOKUP(A6873,英雄数据表!A:K,9,0),IF(VLOOKUP(B6873,属性中转表!A:G,7,FALSE)&gt;=25,VLOOKUP(A6873,英雄数据表!A:K,5,0),""))</f>
        <v>"atk":300,"hp":5000,"undpspro":150,"pvpdpspro":100,"pvpundpspro":100,"hppro":100</v>
      </c>
      <c r="J6873" s="20" t="str">
        <f>IF(I6873="","",属性中转表!$I$1&amp;(IF(VLOOKUP(B6873,属性中转表!A:G,7,FALSE)=0,0,VLOOKUP(VLOOKUP(B6873,属性中转表!A:G,7,FALSE),属性中转表!$K$2:$P$21,4,0)))+IFERROR(VLOOKUP(A6873,英雄数据表!A:K,IF(武魂!B6873&gt;=50,10,IF(武魂!B6873&gt;=25,6)),0),0))</f>
        <v>,"dpspro":150</v>
      </c>
      <c r="K6873" s="32" t="str">
        <f t="shared" si="457"/>
        <v>"atk":300,"hp":5000,"undpspro":150,"pvpdpspro":100,"pvpundpspro":100,"hppro":100,"dpspro":150</v>
      </c>
      <c r="L6873" s="20" t="str">
        <f>IF(B6873&gt;=50,VLOOKUP(A6873,英雄数据表!A:L,11,FALSE),IF(B6873&gt;=25,VLOOKUP(A6873,英雄数据表!A:L,7,0),""))</f>
        <v>"5102602004"</v>
      </c>
      <c r="M6873" s="20" t="str">
        <f>IFERROR(VLOOKUP(B6873,属性中转表!$K$2:$O$21,5,FALSE),"")</f>
        <v/>
      </c>
      <c r="N6873" s="20" t="str">
        <f>IF(B6873=25,VLOOKUP(A6873,英雄数据表!A:L,8,FALSE),IF(B6873=50,VLOOKUP(A6873,英雄数据表!A:L,12,0),""))</f>
        <v/>
      </c>
    </row>
    <row r="6874" spans="1:14" x14ac:dyDescent="0.3">
      <c r="A6874" s="20">
        <v>51026</v>
      </c>
      <c r="B6874" s="21">
        <f t="shared" si="454"/>
        <v>73</v>
      </c>
      <c r="C6874" s="21">
        <v>5</v>
      </c>
      <c r="D6874" s="21">
        <f>VLOOKUP(A6874,英雄数据表!A:D,4,0)</f>
        <v>5</v>
      </c>
      <c r="E6874" s="20" t="str">
        <f>VLOOKUP(A6874,英雄数据表!A:C,3,0)</f>
        <v>龙骨护腕</v>
      </c>
      <c r="F6874" s="20">
        <f t="shared" si="455"/>
        <v>51026</v>
      </c>
      <c r="G6874" s="20">
        <f t="shared" si="456"/>
        <v>51026</v>
      </c>
      <c r="H6874" s="21" t="str">
        <f>VLOOKUP(B6874,属性中转表!A:F,6,FALSE)</f>
        <v>"hp":307800,"atk":8550</v>
      </c>
      <c r="I6874" s="20" t="str">
        <f>IF(VLOOKUP(B6874,属性中转表!A:G,7,FALSE)=0,"",VLOOKUP(VLOOKUP(B6874,属性中转表!A:G,7,FALSE),属性中转表!$K$2:$P$21,6,0))&amp;IF(VLOOKUP(B6874,属性中转表!A:G,7,FALSE)&gt;=50,VLOOKUP(A6874,英雄数据表!A:K,9,0),IF(VLOOKUP(B6874,属性中转表!A:G,7,FALSE)&gt;=25,VLOOKUP(A6874,英雄数据表!A:K,5,0),""))</f>
        <v>"atk":300,"hp":5000,"undpspro":150,"pvpdpspro":100,"pvpundpspro":100,"hppro":100</v>
      </c>
      <c r="J6874" s="20" t="str">
        <f>IF(I6874="","",属性中转表!$I$1&amp;(IF(VLOOKUP(B6874,属性中转表!A:G,7,FALSE)=0,0,VLOOKUP(VLOOKUP(B6874,属性中转表!A:G,7,FALSE),属性中转表!$K$2:$P$21,4,0)))+IFERROR(VLOOKUP(A6874,英雄数据表!A:K,IF(武魂!B6874&gt;=50,10,IF(武魂!B6874&gt;=25,6)),0),0))</f>
        <v>,"dpspro":150</v>
      </c>
      <c r="K6874" s="32" t="str">
        <f t="shared" si="457"/>
        <v>"atk":300,"hp":5000,"undpspro":150,"pvpdpspro":100,"pvpundpspro":100,"hppro":100,"dpspro":150</v>
      </c>
      <c r="L6874" s="20" t="str">
        <f>IF(B6874&gt;=50,VLOOKUP(A6874,英雄数据表!A:L,11,FALSE),IF(B6874&gt;=25,VLOOKUP(A6874,英雄数据表!A:L,7,0),""))</f>
        <v>"5102602004"</v>
      </c>
      <c r="M6874" s="20" t="str">
        <f>IFERROR(VLOOKUP(B6874,属性中转表!$K$2:$O$21,5,FALSE),"")</f>
        <v/>
      </c>
      <c r="N6874" s="20" t="str">
        <f>IF(B6874=25,VLOOKUP(A6874,英雄数据表!A:L,8,FALSE),IF(B6874=50,VLOOKUP(A6874,英雄数据表!A:L,12,0),""))</f>
        <v/>
      </c>
    </row>
    <row r="6875" spans="1:14" x14ac:dyDescent="0.3">
      <c r="A6875" s="20">
        <v>51026</v>
      </c>
      <c r="B6875" s="21">
        <f t="shared" si="454"/>
        <v>74</v>
      </c>
      <c r="C6875" s="21">
        <v>5</v>
      </c>
      <c r="D6875" s="21">
        <f>VLOOKUP(A6875,英雄数据表!A:D,4,0)</f>
        <v>5</v>
      </c>
      <c r="E6875" s="20" t="str">
        <f>VLOOKUP(A6875,英雄数据表!A:C,3,0)</f>
        <v>龙骨护腕</v>
      </c>
      <c r="F6875" s="20">
        <f t="shared" si="455"/>
        <v>51026</v>
      </c>
      <c r="G6875" s="20">
        <f t="shared" si="456"/>
        <v>51026</v>
      </c>
      <c r="H6875" s="21" t="str">
        <f>VLOOKUP(B6875,属性中转表!A:F,6,FALSE)</f>
        <v>"hp":313200,"atk":8700</v>
      </c>
      <c r="I6875" s="20" t="str">
        <f>IF(VLOOKUP(B6875,属性中转表!A:G,7,FALSE)=0,"",VLOOKUP(VLOOKUP(B6875,属性中转表!A:G,7,FALSE),属性中转表!$K$2:$P$21,6,0))&amp;IF(VLOOKUP(B6875,属性中转表!A:G,7,FALSE)&gt;=50,VLOOKUP(A6875,英雄数据表!A:K,9,0),IF(VLOOKUP(B6875,属性中转表!A:G,7,FALSE)&gt;=25,VLOOKUP(A6875,英雄数据表!A:K,5,0),""))</f>
        <v>"atk":300,"hp":5000,"undpspro":150,"pvpdpspro":100,"pvpundpspro":100,"hppro":100</v>
      </c>
      <c r="J6875" s="20" t="str">
        <f>IF(I6875="","",属性中转表!$I$1&amp;(IF(VLOOKUP(B6875,属性中转表!A:G,7,FALSE)=0,0,VLOOKUP(VLOOKUP(B6875,属性中转表!A:G,7,FALSE),属性中转表!$K$2:$P$21,4,0)))+IFERROR(VLOOKUP(A6875,英雄数据表!A:K,IF(武魂!B6875&gt;=50,10,IF(武魂!B6875&gt;=25,6)),0),0))</f>
        <v>,"dpspro":150</v>
      </c>
      <c r="K6875" s="32" t="str">
        <f t="shared" si="457"/>
        <v>"atk":300,"hp":5000,"undpspro":150,"pvpdpspro":100,"pvpundpspro":100,"hppro":100,"dpspro":150</v>
      </c>
      <c r="L6875" s="20" t="str">
        <f>IF(B6875&gt;=50,VLOOKUP(A6875,英雄数据表!A:L,11,FALSE),IF(B6875&gt;=25,VLOOKUP(A6875,英雄数据表!A:L,7,0),""))</f>
        <v>"5102602004"</v>
      </c>
      <c r="M6875" s="20" t="str">
        <f>IFERROR(VLOOKUP(B6875,属性中转表!$K$2:$O$21,5,FALSE),"")</f>
        <v/>
      </c>
      <c r="N6875" s="20" t="str">
        <f>IF(B6875=25,VLOOKUP(A6875,英雄数据表!A:L,8,FALSE),IF(B6875=50,VLOOKUP(A6875,英雄数据表!A:L,12,0),""))</f>
        <v/>
      </c>
    </row>
    <row r="6876" spans="1:14" x14ac:dyDescent="0.3">
      <c r="A6876" s="20">
        <v>51026</v>
      </c>
      <c r="B6876" s="21">
        <f t="shared" si="454"/>
        <v>75</v>
      </c>
      <c r="C6876" s="21">
        <v>5</v>
      </c>
      <c r="D6876" s="21">
        <f>VLOOKUP(A6876,英雄数据表!A:D,4,0)</f>
        <v>5</v>
      </c>
      <c r="E6876" s="20" t="str">
        <f>VLOOKUP(A6876,英雄数据表!A:C,3,0)</f>
        <v>龙骨护腕</v>
      </c>
      <c r="F6876" s="20">
        <f t="shared" si="455"/>
        <v>51026</v>
      </c>
      <c r="G6876" s="20">
        <f t="shared" si="456"/>
        <v>51026</v>
      </c>
      <c r="H6876" s="21" t="str">
        <f>VLOOKUP(B6876,属性中转表!A:F,6,FALSE)</f>
        <v>"hp":318600,"atk":8850</v>
      </c>
      <c r="I6876" s="20" t="str">
        <f>IF(VLOOKUP(B6876,属性中转表!A:G,7,FALSE)=0,"",VLOOKUP(VLOOKUP(B6876,属性中转表!A:G,7,FALSE),属性中转表!$K$2:$P$21,6,0))&amp;IF(VLOOKUP(B6876,属性中转表!A:G,7,FALSE)&gt;=50,VLOOKUP(A6876,英雄数据表!A:K,9,0),IF(VLOOKUP(B6876,属性中转表!A:G,7,FALSE)&gt;=25,VLOOKUP(A6876,英雄数据表!A:K,5,0),""))</f>
        <v>"atk":600,"hp":10000,"undpspro":150,"pvpdpspro":100,"pvpundpspro":100,"speed":10,"hppro":100</v>
      </c>
      <c r="J6876" s="20" t="str">
        <f>IF(I6876="","",属性中转表!$I$1&amp;(IF(VLOOKUP(B6876,属性中转表!A:G,7,FALSE)=0,0,VLOOKUP(VLOOKUP(B6876,属性中转表!A:G,7,FALSE),属性中转表!$K$2:$P$21,4,0)))+IFERROR(VLOOKUP(A6876,英雄数据表!A:K,IF(武魂!B6876&gt;=50,10,IF(武魂!B6876&gt;=25,6)),0),0))</f>
        <v>,"dpspro":150</v>
      </c>
      <c r="K6876" s="32" t="str">
        <f t="shared" si="457"/>
        <v>"atk":600,"hp":10000,"undpspro":150,"pvpdpspro":100,"pvpundpspro":100,"speed":10,"hppro":100,"dpspro":150</v>
      </c>
      <c r="L6876" s="20" t="str">
        <f>IF(B6876&gt;=50,VLOOKUP(A6876,英雄数据表!A:L,11,FALSE),IF(B6876&gt;=25,VLOOKUP(A6876,英雄数据表!A:L,7,0),""))</f>
        <v>"5102602004"</v>
      </c>
      <c r="M6876" s="20" t="str">
        <f>IFERROR(VLOOKUP(B6876,属性中转表!$K$2:$O$21,5,FALSE),"")</f>
        <v>"speed":10,"atk":300,"hp":5000</v>
      </c>
      <c r="N6876" s="20" t="str">
        <f>IF(B6876=25,VLOOKUP(A6876,英雄数据表!A:L,8,FALSE),IF(B6876=50,VLOOKUP(A6876,英雄数据表!A:L,12,0),""))</f>
        <v/>
      </c>
    </row>
    <row r="6877" spans="1:14" x14ac:dyDescent="0.3">
      <c r="A6877" s="20">
        <v>51026</v>
      </c>
      <c r="B6877" s="21">
        <f t="shared" si="454"/>
        <v>76</v>
      </c>
      <c r="C6877" s="21">
        <v>5</v>
      </c>
      <c r="D6877" s="21">
        <f>VLOOKUP(A6877,英雄数据表!A:D,4,0)</f>
        <v>5</v>
      </c>
      <c r="E6877" s="20" t="str">
        <f>VLOOKUP(A6877,英雄数据表!A:C,3,0)</f>
        <v>龙骨护腕</v>
      </c>
      <c r="F6877" s="20">
        <f t="shared" si="455"/>
        <v>51026</v>
      </c>
      <c r="G6877" s="20">
        <f t="shared" si="456"/>
        <v>51026</v>
      </c>
      <c r="H6877" s="21" t="str">
        <f>VLOOKUP(B6877,属性中转表!A:F,6,FALSE)</f>
        <v>"hp":324000,"atk":9000</v>
      </c>
      <c r="I6877" s="20" t="str">
        <f>IF(VLOOKUP(B6877,属性中转表!A:G,7,FALSE)=0,"",VLOOKUP(VLOOKUP(B6877,属性中转表!A:G,7,FALSE),属性中转表!$K$2:$P$21,6,0))&amp;IF(VLOOKUP(B6877,属性中转表!A:G,7,FALSE)&gt;=50,VLOOKUP(A6877,英雄数据表!A:K,9,0),IF(VLOOKUP(B6877,属性中转表!A:G,7,FALSE)&gt;=25,VLOOKUP(A6877,英雄数据表!A:K,5,0),""))</f>
        <v>"atk":600,"hp":10000,"undpspro":150,"pvpdpspro":100,"pvpundpspro":100,"speed":10,"hppro":100</v>
      </c>
      <c r="J6877" s="20" t="str">
        <f>IF(I6877="","",属性中转表!$I$1&amp;(IF(VLOOKUP(B6877,属性中转表!A:G,7,FALSE)=0,0,VLOOKUP(VLOOKUP(B6877,属性中转表!A:G,7,FALSE),属性中转表!$K$2:$P$21,4,0)))+IFERROR(VLOOKUP(A6877,英雄数据表!A:K,IF(武魂!B6877&gt;=50,10,IF(武魂!B6877&gt;=25,6)),0),0))</f>
        <v>,"dpspro":150</v>
      </c>
      <c r="K6877" s="32" t="str">
        <f t="shared" si="457"/>
        <v>"atk":600,"hp":10000,"undpspro":150,"pvpdpspro":100,"pvpundpspro":100,"speed":10,"hppro":100,"dpspro":150</v>
      </c>
      <c r="L6877" s="20" t="str">
        <f>IF(B6877&gt;=50,VLOOKUP(A6877,英雄数据表!A:L,11,FALSE),IF(B6877&gt;=25,VLOOKUP(A6877,英雄数据表!A:L,7,0),""))</f>
        <v>"5102602004"</v>
      </c>
      <c r="M6877" s="20" t="str">
        <f>IFERROR(VLOOKUP(B6877,属性中转表!$K$2:$O$21,5,FALSE),"")</f>
        <v/>
      </c>
      <c r="N6877" s="20" t="str">
        <f>IF(B6877=25,VLOOKUP(A6877,英雄数据表!A:L,8,FALSE),IF(B6877=50,VLOOKUP(A6877,英雄数据表!A:L,12,0),""))</f>
        <v/>
      </c>
    </row>
    <row r="6878" spans="1:14" x14ac:dyDescent="0.3">
      <c r="A6878" s="20">
        <v>51026</v>
      </c>
      <c r="B6878" s="21">
        <f t="shared" si="454"/>
        <v>77</v>
      </c>
      <c r="C6878" s="21">
        <v>5</v>
      </c>
      <c r="D6878" s="21">
        <f>VLOOKUP(A6878,英雄数据表!A:D,4,0)</f>
        <v>5</v>
      </c>
      <c r="E6878" s="20" t="str">
        <f>VLOOKUP(A6878,英雄数据表!A:C,3,0)</f>
        <v>龙骨护腕</v>
      </c>
      <c r="F6878" s="20">
        <f t="shared" si="455"/>
        <v>51026</v>
      </c>
      <c r="G6878" s="20">
        <f t="shared" si="456"/>
        <v>51026</v>
      </c>
      <c r="H6878" s="21" t="str">
        <f>VLOOKUP(B6878,属性中转表!A:F,6,FALSE)</f>
        <v>"hp":329400,"atk":9150</v>
      </c>
      <c r="I6878" s="20" t="str">
        <f>IF(VLOOKUP(B6878,属性中转表!A:G,7,FALSE)=0,"",VLOOKUP(VLOOKUP(B6878,属性中转表!A:G,7,FALSE),属性中转表!$K$2:$P$21,6,0))&amp;IF(VLOOKUP(B6878,属性中转表!A:G,7,FALSE)&gt;=50,VLOOKUP(A6878,英雄数据表!A:K,9,0),IF(VLOOKUP(B6878,属性中转表!A:G,7,FALSE)&gt;=25,VLOOKUP(A6878,英雄数据表!A:K,5,0),""))</f>
        <v>"atk":600,"hp":10000,"undpspro":150,"pvpdpspro":100,"pvpundpspro":100,"speed":10,"hppro":100</v>
      </c>
      <c r="J6878" s="20" t="str">
        <f>IF(I6878="","",属性中转表!$I$1&amp;(IF(VLOOKUP(B6878,属性中转表!A:G,7,FALSE)=0,0,VLOOKUP(VLOOKUP(B6878,属性中转表!A:G,7,FALSE),属性中转表!$K$2:$P$21,4,0)))+IFERROR(VLOOKUP(A6878,英雄数据表!A:K,IF(武魂!B6878&gt;=50,10,IF(武魂!B6878&gt;=25,6)),0),0))</f>
        <v>,"dpspro":150</v>
      </c>
      <c r="K6878" s="32" t="str">
        <f t="shared" si="457"/>
        <v>"atk":600,"hp":10000,"undpspro":150,"pvpdpspro":100,"pvpundpspro":100,"speed":10,"hppro":100,"dpspro":150</v>
      </c>
      <c r="L6878" s="20" t="str">
        <f>IF(B6878&gt;=50,VLOOKUP(A6878,英雄数据表!A:L,11,FALSE),IF(B6878&gt;=25,VLOOKUP(A6878,英雄数据表!A:L,7,0),""))</f>
        <v>"5102602004"</v>
      </c>
      <c r="M6878" s="20" t="str">
        <f>IFERROR(VLOOKUP(B6878,属性中转表!$K$2:$O$21,5,FALSE),"")</f>
        <v/>
      </c>
      <c r="N6878" s="20" t="str">
        <f>IF(B6878=25,VLOOKUP(A6878,英雄数据表!A:L,8,FALSE),IF(B6878=50,VLOOKUP(A6878,英雄数据表!A:L,12,0),""))</f>
        <v/>
      </c>
    </row>
    <row r="6879" spans="1:14" x14ac:dyDescent="0.3">
      <c r="A6879" s="20">
        <v>51026</v>
      </c>
      <c r="B6879" s="21">
        <f t="shared" si="454"/>
        <v>78</v>
      </c>
      <c r="C6879" s="21">
        <v>5</v>
      </c>
      <c r="D6879" s="21">
        <f>VLOOKUP(A6879,英雄数据表!A:D,4,0)</f>
        <v>5</v>
      </c>
      <c r="E6879" s="20" t="str">
        <f>VLOOKUP(A6879,英雄数据表!A:C,3,0)</f>
        <v>龙骨护腕</v>
      </c>
      <c r="F6879" s="20">
        <f t="shared" si="455"/>
        <v>51026</v>
      </c>
      <c r="G6879" s="20">
        <f t="shared" si="456"/>
        <v>51026</v>
      </c>
      <c r="H6879" s="21" t="str">
        <f>VLOOKUP(B6879,属性中转表!A:F,6,FALSE)</f>
        <v>"hp":334800,"atk":9300</v>
      </c>
      <c r="I6879" s="20" t="str">
        <f>IF(VLOOKUP(B6879,属性中转表!A:G,7,FALSE)=0,"",VLOOKUP(VLOOKUP(B6879,属性中转表!A:G,7,FALSE),属性中转表!$K$2:$P$21,6,0))&amp;IF(VLOOKUP(B6879,属性中转表!A:G,7,FALSE)&gt;=50,VLOOKUP(A6879,英雄数据表!A:K,9,0),IF(VLOOKUP(B6879,属性中转表!A:G,7,FALSE)&gt;=25,VLOOKUP(A6879,英雄数据表!A:K,5,0),""))</f>
        <v>"atk":600,"hp":10000,"undpspro":150,"pvpdpspro":100,"pvpundpspro":100,"speed":10,"hppro":100</v>
      </c>
      <c r="J6879" s="20" t="str">
        <f>IF(I6879="","",属性中转表!$I$1&amp;(IF(VLOOKUP(B6879,属性中转表!A:G,7,FALSE)=0,0,VLOOKUP(VLOOKUP(B6879,属性中转表!A:G,7,FALSE),属性中转表!$K$2:$P$21,4,0)))+IFERROR(VLOOKUP(A6879,英雄数据表!A:K,IF(武魂!B6879&gt;=50,10,IF(武魂!B6879&gt;=25,6)),0),0))</f>
        <v>,"dpspro":150</v>
      </c>
      <c r="K6879" s="32" t="str">
        <f t="shared" si="457"/>
        <v>"atk":600,"hp":10000,"undpspro":150,"pvpdpspro":100,"pvpundpspro":100,"speed":10,"hppro":100,"dpspro":150</v>
      </c>
      <c r="L6879" s="20" t="str">
        <f>IF(B6879&gt;=50,VLOOKUP(A6879,英雄数据表!A:L,11,FALSE),IF(B6879&gt;=25,VLOOKUP(A6879,英雄数据表!A:L,7,0),""))</f>
        <v>"5102602004"</v>
      </c>
      <c r="M6879" s="20" t="str">
        <f>IFERROR(VLOOKUP(B6879,属性中转表!$K$2:$O$21,5,FALSE),"")</f>
        <v/>
      </c>
      <c r="N6879" s="20" t="str">
        <f>IF(B6879=25,VLOOKUP(A6879,英雄数据表!A:L,8,FALSE),IF(B6879=50,VLOOKUP(A6879,英雄数据表!A:L,12,0),""))</f>
        <v/>
      </c>
    </row>
    <row r="6880" spans="1:14" x14ac:dyDescent="0.3">
      <c r="A6880" s="20">
        <v>51026</v>
      </c>
      <c r="B6880" s="21">
        <f t="shared" si="454"/>
        <v>79</v>
      </c>
      <c r="C6880" s="21">
        <v>5</v>
      </c>
      <c r="D6880" s="21">
        <f>VLOOKUP(A6880,英雄数据表!A:D,4,0)</f>
        <v>5</v>
      </c>
      <c r="E6880" s="20" t="str">
        <f>VLOOKUP(A6880,英雄数据表!A:C,3,0)</f>
        <v>龙骨护腕</v>
      </c>
      <c r="F6880" s="20">
        <f t="shared" si="455"/>
        <v>51026</v>
      </c>
      <c r="G6880" s="20">
        <f t="shared" si="456"/>
        <v>51026</v>
      </c>
      <c r="H6880" s="21" t="str">
        <f>VLOOKUP(B6880,属性中转表!A:F,6,FALSE)</f>
        <v>"hp":340200,"atk":9450</v>
      </c>
      <c r="I6880" s="20" t="str">
        <f>IF(VLOOKUP(B6880,属性中转表!A:G,7,FALSE)=0,"",VLOOKUP(VLOOKUP(B6880,属性中转表!A:G,7,FALSE),属性中转表!$K$2:$P$21,6,0))&amp;IF(VLOOKUP(B6880,属性中转表!A:G,7,FALSE)&gt;=50,VLOOKUP(A6880,英雄数据表!A:K,9,0),IF(VLOOKUP(B6880,属性中转表!A:G,7,FALSE)&gt;=25,VLOOKUP(A6880,英雄数据表!A:K,5,0),""))</f>
        <v>"atk":600,"hp":10000,"undpspro":150,"pvpdpspro":100,"pvpundpspro":100,"speed":10,"hppro":100</v>
      </c>
      <c r="J6880" s="20" t="str">
        <f>IF(I6880="","",属性中转表!$I$1&amp;(IF(VLOOKUP(B6880,属性中转表!A:G,7,FALSE)=0,0,VLOOKUP(VLOOKUP(B6880,属性中转表!A:G,7,FALSE),属性中转表!$K$2:$P$21,4,0)))+IFERROR(VLOOKUP(A6880,英雄数据表!A:K,IF(武魂!B6880&gt;=50,10,IF(武魂!B6880&gt;=25,6)),0),0))</f>
        <v>,"dpspro":150</v>
      </c>
      <c r="K6880" s="32" t="str">
        <f t="shared" si="457"/>
        <v>"atk":600,"hp":10000,"undpspro":150,"pvpdpspro":100,"pvpundpspro":100,"speed":10,"hppro":100,"dpspro":150</v>
      </c>
      <c r="L6880" s="20" t="str">
        <f>IF(B6880&gt;=50,VLOOKUP(A6880,英雄数据表!A:L,11,FALSE),IF(B6880&gt;=25,VLOOKUP(A6880,英雄数据表!A:L,7,0),""))</f>
        <v>"5102602004"</v>
      </c>
      <c r="M6880" s="20" t="str">
        <f>IFERROR(VLOOKUP(B6880,属性中转表!$K$2:$O$21,5,FALSE),"")</f>
        <v/>
      </c>
      <c r="N6880" s="20" t="str">
        <f>IF(B6880=25,VLOOKUP(A6880,英雄数据表!A:L,8,FALSE),IF(B6880=50,VLOOKUP(A6880,英雄数据表!A:L,12,0),""))</f>
        <v/>
      </c>
    </row>
    <row r="6881" spans="1:14" x14ac:dyDescent="0.3">
      <c r="A6881" s="20">
        <v>51026</v>
      </c>
      <c r="B6881" s="21">
        <f t="shared" si="454"/>
        <v>80</v>
      </c>
      <c r="C6881" s="21">
        <v>5</v>
      </c>
      <c r="D6881" s="21">
        <f>VLOOKUP(A6881,英雄数据表!A:D,4,0)</f>
        <v>5</v>
      </c>
      <c r="E6881" s="20" t="str">
        <f>VLOOKUP(A6881,英雄数据表!A:C,3,0)</f>
        <v>龙骨护腕</v>
      </c>
      <c r="F6881" s="20">
        <f t="shared" si="455"/>
        <v>51026</v>
      </c>
      <c r="G6881" s="20">
        <f t="shared" si="456"/>
        <v>51026</v>
      </c>
      <c r="H6881" s="21" t="str">
        <f>VLOOKUP(B6881,属性中转表!A:F,6,FALSE)</f>
        <v>"hp":345600,"atk":9600</v>
      </c>
      <c r="I6881" s="20" t="str">
        <f>IF(VLOOKUP(B6881,属性中转表!A:G,7,FALSE)=0,"",VLOOKUP(VLOOKUP(B6881,属性中转表!A:G,7,FALSE),属性中转表!$K$2:$P$21,6,0))&amp;IF(VLOOKUP(B6881,属性中转表!A:G,7,FALSE)&gt;=50,VLOOKUP(A6881,英雄数据表!A:K,9,0),IF(VLOOKUP(B6881,属性中转表!A:G,7,FALSE)&gt;=25,VLOOKUP(A6881,英雄数据表!A:K,5,0),""))</f>
        <v>"atk":600,"hp":10000,"undpspro":200,"pvpdpspro":100,"pvpundpspro":100,"speed":10,"hppro":100</v>
      </c>
      <c r="J6881" s="20" t="str">
        <f>IF(I6881="","",属性中转表!$I$1&amp;(IF(VLOOKUP(B6881,属性中转表!A:G,7,FALSE)=0,0,VLOOKUP(VLOOKUP(B6881,属性中转表!A:G,7,FALSE),属性中转表!$K$2:$P$21,4,0)))+IFERROR(VLOOKUP(A6881,英雄数据表!A:K,IF(武魂!B6881&gt;=50,10,IF(武魂!B6881&gt;=25,6)),0),0))</f>
        <v>,"dpspro":150</v>
      </c>
      <c r="K6881" s="32" t="str">
        <f t="shared" si="457"/>
        <v>"atk":600,"hp":10000,"undpspro":200,"pvpdpspro":100,"pvpundpspro":100,"speed":10,"hppro":100,"dpspro":150</v>
      </c>
      <c r="L6881" s="20" t="str">
        <f>IF(B6881&gt;=50,VLOOKUP(A6881,英雄数据表!A:L,11,FALSE),IF(B6881&gt;=25,VLOOKUP(A6881,英雄数据表!A:L,7,0),""))</f>
        <v>"5102602004"</v>
      </c>
      <c r="M6881" s="20" t="str">
        <f>IFERROR(VLOOKUP(B6881,属性中转表!$K$2:$O$21,5,FALSE),"")</f>
        <v>"undpspro":50</v>
      </c>
      <c r="N6881" s="20" t="str">
        <f>IF(B6881=25,VLOOKUP(A6881,英雄数据表!A:L,8,FALSE),IF(B6881=50,VLOOKUP(A6881,英雄数据表!A:L,12,0),""))</f>
        <v/>
      </c>
    </row>
    <row r="6882" spans="1:14" x14ac:dyDescent="0.3">
      <c r="A6882" s="20">
        <v>51026</v>
      </c>
      <c r="B6882" s="21">
        <f t="shared" si="454"/>
        <v>81</v>
      </c>
      <c r="C6882" s="21">
        <v>5</v>
      </c>
      <c r="D6882" s="21">
        <f>VLOOKUP(A6882,英雄数据表!A:D,4,0)</f>
        <v>5</v>
      </c>
      <c r="E6882" s="20" t="str">
        <f>VLOOKUP(A6882,英雄数据表!A:C,3,0)</f>
        <v>龙骨护腕</v>
      </c>
      <c r="F6882" s="20">
        <f t="shared" si="455"/>
        <v>51026</v>
      </c>
      <c r="G6882" s="20">
        <f t="shared" si="456"/>
        <v>51026</v>
      </c>
      <c r="H6882" s="21" t="str">
        <f>VLOOKUP(B6882,属性中转表!A:F,6,FALSE)</f>
        <v>"hp":351000,"atk":9750</v>
      </c>
      <c r="I6882" s="20" t="str">
        <f>IF(VLOOKUP(B6882,属性中转表!A:G,7,FALSE)=0,"",VLOOKUP(VLOOKUP(B6882,属性中转表!A:G,7,FALSE),属性中转表!$K$2:$P$21,6,0))&amp;IF(VLOOKUP(B6882,属性中转表!A:G,7,FALSE)&gt;=50,VLOOKUP(A6882,英雄数据表!A:K,9,0),IF(VLOOKUP(B6882,属性中转表!A:G,7,FALSE)&gt;=25,VLOOKUP(A6882,英雄数据表!A:K,5,0),""))</f>
        <v>"atk":600,"hp":10000,"undpspro":200,"pvpdpspro":100,"pvpundpspro":100,"speed":10,"hppro":100</v>
      </c>
      <c r="J6882" s="20" t="str">
        <f>IF(I6882="","",属性中转表!$I$1&amp;(IF(VLOOKUP(B6882,属性中转表!A:G,7,FALSE)=0,0,VLOOKUP(VLOOKUP(B6882,属性中转表!A:G,7,FALSE),属性中转表!$K$2:$P$21,4,0)))+IFERROR(VLOOKUP(A6882,英雄数据表!A:K,IF(武魂!B6882&gt;=50,10,IF(武魂!B6882&gt;=25,6)),0),0))</f>
        <v>,"dpspro":150</v>
      </c>
      <c r="K6882" s="32" t="str">
        <f t="shared" si="457"/>
        <v>"atk":600,"hp":10000,"undpspro":200,"pvpdpspro":100,"pvpundpspro":100,"speed":10,"hppro":100,"dpspro":150</v>
      </c>
      <c r="L6882" s="20" t="str">
        <f>IF(B6882&gt;=50,VLOOKUP(A6882,英雄数据表!A:L,11,FALSE),IF(B6882&gt;=25,VLOOKUP(A6882,英雄数据表!A:L,7,0),""))</f>
        <v>"5102602004"</v>
      </c>
      <c r="M6882" s="20" t="str">
        <f>IFERROR(VLOOKUP(B6882,属性中转表!$K$2:$O$21,5,FALSE),"")</f>
        <v/>
      </c>
      <c r="N6882" s="20" t="str">
        <f>IF(B6882=25,VLOOKUP(A6882,英雄数据表!A:L,8,FALSE),IF(B6882=50,VLOOKUP(A6882,英雄数据表!A:L,12,0),""))</f>
        <v/>
      </c>
    </row>
    <row r="6883" spans="1:14" x14ac:dyDescent="0.3">
      <c r="A6883" s="20">
        <v>51026</v>
      </c>
      <c r="B6883" s="21">
        <f t="shared" si="454"/>
        <v>82</v>
      </c>
      <c r="C6883" s="21">
        <v>5</v>
      </c>
      <c r="D6883" s="21">
        <f>VLOOKUP(A6883,英雄数据表!A:D,4,0)</f>
        <v>5</v>
      </c>
      <c r="E6883" s="20" t="str">
        <f>VLOOKUP(A6883,英雄数据表!A:C,3,0)</f>
        <v>龙骨护腕</v>
      </c>
      <c r="F6883" s="20">
        <f t="shared" si="455"/>
        <v>51026</v>
      </c>
      <c r="G6883" s="20">
        <f t="shared" si="456"/>
        <v>51026</v>
      </c>
      <c r="H6883" s="21" t="str">
        <f>VLOOKUP(B6883,属性中转表!A:F,6,FALSE)</f>
        <v>"hp":356400,"atk":9900</v>
      </c>
      <c r="I6883" s="20" t="str">
        <f>IF(VLOOKUP(B6883,属性中转表!A:G,7,FALSE)=0,"",VLOOKUP(VLOOKUP(B6883,属性中转表!A:G,7,FALSE),属性中转表!$K$2:$P$21,6,0))&amp;IF(VLOOKUP(B6883,属性中转表!A:G,7,FALSE)&gt;=50,VLOOKUP(A6883,英雄数据表!A:K,9,0),IF(VLOOKUP(B6883,属性中转表!A:G,7,FALSE)&gt;=25,VLOOKUP(A6883,英雄数据表!A:K,5,0),""))</f>
        <v>"atk":600,"hp":10000,"undpspro":200,"pvpdpspro":100,"pvpundpspro":100,"speed":10,"hppro":100</v>
      </c>
      <c r="J6883" s="20" t="str">
        <f>IF(I6883="","",属性中转表!$I$1&amp;(IF(VLOOKUP(B6883,属性中转表!A:G,7,FALSE)=0,0,VLOOKUP(VLOOKUP(B6883,属性中转表!A:G,7,FALSE),属性中转表!$K$2:$P$21,4,0)))+IFERROR(VLOOKUP(A6883,英雄数据表!A:K,IF(武魂!B6883&gt;=50,10,IF(武魂!B6883&gt;=25,6)),0),0))</f>
        <v>,"dpspro":150</v>
      </c>
      <c r="K6883" s="32" t="str">
        <f t="shared" si="457"/>
        <v>"atk":600,"hp":10000,"undpspro":200,"pvpdpspro":100,"pvpundpspro":100,"speed":10,"hppro":100,"dpspro":150</v>
      </c>
      <c r="L6883" s="20" t="str">
        <f>IF(B6883&gt;=50,VLOOKUP(A6883,英雄数据表!A:L,11,FALSE),IF(B6883&gt;=25,VLOOKUP(A6883,英雄数据表!A:L,7,0),""))</f>
        <v>"5102602004"</v>
      </c>
      <c r="M6883" s="20" t="str">
        <f>IFERROR(VLOOKUP(B6883,属性中转表!$K$2:$O$21,5,FALSE),"")</f>
        <v/>
      </c>
      <c r="N6883" s="20" t="str">
        <f>IF(B6883=25,VLOOKUP(A6883,英雄数据表!A:L,8,FALSE),IF(B6883=50,VLOOKUP(A6883,英雄数据表!A:L,12,0),""))</f>
        <v/>
      </c>
    </row>
    <row r="6884" spans="1:14" x14ac:dyDescent="0.3">
      <c r="A6884" s="20">
        <v>51026</v>
      </c>
      <c r="B6884" s="21">
        <f t="shared" si="454"/>
        <v>83</v>
      </c>
      <c r="C6884" s="21">
        <v>5</v>
      </c>
      <c r="D6884" s="21">
        <f>VLOOKUP(A6884,英雄数据表!A:D,4,0)</f>
        <v>5</v>
      </c>
      <c r="E6884" s="20" t="str">
        <f>VLOOKUP(A6884,英雄数据表!A:C,3,0)</f>
        <v>龙骨护腕</v>
      </c>
      <c r="F6884" s="20">
        <f t="shared" si="455"/>
        <v>51026</v>
      </c>
      <c r="G6884" s="20">
        <f t="shared" si="456"/>
        <v>51026</v>
      </c>
      <c r="H6884" s="21" t="str">
        <f>VLOOKUP(B6884,属性中转表!A:F,6,FALSE)</f>
        <v>"hp":361800,"atk":10050</v>
      </c>
      <c r="I6884" s="20" t="str">
        <f>IF(VLOOKUP(B6884,属性中转表!A:G,7,FALSE)=0,"",VLOOKUP(VLOOKUP(B6884,属性中转表!A:G,7,FALSE),属性中转表!$K$2:$P$21,6,0))&amp;IF(VLOOKUP(B6884,属性中转表!A:G,7,FALSE)&gt;=50,VLOOKUP(A6884,英雄数据表!A:K,9,0),IF(VLOOKUP(B6884,属性中转表!A:G,7,FALSE)&gt;=25,VLOOKUP(A6884,英雄数据表!A:K,5,0),""))</f>
        <v>"atk":600,"hp":10000,"undpspro":200,"pvpdpspro":100,"pvpundpspro":100,"speed":10,"hppro":100</v>
      </c>
      <c r="J6884" s="20" t="str">
        <f>IF(I6884="","",属性中转表!$I$1&amp;(IF(VLOOKUP(B6884,属性中转表!A:G,7,FALSE)=0,0,VLOOKUP(VLOOKUP(B6884,属性中转表!A:G,7,FALSE),属性中转表!$K$2:$P$21,4,0)))+IFERROR(VLOOKUP(A6884,英雄数据表!A:K,IF(武魂!B6884&gt;=50,10,IF(武魂!B6884&gt;=25,6)),0),0))</f>
        <v>,"dpspro":150</v>
      </c>
      <c r="K6884" s="32" t="str">
        <f t="shared" si="457"/>
        <v>"atk":600,"hp":10000,"undpspro":200,"pvpdpspro":100,"pvpundpspro":100,"speed":10,"hppro":100,"dpspro":150</v>
      </c>
      <c r="L6884" s="20" t="str">
        <f>IF(B6884&gt;=50,VLOOKUP(A6884,英雄数据表!A:L,11,FALSE),IF(B6884&gt;=25,VLOOKUP(A6884,英雄数据表!A:L,7,0),""))</f>
        <v>"5102602004"</v>
      </c>
      <c r="M6884" s="20" t="str">
        <f>IFERROR(VLOOKUP(B6884,属性中转表!$K$2:$O$21,5,FALSE),"")</f>
        <v/>
      </c>
      <c r="N6884" s="20" t="str">
        <f>IF(B6884=25,VLOOKUP(A6884,英雄数据表!A:L,8,FALSE),IF(B6884=50,VLOOKUP(A6884,英雄数据表!A:L,12,0),""))</f>
        <v/>
      </c>
    </row>
    <row r="6885" spans="1:14" x14ac:dyDescent="0.3">
      <c r="A6885" s="20">
        <v>51026</v>
      </c>
      <c r="B6885" s="21">
        <f t="shared" si="454"/>
        <v>84</v>
      </c>
      <c r="C6885" s="21">
        <v>5</v>
      </c>
      <c r="D6885" s="21">
        <f>VLOOKUP(A6885,英雄数据表!A:D,4,0)</f>
        <v>5</v>
      </c>
      <c r="E6885" s="20" t="str">
        <f>VLOOKUP(A6885,英雄数据表!A:C,3,0)</f>
        <v>龙骨护腕</v>
      </c>
      <c r="F6885" s="20">
        <f t="shared" si="455"/>
        <v>51026</v>
      </c>
      <c r="G6885" s="20">
        <f t="shared" si="456"/>
        <v>51026</v>
      </c>
      <c r="H6885" s="21" t="str">
        <f>VLOOKUP(B6885,属性中转表!A:F,6,FALSE)</f>
        <v>"hp":367200,"atk":10200</v>
      </c>
      <c r="I6885" s="20" t="str">
        <f>IF(VLOOKUP(B6885,属性中转表!A:G,7,FALSE)=0,"",VLOOKUP(VLOOKUP(B6885,属性中转表!A:G,7,FALSE),属性中转表!$K$2:$P$21,6,0))&amp;IF(VLOOKUP(B6885,属性中转表!A:G,7,FALSE)&gt;=50,VLOOKUP(A6885,英雄数据表!A:K,9,0),IF(VLOOKUP(B6885,属性中转表!A:G,7,FALSE)&gt;=25,VLOOKUP(A6885,英雄数据表!A:K,5,0),""))</f>
        <v>"atk":600,"hp":10000,"undpspro":200,"pvpdpspro":100,"pvpundpspro":100,"speed":10,"hppro":100</v>
      </c>
      <c r="J6885" s="20" t="str">
        <f>IF(I6885="","",属性中转表!$I$1&amp;(IF(VLOOKUP(B6885,属性中转表!A:G,7,FALSE)=0,0,VLOOKUP(VLOOKUP(B6885,属性中转表!A:G,7,FALSE),属性中转表!$K$2:$P$21,4,0)))+IFERROR(VLOOKUP(A6885,英雄数据表!A:K,IF(武魂!B6885&gt;=50,10,IF(武魂!B6885&gt;=25,6)),0),0))</f>
        <v>,"dpspro":150</v>
      </c>
      <c r="K6885" s="32" t="str">
        <f t="shared" si="457"/>
        <v>"atk":600,"hp":10000,"undpspro":200,"pvpdpspro":100,"pvpundpspro":100,"speed":10,"hppro":100,"dpspro":150</v>
      </c>
      <c r="L6885" s="20" t="str">
        <f>IF(B6885&gt;=50,VLOOKUP(A6885,英雄数据表!A:L,11,FALSE),IF(B6885&gt;=25,VLOOKUP(A6885,英雄数据表!A:L,7,0),""))</f>
        <v>"5102602004"</v>
      </c>
      <c r="M6885" s="20" t="str">
        <f>IFERROR(VLOOKUP(B6885,属性中转表!$K$2:$O$21,5,FALSE),"")</f>
        <v/>
      </c>
      <c r="N6885" s="20" t="str">
        <f>IF(B6885=25,VLOOKUP(A6885,英雄数据表!A:L,8,FALSE),IF(B6885=50,VLOOKUP(A6885,英雄数据表!A:L,12,0),""))</f>
        <v/>
      </c>
    </row>
    <row r="6886" spans="1:14" x14ac:dyDescent="0.3">
      <c r="A6886" s="20">
        <v>51026</v>
      </c>
      <c r="B6886" s="21">
        <f t="shared" si="454"/>
        <v>85</v>
      </c>
      <c r="C6886" s="21">
        <v>5</v>
      </c>
      <c r="D6886" s="21">
        <f>VLOOKUP(A6886,英雄数据表!A:D,4,0)</f>
        <v>5</v>
      </c>
      <c r="E6886" s="20" t="str">
        <f>VLOOKUP(A6886,英雄数据表!A:C,3,0)</f>
        <v>龙骨护腕</v>
      </c>
      <c r="F6886" s="20">
        <f t="shared" si="455"/>
        <v>51026</v>
      </c>
      <c r="G6886" s="20">
        <f t="shared" si="456"/>
        <v>51026</v>
      </c>
      <c r="H6886" s="21" t="str">
        <f>VLOOKUP(B6886,属性中转表!A:F,6,FALSE)</f>
        <v>"hp":372600,"atk":10350</v>
      </c>
      <c r="I6886" s="20" t="str">
        <f>IF(VLOOKUP(B6886,属性中转表!A:G,7,FALSE)=0,"",VLOOKUP(VLOOKUP(B6886,属性中转表!A:G,7,FALSE),属性中转表!$K$2:$P$21,6,0))&amp;IF(VLOOKUP(B6886,属性中转表!A:G,7,FALSE)&gt;=50,VLOOKUP(A6886,英雄数据表!A:K,9,0),IF(VLOOKUP(B6886,属性中转表!A:G,7,FALSE)&gt;=25,VLOOKUP(A6886,英雄数据表!A:K,5,0),""))</f>
        <v>"atk":600,"hp":10000,"undpspro":200,"pvpdpspro":100,"pvpundpspro":100,"speed":10,"hppro":100</v>
      </c>
      <c r="J6886" s="20" t="str">
        <f>IF(I6886="","",属性中转表!$I$1&amp;(IF(VLOOKUP(B6886,属性中转表!A:G,7,FALSE)=0,0,VLOOKUP(VLOOKUP(B6886,属性中转表!A:G,7,FALSE),属性中转表!$K$2:$P$21,4,0)))+IFERROR(VLOOKUP(A6886,英雄数据表!A:K,IF(武魂!B6886&gt;=50,10,IF(武魂!B6886&gt;=25,6)),0),0))</f>
        <v>,"dpspro":200</v>
      </c>
      <c r="K6886" s="32" t="str">
        <f t="shared" si="457"/>
        <v>"atk":600,"hp":10000,"undpspro":200,"pvpdpspro":100,"pvpundpspro":100,"speed":10,"hppro":100,"dpspro":200</v>
      </c>
      <c r="L6886" s="20" t="str">
        <f>IF(B6886&gt;=50,VLOOKUP(A6886,英雄数据表!A:L,11,FALSE),IF(B6886&gt;=25,VLOOKUP(A6886,英雄数据表!A:L,7,0),""))</f>
        <v>"5102602004"</v>
      </c>
      <c r="M6886" s="20" t="str">
        <f>IFERROR(VLOOKUP(B6886,属性中转表!$K$2:$O$21,5,FALSE),"")</f>
        <v>"dpspro":50</v>
      </c>
      <c r="N6886" s="20" t="str">
        <f>IF(B6886=25,VLOOKUP(A6886,英雄数据表!A:L,8,FALSE),IF(B6886=50,VLOOKUP(A6886,英雄数据表!A:L,12,0),""))</f>
        <v/>
      </c>
    </row>
    <row r="6887" spans="1:14" x14ac:dyDescent="0.3">
      <c r="A6887" s="20">
        <v>51026</v>
      </c>
      <c r="B6887" s="21">
        <f t="shared" si="454"/>
        <v>86</v>
      </c>
      <c r="C6887" s="21">
        <v>5</v>
      </c>
      <c r="D6887" s="21">
        <f>VLOOKUP(A6887,英雄数据表!A:D,4,0)</f>
        <v>5</v>
      </c>
      <c r="E6887" s="20" t="str">
        <f>VLOOKUP(A6887,英雄数据表!A:C,3,0)</f>
        <v>龙骨护腕</v>
      </c>
      <c r="F6887" s="20">
        <f t="shared" si="455"/>
        <v>51026</v>
      </c>
      <c r="G6887" s="20">
        <f t="shared" si="456"/>
        <v>51026</v>
      </c>
      <c r="H6887" s="21" t="str">
        <f>VLOOKUP(B6887,属性中转表!A:F,6,FALSE)</f>
        <v>"hp":378000,"atk":10500</v>
      </c>
      <c r="I6887" s="20" t="str">
        <f>IF(VLOOKUP(B6887,属性中转表!A:G,7,FALSE)=0,"",VLOOKUP(VLOOKUP(B6887,属性中转表!A:G,7,FALSE),属性中转表!$K$2:$P$21,6,0))&amp;IF(VLOOKUP(B6887,属性中转表!A:G,7,FALSE)&gt;=50,VLOOKUP(A6887,英雄数据表!A:K,9,0),IF(VLOOKUP(B6887,属性中转表!A:G,7,FALSE)&gt;=25,VLOOKUP(A6887,英雄数据表!A:K,5,0),""))</f>
        <v>"atk":600,"hp":10000,"undpspro":200,"pvpdpspro":100,"pvpundpspro":100,"speed":10,"hppro":100</v>
      </c>
      <c r="J6887" s="20" t="str">
        <f>IF(I6887="","",属性中转表!$I$1&amp;(IF(VLOOKUP(B6887,属性中转表!A:G,7,FALSE)=0,0,VLOOKUP(VLOOKUP(B6887,属性中转表!A:G,7,FALSE),属性中转表!$K$2:$P$21,4,0)))+IFERROR(VLOOKUP(A6887,英雄数据表!A:K,IF(武魂!B6887&gt;=50,10,IF(武魂!B6887&gt;=25,6)),0),0))</f>
        <v>,"dpspro":200</v>
      </c>
      <c r="K6887" s="32" t="str">
        <f t="shared" si="457"/>
        <v>"atk":600,"hp":10000,"undpspro":200,"pvpdpspro":100,"pvpundpspro":100,"speed":10,"hppro":100,"dpspro":200</v>
      </c>
      <c r="L6887" s="20" t="str">
        <f>IF(B6887&gt;=50,VLOOKUP(A6887,英雄数据表!A:L,11,FALSE),IF(B6887&gt;=25,VLOOKUP(A6887,英雄数据表!A:L,7,0),""))</f>
        <v>"5102602004"</v>
      </c>
      <c r="M6887" s="20" t="str">
        <f>IFERROR(VLOOKUP(B6887,属性中转表!$K$2:$O$21,5,FALSE),"")</f>
        <v/>
      </c>
      <c r="N6887" s="20" t="str">
        <f>IF(B6887=25,VLOOKUP(A6887,英雄数据表!A:L,8,FALSE),IF(B6887=50,VLOOKUP(A6887,英雄数据表!A:L,12,0),""))</f>
        <v/>
      </c>
    </row>
    <row r="6888" spans="1:14" x14ac:dyDescent="0.3">
      <c r="A6888" s="20">
        <v>51026</v>
      </c>
      <c r="B6888" s="21">
        <f t="shared" si="454"/>
        <v>87</v>
      </c>
      <c r="C6888" s="21">
        <v>5</v>
      </c>
      <c r="D6888" s="21">
        <f>VLOOKUP(A6888,英雄数据表!A:D,4,0)</f>
        <v>5</v>
      </c>
      <c r="E6888" s="20" t="str">
        <f>VLOOKUP(A6888,英雄数据表!A:C,3,0)</f>
        <v>龙骨护腕</v>
      </c>
      <c r="F6888" s="20">
        <f t="shared" si="455"/>
        <v>51026</v>
      </c>
      <c r="G6888" s="20">
        <f t="shared" si="456"/>
        <v>51026</v>
      </c>
      <c r="H6888" s="21" t="str">
        <f>VLOOKUP(B6888,属性中转表!A:F,6,FALSE)</f>
        <v>"hp":383400,"atk":10650</v>
      </c>
      <c r="I6888" s="20" t="str">
        <f>IF(VLOOKUP(B6888,属性中转表!A:G,7,FALSE)=0,"",VLOOKUP(VLOOKUP(B6888,属性中转表!A:G,7,FALSE),属性中转表!$K$2:$P$21,6,0))&amp;IF(VLOOKUP(B6888,属性中转表!A:G,7,FALSE)&gt;=50,VLOOKUP(A6888,英雄数据表!A:K,9,0),IF(VLOOKUP(B6888,属性中转表!A:G,7,FALSE)&gt;=25,VLOOKUP(A6888,英雄数据表!A:K,5,0),""))</f>
        <v>"atk":600,"hp":10000,"undpspro":200,"pvpdpspro":100,"pvpundpspro":100,"speed":10,"hppro":100</v>
      </c>
      <c r="J6888" s="20" t="str">
        <f>IF(I6888="","",属性中转表!$I$1&amp;(IF(VLOOKUP(B6888,属性中转表!A:G,7,FALSE)=0,0,VLOOKUP(VLOOKUP(B6888,属性中转表!A:G,7,FALSE),属性中转表!$K$2:$P$21,4,0)))+IFERROR(VLOOKUP(A6888,英雄数据表!A:K,IF(武魂!B6888&gt;=50,10,IF(武魂!B6888&gt;=25,6)),0),0))</f>
        <v>,"dpspro":200</v>
      </c>
      <c r="K6888" s="32" t="str">
        <f t="shared" si="457"/>
        <v>"atk":600,"hp":10000,"undpspro":200,"pvpdpspro":100,"pvpundpspro":100,"speed":10,"hppro":100,"dpspro":200</v>
      </c>
      <c r="L6888" s="20" t="str">
        <f>IF(B6888&gt;=50,VLOOKUP(A6888,英雄数据表!A:L,11,FALSE),IF(B6888&gt;=25,VLOOKUP(A6888,英雄数据表!A:L,7,0),""))</f>
        <v>"5102602004"</v>
      </c>
      <c r="M6888" s="20" t="str">
        <f>IFERROR(VLOOKUP(B6888,属性中转表!$K$2:$O$21,5,FALSE),"")</f>
        <v/>
      </c>
      <c r="N6888" s="20" t="str">
        <f>IF(B6888=25,VLOOKUP(A6888,英雄数据表!A:L,8,FALSE),IF(B6888=50,VLOOKUP(A6888,英雄数据表!A:L,12,0),""))</f>
        <v/>
      </c>
    </row>
    <row r="6889" spans="1:14" x14ac:dyDescent="0.3">
      <c r="A6889" s="20">
        <v>51026</v>
      </c>
      <c r="B6889" s="21">
        <f t="shared" si="454"/>
        <v>88</v>
      </c>
      <c r="C6889" s="21">
        <v>5</v>
      </c>
      <c r="D6889" s="21">
        <f>VLOOKUP(A6889,英雄数据表!A:D,4,0)</f>
        <v>5</v>
      </c>
      <c r="E6889" s="20" t="str">
        <f>VLOOKUP(A6889,英雄数据表!A:C,3,0)</f>
        <v>龙骨护腕</v>
      </c>
      <c r="F6889" s="20">
        <f t="shared" si="455"/>
        <v>51026</v>
      </c>
      <c r="G6889" s="20">
        <f t="shared" si="456"/>
        <v>51026</v>
      </c>
      <c r="H6889" s="21" t="str">
        <f>VLOOKUP(B6889,属性中转表!A:F,6,FALSE)</f>
        <v>"hp":388800,"atk":10800</v>
      </c>
      <c r="I6889" s="20" t="str">
        <f>IF(VLOOKUP(B6889,属性中转表!A:G,7,FALSE)=0,"",VLOOKUP(VLOOKUP(B6889,属性中转表!A:G,7,FALSE),属性中转表!$K$2:$P$21,6,0))&amp;IF(VLOOKUP(B6889,属性中转表!A:G,7,FALSE)&gt;=50,VLOOKUP(A6889,英雄数据表!A:K,9,0),IF(VLOOKUP(B6889,属性中转表!A:G,7,FALSE)&gt;=25,VLOOKUP(A6889,英雄数据表!A:K,5,0),""))</f>
        <v>"atk":600,"hp":10000,"undpspro":200,"pvpdpspro":100,"pvpundpspro":100,"speed":10,"hppro":100</v>
      </c>
      <c r="J6889" s="20" t="str">
        <f>IF(I6889="","",属性中转表!$I$1&amp;(IF(VLOOKUP(B6889,属性中转表!A:G,7,FALSE)=0,0,VLOOKUP(VLOOKUP(B6889,属性中转表!A:G,7,FALSE),属性中转表!$K$2:$P$21,4,0)))+IFERROR(VLOOKUP(A6889,英雄数据表!A:K,IF(武魂!B6889&gt;=50,10,IF(武魂!B6889&gt;=25,6)),0),0))</f>
        <v>,"dpspro":200</v>
      </c>
      <c r="K6889" s="32" t="str">
        <f t="shared" si="457"/>
        <v>"atk":600,"hp":10000,"undpspro":200,"pvpdpspro":100,"pvpundpspro":100,"speed":10,"hppro":100,"dpspro":200</v>
      </c>
      <c r="L6889" s="20" t="str">
        <f>IF(B6889&gt;=50,VLOOKUP(A6889,英雄数据表!A:L,11,FALSE),IF(B6889&gt;=25,VLOOKUP(A6889,英雄数据表!A:L,7,0),""))</f>
        <v>"5102602004"</v>
      </c>
      <c r="M6889" s="20" t="str">
        <f>IFERROR(VLOOKUP(B6889,属性中转表!$K$2:$O$21,5,FALSE),"")</f>
        <v/>
      </c>
      <c r="N6889" s="20" t="str">
        <f>IF(B6889=25,VLOOKUP(A6889,英雄数据表!A:L,8,FALSE),IF(B6889=50,VLOOKUP(A6889,英雄数据表!A:L,12,0),""))</f>
        <v/>
      </c>
    </row>
    <row r="6890" spans="1:14" x14ac:dyDescent="0.3">
      <c r="A6890" s="20">
        <v>51026</v>
      </c>
      <c r="B6890" s="21">
        <f t="shared" si="454"/>
        <v>89</v>
      </c>
      <c r="C6890" s="21">
        <v>5</v>
      </c>
      <c r="D6890" s="21">
        <f>VLOOKUP(A6890,英雄数据表!A:D,4,0)</f>
        <v>5</v>
      </c>
      <c r="E6890" s="20" t="str">
        <f>VLOOKUP(A6890,英雄数据表!A:C,3,0)</f>
        <v>龙骨护腕</v>
      </c>
      <c r="F6890" s="20">
        <f t="shared" si="455"/>
        <v>51026</v>
      </c>
      <c r="G6890" s="20">
        <f t="shared" si="456"/>
        <v>51026</v>
      </c>
      <c r="H6890" s="21" t="str">
        <f>VLOOKUP(B6890,属性中转表!A:F,6,FALSE)</f>
        <v>"hp":394200,"atk":10950</v>
      </c>
      <c r="I6890" s="20" t="str">
        <f>IF(VLOOKUP(B6890,属性中转表!A:G,7,FALSE)=0,"",VLOOKUP(VLOOKUP(B6890,属性中转表!A:G,7,FALSE),属性中转表!$K$2:$P$21,6,0))&amp;IF(VLOOKUP(B6890,属性中转表!A:G,7,FALSE)&gt;=50,VLOOKUP(A6890,英雄数据表!A:K,9,0),IF(VLOOKUP(B6890,属性中转表!A:G,7,FALSE)&gt;=25,VLOOKUP(A6890,英雄数据表!A:K,5,0),""))</f>
        <v>"atk":600,"hp":10000,"undpspro":200,"pvpdpspro":100,"pvpundpspro":100,"speed":10,"hppro":100</v>
      </c>
      <c r="J6890" s="20" t="str">
        <f>IF(I6890="","",属性中转表!$I$1&amp;(IF(VLOOKUP(B6890,属性中转表!A:G,7,FALSE)=0,0,VLOOKUP(VLOOKUP(B6890,属性中转表!A:G,7,FALSE),属性中转表!$K$2:$P$21,4,0)))+IFERROR(VLOOKUP(A6890,英雄数据表!A:K,IF(武魂!B6890&gt;=50,10,IF(武魂!B6890&gt;=25,6)),0),0))</f>
        <v>,"dpspro":200</v>
      </c>
      <c r="K6890" s="32" t="str">
        <f t="shared" si="457"/>
        <v>"atk":600,"hp":10000,"undpspro":200,"pvpdpspro":100,"pvpundpspro":100,"speed":10,"hppro":100,"dpspro":200</v>
      </c>
      <c r="L6890" s="20" t="str">
        <f>IF(B6890&gt;=50,VLOOKUP(A6890,英雄数据表!A:L,11,FALSE),IF(B6890&gt;=25,VLOOKUP(A6890,英雄数据表!A:L,7,0),""))</f>
        <v>"5102602004"</v>
      </c>
      <c r="M6890" s="20" t="str">
        <f>IFERROR(VLOOKUP(B6890,属性中转表!$K$2:$O$21,5,FALSE),"")</f>
        <v/>
      </c>
      <c r="N6890" s="20" t="str">
        <f>IF(B6890=25,VLOOKUP(A6890,英雄数据表!A:L,8,FALSE),IF(B6890=50,VLOOKUP(A6890,英雄数据表!A:L,12,0),""))</f>
        <v/>
      </c>
    </row>
    <row r="6891" spans="1:14" x14ac:dyDescent="0.3">
      <c r="A6891" s="20">
        <v>51026</v>
      </c>
      <c r="B6891" s="21">
        <f t="shared" si="454"/>
        <v>90</v>
      </c>
      <c r="C6891" s="21">
        <v>5</v>
      </c>
      <c r="D6891" s="21">
        <f>VLOOKUP(A6891,英雄数据表!A:D,4,0)</f>
        <v>5</v>
      </c>
      <c r="E6891" s="20" t="str">
        <f>VLOOKUP(A6891,英雄数据表!A:C,3,0)</f>
        <v>龙骨护腕</v>
      </c>
      <c r="F6891" s="20">
        <f t="shared" si="455"/>
        <v>51026</v>
      </c>
      <c r="G6891" s="20">
        <f t="shared" si="456"/>
        <v>51026</v>
      </c>
      <c r="H6891" s="21" t="str">
        <f>VLOOKUP(B6891,属性中转表!A:F,6,FALSE)</f>
        <v>"hp":399600,"atk":11100</v>
      </c>
      <c r="I6891" s="20" t="str">
        <f>IF(VLOOKUP(B6891,属性中转表!A:G,7,FALSE)=0,"",VLOOKUP(VLOOKUP(B6891,属性中转表!A:G,7,FALSE),属性中转表!$K$2:$P$21,6,0))&amp;IF(VLOOKUP(B6891,属性中转表!A:G,7,FALSE)&gt;=50,VLOOKUP(A6891,英雄数据表!A:K,9,0),IF(VLOOKUP(B6891,属性中转表!A:G,7,FALSE)&gt;=25,VLOOKUP(A6891,英雄数据表!A:K,5,0),""))</f>
        <v>"atk":600,"hp":10000,"undpspro":200,"pvpdpspro":150,"pvpundpspro":100,"speed":10,"hppro":100</v>
      </c>
      <c r="J6891" s="20" t="str">
        <f>IF(I6891="","",属性中转表!$I$1&amp;(IF(VLOOKUP(B6891,属性中转表!A:G,7,FALSE)=0,0,VLOOKUP(VLOOKUP(B6891,属性中转表!A:G,7,FALSE),属性中转表!$K$2:$P$21,4,0)))+IFERROR(VLOOKUP(A6891,英雄数据表!A:K,IF(武魂!B6891&gt;=50,10,IF(武魂!B6891&gt;=25,6)),0),0))</f>
        <v>,"dpspro":200</v>
      </c>
      <c r="K6891" s="32" t="str">
        <f t="shared" si="457"/>
        <v>"atk":600,"hp":10000,"undpspro":200,"pvpdpspro":150,"pvpundpspro":100,"speed":10,"hppro":100,"dpspro":200</v>
      </c>
      <c r="L6891" s="20" t="str">
        <f>IF(B6891&gt;=50,VLOOKUP(A6891,英雄数据表!A:L,11,FALSE),IF(B6891&gt;=25,VLOOKUP(A6891,英雄数据表!A:L,7,0),""))</f>
        <v>"5102602004"</v>
      </c>
      <c r="M6891" s="20" t="str">
        <f>IFERROR(VLOOKUP(B6891,属性中转表!$K$2:$O$21,5,FALSE),"")</f>
        <v>"pvpdpspro":50</v>
      </c>
      <c r="N6891" s="20" t="str">
        <f>IF(B6891=25,VLOOKUP(A6891,英雄数据表!A:L,8,FALSE),IF(B6891=50,VLOOKUP(A6891,英雄数据表!A:L,12,0),""))</f>
        <v/>
      </c>
    </row>
    <row r="6892" spans="1:14" x14ac:dyDescent="0.3">
      <c r="A6892" s="20">
        <v>51026</v>
      </c>
      <c r="B6892" s="21">
        <f t="shared" si="454"/>
        <v>91</v>
      </c>
      <c r="C6892" s="21">
        <v>5</v>
      </c>
      <c r="D6892" s="21">
        <f>VLOOKUP(A6892,英雄数据表!A:D,4,0)</f>
        <v>5</v>
      </c>
      <c r="E6892" s="20" t="str">
        <f>VLOOKUP(A6892,英雄数据表!A:C,3,0)</f>
        <v>龙骨护腕</v>
      </c>
      <c r="F6892" s="20">
        <f t="shared" si="455"/>
        <v>51026</v>
      </c>
      <c r="G6892" s="20">
        <f t="shared" si="456"/>
        <v>51026</v>
      </c>
      <c r="H6892" s="21" t="str">
        <f>VLOOKUP(B6892,属性中转表!A:F,6,FALSE)</f>
        <v>"hp":405000,"atk":11250</v>
      </c>
      <c r="I6892" s="20" t="str">
        <f>IF(VLOOKUP(B6892,属性中转表!A:G,7,FALSE)=0,"",VLOOKUP(VLOOKUP(B6892,属性中转表!A:G,7,FALSE),属性中转表!$K$2:$P$21,6,0))&amp;IF(VLOOKUP(B6892,属性中转表!A:G,7,FALSE)&gt;=50,VLOOKUP(A6892,英雄数据表!A:K,9,0),IF(VLOOKUP(B6892,属性中转表!A:G,7,FALSE)&gt;=25,VLOOKUP(A6892,英雄数据表!A:K,5,0),""))</f>
        <v>"atk":600,"hp":10000,"undpspro":200,"pvpdpspro":150,"pvpundpspro":100,"speed":10,"hppro":100</v>
      </c>
      <c r="J6892" s="20" t="str">
        <f>IF(I6892="","",属性中转表!$I$1&amp;(IF(VLOOKUP(B6892,属性中转表!A:G,7,FALSE)=0,0,VLOOKUP(VLOOKUP(B6892,属性中转表!A:G,7,FALSE),属性中转表!$K$2:$P$21,4,0)))+IFERROR(VLOOKUP(A6892,英雄数据表!A:K,IF(武魂!B6892&gt;=50,10,IF(武魂!B6892&gt;=25,6)),0),0))</f>
        <v>,"dpspro":200</v>
      </c>
      <c r="K6892" s="32" t="str">
        <f t="shared" si="457"/>
        <v>"atk":600,"hp":10000,"undpspro":200,"pvpdpspro":150,"pvpundpspro":100,"speed":10,"hppro":100,"dpspro":200</v>
      </c>
      <c r="L6892" s="20" t="str">
        <f>IF(B6892&gt;=50,VLOOKUP(A6892,英雄数据表!A:L,11,FALSE),IF(B6892&gt;=25,VLOOKUP(A6892,英雄数据表!A:L,7,0),""))</f>
        <v>"5102602004"</v>
      </c>
      <c r="M6892" s="20" t="str">
        <f>IFERROR(VLOOKUP(B6892,属性中转表!$K$2:$O$21,5,FALSE),"")</f>
        <v/>
      </c>
      <c r="N6892" s="20" t="str">
        <f>IF(B6892=25,VLOOKUP(A6892,英雄数据表!A:L,8,FALSE),IF(B6892=50,VLOOKUP(A6892,英雄数据表!A:L,12,0),""))</f>
        <v/>
      </c>
    </row>
    <row r="6893" spans="1:14" x14ac:dyDescent="0.3">
      <c r="A6893" s="20">
        <v>51026</v>
      </c>
      <c r="B6893" s="21">
        <f t="shared" si="454"/>
        <v>92</v>
      </c>
      <c r="C6893" s="21">
        <v>5</v>
      </c>
      <c r="D6893" s="21">
        <f>VLOOKUP(A6893,英雄数据表!A:D,4,0)</f>
        <v>5</v>
      </c>
      <c r="E6893" s="20" t="str">
        <f>VLOOKUP(A6893,英雄数据表!A:C,3,0)</f>
        <v>龙骨护腕</v>
      </c>
      <c r="F6893" s="20">
        <f t="shared" si="455"/>
        <v>51026</v>
      </c>
      <c r="G6893" s="20">
        <f t="shared" si="456"/>
        <v>51026</v>
      </c>
      <c r="H6893" s="21" t="str">
        <f>VLOOKUP(B6893,属性中转表!A:F,6,FALSE)</f>
        <v>"hp":410400,"atk":11400</v>
      </c>
      <c r="I6893" s="20" t="str">
        <f>IF(VLOOKUP(B6893,属性中转表!A:G,7,FALSE)=0,"",VLOOKUP(VLOOKUP(B6893,属性中转表!A:G,7,FALSE),属性中转表!$K$2:$P$21,6,0))&amp;IF(VLOOKUP(B6893,属性中转表!A:G,7,FALSE)&gt;=50,VLOOKUP(A6893,英雄数据表!A:K,9,0),IF(VLOOKUP(B6893,属性中转表!A:G,7,FALSE)&gt;=25,VLOOKUP(A6893,英雄数据表!A:K,5,0),""))</f>
        <v>"atk":600,"hp":10000,"undpspro":200,"pvpdpspro":150,"pvpundpspro":100,"speed":10,"hppro":100</v>
      </c>
      <c r="J6893" s="20" t="str">
        <f>IF(I6893="","",属性中转表!$I$1&amp;(IF(VLOOKUP(B6893,属性中转表!A:G,7,FALSE)=0,0,VLOOKUP(VLOOKUP(B6893,属性中转表!A:G,7,FALSE),属性中转表!$K$2:$P$21,4,0)))+IFERROR(VLOOKUP(A6893,英雄数据表!A:K,IF(武魂!B6893&gt;=50,10,IF(武魂!B6893&gt;=25,6)),0),0))</f>
        <v>,"dpspro":200</v>
      </c>
      <c r="K6893" s="32" t="str">
        <f t="shared" si="457"/>
        <v>"atk":600,"hp":10000,"undpspro":200,"pvpdpspro":150,"pvpundpspro":100,"speed":10,"hppro":100,"dpspro":200</v>
      </c>
      <c r="L6893" s="20" t="str">
        <f>IF(B6893&gt;=50,VLOOKUP(A6893,英雄数据表!A:L,11,FALSE),IF(B6893&gt;=25,VLOOKUP(A6893,英雄数据表!A:L,7,0),""))</f>
        <v>"5102602004"</v>
      </c>
      <c r="M6893" s="20" t="str">
        <f>IFERROR(VLOOKUP(B6893,属性中转表!$K$2:$O$21,5,FALSE),"")</f>
        <v/>
      </c>
      <c r="N6893" s="20" t="str">
        <f>IF(B6893=25,VLOOKUP(A6893,英雄数据表!A:L,8,FALSE),IF(B6893=50,VLOOKUP(A6893,英雄数据表!A:L,12,0),""))</f>
        <v/>
      </c>
    </row>
    <row r="6894" spans="1:14" x14ac:dyDescent="0.3">
      <c r="A6894" s="20">
        <v>51026</v>
      </c>
      <c r="B6894" s="21">
        <f t="shared" si="454"/>
        <v>93</v>
      </c>
      <c r="C6894" s="21">
        <v>5</v>
      </c>
      <c r="D6894" s="21">
        <f>VLOOKUP(A6894,英雄数据表!A:D,4,0)</f>
        <v>5</v>
      </c>
      <c r="E6894" s="20" t="str">
        <f>VLOOKUP(A6894,英雄数据表!A:C,3,0)</f>
        <v>龙骨护腕</v>
      </c>
      <c r="F6894" s="20">
        <f t="shared" si="455"/>
        <v>51026</v>
      </c>
      <c r="G6894" s="20">
        <f t="shared" si="456"/>
        <v>51026</v>
      </c>
      <c r="H6894" s="21" t="str">
        <f>VLOOKUP(B6894,属性中转表!A:F,6,FALSE)</f>
        <v>"hp":415800,"atk":11550</v>
      </c>
      <c r="I6894" s="20" t="str">
        <f>IF(VLOOKUP(B6894,属性中转表!A:G,7,FALSE)=0,"",VLOOKUP(VLOOKUP(B6894,属性中转表!A:G,7,FALSE),属性中转表!$K$2:$P$21,6,0))&amp;IF(VLOOKUP(B6894,属性中转表!A:G,7,FALSE)&gt;=50,VLOOKUP(A6894,英雄数据表!A:K,9,0),IF(VLOOKUP(B6894,属性中转表!A:G,7,FALSE)&gt;=25,VLOOKUP(A6894,英雄数据表!A:K,5,0),""))</f>
        <v>"atk":600,"hp":10000,"undpspro":200,"pvpdpspro":150,"pvpundpspro":100,"speed":10,"hppro":100</v>
      </c>
      <c r="J6894" s="20" t="str">
        <f>IF(I6894="","",属性中转表!$I$1&amp;(IF(VLOOKUP(B6894,属性中转表!A:G,7,FALSE)=0,0,VLOOKUP(VLOOKUP(B6894,属性中转表!A:G,7,FALSE),属性中转表!$K$2:$P$21,4,0)))+IFERROR(VLOOKUP(A6894,英雄数据表!A:K,IF(武魂!B6894&gt;=50,10,IF(武魂!B6894&gt;=25,6)),0),0))</f>
        <v>,"dpspro":200</v>
      </c>
      <c r="K6894" s="32" t="str">
        <f t="shared" si="457"/>
        <v>"atk":600,"hp":10000,"undpspro":200,"pvpdpspro":150,"pvpundpspro":100,"speed":10,"hppro":100,"dpspro":200</v>
      </c>
      <c r="L6894" s="20" t="str">
        <f>IF(B6894&gt;=50,VLOOKUP(A6894,英雄数据表!A:L,11,FALSE),IF(B6894&gt;=25,VLOOKUP(A6894,英雄数据表!A:L,7,0),""))</f>
        <v>"5102602004"</v>
      </c>
      <c r="M6894" s="20" t="str">
        <f>IFERROR(VLOOKUP(B6894,属性中转表!$K$2:$O$21,5,FALSE),"")</f>
        <v/>
      </c>
      <c r="N6894" s="20" t="str">
        <f>IF(B6894=25,VLOOKUP(A6894,英雄数据表!A:L,8,FALSE),IF(B6894=50,VLOOKUP(A6894,英雄数据表!A:L,12,0),""))</f>
        <v/>
      </c>
    </row>
    <row r="6895" spans="1:14" x14ac:dyDescent="0.3">
      <c r="A6895" s="20">
        <v>51026</v>
      </c>
      <c r="B6895" s="21">
        <f t="shared" si="454"/>
        <v>94</v>
      </c>
      <c r="C6895" s="21">
        <v>5</v>
      </c>
      <c r="D6895" s="21">
        <f>VLOOKUP(A6895,英雄数据表!A:D,4,0)</f>
        <v>5</v>
      </c>
      <c r="E6895" s="20" t="str">
        <f>VLOOKUP(A6895,英雄数据表!A:C,3,0)</f>
        <v>龙骨护腕</v>
      </c>
      <c r="F6895" s="20">
        <f t="shared" si="455"/>
        <v>51026</v>
      </c>
      <c r="G6895" s="20">
        <f t="shared" si="456"/>
        <v>51026</v>
      </c>
      <c r="H6895" s="21" t="str">
        <f>VLOOKUP(B6895,属性中转表!A:F,6,FALSE)</f>
        <v>"hp":421200,"atk":11700</v>
      </c>
      <c r="I6895" s="20" t="str">
        <f>IF(VLOOKUP(B6895,属性中转表!A:G,7,FALSE)=0,"",VLOOKUP(VLOOKUP(B6895,属性中转表!A:G,7,FALSE),属性中转表!$K$2:$P$21,6,0))&amp;IF(VLOOKUP(B6895,属性中转表!A:G,7,FALSE)&gt;=50,VLOOKUP(A6895,英雄数据表!A:K,9,0),IF(VLOOKUP(B6895,属性中转表!A:G,7,FALSE)&gt;=25,VLOOKUP(A6895,英雄数据表!A:K,5,0),""))</f>
        <v>"atk":600,"hp":10000,"undpspro":200,"pvpdpspro":150,"pvpundpspro":100,"speed":10,"hppro":100</v>
      </c>
      <c r="J6895" s="20" t="str">
        <f>IF(I6895="","",属性中转表!$I$1&amp;(IF(VLOOKUP(B6895,属性中转表!A:G,7,FALSE)=0,0,VLOOKUP(VLOOKUP(B6895,属性中转表!A:G,7,FALSE),属性中转表!$K$2:$P$21,4,0)))+IFERROR(VLOOKUP(A6895,英雄数据表!A:K,IF(武魂!B6895&gt;=50,10,IF(武魂!B6895&gt;=25,6)),0),0))</f>
        <v>,"dpspro":200</v>
      </c>
      <c r="K6895" s="32" t="str">
        <f t="shared" si="457"/>
        <v>"atk":600,"hp":10000,"undpspro":200,"pvpdpspro":150,"pvpundpspro":100,"speed":10,"hppro":100,"dpspro":200</v>
      </c>
      <c r="L6895" s="20" t="str">
        <f>IF(B6895&gt;=50,VLOOKUP(A6895,英雄数据表!A:L,11,FALSE),IF(B6895&gt;=25,VLOOKUP(A6895,英雄数据表!A:L,7,0),""))</f>
        <v>"5102602004"</v>
      </c>
      <c r="M6895" s="20" t="str">
        <f>IFERROR(VLOOKUP(B6895,属性中转表!$K$2:$O$21,5,FALSE),"")</f>
        <v/>
      </c>
      <c r="N6895" s="20" t="str">
        <f>IF(B6895=25,VLOOKUP(A6895,英雄数据表!A:L,8,FALSE),IF(B6895=50,VLOOKUP(A6895,英雄数据表!A:L,12,0),""))</f>
        <v/>
      </c>
    </row>
    <row r="6896" spans="1:14" x14ac:dyDescent="0.3">
      <c r="A6896" s="20">
        <v>51026</v>
      </c>
      <c r="B6896" s="21">
        <f t="shared" si="454"/>
        <v>95</v>
      </c>
      <c r="C6896" s="21">
        <v>5</v>
      </c>
      <c r="D6896" s="21">
        <f>VLOOKUP(A6896,英雄数据表!A:D,4,0)</f>
        <v>5</v>
      </c>
      <c r="E6896" s="20" t="str">
        <f>VLOOKUP(A6896,英雄数据表!A:C,3,0)</f>
        <v>龙骨护腕</v>
      </c>
      <c r="F6896" s="20">
        <f t="shared" si="455"/>
        <v>51026</v>
      </c>
      <c r="G6896" s="20">
        <f t="shared" si="456"/>
        <v>51026</v>
      </c>
      <c r="H6896" s="21" t="str">
        <f>VLOOKUP(B6896,属性中转表!A:F,6,FALSE)</f>
        <v>"hp":426600,"atk":11850</v>
      </c>
      <c r="I6896" s="20" t="str">
        <f>IF(VLOOKUP(B6896,属性中转表!A:G,7,FALSE)=0,"",VLOOKUP(VLOOKUP(B6896,属性中转表!A:G,7,FALSE),属性中转表!$K$2:$P$21,6,0))&amp;IF(VLOOKUP(B6896,属性中转表!A:G,7,FALSE)&gt;=50,VLOOKUP(A6896,英雄数据表!A:K,9,0),IF(VLOOKUP(B6896,属性中转表!A:G,7,FALSE)&gt;=25,VLOOKUP(A6896,英雄数据表!A:K,5,0),""))</f>
        <v>"atk":600,"hp":10000,"undpspro":200,"pvpdpspro":150,"pvpundpspro":150,"speed":10,"hppro":100</v>
      </c>
      <c r="J6896" s="20" t="str">
        <f>IF(I6896="","",属性中转表!$I$1&amp;(IF(VLOOKUP(B6896,属性中转表!A:G,7,FALSE)=0,0,VLOOKUP(VLOOKUP(B6896,属性中转表!A:G,7,FALSE),属性中转表!$K$2:$P$21,4,0)))+IFERROR(VLOOKUP(A6896,英雄数据表!A:K,IF(武魂!B6896&gt;=50,10,IF(武魂!B6896&gt;=25,6)),0),0))</f>
        <v>,"dpspro":200</v>
      </c>
      <c r="K6896" s="32" t="str">
        <f t="shared" si="457"/>
        <v>"atk":600,"hp":10000,"undpspro":200,"pvpdpspro":150,"pvpundpspro":150,"speed":10,"hppro":100,"dpspro":200</v>
      </c>
      <c r="L6896" s="20" t="str">
        <f>IF(B6896&gt;=50,VLOOKUP(A6896,英雄数据表!A:L,11,FALSE),IF(B6896&gt;=25,VLOOKUP(A6896,英雄数据表!A:L,7,0),""))</f>
        <v>"5102602004"</v>
      </c>
      <c r="M6896" s="20" t="str">
        <f>IFERROR(VLOOKUP(B6896,属性中转表!$K$2:$O$21,5,FALSE),"")</f>
        <v>"pvpundpspro":50</v>
      </c>
      <c r="N6896" s="20" t="str">
        <f>IF(B6896=25,VLOOKUP(A6896,英雄数据表!A:L,8,FALSE),IF(B6896=50,VLOOKUP(A6896,英雄数据表!A:L,12,0),""))</f>
        <v/>
      </c>
    </row>
    <row r="6897" spans="1:14" x14ac:dyDescent="0.3">
      <c r="A6897" s="20">
        <v>51026</v>
      </c>
      <c r="B6897" s="21">
        <f t="shared" si="454"/>
        <v>96</v>
      </c>
      <c r="C6897" s="21">
        <v>5</v>
      </c>
      <c r="D6897" s="21">
        <f>VLOOKUP(A6897,英雄数据表!A:D,4,0)</f>
        <v>5</v>
      </c>
      <c r="E6897" s="20" t="str">
        <f>VLOOKUP(A6897,英雄数据表!A:C,3,0)</f>
        <v>龙骨护腕</v>
      </c>
      <c r="F6897" s="20">
        <f t="shared" si="455"/>
        <v>51026</v>
      </c>
      <c r="G6897" s="20">
        <f t="shared" si="456"/>
        <v>51026</v>
      </c>
      <c r="H6897" s="21" t="str">
        <f>VLOOKUP(B6897,属性中转表!A:F,6,FALSE)</f>
        <v>"hp":432000,"atk":12000</v>
      </c>
      <c r="I6897" s="20" t="str">
        <f>IF(VLOOKUP(B6897,属性中转表!A:G,7,FALSE)=0,"",VLOOKUP(VLOOKUP(B6897,属性中转表!A:G,7,FALSE),属性中转表!$K$2:$P$21,6,0))&amp;IF(VLOOKUP(B6897,属性中转表!A:G,7,FALSE)&gt;=50,VLOOKUP(A6897,英雄数据表!A:K,9,0),IF(VLOOKUP(B6897,属性中转表!A:G,7,FALSE)&gt;=25,VLOOKUP(A6897,英雄数据表!A:K,5,0),""))</f>
        <v>"atk":600,"hp":10000,"undpspro":200,"pvpdpspro":150,"pvpundpspro":150,"speed":10,"hppro":100</v>
      </c>
      <c r="J6897" s="20" t="str">
        <f>IF(I6897="","",属性中转表!$I$1&amp;(IF(VLOOKUP(B6897,属性中转表!A:G,7,FALSE)=0,0,VLOOKUP(VLOOKUP(B6897,属性中转表!A:G,7,FALSE),属性中转表!$K$2:$P$21,4,0)))+IFERROR(VLOOKUP(A6897,英雄数据表!A:K,IF(武魂!B6897&gt;=50,10,IF(武魂!B6897&gt;=25,6)),0),0))</f>
        <v>,"dpspro":200</v>
      </c>
      <c r="K6897" s="32" t="str">
        <f t="shared" si="457"/>
        <v>"atk":600,"hp":10000,"undpspro":200,"pvpdpspro":150,"pvpundpspro":150,"speed":10,"hppro":100,"dpspro":200</v>
      </c>
      <c r="L6897" s="20" t="str">
        <f>IF(B6897&gt;=50,VLOOKUP(A6897,英雄数据表!A:L,11,FALSE),IF(B6897&gt;=25,VLOOKUP(A6897,英雄数据表!A:L,7,0),""))</f>
        <v>"5102602004"</v>
      </c>
      <c r="M6897" s="20" t="str">
        <f>IFERROR(VLOOKUP(B6897,属性中转表!$K$2:$O$21,5,FALSE),"")</f>
        <v/>
      </c>
      <c r="N6897" s="20" t="str">
        <f>IF(B6897=25,VLOOKUP(A6897,英雄数据表!A:L,8,FALSE),IF(B6897=50,VLOOKUP(A6897,英雄数据表!A:L,12,0),""))</f>
        <v/>
      </c>
    </row>
    <row r="6898" spans="1:14" x14ac:dyDescent="0.3">
      <c r="A6898" s="20">
        <v>51026</v>
      </c>
      <c r="B6898" s="21">
        <f t="shared" si="454"/>
        <v>97</v>
      </c>
      <c r="C6898" s="21">
        <v>5</v>
      </c>
      <c r="D6898" s="21">
        <f>VLOOKUP(A6898,英雄数据表!A:D,4,0)</f>
        <v>5</v>
      </c>
      <c r="E6898" s="20" t="str">
        <f>VLOOKUP(A6898,英雄数据表!A:C,3,0)</f>
        <v>龙骨护腕</v>
      </c>
      <c r="F6898" s="20">
        <f t="shared" si="455"/>
        <v>51026</v>
      </c>
      <c r="G6898" s="20">
        <f t="shared" si="456"/>
        <v>51026</v>
      </c>
      <c r="H6898" s="21" t="str">
        <f>VLOOKUP(B6898,属性中转表!A:F,6,FALSE)</f>
        <v>"hp":437400,"atk":12150</v>
      </c>
      <c r="I6898" s="20" t="str">
        <f>IF(VLOOKUP(B6898,属性中转表!A:G,7,FALSE)=0,"",VLOOKUP(VLOOKUP(B6898,属性中转表!A:G,7,FALSE),属性中转表!$K$2:$P$21,6,0))&amp;IF(VLOOKUP(B6898,属性中转表!A:G,7,FALSE)&gt;=50,VLOOKUP(A6898,英雄数据表!A:K,9,0),IF(VLOOKUP(B6898,属性中转表!A:G,7,FALSE)&gt;=25,VLOOKUP(A6898,英雄数据表!A:K,5,0),""))</f>
        <v>"atk":600,"hp":10000,"undpspro":200,"pvpdpspro":150,"pvpundpspro":150,"speed":10,"hppro":100</v>
      </c>
      <c r="J6898" s="20" t="str">
        <f>IF(I6898="","",属性中转表!$I$1&amp;(IF(VLOOKUP(B6898,属性中转表!A:G,7,FALSE)=0,0,VLOOKUP(VLOOKUP(B6898,属性中转表!A:G,7,FALSE),属性中转表!$K$2:$P$21,4,0)))+IFERROR(VLOOKUP(A6898,英雄数据表!A:K,IF(武魂!B6898&gt;=50,10,IF(武魂!B6898&gt;=25,6)),0),0))</f>
        <v>,"dpspro":200</v>
      </c>
      <c r="K6898" s="32" t="str">
        <f t="shared" si="457"/>
        <v>"atk":600,"hp":10000,"undpspro":200,"pvpdpspro":150,"pvpundpspro":150,"speed":10,"hppro":100,"dpspro":200</v>
      </c>
      <c r="L6898" s="20" t="str">
        <f>IF(B6898&gt;=50,VLOOKUP(A6898,英雄数据表!A:L,11,FALSE),IF(B6898&gt;=25,VLOOKUP(A6898,英雄数据表!A:L,7,0),""))</f>
        <v>"5102602004"</v>
      </c>
      <c r="M6898" s="20" t="str">
        <f>IFERROR(VLOOKUP(B6898,属性中转表!$K$2:$O$21,5,FALSE),"")</f>
        <v/>
      </c>
      <c r="N6898" s="20" t="str">
        <f>IF(B6898=25,VLOOKUP(A6898,英雄数据表!A:L,8,FALSE),IF(B6898=50,VLOOKUP(A6898,英雄数据表!A:L,12,0),""))</f>
        <v/>
      </c>
    </row>
    <row r="6899" spans="1:14" x14ac:dyDescent="0.3">
      <c r="A6899" s="20">
        <v>51026</v>
      </c>
      <c r="B6899" s="21">
        <f t="shared" si="454"/>
        <v>98</v>
      </c>
      <c r="C6899" s="21">
        <v>5</v>
      </c>
      <c r="D6899" s="21">
        <f>VLOOKUP(A6899,英雄数据表!A:D,4,0)</f>
        <v>5</v>
      </c>
      <c r="E6899" s="20" t="str">
        <f>VLOOKUP(A6899,英雄数据表!A:C,3,0)</f>
        <v>龙骨护腕</v>
      </c>
      <c r="F6899" s="20">
        <f t="shared" si="455"/>
        <v>51026</v>
      </c>
      <c r="G6899" s="20">
        <f t="shared" si="456"/>
        <v>51026</v>
      </c>
      <c r="H6899" s="21" t="str">
        <f>VLOOKUP(B6899,属性中转表!A:F,6,FALSE)</f>
        <v>"hp":442800,"atk":12300</v>
      </c>
      <c r="I6899" s="20" t="str">
        <f>IF(VLOOKUP(B6899,属性中转表!A:G,7,FALSE)=0,"",VLOOKUP(VLOOKUP(B6899,属性中转表!A:G,7,FALSE),属性中转表!$K$2:$P$21,6,0))&amp;IF(VLOOKUP(B6899,属性中转表!A:G,7,FALSE)&gt;=50,VLOOKUP(A6899,英雄数据表!A:K,9,0),IF(VLOOKUP(B6899,属性中转表!A:G,7,FALSE)&gt;=25,VLOOKUP(A6899,英雄数据表!A:K,5,0),""))</f>
        <v>"atk":600,"hp":10000,"undpspro":200,"pvpdpspro":150,"pvpundpspro":150,"speed":10,"hppro":100</v>
      </c>
      <c r="J6899" s="20" t="str">
        <f>IF(I6899="","",属性中转表!$I$1&amp;(IF(VLOOKUP(B6899,属性中转表!A:G,7,FALSE)=0,0,VLOOKUP(VLOOKUP(B6899,属性中转表!A:G,7,FALSE),属性中转表!$K$2:$P$21,4,0)))+IFERROR(VLOOKUP(A6899,英雄数据表!A:K,IF(武魂!B6899&gt;=50,10,IF(武魂!B6899&gt;=25,6)),0),0))</f>
        <v>,"dpspro":200</v>
      </c>
      <c r="K6899" s="32" t="str">
        <f t="shared" si="457"/>
        <v>"atk":600,"hp":10000,"undpspro":200,"pvpdpspro":150,"pvpundpspro":150,"speed":10,"hppro":100,"dpspro":200</v>
      </c>
      <c r="L6899" s="20" t="str">
        <f>IF(B6899&gt;=50,VLOOKUP(A6899,英雄数据表!A:L,11,FALSE),IF(B6899&gt;=25,VLOOKUP(A6899,英雄数据表!A:L,7,0),""))</f>
        <v>"5102602004"</v>
      </c>
      <c r="M6899" s="20" t="str">
        <f>IFERROR(VLOOKUP(B6899,属性中转表!$K$2:$O$21,5,FALSE),"")</f>
        <v/>
      </c>
      <c r="N6899" s="20" t="str">
        <f>IF(B6899=25,VLOOKUP(A6899,英雄数据表!A:L,8,FALSE),IF(B6899=50,VLOOKUP(A6899,英雄数据表!A:L,12,0),""))</f>
        <v/>
      </c>
    </row>
    <row r="6900" spans="1:14" x14ac:dyDescent="0.3">
      <c r="A6900" s="20">
        <v>51026</v>
      </c>
      <c r="B6900" s="21">
        <f t="shared" si="454"/>
        <v>99</v>
      </c>
      <c r="C6900" s="21">
        <v>5</v>
      </c>
      <c r="D6900" s="21">
        <f>VLOOKUP(A6900,英雄数据表!A:D,4,0)</f>
        <v>5</v>
      </c>
      <c r="E6900" s="20" t="str">
        <f>VLOOKUP(A6900,英雄数据表!A:C,3,0)</f>
        <v>龙骨护腕</v>
      </c>
      <c r="F6900" s="20">
        <f t="shared" si="455"/>
        <v>51026</v>
      </c>
      <c r="G6900" s="20">
        <f t="shared" si="456"/>
        <v>51026</v>
      </c>
      <c r="H6900" s="21" t="str">
        <f>VLOOKUP(B6900,属性中转表!A:F,6,FALSE)</f>
        <v>"hp":448200,"atk":12450</v>
      </c>
      <c r="I6900" s="20" t="str">
        <f>IF(VLOOKUP(B6900,属性中转表!A:G,7,FALSE)=0,"",VLOOKUP(VLOOKUP(B6900,属性中转表!A:G,7,FALSE),属性中转表!$K$2:$P$21,6,0))&amp;IF(VLOOKUP(B6900,属性中转表!A:G,7,FALSE)&gt;=50,VLOOKUP(A6900,英雄数据表!A:K,9,0),IF(VLOOKUP(B6900,属性中转表!A:G,7,FALSE)&gt;=25,VLOOKUP(A6900,英雄数据表!A:K,5,0),""))</f>
        <v>"atk":600,"hp":10000,"undpspro":200,"pvpdpspro":150,"pvpundpspro":150,"speed":10,"hppro":100</v>
      </c>
      <c r="J6900" s="20" t="str">
        <f>IF(I6900="","",属性中转表!$I$1&amp;(IF(VLOOKUP(B6900,属性中转表!A:G,7,FALSE)=0,0,VLOOKUP(VLOOKUP(B6900,属性中转表!A:G,7,FALSE),属性中转表!$K$2:$P$21,4,0)))+IFERROR(VLOOKUP(A6900,英雄数据表!A:K,IF(武魂!B6900&gt;=50,10,IF(武魂!B6900&gt;=25,6)),0),0))</f>
        <v>,"dpspro":200</v>
      </c>
      <c r="K6900" s="32" t="str">
        <f t="shared" si="457"/>
        <v>"atk":600,"hp":10000,"undpspro":200,"pvpdpspro":150,"pvpundpspro":150,"speed":10,"hppro":100,"dpspro":200</v>
      </c>
      <c r="L6900" s="20" t="str">
        <f>IF(B6900&gt;=50,VLOOKUP(A6900,英雄数据表!A:L,11,FALSE),IF(B6900&gt;=25,VLOOKUP(A6900,英雄数据表!A:L,7,0),""))</f>
        <v>"5102602004"</v>
      </c>
      <c r="M6900" s="20" t="str">
        <f>IFERROR(VLOOKUP(B6900,属性中转表!$K$2:$O$21,5,FALSE),"")</f>
        <v/>
      </c>
      <c r="N6900" s="20" t="str">
        <f>IF(B6900=25,VLOOKUP(A6900,英雄数据表!A:L,8,FALSE),IF(B6900=50,VLOOKUP(A6900,英雄数据表!A:L,12,0),""))</f>
        <v/>
      </c>
    </row>
    <row r="6901" spans="1:14" x14ac:dyDescent="0.3">
      <c r="A6901" s="20">
        <v>51026</v>
      </c>
      <c r="B6901" s="21">
        <f t="shared" si="454"/>
        <v>100</v>
      </c>
      <c r="C6901" s="21">
        <v>5</v>
      </c>
      <c r="D6901" s="21">
        <f>VLOOKUP(A6901,英雄数据表!A:D,4,0)</f>
        <v>5</v>
      </c>
      <c r="E6901" s="20" t="str">
        <f>VLOOKUP(A6901,英雄数据表!A:C,3,0)</f>
        <v>龙骨护腕</v>
      </c>
      <c r="F6901" s="20">
        <f t="shared" si="455"/>
        <v>51026</v>
      </c>
      <c r="G6901" s="20">
        <f t="shared" si="456"/>
        <v>51026</v>
      </c>
      <c r="H6901" s="21" t="str">
        <f>VLOOKUP(B6901,属性中转表!A:F,6,FALSE)</f>
        <v>"hp":453600,"atk":12600</v>
      </c>
      <c r="I6901" s="20" t="str">
        <f>IF(VLOOKUP(B6901,属性中转表!A:G,7,FALSE)=0,"",VLOOKUP(VLOOKUP(B6901,属性中转表!A:G,7,FALSE),属性中转表!$K$2:$P$21,6,0))&amp;IF(VLOOKUP(B6901,属性中转表!A:G,7,FALSE)&gt;=50,VLOOKUP(A6901,英雄数据表!A:K,9,0),IF(VLOOKUP(B6901,属性中转表!A:G,7,FALSE)&gt;=25,VLOOKUP(A6901,英雄数据表!A:K,5,0),""))</f>
        <v>"atk":900,"hp":15000,"undpspro":200,"pvpdpspro":150,"pvpundpspro":150,"speed":20,"hppro":100</v>
      </c>
      <c r="J6901" s="20" t="str">
        <f>IF(I6901="","",属性中转表!$I$1&amp;(IF(VLOOKUP(B6901,属性中转表!A:G,7,FALSE)=0,0,VLOOKUP(VLOOKUP(B6901,属性中转表!A:G,7,FALSE),属性中转表!$K$2:$P$21,4,0)))+IFERROR(VLOOKUP(A6901,英雄数据表!A:K,IF(武魂!B6901&gt;=50,10,IF(武魂!B6901&gt;=25,6)),0),0))</f>
        <v>,"dpspro":200</v>
      </c>
      <c r="K6901" s="32" t="str">
        <f t="shared" si="457"/>
        <v>"atk":900,"hp":15000,"undpspro":200,"pvpdpspro":150,"pvpundpspro":150,"speed":20,"hppro":100,"dpspro":200</v>
      </c>
      <c r="L6901" s="20" t="str">
        <f>IF(B6901&gt;=50,VLOOKUP(A6901,英雄数据表!A:L,11,FALSE),IF(B6901&gt;=25,VLOOKUP(A6901,英雄数据表!A:L,7,0),""))</f>
        <v>"5102602004"</v>
      </c>
      <c r="M6901" s="20" t="str">
        <f>IFERROR(VLOOKUP(B6901,属性中转表!$K$2:$O$21,5,FALSE),"")</f>
        <v>"speed":10,"atk":300,"hp":5000</v>
      </c>
      <c r="N6901" s="20" t="str">
        <f>IF(B6901=25,VLOOKUP(A6901,英雄数据表!A:L,8,FALSE),IF(B6901=50,VLOOKUP(A6901,英雄数据表!A:L,12,0),""))</f>
        <v/>
      </c>
    </row>
    <row r="6902" spans="1:14" x14ac:dyDescent="0.3">
      <c r="A6902" s="20">
        <v>52046</v>
      </c>
      <c r="B6902" s="21">
        <f t="shared" si="454"/>
        <v>1</v>
      </c>
      <c r="C6902" s="21">
        <v>5</v>
      </c>
      <c r="D6902" s="21">
        <f>VLOOKUP(A6902,英雄数据表!A:D,4,0)</f>
        <v>5</v>
      </c>
      <c r="E6902" s="20" t="str">
        <f>VLOOKUP(A6902,英雄数据表!A:C,3,0)</f>
        <v>噩梦腕足</v>
      </c>
      <c r="F6902" s="20">
        <f t="shared" si="455"/>
        <v>52046</v>
      </c>
      <c r="G6902" s="20">
        <f t="shared" si="456"/>
        <v>52046</v>
      </c>
      <c r="H6902" s="21" t="str">
        <f>VLOOKUP(B6902,属性中转表!A:F,6,FALSE)</f>
        <v>"hp":5400,"atk":150</v>
      </c>
      <c r="I6902" s="20" t="str">
        <f>IF(VLOOKUP(B6902,属性中转表!A:G,7,FALSE)=0,"",VLOOKUP(VLOOKUP(B6902,属性中转表!A:G,7,FALSE),属性中转表!$K$2:$P$21,6,0))&amp;IF(VLOOKUP(B6902,属性中转表!A:G,7,FALSE)&gt;=50,VLOOKUP(A6902,英雄数据表!A:K,9,0),IF(VLOOKUP(B6902,属性中转表!A:G,7,FALSE)&gt;=25,VLOOKUP(A6902,英雄数据表!A:K,5,0),""))</f>
        <v/>
      </c>
      <c r="J6902" s="20" t="str">
        <f>IF(I6902="","",属性中转表!$I$1&amp;(IF(VLOOKUP(B6902,属性中转表!A:G,7,FALSE)=0,0,VLOOKUP(VLOOKUP(B6902,属性中转表!A:G,7,FALSE),属性中转表!$K$2:$P$21,4,0)))+IFERROR(VLOOKUP(A6902,英雄数据表!A:K,IF(武魂!B6902&gt;=50,10,IF(武魂!B6902&gt;=25,6)),0),0))</f>
        <v/>
      </c>
      <c r="K6902" s="32" t="str">
        <f t="shared" si="457"/>
        <v/>
      </c>
      <c r="L6902" s="20" t="str">
        <f>IF(B6902&gt;=50,VLOOKUP(A6902,英雄数据表!A:L,11,FALSE),IF(B6902&gt;=25,VLOOKUP(A6902,英雄数据表!A:L,7,0),""))</f>
        <v/>
      </c>
      <c r="M6902" s="20" t="str">
        <f>IFERROR(VLOOKUP(B6902,属性中转表!$K$2:$O$21,5,FALSE),"")</f>
        <v/>
      </c>
      <c r="N6902" s="20" t="str">
        <f>IF(B6902=25,VLOOKUP(A6902,英雄数据表!A:L,8,FALSE),IF(B6902=50,VLOOKUP(A6902,英雄数据表!A:L,12,0),""))</f>
        <v/>
      </c>
    </row>
    <row r="6903" spans="1:14" x14ac:dyDescent="0.3">
      <c r="A6903" s="20">
        <v>52046</v>
      </c>
      <c r="B6903" s="21">
        <f t="shared" si="454"/>
        <v>2</v>
      </c>
      <c r="C6903" s="21">
        <v>5</v>
      </c>
      <c r="D6903" s="21">
        <f>VLOOKUP(A6903,英雄数据表!A:D,4,0)</f>
        <v>5</v>
      </c>
      <c r="E6903" s="20" t="str">
        <f>VLOOKUP(A6903,英雄数据表!A:C,3,0)</f>
        <v>噩梦腕足</v>
      </c>
      <c r="F6903" s="20">
        <f t="shared" si="455"/>
        <v>52046</v>
      </c>
      <c r="G6903" s="20">
        <f t="shared" si="456"/>
        <v>52046</v>
      </c>
      <c r="H6903" s="21" t="str">
        <f>VLOOKUP(B6903,属性中转表!A:F,6,FALSE)</f>
        <v>"hp":7200,"atk":200</v>
      </c>
      <c r="I6903" s="20" t="str">
        <f>IF(VLOOKUP(B6903,属性中转表!A:G,7,FALSE)=0,"",VLOOKUP(VLOOKUP(B6903,属性中转表!A:G,7,FALSE),属性中转表!$K$2:$P$21,6,0))&amp;IF(VLOOKUP(B6903,属性中转表!A:G,7,FALSE)&gt;=50,VLOOKUP(A6903,英雄数据表!A:K,9,0),IF(VLOOKUP(B6903,属性中转表!A:G,7,FALSE)&gt;=25,VLOOKUP(A6903,英雄数据表!A:K,5,0),""))</f>
        <v/>
      </c>
      <c r="J6903" s="20" t="str">
        <f>IF(I6903="","",属性中转表!$I$1&amp;(IF(VLOOKUP(B6903,属性中转表!A:G,7,FALSE)=0,0,VLOOKUP(VLOOKUP(B6903,属性中转表!A:G,7,FALSE),属性中转表!$K$2:$P$21,4,0)))+IFERROR(VLOOKUP(A6903,英雄数据表!A:K,IF(武魂!B6903&gt;=50,10,IF(武魂!B6903&gt;=25,6)),0),0))</f>
        <v/>
      </c>
      <c r="K6903" s="32" t="str">
        <f t="shared" si="457"/>
        <v/>
      </c>
      <c r="L6903" s="20" t="str">
        <f>IF(B6903&gt;=50,VLOOKUP(A6903,英雄数据表!A:L,11,FALSE),IF(B6903&gt;=25,VLOOKUP(A6903,英雄数据表!A:L,7,0),""))</f>
        <v/>
      </c>
      <c r="M6903" s="20" t="str">
        <f>IFERROR(VLOOKUP(B6903,属性中转表!$K$2:$O$21,5,FALSE),"")</f>
        <v/>
      </c>
      <c r="N6903" s="20" t="str">
        <f>IF(B6903=25,VLOOKUP(A6903,英雄数据表!A:L,8,FALSE),IF(B6903=50,VLOOKUP(A6903,英雄数据表!A:L,12,0),""))</f>
        <v/>
      </c>
    </row>
    <row r="6904" spans="1:14" x14ac:dyDescent="0.3">
      <c r="A6904" s="20">
        <v>52046</v>
      </c>
      <c r="B6904" s="21">
        <f t="shared" si="454"/>
        <v>3</v>
      </c>
      <c r="C6904" s="21">
        <v>5</v>
      </c>
      <c r="D6904" s="21">
        <f>VLOOKUP(A6904,英雄数据表!A:D,4,0)</f>
        <v>5</v>
      </c>
      <c r="E6904" s="20" t="str">
        <f>VLOOKUP(A6904,英雄数据表!A:C,3,0)</f>
        <v>噩梦腕足</v>
      </c>
      <c r="F6904" s="20">
        <f t="shared" si="455"/>
        <v>52046</v>
      </c>
      <c r="G6904" s="20">
        <f t="shared" si="456"/>
        <v>52046</v>
      </c>
      <c r="H6904" s="21" t="str">
        <f>VLOOKUP(B6904,属性中转表!A:F,6,FALSE)</f>
        <v>"hp":9000,"atk":250</v>
      </c>
      <c r="I6904" s="20" t="str">
        <f>IF(VLOOKUP(B6904,属性中转表!A:G,7,FALSE)=0,"",VLOOKUP(VLOOKUP(B6904,属性中转表!A:G,7,FALSE),属性中转表!$K$2:$P$21,6,0))&amp;IF(VLOOKUP(B6904,属性中转表!A:G,7,FALSE)&gt;=50,VLOOKUP(A6904,英雄数据表!A:K,9,0),IF(VLOOKUP(B6904,属性中转表!A:G,7,FALSE)&gt;=25,VLOOKUP(A6904,英雄数据表!A:K,5,0),""))</f>
        <v/>
      </c>
      <c r="J6904" s="20" t="str">
        <f>IF(I6904="","",属性中转表!$I$1&amp;(IF(VLOOKUP(B6904,属性中转表!A:G,7,FALSE)=0,0,VLOOKUP(VLOOKUP(B6904,属性中转表!A:G,7,FALSE),属性中转表!$K$2:$P$21,4,0)))+IFERROR(VLOOKUP(A6904,英雄数据表!A:K,IF(武魂!B6904&gt;=50,10,IF(武魂!B6904&gt;=25,6)),0),0))</f>
        <v/>
      </c>
      <c r="K6904" s="32" t="str">
        <f t="shared" si="457"/>
        <v/>
      </c>
      <c r="L6904" s="20" t="str">
        <f>IF(B6904&gt;=50,VLOOKUP(A6904,英雄数据表!A:L,11,FALSE),IF(B6904&gt;=25,VLOOKUP(A6904,英雄数据表!A:L,7,0),""))</f>
        <v/>
      </c>
      <c r="M6904" s="20" t="str">
        <f>IFERROR(VLOOKUP(B6904,属性中转表!$K$2:$O$21,5,FALSE),"")</f>
        <v/>
      </c>
      <c r="N6904" s="20" t="str">
        <f>IF(B6904=25,VLOOKUP(A6904,英雄数据表!A:L,8,FALSE),IF(B6904=50,VLOOKUP(A6904,英雄数据表!A:L,12,0),""))</f>
        <v/>
      </c>
    </row>
    <row r="6905" spans="1:14" x14ac:dyDescent="0.3">
      <c r="A6905" s="20">
        <v>52046</v>
      </c>
      <c r="B6905" s="21">
        <f t="shared" si="454"/>
        <v>4</v>
      </c>
      <c r="C6905" s="21">
        <v>5</v>
      </c>
      <c r="D6905" s="21">
        <f>VLOOKUP(A6905,英雄数据表!A:D,4,0)</f>
        <v>5</v>
      </c>
      <c r="E6905" s="20" t="str">
        <f>VLOOKUP(A6905,英雄数据表!A:C,3,0)</f>
        <v>噩梦腕足</v>
      </c>
      <c r="F6905" s="20">
        <f t="shared" si="455"/>
        <v>52046</v>
      </c>
      <c r="G6905" s="20">
        <f t="shared" si="456"/>
        <v>52046</v>
      </c>
      <c r="H6905" s="21" t="str">
        <f>VLOOKUP(B6905,属性中转表!A:F,6,FALSE)</f>
        <v>"hp":10800,"atk":300</v>
      </c>
      <c r="I6905" s="20" t="str">
        <f>IF(VLOOKUP(B6905,属性中转表!A:G,7,FALSE)=0,"",VLOOKUP(VLOOKUP(B6905,属性中转表!A:G,7,FALSE),属性中转表!$K$2:$P$21,6,0))&amp;IF(VLOOKUP(B6905,属性中转表!A:G,7,FALSE)&gt;=50,VLOOKUP(A6905,英雄数据表!A:K,9,0),IF(VLOOKUP(B6905,属性中转表!A:G,7,FALSE)&gt;=25,VLOOKUP(A6905,英雄数据表!A:K,5,0),""))</f>
        <v/>
      </c>
      <c r="J6905" s="20" t="str">
        <f>IF(I6905="","",属性中转表!$I$1&amp;(IF(VLOOKUP(B6905,属性中转表!A:G,7,FALSE)=0,0,VLOOKUP(VLOOKUP(B6905,属性中转表!A:G,7,FALSE),属性中转表!$K$2:$P$21,4,0)))+IFERROR(VLOOKUP(A6905,英雄数据表!A:K,IF(武魂!B6905&gt;=50,10,IF(武魂!B6905&gt;=25,6)),0),0))</f>
        <v/>
      </c>
      <c r="K6905" s="32" t="str">
        <f t="shared" si="457"/>
        <v/>
      </c>
      <c r="L6905" s="20" t="str">
        <f>IF(B6905&gt;=50,VLOOKUP(A6905,英雄数据表!A:L,11,FALSE),IF(B6905&gt;=25,VLOOKUP(A6905,英雄数据表!A:L,7,0),""))</f>
        <v/>
      </c>
      <c r="M6905" s="20" t="str">
        <f>IFERROR(VLOOKUP(B6905,属性中转表!$K$2:$O$21,5,FALSE),"")</f>
        <v/>
      </c>
      <c r="N6905" s="20" t="str">
        <f>IF(B6905=25,VLOOKUP(A6905,英雄数据表!A:L,8,FALSE),IF(B6905=50,VLOOKUP(A6905,英雄数据表!A:L,12,0),""))</f>
        <v/>
      </c>
    </row>
    <row r="6906" spans="1:14" x14ac:dyDescent="0.3">
      <c r="A6906" s="20">
        <v>52046</v>
      </c>
      <c r="B6906" s="21">
        <f t="shared" ref="B6906:B6969" si="458">IF(A6906=A6905,B6905+1,1)</f>
        <v>5</v>
      </c>
      <c r="C6906" s="21">
        <v>5</v>
      </c>
      <c r="D6906" s="21">
        <f>VLOOKUP(A6906,英雄数据表!A:D,4,0)</f>
        <v>5</v>
      </c>
      <c r="E6906" s="20" t="str">
        <f>VLOOKUP(A6906,英雄数据表!A:C,3,0)</f>
        <v>噩梦腕足</v>
      </c>
      <c r="F6906" s="20">
        <f t="shared" ref="F6906:F6969" si="459">A6906</f>
        <v>52046</v>
      </c>
      <c r="G6906" s="20">
        <f t="shared" ref="G6906:G6969" si="460">A6906</f>
        <v>52046</v>
      </c>
      <c r="H6906" s="21" t="str">
        <f>VLOOKUP(B6906,属性中转表!A:F,6,FALSE)</f>
        <v>"hp":12600,"atk":350</v>
      </c>
      <c r="I6906" s="20" t="str">
        <f>IF(VLOOKUP(B6906,属性中转表!A:G,7,FALSE)=0,"",VLOOKUP(VLOOKUP(B6906,属性中转表!A:G,7,FALSE),属性中转表!$K$2:$P$21,6,0))&amp;IF(VLOOKUP(B6906,属性中转表!A:G,7,FALSE)&gt;=50,VLOOKUP(A6906,英雄数据表!A:K,9,0),IF(VLOOKUP(B6906,属性中转表!A:G,7,FALSE)&gt;=25,VLOOKUP(A6906,英雄数据表!A:K,5,0),""))</f>
        <v>"atk":300</v>
      </c>
      <c r="J6906" s="20" t="str">
        <f>IF(I6906="","",属性中转表!$I$1&amp;(IF(VLOOKUP(B6906,属性中转表!A:G,7,FALSE)=0,0,VLOOKUP(VLOOKUP(B6906,属性中转表!A:G,7,FALSE),属性中转表!$K$2:$P$21,4,0)))+IFERROR(VLOOKUP(A6906,英雄数据表!A:K,IF(武魂!B6906&gt;=50,10,IF(武魂!B6906&gt;=25,6)),0),0))</f>
        <v>,"dpspro":0</v>
      </c>
      <c r="K6906" s="32" t="str">
        <f t="shared" si="457"/>
        <v>"atk":300,"dpspro":0</v>
      </c>
      <c r="L6906" s="20" t="str">
        <f>IF(B6906&gt;=50,VLOOKUP(A6906,英雄数据表!A:L,11,FALSE),IF(B6906&gt;=25,VLOOKUP(A6906,英雄数据表!A:L,7,0),""))</f>
        <v/>
      </c>
      <c r="M6906" s="20" t="str">
        <f>IFERROR(VLOOKUP(B6906,属性中转表!$K$2:$O$21,5,FALSE),"")</f>
        <v>"atk":300</v>
      </c>
      <c r="N6906" s="20" t="str">
        <f>IF(B6906=25,VLOOKUP(A6906,英雄数据表!A:L,8,FALSE),IF(B6906=50,VLOOKUP(A6906,英雄数据表!A:L,12,0),""))</f>
        <v/>
      </c>
    </row>
    <row r="6907" spans="1:14" x14ac:dyDescent="0.3">
      <c r="A6907" s="20">
        <v>52046</v>
      </c>
      <c r="B6907" s="21">
        <f t="shared" si="458"/>
        <v>6</v>
      </c>
      <c r="C6907" s="21">
        <v>5</v>
      </c>
      <c r="D6907" s="21">
        <f>VLOOKUP(A6907,英雄数据表!A:D,4,0)</f>
        <v>5</v>
      </c>
      <c r="E6907" s="20" t="str">
        <f>VLOOKUP(A6907,英雄数据表!A:C,3,0)</f>
        <v>噩梦腕足</v>
      </c>
      <c r="F6907" s="20">
        <f t="shared" si="459"/>
        <v>52046</v>
      </c>
      <c r="G6907" s="20">
        <f t="shared" si="460"/>
        <v>52046</v>
      </c>
      <c r="H6907" s="21" t="str">
        <f>VLOOKUP(B6907,属性中转表!A:F,6,FALSE)</f>
        <v>"hp":14400,"atk":400</v>
      </c>
      <c r="I6907" s="20" t="str">
        <f>IF(VLOOKUP(B6907,属性中转表!A:G,7,FALSE)=0,"",VLOOKUP(VLOOKUP(B6907,属性中转表!A:G,7,FALSE),属性中转表!$K$2:$P$21,6,0))&amp;IF(VLOOKUP(B6907,属性中转表!A:G,7,FALSE)&gt;=50,VLOOKUP(A6907,英雄数据表!A:K,9,0),IF(VLOOKUP(B6907,属性中转表!A:G,7,FALSE)&gt;=25,VLOOKUP(A6907,英雄数据表!A:K,5,0),""))</f>
        <v>"atk":300</v>
      </c>
      <c r="J6907" s="20" t="str">
        <f>IF(I6907="","",属性中转表!$I$1&amp;(IF(VLOOKUP(B6907,属性中转表!A:G,7,FALSE)=0,0,VLOOKUP(VLOOKUP(B6907,属性中转表!A:G,7,FALSE),属性中转表!$K$2:$P$21,4,0)))+IFERROR(VLOOKUP(A6907,英雄数据表!A:K,IF(武魂!B6907&gt;=50,10,IF(武魂!B6907&gt;=25,6)),0),0))</f>
        <v>,"dpspro":0</v>
      </c>
      <c r="K6907" s="32" t="str">
        <f t="shared" si="457"/>
        <v>"atk":300,"dpspro":0</v>
      </c>
      <c r="L6907" s="20" t="str">
        <f>IF(B6907&gt;=50,VLOOKUP(A6907,英雄数据表!A:L,11,FALSE),IF(B6907&gt;=25,VLOOKUP(A6907,英雄数据表!A:L,7,0),""))</f>
        <v/>
      </c>
      <c r="M6907" s="20" t="str">
        <f>IFERROR(VLOOKUP(B6907,属性中转表!$K$2:$O$21,5,FALSE),"")</f>
        <v/>
      </c>
      <c r="N6907" s="20" t="str">
        <f>IF(B6907=25,VLOOKUP(A6907,英雄数据表!A:L,8,FALSE),IF(B6907=50,VLOOKUP(A6907,英雄数据表!A:L,12,0),""))</f>
        <v/>
      </c>
    </row>
    <row r="6908" spans="1:14" x14ac:dyDescent="0.3">
      <c r="A6908" s="20">
        <v>52046</v>
      </c>
      <c r="B6908" s="21">
        <f t="shared" si="458"/>
        <v>7</v>
      </c>
      <c r="C6908" s="21">
        <v>5</v>
      </c>
      <c r="D6908" s="21">
        <f>VLOOKUP(A6908,英雄数据表!A:D,4,0)</f>
        <v>5</v>
      </c>
      <c r="E6908" s="20" t="str">
        <f>VLOOKUP(A6908,英雄数据表!A:C,3,0)</f>
        <v>噩梦腕足</v>
      </c>
      <c r="F6908" s="20">
        <f t="shared" si="459"/>
        <v>52046</v>
      </c>
      <c r="G6908" s="20">
        <f t="shared" si="460"/>
        <v>52046</v>
      </c>
      <c r="H6908" s="21" t="str">
        <f>VLOOKUP(B6908,属性中转表!A:F,6,FALSE)</f>
        <v>"hp":16200,"atk":450</v>
      </c>
      <c r="I6908" s="20" t="str">
        <f>IF(VLOOKUP(B6908,属性中转表!A:G,7,FALSE)=0,"",VLOOKUP(VLOOKUP(B6908,属性中转表!A:G,7,FALSE),属性中转表!$K$2:$P$21,6,0))&amp;IF(VLOOKUP(B6908,属性中转表!A:G,7,FALSE)&gt;=50,VLOOKUP(A6908,英雄数据表!A:K,9,0),IF(VLOOKUP(B6908,属性中转表!A:G,7,FALSE)&gt;=25,VLOOKUP(A6908,英雄数据表!A:K,5,0),""))</f>
        <v>"atk":300</v>
      </c>
      <c r="J6908" s="20" t="str">
        <f>IF(I6908="","",属性中转表!$I$1&amp;(IF(VLOOKUP(B6908,属性中转表!A:G,7,FALSE)=0,0,VLOOKUP(VLOOKUP(B6908,属性中转表!A:G,7,FALSE),属性中转表!$K$2:$P$21,4,0)))+IFERROR(VLOOKUP(A6908,英雄数据表!A:K,IF(武魂!B6908&gt;=50,10,IF(武魂!B6908&gt;=25,6)),0),0))</f>
        <v>,"dpspro":0</v>
      </c>
      <c r="K6908" s="32" t="str">
        <f t="shared" si="457"/>
        <v>"atk":300,"dpspro":0</v>
      </c>
      <c r="L6908" s="20" t="str">
        <f>IF(B6908&gt;=50,VLOOKUP(A6908,英雄数据表!A:L,11,FALSE),IF(B6908&gt;=25,VLOOKUP(A6908,英雄数据表!A:L,7,0),""))</f>
        <v/>
      </c>
      <c r="M6908" s="20" t="str">
        <f>IFERROR(VLOOKUP(B6908,属性中转表!$K$2:$O$21,5,FALSE),"")</f>
        <v/>
      </c>
      <c r="N6908" s="20" t="str">
        <f>IF(B6908=25,VLOOKUP(A6908,英雄数据表!A:L,8,FALSE),IF(B6908=50,VLOOKUP(A6908,英雄数据表!A:L,12,0),""))</f>
        <v/>
      </c>
    </row>
    <row r="6909" spans="1:14" x14ac:dyDescent="0.3">
      <c r="A6909" s="20">
        <v>52046</v>
      </c>
      <c r="B6909" s="21">
        <f t="shared" si="458"/>
        <v>8</v>
      </c>
      <c r="C6909" s="21">
        <v>5</v>
      </c>
      <c r="D6909" s="21">
        <f>VLOOKUP(A6909,英雄数据表!A:D,4,0)</f>
        <v>5</v>
      </c>
      <c r="E6909" s="20" t="str">
        <f>VLOOKUP(A6909,英雄数据表!A:C,3,0)</f>
        <v>噩梦腕足</v>
      </c>
      <c r="F6909" s="20">
        <f t="shared" si="459"/>
        <v>52046</v>
      </c>
      <c r="G6909" s="20">
        <f t="shared" si="460"/>
        <v>52046</v>
      </c>
      <c r="H6909" s="21" t="str">
        <f>VLOOKUP(B6909,属性中转表!A:F,6,FALSE)</f>
        <v>"hp":18000,"atk":500</v>
      </c>
      <c r="I6909" s="20" t="str">
        <f>IF(VLOOKUP(B6909,属性中转表!A:G,7,FALSE)=0,"",VLOOKUP(VLOOKUP(B6909,属性中转表!A:G,7,FALSE),属性中转表!$K$2:$P$21,6,0))&amp;IF(VLOOKUP(B6909,属性中转表!A:G,7,FALSE)&gt;=50,VLOOKUP(A6909,英雄数据表!A:K,9,0),IF(VLOOKUP(B6909,属性中转表!A:G,7,FALSE)&gt;=25,VLOOKUP(A6909,英雄数据表!A:K,5,0),""))</f>
        <v>"atk":300</v>
      </c>
      <c r="J6909" s="20" t="str">
        <f>IF(I6909="","",属性中转表!$I$1&amp;(IF(VLOOKUP(B6909,属性中转表!A:G,7,FALSE)=0,0,VLOOKUP(VLOOKUP(B6909,属性中转表!A:G,7,FALSE),属性中转表!$K$2:$P$21,4,0)))+IFERROR(VLOOKUP(A6909,英雄数据表!A:K,IF(武魂!B6909&gt;=50,10,IF(武魂!B6909&gt;=25,6)),0),0))</f>
        <v>,"dpspro":0</v>
      </c>
      <c r="K6909" s="32" t="str">
        <f t="shared" si="457"/>
        <v>"atk":300,"dpspro":0</v>
      </c>
      <c r="L6909" s="20" t="str">
        <f>IF(B6909&gt;=50,VLOOKUP(A6909,英雄数据表!A:L,11,FALSE),IF(B6909&gt;=25,VLOOKUP(A6909,英雄数据表!A:L,7,0),""))</f>
        <v/>
      </c>
      <c r="M6909" s="20" t="str">
        <f>IFERROR(VLOOKUP(B6909,属性中转表!$K$2:$O$21,5,FALSE),"")</f>
        <v/>
      </c>
      <c r="N6909" s="20" t="str">
        <f>IF(B6909=25,VLOOKUP(A6909,英雄数据表!A:L,8,FALSE),IF(B6909=50,VLOOKUP(A6909,英雄数据表!A:L,12,0),""))</f>
        <v/>
      </c>
    </row>
    <row r="6910" spans="1:14" x14ac:dyDescent="0.3">
      <c r="A6910" s="20">
        <v>52046</v>
      </c>
      <c r="B6910" s="21">
        <f t="shared" si="458"/>
        <v>9</v>
      </c>
      <c r="C6910" s="21">
        <v>5</v>
      </c>
      <c r="D6910" s="21">
        <f>VLOOKUP(A6910,英雄数据表!A:D,4,0)</f>
        <v>5</v>
      </c>
      <c r="E6910" s="20" t="str">
        <f>VLOOKUP(A6910,英雄数据表!A:C,3,0)</f>
        <v>噩梦腕足</v>
      </c>
      <c r="F6910" s="20">
        <f t="shared" si="459"/>
        <v>52046</v>
      </c>
      <c r="G6910" s="20">
        <f t="shared" si="460"/>
        <v>52046</v>
      </c>
      <c r="H6910" s="21" t="str">
        <f>VLOOKUP(B6910,属性中转表!A:F,6,FALSE)</f>
        <v>"hp":19800,"atk":550</v>
      </c>
      <c r="I6910" s="20" t="str">
        <f>IF(VLOOKUP(B6910,属性中转表!A:G,7,FALSE)=0,"",VLOOKUP(VLOOKUP(B6910,属性中转表!A:G,7,FALSE),属性中转表!$K$2:$P$21,6,0))&amp;IF(VLOOKUP(B6910,属性中转表!A:G,7,FALSE)&gt;=50,VLOOKUP(A6910,英雄数据表!A:K,9,0),IF(VLOOKUP(B6910,属性中转表!A:G,7,FALSE)&gt;=25,VLOOKUP(A6910,英雄数据表!A:K,5,0),""))</f>
        <v>"atk":300</v>
      </c>
      <c r="J6910" s="20" t="str">
        <f>IF(I6910="","",属性中转表!$I$1&amp;(IF(VLOOKUP(B6910,属性中转表!A:G,7,FALSE)=0,0,VLOOKUP(VLOOKUP(B6910,属性中转表!A:G,7,FALSE),属性中转表!$K$2:$P$21,4,0)))+IFERROR(VLOOKUP(A6910,英雄数据表!A:K,IF(武魂!B6910&gt;=50,10,IF(武魂!B6910&gt;=25,6)),0),0))</f>
        <v>,"dpspro":0</v>
      </c>
      <c r="K6910" s="32" t="str">
        <f t="shared" si="457"/>
        <v>"atk":300,"dpspro":0</v>
      </c>
      <c r="L6910" s="20" t="str">
        <f>IF(B6910&gt;=50,VLOOKUP(A6910,英雄数据表!A:L,11,FALSE),IF(B6910&gt;=25,VLOOKUP(A6910,英雄数据表!A:L,7,0),""))</f>
        <v/>
      </c>
      <c r="M6910" s="20" t="str">
        <f>IFERROR(VLOOKUP(B6910,属性中转表!$K$2:$O$21,5,FALSE),"")</f>
        <v/>
      </c>
      <c r="N6910" s="20" t="str">
        <f>IF(B6910=25,VLOOKUP(A6910,英雄数据表!A:L,8,FALSE),IF(B6910=50,VLOOKUP(A6910,英雄数据表!A:L,12,0),""))</f>
        <v/>
      </c>
    </row>
    <row r="6911" spans="1:14" x14ac:dyDescent="0.3">
      <c r="A6911" s="20">
        <v>52046</v>
      </c>
      <c r="B6911" s="21">
        <f t="shared" si="458"/>
        <v>10</v>
      </c>
      <c r="C6911" s="21">
        <v>5</v>
      </c>
      <c r="D6911" s="21">
        <f>VLOOKUP(A6911,英雄数据表!A:D,4,0)</f>
        <v>5</v>
      </c>
      <c r="E6911" s="20" t="str">
        <f>VLOOKUP(A6911,英雄数据表!A:C,3,0)</f>
        <v>噩梦腕足</v>
      </c>
      <c r="F6911" s="20">
        <f t="shared" si="459"/>
        <v>52046</v>
      </c>
      <c r="G6911" s="20">
        <f t="shared" si="460"/>
        <v>52046</v>
      </c>
      <c r="H6911" s="21" t="str">
        <f>VLOOKUP(B6911,属性中转表!A:F,6,FALSE)</f>
        <v>"hp":21600,"atk":600</v>
      </c>
      <c r="I6911" s="20" t="str">
        <f>IF(VLOOKUP(B6911,属性中转表!A:G,7,FALSE)=0,"",VLOOKUP(VLOOKUP(B6911,属性中转表!A:G,7,FALSE),属性中转表!$K$2:$P$21,6,0))&amp;IF(VLOOKUP(B6911,属性中转表!A:G,7,FALSE)&gt;=50,VLOOKUP(A6911,英雄数据表!A:K,9,0),IF(VLOOKUP(B6911,属性中转表!A:G,7,FALSE)&gt;=25,VLOOKUP(A6911,英雄数据表!A:K,5,0),""))</f>
        <v>"atk":300,"hp":5000</v>
      </c>
      <c r="J6911" s="20" t="str">
        <f>IF(I6911="","",属性中转表!$I$1&amp;(IF(VLOOKUP(B6911,属性中转表!A:G,7,FALSE)=0,0,VLOOKUP(VLOOKUP(B6911,属性中转表!A:G,7,FALSE),属性中转表!$K$2:$P$21,4,0)))+IFERROR(VLOOKUP(A6911,英雄数据表!A:K,IF(武魂!B6911&gt;=50,10,IF(武魂!B6911&gt;=25,6)),0),0))</f>
        <v>,"dpspro":0</v>
      </c>
      <c r="K6911" s="32" t="str">
        <f t="shared" si="457"/>
        <v>"atk":300,"hp":5000,"dpspro":0</v>
      </c>
      <c r="L6911" s="20" t="str">
        <f>IF(B6911&gt;=50,VLOOKUP(A6911,英雄数据表!A:L,11,FALSE),IF(B6911&gt;=25,VLOOKUP(A6911,英雄数据表!A:L,7,0),""))</f>
        <v/>
      </c>
      <c r="M6911" s="20" t="str">
        <f>IFERROR(VLOOKUP(B6911,属性中转表!$K$2:$O$21,5,FALSE),"")</f>
        <v>"hp":5000</v>
      </c>
      <c r="N6911" s="20" t="str">
        <f>IF(B6911=25,VLOOKUP(A6911,英雄数据表!A:L,8,FALSE),IF(B6911=50,VLOOKUP(A6911,英雄数据表!A:L,12,0),""))</f>
        <v/>
      </c>
    </row>
    <row r="6912" spans="1:14" x14ac:dyDescent="0.3">
      <c r="A6912" s="20">
        <v>52046</v>
      </c>
      <c r="B6912" s="21">
        <f t="shared" si="458"/>
        <v>11</v>
      </c>
      <c r="C6912" s="21">
        <v>5</v>
      </c>
      <c r="D6912" s="21">
        <f>VLOOKUP(A6912,英雄数据表!A:D,4,0)</f>
        <v>5</v>
      </c>
      <c r="E6912" s="20" t="str">
        <f>VLOOKUP(A6912,英雄数据表!A:C,3,0)</f>
        <v>噩梦腕足</v>
      </c>
      <c r="F6912" s="20">
        <f t="shared" si="459"/>
        <v>52046</v>
      </c>
      <c r="G6912" s="20">
        <f t="shared" si="460"/>
        <v>52046</v>
      </c>
      <c r="H6912" s="21" t="str">
        <f>VLOOKUP(B6912,属性中转表!A:F,6,FALSE)</f>
        <v>"hp":24300,"atk":675</v>
      </c>
      <c r="I6912" s="20" t="str">
        <f>IF(VLOOKUP(B6912,属性中转表!A:G,7,FALSE)=0,"",VLOOKUP(VLOOKUP(B6912,属性中转表!A:G,7,FALSE),属性中转表!$K$2:$P$21,6,0))&amp;IF(VLOOKUP(B6912,属性中转表!A:G,7,FALSE)&gt;=50,VLOOKUP(A6912,英雄数据表!A:K,9,0),IF(VLOOKUP(B6912,属性中转表!A:G,7,FALSE)&gt;=25,VLOOKUP(A6912,英雄数据表!A:K,5,0),""))</f>
        <v>"atk":300,"hp":5000</v>
      </c>
      <c r="J6912" s="20" t="str">
        <f>IF(I6912="","",属性中转表!$I$1&amp;(IF(VLOOKUP(B6912,属性中转表!A:G,7,FALSE)=0,0,VLOOKUP(VLOOKUP(B6912,属性中转表!A:G,7,FALSE),属性中转表!$K$2:$P$21,4,0)))+IFERROR(VLOOKUP(A6912,英雄数据表!A:K,IF(武魂!B6912&gt;=50,10,IF(武魂!B6912&gt;=25,6)),0),0))</f>
        <v>,"dpspro":0</v>
      </c>
      <c r="K6912" s="32" t="str">
        <f t="shared" si="457"/>
        <v>"atk":300,"hp":5000,"dpspro":0</v>
      </c>
      <c r="L6912" s="20" t="str">
        <f>IF(B6912&gt;=50,VLOOKUP(A6912,英雄数据表!A:L,11,FALSE),IF(B6912&gt;=25,VLOOKUP(A6912,英雄数据表!A:L,7,0),""))</f>
        <v/>
      </c>
      <c r="M6912" s="20" t="str">
        <f>IFERROR(VLOOKUP(B6912,属性中转表!$K$2:$O$21,5,FALSE),"")</f>
        <v/>
      </c>
      <c r="N6912" s="20" t="str">
        <f>IF(B6912=25,VLOOKUP(A6912,英雄数据表!A:L,8,FALSE),IF(B6912=50,VLOOKUP(A6912,英雄数据表!A:L,12,0),""))</f>
        <v/>
      </c>
    </row>
    <row r="6913" spans="1:14" x14ac:dyDescent="0.3">
      <c r="A6913" s="20">
        <v>52046</v>
      </c>
      <c r="B6913" s="21">
        <f t="shared" si="458"/>
        <v>12</v>
      </c>
      <c r="C6913" s="21">
        <v>5</v>
      </c>
      <c r="D6913" s="21">
        <f>VLOOKUP(A6913,英雄数据表!A:D,4,0)</f>
        <v>5</v>
      </c>
      <c r="E6913" s="20" t="str">
        <f>VLOOKUP(A6913,英雄数据表!A:C,3,0)</f>
        <v>噩梦腕足</v>
      </c>
      <c r="F6913" s="20">
        <f t="shared" si="459"/>
        <v>52046</v>
      </c>
      <c r="G6913" s="20">
        <f t="shared" si="460"/>
        <v>52046</v>
      </c>
      <c r="H6913" s="21" t="str">
        <f>VLOOKUP(B6913,属性中转表!A:F,6,FALSE)</f>
        <v>"hp":27000,"atk":750</v>
      </c>
      <c r="I6913" s="20" t="str">
        <f>IF(VLOOKUP(B6913,属性中转表!A:G,7,FALSE)=0,"",VLOOKUP(VLOOKUP(B6913,属性中转表!A:G,7,FALSE),属性中转表!$K$2:$P$21,6,0))&amp;IF(VLOOKUP(B6913,属性中转表!A:G,7,FALSE)&gt;=50,VLOOKUP(A6913,英雄数据表!A:K,9,0),IF(VLOOKUP(B6913,属性中转表!A:G,7,FALSE)&gt;=25,VLOOKUP(A6913,英雄数据表!A:K,5,0),""))</f>
        <v>"atk":300,"hp":5000</v>
      </c>
      <c r="J6913" s="20" t="str">
        <f>IF(I6913="","",属性中转表!$I$1&amp;(IF(VLOOKUP(B6913,属性中转表!A:G,7,FALSE)=0,0,VLOOKUP(VLOOKUP(B6913,属性中转表!A:G,7,FALSE),属性中转表!$K$2:$P$21,4,0)))+IFERROR(VLOOKUP(A6913,英雄数据表!A:K,IF(武魂!B6913&gt;=50,10,IF(武魂!B6913&gt;=25,6)),0),0))</f>
        <v>,"dpspro":0</v>
      </c>
      <c r="K6913" s="32" t="str">
        <f t="shared" si="457"/>
        <v>"atk":300,"hp":5000,"dpspro":0</v>
      </c>
      <c r="L6913" s="20" t="str">
        <f>IF(B6913&gt;=50,VLOOKUP(A6913,英雄数据表!A:L,11,FALSE),IF(B6913&gt;=25,VLOOKUP(A6913,英雄数据表!A:L,7,0),""))</f>
        <v/>
      </c>
      <c r="M6913" s="20" t="str">
        <f>IFERROR(VLOOKUP(B6913,属性中转表!$K$2:$O$21,5,FALSE),"")</f>
        <v/>
      </c>
      <c r="N6913" s="20" t="str">
        <f>IF(B6913=25,VLOOKUP(A6913,英雄数据表!A:L,8,FALSE),IF(B6913=50,VLOOKUP(A6913,英雄数据表!A:L,12,0),""))</f>
        <v/>
      </c>
    </row>
    <row r="6914" spans="1:14" x14ac:dyDescent="0.3">
      <c r="A6914" s="20">
        <v>52046</v>
      </c>
      <c r="B6914" s="21">
        <f t="shared" si="458"/>
        <v>13</v>
      </c>
      <c r="C6914" s="21">
        <v>5</v>
      </c>
      <c r="D6914" s="21">
        <f>VLOOKUP(A6914,英雄数据表!A:D,4,0)</f>
        <v>5</v>
      </c>
      <c r="E6914" s="20" t="str">
        <f>VLOOKUP(A6914,英雄数据表!A:C,3,0)</f>
        <v>噩梦腕足</v>
      </c>
      <c r="F6914" s="20">
        <f t="shared" si="459"/>
        <v>52046</v>
      </c>
      <c r="G6914" s="20">
        <f t="shared" si="460"/>
        <v>52046</v>
      </c>
      <c r="H6914" s="21" t="str">
        <f>VLOOKUP(B6914,属性中转表!A:F,6,FALSE)</f>
        <v>"hp":29700,"atk":825</v>
      </c>
      <c r="I6914" s="20" t="str">
        <f>IF(VLOOKUP(B6914,属性中转表!A:G,7,FALSE)=0,"",VLOOKUP(VLOOKUP(B6914,属性中转表!A:G,7,FALSE),属性中转表!$K$2:$P$21,6,0))&amp;IF(VLOOKUP(B6914,属性中转表!A:G,7,FALSE)&gt;=50,VLOOKUP(A6914,英雄数据表!A:K,9,0),IF(VLOOKUP(B6914,属性中转表!A:G,7,FALSE)&gt;=25,VLOOKUP(A6914,英雄数据表!A:K,5,0),""))</f>
        <v>"atk":300,"hp":5000</v>
      </c>
      <c r="J6914" s="20" t="str">
        <f>IF(I6914="","",属性中转表!$I$1&amp;(IF(VLOOKUP(B6914,属性中转表!A:G,7,FALSE)=0,0,VLOOKUP(VLOOKUP(B6914,属性中转表!A:G,7,FALSE),属性中转表!$K$2:$P$21,4,0)))+IFERROR(VLOOKUP(A6914,英雄数据表!A:K,IF(武魂!B6914&gt;=50,10,IF(武魂!B6914&gt;=25,6)),0),0))</f>
        <v>,"dpspro":0</v>
      </c>
      <c r="K6914" s="32" t="str">
        <f t="shared" si="457"/>
        <v>"atk":300,"hp":5000,"dpspro":0</v>
      </c>
      <c r="L6914" s="20" t="str">
        <f>IF(B6914&gt;=50,VLOOKUP(A6914,英雄数据表!A:L,11,FALSE),IF(B6914&gt;=25,VLOOKUP(A6914,英雄数据表!A:L,7,0),""))</f>
        <v/>
      </c>
      <c r="M6914" s="20" t="str">
        <f>IFERROR(VLOOKUP(B6914,属性中转表!$K$2:$O$21,5,FALSE),"")</f>
        <v/>
      </c>
      <c r="N6914" s="20" t="str">
        <f>IF(B6914=25,VLOOKUP(A6914,英雄数据表!A:L,8,FALSE),IF(B6914=50,VLOOKUP(A6914,英雄数据表!A:L,12,0),""))</f>
        <v/>
      </c>
    </row>
    <row r="6915" spans="1:14" x14ac:dyDescent="0.3">
      <c r="A6915" s="20">
        <v>52046</v>
      </c>
      <c r="B6915" s="21">
        <f t="shared" si="458"/>
        <v>14</v>
      </c>
      <c r="C6915" s="21">
        <v>5</v>
      </c>
      <c r="D6915" s="21">
        <f>VLOOKUP(A6915,英雄数据表!A:D,4,0)</f>
        <v>5</v>
      </c>
      <c r="E6915" s="20" t="str">
        <f>VLOOKUP(A6915,英雄数据表!A:C,3,0)</f>
        <v>噩梦腕足</v>
      </c>
      <c r="F6915" s="20">
        <f t="shared" si="459"/>
        <v>52046</v>
      </c>
      <c r="G6915" s="20">
        <f t="shared" si="460"/>
        <v>52046</v>
      </c>
      <c r="H6915" s="21" t="str">
        <f>VLOOKUP(B6915,属性中转表!A:F,6,FALSE)</f>
        <v>"hp":32400,"atk":900</v>
      </c>
      <c r="I6915" s="20" t="str">
        <f>IF(VLOOKUP(B6915,属性中转表!A:G,7,FALSE)=0,"",VLOOKUP(VLOOKUP(B6915,属性中转表!A:G,7,FALSE),属性中转表!$K$2:$P$21,6,0))&amp;IF(VLOOKUP(B6915,属性中转表!A:G,7,FALSE)&gt;=50,VLOOKUP(A6915,英雄数据表!A:K,9,0),IF(VLOOKUP(B6915,属性中转表!A:G,7,FALSE)&gt;=25,VLOOKUP(A6915,英雄数据表!A:K,5,0),""))</f>
        <v>"atk":300,"hp":5000</v>
      </c>
      <c r="J6915" s="20" t="str">
        <f>IF(I6915="","",属性中转表!$I$1&amp;(IF(VLOOKUP(B6915,属性中转表!A:G,7,FALSE)=0,0,VLOOKUP(VLOOKUP(B6915,属性中转表!A:G,7,FALSE),属性中转表!$K$2:$P$21,4,0)))+IFERROR(VLOOKUP(A6915,英雄数据表!A:K,IF(武魂!B6915&gt;=50,10,IF(武魂!B6915&gt;=25,6)),0),0))</f>
        <v>,"dpspro":0</v>
      </c>
      <c r="K6915" s="32" t="str">
        <f t="shared" si="457"/>
        <v>"atk":300,"hp":5000,"dpspro":0</v>
      </c>
      <c r="L6915" s="20" t="str">
        <f>IF(B6915&gt;=50,VLOOKUP(A6915,英雄数据表!A:L,11,FALSE),IF(B6915&gt;=25,VLOOKUP(A6915,英雄数据表!A:L,7,0),""))</f>
        <v/>
      </c>
      <c r="M6915" s="20" t="str">
        <f>IFERROR(VLOOKUP(B6915,属性中转表!$K$2:$O$21,5,FALSE),"")</f>
        <v/>
      </c>
      <c r="N6915" s="20" t="str">
        <f>IF(B6915=25,VLOOKUP(A6915,英雄数据表!A:L,8,FALSE),IF(B6915=50,VLOOKUP(A6915,英雄数据表!A:L,12,0),""))</f>
        <v/>
      </c>
    </row>
    <row r="6916" spans="1:14" x14ac:dyDescent="0.3">
      <c r="A6916" s="20">
        <v>52046</v>
      </c>
      <c r="B6916" s="21">
        <f t="shared" si="458"/>
        <v>15</v>
      </c>
      <c r="C6916" s="21">
        <v>5</v>
      </c>
      <c r="D6916" s="21">
        <f>VLOOKUP(A6916,英雄数据表!A:D,4,0)</f>
        <v>5</v>
      </c>
      <c r="E6916" s="20" t="str">
        <f>VLOOKUP(A6916,英雄数据表!A:C,3,0)</f>
        <v>噩梦腕足</v>
      </c>
      <c r="F6916" s="20">
        <f t="shared" si="459"/>
        <v>52046</v>
      </c>
      <c r="G6916" s="20">
        <f t="shared" si="460"/>
        <v>52046</v>
      </c>
      <c r="H6916" s="21" t="str">
        <f>VLOOKUP(B6916,属性中转表!A:F,6,FALSE)</f>
        <v>"hp":35100,"atk":975</v>
      </c>
      <c r="I6916" s="20" t="str">
        <f>IF(VLOOKUP(B6916,属性中转表!A:G,7,FALSE)=0,"",VLOOKUP(VLOOKUP(B6916,属性中转表!A:G,7,FALSE),属性中转表!$K$2:$P$21,6,0))&amp;IF(VLOOKUP(B6916,属性中转表!A:G,7,FALSE)&gt;=50,VLOOKUP(A6916,英雄数据表!A:K,9,0),IF(VLOOKUP(B6916,属性中转表!A:G,7,FALSE)&gt;=25,VLOOKUP(A6916,英雄数据表!A:K,5,0),""))</f>
        <v>"atk":300,"hp":5000,"undpspro":50</v>
      </c>
      <c r="J6916" s="20" t="str">
        <f>IF(I6916="","",属性中转表!$I$1&amp;(IF(VLOOKUP(B6916,属性中转表!A:G,7,FALSE)=0,0,VLOOKUP(VLOOKUP(B6916,属性中转表!A:G,7,FALSE),属性中转表!$K$2:$P$21,4,0)))+IFERROR(VLOOKUP(A6916,英雄数据表!A:K,IF(武魂!B6916&gt;=50,10,IF(武魂!B6916&gt;=25,6)),0),0))</f>
        <v>,"dpspro":0</v>
      </c>
      <c r="K6916" s="32" t="str">
        <f t="shared" si="457"/>
        <v>"atk":300,"hp":5000,"undpspro":50,"dpspro":0</v>
      </c>
      <c r="L6916" s="20" t="str">
        <f>IF(B6916&gt;=50,VLOOKUP(A6916,英雄数据表!A:L,11,FALSE),IF(B6916&gt;=25,VLOOKUP(A6916,英雄数据表!A:L,7,0),""))</f>
        <v/>
      </c>
      <c r="M6916" s="20" t="str">
        <f>IFERROR(VLOOKUP(B6916,属性中转表!$K$2:$O$21,5,FALSE),"")</f>
        <v>"undpspro":50</v>
      </c>
      <c r="N6916" s="20" t="str">
        <f>IF(B6916=25,VLOOKUP(A6916,英雄数据表!A:L,8,FALSE),IF(B6916=50,VLOOKUP(A6916,英雄数据表!A:L,12,0),""))</f>
        <v/>
      </c>
    </row>
    <row r="6917" spans="1:14" x14ac:dyDescent="0.3">
      <c r="A6917" s="20">
        <v>52046</v>
      </c>
      <c r="B6917" s="21">
        <f t="shared" si="458"/>
        <v>16</v>
      </c>
      <c r="C6917" s="21">
        <v>5</v>
      </c>
      <c r="D6917" s="21">
        <f>VLOOKUP(A6917,英雄数据表!A:D,4,0)</f>
        <v>5</v>
      </c>
      <c r="E6917" s="20" t="str">
        <f>VLOOKUP(A6917,英雄数据表!A:C,3,0)</f>
        <v>噩梦腕足</v>
      </c>
      <c r="F6917" s="20">
        <f t="shared" si="459"/>
        <v>52046</v>
      </c>
      <c r="G6917" s="20">
        <f t="shared" si="460"/>
        <v>52046</v>
      </c>
      <c r="H6917" s="21" t="str">
        <f>VLOOKUP(B6917,属性中转表!A:F,6,FALSE)</f>
        <v>"hp":37800,"atk":1050</v>
      </c>
      <c r="I6917" s="20" t="str">
        <f>IF(VLOOKUP(B6917,属性中转表!A:G,7,FALSE)=0,"",VLOOKUP(VLOOKUP(B6917,属性中转表!A:G,7,FALSE),属性中转表!$K$2:$P$21,6,0))&amp;IF(VLOOKUP(B6917,属性中转表!A:G,7,FALSE)&gt;=50,VLOOKUP(A6917,英雄数据表!A:K,9,0),IF(VLOOKUP(B6917,属性中转表!A:G,7,FALSE)&gt;=25,VLOOKUP(A6917,英雄数据表!A:K,5,0),""))</f>
        <v>"atk":300,"hp":5000,"undpspro":50</v>
      </c>
      <c r="J6917" s="20" t="str">
        <f>IF(I6917="","",属性中转表!$I$1&amp;(IF(VLOOKUP(B6917,属性中转表!A:G,7,FALSE)=0,0,VLOOKUP(VLOOKUP(B6917,属性中转表!A:G,7,FALSE),属性中转表!$K$2:$P$21,4,0)))+IFERROR(VLOOKUP(A6917,英雄数据表!A:K,IF(武魂!B6917&gt;=50,10,IF(武魂!B6917&gt;=25,6)),0),0))</f>
        <v>,"dpspro":0</v>
      </c>
      <c r="K6917" s="32" t="str">
        <f t="shared" si="457"/>
        <v>"atk":300,"hp":5000,"undpspro":50,"dpspro":0</v>
      </c>
      <c r="L6917" s="20" t="str">
        <f>IF(B6917&gt;=50,VLOOKUP(A6917,英雄数据表!A:L,11,FALSE),IF(B6917&gt;=25,VLOOKUP(A6917,英雄数据表!A:L,7,0),""))</f>
        <v/>
      </c>
      <c r="M6917" s="20" t="str">
        <f>IFERROR(VLOOKUP(B6917,属性中转表!$K$2:$O$21,5,FALSE),"")</f>
        <v/>
      </c>
      <c r="N6917" s="20" t="str">
        <f>IF(B6917=25,VLOOKUP(A6917,英雄数据表!A:L,8,FALSE),IF(B6917=50,VLOOKUP(A6917,英雄数据表!A:L,12,0),""))</f>
        <v/>
      </c>
    </row>
    <row r="6918" spans="1:14" x14ac:dyDescent="0.3">
      <c r="A6918" s="20">
        <v>52046</v>
      </c>
      <c r="B6918" s="21">
        <f t="shared" si="458"/>
        <v>17</v>
      </c>
      <c r="C6918" s="21">
        <v>5</v>
      </c>
      <c r="D6918" s="21">
        <f>VLOOKUP(A6918,英雄数据表!A:D,4,0)</f>
        <v>5</v>
      </c>
      <c r="E6918" s="20" t="str">
        <f>VLOOKUP(A6918,英雄数据表!A:C,3,0)</f>
        <v>噩梦腕足</v>
      </c>
      <c r="F6918" s="20">
        <f t="shared" si="459"/>
        <v>52046</v>
      </c>
      <c r="G6918" s="20">
        <f t="shared" si="460"/>
        <v>52046</v>
      </c>
      <c r="H6918" s="21" t="str">
        <f>VLOOKUP(B6918,属性中转表!A:F,6,FALSE)</f>
        <v>"hp":40500,"atk":1125</v>
      </c>
      <c r="I6918" s="20" t="str">
        <f>IF(VLOOKUP(B6918,属性中转表!A:G,7,FALSE)=0,"",VLOOKUP(VLOOKUP(B6918,属性中转表!A:G,7,FALSE),属性中转表!$K$2:$P$21,6,0))&amp;IF(VLOOKUP(B6918,属性中转表!A:G,7,FALSE)&gt;=50,VLOOKUP(A6918,英雄数据表!A:K,9,0),IF(VLOOKUP(B6918,属性中转表!A:G,7,FALSE)&gt;=25,VLOOKUP(A6918,英雄数据表!A:K,5,0),""))</f>
        <v>"atk":300,"hp":5000,"undpspro":50</v>
      </c>
      <c r="J6918" s="20" t="str">
        <f>IF(I6918="","",属性中转表!$I$1&amp;(IF(VLOOKUP(B6918,属性中转表!A:G,7,FALSE)=0,0,VLOOKUP(VLOOKUP(B6918,属性中转表!A:G,7,FALSE),属性中转表!$K$2:$P$21,4,0)))+IFERROR(VLOOKUP(A6918,英雄数据表!A:K,IF(武魂!B6918&gt;=50,10,IF(武魂!B6918&gt;=25,6)),0),0))</f>
        <v>,"dpspro":0</v>
      </c>
      <c r="K6918" s="32" t="str">
        <f t="shared" si="457"/>
        <v>"atk":300,"hp":5000,"undpspro":50,"dpspro":0</v>
      </c>
      <c r="L6918" s="20" t="str">
        <f>IF(B6918&gt;=50,VLOOKUP(A6918,英雄数据表!A:L,11,FALSE),IF(B6918&gt;=25,VLOOKUP(A6918,英雄数据表!A:L,7,0),""))</f>
        <v/>
      </c>
      <c r="M6918" s="20" t="str">
        <f>IFERROR(VLOOKUP(B6918,属性中转表!$K$2:$O$21,5,FALSE),"")</f>
        <v/>
      </c>
      <c r="N6918" s="20" t="str">
        <f>IF(B6918=25,VLOOKUP(A6918,英雄数据表!A:L,8,FALSE),IF(B6918=50,VLOOKUP(A6918,英雄数据表!A:L,12,0),""))</f>
        <v/>
      </c>
    </row>
    <row r="6919" spans="1:14" x14ac:dyDescent="0.3">
      <c r="A6919" s="20">
        <v>52046</v>
      </c>
      <c r="B6919" s="21">
        <f t="shared" si="458"/>
        <v>18</v>
      </c>
      <c r="C6919" s="21">
        <v>5</v>
      </c>
      <c r="D6919" s="21">
        <f>VLOOKUP(A6919,英雄数据表!A:D,4,0)</f>
        <v>5</v>
      </c>
      <c r="E6919" s="20" t="str">
        <f>VLOOKUP(A6919,英雄数据表!A:C,3,0)</f>
        <v>噩梦腕足</v>
      </c>
      <c r="F6919" s="20">
        <f t="shared" si="459"/>
        <v>52046</v>
      </c>
      <c r="G6919" s="20">
        <f t="shared" si="460"/>
        <v>52046</v>
      </c>
      <c r="H6919" s="21" t="str">
        <f>VLOOKUP(B6919,属性中转表!A:F,6,FALSE)</f>
        <v>"hp":43200,"atk":1200</v>
      </c>
      <c r="I6919" s="20" t="str">
        <f>IF(VLOOKUP(B6919,属性中转表!A:G,7,FALSE)=0,"",VLOOKUP(VLOOKUP(B6919,属性中转表!A:G,7,FALSE),属性中转表!$K$2:$P$21,6,0))&amp;IF(VLOOKUP(B6919,属性中转表!A:G,7,FALSE)&gt;=50,VLOOKUP(A6919,英雄数据表!A:K,9,0),IF(VLOOKUP(B6919,属性中转表!A:G,7,FALSE)&gt;=25,VLOOKUP(A6919,英雄数据表!A:K,5,0),""))</f>
        <v>"atk":300,"hp":5000,"undpspro":50</v>
      </c>
      <c r="J6919" s="20" t="str">
        <f>IF(I6919="","",属性中转表!$I$1&amp;(IF(VLOOKUP(B6919,属性中转表!A:G,7,FALSE)=0,0,VLOOKUP(VLOOKUP(B6919,属性中转表!A:G,7,FALSE),属性中转表!$K$2:$P$21,4,0)))+IFERROR(VLOOKUP(A6919,英雄数据表!A:K,IF(武魂!B6919&gt;=50,10,IF(武魂!B6919&gt;=25,6)),0),0))</f>
        <v>,"dpspro":0</v>
      </c>
      <c r="K6919" s="32" t="str">
        <f t="shared" si="457"/>
        <v>"atk":300,"hp":5000,"undpspro":50,"dpspro":0</v>
      </c>
      <c r="L6919" s="20" t="str">
        <f>IF(B6919&gt;=50,VLOOKUP(A6919,英雄数据表!A:L,11,FALSE),IF(B6919&gt;=25,VLOOKUP(A6919,英雄数据表!A:L,7,0),""))</f>
        <v/>
      </c>
      <c r="M6919" s="20" t="str">
        <f>IFERROR(VLOOKUP(B6919,属性中转表!$K$2:$O$21,5,FALSE),"")</f>
        <v/>
      </c>
      <c r="N6919" s="20" t="str">
        <f>IF(B6919=25,VLOOKUP(A6919,英雄数据表!A:L,8,FALSE),IF(B6919=50,VLOOKUP(A6919,英雄数据表!A:L,12,0),""))</f>
        <v/>
      </c>
    </row>
    <row r="6920" spans="1:14" x14ac:dyDescent="0.3">
      <c r="A6920" s="20">
        <v>52046</v>
      </c>
      <c r="B6920" s="21">
        <f t="shared" si="458"/>
        <v>19</v>
      </c>
      <c r="C6920" s="21">
        <v>5</v>
      </c>
      <c r="D6920" s="21">
        <f>VLOOKUP(A6920,英雄数据表!A:D,4,0)</f>
        <v>5</v>
      </c>
      <c r="E6920" s="20" t="str">
        <f>VLOOKUP(A6920,英雄数据表!A:C,3,0)</f>
        <v>噩梦腕足</v>
      </c>
      <c r="F6920" s="20">
        <f t="shared" si="459"/>
        <v>52046</v>
      </c>
      <c r="G6920" s="20">
        <f t="shared" si="460"/>
        <v>52046</v>
      </c>
      <c r="H6920" s="21" t="str">
        <f>VLOOKUP(B6920,属性中转表!A:F,6,FALSE)</f>
        <v>"hp":45900,"atk":1275</v>
      </c>
      <c r="I6920" s="20" t="str">
        <f>IF(VLOOKUP(B6920,属性中转表!A:G,7,FALSE)=0,"",VLOOKUP(VLOOKUP(B6920,属性中转表!A:G,7,FALSE),属性中转表!$K$2:$P$21,6,0))&amp;IF(VLOOKUP(B6920,属性中转表!A:G,7,FALSE)&gt;=50,VLOOKUP(A6920,英雄数据表!A:K,9,0),IF(VLOOKUP(B6920,属性中转表!A:G,7,FALSE)&gt;=25,VLOOKUP(A6920,英雄数据表!A:K,5,0),""))</f>
        <v>"atk":300,"hp":5000,"undpspro":50</v>
      </c>
      <c r="J6920" s="20" t="str">
        <f>IF(I6920="","",属性中转表!$I$1&amp;(IF(VLOOKUP(B6920,属性中转表!A:G,7,FALSE)=0,0,VLOOKUP(VLOOKUP(B6920,属性中转表!A:G,7,FALSE),属性中转表!$K$2:$P$21,4,0)))+IFERROR(VLOOKUP(A6920,英雄数据表!A:K,IF(武魂!B6920&gt;=50,10,IF(武魂!B6920&gt;=25,6)),0),0))</f>
        <v>,"dpspro":0</v>
      </c>
      <c r="K6920" s="32" t="str">
        <f t="shared" si="457"/>
        <v>"atk":300,"hp":5000,"undpspro":50,"dpspro":0</v>
      </c>
      <c r="L6920" s="20" t="str">
        <f>IF(B6920&gt;=50,VLOOKUP(A6920,英雄数据表!A:L,11,FALSE),IF(B6920&gt;=25,VLOOKUP(A6920,英雄数据表!A:L,7,0),""))</f>
        <v/>
      </c>
      <c r="M6920" s="20" t="str">
        <f>IFERROR(VLOOKUP(B6920,属性中转表!$K$2:$O$21,5,FALSE),"")</f>
        <v/>
      </c>
      <c r="N6920" s="20" t="str">
        <f>IF(B6920=25,VLOOKUP(A6920,英雄数据表!A:L,8,FALSE),IF(B6920=50,VLOOKUP(A6920,英雄数据表!A:L,12,0),""))</f>
        <v/>
      </c>
    </row>
    <row r="6921" spans="1:14" x14ac:dyDescent="0.3">
      <c r="A6921" s="20">
        <v>52046</v>
      </c>
      <c r="B6921" s="21">
        <f t="shared" si="458"/>
        <v>20</v>
      </c>
      <c r="C6921" s="21">
        <v>5</v>
      </c>
      <c r="D6921" s="21">
        <f>VLOOKUP(A6921,英雄数据表!A:D,4,0)</f>
        <v>5</v>
      </c>
      <c r="E6921" s="20" t="str">
        <f>VLOOKUP(A6921,英雄数据表!A:C,3,0)</f>
        <v>噩梦腕足</v>
      </c>
      <c r="F6921" s="20">
        <f t="shared" si="459"/>
        <v>52046</v>
      </c>
      <c r="G6921" s="20">
        <f t="shared" si="460"/>
        <v>52046</v>
      </c>
      <c r="H6921" s="21" t="str">
        <f>VLOOKUP(B6921,属性中转表!A:F,6,FALSE)</f>
        <v>"hp":48600,"atk":1350</v>
      </c>
      <c r="I6921" s="20" t="str">
        <f>IF(VLOOKUP(B6921,属性中转表!A:G,7,FALSE)=0,"",VLOOKUP(VLOOKUP(B6921,属性中转表!A:G,7,FALSE),属性中转表!$K$2:$P$21,6,0))&amp;IF(VLOOKUP(B6921,属性中转表!A:G,7,FALSE)&gt;=50,VLOOKUP(A6921,英雄数据表!A:K,9,0),IF(VLOOKUP(B6921,属性中转表!A:G,7,FALSE)&gt;=25,VLOOKUP(A6921,英雄数据表!A:K,5,0),""))</f>
        <v>"atk":300,"hp":5000,"undpspro":50</v>
      </c>
      <c r="J6921" s="20" t="str">
        <f>IF(I6921="","",属性中转表!$I$1&amp;(IF(VLOOKUP(B6921,属性中转表!A:G,7,FALSE)=0,0,VLOOKUP(VLOOKUP(B6921,属性中转表!A:G,7,FALSE),属性中转表!$K$2:$P$21,4,0)))+IFERROR(VLOOKUP(A6921,英雄数据表!A:K,IF(武魂!B6921&gt;=50,10,IF(武魂!B6921&gt;=25,6)),0),0))</f>
        <v>,"dpspro":50</v>
      </c>
      <c r="K6921" s="32" t="str">
        <f t="shared" si="457"/>
        <v>"atk":300,"hp":5000,"undpspro":50,"dpspro":50</v>
      </c>
      <c r="L6921" s="20" t="str">
        <f>IF(B6921&gt;=50,VLOOKUP(A6921,英雄数据表!A:L,11,FALSE),IF(B6921&gt;=25,VLOOKUP(A6921,英雄数据表!A:L,7,0),""))</f>
        <v/>
      </c>
      <c r="M6921" s="20" t="str">
        <f>IFERROR(VLOOKUP(B6921,属性中转表!$K$2:$O$21,5,FALSE),"")</f>
        <v>"dpspro":50</v>
      </c>
      <c r="N6921" s="20" t="str">
        <f>IF(B6921=25,VLOOKUP(A6921,英雄数据表!A:L,8,FALSE),IF(B6921=50,VLOOKUP(A6921,英雄数据表!A:L,12,0),""))</f>
        <v/>
      </c>
    </row>
    <row r="6922" spans="1:14" x14ac:dyDescent="0.3">
      <c r="A6922" s="20">
        <v>52046</v>
      </c>
      <c r="B6922" s="21">
        <f t="shared" si="458"/>
        <v>21</v>
      </c>
      <c r="C6922" s="21">
        <v>5</v>
      </c>
      <c r="D6922" s="21">
        <f>VLOOKUP(A6922,英雄数据表!A:D,4,0)</f>
        <v>5</v>
      </c>
      <c r="E6922" s="20" t="str">
        <f>VLOOKUP(A6922,英雄数据表!A:C,3,0)</f>
        <v>噩梦腕足</v>
      </c>
      <c r="F6922" s="20">
        <f t="shared" si="459"/>
        <v>52046</v>
      </c>
      <c r="G6922" s="20">
        <f t="shared" si="460"/>
        <v>52046</v>
      </c>
      <c r="H6922" s="21" t="str">
        <f>VLOOKUP(B6922,属性中转表!A:F,6,FALSE)</f>
        <v>"hp":52200,"atk":1450</v>
      </c>
      <c r="I6922" s="20" t="str">
        <f>IF(VLOOKUP(B6922,属性中转表!A:G,7,FALSE)=0,"",VLOOKUP(VLOOKUP(B6922,属性中转表!A:G,7,FALSE),属性中转表!$K$2:$P$21,6,0))&amp;IF(VLOOKUP(B6922,属性中转表!A:G,7,FALSE)&gt;=50,VLOOKUP(A6922,英雄数据表!A:K,9,0),IF(VLOOKUP(B6922,属性中转表!A:G,7,FALSE)&gt;=25,VLOOKUP(A6922,英雄数据表!A:K,5,0),""))</f>
        <v>"atk":300,"hp":5000,"undpspro":50</v>
      </c>
      <c r="J6922" s="20" t="str">
        <f>IF(I6922="","",属性中转表!$I$1&amp;(IF(VLOOKUP(B6922,属性中转表!A:G,7,FALSE)=0,0,VLOOKUP(VLOOKUP(B6922,属性中转表!A:G,7,FALSE),属性中转表!$K$2:$P$21,4,0)))+IFERROR(VLOOKUP(A6922,英雄数据表!A:K,IF(武魂!B6922&gt;=50,10,IF(武魂!B6922&gt;=25,6)),0),0))</f>
        <v>,"dpspro":50</v>
      </c>
      <c r="K6922" s="32" t="str">
        <f t="shared" si="457"/>
        <v>"atk":300,"hp":5000,"undpspro":50,"dpspro":50</v>
      </c>
      <c r="L6922" s="20" t="str">
        <f>IF(B6922&gt;=50,VLOOKUP(A6922,英雄数据表!A:L,11,FALSE),IF(B6922&gt;=25,VLOOKUP(A6922,英雄数据表!A:L,7,0),""))</f>
        <v/>
      </c>
      <c r="M6922" s="20" t="str">
        <f>IFERROR(VLOOKUP(B6922,属性中转表!$K$2:$O$21,5,FALSE),"")</f>
        <v/>
      </c>
      <c r="N6922" s="20" t="str">
        <f>IF(B6922=25,VLOOKUP(A6922,英雄数据表!A:L,8,FALSE),IF(B6922=50,VLOOKUP(A6922,英雄数据表!A:L,12,0),""))</f>
        <v/>
      </c>
    </row>
    <row r="6923" spans="1:14" x14ac:dyDescent="0.3">
      <c r="A6923" s="20">
        <v>52046</v>
      </c>
      <c r="B6923" s="21">
        <f t="shared" si="458"/>
        <v>22</v>
      </c>
      <c r="C6923" s="21">
        <v>5</v>
      </c>
      <c r="D6923" s="21">
        <f>VLOOKUP(A6923,英雄数据表!A:D,4,0)</f>
        <v>5</v>
      </c>
      <c r="E6923" s="20" t="str">
        <f>VLOOKUP(A6923,英雄数据表!A:C,3,0)</f>
        <v>噩梦腕足</v>
      </c>
      <c r="F6923" s="20">
        <f t="shared" si="459"/>
        <v>52046</v>
      </c>
      <c r="G6923" s="20">
        <f t="shared" si="460"/>
        <v>52046</v>
      </c>
      <c r="H6923" s="21" t="str">
        <f>VLOOKUP(B6923,属性中转表!A:F,6,FALSE)</f>
        <v>"hp":55800,"atk":1550</v>
      </c>
      <c r="I6923" s="20" t="str">
        <f>IF(VLOOKUP(B6923,属性中转表!A:G,7,FALSE)=0,"",VLOOKUP(VLOOKUP(B6923,属性中转表!A:G,7,FALSE),属性中转表!$K$2:$P$21,6,0))&amp;IF(VLOOKUP(B6923,属性中转表!A:G,7,FALSE)&gt;=50,VLOOKUP(A6923,英雄数据表!A:K,9,0),IF(VLOOKUP(B6923,属性中转表!A:G,7,FALSE)&gt;=25,VLOOKUP(A6923,英雄数据表!A:K,5,0),""))</f>
        <v>"atk":300,"hp":5000,"undpspro":50</v>
      </c>
      <c r="J6923" s="20" t="str">
        <f>IF(I6923="","",属性中转表!$I$1&amp;(IF(VLOOKUP(B6923,属性中转表!A:G,7,FALSE)=0,0,VLOOKUP(VLOOKUP(B6923,属性中转表!A:G,7,FALSE),属性中转表!$K$2:$P$21,4,0)))+IFERROR(VLOOKUP(A6923,英雄数据表!A:K,IF(武魂!B6923&gt;=50,10,IF(武魂!B6923&gt;=25,6)),0),0))</f>
        <v>,"dpspro":50</v>
      </c>
      <c r="K6923" s="32" t="str">
        <f t="shared" si="457"/>
        <v>"atk":300,"hp":5000,"undpspro":50,"dpspro":50</v>
      </c>
      <c r="L6923" s="20" t="str">
        <f>IF(B6923&gt;=50,VLOOKUP(A6923,英雄数据表!A:L,11,FALSE),IF(B6923&gt;=25,VLOOKUP(A6923,英雄数据表!A:L,7,0),""))</f>
        <v/>
      </c>
      <c r="M6923" s="20" t="str">
        <f>IFERROR(VLOOKUP(B6923,属性中转表!$K$2:$O$21,5,FALSE),"")</f>
        <v/>
      </c>
      <c r="N6923" s="20" t="str">
        <f>IF(B6923=25,VLOOKUP(A6923,英雄数据表!A:L,8,FALSE),IF(B6923=50,VLOOKUP(A6923,英雄数据表!A:L,12,0),""))</f>
        <v/>
      </c>
    </row>
    <row r="6924" spans="1:14" x14ac:dyDescent="0.3">
      <c r="A6924" s="20">
        <v>52046</v>
      </c>
      <c r="B6924" s="21">
        <f t="shared" si="458"/>
        <v>23</v>
      </c>
      <c r="C6924" s="21">
        <v>5</v>
      </c>
      <c r="D6924" s="21">
        <f>VLOOKUP(A6924,英雄数据表!A:D,4,0)</f>
        <v>5</v>
      </c>
      <c r="E6924" s="20" t="str">
        <f>VLOOKUP(A6924,英雄数据表!A:C,3,0)</f>
        <v>噩梦腕足</v>
      </c>
      <c r="F6924" s="20">
        <f t="shared" si="459"/>
        <v>52046</v>
      </c>
      <c r="G6924" s="20">
        <f t="shared" si="460"/>
        <v>52046</v>
      </c>
      <c r="H6924" s="21" t="str">
        <f>VLOOKUP(B6924,属性中转表!A:F,6,FALSE)</f>
        <v>"hp":59400,"atk":1650</v>
      </c>
      <c r="I6924" s="20" t="str">
        <f>IF(VLOOKUP(B6924,属性中转表!A:G,7,FALSE)=0,"",VLOOKUP(VLOOKUP(B6924,属性中转表!A:G,7,FALSE),属性中转表!$K$2:$P$21,6,0))&amp;IF(VLOOKUP(B6924,属性中转表!A:G,7,FALSE)&gt;=50,VLOOKUP(A6924,英雄数据表!A:K,9,0),IF(VLOOKUP(B6924,属性中转表!A:G,7,FALSE)&gt;=25,VLOOKUP(A6924,英雄数据表!A:K,5,0),""))</f>
        <v>"atk":300,"hp":5000,"undpspro":50</v>
      </c>
      <c r="J6924" s="20" t="str">
        <f>IF(I6924="","",属性中转表!$I$1&amp;(IF(VLOOKUP(B6924,属性中转表!A:G,7,FALSE)=0,0,VLOOKUP(VLOOKUP(B6924,属性中转表!A:G,7,FALSE),属性中转表!$K$2:$P$21,4,0)))+IFERROR(VLOOKUP(A6924,英雄数据表!A:K,IF(武魂!B6924&gt;=50,10,IF(武魂!B6924&gt;=25,6)),0),0))</f>
        <v>,"dpspro":50</v>
      </c>
      <c r="K6924" s="32" t="str">
        <f t="shared" si="457"/>
        <v>"atk":300,"hp":5000,"undpspro":50,"dpspro":50</v>
      </c>
      <c r="L6924" s="20" t="str">
        <f>IF(B6924&gt;=50,VLOOKUP(A6924,英雄数据表!A:L,11,FALSE),IF(B6924&gt;=25,VLOOKUP(A6924,英雄数据表!A:L,7,0),""))</f>
        <v/>
      </c>
      <c r="M6924" s="20" t="str">
        <f>IFERROR(VLOOKUP(B6924,属性中转表!$K$2:$O$21,5,FALSE),"")</f>
        <v/>
      </c>
      <c r="N6924" s="20" t="str">
        <f>IF(B6924=25,VLOOKUP(A6924,英雄数据表!A:L,8,FALSE),IF(B6924=50,VLOOKUP(A6924,英雄数据表!A:L,12,0),""))</f>
        <v/>
      </c>
    </row>
    <row r="6925" spans="1:14" x14ac:dyDescent="0.3">
      <c r="A6925" s="20">
        <v>52046</v>
      </c>
      <c r="B6925" s="21">
        <f t="shared" si="458"/>
        <v>24</v>
      </c>
      <c r="C6925" s="21">
        <v>5</v>
      </c>
      <c r="D6925" s="21">
        <f>VLOOKUP(A6925,英雄数据表!A:D,4,0)</f>
        <v>5</v>
      </c>
      <c r="E6925" s="20" t="str">
        <f>VLOOKUP(A6925,英雄数据表!A:C,3,0)</f>
        <v>噩梦腕足</v>
      </c>
      <c r="F6925" s="20">
        <f t="shared" si="459"/>
        <v>52046</v>
      </c>
      <c r="G6925" s="20">
        <f t="shared" si="460"/>
        <v>52046</v>
      </c>
      <c r="H6925" s="21" t="str">
        <f>VLOOKUP(B6925,属性中转表!A:F,6,FALSE)</f>
        <v>"hp":63000,"atk":1750</v>
      </c>
      <c r="I6925" s="20" t="str">
        <f>IF(VLOOKUP(B6925,属性中转表!A:G,7,FALSE)=0,"",VLOOKUP(VLOOKUP(B6925,属性中转表!A:G,7,FALSE),属性中转表!$K$2:$P$21,6,0))&amp;IF(VLOOKUP(B6925,属性中转表!A:G,7,FALSE)&gt;=50,VLOOKUP(A6925,英雄数据表!A:K,9,0),IF(VLOOKUP(B6925,属性中转表!A:G,7,FALSE)&gt;=25,VLOOKUP(A6925,英雄数据表!A:K,5,0),""))</f>
        <v>"atk":300,"hp":5000,"undpspro":50</v>
      </c>
      <c r="J6925" s="20" t="str">
        <f>IF(I6925="","",属性中转表!$I$1&amp;(IF(VLOOKUP(B6925,属性中转表!A:G,7,FALSE)=0,0,VLOOKUP(VLOOKUP(B6925,属性中转表!A:G,7,FALSE),属性中转表!$K$2:$P$21,4,0)))+IFERROR(VLOOKUP(A6925,英雄数据表!A:K,IF(武魂!B6925&gt;=50,10,IF(武魂!B6925&gt;=25,6)),0),0))</f>
        <v>,"dpspro":50</v>
      </c>
      <c r="K6925" s="32" t="str">
        <f t="shared" si="457"/>
        <v>"atk":300,"hp":5000,"undpspro":50,"dpspro":50</v>
      </c>
      <c r="L6925" s="20" t="str">
        <f>IF(B6925&gt;=50,VLOOKUP(A6925,英雄数据表!A:L,11,FALSE),IF(B6925&gt;=25,VLOOKUP(A6925,英雄数据表!A:L,7,0),""))</f>
        <v/>
      </c>
      <c r="M6925" s="20" t="str">
        <f>IFERROR(VLOOKUP(B6925,属性中转表!$K$2:$O$21,5,FALSE),"")</f>
        <v/>
      </c>
      <c r="N6925" s="20" t="str">
        <f>IF(B6925=25,VLOOKUP(A6925,英雄数据表!A:L,8,FALSE),IF(B6925=50,VLOOKUP(A6925,英雄数据表!A:L,12,0),""))</f>
        <v/>
      </c>
    </row>
    <row r="6926" spans="1:14" x14ac:dyDescent="0.3">
      <c r="A6926" s="20">
        <v>52046</v>
      </c>
      <c r="B6926" s="21">
        <f t="shared" si="458"/>
        <v>25</v>
      </c>
      <c r="C6926" s="21">
        <v>5</v>
      </c>
      <c r="D6926" s="21">
        <f>VLOOKUP(A6926,英雄数据表!A:D,4,0)</f>
        <v>5</v>
      </c>
      <c r="E6926" s="20" t="str">
        <f>VLOOKUP(A6926,英雄数据表!A:C,3,0)</f>
        <v>噩梦腕足</v>
      </c>
      <c r="F6926" s="20">
        <f t="shared" si="459"/>
        <v>52046</v>
      </c>
      <c r="G6926" s="20">
        <f t="shared" si="460"/>
        <v>52046</v>
      </c>
      <c r="H6926" s="21" t="str">
        <f>VLOOKUP(B6926,属性中转表!A:F,6,FALSE)</f>
        <v>"hp":66600,"atk":1850</v>
      </c>
      <c r="I6926" s="20" t="str">
        <f>IF(VLOOKUP(B6926,属性中转表!A:G,7,FALSE)=0,"",VLOOKUP(VLOOKUP(B6926,属性中转表!A:G,7,FALSE),属性中转表!$K$2:$P$21,6,0))&amp;IF(VLOOKUP(B6926,属性中转表!A:G,7,FALSE)&gt;=50,VLOOKUP(A6926,英雄数据表!A:K,9,0),IF(VLOOKUP(B6926,属性中转表!A:G,7,FALSE)&gt;=25,VLOOKUP(A6926,英雄数据表!A:K,5,0),""))</f>
        <v>"atk":300,"hp":5000,"undpspro":50,"miankongpro":60</v>
      </c>
      <c r="J6926" s="20" t="str">
        <f>IF(I6926="","",属性中转表!$I$1&amp;(IF(VLOOKUP(B6926,属性中转表!A:G,7,FALSE)=0,0,VLOOKUP(VLOOKUP(B6926,属性中转表!A:G,7,FALSE),属性中转表!$K$2:$P$21,4,0)))+IFERROR(VLOOKUP(A6926,英雄数据表!A:K,IF(武魂!B6926&gt;=50,10,IF(武魂!B6926&gt;=25,6)),0),0))</f>
        <v>,"dpspro":50</v>
      </c>
      <c r="K6926" s="32" t="str">
        <f t="shared" si="457"/>
        <v>"atk":300,"hp":5000,"undpspro":50,"miankongpro":60,"dpspro":50</v>
      </c>
      <c r="L6926" s="20" t="str">
        <f>IF(B6926&gt;=50,VLOOKUP(A6926,英雄数据表!A:L,11,FALSE),IF(B6926&gt;=25,VLOOKUP(A6926,英雄数据表!A:L,7,0),""))</f>
        <v>"5204601004"</v>
      </c>
      <c r="M6926" s="20" t="str">
        <f>IFERROR(VLOOKUP(B6926,属性中转表!$K$2:$O$21,5,FALSE),"")</f>
        <v/>
      </c>
      <c r="N6926" s="20" t="str">
        <f>IF(B6926=25,VLOOKUP(A6926,英雄数据表!A:L,8,FALSE),IF(B6926=50,VLOOKUP(A6926,英雄数据表!A:L,12,0),""))</f>
        <v>帕米尔隆免控增加6%，敌方每有一个存活英雄，技能伤害提升6%</v>
      </c>
    </row>
    <row r="6927" spans="1:14" x14ac:dyDescent="0.3">
      <c r="A6927" s="20">
        <v>52046</v>
      </c>
      <c r="B6927" s="21">
        <f t="shared" si="458"/>
        <v>26</v>
      </c>
      <c r="C6927" s="21">
        <v>5</v>
      </c>
      <c r="D6927" s="21">
        <f>VLOOKUP(A6927,英雄数据表!A:D,4,0)</f>
        <v>5</v>
      </c>
      <c r="E6927" s="20" t="str">
        <f>VLOOKUP(A6927,英雄数据表!A:C,3,0)</f>
        <v>噩梦腕足</v>
      </c>
      <c r="F6927" s="20">
        <f t="shared" si="459"/>
        <v>52046</v>
      </c>
      <c r="G6927" s="20">
        <f t="shared" si="460"/>
        <v>52046</v>
      </c>
      <c r="H6927" s="21" t="str">
        <f>VLOOKUP(B6927,属性中转表!A:F,6,FALSE)</f>
        <v>"hp":70200,"atk":1950</v>
      </c>
      <c r="I6927" s="20" t="str">
        <f>IF(VLOOKUP(B6927,属性中转表!A:G,7,FALSE)=0,"",VLOOKUP(VLOOKUP(B6927,属性中转表!A:G,7,FALSE),属性中转表!$K$2:$P$21,6,0))&amp;IF(VLOOKUP(B6927,属性中转表!A:G,7,FALSE)&gt;=50,VLOOKUP(A6927,英雄数据表!A:K,9,0),IF(VLOOKUP(B6927,属性中转表!A:G,7,FALSE)&gt;=25,VLOOKUP(A6927,英雄数据表!A:K,5,0),""))</f>
        <v>"atk":300,"hp":5000,"undpspro":50,"miankongpro":60</v>
      </c>
      <c r="J6927" s="20" t="str">
        <f>IF(I6927="","",属性中转表!$I$1&amp;(IF(VLOOKUP(B6927,属性中转表!A:G,7,FALSE)=0,0,VLOOKUP(VLOOKUP(B6927,属性中转表!A:G,7,FALSE),属性中转表!$K$2:$P$21,4,0)))+IFERROR(VLOOKUP(A6927,英雄数据表!A:K,IF(武魂!B6927&gt;=50,10,IF(武魂!B6927&gt;=25,6)),0),0))</f>
        <v>,"dpspro":50</v>
      </c>
      <c r="K6927" s="32" t="str">
        <f t="shared" si="457"/>
        <v>"atk":300,"hp":5000,"undpspro":50,"miankongpro":60,"dpspro":50</v>
      </c>
      <c r="L6927" s="20" t="str">
        <f>IF(B6927&gt;=50,VLOOKUP(A6927,英雄数据表!A:L,11,FALSE),IF(B6927&gt;=25,VLOOKUP(A6927,英雄数据表!A:L,7,0),""))</f>
        <v>"5204601004"</v>
      </c>
      <c r="M6927" s="20" t="str">
        <f>IFERROR(VLOOKUP(B6927,属性中转表!$K$2:$O$21,5,FALSE),"")</f>
        <v/>
      </c>
      <c r="N6927" s="20" t="str">
        <f>IF(B6927=25,VLOOKUP(A6927,英雄数据表!A:L,8,FALSE),IF(B6927=50,VLOOKUP(A6927,英雄数据表!A:L,12,0),""))</f>
        <v/>
      </c>
    </row>
    <row r="6928" spans="1:14" x14ac:dyDescent="0.3">
      <c r="A6928" s="20">
        <v>52046</v>
      </c>
      <c r="B6928" s="21">
        <f t="shared" si="458"/>
        <v>27</v>
      </c>
      <c r="C6928" s="21">
        <v>5</v>
      </c>
      <c r="D6928" s="21">
        <f>VLOOKUP(A6928,英雄数据表!A:D,4,0)</f>
        <v>5</v>
      </c>
      <c r="E6928" s="20" t="str">
        <f>VLOOKUP(A6928,英雄数据表!A:C,3,0)</f>
        <v>噩梦腕足</v>
      </c>
      <c r="F6928" s="20">
        <f t="shared" si="459"/>
        <v>52046</v>
      </c>
      <c r="G6928" s="20">
        <f t="shared" si="460"/>
        <v>52046</v>
      </c>
      <c r="H6928" s="21" t="str">
        <f>VLOOKUP(B6928,属性中转表!A:F,6,FALSE)</f>
        <v>"hp":73800,"atk":2050</v>
      </c>
      <c r="I6928" s="20" t="str">
        <f>IF(VLOOKUP(B6928,属性中转表!A:G,7,FALSE)=0,"",VLOOKUP(VLOOKUP(B6928,属性中转表!A:G,7,FALSE),属性中转表!$K$2:$P$21,6,0))&amp;IF(VLOOKUP(B6928,属性中转表!A:G,7,FALSE)&gt;=50,VLOOKUP(A6928,英雄数据表!A:K,9,0),IF(VLOOKUP(B6928,属性中转表!A:G,7,FALSE)&gt;=25,VLOOKUP(A6928,英雄数据表!A:K,5,0),""))</f>
        <v>"atk":300,"hp":5000,"undpspro":50,"miankongpro":60</v>
      </c>
      <c r="J6928" s="20" t="str">
        <f>IF(I6928="","",属性中转表!$I$1&amp;(IF(VLOOKUP(B6928,属性中转表!A:G,7,FALSE)=0,0,VLOOKUP(VLOOKUP(B6928,属性中转表!A:G,7,FALSE),属性中转表!$K$2:$P$21,4,0)))+IFERROR(VLOOKUP(A6928,英雄数据表!A:K,IF(武魂!B6928&gt;=50,10,IF(武魂!B6928&gt;=25,6)),0),0))</f>
        <v>,"dpspro":50</v>
      </c>
      <c r="K6928" s="32" t="str">
        <f t="shared" si="457"/>
        <v>"atk":300,"hp":5000,"undpspro":50,"miankongpro":60,"dpspro":50</v>
      </c>
      <c r="L6928" s="20" t="str">
        <f>IF(B6928&gt;=50,VLOOKUP(A6928,英雄数据表!A:L,11,FALSE),IF(B6928&gt;=25,VLOOKUP(A6928,英雄数据表!A:L,7,0),""))</f>
        <v>"5204601004"</v>
      </c>
      <c r="M6928" s="20" t="str">
        <f>IFERROR(VLOOKUP(B6928,属性中转表!$K$2:$O$21,5,FALSE),"")</f>
        <v/>
      </c>
      <c r="N6928" s="20" t="str">
        <f>IF(B6928=25,VLOOKUP(A6928,英雄数据表!A:L,8,FALSE),IF(B6928=50,VLOOKUP(A6928,英雄数据表!A:L,12,0),""))</f>
        <v/>
      </c>
    </row>
    <row r="6929" spans="1:14" x14ac:dyDescent="0.3">
      <c r="A6929" s="20">
        <v>52046</v>
      </c>
      <c r="B6929" s="21">
        <f t="shared" si="458"/>
        <v>28</v>
      </c>
      <c r="C6929" s="21">
        <v>5</v>
      </c>
      <c r="D6929" s="21">
        <f>VLOOKUP(A6929,英雄数据表!A:D,4,0)</f>
        <v>5</v>
      </c>
      <c r="E6929" s="20" t="str">
        <f>VLOOKUP(A6929,英雄数据表!A:C,3,0)</f>
        <v>噩梦腕足</v>
      </c>
      <c r="F6929" s="20">
        <f t="shared" si="459"/>
        <v>52046</v>
      </c>
      <c r="G6929" s="20">
        <f t="shared" si="460"/>
        <v>52046</v>
      </c>
      <c r="H6929" s="21" t="str">
        <f>VLOOKUP(B6929,属性中转表!A:F,6,FALSE)</f>
        <v>"hp":77400,"atk":2150</v>
      </c>
      <c r="I6929" s="20" t="str">
        <f>IF(VLOOKUP(B6929,属性中转表!A:G,7,FALSE)=0,"",VLOOKUP(VLOOKUP(B6929,属性中转表!A:G,7,FALSE),属性中转表!$K$2:$P$21,6,0))&amp;IF(VLOOKUP(B6929,属性中转表!A:G,7,FALSE)&gt;=50,VLOOKUP(A6929,英雄数据表!A:K,9,0),IF(VLOOKUP(B6929,属性中转表!A:G,7,FALSE)&gt;=25,VLOOKUP(A6929,英雄数据表!A:K,5,0),""))</f>
        <v>"atk":300,"hp":5000,"undpspro":50,"miankongpro":60</v>
      </c>
      <c r="J6929" s="20" t="str">
        <f>IF(I6929="","",属性中转表!$I$1&amp;(IF(VLOOKUP(B6929,属性中转表!A:G,7,FALSE)=0,0,VLOOKUP(VLOOKUP(B6929,属性中转表!A:G,7,FALSE),属性中转表!$K$2:$P$21,4,0)))+IFERROR(VLOOKUP(A6929,英雄数据表!A:K,IF(武魂!B6929&gt;=50,10,IF(武魂!B6929&gt;=25,6)),0),0))</f>
        <v>,"dpspro":50</v>
      </c>
      <c r="K6929" s="32" t="str">
        <f t="shared" si="457"/>
        <v>"atk":300,"hp":5000,"undpspro":50,"miankongpro":60,"dpspro":50</v>
      </c>
      <c r="L6929" s="20" t="str">
        <f>IF(B6929&gt;=50,VLOOKUP(A6929,英雄数据表!A:L,11,FALSE),IF(B6929&gt;=25,VLOOKUP(A6929,英雄数据表!A:L,7,0),""))</f>
        <v>"5204601004"</v>
      </c>
      <c r="M6929" s="20" t="str">
        <f>IFERROR(VLOOKUP(B6929,属性中转表!$K$2:$O$21,5,FALSE),"")</f>
        <v/>
      </c>
      <c r="N6929" s="20" t="str">
        <f>IF(B6929=25,VLOOKUP(A6929,英雄数据表!A:L,8,FALSE),IF(B6929=50,VLOOKUP(A6929,英雄数据表!A:L,12,0),""))</f>
        <v/>
      </c>
    </row>
    <row r="6930" spans="1:14" x14ac:dyDescent="0.3">
      <c r="A6930" s="20">
        <v>52046</v>
      </c>
      <c r="B6930" s="21">
        <f t="shared" si="458"/>
        <v>29</v>
      </c>
      <c r="C6930" s="21">
        <v>5</v>
      </c>
      <c r="D6930" s="21">
        <f>VLOOKUP(A6930,英雄数据表!A:D,4,0)</f>
        <v>5</v>
      </c>
      <c r="E6930" s="20" t="str">
        <f>VLOOKUP(A6930,英雄数据表!A:C,3,0)</f>
        <v>噩梦腕足</v>
      </c>
      <c r="F6930" s="20">
        <f t="shared" si="459"/>
        <v>52046</v>
      </c>
      <c r="G6930" s="20">
        <f t="shared" si="460"/>
        <v>52046</v>
      </c>
      <c r="H6930" s="21" t="str">
        <f>VLOOKUP(B6930,属性中转表!A:F,6,FALSE)</f>
        <v>"hp":81000,"atk":2250</v>
      </c>
      <c r="I6930" s="20" t="str">
        <f>IF(VLOOKUP(B6930,属性中转表!A:G,7,FALSE)=0,"",VLOOKUP(VLOOKUP(B6930,属性中转表!A:G,7,FALSE),属性中转表!$K$2:$P$21,6,0))&amp;IF(VLOOKUP(B6930,属性中转表!A:G,7,FALSE)&gt;=50,VLOOKUP(A6930,英雄数据表!A:K,9,0),IF(VLOOKUP(B6930,属性中转表!A:G,7,FALSE)&gt;=25,VLOOKUP(A6930,英雄数据表!A:K,5,0),""))</f>
        <v>"atk":300,"hp":5000,"undpspro":50,"miankongpro":60</v>
      </c>
      <c r="J6930" s="20" t="str">
        <f>IF(I6930="","",属性中转表!$I$1&amp;(IF(VLOOKUP(B6930,属性中转表!A:G,7,FALSE)=0,0,VLOOKUP(VLOOKUP(B6930,属性中转表!A:G,7,FALSE),属性中转表!$K$2:$P$21,4,0)))+IFERROR(VLOOKUP(A6930,英雄数据表!A:K,IF(武魂!B6930&gt;=50,10,IF(武魂!B6930&gt;=25,6)),0),0))</f>
        <v>,"dpspro":50</v>
      </c>
      <c r="K6930" s="32" t="str">
        <f t="shared" si="457"/>
        <v>"atk":300,"hp":5000,"undpspro":50,"miankongpro":60,"dpspro":50</v>
      </c>
      <c r="L6930" s="20" t="str">
        <f>IF(B6930&gt;=50,VLOOKUP(A6930,英雄数据表!A:L,11,FALSE),IF(B6930&gt;=25,VLOOKUP(A6930,英雄数据表!A:L,7,0),""))</f>
        <v>"5204601004"</v>
      </c>
      <c r="M6930" s="20" t="str">
        <f>IFERROR(VLOOKUP(B6930,属性中转表!$K$2:$O$21,5,FALSE),"")</f>
        <v/>
      </c>
      <c r="N6930" s="20" t="str">
        <f>IF(B6930=25,VLOOKUP(A6930,英雄数据表!A:L,8,FALSE),IF(B6930=50,VLOOKUP(A6930,英雄数据表!A:L,12,0),""))</f>
        <v/>
      </c>
    </row>
    <row r="6931" spans="1:14" x14ac:dyDescent="0.3">
      <c r="A6931" s="20">
        <v>52046</v>
      </c>
      <c r="B6931" s="21">
        <f t="shared" si="458"/>
        <v>30</v>
      </c>
      <c r="C6931" s="21">
        <v>5</v>
      </c>
      <c r="D6931" s="21">
        <f>VLOOKUP(A6931,英雄数据表!A:D,4,0)</f>
        <v>5</v>
      </c>
      <c r="E6931" s="20" t="str">
        <f>VLOOKUP(A6931,英雄数据表!A:C,3,0)</f>
        <v>噩梦腕足</v>
      </c>
      <c r="F6931" s="20">
        <f t="shared" si="459"/>
        <v>52046</v>
      </c>
      <c r="G6931" s="20">
        <f t="shared" si="460"/>
        <v>52046</v>
      </c>
      <c r="H6931" s="21" t="str">
        <f>VLOOKUP(B6931,属性中转表!A:F,6,FALSE)</f>
        <v>"hp":84600,"atk":2350</v>
      </c>
      <c r="I6931" s="20" t="str">
        <f>IF(VLOOKUP(B6931,属性中转表!A:G,7,FALSE)=0,"",VLOOKUP(VLOOKUP(B6931,属性中转表!A:G,7,FALSE),属性中转表!$K$2:$P$21,6,0))&amp;IF(VLOOKUP(B6931,属性中转表!A:G,7,FALSE)&gt;=50,VLOOKUP(A6931,英雄数据表!A:K,9,0),IF(VLOOKUP(B6931,属性中转表!A:G,7,FALSE)&gt;=25,VLOOKUP(A6931,英雄数据表!A:K,5,0),""))</f>
        <v>"atk":300,"hp":5000,"undpspro":100,"miankongpro":60</v>
      </c>
      <c r="J6931" s="20" t="str">
        <f>IF(I6931="","",属性中转表!$I$1&amp;(IF(VLOOKUP(B6931,属性中转表!A:G,7,FALSE)=0,0,VLOOKUP(VLOOKUP(B6931,属性中转表!A:G,7,FALSE),属性中转表!$K$2:$P$21,4,0)))+IFERROR(VLOOKUP(A6931,英雄数据表!A:K,IF(武魂!B6931&gt;=50,10,IF(武魂!B6931&gt;=25,6)),0),0))</f>
        <v>,"dpspro":50</v>
      </c>
      <c r="K6931" s="32" t="str">
        <f t="shared" si="457"/>
        <v>"atk":300,"hp":5000,"undpspro":100,"miankongpro":60,"dpspro":50</v>
      </c>
      <c r="L6931" s="20" t="str">
        <f>IF(B6931&gt;=50,VLOOKUP(A6931,英雄数据表!A:L,11,FALSE),IF(B6931&gt;=25,VLOOKUP(A6931,英雄数据表!A:L,7,0),""))</f>
        <v>"5204601004"</v>
      </c>
      <c r="M6931" s="20" t="str">
        <f>IFERROR(VLOOKUP(B6931,属性中转表!$K$2:$O$21,5,FALSE),"")</f>
        <v>"undpspro":50</v>
      </c>
      <c r="N6931" s="20" t="str">
        <f>IF(B6931=25,VLOOKUP(A6931,英雄数据表!A:L,8,FALSE),IF(B6931=50,VLOOKUP(A6931,英雄数据表!A:L,12,0),""))</f>
        <v/>
      </c>
    </row>
    <row r="6932" spans="1:14" x14ac:dyDescent="0.3">
      <c r="A6932" s="20">
        <v>52046</v>
      </c>
      <c r="B6932" s="21">
        <f t="shared" si="458"/>
        <v>31</v>
      </c>
      <c r="C6932" s="21">
        <v>5</v>
      </c>
      <c r="D6932" s="21">
        <f>VLOOKUP(A6932,英雄数据表!A:D,4,0)</f>
        <v>5</v>
      </c>
      <c r="E6932" s="20" t="str">
        <f>VLOOKUP(A6932,英雄数据表!A:C,3,0)</f>
        <v>噩梦腕足</v>
      </c>
      <c r="F6932" s="20">
        <f t="shared" si="459"/>
        <v>52046</v>
      </c>
      <c r="G6932" s="20">
        <f t="shared" si="460"/>
        <v>52046</v>
      </c>
      <c r="H6932" s="21" t="str">
        <f>VLOOKUP(B6932,属性中转表!A:F,6,FALSE)</f>
        <v>"hp":89100,"atk":2475</v>
      </c>
      <c r="I6932" s="20" t="str">
        <f>IF(VLOOKUP(B6932,属性中转表!A:G,7,FALSE)=0,"",VLOOKUP(VLOOKUP(B6932,属性中转表!A:G,7,FALSE),属性中转表!$K$2:$P$21,6,0))&amp;IF(VLOOKUP(B6932,属性中转表!A:G,7,FALSE)&gt;=50,VLOOKUP(A6932,英雄数据表!A:K,9,0),IF(VLOOKUP(B6932,属性中转表!A:G,7,FALSE)&gt;=25,VLOOKUP(A6932,英雄数据表!A:K,5,0),""))</f>
        <v>"atk":300,"hp":5000,"undpspro":100,"miankongpro":60</v>
      </c>
      <c r="J6932" s="20" t="str">
        <f>IF(I6932="","",属性中转表!$I$1&amp;(IF(VLOOKUP(B6932,属性中转表!A:G,7,FALSE)=0,0,VLOOKUP(VLOOKUP(B6932,属性中转表!A:G,7,FALSE),属性中转表!$K$2:$P$21,4,0)))+IFERROR(VLOOKUP(A6932,英雄数据表!A:K,IF(武魂!B6932&gt;=50,10,IF(武魂!B6932&gt;=25,6)),0),0))</f>
        <v>,"dpspro":50</v>
      </c>
      <c r="K6932" s="32" t="str">
        <f t="shared" si="457"/>
        <v>"atk":300,"hp":5000,"undpspro":100,"miankongpro":60,"dpspro":50</v>
      </c>
      <c r="L6932" s="20" t="str">
        <f>IF(B6932&gt;=50,VLOOKUP(A6932,英雄数据表!A:L,11,FALSE),IF(B6932&gt;=25,VLOOKUP(A6932,英雄数据表!A:L,7,0),""))</f>
        <v>"5204601004"</v>
      </c>
      <c r="M6932" s="20" t="str">
        <f>IFERROR(VLOOKUP(B6932,属性中转表!$K$2:$O$21,5,FALSE),"")</f>
        <v/>
      </c>
      <c r="N6932" s="20" t="str">
        <f>IF(B6932=25,VLOOKUP(A6932,英雄数据表!A:L,8,FALSE),IF(B6932=50,VLOOKUP(A6932,英雄数据表!A:L,12,0),""))</f>
        <v/>
      </c>
    </row>
    <row r="6933" spans="1:14" x14ac:dyDescent="0.3">
      <c r="A6933" s="20">
        <v>52046</v>
      </c>
      <c r="B6933" s="21">
        <f t="shared" si="458"/>
        <v>32</v>
      </c>
      <c r="C6933" s="21">
        <v>5</v>
      </c>
      <c r="D6933" s="21">
        <f>VLOOKUP(A6933,英雄数据表!A:D,4,0)</f>
        <v>5</v>
      </c>
      <c r="E6933" s="20" t="str">
        <f>VLOOKUP(A6933,英雄数据表!A:C,3,0)</f>
        <v>噩梦腕足</v>
      </c>
      <c r="F6933" s="20">
        <f t="shared" si="459"/>
        <v>52046</v>
      </c>
      <c r="G6933" s="20">
        <f t="shared" si="460"/>
        <v>52046</v>
      </c>
      <c r="H6933" s="21" t="str">
        <f>VLOOKUP(B6933,属性中转表!A:F,6,FALSE)</f>
        <v>"hp":93600,"atk":2600</v>
      </c>
      <c r="I6933" s="20" t="str">
        <f>IF(VLOOKUP(B6933,属性中转表!A:G,7,FALSE)=0,"",VLOOKUP(VLOOKUP(B6933,属性中转表!A:G,7,FALSE),属性中转表!$K$2:$P$21,6,0))&amp;IF(VLOOKUP(B6933,属性中转表!A:G,7,FALSE)&gt;=50,VLOOKUP(A6933,英雄数据表!A:K,9,0),IF(VLOOKUP(B6933,属性中转表!A:G,7,FALSE)&gt;=25,VLOOKUP(A6933,英雄数据表!A:K,5,0),""))</f>
        <v>"atk":300,"hp":5000,"undpspro":100,"miankongpro":60</v>
      </c>
      <c r="J6933" s="20" t="str">
        <f>IF(I6933="","",属性中转表!$I$1&amp;(IF(VLOOKUP(B6933,属性中转表!A:G,7,FALSE)=0,0,VLOOKUP(VLOOKUP(B6933,属性中转表!A:G,7,FALSE),属性中转表!$K$2:$P$21,4,0)))+IFERROR(VLOOKUP(A6933,英雄数据表!A:K,IF(武魂!B6933&gt;=50,10,IF(武魂!B6933&gt;=25,6)),0),0))</f>
        <v>,"dpspro":50</v>
      </c>
      <c r="K6933" s="32" t="str">
        <f t="shared" si="457"/>
        <v>"atk":300,"hp":5000,"undpspro":100,"miankongpro":60,"dpspro":50</v>
      </c>
      <c r="L6933" s="20" t="str">
        <f>IF(B6933&gt;=50,VLOOKUP(A6933,英雄数据表!A:L,11,FALSE),IF(B6933&gt;=25,VLOOKUP(A6933,英雄数据表!A:L,7,0),""))</f>
        <v>"5204601004"</v>
      </c>
      <c r="M6933" s="20" t="str">
        <f>IFERROR(VLOOKUP(B6933,属性中转表!$K$2:$O$21,5,FALSE),"")</f>
        <v/>
      </c>
      <c r="N6933" s="20" t="str">
        <f>IF(B6933=25,VLOOKUP(A6933,英雄数据表!A:L,8,FALSE),IF(B6933=50,VLOOKUP(A6933,英雄数据表!A:L,12,0),""))</f>
        <v/>
      </c>
    </row>
    <row r="6934" spans="1:14" x14ac:dyDescent="0.3">
      <c r="A6934" s="20">
        <v>52046</v>
      </c>
      <c r="B6934" s="21">
        <f t="shared" si="458"/>
        <v>33</v>
      </c>
      <c r="C6934" s="21">
        <v>5</v>
      </c>
      <c r="D6934" s="21">
        <f>VLOOKUP(A6934,英雄数据表!A:D,4,0)</f>
        <v>5</v>
      </c>
      <c r="E6934" s="20" t="str">
        <f>VLOOKUP(A6934,英雄数据表!A:C,3,0)</f>
        <v>噩梦腕足</v>
      </c>
      <c r="F6934" s="20">
        <f t="shared" si="459"/>
        <v>52046</v>
      </c>
      <c r="G6934" s="20">
        <f t="shared" si="460"/>
        <v>52046</v>
      </c>
      <c r="H6934" s="21" t="str">
        <f>VLOOKUP(B6934,属性中转表!A:F,6,FALSE)</f>
        <v>"hp":98100,"atk":2725</v>
      </c>
      <c r="I6934" s="20" t="str">
        <f>IF(VLOOKUP(B6934,属性中转表!A:G,7,FALSE)=0,"",VLOOKUP(VLOOKUP(B6934,属性中转表!A:G,7,FALSE),属性中转表!$K$2:$P$21,6,0))&amp;IF(VLOOKUP(B6934,属性中转表!A:G,7,FALSE)&gt;=50,VLOOKUP(A6934,英雄数据表!A:K,9,0),IF(VLOOKUP(B6934,属性中转表!A:G,7,FALSE)&gt;=25,VLOOKUP(A6934,英雄数据表!A:K,5,0),""))</f>
        <v>"atk":300,"hp":5000,"undpspro":100,"miankongpro":60</v>
      </c>
      <c r="J6934" s="20" t="str">
        <f>IF(I6934="","",属性中转表!$I$1&amp;(IF(VLOOKUP(B6934,属性中转表!A:G,7,FALSE)=0,0,VLOOKUP(VLOOKUP(B6934,属性中转表!A:G,7,FALSE),属性中转表!$K$2:$P$21,4,0)))+IFERROR(VLOOKUP(A6934,英雄数据表!A:K,IF(武魂!B6934&gt;=50,10,IF(武魂!B6934&gt;=25,6)),0),0))</f>
        <v>,"dpspro":50</v>
      </c>
      <c r="K6934" s="32" t="str">
        <f t="shared" si="457"/>
        <v>"atk":300,"hp":5000,"undpspro":100,"miankongpro":60,"dpspro":50</v>
      </c>
      <c r="L6934" s="20" t="str">
        <f>IF(B6934&gt;=50,VLOOKUP(A6934,英雄数据表!A:L,11,FALSE),IF(B6934&gt;=25,VLOOKUP(A6934,英雄数据表!A:L,7,0),""))</f>
        <v>"5204601004"</v>
      </c>
      <c r="M6934" s="20" t="str">
        <f>IFERROR(VLOOKUP(B6934,属性中转表!$K$2:$O$21,5,FALSE),"")</f>
        <v/>
      </c>
      <c r="N6934" s="20" t="str">
        <f>IF(B6934=25,VLOOKUP(A6934,英雄数据表!A:L,8,FALSE),IF(B6934=50,VLOOKUP(A6934,英雄数据表!A:L,12,0),""))</f>
        <v/>
      </c>
    </row>
    <row r="6935" spans="1:14" x14ac:dyDescent="0.3">
      <c r="A6935" s="20">
        <v>52046</v>
      </c>
      <c r="B6935" s="21">
        <f t="shared" si="458"/>
        <v>34</v>
      </c>
      <c r="C6935" s="21">
        <v>5</v>
      </c>
      <c r="D6935" s="21">
        <f>VLOOKUP(A6935,英雄数据表!A:D,4,0)</f>
        <v>5</v>
      </c>
      <c r="E6935" s="20" t="str">
        <f>VLOOKUP(A6935,英雄数据表!A:C,3,0)</f>
        <v>噩梦腕足</v>
      </c>
      <c r="F6935" s="20">
        <f t="shared" si="459"/>
        <v>52046</v>
      </c>
      <c r="G6935" s="20">
        <f t="shared" si="460"/>
        <v>52046</v>
      </c>
      <c r="H6935" s="21" t="str">
        <f>VLOOKUP(B6935,属性中转表!A:F,6,FALSE)</f>
        <v>"hp":102600,"atk":2850</v>
      </c>
      <c r="I6935" s="20" t="str">
        <f>IF(VLOOKUP(B6935,属性中转表!A:G,7,FALSE)=0,"",VLOOKUP(VLOOKUP(B6935,属性中转表!A:G,7,FALSE),属性中转表!$K$2:$P$21,6,0))&amp;IF(VLOOKUP(B6935,属性中转表!A:G,7,FALSE)&gt;=50,VLOOKUP(A6935,英雄数据表!A:K,9,0),IF(VLOOKUP(B6935,属性中转表!A:G,7,FALSE)&gt;=25,VLOOKUP(A6935,英雄数据表!A:K,5,0),""))</f>
        <v>"atk":300,"hp":5000,"undpspro":100,"miankongpro":60</v>
      </c>
      <c r="J6935" s="20" t="str">
        <f>IF(I6935="","",属性中转表!$I$1&amp;(IF(VLOOKUP(B6935,属性中转表!A:G,7,FALSE)=0,0,VLOOKUP(VLOOKUP(B6935,属性中转表!A:G,7,FALSE),属性中转表!$K$2:$P$21,4,0)))+IFERROR(VLOOKUP(A6935,英雄数据表!A:K,IF(武魂!B6935&gt;=50,10,IF(武魂!B6935&gt;=25,6)),0),0))</f>
        <v>,"dpspro":50</v>
      </c>
      <c r="K6935" s="32" t="str">
        <f t="shared" ref="K6935:K6998" si="461">I6935&amp;J6935</f>
        <v>"atk":300,"hp":5000,"undpspro":100,"miankongpro":60,"dpspro":50</v>
      </c>
      <c r="L6935" s="20" t="str">
        <f>IF(B6935&gt;=50,VLOOKUP(A6935,英雄数据表!A:L,11,FALSE),IF(B6935&gt;=25,VLOOKUP(A6935,英雄数据表!A:L,7,0),""))</f>
        <v>"5204601004"</v>
      </c>
      <c r="M6935" s="20" t="str">
        <f>IFERROR(VLOOKUP(B6935,属性中转表!$K$2:$O$21,5,FALSE),"")</f>
        <v/>
      </c>
      <c r="N6935" s="20" t="str">
        <f>IF(B6935=25,VLOOKUP(A6935,英雄数据表!A:L,8,FALSE),IF(B6935=50,VLOOKUP(A6935,英雄数据表!A:L,12,0),""))</f>
        <v/>
      </c>
    </row>
    <row r="6936" spans="1:14" x14ac:dyDescent="0.3">
      <c r="A6936" s="20">
        <v>52046</v>
      </c>
      <c r="B6936" s="21">
        <f t="shared" si="458"/>
        <v>35</v>
      </c>
      <c r="C6936" s="21">
        <v>5</v>
      </c>
      <c r="D6936" s="21">
        <f>VLOOKUP(A6936,英雄数据表!A:D,4,0)</f>
        <v>5</v>
      </c>
      <c r="E6936" s="20" t="str">
        <f>VLOOKUP(A6936,英雄数据表!A:C,3,0)</f>
        <v>噩梦腕足</v>
      </c>
      <c r="F6936" s="20">
        <f t="shared" si="459"/>
        <v>52046</v>
      </c>
      <c r="G6936" s="20">
        <f t="shared" si="460"/>
        <v>52046</v>
      </c>
      <c r="H6936" s="21" t="str">
        <f>VLOOKUP(B6936,属性中转表!A:F,6,FALSE)</f>
        <v>"hp":107100,"atk":2975</v>
      </c>
      <c r="I6936" s="20" t="str">
        <f>IF(VLOOKUP(B6936,属性中转表!A:G,7,FALSE)=0,"",VLOOKUP(VLOOKUP(B6936,属性中转表!A:G,7,FALSE),属性中转表!$K$2:$P$21,6,0))&amp;IF(VLOOKUP(B6936,属性中转表!A:G,7,FALSE)&gt;=50,VLOOKUP(A6936,英雄数据表!A:K,9,0),IF(VLOOKUP(B6936,属性中转表!A:G,7,FALSE)&gt;=25,VLOOKUP(A6936,英雄数据表!A:K,5,0),""))</f>
        <v>"atk":300,"hp":5000,"undpspro":100,"miankongpro":60</v>
      </c>
      <c r="J6936" s="20" t="str">
        <f>IF(I6936="","",属性中转表!$I$1&amp;(IF(VLOOKUP(B6936,属性中转表!A:G,7,FALSE)=0,0,VLOOKUP(VLOOKUP(B6936,属性中转表!A:G,7,FALSE),属性中转表!$K$2:$P$21,4,0)))+IFERROR(VLOOKUP(A6936,英雄数据表!A:K,IF(武魂!B6936&gt;=50,10,IF(武魂!B6936&gt;=25,6)),0),0))</f>
        <v>,"dpspro":100</v>
      </c>
      <c r="K6936" s="32" t="str">
        <f t="shared" si="461"/>
        <v>"atk":300,"hp":5000,"undpspro":100,"miankongpro":60,"dpspro":100</v>
      </c>
      <c r="L6936" s="20" t="str">
        <f>IF(B6936&gt;=50,VLOOKUP(A6936,英雄数据表!A:L,11,FALSE),IF(B6936&gt;=25,VLOOKUP(A6936,英雄数据表!A:L,7,0),""))</f>
        <v>"5204601004"</v>
      </c>
      <c r="M6936" s="20" t="str">
        <f>IFERROR(VLOOKUP(B6936,属性中转表!$K$2:$O$21,5,FALSE),"")</f>
        <v>"dpspro":50</v>
      </c>
      <c r="N6936" s="20" t="str">
        <f>IF(B6936=25,VLOOKUP(A6936,英雄数据表!A:L,8,FALSE),IF(B6936=50,VLOOKUP(A6936,英雄数据表!A:L,12,0),""))</f>
        <v/>
      </c>
    </row>
    <row r="6937" spans="1:14" x14ac:dyDescent="0.3">
      <c r="A6937" s="20">
        <v>52046</v>
      </c>
      <c r="B6937" s="21">
        <f t="shared" si="458"/>
        <v>36</v>
      </c>
      <c r="C6937" s="21">
        <v>5</v>
      </c>
      <c r="D6937" s="21">
        <f>VLOOKUP(A6937,英雄数据表!A:D,4,0)</f>
        <v>5</v>
      </c>
      <c r="E6937" s="20" t="str">
        <f>VLOOKUP(A6937,英雄数据表!A:C,3,0)</f>
        <v>噩梦腕足</v>
      </c>
      <c r="F6937" s="20">
        <f t="shared" si="459"/>
        <v>52046</v>
      </c>
      <c r="G6937" s="20">
        <f t="shared" si="460"/>
        <v>52046</v>
      </c>
      <c r="H6937" s="21" t="str">
        <f>VLOOKUP(B6937,属性中转表!A:F,6,FALSE)</f>
        <v>"hp":111600,"atk":3100</v>
      </c>
      <c r="I6937" s="20" t="str">
        <f>IF(VLOOKUP(B6937,属性中转表!A:G,7,FALSE)=0,"",VLOOKUP(VLOOKUP(B6937,属性中转表!A:G,7,FALSE),属性中转表!$K$2:$P$21,6,0))&amp;IF(VLOOKUP(B6937,属性中转表!A:G,7,FALSE)&gt;=50,VLOOKUP(A6937,英雄数据表!A:K,9,0),IF(VLOOKUP(B6937,属性中转表!A:G,7,FALSE)&gt;=25,VLOOKUP(A6937,英雄数据表!A:K,5,0),""))</f>
        <v>"atk":300,"hp":5000,"undpspro":100,"miankongpro":60</v>
      </c>
      <c r="J6937" s="20" t="str">
        <f>IF(I6937="","",属性中转表!$I$1&amp;(IF(VLOOKUP(B6937,属性中转表!A:G,7,FALSE)=0,0,VLOOKUP(VLOOKUP(B6937,属性中转表!A:G,7,FALSE),属性中转表!$K$2:$P$21,4,0)))+IFERROR(VLOOKUP(A6937,英雄数据表!A:K,IF(武魂!B6937&gt;=50,10,IF(武魂!B6937&gt;=25,6)),0),0))</f>
        <v>,"dpspro":100</v>
      </c>
      <c r="K6937" s="32" t="str">
        <f t="shared" si="461"/>
        <v>"atk":300,"hp":5000,"undpspro":100,"miankongpro":60,"dpspro":100</v>
      </c>
      <c r="L6937" s="20" t="str">
        <f>IF(B6937&gt;=50,VLOOKUP(A6937,英雄数据表!A:L,11,FALSE),IF(B6937&gt;=25,VLOOKUP(A6937,英雄数据表!A:L,7,0),""))</f>
        <v>"5204601004"</v>
      </c>
      <c r="M6937" s="20" t="str">
        <f>IFERROR(VLOOKUP(B6937,属性中转表!$K$2:$O$21,5,FALSE),"")</f>
        <v/>
      </c>
      <c r="N6937" s="20" t="str">
        <f>IF(B6937=25,VLOOKUP(A6937,英雄数据表!A:L,8,FALSE),IF(B6937=50,VLOOKUP(A6937,英雄数据表!A:L,12,0),""))</f>
        <v/>
      </c>
    </row>
    <row r="6938" spans="1:14" x14ac:dyDescent="0.3">
      <c r="A6938" s="20">
        <v>52046</v>
      </c>
      <c r="B6938" s="21">
        <f t="shared" si="458"/>
        <v>37</v>
      </c>
      <c r="C6938" s="21">
        <v>5</v>
      </c>
      <c r="D6938" s="21">
        <f>VLOOKUP(A6938,英雄数据表!A:D,4,0)</f>
        <v>5</v>
      </c>
      <c r="E6938" s="20" t="str">
        <f>VLOOKUP(A6938,英雄数据表!A:C,3,0)</f>
        <v>噩梦腕足</v>
      </c>
      <c r="F6938" s="20">
        <f t="shared" si="459"/>
        <v>52046</v>
      </c>
      <c r="G6938" s="20">
        <f t="shared" si="460"/>
        <v>52046</v>
      </c>
      <c r="H6938" s="21" t="str">
        <f>VLOOKUP(B6938,属性中转表!A:F,6,FALSE)</f>
        <v>"hp":116100,"atk":3225</v>
      </c>
      <c r="I6938" s="20" t="str">
        <f>IF(VLOOKUP(B6938,属性中转表!A:G,7,FALSE)=0,"",VLOOKUP(VLOOKUP(B6938,属性中转表!A:G,7,FALSE),属性中转表!$K$2:$P$21,6,0))&amp;IF(VLOOKUP(B6938,属性中转表!A:G,7,FALSE)&gt;=50,VLOOKUP(A6938,英雄数据表!A:K,9,0),IF(VLOOKUP(B6938,属性中转表!A:G,7,FALSE)&gt;=25,VLOOKUP(A6938,英雄数据表!A:K,5,0),""))</f>
        <v>"atk":300,"hp":5000,"undpspro":100,"miankongpro":60</v>
      </c>
      <c r="J6938" s="20" t="str">
        <f>IF(I6938="","",属性中转表!$I$1&amp;(IF(VLOOKUP(B6938,属性中转表!A:G,7,FALSE)=0,0,VLOOKUP(VLOOKUP(B6938,属性中转表!A:G,7,FALSE),属性中转表!$K$2:$P$21,4,0)))+IFERROR(VLOOKUP(A6938,英雄数据表!A:K,IF(武魂!B6938&gt;=50,10,IF(武魂!B6938&gt;=25,6)),0),0))</f>
        <v>,"dpspro":100</v>
      </c>
      <c r="K6938" s="32" t="str">
        <f t="shared" si="461"/>
        <v>"atk":300,"hp":5000,"undpspro":100,"miankongpro":60,"dpspro":100</v>
      </c>
      <c r="L6938" s="20" t="str">
        <f>IF(B6938&gt;=50,VLOOKUP(A6938,英雄数据表!A:L,11,FALSE),IF(B6938&gt;=25,VLOOKUP(A6938,英雄数据表!A:L,7,0),""))</f>
        <v>"5204601004"</v>
      </c>
      <c r="M6938" s="20" t="str">
        <f>IFERROR(VLOOKUP(B6938,属性中转表!$K$2:$O$21,5,FALSE),"")</f>
        <v/>
      </c>
      <c r="N6938" s="20" t="str">
        <f>IF(B6938=25,VLOOKUP(A6938,英雄数据表!A:L,8,FALSE),IF(B6938=50,VLOOKUP(A6938,英雄数据表!A:L,12,0),""))</f>
        <v/>
      </c>
    </row>
    <row r="6939" spans="1:14" x14ac:dyDescent="0.3">
      <c r="A6939" s="20">
        <v>52046</v>
      </c>
      <c r="B6939" s="21">
        <f t="shared" si="458"/>
        <v>38</v>
      </c>
      <c r="C6939" s="21">
        <v>5</v>
      </c>
      <c r="D6939" s="21">
        <f>VLOOKUP(A6939,英雄数据表!A:D,4,0)</f>
        <v>5</v>
      </c>
      <c r="E6939" s="20" t="str">
        <f>VLOOKUP(A6939,英雄数据表!A:C,3,0)</f>
        <v>噩梦腕足</v>
      </c>
      <c r="F6939" s="20">
        <f t="shared" si="459"/>
        <v>52046</v>
      </c>
      <c r="G6939" s="20">
        <f t="shared" si="460"/>
        <v>52046</v>
      </c>
      <c r="H6939" s="21" t="str">
        <f>VLOOKUP(B6939,属性中转表!A:F,6,FALSE)</f>
        <v>"hp":120600,"atk":3350</v>
      </c>
      <c r="I6939" s="20" t="str">
        <f>IF(VLOOKUP(B6939,属性中转表!A:G,7,FALSE)=0,"",VLOOKUP(VLOOKUP(B6939,属性中转表!A:G,7,FALSE),属性中转表!$K$2:$P$21,6,0))&amp;IF(VLOOKUP(B6939,属性中转表!A:G,7,FALSE)&gt;=50,VLOOKUP(A6939,英雄数据表!A:K,9,0),IF(VLOOKUP(B6939,属性中转表!A:G,7,FALSE)&gt;=25,VLOOKUP(A6939,英雄数据表!A:K,5,0),""))</f>
        <v>"atk":300,"hp":5000,"undpspro":100,"miankongpro":60</v>
      </c>
      <c r="J6939" s="20" t="str">
        <f>IF(I6939="","",属性中转表!$I$1&amp;(IF(VLOOKUP(B6939,属性中转表!A:G,7,FALSE)=0,0,VLOOKUP(VLOOKUP(B6939,属性中转表!A:G,7,FALSE),属性中转表!$K$2:$P$21,4,0)))+IFERROR(VLOOKUP(A6939,英雄数据表!A:K,IF(武魂!B6939&gt;=50,10,IF(武魂!B6939&gt;=25,6)),0),0))</f>
        <v>,"dpspro":100</v>
      </c>
      <c r="K6939" s="32" t="str">
        <f t="shared" si="461"/>
        <v>"atk":300,"hp":5000,"undpspro":100,"miankongpro":60,"dpspro":100</v>
      </c>
      <c r="L6939" s="20" t="str">
        <f>IF(B6939&gt;=50,VLOOKUP(A6939,英雄数据表!A:L,11,FALSE),IF(B6939&gt;=25,VLOOKUP(A6939,英雄数据表!A:L,7,0),""))</f>
        <v>"5204601004"</v>
      </c>
      <c r="M6939" s="20" t="str">
        <f>IFERROR(VLOOKUP(B6939,属性中转表!$K$2:$O$21,5,FALSE),"")</f>
        <v/>
      </c>
      <c r="N6939" s="20" t="str">
        <f>IF(B6939=25,VLOOKUP(A6939,英雄数据表!A:L,8,FALSE),IF(B6939=50,VLOOKUP(A6939,英雄数据表!A:L,12,0),""))</f>
        <v/>
      </c>
    </row>
    <row r="6940" spans="1:14" x14ac:dyDescent="0.3">
      <c r="A6940" s="20">
        <v>52046</v>
      </c>
      <c r="B6940" s="21">
        <f t="shared" si="458"/>
        <v>39</v>
      </c>
      <c r="C6940" s="21">
        <v>5</v>
      </c>
      <c r="D6940" s="21">
        <f>VLOOKUP(A6940,英雄数据表!A:D,4,0)</f>
        <v>5</v>
      </c>
      <c r="E6940" s="20" t="str">
        <f>VLOOKUP(A6940,英雄数据表!A:C,3,0)</f>
        <v>噩梦腕足</v>
      </c>
      <c r="F6940" s="20">
        <f t="shared" si="459"/>
        <v>52046</v>
      </c>
      <c r="G6940" s="20">
        <f t="shared" si="460"/>
        <v>52046</v>
      </c>
      <c r="H6940" s="21" t="str">
        <f>VLOOKUP(B6940,属性中转表!A:F,6,FALSE)</f>
        <v>"hp":125100,"atk":3475</v>
      </c>
      <c r="I6940" s="20" t="str">
        <f>IF(VLOOKUP(B6940,属性中转表!A:G,7,FALSE)=0,"",VLOOKUP(VLOOKUP(B6940,属性中转表!A:G,7,FALSE),属性中转表!$K$2:$P$21,6,0))&amp;IF(VLOOKUP(B6940,属性中转表!A:G,7,FALSE)&gt;=50,VLOOKUP(A6940,英雄数据表!A:K,9,0),IF(VLOOKUP(B6940,属性中转表!A:G,7,FALSE)&gt;=25,VLOOKUP(A6940,英雄数据表!A:K,5,0),""))</f>
        <v>"atk":300,"hp":5000,"undpspro":100,"miankongpro":60</v>
      </c>
      <c r="J6940" s="20" t="str">
        <f>IF(I6940="","",属性中转表!$I$1&amp;(IF(VLOOKUP(B6940,属性中转表!A:G,7,FALSE)=0,0,VLOOKUP(VLOOKUP(B6940,属性中转表!A:G,7,FALSE),属性中转表!$K$2:$P$21,4,0)))+IFERROR(VLOOKUP(A6940,英雄数据表!A:K,IF(武魂!B6940&gt;=50,10,IF(武魂!B6940&gt;=25,6)),0),0))</f>
        <v>,"dpspro":100</v>
      </c>
      <c r="K6940" s="32" t="str">
        <f t="shared" si="461"/>
        <v>"atk":300,"hp":5000,"undpspro":100,"miankongpro":60,"dpspro":100</v>
      </c>
      <c r="L6940" s="20" t="str">
        <f>IF(B6940&gt;=50,VLOOKUP(A6940,英雄数据表!A:L,11,FALSE),IF(B6940&gt;=25,VLOOKUP(A6940,英雄数据表!A:L,7,0),""))</f>
        <v>"5204601004"</v>
      </c>
      <c r="M6940" s="20" t="str">
        <f>IFERROR(VLOOKUP(B6940,属性中转表!$K$2:$O$21,5,FALSE),"")</f>
        <v/>
      </c>
      <c r="N6940" s="20" t="str">
        <f>IF(B6940=25,VLOOKUP(A6940,英雄数据表!A:L,8,FALSE),IF(B6940=50,VLOOKUP(A6940,英雄数据表!A:L,12,0),""))</f>
        <v/>
      </c>
    </row>
    <row r="6941" spans="1:14" x14ac:dyDescent="0.3">
      <c r="A6941" s="20">
        <v>52046</v>
      </c>
      <c r="B6941" s="21">
        <f t="shared" si="458"/>
        <v>40</v>
      </c>
      <c r="C6941" s="21">
        <v>5</v>
      </c>
      <c r="D6941" s="21">
        <f>VLOOKUP(A6941,英雄数据表!A:D,4,0)</f>
        <v>5</v>
      </c>
      <c r="E6941" s="20" t="str">
        <f>VLOOKUP(A6941,英雄数据表!A:C,3,0)</f>
        <v>噩梦腕足</v>
      </c>
      <c r="F6941" s="20">
        <f t="shared" si="459"/>
        <v>52046</v>
      </c>
      <c r="G6941" s="20">
        <f t="shared" si="460"/>
        <v>52046</v>
      </c>
      <c r="H6941" s="21" t="str">
        <f>VLOOKUP(B6941,属性中转表!A:F,6,FALSE)</f>
        <v>"hp":129600,"atk":3600</v>
      </c>
      <c r="I6941" s="20" t="str">
        <f>IF(VLOOKUP(B6941,属性中转表!A:G,7,FALSE)=0,"",VLOOKUP(VLOOKUP(B6941,属性中转表!A:G,7,FALSE),属性中转表!$K$2:$P$21,6,0))&amp;IF(VLOOKUP(B6941,属性中转表!A:G,7,FALSE)&gt;=50,VLOOKUP(A6941,英雄数据表!A:K,9,0),IF(VLOOKUP(B6941,属性中转表!A:G,7,FALSE)&gt;=25,VLOOKUP(A6941,英雄数据表!A:K,5,0),""))</f>
        <v>"atk":300,"hp":5000,"undpspro":100,"pvpdpspro":50,"miankongpro":60</v>
      </c>
      <c r="J6941" s="20" t="str">
        <f>IF(I6941="","",属性中转表!$I$1&amp;(IF(VLOOKUP(B6941,属性中转表!A:G,7,FALSE)=0,0,VLOOKUP(VLOOKUP(B6941,属性中转表!A:G,7,FALSE),属性中转表!$K$2:$P$21,4,0)))+IFERROR(VLOOKUP(A6941,英雄数据表!A:K,IF(武魂!B6941&gt;=50,10,IF(武魂!B6941&gt;=25,6)),0),0))</f>
        <v>,"dpspro":100</v>
      </c>
      <c r="K6941" s="32" t="str">
        <f t="shared" si="461"/>
        <v>"atk":300,"hp":5000,"undpspro":100,"pvpdpspro":50,"miankongpro":60,"dpspro":100</v>
      </c>
      <c r="L6941" s="20" t="str">
        <f>IF(B6941&gt;=50,VLOOKUP(A6941,英雄数据表!A:L,11,FALSE),IF(B6941&gt;=25,VLOOKUP(A6941,英雄数据表!A:L,7,0),""))</f>
        <v>"5204601004"</v>
      </c>
      <c r="M6941" s="20" t="str">
        <f>IFERROR(VLOOKUP(B6941,属性中转表!$K$2:$O$21,5,FALSE),"")</f>
        <v>"pvpdpspro":50</v>
      </c>
      <c r="N6941" s="20" t="str">
        <f>IF(B6941=25,VLOOKUP(A6941,英雄数据表!A:L,8,FALSE),IF(B6941=50,VLOOKUP(A6941,英雄数据表!A:L,12,0),""))</f>
        <v/>
      </c>
    </row>
    <row r="6942" spans="1:14" x14ac:dyDescent="0.3">
      <c r="A6942" s="20">
        <v>52046</v>
      </c>
      <c r="B6942" s="21">
        <f t="shared" si="458"/>
        <v>41</v>
      </c>
      <c r="C6942" s="21">
        <v>5</v>
      </c>
      <c r="D6942" s="21">
        <f>VLOOKUP(A6942,英雄数据表!A:D,4,0)</f>
        <v>5</v>
      </c>
      <c r="E6942" s="20" t="str">
        <f>VLOOKUP(A6942,英雄数据表!A:C,3,0)</f>
        <v>噩梦腕足</v>
      </c>
      <c r="F6942" s="20">
        <f t="shared" si="459"/>
        <v>52046</v>
      </c>
      <c r="G6942" s="20">
        <f t="shared" si="460"/>
        <v>52046</v>
      </c>
      <c r="H6942" s="21" t="str">
        <f>VLOOKUP(B6942,属性中转表!A:F,6,FALSE)</f>
        <v>"hp":135000,"atk":3750</v>
      </c>
      <c r="I6942" s="20" t="str">
        <f>IF(VLOOKUP(B6942,属性中转表!A:G,7,FALSE)=0,"",VLOOKUP(VLOOKUP(B6942,属性中转表!A:G,7,FALSE),属性中转表!$K$2:$P$21,6,0))&amp;IF(VLOOKUP(B6942,属性中转表!A:G,7,FALSE)&gt;=50,VLOOKUP(A6942,英雄数据表!A:K,9,0),IF(VLOOKUP(B6942,属性中转表!A:G,7,FALSE)&gt;=25,VLOOKUP(A6942,英雄数据表!A:K,5,0),""))</f>
        <v>"atk":300,"hp":5000,"undpspro":100,"pvpdpspro":50,"miankongpro":60</v>
      </c>
      <c r="J6942" s="20" t="str">
        <f>IF(I6942="","",属性中转表!$I$1&amp;(IF(VLOOKUP(B6942,属性中转表!A:G,7,FALSE)=0,0,VLOOKUP(VLOOKUP(B6942,属性中转表!A:G,7,FALSE),属性中转表!$K$2:$P$21,4,0)))+IFERROR(VLOOKUP(A6942,英雄数据表!A:K,IF(武魂!B6942&gt;=50,10,IF(武魂!B6942&gt;=25,6)),0),0))</f>
        <v>,"dpspro":100</v>
      </c>
      <c r="K6942" s="32" t="str">
        <f t="shared" si="461"/>
        <v>"atk":300,"hp":5000,"undpspro":100,"pvpdpspro":50,"miankongpro":60,"dpspro":100</v>
      </c>
      <c r="L6942" s="20" t="str">
        <f>IF(B6942&gt;=50,VLOOKUP(A6942,英雄数据表!A:L,11,FALSE),IF(B6942&gt;=25,VLOOKUP(A6942,英雄数据表!A:L,7,0),""))</f>
        <v>"5204601004"</v>
      </c>
      <c r="M6942" s="20" t="str">
        <f>IFERROR(VLOOKUP(B6942,属性中转表!$K$2:$O$21,5,FALSE),"")</f>
        <v/>
      </c>
      <c r="N6942" s="20" t="str">
        <f>IF(B6942=25,VLOOKUP(A6942,英雄数据表!A:L,8,FALSE),IF(B6942=50,VLOOKUP(A6942,英雄数据表!A:L,12,0),""))</f>
        <v/>
      </c>
    </row>
    <row r="6943" spans="1:14" x14ac:dyDescent="0.3">
      <c r="A6943" s="20">
        <v>52046</v>
      </c>
      <c r="B6943" s="21">
        <f t="shared" si="458"/>
        <v>42</v>
      </c>
      <c r="C6943" s="21">
        <v>5</v>
      </c>
      <c r="D6943" s="21">
        <f>VLOOKUP(A6943,英雄数据表!A:D,4,0)</f>
        <v>5</v>
      </c>
      <c r="E6943" s="20" t="str">
        <f>VLOOKUP(A6943,英雄数据表!A:C,3,0)</f>
        <v>噩梦腕足</v>
      </c>
      <c r="F6943" s="20">
        <f t="shared" si="459"/>
        <v>52046</v>
      </c>
      <c r="G6943" s="20">
        <f t="shared" si="460"/>
        <v>52046</v>
      </c>
      <c r="H6943" s="21" t="str">
        <f>VLOOKUP(B6943,属性中转表!A:F,6,FALSE)</f>
        <v>"hp":140400,"atk":3900</v>
      </c>
      <c r="I6943" s="20" t="str">
        <f>IF(VLOOKUP(B6943,属性中转表!A:G,7,FALSE)=0,"",VLOOKUP(VLOOKUP(B6943,属性中转表!A:G,7,FALSE),属性中转表!$K$2:$P$21,6,0))&amp;IF(VLOOKUP(B6943,属性中转表!A:G,7,FALSE)&gt;=50,VLOOKUP(A6943,英雄数据表!A:K,9,0),IF(VLOOKUP(B6943,属性中转表!A:G,7,FALSE)&gt;=25,VLOOKUP(A6943,英雄数据表!A:K,5,0),""))</f>
        <v>"atk":300,"hp":5000,"undpspro":100,"pvpdpspro":50,"miankongpro":60</v>
      </c>
      <c r="J6943" s="20" t="str">
        <f>IF(I6943="","",属性中转表!$I$1&amp;(IF(VLOOKUP(B6943,属性中转表!A:G,7,FALSE)=0,0,VLOOKUP(VLOOKUP(B6943,属性中转表!A:G,7,FALSE),属性中转表!$K$2:$P$21,4,0)))+IFERROR(VLOOKUP(A6943,英雄数据表!A:K,IF(武魂!B6943&gt;=50,10,IF(武魂!B6943&gt;=25,6)),0),0))</f>
        <v>,"dpspro":100</v>
      </c>
      <c r="K6943" s="32" t="str">
        <f t="shared" si="461"/>
        <v>"atk":300,"hp":5000,"undpspro":100,"pvpdpspro":50,"miankongpro":60,"dpspro":100</v>
      </c>
      <c r="L6943" s="20" t="str">
        <f>IF(B6943&gt;=50,VLOOKUP(A6943,英雄数据表!A:L,11,FALSE),IF(B6943&gt;=25,VLOOKUP(A6943,英雄数据表!A:L,7,0),""))</f>
        <v>"5204601004"</v>
      </c>
      <c r="M6943" s="20" t="str">
        <f>IFERROR(VLOOKUP(B6943,属性中转表!$K$2:$O$21,5,FALSE),"")</f>
        <v/>
      </c>
      <c r="N6943" s="20" t="str">
        <f>IF(B6943=25,VLOOKUP(A6943,英雄数据表!A:L,8,FALSE),IF(B6943=50,VLOOKUP(A6943,英雄数据表!A:L,12,0),""))</f>
        <v/>
      </c>
    </row>
    <row r="6944" spans="1:14" x14ac:dyDescent="0.3">
      <c r="A6944" s="20">
        <v>52046</v>
      </c>
      <c r="B6944" s="21">
        <f t="shared" si="458"/>
        <v>43</v>
      </c>
      <c r="C6944" s="21">
        <v>5</v>
      </c>
      <c r="D6944" s="21">
        <f>VLOOKUP(A6944,英雄数据表!A:D,4,0)</f>
        <v>5</v>
      </c>
      <c r="E6944" s="20" t="str">
        <f>VLOOKUP(A6944,英雄数据表!A:C,3,0)</f>
        <v>噩梦腕足</v>
      </c>
      <c r="F6944" s="20">
        <f t="shared" si="459"/>
        <v>52046</v>
      </c>
      <c r="G6944" s="20">
        <f t="shared" si="460"/>
        <v>52046</v>
      </c>
      <c r="H6944" s="21" t="str">
        <f>VLOOKUP(B6944,属性中转表!A:F,6,FALSE)</f>
        <v>"hp":145800,"atk":4050</v>
      </c>
      <c r="I6944" s="20" t="str">
        <f>IF(VLOOKUP(B6944,属性中转表!A:G,7,FALSE)=0,"",VLOOKUP(VLOOKUP(B6944,属性中转表!A:G,7,FALSE),属性中转表!$K$2:$P$21,6,0))&amp;IF(VLOOKUP(B6944,属性中转表!A:G,7,FALSE)&gt;=50,VLOOKUP(A6944,英雄数据表!A:K,9,0),IF(VLOOKUP(B6944,属性中转表!A:G,7,FALSE)&gt;=25,VLOOKUP(A6944,英雄数据表!A:K,5,0),""))</f>
        <v>"atk":300,"hp":5000,"undpspro":100,"pvpdpspro":50,"miankongpro":60</v>
      </c>
      <c r="J6944" s="20" t="str">
        <f>IF(I6944="","",属性中转表!$I$1&amp;(IF(VLOOKUP(B6944,属性中转表!A:G,7,FALSE)=0,0,VLOOKUP(VLOOKUP(B6944,属性中转表!A:G,7,FALSE),属性中转表!$K$2:$P$21,4,0)))+IFERROR(VLOOKUP(A6944,英雄数据表!A:K,IF(武魂!B6944&gt;=50,10,IF(武魂!B6944&gt;=25,6)),0),0))</f>
        <v>,"dpspro":100</v>
      </c>
      <c r="K6944" s="32" t="str">
        <f t="shared" si="461"/>
        <v>"atk":300,"hp":5000,"undpspro":100,"pvpdpspro":50,"miankongpro":60,"dpspro":100</v>
      </c>
      <c r="L6944" s="20" t="str">
        <f>IF(B6944&gt;=50,VLOOKUP(A6944,英雄数据表!A:L,11,FALSE),IF(B6944&gt;=25,VLOOKUP(A6944,英雄数据表!A:L,7,0),""))</f>
        <v>"5204601004"</v>
      </c>
      <c r="M6944" s="20" t="str">
        <f>IFERROR(VLOOKUP(B6944,属性中转表!$K$2:$O$21,5,FALSE),"")</f>
        <v/>
      </c>
      <c r="N6944" s="20" t="str">
        <f>IF(B6944=25,VLOOKUP(A6944,英雄数据表!A:L,8,FALSE),IF(B6944=50,VLOOKUP(A6944,英雄数据表!A:L,12,0),""))</f>
        <v/>
      </c>
    </row>
    <row r="6945" spans="1:14" x14ac:dyDescent="0.3">
      <c r="A6945" s="20">
        <v>52046</v>
      </c>
      <c r="B6945" s="21">
        <f t="shared" si="458"/>
        <v>44</v>
      </c>
      <c r="C6945" s="21">
        <v>5</v>
      </c>
      <c r="D6945" s="21">
        <f>VLOOKUP(A6945,英雄数据表!A:D,4,0)</f>
        <v>5</v>
      </c>
      <c r="E6945" s="20" t="str">
        <f>VLOOKUP(A6945,英雄数据表!A:C,3,0)</f>
        <v>噩梦腕足</v>
      </c>
      <c r="F6945" s="20">
        <f t="shared" si="459"/>
        <v>52046</v>
      </c>
      <c r="G6945" s="20">
        <f t="shared" si="460"/>
        <v>52046</v>
      </c>
      <c r="H6945" s="21" t="str">
        <f>VLOOKUP(B6945,属性中转表!A:F,6,FALSE)</f>
        <v>"hp":151200,"atk":4200</v>
      </c>
      <c r="I6945" s="20" t="str">
        <f>IF(VLOOKUP(B6945,属性中转表!A:G,7,FALSE)=0,"",VLOOKUP(VLOOKUP(B6945,属性中转表!A:G,7,FALSE),属性中转表!$K$2:$P$21,6,0))&amp;IF(VLOOKUP(B6945,属性中转表!A:G,7,FALSE)&gt;=50,VLOOKUP(A6945,英雄数据表!A:K,9,0),IF(VLOOKUP(B6945,属性中转表!A:G,7,FALSE)&gt;=25,VLOOKUP(A6945,英雄数据表!A:K,5,0),""))</f>
        <v>"atk":300,"hp":5000,"undpspro":100,"pvpdpspro":50,"miankongpro":60</v>
      </c>
      <c r="J6945" s="20" t="str">
        <f>IF(I6945="","",属性中转表!$I$1&amp;(IF(VLOOKUP(B6945,属性中转表!A:G,7,FALSE)=0,0,VLOOKUP(VLOOKUP(B6945,属性中转表!A:G,7,FALSE),属性中转表!$K$2:$P$21,4,0)))+IFERROR(VLOOKUP(A6945,英雄数据表!A:K,IF(武魂!B6945&gt;=50,10,IF(武魂!B6945&gt;=25,6)),0),0))</f>
        <v>,"dpspro":100</v>
      </c>
      <c r="K6945" s="32" t="str">
        <f t="shared" si="461"/>
        <v>"atk":300,"hp":5000,"undpspro":100,"pvpdpspro":50,"miankongpro":60,"dpspro":100</v>
      </c>
      <c r="L6945" s="20" t="str">
        <f>IF(B6945&gt;=50,VLOOKUP(A6945,英雄数据表!A:L,11,FALSE),IF(B6945&gt;=25,VLOOKUP(A6945,英雄数据表!A:L,7,0),""))</f>
        <v>"5204601004"</v>
      </c>
      <c r="M6945" s="20" t="str">
        <f>IFERROR(VLOOKUP(B6945,属性中转表!$K$2:$O$21,5,FALSE),"")</f>
        <v/>
      </c>
      <c r="N6945" s="20" t="str">
        <f>IF(B6945=25,VLOOKUP(A6945,英雄数据表!A:L,8,FALSE),IF(B6945=50,VLOOKUP(A6945,英雄数据表!A:L,12,0),""))</f>
        <v/>
      </c>
    </row>
    <row r="6946" spans="1:14" x14ac:dyDescent="0.3">
      <c r="A6946" s="20">
        <v>52046</v>
      </c>
      <c r="B6946" s="21">
        <f t="shared" si="458"/>
        <v>45</v>
      </c>
      <c r="C6946" s="21">
        <v>5</v>
      </c>
      <c r="D6946" s="21">
        <f>VLOOKUP(A6946,英雄数据表!A:D,4,0)</f>
        <v>5</v>
      </c>
      <c r="E6946" s="20" t="str">
        <f>VLOOKUP(A6946,英雄数据表!A:C,3,0)</f>
        <v>噩梦腕足</v>
      </c>
      <c r="F6946" s="20">
        <f t="shared" si="459"/>
        <v>52046</v>
      </c>
      <c r="G6946" s="20">
        <f t="shared" si="460"/>
        <v>52046</v>
      </c>
      <c r="H6946" s="21" t="str">
        <f>VLOOKUP(B6946,属性中转表!A:F,6,FALSE)</f>
        <v>"hp":156600,"atk":4350</v>
      </c>
      <c r="I6946" s="20" t="str">
        <f>IF(VLOOKUP(B6946,属性中转表!A:G,7,FALSE)=0,"",VLOOKUP(VLOOKUP(B6946,属性中转表!A:G,7,FALSE),属性中转表!$K$2:$P$21,6,0))&amp;IF(VLOOKUP(B6946,属性中转表!A:G,7,FALSE)&gt;=50,VLOOKUP(A6946,英雄数据表!A:K,9,0),IF(VLOOKUP(B6946,属性中转表!A:G,7,FALSE)&gt;=25,VLOOKUP(A6946,英雄数据表!A:K,5,0),""))</f>
        <v>"atk":300,"hp":5000,"undpspro":100,"pvpdpspro":50,"pvpundpspro":50,"miankongpro":60</v>
      </c>
      <c r="J6946" s="20" t="str">
        <f>IF(I6946="","",属性中转表!$I$1&amp;(IF(VLOOKUP(B6946,属性中转表!A:G,7,FALSE)=0,0,VLOOKUP(VLOOKUP(B6946,属性中转表!A:G,7,FALSE),属性中转表!$K$2:$P$21,4,0)))+IFERROR(VLOOKUP(A6946,英雄数据表!A:K,IF(武魂!B6946&gt;=50,10,IF(武魂!B6946&gt;=25,6)),0),0))</f>
        <v>,"dpspro":100</v>
      </c>
      <c r="K6946" s="32" t="str">
        <f t="shared" si="461"/>
        <v>"atk":300,"hp":5000,"undpspro":100,"pvpdpspro":50,"pvpundpspro":50,"miankongpro":60,"dpspro":100</v>
      </c>
      <c r="L6946" s="20" t="str">
        <f>IF(B6946&gt;=50,VLOOKUP(A6946,英雄数据表!A:L,11,FALSE),IF(B6946&gt;=25,VLOOKUP(A6946,英雄数据表!A:L,7,0),""))</f>
        <v>"5204601004"</v>
      </c>
      <c r="M6946" s="20" t="str">
        <f>IFERROR(VLOOKUP(B6946,属性中转表!$K$2:$O$21,5,FALSE),"")</f>
        <v>"pvpundpspro":50</v>
      </c>
      <c r="N6946" s="20" t="str">
        <f>IF(B6946=25,VLOOKUP(A6946,英雄数据表!A:L,8,FALSE),IF(B6946=50,VLOOKUP(A6946,英雄数据表!A:L,12,0),""))</f>
        <v/>
      </c>
    </row>
    <row r="6947" spans="1:14" x14ac:dyDescent="0.3">
      <c r="A6947" s="20">
        <v>52046</v>
      </c>
      <c r="B6947" s="21">
        <f t="shared" si="458"/>
        <v>46</v>
      </c>
      <c r="C6947" s="21">
        <v>5</v>
      </c>
      <c r="D6947" s="21">
        <f>VLOOKUP(A6947,英雄数据表!A:D,4,0)</f>
        <v>5</v>
      </c>
      <c r="E6947" s="20" t="str">
        <f>VLOOKUP(A6947,英雄数据表!A:C,3,0)</f>
        <v>噩梦腕足</v>
      </c>
      <c r="F6947" s="20">
        <f t="shared" si="459"/>
        <v>52046</v>
      </c>
      <c r="G6947" s="20">
        <f t="shared" si="460"/>
        <v>52046</v>
      </c>
      <c r="H6947" s="21" t="str">
        <f>VLOOKUP(B6947,属性中转表!A:F,6,FALSE)</f>
        <v>"hp":162000,"atk":4500</v>
      </c>
      <c r="I6947" s="20" t="str">
        <f>IF(VLOOKUP(B6947,属性中转表!A:G,7,FALSE)=0,"",VLOOKUP(VLOOKUP(B6947,属性中转表!A:G,7,FALSE),属性中转表!$K$2:$P$21,6,0))&amp;IF(VLOOKUP(B6947,属性中转表!A:G,7,FALSE)&gt;=50,VLOOKUP(A6947,英雄数据表!A:K,9,0),IF(VLOOKUP(B6947,属性中转表!A:G,7,FALSE)&gt;=25,VLOOKUP(A6947,英雄数据表!A:K,5,0),""))</f>
        <v>"atk":300,"hp":5000,"undpspro":100,"pvpdpspro":50,"pvpundpspro":50,"miankongpro":60</v>
      </c>
      <c r="J6947" s="20" t="str">
        <f>IF(I6947="","",属性中转表!$I$1&amp;(IF(VLOOKUP(B6947,属性中转表!A:G,7,FALSE)=0,0,VLOOKUP(VLOOKUP(B6947,属性中转表!A:G,7,FALSE),属性中转表!$K$2:$P$21,4,0)))+IFERROR(VLOOKUP(A6947,英雄数据表!A:K,IF(武魂!B6947&gt;=50,10,IF(武魂!B6947&gt;=25,6)),0),0))</f>
        <v>,"dpspro":100</v>
      </c>
      <c r="K6947" s="32" t="str">
        <f t="shared" si="461"/>
        <v>"atk":300,"hp":5000,"undpspro":100,"pvpdpspro":50,"pvpundpspro":50,"miankongpro":60,"dpspro":100</v>
      </c>
      <c r="L6947" s="20" t="str">
        <f>IF(B6947&gt;=50,VLOOKUP(A6947,英雄数据表!A:L,11,FALSE),IF(B6947&gt;=25,VLOOKUP(A6947,英雄数据表!A:L,7,0),""))</f>
        <v>"5204601004"</v>
      </c>
      <c r="M6947" s="20" t="str">
        <f>IFERROR(VLOOKUP(B6947,属性中转表!$K$2:$O$21,5,FALSE),"")</f>
        <v/>
      </c>
      <c r="N6947" s="20" t="str">
        <f>IF(B6947=25,VLOOKUP(A6947,英雄数据表!A:L,8,FALSE),IF(B6947=50,VLOOKUP(A6947,英雄数据表!A:L,12,0),""))</f>
        <v/>
      </c>
    </row>
    <row r="6948" spans="1:14" x14ac:dyDescent="0.3">
      <c r="A6948" s="20">
        <v>52046</v>
      </c>
      <c r="B6948" s="21">
        <f t="shared" si="458"/>
        <v>47</v>
      </c>
      <c r="C6948" s="21">
        <v>5</v>
      </c>
      <c r="D6948" s="21">
        <f>VLOOKUP(A6948,英雄数据表!A:D,4,0)</f>
        <v>5</v>
      </c>
      <c r="E6948" s="20" t="str">
        <f>VLOOKUP(A6948,英雄数据表!A:C,3,0)</f>
        <v>噩梦腕足</v>
      </c>
      <c r="F6948" s="20">
        <f t="shared" si="459"/>
        <v>52046</v>
      </c>
      <c r="G6948" s="20">
        <f t="shared" si="460"/>
        <v>52046</v>
      </c>
      <c r="H6948" s="21" t="str">
        <f>VLOOKUP(B6948,属性中转表!A:F,6,FALSE)</f>
        <v>"hp":167400,"atk":4650</v>
      </c>
      <c r="I6948" s="20" t="str">
        <f>IF(VLOOKUP(B6948,属性中转表!A:G,7,FALSE)=0,"",VLOOKUP(VLOOKUP(B6948,属性中转表!A:G,7,FALSE),属性中转表!$K$2:$P$21,6,0))&amp;IF(VLOOKUP(B6948,属性中转表!A:G,7,FALSE)&gt;=50,VLOOKUP(A6948,英雄数据表!A:K,9,0),IF(VLOOKUP(B6948,属性中转表!A:G,7,FALSE)&gt;=25,VLOOKUP(A6948,英雄数据表!A:K,5,0),""))</f>
        <v>"atk":300,"hp":5000,"undpspro":100,"pvpdpspro":50,"pvpundpspro":50,"miankongpro":60</v>
      </c>
      <c r="J6948" s="20" t="str">
        <f>IF(I6948="","",属性中转表!$I$1&amp;(IF(VLOOKUP(B6948,属性中转表!A:G,7,FALSE)=0,0,VLOOKUP(VLOOKUP(B6948,属性中转表!A:G,7,FALSE),属性中转表!$K$2:$P$21,4,0)))+IFERROR(VLOOKUP(A6948,英雄数据表!A:K,IF(武魂!B6948&gt;=50,10,IF(武魂!B6948&gt;=25,6)),0),0))</f>
        <v>,"dpspro":100</v>
      </c>
      <c r="K6948" s="32" t="str">
        <f t="shared" si="461"/>
        <v>"atk":300,"hp":5000,"undpspro":100,"pvpdpspro":50,"pvpundpspro":50,"miankongpro":60,"dpspro":100</v>
      </c>
      <c r="L6948" s="20" t="str">
        <f>IF(B6948&gt;=50,VLOOKUP(A6948,英雄数据表!A:L,11,FALSE),IF(B6948&gt;=25,VLOOKUP(A6948,英雄数据表!A:L,7,0),""))</f>
        <v>"5204601004"</v>
      </c>
      <c r="M6948" s="20" t="str">
        <f>IFERROR(VLOOKUP(B6948,属性中转表!$K$2:$O$21,5,FALSE),"")</f>
        <v/>
      </c>
      <c r="N6948" s="20" t="str">
        <f>IF(B6948=25,VLOOKUP(A6948,英雄数据表!A:L,8,FALSE),IF(B6948=50,VLOOKUP(A6948,英雄数据表!A:L,12,0),""))</f>
        <v/>
      </c>
    </row>
    <row r="6949" spans="1:14" x14ac:dyDescent="0.3">
      <c r="A6949" s="20">
        <v>52046</v>
      </c>
      <c r="B6949" s="21">
        <f t="shared" si="458"/>
        <v>48</v>
      </c>
      <c r="C6949" s="21">
        <v>5</v>
      </c>
      <c r="D6949" s="21">
        <f>VLOOKUP(A6949,英雄数据表!A:D,4,0)</f>
        <v>5</v>
      </c>
      <c r="E6949" s="20" t="str">
        <f>VLOOKUP(A6949,英雄数据表!A:C,3,0)</f>
        <v>噩梦腕足</v>
      </c>
      <c r="F6949" s="20">
        <f t="shared" si="459"/>
        <v>52046</v>
      </c>
      <c r="G6949" s="20">
        <f t="shared" si="460"/>
        <v>52046</v>
      </c>
      <c r="H6949" s="21" t="str">
        <f>VLOOKUP(B6949,属性中转表!A:F,6,FALSE)</f>
        <v>"hp":172800,"atk":4800</v>
      </c>
      <c r="I6949" s="20" t="str">
        <f>IF(VLOOKUP(B6949,属性中转表!A:G,7,FALSE)=0,"",VLOOKUP(VLOOKUP(B6949,属性中转表!A:G,7,FALSE),属性中转表!$K$2:$P$21,6,0))&amp;IF(VLOOKUP(B6949,属性中转表!A:G,7,FALSE)&gt;=50,VLOOKUP(A6949,英雄数据表!A:K,9,0),IF(VLOOKUP(B6949,属性中转表!A:G,7,FALSE)&gt;=25,VLOOKUP(A6949,英雄数据表!A:K,5,0),""))</f>
        <v>"atk":300,"hp":5000,"undpspro":100,"pvpdpspro":50,"pvpundpspro":50,"miankongpro":60</v>
      </c>
      <c r="J6949" s="20" t="str">
        <f>IF(I6949="","",属性中转表!$I$1&amp;(IF(VLOOKUP(B6949,属性中转表!A:G,7,FALSE)=0,0,VLOOKUP(VLOOKUP(B6949,属性中转表!A:G,7,FALSE),属性中转表!$K$2:$P$21,4,0)))+IFERROR(VLOOKUP(A6949,英雄数据表!A:K,IF(武魂!B6949&gt;=50,10,IF(武魂!B6949&gt;=25,6)),0),0))</f>
        <v>,"dpspro":100</v>
      </c>
      <c r="K6949" s="32" t="str">
        <f t="shared" si="461"/>
        <v>"atk":300,"hp":5000,"undpspro":100,"pvpdpspro":50,"pvpundpspro":50,"miankongpro":60,"dpspro":100</v>
      </c>
      <c r="L6949" s="20" t="str">
        <f>IF(B6949&gt;=50,VLOOKUP(A6949,英雄数据表!A:L,11,FALSE),IF(B6949&gt;=25,VLOOKUP(A6949,英雄数据表!A:L,7,0),""))</f>
        <v>"5204601004"</v>
      </c>
      <c r="M6949" s="20" t="str">
        <f>IFERROR(VLOOKUP(B6949,属性中转表!$K$2:$O$21,5,FALSE),"")</f>
        <v/>
      </c>
      <c r="N6949" s="20" t="str">
        <f>IF(B6949=25,VLOOKUP(A6949,英雄数据表!A:L,8,FALSE),IF(B6949=50,VLOOKUP(A6949,英雄数据表!A:L,12,0),""))</f>
        <v/>
      </c>
    </row>
    <row r="6950" spans="1:14" x14ac:dyDescent="0.3">
      <c r="A6950" s="20">
        <v>52046</v>
      </c>
      <c r="B6950" s="21">
        <f t="shared" si="458"/>
        <v>49</v>
      </c>
      <c r="C6950" s="21">
        <v>5</v>
      </c>
      <c r="D6950" s="21">
        <f>VLOOKUP(A6950,英雄数据表!A:D,4,0)</f>
        <v>5</v>
      </c>
      <c r="E6950" s="20" t="str">
        <f>VLOOKUP(A6950,英雄数据表!A:C,3,0)</f>
        <v>噩梦腕足</v>
      </c>
      <c r="F6950" s="20">
        <f t="shared" si="459"/>
        <v>52046</v>
      </c>
      <c r="G6950" s="20">
        <f t="shared" si="460"/>
        <v>52046</v>
      </c>
      <c r="H6950" s="21" t="str">
        <f>VLOOKUP(B6950,属性中转表!A:F,6,FALSE)</f>
        <v>"hp":178200,"atk":4950</v>
      </c>
      <c r="I6950" s="20" t="str">
        <f>IF(VLOOKUP(B6950,属性中转表!A:G,7,FALSE)=0,"",VLOOKUP(VLOOKUP(B6950,属性中转表!A:G,7,FALSE),属性中转表!$K$2:$P$21,6,0))&amp;IF(VLOOKUP(B6950,属性中转表!A:G,7,FALSE)&gt;=50,VLOOKUP(A6950,英雄数据表!A:K,9,0),IF(VLOOKUP(B6950,属性中转表!A:G,7,FALSE)&gt;=25,VLOOKUP(A6950,英雄数据表!A:K,5,0),""))</f>
        <v>"atk":300,"hp":5000,"undpspro":100,"pvpdpspro":50,"pvpundpspro":50,"miankongpro":60</v>
      </c>
      <c r="J6950" s="20" t="str">
        <f>IF(I6950="","",属性中转表!$I$1&amp;(IF(VLOOKUP(B6950,属性中转表!A:G,7,FALSE)=0,0,VLOOKUP(VLOOKUP(B6950,属性中转表!A:G,7,FALSE),属性中转表!$K$2:$P$21,4,0)))+IFERROR(VLOOKUP(A6950,英雄数据表!A:K,IF(武魂!B6950&gt;=50,10,IF(武魂!B6950&gt;=25,6)),0),0))</f>
        <v>,"dpspro":100</v>
      </c>
      <c r="K6950" s="32" t="str">
        <f t="shared" si="461"/>
        <v>"atk":300,"hp":5000,"undpspro":100,"pvpdpspro":50,"pvpundpspro":50,"miankongpro":60,"dpspro":100</v>
      </c>
      <c r="L6950" s="20" t="str">
        <f>IF(B6950&gt;=50,VLOOKUP(A6950,英雄数据表!A:L,11,FALSE),IF(B6950&gt;=25,VLOOKUP(A6950,英雄数据表!A:L,7,0),""))</f>
        <v>"5204601004"</v>
      </c>
      <c r="M6950" s="20" t="str">
        <f>IFERROR(VLOOKUP(B6950,属性中转表!$K$2:$O$21,5,FALSE),"")</f>
        <v/>
      </c>
      <c r="N6950" s="20" t="str">
        <f>IF(B6950=25,VLOOKUP(A6950,英雄数据表!A:L,8,FALSE),IF(B6950=50,VLOOKUP(A6950,英雄数据表!A:L,12,0),""))</f>
        <v/>
      </c>
    </row>
    <row r="6951" spans="1:14" x14ac:dyDescent="0.3">
      <c r="A6951" s="20">
        <v>52046</v>
      </c>
      <c r="B6951" s="21">
        <f t="shared" si="458"/>
        <v>50</v>
      </c>
      <c r="C6951" s="21">
        <v>5</v>
      </c>
      <c r="D6951" s="21">
        <f>VLOOKUP(A6951,英雄数据表!A:D,4,0)</f>
        <v>5</v>
      </c>
      <c r="E6951" s="20" t="str">
        <f>VLOOKUP(A6951,英雄数据表!A:C,3,0)</f>
        <v>噩梦腕足</v>
      </c>
      <c r="F6951" s="20">
        <f t="shared" si="459"/>
        <v>52046</v>
      </c>
      <c r="G6951" s="20">
        <f t="shared" si="460"/>
        <v>52046</v>
      </c>
      <c r="H6951" s="21" t="str">
        <f>VLOOKUP(B6951,属性中转表!A:F,6,FALSE)</f>
        <v>"hp":183600,"atk":5100</v>
      </c>
      <c r="I6951" s="20" t="str">
        <f>IF(VLOOKUP(B6951,属性中转表!A:G,7,FALSE)=0,"",VLOOKUP(VLOOKUP(B6951,属性中转表!A:G,7,FALSE),属性中转表!$K$2:$P$21,6,0))&amp;IF(VLOOKUP(B6951,属性中转表!A:G,7,FALSE)&gt;=50,VLOOKUP(A6951,英雄数据表!A:K,9,0),IF(VLOOKUP(B6951,属性中转表!A:G,7,FALSE)&gt;=25,VLOOKUP(A6951,英雄数据表!A:K,5,0),""))</f>
        <v>"atk":300,"hp":5000,"undpspro":100,"pvpdpspro":50,"pvpundpspro":50,"miankongpro":100</v>
      </c>
      <c r="J6951" s="20" t="str">
        <f>IF(I6951="","",属性中转表!$I$1&amp;(IF(VLOOKUP(B6951,属性中转表!A:G,7,FALSE)=0,0,VLOOKUP(VLOOKUP(B6951,属性中转表!A:G,7,FALSE),属性中转表!$K$2:$P$21,4,0)))+IFERROR(VLOOKUP(A6951,英雄数据表!A:K,IF(武魂!B6951&gt;=50,10,IF(武魂!B6951&gt;=25,6)),0),0))</f>
        <v>,"dpspro":100</v>
      </c>
      <c r="K6951" s="32" t="str">
        <f t="shared" si="461"/>
        <v>"atk":300,"hp":5000,"undpspro":100,"pvpdpspro":50,"pvpundpspro":50,"miankongpro":100,"dpspro":100</v>
      </c>
      <c r="L6951" s="20" t="str">
        <f>IF(B6951&gt;=50,VLOOKUP(A6951,英雄数据表!A:L,11,FALSE),IF(B6951&gt;=25,VLOOKUP(A6951,英雄数据表!A:L,7,0),""))</f>
        <v>"5204602004"</v>
      </c>
      <c r="M6951" s="20" t="str">
        <f>IFERROR(VLOOKUP(B6951,属性中转表!$K$2:$O$21,5,FALSE),"")</f>
        <v/>
      </c>
      <c r="N6951" s="20" t="str">
        <f>IF(B6951=25,VLOOKUP(A6951,英雄数据表!A:L,8,FALSE),IF(B6951=50,VLOOKUP(A6951,英雄数据表!A:L,12,0),""))</f>
        <v>帕米尔隆免控增加10%，敌方每有一个存活英雄，技能伤害提升10%</v>
      </c>
    </row>
    <row r="6952" spans="1:14" x14ac:dyDescent="0.3">
      <c r="A6952" s="20">
        <v>52046</v>
      </c>
      <c r="B6952" s="21">
        <f t="shared" si="458"/>
        <v>51</v>
      </c>
      <c r="C6952" s="21">
        <v>5</v>
      </c>
      <c r="D6952" s="21">
        <f>VLOOKUP(A6952,英雄数据表!A:D,4,0)</f>
        <v>5</v>
      </c>
      <c r="E6952" s="20" t="str">
        <f>VLOOKUP(A6952,英雄数据表!A:C,3,0)</f>
        <v>噩梦腕足</v>
      </c>
      <c r="F6952" s="20">
        <f t="shared" si="459"/>
        <v>52046</v>
      </c>
      <c r="G6952" s="20">
        <f t="shared" si="460"/>
        <v>52046</v>
      </c>
      <c r="H6952" s="21" t="str">
        <f>VLOOKUP(B6952,属性中转表!A:F,6,FALSE)</f>
        <v>"hp":189000,"atk":5250</v>
      </c>
      <c r="I6952" s="20" t="str">
        <f>IF(VLOOKUP(B6952,属性中转表!A:G,7,FALSE)=0,"",VLOOKUP(VLOOKUP(B6952,属性中转表!A:G,7,FALSE),属性中转表!$K$2:$P$21,6,0))&amp;IF(VLOOKUP(B6952,属性中转表!A:G,7,FALSE)&gt;=50,VLOOKUP(A6952,英雄数据表!A:K,9,0),IF(VLOOKUP(B6952,属性中转表!A:G,7,FALSE)&gt;=25,VLOOKUP(A6952,英雄数据表!A:K,5,0),""))</f>
        <v>"atk":300,"hp":5000,"undpspro":100,"pvpdpspro":50,"pvpundpspro":50,"miankongpro":100</v>
      </c>
      <c r="J6952" s="20" t="str">
        <f>IF(I6952="","",属性中转表!$I$1&amp;(IF(VLOOKUP(B6952,属性中转表!A:G,7,FALSE)=0,0,VLOOKUP(VLOOKUP(B6952,属性中转表!A:G,7,FALSE),属性中转表!$K$2:$P$21,4,0)))+IFERROR(VLOOKUP(A6952,英雄数据表!A:K,IF(武魂!B6952&gt;=50,10,IF(武魂!B6952&gt;=25,6)),0),0))</f>
        <v>,"dpspro":100</v>
      </c>
      <c r="K6952" s="32" t="str">
        <f t="shared" si="461"/>
        <v>"atk":300,"hp":5000,"undpspro":100,"pvpdpspro":50,"pvpundpspro":50,"miankongpro":100,"dpspro":100</v>
      </c>
      <c r="L6952" s="20" t="str">
        <f>IF(B6952&gt;=50,VLOOKUP(A6952,英雄数据表!A:L,11,FALSE),IF(B6952&gt;=25,VLOOKUP(A6952,英雄数据表!A:L,7,0),""))</f>
        <v>"5204602004"</v>
      </c>
      <c r="M6952" s="20" t="str">
        <f>IFERROR(VLOOKUP(B6952,属性中转表!$K$2:$O$21,5,FALSE),"")</f>
        <v/>
      </c>
      <c r="N6952" s="20" t="str">
        <f>IF(B6952=25,VLOOKUP(A6952,英雄数据表!A:L,8,FALSE),IF(B6952=50,VLOOKUP(A6952,英雄数据表!A:L,12,0),""))</f>
        <v/>
      </c>
    </row>
    <row r="6953" spans="1:14" x14ac:dyDescent="0.3">
      <c r="A6953" s="20">
        <v>52046</v>
      </c>
      <c r="B6953" s="21">
        <f t="shared" si="458"/>
        <v>52</v>
      </c>
      <c r="C6953" s="21">
        <v>5</v>
      </c>
      <c r="D6953" s="21">
        <f>VLOOKUP(A6953,英雄数据表!A:D,4,0)</f>
        <v>5</v>
      </c>
      <c r="E6953" s="20" t="str">
        <f>VLOOKUP(A6953,英雄数据表!A:C,3,0)</f>
        <v>噩梦腕足</v>
      </c>
      <c r="F6953" s="20">
        <f t="shared" si="459"/>
        <v>52046</v>
      </c>
      <c r="G6953" s="20">
        <f t="shared" si="460"/>
        <v>52046</v>
      </c>
      <c r="H6953" s="21" t="str">
        <f>VLOOKUP(B6953,属性中转表!A:F,6,FALSE)</f>
        <v>"hp":194400,"atk":5400</v>
      </c>
      <c r="I6953" s="20" t="str">
        <f>IF(VLOOKUP(B6953,属性中转表!A:G,7,FALSE)=0,"",VLOOKUP(VLOOKUP(B6953,属性中转表!A:G,7,FALSE),属性中转表!$K$2:$P$21,6,0))&amp;IF(VLOOKUP(B6953,属性中转表!A:G,7,FALSE)&gt;=50,VLOOKUP(A6953,英雄数据表!A:K,9,0),IF(VLOOKUP(B6953,属性中转表!A:G,7,FALSE)&gt;=25,VLOOKUP(A6953,英雄数据表!A:K,5,0),""))</f>
        <v>"atk":300,"hp":5000,"undpspro":100,"pvpdpspro":50,"pvpundpspro":50,"miankongpro":100</v>
      </c>
      <c r="J6953" s="20" t="str">
        <f>IF(I6953="","",属性中转表!$I$1&amp;(IF(VLOOKUP(B6953,属性中转表!A:G,7,FALSE)=0,0,VLOOKUP(VLOOKUP(B6953,属性中转表!A:G,7,FALSE),属性中转表!$K$2:$P$21,4,0)))+IFERROR(VLOOKUP(A6953,英雄数据表!A:K,IF(武魂!B6953&gt;=50,10,IF(武魂!B6953&gt;=25,6)),0),0))</f>
        <v>,"dpspro":100</v>
      </c>
      <c r="K6953" s="32" t="str">
        <f t="shared" si="461"/>
        <v>"atk":300,"hp":5000,"undpspro":100,"pvpdpspro":50,"pvpundpspro":50,"miankongpro":100,"dpspro":100</v>
      </c>
      <c r="L6953" s="20" t="str">
        <f>IF(B6953&gt;=50,VLOOKUP(A6953,英雄数据表!A:L,11,FALSE),IF(B6953&gt;=25,VLOOKUP(A6953,英雄数据表!A:L,7,0),""))</f>
        <v>"5204602004"</v>
      </c>
      <c r="M6953" s="20" t="str">
        <f>IFERROR(VLOOKUP(B6953,属性中转表!$K$2:$O$21,5,FALSE),"")</f>
        <v/>
      </c>
      <c r="N6953" s="20" t="str">
        <f>IF(B6953=25,VLOOKUP(A6953,英雄数据表!A:L,8,FALSE),IF(B6953=50,VLOOKUP(A6953,英雄数据表!A:L,12,0),""))</f>
        <v/>
      </c>
    </row>
    <row r="6954" spans="1:14" x14ac:dyDescent="0.3">
      <c r="A6954" s="20">
        <v>52046</v>
      </c>
      <c r="B6954" s="21">
        <f t="shared" si="458"/>
        <v>53</v>
      </c>
      <c r="C6954" s="21">
        <v>5</v>
      </c>
      <c r="D6954" s="21">
        <f>VLOOKUP(A6954,英雄数据表!A:D,4,0)</f>
        <v>5</v>
      </c>
      <c r="E6954" s="20" t="str">
        <f>VLOOKUP(A6954,英雄数据表!A:C,3,0)</f>
        <v>噩梦腕足</v>
      </c>
      <c r="F6954" s="20">
        <f t="shared" si="459"/>
        <v>52046</v>
      </c>
      <c r="G6954" s="20">
        <f t="shared" si="460"/>
        <v>52046</v>
      </c>
      <c r="H6954" s="21" t="str">
        <f>VLOOKUP(B6954,属性中转表!A:F,6,FALSE)</f>
        <v>"hp":199800,"atk":5550</v>
      </c>
      <c r="I6954" s="20" t="str">
        <f>IF(VLOOKUP(B6954,属性中转表!A:G,7,FALSE)=0,"",VLOOKUP(VLOOKUP(B6954,属性中转表!A:G,7,FALSE),属性中转表!$K$2:$P$21,6,0))&amp;IF(VLOOKUP(B6954,属性中转表!A:G,7,FALSE)&gt;=50,VLOOKUP(A6954,英雄数据表!A:K,9,0),IF(VLOOKUP(B6954,属性中转表!A:G,7,FALSE)&gt;=25,VLOOKUP(A6954,英雄数据表!A:K,5,0),""))</f>
        <v>"atk":300,"hp":5000,"undpspro":100,"pvpdpspro":50,"pvpundpspro":50,"miankongpro":100</v>
      </c>
      <c r="J6954" s="20" t="str">
        <f>IF(I6954="","",属性中转表!$I$1&amp;(IF(VLOOKUP(B6954,属性中转表!A:G,7,FALSE)=0,0,VLOOKUP(VLOOKUP(B6954,属性中转表!A:G,7,FALSE),属性中转表!$K$2:$P$21,4,0)))+IFERROR(VLOOKUP(A6954,英雄数据表!A:K,IF(武魂!B6954&gt;=50,10,IF(武魂!B6954&gt;=25,6)),0),0))</f>
        <v>,"dpspro":100</v>
      </c>
      <c r="K6954" s="32" t="str">
        <f t="shared" si="461"/>
        <v>"atk":300,"hp":5000,"undpspro":100,"pvpdpspro":50,"pvpundpspro":50,"miankongpro":100,"dpspro":100</v>
      </c>
      <c r="L6954" s="20" t="str">
        <f>IF(B6954&gt;=50,VLOOKUP(A6954,英雄数据表!A:L,11,FALSE),IF(B6954&gt;=25,VLOOKUP(A6954,英雄数据表!A:L,7,0),""))</f>
        <v>"5204602004"</v>
      </c>
      <c r="M6954" s="20" t="str">
        <f>IFERROR(VLOOKUP(B6954,属性中转表!$K$2:$O$21,5,FALSE),"")</f>
        <v/>
      </c>
      <c r="N6954" s="20" t="str">
        <f>IF(B6954=25,VLOOKUP(A6954,英雄数据表!A:L,8,FALSE),IF(B6954=50,VLOOKUP(A6954,英雄数据表!A:L,12,0),""))</f>
        <v/>
      </c>
    </row>
    <row r="6955" spans="1:14" x14ac:dyDescent="0.3">
      <c r="A6955" s="20">
        <v>52046</v>
      </c>
      <c r="B6955" s="21">
        <f t="shared" si="458"/>
        <v>54</v>
      </c>
      <c r="C6955" s="21">
        <v>5</v>
      </c>
      <c r="D6955" s="21">
        <f>VLOOKUP(A6955,英雄数据表!A:D,4,0)</f>
        <v>5</v>
      </c>
      <c r="E6955" s="20" t="str">
        <f>VLOOKUP(A6955,英雄数据表!A:C,3,0)</f>
        <v>噩梦腕足</v>
      </c>
      <c r="F6955" s="20">
        <f t="shared" si="459"/>
        <v>52046</v>
      </c>
      <c r="G6955" s="20">
        <f t="shared" si="460"/>
        <v>52046</v>
      </c>
      <c r="H6955" s="21" t="str">
        <f>VLOOKUP(B6955,属性中转表!A:F,6,FALSE)</f>
        <v>"hp":205200,"atk":5700</v>
      </c>
      <c r="I6955" s="20" t="str">
        <f>IF(VLOOKUP(B6955,属性中转表!A:G,7,FALSE)=0,"",VLOOKUP(VLOOKUP(B6955,属性中转表!A:G,7,FALSE),属性中转表!$K$2:$P$21,6,0))&amp;IF(VLOOKUP(B6955,属性中转表!A:G,7,FALSE)&gt;=50,VLOOKUP(A6955,英雄数据表!A:K,9,0),IF(VLOOKUP(B6955,属性中转表!A:G,7,FALSE)&gt;=25,VLOOKUP(A6955,英雄数据表!A:K,5,0),""))</f>
        <v>"atk":300,"hp":5000,"undpspro":100,"pvpdpspro":50,"pvpundpspro":50,"miankongpro":100</v>
      </c>
      <c r="J6955" s="20" t="str">
        <f>IF(I6955="","",属性中转表!$I$1&amp;(IF(VLOOKUP(B6955,属性中转表!A:G,7,FALSE)=0,0,VLOOKUP(VLOOKUP(B6955,属性中转表!A:G,7,FALSE),属性中转表!$K$2:$P$21,4,0)))+IFERROR(VLOOKUP(A6955,英雄数据表!A:K,IF(武魂!B6955&gt;=50,10,IF(武魂!B6955&gt;=25,6)),0),0))</f>
        <v>,"dpspro":100</v>
      </c>
      <c r="K6955" s="32" t="str">
        <f t="shared" si="461"/>
        <v>"atk":300,"hp":5000,"undpspro":100,"pvpdpspro":50,"pvpundpspro":50,"miankongpro":100,"dpspro":100</v>
      </c>
      <c r="L6955" s="20" t="str">
        <f>IF(B6955&gt;=50,VLOOKUP(A6955,英雄数据表!A:L,11,FALSE),IF(B6955&gt;=25,VLOOKUP(A6955,英雄数据表!A:L,7,0),""))</f>
        <v>"5204602004"</v>
      </c>
      <c r="M6955" s="20" t="str">
        <f>IFERROR(VLOOKUP(B6955,属性中转表!$K$2:$O$21,5,FALSE),"")</f>
        <v/>
      </c>
      <c r="N6955" s="20" t="str">
        <f>IF(B6955=25,VLOOKUP(A6955,英雄数据表!A:L,8,FALSE),IF(B6955=50,VLOOKUP(A6955,英雄数据表!A:L,12,0),""))</f>
        <v/>
      </c>
    </row>
    <row r="6956" spans="1:14" x14ac:dyDescent="0.3">
      <c r="A6956" s="20">
        <v>52046</v>
      </c>
      <c r="B6956" s="21">
        <f t="shared" si="458"/>
        <v>55</v>
      </c>
      <c r="C6956" s="21">
        <v>5</v>
      </c>
      <c r="D6956" s="21">
        <f>VLOOKUP(A6956,英雄数据表!A:D,4,0)</f>
        <v>5</v>
      </c>
      <c r="E6956" s="20" t="str">
        <f>VLOOKUP(A6956,英雄数据表!A:C,3,0)</f>
        <v>噩梦腕足</v>
      </c>
      <c r="F6956" s="20">
        <f t="shared" si="459"/>
        <v>52046</v>
      </c>
      <c r="G6956" s="20">
        <f t="shared" si="460"/>
        <v>52046</v>
      </c>
      <c r="H6956" s="21" t="str">
        <f>VLOOKUP(B6956,属性中转表!A:F,6,FALSE)</f>
        <v>"hp":210600,"atk":5850</v>
      </c>
      <c r="I6956" s="20" t="str">
        <f>IF(VLOOKUP(B6956,属性中转表!A:G,7,FALSE)=0,"",VLOOKUP(VLOOKUP(B6956,属性中转表!A:G,7,FALSE),属性中转表!$K$2:$P$21,6,0))&amp;IF(VLOOKUP(B6956,属性中转表!A:G,7,FALSE)&gt;=50,VLOOKUP(A6956,英雄数据表!A:K,9,0),IF(VLOOKUP(B6956,属性中转表!A:G,7,FALSE)&gt;=25,VLOOKUP(A6956,英雄数据表!A:K,5,0),""))</f>
        <v>"atk":300,"hp":5000,"undpspro":150,"pvpdpspro":50,"pvpundpspro":50,"miankongpro":100</v>
      </c>
      <c r="J6956" s="20" t="str">
        <f>IF(I6956="","",属性中转表!$I$1&amp;(IF(VLOOKUP(B6956,属性中转表!A:G,7,FALSE)=0,0,VLOOKUP(VLOOKUP(B6956,属性中转表!A:G,7,FALSE),属性中转表!$K$2:$P$21,4,0)))+IFERROR(VLOOKUP(A6956,英雄数据表!A:K,IF(武魂!B6956&gt;=50,10,IF(武魂!B6956&gt;=25,6)),0),0))</f>
        <v>,"dpspro":100</v>
      </c>
      <c r="K6956" s="32" t="str">
        <f t="shared" si="461"/>
        <v>"atk":300,"hp":5000,"undpspro":150,"pvpdpspro":50,"pvpundpspro":50,"miankongpro":100,"dpspro":100</v>
      </c>
      <c r="L6956" s="20" t="str">
        <f>IF(B6956&gt;=50,VLOOKUP(A6956,英雄数据表!A:L,11,FALSE),IF(B6956&gt;=25,VLOOKUP(A6956,英雄数据表!A:L,7,0),""))</f>
        <v>"5204602004"</v>
      </c>
      <c r="M6956" s="20" t="str">
        <f>IFERROR(VLOOKUP(B6956,属性中转表!$K$2:$O$21,5,FALSE),"")</f>
        <v>"undpspro":50</v>
      </c>
      <c r="N6956" s="20" t="str">
        <f>IF(B6956=25,VLOOKUP(A6956,英雄数据表!A:L,8,FALSE),IF(B6956=50,VLOOKUP(A6956,英雄数据表!A:L,12,0),""))</f>
        <v/>
      </c>
    </row>
    <row r="6957" spans="1:14" x14ac:dyDescent="0.3">
      <c r="A6957" s="20">
        <v>52046</v>
      </c>
      <c r="B6957" s="21">
        <f t="shared" si="458"/>
        <v>56</v>
      </c>
      <c r="C6957" s="21">
        <v>5</v>
      </c>
      <c r="D6957" s="21">
        <f>VLOOKUP(A6957,英雄数据表!A:D,4,0)</f>
        <v>5</v>
      </c>
      <c r="E6957" s="20" t="str">
        <f>VLOOKUP(A6957,英雄数据表!A:C,3,0)</f>
        <v>噩梦腕足</v>
      </c>
      <c r="F6957" s="20">
        <f t="shared" si="459"/>
        <v>52046</v>
      </c>
      <c r="G6957" s="20">
        <f t="shared" si="460"/>
        <v>52046</v>
      </c>
      <c r="H6957" s="21" t="str">
        <f>VLOOKUP(B6957,属性中转表!A:F,6,FALSE)</f>
        <v>"hp":216000,"atk":6000</v>
      </c>
      <c r="I6957" s="20" t="str">
        <f>IF(VLOOKUP(B6957,属性中转表!A:G,7,FALSE)=0,"",VLOOKUP(VLOOKUP(B6957,属性中转表!A:G,7,FALSE),属性中转表!$K$2:$P$21,6,0))&amp;IF(VLOOKUP(B6957,属性中转表!A:G,7,FALSE)&gt;=50,VLOOKUP(A6957,英雄数据表!A:K,9,0),IF(VLOOKUP(B6957,属性中转表!A:G,7,FALSE)&gt;=25,VLOOKUP(A6957,英雄数据表!A:K,5,0),""))</f>
        <v>"atk":300,"hp":5000,"undpspro":150,"pvpdpspro":50,"pvpundpspro":50,"miankongpro":100</v>
      </c>
      <c r="J6957" s="20" t="str">
        <f>IF(I6957="","",属性中转表!$I$1&amp;(IF(VLOOKUP(B6957,属性中转表!A:G,7,FALSE)=0,0,VLOOKUP(VLOOKUP(B6957,属性中转表!A:G,7,FALSE),属性中转表!$K$2:$P$21,4,0)))+IFERROR(VLOOKUP(A6957,英雄数据表!A:K,IF(武魂!B6957&gt;=50,10,IF(武魂!B6957&gt;=25,6)),0),0))</f>
        <v>,"dpspro":100</v>
      </c>
      <c r="K6957" s="32" t="str">
        <f t="shared" si="461"/>
        <v>"atk":300,"hp":5000,"undpspro":150,"pvpdpspro":50,"pvpundpspro":50,"miankongpro":100,"dpspro":100</v>
      </c>
      <c r="L6957" s="20" t="str">
        <f>IF(B6957&gt;=50,VLOOKUP(A6957,英雄数据表!A:L,11,FALSE),IF(B6957&gt;=25,VLOOKUP(A6957,英雄数据表!A:L,7,0),""))</f>
        <v>"5204602004"</v>
      </c>
      <c r="M6957" s="20" t="str">
        <f>IFERROR(VLOOKUP(B6957,属性中转表!$K$2:$O$21,5,FALSE),"")</f>
        <v/>
      </c>
      <c r="N6957" s="20" t="str">
        <f>IF(B6957=25,VLOOKUP(A6957,英雄数据表!A:L,8,FALSE),IF(B6957=50,VLOOKUP(A6957,英雄数据表!A:L,12,0),""))</f>
        <v/>
      </c>
    </row>
    <row r="6958" spans="1:14" x14ac:dyDescent="0.3">
      <c r="A6958" s="20">
        <v>52046</v>
      </c>
      <c r="B6958" s="21">
        <f t="shared" si="458"/>
        <v>57</v>
      </c>
      <c r="C6958" s="21">
        <v>5</v>
      </c>
      <c r="D6958" s="21">
        <f>VLOOKUP(A6958,英雄数据表!A:D,4,0)</f>
        <v>5</v>
      </c>
      <c r="E6958" s="20" t="str">
        <f>VLOOKUP(A6958,英雄数据表!A:C,3,0)</f>
        <v>噩梦腕足</v>
      </c>
      <c r="F6958" s="20">
        <f t="shared" si="459"/>
        <v>52046</v>
      </c>
      <c r="G6958" s="20">
        <f t="shared" si="460"/>
        <v>52046</v>
      </c>
      <c r="H6958" s="21" t="str">
        <f>VLOOKUP(B6958,属性中转表!A:F,6,FALSE)</f>
        <v>"hp":221400,"atk":6150</v>
      </c>
      <c r="I6958" s="20" t="str">
        <f>IF(VLOOKUP(B6958,属性中转表!A:G,7,FALSE)=0,"",VLOOKUP(VLOOKUP(B6958,属性中转表!A:G,7,FALSE),属性中转表!$K$2:$P$21,6,0))&amp;IF(VLOOKUP(B6958,属性中转表!A:G,7,FALSE)&gt;=50,VLOOKUP(A6958,英雄数据表!A:K,9,0),IF(VLOOKUP(B6958,属性中转表!A:G,7,FALSE)&gt;=25,VLOOKUP(A6958,英雄数据表!A:K,5,0),""))</f>
        <v>"atk":300,"hp":5000,"undpspro":150,"pvpdpspro":50,"pvpundpspro":50,"miankongpro":100</v>
      </c>
      <c r="J6958" s="20" t="str">
        <f>IF(I6958="","",属性中转表!$I$1&amp;(IF(VLOOKUP(B6958,属性中转表!A:G,7,FALSE)=0,0,VLOOKUP(VLOOKUP(B6958,属性中转表!A:G,7,FALSE),属性中转表!$K$2:$P$21,4,0)))+IFERROR(VLOOKUP(A6958,英雄数据表!A:K,IF(武魂!B6958&gt;=50,10,IF(武魂!B6958&gt;=25,6)),0),0))</f>
        <v>,"dpspro":100</v>
      </c>
      <c r="K6958" s="32" t="str">
        <f t="shared" si="461"/>
        <v>"atk":300,"hp":5000,"undpspro":150,"pvpdpspro":50,"pvpundpspro":50,"miankongpro":100,"dpspro":100</v>
      </c>
      <c r="L6958" s="20" t="str">
        <f>IF(B6958&gt;=50,VLOOKUP(A6958,英雄数据表!A:L,11,FALSE),IF(B6958&gt;=25,VLOOKUP(A6958,英雄数据表!A:L,7,0),""))</f>
        <v>"5204602004"</v>
      </c>
      <c r="M6958" s="20" t="str">
        <f>IFERROR(VLOOKUP(B6958,属性中转表!$K$2:$O$21,5,FALSE),"")</f>
        <v/>
      </c>
      <c r="N6958" s="20" t="str">
        <f>IF(B6958=25,VLOOKUP(A6958,英雄数据表!A:L,8,FALSE),IF(B6958=50,VLOOKUP(A6958,英雄数据表!A:L,12,0),""))</f>
        <v/>
      </c>
    </row>
    <row r="6959" spans="1:14" x14ac:dyDescent="0.3">
      <c r="A6959" s="20">
        <v>52046</v>
      </c>
      <c r="B6959" s="21">
        <f t="shared" si="458"/>
        <v>58</v>
      </c>
      <c r="C6959" s="21">
        <v>5</v>
      </c>
      <c r="D6959" s="21">
        <f>VLOOKUP(A6959,英雄数据表!A:D,4,0)</f>
        <v>5</v>
      </c>
      <c r="E6959" s="20" t="str">
        <f>VLOOKUP(A6959,英雄数据表!A:C,3,0)</f>
        <v>噩梦腕足</v>
      </c>
      <c r="F6959" s="20">
        <f t="shared" si="459"/>
        <v>52046</v>
      </c>
      <c r="G6959" s="20">
        <f t="shared" si="460"/>
        <v>52046</v>
      </c>
      <c r="H6959" s="21" t="str">
        <f>VLOOKUP(B6959,属性中转表!A:F,6,FALSE)</f>
        <v>"hp":226800,"atk":6300</v>
      </c>
      <c r="I6959" s="20" t="str">
        <f>IF(VLOOKUP(B6959,属性中转表!A:G,7,FALSE)=0,"",VLOOKUP(VLOOKUP(B6959,属性中转表!A:G,7,FALSE),属性中转表!$K$2:$P$21,6,0))&amp;IF(VLOOKUP(B6959,属性中转表!A:G,7,FALSE)&gt;=50,VLOOKUP(A6959,英雄数据表!A:K,9,0),IF(VLOOKUP(B6959,属性中转表!A:G,7,FALSE)&gt;=25,VLOOKUP(A6959,英雄数据表!A:K,5,0),""))</f>
        <v>"atk":300,"hp":5000,"undpspro":150,"pvpdpspro":50,"pvpundpspro":50,"miankongpro":100</v>
      </c>
      <c r="J6959" s="20" t="str">
        <f>IF(I6959="","",属性中转表!$I$1&amp;(IF(VLOOKUP(B6959,属性中转表!A:G,7,FALSE)=0,0,VLOOKUP(VLOOKUP(B6959,属性中转表!A:G,7,FALSE),属性中转表!$K$2:$P$21,4,0)))+IFERROR(VLOOKUP(A6959,英雄数据表!A:K,IF(武魂!B6959&gt;=50,10,IF(武魂!B6959&gt;=25,6)),0),0))</f>
        <v>,"dpspro":100</v>
      </c>
      <c r="K6959" s="32" t="str">
        <f t="shared" si="461"/>
        <v>"atk":300,"hp":5000,"undpspro":150,"pvpdpspro":50,"pvpundpspro":50,"miankongpro":100,"dpspro":100</v>
      </c>
      <c r="L6959" s="20" t="str">
        <f>IF(B6959&gt;=50,VLOOKUP(A6959,英雄数据表!A:L,11,FALSE),IF(B6959&gt;=25,VLOOKUP(A6959,英雄数据表!A:L,7,0),""))</f>
        <v>"5204602004"</v>
      </c>
      <c r="M6959" s="20" t="str">
        <f>IFERROR(VLOOKUP(B6959,属性中转表!$K$2:$O$21,5,FALSE),"")</f>
        <v/>
      </c>
      <c r="N6959" s="20" t="str">
        <f>IF(B6959=25,VLOOKUP(A6959,英雄数据表!A:L,8,FALSE),IF(B6959=50,VLOOKUP(A6959,英雄数据表!A:L,12,0),""))</f>
        <v/>
      </c>
    </row>
    <row r="6960" spans="1:14" x14ac:dyDescent="0.3">
      <c r="A6960" s="20">
        <v>52046</v>
      </c>
      <c r="B6960" s="21">
        <f t="shared" si="458"/>
        <v>59</v>
      </c>
      <c r="C6960" s="21">
        <v>5</v>
      </c>
      <c r="D6960" s="21">
        <f>VLOOKUP(A6960,英雄数据表!A:D,4,0)</f>
        <v>5</v>
      </c>
      <c r="E6960" s="20" t="str">
        <f>VLOOKUP(A6960,英雄数据表!A:C,3,0)</f>
        <v>噩梦腕足</v>
      </c>
      <c r="F6960" s="20">
        <f t="shared" si="459"/>
        <v>52046</v>
      </c>
      <c r="G6960" s="20">
        <f t="shared" si="460"/>
        <v>52046</v>
      </c>
      <c r="H6960" s="21" t="str">
        <f>VLOOKUP(B6960,属性中转表!A:F,6,FALSE)</f>
        <v>"hp":232200,"atk":6450</v>
      </c>
      <c r="I6960" s="20" t="str">
        <f>IF(VLOOKUP(B6960,属性中转表!A:G,7,FALSE)=0,"",VLOOKUP(VLOOKUP(B6960,属性中转表!A:G,7,FALSE),属性中转表!$K$2:$P$21,6,0))&amp;IF(VLOOKUP(B6960,属性中转表!A:G,7,FALSE)&gt;=50,VLOOKUP(A6960,英雄数据表!A:K,9,0),IF(VLOOKUP(B6960,属性中转表!A:G,7,FALSE)&gt;=25,VLOOKUP(A6960,英雄数据表!A:K,5,0),""))</f>
        <v>"atk":300,"hp":5000,"undpspro":150,"pvpdpspro":50,"pvpundpspro":50,"miankongpro":100</v>
      </c>
      <c r="J6960" s="20" t="str">
        <f>IF(I6960="","",属性中转表!$I$1&amp;(IF(VLOOKUP(B6960,属性中转表!A:G,7,FALSE)=0,0,VLOOKUP(VLOOKUP(B6960,属性中转表!A:G,7,FALSE),属性中转表!$K$2:$P$21,4,0)))+IFERROR(VLOOKUP(A6960,英雄数据表!A:K,IF(武魂!B6960&gt;=50,10,IF(武魂!B6960&gt;=25,6)),0),0))</f>
        <v>,"dpspro":100</v>
      </c>
      <c r="K6960" s="32" t="str">
        <f t="shared" si="461"/>
        <v>"atk":300,"hp":5000,"undpspro":150,"pvpdpspro":50,"pvpundpspro":50,"miankongpro":100,"dpspro":100</v>
      </c>
      <c r="L6960" s="20" t="str">
        <f>IF(B6960&gt;=50,VLOOKUP(A6960,英雄数据表!A:L,11,FALSE),IF(B6960&gt;=25,VLOOKUP(A6960,英雄数据表!A:L,7,0),""))</f>
        <v>"5204602004"</v>
      </c>
      <c r="M6960" s="20" t="str">
        <f>IFERROR(VLOOKUP(B6960,属性中转表!$K$2:$O$21,5,FALSE),"")</f>
        <v/>
      </c>
      <c r="N6960" s="20" t="str">
        <f>IF(B6960=25,VLOOKUP(A6960,英雄数据表!A:L,8,FALSE),IF(B6960=50,VLOOKUP(A6960,英雄数据表!A:L,12,0),""))</f>
        <v/>
      </c>
    </row>
    <row r="6961" spans="1:14" x14ac:dyDescent="0.3">
      <c r="A6961" s="20">
        <v>52046</v>
      </c>
      <c r="B6961" s="21">
        <f t="shared" si="458"/>
        <v>60</v>
      </c>
      <c r="C6961" s="21">
        <v>5</v>
      </c>
      <c r="D6961" s="21">
        <f>VLOOKUP(A6961,英雄数据表!A:D,4,0)</f>
        <v>5</v>
      </c>
      <c r="E6961" s="20" t="str">
        <f>VLOOKUP(A6961,英雄数据表!A:C,3,0)</f>
        <v>噩梦腕足</v>
      </c>
      <c r="F6961" s="20">
        <f t="shared" si="459"/>
        <v>52046</v>
      </c>
      <c r="G6961" s="20">
        <f t="shared" si="460"/>
        <v>52046</v>
      </c>
      <c r="H6961" s="21" t="str">
        <f>VLOOKUP(B6961,属性中转表!A:F,6,FALSE)</f>
        <v>"hp":237600,"atk":6600</v>
      </c>
      <c r="I6961" s="20" t="str">
        <f>IF(VLOOKUP(B6961,属性中转表!A:G,7,FALSE)=0,"",VLOOKUP(VLOOKUP(B6961,属性中转表!A:G,7,FALSE),属性中转表!$K$2:$P$21,6,0))&amp;IF(VLOOKUP(B6961,属性中转表!A:G,7,FALSE)&gt;=50,VLOOKUP(A6961,英雄数据表!A:K,9,0),IF(VLOOKUP(B6961,属性中转表!A:G,7,FALSE)&gt;=25,VLOOKUP(A6961,英雄数据表!A:K,5,0),""))</f>
        <v>"atk":300,"hp":5000,"undpspro":150,"pvpdpspro":50,"pvpundpspro":50,"miankongpro":100</v>
      </c>
      <c r="J6961" s="20" t="str">
        <f>IF(I6961="","",属性中转表!$I$1&amp;(IF(VLOOKUP(B6961,属性中转表!A:G,7,FALSE)=0,0,VLOOKUP(VLOOKUP(B6961,属性中转表!A:G,7,FALSE),属性中转表!$K$2:$P$21,4,0)))+IFERROR(VLOOKUP(A6961,英雄数据表!A:K,IF(武魂!B6961&gt;=50,10,IF(武魂!B6961&gt;=25,6)),0),0))</f>
        <v>,"dpspro":150</v>
      </c>
      <c r="K6961" s="32" t="str">
        <f t="shared" si="461"/>
        <v>"atk":300,"hp":5000,"undpspro":150,"pvpdpspro":50,"pvpundpspro":50,"miankongpro":100,"dpspro":150</v>
      </c>
      <c r="L6961" s="20" t="str">
        <f>IF(B6961&gt;=50,VLOOKUP(A6961,英雄数据表!A:L,11,FALSE),IF(B6961&gt;=25,VLOOKUP(A6961,英雄数据表!A:L,7,0),""))</f>
        <v>"5204602004"</v>
      </c>
      <c r="M6961" s="20" t="str">
        <f>IFERROR(VLOOKUP(B6961,属性中转表!$K$2:$O$21,5,FALSE),"")</f>
        <v>"dpspro":50</v>
      </c>
      <c r="N6961" s="20" t="str">
        <f>IF(B6961=25,VLOOKUP(A6961,英雄数据表!A:L,8,FALSE),IF(B6961=50,VLOOKUP(A6961,英雄数据表!A:L,12,0),""))</f>
        <v/>
      </c>
    </row>
    <row r="6962" spans="1:14" x14ac:dyDescent="0.3">
      <c r="A6962" s="20">
        <v>52046</v>
      </c>
      <c r="B6962" s="21">
        <f t="shared" si="458"/>
        <v>61</v>
      </c>
      <c r="C6962" s="21">
        <v>5</v>
      </c>
      <c r="D6962" s="21">
        <f>VLOOKUP(A6962,英雄数据表!A:D,4,0)</f>
        <v>5</v>
      </c>
      <c r="E6962" s="20" t="str">
        <f>VLOOKUP(A6962,英雄数据表!A:C,3,0)</f>
        <v>噩梦腕足</v>
      </c>
      <c r="F6962" s="20">
        <f t="shared" si="459"/>
        <v>52046</v>
      </c>
      <c r="G6962" s="20">
        <f t="shared" si="460"/>
        <v>52046</v>
      </c>
      <c r="H6962" s="21" t="str">
        <f>VLOOKUP(B6962,属性中转表!A:F,6,FALSE)</f>
        <v>"hp":243000,"atk":6750</v>
      </c>
      <c r="I6962" s="20" t="str">
        <f>IF(VLOOKUP(B6962,属性中转表!A:G,7,FALSE)=0,"",VLOOKUP(VLOOKUP(B6962,属性中转表!A:G,7,FALSE),属性中转表!$K$2:$P$21,6,0))&amp;IF(VLOOKUP(B6962,属性中转表!A:G,7,FALSE)&gt;=50,VLOOKUP(A6962,英雄数据表!A:K,9,0),IF(VLOOKUP(B6962,属性中转表!A:G,7,FALSE)&gt;=25,VLOOKUP(A6962,英雄数据表!A:K,5,0),""))</f>
        <v>"atk":300,"hp":5000,"undpspro":150,"pvpdpspro":50,"pvpundpspro":50,"miankongpro":100</v>
      </c>
      <c r="J6962" s="20" t="str">
        <f>IF(I6962="","",属性中转表!$I$1&amp;(IF(VLOOKUP(B6962,属性中转表!A:G,7,FALSE)=0,0,VLOOKUP(VLOOKUP(B6962,属性中转表!A:G,7,FALSE),属性中转表!$K$2:$P$21,4,0)))+IFERROR(VLOOKUP(A6962,英雄数据表!A:K,IF(武魂!B6962&gt;=50,10,IF(武魂!B6962&gt;=25,6)),0),0))</f>
        <v>,"dpspro":150</v>
      </c>
      <c r="K6962" s="32" t="str">
        <f t="shared" si="461"/>
        <v>"atk":300,"hp":5000,"undpspro":150,"pvpdpspro":50,"pvpundpspro":50,"miankongpro":100,"dpspro":150</v>
      </c>
      <c r="L6962" s="20" t="str">
        <f>IF(B6962&gt;=50,VLOOKUP(A6962,英雄数据表!A:L,11,FALSE),IF(B6962&gt;=25,VLOOKUP(A6962,英雄数据表!A:L,7,0),""))</f>
        <v>"5204602004"</v>
      </c>
      <c r="M6962" s="20" t="str">
        <f>IFERROR(VLOOKUP(B6962,属性中转表!$K$2:$O$21,5,FALSE),"")</f>
        <v/>
      </c>
      <c r="N6962" s="20" t="str">
        <f>IF(B6962=25,VLOOKUP(A6962,英雄数据表!A:L,8,FALSE),IF(B6962=50,VLOOKUP(A6962,英雄数据表!A:L,12,0),""))</f>
        <v/>
      </c>
    </row>
    <row r="6963" spans="1:14" x14ac:dyDescent="0.3">
      <c r="A6963" s="20">
        <v>52046</v>
      </c>
      <c r="B6963" s="21">
        <f t="shared" si="458"/>
        <v>62</v>
      </c>
      <c r="C6963" s="21">
        <v>5</v>
      </c>
      <c r="D6963" s="21">
        <f>VLOOKUP(A6963,英雄数据表!A:D,4,0)</f>
        <v>5</v>
      </c>
      <c r="E6963" s="20" t="str">
        <f>VLOOKUP(A6963,英雄数据表!A:C,3,0)</f>
        <v>噩梦腕足</v>
      </c>
      <c r="F6963" s="20">
        <f t="shared" si="459"/>
        <v>52046</v>
      </c>
      <c r="G6963" s="20">
        <f t="shared" si="460"/>
        <v>52046</v>
      </c>
      <c r="H6963" s="21" t="str">
        <f>VLOOKUP(B6963,属性中转表!A:F,6,FALSE)</f>
        <v>"hp":248400,"atk":6900</v>
      </c>
      <c r="I6963" s="20" t="str">
        <f>IF(VLOOKUP(B6963,属性中转表!A:G,7,FALSE)=0,"",VLOOKUP(VLOOKUP(B6963,属性中转表!A:G,7,FALSE),属性中转表!$K$2:$P$21,6,0))&amp;IF(VLOOKUP(B6963,属性中转表!A:G,7,FALSE)&gt;=50,VLOOKUP(A6963,英雄数据表!A:K,9,0),IF(VLOOKUP(B6963,属性中转表!A:G,7,FALSE)&gt;=25,VLOOKUP(A6963,英雄数据表!A:K,5,0),""))</f>
        <v>"atk":300,"hp":5000,"undpspro":150,"pvpdpspro":50,"pvpundpspro":50,"miankongpro":100</v>
      </c>
      <c r="J6963" s="20" t="str">
        <f>IF(I6963="","",属性中转表!$I$1&amp;(IF(VLOOKUP(B6963,属性中转表!A:G,7,FALSE)=0,0,VLOOKUP(VLOOKUP(B6963,属性中转表!A:G,7,FALSE),属性中转表!$K$2:$P$21,4,0)))+IFERROR(VLOOKUP(A6963,英雄数据表!A:K,IF(武魂!B6963&gt;=50,10,IF(武魂!B6963&gt;=25,6)),0),0))</f>
        <v>,"dpspro":150</v>
      </c>
      <c r="K6963" s="32" t="str">
        <f t="shared" si="461"/>
        <v>"atk":300,"hp":5000,"undpspro":150,"pvpdpspro":50,"pvpundpspro":50,"miankongpro":100,"dpspro":150</v>
      </c>
      <c r="L6963" s="20" t="str">
        <f>IF(B6963&gt;=50,VLOOKUP(A6963,英雄数据表!A:L,11,FALSE),IF(B6963&gt;=25,VLOOKUP(A6963,英雄数据表!A:L,7,0),""))</f>
        <v>"5204602004"</v>
      </c>
      <c r="M6963" s="20" t="str">
        <f>IFERROR(VLOOKUP(B6963,属性中转表!$K$2:$O$21,5,FALSE),"")</f>
        <v/>
      </c>
      <c r="N6963" s="20" t="str">
        <f>IF(B6963=25,VLOOKUP(A6963,英雄数据表!A:L,8,FALSE),IF(B6963=50,VLOOKUP(A6963,英雄数据表!A:L,12,0),""))</f>
        <v/>
      </c>
    </row>
    <row r="6964" spans="1:14" x14ac:dyDescent="0.3">
      <c r="A6964" s="20">
        <v>52046</v>
      </c>
      <c r="B6964" s="21">
        <f t="shared" si="458"/>
        <v>63</v>
      </c>
      <c r="C6964" s="21">
        <v>5</v>
      </c>
      <c r="D6964" s="21">
        <f>VLOOKUP(A6964,英雄数据表!A:D,4,0)</f>
        <v>5</v>
      </c>
      <c r="E6964" s="20" t="str">
        <f>VLOOKUP(A6964,英雄数据表!A:C,3,0)</f>
        <v>噩梦腕足</v>
      </c>
      <c r="F6964" s="20">
        <f t="shared" si="459"/>
        <v>52046</v>
      </c>
      <c r="G6964" s="20">
        <f t="shared" si="460"/>
        <v>52046</v>
      </c>
      <c r="H6964" s="21" t="str">
        <f>VLOOKUP(B6964,属性中转表!A:F,6,FALSE)</f>
        <v>"hp":253800,"atk":7050</v>
      </c>
      <c r="I6964" s="20" t="str">
        <f>IF(VLOOKUP(B6964,属性中转表!A:G,7,FALSE)=0,"",VLOOKUP(VLOOKUP(B6964,属性中转表!A:G,7,FALSE),属性中转表!$K$2:$P$21,6,0))&amp;IF(VLOOKUP(B6964,属性中转表!A:G,7,FALSE)&gt;=50,VLOOKUP(A6964,英雄数据表!A:K,9,0),IF(VLOOKUP(B6964,属性中转表!A:G,7,FALSE)&gt;=25,VLOOKUP(A6964,英雄数据表!A:K,5,0),""))</f>
        <v>"atk":300,"hp":5000,"undpspro":150,"pvpdpspro":50,"pvpundpspro":50,"miankongpro":100</v>
      </c>
      <c r="J6964" s="20" t="str">
        <f>IF(I6964="","",属性中转表!$I$1&amp;(IF(VLOOKUP(B6964,属性中转表!A:G,7,FALSE)=0,0,VLOOKUP(VLOOKUP(B6964,属性中转表!A:G,7,FALSE),属性中转表!$K$2:$P$21,4,0)))+IFERROR(VLOOKUP(A6964,英雄数据表!A:K,IF(武魂!B6964&gt;=50,10,IF(武魂!B6964&gt;=25,6)),0),0))</f>
        <v>,"dpspro":150</v>
      </c>
      <c r="K6964" s="32" t="str">
        <f t="shared" si="461"/>
        <v>"atk":300,"hp":5000,"undpspro":150,"pvpdpspro":50,"pvpundpspro":50,"miankongpro":100,"dpspro":150</v>
      </c>
      <c r="L6964" s="20" t="str">
        <f>IF(B6964&gt;=50,VLOOKUP(A6964,英雄数据表!A:L,11,FALSE),IF(B6964&gt;=25,VLOOKUP(A6964,英雄数据表!A:L,7,0),""))</f>
        <v>"5204602004"</v>
      </c>
      <c r="M6964" s="20" t="str">
        <f>IFERROR(VLOOKUP(B6964,属性中转表!$K$2:$O$21,5,FALSE),"")</f>
        <v/>
      </c>
      <c r="N6964" s="20" t="str">
        <f>IF(B6964=25,VLOOKUP(A6964,英雄数据表!A:L,8,FALSE),IF(B6964=50,VLOOKUP(A6964,英雄数据表!A:L,12,0),""))</f>
        <v/>
      </c>
    </row>
    <row r="6965" spans="1:14" x14ac:dyDescent="0.3">
      <c r="A6965" s="20">
        <v>52046</v>
      </c>
      <c r="B6965" s="21">
        <f t="shared" si="458"/>
        <v>64</v>
      </c>
      <c r="C6965" s="21">
        <v>5</v>
      </c>
      <c r="D6965" s="21">
        <f>VLOOKUP(A6965,英雄数据表!A:D,4,0)</f>
        <v>5</v>
      </c>
      <c r="E6965" s="20" t="str">
        <f>VLOOKUP(A6965,英雄数据表!A:C,3,0)</f>
        <v>噩梦腕足</v>
      </c>
      <c r="F6965" s="20">
        <f t="shared" si="459"/>
        <v>52046</v>
      </c>
      <c r="G6965" s="20">
        <f t="shared" si="460"/>
        <v>52046</v>
      </c>
      <c r="H6965" s="21" t="str">
        <f>VLOOKUP(B6965,属性中转表!A:F,6,FALSE)</f>
        <v>"hp":259200,"atk":7200</v>
      </c>
      <c r="I6965" s="20" t="str">
        <f>IF(VLOOKUP(B6965,属性中转表!A:G,7,FALSE)=0,"",VLOOKUP(VLOOKUP(B6965,属性中转表!A:G,7,FALSE),属性中转表!$K$2:$P$21,6,0))&amp;IF(VLOOKUP(B6965,属性中转表!A:G,7,FALSE)&gt;=50,VLOOKUP(A6965,英雄数据表!A:K,9,0),IF(VLOOKUP(B6965,属性中转表!A:G,7,FALSE)&gt;=25,VLOOKUP(A6965,英雄数据表!A:K,5,0),""))</f>
        <v>"atk":300,"hp":5000,"undpspro":150,"pvpdpspro":50,"pvpundpspro":50,"miankongpro":100</v>
      </c>
      <c r="J6965" s="20" t="str">
        <f>IF(I6965="","",属性中转表!$I$1&amp;(IF(VLOOKUP(B6965,属性中转表!A:G,7,FALSE)=0,0,VLOOKUP(VLOOKUP(B6965,属性中转表!A:G,7,FALSE),属性中转表!$K$2:$P$21,4,0)))+IFERROR(VLOOKUP(A6965,英雄数据表!A:K,IF(武魂!B6965&gt;=50,10,IF(武魂!B6965&gt;=25,6)),0),0))</f>
        <v>,"dpspro":150</v>
      </c>
      <c r="K6965" s="32" t="str">
        <f t="shared" si="461"/>
        <v>"atk":300,"hp":5000,"undpspro":150,"pvpdpspro":50,"pvpundpspro":50,"miankongpro":100,"dpspro":150</v>
      </c>
      <c r="L6965" s="20" t="str">
        <f>IF(B6965&gt;=50,VLOOKUP(A6965,英雄数据表!A:L,11,FALSE),IF(B6965&gt;=25,VLOOKUP(A6965,英雄数据表!A:L,7,0),""))</f>
        <v>"5204602004"</v>
      </c>
      <c r="M6965" s="20" t="str">
        <f>IFERROR(VLOOKUP(B6965,属性中转表!$K$2:$O$21,5,FALSE),"")</f>
        <v/>
      </c>
      <c r="N6965" s="20" t="str">
        <f>IF(B6965=25,VLOOKUP(A6965,英雄数据表!A:L,8,FALSE),IF(B6965=50,VLOOKUP(A6965,英雄数据表!A:L,12,0),""))</f>
        <v/>
      </c>
    </row>
    <row r="6966" spans="1:14" x14ac:dyDescent="0.3">
      <c r="A6966" s="20">
        <v>52046</v>
      </c>
      <c r="B6966" s="21">
        <f t="shared" si="458"/>
        <v>65</v>
      </c>
      <c r="C6966" s="21">
        <v>5</v>
      </c>
      <c r="D6966" s="21">
        <f>VLOOKUP(A6966,英雄数据表!A:D,4,0)</f>
        <v>5</v>
      </c>
      <c r="E6966" s="20" t="str">
        <f>VLOOKUP(A6966,英雄数据表!A:C,3,0)</f>
        <v>噩梦腕足</v>
      </c>
      <c r="F6966" s="20">
        <f t="shared" si="459"/>
        <v>52046</v>
      </c>
      <c r="G6966" s="20">
        <f t="shared" si="460"/>
        <v>52046</v>
      </c>
      <c r="H6966" s="21" t="str">
        <f>VLOOKUP(B6966,属性中转表!A:F,6,FALSE)</f>
        <v>"hp":264600,"atk":7350</v>
      </c>
      <c r="I6966" s="20" t="str">
        <f>IF(VLOOKUP(B6966,属性中转表!A:G,7,FALSE)=0,"",VLOOKUP(VLOOKUP(B6966,属性中转表!A:G,7,FALSE),属性中转表!$K$2:$P$21,6,0))&amp;IF(VLOOKUP(B6966,属性中转表!A:G,7,FALSE)&gt;=50,VLOOKUP(A6966,英雄数据表!A:K,9,0),IF(VLOOKUP(B6966,属性中转表!A:G,7,FALSE)&gt;=25,VLOOKUP(A6966,英雄数据表!A:K,5,0),""))</f>
        <v>"atk":300,"hp":5000,"undpspro":150,"pvpdpspro":100,"pvpundpspro":50,"miankongpro":100</v>
      </c>
      <c r="J6966" s="20" t="str">
        <f>IF(I6966="","",属性中转表!$I$1&amp;(IF(VLOOKUP(B6966,属性中转表!A:G,7,FALSE)=0,0,VLOOKUP(VLOOKUP(B6966,属性中转表!A:G,7,FALSE),属性中转表!$K$2:$P$21,4,0)))+IFERROR(VLOOKUP(A6966,英雄数据表!A:K,IF(武魂!B6966&gt;=50,10,IF(武魂!B6966&gt;=25,6)),0),0))</f>
        <v>,"dpspro":150</v>
      </c>
      <c r="K6966" s="32" t="str">
        <f t="shared" si="461"/>
        <v>"atk":300,"hp":5000,"undpspro":150,"pvpdpspro":100,"pvpundpspro":50,"miankongpro":100,"dpspro":150</v>
      </c>
      <c r="L6966" s="20" t="str">
        <f>IF(B6966&gt;=50,VLOOKUP(A6966,英雄数据表!A:L,11,FALSE),IF(B6966&gt;=25,VLOOKUP(A6966,英雄数据表!A:L,7,0),""))</f>
        <v>"5204602004"</v>
      </c>
      <c r="M6966" s="20" t="str">
        <f>IFERROR(VLOOKUP(B6966,属性中转表!$K$2:$O$21,5,FALSE),"")</f>
        <v>"pvpdpspro":50</v>
      </c>
      <c r="N6966" s="20" t="str">
        <f>IF(B6966=25,VLOOKUP(A6966,英雄数据表!A:L,8,FALSE),IF(B6966=50,VLOOKUP(A6966,英雄数据表!A:L,12,0),""))</f>
        <v/>
      </c>
    </row>
    <row r="6967" spans="1:14" x14ac:dyDescent="0.3">
      <c r="A6967" s="20">
        <v>52046</v>
      </c>
      <c r="B6967" s="21">
        <f t="shared" si="458"/>
        <v>66</v>
      </c>
      <c r="C6967" s="21">
        <v>5</v>
      </c>
      <c r="D6967" s="21">
        <f>VLOOKUP(A6967,英雄数据表!A:D,4,0)</f>
        <v>5</v>
      </c>
      <c r="E6967" s="20" t="str">
        <f>VLOOKUP(A6967,英雄数据表!A:C,3,0)</f>
        <v>噩梦腕足</v>
      </c>
      <c r="F6967" s="20">
        <f t="shared" si="459"/>
        <v>52046</v>
      </c>
      <c r="G6967" s="20">
        <f t="shared" si="460"/>
        <v>52046</v>
      </c>
      <c r="H6967" s="21" t="str">
        <f>VLOOKUP(B6967,属性中转表!A:F,6,FALSE)</f>
        <v>"hp":270000,"atk":7500</v>
      </c>
      <c r="I6967" s="20" t="str">
        <f>IF(VLOOKUP(B6967,属性中转表!A:G,7,FALSE)=0,"",VLOOKUP(VLOOKUP(B6967,属性中转表!A:G,7,FALSE),属性中转表!$K$2:$P$21,6,0))&amp;IF(VLOOKUP(B6967,属性中转表!A:G,7,FALSE)&gt;=50,VLOOKUP(A6967,英雄数据表!A:K,9,0),IF(VLOOKUP(B6967,属性中转表!A:G,7,FALSE)&gt;=25,VLOOKUP(A6967,英雄数据表!A:K,5,0),""))</f>
        <v>"atk":300,"hp":5000,"undpspro":150,"pvpdpspro":100,"pvpundpspro":50,"miankongpro":100</v>
      </c>
      <c r="J6967" s="20" t="str">
        <f>IF(I6967="","",属性中转表!$I$1&amp;(IF(VLOOKUP(B6967,属性中转表!A:G,7,FALSE)=0,0,VLOOKUP(VLOOKUP(B6967,属性中转表!A:G,7,FALSE),属性中转表!$K$2:$P$21,4,0)))+IFERROR(VLOOKUP(A6967,英雄数据表!A:K,IF(武魂!B6967&gt;=50,10,IF(武魂!B6967&gt;=25,6)),0),0))</f>
        <v>,"dpspro":150</v>
      </c>
      <c r="K6967" s="32" t="str">
        <f t="shared" si="461"/>
        <v>"atk":300,"hp":5000,"undpspro":150,"pvpdpspro":100,"pvpundpspro":50,"miankongpro":100,"dpspro":150</v>
      </c>
      <c r="L6967" s="20" t="str">
        <f>IF(B6967&gt;=50,VLOOKUP(A6967,英雄数据表!A:L,11,FALSE),IF(B6967&gt;=25,VLOOKUP(A6967,英雄数据表!A:L,7,0),""))</f>
        <v>"5204602004"</v>
      </c>
      <c r="M6967" s="20" t="str">
        <f>IFERROR(VLOOKUP(B6967,属性中转表!$K$2:$O$21,5,FALSE),"")</f>
        <v/>
      </c>
      <c r="N6967" s="20" t="str">
        <f>IF(B6967=25,VLOOKUP(A6967,英雄数据表!A:L,8,FALSE),IF(B6967=50,VLOOKUP(A6967,英雄数据表!A:L,12,0),""))</f>
        <v/>
      </c>
    </row>
    <row r="6968" spans="1:14" x14ac:dyDescent="0.3">
      <c r="A6968" s="20">
        <v>52046</v>
      </c>
      <c r="B6968" s="21">
        <f t="shared" si="458"/>
        <v>67</v>
      </c>
      <c r="C6968" s="21">
        <v>5</v>
      </c>
      <c r="D6968" s="21">
        <f>VLOOKUP(A6968,英雄数据表!A:D,4,0)</f>
        <v>5</v>
      </c>
      <c r="E6968" s="20" t="str">
        <f>VLOOKUP(A6968,英雄数据表!A:C,3,0)</f>
        <v>噩梦腕足</v>
      </c>
      <c r="F6968" s="20">
        <f t="shared" si="459"/>
        <v>52046</v>
      </c>
      <c r="G6968" s="20">
        <f t="shared" si="460"/>
        <v>52046</v>
      </c>
      <c r="H6968" s="21" t="str">
        <f>VLOOKUP(B6968,属性中转表!A:F,6,FALSE)</f>
        <v>"hp":275400,"atk":7650</v>
      </c>
      <c r="I6968" s="20" t="str">
        <f>IF(VLOOKUP(B6968,属性中转表!A:G,7,FALSE)=0,"",VLOOKUP(VLOOKUP(B6968,属性中转表!A:G,7,FALSE),属性中转表!$K$2:$P$21,6,0))&amp;IF(VLOOKUP(B6968,属性中转表!A:G,7,FALSE)&gt;=50,VLOOKUP(A6968,英雄数据表!A:K,9,0),IF(VLOOKUP(B6968,属性中转表!A:G,7,FALSE)&gt;=25,VLOOKUP(A6968,英雄数据表!A:K,5,0),""))</f>
        <v>"atk":300,"hp":5000,"undpspro":150,"pvpdpspro":100,"pvpundpspro":50,"miankongpro":100</v>
      </c>
      <c r="J6968" s="20" t="str">
        <f>IF(I6968="","",属性中转表!$I$1&amp;(IF(VLOOKUP(B6968,属性中转表!A:G,7,FALSE)=0,0,VLOOKUP(VLOOKUP(B6968,属性中转表!A:G,7,FALSE),属性中转表!$K$2:$P$21,4,0)))+IFERROR(VLOOKUP(A6968,英雄数据表!A:K,IF(武魂!B6968&gt;=50,10,IF(武魂!B6968&gt;=25,6)),0),0))</f>
        <v>,"dpspro":150</v>
      </c>
      <c r="K6968" s="32" t="str">
        <f t="shared" si="461"/>
        <v>"atk":300,"hp":5000,"undpspro":150,"pvpdpspro":100,"pvpundpspro":50,"miankongpro":100,"dpspro":150</v>
      </c>
      <c r="L6968" s="20" t="str">
        <f>IF(B6968&gt;=50,VLOOKUP(A6968,英雄数据表!A:L,11,FALSE),IF(B6968&gt;=25,VLOOKUP(A6968,英雄数据表!A:L,7,0),""))</f>
        <v>"5204602004"</v>
      </c>
      <c r="M6968" s="20" t="str">
        <f>IFERROR(VLOOKUP(B6968,属性中转表!$K$2:$O$21,5,FALSE),"")</f>
        <v/>
      </c>
      <c r="N6968" s="20" t="str">
        <f>IF(B6968=25,VLOOKUP(A6968,英雄数据表!A:L,8,FALSE),IF(B6968=50,VLOOKUP(A6968,英雄数据表!A:L,12,0),""))</f>
        <v/>
      </c>
    </row>
    <row r="6969" spans="1:14" x14ac:dyDescent="0.3">
      <c r="A6969" s="20">
        <v>52046</v>
      </c>
      <c r="B6969" s="21">
        <f t="shared" si="458"/>
        <v>68</v>
      </c>
      <c r="C6969" s="21">
        <v>5</v>
      </c>
      <c r="D6969" s="21">
        <f>VLOOKUP(A6969,英雄数据表!A:D,4,0)</f>
        <v>5</v>
      </c>
      <c r="E6969" s="20" t="str">
        <f>VLOOKUP(A6969,英雄数据表!A:C,3,0)</f>
        <v>噩梦腕足</v>
      </c>
      <c r="F6969" s="20">
        <f t="shared" si="459"/>
        <v>52046</v>
      </c>
      <c r="G6969" s="20">
        <f t="shared" si="460"/>
        <v>52046</v>
      </c>
      <c r="H6969" s="21" t="str">
        <f>VLOOKUP(B6969,属性中转表!A:F,6,FALSE)</f>
        <v>"hp":280800,"atk":7800</v>
      </c>
      <c r="I6969" s="20" t="str">
        <f>IF(VLOOKUP(B6969,属性中转表!A:G,7,FALSE)=0,"",VLOOKUP(VLOOKUP(B6969,属性中转表!A:G,7,FALSE),属性中转表!$K$2:$P$21,6,0))&amp;IF(VLOOKUP(B6969,属性中转表!A:G,7,FALSE)&gt;=50,VLOOKUP(A6969,英雄数据表!A:K,9,0),IF(VLOOKUP(B6969,属性中转表!A:G,7,FALSE)&gt;=25,VLOOKUP(A6969,英雄数据表!A:K,5,0),""))</f>
        <v>"atk":300,"hp":5000,"undpspro":150,"pvpdpspro":100,"pvpundpspro":50,"miankongpro":100</v>
      </c>
      <c r="J6969" s="20" t="str">
        <f>IF(I6969="","",属性中转表!$I$1&amp;(IF(VLOOKUP(B6969,属性中转表!A:G,7,FALSE)=0,0,VLOOKUP(VLOOKUP(B6969,属性中转表!A:G,7,FALSE),属性中转表!$K$2:$P$21,4,0)))+IFERROR(VLOOKUP(A6969,英雄数据表!A:K,IF(武魂!B6969&gt;=50,10,IF(武魂!B6969&gt;=25,6)),0),0))</f>
        <v>,"dpspro":150</v>
      </c>
      <c r="K6969" s="32" t="str">
        <f t="shared" si="461"/>
        <v>"atk":300,"hp":5000,"undpspro":150,"pvpdpspro":100,"pvpundpspro":50,"miankongpro":100,"dpspro":150</v>
      </c>
      <c r="L6969" s="20" t="str">
        <f>IF(B6969&gt;=50,VLOOKUP(A6969,英雄数据表!A:L,11,FALSE),IF(B6969&gt;=25,VLOOKUP(A6969,英雄数据表!A:L,7,0),""))</f>
        <v>"5204602004"</v>
      </c>
      <c r="M6969" s="20" t="str">
        <f>IFERROR(VLOOKUP(B6969,属性中转表!$K$2:$O$21,5,FALSE),"")</f>
        <v/>
      </c>
      <c r="N6969" s="20" t="str">
        <f>IF(B6969=25,VLOOKUP(A6969,英雄数据表!A:L,8,FALSE),IF(B6969=50,VLOOKUP(A6969,英雄数据表!A:L,12,0),""))</f>
        <v/>
      </c>
    </row>
    <row r="6970" spans="1:14" x14ac:dyDescent="0.3">
      <c r="A6970" s="20">
        <v>52046</v>
      </c>
      <c r="B6970" s="21">
        <f t="shared" ref="B6970:B7033" si="462">IF(A6970=A6969,B6969+1,1)</f>
        <v>69</v>
      </c>
      <c r="C6970" s="21">
        <v>5</v>
      </c>
      <c r="D6970" s="21">
        <f>VLOOKUP(A6970,英雄数据表!A:D,4,0)</f>
        <v>5</v>
      </c>
      <c r="E6970" s="20" t="str">
        <f>VLOOKUP(A6970,英雄数据表!A:C,3,0)</f>
        <v>噩梦腕足</v>
      </c>
      <c r="F6970" s="20">
        <f t="shared" ref="F6970:F7033" si="463">A6970</f>
        <v>52046</v>
      </c>
      <c r="G6970" s="20">
        <f t="shared" ref="G6970:G7033" si="464">A6970</f>
        <v>52046</v>
      </c>
      <c r="H6970" s="21" t="str">
        <f>VLOOKUP(B6970,属性中转表!A:F,6,FALSE)</f>
        <v>"hp":286200,"atk":7950</v>
      </c>
      <c r="I6970" s="20" t="str">
        <f>IF(VLOOKUP(B6970,属性中转表!A:G,7,FALSE)=0,"",VLOOKUP(VLOOKUP(B6970,属性中转表!A:G,7,FALSE),属性中转表!$K$2:$P$21,6,0))&amp;IF(VLOOKUP(B6970,属性中转表!A:G,7,FALSE)&gt;=50,VLOOKUP(A6970,英雄数据表!A:K,9,0),IF(VLOOKUP(B6970,属性中转表!A:G,7,FALSE)&gt;=25,VLOOKUP(A6970,英雄数据表!A:K,5,0),""))</f>
        <v>"atk":300,"hp":5000,"undpspro":150,"pvpdpspro":100,"pvpundpspro":50,"miankongpro":100</v>
      </c>
      <c r="J6970" s="20" t="str">
        <f>IF(I6970="","",属性中转表!$I$1&amp;(IF(VLOOKUP(B6970,属性中转表!A:G,7,FALSE)=0,0,VLOOKUP(VLOOKUP(B6970,属性中转表!A:G,7,FALSE),属性中转表!$K$2:$P$21,4,0)))+IFERROR(VLOOKUP(A6970,英雄数据表!A:K,IF(武魂!B6970&gt;=50,10,IF(武魂!B6970&gt;=25,6)),0),0))</f>
        <v>,"dpspro":150</v>
      </c>
      <c r="K6970" s="32" t="str">
        <f t="shared" si="461"/>
        <v>"atk":300,"hp":5000,"undpspro":150,"pvpdpspro":100,"pvpundpspro":50,"miankongpro":100,"dpspro":150</v>
      </c>
      <c r="L6970" s="20" t="str">
        <f>IF(B6970&gt;=50,VLOOKUP(A6970,英雄数据表!A:L,11,FALSE),IF(B6970&gt;=25,VLOOKUP(A6970,英雄数据表!A:L,7,0),""))</f>
        <v>"5204602004"</v>
      </c>
      <c r="M6970" s="20" t="str">
        <f>IFERROR(VLOOKUP(B6970,属性中转表!$K$2:$O$21,5,FALSE),"")</f>
        <v/>
      </c>
      <c r="N6970" s="20" t="str">
        <f>IF(B6970=25,VLOOKUP(A6970,英雄数据表!A:L,8,FALSE),IF(B6970=50,VLOOKUP(A6970,英雄数据表!A:L,12,0),""))</f>
        <v/>
      </c>
    </row>
    <row r="6971" spans="1:14" x14ac:dyDescent="0.3">
      <c r="A6971" s="20">
        <v>52046</v>
      </c>
      <c r="B6971" s="21">
        <f t="shared" si="462"/>
        <v>70</v>
      </c>
      <c r="C6971" s="21">
        <v>5</v>
      </c>
      <c r="D6971" s="21">
        <f>VLOOKUP(A6971,英雄数据表!A:D,4,0)</f>
        <v>5</v>
      </c>
      <c r="E6971" s="20" t="str">
        <f>VLOOKUP(A6971,英雄数据表!A:C,3,0)</f>
        <v>噩梦腕足</v>
      </c>
      <c r="F6971" s="20">
        <f t="shared" si="463"/>
        <v>52046</v>
      </c>
      <c r="G6971" s="20">
        <f t="shared" si="464"/>
        <v>52046</v>
      </c>
      <c r="H6971" s="21" t="str">
        <f>VLOOKUP(B6971,属性中转表!A:F,6,FALSE)</f>
        <v>"hp":291600,"atk":8100</v>
      </c>
      <c r="I6971" s="20" t="str">
        <f>IF(VLOOKUP(B6971,属性中转表!A:G,7,FALSE)=0,"",VLOOKUP(VLOOKUP(B6971,属性中转表!A:G,7,FALSE),属性中转表!$K$2:$P$21,6,0))&amp;IF(VLOOKUP(B6971,属性中转表!A:G,7,FALSE)&gt;=50,VLOOKUP(A6971,英雄数据表!A:K,9,0),IF(VLOOKUP(B6971,属性中转表!A:G,7,FALSE)&gt;=25,VLOOKUP(A6971,英雄数据表!A:K,5,0),""))</f>
        <v>"atk":300,"hp":5000,"undpspro":150,"pvpdpspro":100,"pvpundpspro":100,"miankongpro":100</v>
      </c>
      <c r="J6971" s="20" t="str">
        <f>IF(I6971="","",属性中转表!$I$1&amp;(IF(VLOOKUP(B6971,属性中转表!A:G,7,FALSE)=0,0,VLOOKUP(VLOOKUP(B6971,属性中转表!A:G,7,FALSE),属性中转表!$K$2:$P$21,4,0)))+IFERROR(VLOOKUP(A6971,英雄数据表!A:K,IF(武魂!B6971&gt;=50,10,IF(武魂!B6971&gt;=25,6)),0),0))</f>
        <v>,"dpspro":150</v>
      </c>
      <c r="K6971" s="32" t="str">
        <f t="shared" si="461"/>
        <v>"atk":300,"hp":5000,"undpspro":150,"pvpdpspro":100,"pvpundpspro":100,"miankongpro":100,"dpspro":150</v>
      </c>
      <c r="L6971" s="20" t="str">
        <f>IF(B6971&gt;=50,VLOOKUP(A6971,英雄数据表!A:L,11,FALSE),IF(B6971&gt;=25,VLOOKUP(A6971,英雄数据表!A:L,7,0),""))</f>
        <v>"5204602004"</v>
      </c>
      <c r="M6971" s="20" t="str">
        <f>IFERROR(VLOOKUP(B6971,属性中转表!$K$2:$O$21,5,FALSE),"")</f>
        <v>"pvpundpspro":50</v>
      </c>
      <c r="N6971" s="20" t="str">
        <f>IF(B6971=25,VLOOKUP(A6971,英雄数据表!A:L,8,FALSE),IF(B6971=50,VLOOKUP(A6971,英雄数据表!A:L,12,0),""))</f>
        <v/>
      </c>
    </row>
    <row r="6972" spans="1:14" x14ac:dyDescent="0.3">
      <c r="A6972" s="20">
        <v>52046</v>
      </c>
      <c r="B6972" s="21">
        <f t="shared" si="462"/>
        <v>71</v>
      </c>
      <c r="C6972" s="21">
        <v>5</v>
      </c>
      <c r="D6972" s="21">
        <f>VLOOKUP(A6972,英雄数据表!A:D,4,0)</f>
        <v>5</v>
      </c>
      <c r="E6972" s="20" t="str">
        <f>VLOOKUP(A6972,英雄数据表!A:C,3,0)</f>
        <v>噩梦腕足</v>
      </c>
      <c r="F6972" s="20">
        <f t="shared" si="463"/>
        <v>52046</v>
      </c>
      <c r="G6972" s="20">
        <f t="shared" si="464"/>
        <v>52046</v>
      </c>
      <c r="H6972" s="21" t="str">
        <f>VLOOKUP(B6972,属性中转表!A:F,6,FALSE)</f>
        <v>"hp":297000,"atk":8250</v>
      </c>
      <c r="I6972" s="20" t="str">
        <f>IF(VLOOKUP(B6972,属性中转表!A:G,7,FALSE)=0,"",VLOOKUP(VLOOKUP(B6972,属性中转表!A:G,7,FALSE),属性中转表!$K$2:$P$21,6,0))&amp;IF(VLOOKUP(B6972,属性中转表!A:G,7,FALSE)&gt;=50,VLOOKUP(A6972,英雄数据表!A:K,9,0),IF(VLOOKUP(B6972,属性中转表!A:G,7,FALSE)&gt;=25,VLOOKUP(A6972,英雄数据表!A:K,5,0),""))</f>
        <v>"atk":300,"hp":5000,"undpspro":150,"pvpdpspro":100,"pvpundpspro":100,"miankongpro":100</v>
      </c>
      <c r="J6972" s="20" t="str">
        <f>IF(I6972="","",属性中转表!$I$1&amp;(IF(VLOOKUP(B6972,属性中转表!A:G,7,FALSE)=0,0,VLOOKUP(VLOOKUP(B6972,属性中转表!A:G,7,FALSE),属性中转表!$K$2:$P$21,4,0)))+IFERROR(VLOOKUP(A6972,英雄数据表!A:K,IF(武魂!B6972&gt;=50,10,IF(武魂!B6972&gt;=25,6)),0),0))</f>
        <v>,"dpspro":150</v>
      </c>
      <c r="K6972" s="32" t="str">
        <f t="shared" si="461"/>
        <v>"atk":300,"hp":5000,"undpspro":150,"pvpdpspro":100,"pvpundpspro":100,"miankongpro":100,"dpspro":150</v>
      </c>
      <c r="L6972" s="20" t="str">
        <f>IF(B6972&gt;=50,VLOOKUP(A6972,英雄数据表!A:L,11,FALSE),IF(B6972&gt;=25,VLOOKUP(A6972,英雄数据表!A:L,7,0),""))</f>
        <v>"5204602004"</v>
      </c>
      <c r="M6972" s="20" t="str">
        <f>IFERROR(VLOOKUP(B6972,属性中转表!$K$2:$O$21,5,FALSE),"")</f>
        <v/>
      </c>
      <c r="N6972" s="20" t="str">
        <f>IF(B6972=25,VLOOKUP(A6972,英雄数据表!A:L,8,FALSE),IF(B6972=50,VLOOKUP(A6972,英雄数据表!A:L,12,0),""))</f>
        <v/>
      </c>
    </row>
    <row r="6973" spans="1:14" x14ac:dyDescent="0.3">
      <c r="A6973" s="20">
        <v>52046</v>
      </c>
      <c r="B6973" s="21">
        <f t="shared" si="462"/>
        <v>72</v>
      </c>
      <c r="C6973" s="21">
        <v>5</v>
      </c>
      <c r="D6973" s="21">
        <f>VLOOKUP(A6973,英雄数据表!A:D,4,0)</f>
        <v>5</v>
      </c>
      <c r="E6973" s="20" t="str">
        <f>VLOOKUP(A6973,英雄数据表!A:C,3,0)</f>
        <v>噩梦腕足</v>
      </c>
      <c r="F6973" s="20">
        <f t="shared" si="463"/>
        <v>52046</v>
      </c>
      <c r="G6973" s="20">
        <f t="shared" si="464"/>
        <v>52046</v>
      </c>
      <c r="H6973" s="21" t="str">
        <f>VLOOKUP(B6973,属性中转表!A:F,6,FALSE)</f>
        <v>"hp":302400,"atk":8400</v>
      </c>
      <c r="I6973" s="20" t="str">
        <f>IF(VLOOKUP(B6973,属性中转表!A:G,7,FALSE)=0,"",VLOOKUP(VLOOKUP(B6973,属性中转表!A:G,7,FALSE),属性中转表!$K$2:$P$21,6,0))&amp;IF(VLOOKUP(B6973,属性中转表!A:G,7,FALSE)&gt;=50,VLOOKUP(A6973,英雄数据表!A:K,9,0),IF(VLOOKUP(B6973,属性中转表!A:G,7,FALSE)&gt;=25,VLOOKUP(A6973,英雄数据表!A:K,5,0),""))</f>
        <v>"atk":300,"hp":5000,"undpspro":150,"pvpdpspro":100,"pvpundpspro":100,"miankongpro":100</v>
      </c>
      <c r="J6973" s="20" t="str">
        <f>IF(I6973="","",属性中转表!$I$1&amp;(IF(VLOOKUP(B6973,属性中转表!A:G,7,FALSE)=0,0,VLOOKUP(VLOOKUP(B6973,属性中转表!A:G,7,FALSE),属性中转表!$K$2:$P$21,4,0)))+IFERROR(VLOOKUP(A6973,英雄数据表!A:K,IF(武魂!B6973&gt;=50,10,IF(武魂!B6973&gt;=25,6)),0),0))</f>
        <v>,"dpspro":150</v>
      </c>
      <c r="K6973" s="32" t="str">
        <f t="shared" si="461"/>
        <v>"atk":300,"hp":5000,"undpspro":150,"pvpdpspro":100,"pvpundpspro":100,"miankongpro":100,"dpspro":150</v>
      </c>
      <c r="L6973" s="20" t="str">
        <f>IF(B6973&gt;=50,VLOOKUP(A6973,英雄数据表!A:L,11,FALSE),IF(B6973&gt;=25,VLOOKUP(A6973,英雄数据表!A:L,7,0),""))</f>
        <v>"5204602004"</v>
      </c>
      <c r="M6973" s="20" t="str">
        <f>IFERROR(VLOOKUP(B6973,属性中转表!$K$2:$O$21,5,FALSE),"")</f>
        <v/>
      </c>
      <c r="N6973" s="20" t="str">
        <f>IF(B6973=25,VLOOKUP(A6973,英雄数据表!A:L,8,FALSE),IF(B6973=50,VLOOKUP(A6973,英雄数据表!A:L,12,0),""))</f>
        <v/>
      </c>
    </row>
    <row r="6974" spans="1:14" x14ac:dyDescent="0.3">
      <c r="A6974" s="20">
        <v>52046</v>
      </c>
      <c r="B6974" s="21">
        <f t="shared" si="462"/>
        <v>73</v>
      </c>
      <c r="C6974" s="21">
        <v>5</v>
      </c>
      <c r="D6974" s="21">
        <f>VLOOKUP(A6974,英雄数据表!A:D,4,0)</f>
        <v>5</v>
      </c>
      <c r="E6974" s="20" t="str">
        <f>VLOOKUP(A6974,英雄数据表!A:C,3,0)</f>
        <v>噩梦腕足</v>
      </c>
      <c r="F6974" s="20">
        <f t="shared" si="463"/>
        <v>52046</v>
      </c>
      <c r="G6974" s="20">
        <f t="shared" si="464"/>
        <v>52046</v>
      </c>
      <c r="H6974" s="21" t="str">
        <f>VLOOKUP(B6974,属性中转表!A:F,6,FALSE)</f>
        <v>"hp":307800,"atk":8550</v>
      </c>
      <c r="I6974" s="20" t="str">
        <f>IF(VLOOKUP(B6974,属性中转表!A:G,7,FALSE)=0,"",VLOOKUP(VLOOKUP(B6974,属性中转表!A:G,7,FALSE),属性中转表!$K$2:$P$21,6,0))&amp;IF(VLOOKUP(B6974,属性中转表!A:G,7,FALSE)&gt;=50,VLOOKUP(A6974,英雄数据表!A:K,9,0),IF(VLOOKUP(B6974,属性中转表!A:G,7,FALSE)&gt;=25,VLOOKUP(A6974,英雄数据表!A:K,5,0),""))</f>
        <v>"atk":300,"hp":5000,"undpspro":150,"pvpdpspro":100,"pvpundpspro":100,"miankongpro":100</v>
      </c>
      <c r="J6974" s="20" t="str">
        <f>IF(I6974="","",属性中转表!$I$1&amp;(IF(VLOOKUP(B6974,属性中转表!A:G,7,FALSE)=0,0,VLOOKUP(VLOOKUP(B6974,属性中转表!A:G,7,FALSE),属性中转表!$K$2:$P$21,4,0)))+IFERROR(VLOOKUP(A6974,英雄数据表!A:K,IF(武魂!B6974&gt;=50,10,IF(武魂!B6974&gt;=25,6)),0),0))</f>
        <v>,"dpspro":150</v>
      </c>
      <c r="K6974" s="32" t="str">
        <f t="shared" si="461"/>
        <v>"atk":300,"hp":5000,"undpspro":150,"pvpdpspro":100,"pvpundpspro":100,"miankongpro":100,"dpspro":150</v>
      </c>
      <c r="L6974" s="20" t="str">
        <f>IF(B6974&gt;=50,VLOOKUP(A6974,英雄数据表!A:L,11,FALSE),IF(B6974&gt;=25,VLOOKUP(A6974,英雄数据表!A:L,7,0),""))</f>
        <v>"5204602004"</v>
      </c>
      <c r="M6974" s="20" t="str">
        <f>IFERROR(VLOOKUP(B6974,属性中转表!$K$2:$O$21,5,FALSE),"")</f>
        <v/>
      </c>
      <c r="N6974" s="20" t="str">
        <f>IF(B6974=25,VLOOKUP(A6974,英雄数据表!A:L,8,FALSE),IF(B6974=50,VLOOKUP(A6974,英雄数据表!A:L,12,0),""))</f>
        <v/>
      </c>
    </row>
    <row r="6975" spans="1:14" x14ac:dyDescent="0.3">
      <c r="A6975" s="20">
        <v>52046</v>
      </c>
      <c r="B6975" s="21">
        <f t="shared" si="462"/>
        <v>74</v>
      </c>
      <c r="C6975" s="21">
        <v>5</v>
      </c>
      <c r="D6975" s="21">
        <f>VLOOKUP(A6975,英雄数据表!A:D,4,0)</f>
        <v>5</v>
      </c>
      <c r="E6975" s="20" t="str">
        <f>VLOOKUP(A6975,英雄数据表!A:C,3,0)</f>
        <v>噩梦腕足</v>
      </c>
      <c r="F6975" s="20">
        <f t="shared" si="463"/>
        <v>52046</v>
      </c>
      <c r="G6975" s="20">
        <f t="shared" si="464"/>
        <v>52046</v>
      </c>
      <c r="H6975" s="21" t="str">
        <f>VLOOKUP(B6975,属性中转表!A:F,6,FALSE)</f>
        <v>"hp":313200,"atk":8700</v>
      </c>
      <c r="I6975" s="20" t="str">
        <f>IF(VLOOKUP(B6975,属性中转表!A:G,7,FALSE)=0,"",VLOOKUP(VLOOKUP(B6975,属性中转表!A:G,7,FALSE),属性中转表!$K$2:$P$21,6,0))&amp;IF(VLOOKUP(B6975,属性中转表!A:G,7,FALSE)&gt;=50,VLOOKUP(A6975,英雄数据表!A:K,9,0),IF(VLOOKUP(B6975,属性中转表!A:G,7,FALSE)&gt;=25,VLOOKUP(A6975,英雄数据表!A:K,5,0),""))</f>
        <v>"atk":300,"hp":5000,"undpspro":150,"pvpdpspro":100,"pvpundpspro":100,"miankongpro":100</v>
      </c>
      <c r="J6975" s="20" t="str">
        <f>IF(I6975="","",属性中转表!$I$1&amp;(IF(VLOOKUP(B6975,属性中转表!A:G,7,FALSE)=0,0,VLOOKUP(VLOOKUP(B6975,属性中转表!A:G,7,FALSE),属性中转表!$K$2:$P$21,4,0)))+IFERROR(VLOOKUP(A6975,英雄数据表!A:K,IF(武魂!B6975&gt;=50,10,IF(武魂!B6975&gt;=25,6)),0),0))</f>
        <v>,"dpspro":150</v>
      </c>
      <c r="K6975" s="32" t="str">
        <f t="shared" si="461"/>
        <v>"atk":300,"hp":5000,"undpspro":150,"pvpdpspro":100,"pvpundpspro":100,"miankongpro":100,"dpspro":150</v>
      </c>
      <c r="L6975" s="20" t="str">
        <f>IF(B6975&gt;=50,VLOOKUP(A6975,英雄数据表!A:L,11,FALSE),IF(B6975&gt;=25,VLOOKUP(A6975,英雄数据表!A:L,7,0),""))</f>
        <v>"5204602004"</v>
      </c>
      <c r="M6975" s="20" t="str">
        <f>IFERROR(VLOOKUP(B6975,属性中转表!$K$2:$O$21,5,FALSE),"")</f>
        <v/>
      </c>
      <c r="N6975" s="20" t="str">
        <f>IF(B6975=25,VLOOKUP(A6975,英雄数据表!A:L,8,FALSE),IF(B6975=50,VLOOKUP(A6975,英雄数据表!A:L,12,0),""))</f>
        <v/>
      </c>
    </row>
    <row r="6976" spans="1:14" x14ac:dyDescent="0.3">
      <c r="A6976" s="20">
        <v>52046</v>
      </c>
      <c r="B6976" s="21">
        <f t="shared" si="462"/>
        <v>75</v>
      </c>
      <c r="C6976" s="21">
        <v>5</v>
      </c>
      <c r="D6976" s="21">
        <f>VLOOKUP(A6976,英雄数据表!A:D,4,0)</f>
        <v>5</v>
      </c>
      <c r="E6976" s="20" t="str">
        <f>VLOOKUP(A6976,英雄数据表!A:C,3,0)</f>
        <v>噩梦腕足</v>
      </c>
      <c r="F6976" s="20">
        <f t="shared" si="463"/>
        <v>52046</v>
      </c>
      <c r="G6976" s="20">
        <f t="shared" si="464"/>
        <v>52046</v>
      </c>
      <c r="H6976" s="21" t="str">
        <f>VLOOKUP(B6976,属性中转表!A:F,6,FALSE)</f>
        <v>"hp":318600,"atk":8850</v>
      </c>
      <c r="I6976" s="20" t="str">
        <f>IF(VLOOKUP(B6976,属性中转表!A:G,7,FALSE)=0,"",VLOOKUP(VLOOKUP(B6976,属性中转表!A:G,7,FALSE),属性中转表!$K$2:$P$21,6,0))&amp;IF(VLOOKUP(B6976,属性中转表!A:G,7,FALSE)&gt;=50,VLOOKUP(A6976,英雄数据表!A:K,9,0),IF(VLOOKUP(B6976,属性中转表!A:G,7,FALSE)&gt;=25,VLOOKUP(A6976,英雄数据表!A:K,5,0),""))</f>
        <v>"atk":600,"hp":10000,"undpspro":150,"pvpdpspro":100,"pvpundpspro":100,"speed":10,"miankongpro":100</v>
      </c>
      <c r="J6976" s="20" t="str">
        <f>IF(I6976="","",属性中转表!$I$1&amp;(IF(VLOOKUP(B6976,属性中转表!A:G,7,FALSE)=0,0,VLOOKUP(VLOOKUP(B6976,属性中转表!A:G,7,FALSE),属性中转表!$K$2:$P$21,4,0)))+IFERROR(VLOOKUP(A6976,英雄数据表!A:K,IF(武魂!B6976&gt;=50,10,IF(武魂!B6976&gt;=25,6)),0),0))</f>
        <v>,"dpspro":150</v>
      </c>
      <c r="K6976" s="32" t="str">
        <f t="shared" si="461"/>
        <v>"atk":600,"hp":10000,"undpspro":150,"pvpdpspro":100,"pvpundpspro":100,"speed":10,"miankongpro":100,"dpspro":150</v>
      </c>
      <c r="L6976" s="20" t="str">
        <f>IF(B6976&gt;=50,VLOOKUP(A6976,英雄数据表!A:L,11,FALSE),IF(B6976&gt;=25,VLOOKUP(A6976,英雄数据表!A:L,7,0),""))</f>
        <v>"5204602004"</v>
      </c>
      <c r="M6976" s="20" t="str">
        <f>IFERROR(VLOOKUP(B6976,属性中转表!$K$2:$O$21,5,FALSE),"")</f>
        <v>"speed":10,"atk":300,"hp":5000</v>
      </c>
      <c r="N6976" s="20" t="str">
        <f>IF(B6976=25,VLOOKUP(A6976,英雄数据表!A:L,8,FALSE),IF(B6976=50,VLOOKUP(A6976,英雄数据表!A:L,12,0),""))</f>
        <v/>
      </c>
    </row>
    <row r="6977" spans="1:14" x14ac:dyDescent="0.3">
      <c r="A6977" s="20">
        <v>52046</v>
      </c>
      <c r="B6977" s="21">
        <f t="shared" si="462"/>
        <v>76</v>
      </c>
      <c r="C6977" s="21">
        <v>5</v>
      </c>
      <c r="D6977" s="21">
        <f>VLOOKUP(A6977,英雄数据表!A:D,4,0)</f>
        <v>5</v>
      </c>
      <c r="E6977" s="20" t="str">
        <f>VLOOKUP(A6977,英雄数据表!A:C,3,0)</f>
        <v>噩梦腕足</v>
      </c>
      <c r="F6977" s="20">
        <f t="shared" si="463"/>
        <v>52046</v>
      </c>
      <c r="G6977" s="20">
        <f t="shared" si="464"/>
        <v>52046</v>
      </c>
      <c r="H6977" s="21" t="str">
        <f>VLOOKUP(B6977,属性中转表!A:F,6,FALSE)</f>
        <v>"hp":324000,"atk":9000</v>
      </c>
      <c r="I6977" s="20" t="str">
        <f>IF(VLOOKUP(B6977,属性中转表!A:G,7,FALSE)=0,"",VLOOKUP(VLOOKUP(B6977,属性中转表!A:G,7,FALSE),属性中转表!$K$2:$P$21,6,0))&amp;IF(VLOOKUP(B6977,属性中转表!A:G,7,FALSE)&gt;=50,VLOOKUP(A6977,英雄数据表!A:K,9,0),IF(VLOOKUP(B6977,属性中转表!A:G,7,FALSE)&gt;=25,VLOOKUP(A6977,英雄数据表!A:K,5,0),""))</f>
        <v>"atk":600,"hp":10000,"undpspro":150,"pvpdpspro":100,"pvpundpspro":100,"speed":10,"miankongpro":100</v>
      </c>
      <c r="J6977" s="20" t="str">
        <f>IF(I6977="","",属性中转表!$I$1&amp;(IF(VLOOKUP(B6977,属性中转表!A:G,7,FALSE)=0,0,VLOOKUP(VLOOKUP(B6977,属性中转表!A:G,7,FALSE),属性中转表!$K$2:$P$21,4,0)))+IFERROR(VLOOKUP(A6977,英雄数据表!A:K,IF(武魂!B6977&gt;=50,10,IF(武魂!B6977&gt;=25,6)),0),0))</f>
        <v>,"dpspro":150</v>
      </c>
      <c r="K6977" s="32" t="str">
        <f t="shared" si="461"/>
        <v>"atk":600,"hp":10000,"undpspro":150,"pvpdpspro":100,"pvpundpspro":100,"speed":10,"miankongpro":100,"dpspro":150</v>
      </c>
      <c r="L6977" s="20" t="str">
        <f>IF(B6977&gt;=50,VLOOKUP(A6977,英雄数据表!A:L,11,FALSE),IF(B6977&gt;=25,VLOOKUP(A6977,英雄数据表!A:L,7,0),""))</f>
        <v>"5204602004"</v>
      </c>
      <c r="M6977" s="20" t="str">
        <f>IFERROR(VLOOKUP(B6977,属性中转表!$K$2:$O$21,5,FALSE),"")</f>
        <v/>
      </c>
      <c r="N6977" s="20" t="str">
        <f>IF(B6977=25,VLOOKUP(A6977,英雄数据表!A:L,8,FALSE),IF(B6977=50,VLOOKUP(A6977,英雄数据表!A:L,12,0),""))</f>
        <v/>
      </c>
    </row>
    <row r="6978" spans="1:14" x14ac:dyDescent="0.3">
      <c r="A6978" s="20">
        <v>52046</v>
      </c>
      <c r="B6978" s="21">
        <f t="shared" si="462"/>
        <v>77</v>
      </c>
      <c r="C6978" s="21">
        <v>5</v>
      </c>
      <c r="D6978" s="21">
        <f>VLOOKUP(A6978,英雄数据表!A:D,4,0)</f>
        <v>5</v>
      </c>
      <c r="E6978" s="20" t="str">
        <f>VLOOKUP(A6978,英雄数据表!A:C,3,0)</f>
        <v>噩梦腕足</v>
      </c>
      <c r="F6978" s="20">
        <f t="shared" si="463"/>
        <v>52046</v>
      </c>
      <c r="G6978" s="20">
        <f t="shared" si="464"/>
        <v>52046</v>
      </c>
      <c r="H6978" s="21" t="str">
        <f>VLOOKUP(B6978,属性中转表!A:F,6,FALSE)</f>
        <v>"hp":329400,"atk":9150</v>
      </c>
      <c r="I6978" s="20" t="str">
        <f>IF(VLOOKUP(B6978,属性中转表!A:G,7,FALSE)=0,"",VLOOKUP(VLOOKUP(B6978,属性中转表!A:G,7,FALSE),属性中转表!$K$2:$P$21,6,0))&amp;IF(VLOOKUP(B6978,属性中转表!A:G,7,FALSE)&gt;=50,VLOOKUP(A6978,英雄数据表!A:K,9,0),IF(VLOOKUP(B6978,属性中转表!A:G,7,FALSE)&gt;=25,VLOOKUP(A6978,英雄数据表!A:K,5,0),""))</f>
        <v>"atk":600,"hp":10000,"undpspro":150,"pvpdpspro":100,"pvpundpspro":100,"speed":10,"miankongpro":100</v>
      </c>
      <c r="J6978" s="20" t="str">
        <f>IF(I6978="","",属性中转表!$I$1&amp;(IF(VLOOKUP(B6978,属性中转表!A:G,7,FALSE)=0,0,VLOOKUP(VLOOKUP(B6978,属性中转表!A:G,7,FALSE),属性中转表!$K$2:$P$21,4,0)))+IFERROR(VLOOKUP(A6978,英雄数据表!A:K,IF(武魂!B6978&gt;=50,10,IF(武魂!B6978&gt;=25,6)),0),0))</f>
        <v>,"dpspro":150</v>
      </c>
      <c r="K6978" s="32" t="str">
        <f t="shared" si="461"/>
        <v>"atk":600,"hp":10000,"undpspro":150,"pvpdpspro":100,"pvpundpspro":100,"speed":10,"miankongpro":100,"dpspro":150</v>
      </c>
      <c r="L6978" s="20" t="str">
        <f>IF(B6978&gt;=50,VLOOKUP(A6978,英雄数据表!A:L,11,FALSE),IF(B6978&gt;=25,VLOOKUP(A6978,英雄数据表!A:L,7,0),""))</f>
        <v>"5204602004"</v>
      </c>
      <c r="M6978" s="20" t="str">
        <f>IFERROR(VLOOKUP(B6978,属性中转表!$K$2:$O$21,5,FALSE),"")</f>
        <v/>
      </c>
      <c r="N6978" s="20" t="str">
        <f>IF(B6978=25,VLOOKUP(A6978,英雄数据表!A:L,8,FALSE),IF(B6978=50,VLOOKUP(A6978,英雄数据表!A:L,12,0),""))</f>
        <v/>
      </c>
    </row>
    <row r="6979" spans="1:14" x14ac:dyDescent="0.3">
      <c r="A6979" s="20">
        <v>52046</v>
      </c>
      <c r="B6979" s="21">
        <f t="shared" si="462"/>
        <v>78</v>
      </c>
      <c r="C6979" s="21">
        <v>5</v>
      </c>
      <c r="D6979" s="21">
        <f>VLOOKUP(A6979,英雄数据表!A:D,4,0)</f>
        <v>5</v>
      </c>
      <c r="E6979" s="20" t="str">
        <f>VLOOKUP(A6979,英雄数据表!A:C,3,0)</f>
        <v>噩梦腕足</v>
      </c>
      <c r="F6979" s="20">
        <f t="shared" si="463"/>
        <v>52046</v>
      </c>
      <c r="G6979" s="20">
        <f t="shared" si="464"/>
        <v>52046</v>
      </c>
      <c r="H6979" s="21" t="str">
        <f>VLOOKUP(B6979,属性中转表!A:F,6,FALSE)</f>
        <v>"hp":334800,"atk":9300</v>
      </c>
      <c r="I6979" s="20" t="str">
        <f>IF(VLOOKUP(B6979,属性中转表!A:G,7,FALSE)=0,"",VLOOKUP(VLOOKUP(B6979,属性中转表!A:G,7,FALSE),属性中转表!$K$2:$P$21,6,0))&amp;IF(VLOOKUP(B6979,属性中转表!A:G,7,FALSE)&gt;=50,VLOOKUP(A6979,英雄数据表!A:K,9,0),IF(VLOOKUP(B6979,属性中转表!A:G,7,FALSE)&gt;=25,VLOOKUP(A6979,英雄数据表!A:K,5,0),""))</f>
        <v>"atk":600,"hp":10000,"undpspro":150,"pvpdpspro":100,"pvpundpspro":100,"speed":10,"miankongpro":100</v>
      </c>
      <c r="J6979" s="20" t="str">
        <f>IF(I6979="","",属性中转表!$I$1&amp;(IF(VLOOKUP(B6979,属性中转表!A:G,7,FALSE)=0,0,VLOOKUP(VLOOKUP(B6979,属性中转表!A:G,7,FALSE),属性中转表!$K$2:$P$21,4,0)))+IFERROR(VLOOKUP(A6979,英雄数据表!A:K,IF(武魂!B6979&gt;=50,10,IF(武魂!B6979&gt;=25,6)),0),0))</f>
        <v>,"dpspro":150</v>
      </c>
      <c r="K6979" s="32" t="str">
        <f t="shared" si="461"/>
        <v>"atk":600,"hp":10000,"undpspro":150,"pvpdpspro":100,"pvpundpspro":100,"speed":10,"miankongpro":100,"dpspro":150</v>
      </c>
      <c r="L6979" s="20" t="str">
        <f>IF(B6979&gt;=50,VLOOKUP(A6979,英雄数据表!A:L,11,FALSE),IF(B6979&gt;=25,VLOOKUP(A6979,英雄数据表!A:L,7,0),""))</f>
        <v>"5204602004"</v>
      </c>
      <c r="M6979" s="20" t="str">
        <f>IFERROR(VLOOKUP(B6979,属性中转表!$K$2:$O$21,5,FALSE),"")</f>
        <v/>
      </c>
      <c r="N6979" s="20" t="str">
        <f>IF(B6979=25,VLOOKUP(A6979,英雄数据表!A:L,8,FALSE),IF(B6979=50,VLOOKUP(A6979,英雄数据表!A:L,12,0),""))</f>
        <v/>
      </c>
    </row>
    <row r="6980" spans="1:14" x14ac:dyDescent="0.3">
      <c r="A6980" s="20">
        <v>52046</v>
      </c>
      <c r="B6980" s="21">
        <f t="shared" si="462"/>
        <v>79</v>
      </c>
      <c r="C6980" s="21">
        <v>5</v>
      </c>
      <c r="D6980" s="21">
        <f>VLOOKUP(A6980,英雄数据表!A:D,4,0)</f>
        <v>5</v>
      </c>
      <c r="E6980" s="20" t="str">
        <f>VLOOKUP(A6980,英雄数据表!A:C,3,0)</f>
        <v>噩梦腕足</v>
      </c>
      <c r="F6980" s="20">
        <f t="shared" si="463"/>
        <v>52046</v>
      </c>
      <c r="G6980" s="20">
        <f t="shared" si="464"/>
        <v>52046</v>
      </c>
      <c r="H6980" s="21" t="str">
        <f>VLOOKUP(B6980,属性中转表!A:F,6,FALSE)</f>
        <v>"hp":340200,"atk":9450</v>
      </c>
      <c r="I6980" s="20" t="str">
        <f>IF(VLOOKUP(B6980,属性中转表!A:G,7,FALSE)=0,"",VLOOKUP(VLOOKUP(B6980,属性中转表!A:G,7,FALSE),属性中转表!$K$2:$P$21,6,0))&amp;IF(VLOOKUP(B6980,属性中转表!A:G,7,FALSE)&gt;=50,VLOOKUP(A6980,英雄数据表!A:K,9,0),IF(VLOOKUP(B6980,属性中转表!A:G,7,FALSE)&gt;=25,VLOOKUP(A6980,英雄数据表!A:K,5,0),""))</f>
        <v>"atk":600,"hp":10000,"undpspro":150,"pvpdpspro":100,"pvpundpspro":100,"speed":10,"miankongpro":100</v>
      </c>
      <c r="J6980" s="20" t="str">
        <f>IF(I6980="","",属性中转表!$I$1&amp;(IF(VLOOKUP(B6980,属性中转表!A:G,7,FALSE)=0,0,VLOOKUP(VLOOKUP(B6980,属性中转表!A:G,7,FALSE),属性中转表!$K$2:$P$21,4,0)))+IFERROR(VLOOKUP(A6980,英雄数据表!A:K,IF(武魂!B6980&gt;=50,10,IF(武魂!B6980&gt;=25,6)),0),0))</f>
        <v>,"dpspro":150</v>
      </c>
      <c r="K6980" s="32" t="str">
        <f t="shared" si="461"/>
        <v>"atk":600,"hp":10000,"undpspro":150,"pvpdpspro":100,"pvpundpspro":100,"speed":10,"miankongpro":100,"dpspro":150</v>
      </c>
      <c r="L6980" s="20" t="str">
        <f>IF(B6980&gt;=50,VLOOKUP(A6980,英雄数据表!A:L,11,FALSE),IF(B6980&gt;=25,VLOOKUP(A6980,英雄数据表!A:L,7,0),""))</f>
        <v>"5204602004"</v>
      </c>
      <c r="M6980" s="20" t="str">
        <f>IFERROR(VLOOKUP(B6980,属性中转表!$K$2:$O$21,5,FALSE),"")</f>
        <v/>
      </c>
      <c r="N6980" s="20" t="str">
        <f>IF(B6980=25,VLOOKUP(A6980,英雄数据表!A:L,8,FALSE),IF(B6980=50,VLOOKUP(A6980,英雄数据表!A:L,12,0),""))</f>
        <v/>
      </c>
    </row>
    <row r="6981" spans="1:14" x14ac:dyDescent="0.3">
      <c r="A6981" s="20">
        <v>52046</v>
      </c>
      <c r="B6981" s="21">
        <f t="shared" si="462"/>
        <v>80</v>
      </c>
      <c r="C6981" s="21">
        <v>5</v>
      </c>
      <c r="D6981" s="21">
        <f>VLOOKUP(A6981,英雄数据表!A:D,4,0)</f>
        <v>5</v>
      </c>
      <c r="E6981" s="20" t="str">
        <f>VLOOKUP(A6981,英雄数据表!A:C,3,0)</f>
        <v>噩梦腕足</v>
      </c>
      <c r="F6981" s="20">
        <f t="shared" si="463"/>
        <v>52046</v>
      </c>
      <c r="G6981" s="20">
        <f t="shared" si="464"/>
        <v>52046</v>
      </c>
      <c r="H6981" s="21" t="str">
        <f>VLOOKUP(B6981,属性中转表!A:F,6,FALSE)</f>
        <v>"hp":345600,"atk":9600</v>
      </c>
      <c r="I6981" s="20" t="str">
        <f>IF(VLOOKUP(B6981,属性中转表!A:G,7,FALSE)=0,"",VLOOKUP(VLOOKUP(B6981,属性中转表!A:G,7,FALSE),属性中转表!$K$2:$P$21,6,0))&amp;IF(VLOOKUP(B6981,属性中转表!A:G,7,FALSE)&gt;=50,VLOOKUP(A6981,英雄数据表!A:K,9,0),IF(VLOOKUP(B6981,属性中转表!A:G,7,FALSE)&gt;=25,VLOOKUP(A6981,英雄数据表!A:K,5,0),""))</f>
        <v>"atk":600,"hp":10000,"undpspro":200,"pvpdpspro":100,"pvpundpspro":100,"speed":10,"miankongpro":100</v>
      </c>
      <c r="J6981" s="20" t="str">
        <f>IF(I6981="","",属性中转表!$I$1&amp;(IF(VLOOKUP(B6981,属性中转表!A:G,7,FALSE)=0,0,VLOOKUP(VLOOKUP(B6981,属性中转表!A:G,7,FALSE),属性中转表!$K$2:$P$21,4,0)))+IFERROR(VLOOKUP(A6981,英雄数据表!A:K,IF(武魂!B6981&gt;=50,10,IF(武魂!B6981&gt;=25,6)),0),0))</f>
        <v>,"dpspro":150</v>
      </c>
      <c r="K6981" s="32" t="str">
        <f t="shared" si="461"/>
        <v>"atk":600,"hp":10000,"undpspro":200,"pvpdpspro":100,"pvpundpspro":100,"speed":10,"miankongpro":100,"dpspro":150</v>
      </c>
      <c r="L6981" s="20" t="str">
        <f>IF(B6981&gt;=50,VLOOKUP(A6981,英雄数据表!A:L,11,FALSE),IF(B6981&gt;=25,VLOOKUP(A6981,英雄数据表!A:L,7,0),""))</f>
        <v>"5204602004"</v>
      </c>
      <c r="M6981" s="20" t="str">
        <f>IFERROR(VLOOKUP(B6981,属性中转表!$K$2:$O$21,5,FALSE),"")</f>
        <v>"undpspro":50</v>
      </c>
      <c r="N6981" s="20" t="str">
        <f>IF(B6981=25,VLOOKUP(A6981,英雄数据表!A:L,8,FALSE),IF(B6981=50,VLOOKUP(A6981,英雄数据表!A:L,12,0),""))</f>
        <v/>
      </c>
    </row>
    <row r="6982" spans="1:14" x14ac:dyDescent="0.3">
      <c r="A6982" s="20">
        <v>52046</v>
      </c>
      <c r="B6982" s="21">
        <f t="shared" si="462"/>
        <v>81</v>
      </c>
      <c r="C6982" s="21">
        <v>5</v>
      </c>
      <c r="D6982" s="21">
        <f>VLOOKUP(A6982,英雄数据表!A:D,4,0)</f>
        <v>5</v>
      </c>
      <c r="E6982" s="20" t="str">
        <f>VLOOKUP(A6982,英雄数据表!A:C,3,0)</f>
        <v>噩梦腕足</v>
      </c>
      <c r="F6982" s="20">
        <f t="shared" si="463"/>
        <v>52046</v>
      </c>
      <c r="G6982" s="20">
        <f t="shared" si="464"/>
        <v>52046</v>
      </c>
      <c r="H6982" s="21" t="str">
        <f>VLOOKUP(B6982,属性中转表!A:F,6,FALSE)</f>
        <v>"hp":351000,"atk":9750</v>
      </c>
      <c r="I6982" s="20" t="str">
        <f>IF(VLOOKUP(B6982,属性中转表!A:G,7,FALSE)=0,"",VLOOKUP(VLOOKUP(B6982,属性中转表!A:G,7,FALSE),属性中转表!$K$2:$P$21,6,0))&amp;IF(VLOOKUP(B6982,属性中转表!A:G,7,FALSE)&gt;=50,VLOOKUP(A6982,英雄数据表!A:K,9,0),IF(VLOOKUP(B6982,属性中转表!A:G,7,FALSE)&gt;=25,VLOOKUP(A6982,英雄数据表!A:K,5,0),""))</f>
        <v>"atk":600,"hp":10000,"undpspro":200,"pvpdpspro":100,"pvpundpspro":100,"speed":10,"miankongpro":100</v>
      </c>
      <c r="J6982" s="20" t="str">
        <f>IF(I6982="","",属性中转表!$I$1&amp;(IF(VLOOKUP(B6982,属性中转表!A:G,7,FALSE)=0,0,VLOOKUP(VLOOKUP(B6982,属性中转表!A:G,7,FALSE),属性中转表!$K$2:$P$21,4,0)))+IFERROR(VLOOKUP(A6982,英雄数据表!A:K,IF(武魂!B6982&gt;=50,10,IF(武魂!B6982&gt;=25,6)),0),0))</f>
        <v>,"dpspro":150</v>
      </c>
      <c r="K6982" s="32" t="str">
        <f t="shared" si="461"/>
        <v>"atk":600,"hp":10000,"undpspro":200,"pvpdpspro":100,"pvpundpspro":100,"speed":10,"miankongpro":100,"dpspro":150</v>
      </c>
      <c r="L6982" s="20" t="str">
        <f>IF(B6982&gt;=50,VLOOKUP(A6982,英雄数据表!A:L,11,FALSE),IF(B6982&gt;=25,VLOOKUP(A6982,英雄数据表!A:L,7,0),""))</f>
        <v>"5204602004"</v>
      </c>
      <c r="M6982" s="20" t="str">
        <f>IFERROR(VLOOKUP(B6982,属性中转表!$K$2:$O$21,5,FALSE),"")</f>
        <v/>
      </c>
      <c r="N6982" s="20" t="str">
        <f>IF(B6982=25,VLOOKUP(A6982,英雄数据表!A:L,8,FALSE),IF(B6982=50,VLOOKUP(A6982,英雄数据表!A:L,12,0),""))</f>
        <v/>
      </c>
    </row>
    <row r="6983" spans="1:14" x14ac:dyDescent="0.3">
      <c r="A6983" s="20">
        <v>52046</v>
      </c>
      <c r="B6983" s="21">
        <f t="shared" si="462"/>
        <v>82</v>
      </c>
      <c r="C6983" s="21">
        <v>5</v>
      </c>
      <c r="D6983" s="21">
        <f>VLOOKUP(A6983,英雄数据表!A:D,4,0)</f>
        <v>5</v>
      </c>
      <c r="E6983" s="20" t="str">
        <f>VLOOKUP(A6983,英雄数据表!A:C,3,0)</f>
        <v>噩梦腕足</v>
      </c>
      <c r="F6983" s="20">
        <f t="shared" si="463"/>
        <v>52046</v>
      </c>
      <c r="G6983" s="20">
        <f t="shared" si="464"/>
        <v>52046</v>
      </c>
      <c r="H6983" s="21" t="str">
        <f>VLOOKUP(B6983,属性中转表!A:F,6,FALSE)</f>
        <v>"hp":356400,"atk":9900</v>
      </c>
      <c r="I6983" s="20" t="str">
        <f>IF(VLOOKUP(B6983,属性中转表!A:G,7,FALSE)=0,"",VLOOKUP(VLOOKUP(B6983,属性中转表!A:G,7,FALSE),属性中转表!$K$2:$P$21,6,0))&amp;IF(VLOOKUP(B6983,属性中转表!A:G,7,FALSE)&gt;=50,VLOOKUP(A6983,英雄数据表!A:K,9,0),IF(VLOOKUP(B6983,属性中转表!A:G,7,FALSE)&gt;=25,VLOOKUP(A6983,英雄数据表!A:K,5,0),""))</f>
        <v>"atk":600,"hp":10000,"undpspro":200,"pvpdpspro":100,"pvpundpspro":100,"speed":10,"miankongpro":100</v>
      </c>
      <c r="J6983" s="20" t="str">
        <f>IF(I6983="","",属性中转表!$I$1&amp;(IF(VLOOKUP(B6983,属性中转表!A:G,7,FALSE)=0,0,VLOOKUP(VLOOKUP(B6983,属性中转表!A:G,7,FALSE),属性中转表!$K$2:$P$21,4,0)))+IFERROR(VLOOKUP(A6983,英雄数据表!A:K,IF(武魂!B6983&gt;=50,10,IF(武魂!B6983&gt;=25,6)),0),0))</f>
        <v>,"dpspro":150</v>
      </c>
      <c r="K6983" s="32" t="str">
        <f t="shared" si="461"/>
        <v>"atk":600,"hp":10000,"undpspro":200,"pvpdpspro":100,"pvpundpspro":100,"speed":10,"miankongpro":100,"dpspro":150</v>
      </c>
      <c r="L6983" s="20" t="str">
        <f>IF(B6983&gt;=50,VLOOKUP(A6983,英雄数据表!A:L,11,FALSE),IF(B6983&gt;=25,VLOOKUP(A6983,英雄数据表!A:L,7,0),""))</f>
        <v>"5204602004"</v>
      </c>
      <c r="M6983" s="20" t="str">
        <f>IFERROR(VLOOKUP(B6983,属性中转表!$K$2:$O$21,5,FALSE),"")</f>
        <v/>
      </c>
      <c r="N6983" s="20" t="str">
        <f>IF(B6983=25,VLOOKUP(A6983,英雄数据表!A:L,8,FALSE),IF(B6983=50,VLOOKUP(A6983,英雄数据表!A:L,12,0),""))</f>
        <v/>
      </c>
    </row>
    <row r="6984" spans="1:14" x14ac:dyDescent="0.3">
      <c r="A6984" s="20">
        <v>52046</v>
      </c>
      <c r="B6984" s="21">
        <f t="shared" si="462"/>
        <v>83</v>
      </c>
      <c r="C6984" s="21">
        <v>5</v>
      </c>
      <c r="D6984" s="21">
        <f>VLOOKUP(A6984,英雄数据表!A:D,4,0)</f>
        <v>5</v>
      </c>
      <c r="E6984" s="20" t="str">
        <f>VLOOKUP(A6984,英雄数据表!A:C,3,0)</f>
        <v>噩梦腕足</v>
      </c>
      <c r="F6984" s="20">
        <f t="shared" si="463"/>
        <v>52046</v>
      </c>
      <c r="G6984" s="20">
        <f t="shared" si="464"/>
        <v>52046</v>
      </c>
      <c r="H6984" s="21" t="str">
        <f>VLOOKUP(B6984,属性中转表!A:F,6,FALSE)</f>
        <v>"hp":361800,"atk":10050</v>
      </c>
      <c r="I6984" s="20" t="str">
        <f>IF(VLOOKUP(B6984,属性中转表!A:G,7,FALSE)=0,"",VLOOKUP(VLOOKUP(B6984,属性中转表!A:G,7,FALSE),属性中转表!$K$2:$P$21,6,0))&amp;IF(VLOOKUP(B6984,属性中转表!A:G,7,FALSE)&gt;=50,VLOOKUP(A6984,英雄数据表!A:K,9,0),IF(VLOOKUP(B6984,属性中转表!A:G,7,FALSE)&gt;=25,VLOOKUP(A6984,英雄数据表!A:K,5,0),""))</f>
        <v>"atk":600,"hp":10000,"undpspro":200,"pvpdpspro":100,"pvpundpspro":100,"speed":10,"miankongpro":100</v>
      </c>
      <c r="J6984" s="20" t="str">
        <f>IF(I6984="","",属性中转表!$I$1&amp;(IF(VLOOKUP(B6984,属性中转表!A:G,7,FALSE)=0,0,VLOOKUP(VLOOKUP(B6984,属性中转表!A:G,7,FALSE),属性中转表!$K$2:$P$21,4,0)))+IFERROR(VLOOKUP(A6984,英雄数据表!A:K,IF(武魂!B6984&gt;=50,10,IF(武魂!B6984&gt;=25,6)),0),0))</f>
        <v>,"dpspro":150</v>
      </c>
      <c r="K6984" s="32" t="str">
        <f t="shared" si="461"/>
        <v>"atk":600,"hp":10000,"undpspro":200,"pvpdpspro":100,"pvpundpspro":100,"speed":10,"miankongpro":100,"dpspro":150</v>
      </c>
      <c r="L6984" s="20" t="str">
        <f>IF(B6984&gt;=50,VLOOKUP(A6984,英雄数据表!A:L,11,FALSE),IF(B6984&gt;=25,VLOOKUP(A6984,英雄数据表!A:L,7,0),""))</f>
        <v>"5204602004"</v>
      </c>
      <c r="M6984" s="20" t="str">
        <f>IFERROR(VLOOKUP(B6984,属性中转表!$K$2:$O$21,5,FALSE),"")</f>
        <v/>
      </c>
      <c r="N6984" s="20" t="str">
        <f>IF(B6984=25,VLOOKUP(A6984,英雄数据表!A:L,8,FALSE),IF(B6984=50,VLOOKUP(A6984,英雄数据表!A:L,12,0),""))</f>
        <v/>
      </c>
    </row>
    <row r="6985" spans="1:14" x14ac:dyDescent="0.3">
      <c r="A6985" s="20">
        <v>52046</v>
      </c>
      <c r="B6985" s="21">
        <f t="shared" si="462"/>
        <v>84</v>
      </c>
      <c r="C6985" s="21">
        <v>5</v>
      </c>
      <c r="D6985" s="21">
        <f>VLOOKUP(A6985,英雄数据表!A:D,4,0)</f>
        <v>5</v>
      </c>
      <c r="E6985" s="20" t="str">
        <f>VLOOKUP(A6985,英雄数据表!A:C,3,0)</f>
        <v>噩梦腕足</v>
      </c>
      <c r="F6985" s="20">
        <f t="shared" si="463"/>
        <v>52046</v>
      </c>
      <c r="G6985" s="20">
        <f t="shared" si="464"/>
        <v>52046</v>
      </c>
      <c r="H6985" s="21" t="str">
        <f>VLOOKUP(B6985,属性中转表!A:F,6,FALSE)</f>
        <v>"hp":367200,"atk":10200</v>
      </c>
      <c r="I6985" s="20" t="str">
        <f>IF(VLOOKUP(B6985,属性中转表!A:G,7,FALSE)=0,"",VLOOKUP(VLOOKUP(B6985,属性中转表!A:G,7,FALSE),属性中转表!$K$2:$P$21,6,0))&amp;IF(VLOOKUP(B6985,属性中转表!A:G,7,FALSE)&gt;=50,VLOOKUP(A6985,英雄数据表!A:K,9,0),IF(VLOOKUP(B6985,属性中转表!A:G,7,FALSE)&gt;=25,VLOOKUP(A6985,英雄数据表!A:K,5,0),""))</f>
        <v>"atk":600,"hp":10000,"undpspro":200,"pvpdpspro":100,"pvpundpspro":100,"speed":10,"miankongpro":100</v>
      </c>
      <c r="J6985" s="20" t="str">
        <f>IF(I6985="","",属性中转表!$I$1&amp;(IF(VLOOKUP(B6985,属性中转表!A:G,7,FALSE)=0,0,VLOOKUP(VLOOKUP(B6985,属性中转表!A:G,7,FALSE),属性中转表!$K$2:$P$21,4,0)))+IFERROR(VLOOKUP(A6985,英雄数据表!A:K,IF(武魂!B6985&gt;=50,10,IF(武魂!B6985&gt;=25,6)),0),0))</f>
        <v>,"dpspro":150</v>
      </c>
      <c r="K6985" s="32" t="str">
        <f t="shared" si="461"/>
        <v>"atk":600,"hp":10000,"undpspro":200,"pvpdpspro":100,"pvpundpspro":100,"speed":10,"miankongpro":100,"dpspro":150</v>
      </c>
      <c r="L6985" s="20" t="str">
        <f>IF(B6985&gt;=50,VLOOKUP(A6985,英雄数据表!A:L,11,FALSE),IF(B6985&gt;=25,VLOOKUP(A6985,英雄数据表!A:L,7,0),""))</f>
        <v>"5204602004"</v>
      </c>
      <c r="M6985" s="20" t="str">
        <f>IFERROR(VLOOKUP(B6985,属性中转表!$K$2:$O$21,5,FALSE),"")</f>
        <v/>
      </c>
      <c r="N6985" s="20" t="str">
        <f>IF(B6985=25,VLOOKUP(A6985,英雄数据表!A:L,8,FALSE),IF(B6985=50,VLOOKUP(A6985,英雄数据表!A:L,12,0),""))</f>
        <v/>
      </c>
    </row>
    <row r="6986" spans="1:14" x14ac:dyDescent="0.3">
      <c r="A6986" s="20">
        <v>52046</v>
      </c>
      <c r="B6986" s="21">
        <f t="shared" si="462"/>
        <v>85</v>
      </c>
      <c r="C6986" s="21">
        <v>5</v>
      </c>
      <c r="D6986" s="21">
        <f>VLOOKUP(A6986,英雄数据表!A:D,4,0)</f>
        <v>5</v>
      </c>
      <c r="E6986" s="20" t="str">
        <f>VLOOKUP(A6986,英雄数据表!A:C,3,0)</f>
        <v>噩梦腕足</v>
      </c>
      <c r="F6986" s="20">
        <f t="shared" si="463"/>
        <v>52046</v>
      </c>
      <c r="G6986" s="20">
        <f t="shared" si="464"/>
        <v>52046</v>
      </c>
      <c r="H6986" s="21" t="str">
        <f>VLOOKUP(B6986,属性中转表!A:F,6,FALSE)</f>
        <v>"hp":372600,"atk":10350</v>
      </c>
      <c r="I6986" s="20" t="str">
        <f>IF(VLOOKUP(B6986,属性中转表!A:G,7,FALSE)=0,"",VLOOKUP(VLOOKUP(B6986,属性中转表!A:G,7,FALSE),属性中转表!$K$2:$P$21,6,0))&amp;IF(VLOOKUP(B6986,属性中转表!A:G,7,FALSE)&gt;=50,VLOOKUP(A6986,英雄数据表!A:K,9,0),IF(VLOOKUP(B6986,属性中转表!A:G,7,FALSE)&gt;=25,VLOOKUP(A6986,英雄数据表!A:K,5,0),""))</f>
        <v>"atk":600,"hp":10000,"undpspro":200,"pvpdpspro":100,"pvpundpspro":100,"speed":10,"miankongpro":100</v>
      </c>
      <c r="J6986" s="20" t="str">
        <f>IF(I6986="","",属性中转表!$I$1&amp;(IF(VLOOKUP(B6986,属性中转表!A:G,7,FALSE)=0,0,VLOOKUP(VLOOKUP(B6986,属性中转表!A:G,7,FALSE),属性中转表!$K$2:$P$21,4,0)))+IFERROR(VLOOKUP(A6986,英雄数据表!A:K,IF(武魂!B6986&gt;=50,10,IF(武魂!B6986&gt;=25,6)),0),0))</f>
        <v>,"dpspro":200</v>
      </c>
      <c r="K6986" s="32" t="str">
        <f t="shared" si="461"/>
        <v>"atk":600,"hp":10000,"undpspro":200,"pvpdpspro":100,"pvpundpspro":100,"speed":10,"miankongpro":100,"dpspro":200</v>
      </c>
      <c r="L6986" s="20" t="str">
        <f>IF(B6986&gt;=50,VLOOKUP(A6986,英雄数据表!A:L,11,FALSE),IF(B6986&gt;=25,VLOOKUP(A6986,英雄数据表!A:L,7,0),""))</f>
        <v>"5204602004"</v>
      </c>
      <c r="M6986" s="20" t="str">
        <f>IFERROR(VLOOKUP(B6986,属性中转表!$K$2:$O$21,5,FALSE),"")</f>
        <v>"dpspro":50</v>
      </c>
      <c r="N6986" s="20" t="str">
        <f>IF(B6986=25,VLOOKUP(A6986,英雄数据表!A:L,8,FALSE),IF(B6986=50,VLOOKUP(A6986,英雄数据表!A:L,12,0),""))</f>
        <v/>
      </c>
    </row>
    <row r="6987" spans="1:14" x14ac:dyDescent="0.3">
      <c r="A6987" s="20">
        <v>52046</v>
      </c>
      <c r="B6987" s="21">
        <f t="shared" si="462"/>
        <v>86</v>
      </c>
      <c r="C6987" s="21">
        <v>5</v>
      </c>
      <c r="D6987" s="21">
        <f>VLOOKUP(A6987,英雄数据表!A:D,4,0)</f>
        <v>5</v>
      </c>
      <c r="E6987" s="20" t="str">
        <f>VLOOKUP(A6987,英雄数据表!A:C,3,0)</f>
        <v>噩梦腕足</v>
      </c>
      <c r="F6987" s="20">
        <f t="shared" si="463"/>
        <v>52046</v>
      </c>
      <c r="G6987" s="20">
        <f t="shared" si="464"/>
        <v>52046</v>
      </c>
      <c r="H6987" s="21" t="str">
        <f>VLOOKUP(B6987,属性中转表!A:F,6,FALSE)</f>
        <v>"hp":378000,"atk":10500</v>
      </c>
      <c r="I6987" s="20" t="str">
        <f>IF(VLOOKUP(B6987,属性中转表!A:G,7,FALSE)=0,"",VLOOKUP(VLOOKUP(B6987,属性中转表!A:G,7,FALSE),属性中转表!$K$2:$P$21,6,0))&amp;IF(VLOOKUP(B6987,属性中转表!A:G,7,FALSE)&gt;=50,VLOOKUP(A6987,英雄数据表!A:K,9,0),IF(VLOOKUP(B6987,属性中转表!A:G,7,FALSE)&gt;=25,VLOOKUP(A6987,英雄数据表!A:K,5,0),""))</f>
        <v>"atk":600,"hp":10000,"undpspro":200,"pvpdpspro":100,"pvpundpspro":100,"speed":10,"miankongpro":100</v>
      </c>
      <c r="J6987" s="20" t="str">
        <f>IF(I6987="","",属性中转表!$I$1&amp;(IF(VLOOKUP(B6987,属性中转表!A:G,7,FALSE)=0,0,VLOOKUP(VLOOKUP(B6987,属性中转表!A:G,7,FALSE),属性中转表!$K$2:$P$21,4,0)))+IFERROR(VLOOKUP(A6987,英雄数据表!A:K,IF(武魂!B6987&gt;=50,10,IF(武魂!B6987&gt;=25,6)),0),0))</f>
        <v>,"dpspro":200</v>
      </c>
      <c r="K6987" s="32" t="str">
        <f t="shared" si="461"/>
        <v>"atk":600,"hp":10000,"undpspro":200,"pvpdpspro":100,"pvpundpspro":100,"speed":10,"miankongpro":100,"dpspro":200</v>
      </c>
      <c r="L6987" s="20" t="str">
        <f>IF(B6987&gt;=50,VLOOKUP(A6987,英雄数据表!A:L,11,FALSE),IF(B6987&gt;=25,VLOOKUP(A6987,英雄数据表!A:L,7,0),""))</f>
        <v>"5204602004"</v>
      </c>
      <c r="M6987" s="20" t="str">
        <f>IFERROR(VLOOKUP(B6987,属性中转表!$K$2:$O$21,5,FALSE),"")</f>
        <v/>
      </c>
      <c r="N6987" s="20" t="str">
        <f>IF(B6987=25,VLOOKUP(A6987,英雄数据表!A:L,8,FALSE),IF(B6987=50,VLOOKUP(A6987,英雄数据表!A:L,12,0),""))</f>
        <v/>
      </c>
    </row>
    <row r="6988" spans="1:14" x14ac:dyDescent="0.3">
      <c r="A6988" s="20">
        <v>52046</v>
      </c>
      <c r="B6988" s="21">
        <f t="shared" si="462"/>
        <v>87</v>
      </c>
      <c r="C6988" s="21">
        <v>5</v>
      </c>
      <c r="D6988" s="21">
        <f>VLOOKUP(A6988,英雄数据表!A:D,4,0)</f>
        <v>5</v>
      </c>
      <c r="E6988" s="20" t="str">
        <f>VLOOKUP(A6988,英雄数据表!A:C,3,0)</f>
        <v>噩梦腕足</v>
      </c>
      <c r="F6988" s="20">
        <f t="shared" si="463"/>
        <v>52046</v>
      </c>
      <c r="G6988" s="20">
        <f t="shared" si="464"/>
        <v>52046</v>
      </c>
      <c r="H6988" s="21" t="str">
        <f>VLOOKUP(B6988,属性中转表!A:F,6,FALSE)</f>
        <v>"hp":383400,"atk":10650</v>
      </c>
      <c r="I6988" s="20" t="str">
        <f>IF(VLOOKUP(B6988,属性中转表!A:G,7,FALSE)=0,"",VLOOKUP(VLOOKUP(B6988,属性中转表!A:G,7,FALSE),属性中转表!$K$2:$P$21,6,0))&amp;IF(VLOOKUP(B6988,属性中转表!A:G,7,FALSE)&gt;=50,VLOOKUP(A6988,英雄数据表!A:K,9,0),IF(VLOOKUP(B6988,属性中转表!A:G,7,FALSE)&gt;=25,VLOOKUP(A6988,英雄数据表!A:K,5,0),""))</f>
        <v>"atk":600,"hp":10000,"undpspro":200,"pvpdpspro":100,"pvpundpspro":100,"speed":10,"miankongpro":100</v>
      </c>
      <c r="J6988" s="20" t="str">
        <f>IF(I6988="","",属性中转表!$I$1&amp;(IF(VLOOKUP(B6988,属性中转表!A:G,7,FALSE)=0,0,VLOOKUP(VLOOKUP(B6988,属性中转表!A:G,7,FALSE),属性中转表!$K$2:$P$21,4,0)))+IFERROR(VLOOKUP(A6988,英雄数据表!A:K,IF(武魂!B6988&gt;=50,10,IF(武魂!B6988&gt;=25,6)),0),0))</f>
        <v>,"dpspro":200</v>
      </c>
      <c r="K6988" s="32" t="str">
        <f t="shared" si="461"/>
        <v>"atk":600,"hp":10000,"undpspro":200,"pvpdpspro":100,"pvpundpspro":100,"speed":10,"miankongpro":100,"dpspro":200</v>
      </c>
      <c r="L6988" s="20" t="str">
        <f>IF(B6988&gt;=50,VLOOKUP(A6988,英雄数据表!A:L,11,FALSE),IF(B6988&gt;=25,VLOOKUP(A6988,英雄数据表!A:L,7,0),""))</f>
        <v>"5204602004"</v>
      </c>
      <c r="M6988" s="20" t="str">
        <f>IFERROR(VLOOKUP(B6988,属性中转表!$K$2:$O$21,5,FALSE),"")</f>
        <v/>
      </c>
      <c r="N6988" s="20" t="str">
        <f>IF(B6988=25,VLOOKUP(A6988,英雄数据表!A:L,8,FALSE),IF(B6988=50,VLOOKUP(A6988,英雄数据表!A:L,12,0),""))</f>
        <v/>
      </c>
    </row>
    <row r="6989" spans="1:14" x14ac:dyDescent="0.3">
      <c r="A6989" s="20">
        <v>52046</v>
      </c>
      <c r="B6989" s="21">
        <f t="shared" si="462"/>
        <v>88</v>
      </c>
      <c r="C6989" s="21">
        <v>5</v>
      </c>
      <c r="D6989" s="21">
        <f>VLOOKUP(A6989,英雄数据表!A:D,4,0)</f>
        <v>5</v>
      </c>
      <c r="E6989" s="20" t="str">
        <f>VLOOKUP(A6989,英雄数据表!A:C,3,0)</f>
        <v>噩梦腕足</v>
      </c>
      <c r="F6989" s="20">
        <f t="shared" si="463"/>
        <v>52046</v>
      </c>
      <c r="G6989" s="20">
        <f t="shared" si="464"/>
        <v>52046</v>
      </c>
      <c r="H6989" s="21" t="str">
        <f>VLOOKUP(B6989,属性中转表!A:F,6,FALSE)</f>
        <v>"hp":388800,"atk":10800</v>
      </c>
      <c r="I6989" s="20" t="str">
        <f>IF(VLOOKUP(B6989,属性中转表!A:G,7,FALSE)=0,"",VLOOKUP(VLOOKUP(B6989,属性中转表!A:G,7,FALSE),属性中转表!$K$2:$P$21,6,0))&amp;IF(VLOOKUP(B6989,属性中转表!A:G,7,FALSE)&gt;=50,VLOOKUP(A6989,英雄数据表!A:K,9,0),IF(VLOOKUP(B6989,属性中转表!A:G,7,FALSE)&gt;=25,VLOOKUP(A6989,英雄数据表!A:K,5,0),""))</f>
        <v>"atk":600,"hp":10000,"undpspro":200,"pvpdpspro":100,"pvpundpspro":100,"speed":10,"miankongpro":100</v>
      </c>
      <c r="J6989" s="20" t="str">
        <f>IF(I6989="","",属性中转表!$I$1&amp;(IF(VLOOKUP(B6989,属性中转表!A:G,7,FALSE)=0,0,VLOOKUP(VLOOKUP(B6989,属性中转表!A:G,7,FALSE),属性中转表!$K$2:$P$21,4,0)))+IFERROR(VLOOKUP(A6989,英雄数据表!A:K,IF(武魂!B6989&gt;=50,10,IF(武魂!B6989&gt;=25,6)),0),0))</f>
        <v>,"dpspro":200</v>
      </c>
      <c r="K6989" s="32" t="str">
        <f t="shared" si="461"/>
        <v>"atk":600,"hp":10000,"undpspro":200,"pvpdpspro":100,"pvpundpspro":100,"speed":10,"miankongpro":100,"dpspro":200</v>
      </c>
      <c r="L6989" s="20" t="str">
        <f>IF(B6989&gt;=50,VLOOKUP(A6989,英雄数据表!A:L,11,FALSE),IF(B6989&gt;=25,VLOOKUP(A6989,英雄数据表!A:L,7,0),""))</f>
        <v>"5204602004"</v>
      </c>
      <c r="M6989" s="20" t="str">
        <f>IFERROR(VLOOKUP(B6989,属性中转表!$K$2:$O$21,5,FALSE),"")</f>
        <v/>
      </c>
      <c r="N6989" s="20" t="str">
        <f>IF(B6989=25,VLOOKUP(A6989,英雄数据表!A:L,8,FALSE),IF(B6989=50,VLOOKUP(A6989,英雄数据表!A:L,12,0),""))</f>
        <v/>
      </c>
    </row>
    <row r="6990" spans="1:14" x14ac:dyDescent="0.3">
      <c r="A6990" s="20">
        <v>52046</v>
      </c>
      <c r="B6990" s="21">
        <f t="shared" si="462"/>
        <v>89</v>
      </c>
      <c r="C6990" s="21">
        <v>5</v>
      </c>
      <c r="D6990" s="21">
        <f>VLOOKUP(A6990,英雄数据表!A:D,4,0)</f>
        <v>5</v>
      </c>
      <c r="E6990" s="20" t="str">
        <f>VLOOKUP(A6990,英雄数据表!A:C,3,0)</f>
        <v>噩梦腕足</v>
      </c>
      <c r="F6990" s="20">
        <f t="shared" si="463"/>
        <v>52046</v>
      </c>
      <c r="G6990" s="20">
        <f t="shared" si="464"/>
        <v>52046</v>
      </c>
      <c r="H6990" s="21" t="str">
        <f>VLOOKUP(B6990,属性中转表!A:F,6,FALSE)</f>
        <v>"hp":394200,"atk":10950</v>
      </c>
      <c r="I6990" s="20" t="str">
        <f>IF(VLOOKUP(B6990,属性中转表!A:G,7,FALSE)=0,"",VLOOKUP(VLOOKUP(B6990,属性中转表!A:G,7,FALSE),属性中转表!$K$2:$P$21,6,0))&amp;IF(VLOOKUP(B6990,属性中转表!A:G,7,FALSE)&gt;=50,VLOOKUP(A6990,英雄数据表!A:K,9,0),IF(VLOOKUP(B6990,属性中转表!A:G,7,FALSE)&gt;=25,VLOOKUP(A6990,英雄数据表!A:K,5,0),""))</f>
        <v>"atk":600,"hp":10000,"undpspro":200,"pvpdpspro":100,"pvpundpspro":100,"speed":10,"miankongpro":100</v>
      </c>
      <c r="J6990" s="20" t="str">
        <f>IF(I6990="","",属性中转表!$I$1&amp;(IF(VLOOKUP(B6990,属性中转表!A:G,7,FALSE)=0,0,VLOOKUP(VLOOKUP(B6990,属性中转表!A:G,7,FALSE),属性中转表!$K$2:$P$21,4,0)))+IFERROR(VLOOKUP(A6990,英雄数据表!A:K,IF(武魂!B6990&gt;=50,10,IF(武魂!B6990&gt;=25,6)),0),0))</f>
        <v>,"dpspro":200</v>
      </c>
      <c r="K6990" s="32" t="str">
        <f t="shared" si="461"/>
        <v>"atk":600,"hp":10000,"undpspro":200,"pvpdpspro":100,"pvpundpspro":100,"speed":10,"miankongpro":100,"dpspro":200</v>
      </c>
      <c r="L6990" s="20" t="str">
        <f>IF(B6990&gt;=50,VLOOKUP(A6990,英雄数据表!A:L,11,FALSE),IF(B6990&gt;=25,VLOOKUP(A6990,英雄数据表!A:L,7,0),""))</f>
        <v>"5204602004"</v>
      </c>
      <c r="M6990" s="20" t="str">
        <f>IFERROR(VLOOKUP(B6990,属性中转表!$K$2:$O$21,5,FALSE),"")</f>
        <v/>
      </c>
      <c r="N6990" s="20" t="str">
        <f>IF(B6990=25,VLOOKUP(A6990,英雄数据表!A:L,8,FALSE),IF(B6990=50,VLOOKUP(A6990,英雄数据表!A:L,12,0),""))</f>
        <v/>
      </c>
    </row>
    <row r="6991" spans="1:14" x14ac:dyDescent="0.3">
      <c r="A6991" s="20">
        <v>52046</v>
      </c>
      <c r="B6991" s="21">
        <f t="shared" si="462"/>
        <v>90</v>
      </c>
      <c r="C6991" s="21">
        <v>5</v>
      </c>
      <c r="D6991" s="21">
        <f>VLOOKUP(A6991,英雄数据表!A:D,4,0)</f>
        <v>5</v>
      </c>
      <c r="E6991" s="20" t="str">
        <f>VLOOKUP(A6991,英雄数据表!A:C,3,0)</f>
        <v>噩梦腕足</v>
      </c>
      <c r="F6991" s="20">
        <f t="shared" si="463"/>
        <v>52046</v>
      </c>
      <c r="G6991" s="20">
        <f t="shared" si="464"/>
        <v>52046</v>
      </c>
      <c r="H6991" s="21" t="str">
        <f>VLOOKUP(B6991,属性中转表!A:F,6,FALSE)</f>
        <v>"hp":399600,"atk":11100</v>
      </c>
      <c r="I6991" s="20" t="str">
        <f>IF(VLOOKUP(B6991,属性中转表!A:G,7,FALSE)=0,"",VLOOKUP(VLOOKUP(B6991,属性中转表!A:G,7,FALSE),属性中转表!$K$2:$P$21,6,0))&amp;IF(VLOOKUP(B6991,属性中转表!A:G,7,FALSE)&gt;=50,VLOOKUP(A6991,英雄数据表!A:K,9,0),IF(VLOOKUP(B6991,属性中转表!A:G,7,FALSE)&gt;=25,VLOOKUP(A6991,英雄数据表!A:K,5,0),""))</f>
        <v>"atk":600,"hp":10000,"undpspro":200,"pvpdpspro":150,"pvpundpspro":100,"speed":10,"miankongpro":100</v>
      </c>
      <c r="J6991" s="20" t="str">
        <f>IF(I6991="","",属性中转表!$I$1&amp;(IF(VLOOKUP(B6991,属性中转表!A:G,7,FALSE)=0,0,VLOOKUP(VLOOKUP(B6991,属性中转表!A:G,7,FALSE),属性中转表!$K$2:$P$21,4,0)))+IFERROR(VLOOKUP(A6991,英雄数据表!A:K,IF(武魂!B6991&gt;=50,10,IF(武魂!B6991&gt;=25,6)),0),0))</f>
        <v>,"dpspro":200</v>
      </c>
      <c r="K6991" s="32" t="str">
        <f t="shared" si="461"/>
        <v>"atk":600,"hp":10000,"undpspro":200,"pvpdpspro":150,"pvpundpspro":100,"speed":10,"miankongpro":100,"dpspro":200</v>
      </c>
      <c r="L6991" s="20" t="str">
        <f>IF(B6991&gt;=50,VLOOKUP(A6991,英雄数据表!A:L,11,FALSE),IF(B6991&gt;=25,VLOOKUP(A6991,英雄数据表!A:L,7,0),""))</f>
        <v>"5204602004"</v>
      </c>
      <c r="M6991" s="20" t="str">
        <f>IFERROR(VLOOKUP(B6991,属性中转表!$K$2:$O$21,5,FALSE),"")</f>
        <v>"pvpdpspro":50</v>
      </c>
      <c r="N6991" s="20" t="str">
        <f>IF(B6991=25,VLOOKUP(A6991,英雄数据表!A:L,8,FALSE),IF(B6991=50,VLOOKUP(A6991,英雄数据表!A:L,12,0),""))</f>
        <v/>
      </c>
    </row>
    <row r="6992" spans="1:14" x14ac:dyDescent="0.3">
      <c r="A6992" s="20">
        <v>52046</v>
      </c>
      <c r="B6992" s="21">
        <f t="shared" si="462"/>
        <v>91</v>
      </c>
      <c r="C6992" s="21">
        <v>5</v>
      </c>
      <c r="D6992" s="21">
        <f>VLOOKUP(A6992,英雄数据表!A:D,4,0)</f>
        <v>5</v>
      </c>
      <c r="E6992" s="20" t="str">
        <f>VLOOKUP(A6992,英雄数据表!A:C,3,0)</f>
        <v>噩梦腕足</v>
      </c>
      <c r="F6992" s="20">
        <f t="shared" si="463"/>
        <v>52046</v>
      </c>
      <c r="G6992" s="20">
        <f t="shared" si="464"/>
        <v>52046</v>
      </c>
      <c r="H6992" s="21" t="str">
        <f>VLOOKUP(B6992,属性中转表!A:F,6,FALSE)</f>
        <v>"hp":405000,"atk":11250</v>
      </c>
      <c r="I6992" s="20" t="str">
        <f>IF(VLOOKUP(B6992,属性中转表!A:G,7,FALSE)=0,"",VLOOKUP(VLOOKUP(B6992,属性中转表!A:G,7,FALSE),属性中转表!$K$2:$P$21,6,0))&amp;IF(VLOOKUP(B6992,属性中转表!A:G,7,FALSE)&gt;=50,VLOOKUP(A6992,英雄数据表!A:K,9,0),IF(VLOOKUP(B6992,属性中转表!A:G,7,FALSE)&gt;=25,VLOOKUP(A6992,英雄数据表!A:K,5,0),""))</f>
        <v>"atk":600,"hp":10000,"undpspro":200,"pvpdpspro":150,"pvpundpspro":100,"speed":10,"miankongpro":100</v>
      </c>
      <c r="J6992" s="20" t="str">
        <f>IF(I6992="","",属性中转表!$I$1&amp;(IF(VLOOKUP(B6992,属性中转表!A:G,7,FALSE)=0,0,VLOOKUP(VLOOKUP(B6992,属性中转表!A:G,7,FALSE),属性中转表!$K$2:$P$21,4,0)))+IFERROR(VLOOKUP(A6992,英雄数据表!A:K,IF(武魂!B6992&gt;=50,10,IF(武魂!B6992&gt;=25,6)),0),0))</f>
        <v>,"dpspro":200</v>
      </c>
      <c r="K6992" s="32" t="str">
        <f t="shared" si="461"/>
        <v>"atk":600,"hp":10000,"undpspro":200,"pvpdpspro":150,"pvpundpspro":100,"speed":10,"miankongpro":100,"dpspro":200</v>
      </c>
      <c r="L6992" s="20" t="str">
        <f>IF(B6992&gt;=50,VLOOKUP(A6992,英雄数据表!A:L,11,FALSE),IF(B6992&gt;=25,VLOOKUP(A6992,英雄数据表!A:L,7,0),""))</f>
        <v>"5204602004"</v>
      </c>
      <c r="M6992" s="20" t="str">
        <f>IFERROR(VLOOKUP(B6992,属性中转表!$K$2:$O$21,5,FALSE),"")</f>
        <v/>
      </c>
      <c r="N6992" s="20" t="str">
        <f>IF(B6992=25,VLOOKUP(A6992,英雄数据表!A:L,8,FALSE),IF(B6992=50,VLOOKUP(A6992,英雄数据表!A:L,12,0),""))</f>
        <v/>
      </c>
    </row>
    <row r="6993" spans="1:14" x14ac:dyDescent="0.3">
      <c r="A6993" s="20">
        <v>52046</v>
      </c>
      <c r="B6993" s="21">
        <f t="shared" si="462"/>
        <v>92</v>
      </c>
      <c r="C6993" s="21">
        <v>5</v>
      </c>
      <c r="D6993" s="21">
        <f>VLOOKUP(A6993,英雄数据表!A:D,4,0)</f>
        <v>5</v>
      </c>
      <c r="E6993" s="20" t="str">
        <f>VLOOKUP(A6993,英雄数据表!A:C,3,0)</f>
        <v>噩梦腕足</v>
      </c>
      <c r="F6993" s="20">
        <f t="shared" si="463"/>
        <v>52046</v>
      </c>
      <c r="G6993" s="20">
        <f t="shared" si="464"/>
        <v>52046</v>
      </c>
      <c r="H6993" s="21" t="str">
        <f>VLOOKUP(B6993,属性中转表!A:F,6,FALSE)</f>
        <v>"hp":410400,"atk":11400</v>
      </c>
      <c r="I6993" s="20" t="str">
        <f>IF(VLOOKUP(B6993,属性中转表!A:G,7,FALSE)=0,"",VLOOKUP(VLOOKUP(B6993,属性中转表!A:G,7,FALSE),属性中转表!$K$2:$P$21,6,0))&amp;IF(VLOOKUP(B6993,属性中转表!A:G,7,FALSE)&gt;=50,VLOOKUP(A6993,英雄数据表!A:K,9,0),IF(VLOOKUP(B6993,属性中转表!A:G,7,FALSE)&gt;=25,VLOOKUP(A6993,英雄数据表!A:K,5,0),""))</f>
        <v>"atk":600,"hp":10000,"undpspro":200,"pvpdpspro":150,"pvpundpspro":100,"speed":10,"miankongpro":100</v>
      </c>
      <c r="J6993" s="20" t="str">
        <f>IF(I6993="","",属性中转表!$I$1&amp;(IF(VLOOKUP(B6993,属性中转表!A:G,7,FALSE)=0,0,VLOOKUP(VLOOKUP(B6993,属性中转表!A:G,7,FALSE),属性中转表!$K$2:$P$21,4,0)))+IFERROR(VLOOKUP(A6993,英雄数据表!A:K,IF(武魂!B6993&gt;=50,10,IF(武魂!B6993&gt;=25,6)),0),0))</f>
        <v>,"dpspro":200</v>
      </c>
      <c r="K6993" s="32" t="str">
        <f t="shared" si="461"/>
        <v>"atk":600,"hp":10000,"undpspro":200,"pvpdpspro":150,"pvpundpspro":100,"speed":10,"miankongpro":100,"dpspro":200</v>
      </c>
      <c r="L6993" s="20" t="str">
        <f>IF(B6993&gt;=50,VLOOKUP(A6993,英雄数据表!A:L,11,FALSE),IF(B6993&gt;=25,VLOOKUP(A6993,英雄数据表!A:L,7,0),""))</f>
        <v>"5204602004"</v>
      </c>
      <c r="M6993" s="20" t="str">
        <f>IFERROR(VLOOKUP(B6993,属性中转表!$K$2:$O$21,5,FALSE),"")</f>
        <v/>
      </c>
      <c r="N6993" s="20" t="str">
        <f>IF(B6993=25,VLOOKUP(A6993,英雄数据表!A:L,8,FALSE),IF(B6993=50,VLOOKUP(A6993,英雄数据表!A:L,12,0),""))</f>
        <v/>
      </c>
    </row>
    <row r="6994" spans="1:14" x14ac:dyDescent="0.3">
      <c r="A6994" s="20">
        <v>52046</v>
      </c>
      <c r="B6994" s="21">
        <f t="shared" si="462"/>
        <v>93</v>
      </c>
      <c r="C6994" s="21">
        <v>5</v>
      </c>
      <c r="D6994" s="21">
        <f>VLOOKUP(A6994,英雄数据表!A:D,4,0)</f>
        <v>5</v>
      </c>
      <c r="E6994" s="20" t="str">
        <f>VLOOKUP(A6994,英雄数据表!A:C,3,0)</f>
        <v>噩梦腕足</v>
      </c>
      <c r="F6994" s="20">
        <f t="shared" si="463"/>
        <v>52046</v>
      </c>
      <c r="G6994" s="20">
        <f t="shared" si="464"/>
        <v>52046</v>
      </c>
      <c r="H6994" s="21" t="str">
        <f>VLOOKUP(B6994,属性中转表!A:F,6,FALSE)</f>
        <v>"hp":415800,"atk":11550</v>
      </c>
      <c r="I6994" s="20" t="str">
        <f>IF(VLOOKUP(B6994,属性中转表!A:G,7,FALSE)=0,"",VLOOKUP(VLOOKUP(B6994,属性中转表!A:G,7,FALSE),属性中转表!$K$2:$P$21,6,0))&amp;IF(VLOOKUP(B6994,属性中转表!A:G,7,FALSE)&gt;=50,VLOOKUP(A6994,英雄数据表!A:K,9,0),IF(VLOOKUP(B6994,属性中转表!A:G,7,FALSE)&gt;=25,VLOOKUP(A6994,英雄数据表!A:K,5,0),""))</f>
        <v>"atk":600,"hp":10000,"undpspro":200,"pvpdpspro":150,"pvpundpspro":100,"speed":10,"miankongpro":100</v>
      </c>
      <c r="J6994" s="20" t="str">
        <f>IF(I6994="","",属性中转表!$I$1&amp;(IF(VLOOKUP(B6994,属性中转表!A:G,7,FALSE)=0,0,VLOOKUP(VLOOKUP(B6994,属性中转表!A:G,7,FALSE),属性中转表!$K$2:$P$21,4,0)))+IFERROR(VLOOKUP(A6994,英雄数据表!A:K,IF(武魂!B6994&gt;=50,10,IF(武魂!B6994&gt;=25,6)),0),0))</f>
        <v>,"dpspro":200</v>
      </c>
      <c r="K6994" s="32" t="str">
        <f t="shared" si="461"/>
        <v>"atk":600,"hp":10000,"undpspro":200,"pvpdpspro":150,"pvpundpspro":100,"speed":10,"miankongpro":100,"dpspro":200</v>
      </c>
      <c r="L6994" s="20" t="str">
        <f>IF(B6994&gt;=50,VLOOKUP(A6994,英雄数据表!A:L,11,FALSE),IF(B6994&gt;=25,VLOOKUP(A6994,英雄数据表!A:L,7,0),""))</f>
        <v>"5204602004"</v>
      </c>
      <c r="M6994" s="20" t="str">
        <f>IFERROR(VLOOKUP(B6994,属性中转表!$K$2:$O$21,5,FALSE),"")</f>
        <v/>
      </c>
      <c r="N6994" s="20" t="str">
        <f>IF(B6994=25,VLOOKUP(A6994,英雄数据表!A:L,8,FALSE),IF(B6994=50,VLOOKUP(A6994,英雄数据表!A:L,12,0),""))</f>
        <v/>
      </c>
    </row>
    <row r="6995" spans="1:14" x14ac:dyDescent="0.3">
      <c r="A6995" s="20">
        <v>52046</v>
      </c>
      <c r="B6995" s="21">
        <f t="shared" si="462"/>
        <v>94</v>
      </c>
      <c r="C6995" s="21">
        <v>5</v>
      </c>
      <c r="D6995" s="21">
        <f>VLOOKUP(A6995,英雄数据表!A:D,4,0)</f>
        <v>5</v>
      </c>
      <c r="E6995" s="20" t="str">
        <f>VLOOKUP(A6995,英雄数据表!A:C,3,0)</f>
        <v>噩梦腕足</v>
      </c>
      <c r="F6995" s="20">
        <f t="shared" si="463"/>
        <v>52046</v>
      </c>
      <c r="G6995" s="20">
        <f t="shared" si="464"/>
        <v>52046</v>
      </c>
      <c r="H6995" s="21" t="str">
        <f>VLOOKUP(B6995,属性中转表!A:F,6,FALSE)</f>
        <v>"hp":421200,"atk":11700</v>
      </c>
      <c r="I6995" s="20" t="str">
        <f>IF(VLOOKUP(B6995,属性中转表!A:G,7,FALSE)=0,"",VLOOKUP(VLOOKUP(B6995,属性中转表!A:G,7,FALSE),属性中转表!$K$2:$P$21,6,0))&amp;IF(VLOOKUP(B6995,属性中转表!A:G,7,FALSE)&gt;=50,VLOOKUP(A6995,英雄数据表!A:K,9,0),IF(VLOOKUP(B6995,属性中转表!A:G,7,FALSE)&gt;=25,VLOOKUP(A6995,英雄数据表!A:K,5,0),""))</f>
        <v>"atk":600,"hp":10000,"undpspro":200,"pvpdpspro":150,"pvpundpspro":100,"speed":10,"miankongpro":100</v>
      </c>
      <c r="J6995" s="20" t="str">
        <f>IF(I6995="","",属性中转表!$I$1&amp;(IF(VLOOKUP(B6995,属性中转表!A:G,7,FALSE)=0,0,VLOOKUP(VLOOKUP(B6995,属性中转表!A:G,7,FALSE),属性中转表!$K$2:$P$21,4,0)))+IFERROR(VLOOKUP(A6995,英雄数据表!A:K,IF(武魂!B6995&gt;=50,10,IF(武魂!B6995&gt;=25,6)),0),0))</f>
        <v>,"dpspro":200</v>
      </c>
      <c r="K6995" s="32" t="str">
        <f t="shared" si="461"/>
        <v>"atk":600,"hp":10000,"undpspro":200,"pvpdpspro":150,"pvpundpspro":100,"speed":10,"miankongpro":100,"dpspro":200</v>
      </c>
      <c r="L6995" s="20" t="str">
        <f>IF(B6995&gt;=50,VLOOKUP(A6995,英雄数据表!A:L,11,FALSE),IF(B6995&gt;=25,VLOOKUP(A6995,英雄数据表!A:L,7,0),""))</f>
        <v>"5204602004"</v>
      </c>
      <c r="M6995" s="20" t="str">
        <f>IFERROR(VLOOKUP(B6995,属性中转表!$K$2:$O$21,5,FALSE),"")</f>
        <v/>
      </c>
      <c r="N6995" s="20" t="str">
        <f>IF(B6995=25,VLOOKUP(A6995,英雄数据表!A:L,8,FALSE),IF(B6995=50,VLOOKUP(A6995,英雄数据表!A:L,12,0),""))</f>
        <v/>
      </c>
    </row>
    <row r="6996" spans="1:14" x14ac:dyDescent="0.3">
      <c r="A6996" s="20">
        <v>52046</v>
      </c>
      <c r="B6996" s="21">
        <f t="shared" si="462"/>
        <v>95</v>
      </c>
      <c r="C6996" s="21">
        <v>5</v>
      </c>
      <c r="D6996" s="21">
        <f>VLOOKUP(A6996,英雄数据表!A:D,4,0)</f>
        <v>5</v>
      </c>
      <c r="E6996" s="20" t="str">
        <f>VLOOKUP(A6996,英雄数据表!A:C,3,0)</f>
        <v>噩梦腕足</v>
      </c>
      <c r="F6996" s="20">
        <f t="shared" si="463"/>
        <v>52046</v>
      </c>
      <c r="G6996" s="20">
        <f t="shared" si="464"/>
        <v>52046</v>
      </c>
      <c r="H6996" s="21" t="str">
        <f>VLOOKUP(B6996,属性中转表!A:F,6,FALSE)</f>
        <v>"hp":426600,"atk":11850</v>
      </c>
      <c r="I6996" s="20" t="str">
        <f>IF(VLOOKUP(B6996,属性中转表!A:G,7,FALSE)=0,"",VLOOKUP(VLOOKUP(B6996,属性中转表!A:G,7,FALSE),属性中转表!$K$2:$P$21,6,0))&amp;IF(VLOOKUP(B6996,属性中转表!A:G,7,FALSE)&gt;=50,VLOOKUP(A6996,英雄数据表!A:K,9,0),IF(VLOOKUP(B6996,属性中转表!A:G,7,FALSE)&gt;=25,VLOOKUP(A6996,英雄数据表!A:K,5,0),""))</f>
        <v>"atk":600,"hp":10000,"undpspro":200,"pvpdpspro":150,"pvpundpspro":150,"speed":10,"miankongpro":100</v>
      </c>
      <c r="J6996" s="20" t="str">
        <f>IF(I6996="","",属性中转表!$I$1&amp;(IF(VLOOKUP(B6996,属性中转表!A:G,7,FALSE)=0,0,VLOOKUP(VLOOKUP(B6996,属性中转表!A:G,7,FALSE),属性中转表!$K$2:$P$21,4,0)))+IFERROR(VLOOKUP(A6996,英雄数据表!A:K,IF(武魂!B6996&gt;=50,10,IF(武魂!B6996&gt;=25,6)),0),0))</f>
        <v>,"dpspro":200</v>
      </c>
      <c r="K6996" s="32" t="str">
        <f t="shared" si="461"/>
        <v>"atk":600,"hp":10000,"undpspro":200,"pvpdpspro":150,"pvpundpspro":150,"speed":10,"miankongpro":100,"dpspro":200</v>
      </c>
      <c r="L6996" s="20" t="str">
        <f>IF(B6996&gt;=50,VLOOKUP(A6996,英雄数据表!A:L,11,FALSE),IF(B6996&gt;=25,VLOOKUP(A6996,英雄数据表!A:L,7,0),""))</f>
        <v>"5204602004"</v>
      </c>
      <c r="M6996" s="20" t="str">
        <f>IFERROR(VLOOKUP(B6996,属性中转表!$K$2:$O$21,5,FALSE),"")</f>
        <v>"pvpundpspro":50</v>
      </c>
      <c r="N6996" s="20" t="str">
        <f>IF(B6996=25,VLOOKUP(A6996,英雄数据表!A:L,8,FALSE),IF(B6996=50,VLOOKUP(A6996,英雄数据表!A:L,12,0),""))</f>
        <v/>
      </c>
    </row>
    <row r="6997" spans="1:14" x14ac:dyDescent="0.3">
      <c r="A6997" s="20">
        <v>52046</v>
      </c>
      <c r="B6997" s="21">
        <f t="shared" si="462"/>
        <v>96</v>
      </c>
      <c r="C6997" s="21">
        <v>5</v>
      </c>
      <c r="D6997" s="21">
        <f>VLOOKUP(A6997,英雄数据表!A:D,4,0)</f>
        <v>5</v>
      </c>
      <c r="E6997" s="20" t="str">
        <f>VLOOKUP(A6997,英雄数据表!A:C,3,0)</f>
        <v>噩梦腕足</v>
      </c>
      <c r="F6997" s="20">
        <f t="shared" si="463"/>
        <v>52046</v>
      </c>
      <c r="G6997" s="20">
        <f t="shared" si="464"/>
        <v>52046</v>
      </c>
      <c r="H6997" s="21" t="str">
        <f>VLOOKUP(B6997,属性中转表!A:F,6,FALSE)</f>
        <v>"hp":432000,"atk":12000</v>
      </c>
      <c r="I6997" s="20" t="str">
        <f>IF(VLOOKUP(B6997,属性中转表!A:G,7,FALSE)=0,"",VLOOKUP(VLOOKUP(B6997,属性中转表!A:G,7,FALSE),属性中转表!$K$2:$P$21,6,0))&amp;IF(VLOOKUP(B6997,属性中转表!A:G,7,FALSE)&gt;=50,VLOOKUP(A6997,英雄数据表!A:K,9,0),IF(VLOOKUP(B6997,属性中转表!A:G,7,FALSE)&gt;=25,VLOOKUP(A6997,英雄数据表!A:K,5,0),""))</f>
        <v>"atk":600,"hp":10000,"undpspro":200,"pvpdpspro":150,"pvpundpspro":150,"speed":10,"miankongpro":100</v>
      </c>
      <c r="J6997" s="20" t="str">
        <f>IF(I6997="","",属性中转表!$I$1&amp;(IF(VLOOKUP(B6997,属性中转表!A:G,7,FALSE)=0,0,VLOOKUP(VLOOKUP(B6997,属性中转表!A:G,7,FALSE),属性中转表!$K$2:$P$21,4,0)))+IFERROR(VLOOKUP(A6997,英雄数据表!A:K,IF(武魂!B6997&gt;=50,10,IF(武魂!B6997&gt;=25,6)),0),0))</f>
        <v>,"dpspro":200</v>
      </c>
      <c r="K6997" s="32" t="str">
        <f t="shared" si="461"/>
        <v>"atk":600,"hp":10000,"undpspro":200,"pvpdpspro":150,"pvpundpspro":150,"speed":10,"miankongpro":100,"dpspro":200</v>
      </c>
      <c r="L6997" s="20" t="str">
        <f>IF(B6997&gt;=50,VLOOKUP(A6997,英雄数据表!A:L,11,FALSE),IF(B6997&gt;=25,VLOOKUP(A6997,英雄数据表!A:L,7,0),""))</f>
        <v>"5204602004"</v>
      </c>
      <c r="M6997" s="20" t="str">
        <f>IFERROR(VLOOKUP(B6997,属性中转表!$K$2:$O$21,5,FALSE),"")</f>
        <v/>
      </c>
      <c r="N6997" s="20" t="str">
        <f>IF(B6997=25,VLOOKUP(A6997,英雄数据表!A:L,8,FALSE),IF(B6997=50,VLOOKUP(A6997,英雄数据表!A:L,12,0),""))</f>
        <v/>
      </c>
    </row>
    <row r="6998" spans="1:14" x14ac:dyDescent="0.3">
      <c r="A6998" s="20">
        <v>52046</v>
      </c>
      <c r="B6998" s="21">
        <f t="shared" si="462"/>
        <v>97</v>
      </c>
      <c r="C6998" s="21">
        <v>5</v>
      </c>
      <c r="D6998" s="21">
        <f>VLOOKUP(A6998,英雄数据表!A:D,4,0)</f>
        <v>5</v>
      </c>
      <c r="E6998" s="20" t="str">
        <f>VLOOKUP(A6998,英雄数据表!A:C,3,0)</f>
        <v>噩梦腕足</v>
      </c>
      <c r="F6998" s="20">
        <f t="shared" si="463"/>
        <v>52046</v>
      </c>
      <c r="G6998" s="20">
        <f t="shared" si="464"/>
        <v>52046</v>
      </c>
      <c r="H6998" s="21" t="str">
        <f>VLOOKUP(B6998,属性中转表!A:F,6,FALSE)</f>
        <v>"hp":437400,"atk":12150</v>
      </c>
      <c r="I6998" s="20" t="str">
        <f>IF(VLOOKUP(B6998,属性中转表!A:G,7,FALSE)=0,"",VLOOKUP(VLOOKUP(B6998,属性中转表!A:G,7,FALSE),属性中转表!$K$2:$P$21,6,0))&amp;IF(VLOOKUP(B6998,属性中转表!A:G,7,FALSE)&gt;=50,VLOOKUP(A6998,英雄数据表!A:K,9,0),IF(VLOOKUP(B6998,属性中转表!A:G,7,FALSE)&gt;=25,VLOOKUP(A6998,英雄数据表!A:K,5,0),""))</f>
        <v>"atk":600,"hp":10000,"undpspro":200,"pvpdpspro":150,"pvpundpspro":150,"speed":10,"miankongpro":100</v>
      </c>
      <c r="J6998" s="20" t="str">
        <f>IF(I6998="","",属性中转表!$I$1&amp;(IF(VLOOKUP(B6998,属性中转表!A:G,7,FALSE)=0,0,VLOOKUP(VLOOKUP(B6998,属性中转表!A:G,7,FALSE),属性中转表!$K$2:$P$21,4,0)))+IFERROR(VLOOKUP(A6998,英雄数据表!A:K,IF(武魂!B6998&gt;=50,10,IF(武魂!B6998&gt;=25,6)),0),0))</f>
        <v>,"dpspro":200</v>
      </c>
      <c r="K6998" s="32" t="str">
        <f t="shared" si="461"/>
        <v>"atk":600,"hp":10000,"undpspro":200,"pvpdpspro":150,"pvpundpspro":150,"speed":10,"miankongpro":100,"dpspro":200</v>
      </c>
      <c r="L6998" s="20" t="str">
        <f>IF(B6998&gt;=50,VLOOKUP(A6998,英雄数据表!A:L,11,FALSE),IF(B6998&gt;=25,VLOOKUP(A6998,英雄数据表!A:L,7,0),""))</f>
        <v>"5204602004"</v>
      </c>
      <c r="M6998" s="20" t="str">
        <f>IFERROR(VLOOKUP(B6998,属性中转表!$K$2:$O$21,5,FALSE),"")</f>
        <v/>
      </c>
      <c r="N6998" s="20" t="str">
        <f>IF(B6998=25,VLOOKUP(A6998,英雄数据表!A:L,8,FALSE),IF(B6998=50,VLOOKUP(A6998,英雄数据表!A:L,12,0),""))</f>
        <v/>
      </c>
    </row>
    <row r="6999" spans="1:14" x14ac:dyDescent="0.3">
      <c r="A6999" s="20">
        <v>52046</v>
      </c>
      <c r="B6999" s="21">
        <f t="shared" si="462"/>
        <v>98</v>
      </c>
      <c r="C6999" s="21">
        <v>5</v>
      </c>
      <c r="D6999" s="21">
        <f>VLOOKUP(A6999,英雄数据表!A:D,4,0)</f>
        <v>5</v>
      </c>
      <c r="E6999" s="20" t="str">
        <f>VLOOKUP(A6999,英雄数据表!A:C,3,0)</f>
        <v>噩梦腕足</v>
      </c>
      <c r="F6999" s="20">
        <f t="shared" si="463"/>
        <v>52046</v>
      </c>
      <c r="G6999" s="20">
        <f t="shared" si="464"/>
        <v>52046</v>
      </c>
      <c r="H6999" s="21" t="str">
        <f>VLOOKUP(B6999,属性中转表!A:F,6,FALSE)</f>
        <v>"hp":442800,"atk":12300</v>
      </c>
      <c r="I6999" s="20" t="str">
        <f>IF(VLOOKUP(B6999,属性中转表!A:G,7,FALSE)=0,"",VLOOKUP(VLOOKUP(B6999,属性中转表!A:G,7,FALSE),属性中转表!$K$2:$P$21,6,0))&amp;IF(VLOOKUP(B6999,属性中转表!A:G,7,FALSE)&gt;=50,VLOOKUP(A6999,英雄数据表!A:K,9,0),IF(VLOOKUP(B6999,属性中转表!A:G,7,FALSE)&gt;=25,VLOOKUP(A6999,英雄数据表!A:K,5,0),""))</f>
        <v>"atk":600,"hp":10000,"undpspro":200,"pvpdpspro":150,"pvpundpspro":150,"speed":10,"miankongpro":100</v>
      </c>
      <c r="J6999" s="20" t="str">
        <f>IF(I6999="","",属性中转表!$I$1&amp;(IF(VLOOKUP(B6999,属性中转表!A:G,7,FALSE)=0,0,VLOOKUP(VLOOKUP(B6999,属性中转表!A:G,7,FALSE),属性中转表!$K$2:$P$21,4,0)))+IFERROR(VLOOKUP(A6999,英雄数据表!A:K,IF(武魂!B6999&gt;=50,10,IF(武魂!B6999&gt;=25,6)),0),0))</f>
        <v>,"dpspro":200</v>
      </c>
      <c r="K6999" s="32" t="str">
        <f t="shared" ref="K6999:K7062" si="465">I6999&amp;J6999</f>
        <v>"atk":600,"hp":10000,"undpspro":200,"pvpdpspro":150,"pvpundpspro":150,"speed":10,"miankongpro":100,"dpspro":200</v>
      </c>
      <c r="L6999" s="20" t="str">
        <f>IF(B6999&gt;=50,VLOOKUP(A6999,英雄数据表!A:L,11,FALSE),IF(B6999&gt;=25,VLOOKUP(A6999,英雄数据表!A:L,7,0),""))</f>
        <v>"5204602004"</v>
      </c>
      <c r="M6999" s="20" t="str">
        <f>IFERROR(VLOOKUP(B6999,属性中转表!$K$2:$O$21,5,FALSE),"")</f>
        <v/>
      </c>
      <c r="N6999" s="20" t="str">
        <f>IF(B6999=25,VLOOKUP(A6999,英雄数据表!A:L,8,FALSE),IF(B6999=50,VLOOKUP(A6999,英雄数据表!A:L,12,0),""))</f>
        <v/>
      </c>
    </row>
    <row r="7000" spans="1:14" x14ac:dyDescent="0.3">
      <c r="A7000" s="20">
        <v>52046</v>
      </c>
      <c r="B7000" s="21">
        <f t="shared" si="462"/>
        <v>99</v>
      </c>
      <c r="C7000" s="21">
        <v>5</v>
      </c>
      <c r="D7000" s="21">
        <f>VLOOKUP(A7000,英雄数据表!A:D,4,0)</f>
        <v>5</v>
      </c>
      <c r="E7000" s="20" t="str">
        <f>VLOOKUP(A7000,英雄数据表!A:C,3,0)</f>
        <v>噩梦腕足</v>
      </c>
      <c r="F7000" s="20">
        <f t="shared" si="463"/>
        <v>52046</v>
      </c>
      <c r="G7000" s="20">
        <f t="shared" si="464"/>
        <v>52046</v>
      </c>
      <c r="H7000" s="21" t="str">
        <f>VLOOKUP(B7000,属性中转表!A:F,6,FALSE)</f>
        <v>"hp":448200,"atk":12450</v>
      </c>
      <c r="I7000" s="20" t="str">
        <f>IF(VLOOKUP(B7000,属性中转表!A:G,7,FALSE)=0,"",VLOOKUP(VLOOKUP(B7000,属性中转表!A:G,7,FALSE),属性中转表!$K$2:$P$21,6,0))&amp;IF(VLOOKUP(B7000,属性中转表!A:G,7,FALSE)&gt;=50,VLOOKUP(A7000,英雄数据表!A:K,9,0),IF(VLOOKUP(B7000,属性中转表!A:G,7,FALSE)&gt;=25,VLOOKUP(A7000,英雄数据表!A:K,5,0),""))</f>
        <v>"atk":600,"hp":10000,"undpspro":200,"pvpdpspro":150,"pvpundpspro":150,"speed":10,"miankongpro":100</v>
      </c>
      <c r="J7000" s="20" t="str">
        <f>IF(I7000="","",属性中转表!$I$1&amp;(IF(VLOOKUP(B7000,属性中转表!A:G,7,FALSE)=0,0,VLOOKUP(VLOOKUP(B7000,属性中转表!A:G,7,FALSE),属性中转表!$K$2:$P$21,4,0)))+IFERROR(VLOOKUP(A7000,英雄数据表!A:K,IF(武魂!B7000&gt;=50,10,IF(武魂!B7000&gt;=25,6)),0),0))</f>
        <v>,"dpspro":200</v>
      </c>
      <c r="K7000" s="32" t="str">
        <f t="shared" si="465"/>
        <v>"atk":600,"hp":10000,"undpspro":200,"pvpdpspro":150,"pvpundpspro":150,"speed":10,"miankongpro":100,"dpspro":200</v>
      </c>
      <c r="L7000" s="20" t="str">
        <f>IF(B7000&gt;=50,VLOOKUP(A7000,英雄数据表!A:L,11,FALSE),IF(B7000&gt;=25,VLOOKUP(A7000,英雄数据表!A:L,7,0),""))</f>
        <v>"5204602004"</v>
      </c>
      <c r="M7000" s="20" t="str">
        <f>IFERROR(VLOOKUP(B7000,属性中转表!$K$2:$O$21,5,FALSE),"")</f>
        <v/>
      </c>
      <c r="N7000" s="20" t="str">
        <f>IF(B7000=25,VLOOKUP(A7000,英雄数据表!A:L,8,FALSE),IF(B7000=50,VLOOKUP(A7000,英雄数据表!A:L,12,0),""))</f>
        <v/>
      </c>
    </row>
    <row r="7001" spans="1:14" x14ac:dyDescent="0.3">
      <c r="A7001" s="20">
        <v>52046</v>
      </c>
      <c r="B7001" s="21">
        <f t="shared" si="462"/>
        <v>100</v>
      </c>
      <c r="C7001" s="21">
        <v>5</v>
      </c>
      <c r="D7001" s="21">
        <f>VLOOKUP(A7001,英雄数据表!A:D,4,0)</f>
        <v>5</v>
      </c>
      <c r="E7001" s="20" t="str">
        <f>VLOOKUP(A7001,英雄数据表!A:C,3,0)</f>
        <v>噩梦腕足</v>
      </c>
      <c r="F7001" s="20">
        <f t="shared" si="463"/>
        <v>52046</v>
      </c>
      <c r="G7001" s="20">
        <f t="shared" si="464"/>
        <v>52046</v>
      </c>
      <c r="H7001" s="21" t="str">
        <f>VLOOKUP(B7001,属性中转表!A:F,6,FALSE)</f>
        <v>"hp":453600,"atk":12600</v>
      </c>
      <c r="I7001" s="20" t="str">
        <f>IF(VLOOKUP(B7001,属性中转表!A:G,7,FALSE)=0,"",VLOOKUP(VLOOKUP(B7001,属性中转表!A:G,7,FALSE),属性中转表!$K$2:$P$21,6,0))&amp;IF(VLOOKUP(B7001,属性中转表!A:G,7,FALSE)&gt;=50,VLOOKUP(A7001,英雄数据表!A:K,9,0),IF(VLOOKUP(B7001,属性中转表!A:G,7,FALSE)&gt;=25,VLOOKUP(A7001,英雄数据表!A:K,5,0),""))</f>
        <v>"atk":900,"hp":15000,"undpspro":200,"pvpdpspro":150,"pvpundpspro":150,"speed":20,"miankongpro":100</v>
      </c>
      <c r="J7001" s="20" t="str">
        <f>IF(I7001="","",属性中转表!$I$1&amp;(IF(VLOOKUP(B7001,属性中转表!A:G,7,FALSE)=0,0,VLOOKUP(VLOOKUP(B7001,属性中转表!A:G,7,FALSE),属性中转表!$K$2:$P$21,4,0)))+IFERROR(VLOOKUP(A7001,英雄数据表!A:K,IF(武魂!B7001&gt;=50,10,IF(武魂!B7001&gt;=25,6)),0),0))</f>
        <v>,"dpspro":200</v>
      </c>
      <c r="K7001" s="32" t="str">
        <f t="shared" si="465"/>
        <v>"atk":900,"hp":15000,"undpspro":200,"pvpdpspro":150,"pvpundpspro":150,"speed":20,"miankongpro":100,"dpspro":200</v>
      </c>
      <c r="L7001" s="20" t="str">
        <f>IF(B7001&gt;=50,VLOOKUP(A7001,英雄数据表!A:L,11,FALSE),IF(B7001&gt;=25,VLOOKUP(A7001,英雄数据表!A:L,7,0),""))</f>
        <v>"5204602004"</v>
      </c>
      <c r="M7001" s="20" t="str">
        <f>IFERROR(VLOOKUP(B7001,属性中转表!$K$2:$O$21,5,FALSE),"")</f>
        <v>"speed":10,"atk":300,"hp":5000</v>
      </c>
      <c r="N7001" s="20" t="str">
        <f>IF(B7001=25,VLOOKUP(A7001,英雄数据表!A:L,8,FALSE),IF(B7001=50,VLOOKUP(A7001,英雄数据表!A:L,12,0),""))</f>
        <v/>
      </c>
    </row>
    <row r="7002" spans="1:14" x14ac:dyDescent="0.3">
      <c r="A7002" s="20">
        <v>52056</v>
      </c>
      <c r="B7002" s="21">
        <f t="shared" si="462"/>
        <v>1</v>
      </c>
      <c r="C7002" s="21">
        <v>5</v>
      </c>
      <c r="D7002" s="21">
        <f>VLOOKUP(A7002,英雄数据表!A:D,4,0)</f>
        <v>5</v>
      </c>
      <c r="E7002" s="20" t="str">
        <f>VLOOKUP(A7002,英雄数据表!A:C,3,0)</f>
        <v>夺魂之镰</v>
      </c>
      <c r="F7002" s="20">
        <f t="shared" si="463"/>
        <v>52056</v>
      </c>
      <c r="G7002" s="20">
        <f t="shared" si="464"/>
        <v>52056</v>
      </c>
      <c r="H7002" s="21" t="str">
        <f>VLOOKUP(B7002,属性中转表!A:F,6,FALSE)</f>
        <v>"hp":5400,"atk":150</v>
      </c>
      <c r="I7002" s="20" t="str">
        <f>IF(VLOOKUP(B7002,属性中转表!A:G,7,FALSE)=0,"",VLOOKUP(VLOOKUP(B7002,属性中转表!A:G,7,FALSE),属性中转表!$K$2:$P$21,6,0))&amp;IF(VLOOKUP(B7002,属性中转表!A:G,7,FALSE)&gt;=50,VLOOKUP(A7002,英雄数据表!A:K,9,0),IF(VLOOKUP(B7002,属性中转表!A:G,7,FALSE)&gt;=25,VLOOKUP(A7002,英雄数据表!A:K,5,0),""))</f>
        <v/>
      </c>
      <c r="J7002" s="20" t="str">
        <f>IF(I7002="","",属性中转表!$I$1&amp;(IF(VLOOKUP(B7002,属性中转表!A:G,7,FALSE)=0,0,VLOOKUP(VLOOKUP(B7002,属性中转表!A:G,7,FALSE),属性中转表!$K$2:$P$21,4,0)))+IFERROR(VLOOKUP(A7002,英雄数据表!A:K,IF(武魂!B7002&gt;=50,10,IF(武魂!B7002&gt;=25,6)),0),0))</f>
        <v/>
      </c>
      <c r="K7002" s="32" t="str">
        <f t="shared" si="465"/>
        <v/>
      </c>
      <c r="L7002" s="20" t="str">
        <f>IF(B7002&gt;=50,VLOOKUP(A7002,英雄数据表!A:L,11,FALSE),IF(B7002&gt;=25,VLOOKUP(A7002,英雄数据表!A:L,7,0),""))</f>
        <v/>
      </c>
      <c r="M7002" s="20" t="str">
        <f>IFERROR(VLOOKUP(B7002,属性中转表!$K$2:$O$21,5,FALSE),"")</f>
        <v/>
      </c>
      <c r="N7002" s="20" t="str">
        <f>IF(B7002=25,VLOOKUP(A7002,英雄数据表!A:L,8,FALSE),IF(B7002=50,VLOOKUP(A7002,英雄数据表!A:L,12,0),""))</f>
        <v/>
      </c>
    </row>
    <row r="7003" spans="1:14" x14ac:dyDescent="0.3">
      <c r="A7003" s="20">
        <v>52056</v>
      </c>
      <c r="B7003" s="21">
        <f t="shared" si="462"/>
        <v>2</v>
      </c>
      <c r="C7003" s="21">
        <v>5</v>
      </c>
      <c r="D7003" s="21">
        <f>VLOOKUP(A7003,英雄数据表!A:D,4,0)</f>
        <v>5</v>
      </c>
      <c r="E7003" s="20" t="str">
        <f>VLOOKUP(A7003,英雄数据表!A:C,3,0)</f>
        <v>夺魂之镰</v>
      </c>
      <c r="F7003" s="20">
        <f t="shared" si="463"/>
        <v>52056</v>
      </c>
      <c r="G7003" s="20">
        <f t="shared" si="464"/>
        <v>52056</v>
      </c>
      <c r="H7003" s="21" t="str">
        <f>VLOOKUP(B7003,属性中转表!A:F,6,FALSE)</f>
        <v>"hp":7200,"atk":200</v>
      </c>
      <c r="I7003" s="20" t="str">
        <f>IF(VLOOKUP(B7003,属性中转表!A:G,7,FALSE)=0,"",VLOOKUP(VLOOKUP(B7003,属性中转表!A:G,7,FALSE),属性中转表!$K$2:$P$21,6,0))&amp;IF(VLOOKUP(B7003,属性中转表!A:G,7,FALSE)&gt;=50,VLOOKUP(A7003,英雄数据表!A:K,9,0),IF(VLOOKUP(B7003,属性中转表!A:G,7,FALSE)&gt;=25,VLOOKUP(A7003,英雄数据表!A:K,5,0),""))</f>
        <v/>
      </c>
      <c r="J7003" s="20" t="str">
        <f>IF(I7003="","",属性中转表!$I$1&amp;(IF(VLOOKUP(B7003,属性中转表!A:G,7,FALSE)=0,0,VLOOKUP(VLOOKUP(B7003,属性中转表!A:G,7,FALSE),属性中转表!$K$2:$P$21,4,0)))+IFERROR(VLOOKUP(A7003,英雄数据表!A:K,IF(武魂!B7003&gt;=50,10,IF(武魂!B7003&gt;=25,6)),0),0))</f>
        <v/>
      </c>
      <c r="K7003" s="32" t="str">
        <f t="shared" si="465"/>
        <v/>
      </c>
      <c r="L7003" s="20" t="str">
        <f>IF(B7003&gt;=50,VLOOKUP(A7003,英雄数据表!A:L,11,FALSE),IF(B7003&gt;=25,VLOOKUP(A7003,英雄数据表!A:L,7,0),""))</f>
        <v/>
      </c>
      <c r="M7003" s="20" t="str">
        <f>IFERROR(VLOOKUP(B7003,属性中转表!$K$2:$O$21,5,FALSE),"")</f>
        <v/>
      </c>
      <c r="N7003" s="20" t="str">
        <f>IF(B7003=25,VLOOKUP(A7003,英雄数据表!A:L,8,FALSE),IF(B7003=50,VLOOKUP(A7003,英雄数据表!A:L,12,0),""))</f>
        <v/>
      </c>
    </row>
    <row r="7004" spans="1:14" x14ac:dyDescent="0.3">
      <c r="A7004" s="20">
        <v>52056</v>
      </c>
      <c r="B7004" s="21">
        <f t="shared" si="462"/>
        <v>3</v>
      </c>
      <c r="C7004" s="21">
        <v>5</v>
      </c>
      <c r="D7004" s="21">
        <f>VLOOKUP(A7004,英雄数据表!A:D,4,0)</f>
        <v>5</v>
      </c>
      <c r="E7004" s="20" t="str">
        <f>VLOOKUP(A7004,英雄数据表!A:C,3,0)</f>
        <v>夺魂之镰</v>
      </c>
      <c r="F7004" s="20">
        <f t="shared" si="463"/>
        <v>52056</v>
      </c>
      <c r="G7004" s="20">
        <f t="shared" si="464"/>
        <v>52056</v>
      </c>
      <c r="H7004" s="21" t="str">
        <f>VLOOKUP(B7004,属性中转表!A:F,6,FALSE)</f>
        <v>"hp":9000,"atk":250</v>
      </c>
      <c r="I7004" s="20" t="str">
        <f>IF(VLOOKUP(B7004,属性中转表!A:G,7,FALSE)=0,"",VLOOKUP(VLOOKUP(B7004,属性中转表!A:G,7,FALSE),属性中转表!$K$2:$P$21,6,0))&amp;IF(VLOOKUP(B7004,属性中转表!A:G,7,FALSE)&gt;=50,VLOOKUP(A7004,英雄数据表!A:K,9,0),IF(VLOOKUP(B7004,属性中转表!A:G,7,FALSE)&gt;=25,VLOOKUP(A7004,英雄数据表!A:K,5,0),""))</f>
        <v/>
      </c>
      <c r="J7004" s="20" t="str">
        <f>IF(I7004="","",属性中转表!$I$1&amp;(IF(VLOOKUP(B7004,属性中转表!A:G,7,FALSE)=0,0,VLOOKUP(VLOOKUP(B7004,属性中转表!A:G,7,FALSE),属性中转表!$K$2:$P$21,4,0)))+IFERROR(VLOOKUP(A7004,英雄数据表!A:K,IF(武魂!B7004&gt;=50,10,IF(武魂!B7004&gt;=25,6)),0),0))</f>
        <v/>
      </c>
      <c r="K7004" s="32" t="str">
        <f t="shared" si="465"/>
        <v/>
      </c>
      <c r="L7004" s="20" t="str">
        <f>IF(B7004&gt;=50,VLOOKUP(A7004,英雄数据表!A:L,11,FALSE),IF(B7004&gt;=25,VLOOKUP(A7004,英雄数据表!A:L,7,0),""))</f>
        <v/>
      </c>
      <c r="M7004" s="20" t="str">
        <f>IFERROR(VLOOKUP(B7004,属性中转表!$K$2:$O$21,5,FALSE),"")</f>
        <v/>
      </c>
      <c r="N7004" s="20" t="str">
        <f>IF(B7004=25,VLOOKUP(A7004,英雄数据表!A:L,8,FALSE),IF(B7004=50,VLOOKUP(A7004,英雄数据表!A:L,12,0),""))</f>
        <v/>
      </c>
    </row>
    <row r="7005" spans="1:14" x14ac:dyDescent="0.3">
      <c r="A7005" s="20">
        <v>52056</v>
      </c>
      <c r="B7005" s="21">
        <f t="shared" si="462"/>
        <v>4</v>
      </c>
      <c r="C7005" s="21">
        <v>5</v>
      </c>
      <c r="D7005" s="21">
        <f>VLOOKUP(A7005,英雄数据表!A:D,4,0)</f>
        <v>5</v>
      </c>
      <c r="E7005" s="20" t="str">
        <f>VLOOKUP(A7005,英雄数据表!A:C,3,0)</f>
        <v>夺魂之镰</v>
      </c>
      <c r="F7005" s="20">
        <f t="shared" si="463"/>
        <v>52056</v>
      </c>
      <c r="G7005" s="20">
        <f t="shared" si="464"/>
        <v>52056</v>
      </c>
      <c r="H7005" s="21" t="str">
        <f>VLOOKUP(B7005,属性中转表!A:F,6,FALSE)</f>
        <v>"hp":10800,"atk":300</v>
      </c>
      <c r="I7005" s="20" t="str">
        <f>IF(VLOOKUP(B7005,属性中转表!A:G,7,FALSE)=0,"",VLOOKUP(VLOOKUP(B7005,属性中转表!A:G,7,FALSE),属性中转表!$K$2:$P$21,6,0))&amp;IF(VLOOKUP(B7005,属性中转表!A:G,7,FALSE)&gt;=50,VLOOKUP(A7005,英雄数据表!A:K,9,0),IF(VLOOKUP(B7005,属性中转表!A:G,7,FALSE)&gt;=25,VLOOKUP(A7005,英雄数据表!A:K,5,0),""))</f>
        <v/>
      </c>
      <c r="J7005" s="20" t="str">
        <f>IF(I7005="","",属性中转表!$I$1&amp;(IF(VLOOKUP(B7005,属性中转表!A:G,7,FALSE)=0,0,VLOOKUP(VLOOKUP(B7005,属性中转表!A:G,7,FALSE),属性中转表!$K$2:$P$21,4,0)))+IFERROR(VLOOKUP(A7005,英雄数据表!A:K,IF(武魂!B7005&gt;=50,10,IF(武魂!B7005&gt;=25,6)),0),0))</f>
        <v/>
      </c>
      <c r="K7005" s="32" t="str">
        <f t="shared" si="465"/>
        <v/>
      </c>
      <c r="L7005" s="20" t="str">
        <f>IF(B7005&gt;=50,VLOOKUP(A7005,英雄数据表!A:L,11,FALSE),IF(B7005&gt;=25,VLOOKUP(A7005,英雄数据表!A:L,7,0),""))</f>
        <v/>
      </c>
      <c r="M7005" s="20" t="str">
        <f>IFERROR(VLOOKUP(B7005,属性中转表!$K$2:$O$21,5,FALSE),"")</f>
        <v/>
      </c>
      <c r="N7005" s="20" t="str">
        <f>IF(B7005=25,VLOOKUP(A7005,英雄数据表!A:L,8,FALSE),IF(B7005=50,VLOOKUP(A7005,英雄数据表!A:L,12,0),""))</f>
        <v/>
      </c>
    </row>
    <row r="7006" spans="1:14" x14ac:dyDescent="0.3">
      <c r="A7006" s="20">
        <v>52056</v>
      </c>
      <c r="B7006" s="21">
        <f t="shared" si="462"/>
        <v>5</v>
      </c>
      <c r="C7006" s="21">
        <v>5</v>
      </c>
      <c r="D7006" s="21">
        <f>VLOOKUP(A7006,英雄数据表!A:D,4,0)</f>
        <v>5</v>
      </c>
      <c r="E7006" s="20" t="str">
        <f>VLOOKUP(A7006,英雄数据表!A:C,3,0)</f>
        <v>夺魂之镰</v>
      </c>
      <c r="F7006" s="20">
        <f t="shared" si="463"/>
        <v>52056</v>
      </c>
      <c r="G7006" s="20">
        <f t="shared" si="464"/>
        <v>52056</v>
      </c>
      <c r="H7006" s="21" t="str">
        <f>VLOOKUP(B7006,属性中转表!A:F,6,FALSE)</f>
        <v>"hp":12600,"atk":350</v>
      </c>
      <c r="I7006" s="20" t="str">
        <f>IF(VLOOKUP(B7006,属性中转表!A:G,7,FALSE)=0,"",VLOOKUP(VLOOKUP(B7006,属性中转表!A:G,7,FALSE),属性中转表!$K$2:$P$21,6,0))&amp;IF(VLOOKUP(B7006,属性中转表!A:G,7,FALSE)&gt;=50,VLOOKUP(A7006,英雄数据表!A:K,9,0),IF(VLOOKUP(B7006,属性中转表!A:G,7,FALSE)&gt;=25,VLOOKUP(A7006,英雄数据表!A:K,5,0),""))</f>
        <v>"atk":300</v>
      </c>
      <c r="J7006" s="20" t="str">
        <f>IF(I7006="","",属性中转表!$I$1&amp;(IF(VLOOKUP(B7006,属性中转表!A:G,7,FALSE)=0,0,VLOOKUP(VLOOKUP(B7006,属性中转表!A:G,7,FALSE),属性中转表!$K$2:$P$21,4,0)))+IFERROR(VLOOKUP(A7006,英雄数据表!A:K,IF(武魂!B7006&gt;=50,10,IF(武魂!B7006&gt;=25,6)),0),0))</f>
        <v>,"dpspro":0</v>
      </c>
      <c r="K7006" s="32" t="str">
        <f t="shared" si="465"/>
        <v>"atk":300,"dpspro":0</v>
      </c>
      <c r="L7006" s="20" t="str">
        <f>IF(B7006&gt;=50,VLOOKUP(A7006,英雄数据表!A:L,11,FALSE),IF(B7006&gt;=25,VLOOKUP(A7006,英雄数据表!A:L,7,0),""))</f>
        <v/>
      </c>
      <c r="M7006" s="20" t="str">
        <f>IFERROR(VLOOKUP(B7006,属性中转表!$K$2:$O$21,5,FALSE),"")</f>
        <v>"atk":300</v>
      </c>
      <c r="N7006" s="20" t="str">
        <f>IF(B7006=25,VLOOKUP(A7006,英雄数据表!A:L,8,FALSE),IF(B7006=50,VLOOKUP(A7006,英雄数据表!A:L,12,0),""))</f>
        <v/>
      </c>
    </row>
    <row r="7007" spans="1:14" x14ac:dyDescent="0.3">
      <c r="A7007" s="20">
        <v>52056</v>
      </c>
      <c r="B7007" s="21">
        <f t="shared" si="462"/>
        <v>6</v>
      </c>
      <c r="C7007" s="21">
        <v>5</v>
      </c>
      <c r="D7007" s="21">
        <f>VLOOKUP(A7007,英雄数据表!A:D,4,0)</f>
        <v>5</v>
      </c>
      <c r="E7007" s="20" t="str">
        <f>VLOOKUP(A7007,英雄数据表!A:C,3,0)</f>
        <v>夺魂之镰</v>
      </c>
      <c r="F7007" s="20">
        <f t="shared" si="463"/>
        <v>52056</v>
      </c>
      <c r="G7007" s="20">
        <f t="shared" si="464"/>
        <v>52056</v>
      </c>
      <c r="H7007" s="21" t="str">
        <f>VLOOKUP(B7007,属性中转表!A:F,6,FALSE)</f>
        <v>"hp":14400,"atk":400</v>
      </c>
      <c r="I7007" s="20" t="str">
        <f>IF(VLOOKUP(B7007,属性中转表!A:G,7,FALSE)=0,"",VLOOKUP(VLOOKUP(B7007,属性中转表!A:G,7,FALSE),属性中转表!$K$2:$P$21,6,0))&amp;IF(VLOOKUP(B7007,属性中转表!A:G,7,FALSE)&gt;=50,VLOOKUP(A7007,英雄数据表!A:K,9,0),IF(VLOOKUP(B7007,属性中转表!A:G,7,FALSE)&gt;=25,VLOOKUP(A7007,英雄数据表!A:K,5,0),""))</f>
        <v>"atk":300</v>
      </c>
      <c r="J7007" s="20" t="str">
        <f>IF(I7007="","",属性中转表!$I$1&amp;(IF(VLOOKUP(B7007,属性中转表!A:G,7,FALSE)=0,0,VLOOKUP(VLOOKUP(B7007,属性中转表!A:G,7,FALSE),属性中转表!$K$2:$P$21,4,0)))+IFERROR(VLOOKUP(A7007,英雄数据表!A:K,IF(武魂!B7007&gt;=50,10,IF(武魂!B7007&gt;=25,6)),0),0))</f>
        <v>,"dpspro":0</v>
      </c>
      <c r="K7007" s="32" t="str">
        <f t="shared" si="465"/>
        <v>"atk":300,"dpspro":0</v>
      </c>
      <c r="L7007" s="20" t="str">
        <f>IF(B7007&gt;=50,VLOOKUP(A7007,英雄数据表!A:L,11,FALSE),IF(B7007&gt;=25,VLOOKUP(A7007,英雄数据表!A:L,7,0),""))</f>
        <v/>
      </c>
      <c r="M7007" s="20" t="str">
        <f>IFERROR(VLOOKUP(B7007,属性中转表!$K$2:$O$21,5,FALSE),"")</f>
        <v/>
      </c>
      <c r="N7007" s="20" t="str">
        <f>IF(B7007=25,VLOOKUP(A7007,英雄数据表!A:L,8,FALSE),IF(B7007=50,VLOOKUP(A7007,英雄数据表!A:L,12,0),""))</f>
        <v/>
      </c>
    </row>
    <row r="7008" spans="1:14" x14ac:dyDescent="0.3">
      <c r="A7008" s="20">
        <v>52056</v>
      </c>
      <c r="B7008" s="21">
        <f t="shared" si="462"/>
        <v>7</v>
      </c>
      <c r="C7008" s="21">
        <v>5</v>
      </c>
      <c r="D7008" s="21">
        <f>VLOOKUP(A7008,英雄数据表!A:D,4,0)</f>
        <v>5</v>
      </c>
      <c r="E7008" s="20" t="str">
        <f>VLOOKUP(A7008,英雄数据表!A:C,3,0)</f>
        <v>夺魂之镰</v>
      </c>
      <c r="F7008" s="20">
        <f t="shared" si="463"/>
        <v>52056</v>
      </c>
      <c r="G7008" s="20">
        <f t="shared" si="464"/>
        <v>52056</v>
      </c>
      <c r="H7008" s="21" t="str">
        <f>VLOOKUP(B7008,属性中转表!A:F,6,FALSE)</f>
        <v>"hp":16200,"atk":450</v>
      </c>
      <c r="I7008" s="20" t="str">
        <f>IF(VLOOKUP(B7008,属性中转表!A:G,7,FALSE)=0,"",VLOOKUP(VLOOKUP(B7008,属性中转表!A:G,7,FALSE),属性中转表!$K$2:$P$21,6,0))&amp;IF(VLOOKUP(B7008,属性中转表!A:G,7,FALSE)&gt;=50,VLOOKUP(A7008,英雄数据表!A:K,9,0),IF(VLOOKUP(B7008,属性中转表!A:G,7,FALSE)&gt;=25,VLOOKUP(A7008,英雄数据表!A:K,5,0),""))</f>
        <v>"atk":300</v>
      </c>
      <c r="J7008" s="20" t="str">
        <f>IF(I7008="","",属性中转表!$I$1&amp;(IF(VLOOKUP(B7008,属性中转表!A:G,7,FALSE)=0,0,VLOOKUP(VLOOKUP(B7008,属性中转表!A:G,7,FALSE),属性中转表!$K$2:$P$21,4,0)))+IFERROR(VLOOKUP(A7008,英雄数据表!A:K,IF(武魂!B7008&gt;=50,10,IF(武魂!B7008&gt;=25,6)),0),0))</f>
        <v>,"dpspro":0</v>
      </c>
      <c r="K7008" s="32" t="str">
        <f t="shared" si="465"/>
        <v>"atk":300,"dpspro":0</v>
      </c>
      <c r="L7008" s="20" t="str">
        <f>IF(B7008&gt;=50,VLOOKUP(A7008,英雄数据表!A:L,11,FALSE),IF(B7008&gt;=25,VLOOKUP(A7008,英雄数据表!A:L,7,0),""))</f>
        <v/>
      </c>
      <c r="M7008" s="20" t="str">
        <f>IFERROR(VLOOKUP(B7008,属性中转表!$K$2:$O$21,5,FALSE),"")</f>
        <v/>
      </c>
      <c r="N7008" s="20" t="str">
        <f>IF(B7008=25,VLOOKUP(A7008,英雄数据表!A:L,8,FALSE),IF(B7008=50,VLOOKUP(A7008,英雄数据表!A:L,12,0),""))</f>
        <v/>
      </c>
    </row>
    <row r="7009" spans="1:14" x14ac:dyDescent="0.3">
      <c r="A7009" s="20">
        <v>52056</v>
      </c>
      <c r="B7009" s="21">
        <f t="shared" si="462"/>
        <v>8</v>
      </c>
      <c r="C7009" s="21">
        <v>5</v>
      </c>
      <c r="D7009" s="21">
        <f>VLOOKUP(A7009,英雄数据表!A:D,4,0)</f>
        <v>5</v>
      </c>
      <c r="E7009" s="20" t="str">
        <f>VLOOKUP(A7009,英雄数据表!A:C,3,0)</f>
        <v>夺魂之镰</v>
      </c>
      <c r="F7009" s="20">
        <f t="shared" si="463"/>
        <v>52056</v>
      </c>
      <c r="G7009" s="20">
        <f t="shared" si="464"/>
        <v>52056</v>
      </c>
      <c r="H7009" s="21" t="str">
        <f>VLOOKUP(B7009,属性中转表!A:F,6,FALSE)</f>
        <v>"hp":18000,"atk":500</v>
      </c>
      <c r="I7009" s="20" t="str">
        <f>IF(VLOOKUP(B7009,属性中转表!A:G,7,FALSE)=0,"",VLOOKUP(VLOOKUP(B7009,属性中转表!A:G,7,FALSE),属性中转表!$K$2:$P$21,6,0))&amp;IF(VLOOKUP(B7009,属性中转表!A:G,7,FALSE)&gt;=50,VLOOKUP(A7009,英雄数据表!A:K,9,0),IF(VLOOKUP(B7009,属性中转表!A:G,7,FALSE)&gt;=25,VLOOKUP(A7009,英雄数据表!A:K,5,0),""))</f>
        <v>"atk":300</v>
      </c>
      <c r="J7009" s="20" t="str">
        <f>IF(I7009="","",属性中转表!$I$1&amp;(IF(VLOOKUP(B7009,属性中转表!A:G,7,FALSE)=0,0,VLOOKUP(VLOOKUP(B7009,属性中转表!A:G,7,FALSE),属性中转表!$K$2:$P$21,4,0)))+IFERROR(VLOOKUP(A7009,英雄数据表!A:K,IF(武魂!B7009&gt;=50,10,IF(武魂!B7009&gt;=25,6)),0),0))</f>
        <v>,"dpspro":0</v>
      </c>
      <c r="K7009" s="32" t="str">
        <f t="shared" si="465"/>
        <v>"atk":300,"dpspro":0</v>
      </c>
      <c r="L7009" s="20" t="str">
        <f>IF(B7009&gt;=50,VLOOKUP(A7009,英雄数据表!A:L,11,FALSE),IF(B7009&gt;=25,VLOOKUP(A7009,英雄数据表!A:L,7,0),""))</f>
        <v/>
      </c>
      <c r="M7009" s="20" t="str">
        <f>IFERROR(VLOOKUP(B7009,属性中转表!$K$2:$O$21,5,FALSE),"")</f>
        <v/>
      </c>
      <c r="N7009" s="20" t="str">
        <f>IF(B7009=25,VLOOKUP(A7009,英雄数据表!A:L,8,FALSE),IF(B7009=50,VLOOKUP(A7009,英雄数据表!A:L,12,0),""))</f>
        <v/>
      </c>
    </row>
    <row r="7010" spans="1:14" x14ac:dyDescent="0.3">
      <c r="A7010" s="20">
        <v>52056</v>
      </c>
      <c r="B7010" s="21">
        <f t="shared" si="462"/>
        <v>9</v>
      </c>
      <c r="C7010" s="21">
        <v>5</v>
      </c>
      <c r="D7010" s="21">
        <f>VLOOKUP(A7010,英雄数据表!A:D,4,0)</f>
        <v>5</v>
      </c>
      <c r="E7010" s="20" t="str">
        <f>VLOOKUP(A7010,英雄数据表!A:C,3,0)</f>
        <v>夺魂之镰</v>
      </c>
      <c r="F7010" s="20">
        <f t="shared" si="463"/>
        <v>52056</v>
      </c>
      <c r="G7010" s="20">
        <f t="shared" si="464"/>
        <v>52056</v>
      </c>
      <c r="H7010" s="21" t="str">
        <f>VLOOKUP(B7010,属性中转表!A:F,6,FALSE)</f>
        <v>"hp":19800,"atk":550</v>
      </c>
      <c r="I7010" s="20" t="str">
        <f>IF(VLOOKUP(B7010,属性中转表!A:G,7,FALSE)=0,"",VLOOKUP(VLOOKUP(B7010,属性中转表!A:G,7,FALSE),属性中转表!$K$2:$P$21,6,0))&amp;IF(VLOOKUP(B7010,属性中转表!A:G,7,FALSE)&gt;=50,VLOOKUP(A7010,英雄数据表!A:K,9,0),IF(VLOOKUP(B7010,属性中转表!A:G,7,FALSE)&gt;=25,VLOOKUP(A7010,英雄数据表!A:K,5,0),""))</f>
        <v>"atk":300</v>
      </c>
      <c r="J7010" s="20" t="str">
        <f>IF(I7010="","",属性中转表!$I$1&amp;(IF(VLOOKUP(B7010,属性中转表!A:G,7,FALSE)=0,0,VLOOKUP(VLOOKUP(B7010,属性中转表!A:G,7,FALSE),属性中转表!$K$2:$P$21,4,0)))+IFERROR(VLOOKUP(A7010,英雄数据表!A:K,IF(武魂!B7010&gt;=50,10,IF(武魂!B7010&gt;=25,6)),0),0))</f>
        <v>,"dpspro":0</v>
      </c>
      <c r="K7010" s="32" t="str">
        <f t="shared" si="465"/>
        <v>"atk":300,"dpspro":0</v>
      </c>
      <c r="L7010" s="20" t="str">
        <f>IF(B7010&gt;=50,VLOOKUP(A7010,英雄数据表!A:L,11,FALSE),IF(B7010&gt;=25,VLOOKUP(A7010,英雄数据表!A:L,7,0),""))</f>
        <v/>
      </c>
      <c r="M7010" s="20" t="str">
        <f>IFERROR(VLOOKUP(B7010,属性中转表!$K$2:$O$21,5,FALSE),"")</f>
        <v/>
      </c>
      <c r="N7010" s="20" t="str">
        <f>IF(B7010=25,VLOOKUP(A7010,英雄数据表!A:L,8,FALSE),IF(B7010=50,VLOOKUP(A7010,英雄数据表!A:L,12,0),""))</f>
        <v/>
      </c>
    </row>
    <row r="7011" spans="1:14" x14ac:dyDescent="0.3">
      <c r="A7011" s="20">
        <v>52056</v>
      </c>
      <c r="B7011" s="21">
        <f t="shared" si="462"/>
        <v>10</v>
      </c>
      <c r="C7011" s="21">
        <v>5</v>
      </c>
      <c r="D7011" s="21">
        <f>VLOOKUP(A7011,英雄数据表!A:D,4,0)</f>
        <v>5</v>
      </c>
      <c r="E7011" s="20" t="str">
        <f>VLOOKUP(A7011,英雄数据表!A:C,3,0)</f>
        <v>夺魂之镰</v>
      </c>
      <c r="F7011" s="20">
        <f t="shared" si="463"/>
        <v>52056</v>
      </c>
      <c r="G7011" s="20">
        <f t="shared" si="464"/>
        <v>52056</v>
      </c>
      <c r="H7011" s="21" t="str">
        <f>VLOOKUP(B7011,属性中转表!A:F,6,FALSE)</f>
        <v>"hp":21600,"atk":600</v>
      </c>
      <c r="I7011" s="20" t="str">
        <f>IF(VLOOKUP(B7011,属性中转表!A:G,7,FALSE)=0,"",VLOOKUP(VLOOKUP(B7011,属性中转表!A:G,7,FALSE),属性中转表!$K$2:$P$21,6,0))&amp;IF(VLOOKUP(B7011,属性中转表!A:G,7,FALSE)&gt;=50,VLOOKUP(A7011,英雄数据表!A:K,9,0),IF(VLOOKUP(B7011,属性中转表!A:G,7,FALSE)&gt;=25,VLOOKUP(A7011,英雄数据表!A:K,5,0),""))</f>
        <v>"atk":300,"hp":5000</v>
      </c>
      <c r="J7011" s="20" t="str">
        <f>IF(I7011="","",属性中转表!$I$1&amp;(IF(VLOOKUP(B7011,属性中转表!A:G,7,FALSE)=0,0,VLOOKUP(VLOOKUP(B7011,属性中转表!A:G,7,FALSE),属性中转表!$K$2:$P$21,4,0)))+IFERROR(VLOOKUP(A7011,英雄数据表!A:K,IF(武魂!B7011&gt;=50,10,IF(武魂!B7011&gt;=25,6)),0),0))</f>
        <v>,"dpspro":0</v>
      </c>
      <c r="K7011" s="32" t="str">
        <f t="shared" si="465"/>
        <v>"atk":300,"hp":5000,"dpspro":0</v>
      </c>
      <c r="L7011" s="20" t="str">
        <f>IF(B7011&gt;=50,VLOOKUP(A7011,英雄数据表!A:L,11,FALSE),IF(B7011&gt;=25,VLOOKUP(A7011,英雄数据表!A:L,7,0),""))</f>
        <v/>
      </c>
      <c r="M7011" s="20" t="str">
        <f>IFERROR(VLOOKUP(B7011,属性中转表!$K$2:$O$21,5,FALSE),"")</f>
        <v>"hp":5000</v>
      </c>
      <c r="N7011" s="20" t="str">
        <f>IF(B7011=25,VLOOKUP(A7011,英雄数据表!A:L,8,FALSE),IF(B7011=50,VLOOKUP(A7011,英雄数据表!A:L,12,0),""))</f>
        <v/>
      </c>
    </row>
    <row r="7012" spans="1:14" x14ac:dyDescent="0.3">
      <c r="A7012" s="20">
        <v>52056</v>
      </c>
      <c r="B7012" s="21">
        <f t="shared" si="462"/>
        <v>11</v>
      </c>
      <c r="C7012" s="21">
        <v>5</v>
      </c>
      <c r="D7012" s="21">
        <f>VLOOKUP(A7012,英雄数据表!A:D,4,0)</f>
        <v>5</v>
      </c>
      <c r="E7012" s="20" t="str">
        <f>VLOOKUP(A7012,英雄数据表!A:C,3,0)</f>
        <v>夺魂之镰</v>
      </c>
      <c r="F7012" s="20">
        <f t="shared" si="463"/>
        <v>52056</v>
      </c>
      <c r="G7012" s="20">
        <f t="shared" si="464"/>
        <v>52056</v>
      </c>
      <c r="H7012" s="21" t="str">
        <f>VLOOKUP(B7012,属性中转表!A:F,6,FALSE)</f>
        <v>"hp":24300,"atk":675</v>
      </c>
      <c r="I7012" s="20" t="str">
        <f>IF(VLOOKUP(B7012,属性中转表!A:G,7,FALSE)=0,"",VLOOKUP(VLOOKUP(B7012,属性中转表!A:G,7,FALSE),属性中转表!$K$2:$P$21,6,0))&amp;IF(VLOOKUP(B7012,属性中转表!A:G,7,FALSE)&gt;=50,VLOOKUP(A7012,英雄数据表!A:K,9,0),IF(VLOOKUP(B7012,属性中转表!A:G,7,FALSE)&gt;=25,VLOOKUP(A7012,英雄数据表!A:K,5,0),""))</f>
        <v>"atk":300,"hp":5000</v>
      </c>
      <c r="J7012" s="20" t="str">
        <f>IF(I7012="","",属性中转表!$I$1&amp;(IF(VLOOKUP(B7012,属性中转表!A:G,7,FALSE)=0,0,VLOOKUP(VLOOKUP(B7012,属性中转表!A:G,7,FALSE),属性中转表!$K$2:$P$21,4,0)))+IFERROR(VLOOKUP(A7012,英雄数据表!A:K,IF(武魂!B7012&gt;=50,10,IF(武魂!B7012&gt;=25,6)),0),0))</f>
        <v>,"dpspro":0</v>
      </c>
      <c r="K7012" s="32" t="str">
        <f t="shared" si="465"/>
        <v>"atk":300,"hp":5000,"dpspro":0</v>
      </c>
      <c r="L7012" s="20" t="str">
        <f>IF(B7012&gt;=50,VLOOKUP(A7012,英雄数据表!A:L,11,FALSE),IF(B7012&gt;=25,VLOOKUP(A7012,英雄数据表!A:L,7,0),""))</f>
        <v/>
      </c>
      <c r="M7012" s="20" t="str">
        <f>IFERROR(VLOOKUP(B7012,属性中转表!$K$2:$O$21,5,FALSE),"")</f>
        <v/>
      </c>
      <c r="N7012" s="20" t="str">
        <f>IF(B7012=25,VLOOKUP(A7012,英雄数据表!A:L,8,FALSE),IF(B7012=50,VLOOKUP(A7012,英雄数据表!A:L,12,0),""))</f>
        <v/>
      </c>
    </row>
    <row r="7013" spans="1:14" x14ac:dyDescent="0.3">
      <c r="A7013" s="20">
        <v>52056</v>
      </c>
      <c r="B7013" s="21">
        <f t="shared" si="462"/>
        <v>12</v>
      </c>
      <c r="C7013" s="21">
        <v>5</v>
      </c>
      <c r="D7013" s="21">
        <f>VLOOKUP(A7013,英雄数据表!A:D,4,0)</f>
        <v>5</v>
      </c>
      <c r="E7013" s="20" t="str">
        <f>VLOOKUP(A7013,英雄数据表!A:C,3,0)</f>
        <v>夺魂之镰</v>
      </c>
      <c r="F7013" s="20">
        <f t="shared" si="463"/>
        <v>52056</v>
      </c>
      <c r="G7013" s="20">
        <f t="shared" si="464"/>
        <v>52056</v>
      </c>
      <c r="H7013" s="21" t="str">
        <f>VLOOKUP(B7013,属性中转表!A:F,6,FALSE)</f>
        <v>"hp":27000,"atk":750</v>
      </c>
      <c r="I7013" s="20" t="str">
        <f>IF(VLOOKUP(B7013,属性中转表!A:G,7,FALSE)=0,"",VLOOKUP(VLOOKUP(B7013,属性中转表!A:G,7,FALSE),属性中转表!$K$2:$P$21,6,0))&amp;IF(VLOOKUP(B7013,属性中转表!A:G,7,FALSE)&gt;=50,VLOOKUP(A7013,英雄数据表!A:K,9,0),IF(VLOOKUP(B7013,属性中转表!A:G,7,FALSE)&gt;=25,VLOOKUP(A7013,英雄数据表!A:K,5,0),""))</f>
        <v>"atk":300,"hp":5000</v>
      </c>
      <c r="J7013" s="20" t="str">
        <f>IF(I7013="","",属性中转表!$I$1&amp;(IF(VLOOKUP(B7013,属性中转表!A:G,7,FALSE)=0,0,VLOOKUP(VLOOKUP(B7013,属性中转表!A:G,7,FALSE),属性中转表!$K$2:$P$21,4,0)))+IFERROR(VLOOKUP(A7013,英雄数据表!A:K,IF(武魂!B7013&gt;=50,10,IF(武魂!B7013&gt;=25,6)),0),0))</f>
        <v>,"dpspro":0</v>
      </c>
      <c r="K7013" s="32" t="str">
        <f t="shared" si="465"/>
        <v>"atk":300,"hp":5000,"dpspro":0</v>
      </c>
      <c r="L7013" s="20" t="str">
        <f>IF(B7013&gt;=50,VLOOKUP(A7013,英雄数据表!A:L,11,FALSE),IF(B7013&gt;=25,VLOOKUP(A7013,英雄数据表!A:L,7,0),""))</f>
        <v/>
      </c>
      <c r="M7013" s="20" t="str">
        <f>IFERROR(VLOOKUP(B7013,属性中转表!$K$2:$O$21,5,FALSE),"")</f>
        <v/>
      </c>
      <c r="N7013" s="20" t="str">
        <f>IF(B7013=25,VLOOKUP(A7013,英雄数据表!A:L,8,FALSE),IF(B7013=50,VLOOKUP(A7013,英雄数据表!A:L,12,0),""))</f>
        <v/>
      </c>
    </row>
    <row r="7014" spans="1:14" x14ac:dyDescent="0.3">
      <c r="A7014" s="20">
        <v>52056</v>
      </c>
      <c r="B7014" s="21">
        <f t="shared" si="462"/>
        <v>13</v>
      </c>
      <c r="C7014" s="21">
        <v>5</v>
      </c>
      <c r="D7014" s="21">
        <f>VLOOKUP(A7014,英雄数据表!A:D,4,0)</f>
        <v>5</v>
      </c>
      <c r="E7014" s="20" t="str">
        <f>VLOOKUP(A7014,英雄数据表!A:C,3,0)</f>
        <v>夺魂之镰</v>
      </c>
      <c r="F7014" s="20">
        <f t="shared" si="463"/>
        <v>52056</v>
      </c>
      <c r="G7014" s="20">
        <f t="shared" si="464"/>
        <v>52056</v>
      </c>
      <c r="H7014" s="21" t="str">
        <f>VLOOKUP(B7014,属性中转表!A:F,6,FALSE)</f>
        <v>"hp":29700,"atk":825</v>
      </c>
      <c r="I7014" s="20" t="str">
        <f>IF(VLOOKUP(B7014,属性中转表!A:G,7,FALSE)=0,"",VLOOKUP(VLOOKUP(B7014,属性中转表!A:G,7,FALSE),属性中转表!$K$2:$P$21,6,0))&amp;IF(VLOOKUP(B7014,属性中转表!A:G,7,FALSE)&gt;=50,VLOOKUP(A7014,英雄数据表!A:K,9,0),IF(VLOOKUP(B7014,属性中转表!A:G,7,FALSE)&gt;=25,VLOOKUP(A7014,英雄数据表!A:K,5,0),""))</f>
        <v>"atk":300,"hp":5000</v>
      </c>
      <c r="J7014" s="20" t="str">
        <f>IF(I7014="","",属性中转表!$I$1&amp;(IF(VLOOKUP(B7014,属性中转表!A:G,7,FALSE)=0,0,VLOOKUP(VLOOKUP(B7014,属性中转表!A:G,7,FALSE),属性中转表!$K$2:$P$21,4,0)))+IFERROR(VLOOKUP(A7014,英雄数据表!A:K,IF(武魂!B7014&gt;=50,10,IF(武魂!B7014&gt;=25,6)),0),0))</f>
        <v>,"dpspro":0</v>
      </c>
      <c r="K7014" s="32" t="str">
        <f t="shared" si="465"/>
        <v>"atk":300,"hp":5000,"dpspro":0</v>
      </c>
      <c r="L7014" s="20" t="str">
        <f>IF(B7014&gt;=50,VLOOKUP(A7014,英雄数据表!A:L,11,FALSE),IF(B7014&gt;=25,VLOOKUP(A7014,英雄数据表!A:L,7,0),""))</f>
        <v/>
      </c>
      <c r="M7014" s="20" t="str">
        <f>IFERROR(VLOOKUP(B7014,属性中转表!$K$2:$O$21,5,FALSE),"")</f>
        <v/>
      </c>
      <c r="N7014" s="20" t="str">
        <f>IF(B7014=25,VLOOKUP(A7014,英雄数据表!A:L,8,FALSE),IF(B7014=50,VLOOKUP(A7014,英雄数据表!A:L,12,0),""))</f>
        <v/>
      </c>
    </row>
    <row r="7015" spans="1:14" x14ac:dyDescent="0.3">
      <c r="A7015" s="20">
        <v>52056</v>
      </c>
      <c r="B7015" s="21">
        <f t="shared" si="462"/>
        <v>14</v>
      </c>
      <c r="C7015" s="21">
        <v>5</v>
      </c>
      <c r="D7015" s="21">
        <f>VLOOKUP(A7015,英雄数据表!A:D,4,0)</f>
        <v>5</v>
      </c>
      <c r="E7015" s="20" t="str">
        <f>VLOOKUP(A7015,英雄数据表!A:C,3,0)</f>
        <v>夺魂之镰</v>
      </c>
      <c r="F7015" s="20">
        <f t="shared" si="463"/>
        <v>52056</v>
      </c>
      <c r="G7015" s="20">
        <f t="shared" si="464"/>
        <v>52056</v>
      </c>
      <c r="H7015" s="21" t="str">
        <f>VLOOKUP(B7015,属性中转表!A:F,6,FALSE)</f>
        <v>"hp":32400,"atk":900</v>
      </c>
      <c r="I7015" s="20" t="str">
        <f>IF(VLOOKUP(B7015,属性中转表!A:G,7,FALSE)=0,"",VLOOKUP(VLOOKUP(B7015,属性中转表!A:G,7,FALSE),属性中转表!$K$2:$P$21,6,0))&amp;IF(VLOOKUP(B7015,属性中转表!A:G,7,FALSE)&gt;=50,VLOOKUP(A7015,英雄数据表!A:K,9,0),IF(VLOOKUP(B7015,属性中转表!A:G,7,FALSE)&gt;=25,VLOOKUP(A7015,英雄数据表!A:K,5,0),""))</f>
        <v>"atk":300,"hp":5000</v>
      </c>
      <c r="J7015" s="20" t="str">
        <f>IF(I7015="","",属性中转表!$I$1&amp;(IF(VLOOKUP(B7015,属性中转表!A:G,7,FALSE)=0,0,VLOOKUP(VLOOKUP(B7015,属性中转表!A:G,7,FALSE),属性中转表!$K$2:$P$21,4,0)))+IFERROR(VLOOKUP(A7015,英雄数据表!A:K,IF(武魂!B7015&gt;=50,10,IF(武魂!B7015&gt;=25,6)),0),0))</f>
        <v>,"dpspro":0</v>
      </c>
      <c r="K7015" s="32" t="str">
        <f t="shared" si="465"/>
        <v>"atk":300,"hp":5000,"dpspro":0</v>
      </c>
      <c r="L7015" s="20" t="str">
        <f>IF(B7015&gt;=50,VLOOKUP(A7015,英雄数据表!A:L,11,FALSE),IF(B7015&gt;=25,VLOOKUP(A7015,英雄数据表!A:L,7,0),""))</f>
        <v/>
      </c>
      <c r="M7015" s="20" t="str">
        <f>IFERROR(VLOOKUP(B7015,属性中转表!$K$2:$O$21,5,FALSE),"")</f>
        <v/>
      </c>
      <c r="N7015" s="20" t="str">
        <f>IF(B7015=25,VLOOKUP(A7015,英雄数据表!A:L,8,FALSE),IF(B7015=50,VLOOKUP(A7015,英雄数据表!A:L,12,0),""))</f>
        <v/>
      </c>
    </row>
    <row r="7016" spans="1:14" x14ac:dyDescent="0.3">
      <c r="A7016" s="20">
        <v>52056</v>
      </c>
      <c r="B7016" s="21">
        <f t="shared" si="462"/>
        <v>15</v>
      </c>
      <c r="C7016" s="21">
        <v>5</v>
      </c>
      <c r="D7016" s="21">
        <f>VLOOKUP(A7016,英雄数据表!A:D,4,0)</f>
        <v>5</v>
      </c>
      <c r="E7016" s="20" t="str">
        <f>VLOOKUP(A7016,英雄数据表!A:C,3,0)</f>
        <v>夺魂之镰</v>
      </c>
      <c r="F7016" s="20">
        <f t="shared" si="463"/>
        <v>52056</v>
      </c>
      <c r="G7016" s="20">
        <f t="shared" si="464"/>
        <v>52056</v>
      </c>
      <c r="H7016" s="21" t="str">
        <f>VLOOKUP(B7016,属性中转表!A:F,6,FALSE)</f>
        <v>"hp":35100,"atk":975</v>
      </c>
      <c r="I7016" s="20" t="str">
        <f>IF(VLOOKUP(B7016,属性中转表!A:G,7,FALSE)=0,"",VLOOKUP(VLOOKUP(B7016,属性中转表!A:G,7,FALSE),属性中转表!$K$2:$P$21,6,0))&amp;IF(VLOOKUP(B7016,属性中转表!A:G,7,FALSE)&gt;=50,VLOOKUP(A7016,英雄数据表!A:K,9,0),IF(VLOOKUP(B7016,属性中转表!A:G,7,FALSE)&gt;=25,VLOOKUP(A7016,英雄数据表!A:K,5,0),""))</f>
        <v>"atk":300,"hp":5000,"undpspro":50</v>
      </c>
      <c r="J7016" s="20" t="str">
        <f>IF(I7016="","",属性中转表!$I$1&amp;(IF(VLOOKUP(B7016,属性中转表!A:G,7,FALSE)=0,0,VLOOKUP(VLOOKUP(B7016,属性中转表!A:G,7,FALSE),属性中转表!$K$2:$P$21,4,0)))+IFERROR(VLOOKUP(A7016,英雄数据表!A:K,IF(武魂!B7016&gt;=50,10,IF(武魂!B7016&gt;=25,6)),0),0))</f>
        <v>,"dpspro":0</v>
      </c>
      <c r="K7016" s="32" t="str">
        <f t="shared" si="465"/>
        <v>"atk":300,"hp":5000,"undpspro":50,"dpspro":0</v>
      </c>
      <c r="L7016" s="20" t="str">
        <f>IF(B7016&gt;=50,VLOOKUP(A7016,英雄数据表!A:L,11,FALSE),IF(B7016&gt;=25,VLOOKUP(A7016,英雄数据表!A:L,7,0),""))</f>
        <v/>
      </c>
      <c r="M7016" s="20" t="str">
        <f>IFERROR(VLOOKUP(B7016,属性中转表!$K$2:$O$21,5,FALSE),"")</f>
        <v>"undpspro":50</v>
      </c>
      <c r="N7016" s="20" t="str">
        <f>IF(B7016=25,VLOOKUP(A7016,英雄数据表!A:L,8,FALSE),IF(B7016=50,VLOOKUP(A7016,英雄数据表!A:L,12,0),""))</f>
        <v/>
      </c>
    </row>
    <row r="7017" spans="1:14" x14ac:dyDescent="0.3">
      <c r="A7017" s="20">
        <v>52056</v>
      </c>
      <c r="B7017" s="21">
        <f t="shared" si="462"/>
        <v>16</v>
      </c>
      <c r="C7017" s="21">
        <v>5</v>
      </c>
      <c r="D7017" s="21">
        <f>VLOOKUP(A7017,英雄数据表!A:D,4,0)</f>
        <v>5</v>
      </c>
      <c r="E7017" s="20" t="str">
        <f>VLOOKUP(A7017,英雄数据表!A:C,3,0)</f>
        <v>夺魂之镰</v>
      </c>
      <c r="F7017" s="20">
        <f t="shared" si="463"/>
        <v>52056</v>
      </c>
      <c r="G7017" s="20">
        <f t="shared" si="464"/>
        <v>52056</v>
      </c>
      <c r="H7017" s="21" t="str">
        <f>VLOOKUP(B7017,属性中转表!A:F,6,FALSE)</f>
        <v>"hp":37800,"atk":1050</v>
      </c>
      <c r="I7017" s="20" t="str">
        <f>IF(VLOOKUP(B7017,属性中转表!A:G,7,FALSE)=0,"",VLOOKUP(VLOOKUP(B7017,属性中转表!A:G,7,FALSE),属性中转表!$K$2:$P$21,6,0))&amp;IF(VLOOKUP(B7017,属性中转表!A:G,7,FALSE)&gt;=50,VLOOKUP(A7017,英雄数据表!A:K,9,0),IF(VLOOKUP(B7017,属性中转表!A:G,7,FALSE)&gt;=25,VLOOKUP(A7017,英雄数据表!A:K,5,0),""))</f>
        <v>"atk":300,"hp":5000,"undpspro":50</v>
      </c>
      <c r="J7017" s="20" t="str">
        <f>IF(I7017="","",属性中转表!$I$1&amp;(IF(VLOOKUP(B7017,属性中转表!A:G,7,FALSE)=0,0,VLOOKUP(VLOOKUP(B7017,属性中转表!A:G,7,FALSE),属性中转表!$K$2:$P$21,4,0)))+IFERROR(VLOOKUP(A7017,英雄数据表!A:K,IF(武魂!B7017&gt;=50,10,IF(武魂!B7017&gt;=25,6)),0),0))</f>
        <v>,"dpspro":0</v>
      </c>
      <c r="K7017" s="32" t="str">
        <f t="shared" si="465"/>
        <v>"atk":300,"hp":5000,"undpspro":50,"dpspro":0</v>
      </c>
      <c r="L7017" s="20" t="str">
        <f>IF(B7017&gt;=50,VLOOKUP(A7017,英雄数据表!A:L,11,FALSE),IF(B7017&gt;=25,VLOOKUP(A7017,英雄数据表!A:L,7,0),""))</f>
        <v/>
      </c>
      <c r="M7017" s="20" t="str">
        <f>IFERROR(VLOOKUP(B7017,属性中转表!$K$2:$O$21,5,FALSE),"")</f>
        <v/>
      </c>
      <c r="N7017" s="20" t="str">
        <f>IF(B7017=25,VLOOKUP(A7017,英雄数据表!A:L,8,FALSE),IF(B7017=50,VLOOKUP(A7017,英雄数据表!A:L,12,0),""))</f>
        <v/>
      </c>
    </row>
    <row r="7018" spans="1:14" x14ac:dyDescent="0.3">
      <c r="A7018" s="20">
        <v>52056</v>
      </c>
      <c r="B7018" s="21">
        <f t="shared" si="462"/>
        <v>17</v>
      </c>
      <c r="C7018" s="21">
        <v>5</v>
      </c>
      <c r="D7018" s="21">
        <f>VLOOKUP(A7018,英雄数据表!A:D,4,0)</f>
        <v>5</v>
      </c>
      <c r="E7018" s="20" t="str">
        <f>VLOOKUP(A7018,英雄数据表!A:C,3,0)</f>
        <v>夺魂之镰</v>
      </c>
      <c r="F7018" s="20">
        <f t="shared" si="463"/>
        <v>52056</v>
      </c>
      <c r="G7018" s="20">
        <f t="shared" si="464"/>
        <v>52056</v>
      </c>
      <c r="H7018" s="21" t="str">
        <f>VLOOKUP(B7018,属性中转表!A:F,6,FALSE)</f>
        <v>"hp":40500,"atk":1125</v>
      </c>
      <c r="I7018" s="20" t="str">
        <f>IF(VLOOKUP(B7018,属性中转表!A:G,7,FALSE)=0,"",VLOOKUP(VLOOKUP(B7018,属性中转表!A:G,7,FALSE),属性中转表!$K$2:$P$21,6,0))&amp;IF(VLOOKUP(B7018,属性中转表!A:G,7,FALSE)&gt;=50,VLOOKUP(A7018,英雄数据表!A:K,9,0),IF(VLOOKUP(B7018,属性中转表!A:G,7,FALSE)&gt;=25,VLOOKUP(A7018,英雄数据表!A:K,5,0),""))</f>
        <v>"atk":300,"hp":5000,"undpspro":50</v>
      </c>
      <c r="J7018" s="20" t="str">
        <f>IF(I7018="","",属性中转表!$I$1&amp;(IF(VLOOKUP(B7018,属性中转表!A:G,7,FALSE)=0,0,VLOOKUP(VLOOKUP(B7018,属性中转表!A:G,7,FALSE),属性中转表!$K$2:$P$21,4,0)))+IFERROR(VLOOKUP(A7018,英雄数据表!A:K,IF(武魂!B7018&gt;=50,10,IF(武魂!B7018&gt;=25,6)),0),0))</f>
        <v>,"dpspro":0</v>
      </c>
      <c r="K7018" s="32" t="str">
        <f t="shared" si="465"/>
        <v>"atk":300,"hp":5000,"undpspro":50,"dpspro":0</v>
      </c>
      <c r="L7018" s="20" t="str">
        <f>IF(B7018&gt;=50,VLOOKUP(A7018,英雄数据表!A:L,11,FALSE),IF(B7018&gt;=25,VLOOKUP(A7018,英雄数据表!A:L,7,0),""))</f>
        <v/>
      </c>
      <c r="M7018" s="20" t="str">
        <f>IFERROR(VLOOKUP(B7018,属性中转表!$K$2:$O$21,5,FALSE),"")</f>
        <v/>
      </c>
      <c r="N7018" s="20" t="str">
        <f>IF(B7018=25,VLOOKUP(A7018,英雄数据表!A:L,8,FALSE),IF(B7018=50,VLOOKUP(A7018,英雄数据表!A:L,12,0),""))</f>
        <v/>
      </c>
    </row>
    <row r="7019" spans="1:14" x14ac:dyDescent="0.3">
      <c r="A7019" s="20">
        <v>52056</v>
      </c>
      <c r="B7019" s="21">
        <f t="shared" si="462"/>
        <v>18</v>
      </c>
      <c r="C7019" s="21">
        <v>5</v>
      </c>
      <c r="D7019" s="21">
        <f>VLOOKUP(A7019,英雄数据表!A:D,4,0)</f>
        <v>5</v>
      </c>
      <c r="E7019" s="20" t="str">
        <f>VLOOKUP(A7019,英雄数据表!A:C,3,0)</f>
        <v>夺魂之镰</v>
      </c>
      <c r="F7019" s="20">
        <f t="shared" si="463"/>
        <v>52056</v>
      </c>
      <c r="G7019" s="20">
        <f t="shared" si="464"/>
        <v>52056</v>
      </c>
      <c r="H7019" s="21" t="str">
        <f>VLOOKUP(B7019,属性中转表!A:F,6,FALSE)</f>
        <v>"hp":43200,"atk":1200</v>
      </c>
      <c r="I7019" s="20" t="str">
        <f>IF(VLOOKUP(B7019,属性中转表!A:G,7,FALSE)=0,"",VLOOKUP(VLOOKUP(B7019,属性中转表!A:G,7,FALSE),属性中转表!$K$2:$P$21,6,0))&amp;IF(VLOOKUP(B7019,属性中转表!A:G,7,FALSE)&gt;=50,VLOOKUP(A7019,英雄数据表!A:K,9,0),IF(VLOOKUP(B7019,属性中转表!A:G,7,FALSE)&gt;=25,VLOOKUP(A7019,英雄数据表!A:K,5,0),""))</f>
        <v>"atk":300,"hp":5000,"undpspro":50</v>
      </c>
      <c r="J7019" s="20" t="str">
        <f>IF(I7019="","",属性中转表!$I$1&amp;(IF(VLOOKUP(B7019,属性中转表!A:G,7,FALSE)=0,0,VLOOKUP(VLOOKUP(B7019,属性中转表!A:G,7,FALSE),属性中转表!$K$2:$P$21,4,0)))+IFERROR(VLOOKUP(A7019,英雄数据表!A:K,IF(武魂!B7019&gt;=50,10,IF(武魂!B7019&gt;=25,6)),0),0))</f>
        <v>,"dpspro":0</v>
      </c>
      <c r="K7019" s="32" t="str">
        <f t="shared" si="465"/>
        <v>"atk":300,"hp":5000,"undpspro":50,"dpspro":0</v>
      </c>
      <c r="L7019" s="20" t="str">
        <f>IF(B7019&gt;=50,VLOOKUP(A7019,英雄数据表!A:L,11,FALSE),IF(B7019&gt;=25,VLOOKUP(A7019,英雄数据表!A:L,7,0),""))</f>
        <v/>
      </c>
      <c r="M7019" s="20" t="str">
        <f>IFERROR(VLOOKUP(B7019,属性中转表!$K$2:$O$21,5,FALSE),"")</f>
        <v/>
      </c>
      <c r="N7019" s="20" t="str">
        <f>IF(B7019=25,VLOOKUP(A7019,英雄数据表!A:L,8,FALSE),IF(B7019=50,VLOOKUP(A7019,英雄数据表!A:L,12,0),""))</f>
        <v/>
      </c>
    </row>
    <row r="7020" spans="1:14" x14ac:dyDescent="0.3">
      <c r="A7020" s="20">
        <v>52056</v>
      </c>
      <c r="B7020" s="21">
        <f t="shared" si="462"/>
        <v>19</v>
      </c>
      <c r="C7020" s="21">
        <v>5</v>
      </c>
      <c r="D7020" s="21">
        <f>VLOOKUP(A7020,英雄数据表!A:D,4,0)</f>
        <v>5</v>
      </c>
      <c r="E7020" s="20" t="str">
        <f>VLOOKUP(A7020,英雄数据表!A:C,3,0)</f>
        <v>夺魂之镰</v>
      </c>
      <c r="F7020" s="20">
        <f t="shared" si="463"/>
        <v>52056</v>
      </c>
      <c r="G7020" s="20">
        <f t="shared" si="464"/>
        <v>52056</v>
      </c>
      <c r="H7020" s="21" t="str">
        <f>VLOOKUP(B7020,属性中转表!A:F,6,FALSE)</f>
        <v>"hp":45900,"atk":1275</v>
      </c>
      <c r="I7020" s="20" t="str">
        <f>IF(VLOOKUP(B7020,属性中转表!A:G,7,FALSE)=0,"",VLOOKUP(VLOOKUP(B7020,属性中转表!A:G,7,FALSE),属性中转表!$K$2:$P$21,6,0))&amp;IF(VLOOKUP(B7020,属性中转表!A:G,7,FALSE)&gt;=50,VLOOKUP(A7020,英雄数据表!A:K,9,0),IF(VLOOKUP(B7020,属性中转表!A:G,7,FALSE)&gt;=25,VLOOKUP(A7020,英雄数据表!A:K,5,0),""))</f>
        <v>"atk":300,"hp":5000,"undpspro":50</v>
      </c>
      <c r="J7020" s="20" t="str">
        <f>IF(I7020="","",属性中转表!$I$1&amp;(IF(VLOOKUP(B7020,属性中转表!A:G,7,FALSE)=0,0,VLOOKUP(VLOOKUP(B7020,属性中转表!A:G,7,FALSE),属性中转表!$K$2:$P$21,4,0)))+IFERROR(VLOOKUP(A7020,英雄数据表!A:K,IF(武魂!B7020&gt;=50,10,IF(武魂!B7020&gt;=25,6)),0),0))</f>
        <v>,"dpspro":0</v>
      </c>
      <c r="K7020" s="32" t="str">
        <f t="shared" si="465"/>
        <v>"atk":300,"hp":5000,"undpspro":50,"dpspro":0</v>
      </c>
      <c r="L7020" s="20" t="str">
        <f>IF(B7020&gt;=50,VLOOKUP(A7020,英雄数据表!A:L,11,FALSE),IF(B7020&gt;=25,VLOOKUP(A7020,英雄数据表!A:L,7,0),""))</f>
        <v/>
      </c>
      <c r="M7020" s="20" t="str">
        <f>IFERROR(VLOOKUP(B7020,属性中转表!$K$2:$O$21,5,FALSE),"")</f>
        <v/>
      </c>
      <c r="N7020" s="20" t="str">
        <f>IF(B7020=25,VLOOKUP(A7020,英雄数据表!A:L,8,FALSE),IF(B7020=50,VLOOKUP(A7020,英雄数据表!A:L,12,0),""))</f>
        <v/>
      </c>
    </row>
    <row r="7021" spans="1:14" x14ac:dyDescent="0.3">
      <c r="A7021" s="20">
        <v>52056</v>
      </c>
      <c r="B7021" s="21">
        <f t="shared" si="462"/>
        <v>20</v>
      </c>
      <c r="C7021" s="21">
        <v>5</v>
      </c>
      <c r="D7021" s="21">
        <f>VLOOKUP(A7021,英雄数据表!A:D,4,0)</f>
        <v>5</v>
      </c>
      <c r="E7021" s="20" t="str">
        <f>VLOOKUP(A7021,英雄数据表!A:C,3,0)</f>
        <v>夺魂之镰</v>
      </c>
      <c r="F7021" s="20">
        <f t="shared" si="463"/>
        <v>52056</v>
      </c>
      <c r="G7021" s="20">
        <f t="shared" si="464"/>
        <v>52056</v>
      </c>
      <c r="H7021" s="21" t="str">
        <f>VLOOKUP(B7021,属性中转表!A:F,6,FALSE)</f>
        <v>"hp":48600,"atk":1350</v>
      </c>
      <c r="I7021" s="20" t="str">
        <f>IF(VLOOKUP(B7021,属性中转表!A:G,7,FALSE)=0,"",VLOOKUP(VLOOKUP(B7021,属性中转表!A:G,7,FALSE),属性中转表!$K$2:$P$21,6,0))&amp;IF(VLOOKUP(B7021,属性中转表!A:G,7,FALSE)&gt;=50,VLOOKUP(A7021,英雄数据表!A:K,9,0),IF(VLOOKUP(B7021,属性中转表!A:G,7,FALSE)&gt;=25,VLOOKUP(A7021,英雄数据表!A:K,5,0),""))</f>
        <v>"atk":300,"hp":5000,"undpspro":50</v>
      </c>
      <c r="J7021" s="20" t="str">
        <f>IF(I7021="","",属性中转表!$I$1&amp;(IF(VLOOKUP(B7021,属性中转表!A:G,7,FALSE)=0,0,VLOOKUP(VLOOKUP(B7021,属性中转表!A:G,7,FALSE),属性中转表!$K$2:$P$21,4,0)))+IFERROR(VLOOKUP(A7021,英雄数据表!A:K,IF(武魂!B7021&gt;=50,10,IF(武魂!B7021&gt;=25,6)),0),0))</f>
        <v>,"dpspro":50</v>
      </c>
      <c r="K7021" s="32" t="str">
        <f t="shared" si="465"/>
        <v>"atk":300,"hp":5000,"undpspro":50,"dpspro":50</v>
      </c>
      <c r="L7021" s="20" t="str">
        <f>IF(B7021&gt;=50,VLOOKUP(A7021,英雄数据表!A:L,11,FALSE),IF(B7021&gt;=25,VLOOKUP(A7021,英雄数据表!A:L,7,0),""))</f>
        <v/>
      </c>
      <c r="M7021" s="20" t="str">
        <f>IFERROR(VLOOKUP(B7021,属性中转表!$K$2:$O$21,5,FALSE),"")</f>
        <v>"dpspro":50</v>
      </c>
      <c r="N7021" s="20" t="str">
        <f>IF(B7021=25,VLOOKUP(A7021,英雄数据表!A:L,8,FALSE),IF(B7021=50,VLOOKUP(A7021,英雄数据表!A:L,12,0),""))</f>
        <v/>
      </c>
    </row>
    <row r="7022" spans="1:14" x14ac:dyDescent="0.3">
      <c r="A7022" s="20">
        <v>52056</v>
      </c>
      <c r="B7022" s="21">
        <f t="shared" si="462"/>
        <v>21</v>
      </c>
      <c r="C7022" s="21">
        <v>5</v>
      </c>
      <c r="D7022" s="21">
        <f>VLOOKUP(A7022,英雄数据表!A:D,4,0)</f>
        <v>5</v>
      </c>
      <c r="E7022" s="20" t="str">
        <f>VLOOKUP(A7022,英雄数据表!A:C,3,0)</f>
        <v>夺魂之镰</v>
      </c>
      <c r="F7022" s="20">
        <f t="shared" si="463"/>
        <v>52056</v>
      </c>
      <c r="G7022" s="20">
        <f t="shared" si="464"/>
        <v>52056</v>
      </c>
      <c r="H7022" s="21" t="str">
        <f>VLOOKUP(B7022,属性中转表!A:F,6,FALSE)</f>
        <v>"hp":52200,"atk":1450</v>
      </c>
      <c r="I7022" s="20" t="str">
        <f>IF(VLOOKUP(B7022,属性中转表!A:G,7,FALSE)=0,"",VLOOKUP(VLOOKUP(B7022,属性中转表!A:G,7,FALSE),属性中转表!$K$2:$P$21,6,0))&amp;IF(VLOOKUP(B7022,属性中转表!A:G,7,FALSE)&gt;=50,VLOOKUP(A7022,英雄数据表!A:K,9,0),IF(VLOOKUP(B7022,属性中转表!A:G,7,FALSE)&gt;=25,VLOOKUP(A7022,英雄数据表!A:K,5,0),""))</f>
        <v>"atk":300,"hp":5000,"undpspro":50</v>
      </c>
      <c r="J7022" s="20" t="str">
        <f>IF(I7022="","",属性中转表!$I$1&amp;(IF(VLOOKUP(B7022,属性中转表!A:G,7,FALSE)=0,0,VLOOKUP(VLOOKUP(B7022,属性中转表!A:G,7,FALSE),属性中转表!$K$2:$P$21,4,0)))+IFERROR(VLOOKUP(A7022,英雄数据表!A:K,IF(武魂!B7022&gt;=50,10,IF(武魂!B7022&gt;=25,6)),0),0))</f>
        <v>,"dpspro":50</v>
      </c>
      <c r="K7022" s="32" t="str">
        <f t="shared" si="465"/>
        <v>"atk":300,"hp":5000,"undpspro":50,"dpspro":50</v>
      </c>
      <c r="L7022" s="20" t="str">
        <f>IF(B7022&gt;=50,VLOOKUP(A7022,英雄数据表!A:L,11,FALSE),IF(B7022&gt;=25,VLOOKUP(A7022,英雄数据表!A:L,7,0),""))</f>
        <v/>
      </c>
      <c r="M7022" s="20" t="str">
        <f>IFERROR(VLOOKUP(B7022,属性中转表!$K$2:$O$21,5,FALSE),"")</f>
        <v/>
      </c>
      <c r="N7022" s="20" t="str">
        <f>IF(B7022=25,VLOOKUP(A7022,英雄数据表!A:L,8,FALSE),IF(B7022=50,VLOOKUP(A7022,英雄数据表!A:L,12,0),""))</f>
        <v/>
      </c>
    </row>
    <row r="7023" spans="1:14" x14ac:dyDescent="0.3">
      <c r="A7023" s="20">
        <v>52056</v>
      </c>
      <c r="B7023" s="21">
        <f t="shared" si="462"/>
        <v>22</v>
      </c>
      <c r="C7023" s="21">
        <v>5</v>
      </c>
      <c r="D7023" s="21">
        <f>VLOOKUP(A7023,英雄数据表!A:D,4,0)</f>
        <v>5</v>
      </c>
      <c r="E7023" s="20" t="str">
        <f>VLOOKUP(A7023,英雄数据表!A:C,3,0)</f>
        <v>夺魂之镰</v>
      </c>
      <c r="F7023" s="20">
        <f t="shared" si="463"/>
        <v>52056</v>
      </c>
      <c r="G7023" s="20">
        <f t="shared" si="464"/>
        <v>52056</v>
      </c>
      <c r="H7023" s="21" t="str">
        <f>VLOOKUP(B7023,属性中转表!A:F,6,FALSE)</f>
        <v>"hp":55800,"atk":1550</v>
      </c>
      <c r="I7023" s="20" t="str">
        <f>IF(VLOOKUP(B7023,属性中转表!A:G,7,FALSE)=0,"",VLOOKUP(VLOOKUP(B7023,属性中转表!A:G,7,FALSE),属性中转表!$K$2:$P$21,6,0))&amp;IF(VLOOKUP(B7023,属性中转表!A:G,7,FALSE)&gt;=50,VLOOKUP(A7023,英雄数据表!A:K,9,0),IF(VLOOKUP(B7023,属性中转表!A:G,7,FALSE)&gt;=25,VLOOKUP(A7023,英雄数据表!A:K,5,0),""))</f>
        <v>"atk":300,"hp":5000,"undpspro":50</v>
      </c>
      <c r="J7023" s="20" t="str">
        <f>IF(I7023="","",属性中转表!$I$1&amp;(IF(VLOOKUP(B7023,属性中转表!A:G,7,FALSE)=0,0,VLOOKUP(VLOOKUP(B7023,属性中转表!A:G,7,FALSE),属性中转表!$K$2:$P$21,4,0)))+IFERROR(VLOOKUP(A7023,英雄数据表!A:K,IF(武魂!B7023&gt;=50,10,IF(武魂!B7023&gt;=25,6)),0),0))</f>
        <v>,"dpspro":50</v>
      </c>
      <c r="K7023" s="32" t="str">
        <f t="shared" si="465"/>
        <v>"atk":300,"hp":5000,"undpspro":50,"dpspro":50</v>
      </c>
      <c r="L7023" s="20" t="str">
        <f>IF(B7023&gt;=50,VLOOKUP(A7023,英雄数据表!A:L,11,FALSE),IF(B7023&gt;=25,VLOOKUP(A7023,英雄数据表!A:L,7,0),""))</f>
        <v/>
      </c>
      <c r="M7023" s="20" t="str">
        <f>IFERROR(VLOOKUP(B7023,属性中转表!$K$2:$O$21,5,FALSE),"")</f>
        <v/>
      </c>
      <c r="N7023" s="20" t="str">
        <f>IF(B7023=25,VLOOKUP(A7023,英雄数据表!A:L,8,FALSE),IF(B7023=50,VLOOKUP(A7023,英雄数据表!A:L,12,0),""))</f>
        <v/>
      </c>
    </row>
    <row r="7024" spans="1:14" x14ac:dyDescent="0.3">
      <c r="A7024" s="20">
        <v>52056</v>
      </c>
      <c r="B7024" s="21">
        <f t="shared" si="462"/>
        <v>23</v>
      </c>
      <c r="C7024" s="21">
        <v>5</v>
      </c>
      <c r="D7024" s="21">
        <f>VLOOKUP(A7024,英雄数据表!A:D,4,0)</f>
        <v>5</v>
      </c>
      <c r="E7024" s="20" t="str">
        <f>VLOOKUP(A7024,英雄数据表!A:C,3,0)</f>
        <v>夺魂之镰</v>
      </c>
      <c r="F7024" s="20">
        <f t="shared" si="463"/>
        <v>52056</v>
      </c>
      <c r="G7024" s="20">
        <f t="shared" si="464"/>
        <v>52056</v>
      </c>
      <c r="H7024" s="21" t="str">
        <f>VLOOKUP(B7024,属性中转表!A:F,6,FALSE)</f>
        <v>"hp":59400,"atk":1650</v>
      </c>
      <c r="I7024" s="20" t="str">
        <f>IF(VLOOKUP(B7024,属性中转表!A:G,7,FALSE)=0,"",VLOOKUP(VLOOKUP(B7024,属性中转表!A:G,7,FALSE),属性中转表!$K$2:$P$21,6,0))&amp;IF(VLOOKUP(B7024,属性中转表!A:G,7,FALSE)&gt;=50,VLOOKUP(A7024,英雄数据表!A:K,9,0),IF(VLOOKUP(B7024,属性中转表!A:G,7,FALSE)&gt;=25,VLOOKUP(A7024,英雄数据表!A:K,5,0),""))</f>
        <v>"atk":300,"hp":5000,"undpspro":50</v>
      </c>
      <c r="J7024" s="20" t="str">
        <f>IF(I7024="","",属性中转表!$I$1&amp;(IF(VLOOKUP(B7024,属性中转表!A:G,7,FALSE)=0,0,VLOOKUP(VLOOKUP(B7024,属性中转表!A:G,7,FALSE),属性中转表!$K$2:$P$21,4,0)))+IFERROR(VLOOKUP(A7024,英雄数据表!A:K,IF(武魂!B7024&gt;=50,10,IF(武魂!B7024&gt;=25,6)),0),0))</f>
        <v>,"dpspro":50</v>
      </c>
      <c r="K7024" s="32" t="str">
        <f t="shared" si="465"/>
        <v>"atk":300,"hp":5000,"undpspro":50,"dpspro":50</v>
      </c>
      <c r="L7024" s="20" t="str">
        <f>IF(B7024&gt;=50,VLOOKUP(A7024,英雄数据表!A:L,11,FALSE),IF(B7024&gt;=25,VLOOKUP(A7024,英雄数据表!A:L,7,0),""))</f>
        <v/>
      </c>
      <c r="M7024" s="20" t="str">
        <f>IFERROR(VLOOKUP(B7024,属性中转表!$K$2:$O$21,5,FALSE),"")</f>
        <v/>
      </c>
      <c r="N7024" s="20" t="str">
        <f>IF(B7024=25,VLOOKUP(A7024,英雄数据表!A:L,8,FALSE),IF(B7024=50,VLOOKUP(A7024,英雄数据表!A:L,12,0),""))</f>
        <v/>
      </c>
    </row>
    <row r="7025" spans="1:14" x14ac:dyDescent="0.3">
      <c r="A7025" s="20">
        <v>52056</v>
      </c>
      <c r="B7025" s="21">
        <f t="shared" si="462"/>
        <v>24</v>
      </c>
      <c r="C7025" s="21">
        <v>5</v>
      </c>
      <c r="D7025" s="21">
        <f>VLOOKUP(A7025,英雄数据表!A:D,4,0)</f>
        <v>5</v>
      </c>
      <c r="E7025" s="20" t="str">
        <f>VLOOKUP(A7025,英雄数据表!A:C,3,0)</f>
        <v>夺魂之镰</v>
      </c>
      <c r="F7025" s="20">
        <f t="shared" si="463"/>
        <v>52056</v>
      </c>
      <c r="G7025" s="20">
        <f t="shared" si="464"/>
        <v>52056</v>
      </c>
      <c r="H7025" s="21" t="str">
        <f>VLOOKUP(B7025,属性中转表!A:F,6,FALSE)</f>
        <v>"hp":63000,"atk":1750</v>
      </c>
      <c r="I7025" s="20" t="str">
        <f>IF(VLOOKUP(B7025,属性中转表!A:G,7,FALSE)=0,"",VLOOKUP(VLOOKUP(B7025,属性中转表!A:G,7,FALSE),属性中转表!$K$2:$P$21,6,0))&amp;IF(VLOOKUP(B7025,属性中转表!A:G,7,FALSE)&gt;=50,VLOOKUP(A7025,英雄数据表!A:K,9,0),IF(VLOOKUP(B7025,属性中转表!A:G,7,FALSE)&gt;=25,VLOOKUP(A7025,英雄数据表!A:K,5,0),""))</f>
        <v>"atk":300,"hp":5000,"undpspro":50</v>
      </c>
      <c r="J7025" s="20" t="str">
        <f>IF(I7025="","",属性中转表!$I$1&amp;(IF(VLOOKUP(B7025,属性中转表!A:G,7,FALSE)=0,0,VLOOKUP(VLOOKUP(B7025,属性中转表!A:G,7,FALSE),属性中转表!$K$2:$P$21,4,0)))+IFERROR(VLOOKUP(A7025,英雄数据表!A:K,IF(武魂!B7025&gt;=50,10,IF(武魂!B7025&gt;=25,6)),0),0))</f>
        <v>,"dpspro":50</v>
      </c>
      <c r="K7025" s="32" t="str">
        <f t="shared" si="465"/>
        <v>"atk":300,"hp":5000,"undpspro":50,"dpspro":50</v>
      </c>
      <c r="L7025" s="20" t="str">
        <f>IF(B7025&gt;=50,VLOOKUP(A7025,英雄数据表!A:L,11,FALSE),IF(B7025&gt;=25,VLOOKUP(A7025,英雄数据表!A:L,7,0),""))</f>
        <v/>
      </c>
      <c r="M7025" s="20" t="str">
        <f>IFERROR(VLOOKUP(B7025,属性中转表!$K$2:$O$21,5,FALSE),"")</f>
        <v/>
      </c>
      <c r="N7025" s="20" t="str">
        <f>IF(B7025=25,VLOOKUP(A7025,英雄数据表!A:L,8,FALSE),IF(B7025=50,VLOOKUP(A7025,英雄数据表!A:L,12,0),""))</f>
        <v/>
      </c>
    </row>
    <row r="7026" spans="1:14" x14ac:dyDescent="0.3">
      <c r="A7026" s="20">
        <v>52056</v>
      </c>
      <c r="B7026" s="21">
        <f t="shared" si="462"/>
        <v>25</v>
      </c>
      <c r="C7026" s="21">
        <v>5</v>
      </c>
      <c r="D7026" s="21">
        <f>VLOOKUP(A7026,英雄数据表!A:D,4,0)</f>
        <v>5</v>
      </c>
      <c r="E7026" s="20" t="str">
        <f>VLOOKUP(A7026,英雄数据表!A:C,3,0)</f>
        <v>夺魂之镰</v>
      </c>
      <c r="F7026" s="20">
        <f t="shared" si="463"/>
        <v>52056</v>
      </c>
      <c r="G7026" s="20">
        <f t="shared" si="464"/>
        <v>52056</v>
      </c>
      <c r="H7026" s="21" t="str">
        <f>VLOOKUP(B7026,属性中转表!A:F,6,FALSE)</f>
        <v>"hp":66600,"atk":1850</v>
      </c>
      <c r="I7026" s="20" t="str">
        <f>IF(VLOOKUP(B7026,属性中转表!A:G,7,FALSE)=0,"",VLOOKUP(VLOOKUP(B7026,属性中转表!A:G,7,FALSE),属性中转表!$K$2:$P$21,6,0))&amp;IF(VLOOKUP(B7026,属性中转表!A:G,7,FALSE)&gt;=50,VLOOKUP(A7026,英雄数据表!A:K,9,0),IF(VLOOKUP(B7026,属性中转表!A:G,7,FALSE)&gt;=25,VLOOKUP(A7026,英雄数据表!A:K,5,0),""))</f>
        <v>"atk":300,"hp":5000,"undpspro":50,"hppro":60</v>
      </c>
      <c r="J7026" s="20" t="str">
        <f>IF(I7026="","",属性中转表!$I$1&amp;(IF(VLOOKUP(B7026,属性中转表!A:G,7,FALSE)=0,0,VLOOKUP(VLOOKUP(B7026,属性中转表!A:G,7,FALSE),属性中转表!$K$2:$P$21,4,0)))+IFERROR(VLOOKUP(A7026,英雄数据表!A:K,IF(武魂!B7026&gt;=50,10,IF(武魂!B7026&gt;=25,6)),0),0))</f>
        <v>,"dpspro":50</v>
      </c>
      <c r="K7026" s="32" t="str">
        <f t="shared" si="465"/>
        <v>"atk":300,"hp":5000,"undpspro":50,"hppro":60,"dpspro":50</v>
      </c>
      <c r="L7026" s="20" t="str">
        <f>IF(B7026&gt;=50,VLOOKUP(A7026,英雄数据表!A:L,11,FALSE),IF(B7026&gt;=25,VLOOKUP(A7026,英雄数据表!A:L,7,0),""))</f>
        <v>"5205601004"</v>
      </c>
      <c r="M7026" s="20" t="str">
        <f>IFERROR(VLOOKUP(B7026,属性中转表!$K$2:$O$21,5,FALSE),"")</f>
        <v/>
      </c>
      <c r="N7026" s="20" t="str">
        <f>IF(B7026=25,VLOOKUP(A7026,英雄数据表!A:L,8,FALSE),IF(B7026=50,VLOOKUP(A7026,英雄数据表!A:L,12,0),""))</f>
        <v>生命增加6%，乌鸦之神释放致死射线，怒气技能如果杀死目标，则将立刻恢复180%攻击生命</v>
      </c>
    </row>
    <row r="7027" spans="1:14" x14ac:dyDescent="0.3">
      <c r="A7027" s="20">
        <v>52056</v>
      </c>
      <c r="B7027" s="21">
        <f t="shared" si="462"/>
        <v>26</v>
      </c>
      <c r="C7027" s="21">
        <v>5</v>
      </c>
      <c r="D7027" s="21">
        <f>VLOOKUP(A7027,英雄数据表!A:D,4,0)</f>
        <v>5</v>
      </c>
      <c r="E7027" s="20" t="str">
        <f>VLOOKUP(A7027,英雄数据表!A:C,3,0)</f>
        <v>夺魂之镰</v>
      </c>
      <c r="F7027" s="20">
        <f t="shared" si="463"/>
        <v>52056</v>
      </c>
      <c r="G7027" s="20">
        <f t="shared" si="464"/>
        <v>52056</v>
      </c>
      <c r="H7027" s="21" t="str">
        <f>VLOOKUP(B7027,属性中转表!A:F,6,FALSE)</f>
        <v>"hp":70200,"atk":1950</v>
      </c>
      <c r="I7027" s="20" t="str">
        <f>IF(VLOOKUP(B7027,属性中转表!A:G,7,FALSE)=0,"",VLOOKUP(VLOOKUP(B7027,属性中转表!A:G,7,FALSE),属性中转表!$K$2:$P$21,6,0))&amp;IF(VLOOKUP(B7027,属性中转表!A:G,7,FALSE)&gt;=50,VLOOKUP(A7027,英雄数据表!A:K,9,0),IF(VLOOKUP(B7027,属性中转表!A:G,7,FALSE)&gt;=25,VLOOKUP(A7027,英雄数据表!A:K,5,0),""))</f>
        <v>"atk":300,"hp":5000,"undpspro":50,"hppro":60</v>
      </c>
      <c r="J7027" s="20" t="str">
        <f>IF(I7027="","",属性中转表!$I$1&amp;(IF(VLOOKUP(B7027,属性中转表!A:G,7,FALSE)=0,0,VLOOKUP(VLOOKUP(B7027,属性中转表!A:G,7,FALSE),属性中转表!$K$2:$P$21,4,0)))+IFERROR(VLOOKUP(A7027,英雄数据表!A:K,IF(武魂!B7027&gt;=50,10,IF(武魂!B7027&gt;=25,6)),0),0))</f>
        <v>,"dpspro":50</v>
      </c>
      <c r="K7027" s="32" t="str">
        <f t="shared" si="465"/>
        <v>"atk":300,"hp":5000,"undpspro":50,"hppro":60,"dpspro":50</v>
      </c>
      <c r="L7027" s="20" t="str">
        <f>IF(B7027&gt;=50,VLOOKUP(A7027,英雄数据表!A:L,11,FALSE),IF(B7027&gt;=25,VLOOKUP(A7027,英雄数据表!A:L,7,0),""))</f>
        <v>"5205601004"</v>
      </c>
      <c r="M7027" s="20" t="str">
        <f>IFERROR(VLOOKUP(B7027,属性中转表!$K$2:$O$21,5,FALSE),"")</f>
        <v/>
      </c>
      <c r="N7027" s="20" t="str">
        <f>IF(B7027=25,VLOOKUP(A7027,英雄数据表!A:L,8,FALSE),IF(B7027=50,VLOOKUP(A7027,英雄数据表!A:L,12,0),""))</f>
        <v/>
      </c>
    </row>
    <row r="7028" spans="1:14" x14ac:dyDescent="0.3">
      <c r="A7028" s="20">
        <v>52056</v>
      </c>
      <c r="B7028" s="21">
        <f t="shared" si="462"/>
        <v>27</v>
      </c>
      <c r="C7028" s="21">
        <v>5</v>
      </c>
      <c r="D7028" s="21">
        <f>VLOOKUP(A7028,英雄数据表!A:D,4,0)</f>
        <v>5</v>
      </c>
      <c r="E7028" s="20" t="str">
        <f>VLOOKUP(A7028,英雄数据表!A:C,3,0)</f>
        <v>夺魂之镰</v>
      </c>
      <c r="F7028" s="20">
        <f t="shared" si="463"/>
        <v>52056</v>
      </c>
      <c r="G7028" s="20">
        <f t="shared" si="464"/>
        <v>52056</v>
      </c>
      <c r="H7028" s="21" t="str">
        <f>VLOOKUP(B7028,属性中转表!A:F,6,FALSE)</f>
        <v>"hp":73800,"atk":2050</v>
      </c>
      <c r="I7028" s="20" t="str">
        <f>IF(VLOOKUP(B7028,属性中转表!A:G,7,FALSE)=0,"",VLOOKUP(VLOOKUP(B7028,属性中转表!A:G,7,FALSE),属性中转表!$K$2:$P$21,6,0))&amp;IF(VLOOKUP(B7028,属性中转表!A:G,7,FALSE)&gt;=50,VLOOKUP(A7028,英雄数据表!A:K,9,0),IF(VLOOKUP(B7028,属性中转表!A:G,7,FALSE)&gt;=25,VLOOKUP(A7028,英雄数据表!A:K,5,0),""))</f>
        <v>"atk":300,"hp":5000,"undpspro":50,"hppro":60</v>
      </c>
      <c r="J7028" s="20" t="str">
        <f>IF(I7028="","",属性中转表!$I$1&amp;(IF(VLOOKUP(B7028,属性中转表!A:G,7,FALSE)=0,0,VLOOKUP(VLOOKUP(B7028,属性中转表!A:G,7,FALSE),属性中转表!$K$2:$P$21,4,0)))+IFERROR(VLOOKUP(A7028,英雄数据表!A:K,IF(武魂!B7028&gt;=50,10,IF(武魂!B7028&gt;=25,6)),0),0))</f>
        <v>,"dpspro":50</v>
      </c>
      <c r="K7028" s="32" t="str">
        <f t="shared" si="465"/>
        <v>"atk":300,"hp":5000,"undpspro":50,"hppro":60,"dpspro":50</v>
      </c>
      <c r="L7028" s="20" t="str">
        <f>IF(B7028&gt;=50,VLOOKUP(A7028,英雄数据表!A:L,11,FALSE),IF(B7028&gt;=25,VLOOKUP(A7028,英雄数据表!A:L,7,0),""))</f>
        <v>"5205601004"</v>
      </c>
      <c r="M7028" s="20" t="str">
        <f>IFERROR(VLOOKUP(B7028,属性中转表!$K$2:$O$21,5,FALSE),"")</f>
        <v/>
      </c>
      <c r="N7028" s="20" t="str">
        <f>IF(B7028=25,VLOOKUP(A7028,英雄数据表!A:L,8,FALSE),IF(B7028=50,VLOOKUP(A7028,英雄数据表!A:L,12,0),""))</f>
        <v/>
      </c>
    </row>
    <row r="7029" spans="1:14" x14ac:dyDescent="0.3">
      <c r="A7029" s="20">
        <v>52056</v>
      </c>
      <c r="B7029" s="21">
        <f t="shared" si="462"/>
        <v>28</v>
      </c>
      <c r="C7029" s="21">
        <v>5</v>
      </c>
      <c r="D7029" s="21">
        <f>VLOOKUP(A7029,英雄数据表!A:D,4,0)</f>
        <v>5</v>
      </c>
      <c r="E7029" s="20" t="str">
        <f>VLOOKUP(A7029,英雄数据表!A:C,3,0)</f>
        <v>夺魂之镰</v>
      </c>
      <c r="F7029" s="20">
        <f t="shared" si="463"/>
        <v>52056</v>
      </c>
      <c r="G7029" s="20">
        <f t="shared" si="464"/>
        <v>52056</v>
      </c>
      <c r="H7029" s="21" t="str">
        <f>VLOOKUP(B7029,属性中转表!A:F,6,FALSE)</f>
        <v>"hp":77400,"atk":2150</v>
      </c>
      <c r="I7029" s="20" t="str">
        <f>IF(VLOOKUP(B7029,属性中转表!A:G,7,FALSE)=0,"",VLOOKUP(VLOOKUP(B7029,属性中转表!A:G,7,FALSE),属性中转表!$K$2:$P$21,6,0))&amp;IF(VLOOKUP(B7029,属性中转表!A:G,7,FALSE)&gt;=50,VLOOKUP(A7029,英雄数据表!A:K,9,0),IF(VLOOKUP(B7029,属性中转表!A:G,7,FALSE)&gt;=25,VLOOKUP(A7029,英雄数据表!A:K,5,0),""))</f>
        <v>"atk":300,"hp":5000,"undpspro":50,"hppro":60</v>
      </c>
      <c r="J7029" s="20" t="str">
        <f>IF(I7029="","",属性中转表!$I$1&amp;(IF(VLOOKUP(B7029,属性中转表!A:G,7,FALSE)=0,0,VLOOKUP(VLOOKUP(B7029,属性中转表!A:G,7,FALSE),属性中转表!$K$2:$P$21,4,0)))+IFERROR(VLOOKUP(A7029,英雄数据表!A:K,IF(武魂!B7029&gt;=50,10,IF(武魂!B7029&gt;=25,6)),0),0))</f>
        <v>,"dpspro":50</v>
      </c>
      <c r="K7029" s="32" t="str">
        <f t="shared" si="465"/>
        <v>"atk":300,"hp":5000,"undpspro":50,"hppro":60,"dpspro":50</v>
      </c>
      <c r="L7029" s="20" t="str">
        <f>IF(B7029&gt;=50,VLOOKUP(A7029,英雄数据表!A:L,11,FALSE),IF(B7029&gt;=25,VLOOKUP(A7029,英雄数据表!A:L,7,0),""))</f>
        <v>"5205601004"</v>
      </c>
      <c r="M7029" s="20" t="str">
        <f>IFERROR(VLOOKUP(B7029,属性中转表!$K$2:$O$21,5,FALSE),"")</f>
        <v/>
      </c>
      <c r="N7029" s="20" t="str">
        <f>IF(B7029=25,VLOOKUP(A7029,英雄数据表!A:L,8,FALSE),IF(B7029=50,VLOOKUP(A7029,英雄数据表!A:L,12,0),""))</f>
        <v/>
      </c>
    </row>
    <row r="7030" spans="1:14" x14ac:dyDescent="0.3">
      <c r="A7030" s="20">
        <v>52056</v>
      </c>
      <c r="B7030" s="21">
        <f t="shared" si="462"/>
        <v>29</v>
      </c>
      <c r="C7030" s="21">
        <v>5</v>
      </c>
      <c r="D7030" s="21">
        <f>VLOOKUP(A7030,英雄数据表!A:D,4,0)</f>
        <v>5</v>
      </c>
      <c r="E7030" s="20" t="str">
        <f>VLOOKUP(A7030,英雄数据表!A:C,3,0)</f>
        <v>夺魂之镰</v>
      </c>
      <c r="F7030" s="20">
        <f t="shared" si="463"/>
        <v>52056</v>
      </c>
      <c r="G7030" s="20">
        <f t="shared" si="464"/>
        <v>52056</v>
      </c>
      <c r="H7030" s="21" t="str">
        <f>VLOOKUP(B7030,属性中转表!A:F,6,FALSE)</f>
        <v>"hp":81000,"atk":2250</v>
      </c>
      <c r="I7030" s="20" t="str">
        <f>IF(VLOOKUP(B7030,属性中转表!A:G,7,FALSE)=0,"",VLOOKUP(VLOOKUP(B7030,属性中转表!A:G,7,FALSE),属性中转表!$K$2:$P$21,6,0))&amp;IF(VLOOKUP(B7030,属性中转表!A:G,7,FALSE)&gt;=50,VLOOKUP(A7030,英雄数据表!A:K,9,0),IF(VLOOKUP(B7030,属性中转表!A:G,7,FALSE)&gt;=25,VLOOKUP(A7030,英雄数据表!A:K,5,0),""))</f>
        <v>"atk":300,"hp":5000,"undpspro":50,"hppro":60</v>
      </c>
      <c r="J7030" s="20" t="str">
        <f>IF(I7030="","",属性中转表!$I$1&amp;(IF(VLOOKUP(B7030,属性中转表!A:G,7,FALSE)=0,0,VLOOKUP(VLOOKUP(B7030,属性中转表!A:G,7,FALSE),属性中转表!$K$2:$P$21,4,0)))+IFERROR(VLOOKUP(A7030,英雄数据表!A:K,IF(武魂!B7030&gt;=50,10,IF(武魂!B7030&gt;=25,6)),0),0))</f>
        <v>,"dpspro":50</v>
      </c>
      <c r="K7030" s="32" t="str">
        <f t="shared" si="465"/>
        <v>"atk":300,"hp":5000,"undpspro":50,"hppro":60,"dpspro":50</v>
      </c>
      <c r="L7030" s="20" t="str">
        <f>IF(B7030&gt;=50,VLOOKUP(A7030,英雄数据表!A:L,11,FALSE),IF(B7030&gt;=25,VLOOKUP(A7030,英雄数据表!A:L,7,0),""))</f>
        <v>"5205601004"</v>
      </c>
      <c r="M7030" s="20" t="str">
        <f>IFERROR(VLOOKUP(B7030,属性中转表!$K$2:$O$21,5,FALSE),"")</f>
        <v/>
      </c>
      <c r="N7030" s="20" t="str">
        <f>IF(B7030=25,VLOOKUP(A7030,英雄数据表!A:L,8,FALSE),IF(B7030=50,VLOOKUP(A7030,英雄数据表!A:L,12,0),""))</f>
        <v/>
      </c>
    </row>
    <row r="7031" spans="1:14" x14ac:dyDescent="0.3">
      <c r="A7031" s="20">
        <v>52056</v>
      </c>
      <c r="B7031" s="21">
        <f t="shared" si="462"/>
        <v>30</v>
      </c>
      <c r="C7031" s="21">
        <v>5</v>
      </c>
      <c r="D7031" s="21">
        <f>VLOOKUP(A7031,英雄数据表!A:D,4,0)</f>
        <v>5</v>
      </c>
      <c r="E7031" s="20" t="str">
        <f>VLOOKUP(A7031,英雄数据表!A:C,3,0)</f>
        <v>夺魂之镰</v>
      </c>
      <c r="F7031" s="20">
        <f t="shared" si="463"/>
        <v>52056</v>
      </c>
      <c r="G7031" s="20">
        <f t="shared" si="464"/>
        <v>52056</v>
      </c>
      <c r="H7031" s="21" t="str">
        <f>VLOOKUP(B7031,属性中转表!A:F,6,FALSE)</f>
        <v>"hp":84600,"atk":2350</v>
      </c>
      <c r="I7031" s="20" t="str">
        <f>IF(VLOOKUP(B7031,属性中转表!A:G,7,FALSE)=0,"",VLOOKUP(VLOOKUP(B7031,属性中转表!A:G,7,FALSE),属性中转表!$K$2:$P$21,6,0))&amp;IF(VLOOKUP(B7031,属性中转表!A:G,7,FALSE)&gt;=50,VLOOKUP(A7031,英雄数据表!A:K,9,0),IF(VLOOKUP(B7031,属性中转表!A:G,7,FALSE)&gt;=25,VLOOKUP(A7031,英雄数据表!A:K,5,0),""))</f>
        <v>"atk":300,"hp":5000,"undpspro":100,"hppro":60</v>
      </c>
      <c r="J7031" s="20" t="str">
        <f>IF(I7031="","",属性中转表!$I$1&amp;(IF(VLOOKUP(B7031,属性中转表!A:G,7,FALSE)=0,0,VLOOKUP(VLOOKUP(B7031,属性中转表!A:G,7,FALSE),属性中转表!$K$2:$P$21,4,0)))+IFERROR(VLOOKUP(A7031,英雄数据表!A:K,IF(武魂!B7031&gt;=50,10,IF(武魂!B7031&gt;=25,6)),0),0))</f>
        <v>,"dpspro":50</v>
      </c>
      <c r="K7031" s="32" t="str">
        <f t="shared" si="465"/>
        <v>"atk":300,"hp":5000,"undpspro":100,"hppro":60,"dpspro":50</v>
      </c>
      <c r="L7031" s="20" t="str">
        <f>IF(B7031&gt;=50,VLOOKUP(A7031,英雄数据表!A:L,11,FALSE),IF(B7031&gt;=25,VLOOKUP(A7031,英雄数据表!A:L,7,0),""))</f>
        <v>"5205601004"</v>
      </c>
      <c r="M7031" s="20" t="str">
        <f>IFERROR(VLOOKUP(B7031,属性中转表!$K$2:$O$21,5,FALSE),"")</f>
        <v>"undpspro":50</v>
      </c>
      <c r="N7031" s="20" t="str">
        <f>IF(B7031=25,VLOOKUP(A7031,英雄数据表!A:L,8,FALSE),IF(B7031=50,VLOOKUP(A7031,英雄数据表!A:L,12,0),""))</f>
        <v/>
      </c>
    </row>
    <row r="7032" spans="1:14" x14ac:dyDescent="0.3">
      <c r="A7032" s="20">
        <v>52056</v>
      </c>
      <c r="B7032" s="21">
        <f t="shared" si="462"/>
        <v>31</v>
      </c>
      <c r="C7032" s="21">
        <v>5</v>
      </c>
      <c r="D7032" s="21">
        <f>VLOOKUP(A7032,英雄数据表!A:D,4,0)</f>
        <v>5</v>
      </c>
      <c r="E7032" s="20" t="str">
        <f>VLOOKUP(A7032,英雄数据表!A:C,3,0)</f>
        <v>夺魂之镰</v>
      </c>
      <c r="F7032" s="20">
        <f t="shared" si="463"/>
        <v>52056</v>
      </c>
      <c r="G7032" s="20">
        <f t="shared" si="464"/>
        <v>52056</v>
      </c>
      <c r="H7032" s="21" t="str">
        <f>VLOOKUP(B7032,属性中转表!A:F,6,FALSE)</f>
        <v>"hp":89100,"atk":2475</v>
      </c>
      <c r="I7032" s="20" t="str">
        <f>IF(VLOOKUP(B7032,属性中转表!A:G,7,FALSE)=0,"",VLOOKUP(VLOOKUP(B7032,属性中转表!A:G,7,FALSE),属性中转表!$K$2:$P$21,6,0))&amp;IF(VLOOKUP(B7032,属性中转表!A:G,7,FALSE)&gt;=50,VLOOKUP(A7032,英雄数据表!A:K,9,0),IF(VLOOKUP(B7032,属性中转表!A:G,7,FALSE)&gt;=25,VLOOKUP(A7032,英雄数据表!A:K,5,0),""))</f>
        <v>"atk":300,"hp":5000,"undpspro":100,"hppro":60</v>
      </c>
      <c r="J7032" s="20" t="str">
        <f>IF(I7032="","",属性中转表!$I$1&amp;(IF(VLOOKUP(B7032,属性中转表!A:G,7,FALSE)=0,0,VLOOKUP(VLOOKUP(B7032,属性中转表!A:G,7,FALSE),属性中转表!$K$2:$P$21,4,0)))+IFERROR(VLOOKUP(A7032,英雄数据表!A:K,IF(武魂!B7032&gt;=50,10,IF(武魂!B7032&gt;=25,6)),0),0))</f>
        <v>,"dpspro":50</v>
      </c>
      <c r="K7032" s="32" t="str">
        <f t="shared" si="465"/>
        <v>"atk":300,"hp":5000,"undpspro":100,"hppro":60,"dpspro":50</v>
      </c>
      <c r="L7032" s="20" t="str">
        <f>IF(B7032&gt;=50,VLOOKUP(A7032,英雄数据表!A:L,11,FALSE),IF(B7032&gt;=25,VLOOKUP(A7032,英雄数据表!A:L,7,0),""))</f>
        <v>"5205601004"</v>
      </c>
      <c r="M7032" s="20" t="str">
        <f>IFERROR(VLOOKUP(B7032,属性中转表!$K$2:$O$21,5,FALSE),"")</f>
        <v/>
      </c>
      <c r="N7032" s="20" t="str">
        <f>IF(B7032=25,VLOOKUP(A7032,英雄数据表!A:L,8,FALSE),IF(B7032=50,VLOOKUP(A7032,英雄数据表!A:L,12,0),""))</f>
        <v/>
      </c>
    </row>
    <row r="7033" spans="1:14" x14ac:dyDescent="0.3">
      <c r="A7033" s="20">
        <v>52056</v>
      </c>
      <c r="B7033" s="21">
        <f t="shared" si="462"/>
        <v>32</v>
      </c>
      <c r="C7033" s="21">
        <v>5</v>
      </c>
      <c r="D7033" s="21">
        <f>VLOOKUP(A7033,英雄数据表!A:D,4,0)</f>
        <v>5</v>
      </c>
      <c r="E7033" s="20" t="str">
        <f>VLOOKUP(A7033,英雄数据表!A:C,3,0)</f>
        <v>夺魂之镰</v>
      </c>
      <c r="F7033" s="20">
        <f t="shared" si="463"/>
        <v>52056</v>
      </c>
      <c r="G7033" s="20">
        <f t="shared" si="464"/>
        <v>52056</v>
      </c>
      <c r="H7033" s="21" t="str">
        <f>VLOOKUP(B7033,属性中转表!A:F,6,FALSE)</f>
        <v>"hp":93600,"atk":2600</v>
      </c>
      <c r="I7033" s="20" t="str">
        <f>IF(VLOOKUP(B7033,属性中转表!A:G,7,FALSE)=0,"",VLOOKUP(VLOOKUP(B7033,属性中转表!A:G,7,FALSE),属性中转表!$K$2:$P$21,6,0))&amp;IF(VLOOKUP(B7033,属性中转表!A:G,7,FALSE)&gt;=50,VLOOKUP(A7033,英雄数据表!A:K,9,0),IF(VLOOKUP(B7033,属性中转表!A:G,7,FALSE)&gt;=25,VLOOKUP(A7033,英雄数据表!A:K,5,0),""))</f>
        <v>"atk":300,"hp":5000,"undpspro":100,"hppro":60</v>
      </c>
      <c r="J7033" s="20" t="str">
        <f>IF(I7033="","",属性中转表!$I$1&amp;(IF(VLOOKUP(B7033,属性中转表!A:G,7,FALSE)=0,0,VLOOKUP(VLOOKUP(B7033,属性中转表!A:G,7,FALSE),属性中转表!$K$2:$P$21,4,0)))+IFERROR(VLOOKUP(A7033,英雄数据表!A:K,IF(武魂!B7033&gt;=50,10,IF(武魂!B7033&gt;=25,6)),0),0))</f>
        <v>,"dpspro":50</v>
      </c>
      <c r="K7033" s="32" t="str">
        <f t="shared" si="465"/>
        <v>"atk":300,"hp":5000,"undpspro":100,"hppro":60,"dpspro":50</v>
      </c>
      <c r="L7033" s="20" t="str">
        <f>IF(B7033&gt;=50,VLOOKUP(A7033,英雄数据表!A:L,11,FALSE),IF(B7033&gt;=25,VLOOKUP(A7033,英雄数据表!A:L,7,0),""))</f>
        <v>"5205601004"</v>
      </c>
      <c r="M7033" s="20" t="str">
        <f>IFERROR(VLOOKUP(B7033,属性中转表!$K$2:$O$21,5,FALSE),"")</f>
        <v/>
      </c>
      <c r="N7033" s="20" t="str">
        <f>IF(B7033=25,VLOOKUP(A7033,英雄数据表!A:L,8,FALSE),IF(B7033=50,VLOOKUP(A7033,英雄数据表!A:L,12,0),""))</f>
        <v/>
      </c>
    </row>
    <row r="7034" spans="1:14" x14ac:dyDescent="0.3">
      <c r="A7034" s="20">
        <v>52056</v>
      </c>
      <c r="B7034" s="21">
        <f t="shared" ref="B7034:B7097" si="466">IF(A7034=A7033,B7033+1,1)</f>
        <v>33</v>
      </c>
      <c r="C7034" s="21">
        <v>5</v>
      </c>
      <c r="D7034" s="21">
        <f>VLOOKUP(A7034,英雄数据表!A:D,4,0)</f>
        <v>5</v>
      </c>
      <c r="E7034" s="20" t="str">
        <f>VLOOKUP(A7034,英雄数据表!A:C,3,0)</f>
        <v>夺魂之镰</v>
      </c>
      <c r="F7034" s="20">
        <f t="shared" ref="F7034:F7097" si="467">A7034</f>
        <v>52056</v>
      </c>
      <c r="G7034" s="20">
        <f t="shared" ref="G7034:G7097" si="468">A7034</f>
        <v>52056</v>
      </c>
      <c r="H7034" s="21" t="str">
        <f>VLOOKUP(B7034,属性中转表!A:F,6,FALSE)</f>
        <v>"hp":98100,"atk":2725</v>
      </c>
      <c r="I7034" s="20" t="str">
        <f>IF(VLOOKUP(B7034,属性中转表!A:G,7,FALSE)=0,"",VLOOKUP(VLOOKUP(B7034,属性中转表!A:G,7,FALSE),属性中转表!$K$2:$P$21,6,0))&amp;IF(VLOOKUP(B7034,属性中转表!A:G,7,FALSE)&gt;=50,VLOOKUP(A7034,英雄数据表!A:K,9,0),IF(VLOOKUP(B7034,属性中转表!A:G,7,FALSE)&gt;=25,VLOOKUP(A7034,英雄数据表!A:K,5,0),""))</f>
        <v>"atk":300,"hp":5000,"undpspro":100,"hppro":60</v>
      </c>
      <c r="J7034" s="20" t="str">
        <f>IF(I7034="","",属性中转表!$I$1&amp;(IF(VLOOKUP(B7034,属性中转表!A:G,7,FALSE)=0,0,VLOOKUP(VLOOKUP(B7034,属性中转表!A:G,7,FALSE),属性中转表!$K$2:$P$21,4,0)))+IFERROR(VLOOKUP(A7034,英雄数据表!A:K,IF(武魂!B7034&gt;=50,10,IF(武魂!B7034&gt;=25,6)),0),0))</f>
        <v>,"dpspro":50</v>
      </c>
      <c r="K7034" s="32" t="str">
        <f t="shared" si="465"/>
        <v>"atk":300,"hp":5000,"undpspro":100,"hppro":60,"dpspro":50</v>
      </c>
      <c r="L7034" s="20" t="str">
        <f>IF(B7034&gt;=50,VLOOKUP(A7034,英雄数据表!A:L,11,FALSE),IF(B7034&gt;=25,VLOOKUP(A7034,英雄数据表!A:L,7,0),""))</f>
        <v>"5205601004"</v>
      </c>
      <c r="M7034" s="20" t="str">
        <f>IFERROR(VLOOKUP(B7034,属性中转表!$K$2:$O$21,5,FALSE),"")</f>
        <v/>
      </c>
      <c r="N7034" s="20" t="str">
        <f>IF(B7034=25,VLOOKUP(A7034,英雄数据表!A:L,8,FALSE),IF(B7034=50,VLOOKUP(A7034,英雄数据表!A:L,12,0),""))</f>
        <v/>
      </c>
    </row>
    <row r="7035" spans="1:14" x14ac:dyDescent="0.3">
      <c r="A7035" s="20">
        <v>52056</v>
      </c>
      <c r="B7035" s="21">
        <f t="shared" si="466"/>
        <v>34</v>
      </c>
      <c r="C7035" s="21">
        <v>5</v>
      </c>
      <c r="D7035" s="21">
        <f>VLOOKUP(A7035,英雄数据表!A:D,4,0)</f>
        <v>5</v>
      </c>
      <c r="E7035" s="20" t="str">
        <f>VLOOKUP(A7035,英雄数据表!A:C,3,0)</f>
        <v>夺魂之镰</v>
      </c>
      <c r="F7035" s="20">
        <f t="shared" si="467"/>
        <v>52056</v>
      </c>
      <c r="G7035" s="20">
        <f t="shared" si="468"/>
        <v>52056</v>
      </c>
      <c r="H7035" s="21" t="str">
        <f>VLOOKUP(B7035,属性中转表!A:F,6,FALSE)</f>
        <v>"hp":102600,"atk":2850</v>
      </c>
      <c r="I7035" s="20" t="str">
        <f>IF(VLOOKUP(B7035,属性中转表!A:G,7,FALSE)=0,"",VLOOKUP(VLOOKUP(B7035,属性中转表!A:G,7,FALSE),属性中转表!$K$2:$P$21,6,0))&amp;IF(VLOOKUP(B7035,属性中转表!A:G,7,FALSE)&gt;=50,VLOOKUP(A7035,英雄数据表!A:K,9,0),IF(VLOOKUP(B7035,属性中转表!A:G,7,FALSE)&gt;=25,VLOOKUP(A7035,英雄数据表!A:K,5,0),""))</f>
        <v>"atk":300,"hp":5000,"undpspro":100,"hppro":60</v>
      </c>
      <c r="J7035" s="20" t="str">
        <f>IF(I7035="","",属性中转表!$I$1&amp;(IF(VLOOKUP(B7035,属性中转表!A:G,7,FALSE)=0,0,VLOOKUP(VLOOKUP(B7035,属性中转表!A:G,7,FALSE),属性中转表!$K$2:$P$21,4,0)))+IFERROR(VLOOKUP(A7035,英雄数据表!A:K,IF(武魂!B7035&gt;=50,10,IF(武魂!B7035&gt;=25,6)),0),0))</f>
        <v>,"dpspro":50</v>
      </c>
      <c r="K7035" s="32" t="str">
        <f t="shared" si="465"/>
        <v>"atk":300,"hp":5000,"undpspro":100,"hppro":60,"dpspro":50</v>
      </c>
      <c r="L7035" s="20" t="str">
        <f>IF(B7035&gt;=50,VLOOKUP(A7035,英雄数据表!A:L,11,FALSE),IF(B7035&gt;=25,VLOOKUP(A7035,英雄数据表!A:L,7,0),""))</f>
        <v>"5205601004"</v>
      </c>
      <c r="M7035" s="20" t="str">
        <f>IFERROR(VLOOKUP(B7035,属性中转表!$K$2:$O$21,5,FALSE),"")</f>
        <v/>
      </c>
      <c r="N7035" s="20" t="str">
        <f>IF(B7035=25,VLOOKUP(A7035,英雄数据表!A:L,8,FALSE),IF(B7035=50,VLOOKUP(A7035,英雄数据表!A:L,12,0),""))</f>
        <v/>
      </c>
    </row>
    <row r="7036" spans="1:14" x14ac:dyDescent="0.3">
      <c r="A7036" s="20">
        <v>52056</v>
      </c>
      <c r="B7036" s="21">
        <f t="shared" si="466"/>
        <v>35</v>
      </c>
      <c r="C7036" s="21">
        <v>5</v>
      </c>
      <c r="D7036" s="21">
        <f>VLOOKUP(A7036,英雄数据表!A:D,4,0)</f>
        <v>5</v>
      </c>
      <c r="E7036" s="20" t="str">
        <f>VLOOKUP(A7036,英雄数据表!A:C,3,0)</f>
        <v>夺魂之镰</v>
      </c>
      <c r="F7036" s="20">
        <f t="shared" si="467"/>
        <v>52056</v>
      </c>
      <c r="G7036" s="20">
        <f t="shared" si="468"/>
        <v>52056</v>
      </c>
      <c r="H7036" s="21" t="str">
        <f>VLOOKUP(B7036,属性中转表!A:F,6,FALSE)</f>
        <v>"hp":107100,"atk":2975</v>
      </c>
      <c r="I7036" s="20" t="str">
        <f>IF(VLOOKUP(B7036,属性中转表!A:G,7,FALSE)=0,"",VLOOKUP(VLOOKUP(B7036,属性中转表!A:G,7,FALSE),属性中转表!$K$2:$P$21,6,0))&amp;IF(VLOOKUP(B7036,属性中转表!A:G,7,FALSE)&gt;=50,VLOOKUP(A7036,英雄数据表!A:K,9,0),IF(VLOOKUP(B7036,属性中转表!A:G,7,FALSE)&gt;=25,VLOOKUP(A7036,英雄数据表!A:K,5,0),""))</f>
        <v>"atk":300,"hp":5000,"undpspro":100,"hppro":60</v>
      </c>
      <c r="J7036" s="20" t="str">
        <f>IF(I7036="","",属性中转表!$I$1&amp;(IF(VLOOKUP(B7036,属性中转表!A:G,7,FALSE)=0,0,VLOOKUP(VLOOKUP(B7036,属性中转表!A:G,7,FALSE),属性中转表!$K$2:$P$21,4,0)))+IFERROR(VLOOKUP(A7036,英雄数据表!A:K,IF(武魂!B7036&gt;=50,10,IF(武魂!B7036&gt;=25,6)),0),0))</f>
        <v>,"dpspro":100</v>
      </c>
      <c r="K7036" s="32" t="str">
        <f t="shared" si="465"/>
        <v>"atk":300,"hp":5000,"undpspro":100,"hppro":60,"dpspro":100</v>
      </c>
      <c r="L7036" s="20" t="str">
        <f>IF(B7036&gt;=50,VLOOKUP(A7036,英雄数据表!A:L,11,FALSE),IF(B7036&gt;=25,VLOOKUP(A7036,英雄数据表!A:L,7,0),""))</f>
        <v>"5205601004"</v>
      </c>
      <c r="M7036" s="20" t="str">
        <f>IFERROR(VLOOKUP(B7036,属性中转表!$K$2:$O$21,5,FALSE),"")</f>
        <v>"dpspro":50</v>
      </c>
      <c r="N7036" s="20" t="str">
        <f>IF(B7036=25,VLOOKUP(A7036,英雄数据表!A:L,8,FALSE),IF(B7036=50,VLOOKUP(A7036,英雄数据表!A:L,12,0),""))</f>
        <v/>
      </c>
    </row>
    <row r="7037" spans="1:14" x14ac:dyDescent="0.3">
      <c r="A7037" s="20">
        <v>52056</v>
      </c>
      <c r="B7037" s="21">
        <f t="shared" si="466"/>
        <v>36</v>
      </c>
      <c r="C7037" s="21">
        <v>5</v>
      </c>
      <c r="D7037" s="21">
        <f>VLOOKUP(A7037,英雄数据表!A:D,4,0)</f>
        <v>5</v>
      </c>
      <c r="E7037" s="20" t="str">
        <f>VLOOKUP(A7037,英雄数据表!A:C,3,0)</f>
        <v>夺魂之镰</v>
      </c>
      <c r="F7037" s="20">
        <f t="shared" si="467"/>
        <v>52056</v>
      </c>
      <c r="G7037" s="20">
        <f t="shared" si="468"/>
        <v>52056</v>
      </c>
      <c r="H7037" s="21" t="str">
        <f>VLOOKUP(B7037,属性中转表!A:F,6,FALSE)</f>
        <v>"hp":111600,"atk":3100</v>
      </c>
      <c r="I7037" s="20" t="str">
        <f>IF(VLOOKUP(B7037,属性中转表!A:G,7,FALSE)=0,"",VLOOKUP(VLOOKUP(B7037,属性中转表!A:G,7,FALSE),属性中转表!$K$2:$P$21,6,0))&amp;IF(VLOOKUP(B7037,属性中转表!A:G,7,FALSE)&gt;=50,VLOOKUP(A7037,英雄数据表!A:K,9,0),IF(VLOOKUP(B7037,属性中转表!A:G,7,FALSE)&gt;=25,VLOOKUP(A7037,英雄数据表!A:K,5,0),""))</f>
        <v>"atk":300,"hp":5000,"undpspro":100,"hppro":60</v>
      </c>
      <c r="J7037" s="20" t="str">
        <f>IF(I7037="","",属性中转表!$I$1&amp;(IF(VLOOKUP(B7037,属性中转表!A:G,7,FALSE)=0,0,VLOOKUP(VLOOKUP(B7037,属性中转表!A:G,7,FALSE),属性中转表!$K$2:$P$21,4,0)))+IFERROR(VLOOKUP(A7037,英雄数据表!A:K,IF(武魂!B7037&gt;=50,10,IF(武魂!B7037&gt;=25,6)),0),0))</f>
        <v>,"dpspro":100</v>
      </c>
      <c r="K7037" s="32" t="str">
        <f t="shared" si="465"/>
        <v>"atk":300,"hp":5000,"undpspro":100,"hppro":60,"dpspro":100</v>
      </c>
      <c r="L7037" s="20" t="str">
        <f>IF(B7037&gt;=50,VLOOKUP(A7037,英雄数据表!A:L,11,FALSE),IF(B7037&gt;=25,VLOOKUP(A7037,英雄数据表!A:L,7,0),""))</f>
        <v>"5205601004"</v>
      </c>
      <c r="M7037" s="20" t="str">
        <f>IFERROR(VLOOKUP(B7037,属性中转表!$K$2:$O$21,5,FALSE),"")</f>
        <v/>
      </c>
      <c r="N7037" s="20" t="str">
        <f>IF(B7037=25,VLOOKUP(A7037,英雄数据表!A:L,8,FALSE),IF(B7037=50,VLOOKUP(A7037,英雄数据表!A:L,12,0),""))</f>
        <v/>
      </c>
    </row>
    <row r="7038" spans="1:14" x14ac:dyDescent="0.3">
      <c r="A7038" s="20">
        <v>52056</v>
      </c>
      <c r="B7038" s="21">
        <f t="shared" si="466"/>
        <v>37</v>
      </c>
      <c r="C7038" s="21">
        <v>5</v>
      </c>
      <c r="D7038" s="21">
        <f>VLOOKUP(A7038,英雄数据表!A:D,4,0)</f>
        <v>5</v>
      </c>
      <c r="E7038" s="20" t="str">
        <f>VLOOKUP(A7038,英雄数据表!A:C,3,0)</f>
        <v>夺魂之镰</v>
      </c>
      <c r="F7038" s="20">
        <f t="shared" si="467"/>
        <v>52056</v>
      </c>
      <c r="G7038" s="20">
        <f t="shared" si="468"/>
        <v>52056</v>
      </c>
      <c r="H7038" s="21" t="str">
        <f>VLOOKUP(B7038,属性中转表!A:F,6,FALSE)</f>
        <v>"hp":116100,"atk":3225</v>
      </c>
      <c r="I7038" s="20" t="str">
        <f>IF(VLOOKUP(B7038,属性中转表!A:G,7,FALSE)=0,"",VLOOKUP(VLOOKUP(B7038,属性中转表!A:G,7,FALSE),属性中转表!$K$2:$P$21,6,0))&amp;IF(VLOOKUP(B7038,属性中转表!A:G,7,FALSE)&gt;=50,VLOOKUP(A7038,英雄数据表!A:K,9,0),IF(VLOOKUP(B7038,属性中转表!A:G,7,FALSE)&gt;=25,VLOOKUP(A7038,英雄数据表!A:K,5,0),""))</f>
        <v>"atk":300,"hp":5000,"undpspro":100,"hppro":60</v>
      </c>
      <c r="J7038" s="20" t="str">
        <f>IF(I7038="","",属性中转表!$I$1&amp;(IF(VLOOKUP(B7038,属性中转表!A:G,7,FALSE)=0,0,VLOOKUP(VLOOKUP(B7038,属性中转表!A:G,7,FALSE),属性中转表!$K$2:$P$21,4,0)))+IFERROR(VLOOKUP(A7038,英雄数据表!A:K,IF(武魂!B7038&gt;=50,10,IF(武魂!B7038&gt;=25,6)),0),0))</f>
        <v>,"dpspro":100</v>
      </c>
      <c r="K7038" s="32" t="str">
        <f t="shared" si="465"/>
        <v>"atk":300,"hp":5000,"undpspro":100,"hppro":60,"dpspro":100</v>
      </c>
      <c r="L7038" s="20" t="str">
        <f>IF(B7038&gt;=50,VLOOKUP(A7038,英雄数据表!A:L,11,FALSE),IF(B7038&gt;=25,VLOOKUP(A7038,英雄数据表!A:L,7,0),""))</f>
        <v>"5205601004"</v>
      </c>
      <c r="M7038" s="20" t="str">
        <f>IFERROR(VLOOKUP(B7038,属性中转表!$K$2:$O$21,5,FALSE),"")</f>
        <v/>
      </c>
      <c r="N7038" s="20" t="str">
        <f>IF(B7038=25,VLOOKUP(A7038,英雄数据表!A:L,8,FALSE),IF(B7038=50,VLOOKUP(A7038,英雄数据表!A:L,12,0),""))</f>
        <v/>
      </c>
    </row>
    <row r="7039" spans="1:14" x14ac:dyDescent="0.3">
      <c r="A7039" s="20">
        <v>52056</v>
      </c>
      <c r="B7039" s="21">
        <f t="shared" si="466"/>
        <v>38</v>
      </c>
      <c r="C7039" s="21">
        <v>5</v>
      </c>
      <c r="D7039" s="21">
        <f>VLOOKUP(A7039,英雄数据表!A:D,4,0)</f>
        <v>5</v>
      </c>
      <c r="E7039" s="20" t="str">
        <f>VLOOKUP(A7039,英雄数据表!A:C,3,0)</f>
        <v>夺魂之镰</v>
      </c>
      <c r="F7039" s="20">
        <f t="shared" si="467"/>
        <v>52056</v>
      </c>
      <c r="G7039" s="20">
        <f t="shared" si="468"/>
        <v>52056</v>
      </c>
      <c r="H7039" s="21" t="str">
        <f>VLOOKUP(B7039,属性中转表!A:F,6,FALSE)</f>
        <v>"hp":120600,"atk":3350</v>
      </c>
      <c r="I7039" s="20" t="str">
        <f>IF(VLOOKUP(B7039,属性中转表!A:G,7,FALSE)=0,"",VLOOKUP(VLOOKUP(B7039,属性中转表!A:G,7,FALSE),属性中转表!$K$2:$P$21,6,0))&amp;IF(VLOOKUP(B7039,属性中转表!A:G,7,FALSE)&gt;=50,VLOOKUP(A7039,英雄数据表!A:K,9,0),IF(VLOOKUP(B7039,属性中转表!A:G,7,FALSE)&gt;=25,VLOOKUP(A7039,英雄数据表!A:K,5,0),""))</f>
        <v>"atk":300,"hp":5000,"undpspro":100,"hppro":60</v>
      </c>
      <c r="J7039" s="20" t="str">
        <f>IF(I7039="","",属性中转表!$I$1&amp;(IF(VLOOKUP(B7039,属性中转表!A:G,7,FALSE)=0,0,VLOOKUP(VLOOKUP(B7039,属性中转表!A:G,7,FALSE),属性中转表!$K$2:$P$21,4,0)))+IFERROR(VLOOKUP(A7039,英雄数据表!A:K,IF(武魂!B7039&gt;=50,10,IF(武魂!B7039&gt;=25,6)),0),0))</f>
        <v>,"dpspro":100</v>
      </c>
      <c r="K7039" s="32" t="str">
        <f t="shared" si="465"/>
        <v>"atk":300,"hp":5000,"undpspro":100,"hppro":60,"dpspro":100</v>
      </c>
      <c r="L7039" s="20" t="str">
        <f>IF(B7039&gt;=50,VLOOKUP(A7039,英雄数据表!A:L,11,FALSE),IF(B7039&gt;=25,VLOOKUP(A7039,英雄数据表!A:L,7,0),""))</f>
        <v>"5205601004"</v>
      </c>
      <c r="M7039" s="20" t="str">
        <f>IFERROR(VLOOKUP(B7039,属性中转表!$K$2:$O$21,5,FALSE),"")</f>
        <v/>
      </c>
      <c r="N7039" s="20" t="str">
        <f>IF(B7039=25,VLOOKUP(A7039,英雄数据表!A:L,8,FALSE),IF(B7039=50,VLOOKUP(A7039,英雄数据表!A:L,12,0),""))</f>
        <v/>
      </c>
    </row>
    <row r="7040" spans="1:14" x14ac:dyDescent="0.3">
      <c r="A7040" s="20">
        <v>52056</v>
      </c>
      <c r="B7040" s="21">
        <f t="shared" si="466"/>
        <v>39</v>
      </c>
      <c r="C7040" s="21">
        <v>5</v>
      </c>
      <c r="D7040" s="21">
        <f>VLOOKUP(A7040,英雄数据表!A:D,4,0)</f>
        <v>5</v>
      </c>
      <c r="E7040" s="20" t="str">
        <f>VLOOKUP(A7040,英雄数据表!A:C,3,0)</f>
        <v>夺魂之镰</v>
      </c>
      <c r="F7040" s="20">
        <f t="shared" si="467"/>
        <v>52056</v>
      </c>
      <c r="G7040" s="20">
        <f t="shared" si="468"/>
        <v>52056</v>
      </c>
      <c r="H7040" s="21" t="str">
        <f>VLOOKUP(B7040,属性中转表!A:F,6,FALSE)</f>
        <v>"hp":125100,"atk":3475</v>
      </c>
      <c r="I7040" s="20" t="str">
        <f>IF(VLOOKUP(B7040,属性中转表!A:G,7,FALSE)=0,"",VLOOKUP(VLOOKUP(B7040,属性中转表!A:G,7,FALSE),属性中转表!$K$2:$P$21,6,0))&amp;IF(VLOOKUP(B7040,属性中转表!A:G,7,FALSE)&gt;=50,VLOOKUP(A7040,英雄数据表!A:K,9,0),IF(VLOOKUP(B7040,属性中转表!A:G,7,FALSE)&gt;=25,VLOOKUP(A7040,英雄数据表!A:K,5,0),""))</f>
        <v>"atk":300,"hp":5000,"undpspro":100,"hppro":60</v>
      </c>
      <c r="J7040" s="20" t="str">
        <f>IF(I7040="","",属性中转表!$I$1&amp;(IF(VLOOKUP(B7040,属性中转表!A:G,7,FALSE)=0,0,VLOOKUP(VLOOKUP(B7040,属性中转表!A:G,7,FALSE),属性中转表!$K$2:$P$21,4,0)))+IFERROR(VLOOKUP(A7040,英雄数据表!A:K,IF(武魂!B7040&gt;=50,10,IF(武魂!B7040&gt;=25,6)),0),0))</f>
        <v>,"dpspro":100</v>
      </c>
      <c r="K7040" s="32" t="str">
        <f t="shared" si="465"/>
        <v>"atk":300,"hp":5000,"undpspro":100,"hppro":60,"dpspro":100</v>
      </c>
      <c r="L7040" s="20" t="str">
        <f>IF(B7040&gt;=50,VLOOKUP(A7040,英雄数据表!A:L,11,FALSE),IF(B7040&gt;=25,VLOOKUP(A7040,英雄数据表!A:L,7,0),""))</f>
        <v>"5205601004"</v>
      </c>
      <c r="M7040" s="20" t="str">
        <f>IFERROR(VLOOKUP(B7040,属性中转表!$K$2:$O$21,5,FALSE),"")</f>
        <v/>
      </c>
      <c r="N7040" s="20" t="str">
        <f>IF(B7040=25,VLOOKUP(A7040,英雄数据表!A:L,8,FALSE),IF(B7040=50,VLOOKUP(A7040,英雄数据表!A:L,12,0),""))</f>
        <v/>
      </c>
    </row>
    <row r="7041" spans="1:14" x14ac:dyDescent="0.3">
      <c r="A7041" s="20">
        <v>52056</v>
      </c>
      <c r="B7041" s="21">
        <f t="shared" si="466"/>
        <v>40</v>
      </c>
      <c r="C7041" s="21">
        <v>5</v>
      </c>
      <c r="D7041" s="21">
        <f>VLOOKUP(A7041,英雄数据表!A:D,4,0)</f>
        <v>5</v>
      </c>
      <c r="E7041" s="20" t="str">
        <f>VLOOKUP(A7041,英雄数据表!A:C,3,0)</f>
        <v>夺魂之镰</v>
      </c>
      <c r="F7041" s="20">
        <f t="shared" si="467"/>
        <v>52056</v>
      </c>
      <c r="G7041" s="20">
        <f t="shared" si="468"/>
        <v>52056</v>
      </c>
      <c r="H7041" s="21" t="str">
        <f>VLOOKUP(B7041,属性中转表!A:F,6,FALSE)</f>
        <v>"hp":129600,"atk":3600</v>
      </c>
      <c r="I7041" s="20" t="str">
        <f>IF(VLOOKUP(B7041,属性中转表!A:G,7,FALSE)=0,"",VLOOKUP(VLOOKUP(B7041,属性中转表!A:G,7,FALSE),属性中转表!$K$2:$P$21,6,0))&amp;IF(VLOOKUP(B7041,属性中转表!A:G,7,FALSE)&gt;=50,VLOOKUP(A7041,英雄数据表!A:K,9,0),IF(VLOOKUP(B7041,属性中转表!A:G,7,FALSE)&gt;=25,VLOOKUP(A7041,英雄数据表!A:K,5,0),""))</f>
        <v>"atk":300,"hp":5000,"undpspro":100,"pvpdpspro":50,"hppro":60</v>
      </c>
      <c r="J7041" s="20" t="str">
        <f>IF(I7041="","",属性中转表!$I$1&amp;(IF(VLOOKUP(B7041,属性中转表!A:G,7,FALSE)=0,0,VLOOKUP(VLOOKUP(B7041,属性中转表!A:G,7,FALSE),属性中转表!$K$2:$P$21,4,0)))+IFERROR(VLOOKUP(A7041,英雄数据表!A:K,IF(武魂!B7041&gt;=50,10,IF(武魂!B7041&gt;=25,6)),0),0))</f>
        <v>,"dpspro":100</v>
      </c>
      <c r="K7041" s="32" t="str">
        <f t="shared" si="465"/>
        <v>"atk":300,"hp":5000,"undpspro":100,"pvpdpspro":50,"hppro":60,"dpspro":100</v>
      </c>
      <c r="L7041" s="20" t="str">
        <f>IF(B7041&gt;=50,VLOOKUP(A7041,英雄数据表!A:L,11,FALSE),IF(B7041&gt;=25,VLOOKUP(A7041,英雄数据表!A:L,7,0),""))</f>
        <v>"5205601004"</v>
      </c>
      <c r="M7041" s="20" t="str">
        <f>IFERROR(VLOOKUP(B7041,属性中转表!$K$2:$O$21,5,FALSE),"")</f>
        <v>"pvpdpspro":50</v>
      </c>
      <c r="N7041" s="20" t="str">
        <f>IF(B7041=25,VLOOKUP(A7041,英雄数据表!A:L,8,FALSE),IF(B7041=50,VLOOKUP(A7041,英雄数据表!A:L,12,0),""))</f>
        <v/>
      </c>
    </row>
    <row r="7042" spans="1:14" x14ac:dyDescent="0.3">
      <c r="A7042" s="20">
        <v>52056</v>
      </c>
      <c r="B7042" s="21">
        <f t="shared" si="466"/>
        <v>41</v>
      </c>
      <c r="C7042" s="21">
        <v>5</v>
      </c>
      <c r="D7042" s="21">
        <f>VLOOKUP(A7042,英雄数据表!A:D,4,0)</f>
        <v>5</v>
      </c>
      <c r="E7042" s="20" t="str">
        <f>VLOOKUP(A7042,英雄数据表!A:C,3,0)</f>
        <v>夺魂之镰</v>
      </c>
      <c r="F7042" s="20">
        <f t="shared" si="467"/>
        <v>52056</v>
      </c>
      <c r="G7042" s="20">
        <f t="shared" si="468"/>
        <v>52056</v>
      </c>
      <c r="H7042" s="21" t="str">
        <f>VLOOKUP(B7042,属性中转表!A:F,6,FALSE)</f>
        <v>"hp":135000,"atk":3750</v>
      </c>
      <c r="I7042" s="20" t="str">
        <f>IF(VLOOKUP(B7042,属性中转表!A:G,7,FALSE)=0,"",VLOOKUP(VLOOKUP(B7042,属性中转表!A:G,7,FALSE),属性中转表!$K$2:$P$21,6,0))&amp;IF(VLOOKUP(B7042,属性中转表!A:G,7,FALSE)&gt;=50,VLOOKUP(A7042,英雄数据表!A:K,9,0),IF(VLOOKUP(B7042,属性中转表!A:G,7,FALSE)&gt;=25,VLOOKUP(A7042,英雄数据表!A:K,5,0),""))</f>
        <v>"atk":300,"hp":5000,"undpspro":100,"pvpdpspro":50,"hppro":60</v>
      </c>
      <c r="J7042" s="20" t="str">
        <f>IF(I7042="","",属性中转表!$I$1&amp;(IF(VLOOKUP(B7042,属性中转表!A:G,7,FALSE)=0,0,VLOOKUP(VLOOKUP(B7042,属性中转表!A:G,7,FALSE),属性中转表!$K$2:$P$21,4,0)))+IFERROR(VLOOKUP(A7042,英雄数据表!A:K,IF(武魂!B7042&gt;=50,10,IF(武魂!B7042&gt;=25,6)),0),0))</f>
        <v>,"dpspro":100</v>
      </c>
      <c r="K7042" s="32" t="str">
        <f t="shared" si="465"/>
        <v>"atk":300,"hp":5000,"undpspro":100,"pvpdpspro":50,"hppro":60,"dpspro":100</v>
      </c>
      <c r="L7042" s="20" t="str">
        <f>IF(B7042&gt;=50,VLOOKUP(A7042,英雄数据表!A:L,11,FALSE),IF(B7042&gt;=25,VLOOKUP(A7042,英雄数据表!A:L,7,0),""))</f>
        <v>"5205601004"</v>
      </c>
      <c r="M7042" s="20" t="str">
        <f>IFERROR(VLOOKUP(B7042,属性中转表!$K$2:$O$21,5,FALSE),"")</f>
        <v/>
      </c>
      <c r="N7042" s="20" t="str">
        <f>IF(B7042=25,VLOOKUP(A7042,英雄数据表!A:L,8,FALSE),IF(B7042=50,VLOOKUP(A7042,英雄数据表!A:L,12,0),""))</f>
        <v/>
      </c>
    </row>
    <row r="7043" spans="1:14" x14ac:dyDescent="0.3">
      <c r="A7043" s="20">
        <v>52056</v>
      </c>
      <c r="B7043" s="21">
        <f t="shared" si="466"/>
        <v>42</v>
      </c>
      <c r="C7043" s="21">
        <v>5</v>
      </c>
      <c r="D7043" s="21">
        <f>VLOOKUP(A7043,英雄数据表!A:D,4,0)</f>
        <v>5</v>
      </c>
      <c r="E7043" s="20" t="str">
        <f>VLOOKUP(A7043,英雄数据表!A:C,3,0)</f>
        <v>夺魂之镰</v>
      </c>
      <c r="F7043" s="20">
        <f t="shared" si="467"/>
        <v>52056</v>
      </c>
      <c r="G7043" s="20">
        <f t="shared" si="468"/>
        <v>52056</v>
      </c>
      <c r="H7043" s="21" t="str">
        <f>VLOOKUP(B7043,属性中转表!A:F,6,FALSE)</f>
        <v>"hp":140400,"atk":3900</v>
      </c>
      <c r="I7043" s="20" t="str">
        <f>IF(VLOOKUP(B7043,属性中转表!A:G,7,FALSE)=0,"",VLOOKUP(VLOOKUP(B7043,属性中转表!A:G,7,FALSE),属性中转表!$K$2:$P$21,6,0))&amp;IF(VLOOKUP(B7043,属性中转表!A:G,7,FALSE)&gt;=50,VLOOKUP(A7043,英雄数据表!A:K,9,0),IF(VLOOKUP(B7043,属性中转表!A:G,7,FALSE)&gt;=25,VLOOKUP(A7043,英雄数据表!A:K,5,0),""))</f>
        <v>"atk":300,"hp":5000,"undpspro":100,"pvpdpspro":50,"hppro":60</v>
      </c>
      <c r="J7043" s="20" t="str">
        <f>IF(I7043="","",属性中转表!$I$1&amp;(IF(VLOOKUP(B7043,属性中转表!A:G,7,FALSE)=0,0,VLOOKUP(VLOOKUP(B7043,属性中转表!A:G,7,FALSE),属性中转表!$K$2:$P$21,4,0)))+IFERROR(VLOOKUP(A7043,英雄数据表!A:K,IF(武魂!B7043&gt;=50,10,IF(武魂!B7043&gt;=25,6)),0),0))</f>
        <v>,"dpspro":100</v>
      </c>
      <c r="K7043" s="32" t="str">
        <f t="shared" si="465"/>
        <v>"atk":300,"hp":5000,"undpspro":100,"pvpdpspro":50,"hppro":60,"dpspro":100</v>
      </c>
      <c r="L7043" s="20" t="str">
        <f>IF(B7043&gt;=50,VLOOKUP(A7043,英雄数据表!A:L,11,FALSE),IF(B7043&gt;=25,VLOOKUP(A7043,英雄数据表!A:L,7,0),""))</f>
        <v>"5205601004"</v>
      </c>
      <c r="M7043" s="20" t="str">
        <f>IFERROR(VLOOKUP(B7043,属性中转表!$K$2:$O$21,5,FALSE),"")</f>
        <v/>
      </c>
      <c r="N7043" s="20" t="str">
        <f>IF(B7043=25,VLOOKUP(A7043,英雄数据表!A:L,8,FALSE),IF(B7043=50,VLOOKUP(A7043,英雄数据表!A:L,12,0),""))</f>
        <v/>
      </c>
    </row>
    <row r="7044" spans="1:14" x14ac:dyDescent="0.3">
      <c r="A7044" s="20">
        <v>52056</v>
      </c>
      <c r="B7044" s="21">
        <f t="shared" si="466"/>
        <v>43</v>
      </c>
      <c r="C7044" s="21">
        <v>5</v>
      </c>
      <c r="D7044" s="21">
        <f>VLOOKUP(A7044,英雄数据表!A:D,4,0)</f>
        <v>5</v>
      </c>
      <c r="E7044" s="20" t="str">
        <f>VLOOKUP(A7044,英雄数据表!A:C,3,0)</f>
        <v>夺魂之镰</v>
      </c>
      <c r="F7044" s="20">
        <f t="shared" si="467"/>
        <v>52056</v>
      </c>
      <c r="G7044" s="20">
        <f t="shared" si="468"/>
        <v>52056</v>
      </c>
      <c r="H7044" s="21" t="str">
        <f>VLOOKUP(B7044,属性中转表!A:F,6,FALSE)</f>
        <v>"hp":145800,"atk":4050</v>
      </c>
      <c r="I7044" s="20" t="str">
        <f>IF(VLOOKUP(B7044,属性中转表!A:G,7,FALSE)=0,"",VLOOKUP(VLOOKUP(B7044,属性中转表!A:G,7,FALSE),属性中转表!$K$2:$P$21,6,0))&amp;IF(VLOOKUP(B7044,属性中转表!A:G,7,FALSE)&gt;=50,VLOOKUP(A7044,英雄数据表!A:K,9,0),IF(VLOOKUP(B7044,属性中转表!A:G,7,FALSE)&gt;=25,VLOOKUP(A7044,英雄数据表!A:K,5,0),""))</f>
        <v>"atk":300,"hp":5000,"undpspro":100,"pvpdpspro":50,"hppro":60</v>
      </c>
      <c r="J7044" s="20" t="str">
        <f>IF(I7044="","",属性中转表!$I$1&amp;(IF(VLOOKUP(B7044,属性中转表!A:G,7,FALSE)=0,0,VLOOKUP(VLOOKUP(B7044,属性中转表!A:G,7,FALSE),属性中转表!$K$2:$P$21,4,0)))+IFERROR(VLOOKUP(A7044,英雄数据表!A:K,IF(武魂!B7044&gt;=50,10,IF(武魂!B7044&gt;=25,6)),0),0))</f>
        <v>,"dpspro":100</v>
      </c>
      <c r="K7044" s="32" t="str">
        <f t="shared" si="465"/>
        <v>"atk":300,"hp":5000,"undpspro":100,"pvpdpspro":50,"hppro":60,"dpspro":100</v>
      </c>
      <c r="L7044" s="20" t="str">
        <f>IF(B7044&gt;=50,VLOOKUP(A7044,英雄数据表!A:L,11,FALSE),IF(B7044&gt;=25,VLOOKUP(A7044,英雄数据表!A:L,7,0),""))</f>
        <v>"5205601004"</v>
      </c>
      <c r="M7044" s="20" t="str">
        <f>IFERROR(VLOOKUP(B7044,属性中转表!$K$2:$O$21,5,FALSE),"")</f>
        <v/>
      </c>
      <c r="N7044" s="20" t="str">
        <f>IF(B7044=25,VLOOKUP(A7044,英雄数据表!A:L,8,FALSE),IF(B7044=50,VLOOKUP(A7044,英雄数据表!A:L,12,0),""))</f>
        <v/>
      </c>
    </row>
    <row r="7045" spans="1:14" x14ac:dyDescent="0.3">
      <c r="A7045" s="20">
        <v>52056</v>
      </c>
      <c r="B7045" s="21">
        <f t="shared" si="466"/>
        <v>44</v>
      </c>
      <c r="C7045" s="21">
        <v>5</v>
      </c>
      <c r="D7045" s="21">
        <f>VLOOKUP(A7045,英雄数据表!A:D,4,0)</f>
        <v>5</v>
      </c>
      <c r="E7045" s="20" t="str">
        <f>VLOOKUP(A7045,英雄数据表!A:C,3,0)</f>
        <v>夺魂之镰</v>
      </c>
      <c r="F7045" s="20">
        <f t="shared" si="467"/>
        <v>52056</v>
      </c>
      <c r="G7045" s="20">
        <f t="shared" si="468"/>
        <v>52056</v>
      </c>
      <c r="H7045" s="21" t="str">
        <f>VLOOKUP(B7045,属性中转表!A:F,6,FALSE)</f>
        <v>"hp":151200,"atk":4200</v>
      </c>
      <c r="I7045" s="20" t="str">
        <f>IF(VLOOKUP(B7045,属性中转表!A:G,7,FALSE)=0,"",VLOOKUP(VLOOKUP(B7045,属性中转表!A:G,7,FALSE),属性中转表!$K$2:$P$21,6,0))&amp;IF(VLOOKUP(B7045,属性中转表!A:G,7,FALSE)&gt;=50,VLOOKUP(A7045,英雄数据表!A:K,9,0),IF(VLOOKUP(B7045,属性中转表!A:G,7,FALSE)&gt;=25,VLOOKUP(A7045,英雄数据表!A:K,5,0),""))</f>
        <v>"atk":300,"hp":5000,"undpspro":100,"pvpdpspro":50,"hppro":60</v>
      </c>
      <c r="J7045" s="20" t="str">
        <f>IF(I7045="","",属性中转表!$I$1&amp;(IF(VLOOKUP(B7045,属性中转表!A:G,7,FALSE)=0,0,VLOOKUP(VLOOKUP(B7045,属性中转表!A:G,7,FALSE),属性中转表!$K$2:$P$21,4,0)))+IFERROR(VLOOKUP(A7045,英雄数据表!A:K,IF(武魂!B7045&gt;=50,10,IF(武魂!B7045&gt;=25,6)),0),0))</f>
        <v>,"dpspro":100</v>
      </c>
      <c r="K7045" s="32" t="str">
        <f t="shared" si="465"/>
        <v>"atk":300,"hp":5000,"undpspro":100,"pvpdpspro":50,"hppro":60,"dpspro":100</v>
      </c>
      <c r="L7045" s="20" t="str">
        <f>IF(B7045&gt;=50,VLOOKUP(A7045,英雄数据表!A:L,11,FALSE),IF(B7045&gt;=25,VLOOKUP(A7045,英雄数据表!A:L,7,0),""))</f>
        <v>"5205601004"</v>
      </c>
      <c r="M7045" s="20" t="str">
        <f>IFERROR(VLOOKUP(B7045,属性中转表!$K$2:$O$21,5,FALSE),"")</f>
        <v/>
      </c>
      <c r="N7045" s="20" t="str">
        <f>IF(B7045=25,VLOOKUP(A7045,英雄数据表!A:L,8,FALSE),IF(B7045=50,VLOOKUP(A7045,英雄数据表!A:L,12,0),""))</f>
        <v/>
      </c>
    </row>
    <row r="7046" spans="1:14" x14ac:dyDescent="0.3">
      <c r="A7046" s="20">
        <v>52056</v>
      </c>
      <c r="B7046" s="21">
        <f t="shared" si="466"/>
        <v>45</v>
      </c>
      <c r="C7046" s="21">
        <v>5</v>
      </c>
      <c r="D7046" s="21">
        <f>VLOOKUP(A7046,英雄数据表!A:D,4,0)</f>
        <v>5</v>
      </c>
      <c r="E7046" s="20" t="str">
        <f>VLOOKUP(A7046,英雄数据表!A:C,3,0)</f>
        <v>夺魂之镰</v>
      </c>
      <c r="F7046" s="20">
        <f t="shared" si="467"/>
        <v>52056</v>
      </c>
      <c r="G7046" s="20">
        <f t="shared" si="468"/>
        <v>52056</v>
      </c>
      <c r="H7046" s="21" t="str">
        <f>VLOOKUP(B7046,属性中转表!A:F,6,FALSE)</f>
        <v>"hp":156600,"atk":4350</v>
      </c>
      <c r="I7046" s="20" t="str">
        <f>IF(VLOOKUP(B7046,属性中转表!A:G,7,FALSE)=0,"",VLOOKUP(VLOOKUP(B7046,属性中转表!A:G,7,FALSE),属性中转表!$K$2:$P$21,6,0))&amp;IF(VLOOKUP(B7046,属性中转表!A:G,7,FALSE)&gt;=50,VLOOKUP(A7046,英雄数据表!A:K,9,0),IF(VLOOKUP(B7046,属性中转表!A:G,7,FALSE)&gt;=25,VLOOKUP(A7046,英雄数据表!A:K,5,0),""))</f>
        <v>"atk":300,"hp":5000,"undpspro":100,"pvpdpspro":50,"pvpundpspro":50,"hppro":60</v>
      </c>
      <c r="J7046" s="20" t="str">
        <f>IF(I7046="","",属性中转表!$I$1&amp;(IF(VLOOKUP(B7046,属性中转表!A:G,7,FALSE)=0,0,VLOOKUP(VLOOKUP(B7046,属性中转表!A:G,7,FALSE),属性中转表!$K$2:$P$21,4,0)))+IFERROR(VLOOKUP(A7046,英雄数据表!A:K,IF(武魂!B7046&gt;=50,10,IF(武魂!B7046&gt;=25,6)),0),0))</f>
        <v>,"dpspro":100</v>
      </c>
      <c r="K7046" s="32" t="str">
        <f t="shared" si="465"/>
        <v>"atk":300,"hp":5000,"undpspro":100,"pvpdpspro":50,"pvpundpspro":50,"hppro":60,"dpspro":100</v>
      </c>
      <c r="L7046" s="20" t="str">
        <f>IF(B7046&gt;=50,VLOOKUP(A7046,英雄数据表!A:L,11,FALSE),IF(B7046&gt;=25,VLOOKUP(A7046,英雄数据表!A:L,7,0),""))</f>
        <v>"5205601004"</v>
      </c>
      <c r="M7046" s="20" t="str">
        <f>IFERROR(VLOOKUP(B7046,属性中转表!$K$2:$O$21,5,FALSE),"")</f>
        <v>"pvpundpspro":50</v>
      </c>
      <c r="N7046" s="20" t="str">
        <f>IF(B7046=25,VLOOKUP(A7046,英雄数据表!A:L,8,FALSE),IF(B7046=50,VLOOKUP(A7046,英雄数据表!A:L,12,0),""))</f>
        <v/>
      </c>
    </row>
    <row r="7047" spans="1:14" x14ac:dyDescent="0.3">
      <c r="A7047" s="20">
        <v>52056</v>
      </c>
      <c r="B7047" s="21">
        <f t="shared" si="466"/>
        <v>46</v>
      </c>
      <c r="C7047" s="21">
        <v>5</v>
      </c>
      <c r="D7047" s="21">
        <f>VLOOKUP(A7047,英雄数据表!A:D,4,0)</f>
        <v>5</v>
      </c>
      <c r="E7047" s="20" t="str">
        <f>VLOOKUP(A7047,英雄数据表!A:C,3,0)</f>
        <v>夺魂之镰</v>
      </c>
      <c r="F7047" s="20">
        <f t="shared" si="467"/>
        <v>52056</v>
      </c>
      <c r="G7047" s="20">
        <f t="shared" si="468"/>
        <v>52056</v>
      </c>
      <c r="H7047" s="21" t="str">
        <f>VLOOKUP(B7047,属性中转表!A:F,6,FALSE)</f>
        <v>"hp":162000,"atk":4500</v>
      </c>
      <c r="I7047" s="20" t="str">
        <f>IF(VLOOKUP(B7047,属性中转表!A:G,7,FALSE)=0,"",VLOOKUP(VLOOKUP(B7047,属性中转表!A:G,7,FALSE),属性中转表!$K$2:$P$21,6,0))&amp;IF(VLOOKUP(B7047,属性中转表!A:G,7,FALSE)&gt;=50,VLOOKUP(A7047,英雄数据表!A:K,9,0),IF(VLOOKUP(B7047,属性中转表!A:G,7,FALSE)&gt;=25,VLOOKUP(A7047,英雄数据表!A:K,5,0),""))</f>
        <v>"atk":300,"hp":5000,"undpspro":100,"pvpdpspro":50,"pvpundpspro":50,"hppro":60</v>
      </c>
      <c r="J7047" s="20" t="str">
        <f>IF(I7047="","",属性中转表!$I$1&amp;(IF(VLOOKUP(B7047,属性中转表!A:G,7,FALSE)=0,0,VLOOKUP(VLOOKUP(B7047,属性中转表!A:G,7,FALSE),属性中转表!$K$2:$P$21,4,0)))+IFERROR(VLOOKUP(A7047,英雄数据表!A:K,IF(武魂!B7047&gt;=50,10,IF(武魂!B7047&gt;=25,6)),0),0))</f>
        <v>,"dpspro":100</v>
      </c>
      <c r="K7047" s="32" t="str">
        <f t="shared" si="465"/>
        <v>"atk":300,"hp":5000,"undpspro":100,"pvpdpspro":50,"pvpundpspro":50,"hppro":60,"dpspro":100</v>
      </c>
      <c r="L7047" s="20" t="str">
        <f>IF(B7047&gt;=50,VLOOKUP(A7047,英雄数据表!A:L,11,FALSE),IF(B7047&gt;=25,VLOOKUP(A7047,英雄数据表!A:L,7,0),""))</f>
        <v>"5205601004"</v>
      </c>
      <c r="M7047" s="20" t="str">
        <f>IFERROR(VLOOKUP(B7047,属性中转表!$K$2:$O$21,5,FALSE),"")</f>
        <v/>
      </c>
      <c r="N7047" s="20" t="str">
        <f>IF(B7047=25,VLOOKUP(A7047,英雄数据表!A:L,8,FALSE),IF(B7047=50,VLOOKUP(A7047,英雄数据表!A:L,12,0),""))</f>
        <v/>
      </c>
    </row>
    <row r="7048" spans="1:14" x14ac:dyDescent="0.3">
      <c r="A7048" s="20">
        <v>52056</v>
      </c>
      <c r="B7048" s="21">
        <f t="shared" si="466"/>
        <v>47</v>
      </c>
      <c r="C7048" s="21">
        <v>5</v>
      </c>
      <c r="D7048" s="21">
        <f>VLOOKUP(A7048,英雄数据表!A:D,4,0)</f>
        <v>5</v>
      </c>
      <c r="E7048" s="20" t="str">
        <f>VLOOKUP(A7048,英雄数据表!A:C,3,0)</f>
        <v>夺魂之镰</v>
      </c>
      <c r="F7048" s="20">
        <f t="shared" si="467"/>
        <v>52056</v>
      </c>
      <c r="G7048" s="20">
        <f t="shared" si="468"/>
        <v>52056</v>
      </c>
      <c r="H7048" s="21" t="str">
        <f>VLOOKUP(B7048,属性中转表!A:F,6,FALSE)</f>
        <v>"hp":167400,"atk":4650</v>
      </c>
      <c r="I7048" s="20" t="str">
        <f>IF(VLOOKUP(B7048,属性中转表!A:G,7,FALSE)=0,"",VLOOKUP(VLOOKUP(B7048,属性中转表!A:G,7,FALSE),属性中转表!$K$2:$P$21,6,0))&amp;IF(VLOOKUP(B7048,属性中转表!A:G,7,FALSE)&gt;=50,VLOOKUP(A7048,英雄数据表!A:K,9,0),IF(VLOOKUP(B7048,属性中转表!A:G,7,FALSE)&gt;=25,VLOOKUP(A7048,英雄数据表!A:K,5,0),""))</f>
        <v>"atk":300,"hp":5000,"undpspro":100,"pvpdpspro":50,"pvpundpspro":50,"hppro":60</v>
      </c>
      <c r="J7048" s="20" t="str">
        <f>IF(I7048="","",属性中转表!$I$1&amp;(IF(VLOOKUP(B7048,属性中转表!A:G,7,FALSE)=0,0,VLOOKUP(VLOOKUP(B7048,属性中转表!A:G,7,FALSE),属性中转表!$K$2:$P$21,4,0)))+IFERROR(VLOOKUP(A7048,英雄数据表!A:K,IF(武魂!B7048&gt;=50,10,IF(武魂!B7048&gt;=25,6)),0),0))</f>
        <v>,"dpspro":100</v>
      </c>
      <c r="K7048" s="32" t="str">
        <f t="shared" si="465"/>
        <v>"atk":300,"hp":5000,"undpspro":100,"pvpdpspro":50,"pvpundpspro":50,"hppro":60,"dpspro":100</v>
      </c>
      <c r="L7048" s="20" t="str">
        <f>IF(B7048&gt;=50,VLOOKUP(A7048,英雄数据表!A:L,11,FALSE),IF(B7048&gt;=25,VLOOKUP(A7048,英雄数据表!A:L,7,0),""))</f>
        <v>"5205601004"</v>
      </c>
      <c r="M7048" s="20" t="str">
        <f>IFERROR(VLOOKUP(B7048,属性中转表!$K$2:$O$21,5,FALSE),"")</f>
        <v/>
      </c>
      <c r="N7048" s="20" t="str">
        <f>IF(B7048=25,VLOOKUP(A7048,英雄数据表!A:L,8,FALSE),IF(B7048=50,VLOOKUP(A7048,英雄数据表!A:L,12,0),""))</f>
        <v/>
      </c>
    </row>
    <row r="7049" spans="1:14" x14ac:dyDescent="0.3">
      <c r="A7049" s="20">
        <v>52056</v>
      </c>
      <c r="B7049" s="21">
        <f t="shared" si="466"/>
        <v>48</v>
      </c>
      <c r="C7049" s="21">
        <v>5</v>
      </c>
      <c r="D7049" s="21">
        <f>VLOOKUP(A7049,英雄数据表!A:D,4,0)</f>
        <v>5</v>
      </c>
      <c r="E7049" s="20" t="str">
        <f>VLOOKUP(A7049,英雄数据表!A:C,3,0)</f>
        <v>夺魂之镰</v>
      </c>
      <c r="F7049" s="20">
        <f t="shared" si="467"/>
        <v>52056</v>
      </c>
      <c r="G7049" s="20">
        <f t="shared" si="468"/>
        <v>52056</v>
      </c>
      <c r="H7049" s="21" t="str">
        <f>VLOOKUP(B7049,属性中转表!A:F,6,FALSE)</f>
        <v>"hp":172800,"atk":4800</v>
      </c>
      <c r="I7049" s="20" t="str">
        <f>IF(VLOOKUP(B7049,属性中转表!A:G,7,FALSE)=0,"",VLOOKUP(VLOOKUP(B7049,属性中转表!A:G,7,FALSE),属性中转表!$K$2:$P$21,6,0))&amp;IF(VLOOKUP(B7049,属性中转表!A:G,7,FALSE)&gt;=50,VLOOKUP(A7049,英雄数据表!A:K,9,0),IF(VLOOKUP(B7049,属性中转表!A:G,7,FALSE)&gt;=25,VLOOKUP(A7049,英雄数据表!A:K,5,0),""))</f>
        <v>"atk":300,"hp":5000,"undpspro":100,"pvpdpspro":50,"pvpundpspro":50,"hppro":60</v>
      </c>
      <c r="J7049" s="20" t="str">
        <f>IF(I7049="","",属性中转表!$I$1&amp;(IF(VLOOKUP(B7049,属性中转表!A:G,7,FALSE)=0,0,VLOOKUP(VLOOKUP(B7049,属性中转表!A:G,7,FALSE),属性中转表!$K$2:$P$21,4,0)))+IFERROR(VLOOKUP(A7049,英雄数据表!A:K,IF(武魂!B7049&gt;=50,10,IF(武魂!B7049&gt;=25,6)),0),0))</f>
        <v>,"dpspro":100</v>
      </c>
      <c r="K7049" s="32" t="str">
        <f t="shared" si="465"/>
        <v>"atk":300,"hp":5000,"undpspro":100,"pvpdpspro":50,"pvpundpspro":50,"hppro":60,"dpspro":100</v>
      </c>
      <c r="L7049" s="20" t="str">
        <f>IF(B7049&gt;=50,VLOOKUP(A7049,英雄数据表!A:L,11,FALSE),IF(B7049&gt;=25,VLOOKUP(A7049,英雄数据表!A:L,7,0),""))</f>
        <v>"5205601004"</v>
      </c>
      <c r="M7049" s="20" t="str">
        <f>IFERROR(VLOOKUP(B7049,属性中转表!$K$2:$O$21,5,FALSE),"")</f>
        <v/>
      </c>
      <c r="N7049" s="20" t="str">
        <f>IF(B7049=25,VLOOKUP(A7049,英雄数据表!A:L,8,FALSE),IF(B7049=50,VLOOKUP(A7049,英雄数据表!A:L,12,0),""))</f>
        <v/>
      </c>
    </row>
    <row r="7050" spans="1:14" x14ac:dyDescent="0.3">
      <c r="A7050" s="20">
        <v>52056</v>
      </c>
      <c r="B7050" s="21">
        <f t="shared" si="466"/>
        <v>49</v>
      </c>
      <c r="C7050" s="21">
        <v>5</v>
      </c>
      <c r="D7050" s="21">
        <f>VLOOKUP(A7050,英雄数据表!A:D,4,0)</f>
        <v>5</v>
      </c>
      <c r="E7050" s="20" t="str">
        <f>VLOOKUP(A7050,英雄数据表!A:C,3,0)</f>
        <v>夺魂之镰</v>
      </c>
      <c r="F7050" s="20">
        <f t="shared" si="467"/>
        <v>52056</v>
      </c>
      <c r="G7050" s="20">
        <f t="shared" si="468"/>
        <v>52056</v>
      </c>
      <c r="H7050" s="21" t="str">
        <f>VLOOKUP(B7050,属性中转表!A:F,6,FALSE)</f>
        <v>"hp":178200,"atk":4950</v>
      </c>
      <c r="I7050" s="20" t="str">
        <f>IF(VLOOKUP(B7050,属性中转表!A:G,7,FALSE)=0,"",VLOOKUP(VLOOKUP(B7050,属性中转表!A:G,7,FALSE),属性中转表!$K$2:$P$21,6,0))&amp;IF(VLOOKUP(B7050,属性中转表!A:G,7,FALSE)&gt;=50,VLOOKUP(A7050,英雄数据表!A:K,9,0),IF(VLOOKUP(B7050,属性中转表!A:G,7,FALSE)&gt;=25,VLOOKUP(A7050,英雄数据表!A:K,5,0),""))</f>
        <v>"atk":300,"hp":5000,"undpspro":100,"pvpdpspro":50,"pvpundpspro":50,"hppro":60</v>
      </c>
      <c r="J7050" s="20" t="str">
        <f>IF(I7050="","",属性中转表!$I$1&amp;(IF(VLOOKUP(B7050,属性中转表!A:G,7,FALSE)=0,0,VLOOKUP(VLOOKUP(B7050,属性中转表!A:G,7,FALSE),属性中转表!$K$2:$P$21,4,0)))+IFERROR(VLOOKUP(A7050,英雄数据表!A:K,IF(武魂!B7050&gt;=50,10,IF(武魂!B7050&gt;=25,6)),0),0))</f>
        <v>,"dpspro":100</v>
      </c>
      <c r="K7050" s="32" t="str">
        <f t="shared" si="465"/>
        <v>"atk":300,"hp":5000,"undpspro":100,"pvpdpspro":50,"pvpundpspro":50,"hppro":60,"dpspro":100</v>
      </c>
      <c r="L7050" s="20" t="str">
        <f>IF(B7050&gt;=50,VLOOKUP(A7050,英雄数据表!A:L,11,FALSE),IF(B7050&gt;=25,VLOOKUP(A7050,英雄数据表!A:L,7,0),""))</f>
        <v>"5205601004"</v>
      </c>
      <c r="M7050" s="20" t="str">
        <f>IFERROR(VLOOKUP(B7050,属性中转表!$K$2:$O$21,5,FALSE),"")</f>
        <v/>
      </c>
      <c r="N7050" s="20" t="str">
        <f>IF(B7050=25,VLOOKUP(A7050,英雄数据表!A:L,8,FALSE),IF(B7050=50,VLOOKUP(A7050,英雄数据表!A:L,12,0),""))</f>
        <v/>
      </c>
    </row>
    <row r="7051" spans="1:14" x14ac:dyDescent="0.3">
      <c r="A7051" s="20">
        <v>52056</v>
      </c>
      <c r="B7051" s="21">
        <f t="shared" si="466"/>
        <v>50</v>
      </c>
      <c r="C7051" s="21">
        <v>5</v>
      </c>
      <c r="D7051" s="21">
        <f>VLOOKUP(A7051,英雄数据表!A:D,4,0)</f>
        <v>5</v>
      </c>
      <c r="E7051" s="20" t="str">
        <f>VLOOKUP(A7051,英雄数据表!A:C,3,0)</f>
        <v>夺魂之镰</v>
      </c>
      <c r="F7051" s="20">
        <f t="shared" si="467"/>
        <v>52056</v>
      </c>
      <c r="G7051" s="20">
        <f t="shared" si="468"/>
        <v>52056</v>
      </c>
      <c r="H7051" s="21" t="str">
        <f>VLOOKUP(B7051,属性中转表!A:F,6,FALSE)</f>
        <v>"hp":183600,"atk":5100</v>
      </c>
      <c r="I7051" s="20" t="str">
        <f>IF(VLOOKUP(B7051,属性中转表!A:G,7,FALSE)=0,"",VLOOKUP(VLOOKUP(B7051,属性中转表!A:G,7,FALSE),属性中转表!$K$2:$P$21,6,0))&amp;IF(VLOOKUP(B7051,属性中转表!A:G,7,FALSE)&gt;=50,VLOOKUP(A7051,英雄数据表!A:K,9,0),IF(VLOOKUP(B7051,属性中转表!A:G,7,FALSE)&gt;=25,VLOOKUP(A7051,英雄数据表!A:K,5,0),""))</f>
        <v>"atk":300,"hp":5000,"undpspro":100,"pvpdpspro":50,"pvpundpspro":50,"hppro":100</v>
      </c>
      <c r="J7051" s="20" t="str">
        <f>IF(I7051="","",属性中转表!$I$1&amp;(IF(VLOOKUP(B7051,属性中转表!A:G,7,FALSE)=0,0,VLOOKUP(VLOOKUP(B7051,属性中转表!A:G,7,FALSE),属性中转表!$K$2:$P$21,4,0)))+IFERROR(VLOOKUP(A7051,英雄数据表!A:K,IF(武魂!B7051&gt;=50,10,IF(武魂!B7051&gt;=25,6)),0),0))</f>
        <v>,"dpspro":100</v>
      </c>
      <c r="K7051" s="32" t="str">
        <f t="shared" si="465"/>
        <v>"atk":300,"hp":5000,"undpspro":100,"pvpdpspro":50,"pvpundpspro":50,"hppro":100,"dpspro":100</v>
      </c>
      <c r="L7051" s="20" t="str">
        <f>IF(B7051&gt;=50,VLOOKUP(A7051,英雄数据表!A:L,11,FALSE),IF(B7051&gt;=25,VLOOKUP(A7051,英雄数据表!A:L,7,0),""))</f>
        <v>"5205602004"</v>
      </c>
      <c r="M7051" s="20" t="str">
        <f>IFERROR(VLOOKUP(B7051,属性中转表!$K$2:$O$21,5,FALSE),"")</f>
        <v/>
      </c>
      <c r="N7051" s="20" t="str">
        <f>IF(B7051=25,VLOOKUP(A7051,英雄数据表!A:L,8,FALSE),IF(B7051=50,VLOOKUP(A7051,英雄数据表!A:L,12,0),""))</f>
        <v>生命增加10%，乌鸦之神释放致死射线，怒气技能如果杀死目标，则将立刻恢复300%攻击生命</v>
      </c>
    </row>
    <row r="7052" spans="1:14" x14ac:dyDescent="0.3">
      <c r="A7052" s="20">
        <v>52056</v>
      </c>
      <c r="B7052" s="21">
        <f t="shared" si="466"/>
        <v>51</v>
      </c>
      <c r="C7052" s="21">
        <v>5</v>
      </c>
      <c r="D7052" s="21">
        <f>VLOOKUP(A7052,英雄数据表!A:D,4,0)</f>
        <v>5</v>
      </c>
      <c r="E7052" s="20" t="str">
        <f>VLOOKUP(A7052,英雄数据表!A:C,3,0)</f>
        <v>夺魂之镰</v>
      </c>
      <c r="F7052" s="20">
        <f t="shared" si="467"/>
        <v>52056</v>
      </c>
      <c r="G7052" s="20">
        <f t="shared" si="468"/>
        <v>52056</v>
      </c>
      <c r="H7052" s="21" t="str">
        <f>VLOOKUP(B7052,属性中转表!A:F,6,FALSE)</f>
        <v>"hp":189000,"atk":5250</v>
      </c>
      <c r="I7052" s="20" t="str">
        <f>IF(VLOOKUP(B7052,属性中转表!A:G,7,FALSE)=0,"",VLOOKUP(VLOOKUP(B7052,属性中转表!A:G,7,FALSE),属性中转表!$K$2:$P$21,6,0))&amp;IF(VLOOKUP(B7052,属性中转表!A:G,7,FALSE)&gt;=50,VLOOKUP(A7052,英雄数据表!A:K,9,0),IF(VLOOKUP(B7052,属性中转表!A:G,7,FALSE)&gt;=25,VLOOKUP(A7052,英雄数据表!A:K,5,0),""))</f>
        <v>"atk":300,"hp":5000,"undpspro":100,"pvpdpspro":50,"pvpundpspro":50,"hppro":100</v>
      </c>
      <c r="J7052" s="20" t="str">
        <f>IF(I7052="","",属性中转表!$I$1&amp;(IF(VLOOKUP(B7052,属性中转表!A:G,7,FALSE)=0,0,VLOOKUP(VLOOKUP(B7052,属性中转表!A:G,7,FALSE),属性中转表!$K$2:$P$21,4,0)))+IFERROR(VLOOKUP(A7052,英雄数据表!A:K,IF(武魂!B7052&gt;=50,10,IF(武魂!B7052&gt;=25,6)),0),0))</f>
        <v>,"dpspro":100</v>
      </c>
      <c r="K7052" s="32" t="str">
        <f t="shared" si="465"/>
        <v>"atk":300,"hp":5000,"undpspro":100,"pvpdpspro":50,"pvpundpspro":50,"hppro":100,"dpspro":100</v>
      </c>
      <c r="L7052" s="20" t="str">
        <f>IF(B7052&gt;=50,VLOOKUP(A7052,英雄数据表!A:L,11,FALSE),IF(B7052&gt;=25,VLOOKUP(A7052,英雄数据表!A:L,7,0),""))</f>
        <v>"5205602004"</v>
      </c>
      <c r="M7052" s="20" t="str">
        <f>IFERROR(VLOOKUP(B7052,属性中转表!$K$2:$O$21,5,FALSE),"")</f>
        <v/>
      </c>
      <c r="N7052" s="20" t="str">
        <f>IF(B7052=25,VLOOKUP(A7052,英雄数据表!A:L,8,FALSE),IF(B7052=50,VLOOKUP(A7052,英雄数据表!A:L,12,0),""))</f>
        <v/>
      </c>
    </row>
    <row r="7053" spans="1:14" x14ac:dyDescent="0.3">
      <c r="A7053" s="20">
        <v>52056</v>
      </c>
      <c r="B7053" s="21">
        <f t="shared" si="466"/>
        <v>52</v>
      </c>
      <c r="C7053" s="21">
        <v>5</v>
      </c>
      <c r="D7053" s="21">
        <f>VLOOKUP(A7053,英雄数据表!A:D,4,0)</f>
        <v>5</v>
      </c>
      <c r="E7053" s="20" t="str">
        <f>VLOOKUP(A7053,英雄数据表!A:C,3,0)</f>
        <v>夺魂之镰</v>
      </c>
      <c r="F7053" s="20">
        <f t="shared" si="467"/>
        <v>52056</v>
      </c>
      <c r="G7053" s="20">
        <f t="shared" si="468"/>
        <v>52056</v>
      </c>
      <c r="H7053" s="21" t="str">
        <f>VLOOKUP(B7053,属性中转表!A:F,6,FALSE)</f>
        <v>"hp":194400,"atk":5400</v>
      </c>
      <c r="I7053" s="20" t="str">
        <f>IF(VLOOKUP(B7053,属性中转表!A:G,7,FALSE)=0,"",VLOOKUP(VLOOKUP(B7053,属性中转表!A:G,7,FALSE),属性中转表!$K$2:$P$21,6,0))&amp;IF(VLOOKUP(B7053,属性中转表!A:G,7,FALSE)&gt;=50,VLOOKUP(A7053,英雄数据表!A:K,9,0),IF(VLOOKUP(B7053,属性中转表!A:G,7,FALSE)&gt;=25,VLOOKUP(A7053,英雄数据表!A:K,5,0),""))</f>
        <v>"atk":300,"hp":5000,"undpspro":100,"pvpdpspro":50,"pvpundpspro":50,"hppro":100</v>
      </c>
      <c r="J7053" s="20" t="str">
        <f>IF(I7053="","",属性中转表!$I$1&amp;(IF(VLOOKUP(B7053,属性中转表!A:G,7,FALSE)=0,0,VLOOKUP(VLOOKUP(B7053,属性中转表!A:G,7,FALSE),属性中转表!$K$2:$P$21,4,0)))+IFERROR(VLOOKUP(A7053,英雄数据表!A:K,IF(武魂!B7053&gt;=50,10,IF(武魂!B7053&gt;=25,6)),0),0))</f>
        <v>,"dpspro":100</v>
      </c>
      <c r="K7053" s="32" t="str">
        <f t="shared" si="465"/>
        <v>"atk":300,"hp":5000,"undpspro":100,"pvpdpspro":50,"pvpundpspro":50,"hppro":100,"dpspro":100</v>
      </c>
      <c r="L7053" s="20" t="str">
        <f>IF(B7053&gt;=50,VLOOKUP(A7053,英雄数据表!A:L,11,FALSE),IF(B7053&gt;=25,VLOOKUP(A7053,英雄数据表!A:L,7,0),""))</f>
        <v>"5205602004"</v>
      </c>
      <c r="M7053" s="20" t="str">
        <f>IFERROR(VLOOKUP(B7053,属性中转表!$K$2:$O$21,5,FALSE),"")</f>
        <v/>
      </c>
      <c r="N7053" s="20" t="str">
        <f>IF(B7053=25,VLOOKUP(A7053,英雄数据表!A:L,8,FALSE),IF(B7053=50,VLOOKUP(A7053,英雄数据表!A:L,12,0),""))</f>
        <v/>
      </c>
    </row>
    <row r="7054" spans="1:14" x14ac:dyDescent="0.3">
      <c r="A7054" s="20">
        <v>52056</v>
      </c>
      <c r="B7054" s="21">
        <f t="shared" si="466"/>
        <v>53</v>
      </c>
      <c r="C7054" s="21">
        <v>5</v>
      </c>
      <c r="D7054" s="21">
        <f>VLOOKUP(A7054,英雄数据表!A:D,4,0)</f>
        <v>5</v>
      </c>
      <c r="E7054" s="20" t="str">
        <f>VLOOKUP(A7054,英雄数据表!A:C,3,0)</f>
        <v>夺魂之镰</v>
      </c>
      <c r="F7054" s="20">
        <f t="shared" si="467"/>
        <v>52056</v>
      </c>
      <c r="G7054" s="20">
        <f t="shared" si="468"/>
        <v>52056</v>
      </c>
      <c r="H7054" s="21" t="str">
        <f>VLOOKUP(B7054,属性中转表!A:F,6,FALSE)</f>
        <v>"hp":199800,"atk":5550</v>
      </c>
      <c r="I7054" s="20" t="str">
        <f>IF(VLOOKUP(B7054,属性中转表!A:G,7,FALSE)=0,"",VLOOKUP(VLOOKUP(B7054,属性中转表!A:G,7,FALSE),属性中转表!$K$2:$P$21,6,0))&amp;IF(VLOOKUP(B7054,属性中转表!A:G,7,FALSE)&gt;=50,VLOOKUP(A7054,英雄数据表!A:K,9,0),IF(VLOOKUP(B7054,属性中转表!A:G,7,FALSE)&gt;=25,VLOOKUP(A7054,英雄数据表!A:K,5,0),""))</f>
        <v>"atk":300,"hp":5000,"undpspro":100,"pvpdpspro":50,"pvpundpspro":50,"hppro":100</v>
      </c>
      <c r="J7054" s="20" t="str">
        <f>IF(I7054="","",属性中转表!$I$1&amp;(IF(VLOOKUP(B7054,属性中转表!A:G,7,FALSE)=0,0,VLOOKUP(VLOOKUP(B7054,属性中转表!A:G,7,FALSE),属性中转表!$K$2:$P$21,4,0)))+IFERROR(VLOOKUP(A7054,英雄数据表!A:K,IF(武魂!B7054&gt;=50,10,IF(武魂!B7054&gt;=25,6)),0),0))</f>
        <v>,"dpspro":100</v>
      </c>
      <c r="K7054" s="32" t="str">
        <f t="shared" si="465"/>
        <v>"atk":300,"hp":5000,"undpspro":100,"pvpdpspro":50,"pvpundpspro":50,"hppro":100,"dpspro":100</v>
      </c>
      <c r="L7054" s="20" t="str">
        <f>IF(B7054&gt;=50,VLOOKUP(A7054,英雄数据表!A:L,11,FALSE),IF(B7054&gt;=25,VLOOKUP(A7054,英雄数据表!A:L,7,0),""))</f>
        <v>"5205602004"</v>
      </c>
      <c r="M7054" s="20" t="str">
        <f>IFERROR(VLOOKUP(B7054,属性中转表!$K$2:$O$21,5,FALSE),"")</f>
        <v/>
      </c>
      <c r="N7054" s="20" t="str">
        <f>IF(B7054=25,VLOOKUP(A7054,英雄数据表!A:L,8,FALSE),IF(B7054=50,VLOOKUP(A7054,英雄数据表!A:L,12,0),""))</f>
        <v/>
      </c>
    </row>
    <row r="7055" spans="1:14" x14ac:dyDescent="0.3">
      <c r="A7055" s="20">
        <v>52056</v>
      </c>
      <c r="B7055" s="21">
        <f t="shared" si="466"/>
        <v>54</v>
      </c>
      <c r="C7055" s="21">
        <v>5</v>
      </c>
      <c r="D7055" s="21">
        <f>VLOOKUP(A7055,英雄数据表!A:D,4,0)</f>
        <v>5</v>
      </c>
      <c r="E7055" s="20" t="str">
        <f>VLOOKUP(A7055,英雄数据表!A:C,3,0)</f>
        <v>夺魂之镰</v>
      </c>
      <c r="F7055" s="20">
        <f t="shared" si="467"/>
        <v>52056</v>
      </c>
      <c r="G7055" s="20">
        <f t="shared" si="468"/>
        <v>52056</v>
      </c>
      <c r="H7055" s="21" t="str">
        <f>VLOOKUP(B7055,属性中转表!A:F,6,FALSE)</f>
        <v>"hp":205200,"atk":5700</v>
      </c>
      <c r="I7055" s="20" t="str">
        <f>IF(VLOOKUP(B7055,属性中转表!A:G,7,FALSE)=0,"",VLOOKUP(VLOOKUP(B7055,属性中转表!A:G,7,FALSE),属性中转表!$K$2:$P$21,6,0))&amp;IF(VLOOKUP(B7055,属性中转表!A:G,7,FALSE)&gt;=50,VLOOKUP(A7055,英雄数据表!A:K,9,0),IF(VLOOKUP(B7055,属性中转表!A:G,7,FALSE)&gt;=25,VLOOKUP(A7055,英雄数据表!A:K,5,0),""))</f>
        <v>"atk":300,"hp":5000,"undpspro":100,"pvpdpspro":50,"pvpundpspro":50,"hppro":100</v>
      </c>
      <c r="J7055" s="20" t="str">
        <f>IF(I7055="","",属性中转表!$I$1&amp;(IF(VLOOKUP(B7055,属性中转表!A:G,7,FALSE)=0,0,VLOOKUP(VLOOKUP(B7055,属性中转表!A:G,7,FALSE),属性中转表!$K$2:$P$21,4,0)))+IFERROR(VLOOKUP(A7055,英雄数据表!A:K,IF(武魂!B7055&gt;=50,10,IF(武魂!B7055&gt;=25,6)),0),0))</f>
        <v>,"dpspro":100</v>
      </c>
      <c r="K7055" s="32" t="str">
        <f t="shared" si="465"/>
        <v>"atk":300,"hp":5000,"undpspro":100,"pvpdpspro":50,"pvpundpspro":50,"hppro":100,"dpspro":100</v>
      </c>
      <c r="L7055" s="20" t="str">
        <f>IF(B7055&gt;=50,VLOOKUP(A7055,英雄数据表!A:L,11,FALSE),IF(B7055&gt;=25,VLOOKUP(A7055,英雄数据表!A:L,7,0),""))</f>
        <v>"5205602004"</v>
      </c>
      <c r="M7055" s="20" t="str">
        <f>IFERROR(VLOOKUP(B7055,属性中转表!$K$2:$O$21,5,FALSE),"")</f>
        <v/>
      </c>
      <c r="N7055" s="20" t="str">
        <f>IF(B7055=25,VLOOKUP(A7055,英雄数据表!A:L,8,FALSE),IF(B7055=50,VLOOKUP(A7055,英雄数据表!A:L,12,0),""))</f>
        <v/>
      </c>
    </row>
    <row r="7056" spans="1:14" x14ac:dyDescent="0.3">
      <c r="A7056" s="20">
        <v>52056</v>
      </c>
      <c r="B7056" s="21">
        <f t="shared" si="466"/>
        <v>55</v>
      </c>
      <c r="C7056" s="21">
        <v>5</v>
      </c>
      <c r="D7056" s="21">
        <f>VLOOKUP(A7056,英雄数据表!A:D,4,0)</f>
        <v>5</v>
      </c>
      <c r="E7056" s="20" t="str">
        <f>VLOOKUP(A7056,英雄数据表!A:C,3,0)</f>
        <v>夺魂之镰</v>
      </c>
      <c r="F7056" s="20">
        <f t="shared" si="467"/>
        <v>52056</v>
      </c>
      <c r="G7056" s="20">
        <f t="shared" si="468"/>
        <v>52056</v>
      </c>
      <c r="H7056" s="21" t="str">
        <f>VLOOKUP(B7056,属性中转表!A:F,6,FALSE)</f>
        <v>"hp":210600,"atk":5850</v>
      </c>
      <c r="I7056" s="20" t="str">
        <f>IF(VLOOKUP(B7056,属性中转表!A:G,7,FALSE)=0,"",VLOOKUP(VLOOKUP(B7056,属性中转表!A:G,7,FALSE),属性中转表!$K$2:$P$21,6,0))&amp;IF(VLOOKUP(B7056,属性中转表!A:G,7,FALSE)&gt;=50,VLOOKUP(A7056,英雄数据表!A:K,9,0),IF(VLOOKUP(B7056,属性中转表!A:G,7,FALSE)&gt;=25,VLOOKUP(A7056,英雄数据表!A:K,5,0),""))</f>
        <v>"atk":300,"hp":5000,"undpspro":150,"pvpdpspro":50,"pvpundpspro":50,"hppro":100</v>
      </c>
      <c r="J7056" s="20" t="str">
        <f>IF(I7056="","",属性中转表!$I$1&amp;(IF(VLOOKUP(B7056,属性中转表!A:G,7,FALSE)=0,0,VLOOKUP(VLOOKUP(B7056,属性中转表!A:G,7,FALSE),属性中转表!$K$2:$P$21,4,0)))+IFERROR(VLOOKUP(A7056,英雄数据表!A:K,IF(武魂!B7056&gt;=50,10,IF(武魂!B7056&gt;=25,6)),0),0))</f>
        <v>,"dpspro":100</v>
      </c>
      <c r="K7056" s="32" t="str">
        <f t="shared" si="465"/>
        <v>"atk":300,"hp":5000,"undpspro":150,"pvpdpspro":50,"pvpundpspro":50,"hppro":100,"dpspro":100</v>
      </c>
      <c r="L7056" s="20" t="str">
        <f>IF(B7056&gt;=50,VLOOKUP(A7056,英雄数据表!A:L,11,FALSE),IF(B7056&gt;=25,VLOOKUP(A7056,英雄数据表!A:L,7,0),""))</f>
        <v>"5205602004"</v>
      </c>
      <c r="M7056" s="20" t="str">
        <f>IFERROR(VLOOKUP(B7056,属性中转表!$K$2:$O$21,5,FALSE),"")</f>
        <v>"undpspro":50</v>
      </c>
      <c r="N7056" s="20" t="str">
        <f>IF(B7056=25,VLOOKUP(A7056,英雄数据表!A:L,8,FALSE),IF(B7056=50,VLOOKUP(A7056,英雄数据表!A:L,12,0),""))</f>
        <v/>
      </c>
    </row>
    <row r="7057" spans="1:14" x14ac:dyDescent="0.3">
      <c r="A7057" s="20">
        <v>52056</v>
      </c>
      <c r="B7057" s="21">
        <f t="shared" si="466"/>
        <v>56</v>
      </c>
      <c r="C7057" s="21">
        <v>5</v>
      </c>
      <c r="D7057" s="21">
        <f>VLOOKUP(A7057,英雄数据表!A:D,4,0)</f>
        <v>5</v>
      </c>
      <c r="E7057" s="20" t="str">
        <f>VLOOKUP(A7057,英雄数据表!A:C,3,0)</f>
        <v>夺魂之镰</v>
      </c>
      <c r="F7057" s="20">
        <f t="shared" si="467"/>
        <v>52056</v>
      </c>
      <c r="G7057" s="20">
        <f t="shared" si="468"/>
        <v>52056</v>
      </c>
      <c r="H7057" s="21" t="str">
        <f>VLOOKUP(B7057,属性中转表!A:F,6,FALSE)</f>
        <v>"hp":216000,"atk":6000</v>
      </c>
      <c r="I7057" s="20" t="str">
        <f>IF(VLOOKUP(B7057,属性中转表!A:G,7,FALSE)=0,"",VLOOKUP(VLOOKUP(B7057,属性中转表!A:G,7,FALSE),属性中转表!$K$2:$P$21,6,0))&amp;IF(VLOOKUP(B7057,属性中转表!A:G,7,FALSE)&gt;=50,VLOOKUP(A7057,英雄数据表!A:K,9,0),IF(VLOOKUP(B7057,属性中转表!A:G,7,FALSE)&gt;=25,VLOOKUP(A7057,英雄数据表!A:K,5,0),""))</f>
        <v>"atk":300,"hp":5000,"undpspro":150,"pvpdpspro":50,"pvpundpspro":50,"hppro":100</v>
      </c>
      <c r="J7057" s="20" t="str">
        <f>IF(I7057="","",属性中转表!$I$1&amp;(IF(VLOOKUP(B7057,属性中转表!A:G,7,FALSE)=0,0,VLOOKUP(VLOOKUP(B7057,属性中转表!A:G,7,FALSE),属性中转表!$K$2:$P$21,4,0)))+IFERROR(VLOOKUP(A7057,英雄数据表!A:K,IF(武魂!B7057&gt;=50,10,IF(武魂!B7057&gt;=25,6)),0),0))</f>
        <v>,"dpspro":100</v>
      </c>
      <c r="K7057" s="32" t="str">
        <f t="shared" si="465"/>
        <v>"atk":300,"hp":5000,"undpspro":150,"pvpdpspro":50,"pvpundpspro":50,"hppro":100,"dpspro":100</v>
      </c>
      <c r="L7057" s="20" t="str">
        <f>IF(B7057&gt;=50,VLOOKUP(A7057,英雄数据表!A:L,11,FALSE),IF(B7057&gt;=25,VLOOKUP(A7057,英雄数据表!A:L,7,0),""))</f>
        <v>"5205602004"</v>
      </c>
      <c r="M7057" s="20" t="str">
        <f>IFERROR(VLOOKUP(B7057,属性中转表!$K$2:$O$21,5,FALSE),"")</f>
        <v/>
      </c>
      <c r="N7057" s="20" t="str">
        <f>IF(B7057=25,VLOOKUP(A7057,英雄数据表!A:L,8,FALSE),IF(B7057=50,VLOOKUP(A7057,英雄数据表!A:L,12,0),""))</f>
        <v/>
      </c>
    </row>
    <row r="7058" spans="1:14" x14ac:dyDescent="0.3">
      <c r="A7058" s="20">
        <v>52056</v>
      </c>
      <c r="B7058" s="21">
        <f t="shared" si="466"/>
        <v>57</v>
      </c>
      <c r="C7058" s="21">
        <v>5</v>
      </c>
      <c r="D7058" s="21">
        <f>VLOOKUP(A7058,英雄数据表!A:D,4,0)</f>
        <v>5</v>
      </c>
      <c r="E7058" s="20" t="str">
        <f>VLOOKUP(A7058,英雄数据表!A:C,3,0)</f>
        <v>夺魂之镰</v>
      </c>
      <c r="F7058" s="20">
        <f t="shared" si="467"/>
        <v>52056</v>
      </c>
      <c r="G7058" s="20">
        <f t="shared" si="468"/>
        <v>52056</v>
      </c>
      <c r="H7058" s="21" t="str">
        <f>VLOOKUP(B7058,属性中转表!A:F,6,FALSE)</f>
        <v>"hp":221400,"atk":6150</v>
      </c>
      <c r="I7058" s="20" t="str">
        <f>IF(VLOOKUP(B7058,属性中转表!A:G,7,FALSE)=0,"",VLOOKUP(VLOOKUP(B7058,属性中转表!A:G,7,FALSE),属性中转表!$K$2:$P$21,6,0))&amp;IF(VLOOKUP(B7058,属性中转表!A:G,7,FALSE)&gt;=50,VLOOKUP(A7058,英雄数据表!A:K,9,0),IF(VLOOKUP(B7058,属性中转表!A:G,7,FALSE)&gt;=25,VLOOKUP(A7058,英雄数据表!A:K,5,0),""))</f>
        <v>"atk":300,"hp":5000,"undpspro":150,"pvpdpspro":50,"pvpundpspro":50,"hppro":100</v>
      </c>
      <c r="J7058" s="20" t="str">
        <f>IF(I7058="","",属性中转表!$I$1&amp;(IF(VLOOKUP(B7058,属性中转表!A:G,7,FALSE)=0,0,VLOOKUP(VLOOKUP(B7058,属性中转表!A:G,7,FALSE),属性中转表!$K$2:$P$21,4,0)))+IFERROR(VLOOKUP(A7058,英雄数据表!A:K,IF(武魂!B7058&gt;=50,10,IF(武魂!B7058&gt;=25,6)),0),0))</f>
        <v>,"dpspro":100</v>
      </c>
      <c r="K7058" s="32" t="str">
        <f t="shared" si="465"/>
        <v>"atk":300,"hp":5000,"undpspro":150,"pvpdpspro":50,"pvpundpspro":50,"hppro":100,"dpspro":100</v>
      </c>
      <c r="L7058" s="20" t="str">
        <f>IF(B7058&gt;=50,VLOOKUP(A7058,英雄数据表!A:L,11,FALSE),IF(B7058&gt;=25,VLOOKUP(A7058,英雄数据表!A:L,7,0),""))</f>
        <v>"5205602004"</v>
      </c>
      <c r="M7058" s="20" t="str">
        <f>IFERROR(VLOOKUP(B7058,属性中转表!$K$2:$O$21,5,FALSE),"")</f>
        <v/>
      </c>
      <c r="N7058" s="20" t="str">
        <f>IF(B7058=25,VLOOKUP(A7058,英雄数据表!A:L,8,FALSE),IF(B7058=50,VLOOKUP(A7058,英雄数据表!A:L,12,0),""))</f>
        <v/>
      </c>
    </row>
    <row r="7059" spans="1:14" x14ac:dyDescent="0.3">
      <c r="A7059" s="20">
        <v>52056</v>
      </c>
      <c r="B7059" s="21">
        <f t="shared" si="466"/>
        <v>58</v>
      </c>
      <c r="C7059" s="21">
        <v>5</v>
      </c>
      <c r="D7059" s="21">
        <f>VLOOKUP(A7059,英雄数据表!A:D,4,0)</f>
        <v>5</v>
      </c>
      <c r="E7059" s="20" t="str">
        <f>VLOOKUP(A7059,英雄数据表!A:C,3,0)</f>
        <v>夺魂之镰</v>
      </c>
      <c r="F7059" s="20">
        <f t="shared" si="467"/>
        <v>52056</v>
      </c>
      <c r="G7059" s="20">
        <f t="shared" si="468"/>
        <v>52056</v>
      </c>
      <c r="H7059" s="21" t="str">
        <f>VLOOKUP(B7059,属性中转表!A:F,6,FALSE)</f>
        <v>"hp":226800,"atk":6300</v>
      </c>
      <c r="I7059" s="20" t="str">
        <f>IF(VLOOKUP(B7059,属性中转表!A:G,7,FALSE)=0,"",VLOOKUP(VLOOKUP(B7059,属性中转表!A:G,7,FALSE),属性中转表!$K$2:$P$21,6,0))&amp;IF(VLOOKUP(B7059,属性中转表!A:G,7,FALSE)&gt;=50,VLOOKUP(A7059,英雄数据表!A:K,9,0),IF(VLOOKUP(B7059,属性中转表!A:G,7,FALSE)&gt;=25,VLOOKUP(A7059,英雄数据表!A:K,5,0),""))</f>
        <v>"atk":300,"hp":5000,"undpspro":150,"pvpdpspro":50,"pvpundpspro":50,"hppro":100</v>
      </c>
      <c r="J7059" s="20" t="str">
        <f>IF(I7059="","",属性中转表!$I$1&amp;(IF(VLOOKUP(B7059,属性中转表!A:G,7,FALSE)=0,0,VLOOKUP(VLOOKUP(B7059,属性中转表!A:G,7,FALSE),属性中转表!$K$2:$P$21,4,0)))+IFERROR(VLOOKUP(A7059,英雄数据表!A:K,IF(武魂!B7059&gt;=50,10,IF(武魂!B7059&gt;=25,6)),0),0))</f>
        <v>,"dpspro":100</v>
      </c>
      <c r="K7059" s="32" t="str">
        <f t="shared" si="465"/>
        <v>"atk":300,"hp":5000,"undpspro":150,"pvpdpspro":50,"pvpundpspro":50,"hppro":100,"dpspro":100</v>
      </c>
      <c r="L7059" s="20" t="str">
        <f>IF(B7059&gt;=50,VLOOKUP(A7059,英雄数据表!A:L,11,FALSE),IF(B7059&gt;=25,VLOOKUP(A7059,英雄数据表!A:L,7,0),""))</f>
        <v>"5205602004"</v>
      </c>
      <c r="M7059" s="20" t="str">
        <f>IFERROR(VLOOKUP(B7059,属性中转表!$K$2:$O$21,5,FALSE),"")</f>
        <v/>
      </c>
      <c r="N7059" s="20" t="str">
        <f>IF(B7059=25,VLOOKUP(A7059,英雄数据表!A:L,8,FALSE),IF(B7059=50,VLOOKUP(A7059,英雄数据表!A:L,12,0),""))</f>
        <v/>
      </c>
    </row>
    <row r="7060" spans="1:14" x14ac:dyDescent="0.3">
      <c r="A7060" s="20">
        <v>52056</v>
      </c>
      <c r="B7060" s="21">
        <f t="shared" si="466"/>
        <v>59</v>
      </c>
      <c r="C7060" s="21">
        <v>5</v>
      </c>
      <c r="D7060" s="21">
        <f>VLOOKUP(A7060,英雄数据表!A:D,4,0)</f>
        <v>5</v>
      </c>
      <c r="E7060" s="20" t="str">
        <f>VLOOKUP(A7060,英雄数据表!A:C,3,0)</f>
        <v>夺魂之镰</v>
      </c>
      <c r="F7060" s="20">
        <f t="shared" si="467"/>
        <v>52056</v>
      </c>
      <c r="G7060" s="20">
        <f t="shared" si="468"/>
        <v>52056</v>
      </c>
      <c r="H7060" s="21" t="str">
        <f>VLOOKUP(B7060,属性中转表!A:F,6,FALSE)</f>
        <v>"hp":232200,"atk":6450</v>
      </c>
      <c r="I7060" s="20" t="str">
        <f>IF(VLOOKUP(B7060,属性中转表!A:G,7,FALSE)=0,"",VLOOKUP(VLOOKUP(B7060,属性中转表!A:G,7,FALSE),属性中转表!$K$2:$P$21,6,0))&amp;IF(VLOOKUP(B7060,属性中转表!A:G,7,FALSE)&gt;=50,VLOOKUP(A7060,英雄数据表!A:K,9,0),IF(VLOOKUP(B7060,属性中转表!A:G,7,FALSE)&gt;=25,VLOOKUP(A7060,英雄数据表!A:K,5,0),""))</f>
        <v>"atk":300,"hp":5000,"undpspro":150,"pvpdpspro":50,"pvpundpspro":50,"hppro":100</v>
      </c>
      <c r="J7060" s="20" t="str">
        <f>IF(I7060="","",属性中转表!$I$1&amp;(IF(VLOOKUP(B7060,属性中转表!A:G,7,FALSE)=0,0,VLOOKUP(VLOOKUP(B7060,属性中转表!A:G,7,FALSE),属性中转表!$K$2:$P$21,4,0)))+IFERROR(VLOOKUP(A7060,英雄数据表!A:K,IF(武魂!B7060&gt;=50,10,IF(武魂!B7060&gt;=25,6)),0),0))</f>
        <v>,"dpspro":100</v>
      </c>
      <c r="K7060" s="32" t="str">
        <f t="shared" si="465"/>
        <v>"atk":300,"hp":5000,"undpspro":150,"pvpdpspro":50,"pvpundpspro":50,"hppro":100,"dpspro":100</v>
      </c>
      <c r="L7060" s="20" t="str">
        <f>IF(B7060&gt;=50,VLOOKUP(A7060,英雄数据表!A:L,11,FALSE),IF(B7060&gt;=25,VLOOKUP(A7060,英雄数据表!A:L,7,0),""))</f>
        <v>"5205602004"</v>
      </c>
      <c r="M7060" s="20" t="str">
        <f>IFERROR(VLOOKUP(B7060,属性中转表!$K$2:$O$21,5,FALSE),"")</f>
        <v/>
      </c>
      <c r="N7060" s="20" t="str">
        <f>IF(B7060=25,VLOOKUP(A7060,英雄数据表!A:L,8,FALSE),IF(B7060=50,VLOOKUP(A7060,英雄数据表!A:L,12,0),""))</f>
        <v/>
      </c>
    </row>
    <row r="7061" spans="1:14" x14ac:dyDescent="0.3">
      <c r="A7061" s="20">
        <v>52056</v>
      </c>
      <c r="B7061" s="21">
        <f t="shared" si="466"/>
        <v>60</v>
      </c>
      <c r="C7061" s="21">
        <v>5</v>
      </c>
      <c r="D7061" s="21">
        <f>VLOOKUP(A7061,英雄数据表!A:D,4,0)</f>
        <v>5</v>
      </c>
      <c r="E7061" s="20" t="str">
        <f>VLOOKUP(A7061,英雄数据表!A:C,3,0)</f>
        <v>夺魂之镰</v>
      </c>
      <c r="F7061" s="20">
        <f t="shared" si="467"/>
        <v>52056</v>
      </c>
      <c r="G7061" s="20">
        <f t="shared" si="468"/>
        <v>52056</v>
      </c>
      <c r="H7061" s="21" t="str">
        <f>VLOOKUP(B7061,属性中转表!A:F,6,FALSE)</f>
        <v>"hp":237600,"atk":6600</v>
      </c>
      <c r="I7061" s="20" t="str">
        <f>IF(VLOOKUP(B7061,属性中转表!A:G,7,FALSE)=0,"",VLOOKUP(VLOOKUP(B7061,属性中转表!A:G,7,FALSE),属性中转表!$K$2:$P$21,6,0))&amp;IF(VLOOKUP(B7061,属性中转表!A:G,7,FALSE)&gt;=50,VLOOKUP(A7061,英雄数据表!A:K,9,0),IF(VLOOKUP(B7061,属性中转表!A:G,7,FALSE)&gt;=25,VLOOKUP(A7061,英雄数据表!A:K,5,0),""))</f>
        <v>"atk":300,"hp":5000,"undpspro":150,"pvpdpspro":50,"pvpundpspro":50,"hppro":100</v>
      </c>
      <c r="J7061" s="20" t="str">
        <f>IF(I7061="","",属性中转表!$I$1&amp;(IF(VLOOKUP(B7061,属性中转表!A:G,7,FALSE)=0,0,VLOOKUP(VLOOKUP(B7061,属性中转表!A:G,7,FALSE),属性中转表!$K$2:$P$21,4,0)))+IFERROR(VLOOKUP(A7061,英雄数据表!A:K,IF(武魂!B7061&gt;=50,10,IF(武魂!B7061&gt;=25,6)),0),0))</f>
        <v>,"dpspro":150</v>
      </c>
      <c r="K7061" s="32" t="str">
        <f t="shared" si="465"/>
        <v>"atk":300,"hp":5000,"undpspro":150,"pvpdpspro":50,"pvpundpspro":50,"hppro":100,"dpspro":150</v>
      </c>
      <c r="L7061" s="20" t="str">
        <f>IF(B7061&gt;=50,VLOOKUP(A7061,英雄数据表!A:L,11,FALSE),IF(B7061&gt;=25,VLOOKUP(A7061,英雄数据表!A:L,7,0),""))</f>
        <v>"5205602004"</v>
      </c>
      <c r="M7061" s="20" t="str">
        <f>IFERROR(VLOOKUP(B7061,属性中转表!$K$2:$O$21,5,FALSE),"")</f>
        <v>"dpspro":50</v>
      </c>
      <c r="N7061" s="20" t="str">
        <f>IF(B7061=25,VLOOKUP(A7061,英雄数据表!A:L,8,FALSE),IF(B7061=50,VLOOKUP(A7061,英雄数据表!A:L,12,0),""))</f>
        <v/>
      </c>
    </row>
    <row r="7062" spans="1:14" x14ac:dyDescent="0.3">
      <c r="A7062" s="20">
        <v>52056</v>
      </c>
      <c r="B7062" s="21">
        <f t="shared" si="466"/>
        <v>61</v>
      </c>
      <c r="C7062" s="21">
        <v>5</v>
      </c>
      <c r="D7062" s="21">
        <f>VLOOKUP(A7062,英雄数据表!A:D,4,0)</f>
        <v>5</v>
      </c>
      <c r="E7062" s="20" t="str">
        <f>VLOOKUP(A7062,英雄数据表!A:C,3,0)</f>
        <v>夺魂之镰</v>
      </c>
      <c r="F7062" s="20">
        <f t="shared" si="467"/>
        <v>52056</v>
      </c>
      <c r="G7062" s="20">
        <f t="shared" si="468"/>
        <v>52056</v>
      </c>
      <c r="H7062" s="21" t="str">
        <f>VLOOKUP(B7062,属性中转表!A:F,6,FALSE)</f>
        <v>"hp":243000,"atk":6750</v>
      </c>
      <c r="I7062" s="20" t="str">
        <f>IF(VLOOKUP(B7062,属性中转表!A:G,7,FALSE)=0,"",VLOOKUP(VLOOKUP(B7062,属性中转表!A:G,7,FALSE),属性中转表!$K$2:$P$21,6,0))&amp;IF(VLOOKUP(B7062,属性中转表!A:G,7,FALSE)&gt;=50,VLOOKUP(A7062,英雄数据表!A:K,9,0),IF(VLOOKUP(B7062,属性中转表!A:G,7,FALSE)&gt;=25,VLOOKUP(A7062,英雄数据表!A:K,5,0),""))</f>
        <v>"atk":300,"hp":5000,"undpspro":150,"pvpdpspro":50,"pvpundpspro":50,"hppro":100</v>
      </c>
      <c r="J7062" s="20" t="str">
        <f>IF(I7062="","",属性中转表!$I$1&amp;(IF(VLOOKUP(B7062,属性中转表!A:G,7,FALSE)=0,0,VLOOKUP(VLOOKUP(B7062,属性中转表!A:G,7,FALSE),属性中转表!$K$2:$P$21,4,0)))+IFERROR(VLOOKUP(A7062,英雄数据表!A:K,IF(武魂!B7062&gt;=50,10,IF(武魂!B7062&gt;=25,6)),0),0))</f>
        <v>,"dpspro":150</v>
      </c>
      <c r="K7062" s="32" t="str">
        <f t="shared" si="465"/>
        <v>"atk":300,"hp":5000,"undpspro":150,"pvpdpspro":50,"pvpundpspro":50,"hppro":100,"dpspro":150</v>
      </c>
      <c r="L7062" s="20" t="str">
        <f>IF(B7062&gt;=50,VLOOKUP(A7062,英雄数据表!A:L,11,FALSE),IF(B7062&gt;=25,VLOOKUP(A7062,英雄数据表!A:L,7,0),""))</f>
        <v>"5205602004"</v>
      </c>
      <c r="M7062" s="20" t="str">
        <f>IFERROR(VLOOKUP(B7062,属性中转表!$K$2:$O$21,5,FALSE),"")</f>
        <v/>
      </c>
      <c r="N7062" s="20" t="str">
        <f>IF(B7062=25,VLOOKUP(A7062,英雄数据表!A:L,8,FALSE),IF(B7062=50,VLOOKUP(A7062,英雄数据表!A:L,12,0),""))</f>
        <v/>
      </c>
    </row>
    <row r="7063" spans="1:14" x14ac:dyDescent="0.3">
      <c r="A7063" s="20">
        <v>52056</v>
      </c>
      <c r="B7063" s="21">
        <f t="shared" si="466"/>
        <v>62</v>
      </c>
      <c r="C7063" s="21">
        <v>5</v>
      </c>
      <c r="D7063" s="21">
        <f>VLOOKUP(A7063,英雄数据表!A:D,4,0)</f>
        <v>5</v>
      </c>
      <c r="E7063" s="20" t="str">
        <f>VLOOKUP(A7063,英雄数据表!A:C,3,0)</f>
        <v>夺魂之镰</v>
      </c>
      <c r="F7063" s="20">
        <f t="shared" si="467"/>
        <v>52056</v>
      </c>
      <c r="G7063" s="20">
        <f t="shared" si="468"/>
        <v>52056</v>
      </c>
      <c r="H7063" s="21" t="str">
        <f>VLOOKUP(B7063,属性中转表!A:F,6,FALSE)</f>
        <v>"hp":248400,"atk":6900</v>
      </c>
      <c r="I7063" s="20" t="str">
        <f>IF(VLOOKUP(B7063,属性中转表!A:G,7,FALSE)=0,"",VLOOKUP(VLOOKUP(B7063,属性中转表!A:G,7,FALSE),属性中转表!$K$2:$P$21,6,0))&amp;IF(VLOOKUP(B7063,属性中转表!A:G,7,FALSE)&gt;=50,VLOOKUP(A7063,英雄数据表!A:K,9,0),IF(VLOOKUP(B7063,属性中转表!A:G,7,FALSE)&gt;=25,VLOOKUP(A7063,英雄数据表!A:K,5,0),""))</f>
        <v>"atk":300,"hp":5000,"undpspro":150,"pvpdpspro":50,"pvpundpspro":50,"hppro":100</v>
      </c>
      <c r="J7063" s="20" t="str">
        <f>IF(I7063="","",属性中转表!$I$1&amp;(IF(VLOOKUP(B7063,属性中转表!A:G,7,FALSE)=0,0,VLOOKUP(VLOOKUP(B7063,属性中转表!A:G,7,FALSE),属性中转表!$K$2:$P$21,4,0)))+IFERROR(VLOOKUP(A7063,英雄数据表!A:K,IF(武魂!B7063&gt;=50,10,IF(武魂!B7063&gt;=25,6)),0),0))</f>
        <v>,"dpspro":150</v>
      </c>
      <c r="K7063" s="32" t="str">
        <f t="shared" ref="K7063:K7126" si="469">I7063&amp;J7063</f>
        <v>"atk":300,"hp":5000,"undpspro":150,"pvpdpspro":50,"pvpundpspro":50,"hppro":100,"dpspro":150</v>
      </c>
      <c r="L7063" s="20" t="str">
        <f>IF(B7063&gt;=50,VLOOKUP(A7063,英雄数据表!A:L,11,FALSE),IF(B7063&gt;=25,VLOOKUP(A7063,英雄数据表!A:L,7,0),""))</f>
        <v>"5205602004"</v>
      </c>
      <c r="M7063" s="20" t="str">
        <f>IFERROR(VLOOKUP(B7063,属性中转表!$K$2:$O$21,5,FALSE),"")</f>
        <v/>
      </c>
      <c r="N7063" s="20" t="str">
        <f>IF(B7063=25,VLOOKUP(A7063,英雄数据表!A:L,8,FALSE),IF(B7063=50,VLOOKUP(A7063,英雄数据表!A:L,12,0),""))</f>
        <v/>
      </c>
    </row>
    <row r="7064" spans="1:14" x14ac:dyDescent="0.3">
      <c r="A7064" s="20">
        <v>52056</v>
      </c>
      <c r="B7064" s="21">
        <f t="shared" si="466"/>
        <v>63</v>
      </c>
      <c r="C7064" s="21">
        <v>5</v>
      </c>
      <c r="D7064" s="21">
        <f>VLOOKUP(A7064,英雄数据表!A:D,4,0)</f>
        <v>5</v>
      </c>
      <c r="E7064" s="20" t="str">
        <f>VLOOKUP(A7064,英雄数据表!A:C,3,0)</f>
        <v>夺魂之镰</v>
      </c>
      <c r="F7064" s="20">
        <f t="shared" si="467"/>
        <v>52056</v>
      </c>
      <c r="G7064" s="20">
        <f t="shared" si="468"/>
        <v>52056</v>
      </c>
      <c r="H7064" s="21" t="str">
        <f>VLOOKUP(B7064,属性中转表!A:F,6,FALSE)</f>
        <v>"hp":253800,"atk":7050</v>
      </c>
      <c r="I7064" s="20" t="str">
        <f>IF(VLOOKUP(B7064,属性中转表!A:G,7,FALSE)=0,"",VLOOKUP(VLOOKUP(B7064,属性中转表!A:G,7,FALSE),属性中转表!$K$2:$P$21,6,0))&amp;IF(VLOOKUP(B7064,属性中转表!A:G,7,FALSE)&gt;=50,VLOOKUP(A7064,英雄数据表!A:K,9,0),IF(VLOOKUP(B7064,属性中转表!A:G,7,FALSE)&gt;=25,VLOOKUP(A7064,英雄数据表!A:K,5,0),""))</f>
        <v>"atk":300,"hp":5000,"undpspro":150,"pvpdpspro":50,"pvpundpspro":50,"hppro":100</v>
      </c>
      <c r="J7064" s="20" t="str">
        <f>IF(I7064="","",属性中转表!$I$1&amp;(IF(VLOOKUP(B7064,属性中转表!A:G,7,FALSE)=0,0,VLOOKUP(VLOOKUP(B7064,属性中转表!A:G,7,FALSE),属性中转表!$K$2:$P$21,4,0)))+IFERROR(VLOOKUP(A7064,英雄数据表!A:K,IF(武魂!B7064&gt;=50,10,IF(武魂!B7064&gt;=25,6)),0),0))</f>
        <v>,"dpspro":150</v>
      </c>
      <c r="K7064" s="32" t="str">
        <f t="shared" si="469"/>
        <v>"atk":300,"hp":5000,"undpspro":150,"pvpdpspro":50,"pvpundpspro":50,"hppro":100,"dpspro":150</v>
      </c>
      <c r="L7064" s="20" t="str">
        <f>IF(B7064&gt;=50,VLOOKUP(A7064,英雄数据表!A:L,11,FALSE),IF(B7064&gt;=25,VLOOKUP(A7064,英雄数据表!A:L,7,0),""))</f>
        <v>"5205602004"</v>
      </c>
      <c r="M7064" s="20" t="str">
        <f>IFERROR(VLOOKUP(B7064,属性中转表!$K$2:$O$21,5,FALSE),"")</f>
        <v/>
      </c>
      <c r="N7064" s="20" t="str">
        <f>IF(B7064=25,VLOOKUP(A7064,英雄数据表!A:L,8,FALSE),IF(B7064=50,VLOOKUP(A7064,英雄数据表!A:L,12,0),""))</f>
        <v/>
      </c>
    </row>
    <row r="7065" spans="1:14" x14ac:dyDescent="0.3">
      <c r="A7065" s="20">
        <v>52056</v>
      </c>
      <c r="B7065" s="21">
        <f t="shared" si="466"/>
        <v>64</v>
      </c>
      <c r="C7065" s="21">
        <v>5</v>
      </c>
      <c r="D7065" s="21">
        <f>VLOOKUP(A7065,英雄数据表!A:D,4,0)</f>
        <v>5</v>
      </c>
      <c r="E7065" s="20" t="str">
        <f>VLOOKUP(A7065,英雄数据表!A:C,3,0)</f>
        <v>夺魂之镰</v>
      </c>
      <c r="F7065" s="20">
        <f t="shared" si="467"/>
        <v>52056</v>
      </c>
      <c r="G7065" s="20">
        <f t="shared" si="468"/>
        <v>52056</v>
      </c>
      <c r="H7065" s="21" t="str">
        <f>VLOOKUP(B7065,属性中转表!A:F,6,FALSE)</f>
        <v>"hp":259200,"atk":7200</v>
      </c>
      <c r="I7065" s="20" t="str">
        <f>IF(VLOOKUP(B7065,属性中转表!A:G,7,FALSE)=0,"",VLOOKUP(VLOOKUP(B7065,属性中转表!A:G,7,FALSE),属性中转表!$K$2:$P$21,6,0))&amp;IF(VLOOKUP(B7065,属性中转表!A:G,7,FALSE)&gt;=50,VLOOKUP(A7065,英雄数据表!A:K,9,0),IF(VLOOKUP(B7065,属性中转表!A:G,7,FALSE)&gt;=25,VLOOKUP(A7065,英雄数据表!A:K,5,0),""))</f>
        <v>"atk":300,"hp":5000,"undpspro":150,"pvpdpspro":50,"pvpundpspro":50,"hppro":100</v>
      </c>
      <c r="J7065" s="20" t="str">
        <f>IF(I7065="","",属性中转表!$I$1&amp;(IF(VLOOKUP(B7065,属性中转表!A:G,7,FALSE)=0,0,VLOOKUP(VLOOKUP(B7065,属性中转表!A:G,7,FALSE),属性中转表!$K$2:$P$21,4,0)))+IFERROR(VLOOKUP(A7065,英雄数据表!A:K,IF(武魂!B7065&gt;=50,10,IF(武魂!B7065&gt;=25,6)),0),0))</f>
        <v>,"dpspro":150</v>
      </c>
      <c r="K7065" s="32" t="str">
        <f t="shared" si="469"/>
        <v>"atk":300,"hp":5000,"undpspro":150,"pvpdpspro":50,"pvpundpspro":50,"hppro":100,"dpspro":150</v>
      </c>
      <c r="L7065" s="20" t="str">
        <f>IF(B7065&gt;=50,VLOOKUP(A7065,英雄数据表!A:L,11,FALSE),IF(B7065&gt;=25,VLOOKUP(A7065,英雄数据表!A:L,7,0),""))</f>
        <v>"5205602004"</v>
      </c>
      <c r="M7065" s="20" t="str">
        <f>IFERROR(VLOOKUP(B7065,属性中转表!$K$2:$O$21,5,FALSE),"")</f>
        <v/>
      </c>
      <c r="N7065" s="20" t="str">
        <f>IF(B7065=25,VLOOKUP(A7065,英雄数据表!A:L,8,FALSE),IF(B7065=50,VLOOKUP(A7065,英雄数据表!A:L,12,0),""))</f>
        <v/>
      </c>
    </row>
    <row r="7066" spans="1:14" x14ac:dyDescent="0.3">
      <c r="A7066" s="20">
        <v>52056</v>
      </c>
      <c r="B7066" s="21">
        <f t="shared" si="466"/>
        <v>65</v>
      </c>
      <c r="C7066" s="21">
        <v>5</v>
      </c>
      <c r="D7066" s="21">
        <f>VLOOKUP(A7066,英雄数据表!A:D,4,0)</f>
        <v>5</v>
      </c>
      <c r="E7066" s="20" t="str">
        <f>VLOOKUP(A7066,英雄数据表!A:C,3,0)</f>
        <v>夺魂之镰</v>
      </c>
      <c r="F7066" s="20">
        <f t="shared" si="467"/>
        <v>52056</v>
      </c>
      <c r="G7066" s="20">
        <f t="shared" si="468"/>
        <v>52056</v>
      </c>
      <c r="H7066" s="21" t="str">
        <f>VLOOKUP(B7066,属性中转表!A:F,6,FALSE)</f>
        <v>"hp":264600,"atk":7350</v>
      </c>
      <c r="I7066" s="20" t="str">
        <f>IF(VLOOKUP(B7066,属性中转表!A:G,7,FALSE)=0,"",VLOOKUP(VLOOKUP(B7066,属性中转表!A:G,7,FALSE),属性中转表!$K$2:$P$21,6,0))&amp;IF(VLOOKUP(B7066,属性中转表!A:G,7,FALSE)&gt;=50,VLOOKUP(A7066,英雄数据表!A:K,9,0),IF(VLOOKUP(B7066,属性中转表!A:G,7,FALSE)&gt;=25,VLOOKUP(A7066,英雄数据表!A:K,5,0),""))</f>
        <v>"atk":300,"hp":5000,"undpspro":150,"pvpdpspro":100,"pvpundpspro":50,"hppro":100</v>
      </c>
      <c r="J7066" s="20" t="str">
        <f>IF(I7066="","",属性中转表!$I$1&amp;(IF(VLOOKUP(B7066,属性中转表!A:G,7,FALSE)=0,0,VLOOKUP(VLOOKUP(B7066,属性中转表!A:G,7,FALSE),属性中转表!$K$2:$P$21,4,0)))+IFERROR(VLOOKUP(A7066,英雄数据表!A:K,IF(武魂!B7066&gt;=50,10,IF(武魂!B7066&gt;=25,6)),0),0))</f>
        <v>,"dpspro":150</v>
      </c>
      <c r="K7066" s="32" t="str">
        <f t="shared" si="469"/>
        <v>"atk":300,"hp":5000,"undpspro":150,"pvpdpspro":100,"pvpundpspro":50,"hppro":100,"dpspro":150</v>
      </c>
      <c r="L7066" s="20" t="str">
        <f>IF(B7066&gt;=50,VLOOKUP(A7066,英雄数据表!A:L,11,FALSE),IF(B7066&gt;=25,VLOOKUP(A7066,英雄数据表!A:L,7,0),""))</f>
        <v>"5205602004"</v>
      </c>
      <c r="M7066" s="20" t="str">
        <f>IFERROR(VLOOKUP(B7066,属性中转表!$K$2:$O$21,5,FALSE),"")</f>
        <v>"pvpdpspro":50</v>
      </c>
      <c r="N7066" s="20" t="str">
        <f>IF(B7066=25,VLOOKUP(A7066,英雄数据表!A:L,8,FALSE),IF(B7066=50,VLOOKUP(A7066,英雄数据表!A:L,12,0),""))</f>
        <v/>
      </c>
    </row>
    <row r="7067" spans="1:14" x14ac:dyDescent="0.3">
      <c r="A7067" s="20">
        <v>52056</v>
      </c>
      <c r="B7067" s="21">
        <f t="shared" si="466"/>
        <v>66</v>
      </c>
      <c r="C7067" s="21">
        <v>5</v>
      </c>
      <c r="D7067" s="21">
        <f>VLOOKUP(A7067,英雄数据表!A:D,4,0)</f>
        <v>5</v>
      </c>
      <c r="E7067" s="20" t="str">
        <f>VLOOKUP(A7067,英雄数据表!A:C,3,0)</f>
        <v>夺魂之镰</v>
      </c>
      <c r="F7067" s="20">
        <f t="shared" si="467"/>
        <v>52056</v>
      </c>
      <c r="G7067" s="20">
        <f t="shared" si="468"/>
        <v>52056</v>
      </c>
      <c r="H7067" s="21" t="str">
        <f>VLOOKUP(B7067,属性中转表!A:F,6,FALSE)</f>
        <v>"hp":270000,"atk":7500</v>
      </c>
      <c r="I7067" s="20" t="str">
        <f>IF(VLOOKUP(B7067,属性中转表!A:G,7,FALSE)=0,"",VLOOKUP(VLOOKUP(B7067,属性中转表!A:G,7,FALSE),属性中转表!$K$2:$P$21,6,0))&amp;IF(VLOOKUP(B7067,属性中转表!A:G,7,FALSE)&gt;=50,VLOOKUP(A7067,英雄数据表!A:K,9,0),IF(VLOOKUP(B7067,属性中转表!A:G,7,FALSE)&gt;=25,VLOOKUP(A7067,英雄数据表!A:K,5,0),""))</f>
        <v>"atk":300,"hp":5000,"undpspro":150,"pvpdpspro":100,"pvpundpspro":50,"hppro":100</v>
      </c>
      <c r="J7067" s="20" t="str">
        <f>IF(I7067="","",属性中转表!$I$1&amp;(IF(VLOOKUP(B7067,属性中转表!A:G,7,FALSE)=0,0,VLOOKUP(VLOOKUP(B7067,属性中转表!A:G,7,FALSE),属性中转表!$K$2:$P$21,4,0)))+IFERROR(VLOOKUP(A7067,英雄数据表!A:K,IF(武魂!B7067&gt;=50,10,IF(武魂!B7067&gt;=25,6)),0),0))</f>
        <v>,"dpspro":150</v>
      </c>
      <c r="K7067" s="32" t="str">
        <f t="shared" si="469"/>
        <v>"atk":300,"hp":5000,"undpspro":150,"pvpdpspro":100,"pvpundpspro":50,"hppro":100,"dpspro":150</v>
      </c>
      <c r="L7067" s="20" t="str">
        <f>IF(B7067&gt;=50,VLOOKUP(A7067,英雄数据表!A:L,11,FALSE),IF(B7067&gt;=25,VLOOKUP(A7067,英雄数据表!A:L,7,0),""))</f>
        <v>"5205602004"</v>
      </c>
      <c r="M7067" s="20" t="str">
        <f>IFERROR(VLOOKUP(B7067,属性中转表!$K$2:$O$21,5,FALSE),"")</f>
        <v/>
      </c>
      <c r="N7067" s="20" t="str">
        <f>IF(B7067=25,VLOOKUP(A7067,英雄数据表!A:L,8,FALSE),IF(B7067=50,VLOOKUP(A7067,英雄数据表!A:L,12,0),""))</f>
        <v/>
      </c>
    </row>
    <row r="7068" spans="1:14" x14ac:dyDescent="0.3">
      <c r="A7068" s="20">
        <v>52056</v>
      </c>
      <c r="B7068" s="21">
        <f t="shared" si="466"/>
        <v>67</v>
      </c>
      <c r="C7068" s="21">
        <v>5</v>
      </c>
      <c r="D7068" s="21">
        <f>VLOOKUP(A7068,英雄数据表!A:D,4,0)</f>
        <v>5</v>
      </c>
      <c r="E7068" s="20" t="str">
        <f>VLOOKUP(A7068,英雄数据表!A:C,3,0)</f>
        <v>夺魂之镰</v>
      </c>
      <c r="F7068" s="20">
        <f t="shared" si="467"/>
        <v>52056</v>
      </c>
      <c r="G7068" s="20">
        <f t="shared" si="468"/>
        <v>52056</v>
      </c>
      <c r="H7068" s="21" t="str">
        <f>VLOOKUP(B7068,属性中转表!A:F,6,FALSE)</f>
        <v>"hp":275400,"atk":7650</v>
      </c>
      <c r="I7068" s="20" t="str">
        <f>IF(VLOOKUP(B7068,属性中转表!A:G,7,FALSE)=0,"",VLOOKUP(VLOOKUP(B7068,属性中转表!A:G,7,FALSE),属性中转表!$K$2:$P$21,6,0))&amp;IF(VLOOKUP(B7068,属性中转表!A:G,7,FALSE)&gt;=50,VLOOKUP(A7068,英雄数据表!A:K,9,0),IF(VLOOKUP(B7068,属性中转表!A:G,7,FALSE)&gt;=25,VLOOKUP(A7068,英雄数据表!A:K,5,0),""))</f>
        <v>"atk":300,"hp":5000,"undpspro":150,"pvpdpspro":100,"pvpundpspro":50,"hppro":100</v>
      </c>
      <c r="J7068" s="20" t="str">
        <f>IF(I7068="","",属性中转表!$I$1&amp;(IF(VLOOKUP(B7068,属性中转表!A:G,7,FALSE)=0,0,VLOOKUP(VLOOKUP(B7068,属性中转表!A:G,7,FALSE),属性中转表!$K$2:$P$21,4,0)))+IFERROR(VLOOKUP(A7068,英雄数据表!A:K,IF(武魂!B7068&gt;=50,10,IF(武魂!B7068&gt;=25,6)),0),0))</f>
        <v>,"dpspro":150</v>
      </c>
      <c r="K7068" s="32" t="str">
        <f t="shared" si="469"/>
        <v>"atk":300,"hp":5000,"undpspro":150,"pvpdpspro":100,"pvpundpspro":50,"hppro":100,"dpspro":150</v>
      </c>
      <c r="L7068" s="20" t="str">
        <f>IF(B7068&gt;=50,VLOOKUP(A7068,英雄数据表!A:L,11,FALSE),IF(B7068&gt;=25,VLOOKUP(A7068,英雄数据表!A:L,7,0),""))</f>
        <v>"5205602004"</v>
      </c>
      <c r="M7068" s="20" t="str">
        <f>IFERROR(VLOOKUP(B7068,属性中转表!$K$2:$O$21,5,FALSE),"")</f>
        <v/>
      </c>
      <c r="N7068" s="20" t="str">
        <f>IF(B7068=25,VLOOKUP(A7068,英雄数据表!A:L,8,FALSE),IF(B7068=50,VLOOKUP(A7068,英雄数据表!A:L,12,0),""))</f>
        <v/>
      </c>
    </row>
    <row r="7069" spans="1:14" x14ac:dyDescent="0.3">
      <c r="A7069" s="20">
        <v>52056</v>
      </c>
      <c r="B7069" s="21">
        <f t="shared" si="466"/>
        <v>68</v>
      </c>
      <c r="C7069" s="21">
        <v>5</v>
      </c>
      <c r="D7069" s="21">
        <f>VLOOKUP(A7069,英雄数据表!A:D,4,0)</f>
        <v>5</v>
      </c>
      <c r="E7069" s="20" t="str">
        <f>VLOOKUP(A7069,英雄数据表!A:C,3,0)</f>
        <v>夺魂之镰</v>
      </c>
      <c r="F7069" s="20">
        <f t="shared" si="467"/>
        <v>52056</v>
      </c>
      <c r="G7069" s="20">
        <f t="shared" si="468"/>
        <v>52056</v>
      </c>
      <c r="H7069" s="21" t="str">
        <f>VLOOKUP(B7069,属性中转表!A:F,6,FALSE)</f>
        <v>"hp":280800,"atk":7800</v>
      </c>
      <c r="I7069" s="20" t="str">
        <f>IF(VLOOKUP(B7069,属性中转表!A:G,7,FALSE)=0,"",VLOOKUP(VLOOKUP(B7069,属性中转表!A:G,7,FALSE),属性中转表!$K$2:$P$21,6,0))&amp;IF(VLOOKUP(B7069,属性中转表!A:G,7,FALSE)&gt;=50,VLOOKUP(A7069,英雄数据表!A:K,9,0),IF(VLOOKUP(B7069,属性中转表!A:G,7,FALSE)&gt;=25,VLOOKUP(A7069,英雄数据表!A:K,5,0),""))</f>
        <v>"atk":300,"hp":5000,"undpspro":150,"pvpdpspro":100,"pvpundpspro":50,"hppro":100</v>
      </c>
      <c r="J7069" s="20" t="str">
        <f>IF(I7069="","",属性中转表!$I$1&amp;(IF(VLOOKUP(B7069,属性中转表!A:G,7,FALSE)=0,0,VLOOKUP(VLOOKUP(B7069,属性中转表!A:G,7,FALSE),属性中转表!$K$2:$P$21,4,0)))+IFERROR(VLOOKUP(A7069,英雄数据表!A:K,IF(武魂!B7069&gt;=50,10,IF(武魂!B7069&gt;=25,6)),0),0))</f>
        <v>,"dpspro":150</v>
      </c>
      <c r="K7069" s="32" t="str">
        <f t="shared" si="469"/>
        <v>"atk":300,"hp":5000,"undpspro":150,"pvpdpspro":100,"pvpundpspro":50,"hppro":100,"dpspro":150</v>
      </c>
      <c r="L7069" s="20" t="str">
        <f>IF(B7069&gt;=50,VLOOKUP(A7069,英雄数据表!A:L,11,FALSE),IF(B7069&gt;=25,VLOOKUP(A7069,英雄数据表!A:L,7,0),""))</f>
        <v>"5205602004"</v>
      </c>
      <c r="M7069" s="20" t="str">
        <f>IFERROR(VLOOKUP(B7069,属性中转表!$K$2:$O$21,5,FALSE),"")</f>
        <v/>
      </c>
      <c r="N7069" s="20" t="str">
        <f>IF(B7069=25,VLOOKUP(A7069,英雄数据表!A:L,8,FALSE),IF(B7069=50,VLOOKUP(A7069,英雄数据表!A:L,12,0),""))</f>
        <v/>
      </c>
    </row>
    <row r="7070" spans="1:14" x14ac:dyDescent="0.3">
      <c r="A7070" s="20">
        <v>52056</v>
      </c>
      <c r="B7070" s="21">
        <f t="shared" si="466"/>
        <v>69</v>
      </c>
      <c r="C7070" s="21">
        <v>5</v>
      </c>
      <c r="D7070" s="21">
        <f>VLOOKUP(A7070,英雄数据表!A:D,4,0)</f>
        <v>5</v>
      </c>
      <c r="E7070" s="20" t="str">
        <f>VLOOKUP(A7070,英雄数据表!A:C,3,0)</f>
        <v>夺魂之镰</v>
      </c>
      <c r="F7070" s="20">
        <f t="shared" si="467"/>
        <v>52056</v>
      </c>
      <c r="G7070" s="20">
        <f t="shared" si="468"/>
        <v>52056</v>
      </c>
      <c r="H7070" s="21" t="str">
        <f>VLOOKUP(B7070,属性中转表!A:F,6,FALSE)</f>
        <v>"hp":286200,"atk":7950</v>
      </c>
      <c r="I7070" s="20" t="str">
        <f>IF(VLOOKUP(B7070,属性中转表!A:G,7,FALSE)=0,"",VLOOKUP(VLOOKUP(B7070,属性中转表!A:G,7,FALSE),属性中转表!$K$2:$P$21,6,0))&amp;IF(VLOOKUP(B7070,属性中转表!A:G,7,FALSE)&gt;=50,VLOOKUP(A7070,英雄数据表!A:K,9,0),IF(VLOOKUP(B7070,属性中转表!A:G,7,FALSE)&gt;=25,VLOOKUP(A7070,英雄数据表!A:K,5,0),""))</f>
        <v>"atk":300,"hp":5000,"undpspro":150,"pvpdpspro":100,"pvpundpspro":50,"hppro":100</v>
      </c>
      <c r="J7070" s="20" t="str">
        <f>IF(I7070="","",属性中转表!$I$1&amp;(IF(VLOOKUP(B7070,属性中转表!A:G,7,FALSE)=0,0,VLOOKUP(VLOOKUP(B7070,属性中转表!A:G,7,FALSE),属性中转表!$K$2:$P$21,4,0)))+IFERROR(VLOOKUP(A7070,英雄数据表!A:K,IF(武魂!B7070&gt;=50,10,IF(武魂!B7070&gt;=25,6)),0),0))</f>
        <v>,"dpspro":150</v>
      </c>
      <c r="K7070" s="32" t="str">
        <f t="shared" si="469"/>
        <v>"atk":300,"hp":5000,"undpspro":150,"pvpdpspro":100,"pvpundpspro":50,"hppro":100,"dpspro":150</v>
      </c>
      <c r="L7070" s="20" t="str">
        <f>IF(B7070&gt;=50,VLOOKUP(A7070,英雄数据表!A:L,11,FALSE),IF(B7070&gt;=25,VLOOKUP(A7070,英雄数据表!A:L,7,0),""))</f>
        <v>"5205602004"</v>
      </c>
      <c r="M7070" s="20" t="str">
        <f>IFERROR(VLOOKUP(B7070,属性中转表!$K$2:$O$21,5,FALSE),"")</f>
        <v/>
      </c>
      <c r="N7070" s="20" t="str">
        <f>IF(B7070=25,VLOOKUP(A7070,英雄数据表!A:L,8,FALSE),IF(B7070=50,VLOOKUP(A7070,英雄数据表!A:L,12,0),""))</f>
        <v/>
      </c>
    </row>
    <row r="7071" spans="1:14" x14ac:dyDescent="0.3">
      <c r="A7071" s="20">
        <v>52056</v>
      </c>
      <c r="B7071" s="21">
        <f t="shared" si="466"/>
        <v>70</v>
      </c>
      <c r="C7071" s="21">
        <v>5</v>
      </c>
      <c r="D7071" s="21">
        <f>VLOOKUP(A7071,英雄数据表!A:D,4,0)</f>
        <v>5</v>
      </c>
      <c r="E7071" s="20" t="str">
        <f>VLOOKUP(A7071,英雄数据表!A:C,3,0)</f>
        <v>夺魂之镰</v>
      </c>
      <c r="F7071" s="20">
        <f t="shared" si="467"/>
        <v>52056</v>
      </c>
      <c r="G7071" s="20">
        <f t="shared" si="468"/>
        <v>52056</v>
      </c>
      <c r="H7071" s="21" t="str">
        <f>VLOOKUP(B7071,属性中转表!A:F,6,FALSE)</f>
        <v>"hp":291600,"atk":8100</v>
      </c>
      <c r="I7071" s="20" t="str">
        <f>IF(VLOOKUP(B7071,属性中转表!A:G,7,FALSE)=0,"",VLOOKUP(VLOOKUP(B7071,属性中转表!A:G,7,FALSE),属性中转表!$K$2:$P$21,6,0))&amp;IF(VLOOKUP(B7071,属性中转表!A:G,7,FALSE)&gt;=50,VLOOKUP(A7071,英雄数据表!A:K,9,0),IF(VLOOKUP(B7071,属性中转表!A:G,7,FALSE)&gt;=25,VLOOKUP(A7071,英雄数据表!A:K,5,0),""))</f>
        <v>"atk":300,"hp":5000,"undpspro":150,"pvpdpspro":100,"pvpundpspro":100,"hppro":100</v>
      </c>
      <c r="J7071" s="20" t="str">
        <f>IF(I7071="","",属性中转表!$I$1&amp;(IF(VLOOKUP(B7071,属性中转表!A:G,7,FALSE)=0,0,VLOOKUP(VLOOKUP(B7071,属性中转表!A:G,7,FALSE),属性中转表!$K$2:$P$21,4,0)))+IFERROR(VLOOKUP(A7071,英雄数据表!A:K,IF(武魂!B7071&gt;=50,10,IF(武魂!B7071&gt;=25,6)),0),0))</f>
        <v>,"dpspro":150</v>
      </c>
      <c r="K7071" s="32" t="str">
        <f t="shared" si="469"/>
        <v>"atk":300,"hp":5000,"undpspro":150,"pvpdpspro":100,"pvpundpspro":100,"hppro":100,"dpspro":150</v>
      </c>
      <c r="L7071" s="20" t="str">
        <f>IF(B7071&gt;=50,VLOOKUP(A7071,英雄数据表!A:L,11,FALSE),IF(B7071&gt;=25,VLOOKUP(A7071,英雄数据表!A:L,7,0),""))</f>
        <v>"5205602004"</v>
      </c>
      <c r="M7071" s="20" t="str">
        <f>IFERROR(VLOOKUP(B7071,属性中转表!$K$2:$O$21,5,FALSE),"")</f>
        <v>"pvpundpspro":50</v>
      </c>
      <c r="N7071" s="20" t="str">
        <f>IF(B7071=25,VLOOKUP(A7071,英雄数据表!A:L,8,FALSE),IF(B7071=50,VLOOKUP(A7071,英雄数据表!A:L,12,0),""))</f>
        <v/>
      </c>
    </row>
    <row r="7072" spans="1:14" x14ac:dyDescent="0.3">
      <c r="A7072" s="20">
        <v>52056</v>
      </c>
      <c r="B7072" s="21">
        <f t="shared" si="466"/>
        <v>71</v>
      </c>
      <c r="C7072" s="21">
        <v>5</v>
      </c>
      <c r="D7072" s="21">
        <f>VLOOKUP(A7072,英雄数据表!A:D,4,0)</f>
        <v>5</v>
      </c>
      <c r="E7072" s="20" t="str">
        <f>VLOOKUP(A7072,英雄数据表!A:C,3,0)</f>
        <v>夺魂之镰</v>
      </c>
      <c r="F7072" s="20">
        <f t="shared" si="467"/>
        <v>52056</v>
      </c>
      <c r="G7072" s="20">
        <f t="shared" si="468"/>
        <v>52056</v>
      </c>
      <c r="H7072" s="21" t="str">
        <f>VLOOKUP(B7072,属性中转表!A:F,6,FALSE)</f>
        <v>"hp":297000,"atk":8250</v>
      </c>
      <c r="I7072" s="20" t="str">
        <f>IF(VLOOKUP(B7072,属性中转表!A:G,7,FALSE)=0,"",VLOOKUP(VLOOKUP(B7072,属性中转表!A:G,7,FALSE),属性中转表!$K$2:$P$21,6,0))&amp;IF(VLOOKUP(B7072,属性中转表!A:G,7,FALSE)&gt;=50,VLOOKUP(A7072,英雄数据表!A:K,9,0),IF(VLOOKUP(B7072,属性中转表!A:G,7,FALSE)&gt;=25,VLOOKUP(A7072,英雄数据表!A:K,5,0),""))</f>
        <v>"atk":300,"hp":5000,"undpspro":150,"pvpdpspro":100,"pvpundpspro":100,"hppro":100</v>
      </c>
      <c r="J7072" s="20" t="str">
        <f>IF(I7072="","",属性中转表!$I$1&amp;(IF(VLOOKUP(B7072,属性中转表!A:G,7,FALSE)=0,0,VLOOKUP(VLOOKUP(B7072,属性中转表!A:G,7,FALSE),属性中转表!$K$2:$P$21,4,0)))+IFERROR(VLOOKUP(A7072,英雄数据表!A:K,IF(武魂!B7072&gt;=50,10,IF(武魂!B7072&gt;=25,6)),0),0))</f>
        <v>,"dpspro":150</v>
      </c>
      <c r="K7072" s="32" t="str">
        <f t="shared" si="469"/>
        <v>"atk":300,"hp":5000,"undpspro":150,"pvpdpspro":100,"pvpundpspro":100,"hppro":100,"dpspro":150</v>
      </c>
      <c r="L7072" s="20" t="str">
        <f>IF(B7072&gt;=50,VLOOKUP(A7072,英雄数据表!A:L,11,FALSE),IF(B7072&gt;=25,VLOOKUP(A7072,英雄数据表!A:L,7,0),""))</f>
        <v>"5205602004"</v>
      </c>
      <c r="M7072" s="20" t="str">
        <f>IFERROR(VLOOKUP(B7072,属性中转表!$K$2:$O$21,5,FALSE),"")</f>
        <v/>
      </c>
      <c r="N7072" s="20" t="str">
        <f>IF(B7072=25,VLOOKUP(A7072,英雄数据表!A:L,8,FALSE),IF(B7072=50,VLOOKUP(A7072,英雄数据表!A:L,12,0),""))</f>
        <v/>
      </c>
    </row>
    <row r="7073" spans="1:14" x14ac:dyDescent="0.3">
      <c r="A7073" s="20">
        <v>52056</v>
      </c>
      <c r="B7073" s="21">
        <f t="shared" si="466"/>
        <v>72</v>
      </c>
      <c r="C7073" s="21">
        <v>5</v>
      </c>
      <c r="D7073" s="21">
        <f>VLOOKUP(A7073,英雄数据表!A:D,4,0)</f>
        <v>5</v>
      </c>
      <c r="E7073" s="20" t="str">
        <f>VLOOKUP(A7073,英雄数据表!A:C,3,0)</f>
        <v>夺魂之镰</v>
      </c>
      <c r="F7073" s="20">
        <f t="shared" si="467"/>
        <v>52056</v>
      </c>
      <c r="G7073" s="20">
        <f t="shared" si="468"/>
        <v>52056</v>
      </c>
      <c r="H7073" s="21" t="str">
        <f>VLOOKUP(B7073,属性中转表!A:F,6,FALSE)</f>
        <v>"hp":302400,"atk":8400</v>
      </c>
      <c r="I7073" s="20" t="str">
        <f>IF(VLOOKUP(B7073,属性中转表!A:G,7,FALSE)=0,"",VLOOKUP(VLOOKUP(B7073,属性中转表!A:G,7,FALSE),属性中转表!$K$2:$P$21,6,0))&amp;IF(VLOOKUP(B7073,属性中转表!A:G,7,FALSE)&gt;=50,VLOOKUP(A7073,英雄数据表!A:K,9,0),IF(VLOOKUP(B7073,属性中转表!A:G,7,FALSE)&gt;=25,VLOOKUP(A7073,英雄数据表!A:K,5,0),""))</f>
        <v>"atk":300,"hp":5000,"undpspro":150,"pvpdpspro":100,"pvpundpspro":100,"hppro":100</v>
      </c>
      <c r="J7073" s="20" t="str">
        <f>IF(I7073="","",属性中转表!$I$1&amp;(IF(VLOOKUP(B7073,属性中转表!A:G,7,FALSE)=0,0,VLOOKUP(VLOOKUP(B7073,属性中转表!A:G,7,FALSE),属性中转表!$K$2:$P$21,4,0)))+IFERROR(VLOOKUP(A7073,英雄数据表!A:K,IF(武魂!B7073&gt;=50,10,IF(武魂!B7073&gt;=25,6)),0),0))</f>
        <v>,"dpspro":150</v>
      </c>
      <c r="K7073" s="32" t="str">
        <f t="shared" si="469"/>
        <v>"atk":300,"hp":5000,"undpspro":150,"pvpdpspro":100,"pvpundpspro":100,"hppro":100,"dpspro":150</v>
      </c>
      <c r="L7073" s="20" t="str">
        <f>IF(B7073&gt;=50,VLOOKUP(A7073,英雄数据表!A:L,11,FALSE),IF(B7073&gt;=25,VLOOKUP(A7073,英雄数据表!A:L,7,0),""))</f>
        <v>"5205602004"</v>
      </c>
      <c r="M7073" s="20" t="str">
        <f>IFERROR(VLOOKUP(B7073,属性中转表!$K$2:$O$21,5,FALSE),"")</f>
        <v/>
      </c>
      <c r="N7073" s="20" t="str">
        <f>IF(B7073=25,VLOOKUP(A7073,英雄数据表!A:L,8,FALSE),IF(B7073=50,VLOOKUP(A7073,英雄数据表!A:L,12,0),""))</f>
        <v/>
      </c>
    </row>
    <row r="7074" spans="1:14" x14ac:dyDescent="0.3">
      <c r="A7074" s="20">
        <v>52056</v>
      </c>
      <c r="B7074" s="21">
        <f t="shared" si="466"/>
        <v>73</v>
      </c>
      <c r="C7074" s="21">
        <v>5</v>
      </c>
      <c r="D7074" s="21">
        <f>VLOOKUP(A7074,英雄数据表!A:D,4,0)</f>
        <v>5</v>
      </c>
      <c r="E7074" s="20" t="str">
        <f>VLOOKUP(A7074,英雄数据表!A:C,3,0)</f>
        <v>夺魂之镰</v>
      </c>
      <c r="F7074" s="20">
        <f t="shared" si="467"/>
        <v>52056</v>
      </c>
      <c r="G7074" s="20">
        <f t="shared" si="468"/>
        <v>52056</v>
      </c>
      <c r="H7074" s="21" t="str">
        <f>VLOOKUP(B7074,属性中转表!A:F,6,FALSE)</f>
        <v>"hp":307800,"atk":8550</v>
      </c>
      <c r="I7074" s="20" t="str">
        <f>IF(VLOOKUP(B7074,属性中转表!A:G,7,FALSE)=0,"",VLOOKUP(VLOOKUP(B7074,属性中转表!A:G,7,FALSE),属性中转表!$K$2:$P$21,6,0))&amp;IF(VLOOKUP(B7074,属性中转表!A:G,7,FALSE)&gt;=50,VLOOKUP(A7074,英雄数据表!A:K,9,0),IF(VLOOKUP(B7074,属性中转表!A:G,7,FALSE)&gt;=25,VLOOKUP(A7074,英雄数据表!A:K,5,0),""))</f>
        <v>"atk":300,"hp":5000,"undpspro":150,"pvpdpspro":100,"pvpundpspro":100,"hppro":100</v>
      </c>
      <c r="J7074" s="20" t="str">
        <f>IF(I7074="","",属性中转表!$I$1&amp;(IF(VLOOKUP(B7074,属性中转表!A:G,7,FALSE)=0,0,VLOOKUP(VLOOKUP(B7074,属性中转表!A:G,7,FALSE),属性中转表!$K$2:$P$21,4,0)))+IFERROR(VLOOKUP(A7074,英雄数据表!A:K,IF(武魂!B7074&gt;=50,10,IF(武魂!B7074&gt;=25,6)),0),0))</f>
        <v>,"dpspro":150</v>
      </c>
      <c r="K7074" s="32" t="str">
        <f t="shared" si="469"/>
        <v>"atk":300,"hp":5000,"undpspro":150,"pvpdpspro":100,"pvpundpspro":100,"hppro":100,"dpspro":150</v>
      </c>
      <c r="L7074" s="20" t="str">
        <f>IF(B7074&gt;=50,VLOOKUP(A7074,英雄数据表!A:L,11,FALSE),IF(B7074&gt;=25,VLOOKUP(A7074,英雄数据表!A:L,7,0),""))</f>
        <v>"5205602004"</v>
      </c>
      <c r="M7074" s="20" t="str">
        <f>IFERROR(VLOOKUP(B7074,属性中转表!$K$2:$O$21,5,FALSE),"")</f>
        <v/>
      </c>
      <c r="N7074" s="20" t="str">
        <f>IF(B7074=25,VLOOKUP(A7074,英雄数据表!A:L,8,FALSE),IF(B7074=50,VLOOKUP(A7074,英雄数据表!A:L,12,0),""))</f>
        <v/>
      </c>
    </row>
    <row r="7075" spans="1:14" x14ac:dyDescent="0.3">
      <c r="A7075" s="20">
        <v>52056</v>
      </c>
      <c r="B7075" s="21">
        <f t="shared" si="466"/>
        <v>74</v>
      </c>
      <c r="C7075" s="21">
        <v>5</v>
      </c>
      <c r="D7075" s="21">
        <f>VLOOKUP(A7075,英雄数据表!A:D,4,0)</f>
        <v>5</v>
      </c>
      <c r="E7075" s="20" t="str">
        <f>VLOOKUP(A7075,英雄数据表!A:C,3,0)</f>
        <v>夺魂之镰</v>
      </c>
      <c r="F7075" s="20">
        <f t="shared" si="467"/>
        <v>52056</v>
      </c>
      <c r="G7075" s="20">
        <f t="shared" si="468"/>
        <v>52056</v>
      </c>
      <c r="H7075" s="21" t="str">
        <f>VLOOKUP(B7075,属性中转表!A:F,6,FALSE)</f>
        <v>"hp":313200,"atk":8700</v>
      </c>
      <c r="I7075" s="20" t="str">
        <f>IF(VLOOKUP(B7075,属性中转表!A:G,7,FALSE)=0,"",VLOOKUP(VLOOKUP(B7075,属性中转表!A:G,7,FALSE),属性中转表!$K$2:$P$21,6,0))&amp;IF(VLOOKUP(B7075,属性中转表!A:G,7,FALSE)&gt;=50,VLOOKUP(A7075,英雄数据表!A:K,9,0),IF(VLOOKUP(B7075,属性中转表!A:G,7,FALSE)&gt;=25,VLOOKUP(A7075,英雄数据表!A:K,5,0),""))</f>
        <v>"atk":300,"hp":5000,"undpspro":150,"pvpdpspro":100,"pvpundpspro":100,"hppro":100</v>
      </c>
      <c r="J7075" s="20" t="str">
        <f>IF(I7075="","",属性中转表!$I$1&amp;(IF(VLOOKUP(B7075,属性中转表!A:G,7,FALSE)=0,0,VLOOKUP(VLOOKUP(B7075,属性中转表!A:G,7,FALSE),属性中转表!$K$2:$P$21,4,0)))+IFERROR(VLOOKUP(A7075,英雄数据表!A:K,IF(武魂!B7075&gt;=50,10,IF(武魂!B7075&gt;=25,6)),0),0))</f>
        <v>,"dpspro":150</v>
      </c>
      <c r="K7075" s="32" t="str">
        <f t="shared" si="469"/>
        <v>"atk":300,"hp":5000,"undpspro":150,"pvpdpspro":100,"pvpundpspro":100,"hppro":100,"dpspro":150</v>
      </c>
      <c r="L7075" s="20" t="str">
        <f>IF(B7075&gt;=50,VLOOKUP(A7075,英雄数据表!A:L,11,FALSE),IF(B7075&gt;=25,VLOOKUP(A7075,英雄数据表!A:L,7,0),""))</f>
        <v>"5205602004"</v>
      </c>
      <c r="M7075" s="20" t="str">
        <f>IFERROR(VLOOKUP(B7075,属性中转表!$K$2:$O$21,5,FALSE),"")</f>
        <v/>
      </c>
      <c r="N7075" s="20" t="str">
        <f>IF(B7075=25,VLOOKUP(A7075,英雄数据表!A:L,8,FALSE),IF(B7075=50,VLOOKUP(A7075,英雄数据表!A:L,12,0),""))</f>
        <v/>
      </c>
    </row>
    <row r="7076" spans="1:14" x14ac:dyDescent="0.3">
      <c r="A7076" s="20">
        <v>52056</v>
      </c>
      <c r="B7076" s="21">
        <f t="shared" si="466"/>
        <v>75</v>
      </c>
      <c r="C7076" s="21">
        <v>5</v>
      </c>
      <c r="D7076" s="21">
        <f>VLOOKUP(A7076,英雄数据表!A:D,4,0)</f>
        <v>5</v>
      </c>
      <c r="E7076" s="20" t="str">
        <f>VLOOKUP(A7076,英雄数据表!A:C,3,0)</f>
        <v>夺魂之镰</v>
      </c>
      <c r="F7076" s="20">
        <f t="shared" si="467"/>
        <v>52056</v>
      </c>
      <c r="G7076" s="20">
        <f t="shared" si="468"/>
        <v>52056</v>
      </c>
      <c r="H7076" s="21" t="str">
        <f>VLOOKUP(B7076,属性中转表!A:F,6,FALSE)</f>
        <v>"hp":318600,"atk":8850</v>
      </c>
      <c r="I7076" s="20" t="str">
        <f>IF(VLOOKUP(B7076,属性中转表!A:G,7,FALSE)=0,"",VLOOKUP(VLOOKUP(B7076,属性中转表!A:G,7,FALSE),属性中转表!$K$2:$P$21,6,0))&amp;IF(VLOOKUP(B7076,属性中转表!A:G,7,FALSE)&gt;=50,VLOOKUP(A7076,英雄数据表!A:K,9,0),IF(VLOOKUP(B7076,属性中转表!A:G,7,FALSE)&gt;=25,VLOOKUP(A7076,英雄数据表!A:K,5,0),""))</f>
        <v>"atk":600,"hp":10000,"undpspro":150,"pvpdpspro":100,"pvpundpspro":100,"speed":10,"hppro":100</v>
      </c>
      <c r="J7076" s="20" t="str">
        <f>IF(I7076="","",属性中转表!$I$1&amp;(IF(VLOOKUP(B7076,属性中转表!A:G,7,FALSE)=0,0,VLOOKUP(VLOOKUP(B7076,属性中转表!A:G,7,FALSE),属性中转表!$K$2:$P$21,4,0)))+IFERROR(VLOOKUP(A7076,英雄数据表!A:K,IF(武魂!B7076&gt;=50,10,IF(武魂!B7076&gt;=25,6)),0),0))</f>
        <v>,"dpspro":150</v>
      </c>
      <c r="K7076" s="32" t="str">
        <f t="shared" si="469"/>
        <v>"atk":600,"hp":10000,"undpspro":150,"pvpdpspro":100,"pvpundpspro":100,"speed":10,"hppro":100,"dpspro":150</v>
      </c>
      <c r="L7076" s="20" t="str">
        <f>IF(B7076&gt;=50,VLOOKUP(A7076,英雄数据表!A:L,11,FALSE),IF(B7076&gt;=25,VLOOKUP(A7076,英雄数据表!A:L,7,0),""))</f>
        <v>"5205602004"</v>
      </c>
      <c r="M7076" s="20" t="str">
        <f>IFERROR(VLOOKUP(B7076,属性中转表!$K$2:$O$21,5,FALSE),"")</f>
        <v>"speed":10,"atk":300,"hp":5000</v>
      </c>
      <c r="N7076" s="20" t="str">
        <f>IF(B7076=25,VLOOKUP(A7076,英雄数据表!A:L,8,FALSE),IF(B7076=50,VLOOKUP(A7076,英雄数据表!A:L,12,0),""))</f>
        <v/>
      </c>
    </row>
    <row r="7077" spans="1:14" x14ac:dyDescent="0.3">
      <c r="A7077" s="20">
        <v>52056</v>
      </c>
      <c r="B7077" s="21">
        <f t="shared" si="466"/>
        <v>76</v>
      </c>
      <c r="C7077" s="21">
        <v>5</v>
      </c>
      <c r="D7077" s="21">
        <f>VLOOKUP(A7077,英雄数据表!A:D,4,0)</f>
        <v>5</v>
      </c>
      <c r="E7077" s="20" t="str">
        <f>VLOOKUP(A7077,英雄数据表!A:C,3,0)</f>
        <v>夺魂之镰</v>
      </c>
      <c r="F7077" s="20">
        <f t="shared" si="467"/>
        <v>52056</v>
      </c>
      <c r="G7077" s="20">
        <f t="shared" si="468"/>
        <v>52056</v>
      </c>
      <c r="H7077" s="21" t="str">
        <f>VLOOKUP(B7077,属性中转表!A:F,6,FALSE)</f>
        <v>"hp":324000,"atk":9000</v>
      </c>
      <c r="I7077" s="20" t="str">
        <f>IF(VLOOKUP(B7077,属性中转表!A:G,7,FALSE)=0,"",VLOOKUP(VLOOKUP(B7077,属性中转表!A:G,7,FALSE),属性中转表!$K$2:$P$21,6,0))&amp;IF(VLOOKUP(B7077,属性中转表!A:G,7,FALSE)&gt;=50,VLOOKUP(A7077,英雄数据表!A:K,9,0),IF(VLOOKUP(B7077,属性中转表!A:G,7,FALSE)&gt;=25,VLOOKUP(A7077,英雄数据表!A:K,5,0),""))</f>
        <v>"atk":600,"hp":10000,"undpspro":150,"pvpdpspro":100,"pvpundpspro":100,"speed":10,"hppro":100</v>
      </c>
      <c r="J7077" s="20" t="str">
        <f>IF(I7077="","",属性中转表!$I$1&amp;(IF(VLOOKUP(B7077,属性中转表!A:G,7,FALSE)=0,0,VLOOKUP(VLOOKUP(B7077,属性中转表!A:G,7,FALSE),属性中转表!$K$2:$P$21,4,0)))+IFERROR(VLOOKUP(A7077,英雄数据表!A:K,IF(武魂!B7077&gt;=50,10,IF(武魂!B7077&gt;=25,6)),0),0))</f>
        <v>,"dpspro":150</v>
      </c>
      <c r="K7077" s="32" t="str">
        <f t="shared" si="469"/>
        <v>"atk":600,"hp":10000,"undpspro":150,"pvpdpspro":100,"pvpundpspro":100,"speed":10,"hppro":100,"dpspro":150</v>
      </c>
      <c r="L7077" s="20" t="str">
        <f>IF(B7077&gt;=50,VLOOKUP(A7077,英雄数据表!A:L,11,FALSE),IF(B7077&gt;=25,VLOOKUP(A7077,英雄数据表!A:L,7,0),""))</f>
        <v>"5205602004"</v>
      </c>
      <c r="M7077" s="20" t="str">
        <f>IFERROR(VLOOKUP(B7077,属性中转表!$K$2:$O$21,5,FALSE),"")</f>
        <v/>
      </c>
      <c r="N7077" s="20" t="str">
        <f>IF(B7077=25,VLOOKUP(A7077,英雄数据表!A:L,8,FALSE),IF(B7077=50,VLOOKUP(A7077,英雄数据表!A:L,12,0),""))</f>
        <v/>
      </c>
    </row>
    <row r="7078" spans="1:14" x14ac:dyDescent="0.3">
      <c r="A7078" s="20">
        <v>52056</v>
      </c>
      <c r="B7078" s="21">
        <f t="shared" si="466"/>
        <v>77</v>
      </c>
      <c r="C7078" s="21">
        <v>5</v>
      </c>
      <c r="D7078" s="21">
        <f>VLOOKUP(A7078,英雄数据表!A:D,4,0)</f>
        <v>5</v>
      </c>
      <c r="E7078" s="20" t="str">
        <f>VLOOKUP(A7078,英雄数据表!A:C,3,0)</f>
        <v>夺魂之镰</v>
      </c>
      <c r="F7078" s="20">
        <f t="shared" si="467"/>
        <v>52056</v>
      </c>
      <c r="G7078" s="20">
        <f t="shared" si="468"/>
        <v>52056</v>
      </c>
      <c r="H7078" s="21" t="str">
        <f>VLOOKUP(B7078,属性中转表!A:F,6,FALSE)</f>
        <v>"hp":329400,"atk":9150</v>
      </c>
      <c r="I7078" s="20" t="str">
        <f>IF(VLOOKUP(B7078,属性中转表!A:G,7,FALSE)=0,"",VLOOKUP(VLOOKUP(B7078,属性中转表!A:G,7,FALSE),属性中转表!$K$2:$P$21,6,0))&amp;IF(VLOOKUP(B7078,属性中转表!A:G,7,FALSE)&gt;=50,VLOOKUP(A7078,英雄数据表!A:K,9,0),IF(VLOOKUP(B7078,属性中转表!A:G,7,FALSE)&gt;=25,VLOOKUP(A7078,英雄数据表!A:K,5,0),""))</f>
        <v>"atk":600,"hp":10000,"undpspro":150,"pvpdpspro":100,"pvpundpspro":100,"speed":10,"hppro":100</v>
      </c>
      <c r="J7078" s="20" t="str">
        <f>IF(I7078="","",属性中转表!$I$1&amp;(IF(VLOOKUP(B7078,属性中转表!A:G,7,FALSE)=0,0,VLOOKUP(VLOOKUP(B7078,属性中转表!A:G,7,FALSE),属性中转表!$K$2:$P$21,4,0)))+IFERROR(VLOOKUP(A7078,英雄数据表!A:K,IF(武魂!B7078&gt;=50,10,IF(武魂!B7078&gt;=25,6)),0),0))</f>
        <v>,"dpspro":150</v>
      </c>
      <c r="K7078" s="32" t="str">
        <f t="shared" si="469"/>
        <v>"atk":600,"hp":10000,"undpspro":150,"pvpdpspro":100,"pvpundpspro":100,"speed":10,"hppro":100,"dpspro":150</v>
      </c>
      <c r="L7078" s="20" t="str">
        <f>IF(B7078&gt;=50,VLOOKUP(A7078,英雄数据表!A:L,11,FALSE),IF(B7078&gt;=25,VLOOKUP(A7078,英雄数据表!A:L,7,0),""))</f>
        <v>"5205602004"</v>
      </c>
      <c r="M7078" s="20" t="str">
        <f>IFERROR(VLOOKUP(B7078,属性中转表!$K$2:$O$21,5,FALSE),"")</f>
        <v/>
      </c>
      <c r="N7078" s="20" t="str">
        <f>IF(B7078=25,VLOOKUP(A7078,英雄数据表!A:L,8,FALSE),IF(B7078=50,VLOOKUP(A7078,英雄数据表!A:L,12,0),""))</f>
        <v/>
      </c>
    </row>
    <row r="7079" spans="1:14" x14ac:dyDescent="0.3">
      <c r="A7079" s="20">
        <v>52056</v>
      </c>
      <c r="B7079" s="21">
        <f t="shared" si="466"/>
        <v>78</v>
      </c>
      <c r="C7079" s="21">
        <v>5</v>
      </c>
      <c r="D7079" s="21">
        <f>VLOOKUP(A7079,英雄数据表!A:D,4,0)</f>
        <v>5</v>
      </c>
      <c r="E7079" s="20" t="str">
        <f>VLOOKUP(A7079,英雄数据表!A:C,3,0)</f>
        <v>夺魂之镰</v>
      </c>
      <c r="F7079" s="20">
        <f t="shared" si="467"/>
        <v>52056</v>
      </c>
      <c r="G7079" s="20">
        <f t="shared" si="468"/>
        <v>52056</v>
      </c>
      <c r="H7079" s="21" t="str">
        <f>VLOOKUP(B7079,属性中转表!A:F,6,FALSE)</f>
        <v>"hp":334800,"atk":9300</v>
      </c>
      <c r="I7079" s="20" t="str">
        <f>IF(VLOOKUP(B7079,属性中转表!A:G,7,FALSE)=0,"",VLOOKUP(VLOOKUP(B7079,属性中转表!A:G,7,FALSE),属性中转表!$K$2:$P$21,6,0))&amp;IF(VLOOKUP(B7079,属性中转表!A:G,7,FALSE)&gt;=50,VLOOKUP(A7079,英雄数据表!A:K,9,0),IF(VLOOKUP(B7079,属性中转表!A:G,7,FALSE)&gt;=25,VLOOKUP(A7079,英雄数据表!A:K,5,0),""))</f>
        <v>"atk":600,"hp":10000,"undpspro":150,"pvpdpspro":100,"pvpundpspro":100,"speed":10,"hppro":100</v>
      </c>
      <c r="J7079" s="20" t="str">
        <f>IF(I7079="","",属性中转表!$I$1&amp;(IF(VLOOKUP(B7079,属性中转表!A:G,7,FALSE)=0,0,VLOOKUP(VLOOKUP(B7079,属性中转表!A:G,7,FALSE),属性中转表!$K$2:$P$21,4,0)))+IFERROR(VLOOKUP(A7079,英雄数据表!A:K,IF(武魂!B7079&gt;=50,10,IF(武魂!B7079&gt;=25,6)),0),0))</f>
        <v>,"dpspro":150</v>
      </c>
      <c r="K7079" s="32" t="str">
        <f t="shared" si="469"/>
        <v>"atk":600,"hp":10000,"undpspro":150,"pvpdpspro":100,"pvpundpspro":100,"speed":10,"hppro":100,"dpspro":150</v>
      </c>
      <c r="L7079" s="20" t="str">
        <f>IF(B7079&gt;=50,VLOOKUP(A7079,英雄数据表!A:L,11,FALSE),IF(B7079&gt;=25,VLOOKUP(A7079,英雄数据表!A:L,7,0),""))</f>
        <v>"5205602004"</v>
      </c>
      <c r="M7079" s="20" t="str">
        <f>IFERROR(VLOOKUP(B7079,属性中转表!$K$2:$O$21,5,FALSE),"")</f>
        <v/>
      </c>
      <c r="N7079" s="20" t="str">
        <f>IF(B7079=25,VLOOKUP(A7079,英雄数据表!A:L,8,FALSE),IF(B7079=50,VLOOKUP(A7079,英雄数据表!A:L,12,0),""))</f>
        <v/>
      </c>
    </row>
    <row r="7080" spans="1:14" x14ac:dyDescent="0.3">
      <c r="A7080" s="20">
        <v>52056</v>
      </c>
      <c r="B7080" s="21">
        <f t="shared" si="466"/>
        <v>79</v>
      </c>
      <c r="C7080" s="21">
        <v>5</v>
      </c>
      <c r="D7080" s="21">
        <f>VLOOKUP(A7080,英雄数据表!A:D,4,0)</f>
        <v>5</v>
      </c>
      <c r="E7080" s="20" t="str">
        <f>VLOOKUP(A7080,英雄数据表!A:C,3,0)</f>
        <v>夺魂之镰</v>
      </c>
      <c r="F7080" s="20">
        <f t="shared" si="467"/>
        <v>52056</v>
      </c>
      <c r="G7080" s="20">
        <f t="shared" si="468"/>
        <v>52056</v>
      </c>
      <c r="H7080" s="21" t="str">
        <f>VLOOKUP(B7080,属性中转表!A:F,6,FALSE)</f>
        <v>"hp":340200,"atk":9450</v>
      </c>
      <c r="I7080" s="20" t="str">
        <f>IF(VLOOKUP(B7080,属性中转表!A:G,7,FALSE)=0,"",VLOOKUP(VLOOKUP(B7080,属性中转表!A:G,7,FALSE),属性中转表!$K$2:$P$21,6,0))&amp;IF(VLOOKUP(B7080,属性中转表!A:G,7,FALSE)&gt;=50,VLOOKUP(A7080,英雄数据表!A:K,9,0),IF(VLOOKUP(B7080,属性中转表!A:G,7,FALSE)&gt;=25,VLOOKUP(A7080,英雄数据表!A:K,5,0),""))</f>
        <v>"atk":600,"hp":10000,"undpspro":150,"pvpdpspro":100,"pvpundpspro":100,"speed":10,"hppro":100</v>
      </c>
      <c r="J7080" s="20" t="str">
        <f>IF(I7080="","",属性中转表!$I$1&amp;(IF(VLOOKUP(B7080,属性中转表!A:G,7,FALSE)=0,0,VLOOKUP(VLOOKUP(B7080,属性中转表!A:G,7,FALSE),属性中转表!$K$2:$P$21,4,0)))+IFERROR(VLOOKUP(A7080,英雄数据表!A:K,IF(武魂!B7080&gt;=50,10,IF(武魂!B7080&gt;=25,6)),0),0))</f>
        <v>,"dpspro":150</v>
      </c>
      <c r="K7080" s="32" t="str">
        <f t="shared" si="469"/>
        <v>"atk":600,"hp":10000,"undpspro":150,"pvpdpspro":100,"pvpundpspro":100,"speed":10,"hppro":100,"dpspro":150</v>
      </c>
      <c r="L7080" s="20" t="str">
        <f>IF(B7080&gt;=50,VLOOKUP(A7080,英雄数据表!A:L,11,FALSE),IF(B7080&gt;=25,VLOOKUP(A7080,英雄数据表!A:L,7,0),""))</f>
        <v>"5205602004"</v>
      </c>
      <c r="M7080" s="20" t="str">
        <f>IFERROR(VLOOKUP(B7080,属性中转表!$K$2:$O$21,5,FALSE),"")</f>
        <v/>
      </c>
      <c r="N7080" s="20" t="str">
        <f>IF(B7080=25,VLOOKUP(A7080,英雄数据表!A:L,8,FALSE),IF(B7080=50,VLOOKUP(A7080,英雄数据表!A:L,12,0),""))</f>
        <v/>
      </c>
    </row>
    <row r="7081" spans="1:14" x14ac:dyDescent="0.3">
      <c r="A7081" s="20">
        <v>52056</v>
      </c>
      <c r="B7081" s="21">
        <f t="shared" si="466"/>
        <v>80</v>
      </c>
      <c r="C7081" s="21">
        <v>5</v>
      </c>
      <c r="D7081" s="21">
        <f>VLOOKUP(A7081,英雄数据表!A:D,4,0)</f>
        <v>5</v>
      </c>
      <c r="E7081" s="20" t="str">
        <f>VLOOKUP(A7081,英雄数据表!A:C,3,0)</f>
        <v>夺魂之镰</v>
      </c>
      <c r="F7081" s="20">
        <f t="shared" si="467"/>
        <v>52056</v>
      </c>
      <c r="G7081" s="20">
        <f t="shared" si="468"/>
        <v>52056</v>
      </c>
      <c r="H7081" s="21" t="str">
        <f>VLOOKUP(B7081,属性中转表!A:F,6,FALSE)</f>
        <v>"hp":345600,"atk":9600</v>
      </c>
      <c r="I7081" s="20" t="str">
        <f>IF(VLOOKUP(B7081,属性中转表!A:G,7,FALSE)=0,"",VLOOKUP(VLOOKUP(B7081,属性中转表!A:G,7,FALSE),属性中转表!$K$2:$P$21,6,0))&amp;IF(VLOOKUP(B7081,属性中转表!A:G,7,FALSE)&gt;=50,VLOOKUP(A7081,英雄数据表!A:K,9,0),IF(VLOOKUP(B7081,属性中转表!A:G,7,FALSE)&gt;=25,VLOOKUP(A7081,英雄数据表!A:K,5,0),""))</f>
        <v>"atk":600,"hp":10000,"undpspro":200,"pvpdpspro":100,"pvpundpspro":100,"speed":10,"hppro":100</v>
      </c>
      <c r="J7081" s="20" t="str">
        <f>IF(I7081="","",属性中转表!$I$1&amp;(IF(VLOOKUP(B7081,属性中转表!A:G,7,FALSE)=0,0,VLOOKUP(VLOOKUP(B7081,属性中转表!A:G,7,FALSE),属性中转表!$K$2:$P$21,4,0)))+IFERROR(VLOOKUP(A7081,英雄数据表!A:K,IF(武魂!B7081&gt;=50,10,IF(武魂!B7081&gt;=25,6)),0),0))</f>
        <v>,"dpspro":150</v>
      </c>
      <c r="K7081" s="32" t="str">
        <f t="shared" si="469"/>
        <v>"atk":600,"hp":10000,"undpspro":200,"pvpdpspro":100,"pvpundpspro":100,"speed":10,"hppro":100,"dpspro":150</v>
      </c>
      <c r="L7081" s="20" t="str">
        <f>IF(B7081&gt;=50,VLOOKUP(A7081,英雄数据表!A:L,11,FALSE),IF(B7081&gt;=25,VLOOKUP(A7081,英雄数据表!A:L,7,0),""))</f>
        <v>"5205602004"</v>
      </c>
      <c r="M7081" s="20" t="str">
        <f>IFERROR(VLOOKUP(B7081,属性中转表!$K$2:$O$21,5,FALSE),"")</f>
        <v>"undpspro":50</v>
      </c>
      <c r="N7081" s="20" t="str">
        <f>IF(B7081=25,VLOOKUP(A7081,英雄数据表!A:L,8,FALSE),IF(B7081=50,VLOOKUP(A7081,英雄数据表!A:L,12,0),""))</f>
        <v/>
      </c>
    </row>
    <row r="7082" spans="1:14" x14ac:dyDescent="0.3">
      <c r="A7082" s="20">
        <v>52056</v>
      </c>
      <c r="B7082" s="21">
        <f t="shared" si="466"/>
        <v>81</v>
      </c>
      <c r="C7082" s="21">
        <v>5</v>
      </c>
      <c r="D7082" s="21">
        <f>VLOOKUP(A7082,英雄数据表!A:D,4,0)</f>
        <v>5</v>
      </c>
      <c r="E7082" s="20" t="str">
        <f>VLOOKUP(A7082,英雄数据表!A:C,3,0)</f>
        <v>夺魂之镰</v>
      </c>
      <c r="F7082" s="20">
        <f t="shared" si="467"/>
        <v>52056</v>
      </c>
      <c r="G7082" s="20">
        <f t="shared" si="468"/>
        <v>52056</v>
      </c>
      <c r="H7082" s="21" t="str">
        <f>VLOOKUP(B7082,属性中转表!A:F,6,FALSE)</f>
        <v>"hp":351000,"atk":9750</v>
      </c>
      <c r="I7082" s="20" t="str">
        <f>IF(VLOOKUP(B7082,属性中转表!A:G,7,FALSE)=0,"",VLOOKUP(VLOOKUP(B7082,属性中转表!A:G,7,FALSE),属性中转表!$K$2:$P$21,6,0))&amp;IF(VLOOKUP(B7082,属性中转表!A:G,7,FALSE)&gt;=50,VLOOKUP(A7082,英雄数据表!A:K,9,0),IF(VLOOKUP(B7082,属性中转表!A:G,7,FALSE)&gt;=25,VLOOKUP(A7082,英雄数据表!A:K,5,0),""))</f>
        <v>"atk":600,"hp":10000,"undpspro":200,"pvpdpspro":100,"pvpundpspro":100,"speed":10,"hppro":100</v>
      </c>
      <c r="J7082" s="20" t="str">
        <f>IF(I7082="","",属性中转表!$I$1&amp;(IF(VLOOKUP(B7082,属性中转表!A:G,7,FALSE)=0,0,VLOOKUP(VLOOKUP(B7082,属性中转表!A:G,7,FALSE),属性中转表!$K$2:$P$21,4,0)))+IFERROR(VLOOKUP(A7082,英雄数据表!A:K,IF(武魂!B7082&gt;=50,10,IF(武魂!B7082&gt;=25,6)),0),0))</f>
        <v>,"dpspro":150</v>
      </c>
      <c r="K7082" s="32" t="str">
        <f t="shared" si="469"/>
        <v>"atk":600,"hp":10000,"undpspro":200,"pvpdpspro":100,"pvpundpspro":100,"speed":10,"hppro":100,"dpspro":150</v>
      </c>
      <c r="L7082" s="20" t="str">
        <f>IF(B7082&gt;=50,VLOOKUP(A7082,英雄数据表!A:L,11,FALSE),IF(B7082&gt;=25,VLOOKUP(A7082,英雄数据表!A:L,7,0),""))</f>
        <v>"5205602004"</v>
      </c>
      <c r="M7082" s="20" t="str">
        <f>IFERROR(VLOOKUP(B7082,属性中转表!$K$2:$O$21,5,FALSE),"")</f>
        <v/>
      </c>
      <c r="N7082" s="20" t="str">
        <f>IF(B7082=25,VLOOKUP(A7082,英雄数据表!A:L,8,FALSE),IF(B7082=50,VLOOKUP(A7082,英雄数据表!A:L,12,0),""))</f>
        <v/>
      </c>
    </row>
    <row r="7083" spans="1:14" x14ac:dyDescent="0.3">
      <c r="A7083" s="20">
        <v>52056</v>
      </c>
      <c r="B7083" s="21">
        <f t="shared" si="466"/>
        <v>82</v>
      </c>
      <c r="C7083" s="21">
        <v>5</v>
      </c>
      <c r="D7083" s="21">
        <f>VLOOKUP(A7083,英雄数据表!A:D,4,0)</f>
        <v>5</v>
      </c>
      <c r="E7083" s="20" t="str">
        <f>VLOOKUP(A7083,英雄数据表!A:C,3,0)</f>
        <v>夺魂之镰</v>
      </c>
      <c r="F7083" s="20">
        <f t="shared" si="467"/>
        <v>52056</v>
      </c>
      <c r="G7083" s="20">
        <f t="shared" si="468"/>
        <v>52056</v>
      </c>
      <c r="H7083" s="21" t="str">
        <f>VLOOKUP(B7083,属性中转表!A:F,6,FALSE)</f>
        <v>"hp":356400,"atk":9900</v>
      </c>
      <c r="I7083" s="20" t="str">
        <f>IF(VLOOKUP(B7083,属性中转表!A:G,7,FALSE)=0,"",VLOOKUP(VLOOKUP(B7083,属性中转表!A:G,7,FALSE),属性中转表!$K$2:$P$21,6,0))&amp;IF(VLOOKUP(B7083,属性中转表!A:G,7,FALSE)&gt;=50,VLOOKUP(A7083,英雄数据表!A:K,9,0),IF(VLOOKUP(B7083,属性中转表!A:G,7,FALSE)&gt;=25,VLOOKUP(A7083,英雄数据表!A:K,5,0),""))</f>
        <v>"atk":600,"hp":10000,"undpspro":200,"pvpdpspro":100,"pvpundpspro":100,"speed":10,"hppro":100</v>
      </c>
      <c r="J7083" s="20" t="str">
        <f>IF(I7083="","",属性中转表!$I$1&amp;(IF(VLOOKUP(B7083,属性中转表!A:G,7,FALSE)=0,0,VLOOKUP(VLOOKUP(B7083,属性中转表!A:G,7,FALSE),属性中转表!$K$2:$P$21,4,0)))+IFERROR(VLOOKUP(A7083,英雄数据表!A:K,IF(武魂!B7083&gt;=50,10,IF(武魂!B7083&gt;=25,6)),0),0))</f>
        <v>,"dpspro":150</v>
      </c>
      <c r="K7083" s="32" t="str">
        <f t="shared" si="469"/>
        <v>"atk":600,"hp":10000,"undpspro":200,"pvpdpspro":100,"pvpundpspro":100,"speed":10,"hppro":100,"dpspro":150</v>
      </c>
      <c r="L7083" s="20" t="str">
        <f>IF(B7083&gt;=50,VLOOKUP(A7083,英雄数据表!A:L,11,FALSE),IF(B7083&gt;=25,VLOOKUP(A7083,英雄数据表!A:L,7,0),""))</f>
        <v>"5205602004"</v>
      </c>
      <c r="M7083" s="20" t="str">
        <f>IFERROR(VLOOKUP(B7083,属性中转表!$K$2:$O$21,5,FALSE),"")</f>
        <v/>
      </c>
      <c r="N7083" s="20" t="str">
        <f>IF(B7083=25,VLOOKUP(A7083,英雄数据表!A:L,8,FALSE),IF(B7083=50,VLOOKUP(A7083,英雄数据表!A:L,12,0),""))</f>
        <v/>
      </c>
    </row>
    <row r="7084" spans="1:14" x14ac:dyDescent="0.3">
      <c r="A7084" s="20">
        <v>52056</v>
      </c>
      <c r="B7084" s="21">
        <f t="shared" si="466"/>
        <v>83</v>
      </c>
      <c r="C7084" s="21">
        <v>5</v>
      </c>
      <c r="D7084" s="21">
        <f>VLOOKUP(A7084,英雄数据表!A:D,4,0)</f>
        <v>5</v>
      </c>
      <c r="E7084" s="20" t="str">
        <f>VLOOKUP(A7084,英雄数据表!A:C,3,0)</f>
        <v>夺魂之镰</v>
      </c>
      <c r="F7084" s="20">
        <f t="shared" si="467"/>
        <v>52056</v>
      </c>
      <c r="G7084" s="20">
        <f t="shared" si="468"/>
        <v>52056</v>
      </c>
      <c r="H7084" s="21" t="str">
        <f>VLOOKUP(B7084,属性中转表!A:F,6,FALSE)</f>
        <v>"hp":361800,"atk":10050</v>
      </c>
      <c r="I7084" s="20" t="str">
        <f>IF(VLOOKUP(B7084,属性中转表!A:G,7,FALSE)=0,"",VLOOKUP(VLOOKUP(B7084,属性中转表!A:G,7,FALSE),属性中转表!$K$2:$P$21,6,0))&amp;IF(VLOOKUP(B7084,属性中转表!A:G,7,FALSE)&gt;=50,VLOOKUP(A7084,英雄数据表!A:K,9,0),IF(VLOOKUP(B7084,属性中转表!A:G,7,FALSE)&gt;=25,VLOOKUP(A7084,英雄数据表!A:K,5,0),""))</f>
        <v>"atk":600,"hp":10000,"undpspro":200,"pvpdpspro":100,"pvpundpspro":100,"speed":10,"hppro":100</v>
      </c>
      <c r="J7084" s="20" t="str">
        <f>IF(I7084="","",属性中转表!$I$1&amp;(IF(VLOOKUP(B7084,属性中转表!A:G,7,FALSE)=0,0,VLOOKUP(VLOOKUP(B7084,属性中转表!A:G,7,FALSE),属性中转表!$K$2:$P$21,4,0)))+IFERROR(VLOOKUP(A7084,英雄数据表!A:K,IF(武魂!B7084&gt;=50,10,IF(武魂!B7084&gt;=25,6)),0),0))</f>
        <v>,"dpspro":150</v>
      </c>
      <c r="K7084" s="32" t="str">
        <f t="shared" si="469"/>
        <v>"atk":600,"hp":10000,"undpspro":200,"pvpdpspro":100,"pvpundpspro":100,"speed":10,"hppro":100,"dpspro":150</v>
      </c>
      <c r="L7084" s="20" t="str">
        <f>IF(B7084&gt;=50,VLOOKUP(A7084,英雄数据表!A:L,11,FALSE),IF(B7084&gt;=25,VLOOKUP(A7084,英雄数据表!A:L,7,0),""))</f>
        <v>"5205602004"</v>
      </c>
      <c r="M7084" s="20" t="str">
        <f>IFERROR(VLOOKUP(B7084,属性中转表!$K$2:$O$21,5,FALSE),"")</f>
        <v/>
      </c>
      <c r="N7084" s="20" t="str">
        <f>IF(B7084=25,VLOOKUP(A7084,英雄数据表!A:L,8,FALSE),IF(B7084=50,VLOOKUP(A7084,英雄数据表!A:L,12,0),""))</f>
        <v/>
      </c>
    </row>
    <row r="7085" spans="1:14" x14ac:dyDescent="0.3">
      <c r="A7085" s="20">
        <v>52056</v>
      </c>
      <c r="B7085" s="21">
        <f t="shared" si="466"/>
        <v>84</v>
      </c>
      <c r="C7085" s="21">
        <v>5</v>
      </c>
      <c r="D7085" s="21">
        <f>VLOOKUP(A7085,英雄数据表!A:D,4,0)</f>
        <v>5</v>
      </c>
      <c r="E7085" s="20" t="str">
        <f>VLOOKUP(A7085,英雄数据表!A:C,3,0)</f>
        <v>夺魂之镰</v>
      </c>
      <c r="F7085" s="20">
        <f t="shared" si="467"/>
        <v>52056</v>
      </c>
      <c r="G7085" s="20">
        <f t="shared" si="468"/>
        <v>52056</v>
      </c>
      <c r="H7085" s="21" t="str">
        <f>VLOOKUP(B7085,属性中转表!A:F,6,FALSE)</f>
        <v>"hp":367200,"atk":10200</v>
      </c>
      <c r="I7085" s="20" t="str">
        <f>IF(VLOOKUP(B7085,属性中转表!A:G,7,FALSE)=0,"",VLOOKUP(VLOOKUP(B7085,属性中转表!A:G,7,FALSE),属性中转表!$K$2:$P$21,6,0))&amp;IF(VLOOKUP(B7085,属性中转表!A:G,7,FALSE)&gt;=50,VLOOKUP(A7085,英雄数据表!A:K,9,0),IF(VLOOKUP(B7085,属性中转表!A:G,7,FALSE)&gt;=25,VLOOKUP(A7085,英雄数据表!A:K,5,0),""))</f>
        <v>"atk":600,"hp":10000,"undpspro":200,"pvpdpspro":100,"pvpundpspro":100,"speed":10,"hppro":100</v>
      </c>
      <c r="J7085" s="20" t="str">
        <f>IF(I7085="","",属性中转表!$I$1&amp;(IF(VLOOKUP(B7085,属性中转表!A:G,7,FALSE)=0,0,VLOOKUP(VLOOKUP(B7085,属性中转表!A:G,7,FALSE),属性中转表!$K$2:$P$21,4,0)))+IFERROR(VLOOKUP(A7085,英雄数据表!A:K,IF(武魂!B7085&gt;=50,10,IF(武魂!B7085&gt;=25,6)),0),0))</f>
        <v>,"dpspro":150</v>
      </c>
      <c r="K7085" s="32" t="str">
        <f t="shared" si="469"/>
        <v>"atk":600,"hp":10000,"undpspro":200,"pvpdpspro":100,"pvpundpspro":100,"speed":10,"hppro":100,"dpspro":150</v>
      </c>
      <c r="L7085" s="20" t="str">
        <f>IF(B7085&gt;=50,VLOOKUP(A7085,英雄数据表!A:L,11,FALSE),IF(B7085&gt;=25,VLOOKUP(A7085,英雄数据表!A:L,7,0),""))</f>
        <v>"5205602004"</v>
      </c>
      <c r="M7085" s="20" t="str">
        <f>IFERROR(VLOOKUP(B7085,属性中转表!$K$2:$O$21,5,FALSE),"")</f>
        <v/>
      </c>
      <c r="N7085" s="20" t="str">
        <f>IF(B7085=25,VLOOKUP(A7085,英雄数据表!A:L,8,FALSE),IF(B7085=50,VLOOKUP(A7085,英雄数据表!A:L,12,0),""))</f>
        <v/>
      </c>
    </row>
    <row r="7086" spans="1:14" x14ac:dyDescent="0.3">
      <c r="A7086" s="20">
        <v>52056</v>
      </c>
      <c r="B7086" s="21">
        <f t="shared" si="466"/>
        <v>85</v>
      </c>
      <c r="C7086" s="21">
        <v>5</v>
      </c>
      <c r="D7086" s="21">
        <f>VLOOKUP(A7086,英雄数据表!A:D,4,0)</f>
        <v>5</v>
      </c>
      <c r="E7086" s="20" t="str">
        <f>VLOOKUP(A7086,英雄数据表!A:C,3,0)</f>
        <v>夺魂之镰</v>
      </c>
      <c r="F7086" s="20">
        <f t="shared" si="467"/>
        <v>52056</v>
      </c>
      <c r="G7086" s="20">
        <f t="shared" si="468"/>
        <v>52056</v>
      </c>
      <c r="H7086" s="21" t="str">
        <f>VLOOKUP(B7086,属性中转表!A:F,6,FALSE)</f>
        <v>"hp":372600,"atk":10350</v>
      </c>
      <c r="I7086" s="20" t="str">
        <f>IF(VLOOKUP(B7086,属性中转表!A:G,7,FALSE)=0,"",VLOOKUP(VLOOKUP(B7086,属性中转表!A:G,7,FALSE),属性中转表!$K$2:$P$21,6,0))&amp;IF(VLOOKUP(B7086,属性中转表!A:G,7,FALSE)&gt;=50,VLOOKUP(A7086,英雄数据表!A:K,9,0),IF(VLOOKUP(B7086,属性中转表!A:G,7,FALSE)&gt;=25,VLOOKUP(A7086,英雄数据表!A:K,5,0),""))</f>
        <v>"atk":600,"hp":10000,"undpspro":200,"pvpdpspro":100,"pvpundpspro":100,"speed":10,"hppro":100</v>
      </c>
      <c r="J7086" s="20" t="str">
        <f>IF(I7086="","",属性中转表!$I$1&amp;(IF(VLOOKUP(B7086,属性中转表!A:G,7,FALSE)=0,0,VLOOKUP(VLOOKUP(B7086,属性中转表!A:G,7,FALSE),属性中转表!$K$2:$P$21,4,0)))+IFERROR(VLOOKUP(A7086,英雄数据表!A:K,IF(武魂!B7086&gt;=50,10,IF(武魂!B7086&gt;=25,6)),0),0))</f>
        <v>,"dpspro":200</v>
      </c>
      <c r="K7086" s="32" t="str">
        <f t="shared" si="469"/>
        <v>"atk":600,"hp":10000,"undpspro":200,"pvpdpspro":100,"pvpundpspro":100,"speed":10,"hppro":100,"dpspro":200</v>
      </c>
      <c r="L7086" s="20" t="str">
        <f>IF(B7086&gt;=50,VLOOKUP(A7086,英雄数据表!A:L,11,FALSE),IF(B7086&gt;=25,VLOOKUP(A7086,英雄数据表!A:L,7,0),""))</f>
        <v>"5205602004"</v>
      </c>
      <c r="M7086" s="20" t="str">
        <f>IFERROR(VLOOKUP(B7086,属性中转表!$K$2:$O$21,5,FALSE),"")</f>
        <v>"dpspro":50</v>
      </c>
      <c r="N7086" s="20" t="str">
        <f>IF(B7086=25,VLOOKUP(A7086,英雄数据表!A:L,8,FALSE),IF(B7086=50,VLOOKUP(A7086,英雄数据表!A:L,12,0),""))</f>
        <v/>
      </c>
    </row>
    <row r="7087" spans="1:14" x14ac:dyDescent="0.3">
      <c r="A7087" s="20">
        <v>52056</v>
      </c>
      <c r="B7087" s="21">
        <f t="shared" si="466"/>
        <v>86</v>
      </c>
      <c r="C7087" s="21">
        <v>5</v>
      </c>
      <c r="D7087" s="21">
        <f>VLOOKUP(A7087,英雄数据表!A:D,4,0)</f>
        <v>5</v>
      </c>
      <c r="E7087" s="20" t="str">
        <f>VLOOKUP(A7087,英雄数据表!A:C,3,0)</f>
        <v>夺魂之镰</v>
      </c>
      <c r="F7087" s="20">
        <f t="shared" si="467"/>
        <v>52056</v>
      </c>
      <c r="G7087" s="20">
        <f t="shared" si="468"/>
        <v>52056</v>
      </c>
      <c r="H7087" s="21" t="str">
        <f>VLOOKUP(B7087,属性中转表!A:F,6,FALSE)</f>
        <v>"hp":378000,"atk":10500</v>
      </c>
      <c r="I7087" s="20" t="str">
        <f>IF(VLOOKUP(B7087,属性中转表!A:G,7,FALSE)=0,"",VLOOKUP(VLOOKUP(B7087,属性中转表!A:G,7,FALSE),属性中转表!$K$2:$P$21,6,0))&amp;IF(VLOOKUP(B7087,属性中转表!A:G,7,FALSE)&gt;=50,VLOOKUP(A7087,英雄数据表!A:K,9,0),IF(VLOOKUP(B7087,属性中转表!A:G,7,FALSE)&gt;=25,VLOOKUP(A7087,英雄数据表!A:K,5,0),""))</f>
        <v>"atk":600,"hp":10000,"undpspro":200,"pvpdpspro":100,"pvpundpspro":100,"speed":10,"hppro":100</v>
      </c>
      <c r="J7087" s="20" t="str">
        <f>IF(I7087="","",属性中转表!$I$1&amp;(IF(VLOOKUP(B7087,属性中转表!A:G,7,FALSE)=0,0,VLOOKUP(VLOOKUP(B7087,属性中转表!A:G,7,FALSE),属性中转表!$K$2:$P$21,4,0)))+IFERROR(VLOOKUP(A7087,英雄数据表!A:K,IF(武魂!B7087&gt;=50,10,IF(武魂!B7087&gt;=25,6)),0),0))</f>
        <v>,"dpspro":200</v>
      </c>
      <c r="K7087" s="32" t="str">
        <f t="shared" si="469"/>
        <v>"atk":600,"hp":10000,"undpspro":200,"pvpdpspro":100,"pvpundpspro":100,"speed":10,"hppro":100,"dpspro":200</v>
      </c>
      <c r="L7087" s="20" t="str">
        <f>IF(B7087&gt;=50,VLOOKUP(A7087,英雄数据表!A:L,11,FALSE),IF(B7087&gt;=25,VLOOKUP(A7087,英雄数据表!A:L,7,0),""))</f>
        <v>"5205602004"</v>
      </c>
      <c r="M7087" s="20" t="str">
        <f>IFERROR(VLOOKUP(B7087,属性中转表!$K$2:$O$21,5,FALSE),"")</f>
        <v/>
      </c>
      <c r="N7087" s="20" t="str">
        <f>IF(B7087=25,VLOOKUP(A7087,英雄数据表!A:L,8,FALSE),IF(B7087=50,VLOOKUP(A7087,英雄数据表!A:L,12,0),""))</f>
        <v/>
      </c>
    </row>
    <row r="7088" spans="1:14" x14ac:dyDescent="0.3">
      <c r="A7088" s="20">
        <v>52056</v>
      </c>
      <c r="B7088" s="21">
        <f t="shared" si="466"/>
        <v>87</v>
      </c>
      <c r="C7088" s="21">
        <v>5</v>
      </c>
      <c r="D7088" s="21">
        <f>VLOOKUP(A7088,英雄数据表!A:D,4,0)</f>
        <v>5</v>
      </c>
      <c r="E7088" s="20" t="str">
        <f>VLOOKUP(A7088,英雄数据表!A:C,3,0)</f>
        <v>夺魂之镰</v>
      </c>
      <c r="F7088" s="20">
        <f t="shared" si="467"/>
        <v>52056</v>
      </c>
      <c r="G7088" s="20">
        <f t="shared" si="468"/>
        <v>52056</v>
      </c>
      <c r="H7088" s="21" t="str">
        <f>VLOOKUP(B7088,属性中转表!A:F,6,FALSE)</f>
        <v>"hp":383400,"atk":10650</v>
      </c>
      <c r="I7088" s="20" t="str">
        <f>IF(VLOOKUP(B7088,属性中转表!A:G,7,FALSE)=0,"",VLOOKUP(VLOOKUP(B7088,属性中转表!A:G,7,FALSE),属性中转表!$K$2:$P$21,6,0))&amp;IF(VLOOKUP(B7088,属性中转表!A:G,7,FALSE)&gt;=50,VLOOKUP(A7088,英雄数据表!A:K,9,0),IF(VLOOKUP(B7088,属性中转表!A:G,7,FALSE)&gt;=25,VLOOKUP(A7088,英雄数据表!A:K,5,0),""))</f>
        <v>"atk":600,"hp":10000,"undpspro":200,"pvpdpspro":100,"pvpundpspro":100,"speed":10,"hppro":100</v>
      </c>
      <c r="J7088" s="20" t="str">
        <f>IF(I7088="","",属性中转表!$I$1&amp;(IF(VLOOKUP(B7088,属性中转表!A:G,7,FALSE)=0,0,VLOOKUP(VLOOKUP(B7088,属性中转表!A:G,7,FALSE),属性中转表!$K$2:$P$21,4,0)))+IFERROR(VLOOKUP(A7088,英雄数据表!A:K,IF(武魂!B7088&gt;=50,10,IF(武魂!B7088&gt;=25,6)),0),0))</f>
        <v>,"dpspro":200</v>
      </c>
      <c r="K7088" s="32" t="str">
        <f t="shared" si="469"/>
        <v>"atk":600,"hp":10000,"undpspro":200,"pvpdpspro":100,"pvpundpspro":100,"speed":10,"hppro":100,"dpspro":200</v>
      </c>
      <c r="L7088" s="20" t="str">
        <f>IF(B7088&gt;=50,VLOOKUP(A7088,英雄数据表!A:L,11,FALSE),IF(B7088&gt;=25,VLOOKUP(A7088,英雄数据表!A:L,7,0),""))</f>
        <v>"5205602004"</v>
      </c>
      <c r="M7088" s="20" t="str">
        <f>IFERROR(VLOOKUP(B7088,属性中转表!$K$2:$O$21,5,FALSE),"")</f>
        <v/>
      </c>
      <c r="N7088" s="20" t="str">
        <f>IF(B7088=25,VLOOKUP(A7088,英雄数据表!A:L,8,FALSE),IF(B7088=50,VLOOKUP(A7088,英雄数据表!A:L,12,0),""))</f>
        <v/>
      </c>
    </row>
    <row r="7089" spans="1:14" x14ac:dyDescent="0.3">
      <c r="A7089" s="20">
        <v>52056</v>
      </c>
      <c r="B7089" s="21">
        <f t="shared" si="466"/>
        <v>88</v>
      </c>
      <c r="C7089" s="21">
        <v>5</v>
      </c>
      <c r="D7089" s="21">
        <f>VLOOKUP(A7089,英雄数据表!A:D,4,0)</f>
        <v>5</v>
      </c>
      <c r="E7089" s="20" t="str">
        <f>VLOOKUP(A7089,英雄数据表!A:C,3,0)</f>
        <v>夺魂之镰</v>
      </c>
      <c r="F7089" s="20">
        <f t="shared" si="467"/>
        <v>52056</v>
      </c>
      <c r="G7089" s="20">
        <f t="shared" si="468"/>
        <v>52056</v>
      </c>
      <c r="H7089" s="21" t="str">
        <f>VLOOKUP(B7089,属性中转表!A:F,6,FALSE)</f>
        <v>"hp":388800,"atk":10800</v>
      </c>
      <c r="I7089" s="20" t="str">
        <f>IF(VLOOKUP(B7089,属性中转表!A:G,7,FALSE)=0,"",VLOOKUP(VLOOKUP(B7089,属性中转表!A:G,7,FALSE),属性中转表!$K$2:$P$21,6,0))&amp;IF(VLOOKUP(B7089,属性中转表!A:G,7,FALSE)&gt;=50,VLOOKUP(A7089,英雄数据表!A:K,9,0),IF(VLOOKUP(B7089,属性中转表!A:G,7,FALSE)&gt;=25,VLOOKUP(A7089,英雄数据表!A:K,5,0),""))</f>
        <v>"atk":600,"hp":10000,"undpspro":200,"pvpdpspro":100,"pvpundpspro":100,"speed":10,"hppro":100</v>
      </c>
      <c r="J7089" s="20" t="str">
        <f>IF(I7089="","",属性中转表!$I$1&amp;(IF(VLOOKUP(B7089,属性中转表!A:G,7,FALSE)=0,0,VLOOKUP(VLOOKUP(B7089,属性中转表!A:G,7,FALSE),属性中转表!$K$2:$P$21,4,0)))+IFERROR(VLOOKUP(A7089,英雄数据表!A:K,IF(武魂!B7089&gt;=50,10,IF(武魂!B7089&gt;=25,6)),0),0))</f>
        <v>,"dpspro":200</v>
      </c>
      <c r="K7089" s="32" t="str">
        <f t="shared" si="469"/>
        <v>"atk":600,"hp":10000,"undpspro":200,"pvpdpspro":100,"pvpundpspro":100,"speed":10,"hppro":100,"dpspro":200</v>
      </c>
      <c r="L7089" s="20" t="str">
        <f>IF(B7089&gt;=50,VLOOKUP(A7089,英雄数据表!A:L,11,FALSE),IF(B7089&gt;=25,VLOOKUP(A7089,英雄数据表!A:L,7,0),""))</f>
        <v>"5205602004"</v>
      </c>
      <c r="M7089" s="20" t="str">
        <f>IFERROR(VLOOKUP(B7089,属性中转表!$K$2:$O$21,5,FALSE),"")</f>
        <v/>
      </c>
      <c r="N7089" s="20" t="str">
        <f>IF(B7089=25,VLOOKUP(A7089,英雄数据表!A:L,8,FALSE),IF(B7089=50,VLOOKUP(A7089,英雄数据表!A:L,12,0),""))</f>
        <v/>
      </c>
    </row>
    <row r="7090" spans="1:14" x14ac:dyDescent="0.3">
      <c r="A7090" s="20">
        <v>52056</v>
      </c>
      <c r="B7090" s="21">
        <f t="shared" si="466"/>
        <v>89</v>
      </c>
      <c r="C7090" s="21">
        <v>5</v>
      </c>
      <c r="D7090" s="21">
        <f>VLOOKUP(A7090,英雄数据表!A:D,4,0)</f>
        <v>5</v>
      </c>
      <c r="E7090" s="20" t="str">
        <f>VLOOKUP(A7090,英雄数据表!A:C,3,0)</f>
        <v>夺魂之镰</v>
      </c>
      <c r="F7090" s="20">
        <f t="shared" si="467"/>
        <v>52056</v>
      </c>
      <c r="G7090" s="20">
        <f t="shared" si="468"/>
        <v>52056</v>
      </c>
      <c r="H7090" s="21" t="str">
        <f>VLOOKUP(B7090,属性中转表!A:F,6,FALSE)</f>
        <v>"hp":394200,"atk":10950</v>
      </c>
      <c r="I7090" s="20" t="str">
        <f>IF(VLOOKUP(B7090,属性中转表!A:G,7,FALSE)=0,"",VLOOKUP(VLOOKUP(B7090,属性中转表!A:G,7,FALSE),属性中转表!$K$2:$P$21,6,0))&amp;IF(VLOOKUP(B7090,属性中转表!A:G,7,FALSE)&gt;=50,VLOOKUP(A7090,英雄数据表!A:K,9,0),IF(VLOOKUP(B7090,属性中转表!A:G,7,FALSE)&gt;=25,VLOOKUP(A7090,英雄数据表!A:K,5,0),""))</f>
        <v>"atk":600,"hp":10000,"undpspro":200,"pvpdpspro":100,"pvpundpspro":100,"speed":10,"hppro":100</v>
      </c>
      <c r="J7090" s="20" t="str">
        <f>IF(I7090="","",属性中转表!$I$1&amp;(IF(VLOOKUP(B7090,属性中转表!A:G,7,FALSE)=0,0,VLOOKUP(VLOOKUP(B7090,属性中转表!A:G,7,FALSE),属性中转表!$K$2:$P$21,4,0)))+IFERROR(VLOOKUP(A7090,英雄数据表!A:K,IF(武魂!B7090&gt;=50,10,IF(武魂!B7090&gt;=25,6)),0),0))</f>
        <v>,"dpspro":200</v>
      </c>
      <c r="K7090" s="32" t="str">
        <f t="shared" si="469"/>
        <v>"atk":600,"hp":10000,"undpspro":200,"pvpdpspro":100,"pvpundpspro":100,"speed":10,"hppro":100,"dpspro":200</v>
      </c>
      <c r="L7090" s="20" t="str">
        <f>IF(B7090&gt;=50,VLOOKUP(A7090,英雄数据表!A:L,11,FALSE),IF(B7090&gt;=25,VLOOKUP(A7090,英雄数据表!A:L,7,0),""))</f>
        <v>"5205602004"</v>
      </c>
      <c r="M7090" s="20" t="str">
        <f>IFERROR(VLOOKUP(B7090,属性中转表!$K$2:$O$21,5,FALSE),"")</f>
        <v/>
      </c>
      <c r="N7090" s="20" t="str">
        <f>IF(B7090=25,VLOOKUP(A7090,英雄数据表!A:L,8,FALSE),IF(B7090=50,VLOOKUP(A7090,英雄数据表!A:L,12,0),""))</f>
        <v/>
      </c>
    </row>
    <row r="7091" spans="1:14" x14ac:dyDescent="0.3">
      <c r="A7091" s="20">
        <v>52056</v>
      </c>
      <c r="B7091" s="21">
        <f t="shared" si="466"/>
        <v>90</v>
      </c>
      <c r="C7091" s="21">
        <v>5</v>
      </c>
      <c r="D7091" s="21">
        <f>VLOOKUP(A7091,英雄数据表!A:D,4,0)</f>
        <v>5</v>
      </c>
      <c r="E7091" s="20" t="str">
        <f>VLOOKUP(A7091,英雄数据表!A:C,3,0)</f>
        <v>夺魂之镰</v>
      </c>
      <c r="F7091" s="20">
        <f t="shared" si="467"/>
        <v>52056</v>
      </c>
      <c r="G7091" s="20">
        <f t="shared" si="468"/>
        <v>52056</v>
      </c>
      <c r="H7091" s="21" t="str">
        <f>VLOOKUP(B7091,属性中转表!A:F,6,FALSE)</f>
        <v>"hp":399600,"atk":11100</v>
      </c>
      <c r="I7091" s="20" t="str">
        <f>IF(VLOOKUP(B7091,属性中转表!A:G,7,FALSE)=0,"",VLOOKUP(VLOOKUP(B7091,属性中转表!A:G,7,FALSE),属性中转表!$K$2:$P$21,6,0))&amp;IF(VLOOKUP(B7091,属性中转表!A:G,7,FALSE)&gt;=50,VLOOKUP(A7091,英雄数据表!A:K,9,0),IF(VLOOKUP(B7091,属性中转表!A:G,7,FALSE)&gt;=25,VLOOKUP(A7091,英雄数据表!A:K,5,0),""))</f>
        <v>"atk":600,"hp":10000,"undpspro":200,"pvpdpspro":150,"pvpundpspro":100,"speed":10,"hppro":100</v>
      </c>
      <c r="J7091" s="20" t="str">
        <f>IF(I7091="","",属性中转表!$I$1&amp;(IF(VLOOKUP(B7091,属性中转表!A:G,7,FALSE)=0,0,VLOOKUP(VLOOKUP(B7091,属性中转表!A:G,7,FALSE),属性中转表!$K$2:$P$21,4,0)))+IFERROR(VLOOKUP(A7091,英雄数据表!A:K,IF(武魂!B7091&gt;=50,10,IF(武魂!B7091&gt;=25,6)),0),0))</f>
        <v>,"dpspro":200</v>
      </c>
      <c r="K7091" s="32" t="str">
        <f t="shared" si="469"/>
        <v>"atk":600,"hp":10000,"undpspro":200,"pvpdpspro":150,"pvpundpspro":100,"speed":10,"hppro":100,"dpspro":200</v>
      </c>
      <c r="L7091" s="20" t="str">
        <f>IF(B7091&gt;=50,VLOOKUP(A7091,英雄数据表!A:L,11,FALSE),IF(B7091&gt;=25,VLOOKUP(A7091,英雄数据表!A:L,7,0),""))</f>
        <v>"5205602004"</v>
      </c>
      <c r="M7091" s="20" t="str">
        <f>IFERROR(VLOOKUP(B7091,属性中转表!$K$2:$O$21,5,FALSE),"")</f>
        <v>"pvpdpspro":50</v>
      </c>
      <c r="N7091" s="20" t="str">
        <f>IF(B7091=25,VLOOKUP(A7091,英雄数据表!A:L,8,FALSE),IF(B7091=50,VLOOKUP(A7091,英雄数据表!A:L,12,0),""))</f>
        <v/>
      </c>
    </row>
    <row r="7092" spans="1:14" x14ac:dyDescent="0.3">
      <c r="A7092" s="20">
        <v>52056</v>
      </c>
      <c r="B7092" s="21">
        <f t="shared" si="466"/>
        <v>91</v>
      </c>
      <c r="C7092" s="21">
        <v>5</v>
      </c>
      <c r="D7092" s="21">
        <f>VLOOKUP(A7092,英雄数据表!A:D,4,0)</f>
        <v>5</v>
      </c>
      <c r="E7092" s="20" t="str">
        <f>VLOOKUP(A7092,英雄数据表!A:C,3,0)</f>
        <v>夺魂之镰</v>
      </c>
      <c r="F7092" s="20">
        <f t="shared" si="467"/>
        <v>52056</v>
      </c>
      <c r="G7092" s="20">
        <f t="shared" si="468"/>
        <v>52056</v>
      </c>
      <c r="H7092" s="21" t="str">
        <f>VLOOKUP(B7092,属性中转表!A:F,6,FALSE)</f>
        <v>"hp":405000,"atk":11250</v>
      </c>
      <c r="I7092" s="20" t="str">
        <f>IF(VLOOKUP(B7092,属性中转表!A:G,7,FALSE)=0,"",VLOOKUP(VLOOKUP(B7092,属性中转表!A:G,7,FALSE),属性中转表!$K$2:$P$21,6,0))&amp;IF(VLOOKUP(B7092,属性中转表!A:G,7,FALSE)&gt;=50,VLOOKUP(A7092,英雄数据表!A:K,9,0),IF(VLOOKUP(B7092,属性中转表!A:G,7,FALSE)&gt;=25,VLOOKUP(A7092,英雄数据表!A:K,5,0),""))</f>
        <v>"atk":600,"hp":10000,"undpspro":200,"pvpdpspro":150,"pvpundpspro":100,"speed":10,"hppro":100</v>
      </c>
      <c r="J7092" s="20" t="str">
        <f>IF(I7092="","",属性中转表!$I$1&amp;(IF(VLOOKUP(B7092,属性中转表!A:G,7,FALSE)=0,0,VLOOKUP(VLOOKUP(B7092,属性中转表!A:G,7,FALSE),属性中转表!$K$2:$P$21,4,0)))+IFERROR(VLOOKUP(A7092,英雄数据表!A:K,IF(武魂!B7092&gt;=50,10,IF(武魂!B7092&gt;=25,6)),0),0))</f>
        <v>,"dpspro":200</v>
      </c>
      <c r="K7092" s="32" t="str">
        <f t="shared" si="469"/>
        <v>"atk":600,"hp":10000,"undpspro":200,"pvpdpspro":150,"pvpundpspro":100,"speed":10,"hppro":100,"dpspro":200</v>
      </c>
      <c r="L7092" s="20" t="str">
        <f>IF(B7092&gt;=50,VLOOKUP(A7092,英雄数据表!A:L,11,FALSE),IF(B7092&gt;=25,VLOOKUP(A7092,英雄数据表!A:L,7,0),""))</f>
        <v>"5205602004"</v>
      </c>
      <c r="M7092" s="20" t="str">
        <f>IFERROR(VLOOKUP(B7092,属性中转表!$K$2:$O$21,5,FALSE),"")</f>
        <v/>
      </c>
      <c r="N7092" s="20" t="str">
        <f>IF(B7092=25,VLOOKUP(A7092,英雄数据表!A:L,8,FALSE),IF(B7092=50,VLOOKUP(A7092,英雄数据表!A:L,12,0),""))</f>
        <v/>
      </c>
    </row>
    <row r="7093" spans="1:14" x14ac:dyDescent="0.3">
      <c r="A7093" s="20">
        <v>52056</v>
      </c>
      <c r="B7093" s="21">
        <f t="shared" si="466"/>
        <v>92</v>
      </c>
      <c r="C7093" s="21">
        <v>5</v>
      </c>
      <c r="D7093" s="21">
        <f>VLOOKUP(A7093,英雄数据表!A:D,4,0)</f>
        <v>5</v>
      </c>
      <c r="E7093" s="20" t="str">
        <f>VLOOKUP(A7093,英雄数据表!A:C,3,0)</f>
        <v>夺魂之镰</v>
      </c>
      <c r="F7093" s="20">
        <f t="shared" si="467"/>
        <v>52056</v>
      </c>
      <c r="G7093" s="20">
        <f t="shared" si="468"/>
        <v>52056</v>
      </c>
      <c r="H7093" s="21" t="str">
        <f>VLOOKUP(B7093,属性中转表!A:F,6,FALSE)</f>
        <v>"hp":410400,"atk":11400</v>
      </c>
      <c r="I7093" s="20" t="str">
        <f>IF(VLOOKUP(B7093,属性中转表!A:G,7,FALSE)=0,"",VLOOKUP(VLOOKUP(B7093,属性中转表!A:G,7,FALSE),属性中转表!$K$2:$P$21,6,0))&amp;IF(VLOOKUP(B7093,属性中转表!A:G,7,FALSE)&gt;=50,VLOOKUP(A7093,英雄数据表!A:K,9,0),IF(VLOOKUP(B7093,属性中转表!A:G,7,FALSE)&gt;=25,VLOOKUP(A7093,英雄数据表!A:K,5,0),""))</f>
        <v>"atk":600,"hp":10000,"undpspro":200,"pvpdpspro":150,"pvpundpspro":100,"speed":10,"hppro":100</v>
      </c>
      <c r="J7093" s="20" t="str">
        <f>IF(I7093="","",属性中转表!$I$1&amp;(IF(VLOOKUP(B7093,属性中转表!A:G,7,FALSE)=0,0,VLOOKUP(VLOOKUP(B7093,属性中转表!A:G,7,FALSE),属性中转表!$K$2:$P$21,4,0)))+IFERROR(VLOOKUP(A7093,英雄数据表!A:K,IF(武魂!B7093&gt;=50,10,IF(武魂!B7093&gt;=25,6)),0),0))</f>
        <v>,"dpspro":200</v>
      </c>
      <c r="K7093" s="32" t="str">
        <f t="shared" si="469"/>
        <v>"atk":600,"hp":10000,"undpspro":200,"pvpdpspro":150,"pvpundpspro":100,"speed":10,"hppro":100,"dpspro":200</v>
      </c>
      <c r="L7093" s="20" t="str">
        <f>IF(B7093&gt;=50,VLOOKUP(A7093,英雄数据表!A:L,11,FALSE),IF(B7093&gt;=25,VLOOKUP(A7093,英雄数据表!A:L,7,0),""))</f>
        <v>"5205602004"</v>
      </c>
      <c r="M7093" s="20" t="str">
        <f>IFERROR(VLOOKUP(B7093,属性中转表!$K$2:$O$21,5,FALSE),"")</f>
        <v/>
      </c>
      <c r="N7093" s="20" t="str">
        <f>IF(B7093=25,VLOOKUP(A7093,英雄数据表!A:L,8,FALSE),IF(B7093=50,VLOOKUP(A7093,英雄数据表!A:L,12,0),""))</f>
        <v/>
      </c>
    </row>
    <row r="7094" spans="1:14" x14ac:dyDescent="0.3">
      <c r="A7094" s="20">
        <v>52056</v>
      </c>
      <c r="B7094" s="21">
        <f t="shared" si="466"/>
        <v>93</v>
      </c>
      <c r="C7094" s="21">
        <v>5</v>
      </c>
      <c r="D7094" s="21">
        <f>VLOOKUP(A7094,英雄数据表!A:D,4,0)</f>
        <v>5</v>
      </c>
      <c r="E7094" s="20" t="str">
        <f>VLOOKUP(A7094,英雄数据表!A:C,3,0)</f>
        <v>夺魂之镰</v>
      </c>
      <c r="F7094" s="20">
        <f t="shared" si="467"/>
        <v>52056</v>
      </c>
      <c r="G7094" s="20">
        <f t="shared" si="468"/>
        <v>52056</v>
      </c>
      <c r="H7094" s="21" t="str">
        <f>VLOOKUP(B7094,属性中转表!A:F,6,FALSE)</f>
        <v>"hp":415800,"atk":11550</v>
      </c>
      <c r="I7094" s="20" t="str">
        <f>IF(VLOOKUP(B7094,属性中转表!A:G,7,FALSE)=0,"",VLOOKUP(VLOOKUP(B7094,属性中转表!A:G,7,FALSE),属性中转表!$K$2:$P$21,6,0))&amp;IF(VLOOKUP(B7094,属性中转表!A:G,7,FALSE)&gt;=50,VLOOKUP(A7094,英雄数据表!A:K,9,0),IF(VLOOKUP(B7094,属性中转表!A:G,7,FALSE)&gt;=25,VLOOKUP(A7094,英雄数据表!A:K,5,0),""))</f>
        <v>"atk":600,"hp":10000,"undpspro":200,"pvpdpspro":150,"pvpundpspro":100,"speed":10,"hppro":100</v>
      </c>
      <c r="J7094" s="20" t="str">
        <f>IF(I7094="","",属性中转表!$I$1&amp;(IF(VLOOKUP(B7094,属性中转表!A:G,7,FALSE)=0,0,VLOOKUP(VLOOKUP(B7094,属性中转表!A:G,7,FALSE),属性中转表!$K$2:$P$21,4,0)))+IFERROR(VLOOKUP(A7094,英雄数据表!A:K,IF(武魂!B7094&gt;=50,10,IF(武魂!B7094&gt;=25,6)),0),0))</f>
        <v>,"dpspro":200</v>
      </c>
      <c r="K7094" s="32" t="str">
        <f t="shared" si="469"/>
        <v>"atk":600,"hp":10000,"undpspro":200,"pvpdpspro":150,"pvpundpspro":100,"speed":10,"hppro":100,"dpspro":200</v>
      </c>
      <c r="L7094" s="20" t="str">
        <f>IF(B7094&gt;=50,VLOOKUP(A7094,英雄数据表!A:L,11,FALSE),IF(B7094&gt;=25,VLOOKUP(A7094,英雄数据表!A:L,7,0),""))</f>
        <v>"5205602004"</v>
      </c>
      <c r="M7094" s="20" t="str">
        <f>IFERROR(VLOOKUP(B7094,属性中转表!$K$2:$O$21,5,FALSE),"")</f>
        <v/>
      </c>
      <c r="N7094" s="20" t="str">
        <f>IF(B7094=25,VLOOKUP(A7094,英雄数据表!A:L,8,FALSE),IF(B7094=50,VLOOKUP(A7094,英雄数据表!A:L,12,0),""))</f>
        <v/>
      </c>
    </row>
    <row r="7095" spans="1:14" x14ac:dyDescent="0.3">
      <c r="A7095" s="20">
        <v>52056</v>
      </c>
      <c r="B7095" s="21">
        <f t="shared" si="466"/>
        <v>94</v>
      </c>
      <c r="C7095" s="21">
        <v>5</v>
      </c>
      <c r="D7095" s="21">
        <f>VLOOKUP(A7095,英雄数据表!A:D,4,0)</f>
        <v>5</v>
      </c>
      <c r="E7095" s="20" t="str">
        <f>VLOOKUP(A7095,英雄数据表!A:C,3,0)</f>
        <v>夺魂之镰</v>
      </c>
      <c r="F7095" s="20">
        <f t="shared" si="467"/>
        <v>52056</v>
      </c>
      <c r="G7095" s="20">
        <f t="shared" si="468"/>
        <v>52056</v>
      </c>
      <c r="H7095" s="21" t="str">
        <f>VLOOKUP(B7095,属性中转表!A:F,6,FALSE)</f>
        <v>"hp":421200,"atk":11700</v>
      </c>
      <c r="I7095" s="20" t="str">
        <f>IF(VLOOKUP(B7095,属性中转表!A:G,7,FALSE)=0,"",VLOOKUP(VLOOKUP(B7095,属性中转表!A:G,7,FALSE),属性中转表!$K$2:$P$21,6,0))&amp;IF(VLOOKUP(B7095,属性中转表!A:G,7,FALSE)&gt;=50,VLOOKUP(A7095,英雄数据表!A:K,9,0),IF(VLOOKUP(B7095,属性中转表!A:G,7,FALSE)&gt;=25,VLOOKUP(A7095,英雄数据表!A:K,5,0),""))</f>
        <v>"atk":600,"hp":10000,"undpspro":200,"pvpdpspro":150,"pvpundpspro":100,"speed":10,"hppro":100</v>
      </c>
      <c r="J7095" s="20" t="str">
        <f>IF(I7095="","",属性中转表!$I$1&amp;(IF(VLOOKUP(B7095,属性中转表!A:G,7,FALSE)=0,0,VLOOKUP(VLOOKUP(B7095,属性中转表!A:G,7,FALSE),属性中转表!$K$2:$P$21,4,0)))+IFERROR(VLOOKUP(A7095,英雄数据表!A:K,IF(武魂!B7095&gt;=50,10,IF(武魂!B7095&gt;=25,6)),0),0))</f>
        <v>,"dpspro":200</v>
      </c>
      <c r="K7095" s="32" t="str">
        <f t="shared" si="469"/>
        <v>"atk":600,"hp":10000,"undpspro":200,"pvpdpspro":150,"pvpundpspro":100,"speed":10,"hppro":100,"dpspro":200</v>
      </c>
      <c r="L7095" s="20" t="str">
        <f>IF(B7095&gt;=50,VLOOKUP(A7095,英雄数据表!A:L,11,FALSE),IF(B7095&gt;=25,VLOOKUP(A7095,英雄数据表!A:L,7,0),""))</f>
        <v>"5205602004"</v>
      </c>
      <c r="M7095" s="20" t="str">
        <f>IFERROR(VLOOKUP(B7095,属性中转表!$K$2:$O$21,5,FALSE),"")</f>
        <v/>
      </c>
      <c r="N7095" s="20" t="str">
        <f>IF(B7095=25,VLOOKUP(A7095,英雄数据表!A:L,8,FALSE),IF(B7095=50,VLOOKUP(A7095,英雄数据表!A:L,12,0),""))</f>
        <v/>
      </c>
    </row>
    <row r="7096" spans="1:14" x14ac:dyDescent="0.3">
      <c r="A7096" s="20">
        <v>52056</v>
      </c>
      <c r="B7096" s="21">
        <f t="shared" si="466"/>
        <v>95</v>
      </c>
      <c r="C7096" s="21">
        <v>5</v>
      </c>
      <c r="D7096" s="21">
        <f>VLOOKUP(A7096,英雄数据表!A:D,4,0)</f>
        <v>5</v>
      </c>
      <c r="E7096" s="20" t="str">
        <f>VLOOKUP(A7096,英雄数据表!A:C,3,0)</f>
        <v>夺魂之镰</v>
      </c>
      <c r="F7096" s="20">
        <f t="shared" si="467"/>
        <v>52056</v>
      </c>
      <c r="G7096" s="20">
        <f t="shared" si="468"/>
        <v>52056</v>
      </c>
      <c r="H7096" s="21" t="str">
        <f>VLOOKUP(B7096,属性中转表!A:F,6,FALSE)</f>
        <v>"hp":426600,"atk":11850</v>
      </c>
      <c r="I7096" s="20" t="str">
        <f>IF(VLOOKUP(B7096,属性中转表!A:G,7,FALSE)=0,"",VLOOKUP(VLOOKUP(B7096,属性中转表!A:G,7,FALSE),属性中转表!$K$2:$P$21,6,0))&amp;IF(VLOOKUP(B7096,属性中转表!A:G,7,FALSE)&gt;=50,VLOOKUP(A7096,英雄数据表!A:K,9,0),IF(VLOOKUP(B7096,属性中转表!A:G,7,FALSE)&gt;=25,VLOOKUP(A7096,英雄数据表!A:K,5,0),""))</f>
        <v>"atk":600,"hp":10000,"undpspro":200,"pvpdpspro":150,"pvpundpspro":150,"speed":10,"hppro":100</v>
      </c>
      <c r="J7096" s="20" t="str">
        <f>IF(I7096="","",属性中转表!$I$1&amp;(IF(VLOOKUP(B7096,属性中转表!A:G,7,FALSE)=0,0,VLOOKUP(VLOOKUP(B7096,属性中转表!A:G,7,FALSE),属性中转表!$K$2:$P$21,4,0)))+IFERROR(VLOOKUP(A7096,英雄数据表!A:K,IF(武魂!B7096&gt;=50,10,IF(武魂!B7096&gt;=25,6)),0),0))</f>
        <v>,"dpspro":200</v>
      </c>
      <c r="K7096" s="32" t="str">
        <f t="shared" si="469"/>
        <v>"atk":600,"hp":10000,"undpspro":200,"pvpdpspro":150,"pvpundpspro":150,"speed":10,"hppro":100,"dpspro":200</v>
      </c>
      <c r="L7096" s="20" t="str">
        <f>IF(B7096&gt;=50,VLOOKUP(A7096,英雄数据表!A:L,11,FALSE),IF(B7096&gt;=25,VLOOKUP(A7096,英雄数据表!A:L,7,0),""))</f>
        <v>"5205602004"</v>
      </c>
      <c r="M7096" s="20" t="str">
        <f>IFERROR(VLOOKUP(B7096,属性中转表!$K$2:$O$21,5,FALSE),"")</f>
        <v>"pvpundpspro":50</v>
      </c>
      <c r="N7096" s="20" t="str">
        <f>IF(B7096=25,VLOOKUP(A7096,英雄数据表!A:L,8,FALSE),IF(B7096=50,VLOOKUP(A7096,英雄数据表!A:L,12,0),""))</f>
        <v/>
      </c>
    </row>
    <row r="7097" spans="1:14" x14ac:dyDescent="0.3">
      <c r="A7097" s="20">
        <v>52056</v>
      </c>
      <c r="B7097" s="21">
        <f t="shared" si="466"/>
        <v>96</v>
      </c>
      <c r="C7097" s="21">
        <v>5</v>
      </c>
      <c r="D7097" s="21">
        <f>VLOOKUP(A7097,英雄数据表!A:D,4,0)</f>
        <v>5</v>
      </c>
      <c r="E7097" s="20" t="str">
        <f>VLOOKUP(A7097,英雄数据表!A:C,3,0)</f>
        <v>夺魂之镰</v>
      </c>
      <c r="F7097" s="20">
        <f t="shared" si="467"/>
        <v>52056</v>
      </c>
      <c r="G7097" s="20">
        <f t="shared" si="468"/>
        <v>52056</v>
      </c>
      <c r="H7097" s="21" t="str">
        <f>VLOOKUP(B7097,属性中转表!A:F,6,FALSE)</f>
        <v>"hp":432000,"atk":12000</v>
      </c>
      <c r="I7097" s="20" t="str">
        <f>IF(VLOOKUP(B7097,属性中转表!A:G,7,FALSE)=0,"",VLOOKUP(VLOOKUP(B7097,属性中转表!A:G,7,FALSE),属性中转表!$K$2:$P$21,6,0))&amp;IF(VLOOKUP(B7097,属性中转表!A:G,7,FALSE)&gt;=50,VLOOKUP(A7097,英雄数据表!A:K,9,0),IF(VLOOKUP(B7097,属性中转表!A:G,7,FALSE)&gt;=25,VLOOKUP(A7097,英雄数据表!A:K,5,0),""))</f>
        <v>"atk":600,"hp":10000,"undpspro":200,"pvpdpspro":150,"pvpundpspro":150,"speed":10,"hppro":100</v>
      </c>
      <c r="J7097" s="20" t="str">
        <f>IF(I7097="","",属性中转表!$I$1&amp;(IF(VLOOKUP(B7097,属性中转表!A:G,7,FALSE)=0,0,VLOOKUP(VLOOKUP(B7097,属性中转表!A:G,7,FALSE),属性中转表!$K$2:$P$21,4,0)))+IFERROR(VLOOKUP(A7097,英雄数据表!A:K,IF(武魂!B7097&gt;=50,10,IF(武魂!B7097&gt;=25,6)),0),0))</f>
        <v>,"dpspro":200</v>
      </c>
      <c r="K7097" s="32" t="str">
        <f t="shared" si="469"/>
        <v>"atk":600,"hp":10000,"undpspro":200,"pvpdpspro":150,"pvpundpspro":150,"speed":10,"hppro":100,"dpspro":200</v>
      </c>
      <c r="L7097" s="20" t="str">
        <f>IF(B7097&gt;=50,VLOOKUP(A7097,英雄数据表!A:L,11,FALSE),IF(B7097&gt;=25,VLOOKUP(A7097,英雄数据表!A:L,7,0),""))</f>
        <v>"5205602004"</v>
      </c>
      <c r="M7097" s="20" t="str">
        <f>IFERROR(VLOOKUP(B7097,属性中转表!$K$2:$O$21,5,FALSE),"")</f>
        <v/>
      </c>
      <c r="N7097" s="20" t="str">
        <f>IF(B7097=25,VLOOKUP(A7097,英雄数据表!A:L,8,FALSE),IF(B7097=50,VLOOKUP(A7097,英雄数据表!A:L,12,0),""))</f>
        <v/>
      </c>
    </row>
    <row r="7098" spans="1:14" x14ac:dyDescent="0.3">
      <c r="A7098" s="20">
        <v>52056</v>
      </c>
      <c r="B7098" s="21">
        <f t="shared" ref="B7098:B7161" si="470">IF(A7098=A7097,B7097+1,1)</f>
        <v>97</v>
      </c>
      <c r="C7098" s="21">
        <v>5</v>
      </c>
      <c r="D7098" s="21">
        <f>VLOOKUP(A7098,英雄数据表!A:D,4,0)</f>
        <v>5</v>
      </c>
      <c r="E7098" s="20" t="str">
        <f>VLOOKUP(A7098,英雄数据表!A:C,3,0)</f>
        <v>夺魂之镰</v>
      </c>
      <c r="F7098" s="20">
        <f t="shared" ref="F7098:F7161" si="471">A7098</f>
        <v>52056</v>
      </c>
      <c r="G7098" s="20">
        <f t="shared" ref="G7098:G7161" si="472">A7098</f>
        <v>52056</v>
      </c>
      <c r="H7098" s="21" t="str">
        <f>VLOOKUP(B7098,属性中转表!A:F,6,FALSE)</f>
        <v>"hp":437400,"atk":12150</v>
      </c>
      <c r="I7098" s="20" t="str">
        <f>IF(VLOOKUP(B7098,属性中转表!A:G,7,FALSE)=0,"",VLOOKUP(VLOOKUP(B7098,属性中转表!A:G,7,FALSE),属性中转表!$K$2:$P$21,6,0))&amp;IF(VLOOKUP(B7098,属性中转表!A:G,7,FALSE)&gt;=50,VLOOKUP(A7098,英雄数据表!A:K,9,0),IF(VLOOKUP(B7098,属性中转表!A:G,7,FALSE)&gt;=25,VLOOKUP(A7098,英雄数据表!A:K,5,0),""))</f>
        <v>"atk":600,"hp":10000,"undpspro":200,"pvpdpspro":150,"pvpundpspro":150,"speed":10,"hppro":100</v>
      </c>
      <c r="J7098" s="20" t="str">
        <f>IF(I7098="","",属性中转表!$I$1&amp;(IF(VLOOKUP(B7098,属性中转表!A:G,7,FALSE)=0,0,VLOOKUP(VLOOKUP(B7098,属性中转表!A:G,7,FALSE),属性中转表!$K$2:$P$21,4,0)))+IFERROR(VLOOKUP(A7098,英雄数据表!A:K,IF(武魂!B7098&gt;=50,10,IF(武魂!B7098&gt;=25,6)),0),0))</f>
        <v>,"dpspro":200</v>
      </c>
      <c r="K7098" s="32" t="str">
        <f t="shared" si="469"/>
        <v>"atk":600,"hp":10000,"undpspro":200,"pvpdpspro":150,"pvpundpspro":150,"speed":10,"hppro":100,"dpspro":200</v>
      </c>
      <c r="L7098" s="20" t="str">
        <f>IF(B7098&gt;=50,VLOOKUP(A7098,英雄数据表!A:L,11,FALSE),IF(B7098&gt;=25,VLOOKUP(A7098,英雄数据表!A:L,7,0),""))</f>
        <v>"5205602004"</v>
      </c>
      <c r="M7098" s="20" t="str">
        <f>IFERROR(VLOOKUP(B7098,属性中转表!$K$2:$O$21,5,FALSE),"")</f>
        <v/>
      </c>
      <c r="N7098" s="20" t="str">
        <f>IF(B7098=25,VLOOKUP(A7098,英雄数据表!A:L,8,FALSE),IF(B7098=50,VLOOKUP(A7098,英雄数据表!A:L,12,0),""))</f>
        <v/>
      </c>
    </row>
    <row r="7099" spans="1:14" x14ac:dyDescent="0.3">
      <c r="A7099" s="20">
        <v>52056</v>
      </c>
      <c r="B7099" s="21">
        <f t="shared" si="470"/>
        <v>98</v>
      </c>
      <c r="C7099" s="21">
        <v>5</v>
      </c>
      <c r="D7099" s="21">
        <f>VLOOKUP(A7099,英雄数据表!A:D,4,0)</f>
        <v>5</v>
      </c>
      <c r="E7099" s="20" t="str">
        <f>VLOOKUP(A7099,英雄数据表!A:C,3,0)</f>
        <v>夺魂之镰</v>
      </c>
      <c r="F7099" s="20">
        <f t="shared" si="471"/>
        <v>52056</v>
      </c>
      <c r="G7099" s="20">
        <f t="shared" si="472"/>
        <v>52056</v>
      </c>
      <c r="H7099" s="21" t="str">
        <f>VLOOKUP(B7099,属性中转表!A:F,6,FALSE)</f>
        <v>"hp":442800,"atk":12300</v>
      </c>
      <c r="I7099" s="20" t="str">
        <f>IF(VLOOKUP(B7099,属性中转表!A:G,7,FALSE)=0,"",VLOOKUP(VLOOKUP(B7099,属性中转表!A:G,7,FALSE),属性中转表!$K$2:$P$21,6,0))&amp;IF(VLOOKUP(B7099,属性中转表!A:G,7,FALSE)&gt;=50,VLOOKUP(A7099,英雄数据表!A:K,9,0),IF(VLOOKUP(B7099,属性中转表!A:G,7,FALSE)&gt;=25,VLOOKUP(A7099,英雄数据表!A:K,5,0),""))</f>
        <v>"atk":600,"hp":10000,"undpspro":200,"pvpdpspro":150,"pvpundpspro":150,"speed":10,"hppro":100</v>
      </c>
      <c r="J7099" s="20" t="str">
        <f>IF(I7099="","",属性中转表!$I$1&amp;(IF(VLOOKUP(B7099,属性中转表!A:G,7,FALSE)=0,0,VLOOKUP(VLOOKUP(B7099,属性中转表!A:G,7,FALSE),属性中转表!$K$2:$P$21,4,0)))+IFERROR(VLOOKUP(A7099,英雄数据表!A:K,IF(武魂!B7099&gt;=50,10,IF(武魂!B7099&gt;=25,6)),0),0))</f>
        <v>,"dpspro":200</v>
      </c>
      <c r="K7099" s="32" t="str">
        <f t="shared" si="469"/>
        <v>"atk":600,"hp":10000,"undpspro":200,"pvpdpspro":150,"pvpundpspro":150,"speed":10,"hppro":100,"dpspro":200</v>
      </c>
      <c r="L7099" s="20" t="str">
        <f>IF(B7099&gt;=50,VLOOKUP(A7099,英雄数据表!A:L,11,FALSE),IF(B7099&gt;=25,VLOOKUP(A7099,英雄数据表!A:L,7,0),""))</f>
        <v>"5205602004"</v>
      </c>
      <c r="M7099" s="20" t="str">
        <f>IFERROR(VLOOKUP(B7099,属性中转表!$K$2:$O$21,5,FALSE),"")</f>
        <v/>
      </c>
      <c r="N7099" s="20" t="str">
        <f>IF(B7099=25,VLOOKUP(A7099,英雄数据表!A:L,8,FALSE),IF(B7099=50,VLOOKUP(A7099,英雄数据表!A:L,12,0),""))</f>
        <v/>
      </c>
    </row>
    <row r="7100" spans="1:14" x14ac:dyDescent="0.3">
      <c r="A7100" s="20">
        <v>52056</v>
      </c>
      <c r="B7100" s="21">
        <f t="shared" si="470"/>
        <v>99</v>
      </c>
      <c r="C7100" s="21">
        <v>5</v>
      </c>
      <c r="D7100" s="21">
        <f>VLOOKUP(A7100,英雄数据表!A:D,4,0)</f>
        <v>5</v>
      </c>
      <c r="E7100" s="20" t="str">
        <f>VLOOKUP(A7100,英雄数据表!A:C,3,0)</f>
        <v>夺魂之镰</v>
      </c>
      <c r="F7100" s="20">
        <f t="shared" si="471"/>
        <v>52056</v>
      </c>
      <c r="G7100" s="20">
        <f t="shared" si="472"/>
        <v>52056</v>
      </c>
      <c r="H7100" s="21" t="str">
        <f>VLOOKUP(B7100,属性中转表!A:F,6,FALSE)</f>
        <v>"hp":448200,"atk":12450</v>
      </c>
      <c r="I7100" s="20" t="str">
        <f>IF(VLOOKUP(B7100,属性中转表!A:G,7,FALSE)=0,"",VLOOKUP(VLOOKUP(B7100,属性中转表!A:G,7,FALSE),属性中转表!$K$2:$P$21,6,0))&amp;IF(VLOOKUP(B7100,属性中转表!A:G,7,FALSE)&gt;=50,VLOOKUP(A7100,英雄数据表!A:K,9,0),IF(VLOOKUP(B7100,属性中转表!A:G,7,FALSE)&gt;=25,VLOOKUP(A7100,英雄数据表!A:K,5,0),""))</f>
        <v>"atk":600,"hp":10000,"undpspro":200,"pvpdpspro":150,"pvpundpspro":150,"speed":10,"hppro":100</v>
      </c>
      <c r="J7100" s="20" t="str">
        <f>IF(I7100="","",属性中转表!$I$1&amp;(IF(VLOOKUP(B7100,属性中转表!A:G,7,FALSE)=0,0,VLOOKUP(VLOOKUP(B7100,属性中转表!A:G,7,FALSE),属性中转表!$K$2:$P$21,4,0)))+IFERROR(VLOOKUP(A7100,英雄数据表!A:K,IF(武魂!B7100&gt;=50,10,IF(武魂!B7100&gt;=25,6)),0),0))</f>
        <v>,"dpspro":200</v>
      </c>
      <c r="K7100" s="32" t="str">
        <f t="shared" si="469"/>
        <v>"atk":600,"hp":10000,"undpspro":200,"pvpdpspro":150,"pvpundpspro":150,"speed":10,"hppro":100,"dpspro":200</v>
      </c>
      <c r="L7100" s="20" t="str">
        <f>IF(B7100&gt;=50,VLOOKUP(A7100,英雄数据表!A:L,11,FALSE),IF(B7100&gt;=25,VLOOKUP(A7100,英雄数据表!A:L,7,0),""))</f>
        <v>"5205602004"</v>
      </c>
      <c r="M7100" s="20" t="str">
        <f>IFERROR(VLOOKUP(B7100,属性中转表!$K$2:$O$21,5,FALSE),"")</f>
        <v/>
      </c>
      <c r="N7100" s="20" t="str">
        <f>IF(B7100=25,VLOOKUP(A7100,英雄数据表!A:L,8,FALSE),IF(B7100=50,VLOOKUP(A7100,英雄数据表!A:L,12,0),""))</f>
        <v/>
      </c>
    </row>
    <row r="7101" spans="1:14" x14ac:dyDescent="0.3">
      <c r="A7101" s="20">
        <v>52056</v>
      </c>
      <c r="B7101" s="21">
        <f t="shared" si="470"/>
        <v>100</v>
      </c>
      <c r="C7101" s="21">
        <v>5</v>
      </c>
      <c r="D7101" s="21">
        <f>VLOOKUP(A7101,英雄数据表!A:D,4,0)</f>
        <v>5</v>
      </c>
      <c r="E7101" s="20" t="str">
        <f>VLOOKUP(A7101,英雄数据表!A:C,3,0)</f>
        <v>夺魂之镰</v>
      </c>
      <c r="F7101" s="20">
        <f t="shared" si="471"/>
        <v>52056</v>
      </c>
      <c r="G7101" s="20">
        <f t="shared" si="472"/>
        <v>52056</v>
      </c>
      <c r="H7101" s="21" t="str">
        <f>VLOOKUP(B7101,属性中转表!A:F,6,FALSE)</f>
        <v>"hp":453600,"atk":12600</v>
      </c>
      <c r="I7101" s="20" t="str">
        <f>IF(VLOOKUP(B7101,属性中转表!A:G,7,FALSE)=0,"",VLOOKUP(VLOOKUP(B7101,属性中转表!A:G,7,FALSE),属性中转表!$K$2:$P$21,6,0))&amp;IF(VLOOKUP(B7101,属性中转表!A:G,7,FALSE)&gt;=50,VLOOKUP(A7101,英雄数据表!A:K,9,0),IF(VLOOKUP(B7101,属性中转表!A:G,7,FALSE)&gt;=25,VLOOKUP(A7101,英雄数据表!A:K,5,0),""))</f>
        <v>"atk":900,"hp":15000,"undpspro":200,"pvpdpspro":150,"pvpundpspro":150,"speed":20,"hppro":100</v>
      </c>
      <c r="J7101" s="20" t="str">
        <f>IF(I7101="","",属性中转表!$I$1&amp;(IF(VLOOKUP(B7101,属性中转表!A:G,7,FALSE)=0,0,VLOOKUP(VLOOKUP(B7101,属性中转表!A:G,7,FALSE),属性中转表!$K$2:$P$21,4,0)))+IFERROR(VLOOKUP(A7101,英雄数据表!A:K,IF(武魂!B7101&gt;=50,10,IF(武魂!B7101&gt;=25,6)),0),0))</f>
        <v>,"dpspro":200</v>
      </c>
      <c r="K7101" s="32" t="str">
        <f t="shared" si="469"/>
        <v>"atk":900,"hp":15000,"undpspro":200,"pvpdpspro":150,"pvpundpspro":150,"speed":20,"hppro":100,"dpspro":200</v>
      </c>
      <c r="L7101" s="20" t="str">
        <f>IF(B7101&gt;=50,VLOOKUP(A7101,英雄数据表!A:L,11,FALSE),IF(B7101&gt;=25,VLOOKUP(A7101,英雄数据表!A:L,7,0),""))</f>
        <v>"5205602004"</v>
      </c>
      <c r="M7101" s="20" t="str">
        <f>IFERROR(VLOOKUP(B7101,属性中转表!$K$2:$O$21,5,FALSE),"")</f>
        <v>"speed":10,"atk":300,"hp":5000</v>
      </c>
      <c r="N7101" s="20" t="str">
        <f>IF(B7101=25,VLOOKUP(A7101,英雄数据表!A:L,8,FALSE),IF(B7101=50,VLOOKUP(A7101,英雄数据表!A:L,12,0),""))</f>
        <v/>
      </c>
    </row>
    <row r="7102" spans="1:14" x14ac:dyDescent="0.3">
      <c r="A7102" s="20">
        <v>53016</v>
      </c>
      <c r="B7102" s="21">
        <f t="shared" si="470"/>
        <v>1</v>
      </c>
      <c r="C7102" s="21">
        <v>5</v>
      </c>
      <c r="D7102" s="21">
        <f>VLOOKUP(A7102,英雄数据表!A:D,4,0)</f>
        <v>5</v>
      </c>
      <c r="E7102" s="20" t="str">
        <f>VLOOKUP(A7102,英雄数据表!A:C,3,0)</f>
        <v>源质黑暗</v>
      </c>
      <c r="F7102" s="20">
        <f t="shared" si="471"/>
        <v>53016</v>
      </c>
      <c r="G7102" s="20">
        <f t="shared" si="472"/>
        <v>53016</v>
      </c>
      <c r="H7102" s="21" t="str">
        <f>VLOOKUP(B7102,属性中转表!A:F,6,FALSE)</f>
        <v>"hp":5400,"atk":150</v>
      </c>
      <c r="I7102" s="20" t="str">
        <f>IF(VLOOKUP(B7102,属性中转表!A:G,7,FALSE)=0,"",VLOOKUP(VLOOKUP(B7102,属性中转表!A:G,7,FALSE),属性中转表!$K$2:$P$21,6,0))&amp;IF(VLOOKUP(B7102,属性中转表!A:G,7,FALSE)&gt;=50,VLOOKUP(A7102,英雄数据表!A:K,9,0),IF(VLOOKUP(B7102,属性中转表!A:G,7,FALSE)&gt;=25,VLOOKUP(A7102,英雄数据表!A:K,5,0),""))</f>
        <v/>
      </c>
      <c r="J7102" s="20" t="str">
        <f>IF(I7102="","",属性中转表!$I$1&amp;(IF(VLOOKUP(B7102,属性中转表!A:G,7,FALSE)=0,0,VLOOKUP(VLOOKUP(B7102,属性中转表!A:G,7,FALSE),属性中转表!$K$2:$P$21,4,0)))+IFERROR(VLOOKUP(A7102,英雄数据表!A:K,IF(武魂!B7102&gt;=50,10,IF(武魂!B7102&gt;=25,6)),0),0))</f>
        <v/>
      </c>
      <c r="K7102" s="32" t="str">
        <f t="shared" si="469"/>
        <v/>
      </c>
      <c r="L7102" s="20" t="str">
        <f>IF(B7102&gt;=50,VLOOKUP(A7102,英雄数据表!A:L,11,FALSE),IF(B7102&gt;=25,VLOOKUP(A7102,英雄数据表!A:L,7,0),""))</f>
        <v/>
      </c>
      <c r="M7102" s="20" t="str">
        <f>IFERROR(VLOOKUP(B7102,属性中转表!$K$2:$O$21,5,FALSE),"")</f>
        <v/>
      </c>
      <c r="N7102" s="20" t="str">
        <f>IF(B7102=25,VLOOKUP(A7102,英雄数据表!A:L,8,FALSE),IF(B7102=50,VLOOKUP(A7102,英雄数据表!A:L,12,0),""))</f>
        <v/>
      </c>
    </row>
    <row r="7103" spans="1:14" x14ac:dyDescent="0.3">
      <c r="A7103" s="20">
        <v>53016</v>
      </c>
      <c r="B7103" s="21">
        <f t="shared" si="470"/>
        <v>2</v>
      </c>
      <c r="C7103" s="21">
        <v>5</v>
      </c>
      <c r="D7103" s="21">
        <f>VLOOKUP(A7103,英雄数据表!A:D,4,0)</f>
        <v>5</v>
      </c>
      <c r="E7103" s="20" t="str">
        <f>VLOOKUP(A7103,英雄数据表!A:C,3,0)</f>
        <v>源质黑暗</v>
      </c>
      <c r="F7103" s="20">
        <f t="shared" si="471"/>
        <v>53016</v>
      </c>
      <c r="G7103" s="20">
        <f t="shared" si="472"/>
        <v>53016</v>
      </c>
      <c r="H7103" s="21" t="str">
        <f>VLOOKUP(B7103,属性中转表!A:F,6,FALSE)</f>
        <v>"hp":7200,"atk":200</v>
      </c>
      <c r="I7103" s="20" t="str">
        <f>IF(VLOOKUP(B7103,属性中转表!A:G,7,FALSE)=0,"",VLOOKUP(VLOOKUP(B7103,属性中转表!A:G,7,FALSE),属性中转表!$K$2:$P$21,6,0))&amp;IF(VLOOKUP(B7103,属性中转表!A:G,7,FALSE)&gt;=50,VLOOKUP(A7103,英雄数据表!A:K,9,0),IF(VLOOKUP(B7103,属性中转表!A:G,7,FALSE)&gt;=25,VLOOKUP(A7103,英雄数据表!A:K,5,0),""))</f>
        <v/>
      </c>
      <c r="J7103" s="20" t="str">
        <f>IF(I7103="","",属性中转表!$I$1&amp;(IF(VLOOKUP(B7103,属性中转表!A:G,7,FALSE)=0,0,VLOOKUP(VLOOKUP(B7103,属性中转表!A:G,7,FALSE),属性中转表!$K$2:$P$21,4,0)))+IFERROR(VLOOKUP(A7103,英雄数据表!A:K,IF(武魂!B7103&gt;=50,10,IF(武魂!B7103&gt;=25,6)),0),0))</f>
        <v/>
      </c>
      <c r="K7103" s="32" t="str">
        <f t="shared" si="469"/>
        <v/>
      </c>
      <c r="L7103" s="20" t="str">
        <f>IF(B7103&gt;=50,VLOOKUP(A7103,英雄数据表!A:L,11,FALSE),IF(B7103&gt;=25,VLOOKUP(A7103,英雄数据表!A:L,7,0),""))</f>
        <v/>
      </c>
      <c r="M7103" s="20" t="str">
        <f>IFERROR(VLOOKUP(B7103,属性中转表!$K$2:$O$21,5,FALSE),"")</f>
        <v/>
      </c>
      <c r="N7103" s="20" t="str">
        <f>IF(B7103=25,VLOOKUP(A7103,英雄数据表!A:L,8,FALSE),IF(B7103=50,VLOOKUP(A7103,英雄数据表!A:L,12,0),""))</f>
        <v/>
      </c>
    </row>
    <row r="7104" spans="1:14" x14ac:dyDescent="0.3">
      <c r="A7104" s="20">
        <v>53016</v>
      </c>
      <c r="B7104" s="21">
        <f t="shared" si="470"/>
        <v>3</v>
      </c>
      <c r="C7104" s="21">
        <v>5</v>
      </c>
      <c r="D7104" s="21">
        <f>VLOOKUP(A7104,英雄数据表!A:D,4,0)</f>
        <v>5</v>
      </c>
      <c r="E7104" s="20" t="str">
        <f>VLOOKUP(A7104,英雄数据表!A:C,3,0)</f>
        <v>源质黑暗</v>
      </c>
      <c r="F7104" s="20">
        <f t="shared" si="471"/>
        <v>53016</v>
      </c>
      <c r="G7104" s="20">
        <f t="shared" si="472"/>
        <v>53016</v>
      </c>
      <c r="H7104" s="21" t="str">
        <f>VLOOKUP(B7104,属性中转表!A:F,6,FALSE)</f>
        <v>"hp":9000,"atk":250</v>
      </c>
      <c r="I7104" s="20" t="str">
        <f>IF(VLOOKUP(B7104,属性中转表!A:G,7,FALSE)=0,"",VLOOKUP(VLOOKUP(B7104,属性中转表!A:G,7,FALSE),属性中转表!$K$2:$P$21,6,0))&amp;IF(VLOOKUP(B7104,属性中转表!A:G,7,FALSE)&gt;=50,VLOOKUP(A7104,英雄数据表!A:K,9,0),IF(VLOOKUP(B7104,属性中转表!A:G,7,FALSE)&gt;=25,VLOOKUP(A7104,英雄数据表!A:K,5,0),""))</f>
        <v/>
      </c>
      <c r="J7104" s="20" t="str">
        <f>IF(I7104="","",属性中转表!$I$1&amp;(IF(VLOOKUP(B7104,属性中转表!A:G,7,FALSE)=0,0,VLOOKUP(VLOOKUP(B7104,属性中转表!A:G,7,FALSE),属性中转表!$K$2:$P$21,4,0)))+IFERROR(VLOOKUP(A7104,英雄数据表!A:K,IF(武魂!B7104&gt;=50,10,IF(武魂!B7104&gt;=25,6)),0),0))</f>
        <v/>
      </c>
      <c r="K7104" s="32" t="str">
        <f t="shared" si="469"/>
        <v/>
      </c>
      <c r="L7104" s="20" t="str">
        <f>IF(B7104&gt;=50,VLOOKUP(A7104,英雄数据表!A:L,11,FALSE),IF(B7104&gt;=25,VLOOKUP(A7104,英雄数据表!A:L,7,0),""))</f>
        <v/>
      </c>
      <c r="M7104" s="20" t="str">
        <f>IFERROR(VLOOKUP(B7104,属性中转表!$K$2:$O$21,5,FALSE),"")</f>
        <v/>
      </c>
      <c r="N7104" s="20" t="str">
        <f>IF(B7104=25,VLOOKUP(A7104,英雄数据表!A:L,8,FALSE),IF(B7104=50,VLOOKUP(A7104,英雄数据表!A:L,12,0),""))</f>
        <v/>
      </c>
    </row>
    <row r="7105" spans="1:14" x14ac:dyDescent="0.3">
      <c r="A7105" s="20">
        <v>53016</v>
      </c>
      <c r="B7105" s="21">
        <f t="shared" si="470"/>
        <v>4</v>
      </c>
      <c r="C7105" s="21">
        <v>5</v>
      </c>
      <c r="D7105" s="21">
        <f>VLOOKUP(A7105,英雄数据表!A:D,4,0)</f>
        <v>5</v>
      </c>
      <c r="E7105" s="20" t="str">
        <f>VLOOKUP(A7105,英雄数据表!A:C,3,0)</f>
        <v>源质黑暗</v>
      </c>
      <c r="F7105" s="20">
        <f t="shared" si="471"/>
        <v>53016</v>
      </c>
      <c r="G7105" s="20">
        <f t="shared" si="472"/>
        <v>53016</v>
      </c>
      <c r="H7105" s="21" t="str">
        <f>VLOOKUP(B7105,属性中转表!A:F,6,FALSE)</f>
        <v>"hp":10800,"atk":300</v>
      </c>
      <c r="I7105" s="20" t="str">
        <f>IF(VLOOKUP(B7105,属性中转表!A:G,7,FALSE)=0,"",VLOOKUP(VLOOKUP(B7105,属性中转表!A:G,7,FALSE),属性中转表!$K$2:$P$21,6,0))&amp;IF(VLOOKUP(B7105,属性中转表!A:G,7,FALSE)&gt;=50,VLOOKUP(A7105,英雄数据表!A:K,9,0),IF(VLOOKUP(B7105,属性中转表!A:G,7,FALSE)&gt;=25,VLOOKUP(A7105,英雄数据表!A:K,5,0),""))</f>
        <v/>
      </c>
      <c r="J7105" s="20" t="str">
        <f>IF(I7105="","",属性中转表!$I$1&amp;(IF(VLOOKUP(B7105,属性中转表!A:G,7,FALSE)=0,0,VLOOKUP(VLOOKUP(B7105,属性中转表!A:G,7,FALSE),属性中转表!$K$2:$P$21,4,0)))+IFERROR(VLOOKUP(A7105,英雄数据表!A:K,IF(武魂!B7105&gt;=50,10,IF(武魂!B7105&gt;=25,6)),0),0))</f>
        <v/>
      </c>
      <c r="K7105" s="32" t="str">
        <f t="shared" si="469"/>
        <v/>
      </c>
      <c r="L7105" s="20" t="str">
        <f>IF(B7105&gt;=50,VLOOKUP(A7105,英雄数据表!A:L,11,FALSE),IF(B7105&gt;=25,VLOOKUP(A7105,英雄数据表!A:L,7,0),""))</f>
        <v/>
      </c>
      <c r="M7105" s="20" t="str">
        <f>IFERROR(VLOOKUP(B7105,属性中转表!$K$2:$O$21,5,FALSE),"")</f>
        <v/>
      </c>
      <c r="N7105" s="20" t="str">
        <f>IF(B7105=25,VLOOKUP(A7105,英雄数据表!A:L,8,FALSE),IF(B7105=50,VLOOKUP(A7105,英雄数据表!A:L,12,0),""))</f>
        <v/>
      </c>
    </row>
    <row r="7106" spans="1:14" x14ac:dyDescent="0.3">
      <c r="A7106" s="20">
        <v>53016</v>
      </c>
      <c r="B7106" s="21">
        <f t="shared" si="470"/>
        <v>5</v>
      </c>
      <c r="C7106" s="21">
        <v>5</v>
      </c>
      <c r="D7106" s="21">
        <f>VLOOKUP(A7106,英雄数据表!A:D,4,0)</f>
        <v>5</v>
      </c>
      <c r="E7106" s="20" t="str">
        <f>VLOOKUP(A7106,英雄数据表!A:C,3,0)</f>
        <v>源质黑暗</v>
      </c>
      <c r="F7106" s="20">
        <f t="shared" si="471"/>
        <v>53016</v>
      </c>
      <c r="G7106" s="20">
        <f t="shared" si="472"/>
        <v>53016</v>
      </c>
      <c r="H7106" s="21" t="str">
        <f>VLOOKUP(B7106,属性中转表!A:F,6,FALSE)</f>
        <v>"hp":12600,"atk":350</v>
      </c>
      <c r="I7106" s="20" t="str">
        <f>IF(VLOOKUP(B7106,属性中转表!A:G,7,FALSE)=0,"",VLOOKUP(VLOOKUP(B7106,属性中转表!A:G,7,FALSE),属性中转表!$K$2:$P$21,6,0))&amp;IF(VLOOKUP(B7106,属性中转表!A:G,7,FALSE)&gt;=50,VLOOKUP(A7106,英雄数据表!A:K,9,0),IF(VLOOKUP(B7106,属性中转表!A:G,7,FALSE)&gt;=25,VLOOKUP(A7106,英雄数据表!A:K,5,0),""))</f>
        <v>"atk":300</v>
      </c>
      <c r="J7106" s="20" t="str">
        <f>IF(I7106="","",属性中转表!$I$1&amp;(IF(VLOOKUP(B7106,属性中转表!A:G,7,FALSE)=0,0,VLOOKUP(VLOOKUP(B7106,属性中转表!A:G,7,FALSE),属性中转表!$K$2:$P$21,4,0)))+IFERROR(VLOOKUP(A7106,英雄数据表!A:K,IF(武魂!B7106&gt;=50,10,IF(武魂!B7106&gt;=25,6)),0),0))</f>
        <v>,"dpspro":0</v>
      </c>
      <c r="K7106" s="32" t="str">
        <f t="shared" si="469"/>
        <v>"atk":300,"dpspro":0</v>
      </c>
      <c r="L7106" s="20" t="str">
        <f>IF(B7106&gt;=50,VLOOKUP(A7106,英雄数据表!A:L,11,FALSE),IF(B7106&gt;=25,VLOOKUP(A7106,英雄数据表!A:L,7,0),""))</f>
        <v/>
      </c>
      <c r="M7106" s="20" t="str">
        <f>IFERROR(VLOOKUP(B7106,属性中转表!$K$2:$O$21,5,FALSE),"")</f>
        <v>"atk":300</v>
      </c>
      <c r="N7106" s="20" t="str">
        <f>IF(B7106=25,VLOOKUP(A7106,英雄数据表!A:L,8,FALSE),IF(B7106=50,VLOOKUP(A7106,英雄数据表!A:L,12,0),""))</f>
        <v/>
      </c>
    </row>
    <row r="7107" spans="1:14" x14ac:dyDescent="0.3">
      <c r="A7107" s="20">
        <v>53016</v>
      </c>
      <c r="B7107" s="21">
        <f t="shared" si="470"/>
        <v>6</v>
      </c>
      <c r="C7107" s="21">
        <v>5</v>
      </c>
      <c r="D7107" s="21">
        <f>VLOOKUP(A7107,英雄数据表!A:D,4,0)</f>
        <v>5</v>
      </c>
      <c r="E7107" s="20" t="str">
        <f>VLOOKUP(A7107,英雄数据表!A:C,3,0)</f>
        <v>源质黑暗</v>
      </c>
      <c r="F7107" s="20">
        <f t="shared" si="471"/>
        <v>53016</v>
      </c>
      <c r="G7107" s="20">
        <f t="shared" si="472"/>
        <v>53016</v>
      </c>
      <c r="H7107" s="21" t="str">
        <f>VLOOKUP(B7107,属性中转表!A:F,6,FALSE)</f>
        <v>"hp":14400,"atk":400</v>
      </c>
      <c r="I7107" s="20" t="str">
        <f>IF(VLOOKUP(B7107,属性中转表!A:G,7,FALSE)=0,"",VLOOKUP(VLOOKUP(B7107,属性中转表!A:G,7,FALSE),属性中转表!$K$2:$P$21,6,0))&amp;IF(VLOOKUP(B7107,属性中转表!A:G,7,FALSE)&gt;=50,VLOOKUP(A7107,英雄数据表!A:K,9,0),IF(VLOOKUP(B7107,属性中转表!A:G,7,FALSE)&gt;=25,VLOOKUP(A7107,英雄数据表!A:K,5,0),""))</f>
        <v>"atk":300</v>
      </c>
      <c r="J7107" s="20" t="str">
        <f>IF(I7107="","",属性中转表!$I$1&amp;(IF(VLOOKUP(B7107,属性中转表!A:G,7,FALSE)=0,0,VLOOKUP(VLOOKUP(B7107,属性中转表!A:G,7,FALSE),属性中转表!$K$2:$P$21,4,0)))+IFERROR(VLOOKUP(A7107,英雄数据表!A:K,IF(武魂!B7107&gt;=50,10,IF(武魂!B7107&gt;=25,6)),0),0))</f>
        <v>,"dpspro":0</v>
      </c>
      <c r="K7107" s="32" t="str">
        <f t="shared" si="469"/>
        <v>"atk":300,"dpspro":0</v>
      </c>
      <c r="L7107" s="20" t="str">
        <f>IF(B7107&gt;=50,VLOOKUP(A7107,英雄数据表!A:L,11,FALSE),IF(B7107&gt;=25,VLOOKUP(A7107,英雄数据表!A:L,7,0),""))</f>
        <v/>
      </c>
      <c r="M7107" s="20" t="str">
        <f>IFERROR(VLOOKUP(B7107,属性中转表!$K$2:$O$21,5,FALSE),"")</f>
        <v/>
      </c>
      <c r="N7107" s="20" t="str">
        <f>IF(B7107=25,VLOOKUP(A7107,英雄数据表!A:L,8,FALSE),IF(B7107=50,VLOOKUP(A7107,英雄数据表!A:L,12,0),""))</f>
        <v/>
      </c>
    </row>
    <row r="7108" spans="1:14" x14ac:dyDescent="0.3">
      <c r="A7108" s="20">
        <v>53016</v>
      </c>
      <c r="B7108" s="21">
        <f t="shared" si="470"/>
        <v>7</v>
      </c>
      <c r="C7108" s="21">
        <v>5</v>
      </c>
      <c r="D7108" s="21">
        <f>VLOOKUP(A7108,英雄数据表!A:D,4,0)</f>
        <v>5</v>
      </c>
      <c r="E7108" s="20" t="str">
        <f>VLOOKUP(A7108,英雄数据表!A:C,3,0)</f>
        <v>源质黑暗</v>
      </c>
      <c r="F7108" s="20">
        <f t="shared" si="471"/>
        <v>53016</v>
      </c>
      <c r="G7108" s="20">
        <f t="shared" si="472"/>
        <v>53016</v>
      </c>
      <c r="H7108" s="21" t="str">
        <f>VLOOKUP(B7108,属性中转表!A:F,6,FALSE)</f>
        <v>"hp":16200,"atk":450</v>
      </c>
      <c r="I7108" s="20" t="str">
        <f>IF(VLOOKUP(B7108,属性中转表!A:G,7,FALSE)=0,"",VLOOKUP(VLOOKUP(B7108,属性中转表!A:G,7,FALSE),属性中转表!$K$2:$P$21,6,0))&amp;IF(VLOOKUP(B7108,属性中转表!A:G,7,FALSE)&gt;=50,VLOOKUP(A7108,英雄数据表!A:K,9,0),IF(VLOOKUP(B7108,属性中转表!A:G,7,FALSE)&gt;=25,VLOOKUP(A7108,英雄数据表!A:K,5,0),""))</f>
        <v>"atk":300</v>
      </c>
      <c r="J7108" s="20" t="str">
        <f>IF(I7108="","",属性中转表!$I$1&amp;(IF(VLOOKUP(B7108,属性中转表!A:G,7,FALSE)=0,0,VLOOKUP(VLOOKUP(B7108,属性中转表!A:G,7,FALSE),属性中转表!$K$2:$P$21,4,0)))+IFERROR(VLOOKUP(A7108,英雄数据表!A:K,IF(武魂!B7108&gt;=50,10,IF(武魂!B7108&gt;=25,6)),0),0))</f>
        <v>,"dpspro":0</v>
      </c>
      <c r="K7108" s="32" t="str">
        <f t="shared" si="469"/>
        <v>"atk":300,"dpspro":0</v>
      </c>
      <c r="L7108" s="20" t="str">
        <f>IF(B7108&gt;=50,VLOOKUP(A7108,英雄数据表!A:L,11,FALSE),IF(B7108&gt;=25,VLOOKUP(A7108,英雄数据表!A:L,7,0),""))</f>
        <v/>
      </c>
      <c r="M7108" s="20" t="str">
        <f>IFERROR(VLOOKUP(B7108,属性中转表!$K$2:$O$21,5,FALSE),"")</f>
        <v/>
      </c>
      <c r="N7108" s="20" t="str">
        <f>IF(B7108=25,VLOOKUP(A7108,英雄数据表!A:L,8,FALSE),IF(B7108=50,VLOOKUP(A7108,英雄数据表!A:L,12,0),""))</f>
        <v/>
      </c>
    </row>
    <row r="7109" spans="1:14" x14ac:dyDescent="0.3">
      <c r="A7109" s="20">
        <v>53016</v>
      </c>
      <c r="B7109" s="21">
        <f t="shared" si="470"/>
        <v>8</v>
      </c>
      <c r="C7109" s="21">
        <v>5</v>
      </c>
      <c r="D7109" s="21">
        <f>VLOOKUP(A7109,英雄数据表!A:D,4,0)</f>
        <v>5</v>
      </c>
      <c r="E7109" s="20" t="str">
        <f>VLOOKUP(A7109,英雄数据表!A:C,3,0)</f>
        <v>源质黑暗</v>
      </c>
      <c r="F7109" s="20">
        <f t="shared" si="471"/>
        <v>53016</v>
      </c>
      <c r="G7109" s="20">
        <f t="shared" si="472"/>
        <v>53016</v>
      </c>
      <c r="H7109" s="21" t="str">
        <f>VLOOKUP(B7109,属性中转表!A:F,6,FALSE)</f>
        <v>"hp":18000,"atk":500</v>
      </c>
      <c r="I7109" s="20" t="str">
        <f>IF(VLOOKUP(B7109,属性中转表!A:G,7,FALSE)=0,"",VLOOKUP(VLOOKUP(B7109,属性中转表!A:G,7,FALSE),属性中转表!$K$2:$P$21,6,0))&amp;IF(VLOOKUP(B7109,属性中转表!A:G,7,FALSE)&gt;=50,VLOOKUP(A7109,英雄数据表!A:K,9,0),IF(VLOOKUP(B7109,属性中转表!A:G,7,FALSE)&gt;=25,VLOOKUP(A7109,英雄数据表!A:K,5,0),""))</f>
        <v>"atk":300</v>
      </c>
      <c r="J7109" s="20" t="str">
        <f>IF(I7109="","",属性中转表!$I$1&amp;(IF(VLOOKUP(B7109,属性中转表!A:G,7,FALSE)=0,0,VLOOKUP(VLOOKUP(B7109,属性中转表!A:G,7,FALSE),属性中转表!$K$2:$P$21,4,0)))+IFERROR(VLOOKUP(A7109,英雄数据表!A:K,IF(武魂!B7109&gt;=50,10,IF(武魂!B7109&gt;=25,6)),0),0))</f>
        <v>,"dpspro":0</v>
      </c>
      <c r="K7109" s="32" t="str">
        <f t="shared" si="469"/>
        <v>"atk":300,"dpspro":0</v>
      </c>
      <c r="L7109" s="20" t="str">
        <f>IF(B7109&gt;=50,VLOOKUP(A7109,英雄数据表!A:L,11,FALSE),IF(B7109&gt;=25,VLOOKUP(A7109,英雄数据表!A:L,7,0),""))</f>
        <v/>
      </c>
      <c r="M7109" s="20" t="str">
        <f>IFERROR(VLOOKUP(B7109,属性中转表!$K$2:$O$21,5,FALSE),"")</f>
        <v/>
      </c>
      <c r="N7109" s="20" t="str">
        <f>IF(B7109=25,VLOOKUP(A7109,英雄数据表!A:L,8,FALSE),IF(B7109=50,VLOOKUP(A7109,英雄数据表!A:L,12,0),""))</f>
        <v/>
      </c>
    </row>
    <row r="7110" spans="1:14" x14ac:dyDescent="0.3">
      <c r="A7110" s="20">
        <v>53016</v>
      </c>
      <c r="B7110" s="21">
        <f t="shared" si="470"/>
        <v>9</v>
      </c>
      <c r="C7110" s="21">
        <v>5</v>
      </c>
      <c r="D7110" s="21">
        <f>VLOOKUP(A7110,英雄数据表!A:D,4,0)</f>
        <v>5</v>
      </c>
      <c r="E7110" s="20" t="str">
        <f>VLOOKUP(A7110,英雄数据表!A:C,3,0)</f>
        <v>源质黑暗</v>
      </c>
      <c r="F7110" s="20">
        <f t="shared" si="471"/>
        <v>53016</v>
      </c>
      <c r="G7110" s="20">
        <f t="shared" si="472"/>
        <v>53016</v>
      </c>
      <c r="H7110" s="21" t="str">
        <f>VLOOKUP(B7110,属性中转表!A:F,6,FALSE)</f>
        <v>"hp":19800,"atk":550</v>
      </c>
      <c r="I7110" s="20" t="str">
        <f>IF(VLOOKUP(B7110,属性中转表!A:G,7,FALSE)=0,"",VLOOKUP(VLOOKUP(B7110,属性中转表!A:G,7,FALSE),属性中转表!$K$2:$P$21,6,0))&amp;IF(VLOOKUP(B7110,属性中转表!A:G,7,FALSE)&gt;=50,VLOOKUP(A7110,英雄数据表!A:K,9,0),IF(VLOOKUP(B7110,属性中转表!A:G,7,FALSE)&gt;=25,VLOOKUP(A7110,英雄数据表!A:K,5,0),""))</f>
        <v>"atk":300</v>
      </c>
      <c r="J7110" s="20" t="str">
        <f>IF(I7110="","",属性中转表!$I$1&amp;(IF(VLOOKUP(B7110,属性中转表!A:G,7,FALSE)=0,0,VLOOKUP(VLOOKUP(B7110,属性中转表!A:G,7,FALSE),属性中转表!$K$2:$P$21,4,0)))+IFERROR(VLOOKUP(A7110,英雄数据表!A:K,IF(武魂!B7110&gt;=50,10,IF(武魂!B7110&gt;=25,6)),0),0))</f>
        <v>,"dpspro":0</v>
      </c>
      <c r="K7110" s="32" t="str">
        <f t="shared" si="469"/>
        <v>"atk":300,"dpspro":0</v>
      </c>
      <c r="L7110" s="20" t="str">
        <f>IF(B7110&gt;=50,VLOOKUP(A7110,英雄数据表!A:L,11,FALSE),IF(B7110&gt;=25,VLOOKUP(A7110,英雄数据表!A:L,7,0),""))</f>
        <v/>
      </c>
      <c r="M7110" s="20" t="str">
        <f>IFERROR(VLOOKUP(B7110,属性中转表!$K$2:$O$21,5,FALSE),"")</f>
        <v/>
      </c>
      <c r="N7110" s="20" t="str">
        <f>IF(B7110=25,VLOOKUP(A7110,英雄数据表!A:L,8,FALSE),IF(B7110=50,VLOOKUP(A7110,英雄数据表!A:L,12,0),""))</f>
        <v/>
      </c>
    </row>
    <row r="7111" spans="1:14" x14ac:dyDescent="0.3">
      <c r="A7111" s="20">
        <v>53016</v>
      </c>
      <c r="B7111" s="21">
        <f t="shared" si="470"/>
        <v>10</v>
      </c>
      <c r="C7111" s="21">
        <v>5</v>
      </c>
      <c r="D7111" s="21">
        <f>VLOOKUP(A7111,英雄数据表!A:D,4,0)</f>
        <v>5</v>
      </c>
      <c r="E7111" s="20" t="str">
        <f>VLOOKUP(A7111,英雄数据表!A:C,3,0)</f>
        <v>源质黑暗</v>
      </c>
      <c r="F7111" s="20">
        <f t="shared" si="471"/>
        <v>53016</v>
      </c>
      <c r="G7111" s="20">
        <f t="shared" si="472"/>
        <v>53016</v>
      </c>
      <c r="H7111" s="21" t="str">
        <f>VLOOKUP(B7111,属性中转表!A:F,6,FALSE)</f>
        <v>"hp":21600,"atk":600</v>
      </c>
      <c r="I7111" s="20" t="str">
        <f>IF(VLOOKUP(B7111,属性中转表!A:G,7,FALSE)=0,"",VLOOKUP(VLOOKUP(B7111,属性中转表!A:G,7,FALSE),属性中转表!$K$2:$P$21,6,0))&amp;IF(VLOOKUP(B7111,属性中转表!A:G,7,FALSE)&gt;=50,VLOOKUP(A7111,英雄数据表!A:K,9,0),IF(VLOOKUP(B7111,属性中转表!A:G,7,FALSE)&gt;=25,VLOOKUP(A7111,英雄数据表!A:K,5,0),""))</f>
        <v>"atk":300,"hp":5000</v>
      </c>
      <c r="J7111" s="20" t="str">
        <f>IF(I7111="","",属性中转表!$I$1&amp;(IF(VLOOKUP(B7111,属性中转表!A:G,7,FALSE)=0,0,VLOOKUP(VLOOKUP(B7111,属性中转表!A:G,7,FALSE),属性中转表!$K$2:$P$21,4,0)))+IFERROR(VLOOKUP(A7111,英雄数据表!A:K,IF(武魂!B7111&gt;=50,10,IF(武魂!B7111&gt;=25,6)),0),0))</f>
        <v>,"dpspro":0</v>
      </c>
      <c r="K7111" s="32" t="str">
        <f t="shared" si="469"/>
        <v>"atk":300,"hp":5000,"dpspro":0</v>
      </c>
      <c r="L7111" s="20" t="str">
        <f>IF(B7111&gt;=50,VLOOKUP(A7111,英雄数据表!A:L,11,FALSE),IF(B7111&gt;=25,VLOOKUP(A7111,英雄数据表!A:L,7,0),""))</f>
        <v/>
      </c>
      <c r="M7111" s="20" t="str">
        <f>IFERROR(VLOOKUP(B7111,属性中转表!$K$2:$O$21,5,FALSE),"")</f>
        <v>"hp":5000</v>
      </c>
      <c r="N7111" s="20" t="str">
        <f>IF(B7111=25,VLOOKUP(A7111,英雄数据表!A:L,8,FALSE),IF(B7111=50,VLOOKUP(A7111,英雄数据表!A:L,12,0),""))</f>
        <v/>
      </c>
    </row>
    <row r="7112" spans="1:14" x14ac:dyDescent="0.3">
      <c r="A7112" s="20">
        <v>53016</v>
      </c>
      <c r="B7112" s="21">
        <f t="shared" si="470"/>
        <v>11</v>
      </c>
      <c r="C7112" s="21">
        <v>5</v>
      </c>
      <c r="D7112" s="21">
        <f>VLOOKUP(A7112,英雄数据表!A:D,4,0)</f>
        <v>5</v>
      </c>
      <c r="E7112" s="20" t="str">
        <f>VLOOKUP(A7112,英雄数据表!A:C,3,0)</f>
        <v>源质黑暗</v>
      </c>
      <c r="F7112" s="20">
        <f t="shared" si="471"/>
        <v>53016</v>
      </c>
      <c r="G7112" s="20">
        <f t="shared" si="472"/>
        <v>53016</v>
      </c>
      <c r="H7112" s="21" t="str">
        <f>VLOOKUP(B7112,属性中转表!A:F,6,FALSE)</f>
        <v>"hp":24300,"atk":675</v>
      </c>
      <c r="I7112" s="20" t="str">
        <f>IF(VLOOKUP(B7112,属性中转表!A:G,7,FALSE)=0,"",VLOOKUP(VLOOKUP(B7112,属性中转表!A:G,7,FALSE),属性中转表!$K$2:$P$21,6,0))&amp;IF(VLOOKUP(B7112,属性中转表!A:G,7,FALSE)&gt;=50,VLOOKUP(A7112,英雄数据表!A:K,9,0),IF(VLOOKUP(B7112,属性中转表!A:G,7,FALSE)&gt;=25,VLOOKUP(A7112,英雄数据表!A:K,5,0),""))</f>
        <v>"atk":300,"hp":5000</v>
      </c>
      <c r="J7112" s="20" t="str">
        <f>IF(I7112="","",属性中转表!$I$1&amp;(IF(VLOOKUP(B7112,属性中转表!A:G,7,FALSE)=0,0,VLOOKUP(VLOOKUP(B7112,属性中转表!A:G,7,FALSE),属性中转表!$K$2:$P$21,4,0)))+IFERROR(VLOOKUP(A7112,英雄数据表!A:K,IF(武魂!B7112&gt;=50,10,IF(武魂!B7112&gt;=25,6)),0),0))</f>
        <v>,"dpspro":0</v>
      </c>
      <c r="K7112" s="32" t="str">
        <f t="shared" si="469"/>
        <v>"atk":300,"hp":5000,"dpspro":0</v>
      </c>
      <c r="L7112" s="20" t="str">
        <f>IF(B7112&gt;=50,VLOOKUP(A7112,英雄数据表!A:L,11,FALSE),IF(B7112&gt;=25,VLOOKUP(A7112,英雄数据表!A:L,7,0),""))</f>
        <v/>
      </c>
      <c r="M7112" s="20" t="str">
        <f>IFERROR(VLOOKUP(B7112,属性中转表!$K$2:$O$21,5,FALSE),"")</f>
        <v/>
      </c>
      <c r="N7112" s="20" t="str">
        <f>IF(B7112=25,VLOOKUP(A7112,英雄数据表!A:L,8,FALSE),IF(B7112=50,VLOOKUP(A7112,英雄数据表!A:L,12,0),""))</f>
        <v/>
      </c>
    </row>
    <row r="7113" spans="1:14" x14ac:dyDescent="0.3">
      <c r="A7113" s="20">
        <v>53016</v>
      </c>
      <c r="B7113" s="21">
        <f t="shared" si="470"/>
        <v>12</v>
      </c>
      <c r="C7113" s="21">
        <v>5</v>
      </c>
      <c r="D7113" s="21">
        <f>VLOOKUP(A7113,英雄数据表!A:D,4,0)</f>
        <v>5</v>
      </c>
      <c r="E7113" s="20" t="str">
        <f>VLOOKUP(A7113,英雄数据表!A:C,3,0)</f>
        <v>源质黑暗</v>
      </c>
      <c r="F7113" s="20">
        <f t="shared" si="471"/>
        <v>53016</v>
      </c>
      <c r="G7113" s="20">
        <f t="shared" si="472"/>
        <v>53016</v>
      </c>
      <c r="H7113" s="21" t="str">
        <f>VLOOKUP(B7113,属性中转表!A:F,6,FALSE)</f>
        <v>"hp":27000,"atk":750</v>
      </c>
      <c r="I7113" s="20" t="str">
        <f>IF(VLOOKUP(B7113,属性中转表!A:G,7,FALSE)=0,"",VLOOKUP(VLOOKUP(B7113,属性中转表!A:G,7,FALSE),属性中转表!$K$2:$P$21,6,0))&amp;IF(VLOOKUP(B7113,属性中转表!A:G,7,FALSE)&gt;=50,VLOOKUP(A7113,英雄数据表!A:K,9,0),IF(VLOOKUP(B7113,属性中转表!A:G,7,FALSE)&gt;=25,VLOOKUP(A7113,英雄数据表!A:K,5,0),""))</f>
        <v>"atk":300,"hp":5000</v>
      </c>
      <c r="J7113" s="20" t="str">
        <f>IF(I7113="","",属性中转表!$I$1&amp;(IF(VLOOKUP(B7113,属性中转表!A:G,7,FALSE)=0,0,VLOOKUP(VLOOKUP(B7113,属性中转表!A:G,7,FALSE),属性中转表!$K$2:$P$21,4,0)))+IFERROR(VLOOKUP(A7113,英雄数据表!A:K,IF(武魂!B7113&gt;=50,10,IF(武魂!B7113&gt;=25,6)),0),0))</f>
        <v>,"dpspro":0</v>
      </c>
      <c r="K7113" s="32" t="str">
        <f t="shared" si="469"/>
        <v>"atk":300,"hp":5000,"dpspro":0</v>
      </c>
      <c r="L7113" s="20" t="str">
        <f>IF(B7113&gt;=50,VLOOKUP(A7113,英雄数据表!A:L,11,FALSE),IF(B7113&gt;=25,VLOOKUP(A7113,英雄数据表!A:L,7,0),""))</f>
        <v/>
      </c>
      <c r="M7113" s="20" t="str">
        <f>IFERROR(VLOOKUP(B7113,属性中转表!$K$2:$O$21,5,FALSE),"")</f>
        <v/>
      </c>
      <c r="N7113" s="20" t="str">
        <f>IF(B7113=25,VLOOKUP(A7113,英雄数据表!A:L,8,FALSE),IF(B7113=50,VLOOKUP(A7113,英雄数据表!A:L,12,0),""))</f>
        <v/>
      </c>
    </row>
    <row r="7114" spans="1:14" x14ac:dyDescent="0.3">
      <c r="A7114" s="20">
        <v>53016</v>
      </c>
      <c r="B7114" s="21">
        <f t="shared" si="470"/>
        <v>13</v>
      </c>
      <c r="C7114" s="21">
        <v>5</v>
      </c>
      <c r="D7114" s="21">
        <f>VLOOKUP(A7114,英雄数据表!A:D,4,0)</f>
        <v>5</v>
      </c>
      <c r="E7114" s="20" t="str">
        <f>VLOOKUP(A7114,英雄数据表!A:C,3,0)</f>
        <v>源质黑暗</v>
      </c>
      <c r="F7114" s="20">
        <f t="shared" si="471"/>
        <v>53016</v>
      </c>
      <c r="G7114" s="20">
        <f t="shared" si="472"/>
        <v>53016</v>
      </c>
      <c r="H7114" s="21" t="str">
        <f>VLOOKUP(B7114,属性中转表!A:F,6,FALSE)</f>
        <v>"hp":29700,"atk":825</v>
      </c>
      <c r="I7114" s="20" t="str">
        <f>IF(VLOOKUP(B7114,属性中转表!A:G,7,FALSE)=0,"",VLOOKUP(VLOOKUP(B7114,属性中转表!A:G,7,FALSE),属性中转表!$K$2:$P$21,6,0))&amp;IF(VLOOKUP(B7114,属性中转表!A:G,7,FALSE)&gt;=50,VLOOKUP(A7114,英雄数据表!A:K,9,0),IF(VLOOKUP(B7114,属性中转表!A:G,7,FALSE)&gt;=25,VLOOKUP(A7114,英雄数据表!A:K,5,0),""))</f>
        <v>"atk":300,"hp":5000</v>
      </c>
      <c r="J7114" s="20" t="str">
        <f>IF(I7114="","",属性中转表!$I$1&amp;(IF(VLOOKUP(B7114,属性中转表!A:G,7,FALSE)=0,0,VLOOKUP(VLOOKUP(B7114,属性中转表!A:G,7,FALSE),属性中转表!$K$2:$P$21,4,0)))+IFERROR(VLOOKUP(A7114,英雄数据表!A:K,IF(武魂!B7114&gt;=50,10,IF(武魂!B7114&gt;=25,6)),0),0))</f>
        <v>,"dpspro":0</v>
      </c>
      <c r="K7114" s="32" t="str">
        <f t="shared" si="469"/>
        <v>"atk":300,"hp":5000,"dpspro":0</v>
      </c>
      <c r="L7114" s="20" t="str">
        <f>IF(B7114&gt;=50,VLOOKUP(A7114,英雄数据表!A:L,11,FALSE),IF(B7114&gt;=25,VLOOKUP(A7114,英雄数据表!A:L,7,0),""))</f>
        <v/>
      </c>
      <c r="M7114" s="20" t="str">
        <f>IFERROR(VLOOKUP(B7114,属性中转表!$K$2:$O$21,5,FALSE),"")</f>
        <v/>
      </c>
      <c r="N7114" s="20" t="str">
        <f>IF(B7114=25,VLOOKUP(A7114,英雄数据表!A:L,8,FALSE),IF(B7114=50,VLOOKUP(A7114,英雄数据表!A:L,12,0),""))</f>
        <v/>
      </c>
    </row>
    <row r="7115" spans="1:14" x14ac:dyDescent="0.3">
      <c r="A7115" s="20">
        <v>53016</v>
      </c>
      <c r="B7115" s="21">
        <f t="shared" si="470"/>
        <v>14</v>
      </c>
      <c r="C7115" s="21">
        <v>5</v>
      </c>
      <c r="D7115" s="21">
        <f>VLOOKUP(A7115,英雄数据表!A:D,4,0)</f>
        <v>5</v>
      </c>
      <c r="E7115" s="20" t="str">
        <f>VLOOKUP(A7115,英雄数据表!A:C,3,0)</f>
        <v>源质黑暗</v>
      </c>
      <c r="F7115" s="20">
        <f t="shared" si="471"/>
        <v>53016</v>
      </c>
      <c r="G7115" s="20">
        <f t="shared" si="472"/>
        <v>53016</v>
      </c>
      <c r="H7115" s="21" t="str">
        <f>VLOOKUP(B7115,属性中转表!A:F,6,FALSE)</f>
        <v>"hp":32400,"atk":900</v>
      </c>
      <c r="I7115" s="20" t="str">
        <f>IF(VLOOKUP(B7115,属性中转表!A:G,7,FALSE)=0,"",VLOOKUP(VLOOKUP(B7115,属性中转表!A:G,7,FALSE),属性中转表!$K$2:$P$21,6,0))&amp;IF(VLOOKUP(B7115,属性中转表!A:G,7,FALSE)&gt;=50,VLOOKUP(A7115,英雄数据表!A:K,9,0),IF(VLOOKUP(B7115,属性中转表!A:G,7,FALSE)&gt;=25,VLOOKUP(A7115,英雄数据表!A:K,5,0),""))</f>
        <v>"atk":300,"hp":5000</v>
      </c>
      <c r="J7115" s="20" t="str">
        <f>IF(I7115="","",属性中转表!$I$1&amp;(IF(VLOOKUP(B7115,属性中转表!A:G,7,FALSE)=0,0,VLOOKUP(VLOOKUP(B7115,属性中转表!A:G,7,FALSE),属性中转表!$K$2:$P$21,4,0)))+IFERROR(VLOOKUP(A7115,英雄数据表!A:K,IF(武魂!B7115&gt;=50,10,IF(武魂!B7115&gt;=25,6)),0),0))</f>
        <v>,"dpspro":0</v>
      </c>
      <c r="K7115" s="32" t="str">
        <f t="shared" si="469"/>
        <v>"atk":300,"hp":5000,"dpspro":0</v>
      </c>
      <c r="L7115" s="20" t="str">
        <f>IF(B7115&gt;=50,VLOOKUP(A7115,英雄数据表!A:L,11,FALSE),IF(B7115&gt;=25,VLOOKUP(A7115,英雄数据表!A:L,7,0),""))</f>
        <v/>
      </c>
      <c r="M7115" s="20" t="str">
        <f>IFERROR(VLOOKUP(B7115,属性中转表!$K$2:$O$21,5,FALSE),"")</f>
        <v/>
      </c>
      <c r="N7115" s="20" t="str">
        <f>IF(B7115=25,VLOOKUP(A7115,英雄数据表!A:L,8,FALSE),IF(B7115=50,VLOOKUP(A7115,英雄数据表!A:L,12,0),""))</f>
        <v/>
      </c>
    </row>
    <row r="7116" spans="1:14" x14ac:dyDescent="0.3">
      <c r="A7116" s="20">
        <v>53016</v>
      </c>
      <c r="B7116" s="21">
        <f t="shared" si="470"/>
        <v>15</v>
      </c>
      <c r="C7116" s="21">
        <v>5</v>
      </c>
      <c r="D7116" s="21">
        <f>VLOOKUP(A7116,英雄数据表!A:D,4,0)</f>
        <v>5</v>
      </c>
      <c r="E7116" s="20" t="str">
        <f>VLOOKUP(A7116,英雄数据表!A:C,3,0)</f>
        <v>源质黑暗</v>
      </c>
      <c r="F7116" s="20">
        <f t="shared" si="471"/>
        <v>53016</v>
      </c>
      <c r="G7116" s="20">
        <f t="shared" si="472"/>
        <v>53016</v>
      </c>
      <c r="H7116" s="21" t="str">
        <f>VLOOKUP(B7116,属性中转表!A:F,6,FALSE)</f>
        <v>"hp":35100,"atk":975</v>
      </c>
      <c r="I7116" s="20" t="str">
        <f>IF(VLOOKUP(B7116,属性中转表!A:G,7,FALSE)=0,"",VLOOKUP(VLOOKUP(B7116,属性中转表!A:G,7,FALSE),属性中转表!$K$2:$P$21,6,0))&amp;IF(VLOOKUP(B7116,属性中转表!A:G,7,FALSE)&gt;=50,VLOOKUP(A7116,英雄数据表!A:K,9,0),IF(VLOOKUP(B7116,属性中转表!A:G,7,FALSE)&gt;=25,VLOOKUP(A7116,英雄数据表!A:K,5,0),""))</f>
        <v>"atk":300,"hp":5000,"undpspro":50</v>
      </c>
      <c r="J7116" s="20" t="str">
        <f>IF(I7116="","",属性中转表!$I$1&amp;(IF(VLOOKUP(B7116,属性中转表!A:G,7,FALSE)=0,0,VLOOKUP(VLOOKUP(B7116,属性中转表!A:G,7,FALSE),属性中转表!$K$2:$P$21,4,0)))+IFERROR(VLOOKUP(A7116,英雄数据表!A:K,IF(武魂!B7116&gt;=50,10,IF(武魂!B7116&gt;=25,6)),0),0))</f>
        <v>,"dpspro":0</v>
      </c>
      <c r="K7116" s="32" t="str">
        <f t="shared" si="469"/>
        <v>"atk":300,"hp":5000,"undpspro":50,"dpspro":0</v>
      </c>
      <c r="L7116" s="20" t="str">
        <f>IF(B7116&gt;=50,VLOOKUP(A7116,英雄数据表!A:L,11,FALSE),IF(B7116&gt;=25,VLOOKUP(A7116,英雄数据表!A:L,7,0),""))</f>
        <v/>
      </c>
      <c r="M7116" s="20" t="str">
        <f>IFERROR(VLOOKUP(B7116,属性中转表!$K$2:$O$21,5,FALSE),"")</f>
        <v>"undpspro":50</v>
      </c>
      <c r="N7116" s="20" t="str">
        <f>IF(B7116=25,VLOOKUP(A7116,英雄数据表!A:L,8,FALSE),IF(B7116=50,VLOOKUP(A7116,英雄数据表!A:L,12,0),""))</f>
        <v/>
      </c>
    </row>
    <row r="7117" spans="1:14" x14ac:dyDescent="0.3">
      <c r="A7117" s="20">
        <v>53016</v>
      </c>
      <c r="B7117" s="21">
        <f t="shared" si="470"/>
        <v>16</v>
      </c>
      <c r="C7117" s="21">
        <v>5</v>
      </c>
      <c r="D7117" s="21">
        <f>VLOOKUP(A7117,英雄数据表!A:D,4,0)</f>
        <v>5</v>
      </c>
      <c r="E7117" s="20" t="str">
        <f>VLOOKUP(A7117,英雄数据表!A:C,3,0)</f>
        <v>源质黑暗</v>
      </c>
      <c r="F7117" s="20">
        <f t="shared" si="471"/>
        <v>53016</v>
      </c>
      <c r="G7117" s="20">
        <f t="shared" si="472"/>
        <v>53016</v>
      </c>
      <c r="H7117" s="21" t="str">
        <f>VLOOKUP(B7117,属性中转表!A:F,6,FALSE)</f>
        <v>"hp":37800,"atk":1050</v>
      </c>
      <c r="I7117" s="20" t="str">
        <f>IF(VLOOKUP(B7117,属性中转表!A:G,7,FALSE)=0,"",VLOOKUP(VLOOKUP(B7117,属性中转表!A:G,7,FALSE),属性中转表!$K$2:$P$21,6,0))&amp;IF(VLOOKUP(B7117,属性中转表!A:G,7,FALSE)&gt;=50,VLOOKUP(A7117,英雄数据表!A:K,9,0),IF(VLOOKUP(B7117,属性中转表!A:G,7,FALSE)&gt;=25,VLOOKUP(A7117,英雄数据表!A:K,5,0),""))</f>
        <v>"atk":300,"hp":5000,"undpspro":50</v>
      </c>
      <c r="J7117" s="20" t="str">
        <f>IF(I7117="","",属性中转表!$I$1&amp;(IF(VLOOKUP(B7117,属性中转表!A:G,7,FALSE)=0,0,VLOOKUP(VLOOKUP(B7117,属性中转表!A:G,7,FALSE),属性中转表!$K$2:$P$21,4,0)))+IFERROR(VLOOKUP(A7117,英雄数据表!A:K,IF(武魂!B7117&gt;=50,10,IF(武魂!B7117&gt;=25,6)),0),0))</f>
        <v>,"dpspro":0</v>
      </c>
      <c r="K7117" s="32" t="str">
        <f t="shared" si="469"/>
        <v>"atk":300,"hp":5000,"undpspro":50,"dpspro":0</v>
      </c>
      <c r="L7117" s="20" t="str">
        <f>IF(B7117&gt;=50,VLOOKUP(A7117,英雄数据表!A:L,11,FALSE),IF(B7117&gt;=25,VLOOKUP(A7117,英雄数据表!A:L,7,0),""))</f>
        <v/>
      </c>
      <c r="M7117" s="20" t="str">
        <f>IFERROR(VLOOKUP(B7117,属性中转表!$K$2:$O$21,5,FALSE),"")</f>
        <v/>
      </c>
      <c r="N7117" s="20" t="str">
        <f>IF(B7117=25,VLOOKUP(A7117,英雄数据表!A:L,8,FALSE),IF(B7117=50,VLOOKUP(A7117,英雄数据表!A:L,12,0),""))</f>
        <v/>
      </c>
    </row>
    <row r="7118" spans="1:14" x14ac:dyDescent="0.3">
      <c r="A7118" s="20">
        <v>53016</v>
      </c>
      <c r="B7118" s="21">
        <f t="shared" si="470"/>
        <v>17</v>
      </c>
      <c r="C7118" s="21">
        <v>5</v>
      </c>
      <c r="D7118" s="21">
        <f>VLOOKUP(A7118,英雄数据表!A:D,4,0)</f>
        <v>5</v>
      </c>
      <c r="E7118" s="20" t="str">
        <f>VLOOKUP(A7118,英雄数据表!A:C,3,0)</f>
        <v>源质黑暗</v>
      </c>
      <c r="F7118" s="20">
        <f t="shared" si="471"/>
        <v>53016</v>
      </c>
      <c r="G7118" s="20">
        <f t="shared" si="472"/>
        <v>53016</v>
      </c>
      <c r="H7118" s="21" t="str">
        <f>VLOOKUP(B7118,属性中转表!A:F,6,FALSE)</f>
        <v>"hp":40500,"atk":1125</v>
      </c>
      <c r="I7118" s="20" t="str">
        <f>IF(VLOOKUP(B7118,属性中转表!A:G,7,FALSE)=0,"",VLOOKUP(VLOOKUP(B7118,属性中转表!A:G,7,FALSE),属性中转表!$K$2:$P$21,6,0))&amp;IF(VLOOKUP(B7118,属性中转表!A:G,7,FALSE)&gt;=50,VLOOKUP(A7118,英雄数据表!A:K,9,0),IF(VLOOKUP(B7118,属性中转表!A:G,7,FALSE)&gt;=25,VLOOKUP(A7118,英雄数据表!A:K,5,0),""))</f>
        <v>"atk":300,"hp":5000,"undpspro":50</v>
      </c>
      <c r="J7118" s="20" t="str">
        <f>IF(I7118="","",属性中转表!$I$1&amp;(IF(VLOOKUP(B7118,属性中转表!A:G,7,FALSE)=0,0,VLOOKUP(VLOOKUP(B7118,属性中转表!A:G,7,FALSE),属性中转表!$K$2:$P$21,4,0)))+IFERROR(VLOOKUP(A7118,英雄数据表!A:K,IF(武魂!B7118&gt;=50,10,IF(武魂!B7118&gt;=25,6)),0),0))</f>
        <v>,"dpspro":0</v>
      </c>
      <c r="K7118" s="32" t="str">
        <f t="shared" si="469"/>
        <v>"atk":300,"hp":5000,"undpspro":50,"dpspro":0</v>
      </c>
      <c r="L7118" s="20" t="str">
        <f>IF(B7118&gt;=50,VLOOKUP(A7118,英雄数据表!A:L,11,FALSE),IF(B7118&gt;=25,VLOOKUP(A7118,英雄数据表!A:L,7,0),""))</f>
        <v/>
      </c>
      <c r="M7118" s="20" t="str">
        <f>IFERROR(VLOOKUP(B7118,属性中转表!$K$2:$O$21,5,FALSE),"")</f>
        <v/>
      </c>
      <c r="N7118" s="20" t="str">
        <f>IF(B7118=25,VLOOKUP(A7118,英雄数据表!A:L,8,FALSE),IF(B7118=50,VLOOKUP(A7118,英雄数据表!A:L,12,0),""))</f>
        <v/>
      </c>
    </row>
    <row r="7119" spans="1:14" x14ac:dyDescent="0.3">
      <c r="A7119" s="20">
        <v>53016</v>
      </c>
      <c r="B7119" s="21">
        <f t="shared" si="470"/>
        <v>18</v>
      </c>
      <c r="C7119" s="21">
        <v>5</v>
      </c>
      <c r="D7119" s="21">
        <f>VLOOKUP(A7119,英雄数据表!A:D,4,0)</f>
        <v>5</v>
      </c>
      <c r="E7119" s="20" t="str">
        <f>VLOOKUP(A7119,英雄数据表!A:C,3,0)</f>
        <v>源质黑暗</v>
      </c>
      <c r="F7119" s="20">
        <f t="shared" si="471"/>
        <v>53016</v>
      </c>
      <c r="G7119" s="20">
        <f t="shared" si="472"/>
        <v>53016</v>
      </c>
      <c r="H7119" s="21" t="str">
        <f>VLOOKUP(B7119,属性中转表!A:F,6,FALSE)</f>
        <v>"hp":43200,"atk":1200</v>
      </c>
      <c r="I7119" s="20" t="str">
        <f>IF(VLOOKUP(B7119,属性中转表!A:G,7,FALSE)=0,"",VLOOKUP(VLOOKUP(B7119,属性中转表!A:G,7,FALSE),属性中转表!$K$2:$P$21,6,0))&amp;IF(VLOOKUP(B7119,属性中转表!A:G,7,FALSE)&gt;=50,VLOOKUP(A7119,英雄数据表!A:K,9,0),IF(VLOOKUP(B7119,属性中转表!A:G,7,FALSE)&gt;=25,VLOOKUP(A7119,英雄数据表!A:K,5,0),""))</f>
        <v>"atk":300,"hp":5000,"undpspro":50</v>
      </c>
      <c r="J7119" s="20" t="str">
        <f>IF(I7119="","",属性中转表!$I$1&amp;(IF(VLOOKUP(B7119,属性中转表!A:G,7,FALSE)=0,0,VLOOKUP(VLOOKUP(B7119,属性中转表!A:G,7,FALSE),属性中转表!$K$2:$P$21,4,0)))+IFERROR(VLOOKUP(A7119,英雄数据表!A:K,IF(武魂!B7119&gt;=50,10,IF(武魂!B7119&gt;=25,6)),0),0))</f>
        <v>,"dpspro":0</v>
      </c>
      <c r="K7119" s="32" t="str">
        <f t="shared" si="469"/>
        <v>"atk":300,"hp":5000,"undpspro":50,"dpspro":0</v>
      </c>
      <c r="L7119" s="20" t="str">
        <f>IF(B7119&gt;=50,VLOOKUP(A7119,英雄数据表!A:L,11,FALSE),IF(B7119&gt;=25,VLOOKUP(A7119,英雄数据表!A:L,7,0),""))</f>
        <v/>
      </c>
      <c r="M7119" s="20" t="str">
        <f>IFERROR(VLOOKUP(B7119,属性中转表!$K$2:$O$21,5,FALSE),"")</f>
        <v/>
      </c>
      <c r="N7119" s="20" t="str">
        <f>IF(B7119=25,VLOOKUP(A7119,英雄数据表!A:L,8,FALSE),IF(B7119=50,VLOOKUP(A7119,英雄数据表!A:L,12,0),""))</f>
        <v/>
      </c>
    </row>
    <row r="7120" spans="1:14" x14ac:dyDescent="0.3">
      <c r="A7120" s="20">
        <v>53016</v>
      </c>
      <c r="B7120" s="21">
        <f t="shared" si="470"/>
        <v>19</v>
      </c>
      <c r="C7120" s="21">
        <v>5</v>
      </c>
      <c r="D7120" s="21">
        <f>VLOOKUP(A7120,英雄数据表!A:D,4,0)</f>
        <v>5</v>
      </c>
      <c r="E7120" s="20" t="str">
        <f>VLOOKUP(A7120,英雄数据表!A:C,3,0)</f>
        <v>源质黑暗</v>
      </c>
      <c r="F7120" s="20">
        <f t="shared" si="471"/>
        <v>53016</v>
      </c>
      <c r="G7120" s="20">
        <f t="shared" si="472"/>
        <v>53016</v>
      </c>
      <c r="H7120" s="21" t="str">
        <f>VLOOKUP(B7120,属性中转表!A:F,6,FALSE)</f>
        <v>"hp":45900,"atk":1275</v>
      </c>
      <c r="I7120" s="20" t="str">
        <f>IF(VLOOKUP(B7120,属性中转表!A:G,7,FALSE)=0,"",VLOOKUP(VLOOKUP(B7120,属性中转表!A:G,7,FALSE),属性中转表!$K$2:$P$21,6,0))&amp;IF(VLOOKUP(B7120,属性中转表!A:G,7,FALSE)&gt;=50,VLOOKUP(A7120,英雄数据表!A:K,9,0),IF(VLOOKUP(B7120,属性中转表!A:G,7,FALSE)&gt;=25,VLOOKUP(A7120,英雄数据表!A:K,5,0),""))</f>
        <v>"atk":300,"hp":5000,"undpspro":50</v>
      </c>
      <c r="J7120" s="20" t="str">
        <f>IF(I7120="","",属性中转表!$I$1&amp;(IF(VLOOKUP(B7120,属性中转表!A:G,7,FALSE)=0,0,VLOOKUP(VLOOKUP(B7120,属性中转表!A:G,7,FALSE),属性中转表!$K$2:$P$21,4,0)))+IFERROR(VLOOKUP(A7120,英雄数据表!A:K,IF(武魂!B7120&gt;=50,10,IF(武魂!B7120&gt;=25,6)),0),0))</f>
        <v>,"dpspro":0</v>
      </c>
      <c r="K7120" s="32" t="str">
        <f t="shared" si="469"/>
        <v>"atk":300,"hp":5000,"undpspro":50,"dpspro":0</v>
      </c>
      <c r="L7120" s="20" t="str">
        <f>IF(B7120&gt;=50,VLOOKUP(A7120,英雄数据表!A:L,11,FALSE),IF(B7120&gt;=25,VLOOKUP(A7120,英雄数据表!A:L,7,0),""))</f>
        <v/>
      </c>
      <c r="M7120" s="20" t="str">
        <f>IFERROR(VLOOKUP(B7120,属性中转表!$K$2:$O$21,5,FALSE),"")</f>
        <v/>
      </c>
      <c r="N7120" s="20" t="str">
        <f>IF(B7120=25,VLOOKUP(A7120,英雄数据表!A:L,8,FALSE),IF(B7120=50,VLOOKUP(A7120,英雄数据表!A:L,12,0),""))</f>
        <v/>
      </c>
    </row>
    <row r="7121" spans="1:14" x14ac:dyDescent="0.3">
      <c r="A7121" s="20">
        <v>53016</v>
      </c>
      <c r="B7121" s="21">
        <f t="shared" si="470"/>
        <v>20</v>
      </c>
      <c r="C7121" s="21">
        <v>5</v>
      </c>
      <c r="D7121" s="21">
        <f>VLOOKUP(A7121,英雄数据表!A:D,4,0)</f>
        <v>5</v>
      </c>
      <c r="E7121" s="20" t="str">
        <f>VLOOKUP(A7121,英雄数据表!A:C,3,0)</f>
        <v>源质黑暗</v>
      </c>
      <c r="F7121" s="20">
        <f t="shared" si="471"/>
        <v>53016</v>
      </c>
      <c r="G7121" s="20">
        <f t="shared" si="472"/>
        <v>53016</v>
      </c>
      <c r="H7121" s="21" t="str">
        <f>VLOOKUP(B7121,属性中转表!A:F,6,FALSE)</f>
        <v>"hp":48600,"atk":1350</v>
      </c>
      <c r="I7121" s="20" t="str">
        <f>IF(VLOOKUP(B7121,属性中转表!A:G,7,FALSE)=0,"",VLOOKUP(VLOOKUP(B7121,属性中转表!A:G,7,FALSE),属性中转表!$K$2:$P$21,6,0))&amp;IF(VLOOKUP(B7121,属性中转表!A:G,7,FALSE)&gt;=50,VLOOKUP(A7121,英雄数据表!A:K,9,0),IF(VLOOKUP(B7121,属性中转表!A:G,7,FALSE)&gt;=25,VLOOKUP(A7121,英雄数据表!A:K,5,0),""))</f>
        <v>"atk":300,"hp":5000,"undpspro":50</v>
      </c>
      <c r="J7121" s="20" t="str">
        <f>IF(I7121="","",属性中转表!$I$1&amp;(IF(VLOOKUP(B7121,属性中转表!A:G,7,FALSE)=0,0,VLOOKUP(VLOOKUP(B7121,属性中转表!A:G,7,FALSE),属性中转表!$K$2:$P$21,4,0)))+IFERROR(VLOOKUP(A7121,英雄数据表!A:K,IF(武魂!B7121&gt;=50,10,IF(武魂!B7121&gt;=25,6)),0),0))</f>
        <v>,"dpspro":50</v>
      </c>
      <c r="K7121" s="32" t="str">
        <f t="shared" si="469"/>
        <v>"atk":300,"hp":5000,"undpspro":50,"dpspro":50</v>
      </c>
      <c r="L7121" s="20" t="str">
        <f>IF(B7121&gt;=50,VLOOKUP(A7121,英雄数据表!A:L,11,FALSE),IF(B7121&gt;=25,VLOOKUP(A7121,英雄数据表!A:L,7,0),""))</f>
        <v/>
      </c>
      <c r="M7121" s="20" t="str">
        <f>IFERROR(VLOOKUP(B7121,属性中转表!$K$2:$O$21,5,FALSE),"")</f>
        <v>"dpspro":50</v>
      </c>
      <c r="N7121" s="20" t="str">
        <f>IF(B7121=25,VLOOKUP(A7121,英雄数据表!A:L,8,FALSE),IF(B7121=50,VLOOKUP(A7121,英雄数据表!A:L,12,0),""))</f>
        <v/>
      </c>
    </row>
    <row r="7122" spans="1:14" x14ac:dyDescent="0.3">
      <c r="A7122" s="20">
        <v>53016</v>
      </c>
      <c r="B7122" s="21">
        <f t="shared" si="470"/>
        <v>21</v>
      </c>
      <c r="C7122" s="21">
        <v>5</v>
      </c>
      <c r="D7122" s="21">
        <f>VLOOKUP(A7122,英雄数据表!A:D,4,0)</f>
        <v>5</v>
      </c>
      <c r="E7122" s="20" t="str">
        <f>VLOOKUP(A7122,英雄数据表!A:C,3,0)</f>
        <v>源质黑暗</v>
      </c>
      <c r="F7122" s="20">
        <f t="shared" si="471"/>
        <v>53016</v>
      </c>
      <c r="G7122" s="20">
        <f t="shared" si="472"/>
        <v>53016</v>
      </c>
      <c r="H7122" s="21" t="str">
        <f>VLOOKUP(B7122,属性中转表!A:F,6,FALSE)</f>
        <v>"hp":52200,"atk":1450</v>
      </c>
      <c r="I7122" s="20" t="str">
        <f>IF(VLOOKUP(B7122,属性中转表!A:G,7,FALSE)=0,"",VLOOKUP(VLOOKUP(B7122,属性中转表!A:G,7,FALSE),属性中转表!$K$2:$P$21,6,0))&amp;IF(VLOOKUP(B7122,属性中转表!A:G,7,FALSE)&gt;=50,VLOOKUP(A7122,英雄数据表!A:K,9,0),IF(VLOOKUP(B7122,属性中转表!A:G,7,FALSE)&gt;=25,VLOOKUP(A7122,英雄数据表!A:K,5,0),""))</f>
        <v>"atk":300,"hp":5000,"undpspro":50</v>
      </c>
      <c r="J7122" s="20" t="str">
        <f>IF(I7122="","",属性中转表!$I$1&amp;(IF(VLOOKUP(B7122,属性中转表!A:G,7,FALSE)=0,0,VLOOKUP(VLOOKUP(B7122,属性中转表!A:G,7,FALSE),属性中转表!$K$2:$P$21,4,0)))+IFERROR(VLOOKUP(A7122,英雄数据表!A:K,IF(武魂!B7122&gt;=50,10,IF(武魂!B7122&gt;=25,6)),0),0))</f>
        <v>,"dpspro":50</v>
      </c>
      <c r="K7122" s="32" t="str">
        <f t="shared" si="469"/>
        <v>"atk":300,"hp":5000,"undpspro":50,"dpspro":50</v>
      </c>
      <c r="L7122" s="20" t="str">
        <f>IF(B7122&gt;=50,VLOOKUP(A7122,英雄数据表!A:L,11,FALSE),IF(B7122&gt;=25,VLOOKUP(A7122,英雄数据表!A:L,7,0),""))</f>
        <v/>
      </c>
      <c r="M7122" s="20" t="str">
        <f>IFERROR(VLOOKUP(B7122,属性中转表!$K$2:$O$21,5,FALSE),"")</f>
        <v/>
      </c>
      <c r="N7122" s="20" t="str">
        <f>IF(B7122=25,VLOOKUP(A7122,英雄数据表!A:L,8,FALSE),IF(B7122=50,VLOOKUP(A7122,英雄数据表!A:L,12,0),""))</f>
        <v/>
      </c>
    </row>
    <row r="7123" spans="1:14" x14ac:dyDescent="0.3">
      <c r="A7123" s="20">
        <v>53016</v>
      </c>
      <c r="B7123" s="21">
        <f t="shared" si="470"/>
        <v>22</v>
      </c>
      <c r="C7123" s="21">
        <v>5</v>
      </c>
      <c r="D7123" s="21">
        <f>VLOOKUP(A7123,英雄数据表!A:D,4,0)</f>
        <v>5</v>
      </c>
      <c r="E7123" s="20" t="str">
        <f>VLOOKUP(A7123,英雄数据表!A:C,3,0)</f>
        <v>源质黑暗</v>
      </c>
      <c r="F7123" s="20">
        <f t="shared" si="471"/>
        <v>53016</v>
      </c>
      <c r="G7123" s="20">
        <f t="shared" si="472"/>
        <v>53016</v>
      </c>
      <c r="H7123" s="21" t="str">
        <f>VLOOKUP(B7123,属性中转表!A:F,6,FALSE)</f>
        <v>"hp":55800,"atk":1550</v>
      </c>
      <c r="I7123" s="20" t="str">
        <f>IF(VLOOKUP(B7123,属性中转表!A:G,7,FALSE)=0,"",VLOOKUP(VLOOKUP(B7123,属性中转表!A:G,7,FALSE),属性中转表!$K$2:$P$21,6,0))&amp;IF(VLOOKUP(B7123,属性中转表!A:G,7,FALSE)&gt;=50,VLOOKUP(A7123,英雄数据表!A:K,9,0),IF(VLOOKUP(B7123,属性中转表!A:G,7,FALSE)&gt;=25,VLOOKUP(A7123,英雄数据表!A:K,5,0),""))</f>
        <v>"atk":300,"hp":5000,"undpspro":50</v>
      </c>
      <c r="J7123" s="20" t="str">
        <f>IF(I7123="","",属性中转表!$I$1&amp;(IF(VLOOKUP(B7123,属性中转表!A:G,7,FALSE)=0,0,VLOOKUP(VLOOKUP(B7123,属性中转表!A:G,7,FALSE),属性中转表!$K$2:$P$21,4,0)))+IFERROR(VLOOKUP(A7123,英雄数据表!A:K,IF(武魂!B7123&gt;=50,10,IF(武魂!B7123&gt;=25,6)),0),0))</f>
        <v>,"dpspro":50</v>
      </c>
      <c r="K7123" s="32" t="str">
        <f t="shared" si="469"/>
        <v>"atk":300,"hp":5000,"undpspro":50,"dpspro":50</v>
      </c>
      <c r="L7123" s="20" t="str">
        <f>IF(B7123&gt;=50,VLOOKUP(A7123,英雄数据表!A:L,11,FALSE),IF(B7123&gt;=25,VLOOKUP(A7123,英雄数据表!A:L,7,0),""))</f>
        <v/>
      </c>
      <c r="M7123" s="20" t="str">
        <f>IFERROR(VLOOKUP(B7123,属性中转表!$K$2:$O$21,5,FALSE),"")</f>
        <v/>
      </c>
      <c r="N7123" s="20" t="str">
        <f>IF(B7123=25,VLOOKUP(A7123,英雄数据表!A:L,8,FALSE),IF(B7123=50,VLOOKUP(A7123,英雄数据表!A:L,12,0),""))</f>
        <v/>
      </c>
    </row>
    <row r="7124" spans="1:14" x14ac:dyDescent="0.3">
      <c r="A7124" s="20">
        <v>53016</v>
      </c>
      <c r="B7124" s="21">
        <f t="shared" si="470"/>
        <v>23</v>
      </c>
      <c r="C7124" s="21">
        <v>5</v>
      </c>
      <c r="D7124" s="21">
        <f>VLOOKUP(A7124,英雄数据表!A:D,4,0)</f>
        <v>5</v>
      </c>
      <c r="E7124" s="20" t="str">
        <f>VLOOKUP(A7124,英雄数据表!A:C,3,0)</f>
        <v>源质黑暗</v>
      </c>
      <c r="F7124" s="20">
        <f t="shared" si="471"/>
        <v>53016</v>
      </c>
      <c r="G7124" s="20">
        <f t="shared" si="472"/>
        <v>53016</v>
      </c>
      <c r="H7124" s="21" t="str">
        <f>VLOOKUP(B7124,属性中转表!A:F,6,FALSE)</f>
        <v>"hp":59400,"atk":1650</v>
      </c>
      <c r="I7124" s="20" t="str">
        <f>IF(VLOOKUP(B7124,属性中转表!A:G,7,FALSE)=0,"",VLOOKUP(VLOOKUP(B7124,属性中转表!A:G,7,FALSE),属性中转表!$K$2:$P$21,6,0))&amp;IF(VLOOKUP(B7124,属性中转表!A:G,7,FALSE)&gt;=50,VLOOKUP(A7124,英雄数据表!A:K,9,0),IF(VLOOKUP(B7124,属性中转表!A:G,7,FALSE)&gt;=25,VLOOKUP(A7124,英雄数据表!A:K,5,0),""))</f>
        <v>"atk":300,"hp":5000,"undpspro":50</v>
      </c>
      <c r="J7124" s="20" t="str">
        <f>IF(I7124="","",属性中转表!$I$1&amp;(IF(VLOOKUP(B7124,属性中转表!A:G,7,FALSE)=0,0,VLOOKUP(VLOOKUP(B7124,属性中转表!A:G,7,FALSE),属性中转表!$K$2:$P$21,4,0)))+IFERROR(VLOOKUP(A7124,英雄数据表!A:K,IF(武魂!B7124&gt;=50,10,IF(武魂!B7124&gt;=25,6)),0),0))</f>
        <v>,"dpspro":50</v>
      </c>
      <c r="K7124" s="32" t="str">
        <f t="shared" si="469"/>
        <v>"atk":300,"hp":5000,"undpspro":50,"dpspro":50</v>
      </c>
      <c r="L7124" s="20" t="str">
        <f>IF(B7124&gt;=50,VLOOKUP(A7124,英雄数据表!A:L,11,FALSE),IF(B7124&gt;=25,VLOOKUP(A7124,英雄数据表!A:L,7,0),""))</f>
        <v/>
      </c>
      <c r="M7124" s="20" t="str">
        <f>IFERROR(VLOOKUP(B7124,属性中转表!$K$2:$O$21,5,FALSE),"")</f>
        <v/>
      </c>
      <c r="N7124" s="20" t="str">
        <f>IF(B7124=25,VLOOKUP(A7124,英雄数据表!A:L,8,FALSE),IF(B7124=50,VLOOKUP(A7124,英雄数据表!A:L,12,0),""))</f>
        <v/>
      </c>
    </row>
    <row r="7125" spans="1:14" x14ac:dyDescent="0.3">
      <c r="A7125" s="20">
        <v>53016</v>
      </c>
      <c r="B7125" s="21">
        <f t="shared" si="470"/>
        <v>24</v>
      </c>
      <c r="C7125" s="21">
        <v>5</v>
      </c>
      <c r="D7125" s="21">
        <f>VLOOKUP(A7125,英雄数据表!A:D,4,0)</f>
        <v>5</v>
      </c>
      <c r="E7125" s="20" t="str">
        <f>VLOOKUP(A7125,英雄数据表!A:C,3,0)</f>
        <v>源质黑暗</v>
      </c>
      <c r="F7125" s="20">
        <f t="shared" si="471"/>
        <v>53016</v>
      </c>
      <c r="G7125" s="20">
        <f t="shared" si="472"/>
        <v>53016</v>
      </c>
      <c r="H7125" s="21" t="str">
        <f>VLOOKUP(B7125,属性中转表!A:F,6,FALSE)</f>
        <v>"hp":63000,"atk":1750</v>
      </c>
      <c r="I7125" s="20" t="str">
        <f>IF(VLOOKUP(B7125,属性中转表!A:G,7,FALSE)=0,"",VLOOKUP(VLOOKUP(B7125,属性中转表!A:G,7,FALSE),属性中转表!$K$2:$P$21,6,0))&amp;IF(VLOOKUP(B7125,属性中转表!A:G,7,FALSE)&gt;=50,VLOOKUP(A7125,英雄数据表!A:K,9,0),IF(VLOOKUP(B7125,属性中转表!A:G,7,FALSE)&gt;=25,VLOOKUP(A7125,英雄数据表!A:K,5,0),""))</f>
        <v>"atk":300,"hp":5000,"undpspro":50</v>
      </c>
      <c r="J7125" s="20" t="str">
        <f>IF(I7125="","",属性中转表!$I$1&amp;(IF(VLOOKUP(B7125,属性中转表!A:G,7,FALSE)=0,0,VLOOKUP(VLOOKUP(B7125,属性中转表!A:G,7,FALSE),属性中转表!$K$2:$P$21,4,0)))+IFERROR(VLOOKUP(A7125,英雄数据表!A:K,IF(武魂!B7125&gt;=50,10,IF(武魂!B7125&gt;=25,6)),0),0))</f>
        <v>,"dpspro":50</v>
      </c>
      <c r="K7125" s="32" t="str">
        <f t="shared" si="469"/>
        <v>"atk":300,"hp":5000,"undpspro":50,"dpspro":50</v>
      </c>
      <c r="L7125" s="20" t="str">
        <f>IF(B7125&gt;=50,VLOOKUP(A7125,英雄数据表!A:L,11,FALSE),IF(B7125&gt;=25,VLOOKUP(A7125,英雄数据表!A:L,7,0),""))</f>
        <v/>
      </c>
      <c r="M7125" s="20" t="str">
        <f>IFERROR(VLOOKUP(B7125,属性中转表!$K$2:$O$21,5,FALSE),"")</f>
        <v/>
      </c>
      <c r="N7125" s="20" t="str">
        <f>IF(B7125=25,VLOOKUP(A7125,英雄数据表!A:L,8,FALSE),IF(B7125=50,VLOOKUP(A7125,英雄数据表!A:L,12,0),""))</f>
        <v/>
      </c>
    </row>
    <row r="7126" spans="1:14" x14ac:dyDescent="0.3">
      <c r="A7126" s="20">
        <v>53016</v>
      </c>
      <c r="B7126" s="21">
        <f t="shared" si="470"/>
        <v>25</v>
      </c>
      <c r="C7126" s="21">
        <v>5</v>
      </c>
      <c r="D7126" s="21">
        <f>VLOOKUP(A7126,英雄数据表!A:D,4,0)</f>
        <v>5</v>
      </c>
      <c r="E7126" s="20" t="str">
        <f>VLOOKUP(A7126,英雄数据表!A:C,3,0)</f>
        <v>源质黑暗</v>
      </c>
      <c r="F7126" s="20">
        <f t="shared" si="471"/>
        <v>53016</v>
      </c>
      <c r="G7126" s="20">
        <f t="shared" si="472"/>
        <v>53016</v>
      </c>
      <c r="H7126" s="21" t="str">
        <f>VLOOKUP(B7126,属性中转表!A:F,6,FALSE)</f>
        <v>"hp":66600,"atk":1850</v>
      </c>
      <c r="I7126" s="20" t="str">
        <f>IF(VLOOKUP(B7126,属性中转表!A:G,7,FALSE)=0,"",VLOOKUP(VLOOKUP(B7126,属性中转表!A:G,7,FALSE),属性中转表!$K$2:$P$21,6,0))&amp;IF(VLOOKUP(B7126,属性中转表!A:G,7,FALSE)&gt;=50,VLOOKUP(A7126,英雄数据表!A:K,9,0),IF(VLOOKUP(B7126,属性中转表!A:G,7,FALSE)&gt;=25,VLOOKUP(A7126,英雄数据表!A:K,5,0),""))</f>
        <v>"atk":300,"hp":5000,"undpspro":50</v>
      </c>
      <c r="J7126" s="20" t="str">
        <f>IF(I7126="","",属性中转表!$I$1&amp;(IF(VLOOKUP(B7126,属性中转表!A:G,7,FALSE)=0,0,VLOOKUP(VLOOKUP(B7126,属性中转表!A:G,7,FALSE),属性中转表!$K$2:$P$21,4,0)))+IFERROR(VLOOKUP(A7126,英雄数据表!A:K,IF(武魂!B7126&gt;=50,10,IF(武魂!B7126&gt;=25,6)),0),0))</f>
        <v>,"dpspro":50</v>
      </c>
      <c r="K7126" s="32" t="str">
        <f t="shared" si="469"/>
        <v>"atk":300,"hp":5000,"undpspro":50,"dpspro":50</v>
      </c>
      <c r="L7126" s="20" t="str">
        <f>IF(B7126&gt;=50,VLOOKUP(A7126,英雄数据表!A:L,11,FALSE),IF(B7126&gt;=25,VLOOKUP(A7126,英雄数据表!A:L,7,0),""))</f>
        <v>"5301601004"</v>
      </c>
      <c r="M7126" s="20" t="str">
        <f>IFERROR(VLOOKUP(B7126,属性中转表!$K$2:$O$21,5,FALSE),"")</f>
        <v/>
      </c>
      <c r="N7126" s="20" t="str">
        <f>IF(B7126=25,VLOOKUP(A7126,英雄数据表!A:L,8,FALSE),IF(B7126=50,VLOOKUP(A7126,英雄数据表!A:L,12,0),""))</f>
        <v>战斗开始时每有一名己方光暗阵营英雄，自己伤害增加3%（最高增加18%）</v>
      </c>
    </row>
    <row r="7127" spans="1:14" x14ac:dyDescent="0.3">
      <c r="A7127" s="20">
        <v>53016</v>
      </c>
      <c r="B7127" s="21">
        <f t="shared" si="470"/>
        <v>26</v>
      </c>
      <c r="C7127" s="21">
        <v>5</v>
      </c>
      <c r="D7127" s="21">
        <f>VLOOKUP(A7127,英雄数据表!A:D,4,0)</f>
        <v>5</v>
      </c>
      <c r="E7127" s="20" t="str">
        <f>VLOOKUP(A7127,英雄数据表!A:C,3,0)</f>
        <v>源质黑暗</v>
      </c>
      <c r="F7127" s="20">
        <f t="shared" si="471"/>
        <v>53016</v>
      </c>
      <c r="G7127" s="20">
        <f t="shared" si="472"/>
        <v>53016</v>
      </c>
      <c r="H7127" s="21" t="str">
        <f>VLOOKUP(B7127,属性中转表!A:F,6,FALSE)</f>
        <v>"hp":70200,"atk":1950</v>
      </c>
      <c r="I7127" s="20" t="str">
        <f>IF(VLOOKUP(B7127,属性中转表!A:G,7,FALSE)=0,"",VLOOKUP(VLOOKUP(B7127,属性中转表!A:G,7,FALSE),属性中转表!$K$2:$P$21,6,0))&amp;IF(VLOOKUP(B7127,属性中转表!A:G,7,FALSE)&gt;=50,VLOOKUP(A7127,英雄数据表!A:K,9,0),IF(VLOOKUP(B7127,属性中转表!A:G,7,FALSE)&gt;=25,VLOOKUP(A7127,英雄数据表!A:K,5,0),""))</f>
        <v>"atk":300,"hp":5000,"undpspro":50</v>
      </c>
      <c r="J7127" s="20" t="str">
        <f>IF(I7127="","",属性中转表!$I$1&amp;(IF(VLOOKUP(B7127,属性中转表!A:G,7,FALSE)=0,0,VLOOKUP(VLOOKUP(B7127,属性中转表!A:G,7,FALSE),属性中转表!$K$2:$P$21,4,0)))+IFERROR(VLOOKUP(A7127,英雄数据表!A:K,IF(武魂!B7127&gt;=50,10,IF(武魂!B7127&gt;=25,6)),0),0))</f>
        <v>,"dpspro":50</v>
      </c>
      <c r="K7127" s="32" t="str">
        <f t="shared" ref="K7127:K7190" si="473">I7127&amp;J7127</f>
        <v>"atk":300,"hp":5000,"undpspro":50,"dpspro":50</v>
      </c>
      <c r="L7127" s="20" t="str">
        <f>IF(B7127&gt;=50,VLOOKUP(A7127,英雄数据表!A:L,11,FALSE),IF(B7127&gt;=25,VLOOKUP(A7127,英雄数据表!A:L,7,0),""))</f>
        <v>"5301601004"</v>
      </c>
      <c r="M7127" s="20" t="str">
        <f>IFERROR(VLOOKUP(B7127,属性中转表!$K$2:$O$21,5,FALSE),"")</f>
        <v/>
      </c>
      <c r="N7127" s="20" t="str">
        <f>IF(B7127=25,VLOOKUP(A7127,英雄数据表!A:L,8,FALSE),IF(B7127=50,VLOOKUP(A7127,英雄数据表!A:L,12,0),""))</f>
        <v/>
      </c>
    </row>
    <row r="7128" spans="1:14" x14ac:dyDescent="0.3">
      <c r="A7128" s="20">
        <v>53016</v>
      </c>
      <c r="B7128" s="21">
        <f t="shared" si="470"/>
        <v>27</v>
      </c>
      <c r="C7128" s="21">
        <v>5</v>
      </c>
      <c r="D7128" s="21">
        <f>VLOOKUP(A7128,英雄数据表!A:D,4,0)</f>
        <v>5</v>
      </c>
      <c r="E7128" s="20" t="str">
        <f>VLOOKUP(A7128,英雄数据表!A:C,3,0)</f>
        <v>源质黑暗</v>
      </c>
      <c r="F7128" s="20">
        <f t="shared" si="471"/>
        <v>53016</v>
      </c>
      <c r="G7128" s="20">
        <f t="shared" si="472"/>
        <v>53016</v>
      </c>
      <c r="H7128" s="21" t="str">
        <f>VLOOKUP(B7128,属性中转表!A:F,6,FALSE)</f>
        <v>"hp":73800,"atk":2050</v>
      </c>
      <c r="I7128" s="20" t="str">
        <f>IF(VLOOKUP(B7128,属性中转表!A:G,7,FALSE)=0,"",VLOOKUP(VLOOKUP(B7128,属性中转表!A:G,7,FALSE),属性中转表!$K$2:$P$21,6,0))&amp;IF(VLOOKUP(B7128,属性中转表!A:G,7,FALSE)&gt;=50,VLOOKUP(A7128,英雄数据表!A:K,9,0),IF(VLOOKUP(B7128,属性中转表!A:G,7,FALSE)&gt;=25,VLOOKUP(A7128,英雄数据表!A:K,5,0),""))</f>
        <v>"atk":300,"hp":5000,"undpspro":50</v>
      </c>
      <c r="J7128" s="20" t="str">
        <f>IF(I7128="","",属性中转表!$I$1&amp;(IF(VLOOKUP(B7128,属性中转表!A:G,7,FALSE)=0,0,VLOOKUP(VLOOKUP(B7128,属性中转表!A:G,7,FALSE),属性中转表!$K$2:$P$21,4,0)))+IFERROR(VLOOKUP(A7128,英雄数据表!A:K,IF(武魂!B7128&gt;=50,10,IF(武魂!B7128&gt;=25,6)),0),0))</f>
        <v>,"dpspro":50</v>
      </c>
      <c r="K7128" s="32" t="str">
        <f t="shared" si="473"/>
        <v>"atk":300,"hp":5000,"undpspro":50,"dpspro":50</v>
      </c>
      <c r="L7128" s="20" t="str">
        <f>IF(B7128&gt;=50,VLOOKUP(A7128,英雄数据表!A:L,11,FALSE),IF(B7128&gt;=25,VLOOKUP(A7128,英雄数据表!A:L,7,0),""))</f>
        <v>"5301601004"</v>
      </c>
      <c r="M7128" s="20" t="str">
        <f>IFERROR(VLOOKUP(B7128,属性中转表!$K$2:$O$21,5,FALSE),"")</f>
        <v/>
      </c>
      <c r="N7128" s="20" t="str">
        <f>IF(B7128=25,VLOOKUP(A7128,英雄数据表!A:L,8,FALSE),IF(B7128=50,VLOOKUP(A7128,英雄数据表!A:L,12,0),""))</f>
        <v/>
      </c>
    </row>
    <row r="7129" spans="1:14" x14ac:dyDescent="0.3">
      <c r="A7129" s="20">
        <v>53016</v>
      </c>
      <c r="B7129" s="21">
        <f t="shared" si="470"/>
        <v>28</v>
      </c>
      <c r="C7129" s="21">
        <v>5</v>
      </c>
      <c r="D7129" s="21">
        <f>VLOOKUP(A7129,英雄数据表!A:D,4,0)</f>
        <v>5</v>
      </c>
      <c r="E7129" s="20" t="str">
        <f>VLOOKUP(A7129,英雄数据表!A:C,3,0)</f>
        <v>源质黑暗</v>
      </c>
      <c r="F7129" s="20">
        <f t="shared" si="471"/>
        <v>53016</v>
      </c>
      <c r="G7129" s="20">
        <f t="shared" si="472"/>
        <v>53016</v>
      </c>
      <c r="H7129" s="21" t="str">
        <f>VLOOKUP(B7129,属性中转表!A:F,6,FALSE)</f>
        <v>"hp":77400,"atk":2150</v>
      </c>
      <c r="I7129" s="20" t="str">
        <f>IF(VLOOKUP(B7129,属性中转表!A:G,7,FALSE)=0,"",VLOOKUP(VLOOKUP(B7129,属性中转表!A:G,7,FALSE),属性中转表!$K$2:$P$21,6,0))&amp;IF(VLOOKUP(B7129,属性中转表!A:G,7,FALSE)&gt;=50,VLOOKUP(A7129,英雄数据表!A:K,9,0),IF(VLOOKUP(B7129,属性中转表!A:G,7,FALSE)&gt;=25,VLOOKUP(A7129,英雄数据表!A:K,5,0),""))</f>
        <v>"atk":300,"hp":5000,"undpspro":50</v>
      </c>
      <c r="J7129" s="20" t="str">
        <f>IF(I7129="","",属性中转表!$I$1&amp;(IF(VLOOKUP(B7129,属性中转表!A:G,7,FALSE)=0,0,VLOOKUP(VLOOKUP(B7129,属性中转表!A:G,7,FALSE),属性中转表!$K$2:$P$21,4,0)))+IFERROR(VLOOKUP(A7129,英雄数据表!A:K,IF(武魂!B7129&gt;=50,10,IF(武魂!B7129&gt;=25,6)),0),0))</f>
        <v>,"dpspro":50</v>
      </c>
      <c r="K7129" s="32" t="str">
        <f t="shared" si="473"/>
        <v>"atk":300,"hp":5000,"undpspro":50,"dpspro":50</v>
      </c>
      <c r="L7129" s="20" t="str">
        <f>IF(B7129&gt;=50,VLOOKUP(A7129,英雄数据表!A:L,11,FALSE),IF(B7129&gt;=25,VLOOKUP(A7129,英雄数据表!A:L,7,0),""))</f>
        <v>"5301601004"</v>
      </c>
      <c r="M7129" s="20" t="str">
        <f>IFERROR(VLOOKUP(B7129,属性中转表!$K$2:$O$21,5,FALSE),"")</f>
        <v/>
      </c>
      <c r="N7129" s="20" t="str">
        <f>IF(B7129=25,VLOOKUP(A7129,英雄数据表!A:L,8,FALSE),IF(B7129=50,VLOOKUP(A7129,英雄数据表!A:L,12,0),""))</f>
        <v/>
      </c>
    </row>
    <row r="7130" spans="1:14" x14ac:dyDescent="0.3">
      <c r="A7130" s="20">
        <v>53016</v>
      </c>
      <c r="B7130" s="21">
        <f t="shared" si="470"/>
        <v>29</v>
      </c>
      <c r="C7130" s="21">
        <v>5</v>
      </c>
      <c r="D7130" s="21">
        <f>VLOOKUP(A7130,英雄数据表!A:D,4,0)</f>
        <v>5</v>
      </c>
      <c r="E7130" s="20" t="str">
        <f>VLOOKUP(A7130,英雄数据表!A:C,3,0)</f>
        <v>源质黑暗</v>
      </c>
      <c r="F7130" s="20">
        <f t="shared" si="471"/>
        <v>53016</v>
      </c>
      <c r="G7130" s="20">
        <f t="shared" si="472"/>
        <v>53016</v>
      </c>
      <c r="H7130" s="21" t="str">
        <f>VLOOKUP(B7130,属性中转表!A:F,6,FALSE)</f>
        <v>"hp":81000,"atk":2250</v>
      </c>
      <c r="I7130" s="20" t="str">
        <f>IF(VLOOKUP(B7130,属性中转表!A:G,7,FALSE)=0,"",VLOOKUP(VLOOKUP(B7130,属性中转表!A:G,7,FALSE),属性中转表!$K$2:$P$21,6,0))&amp;IF(VLOOKUP(B7130,属性中转表!A:G,7,FALSE)&gt;=50,VLOOKUP(A7130,英雄数据表!A:K,9,0),IF(VLOOKUP(B7130,属性中转表!A:G,7,FALSE)&gt;=25,VLOOKUP(A7130,英雄数据表!A:K,5,0),""))</f>
        <v>"atk":300,"hp":5000,"undpspro":50</v>
      </c>
      <c r="J7130" s="20" t="str">
        <f>IF(I7130="","",属性中转表!$I$1&amp;(IF(VLOOKUP(B7130,属性中转表!A:G,7,FALSE)=0,0,VLOOKUP(VLOOKUP(B7130,属性中转表!A:G,7,FALSE),属性中转表!$K$2:$P$21,4,0)))+IFERROR(VLOOKUP(A7130,英雄数据表!A:K,IF(武魂!B7130&gt;=50,10,IF(武魂!B7130&gt;=25,6)),0),0))</f>
        <v>,"dpspro":50</v>
      </c>
      <c r="K7130" s="32" t="str">
        <f t="shared" si="473"/>
        <v>"atk":300,"hp":5000,"undpspro":50,"dpspro":50</v>
      </c>
      <c r="L7130" s="20" t="str">
        <f>IF(B7130&gt;=50,VLOOKUP(A7130,英雄数据表!A:L,11,FALSE),IF(B7130&gt;=25,VLOOKUP(A7130,英雄数据表!A:L,7,0),""))</f>
        <v>"5301601004"</v>
      </c>
      <c r="M7130" s="20" t="str">
        <f>IFERROR(VLOOKUP(B7130,属性中转表!$K$2:$O$21,5,FALSE),"")</f>
        <v/>
      </c>
      <c r="N7130" s="20" t="str">
        <f>IF(B7130=25,VLOOKUP(A7130,英雄数据表!A:L,8,FALSE),IF(B7130=50,VLOOKUP(A7130,英雄数据表!A:L,12,0),""))</f>
        <v/>
      </c>
    </row>
    <row r="7131" spans="1:14" x14ac:dyDescent="0.3">
      <c r="A7131" s="20">
        <v>53016</v>
      </c>
      <c r="B7131" s="21">
        <f t="shared" si="470"/>
        <v>30</v>
      </c>
      <c r="C7131" s="21">
        <v>5</v>
      </c>
      <c r="D7131" s="21">
        <f>VLOOKUP(A7131,英雄数据表!A:D,4,0)</f>
        <v>5</v>
      </c>
      <c r="E7131" s="20" t="str">
        <f>VLOOKUP(A7131,英雄数据表!A:C,3,0)</f>
        <v>源质黑暗</v>
      </c>
      <c r="F7131" s="20">
        <f t="shared" si="471"/>
        <v>53016</v>
      </c>
      <c r="G7131" s="20">
        <f t="shared" si="472"/>
        <v>53016</v>
      </c>
      <c r="H7131" s="21" t="str">
        <f>VLOOKUP(B7131,属性中转表!A:F,6,FALSE)</f>
        <v>"hp":84600,"atk":2350</v>
      </c>
      <c r="I7131" s="20" t="str">
        <f>IF(VLOOKUP(B7131,属性中转表!A:G,7,FALSE)=0,"",VLOOKUP(VLOOKUP(B7131,属性中转表!A:G,7,FALSE),属性中转表!$K$2:$P$21,6,0))&amp;IF(VLOOKUP(B7131,属性中转表!A:G,7,FALSE)&gt;=50,VLOOKUP(A7131,英雄数据表!A:K,9,0),IF(VLOOKUP(B7131,属性中转表!A:G,7,FALSE)&gt;=25,VLOOKUP(A7131,英雄数据表!A:K,5,0),""))</f>
        <v>"atk":300,"hp":5000,"undpspro":100</v>
      </c>
      <c r="J7131" s="20" t="str">
        <f>IF(I7131="","",属性中转表!$I$1&amp;(IF(VLOOKUP(B7131,属性中转表!A:G,7,FALSE)=0,0,VLOOKUP(VLOOKUP(B7131,属性中转表!A:G,7,FALSE),属性中转表!$K$2:$P$21,4,0)))+IFERROR(VLOOKUP(A7131,英雄数据表!A:K,IF(武魂!B7131&gt;=50,10,IF(武魂!B7131&gt;=25,6)),0),0))</f>
        <v>,"dpspro":50</v>
      </c>
      <c r="K7131" s="32" t="str">
        <f t="shared" si="473"/>
        <v>"atk":300,"hp":5000,"undpspro":100,"dpspro":50</v>
      </c>
      <c r="L7131" s="20" t="str">
        <f>IF(B7131&gt;=50,VLOOKUP(A7131,英雄数据表!A:L,11,FALSE),IF(B7131&gt;=25,VLOOKUP(A7131,英雄数据表!A:L,7,0),""))</f>
        <v>"5301601004"</v>
      </c>
      <c r="M7131" s="20" t="str">
        <f>IFERROR(VLOOKUP(B7131,属性中转表!$K$2:$O$21,5,FALSE),"")</f>
        <v>"undpspro":50</v>
      </c>
      <c r="N7131" s="20" t="str">
        <f>IF(B7131=25,VLOOKUP(A7131,英雄数据表!A:L,8,FALSE),IF(B7131=50,VLOOKUP(A7131,英雄数据表!A:L,12,0),""))</f>
        <v/>
      </c>
    </row>
    <row r="7132" spans="1:14" x14ac:dyDescent="0.3">
      <c r="A7132" s="20">
        <v>53016</v>
      </c>
      <c r="B7132" s="21">
        <f t="shared" si="470"/>
        <v>31</v>
      </c>
      <c r="C7132" s="21">
        <v>5</v>
      </c>
      <c r="D7132" s="21">
        <f>VLOOKUP(A7132,英雄数据表!A:D,4,0)</f>
        <v>5</v>
      </c>
      <c r="E7132" s="20" t="str">
        <f>VLOOKUP(A7132,英雄数据表!A:C,3,0)</f>
        <v>源质黑暗</v>
      </c>
      <c r="F7132" s="20">
        <f t="shared" si="471"/>
        <v>53016</v>
      </c>
      <c r="G7132" s="20">
        <f t="shared" si="472"/>
        <v>53016</v>
      </c>
      <c r="H7132" s="21" t="str">
        <f>VLOOKUP(B7132,属性中转表!A:F,6,FALSE)</f>
        <v>"hp":89100,"atk":2475</v>
      </c>
      <c r="I7132" s="20" t="str">
        <f>IF(VLOOKUP(B7132,属性中转表!A:G,7,FALSE)=0,"",VLOOKUP(VLOOKUP(B7132,属性中转表!A:G,7,FALSE),属性中转表!$K$2:$P$21,6,0))&amp;IF(VLOOKUP(B7132,属性中转表!A:G,7,FALSE)&gt;=50,VLOOKUP(A7132,英雄数据表!A:K,9,0),IF(VLOOKUP(B7132,属性中转表!A:G,7,FALSE)&gt;=25,VLOOKUP(A7132,英雄数据表!A:K,5,0),""))</f>
        <v>"atk":300,"hp":5000,"undpspro":100</v>
      </c>
      <c r="J7132" s="20" t="str">
        <f>IF(I7132="","",属性中转表!$I$1&amp;(IF(VLOOKUP(B7132,属性中转表!A:G,7,FALSE)=0,0,VLOOKUP(VLOOKUP(B7132,属性中转表!A:G,7,FALSE),属性中转表!$K$2:$P$21,4,0)))+IFERROR(VLOOKUP(A7132,英雄数据表!A:K,IF(武魂!B7132&gt;=50,10,IF(武魂!B7132&gt;=25,6)),0),0))</f>
        <v>,"dpspro":50</v>
      </c>
      <c r="K7132" s="32" t="str">
        <f t="shared" si="473"/>
        <v>"atk":300,"hp":5000,"undpspro":100,"dpspro":50</v>
      </c>
      <c r="L7132" s="20" t="str">
        <f>IF(B7132&gt;=50,VLOOKUP(A7132,英雄数据表!A:L,11,FALSE),IF(B7132&gt;=25,VLOOKUP(A7132,英雄数据表!A:L,7,0),""))</f>
        <v>"5301601004"</v>
      </c>
      <c r="M7132" s="20" t="str">
        <f>IFERROR(VLOOKUP(B7132,属性中转表!$K$2:$O$21,5,FALSE),"")</f>
        <v/>
      </c>
      <c r="N7132" s="20" t="str">
        <f>IF(B7132=25,VLOOKUP(A7132,英雄数据表!A:L,8,FALSE),IF(B7132=50,VLOOKUP(A7132,英雄数据表!A:L,12,0),""))</f>
        <v/>
      </c>
    </row>
    <row r="7133" spans="1:14" x14ac:dyDescent="0.3">
      <c r="A7133" s="20">
        <v>53016</v>
      </c>
      <c r="B7133" s="21">
        <f t="shared" si="470"/>
        <v>32</v>
      </c>
      <c r="C7133" s="21">
        <v>5</v>
      </c>
      <c r="D7133" s="21">
        <f>VLOOKUP(A7133,英雄数据表!A:D,4,0)</f>
        <v>5</v>
      </c>
      <c r="E7133" s="20" t="str">
        <f>VLOOKUP(A7133,英雄数据表!A:C,3,0)</f>
        <v>源质黑暗</v>
      </c>
      <c r="F7133" s="20">
        <f t="shared" si="471"/>
        <v>53016</v>
      </c>
      <c r="G7133" s="20">
        <f t="shared" si="472"/>
        <v>53016</v>
      </c>
      <c r="H7133" s="21" t="str">
        <f>VLOOKUP(B7133,属性中转表!A:F,6,FALSE)</f>
        <v>"hp":93600,"atk":2600</v>
      </c>
      <c r="I7133" s="20" t="str">
        <f>IF(VLOOKUP(B7133,属性中转表!A:G,7,FALSE)=0,"",VLOOKUP(VLOOKUP(B7133,属性中转表!A:G,7,FALSE),属性中转表!$K$2:$P$21,6,0))&amp;IF(VLOOKUP(B7133,属性中转表!A:G,7,FALSE)&gt;=50,VLOOKUP(A7133,英雄数据表!A:K,9,0),IF(VLOOKUP(B7133,属性中转表!A:G,7,FALSE)&gt;=25,VLOOKUP(A7133,英雄数据表!A:K,5,0),""))</f>
        <v>"atk":300,"hp":5000,"undpspro":100</v>
      </c>
      <c r="J7133" s="20" t="str">
        <f>IF(I7133="","",属性中转表!$I$1&amp;(IF(VLOOKUP(B7133,属性中转表!A:G,7,FALSE)=0,0,VLOOKUP(VLOOKUP(B7133,属性中转表!A:G,7,FALSE),属性中转表!$K$2:$P$21,4,0)))+IFERROR(VLOOKUP(A7133,英雄数据表!A:K,IF(武魂!B7133&gt;=50,10,IF(武魂!B7133&gt;=25,6)),0),0))</f>
        <v>,"dpspro":50</v>
      </c>
      <c r="K7133" s="32" t="str">
        <f t="shared" si="473"/>
        <v>"atk":300,"hp":5000,"undpspro":100,"dpspro":50</v>
      </c>
      <c r="L7133" s="20" t="str">
        <f>IF(B7133&gt;=50,VLOOKUP(A7133,英雄数据表!A:L,11,FALSE),IF(B7133&gt;=25,VLOOKUP(A7133,英雄数据表!A:L,7,0),""))</f>
        <v>"5301601004"</v>
      </c>
      <c r="M7133" s="20" t="str">
        <f>IFERROR(VLOOKUP(B7133,属性中转表!$K$2:$O$21,5,FALSE),"")</f>
        <v/>
      </c>
      <c r="N7133" s="20" t="str">
        <f>IF(B7133=25,VLOOKUP(A7133,英雄数据表!A:L,8,FALSE),IF(B7133=50,VLOOKUP(A7133,英雄数据表!A:L,12,0),""))</f>
        <v/>
      </c>
    </row>
    <row r="7134" spans="1:14" x14ac:dyDescent="0.3">
      <c r="A7134" s="20">
        <v>53016</v>
      </c>
      <c r="B7134" s="21">
        <f t="shared" si="470"/>
        <v>33</v>
      </c>
      <c r="C7134" s="21">
        <v>5</v>
      </c>
      <c r="D7134" s="21">
        <f>VLOOKUP(A7134,英雄数据表!A:D,4,0)</f>
        <v>5</v>
      </c>
      <c r="E7134" s="20" t="str">
        <f>VLOOKUP(A7134,英雄数据表!A:C,3,0)</f>
        <v>源质黑暗</v>
      </c>
      <c r="F7134" s="20">
        <f t="shared" si="471"/>
        <v>53016</v>
      </c>
      <c r="G7134" s="20">
        <f t="shared" si="472"/>
        <v>53016</v>
      </c>
      <c r="H7134" s="21" t="str">
        <f>VLOOKUP(B7134,属性中转表!A:F,6,FALSE)</f>
        <v>"hp":98100,"atk":2725</v>
      </c>
      <c r="I7134" s="20" t="str">
        <f>IF(VLOOKUP(B7134,属性中转表!A:G,7,FALSE)=0,"",VLOOKUP(VLOOKUP(B7134,属性中转表!A:G,7,FALSE),属性中转表!$K$2:$P$21,6,0))&amp;IF(VLOOKUP(B7134,属性中转表!A:G,7,FALSE)&gt;=50,VLOOKUP(A7134,英雄数据表!A:K,9,0),IF(VLOOKUP(B7134,属性中转表!A:G,7,FALSE)&gt;=25,VLOOKUP(A7134,英雄数据表!A:K,5,0),""))</f>
        <v>"atk":300,"hp":5000,"undpspro":100</v>
      </c>
      <c r="J7134" s="20" t="str">
        <f>IF(I7134="","",属性中转表!$I$1&amp;(IF(VLOOKUP(B7134,属性中转表!A:G,7,FALSE)=0,0,VLOOKUP(VLOOKUP(B7134,属性中转表!A:G,7,FALSE),属性中转表!$K$2:$P$21,4,0)))+IFERROR(VLOOKUP(A7134,英雄数据表!A:K,IF(武魂!B7134&gt;=50,10,IF(武魂!B7134&gt;=25,6)),0),0))</f>
        <v>,"dpspro":50</v>
      </c>
      <c r="K7134" s="32" t="str">
        <f t="shared" si="473"/>
        <v>"atk":300,"hp":5000,"undpspro":100,"dpspro":50</v>
      </c>
      <c r="L7134" s="20" t="str">
        <f>IF(B7134&gt;=50,VLOOKUP(A7134,英雄数据表!A:L,11,FALSE),IF(B7134&gt;=25,VLOOKUP(A7134,英雄数据表!A:L,7,0),""))</f>
        <v>"5301601004"</v>
      </c>
      <c r="M7134" s="20" t="str">
        <f>IFERROR(VLOOKUP(B7134,属性中转表!$K$2:$O$21,5,FALSE),"")</f>
        <v/>
      </c>
      <c r="N7134" s="20" t="str">
        <f>IF(B7134=25,VLOOKUP(A7134,英雄数据表!A:L,8,FALSE),IF(B7134=50,VLOOKUP(A7134,英雄数据表!A:L,12,0),""))</f>
        <v/>
      </c>
    </row>
    <row r="7135" spans="1:14" x14ac:dyDescent="0.3">
      <c r="A7135" s="20">
        <v>53016</v>
      </c>
      <c r="B7135" s="21">
        <f t="shared" si="470"/>
        <v>34</v>
      </c>
      <c r="C7135" s="21">
        <v>5</v>
      </c>
      <c r="D7135" s="21">
        <f>VLOOKUP(A7135,英雄数据表!A:D,4,0)</f>
        <v>5</v>
      </c>
      <c r="E7135" s="20" t="str">
        <f>VLOOKUP(A7135,英雄数据表!A:C,3,0)</f>
        <v>源质黑暗</v>
      </c>
      <c r="F7135" s="20">
        <f t="shared" si="471"/>
        <v>53016</v>
      </c>
      <c r="G7135" s="20">
        <f t="shared" si="472"/>
        <v>53016</v>
      </c>
      <c r="H7135" s="21" t="str">
        <f>VLOOKUP(B7135,属性中转表!A:F,6,FALSE)</f>
        <v>"hp":102600,"atk":2850</v>
      </c>
      <c r="I7135" s="20" t="str">
        <f>IF(VLOOKUP(B7135,属性中转表!A:G,7,FALSE)=0,"",VLOOKUP(VLOOKUP(B7135,属性中转表!A:G,7,FALSE),属性中转表!$K$2:$P$21,6,0))&amp;IF(VLOOKUP(B7135,属性中转表!A:G,7,FALSE)&gt;=50,VLOOKUP(A7135,英雄数据表!A:K,9,0),IF(VLOOKUP(B7135,属性中转表!A:G,7,FALSE)&gt;=25,VLOOKUP(A7135,英雄数据表!A:K,5,0),""))</f>
        <v>"atk":300,"hp":5000,"undpspro":100</v>
      </c>
      <c r="J7135" s="20" t="str">
        <f>IF(I7135="","",属性中转表!$I$1&amp;(IF(VLOOKUP(B7135,属性中转表!A:G,7,FALSE)=0,0,VLOOKUP(VLOOKUP(B7135,属性中转表!A:G,7,FALSE),属性中转表!$K$2:$P$21,4,0)))+IFERROR(VLOOKUP(A7135,英雄数据表!A:K,IF(武魂!B7135&gt;=50,10,IF(武魂!B7135&gt;=25,6)),0),0))</f>
        <v>,"dpspro":50</v>
      </c>
      <c r="K7135" s="32" t="str">
        <f t="shared" si="473"/>
        <v>"atk":300,"hp":5000,"undpspro":100,"dpspro":50</v>
      </c>
      <c r="L7135" s="20" t="str">
        <f>IF(B7135&gt;=50,VLOOKUP(A7135,英雄数据表!A:L,11,FALSE),IF(B7135&gt;=25,VLOOKUP(A7135,英雄数据表!A:L,7,0),""))</f>
        <v>"5301601004"</v>
      </c>
      <c r="M7135" s="20" t="str">
        <f>IFERROR(VLOOKUP(B7135,属性中转表!$K$2:$O$21,5,FALSE),"")</f>
        <v/>
      </c>
      <c r="N7135" s="20" t="str">
        <f>IF(B7135=25,VLOOKUP(A7135,英雄数据表!A:L,8,FALSE),IF(B7135=50,VLOOKUP(A7135,英雄数据表!A:L,12,0),""))</f>
        <v/>
      </c>
    </row>
    <row r="7136" spans="1:14" x14ac:dyDescent="0.3">
      <c r="A7136" s="20">
        <v>53016</v>
      </c>
      <c r="B7136" s="21">
        <f t="shared" si="470"/>
        <v>35</v>
      </c>
      <c r="C7136" s="21">
        <v>5</v>
      </c>
      <c r="D7136" s="21">
        <f>VLOOKUP(A7136,英雄数据表!A:D,4,0)</f>
        <v>5</v>
      </c>
      <c r="E7136" s="20" t="str">
        <f>VLOOKUP(A7136,英雄数据表!A:C,3,0)</f>
        <v>源质黑暗</v>
      </c>
      <c r="F7136" s="20">
        <f t="shared" si="471"/>
        <v>53016</v>
      </c>
      <c r="G7136" s="20">
        <f t="shared" si="472"/>
        <v>53016</v>
      </c>
      <c r="H7136" s="21" t="str">
        <f>VLOOKUP(B7136,属性中转表!A:F,6,FALSE)</f>
        <v>"hp":107100,"atk":2975</v>
      </c>
      <c r="I7136" s="20" t="str">
        <f>IF(VLOOKUP(B7136,属性中转表!A:G,7,FALSE)=0,"",VLOOKUP(VLOOKUP(B7136,属性中转表!A:G,7,FALSE),属性中转表!$K$2:$P$21,6,0))&amp;IF(VLOOKUP(B7136,属性中转表!A:G,7,FALSE)&gt;=50,VLOOKUP(A7136,英雄数据表!A:K,9,0),IF(VLOOKUP(B7136,属性中转表!A:G,7,FALSE)&gt;=25,VLOOKUP(A7136,英雄数据表!A:K,5,0),""))</f>
        <v>"atk":300,"hp":5000,"undpspro":100</v>
      </c>
      <c r="J7136" s="20" t="str">
        <f>IF(I7136="","",属性中转表!$I$1&amp;(IF(VLOOKUP(B7136,属性中转表!A:G,7,FALSE)=0,0,VLOOKUP(VLOOKUP(B7136,属性中转表!A:G,7,FALSE),属性中转表!$K$2:$P$21,4,0)))+IFERROR(VLOOKUP(A7136,英雄数据表!A:K,IF(武魂!B7136&gt;=50,10,IF(武魂!B7136&gt;=25,6)),0),0))</f>
        <v>,"dpspro":100</v>
      </c>
      <c r="K7136" s="32" t="str">
        <f t="shared" si="473"/>
        <v>"atk":300,"hp":5000,"undpspro":100,"dpspro":100</v>
      </c>
      <c r="L7136" s="20" t="str">
        <f>IF(B7136&gt;=50,VLOOKUP(A7136,英雄数据表!A:L,11,FALSE),IF(B7136&gt;=25,VLOOKUP(A7136,英雄数据表!A:L,7,0),""))</f>
        <v>"5301601004"</v>
      </c>
      <c r="M7136" s="20" t="str">
        <f>IFERROR(VLOOKUP(B7136,属性中转表!$K$2:$O$21,5,FALSE),"")</f>
        <v>"dpspro":50</v>
      </c>
      <c r="N7136" s="20" t="str">
        <f>IF(B7136=25,VLOOKUP(A7136,英雄数据表!A:L,8,FALSE),IF(B7136=50,VLOOKUP(A7136,英雄数据表!A:L,12,0),""))</f>
        <v/>
      </c>
    </row>
    <row r="7137" spans="1:14" x14ac:dyDescent="0.3">
      <c r="A7137" s="20">
        <v>53016</v>
      </c>
      <c r="B7137" s="21">
        <f t="shared" si="470"/>
        <v>36</v>
      </c>
      <c r="C7137" s="21">
        <v>5</v>
      </c>
      <c r="D7137" s="21">
        <f>VLOOKUP(A7137,英雄数据表!A:D,4,0)</f>
        <v>5</v>
      </c>
      <c r="E7137" s="20" t="str">
        <f>VLOOKUP(A7137,英雄数据表!A:C,3,0)</f>
        <v>源质黑暗</v>
      </c>
      <c r="F7137" s="20">
        <f t="shared" si="471"/>
        <v>53016</v>
      </c>
      <c r="G7137" s="20">
        <f t="shared" si="472"/>
        <v>53016</v>
      </c>
      <c r="H7137" s="21" t="str">
        <f>VLOOKUP(B7137,属性中转表!A:F,6,FALSE)</f>
        <v>"hp":111600,"atk":3100</v>
      </c>
      <c r="I7137" s="20" t="str">
        <f>IF(VLOOKUP(B7137,属性中转表!A:G,7,FALSE)=0,"",VLOOKUP(VLOOKUP(B7137,属性中转表!A:G,7,FALSE),属性中转表!$K$2:$P$21,6,0))&amp;IF(VLOOKUP(B7137,属性中转表!A:G,7,FALSE)&gt;=50,VLOOKUP(A7137,英雄数据表!A:K,9,0),IF(VLOOKUP(B7137,属性中转表!A:G,7,FALSE)&gt;=25,VLOOKUP(A7137,英雄数据表!A:K,5,0),""))</f>
        <v>"atk":300,"hp":5000,"undpspro":100</v>
      </c>
      <c r="J7137" s="20" t="str">
        <f>IF(I7137="","",属性中转表!$I$1&amp;(IF(VLOOKUP(B7137,属性中转表!A:G,7,FALSE)=0,0,VLOOKUP(VLOOKUP(B7137,属性中转表!A:G,7,FALSE),属性中转表!$K$2:$P$21,4,0)))+IFERROR(VLOOKUP(A7137,英雄数据表!A:K,IF(武魂!B7137&gt;=50,10,IF(武魂!B7137&gt;=25,6)),0),0))</f>
        <v>,"dpspro":100</v>
      </c>
      <c r="K7137" s="32" t="str">
        <f t="shared" si="473"/>
        <v>"atk":300,"hp":5000,"undpspro":100,"dpspro":100</v>
      </c>
      <c r="L7137" s="20" t="str">
        <f>IF(B7137&gt;=50,VLOOKUP(A7137,英雄数据表!A:L,11,FALSE),IF(B7137&gt;=25,VLOOKUP(A7137,英雄数据表!A:L,7,0),""))</f>
        <v>"5301601004"</v>
      </c>
      <c r="M7137" s="20" t="str">
        <f>IFERROR(VLOOKUP(B7137,属性中转表!$K$2:$O$21,5,FALSE),"")</f>
        <v/>
      </c>
      <c r="N7137" s="20" t="str">
        <f>IF(B7137=25,VLOOKUP(A7137,英雄数据表!A:L,8,FALSE),IF(B7137=50,VLOOKUP(A7137,英雄数据表!A:L,12,0),""))</f>
        <v/>
      </c>
    </row>
    <row r="7138" spans="1:14" x14ac:dyDescent="0.3">
      <c r="A7138" s="20">
        <v>53016</v>
      </c>
      <c r="B7138" s="21">
        <f t="shared" si="470"/>
        <v>37</v>
      </c>
      <c r="C7138" s="21">
        <v>5</v>
      </c>
      <c r="D7138" s="21">
        <f>VLOOKUP(A7138,英雄数据表!A:D,4,0)</f>
        <v>5</v>
      </c>
      <c r="E7138" s="20" t="str">
        <f>VLOOKUP(A7138,英雄数据表!A:C,3,0)</f>
        <v>源质黑暗</v>
      </c>
      <c r="F7138" s="20">
        <f t="shared" si="471"/>
        <v>53016</v>
      </c>
      <c r="G7138" s="20">
        <f t="shared" si="472"/>
        <v>53016</v>
      </c>
      <c r="H7138" s="21" t="str">
        <f>VLOOKUP(B7138,属性中转表!A:F,6,FALSE)</f>
        <v>"hp":116100,"atk":3225</v>
      </c>
      <c r="I7138" s="20" t="str">
        <f>IF(VLOOKUP(B7138,属性中转表!A:G,7,FALSE)=0,"",VLOOKUP(VLOOKUP(B7138,属性中转表!A:G,7,FALSE),属性中转表!$K$2:$P$21,6,0))&amp;IF(VLOOKUP(B7138,属性中转表!A:G,7,FALSE)&gt;=50,VLOOKUP(A7138,英雄数据表!A:K,9,0),IF(VLOOKUP(B7138,属性中转表!A:G,7,FALSE)&gt;=25,VLOOKUP(A7138,英雄数据表!A:K,5,0),""))</f>
        <v>"atk":300,"hp":5000,"undpspro":100</v>
      </c>
      <c r="J7138" s="20" t="str">
        <f>IF(I7138="","",属性中转表!$I$1&amp;(IF(VLOOKUP(B7138,属性中转表!A:G,7,FALSE)=0,0,VLOOKUP(VLOOKUP(B7138,属性中转表!A:G,7,FALSE),属性中转表!$K$2:$P$21,4,0)))+IFERROR(VLOOKUP(A7138,英雄数据表!A:K,IF(武魂!B7138&gt;=50,10,IF(武魂!B7138&gt;=25,6)),0),0))</f>
        <v>,"dpspro":100</v>
      </c>
      <c r="K7138" s="32" t="str">
        <f t="shared" si="473"/>
        <v>"atk":300,"hp":5000,"undpspro":100,"dpspro":100</v>
      </c>
      <c r="L7138" s="20" t="str">
        <f>IF(B7138&gt;=50,VLOOKUP(A7138,英雄数据表!A:L,11,FALSE),IF(B7138&gt;=25,VLOOKUP(A7138,英雄数据表!A:L,7,0),""))</f>
        <v>"5301601004"</v>
      </c>
      <c r="M7138" s="20" t="str">
        <f>IFERROR(VLOOKUP(B7138,属性中转表!$K$2:$O$21,5,FALSE),"")</f>
        <v/>
      </c>
      <c r="N7138" s="20" t="str">
        <f>IF(B7138=25,VLOOKUP(A7138,英雄数据表!A:L,8,FALSE),IF(B7138=50,VLOOKUP(A7138,英雄数据表!A:L,12,0),""))</f>
        <v/>
      </c>
    </row>
    <row r="7139" spans="1:14" x14ac:dyDescent="0.3">
      <c r="A7139" s="20">
        <v>53016</v>
      </c>
      <c r="B7139" s="21">
        <f t="shared" si="470"/>
        <v>38</v>
      </c>
      <c r="C7139" s="21">
        <v>5</v>
      </c>
      <c r="D7139" s="21">
        <f>VLOOKUP(A7139,英雄数据表!A:D,4,0)</f>
        <v>5</v>
      </c>
      <c r="E7139" s="20" t="str">
        <f>VLOOKUP(A7139,英雄数据表!A:C,3,0)</f>
        <v>源质黑暗</v>
      </c>
      <c r="F7139" s="20">
        <f t="shared" si="471"/>
        <v>53016</v>
      </c>
      <c r="G7139" s="20">
        <f t="shared" si="472"/>
        <v>53016</v>
      </c>
      <c r="H7139" s="21" t="str">
        <f>VLOOKUP(B7139,属性中转表!A:F,6,FALSE)</f>
        <v>"hp":120600,"atk":3350</v>
      </c>
      <c r="I7139" s="20" t="str">
        <f>IF(VLOOKUP(B7139,属性中转表!A:G,7,FALSE)=0,"",VLOOKUP(VLOOKUP(B7139,属性中转表!A:G,7,FALSE),属性中转表!$K$2:$P$21,6,0))&amp;IF(VLOOKUP(B7139,属性中转表!A:G,7,FALSE)&gt;=50,VLOOKUP(A7139,英雄数据表!A:K,9,0),IF(VLOOKUP(B7139,属性中转表!A:G,7,FALSE)&gt;=25,VLOOKUP(A7139,英雄数据表!A:K,5,0),""))</f>
        <v>"atk":300,"hp":5000,"undpspro":100</v>
      </c>
      <c r="J7139" s="20" t="str">
        <f>IF(I7139="","",属性中转表!$I$1&amp;(IF(VLOOKUP(B7139,属性中转表!A:G,7,FALSE)=0,0,VLOOKUP(VLOOKUP(B7139,属性中转表!A:G,7,FALSE),属性中转表!$K$2:$P$21,4,0)))+IFERROR(VLOOKUP(A7139,英雄数据表!A:K,IF(武魂!B7139&gt;=50,10,IF(武魂!B7139&gt;=25,6)),0),0))</f>
        <v>,"dpspro":100</v>
      </c>
      <c r="K7139" s="32" t="str">
        <f t="shared" si="473"/>
        <v>"atk":300,"hp":5000,"undpspro":100,"dpspro":100</v>
      </c>
      <c r="L7139" s="20" t="str">
        <f>IF(B7139&gt;=50,VLOOKUP(A7139,英雄数据表!A:L,11,FALSE),IF(B7139&gt;=25,VLOOKUP(A7139,英雄数据表!A:L,7,0),""))</f>
        <v>"5301601004"</v>
      </c>
      <c r="M7139" s="20" t="str">
        <f>IFERROR(VLOOKUP(B7139,属性中转表!$K$2:$O$21,5,FALSE),"")</f>
        <v/>
      </c>
      <c r="N7139" s="20" t="str">
        <f>IF(B7139=25,VLOOKUP(A7139,英雄数据表!A:L,8,FALSE),IF(B7139=50,VLOOKUP(A7139,英雄数据表!A:L,12,0),""))</f>
        <v/>
      </c>
    </row>
    <row r="7140" spans="1:14" x14ac:dyDescent="0.3">
      <c r="A7140" s="20">
        <v>53016</v>
      </c>
      <c r="B7140" s="21">
        <f t="shared" si="470"/>
        <v>39</v>
      </c>
      <c r="C7140" s="21">
        <v>5</v>
      </c>
      <c r="D7140" s="21">
        <f>VLOOKUP(A7140,英雄数据表!A:D,4,0)</f>
        <v>5</v>
      </c>
      <c r="E7140" s="20" t="str">
        <f>VLOOKUP(A7140,英雄数据表!A:C,3,0)</f>
        <v>源质黑暗</v>
      </c>
      <c r="F7140" s="20">
        <f t="shared" si="471"/>
        <v>53016</v>
      </c>
      <c r="G7140" s="20">
        <f t="shared" si="472"/>
        <v>53016</v>
      </c>
      <c r="H7140" s="21" t="str">
        <f>VLOOKUP(B7140,属性中转表!A:F,6,FALSE)</f>
        <v>"hp":125100,"atk":3475</v>
      </c>
      <c r="I7140" s="20" t="str">
        <f>IF(VLOOKUP(B7140,属性中转表!A:G,7,FALSE)=0,"",VLOOKUP(VLOOKUP(B7140,属性中转表!A:G,7,FALSE),属性中转表!$K$2:$P$21,6,0))&amp;IF(VLOOKUP(B7140,属性中转表!A:G,7,FALSE)&gt;=50,VLOOKUP(A7140,英雄数据表!A:K,9,0),IF(VLOOKUP(B7140,属性中转表!A:G,7,FALSE)&gt;=25,VLOOKUP(A7140,英雄数据表!A:K,5,0),""))</f>
        <v>"atk":300,"hp":5000,"undpspro":100</v>
      </c>
      <c r="J7140" s="20" t="str">
        <f>IF(I7140="","",属性中转表!$I$1&amp;(IF(VLOOKUP(B7140,属性中转表!A:G,7,FALSE)=0,0,VLOOKUP(VLOOKUP(B7140,属性中转表!A:G,7,FALSE),属性中转表!$K$2:$P$21,4,0)))+IFERROR(VLOOKUP(A7140,英雄数据表!A:K,IF(武魂!B7140&gt;=50,10,IF(武魂!B7140&gt;=25,6)),0),0))</f>
        <v>,"dpspro":100</v>
      </c>
      <c r="K7140" s="32" t="str">
        <f t="shared" si="473"/>
        <v>"atk":300,"hp":5000,"undpspro":100,"dpspro":100</v>
      </c>
      <c r="L7140" s="20" t="str">
        <f>IF(B7140&gt;=50,VLOOKUP(A7140,英雄数据表!A:L,11,FALSE),IF(B7140&gt;=25,VLOOKUP(A7140,英雄数据表!A:L,7,0),""))</f>
        <v>"5301601004"</v>
      </c>
      <c r="M7140" s="20" t="str">
        <f>IFERROR(VLOOKUP(B7140,属性中转表!$K$2:$O$21,5,FALSE),"")</f>
        <v/>
      </c>
      <c r="N7140" s="20" t="str">
        <f>IF(B7140=25,VLOOKUP(A7140,英雄数据表!A:L,8,FALSE),IF(B7140=50,VLOOKUP(A7140,英雄数据表!A:L,12,0),""))</f>
        <v/>
      </c>
    </row>
    <row r="7141" spans="1:14" x14ac:dyDescent="0.3">
      <c r="A7141" s="20">
        <v>53016</v>
      </c>
      <c r="B7141" s="21">
        <f t="shared" si="470"/>
        <v>40</v>
      </c>
      <c r="C7141" s="21">
        <v>5</v>
      </c>
      <c r="D7141" s="21">
        <f>VLOOKUP(A7141,英雄数据表!A:D,4,0)</f>
        <v>5</v>
      </c>
      <c r="E7141" s="20" t="str">
        <f>VLOOKUP(A7141,英雄数据表!A:C,3,0)</f>
        <v>源质黑暗</v>
      </c>
      <c r="F7141" s="20">
        <f t="shared" si="471"/>
        <v>53016</v>
      </c>
      <c r="G7141" s="20">
        <f t="shared" si="472"/>
        <v>53016</v>
      </c>
      <c r="H7141" s="21" t="str">
        <f>VLOOKUP(B7141,属性中转表!A:F,6,FALSE)</f>
        <v>"hp":129600,"atk":3600</v>
      </c>
      <c r="I7141" s="20" t="str">
        <f>IF(VLOOKUP(B7141,属性中转表!A:G,7,FALSE)=0,"",VLOOKUP(VLOOKUP(B7141,属性中转表!A:G,7,FALSE),属性中转表!$K$2:$P$21,6,0))&amp;IF(VLOOKUP(B7141,属性中转表!A:G,7,FALSE)&gt;=50,VLOOKUP(A7141,英雄数据表!A:K,9,0),IF(VLOOKUP(B7141,属性中转表!A:G,7,FALSE)&gt;=25,VLOOKUP(A7141,英雄数据表!A:K,5,0),""))</f>
        <v>"atk":300,"hp":5000,"undpspro":100,"pvpdpspro":50</v>
      </c>
      <c r="J7141" s="20" t="str">
        <f>IF(I7141="","",属性中转表!$I$1&amp;(IF(VLOOKUP(B7141,属性中转表!A:G,7,FALSE)=0,0,VLOOKUP(VLOOKUP(B7141,属性中转表!A:G,7,FALSE),属性中转表!$K$2:$P$21,4,0)))+IFERROR(VLOOKUP(A7141,英雄数据表!A:K,IF(武魂!B7141&gt;=50,10,IF(武魂!B7141&gt;=25,6)),0),0))</f>
        <v>,"dpspro":100</v>
      </c>
      <c r="K7141" s="32" t="str">
        <f t="shared" si="473"/>
        <v>"atk":300,"hp":5000,"undpspro":100,"pvpdpspro":50,"dpspro":100</v>
      </c>
      <c r="L7141" s="20" t="str">
        <f>IF(B7141&gt;=50,VLOOKUP(A7141,英雄数据表!A:L,11,FALSE),IF(B7141&gt;=25,VLOOKUP(A7141,英雄数据表!A:L,7,0),""))</f>
        <v>"5301601004"</v>
      </c>
      <c r="M7141" s="20" t="str">
        <f>IFERROR(VLOOKUP(B7141,属性中转表!$K$2:$O$21,5,FALSE),"")</f>
        <v>"pvpdpspro":50</v>
      </c>
      <c r="N7141" s="20" t="str">
        <f>IF(B7141=25,VLOOKUP(A7141,英雄数据表!A:L,8,FALSE),IF(B7141=50,VLOOKUP(A7141,英雄数据表!A:L,12,0),""))</f>
        <v/>
      </c>
    </row>
    <row r="7142" spans="1:14" x14ac:dyDescent="0.3">
      <c r="A7142" s="20">
        <v>53016</v>
      </c>
      <c r="B7142" s="21">
        <f t="shared" si="470"/>
        <v>41</v>
      </c>
      <c r="C7142" s="21">
        <v>5</v>
      </c>
      <c r="D7142" s="21">
        <f>VLOOKUP(A7142,英雄数据表!A:D,4,0)</f>
        <v>5</v>
      </c>
      <c r="E7142" s="20" t="str">
        <f>VLOOKUP(A7142,英雄数据表!A:C,3,0)</f>
        <v>源质黑暗</v>
      </c>
      <c r="F7142" s="20">
        <f t="shared" si="471"/>
        <v>53016</v>
      </c>
      <c r="G7142" s="20">
        <f t="shared" si="472"/>
        <v>53016</v>
      </c>
      <c r="H7142" s="21" t="str">
        <f>VLOOKUP(B7142,属性中转表!A:F,6,FALSE)</f>
        <v>"hp":135000,"atk":3750</v>
      </c>
      <c r="I7142" s="20" t="str">
        <f>IF(VLOOKUP(B7142,属性中转表!A:G,7,FALSE)=0,"",VLOOKUP(VLOOKUP(B7142,属性中转表!A:G,7,FALSE),属性中转表!$K$2:$P$21,6,0))&amp;IF(VLOOKUP(B7142,属性中转表!A:G,7,FALSE)&gt;=50,VLOOKUP(A7142,英雄数据表!A:K,9,0),IF(VLOOKUP(B7142,属性中转表!A:G,7,FALSE)&gt;=25,VLOOKUP(A7142,英雄数据表!A:K,5,0),""))</f>
        <v>"atk":300,"hp":5000,"undpspro":100,"pvpdpspro":50</v>
      </c>
      <c r="J7142" s="20" t="str">
        <f>IF(I7142="","",属性中转表!$I$1&amp;(IF(VLOOKUP(B7142,属性中转表!A:G,7,FALSE)=0,0,VLOOKUP(VLOOKUP(B7142,属性中转表!A:G,7,FALSE),属性中转表!$K$2:$P$21,4,0)))+IFERROR(VLOOKUP(A7142,英雄数据表!A:K,IF(武魂!B7142&gt;=50,10,IF(武魂!B7142&gt;=25,6)),0),0))</f>
        <v>,"dpspro":100</v>
      </c>
      <c r="K7142" s="32" t="str">
        <f t="shared" si="473"/>
        <v>"atk":300,"hp":5000,"undpspro":100,"pvpdpspro":50,"dpspro":100</v>
      </c>
      <c r="L7142" s="20" t="str">
        <f>IF(B7142&gt;=50,VLOOKUP(A7142,英雄数据表!A:L,11,FALSE),IF(B7142&gt;=25,VLOOKUP(A7142,英雄数据表!A:L,7,0),""))</f>
        <v>"5301601004"</v>
      </c>
      <c r="M7142" s="20" t="str">
        <f>IFERROR(VLOOKUP(B7142,属性中转表!$K$2:$O$21,5,FALSE),"")</f>
        <v/>
      </c>
      <c r="N7142" s="20" t="str">
        <f>IF(B7142=25,VLOOKUP(A7142,英雄数据表!A:L,8,FALSE),IF(B7142=50,VLOOKUP(A7142,英雄数据表!A:L,12,0),""))</f>
        <v/>
      </c>
    </row>
    <row r="7143" spans="1:14" x14ac:dyDescent="0.3">
      <c r="A7143" s="20">
        <v>53016</v>
      </c>
      <c r="B7143" s="21">
        <f t="shared" si="470"/>
        <v>42</v>
      </c>
      <c r="C7143" s="21">
        <v>5</v>
      </c>
      <c r="D7143" s="21">
        <f>VLOOKUP(A7143,英雄数据表!A:D,4,0)</f>
        <v>5</v>
      </c>
      <c r="E7143" s="20" t="str">
        <f>VLOOKUP(A7143,英雄数据表!A:C,3,0)</f>
        <v>源质黑暗</v>
      </c>
      <c r="F7143" s="20">
        <f t="shared" si="471"/>
        <v>53016</v>
      </c>
      <c r="G7143" s="20">
        <f t="shared" si="472"/>
        <v>53016</v>
      </c>
      <c r="H7143" s="21" t="str">
        <f>VLOOKUP(B7143,属性中转表!A:F,6,FALSE)</f>
        <v>"hp":140400,"atk":3900</v>
      </c>
      <c r="I7143" s="20" t="str">
        <f>IF(VLOOKUP(B7143,属性中转表!A:G,7,FALSE)=0,"",VLOOKUP(VLOOKUP(B7143,属性中转表!A:G,7,FALSE),属性中转表!$K$2:$P$21,6,0))&amp;IF(VLOOKUP(B7143,属性中转表!A:G,7,FALSE)&gt;=50,VLOOKUP(A7143,英雄数据表!A:K,9,0),IF(VLOOKUP(B7143,属性中转表!A:G,7,FALSE)&gt;=25,VLOOKUP(A7143,英雄数据表!A:K,5,0),""))</f>
        <v>"atk":300,"hp":5000,"undpspro":100,"pvpdpspro":50</v>
      </c>
      <c r="J7143" s="20" t="str">
        <f>IF(I7143="","",属性中转表!$I$1&amp;(IF(VLOOKUP(B7143,属性中转表!A:G,7,FALSE)=0,0,VLOOKUP(VLOOKUP(B7143,属性中转表!A:G,7,FALSE),属性中转表!$K$2:$P$21,4,0)))+IFERROR(VLOOKUP(A7143,英雄数据表!A:K,IF(武魂!B7143&gt;=50,10,IF(武魂!B7143&gt;=25,6)),0),0))</f>
        <v>,"dpspro":100</v>
      </c>
      <c r="K7143" s="32" t="str">
        <f t="shared" si="473"/>
        <v>"atk":300,"hp":5000,"undpspro":100,"pvpdpspro":50,"dpspro":100</v>
      </c>
      <c r="L7143" s="20" t="str">
        <f>IF(B7143&gt;=50,VLOOKUP(A7143,英雄数据表!A:L,11,FALSE),IF(B7143&gt;=25,VLOOKUP(A7143,英雄数据表!A:L,7,0),""))</f>
        <v>"5301601004"</v>
      </c>
      <c r="M7143" s="20" t="str">
        <f>IFERROR(VLOOKUP(B7143,属性中转表!$K$2:$O$21,5,FALSE),"")</f>
        <v/>
      </c>
      <c r="N7143" s="20" t="str">
        <f>IF(B7143=25,VLOOKUP(A7143,英雄数据表!A:L,8,FALSE),IF(B7143=50,VLOOKUP(A7143,英雄数据表!A:L,12,0),""))</f>
        <v/>
      </c>
    </row>
    <row r="7144" spans="1:14" x14ac:dyDescent="0.3">
      <c r="A7144" s="20">
        <v>53016</v>
      </c>
      <c r="B7144" s="21">
        <f t="shared" si="470"/>
        <v>43</v>
      </c>
      <c r="C7144" s="21">
        <v>5</v>
      </c>
      <c r="D7144" s="21">
        <f>VLOOKUP(A7144,英雄数据表!A:D,4,0)</f>
        <v>5</v>
      </c>
      <c r="E7144" s="20" t="str">
        <f>VLOOKUP(A7144,英雄数据表!A:C,3,0)</f>
        <v>源质黑暗</v>
      </c>
      <c r="F7144" s="20">
        <f t="shared" si="471"/>
        <v>53016</v>
      </c>
      <c r="G7144" s="20">
        <f t="shared" si="472"/>
        <v>53016</v>
      </c>
      <c r="H7144" s="21" t="str">
        <f>VLOOKUP(B7144,属性中转表!A:F,6,FALSE)</f>
        <v>"hp":145800,"atk":4050</v>
      </c>
      <c r="I7144" s="20" t="str">
        <f>IF(VLOOKUP(B7144,属性中转表!A:G,7,FALSE)=0,"",VLOOKUP(VLOOKUP(B7144,属性中转表!A:G,7,FALSE),属性中转表!$K$2:$P$21,6,0))&amp;IF(VLOOKUP(B7144,属性中转表!A:G,7,FALSE)&gt;=50,VLOOKUP(A7144,英雄数据表!A:K,9,0),IF(VLOOKUP(B7144,属性中转表!A:G,7,FALSE)&gt;=25,VLOOKUP(A7144,英雄数据表!A:K,5,0),""))</f>
        <v>"atk":300,"hp":5000,"undpspro":100,"pvpdpspro":50</v>
      </c>
      <c r="J7144" s="20" t="str">
        <f>IF(I7144="","",属性中转表!$I$1&amp;(IF(VLOOKUP(B7144,属性中转表!A:G,7,FALSE)=0,0,VLOOKUP(VLOOKUP(B7144,属性中转表!A:G,7,FALSE),属性中转表!$K$2:$P$21,4,0)))+IFERROR(VLOOKUP(A7144,英雄数据表!A:K,IF(武魂!B7144&gt;=50,10,IF(武魂!B7144&gt;=25,6)),0),0))</f>
        <v>,"dpspro":100</v>
      </c>
      <c r="K7144" s="32" t="str">
        <f t="shared" si="473"/>
        <v>"atk":300,"hp":5000,"undpspro":100,"pvpdpspro":50,"dpspro":100</v>
      </c>
      <c r="L7144" s="20" t="str">
        <f>IF(B7144&gt;=50,VLOOKUP(A7144,英雄数据表!A:L,11,FALSE),IF(B7144&gt;=25,VLOOKUP(A7144,英雄数据表!A:L,7,0),""))</f>
        <v>"5301601004"</v>
      </c>
      <c r="M7144" s="20" t="str">
        <f>IFERROR(VLOOKUP(B7144,属性中转表!$K$2:$O$21,5,FALSE),"")</f>
        <v/>
      </c>
      <c r="N7144" s="20" t="str">
        <f>IF(B7144=25,VLOOKUP(A7144,英雄数据表!A:L,8,FALSE),IF(B7144=50,VLOOKUP(A7144,英雄数据表!A:L,12,0),""))</f>
        <v/>
      </c>
    </row>
    <row r="7145" spans="1:14" x14ac:dyDescent="0.3">
      <c r="A7145" s="20">
        <v>53016</v>
      </c>
      <c r="B7145" s="21">
        <f t="shared" si="470"/>
        <v>44</v>
      </c>
      <c r="C7145" s="21">
        <v>5</v>
      </c>
      <c r="D7145" s="21">
        <f>VLOOKUP(A7145,英雄数据表!A:D,4,0)</f>
        <v>5</v>
      </c>
      <c r="E7145" s="20" t="str">
        <f>VLOOKUP(A7145,英雄数据表!A:C,3,0)</f>
        <v>源质黑暗</v>
      </c>
      <c r="F7145" s="20">
        <f t="shared" si="471"/>
        <v>53016</v>
      </c>
      <c r="G7145" s="20">
        <f t="shared" si="472"/>
        <v>53016</v>
      </c>
      <c r="H7145" s="21" t="str">
        <f>VLOOKUP(B7145,属性中转表!A:F,6,FALSE)</f>
        <v>"hp":151200,"atk":4200</v>
      </c>
      <c r="I7145" s="20" t="str">
        <f>IF(VLOOKUP(B7145,属性中转表!A:G,7,FALSE)=0,"",VLOOKUP(VLOOKUP(B7145,属性中转表!A:G,7,FALSE),属性中转表!$K$2:$P$21,6,0))&amp;IF(VLOOKUP(B7145,属性中转表!A:G,7,FALSE)&gt;=50,VLOOKUP(A7145,英雄数据表!A:K,9,0),IF(VLOOKUP(B7145,属性中转表!A:G,7,FALSE)&gt;=25,VLOOKUP(A7145,英雄数据表!A:K,5,0),""))</f>
        <v>"atk":300,"hp":5000,"undpspro":100,"pvpdpspro":50</v>
      </c>
      <c r="J7145" s="20" t="str">
        <f>IF(I7145="","",属性中转表!$I$1&amp;(IF(VLOOKUP(B7145,属性中转表!A:G,7,FALSE)=0,0,VLOOKUP(VLOOKUP(B7145,属性中转表!A:G,7,FALSE),属性中转表!$K$2:$P$21,4,0)))+IFERROR(VLOOKUP(A7145,英雄数据表!A:K,IF(武魂!B7145&gt;=50,10,IF(武魂!B7145&gt;=25,6)),0),0))</f>
        <v>,"dpspro":100</v>
      </c>
      <c r="K7145" s="32" t="str">
        <f t="shared" si="473"/>
        <v>"atk":300,"hp":5000,"undpspro":100,"pvpdpspro":50,"dpspro":100</v>
      </c>
      <c r="L7145" s="20" t="str">
        <f>IF(B7145&gt;=50,VLOOKUP(A7145,英雄数据表!A:L,11,FALSE),IF(B7145&gt;=25,VLOOKUP(A7145,英雄数据表!A:L,7,0),""))</f>
        <v>"5301601004"</v>
      </c>
      <c r="M7145" s="20" t="str">
        <f>IFERROR(VLOOKUP(B7145,属性中转表!$K$2:$O$21,5,FALSE),"")</f>
        <v/>
      </c>
      <c r="N7145" s="20" t="str">
        <f>IF(B7145=25,VLOOKUP(A7145,英雄数据表!A:L,8,FALSE),IF(B7145=50,VLOOKUP(A7145,英雄数据表!A:L,12,0),""))</f>
        <v/>
      </c>
    </row>
    <row r="7146" spans="1:14" x14ac:dyDescent="0.3">
      <c r="A7146" s="20">
        <v>53016</v>
      </c>
      <c r="B7146" s="21">
        <f t="shared" si="470"/>
        <v>45</v>
      </c>
      <c r="C7146" s="21">
        <v>5</v>
      </c>
      <c r="D7146" s="21">
        <f>VLOOKUP(A7146,英雄数据表!A:D,4,0)</f>
        <v>5</v>
      </c>
      <c r="E7146" s="20" t="str">
        <f>VLOOKUP(A7146,英雄数据表!A:C,3,0)</f>
        <v>源质黑暗</v>
      </c>
      <c r="F7146" s="20">
        <f t="shared" si="471"/>
        <v>53016</v>
      </c>
      <c r="G7146" s="20">
        <f t="shared" si="472"/>
        <v>53016</v>
      </c>
      <c r="H7146" s="21" t="str">
        <f>VLOOKUP(B7146,属性中转表!A:F,6,FALSE)</f>
        <v>"hp":156600,"atk":4350</v>
      </c>
      <c r="I7146" s="20" t="str">
        <f>IF(VLOOKUP(B7146,属性中转表!A:G,7,FALSE)=0,"",VLOOKUP(VLOOKUP(B7146,属性中转表!A:G,7,FALSE),属性中转表!$K$2:$P$21,6,0))&amp;IF(VLOOKUP(B7146,属性中转表!A:G,7,FALSE)&gt;=50,VLOOKUP(A7146,英雄数据表!A:K,9,0),IF(VLOOKUP(B7146,属性中转表!A:G,7,FALSE)&gt;=25,VLOOKUP(A7146,英雄数据表!A:K,5,0),""))</f>
        <v>"atk":300,"hp":5000,"undpspro":100,"pvpdpspro":50,"pvpundpspro":50</v>
      </c>
      <c r="J7146" s="20" t="str">
        <f>IF(I7146="","",属性中转表!$I$1&amp;(IF(VLOOKUP(B7146,属性中转表!A:G,7,FALSE)=0,0,VLOOKUP(VLOOKUP(B7146,属性中转表!A:G,7,FALSE),属性中转表!$K$2:$P$21,4,0)))+IFERROR(VLOOKUP(A7146,英雄数据表!A:K,IF(武魂!B7146&gt;=50,10,IF(武魂!B7146&gt;=25,6)),0),0))</f>
        <v>,"dpspro":100</v>
      </c>
      <c r="K7146" s="32" t="str">
        <f t="shared" si="473"/>
        <v>"atk":300,"hp":5000,"undpspro":100,"pvpdpspro":50,"pvpundpspro":50,"dpspro":100</v>
      </c>
      <c r="L7146" s="20" t="str">
        <f>IF(B7146&gt;=50,VLOOKUP(A7146,英雄数据表!A:L,11,FALSE),IF(B7146&gt;=25,VLOOKUP(A7146,英雄数据表!A:L,7,0),""))</f>
        <v>"5301601004"</v>
      </c>
      <c r="M7146" s="20" t="str">
        <f>IFERROR(VLOOKUP(B7146,属性中转表!$K$2:$O$21,5,FALSE),"")</f>
        <v>"pvpundpspro":50</v>
      </c>
      <c r="N7146" s="20" t="str">
        <f>IF(B7146=25,VLOOKUP(A7146,英雄数据表!A:L,8,FALSE),IF(B7146=50,VLOOKUP(A7146,英雄数据表!A:L,12,0),""))</f>
        <v/>
      </c>
    </row>
    <row r="7147" spans="1:14" x14ac:dyDescent="0.3">
      <c r="A7147" s="20">
        <v>53016</v>
      </c>
      <c r="B7147" s="21">
        <f t="shared" si="470"/>
        <v>46</v>
      </c>
      <c r="C7147" s="21">
        <v>5</v>
      </c>
      <c r="D7147" s="21">
        <f>VLOOKUP(A7147,英雄数据表!A:D,4,0)</f>
        <v>5</v>
      </c>
      <c r="E7147" s="20" t="str">
        <f>VLOOKUP(A7147,英雄数据表!A:C,3,0)</f>
        <v>源质黑暗</v>
      </c>
      <c r="F7147" s="20">
        <f t="shared" si="471"/>
        <v>53016</v>
      </c>
      <c r="G7147" s="20">
        <f t="shared" si="472"/>
        <v>53016</v>
      </c>
      <c r="H7147" s="21" t="str">
        <f>VLOOKUP(B7147,属性中转表!A:F,6,FALSE)</f>
        <v>"hp":162000,"atk":4500</v>
      </c>
      <c r="I7147" s="20" t="str">
        <f>IF(VLOOKUP(B7147,属性中转表!A:G,7,FALSE)=0,"",VLOOKUP(VLOOKUP(B7147,属性中转表!A:G,7,FALSE),属性中转表!$K$2:$P$21,6,0))&amp;IF(VLOOKUP(B7147,属性中转表!A:G,7,FALSE)&gt;=50,VLOOKUP(A7147,英雄数据表!A:K,9,0),IF(VLOOKUP(B7147,属性中转表!A:G,7,FALSE)&gt;=25,VLOOKUP(A7147,英雄数据表!A:K,5,0),""))</f>
        <v>"atk":300,"hp":5000,"undpspro":100,"pvpdpspro":50,"pvpundpspro":50</v>
      </c>
      <c r="J7147" s="20" t="str">
        <f>IF(I7147="","",属性中转表!$I$1&amp;(IF(VLOOKUP(B7147,属性中转表!A:G,7,FALSE)=0,0,VLOOKUP(VLOOKUP(B7147,属性中转表!A:G,7,FALSE),属性中转表!$K$2:$P$21,4,0)))+IFERROR(VLOOKUP(A7147,英雄数据表!A:K,IF(武魂!B7147&gt;=50,10,IF(武魂!B7147&gt;=25,6)),0),0))</f>
        <v>,"dpspro":100</v>
      </c>
      <c r="K7147" s="32" t="str">
        <f t="shared" si="473"/>
        <v>"atk":300,"hp":5000,"undpspro":100,"pvpdpspro":50,"pvpundpspro":50,"dpspro":100</v>
      </c>
      <c r="L7147" s="20" t="str">
        <f>IF(B7147&gt;=50,VLOOKUP(A7147,英雄数据表!A:L,11,FALSE),IF(B7147&gt;=25,VLOOKUP(A7147,英雄数据表!A:L,7,0),""))</f>
        <v>"5301601004"</v>
      </c>
      <c r="M7147" s="20" t="str">
        <f>IFERROR(VLOOKUP(B7147,属性中转表!$K$2:$O$21,5,FALSE),"")</f>
        <v/>
      </c>
      <c r="N7147" s="20" t="str">
        <f>IF(B7147=25,VLOOKUP(A7147,英雄数据表!A:L,8,FALSE),IF(B7147=50,VLOOKUP(A7147,英雄数据表!A:L,12,0),""))</f>
        <v/>
      </c>
    </row>
    <row r="7148" spans="1:14" x14ac:dyDescent="0.3">
      <c r="A7148" s="20">
        <v>53016</v>
      </c>
      <c r="B7148" s="21">
        <f t="shared" si="470"/>
        <v>47</v>
      </c>
      <c r="C7148" s="21">
        <v>5</v>
      </c>
      <c r="D7148" s="21">
        <f>VLOOKUP(A7148,英雄数据表!A:D,4,0)</f>
        <v>5</v>
      </c>
      <c r="E7148" s="20" t="str">
        <f>VLOOKUP(A7148,英雄数据表!A:C,3,0)</f>
        <v>源质黑暗</v>
      </c>
      <c r="F7148" s="20">
        <f t="shared" si="471"/>
        <v>53016</v>
      </c>
      <c r="G7148" s="20">
        <f t="shared" si="472"/>
        <v>53016</v>
      </c>
      <c r="H7148" s="21" t="str">
        <f>VLOOKUP(B7148,属性中转表!A:F,6,FALSE)</f>
        <v>"hp":167400,"atk":4650</v>
      </c>
      <c r="I7148" s="20" t="str">
        <f>IF(VLOOKUP(B7148,属性中转表!A:G,7,FALSE)=0,"",VLOOKUP(VLOOKUP(B7148,属性中转表!A:G,7,FALSE),属性中转表!$K$2:$P$21,6,0))&amp;IF(VLOOKUP(B7148,属性中转表!A:G,7,FALSE)&gt;=50,VLOOKUP(A7148,英雄数据表!A:K,9,0),IF(VLOOKUP(B7148,属性中转表!A:G,7,FALSE)&gt;=25,VLOOKUP(A7148,英雄数据表!A:K,5,0),""))</f>
        <v>"atk":300,"hp":5000,"undpspro":100,"pvpdpspro":50,"pvpundpspro":50</v>
      </c>
      <c r="J7148" s="20" t="str">
        <f>IF(I7148="","",属性中转表!$I$1&amp;(IF(VLOOKUP(B7148,属性中转表!A:G,7,FALSE)=0,0,VLOOKUP(VLOOKUP(B7148,属性中转表!A:G,7,FALSE),属性中转表!$K$2:$P$21,4,0)))+IFERROR(VLOOKUP(A7148,英雄数据表!A:K,IF(武魂!B7148&gt;=50,10,IF(武魂!B7148&gt;=25,6)),0),0))</f>
        <v>,"dpspro":100</v>
      </c>
      <c r="K7148" s="32" t="str">
        <f t="shared" si="473"/>
        <v>"atk":300,"hp":5000,"undpspro":100,"pvpdpspro":50,"pvpundpspro":50,"dpspro":100</v>
      </c>
      <c r="L7148" s="20" t="str">
        <f>IF(B7148&gt;=50,VLOOKUP(A7148,英雄数据表!A:L,11,FALSE),IF(B7148&gt;=25,VLOOKUP(A7148,英雄数据表!A:L,7,0),""))</f>
        <v>"5301601004"</v>
      </c>
      <c r="M7148" s="20" t="str">
        <f>IFERROR(VLOOKUP(B7148,属性中转表!$K$2:$O$21,5,FALSE),"")</f>
        <v/>
      </c>
      <c r="N7148" s="20" t="str">
        <f>IF(B7148=25,VLOOKUP(A7148,英雄数据表!A:L,8,FALSE),IF(B7148=50,VLOOKUP(A7148,英雄数据表!A:L,12,0),""))</f>
        <v/>
      </c>
    </row>
    <row r="7149" spans="1:14" x14ac:dyDescent="0.3">
      <c r="A7149" s="20">
        <v>53016</v>
      </c>
      <c r="B7149" s="21">
        <f t="shared" si="470"/>
        <v>48</v>
      </c>
      <c r="C7149" s="21">
        <v>5</v>
      </c>
      <c r="D7149" s="21">
        <f>VLOOKUP(A7149,英雄数据表!A:D,4,0)</f>
        <v>5</v>
      </c>
      <c r="E7149" s="20" t="str">
        <f>VLOOKUP(A7149,英雄数据表!A:C,3,0)</f>
        <v>源质黑暗</v>
      </c>
      <c r="F7149" s="20">
        <f t="shared" si="471"/>
        <v>53016</v>
      </c>
      <c r="G7149" s="20">
        <f t="shared" si="472"/>
        <v>53016</v>
      </c>
      <c r="H7149" s="21" t="str">
        <f>VLOOKUP(B7149,属性中转表!A:F,6,FALSE)</f>
        <v>"hp":172800,"atk":4800</v>
      </c>
      <c r="I7149" s="20" t="str">
        <f>IF(VLOOKUP(B7149,属性中转表!A:G,7,FALSE)=0,"",VLOOKUP(VLOOKUP(B7149,属性中转表!A:G,7,FALSE),属性中转表!$K$2:$P$21,6,0))&amp;IF(VLOOKUP(B7149,属性中转表!A:G,7,FALSE)&gt;=50,VLOOKUP(A7149,英雄数据表!A:K,9,0),IF(VLOOKUP(B7149,属性中转表!A:G,7,FALSE)&gt;=25,VLOOKUP(A7149,英雄数据表!A:K,5,0),""))</f>
        <v>"atk":300,"hp":5000,"undpspro":100,"pvpdpspro":50,"pvpundpspro":50</v>
      </c>
      <c r="J7149" s="20" t="str">
        <f>IF(I7149="","",属性中转表!$I$1&amp;(IF(VLOOKUP(B7149,属性中转表!A:G,7,FALSE)=0,0,VLOOKUP(VLOOKUP(B7149,属性中转表!A:G,7,FALSE),属性中转表!$K$2:$P$21,4,0)))+IFERROR(VLOOKUP(A7149,英雄数据表!A:K,IF(武魂!B7149&gt;=50,10,IF(武魂!B7149&gt;=25,6)),0),0))</f>
        <v>,"dpspro":100</v>
      </c>
      <c r="K7149" s="32" t="str">
        <f t="shared" si="473"/>
        <v>"atk":300,"hp":5000,"undpspro":100,"pvpdpspro":50,"pvpundpspro":50,"dpspro":100</v>
      </c>
      <c r="L7149" s="20" t="str">
        <f>IF(B7149&gt;=50,VLOOKUP(A7149,英雄数据表!A:L,11,FALSE),IF(B7149&gt;=25,VLOOKUP(A7149,英雄数据表!A:L,7,0),""))</f>
        <v>"5301601004"</v>
      </c>
      <c r="M7149" s="20" t="str">
        <f>IFERROR(VLOOKUP(B7149,属性中转表!$K$2:$O$21,5,FALSE),"")</f>
        <v/>
      </c>
      <c r="N7149" s="20" t="str">
        <f>IF(B7149=25,VLOOKUP(A7149,英雄数据表!A:L,8,FALSE),IF(B7149=50,VLOOKUP(A7149,英雄数据表!A:L,12,0),""))</f>
        <v/>
      </c>
    </row>
    <row r="7150" spans="1:14" x14ac:dyDescent="0.3">
      <c r="A7150" s="20">
        <v>53016</v>
      </c>
      <c r="B7150" s="21">
        <f t="shared" si="470"/>
        <v>49</v>
      </c>
      <c r="C7150" s="21">
        <v>5</v>
      </c>
      <c r="D7150" s="21">
        <f>VLOOKUP(A7150,英雄数据表!A:D,4,0)</f>
        <v>5</v>
      </c>
      <c r="E7150" s="20" t="str">
        <f>VLOOKUP(A7150,英雄数据表!A:C,3,0)</f>
        <v>源质黑暗</v>
      </c>
      <c r="F7150" s="20">
        <f t="shared" si="471"/>
        <v>53016</v>
      </c>
      <c r="G7150" s="20">
        <f t="shared" si="472"/>
        <v>53016</v>
      </c>
      <c r="H7150" s="21" t="str">
        <f>VLOOKUP(B7150,属性中转表!A:F,6,FALSE)</f>
        <v>"hp":178200,"atk":4950</v>
      </c>
      <c r="I7150" s="20" t="str">
        <f>IF(VLOOKUP(B7150,属性中转表!A:G,7,FALSE)=0,"",VLOOKUP(VLOOKUP(B7150,属性中转表!A:G,7,FALSE),属性中转表!$K$2:$P$21,6,0))&amp;IF(VLOOKUP(B7150,属性中转表!A:G,7,FALSE)&gt;=50,VLOOKUP(A7150,英雄数据表!A:K,9,0),IF(VLOOKUP(B7150,属性中转表!A:G,7,FALSE)&gt;=25,VLOOKUP(A7150,英雄数据表!A:K,5,0),""))</f>
        <v>"atk":300,"hp":5000,"undpspro":100,"pvpdpspro":50,"pvpundpspro":50</v>
      </c>
      <c r="J7150" s="20" t="str">
        <f>IF(I7150="","",属性中转表!$I$1&amp;(IF(VLOOKUP(B7150,属性中转表!A:G,7,FALSE)=0,0,VLOOKUP(VLOOKUP(B7150,属性中转表!A:G,7,FALSE),属性中转表!$K$2:$P$21,4,0)))+IFERROR(VLOOKUP(A7150,英雄数据表!A:K,IF(武魂!B7150&gt;=50,10,IF(武魂!B7150&gt;=25,6)),0),0))</f>
        <v>,"dpspro":100</v>
      </c>
      <c r="K7150" s="32" t="str">
        <f t="shared" si="473"/>
        <v>"atk":300,"hp":5000,"undpspro":100,"pvpdpspro":50,"pvpundpspro":50,"dpspro":100</v>
      </c>
      <c r="L7150" s="20" t="str">
        <f>IF(B7150&gt;=50,VLOOKUP(A7150,英雄数据表!A:L,11,FALSE),IF(B7150&gt;=25,VLOOKUP(A7150,英雄数据表!A:L,7,0),""))</f>
        <v>"5301601004"</v>
      </c>
      <c r="M7150" s="20" t="str">
        <f>IFERROR(VLOOKUP(B7150,属性中转表!$K$2:$O$21,5,FALSE),"")</f>
        <v/>
      </c>
      <c r="N7150" s="20" t="str">
        <f>IF(B7150=25,VLOOKUP(A7150,英雄数据表!A:L,8,FALSE),IF(B7150=50,VLOOKUP(A7150,英雄数据表!A:L,12,0),""))</f>
        <v/>
      </c>
    </row>
    <row r="7151" spans="1:14" x14ac:dyDescent="0.3">
      <c r="A7151" s="20">
        <v>53016</v>
      </c>
      <c r="B7151" s="21">
        <f t="shared" si="470"/>
        <v>50</v>
      </c>
      <c r="C7151" s="21">
        <v>5</v>
      </c>
      <c r="D7151" s="21">
        <f>VLOOKUP(A7151,英雄数据表!A:D,4,0)</f>
        <v>5</v>
      </c>
      <c r="E7151" s="20" t="str">
        <f>VLOOKUP(A7151,英雄数据表!A:C,3,0)</f>
        <v>源质黑暗</v>
      </c>
      <c r="F7151" s="20">
        <f t="shared" si="471"/>
        <v>53016</v>
      </c>
      <c r="G7151" s="20">
        <f t="shared" si="472"/>
        <v>53016</v>
      </c>
      <c r="H7151" s="21" t="str">
        <f>VLOOKUP(B7151,属性中转表!A:F,6,FALSE)</f>
        <v>"hp":183600,"atk":5100</v>
      </c>
      <c r="I7151" s="20" t="str">
        <f>IF(VLOOKUP(B7151,属性中转表!A:G,7,FALSE)=0,"",VLOOKUP(VLOOKUP(B7151,属性中转表!A:G,7,FALSE),属性中转表!$K$2:$P$21,6,0))&amp;IF(VLOOKUP(B7151,属性中转表!A:G,7,FALSE)&gt;=50,VLOOKUP(A7151,英雄数据表!A:K,9,0),IF(VLOOKUP(B7151,属性中转表!A:G,7,FALSE)&gt;=25,VLOOKUP(A7151,英雄数据表!A:K,5,0),""))</f>
        <v>"atk":300,"hp":5000,"undpspro":100,"pvpdpspro":50,"pvpundpspro":50</v>
      </c>
      <c r="J7151" s="20" t="str">
        <f>IF(I7151="","",属性中转表!$I$1&amp;(IF(VLOOKUP(B7151,属性中转表!A:G,7,FALSE)=0,0,VLOOKUP(VLOOKUP(B7151,属性中转表!A:G,7,FALSE),属性中转表!$K$2:$P$21,4,0)))+IFERROR(VLOOKUP(A7151,英雄数据表!A:K,IF(武魂!B7151&gt;=50,10,IF(武魂!B7151&gt;=25,6)),0),0))</f>
        <v>,"dpspro":100</v>
      </c>
      <c r="K7151" s="32" t="str">
        <f t="shared" si="473"/>
        <v>"atk":300,"hp":5000,"undpspro":100,"pvpdpspro":50,"pvpundpspro":50,"dpspro":100</v>
      </c>
      <c r="L7151" s="20" t="str">
        <f>IF(B7151&gt;=50,VLOOKUP(A7151,英雄数据表!A:L,11,FALSE),IF(B7151&gt;=25,VLOOKUP(A7151,英雄数据表!A:L,7,0),""))</f>
        <v>"5301602004"</v>
      </c>
      <c r="M7151" s="20" t="str">
        <f>IFERROR(VLOOKUP(B7151,属性中转表!$K$2:$O$21,5,FALSE),"")</f>
        <v/>
      </c>
      <c r="N7151" s="20" t="str">
        <f>IF(B7151=25,VLOOKUP(A7151,英雄数据表!A:L,8,FALSE),IF(B7151=50,VLOOKUP(A7151,英雄数据表!A:L,12,0),""))</f>
        <v>战斗开始时每有一名己方光暗阵营英雄，自己伤害增加5%（最高增加30%）</v>
      </c>
    </row>
    <row r="7152" spans="1:14" x14ac:dyDescent="0.3">
      <c r="A7152" s="20">
        <v>53016</v>
      </c>
      <c r="B7152" s="21">
        <f t="shared" si="470"/>
        <v>51</v>
      </c>
      <c r="C7152" s="21">
        <v>5</v>
      </c>
      <c r="D7152" s="21">
        <f>VLOOKUP(A7152,英雄数据表!A:D,4,0)</f>
        <v>5</v>
      </c>
      <c r="E7152" s="20" t="str">
        <f>VLOOKUP(A7152,英雄数据表!A:C,3,0)</f>
        <v>源质黑暗</v>
      </c>
      <c r="F7152" s="20">
        <f t="shared" si="471"/>
        <v>53016</v>
      </c>
      <c r="G7152" s="20">
        <f t="shared" si="472"/>
        <v>53016</v>
      </c>
      <c r="H7152" s="21" t="str">
        <f>VLOOKUP(B7152,属性中转表!A:F,6,FALSE)</f>
        <v>"hp":189000,"atk":5250</v>
      </c>
      <c r="I7152" s="20" t="str">
        <f>IF(VLOOKUP(B7152,属性中转表!A:G,7,FALSE)=0,"",VLOOKUP(VLOOKUP(B7152,属性中转表!A:G,7,FALSE),属性中转表!$K$2:$P$21,6,0))&amp;IF(VLOOKUP(B7152,属性中转表!A:G,7,FALSE)&gt;=50,VLOOKUP(A7152,英雄数据表!A:K,9,0),IF(VLOOKUP(B7152,属性中转表!A:G,7,FALSE)&gt;=25,VLOOKUP(A7152,英雄数据表!A:K,5,0),""))</f>
        <v>"atk":300,"hp":5000,"undpspro":100,"pvpdpspro":50,"pvpundpspro":50</v>
      </c>
      <c r="J7152" s="20" t="str">
        <f>IF(I7152="","",属性中转表!$I$1&amp;(IF(VLOOKUP(B7152,属性中转表!A:G,7,FALSE)=0,0,VLOOKUP(VLOOKUP(B7152,属性中转表!A:G,7,FALSE),属性中转表!$K$2:$P$21,4,0)))+IFERROR(VLOOKUP(A7152,英雄数据表!A:K,IF(武魂!B7152&gt;=50,10,IF(武魂!B7152&gt;=25,6)),0),0))</f>
        <v>,"dpspro":100</v>
      </c>
      <c r="K7152" s="32" t="str">
        <f t="shared" si="473"/>
        <v>"atk":300,"hp":5000,"undpspro":100,"pvpdpspro":50,"pvpundpspro":50,"dpspro":100</v>
      </c>
      <c r="L7152" s="20" t="str">
        <f>IF(B7152&gt;=50,VLOOKUP(A7152,英雄数据表!A:L,11,FALSE),IF(B7152&gt;=25,VLOOKUP(A7152,英雄数据表!A:L,7,0),""))</f>
        <v>"5301602004"</v>
      </c>
      <c r="M7152" s="20" t="str">
        <f>IFERROR(VLOOKUP(B7152,属性中转表!$K$2:$O$21,5,FALSE),"")</f>
        <v/>
      </c>
      <c r="N7152" s="20" t="str">
        <f>IF(B7152=25,VLOOKUP(A7152,英雄数据表!A:L,8,FALSE),IF(B7152=50,VLOOKUP(A7152,英雄数据表!A:L,12,0),""))</f>
        <v/>
      </c>
    </row>
    <row r="7153" spans="1:14" x14ac:dyDescent="0.3">
      <c r="A7153" s="20">
        <v>53016</v>
      </c>
      <c r="B7153" s="21">
        <f t="shared" si="470"/>
        <v>52</v>
      </c>
      <c r="C7153" s="21">
        <v>5</v>
      </c>
      <c r="D7153" s="21">
        <f>VLOOKUP(A7153,英雄数据表!A:D,4,0)</f>
        <v>5</v>
      </c>
      <c r="E7153" s="20" t="str">
        <f>VLOOKUP(A7153,英雄数据表!A:C,3,0)</f>
        <v>源质黑暗</v>
      </c>
      <c r="F7153" s="20">
        <f t="shared" si="471"/>
        <v>53016</v>
      </c>
      <c r="G7153" s="20">
        <f t="shared" si="472"/>
        <v>53016</v>
      </c>
      <c r="H7153" s="21" t="str">
        <f>VLOOKUP(B7153,属性中转表!A:F,6,FALSE)</f>
        <v>"hp":194400,"atk":5400</v>
      </c>
      <c r="I7153" s="20" t="str">
        <f>IF(VLOOKUP(B7153,属性中转表!A:G,7,FALSE)=0,"",VLOOKUP(VLOOKUP(B7153,属性中转表!A:G,7,FALSE),属性中转表!$K$2:$P$21,6,0))&amp;IF(VLOOKUP(B7153,属性中转表!A:G,7,FALSE)&gt;=50,VLOOKUP(A7153,英雄数据表!A:K,9,0),IF(VLOOKUP(B7153,属性中转表!A:G,7,FALSE)&gt;=25,VLOOKUP(A7153,英雄数据表!A:K,5,0),""))</f>
        <v>"atk":300,"hp":5000,"undpspro":100,"pvpdpspro":50,"pvpundpspro":50</v>
      </c>
      <c r="J7153" s="20" t="str">
        <f>IF(I7153="","",属性中转表!$I$1&amp;(IF(VLOOKUP(B7153,属性中转表!A:G,7,FALSE)=0,0,VLOOKUP(VLOOKUP(B7153,属性中转表!A:G,7,FALSE),属性中转表!$K$2:$P$21,4,0)))+IFERROR(VLOOKUP(A7153,英雄数据表!A:K,IF(武魂!B7153&gt;=50,10,IF(武魂!B7153&gt;=25,6)),0),0))</f>
        <v>,"dpspro":100</v>
      </c>
      <c r="K7153" s="32" t="str">
        <f t="shared" si="473"/>
        <v>"atk":300,"hp":5000,"undpspro":100,"pvpdpspro":50,"pvpundpspro":50,"dpspro":100</v>
      </c>
      <c r="L7153" s="20" t="str">
        <f>IF(B7153&gt;=50,VLOOKUP(A7153,英雄数据表!A:L,11,FALSE),IF(B7153&gt;=25,VLOOKUP(A7153,英雄数据表!A:L,7,0),""))</f>
        <v>"5301602004"</v>
      </c>
      <c r="M7153" s="20" t="str">
        <f>IFERROR(VLOOKUP(B7153,属性中转表!$K$2:$O$21,5,FALSE),"")</f>
        <v/>
      </c>
      <c r="N7153" s="20" t="str">
        <f>IF(B7153=25,VLOOKUP(A7153,英雄数据表!A:L,8,FALSE),IF(B7153=50,VLOOKUP(A7153,英雄数据表!A:L,12,0),""))</f>
        <v/>
      </c>
    </row>
    <row r="7154" spans="1:14" x14ac:dyDescent="0.3">
      <c r="A7154" s="20">
        <v>53016</v>
      </c>
      <c r="B7154" s="21">
        <f t="shared" si="470"/>
        <v>53</v>
      </c>
      <c r="C7154" s="21">
        <v>5</v>
      </c>
      <c r="D7154" s="21">
        <f>VLOOKUP(A7154,英雄数据表!A:D,4,0)</f>
        <v>5</v>
      </c>
      <c r="E7154" s="20" t="str">
        <f>VLOOKUP(A7154,英雄数据表!A:C,3,0)</f>
        <v>源质黑暗</v>
      </c>
      <c r="F7154" s="20">
        <f t="shared" si="471"/>
        <v>53016</v>
      </c>
      <c r="G7154" s="20">
        <f t="shared" si="472"/>
        <v>53016</v>
      </c>
      <c r="H7154" s="21" t="str">
        <f>VLOOKUP(B7154,属性中转表!A:F,6,FALSE)</f>
        <v>"hp":199800,"atk":5550</v>
      </c>
      <c r="I7154" s="20" t="str">
        <f>IF(VLOOKUP(B7154,属性中转表!A:G,7,FALSE)=0,"",VLOOKUP(VLOOKUP(B7154,属性中转表!A:G,7,FALSE),属性中转表!$K$2:$P$21,6,0))&amp;IF(VLOOKUP(B7154,属性中转表!A:G,7,FALSE)&gt;=50,VLOOKUP(A7154,英雄数据表!A:K,9,0),IF(VLOOKUP(B7154,属性中转表!A:G,7,FALSE)&gt;=25,VLOOKUP(A7154,英雄数据表!A:K,5,0),""))</f>
        <v>"atk":300,"hp":5000,"undpspro":100,"pvpdpspro":50,"pvpundpspro":50</v>
      </c>
      <c r="J7154" s="20" t="str">
        <f>IF(I7154="","",属性中转表!$I$1&amp;(IF(VLOOKUP(B7154,属性中转表!A:G,7,FALSE)=0,0,VLOOKUP(VLOOKUP(B7154,属性中转表!A:G,7,FALSE),属性中转表!$K$2:$P$21,4,0)))+IFERROR(VLOOKUP(A7154,英雄数据表!A:K,IF(武魂!B7154&gt;=50,10,IF(武魂!B7154&gt;=25,6)),0),0))</f>
        <v>,"dpspro":100</v>
      </c>
      <c r="K7154" s="32" t="str">
        <f t="shared" si="473"/>
        <v>"atk":300,"hp":5000,"undpspro":100,"pvpdpspro":50,"pvpundpspro":50,"dpspro":100</v>
      </c>
      <c r="L7154" s="20" t="str">
        <f>IF(B7154&gt;=50,VLOOKUP(A7154,英雄数据表!A:L,11,FALSE),IF(B7154&gt;=25,VLOOKUP(A7154,英雄数据表!A:L,7,0),""))</f>
        <v>"5301602004"</v>
      </c>
      <c r="M7154" s="20" t="str">
        <f>IFERROR(VLOOKUP(B7154,属性中转表!$K$2:$O$21,5,FALSE),"")</f>
        <v/>
      </c>
      <c r="N7154" s="20" t="str">
        <f>IF(B7154=25,VLOOKUP(A7154,英雄数据表!A:L,8,FALSE),IF(B7154=50,VLOOKUP(A7154,英雄数据表!A:L,12,0),""))</f>
        <v/>
      </c>
    </row>
    <row r="7155" spans="1:14" x14ac:dyDescent="0.3">
      <c r="A7155" s="20">
        <v>53016</v>
      </c>
      <c r="B7155" s="21">
        <f t="shared" si="470"/>
        <v>54</v>
      </c>
      <c r="C7155" s="21">
        <v>5</v>
      </c>
      <c r="D7155" s="21">
        <f>VLOOKUP(A7155,英雄数据表!A:D,4,0)</f>
        <v>5</v>
      </c>
      <c r="E7155" s="20" t="str">
        <f>VLOOKUP(A7155,英雄数据表!A:C,3,0)</f>
        <v>源质黑暗</v>
      </c>
      <c r="F7155" s="20">
        <f t="shared" si="471"/>
        <v>53016</v>
      </c>
      <c r="G7155" s="20">
        <f t="shared" si="472"/>
        <v>53016</v>
      </c>
      <c r="H7155" s="21" t="str">
        <f>VLOOKUP(B7155,属性中转表!A:F,6,FALSE)</f>
        <v>"hp":205200,"atk":5700</v>
      </c>
      <c r="I7155" s="20" t="str">
        <f>IF(VLOOKUP(B7155,属性中转表!A:G,7,FALSE)=0,"",VLOOKUP(VLOOKUP(B7155,属性中转表!A:G,7,FALSE),属性中转表!$K$2:$P$21,6,0))&amp;IF(VLOOKUP(B7155,属性中转表!A:G,7,FALSE)&gt;=50,VLOOKUP(A7155,英雄数据表!A:K,9,0),IF(VLOOKUP(B7155,属性中转表!A:G,7,FALSE)&gt;=25,VLOOKUP(A7155,英雄数据表!A:K,5,0),""))</f>
        <v>"atk":300,"hp":5000,"undpspro":100,"pvpdpspro":50,"pvpundpspro":50</v>
      </c>
      <c r="J7155" s="20" t="str">
        <f>IF(I7155="","",属性中转表!$I$1&amp;(IF(VLOOKUP(B7155,属性中转表!A:G,7,FALSE)=0,0,VLOOKUP(VLOOKUP(B7155,属性中转表!A:G,7,FALSE),属性中转表!$K$2:$P$21,4,0)))+IFERROR(VLOOKUP(A7155,英雄数据表!A:K,IF(武魂!B7155&gt;=50,10,IF(武魂!B7155&gt;=25,6)),0),0))</f>
        <v>,"dpspro":100</v>
      </c>
      <c r="K7155" s="32" t="str">
        <f t="shared" si="473"/>
        <v>"atk":300,"hp":5000,"undpspro":100,"pvpdpspro":50,"pvpundpspro":50,"dpspro":100</v>
      </c>
      <c r="L7155" s="20" t="str">
        <f>IF(B7155&gt;=50,VLOOKUP(A7155,英雄数据表!A:L,11,FALSE),IF(B7155&gt;=25,VLOOKUP(A7155,英雄数据表!A:L,7,0),""))</f>
        <v>"5301602004"</v>
      </c>
      <c r="M7155" s="20" t="str">
        <f>IFERROR(VLOOKUP(B7155,属性中转表!$K$2:$O$21,5,FALSE),"")</f>
        <v/>
      </c>
      <c r="N7155" s="20" t="str">
        <f>IF(B7155=25,VLOOKUP(A7155,英雄数据表!A:L,8,FALSE),IF(B7155=50,VLOOKUP(A7155,英雄数据表!A:L,12,0),""))</f>
        <v/>
      </c>
    </row>
    <row r="7156" spans="1:14" x14ac:dyDescent="0.3">
      <c r="A7156" s="20">
        <v>53016</v>
      </c>
      <c r="B7156" s="21">
        <f t="shared" si="470"/>
        <v>55</v>
      </c>
      <c r="C7156" s="21">
        <v>5</v>
      </c>
      <c r="D7156" s="21">
        <f>VLOOKUP(A7156,英雄数据表!A:D,4,0)</f>
        <v>5</v>
      </c>
      <c r="E7156" s="20" t="str">
        <f>VLOOKUP(A7156,英雄数据表!A:C,3,0)</f>
        <v>源质黑暗</v>
      </c>
      <c r="F7156" s="20">
        <f t="shared" si="471"/>
        <v>53016</v>
      </c>
      <c r="G7156" s="20">
        <f t="shared" si="472"/>
        <v>53016</v>
      </c>
      <c r="H7156" s="21" t="str">
        <f>VLOOKUP(B7156,属性中转表!A:F,6,FALSE)</f>
        <v>"hp":210600,"atk":5850</v>
      </c>
      <c r="I7156" s="20" t="str">
        <f>IF(VLOOKUP(B7156,属性中转表!A:G,7,FALSE)=0,"",VLOOKUP(VLOOKUP(B7156,属性中转表!A:G,7,FALSE),属性中转表!$K$2:$P$21,6,0))&amp;IF(VLOOKUP(B7156,属性中转表!A:G,7,FALSE)&gt;=50,VLOOKUP(A7156,英雄数据表!A:K,9,0),IF(VLOOKUP(B7156,属性中转表!A:G,7,FALSE)&gt;=25,VLOOKUP(A7156,英雄数据表!A:K,5,0),""))</f>
        <v>"atk":300,"hp":5000,"undpspro":150,"pvpdpspro":50,"pvpundpspro":50</v>
      </c>
      <c r="J7156" s="20" t="str">
        <f>IF(I7156="","",属性中转表!$I$1&amp;(IF(VLOOKUP(B7156,属性中转表!A:G,7,FALSE)=0,0,VLOOKUP(VLOOKUP(B7156,属性中转表!A:G,7,FALSE),属性中转表!$K$2:$P$21,4,0)))+IFERROR(VLOOKUP(A7156,英雄数据表!A:K,IF(武魂!B7156&gt;=50,10,IF(武魂!B7156&gt;=25,6)),0),0))</f>
        <v>,"dpspro":100</v>
      </c>
      <c r="K7156" s="32" t="str">
        <f t="shared" si="473"/>
        <v>"atk":300,"hp":5000,"undpspro":150,"pvpdpspro":50,"pvpundpspro":50,"dpspro":100</v>
      </c>
      <c r="L7156" s="20" t="str">
        <f>IF(B7156&gt;=50,VLOOKUP(A7156,英雄数据表!A:L,11,FALSE),IF(B7156&gt;=25,VLOOKUP(A7156,英雄数据表!A:L,7,0),""))</f>
        <v>"5301602004"</v>
      </c>
      <c r="M7156" s="20" t="str">
        <f>IFERROR(VLOOKUP(B7156,属性中转表!$K$2:$O$21,5,FALSE),"")</f>
        <v>"undpspro":50</v>
      </c>
      <c r="N7156" s="20" t="str">
        <f>IF(B7156=25,VLOOKUP(A7156,英雄数据表!A:L,8,FALSE),IF(B7156=50,VLOOKUP(A7156,英雄数据表!A:L,12,0),""))</f>
        <v/>
      </c>
    </row>
    <row r="7157" spans="1:14" x14ac:dyDescent="0.3">
      <c r="A7157" s="20">
        <v>53016</v>
      </c>
      <c r="B7157" s="21">
        <f t="shared" si="470"/>
        <v>56</v>
      </c>
      <c r="C7157" s="21">
        <v>5</v>
      </c>
      <c r="D7157" s="21">
        <f>VLOOKUP(A7157,英雄数据表!A:D,4,0)</f>
        <v>5</v>
      </c>
      <c r="E7157" s="20" t="str">
        <f>VLOOKUP(A7157,英雄数据表!A:C,3,0)</f>
        <v>源质黑暗</v>
      </c>
      <c r="F7157" s="20">
        <f t="shared" si="471"/>
        <v>53016</v>
      </c>
      <c r="G7157" s="20">
        <f t="shared" si="472"/>
        <v>53016</v>
      </c>
      <c r="H7157" s="21" t="str">
        <f>VLOOKUP(B7157,属性中转表!A:F,6,FALSE)</f>
        <v>"hp":216000,"atk":6000</v>
      </c>
      <c r="I7157" s="20" t="str">
        <f>IF(VLOOKUP(B7157,属性中转表!A:G,7,FALSE)=0,"",VLOOKUP(VLOOKUP(B7157,属性中转表!A:G,7,FALSE),属性中转表!$K$2:$P$21,6,0))&amp;IF(VLOOKUP(B7157,属性中转表!A:G,7,FALSE)&gt;=50,VLOOKUP(A7157,英雄数据表!A:K,9,0),IF(VLOOKUP(B7157,属性中转表!A:G,7,FALSE)&gt;=25,VLOOKUP(A7157,英雄数据表!A:K,5,0),""))</f>
        <v>"atk":300,"hp":5000,"undpspro":150,"pvpdpspro":50,"pvpundpspro":50</v>
      </c>
      <c r="J7157" s="20" t="str">
        <f>IF(I7157="","",属性中转表!$I$1&amp;(IF(VLOOKUP(B7157,属性中转表!A:G,7,FALSE)=0,0,VLOOKUP(VLOOKUP(B7157,属性中转表!A:G,7,FALSE),属性中转表!$K$2:$P$21,4,0)))+IFERROR(VLOOKUP(A7157,英雄数据表!A:K,IF(武魂!B7157&gt;=50,10,IF(武魂!B7157&gt;=25,6)),0),0))</f>
        <v>,"dpspro":100</v>
      </c>
      <c r="K7157" s="32" t="str">
        <f t="shared" si="473"/>
        <v>"atk":300,"hp":5000,"undpspro":150,"pvpdpspro":50,"pvpundpspro":50,"dpspro":100</v>
      </c>
      <c r="L7157" s="20" t="str">
        <f>IF(B7157&gt;=50,VLOOKUP(A7157,英雄数据表!A:L,11,FALSE),IF(B7157&gt;=25,VLOOKUP(A7157,英雄数据表!A:L,7,0),""))</f>
        <v>"5301602004"</v>
      </c>
      <c r="M7157" s="20" t="str">
        <f>IFERROR(VLOOKUP(B7157,属性中转表!$K$2:$O$21,5,FALSE),"")</f>
        <v/>
      </c>
      <c r="N7157" s="20" t="str">
        <f>IF(B7157=25,VLOOKUP(A7157,英雄数据表!A:L,8,FALSE),IF(B7157=50,VLOOKUP(A7157,英雄数据表!A:L,12,0),""))</f>
        <v/>
      </c>
    </row>
    <row r="7158" spans="1:14" x14ac:dyDescent="0.3">
      <c r="A7158" s="20">
        <v>53016</v>
      </c>
      <c r="B7158" s="21">
        <f t="shared" si="470"/>
        <v>57</v>
      </c>
      <c r="C7158" s="21">
        <v>5</v>
      </c>
      <c r="D7158" s="21">
        <f>VLOOKUP(A7158,英雄数据表!A:D,4,0)</f>
        <v>5</v>
      </c>
      <c r="E7158" s="20" t="str">
        <f>VLOOKUP(A7158,英雄数据表!A:C,3,0)</f>
        <v>源质黑暗</v>
      </c>
      <c r="F7158" s="20">
        <f t="shared" si="471"/>
        <v>53016</v>
      </c>
      <c r="G7158" s="20">
        <f t="shared" si="472"/>
        <v>53016</v>
      </c>
      <c r="H7158" s="21" t="str">
        <f>VLOOKUP(B7158,属性中转表!A:F,6,FALSE)</f>
        <v>"hp":221400,"atk":6150</v>
      </c>
      <c r="I7158" s="20" t="str">
        <f>IF(VLOOKUP(B7158,属性中转表!A:G,7,FALSE)=0,"",VLOOKUP(VLOOKUP(B7158,属性中转表!A:G,7,FALSE),属性中转表!$K$2:$P$21,6,0))&amp;IF(VLOOKUP(B7158,属性中转表!A:G,7,FALSE)&gt;=50,VLOOKUP(A7158,英雄数据表!A:K,9,0),IF(VLOOKUP(B7158,属性中转表!A:G,7,FALSE)&gt;=25,VLOOKUP(A7158,英雄数据表!A:K,5,0),""))</f>
        <v>"atk":300,"hp":5000,"undpspro":150,"pvpdpspro":50,"pvpundpspro":50</v>
      </c>
      <c r="J7158" s="20" t="str">
        <f>IF(I7158="","",属性中转表!$I$1&amp;(IF(VLOOKUP(B7158,属性中转表!A:G,7,FALSE)=0,0,VLOOKUP(VLOOKUP(B7158,属性中转表!A:G,7,FALSE),属性中转表!$K$2:$P$21,4,0)))+IFERROR(VLOOKUP(A7158,英雄数据表!A:K,IF(武魂!B7158&gt;=50,10,IF(武魂!B7158&gt;=25,6)),0),0))</f>
        <v>,"dpspro":100</v>
      </c>
      <c r="K7158" s="32" t="str">
        <f t="shared" si="473"/>
        <v>"atk":300,"hp":5000,"undpspro":150,"pvpdpspro":50,"pvpundpspro":50,"dpspro":100</v>
      </c>
      <c r="L7158" s="20" t="str">
        <f>IF(B7158&gt;=50,VLOOKUP(A7158,英雄数据表!A:L,11,FALSE),IF(B7158&gt;=25,VLOOKUP(A7158,英雄数据表!A:L,7,0),""))</f>
        <v>"5301602004"</v>
      </c>
      <c r="M7158" s="20" t="str">
        <f>IFERROR(VLOOKUP(B7158,属性中转表!$K$2:$O$21,5,FALSE),"")</f>
        <v/>
      </c>
      <c r="N7158" s="20" t="str">
        <f>IF(B7158=25,VLOOKUP(A7158,英雄数据表!A:L,8,FALSE),IF(B7158=50,VLOOKUP(A7158,英雄数据表!A:L,12,0),""))</f>
        <v/>
      </c>
    </row>
    <row r="7159" spans="1:14" x14ac:dyDescent="0.3">
      <c r="A7159" s="20">
        <v>53016</v>
      </c>
      <c r="B7159" s="21">
        <f t="shared" si="470"/>
        <v>58</v>
      </c>
      <c r="C7159" s="21">
        <v>5</v>
      </c>
      <c r="D7159" s="21">
        <f>VLOOKUP(A7159,英雄数据表!A:D,4,0)</f>
        <v>5</v>
      </c>
      <c r="E7159" s="20" t="str">
        <f>VLOOKUP(A7159,英雄数据表!A:C,3,0)</f>
        <v>源质黑暗</v>
      </c>
      <c r="F7159" s="20">
        <f t="shared" si="471"/>
        <v>53016</v>
      </c>
      <c r="G7159" s="20">
        <f t="shared" si="472"/>
        <v>53016</v>
      </c>
      <c r="H7159" s="21" t="str">
        <f>VLOOKUP(B7159,属性中转表!A:F,6,FALSE)</f>
        <v>"hp":226800,"atk":6300</v>
      </c>
      <c r="I7159" s="20" t="str">
        <f>IF(VLOOKUP(B7159,属性中转表!A:G,7,FALSE)=0,"",VLOOKUP(VLOOKUP(B7159,属性中转表!A:G,7,FALSE),属性中转表!$K$2:$P$21,6,0))&amp;IF(VLOOKUP(B7159,属性中转表!A:G,7,FALSE)&gt;=50,VLOOKUP(A7159,英雄数据表!A:K,9,0),IF(VLOOKUP(B7159,属性中转表!A:G,7,FALSE)&gt;=25,VLOOKUP(A7159,英雄数据表!A:K,5,0),""))</f>
        <v>"atk":300,"hp":5000,"undpspro":150,"pvpdpspro":50,"pvpundpspro":50</v>
      </c>
      <c r="J7159" s="20" t="str">
        <f>IF(I7159="","",属性中转表!$I$1&amp;(IF(VLOOKUP(B7159,属性中转表!A:G,7,FALSE)=0,0,VLOOKUP(VLOOKUP(B7159,属性中转表!A:G,7,FALSE),属性中转表!$K$2:$P$21,4,0)))+IFERROR(VLOOKUP(A7159,英雄数据表!A:K,IF(武魂!B7159&gt;=50,10,IF(武魂!B7159&gt;=25,6)),0),0))</f>
        <v>,"dpspro":100</v>
      </c>
      <c r="K7159" s="32" t="str">
        <f t="shared" si="473"/>
        <v>"atk":300,"hp":5000,"undpspro":150,"pvpdpspro":50,"pvpundpspro":50,"dpspro":100</v>
      </c>
      <c r="L7159" s="20" t="str">
        <f>IF(B7159&gt;=50,VLOOKUP(A7159,英雄数据表!A:L,11,FALSE),IF(B7159&gt;=25,VLOOKUP(A7159,英雄数据表!A:L,7,0),""))</f>
        <v>"5301602004"</v>
      </c>
      <c r="M7159" s="20" t="str">
        <f>IFERROR(VLOOKUP(B7159,属性中转表!$K$2:$O$21,5,FALSE),"")</f>
        <v/>
      </c>
      <c r="N7159" s="20" t="str">
        <f>IF(B7159=25,VLOOKUP(A7159,英雄数据表!A:L,8,FALSE),IF(B7159=50,VLOOKUP(A7159,英雄数据表!A:L,12,0),""))</f>
        <v/>
      </c>
    </row>
    <row r="7160" spans="1:14" x14ac:dyDescent="0.3">
      <c r="A7160" s="20">
        <v>53016</v>
      </c>
      <c r="B7160" s="21">
        <f t="shared" si="470"/>
        <v>59</v>
      </c>
      <c r="C7160" s="21">
        <v>5</v>
      </c>
      <c r="D7160" s="21">
        <f>VLOOKUP(A7160,英雄数据表!A:D,4,0)</f>
        <v>5</v>
      </c>
      <c r="E7160" s="20" t="str">
        <f>VLOOKUP(A7160,英雄数据表!A:C,3,0)</f>
        <v>源质黑暗</v>
      </c>
      <c r="F7160" s="20">
        <f t="shared" si="471"/>
        <v>53016</v>
      </c>
      <c r="G7160" s="20">
        <f t="shared" si="472"/>
        <v>53016</v>
      </c>
      <c r="H7160" s="21" t="str">
        <f>VLOOKUP(B7160,属性中转表!A:F,6,FALSE)</f>
        <v>"hp":232200,"atk":6450</v>
      </c>
      <c r="I7160" s="20" t="str">
        <f>IF(VLOOKUP(B7160,属性中转表!A:G,7,FALSE)=0,"",VLOOKUP(VLOOKUP(B7160,属性中转表!A:G,7,FALSE),属性中转表!$K$2:$P$21,6,0))&amp;IF(VLOOKUP(B7160,属性中转表!A:G,7,FALSE)&gt;=50,VLOOKUP(A7160,英雄数据表!A:K,9,0),IF(VLOOKUP(B7160,属性中转表!A:G,7,FALSE)&gt;=25,VLOOKUP(A7160,英雄数据表!A:K,5,0),""))</f>
        <v>"atk":300,"hp":5000,"undpspro":150,"pvpdpspro":50,"pvpundpspro":50</v>
      </c>
      <c r="J7160" s="20" t="str">
        <f>IF(I7160="","",属性中转表!$I$1&amp;(IF(VLOOKUP(B7160,属性中转表!A:G,7,FALSE)=0,0,VLOOKUP(VLOOKUP(B7160,属性中转表!A:G,7,FALSE),属性中转表!$K$2:$P$21,4,0)))+IFERROR(VLOOKUP(A7160,英雄数据表!A:K,IF(武魂!B7160&gt;=50,10,IF(武魂!B7160&gt;=25,6)),0),0))</f>
        <v>,"dpspro":100</v>
      </c>
      <c r="K7160" s="32" t="str">
        <f t="shared" si="473"/>
        <v>"atk":300,"hp":5000,"undpspro":150,"pvpdpspro":50,"pvpundpspro":50,"dpspro":100</v>
      </c>
      <c r="L7160" s="20" t="str">
        <f>IF(B7160&gt;=50,VLOOKUP(A7160,英雄数据表!A:L,11,FALSE),IF(B7160&gt;=25,VLOOKUP(A7160,英雄数据表!A:L,7,0),""))</f>
        <v>"5301602004"</v>
      </c>
      <c r="M7160" s="20" t="str">
        <f>IFERROR(VLOOKUP(B7160,属性中转表!$K$2:$O$21,5,FALSE),"")</f>
        <v/>
      </c>
      <c r="N7160" s="20" t="str">
        <f>IF(B7160=25,VLOOKUP(A7160,英雄数据表!A:L,8,FALSE),IF(B7160=50,VLOOKUP(A7160,英雄数据表!A:L,12,0),""))</f>
        <v/>
      </c>
    </row>
    <row r="7161" spans="1:14" x14ac:dyDescent="0.3">
      <c r="A7161" s="20">
        <v>53016</v>
      </c>
      <c r="B7161" s="21">
        <f t="shared" si="470"/>
        <v>60</v>
      </c>
      <c r="C7161" s="21">
        <v>5</v>
      </c>
      <c r="D7161" s="21">
        <f>VLOOKUP(A7161,英雄数据表!A:D,4,0)</f>
        <v>5</v>
      </c>
      <c r="E7161" s="20" t="str">
        <f>VLOOKUP(A7161,英雄数据表!A:C,3,0)</f>
        <v>源质黑暗</v>
      </c>
      <c r="F7161" s="20">
        <f t="shared" si="471"/>
        <v>53016</v>
      </c>
      <c r="G7161" s="20">
        <f t="shared" si="472"/>
        <v>53016</v>
      </c>
      <c r="H7161" s="21" t="str">
        <f>VLOOKUP(B7161,属性中转表!A:F,6,FALSE)</f>
        <v>"hp":237600,"atk":6600</v>
      </c>
      <c r="I7161" s="20" t="str">
        <f>IF(VLOOKUP(B7161,属性中转表!A:G,7,FALSE)=0,"",VLOOKUP(VLOOKUP(B7161,属性中转表!A:G,7,FALSE),属性中转表!$K$2:$P$21,6,0))&amp;IF(VLOOKUP(B7161,属性中转表!A:G,7,FALSE)&gt;=50,VLOOKUP(A7161,英雄数据表!A:K,9,0),IF(VLOOKUP(B7161,属性中转表!A:G,7,FALSE)&gt;=25,VLOOKUP(A7161,英雄数据表!A:K,5,0),""))</f>
        <v>"atk":300,"hp":5000,"undpspro":150,"pvpdpspro":50,"pvpundpspro":50</v>
      </c>
      <c r="J7161" s="20" t="str">
        <f>IF(I7161="","",属性中转表!$I$1&amp;(IF(VLOOKUP(B7161,属性中转表!A:G,7,FALSE)=0,0,VLOOKUP(VLOOKUP(B7161,属性中转表!A:G,7,FALSE),属性中转表!$K$2:$P$21,4,0)))+IFERROR(VLOOKUP(A7161,英雄数据表!A:K,IF(武魂!B7161&gt;=50,10,IF(武魂!B7161&gt;=25,6)),0),0))</f>
        <v>,"dpspro":150</v>
      </c>
      <c r="K7161" s="32" t="str">
        <f t="shared" si="473"/>
        <v>"atk":300,"hp":5000,"undpspro":150,"pvpdpspro":50,"pvpundpspro":50,"dpspro":150</v>
      </c>
      <c r="L7161" s="20" t="str">
        <f>IF(B7161&gt;=50,VLOOKUP(A7161,英雄数据表!A:L,11,FALSE),IF(B7161&gt;=25,VLOOKUP(A7161,英雄数据表!A:L,7,0),""))</f>
        <v>"5301602004"</v>
      </c>
      <c r="M7161" s="20" t="str">
        <f>IFERROR(VLOOKUP(B7161,属性中转表!$K$2:$O$21,5,FALSE),"")</f>
        <v>"dpspro":50</v>
      </c>
      <c r="N7161" s="20" t="str">
        <f>IF(B7161=25,VLOOKUP(A7161,英雄数据表!A:L,8,FALSE),IF(B7161=50,VLOOKUP(A7161,英雄数据表!A:L,12,0),""))</f>
        <v/>
      </c>
    </row>
    <row r="7162" spans="1:14" x14ac:dyDescent="0.3">
      <c r="A7162" s="20">
        <v>53016</v>
      </c>
      <c r="B7162" s="21">
        <f t="shared" ref="B7162:B7201" si="474">IF(A7162=A7161,B7161+1,1)</f>
        <v>61</v>
      </c>
      <c r="C7162" s="21">
        <v>5</v>
      </c>
      <c r="D7162" s="21">
        <f>VLOOKUP(A7162,英雄数据表!A:D,4,0)</f>
        <v>5</v>
      </c>
      <c r="E7162" s="20" t="str">
        <f>VLOOKUP(A7162,英雄数据表!A:C,3,0)</f>
        <v>源质黑暗</v>
      </c>
      <c r="F7162" s="20">
        <f t="shared" ref="F7162:F7201" si="475">A7162</f>
        <v>53016</v>
      </c>
      <c r="G7162" s="20">
        <f t="shared" ref="G7162:G7201" si="476">A7162</f>
        <v>53016</v>
      </c>
      <c r="H7162" s="21" t="str">
        <f>VLOOKUP(B7162,属性中转表!A:F,6,FALSE)</f>
        <v>"hp":243000,"atk":6750</v>
      </c>
      <c r="I7162" s="20" t="str">
        <f>IF(VLOOKUP(B7162,属性中转表!A:G,7,FALSE)=0,"",VLOOKUP(VLOOKUP(B7162,属性中转表!A:G,7,FALSE),属性中转表!$K$2:$P$21,6,0))&amp;IF(VLOOKUP(B7162,属性中转表!A:G,7,FALSE)&gt;=50,VLOOKUP(A7162,英雄数据表!A:K,9,0),IF(VLOOKUP(B7162,属性中转表!A:G,7,FALSE)&gt;=25,VLOOKUP(A7162,英雄数据表!A:K,5,0),""))</f>
        <v>"atk":300,"hp":5000,"undpspro":150,"pvpdpspro":50,"pvpundpspro":50</v>
      </c>
      <c r="J7162" s="20" t="str">
        <f>IF(I7162="","",属性中转表!$I$1&amp;(IF(VLOOKUP(B7162,属性中转表!A:G,7,FALSE)=0,0,VLOOKUP(VLOOKUP(B7162,属性中转表!A:G,7,FALSE),属性中转表!$K$2:$P$21,4,0)))+IFERROR(VLOOKUP(A7162,英雄数据表!A:K,IF(武魂!B7162&gt;=50,10,IF(武魂!B7162&gt;=25,6)),0),0))</f>
        <v>,"dpspro":150</v>
      </c>
      <c r="K7162" s="32" t="str">
        <f t="shared" si="473"/>
        <v>"atk":300,"hp":5000,"undpspro":150,"pvpdpspro":50,"pvpundpspro":50,"dpspro":150</v>
      </c>
      <c r="L7162" s="20" t="str">
        <f>IF(B7162&gt;=50,VLOOKUP(A7162,英雄数据表!A:L,11,FALSE),IF(B7162&gt;=25,VLOOKUP(A7162,英雄数据表!A:L,7,0),""))</f>
        <v>"5301602004"</v>
      </c>
      <c r="M7162" s="20" t="str">
        <f>IFERROR(VLOOKUP(B7162,属性中转表!$K$2:$O$21,5,FALSE),"")</f>
        <v/>
      </c>
      <c r="N7162" s="20" t="str">
        <f>IF(B7162=25,VLOOKUP(A7162,英雄数据表!A:L,8,FALSE),IF(B7162=50,VLOOKUP(A7162,英雄数据表!A:L,12,0),""))</f>
        <v/>
      </c>
    </row>
    <row r="7163" spans="1:14" x14ac:dyDescent="0.3">
      <c r="A7163" s="20">
        <v>53016</v>
      </c>
      <c r="B7163" s="21">
        <f t="shared" si="474"/>
        <v>62</v>
      </c>
      <c r="C7163" s="21">
        <v>5</v>
      </c>
      <c r="D7163" s="21">
        <f>VLOOKUP(A7163,英雄数据表!A:D,4,0)</f>
        <v>5</v>
      </c>
      <c r="E7163" s="20" t="str">
        <f>VLOOKUP(A7163,英雄数据表!A:C,3,0)</f>
        <v>源质黑暗</v>
      </c>
      <c r="F7163" s="20">
        <f t="shared" si="475"/>
        <v>53016</v>
      </c>
      <c r="G7163" s="20">
        <f t="shared" si="476"/>
        <v>53016</v>
      </c>
      <c r="H7163" s="21" t="str">
        <f>VLOOKUP(B7163,属性中转表!A:F,6,FALSE)</f>
        <v>"hp":248400,"atk":6900</v>
      </c>
      <c r="I7163" s="20" t="str">
        <f>IF(VLOOKUP(B7163,属性中转表!A:G,7,FALSE)=0,"",VLOOKUP(VLOOKUP(B7163,属性中转表!A:G,7,FALSE),属性中转表!$K$2:$P$21,6,0))&amp;IF(VLOOKUP(B7163,属性中转表!A:G,7,FALSE)&gt;=50,VLOOKUP(A7163,英雄数据表!A:K,9,0),IF(VLOOKUP(B7163,属性中转表!A:G,7,FALSE)&gt;=25,VLOOKUP(A7163,英雄数据表!A:K,5,0),""))</f>
        <v>"atk":300,"hp":5000,"undpspro":150,"pvpdpspro":50,"pvpundpspro":50</v>
      </c>
      <c r="J7163" s="20" t="str">
        <f>IF(I7163="","",属性中转表!$I$1&amp;(IF(VLOOKUP(B7163,属性中转表!A:G,7,FALSE)=0,0,VLOOKUP(VLOOKUP(B7163,属性中转表!A:G,7,FALSE),属性中转表!$K$2:$P$21,4,0)))+IFERROR(VLOOKUP(A7163,英雄数据表!A:K,IF(武魂!B7163&gt;=50,10,IF(武魂!B7163&gt;=25,6)),0),0))</f>
        <v>,"dpspro":150</v>
      </c>
      <c r="K7163" s="32" t="str">
        <f t="shared" si="473"/>
        <v>"atk":300,"hp":5000,"undpspro":150,"pvpdpspro":50,"pvpundpspro":50,"dpspro":150</v>
      </c>
      <c r="L7163" s="20" t="str">
        <f>IF(B7163&gt;=50,VLOOKUP(A7163,英雄数据表!A:L,11,FALSE),IF(B7163&gt;=25,VLOOKUP(A7163,英雄数据表!A:L,7,0),""))</f>
        <v>"5301602004"</v>
      </c>
      <c r="M7163" s="20" t="str">
        <f>IFERROR(VLOOKUP(B7163,属性中转表!$K$2:$O$21,5,FALSE),"")</f>
        <v/>
      </c>
      <c r="N7163" s="20" t="str">
        <f>IF(B7163=25,VLOOKUP(A7163,英雄数据表!A:L,8,FALSE),IF(B7163=50,VLOOKUP(A7163,英雄数据表!A:L,12,0),""))</f>
        <v/>
      </c>
    </row>
    <row r="7164" spans="1:14" x14ac:dyDescent="0.3">
      <c r="A7164" s="20">
        <v>53016</v>
      </c>
      <c r="B7164" s="21">
        <f t="shared" si="474"/>
        <v>63</v>
      </c>
      <c r="C7164" s="21">
        <v>5</v>
      </c>
      <c r="D7164" s="21">
        <f>VLOOKUP(A7164,英雄数据表!A:D,4,0)</f>
        <v>5</v>
      </c>
      <c r="E7164" s="20" t="str">
        <f>VLOOKUP(A7164,英雄数据表!A:C,3,0)</f>
        <v>源质黑暗</v>
      </c>
      <c r="F7164" s="20">
        <f t="shared" si="475"/>
        <v>53016</v>
      </c>
      <c r="G7164" s="20">
        <f t="shared" si="476"/>
        <v>53016</v>
      </c>
      <c r="H7164" s="21" t="str">
        <f>VLOOKUP(B7164,属性中转表!A:F,6,FALSE)</f>
        <v>"hp":253800,"atk":7050</v>
      </c>
      <c r="I7164" s="20" t="str">
        <f>IF(VLOOKUP(B7164,属性中转表!A:G,7,FALSE)=0,"",VLOOKUP(VLOOKUP(B7164,属性中转表!A:G,7,FALSE),属性中转表!$K$2:$P$21,6,0))&amp;IF(VLOOKUP(B7164,属性中转表!A:G,7,FALSE)&gt;=50,VLOOKUP(A7164,英雄数据表!A:K,9,0),IF(VLOOKUP(B7164,属性中转表!A:G,7,FALSE)&gt;=25,VLOOKUP(A7164,英雄数据表!A:K,5,0),""))</f>
        <v>"atk":300,"hp":5000,"undpspro":150,"pvpdpspro":50,"pvpundpspro":50</v>
      </c>
      <c r="J7164" s="20" t="str">
        <f>IF(I7164="","",属性中转表!$I$1&amp;(IF(VLOOKUP(B7164,属性中转表!A:G,7,FALSE)=0,0,VLOOKUP(VLOOKUP(B7164,属性中转表!A:G,7,FALSE),属性中转表!$K$2:$P$21,4,0)))+IFERROR(VLOOKUP(A7164,英雄数据表!A:K,IF(武魂!B7164&gt;=50,10,IF(武魂!B7164&gt;=25,6)),0),0))</f>
        <v>,"dpspro":150</v>
      </c>
      <c r="K7164" s="32" t="str">
        <f t="shared" si="473"/>
        <v>"atk":300,"hp":5000,"undpspro":150,"pvpdpspro":50,"pvpundpspro":50,"dpspro":150</v>
      </c>
      <c r="L7164" s="20" t="str">
        <f>IF(B7164&gt;=50,VLOOKUP(A7164,英雄数据表!A:L,11,FALSE),IF(B7164&gt;=25,VLOOKUP(A7164,英雄数据表!A:L,7,0),""))</f>
        <v>"5301602004"</v>
      </c>
      <c r="M7164" s="20" t="str">
        <f>IFERROR(VLOOKUP(B7164,属性中转表!$K$2:$O$21,5,FALSE),"")</f>
        <v/>
      </c>
      <c r="N7164" s="20" t="str">
        <f>IF(B7164=25,VLOOKUP(A7164,英雄数据表!A:L,8,FALSE),IF(B7164=50,VLOOKUP(A7164,英雄数据表!A:L,12,0),""))</f>
        <v/>
      </c>
    </row>
    <row r="7165" spans="1:14" x14ac:dyDescent="0.3">
      <c r="A7165" s="20">
        <v>53016</v>
      </c>
      <c r="B7165" s="21">
        <f t="shared" si="474"/>
        <v>64</v>
      </c>
      <c r="C7165" s="21">
        <v>5</v>
      </c>
      <c r="D7165" s="21">
        <f>VLOOKUP(A7165,英雄数据表!A:D,4,0)</f>
        <v>5</v>
      </c>
      <c r="E7165" s="20" t="str">
        <f>VLOOKUP(A7165,英雄数据表!A:C,3,0)</f>
        <v>源质黑暗</v>
      </c>
      <c r="F7165" s="20">
        <f t="shared" si="475"/>
        <v>53016</v>
      </c>
      <c r="G7165" s="20">
        <f t="shared" si="476"/>
        <v>53016</v>
      </c>
      <c r="H7165" s="21" t="str">
        <f>VLOOKUP(B7165,属性中转表!A:F,6,FALSE)</f>
        <v>"hp":259200,"atk":7200</v>
      </c>
      <c r="I7165" s="20" t="str">
        <f>IF(VLOOKUP(B7165,属性中转表!A:G,7,FALSE)=0,"",VLOOKUP(VLOOKUP(B7165,属性中转表!A:G,7,FALSE),属性中转表!$K$2:$P$21,6,0))&amp;IF(VLOOKUP(B7165,属性中转表!A:G,7,FALSE)&gt;=50,VLOOKUP(A7165,英雄数据表!A:K,9,0),IF(VLOOKUP(B7165,属性中转表!A:G,7,FALSE)&gt;=25,VLOOKUP(A7165,英雄数据表!A:K,5,0),""))</f>
        <v>"atk":300,"hp":5000,"undpspro":150,"pvpdpspro":50,"pvpundpspro":50</v>
      </c>
      <c r="J7165" s="20" t="str">
        <f>IF(I7165="","",属性中转表!$I$1&amp;(IF(VLOOKUP(B7165,属性中转表!A:G,7,FALSE)=0,0,VLOOKUP(VLOOKUP(B7165,属性中转表!A:G,7,FALSE),属性中转表!$K$2:$P$21,4,0)))+IFERROR(VLOOKUP(A7165,英雄数据表!A:K,IF(武魂!B7165&gt;=50,10,IF(武魂!B7165&gt;=25,6)),0),0))</f>
        <v>,"dpspro":150</v>
      </c>
      <c r="K7165" s="32" t="str">
        <f t="shared" si="473"/>
        <v>"atk":300,"hp":5000,"undpspro":150,"pvpdpspro":50,"pvpundpspro":50,"dpspro":150</v>
      </c>
      <c r="L7165" s="20" t="str">
        <f>IF(B7165&gt;=50,VLOOKUP(A7165,英雄数据表!A:L,11,FALSE),IF(B7165&gt;=25,VLOOKUP(A7165,英雄数据表!A:L,7,0),""))</f>
        <v>"5301602004"</v>
      </c>
      <c r="M7165" s="20" t="str">
        <f>IFERROR(VLOOKUP(B7165,属性中转表!$K$2:$O$21,5,FALSE),"")</f>
        <v/>
      </c>
      <c r="N7165" s="20" t="str">
        <f>IF(B7165=25,VLOOKUP(A7165,英雄数据表!A:L,8,FALSE),IF(B7165=50,VLOOKUP(A7165,英雄数据表!A:L,12,0),""))</f>
        <v/>
      </c>
    </row>
    <row r="7166" spans="1:14" x14ac:dyDescent="0.3">
      <c r="A7166" s="20">
        <v>53016</v>
      </c>
      <c r="B7166" s="21">
        <f t="shared" si="474"/>
        <v>65</v>
      </c>
      <c r="C7166" s="21">
        <v>5</v>
      </c>
      <c r="D7166" s="21">
        <f>VLOOKUP(A7166,英雄数据表!A:D,4,0)</f>
        <v>5</v>
      </c>
      <c r="E7166" s="20" t="str">
        <f>VLOOKUP(A7166,英雄数据表!A:C,3,0)</f>
        <v>源质黑暗</v>
      </c>
      <c r="F7166" s="20">
        <f t="shared" si="475"/>
        <v>53016</v>
      </c>
      <c r="G7166" s="20">
        <f t="shared" si="476"/>
        <v>53016</v>
      </c>
      <c r="H7166" s="21" t="str">
        <f>VLOOKUP(B7166,属性中转表!A:F,6,FALSE)</f>
        <v>"hp":264600,"atk":7350</v>
      </c>
      <c r="I7166" s="20" t="str">
        <f>IF(VLOOKUP(B7166,属性中转表!A:G,7,FALSE)=0,"",VLOOKUP(VLOOKUP(B7166,属性中转表!A:G,7,FALSE),属性中转表!$K$2:$P$21,6,0))&amp;IF(VLOOKUP(B7166,属性中转表!A:G,7,FALSE)&gt;=50,VLOOKUP(A7166,英雄数据表!A:K,9,0),IF(VLOOKUP(B7166,属性中转表!A:G,7,FALSE)&gt;=25,VLOOKUP(A7166,英雄数据表!A:K,5,0),""))</f>
        <v>"atk":300,"hp":5000,"undpspro":150,"pvpdpspro":100,"pvpundpspro":50</v>
      </c>
      <c r="J7166" s="20" t="str">
        <f>IF(I7166="","",属性中转表!$I$1&amp;(IF(VLOOKUP(B7166,属性中转表!A:G,7,FALSE)=0,0,VLOOKUP(VLOOKUP(B7166,属性中转表!A:G,7,FALSE),属性中转表!$K$2:$P$21,4,0)))+IFERROR(VLOOKUP(A7166,英雄数据表!A:K,IF(武魂!B7166&gt;=50,10,IF(武魂!B7166&gt;=25,6)),0),0))</f>
        <v>,"dpspro":150</v>
      </c>
      <c r="K7166" s="32" t="str">
        <f t="shared" si="473"/>
        <v>"atk":300,"hp":5000,"undpspro":150,"pvpdpspro":100,"pvpundpspro":50,"dpspro":150</v>
      </c>
      <c r="L7166" s="20" t="str">
        <f>IF(B7166&gt;=50,VLOOKUP(A7166,英雄数据表!A:L,11,FALSE),IF(B7166&gt;=25,VLOOKUP(A7166,英雄数据表!A:L,7,0),""))</f>
        <v>"5301602004"</v>
      </c>
      <c r="M7166" s="20" t="str">
        <f>IFERROR(VLOOKUP(B7166,属性中转表!$K$2:$O$21,5,FALSE),"")</f>
        <v>"pvpdpspro":50</v>
      </c>
      <c r="N7166" s="20" t="str">
        <f>IF(B7166=25,VLOOKUP(A7166,英雄数据表!A:L,8,FALSE),IF(B7166=50,VLOOKUP(A7166,英雄数据表!A:L,12,0),""))</f>
        <v/>
      </c>
    </row>
    <row r="7167" spans="1:14" x14ac:dyDescent="0.3">
      <c r="A7167" s="20">
        <v>53016</v>
      </c>
      <c r="B7167" s="21">
        <f t="shared" si="474"/>
        <v>66</v>
      </c>
      <c r="C7167" s="21">
        <v>5</v>
      </c>
      <c r="D7167" s="21">
        <f>VLOOKUP(A7167,英雄数据表!A:D,4,0)</f>
        <v>5</v>
      </c>
      <c r="E7167" s="20" t="str">
        <f>VLOOKUP(A7167,英雄数据表!A:C,3,0)</f>
        <v>源质黑暗</v>
      </c>
      <c r="F7167" s="20">
        <f t="shared" si="475"/>
        <v>53016</v>
      </c>
      <c r="G7167" s="20">
        <f t="shared" si="476"/>
        <v>53016</v>
      </c>
      <c r="H7167" s="21" t="str">
        <f>VLOOKUP(B7167,属性中转表!A:F,6,FALSE)</f>
        <v>"hp":270000,"atk":7500</v>
      </c>
      <c r="I7167" s="20" t="str">
        <f>IF(VLOOKUP(B7167,属性中转表!A:G,7,FALSE)=0,"",VLOOKUP(VLOOKUP(B7167,属性中转表!A:G,7,FALSE),属性中转表!$K$2:$P$21,6,0))&amp;IF(VLOOKUP(B7167,属性中转表!A:G,7,FALSE)&gt;=50,VLOOKUP(A7167,英雄数据表!A:K,9,0),IF(VLOOKUP(B7167,属性中转表!A:G,7,FALSE)&gt;=25,VLOOKUP(A7167,英雄数据表!A:K,5,0),""))</f>
        <v>"atk":300,"hp":5000,"undpspro":150,"pvpdpspro":100,"pvpundpspro":50</v>
      </c>
      <c r="J7167" s="20" t="str">
        <f>IF(I7167="","",属性中转表!$I$1&amp;(IF(VLOOKUP(B7167,属性中转表!A:G,7,FALSE)=0,0,VLOOKUP(VLOOKUP(B7167,属性中转表!A:G,7,FALSE),属性中转表!$K$2:$P$21,4,0)))+IFERROR(VLOOKUP(A7167,英雄数据表!A:K,IF(武魂!B7167&gt;=50,10,IF(武魂!B7167&gt;=25,6)),0),0))</f>
        <v>,"dpspro":150</v>
      </c>
      <c r="K7167" s="32" t="str">
        <f t="shared" si="473"/>
        <v>"atk":300,"hp":5000,"undpspro":150,"pvpdpspro":100,"pvpundpspro":50,"dpspro":150</v>
      </c>
      <c r="L7167" s="20" t="str">
        <f>IF(B7167&gt;=50,VLOOKUP(A7167,英雄数据表!A:L,11,FALSE),IF(B7167&gt;=25,VLOOKUP(A7167,英雄数据表!A:L,7,0),""))</f>
        <v>"5301602004"</v>
      </c>
      <c r="M7167" s="20" t="str">
        <f>IFERROR(VLOOKUP(B7167,属性中转表!$K$2:$O$21,5,FALSE),"")</f>
        <v/>
      </c>
      <c r="N7167" s="20" t="str">
        <f>IF(B7167=25,VLOOKUP(A7167,英雄数据表!A:L,8,FALSE),IF(B7167=50,VLOOKUP(A7167,英雄数据表!A:L,12,0),""))</f>
        <v/>
      </c>
    </row>
    <row r="7168" spans="1:14" x14ac:dyDescent="0.3">
      <c r="A7168" s="20">
        <v>53016</v>
      </c>
      <c r="B7168" s="21">
        <f t="shared" si="474"/>
        <v>67</v>
      </c>
      <c r="C7168" s="21">
        <v>5</v>
      </c>
      <c r="D7168" s="21">
        <f>VLOOKUP(A7168,英雄数据表!A:D,4,0)</f>
        <v>5</v>
      </c>
      <c r="E7168" s="20" t="str">
        <f>VLOOKUP(A7168,英雄数据表!A:C,3,0)</f>
        <v>源质黑暗</v>
      </c>
      <c r="F7168" s="20">
        <f t="shared" si="475"/>
        <v>53016</v>
      </c>
      <c r="G7168" s="20">
        <f t="shared" si="476"/>
        <v>53016</v>
      </c>
      <c r="H7168" s="21" t="str">
        <f>VLOOKUP(B7168,属性中转表!A:F,6,FALSE)</f>
        <v>"hp":275400,"atk":7650</v>
      </c>
      <c r="I7168" s="20" t="str">
        <f>IF(VLOOKUP(B7168,属性中转表!A:G,7,FALSE)=0,"",VLOOKUP(VLOOKUP(B7168,属性中转表!A:G,7,FALSE),属性中转表!$K$2:$P$21,6,0))&amp;IF(VLOOKUP(B7168,属性中转表!A:G,7,FALSE)&gt;=50,VLOOKUP(A7168,英雄数据表!A:K,9,0),IF(VLOOKUP(B7168,属性中转表!A:G,7,FALSE)&gt;=25,VLOOKUP(A7168,英雄数据表!A:K,5,0),""))</f>
        <v>"atk":300,"hp":5000,"undpspro":150,"pvpdpspro":100,"pvpundpspro":50</v>
      </c>
      <c r="J7168" s="20" t="str">
        <f>IF(I7168="","",属性中转表!$I$1&amp;(IF(VLOOKUP(B7168,属性中转表!A:G,7,FALSE)=0,0,VLOOKUP(VLOOKUP(B7168,属性中转表!A:G,7,FALSE),属性中转表!$K$2:$P$21,4,0)))+IFERROR(VLOOKUP(A7168,英雄数据表!A:K,IF(武魂!B7168&gt;=50,10,IF(武魂!B7168&gt;=25,6)),0),0))</f>
        <v>,"dpspro":150</v>
      </c>
      <c r="K7168" s="32" t="str">
        <f t="shared" si="473"/>
        <v>"atk":300,"hp":5000,"undpspro":150,"pvpdpspro":100,"pvpundpspro":50,"dpspro":150</v>
      </c>
      <c r="L7168" s="20" t="str">
        <f>IF(B7168&gt;=50,VLOOKUP(A7168,英雄数据表!A:L,11,FALSE),IF(B7168&gt;=25,VLOOKUP(A7168,英雄数据表!A:L,7,0),""))</f>
        <v>"5301602004"</v>
      </c>
      <c r="M7168" s="20" t="str">
        <f>IFERROR(VLOOKUP(B7168,属性中转表!$K$2:$O$21,5,FALSE),"")</f>
        <v/>
      </c>
      <c r="N7168" s="20" t="str">
        <f>IF(B7168=25,VLOOKUP(A7168,英雄数据表!A:L,8,FALSE),IF(B7168=50,VLOOKUP(A7168,英雄数据表!A:L,12,0),""))</f>
        <v/>
      </c>
    </row>
    <row r="7169" spans="1:14" x14ac:dyDescent="0.3">
      <c r="A7169" s="20">
        <v>53016</v>
      </c>
      <c r="B7169" s="21">
        <f t="shared" si="474"/>
        <v>68</v>
      </c>
      <c r="C7169" s="21">
        <v>5</v>
      </c>
      <c r="D7169" s="21">
        <f>VLOOKUP(A7169,英雄数据表!A:D,4,0)</f>
        <v>5</v>
      </c>
      <c r="E7169" s="20" t="str">
        <f>VLOOKUP(A7169,英雄数据表!A:C,3,0)</f>
        <v>源质黑暗</v>
      </c>
      <c r="F7169" s="20">
        <f t="shared" si="475"/>
        <v>53016</v>
      </c>
      <c r="G7169" s="20">
        <f t="shared" si="476"/>
        <v>53016</v>
      </c>
      <c r="H7169" s="21" t="str">
        <f>VLOOKUP(B7169,属性中转表!A:F,6,FALSE)</f>
        <v>"hp":280800,"atk":7800</v>
      </c>
      <c r="I7169" s="20" t="str">
        <f>IF(VLOOKUP(B7169,属性中转表!A:G,7,FALSE)=0,"",VLOOKUP(VLOOKUP(B7169,属性中转表!A:G,7,FALSE),属性中转表!$K$2:$P$21,6,0))&amp;IF(VLOOKUP(B7169,属性中转表!A:G,7,FALSE)&gt;=50,VLOOKUP(A7169,英雄数据表!A:K,9,0),IF(VLOOKUP(B7169,属性中转表!A:G,7,FALSE)&gt;=25,VLOOKUP(A7169,英雄数据表!A:K,5,0),""))</f>
        <v>"atk":300,"hp":5000,"undpspro":150,"pvpdpspro":100,"pvpundpspro":50</v>
      </c>
      <c r="J7169" s="20" t="str">
        <f>IF(I7169="","",属性中转表!$I$1&amp;(IF(VLOOKUP(B7169,属性中转表!A:G,7,FALSE)=0,0,VLOOKUP(VLOOKUP(B7169,属性中转表!A:G,7,FALSE),属性中转表!$K$2:$P$21,4,0)))+IFERROR(VLOOKUP(A7169,英雄数据表!A:K,IF(武魂!B7169&gt;=50,10,IF(武魂!B7169&gt;=25,6)),0),0))</f>
        <v>,"dpspro":150</v>
      </c>
      <c r="K7169" s="32" t="str">
        <f t="shared" si="473"/>
        <v>"atk":300,"hp":5000,"undpspro":150,"pvpdpspro":100,"pvpundpspro":50,"dpspro":150</v>
      </c>
      <c r="L7169" s="20" t="str">
        <f>IF(B7169&gt;=50,VLOOKUP(A7169,英雄数据表!A:L,11,FALSE),IF(B7169&gt;=25,VLOOKUP(A7169,英雄数据表!A:L,7,0),""))</f>
        <v>"5301602004"</v>
      </c>
      <c r="M7169" s="20" t="str">
        <f>IFERROR(VLOOKUP(B7169,属性中转表!$K$2:$O$21,5,FALSE),"")</f>
        <v/>
      </c>
      <c r="N7169" s="20" t="str">
        <f>IF(B7169=25,VLOOKUP(A7169,英雄数据表!A:L,8,FALSE),IF(B7169=50,VLOOKUP(A7169,英雄数据表!A:L,12,0),""))</f>
        <v/>
      </c>
    </row>
    <row r="7170" spans="1:14" x14ac:dyDescent="0.3">
      <c r="A7170" s="20">
        <v>53016</v>
      </c>
      <c r="B7170" s="21">
        <f t="shared" si="474"/>
        <v>69</v>
      </c>
      <c r="C7170" s="21">
        <v>5</v>
      </c>
      <c r="D7170" s="21">
        <f>VLOOKUP(A7170,英雄数据表!A:D,4,0)</f>
        <v>5</v>
      </c>
      <c r="E7170" s="20" t="str">
        <f>VLOOKUP(A7170,英雄数据表!A:C,3,0)</f>
        <v>源质黑暗</v>
      </c>
      <c r="F7170" s="20">
        <f t="shared" si="475"/>
        <v>53016</v>
      </c>
      <c r="G7170" s="20">
        <f t="shared" si="476"/>
        <v>53016</v>
      </c>
      <c r="H7170" s="21" t="str">
        <f>VLOOKUP(B7170,属性中转表!A:F,6,FALSE)</f>
        <v>"hp":286200,"atk":7950</v>
      </c>
      <c r="I7170" s="20" t="str">
        <f>IF(VLOOKUP(B7170,属性中转表!A:G,7,FALSE)=0,"",VLOOKUP(VLOOKUP(B7170,属性中转表!A:G,7,FALSE),属性中转表!$K$2:$P$21,6,0))&amp;IF(VLOOKUP(B7170,属性中转表!A:G,7,FALSE)&gt;=50,VLOOKUP(A7170,英雄数据表!A:K,9,0),IF(VLOOKUP(B7170,属性中转表!A:G,7,FALSE)&gt;=25,VLOOKUP(A7170,英雄数据表!A:K,5,0),""))</f>
        <v>"atk":300,"hp":5000,"undpspro":150,"pvpdpspro":100,"pvpundpspro":50</v>
      </c>
      <c r="J7170" s="20" t="str">
        <f>IF(I7170="","",属性中转表!$I$1&amp;(IF(VLOOKUP(B7170,属性中转表!A:G,7,FALSE)=0,0,VLOOKUP(VLOOKUP(B7170,属性中转表!A:G,7,FALSE),属性中转表!$K$2:$P$21,4,0)))+IFERROR(VLOOKUP(A7170,英雄数据表!A:K,IF(武魂!B7170&gt;=50,10,IF(武魂!B7170&gt;=25,6)),0),0))</f>
        <v>,"dpspro":150</v>
      </c>
      <c r="K7170" s="32" t="str">
        <f t="shared" si="473"/>
        <v>"atk":300,"hp":5000,"undpspro":150,"pvpdpspro":100,"pvpundpspro":50,"dpspro":150</v>
      </c>
      <c r="L7170" s="20" t="str">
        <f>IF(B7170&gt;=50,VLOOKUP(A7170,英雄数据表!A:L,11,FALSE),IF(B7170&gt;=25,VLOOKUP(A7170,英雄数据表!A:L,7,0),""))</f>
        <v>"5301602004"</v>
      </c>
      <c r="M7170" s="20" t="str">
        <f>IFERROR(VLOOKUP(B7170,属性中转表!$K$2:$O$21,5,FALSE),"")</f>
        <v/>
      </c>
      <c r="N7170" s="20" t="str">
        <f>IF(B7170=25,VLOOKUP(A7170,英雄数据表!A:L,8,FALSE),IF(B7170=50,VLOOKUP(A7170,英雄数据表!A:L,12,0),""))</f>
        <v/>
      </c>
    </row>
    <row r="7171" spans="1:14" x14ac:dyDescent="0.3">
      <c r="A7171" s="20">
        <v>53016</v>
      </c>
      <c r="B7171" s="21">
        <f t="shared" si="474"/>
        <v>70</v>
      </c>
      <c r="C7171" s="21">
        <v>5</v>
      </c>
      <c r="D7171" s="21">
        <f>VLOOKUP(A7171,英雄数据表!A:D,4,0)</f>
        <v>5</v>
      </c>
      <c r="E7171" s="20" t="str">
        <f>VLOOKUP(A7171,英雄数据表!A:C,3,0)</f>
        <v>源质黑暗</v>
      </c>
      <c r="F7171" s="20">
        <f t="shared" si="475"/>
        <v>53016</v>
      </c>
      <c r="G7171" s="20">
        <f t="shared" si="476"/>
        <v>53016</v>
      </c>
      <c r="H7171" s="21" t="str">
        <f>VLOOKUP(B7171,属性中转表!A:F,6,FALSE)</f>
        <v>"hp":291600,"atk":8100</v>
      </c>
      <c r="I7171" s="20" t="str">
        <f>IF(VLOOKUP(B7171,属性中转表!A:G,7,FALSE)=0,"",VLOOKUP(VLOOKUP(B7171,属性中转表!A:G,7,FALSE),属性中转表!$K$2:$P$21,6,0))&amp;IF(VLOOKUP(B7171,属性中转表!A:G,7,FALSE)&gt;=50,VLOOKUP(A7171,英雄数据表!A:K,9,0),IF(VLOOKUP(B7171,属性中转表!A:G,7,FALSE)&gt;=25,VLOOKUP(A7171,英雄数据表!A:K,5,0),""))</f>
        <v>"atk":300,"hp":5000,"undpspro":150,"pvpdpspro":100,"pvpundpspro":100</v>
      </c>
      <c r="J7171" s="20" t="str">
        <f>IF(I7171="","",属性中转表!$I$1&amp;(IF(VLOOKUP(B7171,属性中转表!A:G,7,FALSE)=0,0,VLOOKUP(VLOOKUP(B7171,属性中转表!A:G,7,FALSE),属性中转表!$K$2:$P$21,4,0)))+IFERROR(VLOOKUP(A7171,英雄数据表!A:K,IF(武魂!B7171&gt;=50,10,IF(武魂!B7171&gt;=25,6)),0),0))</f>
        <v>,"dpspro":150</v>
      </c>
      <c r="K7171" s="32" t="str">
        <f t="shared" si="473"/>
        <v>"atk":300,"hp":5000,"undpspro":150,"pvpdpspro":100,"pvpundpspro":100,"dpspro":150</v>
      </c>
      <c r="L7171" s="20" t="str">
        <f>IF(B7171&gt;=50,VLOOKUP(A7171,英雄数据表!A:L,11,FALSE),IF(B7171&gt;=25,VLOOKUP(A7171,英雄数据表!A:L,7,0),""))</f>
        <v>"5301602004"</v>
      </c>
      <c r="M7171" s="20" t="str">
        <f>IFERROR(VLOOKUP(B7171,属性中转表!$K$2:$O$21,5,FALSE),"")</f>
        <v>"pvpundpspro":50</v>
      </c>
      <c r="N7171" s="20" t="str">
        <f>IF(B7171=25,VLOOKUP(A7171,英雄数据表!A:L,8,FALSE),IF(B7171=50,VLOOKUP(A7171,英雄数据表!A:L,12,0),""))</f>
        <v/>
      </c>
    </row>
    <row r="7172" spans="1:14" x14ac:dyDescent="0.3">
      <c r="A7172" s="20">
        <v>53016</v>
      </c>
      <c r="B7172" s="21">
        <f t="shared" si="474"/>
        <v>71</v>
      </c>
      <c r="C7172" s="21">
        <v>5</v>
      </c>
      <c r="D7172" s="21">
        <f>VLOOKUP(A7172,英雄数据表!A:D,4,0)</f>
        <v>5</v>
      </c>
      <c r="E7172" s="20" t="str">
        <f>VLOOKUP(A7172,英雄数据表!A:C,3,0)</f>
        <v>源质黑暗</v>
      </c>
      <c r="F7172" s="20">
        <f t="shared" si="475"/>
        <v>53016</v>
      </c>
      <c r="G7172" s="20">
        <f t="shared" si="476"/>
        <v>53016</v>
      </c>
      <c r="H7172" s="21" t="str">
        <f>VLOOKUP(B7172,属性中转表!A:F,6,FALSE)</f>
        <v>"hp":297000,"atk":8250</v>
      </c>
      <c r="I7172" s="20" t="str">
        <f>IF(VLOOKUP(B7172,属性中转表!A:G,7,FALSE)=0,"",VLOOKUP(VLOOKUP(B7172,属性中转表!A:G,7,FALSE),属性中转表!$K$2:$P$21,6,0))&amp;IF(VLOOKUP(B7172,属性中转表!A:G,7,FALSE)&gt;=50,VLOOKUP(A7172,英雄数据表!A:K,9,0),IF(VLOOKUP(B7172,属性中转表!A:G,7,FALSE)&gt;=25,VLOOKUP(A7172,英雄数据表!A:K,5,0),""))</f>
        <v>"atk":300,"hp":5000,"undpspro":150,"pvpdpspro":100,"pvpundpspro":100</v>
      </c>
      <c r="J7172" s="20" t="str">
        <f>IF(I7172="","",属性中转表!$I$1&amp;(IF(VLOOKUP(B7172,属性中转表!A:G,7,FALSE)=0,0,VLOOKUP(VLOOKUP(B7172,属性中转表!A:G,7,FALSE),属性中转表!$K$2:$P$21,4,0)))+IFERROR(VLOOKUP(A7172,英雄数据表!A:K,IF(武魂!B7172&gt;=50,10,IF(武魂!B7172&gt;=25,6)),0),0))</f>
        <v>,"dpspro":150</v>
      </c>
      <c r="K7172" s="32" t="str">
        <f t="shared" si="473"/>
        <v>"atk":300,"hp":5000,"undpspro":150,"pvpdpspro":100,"pvpundpspro":100,"dpspro":150</v>
      </c>
      <c r="L7172" s="20" t="str">
        <f>IF(B7172&gt;=50,VLOOKUP(A7172,英雄数据表!A:L,11,FALSE),IF(B7172&gt;=25,VLOOKUP(A7172,英雄数据表!A:L,7,0),""))</f>
        <v>"5301602004"</v>
      </c>
      <c r="M7172" s="20" t="str">
        <f>IFERROR(VLOOKUP(B7172,属性中转表!$K$2:$O$21,5,FALSE),"")</f>
        <v/>
      </c>
      <c r="N7172" s="20" t="str">
        <f>IF(B7172=25,VLOOKUP(A7172,英雄数据表!A:L,8,FALSE),IF(B7172=50,VLOOKUP(A7172,英雄数据表!A:L,12,0),""))</f>
        <v/>
      </c>
    </row>
    <row r="7173" spans="1:14" x14ac:dyDescent="0.3">
      <c r="A7173" s="20">
        <v>53016</v>
      </c>
      <c r="B7173" s="21">
        <f t="shared" si="474"/>
        <v>72</v>
      </c>
      <c r="C7173" s="21">
        <v>5</v>
      </c>
      <c r="D7173" s="21">
        <f>VLOOKUP(A7173,英雄数据表!A:D,4,0)</f>
        <v>5</v>
      </c>
      <c r="E7173" s="20" t="str">
        <f>VLOOKUP(A7173,英雄数据表!A:C,3,0)</f>
        <v>源质黑暗</v>
      </c>
      <c r="F7173" s="20">
        <f t="shared" si="475"/>
        <v>53016</v>
      </c>
      <c r="G7173" s="20">
        <f t="shared" si="476"/>
        <v>53016</v>
      </c>
      <c r="H7173" s="21" t="str">
        <f>VLOOKUP(B7173,属性中转表!A:F,6,FALSE)</f>
        <v>"hp":302400,"atk":8400</v>
      </c>
      <c r="I7173" s="20" t="str">
        <f>IF(VLOOKUP(B7173,属性中转表!A:G,7,FALSE)=0,"",VLOOKUP(VLOOKUP(B7173,属性中转表!A:G,7,FALSE),属性中转表!$K$2:$P$21,6,0))&amp;IF(VLOOKUP(B7173,属性中转表!A:G,7,FALSE)&gt;=50,VLOOKUP(A7173,英雄数据表!A:K,9,0),IF(VLOOKUP(B7173,属性中转表!A:G,7,FALSE)&gt;=25,VLOOKUP(A7173,英雄数据表!A:K,5,0),""))</f>
        <v>"atk":300,"hp":5000,"undpspro":150,"pvpdpspro":100,"pvpundpspro":100</v>
      </c>
      <c r="J7173" s="20" t="str">
        <f>IF(I7173="","",属性中转表!$I$1&amp;(IF(VLOOKUP(B7173,属性中转表!A:G,7,FALSE)=0,0,VLOOKUP(VLOOKUP(B7173,属性中转表!A:G,7,FALSE),属性中转表!$K$2:$P$21,4,0)))+IFERROR(VLOOKUP(A7173,英雄数据表!A:K,IF(武魂!B7173&gt;=50,10,IF(武魂!B7173&gt;=25,6)),0),0))</f>
        <v>,"dpspro":150</v>
      </c>
      <c r="K7173" s="32" t="str">
        <f t="shared" si="473"/>
        <v>"atk":300,"hp":5000,"undpspro":150,"pvpdpspro":100,"pvpundpspro":100,"dpspro":150</v>
      </c>
      <c r="L7173" s="20" t="str">
        <f>IF(B7173&gt;=50,VLOOKUP(A7173,英雄数据表!A:L,11,FALSE),IF(B7173&gt;=25,VLOOKUP(A7173,英雄数据表!A:L,7,0),""))</f>
        <v>"5301602004"</v>
      </c>
      <c r="M7173" s="20" t="str">
        <f>IFERROR(VLOOKUP(B7173,属性中转表!$K$2:$O$21,5,FALSE),"")</f>
        <v/>
      </c>
      <c r="N7173" s="20" t="str">
        <f>IF(B7173=25,VLOOKUP(A7173,英雄数据表!A:L,8,FALSE),IF(B7173=50,VLOOKUP(A7173,英雄数据表!A:L,12,0),""))</f>
        <v/>
      </c>
    </row>
    <row r="7174" spans="1:14" x14ac:dyDescent="0.3">
      <c r="A7174" s="20">
        <v>53016</v>
      </c>
      <c r="B7174" s="21">
        <f t="shared" si="474"/>
        <v>73</v>
      </c>
      <c r="C7174" s="21">
        <v>5</v>
      </c>
      <c r="D7174" s="21">
        <f>VLOOKUP(A7174,英雄数据表!A:D,4,0)</f>
        <v>5</v>
      </c>
      <c r="E7174" s="20" t="str">
        <f>VLOOKUP(A7174,英雄数据表!A:C,3,0)</f>
        <v>源质黑暗</v>
      </c>
      <c r="F7174" s="20">
        <f t="shared" si="475"/>
        <v>53016</v>
      </c>
      <c r="G7174" s="20">
        <f t="shared" si="476"/>
        <v>53016</v>
      </c>
      <c r="H7174" s="21" t="str">
        <f>VLOOKUP(B7174,属性中转表!A:F,6,FALSE)</f>
        <v>"hp":307800,"atk":8550</v>
      </c>
      <c r="I7174" s="20" t="str">
        <f>IF(VLOOKUP(B7174,属性中转表!A:G,7,FALSE)=0,"",VLOOKUP(VLOOKUP(B7174,属性中转表!A:G,7,FALSE),属性中转表!$K$2:$P$21,6,0))&amp;IF(VLOOKUP(B7174,属性中转表!A:G,7,FALSE)&gt;=50,VLOOKUP(A7174,英雄数据表!A:K,9,0),IF(VLOOKUP(B7174,属性中转表!A:G,7,FALSE)&gt;=25,VLOOKUP(A7174,英雄数据表!A:K,5,0),""))</f>
        <v>"atk":300,"hp":5000,"undpspro":150,"pvpdpspro":100,"pvpundpspro":100</v>
      </c>
      <c r="J7174" s="20" t="str">
        <f>IF(I7174="","",属性中转表!$I$1&amp;(IF(VLOOKUP(B7174,属性中转表!A:G,7,FALSE)=0,0,VLOOKUP(VLOOKUP(B7174,属性中转表!A:G,7,FALSE),属性中转表!$K$2:$P$21,4,0)))+IFERROR(VLOOKUP(A7174,英雄数据表!A:K,IF(武魂!B7174&gt;=50,10,IF(武魂!B7174&gt;=25,6)),0),0))</f>
        <v>,"dpspro":150</v>
      </c>
      <c r="K7174" s="32" t="str">
        <f t="shared" si="473"/>
        <v>"atk":300,"hp":5000,"undpspro":150,"pvpdpspro":100,"pvpundpspro":100,"dpspro":150</v>
      </c>
      <c r="L7174" s="20" t="str">
        <f>IF(B7174&gt;=50,VLOOKUP(A7174,英雄数据表!A:L,11,FALSE),IF(B7174&gt;=25,VLOOKUP(A7174,英雄数据表!A:L,7,0),""))</f>
        <v>"5301602004"</v>
      </c>
      <c r="M7174" s="20" t="str">
        <f>IFERROR(VLOOKUP(B7174,属性中转表!$K$2:$O$21,5,FALSE),"")</f>
        <v/>
      </c>
      <c r="N7174" s="20" t="str">
        <f>IF(B7174=25,VLOOKUP(A7174,英雄数据表!A:L,8,FALSE),IF(B7174=50,VLOOKUP(A7174,英雄数据表!A:L,12,0),""))</f>
        <v/>
      </c>
    </row>
    <row r="7175" spans="1:14" x14ac:dyDescent="0.3">
      <c r="A7175" s="20">
        <v>53016</v>
      </c>
      <c r="B7175" s="21">
        <f t="shared" si="474"/>
        <v>74</v>
      </c>
      <c r="C7175" s="21">
        <v>5</v>
      </c>
      <c r="D7175" s="21">
        <f>VLOOKUP(A7175,英雄数据表!A:D,4,0)</f>
        <v>5</v>
      </c>
      <c r="E7175" s="20" t="str">
        <f>VLOOKUP(A7175,英雄数据表!A:C,3,0)</f>
        <v>源质黑暗</v>
      </c>
      <c r="F7175" s="20">
        <f t="shared" si="475"/>
        <v>53016</v>
      </c>
      <c r="G7175" s="20">
        <f t="shared" si="476"/>
        <v>53016</v>
      </c>
      <c r="H7175" s="21" t="str">
        <f>VLOOKUP(B7175,属性中转表!A:F,6,FALSE)</f>
        <v>"hp":313200,"atk":8700</v>
      </c>
      <c r="I7175" s="20" t="str">
        <f>IF(VLOOKUP(B7175,属性中转表!A:G,7,FALSE)=0,"",VLOOKUP(VLOOKUP(B7175,属性中转表!A:G,7,FALSE),属性中转表!$K$2:$P$21,6,0))&amp;IF(VLOOKUP(B7175,属性中转表!A:G,7,FALSE)&gt;=50,VLOOKUP(A7175,英雄数据表!A:K,9,0),IF(VLOOKUP(B7175,属性中转表!A:G,7,FALSE)&gt;=25,VLOOKUP(A7175,英雄数据表!A:K,5,0),""))</f>
        <v>"atk":300,"hp":5000,"undpspro":150,"pvpdpspro":100,"pvpundpspro":100</v>
      </c>
      <c r="J7175" s="20" t="str">
        <f>IF(I7175="","",属性中转表!$I$1&amp;(IF(VLOOKUP(B7175,属性中转表!A:G,7,FALSE)=0,0,VLOOKUP(VLOOKUP(B7175,属性中转表!A:G,7,FALSE),属性中转表!$K$2:$P$21,4,0)))+IFERROR(VLOOKUP(A7175,英雄数据表!A:K,IF(武魂!B7175&gt;=50,10,IF(武魂!B7175&gt;=25,6)),0),0))</f>
        <v>,"dpspro":150</v>
      </c>
      <c r="K7175" s="32" t="str">
        <f t="shared" si="473"/>
        <v>"atk":300,"hp":5000,"undpspro":150,"pvpdpspro":100,"pvpundpspro":100,"dpspro":150</v>
      </c>
      <c r="L7175" s="20" t="str">
        <f>IF(B7175&gt;=50,VLOOKUP(A7175,英雄数据表!A:L,11,FALSE),IF(B7175&gt;=25,VLOOKUP(A7175,英雄数据表!A:L,7,0),""))</f>
        <v>"5301602004"</v>
      </c>
      <c r="M7175" s="20" t="str">
        <f>IFERROR(VLOOKUP(B7175,属性中转表!$K$2:$O$21,5,FALSE),"")</f>
        <v/>
      </c>
      <c r="N7175" s="20" t="str">
        <f>IF(B7175=25,VLOOKUP(A7175,英雄数据表!A:L,8,FALSE),IF(B7175=50,VLOOKUP(A7175,英雄数据表!A:L,12,0),""))</f>
        <v/>
      </c>
    </row>
    <row r="7176" spans="1:14" x14ac:dyDescent="0.3">
      <c r="A7176" s="20">
        <v>53016</v>
      </c>
      <c r="B7176" s="21">
        <f t="shared" si="474"/>
        <v>75</v>
      </c>
      <c r="C7176" s="21">
        <v>5</v>
      </c>
      <c r="D7176" s="21">
        <f>VLOOKUP(A7176,英雄数据表!A:D,4,0)</f>
        <v>5</v>
      </c>
      <c r="E7176" s="20" t="str">
        <f>VLOOKUP(A7176,英雄数据表!A:C,3,0)</f>
        <v>源质黑暗</v>
      </c>
      <c r="F7176" s="20">
        <f t="shared" si="475"/>
        <v>53016</v>
      </c>
      <c r="G7176" s="20">
        <f t="shared" si="476"/>
        <v>53016</v>
      </c>
      <c r="H7176" s="21" t="str">
        <f>VLOOKUP(B7176,属性中转表!A:F,6,FALSE)</f>
        <v>"hp":318600,"atk":8850</v>
      </c>
      <c r="I7176" s="20" t="str">
        <f>IF(VLOOKUP(B7176,属性中转表!A:G,7,FALSE)=0,"",VLOOKUP(VLOOKUP(B7176,属性中转表!A:G,7,FALSE),属性中转表!$K$2:$P$21,6,0))&amp;IF(VLOOKUP(B7176,属性中转表!A:G,7,FALSE)&gt;=50,VLOOKUP(A7176,英雄数据表!A:K,9,0),IF(VLOOKUP(B7176,属性中转表!A:G,7,FALSE)&gt;=25,VLOOKUP(A7176,英雄数据表!A:K,5,0),""))</f>
        <v>"atk":600,"hp":10000,"undpspro":150,"pvpdpspro":100,"pvpundpspro":100,"speed":10</v>
      </c>
      <c r="J7176" s="20" t="str">
        <f>IF(I7176="","",属性中转表!$I$1&amp;(IF(VLOOKUP(B7176,属性中转表!A:G,7,FALSE)=0,0,VLOOKUP(VLOOKUP(B7176,属性中转表!A:G,7,FALSE),属性中转表!$K$2:$P$21,4,0)))+IFERROR(VLOOKUP(A7176,英雄数据表!A:K,IF(武魂!B7176&gt;=50,10,IF(武魂!B7176&gt;=25,6)),0),0))</f>
        <v>,"dpspro":150</v>
      </c>
      <c r="K7176" s="32" t="str">
        <f t="shared" si="473"/>
        <v>"atk":600,"hp":10000,"undpspro":150,"pvpdpspro":100,"pvpundpspro":100,"speed":10,"dpspro":150</v>
      </c>
      <c r="L7176" s="20" t="str">
        <f>IF(B7176&gt;=50,VLOOKUP(A7176,英雄数据表!A:L,11,FALSE),IF(B7176&gt;=25,VLOOKUP(A7176,英雄数据表!A:L,7,0),""))</f>
        <v>"5301602004"</v>
      </c>
      <c r="M7176" s="20" t="str">
        <f>IFERROR(VLOOKUP(B7176,属性中转表!$K$2:$O$21,5,FALSE),"")</f>
        <v>"speed":10,"atk":300,"hp":5000</v>
      </c>
      <c r="N7176" s="20" t="str">
        <f>IF(B7176=25,VLOOKUP(A7176,英雄数据表!A:L,8,FALSE),IF(B7176=50,VLOOKUP(A7176,英雄数据表!A:L,12,0),""))</f>
        <v/>
      </c>
    </row>
    <row r="7177" spans="1:14" x14ac:dyDescent="0.3">
      <c r="A7177" s="20">
        <v>53016</v>
      </c>
      <c r="B7177" s="21">
        <f t="shared" si="474"/>
        <v>76</v>
      </c>
      <c r="C7177" s="21">
        <v>5</v>
      </c>
      <c r="D7177" s="21">
        <f>VLOOKUP(A7177,英雄数据表!A:D,4,0)</f>
        <v>5</v>
      </c>
      <c r="E7177" s="20" t="str">
        <f>VLOOKUP(A7177,英雄数据表!A:C,3,0)</f>
        <v>源质黑暗</v>
      </c>
      <c r="F7177" s="20">
        <f t="shared" si="475"/>
        <v>53016</v>
      </c>
      <c r="G7177" s="20">
        <f t="shared" si="476"/>
        <v>53016</v>
      </c>
      <c r="H7177" s="21" t="str">
        <f>VLOOKUP(B7177,属性中转表!A:F,6,FALSE)</f>
        <v>"hp":324000,"atk":9000</v>
      </c>
      <c r="I7177" s="20" t="str">
        <f>IF(VLOOKUP(B7177,属性中转表!A:G,7,FALSE)=0,"",VLOOKUP(VLOOKUP(B7177,属性中转表!A:G,7,FALSE),属性中转表!$K$2:$P$21,6,0))&amp;IF(VLOOKUP(B7177,属性中转表!A:G,7,FALSE)&gt;=50,VLOOKUP(A7177,英雄数据表!A:K,9,0),IF(VLOOKUP(B7177,属性中转表!A:G,7,FALSE)&gt;=25,VLOOKUP(A7177,英雄数据表!A:K,5,0),""))</f>
        <v>"atk":600,"hp":10000,"undpspro":150,"pvpdpspro":100,"pvpundpspro":100,"speed":10</v>
      </c>
      <c r="J7177" s="20" t="str">
        <f>IF(I7177="","",属性中转表!$I$1&amp;(IF(VLOOKUP(B7177,属性中转表!A:G,7,FALSE)=0,0,VLOOKUP(VLOOKUP(B7177,属性中转表!A:G,7,FALSE),属性中转表!$K$2:$P$21,4,0)))+IFERROR(VLOOKUP(A7177,英雄数据表!A:K,IF(武魂!B7177&gt;=50,10,IF(武魂!B7177&gt;=25,6)),0),0))</f>
        <v>,"dpspro":150</v>
      </c>
      <c r="K7177" s="32" t="str">
        <f t="shared" si="473"/>
        <v>"atk":600,"hp":10000,"undpspro":150,"pvpdpspro":100,"pvpundpspro":100,"speed":10,"dpspro":150</v>
      </c>
      <c r="L7177" s="20" t="str">
        <f>IF(B7177&gt;=50,VLOOKUP(A7177,英雄数据表!A:L,11,FALSE),IF(B7177&gt;=25,VLOOKUP(A7177,英雄数据表!A:L,7,0),""))</f>
        <v>"5301602004"</v>
      </c>
      <c r="M7177" s="20" t="str">
        <f>IFERROR(VLOOKUP(B7177,属性中转表!$K$2:$O$21,5,FALSE),"")</f>
        <v/>
      </c>
      <c r="N7177" s="20" t="str">
        <f>IF(B7177=25,VLOOKUP(A7177,英雄数据表!A:L,8,FALSE),IF(B7177=50,VLOOKUP(A7177,英雄数据表!A:L,12,0),""))</f>
        <v/>
      </c>
    </row>
    <row r="7178" spans="1:14" x14ac:dyDescent="0.3">
      <c r="A7178" s="20">
        <v>53016</v>
      </c>
      <c r="B7178" s="21">
        <f t="shared" si="474"/>
        <v>77</v>
      </c>
      <c r="C7178" s="21">
        <v>5</v>
      </c>
      <c r="D7178" s="21">
        <f>VLOOKUP(A7178,英雄数据表!A:D,4,0)</f>
        <v>5</v>
      </c>
      <c r="E7178" s="20" t="str">
        <f>VLOOKUP(A7178,英雄数据表!A:C,3,0)</f>
        <v>源质黑暗</v>
      </c>
      <c r="F7178" s="20">
        <f t="shared" si="475"/>
        <v>53016</v>
      </c>
      <c r="G7178" s="20">
        <f t="shared" si="476"/>
        <v>53016</v>
      </c>
      <c r="H7178" s="21" t="str">
        <f>VLOOKUP(B7178,属性中转表!A:F,6,FALSE)</f>
        <v>"hp":329400,"atk":9150</v>
      </c>
      <c r="I7178" s="20" t="str">
        <f>IF(VLOOKUP(B7178,属性中转表!A:G,7,FALSE)=0,"",VLOOKUP(VLOOKUP(B7178,属性中转表!A:G,7,FALSE),属性中转表!$K$2:$P$21,6,0))&amp;IF(VLOOKUP(B7178,属性中转表!A:G,7,FALSE)&gt;=50,VLOOKUP(A7178,英雄数据表!A:K,9,0),IF(VLOOKUP(B7178,属性中转表!A:G,7,FALSE)&gt;=25,VLOOKUP(A7178,英雄数据表!A:K,5,0),""))</f>
        <v>"atk":600,"hp":10000,"undpspro":150,"pvpdpspro":100,"pvpundpspro":100,"speed":10</v>
      </c>
      <c r="J7178" s="20" t="str">
        <f>IF(I7178="","",属性中转表!$I$1&amp;(IF(VLOOKUP(B7178,属性中转表!A:G,7,FALSE)=0,0,VLOOKUP(VLOOKUP(B7178,属性中转表!A:G,7,FALSE),属性中转表!$K$2:$P$21,4,0)))+IFERROR(VLOOKUP(A7178,英雄数据表!A:K,IF(武魂!B7178&gt;=50,10,IF(武魂!B7178&gt;=25,6)),0),0))</f>
        <v>,"dpspro":150</v>
      </c>
      <c r="K7178" s="32" t="str">
        <f t="shared" si="473"/>
        <v>"atk":600,"hp":10000,"undpspro":150,"pvpdpspro":100,"pvpundpspro":100,"speed":10,"dpspro":150</v>
      </c>
      <c r="L7178" s="20" t="str">
        <f>IF(B7178&gt;=50,VLOOKUP(A7178,英雄数据表!A:L,11,FALSE),IF(B7178&gt;=25,VLOOKUP(A7178,英雄数据表!A:L,7,0),""))</f>
        <v>"5301602004"</v>
      </c>
      <c r="M7178" s="20" t="str">
        <f>IFERROR(VLOOKUP(B7178,属性中转表!$K$2:$O$21,5,FALSE),"")</f>
        <v/>
      </c>
      <c r="N7178" s="20" t="str">
        <f>IF(B7178=25,VLOOKUP(A7178,英雄数据表!A:L,8,FALSE),IF(B7178=50,VLOOKUP(A7178,英雄数据表!A:L,12,0),""))</f>
        <v/>
      </c>
    </row>
    <row r="7179" spans="1:14" x14ac:dyDescent="0.3">
      <c r="A7179" s="20">
        <v>53016</v>
      </c>
      <c r="B7179" s="21">
        <f t="shared" si="474"/>
        <v>78</v>
      </c>
      <c r="C7179" s="21">
        <v>5</v>
      </c>
      <c r="D7179" s="21">
        <f>VLOOKUP(A7179,英雄数据表!A:D,4,0)</f>
        <v>5</v>
      </c>
      <c r="E7179" s="20" t="str">
        <f>VLOOKUP(A7179,英雄数据表!A:C,3,0)</f>
        <v>源质黑暗</v>
      </c>
      <c r="F7179" s="20">
        <f t="shared" si="475"/>
        <v>53016</v>
      </c>
      <c r="G7179" s="20">
        <f t="shared" si="476"/>
        <v>53016</v>
      </c>
      <c r="H7179" s="21" t="str">
        <f>VLOOKUP(B7179,属性中转表!A:F,6,FALSE)</f>
        <v>"hp":334800,"atk":9300</v>
      </c>
      <c r="I7179" s="20" t="str">
        <f>IF(VLOOKUP(B7179,属性中转表!A:G,7,FALSE)=0,"",VLOOKUP(VLOOKUP(B7179,属性中转表!A:G,7,FALSE),属性中转表!$K$2:$P$21,6,0))&amp;IF(VLOOKUP(B7179,属性中转表!A:G,7,FALSE)&gt;=50,VLOOKUP(A7179,英雄数据表!A:K,9,0),IF(VLOOKUP(B7179,属性中转表!A:G,7,FALSE)&gt;=25,VLOOKUP(A7179,英雄数据表!A:K,5,0),""))</f>
        <v>"atk":600,"hp":10000,"undpspro":150,"pvpdpspro":100,"pvpundpspro":100,"speed":10</v>
      </c>
      <c r="J7179" s="20" t="str">
        <f>IF(I7179="","",属性中转表!$I$1&amp;(IF(VLOOKUP(B7179,属性中转表!A:G,7,FALSE)=0,0,VLOOKUP(VLOOKUP(B7179,属性中转表!A:G,7,FALSE),属性中转表!$K$2:$P$21,4,0)))+IFERROR(VLOOKUP(A7179,英雄数据表!A:K,IF(武魂!B7179&gt;=50,10,IF(武魂!B7179&gt;=25,6)),0),0))</f>
        <v>,"dpspro":150</v>
      </c>
      <c r="K7179" s="32" t="str">
        <f t="shared" si="473"/>
        <v>"atk":600,"hp":10000,"undpspro":150,"pvpdpspro":100,"pvpundpspro":100,"speed":10,"dpspro":150</v>
      </c>
      <c r="L7179" s="20" t="str">
        <f>IF(B7179&gt;=50,VLOOKUP(A7179,英雄数据表!A:L,11,FALSE),IF(B7179&gt;=25,VLOOKUP(A7179,英雄数据表!A:L,7,0),""))</f>
        <v>"5301602004"</v>
      </c>
      <c r="M7179" s="20" t="str">
        <f>IFERROR(VLOOKUP(B7179,属性中转表!$K$2:$O$21,5,FALSE),"")</f>
        <v/>
      </c>
      <c r="N7179" s="20" t="str">
        <f>IF(B7179=25,VLOOKUP(A7179,英雄数据表!A:L,8,FALSE),IF(B7179=50,VLOOKUP(A7179,英雄数据表!A:L,12,0),""))</f>
        <v/>
      </c>
    </row>
    <row r="7180" spans="1:14" x14ac:dyDescent="0.3">
      <c r="A7180" s="20">
        <v>53016</v>
      </c>
      <c r="B7180" s="21">
        <f t="shared" si="474"/>
        <v>79</v>
      </c>
      <c r="C7180" s="21">
        <v>5</v>
      </c>
      <c r="D7180" s="21">
        <f>VLOOKUP(A7180,英雄数据表!A:D,4,0)</f>
        <v>5</v>
      </c>
      <c r="E7180" s="20" t="str">
        <f>VLOOKUP(A7180,英雄数据表!A:C,3,0)</f>
        <v>源质黑暗</v>
      </c>
      <c r="F7180" s="20">
        <f t="shared" si="475"/>
        <v>53016</v>
      </c>
      <c r="G7180" s="20">
        <f t="shared" si="476"/>
        <v>53016</v>
      </c>
      <c r="H7180" s="21" t="str">
        <f>VLOOKUP(B7180,属性中转表!A:F,6,FALSE)</f>
        <v>"hp":340200,"atk":9450</v>
      </c>
      <c r="I7180" s="20" t="str">
        <f>IF(VLOOKUP(B7180,属性中转表!A:G,7,FALSE)=0,"",VLOOKUP(VLOOKUP(B7180,属性中转表!A:G,7,FALSE),属性中转表!$K$2:$P$21,6,0))&amp;IF(VLOOKUP(B7180,属性中转表!A:G,7,FALSE)&gt;=50,VLOOKUP(A7180,英雄数据表!A:K,9,0),IF(VLOOKUP(B7180,属性中转表!A:G,7,FALSE)&gt;=25,VLOOKUP(A7180,英雄数据表!A:K,5,0),""))</f>
        <v>"atk":600,"hp":10000,"undpspro":150,"pvpdpspro":100,"pvpundpspro":100,"speed":10</v>
      </c>
      <c r="J7180" s="20" t="str">
        <f>IF(I7180="","",属性中转表!$I$1&amp;(IF(VLOOKUP(B7180,属性中转表!A:G,7,FALSE)=0,0,VLOOKUP(VLOOKUP(B7180,属性中转表!A:G,7,FALSE),属性中转表!$K$2:$P$21,4,0)))+IFERROR(VLOOKUP(A7180,英雄数据表!A:K,IF(武魂!B7180&gt;=50,10,IF(武魂!B7180&gt;=25,6)),0),0))</f>
        <v>,"dpspro":150</v>
      </c>
      <c r="K7180" s="32" t="str">
        <f t="shared" si="473"/>
        <v>"atk":600,"hp":10000,"undpspro":150,"pvpdpspro":100,"pvpundpspro":100,"speed":10,"dpspro":150</v>
      </c>
      <c r="L7180" s="20" t="str">
        <f>IF(B7180&gt;=50,VLOOKUP(A7180,英雄数据表!A:L,11,FALSE),IF(B7180&gt;=25,VLOOKUP(A7180,英雄数据表!A:L,7,0),""))</f>
        <v>"5301602004"</v>
      </c>
      <c r="M7180" s="20" t="str">
        <f>IFERROR(VLOOKUP(B7180,属性中转表!$K$2:$O$21,5,FALSE),"")</f>
        <v/>
      </c>
      <c r="N7180" s="20" t="str">
        <f>IF(B7180=25,VLOOKUP(A7180,英雄数据表!A:L,8,FALSE),IF(B7180=50,VLOOKUP(A7180,英雄数据表!A:L,12,0),""))</f>
        <v/>
      </c>
    </row>
    <row r="7181" spans="1:14" x14ac:dyDescent="0.3">
      <c r="A7181" s="20">
        <v>53016</v>
      </c>
      <c r="B7181" s="21">
        <f t="shared" si="474"/>
        <v>80</v>
      </c>
      <c r="C7181" s="21">
        <v>5</v>
      </c>
      <c r="D7181" s="21">
        <f>VLOOKUP(A7181,英雄数据表!A:D,4,0)</f>
        <v>5</v>
      </c>
      <c r="E7181" s="20" t="str">
        <f>VLOOKUP(A7181,英雄数据表!A:C,3,0)</f>
        <v>源质黑暗</v>
      </c>
      <c r="F7181" s="20">
        <f t="shared" si="475"/>
        <v>53016</v>
      </c>
      <c r="G7181" s="20">
        <f t="shared" si="476"/>
        <v>53016</v>
      </c>
      <c r="H7181" s="21" t="str">
        <f>VLOOKUP(B7181,属性中转表!A:F,6,FALSE)</f>
        <v>"hp":345600,"atk":9600</v>
      </c>
      <c r="I7181" s="20" t="str">
        <f>IF(VLOOKUP(B7181,属性中转表!A:G,7,FALSE)=0,"",VLOOKUP(VLOOKUP(B7181,属性中转表!A:G,7,FALSE),属性中转表!$K$2:$P$21,6,0))&amp;IF(VLOOKUP(B7181,属性中转表!A:G,7,FALSE)&gt;=50,VLOOKUP(A7181,英雄数据表!A:K,9,0),IF(VLOOKUP(B7181,属性中转表!A:G,7,FALSE)&gt;=25,VLOOKUP(A7181,英雄数据表!A:K,5,0),""))</f>
        <v>"atk":600,"hp":10000,"undpspro":200,"pvpdpspro":100,"pvpundpspro":100,"speed":10</v>
      </c>
      <c r="J7181" s="20" t="str">
        <f>IF(I7181="","",属性中转表!$I$1&amp;(IF(VLOOKUP(B7181,属性中转表!A:G,7,FALSE)=0,0,VLOOKUP(VLOOKUP(B7181,属性中转表!A:G,7,FALSE),属性中转表!$K$2:$P$21,4,0)))+IFERROR(VLOOKUP(A7181,英雄数据表!A:K,IF(武魂!B7181&gt;=50,10,IF(武魂!B7181&gt;=25,6)),0),0))</f>
        <v>,"dpspro":150</v>
      </c>
      <c r="K7181" s="32" t="str">
        <f t="shared" si="473"/>
        <v>"atk":600,"hp":10000,"undpspro":200,"pvpdpspro":100,"pvpundpspro":100,"speed":10,"dpspro":150</v>
      </c>
      <c r="L7181" s="20" t="str">
        <f>IF(B7181&gt;=50,VLOOKUP(A7181,英雄数据表!A:L,11,FALSE),IF(B7181&gt;=25,VLOOKUP(A7181,英雄数据表!A:L,7,0),""))</f>
        <v>"5301602004"</v>
      </c>
      <c r="M7181" s="20" t="str">
        <f>IFERROR(VLOOKUP(B7181,属性中转表!$K$2:$O$21,5,FALSE),"")</f>
        <v>"undpspro":50</v>
      </c>
      <c r="N7181" s="20" t="str">
        <f>IF(B7181=25,VLOOKUP(A7181,英雄数据表!A:L,8,FALSE),IF(B7181=50,VLOOKUP(A7181,英雄数据表!A:L,12,0),""))</f>
        <v/>
      </c>
    </row>
    <row r="7182" spans="1:14" x14ac:dyDescent="0.3">
      <c r="A7182" s="20">
        <v>53016</v>
      </c>
      <c r="B7182" s="21">
        <f t="shared" si="474"/>
        <v>81</v>
      </c>
      <c r="C7182" s="21">
        <v>5</v>
      </c>
      <c r="D7182" s="21">
        <f>VLOOKUP(A7182,英雄数据表!A:D,4,0)</f>
        <v>5</v>
      </c>
      <c r="E7182" s="20" t="str">
        <f>VLOOKUP(A7182,英雄数据表!A:C,3,0)</f>
        <v>源质黑暗</v>
      </c>
      <c r="F7182" s="20">
        <f t="shared" si="475"/>
        <v>53016</v>
      </c>
      <c r="G7182" s="20">
        <f t="shared" si="476"/>
        <v>53016</v>
      </c>
      <c r="H7182" s="21" t="str">
        <f>VLOOKUP(B7182,属性中转表!A:F,6,FALSE)</f>
        <v>"hp":351000,"atk":9750</v>
      </c>
      <c r="I7182" s="20" t="str">
        <f>IF(VLOOKUP(B7182,属性中转表!A:G,7,FALSE)=0,"",VLOOKUP(VLOOKUP(B7182,属性中转表!A:G,7,FALSE),属性中转表!$K$2:$P$21,6,0))&amp;IF(VLOOKUP(B7182,属性中转表!A:G,7,FALSE)&gt;=50,VLOOKUP(A7182,英雄数据表!A:K,9,0),IF(VLOOKUP(B7182,属性中转表!A:G,7,FALSE)&gt;=25,VLOOKUP(A7182,英雄数据表!A:K,5,0),""))</f>
        <v>"atk":600,"hp":10000,"undpspro":200,"pvpdpspro":100,"pvpundpspro":100,"speed":10</v>
      </c>
      <c r="J7182" s="20" t="str">
        <f>IF(I7182="","",属性中转表!$I$1&amp;(IF(VLOOKUP(B7182,属性中转表!A:G,7,FALSE)=0,0,VLOOKUP(VLOOKUP(B7182,属性中转表!A:G,7,FALSE),属性中转表!$K$2:$P$21,4,0)))+IFERROR(VLOOKUP(A7182,英雄数据表!A:K,IF(武魂!B7182&gt;=50,10,IF(武魂!B7182&gt;=25,6)),0),0))</f>
        <v>,"dpspro":150</v>
      </c>
      <c r="K7182" s="32" t="str">
        <f t="shared" si="473"/>
        <v>"atk":600,"hp":10000,"undpspro":200,"pvpdpspro":100,"pvpundpspro":100,"speed":10,"dpspro":150</v>
      </c>
      <c r="L7182" s="20" t="str">
        <f>IF(B7182&gt;=50,VLOOKUP(A7182,英雄数据表!A:L,11,FALSE),IF(B7182&gt;=25,VLOOKUP(A7182,英雄数据表!A:L,7,0),""))</f>
        <v>"5301602004"</v>
      </c>
      <c r="M7182" s="20" t="str">
        <f>IFERROR(VLOOKUP(B7182,属性中转表!$K$2:$O$21,5,FALSE),"")</f>
        <v/>
      </c>
      <c r="N7182" s="20" t="str">
        <f>IF(B7182=25,VLOOKUP(A7182,英雄数据表!A:L,8,FALSE),IF(B7182=50,VLOOKUP(A7182,英雄数据表!A:L,12,0),""))</f>
        <v/>
      </c>
    </row>
    <row r="7183" spans="1:14" x14ac:dyDescent="0.3">
      <c r="A7183" s="20">
        <v>53016</v>
      </c>
      <c r="B7183" s="21">
        <f t="shared" si="474"/>
        <v>82</v>
      </c>
      <c r="C7183" s="21">
        <v>5</v>
      </c>
      <c r="D7183" s="21">
        <f>VLOOKUP(A7183,英雄数据表!A:D,4,0)</f>
        <v>5</v>
      </c>
      <c r="E7183" s="20" t="str">
        <f>VLOOKUP(A7183,英雄数据表!A:C,3,0)</f>
        <v>源质黑暗</v>
      </c>
      <c r="F7183" s="20">
        <f t="shared" si="475"/>
        <v>53016</v>
      </c>
      <c r="G7183" s="20">
        <f t="shared" si="476"/>
        <v>53016</v>
      </c>
      <c r="H7183" s="21" t="str">
        <f>VLOOKUP(B7183,属性中转表!A:F,6,FALSE)</f>
        <v>"hp":356400,"atk":9900</v>
      </c>
      <c r="I7183" s="20" t="str">
        <f>IF(VLOOKUP(B7183,属性中转表!A:G,7,FALSE)=0,"",VLOOKUP(VLOOKUP(B7183,属性中转表!A:G,7,FALSE),属性中转表!$K$2:$P$21,6,0))&amp;IF(VLOOKUP(B7183,属性中转表!A:G,7,FALSE)&gt;=50,VLOOKUP(A7183,英雄数据表!A:K,9,0),IF(VLOOKUP(B7183,属性中转表!A:G,7,FALSE)&gt;=25,VLOOKUP(A7183,英雄数据表!A:K,5,0),""))</f>
        <v>"atk":600,"hp":10000,"undpspro":200,"pvpdpspro":100,"pvpundpspro":100,"speed":10</v>
      </c>
      <c r="J7183" s="20" t="str">
        <f>IF(I7183="","",属性中转表!$I$1&amp;(IF(VLOOKUP(B7183,属性中转表!A:G,7,FALSE)=0,0,VLOOKUP(VLOOKUP(B7183,属性中转表!A:G,7,FALSE),属性中转表!$K$2:$P$21,4,0)))+IFERROR(VLOOKUP(A7183,英雄数据表!A:K,IF(武魂!B7183&gt;=50,10,IF(武魂!B7183&gt;=25,6)),0),0))</f>
        <v>,"dpspro":150</v>
      </c>
      <c r="K7183" s="32" t="str">
        <f t="shared" si="473"/>
        <v>"atk":600,"hp":10000,"undpspro":200,"pvpdpspro":100,"pvpundpspro":100,"speed":10,"dpspro":150</v>
      </c>
      <c r="L7183" s="20" t="str">
        <f>IF(B7183&gt;=50,VLOOKUP(A7183,英雄数据表!A:L,11,FALSE),IF(B7183&gt;=25,VLOOKUP(A7183,英雄数据表!A:L,7,0),""))</f>
        <v>"5301602004"</v>
      </c>
      <c r="M7183" s="20" t="str">
        <f>IFERROR(VLOOKUP(B7183,属性中转表!$K$2:$O$21,5,FALSE),"")</f>
        <v/>
      </c>
      <c r="N7183" s="20" t="str">
        <f>IF(B7183=25,VLOOKUP(A7183,英雄数据表!A:L,8,FALSE),IF(B7183=50,VLOOKUP(A7183,英雄数据表!A:L,12,0),""))</f>
        <v/>
      </c>
    </row>
    <row r="7184" spans="1:14" x14ac:dyDescent="0.3">
      <c r="A7184" s="20">
        <v>53016</v>
      </c>
      <c r="B7184" s="21">
        <f t="shared" si="474"/>
        <v>83</v>
      </c>
      <c r="C7184" s="21">
        <v>5</v>
      </c>
      <c r="D7184" s="21">
        <f>VLOOKUP(A7184,英雄数据表!A:D,4,0)</f>
        <v>5</v>
      </c>
      <c r="E7184" s="20" t="str">
        <f>VLOOKUP(A7184,英雄数据表!A:C,3,0)</f>
        <v>源质黑暗</v>
      </c>
      <c r="F7184" s="20">
        <f t="shared" si="475"/>
        <v>53016</v>
      </c>
      <c r="G7184" s="20">
        <f t="shared" si="476"/>
        <v>53016</v>
      </c>
      <c r="H7184" s="21" t="str">
        <f>VLOOKUP(B7184,属性中转表!A:F,6,FALSE)</f>
        <v>"hp":361800,"atk":10050</v>
      </c>
      <c r="I7184" s="20" t="str">
        <f>IF(VLOOKUP(B7184,属性中转表!A:G,7,FALSE)=0,"",VLOOKUP(VLOOKUP(B7184,属性中转表!A:G,7,FALSE),属性中转表!$K$2:$P$21,6,0))&amp;IF(VLOOKUP(B7184,属性中转表!A:G,7,FALSE)&gt;=50,VLOOKUP(A7184,英雄数据表!A:K,9,0),IF(VLOOKUP(B7184,属性中转表!A:G,7,FALSE)&gt;=25,VLOOKUP(A7184,英雄数据表!A:K,5,0),""))</f>
        <v>"atk":600,"hp":10000,"undpspro":200,"pvpdpspro":100,"pvpundpspro":100,"speed":10</v>
      </c>
      <c r="J7184" s="20" t="str">
        <f>IF(I7184="","",属性中转表!$I$1&amp;(IF(VLOOKUP(B7184,属性中转表!A:G,7,FALSE)=0,0,VLOOKUP(VLOOKUP(B7184,属性中转表!A:G,7,FALSE),属性中转表!$K$2:$P$21,4,0)))+IFERROR(VLOOKUP(A7184,英雄数据表!A:K,IF(武魂!B7184&gt;=50,10,IF(武魂!B7184&gt;=25,6)),0),0))</f>
        <v>,"dpspro":150</v>
      </c>
      <c r="K7184" s="32" t="str">
        <f t="shared" si="473"/>
        <v>"atk":600,"hp":10000,"undpspro":200,"pvpdpspro":100,"pvpundpspro":100,"speed":10,"dpspro":150</v>
      </c>
      <c r="L7184" s="20" t="str">
        <f>IF(B7184&gt;=50,VLOOKUP(A7184,英雄数据表!A:L,11,FALSE),IF(B7184&gt;=25,VLOOKUP(A7184,英雄数据表!A:L,7,0),""))</f>
        <v>"5301602004"</v>
      </c>
      <c r="M7184" s="20" t="str">
        <f>IFERROR(VLOOKUP(B7184,属性中转表!$K$2:$O$21,5,FALSE),"")</f>
        <v/>
      </c>
      <c r="N7184" s="20" t="str">
        <f>IF(B7184=25,VLOOKUP(A7184,英雄数据表!A:L,8,FALSE),IF(B7184=50,VLOOKUP(A7184,英雄数据表!A:L,12,0),""))</f>
        <v/>
      </c>
    </row>
    <row r="7185" spans="1:14" x14ac:dyDescent="0.3">
      <c r="A7185" s="20">
        <v>53016</v>
      </c>
      <c r="B7185" s="21">
        <f t="shared" si="474"/>
        <v>84</v>
      </c>
      <c r="C7185" s="21">
        <v>5</v>
      </c>
      <c r="D7185" s="21">
        <f>VLOOKUP(A7185,英雄数据表!A:D,4,0)</f>
        <v>5</v>
      </c>
      <c r="E7185" s="20" t="str">
        <f>VLOOKUP(A7185,英雄数据表!A:C,3,0)</f>
        <v>源质黑暗</v>
      </c>
      <c r="F7185" s="20">
        <f t="shared" si="475"/>
        <v>53016</v>
      </c>
      <c r="G7185" s="20">
        <f t="shared" si="476"/>
        <v>53016</v>
      </c>
      <c r="H7185" s="21" t="str">
        <f>VLOOKUP(B7185,属性中转表!A:F,6,FALSE)</f>
        <v>"hp":367200,"atk":10200</v>
      </c>
      <c r="I7185" s="20" t="str">
        <f>IF(VLOOKUP(B7185,属性中转表!A:G,7,FALSE)=0,"",VLOOKUP(VLOOKUP(B7185,属性中转表!A:G,7,FALSE),属性中转表!$K$2:$P$21,6,0))&amp;IF(VLOOKUP(B7185,属性中转表!A:G,7,FALSE)&gt;=50,VLOOKUP(A7185,英雄数据表!A:K,9,0),IF(VLOOKUP(B7185,属性中转表!A:G,7,FALSE)&gt;=25,VLOOKUP(A7185,英雄数据表!A:K,5,0),""))</f>
        <v>"atk":600,"hp":10000,"undpspro":200,"pvpdpspro":100,"pvpundpspro":100,"speed":10</v>
      </c>
      <c r="J7185" s="20" t="str">
        <f>IF(I7185="","",属性中转表!$I$1&amp;(IF(VLOOKUP(B7185,属性中转表!A:G,7,FALSE)=0,0,VLOOKUP(VLOOKUP(B7185,属性中转表!A:G,7,FALSE),属性中转表!$K$2:$P$21,4,0)))+IFERROR(VLOOKUP(A7185,英雄数据表!A:K,IF(武魂!B7185&gt;=50,10,IF(武魂!B7185&gt;=25,6)),0),0))</f>
        <v>,"dpspro":150</v>
      </c>
      <c r="K7185" s="32" t="str">
        <f t="shared" si="473"/>
        <v>"atk":600,"hp":10000,"undpspro":200,"pvpdpspro":100,"pvpundpspro":100,"speed":10,"dpspro":150</v>
      </c>
      <c r="L7185" s="20" t="str">
        <f>IF(B7185&gt;=50,VLOOKUP(A7185,英雄数据表!A:L,11,FALSE),IF(B7185&gt;=25,VLOOKUP(A7185,英雄数据表!A:L,7,0),""))</f>
        <v>"5301602004"</v>
      </c>
      <c r="M7185" s="20" t="str">
        <f>IFERROR(VLOOKUP(B7185,属性中转表!$K$2:$O$21,5,FALSE),"")</f>
        <v/>
      </c>
      <c r="N7185" s="20" t="str">
        <f>IF(B7185=25,VLOOKUP(A7185,英雄数据表!A:L,8,FALSE),IF(B7185=50,VLOOKUP(A7185,英雄数据表!A:L,12,0),""))</f>
        <v/>
      </c>
    </row>
    <row r="7186" spans="1:14" x14ac:dyDescent="0.3">
      <c r="A7186" s="20">
        <v>53016</v>
      </c>
      <c r="B7186" s="21">
        <f t="shared" si="474"/>
        <v>85</v>
      </c>
      <c r="C7186" s="21">
        <v>5</v>
      </c>
      <c r="D7186" s="21">
        <f>VLOOKUP(A7186,英雄数据表!A:D,4,0)</f>
        <v>5</v>
      </c>
      <c r="E7186" s="20" t="str">
        <f>VLOOKUP(A7186,英雄数据表!A:C,3,0)</f>
        <v>源质黑暗</v>
      </c>
      <c r="F7186" s="20">
        <f t="shared" si="475"/>
        <v>53016</v>
      </c>
      <c r="G7186" s="20">
        <f t="shared" si="476"/>
        <v>53016</v>
      </c>
      <c r="H7186" s="21" t="str">
        <f>VLOOKUP(B7186,属性中转表!A:F,6,FALSE)</f>
        <v>"hp":372600,"atk":10350</v>
      </c>
      <c r="I7186" s="20" t="str">
        <f>IF(VLOOKUP(B7186,属性中转表!A:G,7,FALSE)=0,"",VLOOKUP(VLOOKUP(B7186,属性中转表!A:G,7,FALSE),属性中转表!$K$2:$P$21,6,0))&amp;IF(VLOOKUP(B7186,属性中转表!A:G,7,FALSE)&gt;=50,VLOOKUP(A7186,英雄数据表!A:K,9,0),IF(VLOOKUP(B7186,属性中转表!A:G,7,FALSE)&gt;=25,VLOOKUP(A7186,英雄数据表!A:K,5,0),""))</f>
        <v>"atk":600,"hp":10000,"undpspro":200,"pvpdpspro":100,"pvpundpspro":100,"speed":10</v>
      </c>
      <c r="J7186" s="20" t="str">
        <f>IF(I7186="","",属性中转表!$I$1&amp;(IF(VLOOKUP(B7186,属性中转表!A:G,7,FALSE)=0,0,VLOOKUP(VLOOKUP(B7186,属性中转表!A:G,7,FALSE),属性中转表!$K$2:$P$21,4,0)))+IFERROR(VLOOKUP(A7186,英雄数据表!A:K,IF(武魂!B7186&gt;=50,10,IF(武魂!B7186&gt;=25,6)),0),0))</f>
        <v>,"dpspro":200</v>
      </c>
      <c r="K7186" s="32" t="str">
        <f t="shared" si="473"/>
        <v>"atk":600,"hp":10000,"undpspro":200,"pvpdpspro":100,"pvpundpspro":100,"speed":10,"dpspro":200</v>
      </c>
      <c r="L7186" s="20" t="str">
        <f>IF(B7186&gt;=50,VLOOKUP(A7186,英雄数据表!A:L,11,FALSE),IF(B7186&gt;=25,VLOOKUP(A7186,英雄数据表!A:L,7,0),""))</f>
        <v>"5301602004"</v>
      </c>
      <c r="M7186" s="20" t="str">
        <f>IFERROR(VLOOKUP(B7186,属性中转表!$K$2:$O$21,5,FALSE),"")</f>
        <v>"dpspro":50</v>
      </c>
      <c r="N7186" s="20" t="str">
        <f>IF(B7186=25,VLOOKUP(A7186,英雄数据表!A:L,8,FALSE),IF(B7186=50,VLOOKUP(A7186,英雄数据表!A:L,12,0),""))</f>
        <v/>
      </c>
    </row>
    <row r="7187" spans="1:14" x14ac:dyDescent="0.3">
      <c r="A7187" s="20">
        <v>53016</v>
      </c>
      <c r="B7187" s="21">
        <f t="shared" si="474"/>
        <v>86</v>
      </c>
      <c r="C7187" s="21">
        <v>5</v>
      </c>
      <c r="D7187" s="21">
        <f>VLOOKUP(A7187,英雄数据表!A:D,4,0)</f>
        <v>5</v>
      </c>
      <c r="E7187" s="20" t="str">
        <f>VLOOKUP(A7187,英雄数据表!A:C,3,0)</f>
        <v>源质黑暗</v>
      </c>
      <c r="F7187" s="20">
        <f t="shared" si="475"/>
        <v>53016</v>
      </c>
      <c r="G7187" s="20">
        <f t="shared" si="476"/>
        <v>53016</v>
      </c>
      <c r="H7187" s="21" t="str">
        <f>VLOOKUP(B7187,属性中转表!A:F,6,FALSE)</f>
        <v>"hp":378000,"atk":10500</v>
      </c>
      <c r="I7187" s="20" t="str">
        <f>IF(VLOOKUP(B7187,属性中转表!A:G,7,FALSE)=0,"",VLOOKUP(VLOOKUP(B7187,属性中转表!A:G,7,FALSE),属性中转表!$K$2:$P$21,6,0))&amp;IF(VLOOKUP(B7187,属性中转表!A:G,7,FALSE)&gt;=50,VLOOKUP(A7187,英雄数据表!A:K,9,0),IF(VLOOKUP(B7187,属性中转表!A:G,7,FALSE)&gt;=25,VLOOKUP(A7187,英雄数据表!A:K,5,0),""))</f>
        <v>"atk":600,"hp":10000,"undpspro":200,"pvpdpspro":100,"pvpundpspro":100,"speed":10</v>
      </c>
      <c r="J7187" s="20" t="str">
        <f>IF(I7187="","",属性中转表!$I$1&amp;(IF(VLOOKUP(B7187,属性中转表!A:G,7,FALSE)=0,0,VLOOKUP(VLOOKUP(B7187,属性中转表!A:G,7,FALSE),属性中转表!$K$2:$P$21,4,0)))+IFERROR(VLOOKUP(A7187,英雄数据表!A:K,IF(武魂!B7187&gt;=50,10,IF(武魂!B7187&gt;=25,6)),0),0))</f>
        <v>,"dpspro":200</v>
      </c>
      <c r="K7187" s="32" t="str">
        <f t="shared" si="473"/>
        <v>"atk":600,"hp":10000,"undpspro":200,"pvpdpspro":100,"pvpundpspro":100,"speed":10,"dpspro":200</v>
      </c>
      <c r="L7187" s="20" t="str">
        <f>IF(B7187&gt;=50,VLOOKUP(A7187,英雄数据表!A:L,11,FALSE),IF(B7187&gt;=25,VLOOKUP(A7187,英雄数据表!A:L,7,0),""))</f>
        <v>"5301602004"</v>
      </c>
      <c r="M7187" s="20" t="str">
        <f>IFERROR(VLOOKUP(B7187,属性中转表!$K$2:$O$21,5,FALSE),"")</f>
        <v/>
      </c>
      <c r="N7187" s="20" t="str">
        <f>IF(B7187=25,VLOOKUP(A7187,英雄数据表!A:L,8,FALSE),IF(B7187=50,VLOOKUP(A7187,英雄数据表!A:L,12,0),""))</f>
        <v/>
      </c>
    </row>
    <row r="7188" spans="1:14" x14ac:dyDescent="0.3">
      <c r="A7188" s="20">
        <v>53016</v>
      </c>
      <c r="B7188" s="21">
        <f t="shared" si="474"/>
        <v>87</v>
      </c>
      <c r="C7188" s="21">
        <v>5</v>
      </c>
      <c r="D7188" s="21">
        <f>VLOOKUP(A7188,英雄数据表!A:D,4,0)</f>
        <v>5</v>
      </c>
      <c r="E7188" s="20" t="str">
        <f>VLOOKUP(A7188,英雄数据表!A:C,3,0)</f>
        <v>源质黑暗</v>
      </c>
      <c r="F7188" s="20">
        <f t="shared" si="475"/>
        <v>53016</v>
      </c>
      <c r="G7188" s="20">
        <f t="shared" si="476"/>
        <v>53016</v>
      </c>
      <c r="H7188" s="21" t="str">
        <f>VLOOKUP(B7188,属性中转表!A:F,6,FALSE)</f>
        <v>"hp":383400,"atk":10650</v>
      </c>
      <c r="I7188" s="20" t="str">
        <f>IF(VLOOKUP(B7188,属性中转表!A:G,7,FALSE)=0,"",VLOOKUP(VLOOKUP(B7188,属性中转表!A:G,7,FALSE),属性中转表!$K$2:$P$21,6,0))&amp;IF(VLOOKUP(B7188,属性中转表!A:G,7,FALSE)&gt;=50,VLOOKUP(A7188,英雄数据表!A:K,9,0),IF(VLOOKUP(B7188,属性中转表!A:G,7,FALSE)&gt;=25,VLOOKUP(A7188,英雄数据表!A:K,5,0),""))</f>
        <v>"atk":600,"hp":10000,"undpspro":200,"pvpdpspro":100,"pvpundpspro":100,"speed":10</v>
      </c>
      <c r="J7188" s="20" t="str">
        <f>IF(I7188="","",属性中转表!$I$1&amp;(IF(VLOOKUP(B7188,属性中转表!A:G,7,FALSE)=0,0,VLOOKUP(VLOOKUP(B7188,属性中转表!A:G,7,FALSE),属性中转表!$K$2:$P$21,4,0)))+IFERROR(VLOOKUP(A7188,英雄数据表!A:K,IF(武魂!B7188&gt;=50,10,IF(武魂!B7188&gt;=25,6)),0),0))</f>
        <v>,"dpspro":200</v>
      </c>
      <c r="K7188" s="32" t="str">
        <f t="shared" si="473"/>
        <v>"atk":600,"hp":10000,"undpspro":200,"pvpdpspro":100,"pvpundpspro":100,"speed":10,"dpspro":200</v>
      </c>
      <c r="L7188" s="20" t="str">
        <f>IF(B7188&gt;=50,VLOOKUP(A7188,英雄数据表!A:L,11,FALSE),IF(B7188&gt;=25,VLOOKUP(A7188,英雄数据表!A:L,7,0),""))</f>
        <v>"5301602004"</v>
      </c>
      <c r="M7188" s="20" t="str">
        <f>IFERROR(VLOOKUP(B7188,属性中转表!$K$2:$O$21,5,FALSE),"")</f>
        <v/>
      </c>
      <c r="N7188" s="20" t="str">
        <f>IF(B7188=25,VLOOKUP(A7188,英雄数据表!A:L,8,FALSE),IF(B7188=50,VLOOKUP(A7188,英雄数据表!A:L,12,0),""))</f>
        <v/>
      </c>
    </row>
    <row r="7189" spans="1:14" x14ac:dyDescent="0.3">
      <c r="A7189" s="20">
        <v>53016</v>
      </c>
      <c r="B7189" s="21">
        <f t="shared" si="474"/>
        <v>88</v>
      </c>
      <c r="C7189" s="21">
        <v>5</v>
      </c>
      <c r="D7189" s="21">
        <f>VLOOKUP(A7189,英雄数据表!A:D,4,0)</f>
        <v>5</v>
      </c>
      <c r="E7189" s="20" t="str">
        <f>VLOOKUP(A7189,英雄数据表!A:C,3,0)</f>
        <v>源质黑暗</v>
      </c>
      <c r="F7189" s="20">
        <f t="shared" si="475"/>
        <v>53016</v>
      </c>
      <c r="G7189" s="20">
        <f t="shared" si="476"/>
        <v>53016</v>
      </c>
      <c r="H7189" s="21" t="str">
        <f>VLOOKUP(B7189,属性中转表!A:F,6,FALSE)</f>
        <v>"hp":388800,"atk":10800</v>
      </c>
      <c r="I7189" s="20" t="str">
        <f>IF(VLOOKUP(B7189,属性中转表!A:G,7,FALSE)=0,"",VLOOKUP(VLOOKUP(B7189,属性中转表!A:G,7,FALSE),属性中转表!$K$2:$P$21,6,0))&amp;IF(VLOOKUP(B7189,属性中转表!A:G,7,FALSE)&gt;=50,VLOOKUP(A7189,英雄数据表!A:K,9,0),IF(VLOOKUP(B7189,属性中转表!A:G,7,FALSE)&gt;=25,VLOOKUP(A7189,英雄数据表!A:K,5,0),""))</f>
        <v>"atk":600,"hp":10000,"undpspro":200,"pvpdpspro":100,"pvpundpspro":100,"speed":10</v>
      </c>
      <c r="J7189" s="20" t="str">
        <f>IF(I7189="","",属性中转表!$I$1&amp;(IF(VLOOKUP(B7189,属性中转表!A:G,7,FALSE)=0,0,VLOOKUP(VLOOKUP(B7189,属性中转表!A:G,7,FALSE),属性中转表!$K$2:$P$21,4,0)))+IFERROR(VLOOKUP(A7189,英雄数据表!A:K,IF(武魂!B7189&gt;=50,10,IF(武魂!B7189&gt;=25,6)),0),0))</f>
        <v>,"dpspro":200</v>
      </c>
      <c r="K7189" s="32" t="str">
        <f t="shared" si="473"/>
        <v>"atk":600,"hp":10000,"undpspro":200,"pvpdpspro":100,"pvpundpspro":100,"speed":10,"dpspro":200</v>
      </c>
      <c r="L7189" s="20" t="str">
        <f>IF(B7189&gt;=50,VLOOKUP(A7189,英雄数据表!A:L,11,FALSE),IF(B7189&gt;=25,VLOOKUP(A7189,英雄数据表!A:L,7,0),""))</f>
        <v>"5301602004"</v>
      </c>
      <c r="M7189" s="20" t="str">
        <f>IFERROR(VLOOKUP(B7189,属性中转表!$K$2:$O$21,5,FALSE),"")</f>
        <v/>
      </c>
      <c r="N7189" s="20" t="str">
        <f>IF(B7189=25,VLOOKUP(A7189,英雄数据表!A:L,8,FALSE),IF(B7189=50,VLOOKUP(A7189,英雄数据表!A:L,12,0),""))</f>
        <v/>
      </c>
    </row>
    <row r="7190" spans="1:14" x14ac:dyDescent="0.3">
      <c r="A7190" s="20">
        <v>53016</v>
      </c>
      <c r="B7190" s="21">
        <f t="shared" si="474"/>
        <v>89</v>
      </c>
      <c r="C7190" s="21">
        <v>5</v>
      </c>
      <c r="D7190" s="21">
        <f>VLOOKUP(A7190,英雄数据表!A:D,4,0)</f>
        <v>5</v>
      </c>
      <c r="E7190" s="20" t="str">
        <f>VLOOKUP(A7190,英雄数据表!A:C,3,0)</f>
        <v>源质黑暗</v>
      </c>
      <c r="F7190" s="20">
        <f t="shared" si="475"/>
        <v>53016</v>
      </c>
      <c r="G7190" s="20">
        <f t="shared" si="476"/>
        <v>53016</v>
      </c>
      <c r="H7190" s="21" t="str">
        <f>VLOOKUP(B7190,属性中转表!A:F,6,FALSE)</f>
        <v>"hp":394200,"atk":10950</v>
      </c>
      <c r="I7190" s="20" t="str">
        <f>IF(VLOOKUP(B7190,属性中转表!A:G,7,FALSE)=0,"",VLOOKUP(VLOOKUP(B7190,属性中转表!A:G,7,FALSE),属性中转表!$K$2:$P$21,6,0))&amp;IF(VLOOKUP(B7190,属性中转表!A:G,7,FALSE)&gt;=50,VLOOKUP(A7190,英雄数据表!A:K,9,0),IF(VLOOKUP(B7190,属性中转表!A:G,7,FALSE)&gt;=25,VLOOKUP(A7190,英雄数据表!A:K,5,0),""))</f>
        <v>"atk":600,"hp":10000,"undpspro":200,"pvpdpspro":100,"pvpundpspro":100,"speed":10</v>
      </c>
      <c r="J7190" s="20" t="str">
        <f>IF(I7190="","",属性中转表!$I$1&amp;(IF(VLOOKUP(B7190,属性中转表!A:G,7,FALSE)=0,0,VLOOKUP(VLOOKUP(B7190,属性中转表!A:G,7,FALSE),属性中转表!$K$2:$P$21,4,0)))+IFERROR(VLOOKUP(A7190,英雄数据表!A:K,IF(武魂!B7190&gt;=50,10,IF(武魂!B7190&gt;=25,6)),0),0))</f>
        <v>,"dpspro":200</v>
      </c>
      <c r="K7190" s="32" t="str">
        <f t="shared" si="473"/>
        <v>"atk":600,"hp":10000,"undpspro":200,"pvpdpspro":100,"pvpundpspro":100,"speed":10,"dpspro":200</v>
      </c>
      <c r="L7190" s="20" t="str">
        <f>IF(B7190&gt;=50,VLOOKUP(A7190,英雄数据表!A:L,11,FALSE),IF(B7190&gt;=25,VLOOKUP(A7190,英雄数据表!A:L,7,0),""))</f>
        <v>"5301602004"</v>
      </c>
      <c r="M7190" s="20" t="str">
        <f>IFERROR(VLOOKUP(B7190,属性中转表!$K$2:$O$21,5,FALSE),"")</f>
        <v/>
      </c>
      <c r="N7190" s="20" t="str">
        <f>IF(B7190=25,VLOOKUP(A7190,英雄数据表!A:L,8,FALSE),IF(B7190=50,VLOOKUP(A7190,英雄数据表!A:L,12,0),""))</f>
        <v/>
      </c>
    </row>
    <row r="7191" spans="1:14" x14ac:dyDescent="0.3">
      <c r="A7191" s="20">
        <v>53016</v>
      </c>
      <c r="B7191" s="21">
        <f t="shared" si="474"/>
        <v>90</v>
      </c>
      <c r="C7191" s="21">
        <v>5</v>
      </c>
      <c r="D7191" s="21">
        <f>VLOOKUP(A7191,英雄数据表!A:D,4,0)</f>
        <v>5</v>
      </c>
      <c r="E7191" s="20" t="str">
        <f>VLOOKUP(A7191,英雄数据表!A:C,3,0)</f>
        <v>源质黑暗</v>
      </c>
      <c r="F7191" s="20">
        <f t="shared" si="475"/>
        <v>53016</v>
      </c>
      <c r="G7191" s="20">
        <f t="shared" si="476"/>
        <v>53016</v>
      </c>
      <c r="H7191" s="21" t="str">
        <f>VLOOKUP(B7191,属性中转表!A:F,6,FALSE)</f>
        <v>"hp":399600,"atk":11100</v>
      </c>
      <c r="I7191" s="20" t="str">
        <f>IF(VLOOKUP(B7191,属性中转表!A:G,7,FALSE)=0,"",VLOOKUP(VLOOKUP(B7191,属性中转表!A:G,7,FALSE),属性中转表!$K$2:$P$21,6,0))&amp;IF(VLOOKUP(B7191,属性中转表!A:G,7,FALSE)&gt;=50,VLOOKUP(A7191,英雄数据表!A:K,9,0),IF(VLOOKUP(B7191,属性中转表!A:G,7,FALSE)&gt;=25,VLOOKUP(A7191,英雄数据表!A:K,5,0),""))</f>
        <v>"atk":600,"hp":10000,"undpspro":200,"pvpdpspro":150,"pvpundpspro":100,"speed":10</v>
      </c>
      <c r="J7191" s="20" t="str">
        <f>IF(I7191="","",属性中转表!$I$1&amp;(IF(VLOOKUP(B7191,属性中转表!A:G,7,FALSE)=0,0,VLOOKUP(VLOOKUP(B7191,属性中转表!A:G,7,FALSE),属性中转表!$K$2:$P$21,4,0)))+IFERROR(VLOOKUP(A7191,英雄数据表!A:K,IF(武魂!B7191&gt;=50,10,IF(武魂!B7191&gt;=25,6)),0),0))</f>
        <v>,"dpspro":200</v>
      </c>
      <c r="K7191" s="32" t="str">
        <f t="shared" ref="K7191:K7354" si="477">I7191&amp;J7191</f>
        <v>"atk":600,"hp":10000,"undpspro":200,"pvpdpspro":150,"pvpundpspro":100,"speed":10,"dpspro":200</v>
      </c>
      <c r="L7191" s="20" t="str">
        <f>IF(B7191&gt;=50,VLOOKUP(A7191,英雄数据表!A:L,11,FALSE),IF(B7191&gt;=25,VLOOKUP(A7191,英雄数据表!A:L,7,0),""))</f>
        <v>"5301602004"</v>
      </c>
      <c r="M7191" s="20" t="str">
        <f>IFERROR(VLOOKUP(B7191,属性中转表!$K$2:$O$21,5,FALSE),"")</f>
        <v>"pvpdpspro":50</v>
      </c>
      <c r="N7191" s="20" t="str">
        <f>IF(B7191=25,VLOOKUP(A7191,英雄数据表!A:L,8,FALSE),IF(B7191=50,VLOOKUP(A7191,英雄数据表!A:L,12,0),""))</f>
        <v/>
      </c>
    </row>
    <row r="7192" spans="1:14" x14ac:dyDescent="0.3">
      <c r="A7192" s="20">
        <v>53016</v>
      </c>
      <c r="B7192" s="21">
        <f t="shared" si="474"/>
        <v>91</v>
      </c>
      <c r="C7192" s="21">
        <v>5</v>
      </c>
      <c r="D7192" s="21">
        <f>VLOOKUP(A7192,英雄数据表!A:D,4,0)</f>
        <v>5</v>
      </c>
      <c r="E7192" s="20" t="str">
        <f>VLOOKUP(A7192,英雄数据表!A:C,3,0)</f>
        <v>源质黑暗</v>
      </c>
      <c r="F7192" s="20">
        <f t="shared" si="475"/>
        <v>53016</v>
      </c>
      <c r="G7192" s="20">
        <f t="shared" si="476"/>
        <v>53016</v>
      </c>
      <c r="H7192" s="21" t="str">
        <f>VLOOKUP(B7192,属性中转表!A:F,6,FALSE)</f>
        <v>"hp":405000,"atk":11250</v>
      </c>
      <c r="I7192" s="20" t="str">
        <f>IF(VLOOKUP(B7192,属性中转表!A:G,7,FALSE)=0,"",VLOOKUP(VLOOKUP(B7192,属性中转表!A:G,7,FALSE),属性中转表!$K$2:$P$21,6,0))&amp;IF(VLOOKUP(B7192,属性中转表!A:G,7,FALSE)&gt;=50,VLOOKUP(A7192,英雄数据表!A:K,9,0),IF(VLOOKUP(B7192,属性中转表!A:G,7,FALSE)&gt;=25,VLOOKUP(A7192,英雄数据表!A:K,5,0),""))</f>
        <v>"atk":600,"hp":10000,"undpspro":200,"pvpdpspro":150,"pvpundpspro":100,"speed":10</v>
      </c>
      <c r="J7192" s="20" t="str">
        <f>IF(I7192="","",属性中转表!$I$1&amp;(IF(VLOOKUP(B7192,属性中转表!A:G,7,FALSE)=0,0,VLOOKUP(VLOOKUP(B7192,属性中转表!A:G,7,FALSE),属性中转表!$K$2:$P$21,4,0)))+IFERROR(VLOOKUP(A7192,英雄数据表!A:K,IF(武魂!B7192&gt;=50,10,IF(武魂!B7192&gt;=25,6)),0),0))</f>
        <v>,"dpspro":200</v>
      </c>
      <c r="K7192" s="32" t="str">
        <f t="shared" si="477"/>
        <v>"atk":600,"hp":10000,"undpspro":200,"pvpdpspro":150,"pvpundpspro":100,"speed":10,"dpspro":200</v>
      </c>
      <c r="L7192" s="20" t="str">
        <f>IF(B7192&gt;=50,VLOOKUP(A7192,英雄数据表!A:L,11,FALSE),IF(B7192&gt;=25,VLOOKUP(A7192,英雄数据表!A:L,7,0),""))</f>
        <v>"5301602004"</v>
      </c>
      <c r="M7192" s="20" t="str">
        <f>IFERROR(VLOOKUP(B7192,属性中转表!$K$2:$O$21,5,FALSE),"")</f>
        <v/>
      </c>
      <c r="N7192" s="20" t="str">
        <f>IF(B7192=25,VLOOKUP(A7192,英雄数据表!A:L,8,FALSE),IF(B7192=50,VLOOKUP(A7192,英雄数据表!A:L,12,0),""))</f>
        <v/>
      </c>
    </row>
    <row r="7193" spans="1:14" x14ac:dyDescent="0.3">
      <c r="A7193" s="20">
        <v>53016</v>
      </c>
      <c r="B7193" s="21">
        <f t="shared" si="474"/>
        <v>92</v>
      </c>
      <c r="C7193" s="21">
        <v>5</v>
      </c>
      <c r="D7193" s="21">
        <f>VLOOKUP(A7193,英雄数据表!A:D,4,0)</f>
        <v>5</v>
      </c>
      <c r="E7193" s="20" t="str">
        <f>VLOOKUP(A7193,英雄数据表!A:C,3,0)</f>
        <v>源质黑暗</v>
      </c>
      <c r="F7193" s="20">
        <f t="shared" si="475"/>
        <v>53016</v>
      </c>
      <c r="G7193" s="20">
        <f t="shared" si="476"/>
        <v>53016</v>
      </c>
      <c r="H7193" s="21" t="str">
        <f>VLOOKUP(B7193,属性中转表!A:F,6,FALSE)</f>
        <v>"hp":410400,"atk":11400</v>
      </c>
      <c r="I7193" s="20" t="str">
        <f>IF(VLOOKUP(B7193,属性中转表!A:G,7,FALSE)=0,"",VLOOKUP(VLOOKUP(B7193,属性中转表!A:G,7,FALSE),属性中转表!$K$2:$P$21,6,0))&amp;IF(VLOOKUP(B7193,属性中转表!A:G,7,FALSE)&gt;=50,VLOOKUP(A7193,英雄数据表!A:K,9,0),IF(VLOOKUP(B7193,属性中转表!A:G,7,FALSE)&gt;=25,VLOOKUP(A7193,英雄数据表!A:K,5,0),""))</f>
        <v>"atk":600,"hp":10000,"undpspro":200,"pvpdpspro":150,"pvpundpspro":100,"speed":10</v>
      </c>
      <c r="J7193" s="20" t="str">
        <f>IF(I7193="","",属性中转表!$I$1&amp;(IF(VLOOKUP(B7193,属性中转表!A:G,7,FALSE)=0,0,VLOOKUP(VLOOKUP(B7193,属性中转表!A:G,7,FALSE),属性中转表!$K$2:$P$21,4,0)))+IFERROR(VLOOKUP(A7193,英雄数据表!A:K,IF(武魂!B7193&gt;=50,10,IF(武魂!B7193&gt;=25,6)),0),0))</f>
        <v>,"dpspro":200</v>
      </c>
      <c r="K7193" s="32" t="str">
        <f t="shared" si="477"/>
        <v>"atk":600,"hp":10000,"undpspro":200,"pvpdpspro":150,"pvpundpspro":100,"speed":10,"dpspro":200</v>
      </c>
      <c r="L7193" s="20" t="str">
        <f>IF(B7193&gt;=50,VLOOKUP(A7193,英雄数据表!A:L,11,FALSE),IF(B7193&gt;=25,VLOOKUP(A7193,英雄数据表!A:L,7,0),""))</f>
        <v>"5301602004"</v>
      </c>
      <c r="M7193" s="20" t="str">
        <f>IFERROR(VLOOKUP(B7193,属性中转表!$K$2:$O$21,5,FALSE),"")</f>
        <v/>
      </c>
      <c r="N7193" s="20" t="str">
        <f>IF(B7193=25,VLOOKUP(A7193,英雄数据表!A:L,8,FALSE),IF(B7193=50,VLOOKUP(A7193,英雄数据表!A:L,12,0),""))</f>
        <v/>
      </c>
    </row>
    <row r="7194" spans="1:14" x14ac:dyDescent="0.3">
      <c r="A7194" s="20">
        <v>53016</v>
      </c>
      <c r="B7194" s="21">
        <f t="shared" si="474"/>
        <v>93</v>
      </c>
      <c r="C7194" s="21">
        <v>5</v>
      </c>
      <c r="D7194" s="21">
        <f>VLOOKUP(A7194,英雄数据表!A:D,4,0)</f>
        <v>5</v>
      </c>
      <c r="E7194" s="20" t="str">
        <f>VLOOKUP(A7194,英雄数据表!A:C,3,0)</f>
        <v>源质黑暗</v>
      </c>
      <c r="F7194" s="20">
        <f t="shared" si="475"/>
        <v>53016</v>
      </c>
      <c r="G7194" s="20">
        <f t="shared" si="476"/>
        <v>53016</v>
      </c>
      <c r="H7194" s="21" t="str">
        <f>VLOOKUP(B7194,属性中转表!A:F,6,FALSE)</f>
        <v>"hp":415800,"atk":11550</v>
      </c>
      <c r="I7194" s="20" t="str">
        <f>IF(VLOOKUP(B7194,属性中转表!A:G,7,FALSE)=0,"",VLOOKUP(VLOOKUP(B7194,属性中转表!A:G,7,FALSE),属性中转表!$K$2:$P$21,6,0))&amp;IF(VLOOKUP(B7194,属性中转表!A:G,7,FALSE)&gt;=50,VLOOKUP(A7194,英雄数据表!A:K,9,0),IF(VLOOKUP(B7194,属性中转表!A:G,7,FALSE)&gt;=25,VLOOKUP(A7194,英雄数据表!A:K,5,0),""))</f>
        <v>"atk":600,"hp":10000,"undpspro":200,"pvpdpspro":150,"pvpundpspro":100,"speed":10</v>
      </c>
      <c r="J7194" s="20" t="str">
        <f>IF(I7194="","",属性中转表!$I$1&amp;(IF(VLOOKUP(B7194,属性中转表!A:G,7,FALSE)=0,0,VLOOKUP(VLOOKUP(B7194,属性中转表!A:G,7,FALSE),属性中转表!$K$2:$P$21,4,0)))+IFERROR(VLOOKUP(A7194,英雄数据表!A:K,IF(武魂!B7194&gt;=50,10,IF(武魂!B7194&gt;=25,6)),0),0))</f>
        <v>,"dpspro":200</v>
      </c>
      <c r="K7194" s="32" t="str">
        <f t="shared" si="477"/>
        <v>"atk":600,"hp":10000,"undpspro":200,"pvpdpspro":150,"pvpundpspro":100,"speed":10,"dpspro":200</v>
      </c>
      <c r="L7194" s="20" t="str">
        <f>IF(B7194&gt;=50,VLOOKUP(A7194,英雄数据表!A:L,11,FALSE),IF(B7194&gt;=25,VLOOKUP(A7194,英雄数据表!A:L,7,0),""))</f>
        <v>"5301602004"</v>
      </c>
      <c r="M7194" s="20" t="str">
        <f>IFERROR(VLOOKUP(B7194,属性中转表!$K$2:$O$21,5,FALSE),"")</f>
        <v/>
      </c>
      <c r="N7194" s="20" t="str">
        <f>IF(B7194=25,VLOOKUP(A7194,英雄数据表!A:L,8,FALSE),IF(B7194=50,VLOOKUP(A7194,英雄数据表!A:L,12,0),""))</f>
        <v/>
      </c>
    </row>
    <row r="7195" spans="1:14" x14ac:dyDescent="0.3">
      <c r="A7195" s="20">
        <v>53016</v>
      </c>
      <c r="B7195" s="21">
        <f t="shared" si="474"/>
        <v>94</v>
      </c>
      <c r="C7195" s="21">
        <v>5</v>
      </c>
      <c r="D7195" s="21">
        <f>VLOOKUP(A7195,英雄数据表!A:D,4,0)</f>
        <v>5</v>
      </c>
      <c r="E7195" s="20" t="str">
        <f>VLOOKUP(A7195,英雄数据表!A:C,3,0)</f>
        <v>源质黑暗</v>
      </c>
      <c r="F7195" s="20">
        <f t="shared" si="475"/>
        <v>53016</v>
      </c>
      <c r="G7195" s="20">
        <f t="shared" si="476"/>
        <v>53016</v>
      </c>
      <c r="H7195" s="21" t="str">
        <f>VLOOKUP(B7195,属性中转表!A:F,6,FALSE)</f>
        <v>"hp":421200,"atk":11700</v>
      </c>
      <c r="I7195" s="20" t="str">
        <f>IF(VLOOKUP(B7195,属性中转表!A:G,7,FALSE)=0,"",VLOOKUP(VLOOKUP(B7195,属性中转表!A:G,7,FALSE),属性中转表!$K$2:$P$21,6,0))&amp;IF(VLOOKUP(B7195,属性中转表!A:G,7,FALSE)&gt;=50,VLOOKUP(A7195,英雄数据表!A:K,9,0),IF(VLOOKUP(B7195,属性中转表!A:G,7,FALSE)&gt;=25,VLOOKUP(A7195,英雄数据表!A:K,5,0),""))</f>
        <v>"atk":600,"hp":10000,"undpspro":200,"pvpdpspro":150,"pvpundpspro":100,"speed":10</v>
      </c>
      <c r="J7195" s="20" t="str">
        <f>IF(I7195="","",属性中转表!$I$1&amp;(IF(VLOOKUP(B7195,属性中转表!A:G,7,FALSE)=0,0,VLOOKUP(VLOOKUP(B7195,属性中转表!A:G,7,FALSE),属性中转表!$K$2:$P$21,4,0)))+IFERROR(VLOOKUP(A7195,英雄数据表!A:K,IF(武魂!B7195&gt;=50,10,IF(武魂!B7195&gt;=25,6)),0),0))</f>
        <v>,"dpspro":200</v>
      </c>
      <c r="K7195" s="32" t="str">
        <f t="shared" si="477"/>
        <v>"atk":600,"hp":10000,"undpspro":200,"pvpdpspro":150,"pvpundpspro":100,"speed":10,"dpspro":200</v>
      </c>
      <c r="L7195" s="20" t="str">
        <f>IF(B7195&gt;=50,VLOOKUP(A7195,英雄数据表!A:L,11,FALSE),IF(B7195&gt;=25,VLOOKUP(A7195,英雄数据表!A:L,7,0),""))</f>
        <v>"5301602004"</v>
      </c>
      <c r="M7195" s="20" t="str">
        <f>IFERROR(VLOOKUP(B7195,属性中转表!$K$2:$O$21,5,FALSE),"")</f>
        <v/>
      </c>
      <c r="N7195" s="20" t="str">
        <f>IF(B7195=25,VLOOKUP(A7195,英雄数据表!A:L,8,FALSE),IF(B7195=50,VLOOKUP(A7195,英雄数据表!A:L,12,0),""))</f>
        <v/>
      </c>
    </row>
    <row r="7196" spans="1:14" x14ac:dyDescent="0.3">
      <c r="A7196" s="20">
        <v>53016</v>
      </c>
      <c r="B7196" s="21">
        <f t="shared" si="474"/>
        <v>95</v>
      </c>
      <c r="C7196" s="21">
        <v>5</v>
      </c>
      <c r="D7196" s="21">
        <f>VLOOKUP(A7196,英雄数据表!A:D,4,0)</f>
        <v>5</v>
      </c>
      <c r="E7196" s="20" t="str">
        <f>VLOOKUP(A7196,英雄数据表!A:C,3,0)</f>
        <v>源质黑暗</v>
      </c>
      <c r="F7196" s="20">
        <f t="shared" si="475"/>
        <v>53016</v>
      </c>
      <c r="G7196" s="20">
        <f t="shared" si="476"/>
        <v>53016</v>
      </c>
      <c r="H7196" s="21" t="str">
        <f>VLOOKUP(B7196,属性中转表!A:F,6,FALSE)</f>
        <v>"hp":426600,"atk":11850</v>
      </c>
      <c r="I7196" s="20" t="str">
        <f>IF(VLOOKUP(B7196,属性中转表!A:G,7,FALSE)=0,"",VLOOKUP(VLOOKUP(B7196,属性中转表!A:G,7,FALSE),属性中转表!$K$2:$P$21,6,0))&amp;IF(VLOOKUP(B7196,属性中转表!A:G,7,FALSE)&gt;=50,VLOOKUP(A7196,英雄数据表!A:K,9,0),IF(VLOOKUP(B7196,属性中转表!A:G,7,FALSE)&gt;=25,VLOOKUP(A7196,英雄数据表!A:K,5,0),""))</f>
        <v>"atk":600,"hp":10000,"undpspro":200,"pvpdpspro":150,"pvpundpspro":150,"speed":10</v>
      </c>
      <c r="J7196" s="20" t="str">
        <f>IF(I7196="","",属性中转表!$I$1&amp;(IF(VLOOKUP(B7196,属性中转表!A:G,7,FALSE)=0,0,VLOOKUP(VLOOKUP(B7196,属性中转表!A:G,7,FALSE),属性中转表!$K$2:$P$21,4,0)))+IFERROR(VLOOKUP(A7196,英雄数据表!A:K,IF(武魂!B7196&gt;=50,10,IF(武魂!B7196&gt;=25,6)),0),0))</f>
        <v>,"dpspro":200</v>
      </c>
      <c r="K7196" s="32" t="str">
        <f t="shared" si="477"/>
        <v>"atk":600,"hp":10000,"undpspro":200,"pvpdpspro":150,"pvpundpspro":150,"speed":10,"dpspro":200</v>
      </c>
      <c r="L7196" s="20" t="str">
        <f>IF(B7196&gt;=50,VLOOKUP(A7196,英雄数据表!A:L,11,FALSE),IF(B7196&gt;=25,VLOOKUP(A7196,英雄数据表!A:L,7,0),""))</f>
        <v>"5301602004"</v>
      </c>
      <c r="M7196" s="20" t="str">
        <f>IFERROR(VLOOKUP(B7196,属性中转表!$K$2:$O$21,5,FALSE),"")</f>
        <v>"pvpundpspro":50</v>
      </c>
      <c r="N7196" s="20" t="str">
        <f>IF(B7196=25,VLOOKUP(A7196,英雄数据表!A:L,8,FALSE),IF(B7196=50,VLOOKUP(A7196,英雄数据表!A:L,12,0),""))</f>
        <v/>
      </c>
    </row>
    <row r="7197" spans="1:14" x14ac:dyDescent="0.3">
      <c r="A7197" s="20">
        <v>53016</v>
      </c>
      <c r="B7197" s="21">
        <f t="shared" si="474"/>
        <v>96</v>
      </c>
      <c r="C7197" s="21">
        <v>5</v>
      </c>
      <c r="D7197" s="21">
        <f>VLOOKUP(A7197,英雄数据表!A:D,4,0)</f>
        <v>5</v>
      </c>
      <c r="E7197" s="20" t="str">
        <f>VLOOKUP(A7197,英雄数据表!A:C,3,0)</f>
        <v>源质黑暗</v>
      </c>
      <c r="F7197" s="20">
        <f t="shared" si="475"/>
        <v>53016</v>
      </c>
      <c r="G7197" s="20">
        <f t="shared" si="476"/>
        <v>53016</v>
      </c>
      <c r="H7197" s="21" t="str">
        <f>VLOOKUP(B7197,属性中转表!A:F,6,FALSE)</f>
        <v>"hp":432000,"atk":12000</v>
      </c>
      <c r="I7197" s="20" t="str">
        <f>IF(VLOOKUP(B7197,属性中转表!A:G,7,FALSE)=0,"",VLOOKUP(VLOOKUP(B7197,属性中转表!A:G,7,FALSE),属性中转表!$K$2:$P$21,6,0))&amp;IF(VLOOKUP(B7197,属性中转表!A:G,7,FALSE)&gt;=50,VLOOKUP(A7197,英雄数据表!A:K,9,0),IF(VLOOKUP(B7197,属性中转表!A:G,7,FALSE)&gt;=25,VLOOKUP(A7197,英雄数据表!A:K,5,0),""))</f>
        <v>"atk":600,"hp":10000,"undpspro":200,"pvpdpspro":150,"pvpundpspro":150,"speed":10</v>
      </c>
      <c r="J7197" s="20" t="str">
        <f>IF(I7197="","",属性中转表!$I$1&amp;(IF(VLOOKUP(B7197,属性中转表!A:G,7,FALSE)=0,0,VLOOKUP(VLOOKUP(B7197,属性中转表!A:G,7,FALSE),属性中转表!$K$2:$P$21,4,0)))+IFERROR(VLOOKUP(A7197,英雄数据表!A:K,IF(武魂!B7197&gt;=50,10,IF(武魂!B7197&gt;=25,6)),0),0))</f>
        <v>,"dpspro":200</v>
      </c>
      <c r="K7197" s="32" t="str">
        <f t="shared" si="477"/>
        <v>"atk":600,"hp":10000,"undpspro":200,"pvpdpspro":150,"pvpundpspro":150,"speed":10,"dpspro":200</v>
      </c>
      <c r="L7197" s="20" t="str">
        <f>IF(B7197&gt;=50,VLOOKUP(A7197,英雄数据表!A:L,11,FALSE),IF(B7197&gt;=25,VLOOKUP(A7197,英雄数据表!A:L,7,0),""))</f>
        <v>"5301602004"</v>
      </c>
      <c r="M7197" s="20" t="str">
        <f>IFERROR(VLOOKUP(B7197,属性中转表!$K$2:$O$21,5,FALSE),"")</f>
        <v/>
      </c>
      <c r="N7197" s="20" t="str">
        <f>IF(B7197=25,VLOOKUP(A7197,英雄数据表!A:L,8,FALSE),IF(B7197=50,VLOOKUP(A7197,英雄数据表!A:L,12,0),""))</f>
        <v/>
      </c>
    </row>
    <row r="7198" spans="1:14" x14ac:dyDescent="0.3">
      <c r="A7198" s="20">
        <v>53016</v>
      </c>
      <c r="B7198" s="21">
        <f t="shared" si="474"/>
        <v>97</v>
      </c>
      <c r="C7198" s="21">
        <v>5</v>
      </c>
      <c r="D7198" s="21">
        <f>VLOOKUP(A7198,英雄数据表!A:D,4,0)</f>
        <v>5</v>
      </c>
      <c r="E7198" s="20" t="str">
        <f>VLOOKUP(A7198,英雄数据表!A:C,3,0)</f>
        <v>源质黑暗</v>
      </c>
      <c r="F7198" s="20">
        <f t="shared" si="475"/>
        <v>53016</v>
      </c>
      <c r="G7198" s="20">
        <f t="shared" si="476"/>
        <v>53016</v>
      </c>
      <c r="H7198" s="21" t="str">
        <f>VLOOKUP(B7198,属性中转表!A:F,6,FALSE)</f>
        <v>"hp":437400,"atk":12150</v>
      </c>
      <c r="I7198" s="20" t="str">
        <f>IF(VLOOKUP(B7198,属性中转表!A:G,7,FALSE)=0,"",VLOOKUP(VLOOKUP(B7198,属性中转表!A:G,7,FALSE),属性中转表!$K$2:$P$21,6,0))&amp;IF(VLOOKUP(B7198,属性中转表!A:G,7,FALSE)&gt;=50,VLOOKUP(A7198,英雄数据表!A:K,9,0),IF(VLOOKUP(B7198,属性中转表!A:G,7,FALSE)&gt;=25,VLOOKUP(A7198,英雄数据表!A:K,5,0),""))</f>
        <v>"atk":600,"hp":10000,"undpspro":200,"pvpdpspro":150,"pvpundpspro":150,"speed":10</v>
      </c>
      <c r="J7198" s="20" t="str">
        <f>IF(I7198="","",属性中转表!$I$1&amp;(IF(VLOOKUP(B7198,属性中转表!A:G,7,FALSE)=0,0,VLOOKUP(VLOOKUP(B7198,属性中转表!A:G,7,FALSE),属性中转表!$K$2:$P$21,4,0)))+IFERROR(VLOOKUP(A7198,英雄数据表!A:K,IF(武魂!B7198&gt;=50,10,IF(武魂!B7198&gt;=25,6)),0),0))</f>
        <v>,"dpspro":200</v>
      </c>
      <c r="K7198" s="32" t="str">
        <f t="shared" si="477"/>
        <v>"atk":600,"hp":10000,"undpspro":200,"pvpdpspro":150,"pvpundpspro":150,"speed":10,"dpspro":200</v>
      </c>
      <c r="L7198" s="20" t="str">
        <f>IF(B7198&gt;=50,VLOOKUP(A7198,英雄数据表!A:L,11,FALSE),IF(B7198&gt;=25,VLOOKUP(A7198,英雄数据表!A:L,7,0),""))</f>
        <v>"5301602004"</v>
      </c>
      <c r="M7198" s="20" t="str">
        <f>IFERROR(VLOOKUP(B7198,属性中转表!$K$2:$O$21,5,FALSE),"")</f>
        <v/>
      </c>
      <c r="N7198" s="20" t="str">
        <f>IF(B7198=25,VLOOKUP(A7198,英雄数据表!A:L,8,FALSE),IF(B7198=50,VLOOKUP(A7198,英雄数据表!A:L,12,0),""))</f>
        <v/>
      </c>
    </row>
    <row r="7199" spans="1:14" x14ac:dyDescent="0.3">
      <c r="A7199" s="20">
        <v>53016</v>
      </c>
      <c r="B7199" s="21">
        <f t="shared" si="474"/>
        <v>98</v>
      </c>
      <c r="C7199" s="21">
        <v>5</v>
      </c>
      <c r="D7199" s="21">
        <f>VLOOKUP(A7199,英雄数据表!A:D,4,0)</f>
        <v>5</v>
      </c>
      <c r="E7199" s="20" t="str">
        <f>VLOOKUP(A7199,英雄数据表!A:C,3,0)</f>
        <v>源质黑暗</v>
      </c>
      <c r="F7199" s="20">
        <f t="shared" si="475"/>
        <v>53016</v>
      </c>
      <c r="G7199" s="20">
        <f t="shared" si="476"/>
        <v>53016</v>
      </c>
      <c r="H7199" s="21" t="str">
        <f>VLOOKUP(B7199,属性中转表!A:F,6,FALSE)</f>
        <v>"hp":442800,"atk":12300</v>
      </c>
      <c r="I7199" s="20" t="str">
        <f>IF(VLOOKUP(B7199,属性中转表!A:G,7,FALSE)=0,"",VLOOKUP(VLOOKUP(B7199,属性中转表!A:G,7,FALSE),属性中转表!$K$2:$P$21,6,0))&amp;IF(VLOOKUP(B7199,属性中转表!A:G,7,FALSE)&gt;=50,VLOOKUP(A7199,英雄数据表!A:K,9,0),IF(VLOOKUP(B7199,属性中转表!A:G,7,FALSE)&gt;=25,VLOOKUP(A7199,英雄数据表!A:K,5,0),""))</f>
        <v>"atk":600,"hp":10000,"undpspro":200,"pvpdpspro":150,"pvpundpspro":150,"speed":10</v>
      </c>
      <c r="J7199" s="20" t="str">
        <f>IF(I7199="","",属性中转表!$I$1&amp;(IF(VLOOKUP(B7199,属性中转表!A:G,7,FALSE)=0,0,VLOOKUP(VLOOKUP(B7199,属性中转表!A:G,7,FALSE),属性中转表!$K$2:$P$21,4,0)))+IFERROR(VLOOKUP(A7199,英雄数据表!A:K,IF(武魂!B7199&gt;=50,10,IF(武魂!B7199&gt;=25,6)),0),0))</f>
        <v>,"dpspro":200</v>
      </c>
      <c r="K7199" s="32" t="str">
        <f t="shared" si="477"/>
        <v>"atk":600,"hp":10000,"undpspro":200,"pvpdpspro":150,"pvpundpspro":150,"speed":10,"dpspro":200</v>
      </c>
      <c r="L7199" s="20" t="str">
        <f>IF(B7199&gt;=50,VLOOKUP(A7199,英雄数据表!A:L,11,FALSE),IF(B7199&gt;=25,VLOOKUP(A7199,英雄数据表!A:L,7,0),""))</f>
        <v>"5301602004"</v>
      </c>
      <c r="M7199" s="20" t="str">
        <f>IFERROR(VLOOKUP(B7199,属性中转表!$K$2:$O$21,5,FALSE),"")</f>
        <v/>
      </c>
      <c r="N7199" s="20" t="str">
        <f>IF(B7199=25,VLOOKUP(A7199,英雄数据表!A:L,8,FALSE),IF(B7199=50,VLOOKUP(A7199,英雄数据表!A:L,12,0),""))</f>
        <v/>
      </c>
    </row>
    <row r="7200" spans="1:14" x14ac:dyDescent="0.3">
      <c r="A7200" s="20">
        <v>53016</v>
      </c>
      <c r="B7200" s="21">
        <f t="shared" si="474"/>
        <v>99</v>
      </c>
      <c r="C7200" s="21">
        <v>5</v>
      </c>
      <c r="D7200" s="21">
        <f>VLOOKUP(A7200,英雄数据表!A:D,4,0)</f>
        <v>5</v>
      </c>
      <c r="E7200" s="20" t="str">
        <f>VLOOKUP(A7200,英雄数据表!A:C,3,0)</f>
        <v>源质黑暗</v>
      </c>
      <c r="F7200" s="20">
        <f t="shared" si="475"/>
        <v>53016</v>
      </c>
      <c r="G7200" s="20">
        <f t="shared" si="476"/>
        <v>53016</v>
      </c>
      <c r="H7200" s="21" t="str">
        <f>VLOOKUP(B7200,属性中转表!A:F,6,FALSE)</f>
        <v>"hp":448200,"atk":12450</v>
      </c>
      <c r="I7200" s="20" t="str">
        <f>IF(VLOOKUP(B7200,属性中转表!A:G,7,FALSE)=0,"",VLOOKUP(VLOOKUP(B7200,属性中转表!A:G,7,FALSE),属性中转表!$K$2:$P$21,6,0))&amp;IF(VLOOKUP(B7200,属性中转表!A:G,7,FALSE)&gt;=50,VLOOKUP(A7200,英雄数据表!A:K,9,0),IF(VLOOKUP(B7200,属性中转表!A:G,7,FALSE)&gt;=25,VLOOKUP(A7200,英雄数据表!A:K,5,0),""))</f>
        <v>"atk":600,"hp":10000,"undpspro":200,"pvpdpspro":150,"pvpundpspro":150,"speed":10</v>
      </c>
      <c r="J7200" s="20" t="str">
        <f>IF(I7200="","",属性中转表!$I$1&amp;(IF(VLOOKUP(B7200,属性中转表!A:G,7,FALSE)=0,0,VLOOKUP(VLOOKUP(B7200,属性中转表!A:G,7,FALSE),属性中转表!$K$2:$P$21,4,0)))+IFERROR(VLOOKUP(A7200,英雄数据表!A:K,IF(武魂!B7200&gt;=50,10,IF(武魂!B7200&gt;=25,6)),0),0))</f>
        <v>,"dpspro":200</v>
      </c>
      <c r="K7200" s="32" t="str">
        <f t="shared" si="477"/>
        <v>"atk":600,"hp":10000,"undpspro":200,"pvpdpspro":150,"pvpundpspro":150,"speed":10,"dpspro":200</v>
      </c>
      <c r="L7200" s="20" t="str">
        <f>IF(B7200&gt;=50,VLOOKUP(A7200,英雄数据表!A:L,11,FALSE),IF(B7200&gt;=25,VLOOKUP(A7200,英雄数据表!A:L,7,0),""))</f>
        <v>"5301602004"</v>
      </c>
      <c r="M7200" s="20" t="str">
        <f>IFERROR(VLOOKUP(B7200,属性中转表!$K$2:$O$21,5,FALSE),"")</f>
        <v/>
      </c>
      <c r="N7200" s="20" t="str">
        <f>IF(B7200=25,VLOOKUP(A7200,英雄数据表!A:L,8,FALSE),IF(B7200=50,VLOOKUP(A7200,英雄数据表!A:L,12,0),""))</f>
        <v/>
      </c>
    </row>
    <row r="7201" spans="1:14" x14ac:dyDescent="0.3">
      <c r="A7201" s="20">
        <v>53016</v>
      </c>
      <c r="B7201" s="21">
        <f t="shared" si="474"/>
        <v>100</v>
      </c>
      <c r="C7201" s="21">
        <v>5</v>
      </c>
      <c r="D7201" s="21">
        <f>VLOOKUP(A7201,英雄数据表!A:D,4,0)</f>
        <v>5</v>
      </c>
      <c r="E7201" s="20" t="str">
        <f>VLOOKUP(A7201,英雄数据表!A:C,3,0)</f>
        <v>源质黑暗</v>
      </c>
      <c r="F7201" s="20">
        <f t="shared" si="475"/>
        <v>53016</v>
      </c>
      <c r="G7201" s="20">
        <f t="shared" si="476"/>
        <v>53016</v>
      </c>
      <c r="H7201" s="21" t="str">
        <f>VLOOKUP(B7201,属性中转表!A:F,6,FALSE)</f>
        <v>"hp":453600,"atk":12600</v>
      </c>
      <c r="I7201" s="20" t="str">
        <f>IF(VLOOKUP(B7201,属性中转表!A:G,7,FALSE)=0,"",VLOOKUP(VLOOKUP(B7201,属性中转表!A:G,7,FALSE),属性中转表!$K$2:$P$21,6,0))&amp;IF(VLOOKUP(B7201,属性中转表!A:G,7,FALSE)&gt;=50,VLOOKUP(A7201,英雄数据表!A:K,9,0),IF(VLOOKUP(B7201,属性中转表!A:G,7,FALSE)&gt;=25,VLOOKUP(A7201,英雄数据表!A:K,5,0),""))</f>
        <v>"atk":900,"hp":15000,"undpspro":200,"pvpdpspro":150,"pvpundpspro":150,"speed":20</v>
      </c>
      <c r="J7201" s="20" t="str">
        <f>IF(I7201="","",属性中转表!$I$1&amp;(IF(VLOOKUP(B7201,属性中转表!A:G,7,FALSE)=0,0,VLOOKUP(VLOOKUP(B7201,属性中转表!A:G,7,FALSE),属性中转表!$K$2:$P$21,4,0)))+IFERROR(VLOOKUP(A7201,英雄数据表!A:K,IF(武魂!B7201&gt;=50,10,IF(武魂!B7201&gt;=25,6)),0),0))</f>
        <v>,"dpspro":200</v>
      </c>
      <c r="K7201" s="32" t="str">
        <f t="shared" si="477"/>
        <v>"atk":900,"hp":15000,"undpspro":200,"pvpdpspro":150,"pvpundpspro":150,"speed":20,"dpspro":200</v>
      </c>
      <c r="L7201" s="20" t="str">
        <f>IF(B7201&gt;=50,VLOOKUP(A7201,英雄数据表!A:L,11,FALSE),IF(B7201&gt;=25,VLOOKUP(A7201,英雄数据表!A:L,7,0),""))</f>
        <v>"5301602004"</v>
      </c>
      <c r="M7201" s="20" t="str">
        <f>IFERROR(VLOOKUP(B7201,属性中转表!$K$2:$O$21,5,FALSE),"")</f>
        <v>"speed":10,"atk":300,"hp":5000</v>
      </c>
      <c r="N7201" s="20" t="str">
        <f>IF(B7201=25,VLOOKUP(A7201,英雄数据表!A:L,8,FALSE),IF(B7201=50,VLOOKUP(A7201,英雄数据表!A:L,12,0),""))</f>
        <v/>
      </c>
    </row>
    <row r="7202" spans="1:14" x14ac:dyDescent="0.3">
      <c r="A7202" s="20">
        <v>53026</v>
      </c>
      <c r="B7202" s="21">
        <f t="shared" ref="B7202:B7265" si="478">IF(A7202=A7201,B7201+1,1)</f>
        <v>1</v>
      </c>
      <c r="C7202" s="21">
        <v>5</v>
      </c>
      <c r="D7202" s="21">
        <f>VLOOKUP(A7202,英雄数据表!A:D,4,0)</f>
        <v>5</v>
      </c>
      <c r="E7202" s="20" t="str">
        <f>VLOOKUP(A7202,英雄数据表!A:C,3,0)</f>
        <v>幽魂灯杖</v>
      </c>
      <c r="F7202" s="20">
        <f t="shared" ref="F7202:F7265" si="479">A7202</f>
        <v>53026</v>
      </c>
      <c r="G7202" s="20">
        <f t="shared" ref="G7202:G7265" si="480">A7202</f>
        <v>53026</v>
      </c>
      <c r="H7202" s="21" t="str">
        <f>VLOOKUP(B7202,属性中转表!A:F,6,FALSE)</f>
        <v>"hp":5400,"atk":150</v>
      </c>
      <c r="I7202" s="20" t="str">
        <f>IF(VLOOKUP(B7202,属性中转表!A:G,7,FALSE)=0,"",VLOOKUP(VLOOKUP(B7202,属性中转表!A:G,7,FALSE),属性中转表!$K$2:$P$21,6,0))&amp;IF(VLOOKUP(B7202,属性中转表!A:G,7,FALSE)&gt;=50,VLOOKUP(A7202,英雄数据表!A:K,9,0),IF(VLOOKUP(B7202,属性中转表!A:G,7,FALSE)&gt;=25,VLOOKUP(A7202,英雄数据表!A:K,5,0),""))</f>
        <v/>
      </c>
      <c r="J7202" s="20" t="str">
        <f>IF(I7202="","",属性中转表!$I$1&amp;(IF(VLOOKUP(B7202,属性中转表!A:G,7,FALSE)=0,0,VLOOKUP(VLOOKUP(B7202,属性中转表!A:G,7,FALSE),属性中转表!$K$2:$P$21,4,0)))+IFERROR(VLOOKUP(A7202,英雄数据表!A:K,IF(武魂!B7202&gt;=50,10,IF(武魂!B7202&gt;=25,6)),0),0))</f>
        <v/>
      </c>
      <c r="K7202" s="32" t="str">
        <f t="shared" ref="K7202:K7265" si="481">I7202&amp;J7202</f>
        <v/>
      </c>
      <c r="L7202" s="20" t="str">
        <f>IF(B7202&gt;=50,VLOOKUP(A7202,英雄数据表!A:L,11,FALSE),IF(B7202&gt;=25,VLOOKUP(A7202,英雄数据表!A:L,7,0),""))</f>
        <v/>
      </c>
      <c r="M7202" s="20" t="str">
        <f>IFERROR(VLOOKUP(B7202,属性中转表!$K$2:$O$21,5,FALSE),"")</f>
        <v/>
      </c>
      <c r="N7202" s="20" t="str">
        <f>IF(B7202=25,VLOOKUP(A7202,英雄数据表!A:L,8,FALSE),IF(B7202=50,VLOOKUP(A7202,英雄数据表!A:L,12,0),""))</f>
        <v/>
      </c>
    </row>
    <row r="7203" spans="1:14" x14ac:dyDescent="0.3">
      <c r="A7203" s="20">
        <v>53026</v>
      </c>
      <c r="B7203" s="21">
        <f t="shared" si="478"/>
        <v>2</v>
      </c>
      <c r="C7203" s="21">
        <v>5</v>
      </c>
      <c r="D7203" s="21">
        <f>VLOOKUP(A7203,英雄数据表!A:D,4,0)</f>
        <v>5</v>
      </c>
      <c r="E7203" s="20" t="str">
        <f>VLOOKUP(A7203,英雄数据表!A:C,3,0)</f>
        <v>幽魂灯杖</v>
      </c>
      <c r="F7203" s="20">
        <f t="shared" si="479"/>
        <v>53026</v>
      </c>
      <c r="G7203" s="20">
        <f t="shared" si="480"/>
        <v>53026</v>
      </c>
      <c r="H7203" s="21" t="str">
        <f>VLOOKUP(B7203,属性中转表!A:F,6,FALSE)</f>
        <v>"hp":7200,"atk":200</v>
      </c>
      <c r="I7203" s="20" t="str">
        <f>IF(VLOOKUP(B7203,属性中转表!A:G,7,FALSE)=0,"",VLOOKUP(VLOOKUP(B7203,属性中转表!A:G,7,FALSE),属性中转表!$K$2:$P$21,6,0))&amp;IF(VLOOKUP(B7203,属性中转表!A:G,7,FALSE)&gt;=50,VLOOKUP(A7203,英雄数据表!A:K,9,0),IF(VLOOKUP(B7203,属性中转表!A:G,7,FALSE)&gt;=25,VLOOKUP(A7203,英雄数据表!A:K,5,0),""))</f>
        <v/>
      </c>
      <c r="J7203" s="20" t="str">
        <f>IF(I7203="","",属性中转表!$I$1&amp;(IF(VLOOKUP(B7203,属性中转表!A:G,7,FALSE)=0,0,VLOOKUP(VLOOKUP(B7203,属性中转表!A:G,7,FALSE),属性中转表!$K$2:$P$21,4,0)))+IFERROR(VLOOKUP(A7203,英雄数据表!A:K,IF(武魂!B7203&gt;=50,10,IF(武魂!B7203&gt;=25,6)),0),0))</f>
        <v/>
      </c>
      <c r="K7203" s="32" t="str">
        <f t="shared" si="481"/>
        <v/>
      </c>
      <c r="L7203" s="20" t="str">
        <f>IF(B7203&gt;=50,VLOOKUP(A7203,英雄数据表!A:L,11,FALSE),IF(B7203&gt;=25,VLOOKUP(A7203,英雄数据表!A:L,7,0),""))</f>
        <v/>
      </c>
      <c r="M7203" s="20" t="str">
        <f>IFERROR(VLOOKUP(B7203,属性中转表!$K$2:$O$21,5,FALSE),"")</f>
        <v/>
      </c>
      <c r="N7203" s="20" t="str">
        <f>IF(B7203=25,VLOOKUP(A7203,英雄数据表!A:L,8,FALSE),IF(B7203=50,VLOOKUP(A7203,英雄数据表!A:L,12,0),""))</f>
        <v/>
      </c>
    </row>
    <row r="7204" spans="1:14" x14ac:dyDescent="0.3">
      <c r="A7204" s="20">
        <v>53026</v>
      </c>
      <c r="B7204" s="21">
        <f t="shared" si="478"/>
        <v>3</v>
      </c>
      <c r="C7204" s="21">
        <v>5</v>
      </c>
      <c r="D7204" s="21">
        <f>VLOOKUP(A7204,英雄数据表!A:D,4,0)</f>
        <v>5</v>
      </c>
      <c r="E7204" s="20" t="str">
        <f>VLOOKUP(A7204,英雄数据表!A:C,3,0)</f>
        <v>幽魂灯杖</v>
      </c>
      <c r="F7204" s="20">
        <f t="shared" si="479"/>
        <v>53026</v>
      </c>
      <c r="G7204" s="20">
        <f t="shared" si="480"/>
        <v>53026</v>
      </c>
      <c r="H7204" s="21" t="str">
        <f>VLOOKUP(B7204,属性中转表!A:F,6,FALSE)</f>
        <v>"hp":9000,"atk":250</v>
      </c>
      <c r="I7204" s="20" t="str">
        <f>IF(VLOOKUP(B7204,属性中转表!A:G,7,FALSE)=0,"",VLOOKUP(VLOOKUP(B7204,属性中转表!A:G,7,FALSE),属性中转表!$K$2:$P$21,6,0))&amp;IF(VLOOKUP(B7204,属性中转表!A:G,7,FALSE)&gt;=50,VLOOKUP(A7204,英雄数据表!A:K,9,0),IF(VLOOKUP(B7204,属性中转表!A:G,7,FALSE)&gt;=25,VLOOKUP(A7204,英雄数据表!A:K,5,0),""))</f>
        <v/>
      </c>
      <c r="J7204" s="20" t="str">
        <f>IF(I7204="","",属性中转表!$I$1&amp;(IF(VLOOKUP(B7204,属性中转表!A:G,7,FALSE)=0,0,VLOOKUP(VLOOKUP(B7204,属性中转表!A:G,7,FALSE),属性中转表!$K$2:$P$21,4,0)))+IFERROR(VLOOKUP(A7204,英雄数据表!A:K,IF(武魂!B7204&gt;=50,10,IF(武魂!B7204&gt;=25,6)),0),0))</f>
        <v/>
      </c>
      <c r="K7204" s="32" t="str">
        <f t="shared" si="481"/>
        <v/>
      </c>
      <c r="L7204" s="20" t="str">
        <f>IF(B7204&gt;=50,VLOOKUP(A7204,英雄数据表!A:L,11,FALSE),IF(B7204&gt;=25,VLOOKUP(A7204,英雄数据表!A:L,7,0),""))</f>
        <v/>
      </c>
      <c r="M7204" s="20" t="str">
        <f>IFERROR(VLOOKUP(B7204,属性中转表!$K$2:$O$21,5,FALSE),"")</f>
        <v/>
      </c>
      <c r="N7204" s="20" t="str">
        <f>IF(B7204=25,VLOOKUP(A7204,英雄数据表!A:L,8,FALSE),IF(B7204=50,VLOOKUP(A7204,英雄数据表!A:L,12,0),""))</f>
        <v/>
      </c>
    </row>
    <row r="7205" spans="1:14" x14ac:dyDescent="0.3">
      <c r="A7205" s="20">
        <v>53026</v>
      </c>
      <c r="B7205" s="21">
        <f t="shared" si="478"/>
        <v>4</v>
      </c>
      <c r="C7205" s="21">
        <v>5</v>
      </c>
      <c r="D7205" s="21">
        <f>VLOOKUP(A7205,英雄数据表!A:D,4,0)</f>
        <v>5</v>
      </c>
      <c r="E7205" s="20" t="str">
        <f>VLOOKUP(A7205,英雄数据表!A:C,3,0)</f>
        <v>幽魂灯杖</v>
      </c>
      <c r="F7205" s="20">
        <f t="shared" si="479"/>
        <v>53026</v>
      </c>
      <c r="G7205" s="20">
        <f t="shared" si="480"/>
        <v>53026</v>
      </c>
      <c r="H7205" s="21" t="str">
        <f>VLOOKUP(B7205,属性中转表!A:F,6,FALSE)</f>
        <v>"hp":10800,"atk":300</v>
      </c>
      <c r="I7205" s="20" t="str">
        <f>IF(VLOOKUP(B7205,属性中转表!A:G,7,FALSE)=0,"",VLOOKUP(VLOOKUP(B7205,属性中转表!A:G,7,FALSE),属性中转表!$K$2:$P$21,6,0))&amp;IF(VLOOKUP(B7205,属性中转表!A:G,7,FALSE)&gt;=50,VLOOKUP(A7205,英雄数据表!A:K,9,0),IF(VLOOKUP(B7205,属性中转表!A:G,7,FALSE)&gt;=25,VLOOKUP(A7205,英雄数据表!A:K,5,0),""))</f>
        <v/>
      </c>
      <c r="J7205" s="20" t="str">
        <f>IF(I7205="","",属性中转表!$I$1&amp;(IF(VLOOKUP(B7205,属性中转表!A:G,7,FALSE)=0,0,VLOOKUP(VLOOKUP(B7205,属性中转表!A:G,7,FALSE),属性中转表!$K$2:$P$21,4,0)))+IFERROR(VLOOKUP(A7205,英雄数据表!A:K,IF(武魂!B7205&gt;=50,10,IF(武魂!B7205&gt;=25,6)),0),0))</f>
        <v/>
      </c>
      <c r="K7205" s="32" t="str">
        <f t="shared" si="481"/>
        <v/>
      </c>
      <c r="L7205" s="20" t="str">
        <f>IF(B7205&gt;=50,VLOOKUP(A7205,英雄数据表!A:L,11,FALSE),IF(B7205&gt;=25,VLOOKUP(A7205,英雄数据表!A:L,7,0),""))</f>
        <v/>
      </c>
      <c r="M7205" s="20" t="str">
        <f>IFERROR(VLOOKUP(B7205,属性中转表!$K$2:$O$21,5,FALSE),"")</f>
        <v/>
      </c>
      <c r="N7205" s="20" t="str">
        <f>IF(B7205=25,VLOOKUP(A7205,英雄数据表!A:L,8,FALSE),IF(B7205=50,VLOOKUP(A7205,英雄数据表!A:L,12,0),""))</f>
        <v/>
      </c>
    </row>
    <row r="7206" spans="1:14" x14ac:dyDescent="0.3">
      <c r="A7206" s="20">
        <v>53026</v>
      </c>
      <c r="B7206" s="21">
        <f t="shared" si="478"/>
        <v>5</v>
      </c>
      <c r="C7206" s="21">
        <v>5</v>
      </c>
      <c r="D7206" s="21">
        <f>VLOOKUP(A7206,英雄数据表!A:D,4,0)</f>
        <v>5</v>
      </c>
      <c r="E7206" s="20" t="str">
        <f>VLOOKUP(A7206,英雄数据表!A:C,3,0)</f>
        <v>幽魂灯杖</v>
      </c>
      <c r="F7206" s="20">
        <f t="shared" si="479"/>
        <v>53026</v>
      </c>
      <c r="G7206" s="20">
        <f t="shared" si="480"/>
        <v>53026</v>
      </c>
      <c r="H7206" s="21" t="str">
        <f>VLOOKUP(B7206,属性中转表!A:F,6,FALSE)</f>
        <v>"hp":12600,"atk":350</v>
      </c>
      <c r="I7206" s="20" t="str">
        <f>IF(VLOOKUP(B7206,属性中转表!A:G,7,FALSE)=0,"",VLOOKUP(VLOOKUP(B7206,属性中转表!A:G,7,FALSE),属性中转表!$K$2:$P$21,6,0))&amp;IF(VLOOKUP(B7206,属性中转表!A:G,7,FALSE)&gt;=50,VLOOKUP(A7206,英雄数据表!A:K,9,0),IF(VLOOKUP(B7206,属性中转表!A:G,7,FALSE)&gt;=25,VLOOKUP(A7206,英雄数据表!A:K,5,0),""))</f>
        <v>"atk":300</v>
      </c>
      <c r="J7206" s="20" t="str">
        <f>IF(I7206="","",属性中转表!$I$1&amp;(IF(VLOOKUP(B7206,属性中转表!A:G,7,FALSE)=0,0,VLOOKUP(VLOOKUP(B7206,属性中转表!A:G,7,FALSE),属性中转表!$K$2:$P$21,4,0)))+IFERROR(VLOOKUP(A7206,英雄数据表!A:K,IF(武魂!B7206&gt;=50,10,IF(武魂!B7206&gt;=25,6)),0),0))</f>
        <v>,"dpspro":0</v>
      </c>
      <c r="K7206" s="32" t="str">
        <f t="shared" si="481"/>
        <v>"atk":300,"dpspro":0</v>
      </c>
      <c r="L7206" s="20" t="str">
        <f>IF(B7206&gt;=50,VLOOKUP(A7206,英雄数据表!A:L,11,FALSE),IF(B7206&gt;=25,VLOOKUP(A7206,英雄数据表!A:L,7,0),""))</f>
        <v/>
      </c>
      <c r="M7206" s="20" t="str">
        <f>IFERROR(VLOOKUP(B7206,属性中转表!$K$2:$O$21,5,FALSE),"")</f>
        <v>"atk":300</v>
      </c>
      <c r="N7206" s="20" t="str">
        <f>IF(B7206=25,VLOOKUP(A7206,英雄数据表!A:L,8,FALSE),IF(B7206=50,VLOOKUP(A7206,英雄数据表!A:L,12,0),""))</f>
        <v/>
      </c>
    </row>
    <row r="7207" spans="1:14" x14ac:dyDescent="0.3">
      <c r="A7207" s="20">
        <v>53026</v>
      </c>
      <c r="B7207" s="21">
        <f t="shared" si="478"/>
        <v>6</v>
      </c>
      <c r="C7207" s="21">
        <v>5</v>
      </c>
      <c r="D7207" s="21">
        <f>VLOOKUP(A7207,英雄数据表!A:D,4,0)</f>
        <v>5</v>
      </c>
      <c r="E7207" s="20" t="str">
        <f>VLOOKUP(A7207,英雄数据表!A:C,3,0)</f>
        <v>幽魂灯杖</v>
      </c>
      <c r="F7207" s="20">
        <f t="shared" si="479"/>
        <v>53026</v>
      </c>
      <c r="G7207" s="20">
        <f t="shared" si="480"/>
        <v>53026</v>
      </c>
      <c r="H7207" s="21" t="str">
        <f>VLOOKUP(B7207,属性中转表!A:F,6,FALSE)</f>
        <v>"hp":14400,"atk":400</v>
      </c>
      <c r="I7207" s="20" t="str">
        <f>IF(VLOOKUP(B7207,属性中转表!A:G,7,FALSE)=0,"",VLOOKUP(VLOOKUP(B7207,属性中转表!A:G,7,FALSE),属性中转表!$K$2:$P$21,6,0))&amp;IF(VLOOKUP(B7207,属性中转表!A:G,7,FALSE)&gt;=50,VLOOKUP(A7207,英雄数据表!A:K,9,0),IF(VLOOKUP(B7207,属性中转表!A:G,7,FALSE)&gt;=25,VLOOKUP(A7207,英雄数据表!A:K,5,0),""))</f>
        <v>"atk":300</v>
      </c>
      <c r="J7207" s="20" t="str">
        <f>IF(I7207="","",属性中转表!$I$1&amp;(IF(VLOOKUP(B7207,属性中转表!A:G,7,FALSE)=0,0,VLOOKUP(VLOOKUP(B7207,属性中转表!A:G,7,FALSE),属性中转表!$K$2:$P$21,4,0)))+IFERROR(VLOOKUP(A7207,英雄数据表!A:K,IF(武魂!B7207&gt;=50,10,IF(武魂!B7207&gt;=25,6)),0),0))</f>
        <v>,"dpspro":0</v>
      </c>
      <c r="K7207" s="32" t="str">
        <f t="shared" si="481"/>
        <v>"atk":300,"dpspro":0</v>
      </c>
      <c r="L7207" s="20" t="str">
        <f>IF(B7207&gt;=50,VLOOKUP(A7207,英雄数据表!A:L,11,FALSE),IF(B7207&gt;=25,VLOOKUP(A7207,英雄数据表!A:L,7,0),""))</f>
        <v/>
      </c>
      <c r="M7207" s="20" t="str">
        <f>IFERROR(VLOOKUP(B7207,属性中转表!$K$2:$O$21,5,FALSE),"")</f>
        <v/>
      </c>
      <c r="N7207" s="20" t="str">
        <f>IF(B7207=25,VLOOKUP(A7207,英雄数据表!A:L,8,FALSE),IF(B7207=50,VLOOKUP(A7207,英雄数据表!A:L,12,0),""))</f>
        <v/>
      </c>
    </row>
    <row r="7208" spans="1:14" x14ac:dyDescent="0.3">
      <c r="A7208" s="20">
        <v>53026</v>
      </c>
      <c r="B7208" s="21">
        <f t="shared" si="478"/>
        <v>7</v>
      </c>
      <c r="C7208" s="21">
        <v>5</v>
      </c>
      <c r="D7208" s="21">
        <f>VLOOKUP(A7208,英雄数据表!A:D,4,0)</f>
        <v>5</v>
      </c>
      <c r="E7208" s="20" t="str">
        <f>VLOOKUP(A7208,英雄数据表!A:C,3,0)</f>
        <v>幽魂灯杖</v>
      </c>
      <c r="F7208" s="20">
        <f t="shared" si="479"/>
        <v>53026</v>
      </c>
      <c r="G7208" s="20">
        <f t="shared" si="480"/>
        <v>53026</v>
      </c>
      <c r="H7208" s="21" t="str">
        <f>VLOOKUP(B7208,属性中转表!A:F,6,FALSE)</f>
        <v>"hp":16200,"atk":450</v>
      </c>
      <c r="I7208" s="20" t="str">
        <f>IF(VLOOKUP(B7208,属性中转表!A:G,7,FALSE)=0,"",VLOOKUP(VLOOKUP(B7208,属性中转表!A:G,7,FALSE),属性中转表!$K$2:$P$21,6,0))&amp;IF(VLOOKUP(B7208,属性中转表!A:G,7,FALSE)&gt;=50,VLOOKUP(A7208,英雄数据表!A:K,9,0),IF(VLOOKUP(B7208,属性中转表!A:G,7,FALSE)&gt;=25,VLOOKUP(A7208,英雄数据表!A:K,5,0),""))</f>
        <v>"atk":300</v>
      </c>
      <c r="J7208" s="20" t="str">
        <f>IF(I7208="","",属性中转表!$I$1&amp;(IF(VLOOKUP(B7208,属性中转表!A:G,7,FALSE)=0,0,VLOOKUP(VLOOKUP(B7208,属性中转表!A:G,7,FALSE),属性中转表!$K$2:$P$21,4,0)))+IFERROR(VLOOKUP(A7208,英雄数据表!A:K,IF(武魂!B7208&gt;=50,10,IF(武魂!B7208&gt;=25,6)),0),0))</f>
        <v>,"dpspro":0</v>
      </c>
      <c r="K7208" s="32" t="str">
        <f t="shared" si="481"/>
        <v>"atk":300,"dpspro":0</v>
      </c>
      <c r="L7208" s="20" t="str">
        <f>IF(B7208&gt;=50,VLOOKUP(A7208,英雄数据表!A:L,11,FALSE),IF(B7208&gt;=25,VLOOKUP(A7208,英雄数据表!A:L,7,0),""))</f>
        <v/>
      </c>
      <c r="M7208" s="20" t="str">
        <f>IFERROR(VLOOKUP(B7208,属性中转表!$K$2:$O$21,5,FALSE),"")</f>
        <v/>
      </c>
      <c r="N7208" s="20" t="str">
        <f>IF(B7208=25,VLOOKUP(A7208,英雄数据表!A:L,8,FALSE),IF(B7208=50,VLOOKUP(A7208,英雄数据表!A:L,12,0),""))</f>
        <v/>
      </c>
    </row>
    <row r="7209" spans="1:14" x14ac:dyDescent="0.3">
      <c r="A7209" s="20">
        <v>53026</v>
      </c>
      <c r="B7209" s="21">
        <f t="shared" si="478"/>
        <v>8</v>
      </c>
      <c r="C7209" s="21">
        <v>5</v>
      </c>
      <c r="D7209" s="21">
        <f>VLOOKUP(A7209,英雄数据表!A:D,4,0)</f>
        <v>5</v>
      </c>
      <c r="E7209" s="20" t="str">
        <f>VLOOKUP(A7209,英雄数据表!A:C,3,0)</f>
        <v>幽魂灯杖</v>
      </c>
      <c r="F7209" s="20">
        <f t="shared" si="479"/>
        <v>53026</v>
      </c>
      <c r="G7209" s="20">
        <f t="shared" si="480"/>
        <v>53026</v>
      </c>
      <c r="H7209" s="21" t="str">
        <f>VLOOKUP(B7209,属性中转表!A:F,6,FALSE)</f>
        <v>"hp":18000,"atk":500</v>
      </c>
      <c r="I7209" s="20" t="str">
        <f>IF(VLOOKUP(B7209,属性中转表!A:G,7,FALSE)=0,"",VLOOKUP(VLOOKUP(B7209,属性中转表!A:G,7,FALSE),属性中转表!$K$2:$P$21,6,0))&amp;IF(VLOOKUP(B7209,属性中转表!A:G,7,FALSE)&gt;=50,VLOOKUP(A7209,英雄数据表!A:K,9,0),IF(VLOOKUP(B7209,属性中转表!A:G,7,FALSE)&gt;=25,VLOOKUP(A7209,英雄数据表!A:K,5,0),""))</f>
        <v>"atk":300</v>
      </c>
      <c r="J7209" s="20" t="str">
        <f>IF(I7209="","",属性中转表!$I$1&amp;(IF(VLOOKUP(B7209,属性中转表!A:G,7,FALSE)=0,0,VLOOKUP(VLOOKUP(B7209,属性中转表!A:G,7,FALSE),属性中转表!$K$2:$P$21,4,0)))+IFERROR(VLOOKUP(A7209,英雄数据表!A:K,IF(武魂!B7209&gt;=50,10,IF(武魂!B7209&gt;=25,6)),0),0))</f>
        <v>,"dpspro":0</v>
      </c>
      <c r="K7209" s="32" t="str">
        <f t="shared" si="481"/>
        <v>"atk":300,"dpspro":0</v>
      </c>
      <c r="L7209" s="20" t="str">
        <f>IF(B7209&gt;=50,VLOOKUP(A7209,英雄数据表!A:L,11,FALSE),IF(B7209&gt;=25,VLOOKUP(A7209,英雄数据表!A:L,7,0),""))</f>
        <v/>
      </c>
      <c r="M7209" s="20" t="str">
        <f>IFERROR(VLOOKUP(B7209,属性中转表!$K$2:$O$21,5,FALSE),"")</f>
        <v/>
      </c>
      <c r="N7209" s="20" t="str">
        <f>IF(B7209=25,VLOOKUP(A7209,英雄数据表!A:L,8,FALSE),IF(B7209=50,VLOOKUP(A7209,英雄数据表!A:L,12,0),""))</f>
        <v/>
      </c>
    </row>
    <row r="7210" spans="1:14" x14ac:dyDescent="0.3">
      <c r="A7210" s="20">
        <v>53026</v>
      </c>
      <c r="B7210" s="21">
        <f t="shared" si="478"/>
        <v>9</v>
      </c>
      <c r="C7210" s="21">
        <v>5</v>
      </c>
      <c r="D7210" s="21">
        <f>VLOOKUP(A7210,英雄数据表!A:D,4,0)</f>
        <v>5</v>
      </c>
      <c r="E7210" s="20" t="str">
        <f>VLOOKUP(A7210,英雄数据表!A:C,3,0)</f>
        <v>幽魂灯杖</v>
      </c>
      <c r="F7210" s="20">
        <f t="shared" si="479"/>
        <v>53026</v>
      </c>
      <c r="G7210" s="20">
        <f t="shared" si="480"/>
        <v>53026</v>
      </c>
      <c r="H7210" s="21" t="str">
        <f>VLOOKUP(B7210,属性中转表!A:F,6,FALSE)</f>
        <v>"hp":19800,"atk":550</v>
      </c>
      <c r="I7210" s="20" t="str">
        <f>IF(VLOOKUP(B7210,属性中转表!A:G,7,FALSE)=0,"",VLOOKUP(VLOOKUP(B7210,属性中转表!A:G,7,FALSE),属性中转表!$K$2:$P$21,6,0))&amp;IF(VLOOKUP(B7210,属性中转表!A:G,7,FALSE)&gt;=50,VLOOKUP(A7210,英雄数据表!A:K,9,0),IF(VLOOKUP(B7210,属性中转表!A:G,7,FALSE)&gt;=25,VLOOKUP(A7210,英雄数据表!A:K,5,0),""))</f>
        <v>"atk":300</v>
      </c>
      <c r="J7210" s="20" t="str">
        <f>IF(I7210="","",属性中转表!$I$1&amp;(IF(VLOOKUP(B7210,属性中转表!A:G,7,FALSE)=0,0,VLOOKUP(VLOOKUP(B7210,属性中转表!A:G,7,FALSE),属性中转表!$K$2:$P$21,4,0)))+IFERROR(VLOOKUP(A7210,英雄数据表!A:K,IF(武魂!B7210&gt;=50,10,IF(武魂!B7210&gt;=25,6)),0),0))</f>
        <v>,"dpspro":0</v>
      </c>
      <c r="K7210" s="32" t="str">
        <f t="shared" si="481"/>
        <v>"atk":300,"dpspro":0</v>
      </c>
      <c r="L7210" s="20" t="str">
        <f>IF(B7210&gt;=50,VLOOKUP(A7210,英雄数据表!A:L,11,FALSE),IF(B7210&gt;=25,VLOOKUP(A7210,英雄数据表!A:L,7,0),""))</f>
        <v/>
      </c>
      <c r="M7210" s="20" t="str">
        <f>IFERROR(VLOOKUP(B7210,属性中转表!$K$2:$O$21,5,FALSE),"")</f>
        <v/>
      </c>
      <c r="N7210" s="20" t="str">
        <f>IF(B7210=25,VLOOKUP(A7210,英雄数据表!A:L,8,FALSE),IF(B7210=50,VLOOKUP(A7210,英雄数据表!A:L,12,0),""))</f>
        <v/>
      </c>
    </row>
    <row r="7211" spans="1:14" x14ac:dyDescent="0.3">
      <c r="A7211" s="20">
        <v>53026</v>
      </c>
      <c r="B7211" s="21">
        <f t="shared" si="478"/>
        <v>10</v>
      </c>
      <c r="C7211" s="21">
        <v>5</v>
      </c>
      <c r="D7211" s="21">
        <f>VLOOKUP(A7211,英雄数据表!A:D,4,0)</f>
        <v>5</v>
      </c>
      <c r="E7211" s="20" t="str">
        <f>VLOOKUP(A7211,英雄数据表!A:C,3,0)</f>
        <v>幽魂灯杖</v>
      </c>
      <c r="F7211" s="20">
        <f t="shared" si="479"/>
        <v>53026</v>
      </c>
      <c r="G7211" s="20">
        <f t="shared" si="480"/>
        <v>53026</v>
      </c>
      <c r="H7211" s="21" t="str">
        <f>VLOOKUP(B7211,属性中转表!A:F,6,FALSE)</f>
        <v>"hp":21600,"atk":600</v>
      </c>
      <c r="I7211" s="20" t="str">
        <f>IF(VLOOKUP(B7211,属性中转表!A:G,7,FALSE)=0,"",VLOOKUP(VLOOKUP(B7211,属性中转表!A:G,7,FALSE),属性中转表!$K$2:$P$21,6,0))&amp;IF(VLOOKUP(B7211,属性中转表!A:G,7,FALSE)&gt;=50,VLOOKUP(A7211,英雄数据表!A:K,9,0),IF(VLOOKUP(B7211,属性中转表!A:G,7,FALSE)&gt;=25,VLOOKUP(A7211,英雄数据表!A:K,5,0),""))</f>
        <v>"atk":300,"hp":5000</v>
      </c>
      <c r="J7211" s="20" t="str">
        <f>IF(I7211="","",属性中转表!$I$1&amp;(IF(VLOOKUP(B7211,属性中转表!A:G,7,FALSE)=0,0,VLOOKUP(VLOOKUP(B7211,属性中转表!A:G,7,FALSE),属性中转表!$K$2:$P$21,4,0)))+IFERROR(VLOOKUP(A7211,英雄数据表!A:K,IF(武魂!B7211&gt;=50,10,IF(武魂!B7211&gt;=25,6)),0),0))</f>
        <v>,"dpspro":0</v>
      </c>
      <c r="K7211" s="32" t="str">
        <f t="shared" si="481"/>
        <v>"atk":300,"hp":5000,"dpspro":0</v>
      </c>
      <c r="L7211" s="20" t="str">
        <f>IF(B7211&gt;=50,VLOOKUP(A7211,英雄数据表!A:L,11,FALSE),IF(B7211&gt;=25,VLOOKUP(A7211,英雄数据表!A:L,7,0),""))</f>
        <v/>
      </c>
      <c r="M7211" s="20" t="str">
        <f>IFERROR(VLOOKUP(B7211,属性中转表!$K$2:$O$21,5,FALSE),"")</f>
        <v>"hp":5000</v>
      </c>
      <c r="N7211" s="20" t="str">
        <f>IF(B7211=25,VLOOKUP(A7211,英雄数据表!A:L,8,FALSE),IF(B7211=50,VLOOKUP(A7211,英雄数据表!A:L,12,0),""))</f>
        <v/>
      </c>
    </row>
    <row r="7212" spans="1:14" x14ac:dyDescent="0.3">
      <c r="A7212" s="20">
        <v>53026</v>
      </c>
      <c r="B7212" s="21">
        <f t="shared" si="478"/>
        <v>11</v>
      </c>
      <c r="C7212" s="21">
        <v>5</v>
      </c>
      <c r="D7212" s="21">
        <f>VLOOKUP(A7212,英雄数据表!A:D,4,0)</f>
        <v>5</v>
      </c>
      <c r="E7212" s="20" t="str">
        <f>VLOOKUP(A7212,英雄数据表!A:C,3,0)</f>
        <v>幽魂灯杖</v>
      </c>
      <c r="F7212" s="20">
        <f t="shared" si="479"/>
        <v>53026</v>
      </c>
      <c r="G7212" s="20">
        <f t="shared" si="480"/>
        <v>53026</v>
      </c>
      <c r="H7212" s="21" t="str">
        <f>VLOOKUP(B7212,属性中转表!A:F,6,FALSE)</f>
        <v>"hp":24300,"atk":675</v>
      </c>
      <c r="I7212" s="20" t="str">
        <f>IF(VLOOKUP(B7212,属性中转表!A:G,7,FALSE)=0,"",VLOOKUP(VLOOKUP(B7212,属性中转表!A:G,7,FALSE),属性中转表!$K$2:$P$21,6,0))&amp;IF(VLOOKUP(B7212,属性中转表!A:G,7,FALSE)&gt;=50,VLOOKUP(A7212,英雄数据表!A:K,9,0),IF(VLOOKUP(B7212,属性中转表!A:G,7,FALSE)&gt;=25,VLOOKUP(A7212,英雄数据表!A:K,5,0),""))</f>
        <v>"atk":300,"hp":5000</v>
      </c>
      <c r="J7212" s="20" t="str">
        <f>IF(I7212="","",属性中转表!$I$1&amp;(IF(VLOOKUP(B7212,属性中转表!A:G,7,FALSE)=0,0,VLOOKUP(VLOOKUP(B7212,属性中转表!A:G,7,FALSE),属性中转表!$K$2:$P$21,4,0)))+IFERROR(VLOOKUP(A7212,英雄数据表!A:K,IF(武魂!B7212&gt;=50,10,IF(武魂!B7212&gt;=25,6)),0),0))</f>
        <v>,"dpspro":0</v>
      </c>
      <c r="K7212" s="32" t="str">
        <f t="shared" si="481"/>
        <v>"atk":300,"hp":5000,"dpspro":0</v>
      </c>
      <c r="L7212" s="20" t="str">
        <f>IF(B7212&gt;=50,VLOOKUP(A7212,英雄数据表!A:L,11,FALSE),IF(B7212&gt;=25,VLOOKUP(A7212,英雄数据表!A:L,7,0),""))</f>
        <v/>
      </c>
      <c r="M7212" s="20" t="str">
        <f>IFERROR(VLOOKUP(B7212,属性中转表!$K$2:$O$21,5,FALSE),"")</f>
        <v/>
      </c>
      <c r="N7212" s="20" t="str">
        <f>IF(B7212=25,VLOOKUP(A7212,英雄数据表!A:L,8,FALSE),IF(B7212=50,VLOOKUP(A7212,英雄数据表!A:L,12,0),""))</f>
        <v/>
      </c>
    </row>
    <row r="7213" spans="1:14" x14ac:dyDescent="0.3">
      <c r="A7213" s="20">
        <v>53026</v>
      </c>
      <c r="B7213" s="21">
        <f t="shared" si="478"/>
        <v>12</v>
      </c>
      <c r="C7213" s="21">
        <v>5</v>
      </c>
      <c r="D7213" s="21">
        <f>VLOOKUP(A7213,英雄数据表!A:D,4,0)</f>
        <v>5</v>
      </c>
      <c r="E7213" s="20" t="str">
        <f>VLOOKUP(A7213,英雄数据表!A:C,3,0)</f>
        <v>幽魂灯杖</v>
      </c>
      <c r="F7213" s="20">
        <f t="shared" si="479"/>
        <v>53026</v>
      </c>
      <c r="G7213" s="20">
        <f t="shared" si="480"/>
        <v>53026</v>
      </c>
      <c r="H7213" s="21" t="str">
        <f>VLOOKUP(B7213,属性中转表!A:F,6,FALSE)</f>
        <v>"hp":27000,"atk":750</v>
      </c>
      <c r="I7213" s="20" t="str">
        <f>IF(VLOOKUP(B7213,属性中转表!A:G,7,FALSE)=0,"",VLOOKUP(VLOOKUP(B7213,属性中转表!A:G,7,FALSE),属性中转表!$K$2:$P$21,6,0))&amp;IF(VLOOKUP(B7213,属性中转表!A:G,7,FALSE)&gt;=50,VLOOKUP(A7213,英雄数据表!A:K,9,0),IF(VLOOKUP(B7213,属性中转表!A:G,7,FALSE)&gt;=25,VLOOKUP(A7213,英雄数据表!A:K,5,0),""))</f>
        <v>"atk":300,"hp":5000</v>
      </c>
      <c r="J7213" s="20" t="str">
        <f>IF(I7213="","",属性中转表!$I$1&amp;(IF(VLOOKUP(B7213,属性中转表!A:G,7,FALSE)=0,0,VLOOKUP(VLOOKUP(B7213,属性中转表!A:G,7,FALSE),属性中转表!$K$2:$P$21,4,0)))+IFERROR(VLOOKUP(A7213,英雄数据表!A:K,IF(武魂!B7213&gt;=50,10,IF(武魂!B7213&gt;=25,6)),0),0))</f>
        <v>,"dpspro":0</v>
      </c>
      <c r="K7213" s="32" t="str">
        <f t="shared" si="481"/>
        <v>"atk":300,"hp":5000,"dpspro":0</v>
      </c>
      <c r="L7213" s="20" t="str">
        <f>IF(B7213&gt;=50,VLOOKUP(A7213,英雄数据表!A:L,11,FALSE),IF(B7213&gt;=25,VLOOKUP(A7213,英雄数据表!A:L,7,0),""))</f>
        <v/>
      </c>
      <c r="M7213" s="20" t="str">
        <f>IFERROR(VLOOKUP(B7213,属性中转表!$K$2:$O$21,5,FALSE),"")</f>
        <v/>
      </c>
      <c r="N7213" s="20" t="str">
        <f>IF(B7213=25,VLOOKUP(A7213,英雄数据表!A:L,8,FALSE),IF(B7213=50,VLOOKUP(A7213,英雄数据表!A:L,12,0),""))</f>
        <v/>
      </c>
    </row>
    <row r="7214" spans="1:14" x14ac:dyDescent="0.3">
      <c r="A7214" s="20">
        <v>53026</v>
      </c>
      <c r="B7214" s="21">
        <f t="shared" si="478"/>
        <v>13</v>
      </c>
      <c r="C7214" s="21">
        <v>5</v>
      </c>
      <c r="D7214" s="21">
        <f>VLOOKUP(A7214,英雄数据表!A:D,4,0)</f>
        <v>5</v>
      </c>
      <c r="E7214" s="20" t="str">
        <f>VLOOKUP(A7214,英雄数据表!A:C,3,0)</f>
        <v>幽魂灯杖</v>
      </c>
      <c r="F7214" s="20">
        <f t="shared" si="479"/>
        <v>53026</v>
      </c>
      <c r="G7214" s="20">
        <f t="shared" si="480"/>
        <v>53026</v>
      </c>
      <c r="H7214" s="21" t="str">
        <f>VLOOKUP(B7214,属性中转表!A:F,6,FALSE)</f>
        <v>"hp":29700,"atk":825</v>
      </c>
      <c r="I7214" s="20" t="str">
        <f>IF(VLOOKUP(B7214,属性中转表!A:G,7,FALSE)=0,"",VLOOKUP(VLOOKUP(B7214,属性中转表!A:G,7,FALSE),属性中转表!$K$2:$P$21,6,0))&amp;IF(VLOOKUP(B7214,属性中转表!A:G,7,FALSE)&gt;=50,VLOOKUP(A7214,英雄数据表!A:K,9,0),IF(VLOOKUP(B7214,属性中转表!A:G,7,FALSE)&gt;=25,VLOOKUP(A7214,英雄数据表!A:K,5,0),""))</f>
        <v>"atk":300,"hp":5000</v>
      </c>
      <c r="J7214" s="20" t="str">
        <f>IF(I7214="","",属性中转表!$I$1&amp;(IF(VLOOKUP(B7214,属性中转表!A:G,7,FALSE)=0,0,VLOOKUP(VLOOKUP(B7214,属性中转表!A:G,7,FALSE),属性中转表!$K$2:$P$21,4,0)))+IFERROR(VLOOKUP(A7214,英雄数据表!A:K,IF(武魂!B7214&gt;=50,10,IF(武魂!B7214&gt;=25,6)),0),0))</f>
        <v>,"dpspro":0</v>
      </c>
      <c r="K7214" s="32" t="str">
        <f t="shared" si="481"/>
        <v>"atk":300,"hp":5000,"dpspro":0</v>
      </c>
      <c r="L7214" s="20" t="str">
        <f>IF(B7214&gt;=50,VLOOKUP(A7214,英雄数据表!A:L,11,FALSE),IF(B7214&gt;=25,VLOOKUP(A7214,英雄数据表!A:L,7,0),""))</f>
        <v/>
      </c>
      <c r="M7214" s="20" t="str">
        <f>IFERROR(VLOOKUP(B7214,属性中转表!$K$2:$O$21,5,FALSE),"")</f>
        <v/>
      </c>
      <c r="N7214" s="20" t="str">
        <f>IF(B7214=25,VLOOKUP(A7214,英雄数据表!A:L,8,FALSE),IF(B7214=50,VLOOKUP(A7214,英雄数据表!A:L,12,0),""))</f>
        <v/>
      </c>
    </row>
    <row r="7215" spans="1:14" x14ac:dyDescent="0.3">
      <c r="A7215" s="20">
        <v>53026</v>
      </c>
      <c r="B7215" s="21">
        <f t="shared" si="478"/>
        <v>14</v>
      </c>
      <c r="C7215" s="21">
        <v>5</v>
      </c>
      <c r="D7215" s="21">
        <f>VLOOKUP(A7215,英雄数据表!A:D,4,0)</f>
        <v>5</v>
      </c>
      <c r="E7215" s="20" t="str">
        <f>VLOOKUP(A7215,英雄数据表!A:C,3,0)</f>
        <v>幽魂灯杖</v>
      </c>
      <c r="F7215" s="20">
        <f t="shared" si="479"/>
        <v>53026</v>
      </c>
      <c r="G7215" s="20">
        <f t="shared" si="480"/>
        <v>53026</v>
      </c>
      <c r="H7215" s="21" t="str">
        <f>VLOOKUP(B7215,属性中转表!A:F,6,FALSE)</f>
        <v>"hp":32400,"atk":900</v>
      </c>
      <c r="I7215" s="20" t="str">
        <f>IF(VLOOKUP(B7215,属性中转表!A:G,7,FALSE)=0,"",VLOOKUP(VLOOKUP(B7215,属性中转表!A:G,7,FALSE),属性中转表!$K$2:$P$21,6,0))&amp;IF(VLOOKUP(B7215,属性中转表!A:G,7,FALSE)&gt;=50,VLOOKUP(A7215,英雄数据表!A:K,9,0),IF(VLOOKUP(B7215,属性中转表!A:G,7,FALSE)&gt;=25,VLOOKUP(A7215,英雄数据表!A:K,5,0),""))</f>
        <v>"atk":300,"hp":5000</v>
      </c>
      <c r="J7215" s="20" t="str">
        <f>IF(I7215="","",属性中转表!$I$1&amp;(IF(VLOOKUP(B7215,属性中转表!A:G,7,FALSE)=0,0,VLOOKUP(VLOOKUP(B7215,属性中转表!A:G,7,FALSE),属性中转表!$K$2:$P$21,4,0)))+IFERROR(VLOOKUP(A7215,英雄数据表!A:K,IF(武魂!B7215&gt;=50,10,IF(武魂!B7215&gt;=25,6)),0),0))</f>
        <v>,"dpspro":0</v>
      </c>
      <c r="K7215" s="32" t="str">
        <f t="shared" si="481"/>
        <v>"atk":300,"hp":5000,"dpspro":0</v>
      </c>
      <c r="L7215" s="20" t="str">
        <f>IF(B7215&gt;=50,VLOOKUP(A7215,英雄数据表!A:L,11,FALSE),IF(B7215&gt;=25,VLOOKUP(A7215,英雄数据表!A:L,7,0),""))</f>
        <v/>
      </c>
      <c r="M7215" s="20" t="str">
        <f>IFERROR(VLOOKUP(B7215,属性中转表!$K$2:$O$21,5,FALSE),"")</f>
        <v/>
      </c>
      <c r="N7215" s="20" t="str">
        <f>IF(B7215=25,VLOOKUP(A7215,英雄数据表!A:L,8,FALSE),IF(B7215=50,VLOOKUP(A7215,英雄数据表!A:L,12,0),""))</f>
        <v/>
      </c>
    </row>
    <row r="7216" spans="1:14" x14ac:dyDescent="0.3">
      <c r="A7216" s="20">
        <v>53026</v>
      </c>
      <c r="B7216" s="21">
        <f t="shared" si="478"/>
        <v>15</v>
      </c>
      <c r="C7216" s="21">
        <v>5</v>
      </c>
      <c r="D7216" s="21">
        <f>VLOOKUP(A7216,英雄数据表!A:D,4,0)</f>
        <v>5</v>
      </c>
      <c r="E7216" s="20" t="str">
        <f>VLOOKUP(A7216,英雄数据表!A:C,3,0)</f>
        <v>幽魂灯杖</v>
      </c>
      <c r="F7216" s="20">
        <f t="shared" si="479"/>
        <v>53026</v>
      </c>
      <c r="G7216" s="20">
        <f t="shared" si="480"/>
        <v>53026</v>
      </c>
      <c r="H7216" s="21" t="str">
        <f>VLOOKUP(B7216,属性中转表!A:F,6,FALSE)</f>
        <v>"hp":35100,"atk":975</v>
      </c>
      <c r="I7216" s="20" t="str">
        <f>IF(VLOOKUP(B7216,属性中转表!A:G,7,FALSE)=0,"",VLOOKUP(VLOOKUP(B7216,属性中转表!A:G,7,FALSE),属性中转表!$K$2:$P$21,6,0))&amp;IF(VLOOKUP(B7216,属性中转表!A:G,7,FALSE)&gt;=50,VLOOKUP(A7216,英雄数据表!A:K,9,0),IF(VLOOKUP(B7216,属性中转表!A:G,7,FALSE)&gt;=25,VLOOKUP(A7216,英雄数据表!A:K,5,0),""))</f>
        <v>"atk":300,"hp":5000,"undpspro":50</v>
      </c>
      <c r="J7216" s="20" t="str">
        <f>IF(I7216="","",属性中转表!$I$1&amp;(IF(VLOOKUP(B7216,属性中转表!A:G,7,FALSE)=0,0,VLOOKUP(VLOOKUP(B7216,属性中转表!A:G,7,FALSE),属性中转表!$K$2:$P$21,4,0)))+IFERROR(VLOOKUP(A7216,英雄数据表!A:K,IF(武魂!B7216&gt;=50,10,IF(武魂!B7216&gt;=25,6)),0),0))</f>
        <v>,"dpspro":0</v>
      </c>
      <c r="K7216" s="32" t="str">
        <f t="shared" si="481"/>
        <v>"atk":300,"hp":5000,"undpspro":50,"dpspro":0</v>
      </c>
      <c r="L7216" s="20" t="str">
        <f>IF(B7216&gt;=50,VLOOKUP(A7216,英雄数据表!A:L,11,FALSE),IF(B7216&gt;=25,VLOOKUP(A7216,英雄数据表!A:L,7,0),""))</f>
        <v/>
      </c>
      <c r="M7216" s="20" t="str">
        <f>IFERROR(VLOOKUP(B7216,属性中转表!$K$2:$O$21,5,FALSE),"")</f>
        <v>"undpspro":50</v>
      </c>
      <c r="N7216" s="20" t="str">
        <f>IF(B7216=25,VLOOKUP(A7216,英雄数据表!A:L,8,FALSE),IF(B7216=50,VLOOKUP(A7216,英雄数据表!A:L,12,0),""))</f>
        <v/>
      </c>
    </row>
    <row r="7217" spans="1:14" x14ac:dyDescent="0.3">
      <c r="A7217" s="20">
        <v>53026</v>
      </c>
      <c r="B7217" s="21">
        <f t="shared" si="478"/>
        <v>16</v>
      </c>
      <c r="C7217" s="21">
        <v>5</v>
      </c>
      <c r="D7217" s="21">
        <f>VLOOKUP(A7217,英雄数据表!A:D,4,0)</f>
        <v>5</v>
      </c>
      <c r="E7217" s="20" t="str">
        <f>VLOOKUP(A7217,英雄数据表!A:C,3,0)</f>
        <v>幽魂灯杖</v>
      </c>
      <c r="F7217" s="20">
        <f t="shared" si="479"/>
        <v>53026</v>
      </c>
      <c r="G7217" s="20">
        <f t="shared" si="480"/>
        <v>53026</v>
      </c>
      <c r="H7217" s="21" t="str">
        <f>VLOOKUP(B7217,属性中转表!A:F,6,FALSE)</f>
        <v>"hp":37800,"atk":1050</v>
      </c>
      <c r="I7217" s="20" t="str">
        <f>IF(VLOOKUP(B7217,属性中转表!A:G,7,FALSE)=0,"",VLOOKUP(VLOOKUP(B7217,属性中转表!A:G,7,FALSE),属性中转表!$K$2:$P$21,6,0))&amp;IF(VLOOKUP(B7217,属性中转表!A:G,7,FALSE)&gt;=50,VLOOKUP(A7217,英雄数据表!A:K,9,0),IF(VLOOKUP(B7217,属性中转表!A:G,7,FALSE)&gt;=25,VLOOKUP(A7217,英雄数据表!A:K,5,0),""))</f>
        <v>"atk":300,"hp":5000,"undpspro":50</v>
      </c>
      <c r="J7217" s="20" t="str">
        <f>IF(I7217="","",属性中转表!$I$1&amp;(IF(VLOOKUP(B7217,属性中转表!A:G,7,FALSE)=0,0,VLOOKUP(VLOOKUP(B7217,属性中转表!A:G,7,FALSE),属性中转表!$K$2:$P$21,4,0)))+IFERROR(VLOOKUP(A7217,英雄数据表!A:K,IF(武魂!B7217&gt;=50,10,IF(武魂!B7217&gt;=25,6)),0),0))</f>
        <v>,"dpspro":0</v>
      </c>
      <c r="K7217" s="32" t="str">
        <f t="shared" si="481"/>
        <v>"atk":300,"hp":5000,"undpspro":50,"dpspro":0</v>
      </c>
      <c r="L7217" s="20" t="str">
        <f>IF(B7217&gt;=50,VLOOKUP(A7217,英雄数据表!A:L,11,FALSE),IF(B7217&gt;=25,VLOOKUP(A7217,英雄数据表!A:L,7,0),""))</f>
        <v/>
      </c>
      <c r="M7217" s="20" t="str">
        <f>IFERROR(VLOOKUP(B7217,属性中转表!$K$2:$O$21,5,FALSE),"")</f>
        <v/>
      </c>
      <c r="N7217" s="20" t="str">
        <f>IF(B7217=25,VLOOKUP(A7217,英雄数据表!A:L,8,FALSE),IF(B7217=50,VLOOKUP(A7217,英雄数据表!A:L,12,0),""))</f>
        <v/>
      </c>
    </row>
    <row r="7218" spans="1:14" x14ac:dyDescent="0.3">
      <c r="A7218" s="20">
        <v>53026</v>
      </c>
      <c r="B7218" s="21">
        <f t="shared" si="478"/>
        <v>17</v>
      </c>
      <c r="C7218" s="21">
        <v>5</v>
      </c>
      <c r="D7218" s="21">
        <f>VLOOKUP(A7218,英雄数据表!A:D,4,0)</f>
        <v>5</v>
      </c>
      <c r="E7218" s="20" t="str">
        <f>VLOOKUP(A7218,英雄数据表!A:C,3,0)</f>
        <v>幽魂灯杖</v>
      </c>
      <c r="F7218" s="20">
        <f t="shared" si="479"/>
        <v>53026</v>
      </c>
      <c r="G7218" s="20">
        <f t="shared" si="480"/>
        <v>53026</v>
      </c>
      <c r="H7218" s="21" t="str">
        <f>VLOOKUP(B7218,属性中转表!A:F,6,FALSE)</f>
        <v>"hp":40500,"atk":1125</v>
      </c>
      <c r="I7218" s="20" t="str">
        <f>IF(VLOOKUP(B7218,属性中转表!A:G,7,FALSE)=0,"",VLOOKUP(VLOOKUP(B7218,属性中转表!A:G,7,FALSE),属性中转表!$K$2:$P$21,6,0))&amp;IF(VLOOKUP(B7218,属性中转表!A:G,7,FALSE)&gt;=50,VLOOKUP(A7218,英雄数据表!A:K,9,0),IF(VLOOKUP(B7218,属性中转表!A:G,7,FALSE)&gt;=25,VLOOKUP(A7218,英雄数据表!A:K,5,0),""))</f>
        <v>"atk":300,"hp":5000,"undpspro":50</v>
      </c>
      <c r="J7218" s="20" t="str">
        <f>IF(I7218="","",属性中转表!$I$1&amp;(IF(VLOOKUP(B7218,属性中转表!A:G,7,FALSE)=0,0,VLOOKUP(VLOOKUP(B7218,属性中转表!A:G,7,FALSE),属性中转表!$K$2:$P$21,4,0)))+IFERROR(VLOOKUP(A7218,英雄数据表!A:K,IF(武魂!B7218&gt;=50,10,IF(武魂!B7218&gt;=25,6)),0),0))</f>
        <v>,"dpspro":0</v>
      </c>
      <c r="K7218" s="32" t="str">
        <f t="shared" si="481"/>
        <v>"atk":300,"hp":5000,"undpspro":50,"dpspro":0</v>
      </c>
      <c r="L7218" s="20" t="str">
        <f>IF(B7218&gt;=50,VLOOKUP(A7218,英雄数据表!A:L,11,FALSE),IF(B7218&gt;=25,VLOOKUP(A7218,英雄数据表!A:L,7,0),""))</f>
        <v/>
      </c>
      <c r="M7218" s="20" t="str">
        <f>IFERROR(VLOOKUP(B7218,属性中转表!$K$2:$O$21,5,FALSE),"")</f>
        <v/>
      </c>
      <c r="N7218" s="20" t="str">
        <f>IF(B7218=25,VLOOKUP(A7218,英雄数据表!A:L,8,FALSE),IF(B7218=50,VLOOKUP(A7218,英雄数据表!A:L,12,0),""))</f>
        <v/>
      </c>
    </row>
    <row r="7219" spans="1:14" x14ac:dyDescent="0.3">
      <c r="A7219" s="20">
        <v>53026</v>
      </c>
      <c r="B7219" s="21">
        <f t="shared" si="478"/>
        <v>18</v>
      </c>
      <c r="C7219" s="21">
        <v>5</v>
      </c>
      <c r="D7219" s="21">
        <f>VLOOKUP(A7219,英雄数据表!A:D,4,0)</f>
        <v>5</v>
      </c>
      <c r="E7219" s="20" t="str">
        <f>VLOOKUP(A7219,英雄数据表!A:C,3,0)</f>
        <v>幽魂灯杖</v>
      </c>
      <c r="F7219" s="20">
        <f t="shared" si="479"/>
        <v>53026</v>
      </c>
      <c r="G7219" s="20">
        <f t="shared" si="480"/>
        <v>53026</v>
      </c>
      <c r="H7219" s="21" t="str">
        <f>VLOOKUP(B7219,属性中转表!A:F,6,FALSE)</f>
        <v>"hp":43200,"atk":1200</v>
      </c>
      <c r="I7219" s="20" t="str">
        <f>IF(VLOOKUP(B7219,属性中转表!A:G,7,FALSE)=0,"",VLOOKUP(VLOOKUP(B7219,属性中转表!A:G,7,FALSE),属性中转表!$K$2:$P$21,6,0))&amp;IF(VLOOKUP(B7219,属性中转表!A:G,7,FALSE)&gt;=50,VLOOKUP(A7219,英雄数据表!A:K,9,0),IF(VLOOKUP(B7219,属性中转表!A:G,7,FALSE)&gt;=25,VLOOKUP(A7219,英雄数据表!A:K,5,0),""))</f>
        <v>"atk":300,"hp":5000,"undpspro":50</v>
      </c>
      <c r="J7219" s="20" t="str">
        <f>IF(I7219="","",属性中转表!$I$1&amp;(IF(VLOOKUP(B7219,属性中转表!A:G,7,FALSE)=0,0,VLOOKUP(VLOOKUP(B7219,属性中转表!A:G,7,FALSE),属性中转表!$K$2:$P$21,4,0)))+IFERROR(VLOOKUP(A7219,英雄数据表!A:K,IF(武魂!B7219&gt;=50,10,IF(武魂!B7219&gt;=25,6)),0),0))</f>
        <v>,"dpspro":0</v>
      </c>
      <c r="K7219" s="32" t="str">
        <f t="shared" si="481"/>
        <v>"atk":300,"hp":5000,"undpspro":50,"dpspro":0</v>
      </c>
      <c r="L7219" s="20" t="str">
        <f>IF(B7219&gt;=50,VLOOKUP(A7219,英雄数据表!A:L,11,FALSE),IF(B7219&gt;=25,VLOOKUP(A7219,英雄数据表!A:L,7,0),""))</f>
        <v/>
      </c>
      <c r="M7219" s="20" t="str">
        <f>IFERROR(VLOOKUP(B7219,属性中转表!$K$2:$O$21,5,FALSE),"")</f>
        <v/>
      </c>
      <c r="N7219" s="20" t="str">
        <f>IF(B7219=25,VLOOKUP(A7219,英雄数据表!A:L,8,FALSE),IF(B7219=50,VLOOKUP(A7219,英雄数据表!A:L,12,0),""))</f>
        <v/>
      </c>
    </row>
    <row r="7220" spans="1:14" x14ac:dyDescent="0.3">
      <c r="A7220" s="20">
        <v>53026</v>
      </c>
      <c r="B7220" s="21">
        <f t="shared" si="478"/>
        <v>19</v>
      </c>
      <c r="C7220" s="21">
        <v>5</v>
      </c>
      <c r="D7220" s="21">
        <f>VLOOKUP(A7220,英雄数据表!A:D,4,0)</f>
        <v>5</v>
      </c>
      <c r="E7220" s="20" t="str">
        <f>VLOOKUP(A7220,英雄数据表!A:C,3,0)</f>
        <v>幽魂灯杖</v>
      </c>
      <c r="F7220" s="20">
        <f t="shared" si="479"/>
        <v>53026</v>
      </c>
      <c r="G7220" s="20">
        <f t="shared" si="480"/>
        <v>53026</v>
      </c>
      <c r="H7220" s="21" t="str">
        <f>VLOOKUP(B7220,属性中转表!A:F,6,FALSE)</f>
        <v>"hp":45900,"atk":1275</v>
      </c>
      <c r="I7220" s="20" t="str">
        <f>IF(VLOOKUP(B7220,属性中转表!A:G,7,FALSE)=0,"",VLOOKUP(VLOOKUP(B7220,属性中转表!A:G,7,FALSE),属性中转表!$K$2:$P$21,6,0))&amp;IF(VLOOKUP(B7220,属性中转表!A:G,7,FALSE)&gt;=50,VLOOKUP(A7220,英雄数据表!A:K,9,0),IF(VLOOKUP(B7220,属性中转表!A:G,7,FALSE)&gt;=25,VLOOKUP(A7220,英雄数据表!A:K,5,0),""))</f>
        <v>"atk":300,"hp":5000,"undpspro":50</v>
      </c>
      <c r="J7220" s="20" t="str">
        <f>IF(I7220="","",属性中转表!$I$1&amp;(IF(VLOOKUP(B7220,属性中转表!A:G,7,FALSE)=0,0,VLOOKUP(VLOOKUP(B7220,属性中转表!A:G,7,FALSE),属性中转表!$K$2:$P$21,4,0)))+IFERROR(VLOOKUP(A7220,英雄数据表!A:K,IF(武魂!B7220&gt;=50,10,IF(武魂!B7220&gt;=25,6)),0),0))</f>
        <v>,"dpspro":0</v>
      </c>
      <c r="K7220" s="32" t="str">
        <f t="shared" si="481"/>
        <v>"atk":300,"hp":5000,"undpspro":50,"dpspro":0</v>
      </c>
      <c r="L7220" s="20" t="str">
        <f>IF(B7220&gt;=50,VLOOKUP(A7220,英雄数据表!A:L,11,FALSE),IF(B7220&gt;=25,VLOOKUP(A7220,英雄数据表!A:L,7,0),""))</f>
        <v/>
      </c>
      <c r="M7220" s="20" t="str">
        <f>IFERROR(VLOOKUP(B7220,属性中转表!$K$2:$O$21,5,FALSE),"")</f>
        <v/>
      </c>
      <c r="N7220" s="20" t="str">
        <f>IF(B7220=25,VLOOKUP(A7220,英雄数据表!A:L,8,FALSE),IF(B7220=50,VLOOKUP(A7220,英雄数据表!A:L,12,0),""))</f>
        <v/>
      </c>
    </row>
    <row r="7221" spans="1:14" x14ac:dyDescent="0.3">
      <c r="A7221" s="20">
        <v>53026</v>
      </c>
      <c r="B7221" s="21">
        <f t="shared" si="478"/>
        <v>20</v>
      </c>
      <c r="C7221" s="21">
        <v>5</v>
      </c>
      <c r="D7221" s="21">
        <f>VLOOKUP(A7221,英雄数据表!A:D,4,0)</f>
        <v>5</v>
      </c>
      <c r="E7221" s="20" t="str">
        <f>VLOOKUP(A7221,英雄数据表!A:C,3,0)</f>
        <v>幽魂灯杖</v>
      </c>
      <c r="F7221" s="20">
        <f t="shared" si="479"/>
        <v>53026</v>
      </c>
      <c r="G7221" s="20">
        <f t="shared" si="480"/>
        <v>53026</v>
      </c>
      <c r="H7221" s="21" t="str">
        <f>VLOOKUP(B7221,属性中转表!A:F,6,FALSE)</f>
        <v>"hp":48600,"atk":1350</v>
      </c>
      <c r="I7221" s="20" t="str">
        <f>IF(VLOOKUP(B7221,属性中转表!A:G,7,FALSE)=0,"",VLOOKUP(VLOOKUP(B7221,属性中转表!A:G,7,FALSE),属性中转表!$K$2:$P$21,6,0))&amp;IF(VLOOKUP(B7221,属性中转表!A:G,7,FALSE)&gt;=50,VLOOKUP(A7221,英雄数据表!A:K,9,0),IF(VLOOKUP(B7221,属性中转表!A:G,7,FALSE)&gt;=25,VLOOKUP(A7221,英雄数据表!A:K,5,0),""))</f>
        <v>"atk":300,"hp":5000,"undpspro":50</v>
      </c>
      <c r="J7221" s="20" t="str">
        <f>IF(I7221="","",属性中转表!$I$1&amp;(IF(VLOOKUP(B7221,属性中转表!A:G,7,FALSE)=0,0,VLOOKUP(VLOOKUP(B7221,属性中转表!A:G,7,FALSE),属性中转表!$K$2:$P$21,4,0)))+IFERROR(VLOOKUP(A7221,英雄数据表!A:K,IF(武魂!B7221&gt;=50,10,IF(武魂!B7221&gt;=25,6)),0),0))</f>
        <v>,"dpspro":50</v>
      </c>
      <c r="K7221" s="32" t="str">
        <f t="shared" si="481"/>
        <v>"atk":300,"hp":5000,"undpspro":50,"dpspro":50</v>
      </c>
      <c r="L7221" s="20" t="str">
        <f>IF(B7221&gt;=50,VLOOKUP(A7221,英雄数据表!A:L,11,FALSE),IF(B7221&gt;=25,VLOOKUP(A7221,英雄数据表!A:L,7,0),""))</f>
        <v/>
      </c>
      <c r="M7221" s="20" t="str">
        <f>IFERROR(VLOOKUP(B7221,属性中转表!$K$2:$O$21,5,FALSE),"")</f>
        <v>"dpspro":50</v>
      </c>
      <c r="N7221" s="20" t="str">
        <f>IF(B7221=25,VLOOKUP(A7221,英雄数据表!A:L,8,FALSE),IF(B7221=50,VLOOKUP(A7221,英雄数据表!A:L,12,0),""))</f>
        <v/>
      </c>
    </row>
    <row r="7222" spans="1:14" x14ac:dyDescent="0.3">
      <c r="A7222" s="20">
        <v>53026</v>
      </c>
      <c r="B7222" s="21">
        <f t="shared" si="478"/>
        <v>21</v>
      </c>
      <c r="C7222" s="21">
        <v>5</v>
      </c>
      <c r="D7222" s="21">
        <f>VLOOKUP(A7222,英雄数据表!A:D,4,0)</f>
        <v>5</v>
      </c>
      <c r="E7222" s="20" t="str">
        <f>VLOOKUP(A7222,英雄数据表!A:C,3,0)</f>
        <v>幽魂灯杖</v>
      </c>
      <c r="F7222" s="20">
        <f t="shared" si="479"/>
        <v>53026</v>
      </c>
      <c r="G7222" s="20">
        <f t="shared" si="480"/>
        <v>53026</v>
      </c>
      <c r="H7222" s="21" t="str">
        <f>VLOOKUP(B7222,属性中转表!A:F,6,FALSE)</f>
        <v>"hp":52200,"atk":1450</v>
      </c>
      <c r="I7222" s="20" t="str">
        <f>IF(VLOOKUP(B7222,属性中转表!A:G,7,FALSE)=0,"",VLOOKUP(VLOOKUP(B7222,属性中转表!A:G,7,FALSE),属性中转表!$K$2:$P$21,6,0))&amp;IF(VLOOKUP(B7222,属性中转表!A:G,7,FALSE)&gt;=50,VLOOKUP(A7222,英雄数据表!A:K,9,0),IF(VLOOKUP(B7222,属性中转表!A:G,7,FALSE)&gt;=25,VLOOKUP(A7222,英雄数据表!A:K,5,0),""))</f>
        <v>"atk":300,"hp":5000,"undpspro":50</v>
      </c>
      <c r="J7222" s="20" t="str">
        <f>IF(I7222="","",属性中转表!$I$1&amp;(IF(VLOOKUP(B7222,属性中转表!A:G,7,FALSE)=0,0,VLOOKUP(VLOOKUP(B7222,属性中转表!A:G,7,FALSE),属性中转表!$K$2:$P$21,4,0)))+IFERROR(VLOOKUP(A7222,英雄数据表!A:K,IF(武魂!B7222&gt;=50,10,IF(武魂!B7222&gt;=25,6)),0),0))</f>
        <v>,"dpspro":50</v>
      </c>
      <c r="K7222" s="32" t="str">
        <f t="shared" si="481"/>
        <v>"atk":300,"hp":5000,"undpspro":50,"dpspro":50</v>
      </c>
      <c r="L7222" s="20" t="str">
        <f>IF(B7222&gt;=50,VLOOKUP(A7222,英雄数据表!A:L,11,FALSE),IF(B7222&gt;=25,VLOOKUP(A7222,英雄数据表!A:L,7,0),""))</f>
        <v/>
      </c>
      <c r="M7222" s="20" t="str">
        <f>IFERROR(VLOOKUP(B7222,属性中转表!$K$2:$O$21,5,FALSE),"")</f>
        <v/>
      </c>
      <c r="N7222" s="20" t="str">
        <f>IF(B7222=25,VLOOKUP(A7222,英雄数据表!A:L,8,FALSE),IF(B7222=50,VLOOKUP(A7222,英雄数据表!A:L,12,0),""))</f>
        <v/>
      </c>
    </row>
    <row r="7223" spans="1:14" x14ac:dyDescent="0.3">
      <c r="A7223" s="20">
        <v>53026</v>
      </c>
      <c r="B7223" s="21">
        <f t="shared" si="478"/>
        <v>22</v>
      </c>
      <c r="C7223" s="21">
        <v>5</v>
      </c>
      <c r="D7223" s="21">
        <f>VLOOKUP(A7223,英雄数据表!A:D,4,0)</f>
        <v>5</v>
      </c>
      <c r="E7223" s="20" t="str">
        <f>VLOOKUP(A7223,英雄数据表!A:C,3,0)</f>
        <v>幽魂灯杖</v>
      </c>
      <c r="F7223" s="20">
        <f t="shared" si="479"/>
        <v>53026</v>
      </c>
      <c r="G7223" s="20">
        <f t="shared" si="480"/>
        <v>53026</v>
      </c>
      <c r="H7223" s="21" t="str">
        <f>VLOOKUP(B7223,属性中转表!A:F,6,FALSE)</f>
        <v>"hp":55800,"atk":1550</v>
      </c>
      <c r="I7223" s="20" t="str">
        <f>IF(VLOOKUP(B7223,属性中转表!A:G,7,FALSE)=0,"",VLOOKUP(VLOOKUP(B7223,属性中转表!A:G,7,FALSE),属性中转表!$K$2:$P$21,6,0))&amp;IF(VLOOKUP(B7223,属性中转表!A:G,7,FALSE)&gt;=50,VLOOKUP(A7223,英雄数据表!A:K,9,0),IF(VLOOKUP(B7223,属性中转表!A:G,7,FALSE)&gt;=25,VLOOKUP(A7223,英雄数据表!A:K,5,0),""))</f>
        <v>"atk":300,"hp":5000,"undpspro":50</v>
      </c>
      <c r="J7223" s="20" t="str">
        <f>IF(I7223="","",属性中转表!$I$1&amp;(IF(VLOOKUP(B7223,属性中转表!A:G,7,FALSE)=0,0,VLOOKUP(VLOOKUP(B7223,属性中转表!A:G,7,FALSE),属性中转表!$K$2:$P$21,4,0)))+IFERROR(VLOOKUP(A7223,英雄数据表!A:K,IF(武魂!B7223&gt;=50,10,IF(武魂!B7223&gt;=25,6)),0),0))</f>
        <v>,"dpspro":50</v>
      </c>
      <c r="K7223" s="32" t="str">
        <f t="shared" si="481"/>
        <v>"atk":300,"hp":5000,"undpspro":50,"dpspro":50</v>
      </c>
      <c r="L7223" s="20" t="str">
        <f>IF(B7223&gt;=50,VLOOKUP(A7223,英雄数据表!A:L,11,FALSE),IF(B7223&gt;=25,VLOOKUP(A7223,英雄数据表!A:L,7,0),""))</f>
        <v/>
      </c>
      <c r="M7223" s="20" t="str">
        <f>IFERROR(VLOOKUP(B7223,属性中转表!$K$2:$O$21,5,FALSE),"")</f>
        <v/>
      </c>
      <c r="N7223" s="20" t="str">
        <f>IF(B7223=25,VLOOKUP(A7223,英雄数据表!A:L,8,FALSE),IF(B7223=50,VLOOKUP(A7223,英雄数据表!A:L,12,0),""))</f>
        <v/>
      </c>
    </row>
    <row r="7224" spans="1:14" x14ac:dyDescent="0.3">
      <c r="A7224" s="20">
        <v>53026</v>
      </c>
      <c r="B7224" s="21">
        <f t="shared" si="478"/>
        <v>23</v>
      </c>
      <c r="C7224" s="21">
        <v>5</v>
      </c>
      <c r="D7224" s="21">
        <f>VLOOKUP(A7224,英雄数据表!A:D,4,0)</f>
        <v>5</v>
      </c>
      <c r="E7224" s="20" t="str">
        <f>VLOOKUP(A7224,英雄数据表!A:C,3,0)</f>
        <v>幽魂灯杖</v>
      </c>
      <c r="F7224" s="20">
        <f t="shared" si="479"/>
        <v>53026</v>
      </c>
      <c r="G7224" s="20">
        <f t="shared" si="480"/>
        <v>53026</v>
      </c>
      <c r="H7224" s="21" t="str">
        <f>VLOOKUP(B7224,属性中转表!A:F,6,FALSE)</f>
        <v>"hp":59400,"atk":1650</v>
      </c>
      <c r="I7224" s="20" t="str">
        <f>IF(VLOOKUP(B7224,属性中转表!A:G,7,FALSE)=0,"",VLOOKUP(VLOOKUP(B7224,属性中转表!A:G,7,FALSE),属性中转表!$K$2:$P$21,6,0))&amp;IF(VLOOKUP(B7224,属性中转表!A:G,7,FALSE)&gt;=50,VLOOKUP(A7224,英雄数据表!A:K,9,0),IF(VLOOKUP(B7224,属性中转表!A:G,7,FALSE)&gt;=25,VLOOKUP(A7224,英雄数据表!A:K,5,0),""))</f>
        <v>"atk":300,"hp":5000,"undpspro":50</v>
      </c>
      <c r="J7224" s="20" t="str">
        <f>IF(I7224="","",属性中转表!$I$1&amp;(IF(VLOOKUP(B7224,属性中转表!A:G,7,FALSE)=0,0,VLOOKUP(VLOOKUP(B7224,属性中转表!A:G,7,FALSE),属性中转表!$K$2:$P$21,4,0)))+IFERROR(VLOOKUP(A7224,英雄数据表!A:K,IF(武魂!B7224&gt;=50,10,IF(武魂!B7224&gt;=25,6)),0),0))</f>
        <v>,"dpspro":50</v>
      </c>
      <c r="K7224" s="32" t="str">
        <f t="shared" si="481"/>
        <v>"atk":300,"hp":5000,"undpspro":50,"dpspro":50</v>
      </c>
      <c r="L7224" s="20" t="str">
        <f>IF(B7224&gt;=50,VLOOKUP(A7224,英雄数据表!A:L,11,FALSE),IF(B7224&gt;=25,VLOOKUP(A7224,英雄数据表!A:L,7,0),""))</f>
        <v/>
      </c>
      <c r="M7224" s="20" t="str">
        <f>IFERROR(VLOOKUP(B7224,属性中转表!$K$2:$O$21,5,FALSE),"")</f>
        <v/>
      </c>
      <c r="N7224" s="20" t="str">
        <f>IF(B7224=25,VLOOKUP(A7224,英雄数据表!A:L,8,FALSE),IF(B7224=50,VLOOKUP(A7224,英雄数据表!A:L,12,0),""))</f>
        <v/>
      </c>
    </row>
    <row r="7225" spans="1:14" x14ac:dyDescent="0.3">
      <c r="A7225" s="20">
        <v>53026</v>
      </c>
      <c r="B7225" s="21">
        <f t="shared" si="478"/>
        <v>24</v>
      </c>
      <c r="C7225" s="21">
        <v>5</v>
      </c>
      <c r="D7225" s="21">
        <f>VLOOKUP(A7225,英雄数据表!A:D,4,0)</f>
        <v>5</v>
      </c>
      <c r="E7225" s="20" t="str">
        <f>VLOOKUP(A7225,英雄数据表!A:C,3,0)</f>
        <v>幽魂灯杖</v>
      </c>
      <c r="F7225" s="20">
        <f t="shared" si="479"/>
        <v>53026</v>
      </c>
      <c r="G7225" s="20">
        <f t="shared" si="480"/>
        <v>53026</v>
      </c>
      <c r="H7225" s="21" t="str">
        <f>VLOOKUP(B7225,属性中转表!A:F,6,FALSE)</f>
        <v>"hp":63000,"atk":1750</v>
      </c>
      <c r="I7225" s="20" t="str">
        <f>IF(VLOOKUP(B7225,属性中转表!A:G,7,FALSE)=0,"",VLOOKUP(VLOOKUP(B7225,属性中转表!A:G,7,FALSE),属性中转表!$K$2:$P$21,6,0))&amp;IF(VLOOKUP(B7225,属性中转表!A:G,7,FALSE)&gt;=50,VLOOKUP(A7225,英雄数据表!A:K,9,0),IF(VLOOKUP(B7225,属性中转表!A:G,7,FALSE)&gt;=25,VLOOKUP(A7225,英雄数据表!A:K,5,0),""))</f>
        <v>"atk":300,"hp":5000,"undpspro":50</v>
      </c>
      <c r="J7225" s="20" t="str">
        <f>IF(I7225="","",属性中转表!$I$1&amp;(IF(VLOOKUP(B7225,属性中转表!A:G,7,FALSE)=0,0,VLOOKUP(VLOOKUP(B7225,属性中转表!A:G,7,FALSE),属性中转表!$K$2:$P$21,4,0)))+IFERROR(VLOOKUP(A7225,英雄数据表!A:K,IF(武魂!B7225&gt;=50,10,IF(武魂!B7225&gt;=25,6)),0),0))</f>
        <v>,"dpspro":50</v>
      </c>
      <c r="K7225" s="32" t="str">
        <f t="shared" si="481"/>
        <v>"atk":300,"hp":5000,"undpspro":50,"dpspro":50</v>
      </c>
      <c r="L7225" s="20" t="str">
        <f>IF(B7225&gt;=50,VLOOKUP(A7225,英雄数据表!A:L,11,FALSE),IF(B7225&gt;=25,VLOOKUP(A7225,英雄数据表!A:L,7,0),""))</f>
        <v/>
      </c>
      <c r="M7225" s="20" t="str">
        <f>IFERROR(VLOOKUP(B7225,属性中转表!$K$2:$O$21,5,FALSE),"")</f>
        <v/>
      </c>
      <c r="N7225" s="20" t="str">
        <f>IF(B7225=25,VLOOKUP(A7225,英雄数据表!A:L,8,FALSE),IF(B7225=50,VLOOKUP(A7225,英雄数据表!A:L,12,0),""))</f>
        <v/>
      </c>
    </row>
    <row r="7226" spans="1:14" x14ac:dyDescent="0.3">
      <c r="A7226" s="20">
        <v>53026</v>
      </c>
      <c r="B7226" s="21">
        <f t="shared" si="478"/>
        <v>25</v>
      </c>
      <c r="C7226" s="21">
        <v>5</v>
      </c>
      <c r="D7226" s="21">
        <f>VLOOKUP(A7226,英雄数据表!A:D,4,0)</f>
        <v>5</v>
      </c>
      <c r="E7226" s="20" t="str">
        <f>VLOOKUP(A7226,英雄数据表!A:C,3,0)</f>
        <v>幽魂灯杖</v>
      </c>
      <c r="F7226" s="20">
        <f t="shared" si="479"/>
        <v>53026</v>
      </c>
      <c r="G7226" s="20">
        <f t="shared" si="480"/>
        <v>53026</v>
      </c>
      <c r="H7226" s="21" t="str">
        <f>VLOOKUP(B7226,属性中转表!A:F,6,FALSE)</f>
        <v>"hp":66600,"atk":1850</v>
      </c>
      <c r="I7226" s="20" t="str">
        <f>IF(VLOOKUP(B7226,属性中转表!A:G,7,FALSE)=0,"",VLOOKUP(VLOOKUP(B7226,属性中转表!A:G,7,FALSE),属性中转表!$K$2:$P$21,6,0))&amp;IF(VLOOKUP(B7226,属性中转表!A:G,7,FALSE)&gt;=50,VLOOKUP(A7226,英雄数据表!A:K,9,0),IF(VLOOKUP(B7226,属性中转表!A:G,7,FALSE)&gt;=25,VLOOKUP(A7226,英雄数据表!A:K,5,0),""))</f>
        <v>"atk":300,"hp":5000,"undpspro":50</v>
      </c>
      <c r="J7226" s="20" t="str">
        <f>IF(I7226="","",属性中转表!$I$1&amp;(IF(VLOOKUP(B7226,属性中转表!A:G,7,FALSE)=0,0,VLOOKUP(VLOOKUP(B7226,属性中转表!A:G,7,FALSE),属性中转表!$K$2:$P$21,4,0)))+IFERROR(VLOOKUP(A7226,英雄数据表!A:K,IF(武魂!B7226&gt;=50,10,IF(武魂!B7226&gt;=25,6)),0),0))</f>
        <v>,"dpspro":50</v>
      </c>
      <c r="K7226" s="32" t="str">
        <f t="shared" si="481"/>
        <v>"atk":300,"hp":5000,"undpspro":50,"dpspro":50</v>
      </c>
      <c r="L7226" s="20" t="str">
        <f>IF(B7226&gt;=50,VLOOKUP(A7226,英雄数据表!A:L,11,FALSE),IF(B7226&gt;=25,VLOOKUP(A7226,英雄数据表!A:L,7,0),""))</f>
        <v>"5302601004"</v>
      </c>
      <c r="M7226" s="20" t="str">
        <f>IFERROR(VLOOKUP(B7226,属性中转表!$K$2:$O$21,5,FALSE),"")</f>
        <v/>
      </c>
      <c r="N7226" s="20" t="str">
        <f>IF(B7226=25,VLOOKUP(A7226,英雄数据表!A:L,8,FALSE),IF(B7226=50,VLOOKUP(A7226,英雄数据表!A:L,12,0),""))</f>
        <v>自身释放怒气技能时，给我方随机4名英雄添加1层暗影庇佑（每层暗影庇佑抵消受到的下一次伤害并将伤害的100%的治疗，只对怒气技能和普攻生效）</v>
      </c>
    </row>
    <row r="7227" spans="1:14" x14ac:dyDescent="0.3">
      <c r="A7227" s="20">
        <v>53026</v>
      </c>
      <c r="B7227" s="21">
        <f t="shared" si="478"/>
        <v>26</v>
      </c>
      <c r="C7227" s="21">
        <v>5</v>
      </c>
      <c r="D7227" s="21">
        <f>VLOOKUP(A7227,英雄数据表!A:D,4,0)</f>
        <v>5</v>
      </c>
      <c r="E7227" s="20" t="str">
        <f>VLOOKUP(A7227,英雄数据表!A:C,3,0)</f>
        <v>幽魂灯杖</v>
      </c>
      <c r="F7227" s="20">
        <f t="shared" si="479"/>
        <v>53026</v>
      </c>
      <c r="G7227" s="20">
        <f t="shared" si="480"/>
        <v>53026</v>
      </c>
      <c r="H7227" s="21" t="str">
        <f>VLOOKUP(B7227,属性中转表!A:F,6,FALSE)</f>
        <v>"hp":70200,"atk":1950</v>
      </c>
      <c r="I7227" s="20" t="str">
        <f>IF(VLOOKUP(B7227,属性中转表!A:G,7,FALSE)=0,"",VLOOKUP(VLOOKUP(B7227,属性中转表!A:G,7,FALSE),属性中转表!$K$2:$P$21,6,0))&amp;IF(VLOOKUP(B7227,属性中转表!A:G,7,FALSE)&gt;=50,VLOOKUP(A7227,英雄数据表!A:K,9,0),IF(VLOOKUP(B7227,属性中转表!A:G,7,FALSE)&gt;=25,VLOOKUP(A7227,英雄数据表!A:K,5,0),""))</f>
        <v>"atk":300,"hp":5000,"undpspro":50</v>
      </c>
      <c r="J7227" s="20" t="str">
        <f>IF(I7227="","",属性中转表!$I$1&amp;(IF(VLOOKUP(B7227,属性中转表!A:G,7,FALSE)=0,0,VLOOKUP(VLOOKUP(B7227,属性中转表!A:G,7,FALSE),属性中转表!$K$2:$P$21,4,0)))+IFERROR(VLOOKUP(A7227,英雄数据表!A:K,IF(武魂!B7227&gt;=50,10,IF(武魂!B7227&gt;=25,6)),0),0))</f>
        <v>,"dpspro":50</v>
      </c>
      <c r="K7227" s="32" t="str">
        <f t="shared" si="481"/>
        <v>"atk":300,"hp":5000,"undpspro":50,"dpspro":50</v>
      </c>
      <c r="L7227" s="20" t="str">
        <f>IF(B7227&gt;=50,VLOOKUP(A7227,英雄数据表!A:L,11,FALSE),IF(B7227&gt;=25,VLOOKUP(A7227,英雄数据表!A:L,7,0),""))</f>
        <v>"5302601004"</v>
      </c>
      <c r="M7227" s="20" t="str">
        <f>IFERROR(VLOOKUP(B7227,属性中转表!$K$2:$O$21,5,FALSE),"")</f>
        <v/>
      </c>
      <c r="N7227" s="20" t="str">
        <f>IF(B7227=25,VLOOKUP(A7227,英雄数据表!A:L,8,FALSE),IF(B7227=50,VLOOKUP(A7227,英雄数据表!A:L,12,0),""))</f>
        <v/>
      </c>
    </row>
    <row r="7228" spans="1:14" x14ac:dyDescent="0.3">
      <c r="A7228" s="20">
        <v>53026</v>
      </c>
      <c r="B7228" s="21">
        <f t="shared" si="478"/>
        <v>27</v>
      </c>
      <c r="C7228" s="21">
        <v>5</v>
      </c>
      <c r="D7228" s="21">
        <f>VLOOKUP(A7228,英雄数据表!A:D,4,0)</f>
        <v>5</v>
      </c>
      <c r="E7228" s="20" t="str">
        <f>VLOOKUP(A7228,英雄数据表!A:C,3,0)</f>
        <v>幽魂灯杖</v>
      </c>
      <c r="F7228" s="20">
        <f t="shared" si="479"/>
        <v>53026</v>
      </c>
      <c r="G7228" s="20">
        <f t="shared" si="480"/>
        <v>53026</v>
      </c>
      <c r="H7228" s="21" t="str">
        <f>VLOOKUP(B7228,属性中转表!A:F,6,FALSE)</f>
        <v>"hp":73800,"atk":2050</v>
      </c>
      <c r="I7228" s="20" t="str">
        <f>IF(VLOOKUP(B7228,属性中转表!A:G,7,FALSE)=0,"",VLOOKUP(VLOOKUP(B7228,属性中转表!A:G,7,FALSE),属性中转表!$K$2:$P$21,6,0))&amp;IF(VLOOKUP(B7228,属性中转表!A:G,7,FALSE)&gt;=50,VLOOKUP(A7228,英雄数据表!A:K,9,0),IF(VLOOKUP(B7228,属性中转表!A:G,7,FALSE)&gt;=25,VLOOKUP(A7228,英雄数据表!A:K,5,0),""))</f>
        <v>"atk":300,"hp":5000,"undpspro":50</v>
      </c>
      <c r="J7228" s="20" t="str">
        <f>IF(I7228="","",属性中转表!$I$1&amp;(IF(VLOOKUP(B7228,属性中转表!A:G,7,FALSE)=0,0,VLOOKUP(VLOOKUP(B7228,属性中转表!A:G,7,FALSE),属性中转表!$K$2:$P$21,4,0)))+IFERROR(VLOOKUP(A7228,英雄数据表!A:K,IF(武魂!B7228&gt;=50,10,IF(武魂!B7228&gt;=25,6)),0),0))</f>
        <v>,"dpspro":50</v>
      </c>
      <c r="K7228" s="32" t="str">
        <f t="shared" si="481"/>
        <v>"atk":300,"hp":5000,"undpspro":50,"dpspro":50</v>
      </c>
      <c r="L7228" s="20" t="str">
        <f>IF(B7228&gt;=50,VLOOKUP(A7228,英雄数据表!A:L,11,FALSE),IF(B7228&gt;=25,VLOOKUP(A7228,英雄数据表!A:L,7,0),""))</f>
        <v>"5302601004"</v>
      </c>
      <c r="M7228" s="20" t="str">
        <f>IFERROR(VLOOKUP(B7228,属性中转表!$K$2:$O$21,5,FALSE),"")</f>
        <v/>
      </c>
      <c r="N7228" s="20" t="str">
        <f>IF(B7228=25,VLOOKUP(A7228,英雄数据表!A:L,8,FALSE),IF(B7228=50,VLOOKUP(A7228,英雄数据表!A:L,12,0),""))</f>
        <v/>
      </c>
    </row>
    <row r="7229" spans="1:14" x14ac:dyDescent="0.3">
      <c r="A7229" s="20">
        <v>53026</v>
      </c>
      <c r="B7229" s="21">
        <f t="shared" si="478"/>
        <v>28</v>
      </c>
      <c r="C7229" s="21">
        <v>5</v>
      </c>
      <c r="D7229" s="21">
        <f>VLOOKUP(A7229,英雄数据表!A:D,4,0)</f>
        <v>5</v>
      </c>
      <c r="E7229" s="20" t="str">
        <f>VLOOKUP(A7229,英雄数据表!A:C,3,0)</f>
        <v>幽魂灯杖</v>
      </c>
      <c r="F7229" s="20">
        <f t="shared" si="479"/>
        <v>53026</v>
      </c>
      <c r="G7229" s="20">
        <f t="shared" si="480"/>
        <v>53026</v>
      </c>
      <c r="H7229" s="21" t="str">
        <f>VLOOKUP(B7229,属性中转表!A:F,6,FALSE)</f>
        <v>"hp":77400,"atk":2150</v>
      </c>
      <c r="I7229" s="20" t="str">
        <f>IF(VLOOKUP(B7229,属性中转表!A:G,7,FALSE)=0,"",VLOOKUP(VLOOKUP(B7229,属性中转表!A:G,7,FALSE),属性中转表!$K$2:$P$21,6,0))&amp;IF(VLOOKUP(B7229,属性中转表!A:G,7,FALSE)&gt;=50,VLOOKUP(A7229,英雄数据表!A:K,9,0),IF(VLOOKUP(B7229,属性中转表!A:G,7,FALSE)&gt;=25,VLOOKUP(A7229,英雄数据表!A:K,5,0),""))</f>
        <v>"atk":300,"hp":5000,"undpspro":50</v>
      </c>
      <c r="J7229" s="20" t="str">
        <f>IF(I7229="","",属性中转表!$I$1&amp;(IF(VLOOKUP(B7229,属性中转表!A:G,7,FALSE)=0,0,VLOOKUP(VLOOKUP(B7229,属性中转表!A:G,7,FALSE),属性中转表!$K$2:$P$21,4,0)))+IFERROR(VLOOKUP(A7229,英雄数据表!A:K,IF(武魂!B7229&gt;=50,10,IF(武魂!B7229&gt;=25,6)),0),0))</f>
        <v>,"dpspro":50</v>
      </c>
      <c r="K7229" s="32" t="str">
        <f t="shared" si="481"/>
        <v>"atk":300,"hp":5000,"undpspro":50,"dpspro":50</v>
      </c>
      <c r="L7229" s="20" t="str">
        <f>IF(B7229&gt;=50,VLOOKUP(A7229,英雄数据表!A:L,11,FALSE),IF(B7229&gt;=25,VLOOKUP(A7229,英雄数据表!A:L,7,0),""))</f>
        <v>"5302601004"</v>
      </c>
      <c r="M7229" s="20" t="str">
        <f>IFERROR(VLOOKUP(B7229,属性中转表!$K$2:$O$21,5,FALSE),"")</f>
        <v/>
      </c>
      <c r="N7229" s="20" t="str">
        <f>IF(B7229=25,VLOOKUP(A7229,英雄数据表!A:L,8,FALSE),IF(B7229=50,VLOOKUP(A7229,英雄数据表!A:L,12,0),""))</f>
        <v/>
      </c>
    </row>
    <row r="7230" spans="1:14" x14ac:dyDescent="0.3">
      <c r="A7230" s="20">
        <v>53026</v>
      </c>
      <c r="B7230" s="21">
        <f t="shared" si="478"/>
        <v>29</v>
      </c>
      <c r="C7230" s="21">
        <v>5</v>
      </c>
      <c r="D7230" s="21">
        <f>VLOOKUP(A7230,英雄数据表!A:D,4,0)</f>
        <v>5</v>
      </c>
      <c r="E7230" s="20" t="str">
        <f>VLOOKUP(A7230,英雄数据表!A:C,3,0)</f>
        <v>幽魂灯杖</v>
      </c>
      <c r="F7230" s="20">
        <f t="shared" si="479"/>
        <v>53026</v>
      </c>
      <c r="G7230" s="20">
        <f t="shared" si="480"/>
        <v>53026</v>
      </c>
      <c r="H7230" s="21" t="str">
        <f>VLOOKUP(B7230,属性中转表!A:F,6,FALSE)</f>
        <v>"hp":81000,"atk":2250</v>
      </c>
      <c r="I7230" s="20" t="str">
        <f>IF(VLOOKUP(B7230,属性中转表!A:G,7,FALSE)=0,"",VLOOKUP(VLOOKUP(B7230,属性中转表!A:G,7,FALSE),属性中转表!$K$2:$P$21,6,0))&amp;IF(VLOOKUP(B7230,属性中转表!A:G,7,FALSE)&gt;=50,VLOOKUP(A7230,英雄数据表!A:K,9,0),IF(VLOOKUP(B7230,属性中转表!A:G,7,FALSE)&gt;=25,VLOOKUP(A7230,英雄数据表!A:K,5,0),""))</f>
        <v>"atk":300,"hp":5000,"undpspro":50</v>
      </c>
      <c r="J7230" s="20" t="str">
        <f>IF(I7230="","",属性中转表!$I$1&amp;(IF(VLOOKUP(B7230,属性中转表!A:G,7,FALSE)=0,0,VLOOKUP(VLOOKUP(B7230,属性中转表!A:G,7,FALSE),属性中转表!$K$2:$P$21,4,0)))+IFERROR(VLOOKUP(A7230,英雄数据表!A:K,IF(武魂!B7230&gt;=50,10,IF(武魂!B7230&gt;=25,6)),0),0))</f>
        <v>,"dpspro":50</v>
      </c>
      <c r="K7230" s="32" t="str">
        <f t="shared" si="481"/>
        <v>"atk":300,"hp":5000,"undpspro":50,"dpspro":50</v>
      </c>
      <c r="L7230" s="20" t="str">
        <f>IF(B7230&gt;=50,VLOOKUP(A7230,英雄数据表!A:L,11,FALSE),IF(B7230&gt;=25,VLOOKUP(A7230,英雄数据表!A:L,7,0),""))</f>
        <v>"5302601004"</v>
      </c>
      <c r="M7230" s="20" t="str">
        <f>IFERROR(VLOOKUP(B7230,属性中转表!$K$2:$O$21,5,FALSE),"")</f>
        <v/>
      </c>
      <c r="N7230" s="20" t="str">
        <f>IF(B7230=25,VLOOKUP(A7230,英雄数据表!A:L,8,FALSE),IF(B7230=50,VLOOKUP(A7230,英雄数据表!A:L,12,0),""))</f>
        <v/>
      </c>
    </row>
    <row r="7231" spans="1:14" x14ac:dyDescent="0.3">
      <c r="A7231" s="20">
        <v>53026</v>
      </c>
      <c r="B7231" s="21">
        <f t="shared" si="478"/>
        <v>30</v>
      </c>
      <c r="C7231" s="21">
        <v>5</v>
      </c>
      <c r="D7231" s="21">
        <f>VLOOKUP(A7231,英雄数据表!A:D,4,0)</f>
        <v>5</v>
      </c>
      <c r="E7231" s="20" t="str">
        <f>VLOOKUP(A7231,英雄数据表!A:C,3,0)</f>
        <v>幽魂灯杖</v>
      </c>
      <c r="F7231" s="20">
        <f t="shared" si="479"/>
        <v>53026</v>
      </c>
      <c r="G7231" s="20">
        <f t="shared" si="480"/>
        <v>53026</v>
      </c>
      <c r="H7231" s="21" t="str">
        <f>VLOOKUP(B7231,属性中转表!A:F,6,FALSE)</f>
        <v>"hp":84600,"atk":2350</v>
      </c>
      <c r="I7231" s="20" t="str">
        <f>IF(VLOOKUP(B7231,属性中转表!A:G,7,FALSE)=0,"",VLOOKUP(VLOOKUP(B7231,属性中转表!A:G,7,FALSE),属性中转表!$K$2:$P$21,6,0))&amp;IF(VLOOKUP(B7231,属性中转表!A:G,7,FALSE)&gt;=50,VLOOKUP(A7231,英雄数据表!A:K,9,0),IF(VLOOKUP(B7231,属性中转表!A:G,7,FALSE)&gt;=25,VLOOKUP(A7231,英雄数据表!A:K,5,0),""))</f>
        <v>"atk":300,"hp":5000,"undpspro":100</v>
      </c>
      <c r="J7231" s="20" t="str">
        <f>IF(I7231="","",属性中转表!$I$1&amp;(IF(VLOOKUP(B7231,属性中转表!A:G,7,FALSE)=0,0,VLOOKUP(VLOOKUP(B7231,属性中转表!A:G,7,FALSE),属性中转表!$K$2:$P$21,4,0)))+IFERROR(VLOOKUP(A7231,英雄数据表!A:K,IF(武魂!B7231&gt;=50,10,IF(武魂!B7231&gt;=25,6)),0),0))</f>
        <v>,"dpspro":50</v>
      </c>
      <c r="K7231" s="32" t="str">
        <f t="shared" si="481"/>
        <v>"atk":300,"hp":5000,"undpspro":100,"dpspro":50</v>
      </c>
      <c r="L7231" s="20" t="str">
        <f>IF(B7231&gt;=50,VLOOKUP(A7231,英雄数据表!A:L,11,FALSE),IF(B7231&gt;=25,VLOOKUP(A7231,英雄数据表!A:L,7,0),""))</f>
        <v>"5302601004"</v>
      </c>
      <c r="M7231" s="20" t="str">
        <f>IFERROR(VLOOKUP(B7231,属性中转表!$K$2:$O$21,5,FALSE),"")</f>
        <v>"undpspro":50</v>
      </c>
      <c r="N7231" s="20" t="str">
        <f>IF(B7231=25,VLOOKUP(A7231,英雄数据表!A:L,8,FALSE),IF(B7231=50,VLOOKUP(A7231,英雄数据表!A:L,12,0),""))</f>
        <v/>
      </c>
    </row>
    <row r="7232" spans="1:14" x14ac:dyDescent="0.3">
      <c r="A7232" s="20">
        <v>53026</v>
      </c>
      <c r="B7232" s="21">
        <f t="shared" si="478"/>
        <v>31</v>
      </c>
      <c r="C7232" s="21">
        <v>5</v>
      </c>
      <c r="D7232" s="21">
        <f>VLOOKUP(A7232,英雄数据表!A:D,4,0)</f>
        <v>5</v>
      </c>
      <c r="E7232" s="20" t="str">
        <f>VLOOKUP(A7232,英雄数据表!A:C,3,0)</f>
        <v>幽魂灯杖</v>
      </c>
      <c r="F7232" s="20">
        <f t="shared" si="479"/>
        <v>53026</v>
      </c>
      <c r="G7232" s="20">
        <f t="shared" si="480"/>
        <v>53026</v>
      </c>
      <c r="H7232" s="21" t="str">
        <f>VLOOKUP(B7232,属性中转表!A:F,6,FALSE)</f>
        <v>"hp":89100,"atk":2475</v>
      </c>
      <c r="I7232" s="20" t="str">
        <f>IF(VLOOKUP(B7232,属性中转表!A:G,7,FALSE)=0,"",VLOOKUP(VLOOKUP(B7232,属性中转表!A:G,7,FALSE),属性中转表!$K$2:$P$21,6,0))&amp;IF(VLOOKUP(B7232,属性中转表!A:G,7,FALSE)&gt;=50,VLOOKUP(A7232,英雄数据表!A:K,9,0),IF(VLOOKUP(B7232,属性中转表!A:G,7,FALSE)&gt;=25,VLOOKUP(A7232,英雄数据表!A:K,5,0),""))</f>
        <v>"atk":300,"hp":5000,"undpspro":100</v>
      </c>
      <c r="J7232" s="20" t="str">
        <f>IF(I7232="","",属性中转表!$I$1&amp;(IF(VLOOKUP(B7232,属性中转表!A:G,7,FALSE)=0,0,VLOOKUP(VLOOKUP(B7232,属性中转表!A:G,7,FALSE),属性中转表!$K$2:$P$21,4,0)))+IFERROR(VLOOKUP(A7232,英雄数据表!A:K,IF(武魂!B7232&gt;=50,10,IF(武魂!B7232&gt;=25,6)),0),0))</f>
        <v>,"dpspro":50</v>
      </c>
      <c r="K7232" s="32" t="str">
        <f t="shared" si="481"/>
        <v>"atk":300,"hp":5000,"undpspro":100,"dpspro":50</v>
      </c>
      <c r="L7232" s="20" t="str">
        <f>IF(B7232&gt;=50,VLOOKUP(A7232,英雄数据表!A:L,11,FALSE),IF(B7232&gt;=25,VLOOKUP(A7232,英雄数据表!A:L,7,0),""))</f>
        <v>"5302601004"</v>
      </c>
      <c r="M7232" s="20" t="str">
        <f>IFERROR(VLOOKUP(B7232,属性中转表!$K$2:$O$21,5,FALSE),"")</f>
        <v/>
      </c>
      <c r="N7232" s="20" t="str">
        <f>IF(B7232=25,VLOOKUP(A7232,英雄数据表!A:L,8,FALSE),IF(B7232=50,VLOOKUP(A7232,英雄数据表!A:L,12,0),""))</f>
        <v/>
      </c>
    </row>
    <row r="7233" spans="1:14" x14ac:dyDescent="0.3">
      <c r="A7233" s="20">
        <v>53026</v>
      </c>
      <c r="B7233" s="21">
        <f t="shared" si="478"/>
        <v>32</v>
      </c>
      <c r="C7233" s="21">
        <v>5</v>
      </c>
      <c r="D7233" s="21">
        <f>VLOOKUP(A7233,英雄数据表!A:D,4,0)</f>
        <v>5</v>
      </c>
      <c r="E7233" s="20" t="str">
        <f>VLOOKUP(A7233,英雄数据表!A:C,3,0)</f>
        <v>幽魂灯杖</v>
      </c>
      <c r="F7233" s="20">
        <f t="shared" si="479"/>
        <v>53026</v>
      </c>
      <c r="G7233" s="20">
        <f t="shared" si="480"/>
        <v>53026</v>
      </c>
      <c r="H7233" s="21" t="str">
        <f>VLOOKUP(B7233,属性中转表!A:F,6,FALSE)</f>
        <v>"hp":93600,"atk":2600</v>
      </c>
      <c r="I7233" s="20" t="str">
        <f>IF(VLOOKUP(B7233,属性中转表!A:G,7,FALSE)=0,"",VLOOKUP(VLOOKUP(B7233,属性中转表!A:G,7,FALSE),属性中转表!$K$2:$P$21,6,0))&amp;IF(VLOOKUP(B7233,属性中转表!A:G,7,FALSE)&gt;=50,VLOOKUP(A7233,英雄数据表!A:K,9,0),IF(VLOOKUP(B7233,属性中转表!A:G,7,FALSE)&gt;=25,VLOOKUP(A7233,英雄数据表!A:K,5,0),""))</f>
        <v>"atk":300,"hp":5000,"undpspro":100</v>
      </c>
      <c r="J7233" s="20" t="str">
        <f>IF(I7233="","",属性中转表!$I$1&amp;(IF(VLOOKUP(B7233,属性中转表!A:G,7,FALSE)=0,0,VLOOKUP(VLOOKUP(B7233,属性中转表!A:G,7,FALSE),属性中转表!$K$2:$P$21,4,0)))+IFERROR(VLOOKUP(A7233,英雄数据表!A:K,IF(武魂!B7233&gt;=50,10,IF(武魂!B7233&gt;=25,6)),0),0))</f>
        <v>,"dpspro":50</v>
      </c>
      <c r="K7233" s="32" t="str">
        <f t="shared" si="481"/>
        <v>"atk":300,"hp":5000,"undpspro":100,"dpspro":50</v>
      </c>
      <c r="L7233" s="20" t="str">
        <f>IF(B7233&gt;=50,VLOOKUP(A7233,英雄数据表!A:L,11,FALSE),IF(B7233&gt;=25,VLOOKUP(A7233,英雄数据表!A:L,7,0),""))</f>
        <v>"5302601004"</v>
      </c>
      <c r="M7233" s="20" t="str">
        <f>IFERROR(VLOOKUP(B7233,属性中转表!$K$2:$O$21,5,FALSE),"")</f>
        <v/>
      </c>
      <c r="N7233" s="20" t="str">
        <f>IF(B7233=25,VLOOKUP(A7233,英雄数据表!A:L,8,FALSE),IF(B7233=50,VLOOKUP(A7233,英雄数据表!A:L,12,0),""))</f>
        <v/>
      </c>
    </row>
    <row r="7234" spans="1:14" x14ac:dyDescent="0.3">
      <c r="A7234" s="20">
        <v>53026</v>
      </c>
      <c r="B7234" s="21">
        <f t="shared" si="478"/>
        <v>33</v>
      </c>
      <c r="C7234" s="21">
        <v>5</v>
      </c>
      <c r="D7234" s="21">
        <f>VLOOKUP(A7234,英雄数据表!A:D,4,0)</f>
        <v>5</v>
      </c>
      <c r="E7234" s="20" t="str">
        <f>VLOOKUP(A7234,英雄数据表!A:C,3,0)</f>
        <v>幽魂灯杖</v>
      </c>
      <c r="F7234" s="20">
        <f t="shared" si="479"/>
        <v>53026</v>
      </c>
      <c r="G7234" s="20">
        <f t="shared" si="480"/>
        <v>53026</v>
      </c>
      <c r="H7234" s="21" t="str">
        <f>VLOOKUP(B7234,属性中转表!A:F,6,FALSE)</f>
        <v>"hp":98100,"atk":2725</v>
      </c>
      <c r="I7234" s="20" t="str">
        <f>IF(VLOOKUP(B7234,属性中转表!A:G,7,FALSE)=0,"",VLOOKUP(VLOOKUP(B7234,属性中转表!A:G,7,FALSE),属性中转表!$K$2:$P$21,6,0))&amp;IF(VLOOKUP(B7234,属性中转表!A:G,7,FALSE)&gt;=50,VLOOKUP(A7234,英雄数据表!A:K,9,0),IF(VLOOKUP(B7234,属性中转表!A:G,7,FALSE)&gt;=25,VLOOKUP(A7234,英雄数据表!A:K,5,0),""))</f>
        <v>"atk":300,"hp":5000,"undpspro":100</v>
      </c>
      <c r="J7234" s="20" t="str">
        <f>IF(I7234="","",属性中转表!$I$1&amp;(IF(VLOOKUP(B7234,属性中转表!A:G,7,FALSE)=0,0,VLOOKUP(VLOOKUP(B7234,属性中转表!A:G,7,FALSE),属性中转表!$K$2:$P$21,4,0)))+IFERROR(VLOOKUP(A7234,英雄数据表!A:K,IF(武魂!B7234&gt;=50,10,IF(武魂!B7234&gt;=25,6)),0),0))</f>
        <v>,"dpspro":50</v>
      </c>
      <c r="K7234" s="32" t="str">
        <f t="shared" si="481"/>
        <v>"atk":300,"hp":5000,"undpspro":100,"dpspro":50</v>
      </c>
      <c r="L7234" s="20" t="str">
        <f>IF(B7234&gt;=50,VLOOKUP(A7234,英雄数据表!A:L,11,FALSE),IF(B7234&gt;=25,VLOOKUP(A7234,英雄数据表!A:L,7,0),""))</f>
        <v>"5302601004"</v>
      </c>
      <c r="M7234" s="20" t="str">
        <f>IFERROR(VLOOKUP(B7234,属性中转表!$K$2:$O$21,5,FALSE),"")</f>
        <v/>
      </c>
      <c r="N7234" s="20" t="str">
        <f>IF(B7234=25,VLOOKUP(A7234,英雄数据表!A:L,8,FALSE),IF(B7234=50,VLOOKUP(A7234,英雄数据表!A:L,12,0),""))</f>
        <v/>
      </c>
    </row>
    <row r="7235" spans="1:14" x14ac:dyDescent="0.3">
      <c r="A7235" s="20">
        <v>53026</v>
      </c>
      <c r="B7235" s="21">
        <f t="shared" si="478"/>
        <v>34</v>
      </c>
      <c r="C7235" s="21">
        <v>5</v>
      </c>
      <c r="D7235" s="21">
        <f>VLOOKUP(A7235,英雄数据表!A:D,4,0)</f>
        <v>5</v>
      </c>
      <c r="E7235" s="20" t="str">
        <f>VLOOKUP(A7235,英雄数据表!A:C,3,0)</f>
        <v>幽魂灯杖</v>
      </c>
      <c r="F7235" s="20">
        <f t="shared" si="479"/>
        <v>53026</v>
      </c>
      <c r="G7235" s="20">
        <f t="shared" si="480"/>
        <v>53026</v>
      </c>
      <c r="H7235" s="21" t="str">
        <f>VLOOKUP(B7235,属性中转表!A:F,6,FALSE)</f>
        <v>"hp":102600,"atk":2850</v>
      </c>
      <c r="I7235" s="20" t="str">
        <f>IF(VLOOKUP(B7235,属性中转表!A:G,7,FALSE)=0,"",VLOOKUP(VLOOKUP(B7235,属性中转表!A:G,7,FALSE),属性中转表!$K$2:$P$21,6,0))&amp;IF(VLOOKUP(B7235,属性中转表!A:G,7,FALSE)&gt;=50,VLOOKUP(A7235,英雄数据表!A:K,9,0),IF(VLOOKUP(B7235,属性中转表!A:G,7,FALSE)&gt;=25,VLOOKUP(A7235,英雄数据表!A:K,5,0),""))</f>
        <v>"atk":300,"hp":5000,"undpspro":100</v>
      </c>
      <c r="J7235" s="20" t="str">
        <f>IF(I7235="","",属性中转表!$I$1&amp;(IF(VLOOKUP(B7235,属性中转表!A:G,7,FALSE)=0,0,VLOOKUP(VLOOKUP(B7235,属性中转表!A:G,7,FALSE),属性中转表!$K$2:$P$21,4,0)))+IFERROR(VLOOKUP(A7235,英雄数据表!A:K,IF(武魂!B7235&gt;=50,10,IF(武魂!B7235&gt;=25,6)),0),0))</f>
        <v>,"dpspro":50</v>
      </c>
      <c r="K7235" s="32" t="str">
        <f t="shared" si="481"/>
        <v>"atk":300,"hp":5000,"undpspro":100,"dpspro":50</v>
      </c>
      <c r="L7235" s="20" t="str">
        <f>IF(B7235&gt;=50,VLOOKUP(A7235,英雄数据表!A:L,11,FALSE),IF(B7235&gt;=25,VLOOKUP(A7235,英雄数据表!A:L,7,0),""))</f>
        <v>"5302601004"</v>
      </c>
      <c r="M7235" s="20" t="str">
        <f>IFERROR(VLOOKUP(B7235,属性中转表!$K$2:$O$21,5,FALSE),"")</f>
        <v/>
      </c>
      <c r="N7235" s="20" t="str">
        <f>IF(B7235=25,VLOOKUP(A7235,英雄数据表!A:L,8,FALSE),IF(B7235=50,VLOOKUP(A7235,英雄数据表!A:L,12,0),""))</f>
        <v/>
      </c>
    </row>
    <row r="7236" spans="1:14" x14ac:dyDescent="0.3">
      <c r="A7236" s="20">
        <v>53026</v>
      </c>
      <c r="B7236" s="21">
        <f t="shared" si="478"/>
        <v>35</v>
      </c>
      <c r="C7236" s="21">
        <v>5</v>
      </c>
      <c r="D7236" s="21">
        <f>VLOOKUP(A7236,英雄数据表!A:D,4,0)</f>
        <v>5</v>
      </c>
      <c r="E7236" s="20" t="str">
        <f>VLOOKUP(A7236,英雄数据表!A:C,3,0)</f>
        <v>幽魂灯杖</v>
      </c>
      <c r="F7236" s="20">
        <f t="shared" si="479"/>
        <v>53026</v>
      </c>
      <c r="G7236" s="20">
        <f t="shared" si="480"/>
        <v>53026</v>
      </c>
      <c r="H7236" s="21" t="str">
        <f>VLOOKUP(B7236,属性中转表!A:F,6,FALSE)</f>
        <v>"hp":107100,"atk":2975</v>
      </c>
      <c r="I7236" s="20" t="str">
        <f>IF(VLOOKUP(B7236,属性中转表!A:G,7,FALSE)=0,"",VLOOKUP(VLOOKUP(B7236,属性中转表!A:G,7,FALSE),属性中转表!$K$2:$P$21,6,0))&amp;IF(VLOOKUP(B7236,属性中转表!A:G,7,FALSE)&gt;=50,VLOOKUP(A7236,英雄数据表!A:K,9,0),IF(VLOOKUP(B7236,属性中转表!A:G,7,FALSE)&gt;=25,VLOOKUP(A7236,英雄数据表!A:K,5,0),""))</f>
        <v>"atk":300,"hp":5000,"undpspro":100</v>
      </c>
      <c r="J7236" s="20" t="str">
        <f>IF(I7236="","",属性中转表!$I$1&amp;(IF(VLOOKUP(B7236,属性中转表!A:G,7,FALSE)=0,0,VLOOKUP(VLOOKUP(B7236,属性中转表!A:G,7,FALSE),属性中转表!$K$2:$P$21,4,0)))+IFERROR(VLOOKUP(A7236,英雄数据表!A:K,IF(武魂!B7236&gt;=50,10,IF(武魂!B7236&gt;=25,6)),0),0))</f>
        <v>,"dpspro":100</v>
      </c>
      <c r="K7236" s="32" t="str">
        <f t="shared" si="481"/>
        <v>"atk":300,"hp":5000,"undpspro":100,"dpspro":100</v>
      </c>
      <c r="L7236" s="20" t="str">
        <f>IF(B7236&gt;=50,VLOOKUP(A7236,英雄数据表!A:L,11,FALSE),IF(B7236&gt;=25,VLOOKUP(A7236,英雄数据表!A:L,7,0),""))</f>
        <v>"5302601004"</v>
      </c>
      <c r="M7236" s="20" t="str">
        <f>IFERROR(VLOOKUP(B7236,属性中转表!$K$2:$O$21,5,FALSE),"")</f>
        <v>"dpspro":50</v>
      </c>
      <c r="N7236" s="20" t="str">
        <f>IF(B7236=25,VLOOKUP(A7236,英雄数据表!A:L,8,FALSE),IF(B7236=50,VLOOKUP(A7236,英雄数据表!A:L,12,0),""))</f>
        <v/>
      </c>
    </row>
    <row r="7237" spans="1:14" x14ac:dyDescent="0.3">
      <c r="A7237" s="20">
        <v>53026</v>
      </c>
      <c r="B7237" s="21">
        <f t="shared" si="478"/>
        <v>36</v>
      </c>
      <c r="C7237" s="21">
        <v>5</v>
      </c>
      <c r="D7237" s="21">
        <f>VLOOKUP(A7237,英雄数据表!A:D,4,0)</f>
        <v>5</v>
      </c>
      <c r="E7237" s="20" t="str">
        <f>VLOOKUP(A7237,英雄数据表!A:C,3,0)</f>
        <v>幽魂灯杖</v>
      </c>
      <c r="F7237" s="20">
        <f t="shared" si="479"/>
        <v>53026</v>
      </c>
      <c r="G7237" s="20">
        <f t="shared" si="480"/>
        <v>53026</v>
      </c>
      <c r="H7237" s="21" t="str">
        <f>VLOOKUP(B7237,属性中转表!A:F,6,FALSE)</f>
        <v>"hp":111600,"atk":3100</v>
      </c>
      <c r="I7237" s="20" t="str">
        <f>IF(VLOOKUP(B7237,属性中转表!A:G,7,FALSE)=0,"",VLOOKUP(VLOOKUP(B7237,属性中转表!A:G,7,FALSE),属性中转表!$K$2:$P$21,6,0))&amp;IF(VLOOKUP(B7237,属性中转表!A:G,7,FALSE)&gt;=50,VLOOKUP(A7237,英雄数据表!A:K,9,0),IF(VLOOKUP(B7237,属性中转表!A:G,7,FALSE)&gt;=25,VLOOKUP(A7237,英雄数据表!A:K,5,0),""))</f>
        <v>"atk":300,"hp":5000,"undpspro":100</v>
      </c>
      <c r="J7237" s="20" t="str">
        <f>IF(I7237="","",属性中转表!$I$1&amp;(IF(VLOOKUP(B7237,属性中转表!A:G,7,FALSE)=0,0,VLOOKUP(VLOOKUP(B7237,属性中转表!A:G,7,FALSE),属性中转表!$K$2:$P$21,4,0)))+IFERROR(VLOOKUP(A7237,英雄数据表!A:K,IF(武魂!B7237&gt;=50,10,IF(武魂!B7237&gt;=25,6)),0),0))</f>
        <v>,"dpspro":100</v>
      </c>
      <c r="K7237" s="32" t="str">
        <f t="shared" si="481"/>
        <v>"atk":300,"hp":5000,"undpspro":100,"dpspro":100</v>
      </c>
      <c r="L7237" s="20" t="str">
        <f>IF(B7237&gt;=50,VLOOKUP(A7237,英雄数据表!A:L,11,FALSE),IF(B7237&gt;=25,VLOOKUP(A7237,英雄数据表!A:L,7,0),""))</f>
        <v>"5302601004"</v>
      </c>
      <c r="M7237" s="20" t="str">
        <f>IFERROR(VLOOKUP(B7237,属性中转表!$K$2:$O$21,5,FALSE),"")</f>
        <v/>
      </c>
      <c r="N7237" s="20" t="str">
        <f>IF(B7237=25,VLOOKUP(A7237,英雄数据表!A:L,8,FALSE),IF(B7237=50,VLOOKUP(A7237,英雄数据表!A:L,12,0),""))</f>
        <v/>
      </c>
    </row>
    <row r="7238" spans="1:14" x14ac:dyDescent="0.3">
      <c r="A7238" s="20">
        <v>53026</v>
      </c>
      <c r="B7238" s="21">
        <f t="shared" si="478"/>
        <v>37</v>
      </c>
      <c r="C7238" s="21">
        <v>5</v>
      </c>
      <c r="D7238" s="21">
        <f>VLOOKUP(A7238,英雄数据表!A:D,4,0)</f>
        <v>5</v>
      </c>
      <c r="E7238" s="20" t="str">
        <f>VLOOKUP(A7238,英雄数据表!A:C,3,0)</f>
        <v>幽魂灯杖</v>
      </c>
      <c r="F7238" s="20">
        <f t="shared" si="479"/>
        <v>53026</v>
      </c>
      <c r="G7238" s="20">
        <f t="shared" si="480"/>
        <v>53026</v>
      </c>
      <c r="H7238" s="21" t="str">
        <f>VLOOKUP(B7238,属性中转表!A:F,6,FALSE)</f>
        <v>"hp":116100,"atk":3225</v>
      </c>
      <c r="I7238" s="20" t="str">
        <f>IF(VLOOKUP(B7238,属性中转表!A:G,7,FALSE)=0,"",VLOOKUP(VLOOKUP(B7238,属性中转表!A:G,7,FALSE),属性中转表!$K$2:$P$21,6,0))&amp;IF(VLOOKUP(B7238,属性中转表!A:G,7,FALSE)&gt;=50,VLOOKUP(A7238,英雄数据表!A:K,9,0),IF(VLOOKUP(B7238,属性中转表!A:G,7,FALSE)&gt;=25,VLOOKUP(A7238,英雄数据表!A:K,5,0),""))</f>
        <v>"atk":300,"hp":5000,"undpspro":100</v>
      </c>
      <c r="J7238" s="20" t="str">
        <f>IF(I7238="","",属性中转表!$I$1&amp;(IF(VLOOKUP(B7238,属性中转表!A:G,7,FALSE)=0,0,VLOOKUP(VLOOKUP(B7238,属性中转表!A:G,7,FALSE),属性中转表!$K$2:$P$21,4,0)))+IFERROR(VLOOKUP(A7238,英雄数据表!A:K,IF(武魂!B7238&gt;=50,10,IF(武魂!B7238&gt;=25,6)),0),0))</f>
        <v>,"dpspro":100</v>
      </c>
      <c r="K7238" s="32" t="str">
        <f t="shared" si="481"/>
        <v>"atk":300,"hp":5000,"undpspro":100,"dpspro":100</v>
      </c>
      <c r="L7238" s="20" t="str">
        <f>IF(B7238&gt;=50,VLOOKUP(A7238,英雄数据表!A:L,11,FALSE),IF(B7238&gt;=25,VLOOKUP(A7238,英雄数据表!A:L,7,0),""))</f>
        <v>"5302601004"</v>
      </c>
      <c r="M7238" s="20" t="str">
        <f>IFERROR(VLOOKUP(B7238,属性中转表!$K$2:$O$21,5,FALSE),"")</f>
        <v/>
      </c>
      <c r="N7238" s="20" t="str">
        <f>IF(B7238=25,VLOOKUP(A7238,英雄数据表!A:L,8,FALSE),IF(B7238=50,VLOOKUP(A7238,英雄数据表!A:L,12,0),""))</f>
        <v/>
      </c>
    </row>
    <row r="7239" spans="1:14" x14ac:dyDescent="0.3">
      <c r="A7239" s="20">
        <v>53026</v>
      </c>
      <c r="B7239" s="21">
        <f t="shared" si="478"/>
        <v>38</v>
      </c>
      <c r="C7239" s="21">
        <v>5</v>
      </c>
      <c r="D7239" s="21">
        <f>VLOOKUP(A7239,英雄数据表!A:D,4,0)</f>
        <v>5</v>
      </c>
      <c r="E7239" s="20" t="str">
        <f>VLOOKUP(A7239,英雄数据表!A:C,3,0)</f>
        <v>幽魂灯杖</v>
      </c>
      <c r="F7239" s="20">
        <f t="shared" si="479"/>
        <v>53026</v>
      </c>
      <c r="G7239" s="20">
        <f t="shared" si="480"/>
        <v>53026</v>
      </c>
      <c r="H7239" s="21" t="str">
        <f>VLOOKUP(B7239,属性中转表!A:F,6,FALSE)</f>
        <v>"hp":120600,"atk":3350</v>
      </c>
      <c r="I7239" s="20" t="str">
        <f>IF(VLOOKUP(B7239,属性中转表!A:G,7,FALSE)=0,"",VLOOKUP(VLOOKUP(B7239,属性中转表!A:G,7,FALSE),属性中转表!$K$2:$P$21,6,0))&amp;IF(VLOOKUP(B7239,属性中转表!A:G,7,FALSE)&gt;=50,VLOOKUP(A7239,英雄数据表!A:K,9,0),IF(VLOOKUP(B7239,属性中转表!A:G,7,FALSE)&gt;=25,VLOOKUP(A7239,英雄数据表!A:K,5,0),""))</f>
        <v>"atk":300,"hp":5000,"undpspro":100</v>
      </c>
      <c r="J7239" s="20" t="str">
        <f>IF(I7239="","",属性中转表!$I$1&amp;(IF(VLOOKUP(B7239,属性中转表!A:G,7,FALSE)=0,0,VLOOKUP(VLOOKUP(B7239,属性中转表!A:G,7,FALSE),属性中转表!$K$2:$P$21,4,0)))+IFERROR(VLOOKUP(A7239,英雄数据表!A:K,IF(武魂!B7239&gt;=50,10,IF(武魂!B7239&gt;=25,6)),0),0))</f>
        <v>,"dpspro":100</v>
      </c>
      <c r="K7239" s="32" t="str">
        <f t="shared" si="481"/>
        <v>"atk":300,"hp":5000,"undpspro":100,"dpspro":100</v>
      </c>
      <c r="L7239" s="20" t="str">
        <f>IF(B7239&gt;=50,VLOOKUP(A7239,英雄数据表!A:L,11,FALSE),IF(B7239&gt;=25,VLOOKUP(A7239,英雄数据表!A:L,7,0),""))</f>
        <v>"5302601004"</v>
      </c>
      <c r="M7239" s="20" t="str">
        <f>IFERROR(VLOOKUP(B7239,属性中转表!$K$2:$O$21,5,FALSE),"")</f>
        <v/>
      </c>
      <c r="N7239" s="20" t="str">
        <f>IF(B7239=25,VLOOKUP(A7239,英雄数据表!A:L,8,FALSE),IF(B7239=50,VLOOKUP(A7239,英雄数据表!A:L,12,0),""))</f>
        <v/>
      </c>
    </row>
    <row r="7240" spans="1:14" x14ac:dyDescent="0.3">
      <c r="A7240" s="20">
        <v>53026</v>
      </c>
      <c r="B7240" s="21">
        <f t="shared" si="478"/>
        <v>39</v>
      </c>
      <c r="C7240" s="21">
        <v>5</v>
      </c>
      <c r="D7240" s="21">
        <f>VLOOKUP(A7240,英雄数据表!A:D,4,0)</f>
        <v>5</v>
      </c>
      <c r="E7240" s="20" t="str">
        <f>VLOOKUP(A7240,英雄数据表!A:C,3,0)</f>
        <v>幽魂灯杖</v>
      </c>
      <c r="F7240" s="20">
        <f t="shared" si="479"/>
        <v>53026</v>
      </c>
      <c r="G7240" s="20">
        <f t="shared" si="480"/>
        <v>53026</v>
      </c>
      <c r="H7240" s="21" t="str">
        <f>VLOOKUP(B7240,属性中转表!A:F,6,FALSE)</f>
        <v>"hp":125100,"atk":3475</v>
      </c>
      <c r="I7240" s="20" t="str">
        <f>IF(VLOOKUP(B7240,属性中转表!A:G,7,FALSE)=0,"",VLOOKUP(VLOOKUP(B7240,属性中转表!A:G,7,FALSE),属性中转表!$K$2:$P$21,6,0))&amp;IF(VLOOKUP(B7240,属性中转表!A:G,7,FALSE)&gt;=50,VLOOKUP(A7240,英雄数据表!A:K,9,0),IF(VLOOKUP(B7240,属性中转表!A:G,7,FALSE)&gt;=25,VLOOKUP(A7240,英雄数据表!A:K,5,0),""))</f>
        <v>"atk":300,"hp":5000,"undpspro":100</v>
      </c>
      <c r="J7240" s="20" t="str">
        <f>IF(I7240="","",属性中转表!$I$1&amp;(IF(VLOOKUP(B7240,属性中转表!A:G,7,FALSE)=0,0,VLOOKUP(VLOOKUP(B7240,属性中转表!A:G,7,FALSE),属性中转表!$K$2:$P$21,4,0)))+IFERROR(VLOOKUP(A7240,英雄数据表!A:K,IF(武魂!B7240&gt;=50,10,IF(武魂!B7240&gt;=25,6)),0),0))</f>
        <v>,"dpspro":100</v>
      </c>
      <c r="K7240" s="32" t="str">
        <f t="shared" si="481"/>
        <v>"atk":300,"hp":5000,"undpspro":100,"dpspro":100</v>
      </c>
      <c r="L7240" s="20" t="str">
        <f>IF(B7240&gt;=50,VLOOKUP(A7240,英雄数据表!A:L,11,FALSE),IF(B7240&gt;=25,VLOOKUP(A7240,英雄数据表!A:L,7,0),""))</f>
        <v>"5302601004"</v>
      </c>
      <c r="M7240" s="20" t="str">
        <f>IFERROR(VLOOKUP(B7240,属性中转表!$K$2:$O$21,5,FALSE),"")</f>
        <v/>
      </c>
      <c r="N7240" s="20" t="str">
        <f>IF(B7240=25,VLOOKUP(A7240,英雄数据表!A:L,8,FALSE),IF(B7240=50,VLOOKUP(A7240,英雄数据表!A:L,12,0),""))</f>
        <v/>
      </c>
    </row>
    <row r="7241" spans="1:14" x14ac:dyDescent="0.3">
      <c r="A7241" s="20">
        <v>53026</v>
      </c>
      <c r="B7241" s="21">
        <f t="shared" si="478"/>
        <v>40</v>
      </c>
      <c r="C7241" s="21">
        <v>5</v>
      </c>
      <c r="D7241" s="21">
        <f>VLOOKUP(A7241,英雄数据表!A:D,4,0)</f>
        <v>5</v>
      </c>
      <c r="E7241" s="20" t="str">
        <f>VLOOKUP(A7241,英雄数据表!A:C,3,0)</f>
        <v>幽魂灯杖</v>
      </c>
      <c r="F7241" s="20">
        <f t="shared" si="479"/>
        <v>53026</v>
      </c>
      <c r="G7241" s="20">
        <f t="shared" si="480"/>
        <v>53026</v>
      </c>
      <c r="H7241" s="21" t="str">
        <f>VLOOKUP(B7241,属性中转表!A:F,6,FALSE)</f>
        <v>"hp":129600,"atk":3600</v>
      </c>
      <c r="I7241" s="20" t="str">
        <f>IF(VLOOKUP(B7241,属性中转表!A:G,7,FALSE)=0,"",VLOOKUP(VLOOKUP(B7241,属性中转表!A:G,7,FALSE),属性中转表!$K$2:$P$21,6,0))&amp;IF(VLOOKUP(B7241,属性中转表!A:G,7,FALSE)&gt;=50,VLOOKUP(A7241,英雄数据表!A:K,9,0),IF(VLOOKUP(B7241,属性中转表!A:G,7,FALSE)&gt;=25,VLOOKUP(A7241,英雄数据表!A:K,5,0),""))</f>
        <v>"atk":300,"hp":5000,"undpspro":100,"pvpdpspro":50</v>
      </c>
      <c r="J7241" s="20" t="str">
        <f>IF(I7241="","",属性中转表!$I$1&amp;(IF(VLOOKUP(B7241,属性中转表!A:G,7,FALSE)=0,0,VLOOKUP(VLOOKUP(B7241,属性中转表!A:G,7,FALSE),属性中转表!$K$2:$P$21,4,0)))+IFERROR(VLOOKUP(A7241,英雄数据表!A:K,IF(武魂!B7241&gt;=50,10,IF(武魂!B7241&gt;=25,6)),0),0))</f>
        <v>,"dpspro":100</v>
      </c>
      <c r="K7241" s="32" t="str">
        <f t="shared" si="481"/>
        <v>"atk":300,"hp":5000,"undpspro":100,"pvpdpspro":50,"dpspro":100</v>
      </c>
      <c r="L7241" s="20" t="str">
        <f>IF(B7241&gt;=50,VLOOKUP(A7241,英雄数据表!A:L,11,FALSE),IF(B7241&gt;=25,VLOOKUP(A7241,英雄数据表!A:L,7,0),""))</f>
        <v>"5302601004"</v>
      </c>
      <c r="M7241" s="20" t="str">
        <f>IFERROR(VLOOKUP(B7241,属性中转表!$K$2:$O$21,5,FALSE),"")</f>
        <v>"pvpdpspro":50</v>
      </c>
      <c r="N7241" s="20" t="str">
        <f>IF(B7241=25,VLOOKUP(A7241,英雄数据表!A:L,8,FALSE),IF(B7241=50,VLOOKUP(A7241,英雄数据表!A:L,12,0),""))</f>
        <v/>
      </c>
    </row>
    <row r="7242" spans="1:14" x14ac:dyDescent="0.3">
      <c r="A7242" s="20">
        <v>53026</v>
      </c>
      <c r="B7242" s="21">
        <f t="shared" si="478"/>
        <v>41</v>
      </c>
      <c r="C7242" s="21">
        <v>5</v>
      </c>
      <c r="D7242" s="21">
        <f>VLOOKUP(A7242,英雄数据表!A:D,4,0)</f>
        <v>5</v>
      </c>
      <c r="E7242" s="20" t="str">
        <f>VLOOKUP(A7242,英雄数据表!A:C,3,0)</f>
        <v>幽魂灯杖</v>
      </c>
      <c r="F7242" s="20">
        <f t="shared" si="479"/>
        <v>53026</v>
      </c>
      <c r="G7242" s="20">
        <f t="shared" si="480"/>
        <v>53026</v>
      </c>
      <c r="H7242" s="21" t="str">
        <f>VLOOKUP(B7242,属性中转表!A:F,6,FALSE)</f>
        <v>"hp":135000,"atk":3750</v>
      </c>
      <c r="I7242" s="20" t="str">
        <f>IF(VLOOKUP(B7242,属性中转表!A:G,7,FALSE)=0,"",VLOOKUP(VLOOKUP(B7242,属性中转表!A:G,7,FALSE),属性中转表!$K$2:$P$21,6,0))&amp;IF(VLOOKUP(B7242,属性中转表!A:G,7,FALSE)&gt;=50,VLOOKUP(A7242,英雄数据表!A:K,9,0),IF(VLOOKUP(B7242,属性中转表!A:G,7,FALSE)&gt;=25,VLOOKUP(A7242,英雄数据表!A:K,5,0),""))</f>
        <v>"atk":300,"hp":5000,"undpspro":100,"pvpdpspro":50</v>
      </c>
      <c r="J7242" s="20" t="str">
        <f>IF(I7242="","",属性中转表!$I$1&amp;(IF(VLOOKUP(B7242,属性中转表!A:G,7,FALSE)=0,0,VLOOKUP(VLOOKUP(B7242,属性中转表!A:G,7,FALSE),属性中转表!$K$2:$P$21,4,0)))+IFERROR(VLOOKUP(A7242,英雄数据表!A:K,IF(武魂!B7242&gt;=50,10,IF(武魂!B7242&gt;=25,6)),0),0))</f>
        <v>,"dpspro":100</v>
      </c>
      <c r="K7242" s="32" t="str">
        <f t="shared" si="481"/>
        <v>"atk":300,"hp":5000,"undpspro":100,"pvpdpspro":50,"dpspro":100</v>
      </c>
      <c r="L7242" s="20" t="str">
        <f>IF(B7242&gt;=50,VLOOKUP(A7242,英雄数据表!A:L,11,FALSE),IF(B7242&gt;=25,VLOOKUP(A7242,英雄数据表!A:L,7,0),""))</f>
        <v>"5302601004"</v>
      </c>
      <c r="M7242" s="20" t="str">
        <f>IFERROR(VLOOKUP(B7242,属性中转表!$K$2:$O$21,5,FALSE),"")</f>
        <v/>
      </c>
      <c r="N7242" s="20" t="str">
        <f>IF(B7242=25,VLOOKUP(A7242,英雄数据表!A:L,8,FALSE),IF(B7242=50,VLOOKUP(A7242,英雄数据表!A:L,12,0),""))</f>
        <v/>
      </c>
    </row>
    <row r="7243" spans="1:14" x14ac:dyDescent="0.3">
      <c r="A7243" s="20">
        <v>53026</v>
      </c>
      <c r="B7243" s="21">
        <f t="shared" si="478"/>
        <v>42</v>
      </c>
      <c r="C7243" s="21">
        <v>5</v>
      </c>
      <c r="D7243" s="21">
        <f>VLOOKUP(A7243,英雄数据表!A:D,4,0)</f>
        <v>5</v>
      </c>
      <c r="E7243" s="20" t="str">
        <f>VLOOKUP(A7243,英雄数据表!A:C,3,0)</f>
        <v>幽魂灯杖</v>
      </c>
      <c r="F7243" s="20">
        <f t="shared" si="479"/>
        <v>53026</v>
      </c>
      <c r="G7243" s="20">
        <f t="shared" si="480"/>
        <v>53026</v>
      </c>
      <c r="H7243" s="21" t="str">
        <f>VLOOKUP(B7243,属性中转表!A:F,6,FALSE)</f>
        <v>"hp":140400,"atk":3900</v>
      </c>
      <c r="I7243" s="20" t="str">
        <f>IF(VLOOKUP(B7243,属性中转表!A:G,7,FALSE)=0,"",VLOOKUP(VLOOKUP(B7243,属性中转表!A:G,7,FALSE),属性中转表!$K$2:$P$21,6,0))&amp;IF(VLOOKUP(B7243,属性中转表!A:G,7,FALSE)&gt;=50,VLOOKUP(A7243,英雄数据表!A:K,9,0),IF(VLOOKUP(B7243,属性中转表!A:G,7,FALSE)&gt;=25,VLOOKUP(A7243,英雄数据表!A:K,5,0),""))</f>
        <v>"atk":300,"hp":5000,"undpspro":100,"pvpdpspro":50</v>
      </c>
      <c r="J7243" s="20" t="str">
        <f>IF(I7243="","",属性中转表!$I$1&amp;(IF(VLOOKUP(B7243,属性中转表!A:G,7,FALSE)=0,0,VLOOKUP(VLOOKUP(B7243,属性中转表!A:G,7,FALSE),属性中转表!$K$2:$P$21,4,0)))+IFERROR(VLOOKUP(A7243,英雄数据表!A:K,IF(武魂!B7243&gt;=50,10,IF(武魂!B7243&gt;=25,6)),0),0))</f>
        <v>,"dpspro":100</v>
      </c>
      <c r="K7243" s="32" t="str">
        <f t="shared" si="481"/>
        <v>"atk":300,"hp":5000,"undpspro":100,"pvpdpspro":50,"dpspro":100</v>
      </c>
      <c r="L7243" s="20" t="str">
        <f>IF(B7243&gt;=50,VLOOKUP(A7243,英雄数据表!A:L,11,FALSE),IF(B7243&gt;=25,VLOOKUP(A7243,英雄数据表!A:L,7,0),""))</f>
        <v>"5302601004"</v>
      </c>
      <c r="M7243" s="20" t="str">
        <f>IFERROR(VLOOKUP(B7243,属性中转表!$K$2:$O$21,5,FALSE),"")</f>
        <v/>
      </c>
      <c r="N7243" s="20" t="str">
        <f>IF(B7243=25,VLOOKUP(A7243,英雄数据表!A:L,8,FALSE),IF(B7243=50,VLOOKUP(A7243,英雄数据表!A:L,12,0),""))</f>
        <v/>
      </c>
    </row>
    <row r="7244" spans="1:14" x14ac:dyDescent="0.3">
      <c r="A7244" s="20">
        <v>53026</v>
      </c>
      <c r="B7244" s="21">
        <f t="shared" si="478"/>
        <v>43</v>
      </c>
      <c r="C7244" s="21">
        <v>5</v>
      </c>
      <c r="D7244" s="21">
        <f>VLOOKUP(A7244,英雄数据表!A:D,4,0)</f>
        <v>5</v>
      </c>
      <c r="E7244" s="20" t="str">
        <f>VLOOKUP(A7244,英雄数据表!A:C,3,0)</f>
        <v>幽魂灯杖</v>
      </c>
      <c r="F7244" s="20">
        <f t="shared" si="479"/>
        <v>53026</v>
      </c>
      <c r="G7244" s="20">
        <f t="shared" si="480"/>
        <v>53026</v>
      </c>
      <c r="H7244" s="21" t="str">
        <f>VLOOKUP(B7244,属性中转表!A:F,6,FALSE)</f>
        <v>"hp":145800,"atk":4050</v>
      </c>
      <c r="I7244" s="20" t="str">
        <f>IF(VLOOKUP(B7244,属性中转表!A:G,7,FALSE)=0,"",VLOOKUP(VLOOKUP(B7244,属性中转表!A:G,7,FALSE),属性中转表!$K$2:$P$21,6,0))&amp;IF(VLOOKUP(B7244,属性中转表!A:G,7,FALSE)&gt;=50,VLOOKUP(A7244,英雄数据表!A:K,9,0),IF(VLOOKUP(B7244,属性中转表!A:G,7,FALSE)&gt;=25,VLOOKUP(A7244,英雄数据表!A:K,5,0),""))</f>
        <v>"atk":300,"hp":5000,"undpspro":100,"pvpdpspro":50</v>
      </c>
      <c r="J7244" s="20" t="str">
        <f>IF(I7244="","",属性中转表!$I$1&amp;(IF(VLOOKUP(B7244,属性中转表!A:G,7,FALSE)=0,0,VLOOKUP(VLOOKUP(B7244,属性中转表!A:G,7,FALSE),属性中转表!$K$2:$P$21,4,0)))+IFERROR(VLOOKUP(A7244,英雄数据表!A:K,IF(武魂!B7244&gt;=50,10,IF(武魂!B7244&gt;=25,6)),0),0))</f>
        <v>,"dpspro":100</v>
      </c>
      <c r="K7244" s="32" t="str">
        <f t="shared" si="481"/>
        <v>"atk":300,"hp":5000,"undpspro":100,"pvpdpspro":50,"dpspro":100</v>
      </c>
      <c r="L7244" s="20" t="str">
        <f>IF(B7244&gt;=50,VLOOKUP(A7244,英雄数据表!A:L,11,FALSE),IF(B7244&gt;=25,VLOOKUP(A7244,英雄数据表!A:L,7,0),""))</f>
        <v>"5302601004"</v>
      </c>
      <c r="M7244" s="20" t="str">
        <f>IFERROR(VLOOKUP(B7244,属性中转表!$K$2:$O$21,5,FALSE),"")</f>
        <v/>
      </c>
      <c r="N7244" s="20" t="str">
        <f>IF(B7244=25,VLOOKUP(A7244,英雄数据表!A:L,8,FALSE),IF(B7244=50,VLOOKUP(A7244,英雄数据表!A:L,12,0),""))</f>
        <v/>
      </c>
    </row>
    <row r="7245" spans="1:14" x14ac:dyDescent="0.3">
      <c r="A7245" s="20">
        <v>53026</v>
      </c>
      <c r="B7245" s="21">
        <f t="shared" si="478"/>
        <v>44</v>
      </c>
      <c r="C7245" s="21">
        <v>5</v>
      </c>
      <c r="D7245" s="21">
        <f>VLOOKUP(A7245,英雄数据表!A:D,4,0)</f>
        <v>5</v>
      </c>
      <c r="E7245" s="20" t="str">
        <f>VLOOKUP(A7245,英雄数据表!A:C,3,0)</f>
        <v>幽魂灯杖</v>
      </c>
      <c r="F7245" s="20">
        <f t="shared" si="479"/>
        <v>53026</v>
      </c>
      <c r="G7245" s="20">
        <f t="shared" si="480"/>
        <v>53026</v>
      </c>
      <c r="H7245" s="21" t="str">
        <f>VLOOKUP(B7245,属性中转表!A:F,6,FALSE)</f>
        <v>"hp":151200,"atk":4200</v>
      </c>
      <c r="I7245" s="20" t="str">
        <f>IF(VLOOKUP(B7245,属性中转表!A:G,7,FALSE)=0,"",VLOOKUP(VLOOKUP(B7245,属性中转表!A:G,7,FALSE),属性中转表!$K$2:$P$21,6,0))&amp;IF(VLOOKUP(B7245,属性中转表!A:G,7,FALSE)&gt;=50,VLOOKUP(A7245,英雄数据表!A:K,9,0),IF(VLOOKUP(B7245,属性中转表!A:G,7,FALSE)&gt;=25,VLOOKUP(A7245,英雄数据表!A:K,5,0),""))</f>
        <v>"atk":300,"hp":5000,"undpspro":100,"pvpdpspro":50</v>
      </c>
      <c r="J7245" s="20" t="str">
        <f>IF(I7245="","",属性中转表!$I$1&amp;(IF(VLOOKUP(B7245,属性中转表!A:G,7,FALSE)=0,0,VLOOKUP(VLOOKUP(B7245,属性中转表!A:G,7,FALSE),属性中转表!$K$2:$P$21,4,0)))+IFERROR(VLOOKUP(A7245,英雄数据表!A:K,IF(武魂!B7245&gt;=50,10,IF(武魂!B7245&gt;=25,6)),0),0))</f>
        <v>,"dpspro":100</v>
      </c>
      <c r="K7245" s="32" t="str">
        <f t="shared" si="481"/>
        <v>"atk":300,"hp":5000,"undpspro":100,"pvpdpspro":50,"dpspro":100</v>
      </c>
      <c r="L7245" s="20" t="str">
        <f>IF(B7245&gt;=50,VLOOKUP(A7245,英雄数据表!A:L,11,FALSE),IF(B7245&gt;=25,VLOOKUP(A7245,英雄数据表!A:L,7,0),""))</f>
        <v>"5302601004"</v>
      </c>
      <c r="M7245" s="20" t="str">
        <f>IFERROR(VLOOKUP(B7245,属性中转表!$K$2:$O$21,5,FALSE),"")</f>
        <v/>
      </c>
      <c r="N7245" s="20" t="str">
        <f>IF(B7245=25,VLOOKUP(A7245,英雄数据表!A:L,8,FALSE),IF(B7245=50,VLOOKUP(A7245,英雄数据表!A:L,12,0),""))</f>
        <v/>
      </c>
    </row>
    <row r="7246" spans="1:14" x14ac:dyDescent="0.3">
      <c r="A7246" s="20">
        <v>53026</v>
      </c>
      <c r="B7246" s="21">
        <f t="shared" si="478"/>
        <v>45</v>
      </c>
      <c r="C7246" s="21">
        <v>5</v>
      </c>
      <c r="D7246" s="21">
        <f>VLOOKUP(A7246,英雄数据表!A:D,4,0)</f>
        <v>5</v>
      </c>
      <c r="E7246" s="20" t="str">
        <f>VLOOKUP(A7246,英雄数据表!A:C,3,0)</f>
        <v>幽魂灯杖</v>
      </c>
      <c r="F7246" s="20">
        <f t="shared" si="479"/>
        <v>53026</v>
      </c>
      <c r="G7246" s="20">
        <f t="shared" si="480"/>
        <v>53026</v>
      </c>
      <c r="H7246" s="21" t="str">
        <f>VLOOKUP(B7246,属性中转表!A:F,6,FALSE)</f>
        <v>"hp":156600,"atk":4350</v>
      </c>
      <c r="I7246" s="20" t="str">
        <f>IF(VLOOKUP(B7246,属性中转表!A:G,7,FALSE)=0,"",VLOOKUP(VLOOKUP(B7246,属性中转表!A:G,7,FALSE),属性中转表!$K$2:$P$21,6,0))&amp;IF(VLOOKUP(B7246,属性中转表!A:G,7,FALSE)&gt;=50,VLOOKUP(A7246,英雄数据表!A:K,9,0),IF(VLOOKUP(B7246,属性中转表!A:G,7,FALSE)&gt;=25,VLOOKUP(A7246,英雄数据表!A:K,5,0),""))</f>
        <v>"atk":300,"hp":5000,"undpspro":100,"pvpdpspro":50,"pvpundpspro":50</v>
      </c>
      <c r="J7246" s="20" t="str">
        <f>IF(I7246="","",属性中转表!$I$1&amp;(IF(VLOOKUP(B7246,属性中转表!A:G,7,FALSE)=0,0,VLOOKUP(VLOOKUP(B7246,属性中转表!A:G,7,FALSE),属性中转表!$K$2:$P$21,4,0)))+IFERROR(VLOOKUP(A7246,英雄数据表!A:K,IF(武魂!B7246&gt;=50,10,IF(武魂!B7246&gt;=25,6)),0),0))</f>
        <v>,"dpspro":100</v>
      </c>
      <c r="K7246" s="32" t="str">
        <f t="shared" si="481"/>
        <v>"atk":300,"hp":5000,"undpspro":100,"pvpdpspro":50,"pvpundpspro":50,"dpspro":100</v>
      </c>
      <c r="L7246" s="20" t="str">
        <f>IF(B7246&gt;=50,VLOOKUP(A7246,英雄数据表!A:L,11,FALSE),IF(B7246&gt;=25,VLOOKUP(A7246,英雄数据表!A:L,7,0),""))</f>
        <v>"5302601004"</v>
      </c>
      <c r="M7246" s="20" t="str">
        <f>IFERROR(VLOOKUP(B7246,属性中转表!$K$2:$O$21,5,FALSE),"")</f>
        <v>"pvpundpspro":50</v>
      </c>
      <c r="N7246" s="20" t="str">
        <f>IF(B7246=25,VLOOKUP(A7246,英雄数据表!A:L,8,FALSE),IF(B7246=50,VLOOKUP(A7246,英雄数据表!A:L,12,0),""))</f>
        <v/>
      </c>
    </row>
    <row r="7247" spans="1:14" x14ac:dyDescent="0.3">
      <c r="A7247" s="20">
        <v>53026</v>
      </c>
      <c r="B7247" s="21">
        <f t="shared" si="478"/>
        <v>46</v>
      </c>
      <c r="C7247" s="21">
        <v>5</v>
      </c>
      <c r="D7247" s="21">
        <f>VLOOKUP(A7247,英雄数据表!A:D,4,0)</f>
        <v>5</v>
      </c>
      <c r="E7247" s="20" t="str">
        <f>VLOOKUP(A7247,英雄数据表!A:C,3,0)</f>
        <v>幽魂灯杖</v>
      </c>
      <c r="F7247" s="20">
        <f t="shared" si="479"/>
        <v>53026</v>
      </c>
      <c r="G7247" s="20">
        <f t="shared" si="480"/>
        <v>53026</v>
      </c>
      <c r="H7247" s="21" t="str">
        <f>VLOOKUP(B7247,属性中转表!A:F,6,FALSE)</f>
        <v>"hp":162000,"atk":4500</v>
      </c>
      <c r="I7247" s="20" t="str">
        <f>IF(VLOOKUP(B7247,属性中转表!A:G,7,FALSE)=0,"",VLOOKUP(VLOOKUP(B7247,属性中转表!A:G,7,FALSE),属性中转表!$K$2:$P$21,6,0))&amp;IF(VLOOKUP(B7247,属性中转表!A:G,7,FALSE)&gt;=50,VLOOKUP(A7247,英雄数据表!A:K,9,0),IF(VLOOKUP(B7247,属性中转表!A:G,7,FALSE)&gt;=25,VLOOKUP(A7247,英雄数据表!A:K,5,0),""))</f>
        <v>"atk":300,"hp":5000,"undpspro":100,"pvpdpspro":50,"pvpundpspro":50</v>
      </c>
      <c r="J7247" s="20" t="str">
        <f>IF(I7247="","",属性中转表!$I$1&amp;(IF(VLOOKUP(B7247,属性中转表!A:G,7,FALSE)=0,0,VLOOKUP(VLOOKUP(B7247,属性中转表!A:G,7,FALSE),属性中转表!$K$2:$P$21,4,0)))+IFERROR(VLOOKUP(A7247,英雄数据表!A:K,IF(武魂!B7247&gt;=50,10,IF(武魂!B7247&gt;=25,6)),0),0))</f>
        <v>,"dpspro":100</v>
      </c>
      <c r="K7247" s="32" t="str">
        <f t="shared" si="481"/>
        <v>"atk":300,"hp":5000,"undpspro":100,"pvpdpspro":50,"pvpundpspro":50,"dpspro":100</v>
      </c>
      <c r="L7247" s="20" t="str">
        <f>IF(B7247&gt;=50,VLOOKUP(A7247,英雄数据表!A:L,11,FALSE),IF(B7247&gt;=25,VLOOKUP(A7247,英雄数据表!A:L,7,0),""))</f>
        <v>"5302601004"</v>
      </c>
      <c r="M7247" s="20" t="str">
        <f>IFERROR(VLOOKUP(B7247,属性中转表!$K$2:$O$21,5,FALSE),"")</f>
        <v/>
      </c>
      <c r="N7247" s="20" t="str">
        <f>IF(B7247=25,VLOOKUP(A7247,英雄数据表!A:L,8,FALSE),IF(B7247=50,VLOOKUP(A7247,英雄数据表!A:L,12,0),""))</f>
        <v/>
      </c>
    </row>
    <row r="7248" spans="1:14" x14ac:dyDescent="0.3">
      <c r="A7248" s="20">
        <v>53026</v>
      </c>
      <c r="B7248" s="21">
        <f t="shared" si="478"/>
        <v>47</v>
      </c>
      <c r="C7248" s="21">
        <v>5</v>
      </c>
      <c r="D7248" s="21">
        <f>VLOOKUP(A7248,英雄数据表!A:D,4,0)</f>
        <v>5</v>
      </c>
      <c r="E7248" s="20" t="str">
        <f>VLOOKUP(A7248,英雄数据表!A:C,3,0)</f>
        <v>幽魂灯杖</v>
      </c>
      <c r="F7248" s="20">
        <f t="shared" si="479"/>
        <v>53026</v>
      </c>
      <c r="G7248" s="20">
        <f t="shared" si="480"/>
        <v>53026</v>
      </c>
      <c r="H7248" s="21" t="str">
        <f>VLOOKUP(B7248,属性中转表!A:F,6,FALSE)</f>
        <v>"hp":167400,"atk":4650</v>
      </c>
      <c r="I7248" s="20" t="str">
        <f>IF(VLOOKUP(B7248,属性中转表!A:G,7,FALSE)=0,"",VLOOKUP(VLOOKUP(B7248,属性中转表!A:G,7,FALSE),属性中转表!$K$2:$P$21,6,0))&amp;IF(VLOOKUP(B7248,属性中转表!A:G,7,FALSE)&gt;=50,VLOOKUP(A7248,英雄数据表!A:K,9,0),IF(VLOOKUP(B7248,属性中转表!A:G,7,FALSE)&gt;=25,VLOOKUP(A7248,英雄数据表!A:K,5,0),""))</f>
        <v>"atk":300,"hp":5000,"undpspro":100,"pvpdpspro":50,"pvpundpspro":50</v>
      </c>
      <c r="J7248" s="20" t="str">
        <f>IF(I7248="","",属性中转表!$I$1&amp;(IF(VLOOKUP(B7248,属性中转表!A:G,7,FALSE)=0,0,VLOOKUP(VLOOKUP(B7248,属性中转表!A:G,7,FALSE),属性中转表!$K$2:$P$21,4,0)))+IFERROR(VLOOKUP(A7248,英雄数据表!A:K,IF(武魂!B7248&gt;=50,10,IF(武魂!B7248&gt;=25,6)),0),0))</f>
        <v>,"dpspro":100</v>
      </c>
      <c r="K7248" s="32" t="str">
        <f t="shared" si="481"/>
        <v>"atk":300,"hp":5000,"undpspro":100,"pvpdpspro":50,"pvpundpspro":50,"dpspro":100</v>
      </c>
      <c r="L7248" s="20" t="str">
        <f>IF(B7248&gt;=50,VLOOKUP(A7248,英雄数据表!A:L,11,FALSE),IF(B7248&gt;=25,VLOOKUP(A7248,英雄数据表!A:L,7,0),""))</f>
        <v>"5302601004"</v>
      </c>
      <c r="M7248" s="20" t="str">
        <f>IFERROR(VLOOKUP(B7248,属性中转表!$K$2:$O$21,5,FALSE),"")</f>
        <v/>
      </c>
      <c r="N7248" s="20" t="str">
        <f>IF(B7248=25,VLOOKUP(A7248,英雄数据表!A:L,8,FALSE),IF(B7248=50,VLOOKUP(A7248,英雄数据表!A:L,12,0),""))</f>
        <v/>
      </c>
    </row>
    <row r="7249" spans="1:14" x14ac:dyDescent="0.3">
      <c r="A7249" s="20">
        <v>53026</v>
      </c>
      <c r="B7249" s="21">
        <f t="shared" si="478"/>
        <v>48</v>
      </c>
      <c r="C7249" s="21">
        <v>5</v>
      </c>
      <c r="D7249" s="21">
        <f>VLOOKUP(A7249,英雄数据表!A:D,4,0)</f>
        <v>5</v>
      </c>
      <c r="E7249" s="20" t="str">
        <f>VLOOKUP(A7249,英雄数据表!A:C,3,0)</f>
        <v>幽魂灯杖</v>
      </c>
      <c r="F7249" s="20">
        <f t="shared" si="479"/>
        <v>53026</v>
      </c>
      <c r="G7249" s="20">
        <f t="shared" si="480"/>
        <v>53026</v>
      </c>
      <c r="H7249" s="21" t="str">
        <f>VLOOKUP(B7249,属性中转表!A:F,6,FALSE)</f>
        <v>"hp":172800,"atk":4800</v>
      </c>
      <c r="I7249" s="20" t="str">
        <f>IF(VLOOKUP(B7249,属性中转表!A:G,7,FALSE)=0,"",VLOOKUP(VLOOKUP(B7249,属性中转表!A:G,7,FALSE),属性中转表!$K$2:$P$21,6,0))&amp;IF(VLOOKUP(B7249,属性中转表!A:G,7,FALSE)&gt;=50,VLOOKUP(A7249,英雄数据表!A:K,9,0),IF(VLOOKUP(B7249,属性中转表!A:G,7,FALSE)&gt;=25,VLOOKUP(A7249,英雄数据表!A:K,5,0),""))</f>
        <v>"atk":300,"hp":5000,"undpspro":100,"pvpdpspro":50,"pvpundpspro":50</v>
      </c>
      <c r="J7249" s="20" t="str">
        <f>IF(I7249="","",属性中转表!$I$1&amp;(IF(VLOOKUP(B7249,属性中转表!A:G,7,FALSE)=0,0,VLOOKUP(VLOOKUP(B7249,属性中转表!A:G,7,FALSE),属性中转表!$K$2:$P$21,4,0)))+IFERROR(VLOOKUP(A7249,英雄数据表!A:K,IF(武魂!B7249&gt;=50,10,IF(武魂!B7249&gt;=25,6)),0),0))</f>
        <v>,"dpspro":100</v>
      </c>
      <c r="K7249" s="32" t="str">
        <f t="shared" si="481"/>
        <v>"atk":300,"hp":5000,"undpspro":100,"pvpdpspro":50,"pvpundpspro":50,"dpspro":100</v>
      </c>
      <c r="L7249" s="20" t="str">
        <f>IF(B7249&gt;=50,VLOOKUP(A7249,英雄数据表!A:L,11,FALSE),IF(B7249&gt;=25,VLOOKUP(A7249,英雄数据表!A:L,7,0),""))</f>
        <v>"5302601004"</v>
      </c>
      <c r="M7249" s="20" t="str">
        <f>IFERROR(VLOOKUP(B7249,属性中转表!$K$2:$O$21,5,FALSE),"")</f>
        <v/>
      </c>
      <c r="N7249" s="20" t="str">
        <f>IF(B7249=25,VLOOKUP(A7249,英雄数据表!A:L,8,FALSE),IF(B7249=50,VLOOKUP(A7249,英雄数据表!A:L,12,0),""))</f>
        <v/>
      </c>
    </row>
    <row r="7250" spans="1:14" x14ac:dyDescent="0.3">
      <c r="A7250" s="20">
        <v>53026</v>
      </c>
      <c r="B7250" s="21">
        <f t="shared" si="478"/>
        <v>49</v>
      </c>
      <c r="C7250" s="21">
        <v>5</v>
      </c>
      <c r="D7250" s="21">
        <f>VLOOKUP(A7250,英雄数据表!A:D,4,0)</f>
        <v>5</v>
      </c>
      <c r="E7250" s="20" t="str">
        <f>VLOOKUP(A7250,英雄数据表!A:C,3,0)</f>
        <v>幽魂灯杖</v>
      </c>
      <c r="F7250" s="20">
        <f t="shared" si="479"/>
        <v>53026</v>
      </c>
      <c r="G7250" s="20">
        <f t="shared" si="480"/>
        <v>53026</v>
      </c>
      <c r="H7250" s="21" t="str">
        <f>VLOOKUP(B7250,属性中转表!A:F,6,FALSE)</f>
        <v>"hp":178200,"atk":4950</v>
      </c>
      <c r="I7250" s="20" t="str">
        <f>IF(VLOOKUP(B7250,属性中转表!A:G,7,FALSE)=0,"",VLOOKUP(VLOOKUP(B7250,属性中转表!A:G,7,FALSE),属性中转表!$K$2:$P$21,6,0))&amp;IF(VLOOKUP(B7250,属性中转表!A:G,7,FALSE)&gt;=50,VLOOKUP(A7250,英雄数据表!A:K,9,0),IF(VLOOKUP(B7250,属性中转表!A:G,7,FALSE)&gt;=25,VLOOKUP(A7250,英雄数据表!A:K,5,0),""))</f>
        <v>"atk":300,"hp":5000,"undpspro":100,"pvpdpspro":50,"pvpundpspro":50</v>
      </c>
      <c r="J7250" s="20" t="str">
        <f>IF(I7250="","",属性中转表!$I$1&amp;(IF(VLOOKUP(B7250,属性中转表!A:G,7,FALSE)=0,0,VLOOKUP(VLOOKUP(B7250,属性中转表!A:G,7,FALSE),属性中转表!$K$2:$P$21,4,0)))+IFERROR(VLOOKUP(A7250,英雄数据表!A:K,IF(武魂!B7250&gt;=50,10,IF(武魂!B7250&gt;=25,6)),0),0))</f>
        <v>,"dpspro":100</v>
      </c>
      <c r="K7250" s="32" t="str">
        <f t="shared" si="481"/>
        <v>"atk":300,"hp":5000,"undpspro":100,"pvpdpspro":50,"pvpundpspro":50,"dpspro":100</v>
      </c>
      <c r="L7250" s="20" t="str">
        <f>IF(B7250&gt;=50,VLOOKUP(A7250,英雄数据表!A:L,11,FALSE),IF(B7250&gt;=25,VLOOKUP(A7250,英雄数据表!A:L,7,0),""))</f>
        <v>"5302601004"</v>
      </c>
      <c r="M7250" s="20" t="str">
        <f>IFERROR(VLOOKUP(B7250,属性中转表!$K$2:$O$21,5,FALSE),"")</f>
        <v/>
      </c>
      <c r="N7250" s="20" t="str">
        <f>IF(B7250=25,VLOOKUP(A7250,英雄数据表!A:L,8,FALSE),IF(B7250=50,VLOOKUP(A7250,英雄数据表!A:L,12,0),""))</f>
        <v/>
      </c>
    </row>
    <row r="7251" spans="1:14" x14ac:dyDescent="0.3">
      <c r="A7251" s="20">
        <v>53026</v>
      </c>
      <c r="B7251" s="21">
        <f t="shared" si="478"/>
        <v>50</v>
      </c>
      <c r="C7251" s="21">
        <v>5</v>
      </c>
      <c r="D7251" s="21">
        <f>VLOOKUP(A7251,英雄数据表!A:D,4,0)</f>
        <v>5</v>
      </c>
      <c r="E7251" s="20" t="str">
        <f>VLOOKUP(A7251,英雄数据表!A:C,3,0)</f>
        <v>幽魂灯杖</v>
      </c>
      <c r="F7251" s="20">
        <f t="shared" si="479"/>
        <v>53026</v>
      </c>
      <c r="G7251" s="20">
        <f t="shared" si="480"/>
        <v>53026</v>
      </c>
      <c r="H7251" s="21" t="str">
        <f>VLOOKUP(B7251,属性中转表!A:F,6,FALSE)</f>
        <v>"hp":183600,"atk":5100</v>
      </c>
      <c r="I7251" s="20" t="str">
        <f>IF(VLOOKUP(B7251,属性中转表!A:G,7,FALSE)=0,"",VLOOKUP(VLOOKUP(B7251,属性中转表!A:G,7,FALSE),属性中转表!$K$2:$P$21,6,0))&amp;IF(VLOOKUP(B7251,属性中转表!A:G,7,FALSE)&gt;=50,VLOOKUP(A7251,英雄数据表!A:K,9,0),IF(VLOOKUP(B7251,属性中转表!A:G,7,FALSE)&gt;=25,VLOOKUP(A7251,英雄数据表!A:K,5,0),""))</f>
        <v>"atk":300,"hp":5000,"undpspro":100,"pvpdpspro":50,"pvpundpspro":50</v>
      </c>
      <c r="J7251" s="20" t="str">
        <f>IF(I7251="","",属性中转表!$I$1&amp;(IF(VLOOKUP(B7251,属性中转表!A:G,7,FALSE)=0,0,VLOOKUP(VLOOKUP(B7251,属性中转表!A:G,7,FALSE),属性中转表!$K$2:$P$21,4,0)))+IFERROR(VLOOKUP(A7251,英雄数据表!A:K,IF(武魂!B7251&gt;=50,10,IF(武魂!B7251&gt;=25,6)),0),0))</f>
        <v>,"dpspro":100</v>
      </c>
      <c r="K7251" s="32" t="str">
        <f t="shared" si="481"/>
        <v>"atk":300,"hp":5000,"undpspro":100,"pvpdpspro":50,"pvpundpspro":50,"dpspro":100</v>
      </c>
      <c r="L7251" s="20" t="str">
        <f>IF(B7251&gt;=50,VLOOKUP(A7251,英雄数据表!A:L,11,FALSE),IF(B7251&gt;=25,VLOOKUP(A7251,英雄数据表!A:L,7,0),""))</f>
        <v>"5302602004"</v>
      </c>
      <c r="M7251" s="20" t="str">
        <f>IFERROR(VLOOKUP(B7251,属性中转表!$K$2:$O$21,5,FALSE),"")</f>
        <v/>
      </c>
      <c r="N7251" s="20" t="str">
        <f>IF(B7251=25,VLOOKUP(A7251,英雄数据表!A:L,8,FALSE),IF(B7251=50,VLOOKUP(A7251,英雄数据表!A:L,12,0),""))</f>
        <v>自身释放怒气技能时，给我方全体英雄添加1层暗影庇佑（每层暗影庇佑抵消受到的下一次伤害并将伤害的100%的治疗，只对怒气技能和普攻生效）</v>
      </c>
    </row>
    <row r="7252" spans="1:14" x14ac:dyDescent="0.3">
      <c r="A7252" s="20">
        <v>53026</v>
      </c>
      <c r="B7252" s="21">
        <f t="shared" si="478"/>
        <v>51</v>
      </c>
      <c r="C7252" s="21">
        <v>5</v>
      </c>
      <c r="D7252" s="21">
        <f>VLOOKUP(A7252,英雄数据表!A:D,4,0)</f>
        <v>5</v>
      </c>
      <c r="E7252" s="20" t="str">
        <f>VLOOKUP(A7252,英雄数据表!A:C,3,0)</f>
        <v>幽魂灯杖</v>
      </c>
      <c r="F7252" s="20">
        <f t="shared" si="479"/>
        <v>53026</v>
      </c>
      <c r="G7252" s="20">
        <f t="shared" si="480"/>
        <v>53026</v>
      </c>
      <c r="H7252" s="21" t="str">
        <f>VLOOKUP(B7252,属性中转表!A:F,6,FALSE)</f>
        <v>"hp":189000,"atk":5250</v>
      </c>
      <c r="I7252" s="20" t="str">
        <f>IF(VLOOKUP(B7252,属性中转表!A:G,7,FALSE)=0,"",VLOOKUP(VLOOKUP(B7252,属性中转表!A:G,7,FALSE),属性中转表!$K$2:$P$21,6,0))&amp;IF(VLOOKUP(B7252,属性中转表!A:G,7,FALSE)&gt;=50,VLOOKUP(A7252,英雄数据表!A:K,9,0),IF(VLOOKUP(B7252,属性中转表!A:G,7,FALSE)&gt;=25,VLOOKUP(A7252,英雄数据表!A:K,5,0),""))</f>
        <v>"atk":300,"hp":5000,"undpspro":100,"pvpdpspro":50,"pvpundpspro":50</v>
      </c>
      <c r="J7252" s="20" t="str">
        <f>IF(I7252="","",属性中转表!$I$1&amp;(IF(VLOOKUP(B7252,属性中转表!A:G,7,FALSE)=0,0,VLOOKUP(VLOOKUP(B7252,属性中转表!A:G,7,FALSE),属性中转表!$K$2:$P$21,4,0)))+IFERROR(VLOOKUP(A7252,英雄数据表!A:K,IF(武魂!B7252&gt;=50,10,IF(武魂!B7252&gt;=25,6)),0),0))</f>
        <v>,"dpspro":100</v>
      </c>
      <c r="K7252" s="32" t="str">
        <f t="shared" si="481"/>
        <v>"atk":300,"hp":5000,"undpspro":100,"pvpdpspro":50,"pvpundpspro":50,"dpspro":100</v>
      </c>
      <c r="L7252" s="20" t="str">
        <f>IF(B7252&gt;=50,VLOOKUP(A7252,英雄数据表!A:L,11,FALSE),IF(B7252&gt;=25,VLOOKUP(A7252,英雄数据表!A:L,7,0),""))</f>
        <v>"5302602004"</v>
      </c>
      <c r="M7252" s="20" t="str">
        <f>IFERROR(VLOOKUP(B7252,属性中转表!$K$2:$O$21,5,FALSE),"")</f>
        <v/>
      </c>
      <c r="N7252" s="20" t="str">
        <f>IF(B7252=25,VLOOKUP(A7252,英雄数据表!A:L,8,FALSE),IF(B7252=50,VLOOKUP(A7252,英雄数据表!A:L,12,0),""))</f>
        <v/>
      </c>
    </row>
    <row r="7253" spans="1:14" x14ac:dyDescent="0.3">
      <c r="A7253" s="20">
        <v>53026</v>
      </c>
      <c r="B7253" s="21">
        <f t="shared" si="478"/>
        <v>52</v>
      </c>
      <c r="C7253" s="21">
        <v>5</v>
      </c>
      <c r="D7253" s="21">
        <f>VLOOKUP(A7253,英雄数据表!A:D,4,0)</f>
        <v>5</v>
      </c>
      <c r="E7253" s="20" t="str">
        <f>VLOOKUP(A7253,英雄数据表!A:C,3,0)</f>
        <v>幽魂灯杖</v>
      </c>
      <c r="F7253" s="20">
        <f t="shared" si="479"/>
        <v>53026</v>
      </c>
      <c r="G7253" s="20">
        <f t="shared" si="480"/>
        <v>53026</v>
      </c>
      <c r="H7253" s="21" t="str">
        <f>VLOOKUP(B7253,属性中转表!A:F,6,FALSE)</f>
        <v>"hp":194400,"atk":5400</v>
      </c>
      <c r="I7253" s="20" t="str">
        <f>IF(VLOOKUP(B7253,属性中转表!A:G,7,FALSE)=0,"",VLOOKUP(VLOOKUP(B7253,属性中转表!A:G,7,FALSE),属性中转表!$K$2:$P$21,6,0))&amp;IF(VLOOKUP(B7253,属性中转表!A:G,7,FALSE)&gt;=50,VLOOKUP(A7253,英雄数据表!A:K,9,0),IF(VLOOKUP(B7253,属性中转表!A:G,7,FALSE)&gt;=25,VLOOKUP(A7253,英雄数据表!A:K,5,0),""))</f>
        <v>"atk":300,"hp":5000,"undpspro":100,"pvpdpspro":50,"pvpundpspro":50</v>
      </c>
      <c r="J7253" s="20" t="str">
        <f>IF(I7253="","",属性中转表!$I$1&amp;(IF(VLOOKUP(B7253,属性中转表!A:G,7,FALSE)=0,0,VLOOKUP(VLOOKUP(B7253,属性中转表!A:G,7,FALSE),属性中转表!$K$2:$P$21,4,0)))+IFERROR(VLOOKUP(A7253,英雄数据表!A:K,IF(武魂!B7253&gt;=50,10,IF(武魂!B7253&gt;=25,6)),0),0))</f>
        <v>,"dpspro":100</v>
      </c>
      <c r="K7253" s="32" t="str">
        <f t="shared" si="481"/>
        <v>"atk":300,"hp":5000,"undpspro":100,"pvpdpspro":50,"pvpundpspro":50,"dpspro":100</v>
      </c>
      <c r="L7253" s="20" t="str">
        <f>IF(B7253&gt;=50,VLOOKUP(A7253,英雄数据表!A:L,11,FALSE),IF(B7253&gt;=25,VLOOKUP(A7253,英雄数据表!A:L,7,0),""))</f>
        <v>"5302602004"</v>
      </c>
      <c r="M7253" s="20" t="str">
        <f>IFERROR(VLOOKUP(B7253,属性中转表!$K$2:$O$21,5,FALSE),"")</f>
        <v/>
      </c>
      <c r="N7253" s="20" t="str">
        <f>IF(B7253=25,VLOOKUP(A7253,英雄数据表!A:L,8,FALSE),IF(B7253=50,VLOOKUP(A7253,英雄数据表!A:L,12,0),""))</f>
        <v/>
      </c>
    </row>
    <row r="7254" spans="1:14" x14ac:dyDescent="0.3">
      <c r="A7254" s="20">
        <v>53026</v>
      </c>
      <c r="B7254" s="21">
        <f t="shared" si="478"/>
        <v>53</v>
      </c>
      <c r="C7254" s="21">
        <v>5</v>
      </c>
      <c r="D7254" s="21">
        <f>VLOOKUP(A7254,英雄数据表!A:D,4,0)</f>
        <v>5</v>
      </c>
      <c r="E7254" s="20" t="str">
        <f>VLOOKUP(A7254,英雄数据表!A:C,3,0)</f>
        <v>幽魂灯杖</v>
      </c>
      <c r="F7254" s="20">
        <f t="shared" si="479"/>
        <v>53026</v>
      </c>
      <c r="G7254" s="20">
        <f t="shared" si="480"/>
        <v>53026</v>
      </c>
      <c r="H7254" s="21" t="str">
        <f>VLOOKUP(B7254,属性中转表!A:F,6,FALSE)</f>
        <v>"hp":199800,"atk":5550</v>
      </c>
      <c r="I7254" s="20" t="str">
        <f>IF(VLOOKUP(B7254,属性中转表!A:G,7,FALSE)=0,"",VLOOKUP(VLOOKUP(B7254,属性中转表!A:G,7,FALSE),属性中转表!$K$2:$P$21,6,0))&amp;IF(VLOOKUP(B7254,属性中转表!A:G,7,FALSE)&gt;=50,VLOOKUP(A7254,英雄数据表!A:K,9,0),IF(VLOOKUP(B7254,属性中转表!A:G,7,FALSE)&gt;=25,VLOOKUP(A7254,英雄数据表!A:K,5,0),""))</f>
        <v>"atk":300,"hp":5000,"undpspro":100,"pvpdpspro":50,"pvpundpspro":50</v>
      </c>
      <c r="J7254" s="20" t="str">
        <f>IF(I7254="","",属性中转表!$I$1&amp;(IF(VLOOKUP(B7254,属性中转表!A:G,7,FALSE)=0,0,VLOOKUP(VLOOKUP(B7254,属性中转表!A:G,7,FALSE),属性中转表!$K$2:$P$21,4,0)))+IFERROR(VLOOKUP(A7254,英雄数据表!A:K,IF(武魂!B7254&gt;=50,10,IF(武魂!B7254&gt;=25,6)),0),0))</f>
        <v>,"dpspro":100</v>
      </c>
      <c r="K7254" s="32" t="str">
        <f t="shared" si="481"/>
        <v>"atk":300,"hp":5000,"undpspro":100,"pvpdpspro":50,"pvpundpspro":50,"dpspro":100</v>
      </c>
      <c r="L7254" s="20" t="str">
        <f>IF(B7254&gt;=50,VLOOKUP(A7254,英雄数据表!A:L,11,FALSE),IF(B7254&gt;=25,VLOOKUP(A7254,英雄数据表!A:L,7,0),""))</f>
        <v>"5302602004"</v>
      </c>
      <c r="M7254" s="20" t="str">
        <f>IFERROR(VLOOKUP(B7254,属性中转表!$K$2:$O$21,5,FALSE),"")</f>
        <v/>
      </c>
      <c r="N7254" s="20" t="str">
        <f>IF(B7254=25,VLOOKUP(A7254,英雄数据表!A:L,8,FALSE),IF(B7254=50,VLOOKUP(A7254,英雄数据表!A:L,12,0),""))</f>
        <v/>
      </c>
    </row>
    <row r="7255" spans="1:14" x14ac:dyDescent="0.3">
      <c r="A7255" s="20">
        <v>53026</v>
      </c>
      <c r="B7255" s="21">
        <f t="shared" si="478"/>
        <v>54</v>
      </c>
      <c r="C7255" s="21">
        <v>5</v>
      </c>
      <c r="D7255" s="21">
        <f>VLOOKUP(A7255,英雄数据表!A:D,4,0)</f>
        <v>5</v>
      </c>
      <c r="E7255" s="20" t="str">
        <f>VLOOKUP(A7255,英雄数据表!A:C,3,0)</f>
        <v>幽魂灯杖</v>
      </c>
      <c r="F7255" s="20">
        <f t="shared" si="479"/>
        <v>53026</v>
      </c>
      <c r="G7255" s="20">
        <f t="shared" si="480"/>
        <v>53026</v>
      </c>
      <c r="H7255" s="21" t="str">
        <f>VLOOKUP(B7255,属性中转表!A:F,6,FALSE)</f>
        <v>"hp":205200,"atk":5700</v>
      </c>
      <c r="I7255" s="20" t="str">
        <f>IF(VLOOKUP(B7255,属性中转表!A:G,7,FALSE)=0,"",VLOOKUP(VLOOKUP(B7255,属性中转表!A:G,7,FALSE),属性中转表!$K$2:$P$21,6,0))&amp;IF(VLOOKUP(B7255,属性中转表!A:G,7,FALSE)&gt;=50,VLOOKUP(A7255,英雄数据表!A:K,9,0),IF(VLOOKUP(B7255,属性中转表!A:G,7,FALSE)&gt;=25,VLOOKUP(A7255,英雄数据表!A:K,5,0),""))</f>
        <v>"atk":300,"hp":5000,"undpspro":100,"pvpdpspro":50,"pvpundpspro":50</v>
      </c>
      <c r="J7255" s="20" t="str">
        <f>IF(I7255="","",属性中转表!$I$1&amp;(IF(VLOOKUP(B7255,属性中转表!A:G,7,FALSE)=0,0,VLOOKUP(VLOOKUP(B7255,属性中转表!A:G,7,FALSE),属性中转表!$K$2:$P$21,4,0)))+IFERROR(VLOOKUP(A7255,英雄数据表!A:K,IF(武魂!B7255&gt;=50,10,IF(武魂!B7255&gt;=25,6)),0),0))</f>
        <v>,"dpspro":100</v>
      </c>
      <c r="K7255" s="32" t="str">
        <f t="shared" si="481"/>
        <v>"atk":300,"hp":5000,"undpspro":100,"pvpdpspro":50,"pvpundpspro":50,"dpspro":100</v>
      </c>
      <c r="L7255" s="20" t="str">
        <f>IF(B7255&gt;=50,VLOOKUP(A7255,英雄数据表!A:L,11,FALSE),IF(B7255&gt;=25,VLOOKUP(A7255,英雄数据表!A:L,7,0),""))</f>
        <v>"5302602004"</v>
      </c>
      <c r="M7255" s="20" t="str">
        <f>IFERROR(VLOOKUP(B7255,属性中转表!$K$2:$O$21,5,FALSE),"")</f>
        <v/>
      </c>
      <c r="N7255" s="20" t="str">
        <f>IF(B7255=25,VLOOKUP(A7255,英雄数据表!A:L,8,FALSE),IF(B7255=50,VLOOKUP(A7255,英雄数据表!A:L,12,0),""))</f>
        <v/>
      </c>
    </row>
    <row r="7256" spans="1:14" x14ac:dyDescent="0.3">
      <c r="A7256" s="20">
        <v>53026</v>
      </c>
      <c r="B7256" s="21">
        <f t="shared" si="478"/>
        <v>55</v>
      </c>
      <c r="C7256" s="21">
        <v>5</v>
      </c>
      <c r="D7256" s="21">
        <f>VLOOKUP(A7256,英雄数据表!A:D,4,0)</f>
        <v>5</v>
      </c>
      <c r="E7256" s="20" t="str">
        <f>VLOOKUP(A7256,英雄数据表!A:C,3,0)</f>
        <v>幽魂灯杖</v>
      </c>
      <c r="F7256" s="20">
        <f t="shared" si="479"/>
        <v>53026</v>
      </c>
      <c r="G7256" s="20">
        <f t="shared" si="480"/>
        <v>53026</v>
      </c>
      <c r="H7256" s="21" t="str">
        <f>VLOOKUP(B7256,属性中转表!A:F,6,FALSE)</f>
        <v>"hp":210600,"atk":5850</v>
      </c>
      <c r="I7256" s="20" t="str">
        <f>IF(VLOOKUP(B7256,属性中转表!A:G,7,FALSE)=0,"",VLOOKUP(VLOOKUP(B7256,属性中转表!A:G,7,FALSE),属性中转表!$K$2:$P$21,6,0))&amp;IF(VLOOKUP(B7256,属性中转表!A:G,7,FALSE)&gt;=50,VLOOKUP(A7256,英雄数据表!A:K,9,0),IF(VLOOKUP(B7256,属性中转表!A:G,7,FALSE)&gt;=25,VLOOKUP(A7256,英雄数据表!A:K,5,0),""))</f>
        <v>"atk":300,"hp":5000,"undpspro":150,"pvpdpspro":50,"pvpundpspro":50</v>
      </c>
      <c r="J7256" s="20" t="str">
        <f>IF(I7256="","",属性中转表!$I$1&amp;(IF(VLOOKUP(B7256,属性中转表!A:G,7,FALSE)=0,0,VLOOKUP(VLOOKUP(B7256,属性中转表!A:G,7,FALSE),属性中转表!$K$2:$P$21,4,0)))+IFERROR(VLOOKUP(A7256,英雄数据表!A:K,IF(武魂!B7256&gt;=50,10,IF(武魂!B7256&gt;=25,6)),0),0))</f>
        <v>,"dpspro":100</v>
      </c>
      <c r="K7256" s="32" t="str">
        <f t="shared" si="481"/>
        <v>"atk":300,"hp":5000,"undpspro":150,"pvpdpspro":50,"pvpundpspro":50,"dpspro":100</v>
      </c>
      <c r="L7256" s="20" t="str">
        <f>IF(B7256&gt;=50,VLOOKUP(A7256,英雄数据表!A:L,11,FALSE),IF(B7256&gt;=25,VLOOKUP(A7256,英雄数据表!A:L,7,0),""))</f>
        <v>"5302602004"</v>
      </c>
      <c r="M7256" s="20" t="str">
        <f>IFERROR(VLOOKUP(B7256,属性中转表!$K$2:$O$21,5,FALSE),"")</f>
        <v>"undpspro":50</v>
      </c>
      <c r="N7256" s="20" t="str">
        <f>IF(B7256=25,VLOOKUP(A7256,英雄数据表!A:L,8,FALSE),IF(B7256=50,VLOOKUP(A7256,英雄数据表!A:L,12,0),""))</f>
        <v/>
      </c>
    </row>
    <row r="7257" spans="1:14" x14ac:dyDescent="0.3">
      <c r="A7257" s="20">
        <v>53026</v>
      </c>
      <c r="B7257" s="21">
        <f t="shared" si="478"/>
        <v>56</v>
      </c>
      <c r="C7257" s="21">
        <v>5</v>
      </c>
      <c r="D7257" s="21">
        <f>VLOOKUP(A7257,英雄数据表!A:D,4,0)</f>
        <v>5</v>
      </c>
      <c r="E7257" s="20" t="str">
        <f>VLOOKUP(A7257,英雄数据表!A:C,3,0)</f>
        <v>幽魂灯杖</v>
      </c>
      <c r="F7257" s="20">
        <f t="shared" si="479"/>
        <v>53026</v>
      </c>
      <c r="G7257" s="20">
        <f t="shared" si="480"/>
        <v>53026</v>
      </c>
      <c r="H7257" s="21" t="str">
        <f>VLOOKUP(B7257,属性中转表!A:F,6,FALSE)</f>
        <v>"hp":216000,"atk":6000</v>
      </c>
      <c r="I7257" s="20" t="str">
        <f>IF(VLOOKUP(B7257,属性中转表!A:G,7,FALSE)=0,"",VLOOKUP(VLOOKUP(B7257,属性中转表!A:G,7,FALSE),属性中转表!$K$2:$P$21,6,0))&amp;IF(VLOOKUP(B7257,属性中转表!A:G,7,FALSE)&gt;=50,VLOOKUP(A7257,英雄数据表!A:K,9,0),IF(VLOOKUP(B7257,属性中转表!A:G,7,FALSE)&gt;=25,VLOOKUP(A7257,英雄数据表!A:K,5,0),""))</f>
        <v>"atk":300,"hp":5000,"undpspro":150,"pvpdpspro":50,"pvpundpspro":50</v>
      </c>
      <c r="J7257" s="20" t="str">
        <f>IF(I7257="","",属性中转表!$I$1&amp;(IF(VLOOKUP(B7257,属性中转表!A:G,7,FALSE)=0,0,VLOOKUP(VLOOKUP(B7257,属性中转表!A:G,7,FALSE),属性中转表!$K$2:$P$21,4,0)))+IFERROR(VLOOKUP(A7257,英雄数据表!A:K,IF(武魂!B7257&gt;=50,10,IF(武魂!B7257&gt;=25,6)),0),0))</f>
        <v>,"dpspro":100</v>
      </c>
      <c r="K7257" s="32" t="str">
        <f t="shared" si="481"/>
        <v>"atk":300,"hp":5000,"undpspro":150,"pvpdpspro":50,"pvpundpspro":50,"dpspro":100</v>
      </c>
      <c r="L7257" s="20" t="str">
        <f>IF(B7257&gt;=50,VLOOKUP(A7257,英雄数据表!A:L,11,FALSE),IF(B7257&gt;=25,VLOOKUP(A7257,英雄数据表!A:L,7,0),""))</f>
        <v>"5302602004"</v>
      </c>
      <c r="M7257" s="20" t="str">
        <f>IFERROR(VLOOKUP(B7257,属性中转表!$K$2:$O$21,5,FALSE),"")</f>
        <v/>
      </c>
      <c r="N7257" s="20" t="str">
        <f>IF(B7257=25,VLOOKUP(A7257,英雄数据表!A:L,8,FALSE),IF(B7257=50,VLOOKUP(A7257,英雄数据表!A:L,12,0),""))</f>
        <v/>
      </c>
    </row>
    <row r="7258" spans="1:14" x14ac:dyDescent="0.3">
      <c r="A7258" s="20">
        <v>53026</v>
      </c>
      <c r="B7258" s="21">
        <f t="shared" si="478"/>
        <v>57</v>
      </c>
      <c r="C7258" s="21">
        <v>5</v>
      </c>
      <c r="D7258" s="21">
        <f>VLOOKUP(A7258,英雄数据表!A:D,4,0)</f>
        <v>5</v>
      </c>
      <c r="E7258" s="20" t="str">
        <f>VLOOKUP(A7258,英雄数据表!A:C,3,0)</f>
        <v>幽魂灯杖</v>
      </c>
      <c r="F7258" s="20">
        <f t="shared" si="479"/>
        <v>53026</v>
      </c>
      <c r="G7258" s="20">
        <f t="shared" si="480"/>
        <v>53026</v>
      </c>
      <c r="H7258" s="21" t="str">
        <f>VLOOKUP(B7258,属性中转表!A:F,6,FALSE)</f>
        <v>"hp":221400,"atk":6150</v>
      </c>
      <c r="I7258" s="20" t="str">
        <f>IF(VLOOKUP(B7258,属性中转表!A:G,7,FALSE)=0,"",VLOOKUP(VLOOKUP(B7258,属性中转表!A:G,7,FALSE),属性中转表!$K$2:$P$21,6,0))&amp;IF(VLOOKUP(B7258,属性中转表!A:G,7,FALSE)&gt;=50,VLOOKUP(A7258,英雄数据表!A:K,9,0),IF(VLOOKUP(B7258,属性中转表!A:G,7,FALSE)&gt;=25,VLOOKUP(A7258,英雄数据表!A:K,5,0),""))</f>
        <v>"atk":300,"hp":5000,"undpspro":150,"pvpdpspro":50,"pvpundpspro":50</v>
      </c>
      <c r="J7258" s="20" t="str">
        <f>IF(I7258="","",属性中转表!$I$1&amp;(IF(VLOOKUP(B7258,属性中转表!A:G,7,FALSE)=0,0,VLOOKUP(VLOOKUP(B7258,属性中转表!A:G,7,FALSE),属性中转表!$K$2:$P$21,4,0)))+IFERROR(VLOOKUP(A7258,英雄数据表!A:K,IF(武魂!B7258&gt;=50,10,IF(武魂!B7258&gt;=25,6)),0),0))</f>
        <v>,"dpspro":100</v>
      </c>
      <c r="K7258" s="32" t="str">
        <f t="shared" si="481"/>
        <v>"atk":300,"hp":5000,"undpspro":150,"pvpdpspro":50,"pvpundpspro":50,"dpspro":100</v>
      </c>
      <c r="L7258" s="20" t="str">
        <f>IF(B7258&gt;=50,VLOOKUP(A7258,英雄数据表!A:L,11,FALSE),IF(B7258&gt;=25,VLOOKUP(A7258,英雄数据表!A:L,7,0),""))</f>
        <v>"5302602004"</v>
      </c>
      <c r="M7258" s="20" t="str">
        <f>IFERROR(VLOOKUP(B7258,属性中转表!$K$2:$O$21,5,FALSE),"")</f>
        <v/>
      </c>
      <c r="N7258" s="20" t="str">
        <f>IF(B7258=25,VLOOKUP(A7258,英雄数据表!A:L,8,FALSE),IF(B7258=50,VLOOKUP(A7258,英雄数据表!A:L,12,0),""))</f>
        <v/>
      </c>
    </row>
    <row r="7259" spans="1:14" x14ac:dyDescent="0.3">
      <c r="A7259" s="20">
        <v>53026</v>
      </c>
      <c r="B7259" s="21">
        <f t="shared" si="478"/>
        <v>58</v>
      </c>
      <c r="C7259" s="21">
        <v>5</v>
      </c>
      <c r="D7259" s="21">
        <f>VLOOKUP(A7259,英雄数据表!A:D,4,0)</f>
        <v>5</v>
      </c>
      <c r="E7259" s="20" t="str">
        <f>VLOOKUP(A7259,英雄数据表!A:C,3,0)</f>
        <v>幽魂灯杖</v>
      </c>
      <c r="F7259" s="20">
        <f t="shared" si="479"/>
        <v>53026</v>
      </c>
      <c r="G7259" s="20">
        <f t="shared" si="480"/>
        <v>53026</v>
      </c>
      <c r="H7259" s="21" t="str">
        <f>VLOOKUP(B7259,属性中转表!A:F,6,FALSE)</f>
        <v>"hp":226800,"atk":6300</v>
      </c>
      <c r="I7259" s="20" t="str">
        <f>IF(VLOOKUP(B7259,属性中转表!A:G,7,FALSE)=0,"",VLOOKUP(VLOOKUP(B7259,属性中转表!A:G,7,FALSE),属性中转表!$K$2:$P$21,6,0))&amp;IF(VLOOKUP(B7259,属性中转表!A:G,7,FALSE)&gt;=50,VLOOKUP(A7259,英雄数据表!A:K,9,0),IF(VLOOKUP(B7259,属性中转表!A:G,7,FALSE)&gt;=25,VLOOKUP(A7259,英雄数据表!A:K,5,0),""))</f>
        <v>"atk":300,"hp":5000,"undpspro":150,"pvpdpspro":50,"pvpundpspro":50</v>
      </c>
      <c r="J7259" s="20" t="str">
        <f>IF(I7259="","",属性中转表!$I$1&amp;(IF(VLOOKUP(B7259,属性中转表!A:G,7,FALSE)=0,0,VLOOKUP(VLOOKUP(B7259,属性中转表!A:G,7,FALSE),属性中转表!$K$2:$P$21,4,0)))+IFERROR(VLOOKUP(A7259,英雄数据表!A:K,IF(武魂!B7259&gt;=50,10,IF(武魂!B7259&gt;=25,6)),0),0))</f>
        <v>,"dpspro":100</v>
      </c>
      <c r="K7259" s="32" t="str">
        <f t="shared" si="481"/>
        <v>"atk":300,"hp":5000,"undpspro":150,"pvpdpspro":50,"pvpundpspro":50,"dpspro":100</v>
      </c>
      <c r="L7259" s="20" t="str">
        <f>IF(B7259&gt;=50,VLOOKUP(A7259,英雄数据表!A:L,11,FALSE),IF(B7259&gt;=25,VLOOKUP(A7259,英雄数据表!A:L,7,0),""))</f>
        <v>"5302602004"</v>
      </c>
      <c r="M7259" s="20" t="str">
        <f>IFERROR(VLOOKUP(B7259,属性中转表!$K$2:$O$21,5,FALSE),"")</f>
        <v/>
      </c>
      <c r="N7259" s="20" t="str">
        <f>IF(B7259=25,VLOOKUP(A7259,英雄数据表!A:L,8,FALSE),IF(B7259=50,VLOOKUP(A7259,英雄数据表!A:L,12,0),""))</f>
        <v/>
      </c>
    </row>
    <row r="7260" spans="1:14" x14ac:dyDescent="0.3">
      <c r="A7260" s="20">
        <v>53026</v>
      </c>
      <c r="B7260" s="21">
        <f t="shared" si="478"/>
        <v>59</v>
      </c>
      <c r="C7260" s="21">
        <v>5</v>
      </c>
      <c r="D7260" s="21">
        <f>VLOOKUP(A7260,英雄数据表!A:D,4,0)</f>
        <v>5</v>
      </c>
      <c r="E7260" s="20" t="str">
        <f>VLOOKUP(A7260,英雄数据表!A:C,3,0)</f>
        <v>幽魂灯杖</v>
      </c>
      <c r="F7260" s="20">
        <f t="shared" si="479"/>
        <v>53026</v>
      </c>
      <c r="G7260" s="20">
        <f t="shared" si="480"/>
        <v>53026</v>
      </c>
      <c r="H7260" s="21" t="str">
        <f>VLOOKUP(B7260,属性中转表!A:F,6,FALSE)</f>
        <v>"hp":232200,"atk":6450</v>
      </c>
      <c r="I7260" s="20" t="str">
        <f>IF(VLOOKUP(B7260,属性中转表!A:G,7,FALSE)=0,"",VLOOKUP(VLOOKUP(B7260,属性中转表!A:G,7,FALSE),属性中转表!$K$2:$P$21,6,0))&amp;IF(VLOOKUP(B7260,属性中转表!A:G,7,FALSE)&gt;=50,VLOOKUP(A7260,英雄数据表!A:K,9,0),IF(VLOOKUP(B7260,属性中转表!A:G,7,FALSE)&gt;=25,VLOOKUP(A7260,英雄数据表!A:K,5,0),""))</f>
        <v>"atk":300,"hp":5000,"undpspro":150,"pvpdpspro":50,"pvpundpspro":50</v>
      </c>
      <c r="J7260" s="20" t="str">
        <f>IF(I7260="","",属性中转表!$I$1&amp;(IF(VLOOKUP(B7260,属性中转表!A:G,7,FALSE)=0,0,VLOOKUP(VLOOKUP(B7260,属性中转表!A:G,7,FALSE),属性中转表!$K$2:$P$21,4,0)))+IFERROR(VLOOKUP(A7260,英雄数据表!A:K,IF(武魂!B7260&gt;=50,10,IF(武魂!B7260&gt;=25,6)),0),0))</f>
        <v>,"dpspro":100</v>
      </c>
      <c r="K7260" s="32" t="str">
        <f t="shared" si="481"/>
        <v>"atk":300,"hp":5000,"undpspro":150,"pvpdpspro":50,"pvpundpspro":50,"dpspro":100</v>
      </c>
      <c r="L7260" s="20" t="str">
        <f>IF(B7260&gt;=50,VLOOKUP(A7260,英雄数据表!A:L,11,FALSE),IF(B7260&gt;=25,VLOOKUP(A7260,英雄数据表!A:L,7,0),""))</f>
        <v>"5302602004"</v>
      </c>
      <c r="M7260" s="20" t="str">
        <f>IFERROR(VLOOKUP(B7260,属性中转表!$K$2:$O$21,5,FALSE),"")</f>
        <v/>
      </c>
      <c r="N7260" s="20" t="str">
        <f>IF(B7260=25,VLOOKUP(A7260,英雄数据表!A:L,8,FALSE),IF(B7260=50,VLOOKUP(A7260,英雄数据表!A:L,12,0),""))</f>
        <v/>
      </c>
    </row>
    <row r="7261" spans="1:14" x14ac:dyDescent="0.3">
      <c r="A7261" s="20">
        <v>53026</v>
      </c>
      <c r="B7261" s="21">
        <f t="shared" si="478"/>
        <v>60</v>
      </c>
      <c r="C7261" s="21">
        <v>5</v>
      </c>
      <c r="D7261" s="21">
        <f>VLOOKUP(A7261,英雄数据表!A:D,4,0)</f>
        <v>5</v>
      </c>
      <c r="E7261" s="20" t="str">
        <f>VLOOKUP(A7261,英雄数据表!A:C,3,0)</f>
        <v>幽魂灯杖</v>
      </c>
      <c r="F7261" s="20">
        <f t="shared" si="479"/>
        <v>53026</v>
      </c>
      <c r="G7261" s="20">
        <f t="shared" si="480"/>
        <v>53026</v>
      </c>
      <c r="H7261" s="21" t="str">
        <f>VLOOKUP(B7261,属性中转表!A:F,6,FALSE)</f>
        <v>"hp":237600,"atk":6600</v>
      </c>
      <c r="I7261" s="20" t="str">
        <f>IF(VLOOKUP(B7261,属性中转表!A:G,7,FALSE)=0,"",VLOOKUP(VLOOKUP(B7261,属性中转表!A:G,7,FALSE),属性中转表!$K$2:$P$21,6,0))&amp;IF(VLOOKUP(B7261,属性中转表!A:G,7,FALSE)&gt;=50,VLOOKUP(A7261,英雄数据表!A:K,9,0),IF(VLOOKUP(B7261,属性中转表!A:G,7,FALSE)&gt;=25,VLOOKUP(A7261,英雄数据表!A:K,5,0),""))</f>
        <v>"atk":300,"hp":5000,"undpspro":150,"pvpdpspro":50,"pvpundpspro":50</v>
      </c>
      <c r="J7261" s="20" t="str">
        <f>IF(I7261="","",属性中转表!$I$1&amp;(IF(VLOOKUP(B7261,属性中转表!A:G,7,FALSE)=0,0,VLOOKUP(VLOOKUP(B7261,属性中转表!A:G,7,FALSE),属性中转表!$K$2:$P$21,4,0)))+IFERROR(VLOOKUP(A7261,英雄数据表!A:K,IF(武魂!B7261&gt;=50,10,IF(武魂!B7261&gt;=25,6)),0),0))</f>
        <v>,"dpspro":150</v>
      </c>
      <c r="K7261" s="32" t="str">
        <f t="shared" si="481"/>
        <v>"atk":300,"hp":5000,"undpspro":150,"pvpdpspro":50,"pvpundpspro":50,"dpspro":150</v>
      </c>
      <c r="L7261" s="20" t="str">
        <f>IF(B7261&gt;=50,VLOOKUP(A7261,英雄数据表!A:L,11,FALSE),IF(B7261&gt;=25,VLOOKUP(A7261,英雄数据表!A:L,7,0),""))</f>
        <v>"5302602004"</v>
      </c>
      <c r="M7261" s="20" t="str">
        <f>IFERROR(VLOOKUP(B7261,属性中转表!$K$2:$O$21,5,FALSE),"")</f>
        <v>"dpspro":50</v>
      </c>
      <c r="N7261" s="20" t="str">
        <f>IF(B7261=25,VLOOKUP(A7261,英雄数据表!A:L,8,FALSE),IF(B7261=50,VLOOKUP(A7261,英雄数据表!A:L,12,0),""))</f>
        <v/>
      </c>
    </row>
    <row r="7262" spans="1:14" x14ac:dyDescent="0.3">
      <c r="A7262" s="20">
        <v>53026</v>
      </c>
      <c r="B7262" s="21">
        <f t="shared" si="478"/>
        <v>61</v>
      </c>
      <c r="C7262" s="21">
        <v>5</v>
      </c>
      <c r="D7262" s="21">
        <f>VLOOKUP(A7262,英雄数据表!A:D,4,0)</f>
        <v>5</v>
      </c>
      <c r="E7262" s="20" t="str">
        <f>VLOOKUP(A7262,英雄数据表!A:C,3,0)</f>
        <v>幽魂灯杖</v>
      </c>
      <c r="F7262" s="20">
        <f t="shared" si="479"/>
        <v>53026</v>
      </c>
      <c r="G7262" s="20">
        <f t="shared" si="480"/>
        <v>53026</v>
      </c>
      <c r="H7262" s="21" t="str">
        <f>VLOOKUP(B7262,属性中转表!A:F,6,FALSE)</f>
        <v>"hp":243000,"atk":6750</v>
      </c>
      <c r="I7262" s="20" t="str">
        <f>IF(VLOOKUP(B7262,属性中转表!A:G,7,FALSE)=0,"",VLOOKUP(VLOOKUP(B7262,属性中转表!A:G,7,FALSE),属性中转表!$K$2:$P$21,6,0))&amp;IF(VLOOKUP(B7262,属性中转表!A:G,7,FALSE)&gt;=50,VLOOKUP(A7262,英雄数据表!A:K,9,0),IF(VLOOKUP(B7262,属性中转表!A:G,7,FALSE)&gt;=25,VLOOKUP(A7262,英雄数据表!A:K,5,0),""))</f>
        <v>"atk":300,"hp":5000,"undpspro":150,"pvpdpspro":50,"pvpundpspro":50</v>
      </c>
      <c r="J7262" s="20" t="str">
        <f>IF(I7262="","",属性中转表!$I$1&amp;(IF(VLOOKUP(B7262,属性中转表!A:G,7,FALSE)=0,0,VLOOKUP(VLOOKUP(B7262,属性中转表!A:G,7,FALSE),属性中转表!$K$2:$P$21,4,0)))+IFERROR(VLOOKUP(A7262,英雄数据表!A:K,IF(武魂!B7262&gt;=50,10,IF(武魂!B7262&gt;=25,6)),0),0))</f>
        <v>,"dpspro":150</v>
      </c>
      <c r="K7262" s="32" t="str">
        <f t="shared" si="481"/>
        <v>"atk":300,"hp":5000,"undpspro":150,"pvpdpspro":50,"pvpundpspro":50,"dpspro":150</v>
      </c>
      <c r="L7262" s="20" t="str">
        <f>IF(B7262&gt;=50,VLOOKUP(A7262,英雄数据表!A:L,11,FALSE),IF(B7262&gt;=25,VLOOKUP(A7262,英雄数据表!A:L,7,0),""))</f>
        <v>"5302602004"</v>
      </c>
      <c r="M7262" s="20" t="str">
        <f>IFERROR(VLOOKUP(B7262,属性中转表!$K$2:$O$21,5,FALSE),"")</f>
        <v/>
      </c>
      <c r="N7262" s="20" t="str">
        <f>IF(B7262=25,VLOOKUP(A7262,英雄数据表!A:L,8,FALSE),IF(B7262=50,VLOOKUP(A7262,英雄数据表!A:L,12,0),""))</f>
        <v/>
      </c>
    </row>
    <row r="7263" spans="1:14" x14ac:dyDescent="0.3">
      <c r="A7263" s="20">
        <v>53026</v>
      </c>
      <c r="B7263" s="21">
        <f t="shared" si="478"/>
        <v>62</v>
      </c>
      <c r="C7263" s="21">
        <v>5</v>
      </c>
      <c r="D7263" s="21">
        <f>VLOOKUP(A7263,英雄数据表!A:D,4,0)</f>
        <v>5</v>
      </c>
      <c r="E7263" s="20" t="str">
        <f>VLOOKUP(A7263,英雄数据表!A:C,3,0)</f>
        <v>幽魂灯杖</v>
      </c>
      <c r="F7263" s="20">
        <f t="shared" si="479"/>
        <v>53026</v>
      </c>
      <c r="G7263" s="20">
        <f t="shared" si="480"/>
        <v>53026</v>
      </c>
      <c r="H7263" s="21" t="str">
        <f>VLOOKUP(B7263,属性中转表!A:F,6,FALSE)</f>
        <v>"hp":248400,"atk":6900</v>
      </c>
      <c r="I7263" s="20" t="str">
        <f>IF(VLOOKUP(B7263,属性中转表!A:G,7,FALSE)=0,"",VLOOKUP(VLOOKUP(B7263,属性中转表!A:G,7,FALSE),属性中转表!$K$2:$P$21,6,0))&amp;IF(VLOOKUP(B7263,属性中转表!A:G,7,FALSE)&gt;=50,VLOOKUP(A7263,英雄数据表!A:K,9,0),IF(VLOOKUP(B7263,属性中转表!A:G,7,FALSE)&gt;=25,VLOOKUP(A7263,英雄数据表!A:K,5,0),""))</f>
        <v>"atk":300,"hp":5000,"undpspro":150,"pvpdpspro":50,"pvpundpspro":50</v>
      </c>
      <c r="J7263" s="20" t="str">
        <f>IF(I7263="","",属性中转表!$I$1&amp;(IF(VLOOKUP(B7263,属性中转表!A:G,7,FALSE)=0,0,VLOOKUP(VLOOKUP(B7263,属性中转表!A:G,7,FALSE),属性中转表!$K$2:$P$21,4,0)))+IFERROR(VLOOKUP(A7263,英雄数据表!A:K,IF(武魂!B7263&gt;=50,10,IF(武魂!B7263&gt;=25,6)),0),0))</f>
        <v>,"dpspro":150</v>
      </c>
      <c r="K7263" s="32" t="str">
        <f t="shared" si="481"/>
        <v>"atk":300,"hp":5000,"undpspro":150,"pvpdpspro":50,"pvpundpspro":50,"dpspro":150</v>
      </c>
      <c r="L7263" s="20" t="str">
        <f>IF(B7263&gt;=50,VLOOKUP(A7263,英雄数据表!A:L,11,FALSE),IF(B7263&gt;=25,VLOOKUP(A7263,英雄数据表!A:L,7,0),""))</f>
        <v>"5302602004"</v>
      </c>
      <c r="M7263" s="20" t="str">
        <f>IFERROR(VLOOKUP(B7263,属性中转表!$K$2:$O$21,5,FALSE),"")</f>
        <v/>
      </c>
      <c r="N7263" s="20" t="str">
        <f>IF(B7263=25,VLOOKUP(A7263,英雄数据表!A:L,8,FALSE),IF(B7263=50,VLOOKUP(A7263,英雄数据表!A:L,12,0),""))</f>
        <v/>
      </c>
    </row>
    <row r="7264" spans="1:14" x14ac:dyDescent="0.3">
      <c r="A7264" s="20">
        <v>53026</v>
      </c>
      <c r="B7264" s="21">
        <f t="shared" si="478"/>
        <v>63</v>
      </c>
      <c r="C7264" s="21">
        <v>5</v>
      </c>
      <c r="D7264" s="21">
        <f>VLOOKUP(A7264,英雄数据表!A:D,4,0)</f>
        <v>5</v>
      </c>
      <c r="E7264" s="20" t="str">
        <f>VLOOKUP(A7264,英雄数据表!A:C,3,0)</f>
        <v>幽魂灯杖</v>
      </c>
      <c r="F7264" s="20">
        <f t="shared" si="479"/>
        <v>53026</v>
      </c>
      <c r="G7264" s="20">
        <f t="shared" si="480"/>
        <v>53026</v>
      </c>
      <c r="H7264" s="21" t="str">
        <f>VLOOKUP(B7264,属性中转表!A:F,6,FALSE)</f>
        <v>"hp":253800,"atk":7050</v>
      </c>
      <c r="I7264" s="20" t="str">
        <f>IF(VLOOKUP(B7264,属性中转表!A:G,7,FALSE)=0,"",VLOOKUP(VLOOKUP(B7264,属性中转表!A:G,7,FALSE),属性中转表!$K$2:$P$21,6,0))&amp;IF(VLOOKUP(B7264,属性中转表!A:G,7,FALSE)&gt;=50,VLOOKUP(A7264,英雄数据表!A:K,9,0),IF(VLOOKUP(B7264,属性中转表!A:G,7,FALSE)&gt;=25,VLOOKUP(A7264,英雄数据表!A:K,5,0),""))</f>
        <v>"atk":300,"hp":5000,"undpspro":150,"pvpdpspro":50,"pvpundpspro":50</v>
      </c>
      <c r="J7264" s="20" t="str">
        <f>IF(I7264="","",属性中转表!$I$1&amp;(IF(VLOOKUP(B7264,属性中转表!A:G,7,FALSE)=0,0,VLOOKUP(VLOOKUP(B7264,属性中转表!A:G,7,FALSE),属性中转表!$K$2:$P$21,4,0)))+IFERROR(VLOOKUP(A7264,英雄数据表!A:K,IF(武魂!B7264&gt;=50,10,IF(武魂!B7264&gt;=25,6)),0),0))</f>
        <v>,"dpspro":150</v>
      </c>
      <c r="K7264" s="32" t="str">
        <f t="shared" si="481"/>
        <v>"atk":300,"hp":5000,"undpspro":150,"pvpdpspro":50,"pvpundpspro":50,"dpspro":150</v>
      </c>
      <c r="L7264" s="20" t="str">
        <f>IF(B7264&gt;=50,VLOOKUP(A7264,英雄数据表!A:L,11,FALSE),IF(B7264&gt;=25,VLOOKUP(A7264,英雄数据表!A:L,7,0),""))</f>
        <v>"5302602004"</v>
      </c>
      <c r="M7264" s="20" t="str">
        <f>IFERROR(VLOOKUP(B7264,属性中转表!$K$2:$O$21,5,FALSE),"")</f>
        <v/>
      </c>
      <c r="N7264" s="20" t="str">
        <f>IF(B7264=25,VLOOKUP(A7264,英雄数据表!A:L,8,FALSE),IF(B7264=50,VLOOKUP(A7264,英雄数据表!A:L,12,0),""))</f>
        <v/>
      </c>
    </row>
    <row r="7265" spans="1:14" x14ac:dyDescent="0.3">
      <c r="A7265" s="20">
        <v>53026</v>
      </c>
      <c r="B7265" s="21">
        <f t="shared" si="478"/>
        <v>64</v>
      </c>
      <c r="C7265" s="21">
        <v>5</v>
      </c>
      <c r="D7265" s="21">
        <f>VLOOKUP(A7265,英雄数据表!A:D,4,0)</f>
        <v>5</v>
      </c>
      <c r="E7265" s="20" t="str">
        <f>VLOOKUP(A7265,英雄数据表!A:C,3,0)</f>
        <v>幽魂灯杖</v>
      </c>
      <c r="F7265" s="20">
        <f t="shared" si="479"/>
        <v>53026</v>
      </c>
      <c r="G7265" s="20">
        <f t="shared" si="480"/>
        <v>53026</v>
      </c>
      <c r="H7265" s="21" t="str">
        <f>VLOOKUP(B7265,属性中转表!A:F,6,FALSE)</f>
        <v>"hp":259200,"atk":7200</v>
      </c>
      <c r="I7265" s="20" t="str">
        <f>IF(VLOOKUP(B7265,属性中转表!A:G,7,FALSE)=0,"",VLOOKUP(VLOOKUP(B7265,属性中转表!A:G,7,FALSE),属性中转表!$K$2:$P$21,6,0))&amp;IF(VLOOKUP(B7265,属性中转表!A:G,7,FALSE)&gt;=50,VLOOKUP(A7265,英雄数据表!A:K,9,0),IF(VLOOKUP(B7265,属性中转表!A:G,7,FALSE)&gt;=25,VLOOKUP(A7265,英雄数据表!A:K,5,0),""))</f>
        <v>"atk":300,"hp":5000,"undpspro":150,"pvpdpspro":50,"pvpundpspro":50</v>
      </c>
      <c r="J7265" s="20" t="str">
        <f>IF(I7265="","",属性中转表!$I$1&amp;(IF(VLOOKUP(B7265,属性中转表!A:G,7,FALSE)=0,0,VLOOKUP(VLOOKUP(B7265,属性中转表!A:G,7,FALSE),属性中转表!$K$2:$P$21,4,0)))+IFERROR(VLOOKUP(A7265,英雄数据表!A:K,IF(武魂!B7265&gt;=50,10,IF(武魂!B7265&gt;=25,6)),0),0))</f>
        <v>,"dpspro":150</v>
      </c>
      <c r="K7265" s="32" t="str">
        <f t="shared" si="481"/>
        <v>"atk":300,"hp":5000,"undpspro":150,"pvpdpspro":50,"pvpundpspro":50,"dpspro":150</v>
      </c>
      <c r="L7265" s="20" t="str">
        <f>IF(B7265&gt;=50,VLOOKUP(A7265,英雄数据表!A:L,11,FALSE),IF(B7265&gt;=25,VLOOKUP(A7265,英雄数据表!A:L,7,0),""))</f>
        <v>"5302602004"</v>
      </c>
      <c r="M7265" s="20" t="str">
        <f>IFERROR(VLOOKUP(B7265,属性中转表!$K$2:$O$21,5,FALSE),"")</f>
        <v/>
      </c>
      <c r="N7265" s="20" t="str">
        <f>IF(B7265=25,VLOOKUP(A7265,英雄数据表!A:L,8,FALSE),IF(B7265=50,VLOOKUP(A7265,英雄数据表!A:L,12,0),""))</f>
        <v/>
      </c>
    </row>
    <row r="7266" spans="1:14" x14ac:dyDescent="0.3">
      <c r="A7266" s="20">
        <v>53026</v>
      </c>
      <c r="B7266" s="21">
        <f t="shared" ref="B7266:B7329" si="482">IF(A7266=A7265,B7265+1,1)</f>
        <v>65</v>
      </c>
      <c r="C7266" s="21">
        <v>5</v>
      </c>
      <c r="D7266" s="21">
        <f>VLOOKUP(A7266,英雄数据表!A:D,4,0)</f>
        <v>5</v>
      </c>
      <c r="E7266" s="20" t="str">
        <f>VLOOKUP(A7266,英雄数据表!A:C,3,0)</f>
        <v>幽魂灯杖</v>
      </c>
      <c r="F7266" s="20">
        <f t="shared" ref="F7266:F7329" si="483">A7266</f>
        <v>53026</v>
      </c>
      <c r="G7266" s="20">
        <f t="shared" ref="G7266:G7329" si="484">A7266</f>
        <v>53026</v>
      </c>
      <c r="H7266" s="21" t="str">
        <f>VLOOKUP(B7266,属性中转表!A:F,6,FALSE)</f>
        <v>"hp":264600,"atk":7350</v>
      </c>
      <c r="I7266" s="20" t="str">
        <f>IF(VLOOKUP(B7266,属性中转表!A:G,7,FALSE)=0,"",VLOOKUP(VLOOKUP(B7266,属性中转表!A:G,7,FALSE),属性中转表!$K$2:$P$21,6,0))&amp;IF(VLOOKUP(B7266,属性中转表!A:G,7,FALSE)&gt;=50,VLOOKUP(A7266,英雄数据表!A:K,9,0),IF(VLOOKUP(B7266,属性中转表!A:G,7,FALSE)&gt;=25,VLOOKUP(A7266,英雄数据表!A:K,5,0),""))</f>
        <v>"atk":300,"hp":5000,"undpspro":150,"pvpdpspro":100,"pvpundpspro":50</v>
      </c>
      <c r="J7266" s="20" t="str">
        <f>IF(I7266="","",属性中转表!$I$1&amp;(IF(VLOOKUP(B7266,属性中转表!A:G,7,FALSE)=0,0,VLOOKUP(VLOOKUP(B7266,属性中转表!A:G,7,FALSE),属性中转表!$K$2:$P$21,4,0)))+IFERROR(VLOOKUP(A7266,英雄数据表!A:K,IF(武魂!B7266&gt;=50,10,IF(武魂!B7266&gt;=25,6)),0),0))</f>
        <v>,"dpspro":150</v>
      </c>
      <c r="K7266" s="32" t="str">
        <f t="shared" ref="K7266:K7329" si="485">I7266&amp;J7266</f>
        <v>"atk":300,"hp":5000,"undpspro":150,"pvpdpspro":100,"pvpundpspro":50,"dpspro":150</v>
      </c>
      <c r="L7266" s="20" t="str">
        <f>IF(B7266&gt;=50,VLOOKUP(A7266,英雄数据表!A:L,11,FALSE),IF(B7266&gt;=25,VLOOKUP(A7266,英雄数据表!A:L,7,0),""))</f>
        <v>"5302602004"</v>
      </c>
      <c r="M7266" s="20" t="str">
        <f>IFERROR(VLOOKUP(B7266,属性中转表!$K$2:$O$21,5,FALSE),"")</f>
        <v>"pvpdpspro":50</v>
      </c>
      <c r="N7266" s="20" t="str">
        <f>IF(B7266=25,VLOOKUP(A7266,英雄数据表!A:L,8,FALSE),IF(B7266=50,VLOOKUP(A7266,英雄数据表!A:L,12,0),""))</f>
        <v/>
      </c>
    </row>
    <row r="7267" spans="1:14" x14ac:dyDescent="0.3">
      <c r="A7267" s="20">
        <v>53026</v>
      </c>
      <c r="B7267" s="21">
        <f t="shared" si="482"/>
        <v>66</v>
      </c>
      <c r="C7267" s="21">
        <v>5</v>
      </c>
      <c r="D7267" s="21">
        <f>VLOOKUP(A7267,英雄数据表!A:D,4,0)</f>
        <v>5</v>
      </c>
      <c r="E7267" s="20" t="str">
        <f>VLOOKUP(A7267,英雄数据表!A:C,3,0)</f>
        <v>幽魂灯杖</v>
      </c>
      <c r="F7267" s="20">
        <f t="shared" si="483"/>
        <v>53026</v>
      </c>
      <c r="G7267" s="20">
        <f t="shared" si="484"/>
        <v>53026</v>
      </c>
      <c r="H7267" s="21" t="str">
        <f>VLOOKUP(B7267,属性中转表!A:F,6,FALSE)</f>
        <v>"hp":270000,"atk":7500</v>
      </c>
      <c r="I7267" s="20" t="str">
        <f>IF(VLOOKUP(B7267,属性中转表!A:G,7,FALSE)=0,"",VLOOKUP(VLOOKUP(B7267,属性中转表!A:G,7,FALSE),属性中转表!$K$2:$P$21,6,0))&amp;IF(VLOOKUP(B7267,属性中转表!A:G,7,FALSE)&gt;=50,VLOOKUP(A7267,英雄数据表!A:K,9,0),IF(VLOOKUP(B7267,属性中转表!A:G,7,FALSE)&gt;=25,VLOOKUP(A7267,英雄数据表!A:K,5,0),""))</f>
        <v>"atk":300,"hp":5000,"undpspro":150,"pvpdpspro":100,"pvpundpspro":50</v>
      </c>
      <c r="J7267" s="20" t="str">
        <f>IF(I7267="","",属性中转表!$I$1&amp;(IF(VLOOKUP(B7267,属性中转表!A:G,7,FALSE)=0,0,VLOOKUP(VLOOKUP(B7267,属性中转表!A:G,7,FALSE),属性中转表!$K$2:$P$21,4,0)))+IFERROR(VLOOKUP(A7267,英雄数据表!A:K,IF(武魂!B7267&gt;=50,10,IF(武魂!B7267&gt;=25,6)),0),0))</f>
        <v>,"dpspro":150</v>
      </c>
      <c r="K7267" s="32" t="str">
        <f t="shared" si="485"/>
        <v>"atk":300,"hp":5000,"undpspro":150,"pvpdpspro":100,"pvpundpspro":50,"dpspro":150</v>
      </c>
      <c r="L7267" s="20" t="str">
        <f>IF(B7267&gt;=50,VLOOKUP(A7267,英雄数据表!A:L,11,FALSE),IF(B7267&gt;=25,VLOOKUP(A7267,英雄数据表!A:L,7,0),""))</f>
        <v>"5302602004"</v>
      </c>
      <c r="M7267" s="20" t="str">
        <f>IFERROR(VLOOKUP(B7267,属性中转表!$K$2:$O$21,5,FALSE),"")</f>
        <v/>
      </c>
      <c r="N7267" s="20" t="str">
        <f>IF(B7267=25,VLOOKUP(A7267,英雄数据表!A:L,8,FALSE),IF(B7267=50,VLOOKUP(A7267,英雄数据表!A:L,12,0),""))</f>
        <v/>
      </c>
    </row>
    <row r="7268" spans="1:14" x14ac:dyDescent="0.3">
      <c r="A7268" s="20">
        <v>53026</v>
      </c>
      <c r="B7268" s="21">
        <f t="shared" si="482"/>
        <v>67</v>
      </c>
      <c r="C7268" s="21">
        <v>5</v>
      </c>
      <c r="D7268" s="21">
        <f>VLOOKUP(A7268,英雄数据表!A:D,4,0)</f>
        <v>5</v>
      </c>
      <c r="E7268" s="20" t="str">
        <f>VLOOKUP(A7268,英雄数据表!A:C,3,0)</f>
        <v>幽魂灯杖</v>
      </c>
      <c r="F7268" s="20">
        <f t="shared" si="483"/>
        <v>53026</v>
      </c>
      <c r="G7268" s="20">
        <f t="shared" si="484"/>
        <v>53026</v>
      </c>
      <c r="H7268" s="21" t="str">
        <f>VLOOKUP(B7268,属性中转表!A:F,6,FALSE)</f>
        <v>"hp":275400,"atk":7650</v>
      </c>
      <c r="I7268" s="20" t="str">
        <f>IF(VLOOKUP(B7268,属性中转表!A:G,7,FALSE)=0,"",VLOOKUP(VLOOKUP(B7268,属性中转表!A:G,7,FALSE),属性中转表!$K$2:$P$21,6,0))&amp;IF(VLOOKUP(B7268,属性中转表!A:G,7,FALSE)&gt;=50,VLOOKUP(A7268,英雄数据表!A:K,9,0),IF(VLOOKUP(B7268,属性中转表!A:G,7,FALSE)&gt;=25,VLOOKUP(A7268,英雄数据表!A:K,5,0),""))</f>
        <v>"atk":300,"hp":5000,"undpspro":150,"pvpdpspro":100,"pvpundpspro":50</v>
      </c>
      <c r="J7268" s="20" t="str">
        <f>IF(I7268="","",属性中转表!$I$1&amp;(IF(VLOOKUP(B7268,属性中转表!A:G,7,FALSE)=0,0,VLOOKUP(VLOOKUP(B7268,属性中转表!A:G,7,FALSE),属性中转表!$K$2:$P$21,4,0)))+IFERROR(VLOOKUP(A7268,英雄数据表!A:K,IF(武魂!B7268&gt;=50,10,IF(武魂!B7268&gt;=25,6)),0),0))</f>
        <v>,"dpspro":150</v>
      </c>
      <c r="K7268" s="32" t="str">
        <f t="shared" si="485"/>
        <v>"atk":300,"hp":5000,"undpspro":150,"pvpdpspro":100,"pvpundpspro":50,"dpspro":150</v>
      </c>
      <c r="L7268" s="20" t="str">
        <f>IF(B7268&gt;=50,VLOOKUP(A7268,英雄数据表!A:L,11,FALSE),IF(B7268&gt;=25,VLOOKUP(A7268,英雄数据表!A:L,7,0),""))</f>
        <v>"5302602004"</v>
      </c>
      <c r="M7268" s="20" t="str">
        <f>IFERROR(VLOOKUP(B7268,属性中转表!$K$2:$O$21,5,FALSE),"")</f>
        <v/>
      </c>
      <c r="N7268" s="20" t="str">
        <f>IF(B7268=25,VLOOKUP(A7268,英雄数据表!A:L,8,FALSE),IF(B7268=50,VLOOKUP(A7268,英雄数据表!A:L,12,0),""))</f>
        <v/>
      </c>
    </row>
    <row r="7269" spans="1:14" x14ac:dyDescent="0.3">
      <c r="A7269" s="20">
        <v>53026</v>
      </c>
      <c r="B7269" s="21">
        <f t="shared" si="482"/>
        <v>68</v>
      </c>
      <c r="C7269" s="21">
        <v>5</v>
      </c>
      <c r="D7269" s="21">
        <f>VLOOKUP(A7269,英雄数据表!A:D,4,0)</f>
        <v>5</v>
      </c>
      <c r="E7269" s="20" t="str">
        <f>VLOOKUP(A7269,英雄数据表!A:C,3,0)</f>
        <v>幽魂灯杖</v>
      </c>
      <c r="F7269" s="20">
        <f t="shared" si="483"/>
        <v>53026</v>
      </c>
      <c r="G7269" s="20">
        <f t="shared" si="484"/>
        <v>53026</v>
      </c>
      <c r="H7269" s="21" t="str">
        <f>VLOOKUP(B7269,属性中转表!A:F,6,FALSE)</f>
        <v>"hp":280800,"atk":7800</v>
      </c>
      <c r="I7269" s="20" t="str">
        <f>IF(VLOOKUP(B7269,属性中转表!A:G,7,FALSE)=0,"",VLOOKUP(VLOOKUP(B7269,属性中转表!A:G,7,FALSE),属性中转表!$K$2:$P$21,6,0))&amp;IF(VLOOKUP(B7269,属性中转表!A:G,7,FALSE)&gt;=50,VLOOKUP(A7269,英雄数据表!A:K,9,0),IF(VLOOKUP(B7269,属性中转表!A:G,7,FALSE)&gt;=25,VLOOKUP(A7269,英雄数据表!A:K,5,0),""))</f>
        <v>"atk":300,"hp":5000,"undpspro":150,"pvpdpspro":100,"pvpundpspro":50</v>
      </c>
      <c r="J7269" s="20" t="str">
        <f>IF(I7269="","",属性中转表!$I$1&amp;(IF(VLOOKUP(B7269,属性中转表!A:G,7,FALSE)=0,0,VLOOKUP(VLOOKUP(B7269,属性中转表!A:G,7,FALSE),属性中转表!$K$2:$P$21,4,0)))+IFERROR(VLOOKUP(A7269,英雄数据表!A:K,IF(武魂!B7269&gt;=50,10,IF(武魂!B7269&gt;=25,6)),0),0))</f>
        <v>,"dpspro":150</v>
      </c>
      <c r="K7269" s="32" t="str">
        <f t="shared" si="485"/>
        <v>"atk":300,"hp":5000,"undpspro":150,"pvpdpspro":100,"pvpundpspro":50,"dpspro":150</v>
      </c>
      <c r="L7269" s="20" t="str">
        <f>IF(B7269&gt;=50,VLOOKUP(A7269,英雄数据表!A:L,11,FALSE),IF(B7269&gt;=25,VLOOKUP(A7269,英雄数据表!A:L,7,0),""))</f>
        <v>"5302602004"</v>
      </c>
      <c r="M7269" s="20" t="str">
        <f>IFERROR(VLOOKUP(B7269,属性中转表!$K$2:$O$21,5,FALSE),"")</f>
        <v/>
      </c>
      <c r="N7269" s="20" t="str">
        <f>IF(B7269=25,VLOOKUP(A7269,英雄数据表!A:L,8,FALSE),IF(B7269=50,VLOOKUP(A7269,英雄数据表!A:L,12,0),""))</f>
        <v/>
      </c>
    </row>
    <row r="7270" spans="1:14" x14ac:dyDescent="0.3">
      <c r="A7270" s="20">
        <v>53026</v>
      </c>
      <c r="B7270" s="21">
        <f t="shared" si="482"/>
        <v>69</v>
      </c>
      <c r="C7270" s="21">
        <v>5</v>
      </c>
      <c r="D7270" s="21">
        <f>VLOOKUP(A7270,英雄数据表!A:D,4,0)</f>
        <v>5</v>
      </c>
      <c r="E7270" s="20" t="str">
        <f>VLOOKUP(A7270,英雄数据表!A:C,3,0)</f>
        <v>幽魂灯杖</v>
      </c>
      <c r="F7270" s="20">
        <f t="shared" si="483"/>
        <v>53026</v>
      </c>
      <c r="G7270" s="20">
        <f t="shared" si="484"/>
        <v>53026</v>
      </c>
      <c r="H7270" s="21" t="str">
        <f>VLOOKUP(B7270,属性中转表!A:F,6,FALSE)</f>
        <v>"hp":286200,"atk":7950</v>
      </c>
      <c r="I7270" s="20" t="str">
        <f>IF(VLOOKUP(B7270,属性中转表!A:G,7,FALSE)=0,"",VLOOKUP(VLOOKUP(B7270,属性中转表!A:G,7,FALSE),属性中转表!$K$2:$P$21,6,0))&amp;IF(VLOOKUP(B7270,属性中转表!A:G,7,FALSE)&gt;=50,VLOOKUP(A7270,英雄数据表!A:K,9,0),IF(VLOOKUP(B7270,属性中转表!A:G,7,FALSE)&gt;=25,VLOOKUP(A7270,英雄数据表!A:K,5,0),""))</f>
        <v>"atk":300,"hp":5000,"undpspro":150,"pvpdpspro":100,"pvpundpspro":50</v>
      </c>
      <c r="J7270" s="20" t="str">
        <f>IF(I7270="","",属性中转表!$I$1&amp;(IF(VLOOKUP(B7270,属性中转表!A:G,7,FALSE)=0,0,VLOOKUP(VLOOKUP(B7270,属性中转表!A:G,7,FALSE),属性中转表!$K$2:$P$21,4,0)))+IFERROR(VLOOKUP(A7270,英雄数据表!A:K,IF(武魂!B7270&gt;=50,10,IF(武魂!B7270&gt;=25,6)),0),0))</f>
        <v>,"dpspro":150</v>
      </c>
      <c r="K7270" s="32" t="str">
        <f t="shared" si="485"/>
        <v>"atk":300,"hp":5000,"undpspro":150,"pvpdpspro":100,"pvpundpspro":50,"dpspro":150</v>
      </c>
      <c r="L7270" s="20" t="str">
        <f>IF(B7270&gt;=50,VLOOKUP(A7270,英雄数据表!A:L,11,FALSE),IF(B7270&gt;=25,VLOOKUP(A7270,英雄数据表!A:L,7,0),""))</f>
        <v>"5302602004"</v>
      </c>
      <c r="M7270" s="20" t="str">
        <f>IFERROR(VLOOKUP(B7270,属性中转表!$K$2:$O$21,5,FALSE),"")</f>
        <v/>
      </c>
      <c r="N7270" s="20" t="str">
        <f>IF(B7270=25,VLOOKUP(A7270,英雄数据表!A:L,8,FALSE),IF(B7270=50,VLOOKUP(A7270,英雄数据表!A:L,12,0),""))</f>
        <v/>
      </c>
    </row>
    <row r="7271" spans="1:14" x14ac:dyDescent="0.3">
      <c r="A7271" s="20">
        <v>53026</v>
      </c>
      <c r="B7271" s="21">
        <f t="shared" si="482"/>
        <v>70</v>
      </c>
      <c r="C7271" s="21">
        <v>5</v>
      </c>
      <c r="D7271" s="21">
        <f>VLOOKUP(A7271,英雄数据表!A:D,4,0)</f>
        <v>5</v>
      </c>
      <c r="E7271" s="20" t="str">
        <f>VLOOKUP(A7271,英雄数据表!A:C,3,0)</f>
        <v>幽魂灯杖</v>
      </c>
      <c r="F7271" s="20">
        <f t="shared" si="483"/>
        <v>53026</v>
      </c>
      <c r="G7271" s="20">
        <f t="shared" si="484"/>
        <v>53026</v>
      </c>
      <c r="H7271" s="21" t="str">
        <f>VLOOKUP(B7271,属性中转表!A:F,6,FALSE)</f>
        <v>"hp":291600,"atk":8100</v>
      </c>
      <c r="I7271" s="20" t="str">
        <f>IF(VLOOKUP(B7271,属性中转表!A:G,7,FALSE)=0,"",VLOOKUP(VLOOKUP(B7271,属性中转表!A:G,7,FALSE),属性中转表!$K$2:$P$21,6,0))&amp;IF(VLOOKUP(B7271,属性中转表!A:G,7,FALSE)&gt;=50,VLOOKUP(A7271,英雄数据表!A:K,9,0),IF(VLOOKUP(B7271,属性中转表!A:G,7,FALSE)&gt;=25,VLOOKUP(A7271,英雄数据表!A:K,5,0),""))</f>
        <v>"atk":300,"hp":5000,"undpspro":150,"pvpdpspro":100,"pvpundpspro":100</v>
      </c>
      <c r="J7271" s="20" t="str">
        <f>IF(I7271="","",属性中转表!$I$1&amp;(IF(VLOOKUP(B7271,属性中转表!A:G,7,FALSE)=0,0,VLOOKUP(VLOOKUP(B7271,属性中转表!A:G,7,FALSE),属性中转表!$K$2:$P$21,4,0)))+IFERROR(VLOOKUP(A7271,英雄数据表!A:K,IF(武魂!B7271&gt;=50,10,IF(武魂!B7271&gt;=25,6)),0),0))</f>
        <v>,"dpspro":150</v>
      </c>
      <c r="K7271" s="32" t="str">
        <f t="shared" si="485"/>
        <v>"atk":300,"hp":5000,"undpspro":150,"pvpdpspro":100,"pvpundpspro":100,"dpspro":150</v>
      </c>
      <c r="L7271" s="20" t="str">
        <f>IF(B7271&gt;=50,VLOOKUP(A7271,英雄数据表!A:L,11,FALSE),IF(B7271&gt;=25,VLOOKUP(A7271,英雄数据表!A:L,7,0),""))</f>
        <v>"5302602004"</v>
      </c>
      <c r="M7271" s="20" t="str">
        <f>IFERROR(VLOOKUP(B7271,属性中转表!$K$2:$O$21,5,FALSE),"")</f>
        <v>"pvpundpspro":50</v>
      </c>
      <c r="N7271" s="20" t="str">
        <f>IF(B7271=25,VLOOKUP(A7271,英雄数据表!A:L,8,FALSE),IF(B7271=50,VLOOKUP(A7271,英雄数据表!A:L,12,0),""))</f>
        <v/>
      </c>
    </row>
    <row r="7272" spans="1:14" x14ac:dyDescent="0.3">
      <c r="A7272" s="20">
        <v>53026</v>
      </c>
      <c r="B7272" s="21">
        <f t="shared" si="482"/>
        <v>71</v>
      </c>
      <c r="C7272" s="21">
        <v>5</v>
      </c>
      <c r="D7272" s="21">
        <f>VLOOKUP(A7272,英雄数据表!A:D,4,0)</f>
        <v>5</v>
      </c>
      <c r="E7272" s="20" t="str">
        <f>VLOOKUP(A7272,英雄数据表!A:C,3,0)</f>
        <v>幽魂灯杖</v>
      </c>
      <c r="F7272" s="20">
        <f t="shared" si="483"/>
        <v>53026</v>
      </c>
      <c r="G7272" s="20">
        <f t="shared" si="484"/>
        <v>53026</v>
      </c>
      <c r="H7272" s="21" t="str">
        <f>VLOOKUP(B7272,属性中转表!A:F,6,FALSE)</f>
        <v>"hp":297000,"atk":8250</v>
      </c>
      <c r="I7272" s="20" t="str">
        <f>IF(VLOOKUP(B7272,属性中转表!A:G,7,FALSE)=0,"",VLOOKUP(VLOOKUP(B7272,属性中转表!A:G,7,FALSE),属性中转表!$K$2:$P$21,6,0))&amp;IF(VLOOKUP(B7272,属性中转表!A:G,7,FALSE)&gt;=50,VLOOKUP(A7272,英雄数据表!A:K,9,0),IF(VLOOKUP(B7272,属性中转表!A:G,7,FALSE)&gt;=25,VLOOKUP(A7272,英雄数据表!A:K,5,0),""))</f>
        <v>"atk":300,"hp":5000,"undpspro":150,"pvpdpspro":100,"pvpundpspro":100</v>
      </c>
      <c r="J7272" s="20" t="str">
        <f>IF(I7272="","",属性中转表!$I$1&amp;(IF(VLOOKUP(B7272,属性中转表!A:G,7,FALSE)=0,0,VLOOKUP(VLOOKUP(B7272,属性中转表!A:G,7,FALSE),属性中转表!$K$2:$P$21,4,0)))+IFERROR(VLOOKUP(A7272,英雄数据表!A:K,IF(武魂!B7272&gt;=50,10,IF(武魂!B7272&gt;=25,6)),0),0))</f>
        <v>,"dpspro":150</v>
      </c>
      <c r="K7272" s="32" t="str">
        <f t="shared" si="485"/>
        <v>"atk":300,"hp":5000,"undpspro":150,"pvpdpspro":100,"pvpundpspro":100,"dpspro":150</v>
      </c>
      <c r="L7272" s="20" t="str">
        <f>IF(B7272&gt;=50,VLOOKUP(A7272,英雄数据表!A:L,11,FALSE),IF(B7272&gt;=25,VLOOKUP(A7272,英雄数据表!A:L,7,0),""))</f>
        <v>"5302602004"</v>
      </c>
      <c r="M7272" s="20" t="str">
        <f>IFERROR(VLOOKUP(B7272,属性中转表!$K$2:$O$21,5,FALSE),"")</f>
        <v/>
      </c>
      <c r="N7272" s="20" t="str">
        <f>IF(B7272=25,VLOOKUP(A7272,英雄数据表!A:L,8,FALSE),IF(B7272=50,VLOOKUP(A7272,英雄数据表!A:L,12,0),""))</f>
        <v/>
      </c>
    </row>
    <row r="7273" spans="1:14" x14ac:dyDescent="0.3">
      <c r="A7273" s="20">
        <v>53026</v>
      </c>
      <c r="B7273" s="21">
        <f t="shared" si="482"/>
        <v>72</v>
      </c>
      <c r="C7273" s="21">
        <v>5</v>
      </c>
      <c r="D7273" s="21">
        <f>VLOOKUP(A7273,英雄数据表!A:D,4,0)</f>
        <v>5</v>
      </c>
      <c r="E7273" s="20" t="str">
        <f>VLOOKUP(A7273,英雄数据表!A:C,3,0)</f>
        <v>幽魂灯杖</v>
      </c>
      <c r="F7273" s="20">
        <f t="shared" si="483"/>
        <v>53026</v>
      </c>
      <c r="G7273" s="20">
        <f t="shared" si="484"/>
        <v>53026</v>
      </c>
      <c r="H7273" s="21" t="str">
        <f>VLOOKUP(B7273,属性中转表!A:F,6,FALSE)</f>
        <v>"hp":302400,"atk":8400</v>
      </c>
      <c r="I7273" s="20" t="str">
        <f>IF(VLOOKUP(B7273,属性中转表!A:G,7,FALSE)=0,"",VLOOKUP(VLOOKUP(B7273,属性中转表!A:G,7,FALSE),属性中转表!$K$2:$P$21,6,0))&amp;IF(VLOOKUP(B7273,属性中转表!A:G,7,FALSE)&gt;=50,VLOOKUP(A7273,英雄数据表!A:K,9,0),IF(VLOOKUP(B7273,属性中转表!A:G,7,FALSE)&gt;=25,VLOOKUP(A7273,英雄数据表!A:K,5,0),""))</f>
        <v>"atk":300,"hp":5000,"undpspro":150,"pvpdpspro":100,"pvpundpspro":100</v>
      </c>
      <c r="J7273" s="20" t="str">
        <f>IF(I7273="","",属性中转表!$I$1&amp;(IF(VLOOKUP(B7273,属性中转表!A:G,7,FALSE)=0,0,VLOOKUP(VLOOKUP(B7273,属性中转表!A:G,7,FALSE),属性中转表!$K$2:$P$21,4,0)))+IFERROR(VLOOKUP(A7273,英雄数据表!A:K,IF(武魂!B7273&gt;=50,10,IF(武魂!B7273&gt;=25,6)),0),0))</f>
        <v>,"dpspro":150</v>
      </c>
      <c r="K7273" s="32" t="str">
        <f t="shared" si="485"/>
        <v>"atk":300,"hp":5000,"undpspro":150,"pvpdpspro":100,"pvpundpspro":100,"dpspro":150</v>
      </c>
      <c r="L7273" s="20" t="str">
        <f>IF(B7273&gt;=50,VLOOKUP(A7273,英雄数据表!A:L,11,FALSE),IF(B7273&gt;=25,VLOOKUP(A7273,英雄数据表!A:L,7,0),""))</f>
        <v>"5302602004"</v>
      </c>
      <c r="M7273" s="20" t="str">
        <f>IFERROR(VLOOKUP(B7273,属性中转表!$K$2:$O$21,5,FALSE),"")</f>
        <v/>
      </c>
      <c r="N7273" s="20" t="str">
        <f>IF(B7273=25,VLOOKUP(A7273,英雄数据表!A:L,8,FALSE),IF(B7273=50,VLOOKUP(A7273,英雄数据表!A:L,12,0),""))</f>
        <v/>
      </c>
    </row>
    <row r="7274" spans="1:14" x14ac:dyDescent="0.3">
      <c r="A7274" s="20">
        <v>53026</v>
      </c>
      <c r="B7274" s="21">
        <f t="shared" si="482"/>
        <v>73</v>
      </c>
      <c r="C7274" s="21">
        <v>5</v>
      </c>
      <c r="D7274" s="21">
        <f>VLOOKUP(A7274,英雄数据表!A:D,4,0)</f>
        <v>5</v>
      </c>
      <c r="E7274" s="20" t="str">
        <f>VLOOKUP(A7274,英雄数据表!A:C,3,0)</f>
        <v>幽魂灯杖</v>
      </c>
      <c r="F7274" s="20">
        <f t="shared" si="483"/>
        <v>53026</v>
      </c>
      <c r="G7274" s="20">
        <f t="shared" si="484"/>
        <v>53026</v>
      </c>
      <c r="H7274" s="21" t="str">
        <f>VLOOKUP(B7274,属性中转表!A:F,6,FALSE)</f>
        <v>"hp":307800,"atk":8550</v>
      </c>
      <c r="I7274" s="20" t="str">
        <f>IF(VLOOKUP(B7274,属性中转表!A:G,7,FALSE)=0,"",VLOOKUP(VLOOKUP(B7274,属性中转表!A:G,7,FALSE),属性中转表!$K$2:$P$21,6,0))&amp;IF(VLOOKUP(B7274,属性中转表!A:G,7,FALSE)&gt;=50,VLOOKUP(A7274,英雄数据表!A:K,9,0),IF(VLOOKUP(B7274,属性中转表!A:G,7,FALSE)&gt;=25,VLOOKUP(A7274,英雄数据表!A:K,5,0),""))</f>
        <v>"atk":300,"hp":5000,"undpspro":150,"pvpdpspro":100,"pvpundpspro":100</v>
      </c>
      <c r="J7274" s="20" t="str">
        <f>IF(I7274="","",属性中转表!$I$1&amp;(IF(VLOOKUP(B7274,属性中转表!A:G,7,FALSE)=0,0,VLOOKUP(VLOOKUP(B7274,属性中转表!A:G,7,FALSE),属性中转表!$K$2:$P$21,4,0)))+IFERROR(VLOOKUP(A7274,英雄数据表!A:K,IF(武魂!B7274&gt;=50,10,IF(武魂!B7274&gt;=25,6)),0),0))</f>
        <v>,"dpspro":150</v>
      </c>
      <c r="K7274" s="32" t="str">
        <f t="shared" si="485"/>
        <v>"atk":300,"hp":5000,"undpspro":150,"pvpdpspro":100,"pvpundpspro":100,"dpspro":150</v>
      </c>
      <c r="L7274" s="20" t="str">
        <f>IF(B7274&gt;=50,VLOOKUP(A7274,英雄数据表!A:L,11,FALSE),IF(B7274&gt;=25,VLOOKUP(A7274,英雄数据表!A:L,7,0),""))</f>
        <v>"5302602004"</v>
      </c>
      <c r="M7274" s="20" t="str">
        <f>IFERROR(VLOOKUP(B7274,属性中转表!$K$2:$O$21,5,FALSE),"")</f>
        <v/>
      </c>
      <c r="N7274" s="20" t="str">
        <f>IF(B7274=25,VLOOKUP(A7274,英雄数据表!A:L,8,FALSE),IF(B7274=50,VLOOKUP(A7274,英雄数据表!A:L,12,0),""))</f>
        <v/>
      </c>
    </row>
    <row r="7275" spans="1:14" x14ac:dyDescent="0.3">
      <c r="A7275" s="20">
        <v>53026</v>
      </c>
      <c r="B7275" s="21">
        <f t="shared" si="482"/>
        <v>74</v>
      </c>
      <c r="C7275" s="21">
        <v>5</v>
      </c>
      <c r="D7275" s="21">
        <f>VLOOKUP(A7275,英雄数据表!A:D,4,0)</f>
        <v>5</v>
      </c>
      <c r="E7275" s="20" t="str">
        <f>VLOOKUP(A7275,英雄数据表!A:C,3,0)</f>
        <v>幽魂灯杖</v>
      </c>
      <c r="F7275" s="20">
        <f t="shared" si="483"/>
        <v>53026</v>
      </c>
      <c r="G7275" s="20">
        <f t="shared" si="484"/>
        <v>53026</v>
      </c>
      <c r="H7275" s="21" t="str">
        <f>VLOOKUP(B7275,属性中转表!A:F,6,FALSE)</f>
        <v>"hp":313200,"atk":8700</v>
      </c>
      <c r="I7275" s="20" t="str">
        <f>IF(VLOOKUP(B7275,属性中转表!A:G,7,FALSE)=0,"",VLOOKUP(VLOOKUP(B7275,属性中转表!A:G,7,FALSE),属性中转表!$K$2:$P$21,6,0))&amp;IF(VLOOKUP(B7275,属性中转表!A:G,7,FALSE)&gt;=50,VLOOKUP(A7275,英雄数据表!A:K,9,0),IF(VLOOKUP(B7275,属性中转表!A:G,7,FALSE)&gt;=25,VLOOKUP(A7275,英雄数据表!A:K,5,0),""))</f>
        <v>"atk":300,"hp":5000,"undpspro":150,"pvpdpspro":100,"pvpundpspro":100</v>
      </c>
      <c r="J7275" s="20" t="str">
        <f>IF(I7275="","",属性中转表!$I$1&amp;(IF(VLOOKUP(B7275,属性中转表!A:G,7,FALSE)=0,0,VLOOKUP(VLOOKUP(B7275,属性中转表!A:G,7,FALSE),属性中转表!$K$2:$P$21,4,0)))+IFERROR(VLOOKUP(A7275,英雄数据表!A:K,IF(武魂!B7275&gt;=50,10,IF(武魂!B7275&gt;=25,6)),0),0))</f>
        <v>,"dpspro":150</v>
      </c>
      <c r="K7275" s="32" t="str">
        <f t="shared" si="485"/>
        <v>"atk":300,"hp":5000,"undpspro":150,"pvpdpspro":100,"pvpundpspro":100,"dpspro":150</v>
      </c>
      <c r="L7275" s="20" t="str">
        <f>IF(B7275&gt;=50,VLOOKUP(A7275,英雄数据表!A:L,11,FALSE),IF(B7275&gt;=25,VLOOKUP(A7275,英雄数据表!A:L,7,0),""))</f>
        <v>"5302602004"</v>
      </c>
      <c r="M7275" s="20" t="str">
        <f>IFERROR(VLOOKUP(B7275,属性中转表!$K$2:$O$21,5,FALSE),"")</f>
        <v/>
      </c>
      <c r="N7275" s="20" t="str">
        <f>IF(B7275=25,VLOOKUP(A7275,英雄数据表!A:L,8,FALSE),IF(B7275=50,VLOOKUP(A7275,英雄数据表!A:L,12,0),""))</f>
        <v/>
      </c>
    </row>
    <row r="7276" spans="1:14" x14ac:dyDescent="0.3">
      <c r="A7276" s="20">
        <v>53026</v>
      </c>
      <c r="B7276" s="21">
        <f t="shared" si="482"/>
        <v>75</v>
      </c>
      <c r="C7276" s="21">
        <v>5</v>
      </c>
      <c r="D7276" s="21">
        <f>VLOOKUP(A7276,英雄数据表!A:D,4,0)</f>
        <v>5</v>
      </c>
      <c r="E7276" s="20" t="str">
        <f>VLOOKUP(A7276,英雄数据表!A:C,3,0)</f>
        <v>幽魂灯杖</v>
      </c>
      <c r="F7276" s="20">
        <f t="shared" si="483"/>
        <v>53026</v>
      </c>
      <c r="G7276" s="20">
        <f t="shared" si="484"/>
        <v>53026</v>
      </c>
      <c r="H7276" s="21" t="str">
        <f>VLOOKUP(B7276,属性中转表!A:F,6,FALSE)</f>
        <v>"hp":318600,"atk":8850</v>
      </c>
      <c r="I7276" s="20" t="str">
        <f>IF(VLOOKUP(B7276,属性中转表!A:G,7,FALSE)=0,"",VLOOKUP(VLOOKUP(B7276,属性中转表!A:G,7,FALSE),属性中转表!$K$2:$P$21,6,0))&amp;IF(VLOOKUP(B7276,属性中转表!A:G,7,FALSE)&gt;=50,VLOOKUP(A7276,英雄数据表!A:K,9,0),IF(VLOOKUP(B7276,属性中转表!A:G,7,FALSE)&gt;=25,VLOOKUP(A7276,英雄数据表!A:K,5,0),""))</f>
        <v>"atk":600,"hp":10000,"undpspro":150,"pvpdpspro":100,"pvpundpspro":100,"speed":10</v>
      </c>
      <c r="J7276" s="20" t="str">
        <f>IF(I7276="","",属性中转表!$I$1&amp;(IF(VLOOKUP(B7276,属性中转表!A:G,7,FALSE)=0,0,VLOOKUP(VLOOKUP(B7276,属性中转表!A:G,7,FALSE),属性中转表!$K$2:$P$21,4,0)))+IFERROR(VLOOKUP(A7276,英雄数据表!A:K,IF(武魂!B7276&gt;=50,10,IF(武魂!B7276&gt;=25,6)),0),0))</f>
        <v>,"dpspro":150</v>
      </c>
      <c r="K7276" s="32" t="str">
        <f t="shared" si="485"/>
        <v>"atk":600,"hp":10000,"undpspro":150,"pvpdpspro":100,"pvpundpspro":100,"speed":10,"dpspro":150</v>
      </c>
      <c r="L7276" s="20" t="str">
        <f>IF(B7276&gt;=50,VLOOKUP(A7276,英雄数据表!A:L,11,FALSE),IF(B7276&gt;=25,VLOOKUP(A7276,英雄数据表!A:L,7,0),""))</f>
        <v>"5302602004"</v>
      </c>
      <c r="M7276" s="20" t="str">
        <f>IFERROR(VLOOKUP(B7276,属性中转表!$K$2:$O$21,5,FALSE),"")</f>
        <v>"speed":10,"atk":300,"hp":5000</v>
      </c>
      <c r="N7276" s="20" t="str">
        <f>IF(B7276=25,VLOOKUP(A7276,英雄数据表!A:L,8,FALSE),IF(B7276=50,VLOOKUP(A7276,英雄数据表!A:L,12,0),""))</f>
        <v/>
      </c>
    </row>
    <row r="7277" spans="1:14" x14ac:dyDescent="0.3">
      <c r="A7277" s="20">
        <v>53026</v>
      </c>
      <c r="B7277" s="21">
        <f t="shared" si="482"/>
        <v>76</v>
      </c>
      <c r="C7277" s="21">
        <v>5</v>
      </c>
      <c r="D7277" s="21">
        <f>VLOOKUP(A7277,英雄数据表!A:D,4,0)</f>
        <v>5</v>
      </c>
      <c r="E7277" s="20" t="str">
        <f>VLOOKUP(A7277,英雄数据表!A:C,3,0)</f>
        <v>幽魂灯杖</v>
      </c>
      <c r="F7277" s="20">
        <f t="shared" si="483"/>
        <v>53026</v>
      </c>
      <c r="G7277" s="20">
        <f t="shared" si="484"/>
        <v>53026</v>
      </c>
      <c r="H7277" s="21" t="str">
        <f>VLOOKUP(B7277,属性中转表!A:F,6,FALSE)</f>
        <v>"hp":324000,"atk":9000</v>
      </c>
      <c r="I7277" s="20" t="str">
        <f>IF(VLOOKUP(B7277,属性中转表!A:G,7,FALSE)=0,"",VLOOKUP(VLOOKUP(B7277,属性中转表!A:G,7,FALSE),属性中转表!$K$2:$P$21,6,0))&amp;IF(VLOOKUP(B7277,属性中转表!A:G,7,FALSE)&gt;=50,VLOOKUP(A7277,英雄数据表!A:K,9,0),IF(VLOOKUP(B7277,属性中转表!A:G,7,FALSE)&gt;=25,VLOOKUP(A7277,英雄数据表!A:K,5,0),""))</f>
        <v>"atk":600,"hp":10000,"undpspro":150,"pvpdpspro":100,"pvpundpspro":100,"speed":10</v>
      </c>
      <c r="J7277" s="20" t="str">
        <f>IF(I7277="","",属性中转表!$I$1&amp;(IF(VLOOKUP(B7277,属性中转表!A:G,7,FALSE)=0,0,VLOOKUP(VLOOKUP(B7277,属性中转表!A:G,7,FALSE),属性中转表!$K$2:$P$21,4,0)))+IFERROR(VLOOKUP(A7277,英雄数据表!A:K,IF(武魂!B7277&gt;=50,10,IF(武魂!B7277&gt;=25,6)),0),0))</f>
        <v>,"dpspro":150</v>
      </c>
      <c r="K7277" s="32" t="str">
        <f t="shared" si="485"/>
        <v>"atk":600,"hp":10000,"undpspro":150,"pvpdpspro":100,"pvpundpspro":100,"speed":10,"dpspro":150</v>
      </c>
      <c r="L7277" s="20" t="str">
        <f>IF(B7277&gt;=50,VLOOKUP(A7277,英雄数据表!A:L,11,FALSE),IF(B7277&gt;=25,VLOOKUP(A7277,英雄数据表!A:L,7,0),""))</f>
        <v>"5302602004"</v>
      </c>
      <c r="M7277" s="20" t="str">
        <f>IFERROR(VLOOKUP(B7277,属性中转表!$K$2:$O$21,5,FALSE),"")</f>
        <v/>
      </c>
      <c r="N7277" s="20" t="str">
        <f>IF(B7277=25,VLOOKUP(A7277,英雄数据表!A:L,8,FALSE),IF(B7277=50,VLOOKUP(A7277,英雄数据表!A:L,12,0),""))</f>
        <v/>
      </c>
    </row>
    <row r="7278" spans="1:14" x14ac:dyDescent="0.3">
      <c r="A7278" s="20">
        <v>53026</v>
      </c>
      <c r="B7278" s="21">
        <f t="shared" si="482"/>
        <v>77</v>
      </c>
      <c r="C7278" s="21">
        <v>5</v>
      </c>
      <c r="D7278" s="21">
        <f>VLOOKUP(A7278,英雄数据表!A:D,4,0)</f>
        <v>5</v>
      </c>
      <c r="E7278" s="20" t="str">
        <f>VLOOKUP(A7278,英雄数据表!A:C,3,0)</f>
        <v>幽魂灯杖</v>
      </c>
      <c r="F7278" s="20">
        <f t="shared" si="483"/>
        <v>53026</v>
      </c>
      <c r="G7278" s="20">
        <f t="shared" si="484"/>
        <v>53026</v>
      </c>
      <c r="H7278" s="21" t="str">
        <f>VLOOKUP(B7278,属性中转表!A:F,6,FALSE)</f>
        <v>"hp":329400,"atk":9150</v>
      </c>
      <c r="I7278" s="20" t="str">
        <f>IF(VLOOKUP(B7278,属性中转表!A:G,7,FALSE)=0,"",VLOOKUP(VLOOKUP(B7278,属性中转表!A:G,7,FALSE),属性中转表!$K$2:$P$21,6,0))&amp;IF(VLOOKUP(B7278,属性中转表!A:G,7,FALSE)&gt;=50,VLOOKUP(A7278,英雄数据表!A:K,9,0),IF(VLOOKUP(B7278,属性中转表!A:G,7,FALSE)&gt;=25,VLOOKUP(A7278,英雄数据表!A:K,5,0),""))</f>
        <v>"atk":600,"hp":10000,"undpspro":150,"pvpdpspro":100,"pvpundpspro":100,"speed":10</v>
      </c>
      <c r="J7278" s="20" t="str">
        <f>IF(I7278="","",属性中转表!$I$1&amp;(IF(VLOOKUP(B7278,属性中转表!A:G,7,FALSE)=0,0,VLOOKUP(VLOOKUP(B7278,属性中转表!A:G,7,FALSE),属性中转表!$K$2:$P$21,4,0)))+IFERROR(VLOOKUP(A7278,英雄数据表!A:K,IF(武魂!B7278&gt;=50,10,IF(武魂!B7278&gt;=25,6)),0),0))</f>
        <v>,"dpspro":150</v>
      </c>
      <c r="K7278" s="32" t="str">
        <f t="shared" si="485"/>
        <v>"atk":600,"hp":10000,"undpspro":150,"pvpdpspro":100,"pvpundpspro":100,"speed":10,"dpspro":150</v>
      </c>
      <c r="L7278" s="20" t="str">
        <f>IF(B7278&gt;=50,VLOOKUP(A7278,英雄数据表!A:L,11,FALSE),IF(B7278&gt;=25,VLOOKUP(A7278,英雄数据表!A:L,7,0),""))</f>
        <v>"5302602004"</v>
      </c>
      <c r="M7278" s="20" t="str">
        <f>IFERROR(VLOOKUP(B7278,属性中转表!$K$2:$O$21,5,FALSE),"")</f>
        <v/>
      </c>
      <c r="N7278" s="20" t="str">
        <f>IF(B7278=25,VLOOKUP(A7278,英雄数据表!A:L,8,FALSE),IF(B7278=50,VLOOKUP(A7278,英雄数据表!A:L,12,0),""))</f>
        <v/>
      </c>
    </row>
    <row r="7279" spans="1:14" x14ac:dyDescent="0.3">
      <c r="A7279" s="20">
        <v>53026</v>
      </c>
      <c r="B7279" s="21">
        <f t="shared" si="482"/>
        <v>78</v>
      </c>
      <c r="C7279" s="21">
        <v>5</v>
      </c>
      <c r="D7279" s="21">
        <f>VLOOKUP(A7279,英雄数据表!A:D,4,0)</f>
        <v>5</v>
      </c>
      <c r="E7279" s="20" t="str">
        <f>VLOOKUP(A7279,英雄数据表!A:C,3,0)</f>
        <v>幽魂灯杖</v>
      </c>
      <c r="F7279" s="20">
        <f t="shared" si="483"/>
        <v>53026</v>
      </c>
      <c r="G7279" s="20">
        <f t="shared" si="484"/>
        <v>53026</v>
      </c>
      <c r="H7279" s="21" t="str">
        <f>VLOOKUP(B7279,属性中转表!A:F,6,FALSE)</f>
        <v>"hp":334800,"atk":9300</v>
      </c>
      <c r="I7279" s="20" t="str">
        <f>IF(VLOOKUP(B7279,属性中转表!A:G,7,FALSE)=0,"",VLOOKUP(VLOOKUP(B7279,属性中转表!A:G,7,FALSE),属性中转表!$K$2:$P$21,6,0))&amp;IF(VLOOKUP(B7279,属性中转表!A:G,7,FALSE)&gt;=50,VLOOKUP(A7279,英雄数据表!A:K,9,0),IF(VLOOKUP(B7279,属性中转表!A:G,7,FALSE)&gt;=25,VLOOKUP(A7279,英雄数据表!A:K,5,0),""))</f>
        <v>"atk":600,"hp":10000,"undpspro":150,"pvpdpspro":100,"pvpundpspro":100,"speed":10</v>
      </c>
      <c r="J7279" s="20" t="str">
        <f>IF(I7279="","",属性中转表!$I$1&amp;(IF(VLOOKUP(B7279,属性中转表!A:G,7,FALSE)=0,0,VLOOKUP(VLOOKUP(B7279,属性中转表!A:G,7,FALSE),属性中转表!$K$2:$P$21,4,0)))+IFERROR(VLOOKUP(A7279,英雄数据表!A:K,IF(武魂!B7279&gt;=50,10,IF(武魂!B7279&gt;=25,6)),0),0))</f>
        <v>,"dpspro":150</v>
      </c>
      <c r="K7279" s="32" t="str">
        <f t="shared" si="485"/>
        <v>"atk":600,"hp":10000,"undpspro":150,"pvpdpspro":100,"pvpundpspro":100,"speed":10,"dpspro":150</v>
      </c>
      <c r="L7279" s="20" t="str">
        <f>IF(B7279&gt;=50,VLOOKUP(A7279,英雄数据表!A:L,11,FALSE),IF(B7279&gt;=25,VLOOKUP(A7279,英雄数据表!A:L,7,0),""))</f>
        <v>"5302602004"</v>
      </c>
      <c r="M7279" s="20" t="str">
        <f>IFERROR(VLOOKUP(B7279,属性中转表!$K$2:$O$21,5,FALSE),"")</f>
        <v/>
      </c>
      <c r="N7279" s="20" t="str">
        <f>IF(B7279=25,VLOOKUP(A7279,英雄数据表!A:L,8,FALSE),IF(B7279=50,VLOOKUP(A7279,英雄数据表!A:L,12,0),""))</f>
        <v/>
      </c>
    </row>
    <row r="7280" spans="1:14" x14ac:dyDescent="0.3">
      <c r="A7280" s="20">
        <v>53026</v>
      </c>
      <c r="B7280" s="21">
        <f t="shared" si="482"/>
        <v>79</v>
      </c>
      <c r="C7280" s="21">
        <v>5</v>
      </c>
      <c r="D7280" s="21">
        <f>VLOOKUP(A7280,英雄数据表!A:D,4,0)</f>
        <v>5</v>
      </c>
      <c r="E7280" s="20" t="str">
        <f>VLOOKUP(A7280,英雄数据表!A:C,3,0)</f>
        <v>幽魂灯杖</v>
      </c>
      <c r="F7280" s="20">
        <f t="shared" si="483"/>
        <v>53026</v>
      </c>
      <c r="G7280" s="20">
        <f t="shared" si="484"/>
        <v>53026</v>
      </c>
      <c r="H7280" s="21" t="str">
        <f>VLOOKUP(B7280,属性中转表!A:F,6,FALSE)</f>
        <v>"hp":340200,"atk":9450</v>
      </c>
      <c r="I7280" s="20" t="str">
        <f>IF(VLOOKUP(B7280,属性中转表!A:G,7,FALSE)=0,"",VLOOKUP(VLOOKUP(B7280,属性中转表!A:G,7,FALSE),属性中转表!$K$2:$P$21,6,0))&amp;IF(VLOOKUP(B7280,属性中转表!A:G,7,FALSE)&gt;=50,VLOOKUP(A7280,英雄数据表!A:K,9,0),IF(VLOOKUP(B7280,属性中转表!A:G,7,FALSE)&gt;=25,VLOOKUP(A7280,英雄数据表!A:K,5,0),""))</f>
        <v>"atk":600,"hp":10000,"undpspro":150,"pvpdpspro":100,"pvpundpspro":100,"speed":10</v>
      </c>
      <c r="J7280" s="20" t="str">
        <f>IF(I7280="","",属性中转表!$I$1&amp;(IF(VLOOKUP(B7280,属性中转表!A:G,7,FALSE)=0,0,VLOOKUP(VLOOKUP(B7280,属性中转表!A:G,7,FALSE),属性中转表!$K$2:$P$21,4,0)))+IFERROR(VLOOKUP(A7280,英雄数据表!A:K,IF(武魂!B7280&gt;=50,10,IF(武魂!B7280&gt;=25,6)),0),0))</f>
        <v>,"dpspro":150</v>
      </c>
      <c r="K7280" s="32" t="str">
        <f t="shared" si="485"/>
        <v>"atk":600,"hp":10000,"undpspro":150,"pvpdpspro":100,"pvpundpspro":100,"speed":10,"dpspro":150</v>
      </c>
      <c r="L7280" s="20" t="str">
        <f>IF(B7280&gt;=50,VLOOKUP(A7280,英雄数据表!A:L,11,FALSE),IF(B7280&gt;=25,VLOOKUP(A7280,英雄数据表!A:L,7,0),""))</f>
        <v>"5302602004"</v>
      </c>
      <c r="M7280" s="20" t="str">
        <f>IFERROR(VLOOKUP(B7280,属性中转表!$K$2:$O$21,5,FALSE),"")</f>
        <v/>
      </c>
      <c r="N7280" s="20" t="str">
        <f>IF(B7280=25,VLOOKUP(A7280,英雄数据表!A:L,8,FALSE),IF(B7280=50,VLOOKUP(A7280,英雄数据表!A:L,12,0),""))</f>
        <v/>
      </c>
    </row>
    <row r="7281" spans="1:14" x14ac:dyDescent="0.3">
      <c r="A7281" s="20">
        <v>53026</v>
      </c>
      <c r="B7281" s="21">
        <f t="shared" si="482"/>
        <v>80</v>
      </c>
      <c r="C7281" s="21">
        <v>5</v>
      </c>
      <c r="D7281" s="21">
        <f>VLOOKUP(A7281,英雄数据表!A:D,4,0)</f>
        <v>5</v>
      </c>
      <c r="E7281" s="20" t="str">
        <f>VLOOKUP(A7281,英雄数据表!A:C,3,0)</f>
        <v>幽魂灯杖</v>
      </c>
      <c r="F7281" s="20">
        <f t="shared" si="483"/>
        <v>53026</v>
      </c>
      <c r="G7281" s="20">
        <f t="shared" si="484"/>
        <v>53026</v>
      </c>
      <c r="H7281" s="21" t="str">
        <f>VLOOKUP(B7281,属性中转表!A:F,6,FALSE)</f>
        <v>"hp":345600,"atk":9600</v>
      </c>
      <c r="I7281" s="20" t="str">
        <f>IF(VLOOKUP(B7281,属性中转表!A:G,7,FALSE)=0,"",VLOOKUP(VLOOKUP(B7281,属性中转表!A:G,7,FALSE),属性中转表!$K$2:$P$21,6,0))&amp;IF(VLOOKUP(B7281,属性中转表!A:G,7,FALSE)&gt;=50,VLOOKUP(A7281,英雄数据表!A:K,9,0),IF(VLOOKUP(B7281,属性中转表!A:G,7,FALSE)&gt;=25,VLOOKUP(A7281,英雄数据表!A:K,5,0),""))</f>
        <v>"atk":600,"hp":10000,"undpspro":200,"pvpdpspro":100,"pvpundpspro":100,"speed":10</v>
      </c>
      <c r="J7281" s="20" t="str">
        <f>IF(I7281="","",属性中转表!$I$1&amp;(IF(VLOOKUP(B7281,属性中转表!A:G,7,FALSE)=0,0,VLOOKUP(VLOOKUP(B7281,属性中转表!A:G,7,FALSE),属性中转表!$K$2:$P$21,4,0)))+IFERROR(VLOOKUP(A7281,英雄数据表!A:K,IF(武魂!B7281&gt;=50,10,IF(武魂!B7281&gt;=25,6)),0),0))</f>
        <v>,"dpspro":150</v>
      </c>
      <c r="K7281" s="32" t="str">
        <f t="shared" si="485"/>
        <v>"atk":600,"hp":10000,"undpspro":200,"pvpdpspro":100,"pvpundpspro":100,"speed":10,"dpspro":150</v>
      </c>
      <c r="L7281" s="20" t="str">
        <f>IF(B7281&gt;=50,VLOOKUP(A7281,英雄数据表!A:L,11,FALSE),IF(B7281&gt;=25,VLOOKUP(A7281,英雄数据表!A:L,7,0),""))</f>
        <v>"5302602004"</v>
      </c>
      <c r="M7281" s="20" t="str">
        <f>IFERROR(VLOOKUP(B7281,属性中转表!$K$2:$O$21,5,FALSE),"")</f>
        <v>"undpspro":50</v>
      </c>
      <c r="N7281" s="20" t="str">
        <f>IF(B7281=25,VLOOKUP(A7281,英雄数据表!A:L,8,FALSE),IF(B7281=50,VLOOKUP(A7281,英雄数据表!A:L,12,0),""))</f>
        <v/>
      </c>
    </row>
    <row r="7282" spans="1:14" x14ac:dyDescent="0.3">
      <c r="A7282" s="20">
        <v>53026</v>
      </c>
      <c r="B7282" s="21">
        <f t="shared" si="482"/>
        <v>81</v>
      </c>
      <c r="C7282" s="21">
        <v>5</v>
      </c>
      <c r="D7282" s="21">
        <f>VLOOKUP(A7282,英雄数据表!A:D,4,0)</f>
        <v>5</v>
      </c>
      <c r="E7282" s="20" t="str">
        <f>VLOOKUP(A7282,英雄数据表!A:C,3,0)</f>
        <v>幽魂灯杖</v>
      </c>
      <c r="F7282" s="20">
        <f t="shared" si="483"/>
        <v>53026</v>
      </c>
      <c r="G7282" s="20">
        <f t="shared" si="484"/>
        <v>53026</v>
      </c>
      <c r="H7282" s="21" t="str">
        <f>VLOOKUP(B7282,属性中转表!A:F,6,FALSE)</f>
        <v>"hp":351000,"atk":9750</v>
      </c>
      <c r="I7282" s="20" t="str">
        <f>IF(VLOOKUP(B7282,属性中转表!A:G,7,FALSE)=0,"",VLOOKUP(VLOOKUP(B7282,属性中转表!A:G,7,FALSE),属性中转表!$K$2:$P$21,6,0))&amp;IF(VLOOKUP(B7282,属性中转表!A:G,7,FALSE)&gt;=50,VLOOKUP(A7282,英雄数据表!A:K,9,0),IF(VLOOKUP(B7282,属性中转表!A:G,7,FALSE)&gt;=25,VLOOKUP(A7282,英雄数据表!A:K,5,0),""))</f>
        <v>"atk":600,"hp":10000,"undpspro":200,"pvpdpspro":100,"pvpundpspro":100,"speed":10</v>
      </c>
      <c r="J7282" s="20" t="str">
        <f>IF(I7282="","",属性中转表!$I$1&amp;(IF(VLOOKUP(B7282,属性中转表!A:G,7,FALSE)=0,0,VLOOKUP(VLOOKUP(B7282,属性中转表!A:G,7,FALSE),属性中转表!$K$2:$P$21,4,0)))+IFERROR(VLOOKUP(A7282,英雄数据表!A:K,IF(武魂!B7282&gt;=50,10,IF(武魂!B7282&gt;=25,6)),0),0))</f>
        <v>,"dpspro":150</v>
      </c>
      <c r="K7282" s="32" t="str">
        <f t="shared" si="485"/>
        <v>"atk":600,"hp":10000,"undpspro":200,"pvpdpspro":100,"pvpundpspro":100,"speed":10,"dpspro":150</v>
      </c>
      <c r="L7282" s="20" t="str">
        <f>IF(B7282&gt;=50,VLOOKUP(A7282,英雄数据表!A:L,11,FALSE),IF(B7282&gt;=25,VLOOKUP(A7282,英雄数据表!A:L,7,0),""))</f>
        <v>"5302602004"</v>
      </c>
      <c r="M7282" s="20" t="str">
        <f>IFERROR(VLOOKUP(B7282,属性中转表!$K$2:$O$21,5,FALSE),"")</f>
        <v/>
      </c>
      <c r="N7282" s="20" t="str">
        <f>IF(B7282=25,VLOOKUP(A7282,英雄数据表!A:L,8,FALSE),IF(B7282=50,VLOOKUP(A7282,英雄数据表!A:L,12,0),""))</f>
        <v/>
      </c>
    </row>
    <row r="7283" spans="1:14" x14ac:dyDescent="0.3">
      <c r="A7283" s="20">
        <v>53026</v>
      </c>
      <c r="B7283" s="21">
        <f t="shared" si="482"/>
        <v>82</v>
      </c>
      <c r="C7283" s="21">
        <v>5</v>
      </c>
      <c r="D7283" s="21">
        <f>VLOOKUP(A7283,英雄数据表!A:D,4,0)</f>
        <v>5</v>
      </c>
      <c r="E7283" s="20" t="str">
        <f>VLOOKUP(A7283,英雄数据表!A:C,3,0)</f>
        <v>幽魂灯杖</v>
      </c>
      <c r="F7283" s="20">
        <f t="shared" si="483"/>
        <v>53026</v>
      </c>
      <c r="G7283" s="20">
        <f t="shared" si="484"/>
        <v>53026</v>
      </c>
      <c r="H7283" s="21" t="str">
        <f>VLOOKUP(B7283,属性中转表!A:F,6,FALSE)</f>
        <v>"hp":356400,"atk":9900</v>
      </c>
      <c r="I7283" s="20" t="str">
        <f>IF(VLOOKUP(B7283,属性中转表!A:G,7,FALSE)=0,"",VLOOKUP(VLOOKUP(B7283,属性中转表!A:G,7,FALSE),属性中转表!$K$2:$P$21,6,0))&amp;IF(VLOOKUP(B7283,属性中转表!A:G,7,FALSE)&gt;=50,VLOOKUP(A7283,英雄数据表!A:K,9,0),IF(VLOOKUP(B7283,属性中转表!A:G,7,FALSE)&gt;=25,VLOOKUP(A7283,英雄数据表!A:K,5,0),""))</f>
        <v>"atk":600,"hp":10000,"undpspro":200,"pvpdpspro":100,"pvpundpspro":100,"speed":10</v>
      </c>
      <c r="J7283" s="20" t="str">
        <f>IF(I7283="","",属性中转表!$I$1&amp;(IF(VLOOKUP(B7283,属性中转表!A:G,7,FALSE)=0,0,VLOOKUP(VLOOKUP(B7283,属性中转表!A:G,7,FALSE),属性中转表!$K$2:$P$21,4,0)))+IFERROR(VLOOKUP(A7283,英雄数据表!A:K,IF(武魂!B7283&gt;=50,10,IF(武魂!B7283&gt;=25,6)),0),0))</f>
        <v>,"dpspro":150</v>
      </c>
      <c r="K7283" s="32" t="str">
        <f t="shared" si="485"/>
        <v>"atk":600,"hp":10000,"undpspro":200,"pvpdpspro":100,"pvpundpspro":100,"speed":10,"dpspro":150</v>
      </c>
      <c r="L7283" s="20" t="str">
        <f>IF(B7283&gt;=50,VLOOKUP(A7283,英雄数据表!A:L,11,FALSE),IF(B7283&gt;=25,VLOOKUP(A7283,英雄数据表!A:L,7,0),""))</f>
        <v>"5302602004"</v>
      </c>
      <c r="M7283" s="20" t="str">
        <f>IFERROR(VLOOKUP(B7283,属性中转表!$K$2:$O$21,5,FALSE),"")</f>
        <v/>
      </c>
      <c r="N7283" s="20" t="str">
        <f>IF(B7283=25,VLOOKUP(A7283,英雄数据表!A:L,8,FALSE),IF(B7283=50,VLOOKUP(A7283,英雄数据表!A:L,12,0),""))</f>
        <v/>
      </c>
    </row>
    <row r="7284" spans="1:14" x14ac:dyDescent="0.3">
      <c r="A7284" s="20">
        <v>53026</v>
      </c>
      <c r="B7284" s="21">
        <f t="shared" si="482"/>
        <v>83</v>
      </c>
      <c r="C7284" s="21">
        <v>5</v>
      </c>
      <c r="D7284" s="21">
        <f>VLOOKUP(A7284,英雄数据表!A:D,4,0)</f>
        <v>5</v>
      </c>
      <c r="E7284" s="20" t="str">
        <f>VLOOKUP(A7284,英雄数据表!A:C,3,0)</f>
        <v>幽魂灯杖</v>
      </c>
      <c r="F7284" s="20">
        <f t="shared" si="483"/>
        <v>53026</v>
      </c>
      <c r="G7284" s="20">
        <f t="shared" si="484"/>
        <v>53026</v>
      </c>
      <c r="H7284" s="21" t="str">
        <f>VLOOKUP(B7284,属性中转表!A:F,6,FALSE)</f>
        <v>"hp":361800,"atk":10050</v>
      </c>
      <c r="I7284" s="20" t="str">
        <f>IF(VLOOKUP(B7284,属性中转表!A:G,7,FALSE)=0,"",VLOOKUP(VLOOKUP(B7284,属性中转表!A:G,7,FALSE),属性中转表!$K$2:$P$21,6,0))&amp;IF(VLOOKUP(B7284,属性中转表!A:G,7,FALSE)&gt;=50,VLOOKUP(A7284,英雄数据表!A:K,9,0),IF(VLOOKUP(B7284,属性中转表!A:G,7,FALSE)&gt;=25,VLOOKUP(A7284,英雄数据表!A:K,5,0),""))</f>
        <v>"atk":600,"hp":10000,"undpspro":200,"pvpdpspro":100,"pvpundpspro":100,"speed":10</v>
      </c>
      <c r="J7284" s="20" t="str">
        <f>IF(I7284="","",属性中转表!$I$1&amp;(IF(VLOOKUP(B7284,属性中转表!A:G,7,FALSE)=0,0,VLOOKUP(VLOOKUP(B7284,属性中转表!A:G,7,FALSE),属性中转表!$K$2:$P$21,4,0)))+IFERROR(VLOOKUP(A7284,英雄数据表!A:K,IF(武魂!B7284&gt;=50,10,IF(武魂!B7284&gt;=25,6)),0),0))</f>
        <v>,"dpspro":150</v>
      </c>
      <c r="K7284" s="32" t="str">
        <f t="shared" si="485"/>
        <v>"atk":600,"hp":10000,"undpspro":200,"pvpdpspro":100,"pvpundpspro":100,"speed":10,"dpspro":150</v>
      </c>
      <c r="L7284" s="20" t="str">
        <f>IF(B7284&gt;=50,VLOOKUP(A7284,英雄数据表!A:L,11,FALSE),IF(B7284&gt;=25,VLOOKUP(A7284,英雄数据表!A:L,7,0),""))</f>
        <v>"5302602004"</v>
      </c>
      <c r="M7284" s="20" t="str">
        <f>IFERROR(VLOOKUP(B7284,属性中转表!$K$2:$O$21,5,FALSE),"")</f>
        <v/>
      </c>
      <c r="N7284" s="20" t="str">
        <f>IF(B7284=25,VLOOKUP(A7284,英雄数据表!A:L,8,FALSE),IF(B7284=50,VLOOKUP(A7284,英雄数据表!A:L,12,0),""))</f>
        <v/>
      </c>
    </row>
    <row r="7285" spans="1:14" x14ac:dyDescent="0.3">
      <c r="A7285" s="20">
        <v>53026</v>
      </c>
      <c r="B7285" s="21">
        <f t="shared" si="482"/>
        <v>84</v>
      </c>
      <c r="C7285" s="21">
        <v>5</v>
      </c>
      <c r="D7285" s="21">
        <f>VLOOKUP(A7285,英雄数据表!A:D,4,0)</f>
        <v>5</v>
      </c>
      <c r="E7285" s="20" t="str">
        <f>VLOOKUP(A7285,英雄数据表!A:C,3,0)</f>
        <v>幽魂灯杖</v>
      </c>
      <c r="F7285" s="20">
        <f t="shared" si="483"/>
        <v>53026</v>
      </c>
      <c r="G7285" s="20">
        <f t="shared" si="484"/>
        <v>53026</v>
      </c>
      <c r="H7285" s="21" t="str">
        <f>VLOOKUP(B7285,属性中转表!A:F,6,FALSE)</f>
        <v>"hp":367200,"atk":10200</v>
      </c>
      <c r="I7285" s="20" t="str">
        <f>IF(VLOOKUP(B7285,属性中转表!A:G,7,FALSE)=0,"",VLOOKUP(VLOOKUP(B7285,属性中转表!A:G,7,FALSE),属性中转表!$K$2:$P$21,6,0))&amp;IF(VLOOKUP(B7285,属性中转表!A:G,7,FALSE)&gt;=50,VLOOKUP(A7285,英雄数据表!A:K,9,0),IF(VLOOKUP(B7285,属性中转表!A:G,7,FALSE)&gt;=25,VLOOKUP(A7285,英雄数据表!A:K,5,0),""))</f>
        <v>"atk":600,"hp":10000,"undpspro":200,"pvpdpspro":100,"pvpundpspro":100,"speed":10</v>
      </c>
      <c r="J7285" s="20" t="str">
        <f>IF(I7285="","",属性中转表!$I$1&amp;(IF(VLOOKUP(B7285,属性中转表!A:G,7,FALSE)=0,0,VLOOKUP(VLOOKUP(B7285,属性中转表!A:G,7,FALSE),属性中转表!$K$2:$P$21,4,0)))+IFERROR(VLOOKUP(A7285,英雄数据表!A:K,IF(武魂!B7285&gt;=50,10,IF(武魂!B7285&gt;=25,6)),0),0))</f>
        <v>,"dpspro":150</v>
      </c>
      <c r="K7285" s="32" t="str">
        <f t="shared" si="485"/>
        <v>"atk":600,"hp":10000,"undpspro":200,"pvpdpspro":100,"pvpundpspro":100,"speed":10,"dpspro":150</v>
      </c>
      <c r="L7285" s="20" t="str">
        <f>IF(B7285&gt;=50,VLOOKUP(A7285,英雄数据表!A:L,11,FALSE),IF(B7285&gt;=25,VLOOKUP(A7285,英雄数据表!A:L,7,0),""))</f>
        <v>"5302602004"</v>
      </c>
      <c r="M7285" s="20" t="str">
        <f>IFERROR(VLOOKUP(B7285,属性中转表!$K$2:$O$21,5,FALSE),"")</f>
        <v/>
      </c>
      <c r="N7285" s="20" t="str">
        <f>IF(B7285=25,VLOOKUP(A7285,英雄数据表!A:L,8,FALSE),IF(B7285=50,VLOOKUP(A7285,英雄数据表!A:L,12,0),""))</f>
        <v/>
      </c>
    </row>
    <row r="7286" spans="1:14" x14ac:dyDescent="0.3">
      <c r="A7286" s="20">
        <v>53026</v>
      </c>
      <c r="B7286" s="21">
        <f t="shared" si="482"/>
        <v>85</v>
      </c>
      <c r="C7286" s="21">
        <v>5</v>
      </c>
      <c r="D7286" s="21">
        <f>VLOOKUP(A7286,英雄数据表!A:D,4,0)</f>
        <v>5</v>
      </c>
      <c r="E7286" s="20" t="str">
        <f>VLOOKUP(A7286,英雄数据表!A:C,3,0)</f>
        <v>幽魂灯杖</v>
      </c>
      <c r="F7286" s="20">
        <f t="shared" si="483"/>
        <v>53026</v>
      </c>
      <c r="G7286" s="20">
        <f t="shared" si="484"/>
        <v>53026</v>
      </c>
      <c r="H7286" s="21" t="str">
        <f>VLOOKUP(B7286,属性中转表!A:F,6,FALSE)</f>
        <v>"hp":372600,"atk":10350</v>
      </c>
      <c r="I7286" s="20" t="str">
        <f>IF(VLOOKUP(B7286,属性中转表!A:G,7,FALSE)=0,"",VLOOKUP(VLOOKUP(B7286,属性中转表!A:G,7,FALSE),属性中转表!$K$2:$P$21,6,0))&amp;IF(VLOOKUP(B7286,属性中转表!A:G,7,FALSE)&gt;=50,VLOOKUP(A7286,英雄数据表!A:K,9,0),IF(VLOOKUP(B7286,属性中转表!A:G,7,FALSE)&gt;=25,VLOOKUP(A7286,英雄数据表!A:K,5,0),""))</f>
        <v>"atk":600,"hp":10000,"undpspro":200,"pvpdpspro":100,"pvpundpspro":100,"speed":10</v>
      </c>
      <c r="J7286" s="20" t="str">
        <f>IF(I7286="","",属性中转表!$I$1&amp;(IF(VLOOKUP(B7286,属性中转表!A:G,7,FALSE)=0,0,VLOOKUP(VLOOKUP(B7286,属性中转表!A:G,7,FALSE),属性中转表!$K$2:$P$21,4,0)))+IFERROR(VLOOKUP(A7286,英雄数据表!A:K,IF(武魂!B7286&gt;=50,10,IF(武魂!B7286&gt;=25,6)),0),0))</f>
        <v>,"dpspro":200</v>
      </c>
      <c r="K7286" s="32" t="str">
        <f t="shared" si="485"/>
        <v>"atk":600,"hp":10000,"undpspro":200,"pvpdpspro":100,"pvpundpspro":100,"speed":10,"dpspro":200</v>
      </c>
      <c r="L7286" s="20" t="str">
        <f>IF(B7286&gt;=50,VLOOKUP(A7286,英雄数据表!A:L,11,FALSE),IF(B7286&gt;=25,VLOOKUP(A7286,英雄数据表!A:L,7,0),""))</f>
        <v>"5302602004"</v>
      </c>
      <c r="M7286" s="20" t="str">
        <f>IFERROR(VLOOKUP(B7286,属性中转表!$K$2:$O$21,5,FALSE),"")</f>
        <v>"dpspro":50</v>
      </c>
      <c r="N7286" s="20" t="str">
        <f>IF(B7286=25,VLOOKUP(A7286,英雄数据表!A:L,8,FALSE),IF(B7286=50,VLOOKUP(A7286,英雄数据表!A:L,12,0),""))</f>
        <v/>
      </c>
    </row>
    <row r="7287" spans="1:14" x14ac:dyDescent="0.3">
      <c r="A7287" s="20">
        <v>53026</v>
      </c>
      <c r="B7287" s="21">
        <f t="shared" si="482"/>
        <v>86</v>
      </c>
      <c r="C7287" s="21">
        <v>5</v>
      </c>
      <c r="D7287" s="21">
        <f>VLOOKUP(A7287,英雄数据表!A:D,4,0)</f>
        <v>5</v>
      </c>
      <c r="E7287" s="20" t="str">
        <f>VLOOKUP(A7287,英雄数据表!A:C,3,0)</f>
        <v>幽魂灯杖</v>
      </c>
      <c r="F7287" s="20">
        <f t="shared" si="483"/>
        <v>53026</v>
      </c>
      <c r="G7287" s="20">
        <f t="shared" si="484"/>
        <v>53026</v>
      </c>
      <c r="H7287" s="21" t="str">
        <f>VLOOKUP(B7287,属性中转表!A:F,6,FALSE)</f>
        <v>"hp":378000,"atk":10500</v>
      </c>
      <c r="I7287" s="20" t="str">
        <f>IF(VLOOKUP(B7287,属性中转表!A:G,7,FALSE)=0,"",VLOOKUP(VLOOKUP(B7287,属性中转表!A:G,7,FALSE),属性中转表!$K$2:$P$21,6,0))&amp;IF(VLOOKUP(B7287,属性中转表!A:G,7,FALSE)&gt;=50,VLOOKUP(A7287,英雄数据表!A:K,9,0),IF(VLOOKUP(B7287,属性中转表!A:G,7,FALSE)&gt;=25,VLOOKUP(A7287,英雄数据表!A:K,5,0),""))</f>
        <v>"atk":600,"hp":10000,"undpspro":200,"pvpdpspro":100,"pvpundpspro":100,"speed":10</v>
      </c>
      <c r="J7287" s="20" t="str">
        <f>IF(I7287="","",属性中转表!$I$1&amp;(IF(VLOOKUP(B7287,属性中转表!A:G,7,FALSE)=0,0,VLOOKUP(VLOOKUP(B7287,属性中转表!A:G,7,FALSE),属性中转表!$K$2:$P$21,4,0)))+IFERROR(VLOOKUP(A7287,英雄数据表!A:K,IF(武魂!B7287&gt;=50,10,IF(武魂!B7287&gt;=25,6)),0),0))</f>
        <v>,"dpspro":200</v>
      </c>
      <c r="K7287" s="32" t="str">
        <f t="shared" si="485"/>
        <v>"atk":600,"hp":10000,"undpspro":200,"pvpdpspro":100,"pvpundpspro":100,"speed":10,"dpspro":200</v>
      </c>
      <c r="L7287" s="20" t="str">
        <f>IF(B7287&gt;=50,VLOOKUP(A7287,英雄数据表!A:L,11,FALSE),IF(B7287&gt;=25,VLOOKUP(A7287,英雄数据表!A:L,7,0),""))</f>
        <v>"5302602004"</v>
      </c>
      <c r="M7287" s="20" t="str">
        <f>IFERROR(VLOOKUP(B7287,属性中转表!$K$2:$O$21,5,FALSE),"")</f>
        <v/>
      </c>
      <c r="N7287" s="20" t="str">
        <f>IF(B7287=25,VLOOKUP(A7287,英雄数据表!A:L,8,FALSE),IF(B7287=50,VLOOKUP(A7287,英雄数据表!A:L,12,0),""))</f>
        <v/>
      </c>
    </row>
    <row r="7288" spans="1:14" x14ac:dyDescent="0.3">
      <c r="A7288" s="20">
        <v>53026</v>
      </c>
      <c r="B7288" s="21">
        <f t="shared" si="482"/>
        <v>87</v>
      </c>
      <c r="C7288" s="21">
        <v>5</v>
      </c>
      <c r="D7288" s="21">
        <f>VLOOKUP(A7288,英雄数据表!A:D,4,0)</f>
        <v>5</v>
      </c>
      <c r="E7288" s="20" t="str">
        <f>VLOOKUP(A7288,英雄数据表!A:C,3,0)</f>
        <v>幽魂灯杖</v>
      </c>
      <c r="F7288" s="20">
        <f t="shared" si="483"/>
        <v>53026</v>
      </c>
      <c r="G7288" s="20">
        <f t="shared" si="484"/>
        <v>53026</v>
      </c>
      <c r="H7288" s="21" t="str">
        <f>VLOOKUP(B7288,属性中转表!A:F,6,FALSE)</f>
        <v>"hp":383400,"atk":10650</v>
      </c>
      <c r="I7288" s="20" t="str">
        <f>IF(VLOOKUP(B7288,属性中转表!A:G,7,FALSE)=0,"",VLOOKUP(VLOOKUP(B7288,属性中转表!A:G,7,FALSE),属性中转表!$K$2:$P$21,6,0))&amp;IF(VLOOKUP(B7288,属性中转表!A:G,7,FALSE)&gt;=50,VLOOKUP(A7288,英雄数据表!A:K,9,0),IF(VLOOKUP(B7288,属性中转表!A:G,7,FALSE)&gt;=25,VLOOKUP(A7288,英雄数据表!A:K,5,0),""))</f>
        <v>"atk":600,"hp":10000,"undpspro":200,"pvpdpspro":100,"pvpundpspro":100,"speed":10</v>
      </c>
      <c r="J7288" s="20" t="str">
        <f>IF(I7288="","",属性中转表!$I$1&amp;(IF(VLOOKUP(B7288,属性中转表!A:G,7,FALSE)=0,0,VLOOKUP(VLOOKUP(B7288,属性中转表!A:G,7,FALSE),属性中转表!$K$2:$P$21,4,0)))+IFERROR(VLOOKUP(A7288,英雄数据表!A:K,IF(武魂!B7288&gt;=50,10,IF(武魂!B7288&gt;=25,6)),0),0))</f>
        <v>,"dpspro":200</v>
      </c>
      <c r="K7288" s="32" t="str">
        <f t="shared" si="485"/>
        <v>"atk":600,"hp":10000,"undpspro":200,"pvpdpspro":100,"pvpundpspro":100,"speed":10,"dpspro":200</v>
      </c>
      <c r="L7288" s="20" t="str">
        <f>IF(B7288&gt;=50,VLOOKUP(A7288,英雄数据表!A:L,11,FALSE),IF(B7288&gt;=25,VLOOKUP(A7288,英雄数据表!A:L,7,0),""))</f>
        <v>"5302602004"</v>
      </c>
      <c r="M7288" s="20" t="str">
        <f>IFERROR(VLOOKUP(B7288,属性中转表!$K$2:$O$21,5,FALSE),"")</f>
        <v/>
      </c>
      <c r="N7288" s="20" t="str">
        <f>IF(B7288=25,VLOOKUP(A7288,英雄数据表!A:L,8,FALSE),IF(B7288=50,VLOOKUP(A7288,英雄数据表!A:L,12,0),""))</f>
        <v/>
      </c>
    </row>
    <row r="7289" spans="1:14" x14ac:dyDescent="0.3">
      <c r="A7289" s="20">
        <v>53026</v>
      </c>
      <c r="B7289" s="21">
        <f t="shared" si="482"/>
        <v>88</v>
      </c>
      <c r="C7289" s="21">
        <v>5</v>
      </c>
      <c r="D7289" s="21">
        <f>VLOOKUP(A7289,英雄数据表!A:D,4,0)</f>
        <v>5</v>
      </c>
      <c r="E7289" s="20" t="str">
        <f>VLOOKUP(A7289,英雄数据表!A:C,3,0)</f>
        <v>幽魂灯杖</v>
      </c>
      <c r="F7289" s="20">
        <f t="shared" si="483"/>
        <v>53026</v>
      </c>
      <c r="G7289" s="20">
        <f t="shared" si="484"/>
        <v>53026</v>
      </c>
      <c r="H7289" s="21" t="str">
        <f>VLOOKUP(B7289,属性中转表!A:F,6,FALSE)</f>
        <v>"hp":388800,"atk":10800</v>
      </c>
      <c r="I7289" s="20" t="str">
        <f>IF(VLOOKUP(B7289,属性中转表!A:G,7,FALSE)=0,"",VLOOKUP(VLOOKUP(B7289,属性中转表!A:G,7,FALSE),属性中转表!$K$2:$P$21,6,0))&amp;IF(VLOOKUP(B7289,属性中转表!A:G,7,FALSE)&gt;=50,VLOOKUP(A7289,英雄数据表!A:K,9,0),IF(VLOOKUP(B7289,属性中转表!A:G,7,FALSE)&gt;=25,VLOOKUP(A7289,英雄数据表!A:K,5,0),""))</f>
        <v>"atk":600,"hp":10000,"undpspro":200,"pvpdpspro":100,"pvpundpspro":100,"speed":10</v>
      </c>
      <c r="J7289" s="20" t="str">
        <f>IF(I7289="","",属性中转表!$I$1&amp;(IF(VLOOKUP(B7289,属性中转表!A:G,7,FALSE)=0,0,VLOOKUP(VLOOKUP(B7289,属性中转表!A:G,7,FALSE),属性中转表!$K$2:$P$21,4,0)))+IFERROR(VLOOKUP(A7289,英雄数据表!A:K,IF(武魂!B7289&gt;=50,10,IF(武魂!B7289&gt;=25,6)),0),0))</f>
        <v>,"dpspro":200</v>
      </c>
      <c r="K7289" s="32" t="str">
        <f t="shared" si="485"/>
        <v>"atk":600,"hp":10000,"undpspro":200,"pvpdpspro":100,"pvpundpspro":100,"speed":10,"dpspro":200</v>
      </c>
      <c r="L7289" s="20" t="str">
        <f>IF(B7289&gt;=50,VLOOKUP(A7289,英雄数据表!A:L,11,FALSE),IF(B7289&gt;=25,VLOOKUP(A7289,英雄数据表!A:L,7,0),""))</f>
        <v>"5302602004"</v>
      </c>
      <c r="M7289" s="20" t="str">
        <f>IFERROR(VLOOKUP(B7289,属性中转表!$K$2:$O$21,5,FALSE),"")</f>
        <v/>
      </c>
      <c r="N7289" s="20" t="str">
        <f>IF(B7289=25,VLOOKUP(A7289,英雄数据表!A:L,8,FALSE),IF(B7289=50,VLOOKUP(A7289,英雄数据表!A:L,12,0),""))</f>
        <v/>
      </c>
    </row>
    <row r="7290" spans="1:14" x14ac:dyDescent="0.3">
      <c r="A7290" s="20">
        <v>53026</v>
      </c>
      <c r="B7290" s="21">
        <f t="shared" si="482"/>
        <v>89</v>
      </c>
      <c r="C7290" s="21">
        <v>5</v>
      </c>
      <c r="D7290" s="21">
        <f>VLOOKUP(A7290,英雄数据表!A:D,4,0)</f>
        <v>5</v>
      </c>
      <c r="E7290" s="20" t="str">
        <f>VLOOKUP(A7290,英雄数据表!A:C,3,0)</f>
        <v>幽魂灯杖</v>
      </c>
      <c r="F7290" s="20">
        <f t="shared" si="483"/>
        <v>53026</v>
      </c>
      <c r="G7290" s="20">
        <f t="shared" si="484"/>
        <v>53026</v>
      </c>
      <c r="H7290" s="21" t="str">
        <f>VLOOKUP(B7290,属性中转表!A:F,6,FALSE)</f>
        <v>"hp":394200,"atk":10950</v>
      </c>
      <c r="I7290" s="20" t="str">
        <f>IF(VLOOKUP(B7290,属性中转表!A:G,7,FALSE)=0,"",VLOOKUP(VLOOKUP(B7290,属性中转表!A:G,7,FALSE),属性中转表!$K$2:$P$21,6,0))&amp;IF(VLOOKUP(B7290,属性中转表!A:G,7,FALSE)&gt;=50,VLOOKUP(A7290,英雄数据表!A:K,9,0),IF(VLOOKUP(B7290,属性中转表!A:G,7,FALSE)&gt;=25,VLOOKUP(A7290,英雄数据表!A:K,5,0),""))</f>
        <v>"atk":600,"hp":10000,"undpspro":200,"pvpdpspro":100,"pvpundpspro":100,"speed":10</v>
      </c>
      <c r="J7290" s="20" t="str">
        <f>IF(I7290="","",属性中转表!$I$1&amp;(IF(VLOOKUP(B7290,属性中转表!A:G,7,FALSE)=0,0,VLOOKUP(VLOOKUP(B7290,属性中转表!A:G,7,FALSE),属性中转表!$K$2:$P$21,4,0)))+IFERROR(VLOOKUP(A7290,英雄数据表!A:K,IF(武魂!B7290&gt;=50,10,IF(武魂!B7290&gt;=25,6)),0),0))</f>
        <v>,"dpspro":200</v>
      </c>
      <c r="K7290" s="32" t="str">
        <f t="shared" si="485"/>
        <v>"atk":600,"hp":10000,"undpspro":200,"pvpdpspro":100,"pvpundpspro":100,"speed":10,"dpspro":200</v>
      </c>
      <c r="L7290" s="20" t="str">
        <f>IF(B7290&gt;=50,VLOOKUP(A7290,英雄数据表!A:L,11,FALSE),IF(B7290&gt;=25,VLOOKUP(A7290,英雄数据表!A:L,7,0),""))</f>
        <v>"5302602004"</v>
      </c>
      <c r="M7290" s="20" t="str">
        <f>IFERROR(VLOOKUP(B7290,属性中转表!$K$2:$O$21,5,FALSE),"")</f>
        <v/>
      </c>
      <c r="N7290" s="20" t="str">
        <f>IF(B7290=25,VLOOKUP(A7290,英雄数据表!A:L,8,FALSE),IF(B7290=50,VLOOKUP(A7290,英雄数据表!A:L,12,0),""))</f>
        <v/>
      </c>
    </row>
    <row r="7291" spans="1:14" x14ac:dyDescent="0.3">
      <c r="A7291" s="20">
        <v>53026</v>
      </c>
      <c r="B7291" s="21">
        <f t="shared" si="482"/>
        <v>90</v>
      </c>
      <c r="C7291" s="21">
        <v>5</v>
      </c>
      <c r="D7291" s="21">
        <f>VLOOKUP(A7291,英雄数据表!A:D,4,0)</f>
        <v>5</v>
      </c>
      <c r="E7291" s="20" t="str">
        <f>VLOOKUP(A7291,英雄数据表!A:C,3,0)</f>
        <v>幽魂灯杖</v>
      </c>
      <c r="F7291" s="20">
        <f t="shared" si="483"/>
        <v>53026</v>
      </c>
      <c r="G7291" s="20">
        <f t="shared" si="484"/>
        <v>53026</v>
      </c>
      <c r="H7291" s="21" t="str">
        <f>VLOOKUP(B7291,属性中转表!A:F,6,FALSE)</f>
        <v>"hp":399600,"atk":11100</v>
      </c>
      <c r="I7291" s="20" t="str">
        <f>IF(VLOOKUP(B7291,属性中转表!A:G,7,FALSE)=0,"",VLOOKUP(VLOOKUP(B7291,属性中转表!A:G,7,FALSE),属性中转表!$K$2:$P$21,6,0))&amp;IF(VLOOKUP(B7291,属性中转表!A:G,7,FALSE)&gt;=50,VLOOKUP(A7291,英雄数据表!A:K,9,0),IF(VLOOKUP(B7291,属性中转表!A:G,7,FALSE)&gt;=25,VLOOKUP(A7291,英雄数据表!A:K,5,0),""))</f>
        <v>"atk":600,"hp":10000,"undpspro":200,"pvpdpspro":150,"pvpundpspro":100,"speed":10</v>
      </c>
      <c r="J7291" s="20" t="str">
        <f>IF(I7291="","",属性中转表!$I$1&amp;(IF(VLOOKUP(B7291,属性中转表!A:G,7,FALSE)=0,0,VLOOKUP(VLOOKUP(B7291,属性中转表!A:G,7,FALSE),属性中转表!$K$2:$P$21,4,0)))+IFERROR(VLOOKUP(A7291,英雄数据表!A:K,IF(武魂!B7291&gt;=50,10,IF(武魂!B7291&gt;=25,6)),0),0))</f>
        <v>,"dpspro":200</v>
      </c>
      <c r="K7291" s="32" t="str">
        <f t="shared" si="485"/>
        <v>"atk":600,"hp":10000,"undpspro":200,"pvpdpspro":150,"pvpundpspro":100,"speed":10,"dpspro":200</v>
      </c>
      <c r="L7291" s="20" t="str">
        <f>IF(B7291&gt;=50,VLOOKUP(A7291,英雄数据表!A:L,11,FALSE),IF(B7291&gt;=25,VLOOKUP(A7291,英雄数据表!A:L,7,0),""))</f>
        <v>"5302602004"</v>
      </c>
      <c r="M7291" s="20" t="str">
        <f>IFERROR(VLOOKUP(B7291,属性中转表!$K$2:$O$21,5,FALSE),"")</f>
        <v>"pvpdpspro":50</v>
      </c>
      <c r="N7291" s="20" t="str">
        <f>IF(B7291=25,VLOOKUP(A7291,英雄数据表!A:L,8,FALSE),IF(B7291=50,VLOOKUP(A7291,英雄数据表!A:L,12,0),""))</f>
        <v/>
      </c>
    </row>
    <row r="7292" spans="1:14" x14ac:dyDescent="0.3">
      <c r="A7292" s="20">
        <v>53026</v>
      </c>
      <c r="B7292" s="21">
        <f t="shared" si="482"/>
        <v>91</v>
      </c>
      <c r="C7292" s="21">
        <v>5</v>
      </c>
      <c r="D7292" s="21">
        <f>VLOOKUP(A7292,英雄数据表!A:D,4,0)</f>
        <v>5</v>
      </c>
      <c r="E7292" s="20" t="str">
        <f>VLOOKUP(A7292,英雄数据表!A:C,3,0)</f>
        <v>幽魂灯杖</v>
      </c>
      <c r="F7292" s="20">
        <f t="shared" si="483"/>
        <v>53026</v>
      </c>
      <c r="G7292" s="20">
        <f t="shared" si="484"/>
        <v>53026</v>
      </c>
      <c r="H7292" s="21" t="str">
        <f>VLOOKUP(B7292,属性中转表!A:F,6,FALSE)</f>
        <v>"hp":405000,"atk":11250</v>
      </c>
      <c r="I7292" s="20" t="str">
        <f>IF(VLOOKUP(B7292,属性中转表!A:G,7,FALSE)=0,"",VLOOKUP(VLOOKUP(B7292,属性中转表!A:G,7,FALSE),属性中转表!$K$2:$P$21,6,0))&amp;IF(VLOOKUP(B7292,属性中转表!A:G,7,FALSE)&gt;=50,VLOOKUP(A7292,英雄数据表!A:K,9,0),IF(VLOOKUP(B7292,属性中转表!A:G,7,FALSE)&gt;=25,VLOOKUP(A7292,英雄数据表!A:K,5,0),""))</f>
        <v>"atk":600,"hp":10000,"undpspro":200,"pvpdpspro":150,"pvpundpspro":100,"speed":10</v>
      </c>
      <c r="J7292" s="20" t="str">
        <f>IF(I7292="","",属性中转表!$I$1&amp;(IF(VLOOKUP(B7292,属性中转表!A:G,7,FALSE)=0,0,VLOOKUP(VLOOKUP(B7292,属性中转表!A:G,7,FALSE),属性中转表!$K$2:$P$21,4,0)))+IFERROR(VLOOKUP(A7292,英雄数据表!A:K,IF(武魂!B7292&gt;=50,10,IF(武魂!B7292&gt;=25,6)),0),0))</f>
        <v>,"dpspro":200</v>
      </c>
      <c r="K7292" s="32" t="str">
        <f t="shared" si="485"/>
        <v>"atk":600,"hp":10000,"undpspro":200,"pvpdpspro":150,"pvpundpspro":100,"speed":10,"dpspro":200</v>
      </c>
      <c r="L7292" s="20" t="str">
        <f>IF(B7292&gt;=50,VLOOKUP(A7292,英雄数据表!A:L,11,FALSE),IF(B7292&gt;=25,VLOOKUP(A7292,英雄数据表!A:L,7,0),""))</f>
        <v>"5302602004"</v>
      </c>
      <c r="M7292" s="20" t="str">
        <f>IFERROR(VLOOKUP(B7292,属性中转表!$K$2:$O$21,5,FALSE),"")</f>
        <v/>
      </c>
      <c r="N7292" s="20" t="str">
        <f>IF(B7292=25,VLOOKUP(A7292,英雄数据表!A:L,8,FALSE),IF(B7292=50,VLOOKUP(A7292,英雄数据表!A:L,12,0),""))</f>
        <v/>
      </c>
    </row>
    <row r="7293" spans="1:14" x14ac:dyDescent="0.3">
      <c r="A7293" s="20">
        <v>53026</v>
      </c>
      <c r="B7293" s="21">
        <f t="shared" si="482"/>
        <v>92</v>
      </c>
      <c r="C7293" s="21">
        <v>5</v>
      </c>
      <c r="D7293" s="21">
        <f>VLOOKUP(A7293,英雄数据表!A:D,4,0)</f>
        <v>5</v>
      </c>
      <c r="E7293" s="20" t="str">
        <f>VLOOKUP(A7293,英雄数据表!A:C,3,0)</f>
        <v>幽魂灯杖</v>
      </c>
      <c r="F7293" s="20">
        <f t="shared" si="483"/>
        <v>53026</v>
      </c>
      <c r="G7293" s="20">
        <f t="shared" si="484"/>
        <v>53026</v>
      </c>
      <c r="H7293" s="21" t="str">
        <f>VLOOKUP(B7293,属性中转表!A:F,6,FALSE)</f>
        <v>"hp":410400,"atk":11400</v>
      </c>
      <c r="I7293" s="20" t="str">
        <f>IF(VLOOKUP(B7293,属性中转表!A:G,7,FALSE)=0,"",VLOOKUP(VLOOKUP(B7293,属性中转表!A:G,7,FALSE),属性中转表!$K$2:$P$21,6,0))&amp;IF(VLOOKUP(B7293,属性中转表!A:G,7,FALSE)&gt;=50,VLOOKUP(A7293,英雄数据表!A:K,9,0),IF(VLOOKUP(B7293,属性中转表!A:G,7,FALSE)&gt;=25,VLOOKUP(A7293,英雄数据表!A:K,5,0),""))</f>
        <v>"atk":600,"hp":10000,"undpspro":200,"pvpdpspro":150,"pvpundpspro":100,"speed":10</v>
      </c>
      <c r="J7293" s="20" t="str">
        <f>IF(I7293="","",属性中转表!$I$1&amp;(IF(VLOOKUP(B7293,属性中转表!A:G,7,FALSE)=0,0,VLOOKUP(VLOOKUP(B7293,属性中转表!A:G,7,FALSE),属性中转表!$K$2:$P$21,4,0)))+IFERROR(VLOOKUP(A7293,英雄数据表!A:K,IF(武魂!B7293&gt;=50,10,IF(武魂!B7293&gt;=25,6)),0),0))</f>
        <v>,"dpspro":200</v>
      </c>
      <c r="K7293" s="32" t="str">
        <f t="shared" si="485"/>
        <v>"atk":600,"hp":10000,"undpspro":200,"pvpdpspro":150,"pvpundpspro":100,"speed":10,"dpspro":200</v>
      </c>
      <c r="L7293" s="20" t="str">
        <f>IF(B7293&gt;=50,VLOOKUP(A7293,英雄数据表!A:L,11,FALSE),IF(B7293&gt;=25,VLOOKUP(A7293,英雄数据表!A:L,7,0),""))</f>
        <v>"5302602004"</v>
      </c>
      <c r="M7293" s="20" t="str">
        <f>IFERROR(VLOOKUP(B7293,属性中转表!$K$2:$O$21,5,FALSE),"")</f>
        <v/>
      </c>
      <c r="N7293" s="20" t="str">
        <f>IF(B7293=25,VLOOKUP(A7293,英雄数据表!A:L,8,FALSE),IF(B7293=50,VLOOKUP(A7293,英雄数据表!A:L,12,0),""))</f>
        <v/>
      </c>
    </row>
    <row r="7294" spans="1:14" x14ac:dyDescent="0.3">
      <c r="A7294" s="20">
        <v>53026</v>
      </c>
      <c r="B7294" s="21">
        <f t="shared" si="482"/>
        <v>93</v>
      </c>
      <c r="C7294" s="21">
        <v>5</v>
      </c>
      <c r="D7294" s="21">
        <f>VLOOKUP(A7294,英雄数据表!A:D,4,0)</f>
        <v>5</v>
      </c>
      <c r="E7294" s="20" t="str">
        <f>VLOOKUP(A7294,英雄数据表!A:C,3,0)</f>
        <v>幽魂灯杖</v>
      </c>
      <c r="F7294" s="20">
        <f t="shared" si="483"/>
        <v>53026</v>
      </c>
      <c r="G7294" s="20">
        <f t="shared" si="484"/>
        <v>53026</v>
      </c>
      <c r="H7294" s="21" t="str">
        <f>VLOOKUP(B7294,属性中转表!A:F,6,FALSE)</f>
        <v>"hp":415800,"atk":11550</v>
      </c>
      <c r="I7294" s="20" t="str">
        <f>IF(VLOOKUP(B7294,属性中转表!A:G,7,FALSE)=0,"",VLOOKUP(VLOOKUP(B7294,属性中转表!A:G,7,FALSE),属性中转表!$K$2:$P$21,6,0))&amp;IF(VLOOKUP(B7294,属性中转表!A:G,7,FALSE)&gt;=50,VLOOKUP(A7294,英雄数据表!A:K,9,0),IF(VLOOKUP(B7294,属性中转表!A:G,7,FALSE)&gt;=25,VLOOKUP(A7294,英雄数据表!A:K,5,0),""))</f>
        <v>"atk":600,"hp":10000,"undpspro":200,"pvpdpspro":150,"pvpundpspro":100,"speed":10</v>
      </c>
      <c r="J7294" s="20" t="str">
        <f>IF(I7294="","",属性中转表!$I$1&amp;(IF(VLOOKUP(B7294,属性中转表!A:G,7,FALSE)=0,0,VLOOKUP(VLOOKUP(B7294,属性中转表!A:G,7,FALSE),属性中转表!$K$2:$P$21,4,0)))+IFERROR(VLOOKUP(A7294,英雄数据表!A:K,IF(武魂!B7294&gt;=50,10,IF(武魂!B7294&gt;=25,6)),0),0))</f>
        <v>,"dpspro":200</v>
      </c>
      <c r="K7294" s="32" t="str">
        <f t="shared" si="485"/>
        <v>"atk":600,"hp":10000,"undpspro":200,"pvpdpspro":150,"pvpundpspro":100,"speed":10,"dpspro":200</v>
      </c>
      <c r="L7294" s="20" t="str">
        <f>IF(B7294&gt;=50,VLOOKUP(A7294,英雄数据表!A:L,11,FALSE),IF(B7294&gt;=25,VLOOKUP(A7294,英雄数据表!A:L,7,0),""))</f>
        <v>"5302602004"</v>
      </c>
      <c r="M7294" s="20" t="str">
        <f>IFERROR(VLOOKUP(B7294,属性中转表!$K$2:$O$21,5,FALSE),"")</f>
        <v/>
      </c>
      <c r="N7294" s="20" t="str">
        <f>IF(B7294=25,VLOOKUP(A7294,英雄数据表!A:L,8,FALSE),IF(B7294=50,VLOOKUP(A7294,英雄数据表!A:L,12,0),""))</f>
        <v/>
      </c>
    </row>
    <row r="7295" spans="1:14" x14ac:dyDescent="0.3">
      <c r="A7295" s="20">
        <v>53026</v>
      </c>
      <c r="B7295" s="21">
        <f t="shared" si="482"/>
        <v>94</v>
      </c>
      <c r="C7295" s="21">
        <v>5</v>
      </c>
      <c r="D7295" s="21">
        <f>VLOOKUP(A7295,英雄数据表!A:D,4,0)</f>
        <v>5</v>
      </c>
      <c r="E7295" s="20" t="str">
        <f>VLOOKUP(A7295,英雄数据表!A:C,3,0)</f>
        <v>幽魂灯杖</v>
      </c>
      <c r="F7295" s="20">
        <f t="shared" si="483"/>
        <v>53026</v>
      </c>
      <c r="G7295" s="20">
        <f t="shared" si="484"/>
        <v>53026</v>
      </c>
      <c r="H7295" s="21" t="str">
        <f>VLOOKUP(B7295,属性中转表!A:F,6,FALSE)</f>
        <v>"hp":421200,"atk":11700</v>
      </c>
      <c r="I7295" s="20" t="str">
        <f>IF(VLOOKUP(B7295,属性中转表!A:G,7,FALSE)=0,"",VLOOKUP(VLOOKUP(B7295,属性中转表!A:G,7,FALSE),属性中转表!$K$2:$P$21,6,0))&amp;IF(VLOOKUP(B7295,属性中转表!A:G,7,FALSE)&gt;=50,VLOOKUP(A7295,英雄数据表!A:K,9,0),IF(VLOOKUP(B7295,属性中转表!A:G,7,FALSE)&gt;=25,VLOOKUP(A7295,英雄数据表!A:K,5,0),""))</f>
        <v>"atk":600,"hp":10000,"undpspro":200,"pvpdpspro":150,"pvpundpspro":100,"speed":10</v>
      </c>
      <c r="J7295" s="20" t="str">
        <f>IF(I7295="","",属性中转表!$I$1&amp;(IF(VLOOKUP(B7295,属性中转表!A:G,7,FALSE)=0,0,VLOOKUP(VLOOKUP(B7295,属性中转表!A:G,7,FALSE),属性中转表!$K$2:$P$21,4,0)))+IFERROR(VLOOKUP(A7295,英雄数据表!A:K,IF(武魂!B7295&gt;=50,10,IF(武魂!B7295&gt;=25,6)),0),0))</f>
        <v>,"dpspro":200</v>
      </c>
      <c r="K7295" s="32" t="str">
        <f t="shared" si="485"/>
        <v>"atk":600,"hp":10000,"undpspro":200,"pvpdpspro":150,"pvpundpspro":100,"speed":10,"dpspro":200</v>
      </c>
      <c r="L7295" s="20" t="str">
        <f>IF(B7295&gt;=50,VLOOKUP(A7295,英雄数据表!A:L,11,FALSE),IF(B7295&gt;=25,VLOOKUP(A7295,英雄数据表!A:L,7,0),""))</f>
        <v>"5302602004"</v>
      </c>
      <c r="M7295" s="20" t="str">
        <f>IFERROR(VLOOKUP(B7295,属性中转表!$K$2:$O$21,5,FALSE),"")</f>
        <v/>
      </c>
      <c r="N7295" s="20" t="str">
        <f>IF(B7295=25,VLOOKUP(A7295,英雄数据表!A:L,8,FALSE),IF(B7295=50,VLOOKUP(A7295,英雄数据表!A:L,12,0),""))</f>
        <v/>
      </c>
    </row>
    <row r="7296" spans="1:14" x14ac:dyDescent="0.3">
      <c r="A7296" s="20">
        <v>53026</v>
      </c>
      <c r="B7296" s="21">
        <f t="shared" si="482"/>
        <v>95</v>
      </c>
      <c r="C7296" s="21">
        <v>5</v>
      </c>
      <c r="D7296" s="21">
        <f>VLOOKUP(A7296,英雄数据表!A:D,4,0)</f>
        <v>5</v>
      </c>
      <c r="E7296" s="20" t="str">
        <f>VLOOKUP(A7296,英雄数据表!A:C,3,0)</f>
        <v>幽魂灯杖</v>
      </c>
      <c r="F7296" s="20">
        <f t="shared" si="483"/>
        <v>53026</v>
      </c>
      <c r="G7296" s="20">
        <f t="shared" si="484"/>
        <v>53026</v>
      </c>
      <c r="H7296" s="21" t="str">
        <f>VLOOKUP(B7296,属性中转表!A:F,6,FALSE)</f>
        <v>"hp":426600,"atk":11850</v>
      </c>
      <c r="I7296" s="20" t="str">
        <f>IF(VLOOKUP(B7296,属性中转表!A:G,7,FALSE)=0,"",VLOOKUP(VLOOKUP(B7296,属性中转表!A:G,7,FALSE),属性中转表!$K$2:$P$21,6,0))&amp;IF(VLOOKUP(B7296,属性中转表!A:G,7,FALSE)&gt;=50,VLOOKUP(A7296,英雄数据表!A:K,9,0),IF(VLOOKUP(B7296,属性中转表!A:G,7,FALSE)&gt;=25,VLOOKUP(A7296,英雄数据表!A:K,5,0),""))</f>
        <v>"atk":600,"hp":10000,"undpspro":200,"pvpdpspro":150,"pvpundpspro":150,"speed":10</v>
      </c>
      <c r="J7296" s="20" t="str">
        <f>IF(I7296="","",属性中转表!$I$1&amp;(IF(VLOOKUP(B7296,属性中转表!A:G,7,FALSE)=0,0,VLOOKUP(VLOOKUP(B7296,属性中转表!A:G,7,FALSE),属性中转表!$K$2:$P$21,4,0)))+IFERROR(VLOOKUP(A7296,英雄数据表!A:K,IF(武魂!B7296&gt;=50,10,IF(武魂!B7296&gt;=25,6)),0),0))</f>
        <v>,"dpspro":200</v>
      </c>
      <c r="K7296" s="32" t="str">
        <f t="shared" si="485"/>
        <v>"atk":600,"hp":10000,"undpspro":200,"pvpdpspro":150,"pvpundpspro":150,"speed":10,"dpspro":200</v>
      </c>
      <c r="L7296" s="20" t="str">
        <f>IF(B7296&gt;=50,VLOOKUP(A7296,英雄数据表!A:L,11,FALSE),IF(B7296&gt;=25,VLOOKUP(A7296,英雄数据表!A:L,7,0),""))</f>
        <v>"5302602004"</v>
      </c>
      <c r="M7296" s="20" t="str">
        <f>IFERROR(VLOOKUP(B7296,属性中转表!$K$2:$O$21,5,FALSE),"")</f>
        <v>"pvpundpspro":50</v>
      </c>
      <c r="N7296" s="20" t="str">
        <f>IF(B7296=25,VLOOKUP(A7296,英雄数据表!A:L,8,FALSE),IF(B7296=50,VLOOKUP(A7296,英雄数据表!A:L,12,0),""))</f>
        <v/>
      </c>
    </row>
    <row r="7297" spans="1:14" x14ac:dyDescent="0.3">
      <c r="A7297" s="20">
        <v>53026</v>
      </c>
      <c r="B7297" s="21">
        <f t="shared" si="482"/>
        <v>96</v>
      </c>
      <c r="C7297" s="21">
        <v>5</v>
      </c>
      <c r="D7297" s="21">
        <f>VLOOKUP(A7297,英雄数据表!A:D,4,0)</f>
        <v>5</v>
      </c>
      <c r="E7297" s="20" t="str">
        <f>VLOOKUP(A7297,英雄数据表!A:C,3,0)</f>
        <v>幽魂灯杖</v>
      </c>
      <c r="F7297" s="20">
        <f t="shared" si="483"/>
        <v>53026</v>
      </c>
      <c r="G7297" s="20">
        <f t="shared" si="484"/>
        <v>53026</v>
      </c>
      <c r="H7297" s="21" t="str">
        <f>VLOOKUP(B7297,属性中转表!A:F,6,FALSE)</f>
        <v>"hp":432000,"atk":12000</v>
      </c>
      <c r="I7297" s="20" t="str">
        <f>IF(VLOOKUP(B7297,属性中转表!A:G,7,FALSE)=0,"",VLOOKUP(VLOOKUP(B7297,属性中转表!A:G,7,FALSE),属性中转表!$K$2:$P$21,6,0))&amp;IF(VLOOKUP(B7297,属性中转表!A:G,7,FALSE)&gt;=50,VLOOKUP(A7297,英雄数据表!A:K,9,0),IF(VLOOKUP(B7297,属性中转表!A:G,7,FALSE)&gt;=25,VLOOKUP(A7297,英雄数据表!A:K,5,0),""))</f>
        <v>"atk":600,"hp":10000,"undpspro":200,"pvpdpspro":150,"pvpundpspro":150,"speed":10</v>
      </c>
      <c r="J7297" s="20" t="str">
        <f>IF(I7297="","",属性中转表!$I$1&amp;(IF(VLOOKUP(B7297,属性中转表!A:G,7,FALSE)=0,0,VLOOKUP(VLOOKUP(B7297,属性中转表!A:G,7,FALSE),属性中转表!$K$2:$P$21,4,0)))+IFERROR(VLOOKUP(A7297,英雄数据表!A:K,IF(武魂!B7297&gt;=50,10,IF(武魂!B7297&gt;=25,6)),0),0))</f>
        <v>,"dpspro":200</v>
      </c>
      <c r="K7297" s="32" t="str">
        <f t="shared" si="485"/>
        <v>"atk":600,"hp":10000,"undpspro":200,"pvpdpspro":150,"pvpundpspro":150,"speed":10,"dpspro":200</v>
      </c>
      <c r="L7297" s="20" t="str">
        <f>IF(B7297&gt;=50,VLOOKUP(A7297,英雄数据表!A:L,11,FALSE),IF(B7297&gt;=25,VLOOKUP(A7297,英雄数据表!A:L,7,0),""))</f>
        <v>"5302602004"</v>
      </c>
      <c r="M7297" s="20" t="str">
        <f>IFERROR(VLOOKUP(B7297,属性中转表!$K$2:$O$21,5,FALSE),"")</f>
        <v/>
      </c>
      <c r="N7297" s="20" t="str">
        <f>IF(B7297=25,VLOOKUP(A7297,英雄数据表!A:L,8,FALSE),IF(B7297=50,VLOOKUP(A7297,英雄数据表!A:L,12,0),""))</f>
        <v/>
      </c>
    </row>
    <row r="7298" spans="1:14" x14ac:dyDescent="0.3">
      <c r="A7298" s="20">
        <v>53026</v>
      </c>
      <c r="B7298" s="21">
        <f t="shared" si="482"/>
        <v>97</v>
      </c>
      <c r="C7298" s="21">
        <v>5</v>
      </c>
      <c r="D7298" s="21">
        <f>VLOOKUP(A7298,英雄数据表!A:D,4,0)</f>
        <v>5</v>
      </c>
      <c r="E7298" s="20" t="str">
        <f>VLOOKUP(A7298,英雄数据表!A:C,3,0)</f>
        <v>幽魂灯杖</v>
      </c>
      <c r="F7298" s="20">
        <f t="shared" si="483"/>
        <v>53026</v>
      </c>
      <c r="G7298" s="20">
        <f t="shared" si="484"/>
        <v>53026</v>
      </c>
      <c r="H7298" s="21" t="str">
        <f>VLOOKUP(B7298,属性中转表!A:F,6,FALSE)</f>
        <v>"hp":437400,"atk":12150</v>
      </c>
      <c r="I7298" s="20" t="str">
        <f>IF(VLOOKUP(B7298,属性中转表!A:G,7,FALSE)=0,"",VLOOKUP(VLOOKUP(B7298,属性中转表!A:G,7,FALSE),属性中转表!$K$2:$P$21,6,0))&amp;IF(VLOOKUP(B7298,属性中转表!A:G,7,FALSE)&gt;=50,VLOOKUP(A7298,英雄数据表!A:K,9,0),IF(VLOOKUP(B7298,属性中转表!A:G,7,FALSE)&gt;=25,VLOOKUP(A7298,英雄数据表!A:K,5,0),""))</f>
        <v>"atk":600,"hp":10000,"undpspro":200,"pvpdpspro":150,"pvpundpspro":150,"speed":10</v>
      </c>
      <c r="J7298" s="20" t="str">
        <f>IF(I7298="","",属性中转表!$I$1&amp;(IF(VLOOKUP(B7298,属性中转表!A:G,7,FALSE)=0,0,VLOOKUP(VLOOKUP(B7298,属性中转表!A:G,7,FALSE),属性中转表!$K$2:$P$21,4,0)))+IFERROR(VLOOKUP(A7298,英雄数据表!A:K,IF(武魂!B7298&gt;=50,10,IF(武魂!B7298&gt;=25,6)),0),0))</f>
        <v>,"dpspro":200</v>
      </c>
      <c r="K7298" s="32" t="str">
        <f t="shared" si="485"/>
        <v>"atk":600,"hp":10000,"undpspro":200,"pvpdpspro":150,"pvpundpspro":150,"speed":10,"dpspro":200</v>
      </c>
      <c r="L7298" s="20" t="str">
        <f>IF(B7298&gt;=50,VLOOKUP(A7298,英雄数据表!A:L,11,FALSE),IF(B7298&gt;=25,VLOOKUP(A7298,英雄数据表!A:L,7,0),""))</f>
        <v>"5302602004"</v>
      </c>
      <c r="M7298" s="20" t="str">
        <f>IFERROR(VLOOKUP(B7298,属性中转表!$K$2:$O$21,5,FALSE),"")</f>
        <v/>
      </c>
      <c r="N7298" s="20" t="str">
        <f>IF(B7298=25,VLOOKUP(A7298,英雄数据表!A:L,8,FALSE),IF(B7298=50,VLOOKUP(A7298,英雄数据表!A:L,12,0),""))</f>
        <v/>
      </c>
    </row>
    <row r="7299" spans="1:14" x14ac:dyDescent="0.3">
      <c r="A7299" s="20">
        <v>53026</v>
      </c>
      <c r="B7299" s="21">
        <f t="shared" si="482"/>
        <v>98</v>
      </c>
      <c r="C7299" s="21">
        <v>5</v>
      </c>
      <c r="D7299" s="21">
        <f>VLOOKUP(A7299,英雄数据表!A:D,4,0)</f>
        <v>5</v>
      </c>
      <c r="E7299" s="20" t="str">
        <f>VLOOKUP(A7299,英雄数据表!A:C,3,0)</f>
        <v>幽魂灯杖</v>
      </c>
      <c r="F7299" s="20">
        <f t="shared" si="483"/>
        <v>53026</v>
      </c>
      <c r="G7299" s="20">
        <f t="shared" si="484"/>
        <v>53026</v>
      </c>
      <c r="H7299" s="21" t="str">
        <f>VLOOKUP(B7299,属性中转表!A:F,6,FALSE)</f>
        <v>"hp":442800,"atk":12300</v>
      </c>
      <c r="I7299" s="20" t="str">
        <f>IF(VLOOKUP(B7299,属性中转表!A:G,7,FALSE)=0,"",VLOOKUP(VLOOKUP(B7299,属性中转表!A:G,7,FALSE),属性中转表!$K$2:$P$21,6,0))&amp;IF(VLOOKUP(B7299,属性中转表!A:G,7,FALSE)&gt;=50,VLOOKUP(A7299,英雄数据表!A:K,9,0),IF(VLOOKUP(B7299,属性中转表!A:G,7,FALSE)&gt;=25,VLOOKUP(A7299,英雄数据表!A:K,5,0),""))</f>
        <v>"atk":600,"hp":10000,"undpspro":200,"pvpdpspro":150,"pvpundpspro":150,"speed":10</v>
      </c>
      <c r="J7299" s="20" t="str">
        <f>IF(I7299="","",属性中转表!$I$1&amp;(IF(VLOOKUP(B7299,属性中转表!A:G,7,FALSE)=0,0,VLOOKUP(VLOOKUP(B7299,属性中转表!A:G,7,FALSE),属性中转表!$K$2:$P$21,4,0)))+IFERROR(VLOOKUP(A7299,英雄数据表!A:K,IF(武魂!B7299&gt;=50,10,IF(武魂!B7299&gt;=25,6)),0),0))</f>
        <v>,"dpspro":200</v>
      </c>
      <c r="K7299" s="32" t="str">
        <f t="shared" si="485"/>
        <v>"atk":600,"hp":10000,"undpspro":200,"pvpdpspro":150,"pvpundpspro":150,"speed":10,"dpspro":200</v>
      </c>
      <c r="L7299" s="20" t="str">
        <f>IF(B7299&gt;=50,VLOOKUP(A7299,英雄数据表!A:L,11,FALSE),IF(B7299&gt;=25,VLOOKUP(A7299,英雄数据表!A:L,7,0),""))</f>
        <v>"5302602004"</v>
      </c>
      <c r="M7299" s="20" t="str">
        <f>IFERROR(VLOOKUP(B7299,属性中转表!$K$2:$O$21,5,FALSE),"")</f>
        <v/>
      </c>
      <c r="N7299" s="20" t="str">
        <f>IF(B7299=25,VLOOKUP(A7299,英雄数据表!A:L,8,FALSE),IF(B7299=50,VLOOKUP(A7299,英雄数据表!A:L,12,0),""))</f>
        <v/>
      </c>
    </row>
    <row r="7300" spans="1:14" x14ac:dyDescent="0.3">
      <c r="A7300" s="20">
        <v>53026</v>
      </c>
      <c r="B7300" s="21">
        <f t="shared" si="482"/>
        <v>99</v>
      </c>
      <c r="C7300" s="21">
        <v>5</v>
      </c>
      <c r="D7300" s="21">
        <f>VLOOKUP(A7300,英雄数据表!A:D,4,0)</f>
        <v>5</v>
      </c>
      <c r="E7300" s="20" t="str">
        <f>VLOOKUP(A7300,英雄数据表!A:C,3,0)</f>
        <v>幽魂灯杖</v>
      </c>
      <c r="F7300" s="20">
        <f t="shared" si="483"/>
        <v>53026</v>
      </c>
      <c r="G7300" s="20">
        <f t="shared" si="484"/>
        <v>53026</v>
      </c>
      <c r="H7300" s="21" t="str">
        <f>VLOOKUP(B7300,属性中转表!A:F,6,FALSE)</f>
        <v>"hp":448200,"atk":12450</v>
      </c>
      <c r="I7300" s="20" t="str">
        <f>IF(VLOOKUP(B7300,属性中转表!A:G,7,FALSE)=0,"",VLOOKUP(VLOOKUP(B7300,属性中转表!A:G,7,FALSE),属性中转表!$K$2:$P$21,6,0))&amp;IF(VLOOKUP(B7300,属性中转表!A:G,7,FALSE)&gt;=50,VLOOKUP(A7300,英雄数据表!A:K,9,0),IF(VLOOKUP(B7300,属性中转表!A:G,7,FALSE)&gt;=25,VLOOKUP(A7300,英雄数据表!A:K,5,0),""))</f>
        <v>"atk":600,"hp":10000,"undpspro":200,"pvpdpspro":150,"pvpundpspro":150,"speed":10</v>
      </c>
      <c r="J7300" s="20" t="str">
        <f>IF(I7300="","",属性中转表!$I$1&amp;(IF(VLOOKUP(B7300,属性中转表!A:G,7,FALSE)=0,0,VLOOKUP(VLOOKUP(B7300,属性中转表!A:G,7,FALSE),属性中转表!$K$2:$P$21,4,0)))+IFERROR(VLOOKUP(A7300,英雄数据表!A:K,IF(武魂!B7300&gt;=50,10,IF(武魂!B7300&gt;=25,6)),0),0))</f>
        <v>,"dpspro":200</v>
      </c>
      <c r="K7300" s="32" t="str">
        <f t="shared" si="485"/>
        <v>"atk":600,"hp":10000,"undpspro":200,"pvpdpspro":150,"pvpundpspro":150,"speed":10,"dpspro":200</v>
      </c>
      <c r="L7300" s="20" t="str">
        <f>IF(B7300&gt;=50,VLOOKUP(A7300,英雄数据表!A:L,11,FALSE),IF(B7300&gt;=25,VLOOKUP(A7300,英雄数据表!A:L,7,0),""))</f>
        <v>"5302602004"</v>
      </c>
      <c r="M7300" s="20" t="str">
        <f>IFERROR(VLOOKUP(B7300,属性中转表!$K$2:$O$21,5,FALSE),"")</f>
        <v/>
      </c>
      <c r="N7300" s="20" t="str">
        <f>IF(B7300=25,VLOOKUP(A7300,英雄数据表!A:L,8,FALSE),IF(B7300=50,VLOOKUP(A7300,英雄数据表!A:L,12,0),""))</f>
        <v/>
      </c>
    </row>
    <row r="7301" spans="1:14" x14ac:dyDescent="0.3">
      <c r="A7301" s="20">
        <v>53026</v>
      </c>
      <c r="B7301" s="21">
        <f t="shared" si="482"/>
        <v>100</v>
      </c>
      <c r="C7301" s="21">
        <v>5</v>
      </c>
      <c r="D7301" s="21">
        <f>VLOOKUP(A7301,英雄数据表!A:D,4,0)</f>
        <v>5</v>
      </c>
      <c r="E7301" s="20" t="str">
        <f>VLOOKUP(A7301,英雄数据表!A:C,3,0)</f>
        <v>幽魂灯杖</v>
      </c>
      <c r="F7301" s="20">
        <f t="shared" si="483"/>
        <v>53026</v>
      </c>
      <c r="G7301" s="20">
        <f t="shared" si="484"/>
        <v>53026</v>
      </c>
      <c r="H7301" s="21" t="str">
        <f>VLOOKUP(B7301,属性中转表!A:F,6,FALSE)</f>
        <v>"hp":453600,"atk":12600</v>
      </c>
      <c r="I7301" s="20" t="str">
        <f>IF(VLOOKUP(B7301,属性中转表!A:G,7,FALSE)=0,"",VLOOKUP(VLOOKUP(B7301,属性中转表!A:G,7,FALSE),属性中转表!$K$2:$P$21,6,0))&amp;IF(VLOOKUP(B7301,属性中转表!A:G,7,FALSE)&gt;=50,VLOOKUP(A7301,英雄数据表!A:K,9,0),IF(VLOOKUP(B7301,属性中转表!A:G,7,FALSE)&gt;=25,VLOOKUP(A7301,英雄数据表!A:K,5,0),""))</f>
        <v>"atk":900,"hp":15000,"undpspro":200,"pvpdpspro":150,"pvpundpspro":150,"speed":20</v>
      </c>
      <c r="J7301" s="20" t="str">
        <f>IF(I7301="","",属性中转表!$I$1&amp;(IF(VLOOKUP(B7301,属性中转表!A:G,7,FALSE)=0,0,VLOOKUP(VLOOKUP(B7301,属性中转表!A:G,7,FALSE),属性中转表!$K$2:$P$21,4,0)))+IFERROR(VLOOKUP(A7301,英雄数据表!A:K,IF(武魂!B7301&gt;=50,10,IF(武魂!B7301&gt;=25,6)),0),0))</f>
        <v>,"dpspro":200</v>
      </c>
      <c r="K7301" s="32" t="str">
        <f t="shared" si="485"/>
        <v>"atk":900,"hp":15000,"undpspro":200,"pvpdpspro":150,"pvpundpspro":150,"speed":20,"dpspro":200</v>
      </c>
      <c r="L7301" s="20" t="str">
        <f>IF(B7301&gt;=50,VLOOKUP(A7301,英雄数据表!A:L,11,FALSE),IF(B7301&gt;=25,VLOOKUP(A7301,英雄数据表!A:L,7,0),""))</f>
        <v>"5302602004"</v>
      </c>
      <c r="M7301" s="20" t="str">
        <f>IFERROR(VLOOKUP(B7301,属性中转表!$K$2:$O$21,5,FALSE),"")</f>
        <v>"speed":10,"atk":300,"hp":5000</v>
      </c>
      <c r="N7301" s="20" t="str">
        <f>IF(B7301=25,VLOOKUP(A7301,英雄数据表!A:L,8,FALSE),IF(B7301=50,VLOOKUP(A7301,英雄数据表!A:L,12,0),""))</f>
        <v/>
      </c>
    </row>
    <row r="7302" spans="1:14" x14ac:dyDescent="0.3">
      <c r="A7302" s="20">
        <v>55016</v>
      </c>
      <c r="B7302" s="21">
        <f t="shared" si="482"/>
        <v>1</v>
      </c>
      <c r="C7302" s="21">
        <v>5</v>
      </c>
      <c r="D7302" s="21">
        <f>VLOOKUP(A7302,英雄数据表!A:D,4,0)</f>
        <v>5</v>
      </c>
      <c r="E7302" s="20" t="str">
        <f>VLOOKUP(A7302,英雄数据表!A:C,3,0)</f>
        <v>灵魂切断</v>
      </c>
      <c r="F7302" s="20">
        <f t="shared" si="483"/>
        <v>55016</v>
      </c>
      <c r="G7302" s="20">
        <f t="shared" si="484"/>
        <v>55016</v>
      </c>
      <c r="H7302" s="21" t="str">
        <f>VLOOKUP(B7302,属性中转表!A:F,6,FALSE)</f>
        <v>"hp":5400,"atk":150</v>
      </c>
      <c r="I7302" s="20" t="str">
        <f>IF(VLOOKUP(B7302,属性中转表!A:G,7,FALSE)=0,"",VLOOKUP(VLOOKUP(B7302,属性中转表!A:G,7,FALSE),属性中转表!$K$2:$P$21,6,0))&amp;IF(VLOOKUP(B7302,属性中转表!A:G,7,FALSE)&gt;=50,VLOOKUP(A7302,英雄数据表!A:K,9,0),IF(VLOOKUP(B7302,属性中转表!A:G,7,FALSE)&gt;=25,VLOOKUP(A7302,英雄数据表!A:K,5,0),""))</f>
        <v/>
      </c>
      <c r="J7302" s="20" t="str">
        <f>IF(I7302="","",属性中转表!$I$1&amp;(IF(VLOOKUP(B7302,属性中转表!A:G,7,FALSE)=0,0,VLOOKUP(VLOOKUP(B7302,属性中转表!A:G,7,FALSE),属性中转表!$K$2:$P$21,4,0)))+IFERROR(VLOOKUP(A7302,英雄数据表!A:K,IF(武魂!B7302&gt;=50,10,IF(武魂!B7302&gt;=25,6)),0),0))</f>
        <v/>
      </c>
      <c r="K7302" s="32" t="str">
        <f t="shared" si="485"/>
        <v/>
      </c>
      <c r="L7302" s="20" t="str">
        <f>IF(B7302&gt;=50,VLOOKUP(A7302,英雄数据表!A:L,11,FALSE),IF(B7302&gt;=25,VLOOKUP(A7302,英雄数据表!A:L,7,0),""))</f>
        <v/>
      </c>
      <c r="M7302" s="20" t="str">
        <f>IFERROR(VLOOKUP(B7302,属性中转表!$K$2:$O$21,5,FALSE),"")</f>
        <v/>
      </c>
      <c r="N7302" s="20" t="str">
        <f>IF(B7302=25,VLOOKUP(A7302,英雄数据表!A:L,8,FALSE),IF(B7302=50,VLOOKUP(A7302,英雄数据表!A:L,12,0),""))</f>
        <v/>
      </c>
    </row>
    <row r="7303" spans="1:14" x14ac:dyDescent="0.3">
      <c r="A7303" s="20">
        <v>55016</v>
      </c>
      <c r="B7303" s="21">
        <f t="shared" si="482"/>
        <v>2</v>
      </c>
      <c r="C7303" s="21">
        <v>5</v>
      </c>
      <c r="D7303" s="21">
        <f>VLOOKUP(A7303,英雄数据表!A:D,4,0)</f>
        <v>5</v>
      </c>
      <c r="E7303" s="20" t="str">
        <f>VLOOKUP(A7303,英雄数据表!A:C,3,0)</f>
        <v>灵魂切断</v>
      </c>
      <c r="F7303" s="20">
        <f t="shared" si="483"/>
        <v>55016</v>
      </c>
      <c r="G7303" s="20">
        <f t="shared" si="484"/>
        <v>55016</v>
      </c>
      <c r="H7303" s="21" t="str">
        <f>VLOOKUP(B7303,属性中转表!A:F,6,FALSE)</f>
        <v>"hp":7200,"atk":200</v>
      </c>
      <c r="I7303" s="20" t="str">
        <f>IF(VLOOKUP(B7303,属性中转表!A:G,7,FALSE)=0,"",VLOOKUP(VLOOKUP(B7303,属性中转表!A:G,7,FALSE),属性中转表!$K$2:$P$21,6,0))&amp;IF(VLOOKUP(B7303,属性中转表!A:G,7,FALSE)&gt;=50,VLOOKUP(A7303,英雄数据表!A:K,9,0),IF(VLOOKUP(B7303,属性中转表!A:G,7,FALSE)&gt;=25,VLOOKUP(A7303,英雄数据表!A:K,5,0),""))</f>
        <v/>
      </c>
      <c r="J7303" s="20" t="str">
        <f>IF(I7303="","",属性中转表!$I$1&amp;(IF(VLOOKUP(B7303,属性中转表!A:G,7,FALSE)=0,0,VLOOKUP(VLOOKUP(B7303,属性中转表!A:G,7,FALSE),属性中转表!$K$2:$P$21,4,0)))+IFERROR(VLOOKUP(A7303,英雄数据表!A:K,IF(武魂!B7303&gt;=50,10,IF(武魂!B7303&gt;=25,6)),0),0))</f>
        <v/>
      </c>
      <c r="K7303" s="32" t="str">
        <f t="shared" si="485"/>
        <v/>
      </c>
      <c r="L7303" s="20" t="str">
        <f>IF(B7303&gt;=50,VLOOKUP(A7303,英雄数据表!A:L,11,FALSE),IF(B7303&gt;=25,VLOOKUP(A7303,英雄数据表!A:L,7,0),""))</f>
        <v/>
      </c>
      <c r="M7303" s="20" t="str">
        <f>IFERROR(VLOOKUP(B7303,属性中转表!$K$2:$O$21,5,FALSE),"")</f>
        <v/>
      </c>
      <c r="N7303" s="20" t="str">
        <f>IF(B7303=25,VLOOKUP(A7303,英雄数据表!A:L,8,FALSE),IF(B7303=50,VLOOKUP(A7303,英雄数据表!A:L,12,0),""))</f>
        <v/>
      </c>
    </row>
    <row r="7304" spans="1:14" x14ac:dyDescent="0.3">
      <c r="A7304" s="20">
        <v>55016</v>
      </c>
      <c r="B7304" s="21">
        <f t="shared" si="482"/>
        <v>3</v>
      </c>
      <c r="C7304" s="21">
        <v>5</v>
      </c>
      <c r="D7304" s="21">
        <f>VLOOKUP(A7304,英雄数据表!A:D,4,0)</f>
        <v>5</v>
      </c>
      <c r="E7304" s="20" t="str">
        <f>VLOOKUP(A7304,英雄数据表!A:C,3,0)</f>
        <v>灵魂切断</v>
      </c>
      <c r="F7304" s="20">
        <f t="shared" si="483"/>
        <v>55016</v>
      </c>
      <c r="G7304" s="20">
        <f t="shared" si="484"/>
        <v>55016</v>
      </c>
      <c r="H7304" s="21" t="str">
        <f>VLOOKUP(B7304,属性中转表!A:F,6,FALSE)</f>
        <v>"hp":9000,"atk":250</v>
      </c>
      <c r="I7304" s="20" t="str">
        <f>IF(VLOOKUP(B7304,属性中转表!A:G,7,FALSE)=0,"",VLOOKUP(VLOOKUP(B7304,属性中转表!A:G,7,FALSE),属性中转表!$K$2:$P$21,6,0))&amp;IF(VLOOKUP(B7304,属性中转表!A:G,7,FALSE)&gt;=50,VLOOKUP(A7304,英雄数据表!A:K,9,0),IF(VLOOKUP(B7304,属性中转表!A:G,7,FALSE)&gt;=25,VLOOKUP(A7304,英雄数据表!A:K,5,0),""))</f>
        <v/>
      </c>
      <c r="J7304" s="20" t="str">
        <f>IF(I7304="","",属性中转表!$I$1&amp;(IF(VLOOKUP(B7304,属性中转表!A:G,7,FALSE)=0,0,VLOOKUP(VLOOKUP(B7304,属性中转表!A:G,7,FALSE),属性中转表!$K$2:$P$21,4,0)))+IFERROR(VLOOKUP(A7304,英雄数据表!A:K,IF(武魂!B7304&gt;=50,10,IF(武魂!B7304&gt;=25,6)),0),0))</f>
        <v/>
      </c>
      <c r="K7304" s="32" t="str">
        <f t="shared" si="485"/>
        <v/>
      </c>
      <c r="L7304" s="20" t="str">
        <f>IF(B7304&gt;=50,VLOOKUP(A7304,英雄数据表!A:L,11,FALSE),IF(B7304&gt;=25,VLOOKUP(A7304,英雄数据表!A:L,7,0),""))</f>
        <v/>
      </c>
      <c r="M7304" s="20" t="str">
        <f>IFERROR(VLOOKUP(B7304,属性中转表!$K$2:$O$21,5,FALSE),"")</f>
        <v/>
      </c>
      <c r="N7304" s="20" t="str">
        <f>IF(B7304=25,VLOOKUP(A7304,英雄数据表!A:L,8,FALSE),IF(B7304=50,VLOOKUP(A7304,英雄数据表!A:L,12,0),""))</f>
        <v/>
      </c>
    </row>
    <row r="7305" spans="1:14" x14ac:dyDescent="0.3">
      <c r="A7305" s="20">
        <v>55016</v>
      </c>
      <c r="B7305" s="21">
        <f t="shared" si="482"/>
        <v>4</v>
      </c>
      <c r="C7305" s="21">
        <v>5</v>
      </c>
      <c r="D7305" s="21">
        <f>VLOOKUP(A7305,英雄数据表!A:D,4,0)</f>
        <v>5</v>
      </c>
      <c r="E7305" s="20" t="str">
        <f>VLOOKUP(A7305,英雄数据表!A:C,3,0)</f>
        <v>灵魂切断</v>
      </c>
      <c r="F7305" s="20">
        <f t="shared" si="483"/>
        <v>55016</v>
      </c>
      <c r="G7305" s="20">
        <f t="shared" si="484"/>
        <v>55016</v>
      </c>
      <c r="H7305" s="21" t="str">
        <f>VLOOKUP(B7305,属性中转表!A:F,6,FALSE)</f>
        <v>"hp":10800,"atk":300</v>
      </c>
      <c r="I7305" s="20" t="str">
        <f>IF(VLOOKUP(B7305,属性中转表!A:G,7,FALSE)=0,"",VLOOKUP(VLOOKUP(B7305,属性中转表!A:G,7,FALSE),属性中转表!$K$2:$P$21,6,0))&amp;IF(VLOOKUP(B7305,属性中转表!A:G,7,FALSE)&gt;=50,VLOOKUP(A7305,英雄数据表!A:K,9,0),IF(VLOOKUP(B7305,属性中转表!A:G,7,FALSE)&gt;=25,VLOOKUP(A7305,英雄数据表!A:K,5,0),""))</f>
        <v/>
      </c>
      <c r="J7305" s="20" t="str">
        <f>IF(I7305="","",属性中转表!$I$1&amp;(IF(VLOOKUP(B7305,属性中转表!A:G,7,FALSE)=0,0,VLOOKUP(VLOOKUP(B7305,属性中转表!A:G,7,FALSE),属性中转表!$K$2:$P$21,4,0)))+IFERROR(VLOOKUP(A7305,英雄数据表!A:K,IF(武魂!B7305&gt;=50,10,IF(武魂!B7305&gt;=25,6)),0),0))</f>
        <v/>
      </c>
      <c r="K7305" s="32" t="str">
        <f t="shared" si="485"/>
        <v/>
      </c>
      <c r="L7305" s="20" t="str">
        <f>IF(B7305&gt;=50,VLOOKUP(A7305,英雄数据表!A:L,11,FALSE),IF(B7305&gt;=25,VLOOKUP(A7305,英雄数据表!A:L,7,0),""))</f>
        <v/>
      </c>
      <c r="M7305" s="20" t="str">
        <f>IFERROR(VLOOKUP(B7305,属性中转表!$K$2:$O$21,5,FALSE),"")</f>
        <v/>
      </c>
      <c r="N7305" s="20" t="str">
        <f>IF(B7305=25,VLOOKUP(A7305,英雄数据表!A:L,8,FALSE),IF(B7305=50,VLOOKUP(A7305,英雄数据表!A:L,12,0),""))</f>
        <v/>
      </c>
    </row>
    <row r="7306" spans="1:14" x14ac:dyDescent="0.3">
      <c r="A7306" s="20">
        <v>55016</v>
      </c>
      <c r="B7306" s="21">
        <f t="shared" si="482"/>
        <v>5</v>
      </c>
      <c r="C7306" s="21">
        <v>5</v>
      </c>
      <c r="D7306" s="21">
        <f>VLOOKUP(A7306,英雄数据表!A:D,4,0)</f>
        <v>5</v>
      </c>
      <c r="E7306" s="20" t="str">
        <f>VLOOKUP(A7306,英雄数据表!A:C,3,0)</f>
        <v>灵魂切断</v>
      </c>
      <c r="F7306" s="20">
        <f t="shared" si="483"/>
        <v>55016</v>
      </c>
      <c r="G7306" s="20">
        <f t="shared" si="484"/>
        <v>55016</v>
      </c>
      <c r="H7306" s="21" t="str">
        <f>VLOOKUP(B7306,属性中转表!A:F,6,FALSE)</f>
        <v>"hp":12600,"atk":350</v>
      </c>
      <c r="I7306" s="20" t="str">
        <f>IF(VLOOKUP(B7306,属性中转表!A:G,7,FALSE)=0,"",VLOOKUP(VLOOKUP(B7306,属性中转表!A:G,7,FALSE),属性中转表!$K$2:$P$21,6,0))&amp;IF(VLOOKUP(B7306,属性中转表!A:G,7,FALSE)&gt;=50,VLOOKUP(A7306,英雄数据表!A:K,9,0),IF(VLOOKUP(B7306,属性中转表!A:G,7,FALSE)&gt;=25,VLOOKUP(A7306,英雄数据表!A:K,5,0),""))</f>
        <v>"atk":300</v>
      </c>
      <c r="J7306" s="20" t="str">
        <f>IF(I7306="","",属性中转表!$I$1&amp;(IF(VLOOKUP(B7306,属性中转表!A:G,7,FALSE)=0,0,VLOOKUP(VLOOKUP(B7306,属性中转表!A:G,7,FALSE),属性中转表!$K$2:$P$21,4,0)))+IFERROR(VLOOKUP(A7306,英雄数据表!A:K,IF(武魂!B7306&gt;=50,10,IF(武魂!B7306&gt;=25,6)),0),0))</f>
        <v>,"dpspro":0</v>
      </c>
      <c r="K7306" s="32" t="str">
        <f t="shared" si="485"/>
        <v>"atk":300,"dpspro":0</v>
      </c>
      <c r="L7306" s="20" t="str">
        <f>IF(B7306&gt;=50,VLOOKUP(A7306,英雄数据表!A:L,11,FALSE),IF(B7306&gt;=25,VLOOKUP(A7306,英雄数据表!A:L,7,0),""))</f>
        <v/>
      </c>
      <c r="M7306" s="20" t="str">
        <f>IFERROR(VLOOKUP(B7306,属性中转表!$K$2:$O$21,5,FALSE),"")</f>
        <v>"atk":300</v>
      </c>
      <c r="N7306" s="20" t="str">
        <f>IF(B7306=25,VLOOKUP(A7306,英雄数据表!A:L,8,FALSE),IF(B7306=50,VLOOKUP(A7306,英雄数据表!A:L,12,0),""))</f>
        <v/>
      </c>
    </row>
    <row r="7307" spans="1:14" x14ac:dyDescent="0.3">
      <c r="A7307" s="20">
        <v>55016</v>
      </c>
      <c r="B7307" s="21">
        <f t="shared" si="482"/>
        <v>6</v>
      </c>
      <c r="C7307" s="21">
        <v>5</v>
      </c>
      <c r="D7307" s="21">
        <f>VLOOKUP(A7307,英雄数据表!A:D,4,0)</f>
        <v>5</v>
      </c>
      <c r="E7307" s="20" t="str">
        <f>VLOOKUP(A7307,英雄数据表!A:C,3,0)</f>
        <v>灵魂切断</v>
      </c>
      <c r="F7307" s="20">
        <f t="shared" si="483"/>
        <v>55016</v>
      </c>
      <c r="G7307" s="20">
        <f t="shared" si="484"/>
        <v>55016</v>
      </c>
      <c r="H7307" s="21" t="str">
        <f>VLOOKUP(B7307,属性中转表!A:F,6,FALSE)</f>
        <v>"hp":14400,"atk":400</v>
      </c>
      <c r="I7307" s="20" t="str">
        <f>IF(VLOOKUP(B7307,属性中转表!A:G,7,FALSE)=0,"",VLOOKUP(VLOOKUP(B7307,属性中转表!A:G,7,FALSE),属性中转表!$K$2:$P$21,6,0))&amp;IF(VLOOKUP(B7307,属性中转表!A:G,7,FALSE)&gt;=50,VLOOKUP(A7307,英雄数据表!A:K,9,0),IF(VLOOKUP(B7307,属性中转表!A:G,7,FALSE)&gt;=25,VLOOKUP(A7307,英雄数据表!A:K,5,0),""))</f>
        <v>"atk":300</v>
      </c>
      <c r="J7307" s="20" t="str">
        <f>IF(I7307="","",属性中转表!$I$1&amp;(IF(VLOOKUP(B7307,属性中转表!A:G,7,FALSE)=0,0,VLOOKUP(VLOOKUP(B7307,属性中转表!A:G,7,FALSE),属性中转表!$K$2:$P$21,4,0)))+IFERROR(VLOOKUP(A7307,英雄数据表!A:K,IF(武魂!B7307&gt;=50,10,IF(武魂!B7307&gt;=25,6)),0),0))</f>
        <v>,"dpspro":0</v>
      </c>
      <c r="K7307" s="32" t="str">
        <f t="shared" si="485"/>
        <v>"atk":300,"dpspro":0</v>
      </c>
      <c r="L7307" s="20" t="str">
        <f>IF(B7307&gt;=50,VLOOKUP(A7307,英雄数据表!A:L,11,FALSE),IF(B7307&gt;=25,VLOOKUP(A7307,英雄数据表!A:L,7,0),""))</f>
        <v/>
      </c>
      <c r="M7307" s="20" t="str">
        <f>IFERROR(VLOOKUP(B7307,属性中转表!$K$2:$O$21,5,FALSE),"")</f>
        <v/>
      </c>
      <c r="N7307" s="20" t="str">
        <f>IF(B7307=25,VLOOKUP(A7307,英雄数据表!A:L,8,FALSE),IF(B7307=50,VLOOKUP(A7307,英雄数据表!A:L,12,0),""))</f>
        <v/>
      </c>
    </row>
    <row r="7308" spans="1:14" x14ac:dyDescent="0.3">
      <c r="A7308" s="20">
        <v>55016</v>
      </c>
      <c r="B7308" s="21">
        <f t="shared" si="482"/>
        <v>7</v>
      </c>
      <c r="C7308" s="21">
        <v>5</v>
      </c>
      <c r="D7308" s="21">
        <f>VLOOKUP(A7308,英雄数据表!A:D,4,0)</f>
        <v>5</v>
      </c>
      <c r="E7308" s="20" t="str">
        <f>VLOOKUP(A7308,英雄数据表!A:C,3,0)</f>
        <v>灵魂切断</v>
      </c>
      <c r="F7308" s="20">
        <f t="shared" si="483"/>
        <v>55016</v>
      </c>
      <c r="G7308" s="20">
        <f t="shared" si="484"/>
        <v>55016</v>
      </c>
      <c r="H7308" s="21" t="str">
        <f>VLOOKUP(B7308,属性中转表!A:F,6,FALSE)</f>
        <v>"hp":16200,"atk":450</v>
      </c>
      <c r="I7308" s="20" t="str">
        <f>IF(VLOOKUP(B7308,属性中转表!A:G,7,FALSE)=0,"",VLOOKUP(VLOOKUP(B7308,属性中转表!A:G,7,FALSE),属性中转表!$K$2:$P$21,6,0))&amp;IF(VLOOKUP(B7308,属性中转表!A:G,7,FALSE)&gt;=50,VLOOKUP(A7308,英雄数据表!A:K,9,0),IF(VLOOKUP(B7308,属性中转表!A:G,7,FALSE)&gt;=25,VLOOKUP(A7308,英雄数据表!A:K,5,0),""))</f>
        <v>"atk":300</v>
      </c>
      <c r="J7308" s="20" t="str">
        <f>IF(I7308="","",属性中转表!$I$1&amp;(IF(VLOOKUP(B7308,属性中转表!A:G,7,FALSE)=0,0,VLOOKUP(VLOOKUP(B7308,属性中转表!A:G,7,FALSE),属性中转表!$K$2:$P$21,4,0)))+IFERROR(VLOOKUP(A7308,英雄数据表!A:K,IF(武魂!B7308&gt;=50,10,IF(武魂!B7308&gt;=25,6)),0),0))</f>
        <v>,"dpspro":0</v>
      </c>
      <c r="K7308" s="32" t="str">
        <f t="shared" si="485"/>
        <v>"atk":300,"dpspro":0</v>
      </c>
      <c r="L7308" s="20" t="str">
        <f>IF(B7308&gt;=50,VLOOKUP(A7308,英雄数据表!A:L,11,FALSE),IF(B7308&gt;=25,VLOOKUP(A7308,英雄数据表!A:L,7,0),""))</f>
        <v/>
      </c>
      <c r="M7308" s="20" t="str">
        <f>IFERROR(VLOOKUP(B7308,属性中转表!$K$2:$O$21,5,FALSE),"")</f>
        <v/>
      </c>
      <c r="N7308" s="20" t="str">
        <f>IF(B7308=25,VLOOKUP(A7308,英雄数据表!A:L,8,FALSE),IF(B7308=50,VLOOKUP(A7308,英雄数据表!A:L,12,0),""))</f>
        <v/>
      </c>
    </row>
    <row r="7309" spans="1:14" x14ac:dyDescent="0.3">
      <c r="A7309" s="20">
        <v>55016</v>
      </c>
      <c r="B7309" s="21">
        <f t="shared" si="482"/>
        <v>8</v>
      </c>
      <c r="C7309" s="21">
        <v>5</v>
      </c>
      <c r="D7309" s="21">
        <f>VLOOKUP(A7309,英雄数据表!A:D,4,0)</f>
        <v>5</v>
      </c>
      <c r="E7309" s="20" t="str">
        <f>VLOOKUP(A7309,英雄数据表!A:C,3,0)</f>
        <v>灵魂切断</v>
      </c>
      <c r="F7309" s="20">
        <f t="shared" si="483"/>
        <v>55016</v>
      </c>
      <c r="G7309" s="20">
        <f t="shared" si="484"/>
        <v>55016</v>
      </c>
      <c r="H7309" s="21" t="str">
        <f>VLOOKUP(B7309,属性中转表!A:F,6,FALSE)</f>
        <v>"hp":18000,"atk":500</v>
      </c>
      <c r="I7309" s="20" t="str">
        <f>IF(VLOOKUP(B7309,属性中转表!A:G,7,FALSE)=0,"",VLOOKUP(VLOOKUP(B7309,属性中转表!A:G,7,FALSE),属性中转表!$K$2:$P$21,6,0))&amp;IF(VLOOKUP(B7309,属性中转表!A:G,7,FALSE)&gt;=50,VLOOKUP(A7309,英雄数据表!A:K,9,0),IF(VLOOKUP(B7309,属性中转表!A:G,7,FALSE)&gt;=25,VLOOKUP(A7309,英雄数据表!A:K,5,0),""))</f>
        <v>"atk":300</v>
      </c>
      <c r="J7309" s="20" t="str">
        <f>IF(I7309="","",属性中转表!$I$1&amp;(IF(VLOOKUP(B7309,属性中转表!A:G,7,FALSE)=0,0,VLOOKUP(VLOOKUP(B7309,属性中转表!A:G,7,FALSE),属性中转表!$K$2:$P$21,4,0)))+IFERROR(VLOOKUP(A7309,英雄数据表!A:K,IF(武魂!B7309&gt;=50,10,IF(武魂!B7309&gt;=25,6)),0),0))</f>
        <v>,"dpspro":0</v>
      </c>
      <c r="K7309" s="32" t="str">
        <f t="shared" si="485"/>
        <v>"atk":300,"dpspro":0</v>
      </c>
      <c r="L7309" s="20" t="str">
        <f>IF(B7309&gt;=50,VLOOKUP(A7309,英雄数据表!A:L,11,FALSE),IF(B7309&gt;=25,VLOOKUP(A7309,英雄数据表!A:L,7,0),""))</f>
        <v/>
      </c>
      <c r="M7309" s="20" t="str">
        <f>IFERROR(VLOOKUP(B7309,属性中转表!$K$2:$O$21,5,FALSE),"")</f>
        <v/>
      </c>
      <c r="N7309" s="20" t="str">
        <f>IF(B7309=25,VLOOKUP(A7309,英雄数据表!A:L,8,FALSE),IF(B7309=50,VLOOKUP(A7309,英雄数据表!A:L,12,0),""))</f>
        <v/>
      </c>
    </row>
    <row r="7310" spans="1:14" x14ac:dyDescent="0.3">
      <c r="A7310" s="20">
        <v>55016</v>
      </c>
      <c r="B7310" s="21">
        <f t="shared" si="482"/>
        <v>9</v>
      </c>
      <c r="C7310" s="21">
        <v>5</v>
      </c>
      <c r="D7310" s="21">
        <f>VLOOKUP(A7310,英雄数据表!A:D,4,0)</f>
        <v>5</v>
      </c>
      <c r="E7310" s="20" t="str">
        <f>VLOOKUP(A7310,英雄数据表!A:C,3,0)</f>
        <v>灵魂切断</v>
      </c>
      <c r="F7310" s="20">
        <f t="shared" si="483"/>
        <v>55016</v>
      </c>
      <c r="G7310" s="20">
        <f t="shared" si="484"/>
        <v>55016</v>
      </c>
      <c r="H7310" s="21" t="str">
        <f>VLOOKUP(B7310,属性中转表!A:F,6,FALSE)</f>
        <v>"hp":19800,"atk":550</v>
      </c>
      <c r="I7310" s="20" t="str">
        <f>IF(VLOOKUP(B7310,属性中转表!A:G,7,FALSE)=0,"",VLOOKUP(VLOOKUP(B7310,属性中转表!A:G,7,FALSE),属性中转表!$K$2:$P$21,6,0))&amp;IF(VLOOKUP(B7310,属性中转表!A:G,7,FALSE)&gt;=50,VLOOKUP(A7310,英雄数据表!A:K,9,0),IF(VLOOKUP(B7310,属性中转表!A:G,7,FALSE)&gt;=25,VLOOKUP(A7310,英雄数据表!A:K,5,0),""))</f>
        <v>"atk":300</v>
      </c>
      <c r="J7310" s="20" t="str">
        <f>IF(I7310="","",属性中转表!$I$1&amp;(IF(VLOOKUP(B7310,属性中转表!A:G,7,FALSE)=0,0,VLOOKUP(VLOOKUP(B7310,属性中转表!A:G,7,FALSE),属性中转表!$K$2:$P$21,4,0)))+IFERROR(VLOOKUP(A7310,英雄数据表!A:K,IF(武魂!B7310&gt;=50,10,IF(武魂!B7310&gt;=25,6)),0),0))</f>
        <v>,"dpspro":0</v>
      </c>
      <c r="K7310" s="32" t="str">
        <f t="shared" si="485"/>
        <v>"atk":300,"dpspro":0</v>
      </c>
      <c r="L7310" s="20" t="str">
        <f>IF(B7310&gt;=50,VLOOKUP(A7310,英雄数据表!A:L,11,FALSE),IF(B7310&gt;=25,VLOOKUP(A7310,英雄数据表!A:L,7,0),""))</f>
        <v/>
      </c>
      <c r="M7310" s="20" t="str">
        <f>IFERROR(VLOOKUP(B7310,属性中转表!$K$2:$O$21,5,FALSE),"")</f>
        <v/>
      </c>
      <c r="N7310" s="20" t="str">
        <f>IF(B7310=25,VLOOKUP(A7310,英雄数据表!A:L,8,FALSE),IF(B7310=50,VLOOKUP(A7310,英雄数据表!A:L,12,0),""))</f>
        <v/>
      </c>
    </row>
    <row r="7311" spans="1:14" x14ac:dyDescent="0.3">
      <c r="A7311" s="20">
        <v>55016</v>
      </c>
      <c r="B7311" s="21">
        <f t="shared" si="482"/>
        <v>10</v>
      </c>
      <c r="C7311" s="21">
        <v>5</v>
      </c>
      <c r="D7311" s="21">
        <f>VLOOKUP(A7311,英雄数据表!A:D,4,0)</f>
        <v>5</v>
      </c>
      <c r="E7311" s="20" t="str">
        <f>VLOOKUP(A7311,英雄数据表!A:C,3,0)</f>
        <v>灵魂切断</v>
      </c>
      <c r="F7311" s="20">
        <f t="shared" si="483"/>
        <v>55016</v>
      </c>
      <c r="G7311" s="20">
        <f t="shared" si="484"/>
        <v>55016</v>
      </c>
      <c r="H7311" s="21" t="str">
        <f>VLOOKUP(B7311,属性中转表!A:F,6,FALSE)</f>
        <v>"hp":21600,"atk":600</v>
      </c>
      <c r="I7311" s="20" t="str">
        <f>IF(VLOOKUP(B7311,属性中转表!A:G,7,FALSE)=0,"",VLOOKUP(VLOOKUP(B7311,属性中转表!A:G,7,FALSE),属性中转表!$K$2:$P$21,6,0))&amp;IF(VLOOKUP(B7311,属性中转表!A:G,7,FALSE)&gt;=50,VLOOKUP(A7311,英雄数据表!A:K,9,0),IF(VLOOKUP(B7311,属性中转表!A:G,7,FALSE)&gt;=25,VLOOKUP(A7311,英雄数据表!A:K,5,0),""))</f>
        <v>"atk":300,"hp":5000</v>
      </c>
      <c r="J7311" s="20" t="str">
        <f>IF(I7311="","",属性中转表!$I$1&amp;(IF(VLOOKUP(B7311,属性中转表!A:G,7,FALSE)=0,0,VLOOKUP(VLOOKUP(B7311,属性中转表!A:G,7,FALSE),属性中转表!$K$2:$P$21,4,0)))+IFERROR(VLOOKUP(A7311,英雄数据表!A:K,IF(武魂!B7311&gt;=50,10,IF(武魂!B7311&gt;=25,6)),0),0))</f>
        <v>,"dpspro":0</v>
      </c>
      <c r="K7311" s="32" t="str">
        <f t="shared" si="485"/>
        <v>"atk":300,"hp":5000,"dpspro":0</v>
      </c>
      <c r="L7311" s="20" t="str">
        <f>IF(B7311&gt;=50,VLOOKUP(A7311,英雄数据表!A:L,11,FALSE),IF(B7311&gt;=25,VLOOKUP(A7311,英雄数据表!A:L,7,0),""))</f>
        <v/>
      </c>
      <c r="M7311" s="20" t="str">
        <f>IFERROR(VLOOKUP(B7311,属性中转表!$K$2:$O$21,5,FALSE),"")</f>
        <v>"hp":5000</v>
      </c>
      <c r="N7311" s="20" t="str">
        <f>IF(B7311=25,VLOOKUP(A7311,英雄数据表!A:L,8,FALSE),IF(B7311=50,VLOOKUP(A7311,英雄数据表!A:L,12,0),""))</f>
        <v/>
      </c>
    </row>
    <row r="7312" spans="1:14" x14ac:dyDescent="0.3">
      <c r="A7312" s="20">
        <v>55016</v>
      </c>
      <c r="B7312" s="21">
        <f t="shared" si="482"/>
        <v>11</v>
      </c>
      <c r="C7312" s="21">
        <v>5</v>
      </c>
      <c r="D7312" s="21">
        <f>VLOOKUP(A7312,英雄数据表!A:D,4,0)</f>
        <v>5</v>
      </c>
      <c r="E7312" s="20" t="str">
        <f>VLOOKUP(A7312,英雄数据表!A:C,3,0)</f>
        <v>灵魂切断</v>
      </c>
      <c r="F7312" s="20">
        <f t="shared" si="483"/>
        <v>55016</v>
      </c>
      <c r="G7312" s="20">
        <f t="shared" si="484"/>
        <v>55016</v>
      </c>
      <c r="H7312" s="21" t="str">
        <f>VLOOKUP(B7312,属性中转表!A:F,6,FALSE)</f>
        <v>"hp":24300,"atk":675</v>
      </c>
      <c r="I7312" s="20" t="str">
        <f>IF(VLOOKUP(B7312,属性中转表!A:G,7,FALSE)=0,"",VLOOKUP(VLOOKUP(B7312,属性中转表!A:G,7,FALSE),属性中转表!$K$2:$P$21,6,0))&amp;IF(VLOOKUP(B7312,属性中转表!A:G,7,FALSE)&gt;=50,VLOOKUP(A7312,英雄数据表!A:K,9,0),IF(VLOOKUP(B7312,属性中转表!A:G,7,FALSE)&gt;=25,VLOOKUP(A7312,英雄数据表!A:K,5,0),""))</f>
        <v>"atk":300,"hp":5000</v>
      </c>
      <c r="J7312" s="20" t="str">
        <f>IF(I7312="","",属性中转表!$I$1&amp;(IF(VLOOKUP(B7312,属性中转表!A:G,7,FALSE)=0,0,VLOOKUP(VLOOKUP(B7312,属性中转表!A:G,7,FALSE),属性中转表!$K$2:$P$21,4,0)))+IFERROR(VLOOKUP(A7312,英雄数据表!A:K,IF(武魂!B7312&gt;=50,10,IF(武魂!B7312&gt;=25,6)),0),0))</f>
        <v>,"dpspro":0</v>
      </c>
      <c r="K7312" s="32" t="str">
        <f t="shared" si="485"/>
        <v>"atk":300,"hp":5000,"dpspro":0</v>
      </c>
      <c r="L7312" s="20" t="str">
        <f>IF(B7312&gt;=50,VLOOKUP(A7312,英雄数据表!A:L,11,FALSE),IF(B7312&gt;=25,VLOOKUP(A7312,英雄数据表!A:L,7,0),""))</f>
        <v/>
      </c>
      <c r="M7312" s="20" t="str">
        <f>IFERROR(VLOOKUP(B7312,属性中转表!$K$2:$O$21,5,FALSE),"")</f>
        <v/>
      </c>
      <c r="N7312" s="20" t="str">
        <f>IF(B7312=25,VLOOKUP(A7312,英雄数据表!A:L,8,FALSE),IF(B7312=50,VLOOKUP(A7312,英雄数据表!A:L,12,0),""))</f>
        <v/>
      </c>
    </row>
    <row r="7313" spans="1:14" x14ac:dyDescent="0.3">
      <c r="A7313" s="20">
        <v>55016</v>
      </c>
      <c r="B7313" s="21">
        <f t="shared" si="482"/>
        <v>12</v>
      </c>
      <c r="C7313" s="21">
        <v>5</v>
      </c>
      <c r="D7313" s="21">
        <f>VLOOKUP(A7313,英雄数据表!A:D,4,0)</f>
        <v>5</v>
      </c>
      <c r="E7313" s="20" t="str">
        <f>VLOOKUP(A7313,英雄数据表!A:C,3,0)</f>
        <v>灵魂切断</v>
      </c>
      <c r="F7313" s="20">
        <f t="shared" si="483"/>
        <v>55016</v>
      </c>
      <c r="G7313" s="20">
        <f t="shared" si="484"/>
        <v>55016</v>
      </c>
      <c r="H7313" s="21" t="str">
        <f>VLOOKUP(B7313,属性中转表!A:F,6,FALSE)</f>
        <v>"hp":27000,"atk":750</v>
      </c>
      <c r="I7313" s="20" t="str">
        <f>IF(VLOOKUP(B7313,属性中转表!A:G,7,FALSE)=0,"",VLOOKUP(VLOOKUP(B7313,属性中转表!A:G,7,FALSE),属性中转表!$K$2:$P$21,6,0))&amp;IF(VLOOKUP(B7313,属性中转表!A:G,7,FALSE)&gt;=50,VLOOKUP(A7313,英雄数据表!A:K,9,0),IF(VLOOKUP(B7313,属性中转表!A:G,7,FALSE)&gt;=25,VLOOKUP(A7313,英雄数据表!A:K,5,0),""))</f>
        <v>"atk":300,"hp":5000</v>
      </c>
      <c r="J7313" s="20" t="str">
        <f>IF(I7313="","",属性中转表!$I$1&amp;(IF(VLOOKUP(B7313,属性中转表!A:G,7,FALSE)=0,0,VLOOKUP(VLOOKUP(B7313,属性中转表!A:G,7,FALSE),属性中转表!$K$2:$P$21,4,0)))+IFERROR(VLOOKUP(A7313,英雄数据表!A:K,IF(武魂!B7313&gt;=50,10,IF(武魂!B7313&gt;=25,6)),0),0))</f>
        <v>,"dpspro":0</v>
      </c>
      <c r="K7313" s="32" t="str">
        <f t="shared" si="485"/>
        <v>"atk":300,"hp":5000,"dpspro":0</v>
      </c>
      <c r="L7313" s="20" t="str">
        <f>IF(B7313&gt;=50,VLOOKUP(A7313,英雄数据表!A:L,11,FALSE),IF(B7313&gt;=25,VLOOKUP(A7313,英雄数据表!A:L,7,0),""))</f>
        <v/>
      </c>
      <c r="M7313" s="20" t="str">
        <f>IFERROR(VLOOKUP(B7313,属性中转表!$K$2:$O$21,5,FALSE),"")</f>
        <v/>
      </c>
      <c r="N7313" s="20" t="str">
        <f>IF(B7313=25,VLOOKUP(A7313,英雄数据表!A:L,8,FALSE),IF(B7313=50,VLOOKUP(A7313,英雄数据表!A:L,12,0),""))</f>
        <v/>
      </c>
    </row>
    <row r="7314" spans="1:14" x14ac:dyDescent="0.3">
      <c r="A7314" s="20">
        <v>55016</v>
      </c>
      <c r="B7314" s="21">
        <f t="shared" si="482"/>
        <v>13</v>
      </c>
      <c r="C7314" s="21">
        <v>5</v>
      </c>
      <c r="D7314" s="21">
        <f>VLOOKUP(A7314,英雄数据表!A:D,4,0)</f>
        <v>5</v>
      </c>
      <c r="E7314" s="20" t="str">
        <f>VLOOKUP(A7314,英雄数据表!A:C,3,0)</f>
        <v>灵魂切断</v>
      </c>
      <c r="F7314" s="20">
        <f t="shared" si="483"/>
        <v>55016</v>
      </c>
      <c r="G7314" s="20">
        <f t="shared" si="484"/>
        <v>55016</v>
      </c>
      <c r="H7314" s="21" t="str">
        <f>VLOOKUP(B7314,属性中转表!A:F,6,FALSE)</f>
        <v>"hp":29700,"atk":825</v>
      </c>
      <c r="I7314" s="20" t="str">
        <f>IF(VLOOKUP(B7314,属性中转表!A:G,7,FALSE)=0,"",VLOOKUP(VLOOKUP(B7314,属性中转表!A:G,7,FALSE),属性中转表!$K$2:$P$21,6,0))&amp;IF(VLOOKUP(B7314,属性中转表!A:G,7,FALSE)&gt;=50,VLOOKUP(A7314,英雄数据表!A:K,9,0),IF(VLOOKUP(B7314,属性中转表!A:G,7,FALSE)&gt;=25,VLOOKUP(A7314,英雄数据表!A:K,5,0),""))</f>
        <v>"atk":300,"hp":5000</v>
      </c>
      <c r="J7314" s="20" t="str">
        <f>IF(I7314="","",属性中转表!$I$1&amp;(IF(VLOOKUP(B7314,属性中转表!A:G,7,FALSE)=0,0,VLOOKUP(VLOOKUP(B7314,属性中转表!A:G,7,FALSE),属性中转表!$K$2:$P$21,4,0)))+IFERROR(VLOOKUP(A7314,英雄数据表!A:K,IF(武魂!B7314&gt;=50,10,IF(武魂!B7314&gt;=25,6)),0),0))</f>
        <v>,"dpspro":0</v>
      </c>
      <c r="K7314" s="32" t="str">
        <f t="shared" si="485"/>
        <v>"atk":300,"hp":5000,"dpspro":0</v>
      </c>
      <c r="L7314" s="20" t="str">
        <f>IF(B7314&gt;=50,VLOOKUP(A7314,英雄数据表!A:L,11,FALSE),IF(B7314&gt;=25,VLOOKUP(A7314,英雄数据表!A:L,7,0),""))</f>
        <v/>
      </c>
      <c r="M7314" s="20" t="str">
        <f>IFERROR(VLOOKUP(B7314,属性中转表!$K$2:$O$21,5,FALSE),"")</f>
        <v/>
      </c>
      <c r="N7314" s="20" t="str">
        <f>IF(B7314=25,VLOOKUP(A7314,英雄数据表!A:L,8,FALSE),IF(B7314=50,VLOOKUP(A7314,英雄数据表!A:L,12,0),""))</f>
        <v/>
      </c>
    </row>
    <row r="7315" spans="1:14" x14ac:dyDescent="0.3">
      <c r="A7315" s="20">
        <v>55016</v>
      </c>
      <c r="B7315" s="21">
        <f t="shared" si="482"/>
        <v>14</v>
      </c>
      <c r="C7315" s="21">
        <v>5</v>
      </c>
      <c r="D7315" s="21">
        <f>VLOOKUP(A7315,英雄数据表!A:D,4,0)</f>
        <v>5</v>
      </c>
      <c r="E7315" s="20" t="str">
        <f>VLOOKUP(A7315,英雄数据表!A:C,3,0)</f>
        <v>灵魂切断</v>
      </c>
      <c r="F7315" s="20">
        <f t="shared" si="483"/>
        <v>55016</v>
      </c>
      <c r="G7315" s="20">
        <f t="shared" si="484"/>
        <v>55016</v>
      </c>
      <c r="H7315" s="21" t="str">
        <f>VLOOKUP(B7315,属性中转表!A:F,6,FALSE)</f>
        <v>"hp":32400,"atk":900</v>
      </c>
      <c r="I7315" s="20" t="str">
        <f>IF(VLOOKUP(B7315,属性中转表!A:G,7,FALSE)=0,"",VLOOKUP(VLOOKUP(B7315,属性中转表!A:G,7,FALSE),属性中转表!$K$2:$P$21,6,0))&amp;IF(VLOOKUP(B7315,属性中转表!A:G,7,FALSE)&gt;=50,VLOOKUP(A7315,英雄数据表!A:K,9,0),IF(VLOOKUP(B7315,属性中转表!A:G,7,FALSE)&gt;=25,VLOOKUP(A7315,英雄数据表!A:K,5,0),""))</f>
        <v>"atk":300,"hp":5000</v>
      </c>
      <c r="J7315" s="20" t="str">
        <f>IF(I7315="","",属性中转表!$I$1&amp;(IF(VLOOKUP(B7315,属性中转表!A:G,7,FALSE)=0,0,VLOOKUP(VLOOKUP(B7315,属性中转表!A:G,7,FALSE),属性中转表!$K$2:$P$21,4,0)))+IFERROR(VLOOKUP(A7315,英雄数据表!A:K,IF(武魂!B7315&gt;=50,10,IF(武魂!B7315&gt;=25,6)),0),0))</f>
        <v>,"dpspro":0</v>
      </c>
      <c r="K7315" s="32" t="str">
        <f t="shared" si="485"/>
        <v>"atk":300,"hp":5000,"dpspro":0</v>
      </c>
      <c r="L7315" s="20" t="str">
        <f>IF(B7315&gt;=50,VLOOKUP(A7315,英雄数据表!A:L,11,FALSE),IF(B7315&gt;=25,VLOOKUP(A7315,英雄数据表!A:L,7,0),""))</f>
        <v/>
      </c>
      <c r="M7315" s="20" t="str">
        <f>IFERROR(VLOOKUP(B7315,属性中转表!$K$2:$O$21,5,FALSE),"")</f>
        <v/>
      </c>
      <c r="N7315" s="20" t="str">
        <f>IF(B7315=25,VLOOKUP(A7315,英雄数据表!A:L,8,FALSE),IF(B7315=50,VLOOKUP(A7315,英雄数据表!A:L,12,0),""))</f>
        <v/>
      </c>
    </row>
    <row r="7316" spans="1:14" x14ac:dyDescent="0.3">
      <c r="A7316" s="20">
        <v>55016</v>
      </c>
      <c r="B7316" s="21">
        <f t="shared" si="482"/>
        <v>15</v>
      </c>
      <c r="C7316" s="21">
        <v>5</v>
      </c>
      <c r="D7316" s="21">
        <f>VLOOKUP(A7316,英雄数据表!A:D,4,0)</f>
        <v>5</v>
      </c>
      <c r="E7316" s="20" t="str">
        <f>VLOOKUP(A7316,英雄数据表!A:C,3,0)</f>
        <v>灵魂切断</v>
      </c>
      <c r="F7316" s="20">
        <f t="shared" si="483"/>
        <v>55016</v>
      </c>
      <c r="G7316" s="20">
        <f t="shared" si="484"/>
        <v>55016</v>
      </c>
      <c r="H7316" s="21" t="str">
        <f>VLOOKUP(B7316,属性中转表!A:F,6,FALSE)</f>
        <v>"hp":35100,"atk":975</v>
      </c>
      <c r="I7316" s="20" t="str">
        <f>IF(VLOOKUP(B7316,属性中转表!A:G,7,FALSE)=0,"",VLOOKUP(VLOOKUP(B7316,属性中转表!A:G,7,FALSE),属性中转表!$K$2:$P$21,6,0))&amp;IF(VLOOKUP(B7316,属性中转表!A:G,7,FALSE)&gt;=50,VLOOKUP(A7316,英雄数据表!A:K,9,0),IF(VLOOKUP(B7316,属性中转表!A:G,7,FALSE)&gt;=25,VLOOKUP(A7316,英雄数据表!A:K,5,0),""))</f>
        <v>"atk":300,"hp":5000,"undpspro":50</v>
      </c>
      <c r="J7316" s="20" t="str">
        <f>IF(I7316="","",属性中转表!$I$1&amp;(IF(VLOOKUP(B7316,属性中转表!A:G,7,FALSE)=0,0,VLOOKUP(VLOOKUP(B7316,属性中转表!A:G,7,FALSE),属性中转表!$K$2:$P$21,4,0)))+IFERROR(VLOOKUP(A7316,英雄数据表!A:K,IF(武魂!B7316&gt;=50,10,IF(武魂!B7316&gt;=25,6)),0),0))</f>
        <v>,"dpspro":0</v>
      </c>
      <c r="K7316" s="32" t="str">
        <f t="shared" si="485"/>
        <v>"atk":300,"hp":5000,"undpspro":50,"dpspro":0</v>
      </c>
      <c r="L7316" s="20" t="str">
        <f>IF(B7316&gt;=50,VLOOKUP(A7316,英雄数据表!A:L,11,FALSE),IF(B7316&gt;=25,VLOOKUP(A7316,英雄数据表!A:L,7,0),""))</f>
        <v/>
      </c>
      <c r="M7316" s="20" t="str">
        <f>IFERROR(VLOOKUP(B7316,属性中转表!$K$2:$O$21,5,FALSE),"")</f>
        <v>"undpspro":50</v>
      </c>
      <c r="N7316" s="20" t="str">
        <f>IF(B7316=25,VLOOKUP(A7316,英雄数据表!A:L,8,FALSE),IF(B7316=50,VLOOKUP(A7316,英雄数据表!A:L,12,0),""))</f>
        <v/>
      </c>
    </row>
    <row r="7317" spans="1:14" x14ac:dyDescent="0.3">
      <c r="A7317" s="20">
        <v>55016</v>
      </c>
      <c r="B7317" s="21">
        <f t="shared" si="482"/>
        <v>16</v>
      </c>
      <c r="C7317" s="21">
        <v>5</v>
      </c>
      <c r="D7317" s="21">
        <f>VLOOKUP(A7317,英雄数据表!A:D,4,0)</f>
        <v>5</v>
      </c>
      <c r="E7317" s="20" t="str">
        <f>VLOOKUP(A7317,英雄数据表!A:C,3,0)</f>
        <v>灵魂切断</v>
      </c>
      <c r="F7317" s="20">
        <f t="shared" si="483"/>
        <v>55016</v>
      </c>
      <c r="G7317" s="20">
        <f t="shared" si="484"/>
        <v>55016</v>
      </c>
      <c r="H7317" s="21" t="str">
        <f>VLOOKUP(B7317,属性中转表!A:F,6,FALSE)</f>
        <v>"hp":37800,"atk":1050</v>
      </c>
      <c r="I7317" s="20" t="str">
        <f>IF(VLOOKUP(B7317,属性中转表!A:G,7,FALSE)=0,"",VLOOKUP(VLOOKUP(B7317,属性中转表!A:G,7,FALSE),属性中转表!$K$2:$P$21,6,0))&amp;IF(VLOOKUP(B7317,属性中转表!A:G,7,FALSE)&gt;=50,VLOOKUP(A7317,英雄数据表!A:K,9,0),IF(VLOOKUP(B7317,属性中转表!A:G,7,FALSE)&gt;=25,VLOOKUP(A7317,英雄数据表!A:K,5,0),""))</f>
        <v>"atk":300,"hp":5000,"undpspro":50</v>
      </c>
      <c r="J7317" s="20" t="str">
        <f>IF(I7317="","",属性中转表!$I$1&amp;(IF(VLOOKUP(B7317,属性中转表!A:G,7,FALSE)=0,0,VLOOKUP(VLOOKUP(B7317,属性中转表!A:G,7,FALSE),属性中转表!$K$2:$P$21,4,0)))+IFERROR(VLOOKUP(A7317,英雄数据表!A:K,IF(武魂!B7317&gt;=50,10,IF(武魂!B7317&gt;=25,6)),0),0))</f>
        <v>,"dpspro":0</v>
      </c>
      <c r="K7317" s="32" t="str">
        <f t="shared" si="485"/>
        <v>"atk":300,"hp":5000,"undpspro":50,"dpspro":0</v>
      </c>
      <c r="L7317" s="20" t="str">
        <f>IF(B7317&gt;=50,VLOOKUP(A7317,英雄数据表!A:L,11,FALSE),IF(B7317&gt;=25,VLOOKUP(A7317,英雄数据表!A:L,7,0),""))</f>
        <v/>
      </c>
      <c r="M7317" s="20" t="str">
        <f>IFERROR(VLOOKUP(B7317,属性中转表!$K$2:$O$21,5,FALSE),"")</f>
        <v/>
      </c>
      <c r="N7317" s="20" t="str">
        <f>IF(B7317=25,VLOOKUP(A7317,英雄数据表!A:L,8,FALSE),IF(B7317=50,VLOOKUP(A7317,英雄数据表!A:L,12,0),""))</f>
        <v/>
      </c>
    </row>
    <row r="7318" spans="1:14" x14ac:dyDescent="0.3">
      <c r="A7318" s="20">
        <v>55016</v>
      </c>
      <c r="B7318" s="21">
        <f t="shared" si="482"/>
        <v>17</v>
      </c>
      <c r="C7318" s="21">
        <v>5</v>
      </c>
      <c r="D7318" s="21">
        <f>VLOOKUP(A7318,英雄数据表!A:D,4,0)</f>
        <v>5</v>
      </c>
      <c r="E7318" s="20" t="str">
        <f>VLOOKUP(A7318,英雄数据表!A:C,3,0)</f>
        <v>灵魂切断</v>
      </c>
      <c r="F7318" s="20">
        <f t="shared" si="483"/>
        <v>55016</v>
      </c>
      <c r="G7318" s="20">
        <f t="shared" si="484"/>
        <v>55016</v>
      </c>
      <c r="H7318" s="21" t="str">
        <f>VLOOKUP(B7318,属性中转表!A:F,6,FALSE)</f>
        <v>"hp":40500,"atk":1125</v>
      </c>
      <c r="I7318" s="20" t="str">
        <f>IF(VLOOKUP(B7318,属性中转表!A:G,7,FALSE)=0,"",VLOOKUP(VLOOKUP(B7318,属性中转表!A:G,7,FALSE),属性中转表!$K$2:$P$21,6,0))&amp;IF(VLOOKUP(B7318,属性中转表!A:G,7,FALSE)&gt;=50,VLOOKUP(A7318,英雄数据表!A:K,9,0),IF(VLOOKUP(B7318,属性中转表!A:G,7,FALSE)&gt;=25,VLOOKUP(A7318,英雄数据表!A:K,5,0),""))</f>
        <v>"atk":300,"hp":5000,"undpspro":50</v>
      </c>
      <c r="J7318" s="20" t="str">
        <f>IF(I7318="","",属性中转表!$I$1&amp;(IF(VLOOKUP(B7318,属性中转表!A:G,7,FALSE)=0,0,VLOOKUP(VLOOKUP(B7318,属性中转表!A:G,7,FALSE),属性中转表!$K$2:$P$21,4,0)))+IFERROR(VLOOKUP(A7318,英雄数据表!A:K,IF(武魂!B7318&gt;=50,10,IF(武魂!B7318&gt;=25,6)),0),0))</f>
        <v>,"dpspro":0</v>
      </c>
      <c r="K7318" s="32" t="str">
        <f t="shared" si="485"/>
        <v>"atk":300,"hp":5000,"undpspro":50,"dpspro":0</v>
      </c>
      <c r="L7318" s="20" t="str">
        <f>IF(B7318&gt;=50,VLOOKUP(A7318,英雄数据表!A:L,11,FALSE),IF(B7318&gt;=25,VLOOKUP(A7318,英雄数据表!A:L,7,0),""))</f>
        <v/>
      </c>
      <c r="M7318" s="20" t="str">
        <f>IFERROR(VLOOKUP(B7318,属性中转表!$K$2:$O$21,5,FALSE),"")</f>
        <v/>
      </c>
      <c r="N7318" s="20" t="str">
        <f>IF(B7318=25,VLOOKUP(A7318,英雄数据表!A:L,8,FALSE),IF(B7318=50,VLOOKUP(A7318,英雄数据表!A:L,12,0),""))</f>
        <v/>
      </c>
    </row>
    <row r="7319" spans="1:14" x14ac:dyDescent="0.3">
      <c r="A7319" s="20">
        <v>55016</v>
      </c>
      <c r="B7319" s="21">
        <f t="shared" si="482"/>
        <v>18</v>
      </c>
      <c r="C7319" s="21">
        <v>5</v>
      </c>
      <c r="D7319" s="21">
        <f>VLOOKUP(A7319,英雄数据表!A:D,4,0)</f>
        <v>5</v>
      </c>
      <c r="E7319" s="20" t="str">
        <f>VLOOKUP(A7319,英雄数据表!A:C,3,0)</f>
        <v>灵魂切断</v>
      </c>
      <c r="F7319" s="20">
        <f t="shared" si="483"/>
        <v>55016</v>
      </c>
      <c r="G7319" s="20">
        <f t="shared" si="484"/>
        <v>55016</v>
      </c>
      <c r="H7319" s="21" t="str">
        <f>VLOOKUP(B7319,属性中转表!A:F,6,FALSE)</f>
        <v>"hp":43200,"atk":1200</v>
      </c>
      <c r="I7319" s="20" t="str">
        <f>IF(VLOOKUP(B7319,属性中转表!A:G,7,FALSE)=0,"",VLOOKUP(VLOOKUP(B7319,属性中转表!A:G,7,FALSE),属性中转表!$K$2:$P$21,6,0))&amp;IF(VLOOKUP(B7319,属性中转表!A:G,7,FALSE)&gt;=50,VLOOKUP(A7319,英雄数据表!A:K,9,0),IF(VLOOKUP(B7319,属性中转表!A:G,7,FALSE)&gt;=25,VLOOKUP(A7319,英雄数据表!A:K,5,0),""))</f>
        <v>"atk":300,"hp":5000,"undpspro":50</v>
      </c>
      <c r="J7319" s="20" t="str">
        <f>IF(I7319="","",属性中转表!$I$1&amp;(IF(VLOOKUP(B7319,属性中转表!A:G,7,FALSE)=0,0,VLOOKUP(VLOOKUP(B7319,属性中转表!A:G,7,FALSE),属性中转表!$K$2:$P$21,4,0)))+IFERROR(VLOOKUP(A7319,英雄数据表!A:K,IF(武魂!B7319&gt;=50,10,IF(武魂!B7319&gt;=25,6)),0),0))</f>
        <v>,"dpspro":0</v>
      </c>
      <c r="K7319" s="32" t="str">
        <f t="shared" si="485"/>
        <v>"atk":300,"hp":5000,"undpspro":50,"dpspro":0</v>
      </c>
      <c r="L7319" s="20" t="str">
        <f>IF(B7319&gt;=50,VLOOKUP(A7319,英雄数据表!A:L,11,FALSE),IF(B7319&gt;=25,VLOOKUP(A7319,英雄数据表!A:L,7,0),""))</f>
        <v/>
      </c>
      <c r="M7319" s="20" t="str">
        <f>IFERROR(VLOOKUP(B7319,属性中转表!$K$2:$O$21,5,FALSE),"")</f>
        <v/>
      </c>
      <c r="N7319" s="20" t="str">
        <f>IF(B7319=25,VLOOKUP(A7319,英雄数据表!A:L,8,FALSE),IF(B7319=50,VLOOKUP(A7319,英雄数据表!A:L,12,0),""))</f>
        <v/>
      </c>
    </row>
    <row r="7320" spans="1:14" x14ac:dyDescent="0.3">
      <c r="A7320" s="20">
        <v>55016</v>
      </c>
      <c r="B7320" s="21">
        <f t="shared" si="482"/>
        <v>19</v>
      </c>
      <c r="C7320" s="21">
        <v>5</v>
      </c>
      <c r="D7320" s="21">
        <f>VLOOKUP(A7320,英雄数据表!A:D,4,0)</f>
        <v>5</v>
      </c>
      <c r="E7320" s="20" t="str">
        <f>VLOOKUP(A7320,英雄数据表!A:C,3,0)</f>
        <v>灵魂切断</v>
      </c>
      <c r="F7320" s="20">
        <f t="shared" si="483"/>
        <v>55016</v>
      </c>
      <c r="G7320" s="20">
        <f t="shared" si="484"/>
        <v>55016</v>
      </c>
      <c r="H7320" s="21" t="str">
        <f>VLOOKUP(B7320,属性中转表!A:F,6,FALSE)</f>
        <v>"hp":45900,"atk":1275</v>
      </c>
      <c r="I7320" s="20" t="str">
        <f>IF(VLOOKUP(B7320,属性中转表!A:G,7,FALSE)=0,"",VLOOKUP(VLOOKUP(B7320,属性中转表!A:G,7,FALSE),属性中转表!$K$2:$P$21,6,0))&amp;IF(VLOOKUP(B7320,属性中转表!A:G,7,FALSE)&gt;=50,VLOOKUP(A7320,英雄数据表!A:K,9,0),IF(VLOOKUP(B7320,属性中转表!A:G,7,FALSE)&gt;=25,VLOOKUP(A7320,英雄数据表!A:K,5,0),""))</f>
        <v>"atk":300,"hp":5000,"undpspro":50</v>
      </c>
      <c r="J7320" s="20" t="str">
        <f>IF(I7320="","",属性中转表!$I$1&amp;(IF(VLOOKUP(B7320,属性中转表!A:G,7,FALSE)=0,0,VLOOKUP(VLOOKUP(B7320,属性中转表!A:G,7,FALSE),属性中转表!$K$2:$P$21,4,0)))+IFERROR(VLOOKUP(A7320,英雄数据表!A:K,IF(武魂!B7320&gt;=50,10,IF(武魂!B7320&gt;=25,6)),0),0))</f>
        <v>,"dpspro":0</v>
      </c>
      <c r="K7320" s="32" t="str">
        <f t="shared" si="485"/>
        <v>"atk":300,"hp":5000,"undpspro":50,"dpspro":0</v>
      </c>
      <c r="L7320" s="20" t="str">
        <f>IF(B7320&gt;=50,VLOOKUP(A7320,英雄数据表!A:L,11,FALSE),IF(B7320&gt;=25,VLOOKUP(A7320,英雄数据表!A:L,7,0),""))</f>
        <v/>
      </c>
      <c r="M7320" s="20" t="str">
        <f>IFERROR(VLOOKUP(B7320,属性中转表!$K$2:$O$21,5,FALSE),"")</f>
        <v/>
      </c>
      <c r="N7320" s="20" t="str">
        <f>IF(B7320=25,VLOOKUP(A7320,英雄数据表!A:L,8,FALSE),IF(B7320=50,VLOOKUP(A7320,英雄数据表!A:L,12,0),""))</f>
        <v/>
      </c>
    </row>
    <row r="7321" spans="1:14" x14ac:dyDescent="0.3">
      <c r="A7321" s="20">
        <v>55016</v>
      </c>
      <c r="B7321" s="21">
        <f t="shared" si="482"/>
        <v>20</v>
      </c>
      <c r="C7321" s="21">
        <v>5</v>
      </c>
      <c r="D7321" s="21">
        <f>VLOOKUP(A7321,英雄数据表!A:D,4,0)</f>
        <v>5</v>
      </c>
      <c r="E7321" s="20" t="str">
        <f>VLOOKUP(A7321,英雄数据表!A:C,3,0)</f>
        <v>灵魂切断</v>
      </c>
      <c r="F7321" s="20">
        <f t="shared" si="483"/>
        <v>55016</v>
      </c>
      <c r="G7321" s="20">
        <f t="shared" si="484"/>
        <v>55016</v>
      </c>
      <c r="H7321" s="21" t="str">
        <f>VLOOKUP(B7321,属性中转表!A:F,6,FALSE)</f>
        <v>"hp":48600,"atk":1350</v>
      </c>
      <c r="I7321" s="20" t="str">
        <f>IF(VLOOKUP(B7321,属性中转表!A:G,7,FALSE)=0,"",VLOOKUP(VLOOKUP(B7321,属性中转表!A:G,7,FALSE),属性中转表!$K$2:$P$21,6,0))&amp;IF(VLOOKUP(B7321,属性中转表!A:G,7,FALSE)&gt;=50,VLOOKUP(A7321,英雄数据表!A:K,9,0),IF(VLOOKUP(B7321,属性中转表!A:G,7,FALSE)&gt;=25,VLOOKUP(A7321,英雄数据表!A:K,5,0),""))</f>
        <v>"atk":300,"hp":5000,"undpspro":50</v>
      </c>
      <c r="J7321" s="20" t="str">
        <f>IF(I7321="","",属性中转表!$I$1&amp;(IF(VLOOKUP(B7321,属性中转表!A:G,7,FALSE)=0,0,VLOOKUP(VLOOKUP(B7321,属性中转表!A:G,7,FALSE),属性中转表!$K$2:$P$21,4,0)))+IFERROR(VLOOKUP(A7321,英雄数据表!A:K,IF(武魂!B7321&gt;=50,10,IF(武魂!B7321&gt;=25,6)),0),0))</f>
        <v>,"dpspro":50</v>
      </c>
      <c r="K7321" s="32" t="str">
        <f t="shared" si="485"/>
        <v>"atk":300,"hp":5000,"undpspro":50,"dpspro":50</v>
      </c>
      <c r="L7321" s="20" t="str">
        <f>IF(B7321&gt;=50,VLOOKUP(A7321,英雄数据表!A:L,11,FALSE),IF(B7321&gt;=25,VLOOKUP(A7321,英雄数据表!A:L,7,0),""))</f>
        <v/>
      </c>
      <c r="M7321" s="20" t="str">
        <f>IFERROR(VLOOKUP(B7321,属性中转表!$K$2:$O$21,5,FALSE),"")</f>
        <v>"dpspro":50</v>
      </c>
      <c r="N7321" s="20" t="str">
        <f>IF(B7321=25,VLOOKUP(A7321,英雄数据表!A:L,8,FALSE),IF(B7321=50,VLOOKUP(A7321,英雄数据表!A:L,12,0),""))</f>
        <v/>
      </c>
    </row>
    <row r="7322" spans="1:14" x14ac:dyDescent="0.3">
      <c r="A7322" s="20">
        <v>55016</v>
      </c>
      <c r="B7322" s="21">
        <f t="shared" si="482"/>
        <v>21</v>
      </c>
      <c r="C7322" s="21">
        <v>5</v>
      </c>
      <c r="D7322" s="21">
        <f>VLOOKUP(A7322,英雄数据表!A:D,4,0)</f>
        <v>5</v>
      </c>
      <c r="E7322" s="20" t="str">
        <f>VLOOKUP(A7322,英雄数据表!A:C,3,0)</f>
        <v>灵魂切断</v>
      </c>
      <c r="F7322" s="20">
        <f t="shared" si="483"/>
        <v>55016</v>
      </c>
      <c r="G7322" s="20">
        <f t="shared" si="484"/>
        <v>55016</v>
      </c>
      <c r="H7322" s="21" t="str">
        <f>VLOOKUP(B7322,属性中转表!A:F,6,FALSE)</f>
        <v>"hp":52200,"atk":1450</v>
      </c>
      <c r="I7322" s="20" t="str">
        <f>IF(VLOOKUP(B7322,属性中转表!A:G,7,FALSE)=0,"",VLOOKUP(VLOOKUP(B7322,属性中转表!A:G,7,FALSE),属性中转表!$K$2:$P$21,6,0))&amp;IF(VLOOKUP(B7322,属性中转表!A:G,7,FALSE)&gt;=50,VLOOKUP(A7322,英雄数据表!A:K,9,0),IF(VLOOKUP(B7322,属性中转表!A:G,7,FALSE)&gt;=25,VLOOKUP(A7322,英雄数据表!A:K,5,0),""))</f>
        <v>"atk":300,"hp":5000,"undpspro":50</v>
      </c>
      <c r="J7322" s="20" t="str">
        <f>IF(I7322="","",属性中转表!$I$1&amp;(IF(VLOOKUP(B7322,属性中转表!A:G,7,FALSE)=0,0,VLOOKUP(VLOOKUP(B7322,属性中转表!A:G,7,FALSE),属性中转表!$K$2:$P$21,4,0)))+IFERROR(VLOOKUP(A7322,英雄数据表!A:K,IF(武魂!B7322&gt;=50,10,IF(武魂!B7322&gt;=25,6)),0),0))</f>
        <v>,"dpspro":50</v>
      </c>
      <c r="K7322" s="32" t="str">
        <f t="shared" si="485"/>
        <v>"atk":300,"hp":5000,"undpspro":50,"dpspro":50</v>
      </c>
      <c r="L7322" s="20" t="str">
        <f>IF(B7322&gt;=50,VLOOKUP(A7322,英雄数据表!A:L,11,FALSE),IF(B7322&gt;=25,VLOOKUP(A7322,英雄数据表!A:L,7,0),""))</f>
        <v/>
      </c>
      <c r="M7322" s="20" t="str">
        <f>IFERROR(VLOOKUP(B7322,属性中转表!$K$2:$O$21,5,FALSE),"")</f>
        <v/>
      </c>
      <c r="N7322" s="20" t="str">
        <f>IF(B7322=25,VLOOKUP(A7322,英雄数据表!A:L,8,FALSE),IF(B7322=50,VLOOKUP(A7322,英雄数据表!A:L,12,0),""))</f>
        <v/>
      </c>
    </row>
    <row r="7323" spans="1:14" x14ac:dyDescent="0.3">
      <c r="A7323" s="20">
        <v>55016</v>
      </c>
      <c r="B7323" s="21">
        <f t="shared" si="482"/>
        <v>22</v>
      </c>
      <c r="C7323" s="21">
        <v>5</v>
      </c>
      <c r="D7323" s="21">
        <f>VLOOKUP(A7323,英雄数据表!A:D,4,0)</f>
        <v>5</v>
      </c>
      <c r="E7323" s="20" t="str">
        <f>VLOOKUP(A7323,英雄数据表!A:C,3,0)</f>
        <v>灵魂切断</v>
      </c>
      <c r="F7323" s="20">
        <f t="shared" si="483"/>
        <v>55016</v>
      </c>
      <c r="G7323" s="20">
        <f t="shared" si="484"/>
        <v>55016</v>
      </c>
      <c r="H7323" s="21" t="str">
        <f>VLOOKUP(B7323,属性中转表!A:F,6,FALSE)</f>
        <v>"hp":55800,"atk":1550</v>
      </c>
      <c r="I7323" s="20" t="str">
        <f>IF(VLOOKUP(B7323,属性中转表!A:G,7,FALSE)=0,"",VLOOKUP(VLOOKUP(B7323,属性中转表!A:G,7,FALSE),属性中转表!$K$2:$P$21,6,0))&amp;IF(VLOOKUP(B7323,属性中转表!A:G,7,FALSE)&gt;=50,VLOOKUP(A7323,英雄数据表!A:K,9,0),IF(VLOOKUP(B7323,属性中转表!A:G,7,FALSE)&gt;=25,VLOOKUP(A7323,英雄数据表!A:K,5,0),""))</f>
        <v>"atk":300,"hp":5000,"undpspro":50</v>
      </c>
      <c r="J7323" s="20" t="str">
        <f>IF(I7323="","",属性中转表!$I$1&amp;(IF(VLOOKUP(B7323,属性中转表!A:G,7,FALSE)=0,0,VLOOKUP(VLOOKUP(B7323,属性中转表!A:G,7,FALSE),属性中转表!$K$2:$P$21,4,0)))+IFERROR(VLOOKUP(A7323,英雄数据表!A:K,IF(武魂!B7323&gt;=50,10,IF(武魂!B7323&gt;=25,6)),0),0))</f>
        <v>,"dpspro":50</v>
      </c>
      <c r="K7323" s="32" t="str">
        <f t="shared" si="485"/>
        <v>"atk":300,"hp":5000,"undpspro":50,"dpspro":50</v>
      </c>
      <c r="L7323" s="20" t="str">
        <f>IF(B7323&gt;=50,VLOOKUP(A7323,英雄数据表!A:L,11,FALSE),IF(B7323&gt;=25,VLOOKUP(A7323,英雄数据表!A:L,7,0),""))</f>
        <v/>
      </c>
      <c r="M7323" s="20" t="str">
        <f>IFERROR(VLOOKUP(B7323,属性中转表!$K$2:$O$21,5,FALSE),"")</f>
        <v/>
      </c>
      <c r="N7323" s="20" t="str">
        <f>IF(B7323=25,VLOOKUP(A7323,英雄数据表!A:L,8,FALSE),IF(B7323=50,VLOOKUP(A7323,英雄数据表!A:L,12,0),""))</f>
        <v/>
      </c>
    </row>
    <row r="7324" spans="1:14" x14ac:dyDescent="0.3">
      <c r="A7324" s="20">
        <v>55016</v>
      </c>
      <c r="B7324" s="21">
        <f t="shared" si="482"/>
        <v>23</v>
      </c>
      <c r="C7324" s="21">
        <v>5</v>
      </c>
      <c r="D7324" s="21">
        <f>VLOOKUP(A7324,英雄数据表!A:D,4,0)</f>
        <v>5</v>
      </c>
      <c r="E7324" s="20" t="str">
        <f>VLOOKUP(A7324,英雄数据表!A:C,3,0)</f>
        <v>灵魂切断</v>
      </c>
      <c r="F7324" s="20">
        <f t="shared" si="483"/>
        <v>55016</v>
      </c>
      <c r="G7324" s="20">
        <f t="shared" si="484"/>
        <v>55016</v>
      </c>
      <c r="H7324" s="21" t="str">
        <f>VLOOKUP(B7324,属性中转表!A:F,6,FALSE)</f>
        <v>"hp":59400,"atk":1650</v>
      </c>
      <c r="I7324" s="20" t="str">
        <f>IF(VLOOKUP(B7324,属性中转表!A:G,7,FALSE)=0,"",VLOOKUP(VLOOKUP(B7324,属性中转表!A:G,7,FALSE),属性中转表!$K$2:$P$21,6,0))&amp;IF(VLOOKUP(B7324,属性中转表!A:G,7,FALSE)&gt;=50,VLOOKUP(A7324,英雄数据表!A:K,9,0),IF(VLOOKUP(B7324,属性中转表!A:G,7,FALSE)&gt;=25,VLOOKUP(A7324,英雄数据表!A:K,5,0),""))</f>
        <v>"atk":300,"hp":5000,"undpspro":50</v>
      </c>
      <c r="J7324" s="20" t="str">
        <f>IF(I7324="","",属性中转表!$I$1&amp;(IF(VLOOKUP(B7324,属性中转表!A:G,7,FALSE)=0,0,VLOOKUP(VLOOKUP(B7324,属性中转表!A:G,7,FALSE),属性中转表!$K$2:$P$21,4,0)))+IFERROR(VLOOKUP(A7324,英雄数据表!A:K,IF(武魂!B7324&gt;=50,10,IF(武魂!B7324&gt;=25,6)),0),0))</f>
        <v>,"dpspro":50</v>
      </c>
      <c r="K7324" s="32" t="str">
        <f t="shared" si="485"/>
        <v>"atk":300,"hp":5000,"undpspro":50,"dpspro":50</v>
      </c>
      <c r="L7324" s="20" t="str">
        <f>IF(B7324&gt;=50,VLOOKUP(A7324,英雄数据表!A:L,11,FALSE),IF(B7324&gt;=25,VLOOKUP(A7324,英雄数据表!A:L,7,0),""))</f>
        <v/>
      </c>
      <c r="M7324" s="20" t="str">
        <f>IFERROR(VLOOKUP(B7324,属性中转表!$K$2:$O$21,5,FALSE),"")</f>
        <v/>
      </c>
      <c r="N7324" s="20" t="str">
        <f>IF(B7324=25,VLOOKUP(A7324,英雄数据表!A:L,8,FALSE),IF(B7324=50,VLOOKUP(A7324,英雄数据表!A:L,12,0),""))</f>
        <v/>
      </c>
    </row>
    <row r="7325" spans="1:14" x14ac:dyDescent="0.3">
      <c r="A7325" s="20">
        <v>55016</v>
      </c>
      <c r="B7325" s="21">
        <f t="shared" si="482"/>
        <v>24</v>
      </c>
      <c r="C7325" s="21">
        <v>5</v>
      </c>
      <c r="D7325" s="21">
        <f>VLOOKUP(A7325,英雄数据表!A:D,4,0)</f>
        <v>5</v>
      </c>
      <c r="E7325" s="20" t="str">
        <f>VLOOKUP(A7325,英雄数据表!A:C,3,0)</f>
        <v>灵魂切断</v>
      </c>
      <c r="F7325" s="20">
        <f t="shared" si="483"/>
        <v>55016</v>
      </c>
      <c r="G7325" s="20">
        <f t="shared" si="484"/>
        <v>55016</v>
      </c>
      <c r="H7325" s="21" t="str">
        <f>VLOOKUP(B7325,属性中转表!A:F,6,FALSE)</f>
        <v>"hp":63000,"atk":1750</v>
      </c>
      <c r="I7325" s="20" t="str">
        <f>IF(VLOOKUP(B7325,属性中转表!A:G,7,FALSE)=0,"",VLOOKUP(VLOOKUP(B7325,属性中转表!A:G,7,FALSE),属性中转表!$K$2:$P$21,6,0))&amp;IF(VLOOKUP(B7325,属性中转表!A:G,7,FALSE)&gt;=50,VLOOKUP(A7325,英雄数据表!A:K,9,0),IF(VLOOKUP(B7325,属性中转表!A:G,7,FALSE)&gt;=25,VLOOKUP(A7325,英雄数据表!A:K,5,0),""))</f>
        <v>"atk":300,"hp":5000,"undpspro":50</v>
      </c>
      <c r="J7325" s="20" t="str">
        <f>IF(I7325="","",属性中转表!$I$1&amp;(IF(VLOOKUP(B7325,属性中转表!A:G,7,FALSE)=0,0,VLOOKUP(VLOOKUP(B7325,属性中转表!A:G,7,FALSE),属性中转表!$K$2:$P$21,4,0)))+IFERROR(VLOOKUP(A7325,英雄数据表!A:K,IF(武魂!B7325&gt;=50,10,IF(武魂!B7325&gt;=25,6)),0),0))</f>
        <v>,"dpspro":50</v>
      </c>
      <c r="K7325" s="32" t="str">
        <f t="shared" si="485"/>
        <v>"atk":300,"hp":5000,"undpspro":50,"dpspro":50</v>
      </c>
      <c r="L7325" s="20" t="str">
        <f>IF(B7325&gt;=50,VLOOKUP(A7325,英雄数据表!A:L,11,FALSE),IF(B7325&gt;=25,VLOOKUP(A7325,英雄数据表!A:L,7,0),""))</f>
        <v/>
      </c>
      <c r="M7325" s="20" t="str">
        <f>IFERROR(VLOOKUP(B7325,属性中转表!$K$2:$O$21,5,FALSE),"")</f>
        <v/>
      </c>
      <c r="N7325" s="20" t="str">
        <f>IF(B7325=25,VLOOKUP(A7325,英雄数据表!A:L,8,FALSE),IF(B7325=50,VLOOKUP(A7325,英雄数据表!A:L,12,0),""))</f>
        <v/>
      </c>
    </row>
    <row r="7326" spans="1:14" x14ac:dyDescent="0.3">
      <c r="A7326" s="20">
        <v>55016</v>
      </c>
      <c r="B7326" s="21">
        <f t="shared" si="482"/>
        <v>25</v>
      </c>
      <c r="C7326" s="21">
        <v>5</v>
      </c>
      <c r="D7326" s="21">
        <f>VLOOKUP(A7326,英雄数据表!A:D,4,0)</f>
        <v>5</v>
      </c>
      <c r="E7326" s="20" t="str">
        <f>VLOOKUP(A7326,英雄数据表!A:C,3,0)</f>
        <v>灵魂切断</v>
      </c>
      <c r="F7326" s="20">
        <f t="shared" si="483"/>
        <v>55016</v>
      </c>
      <c r="G7326" s="20">
        <f t="shared" si="484"/>
        <v>55016</v>
      </c>
      <c r="H7326" s="21" t="str">
        <f>VLOOKUP(B7326,属性中转表!A:F,6,FALSE)</f>
        <v>"hp":66600,"atk":1850</v>
      </c>
      <c r="I7326" s="20" t="str">
        <f>IF(VLOOKUP(B7326,属性中转表!A:G,7,FALSE)=0,"",VLOOKUP(VLOOKUP(B7326,属性中转表!A:G,7,FALSE),属性中转表!$K$2:$P$21,6,0))&amp;IF(VLOOKUP(B7326,属性中转表!A:G,7,FALSE)&gt;=50,VLOOKUP(A7326,英雄数据表!A:K,9,0),IF(VLOOKUP(B7326,属性中转表!A:G,7,FALSE)&gt;=25,VLOOKUP(A7326,英雄数据表!A:K,5,0),""))</f>
        <v>"atk":300,"hp":5000,"undpspro":50</v>
      </c>
      <c r="J7326" s="20" t="str">
        <f>IF(I7326="","",属性中转表!$I$1&amp;(IF(VLOOKUP(B7326,属性中转表!A:G,7,FALSE)=0,0,VLOOKUP(VLOOKUP(B7326,属性中转表!A:G,7,FALSE),属性中转表!$K$2:$P$21,4,0)))+IFERROR(VLOOKUP(A7326,英雄数据表!A:K,IF(武魂!B7326&gt;=50,10,IF(武魂!B7326&gt;=25,6)),0),0))</f>
        <v>,"dpspro":110</v>
      </c>
      <c r="K7326" s="32" t="str">
        <f t="shared" si="485"/>
        <v>"atk":300,"hp":5000,"undpspro":50,"dpspro":110</v>
      </c>
      <c r="L7326" s="20" t="str">
        <f>IF(B7326&gt;=50,VLOOKUP(A7326,英雄数据表!A:L,11,FALSE),IF(B7326&gt;=25,VLOOKUP(A7326,英雄数据表!A:L,7,0),""))</f>
        <v>"5501601004"</v>
      </c>
      <c r="M7326" s="20" t="str">
        <f>IFERROR(VLOOKUP(B7326,属性中转表!$K$2:$O$21,5,FALSE),"")</f>
        <v/>
      </c>
      <c r="N7326" s="20" t="str">
        <f>IF(B7326=25,VLOOKUP(A7326,英雄数据表!A:L,8,FALSE),IF(B7326=50,VLOOKUP(A7326,英雄数据表!A:L,12,0),""))</f>
        <v>怒气技能攻击目标有12%概率沉默目标2回合，对辅助英雄伤害额外增加60%</v>
      </c>
    </row>
    <row r="7327" spans="1:14" x14ac:dyDescent="0.3">
      <c r="A7327" s="20">
        <v>55016</v>
      </c>
      <c r="B7327" s="21">
        <f t="shared" si="482"/>
        <v>26</v>
      </c>
      <c r="C7327" s="21">
        <v>5</v>
      </c>
      <c r="D7327" s="21">
        <f>VLOOKUP(A7327,英雄数据表!A:D,4,0)</f>
        <v>5</v>
      </c>
      <c r="E7327" s="20" t="str">
        <f>VLOOKUP(A7327,英雄数据表!A:C,3,0)</f>
        <v>灵魂切断</v>
      </c>
      <c r="F7327" s="20">
        <f t="shared" si="483"/>
        <v>55016</v>
      </c>
      <c r="G7327" s="20">
        <f t="shared" si="484"/>
        <v>55016</v>
      </c>
      <c r="H7327" s="21" t="str">
        <f>VLOOKUP(B7327,属性中转表!A:F,6,FALSE)</f>
        <v>"hp":70200,"atk":1950</v>
      </c>
      <c r="I7327" s="20" t="str">
        <f>IF(VLOOKUP(B7327,属性中转表!A:G,7,FALSE)=0,"",VLOOKUP(VLOOKUP(B7327,属性中转表!A:G,7,FALSE),属性中转表!$K$2:$P$21,6,0))&amp;IF(VLOOKUP(B7327,属性中转表!A:G,7,FALSE)&gt;=50,VLOOKUP(A7327,英雄数据表!A:K,9,0),IF(VLOOKUP(B7327,属性中转表!A:G,7,FALSE)&gt;=25,VLOOKUP(A7327,英雄数据表!A:K,5,0),""))</f>
        <v>"atk":300,"hp":5000,"undpspro":50</v>
      </c>
      <c r="J7327" s="20" t="str">
        <f>IF(I7327="","",属性中转表!$I$1&amp;(IF(VLOOKUP(B7327,属性中转表!A:G,7,FALSE)=0,0,VLOOKUP(VLOOKUP(B7327,属性中转表!A:G,7,FALSE),属性中转表!$K$2:$P$21,4,0)))+IFERROR(VLOOKUP(A7327,英雄数据表!A:K,IF(武魂!B7327&gt;=50,10,IF(武魂!B7327&gt;=25,6)),0),0))</f>
        <v>,"dpspro":110</v>
      </c>
      <c r="K7327" s="32" t="str">
        <f t="shared" si="485"/>
        <v>"atk":300,"hp":5000,"undpspro":50,"dpspro":110</v>
      </c>
      <c r="L7327" s="20" t="str">
        <f>IF(B7327&gt;=50,VLOOKUP(A7327,英雄数据表!A:L,11,FALSE),IF(B7327&gt;=25,VLOOKUP(A7327,英雄数据表!A:L,7,0),""))</f>
        <v>"5501601004"</v>
      </c>
      <c r="M7327" s="20" t="str">
        <f>IFERROR(VLOOKUP(B7327,属性中转表!$K$2:$O$21,5,FALSE),"")</f>
        <v/>
      </c>
      <c r="N7327" s="20" t="str">
        <f>IF(B7327=25,VLOOKUP(A7327,英雄数据表!A:L,8,FALSE),IF(B7327=50,VLOOKUP(A7327,英雄数据表!A:L,12,0),""))</f>
        <v/>
      </c>
    </row>
    <row r="7328" spans="1:14" x14ac:dyDescent="0.3">
      <c r="A7328" s="20">
        <v>55016</v>
      </c>
      <c r="B7328" s="21">
        <f t="shared" si="482"/>
        <v>27</v>
      </c>
      <c r="C7328" s="21">
        <v>5</v>
      </c>
      <c r="D7328" s="21">
        <f>VLOOKUP(A7328,英雄数据表!A:D,4,0)</f>
        <v>5</v>
      </c>
      <c r="E7328" s="20" t="str">
        <f>VLOOKUP(A7328,英雄数据表!A:C,3,0)</f>
        <v>灵魂切断</v>
      </c>
      <c r="F7328" s="20">
        <f t="shared" si="483"/>
        <v>55016</v>
      </c>
      <c r="G7328" s="20">
        <f t="shared" si="484"/>
        <v>55016</v>
      </c>
      <c r="H7328" s="21" t="str">
        <f>VLOOKUP(B7328,属性中转表!A:F,6,FALSE)</f>
        <v>"hp":73800,"atk":2050</v>
      </c>
      <c r="I7328" s="20" t="str">
        <f>IF(VLOOKUP(B7328,属性中转表!A:G,7,FALSE)=0,"",VLOOKUP(VLOOKUP(B7328,属性中转表!A:G,7,FALSE),属性中转表!$K$2:$P$21,6,0))&amp;IF(VLOOKUP(B7328,属性中转表!A:G,7,FALSE)&gt;=50,VLOOKUP(A7328,英雄数据表!A:K,9,0),IF(VLOOKUP(B7328,属性中转表!A:G,7,FALSE)&gt;=25,VLOOKUP(A7328,英雄数据表!A:K,5,0),""))</f>
        <v>"atk":300,"hp":5000,"undpspro":50</v>
      </c>
      <c r="J7328" s="20" t="str">
        <f>IF(I7328="","",属性中转表!$I$1&amp;(IF(VLOOKUP(B7328,属性中转表!A:G,7,FALSE)=0,0,VLOOKUP(VLOOKUP(B7328,属性中转表!A:G,7,FALSE),属性中转表!$K$2:$P$21,4,0)))+IFERROR(VLOOKUP(A7328,英雄数据表!A:K,IF(武魂!B7328&gt;=50,10,IF(武魂!B7328&gt;=25,6)),0),0))</f>
        <v>,"dpspro":110</v>
      </c>
      <c r="K7328" s="32" t="str">
        <f t="shared" si="485"/>
        <v>"atk":300,"hp":5000,"undpspro":50,"dpspro":110</v>
      </c>
      <c r="L7328" s="20" t="str">
        <f>IF(B7328&gt;=50,VLOOKUP(A7328,英雄数据表!A:L,11,FALSE),IF(B7328&gt;=25,VLOOKUP(A7328,英雄数据表!A:L,7,0),""))</f>
        <v>"5501601004"</v>
      </c>
      <c r="M7328" s="20" t="str">
        <f>IFERROR(VLOOKUP(B7328,属性中转表!$K$2:$O$21,5,FALSE),"")</f>
        <v/>
      </c>
      <c r="N7328" s="20" t="str">
        <f>IF(B7328=25,VLOOKUP(A7328,英雄数据表!A:L,8,FALSE),IF(B7328=50,VLOOKUP(A7328,英雄数据表!A:L,12,0),""))</f>
        <v/>
      </c>
    </row>
    <row r="7329" spans="1:14" x14ac:dyDescent="0.3">
      <c r="A7329" s="20">
        <v>55016</v>
      </c>
      <c r="B7329" s="21">
        <f t="shared" si="482"/>
        <v>28</v>
      </c>
      <c r="C7329" s="21">
        <v>5</v>
      </c>
      <c r="D7329" s="21">
        <f>VLOOKUP(A7329,英雄数据表!A:D,4,0)</f>
        <v>5</v>
      </c>
      <c r="E7329" s="20" t="str">
        <f>VLOOKUP(A7329,英雄数据表!A:C,3,0)</f>
        <v>灵魂切断</v>
      </c>
      <c r="F7329" s="20">
        <f t="shared" si="483"/>
        <v>55016</v>
      </c>
      <c r="G7329" s="20">
        <f t="shared" si="484"/>
        <v>55016</v>
      </c>
      <c r="H7329" s="21" t="str">
        <f>VLOOKUP(B7329,属性中转表!A:F,6,FALSE)</f>
        <v>"hp":77400,"atk":2150</v>
      </c>
      <c r="I7329" s="20" t="str">
        <f>IF(VLOOKUP(B7329,属性中转表!A:G,7,FALSE)=0,"",VLOOKUP(VLOOKUP(B7329,属性中转表!A:G,7,FALSE),属性中转表!$K$2:$P$21,6,0))&amp;IF(VLOOKUP(B7329,属性中转表!A:G,7,FALSE)&gt;=50,VLOOKUP(A7329,英雄数据表!A:K,9,0),IF(VLOOKUP(B7329,属性中转表!A:G,7,FALSE)&gt;=25,VLOOKUP(A7329,英雄数据表!A:K,5,0),""))</f>
        <v>"atk":300,"hp":5000,"undpspro":50</v>
      </c>
      <c r="J7329" s="20" t="str">
        <f>IF(I7329="","",属性中转表!$I$1&amp;(IF(VLOOKUP(B7329,属性中转表!A:G,7,FALSE)=0,0,VLOOKUP(VLOOKUP(B7329,属性中转表!A:G,7,FALSE),属性中转表!$K$2:$P$21,4,0)))+IFERROR(VLOOKUP(A7329,英雄数据表!A:K,IF(武魂!B7329&gt;=50,10,IF(武魂!B7329&gt;=25,6)),0),0))</f>
        <v>,"dpspro":110</v>
      </c>
      <c r="K7329" s="32" t="str">
        <f t="shared" si="485"/>
        <v>"atk":300,"hp":5000,"undpspro":50,"dpspro":110</v>
      </c>
      <c r="L7329" s="20" t="str">
        <f>IF(B7329&gt;=50,VLOOKUP(A7329,英雄数据表!A:L,11,FALSE),IF(B7329&gt;=25,VLOOKUP(A7329,英雄数据表!A:L,7,0),""))</f>
        <v>"5501601004"</v>
      </c>
      <c r="M7329" s="20" t="str">
        <f>IFERROR(VLOOKUP(B7329,属性中转表!$K$2:$O$21,5,FALSE),"")</f>
        <v/>
      </c>
      <c r="N7329" s="20" t="str">
        <f>IF(B7329=25,VLOOKUP(A7329,英雄数据表!A:L,8,FALSE),IF(B7329=50,VLOOKUP(A7329,英雄数据表!A:L,12,0),""))</f>
        <v/>
      </c>
    </row>
    <row r="7330" spans="1:14" x14ac:dyDescent="0.3">
      <c r="A7330" s="20">
        <v>55016</v>
      </c>
      <c r="B7330" s="21">
        <f t="shared" ref="B7330:B7350" si="486">IF(A7330=A7329,B7329+1,1)</f>
        <v>29</v>
      </c>
      <c r="C7330" s="21">
        <v>5</v>
      </c>
      <c r="D7330" s="21">
        <f>VLOOKUP(A7330,英雄数据表!A:D,4,0)</f>
        <v>5</v>
      </c>
      <c r="E7330" s="20" t="str">
        <f>VLOOKUP(A7330,英雄数据表!A:C,3,0)</f>
        <v>灵魂切断</v>
      </c>
      <c r="F7330" s="20">
        <f t="shared" ref="F7330:F7350" si="487">A7330</f>
        <v>55016</v>
      </c>
      <c r="G7330" s="20">
        <f t="shared" ref="G7330:G7350" si="488">A7330</f>
        <v>55016</v>
      </c>
      <c r="H7330" s="21" t="str">
        <f>VLOOKUP(B7330,属性中转表!A:F,6,FALSE)</f>
        <v>"hp":81000,"atk":2250</v>
      </c>
      <c r="I7330" s="20" t="str">
        <f>IF(VLOOKUP(B7330,属性中转表!A:G,7,FALSE)=0,"",VLOOKUP(VLOOKUP(B7330,属性中转表!A:G,7,FALSE),属性中转表!$K$2:$P$21,6,0))&amp;IF(VLOOKUP(B7330,属性中转表!A:G,7,FALSE)&gt;=50,VLOOKUP(A7330,英雄数据表!A:K,9,0),IF(VLOOKUP(B7330,属性中转表!A:G,7,FALSE)&gt;=25,VLOOKUP(A7330,英雄数据表!A:K,5,0),""))</f>
        <v>"atk":300,"hp":5000,"undpspro":50</v>
      </c>
      <c r="J7330" s="20" t="str">
        <f>IF(I7330="","",属性中转表!$I$1&amp;(IF(VLOOKUP(B7330,属性中转表!A:G,7,FALSE)=0,0,VLOOKUP(VLOOKUP(B7330,属性中转表!A:G,7,FALSE),属性中转表!$K$2:$P$21,4,0)))+IFERROR(VLOOKUP(A7330,英雄数据表!A:K,IF(武魂!B7330&gt;=50,10,IF(武魂!B7330&gt;=25,6)),0),0))</f>
        <v>,"dpspro":110</v>
      </c>
      <c r="K7330" s="32" t="str">
        <f t="shared" ref="K7330:K7350" si="489">I7330&amp;J7330</f>
        <v>"atk":300,"hp":5000,"undpspro":50,"dpspro":110</v>
      </c>
      <c r="L7330" s="20" t="str">
        <f>IF(B7330&gt;=50,VLOOKUP(A7330,英雄数据表!A:L,11,FALSE),IF(B7330&gt;=25,VLOOKUP(A7330,英雄数据表!A:L,7,0),""))</f>
        <v>"5501601004"</v>
      </c>
      <c r="M7330" s="20" t="str">
        <f>IFERROR(VLOOKUP(B7330,属性中转表!$K$2:$O$21,5,FALSE),"")</f>
        <v/>
      </c>
      <c r="N7330" s="20" t="str">
        <f>IF(B7330=25,VLOOKUP(A7330,英雄数据表!A:L,8,FALSE),IF(B7330=50,VLOOKUP(A7330,英雄数据表!A:L,12,0),""))</f>
        <v/>
      </c>
    </row>
    <row r="7331" spans="1:14" x14ac:dyDescent="0.3">
      <c r="A7331" s="20">
        <v>55016</v>
      </c>
      <c r="B7331" s="21">
        <f t="shared" si="486"/>
        <v>30</v>
      </c>
      <c r="C7331" s="21">
        <v>5</v>
      </c>
      <c r="D7331" s="21">
        <f>VLOOKUP(A7331,英雄数据表!A:D,4,0)</f>
        <v>5</v>
      </c>
      <c r="E7331" s="20" t="str">
        <f>VLOOKUP(A7331,英雄数据表!A:C,3,0)</f>
        <v>灵魂切断</v>
      </c>
      <c r="F7331" s="20">
        <f t="shared" si="487"/>
        <v>55016</v>
      </c>
      <c r="G7331" s="20">
        <f t="shared" si="488"/>
        <v>55016</v>
      </c>
      <c r="H7331" s="21" t="str">
        <f>VLOOKUP(B7331,属性中转表!A:F,6,FALSE)</f>
        <v>"hp":84600,"atk":2350</v>
      </c>
      <c r="I7331" s="20" t="str">
        <f>IF(VLOOKUP(B7331,属性中转表!A:G,7,FALSE)=0,"",VLOOKUP(VLOOKUP(B7331,属性中转表!A:G,7,FALSE),属性中转表!$K$2:$P$21,6,0))&amp;IF(VLOOKUP(B7331,属性中转表!A:G,7,FALSE)&gt;=50,VLOOKUP(A7331,英雄数据表!A:K,9,0),IF(VLOOKUP(B7331,属性中转表!A:G,7,FALSE)&gt;=25,VLOOKUP(A7331,英雄数据表!A:K,5,0),""))</f>
        <v>"atk":300,"hp":5000,"undpspro":100</v>
      </c>
      <c r="J7331" s="20" t="str">
        <f>IF(I7331="","",属性中转表!$I$1&amp;(IF(VLOOKUP(B7331,属性中转表!A:G,7,FALSE)=0,0,VLOOKUP(VLOOKUP(B7331,属性中转表!A:G,7,FALSE),属性中转表!$K$2:$P$21,4,0)))+IFERROR(VLOOKUP(A7331,英雄数据表!A:K,IF(武魂!B7331&gt;=50,10,IF(武魂!B7331&gt;=25,6)),0),0))</f>
        <v>,"dpspro":110</v>
      </c>
      <c r="K7331" s="32" t="str">
        <f t="shared" si="489"/>
        <v>"atk":300,"hp":5000,"undpspro":100,"dpspro":110</v>
      </c>
      <c r="L7331" s="20" t="str">
        <f>IF(B7331&gt;=50,VLOOKUP(A7331,英雄数据表!A:L,11,FALSE),IF(B7331&gt;=25,VLOOKUP(A7331,英雄数据表!A:L,7,0),""))</f>
        <v>"5501601004"</v>
      </c>
      <c r="M7331" s="20" t="str">
        <f>IFERROR(VLOOKUP(B7331,属性中转表!$K$2:$O$21,5,FALSE),"")</f>
        <v>"undpspro":50</v>
      </c>
      <c r="N7331" s="20" t="str">
        <f>IF(B7331=25,VLOOKUP(A7331,英雄数据表!A:L,8,FALSE),IF(B7331=50,VLOOKUP(A7331,英雄数据表!A:L,12,0),""))</f>
        <v/>
      </c>
    </row>
    <row r="7332" spans="1:14" x14ac:dyDescent="0.3">
      <c r="A7332" s="20">
        <v>55016</v>
      </c>
      <c r="B7332" s="21">
        <f t="shared" si="486"/>
        <v>31</v>
      </c>
      <c r="C7332" s="21">
        <v>5</v>
      </c>
      <c r="D7332" s="21">
        <f>VLOOKUP(A7332,英雄数据表!A:D,4,0)</f>
        <v>5</v>
      </c>
      <c r="E7332" s="20" t="str">
        <f>VLOOKUP(A7332,英雄数据表!A:C,3,0)</f>
        <v>灵魂切断</v>
      </c>
      <c r="F7332" s="20">
        <f t="shared" si="487"/>
        <v>55016</v>
      </c>
      <c r="G7332" s="20">
        <f t="shared" si="488"/>
        <v>55016</v>
      </c>
      <c r="H7332" s="21" t="str">
        <f>VLOOKUP(B7332,属性中转表!A:F,6,FALSE)</f>
        <v>"hp":89100,"atk":2475</v>
      </c>
      <c r="I7332" s="20" t="str">
        <f>IF(VLOOKUP(B7332,属性中转表!A:G,7,FALSE)=0,"",VLOOKUP(VLOOKUP(B7332,属性中转表!A:G,7,FALSE),属性中转表!$K$2:$P$21,6,0))&amp;IF(VLOOKUP(B7332,属性中转表!A:G,7,FALSE)&gt;=50,VLOOKUP(A7332,英雄数据表!A:K,9,0),IF(VLOOKUP(B7332,属性中转表!A:G,7,FALSE)&gt;=25,VLOOKUP(A7332,英雄数据表!A:K,5,0),""))</f>
        <v>"atk":300,"hp":5000,"undpspro":100</v>
      </c>
      <c r="J7332" s="20" t="str">
        <f>IF(I7332="","",属性中转表!$I$1&amp;(IF(VLOOKUP(B7332,属性中转表!A:G,7,FALSE)=0,0,VLOOKUP(VLOOKUP(B7332,属性中转表!A:G,7,FALSE),属性中转表!$K$2:$P$21,4,0)))+IFERROR(VLOOKUP(A7332,英雄数据表!A:K,IF(武魂!B7332&gt;=50,10,IF(武魂!B7332&gt;=25,6)),0),0))</f>
        <v>,"dpspro":110</v>
      </c>
      <c r="K7332" s="32" t="str">
        <f t="shared" si="489"/>
        <v>"atk":300,"hp":5000,"undpspro":100,"dpspro":110</v>
      </c>
      <c r="L7332" s="20" t="str">
        <f>IF(B7332&gt;=50,VLOOKUP(A7332,英雄数据表!A:L,11,FALSE),IF(B7332&gt;=25,VLOOKUP(A7332,英雄数据表!A:L,7,0),""))</f>
        <v>"5501601004"</v>
      </c>
      <c r="M7332" s="20" t="str">
        <f>IFERROR(VLOOKUP(B7332,属性中转表!$K$2:$O$21,5,FALSE),"")</f>
        <v/>
      </c>
      <c r="N7332" s="20" t="str">
        <f>IF(B7332=25,VLOOKUP(A7332,英雄数据表!A:L,8,FALSE),IF(B7332=50,VLOOKUP(A7332,英雄数据表!A:L,12,0),""))</f>
        <v/>
      </c>
    </row>
    <row r="7333" spans="1:14" x14ac:dyDescent="0.3">
      <c r="A7333" s="20">
        <v>55016</v>
      </c>
      <c r="B7333" s="21">
        <f t="shared" si="486"/>
        <v>32</v>
      </c>
      <c r="C7333" s="21">
        <v>5</v>
      </c>
      <c r="D7333" s="21">
        <f>VLOOKUP(A7333,英雄数据表!A:D,4,0)</f>
        <v>5</v>
      </c>
      <c r="E7333" s="20" t="str">
        <f>VLOOKUP(A7333,英雄数据表!A:C,3,0)</f>
        <v>灵魂切断</v>
      </c>
      <c r="F7333" s="20">
        <f t="shared" si="487"/>
        <v>55016</v>
      </c>
      <c r="G7333" s="20">
        <f t="shared" si="488"/>
        <v>55016</v>
      </c>
      <c r="H7333" s="21" t="str">
        <f>VLOOKUP(B7333,属性中转表!A:F,6,FALSE)</f>
        <v>"hp":93600,"atk":2600</v>
      </c>
      <c r="I7333" s="20" t="str">
        <f>IF(VLOOKUP(B7333,属性中转表!A:G,7,FALSE)=0,"",VLOOKUP(VLOOKUP(B7333,属性中转表!A:G,7,FALSE),属性中转表!$K$2:$P$21,6,0))&amp;IF(VLOOKUP(B7333,属性中转表!A:G,7,FALSE)&gt;=50,VLOOKUP(A7333,英雄数据表!A:K,9,0),IF(VLOOKUP(B7333,属性中转表!A:G,7,FALSE)&gt;=25,VLOOKUP(A7333,英雄数据表!A:K,5,0),""))</f>
        <v>"atk":300,"hp":5000,"undpspro":100</v>
      </c>
      <c r="J7333" s="20" t="str">
        <f>IF(I7333="","",属性中转表!$I$1&amp;(IF(VLOOKUP(B7333,属性中转表!A:G,7,FALSE)=0,0,VLOOKUP(VLOOKUP(B7333,属性中转表!A:G,7,FALSE),属性中转表!$K$2:$P$21,4,0)))+IFERROR(VLOOKUP(A7333,英雄数据表!A:K,IF(武魂!B7333&gt;=50,10,IF(武魂!B7333&gt;=25,6)),0),0))</f>
        <v>,"dpspro":110</v>
      </c>
      <c r="K7333" s="32" t="str">
        <f t="shared" si="489"/>
        <v>"atk":300,"hp":5000,"undpspro":100,"dpspro":110</v>
      </c>
      <c r="L7333" s="20" t="str">
        <f>IF(B7333&gt;=50,VLOOKUP(A7333,英雄数据表!A:L,11,FALSE),IF(B7333&gt;=25,VLOOKUP(A7333,英雄数据表!A:L,7,0),""))</f>
        <v>"5501601004"</v>
      </c>
      <c r="M7333" s="20" t="str">
        <f>IFERROR(VLOOKUP(B7333,属性中转表!$K$2:$O$21,5,FALSE),"")</f>
        <v/>
      </c>
      <c r="N7333" s="20" t="str">
        <f>IF(B7333=25,VLOOKUP(A7333,英雄数据表!A:L,8,FALSE),IF(B7333=50,VLOOKUP(A7333,英雄数据表!A:L,12,0),""))</f>
        <v/>
      </c>
    </row>
    <row r="7334" spans="1:14" x14ac:dyDescent="0.3">
      <c r="A7334" s="20">
        <v>55016</v>
      </c>
      <c r="B7334" s="21">
        <f t="shared" si="486"/>
        <v>33</v>
      </c>
      <c r="C7334" s="21">
        <v>5</v>
      </c>
      <c r="D7334" s="21">
        <f>VLOOKUP(A7334,英雄数据表!A:D,4,0)</f>
        <v>5</v>
      </c>
      <c r="E7334" s="20" t="str">
        <f>VLOOKUP(A7334,英雄数据表!A:C,3,0)</f>
        <v>灵魂切断</v>
      </c>
      <c r="F7334" s="20">
        <f t="shared" si="487"/>
        <v>55016</v>
      </c>
      <c r="G7334" s="20">
        <f t="shared" si="488"/>
        <v>55016</v>
      </c>
      <c r="H7334" s="21" t="str">
        <f>VLOOKUP(B7334,属性中转表!A:F,6,FALSE)</f>
        <v>"hp":98100,"atk":2725</v>
      </c>
      <c r="I7334" s="20" t="str">
        <f>IF(VLOOKUP(B7334,属性中转表!A:G,7,FALSE)=0,"",VLOOKUP(VLOOKUP(B7334,属性中转表!A:G,7,FALSE),属性中转表!$K$2:$P$21,6,0))&amp;IF(VLOOKUP(B7334,属性中转表!A:G,7,FALSE)&gt;=50,VLOOKUP(A7334,英雄数据表!A:K,9,0),IF(VLOOKUP(B7334,属性中转表!A:G,7,FALSE)&gt;=25,VLOOKUP(A7334,英雄数据表!A:K,5,0),""))</f>
        <v>"atk":300,"hp":5000,"undpspro":100</v>
      </c>
      <c r="J7334" s="20" t="str">
        <f>IF(I7334="","",属性中转表!$I$1&amp;(IF(VLOOKUP(B7334,属性中转表!A:G,7,FALSE)=0,0,VLOOKUP(VLOOKUP(B7334,属性中转表!A:G,7,FALSE),属性中转表!$K$2:$P$21,4,0)))+IFERROR(VLOOKUP(A7334,英雄数据表!A:K,IF(武魂!B7334&gt;=50,10,IF(武魂!B7334&gt;=25,6)),0),0))</f>
        <v>,"dpspro":110</v>
      </c>
      <c r="K7334" s="32" t="str">
        <f t="shared" si="489"/>
        <v>"atk":300,"hp":5000,"undpspro":100,"dpspro":110</v>
      </c>
      <c r="L7334" s="20" t="str">
        <f>IF(B7334&gt;=50,VLOOKUP(A7334,英雄数据表!A:L,11,FALSE),IF(B7334&gt;=25,VLOOKUP(A7334,英雄数据表!A:L,7,0),""))</f>
        <v>"5501601004"</v>
      </c>
      <c r="M7334" s="20" t="str">
        <f>IFERROR(VLOOKUP(B7334,属性中转表!$K$2:$O$21,5,FALSE),"")</f>
        <v/>
      </c>
      <c r="N7334" s="20" t="str">
        <f>IF(B7334=25,VLOOKUP(A7334,英雄数据表!A:L,8,FALSE),IF(B7334=50,VLOOKUP(A7334,英雄数据表!A:L,12,0),""))</f>
        <v/>
      </c>
    </row>
    <row r="7335" spans="1:14" x14ac:dyDescent="0.3">
      <c r="A7335" s="20">
        <v>55016</v>
      </c>
      <c r="B7335" s="21">
        <f t="shared" si="486"/>
        <v>34</v>
      </c>
      <c r="C7335" s="21">
        <v>5</v>
      </c>
      <c r="D7335" s="21">
        <f>VLOOKUP(A7335,英雄数据表!A:D,4,0)</f>
        <v>5</v>
      </c>
      <c r="E7335" s="20" t="str">
        <f>VLOOKUP(A7335,英雄数据表!A:C,3,0)</f>
        <v>灵魂切断</v>
      </c>
      <c r="F7335" s="20">
        <f t="shared" si="487"/>
        <v>55016</v>
      </c>
      <c r="G7335" s="20">
        <f t="shared" si="488"/>
        <v>55016</v>
      </c>
      <c r="H7335" s="21" t="str">
        <f>VLOOKUP(B7335,属性中转表!A:F,6,FALSE)</f>
        <v>"hp":102600,"atk":2850</v>
      </c>
      <c r="I7335" s="20" t="str">
        <f>IF(VLOOKUP(B7335,属性中转表!A:G,7,FALSE)=0,"",VLOOKUP(VLOOKUP(B7335,属性中转表!A:G,7,FALSE),属性中转表!$K$2:$P$21,6,0))&amp;IF(VLOOKUP(B7335,属性中转表!A:G,7,FALSE)&gt;=50,VLOOKUP(A7335,英雄数据表!A:K,9,0),IF(VLOOKUP(B7335,属性中转表!A:G,7,FALSE)&gt;=25,VLOOKUP(A7335,英雄数据表!A:K,5,0),""))</f>
        <v>"atk":300,"hp":5000,"undpspro":100</v>
      </c>
      <c r="J7335" s="20" t="str">
        <f>IF(I7335="","",属性中转表!$I$1&amp;(IF(VLOOKUP(B7335,属性中转表!A:G,7,FALSE)=0,0,VLOOKUP(VLOOKUP(B7335,属性中转表!A:G,7,FALSE),属性中转表!$K$2:$P$21,4,0)))+IFERROR(VLOOKUP(A7335,英雄数据表!A:K,IF(武魂!B7335&gt;=50,10,IF(武魂!B7335&gt;=25,6)),0),0))</f>
        <v>,"dpspro":110</v>
      </c>
      <c r="K7335" s="32" t="str">
        <f t="shared" si="489"/>
        <v>"atk":300,"hp":5000,"undpspro":100,"dpspro":110</v>
      </c>
      <c r="L7335" s="20" t="str">
        <f>IF(B7335&gt;=50,VLOOKUP(A7335,英雄数据表!A:L,11,FALSE),IF(B7335&gt;=25,VLOOKUP(A7335,英雄数据表!A:L,7,0),""))</f>
        <v>"5501601004"</v>
      </c>
      <c r="M7335" s="20" t="str">
        <f>IFERROR(VLOOKUP(B7335,属性中转表!$K$2:$O$21,5,FALSE),"")</f>
        <v/>
      </c>
      <c r="N7335" s="20" t="str">
        <f>IF(B7335=25,VLOOKUP(A7335,英雄数据表!A:L,8,FALSE),IF(B7335=50,VLOOKUP(A7335,英雄数据表!A:L,12,0),""))</f>
        <v/>
      </c>
    </row>
    <row r="7336" spans="1:14" x14ac:dyDescent="0.3">
      <c r="A7336" s="20">
        <v>55016</v>
      </c>
      <c r="B7336" s="21">
        <f t="shared" si="486"/>
        <v>35</v>
      </c>
      <c r="C7336" s="21">
        <v>5</v>
      </c>
      <c r="D7336" s="21">
        <f>VLOOKUP(A7336,英雄数据表!A:D,4,0)</f>
        <v>5</v>
      </c>
      <c r="E7336" s="20" t="str">
        <f>VLOOKUP(A7336,英雄数据表!A:C,3,0)</f>
        <v>灵魂切断</v>
      </c>
      <c r="F7336" s="20">
        <f t="shared" si="487"/>
        <v>55016</v>
      </c>
      <c r="G7336" s="20">
        <f t="shared" si="488"/>
        <v>55016</v>
      </c>
      <c r="H7336" s="21" t="str">
        <f>VLOOKUP(B7336,属性中转表!A:F,6,FALSE)</f>
        <v>"hp":107100,"atk":2975</v>
      </c>
      <c r="I7336" s="20" t="str">
        <f>IF(VLOOKUP(B7336,属性中转表!A:G,7,FALSE)=0,"",VLOOKUP(VLOOKUP(B7336,属性中转表!A:G,7,FALSE),属性中转表!$K$2:$P$21,6,0))&amp;IF(VLOOKUP(B7336,属性中转表!A:G,7,FALSE)&gt;=50,VLOOKUP(A7336,英雄数据表!A:K,9,0),IF(VLOOKUP(B7336,属性中转表!A:G,7,FALSE)&gt;=25,VLOOKUP(A7336,英雄数据表!A:K,5,0),""))</f>
        <v>"atk":300,"hp":5000,"undpspro":100</v>
      </c>
      <c r="J7336" s="20" t="str">
        <f>IF(I7336="","",属性中转表!$I$1&amp;(IF(VLOOKUP(B7336,属性中转表!A:G,7,FALSE)=0,0,VLOOKUP(VLOOKUP(B7336,属性中转表!A:G,7,FALSE),属性中转表!$K$2:$P$21,4,0)))+IFERROR(VLOOKUP(A7336,英雄数据表!A:K,IF(武魂!B7336&gt;=50,10,IF(武魂!B7336&gt;=25,6)),0),0))</f>
        <v>,"dpspro":160</v>
      </c>
      <c r="K7336" s="32" t="str">
        <f t="shared" si="489"/>
        <v>"atk":300,"hp":5000,"undpspro":100,"dpspro":160</v>
      </c>
      <c r="L7336" s="20" t="str">
        <f>IF(B7336&gt;=50,VLOOKUP(A7336,英雄数据表!A:L,11,FALSE),IF(B7336&gt;=25,VLOOKUP(A7336,英雄数据表!A:L,7,0),""))</f>
        <v>"5501601004"</v>
      </c>
      <c r="M7336" s="20" t="str">
        <f>IFERROR(VLOOKUP(B7336,属性中转表!$K$2:$O$21,5,FALSE),"")</f>
        <v>"dpspro":50</v>
      </c>
      <c r="N7336" s="20" t="str">
        <f>IF(B7336=25,VLOOKUP(A7336,英雄数据表!A:L,8,FALSE),IF(B7336=50,VLOOKUP(A7336,英雄数据表!A:L,12,0),""))</f>
        <v/>
      </c>
    </row>
    <row r="7337" spans="1:14" x14ac:dyDescent="0.3">
      <c r="A7337" s="20">
        <v>55016</v>
      </c>
      <c r="B7337" s="21">
        <f t="shared" si="486"/>
        <v>36</v>
      </c>
      <c r="C7337" s="21">
        <v>5</v>
      </c>
      <c r="D7337" s="21">
        <f>VLOOKUP(A7337,英雄数据表!A:D,4,0)</f>
        <v>5</v>
      </c>
      <c r="E7337" s="20" t="str">
        <f>VLOOKUP(A7337,英雄数据表!A:C,3,0)</f>
        <v>灵魂切断</v>
      </c>
      <c r="F7337" s="20">
        <f t="shared" si="487"/>
        <v>55016</v>
      </c>
      <c r="G7337" s="20">
        <f t="shared" si="488"/>
        <v>55016</v>
      </c>
      <c r="H7337" s="21" t="str">
        <f>VLOOKUP(B7337,属性中转表!A:F,6,FALSE)</f>
        <v>"hp":111600,"atk":3100</v>
      </c>
      <c r="I7337" s="20" t="str">
        <f>IF(VLOOKUP(B7337,属性中转表!A:G,7,FALSE)=0,"",VLOOKUP(VLOOKUP(B7337,属性中转表!A:G,7,FALSE),属性中转表!$K$2:$P$21,6,0))&amp;IF(VLOOKUP(B7337,属性中转表!A:G,7,FALSE)&gt;=50,VLOOKUP(A7337,英雄数据表!A:K,9,0),IF(VLOOKUP(B7337,属性中转表!A:G,7,FALSE)&gt;=25,VLOOKUP(A7337,英雄数据表!A:K,5,0),""))</f>
        <v>"atk":300,"hp":5000,"undpspro":100</v>
      </c>
      <c r="J7337" s="20" t="str">
        <f>IF(I7337="","",属性中转表!$I$1&amp;(IF(VLOOKUP(B7337,属性中转表!A:G,7,FALSE)=0,0,VLOOKUP(VLOOKUP(B7337,属性中转表!A:G,7,FALSE),属性中转表!$K$2:$P$21,4,0)))+IFERROR(VLOOKUP(A7337,英雄数据表!A:K,IF(武魂!B7337&gt;=50,10,IF(武魂!B7337&gt;=25,6)),0),0))</f>
        <v>,"dpspro":160</v>
      </c>
      <c r="K7337" s="32" t="str">
        <f t="shared" si="489"/>
        <v>"atk":300,"hp":5000,"undpspro":100,"dpspro":160</v>
      </c>
      <c r="L7337" s="20" t="str">
        <f>IF(B7337&gt;=50,VLOOKUP(A7337,英雄数据表!A:L,11,FALSE),IF(B7337&gt;=25,VLOOKUP(A7337,英雄数据表!A:L,7,0),""))</f>
        <v>"5501601004"</v>
      </c>
      <c r="M7337" s="20" t="str">
        <f>IFERROR(VLOOKUP(B7337,属性中转表!$K$2:$O$21,5,FALSE),"")</f>
        <v/>
      </c>
      <c r="N7337" s="20" t="str">
        <f>IF(B7337=25,VLOOKUP(A7337,英雄数据表!A:L,8,FALSE),IF(B7337=50,VLOOKUP(A7337,英雄数据表!A:L,12,0),""))</f>
        <v/>
      </c>
    </row>
    <row r="7338" spans="1:14" x14ac:dyDescent="0.3">
      <c r="A7338" s="20">
        <v>55016</v>
      </c>
      <c r="B7338" s="21">
        <f t="shared" si="486"/>
        <v>37</v>
      </c>
      <c r="C7338" s="21">
        <v>5</v>
      </c>
      <c r="D7338" s="21">
        <f>VLOOKUP(A7338,英雄数据表!A:D,4,0)</f>
        <v>5</v>
      </c>
      <c r="E7338" s="20" t="str">
        <f>VLOOKUP(A7338,英雄数据表!A:C,3,0)</f>
        <v>灵魂切断</v>
      </c>
      <c r="F7338" s="20">
        <f t="shared" si="487"/>
        <v>55016</v>
      </c>
      <c r="G7338" s="20">
        <f t="shared" si="488"/>
        <v>55016</v>
      </c>
      <c r="H7338" s="21" t="str">
        <f>VLOOKUP(B7338,属性中转表!A:F,6,FALSE)</f>
        <v>"hp":116100,"atk":3225</v>
      </c>
      <c r="I7338" s="20" t="str">
        <f>IF(VLOOKUP(B7338,属性中转表!A:G,7,FALSE)=0,"",VLOOKUP(VLOOKUP(B7338,属性中转表!A:G,7,FALSE),属性中转表!$K$2:$P$21,6,0))&amp;IF(VLOOKUP(B7338,属性中转表!A:G,7,FALSE)&gt;=50,VLOOKUP(A7338,英雄数据表!A:K,9,0),IF(VLOOKUP(B7338,属性中转表!A:G,7,FALSE)&gt;=25,VLOOKUP(A7338,英雄数据表!A:K,5,0),""))</f>
        <v>"atk":300,"hp":5000,"undpspro":100</v>
      </c>
      <c r="J7338" s="20" t="str">
        <f>IF(I7338="","",属性中转表!$I$1&amp;(IF(VLOOKUP(B7338,属性中转表!A:G,7,FALSE)=0,0,VLOOKUP(VLOOKUP(B7338,属性中转表!A:G,7,FALSE),属性中转表!$K$2:$P$21,4,0)))+IFERROR(VLOOKUP(A7338,英雄数据表!A:K,IF(武魂!B7338&gt;=50,10,IF(武魂!B7338&gt;=25,6)),0),0))</f>
        <v>,"dpspro":160</v>
      </c>
      <c r="K7338" s="32" t="str">
        <f t="shared" si="489"/>
        <v>"atk":300,"hp":5000,"undpspro":100,"dpspro":160</v>
      </c>
      <c r="L7338" s="20" t="str">
        <f>IF(B7338&gt;=50,VLOOKUP(A7338,英雄数据表!A:L,11,FALSE),IF(B7338&gt;=25,VLOOKUP(A7338,英雄数据表!A:L,7,0),""))</f>
        <v>"5501601004"</v>
      </c>
      <c r="M7338" s="20" t="str">
        <f>IFERROR(VLOOKUP(B7338,属性中转表!$K$2:$O$21,5,FALSE),"")</f>
        <v/>
      </c>
      <c r="N7338" s="20" t="str">
        <f>IF(B7338=25,VLOOKUP(A7338,英雄数据表!A:L,8,FALSE),IF(B7338=50,VLOOKUP(A7338,英雄数据表!A:L,12,0),""))</f>
        <v/>
      </c>
    </row>
    <row r="7339" spans="1:14" x14ac:dyDescent="0.3">
      <c r="A7339" s="20">
        <v>55016</v>
      </c>
      <c r="B7339" s="21">
        <f t="shared" si="486"/>
        <v>38</v>
      </c>
      <c r="C7339" s="21">
        <v>5</v>
      </c>
      <c r="D7339" s="21">
        <f>VLOOKUP(A7339,英雄数据表!A:D,4,0)</f>
        <v>5</v>
      </c>
      <c r="E7339" s="20" t="str">
        <f>VLOOKUP(A7339,英雄数据表!A:C,3,0)</f>
        <v>灵魂切断</v>
      </c>
      <c r="F7339" s="20">
        <f t="shared" si="487"/>
        <v>55016</v>
      </c>
      <c r="G7339" s="20">
        <f t="shared" si="488"/>
        <v>55016</v>
      </c>
      <c r="H7339" s="21" t="str">
        <f>VLOOKUP(B7339,属性中转表!A:F,6,FALSE)</f>
        <v>"hp":120600,"atk":3350</v>
      </c>
      <c r="I7339" s="20" t="str">
        <f>IF(VLOOKUP(B7339,属性中转表!A:G,7,FALSE)=0,"",VLOOKUP(VLOOKUP(B7339,属性中转表!A:G,7,FALSE),属性中转表!$K$2:$P$21,6,0))&amp;IF(VLOOKUP(B7339,属性中转表!A:G,7,FALSE)&gt;=50,VLOOKUP(A7339,英雄数据表!A:K,9,0),IF(VLOOKUP(B7339,属性中转表!A:G,7,FALSE)&gt;=25,VLOOKUP(A7339,英雄数据表!A:K,5,0),""))</f>
        <v>"atk":300,"hp":5000,"undpspro":100</v>
      </c>
      <c r="J7339" s="20" t="str">
        <f>IF(I7339="","",属性中转表!$I$1&amp;(IF(VLOOKUP(B7339,属性中转表!A:G,7,FALSE)=0,0,VLOOKUP(VLOOKUP(B7339,属性中转表!A:G,7,FALSE),属性中转表!$K$2:$P$21,4,0)))+IFERROR(VLOOKUP(A7339,英雄数据表!A:K,IF(武魂!B7339&gt;=50,10,IF(武魂!B7339&gt;=25,6)),0),0))</f>
        <v>,"dpspro":160</v>
      </c>
      <c r="K7339" s="32" t="str">
        <f t="shared" si="489"/>
        <v>"atk":300,"hp":5000,"undpspro":100,"dpspro":160</v>
      </c>
      <c r="L7339" s="20" t="str">
        <f>IF(B7339&gt;=50,VLOOKUP(A7339,英雄数据表!A:L,11,FALSE),IF(B7339&gt;=25,VLOOKUP(A7339,英雄数据表!A:L,7,0),""))</f>
        <v>"5501601004"</v>
      </c>
      <c r="M7339" s="20" t="str">
        <f>IFERROR(VLOOKUP(B7339,属性中转表!$K$2:$O$21,5,FALSE),"")</f>
        <v/>
      </c>
      <c r="N7339" s="20" t="str">
        <f>IF(B7339=25,VLOOKUP(A7339,英雄数据表!A:L,8,FALSE),IF(B7339=50,VLOOKUP(A7339,英雄数据表!A:L,12,0),""))</f>
        <v/>
      </c>
    </row>
    <row r="7340" spans="1:14" x14ac:dyDescent="0.3">
      <c r="A7340" s="20">
        <v>55016</v>
      </c>
      <c r="B7340" s="21">
        <f t="shared" si="486"/>
        <v>39</v>
      </c>
      <c r="C7340" s="21">
        <v>5</v>
      </c>
      <c r="D7340" s="21">
        <f>VLOOKUP(A7340,英雄数据表!A:D,4,0)</f>
        <v>5</v>
      </c>
      <c r="E7340" s="20" t="str">
        <f>VLOOKUP(A7340,英雄数据表!A:C,3,0)</f>
        <v>灵魂切断</v>
      </c>
      <c r="F7340" s="20">
        <f t="shared" si="487"/>
        <v>55016</v>
      </c>
      <c r="G7340" s="20">
        <f t="shared" si="488"/>
        <v>55016</v>
      </c>
      <c r="H7340" s="21" t="str">
        <f>VLOOKUP(B7340,属性中转表!A:F,6,FALSE)</f>
        <v>"hp":125100,"atk":3475</v>
      </c>
      <c r="I7340" s="20" t="str">
        <f>IF(VLOOKUP(B7340,属性中转表!A:G,7,FALSE)=0,"",VLOOKUP(VLOOKUP(B7340,属性中转表!A:G,7,FALSE),属性中转表!$K$2:$P$21,6,0))&amp;IF(VLOOKUP(B7340,属性中转表!A:G,7,FALSE)&gt;=50,VLOOKUP(A7340,英雄数据表!A:K,9,0),IF(VLOOKUP(B7340,属性中转表!A:G,7,FALSE)&gt;=25,VLOOKUP(A7340,英雄数据表!A:K,5,0),""))</f>
        <v>"atk":300,"hp":5000,"undpspro":100</v>
      </c>
      <c r="J7340" s="20" t="str">
        <f>IF(I7340="","",属性中转表!$I$1&amp;(IF(VLOOKUP(B7340,属性中转表!A:G,7,FALSE)=0,0,VLOOKUP(VLOOKUP(B7340,属性中转表!A:G,7,FALSE),属性中转表!$K$2:$P$21,4,0)))+IFERROR(VLOOKUP(A7340,英雄数据表!A:K,IF(武魂!B7340&gt;=50,10,IF(武魂!B7340&gt;=25,6)),0),0))</f>
        <v>,"dpspro":160</v>
      </c>
      <c r="K7340" s="32" t="str">
        <f t="shared" si="489"/>
        <v>"atk":300,"hp":5000,"undpspro":100,"dpspro":160</v>
      </c>
      <c r="L7340" s="20" t="str">
        <f>IF(B7340&gt;=50,VLOOKUP(A7340,英雄数据表!A:L,11,FALSE),IF(B7340&gt;=25,VLOOKUP(A7340,英雄数据表!A:L,7,0),""))</f>
        <v>"5501601004"</v>
      </c>
      <c r="M7340" s="20" t="str">
        <f>IFERROR(VLOOKUP(B7340,属性中转表!$K$2:$O$21,5,FALSE),"")</f>
        <v/>
      </c>
      <c r="N7340" s="20" t="str">
        <f>IF(B7340=25,VLOOKUP(A7340,英雄数据表!A:L,8,FALSE),IF(B7340=50,VLOOKUP(A7340,英雄数据表!A:L,12,0),""))</f>
        <v/>
      </c>
    </row>
    <row r="7341" spans="1:14" x14ac:dyDescent="0.3">
      <c r="A7341" s="20">
        <v>55016</v>
      </c>
      <c r="B7341" s="21">
        <f t="shared" si="486"/>
        <v>40</v>
      </c>
      <c r="C7341" s="21">
        <v>5</v>
      </c>
      <c r="D7341" s="21">
        <f>VLOOKUP(A7341,英雄数据表!A:D,4,0)</f>
        <v>5</v>
      </c>
      <c r="E7341" s="20" t="str">
        <f>VLOOKUP(A7341,英雄数据表!A:C,3,0)</f>
        <v>灵魂切断</v>
      </c>
      <c r="F7341" s="20">
        <f t="shared" si="487"/>
        <v>55016</v>
      </c>
      <c r="G7341" s="20">
        <f t="shared" si="488"/>
        <v>55016</v>
      </c>
      <c r="H7341" s="21" t="str">
        <f>VLOOKUP(B7341,属性中转表!A:F,6,FALSE)</f>
        <v>"hp":129600,"atk":3600</v>
      </c>
      <c r="I7341" s="20" t="str">
        <f>IF(VLOOKUP(B7341,属性中转表!A:G,7,FALSE)=0,"",VLOOKUP(VLOOKUP(B7341,属性中转表!A:G,7,FALSE),属性中转表!$K$2:$P$21,6,0))&amp;IF(VLOOKUP(B7341,属性中转表!A:G,7,FALSE)&gt;=50,VLOOKUP(A7341,英雄数据表!A:K,9,0),IF(VLOOKUP(B7341,属性中转表!A:G,7,FALSE)&gt;=25,VLOOKUP(A7341,英雄数据表!A:K,5,0),""))</f>
        <v>"atk":300,"hp":5000,"undpspro":100,"pvpdpspro":50</v>
      </c>
      <c r="J7341" s="20" t="str">
        <f>IF(I7341="","",属性中转表!$I$1&amp;(IF(VLOOKUP(B7341,属性中转表!A:G,7,FALSE)=0,0,VLOOKUP(VLOOKUP(B7341,属性中转表!A:G,7,FALSE),属性中转表!$K$2:$P$21,4,0)))+IFERROR(VLOOKUP(A7341,英雄数据表!A:K,IF(武魂!B7341&gt;=50,10,IF(武魂!B7341&gt;=25,6)),0),0))</f>
        <v>,"dpspro":160</v>
      </c>
      <c r="K7341" s="32" t="str">
        <f t="shared" si="489"/>
        <v>"atk":300,"hp":5000,"undpspro":100,"pvpdpspro":50,"dpspro":160</v>
      </c>
      <c r="L7341" s="20" t="str">
        <f>IF(B7341&gt;=50,VLOOKUP(A7341,英雄数据表!A:L,11,FALSE),IF(B7341&gt;=25,VLOOKUP(A7341,英雄数据表!A:L,7,0),""))</f>
        <v>"5501601004"</v>
      </c>
      <c r="M7341" s="20" t="str">
        <f>IFERROR(VLOOKUP(B7341,属性中转表!$K$2:$O$21,5,FALSE),"")</f>
        <v>"pvpdpspro":50</v>
      </c>
      <c r="N7341" s="20" t="str">
        <f>IF(B7341=25,VLOOKUP(A7341,英雄数据表!A:L,8,FALSE),IF(B7341=50,VLOOKUP(A7341,英雄数据表!A:L,12,0),""))</f>
        <v/>
      </c>
    </row>
    <row r="7342" spans="1:14" x14ac:dyDescent="0.3">
      <c r="A7342" s="20">
        <v>55016</v>
      </c>
      <c r="B7342" s="21">
        <f t="shared" si="486"/>
        <v>41</v>
      </c>
      <c r="C7342" s="21">
        <v>5</v>
      </c>
      <c r="D7342" s="21">
        <f>VLOOKUP(A7342,英雄数据表!A:D,4,0)</f>
        <v>5</v>
      </c>
      <c r="E7342" s="20" t="str">
        <f>VLOOKUP(A7342,英雄数据表!A:C,3,0)</f>
        <v>灵魂切断</v>
      </c>
      <c r="F7342" s="20">
        <f t="shared" si="487"/>
        <v>55016</v>
      </c>
      <c r="G7342" s="20">
        <f t="shared" si="488"/>
        <v>55016</v>
      </c>
      <c r="H7342" s="21" t="str">
        <f>VLOOKUP(B7342,属性中转表!A:F,6,FALSE)</f>
        <v>"hp":135000,"atk":3750</v>
      </c>
      <c r="I7342" s="20" t="str">
        <f>IF(VLOOKUP(B7342,属性中转表!A:G,7,FALSE)=0,"",VLOOKUP(VLOOKUP(B7342,属性中转表!A:G,7,FALSE),属性中转表!$K$2:$P$21,6,0))&amp;IF(VLOOKUP(B7342,属性中转表!A:G,7,FALSE)&gt;=50,VLOOKUP(A7342,英雄数据表!A:K,9,0),IF(VLOOKUP(B7342,属性中转表!A:G,7,FALSE)&gt;=25,VLOOKUP(A7342,英雄数据表!A:K,5,0),""))</f>
        <v>"atk":300,"hp":5000,"undpspro":100,"pvpdpspro":50</v>
      </c>
      <c r="J7342" s="20" t="str">
        <f>IF(I7342="","",属性中转表!$I$1&amp;(IF(VLOOKUP(B7342,属性中转表!A:G,7,FALSE)=0,0,VLOOKUP(VLOOKUP(B7342,属性中转表!A:G,7,FALSE),属性中转表!$K$2:$P$21,4,0)))+IFERROR(VLOOKUP(A7342,英雄数据表!A:K,IF(武魂!B7342&gt;=50,10,IF(武魂!B7342&gt;=25,6)),0),0))</f>
        <v>,"dpspro":160</v>
      </c>
      <c r="K7342" s="32" t="str">
        <f t="shared" si="489"/>
        <v>"atk":300,"hp":5000,"undpspro":100,"pvpdpspro":50,"dpspro":160</v>
      </c>
      <c r="L7342" s="20" t="str">
        <f>IF(B7342&gt;=50,VLOOKUP(A7342,英雄数据表!A:L,11,FALSE),IF(B7342&gt;=25,VLOOKUP(A7342,英雄数据表!A:L,7,0),""))</f>
        <v>"5501601004"</v>
      </c>
      <c r="M7342" s="20" t="str">
        <f>IFERROR(VLOOKUP(B7342,属性中转表!$K$2:$O$21,5,FALSE),"")</f>
        <v/>
      </c>
      <c r="N7342" s="20" t="str">
        <f>IF(B7342=25,VLOOKUP(A7342,英雄数据表!A:L,8,FALSE),IF(B7342=50,VLOOKUP(A7342,英雄数据表!A:L,12,0),""))</f>
        <v/>
      </c>
    </row>
    <row r="7343" spans="1:14" x14ac:dyDescent="0.3">
      <c r="A7343" s="20">
        <v>55016</v>
      </c>
      <c r="B7343" s="21">
        <f t="shared" si="486"/>
        <v>42</v>
      </c>
      <c r="C7343" s="21">
        <v>5</v>
      </c>
      <c r="D7343" s="21">
        <f>VLOOKUP(A7343,英雄数据表!A:D,4,0)</f>
        <v>5</v>
      </c>
      <c r="E7343" s="20" t="str">
        <f>VLOOKUP(A7343,英雄数据表!A:C,3,0)</f>
        <v>灵魂切断</v>
      </c>
      <c r="F7343" s="20">
        <f t="shared" si="487"/>
        <v>55016</v>
      </c>
      <c r="G7343" s="20">
        <f t="shared" si="488"/>
        <v>55016</v>
      </c>
      <c r="H7343" s="21" t="str">
        <f>VLOOKUP(B7343,属性中转表!A:F,6,FALSE)</f>
        <v>"hp":140400,"atk":3900</v>
      </c>
      <c r="I7343" s="20" t="str">
        <f>IF(VLOOKUP(B7343,属性中转表!A:G,7,FALSE)=0,"",VLOOKUP(VLOOKUP(B7343,属性中转表!A:G,7,FALSE),属性中转表!$K$2:$P$21,6,0))&amp;IF(VLOOKUP(B7343,属性中转表!A:G,7,FALSE)&gt;=50,VLOOKUP(A7343,英雄数据表!A:K,9,0),IF(VLOOKUP(B7343,属性中转表!A:G,7,FALSE)&gt;=25,VLOOKUP(A7343,英雄数据表!A:K,5,0),""))</f>
        <v>"atk":300,"hp":5000,"undpspro":100,"pvpdpspro":50</v>
      </c>
      <c r="J7343" s="20" t="str">
        <f>IF(I7343="","",属性中转表!$I$1&amp;(IF(VLOOKUP(B7343,属性中转表!A:G,7,FALSE)=0,0,VLOOKUP(VLOOKUP(B7343,属性中转表!A:G,7,FALSE),属性中转表!$K$2:$P$21,4,0)))+IFERROR(VLOOKUP(A7343,英雄数据表!A:K,IF(武魂!B7343&gt;=50,10,IF(武魂!B7343&gt;=25,6)),0),0))</f>
        <v>,"dpspro":160</v>
      </c>
      <c r="K7343" s="32" t="str">
        <f t="shared" si="489"/>
        <v>"atk":300,"hp":5000,"undpspro":100,"pvpdpspro":50,"dpspro":160</v>
      </c>
      <c r="L7343" s="20" t="str">
        <f>IF(B7343&gt;=50,VLOOKUP(A7343,英雄数据表!A:L,11,FALSE),IF(B7343&gt;=25,VLOOKUP(A7343,英雄数据表!A:L,7,0),""))</f>
        <v>"5501601004"</v>
      </c>
      <c r="M7343" s="20" t="str">
        <f>IFERROR(VLOOKUP(B7343,属性中转表!$K$2:$O$21,5,FALSE),"")</f>
        <v/>
      </c>
      <c r="N7343" s="20" t="str">
        <f>IF(B7343=25,VLOOKUP(A7343,英雄数据表!A:L,8,FALSE),IF(B7343=50,VLOOKUP(A7343,英雄数据表!A:L,12,0),""))</f>
        <v/>
      </c>
    </row>
    <row r="7344" spans="1:14" x14ac:dyDescent="0.3">
      <c r="A7344" s="20">
        <v>55016</v>
      </c>
      <c r="B7344" s="21">
        <f t="shared" si="486"/>
        <v>43</v>
      </c>
      <c r="C7344" s="21">
        <v>5</v>
      </c>
      <c r="D7344" s="21">
        <f>VLOOKUP(A7344,英雄数据表!A:D,4,0)</f>
        <v>5</v>
      </c>
      <c r="E7344" s="20" t="str">
        <f>VLOOKUP(A7344,英雄数据表!A:C,3,0)</f>
        <v>灵魂切断</v>
      </c>
      <c r="F7344" s="20">
        <f t="shared" si="487"/>
        <v>55016</v>
      </c>
      <c r="G7344" s="20">
        <f t="shared" si="488"/>
        <v>55016</v>
      </c>
      <c r="H7344" s="21" t="str">
        <f>VLOOKUP(B7344,属性中转表!A:F,6,FALSE)</f>
        <v>"hp":145800,"atk":4050</v>
      </c>
      <c r="I7344" s="20" t="str">
        <f>IF(VLOOKUP(B7344,属性中转表!A:G,7,FALSE)=0,"",VLOOKUP(VLOOKUP(B7344,属性中转表!A:G,7,FALSE),属性中转表!$K$2:$P$21,6,0))&amp;IF(VLOOKUP(B7344,属性中转表!A:G,7,FALSE)&gt;=50,VLOOKUP(A7344,英雄数据表!A:K,9,0),IF(VLOOKUP(B7344,属性中转表!A:G,7,FALSE)&gt;=25,VLOOKUP(A7344,英雄数据表!A:K,5,0),""))</f>
        <v>"atk":300,"hp":5000,"undpspro":100,"pvpdpspro":50</v>
      </c>
      <c r="J7344" s="20" t="str">
        <f>IF(I7344="","",属性中转表!$I$1&amp;(IF(VLOOKUP(B7344,属性中转表!A:G,7,FALSE)=0,0,VLOOKUP(VLOOKUP(B7344,属性中转表!A:G,7,FALSE),属性中转表!$K$2:$P$21,4,0)))+IFERROR(VLOOKUP(A7344,英雄数据表!A:K,IF(武魂!B7344&gt;=50,10,IF(武魂!B7344&gt;=25,6)),0),0))</f>
        <v>,"dpspro":160</v>
      </c>
      <c r="K7344" s="32" t="str">
        <f t="shared" si="489"/>
        <v>"atk":300,"hp":5000,"undpspro":100,"pvpdpspro":50,"dpspro":160</v>
      </c>
      <c r="L7344" s="20" t="str">
        <f>IF(B7344&gt;=50,VLOOKUP(A7344,英雄数据表!A:L,11,FALSE),IF(B7344&gt;=25,VLOOKUP(A7344,英雄数据表!A:L,7,0),""))</f>
        <v>"5501601004"</v>
      </c>
      <c r="M7344" s="20" t="str">
        <f>IFERROR(VLOOKUP(B7344,属性中转表!$K$2:$O$21,5,FALSE),"")</f>
        <v/>
      </c>
      <c r="N7344" s="20" t="str">
        <f>IF(B7344=25,VLOOKUP(A7344,英雄数据表!A:L,8,FALSE),IF(B7344=50,VLOOKUP(A7344,英雄数据表!A:L,12,0),""))</f>
        <v/>
      </c>
    </row>
    <row r="7345" spans="1:14" x14ac:dyDescent="0.3">
      <c r="A7345" s="20">
        <v>55016</v>
      </c>
      <c r="B7345" s="21">
        <f t="shared" si="486"/>
        <v>44</v>
      </c>
      <c r="C7345" s="21">
        <v>5</v>
      </c>
      <c r="D7345" s="21">
        <f>VLOOKUP(A7345,英雄数据表!A:D,4,0)</f>
        <v>5</v>
      </c>
      <c r="E7345" s="20" t="str">
        <f>VLOOKUP(A7345,英雄数据表!A:C,3,0)</f>
        <v>灵魂切断</v>
      </c>
      <c r="F7345" s="20">
        <f t="shared" si="487"/>
        <v>55016</v>
      </c>
      <c r="G7345" s="20">
        <f t="shared" si="488"/>
        <v>55016</v>
      </c>
      <c r="H7345" s="21" t="str">
        <f>VLOOKUP(B7345,属性中转表!A:F,6,FALSE)</f>
        <v>"hp":151200,"atk":4200</v>
      </c>
      <c r="I7345" s="20" t="str">
        <f>IF(VLOOKUP(B7345,属性中转表!A:G,7,FALSE)=0,"",VLOOKUP(VLOOKUP(B7345,属性中转表!A:G,7,FALSE),属性中转表!$K$2:$P$21,6,0))&amp;IF(VLOOKUP(B7345,属性中转表!A:G,7,FALSE)&gt;=50,VLOOKUP(A7345,英雄数据表!A:K,9,0),IF(VLOOKUP(B7345,属性中转表!A:G,7,FALSE)&gt;=25,VLOOKUP(A7345,英雄数据表!A:K,5,0),""))</f>
        <v>"atk":300,"hp":5000,"undpspro":100,"pvpdpspro":50</v>
      </c>
      <c r="J7345" s="20" t="str">
        <f>IF(I7345="","",属性中转表!$I$1&amp;(IF(VLOOKUP(B7345,属性中转表!A:G,7,FALSE)=0,0,VLOOKUP(VLOOKUP(B7345,属性中转表!A:G,7,FALSE),属性中转表!$K$2:$P$21,4,0)))+IFERROR(VLOOKUP(A7345,英雄数据表!A:K,IF(武魂!B7345&gt;=50,10,IF(武魂!B7345&gt;=25,6)),0),0))</f>
        <v>,"dpspro":160</v>
      </c>
      <c r="K7345" s="32" t="str">
        <f t="shared" si="489"/>
        <v>"atk":300,"hp":5000,"undpspro":100,"pvpdpspro":50,"dpspro":160</v>
      </c>
      <c r="L7345" s="20" t="str">
        <f>IF(B7345&gt;=50,VLOOKUP(A7345,英雄数据表!A:L,11,FALSE),IF(B7345&gt;=25,VLOOKUP(A7345,英雄数据表!A:L,7,0),""))</f>
        <v>"5501601004"</v>
      </c>
      <c r="M7345" s="20" t="str">
        <f>IFERROR(VLOOKUP(B7345,属性中转表!$K$2:$O$21,5,FALSE),"")</f>
        <v/>
      </c>
      <c r="N7345" s="20" t="str">
        <f>IF(B7345=25,VLOOKUP(A7345,英雄数据表!A:L,8,FALSE),IF(B7345=50,VLOOKUP(A7345,英雄数据表!A:L,12,0),""))</f>
        <v/>
      </c>
    </row>
    <row r="7346" spans="1:14" x14ac:dyDescent="0.3">
      <c r="A7346" s="20">
        <v>55016</v>
      </c>
      <c r="B7346" s="21">
        <f t="shared" si="486"/>
        <v>45</v>
      </c>
      <c r="C7346" s="21">
        <v>5</v>
      </c>
      <c r="D7346" s="21">
        <f>VLOOKUP(A7346,英雄数据表!A:D,4,0)</f>
        <v>5</v>
      </c>
      <c r="E7346" s="20" t="str">
        <f>VLOOKUP(A7346,英雄数据表!A:C,3,0)</f>
        <v>灵魂切断</v>
      </c>
      <c r="F7346" s="20">
        <f t="shared" si="487"/>
        <v>55016</v>
      </c>
      <c r="G7346" s="20">
        <f t="shared" si="488"/>
        <v>55016</v>
      </c>
      <c r="H7346" s="21" t="str">
        <f>VLOOKUP(B7346,属性中转表!A:F,6,FALSE)</f>
        <v>"hp":156600,"atk":4350</v>
      </c>
      <c r="I7346" s="20" t="str">
        <f>IF(VLOOKUP(B7346,属性中转表!A:G,7,FALSE)=0,"",VLOOKUP(VLOOKUP(B7346,属性中转表!A:G,7,FALSE),属性中转表!$K$2:$P$21,6,0))&amp;IF(VLOOKUP(B7346,属性中转表!A:G,7,FALSE)&gt;=50,VLOOKUP(A7346,英雄数据表!A:K,9,0),IF(VLOOKUP(B7346,属性中转表!A:G,7,FALSE)&gt;=25,VLOOKUP(A7346,英雄数据表!A:K,5,0),""))</f>
        <v>"atk":300,"hp":5000,"undpspro":100,"pvpdpspro":50,"pvpundpspro":50</v>
      </c>
      <c r="J7346" s="20" t="str">
        <f>IF(I7346="","",属性中转表!$I$1&amp;(IF(VLOOKUP(B7346,属性中转表!A:G,7,FALSE)=0,0,VLOOKUP(VLOOKUP(B7346,属性中转表!A:G,7,FALSE),属性中转表!$K$2:$P$21,4,0)))+IFERROR(VLOOKUP(A7346,英雄数据表!A:K,IF(武魂!B7346&gt;=50,10,IF(武魂!B7346&gt;=25,6)),0),0))</f>
        <v>,"dpspro":160</v>
      </c>
      <c r="K7346" s="32" t="str">
        <f t="shared" si="489"/>
        <v>"atk":300,"hp":5000,"undpspro":100,"pvpdpspro":50,"pvpundpspro":50,"dpspro":160</v>
      </c>
      <c r="L7346" s="20" t="str">
        <f>IF(B7346&gt;=50,VLOOKUP(A7346,英雄数据表!A:L,11,FALSE),IF(B7346&gt;=25,VLOOKUP(A7346,英雄数据表!A:L,7,0),""))</f>
        <v>"5501601004"</v>
      </c>
      <c r="M7346" s="20" t="str">
        <f>IFERROR(VLOOKUP(B7346,属性中转表!$K$2:$O$21,5,FALSE),"")</f>
        <v>"pvpundpspro":50</v>
      </c>
      <c r="N7346" s="20" t="str">
        <f>IF(B7346=25,VLOOKUP(A7346,英雄数据表!A:L,8,FALSE),IF(B7346=50,VLOOKUP(A7346,英雄数据表!A:L,12,0),""))</f>
        <v/>
      </c>
    </row>
    <row r="7347" spans="1:14" x14ac:dyDescent="0.3">
      <c r="A7347" s="20">
        <v>55016</v>
      </c>
      <c r="B7347" s="21">
        <f t="shared" si="486"/>
        <v>46</v>
      </c>
      <c r="C7347" s="21">
        <v>5</v>
      </c>
      <c r="D7347" s="21">
        <f>VLOOKUP(A7347,英雄数据表!A:D,4,0)</f>
        <v>5</v>
      </c>
      <c r="E7347" s="20" t="str">
        <f>VLOOKUP(A7347,英雄数据表!A:C,3,0)</f>
        <v>灵魂切断</v>
      </c>
      <c r="F7347" s="20">
        <f t="shared" si="487"/>
        <v>55016</v>
      </c>
      <c r="G7347" s="20">
        <f t="shared" si="488"/>
        <v>55016</v>
      </c>
      <c r="H7347" s="21" t="str">
        <f>VLOOKUP(B7347,属性中转表!A:F,6,FALSE)</f>
        <v>"hp":162000,"atk":4500</v>
      </c>
      <c r="I7347" s="20" t="str">
        <f>IF(VLOOKUP(B7347,属性中转表!A:G,7,FALSE)=0,"",VLOOKUP(VLOOKUP(B7347,属性中转表!A:G,7,FALSE),属性中转表!$K$2:$P$21,6,0))&amp;IF(VLOOKUP(B7347,属性中转表!A:G,7,FALSE)&gt;=50,VLOOKUP(A7347,英雄数据表!A:K,9,0),IF(VLOOKUP(B7347,属性中转表!A:G,7,FALSE)&gt;=25,VLOOKUP(A7347,英雄数据表!A:K,5,0),""))</f>
        <v>"atk":300,"hp":5000,"undpspro":100,"pvpdpspro":50,"pvpundpspro":50</v>
      </c>
      <c r="J7347" s="20" t="str">
        <f>IF(I7347="","",属性中转表!$I$1&amp;(IF(VLOOKUP(B7347,属性中转表!A:G,7,FALSE)=0,0,VLOOKUP(VLOOKUP(B7347,属性中转表!A:G,7,FALSE),属性中转表!$K$2:$P$21,4,0)))+IFERROR(VLOOKUP(A7347,英雄数据表!A:K,IF(武魂!B7347&gt;=50,10,IF(武魂!B7347&gt;=25,6)),0),0))</f>
        <v>,"dpspro":160</v>
      </c>
      <c r="K7347" s="32" t="str">
        <f t="shared" si="489"/>
        <v>"atk":300,"hp":5000,"undpspro":100,"pvpdpspro":50,"pvpundpspro":50,"dpspro":160</v>
      </c>
      <c r="L7347" s="20" t="str">
        <f>IF(B7347&gt;=50,VLOOKUP(A7347,英雄数据表!A:L,11,FALSE),IF(B7347&gt;=25,VLOOKUP(A7347,英雄数据表!A:L,7,0),""))</f>
        <v>"5501601004"</v>
      </c>
      <c r="M7347" s="20" t="str">
        <f>IFERROR(VLOOKUP(B7347,属性中转表!$K$2:$O$21,5,FALSE),"")</f>
        <v/>
      </c>
      <c r="N7347" s="20" t="str">
        <f>IF(B7347=25,VLOOKUP(A7347,英雄数据表!A:L,8,FALSE),IF(B7347=50,VLOOKUP(A7347,英雄数据表!A:L,12,0),""))</f>
        <v/>
      </c>
    </row>
    <row r="7348" spans="1:14" x14ac:dyDescent="0.3">
      <c r="A7348" s="20">
        <v>55016</v>
      </c>
      <c r="B7348" s="21">
        <f t="shared" si="486"/>
        <v>47</v>
      </c>
      <c r="C7348" s="21">
        <v>5</v>
      </c>
      <c r="D7348" s="21">
        <f>VLOOKUP(A7348,英雄数据表!A:D,4,0)</f>
        <v>5</v>
      </c>
      <c r="E7348" s="20" t="str">
        <f>VLOOKUP(A7348,英雄数据表!A:C,3,0)</f>
        <v>灵魂切断</v>
      </c>
      <c r="F7348" s="20">
        <f t="shared" si="487"/>
        <v>55016</v>
      </c>
      <c r="G7348" s="20">
        <f t="shared" si="488"/>
        <v>55016</v>
      </c>
      <c r="H7348" s="21" t="str">
        <f>VLOOKUP(B7348,属性中转表!A:F,6,FALSE)</f>
        <v>"hp":167400,"atk":4650</v>
      </c>
      <c r="I7348" s="20" t="str">
        <f>IF(VLOOKUP(B7348,属性中转表!A:G,7,FALSE)=0,"",VLOOKUP(VLOOKUP(B7348,属性中转表!A:G,7,FALSE),属性中转表!$K$2:$P$21,6,0))&amp;IF(VLOOKUP(B7348,属性中转表!A:G,7,FALSE)&gt;=50,VLOOKUP(A7348,英雄数据表!A:K,9,0),IF(VLOOKUP(B7348,属性中转表!A:G,7,FALSE)&gt;=25,VLOOKUP(A7348,英雄数据表!A:K,5,0),""))</f>
        <v>"atk":300,"hp":5000,"undpspro":100,"pvpdpspro":50,"pvpundpspro":50</v>
      </c>
      <c r="J7348" s="20" t="str">
        <f>IF(I7348="","",属性中转表!$I$1&amp;(IF(VLOOKUP(B7348,属性中转表!A:G,7,FALSE)=0,0,VLOOKUP(VLOOKUP(B7348,属性中转表!A:G,7,FALSE),属性中转表!$K$2:$P$21,4,0)))+IFERROR(VLOOKUP(A7348,英雄数据表!A:K,IF(武魂!B7348&gt;=50,10,IF(武魂!B7348&gt;=25,6)),0),0))</f>
        <v>,"dpspro":160</v>
      </c>
      <c r="K7348" s="32" t="str">
        <f t="shared" si="489"/>
        <v>"atk":300,"hp":5000,"undpspro":100,"pvpdpspro":50,"pvpundpspro":50,"dpspro":160</v>
      </c>
      <c r="L7348" s="20" t="str">
        <f>IF(B7348&gt;=50,VLOOKUP(A7348,英雄数据表!A:L,11,FALSE),IF(B7348&gt;=25,VLOOKUP(A7348,英雄数据表!A:L,7,0),""))</f>
        <v>"5501601004"</v>
      </c>
      <c r="M7348" s="20" t="str">
        <f>IFERROR(VLOOKUP(B7348,属性中转表!$K$2:$O$21,5,FALSE),"")</f>
        <v/>
      </c>
      <c r="N7348" s="20" t="str">
        <f>IF(B7348=25,VLOOKUP(A7348,英雄数据表!A:L,8,FALSE),IF(B7348=50,VLOOKUP(A7348,英雄数据表!A:L,12,0),""))</f>
        <v/>
      </c>
    </row>
    <row r="7349" spans="1:14" x14ac:dyDescent="0.3">
      <c r="A7349" s="20">
        <v>55016</v>
      </c>
      <c r="B7349" s="21">
        <f t="shared" si="486"/>
        <v>48</v>
      </c>
      <c r="C7349" s="21">
        <v>5</v>
      </c>
      <c r="D7349" s="21">
        <f>VLOOKUP(A7349,英雄数据表!A:D,4,0)</f>
        <v>5</v>
      </c>
      <c r="E7349" s="20" t="str">
        <f>VLOOKUP(A7349,英雄数据表!A:C,3,0)</f>
        <v>灵魂切断</v>
      </c>
      <c r="F7349" s="20">
        <f t="shared" si="487"/>
        <v>55016</v>
      </c>
      <c r="G7349" s="20">
        <f t="shared" si="488"/>
        <v>55016</v>
      </c>
      <c r="H7349" s="21" t="str">
        <f>VLOOKUP(B7349,属性中转表!A:F,6,FALSE)</f>
        <v>"hp":172800,"atk":4800</v>
      </c>
      <c r="I7349" s="20" t="str">
        <f>IF(VLOOKUP(B7349,属性中转表!A:G,7,FALSE)=0,"",VLOOKUP(VLOOKUP(B7349,属性中转表!A:G,7,FALSE),属性中转表!$K$2:$P$21,6,0))&amp;IF(VLOOKUP(B7349,属性中转表!A:G,7,FALSE)&gt;=50,VLOOKUP(A7349,英雄数据表!A:K,9,0),IF(VLOOKUP(B7349,属性中转表!A:G,7,FALSE)&gt;=25,VLOOKUP(A7349,英雄数据表!A:K,5,0),""))</f>
        <v>"atk":300,"hp":5000,"undpspro":100,"pvpdpspro":50,"pvpundpspro":50</v>
      </c>
      <c r="J7349" s="20" t="str">
        <f>IF(I7349="","",属性中转表!$I$1&amp;(IF(VLOOKUP(B7349,属性中转表!A:G,7,FALSE)=0,0,VLOOKUP(VLOOKUP(B7349,属性中转表!A:G,7,FALSE),属性中转表!$K$2:$P$21,4,0)))+IFERROR(VLOOKUP(A7349,英雄数据表!A:K,IF(武魂!B7349&gt;=50,10,IF(武魂!B7349&gt;=25,6)),0),0))</f>
        <v>,"dpspro":160</v>
      </c>
      <c r="K7349" s="32" t="str">
        <f t="shared" si="489"/>
        <v>"atk":300,"hp":5000,"undpspro":100,"pvpdpspro":50,"pvpundpspro":50,"dpspro":160</v>
      </c>
      <c r="L7349" s="20" t="str">
        <f>IF(B7349&gt;=50,VLOOKUP(A7349,英雄数据表!A:L,11,FALSE),IF(B7349&gt;=25,VLOOKUP(A7349,英雄数据表!A:L,7,0),""))</f>
        <v>"5501601004"</v>
      </c>
      <c r="M7349" s="20" t="str">
        <f>IFERROR(VLOOKUP(B7349,属性中转表!$K$2:$O$21,5,FALSE),"")</f>
        <v/>
      </c>
      <c r="N7349" s="20" t="str">
        <f>IF(B7349=25,VLOOKUP(A7349,英雄数据表!A:L,8,FALSE),IF(B7349=50,VLOOKUP(A7349,英雄数据表!A:L,12,0),""))</f>
        <v/>
      </c>
    </row>
    <row r="7350" spans="1:14" x14ac:dyDescent="0.3">
      <c r="A7350" s="20">
        <v>55016</v>
      </c>
      <c r="B7350" s="21">
        <f t="shared" si="486"/>
        <v>49</v>
      </c>
      <c r="C7350" s="21">
        <v>5</v>
      </c>
      <c r="D7350" s="21">
        <f>VLOOKUP(A7350,英雄数据表!A:D,4,0)</f>
        <v>5</v>
      </c>
      <c r="E7350" s="20" t="str">
        <f>VLOOKUP(A7350,英雄数据表!A:C,3,0)</f>
        <v>灵魂切断</v>
      </c>
      <c r="F7350" s="20">
        <f t="shared" si="487"/>
        <v>55016</v>
      </c>
      <c r="G7350" s="20">
        <f t="shared" si="488"/>
        <v>55016</v>
      </c>
      <c r="H7350" s="21" t="str">
        <f>VLOOKUP(B7350,属性中转表!A:F,6,FALSE)</f>
        <v>"hp":178200,"atk":4950</v>
      </c>
      <c r="I7350" s="20" t="str">
        <f>IF(VLOOKUP(B7350,属性中转表!A:G,7,FALSE)=0,"",VLOOKUP(VLOOKUP(B7350,属性中转表!A:G,7,FALSE),属性中转表!$K$2:$P$21,6,0))&amp;IF(VLOOKUP(B7350,属性中转表!A:G,7,FALSE)&gt;=50,VLOOKUP(A7350,英雄数据表!A:K,9,0),IF(VLOOKUP(B7350,属性中转表!A:G,7,FALSE)&gt;=25,VLOOKUP(A7350,英雄数据表!A:K,5,0),""))</f>
        <v>"atk":300,"hp":5000,"undpspro":100,"pvpdpspro":50,"pvpundpspro":50</v>
      </c>
      <c r="J7350" s="20" t="str">
        <f>IF(I7350="","",属性中转表!$I$1&amp;(IF(VLOOKUP(B7350,属性中转表!A:G,7,FALSE)=0,0,VLOOKUP(VLOOKUP(B7350,属性中转表!A:G,7,FALSE),属性中转表!$K$2:$P$21,4,0)))+IFERROR(VLOOKUP(A7350,英雄数据表!A:K,IF(武魂!B7350&gt;=50,10,IF(武魂!B7350&gt;=25,6)),0),0))</f>
        <v>,"dpspro":160</v>
      </c>
      <c r="K7350" s="32" t="str">
        <f t="shared" si="489"/>
        <v>"atk":300,"hp":5000,"undpspro":100,"pvpdpspro":50,"pvpundpspro":50,"dpspro":160</v>
      </c>
      <c r="L7350" s="20" t="str">
        <f>IF(B7350&gt;=50,VLOOKUP(A7350,英雄数据表!A:L,11,FALSE),IF(B7350&gt;=25,VLOOKUP(A7350,英雄数据表!A:L,7,0),""))</f>
        <v>"5501601004"</v>
      </c>
      <c r="M7350" s="20" t="str">
        <f>IFERROR(VLOOKUP(B7350,属性中转表!$K$2:$O$21,5,FALSE),"")</f>
        <v/>
      </c>
      <c r="N7350" s="20" t="str">
        <f>IF(B7350=25,VLOOKUP(A7350,英雄数据表!A:L,8,FALSE),IF(B7350=50,VLOOKUP(A7350,英雄数据表!A:L,12,0),""))</f>
        <v/>
      </c>
    </row>
    <row r="7351" spans="1:14" x14ac:dyDescent="0.3">
      <c r="A7351" s="20">
        <v>55016</v>
      </c>
      <c r="B7351" s="21">
        <f t="shared" ref="B7351:B7389" si="490">IF(A7351=A7350,B7350+1,1)</f>
        <v>50</v>
      </c>
      <c r="C7351" s="21">
        <v>5</v>
      </c>
      <c r="D7351" s="21">
        <f>VLOOKUP(A7351,英雄数据表!A:D,4,0)</f>
        <v>5</v>
      </c>
      <c r="E7351" s="20" t="str">
        <f>VLOOKUP(A7351,英雄数据表!A:C,3,0)</f>
        <v>灵魂切断</v>
      </c>
      <c r="F7351" s="20">
        <f t="shared" ref="F7351:F7389" si="491">A7351</f>
        <v>55016</v>
      </c>
      <c r="G7351" s="20">
        <f t="shared" ref="G7351:G7389" si="492">A7351</f>
        <v>55016</v>
      </c>
      <c r="H7351" s="21" t="str">
        <f>VLOOKUP(B7351,属性中转表!A:F,6,FALSE)</f>
        <v>"hp":183600,"atk":5100</v>
      </c>
      <c r="I7351" s="20" t="str">
        <f>IF(VLOOKUP(B7351,属性中转表!A:G,7,FALSE)=0,"",VLOOKUP(VLOOKUP(B7351,属性中转表!A:G,7,FALSE),属性中转表!$K$2:$P$21,6,0))&amp;IF(VLOOKUP(B7351,属性中转表!A:G,7,FALSE)&gt;=50,VLOOKUP(A7351,英雄数据表!A:K,9,0),IF(VLOOKUP(B7351,属性中转表!A:G,7,FALSE)&gt;=25,VLOOKUP(A7351,英雄数据表!A:K,5,0),""))</f>
        <v>"atk":300,"hp":5000,"undpspro":100,"pvpdpspro":50,"pvpundpspro":50</v>
      </c>
      <c r="J7351" s="20" t="str">
        <f>IF(I7351="","",属性中转表!$I$1&amp;(IF(VLOOKUP(B7351,属性中转表!A:G,7,FALSE)=0,0,VLOOKUP(VLOOKUP(B7351,属性中转表!A:G,7,FALSE),属性中转表!$K$2:$P$21,4,0)))+IFERROR(VLOOKUP(A7351,英雄数据表!A:K,IF(武魂!B7351&gt;=50,10,IF(武魂!B7351&gt;=25,6)),0),0))</f>
        <v>,"dpspro":200</v>
      </c>
      <c r="K7351" s="32" t="str">
        <f t="shared" si="477"/>
        <v>"atk":300,"hp":5000,"undpspro":100,"pvpdpspro":50,"pvpundpspro":50,"dpspro":200</v>
      </c>
      <c r="L7351" s="20" t="str">
        <f>IF(B7351&gt;=50,VLOOKUP(A7351,英雄数据表!A:L,11,FALSE),IF(B7351&gt;=25,VLOOKUP(A7351,英雄数据表!A:L,7,0),""))</f>
        <v>"5501602004"</v>
      </c>
      <c r="M7351" s="20" t="str">
        <f>IFERROR(VLOOKUP(B7351,属性中转表!$K$2:$O$21,5,FALSE),"")</f>
        <v/>
      </c>
      <c r="N7351" s="20" t="str">
        <f>IF(B7351=25,VLOOKUP(A7351,英雄数据表!A:L,8,FALSE),IF(B7351=50,VLOOKUP(A7351,英雄数据表!A:L,12,0),""))</f>
        <v>怒气技能攻击目标有20%概率沉默目标2回合，对辅助英雄伤害额外增加100%</v>
      </c>
    </row>
    <row r="7352" spans="1:14" x14ac:dyDescent="0.3">
      <c r="A7352" s="20">
        <v>55016</v>
      </c>
      <c r="B7352" s="21">
        <f t="shared" si="490"/>
        <v>51</v>
      </c>
      <c r="C7352" s="21">
        <v>5</v>
      </c>
      <c r="D7352" s="21">
        <f>VLOOKUP(A7352,英雄数据表!A:D,4,0)</f>
        <v>5</v>
      </c>
      <c r="E7352" s="20" t="str">
        <f>VLOOKUP(A7352,英雄数据表!A:C,3,0)</f>
        <v>灵魂切断</v>
      </c>
      <c r="F7352" s="20">
        <f t="shared" si="491"/>
        <v>55016</v>
      </c>
      <c r="G7352" s="20">
        <f t="shared" si="492"/>
        <v>55016</v>
      </c>
      <c r="H7352" s="21" t="str">
        <f>VLOOKUP(B7352,属性中转表!A:F,6,FALSE)</f>
        <v>"hp":189000,"atk":5250</v>
      </c>
      <c r="I7352" s="20" t="str">
        <f>IF(VLOOKUP(B7352,属性中转表!A:G,7,FALSE)=0,"",VLOOKUP(VLOOKUP(B7352,属性中转表!A:G,7,FALSE),属性中转表!$K$2:$P$21,6,0))&amp;IF(VLOOKUP(B7352,属性中转表!A:G,7,FALSE)&gt;=50,VLOOKUP(A7352,英雄数据表!A:K,9,0),IF(VLOOKUP(B7352,属性中转表!A:G,7,FALSE)&gt;=25,VLOOKUP(A7352,英雄数据表!A:K,5,0),""))</f>
        <v>"atk":300,"hp":5000,"undpspro":100,"pvpdpspro":50,"pvpundpspro":50</v>
      </c>
      <c r="J7352" s="20" t="str">
        <f>IF(I7352="","",属性中转表!$I$1&amp;(IF(VLOOKUP(B7352,属性中转表!A:G,7,FALSE)=0,0,VLOOKUP(VLOOKUP(B7352,属性中转表!A:G,7,FALSE),属性中转表!$K$2:$P$21,4,0)))+IFERROR(VLOOKUP(A7352,英雄数据表!A:K,IF(武魂!B7352&gt;=50,10,IF(武魂!B7352&gt;=25,6)),0),0))</f>
        <v>,"dpspro":200</v>
      </c>
      <c r="K7352" s="32" t="str">
        <f t="shared" si="477"/>
        <v>"atk":300,"hp":5000,"undpspro":100,"pvpdpspro":50,"pvpundpspro":50,"dpspro":200</v>
      </c>
      <c r="L7352" s="20" t="str">
        <f>IF(B7352&gt;=50,VLOOKUP(A7352,英雄数据表!A:L,11,FALSE),IF(B7352&gt;=25,VLOOKUP(A7352,英雄数据表!A:L,7,0),""))</f>
        <v>"5501602004"</v>
      </c>
      <c r="M7352" s="20" t="str">
        <f>IFERROR(VLOOKUP(B7352,属性中转表!$K$2:$O$21,5,FALSE),"")</f>
        <v/>
      </c>
      <c r="N7352" s="20" t="str">
        <f>IF(B7352=25,VLOOKUP(A7352,英雄数据表!A:L,8,FALSE),IF(B7352=50,VLOOKUP(A7352,英雄数据表!A:L,12,0),""))</f>
        <v/>
      </c>
    </row>
    <row r="7353" spans="1:14" x14ac:dyDescent="0.3">
      <c r="A7353" s="20">
        <v>55016</v>
      </c>
      <c r="B7353" s="21">
        <f t="shared" si="490"/>
        <v>52</v>
      </c>
      <c r="C7353" s="21">
        <v>5</v>
      </c>
      <c r="D7353" s="21">
        <f>VLOOKUP(A7353,英雄数据表!A:D,4,0)</f>
        <v>5</v>
      </c>
      <c r="E7353" s="20" t="str">
        <f>VLOOKUP(A7353,英雄数据表!A:C,3,0)</f>
        <v>灵魂切断</v>
      </c>
      <c r="F7353" s="20">
        <f t="shared" si="491"/>
        <v>55016</v>
      </c>
      <c r="G7353" s="20">
        <f t="shared" si="492"/>
        <v>55016</v>
      </c>
      <c r="H7353" s="21" t="str">
        <f>VLOOKUP(B7353,属性中转表!A:F,6,FALSE)</f>
        <v>"hp":194400,"atk":5400</v>
      </c>
      <c r="I7353" s="20" t="str">
        <f>IF(VLOOKUP(B7353,属性中转表!A:G,7,FALSE)=0,"",VLOOKUP(VLOOKUP(B7353,属性中转表!A:G,7,FALSE),属性中转表!$K$2:$P$21,6,0))&amp;IF(VLOOKUP(B7353,属性中转表!A:G,7,FALSE)&gt;=50,VLOOKUP(A7353,英雄数据表!A:K,9,0),IF(VLOOKUP(B7353,属性中转表!A:G,7,FALSE)&gt;=25,VLOOKUP(A7353,英雄数据表!A:K,5,0),""))</f>
        <v>"atk":300,"hp":5000,"undpspro":100,"pvpdpspro":50,"pvpundpspro":50</v>
      </c>
      <c r="J7353" s="20" t="str">
        <f>IF(I7353="","",属性中转表!$I$1&amp;(IF(VLOOKUP(B7353,属性中转表!A:G,7,FALSE)=0,0,VLOOKUP(VLOOKUP(B7353,属性中转表!A:G,7,FALSE),属性中转表!$K$2:$P$21,4,0)))+IFERROR(VLOOKUP(A7353,英雄数据表!A:K,IF(武魂!B7353&gt;=50,10,IF(武魂!B7353&gt;=25,6)),0),0))</f>
        <v>,"dpspro":200</v>
      </c>
      <c r="K7353" s="32" t="str">
        <f t="shared" si="477"/>
        <v>"atk":300,"hp":5000,"undpspro":100,"pvpdpspro":50,"pvpundpspro":50,"dpspro":200</v>
      </c>
      <c r="L7353" s="20" t="str">
        <f>IF(B7353&gt;=50,VLOOKUP(A7353,英雄数据表!A:L,11,FALSE),IF(B7353&gt;=25,VLOOKUP(A7353,英雄数据表!A:L,7,0),""))</f>
        <v>"5501602004"</v>
      </c>
      <c r="M7353" s="20" t="str">
        <f>IFERROR(VLOOKUP(B7353,属性中转表!$K$2:$O$21,5,FALSE),"")</f>
        <v/>
      </c>
      <c r="N7353" s="20" t="str">
        <f>IF(B7353=25,VLOOKUP(A7353,英雄数据表!A:L,8,FALSE),IF(B7353=50,VLOOKUP(A7353,英雄数据表!A:L,12,0),""))</f>
        <v/>
      </c>
    </row>
    <row r="7354" spans="1:14" x14ac:dyDescent="0.3">
      <c r="A7354" s="20">
        <v>55016</v>
      </c>
      <c r="B7354" s="21">
        <f t="shared" si="490"/>
        <v>53</v>
      </c>
      <c r="C7354" s="21">
        <v>5</v>
      </c>
      <c r="D7354" s="21">
        <f>VLOOKUP(A7354,英雄数据表!A:D,4,0)</f>
        <v>5</v>
      </c>
      <c r="E7354" s="20" t="str">
        <f>VLOOKUP(A7354,英雄数据表!A:C,3,0)</f>
        <v>灵魂切断</v>
      </c>
      <c r="F7354" s="20">
        <f t="shared" si="491"/>
        <v>55016</v>
      </c>
      <c r="G7354" s="20">
        <f t="shared" si="492"/>
        <v>55016</v>
      </c>
      <c r="H7354" s="21" t="str">
        <f>VLOOKUP(B7354,属性中转表!A:F,6,FALSE)</f>
        <v>"hp":199800,"atk":5550</v>
      </c>
      <c r="I7354" s="20" t="str">
        <f>IF(VLOOKUP(B7354,属性中转表!A:G,7,FALSE)=0,"",VLOOKUP(VLOOKUP(B7354,属性中转表!A:G,7,FALSE),属性中转表!$K$2:$P$21,6,0))&amp;IF(VLOOKUP(B7354,属性中转表!A:G,7,FALSE)&gt;=50,VLOOKUP(A7354,英雄数据表!A:K,9,0),IF(VLOOKUP(B7354,属性中转表!A:G,7,FALSE)&gt;=25,VLOOKUP(A7354,英雄数据表!A:K,5,0),""))</f>
        <v>"atk":300,"hp":5000,"undpspro":100,"pvpdpspro":50,"pvpundpspro":50</v>
      </c>
      <c r="J7354" s="20" t="str">
        <f>IF(I7354="","",属性中转表!$I$1&amp;(IF(VLOOKUP(B7354,属性中转表!A:G,7,FALSE)=0,0,VLOOKUP(VLOOKUP(B7354,属性中转表!A:G,7,FALSE),属性中转表!$K$2:$P$21,4,0)))+IFERROR(VLOOKUP(A7354,英雄数据表!A:K,IF(武魂!B7354&gt;=50,10,IF(武魂!B7354&gt;=25,6)),0),0))</f>
        <v>,"dpspro":200</v>
      </c>
      <c r="K7354" s="32" t="str">
        <f t="shared" si="477"/>
        <v>"atk":300,"hp":5000,"undpspro":100,"pvpdpspro":50,"pvpundpspro":50,"dpspro":200</v>
      </c>
      <c r="L7354" s="20" t="str">
        <f>IF(B7354&gt;=50,VLOOKUP(A7354,英雄数据表!A:L,11,FALSE),IF(B7354&gt;=25,VLOOKUP(A7354,英雄数据表!A:L,7,0),""))</f>
        <v>"5501602004"</v>
      </c>
      <c r="M7354" s="20" t="str">
        <f>IFERROR(VLOOKUP(B7354,属性中转表!$K$2:$O$21,5,FALSE),"")</f>
        <v/>
      </c>
      <c r="N7354" s="20" t="str">
        <f>IF(B7354=25,VLOOKUP(A7354,英雄数据表!A:L,8,FALSE),IF(B7354=50,VLOOKUP(A7354,英雄数据表!A:L,12,0),""))</f>
        <v/>
      </c>
    </row>
    <row r="7355" spans="1:14" x14ac:dyDescent="0.3">
      <c r="A7355" s="20">
        <v>55016</v>
      </c>
      <c r="B7355" s="21">
        <f t="shared" si="490"/>
        <v>54</v>
      </c>
      <c r="C7355" s="21">
        <v>5</v>
      </c>
      <c r="D7355" s="21">
        <f>VLOOKUP(A7355,英雄数据表!A:D,4,0)</f>
        <v>5</v>
      </c>
      <c r="E7355" s="20" t="str">
        <f>VLOOKUP(A7355,英雄数据表!A:C,3,0)</f>
        <v>灵魂切断</v>
      </c>
      <c r="F7355" s="20">
        <f t="shared" si="491"/>
        <v>55016</v>
      </c>
      <c r="G7355" s="20">
        <f t="shared" si="492"/>
        <v>55016</v>
      </c>
      <c r="H7355" s="21" t="str">
        <f>VLOOKUP(B7355,属性中转表!A:F,6,FALSE)</f>
        <v>"hp":205200,"atk":5700</v>
      </c>
      <c r="I7355" s="20" t="str">
        <f>IF(VLOOKUP(B7355,属性中转表!A:G,7,FALSE)=0,"",VLOOKUP(VLOOKUP(B7355,属性中转表!A:G,7,FALSE),属性中转表!$K$2:$P$21,6,0))&amp;IF(VLOOKUP(B7355,属性中转表!A:G,7,FALSE)&gt;=50,VLOOKUP(A7355,英雄数据表!A:K,9,0),IF(VLOOKUP(B7355,属性中转表!A:G,7,FALSE)&gt;=25,VLOOKUP(A7355,英雄数据表!A:K,5,0),""))</f>
        <v>"atk":300,"hp":5000,"undpspro":100,"pvpdpspro":50,"pvpundpspro":50</v>
      </c>
      <c r="J7355" s="20" t="str">
        <f>IF(I7355="","",属性中转表!$I$1&amp;(IF(VLOOKUP(B7355,属性中转表!A:G,7,FALSE)=0,0,VLOOKUP(VLOOKUP(B7355,属性中转表!A:G,7,FALSE),属性中转表!$K$2:$P$21,4,0)))+IFERROR(VLOOKUP(A7355,英雄数据表!A:K,IF(武魂!B7355&gt;=50,10,IF(武魂!B7355&gt;=25,6)),0),0))</f>
        <v>,"dpspro":200</v>
      </c>
      <c r="K7355" s="32" t="str">
        <f t="shared" ref="K7355:K7418" si="493">I7355&amp;J7355</f>
        <v>"atk":300,"hp":5000,"undpspro":100,"pvpdpspro":50,"pvpundpspro":50,"dpspro":200</v>
      </c>
      <c r="L7355" s="20" t="str">
        <f>IF(B7355&gt;=50,VLOOKUP(A7355,英雄数据表!A:L,11,FALSE),IF(B7355&gt;=25,VLOOKUP(A7355,英雄数据表!A:L,7,0),""))</f>
        <v>"5501602004"</v>
      </c>
      <c r="M7355" s="20" t="str">
        <f>IFERROR(VLOOKUP(B7355,属性中转表!$K$2:$O$21,5,FALSE),"")</f>
        <v/>
      </c>
      <c r="N7355" s="20" t="str">
        <f>IF(B7355=25,VLOOKUP(A7355,英雄数据表!A:L,8,FALSE),IF(B7355=50,VLOOKUP(A7355,英雄数据表!A:L,12,0),""))</f>
        <v/>
      </c>
    </row>
    <row r="7356" spans="1:14" x14ac:dyDescent="0.3">
      <c r="A7356" s="20">
        <v>55016</v>
      </c>
      <c r="B7356" s="21">
        <f t="shared" si="490"/>
        <v>55</v>
      </c>
      <c r="C7356" s="21">
        <v>5</v>
      </c>
      <c r="D7356" s="21">
        <f>VLOOKUP(A7356,英雄数据表!A:D,4,0)</f>
        <v>5</v>
      </c>
      <c r="E7356" s="20" t="str">
        <f>VLOOKUP(A7356,英雄数据表!A:C,3,0)</f>
        <v>灵魂切断</v>
      </c>
      <c r="F7356" s="20">
        <f t="shared" si="491"/>
        <v>55016</v>
      </c>
      <c r="G7356" s="20">
        <f t="shared" si="492"/>
        <v>55016</v>
      </c>
      <c r="H7356" s="21" t="str">
        <f>VLOOKUP(B7356,属性中转表!A:F,6,FALSE)</f>
        <v>"hp":210600,"atk":5850</v>
      </c>
      <c r="I7356" s="20" t="str">
        <f>IF(VLOOKUP(B7356,属性中转表!A:G,7,FALSE)=0,"",VLOOKUP(VLOOKUP(B7356,属性中转表!A:G,7,FALSE),属性中转表!$K$2:$P$21,6,0))&amp;IF(VLOOKUP(B7356,属性中转表!A:G,7,FALSE)&gt;=50,VLOOKUP(A7356,英雄数据表!A:K,9,0),IF(VLOOKUP(B7356,属性中转表!A:G,7,FALSE)&gt;=25,VLOOKUP(A7356,英雄数据表!A:K,5,0),""))</f>
        <v>"atk":300,"hp":5000,"undpspro":150,"pvpdpspro":50,"pvpundpspro":50</v>
      </c>
      <c r="J7356" s="20" t="str">
        <f>IF(I7356="","",属性中转表!$I$1&amp;(IF(VLOOKUP(B7356,属性中转表!A:G,7,FALSE)=0,0,VLOOKUP(VLOOKUP(B7356,属性中转表!A:G,7,FALSE),属性中转表!$K$2:$P$21,4,0)))+IFERROR(VLOOKUP(A7356,英雄数据表!A:K,IF(武魂!B7356&gt;=50,10,IF(武魂!B7356&gt;=25,6)),0),0))</f>
        <v>,"dpspro":200</v>
      </c>
      <c r="K7356" s="32" t="str">
        <f t="shared" si="493"/>
        <v>"atk":300,"hp":5000,"undpspro":150,"pvpdpspro":50,"pvpundpspro":50,"dpspro":200</v>
      </c>
      <c r="L7356" s="20" t="str">
        <f>IF(B7356&gt;=50,VLOOKUP(A7356,英雄数据表!A:L,11,FALSE),IF(B7356&gt;=25,VLOOKUP(A7356,英雄数据表!A:L,7,0),""))</f>
        <v>"5501602004"</v>
      </c>
      <c r="M7356" s="20" t="str">
        <f>IFERROR(VLOOKUP(B7356,属性中转表!$K$2:$O$21,5,FALSE),"")</f>
        <v>"undpspro":50</v>
      </c>
      <c r="N7356" s="20" t="str">
        <f>IF(B7356=25,VLOOKUP(A7356,英雄数据表!A:L,8,FALSE),IF(B7356=50,VLOOKUP(A7356,英雄数据表!A:L,12,0),""))</f>
        <v/>
      </c>
    </row>
    <row r="7357" spans="1:14" x14ac:dyDescent="0.3">
      <c r="A7357" s="20">
        <v>55016</v>
      </c>
      <c r="B7357" s="21">
        <f t="shared" si="490"/>
        <v>56</v>
      </c>
      <c r="C7357" s="21">
        <v>5</v>
      </c>
      <c r="D7357" s="21">
        <f>VLOOKUP(A7357,英雄数据表!A:D,4,0)</f>
        <v>5</v>
      </c>
      <c r="E7357" s="20" t="str">
        <f>VLOOKUP(A7357,英雄数据表!A:C,3,0)</f>
        <v>灵魂切断</v>
      </c>
      <c r="F7357" s="20">
        <f t="shared" si="491"/>
        <v>55016</v>
      </c>
      <c r="G7357" s="20">
        <f t="shared" si="492"/>
        <v>55016</v>
      </c>
      <c r="H7357" s="21" t="str">
        <f>VLOOKUP(B7357,属性中转表!A:F,6,FALSE)</f>
        <v>"hp":216000,"atk":6000</v>
      </c>
      <c r="I7357" s="20" t="str">
        <f>IF(VLOOKUP(B7357,属性中转表!A:G,7,FALSE)=0,"",VLOOKUP(VLOOKUP(B7357,属性中转表!A:G,7,FALSE),属性中转表!$K$2:$P$21,6,0))&amp;IF(VLOOKUP(B7357,属性中转表!A:G,7,FALSE)&gt;=50,VLOOKUP(A7357,英雄数据表!A:K,9,0),IF(VLOOKUP(B7357,属性中转表!A:G,7,FALSE)&gt;=25,VLOOKUP(A7357,英雄数据表!A:K,5,0),""))</f>
        <v>"atk":300,"hp":5000,"undpspro":150,"pvpdpspro":50,"pvpundpspro":50</v>
      </c>
      <c r="J7357" s="20" t="str">
        <f>IF(I7357="","",属性中转表!$I$1&amp;(IF(VLOOKUP(B7357,属性中转表!A:G,7,FALSE)=0,0,VLOOKUP(VLOOKUP(B7357,属性中转表!A:G,7,FALSE),属性中转表!$K$2:$P$21,4,0)))+IFERROR(VLOOKUP(A7357,英雄数据表!A:K,IF(武魂!B7357&gt;=50,10,IF(武魂!B7357&gt;=25,6)),0),0))</f>
        <v>,"dpspro":200</v>
      </c>
      <c r="K7357" s="32" t="str">
        <f t="shared" si="493"/>
        <v>"atk":300,"hp":5000,"undpspro":150,"pvpdpspro":50,"pvpundpspro":50,"dpspro":200</v>
      </c>
      <c r="L7357" s="20" t="str">
        <f>IF(B7357&gt;=50,VLOOKUP(A7357,英雄数据表!A:L,11,FALSE),IF(B7357&gt;=25,VLOOKUP(A7357,英雄数据表!A:L,7,0),""))</f>
        <v>"5501602004"</v>
      </c>
      <c r="M7357" s="20" t="str">
        <f>IFERROR(VLOOKUP(B7357,属性中转表!$K$2:$O$21,5,FALSE),"")</f>
        <v/>
      </c>
      <c r="N7357" s="20" t="str">
        <f>IF(B7357=25,VLOOKUP(A7357,英雄数据表!A:L,8,FALSE),IF(B7357=50,VLOOKUP(A7357,英雄数据表!A:L,12,0),""))</f>
        <v/>
      </c>
    </row>
    <row r="7358" spans="1:14" x14ac:dyDescent="0.3">
      <c r="A7358" s="20">
        <v>55016</v>
      </c>
      <c r="B7358" s="21">
        <f t="shared" si="490"/>
        <v>57</v>
      </c>
      <c r="C7358" s="21">
        <v>5</v>
      </c>
      <c r="D7358" s="21">
        <f>VLOOKUP(A7358,英雄数据表!A:D,4,0)</f>
        <v>5</v>
      </c>
      <c r="E7358" s="20" t="str">
        <f>VLOOKUP(A7358,英雄数据表!A:C,3,0)</f>
        <v>灵魂切断</v>
      </c>
      <c r="F7358" s="20">
        <f t="shared" si="491"/>
        <v>55016</v>
      </c>
      <c r="G7358" s="20">
        <f t="shared" si="492"/>
        <v>55016</v>
      </c>
      <c r="H7358" s="21" t="str">
        <f>VLOOKUP(B7358,属性中转表!A:F,6,FALSE)</f>
        <v>"hp":221400,"atk":6150</v>
      </c>
      <c r="I7358" s="20" t="str">
        <f>IF(VLOOKUP(B7358,属性中转表!A:G,7,FALSE)=0,"",VLOOKUP(VLOOKUP(B7358,属性中转表!A:G,7,FALSE),属性中转表!$K$2:$P$21,6,0))&amp;IF(VLOOKUP(B7358,属性中转表!A:G,7,FALSE)&gt;=50,VLOOKUP(A7358,英雄数据表!A:K,9,0),IF(VLOOKUP(B7358,属性中转表!A:G,7,FALSE)&gt;=25,VLOOKUP(A7358,英雄数据表!A:K,5,0),""))</f>
        <v>"atk":300,"hp":5000,"undpspro":150,"pvpdpspro":50,"pvpundpspro":50</v>
      </c>
      <c r="J7358" s="20" t="str">
        <f>IF(I7358="","",属性中转表!$I$1&amp;(IF(VLOOKUP(B7358,属性中转表!A:G,7,FALSE)=0,0,VLOOKUP(VLOOKUP(B7358,属性中转表!A:G,7,FALSE),属性中转表!$K$2:$P$21,4,0)))+IFERROR(VLOOKUP(A7358,英雄数据表!A:K,IF(武魂!B7358&gt;=50,10,IF(武魂!B7358&gt;=25,6)),0),0))</f>
        <v>,"dpspro":200</v>
      </c>
      <c r="K7358" s="32" t="str">
        <f t="shared" si="493"/>
        <v>"atk":300,"hp":5000,"undpspro":150,"pvpdpspro":50,"pvpundpspro":50,"dpspro":200</v>
      </c>
      <c r="L7358" s="20" t="str">
        <f>IF(B7358&gt;=50,VLOOKUP(A7358,英雄数据表!A:L,11,FALSE),IF(B7358&gt;=25,VLOOKUP(A7358,英雄数据表!A:L,7,0),""))</f>
        <v>"5501602004"</v>
      </c>
      <c r="M7358" s="20" t="str">
        <f>IFERROR(VLOOKUP(B7358,属性中转表!$K$2:$O$21,5,FALSE),"")</f>
        <v/>
      </c>
      <c r="N7358" s="20" t="str">
        <f>IF(B7358=25,VLOOKUP(A7358,英雄数据表!A:L,8,FALSE),IF(B7358=50,VLOOKUP(A7358,英雄数据表!A:L,12,0),""))</f>
        <v/>
      </c>
    </row>
    <row r="7359" spans="1:14" x14ac:dyDescent="0.3">
      <c r="A7359" s="20">
        <v>55016</v>
      </c>
      <c r="B7359" s="21">
        <f t="shared" si="490"/>
        <v>58</v>
      </c>
      <c r="C7359" s="21">
        <v>5</v>
      </c>
      <c r="D7359" s="21">
        <f>VLOOKUP(A7359,英雄数据表!A:D,4,0)</f>
        <v>5</v>
      </c>
      <c r="E7359" s="20" t="str">
        <f>VLOOKUP(A7359,英雄数据表!A:C,3,0)</f>
        <v>灵魂切断</v>
      </c>
      <c r="F7359" s="20">
        <f t="shared" si="491"/>
        <v>55016</v>
      </c>
      <c r="G7359" s="20">
        <f t="shared" si="492"/>
        <v>55016</v>
      </c>
      <c r="H7359" s="21" t="str">
        <f>VLOOKUP(B7359,属性中转表!A:F,6,FALSE)</f>
        <v>"hp":226800,"atk":6300</v>
      </c>
      <c r="I7359" s="20" t="str">
        <f>IF(VLOOKUP(B7359,属性中转表!A:G,7,FALSE)=0,"",VLOOKUP(VLOOKUP(B7359,属性中转表!A:G,7,FALSE),属性中转表!$K$2:$P$21,6,0))&amp;IF(VLOOKUP(B7359,属性中转表!A:G,7,FALSE)&gt;=50,VLOOKUP(A7359,英雄数据表!A:K,9,0),IF(VLOOKUP(B7359,属性中转表!A:G,7,FALSE)&gt;=25,VLOOKUP(A7359,英雄数据表!A:K,5,0),""))</f>
        <v>"atk":300,"hp":5000,"undpspro":150,"pvpdpspro":50,"pvpundpspro":50</v>
      </c>
      <c r="J7359" s="20" t="str">
        <f>IF(I7359="","",属性中转表!$I$1&amp;(IF(VLOOKUP(B7359,属性中转表!A:G,7,FALSE)=0,0,VLOOKUP(VLOOKUP(B7359,属性中转表!A:G,7,FALSE),属性中转表!$K$2:$P$21,4,0)))+IFERROR(VLOOKUP(A7359,英雄数据表!A:K,IF(武魂!B7359&gt;=50,10,IF(武魂!B7359&gt;=25,6)),0),0))</f>
        <v>,"dpspro":200</v>
      </c>
      <c r="K7359" s="32" t="str">
        <f t="shared" si="493"/>
        <v>"atk":300,"hp":5000,"undpspro":150,"pvpdpspro":50,"pvpundpspro":50,"dpspro":200</v>
      </c>
      <c r="L7359" s="20" t="str">
        <f>IF(B7359&gt;=50,VLOOKUP(A7359,英雄数据表!A:L,11,FALSE),IF(B7359&gt;=25,VLOOKUP(A7359,英雄数据表!A:L,7,0),""))</f>
        <v>"5501602004"</v>
      </c>
      <c r="M7359" s="20" t="str">
        <f>IFERROR(VLOOKUP(B7359,属性中转表!$K$2:$O$21,5,FALSE),"")</f>
        <v/>
      </c>
      <c r="N7359" s="20" t="str">
        <f>IF(B7359=25,VLOOKUP(A7359,英雄数据表!A:L,8,FALSE),IF(B7359=50,VLOOKUP(A7359,英雄数据表!A:L,12,0),""))</f>
        <v/>
      </c>
    </row>
    <row r="7360" spans="1:14" x14ac:dyDescent="0.3">
      <c r="A7360" s="20">
        <v>55016</v>
      </c>
      <c r="B7360" s="21">
        <f t="shared" si="490"/>
        <v>59</v>
      </c>
      <c r="C7360" s="21">
        <v>5</v>
      </c>
      <c r="D7360" s="21">
        <f>VLOOKUP(A7360,英雄数据表!A:D,4,0)</f>
        <v>5</v>
      </c>
      <c r="E7360" s="20" t="str">
        <f>VLOOKUP(A7360,英雄数据表!A:C,3,0)</f>
        <v>灵魂切断</v>
      </c>
      <c r="F7360" s="20">
        <f t="shared" si="491"/>
        <v>55016</v>
      </c>
      <c r="G7360" s="20">
        <f t="shared" si="492"/>
        <v>55016</v>
      </c>
      <c r="H7360" s="21" t="str">
        <f>VLOOKUP(B7360,属性中转表!A:F,6,FALSE)</f>
        <v>"hp":232200,"atk":6450</v>
      </c>
      <c r="I7360" s="20" t="str">
        <f>IF(VLOOKUP(B7360,属性中转表!A:G,7,FALSE)=0,"",VLOOKUP(VLOOKUP(B7360,属性中转表!A:G,7,FALSE),属性中转表!$K$2:$P$21,6,0))&amp;IF(VLOOKUP(B7360,属性中转表!A:G,7,FALSE)&gt;=50,VLOOKUP(A7360,英雄数据表!A:K,9,0),IF(VLOOKUP(B7360,属性中转表!A:G,7,FALSE)&gt;=25,VLOOKUP(A7360,英雄数据表!A:K,5,0),""))</f>
        <v>"atk":300,"hp":5000,"undpspro":150,"pvpdpspro":50,"pvpundpspro":50</v>
      </c>
      <c r="J7360" s="20" t="str">
        <f>IF(I7360="","",属性中转表!$I$1&amp;(IF(VLOOKUP(B7360,属性中转表!A:G,7,FALSE)=0,0,VLOOKUP(VLOOKUP(B7360,属性中转表!A:G,7,FALSE),属性中转表!$K$2:$P$21,4,0)))+IFERROR(VLOOKUP(A7360,英雄数据表!A:K,IF(武魂!B7360&gt;=50,10,IF(武魂!B7360&gt;=25,6)),0),0))</f>
        <v>,"dpspro":200</v>
      </c>
      <c r="K7360" s="32" t="str">
        <f t="shared" si="493"/>
        <v>"atk":300,"hp":5000,"undpspro":150,"pvpdpspro":50,"pvpundpspro":50,"dpspro":200</v>
      </c>
      <c r="L7360" s="20" t="str">
        <f>IF(B7360&gt;=50,VLOOKUP(A7360,英雄数据表!A:L,11,FALSE),IF(B7360&gt;=25,VLOOKUP(A7360,英雄数据表!A:L,7,0),""))</f>
        <v>"5501602004"</v>
      </c>
      <c r="M7360" s="20" t="str">
        <f>IFERROR(VLOOKUP(B7360,属性中转表!$K$2:$O$21,5,FALSE),"")</f>
        <v/>
      </c>
      <c r="N7360" s="20" t="str">
        <f>IF(B7360=25,VLOOKUP(A7360,英雄数据表!A:L,8,FALSE),IF(B7360=50,VLOOKUP(A7360,英雄数据表!A:L,12,0),""))</f>
        <v/>
      </c>
    </row>
    <row r="7361" spans="1:14" x14ac:dyDescent="0.3">
      <c r="A7361" s="20">
        <v>55016</v>
      </c>
      <c r="B7361" s="21">
        <f t="shared" si="490"/>
        <v>60</v>
      </c>
      <c r="C7361" s="21">
        <v>5</v>
      </c>
      <c r="D7361" s="21">
        <f>VLOOKUP(A7361,英雄数据表!A:D,4,0)</f>
        <v>5</v>
      </c>
      <c r="E7361" s="20" t="str">
        <f>VLOOKUP(A7361,英雄数据表!A:C,3,0)</f>
        <v>灵魂切断</v>
      </c>
      <c r="F7361" s="20">
        <f t="shared" si="491"/>
        <v>55016</v>
      </c>
      <c r="G7361" s="20">
        <f t="shared" si="492"/>
        <v>55016</v>
      </c>
      <c r="H7361" s="21" t="str">
        <f>VLOOKUP(B7361,属性中转表!A:F,6,FALSE)</f>
        <v>"hp":237600,"atk":6600</v>
      </c>
      <c r="I7361" s="20" t="str">
        <f>IF(VLOOKUP(B7361,属性中转表!A:G,7,FALSE)=0,"",VLOOKUP(VLOOKUP(B7361,属性中转表!A:G,7,FALSE),属性中转表!$K$2:$P$21,6,0))&amp;IF(VLOOKUP(B7361,属性中转表!A:G,7,FALSE)&gt;=50,VLOOKUP(A7361,英雄数据表!A:K,9,0),IF(VLOOKUP(B7361,属性中转表!A:G,7,FALSE)&gt;=25,VLOOKUP(A7361,英雄数据表!A:K,5,0),""))</f>
        <v>"atk":300,"hp":5000,"undpspro":150,"pvpdpspro":50,"pvpundpspro":50</v>
      </c>
      <c r="J7361" s="20" t="str">
        <f>IF(I7361="","",属性中转表!$I$1&amp;(IF(VLOOKUP(B7361,属性中转表!A:G,7,FALSE)=0,0,VLOOKUP(VLOOKUP(B7361,属性中转表!A:G,7,FALSE),属性中转表!$K$2:$P$21,4,0)))+IFERROR(VLOOKUP(A7361,英雄数据表!A:K,IF(武魂!B7361&gt;=50,10,IF(武魂!B7361&gt;=25,6)),0),0))</f>
        <v>,"dpspro":250</v>
      </c>
      <c r="K7361" s="32" t="str">
        <f t="shared" si="493"/>
        <v>"atk":300,"hp":5000,"undpspro":150,"pvpdpspro":50,"pvpundpspro":50,"dpspro":250</v>
      </c>
      <c r="L7361" s="20" t="str">
        <f>IF(B7361&gt;=50,VLOOKUP(A7361,英雄数据表!A:L,11,FALSE),IF(B7361&gt;=25,VLOOKUP(A7361,英雄数据表!A:L,7,0),""))</f>
        <v>"5501602004"</v>
      </c>
      <c r="M7361" s="20" t="str">
        <f>IFERROR(VLOOKUP(B7361,属性中转表!$K$2:$O$21,5,FALSE),"")</f>
        <v>"dpspro":50</v>
      </c>
      <c r="N7361" s="20" t="str">
        <f>IF(B7361=25,VLOOKUP(A7361,英雄数据表!A:L,8,FALSE),IF(B7361=50,VLOOKUP(A7361,英雄数据表!A:L,12,0),""))</f>
        <v/>
      </c>
    </row>
    <row r="7362" spans="1:14" x14ac:dyDescent="0.3">
      <c r="A7362" s="20">
        <v>55016</v>
      </c>
      <c r="B7362" s="21">
        <f t="shared" si="490"/>
        <v>61</v>
      </c>
      <c r="C7362" s="21">
        <v>5</v>
      </c>
      <c r="D7362" s="21">
        <f>VLOOKUP(A7362,英雄数据表!A:D,4,0)</f>
        <v>5</v>
      </c>
      <c r="E7362" s="20" t="str">
        <f>VLOOKUP(A7362,英雄数据表!A:C,3,0)</f>
        <v>灵魂切断</v>
      </c>
      <c r="F7362" s="20">
        <f t="shared" si="491"/>
        <v>55016</v>
      </c>
      <c r="G7362" s="20">
        <f t="shared" si="492"/>
        <v>55016</v>
      </c>
      <c r="H7362" s="21" t="str">
        <f>VLOOKUP(B7362,属性中转表!A:F,6,FALSE)</f>
        <v>"hp":243000,"atk":6750</v>
      </c>
      <c r="I7362" s="20" t="str">
        <f>IF(VLOOKUP(B7362,属性中转表!A:G,7,FALSE)=0,"",VLOOKUP(VLOOKUP(B7362,属性中转表!A:G,7,FALSE),属性中转表!$K$2:$P$21,6,0))&amp;IF(VLOOKUP(B7362,属性中转表!A:G,7,FALSE)&gt;=50,VLOOKUP(A7362,英雄数据表!A:K,9,0),IF(VLOOKUP(B7362,属性中转表!A:G,7,FALSE)&gt;=25,VLOOKUP(A7362,英雄数据表!A:K,5,0),""))</f>
        <v>"atk":300,"hp":5000,"undpspro":150,"pvpdpspro":50,"pvpundpspro":50</v>
      </c>
      <c r="J7362" s="20" t="str">
        <f>IF(I7362="","",属性中转表!$I$1&amp;(IF(VLOOKUP(B7362,属性中转表!A:G,7,FALSE)=0,0,VLOOKUP(VLOOKUP(B7362,属性中转表!A:G,7,FALSE),属性中转表!$K$2:$P$21,4,0)))+IFERROR(VLOOKUP(A7362,英雄数据表!A:K,IF(武魂!B7362&gt;=50,10,IF(武魂!B7362&gt;=25,6)),0),0))</f>
        <v>,"dpspro":250</v>
      </c>
      <c r="K7362" s="32" t="str">
        <f t="shared" si="493"/>
        <v>"atk":300,"hp":5000,"undpspro":150,"pvpdpspro":50,"pvpundpspro":50,"dpspro":250</v>
      </c>
      <c r="L7362" s="20" t="str">
        <f>IF(B7362&gt;=50,VLOOKUP(A7362,英雄数据表!A:L,11,FALSE),IF(B7362&gt;=25,VLOOKUP(A7362,英雄数据表!A:L,7,0),""))</f>
        <v>"5501602004"</v>
      </c>
      <c r="M7362" s="20" t="str">
        <f>IFERROR(VLOOKUP(B7362,属性中转表!$K$2:$O$21,5,FALSE),"")</f>
        <v/>
      </c>
      <c r="N7362" s="20" t="str">
        <f>IF(B7362=25,VLOOKUP(A7362,英雄数据表!A:L,8,FALSE),IF(B7362=50,VLOOKUP(A7362,英雄数据表!A:L,12,0),""))</f>
        <v/>
      </c>
    </row>
    <row r="7363" spans="1:14" x14ac:dyDescent="0.3">
      <c r="A7363" s="20">
        <v>55016</v>
      </c>
      <c r="B7363" s="21">
        <f t="shared" si="490"/>
        <v>62</v>
      </c>
      <c r="C7363" s="21">
        <v>5</v>
      </c>
      <c r="D7363" s="21">
        <f>VLOOKUP(A7363,英雄数据表!A:D,4,0)</f>
        <v>5</v>
      </c>
      <c r="E7363" s="20" t="str">
        <f>VLOOKUP(A7363,英雄数据表!A:C,3,0)</f>
        <v>灵魂切断</v>
      </c>
      <c r="F7363" s="20">
        <f t="shared" si="491"/>
        <v>55016</v>
      </c>
      <c r="G7363" s="20">
        <f t="shared" si="492"/>
        <v>55016</v>
      </c>
      <c r="H7363" s="21" t="str">
        <f>VLOOKUP(B7363,属性中转表!A:F,6,FALSE)</f>
        <v>"hp":248400,"atk":6900</v>
      </c>
      <c r="I7363" s="20" t="str">
        <f>IF(VLOOKUP(B7363,属性中转表!A:G,7,FALSE)=0,"",VLOOKUP(VLOOKUP(B7363,属性中转表!A:G,7,FALSE),属性中转表!$K$2:$P$21,6,0))&amp;IF(VLOOKUP(B7363,属性中转表!A:G,7,FALSE)&gt;=50,VLOOKUP(A7363,英雄数据表!A:K,9,0),IF(VLOOKUP(B7363,属性中转表!A:G,7,FALSE)&gt;=25,VLOOKUP(A7363,英雄数据表!A:K,5,0),""))</f>
        <v>"atk":300,"hp":5000,"undpspro":150,"pvpdpspro":50,"pvpundpspro":50</v>
      </c>
      <c r="J7363" s="20" t="str">
        <f>IF(I7363="","",属性中转表!$I$1&amp;(IF(VLOOKUP(B7363,属性中转表!A:G,7,FALSE)=0,0,VLOOKUP(VLOOKUP(B7363,属性中转表!A:G,7,FALSE),属性中转表!$K$2:$P$21,4,0)))+IFERROR(VLOOKUP(A7363,英雄数据表!A:K,IF(武魂!B7363&gt;=50,10,IF(武魂!B7363&gt;=25,6)),0),0))</f>
        <v>,"dpspro":250</v>
      </c>
      <c r="K7363" s="32" t="str">
        <f t="shared" si="493"/>
        <v>"atk":300,"hp":5000,"undpspro":150,"pvpdpspro":50,"pvpundpspro":50,"dpspro":250</v>
      </c>
      <c r="L7363" s="20" t="str">
        <f>IF(B7363&gt;=50,VLOOKUP(A7363,英雄数据表!A:L,11,FALSE),IF(B7363&gt;=25,VLOOKUP(A7363,英雄数据表!A:L,7,0),""))</f>
        <v>"5501602004"</v>
      </c>
      <c r="M7363" s="20" t="str">
        <f>IFERROR(VLOOKUP(B7363,属性中转表!$K$2:$O$21,5,FALSE),"")</f>
        <v/>
      </c>
      <c r="N7363" s="20" t="str">
        <f>IF(B7363=25,VLOOKUP(A7363,英雄数据表!A:L,8,FALSE),IF(B7363=50,VLOOKUP(A7363,英雄数据表!A:L,12,0),""))</f>
        <v/>
      </c>
    </row>
    <row r="7364" spans="1:14" x14ac:dyDescent="0.3">
      <c r="A7364" s="20">
        <v>55016</v>
      </c>
      <c r="B7364" s="21">
        <f t="shared" si="490"/>
        <v>63</v>
      </c>
      <c r="C7364" s="21">
        <v>5</v>
      </c>
      <c r="D7364" s="21">
        <f>VLOOKUP(A7364,英雄数据表!A:D,4,0)</f>
        <v>5</v>
      </c>
      <c r="E7364" s="20" t="str">
        <f>VLOOKUP(A7364,英雄数据表!A:C,3,0)</f>
        <v>灵魂切断</v>
      </c>
      <c r="F7364" s="20">
        <f t="shared" si="491"/>
        <v>55016</v>
      </c>
      <c r="G7364" s="20">
        <f t="shared" si="492"/>
        <v>55016</v>
      </c>
      <c r="H7364" s="21" t="str">
        <f>VLOOKUP(B7364,属性中转表!A:F,6,FALSE)</f>
        <v>"hp":253800,"atk":7050</v>
      </c>
      <c r="I7364" s="20" t="str">
        <f>IF(VLOOKUP(B7364,属性中转表!A:G,7,FALSE)=0,"",VLOOKUP(VLOOKUP(B7364,属性中转表!A:G,7,FALSE),属性中转表!$K$2:$P$21,6,0))&amp;IF(VLOOKUP(B7364,属性中转表!A:G,7,FALSE)&gt;=50,VLOOKUP(A7364,英雄数据表!A:K,9,0),IF(VLOOKUP(B7364,属性中转表!A:G,7,FALSE)&gt;=25,VLOOKUP(A7364,英雄数据表!A:K,5,0),""))</f>
        <v>"atk":300,"hp":5000,"undpspro":150,"pvpdpspro":50,"pvpundpspro":50</v>
      </c>
      <c r="J7364" s="20" t="str">
        <f>IF(I7364="","",属性中转表!$I$1&amp;(IF(VLOOKUP(B7364,属性中转表!A:G,7,FALSE)=0,0,VLOOKUP(VLOOKUP(B7364,属性中转表!A:G,7,FALSE),属性中转表!$K$2:$P$21,4,0)))+IFERROR(VLOOKUP(A7364,英雄数据表!A:K,IF(武魂!B7364&gt;=50,10,IF(武魂!B7364&gt;=25,6)),0),0))</f>
        <v>,"dpspro":250</v>
      </c>
      <c r="K7364" s="32" t="str">
        <f t="shared" si="493"/>
        <v>"atk":300,"hp":5000,"undpspro":150,"pvpdpspro":50,"pvpundpspro":50,"dpspro":250</v>
      </c>
      <c r="L7364" s="20" t="str">
        <f>IF(B7364&gt;=50,VLOOKUP(A7364,英雄数据表!A:L,11,FALSE),IF(B7364&gt;=25,VLOOKUP(A7364,英雄数据表!A:L,7,0),""))</f>
        <v>"5501602004"</v>
      </c>
      <c r="M7364" s="20" t="str">
        <f>IFERROR(VLOOKUP(B7364,属性中转表!$K$2:$O$21,5,FALSE),"")</f>
        <v/>
      </c>
      <c r="N7364" s="20" t="str">
        <f>IF(B7364=25,VLOOKUP(A7364,英雄数据表!A:L,8,FALSE),IF(B7364=50,VLOOKUP(A7364,英雄数据表!A:L,12,0),""))</f>
        <v/>
      </c>
    </row>
    <row r="7365" spans="1:14" x14ac:dyDescent="0.3">
      <c r="A7365" s="20">
        <v>55016</v>
      </c>
      <c r="B7365" s="21">
        <f t="shared" si="490"/>
        <v>64</v>
      </c>
      <c r="C7365" s="21">
        <v>5</v>
      </c>
      <c r="D7365" s="21">
        <f>VLOOKUP(A7365,英雄数据表!A:D,4,0)</f>
        <v>5</v>
      </c>
      <c r="E7365" s="20" t="str">
        <f>VLOOKUP(A7365,英雄数据表!A:C,3,0)</f>
        <v>灵魂切断</v>
      </c>
      <c r="F7365" s="20">
        <f t="shared" si="491"/>
        <v>55016</v>
      </c>
      <c r="G7365" s="20">
        <f t="shared" si="492"/>
        <v>55016</v>
      </c>
      <c r="H7365" s="21" t="str">
        <f>VLOOKUP(B7365,属性中转表!A:F,6,FALSE)</f>
        <v>"hp":259200,"atk":7200</v>
      </c>
      <c r="I7365" s="20" t="str">
        <f>IF(VLOOKUP(B7365,属性中转表!A:G,7,FALSE)=0,"",VLOOKUP(VLOOKUP(B7365,属性中转表!A:G,7,FALSE),属性中转表!$K$2:$P$21,6,0))&amp;IF(VLOOKUP(B7365,属性中转表!A:G,7,FALSE)&gt;=50,VLOOKUP(A7365,英雄数据表!A:K,9,0),IF(VLOOKUP(B7365,属性中转表!A:G,7,FALSE)&gt;=25,VLOOKUP(A7365,英雄数据表!A:K,5,0),""))</f>
        <v>"atk":300,"hp":5000,"undpspro":150,"pvpdpspro":50,"pvpundpspro":50</v>
      </c>
      <c r="J7365" s="20" t="str">
        <f>IF(I7365="","",属性中转表!$I$1&amp;(IF(VLOOKUP(B7365,属性中转表!A:G,7,FALSE)=0,0,VLOOKUP(VLOOKUP(B7365,属性中转表!A:G,7,FALSE),属性中转表!$K$2:$P$21,4,0)))+IFERROR(VLOOKUP(A7365,英雄数据表!A:K,IF(武魂!B7365&gt;=50,10,IF(武魂!B7365&gt;=25,6)),0),0))</f>
        <v>,"dpspro":250</v>
      </c>
      <c r="K7365" s="32" t="str">
        <f t="shared" si="493"/>
        <v>"atk":300,"hp":5000,"undpspro":150,"pvpdpspro":50,"pvpundpspro":50,"dpspro":250</v>
      </c>
      <c r="L7365" s="20" t="str">
        <f>IF(B7365&gt;=50,VLOOKUP(A7365,英雄数据表!A:L,11,FALSE),IF(B7365&gt;=25,VLOOKUP(A7365,英雄数据表!A:L,7,0),""))</f>
        <v>"5501602004"</v>
      </c>
      <c r="M7365" s="20" t="str">
        <f>IFERROR(VLOOKUP(B7365,属性中转表!$K$2:$O$21,5,FALSE),"")</f>
        <v/>
      </c>
      <c r="N7365" s="20" t="str">
        <f>IF(B7365=25,VLOOKUP(A7365,英雄数据表!A:L,8,FALSE),IF(B7365=50,VLOOKUP(A7365,英雄数据表!A:L,12,0),""))</f>
        <v/>
      </c>
    </row>
    <row r="7366" spans="1:14" x14ac:dyDescent="0.3">
      <c r="A7366" s="20">
        <v>55016</v>
      </c>
      <c r="B7366" s="21">
        <f t="shared" si="490"/>
        <v>65</v>
      </c>
      <c r="C7366" s="21">
        <v>5</v>
      </c>
      <c r="D7366" s="21">
        <f>VLOOKUP(A7366,英雄数据表!A:D,4,0)</f>
        <v>5</v>
      </c>
      <c r="E7366" s="20" t="str">
        <f>VLOOKUP(A7366,英雄数据表!A:C,3,0)</f>
        <v>灵魂切断</v>
      </c>
      <c r="F7366" s="20">
        <f t="shared" si="491"/>
        <v>55016</v>
      </c>
      <c r="G7366" s="20">
        <f t="shared" si="492"/>
        <v>55016</v>
      </c>
      <c r="H7366" s="21" t="str">
        <f>VLOOKUP(B7366,属性中转表!A:F,6,FALSE)</f>
        <v>"hp":264600,"atk":7350</v>
      </c>
      <c r="I7366" s="20" t="str">
        <f>IF(VLOOKUP(B7366,属性中转表!A:G,7,FALSE)=0,"",VLOOKUP(VLOOKUP(B7366,属性中转表!A:G,7,FALSE),属性中转表!$K$2:$P$21,6,0))&amp;IF(VLOOKUP(B7366,属性中转表!A:G,7,FALSE)&gt;=50,VLOOKUP(A7366,英雄数据表!A:K,9,0),IF(VLOOKUP(B7366,属性中转表!A:G,7,FALSE)&gt;=25,VLOOKUP(A7366,英雄数据表!A:K,5,0),""))</f>
        <v>"atk":300,"hp":5000,"undpspro":150,"pvpdpspro":100,"pvpundpspro":50</v>
      </c>
      <c r="J7366" s="20" t="str">
        <f>IF(I7366="","",属性中转表!$I$1&amp;(IF(VLOOKUP(B7366,属性中转表!A:G,7,FALSE)=0,0,VLOOKUP(VLOOKUP(B7366,属性中转表!A:G,7,FALSE),属性中转表!$K$2:$P$21,4,0)))+IFERROR(VLOOKUP(A7366,英雄数据表!A:K,IF(武魂!B7366&gt;=50,10,IF(武魂!B7366&gt;=25,6)),0),0))</f>
        <v>,"dpspro":250</v>
      </c>
      <c r="K7366" s="32" t="str">
        <f t="shared" si="493"/>
        <v>"atk":300,"hp":5000,"undpspro":150,"pvpdpspro":100,"pvpundpspro":50,"dpspro":250</v>
      </c>
      <c r="L7366" s="20" t="str">
        <f>IF(B7366&gt;=50,VLOOKUP(A7366,英雄数据表!A:L,11,FALSE),IF(B7366&gt;=25,VLOOKUP(A7366,英雄数据表!A:L,7,0),""))</f>
        <v>"5501602004"</v>
      </c>
      <c r="M7366" s="20" t="str">
        <f>IFERROR(VLOOKUP(B7366,属性中转表!$K$2:$O$21,5,FALSE),"")</f>
        <v>"pvpdpspro":50</v>
      </c>
      <c r="N7366" s="20" t="str">
        <f>IF(B7366=25,VLOOKUP(A7366,英雄数据表!A:L,8,FALSE),IF(B7366=50,VLOOKUP(A7366,英雄数据表!A:L,12,0),""))</f>
        <v/>
      </c>
    </row>
    <row r="7367" spans="1:14" x14ac:dyDescent="0.3">
      <c r="A7367" s="20">
        <v>55016</v>
      </c>
      <c r="B7367" s="21">
        <f t="shared" si="490"/>
        <v>66</v>
      </c>
      <c r="C7367" s="21">
        <v>5</v>
      </c>
      <c r="D7367" s="21">
        <f>VLOOKUP(A7367,英雄数据表!A:D,4,0)</f>
        <v>5</v>
      </c>
      <c r="E7367" s="20" t="str">
        <f>VLOOKUP(A7367,英雄数据表!A:C,3,0)</f>
        <v>灵魂切断</v>
      </c>
      <c r="F7367" s="20">
        <f t="shared" si="491"/>
        <v>55016</v>
      </c>
      <c r="G7367" s="20">
        <f t="shared" si="492"/>
        <v>55016</v>
      </c>
      <c r="H7367" s="21" t="str">
        <f>VLOOKUP(B7367,属性中转表!A:F,6,FALSE)</f>
        <v>"hp":270000,"atk":7500</v>
      </c>
      <c r="I7367" s="20" t="str">
        <f>IF(VLOOKUP(B7367,属性中转表!A:G,7,FALSE)=0,"",VLOOKUP(VLOOKUP(B7367,属性中转表!A:G,7,FALSE),属性中转表!$K$2:$P$21,6,0))&amp;IF(VLOOKUP(B7367,属性中转表!A:G,7,FALSE)&gt;=50,VLOOKUP(A7367,英雄数据表!A:K,9,0),IF(VLOOKUP(B7367,属性中转表!A:G,7,FALSE)&gt;=25,VLOOKUP(A7367,英雄数据表!A:K,5,0),""))</f>
        <v>"atk":300,"hp":5000,"undpspro":150,"pvpdpspro":100,"pvpundpspro":50</v>
      </c>
      <c r="J7367" s="20" t="str">
        <f>IF(I7367="","",属性中转表!$I$1&amp;(IF(VLOOKUP(B7367,属性中转表!A:G,7,FALSE)=0,0,VLOOKUP(VLOOKUP(B7367,属性中转表!A:G,7,FALSE),属性中转表!$K$2:$P$21,4,0)))+IFERROR(VLOOKUP(A7367,英雄数据表!A:K,IF(武魂!B7367&gt;=50,10,IF(武魂!B7367&gt;=25,6)),0),0))</f>
        <v>,"dpspro":250</v>
      </c>
      <c r="K7367" s="32" t="str">
        <f t="shared" si="493"/>
        <v>"atk":300,"hp":5000,"undpspro":150,"pvpdpspro":100,"pvpundpspro":50,"dpspro":250</v>
      </c>
      <c r="L7367" s="20" t="str">
        <f>IF(B7367&gt;=50,VLOOKUP(A7367,英雄数据表!A:L,11,FALSE),IF(B7367&gt;=25,VLOOKUP(A7367,英雄数据表!A:L,7,0),""))</f>
        <v>"5501602004"</v>
      </c>
      <c r="M7367" s="20" t="str">
        <f>IFERROR(VLOOKUP(B7367,属性中转表!$K$2:$O$21,5,FALSE),"")</f>
        <v/>
      </c>
      <c r="N7367" s="20" t="str">
        <f>IF(B7367=25,VLOOKUP(A7367,英雄数据表!A:L,8,FALSE),IF(B7367=50,VLOOKUP(A7367,英雄数据表!A:L,12,0),""))</f>
        <v/>
      </c>
    </row>
    <row r="7368" spans="1:14" x14ac:dyDescent="0.3">
      <c r="A7368" s="20">
        <v>55016</v>
      </c>
      <c r="B7368" s="21">
        <f t="shared" si="490"/>
        <v>67</v>
      </c>
      <c r="C7368" s="21">
        <v>5</v>
      </c>
      <c r="D7368" s="21">
        <f>VLOOKUP(A7368,英雄数据表!A:D,4,0)</f>
        <v>5</v>
      </c>
      <c r="E7368" s="20" t="str">
        <f>VLOOKUP(A7368,英雄数据表!A:C,3,0)</f>
        <v>灵魂切断</v>
      </c>
      <c r="F7368" s="20">
        <f t="shared" si="491"/>
        <v>55016</v>
      </c>
      <c r="G7368" s="20">
        <f t="shared" si="492"/>
        <v>55016</v>
      </c>
      <c r="H7368" s="21" t="str">
        <f>VLOOKUP(B7368,属性中转表!A:F,6,FALSE)</f>
        <v>"hp":275400,"atk":7650</v>
      </c>
      <c r="I7368" s="20" t="str">
        <f>IF(VLOOKUP(B7368,属性中转表!A:G,7,FALSE)=0,"",VLOOKUP(VLOOKUP(B7368,属性中转表!A:G,7,FALSE),属性中转表!$K$2:$P$21,6,0))&amp;IF(VLOOKUP(B7368,属性中转表!A:G,7,FALSE)&gt;=50,VLOOKUP(A7368,英雄数据表!A:K,9,0),IF(VLOOKUP(B7368,属性中转表!A:G,7,FALSE)&gt;=25,VLOOKUP(A7368,英雄数据表!A:K,5,0),""))</f>
        <v>"atk":300,"hp":5000,"undpspro":150,"pvpdpspro":100,"pvpundpspro":50</v>
      </c>
      <c r="J7368" s="20" t="str">
        <f>IF(I7368="","",属性中转表!$I$1&amp;(IF(VLOOKUP(B7368,属性中转表!A:G,7,FALSE)=0,0,VLOOKUP(VLOOKUP(B7368,属性中转表!A:G,7,FALSE),属性中转表!$K$2:$P$21,4,0)))+IFERROR(VLOOKUP(A7368,英雄数据表!A:K,IF(武魂!B7368&gt;=50,10,IF(武魂!B7368&gt;=25,6)),0),0))</f>
        <v>,"dpspro":250</v>
      </c>
      <c r="K7368" s="32" t="str">
        <f t="shared" si="493"/>
        <v>"atk":300,"hp":5000,"undpspro":150,"pvpdpspro":100,"pvpundpspro":50,"dpspro":250</v>
      </c>
      <c r="L7368" s="20" t="str">
        <f>IF(B7368&gt;=50,VLOOKUP(A7368,英雄数据表!A:L,11,FALSE),IF(B7368&gt;=25,VLOOKUP(A7368,英雄数据表!A:L,7,0),""))</f>
        <v>"5501602004"</v>
      </c>
      <c r="M7368" s="20" t="str">
        <f>IFERROR(VLOOKUP(B7368,属性中转表!$K$2:$O$21,5,FALSE),"")</f>
        <v/>
      </c>
      <c r="N7368" s="20" t="str">
        <f>IF(B7368=25,VLOOKUP(A7368,英雄数据表!A:L,8,FALSE),IF(B7368=50,VLOOKUP(A7368,英雄数据表!A:L,12,0),""))</f>
        <v/>
      </c>
    </row>
    <row r="7369" spans="1:14" x14ac:dyDescent="0.3">
      <c r="A7369" s="20">
        <v>55016</v>
      </c>
      <c r="B7369" s="21">
        <f t="shared" si="490"/>
        <v>68</v>
      </c>
      <c r="C7369" s="21">
        <v>5</v>
      </c>
      <c r="D7369" s="21">
        <f>VLOOKUP(A7369,英雄数据表!A:D,4,0)</f>
        <v>5</v>
      </c>
      <c r="E7369" s="20" t="str">
        <f>VLOOKUP(A7369,英雄数据表!A:C,3,0)</f>
        <v>灵魂切断</v>
      </c>
      <c r="F7369" s="20">
        <f t="shared" si="491"/>
        <v>55016</v>
      </c>
      <c r="G7369" s="20">
        <f t="shared" si="492"/>
        <v>55016</v>
      </c>
      <c r="H7369" s="21" t="str">
        <f>VLOOKUP(B7369,属性中转表!A:F,6,FALSE)</f>
        <v>"hp":280800,"atk":7800</v>
      </c>
      <c r="I7369" s="20" t="str">
        <f>IF(VLOOKUP(B7369,属性中转表!A:G,7,FALSE)=0,"",VLOOKUP(VLOOKUP(B7369,属性中转表!A:G,7,FALSE),属性中转表!$K$2:$P$21,6,0))&amp;IF(VLOOKUP(B7369,属性中转表!A:G,7,FALSE)&gt;=50,VLOOKUP(A7369,英雄数据表!A:K,9,0),IF(VLOOKUP(B7369,属性中转表!A:G,7,FALSE)&gt;=25,VLOOKUP(A7369,英雄数据表!A:K,5,0),""))</f>
        <v>"atk":300,"hp":5000,"undpspro":150,"pvpdpspro":100,"pvpundpspro":50</v>
      </c>
      <c r="J7369" s="20" t="str">
        <f>IF(I7369="","",属性中转表!$I$1&amp;(IF(VLOOKUP(B7369,属性中转表!A:G,7,FALSE)=0,0,VLOOKUP(VLOOKUP(B7369,属性中转表!A:G,7,FALSE),属性中转表!$K$2:$P$21,4,0)))+IFERROR(VLOOKUP(A7369,英雄数据表!A:K,IF(武魂!B7369&gt;=50,10,IF(武魂!B7369&gt;=25,6)),0),0))</f>
        <v>,"dpspro":250</v>
      </c>
      <c r="K7369" s="32" t="str">
        <f t="shared" si="493"/>
        <v>"atk":300,"hp":5000,"undpspro":150,"pvpdpspro":100,"pvpundpspro":50,"dpspro":250</v>
      </c>
      <c r="L7369" s="20" t="str">
        <f>IF(B7369&gt;=50,VLOOKUP(A7369,英雄数据表!A:L,11,FALSE),IF(B7369&gt;=25,VLOOKUP(A7369,英雄数据表!A:L,7,0),""))</f>
        <v>"5501602004"</v>
      </c>
      <c r="M7369" s="20" t="str">
        <f>IFERROR(VLOOKUP(B7369,属性中转表!$K$2:$O$21,5,FALSE),"")</f>
        <v/>
      </c>
      <c r="N7369" s="20" t="str">
        <f>IF(B7369=25,VLOOKUP(A7369,英雄数据表!A:L,8,FALSE),IF(B7369=50,VLOOKUP(A7369,英雄数据表!A:L,12,0),""))</f>
        <v/>
      </c>
    </row>
    <row r="7370" spans="1:14" x14ac:dyDescent="0.3">
      <c r="A7370" s="20">
        <v>55016</v>
      </c>
      <c r="B7370" s="21">
        <f t="shared" si="490"/>
        <v>69</v>
      </c>
      <c r="C7370" s="21">
        <v>5</v>
      </c>
      <c r="D7370" s="21">
        <f>VLOOKUP(A7370,英雄数据表!A:D,4,0)</f>
        <v>5</v>
      </c>
      <c r="E7370" s="20" t="str">
        <f>VLOOKUP(A7370,英雄数据表!A:C,3,0)</f>
        <v>灵魂切断</v>
      </c>
      <c r="F7370" s="20">
        <f t="shared" si="491"/>
        <v>55016</v>
      </c>
      <c r="G7370" s="20">
        <f t="shared" si="492"/>
        <v>55016</v>
      </c>
      <c r="H7370" s="21" t="str">
        <f>VLOOKUP(B7370,属性中转表!A:F,6,FALSE)</f>
        <v>"hp":286200,"atk":7950</v>
      </c>
      <c r="I7370" s="20" t="str">
        <f>IF(VLOOKUP(B7370,属性中转表!A:G,7,FALSE)=0,"",VLOOKUP(VLOOKUP(B7370,属性中转表!A:G,7,FALSE),属性中转表!$K$2:$P$21,6,0))&amp;IF(VLOOKUP(B7370,属性中转表!A:G,7,FALSE)&gt;=50,VLOOKUP(A7370,英雄数据表!A:K,9,0),IF(VLOOKUP(B7370,属性中转表!A:G,7,FALSE)&gt;=25,VLOOKUP(A7370,英雄数据表!A:K,5,0),""))</f>
        <v>"atk":300,"hp":5000,"undpspro":150,"pvpdpspro":100,"pvpundpspro":50</v>
      </c>
      <c r="J7370" s="20" t="str">
        <f>IF(I7370="","",属性中转表!$I$1&amp;(IF(VLOOKUP(B7370,属性中转表!A:G,7,FALSE)=0,0,VLOOKUP(VLOOKUP(B7370,属性中转表!A:G,7,FALSE),属性中转表!$K$2:$P$21,4,0)))+IFERROR(VLOOKUP(A7370,英雄数据表!A:K,IF(武魂!B7370&gt;=50,10,IF(武魂!B7370&gt;=25,6)),0),0))</f>
        <v>,"dpspro":250</v>
      </c>
      <c r="K7370" s="32" t="str">
        <f t="shared" si="493"/>
        <v>"atk":300,"hp":5000,"undpspro":150,"pvpdpspro":100,"pvpundpspro":50,"dpspro":250</v>
      </c>
      <c r="L7370" s="20" t="str">
        <f>IF(B7370&gt;=50,VLOOKUP(A7370,英雄数据表!A:L,11,FALSE),IF(B7370&gt;=25,VLOOKUP(A7370,英雄数据表!A:L,7,0),""))</f>
        <v>"5501602004"</v>
      </c>
      <c r="M7370" s="20" t="str">
        <f>IFERROR(VLOOKUP(B7370,属性中转表!$K$2:$O$21,5,FALSE),"")</f>
        <v/>
      </c>
      <c r="N7370" s="20" t="str">
        <f>IF(B7370=25,VLOOKUP(A7370,英雄数据表!A:L,8,FALSE),IF(B7370=50,VLOOKUP(A7370,英雄数据表!A:L,12,0),""))</f>
        <v/>
      </c>
    </row>
    <row r="7371" spans="1:14" x14ac:dyDescent="0.3">
      <c r="A7371" s="20">
        <v>55016</v>
      </c>
      <c r="B7371" s="21">
        <f t="shared" si="490"/>
        <v>70</v>
      </c>
      <c r="C7371" s="21">
        <v>5</v>
      </c>
      <c r="D7371" s="21">
        <f>VLOOKUP(A7371,英雄数据表!A:D,4,0)</f>
        <v>5</v>
      </c>
      <c r="E7371" s="20" t="str">
        <f>VLOOKUP(A7371,英雄数据表!A:C,3,0)</f>
        <v>灵魂切断</v>
      </c>
      <c r="F7371" s="20">
        <f t="shared" si="491"/>
        <v>55016</v>
      </c>
      <c r="G7371" s="20">
        <f t="shared" si="492"/>
        <v>55016</v>
      </c>
      <c r="H7371" s="21" t="str">
        <f>VLOOKUP(B7371,属性中转表!A:F,6,FALSE)</f>
        <v>"hp":291600,"atk":8100</v>
      </c>
      <c r="I7371" s="20" t="str">
        <f>IF(VLOOKUP(B7371,属性中转表!A:G,7,FALSE)=0,"",VLOOKUP(VLOOKUP(B7371,属性中转表!A:G,7,FALSE),属性中转表!$K$2:$P$21,6,0))&amp;IF(VLOOKUP(B7371,属性中转表!A:G,7,FALSE)&gt;=50,VLOOKUP(A7371,英雄数据表!A:K,9,0),IF(VLOOKUP(B7371,属性中转表!A:G,7,FALSE)&gt;=25,VLOOKUP(A7371,英雄数据表!A:K,5,0),""))</f>
        <v>"atk":300,"hp":5000,"undpspro":150,"pvpdpspro":100,"pvpundpspro":100</v>
      </c>
      <c r="J7371" s="20" t="str">
        <f>IF(I7371="","",属性中转表!$I$1&amp;(IF(VLOOKUP(B7371,属性中转表!A:G,7,FALSE)=0,0,VLOOKUP(VLOOKUP(B7371,属性中转表!A:G,7,FALSE),属性中转表!$K$2:$P$21,4,0)))+IFERROR(VLOOKUP(A7371,英雄数据表!A:K,IF(武魂!B7371&gt;=50,10,IF(武魂!B7371&gt;=25,6)),0),0))</f>
        <v>,"dpspro":250</v>
      </c>
      <c r="K7371" s="32" t="str">
        <f t="shared" si="493"/>
        <v>"atk":300,"hp":5000,"undpspro":150,"pvpdpspro":100,"pvpundpspro":100,"dpspro":250</v>
      </c>
      <c r="L7371" s="20" t="str">
        <f>IF(B7371&gt;=50,VLOOKUP(A7371,英雄数据表!A:L,11,FALSE),IF(B7371&gt;=25,VLOOKUP(A7371,英雄数据表!A:L,7,0),""))</f>
        <v>"5501602004"</v>
      </c>
      <c r="M7371" s="20" t="str">
        <f>IFERROR(VLOOKUP(B7371,属性中转表!$K$2:$O$21,5,FALSE),"")</f>
        <v>"pvpundpspro":50</v>
      </c>
      <c r="N7371" s="20" t="str">
        <f>IF(B7371=25,VLOOKUP(A7371,英雄数据表!A:L,8,FALSE),IF(B7371=50,VLOOKUP(A7371,英雄数据表!A:L,12,0),""))</f>
        <v/>
      </c>
    </row>
    <row r="7372" spans="1:14" x14ac:dyDescent="0.3">
      <c r="A7372" s="20">
        <v>55016</v>
      </c>
      <c r="B7372" s="21">
        <f t="shared" si="490"/>
        <v>71</v>
      </c>
      <c r="C7372" s="21">
        <v>5</v>
      </c>
      <c r="D7372" s="21">
        <f>VLOOKUP(A7372,英雄数据表!A:D,4,0)</f>
        <v>5</v>
      </c>
      <c r="E7372" s="20" t="str">
        <f>VLOOKUP(A7372,英雄数据表!A:C,3,0)</f>
        <v>灵魂切断</v>
      </c>
      <c r="F7372" s="20">
        <f t="shared" si="491"/>
        <v>55016</v>
      </c>
      <c r="G7372" s="20">
        <f t="shared" si="492"/>
        <v>55016</v>
      </c>
      <c r="H7372" s="21" t="str">
        <f>VLOOKUP(B7372,属性中转表!A:F,6,FALSE)</f>
        <v>"hp":297000,"atk":8250</v>
      </c>
      <c r="I7372" s="20" t="str">
        <f>IF(VLOOKUP(B7372,属性中转表!A:G,7,FALSE)=0,"",VLOOKUP(VLOOKUP(B7372,属性中转表!A:G,7,FALSE),属性中转表!$K$2:$P$21,6,0))&amp;IF(VLOOKUP(B7372,属性中转表!A:G,7,FALSE)&gt;=50,VLOOKUP(A7372,英雄数据表!A:K,9,0),IF(VLOOKUP(B7372,属性中转表!A:G,7,FALSE)&gt;=25,VLOOKUP(A7372,英雄数据表!A:K,5,0),""))</f>
        <v>"atk":300,"hp":5000,"undpspro":150,"pvpdpspro":100,"pvpundpspro":100</v>
      </c>
      <c r="J7372" s="20" t="str">
        <f>IF(I7372="","",属性中转表!$I$1&amp;(IF(VLOOKUP(B7372,属性中转表!A:G,7,FALSE)=0,0,VLOOKUP(VLOOKUP(B7372,属性中转表!A:G,7,FALSE),属性中转表!$K$2:$P$21,4,0)))+IFERROR(VLOOKUP(A7372,英雄数据表!A:K,IF(武魂!B7372&gt;=50,10,IF(武魂!B7372&gt;=25,6)),0),0))</f>
        <v>,"dpspro":250</v>
      </c>
      <c r="K7372" s="32" t="str">
        <f t="shared" si="493"/>
        <v>"atk":300,"hp":5000,"undpspro":150,"pvpdpspro":100,"pvpundpspro":100,"dpspro":250</v>
      </c>
      <c r="L7372" s="20" t="str">
        <f>IF(B7372&gt;=50,VLOOKUP(A7372,英雄数据表!A:L,11,FALSE),IF(B7372&gt;=25,VLOOKUP(A7372,英雄数据表!A:L,7,0),""))</f>
        <v>"5501602004"</v>
      </c>
      <c r="M7372" s="20" t="str">
        <f>IFERROR(VLOOKUP(B7372,属性中转表!$K$2:$O$21,5,FALSE),"")</f>
        <v/>
      </c>
      <c r="N7372" s="20" t="str">
        <f>IF(B7372=25,VLOOKUP(A7372,英雄数据表!A:L,8,FALSE),IF(B7372=50,VLOOKUP(A7372,英雄数据表!A:L,12,0),""))</f>
        <v/>
      </c>
    </row>
    <row r="7373" spans="1:14" x14ac:dyDescent="0.3">
      <c r="A7373" s="20">
        <v>55016</v>
      </c>
      <c r="B7373" s="21">
        <f t="shared" si="490"/>
        <v>72</v>
      </c>
      <c r="C7373" s="21">
        <v>5</v>
      </c>
      <c r="D7373" s="21">
        <f>VLOOKUP(A7373,英雄数据表!A:D,4,0)</f>
        <v>5</v>
      </c>
      <c r="E7373" s="20" t="str">
        <f>VLOOKUP(A7373,英雄数据表!A:C,3,0)</f>
        <v>灵魂切断</v>
      </c>
      <c r="F7373" s="20">
        <f t="shared" si="491"/>
        <v>55016</v>
      </c>
      <c r="G7373" s="20">
        <f t="shared" si="492"/>
        <v>55016</v>
      </c>
      <c r="H7373" s="21" t="str">
        <f>VLOOKUP(B7373,属性中转表!A:F,6,FALSE)</f>
        <v>"hp":302400,"atk":8400</v>
      </c>
      <c r="I7373" s="20" t="str">
        <f>IF(VLOOKUP(B7373,属性中转表!A:G,7,FALSE)=0,"",VLOOKUP(VLOOKUP(B7373,属性中转表!A:G,7,FALSE),属性中转表!$K$2:$P$21,6,0))&amp;IF(VLOOKUP(B7373,属性中转表!A:G,7,FALSE)&gt;=50,VLOOKUP(A7373,英雄数据表!A:K,9,0),IF(VLOOKUP(B7373,属性中转表!A:G,7,FALSE)&gt;=25,VLOOKUP(A7373,英雄数据表!A:K,5,0),""))</f>
        <v>"atk":300,"hp":5000,"undpspro":150,"pvpdpspro":100,"pvpundpspro":100</v>
      </c>
      <c r="J7373" s="20" t="str">
        <f>IF(I7373="","",属性中转表!$I$1&amp;(IF(VLOOKUP(B7373,属性中转表!A:G,7,FALSE)=0,0,VLOOKUP(VLOOKUP(B7373,属性中转表!A:G,7,FALSE),属性中转表!$K$2:$P$21,4,0)))+IFERROR(VLOOKUP(A7373,英雄数据表!A:K,IF(武魂!B7373&gt;=50,10,IF(武魂!B7373&gt;=25,6)),0),0))</f>
        <v>,"dpspro":250</v>
      </c>
      <c r="K7373" s="32" t="str">
        <f t="shared" si="493"/>
        <v>"atk":300,"hp":5000,"undpspro":150,"pvpdpspro":100,"pvpundpspro":100,"dpspro":250</v>
      </c>
      <c r="L7373" s="20" t="str">
        <f>IF(B7373&gt;=50,VLOOKUP(A7373,英雄数据表!A:L,11,FALSE),IF(B7373&gt;=25,VLOOKUP(A7373,英雄数据表!A:L,7,0),""))</f>
        <v>"5501602004"</v>
      </c>
      <c r="M7373" s="20" t="str">
        <f>IFERROR(VLOOKUP(B7373,属性中转表!$K$2:$O$21,5,FALSE),"")</f>
        <v/>
      </c>
      <c r="N7373" s="20" t="str">
        <f>IF(B7373=25,VLOOKUP(A7373,英雄数据表!A:L,8,FALSE),IF(B7373=50,VLOOKUP(A7373,英雄数据表!A:L,12,0),""))</f>
        <v/>
      </c>
    </row>
    <row r="7374" spans="1:14" x14ac:dyDescent="0.3">
      <c r="A7374" s="20">
        <v>55016</v>
      </c>
      <c r="B7374" s="21">
        <f t="shared" si="490"/>
        <v>73</v>
      </c>
      <c r="C7374" s="21">
        <v>5</v>
      </c>
      <c r="D7374" s="21">
        <f>VLOOKUP(A7374,英雄数据表!A:D,4,0)</f>
        <v>5</v>
      </c>
      <c r="E7374" s="20" t="str">
        <f>VLOOKUP(A7374,英雄数据表!A:C,3,0)</f>
        <v>灵魂切断</v>
      </c>
      <c r="F7374" s="20">
        <f t="shared" si="491"/>
        <v>55016</v>
      </c>
      <c r="G7374" s="20">
        <f t="shared" si="492"/>
        <v>55016</v>
      </c>
      <c r="H7374" s="21" t="str">
        <f>VLOOKUP(B7374,属性中转表!A:F,6,FALSE)</f>
        <v>"hp":307800,"atk":8550</v>
      </c>
      <c r="I7374" s="20" t="str">
        <f>IF(VLOOKUP(B7374,属性中转表!A:G,7,FALSE)=0,"",VLOOKUP(VLOOKUP(B7374,属性中转表!A:G,7,FALSE),属性中转表!$K$2:$P$21,6,0))&amp;IF(VLOOKUP(B7374,属性中转表!A:G,7,FALSE)&gt;=50,VLOOKUP(A7374,英雄数据表!A:K,9,0),IF(VLOOKUP(B7374,属性中转表!A:G,7,FALSE)&gt;=25,VLOOKUP(A7374,英雄数据表!A:K,5,0),""))</f>
        <v>"atk":300,"hp":5000,"undpspro":150,"pvpdpspro":100,"pvpundpspro":100</v>
      </c>
      <c r="J7374" s="20" t="str">
        <f>IF(I7374="","",属性中转表!$I$1&amp;(IF(VLOOKUP(B7374,属性中转表!A:G,7,FALSE)=0,0,VLOOKUP(VLOOKUP(B7374,属性中转表!A:G,7,FALSE),属性中转表!$K$2:$P$21,4,0)))+IFERROR(VLOOKUP(A7374,英雄数据表!A:K,IF(武魂!B7374&gt;=50,10,IF(武魂!B7374&gt;=25,6)),0),0))</f>
        <v>,"dpspro":250</v>
      </c>
      <c r="K7374" s="32" t="str">
        <f t="shared" si="493"/>
        <v>"atk":300,"hp":5000,"undpspro":150,"pvpdpspro":100,"pvpundpspro":100,"dpspro":250</v>
      </c>
      <c r="L7374" s="20" t="str">
        <f>IF(B7374&gt;=50,VLOOKUP(A7374,英雄数据表!A:L,11,FALSE),IF(B7374&gt;=25,VLOOKUP(A7374,英雄数据表!A:L,7,0),""))</f>
        <v>"5501602004"</v>
      </c>
      <c r="M7374" s="20" t="str">
        <f>IFERROR(VLOOKUP(B7374,属性中转表!$K$2:$O$21,5,FALSE),"")</f>
        <v/>
      </c>
      <c r="N7374" s="20" t="str">
        <f>IF(B7374=25,VLOOKUP(A7374,英雄数据表!A:L,8,FALSE),IF(B7374=50,VLOOKUP(A7374,英雄数据表!A:L,12,0),""))</f>
        <v/>
      </c>
    </row>
    <row r="7375" spans="1:14" x14ac:dyDescent="0.3">
      <c r="A7375" s="20">
        <v>55016</v>
      </c>
      <c r="B7375" s="21">
        <f t="shared" si="490"/>
        <v>74</v>
      </c>
      <c r="C7375" s="21">
        <v>5</v>
      </c>
      <c r="D7375" s="21">
        <f>VLOOKUP(A7375,英雄数据表!A:D,4,0)</f>
        <v>5</v>
      </c>
      <c r="E7375" s="20" t="str">
        <f>VLOOKUP(A7375,英雄数据表!A:C,3,0)</f>
        <v>灵魂切断</v>
      </c>
      <c r="F7375" s="20">
        <f t="shared" si="491"/>
        <v>55016</v>
      </c>
      <c r="G7375" s="20">
        <f t="shared" si="492"/>
        <v>55016</v>
      </c>
      <c r="H7375" s="21" t="str">
        <f>VLOOKUP(B7375,属性中转表!A:F,6,FALSE)</f>
        <v>"hp":313200,"atk":8700</v>
      </c>
      <c r="I7375" s="20" t="str">
        <f>IF(VLOOKUP(B7375,属性中转表!A:G,7,FALSE)=0,"",VLOOKUP(VLOOKUP(B7375,属性中转表!A:G,7,FALSE),属性中转表!$K$2:$P$21,6,0))&amp;IF(VLOOKUP(B7375,属性中转表!A:G,7,FALSE)&gt;=50,VLOOKUP(A7375,英雄数据表!A:K,9,0),IF(VLOOKUP(B7375,属性中转表!A:G,7,FALSE)&gt;=25,VLOOKUP(A7375,英雄数据表!A:K,5,0),""))</f>
        <v>"atk":300,"hp":5000,"undpspro":150,"pvpdpspro":100,"pvpundpspro":100</v>
      </c>
      <c r="J7375" s="20" t="str">
        <f>IF(I7375="","",属性中转表!$I$1&amp;(IF(VLOOKUP(B7375,属性中转表!A:G,7,FALSE)=0,0,VLOOKUP(VLOOKUP(B7375,属性中转表!A:G,7,FALSE),属性中转表!$K$2:$P$21,4,0)))+IFERROR(VLOOKUP(A7375,英雄数据表!A:K,IF(武魂!B7375&gt;=50,10,IF(武魂!B7375&gt;=25,6)),0),0))</f>
        <v>,"dpspro":250</v>
      </c>
      <c r="K7375" s="32" t="str">
        <f t="shared" si="493"/>
        <v>"atk":300,"hp":5000,"undpspro":150,"pvpdpspro":100,"pvpundpspro":100,"dpspro":250</v>
      </c>
      <c r="L7375" s="20" t="str">
        <f>IF(B7375&gt;=50,VLOOKUP(A7375,英雄数据表!A:L,11,FALSE),IF(B7375&gt;=25,VLOOKUP(A7375,英雄数据表!A:L,7,0),""))</f>
        <v>"5501602004"</v>
      </c>
      <c r="M7375" s="20" t="str">
        <f>IFERROR(VLOOKUP(B7375,属性中转表!$K$2:$O$21,5,FALSE),"")</f>
        <v/>
      </c>
      <c r="N7375" s="20" t="str">
        <f>IF(B7375=25,VLOOKUP(A7375,英雄数据表!A:L,8,FALSE),IF(B7375=50,VLOOKUP(A7375,英雄数据表!A:L,12,0),""))</f>
        <v/>
      </c>
    </row>
    <row r="7376" spans="1:14" x14ac:dyDescent="0.3">
      <c r="A7376" s="20">
        <v>55016</v>
      </c>
      <c r="B7376" s="21">
        <f t="shared" si="490"/>
        <v>75</v>
      </c>
      <c r="C7376" s="21">
        <v>5</v>
      </c>
      <c r="D7376" s="21">
        <f>VLOOKUP(A7376,英雄数据表!A:D,4,0)</f>
        <v>5</v>
      </c>
      <c r="E7376" s="20" t="str">
        <f>VLOOKUP(A7376,英雄数据表!A:C,3,0)</f>
        <v>灵魂切断</v>
      </c>
      <c r="F7376" s="20">
        <f t="shared" si="491"/>
        <v>55016</v>
      </c>
      <c r="G7376" s="20">
        <f t="shared" si="492"/>
        <v>55016</v>
      </c>
      <c r="H7376" s="21" t="str">
        <f>VLOOKUP(B7376,属性中转表!A:F,6,FALSE)</f>
        <v>"hp":318600,"atk":8850</v>
      </c>
      <c r="I7376" s="20" t="str">
        <f>IF(VLOOKUP(B7376,属性中转表!A:G,7,FALSE)=0,"",VLOOKUP(VLOOKUP(B7376,属性中转表!A:G,7,FALSE),属性中转表!$K$2:$P$21,6,0))&amp;IF(VLOOKUP(B7376,属性中转表!A:G,7,FALSE)&gt;=50,VLOOKUP(A7376,英雄数据表!A:K,9,0),IF(VLOOKUP(B7376,属性中转表!A:G,7,FALSE)&gt;=25,VLOOKUP(A7376,英雄数据表!A:K,5,0),""))</f>
        <v>"atk":600,"hp":10000,"undpspro":150,"pvpdpspro":100,"pvpundpspro":100,"speed":10</v>
      </c>
      <c r="J7376" s="20" t="str">
        <f>IF(I7376="","",属性中转表!$I$1&amp;(IF(VLOOKUP(B7376,属性中转表!A:G,7,FALSE)=0,0,VLOOKUP(VLOOKUP(B7376,属性中转表!A:G,7,FALSE),属性中转表!$K$2:$P$21,4,0)))+IFERROR(VLOOKUP(A7376,英雄数据表!A:K,IF(武魂!B7376&gt;=50,10,IF(武魂!B7376&gt;=25,6)),0),0))</f>
        <v>,"dpspro":250</v>
      </c>
      <c r="K7376" s="32" t="str">
        <f t="shared" si="493"/>
        <v>"atk":600,"hp":10000,"undpspro":150,"pvpdpspro":100,"pvpundpspro":100,"speed":10,"dpspro":250</v>
      </c>
      <c r="L7376" s="20" t="str">
        <f>IF(B7376&gt;=50,VLOOKUP(A7376,英雄数据表!A:L,11,FALSE),IF(B7376&gt;=25,VLOOKUP(A7376,英雄数据表!A:L,7,0),""))</f>
        <v>"5501602004"</v>
      </c>
      <c r="M7376" s="20" t="str">
        <f>IFERROR(VLOOKUP(B7376,属性中转表!$K$2:$O$21,5,FALSE),"")</f>
        <v>"speed":10,"atk":300,"hp":5000</v>
      </c>
      <c r="N7376" s="20" t="str">
        <f>IF(B7376=25,VLOOKUP(A7376,英雄数据表!A:L,8,FALSE),IF(B7376=50,VLOOKUP(A7376,英雄数据表!A:L,12,0),""))</f>
        <v/>
      </c>
    </row>
    <row r="7377" spans="1:14" x14ac:dyDescent="0.3">
      <c r="A7377" s="20">
        <v>55016</v>
      </c>
      <c r="B7377" s="21">
        <f t="shared" si="490"/>
        <v>76</v>
      </c>
      <c r="C7377" s="21">
        <v>5</v>
      </c>
      <c r="D7377" s="21">
        <f>VLOOKUP(A7377,英雄数据表!A:D,4,0)</f>
        <v>5</v>
      </c>
      <c r="E7377" s="20" t="str">
        <f>VLOOKUP(A7377,英雄数据表!A:C,3,0)</f>
        <v>灵魂切断</v>
      </c>
      <c r="F7377" s="20">
        <f t="shared" si="491"/>
        <v>55016</v>
      </c>
      <c r="G7377" s="20">
        <f t="shared" si="492"/>
        <v>55016</v>
      </c>
      <c r="H7377" s="21" t="str">
        <f>VLOOKUP(B7377,属性中转表!A:F,6,FALSE)</f>
        <v>"hp":324000,"atk":9000</v>
      </c>
      <c r="I7377" s="20" t="str">
        <f>IF(VLOOKUP(B7377,属性中转表!A:G,7,FALSE)=0,"",VLOOKUP(VLOOKUP(B7377,属性中转表!A:G,7,FALSE),属性中转表!$K$2:$P$21,6,0))&amp;IF(VLOOKUP(B7377,属性中转表!A:G,7,FALSE)&gt;=50,VLOOKUP(A7377,英雄数据表!A:K,9,0),IF(VLOOKUP(B7377,属性中转表!A:G,7,FALSE)&gt;=25,VLOOKUP(A7377,英雄数据表!A:K,5,0),""))</f>
        <v>"atk":600,"hp":10000,"undpspro":150,"pvpdpspro":100,"pvpundpspro":100,"speed":10</v>
      </c>
      <c r="J7377" s="20" t="str">
        <f>IF(I7377="","",属性中转表!$I$1&amp;(IF(VLOOKUP(B7377,属性中转表!A:G,7,FALSE)=0,0,VLOOKUP(VLOOKUP(B7377,属性中转表!A:G,7,FALSE),属性中转表!$K$2:$P$21,4,0)))+IFERROR(VLOOKUP(A7377,英雄数据表!A:K,IF(武魂!B7377&gt;=50,10,IF(武魂!B7377&gt;=25,6)),0),0))</f>
        <v>,"dpspro":250</v>
      </c>
      <c r="K7377" s="32" t="str">
        <f t="shared" si="493"/>
        <v>"atk":600,"hp":10000,"undpspro":150,"pvpdpspro":100,"pvpundpspro":100,"speed":10,"dpspro":250</v>
      </c>
      <c r="L7377" s="20" t="str">
        <f>IF(B7377&gt;=50,VLOOKUP(A7377,英雄数据表!A:L,11,FALSE),IF(B7377&gt;=25,VLOOKUP(A7377,英雄数据表!A:L,7,0),""))</f>
        <v>"5501602004"</v>
      </c>
      <c r="M7377" s="20" t="str">
        <f>IFERROR(VLOOKUP(B7377,属性中转表!$K$2:$O$21,5,FALSE),"")</f>
        <v/>
      </c>
      <c r="N7377" s="20" t="str">
        <f>IF(B7377=25,VLOOKUP(A7377,英雄数据表!A:L,8,FALSE),IF(B7377=50,VLOOKUP(A7377,英雄数据表!A:L,12,0),""))</f>
        <v/>
      </c>
    </row>
    <row r="7378" spans="1:14" x14ac:dyDescent="0.3">
      <c r="A7378" s="20">
        <v>55016</v>
      </c>
      <c r="B7378" s="21">
        <f t="shared" si="490"/>
        <v>77</v>
      </c>
      <c r="C7378" s="21">
        <v>5</v>
      </c>
      <c r="D7378" s="21">
        <f>VLOOKUP(A7378,英雄数据表!A:D,4,0)</f>
        <v>5</v>
      </c>
      <c r="E7378" s="20" t="str">
        <f>VLOOKUP(A7378,英雄数据表!A:C,3,0)</f>
        <v>灵魂切断</v>
      </c>
      <c r="F7378" s="20">
        <f t="shared" si="491"/>
        <v>55016</v>
      </c>
      <c r="G7378" s="20">
        <f t="shared" si="492"/>
        <v>55016</v>
      </c>
      <c r="H7378" s="21" t="str">
        <f>VLOOKUP(B7378,属性中转表!A:F,6,FALSE)</f>
        <v>"hp":329400,"atk":9150</v>
      </c>
      <c r="I7378" s="20" t="str">
        <f>IF(VLOOKUP(B7378,属性中转表!A:G,7,FALSE)=0,"",VLOOKUP(VLOOKUP(B7378,属性中转表!A:G,7,FALSE),属性中转表!$K$2:$P$21,6,0))&amp;IF(VLOOKUP(B7378,属性中转表!A:G,7,FALSE)&gt;=50,VLOOKUP(A7378,英雄数据表!A:K,9,0),IF(VLOOKUP(B7378,属性中转表!A:G,7,FALSE)&gt;=25,VLOOKUP(A7378,英雄数据表!A:K,5,0),""))</f>
        <v>"atk":600,"hp":10000,"undpspro":150,"pvpdpspro":100,"pvpundpspro":100,"speed":10</v>
      </c>
      <c r="J7378" s="20" t="str">
        <f>IF(I7378="","",属性中转表!$I$1&amp;(IF(VLOOKUP(B7378,属性中转表!A:G,7,FALSE)=0,0,VLOOKUP(VLOOKUP(B7378,属性中转表!A:G,7,FALSE),属性中转表!$K$2:$P$21,4,0)))+IFERROR(VLOOKUP(A7378,英雄数据表!A:K,IF(武魂!B7378&gt;=50,10,IF(武魂!B7378&gt;=25,6)),0),0))</f>
        <v>,"dpspro":250</v>
      </c>
      <c r="K7378" s="32" t="str">
        <f t="shared" si="493"/>
        <v>"atk":600,"hp":10000,"undpspro":150,"pvpdpspro":100,"pvpundpspro":100,"speed":10,"dpspro":250</v>
      </c>
      <c r="L7378" s="20" t="str">
        <f>IF(B7378&gt;=50,VLOOKUP(A7378,英雄数据表!A:L,11,FALSE),IF(B7378&gt;=25,VLOOKUP(A7378,英雄数据表!A:L,7,0),""))</f>
        <v>"5501602004"</v>
      </c>
      <c r="M7378" s="20" t="str">
        <f>IFERROR(VLOOKUP(B7378,属性中转表!$K$2:$O$21,5,FALSE),"")</f>
        <v/>
      </c>
      <c r="N7378" s="20" t="str">
        <f>IF(B7378=25,VLOOKUP(A7378,英雄数据表!A:L,8,FALSE),IF(B7378=50,VLOOKUP(A7378,英雄数据表!A:L,12,0),""))</f>
        <v/>
      </c>
    </row>
    <row r="7379" spans="1:14" x14ac:dyDescent="0.3">
      <c r="A7379" s="20">
        <v>55016</v>
      </c>
      <c r="B7379" s="21">
        <f t="shared" si="490"/>
        <v>78</v>
      </c>
      <c r="C7379" s="21">
        <v>5</v>
      </c>
      <c r="D7379" s="21">
        <f>VLOOKUP(A7379,英雄数据表!A:D,4,0)</f>
        <v>5</v>
      </c>
      <c r="E7379" s="20" t="str">
        <f>VLOOKUP(A7379,英雄数据表!A:C,3,0)</f>
        <v>灵魂切断</v>
      </c>
      <c r="F7379" s="20">
        <f t="shared" si="491"/>
        <v>55016</v>
      </c>
      <c r="G7379" s="20">
        <f t="shared" si="492"/>
        <v>55016</v>
      </c>
      <c r="H7379" s="21" t="str">
        <f>VLOOKUP(B7379,属性中转表!A:F,6,FALSE)</f>
        <v>"hp":334800,"atk":9300</v>
      </c>
      <c r="I7379" s="20" t="str">
        <f>IF(VLOOKUP(B7379,属性中转表!A:G,7,FALSE)=0,"",VLOOKUP(VLOOKUP(B7379,属性中转表!A:G,7,FALSE),属性中转表!$K$2:$P$21,6,0))&amp;IF(VLOOKUP(B7379,属性中转表!A:G,7,FALSE)&gt;=50,VLOOKUP(A7379,英雄数据表!A:K,9,0),IF(VLOOKUP(B7379,属性中转表!A:G,7,FALSE)&gt;=25,VLOOKUP(A7379,英雄数据表!A:K,5,0),""))</f>
        <v>"atk":600,"hp":10000,"undpspro":150,"pvpdpspro":100,"pvpundpspro":100,"speed":10</v>
      </c>
      <c r="J7379" s="20" t="str">
        <f>IF(I7379="","",属性中转表!$I$1&amp;(IF(VLOOKUP(B7379,属性中转表!A:G,7,FALSE)=0,0,VLOOKUP(VLOOKUP(B7379,属性中转表!A:G,7,FALSE),属性中转表!$K$2:$P$21,4,0)))+IFERROR(VLOOKUP(A7379,英雄数据表!A:K,IF(武魂!B7379&gt;=50,10,IF(武魂!B7379&gt;=25,6)),0),0))</f>
        <v>,"dpspro":250</v>
      </c>
      <c r="K7379" s="32" t="str">
        <f t="shared" si="493"/>
        <v>"atk":600,"hp":10000,"undpspro":150,"pvpdpspro":100,"pvpundpspro":100,"speed":10,"dpspro":250</v>
      </c>
      <c r="L7379" s="20" t="str">
        <f>IF(B7379&gt;=50,VLOOKUP(A7379,英雄数据表!A:L,11,FALSE),IF(B7379&gt;=25,VLOOKUP(A7379,英雄数据表!A:L,7,0),""))</f>
        <v>"5501602004"</v>
      </c>
      <c r="M7379" s="20" t="str">
        <f>IFERROR(VLOOKUP(B7379,属性中转表!$K$2:$O$21,5,FALSE),"")</f>
        <v/>
      </c>
      <c r="N7379" s="20" t="str">
        <f>IF(B7379=25,VLOOKUP(A7379,英雄数据表!A:L,8,FALSE),IF(B7379=50,VLOOKUP(A7379,英雄数据表!A:L,12,0),""))</f>
        <v/>
      </c>
    </row>
    <row r="7380" spans="1:14" x14ac:dyDescent="0.3">
      <c r="A7380" s="20">
        <v>55016</v>
      </c>
      <c r="B7380" s="21">
        <f t="shared" si="490"/>
        <v>79</v>
      </c>
      <c r="C7380" s="21">
        <v>5</v>
      </c>
      <c r="D7380" s="21">
        <f>VLOOKUP(A7380,英雄数据表!A:D,4,0)</f>
        <v>5</v>
      </c>
      <c r="E7380" s="20" t="str">
        <f>VLOOKUP(A7380,英雄数据表!A:C,3,0)</f>
        <v>灵魂切断</v>
      </c>
      <c r="F7380" s="20">
        <f t="shared" si="491"/>
        <v>55016</v>
      </c>
      <c r="G7380" s="20">
        <f t="shared" si="492"/>
        <v>55016</v>
      </c>
      <c r="H7380" s="21" t="str">
        <f>VLOOKUP(B7380,属性中转表!A:F,6,FALSE)</f>
        <v>"hp":340200,"atk":9450</v>
      </c>
      <c r="I7380" s="20" t="str">
        <f>IF(VLOOKUP(B7380,属性中转表!A:G,7,FALSE)=0,"",VLOOKUP(VLOOKUP(B7380,属性中转表!A:G,7,FALSE),属性中转表!$K$2:$P$21,6,0))&amp;IF(VLOOKUP(B7380,属性中转表!A:G,7,FALSE)&gt;=50,VLOOKUP(A7380,英雄数据表!A:K,9,0),IF(VLOOKUP(B7380,属性中转表!A:G,7,FALSE)&gt;=25,VLOOKUP(A7380,英雄数据表!A:K,5,0),""))</f>
        <v>"atk":600,"hp":10000,"undpspro":150,"pvpdpspro":100,"pvpundpspro":100,"speed":10</v>
      </c>
      <c r="J7380" s="20" t="str">
        <f>IF(I7380="","",属性中转表!$I$1&amp;(IF(VLOOKUP(B7380,属性中转表!A:G,7,FALSE)=0,0,VLOOKUP(VLOOKUP(B7380,属性中转表!A:G,7,FALSE),属性中转表!$K$2:$P$21,4,0)))+IFERROR(VLOOKUP(A7380,英雄数据表!A:K,IF(武魂!B7380&gt;=50,10,IF(武魂!B7380&gt;=25,6)),0),0))</f>
        <v>,"dpspro":250</v>
      </c>
      <c r="K7380" s="32" t="str">
        <f t="shared" si="493"/>
        <v>"atk":600,"hp":10000,"undpspro":150,"pvpdpspro":100,"pvpundpspro":100,"speed":10,"dpspro":250</v>
      </c>
      <c r="L7380" s="20" t="str">
        <f>IF(B7380&gt;=50,VLOOKUP(A7380,英雄数据表!A:L,11,FALSE),IF(B7380&gt;=25,VLOOKUP(A7380,英雄数据表!A:L,7,0),""))</f>
        <v>"5501602004"</v>
      </c>
      <c r="M7380" s="20" t="str">
        <f>IFERROR(VLOOKUP(B7380,属性中转表!$K$2:$O$21,5,FALSE),"")</f>
        <v/>
      </c>
      <c r="N7380" s="20" t="str">
        <f>IF(B7380=25,VLOOKUP(A7380,英雄数据表!A:L,8,FALSE),IF(B7380=50,VLOOKUP(A7380,英雄数据表!A:L,12,0),""))</f>
        <v/>
      </c>
    </row>
    <row r="7381" spans="1:14" x14ac:dyDescent="0.3">
      <c r="A7381" s="20">
        <v>55016</v>
      </c>
      <c r="B7381" s="21">
        <f t="shared" si="490"/>
        <v>80</v>
      </c>
      <c r="C7381" s="21">
        <v>5</v>
      </c>
      <c r="D7381" s="21">
        <f>VLOOKUP(A7381,英雄数据表!A:D,4,0)</f>
        <v>5</v>
      </c>
      <c r="E7381" s="20" t="str">
        <f>VLOOKUP(A7381,英雄数据表!A:C,3,0)</f>
        <v>灵魂切断</v>
      </c>
      <c r="F7381" s="20">
        <f t="shared" si="491"/>
        <v>55016</v>
      </c>
      <c r="G7381" s="20">
        <f t="shared" si="492"/>
        <v>55016</v>
      </c>
      <c r="H7381" s="21" t="str">
        <f>VLOOKUP(B7381,属性中转表!A:F,6,FALSE)</f>
        <v>"hp":345600,"atk":9600</v>
      </c>
      <c r="I7381" s="20" t="str">
        <f>IF(VLOOKUP(B7381,属性中转表!A:G,7,FALSE)=0,"",VLOOKUP(VLOOKUP(B7381,属性中转表!A:G,7,FALSE),属性中转表!$K$2:$P$21,6,0))&amp;IF(VLOOKUP(B7381,属性中转表!A:G,7,FALSE)&gt;=50,VLOOKUP(A7381,英雄数据表!A:K,9,0),IF(VLOOKUP(B7381,属性中转表!A:G,7,FALSE)&gt;=25,VLOOKUP(A7381,英雄数据表!A:K,5,0),""))</f>
        <v>"atk":600,"hp":10000,"undpspro":200,"pvpdpspro":100,"pvpundpspro":100,"speed":10</v>
      </c>
      <c r="J7381" s="20" t="str">
        <f>IF(I7381="","",属性中转表!$I$1&amp;(IF(VLOOKUP(B7381,属性中转表!A:G,7,FALSE)=0,0,VLOOKUP(VLOOKUP(B7381,属性中转表!A:G,7,FALSE),属性中转表!$K$2:$P$21,4,0)))+IFERROR(VLOOKUP(A7381,英雄数据表!A:K,IF(武魂!B7381&gt;=50,10,IF(武魂!B7381&gt;=25,6)),0),0))</f>
        <v>,"dpspro":250</v>
      </c>
      <c r="K7381" s="32" t="str">
        <f t="shared" si="493"/>
        <v>"atk":600,"hp":10000,"undpspro":200,"pvpdpspro":100,"pvpundpspro":100,"speed":10,"dpspro":250</v>
      </c>
      <c r="L7381" s="20" t="str">
        <f>IF(B7381&gt;=50,VLOOKUP(A7381,英雄数据表!A:L,11,FALSE),IF(B7381&gt;=25,VLOOKUP(A7381,英雄数据表!A:L,7,0),""))</f>
        <v>"5501602004"</v>
      </c>
      <c r="M7381" s="20" t="str">
        <f>IFERROR(VLOOKUP(B7381,属性中转表!$K$2:$O$21,5,FALSE),"")</f>
        <v>"undpspro":50</v>
      </c>
      <c r="N7381" s="20" t="str">
        <f>IF(B7381=25,VLOOKUP(A7381,英雄数据表!A:L,8,FALSE),IF(B7381=50,VLOOKUP(A7381,英雄数据表!A:L,12,0),""))</f>
        <v/>
      </c>
    </row>
    <row r="7382" spans="1:14" x14ac:dyDescent="0.3">
      <c r="A7382" s="20">
        <v>55016</v>
      </c>
      <c r="B7382" s="21">
        <f t="shared" si="490"/>
        <v>81</v>
      </c>
      <c r="C7382" s="21">
        <v>5</v>
      </c>
      <c r="D7382" s="21">
        <f>VLOOKUP(A7382,英雄数据表!A:D,4,0)</f>
        <v>5</v>
      </c>
      <c r="E7382" s="20" t="str">
        <f>VLOOKUP(A7382,英雄数据表!A:C,3,0)</f>
        <v>灵魂切断</v>
      </c>
      <c r="F7382" s="20">
        <f t="shared" si="491"/>
        <v>55016</v>
      </c>
      <c r="G7382" s="20">
        <f t="shared" si="492"/>
        <v>55016</v>
      </c>
      <c r="H7382" s="21" t="str">
        <f>VLOOKUP(B7382,属性中转表!A:F,6,FALSE)</f>
        <v>"hp":351000,"atk":9750</v>
      </c>
      <c r="I7382" s="20" t="str">
        <f>IF(VLOOKUP(B7382,属性中转表!A:G,7,FALSE)=0,"",VLOOKUP(VLOOKUP(B7382,属性中转表!A:G,7,FALSE),属性中转表!$K$2:$P$21,6,0))&amp;IF(VLOOKUP(B7382,属性中转表!A:G,7,FALSE)&gt;=50,VLOOKUP(A7382,英雄数据表!A:K,9,0),IF(VLOOKUP(B7382,属性中转表!A:G,7,FALSE)&gt;=25,VLOOKUP(A7382,英雄数据表!A:K,5,0),""))</f>
        <v>"atk":600,"hp":10000,"undpspro":200,"pvpdpspro":100,"pvpundpspro":100,"speed":10</v>
      </c>
      <c r="J7382" s="20" t="str">
        <f>IF(I7382="","",属性中转表!$I$1&amp;(IF(VLOOKUP(B7382,属性中转表!A:G,7,FALSE)=0,0,VLOOKUP(VLOOKUP(B7382,属性中转表!A:G,7,FALSE),属性中转表!$K$2:$P$21,4,0)))+IFERROR(VLOOKUP(A7382,英雄数据表!A:K,IF(武魂!B7382&gt;=50,10,IF(武魂!B7382&gt;=25,6)),0),0))</f>
        <v>,"dpspro":250</v>
      </c>
      <c r="K7382" s="32" t="str">
        <f t="shared" si="493"/>
        <v>"atk":600,"hp":10000,"undpspro":200,"pvpdpspro":100,"pvpundpspro":100,"speed":10,"dpspro":250</v>
      </c>
      <c r="L7382" s="20" t="str">
        <f>IF(B7382&gt;=50,VLOOKUP(A7382,英雄数据表!A:L,11,FALSE),IF(B7382&gt;=25,VLOOKUP(A7382,英雄数据表!A:L,7,0),""))</f>
        <v>"5501602004"</v>
      </c>
      <c r="M7382" s="20" t="str">
        <f>IFERROR(VLOOKUP(B7382,属性中转表!$K$2:$O$21,5,FALSE),"")</f>
        <v/>
      </c>
      <c r="N7382" s="20" t="str">
        <f>IF(B7382=25,VLOOKUP(A7382,英雄数据表!A:L,8,FALSE),IF(B7382=50,VLOOKUP(A7382,英雄数据表!A:L,12,0),""))</f>
        <v/>
      </c>
    </row>
    <row r="7383" spans="1:14" x14ac:dyDescent="0.3">
      <c r="A7383" s="20">
        <v>55016</v>
      </c>
      <c r="B7383" s="21">
        <f t="shared" si="490"/>
        <v>82</v>
      </c>
      <c r="C7383" s="21">
        <v>5</v>
      </c>
      <c r="D7383" s="21">
        <f>VLOOKUP(A7383,英雄数据表!A:D,4,0)</f>
        <v>5</v>
      </c>
      <c r="E7383" s="20" t="str">
        <f>VLOOKUP(A7383,英雄数据表!A:C,3,0)</f>
        <v>灵魂切断</v>
      </c>
      <c r="F7383" s="20">
        <f t="shared" si="491"/>
        <v>55016</v>
      </c>
      <c r="G7383" s="20">
        <f t="shared" si="492"/>
        <v>55016</v>
      </c>
      <c r="H7383" s="21" t="str">
        <f>VLOOKUP(B7383,属性中转表!A:F,6,FALSE)</f>
        <v>"hp":356400,"atk":9900</v>
      </c>
      <c r="I7383" s="20" t="str">
        <f>IF(VLOOKUP(B7383,属性中转表!A:G,7,FALSE)=0,"",VLOOKUP(VLOOKUP(B7383,属性中转表!A:G,7,FALSE),属性中转表!$K$2:$P$21,6,0))&amp;IF(VLOOKUP(B7383,属性中转表!A:G,7,FALSE)&gt;=50,VLOOKUP(A7383,英雄数据表!A:K,9,0),IF(VLOOKUP(B7383,属性中转表!A:G,7,FALSE)&gt;=25,VLOOKUP(A7383,英雄数据表!A:K,5,0),""))</f>
        <v>"atk":600,"hp":10000,"undpspro":200,"pvpdpspro":100,"pvpundpspro":100,"speed":10</v>
      </c>
      <c r="J7383" s="20" t="str">
        <f>IF(I7383="","",属性中转表!$I$1&amp;(IF(VLOOKUP(B7383,属性中转表!A:G,7,FALSE)=0,0,VLOOKUP(VLOOKUP(B7383,属性中转表!A:G,7,FALSE),属性中转表!$K$2:$P$21,4,0)))+IFERROR(VLOOKUP(A7383,英雄数据表!A:K,IF(武魂!B7383&gt;=50,10,IF(武魂!B7383&gt;=25,6)),0),0))</f>
        <v>,"dpspro":250</v>
      </c>
      <c r="K7383" s="32" t="str">
        <f t="shared" si="493"/>
        <v>"atk":600,"hp":10000,"undpspro":200,"pvpdpspro":100,"pvpundpspro":100,"speed":10,"dpspro":250</v>
      </c>
      <c r="L7383" s="20" t="str">
        <f>IF(B7383&gt;=50,VLOOKUP(A7383,英雄数据表!A:L,11,FALSE),IF(B7383&gt;=25,VLOOKUP(A7383,英雄数据表!A:L,7,0),""))</f>
        <v>"5501602004"</v>
      </c>
      <c r="M7383" s="20" t="str">
        <f>IFERROR(VLOOKUP(B7383,属性中转表!$K$2:$O$21,5,FALSE),"")</f>
        <v/>
      </c>
      <c r="N7383" s="20" t="str">
        <f>IF(B7383=25,VLOOKUP(A7383,英雄数据表!A:L,8,FALSE),IF(B7383=50,VLOOKUP(A7383,英雄数据表!A:L,12,0),""))</f>
        <v/>
      </c>
    </row>
    <row r="7384" spans="1:14" x14ac:dyDescent="0.3">
      <c r="A7384" s="20">
        <v>55016</v>
      </c>
      <c r="B7384" s="21">
        <f t="shared" si="490"/>
        <v>83</v>
      </c>
      <c r="C7384" s="21">
        <v>5</v>
      </c>
      <c r="D7384" s="21">
        <f>VLOOKUP(A7384,英雄数据表!A:D,4,0)</f>
        <v>5</v>
      </c>
      <c r="E7384" s="20" t="str">
        <f>VLOOKUP(A7384,英雄数据表!A:C,3,0)</f>
        <v>灵魂切断</v>
      </c>
      <c r="F7384" s="20">
        <f t="shared" si="491"/>
        <v>55016</v>
      </c>
      <c r="G7384" s="20">
        <f t="shared" si="492"/>
        <v>55016</v>
      </c>
      <c r="H7384" s="21" t="str">
        <f>VLOOKUP(B7384,属性中转表!A:F,6,FALSE)</f>
        <v>"hp":361800,"atk":10050</v>
      </c>
      <c r="I7384" s="20" t="str">
        <f>IF(VLOOKUP(B7384,属性中转表!A:G,7,FALSE)=0,"",VLOOKUP(VLOOKUP(B7384,属性中转表!A:G,7,FALSE),属性中转表!$K$2:$P$21,6,0))&amp;IF(VLOOKUP(B7384,属性中转表!A:G,7,FALSE)&gt;=50,VLOOKUP(A7384,英雄数据表!A:K,9,0),IF(VLOOKUP(B7384,属性中转表!A:G,7,FALSE)&gt;=25,VLOOKUP(A7384,英雄数据表!A:K,5,0),""))</f>
        <v>"atk":600,"hp":10000,"undpspro":200,"pvpdpspro":100,"pvpundpspro":100,"speed":10</v>
      </c>
      <c r="J7384" s="20" t="str">
        <f>IF(I7384="","",属性中转表!$I$1&amp;(IF(VLOOKUP(B7384,属性中转表!A:G,7,FALSE)=0,0,VLOOKUP(VLOOKUP(B7384,属性中转表!A:G,7,FALSE),属性中转表!$K$2:$P$21,4,0)))+IFERROR(VLOOKUP(A7384,英雄数据表!A:K,IF(武魂!B7384&gt;=50,10,IF(武魂!B7384&gt;=25,6)),0),0))</f>
        <v>,"dpspro":250</v>
      </c>
      <c r="K7384" s="32" t="str">
        <f t="shared" si="493"/>
        <v>"atk":600,"hp":10000,"undpspro":200,"pvpdpspro":100,"pvpundpspro":100,"speed":10,"dpspro":250</v>
      </c>
      <c r="L7384" s="20" t="str">
        <f>IF(B7384&gt;=50,VLOOKUP(A7384,英雄数据表!A:L,11,FALSE),IF(B7384&gt;=25,VLOOKUP(A7384,英雄数据表!A:L,7,0),""))</f>
        <v>"5501602004"</v>
      </c>
      <c r="M7384" s="20" t="str">
        <f>IFERROR(VLOOKUP(B7384,属性中转表!$K$2:$O$21,5,FALSE),"")</f>
        <v/>
      </c>
      <c r="N7384" s="20" t="str">
        <f>IF(B7384=25,VLOOKUP(A7384,英雄数据表!A:L,8,FALSE),IF(B7384=50,VLOOKUP(A7384,英雄数据表!A:L,12,0),""))</f>
        <v/>
      </c>
    </row>
    <row r="7385" spans="1:14" x14ac:dyDescent="0.3">
      <c r="A7385" s="20">
        <v>55016</v>
      </c>
      <c r="B7385" s="21">
        <f t="shared" si="490"/>
        <v>84</v>
      </c>
      <c r="C7385" s="21">
        <v>5</v>
      </c>
      <c r="D7385" s="21">
        <f>VLOOKUP(A7385,英雄数据表!A:D,4,0)</f>
        <v>5</v>
      </c>
      <c r="E7385" s="20" t="str">
        <f>VLOOKUP(A7385,英雄数据表!A:C,3,0)</f>
        <v>灵魂切断</v>
      </c>
      <c r="F7385" s="20">
        <f t="shared" si="491"/>
        <v>55016</v>
      </c>
      <c r="G7385" s="20">
        <f t="shared" si="492"/>
        <v>55016</v>
      </c>
      <c r="H7385" s="21" t="str">
        <f>VLOOKUP(B7385,属性中转表!A:F,6,FALSE)</f>
        <v>"hp":367200,"atk":10200</v>
      </c>
      <c r="I7385" s="20" t="str">
        <f>IF(VLOOKUP(B7385,属性中转表!A:G,7,FALSE)=0,"",VLOOKUP(VLOOKUP(B7385,属性中转表!A:G,7,FALSE),属性中转表!$K$2:$P$21,6,0))&amp;IF(VLOOKUP(B7385,属性中转表!A:G,7,FALSE)&gt;=50,VLOOKUP(A7385,英雄数据表!A:K,9,0),IF(VLOOKUP(B7385,属性中转表!A:G,7,FALSE)&gt;=25,VLOOKUP(A7385,英雄数据表!A:K,5,0),""))</f>
        <v>"atk":600,"hp":10000,"undpspro":200,"pvpdpspro":100,"pvpundpspro":100,"speed":10</v>
      </c>
      <c r="J7385" s="20" t="str">
        <f>IF(I7385="","",属性中转表!$I$1&amp;(IF(VLOOKUP(B7385,属性中转表!A:G,7,FALSE)=0,0,VLOOKUP(VLOOKUP(B7385,属性中转表!A:G,7,FALSE),属性中转表!$K$2:$P$21,4,0)))+IFERROR(VLOOKUP(A7385,英雄数据表!A:K,IF(武魂!B7385&gt;=50,10,IF(武魂!B7385&gt;=25,6)),0),0))</f>
        <v>,"dpspro":250</v>
      </c>
      <c r="K7385" s="32" t="str">
        <f t="shared" si="493"/>
        <v>"atk":600,"hp":10000,"undpspro":200,"pvpdpspro":100,"pvpundpspro":100,"speed":10,"dpspro":250</v>
      </c>
      <c r="L7385" s="20" t="str">
        <f>IF(B7385&gt;=50,VLOOKUP(A7385,英雄数据表!A:L,11,FALSE),IF(B7385&gt;=25,VLOOKUP(A7385,英雄数据表!A:L,7,0),""))</f>
        <v>"5501602004"</v>
      </c>
      <c r="M7385" s="20" t="str">
        <f>IFERROR(VLOOKUP(B7385,属性中转表!$K$2:$O$21,5,FALSE),"")</f>
        <v/>
      </c>
      <c r="N7385" s="20" t="str">
        <f>IF(B7385=25,VLOOKUP(A7385,英雄数据表!A:L,8,FALSE),IF(B7385=50,VLOOKUP(A7385,英雄数据表!A:L,12,0),""))</f>
        <v/>
      </c>
    </row>
    <row r="7386" spans="1:14" x14ac:dyDescent="0.3">
      <c r="A7386" s="20">
        <v>55016</v>
      </c>
      <c r="B7386" s="21">
        <f t="shared" si="490"/>
        <v>85</v>
      </c>
      <c r="C7386" s="21">
        <v>5</v>
      </c>
      <c r="D7386" s="21">
        <f>VLOOKUP(A7386,英雄数据表!A:D,4,0)</f>
        <v>5</v>
      </c>
      <c r="E7386" s="20" t="str">
        <f>VLOOKUP(A7386,英雄数据表!A:C,3,0)</f>
        <v>灵魂切断</v>
      </c>
      <c r="F7386" s="20">
        <f t="shared" si="491"/>
        <v>55016</v>
      </c>
      <c r="G7386" s="20">
        <f t="shared" si="492"/>
        <v>55016</v>
      </c>
      <c r="H7386" s="21" t="str">
        <f>VLOOKUP(B7386,属性中转表!A:F,6,FALSE)</f>
        <v>"hp":372600,"atk":10350</v>
      </c>
      <c r="I7386" s="20" t="str">
        <f>IF(VLOOKUP(B7386,属性中转表!A:G,7,FALSE)=0,"",VLOOKUP(VLOOKUP(B7386,属性中转表!A:G,7,FALSE),属性中转表!$K$2:$P$21,6,0))&amp;IF(VLOOKUP(B7386,属性中转表!A:G,7,FALSE)&gt;=50,VLOOKUP(A7386,英雄数据表!A:K,9,0),IF(VLOOKUP(B7386,属性中转表!A:G,7,FALSE)&gt;=25,VLOOKUP(A7386,英雄数据表!A:K,5,0),""))</f>
        <v>"atk":600,"hp":10000,"undpspro":200,"pvpdpspro":100,"pvpundpspro":100,"speed":10</v>
      </c>
      <c r="J7386" s="20" t="str">
        <f>IF(I7386="","",属性中转表!$I$1&amp;(IF(VLOOKUP(B7386,属性中转表!A:G,7,FALSE)=0,0,VLOOKUP(VLOOKUP(B7386,属性中转表!A:G,7,FALSE),属性中转表!$K$2:$P$21,4,0)))+IFERROR(VLOOKUP(A7386,英雄数据表!A:K,IF(武魂!B7386&gt;=50,10,IF(武魂!B7386&gt;=25,6)),0),0))</f>
        <v>,"dpspro":300</v>
      </c>
      <c r="K7386" s="32" t="str">
        <f t="shared" si="493"/>
        <v>"atk":600,"hp":10000,"undpspro":200,"pvpdpspro":100,"pvpundpspro":100,"speed":10,"dpspro":300</v>
      </c>
      <c r="L7386" s="20" t="str">
        <f>IF(B7386&gt;=50,VLOOKUP(A7386,英雄数据表!A:L,11,FALSE),IF(B7386&gt;=25,VLOOKUP(A7386,英雄数据表!A:L,7,0),""))</f>
        <v>"5501602004"</v>
      </c>
      <c r="M7386" s="20" t="str">
        <f>IFERROR(VLOOKUP(B7386,属性中转表!$K$2:$O$21,5,FALSE),"")</f>
        <v>"dpspro":50</v>
      </c>
      <c r="N7386" s="20" t="str">
        <f>IF(B7386=25,VLOOKUP(A7386,英雄数据表!A:L,8,FALSE),IF(B7386=50,VLOOKUP(A7386,英雄数据表!A:L,12,0),""))</f>
        <v/>
      </c>
    </row>
    <row r="7387" spans="1:14" x14ac:dyDescent="0.3">
      <c r="A7387" s="20">
        <v>55016</v>
      </c>
      <c r="B7387" s="21">
        <f t="shared" si="490"/>
        <v>86</v>
      </c>
      <c r="C7387" s="21">
        <v>5</v>
      </c>
      <c r="D7387" s="21">
        <f>VLOOKUP(A7387,英雄数据表!A:D,4,0)</f>
        <v>5</v>
      </c>
      <c r="E7387" s="20" t="str">
        <f>VLOOKUP(A7387,英雄数据表!A:C,3,0)</f>
        <v>灵魂切断</v>
      </c>
      <c r="F7387" s="20">
        <f t="shared" si="491"/>
        <v>55016</v>
      </c>
      <c r="G7387" s="20">
        <f t="shared" si="492"/>
        <v>55016</v>
      </c>
      <c r="H7387" s="21" t="str">
        <f>VLOOKUP(B7387,属性中转表!A:F,6,FALSE)</f>
        <v>"hp":378000,"atk":10500</v>
      </c>
      <c r="I7387" s="20" t="str">
        <f>IF(VLOOKUP(B7387,属性中转表!A:G,7,FALSE)=0,"",VLOOKUP(VLOOKUP(B7387,属性中转表!A:G,7,FALSE),属性中转表!$K$2:$P$21,6,0))&amp;IF(VLOOKUP(B7387,属性中转表!A:G,7,FALSE)&gt;=50,VLOOKUP(A7387,英雄数据表!A:K,9,0),IF(VLOOKUP(B7387,属性中转表!A:G,7,FALSE)&gt;=25,VLOOKUP(A7387,英雄数据表!A:K,5,0),""))</f>
        <v>"atk":600,"hp":10000,"undpspro":200,"pvpdpspro":100,"pvpundpspro":100,"speed":10</v>
      </c>
      <c r="J7387" s="20" t="str">
        <f>IF(I7387="","",属性中转表!$I$1&amp;(IF(VLOOKUP(B7387,属性中转表!A:G,7,FALSE)=0,0,VLOOKUP(VLOOKUP(B7387,属性中转表!A:G,7,FALSE),属性中转表!$K$2:$P$21,4,0)))+IFERROR(VLOOKUP(A7387,英雄数据表!A:K,IF(武魂!B7387&gt;=50,10,IF(武魂!B7387&gt;=25,6)),0),0))</f>
        <v>,"dpspro":300</v>
      </c>
      <c r="K7387" s="32" t="str">
        <f t="shared" si="493"/>
        <v>"atk":600,"hp":10000,"undpspro":200,"pvpdpspro":100,"pvpundpspro":100,"speed":10,"dpspro":300</v>
      </c>
      <c r="L7387" s="20" t="str">
        <f>IF(B7387&gt;=50,VLOOKUP(A7387,英雄数据表!A:L,11,FALSE),IF(B7387&gt;=25,VLOOKUP(A7387,英雄数据表!A:L,7,0),""))</f>
        <v>"5501602004"</v>
      </c>
      <c r="M7387" s="20" t="str">
        <f>IFERROR(VLOOKUP(B7387,属性中转表!$K$2:$O$21,5,FALSE),"")</f>
        <v/>
      </c>
      <c r="N7387" s="20" t="str">
        <f>IF(B7387=25,VLOOKUP(A7387,英雄数据表!A:L,8,FALSE),IF(B7387=50,VLOOKUP(A7387,英雄数据表!A:L,12,0),""))</f>
        <v/>
      </c>
    </row>
    <row r="7388" spans="1:14" x14ac:dyDescent="0.3">
      <c r="A7388" s="20">
        <v>55016</v>
      </c>
      <c r="B7388" s="21">
        <f t="shared" si="490"/>
        <v>87</v>
      </c>
      <c r="C7388" s="21">
        <v>5</v>
      </c>
      <c r="D7388" s="21">
        <f>VLOOKUP(A7388,英雄数据表!A:D,4,0)</f>
        <v>5</v>
      </c>
      <c r="E7388" s="20" t="str">
        <f>VLOOKUP(A7388,英雄数据表!A:C,3,0)</f>
        <v>灵魂切断</v>
      </c>
      <c r="F7388" s="20">
        <f t="shared" si="491"/>
        <v>55016</v>
      </c>
      <c r="G7388" s="20">
        <f t="shared" si="492"/>
        <v>55016</v>
      </c>
      <c r="H7388" s="21" t="str">
        <f>VLOOKUP(B7388,属性中转表!A:F,6,FALSE)</f>
        <v>"hp":383400,"atk":10650</v>
      </c>
      <c r="I7388" s="20" t="str">
        <f>IF(VLOOKUP(B7388,属性中转表!A:G,7,FALSE)=0,"",VLOOKUP(VLOOKUP(B7388,属性中转表!A:G,7,FALSE),属性中转表!$K$2:$P$21,6,0))&amp;IF(VLOOKUP(B7388,属性中转表!A:G,7,FALSE)&gt;=50,VLOOKUP(A7388,英雄数据表!A:K,9,0),IF(VLOOKUP(B7388,属性中转表!A:G,7,FALSE)&gt;=25,VLOOKUP(A7388,英雄数据表!A:K,5,0),""))</f>
        <v>"atk":600,"hp":10000,"undpspro":200,"pvpdpspro":100,"pvpundpspro":100,"speed":10</v>
      </c>
      <c r="J7388" s="20" t="str">
        <f>IF(I7388="","",属性中转表!$I$1&amp;(IF(VLOOKUP(B7388,属性中转表!A:G,7,FALSE)=0,0,VLOOKUP(VLOOKUP(B7388,属性中转表!A:G,7,FALSE),属性中转表!$K$2:$P$21,4,0)))+IFERROR(VLOOKUP(A7388,英雄数据表!A:K,IF(武魂!B7388&gt;=50,10,IF(武魂!B7388&gt;=25,6)),0),0))</f>
        <v>,"dpspro":300</v>
      </c>
      <c r="K7388" s="32" t="str">
        <f t="shared" si="493"/>
        <v>"atk":600,"hp":10000,"undpspro":200,"pvpdpspro":100,"pvpundpspro":100,"speed":10,"dpspro":300</v>
      </c>
      <c r="L7388" s="20" t="str">
        <f>IF(B7388&gt;=50,VLOOKUP(A7388,英雄数据表!A:L,11,FALSE),IF(B7388&gt;=25,VLOOKUP(A7388,英雄数据表!A:L,7,0),""))</f>
        <v>"5501602004"</v>
      </c>
      <c r="M7388" s="20" t="str">
        <f>IFERROR(VLOOKUP(B7388,属性中转表!$K$2:$O$21,5,FALSE),"")</f>
        <v/>
      </c>
      <c r="N7388" s="20" t="str">
        <f>IF(B7388=25,VLOOKUP(A7388,英雄数据表!A:L,8,FALSE),IF(B7388=50,VLOOKUP(A7388,英雄数据表!A:L,12,0),""))</f>
        <v/>
      </c>
    </row>
    <row r="7389" spans="1:14" x14ac:dyDescent="0.3">
      <c r="A7389" s="20">
        <v>55016</v>
      </c>
      <c r="B7389" s="21">
        <f t="shared" si="490"/>
        <v>88</v>
      </c>
      <c r="C7389" s="21">
        <v>5</v>
      </c>
      <c r="D7389" s="21">
        <f>VLOOKUP(A7389,英雄数据表!A:D,4,0)</f>
        <v>5</v>
      </c>
      <c r="E7389" s="20" t="str">
        <f>VLOOKUP(A7389,英雄数据表!A:C,3,0)</f>
        <v>灵魂切断</v>
      </c>
      <c r="F7389" s="20">
        <f t="shared" si="491"/>
        <v>55016</v>
      </c>
      <c r="G7389" s="20">
        <f t="shared" si="492"/>
        <v>55016</v>
      </c>
      <c r="H7389" s="21" t="str">
        <f>VLOOKUP(B7389,属性中转表!A:F,6,FALSE)</f>
        <v>"hp":388800,"atk":10800</v>
      </c>
      <c r="I7389" s="20" t="str">
        <f>IF(VLOOKUP(B7389,属性中转表!A:G,7,FALSE)=0,"",VLOOKUP(VLOOKUP(B7389,属性中转表!A:G,7,FALSE),属性中转表!$K$2:$P$21,6,0))&amp;IF(VLOOKUP(B7389,属性中转表!A:G,7,FALSE)&gt;=50,VLOOKUP(A7389,英雄数据表!A:K,9,0),IF(VLOOKUP(B7389,属性中转表!A:G,7,FALSE)&gt;=25,VLOOKUP(A7389,英雄数据表!A:K,5,0),""))</f>
        <v>"atk":600,"hp":10000,"undpspro":200,"pvpdpspro":100,"pvpundpspro":100,"speed":10</v>
      </c>
      <c r="J7389" s="20" t="str">
        <f>IF(I7389="","",属性中转表!$I$1&amp;(IF(VLOOKUP(B7389,属性中转表!A:G,7,FALSE)=0,0,VLOOKUP(VLOOKUP(B7389,属性中转表!A:G,7,FALSE),属性中转表!$K$2:$P$21,4,0)))+IFERROR(VLOOKUP(A7389,英雄数据表!A:K,IF(武魂!B7389&gt;=50,10,IF(武魂!B7389&gt;=25,6)),0),0))</f>
        <v>,"dpspro":300</v>
      </c>
      <c r="K7389" s="32" t="str">
        <f t="shared" si="493"/>
        <v>"atk":600,"hp":10000,"undpspro":200,"pvpdpspro":100,"pvpundpspro":100,"speed":10,"dpspro":300</v>
      </c>
      <c r="L7389" s="20" t="str">
        <f>IF(B7389&gt;=50,VLOOKUP(A7389,英雄数据表!A:L,11,FALSE),IF(B7389&gt;=25,VLOOKUP(A7389,英雄数据表!A:L,7,0),""))</f>
        <v>"5501602004"</v>
      </c>
      <c r="M7389" s="20" t="str">
        <f>IFERROR(VLOOKUP(B7389,属性中转表!$K$2:$O$21,5,FALSE),"")</f>
        <v/>
      </c>
      <c r="N7389" s="20" t="str">
        <f>IF(B7389=25,VLOOKUP(A7389,英雄数据表!A:L,8,FALSE),IF(B7389=50,VLOOKUP(A7389,英雄数据表!A:L,12,0),""))</f>
        <v/>
      </c>
    </row>
    <row r="7390" spans="1:14" x14ac:dyDescent="0.3">
      <c r="A7390" s="20">
        <v>55016</v>
      </c>
      <c r="B7390" s="21">
        <f t="shared" ref="B7390:B7453" si="494">IF(A7390=A7389,B7389+1,1)</f>
        <v>89</v>
      </c>
      <c r="C7390" s="21">
        <v>5</v>
      </c>
      <c r="D7390" s="21">
        <f>VLOOKUP(A7390,英雄数据表!A:D,4,0)</f>
        <v>5</v>
      </c>
      <c r="E7390" s="20" t="str">
        <f>VLOOKUP(A7390,英雄数据表!A:C,3,0)</f>
        <v>灵魂切断</v>
      </c>
      <c r="F7390" s="20">
        <f t="shared" ref="F7390:F7453" si="495">A7390</f>
        <v>55016</v>
      </c>
      <c r="G7390" s="20">
        <f t="shared" ref="G7390:G7453" si="496">A7390</f>
        <v>55016</v>
      </c>
      <c r="H7390" s="21" t="str">
        <f>VLOOKUP(B7390,属性中转表!A:F,6,FALSE)</f>
        <v>"hp":394200,"atk":10950</v>
      </c>
      <c r="I7390" s="20" t="str">
        <f>IF(VLOOKUP(B7390,属性中转表!A:G,7,FALSE)=0,"",VLOOKUP(VLOOKUP(B7390,属性中转表!A:G,7,FALSE),属性中转表!$K$2:$P$21,6,0))&amp;IF(VLOOKUP(B7390,属性中转表!A:G,7,FALSE)&gt;=50,VLOOKUP(A7390,英雄数据表!A:K,9,0),IF(VLOOKUP(B7390,属性中转表!A:G,7,FALSE)&gt;=25,VLOOKUP(A7390,英雄数据表!A:K,5,0),""))</f>
        <v>"atk":600,"hp":10000,"undpspro":200,"pvpdpspro":100,"pvpundpspro":100,"speed":10</v>
      </c>
      <c r="J7390" s="20" t="str">
        <f>IF(I7390="","",属性中转表!$I$1&amp;(IF(VLOOKUP(B7390,属性中转表!A:G,7,FALSE)=0,0,VLOOKUP(VLOOKUP(B7390,属性中转表!A:G,7,FALSE),属性中转表!$K$2:$P$21,4,0)))+IFERROR(VLOOKUP(A7390,英雄数据表!A:K,IF(武魂!B7390&gt;=50,10,IF(武魂!B7390&gt;=25,6)),0),0))</f>
        <v>,"dpspro":300</v>
      </c>
      <c r="K7390" s="32" t="str">
        <f t="shared" si="493"/>
        <v>"atk":600,"hp":10000,"undpspro":200,"pvpdpspro":100,"pvpundpspro":100,"speed":10,"dpspro":300</v>
      </c>
      <c r="L7390" s="20" t="str">
        <f>IF(B7390&gt;=50,VLOOKUP(A7390,英雄数据表!A:L,11,FALSE),IF(B7390&gt;=25,VLOOKUP(A7390,英雄数据表!A:L,7,0),""))</f>
        <v>"5501602004"</v>
      </c>
      <c r="M7390" s="20" t="str">
        <f>IFERROR(VLOOKUP(B7390,属性中转表!$K$2:$O$21,5,FALSE),"")</f>
        <v/>
      </c>
      <c r="N7390" s="20" t="str">
        <f>IF(B7390=25,VLOOKUP(A7390,英雄数据表!A:L,8,FALSE),IF(B7390=50,VLOOKUP(A7390,英雄数据表!A:L,12,0),""))</f>
        <v/>
      </c>
    </row>
    <row r="7391" spans="1:14" x14ac:dyDescent="0.3">
      <c r="A7391" s="20">
        <v>55016</v>
      </c>
      <c r="B7391" s="21">
        <f t="shared" si="494"/>
        <v>90</v>
      </c>
      <c r="C7391" s="21">
        <v>5</v>
      </c>
      <c r="D7391" s="21">
        <f>VLOOKUP(A7391,英雄数据表!A:D,4,0)</f>
        <v>5</v>
      </c>
      <c r="E7391" s="20" t="str">
        <f>VLOOKUP(A7391,英雄数据表!A:C,3,0)</f>
        <v>灵魂切断</v>
      </c>
      <c r="F7391" s="20">
        <f t="shared" si="495"/>
        <v>55016</v>
      </c>
      <c r="G7391" s="20">
        <f t="shared" si="496"/>
        <v>55016</v>
      </c>
      <c r="H7391" s="21" t="str">
        <f>VLOOKUP(B7391,属性中转表!A:F,6,FALSE)</f>
        <v>"hp":399600,"atk":11100</v>
      </c>
      <c r="I7391" s="20" t="str">
        <f>IF(VLOOKUP(B7391,属性中转表!A:G,7,FALSE)=0,"",VLOOKUP(VLOOKUP(B7391,属性中转表!A:G,7,FALSE),属性中转表!$K$2:$P$21,6,0))&amp;IF(VLOOKUP(B7391,属性中转表!A:G,7,FALSE)&gt;=50,VLOOKUP(A7391,英雄数据表!A:K,9,0),IF(VLOOKUP(B7391,属性中转表!A:G,7,FALSE)&gt;=25,VLOOKUP(A7391,英雄数据表!A:K,5,0),""))</f>
        <v>"atk":600,"hp":10000,"undpspro":200,"pvpdpspro":150,"pvpundpspro":100,"speed":10</v>
      </c>
      <c r="J7391" s="20" t="str">
        <f>IF(I7391="","",属性中转表!$I$1&amp;(IF(VLOOKUP(B7391,属性中转表!A:G,7,FALSE)=0,0,VLOOKUP(VLOOKUP(B7391,属性中转表!A:G,7,FALSE),属性中转表!$K$2:$P$21,4,0)))+IFERROR(VLOOKUP(A7391,英雄数据表!A:K,IF(武魂!B7391&gt;=50,10,IF(武魂!B7391&gt;=25,6)),0),0))</f>
        <v>,"dpspro":300</v>
      </c>
      <c r="K7391" s="32" t="str">
        <f t="shared" si="493"/>
        <v>"atk":600,"hp":10000,"undpspro":200,"pvpdpspro":150,"pvpundpspro":100,"speed":10,"dpspro":300</v>
      </c>
      <c r="L7391" s="20" t="str">
        <f>IF(B7391&gt;=50,VLOOKUP(A7391,英雄数据表!A:L,11,FALSE),IF(B7391&gt;=25,VLOOKUP(A7391,英雄数据表!A:L,7,0),""))</f>
        <v>"5501602004"</v>
      </c>
      <c r="M7391" s="20" t="str">
        <f>IFERROR(VLOOKUP(B7391,属性中转表!$K$2:$O$21,5,FALSE),"")</f>
        <v>"pvpdpspro":50</v>
      </c>
      <c r="N7391" s="20" t="str">
        <f>IF(B7391=25,VLOOKUP(A7391,英雄数据表!A:L,8,FALSE),IF(B7391=50,VLOOKUP(A7391,英雄数据表!A:L,12,0),""))</f>
        <v/>
      </c>
    </row>
    <row r="7392" spans="1:14" x14ac:dyDescent="0.3">
      <c r="A7392" s="20">
        <v>55016</v>
      </c>
      <c r="B7392" s="21">
        <f t="shared" si="494"/>
        <v>91</v>
      </c>
      <c r="C7392" s="21">
        <v>5</v>
      </c>
      <c r="D7392" s="21">
        <f>VLOOKUP(A7392,英雄数据表!A:D,4,0)</f>
        <v>5</v>
      </c>
      <c r="E7392" s="20" t="str">
        <f>VLOOKUP(A7392,英雄数据表!A:C,3,0)</f>
        <v>灵魂切断</v>
      </c>
      <c r="F7392" s="20">
        <f t="shared" si="495"/>
        <v>55016</v>
      </c>
      <c r="G7392" s="20">
        <f t="shared" si="496"/>
        <v>55016</v>
      </c>
      <c r="H7392" s="21" t="str">
        <f>VLOOKUP(B7392,属性中转表!A:F,6,FALSE)</f>
        <v>"hp":405000,"atk":11250</v>
      </c>
      <c r="I7392" s="20" t="str">
        <f>IF(VLOOKUP(B7392,属性中转表!A:G,7,FALSE)=0,"",VLOOKUP(VLOOKUP(B7392,属性中转表!A:G,7,FALSE),属性中转表!$K$2:$P$21,6,0))&amp;IF(VLOOKUP(B7392,属性中转表!A:G,7,FALSE)&gt;=50,VLOOKUP(A7392,英雄数据表!A:K,9,0),IF(VLOOKUP(B7392,属性中转表!A:G,7,FALSE)&gt;=25,VLOOKUP(A7392,英雄数据表!A:K,5,0),""))</f>
        <v>"atk":600,"hp":10000,"undpspro":200,"pvpdpspro":150,"pvpundpspro":100,"speed":10</v>
      </c>
      <c r="J7392" s="20" t="str">
        <f>IF(I7392="","",属性中转表!$I$1&amp;(IF(VLOOKUP(B7392,属性中转表!A:G,7,FALSE)=0,0,VLOOKUP(VLOOKUP(B7392,属性中转表!A:G,7,FALSE),属性中转表!$K$2:$P$21,4,0)))+IFERROR(VLOOKUP(A7392,英雄数据表!A:K,IF(武魂!B7392&gt;=50,10,IF(武魂!B7392&gt;=25,6)),0),0))</f>
        <v>,"dpspro":300</v>
      </c>
      <c r="K7392" s="32" t="str">
        <f t="shared" si="493"/>
        <v>"atk":600,"hp":10000,"undpspro":200,"pvpdpspro":150,"pvpundpspro":100,"speed":10,"dpspro":300</v>
      </c>
      <c r="L7392" s="20" t="str">
        <f>IF(B7392&gt;=50,VLOOKUP(A7392,英雄数据表!A:L,11,FALSE),IF(B7392&gt;=25,VLOOKUP(A7392,英雄数据表!A:L,7,0),""))</f>
        <v>"5501602004"</v>
      </c>
      <c r="M7392" s="20" t="str">
        <f>IFERROR(VLOOKUP(B7392,属性中转表!$K$2:$O$21,5,FALSE),"")</f>
        <v/>
      </c>
      <c r="N7392" s="20" t="str">
        <f>IF(B7392=25,VLOOKUP(A7392,英雄数据表!A:L,8,FALSE),IF(B7392=50,VLOOKUP(A7392,英雄数据表!A:L,12,0),""))</f>
        <v/>
      </c>
    </row>
    <row r="7393" spans="1:14" x14ac:dyDescent="0.3">
      <c r="A7393" s="20">
        <v>55016</v>
      </c>
      <c r="B7393" s="21">
        <f t="shared" si="494"/>
        <v>92</v>
      </c>
      <c r="C7393" s="21">
        <v>5</v>
      </c>
      <c r="D7393" s="21">
        <f>VLOOKUP(A7393,英雄数据表!A:D,4,0)</f>
        <v>5</v>
      </c>
      <c r="E7393" s="20" t="str">
        <f>VLOOKUP(A7393,英雄数据表!A:C,3,0)</f>
        <v>灵魂切断</v>
      </c>
      <c r="F7393" s="20">
        <f t="shared" si="495"/>
        <v>55016</v>
      </c>
      <c r="G7393" s="20">
        <f t="shared" si="496"/>
        <v>55016</v>
      </c>
      <c r="H7393" s="21" t="str">
        <f>VLOOKUP(B7393,属性中转表!A:F,6,FALSE)</f>
        <v>"hp":410400,"atk":11400</v>
      </c>
      <c r="I7393" s="20" t="str">
        <f>IF(VLOOKUP(B7393,属性中转表!A:G,7,FALSE)=0,"",VLOOKUP(VLOOKUP(B7393,属性中转表!A:G,7,FALSE),属性中转表!$K$2:$P$21,6,0))&amp;IF(VLOOKUP(B7393,属性中转表!A:G,7,FALSE)&gt;=50,VLOOKUP(A7393,英雄数据表!A:K,9,0),IF(VLOOKUP(B7393,属性中转表!A:G,7,FALSE)&gt;=25,VLOOKUP(A7393,英雄数据表!A:K,5,0),""))</f>
        <v>"atk":600,"hp":10000,"undpspro":200,"pvpdpspro":150,"pvpundpspro":100,"speed":10</v>
      </c>
      <c r="J7393" s="20" t="str">
        <f>IF(I7393="","",属性中转表!$I$1&amp;(IF(VLOOKUP(B7393,属性中转表!A:G,7,FALSE)=0,0,VLOOKUP(VLOOKUP(B7393,属性中转表!A:G,7,FALSE),属性中转表!$K$2:$P$21,4,0)))+IFERROR(VLOOKUP(A7393,英雄数据表!A:K,IF(武魂!B7393&gt;=50,10,IF(武魂!B7393&gt;=25,6)),0),0))</f>
        <v>,"dpspro":300</v>
      </c>
      <c r="K7393" s="32" t="str">
        <f t="shared" si="493"/>
        <v>"atk":600,"hp":10000,"undpspro":200,"pvpdpspro":150,"pvpundpspro":100,"speed":10,"dpspro":300</v>
      </c>
      <c r="L7393" s="20" t="str">
        <f>IF(B7393&gt;=50,VLOOKUP(A7393,英雄数据表!A:L,11,FALSE),IF(B7393&gt;=25,VLOOKUP(A7393,英雄数据表!A:L,7,0),""))</f>
        <v>"5501602004"</v>
      </c>
      <c r="M7393" s="20" t="str">
        <f>IFERROR(VLOOKUP(B7393,属性中转表!$K$2:$O$21,5,FALSE),"")</f>
        <v/>
      </c>
      <c r="N7393" s="20" t="str">
        <f>IF(B7393=25,VLOOKUP(A7393,英雄数据表!A:L,8,FALSE),IF(B7393=50,VLOOKUP(A7393,英雄数据表!A:L,12,0),""))</f>
        <v/>
      </c>
    </row>
    <row r="7394" spans="1:14" x14ac:dyDescent="0.3">
      <c r="A7394" s="20">
        <v>55016</v>
      </c>
      <c r="B7394" s="21">
        <f t="shared" si="494"/>
        <v>93</v>
      </c>
      <c r="C7394" s="21">
        <v>5</v>
      </c>
      <c r="D7394" s="21">
        <f>VLOOKUP(A7394,英雄数据表!A:D,4,0)</f>
        <v>5</v>
      </c>
      <c r="E7394" s="20" t="str">
        <f>VLOOKUP(A7394,英雄数据表!A:C,3,0)</f>
        <v>灵魂切断</v>
      </c>
      <c r="F7394" s="20">
        <f t="shared" si="495"/>
        <v>55016</v>
      </c>
      <c r="G7394" s="20">
        <f t="shared" si="496"/>
        <v>55016</v>
      </c>
      <c r="H7394" s="21" t="str">
        <f>VLOOKUP(B7394,属性中转表!A:F,6,FALSE)</f>
        <v>"hp":415800,"atk":11550</v>
      </c>
      <c r="I7394" s="20" t="str">
        <f>IF(VLOOKUP(B7394,属性中转表!A:G,7,FALSE)=0,"",VLOOKUP(VLOOKUP(B7394,属性中转表!A:G,7,FALSE),属性中转表!$K$2:$P$21,6,0))&amp;IF(VLOOKUP(B7394,属性中转表!A:G,7,FALSE)&gt;=50,VLOOKUP(A7394,英雄数据表!A:K,9,0),IF(VLOOKUP(B7394,属性中转表!A:G,7,FALSE)&gt;=25,VLOOKUP(A7394,英雄数据表!A:K,5,0),""))</f>
        <v>"atk":600,"hp":10000,"undpspro":200,"pvpdpspro":150,"pvpundpspro":100,"speed":10</v>
      </c>
      <c r="J7394" s="20" t="str">
        <f>IF(I7394="","",属性中转表!$I$1&amp;(IF(VLOOKUP(B7394,属性中转表!A:G,7,FALSE)=0,0,VLOOKUP(VLOOKUP(B7394,属性中转表!A:G,7,FALSE),属性中转表!$K$2:$P$21,4,0)))+IFERROR(VLOOKUP(A7394,英雄数据表!A:K,IF(武魂!B7394&gt;=50,10,IF(武魂!B7394&gt;=25,6)),0),0))</f>
        <v>,"dpspro":300</v>
      </c>
      <c r="K7394" s="32" t="str">
        <f t="shared" si="493"/>
        <v>"atk":600,"hp":10000,"undpspro":200,"pvpdpspro":150,"pvpundpspro":100,"speed":10,"dpspro":300</v>
      </c>
      <c r="L7394" s="20" t="str">
        <f>IF(B7394&gt;=50,VLOOKUP(A7394,英雄数据表!A:L,11,FALSE),IF(B7394&gt;=25,VLOOKUP(A7394,英雄数据表!A:L,7,0),""))</f>
        <v>"5501602004"</v>
      </c>
      <c r="M7394" s="20" t="str">
        <f>IFERROR(VLOOKUP(B7394,属性中转表!$K$2:$O$21,5,FALSE),"")</f>
        <v/>
      </c>
      <c r="N7394" s="20" t="str">
        <f>IF(B7394=25,VLOOKUP(A7394,英雄数据表!A:L,8,FALSE),IF(B7394=50,VLOOKUP(A7394,英雄数据表!A:L,12,0),""))</f>
        <v/>
      </c>
    </row>
    <row r="7395" spans="1:14" x14ac:dyDescent="0.3">
      <c r="A7395" s="20">
        <v>55016</v>
      </c>
      <c r="B7395" s="21">
        <f t="shared" si="494"/>
        <v>94</v>
      </c>
      <c r="C7395" s="21">
        <v>5</v>
      </c>
      <c r="D7395" s="21">
        <f>VLOOKUP(A7395,英雄数据表!A:D,4,0)</f>
        <v>5</v>
      </c>
      <c r="E7395" s="20" t="str">
        <f>VLOOKUP(A7395,英雄数据表!A:C,3,0)</f>
        <v>灵魂切断</v>
      </c>
      <c r="F7395" s="20">
        <f t="shared" si="495"/>
        <v>55016</v>
      </c>
      <c r="G7395" s="20">
        <f t="shared" si="496"/>
        <v>55016</v>
      </c>
      <c r="H7395" s="21" t="str">
        <f>VLOOKUP(B7395,属性中转表!A:F,6,FALSE)</f>
        <v>"hp":421200,"atk":11700</v>
      </c>
      <c r="I7395" s="20" t="str">
        <f>IF(VLOOKUP(B7395,属性中转表!A:G,7,FALSE)=0,"",VLOOKUP(VLOOKUP(B7395,属性中转表!A:G,7,FALSE),属性中转表!$K$2:$P$21,6,0))&amp;IF(VLOOKUP(B7395,属性中转表!A:G,7,FALSE)&gt;=50,VLOOKUP(A7395,英雄数据表!A:K,9,0),IF(VLOOKUP(B7395,属性中转表!A:G,7,FALSE)&gt;=25,VLOOKUP(A7395,英雄数据表!A:K,5,0),""))</f>
        <v>"atk":600,"hp":10000,"undpspro":200,"pvpdpspro":150,"pvpundpspro":100,"speed":10</v>
      </c>
      <c r="J7395" s="20" t="str">
        <f>IF(I7395="","",属性中转表!$I$1&amp;(IF(VLOOKUP(B7395,属性中转表!A:G,7,FALSE)=0,0,VLOOKUP(VLOOKUP(B7395,属性中转表!A:G,7,FALSE),属性中转表!$K$2:$P$21,4,0)))+IFERROR(VLOOKUP(A7395,英雄数据表!A:K,IF(武魂!B7395&gt;=50,10,IF(武魂!B7395&gt;=25,6)),0),0))</f>
        <v>,"dpspro":300</v>
      </c>
      <c r="K7395" s="32" t="str">
        <f t="shared" si="493"/>
        <v>"atk":600,"hp":10000,"undpspro":200,"pvpdpspro":150,"pvpundpspro":100,"speed":10,"dpspro":300</v>
      </c>
      <c r="L7395" s="20" t="str">
        <f>IF(B7395&gt;=50,VLOOKUP(A7395,英雄数据表!A:L,11,FALSE),IF(B7395&gt;=25,VLOOKUP(A7395,英雄数据表!A:L,7,0),""))</f>
        <v>"5501602004"</v>
      </c>
      <c r="M7395" s="20" t="str">
        <f>IFERROR(VLOOKUP(B7395,属性中转表!$K$2:$O$21,5,FALSE),"")</f>
        <v/>
      </c>
      <c r="N7395" s="20" t="str">
        <f>IF(B7395=25,VLOOKUP(A7395,英雄数据表!A:L,8,FALSE),IF(B7395=50,VLOOKUP(A7395,英雄数据表!A:L,12,0),""))</f>
        <v/>
      </c>
    </row>
    <row r="7396" spans="1:14" x14ac:dyDescent="0.3">
      <c r="A7396" s="20">
        <v>55016</v>
      </c>
      <c r="B7396" s="21">
        <f t="shared" si="494"/>
        <v>95</v>
      </c>
      <c r="C7396" s="21">
        <v>5</v>
      </c>
      <c r="D7396" s="21">
        <f>VLOOKUP(A7396,英雄数据表!A:D,4,0)</f>
        <v>5</v>
      </c>
      <c r="E7396" s="20" t="str">
        <f>VLOOKUP(A7396,英雄数据表!A:C,3,0)</f>
        <v>灵魂切断</v>
      </c>
      <c r="F7396" s="20">
        <f t="shared" si="495"/>
        <v>55016</v>
      </c>
      <c r="G7396" s="20">
        <f t="shared" si="496"/>
        <v>55016</v>
      </c>
      <c r="H7396" s="21" t="str">
        <f>VLOOKUP(B7396,属性中转表!A:F,6,FALSE)</f>
        <v>"hp":426600,"atk":11850</v>
      </c>
      <c r="I7396" s="20" t="str">
        <f>IF(VLOOKUP(B7396,属性中转表!A:G,7,FALSE)=0,"",VLOOKUP(VLOOKUP(B7396,属性中转表!A:G,7,FALSE),属性中转表!$K$2:$P$21,6,0))&amp;IF(VLOOKUP(B7396,属性中转表!A:G,7,FALSE)&gt;=50,VLOOKUP(A7396,英雄数据表!A:K,9,0),IF(VLOOKUP(B7396,属性中转表!A:G,7,FALSE)&gt;=25,VLOOKUP(A7396,英雄数据表!A:K,5,0),""))</f>
        <v>"atk":600,"hp":10000,"undpspro":200,"pvpdpspro":150,"pvpundpspro":150,"speed":10</v>
      </c>
      <c r="J7396" s="20" t="str">
        <f>IF(I7396="","",属性中转表!$I$1&amp;(IF(VLOOKUP(B7396,属性中转表!A:G,7,FALSE)=0,0,VLOOKUP(VLOOKUP(B7396,属性中转表!A:G,7,FALSE),属性中转表!$K$2:$P$21,4,0)))+IFERROR(VLOOKUP(A7396,英雄数据表!A:K,IF(武魂!B7396&gt;=50,10,IF(武魂!B7396&gt;=25,6)),0),0))</f>
        <v>,"dpspro":300</v>
      </c>
      <c r="K7396" s="32" t="str">
        <f t="shared" si="493"/>
        <v>"atk":600,"hp":10000,"undpspro":200,"pvpdpspro":150,"pvpundpspro":150,"speed":10,"dpspro":300</v>
      </c>
      <c r="L7396" s="20" t="str">
        <f>IF(B7396&gt;=50,VLOOKUP(A7396,英雄数据表!A:L,11,FALSE),IF(B7396&gt;=25,VLOOKUP(A7396,英雄数据表!A:L,7,0),""))</f>
        <v>"5501602004"</v>
      </c>
      <c r="M7396" s="20" t="str">
        <f>IFERROR(VLOOKUP(B7396,属性中转表!$K$2:$O$21,5,FALSE),"")</f>
        <v>"pvpundpspro":50</v>
      </c>
      <c r="N7396" s="20" t="str">
        <f>IF(B7396=25,VLOOKUP(A7396,英雄数据表!A:L,8,FALSE),IF(B7396=50,VLOOKUP(A7396,英雄数据表!A:L,12,0),""))</f>
        <v/>
      </c>
    </row>
    <row r="7397" spans="1:14" x14ac:dyDescent="0.3">
      <c r="A7397" s="20">
        <v>55016</v>
      </c>
      <c r="B7397" s="21">
        <f t="shared" si="494"/>
        <v>96</v>
      </c>
      <c r="C7397" s="21">
        <v>5</v>
      </c>
      <c r="D7397" s="21">
        <f>VLOOKUP(A7397,英雄数据表!A:D,4,0)</f>
        <v>5</v>
      </c>
      <c r="E7397" s="20" t="str">
        <f>VLOOKUP(A7397,英雄数据表!A:C,3,0)</f>
        <v>灵魂切断</v>
      </c>
      <c r="F7397" s="20">
        <f t="shared" si="495"/>
        <v>55016</v>
      </c>
      <c r="G7397" s="20">
        <f t="shared" si="496"/>
        <v>55016</v>
      </c>
      <c r="H7397" s="21" t="str">
        <f>VLOOKUP(B7397,属性中转表!A:F,6,FALSE)</f>
        <v>"hp":432000,"atk":12000</v>
      </c>
      <c r="I7397" s="20" t="str">
        <f>IF(VLOOKUP(B7397,属性中转表!A:G,7,FALSE)=0,"",VLOOKUP(VLOOKUP(B7397,属性中转表!A:G,7,FALSE),属性中转表!$K$2:$P$21,6,0))&amp;IF(VLOOKUP(B7397,属性中转表!A:G,7,FALSE)&gt;=50,VLOOKUP(A7397,英雄数据表!A:K,9,0),IF(VLOOKUP(B7397,属性中转表!A:G,7,FALSE)&gt;=25,VLOOKUP(A7397,英雄数据表!A:K,5,0),""))</f>
        <v>"atk":600,"hp":10000,"undpspro":200,"pvpdpspro":150,"pvpundpspro":150,"speed":10</v>
      </c>
      <c r="J7397" s="20" t="str">
        <f>IF(I7397="","",属性中转表!$I$1&amp;(IF(VLOOKUP(B7397,属性中转表!A:G,7,FALSE)=0,0,VLOOKUP(VLOOKUP(B7397,属性中转表!A:G,7,FALSE),属性中转表!$K$2:$P$21,4,0)))+IFERROR(VLOOKUP(A7397,英雄数据表!A:K,IF(武魂!B7397&gt;=50,10,IF(武魂!B7397&gt;=25,6)),0),0))</f>
        <v>,"dpspro":300</v>
      </c>
      <c r="K7397" s="32" t="str">
        <f t="shared" si="493"/>
        <v>"atk":600,"hp":10000,"undpspro":200,"pvpdpspro":150,"pvpundpspro":150,"speed":10,"dpspro":300</v>
      </c>
      <c r="L7397" s="20" t="str">
        <f>IF(B7397&gt;=50,VLOOKUP(A7397,英雄数据表!A:L,11,FALSE),IF(B7397&gt;=25,VLOOKUP(A7397,英雄数据表!A:L,7,0),""))</f>
        <v>"5501602004"</v>
      </c>
      <c r="M7397" s="20" t="str">
        <f>IFERROR(VLOOKUP(B7397,属性中转表!$K$2:$O$21,5,FALSE),"")</f>
        <v/>
      </c>
      <c r="N7397" s="20" t="str">
        <f>IF(B7397=25,VLOOKUP(A7397,英雄数据表!A:L,8,FALSE),IF(B7397=50,VLOOKUP(A7397,英雄数据表!A:L,12,0),""))</f>
        <v/>
      </c>
    </row>
    <row r="7398" spans="1:14" x14ac:dyDescent="0.3">
      <c r="A7398" s="20">
        <v>55016</v>
      </c>
      <c r="B7398" s="21">
        <f t="shared" si="494"/>
        <v>97</v>
      </c>
      <c r="C7398" s="21">
        <v>5</v>
      </c>
      <c r="D7398" s="21">
        <f>VLOOKUP(A7398,英雄数据表!A:D,4,0)</f>
        <v>5</v>
      </c>
      <c r="E7398" s="20" t="str">
        <f>VLOOKUP(A7398,英雄数据表!A:C,3,0)</f>
        <v>灵魂切断</v>
      </c>
      <c r="F7398" s="20">
        <f t="shared" si="495"/>
        <v>55016</v>
      </c>
      <c r="G7398" s="20">
        <f t="shared" si="496"/>
        <v>55016</v>
      </c>
      <c r="H7398" s="21" t="str">
        <f>VLOOKUP(B7398,属性中转表!A:F,6,FALSE)</f>
        <v>"hp":437400,"atk":12150</v>
      </c>
      <c r="I7398" s="20" t="str">
        <f>IF(VLOOKUP(B7398,属性中转表!A:G,7,FALSE)=0,"",VLOOKUP(VLOOKUP(B7398,属性中转表!A:G,7,FALSE),属性中转表!$K$2:$P$21,6,0))&amp;IF(VLOOKUP(B7398,属性中转表!A:G,7,FALSE)&gt;=50,VLOOKUP(A7398,英雄数据表!A:K,9,0),IF(VLOOKUP(B7398,属性中转表!A:G,7,FALSE)&gt;=25,VLOOKUP(A7398,英雄数据表!A:K,5,0),""))</f>
        <v>"atk":600,"hp":10000,"undpspro":200,"pvpdpspro":150,"pvpundpspro":150,"speed":10</v>
      </c>
      <c r="J7398" s="20" t="str">
        <f>IF(I7398="","",属性中转表!$I$1&amp;(IF(VLOOKUP(B7398,属性中转表!A:G,7,FALSE)=0,0,VLOOKUP(VLOOKUP(B7398,属性中转表!A:G,7,FALSE),属性中转表!$K$2:$P$21,4,0)))+IFERROR(VLOOKUP(A7398,英雄数据表!A:K,IF(武魂!B7398&gt;=50,10,IF(武魂!B7398&gt;=25,6)),0),0))</f>
        <v>,"dpspro":300</v>
      </c>
      <c r="K7398" s="32" t="str">
        <f t="shared" si="493"/>
        <v>"atk":600,"hp":10000,"undpspro":200,"pvpdpspro":150,"pvpundpspro":150,"speed":10,"dpspro":300</v>
      </c>
      <c r="L7398" s="20" t="str">
        <f>IF(B7398&gt;=50,VLOOKUP(A7398,英雄数据表!A:L,11,FALSE),IF(B7398&gt;=25,VLOOKUP(A7398,英雄数据表!A:L,7,0),""))</f>
        <v>"5501602004"</v>
      </c>
      <c r="M7398" s="20" t="str">
        <f>IFERROR(VLOOKUP(B7398,属性中转表!$K$2:$O$21,5,FALSE),"")</f>
        <v/>
      </c>
      <c r="N7398" s="20" t="str">
        <f>IF(B7398=25,VLOOKUP(A7398,英雄数据表!A:L,8,FALSE),IF(B7398=50,VLOOKUP(A7398,英雄数据表!A:L,12,0),""))</f>
        <v/>
      </c>
    </row>
    <row r="7399" spans="1:14" x14ac:dyDescent="0.3">
      <c r="A7399" s="20">
        <v>55016</v>
      </c>
      <c r="B7399" s="21">
        <f t="shared" si="494"/>
        <v>98</v>
      </c>
      <c r="C7399" s="21">
        <v>5</v>
      </c>
      <c r="D7399" s="21">
        <f>VLOOKUP(A7399,英雄数据表!A:D,4,0)</f>
        <v>5</v>
      </c>
      <c r="E7399" s="20" t="str">
        <f>VLOOKUP(A7399,英雄数据表!A:C,3,0)</f>
        <v>灵魂切断</v>
      </c>
      <c r="F7399" s="20">
        <f t="shared" si="495"/>
        <v>55016</v>
      </c>
      <c r="G7399" s="20">
        <f t="shared" si="496"/>
        <v>55016</v>
      </c>
      <c r="H7399" s="21" t="str">
        <f>VLOOKUP(B7399,属性中转表!A:F,6,FALSE)</f>
        <v>"hp":442800,"atk":12300</v>
      </c>
      <c r="I7399" s="20" t="str">
        <f>IF(VLOOKUP(B7399,属性中转表!A:G,7,FALSE)=0,"",VLOOKUP(VLOOKUP(B7399,属性中转表!A:G,7,FALSE),属性中转表!$K$2:$P$21,6,0))&amp;IF(VLOOKUP(B7399,属性中转表!A:G,7,FALSE)&gt;=50,VLOOKUP(A7399,英雄数据表!A:K,9,0),IF(VLOOKUP(B7399,属性中转表!A:G,7,FALSE)&gt;=25,VLOOKUP(A7399,英雄数据表!A:K,5,0),""))</f>
        <v>"atk":600,"hp":10000,"undpspro":200,"pvpdpspro":150,"pvpundpspro":150,"speed":10</v>
      </c>
      <c r="J7399" s="20" t="str">
        <f>IF(I7399="","",属性中转表!$I$1&amp;(IF(VLOOKUP(B7399,属性中转表!A:G,7,FALSE)=0,0,VLOOKUP(VLOOKUP(B7399,属性中转表!A:G,7,FALSE),属性中转表!$K$2:$P$21,4,0)))+IFERROR(VLOOKUP(A7399,英雄数据表!A:K,IF(武魂!B7399&gt;=50,10,IF(武魂!B7399&gt;=25,6)),0),0))</f>
        <v>,"dpspro":300</v>
      </c>
      <c r="K7399" s="32" t="str">
        <f t="shared" si="493"/>
        <v>"atk":600,"hp":10000,"undpspro":200,"pvpdpspro":150,"pvpundpspro":150,"speed":10,"dpspro":300</v>
      </c>
      <c r="L7399" s="20" t="str">
        <f>IF(B7399&gt;=50,VLOOKUP(A7399,英雄数据表!A:L,11,FALSE),IF(B7399&gt;=25,VLOOKUP(A7399,英雄数据表!A:L,7,0),""))</f>
        <v>"5501602004"</v>
      </c>
      <c r="M7399" s="20" t="str">
        <f>IFERROR(VLOOKUP(B7399,属性中转表!$K$2:$O$21,5,FALSE),"")</f>
        <v/>
      </c>
      <c r="N7399" s="20" t="str">
        <f>IF(B7399=25,VLOOKUP(A7399,英雄数据表!A:L,8,FALSE),IF(B7399=50,VLOOKUP(A7399,英雄数据表!A:L,12,0),""))</f>
        <v/>
      </c>
    </row>
    <row r="7400" spans="1:14" x14ac:dyDescent="0.3">
      <c r="A7400" s="20">
        <v>55016</v>
      </c>
      <c r="B7400" s="21">
        <f t="shared" si="494"/>
        <v>99</v>
      </c>
      <c r="C7400" s="21">
        <v>5</v>
      </c>
      <c r="D7400" s="21">
        <f>VLOOKUP(A7400,英雄数据表!A:D,4,0)</f>
        <v>5</v>
      </c>
      <c r="E7400" s="20" t="str">
        <f>VLOOKUP(A7400,英雄数据表!A:C,3,0)</f>
        <v>灵魂切断</v>
      </c>
      <c r="F7400" s="20">
        <f t="shared" si="495"/>
        <v>55016</v>
      </c>
      <c r="G7400" s="20">
        <f t="shared" si="496"/>
        <v>55016</v>
      </c>
      <c r="H7400" s="21" t="str">
        <f>VLOOKUP(B7400,属性中转表!A:F,6,FALSE)</f>
        <v>"hp":448200,"atk":12450</v>
      </c>
      <c r="I7400" s="20" t="str">
        <f>IF(VLOOKUP(B7400,属性中转表!A:G,7,FALSE)=0,"",VLOOKUP(VLOOKUP(B7400,属性中转表!A:G,7,FALSE),属性中转表!$K$2:$P$21,6,0))&amp;IF(VLOOKUP(B7400,属性中转表!A:G,7,FALSE)&gt;=50,VLOOKUP(A7400,英雄数据表!A:K,9,0),IF(VLOOKUP(B7400,属性中转表!A:G,7,FALSE)&gt;=25,VLOOKUP(A7400,英雄数据表!A:K,5,0),""))</f>
        <v>"atk":600,"hp":10000,"undpspro":200,"pvpdpspro":150,"pvpundpspro":150,"speed":10</v>
      </c>
      <c r="J7400" s="20" t="str">
        <f>IF(I7400="","",属性中转表!$I$1&amp;(IF(VLOOKUP(B7400,属性中转表!A:G,7,FALSE)=0,0,VLOOKUP(VLOOKUP(B7400,属性中转表!A:G,7,FALSE),属性中转表!$K$2:$P$21,4,0)))+IFERROR(VLOOKUP(A7400,英雄数据表!A:K,IF(武魂!B7400&gt;=50,10,IF(武魂!B7400&gt;=25,6)),0),0))</f>
        <v>,"dpspro":300</v>
      </c>
      <c r="K7400" s="32" t="str">
        <f t="shared" si="493"/>
        <v>"atk":600,"hp":10000,"undpspro":200,"pvpdpspro":150,"pvpundpspro":150,"speed":10,"dpspro":300</v>
      </c>
      <c r="L7400" s="20" t="str">
        <f>IF(B7400&gt;=50,VLOOKUP(A7400,英雄数据表!A:L,11,FALSE),IF(B7400&gt;=25,VLOOKUP(A7400,英雄数据表!A:L,7,0),""))</f>
        <v>"5501602004"</v>
      </c>
      <c r="M7400" s="20" t="str">
        <f>IFERROR(VLOOKUP(B7400,属性中转表!$K$2:$O$21,5,FALSE),"")</f>
        <v/>
      </c>
      <c r="N7400" s="20" t="str">
        <f>IF(B7400=25,VLOOKUP(A7400,英雄数据表!A:L,8,FALSE),IF(B7400=50,VLOOKUP(A7400,英雄数据表!A:L,12,0),""))</f>
        <v/>
      </c>
    </row>
    <row r="7401" spans="1:14" x14ac:dyDescent="0.3">
      <c r="A7401" s="20">
        <v>55016</v>
      </c>
      <c r="B7401" s="21">
        <f t="shared" si="494"/>
        <v>100</v>
      </c>
      <c r="C7401" s="21">
        <v>5</v>
      </c>
      <c r="D7401" s="21">
        <f>VLOOKUP(A7401,英雄数据表!A:D,4,0)</f>
        <v>5</v>
      </c>
      <c r="E7401" s="20" t="str">
        <f>VLOOKUP(A7401,英雄数据表!A:C,3,0)</f>
        <v>灵魂切断</v>
      </c>
      <c r="F7401" s="20">
        <f t="shared" si="495"/>
        <v>55016</v>
      </c>
      <c r="G7401" s="20">
        <f t="shared" si="496"/>
        <v>55016</v>
      </c>
      <c r="H7401" s="21" t="str">
        <f>VLOOKUP(B7401,属性中转表!A:F,6,FALSE)</f>
        <v>"hp":453600,"atk":12600</v>
      </c>
      <c r="I7401" s="20" t="str">
        <f>IF(VLOOKUP(B7401,属性中转表!A:G,7,FALSE)=0,"",VLOOKUP(VLOOKUP(B7401,属性中转表!A:G,7,FALSE),属性中转表!$K$2:$P$21,6,0))&amp;IF(VLOOKUP(B7401,属性中转表!A:G,7,FALSE)&gt;=50,VLOOKUP(A7401,英雄数据表!A:K,9,0),IF(VLOOKUP(B7401,属性中转表!A:G,7,FALSE)&gt;=25,VLOOKUP(A7401,英雄数据表!A:K,5,0),""))</f>
        <v>"atk":900,"hp":15000,"undpspro":200,"pvpdpspro":150,"pvpundpspro":150,"speed":20</v>
      </c>
      <c r="J7401" s="20" t="str">
        <f>IF(I7401="","",属性中转表!$I$1&amp;(IF(VLOOKUP(B7401,属性中转表!A:G,7,FALSE)=0,0,VLOOKUP(VLOOKUP(B7401,属性中转表!A:G,7,FALSE),属性中转表!$K$2:$P$21,4,0)))+IFERROR(VLOOKUP(A7401,英雄数据表!A:K,IF(武魂!B7401&gt;=50,10,IF(武魂!B7401&gt;=25,6)),0),0))</f>
        <v>,"dpspro":300</v>
      </c>
      <c r="K7401" s="32" t="str">
        <f t="shared" si="493"/>
        <v>"atk":900,"hp":15000,"undpspro":200,"pvpdpspro":150,"pvpundpspro":150,"speed":20,"dpspro":300</v>
      </c>
      <c r="L7401" s="20" t="str">
        <f>IF(B7401&gt;=50,VLOOKUP(A7401,英雄数据表!A:L,11,FALSE),IF(B7401&gt;=25,VLOOKUP(A7401,英雄数据表!A:L,7,0),""))</f>
        <v>"5501602004"</v>
      </c>
      <c r="M7401" s="20" t="str">
        <f>IFERROR(VLOOKUP(B7401,属性中转表!$K$2:$O$21,5,FALSE),"")</f>
        <v>"speed":10,"atk":300,"hp":5000</v>
      </c>
      <c r="N7401" s="20" t="str">
        <f>IF(B7401=25,VLOOKUP(A7401,英雄数据表!A:L,8,FALSE),IF(B7401=50,VLOOKUP(A7401,英雄数据表!A:L,12,0),""))</f>
        <v/>
      </c>
    </row>
    <row r="7402" spans="1:14" x14ac:dyDescent="0.3">
      <c r="A7402" s="20">
        <v>55026</v>
      </c>
      <c r="B7402" s="21">
        <f t="shared" si="494"/>
        <v>1</v>
      </c>
      <c r="C7402" s="21">
        <v>5</v>
      </c>
      <c r="D7402" s="21">
        <f>VLOOKUP(A7402,英雄数据表!A:D,4,0)</f>
        <v>5</v>
      </c>
      <c r="E7402" s="20" t="str">
        <f>VLOOKUP(A7402,英雄数据表!A:C,3,0)</f>
        <v>堕天神针</v>
      </c>
      <c r="F7402" s="20">
        <f t="shared" si="495"/>
        <v>55026</v>
      </c>
      <c r="G7402" s="20">
        <f t="shared" si="496"/>
        <v>55026</v>
      </c>
      <c r="H7402" s="21" t="str">
        <f>VLOOKUP(B7402,属性中转表!A:F,6,FALSE)</f>
        <v>"hp":5400,"atk":150</v>
      </c>
      <c r="I7402" s="20" t="str">
        <f>IF(VLOOKUP(B7402,属性中转表!A:G,7,FALSE)=0,"",VLOOKUP(VLOOKUP(B7402,属性中转表!A:G,7,FALSE),属性中转表!$K$2:$P$21,6,0))&amp;IF(VLOOKUP(B7402,属性中转表!A:G,7,FALSE)&gt;=50,VLOOKUP(A7402,英雄数据表!A:K,9,0),IF(VLOOKUP(B7402,属性中转表!A:G,7,FALSE)&gt;=25,VLOOKUP(A7402,英雄数据表!A:K,5,0),""))</f>
        <v/>
      </c>
      <c r="J7402" s="20" t="str">
        <f>IF(I7402="","",属性中转表!$I$1&amp;(IF(VLOOKUP(B7402,属性中转表!A:G,7,FALSE)=0,0,VLOOKUP(VLOOKUP(B7402,属性中转表!A:G,7,FALSE),属性中转表!$K$2:$P$21,4,0)))+IFERROR(VLOOKUP(A7402,英雄数据表!A:K,IF(武魂!B7402&gt;=50,10,IF(武魂!B7402&gt;=25,6)),0),0))</f>
        <v/>
      </c>
      <c r="K7402" s="32" t="str">
        <f t="shared" si="493"/>
        <v/>
      </c>
      <c r="L7402" s="20" t="str">
        <f>IF(B7402&gt;=50,VLOOKUP(A7402,英雄数据表!A:L,11,FALSE),IF(B7402&gt;=25,VLOOKUP(A7402,英雄数据表!A:L,7,0),""))</f>
        <v/>
      </c>
      <c r="M7402" s="20" t="str">
        <f>IFERROR(VLOOKUP(B7402,属性中转表!$K$2:$O$21,5,FALSE),"")</f>
        <v/>
      </c>
      <c r="N7402" s="20" t="str">
        <f>IF(B7402=25,VLOOKUP(A7402,英雄数据表!A:L,8,FALSE),IF(B7402=50,VLOOKUP(A7402,英雄数据表!A:L,12,0),""))</f>
        <v/>
      </c>
    </row>
    <row r="7403" spans="1:14" x14ac:dyDescent="0.3">
      <c r="A7403" s="20">
        <v>55026</v>
      </c>
      <c r="B7403" s="21">
        <f t="shared" si="494"/>
        <v>2</v>
      </c>
      <c r="C7403" s="21">
        <v>5</v>
      </c>
      <c r="D7403" s="21">
        <f>VLOOKUP(A7403,英雄数据表!A:D,4,0)</f>
        <v>5</v>
      </c>
      <c r="E7403" s="20" t="str">
        <f>VLOOKUP(A7403,英雄数据表!A:C,3,0)</f>
        <v>堕天神针</v>
      </c>
      <c r="F7403" s="20">
        <f t="shared" si="495"/>
        <v>55026</v>
      </c>
      <c r="G7403" s="20">
        <f t="shared" si="496"/>
        <v>55026</v>
      </c>
      <c r="H7403" s="21" t="str">
        <f>VLOOKUP(B7403,属性中转表!A:F,6,FALSE)</f>
        <v>"hp":7200,"atk":200</v>
      </c>
      <c r="I7403" s="20" t="str">
        <f>IF(VLOOKUP(B7403,属性中转表!A:G,7,FALSE)=0,"",VLOOKUP(VLOOKUP(B7403,属性中转表!A:G,7,FALSE),属性中转表!$K$2:$P$21,6,0))&amp;IF(VLOOKUP(B7403,属性中转表!A:G,7,FALSE)&gt;=50,VLOOKUP(A7403,英雄数据表!A:K,9,0),IF(VLOOKUP(B7403,属性中转表!A:G,7,FALSE)&gt;=25,VLOOKUP(A7403,英雄数据表!A:K,5,0),""))</f>
        <v/>
      </c>
      <c r="J7403" s="20" t="str">
        <f>IF(I7403="","",属性中转表!$I$1&amp;(IF(VLOOKUP(B7403,属性中转表!A:G,7,FALSE)=0,0,VLOOKUP(VLOOKUP(B7403,属性中转表!A:G,7,FALSE),属性中转表!$K$2:$P$21,4,0)))+IFERROR(VLOOKUP(A7403,英雄数据表!A:K,IF(武魂!B7403&gt;=50,10,IF(武魂!B7403&gt;=25,6)),0),0))</f>
        <v/>
      </c>
      <c r="K7403" s="32" t="str">
        <f t="shared" si="493"/>
        <v/>
      </c>
      <c r="L7403" s="20" t="str">
        <f>IF(B7403&gt;=50,VLOOKUP(A7403,英雄数据表!A:L,11,FALSE),IF(B7403&gt;=25,VLOOKUP(A7403,英雄数据表!A:L,7,0),""))</f>
        <v/>
      </c>
      <c r="M7403" s="20" t="str">
        <f>IFERROR(VLOOKUP(B7403,属性中转表!$K$2:$O$21,5,FALSE),"")</f>
        <v/>
      </c>
      <c r="N7403" s="20" t="str">
        <f>IF(B7403=25,VLOOKUP(A7403,英雄数据表!A:L,8,FALSE),IF(B7403=50,VLOOKUP(A7403,英雄数据表!A:L,12,0),""))</f>
        <v/>
      </c>
    </row>
    <row r="7404" spans="1:14" x14ac:dyDescent="0.3">
      <c r="A7404" s="20">
        <v>55026</v>
      </c>
      <c r="B7404" s="21">
        <f t="shared" si="494"/>
        <v>3</v>
      </c>
      <c r="C7404" s="21">
        <v>5</v>
      </c>
      <c r="D7404" s="21">
        <f>VLOOKUP(A7404,英雄数据表!A:D,4,0)</f>
        <v>5</v>
      </c>
      <c r="E7404" s="20" t="str">
        <f>VLOOKUP(A7404,英雄数据表!A:C,3,0)</f>
        <v>堕天神针</v>
      </c>
      <c r="F7404" s="20">
        <f t="shared" si="495"/>
        <v>55026</v>
      </c>
      <c r="G7404" s="20">
        <f t="shared" si="496"/>
        <v>55026</v>
      </c>
      <c r="H7404" s="21" t="str">
        <f>VLOOKUP(B7404,属性中转表!A:F,6,FALSE)</f>
        <v>"hp":9000,"atk":250</v>
      </c>
      <c r="I7404" s="20" t="str">
        <f>IF(VLOOKUP(B7404,属性中转表!A:G,7,FALSE)=0,"",VLOOKUP(VLOOKUP(B7404,属性中转表!A:G,7,FALSE),属性中转表!$K$2:$P$21,6,0))&amp;IF(VLOOKUP(B7404,属性中转表!A:G,7,FALSE)&gt;=50,VLOOKUP(A7404,英雄数据表!A:K,9,0),IF(VLOOKUP(B7404,属性中转表!A:G,7,FALSE)&gt;=25,VLOOKUP(A7404,英雄数据表!A:K,5,0),""))</f>
        <v/>
      </c>
      <c r="J7404" s="20" t="str">
        <f>IF(I7404="","",属性中转表!$I$1&amp;(IF(VLOOKUP(B7404,属性中转表!A:G,7,FALSE)=0,0,VLOOKUP(VLOOKUP(B7404,属性中转表!A:G,7,FALSE),属性中转表!$K$2:$P$21,4,0)))+IFERROR(VLOOKUP(A7404,英雄数据表!A:K,IF(武魂!B7404&gt;=50,10,IF(武魂!B7404&gt;=25,6)),0),0))</f>
        <v/>
      </c>
      <c r="K7404" s="32" t="str">
        <f t="shared" si="493"/>
        <v/>
      </c>
      <c r="L7404" s="20" t="str">
        <f>IF(B7404&gt;=50,VLOOKUP(A7404,英雄数据表!A:L,11,FALSE),IF(B7404&gt;=25,VLOOKUP(A7404,英雄数据表!A:L,7,0),""))</f>
        <v/>
      </c>
      <c r="M7404" s="20" t="str">
        <f>IFERROR(VLOOKUP(B7404,属性中转表!$K$2:$O$21,5,FALSE),"")</f>
        <v/>
      </c>
      <c r="N7404" s="20" t="str">
        <f>IF(B7404=25,VLOOKUP(A7404,英雄数据表!A:L,8,FALSE),IF(B7404=50,VLOOKUP(A7404,英雄数据表!A:L,12,0),""))</f>
        <v/>
      </c>
    </row>
    <row r="7405" spans="1:14" x14ac:dyDescent="0.3">
      <c r="A7405" s="20">
        <v>55026</v>
      </c>
      <c r="B7405" s="21">
        <f t="shared" si="494"/>
        <v>4</v>
      </c>
      <c r="C7405" s="21">
        <v>5</v>
      </c>
      <c r="D7405" s="21">
        <f>VLOOKUP(A7405,英雄数据表!A:D,4,0)</f>
        <v>5</v>
      </c>
      <c r="E7405" s="20" t="str">
        <f>VLOOKUP(A7405,英雄数据表!A:C,3,0)</f>
        <v>堕天神针</v>
      </c>
      <c r="F7405" s="20">
        <f t="shared" si="495"/>
        <v>55026</v>
      </c>
      <c r="G7405" s="20">
        <f t="shared" si="496"/>
        <v>55026</v>
      </c>
      <c r="H7405" s="21" t="str">
        <f>VLOOKUP(B7405,属性中转表!A:F,6,FALSE)</f>
        <v>"hp":10800,"atk":300</v>
      </c>
      <c r="I7405" s="20" t="str">
        <f>IF(VLOOKUP(B7405,属性中转表!A:G,7,FALSE)=0,"",VLOOKUP(VLOOKUP(B7405,属性中转表!A:G,7,FALSE),属性中转表!$K$2:$P$21,6,0))&amp;IF(VLOOKUP(B7405,属性中转表!A:G,7,FALSE)&gt;=50,VLOOKUP(A7405,英雄数据表!A:K,9,0),IF(VLOOKUP(B7405,属性中转表!A:G,7,FALSE)&gt;=25,VLOOKUP(A7405,英雄数据表!A:K,5,0),""))</f>
        <v/>
      </c>
      <c r="J7405" s="20" t="str">
        <f>IF(I7405="","",属性中转表!$I$1&amp;(IF(VLOOKUP(B7405,属性中转表!A:G,7,FALSE)=0,0,VLOOKUP(VLOOKUP(B7405,属性中转表!A:G,7,FALSE),属性中转表!$K$2:$P$21,4,0)))+IFERROR(VLOOKUP(A7405,英雄数据表!A:K,IF(武魂!B7405&gt;=50,10,IF(武魂!B7405&gt;=25,6)),0),0))</f>
        <v/>
      </c>
      <c r="K7405" s="32" t="str">
        <f t="shared" si="493"/>
        <v/>
      </c>
      <c r="L7405" s="20" t="str">
        <f>IF(B7405&gt;=50,VLOOKUP(A7405,英雄数据表!A:L,11,FALSE),IF(B7405&gt;=25,VLOOKUP(A7405,英雄数据表!A:L,7,0),""))</f>
        <v/>
      </c>
      <c r="M7405" s="20" t="str">
        <f>IFERROR(VLOOKUP(B7405,属性中转表!$K$2:$O$21,5,FALSE),"")</f>
        <v/>
      </c>
      <c r="N7405" s="20" t="str">
        <f>IF(B7405=25,VLOOKUP(A7405,英雄数据表!A:L,8,FALSE),IF(B7405=50,VLOOKUP(A7405,英雄数据表!A:L,12,0),""))</f>
        <v/>
      </c>
    </row>
    <row r="7406" spans="1:14" x14ac:dyDescent="0.3">
      <c r="A7406" s="20">
        <v>55026</v>
      </c>
      <c r="B7406" s="21">
        <f t="shared" si="494"/>
        <v>5</v>
      </c>
      <c r="C7406" s="21">
        <v>5</v>
      </c>
      <c r="D7406" s="21">
        <f>VLOOKUP(A7406,英雄数据表!A:D,4,0)</f>
        <v>5</v>
      </c>
      <c r="E7406" s="20" t="str">
        <f>VLOOKUP(A7406,英雄数据表!A:C,3,0)</f>
        <v>堕天神针</v>
      </c>
      <c r="F7406" s="20">
        <f t="shared" si="495"/>
        <v>55026</v>
      </c>
      <c r="G7406" s="20">
        <f t="shared" si="496"/>
        <v>55026</v>
      </c>
      <c r="H7406" s="21" t="str">
        <f>VLOOKUP(B7406,属性中转表!A:F,6,FALSE)</f>
        <v>"hp":12600,"atk":350</v>
      </c>
      <c r="I7406" s="20" t="str">
        <f>IF(VLOOKUP(B7406,属性中转表!A:G,7,FALSE)=0,"",VLOOKUP(VLOOKUP(B7406,属性中转表!A:G,7,FALSE),属性中转表!$K$2:$P$21,6,0))&amp;IF(VLOOKUP(B7406,属性中转表!A:G,7,FALSE)&gt;=50,VLOOKUP(A7406,英雄数据表!A:K,9,0),IF(VLOOKUP(B7406,属性中转表!A:G,7,FALSE)&gt;=25,VLOOKUP(A7406,英雄数据表!A:K,5,0),""))</f>
        <v>"atk":300</v>
      </c>
      <c r="J7406" s="20" t="str">
        <f>IF(I7406="","",属性中转表!$I$1&amp;(IF(VLOOKUP(B7406,属性中转表!A:G,7,FALSE)=0,0,VLOOKUP(VLOOKUP(B7406,属性中转表!A:G,7,FALSE),属性中转表!$K$2:$P$21,4,0)))+IFERROR(VLOOKUP(A7406,英雄数据表!A:K,IF(武魂!B7406&gt;=50,10,IF(武魂!B7406&gt;=25,6)),0),0))</f>
        <v>,"dpspro":0</v>
      </c>
      <c r="K7406" s="32" t="str">
        <f t="shared" si="493"/>
        <v>"atk":300,"dpspro":0</v>
      </c>
      <c r="L7406" s="20" t="str">
        <f>IF(B7406&gt;=50,VLOOKUP(A7406,英雄数据表!A:L,11,FALSE),IF(B7406&gt;=25,VLOOKUP(A7406,英雄数据表!A:L,7,0),""))</f>
        <v/>
      </c>
      <c r="M7406" s="20" t="str">
        <f>IFERROR(VLOOKUP(B7406,属性中转表!$K$2:$O$21,5,FALSE),"")</f>
        <v>"atk":300</v>
      </c>
      <c r="N7406" s="20" t="str">
        <f>IF(B7406=25,VLOOKUP(A7406,英雄数据表!A:L,8,FALSE),IF(B7406=50,VLOOKUP(A7406,英雄数据表!A:L,12,0),""))</f>
        <v/>
      </c>
    </row>
    <row r="7407" spans="1:14" x14ac:dyDescent="0.3">
      <c r="A7407" s="20">
        <v>55026</v>
      </c>
      <c r="B7407" s="21">
        <f t="shared" si="494"/>
        <v>6</v>
      </c>
      <c r="C7407" s="21">
        <v>5</v>
      </c>
      <c r="D7407" s="21">
        <f>VLOOKUP(A7407,英雄数据表!A:D,4,0)</f>
        <v>5</v>
      </c>
      <c r="E7407" s="20" t="str">
        <f>VLOOKUP(A7407,英雄数据表!A:C,3,0)</f>
        <v>堕天神针</v>
      </c>
      <c r="F7407" s="20">
        <f t="shared" si="495"/>
        <v>55026</v>
      </c>
      <c r="G7407" s="20">
        <f t="shared" si="496"/>
        <v>55026</v>
      </c>
      <c r="H7407" s="21" t="str">
        <f>VLOOKUP(B7407,属性中转表!A:F,6,FALSE)</f>
        <v>"hp":14400,"atk":400</v>
      </c>
      <c r="I7407" s="20" t="str">
        <f>IF(VLOOKUP(B7407,属性中转表!A:G,7,FALSE)=0,"",VLOOKUP(VLOOKUP(B7407,属性中转表!A:G,7,FALSE),属性中转表!$K$2:$P$21,6,0))&amp;IF(VLOOKUP(B7407,属性中转表!A:G,7,FALSE)&gt;=50,VLOOKUP(A7407,英雄数据表!A:K,9,0),IF(VLOOKUP(B7407,属性中转表!A:G,7,FALSE)&gt;=25,VLOOKUP(A7407,英雄数据表!A:K,5,0),""))</f>
        <v>"atk":300</v>
      </c>
      <c r="J7407" s="20" t="str">
        <f>IF(I7407="","",属性中转表!$I$1&amp;(IF(VLOOKUP(B7407,属性中转表!A:G,7,FALSE)=0,0,VLOOKUP(VLOOKUP(B7407,属性中转表!A:G,7,FALSE),属性中转表!$K$2:$P$21,4,0)))+IFERROR(VLOOKUP(A7407,英雄数据表!A:K,IF(武魂!B7407&gt;=50,10,IF(武魂!B7407&gt;=25,6)),0),0))</f>
        <v>,"dpspro":0</v>
      </c>
      <c r="K7407" s="32" t="str">
        <f t="shared" si="493"/>
        <v>"atk":300,"dpspro":0</v>
      </c>
      <c r="L7407" s="20" t="str">
        <f>IF(B7407&gt;=50,VLOOKUP(A7407,英雄数据表!A:L,11,FALSE),IF(B7407&gt;=25,VLOOKUP(A7407,英雄数据表!A:L,7,0),""))</f>
        <v/>
      </c>
      <c r="M7407" s="20" t="str">
        <f>IFERROR(VLOOKUP(B7407,属性中转表!$K$2:$O$21,5,FALSE),"")</f>
        <v/>
      </c>
      <c r="N7407" s="20" t="str">
        <f>IF(B7407=25,VLOOKUP(A7407,英雄数据表!A:L,8,FALSE),IF(B7407=50,VLOOKUP(A7407,英雄数据表!A:L,12,0),""))</f>
        <v/>
      </c>
    </row>
    <row r="7408" spans="1:14" x14ac:dyDescent="0.3">
      <c r="A7408" s="20">
        <v>55026</v>
      </c>
      <c r="B7408" s="21">
        <f t="shared" si="494"/>
        <v>7</v>
      </c>
      <c r="C7408" s="21">
        <v>5</v>
      </c>
      <c r="D7408" s="21">
        <f>VLOOKUP(A7408,英雄数据表!A:D,4,0)</f>
        <v>5</v>
      </c>
      <c r="E7408" s="20" t="str">
        <f>VLOOKUP(A7408,英雄数据表!A:C,3,0)</f>
        <v>堕天神针</v>
      </c>
      <c r="F7408" s="20">
        <f t="shared" si="495"/>
        <v>55026</v>
      </c>
      <c r="G7408" s="20">
        <f t="shared" si="496"/>
        <v>55026</v>
      </c>
      <c r="H7408" s="21" t="str">
        <f>VLOOKUP(B7408,属性中转表!A:F,6,FALSE)</f>
        <v>"hp":16200,"atk":450</v>
      </c>
      <c r="I7408" s="20" t="str">
        <f>IF(VLOOKUP(B7408,属性中转表!A:G,7,FALSE)=0,"",VLOOKUP(VLOOKUP(B7408,属性中转表!A:G,7,FALSE),属性中转表!$K$2:$P$21,6,0))&amp;IF(VLOOKUP(B7408,属性中转表!A:G,7,FALSE)&gt;=50,VLOOKUP(A7408,英雄数据表!A:K,9,0),IF(VLOOKUP(B7408,属性中转表!A:G,7,FALSE)&gt;=25,VLOOKUP(A7408,英雄数据表!A:K,5,0),""))</f>
        <v>"atk":300</v>
      </c>
      <c r="J7408" s="20" t="str">
        <f>IF(I7408="","",属性中转表!$I$1&amp;(IF(VLOOKUP(B7408,属性中转表!A:G,7,FALSE)=0,0,VLOOKUP(VLOOKUP(B7408,属性中转表!A:G,7,FALSE),属性中转表!$K$2:$P$21,4,0)))+IFERROR(VLOOKUP(A7408,英雄数据表!A:K,IF(武魂!B7408&gt;=50,10,IF(武魂!B7408&gt;=25,6)),0),0))</f>
        <v>,"dpspro":0</v>
      </c>
      <c r="K7408" s="32" t="str">
        <f t="shared" si="493"/>
        <v>"atk":300,"dpspro":0</v>
      </c>
      <c r="L7408" s="20" t="str">
        <f>IF(B7408&gt;=50,VLOOKUP(A7408,英雄数据表!A:L,11,FALSE),IF(B7408&gt;=25,VLOOKUP(A7408,英雄数据表!A:L,7,0),""))</f>
        <v/>
      </c>
      <c r="M7408" s="20" t="str">
        <f>IFERROR(VLOOKUP(B7408,属性中转表!$K$2:$O$21,5,FALSE),"")</f>
        <v/>
      </c>
      <c r="N7408" s="20" t="str">
        <f>IF(B7408=25,VLOOKUP(A7408,英雄数据表!A:L,8,FALSE),IF(B7408=50,VLOOKUP(A7408,英雄数据表!A:L,12,0),""))</f>
        <v/>
      </c>
    </row>
    <row r="7409" spans="1:14" x14ac:dyDescent="0.3">
      <c r="A7409" s="20">
        <v>55026</v>
      </c>
      <c r="B7409" s="21">
        <f t="shared" si="494"/>
        <v>8</v>
      </c>
      <c r="C7409" s="21">
        <v>5</v>
      </c>
      <c r="D7409" s="21">
        <f>VLOOKUP(A7409,英雄数据表!A:D,4,0)</f>
        <v>5</v>
      </c>
      <c r="E7409" s="20" t="str">
        <f>VLOOKUP(A7409,英雄数据表!A:C,3,0)</f>
        <v>堕天神针</v>
      </c>
      <c r="F7409" s="20">
        <f t="shared" si="495"/>
        <v>55026</v>
      </c>
      <c r="G7409" s="20">
        <f t="shared" si="496"/>
        <v>55026</v>
      </c>
      <c r="H7409" s="21" t="str">
        <f>VLOOKUP(B7409,属性中转表!A:F,6,FALSE)</f>
        <v>"hp":18000,"atk":500</v>
      </c>
      <c r="I7409" s="20" t="str">
        <f>IF(VLOOKUP(B7409,属性中转表!A:G,7,FALSE)=0,"",VLOOKUP(VLOOKUP(B7409,属性中转表!A:G,7,FALSE),属性中转表!$K$2:$P$21,6,0))&amp;IF(VLOOKUP(B7409,属性中转表!A:G,7,FALSE)&gt;=50,VLOOKUP(A7409,英雄数据表!A:K,9,0),IF(VLOOKUP(B7409,属性中转表!A:G,7,FALSE)&gt;=25,VLOOKUP(A7409,英雄数据表!A:K,5,0),""))</f>
        <v>"atk":300</v>
      </c>
      <c r="J7409" s="20" t="str">
        <f>IF(I7409="","",属性中转表!$I$1&amp;(IF(VLOOKUP(B7409,属性中转表!A:G,7,FALSE)=0,0,VLOOKUP(VLOOKUP(B7409,属性中转表!A:G,7,FALSE),属性中转表!$K$2:$P$21,4,0)))+IFERROR(VLOOKUP(A7409,英雄数据表!A:K,IF(武魂!B7409&gt;=50,10,IF(武魂!B7409&gt;=25,6)),0),0))</f>
        <v>,"dpspro":0</v>
      </c>
      <c r="K7409" s="32" t="str">
        <f t="shared" si="493"/>
        <v>"atk":300,"dpspro":0</v>
      </c>
      <c r="L7409" s="20" t="str">
        <f>IF(B7409&gt;=50,VLOOKUP(A7409,英雄数据表!A:L,11,FALSE),IF(B7409&gt;=25,VLOOKUP(A7409,英雄数据表!A:L,7,0),""))</f>
        <v/>
      </c>
      <c r="M7409" s="20" t="str">
        <f>IFERROR(VLOOKUP(B7409,属性中转表!$K$2:$O$21,5,FALSE),"")</f>
        <v/>
      </c>
      <c r="N7409" s="20" t="str">
        <f>IF(B7409=25,VLOOKUP(A7409,英雄数据表!A:L,8,FALSE),IF(B7409=50,VLOOKUP(A7409,英雄数据表!A:L,12,0),""))</f>
        <v/>
      </c>
    </row>
    <row r="7410" spans="1:14" x14ac:dyDescent="0.3">
      <c r="A7410" s="20">
        <v>55026</v>
      </c>
      <c r="B7410" s="21">
        <f t="shared" si="494"/>
        <v>9</v>
      </c>
      <c r="C7410" s="21">
        <v>5</v>
      </c>
      <c r="D7410" s="21">
        <f>VLOOKUP(A7410,英雄数据表!A:D,4,0)</f>
        <v>5</v>
      </c>
      <c r="E7410" s="20" t="str">
        <f>VLOOKUP(A7410,英雄数据表!A:C,3,0)</f>
        <v>堕天神针</v>
      </c>
      <c r="F7410" s="20">
        <f t="shared" si="495"/>
        <v>55026</v>
      </c>
      <c r="G7410" s="20">
        <f t="shared" si="496"/>
        <v>55026</v>
      </c>
      <c r="H7410" s="21" t="str">
        <f>VLOOKUP(B7410,属性中转表!A:F,6,FALSE)</f>
        <v>"hp":19800,"atk":550</v>
      </c>
      <c r="I7410" s="20" t="str">
        <f>IF(VLOOKUP(B7410,属性中转表!A:G,7,FALSE)=0,"",VLOOKUP(VLOOKUP(B7410,属性中转表!A:G,7,FALSE),属性中转表!$K$2:$P$21,6,0))&amp;IF(VLOOKUP(B7410,属性中转表!A:G,7,FALSE)&gt;=50,VLOOKUP(A7410,英雄数据表!A:K,9,0),IF(VLOOKUP(B7410,属性中转表!A:G,7,FALSE)&gt;=25,VLOOKUP(A7410,英雄数据表!A:K,5,0),""))</f>
        <v>"atk":300</v>
      </c>
      <c r="J7410" s="20" t="str">
        <f>IF(I7410="","",属性中转表!$I$1&amp;(IF(VLOOKUP(B7410,属性中转表!A:G,7,FALSE)=0,0,VLOOKUP(VLOOKUP(B7410,属性中转表!A:G,7,FALSE),属性中转表!$K$2:$P$21,4,0)))+IFERROR(VLOOKUP(A7410,英雄数据表!A:K,IF(武魂!B7410&gt;=50,10,IF(武魂!B7410&gt;=25,6)),0),0))</f>
        <v>,"dpspro":0</v>
      </c>
      <c r="K7410" s="32" t="str">
        <f t="shared" si="493"/>
        <v>"atk":300,"dpspro":0</v>
      </c>
      <c r="L7410" s="20" t="str">
        <f>IF(B7410&gt;=50,VLOOKUP(A7410,英雄数据表!A:L,11,FALSE),IF(B7410&gt;=25,VLOOKUP(A7410,英雄数据表!A:L,7,0),""))</f>
        <v/>
      </c>
      <c r="M7410" s="20" t="str">
        <f>IFERROR(VLOOKUP(B7410,属性中转表!$K$2:$O$21,5,FALSE),"")</f>
        <v/>
      </c>
      <c r="N7410" s="20" t="str">
        <f>IF(B7410=25,VLOOKUP(A7410,英雄数据表!A:L,8,FALSE),IF(B7410=50,VLOOKUP(A7410,英雄数据表!A:L,12,0),""))</f>
        <v/>
      </c>
    </row>
    <row r="7411" spans="1:14" x14ac:dyDescent="0.3">
      <c r="A7411" s="20">
        <v>55026</v>
      </c>
      <c r="B7411" s="21">
        <f t="shared" si="494"/>
        <v>10</v>
      </c>
      <c r="C7411" s="21">
        <v>5</v>
      </c>
      <c r="D7411" s="21">
        <f>VLOOKUP(A7411,英雄数据表!A:D,4,0)</f>
        <v>5</v>
      </c>
      <c r="E7411" s="20" t="str">
        <f>VLOOKUP(A7411,英雄数据表!A:C,3,0)</f>
        <v>堕天神针</v>
      </c>
      <c r="F7411" s="20">
        <f t="shared" si="495"/>
        <v>55026</v>
      </c>
      <c r="G7411" s="20">
        <f t="shared" si="496"/>
        <v>55026</v>
      </c>
      <c r="H7411" s="21" t="str">
        <f>VLOOKUP(B7411,属性中转表!A:F,6,FALSE)</f>
        <v>"hp":21600,"atk":600</v>
      </c>
      <c r="I7411" s="20" t="str">
        <f>IF(VLOOKUP(B7411,属性中转表!A:G,7,FALSE)=0,"",VLOOKUP(VLOOKUP(B7411,属性中转表!A:G,7,FALSE),属性中转表!$K$2:$P$21,6,0))&amp;IF(VLOOKUP(B7411,属性中转表!A:G,7,FALSE)&gt;=50,VLOOKUP(A7411,英雄数据表!A:K,9,0),IF(VLOOKUP(B7411,属性中转表!A:G,7,FALSE)&gt;=25,VLOOKUP(A7411,英雄数据表!A:K,5,0),""))</f>
        <v>"atk":300,"hp":5000</v>
      </c>
      <c r="J7411" s="20" t="str">
        <f>IF(I7411="","",属性中转表!$I$1&amp;(IF(VLOOKUP(B7411,属性中转表!A:G,7,FALSE)=0,0,VLOOKUP(VLOOKUP(B7411,属性中转表!A:G,7,FALSE),属性中转表!$K$2:$P$21,4,0)))+IFERROR(VLOOKUP(A7411,英雄数据表!A:K,IF(武魂!B7411&gt;=50,10,IF(武魂!B7411&gt;=25,6)),0),0))</f>
        <v>,"dpspro":0</v>
      </c>
      <c r="K7411" s="32" t="str">
        <f t="shared" si="493"/>
        <v>"atk":300,"hp":5000,"dpspro":0</v>
      </c>
      <c r="L7411" s="20" t="str">
        <f>IF(B7411&gt;=50,VLOOKUP(A7411,英雄数据表!A:L,11,FALSE),IF(B7411&gt;=25,VLOOKUP(A7411,英雄数据表!A:L,7,0),""))</f>
        <v/>
      </c>
      <c r="M7411" s="20" t="str">
        <f>IFERROR(VLOOKUP(B7411,属性中转表!$K$2:$O$21,5,FALSE),"")</f>
        <v>"hp":5000</v>
      </c>
      <c r="N7411" s="20" t="str">
        <f>IF(B7411=25,VLOOKUP(A7411,英雄数据表!A:L,8,FALSE),IF(B7411=50,VLOOKUP(A7411,英雄数据表!A:L,12,0),""))</f>
        <v/>
      </c>
    </row>
    <row r="7412" spans="1:14" x14ac:dyDescent="0.3">
      <c r="A7412" s="20">
        <v>55026</v>
      </c>
      <c r="B7412" s="21">
        <f t="shared" si="494"/>
        <v>11</v>
      </c>
      <c r="C7412" s="21">
        <v>5</v>
      </c>
      <c r="D7412" s="21">
        <f>VLOOKUP(A7412,英雄数据表!A:D,4,0)</f>
        <v>5</v>
      </c>
      <c r="E7412" s="20" t="str">
        <f>VLOOKUP(A7412,英雄数据表!A:C,3,0)</f>
        <v>堕天神针</v>
      </c>
      <c r="F7412" s="20">
        <f t="shared" si="495"/>
        <v>55026</v>
      </c>
      <c r="G7412" s="20">
        <f t="shared" si="496"/>
        <v>55026</v>
      </c>
      <c r="H7412" s="21" t="str">
        <f>VLOOKUP(B7412,属性中转表!A:F,6,FALSE)</f>
        <v>"hp":24300,"atk":675</v>
      </c>
      <c r="I7412" s="20" t="str">
        <f>IF(VLOOKUP(B7412,属性中转表!A:G,7,FALSE)=0,"",VLOOKUP(VLOOKUP(B7412,属性中转表!A:G,7,FALSE),属性中转表!$K$2:$P$21,6,0))&amp;IF(VLOOKUP(B7412,属性中转表!A:G,7,FALSE)&gt;=50,VLOOKUP(A7412,英雄数据表!A:K,9,0),IF(VLOOKUP(B7412,属性中转表!A:G,7,FALSE)&gt;=25,VLOOKUP(A7412,英雄数据表!A:K,5,0),""))</f>
        <v>"atk":300,"hp":5000</v>
      </c>
      <c r="J7412" s="20" t="str">
        <f>IF(I7412="","",属性中转表!$I$1&amp;(IF(VLOOKUP(B7412,属性中转表!A:G,7,FALSE)=0,0,VLOOKUP(VLOOKUP(B7412,属性中转表!A:G,7,FALSE),属性中转表!$K$2:$P$21,4,0)))+IFERROR(VLOOKUP(A7412,英雄数据表!A:K,IF(武魂!B7412&gt;=50,10,IF(武魂!B7412&gt;=25,6)),0),0))</f>
        <v>,"dpspro":0</v>
      </c>
      <c r="K7412" s="32" t="str">
        <f t="shared" si="493"/>
        <v>"atk":300,"hp":5000,"dpspro":0</v>
      </c>
      <c r="L7412" s="20" t="str">
        <f>IF(B7412&gt;=50,VLOOKUP(A7412,英雄数据表!A:L,11,FALSE),IF(B7412&gt;=25,VLOOKUP(A7412,英雄数据表!A:L,7,0),""))</f>
        <v/>
      </c>
      <c r="M7412" s="20" t="str">
        <f>IFERROR(VLOOKUP(B7412,属性中转表!$K$2:$O$21,5,FALSE),"")</f>
        <v/>
      </c>
      <c r="N7412" s="20" t="str">
        <f>IF(B7412=25,VLOOKUP(A7412,英雄数据表!A:L,8,FALSE),IF(B7412=50,VLOOKUP(A7412,英雄数据表!A:L,12,0),""))</f>
        <v/>
      </c>
    </row>
    <row r="7413" spans="1:14" x14ac:dyDescent="0.3">
      <c r="A7413" s="20">
        <v>55026</v>
      </c>
      <c r="B7413" s="21">
        <f t="shared" si="494"/>
        <v>12</v>
      </c>
      <c r="C7413" s="21">
        <v>5</v>
      </c>
      <c r="D7413" s="21">
        <f>VLOOKUP(A7413,英雄数据表!A:D,4,0)</f>
        <v>5</v>
      </c>
      <c r="E7413" s="20" t="str">
        <f>VLOOKUP(A7413,英雄数据表!A:C,3,0)</f>
        <v>堕天神针</v>
      </c>
      <c r="F7413" s="20">
        <f t="shared" si="495"/>
        <v>55026</v>
      </c>
      <c r="G7413" s="20">
        <f t="shared" si="496"/>
        <v>55026</v>
      </c>
      <c r="H7413" s="21" t="str">
        <f>VLOOKUP(B7413,属性中转表!A:F,6,FALSE)</f>
        <v>"hp":27000,"atk":750</v>
      </c>
      <c r="I7413" s="20" t="str">
        <f>IF(VLOOKUP(B7413,属性中转表!A:G,7,FALSE)=0,"",VLOOKUP(VLOOKUP(B7413,属性中转表!A:G,7,FALSE),属性中转表!$K$2:$P$21,6,0))&amp;IF(VLOOKUP(B7413,属性中转表!A:G,7,FALSE)&gt;=50,VLOOKUP(A7413,英雄数据表!A:K,9,0),IF(VLOOKUP(B7413,属性中转表!A:G,7,FALSE)&gt;=25,VLOOKUP(A7413,英雄数据表!A:K,5,0),""))</f>
        <v>"atk":300,"hp":5000</v>
      </c>
      <c r="J7413" s="20" t="str">
        <f>IF(I7413="","",属性中转表!$I$1&amp;(IF(VLOOKUP(B7413,属性中转表!A:G,7,FALSE)=0,0,VLOOKUP(VLOOKUP(B7413,属性中转表!A:G,7,FALSE),属性中转表!$K$2:$P$21,4,0)))+IFERROR(VLOOKUP(A7413,英雄数据表!A:K,IF(武魂!B7413&gt;=50,10,IF(武魂!B7413&gt;=25,6)),0),0))</f>
        <v>,"dpspro":0</v>
      </c>
      <c r="K7413" s="32" t="str">
        <f t="shared" si="493"/>
        <v>"atk":300,"hp":5000,"dpspro":0</v>
      </c>
      <c r="L7413" s="20" t="str">
        <f>IF(B7413&gt;=50,VLOOKUP(A7413,英雄数据表!A:L,11,FALSE),IF(B7413&gt;=25,VLOOKUP(A7413,英雄数据表!A:L,7,0),""))</f>
        <v/>
      </c>
      <c r="M7413" s="20" t="str">
        <f>IFERROR(VLOOKUP(B7413,属性中转表!$K$2:$O$21,5,FALSE),"")</f>
        <v/>
      </c>
      <c r="N7413" s="20" t="str">
        <f>IF(B7413=25,VLOOKUP(A7413,英雄数据表!A:L,8,FALSE),IF(B7413=50,VLOOKUP(A7413,英雄数据表!A:L,12,0),""))</f>
        <v/>
      </c>
    </row>
    <row r="7414" spans="1:14" x14ac:dyDescent="0.3">
      <c r="A7414" s="20">
        <v>55026</v>
      </c>
      <c r="B7414" s="21">
        <f t="shared" si="494"/>
        <v>13</v>
      </c>
      <c r="C7414" s="21">
        <v>5</v>
      </c>
      <c r="D7414" s="21">
        <f>VLOOKUP(A7414,英雄数据表!A:D,4,0)</f>
        <v>5</v>
      </c>
      <c r="E7414" s="20" t="str">
        <f>VLOOKUP(A7414,英雄数据表!A:C,3,0)</f>
        <v>堕天神针</v>
      </c>
      <c r="F7414" s="20">
        <f t="shared" si="495"/>
        <v>55026</v>
      </c>
      <c r="G7414" s="20">
        <f t="shared" si="496"/>
        <v>55026</v>
      </c>
      <c r="H7414" s="21" t="str">
        <f>VLOOKUP(B7414,属性中转表!A:F,6,FALSE)</f>
        <v>"hp":29700,"atk":825</v>
      </c>
      <c r="I7414" s="20" t="str">
        <f>IF(VLOOKUP(B7414,属性中转表!A:G,7,FALSE)=0,"",VLOOKUP(VLOOKUP(B7414,属性中转表!A:G,7,FALSE),属性中转表!$K$2:$P$21,6,0))&amp;IF(VLOOKUP(B7414,属性中转表!A:G,7,FALSE)&gt;=50,VLOOKUP(A7414,英雄数据表!A:K,9,0),IF(VLOOKUP(B7414,属性中转表!A:G,7,FALSE)&gt;=25,VLOOKUP(A7414,英雄数据表!A:K,5,0),""))</f>
        <v>"atk":300,"hp":5000</v>
      </c>
      <c r="J7414" s="20" t="str">
        <f>IF(I7414="","",属性中转表!$I$1&amp;(IF(VLOOKUP(B7414,属性中转表!A:G,7,FALSE)=0,0,VLOOKUP(VLOOKUP(B7414,属性中转表!A:G,7,FALSE),属性中转表!$K$2:$P$21,4,0)))+IFERROR(VLOOKUP(A7414,英雄数据表!A:K,IF(武魂!B7414&gt;=50,10,IF(武魂!B7414&gt;=25,6)),0),0))</f>
        <v>,"dpspro":0</v>
      </c>
      <c r="K7414" s="32" t="str">
        <f t="shared" si="493"/>
        <v>"atk":300,"hp":5000,"dpspro":0</v>
      </c>
      <c r="L7414" s="20" t="str">
        <f>IF(B7414&gt;=50,VLOOKUP(A7414,英雄数据表!A:L,11,FALSE),IF(B7414&gt;=25,VLOOKUP(A7414,英雄数据表!A:L,7,0),""))</f>
        <v/>
      </c>
      <c r="M7414" s="20" t="str">
        <f>IFERROR(VLOOKUP(B7414,属性中转表!$K$2:$O$21,5,FALSE),"")</f>
        <v/>
      </c>
      <c r="N7414" s="20" t="str">
        <f>IF(B7414=25,VLOOKUP(A7414,英雄数据表!A:L,8,FALSE),IF(B7414=50,VLOOKUP(A7414,英雄数据表!A:L,12,0),""))</f>
        <v/>
      </c>
    </row>
    <row r="7415" spans="1:14" x14ac:dyDescent="0.3">
      <c r="A7415" s="20">
        <v>55026</v>
      </c>
      <c r="B7415" s="21">
        <f t="shared" si="494"/>
        <v>14</v>
      </c>
      <c r="C7415" s="21">
        <v>5</v>
      </c>
      <c r="D7415" s="21">
        <f>VLOOKUP(A7415,英雄数据表!A:D,4,0)</f>
        <v>5</v>
      </c>
      <c r="E7415" s="20" t="str">
        <f>VLOOKUP(A7415,英雄数据表!A:C,3,0)</f>
        <v>堕天神针</v>
      </c>
      <c r="F7415" s="20">
        <f t="shared" si="495"/>
        <v>55026</v>
      </c>
      <c r="G7415" s="20">
        <f t="shared" si="496"/>
        <v>55026</v>
      </c>
      <c r="H7415" s="21" t="str">
        <f>VLOOKUP(B7415,属性中转表!A:F,6,FALSE)</f>
        <v>"hp":32400,"atk":900</v>
      </c>
      <c r="I7415" s="20" t="str">
        <f>IF(VLOOKUP(B7415,属性中转表!A:G,7,FALSE)=0,"",VLOOKUP(VLOOKUP(B7415,属性中转表!A:G,7,FALSE),属性中转表!$K$2:$P$21,6,0))&amp;IF(VLOOKUP(B7415,属性中转表!A:G,7,FALSE)&gt;=50,VLOOKUP(A7415,英雄数据表!A:K,9,0),IF(VLOOKUP(B7415,属性中转表!A:G,7,FALSE)&gt;=25,VLOOKUP(A7415,英雄数据表!A:K,5,0),""))</f>
        <v>"atk":300,"hp":5000</v>
      </c>
      <c r="J7415" s="20" t="str">
        <f>IF(I7415="","",属性中转表!$I$1&amp;(IF(VLOOKUP(B7415,属性中转表!A:G,7,FALSE)=0,0,VLOOKUP(VLOOKUP(B7415,属性中转表!A:G,7,FALSE),属性中转表!$K$2:$P$21,4,0)))+IFERROR(VLOOKUP(A7415,英雄数据表!A:K,IF(武魂!B7415&gt;=50,10,IF(武魂!B7415&gt;=25,6)),0),0))</f>
        <v>,"dpspro":0</v>
      </c>
      <c r="K7415" s="32" t="str">
        <f t="shared" si="493"/>
        <v>"atk":300,"hp":5000,"dpspro":0</v>
      </c>
      <c r="L7415" s="20" t="str">
        <f>IF(B7415&gt;=50,VLOOKUP(A7415,英雄数据表!A:L,11,FALSE),IF(B7415&gt;=25,VLOOKUP(A7415,英雄数据表!A:L,7,0),""))</f>
        <v/>
      </c>
      <c r="M7415" s="20" t="str">
        <f>IFERROR(VLOOKUP(B7415,属性中转表!$K$2:$O$21,5,FALSE),"")</f>
        <v/>
      </c>
      <c r="N7415" s="20" t="str">
        <f>IF(B7415=25,VLOOKUP(A7415,英雄数据表!A:L,8,FALSE),IF(B7415=50,VLOOKUP(A7415,英雄数据表!A:L,12,0),""))</f>
        <v/>
      </c>
    </row>
    <row r="7416" spans="1:14" x14ac:dyDescent="0.3">
      <c r="A7416" s="20">
        <v>55026</v>
      </c>
      <c r="B7416" s="21">
        <f t="shared" si="494"/>
        <v>15</v>
      </c>
      <c r="C7416" s="21">
        <v>5</v>
      </c>
      <c r="D7416" s="21">
        <f>VLOOKUP(A7416,英雄数据表!A:D,4,0)</f>
        <v>5</v>
      </c>
      <c r="E7416" s="20" t="str">
        <f>VLOOKUP(A7416,英雄数据表!A:C,3,0)</f>
        <v>堕天神针</v>
      </c>
      <c r="F7416" s="20">
        <f t="shared" si="495"/>
        <v>55026</v>
      </c>
      <c r="G7416" s="20">
        <f t="shared" si="496"/>
        <v>55026</v>
      </c>
      <c r="H7416" s="21" t="str">
        <f>VLOOKUP(B7416,属性中转表!A:F,6,FALSE)</f>
        <v>"hp":35100,"atk":975</v>
      </c>
      <c r="I7416" s="20" t="str">
        <f>IF(VLOOKUP(B7416,属性中转表!A:G,7,FALSE)=0,"",VLOOKUP(VLOOKUP(B7416,属性中转表!A:G,7,FALSE),属性中转表!$K$2:$P$21,6,0))&amp;IF(VLOOKUP(B7416,属性中转表!A:G,7,FALSE)&gt;=50,VLOOKUP(A7416,英雄数据表!A:K,9,0),IF(VLOOKUP(B7416,属性中转表!A:G,7,FALSE)&gt;=25,VLOOKUP(A7416,英雄数据表!A:K,5,0),""))</f>
        <v>"atk":300,"hp":5000,"undpspro":50</v>
      </c>
      <c r="J7416" s="20" t="str">
        <f>IF(I7416="","",属性中转表!$I$1&amp;(IF(VLOOKUP(B7416,属性中转表!A:G,7,FALSE)=0,0,VLOOKUP(VLOOKUP(B7416,属性中转表!A:G,7,FALSE),属性中转表!$K$2:$P$21,4,0)))+IFERROR(VLOOKUP(A7416,英雄数据表!A:K,IF(武魂!B7416&gt;=50,10,IF(武魂!B7416&gt;=25,6)),0),0))</f>
        <v>,"dpspro":0</v>
      </c>
      <c r="K7416" s="32" t="str">
        <f t="shared" si="493"/>
        <v>"atk":300,"hp":5000,"undpspro":50,"dpspro":0</v>
      </c>
      <c r="L7416" s="20" t="str">
        <f>IF(B7416&gt;=50,VLOOKUP(A7416,英雄数据表!A:L,11,FALSE),IF(B7416&gt;=25,VLOOKUP(A7416,英雄数据表!A:L,7,0),""))</f>
        <v/>
      </c>
      <c r="M7416" s="20" t="str">
        <f>IFERROR(VLOOKUP(B7416,属性中转表!$K$2:$O$21,5,FALSE),"")</f>
        <v>"undpspro":50</v>
      </c>
      <c r="N7416" s="20" t="str">
        <f>IF(B7416=25,VLOOKUP(A7416,英雄数据表!A:L,8,FALSE),IF(B7416=50,VLOOKUP(A7416,英雄数据表!A:L,12,0),""))</f>
        <v/>
      </c>
    </row>
    <row r="7417" spans="1:14" x14ac:dyDescent="0.3">
      <c r="A7417" s="20">
        <v>55026</v>
      </c>
      <c r="B7417" s="21">
        <f t="shared" si="494"/>
        <v>16</v>
      </c>
      <c r="C7417" s="21">
        <v>5</v>
      </c>
      <c r="D7417" s="21">
        <f>VLOOKUP(A7417,英雄数据表!A:D,4,0)</f>
        <v>5</v>
      </c>
      <c r="E7417" s="20" t="str">
        <f>VLOOKUP(A7417,英雄数据表!A:C,3,0)</f>
        <v>堕天神针</v>
      </c>
      <c r="F7417" s="20">
        <f t="shared" si="495"/>
        <v>55026</v>
      </c>
      <c r="G7417" s="20">
        <f t="shared" si="496"/>
        <v>55026</v>
      </c>
      <c r="H7417" s="21" t="str">
        <f>VLOOKUP(B7417,属性中转表!A:F,6,FALSE)</f>
        <v>"hp":37800,"atk":1050</v>
      </c>
      <c r="I7417" s="20" t="str">
        <f>IF(VLOOKUP(B7417,属性中转表!A:G,7,FALSE)=0,"",VLOOKUP(VLOOKUP(B7417,属性中转表!A:G,7,FALSE),属性中转表!$K$2:$P$21,6,0))&amp;IF(VLOOKUP(B7417,属性中转表!A:G,7,FALSE)&gt;=50,VLOOKUP(A7417,英雄数据表!A:K,9,0),IF(VLOOKUP(B7417,属性中转表!A:G,7,FALSE)&gt;=25,VLOOKUP(A7417,英雄数据表!A:K,5,0),""))</f>
        <v>"atk":300,"hp":5000,"undpspro":50</v>
      </c>
      <c r="J7417" s="20" t="str">
        <f>IF(I7417="","",属性中转表!$I$1&amp;(IF(VLOOKUP(B7417,属性中转表!A:G,7,FALSE)=0,0,VLOOKUP(VLOOKUP(B7417,属性中转表!A:G,7,FALSE),属性中转表!$K$2:$P$21,4,0)))+IFERROR(VLOOKUP(A7417,英雄数据表!A:K,IF(武魂!B7417&gt;=50,10,IF(武魂!B7417&gt;=25,6)),0),0))</f>
        <v>,"dpspro":0</v>
      </c>
      <c r="K7417" s="32" t="str">
        <f t="shared" si="493"/>
        <v>"atk":300,"hp":5000,"undpspro":50,"dpspro":0</v>
      </c>
      <c r="L7417" s="20" t="str">
        <f>IF(B7417&gt;=50,VLOOKUP(A7417,英雄数据表!A:L,11,FALSE),IF(B7417&gt;=25,VLOOKUP(A7417,英雄数据表!A:L,7,0),""))</f>
        <v/>
      </c>
      <c r="M7417" s="20" t="str">
        <f>IFERROR(VLOOKUP(B7417,属性中转表!$K$2:$O$21,5,FALSE),"")</f>
        <v/>
      </c>
      <c r="N7417" s="20" t="str">
        <f>IF(B7417=25,VLOOKUP(A7417,英雄数据表!A:L,8,FALSE),IF(B7417=50,VLOOKUP(A7417,英雄数据表!A:L,12,0),""))</f>
        <v/>
      </c>
    </row>
    <row r="7418" spans="1:14" x14ac:dyDescent="0.3">
      <c r="A7418" s="20">
        <v>55026</v>
      </c>
      <c r="B7418" s="21">
        <f t="shared" si="494"/>
        <v>17</v>
      </c>
      <c r="C7418" s="21">
        <v>5</v>
      </c>
      <c r="D7418" s="21">
        <f>VLOOKUP(A7418,英雄数据表!A:D,4,0)</f>
        <v>5</v>
      </c>
      <c r="E7418" s="20" t="str">
        <f>VLOOKUP(A7418,英雄数据表!A:C,3,0)</f>
        <v>堕天神针</v>
      </c>
      <c r="F7418" s="20">
        <f t="shared" si="495"/>
        <v>55026</v>
      </c>
      <c r="G7418" s="20">
        <f t="shared" si="496"/>
        <v>55026</v>
      </c>
      <c r="H7418" s="21" t="str">
        <f>VLOOKUP(B7418,属性中转表!A:F,6,FALSE)</f>
        <v>"hp":40500,"atk":1125</v>
      </c>
      <c r="I7418" s="20" t="str">
        <f>IF(VLOOKUP(B7418,属性中转表!A:G,7,FALSE)=0,"",VLOOKUP(VLOOKUP(B7418,属性中转表!A:G,7,FALSE),属性中转表!$K$2:$P$21,6,0))&amp;IF(VLOOKUP(B7418,属性中转表!A:G,7,FALSE)&gt;=50,VLOOKUP(A7418,英雄数据表!A:K,9,0),IF(VLOOKUP(B7418,属性中转表!A:G,7,FALSE)&gt;=25,VLOOKUP(A7418,英雄数据表!A:K,5,0),""))</f>
        <v>"atk":300,"hp":5000,"undpspro":50</v>
      </c>
      <c r="J7418" s="20" t="str">
        <f>IF(I7418="","",属性中转表!$I$1&amp;(IF(VLOOKUP(B7418,属性中转表!A:G,7,FALSE)=0,0,VLOOKUP(VLOOKUP(B7418,属性中转表!A:G,7,FALSE),属性中转表!$K$2:$P$21,4,0)))+IFERROR(VLOOKUP(A7418,英雄数据表!A:K,IF(武魂!B7418&gt;=50,10,IF(武魂!B7418&gt;=25,6)),0),0))</f>
        <v>,"dpspro":0</v>
      </c>
      <c r="K7418" s="32" t="str">
        <f t="shared" si="493"/>
        <v>"atk":300,"hp":5000,"undpspro":50,"dpspro":0</v>
      </c>
      <c r="L7418" s="20" t="str">
        <f>IF(B7418&gt;=50,VLOOKUP(A7418,英雄数据表!A:L,11,FALSE),IF(B7418&gt;=25,VLOOKUP(A7418,英雄数据表!A:L,7,0),""))</f>
        <v/>
      </c>
      <c r="M7418" s="20" t="str">
        <f>IFERROR(VLOOKUP(B7418,属性中转表!$K$2:$O$21,5,FALSE),"")</f>
        <v/>
      </c>
      <c r="N7418" s="20" t="str">
        <f>IF(B7418=25,VLOOKUP(A7418,英雄数据表!A:L,8,FALSE),IF(B7418=50,VLOOKUP(A7418,英雄数据表!A:L,12,0),""))</f>
        <v/>
      </c>
    </row>
    <row r="7419" spans="1:14" x14ac:dyDescent="0.3">
      <c r="A7419" s="20">
        <v>55026</v>
      </c>
      <c r="B7419" s="21">
        <f t="shared" si="494"/>
        <v>18</v>
      </c>
      <c r="C7419" s="21">
        <v>5</v>
      </c>
      <c r="D7419" s="21">
        <f>VLOOKUP(A7419,英雄数据表!A:D,4,0)</f>
        <v>5</v>
      </c>
      <c r="E7419" s="20" t="str">
        <f>VLOOKUP(A7419,英雄数据表!A:C,3,0)</f>
        <v>堕天神针</v>
      </c>
      <c r="F7419" s="20">
        <f t="shared" si="495"/>
        <v>55026</v>
      </c>
      <c r="G7419" s="20">
        <f t="shared" si="496"/>
        <v>55026</v>
      </c>
      <c r="H7419" s="21" t="str">
        <f>VLOOKUP(B7419,属性中转表!A:F,6,FALSE)</f>
        <v>"hp":43200,"atk":1200</v>
      </c>
      <c r="I7419" s="20" t="str">
        <f>IF(VLOOKUP(B7419,属性中转表!A:G,7,FALSE)=0,"",VLOOKUP(VLOOKUP(B7419,属性中转表!A:G,7,FALSE),属性中转表!$K$2:$P$21,6,0))&amp;IF(VLOOKUP(B7419,属性中转表!A:G,7,FALSE)&gt;=50,VLOOKUP(A7419,英雄数据表!A:K,9,0),IF(VLOOKUP(B7419,属性中转表!A:G,7,FALSE)&gt;=25,VLOOKUP(A7419,英雄数据表!A:K,5,0),""))</f>
        <v>"atk":300,"hp":5000,"undpspro":50</v>
      </c>
      <c r="J7419" s="20" t="str">
        <f>IF(I7419="","",属性中转表!$I$1&amp;(IF(VLOOKUP(B7419,属性中转表!A:G,7,FALSE)=0,0,VLOOKUP(VLOOKUP(B7419,属性中转表!A:G,7,FALSE),属性中转表!$K$2:$P$21,4,0)))+IFERROR(VLOOKUP(A7419,英雄数据表!A:K,IF(武魂!B7419&gt;=50,10,IF(武魂!B7419&gt;=25,6)),0),0))</f>
        <v>,"dpspro":0</v>
      </c>
      <c r="K7419" s="32" t="str">
        <f t="shared" ref="K7419:K7482" si="497">I7419&amp;J7419</f>
        <v>"atk":300,"hp":5000,"undpspro":50,"dpspro":0</v>
      </c>
      <c r="L7419" s="20" t="str">
        <f>IF(B7419&gt;=50,VLOOKUP(A7419,英雄数据表!A:L,11,FALSE),IF(B7419&gt;=25,VLOOKUP(A7419,英雄数据表!A:L,7,0),""))</f>
        <v/>
      </c>
      <c r="M7419" s="20" t="str">
        <f>IFERROR(VLOOKUP(B7419,属性中转表!$K$2:$O$21,5,FALSE),"")</f>
        <v/>
      </c>
      <c r="N7419" s="20" t="str">
        <f>IF(B7419=25,VLOOKUP(A7419,英雄数据表!A:L,8,FALSE),IF(B7419=50,VLOOKUP(A7419,英雄数据表!A:L,12,0),""))</f>
        <v/>
      </c>
    </row>
    <row r="7420" spans="1:14" x14ac:dyDescent="0.3">
      <c r="A7420" s="20">
        <v>55026</v>
      </c>
      <c r="B7420" s="21">
        <f t="shared" si="494"/>
        <v>19</v>
      </c>
      <c r="C7420" s="21">
        <v>5</v>
      </c>
      <c r="D7420" s="21">
        <f>VLOOKUP(A7420,英雄数据表!A:D,4,0)</f>
        <v>5</v>
      </c>
      <c r="E7420" s="20" t="str">
        <f>VLOOKUP(A7420,英雄数据表!A:C,3,0)</f>
        <v>堕天神针</v>
      </c>
      <c r="F7420" s="20">
        <f t="shared" si="495"/>
        <v>55026</v>
      </c>
      <c r="G7420" s="20">
        <f t="shared" si="496"/>
        <v>55026</v>
      </c>
      <c r="H7420" s="21" t="str">
        <f>VLOOKUP(B7420,属性中转表!A:F,6,FALSE)</f>
        <v>"hp":45900,"atk":1275</v>
      </c>
      <c r="I7420" s="20" t="str">
        <f>IF(VLOOKUP(B7420,属性中转表!A:G,7,FALSE)=0,"",VLOOKUP(VLOOKUP(B7420,属性中转表!A:G,7,FALSE),属性中转表!$K$2:$P$21,6,0))&amp;IF(VLOOKUP(B7420,属性中转表!A:G,7,FALSE)&gt;=50,VLOOKUP(A7420,英雄数据表!A:K,9,0),IF(VLOOKUP(B7420,属性中转表!A:G,7,FALSE)&gt;=25,VLOOKUP(A7420,英雄数据表!A:K,5,0),""))</f>
        <v>"atk":300,"hp":5000,"undpspro":50</v>
      </c>
      <c r="J7420" s="20" t="str">
        <f>IF(I7420="","",属性中转表!$I$1&amp;(IF(VLOOKUP(B7420,属性中转表!A:G,7,FALSE)=0,0,VLOOKUP(VLOOKUP(B7420,属性中转表!A:G,7,FALSE),属性中转表!$K$2:$P$21,4,0)))+IFERROR(VLOOKUP(A7420,英雄数据表!A:K,IF(武魂!B7420&gt;=50,10,IF(武魂!B7420&gt;=25,6)),0),0))</f>
        <v>,"dpspro":0</v>
      </c>
      <c r="K7420" s="32" t="str">
        <f t="shared" si="497"/>
        <v>"atk":300,"hp":5000,"undpspro":50,"dpspro":0</v>
      </c>
      <c r="L7420" s="20" t="str">
        <f>IF(B7420&gt;=50,VLOOKUP(A7420,英雄数据表!A:L,11,FALSE),IF(B7420&gt;=25,VLOOKUP(A7420,英雄数据表!A:L,7,0),""))</f>
        <v/>
      </c>
      <c r="M7420" s="20" t="str">
        <f>IFERROR(VLOOKUP(B7420,属性中转表!$K$2:$O$21,5,FALSE),"")</f>
        <v/>
      </c>
      <c r="N7420" s="20" t="str">
        <f>IF(B7420=25,VLOOKUP(A7420,英雄数据表!A:L,8,FALSE),IF(B7420=50,VLOOKUP(A7420,英雄数据表!A:L,12,0),""))</f>
        <v/>
      </c>
    </row>
    <row r="7421" spans="1:14" x14ac:dyDescent="0.3">
      <c r="A7421" s="20">
        <v>55026</v>
      </c>
      <c r="B7421" s="21">
        <f t="shared" si="494"/>
        <v>20</v>
      </c>
      <c r="C7421" s="21">
        <v>5</v>
      </c>
      <c r="D7421" s="21">
        <f>VLOOKUP(A7421,英雄数据表!A:D,4,0)</f>
        <v>5</v>
      </c>
      <c r="E7421" s="20" t="str">
        <f>VLOOKUP(A7421,英雄数据表!A:C,3,0)</f>
        <v>堕天神针</v>
      </c>
      <c r="F7421" s="20">
        <f t="shared" si="495"/>
        <v>55026</v>
      </c>
      <c r="G7421" s="20">
        <f t="shared" si="496"/>
        <v>55026</v>
      </c>
      <c r="H7421" s="21" t="str">
        <f>VLOOKUP(B7421,属性中转表!A:F,6,FALSE)</f>
        <v>"hp":48600,"atk":1350</v>
      </c>
      <c r="I7421" s="20" t="str">
        <f>IF(VLOOKUP(B7421,属性中转表!A:G,7,FALSE)=0,"",VLOOKUP(VLOOKUP(B7421,属性中转表!A:G,7,FALSE),属性中转表!$K$2:$P$21,6,0))&amp;IF(VLOOKUP(B7421,属性中转表!A:G,7,FALSE)&gt;=50,VLOOKUP(A7421,英雄数据表!A:K,9,0),IF(VLOOKUP(B7421,属性中转表!A:G,7,FALSE)&gt;=25,VLOOKUP(A7421,英雄数据表!A:K,5,0),""))</f>
        <v>"atk":300,"hp":5000,"undpspro":50</v>
      </c>
      <c r="J7421" s="20" t="str">
        <f>IF(I7421="","",属性中转表!$I$1&amp;(IF(VLOOKUP(B7421,属性中转表!A:G,7,FALSE)=0,0,VLOOKUP(VLOOKUP(B7421,属性中转表!A:G,7,FALSE),属性中转表!$K$2:$P$21,4,0)))+IFERROR(VLOOKUP(A7421,英雄数据表!A:K,IF(武魂!B7421&gt;=50,10,IF(武魂!B7421&gt;=25,6)),0),0))</f>
        <v>,"dpspro":50</v>
      </c>
      <c r="K7421" s="32" t="str">
        <f t="shared" si="497"/>
        <v>"atk":300,"hp":5000,"undpspro":50,"dpspro":50</v>
      </c>
      <c r="L7421" s="20" t="str">
        <f>IF(B7421&gt;=50,VLOOKUP(A7421,英雄数据表!A:L,11,FALSE),IF(B7421&gt;=25,VLOOKUP(A7421,英雄数据表!A:L,7,0),""))</f>
        <v/>
      </c>
      <c r="M7421" s="20" t="str">
        <f>IFERROR(VLOOKUP(B7421,属性中转表!$K$2:$O$21,5,FALSE),"")</f>
        <v>"dpspro":50</v>
      </c>
      <c r="N7421" s="20" t="str">
        <f>IF(B7421=25,VLOOKUP(A7421,英雄数据表!A:L,8,FALSE),IF(B7421=50,VLOOKUP(A7421,英雄数据表!A:L,12,0),""))</f>
        <v/>
      </c>
    </row>
    <row r="7422" spans="1:14" x14ac:dyDescent="0.3">
      <c r="A7422" s="20">
        <v>55026</v>
      </c>
      <c r="B7422" s="21">
        <f t="shared" si="494"/>
        <v>21</v>
      </c>
      <c r="C7422" s="21">
        <v>5</v>
      </c>
      <c r="D7422" s="21">
        <f>VLOOKUP(A7422,英雄数据表!A:D,4,0)</f>
        <v>5</v>
      </c>
      <c r="E7422" s="20" t="str">
        <f>VLOOKUP(A7422,英雄数据表!A:C,3,0)</f>
        <v>堕天神针</v>
      </c>
      <c r="F7422" s="20">
        <f t="shared" si="495"/>
        <v>55026</v>
      </c>
      <c r="G7422" s="20">
        <f t="shared" si="496"/>
        <v>55026</v>
      </c>
      <c r="H7422" s="21" t="str">
        <f>VLOOKUP(B7422,属性中转表!A:F,6,FALSE)</f>
        <v>"hp":52200,"atk":1450</v>
      </c>
      <c r="I7422" s="20" t="str">
        <f>IF(VLOOKUP(B7422,属性中转表!A:G,7,FALSE)=0,"",VLOOKUP(VLOOKUP(B7422,属性中转表!A:G,7,FALSE),属性中转表!$K$2:$P$21,6,0))&amp;IF(VLOOKUP(B7422,属性中转表!A:G,7,FALSE)&gt;=50,VLOOKUP(A7422,英雄数据表!A:K,9,0),IF(VLOOKUP(B7422,属性中转表!A:G,7,FALSE)&gt;=25,VLOOKUP(A7422,英雄数据表!A:K,5,0),""))</f>
        <v>"atk":300,"hp":5000,"undpspro":50</v>
      </c>
      <c r="J7422" s="20" t="str">
        <f>IF(I7422="","",属性中转表!$I$1&amp;(IF(VLOOKUP(B7422,属性中转表!A:G,7,FALSE)=0,0,VLOOKUP(VLOOKUP(B7422,属性中转表!A:G,7,FALSE),属性中转表!$K$2:$P$21,4,0)))+IFERROR(VLOOKUP(A7422,英雄数据表!A:K,IF(武魂!B7422&gt;=50,10,IF(武魂!B7422&gt;=25,6)),0),0))</f>
        <v>,"dpspro":50</v>
      </c>
      <c r="K7422" s="32" t="str">
        <f t="shared" si="497"/>
        <v>"atk":300,"hp":5000,"undpspro":50,"dpspro":50</v>
      </c>
      <c r="L7422" s="20" t="str">
        <f>IF(B7422&gt;=50,VLOOKUP(A7422,英雄数据表!A:L,11,FALSE),IF(B7422&gt;=25,VLOOKUP(A7422,英雄数据表!A:L,7,0),""))</f>
        <v/>
      </c>
      <c r="M7422" s="20" t="str">
        <f>IFERROR(VLOOKUP(B7422,属性中转表!$K$2:$O$21,5,FALSE),"")</f>
        <v/>
      </c>
      <c r="N7422" s="20" t="str">
        <f>IF(B7422=25,VLOOKUP(A7422,英雄数据表!A:L,8,FALSE),IF(B7422=50,VLOOKUP(A7422,英雄数据表!A:L,12,0),""))</f>
        <v/>
      </c>
    </row>
    <row r="7423" spans="1:14" x14ac:dyDescent="0.3">
      <c r="A7423" s="20">
        <v>55026</v>
      </c>
      <c r="B7423" s="21">
        <f t="shared" si="494"/>
        <v>22</v>
      </c>
      <c r="C7423" s="21">
        <v>5</v>
      </c>
      <c r="D7423" s="21">
        <f>VLOOKUP(A7423,英雄数据表!A:D,4,0)</f>
        <v>5</v>
      </c>
      <c r="E7423" s="20" t="str">
        <f>VLOOKUP(A7423,英雄数据表!A:C,3,0)</f>
        <v>堕天神针</v>
      </c>
      <c r="F7423" s="20">
        <f t="shared" si="495"/>
        <v>55026</v>
      </c>
      <c r="G7423" s="20">
        <f t="shared" si="496"/>
        <v>55026</v>
      </c>
      <c r="H7423" s="21" t="str">
        <f>VLOOKUP(B7423,属性中转表!A:F,6,FALSE)</f>
        <v>"hp":55800,"atk":1550</v>
      </c>
      <c r="I7423" s="20" t="str">
        <f>IF(VLOOKUP(B7423,属性中转表!A:G,7,FALSE)=0,"",VLOOKUP(VLOOKUP(B7423,属性中转表!A:G,7,FALSE),属性中转表!$K$2:$P$21,6,0))&amp;IF(VLOOKUP(B7423,属性中转表!A:G,7,FALSE)&gt;=50,VLOOKUP(A7423,英雄数据表!A:K,9,0),IF(VLOOKUP(B7423,属性中转表!A:G,7,FALSE)&gt;=25,VLOOKUP(A7423,英雄数据表!A:K,5,0),""))</f>
        <v>"atk":300,"hp":5000,"undpspro":50</v>
      </c>
      <c r="J7423" s="20" t="str">
        <f>IF(I7423="","",属性中转表!$I$1&amp;(IF(VLOOKUP(B7423,属性中转表!A:G,7,FALSE)=0,0,VLOOKUP(VLOOKUP(B7423,属性中转表!A:G,7,FALSE),属性中转表!$K$2:$P$21,4,0)))+IFERROR(VLOOKUP(A7423,英雄数据表!A:K,IF(武魂!B7423&gt;=50,10,IF(武魂!B7423&gt;=25,6)),0),0))</f>
        <v>,"dpspro":50</v>
      </c>
      <c r="K7423" s="32" t="str">
        <f t="shared" si="497"/>
        <v>"atk":300,"hp":5000,"undpspro":50,"dpspro":50</v>
      </c>
      <c r="L7423" s="20" t="str">
        <f>IF(B7423&gt;=50,VLOOKUP(A7423,英雄数据表!A:L,11,FALSE),IF(B7423&gt;=25,VLOOKUP(A7423,英雄数据表!A:L,7,0),""))</f>
        <v/>
      </c>
      <c r="M7423" s="20" t="str">
        <f>IFERROR(VLOOKUP(B7423,属性中转表!$K$2:$O$21,5,FALSE),"")</f>
        <v/>
      </c>
      <c r="N7423" s="20" t="str">
        <f>IF(B7423=25,VLOOKUP(A7423,英雄数据表!A:L,8,FALSE),IF(B7423=50,VLOOKUP(A7423,英雄数据表!A:L,12,0),""))</f>
        <v/>
      </c>
    </row>
    <row r="7424" spans="1:14" x14ac:dyDescent="0.3">
      <c r="A7424" s="20">
        <v>55026</v>
      </c>
      <c r="B7424" s="21">
        <f t="shared" si="494"/>
        <v>23</v>
      </c>
      <c r="C7424" s="21">
        <v>5</v>
      </c>
      <c r="D7424" s="21">
        <f>VLOOKUP(A7424,英雄数据表!A:D,4,0)</f>
        <v>5</v>
      </c>
      <c r="E7424" s="20" t="str">
        <f>VLOOKUP(A7424,英雄数据表!A:C,3,0)</f>
        <v>堕天神针</v>
      </c>
      <c r="F7424" s="20">
        <f t="shared" si="495"/>
        <v>55026</v>
      </c>
      <c r="G7424" s="20">
        <f t="shared" si="496"/>
        <v>55026</v>
      </c>
      <c r="H7424" s="21" t="str">
        <f>VLOOKUP(B7424,属性中转表!A:F,6,FALSE)</f>
        <v>"hp":59400,"atk":1650</v>
      </c>
      <c r="I7424" s="20" t="str">
        <f>IF(VLOOKUP(B7424,属性中转表!A:G,7,FALSE)=0,"",VLOOKUP(VLOOKUP(B7424,属性中转表!A:G,7,FALSE),属性中转表!$K$2:$P$21,6,0))&amp;IF(VLOOKUP(B7424,属性中转表!A:G,7,FALSE)&gt;=50,VLOOKUP(A7424,英雄数据表!A:K,9,0),IF(VLOOKUP(B7424,属性中转表!A:G,7,FALSE)&gt;=25,VLOOKUP(A7424,英雄数据表!A:K,5,0),""))</f>
        <v>"atk":300,"hp":5000,"undpspro":50</v>
      </c>
      <c r="J7424" s="20" t="str">
        <f>IF(I7424="","",属性中转表!$I$1&amp;(IF(VLOOKUP(B7424,属性中转表!A:G,7,FALSE)=0,0,VLOOKUP(VLOOKUP(B7424,属性中转表!A:G,7,FALSE),属性中转表!$K$2:$P$21,4,0)))+IFERROR(VLOOKUP(A7424,英雄数据表!A:K,IF(武魂!B7424&gt;=50,10,IF(武魂!B7424&gt;=25,6)),0),0))</f>
        <v>,"dpspro":50</v>
      </c>
      <c r="K7424" s="32" t="str">
        <f t="shared" si="497"/>
        <v>"atk":300,"hp":5000,"undpspro":50,"dpspro":50</v>
      </c>
      <c r="L7424" s="20" t="str">
        <f>IF(B7424&gt;=50,VLOOKUP(A7424,英雄数据表!A:L,11,FALSE),IF(B7424&gt;=25,VLOOKUP(A7424,英雄数据表!A:L,7,0),""))</f>
        <v/>
      </c>
      <c r="M7424" s="20" t="str">
        <f>IFERROR(VLOOKUP(B7424,属性中转表!$K$2:$O$21,5,FALSE),"")</f>
        <v/>
      </c>
      <c r="N7424" s="20" t="str">
        <f>IF(B7424=25,VLOOKUP(A7424,英雄数据表!A:L,8,FALSE),IF(B7424=50,VLOOKUP(A7424,英雄数据表!A:L,12,0),""))</f>
        <v/>
      </c>
    </row>
    <row r="7425" spans="1:14" x14ac:dyDescent="0.3">
      <c r="A7425" s="20">
        <v>55026</v>
      </c>
      <c r="B7425" s="21">
        <f t="shared" si="494"/>
        <v>24</v>
      </c>
      <c r="C7425" s="21">
        <v>5</v>
      </c>
      <c r="D7425" s="21">
        <f>VLOOKUP(A7425,英雄数据表!A:D,4,0)</f>
        <v>5</v>
      </c>
      <c r="E7425" s="20" t="str">
        <f>VLOOKUP(A7425,英雄数据表!A:C,3,0)</f>
        <v>堕天神针</v>
      </c>
      <c r="F7425" s="20">
        <f t="shared" si="495"/>
        <v>55026</v>
      </c>
      <c r="G7425" s="20">
        <f t="shared" si="496"/>
        <v>55026</v>
      </c>
      <c r="H7425" s="21" t="str">
        <f>VLOOKUP(B7425,属性中转表!A:F,6,FALSE)</f>
        <v>"hp":63000,"atk":1750</v>
      </c>
      <c r="I7425" s="20" t="str">
        <f>IF(VLOOKUP(B7425,属性中转表!A:G,7,FALSE)=0,"",VLOOKUP(VLOOKUP(B7425,属性中转表!A:G,7,FALSE),属性中转表!$K$2:$P$21,6,0))&amp;IF(VLOOKUP(B7425,属性中转表!A:G,7,FALSE)&gt;=50,VLOOKUP(A7425,英雄数据表!A:K,9,0),IF(VLOOKUP(B7425,属性中转表!A:G,7,FALSE)&gt;=25,VLOOKUP(A7425,英雄数据表!A:K,5,0),""))</f>
        <v>"atk":300,"hp":5000,"undpspro":50</v>
      </c>
      <c r="J7425" s="20" t="str">
        <f>IF(I7425="","",属性中转表!$I$1&amp;(IF(VLOOKUP(B7425,属性中转表!A:G,7,FALSE)=0,0,VLOOKUP(VLOOKUP(B7425,属性中转表!A:G,7,FALSE),属性中转表!$K$2:$P$21,4,0)))+IFERROR(VLOOKUP(A7425,英雄数据表!A:K,IF(武魂!B7425&gt;=50,10,IF(武魂!B7425&gt;=25,6)),0),0))</f>
        <v>,"dpspro":50</v>
      </c>
      <c r="K7425" s="32" t="str">
        <f t="shared" si="497"/>
        <v>"atk":300,"hp":5000,"undpspro":50,"dpspro":50</v>
      </c>
      <c r="L7425" s="20" t="str">
        <f>IF(B7425&gt;=50,VLOOKUP(A7425,英雄数据表!A:L,11,FALSE),IF(B7425&gt;=25,VLOOKUP(A7425,英雄数据表!A:L,7,0),""))</f>
        <v/>
      </c>
      <c r="M7425" s="20" t="str">
        <f>IFERROR(VLOOKUP(B7425,属性中转表!$K$2:$O$21,5,FALSE),"")</f>
        <v/>
      </c>
      <c r="N7425" s="20" t="str">
        <f>IF(B7425=25,VLOOKUP(A7425,英雄数据表!A:L,8,FALSE),IF(B7425=50,VLOOKUP(A7425,英雄数据表!A:L,12,0),""))</f>
        <v/>
      </c>
    </row>
    <row r="7426" spans="1:14" x14ac:dyDescent="0.3">
      <c r="A7426" s="20">
        <v>55026</v>
      </c>
      <c r="B7426" s="21">
        <f t="shared" si="494"/>
        <v>25</v>
      </c>
      <c r="C7426" s="21">
        <v>5</v>
      </c>
      <c r="D7426" s="21">
        <f>VLOOKUP(A7426,英雄数据表!A:D,4,0)</f>
        <v>5</v>
      </c>
      <c r="E7426" s="20" t="str">
        <f>VLOOKUP(A7426,英雄数据表!A:C,3,0)</f>
        <v>堕天神针</v>
      </c>
      <c r="F7426" s="20">
        <f t="shared" si="495"/>
        <v>55026</v>
      </c>
      <c r="G7426" s="20">
        <f t="shared" si="496"/>
        <v>55026</v>
      </c>
      <c r="H7426" s="21" t="str">
        <f>VLOOKUP(B7426,属性中转表!A:F,6,FALSE)</f>
        <v>"hp":66600,"atk":1850</v>
      </c>
      <c r="I7426" s="20" t="str">
        <f>IF(VLOOKUP(B7426,属性中转表!A:G,7,FALSE)=0,"",VLOOKUP(VLOOKUP(B7426,属性中转表!A:G,7,FALSE),属性中转表!$K$2:$P$21,6,0))&amp;IF(VLOOKUP(B7426,属性中转表!A:G,7,FALSE)&gt;=50,VLOOKUP(A7426,英雄数据表!A:K,9,0),IF(VLOOKUP(B7426,属性中转表!A:G,7,FALSE)&gt;=25,VLOOKUP(A7426,英雄数据表!A:K,5,0),""))</f>
        <v>"atk":300,"hp":5000,"undpspro":50,"hppro":60</v>
      </c>
      <c r="J7426" s="20" t="str">
        <f>IF(I7426="","",属性中转表!$I$1&amp;(IF(VLOOKUP(B7426,属性中转表!A:G,7,FALSE)=0,0,VLOOKUP(VLOOKUP(B7426,属性中转表!A:G,7,FALSE),属性中转表!$K$2:$P$21,4,0)))+IFERROR(VLOOKUP(A7426,英雄数据表!A:K,IF(武魂!B7426&gt;=50,10,IF(武魂!B7426&gt;=25,6)),0),0))</f>
        <v>,"dpspro":50</v>
      </c>
      <c r="K7426" s="32" t="str">
        <f t="shared" si="497"/>
        <v>"atk":300,"hp":5000,"undpspro":50,"hppro":60,"dpspro":50</v>
      </c>
      <c r="L7426" s="20" t="str">
        <f>IF(B7426&gt;=50,VLOOKUP(A7426,英雄数据表!A:L,11,FALSE),IF(B7426&gt;=25,VLOOKUP(A7426,英雄数据表!A:L,7,0),""))</f>
        <v>"5502601004"</v>
      </c>
      <c r="M7426" s="20" t="str">
        <f>IFERROR(VLOOKUP(B7426,属性中转表!$K$2:$O$21,5,FALSE),"")</f>
        <v/>
      </c>
      <c r="N7426" s="20" t="str">
        <f>IF(B7426=25,VLOOKUP(A7426,英雄数据表!A:L,8,FALSE),IF(B7426=50,VLOOKUP(A7426,英雄数据表!A:L,12,0),""))</f>
        <v>生命增加6%，战斗中每有一名光暗阵营友方英雄存活，堕天大圣伤害+3%</v>
      </c>
    </row>
    <row r="7427" spans="1:14" x14ac:dyDescent="0.3">
      <c r="A7427" s="20">
        <v>55026</v>
      </c>
      <c r="B7427" s="21">
        <f t="shared" si="494"/>
        <v>26</v>
      </c>
      <c r="C7427" s="21">
        <v>5</v>
      </c>
      <c r="D7427" s="21">
        <f>VLOOKUP(A7427,英雄数据表!A:D,4,0)</f>
        <v>5</v>
      </c>
      <c r="E7427" s="20" t="str">
        <f>VLOOKUP(A7427,英雄数据表!A:C,3,0)</f>
        <v>堕天神针</v>
      </c>
      <c r="F7427" s="20">
        <f t="shared" si="495"/>
        <v>55026</v>
      </c>
      <c r="G7427" s="20">
        <f t="shared" si="496"/>
        <v>55026</v>
      </c>
      <c r="H7427" s="21" t="str">
        <f>VLOOKUP(B7427,属性中转表!A:F,6,FALSE)</f>
        <v>"hp":70200,"atk":1950</v>
      </c>
      <c r="I7427" s="20" t="str">
        <f>IF(VLOOKUP(B7427,属性中转表!A:G,7,FALSE)=0,"",VLOOKUP(VLOOKUP(B7427,属性中转表!A:G,7,FALSE),属性中转表!$K$2:$P$21,6,0))&amp;IF(VLOOKUP(B7427,属性中转表!A:G,7,FALSE)&gt;=50,VLOOKUP(A7427,英雄数据表!A:K,9,0),IF(VLOOKUP(B7427,属性中转表!A:G,7,FALSE)&gt;=25,VLOOKUP(A7427,英雄数据表!A:K,5,0),""))</f>
        <v>"atk":300,"hp":5000,"undpspro":50,"hppro":60</v>
      </c>
      <c r="J7427" s="20" t="str">
        <f>IF(I7427="","",属性中转表!$I$1&amp;(IF(VLOOKUP(B7427,属性中转表!A:G,7,FALSE)=0,0,VLOOKUP(VLOOKUP(B7427,属性中转表!A:G,7,FALSE),属性中转表!$K$2:$P$21,4,0)))+IFERROR(VLOOKUP(A7427,英雄数据表!A:K,IF(武魂!B7427&gt;=50,10,IF(武魂!B7427&gt;=25,6)),0),0))</f>
        <v>,"dpspro":50</v>
      </c>
      <c r="K7427" s="32" t="str">
        <f t="shared" si="497"/>
        <v>"atk":300,"hp":5000,"undpspro":50,"hppro":60,"dpspro":50</v>
      </c>
      <c r="L7427" s="20" t="str">
        <f>IF(B7427&gt;=50,VLOOKUP(A7427,英雄数据表!A:L,11,FALSE),IF(B7427&gt;=25,VLOOKUP(A7427,英雄数据表!A:L,7,0),""))</f>
        <v>"5502601004"</v>
      </c>
      <c r="M7427" s="20" t="str">
        <f>IFERROR(VLOOKUP(B7427,属性中转表!$K$2:$O$21,5,FALSE),"")</f>
        <v/>
      </c>
      <c r="N7427" s="20" t="str">
        <f>IF(B7427=25,VLOOKUP(A7427,英雄数据表!A:L,8,FALSE),IF(B7427=50,VLOOKUP(A7427,英雄数据表!A:L,12,0),""))</f>
        <v/>
      </c>
    </row>
    <row r="7428" spans="1:14" x14ac:dyDescent="0.3">
      <c r="A7428" s="20">
        <v>55026</v>
      </c>
      <c r="B7428" s="21">
        <f t="shared" si="494"/>
        <v>27</v>
      </c>
      <c r="C7428" s="21">
        <v>5</v>
      </c>
      <c r="D7428" s="21">
        <f>VLOOKUP(A7428,英雄数据表!A:D,4,0)</f>
        <v>5</v>
      </c>
      <c r="E7428" s="20" t="str">
        <f>VLOOKUP(A7428,英雄数据表!A:C,3,0)</f>
        <v>堕天神针</v>
      </c>
      <c r="F7428" s="20">
        <f t="shared" si="495"/>
        <v>55026</v>
      </c>
      <c r="G7428" s="20">
        <f t="shared" si="496"/>
        <v>55026</v>
      </c>
      <c r="H7428" s="21" t="str">
        <f>VLOOKUP(B7428,属性中转表!A:F,6,FALSE)</f>
        <v>"hp":73800,"atk":2050</v>
      </c>
      <c r="I7428" s="20" t="str">
        <f>IF(VLOOKUP(B7428,属性中转表!A:G,7,FALSE)=0,"",VLOOKUP(VLOOKUP(B7428,属性中转表!A:G,7,FALSE),属性中转表!$K$2:$P$21,6,0))&amp;IF(VLOOKUP(B7428,属性中转表!A:G,7,FALSE)&gt;=50,VLOOKUP(A7428,英雄数据表!A:K,9,0),IF(VLOOKUP(B7428,属性中转表!A:G,7,FALSE)&gt;=25,VLOOKUP(A7428,英雄数据表!A:K,5,0),""))</f>
        <v>"atk":300,"hp":5000,"undpspro":50,"hppro":60</v>
      </c>
      <c r="J7428" s="20" t="str">
        <f>IF(I7428="","",属性中转表!$I$1&amp;(IF(VLOOKUP(B7428,属性中转表!A:G,7,FALSE)=0,0,VLOOKUP(VLOOKUP(B7428,属性中转表!A:G,7,FALSE),属性中转表!$K$2:$P$21,4,0)))+IFERROR(VLOOKUP(A7428,英雄数据表!A:K,IF(武魂!B7428&gt;=50,10,IF(武魂!B7428&gt;=25,6)),0),0))</f>
        <v>,"dpspro":50</v>
      </c>
      <c r="K7428" s="32" t="str">
        <f t="shared" si="497"/>
        <v>"atk":300,"hp":5000,"undpspro":50,"hppro":60,"dpspro":50</v>
      </c>
      <c r="L7428" s="20" t="str">
        <f>IF(B7428&gt;=50,VLOOKUP(A7428,英雄数据表!A:L,11,FALSE),IF(B7428&gt;=25,VLOOKUP(A7428,英雄数据表!A:L,7,0),""))</f>
        <v>"5502601004"</v>
      </c>
      <c r="M7428" s="20" t="str">
        <f>IFERROR(VLOOKUP(B7428,属性中转表!$K$2:$O$21,5,FALSE),"")</f>
        <v/>
      </c>
      <c r="N7428" s="20" t="str">
        <f>IF(B7428=25,VLOOKUP(A7428,英雄数据表!A:L,8,FALSE),IF(B7428=50,VLOOKUP(A7428,英雄数据表!A:L,12,0),""))</f>
        <v/>
      </c>
    </row>
    <row r="7429" spans="1:14" x14ac:dyDescent="0.3">
      <c r="A7429" s="20">
        <v>55026</v>
      </c>
      <c r="B7429" s="21">
        <f t="shared" si="494"/>
        <v>28</v>
      </c>
      <c r="C7429" s="21">
        <v>5</v>
      </c>
      <c r="D7429" s="21">
        <f>VLOOKUP(A7429,英雄数据表!A:D,4,0)</f>
        <v>5</v>
      </c>
      <c r="E7429" s="20" t="str">
        <f>VLOOKUP(A7429,英雄数据表!A:C,3,0)</f>
        <v>堕天神针</v>
      </c>
      <c r="F7429" s="20">
        <f t="shared" si="495"/>
        <v>55026</v>
      </c>
      <c r="G7429" s="20">
        <f t="shared" si="496"/>
        <v>55026</v>
      </c>
      <c r="H7429" s="21" t="str">
        <f>VLOOKUP(B7429,属性中转表!A:F,6,FALSE)</f>
        <v>"hp":77400,"atk":2150</v>
      </c>
      <c r="I7429" s="20" t="str">
        <f>IF(VLOOKUP(B7429,属性中转表!A:G,7,FALSE)=0,"",VLOOKUP(VLOOKUP(B7429,属性中转表!A:G,7,FALSE),属性中转表!$K$2:$P$21,6,0))&amp;IF(VLOOKUP(B7429,属性中转表!A:G,7,FALSE)&gt;=50,VLOOKUP(A7429,英雄数据表!A:K,9,0),IF(VLOOKUP(B7429,属性中转表!A:G,7,FALSE)&gt;=25,VLOOKUP(A7429,英雄数据表!A:K,5,0),""))</f>
        <v>"atk":300,"hp":5000,"undpspro":50,"hppro":60</v>
      </c>
      <c r="J7429" s="20" t="str">
        <f>IF(I7429="","",属性中转表!$I$1&amp;(IF(VLOOKUP(B7429,属性中转表!A:G,7,FALSE)=0,0,VLOOKUP(VLOOKUP(B7429,属性中转表!A:G,7,FALSE),属性中转表!$K$2:$P$21,4,0)))+IFERROR(VLOOKUP(A7429,英雄数据表!A:K,IF(武魂!B7429&gt;=50,10,IF(武魂!B7429&gt;=25,6)),0),0))</f>
        <v>,"dpspro":50</v>
      </c>
      <c r="K7429" s="32" t="str">
        <f t="shared" si="497"/>
        <v>"atk":300,"hp":5000,"undpspro":50,"hppro":60,"dpspro":50</v>
      </c>
      <c r="L7429" s="20" t="str">
        <f>IF(B7429&gt;=50,VLOOKUP(A7429,英雄数据表!A:L,11,FALSE),IF(B7429&gt;=25,VLOOKUP(A7429,英雄数据表!A:L,7,0),""))</f>
        <v>"5502601004"</v>
      </c>
      <c r="M7429" s="20" t="str">
        <f>IFERROR(VLOOKUP(B7429,属性中转表!$K$2:$O$21,5,FALSE),"")</f>
        <v/>
      </c>
      <c r="N7429" s="20" t="str">
        <f>IF(B7429=25,VLOOKUP(A7429,英雄数据表!A:L,8,FALSE),IF(B7429=50,VLOOKUP(A7429,英雄数据表!A:L,12,0),""))</f>
        <v/>
      </c>
    </row>
    <row r="7430" spans="1:14" x14ac:dyDescent="0.3">
      <c r="A7430" s="20">
        <v>55026</v>
      </c>
      <c r="B7430" s="21">
        <f t="shared" si="494"/>
        <v>29</v>
      </c>
      <c r="C7430" s="21">
        <v>5</v>
      </c>
      <c r="D7430" s="21">
        <f>VLOOKUP(A7430,英雄数据表!A:D,4,0)</f>
        <v>5</v>
      </c>
      <c r="E7430" s="20" t="str">
        <f>VLOOKUP(A7430,英雄数据表!A:C,3,0)</f>
        <v>堕天神针</v>
      </c>
      <c r="F7430" s="20">
        <f t="shared" si="495"/>
        <v>55026</v>
      </c>
      <c r="G7430" s="20">
        <f t="shared" si="496"/>
        <v>55026</v>
      </c>
      <c r="H7430" s="21" t="str">
        <f>VLOOKUP(B7430,属性中转表!A:F,6,FALSE)</f>
        <v>"hp":81000,"atk":2250</v>
      </c>
      <c r="I7430" s="20" t="str">
        <f>IF(VLOOKUP(B7430,属性中转表!A:G,7,FALSE)=0,"",VLOOKUP(VLOOKUP(B7430,属性中转表!A:G,7,FALSE),属性中转表!$K$2:$P$21,6,0))&amp;IF(VLOOKUP(B7430,属性中转表!A:G,7,FALSE)&gt;=50,VLOOKUP(A7430,英雄数据表!A:K,9,0),IF(VLOOKUP(B7430,属性中转表!A:G,7,FALSE)&gt;=25,VLOOKUP(A7430,英雄数据表!A:K,5,0),""))</f>
        <v>"atk":300,"hp":5000,"undpspro":50,"hppro":60</v>
      </c>
      <c r="J7430" s="20" t="str">
        <f>IF(I7430="","",属性中转表!$I$1&amp;(IF(VLOOKUP(B7430,属性中转表!A:G,7,FALSE)=0,0,VLOOKUP(VLOOKUP(B7430,属性中转表!A:G,7,FALSE),属性中转表!$K$2:$P$21,4,0)))+IFERROR(VLOOKUP(A7430,英雄数据表!A:K,IF(武魂!B7430&gt;=50,10,IF(武魂!B7430&gt;=25,6)),0),0))</f>
        <v>,"dpspro":50</v>
      </c>
      <c r="K7430" s="32" t="str">
        <f t="shared" si="497"/>
        <v>"atk":300,"hp":5000,"undpspro":50,"hppro":60,"dpspro":50</v>
      </c>
      <c r="L7430" s="20" t="str">
        <f>IF(B7430&gt;=50,VLOOKUP(A7430,英雄数据表!A:L,11,FALSE),IF(B7430&gt;=25,VLOOKUP(A7430,英雄数据表!A:L,7,0),""))</f>
        <v>"5502601004"</v>
      </c>
      <c r="M7430" s="20" t="str">
        <f>IFERROR(VLOOKUP(B7430,属性中转表!$K$2:$O$21,5,FALSE),"")</f>
        <v/>
      </c>
      <c r="N7430" s="20" t="str">
        <f>IF(B7430=25,VLOOKUP(A7430,英雄数据表!A:L,8,FALSE),IF(B7430=50,VLOOKUP(A7430,英雄数据表!A:L,12,0),""))</f>
        <v/>
      </c>
    </row>
    <row r="7431" spans="1:14" x14ac:dyDescent="0.3">
      <c r="A7431" s="20">
        <v>55026</v>
      </c>
      <c r="B7431" s="21">
        <f t="shared" si="494"/>
        <v>30</v>
      </c>
      <c r="C7431" s="21">
        <v>5</v>
      </c>
      <c r="D7431" s="21">
        <f>VLOOKUP(A7431,英雄数据表!A:D,4,0)</f>
        <v>5</v>
      </c>
      <c r="E7431" s="20" t="str">
        <f>VLOOKUP(A7431,英雄数据表!A:C,3,0)</f>
        <v>堕天神针</v>
      </c>
      <c r="F7431" s="20">
        <f t="shared" si="495"/>
        <v>55026</v>
      </c>
      <c r="G7431" s="20">
        <f t="shared" si="496"/>
        <v>55026</v>
      </c>
      <c r="H7431" s="21" t="str">
        <f>VLOOKUP(B7431,属性中转表!A:F,6,FALSE)</f>
        <v>"hp":84600,"atk":2350</v>
      </c>
      <c r="I7431" s="20" t="str">
        <f>IF(VLOOKUP(B7431,属性中转表!A:G,7,FALSE)=0,"",VLOOKUP(VLOOKUP(B7431,属性中转表!A:G,7,FALSE),属性中转表!$K$2:$P$21,6,0))&amp;IF(VLOOKUP(B7431,属性中转表!A:G,7,FALSE)&gt;=50,VLOOKUP(A7431,英雄数据表!A:K,9,0),IF(VLOOKUP(B7431,属性中转表!A:G,7,FALSE)&gt;=25,VLOOKUP(A7431,英雄数据表!A:K,5,0),""))</f>
        <v>"atk":300,"hp":5000,"undpspro":100,"hppro":60</v>
      </c>
      <c r="J7431" s="20" t="str">
        <f>IF(I7431="","",属性中转表!$I$1&amp;(IF(VLOOKUP(B7431,属性中转表!A:G,7,FALSE)=0,0,VLOOKUP(VLOOKUP(B7431,属性中转表!A:G,7,FALSE),属性中转表!$K$2:$P$21,4,0)))+IFERROR(VLOOKUP(A7431,英雄数据表!A:K,IF(武魂!B7431&gt;=50,10,IF(武魂!B7431&gt;=25,6)),0),0))</f>
        <v>,"dpspro":50</v>
      </c>
      <c r="K7431" s="32" t="str">
        <f t="shared" si="497"/>
        <v>"atk":300,"hp":5000,"undpspro":100,"hppro":60,"dpspro":50</v>
      </c>
      <c r="L7431" s="20" t="str">
        <f>IF(B7431&gt;=50,VLOOKUP(A7431,英雄数据表!A:L,11,FALSE),IF(B7431&gt;=25,VLOOKUP(A7431,英雄数据表!A:L,7,0),""))</f>
        <v>"5502601004"</v>
      </c>
      <c r="M7431" s="20" t="str">
        <f>IFERROR(VLOOKUP(B7431,属性中转表!$K$2:$O$21,5,FALSE),"")</f>
        <v>"undpspro":50</v>
      </c>
      <c r="N7431" s="20" t="str">
        <f>IF(B7431=25,VLOOKUP(A7431,英雄数据表!A:L,8,FALSE),IF(B7431=50,VLOOKUP(A7431,英雄数据表!A:L,12,0),""))</f>
        <v/>
      </c>
    </row>
    <row r="7432" spans="1:14" x14ac:dyDescent="0.3">
      <c r="A7432" s="20">
        <v>55026</v>
      </c>
      <c r="B7432" s="21">
        <f t="shared" si="494"/>
        <v>31</v>
      </c>
      <c r="C7432" s="21">
        <v>5</v>
      </c>
      <c r="D7432" s="21">
        <f>VLOOKUP(A7432,英雄数据表!A:D,4,0)</f>
        <v>5</v>
      </c>
      <c r="E7432" s="20" t="str">
        <f>VLOOKUP(A7432,英雄数据表!A:C,3,0)</f>
        <v>堕天神针</v>
      </c>
      <c r="F7432" s="20">
        <f t="shared" si="495"/>
        <v>55026</v>
      </c>
      <c r="G7432" s="20">
        <f t="shared" si="496"/>
        <v>55026</v>
      </c>
      <c r="H7432" s="21" t="str">
        <f>VLOOKUP(B7432,属性中转表!A:F,6,FALSE)</f>
        <v>"hp":89100,"atk":2475</v>
      </c>
      <c r="I7432" s="20" t="str">
        <f>IF(VLOOKUP(B7432,属性中转表!A:G,7,FALSE)=0,"",VLOOKUP(VLOOKUP(B7432,属性中转表!A:G,7,FALSE),属性中转表!$K$2:$P$21,6,0))&amp;IF(VLOOKUP(B7432,属性中转表!A:G,7,FALSE)&gt;=50,VLOOKUP(A7432,英雄数据表!A:K,9,0),IF(VLOOKUP(B7432,属性中转表!A:G,7,FALSE)&gt;=25,VLOOKUP(A7432,英雄数据表!A:K,5,0),""))</f>
        <v>"atk":300,"hp":5000,"undpspro":100,"hppro":60</v>
      </c>
      <c r="J7432" s="20" t="str">
        <f>IF(I7432="","",属性中转表!$I$1&amp;(IF(VLOOKUP(B7432,属性中转表!A:G,7,FALSE)=0,0,VLOOKUP(VLOOKUP(B7432,属性中转表!A:G,7,FALSE),属性中转表!$K$2:$P$21,4,0)))+IFERROR(VLOOKUP(A7432,英雄数据表!A:K,IF(武魂!B7432&gt;=50,10,IF(武魂!B7432&gt;=25,6)),0),0))</f>
        <v>,"dpspro":50</v>
      </c>
      <c r="K7432" s="32" t="str">
        <f t="shared" si="497"/>
        <v>"atk":300,"hp":5000,"undpspro":100,"hppro":60,"dpspro":50</v>
      </c>
      <c r="L7432" s="20" t="str">
        <f>IF(B7432&gt;=50,VLOOKUP(A7432,英雄数据表!A:L,11,FALSE),IF(B7432&gt;=25,VLOOKUP(A7432,英雄数据表!A:L,7,0),""))</f>
        <v>"5502601004"</v>
      </c>
      <c r="M7432" s="20" t="str">
        <f>IFERROR(VLOOKUP(B7432,属性中转表!$K$2:$O$21,5,FALSE),"")</f>
        <v/>
      </c>
      <c r="N7432" s="20" t="str">
        <f>IF(B7432=25,VLOOKUP(A7432,英雄数据表!A:L,8,FALSE),IF(B7432=50,VLOOKUP(A7432,英雄数据表!A:L,12,0),""))</f>
        <v/>
      </c>
    </row>
    <row r="7433" spans="1:14" x14ac:dyDescent="0.3">
      <c r="A7433" s="20">
        <v>55026</v>
      </c>
      <c r="B7433" s="21">
        <f t="shared" si="494"/>
        <v>32</v>
      </c>
      <c r="C7433" s="21">
        <v>5</v>
      </c>
      <c r="D7433" s="21">
        <f>VLOOKUP(A7433,英雄数据表!A:D,4,0)</f>
        <v>5</v>
      </c>
      <c r="E7433" s="20" t="str">
        <f>VLOOKUP(A7433,英雄数据表!A:C,3,0)</f>
        <v>堕天神针</v>
      </c>
      <c r="F7433" s="20">
        <f t="shared" si="495"/>
        <v>55026</v>
      </c>
      <c r="G7433" s="20">
        <f t="shared" si="496"/>
        <v>55026</v>
      </c>
      <c r="H7433" s="21" t="str">
        <f>VLOOKUP(B7433,属性中转表!A:F,6,FALSE)</f>
        <v>"hp":93600,"atk":2600</v>
      </c>
      <c r="I7433" s="20" t="str">
        <f>IF(VLOOKUP(B7433,属性中转表!A:G,7,FALSE)=0,"",VLOOKUP(VLOOKUP(B7433,属性中转表!A:G,7,FALSE),属性中转表!$K$2:$P$21,6,0))&amp;IF(VLOOKUP(B7433,属性中转表!A:G,7,FALSE)&gt;=50,VLOOKUP(A7433,英雄数据表!A:K,9,0),IF(VLOOKUP(B7433,属性中转表!A:G,7,FALSE)&gt;=25,VLOOKUP(A7433,英雄数据表!A:K,5,0),""))</f>
        <v>"atk":300,"hp":5000,"undpspro":100,"hppro":60</v>
      </c>
      <c r="J7433" s="20" t="str">
        <f>IF(I7433="","",属性中转表!$I$1&amp;(IF(VLOOKUP(B7433,属性中转表!A:G,7,FALSE)=0,0,VLOOKUP(VLOOKUP(B7433,属性中转表!A:G,7,FALSE),属性中转表!$K$2:$P$21,4,0)))+IFERROR(VLOOKUP(A7433,英雄数据表!A:K,IF(武魂!B7433&gt;=50,10,IF(武魂!B7433&gt;=25,6)),0),0))</f>
        <v>,"dpspro":50</v>
      </c>
      <c r="K7433" s="32" t="str">
        <f t="shared" si="497"/>
        <v>"atk":300,"hp":5000,"undpspro":100,"hppro":60,"dpspro":50</v>
      </c>
      <c r="L7433" s="20" t="str">
        <f>IF(B7433&gt;=50,VLOOKUP(A7433,英雄数据表!A:L,11,FALSE),IF(B7433&gt;=25,VLOOKUP(A7433,英雄数据表!A:L,7,0),""))</f>
        <v>"5502601004"</v>
      </c>
      <c r="M7433" s="20" t="str">
        <f>IFERROR(VLOOKUP(B7433,属性中转表!$K$2:$O$21,5,FALSE),"")</f>
        <v/>
      </c>
      <c r="N7433" s="20" t="str">
        <f>IF(B7433=25,VLOOKUP(A7433,英雄数据表!A:L,8,FALSE),IF(B7433=50,VLOOKUP(A7433,英雄数据表!A:L,12,0),""))</f>
        <v/>
      </c>
    </row>
    <row r="7434" spans="1:14" x14ac:dyDescent="0.3">
      <c r="A7434" s="20">
        <v>55026</v>
      </c>
      <c r="B7434" s="21">
        <f t="shared" si="494"/>
        <v>33</v>
      </c>
      <c r="C7434" s="21">
        <v>5</v>
      </c>
      <c r="D7434" s="21">
        <f>VLOOKUP(A7434,英雄数据表!A:D,4,0)</f>
        <v>5</v>
      </c>
      <c r="E7434" s="20" t="str">
        <f>VLOOKUP(A7434,英雄数据表!A:C,3,0)</f>
        <v>堕天神针</v>
      </c>
      <c r="F7434" s="20">
        <f t="shared" si="495"/>
        <v>55026</v>
      </c>
      <c r="G7434" s="20">
        <f t="shared" si="496"/>
        <v>55026</v>
      </c>
      <c r="H7434" s="21" t="str">
        <f>VLOOKUP(B7434,属性中转表!A:F,6,FALSE)</f>
        <v>"hp":98100,"atk":2725</v>
      </c>
      <c r="I7434" s="20" t="str">
        <f>IF(VLOOKUP(B7434,属性中转表!A:G,7,FALSE)=0,"",VLOOKUP(VLOOKUP(B7434,属性中转表!A:G,7,FALSE),属性中转表!$K$2:$P$21,6,0))&amp;IF(VLOOKUP(B7434,属性中转表!A:G,7,FALSE)&gt;=50,VLOOKUP(A7434,英雄数据表!A:K,9,0),IF(VLOOKUP(B7434,属性中转表!A:G,7,FALSE)&gt;=25,VLOOKUP(A7434,英雄数据表!A:K,5,0),""))</f>
        <v>"atk":300,"hp":5000,"undpspro":100,"hppro":60</v>
      </c>
      <c r="J7434" s="20" t="str">
        <f>IF(I7434="","",属性中转表!$I$1&amp;(IF(VLOOKUP(B7434,属性中转表!A:G,7,FALSE)=0,0,VLOOKUP(VLOOKUP(B7434,属性中转表!A:G,7,FALSE),属性中转表!$K$2:$P$21,4,0)))+IFERROR(VLOOKUP(A7434,英雄数据表!A:K,IF(武魂!B7434&gt;=50,10,IF(武魂!B7434&gt;=25,6)),0),0))</f>
        <v>,"dpspro":50</v>
      </c>
      <c r="K7434" s="32" t="str">
        <f t="shared" si="497"/>
        <v>"atk":300,"hp":5000,"undpspro":100,"hppro":60,"dpspro":50</v>
      </c>
      <c r="L7434" s="20" t="str">
        <f>IF(B7434&gt;=50,VLOOKUP(A7434,英雄数据表!A:L,11,FALSE),IF(B7434&gt;=25,VLOOKUP(A7434,英雄数据表!A:L,7,0),""))</f>
        <v>"5502601004"</v>
      </c>
      <c r="M7434" s="20" t="str">
        <f>IFERROR(VLOOKUP(B7434,属性中转表!$K$2:$O$21,5,FALSE),"")</f>
        <v/>
      </c>
      <c r="N7434" s="20" t="str">
        <f>IF(B7434=25,VLOOKUP(A7434,英雄数据表!A:L,8,FALSE),IF(B7434=50,VLOOKUP(A7434,英雄数据表!A:L,12,0),""))</f>
        <v/>
      </c>
    </row>
    <row r="7435" spans="1:14" x14ac:dyDescent="0.3">
      <c r="A7435" s="20">
        <v>55026</v>
      </c>
      <c r="B7435" s="21">
        <f t="shared" si="494"/>
        <v>34</v>
      </c>
      <c r="C7435" s="21">
        <v>5</v>
      </c>
      <c r="D7435" s="21">
        <f>VLOOKUP(A7435,英雄数据表!A:D,4,0)</f>
        <v>5</v>
      </c>
      <c r="E7435" s="20" t="str">
        <f>VLOOKUP(A7435,英雄数据表!A:C,3,0)</f>
        <v>堕天神针</v>
      </c>
      <c r="F7435" s="20">
        <f t="shared" si="495"/>
        <v>55026</v>
      </c>
      <c r="G7435" s="20">
        <f t="shared" si="496"/>
        <v>55026</v>
      </c>
      <c r="H7435" s="21" t="str">
        <f>VLOOKUP(B7435,属性中转表!A:F,6,FALSE)</f>
        <v>"hp":102600,"atk":2850</v>
      </c>
      <c r="I7435" s="20" t="str">
        <f>IF(VLOOKUP(B7435,属性中转表!A:G,7,FALSE)=0,"",VLOOKUP(VLOOKUP(B7435,属性中转表!A:G,7,FALSE),属性中转表!$K$2:$P$21,6,0))&amp;IF(VLOOKUP(B7435,属性中转表!A:G,7,FALSE)&gt;=50,VLOOKUP(A7435,英雄数据表!A:K,9,0),IF(VLOOKUP(B7435,属性中转表!A:G,7,FALSE)&gt;=25,VLOOKUP(A7435,英雄数据表!A:K,5,0),""))</f>
        <v>"atk":300,"hp":5000,"undpspro":100,"hppro":60</v>
      </c>
      <c r="J7435" s="20" t="str">
        <f>IF(I7435="","",属性中转表!$I$1&amp;(IF(VLOOKUP(B7435,属性中转表!A:G,7,FALSE)=0,0,VLOOKUP(VLOOKUP(B7435,属性中转表!A:G,7,FALSE),属性中转表!$K$2:$P$21,4,0)))+IFERROR(VLOOKUP(A7435,英雄数据表!A:K,IF(武魂!B7435&gt;=50,10,IF(武魂!B7435&gt;=25,6)),0),0))</f>
        <v>,"dpspro":50</v>
      </c>
      <c r="K7435" s="32" t="str">
        <f t="shared" si="497"/>
        <v>"atk":300,"hp":5000,"undpspro":100,"hppro":60,"dpspro":50</v>
      </c>
      <c r="L7435" s="20" t="str">
        <f>IF(B7435&gt;=50,VLOOKUP(A7435,英雄数据表!A:L,11,FALSE),IF(B7435&gt;=25,VLOOKUP(A7435,英雄数据表!A:L,7,0),""))</f>
        <v>"5502601004"</v>
      </c>
      <c r="M7435" s="20" t="str">
        <f>IFERROR(VLOOKUP(B7435,属性中转表!$K$2:$O$21,5,FALSE),"")</f>
        <v/>
      </c>
      <c r="N7435" s="20" t="str">
        <f>IF(B7435=25,VLOOKUP(A7435,英雄数据表!A:L,8,FALSE),IF(B7435=50,VLOOKUP(A7435,英雄数据表!A:L,12,0),""))</f>
        <v/>
      </c>
    </row>
    <row r="7436" spans="1:14" x14ac:dyDescent="0.3">
      <c r="A7436" s="20">
        <v>55026</v>
      </c>
      <c r="B7436" s="21">
        <f t="shared" si="494"/>
        <v>35</v>
      </c>
      <c r="C7436" s="21">
        <v>5</v>
      </c>
      <c r="D7436" s="21">
        <f>VLOOKUP(A7436,英雄数据表!A:D,4,0)</f>
        <v>5</v>
      </c>
      <c r="E7436" s="20" t="str">
        <f>VLOOKUP(A7436,英雄数据表!A:C,3,0)</f>
        <v>堕天神针</v>
      </c>
      <c r="F7436" s="20">
        <f t="shared" si="495"/>
        <v>55026</v>
      </c>
      <c r="G7436" s="20">
        <f t="shared" si="496"/>
        <v>55026</v>
      </c>
      <c r="H7436" s="21" t="str">
        <f>VLOOKUP(B7436,属性中转表!A:F,6,FALSE)</f>
        <v>"hp":107100,"atk":2975</v>
      </c>
      <c r="I7436" s="20" t="str">
        <f>IF(VLOOKUP(B7436,属性中转表!A:G,7,FALSE)=0,"",VLOOKUP(VLOOKUP(B7436,属性中转表!A:G,7,FALSE),属性中转表!$K$2:$P$21,6,0))&amp;IF(VLOOKUP(B7436,属性中转表!A:G,7,FALSE)&gt;=50,VLOOKUP(A7436,英雄数据表!A:K,9,0),IF(VLOOKUP(B7436,属性中转表!A:G,7,FALSE)&gt;=25,VLOOKUP(A7436,英雄数据表!A:K,5,0),""))</f>
        <v>"atk":300,"hp":5000,"undpspro":100,"hppro":60</v>
      </c>
      <c r="J7436" s="20" t="str">
        <f>IF(I7436="","",属性中转表!$I$1&amp;(IF(VLOOKUP(B7436,属性中转表!A:G,7,FALSE)=0,0,VLOOKUP(VLOOKUP(B7436,属性中转表!A:G,7,FALSE),属性中转表!$K$2:$P$21,4,0)))+IFERROR(VLOOKUP(A7436,英雄数据表!A:K,IF(武魂!B7436&gt;=50,10,IF(武魂!B7436&gt;=25,6)),0),0))</f>
        <v>,"dpspro":100</v>
      </c>
      <c r="K7436" s="32" t="str">
        <f t="shared" si="497"/>
        <v>"atk":300,"hp":5000,"undpspro":100,"hppro":60,"dpspro":100</v>
      </c>
      <c r="L7436" s="20" t="str">
        <f>IF(B7436&gt;=50,VLOOKUP(A7436,英雄数据表!A:L,11,FALSE),IF(B7436&gt;=25,VLOOKUP(A7436,英雄数据表!A:L,7,0),""))</f>
        <v>"5502601004"</v>
      </c>
      <c r="M7436" s="20" t="str">
        <f>IFERROR(VLOOKUP(B7436,属性中转表!$K$2:$O$21,5,FALSE),"")</f>
        <v>"dpspro":50</v>
      </c>
      <c r="N7436" s="20" t="str">
        <f>IF(B7436=25,VLOOKUP(A7436,英雄数据表!A:L,8,FALSE),IF(B7436=50,VLOOKUP(A7436,英雄数据表!A:L,12,0),""))</f>
        <v/>
      </c>
    </row>
    <row r="7437" spans="1:14" x14ac:dyDescent="0.3">
      <c r="A7437" s="20">
        <v>55026</v>
      </c>
      <c r="B7437" s="21">
        <f t="shared" si="494"/>
        <v>36</v>
      </c>
      <c r="C7437" s="21">
        <v>5</v>
      </c>
      <c r="D7437" s="21">
        <f>VLOOKUP(A7437,英雄数据表!A:D,4,0)</f>
        <v>5</v>
      </c>
      <c r="E7437" s="20" t="str">
        <f>VLOOKUP(A7437,英雄数据表!A:C,3,0)</f>
        <v>堕天神针</v>
      </c>
      <c r="F7437" s="20">
        <f t="shared" si="495"/>
        <v>55026</v>
      </c>
      <c r="G7437" s="20">
        <f t="shared" si="496"/>
        <v>55026</v>
      </c>
      <c r="H7437" s="21" t="str">
        <f>VLOOKUP(B7437,属性中转表!A:F,6,FALSE)</f>
        <v>"hp":111600,"atk":3100</v>
      </c>
      <c r="I7437" s="20" t="str">
        <f>IF(VLOOKUP(B7437,属性中转表!A:G,7,FALSE)=0,"",VLOOKUP(VLOOKUP(B7437,属性中转表!A:G,7,FALSE),属性中转表!$K$2:$P$21,6,0))&amp;IF(VLOOKUP(B7437,属性中转表!A:G,7,FALSE)&gt;=50,VLOOKUP(A7437,英雄数据表!A:K,9,0),IF(VLOOKUP(B7437,属性中转表!A:G,7,FALSE)&gt;=25,VLOOKUP(A7437,英雄数据表!A:K,5,0),""))</f>
        <v>"atk":300,"hp":5000,"undpspro":100,"hppro":60</v>
      </c>
      <c r="J7437" s="20" t="str">
        <f>IF(I7437="","",属性中转表!$I$1&amp;(IF(VLOOKUP(B7437,属性中转表!A:G,7,FALSE)=0,0,VLOOKUP(VLOOKUP(B7437,属性中转表!A:G,7,FALSE),属性中转表!$K$2:$P$21,4,0)))+IFERROR(VLOOKUP(A7437,英雄数据表!A:K,IF(武魂!B7437&gt;=50,10,IF(武魂!B7437&gt;=25,6)),0),0))</f>
        <v>,"dpspro":100</v>
      </c>
      <c r="K7437" s="32" t="str">
        <f t="shared" si="497"/>
        <v>"atk":300,"hp":5000,"undpspro":100,"hppro":60,"dpspro":100</v>
      </c>
      <c r="L7437" s="20" t="str">
        <f>IF(B7437&gt;=50,VLOOKUP(A7437,英雄数据表!A:L,11,FALSE),IF(B7437&gt;=25,VLOOKUP(A7437,英雄数据表!A:L,7,0),""))</f>
        <v>"5502601004"</v>
      </c>
      <c r="M7437" s="20" t="str">
        <f>IFERROR(VLOOKUP(B7437,属性中转表!$K$2:$O$21,5,FALSE),"")</f>
        <v/>
      </c>
      <c r="N7437" s="20" t="str">
        <f>IF(B7437=25,VLOOKUP(A7437,英雄数据表!A:L,8,FALSE),IF(B7437=50,VLOOKUP(A7437,英雄数据表!A:L,12,0),""))</f>
        <v/>
      </c>
    </row>
    <row r="7438" spans="1:14" x14ac:dyDescent="0.3">
      <c r="A7438" s="20">
        <v>55026</v>
      </c>
      <c r="B7438" s="21">
        <f t="shared" si="494"/>
        <v>37</v>
      </c>
      <c r="C7438" s="21">
        <v>5</v>
      </c>
      <c r="D7438" s="21">
        <f>VLOOKUP(A7438,英雄数据表!A:D,4,0)</f>
        <v>5</v>
      </c>
      <c r="E7438" s="20" t="str">
        <f>VLOOKUP(A7438,英雄数据表!A:C,3,0)</f>
        <v>堕天神针</v>
      </c>
      <c r="F7438" s="20">
        <f t="shared" si="495"/>
        <v>55026</v>
      </c>
      <c r="G7438" s="20">
        <f t="shared" si="496"/>
        <v>55026</v>
      </c>
      <c r="H7438" s="21" t="str">
        <f>VLOOKUP(B7438,属性中转表!A:F,6,FALSE)</f>
        <v>"hp":116100,"atk":3225</v>
      </c>
      <c r="I7438" s="20" t="str">
        <f>IF(VLOOKUP(B7438,属性中转表!A:G,7,FALSE)=0,"",VLOOKUP(VLOOKUP(B7438,属性中转表!A:G,7,FALSE),属性中转表!$K$2:$P$21,6,0))&amp;IF(VLOOKUP(B7438,属性中转表!A:G,7,FALSE)&gt;=50,VLOOKUP(A7438,英雄数据表!A:K,9,0),IF(VLOOKUP(B7438,属性中转表!A:G,7,FALSE)&gt;=25,VLOOKUP(A7438,英雄数据表!A:K,5,0),""))</f>
        <v>"atk":300,"hp":5000,"undpspro":100,"hppro":60</v>
      </c>
      <c r="J7438" s="20" t="str">
        <f>IF(I7438="","",属性中转表!$I$1&amp;(IF(VLOOKUP(B7438,属性中转表!A:G,7,FALSE)=0,0,VLOOKUP(VLOOKUP(B7438,属性中转表!A:G,7,FALSE),属性中转表!$K$2:$P$21,4,0)))+IFERROR(VLOOKUP(A7438,英雄数据表!A:K,IF(武魂!B7438&gt;=50,10,IF(武魂!B7438&gt;=25,6)),0),0))</f>
        <v>,"dpspro":100</v>
      </c>
      <c r="K7438" s="32" t="str">
        <f t="shared" si="497"/>
        <v>"atk":300,"hp":5000,"undpspro":100,"hppro":60,"dpspro":100</v>
      </c>
      <c r="L7438" s="20" t="str">
        <f>IF(B7438&gt;=50,VLOOKUP(A7438,英雄数据表!A:L,11,FALSE),IF(B7438&gt;=25,VLOOKUP(A7438,英雄数据表!A:L,7,0),""))</f>
        <v>"5502601004"</v>
      </c>
      <c r="M7438" s="20" t="str">
        <f>IFERROR(VLOOKUP(B7438,属性中转表!$K$2:$O$21,5,FALSE),"")</f>
        <v/>
      </c>
      <c r="N7438" s="20" t="str">
        <f>IF(B7438=25,VLOOKUP(A7438,英雄数据表!A:L,8,FALSE),IF(B7438=50,VLOOKUP(A7438,英雄数据表!A:L,12,0),""))</f>
        <v/>
      </c>
    </row>
    <row r="7439" spans="1:14" x14ac:dyDescent="0.3">
      <c r="A7439" s="20">
        <v>55026</v>
      </c>
      <c r="B7439" s="21">
        <f t="shared" si="494"/>
        <v>38</v>
      </c>
      <c r="C7439" s="21">
        <v>5</v>
      </c>
      <c r="D7439" s="21">
        <f>VLOOKUP(A7439,英雄数据表!A:D,4,0)</f>
        <v>5</v>
      </c>
      <c r="E7439" s="20" t="str">
        <f>VLOOKUP(A7439,英雄数据表!A:C,3,0)</f>
        <v>堕天神针</v>
      </c>
      <c r="F7439" s="20">
        <f t="shared" si="495"/>
        <v>55026</v>
      </c>
      <c r="G7439" s="20">
        <f t="shared" si="496"/>
        <v>55026</v>
      </c>
      <c r="H7439" s="21" t="str">
        <f>VLOOKUP(B7439,属性中转表!A:F,6,FALSE)</f>
        <v>"hp":120600,"atk":3350</v>
      </c>
      <c r="I7439" s="20" t="str">
        <f>IF(VLOOKUP(B7439,属性中转表!A:G,7,FALSE)=0,"",VLOOKUP(VLOOKUP(B7439,属性中转表!A:G,7,FALSE),属性中转表!$K$2:$P$21,6,0))&amp;IF(VLOOKUP(B7439,属性中转表!A:G,7,FALSE)&gt;=50,VLOOKUP(A7439,英雄数据表!A:K,9,0),IF(VLOOKUP(B7439,属性中转表!A:G,7,FALSE)&gt;=25,VLOOKUP(A7439,英雄数据表!A:K,5,0),""))</f>
        <v>"atk":300,"hp":5000,"undpspro":100,"hppro":60</v>
      </c>
      <c r="J7439" s="20" t="str">
        <f>IF(I7439="","",属性中转表!$I$1&amp;(IF(VLOOKUP(B7439,属性中转表!A:G,7,FALSE)=0,0,VLOOKUP(VLOOKUP(B7439,属性中转表!A:G,7,FALSE),属性中转表!$K$2:$P$21,4,0)))+IFERROR(VLOOKUP(A7439,英雄数据表!A:K,IF(武魂!B7439&gt;=50,10,IF(武魂!B7439&gt;=25,6)),0),0))</f>
        <v>,"dpspro":100</v>
      </c>
      <c r="K7439" s="32" t="str">
        <f t="shared" si="497"/>
        <v>"atk":300,"hp":5000,"undpspro":100,"hppro":60,"dpspro":100</v>
      </c>
      <c r="L7439" s="20" t="str">
        <f>IF(B7439&gt;=50,VLOOKUP(A7439,英雄数据表!A:L,11,FALSE),IF(B7439&gt;=25,VLOOKUP(A7439,英雄数据表!A:L,7,0),""))</f>
        <v>"5502601004"</v>
      </c>
      <c r="M7439" s="20" t="str">
        <f>IFERROR(VLOOKUP(B7439,属性中转表!$K$2:$O$21,5,FALSE),"")</f>
        <v/>
      </c>
      <c r="N7439" s="20" t="str">
        <f>IF(B7439=25,VLOOKUP(A7439,英雄数据表!A:L,8,FALSE),IF(B7439=50,VLOOKUP(A7439,英雄数据表!A:L,12,0),""))</f>
        <v/>
      </c>
    </row>
    <row r="7440" spans="1:14" x14ac:dyDescent="0.3">
      <c r="A7440" s="20">
        <v>55026</v>
      </c>
      <c r="B7440" s="21">
        <f t="shared" si="494"/>
        <v>39</v>
      </c>
      <c r="C7440" s="21">
        <v>5</v>
      </c>
      <c r="D7440" s="21">
        <f>VLOOKUP(A7440,英雄数据表!A:D,4,0)</f>
        <v>5</v>
      </c>
      <c r="E7440" s="20" t="str">
        <f>VLOOKUP(A7440,英雄数据表!A:C,3,0)</f>
        <v>堕天神针</v>
      </c>
      <c r="F7440" s="20">
        <f t="shared" si="495"/>
        <v>55026</v>
      </c>
      <c r="G7440" s="20">
        <f t="shared" si="496"/>
        <v>55026</v>
      </c>
      <c r="H7440" s="21" t="str">
        <f>VLOOKUP(B7440,属性中转表!A:F,6,FALSE)</f>
        <v>"hp":125100,"atk":3475</v>
      </c>
      <c r="I7440" s="20" t="str">
        <f>IF(VLOOKUP(B7440,属性中转表!A:G,7,FALSE)=0,"",VLOOKUP(VLOOKUP(B7440,属性中转表!A:G,7,FALSE),属性中转表!$K$2:$P$21,6,0))&amp;IF(VLOOKUP(B7440,属性中转表!A:G,7,FALSE)&gt;=50,VLOOKUP(A7440,英雄数据表!A:K,9,0),IF(VLOOKUP(B7440,属性中转表!A:G,7,FALSE)&gt;=25,VLOOKUP(A7440,英雄数据表!A:K,5,0),""))</f>
        <v>"atk":300,"hp":5000,"undpspro":100,"hppro":60</v>
      </c>
      <c r="J7440" s="20" t="str">
        <f>IF(I7440="","",属性中转表!$I$1&amp;(IF(VLOOKUP(B7440,属性中转表!A:G,7,FALSE)=0,0,VLOOKUP(VLOOKUP(B7440,属性中转表!A:G,7,FALSE),属性中转表!$K$2:$P$21,4,0)))+IFERROR(VLOOKUP(A7440,英雄数据表!A:K,IF(武魂!B7440&gt;=50,10,IF(武魂!B7440&gt;=25,6)),0),0))</f>
        <v>,"dpspro":100</v>
      </c>
      <c r="K7440" s="32" t="str">
        <f t="shared" si="497"/>
        <v>"atk":300,"hp":5000,"undpspro":100,"hppro":60,"dpspro":100</v>
      </c>
      <c r="L7440" s="20" t="str">
        <f>IF(B7440&gt;=50,VLOOKUP(A7440,英雄数据表!A:L,11,FALSE),IF(B7440&gt;=25,VLOOKUP(A7440,英雄数据表!A:L,7,0),""))</f>
        <v>"5502601004"</v>
      </c>
      <c r="M7440" s="20" t="str">
        <f>IFERROR(VLOOKUP(B7440,属性中转表!$K$2:$O$21,5,FALSE),"")</f>
        <v/>
      </c>
      <c r="N7440" s="20" t="str">
        <f>IF(B7440=25,VLOOKUP(A7440,英雄数据表!A:L,8,FALSE),IF(B7440=50,VLOOKUP(A7440,英雄数据表!A:L,12,0),""))</f>
        <v/>
      </c>
    </row>
    <row r="7441" spans="1:14" x14ac:dyDescent="0.3">
      <c r="A7441" s="20">
        <v>55026</v>
      </c>
      <c r="B7441" s="21">
        <f t="shared" si="494"/>
        <v>40</v>
      </c>
      <c r="C7441" s="21">
        <v>5</v>
      </c>
      <c r="D7441" s="21">
        <f>VLOOKUP(A7441,英雄数据表!A:D,4,0)</f>
        <v>5</v>
      </c>
      <c r="E7441" s="20" t="str">
        <f>VLOOKUP(A7441,英雄数据表!A:C,3,0)</f>
        <v>堕天神针</v>
      </c>
      <c r="F7441" s="20">
        <f t="shared" si="495"/>
        <v>55026</v>
      </c>
      <c r="G7441" s="20">
        <f t="shared" si="496"/>
        <v>55026</v>
      </c>
      <c r="H7441" s="21" t="str">
        <f>VLOOKUP(B7441,属性中转表!A:F,6,FALSE)</f>
        <v>"hp":129600,"atk":3600</v>
      </c>
      <c r="I7441" s="20" t="str">
        <f>IF(VLOOKUP(B7441,属性中转表!A:G,7,FALSE)=0,"",VLOOKUP(VLOOKUP(B7441,属性中转表!A:G,7,FALSE),属性中转表!$K$2:$P$21,6,0))&amp;IF(VLOOKUP(B7441,属性中转表!A:G,7,FALSE)&gt;=50,VLOOKUP(A7441,英雄数据表!A:K,9,0),IF(VLOOKUP(B7441,属性中转表!A:G,7,FALSE)&gt;=25,VLOOKUP(A7441,英雄数据表!A:K,5,0),""))</f>
        <v>"atk":300,"hp":5000,"undpspro":100,"pvpdpspro":50,"hppro":60</v>
      </c>
      <c r="J7441" s="20" t="str">
        <f>IF(I7441="","",属性中转表!$I$1&amp;(IF(VLOOKUP(B7441,属性中转表!A:G,7,FALSE)=0,0,VLOOKUP(VLOOKUP(B7441,属性中转表!A:G,7,FALSE),属性中转表!$K$2:$P$21,4,0)))+IFERROR(VLOOKUP(A7441,英雄数据表!A:K,IF(武魂!B7441&gt;=50,10,IF(武魂!B7441&gt;=25,6)),0),0))</f>
        <v>,"dpspro":100</v>
      </c>
      <c r="K7441" s="32" t="str">
        <f t="shared" si="497"/>
        <v>"atk":300,"hp":5000,"undpspro":100,"pvpdpspro":50,"hppro":60,"dpspro":100</v>
      </c>
      <c r="L7441" s="20" t="str">
        <f>IF(B7441&gt;=50,VLOOKUP(A7441,英雄数据表!A:L,11,FALSE),IF(B7441&gt;=25,VLOOKUP(A7441,英雄数据表!A:L,7,0),""))</f>
        <v>"5502601004"</v>
      </c>
      <c r="M7441" s="20" t="str">
        <f>IFERROR(VLOOKUP(B7441,属性中转表!$K$2:$O$21,5,FALSE),"")</f>
        <v>"pvpdpspro":50</v>
      </c>
      <c r="N7441" s="20" t="str">
        <f>IF(B7441=25,VLOOKUP(A7441,英雄数据表!A:L,8,FALSE),IF(B7441=50,VLOOKUP(A7441,英雄数据表!A:L,12,0),""))</f>
        <v/>
      </c>
    </row>
    <row r="7442" spans="1:14" x14ac:dyDescent="0.3">
      <c r="A7442" s="20">
        <v>55026</v>
      </c>
      <c r="B7442" s="21">
        <f t="shared" si="494"/>
        <v>41</v>
      </c>
      <c r="C7442" s="21">
        <v>5</v>
      </c>
      <c r="D7442" s="21">
        <f>VLOOKUP(A7442,英雄数据表!A:D,4,0)</f>
        <v>5</v>
      </c>
      <c r="E7442" s="20" t="str">
        <f>VLOOKUP(A7442,英雄数据表!A:C,3,0)</f>
        <v>堕天神针</v>
      </c>
      <c r="F7442" s="20">
        <f t="shared" si="495"/>
        <v>55026</v>
      </c>
      <c r="G7442" s="20">
        <f t="shared" si="496"/>
        <v>55026</v>
      </c>
      <c r="H7442" s="21" t="str">
        <f>VLOOKUP(B7442,属性中转表!A:F,6,FALSE)</f>
        <v>"hp":135000,"atk":3750</v>
      </c>
      <c r="I7442" s="20" t="str">
        <f>IF(VLOOKUP(B7442,属性中转表!A:G,7,FALSE)=0,"",VLOOKUP(VLOOKUP(B7442,属性中转表!A:G,7,FALSE),属性中转表!$K$2:$P$21,6,0))&amp;IF(VLOOKUP(B7442,属性中转表!A:G,7,FALSE)&gt;=50,VLOOKUP(A7442,英雄数据表!A:K,9,0),IF(VLOOKUP(B7442,属性中转表!A:G,7,FALSE)&gt;=25,VLOOKUP(A7442,英雄数据表!A:K,5,0),""))</f>
        <v>"atk":300,"hp":5000,"undpspro":100,"pvpdpspro":50,"hppro":60</v>
      </c>
      <c r="J7442" s="20" t="str">
        <f>IF(I7442="","",属性中转表!$I$1&amp;(IF(VLOOKUP(B7442,属性中转表!A:G,7,FALSE)=0,0,VLOOKUP(VLOOKUP(B7442,属性中转表!A:G,7,FALSE),属性中转表!$K$2:$P$21,4,0)))+IFERROR(VLOOKUP(A7442,英雄数据表!A:K,IF(武魂!B7442&gt;=50,10,IF(武魂!B7442&gt;=25,6)),0),0))</f>
        <v>,"dpspro":100</v>
      </c>
      <c r="K7442" s="32" t="str">
        <f t="shared" si="497"/>
        <v>"atk":300,"hp":5000,"undpspro":100,"pvpdpspro":50,"hppro":60,"dpspro":100</v>
      </c>
      <c r="L7442" s="20" t="str">
        <f>IF(B7442&gt;=50,VLOOKUP(A7442,英雄数据表!A:L,11,FALSE),IF(B7442&gt;=25,VLOOKUP(A7442,英雄数据表!A:L,7,0),""))</f>
        <v>"5502601004"</v>
      </c>
      <c r="M7442" s="20" t="str">
        <f>IFERROR(VLOOKUP(B7442,属性中转表!$K$2:$O$21,5,FALSE),"")</f>
        <v/>
      </c>
      <c r="N7442" s="20" t="str">
        <f>IF(B7442=25,VLOOKUP(A7442,英雄数据表!A:L,8,FALSE),IF(B7442=50,VLOOKUP(A7442,英雄数据表!A:L,12,0),""))</f>
        <v/>
      </c>
    </row>
    <row r="7443" spans="1:14" x14ac:dyDescent="0.3">
      <c r="A7443" s="20">
        <v>55026</v>
      </c>
      <c r="B7443" s="21">
        <f t="shared" si="494"/>
        <v>42</v>
      </c>
      <c r="C7443" s="21">
        <v>5</v>
      </c>
      <c r="D7443" s="21">
        <f>VLOOKUP(A7443,英雄数据表!A:D,4,0)</f>
        <v>5</v>
      </c>
      <c r="E7443" s="20" t="str">
        <f>VLOOKUP(A7443,英雄数据表!A:C,3,0)</f>
        <v>堕天神针</v>
      </c>
      <c r="F7443" s="20">
        <f t="shared" si="495"/>
        <v>55026</v>
      </c>
      <c r="G7443" s="20">
        <f t="shared" si="496"/>
        <v>55026</v>
      </c>
      <c r="H7443" s="21" t="str">
        <f>VLOOKUP(B7443,属性中转表!A:F,6,FALSE)</f>
        <v>"hp":140400,"atk":3900</v>
      </c>
      <c r="I7443" s="20" t="str">
        <f>IF(VLOOKUP(B7443,属性中转表!A:G,7,FALSE)=0,"",VLOOKUP(VLOOKUP(B7443,属性中转表!A:G,7,FALSE),属性中转表!$K$2:$P$21,6,0))&amp;IF(VLOOKUP(B7443,属性中转表!A:G,7,FALSE)&gt;=50,VLOOKUP(A7443,英雄数据表!A:K,9,0),IF(VLOOKUP(B7443,属性中转表!A:G,7,FALSE)&gt;=25,VLOOKUP(A7443,英雄数据表!A:K,5,0),""))</f>
        <v>"atk":300,"hp":5000,"undpspro":100,"pvpdpspro":50,"hppro":60</v>
      </c>
      <c r="J7443" s="20" t="str">
        <f>IF(I7443="","",属性中转表!$I$1&amp;(IF(VLOOKUP(B7443,属性中转表!A:G,7,FALSE)=0,0,VLOOKUP(VLOOKUP(B7443,属性中转表!A:G,7,FALSE),属性中转表!$K$2:$P$21,4,0)))+IFERROR(VLOOKUP(A7443,英雄数据表!A:K,IF(武魂!B7443&gt;=50,10,IF(武魂!B7443&gt;=25,6)),0),0))</f>
        <v>,"dpspro":100</v>
      </c>
      <c r="K7443" s="32" t="str">
        <f t="shared" si="497"/>
        <v>"atk":300,"hp":5000,"undpspro":100,"pvpdpspro":50,"hppro":60,"dpspro":100</v>
      </c>
      <c r="L7443" s="20" t="str">
        <f>IF(B7443&gt;=50,VLOOKUP(A7443,英雄数据表!A:L,11,FALSE),IF(B7443&gt;=25,VLOOKUP(A7443,英雄数据表!A:L,7,0),""))</f>
        <v>"5502601004"</v>
      </c>
      <c r="M7443" s="20" t="str">
        <f>IFERROR(VLOOKUP(B7443,属性中转表!$K$2:$O$21,5,FALSE),"")</f>
        <v/>
      </c>
      <c r="N7443" s="20" t="str">
        <f>IF(B7443=25,VLOOKUP(A7443,英雄数据表!A:L,8,FALSE),IF(B7443=50,VLOOKUP(A7443,英雄数据表!A:L,12,0),""))</f>
        <v/>
      </c>
    </row>
    <row r="7444" spans="1:14" x14ac:dyDescent="0.3">
      <c r="A7444" s="20">
        <v>55026</v>
      </c>
      <c r="B7444" s="21">
        <f t="shared" si="494"/>
        <v>43</v>
      </c>
      <c r="C7444" s="21">
        <v>5</v>
      </c>
      <c r="D7444" s="21">
        <f>VLOOKUP(A7444,英雄数据表!A:D,4,0)</f>
        <v>5</v>
      </c>
      <c r="E7444" s="20" t="str">
        <f>VLOOKUP(A7444,英雄数据表!A:C,3,0)</f>
        <v>堕天神针</v>
      </c>
      <c r="F7444" s="20">
        <f t="shared" si="495"/>
        <v>55026</v>
      </c>
      <c r="G7444" s="20">
        <f t="shared" si="496"/>
        <v>55026</v>
      </c>
      <c r="H7444" s="21" t="str">
        <f>VLOOKUP(B7444,属性中转表!A:F,6,FALSE)</f>
        <v>"hp":145800,"atk":4050</v>
      </c>
      <c r="I7444" s="20" t="str">
        <f>IF(VLOOKUP(B7444,属性中转表!A:G,7,FALSE)=0,"",VLOOKUP(VLOOKUP(B7444,属性中转表!A:G,7,FALSE),属性中转表!$K$2:$P$21,6,0))&amp;IF(VLOOKUP(B7444,属性中转表!A:G,7,FALSE)&gt;=50,VLOOKUP(A7444,英雄数据表!A:K,9,0),IF(VLOOKUP(B7444,属性中转表!A:G,7,FALSE)&gt;=25,VLOOKUP(A7444,英雄数据表!A:K,5,0),""))</f>
        <v>"atk":300,"hp":5000,"undpspro":100,"pvpdpspro":50,"hppro":60</v>
      </c>
      <c r="J7444" s="20" t="str">
        <f>IF(I7444="","",属性中转表!$I$1&amp;(IF(VLOOKUP(B7444,属性中转表!A:G,7,FALSE)=0,0,VLOOKUP(VLOOKUP(B7444,属性中转表!A:G,7,FALSE),属性中转表!$K$2:$P$21,4,0)))+IFERROR(VLOOKUP(A7444,英雄数据表!A:K,IF(武魂!B7444&gt;=50,10,IF(武魂!B7444&gt;=25,6)),0),0))</f>
        <v>,"dpspro":100</v>
      </c>
      <c r="K7444" s="32" t="str">
        <f t="shared" si="497"/>
        <v>"atk":300,"hp":5000,"undpspro":100,"pvpdpspro":50,"hppro":60,"dpspro":100</v>
      </c>
      <c r="L7444" s="20" t="str">
        <f>IF(B7444&gt;=50,VLOOKUP(A7444,英雄数据表!A:L,11,FALSE),IF(B7444&gt;=25,VLOOKUP(A7444,英雄数据表!A:L,7,0),""))</f>
        <v>"5502601004"</v>
      </c>
      <c r="M7444" s="20" t="str">
        <f>IFERROR(VLOOKUP(B7444,属性中转表!$K$2:$O$21,5,FALSE),"")</f>
        <v/>
      </c>
      <c r="N7444" s="20" t="str">
        <f>IF(B7444=25,VLOOKUP(A7444,英雄数据表!A:L,8,FALSE),IF(B7444=50,VLOOKUP(A7444,英雄数据表!A:L,12,0),""))</f>
        <v/>
      </c>
    </row>
    <row r="7445" spans="1:14" x14ac:dyDescent="0.3">
      <c r="A7445" s="20">
        <v>55026</v>
      </c>
      <c r="B7445" s="21">
        <f t="shared" si="494"/>
        <v>44</v>
      </c>
      <c r="C7445" s="21">
        <v>5</v>
      </c>
      <c r="D7445" s="21">
        <f>VLOOKUP(A7445,英雄数据表!A:D,4,0)</f>
        <v>5</v>
      </c>
      <c r="E7445" s="20" t="str">
        <f>VLOOKUP(A7445,英雄数据表!A:C,3,0)</f>
        <v>堕天神针</v>
      </c>
      <c r="F7445" s="20">
        <f t="shared" si="495"/>
        <v>55026</v>
      </c>
      <c r="G7445" s="20">
        <f t="shared" si="496"/>
        <v>55026</v>
      </c>
      <c r="H7445" s="21" t="str">
        <f>VLOOKUP(B7445,属性中转表!A:F,6,FALSE)</f>
        <v>"hp":151200,"atk":4200</v>
      </c>
      <c r="I7445" s="20" t="str">
        <f>IF(VLOOKUP(B7445,属性中转表!A:G,7,FALSE)=0,"",VLOOKUP(VLOOKUP(B7445,属性中转表!A:G,7,FALSE),属性中转表!$K$2:$P$21,6,0))&amp;IF(VLOOKUP(B7445,属性中转表!A:G,7,FALSE)&gt;=50,VLOOKUP(A7445,英雄数据表!A:K,9,0),IF(VLOOKUP(B7445,属性中转表!A:G,7,FALSE)&gt;=25,VLOOKUP(A7445,英雄数据表!A:K,5,0),""))</f>
        <v>"atk":300,"hp":5000,"undpspro":100,"pvpdpspro":50,"hppro":60</v>
      </c>
      <c r="J7445" s="20" t="str">
        <f>IF(I7445="","",属性中转表!$I$1&amp;(IF(VLOOKUP(B7445,属性中转表!A:G,7,FALSE)=0,0,VLOOKUP(VLOOKUP(B7445,属性中转表!A:G,7,FALSE),属性中转表!$K$2:$P$21,4,0)))+IFERROR(VLOOKUP(A7445,英雄数据表!A:K,IF(武魂!B7445&gt;=50,10,IF(武魂!B7445&gt;=25,6)),0),0))</f>
        <v>,"dpspro":100</v>
      </c>
      <c r="K7445" s="32" t="str">
        <f t="shared" si="497"/>
        <v>"atk":300,"hp":5000,"undpspro":100,"pvpdpspro":50,"hppro":60,"dpspro":100</v>
      </c>
      <c r="L7445" s="20" t="str">
        <f>IF(B7445&gt;=50,VLOOKUP(A7445,英雄数据表!A:L,11,FALSE),IF(B7445&gt;=25,VLOOKUP(A7445,英雄数据表!A:L,7,0),""))</f>
        <v>"5502601004"</v>
      </c>
      <c r="M7445" s="20" t="str">
        <f>IFERROR(VLOOKUP(B7445,属性中转表!$K$2:$O$21,5,FALSE),"")</f>
        <v/>
      </c>
      <c r="N7445" s="20" t="str">
        <f>IF(B7445=25,VLOOKUP(A7445,英雄数据表!A:L,8,FALSE),IF(B7445=50,VLOOKUP(A7445,英雄数据表!A:L,12,0),""))</f>
        <v/>
      </c>
    </row>
    <row r="7446" spans="1:14" x14ac:dyDescent="0.3">
      <c r="A7446" s="20">
        <v>55026</v>
      </c>
      <c r="B7446" s="21">
        <f t="shared" si="494"/>
        <v>45</v>
      </c>
      <c r="C7446" s="21">
        <v>5</v>
      </c>
      <c r="D7446" s="21">
        <f>VLOOKUP(A7446,英雄数据表!A:D,4,0)</f>
        <v>5</v>
      </c>
      <c r="E7446" s="20" t="str">
        <f>VLOOKUP(A7446,英雄数据表!A:C,3,0)</f>
        <v>堕天神针</v>
      </c>
      <c r="F7446" s="20">
        <f t="shared" si="495"/>
        <v>55026</v>
      </c>
      <c r="G7446" s="20">
        <f t="shared" si="496"/>
        <v>55026</v>
      </c>
      <c r="H7446" s="21" t="str">
        <f>VLOOKUP(B7446,属性中转表!A:F,6,FALSE)</f>
        <v>"hp":156600,"atk":4350</v>
      </c>
      <c r="I7446" s="20" t="str">
        <f>IF(VLOOKUP(B7446,属性中转表!A:G,7,FALSE)=0,"",VLOOKUP(VLOOKUP(B7446,属性中转表!A:G,7,FALSE),属性中转表!$K$2:$P$21,6,0))&amp;IF(VLOOKUP(B7446,属性中转表!A:G,7,FALSE)&gt;=50,VLOOKUP(A7446,英雄数据表!A:K,9,0),IF(VLOOKUP(B7446,属性中转表!A:G,7,FALSE)&gt;=25,VLOOKUP(A7446,英雄数据表!A:K,5,0),""))</f>
        <v>"atk":300,"hp":5000,"undpspro":100,"pvpdpspro":50,"pvpundpspro":50,"hppro":60</v>
      </c>
      <c r="J7446" s="20" t="str">
        <f>IF(I7446="","",属性中转表!$I$1&amp;(IF(VLOOKUP(B7446,属性中转表!A:G,7,FALSE)=0,0,VLOOKUP(VLOOKUP(B7446,属性中转表!A:G,7,FALSE),属性中转表!$K$2:$P$21,4,0)))+IFERROR(VLOOKUP(A7446,英雄数据表!A:K,IF(武魂!B7446&gt;=50,10,IF(武魂!B7446&gt;=25,6)),0),0))</f>
        <v>,"dpspro":100</v>
      </c>
      <c r="K7446" s="32" t="str">
        <f t="shared" si="497"/>
        <v>"atk":300,"hp":5000,"undpspro":100,"pvpdpspro":50,"pvpundpspro":50,"hppro":60,"dpspro":100</v>
      </c>
      <c r="L7446" s="20" t="str">
        <f>IF(B7446&gt;=50,VLOOKUP(A7446,英雄数据表!A:L,11,FALSE),IF(B7446&gt;=25,VLOOKUP(A7446,英雄数据表!A:L,7,0),""))</f>
        <v>"5502601004"</v>
      </c>
      <c r="M7446" s="20" t="str">
        <f>IFERROR(VLOOKUP(B7446,属性中转表!$K$2:$O$21,5,FALSE),"")</f>
        <v>"pvpundpspro":50</v>
      </c>
      <c r="N7446" s="20" t="str">
        <f>IF(B7446=25,VLOOKUP(A7446,英雄数据表!A:L,8,FALSE),IF(B7446=50,VLOOKUP(A7446,英雄数据表!A:L,12,0),""))</f>
        <v/>
      </c>
    </row>
    <row r="7447" spans="1:14" x14ac:dyDescent="0.3">
      <c r="A7447" s="20">
        <v>55026</v>
      </c>
      <c r="B7447" s="21">
        <f t="shared" si="494"/>
        <v>46</v>
      </c>
      <c r="C7447" s="21">
        <v>5</v>
      </c>
      <c r="D7447" s="21">
        <f>VLOOKUP(A7447,英雄数据表!A:D,4,0)</f>
        <v>5</v>
      </c>
      <c r="E7447" s="20" t="str">
        <f>VLOOKUP(A7447,英雄数据表!A:C,3,0)</f>
        <v>堕天神针</v>
      </c>
      <c r="F7447" s="20">
        <f t="shared" si="495"/>
        <v>55026</v>
      </c>
      <c r="G7447" s="20">
        <f t="shared" si="496"/>
        <v>55026</v>
      </c>
      <c r="H7447" s="21" t="str">
        <f>VLOOKUP(B7447,属性中转表!A:F,6,FALSE)</f>
        <v>"hp":162000,"atk":4500</v>
      </c>
      <c r="I7447" s="20" t="str">
        <f>IF(VLOOKUP(B7447,属性中转表!A:G,7,FALSE)=0,"",VLOOKUP(VLOOKUP(B7447,属性中转表!A:G,7,FALSE),属性中转表!$K$2:$P$21,6,0))&amp;IF(VLOOKUP(B7447,属性中转表!A:G,7,FALSE)&gt;=50,VLOOKUP(A7447,英雄数据表!A:K,9,0),IF(VLOOKUP(B7447,属性中转表!A:G,7,FALSE)&gt;=25,VLOOKUP(A7447,英雄数据表!A:K,5,0),""))</f>
        <v>"atk":300,"hp":5000,"undpspro":100,"pvpdpspro":50,"pvpundpspro":50,"hppro":60</v>
      </c>
      <c r="J7447" s="20" t="str">
        <f>IF(I7447="","",属性中转表!$I$1&amp;(IF(VLOOKUP(B7447,属性中转表!A:G,7,FALSE)=0,0,VLOOKUP(VLOOKUP(B7447,属性中转表!A:G,7,FALSE),属性中转表!$K$2:$P$21,4,0)))+IFERROR(VLOOKUP(A7447,英雄数据表!A:K,IF(武魂!B7447&gt;=50,10,IF(武魂!B7447&gt;=25,6)),0),0))</f>
        <v>,"dpspro":100</v>
      </c>
      <c r="K7447" s="32" t="str">
        <f t="shared" si="497"/>
        <v>"atk":300,"hp":5000,"undpspro":100,"pvpdpspro":50,"pvpundpspro":50,"hppro":60,"dpspro":100</v>
      </c>
      <c r="L7447" s="20" t="str">
        <f>IF(B7447&gt;=50,VLOOKUP(A7447,英雄数据表!A:L,11,FALSE),IF(B7447&gt;=25,VLOOKUP(A7447,英雄数据表!A:L,7,0),""))</f>
        <v>"5502601004"</v>
      </c>
      <c r="M7447" s="20" t="str">
        <f>IFERROR(VLOOKUP(B7447,属性中转表!$K$2:$O$21,5,FALSE),"")</f>
        <v/>
      </c>
      <c r="N7447" s="20" t="str">
        <f>IF(B7447=25,VLOOKUP(A7447,英雄数据表!A:L,8,FALSE),IF(B7447=50,VLOOKUP(A7447,英雄数据表!A:L,12,0),""))</f>
        <v/>
      </c>
    </row>
    <row r="7448" spans="1:14" x14ac:dyDescent="0.3">
      <c r="A7448" s="20">
        <v>55026</v>
      </c>
      <c r="B7448" s="21">
        <f t="shared" si="494"/>
        <v>47</v>
      </c>
      <c r="C7448" s="21">
        <v>5</v>
      </c>
      <c r="D7448" s="21">
        <f>VLOOKUP(A7448,英雄数据表!A:D,4,0)</f>
        <v>5</v>
      </c>
      <c r="E7448" s="20" t="str">
        <f>VLOOKUP(A7448,英雄数据表!A:C,3,0)</f>
        <v>堕天神针</v>
      </c>
      <c r="F7448" s="20">
        <f t="shared" si="495"/>
        <v>55026</v>
      </c>
      <c r="G7448" s="20">
        <f t="shared" si="496"/>
        <v>55026</v>
      </c>
      <c r="H7448" s="21" t="str">
        <f>VLOOKUP(B7448,属性中转表!A:F,6,FALSE)</f>
        <v>"hp":167400,"atk":4650</v>
      </c>
      <c r="I7448" s="20" t="str">
        <f>IF(VLOOKUP(B7448,属性中转表!A:G,7,FALSE)=0,"",VLOOKUP(VLOOKUP(B7448,属性中转表!A:G,7,FALSE),属性中转表!$K$2:$P$21,6,0))&amp;IF(VLOOKUP(B7448,属性中转表!A:G,7,FALSE)&gt;=50,VLOOKUP(A7448,英雄数据表!A:K,9,0),IF(VLOOKUP(B7448,属性中转表!A:G,7,FALSE)&gt;=25,VLOOKUP(A7448,英雄数据表!A:K,5,0),""))</f>
        <v>"atk":300,"hp":5000,"undpspro":100,"pvpdpspro":50,"pvpundpspro":50,"hppro":60</v>
      </c>
      <c r="J7448" s="20" t="str">
        <f>IF(I7448="","",属性中转表!$I$1&amp;(IF(VLOOKUP(B7448,属性中转表!A:G,7,FALSE)=0,0,VLOOKUP(VLOOKUP(B7448,属性中转表!A:G,7,FALSE),属性中转表!$K$2:$P$21,4,0)))+IFERROR(VLOOKUP(A7448,英雄数据表!A:K,IF(武魂!B7448&gt;=50,10,IF(武魂!B7448&gt;=25,6)),0),0))</f>
        <v>,"dpspro":100</v>
      </c>
      <c r="K7448" s="32" t="str">
        <f t="shared" si="497"/>
        <v>"atk":300,"hp":5000,"undpspro":100,"pvpdpspro":50,"pvpundpspro":50,"hppro":60,"dpspro":100</v>
      </c>
      <c r="L7448" s="20" t="str">
        <f>IF(B7448&gt;=50,VLOOKUP(A7448,英雄数据表!A:L,11,FALSE),IF(B7448&gt;=25,VLOOKUP(A7448,英雄数据表!A:L,7,0),""))</f>
        <v>"5502601004"</v>
      </c>
      <c r="M7448" s="20" t="str">
        <f>IFERROR(VLOOKUP(B7448,属性中转表!$K$2:$O$21,5,FALSE),"")</f>
        <v/>
      </c>
      <c r="N7448" s="20" t="str">
        <f>IF(B7448=25,VLOOKUP(A7448,英雄数据表!A:L,8,FALSE),IF(B7448=50,VLOOKUP(A7448,英雄数据表!A:L,12,0),""))</f>
        <v/>
      </c>
    </row>
    <row r="7449" spans="1:14" x14ac:dyDescent="0.3">
      <c r="A7449" s="20">
        <v>55026</v>
      </c>
      <c r="B7449" s="21">
        <f t="shared" si="494"/>
        <v>48</v>
      </c>
      <c r="C7449" s="21">
        <v>5</v>
      </c>
      <c r="D7449" s="21">
        <f>VLOOKUP(A7449,英雄数据表!A:D,4,0)</f>
        <v>5</v>
      </c>
      <c r="E7449" s="20" t="str">
        <f>VLOOKUP(A7449,英雄数据表!A:C,3,0)</f>
        <v>堕天神针</v>
      </c>
      <c r="F7449" s="20">
        <f t="shared" si="495"/>
        <v>55026</v>
      </c>
      <c r="G7449" s="20">
        <f t="shared" si="496"/>
        <v>55026</v>
      </c>
      <c r="H7449" s="21" t="str">
        <f>VLOOKUP(B7449,属性中转表!A:F,6,FALSE)</f>
        <v>"hp":172800,"atk":4800</v>
      </c>
      <c r="I7449" s="20" t="str">
        <f>IF(VLOOKUP(B7449,属性中转表!A:G,7,FALSE)=0,"",VLOOKUP(VLOOKUP(B7449,属性中转表!A:G,7,FALSE),属性中转表!$K$2:$P$21,6,0))&amp;IF(VLOOKUP(B7449,属性中转表!A:G,7,FALSE)&gt;=50,VLOOKUP(A7449,英雄数据表!A:K,9,0),IF(VLOOKUP(B7449,属性中转表!A:G,7,FALSE)&gt;=25,VLOOKUP(A7449,英雄数据表!A:K,5,0),""))</f>
        <v>"atk":300,"hp":5000,"undpspro":100,"pvpdpspro":50,"pvpundpspro":50,"hppro":60</v>
      </c>
      <c r="J7449" s="20" t="str">
        <f>IF(I7449="","",属性中转表!$I$1&amp;(IF(VLOOKUP(B7449,属性中转表!A:G,7,FALSE)=0,0,VLOOKUP(VLOOKUP(B7449,属性中转表!A:G,7,FALSE),属性中转表!$K$2:$P$21,4,0)))+IFERROR(VLOOKUP(A7449,英雄数据表!A:K,IF(武魂!B7449&gt;=50,10,IF(武魂!B7449&gt;=25,6)),0),0))</f>
        <v>,"dpspro":100</v>
      </c>
      <c r="K7449" s="32" t="str">
        <f t="shared" si="497"/>
        <v>"atk":300,"hp":5000,"undpspro":100,"pvpdpspro":50,"pvpundpspro":50,"hppro":60,"dpspro":100</v>
      </c>
      <c r="L7449" s="20" t="str">
        <f>IF(B7449&gt;=50,VLOOKUP(A7449,英雄数据表!A:L,11,FALSE),IF(B7449&gt;=25,VLOOKUP(A7449,英雄数据表!A:L,7,0),""))</f>
        <v>"5502601004"</v>
      </c>
      <c r="M7449" s="20" t="str">
        <f>IFERROR(VLOOKUP(B7449,属性中转表!$K$2:$O$21,5,FALSE),"")</f>
        <v/>
      </c>
      <c r="N7449" s="20" t="str">
        <f>IF(B7449=25,VLOOKUP(A7449,英雄数据表!A:L,8,FALSE),IF(B7449=50,VLOOKUP(A7449,英雄数据表!A:L,12,0),""))</f>
        <v/>
      </c>
    </row>
    <row r="7450" spans="1:14" x14ac:dyDescent="0.3">
      <c r="A7450" s="20">
        <v>55026</v>
      </c>
      <c r="B7450" s="21">
        <f t="shared" si="494"/>
        <v>49</v>
      </c>
      <c r="C7450" s="21">
        <v>5</v>
      </c>
      <c r="D7450" s="21">
        <f>VLOOKUP(A7450,英雄数据表!A:D,4,0)</f>
        <v>5</v>
      </c>
      <c r="E7450" s="20" t="str">
        <f>VLOOKUP(A7450,英雄数据表!A:C,3,0)</f>
        <v>堕天神针</v>
      </c>
      <c r="F7450" s="20">
        <f t="shared" si="495"/>
        <v>55026</v>
      </c>
      <c r="G7450" s="20">
        <f t="shared" si="496"/>
        <v>55026</v>
      </c>
      <c r="H7450" s="21" t="str">
        <f>VLOOKUP(B7450,属性中转表!A:F,6,FALSE)</f>
        <v>"hp":178200,"atk":4950</v>
      </c>
      <c r="I7450" s="20" t="str">
        <f>IF(VLOOKUP(B7450,属性中转表!A:G,7,FALSE)=0,"",VLOOKUP(VLOOKUP(B7450,属性中转表!A:G,7,FALSE),属性中转表!$K$2:$P$21,6,0))&amp;IF(VLOOKUP(B7450,属性中转表!A:G,7,FALSE)&gt;=50,VLOOKUP(A7450,英雄数据表!A:K,9,0),IF(VLOOKUP(B7450,属性中转表!A:G,7,FALSE)&gt;=25,VLOOKUP(A7450,英雄数据表!A:K,5,0),""))</f>
        <v>"atk":300,"hp":5000,"undpspro":100,"pvpdpspro":50,"pvpundpspro":50,"hppro":60</v>
      </c>
      <c r="J7450" s="20" t="str">
        <f>IF(I7450="","",属性中转表!$I$1&amp;(IF(VLOOKUP(B7450,属性中转表!A:G,7,FALSE)=0,0,VLOOKUP(VLOOKUP(B7450,属性中转表!A:G,7,FALSE),属性中转表!$K$2:$P$21,4,0)))+IFERROR(VLOOKUP(A7450,英雄数据表!A:K,IF(武魂!B7450&gt;=50,10,IF(武魂!B7450&gt;=25,6)),0),0))</f>
        <v>,"dpspro":100</v>
      </c>
      <c r="K7450" s="32" t="str">
        <f t="shared" si="497"/>
        <v>"atk":300,"hp":5000,"undpspro":100,"pvpdpspro":50,"pvpundpspro":50,"hppro":60,"dpspro":100</v>
      </c>
      <c r="L7450" s="20" t="str">
        <f>IF(B7450&gt;=50,VLOOKUP(A7450,英雄数据表!A:L,11,FALSE),IF(B7450&gt;=25,VLOOKUP(A7450,英雄数据表!A:L,7,0),""))</f>
        <v>"5502601004"</v>
      </c>
      <c r="M7450" s="20" t="str">
        <f>IFERROR(VLOOKUP(B7450,属性中转表!$K$2:$O$21,5,FALSE),"")</f>
        <v/>
      </c>
      <c r="N7450" s="20" t="str">
        <f>IF(B7450=25,VLOOKUP(A7450,英雄数据表!A:L,8,FALSE),IF(B7450=50,VLOOKUP(A7450,英雄数据表!A:L,12,0),""))</f>
        <v/>
      </c>
    </row>
    <row r="7451" spans="1:14" x14ac:dyDescent="0.3">
      <c r="A7451" s="20">
        <v>55026</v>
      </c>
      <c r="B7451" s="21">
        <f t="shared" si="494"/>
        <v>50</v>
      </c>
      <c r="C7451" s="21">
        <v>5</v>
      </c>
      <c r="D7451" s="21">
        <f>VLOOKUP(A7451,英雄数据表!A:D,4,0)</f>
        <v>5</v>
      </c>
      <c r="E7451" s="20" t="str">
        <f>VLOOKUP(A7451,英雄数据表!A:C,3,0)</f>
        <v>堕天神针</v>
      </c>
      <c r="F7451" s="20">
        <f t="shared" si="495"/>
        <v>55026</v>
      </c>
      <c r="G7451" s="20">
        <f t="shared" si="496"/>
        <v>55026</v>
      </c>
      <c r="H7451" s="21" t="str">
        <f>VLOOKUP(B7451,属性中转表!A:F,6,FALSE)</f>
        <v>"hp":183600,"atk":5100</v>
      </c>
      <c r="I7451" s="20" t="str">
        <f>IF(VLOOKUP(B7451,属性中转表!A:G,7,FALSE)=0,"",VLOOKUP(VLOOKUP(B7451,属性中转表!A:G,7,FALSE),属性中转表!$K$2:$P$21,6,0))&amp;IF(VLOOKUP(B7451,属性中转表!A:G,7,FALSE)&gt;=50,VLOOKUP(A7451,英雄数据表!A:K,9,0),IF(VLOOKUP(B7451,属性中转表!A:G,7,FALSE)&gt;=25,VLOOKUP(A7451,英雄数据表!A:K,5,0),""))</f>
        <v>"atk":300,"hp":5000,"undpspro":100,"pvpdpspro":50,"pvpundpspro":50,"hppro":100</v>
      </c>
      <c r="J7451" s="20" t="str">
        <f>IF(I7451="","",属性中转表!$I$1&amp;(IF(VLOOKUP(B7451,属性中转表!A:G,7,FALSE)=0,0,VLOOKUP(VLOOKUP(B7451,属性中转表!A:G,7,FALSE),属性中转表!$K$2:$P$21,4,0)))+IFERROR(VLOOKUP(A7451,英雄数据表!A:K,IF(武魂!B7451&gt;=50,10,IF(武魂!B7451&gt;=25,6)),0),0))</f>
        <v>,"dpspro":100</v>
      </c>
      <c r="K7451" s="32" t="str">
        <f t="shared" si="497"/>
        <v>"atk":300,"hp":5000,"undpspro":100,"pvpdpspro":50,"pvpundpspro":50,"hppro":100,"dpspro":100</v>
      </c>
      <c r="L7451" s="20" t="str">
        <f>IF(B7451&gt;=50,VLOOKUP(A7451,英雄数据表!A:L,11,FALSE),IF(B7451&gt;=25,VLOOKUP(A7451,英雄数据表!A:L,7,0),""))</f>
        <v>"5502602004"</v>
      </c>
      <c r="M7451" s="20" t="str">
        <f>IFERROR(VLOOKUP(B7451,属性中转表!$K$2:$O$21,5,FALSE),"")</f>
        <v/>
      </c>
      <c r="N7451" s="20" t="str">
        <f>IF(B7451=25,VLOOKUP(A7451,英雄数据表!A:L,8,FALSE),IF(B7451=50,VLOOKUP(A7451,英雄数据表!A:L,12,0),""))</f>
        <v>生命增加10%，战斗中每有一名光暗阵营友方英雄存活，堕天大圣伤害+5%</v>
      </c>
    </row>
    <row r="7452" spans="1:14" x14ac:dyDescent="0.3">
      <c r="A7452" s="20">
        <v>55026</v>
      </c>
      <c r="B7452" s="21">
        <f t="shared" si="494"/>
        <v>51</v>
      </c>
      <c r="C7452" s="21">
        <v>5</v>
      </c>
      <c r="D7452" s="21">
        <f>VLOOKUP(A7452,英雄数据表!A:D,4,0)</f>
        <v>5</v>
      </c>
      <c r="E7452" s="20" t="str">
        <f>VLOOKUP(A7452,英雄数据表!A:C,3,0)</f>
        <v>堕天神针</v>
      </c>
      <c r="F7452" s="20">
        <f t="shared" si="495"/>
        <v>55026</v>
      </c>
      <c r="G7452" s="20">
        <f t="shared" si="496"/>
        <v>55026</v>
      </c>
      <c r="H7452" s="21" t="str">
        <f>VLOOKUP(B7452,属性中转表!A:F,6,FALSE)</f>
        <v>"hp":189000,"atk":5250</v>
      </c>
      <c r="I7452" s="20" t="str">
        <f>IF(VLOOKUP(B7452,属性中转表!A:G,7,FALSE)=0,"",VLOOKUP(VLOOKUP(B7452,属性中转表!A:G,7,FALSE),属性中转表!$K$2:$P$21,6,0))&amp;IF(VLOOKUP(B7452,属性中转表!A:G,7,FALSE)&gt;=50,VLOOKUP(A7452,英雄数据表!A:K,9,0),IF(VLOOKUP(B7452,属性中转表!A:G,7,FALSE)&gt;=25,VLOOKUP(A7452,英雄数据表!A:K,5,0),""))</f>
        <v>"atk":300,"hp":5000,"undpspro":100,"pvpdpspro":50,"pvpundpspro":50,"hppro":100</v>
      </c>
      <c r="J7452" s="20" t="str">
        <f>IF(I7452="","",属性中转表!$I$1&amp;(IF(VLOOKUP(B7452,属性中转表!A:G,7,FALSE)=0,0,VLOOKUP(VLOOKUP(B7452,属性中转表!A:G,7,FALSE),属性中转表!$K$2:$P$21,4,0)))+IFERROR(VLOOKUP(A7452,英雄数据表!A:K,IF(武魂!B7452&gt;=50,10,IF(武魂!B7452&gt;=25,6)),0),0))</f>
        <v>,"dpspro":100</v>
      </c>
      <c r="K7452" s="32" t="str">
        <f t="shared" si="497"/>
        <v>"atk":300,"hp":5000,"undpspro":100,"pvpdpspro":50,"pvpundpspro":50,"hppro":100,"dpspro":100</v>
      </c>
      <c r="L7452" s="20" t="str">
        <f>IF(B7452&gt;=50,VLOOKUP(A7452,英雄数据表!A:L,11,FALSE),IF(B7452&gt;=25,VLOOKUP(A7452,英雄数据表!A:L,7,0),""))</f>
        <v>"5502602004"</v>
      </c>
      <c r="M7452" s="20" t="str">
        <f>IFERROR(VLOOKUP(B7452,属性中转表!$K$2:$O$21,5,FALSE),"")</f>
        <v/>
      </c>
      <c r="N7452" s="20" t="str">
        <f>IF(B7452=25,VLOOKUP(A7452,英雄数据表!A:L,8,FALSE),IF(B7452=50,VLOOKUP(A7452,英雄数据表!A:L,12,0),""))</f>
        <v/>
      </c>
    </row>
    <row r="7453" spans="1:14" x14ac:dyDescent="0.3">
      <c r="A7453" s="20">
        <v>55026</v>
      </c>
      <c r="B7453" s="21">
        <f t="shared" si="494"/>
        <v>52</v>
      </c>
      <c r="C7453" s="21">
        <v>5</v>
      </c>
      <c r="D7453" s="21">
        <f>VLOOKUP(A7453,英雄数据表!A:D,4,0)</f>
        <v>5</v>
      </c>
      <c r="E7453" s="20" t="str">
        <f>VLOOKUP(A7453,英雄数据表!A:C,3,0)</f>
        <v>堕天神针</v>
      </c>
      <c r="F7453" s="20">
        <f t="shared" si="495"/>
        <v>55026</v>
      </c>
      <c r="G7453" s="20">
        <f t="shared" si="496"/>
        <v>55026</v>
      </c>
      <c r="H7453" s="21" t="str">
        <f>VLOOKUP(B7453,属性中转表!A:F,6,FALSE)</f>
        <v>"hp":194400,"atk":5400</v>
      </c>
      <c r="I7453" s="20" t="str">
        <f>IF(VLOOKUP(B7453,属性中转表!A:G,7,FALSE)=0,"",VLOOKUP(VLOOKUP(B7453,属性中转表!A:G,7,FALSE),属性中转表!$K$2:$P$21,6,0))&amp;IF(VLOOKUP(B7453,属性中转表!A:G,7,FALSE)&gt;=50,VLOOKUP(A7453,英雄数据表!A:K,9,0),IF(VLOOKUP(B7453,属性中转表!A:G,7,FALSE)&gt;=25,VLOOKUP(A7453,英雄数据表!A:K,5,0),""))</f>
        <v>"atk":300,"hp":5000,"undpspro":100,"pvpdpspro":50,"pvpundpspro":50,"hppro":100</v>
      </c>
      <c r="J7453" s="20" t="str">
        <f>IF(I7453="","",属性中转表!$I$1&amp;(IF(VLOOKUP(B7453,属性中转表!A:G,7,FALSE)=0,0,VLOOKUP(VLOOKUP(B7453,属性中转表!A:G,7,FALSE),属性中转表!$K$2:$P$21,4,0)))+IFERROR(VLOOKUP(A7453,英雄数据表!A:K,IF(武魂!B7453&gt;=50,10,IF(武魂!B7453&gt;=25,6)),0),0))</f>
        <v>,"dpspro":100</v>
      </c>
      <c r="K7453" s="32" t="str">
        <f t="shared" si="497"/>
        <v>"atk":300,"hp":5000,"undpspro":100,"pvpdpspro":50,"pvpundpspro":50,"hppro":100,"dpspro":100</v>
      </c>
      <c r="L7453" s="20" t="str">
        <f>IF(B7453&gt;=50,VLOOKUP(A7453,英雄数据表!A:L,11,FALSE),IF(B7453&gt;=25,VLOOKUP(A7453,英雄数据表!A:L,7,0),""))</f>
        <v>"5502602004"</v>
      </c>
      <c r="M7453" s="20" t="str">
        <f>IFERROR(VLOOKUP(B7453,属性中转表!$K$2:$O$21,5,FALSE),"")</f>
        <v/>
      </c>
      <c r="N7453" s="20" t="str">
        <f>IF(B7453=25,VLOOKUP(A7453,英雄数据表!A:L,8,FALSE),IF(B7453=50,VLOOKUP(A7453,英雄数据表!A:L,12,0),""))</f>
        <v/>
      </c>
    </row>
    <row r="7454" spans="1:14" x14ac:dyDescent="0.3">
      <c r="A7454" s="20">
        <v>55026</v>
      </c>
      <c r="B7454" s="21">
        <f t="shared" ref="B7454:B7517" si="498">IF(A7454=A7453,B7453+1,1)</f>
        <v>53</v>
      </c>
      <c r="C7454" s="21">
        <v>5</v>
      </c>
      <c r="D7454" s="21">
        <f>VLOOKUP(A7454,英雄数据表!A:D,4,0)</f>
        <v>5</v>
      </c>
      <c r="E7454" s="20" t="str">
        <f>VLOOKUP(A7454,英雄数据表!A:C,3,0)</f>
        <v>堕天神针</v>
      </c>
      <c r="F7454" s="20">
        <f t="shared" ref="F7454:F7517" si="499">A7454</f>
        <v>55026</v>
      </c>
      <c r="G7454" s="20">
        <f t="shared" ref="G7454:G7517" si="500">A7454</f>
        <v>55026</v>
      </c>
      <c r="H7454" s="21" t="str">
        <f>VLOOKUP(B7454,属性中转表!A:F,6,FALSE)</f>
        <v>"hp":199800,"atk":5550</v>
      </c>
      <c r="I7454" s="20" t="str">
        <f>IF(VLOOKUP(B7454,属性中转表!A:G,7,FALSE)=0,"",VLOOKUP(VLOOKUP(B7454,属性中转表!A:G,7,FALSE),属性中转表!$K$2:$P$21,6,0))&amp;IF(VLOOKUP(B7454,属性中转表!A:G,7,FALSE)&gt;=50,VLOOKUP(A7454,英雄数据表!A:K,9,0),IF(VLOOKUP(B7454,属性中转表!A:G,7,FALSE)&gt;=25,VLOOKUP(A7454,英雄数据表!A:K,5,0),""))</f>
        <v>"atk":300,"hp":5000,"undpspro":100,"pvpdpspro":50,"pvpundpspro":50,"hppro":100</v>
      </c>
      <c r="J7454" s="20" t="str">
        <f>IF(I7454="","",属性中转表!$I$1&amp;(IF(VLOOKUP(B7454,属性中转表!A:G,7,FALSE)=0,0,VLOOKUP(VLOOKUP(B7454,属性中转表!A:G,7,FALSE),属性中转表!$K$2:$P$21,4,0)))+IFERROR(VLOOKUP(A7454,英雄数据表!A:K,IF(武魂!B7454&gt;=50,10,IF(武魂!B7454&gt;=25,6)),0),0))</f>
        <v>,"dpspro":100</v>
      </c>
      <c r="K7454" s="32" t="str">
        <f t="shared" si="497"/>
        <v>"atk":300,"hp":5000,"undpspro":100,"pvpdpspro":50,"pvpundpspro":50,"hppro":100,"dpspro":100</v>
      </c>
      <c r="L7454" s="20" t="str">
        <f>IF(B7454&gt;=50,VLOOKUP(A7454,英雄数据表!A:L,11,FALSE),IF(B7454&gt;=25,VLOOKUP(A7454,英雄数据表!A:L,7,0),""))</f>
        <v>"5502602004"</v>
      </c>
      <c r="M7454" s="20" t="str">
        <f>IFERROR(VLOOKUP(B7454,属性中转表!$K$2:$O$21,5,FALSE),"")</f>
        <v/>
      </c>
      <c r="N7454" s="20" t="str">
        <f>IF(B7454=25,VLOOKUP(A7454,英雄数据表!A:L,8,FALSE),IF(B7454=50,VLOOKUP(A7454,英雄数据表!A:L,12,0),""))</f>
        <v/>
      </c>
    </row>
    <row r="7455" spans="1:14" x14ac:dyDescent="0.3">
      <c r="A7455" s="20">
        <v>55026</v>
      </c>
      <c r="B7455" s="21">
        <f t="shared" si="498"/>
        <v>54</v>
      </c>
      <c r="C7455" s="21">
        <v>5</v>
      </c>
      <c r="D7455" s="21">
        <f>VLOOKUP(A7455,英雄数据表!A:D,4,0)</f>
        <v>5</v>
      </c>
      <c r="E7455" s="20" t="str">
        <f>VLOOKUP(A7455,英雄数据表!A:C,3,0)</f>
        <v>堕天神针</v>
      </c>
      <c r="F7455" s="20">
        <f t="shared" si="499"/>
        <v>55026</v>
      </c>
      <c r="G7455" s="20">
        <f t="shared" si="500"/>
        <v>55026</v>
      </c>
      <c r="H7455" s="21" t="str">
        <f>VLOOKUP(B7455,属性中转表!A:F,6,FALSE)</f>
        <v>"hp":205200,"atk":5700</v>
      </c>
      <c r="I7455" s="20" t="str">
        <f>IF(VLOOKUP(B7455,属性中转表!A:G,7,FALSE)=0,"",VLOOKUP(VLOOKUP(B7455,属性中转表!A:G,7,FALSE),属性中转表!$K$2:$P$21,6,0))&amp;IF(VLOOKUP(B7455,属性中转表!A:G,7,FALSE)&gt;=50,VLOOKUP(A7455,英雄数据表!A:K,9,0),IF(VLOOKUP(B7455,属性中转表!A:G,7,FALSE)&gt;=25,VLOOKUP(A7455,英雄数据表!A:K,5,0),""))</f>
        <v>"atk":300,"hp":5000,"undpspro":100,"pvpdpspro":50,"pvpundpspro":50,"hppro":100</v>
      </c>
      <c r="J7455" s="20" t="str">
        <f>IF(I7455="","",属性中转表!$I$1&amp;(IF(VLOOKUP(B7455,属性中转表!A:G,7,FALSE)=0,0,VLOOKUP(VLOOKUP(B7455,属性中转表!A:G,7,FALSE),属性中转表!$K$2:$P$21,4,0)))+IFERROR(VLOOKUP(A7455,英雄数据表!A:K,IF(武魂!B7455&gt;=50,10,IF(武魂!B7455&gt;=25,6)),0),0))</f>
        <v>,"dpspro":100</v>
      </c>
      <c r="K7455" s="32" t="str">
        <f t="shared" si="497"/>
        <v>"atk":300,"hp":5000,"undpspro":100,"pvpdpspro":50,"pvpundpspro":50,"hppro":100,"dpspro":100</v>
      </c>
      <c r="L7455" s="20" t="str">
        <f>IF(B7455&gt;=50,VLOOKUP(A7455,英雄数据表!A:L,11,FALSE),IF(B7455&gt;=25,VLOOKUP(A7455,英雄数据表!A:L,7,0),""))</f>
        <v>"5502602004"</v>
      </c>
      <c r="M7455" s="20" t="str">
        <f>IFERROR(VLOOKUP(B7455,属性中转表!$K$2:$O$21,5,FALSE),"")</f>
        <v/>
      </c>
      <c r="N7455" s="20" t="str">
        <f>IF(B7455=25,VLOOKUP(A7455,英雄数据表!A:L,8,FALSE),IF(B7455=50,VLOOKUP(A7455,英雄数据表!A:L,12,0),""))</f>
        <v/>
      </c>
    </row>
    <row r="7456" spans="1:14" x14ac:dyDescent="0.3">
      <c r="A7456" s="20">
        <v>55026</v>
      </c>
      <c r="B7456" s="21">
        <f t="shared" si="498"/>
        <v>55</v>
      </c>
      <c r="C7456" s="21">
        <v>5</v>
      </c>
      <c r="D7456" s="21">
        <f>VLOOKUP(A7456,英雄数据表!A:D,4,0)</f>
        <v>5</v>
      </c>
      <c r="E7456" s="20" t="str">
        <f>VLOOKUP(A7456,英雄数据表!A:C,3,0)</f>
        <v>堕天神针</v>
      </c>
      <c r="F7456" s="20">
        <f t="shared" si="499"/>
        <v>55026</v>
      </c>
      <c r="G7456" s="20">
        <f t="shared" si="500"/>
        <v>55026</v>
      </c>
      <c r="H7456" s="21" t="str">
        <f>VLOOKUP(B7456,属性中转表!A:F,6,FALSE)</f>
        <v>"hp":210600,"atk":5850</v>
      </c>
      <c r="I7456" s="20" t="str">
        <f>IF(VLOOKUP(B7456,属性中转表!A:G,7,FALSE)=0,"",VLOOKUP(VLOOKUP(B7456,属性中转表!A:G,7,FALSE),属性中转表!$K$2:$P$21,6,0))&amp;IF(VLOOKUP(B7456,属性中转表!A:G,7,FALSE)&gt;=50,VLOOKUP(A7456,英雄数据表!A:K,9,0),IF(VLOOKUP(B7456,属性中转表!A:G,7,FALSE)&gt;=25,VLOOKUP(A7456,英雄数据表!A:K,5,0),""))</f>
        <v>"atk":300,"hp":5000,"undpspro":150,"pvpdpspro":50,"pvpundpspro":50,"hppro":100</v>
      </c>
      <c r="J7456" s="20" t="str">
        <f>IF(I7456="","",属性中转表!$I$1&amp;(IF(VLOOKUP(B7456,属性中转表!A:G,7,FALSE)=0,0,VLOOKUP(VLOOKUP(B7456,属性中转表!A:G,7,FALSE),属性中转表!$K$2:$P$21,4,0)))+IFERROR(VLOOKUP(A7456,英雄数据表!A:K,IF(武魂!B7456&gt;=50,10,IF(武魂!B7456&gt;=25,6)),0),0))</f>
        <v>,"dpspro":100</v>
      </c>
      <c r="K7456" s="32" t="str">
        <f t="shared" si="497"/>
        <v>"atk":300,"hp":5000,"undpspro":150,"pvpdpspro":50,"pvpundpspro":50,"hppro":100,"dpspro":100</v>
      </c>
      <c r="L7456" s="20" t="str">
        <f>IF(B7456&gt;=50,VLOOKUP(A7456,英雄数据表!A:L,11,FALSE),IF(B7456&gt;=25,VLOOKUP(A7456,英雄数据表!A:L,7,0),""))</f>
        <v>"5502602004"</v>
      </c>
      <c r="M7456" s="20" t="str">
        <f>IFERROR(VLOOKUP(B7456,属性中转表!$K$2:$O$21,5,FALSE),"")</f>
        <v>"undpspro":50</v>
      </c>
      <c r="N7456" s="20" t="str">
        <f>IF(B7456=25,VLOOKUP(A7456,英雄数据表!A:L,8,FALSE),IF(B7456=50,VLOOKUP(A7456,英雄数据表!A:L,12,0),""))</f>
        <v/>
      </c>
    </row>
    <row r="7457" spans="1:14" x14ac:dyDescent="0.3">
      <c r="A7457" s="20">
        <v>55026</v>
      </c>
      <c r="B7457" s="21">
        <f t="shared" si="498"/>
        <v>56</v>
      </c>
      <c r="C7457" s="21">
        <v>5</v>
      </c>
      <c r="D7457" s="21">
        <f>VLOOKUP(A7457,英雄数据表!A:D,4,0)</f>
        <v>5</v>
      </c>
      <c r="E7457" s="20" t="str">
        <f>VLOOKUP(A7457,英雄数据表!A:C,3,0)</f>
        <v>堕天神针</v>
      </c>
      <c r="F7457" s="20">
        <f t="shared" si="499"/>
        <v>55026</v>
      </c>
      <c r="G7457" s="20">
        <f t="shared" si="500"/>
        <v>55026</v>
      </c>
      <c r="H7457" s="21" t="str">
        <f>VLOOKUP(B7457,属性中转表!A:F,6,FALSE)</f>
        <v>"hp":216000,"atk":6000</v>
      </c>
      <c r="I7457" s="20" t="str">
        <f>IF(VLOOKUP(B7457,属性中转表!A:G,7,FALSE)=0,"",VLOOKUP(VLOOKUP(B7457,属性中转表!A:G,7,FALSE),属性中转表!$K$2:$P$21,6,0))&amp;IF(VLOOKUP(B7457,属性中转表!A:G,7,FALSE)&gt;=50,VLOOKUP(A7457,英雄数据表!A:K,9,0),IF(VLOOKUP(B7457,属性中转表!A:G,7,FALSE)&gt;=25,VLOOKUP(A7457,英雄数据表!A:K,5,0),""))</f>
        <v>"atk":300,"hp":5000,"undpspro":150,"pvpdpspro":50,"pvpundpspro":50,"hppro":100</v>
      </c>
      <c r="J7457" s="20" t="str">
        <f>IF(I7457="","",属性中转表!$I$1&amp;(IF(VLOOKUP(B7457,属性中转表!A:G,7,FALSE)=0,0,VLOOKUP(VLOOKUP(B7457,属性中转表!A:G,7,FALSE),属性中转表!$K$2:$P$21,4,0)))+IFERROR(VLOOKUP(A7457,英雄数据表!A:K,IF(武魂!B7457&gt;=50,10,IF(武魂!B7457&gt;=25,6)),0),0))</f>
        <v>,"dpspro":100</v>
      </c>
      <c r="K7457" s="32" t="str">
        <f t="shared" si="497"/>
        <v>"atk":300,"hp":5000,"undpspro":150,"pvpdpspro":50,"pvpundpspro":50,"hppro":100,"dpspro":100</v>
      </c>
      <c r="L7457" s="20" t="str">
        <f>IF(B7457&gt;=50,VLOOKUP(A7457,英雄数据表!A:L,11,FALSE),IF(B7457&gt;=25,VLOOKUP(A7457,英雄数据表!A:L,7,0),""))</f>
        <v>"5502602004"</v>
      </c>
      <c r="M7457" s="20" t="str">
        <f>IFERROR(VLOOKUP(B7457,属性中转表!$K$2:$O$21,5,FALSE),"")</f>
        <v/>
      </c>
      <c r="N7457" s="20" t="str">
        <f>IF(B7457=25,VLOOKUP(A7457,英雄数据表!A:L,8,FALSE),IF(B7457=50,VLOOKUP(A7457,英雄数据表!A:L,12,0),""))</f>
        <v/>
      </c>
    </row>
    <row r="7458" spans="1:14" x14ac:dyDescent="0.3">
      <c r="A7458" s="20">
        <v>55026</v>
      </c>
      <c r="B7458" s="21">
        <f t="shared" si="498"/>
        <v>57</v>
      </c>
      <c r="C7458" s="21">
        <v>5</v>
      </c>
      <c r="D7458" s="21">
        <f>VLOOKUP(A7458,英雄数据表!A:D,4,0)</f>
        <v>5</v>
      </c>
      <c r="E7458" s="20" t="str">
        <f>VLOOKUP(A7458,英雄数据表!A:C,3,0)</f>
        <v>堕天神针</v>
      </c>
      <c r="F7458" s="20">
        <f t="shared" si="499"/>
        <v>55026</v>
      </c>
      <c r="G7458" s="20">
        <f t="shared" si="500"/>
        <v>55026</v>
      </c>
      <c r="H7458" s="21" t="str">
        <f>VLOOKUP(B7458,属性中转表!A:F,6,FALSE)</f>
        <v>"hp":221400,"atk":6150</v>
      </c>
      <c r="I7458" s="20" t="str">
        <f>IF(VLOOKUP(B7458,属性中转表!A:G,7,FALSE)=0,"",VLOOKUP(VLOOKUP(B7458,属性中转表!A:G,7,FALSE),属性中转表!$K$2:$P$21,6,0))&amp;IF(VLOOKUP(B7458,属性中转表!A:G,7,FALSE)&gt;=50,VLOOKUP(A7458,英雄数据表!A:K,9,0),IF(VLOOKUP(B7458,属性中转表!A:G,7,FALSE)&gt;=25,VLOOKUP(A7458,英雄数据表!A:K,5,0),""))</f>
        <v>"atk":300,"hp":5000,"undpspro":150,"pvpdpspro":50,"pvpundpspro":50,"hppro":100</v>
      </c>
      <c r="J7458" s="20" t="str">
        <f>IF(I7458="","",属性中转表!$I$1&amp;(IF(VLOOKUP(B7458,属性中转表!A:G,7,FALSE)=0,0,VLOOKUP(VLOOKUP(B7458,属性中转表!A:G,7,FALSE),属性中转表!$K$2:$P$21,4,0)))+IFERROR(VLOOKUP(A7458,英雄数据表!A:K,IF(武魂!B7458&gt;=50,10,IF(武魂!B7458&gt;=25,6)),0),0))</f>
        <v>,"dpspro":100</v>
      </c>
      <c r="K7458" s="32" t="str">
        <f t="shared" si="497"/>
        <v>"atk":300,"hp":5000,"undpspro":150,"pvpdpspro":50,"pvpundpspro":50,"hppro":100,"dpspro":100</v>
      </c>
      <c r="L7458" s="20" t="str">
        <f>IF(B7458&gt;=50,VLOOKUP(A7458,英雄数据表!A:L,11,FALSE),IF(B7458&gt;=25,VLOOKUP(A7458,英雄数据表!A:L,7,0),""))</f>
        <v>"5502602004"</v>
      </c>
      <c r="M7458" s="20" t="str">
        <f>IFERROR(VLOOKUP(B7458,属性中转表!$K$2:$O$21,5,FALSE),"")</f>
        <v/>
      </c>
      <c r="N7458" s="20" t="str">
        <f>IF(B7458=25,VLOOKUP(A7458,英雄数据表!A:L,8,FALSE),IF(B7458=50,VLOOKUP(A7458,英雄数据表!A:L,12,0),""))</f>
        <v/>
      </c>
    </row>
    <row r="7459" spans="1:14" x14ac:dyDescent="0.3">
      <c r="A7459" s="20">
        <v>55026</v>
      </c>
      <c r="B7459" s="21">
        <f t="shared" si="498"/>
        <v>58</v>
      </c>
      <c r="C7459" s="21">
        <v>5</v>
      </c>
      <c r="D7459" s="21">
        <f>VLOOKUP(A7459,英雄数据表!A:D,4,0)</f>
        <v>5</v>
      </c>
      <c r="E7459" s="20" t="str">
        <f>VLOOKUP(A7459,英雄数据表!A:C,3,0)</f>
        <v>堕天神针</v>
      </c>
      <c r="F7459" s="20">
        <f t="shared" si="499"/>
        <v>55026</v>
      </c>
      <c r="G7459" s="20">
        <f t="shared" si="500"/>
        <v>55026</v>
      </c>
      <c r="H7459" s="21" t="str">
        <f>VLOOKUP(B7459,属性中转表!A:F,6,FALSE)</f>
        <v>"hp":226800,"atk":6300</v>
      </c>
      <c r="I7459" s="20" t="str">
        <f>IF(VLOOKUP(B7459,属性中转表!A:G,7,FALSE)=0,"",VLOOKUP(VLOOKUP(B7459,属性中转表!A:G,7,FALSE),属性中转表!$K$2:$P$21,6,0))&amp;IF(VLOOKUP(B7459,属性中转表!A:G,7,FALSE)&gt;=50,VLOOKUP(A7459,英雄数据表!A:K,9,0),IF(VLOOKUP(B7459,属性中转表!A:G,7,FALSE)&gt;=25,VLOOKUP(A7459,英雄数据表!A:K,5,0),""))</f>
        <v>"atk":300,"hp":5000,"undpspro":150,"pvpdpspro":50,"pvpundpspro":50,"hppro":100</v>
      </c>
      <c r="J7459" s="20" t="str">
        <f>IF(I7459="","",属性中转表!$I$1&amp;(IF(VLOOKUP(B7459,属性中转表!A:G,7,FALSE)=0,0,VLOOKUP(VLOOKUP(B7459,属性中转表!A:G,7,FALSE),属性中转表!$K$2:$P$21,4,0)))+IFERROR(VLOOKUP(A7459,英雄数据表!A:K,IF(武魂!B7459&gt;=50,10,IF(武魂!B7459&gt;=25,6)),0),0))</f>
        <v>,"dpspro":100</v>
      </c>
      <c r="K7459" s="32" t="str">
        <f t="shared" si="497"/>
        <v>"atk":300,"hp":5000,"undpspro":150,"pvpdpspro":50,"pvpundpspro":50,"hppro":100,"dpspro":100</v>
      </c>
      <c r="L7459" s="20" t="str">
        <f>IF(B7459&gt;=50,VLOOKUP(A7459,英雄数据表!A:L,11,FALSE),IF(B7459&gt;=25,VLOOKUP(A7459,英雄数据表!A:L,7,0),""))</f>
        <v>"5502602004"</v>
      </c>
      <c r="M7459" s="20" t="str">
        <f>IFERROR(VLOOKUP(B7459,属性中转表!$K$2:$O$21,5,FALSE),"")</f>
        <v/>
      </c>
      <c r="N7459" s="20" t="str">
        <f>IF(B7459=25,VLOOKUP(A7459,英雄数据表!A:L,8,FALSE),IF(B7459=50,VLOOKUP(A7459,英雄数据表!A:L,12,0),""))</f>
        <v/>
      </c>
    </row>
    <row r="7460" spans="1:14" x14ac:dyDescent="0.3">
      <c r="A7460" s="20">
        <v>55026</v>
      </c>
      <c r="B7460" s="21">
        <f t="shared" si="498"/>
        <v>59</v>
      </c>
      <c r="C7460" s="21">
        <v>5</v>
      </c>
      <c r="D7460" s="21">
        <f>VLOOKUP(A7460,英雄数据表!A:D,4,0)</f>
        <v>5</v>
      </c>
      <c r="E7460" s="20" t="str">
        <f>VLOOKUP(A7460,英雄数据表!A:C,3,0)</f>
        <v>堕天神针</v>
      </c>
      <c r="F7460" s="20">
        <f t="shared" si="499"/>
        <v>55026</v>
      </c>
      <c r="G7460" s="20">
        <f t="shared" si="500"/>
        <v>55026</v>
      </c>
      <c r="H7460" s="21" t="str">
        <f>VLOOKUP(B7460,属性中转表!A:F,6,FALSE)</f>
        <v>"hp":232200,"atk":6450</v>
      </c>
      <c r="I7460" s="20" t="str">
        <f>IF(VLOOKUP(B7460,属性中转表!A:G,7,FALSE)=0,"",VLOOKUP(VLOOKUP(B7460,属性中转表!A:G,7,FALSE),属性中转表!$K$2:$P$21,6,0))&amp;IF(VLOOKUP(B7460,属性中转表!A:G,7,FALSE)&gt;=50,VLOOKUP(A7460,英雄数据表!A:K,9,0),IF(VLOOKUP(B7460,属性中转表!A:G,7,FALSE)&gt;=25,VLOOKUP(A7460,英雄数据表!A:K,5,0),""))</f>
        <v>"atk":300,"hp":5000,"undpspro":150,"pvpdpspro":50,"pvpundpspro":50,"hppro":100</v>
      </c>
      <c r="J7460" s="20" t="str">
        <f>IF(I7460="","",属性中转表!$I$1&amp;(IF(VLOOKUP(B7460,属性中转表!A:G,7,FALSE)=0,0,VLOOKUP(VLOOKUP(B7460,属性中转表!A:G,7,FALSE),属性中转表!$K$2:$P$21,4,0)))+IFERROR(VLOOKUP(A7460,英雄数据表!A:K,IF(武魂!B7460&gt;=50,10,IF(武魂!B7460&gt;=25,6)),0),0))</f>
        <v>,"dpspro":100</v>
      </c>
      <c r="K7460" s="32" t="str">
        <f t="shared" si="497"/>
        <v>"atk":300,"hp":5000,"undpspro":150,"pvpdpspro":50,"pvpundpspro":50,"hppro":100,"dpspro":100</v>
      </c>
      <c r="L7460" s="20" t="str">
        <f>IF(B7460&gt;=50,VLOOKUP(A7460,英雄数据表!A:L,11,FALSE),IF(B7460&gt;=25,VLOOKUP(A7460,英雄数据表!A:L,7,0),""))</f>
        <v>"5502602004"</v>
      </c>
      <c r="M7460" s="20" t="str">
        <f>IFERROR(VLOOKUP(B7460,属性中转表!$K$2:$O$21,5,FALSE),"")</f>
        <v/>
      </c>
      <c r="N7460" s="20" t="str">
        <f>IF(B7460=25,VLOOKUP(A7460,英雄数据表!A:L,8,FALSE),IF(B7460=50,VLOOKUP(A7460,英雄数据表!A:L,12,0),""))</f>
        <v/>
      </c>
    </row>
    <row r="7461" spans="1:14" x14ac:dyDescent="0.3">
      <c r="A7461" s="20">
        <v>55026</v>
      </c>
      <c r="B7461" s="21">
        <f t="shared" si="498"/>
        <v>60</v>
      </c>
      <c r="C7461" s="21">
        <v>5</v>
      </c>
      <c r="D7461" s="21">
        <f>VLOOKUP(A7461,英雄数据表!A:D,4,0)</f>
        <v>5</v>
      </c>
      <c r="E7461" s="20" t="str">
        <f>VLOOKUP(A7461,英雄数据表!A:C,3,0)</f>
        <v>堕天神针</v>
      </c>
      <c r="F7461" s="20">
        <f t="shared" si="499"/>
        <v>55026</v>
      </c>
      <c r="G7461" s="20">
        <f t="shared" si="500"/>
        <v>55026</v>
      </c>
      <c r="H7461" s="21" t="str">
        <f>VLOOKUP(B7461,属性中转表!A:F,6,FALSE)</f>
        <v>"hp":237600,"atk":6600</v>
      </c>
      <c r="I7461" s="20" t="str">
        <f>IF(VLOOKUP(B7461,属性中转表!A:G,7,FALSE)=0,"",VLOOKUP(VLOOKUP(B7461,属性中转表!A:G,7,FALSE),属性中转表!$K$2:$P$21,6,0))&amp;IF(VLOOKUP(B7461,属性中转表!A:G,7,FALSE)&gt;=50,VLOOKUP(A7461,英雄数据表!A:K,9,0),IF(VLOOKUP(B7461,属性中转表!A:G,7,FALSE)&gt;=25,VLOOKUP(A7461,英雄数据表!A:K,5,0),""))</f>
        <v>"atk":300,"hp":5000,"undpspro":150,"pvpdpspro":50,"pvpundpspro":50,"hppro":100</v>
      </c>
      <c r="J7461" s="20" t="str">
        <f>IF(I7461="","",属性中转表!$I$1&amp;(IF(VLOOKUP(B7461,属性中转表!A:G,7,FALSE)=0,0,VLOOKUP(VLOOKUP(B7461,属性中转表!A:G,7,FALSE),属性中转表!$K$2:$P$21,4,0)))+IFERROR(VLOOKUP(A7461,英雄数据表!A:K,IF(武魂!B7461&gt;=50,10,IF(武魂!B7461&gt;=25,6)),0),0))</f>
        <v>,"dpspro":150</v>
      </c>
      <c r="K7461" s="32" t="str">
        <f t="shared" si="497"/>
        <v>"atk":300,"hp":5000,"undpspro":150,"pvpdpspro":50,"pvpundpspro":50,"hppro":100,"dpspro":150</v>
      </c>
      <c r="L7461" s="20" t="str">
        <f>IF(B7461&gt;=50,VLOOKUP(A7461,英雄数据表!A:L,11,FALSE),IF(B7461&gt;=25,VLOOKUP(A7461,英雄数据表!A:L,7,0),""))</f>
        <v>"5502602004"</v>
      </c>
      <c r="M7461" s="20" t="str">
        <f>IFERROR(VLOOKUP(B7461,属性中转表!$K$2:$O$21,5,FALSE),"")</f>
        <v>"dpspro":50</v>
      </c>
      <c r="N7461" s="20" t="str">
        <f>IF(B7461=25,VLOOKUP(A7461,英雄数据表!A:L,8,FALSE),IF(B7461=50,VLOOKUP(A7461,英雄数据表!A:L,12,0),""))</f>
        <v/>
      </c>
    </row>
    <row r="7462" spans="1:14" x14ac:dyDescent="0.3">
      <c r="A7462" s="20">
        <v>55026</v>
      </c>
      <c r="B7462" s="21">
        <f t="shared" si="498"/>
        <v>61</v>
      </c>
      <c r="C7462" s="21">
        <v>5</v>
      </c>
      <c r="D7462" s="21">
        <f>VLOOKUP(A7462,英雄数据表!A:D,4,0)</f>
        <v>5</v>
      </c>
      <c r="E7462" s="20" t="str">
        <f>VLOOKUP(A7462,英雄数据表!A:C,3,0)</f>
        <v>堕天神针</v>
      </c>
      <c r="F7462" s="20">
        <f t="shared" si="499"/>
        <v>55026</v>
      </c>
      <c r="G7462" s="20">
        <f t="shared" si="500"/>
        <v>55026</v>
      </c>
      <c r="H7462" s="21" t="str">
        <f>VLOOKUP(B7462,属性中转表!A:F,6,FALSE)</f>
        <v>"hp":243000,"atk":6750</v>
      </c>
      <c r="I7462" s="20" t="str">
        <f>IF(VLOOKUP(B7462,属性中转表!A:G,7,FALSE)=0,"",VLOOKUP(VLOOKUP(B7462,属性中转表!A:G,7,FALSE),属性中转表!$K$2:$P$21,6,0))&amp;IF(VLOOKUP(B7462,属性中转表!A:G,7,FALSE)&gt;=50,VLOOKUP(A7462,英雄数据表!A:K,9,0),IF(VLOOKUP(B7462,属性中转表!A:G,7,FALSE)&gt;=25,VLOOKUP(A7462,英雄数据表!A:K,5,0),""))</f>
        <v>"atk":300,"hp":5000,"undpspro":150,"pvpdpspro":50,"pvpundpspro":50,"hppro":100</v>
      </c>
      <c r="J7462" s="20" t="str">
        <f>IF(I7462="","",属性中转表!$I$1&amp;(IF(VLOOKUP(B7462,属性中转表!A:G,7,FALSE)=0,0,VLOOKUP(VLOOKUP(B7462,属性中转表!A:G,7,FALSE),属性中转表!$K$2:$P$21,4,0)))+IFERROR(VLOOKUP(A7462,英雄数据表!A:K,IF(武魂!B7462&gt;=50,10,IF(武魂!B7462&gt;=25,6)),0),0))</f>
        <v>,"dpspro":150</v>
      </c>
      <c r="K7462" s="32" t="str">
        <f t="shared" si="497"/>
        <v>"atk":300,"hp":5000,"undpspro":150,"pvpdpspro":50,"pvpundpspro":50,"hppro":100,"dpspro":150</v>
      </c>
      <c r="L7462" s="20" t="str">
        <f>IF(B7462&gt;=50,VLOOKUP(A7462,英雄数据表!A:L,11,FALSE),IF(B7462&gt;=25,VLOOKUP(A7462,英雄数据表!A:L,7,0),""))</f>
        <v>"5502602004"</v>
      </c>
      <c r="M7462" s="20" t="str">
        <f>IFERROR(VLOOKUP(B7462,属性中转表!$K$2:$O$21,5,FALSE),"")</f>
        <v/>
      </c>
      <c r="N7462" s="20" t="str">
        <f>IF(B7462=25,VLOOKUP(A7462,英雄数据表!A:L,8,FALSE),IF(B7462=50,VLOOKUP(A7462,英雄数据表!A:L,12,0),""))</f>
        <v/>
      </c>
    </row>
    <row r="7463" spans="1:14" x14ac:dyDescent="0.3">
      <c r="A7463" s="20">
        <v>55026</v>
      </c>
      <c r="B7463" s="21">
        <f t="shared" si="498"/>
        <v>62</v>
      </c>
      <c r="C7463" s="21">
        <v>5</v>
      </c>
      <c r="D7463" s="21">
        <f>VLOOKUP(A7463,英雄数据表!A:D,4,0)</f>
        <v>5</v>
      </c>
      <c r="E7463" s="20" t="str">
        <f>VLOOKUP(A7463,英雄数据表!A:C,3,0)</f>
        <v>堕天神针</v>
      </c>
      <c r="F7463" s="20">
        <f t="shared" si="499"/>
        <v>55026</v>
      </c>
      <c r="G7463" s="20">
        <f t="shared" si="500"/>
        <v>55026</v>
      </c>
      <c r="H7463" s="21" t="str">
        <f>VLOOKUP(B7463,属性中转表!A:F,6,FALSE)</f>
        <v>"hp":248400,"atk":6900</v>
      </c>
      <c r="I7463" s="20" t="str">
        <f>IF(VLOOKUP(B7463,属性中转表!A:G,7,FALSE)=0,"",VLOOKUP(VLOOKUP(B7463,属性中转表!A:G,7,FALSE),属性中转表!$K$2:$P$21,6,0))&amp;IF(VLOOKUP(B7463,属性中转表!A:G,7,FALSE)&gt;=50,VLOOKUP(A7463,英雄数据表!A:K,9,0),IF(VLOOKUP(B7463,属性中转表!A:G,7,FALSE)&gt;=25,VLOOKUP(A7463,英雄数据表!A:K,5,0),""))</f>
        <v>"atk":300,"hp":5000,"undpspro":150,"pvpdpspro":50,"pvpundpspro":50,"hppro":100</v>
      </c>
      <c r="J7463" s="20" t="str">
        <f>IF(I7463="","",属性中转表!$I$1&amp;(IF(VLOOKUP(B7463,属性中转表!A:G,7,FALSE)=0,0,VLOOKUP(VLOOKUP(B7463,属性中转表!A:G,7,FALSE),属性中转表!$K$2:$P$21,4,0)))+IFERROR(VLOOKUP(A7463,英雄数据表!A:K,IF(武魂!B7463&gt;=50,10,IF(武魂!B7463&gt;=25,6)),0),0))</f>
        <v>,"dpspro":150</v>
      </c>
      <c r="K7463" s="32" t="str">
        <f t="shared" si="497"/>
        <v>"atk":300,"hp":5000,"undpspro":150,"pvpdpspro":50,"pvpundpspro":50,"hppro":100,"dpspro":150</v>
      </c>
      <c r="L7463" s="20" t="str">
        <f>IF(B7463&gt;=50,VLOOKUP(A7463,英雄数据表!A:L,11,FALSE),IF(B7463&gt;=25,VLOOKUP(A7463,英雄数据表!A:L,7,0),""))</f>
        <v>"5502602004"</v>
      </c>
      <c r="M7463" s="20" t="str">
        <f>IFERROR(VLOOKUP(B7463,属性中转表!$K$2:$O$21,5,FALSE),"")</f>
        <v/>
      </c>
      <c r="N7463" s="20" t="str">
        <f>IF(B7463=25,VLOOKUP(A7463,英雄数据表!A:L,8,FALSE),IF(B7463=50,VLOOKUP(A7463,英雄数据表!A:L,12,0),""))</f>
        <v/>
      </c>
    </row>
    <row r="7464" spans="1:14" x14ac:dyDescent="0.3">
      <c r="A7464" s="20">
        <v>55026</v>
      </c>
      <c r="B7464" s="21">
        <f t="shared" si="498"/>
        <v>63</v>
      </c>
      <c r="C7464" s="21">
        <v>5</v>
      </c>
      <c r="D7464" s="21">
        <f>VLOOKUP(A7464,英雄数据表!A:D,4,0)</f>
        <v>5</v>
      </c>
      <c r="E7464" s="20" t="str">
        <f>VLOOKUP(A7464,英雄数据表!A:C,3,0)</f>
        <v>堕天神针</v>
      </c>
      <c r="F7464" s="20">
        <f t="shared" si="499"/>
        <v>55026</v>
      </c>
      <c r="G7464" s="20">
        <f t="shared" si="500"/>
        <v>55026</v>
      </c>
      <c r="H7464" s="21" t="str">
        <f>VLOOKUP(B7464,属性中转表!A:F,6,FALSE)</f>
        <v>"hp":253800,"atk":7050</v>
      </c>
      <c r="I7464" s="20" t="str">
        <f>IF(VLOOKUP(B7464,属性中转表!A:G,7,FALSE)=0,"",VLOOKUP(VLOOKUP(B7464,属性中转表!A:G,7,FALSE),属性中转表!$K$2:$P$21,6,0))&amp;IF(VLOOKUP(B7464,属性中转表!A:G,7,FALSE)&gt;=50,VLOOKUP(A7464,英雄数据表!A:K,9,0),IF(VLOOKUP(B7464,属性中转表!A:G,7,FALSE)&gt;=25,VLOOKUP(A7464,英雄数据表!A:K,5,0),""))</f>
        <v>"atk":300,"hp":5000,"undpspro":150,"pvpdpspro":50,"pvpundpspro":50,"hppro":100</v>
      </c>
      <c r="J7464" s="20" t="str">
        <f>IF(I7464="","",属性中转表!$I$1&amp;(IF(VLOOKUP(B7464,属性中转表!A:G,7,FALSE)=0,0,VLOOKUP(VLOOKUP(B7464,属性中转表!A:G,7,FALSE),属性中转表!$K$2:$P$21,4,0)))+IFERROR(VLOOKUP(A7464,英雄数据表!A:K,IF(武魂!B7464&gt;=50,10,IF(武魂!B7464&gt;=25,6)),0),0))</f>
        <v>,"dpspro":150</v>
      </c>
      <c r="K7464" s="32" t="str">
        <f t="shared" si="497"/>
        <v>"atk":300,"hp":5000,"undpspro":150,"pvpdpspro":50,"pvpundpspro":50,"hppro":100,"dpspro":150</v>
      </c>
      <c r="L7464" s="20" t="str">
        <f>IF(B7464&gt;=50,VLOOKUP(A7464,英雄数据表!A:L,11,FALSE),IF(B7464&gt;=25,VLOOKUP(A7464,英雄数据表!A:L,7,0),""))</f>
        <v>"5502602004"</v>
      </c>
      <c r="M7464" s="20" t="str">
        <f>IFERROR(VLOOKUP(B7464,属性中转表!$K$2:$O$21,5,FALSE),"")</f>
        <v/>
      </c>
      <c r="N7464" s="20" t="str">
        <f>IF(B7464=25,VLOOKUP(A7464,英雄数据表!A:L,8,FALSE),IF(B7464=50,VLOOKUP(A7464,英雄数据表!A:L,12,0),""))</f>
        <v/>
      </c>
    </row>
    <row r="7465" spans="1:14" x14ac:dyDescent="0.3">
      <c r="A7465" s="20">
        <v>55026</v>
      </c>
      <c r="B7465" s="21">
        <f t="shared" si="498"/>
        <v>64</v>
      </c>
      <c r="C7465" s="21">
        <v>5</v>
      </c>
      <c r="D7465" s="21">
        <f>VLOOKUP(A7465,英雄数据表!A:D,4,0)</f>
        <v>5</v>
      </c>
      <c r="E7465" s="20" t="str">
        <f>VLOOKUP(A7465,英雄数据表!A:C,3,0)</f>
        <v>堕天神针</v>
      </c>
      <c r="F7465" s="20">
        <f t="shared" si="499"/>
        <v>55026</v>
      </c>
      <c r="G7465" s="20">
        <f t="shared" si="500"/>
        <v>55026</v>
      </c>
      <c r="H7465" s="21" t="str">
        <f>VLOOKUP(B7465,属性中转表!A:F,6,FALSE)</f>
        <v>"hp":259200,"atk":7200</v>
      </c>
      <c r="I7465" s="20" t="str">
        <f>IF(VLOOKUP(B7465,属性中转表!A:G,7,FALSE)=0,"",VLOOKUP(VLOOKUP(B7465,属性中转表!A:G,7,FALSE),属性中转表!$K$2:$P$21,6,0))&amp;IF(VLOOKUP(B7465,属性中转表!A:G,7,FALSE)&gt;=50,VLOOKUP(A7465,英雄数据表!A:K,9,0),IF(VLOOKUP(B7465,属性中转表!A:G,7,FALSE)&gt;=25,VLOOKUP(A7465,英雄数据表!A:K,5,0),""))</f>
        <v>"atk":300,"hp":5000,"undpspro":150,"pvpdpspro":50,"pvpundpspro":50,"hppro":100</v>
      </c>
      <c r="J7465" s="20" t="str">
        <f>IF(I7465="","",属性中转表!$I$1&amp;(IF(VLOOKUP(B7465,属性中转表!A:G,7,FALSE)=0,0,VLOOKUP(VLOOKUP(B7465,属性中转表!A:G,7,FALSE),属性中转表!$K$2:$P$21,4,0)))+IFERROR(VLOOKUP(A7465,英雄数据表!A:K,IF(武魂!B7465&gt;=50,10,IF(武魂!B7465&gt;=25,6)),0),0))</f>
        <v>,"dpspro":150</v>
      </c>
      <c r="K7465" s="32" t="str">
        <f t="shared" si="497"/>
        <v>"atk":300,"hp":5000,"undpspro":150,"pvpdpspro":50,"pvpundpspro":50,"hppro":100,"dpspro":150</v>
      </c>
      <c r="L7465" s="20" t="str">
        <f>IF(B7465&gt;=50,VLOOKUP(A7465,英雄数据表!A:L,11,FALSE),IF(B7465&gt;=25,VLOOKUP(A7465,英雄数据表!A:L,7,0),""))</f>
        <v>"5502602004"</v>
      </c>
      <c r="M7465" s="20" t="str">
        <f>IFERROR(VLOOKUP(B7465,属性中转表!$K$2:$O$21,5,FALSE),"")</f>
        <v/>
      </c>
      <c r="N7465" s="20" t="str">
        <f>IF(B7465=25,VLOOKUP(A7465,英雄数据表!A:L,8,FALSE),IF(B7465=50,VLOOKUP(A7465,英雄数据表!A:L,12,0),""))</f>
        <v/>
      </c>
    </row>
    <row r="7466" spans="1:14" x14ac:dyDescent="0.3">
      <c r="A7466" s="20">
        <v>55026</v>
      </c>
      <c r="B7466" s="21">
        <f t="shared" si="498"/>
        <v>65</v>
      </c>
      <c r="C7466" s="21">
        <v>5</v>
      </c>
      <c r="D7466" s="21">
        <f>VLOOKUP(A7466,英雄数据表!A:D,4,0)</f>
        <v>5</v>
      </c>
      <c r="E7466" s="20" t="str">
        <f>VLOOKUP(A7466,英雄数据表!A:C,3,0)</f>
        <v>堕天神针</v>
      </c>
      <c r="F7466" s="20">
        <f t="shared" si="499"/>
        <v>55026</v>
      </c>
      <c r="G7466" s="20">
        <f t="shared" si="500"/>
        <v>55026</v>
      </c>
      <c r="H7466" s="21" t="str">
        <f>VLOOKUP(B7466,属性中转表!A:F,6,FALSE)</f>
        <v>"hp":264600,"atk":7350</v>
      </c>
      <c r="I7466" s="20" t="str">
        <f>IF(VLOOKUP(B7466,属性中转表!A:G,7,FALSE)=0,"",VLOOKUP(VLOOKUP(B7466,属性中转表!A:G,7,FALSE),属性中转表!$K$2:$P$21,6,0))&amp;IF(VLOOKUP(B7466,属性中转表!A:G,7,FALSE)&gt;=50,VLOOKUP(A7466,英雄数据表!A:K,9,0),IF(VLOOKUP(B7466,属性中转表!A:G,7,FALSE)&gt;=25,VLOOKUP(A7466,英雄数据表!A:K,5,0),""))</f>
        <v>"atk":300,"hp":5000,"undpspro":150,"pvpdpspro":100,"pvpundpspro":50,"hppro":100</v>
      </c>
      <c r="J7466" s="20" t="str">
        <f>IF(I7466="","",属性中转表!$I$1&amp;(IF(VLOOKUP(B7466,属性中转表!A:G,7,FALSE)=0,0,VLOOKUP(VLOOKUP(B7466,属性中转表!A:G,7,FALSE),属性中转表!$K$2:$P$21,4,0)))+IFERROR(VLOOKUP(A7466,英雄数据表!A:K,IF(武魂!B7466&gt;=50,10,IF(武魂!B7466&gt;=25,6)),0),0))</f>
        <v>,"dpspro":150</v>
      </c>
      <c r="K7466" s="32" t="str">
        <f t="shared" si="497"/>
        <v>"atk":300,"hp":5000,"undpspro":150,"pvpdpspro":100,"pvpundpspro":50,"hppro":100,"dpspro":150</v>
      </c>
      <c r="L7466" s="20" t="str">
        <f>IF(B7466&gt;=50,VLOOKUP(A7466,英雄数据表!A:L,11,FALSE),IF(B7466&gt;=25,VLOOKUP(A7466,英雄数据表!A:L,7,0),""))</f>
        <v>"5502602004"</v>
      </c>
      <c r="M7466" s="20" t="str">
        <f>IFERROR(VLOOKUP(B7466,属性中转表!$K$2:$O$21,5,FALSE),"")</f>
        <v>"pvpdpspro":50</v>
      </c>
      <c r="N7466" s="20" t="str">
        <f>IF(B7466=25,VLOOKUP(A7466,英雄数据表!A:L,8,FALSE),IF(B7466=50,VLOOKUP(A7466,英雄数据表!A:L,12,0),""))</f>
        <v/>
      </c>
    </row>
    <row r="7467" spans="1:14" x14ac:dyDescent="0.3">
      <c r="A7467" s="20">
        <v>55026</v>
      </c>
      <c r="B7467" s="21">
        <f t="shared" si="498"/>
        <v>66</v>
      </c>
      <c r="C7467" s="21">
        <v>5</v>
      </c>
      <c r="D7467" s="21">
        <f>VLOOKUP(A7467,英雄数据表!A:D,4,0)</f>
        <v>5</v>
      </c>
      <c r="E7467" s="20" t="str">
        <f>VLOOKUP(A7467,英雄数据表!A:C,3,0)</f>
        <v>堕天神针</v>
      </c>
      <c r="F7467" s="20">
        <f t="shared" si="499"/>
        <v>55026</v>
      </c>
      <c r="G7467" s="20">
        <f t="shared" si="500"/>
        <v>55026</v>
      </c>
      <c r="H7467" s="21" t="str">
        <f>VLOOKUP(B7467,属性中转表!A:F,6,FALSE)</f>
        <v>"hp":270000,"atk":7500</v>
      </c>
      <c r="I7467" s="20" t="str">
        <f>IF(VLOOKUP(B7467,属性中转表!A:G,7,FALSE)=0,"",VLOOKUP(VLOOKUP(B7467,属性中转表!A:G,7,FALSE),属性中转表!$K$2:$P$21,6,0))&amp;IF(VLOOKUP(B7467,属性中转表!A:G,7,FALSE)&gt;=50,VLOOKUP(A7467,英雄数据表!A:K,9,0),IF(VLOOKUP(B7467,属性中转表!A:G,7,FALSE)&gt;=25,VLOOKUP(A7467,英雄数据表!A:K,5,0),""))</f>
        <v>"atk":300,"hp":5000,"undpspro":150,"pvpdpspro":100,"pvpundpspro":50,"hppro":100</v>
      </c>
      <c r="J7467" s="20" t="str">
        <f>IF(I7467="","",属性中转表!$I$1&amp;(IF(VLOOKUP(B7467,属性中转表!A:G,7,FALSE)=0,0,VLOOKUP(VLOOKUP(B7467,属性中转表!A:G,7,FALSE),属性中转表!$K$2:$P$21,4,0)))+IFERROR(VLOOKUP(A7467,英雄数据表!A:K,IF(武魂!B7467&gt;=50,10,IF(武魂!B7467&gt;=25,6)),0),0))</f>
        <v>,"dpspro":150</v>
      </c>
      <c r="K7467" s="32" t="str">
        <f t="shared" si="497"/>
        <v>"atk":300,"hp":5000,"undpspro":150,"pvpdpspro":100,"pvpundpspro":50,"hppro":100,"dpspro":150</v>
      </c>
      <c r="L7467" s="20" t="str">
        <f>IF(B7467&gt;=50,VLOOKUP(A7467,英雄数据表!A:L,11,FALSE),IF(B7467&gt;=25,VLOOKUP(A7467,英雄数据表!A:L,7,0),""))</f>
        <v>"5502602004"</v>
      </c>
      <c r="M7467" s="20" t="str">
        <f>IFERROR(VLOOKUP(B7467,属性中转表!$K$2:$O$21,5,FALSE),"")</f>
        <v/>
      </c>
      <c r="N7467" s="20" t="str">
        <f>IF(B7467=25,VLOOKUP(A7467,英雄数据表!A:L,8,FALSE),IF(B7467=50,VLOOKUP(A7467,英雄数据表!A:L,12,0),""))</f>
        <v/>
      </c>
    </row>
    <row r="7468" spans="1:14" x14ac:dyDescent="0.3">
      <c r="A7468" s="20">
        <v>55026</v>
      </c>
      <c r="B7468" s="21">
        <f t="shared" si="498"/>
        <v>67</v>
      </c>
      <c r="C7468" s="21">
        <v>5</v>
      </c>
      <c r="D7468" s="21">
        <f>VLOOKUP(A7468,英雄数据表!A:D,4,0)</f>
        <v>5</v>
      </c>
      <c r="E7468" s="20" t="str">
        <f>VLOOKUP(A7468,英雄数据表!A:C,3,0)</f>
        <v>堕天神针</v>
      </c>
      <c r="F7468" s="20">
        <f t="shared" si="499"/>
        <v>55026</v>
      </c>
      <c r="G7468" s="20">
        <f t="shared" si="500"/>
        <v>55026</v>
      </c>
      <c r="H7468" s="21" t="str">
        <f>VLOOKUP(B7468,属性中转表!A:F,6,FALSE)</f>
        <v>"hp":275400,"atk":7650</v>
      </c>
      <c r="I7468" s="20" t="str">
        <f>IF(VLOOKUP(B7468,属性中转表!A:G,7,FALSE)=0,"",VLOOKUP(VLOOKUP(B7468,属性中转表!A:G,7,FALSE),属性中转表!$K$2:$P$21,6,0))&amp;IF(VLOOKUP(B7468,属性中转表!A:G,7,FALSE)&gt;=50,VLOOKUP(A7468,英雄数据表!A:K,9,0),IF(VLOOKUP(B7468,属性中转表!A:G,7,FALSE)&gt;=25,VLOOKUP(A7468,英雄数据表!A:K,5,0),""))</f>
        <v>"atk":300,"hp":5000,"undpspro":150,"pvpdpspro":100,"pvpundpspro":50,"hppro":100</v>
      </c>
      <c r="J7468" s="20" t="str">
        <f>IF(I7468="","",属性中转表!$I$1&amp;(IF(VLOOKUP(B7468,属性中转表!A:G,7,FALSE)=0,0,VLOOKUP(VLOOKUP(B7468,属性中转表!A:G,7,FALSE),属性中转表!$K$2:$P$21,4,0)))+IFERROR(VLOOKUP(A7468,英雄数据表!A:K,IF(武魂!B7468&gt;=50,10,IF(武魂!B7468&gt;=25,6)),0),0))</f>
        <v>,"dpspro":150</v>
      </c>
      <c r="K7468" s="32" t="str">
        <f t="shared" si="497"/>
        <v>"atk":300,"hp":5000,"undpspro":150,"pvpdpspro":100,"pvpundpspro":50,"hppro":100,"dpspro":150</v>
      </c>
      <c r="L7468" s="20" t="str">
        <f>IF(B7468&gt;=50,VLOOKUP(A7468,英雄数据表!A:L,11,FALSE),IF(B7468&gt;=25,VLOOKUP(A7468,英雄数据表!A:L,7,0),""))</f>
        <v>"5502602004"</v>
      </c>
      <c r="M7468" s="20" t="str">
        <f>IFERROR(VLOOKUP(B7468,属性中转表!$K$2:$O$21,5,FALSE),"")</f>
        <v/>
      </c>
      <c r="N7468" s="20" t="str">
        <f>IF(B7468=25,VLOOKUP(A7468,英雄数据表!A:L,8,FALSE),IF(B7468=50,VLOOKUP(A7468,英雄数据表!A:L,12,0),""))</f>
        <v/>
      </c>
    </row>
    <row r="7469" spans="1:14" x14ac:dyDescent="0.3">
      <c r="A7469" s="20">
        <v>55026</v>
      </c>
      <c r="B7469" s="21">
        <f t="shared" si="498"/>
        <v>68</v>
      </c>
      <c r="C7469" s="21">
        <v>5</v>
      </c>
      <c r="D7469" s="21">
        <f>VLOOKUP(A7469,英雄数据表!A:D,4,0)</f>
        <v>5</v>
      </c>
      <c r="E7469" s="20" t="str">
        <f>VLOOKUP(A7469,英雄数据表!A:C,3,0)</f>
        <v>堕天神针</v>
      </c>
      <c r="F7469" s="20">
        <f t="shared" si="499"/>
        <v>55026</v>
      </c>
      <c r="G7469" s="20">
        <f t="shared" si="500"/>
        <v>55026</v>
      </c>
      <c r="H7469" s="21" t="str">
        <f>VLOOKUP(B7469,属性中转表!A:F,6,FALSE)</f>
        <v>"hp":280800,"atk":7800</v>
      </c>
      <c r="I7469" s="20" t="str">
        <f>IF(VLOOKUP(B7469,属性中转表!A:G,7,FALSE)=0,"",VLOOKUP(VLOOKUP(B7469,属性中转表!A:G,7,FALSE),属性中转表!$K$2:$P$21,6,0))&amp;IF(VLOOKUP(B7469,属性中转表!A:G,7,FALSE)&gt;=50,VLOOKUP(A7469,英雄数据表!A:K,9,0),IF(VLOOKUP(B7469,属性中转表!A:G,7,FALSE)&gt;=25,VLOOKUP(A7469,英雄数据表!A:K,5,0),""))</f>
        <v>"atk":300,"hp":5000,"undpspro":150,"pvpdpspro":100,"pvpundpspro":50,"hppro":100</v>
      </c>
      <c r="J7469" s="20" t="str">
        <f>IF(I7469="","",属性中转表!$I$1&amp;(IF(VLOOKUP(B7469,属性中转表!A:G,7,FALSE)=0,0,VLOOKUP(VLOOKUP(B7469,属性中转表!A:G,7,FALSE),属性中转表!$K$2:$P$21,4,0)))+IFERROR(VLOOKUP(A7469,英雄数据表!A:K,IF(武魂!B7469&gt;=50,10,IF(武魂!B7469&gt;=25,6)),0),0))</f>
        <v>,"dpspro":150</v>
      </c>
      <c r="K7469" s="32" t="str">
        <f t="shared" si="497"/>
        <v>"atk":300,"hp":5000,"undpspro":150,"pvpdpspro":100,"pvpundpspro":50,"hppro":100,"dpspro":150</v>
      </c>
      <c r="L7469" s="20" t="str">
        <f>IF(B7469&gt;=50,VLOOKUP(A7469,英雄数据表!A:L,11,FALSE),IF(B7469&gt;=25,VLOOKUP(A7469,英雄数据表!A:L,7,0),""))</f>
        <v>"5502602004"</v>
      </c>
      <c r="M7469" s="20" t="str">
        <f>IFERROR(VLOOKUP(B7469,属性中转表!$K$2:$O$21,5,FALSE),"")</f>
        <v/>
      </c>
      <c r="N7469" s="20" t="str">
        <f>IF(B7469=25,VLOOKUP(A7469,英雄数据表!A:L,8,FALSE),IF(B7469=50,VLOOKUP(A7469,英雄数据表!A:L,12,0),""))</f>
        <v/>
      </c>
    </row>
    <row r="7470" spans="1:14" x14ac:dyDescent="0.3">
      <c r="A7470" s="20">
        <v>55026</v>
      </c>
      <c r="B7470" s="21">
        <f t="shared" si="498"/>
        <v>69</v>
      </c>
      <c r="C7470" s="21">
        <v>5</v>
      </c>
      <c r="D7470" s="21">
        <f>VLOOKUP(A7470,英雄数据表!A:D,4,0)</f>
        <v>5</v>
      </c>
      <c r="E7470" s="20" t="str">
        <f>VLOOKUP(A7470,英雄数据表!A:C,3,0)</f>
        <v>堕天神针</v>
      </c>
      <c r="F7470" s="20">
        <f t="shared" si="499"/>
        <v>55026</v>
      </c>
      <c r="G7470" s="20">
        <f t="shared" si="500"/>
        <v>55026</v>
      </c>
      <c r="H7470" s="21" t="str">
        <f>VLOOKUP(B7470,属性中转表!A:F,6,FALSE)</f>
        <v>"hp":286200,"atk":7950</v>
      </c>
      <c r="I7470" s="20" t="str">
        <f>IF(VLOOKUP(B7470,属性中转表!A:G,7,FALSE)=0,"",VLOOKUP(VLOOKUP(B7470,属性中转表!A:G,7,FALSE),属性中转表!$K$2:$P$21,6,0))&amp;IF(VLOOKUP(B7470,属性中转表!A:G,7,FALSE)&gt;=50,VLOOKUP(A7470,英雄数据表!A:K,9,0),IF(VLOOKUP(B7470,属性中转表!A:G,7,FALSE)&gt;=25,VLOOKUP(A7470,英雄数据表!A:K,5,0),""))</f>
        <v>"atk":300,"hp":5000,"undpspro":150,"pvpdpspro":100,"pvpundpspro":50,"hppro":100</v>
      </c>
      <c r="J7470" s="20" t="str">
        <f>IF(I7470="","",属性中转表!$I$1&amp;(IF(VLOOKUP(B7470,属性中转表!A:G,7,FALSE)=0,0,VLOOKUP(VLOOKUP(B7470,属性中转表!A:G,7,FALSE),属性中转表!$K$2:$P$21,4,0)))+IFERROR(VLOOKUP(A7470,英雄数据表!A:K,IF(武魂!B7470&gt;=50,10,IF(武魂!B7470&gt;=25,6)),0),0))</f>
        <v>,"dpspro":150</v>
      </c>
      <c r="K7470" s="32" t="str">
        <f t="shared" si="497"/>
        <v>"atk":300,"hp":5000,"undpspro":150,"pvpdpspro":100,"pvpundpspro":50,"hppro":100,"dpspro":150</v>
      </c>
      <c r="L7470" s="20" t="str">
        <f>IF(B7470&gt;=50,VLOOKUP(A7470,英雄数据表!A:L,11,FALSE),IF(B7470&gt;=25,VLOOKUP(A7470,英雄数据表!A:L,7,0),""))</f>
        <v>"5502602004"</v>
      </c>
      <c r="M7470" s="20" t="str">
        <f>IFERROR(VLOOKUP(B7470,属性中转表!$K$2:$O$21,5,FALSE),"")</f>
        <v/>
      </c>
      <c r="N7470" s="20" t="str">
        <f>IF(B7470=25,VLOOKUP(A7470,英雄数据表!A:L,8,FALSE),IF(B7470=50,VLOOKUP(A7470,英雄数据表!A:L,12,0),""))</f>
        <v/>
      </c>
    </row>
    <row r="7471" spans="1:14" x14ac:dyDescent="0.3">
      <c r="A7471" s="20">
        <v>55026</v>
      </c>
      <c r="B7471" s="21">
        <f t="shared" si="498"/>
        <v>70</v>
      </c>
      <c r="C7471" s="21">
        <v>5</v>
      </c>
      <c r="D7471" s="21">
        <f>VLOOKUP(A7471,英雄数据表!A:D,4,0)</f>
        <v>5</v>
      </c>
      <c r="E7471" s="20" t="str">
        <f>VLOOKUP(A7471,英雄数据表!A:C,3,0)</f>
        <v>堕天神针</v>
      </c>
      <c r="F7471" s="20">
        <f t="shared" si="499"/>
        <v>55026</v>
      </c>
      <c r="G7471" s="20">
        <f t="shared" si="500"/>
        <v>55026</v>
      </c>
      <c r="H7471" s="21" t="str">
        <f>VLOOKUP(B7471,属性中转表!A:F,6,FALSE)</f>
        <v>"hp":291600,"atk":8100</v>
      </c>
      <c r="I7471" s="20" t="str">
        <f>IF(VLOOKUP(B7471,属性中转表!A:G,7,FALSE)=0,"",VLOOKUP(VLOOKUP(B7471,属性中转表!A:G,7,FALSE),属性中转表!$K$2:$P$21,6,0))&amp;IF(VLOOKUP(B7471,属性中转表!A:G,7,FALSE)&gt;=50,VLOOKUP(A7471,英雄数据表!A:K,9,0),IF(VLOOKUP(B7471,属性中转表!A:G,7,FALSE)&gt;=25,VLOOKUP(A7471,英雄数据表!A:K,5,0),""))</f>
        <v>"atk":300,"hp":5000,"undpspro":150,"pvpdpspro":100,"pvpundpspro":100,"hppro":100</v>
      </c>
      <c r="J7471" s="20" t="str">
        <f>IF(I7471="","",属性中转表!$I$1&amp;(IF(VLOOKUP(B7471,属性中转表!A:G,7,FALSE)=0,0,VLOOKUP(VLOOKUP(B7471,属性中转表!A:G,7,FALSE),属性中转表!$K$2:$P$21,4,0)))+IFERROR(VLOOKUP(A7471,英雄数据表!A:K,IF(武魂!B7471&gt;=50,10,IF(武魂!B7471&gt;=25,6)),0),0))</f>
        <v>,"dpspro":150</v>
      </c>
      <c r="K7471" s="32" t="str">
        <f t="shared" si="497"/>
        <v>"atk":300,"hp":5000,"undpspro":150,"pvpdpspro":100,"pvpundpspro":100,"hppro":100,"dpspro":150</v>
      </c>
      <c r="L7471" s="20" t="str">
        <f>IF(B7471&gt;=50,VLOOKUP(A7471,英雄数据表!A:L,11,FALSE),IF(B7471&gt;=25,VLOOKUP(A7471,英雄数据表!A:L,7,0),""))</f>
        <v>"5502602004"</v>
      </c>
      <c r="M7471" s="20" t="str">
        <f>IFERROR(VLOOKUP(B7471,属性中转表!$K$2:$O$21,5,FALSE),"")</f>
        <v>"pvpundpspro":50</v>
      </c>
      <c r="N7471" s="20" t="str">
        <f>IF(B7471=25,VLOOKUP(A7471,英雄数据表!A:L,8,FALSE),IF(B7471=50,VLOOKUP(A7471,英雄数据表!A:L,12,0),""))</f>
        <v/>
      </c>
    </row>
    <row r="7472" spans="1:14" x14ac:dyDescent="0.3">
      <c r="A7472" s="20">
        <v>55026</v>
      </c>
      <c r="B7472" s="21">
        <f t="shared" si="498"/>
        <v>71</v>
      </c>
      <c r="C7472" s="21">
        <v>5</v>
      </c>
      <c r="D7472" s="21">
        <f>VLOOKUP(A7472,英雄数据表!A:D,4,0)</f>
        <v>5</v>
      </c>
      <c r="E7472" s="20" t="str">
        <f>VLOOKUP(A7472,英雄数据表!A:C,3,0)</f>
        <v>堕天神针</v>
      </c>
      <c r="F7472" s="20">
        <f t="shared" si="499"/>
        <v>55026</v>
      </c>
      <c r="G7472" s="20">
        <f t="shared" si="500"/>
        <v>55026</v>
      </c>
      <c r="H7472" s="21" t="str">
        <f>VLOOKUP(B7472,属性中转表!A:F,6,FALSE)</f>
        <v>"hp":297000,"atk":8250</v>
      </c>
      <c r="I7472" s="20" t="str">
        <f>IF(VLOOKUP(B7472,属性中转表!A:G,7,FALSE)=0,"",VLOOKUP(VLOOKUP(B7472,属性中转表!A:G,7,FALSE),属性中转表!$K$2:$P$21,6,0))&amp;IF(VLOOKUP(B7472,属性中转表!A:G,7,FALSE)&gt;=50,VLOOKUP(A7472,英雄数据表!A:K,9,0),IF(VLOOKUP(B7472,属性中转表!A:G,7,FALSE)&gt;=25,VLOOKUP(A7472,英雄数据表!A:K,5,0),""))</f>
        <v>"atk":300,"hp":5000,"undpspro":150,"pvpdpspro":100,"pvpundpspro":100,"hppro":100</v>
      </c>
      <c r="J7472" s="20" t="str">
        <f>IF(I7472="","",属性中转表!$I$1&amp;(IF(VLOOKUP(B7472,属性中转表!A:G,7,FALSE)=0,0,VLOOKUP(VLOOKUP(B7472,属性中转表!A:G,7,FALSE),属性中转表!$K$2:$P$21,4,0)))+IFERROR(VLOOKUP(A7472,英雄数据表!A:K,IF(武魂!B7472&gt;=50,10,IF(武魂!B7472&gt;=25,6)),0),0))</f>
        <v>,"dpspro":150</v>
      </c>
      <c r="K7472" s="32" t="str">
        <f t="shared" si="497"/>
        <v>"atk":300,"hp":5000,"undpspro":150,"pvpdpspro":100,"pvpundpspro":100,"hppro":100,"dpspro":150</v>
      </c>
      <c r="L7472" s="20" t="str">
        <f>IF(B7472&gt;=50,VLOOKUP(A7472,英雄数据表!A:L,11,FALSE),IF(B7472&gt;=25,VLOOKUP(A7472,英雄数据表!A:L,7,0),""))</f>
        <v>"5502602004"</v>
      </c>
      <c r="M7472" s="20" t="str">
        <f>IFERROR(VLOOKUP(B7472,属性中转表!$K$2:$O$21,5,FALSE),"")</f>
        <v/>
      </c>
      <c r="N7472" s="20" t="str">
        <f>IF(B7472=25,VLOOKUP(A7472,英雄数据表!A:L,8,FALSE),IF(B7472=50,VLOOKUP(A7472,英雄数据表!A:L,12,0),""))</f>
        <v/>
      </c>
    </row>
    <row r="7473" spans="1:14" x14ac:dyDescent="0.3">
      <c r="A7473" s="20">
        <v>55026</v>
      </c>
      <c r="B7473" s="21">
        <f t="shared" si="498"/>
        <v>72</v>
      </c>
      <c r="C7473" s="21">
        <v>5</v>
      </c>
      <c r="D7473" s="21">
        <f>VLOOKUP(A7473,英雄数据表!A:D,4,0)</f>
        <v>5</v>
      </c>
      <c r="E7473" s="20" t="str">
        <f>VLOOKUP(A7473,英雄数据表!A:C,3,0)</f>
        <v>堕天神针</v>
      </c>
      <c r="F7473" s="20">
        <f t="shared" si="499"/>
        <v>55026</v>
      </c>
      <c r="G7473" s="20">
        <f t="shared" si="500"/>
        <v>55026</v>
      </c>
      <c r="H7473" s="21" t="str">
        <f>VLOOKUP(B7473,属性中转表!A:F,6,FALSE)</f>
        <v>"hp":302400,"atk":8400</v>
      </c>
      <c r="I7473" s="20" t="str">
        <f>IF(VLOOKUP(B7473,属性中转表!A:G,7,FALSE)=0,"",VLOOKUP(VLOOKUP(B7473,属性中转表!A:G,7,FALSE),属性中转表!$K$2:$P$21,6,0))&amp;IF(VLOOKUP(B7473,属性中转表!A:G,7,FALSE)&gt;=50,VLOOKUP(A7473,英雄数据表!A:K,9,0),IF(VLOOKUP(B7473,属性中转表!A:G,7,FALSE)&gt;=25,VLOOKUP(A7473,英雄数据表!A:K,5,0),""))</f>
        <v>"atk":300,"hp":5000,"undpspro":150,"pvpdpspro":100,"pvpundpspro":100,"hppro":100</v>
      </c>
      <c r="J7473" s="20" t="str">
        <f>IF(I7473="","",属性中转表!$I$1&amp;(IF(VLOOKUP(B7473,属性中转表!A:G,7,FALSE)=0,0,VLOOKUP(VLOOKUP(B7473,属性中转表!A:G,7,FALSE),属性中转表!$K$2:$P$21,4,0)))+IFERROR(VLOOKUP(A7473,英雄数据表!A:K,IF(武魂!B7473&gt;=50,10,IF(武魂!B7473&gt;=25,6)),0),0))</f>
        <v>,"dpspro":150</v>
      </c>
      <c r="K7473" s="32" t="str">
        <f t="shared" si="497"/>
        <v>"atk":300,"hp":5000,"undpspro":150,"pvpdpspro":100,"pvpundpspro":100,"hppro":100,"dpspro":150</v>
      </c>
      <c r="L7473" s="20" t="str">
        <f>IF(B7473&gt;=50,VLOOKUP(A7473,英雄数据表!A:L,11,FALSE),IF(B7473&gt;=25,VLOOKUP(A7473,英雄数据表!A:L,7,0),""))</f>
        <v>"5502602004"</v>
      </c>
      <c r="M7473" s="20" t="str">
        <f>IFERROR(VLOOKUP(B7473,属性中转表!$K$2:$O$21,5,FALSE),"")</f>
        <v/>
      </c>
      <c r="N7473" s="20" t="str">
        <f>IF(B7473=25,VLOOKUP(A7473,英雄数据表!A:L,8,FALSE),IF(B7473=50,VLOOKUP(A7473,英雄数据表!A:L,12,0),""))</f>
        <v/>
      </c>
    </row>
    <row r="7474" spans="1:14" x14ac:dyDescent="0.3">
      <c r="A7474" s="20">
        <v>55026</v>
      </c>
      <c r="B7474" s="21">
        <f t="shared" si="498"/>
        <v>73</v>
      </c>
      <c r="C7474" s="21">
        <v>5</v>
      </c>
      <c r="D7474" s="21">
        <f>VLOOKUP(A7474,英雄数据表!A:D,4,0)</f>
        <v>5</v>
      </c>
      <c r="E7474" s="20" t="str">
        <f>VLOOKUP(A7474,英雄数据表!A:C,3,0)</f>
        <v>堕天神针</v>
      </c>
      <c r="F7474" s="20">
        <f t="shared" si="499"/>
        <v>55026</v>
      </c>
      <c r="G7474" s="20">
        <f t="shared" si="500"/>
        <v>55026</v>
      </c>
      <c r="H7474" s="21" t="str">
        <f>VLOOKUP(B7474,属性中转表!A:F,6,FALSE)</f>
        <v>"hp":307800,"atk":8550</v>
      </c>
      <c r="I7474" s="20" t="str">
        <f>IF(VLOOKUP(B7474,属性中转表!A:G,7,FALSE)=0,"",VLOOKUP(VLOOKUP(B7474,属性中转表!A:G,7,FALSE),属性中转表!$K$2:$P$21,6,0))&amp;IF(VLOOKUP(B7474,属性中转表!A:G,7,FALSE)&gt;=50,VLOOKUP(A7474,英雄数据表!A:K,9,0),IF(VLOOKUP(B7474,属性中转表!A:G,7,FALSE)&gt;=25,VLOOKUP(A7474,英雄数据表!A:K,5,0),""))</f>
        <v>"atk":300,"hp":5000,"undpspro":150,"pvpdpspro":100,"pvpundpspro":100,"hppro":100</v>
      </c>
      <c r="J7474" s="20" t="str">
        <f>IF(I7474="","",属性中转表!$I$1&amp;(IF(VLOOKUP(B7474,属性中转表!A:G,7,FALSE)=0,0,VLOOKUP(VLOOKUP(B7474,属性中转表!A:G,7,FALSE),属性中转表!$K$2:$P$21,4,0)))+IFERROR(VLOOKUP(A7474,英雄数据表!A:K,IF(武魂!B7474&gt;=50,10,IF(武魂!B7474&gt;=25,6)),0),0))</f>
        <v>,"dpspro":150</v>
      </c>
      <c r="K7474" s="32" t="str">
        <f t="shared" si="497"/>
        <v>"atk":300,"hp":5000,"undpspro":150,"pvpdpspro":100,"pvpundpspro":100,"hppro":100,"dpspro":150</v>
      </c>
      <c r="L7474" s="20" t="str">
        <f>IF(B7474&gt;=50,VLOOKUP(A7474,英雄数据表!A:L,11,FALSE),IF(B7474&gt;=25,VLOOKUP(A7474,英雄数据表!A:L,7,0),""))</f>
        <v>"5502602004"</v>
      </c>
      <c r="M7474" s="20" t="str">
        <f>IFERROR(VLOOKUP(B7474,属性中转表!$K$2:$O$21,5,FALSE),"")</f>
        <v/>
      </c>
      <c r="N7474" s="20" t="str">
        <f>IF(B7474=25,VLOOKUP(A7474,英雄数据表!A:L,8,FALSE),IF(B7474=50,VLOOKUP(A7474,英雄数据表!A:L,12,0),""))</f>
        <v/>
      </c>
    </row>
    <row r="7475" spans="1:14" x14ac:dyDescent="0.3">
      <c r="A7475" s="20">
        <v>55026</v>
      </c>
      <c r="B7475" s="21">
        <f t="shared" si="498"/>
        <v>74</v>
      </c>
      <c r="C7475" s="21">
        <v>5</v>
      </c>
      <c r="D7475" s="21">
        <f>VLOOKUP(A7475,英雄数据表!A:D,4,0)</f>
        <v>5</v>
      </c>
      <c r="E7475" s="20" t="str">
        <f>VLOOKUP(A7475,英雄数据表!A:C,3,0)</f>
        <v>堕天神针</v>
      </c>
      <c r="F7475" s="20">
        <f t="shared" si="499"/>
        <v>55026</v>
      </c>
      <c r="G7475" s="20">
        <f t="shared" si="500"/>
        <v>55026</v>
      </c>
      <c r="H7475" s="21" t="str">
        <f>VLOOKUP(B7475,属性中转表!A:F,6,FALSE)</f>
        <v>"hp":313200,"atk":8700</v>
      </c>
      <c r="I7475" s="20" t="str">
        <f>IF(VLOOKUP(B7475,属性中转表!A:G,7,FALSE)=0,"",VLOOKUP(VLOOKUP(B7475,属性中转表!A:G,7,FALSE),属性中转表!$K$2:$P$21,6,0))&amp;IF(VLOOKUP(B7475,属性中转表!A:G,7,FALSE)&gt;=50,VLOOKUP(A7475,英雄数据表!A:K,9,0),IF(VLOOKUP(B7475,属性中转表!A:G,7,FALSE)&gt;=25,VLOOKUP(A7475,英雄数据表!A:K,5,0),""))</f>
        <v>"atk":300,"hp":5000,"undpspro":150,"pvpdpspro":100,"pvpundpspro":100,"hppro":100</v>
      </c>
      <c r="J7475" s="20" t="str">
        <f>IF(I7475="","",属性中转表!$I$1&amp;(IF(VLOOKUP(B7475,属性中转表!A:G,7,FALSE)=0,0,VLOOKUP(VLOOKUP(B7475,属性中转表!A:G,7,FALSE),属性中转表!$K$2:$P$21,4,0)))+IFERROR(VLOOKUP(A7475,英雄数据表!A:K,IF(武魂!B7475&gt;=50,10,IF(武魂!B7475&gt;=25,6)),0),0))</f>
        <v>,"dpspro":150</v>
      </c>
      <c r="K7475" s="32" t="str">
        <f t="shared" si="497"/>
        <v>"atk":300,"hp":5000,"undpspro":150,"pvpdpspro":100,"pvpundpspro":100,"hppro":100,"dpspro":150</v>
      </c>
      <c r="L7475" s="20" t="str">
        <f>IF(B7475&gt;=50,VLOOKUP(A7475,英雄数据表!A:L,11,FALSE),IF(B7475&gt;=25,VLOOKUP(A7475,英雄数据表!A:L,7,0),""))</f>
        <v>"5502602004"</v>
      </c>
      <c r="M7475" s="20" t="str">
        <f>IFERROR(VLOOKUP(B7475,属性中转表!$K$2:$O$21,5,FALSE),"")</f>
        <v/>
      </c>
      <c r="N7475" s="20" t="str">
        <f>IF(B7475=25,VLOOKUP(A7475,英雄数据表!A:L,8,FALSE),IF(B7475=50,VLOOKUP(A7475,英雄数据表!A:L,12,0),""))</f>
        <v/>
      </c>
    </row>
    <row r="7476" spans="1:14" x14ac:dyDescent="0.3">
      <c r="A7476" s="20">
        <v>55026</v>
      </c>
      <c r="B7476" s="21">
        <f t="shared" si="498"/>
        <v>75</v>
      </c>
      <c r="C7476" s="21">
        <v>5</v>
      </c>
      <c r="D7476" s="21">
        <f>VLOOKUP(A7476,英雄数据表!A:D,4,0)</f>
        <v>5</v>
      </c>
      <c r="E7476" s="20" t="str">
        <f>VLOOKUP(A7476,英雄数据表!A:C,3,0)</f>
        <v>堕天神针</v>
      </c>
      <c r="F7476" s="20">
        <f t="shared" si="499"/>
        <v>55026</v>
      </c>
      <c r="G7476" s="20">
        <f t="shared" si="500"/>
        <v>55026</v>
      </c>
      <c r="H7476" s="21" t="str">
        <f>VLOOKUP(B7476,属性中转表!A:F,6,FALSE)</f>
        <v>"hp":318600,"atk":8850</v>
      </c>
      <c r="I7476" s="20" t="str">
        <f>IF(VLOOKUP(B7476,属性中转表!A:G,7,FALSE)=0,"",VLOOKUP(VLOOKUP(B7476,属性中转表!A:G,7,FALSE),属性中转表!$K$2:$P$21,6,0))&amp;IF(VLOOKUP(B7476,属性中转表!A:G,7,FALSE)&gt;=50,VLOOKUP(A7476,英雄数据表!A:K,9,0),IF(VLOOKUP(B7476,属性中转表!A:G,7,FALSE)&gt;=25,VLOOKUP(A7476,英雄数据表!A:K,5,0),""))</f>
        <v>"atk":600,"hp":10000,"undpspro":150,"pvpdpspro":100,"pvpundpspro":100,"speed":10,"hppro":100</v>
      </c>
      <c r="J7476" s="20" t="str">
        <f>IF(I7476="","",属性中转表!$I$1&amp;(IF(VLOOKUP(B7476,属性中转表!A:G,7,FALSE)=0,0,VLOOKUP(VLOOKUP(B7476,属性中转表!A:G,7,FALSE),属性中转表!$K$2:$P$21,4,0)))+IFERROR(VLOOKUP(A7476,英雄数据表!A:K,IF(武魂!B7476&gt;=50,10,IF(武魂!B7476&gt;=25,6)),0),0))</f>
        <v>,"dpspro":150</v>
      </c>
      <c r="K7476" s="32" t="str">
        <f t="shared" si="497"/>
        <v>"atk":600,"hp":10000,"undpspro":150,"pvpdpspro":100,"pvpundpspro":100,"speed":10,"hppro":100,"dpspro":150</v>
      </c>
      <c r="L7476" s="20" t="str">
        <f>IF(B7476&gt;=50,VLOOKUP(A7476,英雄数据表!A:L,11,FALSE),IF(B7476&gt;=25,VLOOKUP(A7476,英雄数据表!A:L,7,0),""))</f>
        <v>"5502602004"</v>
      </c>
      <c r="M7476" s="20" t="str">
        <f>IFERROR(VLOOKUP(B7476,属性中转表!$K$2:$O$21,5,FALSE),"")</f>
        <v>"speed":10,"atk":300,"hp":5000</v>
      </c>
      <c r="N7476" s="20" t="str">
        <f>IF(B7476=25,VLOOKUP(A7476,英雄数据表!A:L,8,FALSE),IF(B7476=50,VLOOKUP(A7476,英雄数据表!A:L,12,0),""))</f>
        <v/>
      </c>
    </row>
    <row r="7477" spans="1:14" x14ac:dyDescent="0.3">
      <c r="A7477" s="20">
        <v>55026</v>
      </c>
      <c r="B7477" s="21">
        <f t="shared" si="498"/>
        <v>76</v>
      </c>
      <c r="C7477" s="21">
        <v>5</v>
      </c>
      <c r="D7477" s="21">
        <f>VLOOKUP(A7477,英雄数据表!A:D,4,0)</f>
        <v>5</v>
      </c>
      <c r="E7477" s="20" t="str">
        <f>VLOOKUP(A7477,英雄数据表!A:C,3,0)</f>
        <v>堕天神针</v>
      </c>
      <c r="F7477" s="20">
        <f t="shared" si="499"/>
        <v>55026</v>
      </c>
      <c r="G7477" s="20">
        <f t="shared" si="500"/>
        <v>55026</v>
      </c>
      <c r="H7477" s="21" t="str">
        <f>VLOOKUP(B7477,属性中转表!A:F,6,FALSE)</f>
        <v>"hp":324000,"atk":9000</v>
      </c>
      <c r="I7477" s="20" t="str">
        <f>IF(VLOOKUP(B7477,属性中转表!A:G,7,FALSE)=0,"",VLOOKUP(VLOOKUP(B7477,属性中转表!A:G,7,FALSE),属性中转表!$K$2:$P$21,6,0))&amp;IF(VLOOKUP(B7477,属性中转表!A:G,7,FALSE)&gt;=50,VLOOKUP(A7477,英雄数据表!A:K,9,0),IF(VLOOKUP(B7477,属性中转表!A:G,7,FALSE)&gt;=25,VLOOKUP(A7477,英雄数据表!A:K,5,0),""))</f>
        <v>"atk":600,"hp":10000,"undpspro":150,"pvpdpspro":100,"pvpundpspro":100,"speed":10,"hppro":100</v>
      </c>
      <c r="J7477" s="20" t="str">
        <f>IF(I7477="","",属性中转表!$I$1&amp;(IF(VLOOKUP(B7477,属性中转表!A:G,7,FALSE)=0,0,VLOOKUP(VLOOKUP(B7477,属性中转表!A:G,7,FALSE),属性中转表!$K$2:$P$21,4,0)))+IFERROR(VLOOKUP(A7477,英雄数据表!A:K,IF(武魂!B7477&gt;=50,10,IF(武魂!B7477&gt;=25,6)),0),0))</f>
        <v>,"dpspro":150</v>
      </c>
      <c r="K7477" s="32" t="str">
        <f t="shared" si="497"/>
        <v>"atk":600,"hp":10000,"undpspro":150,"pvpdpspro":100,"pvpundpspro":100,"speed":10,"hppro":100,"dpspro":150</v>
      </c>
      <c r="L7477" s="20" t="str">
        <f>IF(B7477&gt;=50,VLOOKUP(A7477,英雄数据表!A:L,11,FALSE),IF(B7477&gt;=25,VLOOKUP(A7477,英雄数据表!A:L,7,0),""))</f>
        <v>"5502602004"</v>
      </c>
      <c r="M7477" s="20" t="str">
        <f>IFERROR(VLOOKUP(B7477,属性中转表!$K$2:$O$21,5,FALSE),"")</f>
        <v/>
      </c>
      <c r="N7477" s="20" t="str">
        <f>IF(B7477=25,VLOOKUP(A7477,英雄数据表!A:L,8,FALSE),IF(B7477=50,VLOOKUP(A7477,英雄数据表!A:L,12,0),""))</f>
        <v/>
      </c>
    </row>
    <row r="7478" spans="1:14" x14ac:dyDescent="0.3">
      <c r="A7478" s="20">
        <v>55026</v>
      </c>
      <c r="B7478" s="21">
        <f t="shared" si="498"/>
        <v>77</v>
      </c>
      <c r="C7478" s="21">
        <v>5</v>
      </c>
      <c r="D7478" s="21">
        <f>VLOOKUP(A7478,英雄数据表!A:D,4,0)</f>
        <v>5</v>
      </c>
      <c r="E7478" s="20" t="str">
        <f>VLOOKUP(A7478,英雄数据表!A:C,3,0)</f>
        <v>堕天神针</v>
      </c>
      <c r="F7478" s="20">
        <f t="shared" si="499"/>
        <v>55026</v>
      </c>
      <c r="G7478" s="20">
        <f t="shared" si="500"/>
        <v>55026</v>
      </c>
      <c r="H7478" s="21" t="str">
        <f>VLOOKUP(B7478,属性中转表!A:F,6,FALSE)</f>
        <v>"hp":329400,"atk":9150</v>
      </c>
      <c r="I7478" s="20" t="str">
        <f>IF(VLOOKUP(B7478,属性中转表!A:G,7,FALSE)=0,"",VLOOKUP(VLOOKUP(B7478,属性中转表!A:G,7,FALSE),属性中转表!$K$2:$P$21,6,0))&amp;IF(VLOOKUP(B7478,属性中转表!A:G,7,FALSE)&gt;=50,VLOOKUP(A7478,英雄数据表!A:K,9,0),IF(VLOOKUP(B7478,属性中转表!A:G,7,FALSE)&gt;=25,VLOOKUP(A7478,英雄数据表!A:K,5,0),""))</f>
        <v>"atk":600,"hp":10000,"undpspro":150,"pvpdpspro":100,"pvpundpspro":100,"speed":10,"hppro":100</v>
      </c>
      <c r="J7478" s="20" t="str">
        <f>IF(I7478="","",属性中转表!$I$1&amp;(IF(VLOOKUP(B7478,属性中转表!A:G,7,FALSE)=0,0,VLOOKUP(VLOOKUP(B7478,属性中转表!A:G,7,FALSE),属性中转表!$K$2:$P$21,4,0)))+IFERROR(VLOOKUP(A7478,英雄数据表!A:K,IF(武魂!B7478&gt;=50,10,IF(武魂!B7478&gt;=25,6)),0),0))</f>
        <v>,"dpspro":150</v>
      </c>
      <c r="K7478" s="32" t="str">
        <f t="shared" si="497"/>
        <v>"atk":600,"hp":10000,"undpspro":150,"pvpdpspro":100,"pvpundpspro":100,"speed":10,"hppro":100,"dpspro":150</v>
      </c>
      <c r="L7478" s="20" t="str">
        <f>IF(B7478&gt;=50,VLOOKUP(A7478,英雄数据表!A:L,11,FALSE),IF(B7478&gt;=25,VLOOKUP(A7478,英雄数据表!A:L,7,0),""))</f>
        <v>"5502602004"</v>
      </c>
      <c r="M7478" s="20" t="str">
        <f>IFERROR(VLOOKUP(B7478,属性中转表!$K$2:$O$21,5,FALSE),"")</f>
        <v/>
      </c>
      <c r="N7478" s="20" t="str">
        <f>IF(B7478=25,VLOOKUP(A7478,英雄数据表!A:L,8,FALSE),IF(B7478=50,VLOOKUP(A7478,英雄数据表!A:L,12,0),""))</f>
        <v/>
      </c>
    </row>
    <row r="7479" spans="1:14" x14ac:dyDescent="0.3">
      <c r="A7479" s="20">
        <v>55026</v>
      </c>
      <c r="B7479" s="21">
        <f t="shared" si="498"/>
        <v>78</v>
      </c>
      <c r="C7479" s="21">
        <v>5</v>
      </c>
      <c r="D7479" s="21">
        <f>VLOOKUP(A7479,英雄数据表!A:D,4,0)</f>
        <v>5</v>
      </c>
      <c r="E7479" s="20" t="str">
        <f>VLOOKUP(A7479,英雄数据表!A:C,3,0)</f>
        <v>堕天神针</v>
      </c>
      <c r="F7479" s="20">
        <f t="shared" si="499"/>
        <v>55026</v>
      </c>
      <c r="G7479" s="20">
        <f t="shared" si="500"/>
        <v>55026</v>
      </c>
      <c r="H7479" s="21" t="str">
        <f>VLOOKUP(B7479,属性中转表!A:F,6,FALSE)</f>
        <v>"hp":334800,"atk":9300</v>
      </c>
      <c r="I7479" s="20" t="str">
        <f>IF(VLOOKUP(B7479,属性中转表!A:G,7,FALSE)=0,"",VLOOKUP(VLOOKUP(B7479,属性中转表!A:G,7,FALSE),属性中转表!$K$2:$P$21,6,0))&amp;IF(VLOOKUP(B7479,属性中转表!A:G,7,FALSE)&gt;=50,VLOOKUP(A7479,英雄数据表!A:K,9,0),IF(VLOOKUP(B7479,属性中转表!A:G,7,FALSE)&gt;=25,VLOOKUP(A7479,英雄数据表!A:K,5,0),""))</f>
        <v>"atk":600,"hp":10000,"undpspro":150,"pvpdpspro":100,"pvpundpspro":100,"speed":10,"hppro":100</v>
      </c>
      <c r="J7479" s="20" t="str">
        <f>IF(I7479="","",属性中转表!$I$1&amp;(IF(VLOOKUP(B7479,属性中转表!A:G,7,FALSE)=0,0,VLOOKUP(VLOOKUP(B7479,属性中转表!A:G,7,FALSE),属性中转表!$K$2:$P$21,4,0)))+IFERROR(VLOOKUP(A7479,英雄数据表!A:K,IF(武魂!B7479&gt;=50,10,IF(武魂!B7479&gt;=25,6)),0),0))</f>
        <v>,"dpspro":150</v>
      </c>
      <c r="K7479" s="32" t="str">
        <f t="shared" si="497"/>
        <v>"atk":600,"hp":10000,"undpspro":150,"pvpdpspro":100,"pvpundpspro":100,"speed":10,"hppro":100,"dpspro":150</v>
      </c>
      <c r="L7479" s="20" t="str">
        <f>IF(B7479&gt;=50,VLOOKUP(A7479,英雄数据表!A:L,11,FALSE),IF(B7479&gt;=25,VLOOKUP(A7479,英雄数据表!A:L,7,0),""))</f>
        <v>"5502602004"</v>
      </c>
      <c r="M7479" s="20" t="str">
        <f>IFERROR(VLOOKUP(B7479,属性中转表!$K$2:$O$21,5,FALSE),"")</f>
        <v/>
      </c>
      <c r="N7479" s="20" t="str">
        <f>IF(B7479=25,VLOOKUP(A7479,英雄数据表!A:L,8,FALSE),IF(B7479=50,VLOOKUP(A7479,英雄数据表!A:L,12,0),""))</f>
        <v/>
      </c>
    </row>
    <row r="7480" spans="1:14" x14ac:dyDescent="0.3">
      <c r="A7480" s="20">
        <v>55026</v>
      </c>
      <c r="B7480" s="21">
        <f t="shared" si="498"/>
        <v>79</v>
      </c>
      <c r="C7480" s="21">
        <v>5</v>
      </c>
      <c r="D7480" s="21">
        <f>VLOOKUP(A7480,英雄数据表!A:D,4,0)</f>
        <v>5</v>
      </c>
      <c r="E7480" s="20" t="str">
        <f>VLOOKUP(A7480,英雄数据表!A:C,3,0)</f>
        <v>堕天神针</v>
      </c>
      <c r="F7480" s="20">
        <f t="shared" si="499"/>
        <v>55026</v>
      </c>
      <c r="G7480" s="20">
        <f t="shared" si="500"/>
        <v>55026</v>
      </c>
      <c r="H7480" s="21" t="str">
        <f>VLOOKUP(B7480,属性中转表!A:F,6,FALSE)</f>
        <v>"hp":340200,"atk":9450</v>
      </c>
      <c r="I7480" s="20" t="str">
        <f>IF(VLOOKUP(B7480,属性中转表!A:G,7,FALSE)=0,"",VLOOKUP(VLOOKUP(B7480,属性中转表!A:G,7,FALSE),属性中转表!$K$2:$P$21,6,0))&amp;IF(VLOOKUP(B7480,属性中转表!A:G,7,FALSE)&gt;=50,VLOOKUP(A7480,英雄数据表!A:K,9,0),IF(VLOOKUP(B7480,属性中转表!A:G,7,FALSE)&gt;=25,VLOOKUP(A7480,英雄数据表!A:K,5,0),""))</f>
        <v>"atk":600,"hp":10000,"undpspro":150,"pvpdpspro":100,"pvpundpspro":100,"speed":10,"hppro":100</v>
      </c>
      <c r="J7480" s="20" t="str">
        <f>IF(I7480="","",属性中转表!$I$1&amp;(IF(VLOOKUP(B7480,属性中转表!A:G,7,FALSE)=0,0,VLOOKUP(VLOOKUP(B7480,属性中转表!A:G,7,FALSE),属性中转表!$K$2:$P$21,4,0)))+IFERROR(VLOOKUP(A7480,英雄数据表!A:K,IF(武魂!B7480&gt;=50,10,IF(武魂!B7480&gt;=25,6)),0),0))</f>
        <v>,"dpspro":150</v>
      </c>
      <c r="K7480" s="32" t="str">
        <f t="shared" si="497"/>
        <v>"atk":600,"hp":10000,"undpspro":150,"pvpdpspro":100,"pvpundpspro":100,"speed":10,"hppro":100,"dpspro":150</v>
      </c>
      <c r="L7480" s="20" t="str">
        <f>IF(B7480&gt;=50,VLOOKUP(A7480,英雄数据表!A:L,11,FALSE),IF(B7480&gt;=25,VLOOKUP(A7480,英雄数据表!A:L,7,0),""))</f>
        <v>"5502602004"</v>
      </c>
      <c r="M7480" s="20" t="str">
        <f>IFERROR(VLOOKUP(B7480,属性中转表!$K$2:$O$21,5,FALSE),"")</f>
        <v/>
      </c>
      <c r="N7480" s="20" t="str">
        <f>IF(B7480=25,VLOOKUP(A7480,英雄数据表!A:L,8,FALSE),IF(B7480=50,VLOOKUP(A7480,英雄数据表!A:L,12,0),""))</f>
        <v/>
      </c>
    </row>
    <row r="7481" spans="1:14" x14ac:dyDescent="0.3">
      <c r="A7481" s="20">
        <v>55026</v>
      </c>
      <c r="B7481" s="21">
        <f t="shared" si="498"/>
        <v>80</v>
      </c>
      <c r="C7481" s="21">
        <v>5</v>
      </c>
      <c r="D7481" s="21">
        <f>VLOOKUP(A7481,英雄数据表!A:D,4,0)</f>
        <v>5</v>
      </c>
      <c r="E7481" s="20" t="str">
        <f>VLOOKUP(A7481,英雄数据表!A:C,3,0)</f>
        <v>堕天神针</v>
      </c>
      <c r="F7481" s="20">
        <f t="shared" si="499"/>
        <v>55026</v>
      </c>
      <c r="G7481" s="20">
        <f t="shared" si="500"/>
        <v>55026</v>
      </c>
      <c r="H7481" s="21" t="str">
        <f>VLOOKUP(B7481,属性中转表!A:F,6,FALSE)</f>
        <v>"hp":345600,"atk":9600</v>
      </c>
      <c r="I7481" s="20" t="str">
        <f>IF(VLOOKUP(B7481,属性中转表!A:G,7,FALSE)=0,"",VLOOKUP(VLOOKUP(B7481,属性中转表!A:G,7,FALSE),属性中转表!$K$2:$P$21,6,0))&amp;IF(VLOOKUP(B7481,属性中转表!A:G,7,FALSE)&gt;=50,VLOOKUP(A7481,英雄数据表!A:K,9,0),IF(VLOOKUP(B7481,属性中转表!A:G,7,FALSE)&gt;=25,VLOOKUP(A7481,英雄数据表!A:K,5,0),""))</f>
        <v>"atk":600,"hp":10000,"undpspro":200,"pvpdpspro":100,"pvpundpspro":100,"speed":10,"hppro":100</v>
      </c>
      <c r="J7481" s="20" t="str">
        <f>IF(I7481="","",属性中转表!$I$1&amp;(IF(VLOOKUP(B7481,属性中转表!A:G,7,FALSE)=0,0,VLOOKUP(VLOOKUP(B7481,属性中转表!A:G,7,FALSE),属性中转表!$K$2:$P$21,4,0)))+IFERROR(VLOOKUP(A7481,英雄数据表!A:K,IF(武魂!B7481&gt;=50,10,IF(武魂!B7481&gt;=25,6)),0),0))</f>
        <v>,"dpspro":150</v>
      </c>
      <c r="K7481" s="32" t="str">
        <f t="shared" si="497"/>
        <v>"atk":600,"hp":10000,"undpspro":200,"pvpdpspro":100,"pvpundpspro":100,"speed":10,"hppro":100,"dpspro":150</v>
      </c>
      <c r="L7481" s="20" t="str">
        <f>IF(B7481&gt;=50,VLOOKUP(A7481,英雄数据表!A:L,11,FALSE),IF(B7481&gt;=25,VLOOKUP(A7481,英雄数据表!A:L,7,0),""))</f>
        <v>"5502602004"</v>
      </c>
      <c r="M7481" s="20" t="str">
        <f>IFERROR(VLOOKUP(B7481,属性中转表!$K$2:$O$21,5,FALSE),"")</f>
        <v>"undpspro":50</v>
      </c>
      <c r="N7481" s="20" t="str">
        <f>IF(B7481=25,VLOOKUP(A7481,英雄数据表!A:L,8,FALSE),IF(B7481=50,VLOOKUP(A7481,英雄数据表!A:L,12,0),""))</f>
        <v/>
      </c>
    </row>
    <row r="7482" spans="1:14" x14ac:dyDescent="0.3">
      <c r="A7482" s="20">
        <v>55026</v>
      </c>
      <c r="B7482" s="21">
        <f t="shared" si="498"/>
        <v>81</v>
      </c>
      <c r="C7482" s="21">
        <v>5</v>
      </c>
      <c r="D7482" s="21">
        <f>VLOOKUP(A7482,英雄数据表!A:D,4,0)</f>
        <v>5</v>
      </c>
      <c r="E7482" s="20" t="str">
        <f>VLOOKUP(A7482,英雄数据表!A:C,3,0)</f>
        <v>堕天神针</v>
      </c>
      <c r="F7482" s="20">
        <f t="shared" si="499"/>
        <v>55026</v>
      </c>
      <c r="G7482" s="20">
        <f t="shared" si="500"/>
        <v>55026</v>
      </c>
      <c r="H7482" s="21" t="str">
        <f>VLOOKUP(B7482,属性中转表!A:F,6,FALSE)</f>
        <v>"hp":351000,"atk":9750</v>
      </c>
      <c r="I7482" s="20" t="str">
        <f>IF(VLOOKUP(B7482,属性中转表!A:G,7,FALSE)=0,"",VLOOKUP(VLOOKUP(B7482,属性中转表!A:G,7,FALSE),属性中转表!$K$2:$P$21,6,0))&amp;IF(VLOOKUP(B7482,属性中转表!A:G,7,FALSE)&gt;=50,VLOOKUP(A7482,英雄数据表!A:K,9,0),IF(VLOOKUP(B7482,属性中转表!A:G,7,FALSE)&gt;=25,VLOOKUP(A7482,英雄数据表!A:K,5,0),""))</f>
        <v>"atk":600,"hp":10000,"undpspro":200,"pvpdpspro":100,"pvpundpspro":100,"speed":10,"hppro":100</v>
      </c>
      <c r="J7482" s="20" t="str">
        <f>IF(I7482="","",属性中转表!$I$1&amp;(IF(VLOOKUP(B7482,属性中转表!A:G,7,FALSE)=0,0,VLOOKUP(VLOOKUP(B7482,属性中转表!A:G,7,FALSE),属性中转表!$K$2:$P$21,4,0)))+IFERROR(VLOOKUP(A7482,英雄数据表!A:K,IF(武魂!B7482&gt;=50,10,IF(武魂!B7482&gt;=25,6)),0),0))</f>
        <v>,"dpspro":150</v>
      </c>
      <c r="K7482" s="32" t="str">
        <f t="shared" si="497"/>
        <v>"atk":600,"hp":10000,"undpspro":200,"pvpdpspro":100,"pvpundpspro":100,"speed":10,"hppro":100,"dpspro":150</v>
      </c>
      <c r="L7482" s="20" t="str">
        <f>IF(B7482&gt;=50,VLOOKUP(A7482,英雄数据表!A:L,11,FALSE),IF(B7482&gt;=25,VLOOKUP(A7482,英雄数据表!A:L,7,0),""))</f>
        <v>"5502602004"</v>
      </c>
      <c r="M7482" s="20" t="str">
        <f>IFERROR(VLOOKUP(B7482,属性中转表!$K$2:$O$21,5,FALSE),"")</f>
        <v/>
      </c>
      <c r="N7482" s="20" t="str">
        <f>IF(B7482=25,VLOOKUP(A7482,英雄数据表!A:L,8,FALSE),IF(B7482=50,VLOOKUP(A7482,英雄数据表!A:L,12,0),""))</f>
        <v/>
      </c>
    </row>
    <row r="7483" spans="1:14" x14ac:dyDescent="0.3">
      <c r="A7483" s="20">
        <v>55026</v>
      </c>
      <c r="B7483" s="21">
        <f t="shared" si="498"/>
        <v>82</v>
      </c>
      <c r="C7483" s="21">
        <v>5</v>
      </c>
      <c r="D7483" s="21">
        <f>VLOOKUP(A7483,英雄数据表!A:D,4,0)</f>
        <v>5</v>
      </c>
      <c r="E7483" s="20" t="str">
        <f>VLOOKUP(A7483,英雄数据表!A:C,3,0)</f>
        <v>堕天神针</v>
      </c>
      <c r="F7483" s="20">
        <f t="shared" si="499"/>
        <v>55026</v>
      </c>
      <c r="G7483" s="20">
        <f t="shared" si="500"/>
        <v>55026</v>
      </c>
      <c r="H7483" s="21" t="str">
        <f>VLOOKUP(B7483,属性中转表!A:F,6,FALSE)</f>
        <v>"hp":356400,"atk":9900</v>
      </c>
      <c r="I7483" s="20" t="str">
        <f>IF(VLOOKUP(B7483,属性中转表!A:G,7,FALSE)=0,"",VLOOKUP(VLOOKUP(B7483,属性中转表!A:G,7,FALSE),属性中转表!$K$2:$P$21,6,0))&amp;IF(VLOOKUP(B7483,属性中转表!A:G,7,FALSE)&gt;=50,VLOOKUP(A7483,英雄数据表!A:K,9,0),IF(VLOOKUP(B7483,属性中转表!A:G,7,FALSE)&gt;=25,VLOOKUP(A7483,英雄数据表!A:K,5,0),""))</f>
        <v>"atk":600,"hp":10000,"undpspro":200,"pvpdpspro":100,"pvpundpspro":100,"speed":10,"hppro":100</v>
      </c>
      <c r="J7483" s="20" t="str">
        <f>IF(I7483="","",属性中转表!$I$1&amp;(IF(VLOOKUP(B7483,属性中转表!A:G,7,FALSE)=0,0,VLOOKUP(VLOOKUP(B7483,属性中转表!A:G,7,FALSE),属性中转表!$K$2:$P$21,4,0)))+IFERROR(VLOOKUP(A7483,英雄数据表!A:K,IF(武魂!B7483&gt;=50,10,IF(武魂!B7483&gt;=25,6)),0),0))</f>
        <v>,"dpspro":150</v>
      </c>
      <c r="K7483" s="32" t="str">
        <f t="shared" ref="K7483:K7546" si="501">I7483&amp;J7483</f>
        <v>"atk":600,"hp":10000,"undpspro":200,"pvpdpspro":100,"pvpundpspro":100,"speed":10,"hppro":100,"dpspro":150</v>
      </c>
      <c r="L7483" s="20" t="str">
        <f>IF(B7483&gt;=50,VLOOKUP(A7483,英雄数据表!A:L,11,FALSE),IF(B7483&gt;=25,VLOOKUP(A7483,英雄数据表!A:L,7,0),""))</f>
        <v>"5502602004"</v>
      </c>
      <c r="M7483" s="20" t="str">
        <f>IFERROR(VLOOKUP(B7483,属性中转表!$K$2:$O$21,5,FALSE),"")</f>
        <v/>
      </c>
      <c r="N7483" s="20" t="str">
        <f>IF(B7483=25,VLOOKUP(A7483,英雄数据表!A:L,8,FALSE),IF(B7483=50,VLOOKUP(A7483,英雄数据表!A:L,12,0),""))</f>
        <v/>
      </c>
    </row>
    <row r="7484" spans="1:14" x14ac:dyDescent="0.3">
      <c r="A7484" s="20">
        <v>55026</v>
      </c>
      <c r="B7484" s="21">
        <f t="shared" si="498"/>
        <v>83</v>
      </c>
      <c r="C7484" s="21">
        <v>5</v>
      </c>
      <c r="D7484" s="21">
        <f>VLOOKUP(A7484,英雄数据表!A:D,4,0)</f>
        <v>5</v>
      </c>
      <c r="E7484" s="20" t="str">
        <f>VLOOKUP(A7484,英雄数据表!A:C,3,0)</f>
        <v>堕天神针</v>
      </c>
      <c r="F7484" s="20">
        <f t="shared" si="499"/>
        <v>55026</v>
      </c>
      <c r="G7484" s="20">
        <f t="shared" si="500"/>
        <v>55026</v>
      </c>
      <c r="H7484" s="21" t="str">
        <f>VLOOKUP(B7484,属性中转表!A:F,6,FALSE)</f>
        <v>"hp":361800,"atk":10050</v>
      </c>
      <c r="I7484" s="20" t="str">
        <f>IF(VLOOKUP(B7484,属性中转表!A:G,7,FALSE)=0,"",VLOOKUP(VLOOKUP(B7484,属性中转表!A:G,7,FALSE),属性中转表!$K$2:$P$21,6,0))&amp;IF(VLOOKUP(B7484,属性中转表!A:G,7,FALSE)&gt;=50,VLOOKUP(A7484,英雄数据表!A:K,9,0),IF(VLOOKUP(B7484,属性中转表!A:G,7,FALSE)&gt;=25,VLOOKUP(A7484,英雄数据表!A:K,5,0),""))</f>
        <v>"atk":600,"hp":10000,"undpspro":200,"pvpdpspro":100,"pvpundpspro":100,"speed":10,"hppro":100</v>
      </c>
      <c r="J7484" s="20" t="str">
        <f>IF(I7484="","",属性中转表!$I$1&amp;(IF(VLOOKUP(B7484,属性中转表!A:G,7,FALSE)=0,0,VLOOKUP(VLOOKUP(B7484,属性中转表!A:G,7,FALSE),属性中转表!$K$2:$P$21,4,0)))+IFERROR(VLOOKUP(A7484,英雄数据表!A:K,IF(武魂!B7484&gt;=50,10,IF(武魂!B7484&gt;=25,6)),0),0))</f>
        <v>,"dpspro":150</v>
      </c>
      <c r="K7484" s="32" t="str">
        <f t="shared" si="501"/>
        <v>"atk":600,"hp":10000,"undpspro":200,"pvpdpspro":100,"pvpundpspro":100,"speed":10,"hppro":100,"dpspro":150</v>
      </c>
      <c r="L7484" s="20" t="str">
        <f>IF(B7484&gt;=50,VLOOKUP(A7484,英雄数据表!A:L,11,FALSE),IF(B7484&gt;=25,VLOOKUP(A7484,英雄数据表!A:L,7,0),""))</f>
        <v>"5502602004"</v>
      </c>
      <c r="M7484" s="20" t="str">
        <f>IFERROR(VLOOKUP(B7484,属性中转表!$K$2:$O$21,5,FALSE),"")</f>
        <v/>
      </c>
      <c r="N7484" s="20" t="str">
        <f>IF(B7484=25,VLOOKUP(A7484,英雄数据表!A:L,8,FALSE),IF(B7484=50,VLOOKUP(A7484,英雄数据表!A:L,12,0),""))</f>
        <v/>
      </c>
    </row>
    <row r="7485" spans="1:14" x14ac:dyDescent="0.3">
      <c r="A7485" s="20">
        <v>55026</v>
      </c>
      <c r="B7485" s="21">
        <f t="shared" si="498"/>
        <v>84</v>
      </c>
      <c r="C7485" s="21">
        <v>5</v>
      </c>
      <c r="D7485" s="21">
        <f>VLOOKUP(A7485,英雄数据表!A:D,4,0)</f>
        <v>5</v>
      </c>
      <c r="E7485" s="20" t="str">
        <f>VLOOKUP(A7485,英雄数据表!A:C,3,0)</f>
        <v>堕天神针</v>
      </c>
      <c r="F7485" s="20">
        <f t="shared" si="499"/>
        <v>55026</v>
      </c>
      <c r="G7485" s="20">
        <f t="shared" si="500"/>
        <v>55026</v>
      </c>
      <c r="H7485" s="21" t="str">
        <f>VLOOKUP(B7485,属性中转表!A:F,6,FALSE)</f>
        <v>"hp":367200,"atk":10200</v>
      </c>
      <c r="I7485" s="20" t="str">
        <f>IF(VLOOKUP(B7485,属性中转表!A:G,7,FALSE)=0,"",VLOOKUP(VLOOKUP(B7485,属性中转表!A:G,7,FALSE),属性中转表!$K$2:$P$21,6,0))&amp;IF(VLOOKUP(B7485,属性中转表!A:G,7,FALSE)&gt;=50,VLOOKUP(A7485,英雄数据表!A:K,9,0),IF(VLOOKUP(B7485,属性中转表!A:G,7,FALSE)&gt;=25,VLOOKUP(A7485,英雄数据表!A:K,5,0),""))</f>
        <v>"atk":600,"hp":10000,"undpspro":200,"pvpdpspro":100,"pvpundpspro":100,"speed":10,"hppro":100</v>
      </c>
      <c r="J7485" s="20" t="str">
        <f>IF(I7485="","",属性中转表!$I$1&amp;(IF(VLOOKUP(B7485,属性中转表!A:G,7,FALSE)=0,0,VLOOKUP(VLOOKUP(B7485,属性中转表!A:G,7,FALSE),属性中转表!$K$2:$P$21,4,0)))+IFERROR(VLOOKUP(A7485,英雄数据表!A:K,IF(武魂!B7485&gt;=50,10,IF(武魂!B7485&gt;=25,6)),0),0))</f>
        <v>,"dpspro":150</v>
      </c>
      <c r="K7485" s="32" t="str">
        <f t="shared" si="501"/>
        <v>"atk":600,"hp":10000,"undpspro":200,"pvpdpspro":100,"pvpundpspro":100,"speed":10,"hppro":100,"dpspro":150</v>
      </c>
      <c r="L7485" s="20" t="str">
        <f>IF(B7485&gt;=50,VLOOKUP(A7485,英雄数据表!A:L,11,FALSE),IF(B7485&gt;=25,VLOOKUP(A7485,英雄数据表!A:L,7,0),""))</f>
        <v>"5502602004"</v>
      </c>
      <c r="M7485" s="20" t="str">
        <f>IFERROR(VLOOKUP(B7485,属性中转表!$K$2:$O$21,5,FALSE),"")</f>
        <v/>
      </c>
      <c r="N7485" s="20" t="str">
        <f>IF(B7485=25,VLOOKUP(A7485,英雄数据表!A:L,8,FALSE),IF(B7485=50,VLOOKUP(A7485,英雄数据表!A:L,12,0),""))</f>
        <v/>
      </c>
    </row>
    <row r="7486" spans="1:14" x14ac:dyDescent="0.3">
      <c r="A7486" s="20">
        <v>55026</v>
      </c>
      <c r="B7486" s="21">
        <f t="shared" si="498"/>
        <v>85</v>
      </c>
      <c r="C7486" s="21">
        <v>5</v>
      </c>
      <c r="D7486" s="21">
        <f>VLOOKUP(A7486,英雄数据表!A:D,4,0)</f>
        <v>5</v>
      </c>
      <c r="E7486" s="20" t="str">
        <f>VLOOKUP(A7486,英雄数据表!A:C,3,0)</f>
        <v>堕天神针</v>
      </c>
      <c r="F7486" s="20">
        <f t="shared" si="499"/>
        <v>55026</v>
      </c>
      <c r="G7486" s="20">
        <f t="shared" si="500"/>
        <v>55026</v>
      </c>
      <c r="H7486" s="21" t="str">
        <f>VLOOKUP(B7486,属性中转表!A:F,6,FALSE)</f>
        <v>"hp":372600,"atk":10350</v>
      </c>
      <c r="I7486" s="20" t="str">
        <f>IF(VLOOKUP(B7486,属性中转表!A:G,7,FALSE)=0,"",VLOOKUP(VLOOKUP(B7486,属性中转表!A:G,7,FALSE),属性中转表!$K$2:$P$21,6,0))&amp;IF(VLOOKUP(B7486,属性中转表!A:G,7,FALSE)&gt;=50,VLOOKUP(A7486,英雄数据表!A:K,9,0),IF(VLOOKUP(B7486,属性中转表!A:G,7,FALSE)&gt;=25,VLOOKUP(A7486,英雄数据表!A:K,5,0),""))</f>
        <v>"atk":600,"hp":10000,"undpspro":200,"pvpdpspro":100,"pvpundpspro":100,"speed":10,"hppro":100</v>
      </c>
      <c r="J7486" s="20" t="str">
        <f>IF(I7486="","",属性中转表!$I$1&amp;(IF(VLOOKUP(B7486,属性中转表!A:G,7,FALSE)=0,0,VLOOKUP(VLOOKUP(B7486,属性中转表!A:G,7,FALSE),属性中转表!$K$2:$P$21,4,0)))+IFERROR(VLOOKUP(A7486,英雄数据表!A:K,IF(武魂!B7486&gt;=50,10,IF(武魂!B7486&gt;=25,6)),0),0))</f>
        <v>,"dpspro":200</v>
      </c>
      <c r="K7486" s="32" t="str">
        <f t="shared" si="501"/>
        <v>"atk":600,"hp":10000,"undpspro":200,"pvpdpspro":100,"pvpundpspro":100,"speed":10,"hppro":100,"dpspro":200</v>
      </c>
      <c r="L7486" s="20" t="str">
        <f>IF(B7486&gt;=50,VLOOKUP(A7486,英雄数据表!A:L,11,FALSE),IF(B7486&gt;=25,VLOOKUP(A7486,英雄数据表!A:L,7,0),""))</f>
        <v>"5502602004"</v>
      </c>
      <c r="M7486" s="20" t="str">
        <f>IFERROR(VLOOKUP(B7486,属性中转表!$K$2:$O$21,5,FALSE),"")</f>
        <v>"dpspro":50</v>
      </c>
      <c r="N7486" s="20" t="str">
        <f>IF(B7486=25,VLOOKUP(A7486,英雄数据表!A:L,8,FALSE),IF(B7486=50,VLOOKUP(A7486,英雄数据表!A:L,12,0),""))</f>
        <v/>
      </c>
    </row>
    <row r="7487" spans="1:14" x14ac:dyDescent="0.3">
      <c r="A7487" s="20">
        <v>55026</v>
      </c>
      <c r="B7487" s="21">
        <f t="shared" si="498"/>
        <v>86</v>
      </c>
      <c r="C7487" s="21">
        <v>5</v>
      </c>
      <c r="D7487" s="21">
        <f>VLOOKUP(A7487,英雄数据表!A:D,4,0)</f>
        <v>5</v>
      </c>
      <c r="E7487" s="20" t="str">
        <f>VLOOKUP(A7487,英雄数据表!A:C,3,0)</f>
        <v>堕天神针</v>
      </c>
      <c r="F7487" s="20">
        <f t="shared" si="499"/>
        <v>55026</v>
      </c>
      <c r="G7487" s="20">
        <f t="shared" si="500"/>
        <v>55026</v>
      </c>
      <c r="H7487" s="21" t="str">
        <f>VLOOKUP(B7487,属性中转表!A:F,6,FALSE)</f>
        <v>"hp":378000,"atk":10500</v>
      </c>
      <c r="I7487" s="20" t="str">
        <f>IF(VLOOKUP(B7487,属性中转表!A:G,7,FALSE)=0,"",VLOOKUP(VLOOKUP(B7487,属性中转表!A:G,7,FALSE),属性中转表!$K$2:$P$21,6,0))&amp;IF(VLOOKUP(B7487,属性中转表!A:G,7,FALSE)&gt;=50,VLOOKUP(A7487,英雄数据表!A:K,9,0),IF(VLOOKUP(B7487,属性中转表!A:G,7,FALSE)&gt;=25,VLOOKUP(A7487,英雄数据表!A:K,5,0),""))</f>
        <v>"atk":600,"hp":10000,"undpspro":200,"pvpdpspro":100,"pvpundpspro":100,"speed":10,"hppro":100</v>
      </c>
      <c r="J7487" s="20" t="str">
        <f>IF(I7487="","",属性中转表!$I$1&amp;(IF(VLOOKUP(B7487,属性中转表!A:G,7,FALSE)=0,0,VLOOKUP(VLOOKUP(B7487,属性中转表!A:G,7,FALSE),属性中转表!$K$2:$P$21,4,0)))+IFERROR(VLOOKUP(A7487,英雄数据表!A:K,IF(武魂!B7487&gt;=50,10,IF(武魂!B7487&gt;=25,6)),0),0))</f>
        <v>,"dpspro":200</v>
      </c>
      <c r="K7487" s="32" t="str">
        <f t="shared" si="501"/>
        <v>"atk":600,"hp":10000,"undpspro":200,"pvpdpspro":100,"pvpundpspro":100,"speed":10,"hppro":100,"dpspro":200</v>
      </c>
      <c r="L7487" s="20" t="str">
        <f>IF(B7487&gt;=50,VLOOKUP(A7487,英雄数据表!A:L,11,FALSE),IF(B7487&gt;=25,VLOOKUP(A7487,英雄数据表!A:L,7,0),""))</f>
        <v>"5502602004"</v>
      </c>
      <c r="M7487" s="20" t="str">
        <f>IFERROR(VLOOKUP(B7487,属性中转表!$K$2:$O$21,5,FALSE),"")</f>
        <v/>
      </c>
      <c r="N7487" s="20" t="str">
        <f>IF(B7487=25,VLOOKUP(A7487,英雄数据表!A:L,8,FALSE),IF(B7487=50,VLOOKUP(A7487,英雄数据表!A:L,12,0),""))</f>
        <v/>
      </c>
    </row>
    <row r="7488" spans="1:14" x14ac:dyDescent="0.3">
      <c r="A7488" s="20">
        <v>55026</v>
      </c>
      <c r="B7488" s="21">
        <f t="shared" si="498"/>
        <v>87</v>
      </c>
      <c r="C7488" s="21">
        <v>5</v>
      </c>
      <c r="D7488" s="21">
        <f>VLOOKUP(A7488,英雄数据表!A:D,4,0)</f>
        <v>5</v>
      </c>
      <c r="E7488" s="20" t="str">
        <f>VLOOKUP(A7488,英雄数据表!A:C,3,0)</f>
        <v>堕天神针</v>
      </c>
      <c r="F7488" s="20">
        <f t="shared" si="499"/>
        <v>55026</v>
      </c>
      <c r="G7488" s="20">
        <f t="shared" si="500"/>
        <v>55026</v>
      </c>
      <c r="H7488" s="21" t="str">
        <f>VLOOKUP(B7488,属性中转表!A:F,6,FALSE)</f>
        <v>"hp":383400,"atk":10650</v>
      </c>
      <c r="I7488" s="20" t="str">
        <f>IF(VLOOKUP(B7488,属性中转表!A:G,7,FALSE)=0,"",VLOOKUP(VLOOKUP(B7488,属性中转表!A:G,7,FALSE),属性中转表!$K$2:$P$21,6,0))&amp;IF(VLOOKUP(B7488,属性中转表!A:G,7,FALSE)&gt;=50,VLOOKUP(A7488,英雄数据表!A:K,9,0),IF(VLOOKUP(B7488,属性中转表!A:G,7,FALSE)&gt;=25,VLOOKUP(A7488,英雄数据表!A:K,5,0),""))</f>
        <v>"atk":600,"hp":10000,"undpspro":200,"pvpdpspro":100,"pvpundpspro":100,"speed":10,"hppro":100</v>
      </c>
      <c r="J7488" s="20" t="str">
        <f>IF(I7488="","",属性中转表!$I$1&amp;(IF(VLOOKUP(B7488,属性中转表!A:G,7,FALSE)=0,0,VLOOKUP(VLOOKUP(B7488,属性中转表!A:G,7,FALSE),属性中转表!$K$2:$P$21,4,0)))+IFERROR(VLOOKUP(A7488,英雄数据表!A:K,IF(武魂!B7488&gt;=50,10,IF(武魂!B7488&gt;=25,6)),0),0))</f>
        <v>,"dpspro":200</v>
      </c>
      <c r="K7488" s="32" t="str">
        <f t="shared" si="501"/>
        <v>"atk":600,"hp":10000,"undpspro":200,"pvpdpspro":100,"pvpundpspro":100,"speed":10,"hppro":100,"dpspro":200</v>
      </c>
      <c r="L7488" s="20" t="str">
        <f>IF(B7488&gt;=50,VLOOKUP(A7488,英雄数据表!A:L,11,FALSE),IF(B7488&gt;=25,VLOOKUP(A7488,英雄数据表!A:L,7,0),""))</f>
        <v>"5502602004"</v>
      </c>
      <c r="M7488" s="20" t="str">
        <f>IFERROR(VLOOKUP(B7488,属性中转表!$K$2:$O$21,5,FALSE),"")</f>
        <v/>
      </c>
      <c r="N7488" s="20" t="str">
        <f>IF(B7488=25,VLOOKUP(A7488,英雄数据表!A:L,8,FALSE),IF(B7488=50,VLOOKUP(A7488,英雄数据表!A:L,12,0),""))</f>
        <v/>
      </c>
    </row>
    <row r="7489" spans="1:14" x14ac:dyDescent="0.3">
      <c r="A7489" s="20">
        <v>55026</v>
      </c>
      <c r="B7489" s="21">
        <f t="shared" si="498"/>
        <v>88</v>
      </c>
      <c r="C7489" s="21">
        <v>5</v>
      </c>
      <c r="D7489" s="21">
        <f>VLOOKUP(A7489,英雄数据表!A:D,4,0)</f>
        <v>5</v>
      </c>
      <c r="E7489" s="20" t="str">
        <f>VLOOKUP(A7489,英雄数据表!A:C,3,0)</f>
        <v>堕天神针</v>
      </c>
      <c r="F7489" s="20">
        <f t="shared" si="499"/>
        <v>55026</v>
      </c>
      <c r="G7489" s="20">
        <f t="shared" si="500"/>
        <v>55026</v>
      </c>
      <c r="H7489" s="21" t="str">
        <f>VLOOKUP(B7489,属性中转表!A:F,6,FALSE)</f>
        <v>"hp":388800,"atk":10800</v>
      </c>
      <c r="I7489" s="20" t="str">
        <f>IF(VLOOKUP(B7489,属性中转表!A:G,7,FALSE)=0,"",VLOOKUP(VLOOKUP(B7489,属性中转表!A:G,7,FALSE),属性中转表!$K$2:$P$21,6,0))&amp;IF(VLOOKUP(B7489,属性中转表!A:G,7,FALSE)&gt;=50,VLOOKUP(A7489,英雄数据表!A:K,9,0),IF(VLOOKUP(B7489,属性中转表!A:G,7,FALSE)&gt;=25,VLOOKUP(A7489,英雄数据表!A:K,5,0),""))</f>
        <v>"atk":600,"hp":10000,"undpspro":200,"pvpdpspro":100,"pvpundpspro":100,"speed":10,"hppro":100</v>
      </c>
      <c r="J7489" s="20" t="str">
        <f>IF(I7489="","",属性中转表!$I$1&amp;(IF(VLOOKUP(B7489,属性中转表!A:G,7,FALSE)=0,0,VLOOKUP(VLOOKUP(B7489,属性中转表!A:G,7,FALSE),属性中转表!$K$2:$P$21,4,0)))+IFERROR(VLOOKUP(A7489,英雄数据表!A:K,IF(武魂!B7489&gt;=50,10,IF(武魂!B7489&gt;=25,6)),0),0))</f>
        <v>,"dpspro":200</v>
      </c>
      <c r="K7489" s="32" t="str">
        <f t="shared" si="501"/>
        <v>"atk":600,"hp":10000,"undpspro":200,"pvpdpspro":100,"pvpundpspro":100,"speed":10,"hppro":100,"dpspro":200</v>
      </c>
      <c r="L7489" s="20" t="str">
        <f>IF(B7489&gt;=50,VLOOKUP(A7489,英雄数据表!A:L,11,FALSE),IF(B7489&gt;=25,VLOOKUP(A7489,英雄数据表!A:L,7,0),""))</f>
        <v>"5502602004"</v>
      </c>
      <c r="M7489" s="20" t="str">
        <f>IFERROR(VLOOKUP(B7489,属性中转表!$K$2:$O$21,5,FALSE),"")</f>
        <v/>
      </c>
      <c r="N7489" s="20" t="str">
        <f>IF(B7489=25,VLOOKUP(A7489,英雄数据表!A:L,8,FALSE),IF(B7489=50,VLOOKUP(A7489,英雄数据表!A:L,12,0),""))</f>
        <v/>
      </c>
    </row>
    <row r="7490" spans="1:14" x14ac:dyDescent="0.3">
      <c r="A7490" s="20">
        <v>55026</v>
      </c>
      <c r="B7490" s="21">
        <f t="shared" si="498"/>
        <v>89</v>
      </c>
      <c r="C7490" s="21">
        <v>5</v>
      </c>
      <c r="D7490" s="21">
        <f>VLOOKUP(A7490,英雄数据表!A:D,4,0)</f>
        <v>5</v>
      </c>
      <c r="E7490" s="20" t="str">
        <f>VLOOKUP(A7490,英雄数据表!A:C,3,0)</f>
        <v>堕天神针</v>
      </c>
      <c r="F7490" s="20">
        <f t="shared" si="499"/>
        <v>55026</v>
      </c>
      <c r="G7490" s="20">
        <f t="shared" si="500"/>
        <v>55026</v>
      </c>
      <c r="H7490" s="21" t="str">
        <f>VLOOKUP(B7490,属性中转表!A:F,6,FALSE)</f>
        <v>"hp":394200,"atk":10950</v>
      </c>
      <c r="I7490" s="20" t="str">
        <f>IF(VLOOKUP(B7490,属性中转表!A:G,7,FALSE)=0,"",VLOOKUP(VLOOKUP(B7490,属性中转表!A:G,7,FALSE),属性中转表!$K$2:$P$21,6,0))&amp;IF(VLOOKUP(B7490,属性中转表!A:G,7,FALSE)&gt;=50,VLOOKUP(A7490,英雄数据表!A:K,9,0),IF(VLOOKUP(B7490,属性中转表!A:G,7,FALSE)&gt;=25,VLOOKUP(A7490,英雄数据表!A:K,5,0),""))</f>
        <v>"atk":600,"hp":10000,"undpspro":200,"pvpdpspro":100,"pvpundpspro":100,"speed":10,"hppro":100</v>
      </c>
      <c r="J7490" s="20" t="str">
        <f>IF(I7490="","",属性中转表!$I$1&amp;(IF(VLOOKUP(B7490,属性中转表!A:G,7,FALSE)=0,0,VLOOKUP(VLOOKUP(B7490,属性中转表!A:G,7,FALSE),属性中转表!$K$2:$P$21,4,0)))+IFERROR(VLOOKUP(A7490,英雄数据表!A:K,IF(武魂!B7490&gt;=50,10,IF(武魂!B7490&gt;=25,6)),0),0))</f>
        <v>,"dpspro":200</v>
      </c>
      <c r="K7490" s="32" t="str">
        <f t="shared" si="501"/>
        <v>"atk":600,"hp":10000,"undpspro":200,"pvpdpspro":100,"pvpundpspro":100,"speed":10,"hppro":100,"dpspro":200</v>
      </c>
      <c r="L7490" s="20" t="str">
        <f>IF(B7490&gt;=50,VLOOKUP(A7490,英雄数据表!A:L,11,FALSE),IF(B7490&gt;=25,VLOOKUP(A7490,英雄数据表!A:L,7,0),""))</f>
        <v>"5502602004"</v>
      </c>
      <c r="M7490" s="20" t="str">
        <f>IFERROR(VLOOKUP(B7490,属性中转表!$K$2:$O$21,5,FALSE),"")</f>
        <v/>
      </c>
      <c r="N7490" s="20" t="str">
        <f>IF(B7490=25,VLOOKUP(A7490,英雄数据表!A:L,8,FALSE),IF(B7490=50,VLOOKUP(A7490,英雄数据表!A:L,12,0),""))</f>
        <v/>
      </c>
    </row>
    <row r="7491" spans="1:14" x14ac:dyDescent="0.3">
      <c r="A7491" s="20">
        <v>55026</v>
      </c>
      <c r="B7491" s="21">
        <f t="shared" si="498"/>
        <v>90</v>
      </c>
      <c r="C7491" s="21">
        <v>5</v>
      </c>
      <c r="D7491" s="21">
        <f>VLOOKUP(A7491,英雄数据表!A:D,4,0)</f>
        <v>5</v>
      </c>
      <c r="E7491" s="20" t="str">
        <f>VLOOKUP(A7491,英雄数据表!A:C,3,0)</f>
        <v>堕天神针</v>
      </c>
      <c r="F7491" s="20">
        <f t="shared" si="499"/>
        <v>55026</v>
      </c>
      <c r="G7491" s="20">
        <f t="shared" si="500"/>
        <v>55026</v>
      </c>
      <c r="H7491" s="21" t="str">
        <f>VLOOKUP(B7491,属性中转表!A:F,6,FALSE)</f>
        <v>"hp":399600,"atk":11100</v>
      </c>
      <c r="I7491" s="20" t="str">
        <f>IF(VLOOKUP(B7491,属性中转表!A:G,7,FALSE)=0,"",VLOOKUP(VLOOKUP(B7491,属性中转表!A:G,7,FALSE),属性中转表!$K$2:$P$21,6,0))&amp;IF(VLOOKUP(B7491,属性中转表!A:G,7,FALSE)&gt;=50,VLOOKUP(A7491,英雄数据表!A:K,9,0),IF(VLOOKUP(B7491,属性中转表!A:G,7,FALSE)&gt;=25,VLOOKUP(A7491,英雄数据表!A:K,5,0),""))</f>
        <v>"atk":600,"hp":10000,"undpspro":200,"pvpdpspro":150,"pvpundpspro":100,"speed":10,"hppro":100</v>
      </c>
      <c r="J7491" s="20" t="str">
        <f>IF(I7491="","",属性中转表!$I$1&amp;(IF(VLOOKUP(B7491,属性中转表!A:G,7,FALSE)=0,0,VLOOKUP(VLOOKUP(B7491,属性中转表!A:G,7,FALSE),属性中转表!$K$2:$P$21,4,0)))+IFERROR(VLOOKUP(A7491,英雄数据表!A:K,IF(武魂!B7491&gt;=50,10,IF(武魂!B7491&gt;=25,6)),0),0))</f>
        <v>,"dpspro":200</v>
      </c>
      <c r="K7491" s="32" t="str">
        <f t="shared" si="501"/>
        <v>"atk":600,"hp":10000,"undpspro":200,"pvpdpspro":150,"pvpundpspro":100,"speed":10,"hppro":100,"dpspro":200</v>
      </c>
      <c r="L7491" s="20" t="str">
        <f>IF(B7491&gt;=50,VLOOKUP(A7491,英雄数据表!A:L,11,FALSE),IF(B7491&gt;=25,VLOOKUP(A7491,英雄数据表!A:L,7,0),""))</f>
        <v>"5502602004"</v>
      </c>
      <c r="M7491" s="20" t="str">
        <f>IFERROR(VLOOKUP(B7491,属性中转表!$K$2:$O$21,5,FALSE),"")</f>
        <v>"pvpdpspro":50</v>
      </c>
      <c r="N7491" s="20" t="str">
        <f>IF(B7491=25,VLOOKUP(A7491,英雄数据表!A:L,8,FALSE),IF(B7491=50,VLOOKUP(A7491,英雄数据表!A:L,12,0),""))</f>
        <v/>
      </c>
    </row>
    <row r="7492" spans="1:14" x14ac:dyDescent="0.3">
      <c r="A7492" s="20">
        <v>55026</v>
      </c>
      <c r="B7492" s="21">
        <f t="shared" si="498"/>
        <v>91</v>
      </c>
      <c r="C7492" s="21">
        <v>5</v>
      </c>
      <c r="D7492" s="21">
        <f>VLOOKUP(A7492,英雄数据表!A:D,4,0)</f>
        <v>5</v>
      </c>
      <c r="E7492" s="20" t="str">
        <f>VLOOKUP(A7492,英雄数据表!A:C,3,0)</f>
        <v>堕天神针</v>
      </c>
      <c r="F7492" s="20">
        <f t="shared" si="499"/>
        <v>55026</v>
      </c>
      <c r="G7492" s="20">
        <f t="shared" si="500"/>
        <v>55026</v>
      </c>
      <c r="H7492" s="21" t="str">
        <f>VLOOKUP(B7492,属性中转表!A:F,6,FALSE)</f>
        <v>"hp":405000,"atk":11250</v>
      </c>
      <c r="I7492" s="20" t="str">
        <f>IF(VLOOKUP(B7492,属性中转表!A:G,7,FALSE)=0,"",VLOOKUP(VLOOKUP(B7492,属性中转表!A:G,7,FALSE),属性中转表!$K$2:$P$21,6,0))&amp;IF(VLOOKUP(B7492,属性中转表!A:G,7,FALSE)&gt;=50,VLOOKUP(A7492,英雄数据表!A:K,9,0),IF(VLOOKUP(B7492,属性中转表!A:G,7,FALSE)&gt;=25,VLOOKUP(A7492,英雄数据表!A:K,5,0),""))</f>
        <v>"atk":600,"hp":10000,"undpspro":200,"pvpdpspro":150,"pvpundpspro":100,"speed":10,"hppro":100</v>
      </c>
      <c r="J7492" s="20" t="str">
        <f>IF(I7492="","",属性中转表!$I$1&amp;(IF(VLOOKUP(B7492,属性中转表!A:G,7,FALSE)=0,0,VLOOKUP(VLOOKUP(B7492,属性中转表!A:G,7,FALSE),属性中转表!$K$2:$P$21,4,0)))+IFERROR(VLOOKUP(A7492,英雄数据表!A:K,IF(武魂!B7492&gt;=50,10,IF(武魂!B7492&gt;=25,6)),0),0))</f>
        <v>,"dpspro":200</v>
      </c>
      <c r="K7492" s="32" t="str">
        <f t="shared" si="501"/>
        <v>"atk":600,"hp":10000,"undpspro":200,"pvpdpspro":150,"pvpundpspro":100,"speed":10,"hppro":100,"dpspro":200</v>
      </c>
      <c r="L7492" s="20" t="str">
        <f>IF(B7492&gt;=50,VLOOKUP(A7492,英雄数据表!A:L,11,FALSE),IF(B7492&gt;=25,VLOOKUP(A7492,英雄数据表!A:L,7,0),""))</f>
        <v>"5502602004"</v>
      </c>
      <c r="M7492" s="20" t="str">
        <f>IFERROR(VLOOKUP(B7492,属性中转表!$K$2:$O$21,5,FALSE),"")</f>
        <v/>
      </c>
      <c r="N7492" s="20" t="str">
        <f>IF(B7492=25,VLOOKUP(A7492,英雄数据表!A:L,8,FALSE),IF(B7492=50,VLOOKUP(A7492,英雄数据表!A:L,12,0),""))</f>
        <v/>
      </c>
    </row>
    <row r="7493" spans="1:14" x14ac:dyDescent="0.3">
      <c r="A7493" s="20">
        <v>55026</v>
      </c>
      <c r="B7493" s="21">
        <f t="shared" si="498"/>
        <v>92</v>
      </c>
      <c r="C7493" s="21">
        <v>5</v>
      </c>
      <c r="D7493" s="21">
        <f>VLOOKUP(A7493,英雄数据表!A:D,4,0)</f>
        <v>5</v>
      </c>
      <c r="E7493" s="20" t="str">
        <f>VLOOKUP(A7493,英雄数据表!A:C,3,0)</f>
        <v>堕天神针</v>
      </c>
      <c r="F7493" s="20">
        <f t="shared" si="499"/>
        <v>55026</v>
      </c>
      <c r="G7493" s="20">
        <f t="shared" si="500"/>
        <v>55026</v>
      </c>
      <c r="H7493" s="21" t="str">
        <f>VLOOKUP(B7493,属性中转表!A:F,6,FALSE)</f>
        <v>"hp":410400,"atk":11400</v>
      </c>
      <c r="I7493" s="20" t="str">
        <f>IF(VLOOKUP(B7493,属性中转表!A:G,7,FALSE)=0,"",VLOOKUP(VLOOKUP(B7493,属性中转表!A:G,7,FALSE),属性中转表!$K$2:$P$21,6,0))&amp;IF(VLOOKUP(B7493,属性中转表!A:G,7,FALSE)&gt;=50,VLOOKUP(A7493,英雄数据表!A:K,9,0),IF(VLOOKUP(B7493,属性中转表!A:G,7,FALSE)&gt;=25,VLOOKUP(A7493,英雄数据表!A:K,5,0),""))</f>
        <v>"atk":600,"hp":10000,"undpspro":200,"pvpdpspro":150,"pvpundpspro":100,"speed":10,"hppro":100</v>
      </c>
      <c r="J7493" s="20" t="str">
        <f>IF(I7493="","",属性中转表!$I$1&amp;(IF(VLOOKUP(B7493,属性中转表!A:G,7,FALSE)=0,0,VLOOKUP(VLOOKUP(B7493,属性中转表!A:G,7,FALSE),属性中转表!$K$2:$P$21,4,0)))+IFERROR(VLOOKUP(A7493,英雄数据表!A:K,IF(武魂!B7493&gt;=50,10,IF(武魂!B7493&gt;=25,6)),0),0))</f>
        <v>,"dpspro":200</v>
      </c>
      <c r="K7493" s="32" t="str">
        <f t="shared" si="501"/>
        <v>"atk":600,"hp":10000,"undpspro":200,"pvpdpspro":150,"pvpundpspro":100,"speed":10,"hppro":100,"dpspro":200</v>
      </c>
      <c r="L7493" s="20" t="str">
        <f>IF(B7493&gt;=50,VLOOKUP(A7493,英雄数据表!A:L,11,FALSE),IF(B7493&gt;=25,VLOOKUP(A7493,英雄数据表!A:L,7,0),""))</f>
        <v>"5502602004"</v>
      </c>
      <c r="M7493" s="20" t="str">
        <f>IFERROR(VLOOKUP(B7493,属性中转表!$K$2:$O$21,5,FALSE),"")</f>
        <v/>
      </c>
      <c r="N7493" s="20" t="str">
        <f>IF(B7493=25,VLOOKUP(A7493,英雄数据表!A:L,8,FALSE),IF(B7493=50,VLOOKUP(A7493,英雄数据表!A:L,12,0),""))</f>
        <v/>
      </c>
    </row>
    <row r="7494" spans="1:14" x14ac:dyDescent="0.3">
      <c r="A7494" s="20">
        <v>55026</v>
      </c>
      <c r="B7494" s="21">
        <f t="shared" si="498"/>
        <v>93</v>
      </c>
      <c r="C7494" s="21">
        <v>5</v>
      </c>
      <c r="D7494" s="21">
        <f>VLOOKUP(A7494,英雄数据表!A:D,4,0)</f>
        <v>5</v>
      </c>
      <c r="E7494" s="20" t="str">
        <f>VLOOKUP(A7494,英雄数据表!A:C,3,0)</f>
        <v>堕天神针</v>
      </c>
      <c r="F7494" s="20">
        <f t="shared" si="499"/>
        <v>55026</v>
      </c>
      <c r="G7494" s="20">
        <f t="shared" si="500"/>
        <v>55026</v>
      </c>
      <c r="H7494" s="21" t="str">
        <f>VLOOKUP(B7494,属性中转表!A:F,6,FALSE)</f>
        <v>"hp":415800,"atk":11550</v>
      </c>
      <c r="I7494" s="20" t="str">
        <f>IF(VLOOKUP(B7494,属性中转表!A:G,7,FALSE)=0,"",VLOOKUP(VLOOKUP(B7494,属性中转表!A:G,7,FALSE),属性中转表!$K$2:$P$21,6,0))&amp;IF(VLOOKUP(B7494,属性中转表!A:G,7,FALSE)&gt;=50,VLOOKUP(A7494,英雄数据表!A:K,9,0),IF(VLOOKUP(B7494,属性中转表!A:G,7,FALSE)&gt;=25,VLOOKUP(A7494,英雄数据表!A:K,5,0),""))</f>
        <v>"atk":600,"hp":10000,"undpspro":200,"pvpdpspro":150,"pvpundpspro":100,"speed":10,"hppro":100</v>
      </c>
      <c r="J7494" s="20" t="str">
        <f>IF(I7494="","",属性中转表!$I$1&amp;(IF(VLOOKUP(B7494,属性中转表!A:G,7,FALSE)=0,0,VLOOKUP(VLOOKUP(B7494,属性中转表!A:G,7,FALSE),属性中转表!$K$2:$P$21,4,0)))+IFERROR(VLOOKUP(A7494,英雄数据表!A:K,IF(武魂!B7494&gt;=50,10,IF(武魂!B7494&gt;=25,6)),0),0))</f>
        <v>,"dpspro":200</v>
      </c>
      <c r="K7494" s="32" t="str">
        <f t="shared" si="501"/>
        <v>"atk":600,"hp":10000,"undpspro":200,"pvpdpspro":150,"pvpundpspro":100,"speed":10,"hppro":100,"dpspro":200</v>
      </c>
      <c r="L7494" s="20" t="str">
        <f>IF(B7494&gt;=50,VLOOKUP(A7494,英雄数据表!A:L,11,FALSE),IF(B7494&gt;=25,VLOOKUP(A7494,英雄数据表!A:L,7,0),""))</f>
        <v>"5502602004"</v>
      </c>
      <c r="M7494" s="20" t="str">
        <f>IFERROR(VLOOKUP(B7494,属性中转表!$K$2:$O$21,5,FALSE),"")</f>
        <v/>
      </c>
      <c r="N7494" s="20" t="str">
        <f>IF(B7494=25,VLOOKUP(A7494,英雄数据表!A:L,8,FALSE),IF(B7494=50,VLOOKUP(A7494,英雄数据表!A:L,12,0),""))</f>
        <v/>
      </c>
    </row>
    <row r="7495" spans="1:14" x14ac:dyDescent="0.3">
      <c r="A7495" s="20">
        <v>55026</v>
      </c>
      <c r="B7495" s="21">
        <f t="shared" si="498"/>
        <v>94</v>
      </c>
      <c r="C7495" s="21">
        <v>5</v>
      </c>
      <c r="D7495" s="21">
        <f>VLOOKUP(A7495,英雄数据表!A:D,4,0)</f>
        <v>5</v>
      </c>
      <c r="E7495" s="20" t="str">
        <f>VLOOKUP(A7495,英雄数据表!A:C,3,0)</f>
        <v>堕天神针</v>
      </c>
      <c r="F7495" s="20">
        <f t="shared" si="499"/>
        <v>55026</v>
      </c>
      <c r="G7495" s="20">
        <f t="shared" si="500"/>
        <v>55026</v>
      </c>
      <c r="H7495" s="21" t="str">
        <f>VLOOKUP(B7495,属性中转表!A:F,6,FALSE)</f>
        <v>"hp":421200,"atk":11700</v>
      </c>
      <c r="I7495" s="20" t="str">
        <f>IF(VLOOKUP(B7495,属性中转表!A:G,7,FALSE)=0,"",VLOOKUP(VLOOKUP(B7495,属性中转表!A:G,7,FALSE),属性中转表!$K$2:$P$21,6,0))&amp;IF(VLOOKUP(B7495,属性中转表!A:G,7,FALSE)&gt;=50,VLOOKUP(A7495,英雄数据表!A:K,9,0),IF(VLOOKUP(B7495,属性中转表!A:G,7,FALSE)&gt;=25,VLOOKUP(A7495,英雄数据表!A:K,5,0),""))</f>
        <v>"atk":600,"hp":10000,"undpspro":200,"pvpdpspro":150,"pvpundpspro":100,"speed":10,"hppro":100</v>
      </c>
      <c r="J7495" s="20" t="str">
        <f>IF(I7495="","",属性中转表!$I$1&amp;(IF(VLOOKUP(B7495,属性中转表!A:G,7,FALSE)=0,0,VLOOKUP(VLOOKUP(B7495,属性中转表!A:G,7,FALSE),属性中转表!$K$2:$P$21,4,0)))+IFERROR(VLOOKUP(A7495,英雄数据表!A:K,IF(武魂!B7495&gt;=50,10,IF(武魂!B7495&gt;=25,6)),0),0))</f>
        <v>,"dpspro":200</v>
      </c>
      <c r="K7495" s="32" t="str">
        <f t="shared" si="501"/>
        <v>"atk":600,"hp":10000,"undpspro":200,"pvpdpspro":150,"pvpundpspro":100,"speed":10,"hppro":100,"dpspro":200</v>
      </c>
      <c r="L7495" s="20" t="str">
        <f>IF(B7495&gt;=50,VLOOKUP(A7495,英雄数据表!A:L,11,FALSE),IF(B7495&gt;=25,VLOOKUP(A7495,英雄数据表!A:L,7,0),""))</f>
        <v>"5502602004"</v>
      </c>
      <c r="M7495" s="20" t="str">
        <f>IFERROR(VLOOKUP(B7495,属性中转表!$K$2:$O$21,5,FALSE),"")</f>
        <v/>
      </c>
      <c r="N7495" s="20" t="str">
        <f>IF(B7495=25,VLOOKUP(A7495,英雄数据表!A:L,8,FALSE),IF(B7495=50,VLOOKUP(A7495,英雄数据表!A:L,12,0),""))</f>
        <v/>
      </c>
    </row>
    <row r="7496" spans="1:14" x14ac:dyDescent="0.3">
      <c r="A7496" s="20">
        <v>55026</v>
      </c>
      <c r="B7496" s="21">
        <f t="shared" si="498"/>
        <v>95</v>
      </c>
      <c r="C7496" s="21">
        <v>5</v>
      </c>
      <c r="D7496" s="21">
        <f>VLOOKUP(A7496,英雄数据表!A:D,4,0)</f>
        <v>5</v>
      </c>
      <c r="E7496" s="20" t="str">
        <f>VLOOKUP(A7496,英雄数据表!A:C,3,0)</f>
        <v>堕天神针</v>
      </c>
      <c r="F7496" s="20">
        <f t="shared" si="499"/>
        <v>55026</v>
      </c>
      <c r="G7496" s="20">
        <f t="shared" si="500"/>
        <v>55026</v>
      </c>
      <c r="H7496" s="21" t="str">
        <f>VLOOKUP(B7496,属性中转表!A:F,6,FALSE)</f>
        <v>"hp":426600,"atk":11850</v>
      </c>
      <c r="I7496" s="20" t="str">
        <f>IF(VLOOKUP(B7496,属性中转表!A:G,7,FALSE)=0,"",VLOOKUP(VLOOKUP(B7496,属性中转表!A:G,7,FALSE),属性中转表!$K$2:$P$21,6,0))&amp;IF(VLOOKUP(B7496,属性中转表!A:G,7,FALSE)&gt;=50,VLOOKUP(A7496,英雄数据表!A:K,9,0),IF(VLOOKUP(B7496,属性中转表!A:G,7,FALSE)&gt;=25,VLOOKUP(A7496,英雄数据表!A:K,5,0),""))</f>
        <v>"atk":600,"hp":10000,"undpspro":200,"pvpdpspro":150,"pvpundpspro":150,"speed":10,"hppro":100</v>
      </c>
      <c r="J7496" s="20" t="str">
        <f>IF(I7496="","",属性中转表!$I$1&amp;(IF(VLOOKUP(B7496,属性中转表!A:G,7,FALSE)=0,0,VLOOKUP(VLOOKUP(B7496,属性中转表!A:G,7,FALSE),属性中转表!$K$2:$P$21,4,0)))+IFERROR(VLOOKUP(A7496,英雄数据表!A:K,IF(武魂!B7496&gt;=50,10,IF(武魂!B7496&gt;=25,6)),0),0))</f>
        <v>,"dpspro":200</v>
      </c>
      <c r="K7496" s="32" t="str">
        <f t="shared" si="501"/>
        <v>"atk":600,"hp":10000,"undpspro":200,"pvpdpspro":150,"pvpundpspro":150,"speed":10,"hppro":100,"dpspro":200</v>
      </c>
      <c r="L7496" s="20" t="str">
        <f>IF(B7496&gt;=50,VLOOKUP(A7496,英雄数据表!A:L,11,FALSE),IF(B7496&gt;=25,VLOOKUP(A7496,英雄数据表!A:L,7,0),""))</f>
        <v>"5502602004"</v>
      </c>
      <c r="M7496" s="20" t="str">
        <f>IFERROR(VLOOKUP(B7496,属性中转表!$K$2:$O$21,5,FALSE),"")</f>
        <v>"pvpundpspro":50</v>
      </c>
      <c r="N7496" s="20" t="str">
        <f>IF(B7496=25,VLOOKUP(A7496,英雄数据表!A:L,8,FALSE),IF(B7496=50,VLOOKUP(A7496,英雄数据表!A:L,12,0),""))</f>
        <v/>
      </c>
    </row>
    <row r="7497" spans="1:14" x14ac:dyDescent="0.3">
      <c r="A7497" s="20">
        <v>55026</v>
      </c>
      <c r="B7497" s="21">
        <f t="shared" si="498"/>
        <v>96</v>
      </c>
      <c r="C7497" s="21">
        <v>5</v>
      </c>
      <c r="D7497" s="21">
        <f>VLOOKUP(A7497,英雄数据表!A:D,4,0)</f>
        <v>5</v>
      </c>
      <c r="E7497" s="20" t="str">
        <f>VLOOKUP(A7497,英雄数据表!A:C,3,0)</f>
        <v>堕天神针</v>
      </c>
      <c r="F7497" s="20">
        <f t="shared" si="499"/>
        <v>55026</v>
      </c>
      <c r="G7497" s="20">
        <f t="shared" si="500"/>
        <v>55026</v>
      </c>
      <c r="H7497" s="21" t="str">
        <f>VLOOKUP(B7497,属性中转表!A:F,6,FALSE)</f>
        <v>"hp":432000,"atk":12000</v>
      </c>
      <c r="I7497" s="20" t="str">
        <f>IF(VLOOKUP(B7497,属性中转表!A:G,7,FALSE)=0,"",VLOOKUP(VLOOKUP(B7497,属性中转表!A:G,7,FALSE),属性中转表!$K$2:$P$21,6,0))&amp;IF(VLOOKUP(B7497,属性中转表!A:G,7,FALSE)&gt;=50,VLOOKUP(A7497,英雄数据表!A:K,9,0),IF(VLOOKUP(B7497,属性中转表!A:G,7,FALSE)&gt;=25,VLOOKUP(A7497,英雄数据表!A:K,5,0),""))</f>
        <v>"atk":600,"hp":10000,"undpspro":200,"pvpdpspro":150,"pvpundpspro":150,"speed":10,"hppro":100</v>
      </c>
      <c r="J7497" s="20" t="str">
        <f>IF(I7497="","",属性中转表!$I$1&amp;(IF(VLOOKUP(B7497,属性中转表!A:G,7,FALSE)=0,0,VLOOKUP(VLOOKUP(B7497,属性中转表!A:G,7,FALSE),属性中转表!$K$2:$P$21,4,0)))+IFERROR(VLOOKUP(A7497,英雄数据表!A:K,IF(武魂!B7497&gt;=50,10,IF(武魂!B7497&gt;=25,6)),0),0))</f>
        <v>,"dpspro":200</v>
      </c>
      <c r="K7497" s="32" t="str">
        <f t="shared" si="501"/>
        <v>"atk":600,"hp":10000,"undpspro":200,"pvpdpspro":150,"pvpundpspro":150,"speed":10,"hppro":100,"dpspro":200</v>
      </c>
      <c r="L7497" s="20" t="str">
        <f>IF(B7497&gt;=50,VLOOKUP(A7497,英雄数据表!A:L,11,FALSE),IF(B7497&gt;=25,VLOOKUP(A7497,英雄数据表!A:L,7,0),""))</f>
        <v>"5502602004"</v>
      </c>
      <c r="M7497" s="20" t="str">
        <f>IFERROR(VLOOKUP(B7497,属性中转表!$K$2:$O$21,5,FALSE),"")</f>
        <v/>
      </c>
      <c r="N7497" s="20" t="str">
        <f>IF(B7497=25,VLOOKUP(A7497,英雄数据表!A:L,8,FALSE),IF(B7497=50,VLOOKUP(A7497,英雄数据表!A:L,12,0),""))</f>
        <v/>
      </c>
    </row>
    <row r="7498" spans="1:14" x14ac:dyDescent="0.3">
      <c r="A7498" s="20">
        <v>55026</v>
      </c>
      <c r="B7498" s="21">
        <f t="shared" si="498"/>
        <v>97</v>
      </c>
      <c r="C7498" s="21">
        <v>5</v>
      </c>
      <c r="D7498" s="21">
        <f>VLOOKUP(A7498,英雄数据表!A:D,4,0)</f>
        <v>5</v>
      </c>
      <c r="E7498" s="20" t="str">
        <f>VLOOKUP(A7498,英雄数据表!A:C,3,0)</f>
        <v>堕天神针</v>
      </c>
      <c r="F7498" s="20">
        <f t="shared" si="499"/>
        <v>55026</v>
      </c>
      <c r="G7498" s="20">
        <f t="shared" si="500"/>
        <v>55026</v>
      </c>
      <c r="H7498" s="21" t="str">
        <f>VLOOKUP(B7498,属性中转表!A:F,6,FALSE)</f>
        <v>"hp":437400,"atk":12150</v>
      </c>
      <c r="I7498" s="20" t="str">
        <f>IF(VLOOKUP(B7498,属性中转表!A:G,7,FALSE)=0,"",VLOOKUP(VLOOKUP(B7498,属性中转表!A:G,7,FALSE),属性中转表!$K$2:$P$21,6,0))&amp;IF(VLOOKUP(B7498,属性中转表!A:G,7,FALSE)&gt;=50,VLOOKUP(A7498,英雄数据表!A:K,9,0),IF(VLOOKUP(B7498,属性中转表!A:G,7,FALSE)&gt;=25,VLOOKUP(A7498,英雄数据表!A:K,5,0),""))</f>
        <v>"atk":600,"hp":10000,"undpspro":200,"pvpdpspro":150,"pvpundpspro":150,"speed":10,"hppro":100</v>
      </c>
      <c r="J7498" s="20" t="str">
        <f>IF(I7498="","",属性中转表!$I$1&amp;(IF(VLOOKUP(B7498,属性中转表!A:G,7,FALSE)=0,0,VLOOKUP(VLOOKUP(B7498,属性中转表!A:G,7,FALSE),属性中转表!$K$2:$P$21,4,0)))+IFERROR(VLOOKUP(A7498,英雄数据表!A:K,IF(武魂!B7498&gt;=50,10,IF(武魂!B7498&gt;=25,6)),0),0))</f>
        <v>,"dpspro":200</v>
      </c>
      <c r="K7498" s="32" t="str">
        <f t="shared" si="501"/>
        <v>"atk":600,"hp":10000,"undpspro":200,"pvpdpspro":150,"pvpundpspro":150,"speed":10,"hppro":100,"dpspro":200</v>
      </c>
      <c r="L7498" s="20" t="str">
        <f>IF(B7498&gt;=50,VLOOKUP(A7498,英雄数据表!A:L,11,FALSE),IF(B7498&gt;=25,VLOOKUP(A7498,英雄数据表!A:L,7,0),""))</f>
        <v>"5502602004"</v>
      </c>
      <c r="M7498" s="20" t="str">
        <f>IFERROR(VLOOKUP(B7498,属性中转表!$K$2:$O$21,5,FALSE),"")</f>
        <v/>
      </c>
      <c r="N7498" s="20" t="str">
        <f>IF(B7498=25,VLOOKUP(A7498,英雄数据表!A:L,8,FALSE),IF(B7498=50,VLOOKUP(A7498,英雄数据表!A:L,12,0),""))</f>
        <v/>
      </c>
    </row>
    <row r="7499" spans="1:14" x14ac:dyDescent="0.3">
      <c r="A7499" s="20">
        <v>55026</v>
      </c>
      <c r="B7499" s="21">
        <f t="shared" si="498"/>
        <v>98</v>
      </c>
      <c r="C7499" s="21">
        <v>5</v>
      </c>
      <c r="D7499" s="21">
        <f>VLOOKUP(A7499,英雄数据表!A:D,4,0)</f>
        <v>5</v>
      </c>
      <c r="E7499" s="20" t="str">
        <f>VLOOKUP(A7499,英雄数据表!A:C,3,0)</f>
        <v>堕天神针</v>
      </c>
      <c r="F7499" s="20">
        <f t="shared" si="499"/>
        <v>55026</v>
      </c>
      <c r="G7499" s="20">
        <f t="shared" si="500"/>
        <v>55026</v>
      </c>
      <c r="H7499" s="21" t="str">
        <f>VLOOKUP(B7499,属性中转表!A:F,6,FALSE)</f>
        <v>"hp":442800,"atk":12300</v>
      </c>
      <c r="I7499" s="20" t="str">
        <f>IF(VLOOKUP(B7499,属性中转表!A:G,7,FALSE)=0,"",VLOOKUP(VLOOKUP(B7499,属性中转表!A:G,7,FALSE),属性中转表!$K$2:$P$21,6,0))&amp;IF(VLOOKUP(B7499,属性中转表!A:G,7,FALSE)&gt;=50,VLOOKUP(A7499,英雄数据表!A:K,9,0),IF(VLOOKUP(B7499,属性中转表!A:G,7,FALSE)&gt;=25,VLOOKUP(A7499,英雄数据表!A:K,5,0),""))</f>
        <v>"atk":600,"hp":10000,"undpspro":200,"pvpdpspro":150,"pvpundpspro":150,"speed":10,"hppro":100</v>
      </c>
      <c r="J7499" s="20" t="str">
        <f>IF(I7499="","",属性中转表!$I$1&amp;(IF(VLOOKUP(B7499,属性中转表!A:G,7,FALSE)=0,0,VLOOKUP(VLOOKUP(B7499,属性中转表!A:G,7,FALSE),属性中转表!$K$2:$P$21,4,0)))+IFERROR(VLOOKUP(A7499,英雄数据表!A:K,IF(武魂!B7499&gt;=50,10,IF(武魂!B7499&gt;=25,6)),0),0))</f>
        <v>,"dpspro":200</v>
      </c>
      <c r="K7499" s="32" t="str">
        <f t="shared" si="501"/>
        <v>"atk":600,"hp":10000,"undpspro":200,"pvpdpspro":150,"pvpundpspro":150,"speed":10,"hppro":100,"dpspro":200</v>
      </c>
      <c r="L7499" s="20" t="str">
        <f>IF(B7499&gt;=50,VLOOKUP(A7499,英雄数据表!A:L,11,FALSE),IF(B7499&gt;=25,VLOOKUP(A7499,英雄数据表!A:L,7,0),""))</f>
        <v>"5502602004"</v>
      </c>
      <c r="M7499" s="20" t="str">
        <f>IFERROR(VLOOKUP(B7499,属性中转表!$K$2:$O$21,5,FALSE),"")</f>
        <v/>
      </c>
      <c r="N7499" s="20" t="str">
        <f>IF(B7499=25,VLOOKUP(A7499,英雄数据表!A:L,8,FALSE),IF(B7499=50,VLOOKUP(A7499,英雄数据表!A:L,12,0),""))</f>
        <v/>
      </c>
    </row>
    <row r="7500" spans="1:14" x14ac:dyDescent="0.3">
      <c r="A7500" s="20">
        <v>55026</v>
      </c>
      <c r="B7500" s="21">
        <f t="shared" si="498"/>
        <v>99</v>
      </c>
      <c r="C7500" s="21">
        <v>5</v>
      </c>
      <c r="D7500" s="21">
        <f>VLOOKUP(A7500,英雄数据表!A:D,4,0)</f>
        <v>5</v>
      </c>
      <c r="E7500" s="20" t="str">
        <f>VLOOKUP(A7500,英雄数据表!A:C,3,0)</f>
        <v>堕天神针</v>
      </c>
      <c r="F7500" s="20">
        <f t="shared" si="499"/>
        <v>55026</v>
      </c>
      <c r="G7500" s="20">
        <f t="shared" si="500"/>
        <v>55026</v>
      </c>
      <c r="H7500" s="21" t="str">
        <f>VLOOKUP(B7500,属性中转表!A:F,6,FALSE)</f>
        <v>"hp":448200,"atk":12450</v>
      </c>
      <c r="I7500" s="20" t="str">
        <f>IF(VLOOKUP(B7500,属性中转表!A:G,7,FALSE)=0,"",VLOOKUP(VLOOKUP(B7500,属性中转表!A:G,7,FALSE),属性中转表!$K$2:$P$21,6,0))&amp;IF(VLOOKUP(B7500,属性中转表!A:G,7,FALSE)&gt;=50,VLOOKUP(A7500,英雄数据表!A:K,9,0),IF(VLOOKUP(B7500,属性中转表!A:G,7,FALSE)&gt;=25,VLOOKUP(A7500,英雄数据表!A:K,5,0),""))</f>
        <v>"atk":600,"hp":10000,"undpspro":200,"pvpdpspro":150,"pvpundpspro":150,"speed":10,"hppro":100</v>
      </c>
      <c r="J7500" s="20" t="str">
        <f>IF(I7500="","",属性中转表!$I$1&amp;(IF(VLOOKUP(B7500,属性中转表!A:G,7,FALSE)=0,0,VLOOKUP(VLOOKUP(B7500,属性中转表!A:G,7,FALSE),属性中转表!$K$2:$P$21,4,0)))+IFERROR(VLOOKUP(A7500,英雄数据表!A:K,IF(武魂!B7500&gt;=50,10,IF(武魂!B7500&gt;=25,6)),0),0))</f>
        <v>,"dpspro":200</v>
      </c>
      <c r="K7500" s="32" t="str">
        <f t="shared" si="501"/>
        <v>"atk":600,"hp":10000,"undpspro":200,"pvpdpspro":150,"pvpundpspro":150,"speed":10,"hppro":100,"dpspro":200</v>
      </c>
      <c r="L7500" s="20" t="str">
        <f>IF(B7500&gt;=50,VLOOKUP(A7500,英雄数据表!A:L,11,FALSE),IF(B7500&gt;=25,VLOOKUP(A7500,英雄数据表!A:L,7,0),""))</f>
        <v>"5502602004"</v>
      </c>
      <c r="M7500" s="20" t="str">
        <f>IFERROR(VLOOKUP(B7500,属性中转表!$K$2:$O$21,5,FALSE),"")</f>
        <v/>
      </c>
      <c r="N7500" s="20" t="str">
        <f>IF(B7500=25,VLOOKUP(A7500,英雄数据表!A:L,8,FALSE),IF(B7500=50,VLOOKUP(A7500,英雄数据表!A:L,12,0),""))</f>
        <v/>
      </c>
    </row>
    <row r="7501" spans="1:14" x14ac:dyDescent="0.3">
      <c r="A7501" s="20">
        <v>55026</v>
      </c>
      <c r="B7501" s="21">
        <f t="shared" si="498"/>
        <v>100</v>
      </c>
      <c r="C7501" s="21">
        <v>5</v>
      </c>
      <c r="D7501" s="21">
        <f>VLOOKUP(A7501,英雄数据表!A:D,4,0)</f>
        <v>5</v>
      </c>
      <c r="E7501" s="20" t="str">
        <f>VLOOKUP(A7501,英雄数据表!A:C,3,0)</f>
        <v>堕天神针</v>
      </c>
      <c r="F7501" s="20">
        <f t="shared" si="499"/>
        <v>55026</v>
      </c>
      <c r="G7501" s="20">
        <f t="shared" si="500"/>
        <v>55026</v>
      </c>
      <c r="H7501" s="21" t="str">
        <f>VLOOKUP(B7501,属性中转表!A:F,6,FALSE)</f>
        <v>"hp":453600,"atk":12600</v>
      </c>
      <c r="I7501" s="20" t="str">
        <f>IF(VLOOKUP(B7501,属性中转表!A:G,7,FALSE)=0,"",VLOOKUP(VLOOKUP(B7501,属性中转表!A:G,7,FALSE),属性中转表!$K$2:$P$21,6,0))&amp;IF(VLOOKUP(B7501,属性中转表!A:G,7,FALSE)&gt;=50,VLOOKUP(A7501,英雄数据表!A:K,9,0),IF(VLOOKUP(B7501,属性中转表!A:G,7,FALSE)&gt;=25,VLOOKUP(A7501,英雄数据表!A:K,5,0),""))</f>
        <v>"atk":900,"hp":15000,"undpspro":200,"pvpdpspro":150,"pvpundpspro":150,"speed":20,"hppro":100</v>
      </c>
      <c r="J7501" s="20" t="str">
        <f>IF(I7501="","",属性中转表!$I$1&amp;(IF(VLOOKUP(B7501,属性中转表!A:G,7,FALSE)=0,0,VLOOKUP(VLOOKUP(B7501,属性中转表!A:G,7,FALSE),属性中转表!$K$2:$P$21,4,0)))+IFERROR(VLOOKUP(A7501,英雄数据表!A:K,IF(武魂!B7501&gt;=50,10,IF(武魂!B7501&gt;=25,6)),0),0))</f>
        <v>,"dpspro":200</v>
      </c>
      <c r="K7501" s="32" t="str">
        <f t="shared" si="501"/>
        <v>"atk":900,"hp":15000,"undpspro":200,"pvpdpspro":150,"pvpundpspro":150,"speed":20,"hppro":100,"dpspro":200</v>
      </c>
      <c r="L7501" s="20" t="str">
        <f>IF(B7501&gt;=50,VLOOKUP(A7501,英雄数据表!A:L,11,FALSE),IF(B7501&gt;=25,VLOOKUP(A7501,英雄数据表!A:L,7,0),""))</f>
        <v>"5502602004"</v>
      </c>
      <c r="M7501" s="20" t="str">
        <f>IFERROR(VLOOKUP(B7501,属性中转表!$K$2:$O$21,5,FALSE),"")</f>
        <v>"speed":10,"atk":300,"hp":5000</v>
      </c>
      <c r="N7501" s="20" t="str">
        <f>IF(B7501=25,VLOOKUP(A7501,英雄数据表!A:L,8,FALSE),IF(B7501=50,VLOOKUP(A7501,英雄数据表!A:L,12,0),""))</f>
        <v/>
      </c>
    </row>
    <row r="7502" spans="1:14" x14ac:dyDescent="0.3">
      <c r="A7502" s="20">
        <v>61026</v>
      </c>
      <c r="B7502" s="21">
        <f t="shared" si="498"/>
        <v>1</v>
      </c>
      <c r="C7502" s="21">
        <v>5</v>
      </c>
      <c r="D7502" s="21">
        <f>VLOOKUP(A7502,英雄数据表!A:D,4,0)</f>
        <v>6</v>
      </c>
      <c r="E7502" s="20" t="str">
        <f>VLOOKUP(A7502,英雄数据表!A:C,3,0)</f>
        <v>圣光使者</v>
      </c>
      <c r="F7502" s="20">
        <f t="shared" si="499"/>
        <v>61026</v>
      </c>
      <c r="G7502" s="20">
        <f t="shared" si="500"/>
        <v>61026</v>
      </c>
      <c r="H7502" s="21" t="str">
        <f>VLOOKUP(B7502,属性中转表!A:F,6,FALSE)</f>
        <v>"hp":5400,"atk":150</v>
      </c>
      <c r="I7502" s="20" t="str">
        <f>IF(VLOOKUP(B7502,属性中转表!A:G,7,FALSE)=0,"",VLOOKUP(VLOOKUP(B7502,属性中转表!A:G,7,FALSE),属性中转表!$K$2:$P$21,6,0))&amp;IF(VLOOKUP(B7502,属性中转表!A:G,7,FALSE)&gt;=50,VLOOKUP(A7502,英雄数据表!A:K,9,0),IF(VLOOKUP(B7502,属性中转表!A:G,7,FALSE)&gt;=25,VLOOKUP(A7502,英雄数据表!A:K,5,0),""))</f>
        <v/>
      </c>
      <c r="J7502" s="20" t="str">
        <f>IF(I7502="","",属性中转表!$I$1&amp;(IF(VLOOKUP(B7502,属性中转表!A:G,7,FALSE)=0,0,VLOOKUP(VLOOKUP(B7502,属性中转表!A:G,7,FALSE),属性中转表!$K$2:$P$21,4,0)))+IFERROR(VLOOKUP(A7502,英雄数据表!A:K,IF(武魂!B7502&gt;=50,10,IF(武魂!B7502&gt;=25,6)),0),0))</f>
        <v/>
      </c>
      <c r="K7502" s="32" t="str">
        <f t="shared" si="501"/>
        <v/>
      </c>
      <c r="L7502" s="20" t="str">
        <f>IF(B7502&gt;=50,VLOOKUP(A7502,英雄数据表!A:L,11,FALSE),IF(B7502&gt;=25,VLOOKUP(A7502,英雄数据表!A:L,7,0),""))</f>
        <v/>
      </c>
      <c r="M7502" s="20" t="str">
        <f>IFERROR(VLOOKUP(B7502,属性中转表!$K$2:$O$21,5,FALSE),"")</f>
        <v/>
      </c>
      <c r="N7502" s="20" t="str">
        <f>IF(B7502=25,VLOOKUP(A7502,英雄数据表!A:L,8,FALSE),IF(B7502=50,VLOOKUP(A7502,英雄数据表!A:L,12,0),""))</f>
        <v/>
      </c>
    </row>
    <row r="7503" spans="1:14" x14ac:dyDescent="0.3">
      <c r="A7503" s="20">
        <v>61026</v>
      </c>
      <c r="B7503" s="21">
        <f t="shared" si="498"/>
        <v>2</v>
      </c>
      <c r="C7503" s="21">
        <v>5</v>
      </c>
      <c r="D7503" s="21">
        <f>VLOOKUP(A7503,英雄数据表!A:D,4,0)</f>
        <v>6</v>
      </c>
      <c r="E7503" s="20" t="str">
        <f>VLOOKUP(A7503,英雄数据表!A:C,3,0)</f>
        <v>圣光使者</v>
      </c>
      <c r="F7503" s="20">
        <f t="shared" si="499"/>
        <v>61026</v>
      </c>
      <c r="G7503" s="20">
        <f t="shared" si="500"/>
        <v>61026</v>
      </c>
      <c r="H7503" s="21" t="str">
        <f>VLOOKUP(B7503,属性中转表!A:F,6,FALSE)</f>
        <v>"hp":7200,"atk":200</v>
      </c>
      <c r="I7503" s="20" t="str">
        <f>IF(VLOOKUP(B7503,属性中转表!A:G,7,FALSE)=0,"",VLOOKUP(VLOOKUP(B7503,属性中转表!A:G,7,FALSE),属性中转表!$K$2:$P$21,6,0))&amp;IF(VLOOKUP(B7503,属性中转表!A:G,7,FALSE)&gt;=50,VLOOKUP(A7503,英雄数据表!A:K,9,0),IF(VLOOKUP(B7503,属性中转表!A:G,7,FALSE)&gt;=25,VLOOKUP(A7503,英雄数据表!A:K,5,0),""))</f>
        <v/>
      </c>
      <c r="J7503" s="20" t="str">
        <f>IF(I7503="","",属性中转表!$I$1&amp;(IF(VLOOKUP(B7503,属性中转表!A:G,7,FALSE)=0,0,VLOOKUP(VLOOKUP(B7503,属性中转表!A:G,7,FALSE),属性中转表!$K$2:$P$21,4,0)))+IFERROR(VLOOKUP(A7503,英雄数据表!A:K,IF(武魂!B7503&gt;=50,10,IF(武魂!B7503&gt;=25,6)),0),0))</f>
        <v/>
      </c>
      <c r="K7503" s="32" t="str">
        <f t="shared" si="501"/>
        <v/>
      </c>
      <c r="L7503" s="20" t="str">
        <f>IF(B7503&gt;=50,VLOOKUP(A7503,英雄数据表!A:L,11,FALSE),IF(B7503&gt;=25,VLOOKUP(A7503,英雄数据表!A:L,7,0),""))</f>
        <v/>
      </c>
      <c r="M7503" s="20" t="str">
        <f>IFERROR(VLOOKUP(B7503,属性中转表!$K$2:$O$21,5,FALSE),"")</f>
        <v/>
      </c>
      <c r="N7503" s="20" t="str">
        <f>IF(B7503=25,VLOOKUP(A7503,英雄数据表!A:L,8,FALSE),IF(B7503=50,VLOOKUP(A7503,英雄数据表!A:L,12,0),""))</f>
        <v/>
      </c>
    </row>
    <row r="7504" spans="1:14" x14ac:dyDescent="0.3">
      <c r="A7504" s="20">
        <v>61026</v>
      </c>
      <c r="B7504" s="21">
        <f t="shared" si="498"/>
        <v>3</v>
      </c>
      <c r="C7504" s="21">
        <v>5</v>
      </c>
      <c r="D7504" s="21">
        <f>VLOOKUP(A7504,英雄数据表!A:D,4,0)</f>
        <v>6</v>
      </c>
      <c r="E7504" s="20" t="str">
        <f>VLOOKUP(A7504,英雄数据表!A:C,3,0)</f>
        <v>圣光使者</v>
      </c>
      <c r="F7504" s="20">
        <f t="shared" si="499"/>
        <v>61026</v>
      </c>
      <c r="G7504" s="20">
        <f t="shared" si="500"/>
        <v>61026</v>
      </c>
      <c r="H7504" s="21" t="str">
        <f>VLOOKUP(B7504,属性中转表!A:F,6,FALSE)</f>
        <v>"hp":9000,"atk":250</v>
      </c>
      <c r="I7504" s="20" t="str">
        <f>IF(VLOOKUP(B7504,属性中转表!A:G,7,FALSE)=0,"",VLOOKUP(VLOOKUP(B7504,属性中转表!A:G,7,FALSE),属性中转表!$K$2:$P$21,6,0))&amp;IF(VLOOKUP(B7504,属性中转表!A:G,7,FALSE)&gt;=50,VLOOKUP(A7504,英雄数据表!A:K,9,0),IF(VLOOKUP(B7504,属性中转表!A:G,7,FALSE)&gt;=25,VLOOKUP(A7504,英雄数据表!A:K,5,0),""))</f>
        <v/>
      </c>
      <c r="J7504" s="20" t="str">
        <f>IF(I7504="","",属性中转表!$I$1&amp;(IF(VLOOKUP(B7504,属性中转表!A:G,7,FALSE)=0,0,VLOOKUP(VLOOKUP(B7504,属性中转表!A:G,7,FALSE),属性中转表!$K$2:$P$21,4,0)))+IFERROR(VLOOKUP(A7504,英雄数据表!A:K,IF(武魂!B7504&gt;=50,10,IF(武魂!B7504&gt;=25,6)),0),0))</f>
        <v/>
      </c>
      <c r="K7504" s="32" t="str">
        <f t="shared" si="501"/>
        <v/>
      </c>
      <c r="L7504" s="20" t="str">
        <f>IF(B7504&gt;=50,VLOOKUP(A7504,英雄数据表!A:L,11,FALSE),IF(B7504&gt;=25,VLOOKUP(A7504,英雄数据表!A:L,7,0),""))</f>
        <v/>
      </c>
      <c r="M7504" s="20" t="str">
        <f>IFERROR(VLOOKUP(B7504,属性中转表!$K$2:$O$21,5,FALSE),"")</f>
        <v/>
      </c>
      <c r="N7504" s="20" t="str">
        <f>IF(B7504=25,VLOOKUP(A7504,英雄数据表!A:L,8,FALSE),IF(B7504=50,VLOOKUP(A7504,英雄数据表!A:L,12,0),""))</f>
        <v/>
      </c>
    </row>
    <row r="7505" spans="1:14" x14ac:dyDescent="0.3">
      <c r="A7505" s="20">
        <v>61026</v>
      </c>
      <c r="B7505" s="21">
        <f t="shared" si="498"/>
        <v>4</v>
      </c>
      <c r="C7505" s="21">
        <v>5</v>
      </c>
      <c r="D7505" s="21">
        <f>VLOOKUP(A7505,英雄数据表!A:D,4,0)</f>
        <v>6</v>
      </c>
      <c r="E7505" s="20" t="str">
        <f>VLOOKUP(A7505,英雄数据表!A:C,3,0)</f>
        <v>圣光使者</v>
      </c>
      <c r="F7505" s="20">
        <f t="shared" si="499"/>
        <v>61026</v>
      </c>
      <c r="G7505" s="20">
        <f t="shared" si="500"/>
        <v>61026</v>
      </c>
      <c r="H7505" s="21" t="str">
        <f>VLOOKUP(B7505,属性中转表!A:F,6,FALSE)</f>
        <v>"hp":10800,"atk":300</v>
      </c>
      <c r="I7505" s="20" t="str">
        <f>IF(VLOOKUP(B7505,属性中转表!A:G,7,FALSE)=0,"",VLOOKUP(VLOOKUP(B7505,属性中转表!A:G,7,FALSE),属性中转表!$K$2:$P$21,6,0))&amp;IF(VLOOKUP(B7505,属性中转表!A:G,7,FALSE)&gt;=50,VLOOKUP(A7505,英雄数据表!A:K,9,0),IF(VLOOKUP(B7505,属性中转表!A:G,7,FALSE)&gt;=25,VLOOKUP(A7505,英雄数据表!A:K,5,0),""))</f>
        <v/>
      </c>
      <c r="J7505" s="20" t="str">
        <f>IF(I7505="","",属性中转表!$I$1&amp;(IF(VLOOKUP(B7505,属性中转表!A:G,7,FALSE)=0,0,VLOOKUP(VLOOKUP(B7505,属性中转表!A:G,7,FALSE),属性中转表!$K$2:$P$21,4,0)))+IFERROR(VLOOKUP(A7505,英雄数据表!A:K,IF(武魂!B7505&gt;=50,10,IF(武魂!B7505&gt;=25,6)),0),0))</f>
        <v/>
      </c>
      <c r="K7505" s="32" t="str">
        <f t="shared" si="501"/>
        <v/>
      </c>
      <c r="L7505" s="20" t="str">
        <f>IF(B7505&gt;=50,VLOOKUP(A7505,英雄数据表!A:L,11,FALSE),IF(B7505&gt;=25,VLOOKUP(A7505,英雄数据表!A:L,7,0),""))</f>
        <v/>
      </c>
      <c r="M7505" s="20" t="str">
        <f>IFERROR(VLOOKUP(B7505,属性中转表!$K$2:$O$21,5,FALSE),"")</f>
        <v/>
      </c>
      <c r="N7505" s="20" t="str">
        <f>IF(B7505=25,VLOOKUP(A7505,英雄数据表!A:L,8,FALSE),IF(B7505=50,VLOOKUP(A7505,英雄数据表!A:L,12,0),""))</f>
        <v/>
      </c>
    </row>
    <row r="7506" spans="1:14" x14ac:dyDescent="0.3">
      <c r="A7506" s="20">
        <v>61026</v>
      </c>
      <c r="B7506" s="21">
        <f t="shared" si="498"/>
        <v>5</v>
      </c>
      <c r="C7506" s="21">
        <v>5</v>
      </c>
      <c r="D7506" s="21">
        <f>VLOOKUP(A7506,英雄数据表!A:D,4,0)</f>
        <v>6</v>
      </c>
      <c r="E7506" s="20" t="str">
        <f>VLOOKUP(A7506,英雄数据表!A:C,3,0)</f>
        <v>圣光使者</v>
      </c>
      <c r="F7506" s="20">
        <f t="shared" si="499"/>
        <v>61026</v>
      </c>
      <c r="G7506" s="20">
        <f t="shared" si="500"/>
        <v>61026</v>
      </c>
      <c r="H7506" s="21" t="str">
        <f>VLOOKUP(B7506,属性中转表!A:F,6,FALSE)</f>
        <v>"hp":12600,"atk":350</v>
      </c>
      <c r="I7506" s="20" t="str">
        <f>IF(VLOOKUP(B7506,属性中转表!A:G,7,FALSE)=0,"",VLOOKUP(VLOOKUP(B7506,属性中转表!A:G,7,FALSE),属性中转表!$K$2:$P$21,6,0))&amp;IF(VLOOKUP(B7506,属性中转表!A:G,7,FALSE)&gt;=50,VLOOKUP(A7506,英雄数据表!A:K,9,0),IF(VLOOKUP(B7506,属性中转表!A:G,7,FALSE)&gt;=25,VLOOKUP(A7506,英雄数据表!A:K,5,0),""))</f>
        <v>"atk":300</v>
      </c>
      <c r="J7506" s="20" t="str">
        <f>IF(I7506="","",属性中转表!$I$1&amp;(IF(VLOOKUP(B7506,属性中转表!A:G,7,FALSE)=0,0,VLOOKUP(VLOOKUP(B7506,属性中转表!A:G,7,FALSE),属性中转表!$K$2:$P$21,4,0)))+IFERROR(VLOOKUP(A7506,英雄数据表!A:K,IF(武魂!B7506&gt;=50,10,IF(武魂!B7506&gt;=25,6)),0),0))</f>
        <v>,"dpspro":0</v>
      </c>
      <c r="K7506" s="32" t="str">
        <f t="shared" si="501"/>
        <v>"atk":300,"dpspro":0</v>
      </c>
      <c r="L7506" s="20" t="str">
        <f>IF(B7506&gt;=50,VLOOKUP(A7506,英雄数据表!A:L,11,FALSE),IF(B7506&gt;=25,VLOOKUP(A7506,英雄数据表!A:L,7,0),""))</f>
        <v/>
      </c>
      <c r="M7506" s="20" t="str">
        <f>IFERROR(VLOOKUP(B7506,属性中转表!$K$2:$O$21,5,FALSE),"")</f>
        <v>"atk":300</v>
      </c>
      <c r="N7506" s="20" t="str">
        <f>IF(B7506=25,VLOOKUP(A7506,英雄数据表!A:L,8,FALSE),IF(B7506=50,VLOOKUP(A7506,英雄数据表!A:L,12,0),""))</f>
        <v/>
      </c>
    </row>
    <row r="7507" spans="1:14" x14ac:dyDescent="0.3">
      <c r="A7507" s="20">
        <v>61026</v>
      </c>
      <c r="B7507" s="21">
        <f t="shared" si="498"/>
        <v>6</v>
      </c>
      <c r="C7507" s="21">
        <v>5</v>
      </c>
      <c r="D7507" s="21">
        <f>VLOOKUP(A7507,英雄数据表!A:D,4,0)</f>
        <v>6</v>
      </c>
      <c r="E7507" s="20" t="str">
        <f>VLOOKUP(A7507,英雄数据表!A:C,3,0)</f>
        <v>圣光使者</v>
      </c>
      <c r="F7507" s="20">
        <f t="shared" si="499"/>
        <v>61026</v>
      </c>
      <c r="G7507" s="20">
        <f t="shared" si="500"/>
        <v>61026</v>
      </c>
      <c r="H7507" s="21" t="str">
        <f>VLOOKUP(B7507,属性中转表!A:F,6,FALSE)</f>
        <v>"hp":14400,"atk":400</v>
      </c>
      <c r="I7507" s="20" t="str">
        <f>IF(VLOOKUP(B7507,属性中转表!A:G,7,FALSE)=0,"",VLOOKUP(VLOOKUP(B7507,属性中转表!A:G,7,FALSE),属性中转表!$K$2:$P$21,6,0))&amp;IF(VLOOKUP(B7507,属性中转表!A:G,7,FALSE)&gt;=50,VLOOKUP(A7507,英雄数据表!A:K,9,0),IF(VLOOKUP(B7507,属性中转表!A:G,7,FALSE)&gt;=25,VLOOKUP(A7507,英雄数据表!A:K,5,0),""))</f>
        <v>"atk":300</v>
      </c>
      <c r="J7507" s="20" t="str">
        <f>IF(I7507="","",属性中转表!$I$1&amp;(IF(VLOOKUP(B7507,属性中转表!A:G,7,FALSE)=0,0,VLOOKUP(VLOOKUP(B7507,属性中转表!A:G,7,FALSE),属性中转表!$K$2:$P$21,4,0)))+IFERROR(VLOOKUP(A7507,英雄数据表!A:K,IF(武魂!B7507&gt;=50,10,IF(武魂!B7507&gt;=25,6)),0),0))</f>
        <v>,"dpspro":0</v>
      </c>
      <c r="K7507" s="32" t="str">
        <f t="shared" si="501"/>
        <v>"atk":300,"dpspro":0</v>
      </c>
      <c r="L7507" s="20" t="str">
        <f>IF(B7507&gt;=50,VLOOKUP(A7507,英雄数据表!A:L,11,FALSE),IF(B7507&gt;=25,VLOOKUP(A7507,英雄数据表!A:L,7,0),""))</f>
        <v/>
      </c>
      <c r="M7507" s="20" t="str">
        <f>IFERROR(VLOOKUP(B7507,属性中转表!$K$2:$O$21,5,FALSE),"")</f>
        <v/>
      </c>
      <c r="N7507" s="20" t="str">
        <f>IF(B7507=25,VLOOKUP(A7507,英雄数据表!A:L,8,FALSE),IF(B7507=50,VLOOKUP(A7507,英雄数据表!A:L,12,0),""))</f>
        <v/>
      </c>
    </row>
    <row r="7508" spans="1:14" x14ac:dyDescent="0.3">
      <c r="A7508" s="20">
        <v>61026</v>
      </c>
      <c r="B7508" s="21">
        <f t="shared" si="498"/>
        <v>7</v>
      </c>
      <c r="C7508" s="21">
        <v>5</v>
      </c>
      <c r="D7508" s="21">
        <f>VLOOKUP(A7508,英雄数据表!A:D,4,0)</f>
        <v>6</v>
      </c>
      <c r="E7508" s="20" t="str">
        <f>VLOOKUP(A7508,英雄数据表!A:C,3,0)</f>
        <v>圣光使者</v>
      </c>
      <c r="F7508" s="20">
        <f t="shared" si="499"/>
        <v>61026</v>
      </c>
      <c r="G7508" s="20">
        <f t="shared" si="500"/>
        <v>61026</v>
      </c>
      <c r="H7508" s="21" t="str">
        <f>VLOOKUP(B7508,属性中转表!A:F,6,FALSE)</f>
        <v>"hp":16200,"atk":450</v>
      </c>
      <c r="I7508" s="20" t="str">
        <f>IF(VLOOKUP(B7508,属性中转表!A:G,7,FALSE)=0,"",VLOOKUP(VLOOKUP(B7508,属性中转表!A:G,7,FALSE),属性中转表!$K$2:$P$21,6,0))&amp;IF(VLOOKUP(B7508,属性中转表!A:G,7,FALSE)&gt;=50,VLOOKUP(A7508,英雄数据表!A:K,9,0),IF(VLOOKUP(B7508,属性中转表!A:G,7,FALSE)&gt;=25,VLOOKUP(A7508,英雄数据表!A:K,5,0),""))</f>
        <v>"atk":300</v>
      </c>
      <c r="J7508" s="20" t="str">
        <f>IF(I7508="","",属性中转表!$I$1&amp;(IF(VLOOKUP(B7508,属性中转表!A:G,7,FALSE)=0,0,VLOOKUP(VLOOKUP(B7508,属性中转表!A:G,7,FALSE),属性中转表!$K$2:$P$21,4,0)))+IFERROR(VLOOKUP(A7508,英雄数据表!A:K,IF(武魂!B7508&gt;=50,10,IF(武魂!B7508&gt;=25,6)),0),0))</f>
        <v>,"dpspro":0</v>
      </c>
      <c r="K7508" s="32" t="str">
        <f t="shared" si="501"/>
        <v>"atk":300,"dpspro":0</v>
      </c>
      <c r="L7508" s="20" t="str">
        <f>IF(B7508&gt;=50,VLOOKUP(A7508,英雄数据表!A:L,11,FALSE),IF(B7508&gt;=25,VLOOKUP(A7508,英雄数据表!A:L,7,0),""))</f>
        <v/>
      </c>
      <c r="M7508" s="20" t="str">
        <f>IFERROR(VLOOKUP(B7508,属性中转表!$K$2:$O$21,5,FALSE),"")</f>
        <v/>
      </c>
      <c r="N7508" s="20" t="str">
        <f>IF(B7508=25,VLOOKUP(A7508,英雄数据表!A:L,8,FALSE),IF(B7508=50,VLOOKUP(A7508,英雄数据表!A:L,12,0),""))</f>
        <v/>
      </c>
    </row>
    <row r="7509" spans="1:14" x14ac:dyDescent="0.3">
      <c r="A7509" s="20">
        <v>61026</v>
      </c>
      <c r="B7509" s="21">
        <f t="shared" si="498"/>
        <v>8</v>
      </c>
      <c r="C7509" s="21">
        <v>5</v>
      </c>
      <c r="D7509" s="21">
        <f>VLOOKUP(A7509,英雄数据表!A:D,4,0)</f>
        <v>6</v>
      </c>
      <c r="E7509" s="20" t="str">
        <f>VLOOKUP(A7509,英雄数据表!A:C,3,0)</f>
        <v>圣光使者</v>
      </c>
      <c r="F7509" s="20">
        <f t="shared" si="499"/>
        <v>61026</v>
      </c>
      <c r="G7509" s="20">
        <f t="shared" si="500"/>
        <v>61026</v>
      </c>
      <c r="H7509" s="21" t="str">
        <f>VLOOKUP(B7509,属性中转表!A:F,6,FALSE)</f>
        <v>"hp":18000,"atk":500</v>
      </c>
      <c r="I7509" s="20" t="str">
        <f>IF(VLOOKUP(B7509,属性中转表!A:G,7,FALSE)=0,"",VLOOKUP(VLOOKUP(B7509,属性中转表!A:G,7,FALSE),属性中转表!$K$2:$P$21,6,0))&amp;IF(VLOOKUP(B7509,属性中转表!A:G,7,FALSE)&gt;=50,VLOOKUP(A7509,英雄数据表!A:K,9,0),IF(VLOOKUP(B7509,属性中转表!A:G,7,FALSE)&gt;=25,VLOOKUP(A7509,英雄数据表!A:K,5,0),""))</f>
        <v>"atk":300</v>
      </c>
      <c r="J7509" s="20" t="str">
        <f>IF(I7509="","",属性中转表!$I$1&amp;(IF(VLOOKUP(B7509,属性中转表!A:G,7,FALSE)=0,0,VLOOKUP(VLOOKUP(B7509,属性中转表!A:G,7,FALSE),属性中转表!$K$2:$P$21,4,0)))+IFERROR(VLOOKUP(A7509,英雄数据表!A:K,IF(武魂!B7509&gt;=50,10,IF(武魂!B7509&gt;=25,6)),0),0))</f>
        <v>,"dpspro":0</v>
      </c>
      <c r="K7509" s="32" t="str">
        <f t="shared" si="501"/>
        <v>"atk":300,"dpspro":0</v>
      </c>
      <c r="L7509" s="20" t="str">
        <f>IF(B7509&gt;=50,VLOOKUP(A7509,英雄数据表!A:L,11,FALSE),IF(B7509&gt;=25,VLOOKUP(A7509,英雄数据表!A:L,7,0),""))</f>
        <v/>
      </c>
      <c r="M7509" s="20" t="str">
        <f>IFERROR(VLOOKUP(B7509,属性中转表!$K$2:$O$21,5,FALSE),"")</f>
        <v/>
      </c>
      <c r="N7509" s="20" t="str">
        <f>IF(B7509=25,VLOOKUP(A7509,英雄数据表!A:L,8,FALSE),IF(B7509=50,VLOOKUP(A7509,英雄数据表!A:L,12,0),""))</f>
        <v/>
      </c>
    </row>
    <row r="7510" spans="1:14" x14ac:dyDescent="0.3">
      <c r="A7510" s="20">
        <v>61026</v>
      </c>
      <c r="B7510" s="21">
        <f t="shared" si="498"/>
        <v>9</v>
      </c>
      <c r="C7510" s="21">
        <v>5</v>
      </c>
      <c r="D7510" s="21">
        <f>VLOOKUP(A7510,英雄数据表!A:D,4,0)</f>
        <v>6</v>
      </c>
      <c r="E7510" s="20" t="str">
        <f>VLOOKUP(A7510,英雄数据表!A:C,3,0)</f>
        <v>圣光使者</v>
      </c>
      <c r="F7510" s="20">
        <f t="shared" si="499"/>
        <v>61026</v>
      </c>
      <c r="G7510" s="20">
        <f t="shared" si="500"/>
        <v>61026</v>
      </c>
      <c r="H7510" s="21" t="str">
        <f>VLOOKUP(B7510,属性中转表!A:F,6,FALSE)</f>
        <v>"hp":19800,"atk":550</v>
      </c>
      <c r="I7510" s="20" t="str">
        <f>IF(VLOOKUP(B7510,属性中转表!A:G,7,FALSE)=0,"",VLOOKUP(VLOOKUP(B7510,属性中转表!A:G,7,FALSE),属性中转表!$K$2:$P$21,6,0))&amp;IF(VLOOKUP(B7510,属性中转表!A:G,7,FALSE)&gt;=50,VLOOKUP(A7510,英雄数据表!A:K,9,0),IF(VLOOKUP(B7510,属性中转表!A:G,7,FALSE)&gt;=25,VLOOKUP(A7510,英雄数据表!A:K,5,0),""))</f>
        <v>"atk":300</v>
      </c>
      <c r="J7510" s="20" t="str">
        <f>IF(I7510="","",属性中转表!$I$1&amp;(IF(VLOOKUP(B7510,属性中转表!A:G,7,FALSE)=0,0,VLOOKUP(VLOOKUP(B7510,属性中转表!A:G,7,FALSE),属性中转表!$K$2:$P$21,4,0)))+IFERROR(VLOOKUP(A7510,英雄数据表!A:K,IF(武魂!B7510&gt;=50,10,IF(武魂!B7510&gt;=25,6)),0),0))</f>
        <v>,"dpspro":0</v>
      </c>
      <c r="K7510" s="32" t="str">
        <f t="shared" si="501"/>
        <v>"atk":300,"dpspro":0</v>
      </c>
      <c r="L7510" s="20" t="str">
        <f>IF(B7510&gt;=50,VLOOKUP(A7510,英雄数据表!A:L,11,FALSE),IF(B7510&gt;=25,VLOOKUP(A7510,英雄数据表!A:L,7,0),""))</f>
        <v/>
      </c>
      <c r="M7510" s="20" t="str">
        <f>IFERROR(VLOOKUP(B7510,属性中转表!$K$2:$O$21,5,FALSE),"")</f>
        <v/>
      </c>
      <c r="N7510" s="20" t="str">
        <f>IF(B7510=25,VLOOKUP(A7510,英雄数据表!A:L,8,FALSE),IF(B7510=50,VLOOKUP(A7510,英雄数据表!A:L,12,0),""))</f>
        <v/>
      </c>
    </row>
    <row r="7511" spans="1:14" x14ac:dyDescent="0.3">
      <c r="A7511" s="20">
        <v>61026</v>
      </c>
      <c r="B7511" s="21">
        <f t="shared" si="498"/>
        <v>10</v>
      </c>
      <c r="C7511" s="21">
        <v>5</v>
      </c>
      <c r="D7511" s="21">
        <f>VLOOKUP(A7511,英雄数据表!A:D,4,0)</f>
        <v>6</v>
      </c>
      <c r="E7511" s="20" t="str">
        <f>VLOOKUP(A7511,英雄数据表!A:C,3,0)</f>
        <v>圣光使者</v>
      </c>
      <c r="F7511" s="20">
        <f t="shared" si="499"/>
        <v>61026</v>
      </c>
      <c r="G7511" s="20">
        <f t="shared" si="500"/>
        <v>61026</v>
      </c>
      <c r="H7511" s="21" t="str">
        <f>VLOOKUP(B7511,属性中转表!A:F,6,FALSE)</f>
        <v>"hp":21600,"atk":600</v>
      </c>
      <c r="I7511" s="20" t="str">
        <f>IF(VLOOKUP(B7511,属性中转表!A:G,7,FALSE)=0,"",VLOOKUP(VLOOKUP(B7511,属性中转表!A:G,7,FALSE),属性中转表!$K$2:$P$21,6,0))&amp;IF(VLOOKUP(B7511,属性中转表!A:G,7,FALSE)&gt;=50,VLOOKUP(A7511,英雄数据表!A:K,9,0),IF(VLOOKUP(B7511,属性中转表!A:G,7,FALSE)&gt;=25,VLOOKUP(A7511,英雄数据表!A:K,5,0),""))</f>
        <v>"atk":300,"hp":5000</v>
      </c>
      <c r="J7511" s="20" t="str">
        <f>IF(I7511="","",属性中转表!$I$1&amp;(IF(VLOOKUP(B7511,属性中转表!A:G,7,FALSE)=0,0,VLOOKUP(VLOOKUP(B7511,属性中转表!A:G,7,FALSE),属性中转表!$K$2:$P$21,4,0)))+IFERROR(VLOOKUP(A7511,英雄数据表!A:K,IF(武魂!B7511&gt;=50,10,IF(武魂!B7511&gt;=25,6)),0),0))</f>
        <v>,"dpspro":0</v>
      </c>
      <c r="K7511" s="32" t="str">
        <f t="shared" si="501"/>
        <v>"atk":300,"hp":5000,"dpspro":0</v>
      </c>
      <c r="L7511" s="20" t="str">
        <f>IF(B7511&gt;=50,VLOOKUP(A7511,英雄数据表!A:L,11,FALSE),IF(B7511&gt;=25,VLOOKUP(A7511,英雄数据表!A:L,7,0),""))</f>
        <v/>
      </c>
      <c r="M7511" s="20" t="str">
        <f>IFERROR(VLOOKUP(B7511,属性中转表!$K$2:$O$21,5,FALSE),"")</f>
        <v>"hp":5000</v>
      </c>
      <c r="N7511" s="20" t="str">
        <f>IF(B7511=25,VLOOKUP(A7511,英雄数据表!A:L,8,FALSE),IF(B7511=50,VLOOKUP(A7511,英雄数据表!A:L,12,0),""))</f>
        <v/>
      </c>
    </row>
    <row r="7512" spans="1:14" x14ac:dyDescent="0.3">
      <c r="A7512" s="20">
        <v>61026</v>
      </c>
      <c r="B7512" s="21">
        <f t="shared" si="498"/>
        <v>11</v>
      </c>
      <c r="C7512" s="21">
        <v>5</v>
      </c>
      <c r="D7512" s="21">
        <f>VLOOKUP(A7512,英雄数据表!A:D,4,0)</f>
        <v>6</v>
      </c>
      <c r="E7512" s="20" t="str">
        <f>VLOOKUP(A7512,英雄数据表!A:C,3,0)</f>
        <v>圣光使者</v>
      </c>
      <c r="F7512" s="20">
        <f t="shared" si="499"/>
        <v>61026</v>
      </c>
      <c r="G7512" s="20">
        <f t="shared" si="500"/>
        <v>61026</v>
      </c>
      <c r="H7512" s="21" t="str">
        <f>VLOOKUP(B7512,属性中转表!A:F,6,FALSE)</f>
        <v>"hp":24300,"atk":675</v>
      </c>
      <c r="I7512" s="20" t="str">
        <f>IF(VLOOKUP(B7512,属性中转表!A:G,7,FALSE)=0,"",VLOOKUP(VLOOKUP(B7512,属性中转表!A:G,7,FALSE),属性中转表!$K$2:$P$21,6,0))&amp;IF(VLOOKUP(B7512,属性中转表!A:G,7,FALSE)&gt;=50,VLOOKUP(A7512,英雄数据表!A:K,9,0),IF(VLOOKUP(B7512,属性中转表!A:G,7,FALSE)&gt;=25,VLOOKUP(A7512,英雄数据表!A:K,5,0),""))</f>
        <v>"atk":300,"hp":5000</v>
      </c>
      <c r="J7512" s="20" t="str">
        <f>IF(I7512="","",属性中转表!$I$1&amp;(IF(VLOOKUP(B7512,属性中转表!A:G,7,FALSE)=0,0,VLOOKUP(VLOOKUP(B7512,属性中转表!A:G,7,FALSE),属性中转表!$K$2:$P$21,4,0)))+IFERROR(VLOOKUP(A7512,英雄数据表!A:K,IF(武魂!B7512&gt;=50,10,IF(武魂!B7512&gt;=25,6)),0),0))</f>
        <v>,"dpspro":0</v>
      </c>
      <c r="K7512" s="32" t="str">
        <f t="shared" si="501"/>
        <v>"atk":300,"hp":5000,"dpspro":0</v>
      </c>
      <c r="L7512" s="20" t="str">
        <f>IF(B7512&gt;=50,VLOOKUP(A7512,英雄数据表!A:L,11,FALSE),IF(B7512&gt;=25,VLOOKUP(A7512,英雄数据表!A:L,7,0),""))</f>
        <v/>
      </c>
      <c r="M7512" s="20" t="str">
        <f>IFERROR(VLOOKUP(B7512,属性中转表!$K$2:$O$21,5,FALSE),"")</f>
        <v/>
      </c>
      <c r="N7512" s="20" t="str">
        <f>IF(B7512=25,VLOOKUP(A7512,英雄数据表!A:L,8,FALSE),IF(B7512=50,VLOOKUP(A7512,英雄数据表!A:L,12,0),""))</f>
        <v/>
      </c>
    </row>
    <row r="7513" spans="1:14" x14ac:dyDescent="0.3">
      <c r="A7513" s="20">
        <v>61026</v>
      </c>
      <c r="B7513" s="21">
        <f t="shared" si="498"/>
        <v>12</v>
      </c>
      <c r="C7513" s="21">
        <v>5</v>
      </c>
      <c r="D7513" s="21">
        <f>VLOOKUP(A7513,英雄数据表!A:D,4,0)</f>
        <v>6</v>
      </c>
      <c r="E7513" s="20" t="str">
        <f>VLOOKUP(A7513,英雄数据表!A:C,3,0)</f>
        <v>圣光使者</v>
      </c>
      <c r="F7513" s="20">
        <f t="shared" si="499"/>
        <v>61026</v>
      </c>
      <c r="G7513" s="20">
        <f t="shared" si="500"/>
        <v>61026</v>
      </c>
      <c r="H7513" s="21" t="str">
        <f>VLOOKUP(B7513,属性中转表!A:F,6,FALSE)</f>
        <v>"hp":27000,"atk":750</v>
      </c>
      <c r="I7513" s="20" t="str">
        <f>IF(VLOOKUP(B7513,属性中转表!A:G,7,FALSE)=0,"",VLOOKUP(VLOOKUP(B7513,属性中转表!A:G,7,FALSE),属性中转表!$K$2:$P$21,6,0))&amp;IF(VLOOKUP(B7513,属性中转表!A:G,7,FALSE)&gt;=50,VLOOKUP(A7513,英雄数据表!A:K,9,0),IF(VLOOKUP(B7513,属性中转表!A:G,7,FALSE)&gt;=25,VLOOKUP(A7513,英雄数据表!A:K,5,0),""))</f>
        <v>"atk":300,"hp":5000</v>
      </c>
      <c r="J7513" s="20" t="str">
        <f>IF(I7513="","",属性中转表!$I$1&amp;(IF(VLOOKUP(B7513,属性中转表!A:G,7,FALSE)=0,0,VLOOKUP(VLOOKUP(B7513,属性中转表!A:G,7,FALSE),属性中转表!$K$2:$P$21,4,0)))+IFERROR(VLOOKUP(A7513,英雄数据表!A:K,IF(武魂!B7513&gt;=50,10,IF(武魂!B7513&gt;=25,6)),0),0))</f>
        <v>,"dpspro":0</v>
      </c>
      <c r="K7513" s="32" t="str">
        <f t="shared" si="501"/>
        <v>"atk":300,"hp":5000,"dpspro":0</v>
      </c>
      <c r="L7513" s="20" t="str">
        <f>IF(B7513&gt;=50,VLOOKUP(A7513,英雄数据表!A:L,11,FALSE),IF(B7513&gt;=25,VLOOKUP(A7513,英雄数据表!A:L,7,0),""))</f>
        <v/>
      </c>
      <c r="M7513" s="20" t="str">
        <f>IFERROR(VLOOKUP(B7513,属性中转表!$K$2:$O$21,5,FALSE),"")</f>
        <v/>
      </c>
      <c r="N7513" s="20" t="str">
        <f>IF(B7513=25,VLOOKUP(A7513,英雄数据表!A:L,8,FALSE),IF(B7513=50,VLOOKUP(A7513,英雄数据表!A:L,12,0),""))</f>
        <v/>
      </c>
    </row>
    <row r="7514" spans="1:14" x14ac:dyDescent="0.3">
      <c r="A7514" s="20">
        <v>61026</v>
      </c>
      <c r="B7514" s="21">
        <f t="shared" si="498"/>
        <v>13</v>
      </c>
      <c r="C7514" s="21">
        <v>5</v>
      </c>
      <c r="D7514" s="21">
        <f>VLOOKUP(A7514,英雄数据表!A:D,4,0)</f>
        <v>6</v>
      </c>
      <c r="E7514" s="20" t="str">
        <f>VLOOKUP(A7514,英雄数据表!A:C,3,0)</f>
        <v>圣光使者</v>
      </c>
      <c r="F7514" s="20">
        <f t="shared" si="499"/>
        <v>61026</v>
      </c>
      <c r="G7514" s="20">
        <f t="shared" si="500"/>
        <v>61026</v>
      </c>
      <c r="H7514" s="21" t="str">
        <f>VLOOKUP(B7514,属性中转表!A:F,6,FALSE)</f>
        <v>"hp":29700,"atk":825</v>
      </c>
      <c r="I7514" s="20" t="str">
        <f>IF(VLOOKUP(B7514,属性中转表!A:G,7,FALSE)=0,"",VLOOKUP(VLOOKUP(B7514,属性中转表!A:G,7,FALSE),属性中转表!$K$2:$P$21,6,0))&amp;IF(VLOOKUP(B7514,属性中转表!A:G,7,FALSE)&gt;=50,VLOOKUP(A7514,英雄数据表!A:K,9,0),IF(VLOOKUP(B7514,属性中转表!A:G,7,FALSE)&gt;=25,VLOOKUP(A7514,英雄数据表!A:K,5,0),""))</f>
        <v>"atk":300,"hp":5000</v>
      </c>
      <c r="J7514" s="20" t="str">
        <f>IF(I7514="","",属性中转表!$I$1&amp;(IF(VLOOKUP(B7514,属性中转表!A:G,7,FALSE)=0,0,VLOOKUP(VLOOKUP(B7514,属性中转表!A:G,7,FALSE),属性中转表!$K$2:$P$21,4,0)))+IFERROR(VLOOKUP(A7514,英雄数据表!A:K,IF(武魂!B7514&gt;=50,10,IF(武魂!B7514&gt;=25,6)),0),0))</f>
        <v>,"dpspro":0</v>
      </c>
      <c r="K7514" s="32" t="str">
        <f t="shared" si="501"/>
        <v>"atk":300,"hp":5000,"dpspro":0</v>
      </c>
      <c r="L7514" s="20" t="str">
        <f>IF(B7514&gt;=50,VLOOKUP(A7514,英雄数据表!A:L,11,FALSE),IF(B7514&gt;=25,VLOOKUP(A7514,英雄数据表!A:L,7,0),""))</f>
        <v/>
      </c>
      <c r="M7514" s="20" t="str">
        <f>IFERROR(VLOOKUP(B7514,属性中转表!$K$2:$O$21,5,FALSE),"")</f>
        <v/>
      </c>
      <c r="N7514" s="20" t="str">
        <f>IF(B7514=25,VLOOKUP(A7514,英雄数据表!A:L,8,FALSE),IF(B7514=50,VLOOKUP(A7514,英雄数据表!A:L,12,0),""))</f>
        <v/>
      </c>
    </row>
    <row r="7515" spans="1:14" x14ac:dyDescent="0.3">
      <c r="A7515" s="20">
        <v>61026</v>
      </c>
      <c r="B7515" s="21">
        <f t="shared" si="498"/>
        <v>14</v>
      </c>
      <c r="C7515" s="21">
        <v>5</v>
      </c>
      <c r="D7515" s="21">
        <f>VLOOKUP(A7515,英雄数据表!A:D,4,0)</f>
        <v>6</v>
      </c>
      <c r="E7515" s="20" t="str">
        <f>VLOOKUP(A7515,英雄数据表!A:C,3,0)</f>
        <v>圣光使者</v>
      </c>
      <c r="F7515" s="20">
        <f t="shared" si="499"/>
        <v>61026</v>
      </c>
      <c r="G7515" s="20">
        <f t="shared" si="500"/>
        <v>61026</v>
      </c>
      <c r="H7515" s="21" t="str">
        <f>VLOOKUP(B7515,属性中转表!A:F,6,FALSE)</f>
        <v>"hp":32400,"atk":900</v>
      </c>
      <c r="I7515" s="20" t="str">
        <f>IF(VLOOKUP(B7515,属性中转表!A:G,7,FALSE)=0,"",VLOOKUP(VLOOKUP(B7515,属性中转表!A:G,7,FALSE),属性中转表!$K$2:$P$21,6,0))&amp;IF(VLOOKUP(B7515,属性中转表!A:G,7,FALSE)&gt;=50,VLOOKUP(A7515,英雄数据表!A:K,9,0),IF(VLOOKUP(B7515,属性中转表!A:G,7,FALSE)&gt;=25,VLOOKUP(A7515,英雄数据表!A:K,5,0),""))</f>
        <v>"atk":300,"hp":5000</v>
      </c>
      <c r="J7515" s="20" t="str">
        <f>IF(I7515="","",属性中转表!$I$1&amp;(IF(VLOOKUP(B7515,属性中转表!A:G,7,FALSE)=0,0,VLOOKUP(VLOOKUP(B7515,属性中转表!A:G,7,FALSE),属性中转表!$K$2:$P$21,4,0)))+IFERROR(VLOOKUP(A7515,英雄数据表!A:K,IF(武魂!B7515&gt;=50,10,IF(武魂!B7515&gt;=25,6)),0),0))</f>
        <v>,"dpspro":0</v>
      </c>
      <c r="K7515" s="32" t="str">
        <f t="shared" si="501"/>
        <v>"atk":300,"hp":5000,"dpspro":0</v>
      </c>
      <c r="L7515" s="20" t="str">
        <f>IF(B7515&gt;=50,VLOOKUP(A7515,英雄数据表!A:L,11,FALSE),IF(B7515&gt;=25,VLOOKUP(A7515,英雄数据表!A:L,7,0),""))</f>
        <v/>
      </c>
      <c r="M7515" s="20" t="str">
        <f>IFERROR(VLOOKUP(B7515,属性中转表!$K$2:$O$21,5,FALSE),"")</f>
        <v/>
      </c>
      <c r="N7515" s="20" t="str">
        <f>IF(B7515=25,VLOOKUP(A7515,英雄数据表!A:L,8,FALSE),IF(B7515=50,VLOOKUP(A7515,英雄数据表!A:L,12,0),""))</f>
        <v/>
      </c>
    </row>
    <row r="7516" spans="1:14" x14ac:dyDescent="0.3">
      <c r="A7516" s="20">
        <v>61026</v>
      </c>
      <c r="B7516" s="21">
        <f t="shared" si="498"/>
        <v>15</v>
      </c>
      <c r="C7516" s="21">
        <v>5</v>
      </c>
      <c r="D7516" s="21">
        <f>VLOOKUP(A7516,英雄数据表!A:D,4,0)</f>
        <v>6</v>
      </c>
      <c r="E7516" s="20" t="str">
        <f>VLOOKUP(A7516,英雄数据表!A:C,3,0)</f>
        <v>圣光使者</v>
      </c>
      <c r="F7516" s="20">
        <f t="shared" si="499"/>
        <v>61026</v>
      </c>
      <c r="G7516" s="20">
        <f t="shared" si="500"/>
        <v>61026</v>
      </c>
      <c r="H7516" s="21" t="str">
        <f>VLOOKUP(B7516,属性中转表!A:F,6,FALSE)</f>
        <v>"hp":35100,"atk":975</v>
      </c>
      <c r="I7516" s="20" t="str">
        <f>IF(VLOOKUP(B7516,属性中转表!A:G,7,FALSE)=0,"",VLOOKUP(VLOOKUP(B7516,属性中转表!A:G,7,FALSE),属性中转表!$K$2:$P$21,6,0))&amp;IF(VLOOKUP(B7516,属性中转表!A:G,7,FALSE)&gt;=50,VLOOKUP(A7516,英雄数据表!A:K,9,0),IF(VLOOKUP(B7516,属性中转表!A:G,7,FALSE)&gt;=25,VLOOKUP(A7516,英雄数据表!A:K,5,0),""))</f>
        <v>"atk":300,"hp":5000,"undpspro":50</v>
      </c>
      <c r="J7516" s="20" t="str">
        <f>IF(I7516="","",属性中转表!$I$1&amp;(IF(VLOOKUP(B7516,属性中转表!A:G,7,FALSE)=0,0,VLOOKUP(VLOOKUP(B7516,属性中转表!A:G,7,FALSE),属性中转表!$K$2:$P$21,4,0)))+IFERROR(VLOOKUP(A7516,英雄数据表!A:K,IF(武魂!B7516&gt;=50,10,IF(武魂!B7516&gt;=25,6)),0),0))</f>
        <v>,"dpspro":0</v>
      </c>
      <c r="K7516" s="32" t="str">
        <f t="shared" si="501"/>
        <v>"atk":300,"hp":5000,"undpspro":50,"dpspro":0</v>
      </c>
      <c r="L7516" s="20" t="str">
        <f>IF(B7516&gt;=50,VLOOKUP(A7516,英雄数据表!A:L,11,FALSE),IF(B7516&gt;=25,VLOOKUP(A7516,英雄数据表!A:L,7,0),""))</f>
        <v/>
      </c>
      <c r="M7516" s="20" t="str">
        <f>IFERROR(VLOOKUP(B7516,属性中转表!$K$2:$O$21,5,FALSE),"")</f>
        <v>"undpspro":50</v>
      </c>
      <c r="N7516" s="20" t="str">
        <f>IF(B7516=25,VLOOKUP(A7516,英雄数据表!A:L,8,FALSE),IF(B7516=50,VLOOKUP(A7516,英雄数据表!A:L,12,0),""))</f>
        <v/>
      </c>
    </row>
    <row r="7517" spans="1:14" x14ac:dyDescent="0.3">
      <c r="A7517" s="20">
        <v>61026</v>
      </c>
      <c r="B7517" s="21">
        <f t="shared" si="498"/>
        <v>16</v>
      </c>
      <c r="C7517" s="21">
        <v>5</v>
      </c>
      <c r="D7517" s="21">
        <f>VLOOKUP(A7517,英雄数据表!A:D,4,0)</f>
        <v>6</v>
      </c>
      <c r="E7517" s="20" t="str">
        <f>VLOOKUP(A7517,英雄数据表!A:C,3,0)</f>
        <v>圣光使者</v>
      </c>
      <c r="F7517" s="20">
        <f t="shared" si="499"/>
        <v>61026</v>
      </c>
      <c r="G7517" s="20">
        <f t="shared" si="500"/>
        <v>61026</v>
      </c>
      <c r="H7517" s="21" t="str">
        <f>VLOOKUP(B7517,属性中转表!A:F,6,FALSE)</f>
        <v>"hp":37800,"atk":1050</v>
      </c>
      <c r="I7517" s="20" t="str">
        <f>IF(VLOOKUP(B7517,属性中转表!A:G,7,FALSE)=0,"",VLOOKUP(VLOOKUP(B7517,属性中转表!A:G,7,FALSE),属性中转表!$K$2:$P$21,6,0))&amp;IF(VLOOKUP(B7517,属性中转表!A:G,7,FALSE)&gt;=50,VLOOKUP(A7517,英雄数据表!A:K,9,0),IF(VLOOKUP(B7517,属性中转表!A:G,7,FALSE)&gt;=25,VLOOKUP(A7517,英雄数据表!A:K,5,0),""))</f>
        <v>"atk":300,"hp":5000,"undpspro":50</v>
      </c>
      <c r="J7517" s="20" t="str">
        <f>IF(I7517="","",属性中转表!$I$1&amp;(IF(VLOOKUP(B7517,属性中转表!A:G,7,FALSE)=0,0,VLOOKUP(VLOOKUP(B7517,属性中转表!A:G,7,FALSE),属性中转表!$K$2:$P$21,4,0)))+IFERROR(VLOOKUP(A7517,英雄数据表!A:K,IF(武魂!B7517&gt;=50,10,IF(武魂!B7517&gt;=25,6)),0),0))</f>
        <v>,"dpspro":0</v>
      </c>
      <c r="K7517" s="32" t="str">
        <f t="shared" si="501"/>
        <v>"atk":300,"hp":5000,"undpspro":50,"dpspro":0</v>
      </c>
      <c r="L7517" s="20" t="str">
        <f>IF(B7517&gt;=50,VLOOKUP(A7517,英雄数据表!A:L,11,FALSE),IF(B7517&gt;=25,VLOOKUP(A7517,英雄数据表!A:L,7,0),""))</f>
        <v/>
      </c>
      <c r="M7517" s="20" t="str">
        <f>IFERROR(VLOOKUP(B7517,属性中转表!$K$2:$O$21,5,FALSE),"")</f>
        <v/>
      </c>
      <c r="N7517" s="20" t="str">
        <f>IF(B7517=25,VLOOKUP(A7517,英雄数据表!A:L,8,FALSE),IF(B7517=50,VLOOKUP(A7517,英雄数据表!A:L,12,0),""))</f>
        <v/>
      </c>
    </row>
    <row r="7518" spans="1:14" x14ac:dyDescent="0.3">
      <c r="A7518" s="20">
        <v>61026</v>
      </c>
      <c r="B7518" s="21">
        <f t="shared" ref="B7518:B7581" si="502">IF(A7518=A7517,B7517+1,1)</f>
        <v>17</v>
      </c>
      <c r="C7518" s="21">
        <v>5</v>
      </c>
      <c r="D7518" s="21">
        <f>VLOOKUP(A7518,英雄数据表!A:D,4,0)</f>
        <v>6</v>
      </c>
      <c r="E7518" s="20" t="str">
        <f>VLOOKUP(A7518,英雄数据表!A:C,3,0)</f>
        <v>圣光使者</v>
      </c>
      <c r="F7518" s="20">
        <f t="shared" ref="F7518:F7581" si="503">A7518</f>
        <v>61026</v>
      </c>
      <c r="G7518" s="20">
        <f t="shared" ref="G7518:G7581" si="504">A7518</f>
        <v>61026</v>
      </c>
      <c r="H7518" s="21" t="str">
        <f>VLOOKUP(B7518,属性中转表!A:F,6,FALSE)</f>
        <v>"hp":40500,"atk":1125</v>
      </c>
      <c r="I7518" s="20" t="str">
        <f>IF(VLOOKUP(B7518,属性中转表!A:G,7,FALSE)=0,"",VLOOKUP(VLOOKUP(B7518,属性中转表!A:G,7,FALSE),属性中转表!$K$2:$P$21,6,0))&amp;IF(VLOOKUP(B7518,属性中转表!A:G,7,FALSE)&gt;=50,VLOOKUP(A7518,英雄数据表!A:K,9,0),IF(VLOOKUP(B7518,属性中转表!A:G,7,FALSE)&gt;=25,VLOOKUP(A7518,英雄数据表!A:K,5,0),""))</f>
        <v>"atk":300,"hp":5000,"undpspro":50</v>
      </c>
      <c r="J7518" s="20" t="str">
        <f>IF(I7518="","",属性中转表!$I$1&amp;(IF(VLOOKUP(B7518,属性中转表!A:G,7,FALSE)=0,0,VLOOKUP(VLOOKUP(B7518,属性中转表!A:G,7,FALSE),属性中转表!$K$2:$P$21,4,0)))+IFERROR(VLOOKUP(A7518,英雄数据表!A:K,IF(武魂!B7518&gt;=50,10,IF(武魂!B7518&gt;=25,6)),0),0))</f>
        <v>,"dpspro":0</v>
      </c>
      <c r="K7518" s="32" t="str">
        <f t="shared" si="501"/>
        <v>"atk":300,"hp":5000,"undpspro":50,"dpspro":0</v>
      </c>
      <c r="L7518" s="20" t="str">
        <f>IF(B7518&gt;=50,VLOOKUP(A7518,英雄数据表!A:L,11,FALSE),IF(B7518&gt;=25,VLOOKUP(A7518,英雄数据表!A:L,7,0),""))</f>
        <v/>
      </c>
      <c r="M7518" s="20" t="str">
        <f>IFERROR(VLOOKUP(B7518,属性中转表!$K$2:$O$21,5,FALSE),"")</f>
        <v/>
      </c>
      <c r="N7518" s="20" t="str">
        <f>IF(B7518=25,VLOOKUP(A7518,英雄数据表!A:L,8,FALSE),IF(B7518=50,VLOOKUP(A7518,英雄数据表!A:L,12,0),""))</f>
        <v/>
      </c>
    </row>
    <row r="7519" spans="1:14" x14ac:dyDescent="0.3">
      <c r="A7519" s="20">
        <v>61026</v>
      </c>
      <c r="B7519" s="21">
        <f t="shared" si="502"/>
        <v>18</v>
      </c>
      <c r="C7519" s="21">
        <v>5</v>
      </c>
      <c r="D7519" s="21">
        <f>VLOOKUP(A7519,英雄数据表!A:D,4,0)</f>
        <v>6</v>
      </c>
      <c r="E7519" s="20" t="str">
        <f>VLOOKUP(A7519,英雄数据表!A:C,3,0)</f>
        <v>圣光使者</v>
      </c>
      <c r="F7519" s="20">
        <f t="shared" si="503"/>
        <v>61026</v>
      </c>
      <c r="G7519" s="20">
        <f t="shared" si="504"/>
        <v>61026</v>
      </c>
      <c r="H7519" s="21" t="str">
        <f>VLOOKUP(B7519,属性中转表!A:F,6,FALSE)</f>
        <v>"hp":43200,"atk":1200</v>
      </c>
      <c r="I7519" s="20" t="str">
        <f>IF(VLOOKUP(B7519,属性中转表!A:G,7,FALSE)=0,"",VLOOKUP(VLOOKUP(B7519,属性中转表!A:G,7,FALSE),属性中转表!$K$2:$P$21,6,0))&amp;IF(VLOOKUP(B7519,属性中转表!A:G,7,FALSE)&gt;=50,VLOOKUP(A7519,英雄数据表!A:K,9,0),IF(VLOOKUP(B7519,属性中转表!A:G,7,FALSE)&gt;=25,VLOOKUP(A7519,英雄数据表!A:K,5,0),""))</f>
        <v>"atk":300,"hp":5000,"undpspro":50</v>
      </c>
      <c r="J7519" s="20" t="str">
        <f>IF(I7519="","",属性中转表!$I$1&amp;(IF(VLOOKUP(B7519,属性中转表!A:G,7,FALSE)=0,0,VLOOKUP(VLOOKUP(B7519,属性中转表!A:G,7,FALSE),属性中转表!$K$2:$P$21,4,0)))+IFERROR(VLOOKUP(A7519,英雄数据表!A:K,IF(武魂!B7519&gt;=50,10,IF(武魂!B7519&gt;=25,6)),0),0))</f>
        <v>,"dpspro":0</v>
      </c>
      <c r="K7519" s="32" t="str">
        <f t="shared" si="501"/>
        <v>"atk":300,"hp":5000,"undpspro":50,"dpspro":0</v>
      </c>
      <c r="L7519" s="20" t="str">
        <f>IF(B7519&gt;=50,VLOOKUP(A7519,英雄数据表!A:L,11,FALSE),IF(B7519&gt;=25,VLOOKUP(A7519,英雄数据表!A:L,7,0),""))</f>
        <v/>
      </c>
      <c r="M7519" s="20" t="str">
        <f>IFERROR(VLOOKUP(B7519,属性中转表!$K$2:$O$21,5,FALSE),"")</f>
        <v/>
      </c>
      <c r="N7519" s="20" t="str">
        <f>IF(B7519=25,VLOOKUP(A7519,英雄数据表!A:L,8,FALSE),IF(B7519=50,VLOOKUP(A7519,英雄数据表!A:L,12,0),""))</f>
        <v/>
      </c>
    </row>
    <row r="7520" spans="1:14" x14ac:dyDescent="0.3">
      <c r="A7520" s="20">
        <v>61026</v>
      </c>
      <c r="B7520" s="21">
        <f t="shared" si="502"/>
        <v>19</v>
      </c>
      <c r="C7520" s="21">
        <v>5</v>
      </c>
      <c r="D7520" s="21">
        <f>VLOOKUP(A7520,英雄数据表!A:D,4,0)</f>
        <v>6</v>
      </c>
      <c r="E7520" s="20" t="str">
        <f>VLOOKUP(A7520,英雄数据表!A:C,3,0)</f>
        <v>圣光使者</v>
      </c>
      <c r="F7520" s="20">
        <f t="shared" si="503"/>
        <v>61026</v>
      </c>
      <c r="G7520" s="20">
        <f t="shared" si="504"/>
        <v>61026</v>
      </c>
      <c r="H7520" s="21" t="str">
        <f>VLOOKUP(B7520,属性中转表!A:F,6,FALSE)</f>
        <v>"hp":45900,"atk":1275</v>
      </c>
      <c r="I7520" s="20" t="str">
        <f>IF(VLOOKUP(B7520,属性中转表!A:G,7,FALSE)=0,"",VLOOKUP(VLOOKUP(B7520,属性中转表!A:G,7,FALSE),属性中转表!$K$2:$P$21,6,0))&amp;IF(VLOOKUP(B7520,属性中转表!A:G,7,FALSE)&gt;=50,VLOOKUP(A7520,英雄数据表!A:K,9,0),IF(VLOOKUP(B7520,属性中转表!A:G,7,FALSE)&gt;=25,VLOOKUP(A7520,英雄数据表!A:K,5,0),""))</f>
        <v>"atk":300,"hp":5000,"undpspro":50</v>
      </c>
      <c r="J7520" s="20" t="str">
        <f>IF(I7520="","",属性中转表!$I$1&amp;(IF(VLOOKUP(B7520,属性中转表!A:G,7,FALSE)=0,0,VLOOKUP(VLOOKUP(B7520,属性中转表!A:G,7,FALSE),属性中转表!$K$2:$P$21,4,0)))+IFERROR(VLOOKUP(A7520,英雄数据表!A:K,IF(武魂!B7520&gt;=50,10,IF(武魂!B7520&gt;=25,6)),0),0))</f>
        <v>,"dpspro":0</v>
      </c>
      <c r="K7520" s="32" t="str">
        <f t="shared" si="501"/>
        <v>"atk":300,"hp":5000,"undpspro":50,"dpspro":0</v>
      </c>
      <c r="L7520" s="20" t="str">
        <f>IF(B7520&gt;=50,VLOOKUP(A7520,英雄数据表!A:L,11,FALSE),IF(B7520&gt;=25,VLOOKUP(A7520,英雄数据表!A:L,7,0),""))</f>
        <v/>
      </c>
      <c r="M7520" s="20" t="str">
        <f>IFERROR(VLOOKUP(B7520,属性中转表!$K$2:$O$21,5,FALSE),"")</f>
        <v/>
      </c>
      <c r="N7520" s="20" t="str">
        <f>IF(B7520=25,VLOOKUP(A7520,英雄数据表!A:L,8,FALSE),IF(B7520=50,VLOOKUP(A7520,英雄数据表!A:L,12,0),""))</f>
        <v/>
      </c>
    </row>
    <row r="7521" spans="1:14" x14ac:dyDescent="0.3">
      <c r="A7521" s="20">
        <v>61026</v>
      </c>
      <c r="B7521" s="21">
        <f t="shared" si="502"/>
        <v>20</v>
      </c>
      <c r="C7521" s="21">
        <v>5</v>
      </c>
      <c r="D7521" s="21">
        <f>VLOOKUP(A7521,英雄数据表!A:D,4,0)</f>
        <v>6</v>
      </c>
      <c r="E7521" s="20" t="str">
        <f>VLOOKUP(A7521,英雄数据表!A:C,3,0)</f>
        <v>圣光使者</v>
      </c>
      <c r="F7521" s="20">
        <f t="shared" si="503"/>
        <v>61026</v>
      </c>
      <c r="G7521" s="20">
        <f t="shared" si="504"/>
        <v>61026</v>
      </c>
      <c r="H7521" s="21" t="str">
        <f>VLOOKUP(B7521,属性中转表!A:F,6,FALSE)</f>
        <v>"hp":48600,"atk":1350</v>
      </c>
      <c r="I7521" s="20" t="str">
        <f>IF(VLOOKUP(B7521,属性中转表!A:G,7,FALSE)=0,"",VLOOKUP(VLOOKUP(B7521,属性中转表!A:G,7,FALSE),属性中转表!$K$2:$P$21,6,0))&amp;IF(VLOOKUP(B7521,属性中转表!A:G,7,FALSE)&gt;=50,VLOOKUP(A7521,英雄数据表!A:K,9,0),IF(VLOOKUP(B7521,属性中转表!A:G,7,FALSE)&gt;=25,VLOOKUP(A7521,英雄数据表!A:K,5,0),""))</f>
        <v>"atk":300,"hp":5000,"undpspro":50</v>
      </c>
      <c r="J7521" s="20" t="str">
        <f>IF(I7521="","",属性中转表!$I$1&amp;(IF(VLOOKUP(B7521,属性中转表!A:G,7,FALSE)=0,0,VLOOKUP(VLOOKUP(B7521,属性中转表!A:G,7,FALSE),属性中转表!$K$2:$P$21,4,0)))+IFERROR(VLOOKUP(A7521,英雄数据表!A:K,IF(武魂!B7521&gt;=50,10,IF(武魂!B7521&gt;=25,6)),0),0))</f>
        <v>,"dpspro":50</v>
      </c>
      <c r="K7521" s="32" t="str">
        <f t="shared" si="501"/>
        <v>"atk":300,"hp":5000,"undpspro":50,"dpspro":50</v>
      </c>
      <c r="L7521" s="20" t="str">
        <f>IF(B7521&gt;=50,VLOOKUP(A7521,英雄数据表!A:L,11,FALSE),IF(B7521&gt;=25,VLOOKUP(A7521,英雄数据表!A:L,7,0),""))</f>
        <v/>
      </c>
      <c r="M7521" s="20" t="str">
        <f>IFERROR(VLOOKUP(B7521,属性中转表!$K$2:$O$21,5,FALSE),"")</f>
        <v>"dpspro":50</v>
      </c>
      <c r="N7521" s="20" t="str">
        <f>IF(B7521=25,VLOOKUP(A7521,英雄数据表!A:L,8,FALSE),IF(B7521=50,VLOOKUP(A7521,英雄数据表!A:L,12,0),""))</f>
        <v/>
      </c>
    </row>
    <row r="7522" spans="1:14" x14ac:dyDescent="0.3">
      <c r="A7522" s="20">
        <v>61026</v>
      </c>
      <c r="B7522" s="21">
        <f t="shared" si="502"/>
        <v>21</v>
      </c>
      <c r="C7522" s="21">
        <v>5</v>
      </c>
      <c r="D7522" s="21">
        <f>VLOOKUP(A7522,英雄数据表!A:D,4,0)</f>
        <v>6</v>
      </c>
      <c r="E7522" s="20" t="str">
        <f>VLOOKUP(A7522,英雄数据表!A:C,3,0)</f>
        <v>圣光使者</v>
      </c>
      <c r="F7522" s="20">
        <f t="shared" si="503"/>
        <v>61026</v>
      </c>
      <c r="G7522" s="20">
        <f t="shared" si="504"/>
        <v>61026</v>
      </c>
      <c r="H7522" s="21" t="str">
        <f>VLOOKUP(B7522,属性中转表!A:F,6,FALSE)</f>
        <v>"hp":52200,"atk":1450</v>
      </c>
      <c r="I7522" s="20" t="str">
        <f>IF(VLOOKUP(B7522,属性中转表!A:G,7,FALSE)=0,"",VLOOKUP(VLOOKUP(B7522,属性中转表!A:G,7,FALSE),属性中转表!$K$2:$P$21,6,0))&amp;IF(VLOOKUP(B7522,属性中转表!A:G,7,FALSE)&gt;=50,VLOOKUP(A7522,英雄数据表!A:K,9,0),IF(VLOOKUP(B7522,属性中转表!A:G,7,FALSE)&gt;=25,VLOOKUP(A7522,英雄数据表!A:K,5,0),""))</f>
        <v>"atk":300,"hp":5000,"undpspro":50</v>
      </c>
      <c r="J7522" s="20" t="str">
        <f>IF(I7522="","",属性中转表!$I$1&amp;(IF(VLOOKUP(B7522,属性中转表!A:G,7,FALSE)=0,0,VLOOKUP(VLOOKUP(B7522,属性中转表!A:G,7,FALSE),属性中转表!$K$2:$P$21,4,0)))+IFERROR(VLOOKUP(A7522,英雄数据表!A:K,IF(武魂!B7522&gt;=50,10,IF(武魂!B7522&gt;=25,6)),0),0))</f>
        <v>,"dpspro":50</v>
      </c>
      <c r="K7522" s="32" t="str">
        <f t="shared" si="501"/>
        <v>"atk":300,"hp":5000,"undpspro":50,"dpspro":50</v>
      </c>
      <c r="L7522" s="20" t="str">
        <f>IF(B7522&gt;=50,VLOOKUP(A7522,英雄数据表!A:L,11,FALSE),IF(B7522&gt;=25,VLOOKUP(A7522,英雄数据表!A:L,7,0),""))</f>
        <v/>
      </c>
      <c r="M7522" s="20" t="str">
        <f>IFERROR(VLOOKUP(B7522,属性中转表!$K$2:$O$21,5,FALSE),"")</f>
        <v/>
      </c>
      <c r="N7522" s="20" t="str">
        <f>IF(B7522=25,VLOOKUP(A7522,英雄数据表!A:L,8,FALSE),IF(B7522=50,VLOOKUP(A7522,英雄数据表!A:L,12,0),""))</f>
        <v/>
      </c>
    </row>
    <row r="7523" spans="1:14" x14ac:dyDescent="0.3">
      <c r="A7523" s="20">
        <v>61026</v>
      </c>
      <c r="B7523" s="21">
        <f t="shared" si="502"/>
        <v>22</v>
      </c>
      <c r="C7523" s="21">
        <v>5</v>
      </c>
      <c r="D7523" s="21">
        <f>VLOOKUP(A7523,英雄数据表!A:D,4,0)</f>
        <v>6</v>
      </c>
      <c r="E7523" s="20" t="str">
        <f>VLOOKUP(A7523,英雄数据表!A:C,3,0)</f>
        <v>圣光使者</v>
      </c>
      <c r="F7523" s="20">
        <f t="shared" si="503"/>
        <v>61026</v>
      </c>
      <c r="G7523" s="20">
        <f t="shared" si="504"/>
        <v>61026</v>
      </c>
      <c r="H7523" s="21" t="str">
        <f>VLOOKUP(B7523,属性中转表!A:F,6,FALSE)</f>
        <v>"hp":55800,"atk":1550</v>
      </c>
      <c r="I7523" s="20" t="str">
        <f>IF(VLOOKUP(B7523,属性中转表!A:G,7,FALSE)=0,"",VLOOKUP(VLOOKUP(B7523,属性中转表!A:G,7,FALSE),属性中转表!$K$2:$P$21,6,0))&amp;IF(VLOOKUP(B7523,属性中转表!A:G,7,FALSE)&gt;=50,VLOOKUP(A7523,英雄数据表!A:K,9,0),IF(VLOOKUP(B7523,属性中转表!A:G,7,FALSE)&gt;=25,VLOOKUP(A7523,英雄数据表!A:K,5,0),""))</f>
        <v>"atk":300,"hp":5000,"undpspro":50</v>
      </c>
      <c r="J7523" s="20" t="str">
        <f>IF(I7523="","",属性中转表!$I$1&amp;(IF(VLOOKUP(B7523,属性中转表!A:G,7,FALSE)=0,0,VLOOKUP(VLOOKUP(B7523,属性中转表!A:G,7,FALSE),属性中转表!$K$2:$P$21,4,0)))+IFERROR(VLOOKUP(A7523,英雄数据表!A:K,IF(武魂!B7523&gt;=50,10,IF(武魂!B7523&gt;=25,6)),0),0))</f>
        <v>,"dpspro":50</v>
      </c>
      <c r="K7523" s="32" t="str">
        <f t="shared" si="501"/>
        <v>"atk":300,"hp":5000,"undpspro":50,"dpspro":50</v>
      </c>
      <c r="L7523" s="20" t="str">
        <f>IF(B7523&gt;=50,VLOOKUP(A7523,英雄数据表!A:L,11,FALSE),IF(B7523&gt;=25,VLOOKUP(A7523,英雄数据表!A:L,7,0),""))</f>
        <v/>
      </c>
      <c r="M7523" s="20" t="str">
        <f>IFERROR(VLOOKUP(B7523,属性中转表!$K$2:$O$21,5,FALSE),"")</f>
        <v/>
      </c>
      <c r="N7523" s="20" t="str">
        <f>IF(B7523=25,VLOOKUP(A7523,英雄数据表!A:L,8,FALSE),IF(B7523=50,VLOOKUP(A7523,英雄数据表!A:L,12,0),""))</f>
        <v/>
      </c>
    </row>
    <row r="7524" spans="1:14" x14ac:dyDescent="0.3">
      <c r="A7524" s="20">
        <v>61026</v>
      </c>
      <c r="B7524" s="21">
        <f t="shared" si="502"/>
        <v>23</v>
      </c>
      <c r="C7524" s="21">
        <v>5</v>
      </c>
      <c r="D7524" s="21">
        <f>VLOOKUP(A7524,英雄数据表!A:D,4,0)</f>
        <v>6</v>
      </c>
      <c r="E7524" s="20" t="str">
        <f>VLOOKUP(A7524,英雄数据表!A:C,3,0)</f>
        <v>圣光使者</v>
      </c>
      <c r="F7524" s="20">
        <f t="shared" si="503"/>
        <v>61026</v>
      </c>
      <c r="G7524" s="20">
        <f t="shared" si="504"/>
        <v>61026</v>
      </c>
      <c r="H7524" s="21" t="str">
        <f>VLOOKUP(B7524,属性中转表!A:F,6,FALSE)</f>
        <v>"hp":59400,"atk":1650</v>
      </c>
      <c r="I7524" s="20" t="str">
        <f>IF(VLOOKUP(B7524,属性中转表!A:G,7,FALSE)=0,"",VLOOKUP(VLOOKUP(B7524,属性中转表!A:G,7,FALSE),属性中转表!$K$2:$P$21,6,0))&amp;IF(VLOOKUP(B7524,属性中转表!A:G,7,FALSE)&gt;=50,VLOOKUP(A7524,英雄数据表!A:K,9,0),IF(VLOOKUP(B7524,属性中转表!A:G,7,FALSE)&gt;=25,VLOOKUP(A7524,英雄数据表!A:K,5,0),""))</f>
        <v>"atk":300,"hp":5000,"undpspro":50</v>
      </c>
      <c r="J7524" s="20" t="str">
        <f>IF(I7524="","",属性中转表!$I$1&amp;(IF(VLOOKUP(B7524,属性中转表!A:G,7,FALSE)=0,0,VLOOKUP(VLOOKUP(B7524,属性中转表!A:G,7,FALSE),属性中转表!$K$2:$P$21,4,0)))+IFERROR(VLOOKUP(A7524,英雄数据表!A:K,IF(武魂!B7524&gt;=50,10,IF(武魂!B7524&gt;=25,6)),0),0))</f>
        <v>,"dpspro":50</v>
      </c>
      <c r="K7524" s="32" t="str">
        <f t="shared" si="501"/>
        <v>"atk":300,"hp":5000,"undpspro":50,"dpspro":50</v>
      </c>
      <c r="L7524" s="20" t="str">
        <f>IF(B7524&gt;=50,VLOOKUP(A7524,英雄数据表!A:L,11,FALSE),IF(B7524&gt;=25,VLOOKUP(A7524,英雄数据表!A:L,7,0),""))</f>
        <v/>
      </c>
      <c r="M7524" s="20" t="str">
        <f>IFERROR(VLOOKUP(B7524,属性中转表!$K$2:$O$21,5,FALSE),"")</f>
        <v/>
      </c>
      <c r="N7524" s="20" t="str">
        <f>IF(B7524=25,VLOOKUP(A7524,英雄数据表!A:L,8,FALSE),IF(B7524=50,VLOOKUP(A7524,英雄数据表!A:L,12,0),""))</f>
        <v/>
      </c>
    </row>
    <row r="7525" spans="1:14" x14ac:dyDescent="0.3">
      <c r="A7525" s="20">
        <v>61026</v>
      </c>
      <c r="B7525" s="21">
        <f t="shared" si="502"/>
        <v>24</v>
      </c>
      <c r="C7525" s="21">
        <v>5</v>
      </c>
      <c r="D7525" s="21">
        <f>VLOOKUP(A7525,英雄数据表!A:D,4,0)</f>
        <v>6</v>
      </c>
      <c r="E7525" s="20" t="str">
        <f>VLOOKUP(A7525,英雄数据表!A:C,3,0)</f>
        <v>圣光使者</v>
      </c>
      <c r="F7525" s="20">
        <f t="shared" si="503"/>
        <v>61026</v>
      </c>
      <c r="G7525" s="20">
        <f t="shared" si="504"/>
        <v>61026</v>
      </c>
      <c r="H7525" s="21" t="str">
        <f>VLOOKUP(B7525,属性中转表!A:F,6,FALSE)</f>
        <v>"hp":63000,"atk":1750</v>
      </c>
      <c r="I7525" s="20" t="str">
        <f>IF(VLOOKUP(B7525,属性中转表!A:G,7,FALSE)=0,"",VLOOKUP(VLOOKUP(B7525,属性中转表!A:G,7,FALSE),属性中转表!$K$2:$P$21,6,0))&amp;IF(VLOOKUP(B7525,属性中转表!A:G,7,FALSE)&gt;=50,VLOOKUP(A7525,英雄数据表!A:K,9,0),IF(VLOOKUP(B7525,属性中转表!A:G,7,FALSE)&gt;=25,VLOOKUP(A7525,英雄数据表!A:K,5,0),""))</f>
        <v>"atk":300,"hp":5000,"undpspro":50</v>
      </c>
      <c r="J7525" s="20" t="str">
        <f>IF(I7525="","",属性中转表!$I$1&amp;(IF(VLOOKUP(B7525,属性中转表!A:G,7,FALSE)=0,0,VLOOKUP(VLOOKUP(B7525,属性中转表!A:G,7,FALSE),属性中转表!$K$2:$P$21,4,0)))+IFERROR(VLOOKUP(A7525,英雄数据表!A:K,IF(武魂!B7525&gt;=50,10,IF(武魂!B7525&gt;=25,6)),0),0))</f>
        <v>,"dpspro":50</v>
      </c>
      <c r="K7525" s="32" t="str">
        <f t="shared" si="501"/>
        <v>"atk":300,"hp":5000,"undpspro":50,"dpspro":50</v>
      </c>
      <c r="L7525" s="20" t="str">
        <f>IF(B7525&gt;=50,VLOOKUP(A7525,英雄数据表!A:L,11,FALSE),IF(B7525&gt;=25,VLOOKUP(A7525,英雄数据表!A:L,7,0),""))</f>
        <v/>
      </c>
      <c r="M7525" s="20" t="str">
        <f>IFERROR(VLOOKUP(B7525,属性中转表!$K$2:$O$21,5,FALSE),"")</f>
        <v/>
      </c>
      <c r="N7525" s="20" t="str">
        <f>IF(B7525=25,VLOOKUP(A7525,英雄数据表!A:L,8,FALSE),IF(B7525=50,VLOOKUP(A7525,英雄数据表!A:L,12,0),""))</f>
        <v/>
      </c>
    </row>
    <row r="7526" spans="1:14" x14ac:dyDescent="0.3">
      <c r="A7526" s="20">
        <v>61026</v>
      </c>
      <c r="B7526" s="21">
        <f t="shared" si="502"/>
        <v>25</v>
      </c>
      <c r="C7526" s="21">
        <v>5</v>
      </c>
      <c r="D7526" s="21">
        <f>VLOOKUP(A7526,英雄数据表!A:D,4,0)</f>
        <v>6</v>
      </c>
      <c r="E7526" s="20" t="str">
        <f>VLOOKUP(A7526,英雄数据表!A:C,3,0)</f>
        <v>圣光使者</v>
      </c>
      <c r="F7526" s="20">
        <f t="shared" si="503"/>
        <v>61026</v>
      </c>
      <c r="G7526" s="20">
        <f t="shared" si="504"/>
        <v>61026</v>
      </c>
      <c r="H7526" s="21" t="str">
        <f>VLOOKUP(B7526,属性中转表!A:F,6,FALSE)</f>
        <v>"hp":66600,"atk":1850</v>
      </c>
      <c r="I7526" s="20" t="str">
        <f>IF(VLOOKUP(B7526,属性中转表!A:G,7,FALSE)=0,"",VLOOKUP(VLOOKUP(B7526,属性中转表!A:G,7,FALSE),属性中转表!$K$2:$P$21,6,0))&amp;IF(VLOOKUP(B7526,属性中转表!A:G,7,FALSE)&gt;=50,VLOOKUP(A7526,英雄数据表!A:K,9,0),IF(VLOOKUP(B7526,属性中转表!A:G,7,FALSE)&gt;=25,VLOOKUP(A7526,英雄数据表!A:K,5,0),""))</f>
        <v>"atk":300,"hp":5000,"undpspro":50</v>
      </c>
      <c r="J7526" s="20" t="str">
        <f>IF(I7526="","",属性中转表!$I$1&amp;(IF(VLOOKUP(B7526,属性中转表!A:G,7,FALSE)=0,0,VLOOKUP(VLOOKUP(B7526,属性中转表!A:G,7,FALSE),属性中转表!$K$2:$P$21,4,0)))+IFERROR(VLOOKUP(A7526,英雄数据表!A:K,IF(武魂!B7526&gt;=50,10,IF(武魂!B7526&gt;=25,6)),0),0))</f>
        <v>,"dpspro":110</v>
      </c>
      <c r="K7526" s="32" t="str">
        <f t="shared" si="501"/>
        <v>"atk":300,"hp":5000,"undpspro":50,"dpspro":110</v>
      </c>
      <c r="L7526" s="20" t="str">
        <f>IF(B7526&gt;=50,VLOOKUP(A7526,英雄数据表!A:L,11,FALSE),IF(B7526&gt;=25,VLOOKUP(A7526,英雄数据表!A:L,7,0),""))</f>
        <v>"6102601004"</v>
      </c>
      <c r="M7526" s="20" t="str">
        <f>IFERROR(VLOOKUP(B7526,属性中转表!$K$2:$O$21,5,FALSE),"")</f>
        <v/>
      </c>
      <c r="N7526" s="20" t="str">
        <f>IF(B7526=25,VLOOKUP(A7526,英雄数据表!A:L,8,FALSE),IF(B7526=50,VLOOKUP(A7526,英雄数据表!A:L,12,0),""))</f>
        <v>光之大领主伤害提升6%，并且每回合开始增加6%暴击率（该效果最多叠加3层）</v>
      </c>
    </row>
    <row r="7527" spans="1:14" x14ac:dyDescent="0.3">
      <c r="A7527" s="20">
        <v>61026</v>
      </c>
      <c r="B7527" s="21">
        <f t="shared" si="502"/>
        <v>26</v>
      </c>
      <c r="C7527" s="21">
        <v>5</v>
      </c>
      <c r="D7527" s="21">
        <f>VLOOKUP(A7527,英雄数据表!A:D,4,0)</f>
        <v>6</v>
      </c>
      <c r="E7527" s="20" t="str">
        <f>VLOOKUP(A7527,英雄数据表!A:C,3,0)</f>
        <v>圣光使者</v>
      </c>
      <c r="F7527" s="20">
        <f t="shared" si="503"/>
        <v>61026</v>
      </c>
      <c r="G7527" s="20">
        <f t="shared" si="504"/>
        <v>61026</v>
      </c>
      <c r="H7527" s="21" t="str">
        <f>VLOOKUP(B7527,属性中转表!A:F,6,FALSE)</f>
        <v>"hp":70200,"atk":1950</v>
      </c>
      <c r="I7527" s="20" t="str">
        <f>IF(VLOOKUP(B7527,属性中转表!A:G,7,FALSE)=0,"",VLOOKUP(VLOOKUP(B7527,属性中转表!A:G,7,FALSE),属性中转表!$K$2:$P$21,6,0))&amp;IF(VLOOKUP(B7527,属性中转表!A:G,7,FALSE)&gt;=50,VLOOKUP(A7527,英雄数据表!A:K,9,0),IF(VLOOKUP(B7527,属性中转表!A:G,7,FALSE)&gt;=25,VLOOKUP(A7527,英雄数据表!A:K,5,0),""))</f>
        <v>"atk":300,"hp":5000,"undpspro":50</v>
      </c>
      <c r="J7527" s="20" t="str">
        <f>IF(I7527="","",属性中转表!$I$1&amp;(IF(VLOOKUP(B7527,属性中转表!A:G,7,FALSE)=0,0,VLOOKUP(VLOOKUP(B7527,属性中转表!A:G,7,FALSE),属性中转表!$K$2:$P$21,4,0)))+IFERROR(VLOOKUP(A7527,英雄数据表!A:K,IF(武魂!B7527&gt;=50,10,IF(武魂!B7527&gt;=25,6)),0),0))</f>
        <v>,"dpspro":110</v>
      </c>
      <c r="K7527" s="32" t="str">
        <f t="shared" si="501"/>
        <v>"atk":300,"hp":5000,"undpspro":50,"dpspro":110</v>
      </c>
      <c r="L7527" s="20" t="str">
        <f>IF(B7527&gt;=50,VLOOKUP(A7527,英雄数据表!A:L,11,FALSE),IF(B7527&gt;=25,VLOOKUP(A7527,英雄数据表!A:L,7,0),""))</f>
        <v>"6102601004"</v>
      </c>
      <c r="M7527" s="20" t="str">
        <f>IFERROR(VLOOKUP(B7527,属性中转表!$K$2:$O$21,5,FALSE),"")</f>
        <v/>
      </c>
      <c r="N7527" s="20" t="str">
        <f>IF(B7527=25,VLOOKUP(A7527,英雄数据表!A:L,8,FALSE),IF(B7527=50,VLOOKUP(A7527,英雄数据表!A:L,12,0),""))</f>
        <v/>
      </c>
    </row>
    <row r="7528" spans="1:14" x14ac:dyDescent="0.3">
      <c r="A7528" s="20">
        <v>61026</v>
      </c>
      <c r="B7528" s="21">
        <f t="shared" si="502"/>
        <v>27</v>
      </c>
      <c r="C7528" s="21">
        <v>5</v>
      </c>
      <c r="D7528" s="21">
        <f>VLOOKUP(A7528,英雄数据表!A:D,4,0)</f>
        <v>6</v>
      </c>
      <c r="E7528" s="20" t="str">
        <f>VLOOKUP(A7528,英雄数据表!A:C,3,0)</f>
        <v>圣光使者</v>
      </c>
      <c r="F7528" s="20">
        <f t="shared" si="503"/>
        <v>61026</v>
      </c>
      <c r="G7528" s="20">
        <f t="shared" si="504"/>
        <v>61026</v>
      </c>
      <c r="H7528" s="21" t="str">
        <f>VLOOKUP(B7528,属性中转表!A:F,6,FALSE)</f>
        <v>"hp":73800,"atk":2050</v>
      </c>
      <c r="I7528" s="20" t="str">
        <f>IF(VLOOKUP(B7528,属性中转表!A:G,7,FALSE)=0,"",VLOOKUP(VLOOKUP(B7528,属性中转表!A:G,7,FALSE),属性中转表!$K$2:$P$21,6,0))&amp;IF(VLOOKUP(B7528,属性中转表!A:G,7,FALSE)&gt;=50,VLOOKUP(A7528,英雄数据表!A:K,9,0),IF(VLOOKUP(B7528,属性中转表!A:G,7,FALSE)&gt;=25,VLOOKUP(A7528,英雄数据表!A:K,5,0),""))</f>
        <v>"atk":300,"hp":5000,"undpspro":50</v>
      </c>
      <c r="J7528" s="20" t="str">
        <f>IF(I7528="","",属性中转表!$I$1&amp;(IF(VLOOKUP(B7528,属性中转表!A:G,7,FALSE)=0,0,VLOOKUP(VLOOKUP(B7528,属性中转表!A:G,7,FALSE),属性中转表!$K$2:$P$21,4,0)))+IFERROR(VLOOKUP(A7528,英雄数据表!A:K,IF(武魂!B7528&gt;=50,10,IF(武魂!B7528&gt;=25,6)),0),0))</f>
        <v>,"dpspro":110</v>
      </c>
      <c r="K7528" s="32" t="str">
        <f t="shared" si="501"/>
        <v>"atk":300,"hp":5000,"undpspro":50,"dpspro":110</v>
      </c>
      <c r="L7528" s="20" t="str">
        <f>IF(B7528&gt;=50,VLOOKUP(A7528,英雄数据表!A:L,11,FALSE),IF(B7528&gt;=25,VLOOKUP(A7528,英雄数据表!A:L,7,0),""))</f>
        <v>"6102601004"</v>
      </c>
      <c r="M7528" s="20" t="str">
        <f>IFERROR(VLOOKUP(B7528,属性中转表!$K$2:$O$21,5,FALSE),"")</f>
        <v/>
      </c>
      <c r="N7528" s="20" t="str">
        <f>IF(B7528=25,VLOOKUP(A7528,英雄数据表!A:L,8,FALSE),IF(B7528=50,VLOOKUP(A7528,英雄数据表!A:L,12,0),""))</f>
        <v/>
      </c>
    </row>
    <row r="7529" spans="1:14" x14ac:dyDescent="0.3">
      <c r="A7529" s="20">
        <v>61026</v>
      </c>
      <c r="B7529" s="21">
        <f t="shared" si="502"/>
        <v>28</v>
      </c>
      <c r="C7529" s="21">
        <v>5</v>
      </c>
      <c r="D7529" s="21">
        <f>VLOOKUP(A7529,英雄数据表!A:D,4,0)</f>
        <v>6</v>
      </c>
      <c r="E7529" s="20" t="str">
        <f>VLOOKUP(A7529,英雄数据表!A:C,3,0)</f>
        <v>圣光使者</v>
      </c>
      <c r="F7529" s="20">
        <f t="shared" si="503"/>
        <v>61026</v>
      </c>
      <c r="G7529" s="20">
        <f t="shared" si="504"/>
        <v>61026</v>
      </c>
      <c r="H7529" s="21" t="str">
        <f>VLOOKUP(B7529,属性中转表!A:F,6,FALSE)</f>
        <v>"hp":77400,"atk":2150</v>
      </c>
      <c r="I7529" s="20" t="str">
        <f>IF(VLOOKUP(B7529,属性中转表!A:G,7,FALSE)=0,"",VLOOKUP(VLOOKUP(B7529,属性中转表!A:G,7,FALSE),属性中转表!$K$2:$P$21,6,0))&amp;IF(VLOOKUP(B7529,属性中转表!A:G,7,FALSE)&gt;=50,VLOOKUP(A7529,英雄数据表!A:K,9,0),IF(VLOOKUP(B7529,属性中转表!A:G,7,FALSE)&gt;=25,VLOOKUP(A7529,英雄数据表!A:K,5,0),""))</f>
        <v>"atk":300,"hp":5000,"undpspro":50</v>
      </c>
      <c r="J7529" s="20" t="str">
        <f>IF(I7529="","",属性中转表!$I$1&amp;(IF(VLOOKUP(B7529,属性中转表!A:G,7,FALSE)=0,0,VLOOKUP(VLOOKUP(B7529,属性中转表!A:G,7,FALSE),属性中转表!$K$2:$P$21,4,0)))+IFERROR(VLOOKUP(A7529,英雄数据表!A:K,IF(武魂!B7529&gt;=50,10,IF(武魂!B7529&gt;=25,6)),0),0))</f>
        <v>,"dpspro":110</v>
      </c>
      <c r="K7529" s="32" t="str">
        <f t="shared" si="501"/>
        <v>"atk":300,"hp":5000,"undpspro":50,"dpspro":110</v>
      </c>
      <c r="L7529" s="20" t="str">
        <f>IF(B7529&gt;=50,VLOOKUP(A7529,英雄数据表!A:L,11,FALSE),IF(B7529&gt;=25,VLOOKUP(A7529,英雄数据表!A:L,7,0),""))</f>
        <v>"6102601004"</v>
      </c>
      <c r="M7529" s="20" t="str">
        <f>IFERROR(VLOOKUP(B7529,属性中转表!$K$2:$O$21,5,FALSE),"")</f>
        <v/>
      </c>
      <c r="N7529" s="20" t="str">
        <f>IF(B7529=25,VLOOKUP(A7529,英雄数据表!A:L,8,FALSE),IF(B7529=50,VLOOKUP(A7529,英雄数据表!A:L,12,0),""))</f>
        <v/>
      </c>
    </row>
    <row r="7530" spans="1:14" x14ac:dyDescent="0.3">
      <c r="A7530" s="20">
        <v>61026</v>
      </c>
      <c r="B7530" s="21">
        <f t="shared" si="502"/>
        <v>29</v>
      </c>
      <c r="C7530" s="21">
        <v>5</v>
      </c>
      <c r="D7530" s="21">
        <f>VLOOKUP(A7530,英雄数据表!A:D,4,0)</f>
        <v>6</v>
      </c>
      <c r="E7530" s="20" t="str">
        <f>VLOOKUP(A7530,英雄数据表!A:C,3,0)</f>
        <v>圣光使者</v>
      </c>
      <c r="F7530" s="20">
        <f t="shared" si="503"/>
        <v>61026</v>
      </c>
      <c r="G7530" s="20">
        <f t="shared" si="504"/>
        <v>61026</v>
      </c>
      <c r="H7530" s="21" t="str">
        <f>VLOOKUP(B7530,属性中转表!A:F,6,FALSE)</f>
        <v>"hp":81000,"atk":2250</v>
      </c>
      <c r="I7530" s="20" t="str">
        <f>IF(VLOOKUP(B7530,属性中转表!A:G,7,FALSE)=0,"",VLOOKUP(VLOOKUP(B7530,属性中转表!A:G,7,FALSE),属性中转表!$K$2:$P$21,6,0))&amp;IF(VLOOKUP(B7530,属性中转表!A:G,7,FALSE)&gt;=50,VLOOKUP(A7530,英雄数据表!A:K,9,0),IF(VLOOKUP(B7530,属性中转表!A:G,7,FALSE)&gt;=25,VLOOKUP(A7530,英雄数据表!A:K,5,0),""))</f>
        <v>"atk":300,"hp":5000,"undpspro":50</v>
      </c>
      <c r="J7530" s="20" t="str">
        <f>IF(I7530="","",属性中转表!$I$1&amp;(IF(VLOOKUP(B7530,属性中转表!A:G,7,FALSE)=0,0,VLOOKUP(VLOOKUP(B7530,属性中转表!A:G,7,FALSE),属性中转表!$K$2:$P$21,4,0)))+IFERROR(VLOOKUP(A7530,英雄数据表!A:K,IF(武魂!B7530&gt;=50,10,IF(武魂!B7530&gt;=25,6)),0),0))</f>
        <v>,"dpspro":110</v>
      </c>
      <c r="K7530" s="32" t="str">
        <f t="shared" si="501"/>
        <v>"atk":300,"hp":5000,"undpspro":50,"dpspro":110</v>
      </c>
      <c r="L7530" s="20" t="str">
        <f>IF(B7530&gt;=50,VLOOKUP(A7530,英雄数据表!A:L,11,FALSE),IF(B7530&gt;=25,VLOOKUP(A7530,英雄数据表!A:L,7,0),""))</f>
        <v>"6102601004"</v>
      </c>
      <c r="M7530" s="20" t="str">
        <f>IFERROR(VLOOKUP(B7530,属性中转表!$K$2:$O$21,5,FALSE),"")</f>
        <v/>
      </c>
      <c r="N7530" s="20" t="str">
        <f>IF(B7530=25,VLOOKUP(A7530,英雄数据表!A:L,8,FALSE),IF(B7530=50,VLOOKUP(A7530,英雄数据表!A:L,12,0),""))</f>
        <v/>
      </c>
    </row>
    <row r="7531" spans="1:14" x14ac:dyDescent="0.3">
      <c r="A7531" s="20">
        <v>61026</v>
      </c>
      <c r="B7531" s="21">
        <f t="shared" si="502"/>
        <v>30</v>
      </c>
      <c r="C7531" s="21">
        <v>5</v>
      </c>
      <c r="D7531" s="21">
        <f>VLOOKUP(A7531,英雄数据表!A:D,4,0)</f>
        <v>6</v>
      </c>
      <c r="E7531" s="20" t="str">
        <f>VLOOKUP(A7531,英雄数据表!A:C,3,0)</f>
        <v>圣光使者</v>
      </c>
      <c r="F7531" s="20">
        <f t="shared" si="503"/>
        <v>61026</v>
      </c>
      <c r="G7531" s="20">
        <f t="shared" si="504"/>
        <v>61026</v>
      </c>
      <c r="H7531" s="21" t="str">
        <f>VLOOKUP(B7531,属性中转表!A:F,6,FALSE)</f>
        <v>"hp":84600,"atk":2350</v>
      </c>
      <c r="I7531" s="20" t="str">
        <f>IF(VLOOKUP(B7531,属性中转表!A:G,7,FALSE)=0,"",VLOOKUP(VLOOKUP(B7531,属性中转表!A:G,7,FALSE),属性中转表!$K$2:$P$21,6,0))&amp;IF(VLOOKUP(B7531,属性中转表!A:G,7,FALSE)&gt;=50,VLOOKUP(A7531,英雄数据表!A:K,9,0),IF(VLOOKUP(B7531,属性中转表!A:G,7,FALSE)&gt;=25,VLOOKUP(A7531,英雄数据表!A:K,5,0),""))</f>
        <v>"atk":300,"hp":5000,"undpspro":100</v>
      </c>
      <c r="J7531" s="20" t="str">
        <f>IF(I7531="","",属性中转表!$I$1&amp;(IF(VLOOKUP(B7531,属性中转表!A:G,7,FALSE)=0,0,VLOOKUP(VLOOKUP(B7531,属性中转表!A:G,7,FALSE),属性中转表!$K$2:$P$21,4,0)))+IFERROR(VLOOKUP(A7531,英雄数据表!A:K,IF(武魂!B7531&gt;=50,10,IF(武魂!B7531&gt;=25,6)),0),0))</f>
        <v>,"dpspro":110</v>
      </c>
      <c r="K7531" s="32" t="str">
        <f t="shared" si="501"/>
        <v>"atk":300,"hp":5000,"undpspro":100,"dpspro":110</v>
      </c>
      <c r="L7531" s="20" t="str">
        <f>IF(B7531&gt;=50,VLOOKUP(A7531,英雄数据表!A:L,11,FALSE),IF(B7531&gt;=25,VLOOKUP(A7531,英雄数据表!A:L,7,0),""))</f>
        <v>"6102601004"</v>
      </c>
      <c r="M7531" s="20" t="str">
        <f>IFERROR(VLOOKUP(B7531,属性中转表!$K$2:$O$21,5,FALSE),"")</f>
        <v>"undpspro":50</v>
      </c>
      <c r="N7531" s="20" t="str">
        <f>IF(B7531=25,VLOOKUP(A7531,英雄数据表!A:L,8,FALSE),IF(B7531=50,VLOOKUP(A7531,英雄数据表!A:L,12,0),""))</f>
        <v/>
      </c>
    </row>
    <row r="7532" spans="1:14" x14ac:dyDescent="0.3">
      <c r="A7532" s="20">
        <v>61026</v>
      </c>
      <c r="B7532" s="21">
        <f t="shared" si="502"/>
        <v>31</v>
      </c>
      <c r="C7532" s="21">
        <v>5</v>
      </c>
      <c r="D7532" s="21">
        <f>VLOOKUP(A7532,英雄数据表!A:D,4,0)</f>
        <v>6</v>
      </c>
      <c r="E7532" s="20" t="str">
        <f>VLOOKUP(A7532,英雄数据表!A:C,3,0)</f>
        <v>圣光使者</v>
      </c>
      <c r="F7532" s="20">
        <f t="shared" si="503"/>
        <v>61026</v>
      </c>
      <c r="G7532" s="20">
        <f t="shared" si="504"/>
        <v>61026</v>
      </c>
      <c r="H7532" s="21" t="str">
        <f>VLOOKUP(B7532,属性中转表!A:F,6,FALSE)</f>
        <v>"hp":89100,"atk":2475</v>
      </c>
      <c r="I7532" s="20" t="str">
        <f>IF(VLOOKUP(B7532,属性中转表!A:G,7,FALSE)=0,"",VLOOKUP(VLOOKUP(B7532,属性中转表!A:G,7,FALSE),属性中转表!$K$2:$P$21,6,0))&amp;IF(VLOOKUP(B7532,属性中转表!A:G,7,FALSE)&gt;=50,VLOOKUP(A7532,英雄数据表!A:K,9,0),IF(VLOOKUP(B7532,属性中转表!A:G,7,FALSE)&gt;=25,VLOOKUP(A7532,英雄数据表!A:K,5,0),""))</f>
        <v>"atk":300,"hp":5000,"undpspro":100</v>
      </c>
      <c r="J7532" s="20" t="str">
        <f>IF(I7532="","",属性中转表!$I$1&amp;(IF(VLOOKUP(B7532,属性中转表!A:G,7,FALSE)=0,0,VLOOKUP(VLOOKUP(B7532,属性中转表!A:G,7,FALSE),属性中转表!$K$2:$P$21,4,0)))+IFERROR(VLOOKUP(A7532,英雄数据表!A:K,IF(武魂!B7532&gt;=50,10,IF(武魂!B7532&gt;=25,6)),0),0))</f>
        <v>,"dpspro":110</v>
      </c>
      <c r="K7532" s="32" t="str">
        <f t="shared" si="501"/>
        <v>"atk":300,"hp":5000,"undpspro":100,"dpspro":110</v>
      </c>
      <c r="L7532" s="20" t="str">
        <f>IF(B7532&gt;=50,VLOOKUP(A7532,英雄数据表!A:L,11,FALSE),IF(B7532&gt;=25,VLOOKUP(A7532,英雄数据表!A:L,7,0),""))</f>
        <v>"6102601004"</v>
      </c>
      <c r="M7532" s="20" t="str">
        <f>IFERROR(VLOOKUP(B7532,属性中转表!$K$2:$O$21,5,FALSE),"")</f>
        <v/>
      </c>
      <c r="N7532" s="20" t="str">
        <f>IF(B7532=25,VLOOKUP(A7532,英雄数据表!A:L,8,FALSE),IF(B7532=50,VLOOKUP(A7532,英雄数据表!A:L,12,0),""))</f>
        <v/>
      </c>
    </row>
    <row r="7533" spans="1:14" x14ac:dyDescent="0.3">
      <c r="A7533" s="20">
        <v>61026</v>
      </c>
      <c r="B7533" s="21">
        <f t="shared" si="502"/>
        <v>32</v>
      </c>
      <c r="C7533" s="21">
        <v>5</v>
      </c>
      <c r="D7533" s="21">
        <f>VLOOKUP(A7533,英雄数据表!A:D,4,0)</f>
        <v>6</v>
      </c>
      <c r="E7533" s="20" t="str">
        <f>VLOOKUP(A7533,英雄数据表!A:C,3,0)</f>
        <v>圣光使者</v>
      </c>
      <c r="F7533" s="20">
        <f t="shared" si="503"/>
        <v>61026</v>
      </c>
      <c r="G7533" s="20">
        <f t="shared" si="504"/>
        <v>61026</v>
      </c>
      <c r="H7533" s="21" t="str">
        <f>VLOOKUP(B7533,属性中转表!A:F,6,FALSE)</f>
        <v>"hp":93600,"atk":2600</v>
      </c>
      <c r="I7533" s="20" t="str">
        <f>IF(VLOOKUP(B7533,属性中转表!A:G,7,FALSE)=0,"",VLOOKUP(VLOOKUP(B7533,属性中转表!A:G,7,FALSE),属性中转表!$K$2:$P$21,6,0))&amp;IF(VLOOKUP(B7533,属性中转表!A:G,7,FALSE)&gt;=50,VLOOKUP(A7533,英雄数据表!A:K,9,0),IF(VLOOKUP(B7533,属性中转表!A:G,7,FALSE)&gt;=25,VLOOKUP(A7533,英雄数据表!A:K,5,0),""))</f>
        <v>"atk":300,"hp":5000,"undpspro":100</v>
      </c>
      <c r="J7533" s="20" t="str">
        <f>IF(I7533="","",属性中转表!$I$1&amp;(IF(VLOOKUP(B7533,属性中转表!A:G,7,FALSE)=0,0,VLOOKUP(VLOOKUP(B7533,属性中转表!A:G,7,FALSE),属性中转表!$K$2:$P$21,4,0)))+IFERROR(VLOOKUP(A7533,英雄数据表!A:K,IF(武魂!B7533&gt;=50,10,IF(武魂!B7533&gt;=25,6)),0),0))</f>
        <v>,"dpspro":110</v>
      </c>
      <c r="K7533" s="32" t="str">
        <f t="shared" si="501"/>
        <v>"atk":300,"hp":5000,"undpspro":100,"dpspro":110</v>
      </c>
      <c r="L7533" s="20" t="str">
        <f>IF(B7533&gt;=50,VLOOKUP(A7533,英雄数据表!A:L,11,FALSE),IF(B7533&gt;=25,VLOOKUP(A7533,英雄数据表!A:L,7,0),""))</f>
        <v>"6102601004"</v>
      </c>
      <c r="M7533" s="20" t="str">
        <f>IFERROR(VLOOKUP(B7533,属性中转表!$K$2:$O$21,5,FALSE),"")</f>
        <v/>
      </c>
      <c r="N7533" s="20" t="str">
        <f>IF(B7533=25,VLOOKUP(A7533,英雄数据表!A:L,8,FALSE),IF(B7533=50,VLOOKUP(A7533,英雄数据表!A:L,12,0),""))</f>
        <v/>
      </c>
    </row>
    <row r="7534" spans="1:14" x14ac:dyDescent="0.3">
      <c r="A7534" s="20">
        <v>61026</v>
      </c>
      <c r="B7534" s="21">
        <f t="shared" si="502"/>
        <v>33</v>
      </c>
      <c r="C7534" s="21">
        <v>5</v>
      </c>
      <c r="D7534" s="21">
        <f>VLOOKUP(A7534,英雄数据表!A:D,4,0)</f>
        <v>6</v>
      </c>
      <c r="E7534" s="20" t="str">
        <f>VLOOKUP(A7534,英雄数据表!A:C,3,0)</f>
        <v>圣光使者</v>
      </c>
      <c r="F7534" s="20">
        <f t="shared" si="503"/>
        <v>61026</v>
      </c>
      <c r="G7534" s="20">
        <f t="shared" si="504"/>
        <v>61026</v>
      </c>
      <c r="H7534" s="21" t="str">
        <f>VLOOKUP(B7534,属性中转表!A:F,6,FALSE)</f>
        <v>"hp":98100,"atk":2725</v>
      </c>
      <c r="I7534" s="20" t="str">
        <f>IF(VLOOKUP(B7534,属性中转表!A:G,7,FALSE)=0,"",VLOOKUP(VLOOKUP(B7534,属性中转表!A:G,7,FALSE),属性中转表!$K$2:$P$21,6,0))&amp;IF(VLOOKUP(B7534,属性中转表!A:G,7,FALSE)&gt;=50,VLOOKUP(A7534,英雄数据表!A:K,9,0),IF(VLOOKUP(B7534,属性中转表!A:G,7,FALSE)&gt;=25,VLOOKUP(A7534,英雄数据表!A:K,5,0),""))</f>
        <v>"atk":300,"hp":5000,"undpspro":100</v>
      </c>
      <c r="J7534" s="20" t="str">
        <f>IF(I7534="","",属性中转表!$I$1&amp;(IF(VLOOKUP(B7534,属性中转表!A:G,7,FALSE)=0,0,VLOOKUP(VLOOKUP(B7534,属性中转表!A:G,7,FALSE),属性中转表!$K$2:$P$21,4,0)))+IFERROR(VLOOKUP(A7534,英雄数据表!A:K,IF(武魂!B7534&gt;=50,10,IF(武魂!B7534&gt;=25,6)),0),0))</f>
        <v>,"dpspro":110</v>
      </c>
      <c r="K7534" s="32" t="str">
        <f t="shared" si="501"/>
        <v>"atk":300,"hp":5000,"undpspro":100,"dpspro":110</v>
      </c>
      <c r="L7534" s="20" t="str">
        <f>IF(B7534&gt;=50,VLOOKUP(A7534,英雄数据表!A:L,11,FALSE),IF(B7534&gt;=25,VLOOKUP(A7534,英雄数据表!A:L,7,0),""))</f>
        <v>"6102601004"</v>
      </c>
      <c r="M7534" s="20" t="str">
        <f>IFERROR(VLOOKUP(B7534,属性中转表!$K$2:$O$21,5,FALSE),"")</f>
        <v/>
      </c>
      <c r="N7534" s="20" t="str">
        <f>IF(B7534=25,VLOOKUP(A7534,英雄数据表!A:L,8,FALSE),IF(B7534=50,VLOOKUP(A7534,英雄数据表!A:L,12,0),""))</f>
        <v/>
      </c>
    </row>
    <row r="7535" spans="1:14" x14ac:dyDescent="0.3">
      <c r="A7535" s="20">
        <v>61026</v>
      </c>
      <c r="B7535" s="21">
        <f t="shared" si="502"/>
        <v>34</v>
      </c>
      <c r="C7535" s="21">
        <v>5</v>
      </c>
      <c r="D7535" s="21">
        <f>VLOOKUP(A7535,英雄数据表!A:D,4,0)</f>
        <v>6</v>
      </c>
      <c r="E7535" s="20" t="str">
        <f>VLOOKUP(A7535,英雄数据表!A:C,3,0)</f>
        <v>圣光使者</v>
      </c>
      <c r="F7535" s="20">
        <f t="shared" si="503"/>
        <v>61026</v>
      </c>
      <c r="G7535" s="20">
        <f t="shared" si="504"/>
        <v>61026</v>
      </c>
      <c r="H7535" s="21" t="str">
        <f>VLOOKUP(B7535,属性中转表!A:F,6,FALSE)</f>
        <v>"hp":102600,"atk":2850</v>
      </c>
      <c r="I7535" s="20" t="str">
        <f>IF(VLOOKUP(B7535,属性中转表!A:G,7,FALSE)=0,"",VLOOKUP(VLOOKUP(B7535,属性中转表!A:G,7,FALSE),属性中转表!$K$2:$P$21,6,0))&amp;IF(VLOOKUP(B7535,属性中转表!A:G,7,FALSE)&gt;=50,VLOOKUP(A7535,英雄数据表!A:K,9,0),IF(VLOOKUP(B7535,属性中转表!A:G,7,FALSE)&gt;=25,VLOOKUP(A7535,英雄数据表!A:K,5,0),""))</f>
        <v>"atk":300,"hp":5000,"undpspro":100</v>
      </c>
      <c r="J7535" s="20" t="str">
        <f>IF(I7535="","",属性中转表!$I$1&amp;(IF(VLOOKUP(B7535,属性中转表!A:G,7,FALSE)=0,0,VLOOKUP(VLOOKUP(B7535,属性中转表!A:G,7,FALSE),属性中转表!$K$2:$P$21,4,0)))+IFERROR(VLOOKUP(A7535,英雄数据表!A:K,IF(武魂!B7535&gt;=50,10,IF(武魂!B7535&gt;=25,6)),0),0))</f>
        <v>,"dpspro":110</v>
      </c>
      <c r="K7535" s="32" t="str">
        <f t="shared" si="501"/>
        <v>"atk":300,"hp":5000,"undpspro":100,"dpspro":110</v>
      </c>
      <c r="L7535" s="20" t="str">
        <f>IF(B7535&gt;=50,VLOOKUP(A7535,英雄数据表!A:L,11,FALSE),IF(B7535&gt;=25,VLOOKUP(A7535,英雄数据表!A:L,7,0),""))</f>
        <v>"6102601004"</v>
      </c>
      <c r="M7535" s="20" t="str">
        <f>IFERROR(VLOOKUP(B7535,属性中转表!$K$2:$O$21,5,FALSE),"")</f>
        <v/>
      </c>
      <c r="N7535" s="20" t="str">
        <f>IF(B7535=25,VLOOKUP(A7535,英雄数据表!A:L,8,FALSE),IF(B7535=50,VLOOKUP(A7535,英雄数据表!A:L,12,0),""))</f>
        <v/>
      </c>
    </row>
    <row r="7536" spans="1:14" x14ac:dyDescent="0.3">
      <c r="A7536" s="20">
        <v>61026</v>
      </c>
      <c r="B7536" s="21">
        <f t="shared" si="502"/>
        <v>35</v>
      </c>
      <c r="C7536" s="21">
        <v>5</v>
      </c>
      <c r="D7536" s="21">
        <f>VLOOKUP(A7536,英雄数据表!A:D,4,0)</f>
        <v>6</v>
      </c>
      <c r="E7536" s="20" t="str">
        <f>VLOOKUP(A7536,英雄数据表!A:C,3,0)</f>
        <v>圣光使者</v>
      </c>
      <c r="F7536" s="20">
        <f t="shared" si="503"/>
        <v>61026</v>
      </c>
      <c r="G7536" s="20">
        <f t="shared" si="504"/>
        <v>61026</v>
      </c>
      <c r="H7536" s="21" t="str">
        <f>VLOOKUP(B7536,属性中转表!A:F,6,FALSE)</f>
        <v>"hp":107100,"atk":2975</v>
      </c>
      <c r="I7536" s="20" t="str">
        <f>IF(VLOOKUP(B7536,属性中转表!A:G,7,FALSE)=0,"",VLOOKUP(VLOOKUP(B7536,属性中转表!A:G,7,FALSE),属性中转表!$K$2:$P$21,6,0))&amp;IF(VLOOKUP(B7536,属性中转表!A:G,7,FALSE)&gt;=50,VLOOKUP(A7536,英雄数据表!A:K,9,0),IF(VLOOKUP(B7536,属性中转表!A:G,7,FALSE)&gt;=25,VLOOKUP(A7536,英雄数据表!A:K,5,0),""))</f>
        <v>"atk":300,"hp":5000,"undpspro":100</v>
      </c>
      <c r="J7536" s="20" t="str">
        <f>IF(I7536="","",属性中转表!$I$1&amp;(IF(VLOOKUP(B7536,属性中转表!A:G,7,FALSE)=0,0,VLOOKUP(VLOOKUP(B7536,属性中转表!A:G,7,FALSE),属性中转表!$K$2:$P$21,4,0)))+IFERROR(VLOOKUP(A7536,英雄数据表!A:K,IF(武魂!B7536&gt;=50,10,IF(武魂!B7536&gt;=25,6)),0),0))</f>
        <v>,"dpspro":160</v>
      </c>
      <c r="K7536" s="32" t="str">
        <f t="shared" si="501"/>
        <v>"atk":300,"hp":5000,"undpspro":100,"dpspro":160</v>
      </c>
      <c r="L7536" s="20" t="str">
        <f>IF(B7536&gt;=50,VLOOKUP(A7536,英雄数据表!A:L,11,FALSE),IF(B7536&gt;=25,VLOOKUP(A7536,英雄数据表!A:L,7,0),""))</f>
        <v>"6102601004"</v>
      </c>
      <c r="M7536" s="20" t="str">
        <f>IFERROR(VLOOKUP(B7536,属性中转表!$K$2:$O$21,5,FALSE),"")</f>
        <v>"dpspro":50</v>
      </c>
      <c r="N7536" s="20" t="str">
        <f>IF(B7536=25,VLOOKUP(A7536,英雄数据表!A:L,8,FALSE),IF(B7536=50,VLOOKUP(A7536,英雄数据表!A:L,12,0),""))</f>
        <v/>
      </c>
    </row>
    <row r="7537" spans="1:14" x14ac:dyDescent="0.3">
      <c r="A7537" s="20">
        <v>61026</v>
      </c>
      <c r="B7537" s="21">
        <f t="shared" si="502"/>
        <v>36</v>
      </c>
      <c r="C7537" s="21">
        <v>5</v>
      </c>
      <c r="D7537" s="21">
        <f>VLOOKUP(A7537,英雄数据表!A:D,4,0)</f>
        <v>6</v>
      </c>
      <c r="E7537" s="20" t="str">
        <f>VLOOKUP(A7537,英雄数据表!A:C,3,0)</f>
        <v>圣光使者</v>
      </c>
      <c r="F7537" s="20">
        <f t="shared" si="503"/>
        <v>61026</v>
      </c>
      <c r="G7537" s="20">
        <f t="shared" si="504"/>
        <v>61026</v>
      </c>
      <c r="H7537" s="21" t="str">
        <f>VLOOKUP(B7537,属性中转表!A:F,6,FALSE)</f>
        <v>"hp":111600,"atk":3100</v>
      </c>
      <c r="I7537" s="20" t="str">
        <f>IF(VLOOKUP(B7537,属性中转表!A:G,7,FALSE)=0,"",VLOOKUP(VLOOKUP(B7537,属性中转表!A:G,7,FALSE),属性中转表!$K$2:$P$21,6,0))&amp;IF(VLOOKUP(B7537,属性中转表!A:G,7,FALSE)&gt;=50,VLOOKUP(A7537,英雄数据表!A:K,9,0),IF(VLOOKUP(B7537,属性中转表!A:G,7,FALSE)&gt;=25,VLOOKUP(A7537,英雄数据表!A:K,5,0),""))</f>
        <v>"atk":300,"hp":5000,"undpspro":100</v>
      </c>
      <c r="J7537" s="20" t="str">
        <f>IF(I7537="","",属性中转表!$I$1&amp;(IF(VLOOKUP(B7537,属性中转表!A:G,7,FALSE)=0,0,VLOOKUP(VLOOKUP(B7537,属性中转表!A:G,7,FALSE),属性中转表!$K$2:$P$21,4,0)))+IFERROR(VLOOKUP(A7537,英雄数据表!A:K,IF(武魂!B7537&gt;=50,10,IF(武魂!B7537&gt;=25,6)),0),0))</f>
        <v>,"dpspro":160</v>
      </c>
      <c r="K7537" s="32" t="str">
        <f t="shared" si="501"/>
        <v>"atk":300,"hp":5000,"undpspro":100,"dpspro":160</v>
      </c>
      <c r="L7537" s="20" t="str">
        <f>IF(B7537&gt;=50,VLOOKUP(A7537,英雄数据表!A:L,11,FALSE),IF(B7537&gt;=25,VLOOKUP(A7537,英雄数据表!A:L,7,0),""))</f>
        <v>"6102601004"</v>
      </c>
      <c r="M7537" s="20" t="str">
        <f>IFERROR(VLOOKUP(B7537,属性中转表!$K$2:$O$21,5,FALSE),"")</f>
        <v/>
      </c>
      <c r="N7537" s="20" t="str">
        <f>IF(B7537=25,VLOOKUP(A7537,英雄数据表!A:L,8,FALSE),IF(B7537=50,VLOOKUP(A7537,英雄数据表!A:L,12,0),""))</f>
        <v/>
      </c>
    </row>
    <row r="7538" spans="1:14" x14ac:dyDescent="0.3">
      <c r="A7538" s="20">
        <v>61026</v>
      </c>
      <c r="B7538" s="21">
        <f t="shared" si="502"/>
        <v>37</v>
      </c>
      <c r="C7538" s="21">
        <v>5</v>
      </c>
      <c r="D7538" s="21">
        <f>VLOOKUP(A7538,英雄数据表!A:D,4,0)</f>
        <v>6</v>
      </c>
      <c r="E7538" s="20" t="str">
        <f>VLOOKUP(A7538,英雄数据表!A:C,3,0)</f>
        <v>圣光使者</v>
      </c>
      <c r="F7538" s="20">
        <f t="shared" si="503"/>
        <v>61026</v>
      </c>
      <c r="G7538" s="20">
        <f t="shared" si="504"/>
        <v>61026</v>
      </c>
      <c r="H7538" s="21" t="str">
        <f>VLOOKUP(B7538,属性中转表!A:F,6,FALSE)</f>
        <v>"hp":116100,"atk":3225</v>
      </c>
      <c r="I7538" s="20" t="str">
        <f>IF(VLOOKUP(B7538,属性中转表!A:G,7,FALSE)=0,"",VLOOKUP(VLOOKUP(B7538,属性中转表!A:G,7,FALSE),属性中转表!$K$2:$P$21,6,0))&amp;IF(VLOOKUP(B7538,属性中转表!A:G,7,FALSE)&gt;=50,VLOOKUP(A7538,英雄数据表!A:K,9,0),IF(VLOOKUP(B7538,属性中转表!A:G,7,FALSE)&gt;=25,VLOOKUP(A7538,英雄数据表!A:K,5,0),""))</f>
        <v>"atk":300,"hp":5000,"undpspro":100</v>
      </c>
      <c r="J7538" s="20" t="str">
        <f>IF(I7538="","",属性中转表!$I$1&amp;(IF(VLOOKUP(B7538,属性中转表!A:G,7,FALSE)=0,0,VLOOKUP(VLOOKUP(B7538,属性中转表!A:G,7,FALSE),属性中转表!$K$2:$P$21,4,0)))+IFERROR(VLOOKUP(A7538,英雄数据表!A:K,IF(武魂!B7538&gt;=50,10,IF(武魂!B7538&gt;=25,6)),0),0))</f>
        <v>,"dpspro":160</v>
      </c>
      <c r="K7538" s="32" t="str">
        <f t="shared" si="501"/>
        <v>"atk":300,"hp":5000,"undpspro":100,"dpspro":160</v>
      </c>
      <c r="L7538" s="20" t="str">
        <f>IF(B7538&gt;=50,VLOOKUP(A7538,英雄数据表!A:L,11,FALSE),IF(B7538&gt;=25,VLOOKUP(A7538,英雄数据表!A:L,7,0),""))</f>
        <v>"6102601004"</v>
      </c>
      <c r="M7538" s="20" t="str">
        <f>IFERROR(VLOOKUP(B7538,属性中转表!$K$2:$O$21,5,FALSE),"")</f>
        <v/>
      </c>
      <c r="N7538" s="20" t="str">
        <f>IF(B7538=25,VLOOKUP(A7538,英雄数据表!A:L,8,FALSE),IF(B7538=50,VLOOKUP(A7538,英雄数据表!A:L,12,0),""))</f>
        <v/>
      </c>
    </row>
    <row r="7539" spans="1:14" x14ac:dyDescent="0.3">
      <c r="A7539" s="20">
        <v>61026</v>
      </c>
      <c r="B7539" s="21">
        <f t="shared" si="502"/>
        <v>38</v>
      </c>
      <c r="C7539" s="21">
        <v>5</v>
      </c>
      <c r="D7539" s="21">
        <f>VLOOKUP(A7539,英雄数据表!A:D,4,0)</f>
        <v>6</v>
      </c>
      <c r="E7539" s="20" t="str">
        <f>VLOOKUP(A7539,英雄数据表!A:C,3,0)</f>
        <v>圣光使者</v>
      </c>
      <c r="F7539" s="20">
        <f t="shared" si="503"/>
        <v>61026</v>
      </c>
      <c r="G7539" s="20">
        <f t="shared" si="504"/>
        <v>61026</v>
      </c>
      <c r="H7539" s="21" t="str">
        <f>VLOOKUP(B7539,属性中转表!A:F,6,FALSE)</f>
        <v>"hp":120600,"atk":3350</v>
      </c>
      <c r="I7539" s="20" t="str">
        <f>IF(VLOOKUP(B7539,属性中转表!A:G,7,FALSE)=0,"",VLOOKUP(VLOOKUP(B7539,属性中转表!A:G,7,FALSE),属性中转表!$K$2:$P$21,6,0))&amp;IF(VLOOKUP(B7539,属性中转表!A:G,7,FALSE)&gt;=50,VLOOKUP(A7539,英雄数据表!A:K,9,0),IF(VLOOKUP(B7539,属性中转表!A:G,7,FALSE)&gt;=25,VLOOKUP(A7539,英雄数据表!A:K,5,0),""))</f>
        <v>"atk":300,"hp":5000,"undpspro":100</v>
      </c>
      <c r="J7539" s="20" t="str">
        <f>IF(I7539="","",属性中转表!$I$1&amp;(IF(VLOOKUP(B7539,属性中转表!A:G,7,FALSE)=0,0,VLOOKUP(VLOOKUP(B7539,属性中转表!A:G,7,FALSE),属性中转表!$K$2:$P$21,4,0)))+IFERROR(VLOOKUP(A7539,英雄数据表!A:K,IF(武魂!B7539&gt;=50,10,IF(武魂!B7539&gt;=25,6)),0),0))</f>
        <v>,"dpspro":160</v>
      </c>
      <c r="K7539" s="32" t="str">
        <f t="shared" si="501"/>
        <v>"atk":300,"hp":5000,"undpspro":100,"dpspro":160</v>
      </c>
      <c r="L7539" s="20" t="str">
        <f>IF(B7539&gt;=50,VLOOKUP(A7539,英雄数据表!A:L,11,FALSE),IF(B7539&gt;=25,VLOOKUP(A7539,英雄数据表!A:L,7,0),""))</f>
        <v>"6102601004"</v>
      </c>
      <c r="M7539" s="20" t="str">
        <f>IFERROR(VLOOKUP(B7539,属性中转表!$K$2:$O$21,5,FALSE),"")</f>
        <v/>
      </c>
      <c r="N7539" s="20" t="str">
        <f>IF(B7539=25,VLOOKUP(A7539,英雄数据表!A:L,8,FALSE),IF(B7539=50,VLOOKUP(A7539,英雄数据表!A:L,12,0),""))</f>
        <v/>
      </c>
    </row>
    <row r="7540" spans="1:14" x14ac:dyDescent="0.3">
      <c r="A7540" s="20">
        <v>61026</v>
      </c>
      <c r="B7540" s="21">
        <f t="shared" si="502"/>
        <v>39</v>
      </c>
      <c r="C7540" s="21">
        <v>5</v>
      </c>
      <c r="D7540" s="21">
        <f>VLOOKUP(A7540,英雄数据表!A:D,4,0)</f>
        <v>6</v>
      </c>
      <c r="E7540" s="20" t="str">
        <f>VLOOKUP(A7540,英雄数据表!A:C,3,0)</f>
        <v>圣光使者</v>
      </c>
      <c r="F7540" s="20">
        <f t="shared" si="503"/>
        <v>61026</v>
      </c>
      <c r="G7540" s="20">
        <f t="shared" si="504"/>
        <v>61026</v>
      </c>
      <c r="H7540" s="21" t="str">
        <f>VLOOKUP(B7540,属性中转表!A:F,6,FALSE)</f>
        <v>"hp":125100,"atk":3475</v>
      </c>
      <c r="I7540" s="20" t="str">
        <f>IF(VLOOKUP(B7540,属性中转表!A:G,7,FALSE)=0,"",VLOOKUP(VLOOKUP(B7540,属性中转表!A:G,7,FALSE),属性中转表!$K$2:$P$21,6,0))&amp;IF(VLOOKUP(B7540,属性中转表!A:G,7,FALSE)&gt;=50,VLOOKUP(A7540,英雄数据表!A:K,9,0),IF(VLOOKUP(B7540,属性中转表!A:G,7,FALSE)&gt;=25,VLOOKUP(A7540,英雄数据表!A:K,5,0),""))</f>
        <v>"atk":300,"hp":5000,"undpspro":100</v>
      </c>
      <c r="J7540" s="20" t="str">
        <f>IF(I7540="","",属性中转表!$I$1&amp;(IF(VLOOKUP(B7540,属性中转表!A:G,7,FALSE)=0,0,VLOOKUP(VLOOKUP(B7540,属性中转表!A:G,7,FALSE),属性中转表!$K$2:$P$21,4,0)))+IFERROR(VLOOKUP(A7540,英雄数据表!A:K,IF(武魂!B7540&gt;=50,10,IF(武魂!B7540&gt;=25,6)),0),0))</f>
        <v>,"dpspro":160</v>
      </c>
      <c r="K7540" s="32" t="str">
        <f t="shared" si="501"/>
        <v>"atk":300,"hp":5000,"undpspro":100,"dpspro":160</v>
      </c>
      <c r="L7540" s="20" t="str">
        <f>IF(B7540&gt;=50,VLOOKUP(A7540,英雄数据表!A:L,11,FALSE),IF(B7540&gt;=25,VLOOKUP(A7540,英雄数据表!A:L,7,0),""))</f>
        <v>"6102601004"</v>
      </c>
      <c r="M7540" s="20" t="str">
        <f>IFERROR(VLOOKUP(B7540,属性中转表!$K$2:$O$21,5,FALSE),"")</f>
        <v/>
      </c>
      <c r="N7540" s="20" t="str">
        <f>IF(B7540=25,VLOOKUP(A7540,英雄数据表!A:L,8,FALSE),IF(B7540=50,VLOOKUP(A7540,英雄数据表!A:L,12,0),""))</f>
        <v/>
      </c>
    </row>
    <row r="7541" spans="1:14" x14ac:dyDescent="0.3">
      <c r="A7541" s="20">
        <v>61026</v>
      </c>
      <c r="B7541" s="21">
        <f t="shared" si="502"/>
        <v>40</v>
      </c>
      <c r="C7541" s="21">
        <v>5</v>
      </c>
      <c r="D7541" s="21">
        <f>VLOOKUP(A7541,英雄数据表!A:D,4,0)</f>
        <v>6</v>
      </c>
      <c r="E7541" s="20" t="str">
        <f>VLOOKUP(A7541,英雄数据表!A:C,3,0)</f>
        <v>圣光使者</v>
      </c>
      <c r="F7541" s="20">
        <f t="shared" si="503"/>
        <v>61026</v>
      </c>
      <c r="G7541" s="20">
        <f t="shared" si="504"/>
        <v>61026</v>
      </c>
      <c r="H7541" s="21" t="str">
        <f>VLOOKUP(B7541,属性中转表!A:F,6,FALSE)</f>
        <v>"hp":129600,"atk":3600</v>
      </c>
      <c r="I7541" s="20" t="str">
        <f>IF(VLOOKUP(B7541,属性中转表!A:G,7,FALSE)=0,"",VLOOKUP(VLOOKUP(B7541,属性中转表!A:G,7,FALSE),属性中转表!$K$2:$P$21,6,0))&amp;IF(VLOOKUP(B7541,属性中转表!A:G,7,FALSE)&gt;=50,VLOOKUP(A7541,英雄数据表!A:K,9,0),IF(VLOOKUP(B7541,属性中转表!A:G,7,FALSE)&gt;=25,VLOOKUP(A7541,英雄数据表!A:K,5,0),""))</f>
        <v>"atk":300,"hp":5000,"undpspro":100,"pvpdpspro":50</v>
      </c>
      <c r="J7541" s="20" t="str">
        <f>IF(I7541="","",属性中转表!$I$1&amp;(IF(VLOOKUP(B7541,属性中转表!A:G,7,FALSE)=0,0,VLOOKUP(VLOOKUP(B7541,属性中转表!A:G,7,FALSE),属性中转表!$K$2:$P$21,4,0)))+IFERROR(VLOOKUP(A7541,英雄数据表!A:K,IF(武魂!B7541&gt;=50,10,IF(武魂!B7541&gt;=25,6)),0),0))</f>
        <v>,"dpspro":160</v>
      </c>
      <c r="K7541" s="32" t="str">
        <f t="shared" si="501"/>
        <v>"atk":300,"hp":5000,"undpspro":100,"pvpdpspro":50,"dpspro":160</v>
      </c>
      <c r="L7541" s="20" t="str">
        <f>IF(B7541&gt;=50,VLOOKUP(A7541,英雄数据表!A:L,11,FALSE),IF(B7541&gt;=25,VLOOKUP(A7541,英雄数据表!A:L,7,0),""))</f>
        <v>"6102601004"</v>
      </c>
      <c r="M7541" s="20" t="str">
        <f>IFERROR(VLOOKUP(B7541,属性中转表!$K$2:$O$21,5,FALSE),"")</f>
        <v>"pvpdpspro":50</v>
      </c>
      <c r="N7541" s="20" t="str">
        <f>IF(B7541=25,VLOOKUP(A7541,英雄数据表!A:L,8,FALSE),IF(B7541=50,VLOOKUP(A7541,英雄数据表!A:L,12,0),""))</f>
        <v/>
      </c>
    </row>
    <row r="7542" spans="1:14" x14ac:dyDescent="0.3">
      <c r="A7542" s="20">
        <v>61026</v>
      </c>
      <c r="B7542" s="21">
        <f t="shared" si="502"/>
        <v>41</v>
      </c>
      <c r="C7542" s="21">
        <v>5</v>
      </c>
      <c r="D7542" s="21">
        <f>VLOOKUP(A7542,英雄数据表!A:D,4,0)</f>
        <v>6</v>
      </c>
      <c r="E7542" s="20" t="str">
        <f>VLOOKUP(A7542,英雄数据表!A:C,3,0)</f>
        <v>圣光使者</v>
      </c>
      <c r="F7542" s="20">
        <f t="shared" si="503"/>
        <v>61026</v>
      </c>
      <c r="G7542" s="20">
        <f t="shared" si="504"/>
        <v>61026</v>
      </c>
      <c r="H7542" s="21" t="str">
        <f>VLOOKUP(B7542,属性中转表!A:F,6,FALSE)</f>
        <v>"hp":135000,"atk":3750</v>
      </c>
      <c r="I7542" s="20" t="str">
        <f>IF(VLOOKUP(B7542,属性中转表!A:G,7,FALSE)=0,"",VLOOKUP(VLOOKUP(B7542,属性中转表!A:G,7,FALSE),属性中转表!$K$2:$P$21,6,0))&amp;IF(VLOOKUP(B7542,属性中转表!A:G,7,FALSE)&gt;=50,VLOOKUP(A7542,英雄数据表!A:K,9,0),IF(VLOOKUP(B7542,属性中转表!A:G,7,FALSE)&gt;=25,VLOOKUP(A7542,英雄数据表!A:K,5,0),""))</f>
        <v>"atk":300,"hp":5000,"undpspro":100,"pvpdpspro":50</v>
      </c>
      <c r="J7542" s="20" t="str">
        <f>IF(I7542="","",属性中转表!$I$1&amp;(IF(VLOOKUP(B7542,属性中转表!A:G,7,FALSE)=0,0,VLOOKUP(VLOOKUP(B7542,属性中转表!A:G,7,FALSE),属性中转表!$K$2:$P$21,4,0)))+IFERROR(VLOOKUP(A7542,英雄数据表!A:K,IF(武魂!B7542&gt;=50,10,IF(武魂!B7542&gt;=25,6)),0),0))</f>
        <v>,"dpspro":160</v>
      </c>
      <c r="K7542" s="32" t="str">
        <f t="shared" si="501"/>
        <v>"atk":300,"hp":5000,"undpspro":100,"pvpdpspro":50,"dpspro":160</v>
      </c>
      <c r="L7542" s="20" t="str">
        <f>IF(B7542&gt;=50,VLOOKUP(A7542,英雄数据表!A:L,11,FALSE),IF(B7542&gt;=25,VLOOKUP(A7542,英雄数据表!A:L,7,0),""))</f>
        <v>"6102601004"</v>
      </c>
      <c r="M7542" s="20" t="str">
        <f>IFERROR(VLOOKUP(B7542,属性中转表!$K$2:$O$21,5,FALSE),"")</f>
        <v/>
      </c>
      <c r="N7542" s="20" t="str">
        <f>IF(B7542=25,VLOOKUP(A7542,英雄数据表!A:L,8,FALSE),IF(B7542=50,VLOOKUP(A7542,英雄数据表!A:L,12,0),""))</f>
        <v/>
      </c>
    </row>
    <row r="7543" spans="1:14" x14ac:dyDescent="0.3">
      <c r="A7543" s="20">
        <v>61026</v>
      </c>
      <c r="B7543" s="21">
        <f t="shared" si="502"/>
        <v>42</v>
      </c>
      <c r="C7543" s="21">
        <v>5</v>
      </c>
      <c r="D7543" s="21">
        <f>VLOOKUP(A7543,英雄数据表!A:D,4,0)</f>
        <v>6</v>
      </c>
      <c r="E7543" s="20" t="str">
        <f>VLOOKUP(A7543,英雄数据表!A:C,3,0)</f>
        <v>圣光使者</v>
      </c>
      <c r="F7543" s="20">
        <f t="shared" si="503"/>
        <v>61026</v>
      </c>
      <c r="G7543" s="20">
        <f t="shared" si="504"/>
        <v>61026</v>
      </c>
      <c r="H7543" s="21" t="str">
        <f>VLOOKUP(B7543,属性中转表!A:F,6,FALSE)</f>
        <v>"hp":140400,"atk":3900</v>
      </c>
      <c r="I7543" s="20" t="str">
        <f>IF(VLOOKUP(B7543,属性中转表!A:G,7,FALSE)=0,"",VLOOKUP(VLOOKUP(B7543,属性中转表!A:G,7,FALSE),属性中转表!$K$2:$P$21,6,0))&amp;IF(VLOOKUP(B7543,属性中转表!A:G,7,FALSE)&gt;=50,VLOOKUP(A7543,英雄数据表!A:K,9,0),IF(VLOOKUP(B7543,属性中转表!A:G,7,FALSE)&gt;=25,VLOOKUP(A7543,英雄数据表!A:K,5,0),""))</f>
        <v>"atk":300,"hp":5000,"undpspro":100,"pvpdpspro":50</v>
      </c>
      <c r="J7543" s="20" t="str">
        <f>IF(I7543="","",属性中转表!$I$1&amp;(IF(VLOOKUP(B7543,属性中转表!A:G,7,FALSE)=0,0,VLOOKUP(VLOOKUP(B7543,属性中转表!A:G,7,FALSE),属性中转表!$K$2:$P$21,4,0)))+IFERROR(VLOOKUP(A7543,英雄数据表!A:K,IF(武魂!B7543&gt;=50,10,IF(武魂!B7543&gt;=25,6)),0),0))</f>
        <v>,"dpspro":160</v>
      </c>
      <c r="K7543" s="32" t="str">
        <f t="shared" si="501"/>
        <v>"atk":300,"hp":5000,"undpspro":100,"pvpdpspro":50,"dpspro":160</v>
      </c>
      <c r="L7543" s="20" t="str">
        <f>IF(B7543&gt;=50,VLOOKUP(A7543,英雄数据表!A:L,11,FALSE),IF(B7543&gt;=25,VLOOKUP(A7543,英雄数据表!A:L,7,0),""))</f>
        <v>"6102601004"</v>
      </c>
      <c r="M7543" s="20" t="str">
        <f>IFERROR(VLOOKUP(B7543,属性中转表!$K$2:$O$21,5,FALSE),"")</f>
        <v/>
      </c>
      <c r="N7543" s="20" t="str">
        <f>IF(B7543=25,VLOOKUP(A7543,英雄数据表!A:L,8,FALSE),IF(B7543=50,VLOOKUP(A7543,英雄数据表!A:L,12,0),""))</f>
        <v/>
      </c>
    </row>
    <row r="7544" spans="1:14" x14ac:dyDescent="0.3">
      <c r="A7544" s="20">
        <v>61026</v>
      </c>
      <c r="B7544" s="21">
        <f t="shared" si="502"/>
        <v>43</v>
      </c>
      <c r="C7544" s="21">
        <v>5</v>
      </c>
      <c r="D7544" s="21">
        <f>VLOOKUP(A7544,英雄数据表!A:D,4,0)</f>
        <v>6</v>
      </c>
      <c r="E7544" s="20" t="str">
        <f>VLOOKUP(A7544,英雄数据表!A:C,3,0)</f>
        <v>圣光使者</v>
      </c>
      <c r="F7544" s="20">
        <f t="shared" si="503"/>
        <v>61026</v>
      </c>
      <c r="G7544" s="20">
        <f t="shared" si="504"/>
        <v>61026</v>
      </c>
      <c r="H7544" s="21" t="str">
        <f>VLOOKUP(B7544,属性中转表!A:F,6,FALSE)</f>
        <v>"hp":145800,"atk":4050</v>
      </c>
      <c r="I7544" s="20" t="str">
        <f>IF(VLOOKUP(B7544,属性中转表!A:G,7,FALSE)=0,"",VLOOKUP(VLOOKUP(B7544,属性中转表!A:G,7,FALSE),属性中转表!$K$2:$P$21,6,0))&amp;IF(VLOOKUP(B7544,属性中转表!A:G,7,FALSE)&gt;=50,VLOOKUP(A7544,英雄数据表!A:K,9,0),IF(VLOOKUP(B7544,属性中转表!A:G,7,FALSE)&gt;=25,VLOOKUP(A7544,英雄数据表!A:K,5,0),""))</f>
        <v>"atk":300,"hp":5000,"undpspro":100,"pvpdpspro":50</v>
      </c>
      <c r="J7544" s="20" t="str">
        <f>IF(I7544="","",属性中转表!$I$1&amp;(IF(VLOOKUP(B7544,属性中转表!A:G,7,FALSE)=0,0,VLOOKUP(VLOOKUP(B7544,属性中转表!A:G,7,FALSE),属性中转表!$K$2:$P$21,4,0)))+IFERROR(VLOOKUP(A7544,英雄数据表!A:K,IF(武魂!B7544&gt;=50,10,IF(武魂!B7544&gt;=25,6)),0),0))</f>
        <v>,"dpspro":160</v>
      </c>
      <c r="K7544" s="32" t="str">
        <f t="shared" si="501"/>
        <v>"atk":300,"hp":5000,"undpspro":100,"pvpdpspro":50,"dpspro":160</v>
      </c>
      <c r="L7544" s="20" t="str">
        <f>IF(B7544&gt;=50,VLOOKUP(A7544,英雄数据表!A:L,11,FALSE),IF(B7544&gt;=25,VLOOKUP(A7544,英雄数据表!A:L,7,0),""))</f>
        <v>"6102601004"</v>
      </c>
      <c r="M7544" s="20" t="str">
        <f>IFERROR(VLOOKUP(B7544,属性中转表!$K$2:$O$21,5,FALSE),"")</f>
        <v/>
      </c>
      <c r="N7544" s="20" t="str">
        <f>IF(B7544=25,VLOOKUP(A7544,英雄数据表!A:L,8,FALSE),IF(B7544=50,VLOOKUP(A7544,英雄数据表!A:L,12,0),""))</f>
        <v/>
      </c>
    </row>
    <row r="7545" spans="1:14" x14ac:dyDescent="0.3">
      <c r="A7545" s="20">
        <v>61026</v>
      </c>
      <c r="B7545" s="21">
        <f t="shared" si="502"/>
        <v>44</v>
      </c>
      <c r="C7545" s="21">
        <v>5</v>
      </c>
      <c r="D7545" s="21">
        <f>VLOOKUP(A7545,英雄数据表!A:D,4,0)</f>
        <v>6</v>
      </c>
      <c r="E7545" s="20" t="str">
        <f>VLOOKUP(A7545,英雄数据表!A:C,3,0)</f>
        <v>圣光使者</v>
      </c>
      <c r="F7545" s="20">
        <f t="shared" si="503"/>
        <v>61026</v>
      </c>
      <c r="G7545" s="20">
        <f t="shared" si="504"/>
        <v>61026</v>
      </c>
      <c r="H7545" s="21" t="str">
        <f>VLOOKUP(B7545,属性中转表!A:F,6,FALSE)</f>
        <v>"hp":151200,"atk":4200</v>
      </c>
      <c r="I7545" s="20" t="str">
        <f>IF(VLOOKUP(B7545,属性中转表!A:G,7,FALSE)=0,"",VLOOKUP(VLOOKUP(B7545,属性中转表!A:G,7,FALSE),属性中转表!$K$2:$P$21,6,0))&amp;IF(VLOOKUP(B7545,属性中转表!A:G,7,FALSE)&gt;=50,VLOOKUP(A7545,英雄数据表!A:K,9,0),IF(VLOOKUP(B7545,属性中转表!A:G,7,FALSE)&gt;=25,VLOOKUP(A7545,英雄数据表!A:K,5,0),""))</f>
        <v>"atk":300,"hp":5000,"undpspro":100,"pvpdpspro":50</v>
      </c>
      <c r="J7545" s="20" t="str">
        <f>IF(I7545="","",属性中转表!$I$1&amp;(IF(VLOOKUP(B7545,属性中转表!A:G,7,FALSE)=0,0,VLOOKUP(VLOOKUP(B7545,属性中转表!A:G,7,FALSE),属性中转表!$K$2:$P$21,4,0)))+IFERROR(VLOOKUP(A7545,英雄数据表!A:K,IF(武魂!B7545&gt;=50,10,IF(武魂!B7545&gt;=25,6)),0),0))</f>
        <v>,"dpspro":160</v>
      </c>
      <c r="K7545" s="32" t="str">
        <f t="shared" si="501"/>
        <v>"atk":300,"hp":5000,"undpspro":100,"pvpdpspro":50,"dpspro":160</v>
      </c>
      <c r="L7545" s="20" t="str">
        <f>IF(B7545&gt;=50,VLOOKUP(A7545,英雄数据表!A:L,11,FALSE),IF(B7545&gt;=25,VLOOKUP(A7545,英雄数据表!A:L,7,0),""))</f>
        <v>"6102601004"</v>
      </c>
      <c r="M7545" s="20" t="str">
        <f>IFERROR(VLOOKUP(B7545,属性中转表!$K$2:$O$21,5,FALSE),"")</f>
        <v/>
      </c>
      <c r="N7545" s="20" t="str">
        <f>IF(B7545=25,VLOOKUP(A7545,英雄数据表!A:L,8,FALSE),IF(B7545=50,VLOOKUP(A7545,英雄数据表!A:L,12,0),""))</f>
        <v/>
      </c>
    </row>
    <row r="7546" spans="1:14" x14ac:dyDescent="0.3">
      <c r="A7546" s="20">
        <v>61026</v>
      </c>
      <c r="B7546" s="21">
        <f t="shared" si="502"/>
        <v>45</v>
      </c>
      <c r="C7546" s="21">
        <v>5</v>
      </c>
      <c r="D7546" s="21">
        <f>VLOOKUP(A7546,英雄数据表!A:D,4,0)</f>
        <v>6</v>
      </c>
      <c r="E7546" s="20" t="str">
        <f>VLOOKUP(A7546,英雄数据表!A:C,3,0)</f>
        <v>圣光使者</v>
      </c>
      <c r="F7546" s="20">
        <f t="shared" si="503"/>
        <v>61026</v>
      </c>
      <c r="G7546" s="20">
        <f t="shared" si="504"/>
        <v>61026</v>
      </c>
      <c r="H7546" s="21" t="str">
        <f>VLOOKUP(B7546,属性中转表!A:F,6,FALSE)</f>
        <v>"hp":156600,"atk":4350</v>
      </c>
      <c r="I7546" s="20" t="str">
        <f>IF(VLOOKUP(B7546,属性中转表!A:G,7,FALSE)=0,"",VLOOKUP(VLOOKUP(B7546,属性中转表!A:G,7,FALSE),属性中转表!$K$2:$P$21,6,0))&amp;IF(VLOOKUP(B7546,属性中转表!A:G,7,FALSE)&gt;=50,VLOOKUP(A7546,英雄数据表!A:K,9,0),IF(VLOOKUP(B7546,属性中转表!A:G,7,FALSE)&gt;=25,VLOOKUP(A7546,英雄数据表!A:K,5,0),""))</f>
        <v>"atk":300,"hp":5000,"undpspro":100,"pvpdpspro":50,"pvpundpspro":50</v>
      </c>
      <c r="J7546" s="20" t="str">
        <f>IF(I7546="","",属性中转表!$I$1&amp;(IF(VLOOKUP(B7546,属性中转表!A:G,7,FALSE)=0,0,VLOOKUP(VLOOKUP(B7546,属性中转表!A:G,7,FALSE),属性中转表!$K$2:$P$21,4,0)))+IFERROR(VLOOKUP(A7546,英雄数据表!A:K,IF(武魂!B7546&gt;=50,10,IF(武魂!B7546&gt;=25,6)),0),0))</f>
        <v>,"dpspro":160</v>
      </c>
      <c r="K7546" s="32" t="str">
        <f t="shared" si="501"/>
        <v>"atk":300,"hp":5000,"undpspro":100,"pvpdpspro":50,"pvpundpspro":50,"dpspro":160</v>
      </c>
      <c r="L7546" s="20" t="str">
        <f>IF(B7546&gt;=50,VLOOKUP(A7546,英雄数据表!A:L,11,FALSE),IF(B7546&gt;=25,VLOOKUP(A7546,英雄数据表!A:L,7,0),""))</f>
        <v>"6102601004"</v>
      </c>
      <c r="M7546" s="20" t="str">
        <f>IFERROR(VLOOKUP(B7546,属性中转表!$K$2:$O$21,5,FALSE),"")</f>
        <v>"pvpundpspro":50</v>
      </c>
      <c r="N7546" s="20" t="str">
        <f>IF(B7546=25,VLOOKUP(A7546,英雄数据表!A:L,8,FALSE),IF(B7546=50,VLOOKUP(A7546,英雄数据表!A:L,12,0),""))</f>
        <v/>
      </c>
    </row>
    <row r="7547" spans="1:14" x14ac:dyDescent="0.3">
      <c r="A7547" s="20">
        <v>61026</v>
      </c>
      <c r="B7547" s="21">
        <f t="shared" si="502"/>
        <v>46</v>
      </c>
      <c r="C7547" s="21">
        <v>5</v>
      </c>
      <c r="D7547" s="21">
        <f>VLOOKUP(A7547,英雄数据表!A:D,4,0)</f>
        <v>6</v>
      </c>
      <c r="E7547" s="20" t="str">
        <f>VLOOKUP(A7547,英雄数据表!A:C,3,0)</f>
        <v>圣光使者</v>
      </c>
      <c r="F7547" s="20">
        <f t="shared" si="503"/>
        <v>61026</v>
      </c>
      <c r="G7547" s="20">
        <f t="shared" si="504"/>
        <v>61026</v>
      </c>
      <c r="H7547" s="21" t="str">
        <f>VLOOKUP(B7547,属性中转表!A:F,6,FALSE)</f>
        <v>"hp":162000,"atk":4500</v>
      </c>
      <c r="I7547" s="20" t="str">
        <f>IF(VLOOKUP(B7547,属性中转表!A:G,7,FALSE)=0,"",VLOOKUP(VLOOKUP(B7547,属性中转表!A:G,7,FALSE),属性中转表!$K$2:$P$21,6,0))&amp;IF(VLOOKUP(B7547,属性中转表!A:G,7,FALSE)&gt;=50,VLOOKUP(A7547,英雄数据表!A:K,9,0),IF(VLOOKUP(B7547,属性中转表!A:G,7,FALSE)&gt;=25,VLOOKUP(A7547,英雄数据表!A:K,5,0),""))</f>
        <v>"atk":300,"hp":5000,"undpspro":100,"pvpdpspro":50,"pvpundpspro":50</v>
      </c>
      <c r="J7547" s="20" t="str">
        <f>IF(I7547="","",属性中转表!$I$1&amp;(IF(VLOOKUP(B7547,属性中转表!A:G,7,FALSE)=0,0,VLOOKUP(VLOOKUP(B7547,属性中转表!A:G,7,FALSE),属性中转表!$K$2:$P$21,4,0)))+IFERROR(VLOOKUP(A7547,英雄数据表!A:K,IF(武魂!B7547&gt;=50,10,IF(武魂!B7547&gt;=25,6)),0),0))</f>
        <v>,"dpspro":160</v>
      </c>
      <c r="K7547" s="32" t="str">
        <f t="shared" ref="K7547:K7610" si="505">I7547&amp;J7547</f>
        <v>"atk":300,"hp":5000,"undpspro":100,"pvpdpspro":50,"pvpundpspro":50,"dpspro":160</v>
      </c>
      <c r="L7547" s="20" t="str">
        <f>IF(B7547&gt;=50,VLOOKUP(A7547,英雄数据表!A:L,11,FALSE),IF(B7547&gt;=25,VLOOKUP(A7547,英雄数据表!A:L,7,0),""))</f>
        <v>"6102601004"</v>
      </c>
      <c r="M7547" s="20" t="str">
        <f>IFERROR(VLOOKUP(B7547,属性中转表!$K$2:$O$21,5,FALSE),"")</f>
        <v/>
      </c>
      <c r="N7547" s="20" t="str">
        <f>IF(B7547=25,VLOOKUP(A7547,英雄数据表!A:L,8,FALSE),IF(B7547=50,VLOOKUP(A7547,英雄数据表!A:L,12,0),""))</f>
        <v/>
      </c>
    </row>
    <row r="7548" spans="1:14" x14ac:dyDescent="0.3">
      <c r="A7548" s="20">
        <v>61026</v>
      </c>
      <c r="B7548" s="21">
        <f t="shared" si="502"/>
        <v>47</v>
      </c>
      <c r="C7548" s="21">
        <v>5</v>
      </c>
      <c r="D7548" s="21">
        <f>VLOOKUP(A7548,英雄数据表!A:D,4,0)</f>
        <v>6</v>
      </c>
      <c r="E7548" s="20" t="str">
        <f>VLOOKUP(A7548,英雄数据表!A:C,3,0)</f>
        <v>圣光使者</v>
      </c>
      <c r="F7548" s="20">
        <f t="shared" si="503"/>
        <v>61026</v>
      </c>
      <c r="G7548" s="20">
        <f t="shared" si="504"/>
        <v>61026</v>
      </c>
      <c r="H7548" s="21" t="str">
        <f>VLOOKUP(B7548,属性中转表!A:F,6,FALSE)</f>
        <v>"hp":167400,"atk":4650</v>
      </c>
      <c r="I7548" s="20" t="str">
        <f>IF(VLOOKUP(B7548,属性中转表!A:G,7,FALSE)=0,"",VLOOKUP(VLOOKUP(B7548,属性中转表!A:G,7,FALSE),属性中转表!$K$2:$P$21,6,0))&amp;IF(VLOOKUP(B7548,属性中转表!A:G,7,FALSE)&gt;=50,VLOOKUP(A7548,英雄数据表!A:K,9,0),IF(VLOOKUP(B7548,属性中转表!A:G,7,FALSE)&gt;=25,VLOOKUP(A7548,英雄数据表!A:K,5,0),""))</f>
        <v>"atk":300,"hp":5000,"undpspro":100,"pvpdpspro":50,"pvpundpspro":50</v>
      </c>
      <c r="J7548" s="20" t="str">
        <f>IF(I7548="","",属性中转表!$I$1&amp;(IF(VLOOKUP(B7548,属性中转表!A:G,7,FALSE)=0,0,VLOOKUP(VLOOKUP(B7548,属性中转表!A:G,7,FALSE),属性中转表!$K$2:$P$21,4,0)))+IFERROR(VLOOKUP(A7548,英雄数据表!A:K,IF(武魂!B7548&gt;=50,10,IF(武魂!B7548&gt;=25,6)),0),0))</f>
        <v>,"dpspro":160</v>
      </c>
      <c r="K7548" s="32" t="str">
        <f t="shared" si="505"/>
        <v>"atk":300,"hp":5000,"undpspro":100,"pvpdpspro":50,"pvpundpspro":50,"dpspro":160</v>
      </c>
      <c r="L7548" s="20" t="str">
        <f>IF(B7548&gt;=50,VLOOKUP(A7548,英雄数据表!A:L,11,FALSE),IF(B7548&gt;=25,VLOOKUP(A7548,英雄数据表!A:L,7,0),""))</f>
        <v>"6102601004"</v>
      </c>
      <c r="M7548" s="20" t="str">
        <f>IFERROR(VLOOKUP(B7548,属性中转表!$K$2:$O$21,5,FALSE),"")</f>
        <v/>
      </c>
      <c r="N7548" s="20" t="str">
        <f>IF(B7548=25,VLOOKUP(A7548,英雄数据表!A:L,8,FALSE),IF(B7548=50,VLOOKUP(A7548,英雄数据表!A:L,12,0),""))</f>
        <v/>
      </c>
    </row>
    <row r="7549" spans="1:14" x14ac:dyDescent="0.3">
      <c r="A7549" s="20">
        <v>61026</v>
      </c>
      <c r="B7549" s="21">
        <f t="shared" si="502"/>
        <v>48</v>
      </c>
      <c r="C7549" s="21">
        <v>5</v>
      </c>
      <c r="D7549" s="21">
        <f>VLOOKUP(A7549,英雄数据表!A:D,4,0)</f>
        <v>6</v>
      </c>
      <c r="E7549" s="20" t="str">
        <f>VLOOKUP(A7549,英雄数据表!A:C,3,0)</f>
        <v>圣光使者</v>
      </c>
      <c r="F7549" s="20">
        <f t="shared" si="503"/>
        <v>61026</v>
      </c>
      <c r="G7549" s="20">
        <f t="shared" si="504"/>
        <v>61026</v>
      </c>
      <c r="H7549" s="21" t="str">
        <f>VLOOKUP(B7549,属性中转表!A:F,6,FALSE)</f>
        <v>"hp":172800,"atk":4800</v>
      </c>
      <c r="I7549" s="20" t="str">
        <f>IF(VLOOKUP(B7549,属性中转表!A:G,7,FALSE)=0,"",VLOOKUP(VLOOKUP(B7549,属性中转表!A:G,7,FALSE),属性中转表!$K$2:$P$21,6,0))&amp;IF(VLOOKUP(B7549,属性中转表!A:G,7,FALSE)&gt;=50,VLOOKUP(A7549,英雄数据表!A:K,9,0),IF(VLOOKUP(B7549,属性中转表!A:G,7,FALSE)&gt;=25,VLOOKUP(A7549,英雄数据表!A:K,5,0),""))</f>
        <v>"atk":300,"hp":5000,"undpspro":100,"pvpdpspro":50,"pvpundpspro":50</v>
      </c>
      <c r="J7549" s="20" t="str">
        <f>IF(I7549="","",属性中转表!$I$1&amp;(IF(VLOOKUP(B7549,属性中转表!A:G,7,FALSE)=0,0,VLOOKUP(VLOOKUP(B7549,属性中转表!A:G,7,FALSE),属性中转表!$K$2:$P$21,4,0)))+IFERROR(VLOOKUP(A7549,英雄数据表!A:K,IF(武魂!B7549&gt;=50,10,IF(武魂!B7549&gt;=25,6)),0),0))</f>
        <v>,"dpspro":160</v>
      </c>
      <c r="K7549" s="32" t="str">
        <f t="shared" si="505"/>
        <v>"atk":300,"hp":5000,"undpspro":100,"pvpdpspro":50,"pvpundpspro":50,"dpspro":160</v>
      </c>
      <c r="L7549" s="20" t="str">
        <f>IF(B7549&gt;=50,VLOOKUP(A7549,英雄数据表!A:L,11,FALSE),IF(B7549&gt;=25,VLOOKUP(A7549,英雄数据表!A:L,7,0),""))</f>
        <v>"6102601004"</v>
      </c>
      <c r="M7549" s="20" t="str">
        <f>IFERROR(VLOOKUP(B7549,属性中转表!$K$2:$O$21,5,FALSE),"")</f>
        <v/>
      </c>
      <c r="N7549" s="20" t="str">
        <f>IF(B7549=25,VLOOKUP(A7549,英雄数据表!A:L,8,FALSE),IF(B7549=50,VLOOKUP(A7549,英雄数据表!A:L,12,0),""))</f>
        <v/>
      </c>
    </row>
    <row r="7550" spans="1:14" x14ac:dyDescent="0.3">
      <c r="A7550" s="20">
        <v>61026</v>
      </c>
      <c r="B7550" s="21">
        <f t="shared" si="502"/>
        <v>49</v>
      </c>
      <c r="C7550" s="21">
        <v>5</v>
      </c>
      <c r="D7550" s="21">
        <f>VLOOKUP(A7550,英雄数据表!A:D,4,0)</f>
        <v>6</v>
      </c>
      <c r="E7550" s="20" t="str">
        <f>VLOOKUP(A7550,英雄数据表!A:C,3,0)</f>
        <v>圣光使者</v>
      </c>
      <c r="F7550" s="20">
        <f t="shared" si="503"/>
        <v>61026</v>
      </c>
      <c r="G7550" s="20">
        <f t="shared" si="504"/>
        <v>61026</v>
      </c>
      <c r="H7550" s="21" t="str">
        <f>VLOOKUP(B7550,属性中转表!A:F,6,FALSE)</f>
        <v>"hp":178200,"atk":4950</v>
      </c>
      <c r="I7550" s="20" t="str">
        <f>IF(VLOOKUP(B7550,属性中转表!A:G,7,FALSE)=0,"",VLOOKUP(VLOOKUP(B7550,属性中转表!A:G,7,FALSE),属性中转表!$K$2:$P$21,6,0))&amp;IF(VLOOKUP(B7550,属性中转表!A:G,7,FALSE)&gt;=50,VLOOKUP(A7550,英雄数据表!A:K,9,0),IF(VLOOKUP(B7550,属性中转表!A:G,7,FALSE)&gt;=25,VLOOKUP(A7550,英雄数据表!A:K,5,0),""))</f>
        <v>"atk":300,"hp":5000,"undpspro":100,"pvpdpspro":50,"pvpundpspro":50</v>
      </c>
      <c r="J7550" s="20" t="str">
        <f>IF(I7550="","",属性中转表!$I$1&amp;(IF(VLOOKUP(B7550,属性中转表!A:G,7,FALSE)=0,0,VLOOKUP(VLOOKUP(B7550,属性中转表!A:G,7,FALSE),属性中转表!$K$2:$P$21,4,0)))+IFERROR(VLOOKUP(A7550,英雄数据表!A:K,IF(武魂!B7550&gt;=50,10,IF(武魂!B7550&gt;=25,6)),0),0))</f>
        <v>,"dpspro":160</v>
      </c>
      <c r="K7550" s="32" t="str">
        <f t="shared" si="505"/>
        <v>"atk":300,"hp":5000,"undpspro":100,"pvpdpspro":50,"pvpundpspro":50,"dpspro":160</v>
      </c>
      <c r="L7550" s="20" t="str">
        <f>IF(B7550&gt;=50,VLOOKUP(A7550,英雄数据表!A:L,11,FALSE),IF(B7550&gt;=25,VLOOKUP(A7550,英雄数据表!A:L,7,0),""))</f>
        <v>"6102601004"</v>
      </c>
      <c r="M7550" s="20" t="str">
        <f>IFERROR(VLOOKUP(B7550,属性中转表!$K$2:$O$21,5,FALSE),"")</f>
        <v/>
      </c>
      <c r="N7550" s="20" t="str">
        <f>IF(B7550=25,VLOOKUP(A7550,英雄数据表!A:L,8,FALSE),IF(B7550=50,VLOOKUP(A7550,英雄数据表!A:L,12,0),""))</f>
        <v/>
      </c>
    </row>
    <row r="7551" spans="1:14" x14ac:dyDescent="0.3">
      <c r="A7551" s="20">
        <v>61026</v>
      </c>
      <c r="B7551" s="21">
        <f t="shared" si="502"/>
        <v>50</v>
      </c>
      <c r="C7551" s="21">
        <v>5</v>
      </c>
      <c r="D7551" s="21">
        <f>VLOOKUP(A7551,英雄数据表!A:D,4,0)</f>
        <v>6</v>
      </c>
      <c r="E7551" s="20" t="str">
        <f>VLOOKUP(A7551,英雄数据表!A:C,3,0)</f>
        <v>圣光使者</v>
      </c>
      <c r="F7551" s="20">
        <f t="shared" si="503"/>
        <v>61026</v>
      </c>
      <c r="G7551" s="20">
        <f t="shared" si="504"/>
        <v>61026</v>
      </c>
      <c r="H7551" s="21" t="str">
        <f>VLOOKUP(B7551,属性中转表!A:F,6,FALSE)</f>
        <v>"hp":183600,"atk":5100</v>
      </c>
      <c r="I7551" s="20" t="str">
        <f>IF(VLOOKUP(B7551,属性中转表!A:G,7,FALSE)=0,"",VLOOKUP(VLOOKUP(B7551,属性中转表!A:G,7,FALSE),属性中转表!$K$2:$P$21,6,0))&amp;IF(VLOOKUP(B7551,属性中转表!A:G,7,FALSE)&gt;=50,VLOOKUP(A7551,英雄数据表!A:K,9,0),IF(VLOOKUP(B7551,属性中转表!A:G,7,FALSE)&gt;=25,VLOOKUP(A7551,英雄数据表!A:K,5,0),""))</f>
        <v>"atk":300,"hp":5000,"undpspro":100,"pvpdpspro":50,"pvpundpspro":50</v>
      </c>
      <c r="J7551" s="20" t="str">
        <f>IF(I7551="","",属性中转表!$I$1&amp;(IF(VLOOKUP(B7551,属性中转表!A:G,7,FALSE)=0,0,VLOOKUP(VLOOKUP(B7551,属性中转表!A:G,7,FALSE),属性中转表!$K$2:$P$21,4,0)))+IFERROR(VLOOKUP(A7551,英雄数据表!A:K,IF(武魂!B7551&gt;=50,10,IF(武魂!B7551&gt;=25,6)),0),0))</f>
        <v>,"dpspro":200</v>
      </c>
      <c r="K7551" s="32" t="str">
        <f t="shared" si="505"/>
        <v>"atk":300,"hp":5000,"undpspro":100,"pvpdpspro":50,"pvpundpspro":50,"dpspro":200</v>
      </c>
      <c r="L7551" s="20" t="str">
        <f>IF(B7551&gt;=50,VLOOKUP(A7551,英雄数据表!A:L,11,FALSE),IF(B7551&gt;=25,VLOOKUP(A7551,英雄数据表!A:L,7,0),""))</f>
        <v>"6102602004"</v>
      </c>
      <c r="M7551" s="20" t="str">
        <f>IFERROR(VLOOKUP(B7551,属性中转表!$K$2:$O$21,5,FALSE),"")</f>
        <v/>
      </c>
      <c r="N7551" s="20" t="str">
        <f>IF(B7551=25,VLOOKUP(A7551,英雄数据表!A:L,8,FALSE),IF(B7551=50,VLOOKUP(A7551,英雄数据表!A:L,12,0),""))</f>
        <v>光之大领主伤害提升10%，并且每回合开始增加10%暴击率（该效果最多叠加3层）</v>
      </c>
    </row>
    <row r="7552" spans="1:14" x14ac:dyDescent="0.3">
      <c r="A7552" s="20">
        <v>61026</v>
      </c>
      <c r="B7552" s="21">
        <f t="shared" si="502"/>
        <v>51</v>
      </c>
      <c r="C7552" s="21">
        <v>5</v>
      </c>
      <c r="D7552" s="21">
        <f>VLOOKUP(A7552,英雄数据表!A:D,4,0)</f>
        <v>6</v>
      </c>
      <c r="E7552" s="20" t="str">
        <f>VLOOKUP(A7552,英雄数据表!A:C,3,0)</f>
        <v>圣光使者</v>
      </c>
      <c r="F7552" s="20">
        <f t="shared" si="503"/>
        <v>61026</v>
      </c>
      <c r="G7552" s="20">
        <f t="shared" si="504"/>
        <v>61026</v>
      </c>
      <c r="H7552" s="21" t="str">
        <f>VLOOKUP(B7552,属性中转表!A:F,6,FALSE)</f>
        <v>"hp":189000,"atk":5250</v>
      </c>
      <c r="I7552" s="20" t="str">
        <f>IF(VLOOKUP(B7552,属性中转表!A:G,7,FALSE)=0,"",VLOOKUP(VLOOKUP(B7552,属性中转表!A:G,7,FALSE),属性中转表!$K$2:$P$21,6,0))&amp;IF(VLOOKUP(B7552,属性中转表!A:G,7,FALSE)&gt;=50,VLOOKUP(A7552,英雄数据表!A:K,9,0),IF(VLOOKUP(B7552,属性中转表!A:G,7,FALSE)&gt;=25,VLOOKUP(A7552,英雄数据表!A:K,5,0),""))</f>
        <v>"atk":300,"hp":5000,"undpspro":100,"pvpdpspro":50,"pvpundpspro":50</v>
      </c>
      <c r="J7552" s="20" t="str">
        <f>IF(I7552="","",属性中转表!$I$1&amp;(IF(VLOOKUP(B7552,属性中转表!A:G,7,FALSE)=0,0,VLOOKUP(VLOOKUP(B7552,属性中转表!A:G,7,FALSE),属性中转表!$K$2:$P$21,4,0)))+IFERROR(VLOOKUP(A7552,英雄数据表!A:K,IF(武魂!B7552&gt;=50,10,IF(武魂!B7552&gt;=25,6)),0),0))</f>
        <v>,"dpspro":200</v>
      </c>
      <c r="K7552" s="32" t="str">
        <f t="shared" si="505"/>
        <v>"atk":300,"hp":5000,"undpspro":100,"pvpdpspro":50,"pvpundpspro":50,"dpspro":200</v>
      </c>
      <c r="L7552" s="20" t="str">
        <f>IF(B7552&gt;=50,VLOOKUP(A7552,英雄数据表!A:L,11,FALSE),IF(B7552&gt;=25,VLOOKUP(A7552,英雄数据表!A:L,7,0),""))</f>
        <v>"6102602004"</v>
      </c>
      <c r="M7552" s="20" t="str">
        <f>IFERROR(VLOOKUP(B7552,属性中转表!$K$2:$O$21,5,FALSE),"")</f>
        <v/>
      </c>
      <c r="N7552" s="20" t="str">
        <f>IF(B7552=25,VLOOKUP(A7552,英雄数据表!A:L,8,FALSE),IF(B7552=50,VLOOKUP(A7552,英雄数据表!A:L,12,0),""))</f>
        <v/>
      </c>
    </row>
    <row r="7553" spans="1:14" x14ac:dyDescent="0.3">
      <c r="A7553" s="20">
        <v>61026</v>
      </c>
      <c r="B7553" s="21">
        <f t="shared" si="502"/>
        <v>52</v>
      </c>
      <c r="C7553" s="21">
        <v>5</v>
      </c>
      <c r="D7553" s="21">
        <f>VLOOKUP(A7553,英雄数据表!A:D,4,0)</f>
        <v>6</v>
      </c>
      <c r="E7553" s="20" t="str">
        <f>VLOOKUP(A7553,英雄数据表!A:C,3,0)</f>
        <v>圣光使者</v>
      </c>
      <c r="F7553" s="20">
        <f t="shared" si="503"/>
        <v>61026</v>
      </c>
      <c r="G7553" s="20">
        <f t="shared" si="504"/>
        <v>61026</v>
      </c>
      <c r="H7553" s="21" t="str">
        <f>VLOOKUP(B7553,属性中转表!A:F,6,FALSE)</f>
        <v>"hp":194400,"atk":5400</v>
      </c>
      <c r="I7553" s="20" t="str">
        <f>IF(VLOOKUP(B7553,属性中转表!A:G,7,FALSE)=0,"",VLOOKUP(VLOOKUP(B7553,属性中转表!A:G,7,FALSE),属性中转表!$K$2:$P$21,6,0))&amp;IF(VLOOKUP(B7553,属性中转表!A:G,7,FALSE)&gt;=50,VLOOKUP(A7553,英雄数据表!A:K,9,0),IF(VLOOKUP(B7553,属性中转表!A:G,7,FALSE)&gt;=25,VLOOKUP(A7553,英雄数据表!A:K,5,0),""))</f>
        <v>"atk":300,"hp":5000,"undpspro":100,"pvpdpspro":50,"pvpundpspro":50</v>
      </c>
      <c r="J7553" s="20" t="str">
        <f>IF(I7553="","",属性中转表!$I$1&amp;(IF(VLOOKUP(B7553,属性中转表!A:G,7,FALSE)=0,0,VLOOKUP(VLOOKUP(B7553,属性中转表!A:G,7,FALSE),属性中转表!$K$2:$P$21,4,0)))+IFERROR(VLOOKUP(A7553,英雄数据表!A:K,IF(武魂!B7553&gt;=50,10,IF(武魂!B7553&gt;=25,6)),0),0))</f>
        <v>,"dpspro":200</v>
      </c>
      <c r="K7553" s="32" t="str">
        <f t="shared" si="505"/>
        <v>"atk":300,"hp":5000,"undpspro":100,"pvpdpspro":50,"pvpundpspro":50,"dpspro":200</v>
      </c>
      <c r="L7553" s="20" t="str">
        <f>IF(B7553&gt;=50,VLOOKUP(A7553,英雄数据表!A:L,11,FALSE),IF(B7553&gt;=25,VLOOKUP(A7553,英雄数据表!A:L,7,0),""))</f>
        <v>"6102602004"</v>
      </c>
      <c r="M7553" s="20" t="str">
        <f>IFERROR(VLOOKUP(B7553,属性中转表!$K$2:$O$21,5,FALSE),"")</f>
        <v/>
      </c>
      <c r="N7553" s="20" t="str">
        <f>IF(B7553=25,VLOOKUP(A7553,英雄数据表!A:L,8,FALSE),IF(B7553=50,VLOOKUP(A7553,英雄数据表!A:L,12,0),""))</f>
        <v/>
      </c>
    </row>
    <row r="7554" spans="1:14" x14ac:dyDescent="0.3">
      <c r="A7554" s="20">
        <v>61026</v>
      </c>
      <c r="B7554" s="21">
        <f t="shared" si="502"/>
        <v>53</v>
      </c>
      <c r="C7554" s="21">
        <v>5</v>
      </c>
      <c r="D7554" s="21">
        <f>VLOOKUP(A7554,英雄数据表!A:D,4,0)</f>
        <v>6</v>
      </c>
      <c r="E7554" s="20" t="str">
        <f>VLOOKUP(A7554,英雄数据表!A:C,3,0)</f>
        <v>圣光使者</v>
      </c>
      <c r="F7554" s="20">
        <f t="shared" si="503"/>
        <v>61026</v>
      </c>
      <c r="G7554" s="20">
        <f t="shared" si="504"/>
        <v>61026</v>
      </c>
      <c r="H7554" s="21" t="str">
        <f>VLOOKUP(B7554,属性中转表!A:F,6,FALSE)</f>
        <v>"hp":199800,"atk":5550</v>
      </c>
      <c r="I7554" s="20" t="str">
        <f>IF(VLOOKUP(B7554,属性中转表!A:G,7,FALSE)=0,"",VLOOKUP(VLOOKUP(B7554,属性中转表!A:G,7,FALSE),属性中转表!$K$2:$P$21,6,0))&amp;IF(VLOOKUP(B7554,属性中转表!A:G,7,FALSE)&gt;=50,VLOOKUP(A7554,英雄数据表!A:K,9,0),IF(VLOOKUP(B7554,属性中转表!A:G,7,FALSE)&gt;=25,VLOOKUP(A7554,英雄数据表!A:K,5,0),""))</f>
        <v>"atk":300,"hp":5000,"undpspro":100,"pvpdpspro":50,"pvpundpspro":50</v>
      </c>
      <c r="J7554" s="20" t="str">
        <f>IF(I7554="","",属性中转表!$I$1&amp;(IF(VLOOKUP(B7554,属性中转表!A:G,7,FALSE)=0,0,VLOOKUP(VLOOKUP(B7554,属性中转表!A:G,7,FALSE),属性中转表!$K$2:$P$21,4,0)))+IFERROR(VLOOKUP(A7554,英雄数据表!A:K,IF(武魂!B7554&gt;=50,10,IF(武魂!B7554&gt;=25,6)),0),0))</f>
        <v>,"dpspro":200</v>
      </c>
      <c r="K7554" s="32" t="str">
        <f t="shared" si="505"/>
        <v>"atk":300,"hp":5000,"undpspro":100,"pvpdpspro":50,"pvpundpspro":50,"dpspro":200</v>
      </c>
      <c r="L7554" s="20" t="str">
        <f>IF(B7554&gt;=50,VLOOKUP(A7554,英雄数据表!A:L,11,FALSE),IF(B7554&gt;=25,VLOOKUP(A7554,英雄数据表!A:L,7,0),""))</f>
        <v>"6102602004"</v>
      </c>
      <c r="M7554" s="20" t="str">
        <f>IFERROR(VLOOKUP(B7554,属性中转表!$K$2:$O$21,5,FALSE),"")</f>
        <v/>
      </c>
      <c r="N7554" s="20" t="str">
        <f>IF(B7554=25,VLOOKUP(A7554,英雄数据表!A:L,8,FALSE),IF(B7554=50,VLOOKUP(A7554,英雄数据表!A:L,12,0),""))</f>
        <v/>
      </c>
    </row>
    <row r="7555" spans="1:14" x14ac:dyDescent="0.3">
      <c r="A7555" s="20">
        <v>61026</v>
      </c>
      <c r="B7555" s="21">
        <f t="shared" si="502"/>
        <v>54</v>
      </c>
      <c r="C7555" s="21">
        <v>5</v>
      </c>
      <c r="D7555" s="21">
        <f>VLOOKUP(A7555,英雄数据表!A:D,4,0)</f>
        <v>6</v>
      </c>
      <c r="E7555" s="20" t="str">
        <f>VLOOKUP(A7555,英雄数据表!A:C,3,0)</f>
        <v>圣光使者</v>
      </c>
      <c r="F7555" s="20">
        <f t="shared" si="503"/>
        <v>61026</v>
      </c>
      <c r="G7555" s="20">
        <f t="shared" si="504"/>
        <v>61026</v>
      </c>
      <c r="H7555" s="21" t="str">
        <f>VLOOKUP(B7555,属性中转表!A:F,6,FALSE)</f>
        <v>"hp":205200,"atk":5700</v>
      </c>
      <c r="I7555" s="20" t="str">
        <f>IF(VLOOKUP(B7555,属性中转表!A:G,7,FALSE)=0,"",VLOOKUP(VLOOKUP(B7555,属性中转表!A:G,7,FALSE),属性中转表!$K$2:$P$21,6,0))&amp;IF(VLOOKUP(B7555,属性中转表!A:G,7,FALSE)&gt;=50,VLOOKUP(A7555,英雄数据表!A:K,9,0),IF(VLOOKUP(B7555,属性中转表!A:G,7,FALSE)&gt;=25,VLOOKUP(A7555,英雄数据表!A:K,5,0),""))</f>
        <v>"atk":300,"hp":5000,"undpspro":100,"pvpdpspro":50,"pvpundpspro":50</v>
      </c>
      <c r="J7555" s="20" t="str">
        <f>IF(I7555="","",属性中转表!$I$1&amp;(IF(VLOOKUP(B7555,属性中转表!A:G,7,FALSE)=0,0,VLOOKUP(VLOOKUP(B7555,属性中转表!A:G,7,FALSE),属性中转表!$K$2:$P$21,4,0)))+IFERROR(VLOOKUP(A7555,英雄数据表!A:K,IF(武魂!B7555&gt;=50,10,IF(武魂!B7555&gt;=25,6)),0),0))</f>
        <v>,"dpspro":200</v>
      </c>
      <c r="K7555" s="32" t="str">
        <f t="shared" si="505"/>
        <v>"atk":300,"hp":5000,"undpspro":100,"pvpdpspro":50,"pvpundpspro":50,"dpspro":200</v>
      </c>
      <c r="L7555" s="20" t="str">
        <f>IF(B7555&gt;=50,VLOOKUP(A7555,英雄数据表!A:L,11,FALSE),IF(B7555&gt;=25,VLOOKUP(A7555,英雄数据表!A:L,7,0),""))</f>
        <v>"6102602004"</v>
      </c>
      <c r="M7555" s="20" t="str">
        <f>IFERROR(VLOOKUP(B7555,属性中转表!$K$2:$O$21,5,FALSE),"")</f>
        <v/>
      </c>
      <c r="N7555" s="20" t="str">
        <f>IF(B7555=25,VLOOKUP(A7555,英雄数据表!A:L,8,FALSE),IF(B7555=50,VLOOKUP(A7555,英雄数据表!A:L,12,0),""))</f>
        <v/>
      </c>
    </row>
    <row r="7556" spans="1:14" x14ac:dyDescent="0.3">
      <c r="A7556" s="20">
        <v>61026</v>
      </c>
      <c r="B7556" s="21">
        <f t="shared" si="502"/>
        <v>55</v>
      </c>
      <c r="C7556" s="21">
        <v>5</v>
      </c>
      <c r="D7556" s="21">
        <f>VLOOKUP(A7556,英雄数据表!A:D,4,0)</f>
        <v>6</v>
      </c>
      <c r="E7556" s="20" t="str">
        <f>VLOOKUP(A7556,英雄数据表!A:C,3,0)</f>
        <v>圣光使者</v>
      </c>
      <c r="F7556" s="20">
        <f t="shared" si="503"/>
        <v>61026</v>
      </c>
      <c r="G7556" s="20">
        <f t="shared" si="504"/>
        <v>61026</v>
      </c>
      <c r="H7556" s="21" t="str">
        <f>VLOOKUP(B7556,属性中转表!A:F,6,FALSE)</f>
        <v>"hp":210600,"atk":5850</v>
      </c>
      <c r="I7556" s="20" t="str">
        <f>IF(VLOOKUP(B7556,属性中转表!A:G,7,FALSE)=0,"",VLOOKUP(VLOOKUP(B7556,属性中转表!A:G,7,FALSE),属性中转表!$K$2:$P$21,6,0))&amp;IF(VLOOKUP(B7556,属性中转表!A:G,7,FALSE)&gt;=50,VLOOKUP(A7556,英雄数据表!A:K,9,0),IF(VLOOKUP(B7556,属性中转表!A:G,7,FALSE)&gt;=25,VLOOKUP(A7556,英雄数据表!A:K,5,0),""))</f>
        <v>"atk":300,"hp":5000,"undpspro":150,"pvpdpspro":50,"pvpundpspro":50</v>
      </c>
      <c r="J7556" s="20" t="str">
        <f>IF(I7556="","",属性中转表!$I$1&amp;(IF(VLOOKUP(B7556,属性中转表!A:G,7,FALSE)=0,0,VLOOKUP(VLOOKUP(B7556,属性中转表!A:G,7,FALSE),属性中转表!$K$2:$P$21,4,0)))+IFERROR(VLOOKUP(A7556,英雄数据表!A:K,IF(武魂!B7556&gt;=50,10,IF(武魂!B7556&gt;=25,6)),0),0))</f>
        <v>,"dpspro":200</v>
      </c>
      <c r="K7556" s="32" t="str">
        <f t="shared" si="505"/>
        <v>"atk":300,"hp":5000,"undpspro":150,"pvpdpspro":50,"pvpundpspro":50,"dpspro":200</v>
      </c>
      <c r="L7556" s="20" t="str">
        <f>IF(B7556&gt;=50,VLOOKUP(A7556,英雄数据表!A:L,11,FALSE),IF(B7556&gt;=25,VLOOKUP(A7556,英雄数据表!A:L,7,0),""))</f>
        <v>"6102602004"</v>
      </c>
      <c r="M7556" s="20" t="str">
        <f>IFERROR(VLOOKUP(B7556,属性中转表!$K$2:$O$21,5,FALSE),"")</f>
        <v>"undpspro":50</v>
      </c>
      <c r="N7556" s="20" t="str">
        <f>IF(B7556=25,VLOOKUP(A7556,英雄数据表!A:L,8,FALSE),IF(B7556=50,VLOOKUP(A7556,英雄数据表!A:L,12,0),""))</f>
        <v/>
      </c>
    </row>
    <row r="7557" spans="1:14" x14ac:dyDescent="0.3">
      <c r="A7557" s="20">
        <v>61026</v>
      </c>
      <c r="B7557" s="21">
        <f t="shared" si="502"/>
        <v>56</v>
      </c>
      <c r="C7557" s="21">
        <v>5</v>
      </c>
      <c r="D7557" s="21">
        <f>VLOOKUP(A7557,英雄数据表!A:D,4,0)</f>
        <v>6</v>
      </c>
      <c r="E7557" s="20" t="str">
        <f>VLOOKUP(A7557,英雄数据表!A:C,3,0)</f>
        <v>圣光使者</v>
      </c>
      <c r="F7557" s="20">
        <f t="shared" si="503"/>
        <v>61026</v>
      </c>
      <c r="G7557" s="20">
        <f t="shared" si="504"/>
        <v>61026</v>
      </c>
      <c r="H7557" s="21" t="str">
        <f>VLOOKUP(B7557,属性中转表!A:F,6,FALSE)</f>
        <v>"hp":216000,"atk":6000</v>
      </c>
      <c r="I7557" s="20" t="str">
        <f>IF(VLOOKUP(B7557,属性中转表!A:G,7,FALSE)=0,"",VLOOKUP(VLOOKUP(B7557,属性中转表!A:G,7,FALSE),属性中转表!$K$2:$P$21,6,0))&amp;IF(VLOOKUP(B7557,属性中转表!A:G,7,FALSE)&gt;=50,VLOOKUP(A7557,英雄数据表!A:K,9,0),IF(VLOOKUP(B7557,属性中转表!A:G,7,FALSE)&gt;=25,VLOOKUP(A7557,英雄数据表!A:K,5,0),""))</f>
        <v>"atk":300,"hp":5000,"undpspro":150,"pvpdpspro":50,"pvpundpspro":50</v>
      </c>
      <c r="J7557" s="20" t="str">
        <f>IF(I7557="","",属性中转表!$I$1&amp;(IF(VLOOKUP(B7557,属性中转表!A:G,7,FALSE)=0,0,VLOOKUP(VLOOKUP(B7557,属性中转表!A:G,7,FALSE),属性中转表!$K$2:$P$21,4,0)))+IFERROR(VLOOKUP(A7557,英雄数据表!A:K,IF(武魂!B7557&gt;=50,10,IF(武魂!B7557&gt;=25,6)),0),0))</f>
        <v>,"dpspro":200</v>
      </c>
      <c r="K7557" s="32" t="str">
        <f t="shared" si="505"/>
        <v>"atk":300,"hp":5000,"undpspro":150,"pvpdpspro":50,"pvpundpspro":50,"dpspro":200</v>
      </c>
      <c r="L7557" s="20" t="str">
        <f>IF(B7557&gt;=50,VLOOKUP(A7557,英雄数据表!A:L,11,FALSE),IF(B7557&gt;=25,VLOOKUP(A7557,英雄数据表!A:L,7,0),""))</f>
        <v>"6102602004"</v>
      </c>
      <c r="M7557" s="20" t="str">
        <f>IFERROR(VLOOKUP(B7557,属性中转表!$K$2:$O$21,5,FALSE),"")</f>
        <v/>
      </c>
      <c r="N7557" s="20" t="str">
        <f>IF(B7557=25,VLOOKUP(A7557,英雄数据表!A:L,8,FALSE),IF(B7557=50,VLOOKUP(A7557,英雄数据表!A:L,12,0),""))</f>
        <v/>
      </c>
    </row>
    <row r="7558" spans="1:14" x14ac:dyDescent="0.3">
      <c r="A7558" s="20">
        <v>61026</v>
      </c>
      <c r="B7558" s="21">
        <f t="shared" si="502"/>
        <v>57</v>
      </c>
      <c r="C7558" s="21">
        <v>5</v>
      </c>
      <c r="D7558" s="21">
        <f>VLOOKUP(A7558,英雄数据表!A:D,4,0)</f>
        <v>6</v>
      </c>
      <c r="E7558" s="20" t="str">
        <f>VLOOKUP(A7558,英雄数据表!A:C,3,0)</f>
        <v>圣光使者</v>
      </c>
      <c r="F7558" s="20">
        <f t="shared" si="503"/>
        <v>61026</v>
      </c>
      <c r="G7558" s="20">
        <f t="shared" si="504"/>
        <v>61026</v>
      </c>
      <c r="H7558" s="21" t="str">
        <f>VLOOKUP(B7558,属性中转表!A:F,6,FALSE)</f>
        <v>"hp":221400,"atk":6150</v>
      </c>
      <c r="I7558" s="20" t="str">
        <f>IF(VLOOKUP(B7558,属性中转表!A:G,7,FALSE)=0,"",VLOOKUP(VLOOKUP(B7558,属性中转表!A:G,7,FALSE),属性中转表!$K$2:$P$21,6,0))&amp;IF(VLOOKUP(B7558,属性中转表!A:G,7,FALSE)&gt;=50,VLOOKUP(A7558,英雄数据表!A:K,9,0),IF(VLOOKUP(B7558,属性中转表!A:G,7,FALSE)&gt;=25,VLOOKUP(A7558,英雄数据表!A:K,5,0),""))</f>
        <v>"atk":300,"hp":5000,"undpspro":150,"pvpdpspro":50,"pvpundpspro":50</v>
      </c>
      <c r="J7558" s="20" t="str">
        <f>IF(I7558="","",属性中转表!$I$1&amp;(IF(VLOOKUP(B7558,属性中转表!A:G,7,FALSE)=0,0,VLOOKUP(VLOOKUP(B7558,属性中转表!A:G,7,FALSE),属性中转表!$K$2:$P$21,4,0)))+IFERROR(VLOOKUP(A7558,英雄数据表!A:K,IF(武魂!B7558&gt;=50,10,IF(武魂!B7558&gt;=25,6)),0),0))</f>
        <v>,"dpspro":200</v>
      </c>
      <c r="K7558" s="32" t="str">
        <f t="shared" si="505"/>
        <v>"atk":300,"hp":5000,"undpspro":150,"pvpdpspro":50,"pvpundpspro":50,"dpspro":200</v>
      </c>
      <c r="L7558" s="20" t="str">
        <f>IF(B7558&gt;=50,VLOOKUP(A7558,英雄数据表!A:L,11,FALSE),IF(B7558&gt;=25,VLOOKUP(A7558,英雄数据表!A:L,7,0),""))</f>
        <v>"6102602004"</v>
      </c>
      <c r="M7558" s="20" t="str">
        <f>IFERROR(VLOOKUP(B7558,属性中转表!$K$2:$O$21,5,FALSE),"")</f>
        <v/>
      </c>
      <c r="N7558" s="20" t="str">
        <f>IF(B7558=25,VLOOKUP(A7558,英雄数据表!A:L,8,FALSE),IF(B7558=50,VLOOKUP(A7558,英雄数据表!A:L,12,0),""))</f>
        <v/>
      </c>
    </row>
    <row r="7559" spans="1:14" x14ac:dyDescent="0.3">
      <c r="A7559" s="20">
        <v>61026</v>
      </c>
      <c r="B7559" s="21">
        <f t="shared" si="502"/>
        <v>58</v>
      </c>
      <c r="C7559" s="21">
        <v>5</v>
      </c>
      <c r="D7559" s="21">
        <f>VLOOKUP(A7559,英雄数据表!A:D,4,0)</f>
        <v>6</v>
      </c>
      <c r="E7559" s="20" t="str">
        <f>VLOOKUP(A7559,英雄数据表!A:C,3,0)</f>
        <v>圣光使者</v>
      </c>
      <c r="F7559" s="20">
        <f t="shared" si="503"/>
        <v>61026</v>
      </c>
      <c r="G7559" s="20">
        <f t="shared" si="504"/>
        <v>61026</v>
      </c>
      <c r="H7559" s="21" t="str">
        <f>VLOOKUP(B7559,属性中转表!A:F,6,FALSE)</f>
        <v>"hp":226800,"atk":6300</v>
      </c>
      <c r="I7559" s="20" t="str">
        <f>IF(VLOOKUP(B7559,属性中转表!A:G,7,FALSE)=0,"",VLOOKUP(VLOOKUP(B7559,属性中转表!A:G,7,FALSE),属性中转表!$K$2:$P$21,6,0))&amp;IF(VLOOKUP(B7559,属性中转表!A:G,7,FALSE)&gt;=50,VLOOKUP(A7559,英雄数据表!A:K,9,0),IF(VLOOKUP(B7559,属性中转表!A:G,7,FALSE)&gt;=25,VLOOKUP(A7559,英雄数据表!A:K,5,0),""))</f>
        <v>"atk":300,"hp":5000,"undpspro":150,"pvpdpspro":50,"pvpundpspro":50</v>
      </c>
      <c r="J7559" s="20" t="str">
        <f>IF(I7559="","",属性中转表!$I$1&amp;(IF(VLOOKUP(B7559,属性中转表!A:G,7,FALSE)=0,0,VLOOKUP(VLOOKUP(B7559,属性中转表!A:G,7,FALSE),属性中转表!$K$2:$P$21,4,0)))+IFERROR(VLOOKUP(A7559,英雄数据表!A:K,IF(武魂!B7559&gt;=50,10,IF(武魂!B7559&gt;=25,6)),0),0))</f>
        <v>,"dpspro":200</v>
      </c>
      <c r="K7559" s="32" t="str">
        <f t="shared" si="505"/>
        <v>"atk":300,"hp":5000,"undpspro":150,"pvpdpspro":50,"pvpundpspro":50,"dpspro":200</v>
      </c>
      <c r="L7559" s="20" t="str">
        <f>IF(B7559&gt;=50,VLOOKUP(A7559,英雄数据表!A:L,11,FALSE),IF(B7559&gt;=25,VLOOKUP(A7559,英雄数据表!A:L,7,0),""))</f>
        <v>"6102602004"</v>
      </c>
      <c r="M7559" s="20" t="str">
        <f>IFERROR(VLOOKUP(B7559,属性中转表!$K$2:$O$21,5,FALSE),"")</f>
        <v/>
      </c>
      <c r="N7559" s="20" t="str">
        <f>IF(B7559=25,VLOOKUP(A7559,英雄数据表!A:L,8,FALSE),IF(B7559=50,VLOOKUP(A7559,英雄数据表!A:L,12,0),""))</f>
        <v/>
      </c>
    </row>
    <row r="7560" spans="1:14" x14ac:dyDescent="0.3">
      <c r="A7560" s="20">
        <v>61026</v>
      </c>
      <c r="B7560" s="21">
        <f t="shared" si="502"/>
        <v>59</v>
      </c>
      <c r="C7560" s="21">
        <v>5</v>
      </c>
      <c r="D7560" s="21">
        <f>VLOOKUP(A7560,英雄数据表!A:D,4,0)</f>
        <v>6</v>
      </c>
      <c r="E7560" s="20" t="str">
        <f>VLOOKUP(A7560,英雄数据表!A:C,3,0)</f>
        <v>圣光使者</v>
      </c>
      <c r="F7560" s="20">
        <f t="shared" si="503"/>
        <v>61026</v>
      </c>
      <c r="G7560" s="20">
        <f t="shared" si="504"/>
        <v>61026</v>
      </c>
      <c r="H7560" s="21" t="str">
        <f>VLOOKUP(B7560,属性中转表!A:F,6,FALSE)</f>
        <v>"hp":232200,"atk":6450</v>
      </c>
      <c r="I7560" s="20" t="str">
        <f>IF(VLOOKUP(B7560,属性中转表!A:G,7,FALSE)=0,"",VLOOKUP(VLOOKUP(B7560,属性中转表!A:G,7,FALSE),属性中转表!$K$2:$P$21,6,0))&amp;IF(VLOOKUP(B7560,属性中转表!A:G,7,FALSE)&gt;=50,VLOOKUP(A7560,英雄数据表!A:K,9,0),IF(VLOOKUP(B7560,属性中转表!A:G,7,FALSE)&gt;=25,VLOOKUP(A7560,英雄数据表!A:K,5,0),""))</f>
        <v>"atk":300,"hp":5000,"undpspro":150,"pvpdpspro":50,"pvpundpspro":50</v>
      </c>
      <c r="J7560" s="20" t="str">
        <f>IF(I7560="","",属性中转表!$I$1&amp;(IF(VLOOKUP(B7560,属性中转表!A:G,7,FALSE)=0,0,VLOOKUP(VLOOKUP(B7560,属性中转表!A:G,7,FALSE),属性中转表!$K$2:$P$21,4,0)))+IFERROR(VLOOKUP(A7560,英雄数据表!A:K,IF(武魂!B7560&gt;=50,10,IF(武魂!B7560&gt;=25,6)),0),0))</f>
        <v>,"dpspro":200</v>
      </c>
      <c r="K7560" s="32" t="str">
        <f t="shared" si="505"/>
        <v>"atk":300,"hp":5000,"undpspro":150,"pvpdpspro":50,"pvpundpspro":50,"dpspro":200</v>
      </c>
      <c r="L7560" s="20" t="str">
        <f>IF(B7560&gt;=50,VLOOKUP(A7560,英雄数据表!A:L,11,FALSE),IF(B7560&gt;=25,VLOOKUP(A7560,英雄数据表!A:L,7,0),""))</f>
        <v>"6102602004"</v>
      </c>
      <c r="M7560" s="20" t="str">
        <f>IFERROR(VLOOKUP(B7560,属性中转表!$K$2:$O$21,5,FALSE),"")</f>
        <v/>
      </c>
      <c r="N7560" s="20" t="str">
        <f>IF(B7560=25,VLOOKUP(A7560,英雄数据表!A:L,8,FALSE),IF(B7560=50,VLOOKUP(A7560,英雄数据表!A:L,12,0),""))</f>
        <v/>
      </c>
    </row>
    <row r="7561" spans="1:14" x14ac:dyDescent="0.3">
      <c r="A7561" s="20">
        <v>61026</v>
      </c>
      <c r="B7561" s="21">
        <f t="shared" si="502"/>
        <v>60</v>
      </c>
      <c r="C7561" s="21">
        <v>5</v>
      </c>
      <c r="D7561" s="21">
        <f>VLOOKUP(A7561,英雄数据表!A:D,4,0)</f>
        <v>6</v>
      </c>
      <c r="E7561" s="20" t="str">
        <f>VLOOKUP(A7561,英雄数据表!A:C,3,0)</f>
        <v>圣光使者</v>
      </c>
      <c r="F7561" s="20">
        <f t="shared" si="503"/>
        <v>61026</v>
      </c>
      <c r="G7561" s="20">
        <f t="shared" si="504"/>
        <v>61026</v>
      </c>
      <c r="H7561" s="21" t="str">
        <f>VLOOKUP(B7561,属性中转表!A:F,6,FALSE)</f>
        <v>"hp":237600,"atk":6600</v>
      </c>
      <c r="I7561" s="20" t="str">
        <f>IF(VLOOKUP(B7561,属性中转表!A:G,7,FALSE)=0,"",VLOOKUP(VLOOKUP(B7561,属性中转表!A:G,7,FALSE),属性中转表!$K$2:$P$21,6,0))&amp;IF(VLOOKUP(B7561,属性中转表!A:G,7,FALSE)&gt;=50,VLOOKUP(A7561,英雄数据表!A:K,9,0),IF(VLOOKUP(B7561,属性中转表!A:G,7,FALSE)&gt;=25,VLOOKUP(A7561,英雄数据表!A:K,5,0),""))</f>
        <v>"atk":300,"hp":5000,"undpspro":150,"pvpdpspro":50,"pvpundpspro":50</v>
      </c>
      <c r="J7561" s="20" t="str">
        <f>IF(I7561="","",属性中转表!$I$1&amp;(IF(VLOOKUP(B7561,属性中转表!A:G,7,FALSE)=0,0,VLOOKUP(VLOOKUP(B7561,属性中转表!A:G,7,FALSE),属性中转表!$K$2:$P$21,4,0)))+IFERROR(VLOOKUP(A7561,英雄数据表!A:K,IF(武魂!B7561&gt;=50,10,IF(武魂!B7561&gt;=25,6)),0),0))</f>
        <v>,"dpspro":250</v>
      </c>
      <c r="K7561" s="32" t="str">
        <f t="shared" si="505"/>
        <v>"atk":300,"hp":5000,"undpspro":150,"pvpdpspro":50,"pvpundpspro":50,"dpspro":250</v>
      </c>
      <c r="L7561" s="20" t="str">
        <f>IF(B7561&gt;=50,VLOOKUP(A7561,英雄数据表!A:L,11,FALSE),IF(B7561&gt;=25,VLOOKUP(A7561,英雄数据表!A:L,7,0),""))</f>
        <v>"6102602004"</v>
      </c>
      <c r="M7561" s="20" t="str">
        <f>IFERROR(VLOOKUP(B7561,属性中转表!$K$2:$O$21,5,FALSE),"")</f>
        <v>"dpspro":50</v>
      </c>
      <c r="N7561" s="20" t="str">
        <f>IF(B7561=25,VLOOKUP(A7561,英雄数据表!A:L,8,FALSE),IF(B7561=50,VLOOKUP(A7561,英雄数据表!A:L,12,0),""))</f>
        <v/>
      </c>
    </row>
    <row r="7562" spans="1:14" x14ac:dyDescent="0.3">
      <c r="A7562" s="20">
        <v>61026</v>
      </c>
      <c r="B7562" s="21">
        <f t="shared" si="502"/>
        <v>61</v>
      </c>
      <c r="C7562" s="21">
        <v>5</v>
      </c>
      <c r="D7562" s="21">
        <f>VLOOKUP(A7562,英雄数据表!A:D,4,0)</f>
        <v>6</v>
      </c>
      <c r="E7562" s="20" t="str">
        <f>VLOOKUP(A7562,英雄数据表!A:C,3,0)</f>
        <v>圣光使者</v>
      </c>
      <c r="F7562" s="20">
        <f t="shared" si="503"/>
        <v>61026</v>
      </c>
      <c r="G7562" s="20">
        <f t="shared" si="504"/>
        <v>61026</v>
      </c>
      <c r="H7562" s="21" t="str">
        <f>VLOOKUP(B7562,属性中转表!A:F,6,FALSE)</f>
        <v>"hp":243000,"atk":6750</v>
      </c>
      <c r="I7562" s="20" t="str">
        <f>IF(VLOOKUP(B7562,属性中转表!A:G,7,FALSE)=0,"",VLOOKUP(VLOOKUP(B7562,属性中转表!A:G,7,FALSE),属性中转表!$K$2:$P$21,6,0))&amp;IF(VLOOKUP(B7562,属性中转表!A:G,7,FALSE)&gt;=50,VLOOKUP(A7562,英雄数据表!A:K,9,0),IF(VLOOKUP(B7562,属性中转表!A:G,7,FALSE)&gt;=25,VLOOKUP(A7562,英雄数据表!A:K,5,0),""))</f>
        <v>"atk":300,"hp":5000,"undpspro":150,"pvpdpspro":50,"pvpundpspro":50</v>
      </c>
      <c r="J7562" s="20" t="str">
        <f>IF(I7562="","",属性中转表!$I$1&amp;(IF(VLOOKUP(B7562,属性中转表!A:G,7,FALSE)=0,0,VLOOKUP(VLOOKUP(B7562,属性中转表!A:G,7,FALSE),属性中转表!$K$2:$P$21,4,0)))+IFERROR(VLOOKUP(A7562,英雄数据表!A:K,IF(武魂!B7562&gt;=50,10,IF(武魂!B7562&gt;=25,6)),0),0))</f>
        <v>,"dpspro":250</v>
      </c>
      <c r="K7562" s="32" t="str">
        <f t="shared" si="505"/>
        <v>"atk":300,"hp":5000,"undpspro":150,"pvpdpspro":50,"pvpundpspro":50,"dpspro":250</v>
      </c>
      <c r="L7562" s="20" t="str">
        <f>IF(B7562&gt;=50,VLOOKUP(A7562,英雄数据表!A:L,11,FALSE),IF(B7562&gt;=25,VLOOKUP(A7562,英雄数据表!A:L,7,0),""))</f>
        <v>"6102602004"</v>
      </c>
      <c r="M7562" s="20" t="str">
        <f>IFERROR(VLOOKUP(B7562,属性中转表!$K$2:$O$21,5,FALSE),"")</f>
        <v/>
      </c>
      <c r="N7562" s="20" t="str">
        <f>IF(B7562=25,VLOOKUP(A7562,英雄数据表!A:L,8,FALSE),IF(B7562=50,VLOOKUP(A7562,英雄数据表!A:L,12,0),""))</f>
        <v/>
      </c>
    </row>
    <row r="7563" spans="1:14" x14ac:dyDescent="0.3">
      <c r="A7563" s="20">
        <v>61026</v>
      </c>
      <c r="B7563" s="21">
        <f t="shared" si="502"/>
        <v>62</v>
      </c>
      <c r="C7563" s="21">
        <v>5</v>
      </c>
      <c r="D7563" s="21">
        <f>VLOOKUP(A7563,英雄数据表!A:D,4,0)</f>
        <v>6</v>
      </c>
      <c r="E7563" s="20" t="str">
        <f>VLOOKUP(A7563,英雄数据表!A:C,3,0)</f>
        <v>圣光使者</v>
      </c>
      <c r="F7563" s="20">
        <f t="shared" si="503"/>
        <v>61026</v>
      </c>
      <c r="G7563" s="20">
        <f t="shared" si="504"/>
        <v>61026</v>
      </c>
      <c r="H7563" s="21" t="str">
        <f>VLOOKUP(B7563,属性中转表!A:F,6,FALSE)</f>
        <v>"hp":248400,"atk":6900</v>
      </c>
      <c r="I7563" s="20" t="str">
        <f>IF(VLOOKUP(B7563,属性中转表!A:G,7,FALSE)=0,"",VLOOKUP(VLOOKUP(B7563,属性中转表!A:G,7,FALSE),属性中转表!$K$2:$P$21,6,0))&amp;IF(VLOOKUP(B7563,属性中转表!A:G,7,FALSE)&gt;=50,VLOOKUP(A7563,英雄数据表!A:K,9,0),IF(VLOOKUP(B7563,属性中转表!A:G,7,FALSE)&gt;=25,VLOOKUP(A7563,英雄数据表!A:K,5,0),""))</f>
        <v>"atk":300,"hp":5000,"undpspro":150,"pvpdpspro":50,"pvpundpspro":50</v>
      </c>
      <c r="J7563" s="20" t="str">
        <f>IF(I7563="","",属性中转表!$I$1&amp;(IF(VLOOKUP(B7563,属性中转表!A:G,7,FALSE)=0,0,VLOOKUP(VLOOKUP(B7563,属性中转表!A:G,7,FALSE),属性中转表!$K$2:$P$21,4,0)))+IFERROR(VLOOKUP(A7563,英雄数据表!A:K,IF(武魂!B7563&gt;=50,10,IF(武魂!B7563&gt;=25,6)),0),0))</f>
        <v>,"dpspro":250</v>
      </c>
      <c r="K7563" s="32" t="str">
        <f t="shared" si="505"/>
        <v>"atk":300,"hp":5000,"undpspro":150,"pvpdpspro":50,"pvpundpspro":50,"dpspro":250</v>
      </c>
      <c r="L7563" s="20" t="str">
        <f>IF(B7563&gt;=50,VLOOKUP(A7563,英雄数据表!A:L,11,FALSE),IF(B7563&gt;=25,VLOOKUP(A7563,英雄数据表!A:L,7,0),""))</f>
        <v>"6102602004"</v>
      </c>
      <c r="M7563" s="20" t="str">
        <f>IFERROR(VLOOKUP(B7563,属性中转表!$K$2:$O$21,5,FALSE),"")</f>
        <v/>
      </c>
      <c r="N7563" s="20" t="str">
        <f>IF(B7563=25,VLOOKUP(A7563,英雄数据表!A:L,8,FALSE),IF(B7563=50,VLOOKUP(A7563,英雄数据表!A:L,12,0),""))</f>
        <v/>
      </c>
    </row>
    <row r="7564" spans="1:14" x14ac:dyDescent="0.3">
      <c r="A7564" s="20">
        <v>61026</v>
      </c>
      <c r="B7564" s="21">
        <f t="shared" si="502"/>
        <v>63</v>
      </c>
      <c r="C7564" s="21">
        <v>5</v>
      </c>
      <c r="D7564" s="21">
        <f>VLOOKUP(A7564,英雄数据表!A:D,4,0)</f>
        <v>6</v>
      </c>
      <c r="E7564" s="20" t="str">
        <f>VLOOKUP(A7564,英雄数据表!A:C,3,0)</f>
        <v>圣光使者</v>
      </c>
      <c r="F7564" s="20">
        <f t="shared" si="503"/>
        <v>61026</v>
      </c>
      <c r="G7564" s="20">
        <f t="shared" si="504"/>
        <v>61026</v>
      </c>
      <c r="H7564" s="21" t="str">
        <f>VLOOKUP(B7564,属性中转表!A:F,6,FALSE)</f>
        <v>"hp":253800,"atk":7050</v>
      </c>
      <c r="I7564" s="20" t="str">
        <f>IF(VLOOKUP(B7564,属性中转表!A:G,7,FALSE)=0,"",VLOOKUP(VLOOKUP(B7564,属性中转表!A:G,7,FALSE),属性中转表!$K$2:$P$21,6,0))&amp;IF(VLOOKUP(B7564,属性中转表!A:G,7,FALSE)&gt;=50,VLOOKUP(A7564,英雄数据表!A:K,9,0),IF(VLOOKUP(B7564,属性中转表!A:G,7,FALSE)&gt;=25,VLOOKUP(A7564,英雄数据表!A:K,5,0),""))</f>
        <v>"atk":300,"hp":5000,"undpspro":150,"pvpdpspro":50,"pvpundpspro":50</v>
      </c>
      <c r="J7564" s="20" t="str">
        <f>IF(I7564="","",属性中转表!$I$1&amp;(IF(VLOOKUP(B7564,属性中转表!A:G,7,FALSE)=0,0,VLOOKUP(VLOOKUP(B7564,属性中转表!A:G,7,FALSE),属性中转表!$K$2:$P$21,4,0)))+IFERROR(VLOOKUP(A7564,英雄数据表!A:K,IF(武魂!B7564&gt;=50,10,IF(武魂!B7564&gt;=25,6)),0),0))</f>
        <v>,"dpspro":250</v>
      </c>
      <c r="K7564" s="32" t="str">
        <f t="shared" si="505"/>
        <v>"atk":300,"hp":5000,"undpspro":150,"pvpdpspro":50,"pvpundpspro":50,"dpspro":250</v>
      </c>
      <c r="L7564" s="20" t="str">
        <f>IF(B7564&gt;=50,VLOOKUP(A7564,英雄数据表!A:L,11,FALSE),IF(B7564&gt;=25,VLOOKUP(A7564,英雄数据表!A:L,7,0),""))</f>
        <v>"6102602004"</v>
      </c>
      <c r="M7564" s="20" t="str">
        <f>IFERROR(VLOOKUP(B7564,属性中转表!$K$2:$O$21,5,FALSE),"")</f>
        <v/>
      </c>
      <c r="N7564" s="20" t="str">
        <f>IF(B7564=25,VLOOKUP(A7564,英雄数据表!A:L,8,FALSE),IF(B7564=50,VLOOKUP(A7564,英雄数据表!A:L,12,0),""))</f>
        <v/>
      </c>
    </row>
    <row r="7565" spans="1:14" x14ac:dyDescent="0.3">
      <c r="A7565" s="20">
        <v>61026</v>
      </c>
      <c r="B7565" s="21">
        <f t="shared" si="502"/>
        <v>64</v>
      </c>
      <c r="C7565" s="21">
        <v>5</v>
      </c>
      <c r="D7565" s="21">
        <f>VLOOKUP(A7565,英雄数据表!A:D,4,0)</f>
        <v>6</v>
      </c>
      <c r="E7565" s="20" t="str">
        <f>VLOOKUP(A7565,英雄数据表!A:C,3,0)</f>
        <v>圣光使者</v>
      </c>
      <c r="F7565" s="20">
        <f t="shared" si="503"/>
        <v>61026</v>
      </c>
      <c r="G7565" s="20">
        <f t="shared" si="504"/>
        <v>61026</v>
      </c>
      <c r="H7565" s="21" t="str">
        <f>VLOOKUP(B7565,属性中转表!A:F,6,FALSE)</f>
        <v>"hp":259200,"atk":7200</v>
      </c>
      <c r="I7565" s="20" t="str">
        <f>IF(VLOOKUP(B7565,属性中转表!A:G,7,FALSE)=0,"",VLOOKUP(VLOOKUP(B7565,属性中转表!A:G,7,FALSE),属性中转表!$K$2:$P$21,6,0))&amp;IF(VLOOKUP(B7565,属性中转表!A:G,7,FALSE)&gt;=50,VLOOKUP(A7565,英雄数据表!A:K,9,0),IF(VLOOKUP(B7565,属性中转表!A:G,7,FALSE)&gt;=25,VLOOKUP(A7565,英雄数据表!A:K,5,0),""))</f>
        <v>"atk":300,"hp":5000,"undpspro":150,"pvpdpspro":50,"pvpundpspro":50</v>
      </c>
      <c r="J7565" s="20" t="str">
        <f>IF(I7565="","",属性中转表!$I$1&amp;(IF(VLOOKUP(B7565,属性中转表!A:G,7,FALSE)=0,0,VLOOKUP(VLOOKUP(B7565,属性中转表!A:G,7,FALSE),属性中转表!$K$2:$P$21,4,0)))+IFERROR(VLOOKUP(A7565,英雄数据表!A:K,IF(武魂!B7565&gt;=50,10,IF(武魂!B7565&gt;=25,6)),0),0))</f>
        <v>,"dpspro":250</v>
      </c>
      <c r="K7565" s="32" t="str">
        <f t="shared" si="505"/>
        <v>"atk":300,"hp":5000,"undpspro":150,"pvpdpspro":50,"pvpundpspro":50,"dpspro":250</v>
      </c>
      <c r="L7565" s="20" t="str">
        <f>IF(B7565&gt;=50,VLOOKUP(A7565,英雄数据表!A:L,11,FALSE),IF(B7565&gt;=25,VLOOKUP(A7565,英雄数据表!A:L,7,0),""))</f>
        <v>"6102602004"</v>
      </c>
      <c r="M7565" s="20" t="str">
        <f>IFERROR(VLOOKUP(B7565,属性中转表!$K$2:$O$21,5,FALSE),"")</f>
        <v/>
      </c>
      <c r="N7565" s="20" t="str">
        <f>IF(B7565=25,VLOOKUP(A7565,英雄数据表!A:L,8,FALSE),IF(B7565=50,VLOOKUP(A7565,英雄数据表!A:L,12,0),""))</f>
        <v/>
      </c>
    </row>
    <row r="7566" spans="1:14" x14ac:dyDescent="0.3">
      <c r="A7566" s="20">
        <v>61026</v>
      </c>
      <c r="B7566" s="21">
        <f t="shared" si="502"/>
        <v>65</v>
      </c>
      <c r="C7566" s="21">
        <v>5</v>
      </c>
      <c r="D7566" s="21">
        <f>VLOOKUP(A7566,英雄数据表!A:D,4,0)</f>
        <v>6</v>
      </c>
      <c r="E7566" s="20" t="str">
        <f>VLOOKUP(A7566,英雄数据表!A:C,3,0)</f>
        <v>圣光使者</v>
      </c>
      <c r="F7566" s="20">
        <f t="shared" si="503"/>
        <v>61026</v>
      </c>
      <c r="G7566" s="20">
        <f t="shared" si="504"/>
        <v>61026</v>
      </c>
      <c r="H7566" s="21" t="str">
        <f>VLOOKUP(B7566,属性中转表!A:F,6,FALSE)</f>
        <v>"hp":264600,"atk":7350</v>
      </c>
      <c r="I7566" s="20" t="str">
        <f>IF(VLOOKUP(B7566,属性中转表!A:G,7,FALSE)=0,"",VLOOKUP(VLOOKUP(B7566,属性中转表!A:G,7,FALSE),属性中转表!$K$2:$P$21,6,0))&amp;IF(VLOOKUP(B7566,属性中转表!A:G,7,FALSE)&gt;=50,VLOOKUP(A7566,英雄数据表!A:K,9,0),IF(VLOOKUP(B7566,属性中转表!A:G,7,FALSE)&gt;=25,VLOOKUP(A7566,英雄数据表!A:K,5,0),""))</f>
        <v>"atk":300,"hp":5000,"undpspro":150,"pvpdpspro":100,"pvpundpspro":50</v>
      </c>
      <c r="J7566" s="20" t="str">
        <f>IF(I7566="","",属性中转表!$I$1&amp;(IF(VLOOKUP(B7566,属性中转表!A:G,7,FALSE)=0,0,VLOOKUP(VLOOKUP(B7566,属性中转表!A:G,7,FALSE),属性中转表!$K$2:$P$21,4,0)))+IFERROR(VLOOKUP(A7566,英雄数据表!A:K,IF(武魂!B7566&gt;=50,10,IF(武魂!B7566&gt;=25,6)),0),0))</f>
        <v>,"dpspro":250</v>
      </c>
      <c r="K7566" s="32" t="str">
        <f t="shared" si="505"/>
        <v>"atk":300,"hp":5000,"undpspro":150,"pvpdpspro":100,"pvpundpspro":50,"dpspro":250</v>
      </c>
      <c r="L7566" s="20" t="str">
        <f>IF(B7566&gt;=50,VLOOKUP(A7566,英雄数据表!A:L,11,FALSE),IF(B7566&gt;=25,VLOOKUP(A7566,英雄数据表!A:L,7,0),""))</f>
        <v>"6102602004"</v>
      </c>
      <c r="M7566" s="20" t="str">
        <f>IFERROR(VLOOKUP(B7566,属性中转表!$K$2:$O$21,5,FALSE),"")</f>
        <v>"pvpdpspro":50</v>
      </c>
      <c r="N7566" s="20" t="str">
        <f>IF(B7566=25,VLOOKUP(A7566,英雄数据表!A:L,8,FALSE),IF(B7566=50,VLOOKUP(A7566,英雄数据表!A:L,12,0),""))</f>
        <v/>
      </c>
    </row>
    <row r="7567" spans="1:14" x14ac:dyDescent="0.3">
      <c r="A7567" s="20">
        <v>61026</v>
      </c>
      <c r="B7567" s="21">
        <f t="shared" si="502"/>
        <v>66</v>
      </c>
      <c r="C7567" s="21">
        <v>5</v>
      </c>
      <c r="D7567" s="21">
        <f>VLOOKUP(A7567,英雄数据表!A:D,4,0)</f>
        <v>6</v>
      </c>
      <c r="E7567" s="20" t="str">
        <f>VLOOKUP(A7567,英雄数据表!A:C,3,0)</f>
        <v>圣光使者</v>
      </c>
      <c r="F7567" s="20">
        <f t="shared" si="503"/>
        <v>61026</v>
      </c>
      <c r="G7567" s="20">
        <f t="shared" si="504"/>
        <v>61026</v>
      </c>
      <c r="H7567" s="21" t="str">
        <f>VLOOKUP(B7567,属性中转表!A:F,6,FALSE)</f>
        <v>"hp":270000,"atk":7500</v>
      </c>
      <c r="I7567" s="20" t="str">
        <f>IF(VLOOKUP(B7567,属性中转表!A:G,7,FALSE)=0,"",VLOOKUP(VLOOKUP(B7567,属性中转表!A:G,7,FALSE),属性中转表!$K$2:$P$21,6,0))&amp;IF(VLOOKUP(B7567,属性中转表!A:G,7,FALSE)&gt;=50,VLOOKUP(A7567,英雄数据表!A:K,9,0),IF(VLOOKUP(B7567,属性中转表!A:G,7,FALSE)&gt;=25,VLOOKUP(A7567,英雄数据表!A:K,5,0),""))</f>
        <v>"atk":300,"hp":5000,"undpspro":150,"pvpdpspro":100,"pvpundpspro":50</v>
      </c>
      <c r="J7567" s="20" t="str">
        <f>IF(I7567="","",属性中转表!$I$1&amp;(IF(VLOOKUP(B7567,属性中转表!A:G,7,FALSE)=0,0,VLOOKUP(VLOOKUP(B7567,属性中转表!A:G,7,FALSE),属性中转表!$K$2:$P$21,4,0)))+IFERROR(VLOOKUP(A7567,英雄数据表!A:K,IF(武魂!B7567&gt;=50,10,IF(武魂!B7567&gt;=25,6)),0),0))</f>
        <v>,"dpspro":250</v>
      </c>
      <c r="K7567" s="32" t="str">
        <f t="shared" si="505"/>
        <v>"atk":300,"hp":5000,"undpspro":150,"pvpdpspro":100,"pvpundpspro":50,"dpspro":250</v>
      </c>
      <c r="L7567" s="20" t="str">
        <f>IF(B7567&gt;=50,VLOOKUP(A7567,英雄数据表!A:L,11,FALSE),IF(B7567&gt;=25,VLOOKUP(A7567,英雄数据表!A:L,7,0),""))</f>
        <v>"6102602004"</v>
      </c>
      <c r="M7567" s="20" t="str">
        <f>IFERROR(VLOOKUP(B7567,属性中转表!$K$2:$O$21,5,FALSE),"")</f>
        <v/>
      </c>
      <c r="N7567" s="20" t="str">
        <f>IF(B7567=25,VLOOKUP(A7567,英雄数据表!A:L,8,FALSE),IF(B7567=50,VLOOKUP(A7567,英雄数据表!A:L,12,0),""))</f>
        <v/>
      </c>
    </row>
    <row r="7568" spans="1:14" x14ac:dyDescent="0.3">
      <c r="A7568" s="20">
        <v>61026</v>
      </c>
      <c r="B7568" s="21">
        <f t="shared" si="502"/>
        <v>67</v>
      </c>
      <c r="C7568" s="21">
        <v>5</v>
      </c>
      <c r="D7568" s="21">
        <f>VLOOKUP(A7568,英雄数据表!A:D,4,0)</f>
        <v>6</v>
      </c>
      <c r="E7568" s="20" t="str">
        <f>VLOOKUP(A7568,英雄数据表!A:C,3,0)</f>
        <v>圣光使者</v>
      </c>
      <c r="F7568" s="20">
        <f t="shared" si="503"/>
        <v>61026</v>
      </c>
      <c r="G7568" s="20">
        <f t="shared" si="504"/>
        <v>61026</v>
      </c>
      <c r="H7568" s="21" t="str">
        <f>VLOOKUP(B7568,属性中转表!A:F,6,FALSE)</f>
        <v>"hp":275400,"atk":7650</v>
      </c>
      <c r="I7568" s="20" t="str">
        <f>IF(VLOOKUP(B7568,属性中转表!A:G,7,FALSE)=0,"",VLOOKUP(VLOOKUP(B7568,属性中转表!A:G,7,FALSE),属性中转表!$K$2:$P$21,6,0))&amp;IF(VLOOKUP(B7568,属性中转表!A:G,7,FALSE)&gt;=50,VLOOKUP(A7568,英雄数据表!A:K,9,0),IF(VLOOKUP(B7568,属性中转表!A:G,7,FALSE)&gt;=25,VLOOKUP(A7568,英雄数据表!A:K,5,0),""))</f>
        <v>"atk":300,"hp":5000,"undpspro":150,"pvpdpspro":100,"pvpundpspro":50</v>
      </c>
      <c r="J7568" s="20" t="str">
        <f>IF(I7568="","",属性中转表!$I$1&amp;(IF(VLOOKUP(B7568,属性中转表!A:G,7,FALSE)=0,0,VLOOKUP(VLOOKUP(B7568,属性中转表!A:G,7,FALSE),属性中转表!$K$2:$P$21,4,0)))+IFERROR(VLOOKUP(A7568,英雄数据表!A:K,IF(武魂!B7568&gt;=50,10,IF(武魂!B7568&gt;=25,6)),0),0))</f>
        <v>,"dpspro":250</v>
      </c>
      <c r="K7568" s="32" t="str">
        <f t="shared" si="505"/>
        <v>"atk":300,"hp":5000,"undpspro":150,"pvpdpspro":100,"pvpundpspro":50,"dpspro":250</v>
      </c>
      <c r="L7568" s="20" t="str">
        <f>IF(B7568&gt;=50,VLOOKUP(A7568,英雄数据表!A:L,11,FALSE),IF(B7568&gt;=25,VLOOKUP(A7568,英雄数据表!A:L,7,0),""))</f>
        <v>"6102602004"</v>
      </c>
      <c r="M7568" s="20" t="str">
        <f>IFERROR(VLOOKUP(B7568,属性中转表!$K$2:$O$21,5,FALSE),"")</f>
        <v/>
      </c>
      <c r="N7568" s="20" t="str">
        <f>IF(B7568=25,VLOOKUP(A7568,英雄数据表!A:L,8,FALSE),IF(B7568=50,VLOOKUP(A7568,英雄数据表!A:L,12,0),""))</f>
        <v/>
      </c>
    </row>
    <row r="7569" spans="1:14" x14ac:dyDescent="0.3">
      <c r="A7569" s="20">
        <v>61026</v>
      </c>
      <c r="B7569" s="21">
        <f t="shared" si="502"/>
        <v>68</v>
      </c>
      <c r="C7569" s="21">
        <v>5</v>
      </c>
      <c r="D7569" s="21">
        <f>VLOOKUP(A7569,英雄数据表!A:D,4,0)</f>
        <v>6</v>
      </c>
      <c r="E7569" s="20" t="str">
        <f>VLOOKUP(A7569,英雄数据表!A:C,3,0)</f>
        <v>圣光使者</v>
      </c>
      <c r="F7569" s="20">
        <f t="shared" si="503"/>
        <v>61026</v>
      </c>
      <c r="G7569" s="20">
        <f t="shared" si="504"/>
        <v>61026</v>
      </c>
      <c r="H7569" s="21" t="str">
        <f>VLOOKUP(B7569,属性中转表!A:F,6,FALSE)</f>
        <v>"hp":280800,"atk":7800</v>
      </c>
      <c r="I7569" s="20" t="str">
        <f>IF(VLOOKUP(B7569,属性中转表!A:G,7,FALSE)=0,"",VLOOKUP(VLOOKUP(B7569,属性中转表!A:G,7,FALSE),属性中转表!$K$2:$P$21,6,0))&amp;IF(VLOOKUP(B7569,属性中转表!A:G,7,FALSE)&gt;=50,VLOOKUP(A7569,英雄数据表!A:K,9,0),IF(VLOOKUP(B7569,属性中转表!A:G,7,FALSE)&gt;=25,VLOOKUP(A7569,英雄数据表!A:K,5,0),""))</f>
        <v>"atk":300,"hp":5000,"undpspro":150,"pvpdpspro":100,"pvpundpspro":50</v>
      </c>
      <c r="J7569" s="20" t="str">
        <f>IF(I7569="","",属性中转表!$I$1&amp;(IF(VLOOKUP(B7569,属性中转表!A:G,7,FALSE)=0,0,VLOOKUP(VLOOKUP(B7569,属性中转表!A:G,7,FALSE),属性中转表!$K$2:$P$21,4,0)))+IFERROR(VLOOKUP(A7569,英雄数据表!A:K,IF(武魂!B7569&gt;=50,10,IF(武魂!B7569&gt;=25,6)),0),0))</f>
        <v>,"dpspro":250</v>
      </c>
      <c r="K7569" s="32" t="str">
        <f t="shared" si="505"/>
        <v>"atk":300,"hp":5000,"undpspro":150,"pvpdpspro":100,"pvpundpspro":50,"dpspro":250</v>
      </c>
      <c r="L7569" s="20" t="str">
        <f>IF(B7569&gt;=50,VLOOKUP(A7569,英雄数据表!A:L,11,FALSE),IF(B7569&gt;=25,VLOOKUP(A7569,英雄数据表!A:L,7,0),""))</f>
        <v>"6102602004"</v>
      </c>
      <c r="M7569" s="20" t="str">
        <f>IFERROR(VLOOKUP(B7569,属性中转表!$K$2:$O$21,5,FALSE),"")</f>
        <v/>
      </c>
      <c r="N7569" s="20" t="str">
        <f>IF(B7569=25,VLOOKUP(A7569,英雄数据表!A:L,8,FALSE),IF(B7569=50,VLOOKUP(A7569,英雄数据表!A:L,12,0),""))</f>
        <v/>
      </c>
    </row>
    <row r="7570" spans="1:14" x14ac:dyDescent="0.3">
      <c r="A7570" s="20">
        <v>61026</v>
      </c>
      <c r="B7570" s="21">
        <f t="shared" si="502"/>
        <v>69</v>
      </c>
      <c r="C7570" s="21">
        <v>5</v>
      </c>
      <c r="D7570" s="21">
        <f>VLOOKUP(A7570,英雄数据表!A:D,4,0)</f>
        <v>6</v>
      </c>
      <c r="E7570" s="20" t="str">
        <f>VLOOKUP(A7570,英雄数据表!A:C,3,0)</f>
        <v>圣光使者</v>
      </c>
      <c r="F7570" s="20">
        <f t="shared" si="503"/>
        <v>61026</v>
      </c>
      <c r="G7570" s="20">
        <f t="shared" si="504"/>
        <v>61026</v>
      </c>
      <c r="H7570" s="21" t="str">
        <f>VLOOKUP(B7570,属性中转表!A:F,6,FALSE)</f>
        <v>"hp":286200,"atk":7950</v>
      </c>
      <c r="I7570" s="20" t="str">
        <f>IF(VLOOKUP(B7570,属性中转表!A:G,7,FALSE)=0,"",VLOOKUP(VLOOKUP(B7570,属性中转表!A:G,7,FALSE),属性中转表!$K$2:$P$21,6,0))&amp;IF(VLOOKUP(B7570,属性中转表!A:G,7,FALSE)&gt;=50,VLOOKUP(A7570,英雄数据表!A:K,9,0),IF(VLOOKUP(B7570,属性中转表!A:G,7,FALSE)&gt;=25,VLOOKUP(A7570,英雄数据表!A:K,5,0),""))</f>
        <v>"atk":300,"hp":5000,"undpspro":150,"pvpdpspro":100,"pvpundpspro":50</v>
      </c>
      <c r="J7570" s="20" t="str">
        <f>IF(I7570="","",属性中转表!$I$1&amp;(IF(VLOOKUP(B7570,属性中转表!A:G,7,FALSE)=0,0,VLOOKUP(VLOOKUP(B7570,属性中转表!A:G,7,FALSE),属性中转表!$K$2:$P$21,4,0)))+IFERROR(VLOOKUP(A7570,英雄数据表!A:K,IF(武魂!B7570&gt;=50,10,IF(武魂!B7570&gt;=25,6)),0),0))</f>
        <v>,"dpspro":250</v>
      </c>
      <c r="K7570" s="32" t="str">
        <f t="shared" si="505"/>
        <v>"atk":300,"hp":5000,"undpspro":150,"pvpdpspro":100,"pvpundpspro":50,"dpspro":250</v>
      </c>
      <c r="L7570" s="20" t="str">
        <f>IF(B7570&gt;=50,VLOOKUP(A7570,英雄数据表!A:L,11,FALSE),IF(B7570&gt;=25,VLOOKUP(A7570,英雄数据表!A:L,7,0),""))</f>
        <v>"6102602004"</v>
      </c>
      <c r="M7570" s="20" t="str">
        <f>IFERROR(VLOOKUP(B7570,属性中转表!$K$2:$O$21,5,FALSE),"")</f>
        <v/>
      </c>
      <c r="N7570" s="20" t="str">
        <f>IF(B7570=25,VLOOKUP(A7570,英雄数据表!A:L,8,FALSE),IF(B7570=50,VLOOKUP(A7570,英雄数据表!A:L,12,0),""))</f>
        <v/>
      </c>
    </row>
    <row r="7571" spans="1:14" x14ac:dyDescent="0.3">
      <c r="A7571" s="20">
        <v>61026</v>
      </c>
      <c r="B7571" s="21">
        <f t="shared" si="502"/>
        <v>70</v>
      </c>
      <c r="C7571" s="21">
        <v>5</v>
      </c>
      <c r="D7571" s="21">
        <f>VLOOKUP(A7571,英雄数据表!A:D,4,0)</f>
        <v>6</v>
      </c>
      <c r="E7571" s="20" t="str">
        <f>VLOOKUP(A7571,英雄数据表!A:C,3,0)</f>
        <v>圣光使者</v>
      </c>
      <c r="F7571" s="20">
        <f t="shared" si="503"/>
        <v>61026</v>
      </c>
      <c r="G7571" s="20">
        <f t="shared" si="504"/>
        <v>61026</v>
      </c>
      <c r="H7571" s="21" t="str">
        <f>VLOOKUP(B7571,属性中转表!A:F,6,FALSE)</f>
        <v>"hp":291600,"atk":8100</v>
      </c>
      <c r="I7571" s="20" t="str">
        <f>IF(VLOOKUP(B7571,属性中转表!A:G,7,FALSE)=0,"",VLOOKUP(VLOOKUP(B7571,属性中转表!A:G,7,FALSE),属性中转表!$K$2:$P$21,6,0))&amp;IF(VLOOKUP(B7571,属性中转表!A:G,7,FALSE)&gt;=50,VLOOKUP(A7571,英雄数据表!A:K,9,0),IF(VLOOKUP(B7571,属性中转表!A:G,7,FALSE)&gt;=25,VLOOKUP(A7571,英雄数据表!A:K,5,0),""))</f>
        <v>"atk":300,"hp":5000,"undpspro":150,"pvpdpspro":100,"pvpundpspro":100</v>
      </c>
      <c r="J7571" s="20" t="str">
        <f>IF(I7571="","",属性中转表!$I$1&amp;(IF(VLOOKUP(B7571,属性中转表!A:G,7,FALSE)=0,0,VLOOKUP(VLOOKUP(B7571,属性中转表!A:G,7,FALSE),属性中转表!$K$2:$P$21,4,0)))+IFERROR(VLOOKUP(A7571,英雄数据表!A:K,IF(武魂!B7571&gt;=50,10,IF(武魂!B7571&gt;=25,6)),0),0))</f>
        <v>,"dpspro":250</v>
      </c>
      <c r="K7571" s="32" t="str">
        <f t="shared" si="505"/>
        <v>"atk":300,"hp":5000,"undpspro":150,"pvpdpspro":100,"pvpundpspro":100,"dpspro":250</v>
      </c>
      <c r="L7571" s="20" t="str">
        <f>IF(B7571&gt;=50,VLOOKUP(A7571,英雄数据表!A:L,11,FALSE),IF(B7571&gt;=25,VLOOKUP(A7571,英雄数据表!A:L,7,0),""))</f>
        <v>"6102602004"</v>
      </c>
      <c r="M7571" s="20" t="str">
        <f>IFERROR(VLOOKUP(B7571,属性中转表!$K$2:$O$21,5,FALSE),"")</f>
        <v>"pvpundpspro":50</v>
      </c>
      <c r="N7571" s="20" t="str">
        <f>IF(B7571=25,VLOOKUP(A7571,英雄数据表!A:L,8,FALSE),IF(B7571=50,VLOOKUP(A7571,英雄数据表!A:L,12,0),""))</f>
        <v/>
      </c>
    </row>
    <row r="7572" spans="1:14" x14ac:dyDescent="0.3">
      <c r="A7572" s="20">
        <v>61026</v>
      </c>
      <c r="B7572" s="21">
        <f t="shared" si="502"/>
        <v>71</v>
      </c>
      <c r="C7572" s="21">
        <v>5</v>
      </c>
      <c r="D7572" s="21">
        <f>VLOOKUP(A7572,英雄数据表!A:D,4,0)</f>
        <v>6</v>
      </c>
      <c r="E7572" s="20" t="str">
        <f>VLOOKUP(A7572,英雄数据表!A:C,3,0)</f>
        <v>圣光使者</v>
      </c>
      <c r="F7572" s="20">
        <f t="shared" si="503"/>
        <v>61026</v>
      </c>
      <c r="G7572" s="20">
        <f t="shared" si="504"/>
        <v>61026</v>
      </c>
      <c r="H7572" s="21" t="str">
        <f>VLOOKUP(B7572,属性中转表!A:F,6,FALSE)</f>
        <v>"hp":297000,"atk":8250</v>
      </c>
      <c r="I7572" s="20" t="str">
        <f>IF(VLOOKUP(B7572,属性中转表!A:G,7,FALSE)=0,"",VLOOKUP(VLOOKUP(B7572,属性中转表!A:G,7,FALSE),属性中转表!$K$2:$P$21,6,0))&amp;IF(VLOOKUP(B7572,属性中转表!A:G,7,FALSE)&gt;=50,VLOOKUP(A7572,英雄数据表!A:K,9,0),IF(VLOOKUP(B7572,属性中转表!A:G,7,FALSE)&gt;=25,VLOOKUP(A7572,英雄数据表!A:K,5,0),""))</f>
        <v>"atk":300,"hp":5000,"undpspro":150,"pvpdpspro":100,"pvpundpspro":100</v>
      </c>
      <c r="J7572" s="20" t="str">
        <f>IF(I7572="","",属性中转表!$I$1&amp;(IF(VLOOKUP(B7572,属性中转表!A:G,7,FALSE)=0,0,VLOOKUP(VLOOKUP(B7572,属性中转表!A:G,7,FALSE),属性中转表!$K$2:$P$21,4,0)))+IFERROR(VLOOKUP(A7572,英雄数据表!A:K,IF(武魂!B7572&gt;=50,10,IF(武魂!B7572&gt;=25,6)),0),0))</f>
        <v>,"dpspro":250</v>
      </c>
      <c r="K7572" s="32" t="str">
        <f t="shared" si="505"/>
        <v>"atk":300,"hp":5000,"undpspro":150,"pvpdpspro":100,"pvpundpspro":100,"dpspro":250</v>
      </c>
      <c r="L7572" s="20" t="str">
        <f>IF(B7572&gt;=50,VLOOKUP(A7572,英雄数据表!A:L,11,FALSE),IF(B7572&gt;=25,VLOOKUP(A7572,英雄数据表!A:L,7,0),""))</f>
        <v>"6102602004"</v>
      </c>
      <c r="M7572" s="20" t="str">
        <f>IFERROR(VLOOKUP(B7572,属性中转表!$K$2:$O$21,5,FALSE),"")</f>
        <v/>
      </c>
      <c r="N7572" s="20" t="str">
        <f>IF(B7572=25,VLOOKUP(A7572,英雄数据表!A:L,8,FALSE),IF(B7572=50,VLOOKUP(A7572,英雄数据表!A:L,12,0),""))</f>
        <v/>
      </c>
    </row>
    <row r="7573" spans="1:14" x14ac:dyDescent="0.3">
      <c r="A7573" s="20">
        <v>61026</v>
      </c>
      <c r="B7573" s="21">
        <f t="shared" si="502"/>
        <v>72</v>
      </c>
      <c r="C7573" s="21">
        <v>5</v>
      </c>
      <c r="D7573" s="21">
        <f>VLOOKUP(A7573,英雄数据表!A:D,4,0)</f>
        <v>6</v>
      </c>
      <c r="E7573" s="20" t="str">
        <f>VLOOKUP(A7573,英雄数据表!A:C,3,0)</f>
        <v>圣光使者</v>
      </c>
      <c r="F7573" s="20">
        <f t="shared" si="503"/>
        <v>61026</v>
      </c>
      <c r="G7573" s="20">
        <f t="shared" si="504"/>
        <v>61026</v>
      </c>
      <c r="H7573" s="21" t="str">
        <f>VLOOKUP(B7573,属性中转表!A:F,6,FALSE)</f>
        <v>"hp":302400,"atk":8400</v>
      </c>
      <c r="I7573" s="20" t="str">
        <f>IF(VLOOKUP(B7573,属性中转表!A:G,7,FALSE)=0,"",VLOOKUP(VLOOKUP(B7573,属性中转表!A:G,7,FALSE),属性中转表!$K$2:$P$21,6,0))&amp;IF(VLOOKUP(B7573,属性中转表!A:G,7,FALSE)&gt;=50,VLOOKUP(A7573,英雄数据表!A:K,9,0),IF(VLOOKUP(B7573,属性中转表!A:G,7,FALSE)&gt;=25,VLOOKUP(A7573,英雄数据表!A:K,5,0),""))</f>
        <v>"atk":300,"hp":5000,"undpspro":150,"pvpdpspro":100,"pvpundpspro":100</v>
      </c>
      <c r="J7573" s="20" t="str">
        <f>IF(I7573="","",属性中转表!$I$1&amp;(IF(VLOOKUP(B7573,属性中转表!A:G,7,FALSE)=0,0,VLOOKUP(VLOOKUP(B7573,属性中转表!A:G,7,FALSE),属性中转表!$K$2:$P$21,4,0)))+IFERROR(VLOOKUP(A7573,英雄数据表!A:K,IF(武魂!B7573&gt;=50,10,IF(武魂!B7573&gt;=25,6)),0),0))</f>
        <v>,"dpspro":250</v>
      </c>
      <c r="K7573" s="32" t="str">
        <f t="shared" si="505"/>
        <v>"atk":300,"hp":5000,"undpspro":150,"pvpdpspro":100,"pvpundpspro":100,"dpspro":250</v>
      </c>
      <c r="L7573" s="20" t="str">
        <f>IF(B7573&gt;=50,VLOOKUP(A7573,英雄数据表!A:L,11,FALSE),IF(B7573&gt;=25,VLOOKUP(A7573,英雄数据表!A:L,7,0),""))</f>
        <v>"6102602004"</v>
      </c>
      <c r="M7573" s="20" t="str">
        <f>IFERROR(VLOOKUP(B7573,属性中转表!$K$2:$O$21,5,FALSE),"")</f>
        <v/>
      </c>
      <c r="N7573" s="20" t="str">
        <f>IF(B7573=25,VLOOKUP(A7573,英雄数据表!A:L,8,FALSE),IF(B7573=50,VLOOKUP(A7573,英雄数据表!A:L,12,0),""))</f>
        <v/>
      </c>
    </row>
    <row r="7574" spans="1:14" x14ac:dyDescent="0.3">
      <c r="A7574" s="20">
        <v>61026</v>
      </c>
      <c r="B7574" s="21">
        <f t="shared" si="502"/>
        <v>73</v>
      </c>
      <c r="C7574" s="21">
        <v>5</v>
      </c>
      <c r="D7574" s="21">
        <f>VLOOKUP(A7574,英雄数据表!A:D,4,0)</f>
        <v>6</v>
      </c>
      <c r="E7574" s="20" t="str">
        <f>VLOOKUP(A7574,英雄数据表!A:C,3,0)</f>
        <v>圣光使者</v>
      </c>
      <c r="F7574" s="20">
        <f t="shared" si="503"/>
        <v>61026</v>
      </c>
      <c r="G7574" s="20">
        <f t="shared" si="504"/>
        <v>61026</v>
      </c>
      <c r="H7574" s="21" t="str">
        <f>VLOOKUP(B7574,属性中转表!A:F,6,FALSE)</f>
        <v>"hp":307800,"atk":8550</v>
      </c>
      <c r="I7574" s="20" t="str">
        <f>IF(VLOOKUP(B7574,属性中转表!A:G,7,FALSE)=0,"",VLOOKUP(VLOOKUP(B7574,属性中转表!A:G,7,FALSE),属性中转表!$K$2:$P$21,6,0))&amp;IF(VLOOKUP(B7574,属性中转表!A:G,7,FALSE)&gt;=50,VLOOKUP(A7574,英雄数据表!A:K,9,0),IF(VLOOKUP(B7574,属性中转表!A:G,7,FALSE)&gt;=25,VLOOKUP(A7574,英雄数据表!A:K,5,0),""))</f>
        <v>"atk":300,"hp":5000,"undpspro":150,"pvpdpspro":100,"pvpundpspro":100</v>
      </c>
      <c r="J7574" s="20" t="str">
        <f>IF(I7574="","",属性中转表!$I$1&amp;(IF(VLOOKUP(B7574,属性中转表!A:G,7,FALSE)=0,0,VLOOKUP(VLOOKUP(B7574,属性中转表!A:G,7,FALSE),属性中转表!$K$2:$P$21,4,0)))+IFERROR(VLOOKUP(A7574,英雄数据表!A:K,IF(武魂!B7574&gt;=50,10,IF(武魂!B7574&gt;=25,6)),0),0))</f>
        <v>,"dpspro":250</v>
      </c>
      <c r="K7574" s="32" t="str">
        <f t="shared" si="505"/>
        <v>"atk":300,"hp":5000,"undpspro":150,"pvpdpspro":100,"pvpundpspro":100,"dpspro":250</v>
      </c>
      <c r="L7574" s="20" t="str">
        <f>IF(B7574&gt;=50,VLOOKUP(A7574,英雄数据表!A:L,11,FALSE),IF(B7574&gt;=25,VLOOKUP(A7574,英雄数据表!A:L,7,0),""))</f>
        <v>"6102602004"</v>
      </c>
      <c r="M7574" s="20" t="str">
        <f>IFERROR(VLOOKUP(B7574,属性中转表!$K$2:$O$21,5,FALSE),"")</f>
        <v/>
      </c>
      <c r="N7574" s="20" t="str">
        <f>IF(B7574=25,VLOOKUP(A7574,英雄数据表!A:L,8,FALSE),IF(B7574=50,VLOOKUP(A7574,英雄数据表!A:L,12,0),""))</f>
        <v/>
      </c>
    </row>
    <row r="7575" spans="1:14" x14ac:dyDescent="0.3">
      <c r="A7575" s="20">
        <v>61026</v>
      </c>
      <c r="B7575" s="21">
        <f t="shared" si="502"/>
        <v>74</v>
      </c>
      <c r="C7575" s="21">
        <v>5</v>
      </c>
      <c r="D7575" s="21">
        <f>VLOOKUP(A7575,英雄数据表!A:D,4,0)</f>
        <v>6</v>
      </c>
      <c r="E7575" s="20" t="str">
        <f>VLOOKUP(A7575,英雄数据表!A:C,3,0)</f>
        <v>圣光使者</v>
      </c>
      <c r="F7575" s="20">
        <f t="shared" si="503"/>
        <v>61026</v>
      </c>
      <c r="G7575" s="20">
        <f t="shared" si="504"/>
        <v>61026</v>
      </c>
      <c r="H7575" s="21" t="str">
        <f>VLOOKUP(B7575,属性中转表!A:F,6,FALSE)</f>
        <v>"hp":313200,"atk":8700</v>
      </c>
      <c r="I7575" s="20" t="str">
        <f>IF(VLOOKUP(B7575,属性中转表!A:G,7,FALSE)=0,"",VLOOKUP(VLOOKUP(B7575,属性中转表!A:G,7,FALSE),属性中转表!$K$2:$P$21,6,0))&amp;IF(VLOOKUP(B7575,属性中转表!A:G,7,FALSE)&gt;=50,VLOOKUP(A7575,英雄数据表!A:K,9,0),IF(VLOOKUP(B7575,属性中转表!A:G,7,FALSE)&gt;=25,VLOOKUP(A7575,英雄数据表!A:K,5,0),""))</f>
        <v>"atk":300,"hp":5000,"undpspro":150,"pvpdpspro":100,"pvpundpspro":100</v>
      </c>
      <c r="J7575" s="20" t="str">
        <f>IF(I7575="","",属性中转表!$I$1&amp;(IF(VLOOKUP(B7575,属性中转表!A:G,7,FALSE)=0,0,VLOOKUP(VLOOKUP(B7575,属性中转表!A:G,7,FALSE),属性中转表!$K$2:$P$21,4,0)))+IFERROR(VLOOKUP(A7575,英雄数据表!A:K,IF(武魂!B7575&gt;=50,10,IF(武魂!B7575&gt;=25,6)),0),0))</f>
        <v>,"dpspro":250</v>
      </c>
      <c r="K7575" s="32" t="str">
        <f t="shared" si="505"/>
        <v>"atk":300,"hp":5000,"undpspro":150,"pvpdpspro":100,"pvpundpspro":100,"dpspro":250</v>
      </c>
      <c r="L7575" s="20" t="str">
        <f>IF(B7575&gt;=50,VLOOKUP(A7575,英雄数据表!A:L,11,FALSE),IF(B7575&gt;=25,VLOOKUP(A7575,英雄数据表!A:L,7,0),""))</f>
        <v>"6102602004"</v>
      </c>
      <c r="M7575" s="20" t="str">
        <f>IFERROR(VLOOKUP(B7575,属性中转表!$K$2:$O$21,5,FALSE),"")</f>
        <v/>
      </c>
      <c r="N7575" s="20" t="str">
        <f>IF(B7575=25,VLOOKUP(A7575,英雄数据表!A:L,8,FALSE),IF(B7575=50,VLOOKUP(A7575,英雄数据表!A:L,12,0),""))</f>
        <v/>
      </c>
    </row>
    <row r="7576" spans="1:14" x14ac:dyDescent="0.3">
      <c r="A7576" s="20">
        <v>61026</v>
      </c>
      <c r="B7576" s="21">
        <f t="shared" si="502"/>
        <v>75</v>
      </c>
      <c r="C7576" s="21">
        <v>5</v>
      </c>
      <c r="D7576" s="21">
        <f>VLOOKUP(A7576,英雄数据表!A:D,4,0)</f>
        <v>6</v>
      </c>
      <c r="E7576" s="20" t="str">
        <f>VLOOKUP(A7576,英雄数据表!A:C,3,0)</f>
        <v>圣光使者</v>
      </c>
      <c r="F7576" s="20">
        <f t="shared" si="503"/>
        <v>61026</v>
      </c>
      <c r="G7576" s="20">
        <f t="shared" si="504"/>
        <v>61026</v>
      </c>
      <c r="H7576" s="21" t="str">
        <f>VLOOKUP(B7576,属性中转表!A:F,6,FALSE)</f>
        <v>"hp":318600,"atk":8850</v>
      </c>
      <c r="I7576" s="20" t="str">
        <f>IF(VLOOKUP(B7576,属性中转表!A:G,7,FALSE)=0,"",VLOOKUP(VLOOKUP(B7576,属性中转表!A:G,7,FALSE),属性中转表!$K$2:$P$21,6,0))&amp;IF(VLOOKUP(B7576,属性中转表!A:G,7,FALSE)&gt;=50,VLOOKUP(A7576,英雄数据表!A:K,9,0),IF(VLOOKUP(B7576,属性中转表!A:G,7,FALSE)&gt;=25,VLOOKUP(A7576,英雄数据表!A:K,5,0),""))</f>
        <v>"atk":600,"hp":10000,"undpspro":150,"pvpdpspro":100,"pvpundpspro":100,"speed":10</v>
      </c>
      <c r="J7576" s="20" t="str">
        <f>IF(I7576="","",属性中转表!$I$1&amp;(IF(VLOOKUP(B7576,属性中转表!A:G,7,FALSE)=0,0,VLOOKUP(VLOOKUP(B7576,属性中转表!A:G,7,FALSE),属性中转表!$K$2:$P$21,4,0)))+IFERROR(VLOOKUP(A7576,英雄数据表!A:K,IF(武魂!B7576&gt;=50,10,IF(武魂!B7576&gt;=25,6)),0),0))</f>
        <v>,"dpspro":250</v>
      </c>
      <c r="K7576" s="32" t="str">
        <f t="shared" si="505"/>
        <v>"atk":600,"hp":10000,"undpspro":150,"pvpdpspro":100,"pvpundpspro":100,"speed":10,"dpspro":250</v>
      </c>
      <c r="L7576" s="20" t="str">
        <f>IF(B7576&gt;=50,VLOOKUP(A7576,英雄数据表!A:L,11,FALSE),IF(B7576&gt;=25,VLOOKUP(A7576,英雄数据表!A:L,7,0),""))</f>
        <v>"6102602004"</v>
      </c>
      <c r="M7576" s="20" t="str">
        <f>IFERROR(VLOOKUP(B7576,属性中转表!$K$2:$O$21,5,FALSE),"")</f>
        <v>"speed":10,"atk":300,"hp":5000</v>
      </c>
      <c r="N7576" s="20" t="str">
        <f>IF(B7576=25,VLOOKUP(A7576,英雄数据表!A:L,8,FALSE),IF(B7576=50,VLOOKUP(A7576,英雄数据表!A:L,12,0),""))</f>
        <v/>
      </c>
    </row>
    <row r="7577" spans="1:14" x14ac:dyDescent="0.3">
      <c r="A7577" s="20">
        <v>61026</v>
      </c>
      <c r="B7577" s="21">
        <f t="shared" si="502"/>
        <v>76</v>
      </c>
      <c r="C7577" s="21">
        <v>5</v>
      </c>
      <c r="D7577" s="21">
        <f>VLOOKUP(A7577,英雄数据表!A:D,4,0)</f>
        <v>6</v>
      </c>
      <c r="E7577" s="20" t="str">
        <f>VLOOKUP(A7577,英雄数据表!A:C,3,0)</f>
        <v>圣光使者</v>
      </c>
      <c r="F7577" s="20">
        <f t="shared" si="503"/>
        <v>61026</v>
      </c>
      <c r="G7577" s="20">
        <f t="shared" si="504"/>
        <v>61026</v>
      </c>
      <c r="H7577" s="21" t="str">
        <f>VLOOKUP(B7577,属性中转表!A:F,6,FALSE)</f>
        <v>"hp":324000,"atk":9000</v>
      </c>
      <c r="I7577" s="20" t="str">
        <f>IF(VLOOKUP(B7577,属性中转表!A:G,7,FALSE)=0,"",VLOOKUP(VLOOKUP(B7577,属性中转表!A:G,7,FALSE),属性中转表!$K$2:$P$21,6,0))&amp;IF(VLOOKUP(B7577,属性中转表!A:G,7,FALSE)&gt;=50,VLOOKUP(A7577,英雄数据表!A:K,9,0),IF(VLOOKUP(B7577,属性中转表!A:G,7,FALSE)&gt;=25,VLOOKUP(A7577,英雄数据表!A:K,5,0),""))</f>
        <v>"atk":600,"hp":10000,"undpspro":150,"pvpdpspro":100,"pvpundpspro":100,"speed":10</v>
      </c>
      <c r="J7577" s="20" t="str">
        <f>IF(I7577="","",属性中转表!$I$1&amp;(IF(VLOOKUP(B7577,属性中转表!A:G,7,FALSE)=0,0,VLOOKUP(VLOOKUP(B7577,属性中转表!A:G,7,FALSE),属性中转表!$K$2:$P$21,4,0)))+IFERROR(VLOOKUP(A7577,英雄数据表!A:K,IF(武魂!B7577&gt;=50,10,IF(武魂!B7577&gt;=25,6)),0),0))</f>
        <v>,"dpspro":250</v>
      </c>
      <c r="K7577" s="32" t="str">
        <f t="shared" si="505"/>
        <v>"atk":600,"hp":10000,"undpspro":150,"pvpdpspro":100,"pvpundpspro":100,"speed":10,"dpspro":250</v>
      </c>
      <c r="L7577" s="20" t="str">
        <f>IF(B7577&gt;=50,VLOOKUP(A7577,英雄数据表!A:L,11,FALSE),IF(B7577&gt;=25,VLOOKUP(A7577,英雄数据表!A:L,7,0),""))</f>
        <v>"6102602004"</v>
      </c>
      <c r="M7577" s="20" t="str">
        <f>IFERROR(VLOOKUP(B7577,属性中转表!$K$2:$O$21,5,FALSE),"")</f>
        <v/>
      </c>
      <c r="N7577" s="20" t="str">
        <f>IF(B7577=25,VLOOKUP(A7577,英雄数据表!A:L,8,FALSE),IF(B7577=50,VLOOKUP(A7577,英雄数据表!A:L,12,0),""))</f>
        <v/>
      </c>
    </row>
    <row r="7578" spans="1:14" x14ac:dyDescent="0.3">
      <c r="A7578" s="20">
        <v>61026</v>
      </c>
      <c r="B7578" s="21">
        <f t="shared" si="502"/>
        <v>77</v>
      </c>
      <c r="C7578" s="21">
        <v>5</v>
      </c>
      <c r="D7578" s="21">
        <f>VLOOKUP(A7578,英雄数据表!A:D,4,0)</f>
        <v>6</v>
      </c>
      <c r="E7578" s="20" t="str">
        <f>VLOOKUP(A7578,英雄数据表!A:C,3,0)</f>
        <v>圣光使者</v>
      </c>
      <c r="F7578" s="20">
        <f t="shared" si="503"/>
        <v>61026</v>
      </c>
      <c r="G7578" s="20">
        <f t="shared" si="504"/>
        <v>61026</v>
      </c>
      <c r="H7578" s="21" t="str">
        <f>VLOOKUP(B7578,属性中转表!A:F,6,FALSE)</f>
        <v>"hp":329400,"atk":9150</v>
      </c>
      <c r="I7578" s="20" t="str">
        <f>IF(VLOOKUP(B7578,属性中转表!A:G,7,FALSE)=0,"",VLOOKUP(VLOOKUP(B7578,属性中转表!A:G,7,FALSE),属性中转表!$K$2:$P$21,6,0))&amp;IF(VLOOKUP(B7578,属性中转表!A:G,7,FALSE)&gt;=50,VLOOKUP(A7578,英雄数据表!A:K,9,0),IF(VLOOKUP(B7578,属性中转表!A:G,7,FALSE)&gt;=25,VLOOKUP(A7578,英雄数据表!A:K,5,0),""))</f>
        <v>"atk":600,"hp":10000,"undpspro":150,"pvpdpspro":100,"pvpundpspro":100,"speed":10</v>
      </c>
      <c r="J7578" s="20" t="str">
        <f>IF(I7578="","",属性中转表!$I$1&amp;(IF(VLOOKUP(B7578,属性中转表!A:G,7,FALSE)=0,0,VLOOKUP(VLOOKUP(B7578,属性中转表!A:G,7,FALSE),属性中转表!$K$2:$P$21,4,0)))+IFERROR(VLOOKUP(A7578,英雄数据表!A:K,IF(武魂!B7578&gt;=50,10,IF(武魂!B7578&gt;=25,6)),0),0))</f>
        <v>,"dpspro":250</v>
      </c>
      <c r="K7578" s="32" t="str">
        <f t="shared" si="505"/>
        <v>"atk":600,"hp":10000,"undpspro":150,"pvpdpspro":100,"pvpundpspro":100,"speed":10,"dpspro":250</v>
      </c>
      <c r="L7578" s="20" t="str">
        <f>IF(B7578&gt;=50,VLOOKUP(A7578,英雄数据表!A:L,11,FALSE),IF(B7578&gt;=25,VLOOKUP(A7578,英雄数据表!A:L,7,0),""))</f>
        <v>"6102602004"</v>
      </c>
      <c r="M7578" s="20" t="str">
        <f>IFERROR(VLOOKUP(B7578,属性中转表!$K$2:$O$21,5,FALSE),"")</f>
        <v/>
      </c>
      <c r="N7578" s="20" t="str">
        <f>IF(B7578=25,VLOOKUP(A7578,英雄数据表!A:L,8,FALSE),IF(B7578=50,VLOOKUP(A7578,英雄数据表!A:L,12,0),""))</f>
        <v/>
      </c>
    </row>
    <row r="7579" spans="1:14" x14ac:dyDescent="0.3">
      <c r="A7579" s="20">
        <v>61026</v>
      </c>
      <c r="B7579" s="21">
        <f t="shared" si="502"/>
        <v>78</v>
      </c>
      <c r="C7579" s="21">
        <v>5</v>
      </c>
      <c r="D7579" s="21">
        <f>VLOOKUP(A7579,英雄数据表!A:D,4,0)</f>
        <v>6</v>
      </c>
      <c r="E7579" s="20" t="str">
        <f>VLOOKUP(A7579,英雄数据表!A:C,3,0)</f>
        <v>圣光使者</v>
      </c>
      <c r="F7579" s="20">
        <f t="shared" si="503"/>
        <v>61026</v>
      </c>
      <c r="G7579" s="20">
        <f t="shared" si="504"/>
        <v>61026</v>
      </c>
      <c r="H7579" s="21" t="str">
        <f>VLOOKUP(B7579,属性中转表!A:F,6,FALSE)</f>
        <v>"hp":334800,"atk":9300</v>
      </c>
      <c r="I7579" s="20" t="str">
        <f>IF(VLOOKUP(B7579,属性中转表!A:G,7,FALSE)=0,"",VLOOKUP(VLOOKUP(B7579,属性中转表!A:G,7,FALSE),属性中转表!$K$2:$P$21,6,0))&amp;IF(VLOOKUP(B7579,属性中转表!A:G,7,FALSE)&gt;=50,VLOOKUP(A7579,英雄数据表!A:K,9,0),IF(VLOOKUP(B7579,属性中转表!A:G,7,FALSE)&gt;=25,VLOOKUP(A7579,英雄数据表!A:K,5,0),""))</f>
        <v>"atk":600,"hp":10000,"undpspro":150,"pvpdpspro":100,"pvpundpspro":100,"speed":10</v>
      </c>
      <c r="J7579" s="20" t="str">
        <f>IF(I7579="","",属性中转表!$I$1&amp;(IF(VLOOKUP(B7579,属性中转表!A:G,7,FALSE)=0,0,VLOOKUP(VLOOKUP(B7579,属性中转表!A:G,7,FALSE),属性中转表!$K$2:$P$21,4,0)))+IFERROR(VLOOKUP(A7579,英雄数据表!A:K,IF(武魂!B7579&gt;=50,10,IF(武魂!B7579&gt;=25,6)),0),0))</f>
        <v>,"dpspro":250</v>
      </c>
      <c r="K7579" s="32" t="str">
        <f t="shared" si="505"/>
        <v>"atk":600,"hp":10000,"undpspro":150,"pvpdpspro":100,"pvpundpspro":100,"speed":10,"dpspro":250</v>
      </c>
      <c r="L7579" s="20" t="str">
        <f>IF(B7579&gt;=50,VLOOKUP(A7579,英雄数据表!A:L,11,FALSE),IF(B7579&gt;=25,VLOOKUP(A7579,英雄数据表!A:L,7,0),""))</f>
        <v>"6102602004"</v>
      </c>
      <c r="M7579" s="20" t="str">
        <f>IFERROR(VLOOKUP(B7579,属性中转表!$K$2:$O$21,5,FALSE),"")</f>
        <v/>
      </c>
      <c r="N7579" s="20" t="str">
        <f>IF(B7579=25,VLOOKUP(A7579,英雄数据表!A:L,8,FALSE),IF(B7579=50,VLOOKUP(A7579,英雄数据表!A:L,12,0),""))</f>
        <v/>
      </c>
    </row>
    <row r="7580" spans="1:14" x14ac:dyDescent="0.3">
      <c r="A7580" s="20">
        <v>61026</v>
      </c>
      <c r="B7580" s="21">
        <f t="shared" si="502"/>
        <v>79</v>
      </c>
      <c r="C7580" s="21">
        <v>5</v>
      </c>
      <c r="D7580" s="21">
        <f>VLOOKUP(A7580,英雄数据表!A:D,4,0)</f>
        <v>6</v>
      </c>
      <c r="E7580" s="20" t="str">
        <f>VLOOKUP(A7580,英雄数据表!A:C,3,0)</f>
        <v>圣光使者</v>
      </c>
      <c r="F7580" s="20">
        <f t="shared" si="503"/>
        <v>61026</v>
      </c>
      <c r="G7580" s="20">
        <f t="shared" si="504"/>
        <v>61026</v>
      </c>
      <c r="H7580" s="21" t="str">
        <f>VLOOKUP(B7580,属性中转表!A:F,6,FALSE)</f>
        <v>"hp":340200,"atk":9450</v>
      </c>
      <c r="I7580" s="20" t="str">
        <f>IF(VLOOKUP(B7580,属性中转表!A:G,7,FALSE)=0,"",VLOOKUP(VLOOKUP(B7580,属性中转表!A:G,7,FALSE),属性中转表!$K$2:$P$21,6,0))&amp;IF(VLOOKUP(B7580,属性中转表!A:G,7,FALSE)&gt;=50,VLOOKUP(A7580,英雄数据表!A:K,9,0),IF(VLOOKUP(B7580,属性中转表!A:G,7,FALSE)&gt;=25,VLOOKUP(A7580,英雄数据表!A:K,5,0),""))</f>
        <v>"atk":600,"hp":10000,"undpspro":150,"pvpdpspro":100,"pvpundpspro":100,"speed":10</v>
      </c>
      <c r="J7580" s="20" t="str">
        <f>IF(I7580="","",属性中转表!$I$1&amp;(IF(VLOOKUP(B7580,属性中转表!A:G,7,FALSE)=0,0,VLOOKUP(VLOOKUP(B7580,属性中转表!A:G,7,FALSE),属性中转表!$K$2:$P$21,4,0)))+IFERROR(VLOOKUP(A7580,英雄数据表!A:K,IF(武魂!B7580&gt;=50,10,IF(武魂!B7580&gt;=25,6)),0),0))</f>
        <v>,"dpspro":250</v>
      </c>
      <c r="K7580" s="32" t="str">
        <f t="shared" si="505"/>
        <v>"atk":600,"hp":10000,"undpspro":150,"pvpdpspro":100,"pvpundpspro":100,"speed":10,"dpspro":250</v>
      </c>
      <c r="L7580" s="20" t="str">
        <f>IF(B7580&gt;=50,VLOOKUP(A7580,英雄数据表!A:L,11,FALSE),IF(B7580&gt;=25,VLOOKUP(A7580,英雄数据表!A:L,7,0),""))</f>
        <v>"6102602004"</v>
      </c>
      <c r="M7580" s="20" t="str">
        <f>IFERROR(VLOOKUP(B7580,属性中转表!$K$2:$O$21,5,FALSE),"")</f>
        <v/>
      </c>
      <c r="N7580" s="20" t="str">
        <f>IF(B7580=25,VLOOKUP(A7580,英雄数据表!A:L,8,FALSE),IF(B7580=50,VLOOKUP(A7580,英雄数据表!A:L,12,0),""))</f>
        <v/>
      </c>
    </row>
    <row r="7581" spans="1:14" x14ac:dyDescent="0.3">
      <c r="A7581" s="20">
        <v>61026</v>
      </c>
      <c r="B7581" s="21">
        <f t="shared" si="502"/>
        <v>80</v>
      </c>
      <c r="C7581" s="21">
        <v>5</v>
      </c>
      <c r="D7581" s="21">
        <f>VLOOKUP(A7581,英雄数据表!A:D,4,0)</f>
        <v>6</v>
      </c>
      <c r="E7581" s="20" t="str">
        <f>VLOOKUP(A7581,英雄数据表!A:C,3,0)</f>
        <v>圣光使者</v>
      </c>
      <c r="F7581" s="20">
        <f t="shared" si="503"/>
        <v>61026</v>
      </c>
      <c r="G7581" s="20">
        <f t="shared" si="504"/>
        <v>61026</v>
      </c>
      <c r="H7581" s="21" t="str">
        <f>VLOOKUP(B7581,属性中转表!A:F,6,FALSE)</f>
        <v>"hp":345600,"atk":9600</v>
      </c>
      <c r="I7581" s="20" t="str">
        <f>IF(VLOOKUP(B7581,属性中转表!A:G,7,FALSE)=0,"",VLOOKUP(VLOOKUP(B7581,属性中转表!A:G,7,FALSE),属性中转表!$K$2:$P$21,6,0))&amp;IF(VLOOKUP(B7581,属性中转表!A:G,7,FALSE)&gt;=50,VLOOKUP(A7581,英雄数据表!A:K,9,0),IF(VLOOKUP(B7581,属性中转表!A:G,7,FALSE)&gt;=25,VLOOKUP(A7581,英雄数据表!A:K,5,0),""))</f>
        <v>"atk":600,"hp":10000,"undpspro":200,"pvpdpspro":100,"pvpundpspro":100,"speed":10</v>
      </c>
      <c r="J7581" s="20" t="str">
        <f>IF(I7581="","",属性中转表!$I$1&amp;(IF(VLOOKUP(B7581,属性中转表!A:G,7,FALSE)=0,0,VLOOKUP(VLOOKUP(B7581,属性中转表!A:G,7,FALSE),属性中转表!$K$2:$P$21,4,0)))+IFERROR(VLOOKUP(A7581,英雄数据表!A:K,IF(武魂!B7581&gt;=50,10,IF(武魂!B7581&gt;=25,6)),0),0))</f>
        <v>,"dpspro":250</v>
      </c>
      <c r="K7581" s="32" t="str">
        <f t="shared" si="505"/>
        <v>"atk":600,"hp":10000,"undpspro":200,"pvpdpspro":100,"pvpundpspro":100,"speed":10,"dpspro":250</v>
      </c>
      <c r="L7581" s="20" t="str">
        <f>IF(B7581&gt;=50,VLOOKUP(A7581,英雄数据表!A:L,11,FALSE),IF(B7581&gt;=25,VLOOKUP(A7581,英雄数据表!A:L,7,0),""))</f>
        <v>"6102602004"</v>
      </c>
      <c r="M7581" s="20" t="str">
        <f>IFERROR(VLOOKUP(B7581,属性中转表!$K$2:$O$21,5,FALSE),"")</f>
        <v>"undpspro":50</v>
      </c>
      <c r="N7581" s="20" t="str">
        <f>IF(B7581=25,VLOOKUP(A7581,英雄数据表!A:L,8,FALSE),IF(B7581=50,VLOOKUP(A7581,英雄数据表!A:L,12,0),""))</f>
        <v/>
      </c>
    </row>
    <row r="7582" spans="1:14" x14ac:dyDescent="0.3">
      <c r="A7582" s="20">
        <v>61026</v>
      </c>
      <c r="B7582" s="21">
        <f t="shared" ref="B7582:B7645" si="506">IF(A7582=A7581,B7581+1,1)</f>
        <v>81</v>
      </c>
      <c r="C7582" s="21">
        <v>5</v>
      </c>
      <c r="D7582" s="21">
        <f>VLOOKUP(A7582,英雄数据表!A:D,4,0)</f>
        <v>6</v>
      </c>
      <c r="E7582" s="20" t="str">
        <f>VLOOKUP(A7582,英雄数据表!A:C,3,0)</f>
        <v>圣光使者</v>
      </c>
      <c r="F7582" s="20">
        <f t="shared" ref="F7582:F7645" si="507">A7582</f>
        <v>61026</v>
      </c>
      <c r="G7582" s="20">
        <f t="shared" ref="G7582:G7645" si="508">A7582</f>
        <v>61026</v>
      </c>
      <c r="H7582" s="21" t="str">
        <f>VLOOKUP(B7582,属性中转表!A:F,6,FALSE)</f>
        <v>"hp":351000,"atk":9750</v>
      </c>
      <c r="I7582" s="20" t="str">
        <f>IF(VLOOKUP(B7582,属性中转表!A:G,7,FALSE)=0,"",VLOOKUP(VLOOKUP(B7582,属性中转表!A:G,7,FALSE),属性中转表!$K$2:$P$21,6,0))&amp;IF(VLOOKUP(B7582,属性中转表!A:G,7,FALSE)&gt;=50,VLOOKUP(A7582,英雄数据表!A:K,9,0),IF(VLOOKUP(B7582,属性中转表!A:G,7,FALSE)&gt;=25,VLOOKUP(A7582,英雄数据表!A:K,5,0),""))</f>
        <v>"atk":600,"hp":10000,"undpspro":200,"pvpdpspro":100,"pvpundpspro":100,"speed":10</v>
      </c>
      <c r="J7582" s="20" t="str">
        <f>IF(I7582="","",属性中转表!$I$1&amp;(IF(VLOOKUP(B7582,属性中转表!A:G,7,FALSE)=0,0,VLOOKUP(VLOOKUP(B7582,属性中转表!A:G,7,FALSE),属性中转表!$K$2:$P$21,4,0)))+IFERROR(VLOOKUP(A7582,英雄数据表!A:K,IF(武魂!B7582&gt;=50,10,IF(武魂!B7582&gt;=25,6)),0),0))</f>
        <v>,"dpspro":250</v>
      </c>
      <c r="K7582" s="32" t="str">
        <f t="shared" si="505"/>
        <v>"atk":600,"hp":10000,"undpspro":200,"pvpdpspro":100,"pvpundpspro":100,"speed":10,"dpspro":250</v>
      </c>
      <c r="L7582" s="20" t="str">
        <f>IF(B7582&gt;=50,VLOOKUP(A7582,英雄数据表!A:L,11,FALSE),IF(B7582&gt;=25,VLOOKUP(A7582,英雄数据表!A:L,7,0),""))</f>
        <v>"6102602004"</v>
      </c>
      <c r="M7582" s="20" t="str">
        <f>IFERROR(VLOOKUP(B7582,属性中转表!$K$2:$O$21,5,FALSE),"")</f>
        <v/>
      </c>
      <c r="N7582" s="20" t="str">
        <f>IF(B7582=25,VLOOKUP(A7582,英雄数据表!A:L,8,FALSE),IF(B7582=50,VLOOKUP(A7582,英雄数据表!A:L,12,0),""))</f>
        <v/>
      </c>
    </row>
    <row r="7583" spans="1:14" x14ac:dyDescent="0.3">
      <c r="A7583" s="20">
        <v>61026</v>
      </c>
      <c r="B7583" s="21">
        <f t="shared" si="506"/>
        <v>82</v>
      </c>
      <c r="C7583" s="21">
        <v>5</v>
      </c>
      <c r="D7583" s="21">
        <f>VLOOKUP(A7583,英雄数据表!A:D,4,0)</f>
        <v>6</v>
      </c>
      <c r="E7583" s="20" t="str">
        <f>VLOOKUP(A7583,英雄数据表!A:C,3,0)</f>
        <v>圣光使者</v>
      </c>
      <c r="F7583" s="20">
        <f t="shared" si="507"/>
        <v>61026</v>
      </c>
      <c r="G7583" s="20">
        <f t="shared" si="508"/>
        <v>61026</v>
      </c>
      <c r="H7583" s="21" t="str">
        <f>VLOOKUP(B7583,属性中转表!A:F,6,FALSE)</f>
        <v>"hp":356400,"atk":9900</v>
      </c>
      <c r="I7583" s="20" t="str">
        <f>IF(VLOOKUP(B7583,属性中转表!A:G,7,FALSE)=0,"",VLOOKUP(VLOOKUP(B7583,属性中转表!A:G,7,FALSE),属性中转表!$K$2:$P$21,6,0))&amp;IF(VLOOKUP(B7583,属性中转表!A:G,7,FALSE)&gt;=50,VLOOKUP(A7583,英雄数据表!A:K,9,0),IF(VLOOKUP(B7583,属性中转表!A:G,7,FALSE)&gt;=25,VLOOKUP(A7583,英雄数据表!A:K,5,0),""))</f>
        <v>"atk":600,"hp":10000,"undpspro":200,"pvpdpspro":100,"pvpundpspro":100,"speed":10</v>
      </c>
      <c r="J7583" s="20" t="str">
        <f>IF(I7583="","",属性中转表!$I$1&amp;(IF(VLOOKUP(B7583,属性中转表!A:G,7,FALSE)=0,0,VLOOKUP(VLOOKUP(B7583,属性中转表!A:G,7,FALSE),属性中转表!$K$2:$P$21,4,0)))+IFERROR(VLOOKUP(A7583,英雄数据表!A:K,IF(武魂!B7583&gt;=50,10,IF(武魂!B7583&gt;=25,6)),0),0))</f>
        <v>,"dpspro":250</v>
      </c>
      <c r="K7583" s="32" t="str">
        <f t="shared" si="505"/>
        <v>"atk":600,"hp":10000,"undpspro":200,"pvpdpspro":100,"pvpundpspro":100,"speed":10,"dpspro":250</v>
      </c>
      <c r="L7583" s="20" t="str">
        <f>IF(B7583&gt;=50,VLOOKUP(A7583,英雄数据表!A:L,11,FALSE),IF(B7583&gt;=25,VLOOKUP(A7583,英雄数据表!A:L,7,0),""))</f>
        <v>"6102602004"</v>
      </c>
      <c r="M7583" s="20" t="str">
        <f>IFERROR(VLOOKUP(B7583,属性中转表!$K$2:$O$21,5,FALSE),"")</f>
        <v/>
      </c>
      <c r="N7583" s="20" t="str">
        <f>IF(B7583=25,VLOOKUP(A7583,英雄数据表!A:L,8,FALSE),IF(B7583=50,VLOOKUP(A7583,英雄数据表!A:L,12,0),""))</f>
        <v/>
      </c>
    </row>
    <row r="7584" spans="1:14" x14ac:dyDescent="0.3">
      <c r="A7584" s="20">
        <v>61026</v>
      </c>
      <c r="B7584" s="21">
        <f t="shared" si="506"/>
        <v>83</v>
      </c>
      <c r="C7584" s="21">
        <v>5</v>
      </c>
      <c r="D7584" s="21">
        <f>VLOOKUP(A7584,英雄数据表!A:D,4,0)</f>
        <v>6</v>
      </c>
      <c r="E7584" s="20" t="str">
        <f>VLOOKUP(A7584,英雄数据表!A:C,3,0)</f>
        <v>圣光使者</v>
      </c>
      <c r="F7584" s="20">
        <f t="shared" si="507"/>
        <v>61026</v>
      </c>
      <c r="G7584" s="20">
        <f t="shared" si="508"/>
        <v>61026</v>
      </c>
      <c r="H7584" s="21" t="str">
        <f>VLOOKUP(B7584,属性中转表!A:F,6,FALSE)</f>
        <v>"hp":361800,"atk":10050</v>
      </c>
      <c r="I7584" s="20" t="str">
        <f>IF(VLOOKUP(B7584,属性中转表!A:G,7,FALSE)=0,"",VLOOKUP(VLOOKUP(B7584,属性中转表!A:G,7,FALSE),属性中转表!$K$2:$P$21,6,0))&amp;IF(VLOOKUP(B7584,属性中转表!A:G,7,FALSE)&gt;=50,VLOOKUP(A7584,英雄数据表!A:K,9,0),IF(VLOOKUP(B7584,属性中转表!A:G,7,FALSE)&gt;=25,VLOOKUP(A7584,英雄数据表!A:K,5,0),""))</f>
        <v>"atk":600,"hp":10000,"undpspro":200,"pvpdpspro":100,"pvpundpspro":100,"speed":10</v>
      </c>
      <c r="J7584" s="20" t="str">
        <f>IF(I7584="","",属性中转表!$I$1&amp;(IF(VLOOKUP(B7584,属性中转表!A:G,7,FALSE)=0,0,VLOOKUP(VLOOKUP(B7584,属性中转表!A:G,7,FALSE),属性中转表!$K$2:$P$21,4,0)))+IFERROR(VLOOKUP(A7584,英雄数据表!A:K,IF(武魂!B7584&gt;=50,10,IF(武魂!B7584&gt;=25,6)),0),0))</f>
        <v>,"dpspro":250</v>
      </c>
      <c r="K7584" s="32" t="str">
        <f t="shared" si="505"/>
        <v>"atk":600,"hp":10000,"undpspro":200,"pvpdpspro":100,"pvpundpspro":100,"speed":10,"dpspro":250</v>
      </c>
      <c r="L7584" s="20" t="str">
        <f>IF(B7584&gt;=50,VLOOKUP(A7584,英雄数据表!A:L,11,FALSE),IF(B7584&gt;=25,VLOOKUP(A7584,英雄数据表!A:L,7,0),""))</f>
        <v>"6102602004"</v>
      </c>
      <c r="M7584" s="20" t="str">
        <f>IFERROR(VLOOKUP(B7584,属性中转表!$K$2:$O$21,5,FALSE),"")</f>
        <v/>
      </c>
      <c r="N7584" s="20" t="str">
        <f>IF(B7584=25,VLOOKUP(A7584,英雄数据表!A:L,8,FALSE),IF(B7584=50,VLOOKUP(A7584,英雄数据表!A:L,12,0),""))</f>
        <v/>
      </c>
    </row>
    <row r="7585" spans="1:14" x14ac:dyDescent="0.3">
      <c r="A7585" s="20">
        <v>61026</v>
      </c>
      <c r="B7585" s="21">
        <f t="shared" si="506"/>
        <v>84</v>
      </c>
      <c r="C7585" s="21">
        <v>5</v>
      </c>
      <c r="D7585" s="21">
        <f>VLOOKUP(A7585,英雄数据表!A:D,4,0)</f>
        <v>6</v>
      </c>
      <c r="E7585" s="20" t="str">
        <f>VLOOKUP(A7585,英雄数据表!A:C,3,0)</f>
        <v>圣光使者</v>
      </c>
      <c r="F7585" s="20">
        <f t="shared" si="507"/>
        <v>61026</v>
      </c>
      <c r="G7585" s="20">
        <f t="shared" si="508"/>
        <v>61026</v>
      </c>
      <c r="H7585" s="21" t="str">
        <f>VLOOKUP(B7585,属性中转表!A:F,6,FALSE)</f>
        <v>"hp":367200,"atk":10200</v>
      </c>
      <c r="I7585" s="20" t="str">
        <f>IF(VLOOKUP(B7585,属性中转表!A:G,7,FALSE)=0,"",VLOOKUP(VLOOKUP(B7585,属性中转表!A:G,7,FALSE),属性中转表!$K$2:$P$21,6,0))&amp;IF(VLOOKUP(B7585,属性中转表!A:G,7,FALSE)&gt;=50,VLOOKUP(A7585,英雄数据表!A:K,9,0),IF(VLOOKUP(B7585,属性中转表!A:G,7,FALSE)&gt;=25,VLOOKUP(A7585,英雄数据表!A:K,5,0),""))</f>
        <v>"atk":600,"hp":10000,"undpspro":200,"pvpdpspro":100,"pvpundpspro":100,"speed":10</v>
      </c>
      <c r="J7585" s="20" t="str">
        <f>IF(I7585="","",属性中转表!$I$1&amp;(IF(VLOOKUP(B7585,属性中转表!A:G,7,FALSE)=0,0,VLOOKUP(VLOOKUP(B7585,属性中转表!A:G,7,FALSE),属性中转表!$K$2:$P$21,4,0)))+IFERROR(VLOOKUP(A7585,英雄数据表!A:K,IF(武魂!B7585&gt;=50,10,IF(武魂!B7585&gt;=25,6)),0),0))</f>
        <v>,"dpspro":250</v>
      </c>
      <c r="K7585" s="32" t="str">
        <f t="shared" si="505"/>
        <v>"atk":600,"hp":10000,"undpspro":200,"pvpdpspro":100,"pvpundpspro":100,"speed":10,"dpspro":250</v>
      </c>
      <c r="L7585" s="20" t="str">
        <f>IF(B7585&gt;=50,VLOOKUP(A7585,英雄数据表!A:L,11,FALSE),IF(B7585&gt;=25,VLOOKUP(A7585,英雄数据表!A:L,7,0),""))</f>
        <v>"6102602004"</v>
      </c>
      <c r="M7585" s="20" t="str">
        <f>IFERROR(VLOOKUP(B7585,属性中转表!$K$2:$O$21,5,FALSE),"")</f>
        <v/>
      </c>
      <c r="N7585" s="20" t="str">
        <f>IF(B7585=25,VLOOKUP(A7585,英雄数据表!A:L,8,FALSE),IF(B7585=50,VLOOKUP(A7585,英雄数据表!A:L,12,0),""))</f>
        <v/>
      </c>
    </row>
    <row r="7586" spans="1:14" x14ac:dyDescent="0.3">
      <c r="A7586" s="20">
        <v>61026</v>
      </c>
      <c r="B7586" s="21">
        <f t="shared" si="506"/>
        <v>85</v>
      </c>
      <c r="C7586" s="21">
        <v>5</v>
      </c>
      <c r="D7586" s="21">
        <f>VLOOKUP(A7586,英雄数据表!A:D,4,0)</f>
        <v>6</v>
      </c>
      <c r="E7586" s="20" t="str">
        <f>VLOOKUP(A7586,英雄数据表!A:C,3,0)</f>
        <v>圣光使者</v>
      </c>
      <c r="F7586" s="20">
        <f t="shared" si="507"/>
        <v>61026</v>
      </c>
      <c r="G7586" s="20">
        <f t="shared" si="508"/>
        <v>61026</v>
      </c>
      <c r="H7586" s="21" t="str">
        <f>VLOOKUP(B7586,属性中转表!A:F,6,FALSE)</f>
        <v>"hp":372600,"atk":10350</v>
      </c>
      <c r="I7586" s="20" t="str">
        <f>IF(VLOOKUP(B7586,属性中转表!A:G,7,FALSE)=0,"",VLOOKUP(VLOOKUP(B7586,属性中转表!A:G,7,FALSE),属性中转表!$K$2:$P$21,6,0))&amp;IF(VLOOKUP(B7586,属性中转表!A:G,7,FALSE)&gt;=50,VLOOKUP(A7586,英雄数据表!A:K,9,0),IF(VLOOKUP(B7586,属性中转表!A:G,7,FALSE)&gt;=25,VLOOKUP(A7586,英雄数据表!A:K,5,0),""))</f>
        <v>"atk":600,"hp":10000,"undpspro":200,"pvpdpspro":100,"pvpundpspro":100,"speed":10</v>
      </c>
      <c r="J7586" s="20" t="str">
        <f>IF(I7586="","",属性中转表!$I$1&amp;(IF(VLOOKUP(B7586,属性中转表!A:G,7,FALSE)=0,0,VLOOKUP(VLOOKUP(B7586,属性中转表!A:G,7,FALSE),属性中转表!$K$2:$P$21,4,0)))+IFERROR(VLOOKUP(A7586,英雄数据表!A:K,IF(武魂!B7586&gt;=50,10,IF(武魂!B7586&gt;=25,6)),0),0))</f>
        <v>,"dpspro":300</v>
      </c>
      <c r="K7586" s="32" t="str">
        <f t="shared" si="505"/>
        <v>"atk":600,"hp":10000,"undpspro":200,"pvpdpspro":100,"pvpundpspro":100,"speed":10,"dpspro":300</v>
      </c>
      <c r="L7586" s="20" t="str">
        <f>IF(B7586&gt;=50,VLOOKUP(A7586,英雄数据表!A:L,11,FALSE),IF(B7586&gt;=25,VLOOKUP(A7586,英雄数据表!A:L,7,0),""))</f>
        <v>"6102602004"</v>
      </c>
      <c r="M7586" s="20" t="str">
        <f>IFERROR(VLOOKUP(B7586,属性中转表!$K$2:$O$21,5,FALSE),"")</f>
        <v>"dpspro":50</v>
      </c>
      <c r="N7586" s="20" t="str">
        <f>IF(B7586=25,VLOOKUP(A7586,英雄数据表!A:L,8,FALSE),IF(B7586=50,VLOOKUP(A7586,英雄数据表!A:L,12,0),""))</f>
        <v/>
      </c>
    </row>
    <row r="7587" spans="1:14" x14ac:dyDescent="0.3">
      <c r="A7587" s="20">
        <v>61026</v>
      </c>
      <c r="B7587" s="21">
        <f t="shared" si="506"/>
        <v>86</v>
      </c>
      <c r="C7587" s="21">
        <v>5</v>
      </c>
      <c r="D7587" s="21">
        <f>VLOOKUP(A7587,英雄数据表!A:D,4,0)</f>
        <v>6</v>
      </c>
      <c r="E7587" s="20" t="str">
        <f>VLOOKUP(A7587,英雄数据表!A:C,3,0)</f>
        <v>圣光使者</v>
      </c>
      <c r="F7587" s="20">
        <f t="shared" si="507"/>
        <v>61026</v>
      </c>
      <c r="G7587" s="20">
        <f t="shared" si="508"/>
        <v>61026</v>
      </c>
      <c r="H7587" s="21" t="str">
        <f>VLOOKUP(B7587,属性中转表!A:F,6,FALSE)</f>
        <v>"hp":378000,"atk":10500</v>
      </c>
      <c r="I7587" s="20" t="str">
        <f>IF(VLOOKUP(B7587,属性中转表!A:G,7,FALSE)=0,"",VLOOKUP(VLOOKUP(B7587,属性中转表!A:G,7,FALSE),属性中转表!$K$2:$P$21,6,0))&amp;IF(VLOOKUP(B7587,属性中转表!A:G,7,FALSE)&gt;=50,VLOOKUP(A7587,英雄数据表!A:K,9,0),IF(VLOOKUP(B7587,属性中转表!A:G,7,FALSE)&gt;=25,VLOOKUP(A7587,英雄数据表!A:K,5,0),""))</f>
        <v>"atk":600,"hp":10000,"undpspro":200,"pvpdpspro":100,"pvpundpspro":100,"speed":10</v>
      </c>
      <c r="J7587" s="20" t="str">
        <f>IF(I7587="","",属性中转表!$I$1&amp;(IF(VLOOKUP(B7587,属性中转表!A:G,7,FALSE)=0,0,VLOOKUP(VLOOKUP(B7587,属性中转表!A:G,7,FALSE),属性中转表!$K$2:$P$21,4,0)))+IFERROR(VLOOKUP(A7587,英雄数据表!A:K,IF(武魂!B7587&gt;=50,10,IF(武魂!B7587&gt;=25,6)),0),0))</f>
        <v>,"dpspro":300</v>
      </c>
      <c r="K7587" s="32" t="str">
        <f t="shared" si="505"/>
        <v>"atk":600,"hp":10000,"undpspro":200,"pvpdpspro":100,"pvpundpspro":100,"speed":10,"dpspro":300</v>
      </c>
      <c r="L7587" s="20" t="str">
        <f>IF(B7587&gt;=50,VLOOKUP(A7587,英雄数据表!A:L,11,FALSE),IF(B7587&gt;=25,VLOOKUP(A7587,英雄数据表!A:L,7,0),""))</f>
        <v>"6102602004"</v>
      </c>
      <c r="M7587" s="20" t="str">
        <f>IFERROR(VLOOKUP(B7587,属性中转表!$K$2:$O$21,5,FALSE),"")</f>
        <v/>
      </c>
      <c r="N7587" s="20" t="str">
        <f>IF(B7587=25,VLOOKUP(A7587,英雄数据表!A:L,8,FALSE),IF(B7587=50,VLOOKUP(A7587,英雄数据表!A:L,12,0),""))</f>
        <v/>
      </c>
    </row>
    <row r="7588" spans="1:14" x14ac:dyDescent="0.3">
      <c r="A7588" s="20">
        <v>61026</v>
      </c>
      <c r="B7588" s="21">
        <f t="shared" si="506"/>
        <v>87</v>
      </c>
      <c r="C7588" s="21">
        <v>5</v>
      </c>
      <c r="D7588" s="21">
        <f>VLOOKUP(A7588,英雄数据表!A:D,4,0)</f>
        <v>6</v>
      </c>
      <c r="E7588" s="20" t="str">
        <f>VLOOKUP(A7588,英雄数据表!A:C,3,0)</f>
        <v>圣光使者</v>
      </c>
      <c r="F7588" s="20">
        <f t="shared" si="507"/>
        <v>61026</v>
      </c>
      <c r="G7588" s="20">
        <f t="shared" si="508"/>
        <v>61026</v>
      </c>
      <c r="H7588" s="21" t="str">
        <f>VLOOKUP(B7588,属性中转表!A:F,6,FALSE)</f>
        <v>"hp":383400,"atk":10650</v>
      </c>
      <c r="I7588" s="20" t="str">
        <f>IF(VLOOKUP(B7588,属性中转表!A:G,7,FALSE)=0,"",VLOOKUP(VLOOKUP(B7588,属性中转表!A:G,7,FALSE),属性中转表!$K$2:$P$21,6,0))&amp;IF(VLOOKUP(B7588,属性中转表!A:G,7,FALSE)&gt;=50,VLOOKUP(A7588,英雄数据表!A:K,9,0),IF(VLOOKUP(B7588,属性中转表!A:G,7,FALSE)&gt;=25,VLOOKUP(A7588,英雄数据表!A:K,5,0),""))</f>
        <v>"atk":600,"hp":10000,"undpspro":200,"pvpdpspro":100,"pvpundpspro":100,"speed":10</v>
      </c>
      <c r="J7588" s="20" t="str">
        <f>IF(I7588="","",属性中转表!$I$1&amp;(IF(VLOOKUP(B7588,属性中转表!A:G,7,FALSE)=0,0,VLOOKUP(VLOOKUP(B7588,属性中转表!A:G,7,FALSE),属性中转表!$K$2:$P$21,4,0)))+IFERROR(VLOOKUP(A7588,英雄数据表!A:K,IF(武魂!B7588&gt;=50,10,IF(武魂!B7588&gt;=25,6)),0),0))</f>
        <v>,"dpspro":300</v>
      </c>
      <c r="K7588" s="32" t="str">
        <f t="shared" si="505"/>
        <v>"atk":600,"hp":10000,"undpspro":200,"pvpdpspro":100,"pvpundpspro":100,"speed":10,"dpspro":300</v>
      </c>
      <c r="L7588" s="20" t="str">
        <f>IF(B7588&gt;=50,VLOOKUP(A7588,英雄数据表!A:L,11,FALSE),IF(B7588&gt;=25,VLOOKUP(A7588,英雄数据表!A:L,7,0),""))</f>
        <v>"6102602004"</v>
      </c>
      <c r="M7588" s="20" t="str">
        <f>IFERROR(VLOOKUP(B7588,属性中转表!$K$2:$O$21,5,FALSE),"")</f>
        <v/>
      </c>
      <c r="N7588" s="20" t="str">
        <f>IF(B7588=25,VLOOKUP(A7588,英雄数据表!A:L,8,FALSE),IF(B7588=50,VLOOKUP(A7588,英雄数据表!A:L,12,0),""))</f>
        <v/>
      </c>
    </row>
    <row r="7589" spans="1:14" x14ac:dyDescent="0.3">
      <c r="A7589" s="20">
        <v>61026</v>
      </c>
      <c r="B7589" s="21">
        <f t="shared" si="506"/>
        <v>88</v>
      </c>
      <c r="C7589" s="21">
        <v>5</v>
      </c>
      <c r="D7589" s="21">
        <f>VLOOKUP(A7589,英雄数据表!A:D,4,0)</f>
        <v>6</v>
      </c>
      <c r="E7589" s="20" t="str">
        <f>VLOOKUP(A7589,英雄数据表!A:C,3,0)</f>
        <v>圣光使者</v>
      </c>
      <c r="F7589" s="20">
        <f t="shared" si="507"/>
        <v>61026</v>
      </c>
      <c r="G7589" s="20">
        <f t="shared" si="508"/>
        <v>61026</v>
      </c>
      <c r="H7589" s="21" t="str">
        <f>VLOOKUP(B7589,属性中转表!A:F,6,FALSE)</f>
        <v>"hp":388800,"atk":10800</v>
      </c>
      <c r="I7589" s="20" t="str">
        <f>IF(VLOOKUP(B7589,属性中转表!A:G,7,FALSE)=0,"",VLOOKUP(VLOOKUP(B7589,属性中转表!A:G,7,FALSE),属性中转表!$K$2:$P$21,6,0))&amp;IF(VLOOKUP(B7589,属性中转表!A:G,7,FALSE)&gt;=50,VLOOKUP(A7589,英雄数据表!A:K,9,0),IF(VLOOKUP(B7589,属性中转表!A:G,7,FALSE)&gt;=25,VLOOKUP(A7589,英雄数据表!A:K,5,0),""))</f>
        <v>"atk":600,"hp":10000,"undpspro":200,"pvpdpspro":100,"pvpundpspro":100,"speed":10</v>
      </c>
      <c r="J7589" s="20" t="str">
        <f>IF(I7589="","",属性中转表!$I$1&amp;(IF(VLOOKUP(B7589,属性中转表!A:G,7,FALSE)=0,0,VLOOKUP(VLOOKUP(B7589,属性中转表!A:G,7,FALSE),属性中转表!$K$2:$P$21,4,0)))+IFERROR(VLOOKUP(A7589,英雄数据表!A:K,IF(武魂!B7589&gt;=50,10,IF(武魂!B7589&gt;=25,6)),0),0))</f>
        <v>,"dpspro":300</v>
      </c>
      <c r="K7589" s="32" t="str">
        <f t="shared" si="505"/>
        <v>"atk":600,"hp":10000,"undpspro":200,"pvpdpspro":100,"pvpundpspro":100,"speed":10,"dpspro":300</v>
      </c>
      <c r="L7589" s="20" t="str">
        <f>IF(B7589&gt;=50,VLOOKUP(A7589,英雄数据表!A:L,11,FALSE),IF(B7589&gt;=25,VLOOKUP(A7589,英雄数据表!A:L,7,0),""))</f>
        <v>"6102602004"</v>
      </c>
      <c r="M7589" s="20" t="str">
        <f>IFERROR(VLOOKUP(B7589,属性中转表!$K$2:$O$21,5,FALSE),"")</f>
        <v/>
      </c>
      <c r="N7589" s="20" t="str">
        <f>IF(B7589=25,VLOOKUP(A7589,英雄数据表!A:L,8,FALSE),IF(B7589=50,VLOOKUP(A7589,英雄数据表!A:L,12,0),""))</f>
        <v/>
      </c>
    </row>
    <row r="7590" spans="1:14" x14ac:dyDescent="0.3">
      <c r="A7590" s="20">
        <v>61026</v>
      </c>
      <c r="B7590" s="21">
        <f t="shared" si="506"/>
        <v>89</v>
      </c>
      <c r="C7590" s="21">
        <v>5</v>
      </c>
      <c r="D7590" s="21">
        <f>VLOOKUP(A7590,英雄数据表!A:D,4,0)</f>
        <v>6</v>
      </c>
      <c r="E7590" s="20" t="str">
        <f>VLOOKUP(A7590,英雄数据表!A:C,3,0)</f>
        <v>圣光使者</v>
      </c>
      <c r="F7590" s="20">
        <f t="shared" si="507"/>
        <v>61026</v>
      </c>
      <c r="G7590" s="20">
        <f t="shared" si="508"/>
        <v>61026</v>
      </c>
      <c r="H7590" s="21" t="str">
        <f>VLOOKUP(B7590,属性中转表!A:F,6,FALSE)</f>
        <v>"hp":394200,"atk":10950</v>
      </c>
      <c r="I7590" s="20" t="str">
        <f>IF(VLOOKUP(B7590,属性中转表!A:G,7,FALSE)=0,"",VLOOKUP(VLOOKUP(B7590,属性中转表!A:G,7,FALSE),属性中转表!$K$2:$P$21,6,0))&amp;IF(VLOOKUP(B7590,属性中转表!A:G,7,FALSE)&gt;=50,VLOOKUP(A7590,英雄数据表!A:K,9,0),IF(VLOOKUP(B7590,属性中转表!A:G,7,FALSE)&gt;=25,VLOOKUP(A7590,英雄数据表!A:K,5,0),""))</f>
        <v>"atk":600,"hp":10000,"undpspro":200,"pvpdpspro":100,"pvpundpspro":100,"speed":10</v>
      </c>
      <c r="J7590" s="20" t="str">
        <f>IF(I7590="","",属性中转表!$I$1&amp;(IF(VLOOKUP(B7590,属性中转表!A:G,7,FALSE)=0,0,VLOOKUP(VLOOKUP(B7590,属性中转表!A:G,7,FALSE),属性中转表!$K$2:$P$21,4,0)))+IFERROR(VLOOKUP(A7590,英雄数据表!A:K,IF(武魂!B7590&gt;=50,10,IF(武魂!B7590&gt;=25,6)),0),0))</f>
        <v>,"dpspro":300</v>
      </c>
      <c r="K7590" s="32" t="str">
        <f t="shared" si="505"/>
        <v>"atk":600,"hp":10000,"undpspro":200,"pvpdpspro":100,"pvpundpspro":100,"speed":10,"dpspro":300</v>
      </c>
      <c r="L7590" s="20" t="str">
        <f>IF(B7590&gt;=50,VLOOKUP(A7590,英雄数据表!A:L,11,FALSE),IF(B7590&gt;=25,VLOOKUP(A7590,英雄数据表!A:L,7,0),""))</f>
        <v>"6102602004"</v>
      </c>
      <c r="M7590" s="20" t="str">
        <f>IFERROR(VLOOKUP(B7590,属性中转表!$K$2:$O$21,5,FALSE),"")</f>
        <v/>
      </c>
      <c r="N7590" s="20" t="str">
        <f>IF(B7590=25,VLOOKUP(A7590,英雄数据表!A:L,8,FALSE),IF(B7590=50,VLOOKUP(A7590,英雄数据表!A:L,12,0),""))</f>
        <v/>
      </c>
    </row>
    <row r="7591" spans="1:14" x14ac:dyDescent="0.3">
      <c r="A7591" s="20">
        <v>61026</v>
      </c>
      <c r="B7591" s="21">
        <f t="shared" si="506"/>
        <v>90</v>
      </c>
      <c r="C7591" s="21">
        <v>5</v>
      </c>
      <c r="D7591" s="21">
        <f>VLOOKUP(A7591,英雄数据表!A:D,4,0)</f>
        <v>6</v>
      </c>
      <c r="E7591" s="20" t="str">
        <f>VLOOKUP(A7591,英雄数据表!A:C,3,0)</f>
        <v>圣光使者</v>
      </c>
      <c r="F7591" s="20">
        <f t="shared" si="507"/>
        <v>61026</v>
      </c>
      <c r="G7591" s="20">
        <f t="shared" si="508"/>
        <v>61026</v>
      </c>
      <c r="H7591" s="21" t="str">
        <f>VLOOKUP(B7591,属性中转表!A:F,6,FALSE)</f>
        <v>"hp":399600,"atk":11100</v>
      </c>
      <c r="I7591" s="20" t="str">
        <f>IF(VLOOKUP(B7591,属性中转表!A:G,7,FALSE)=0,"",VLOOKUP(VLOOKUP(B7591,属性中转表!A:G,7,FALSE),属性中转表!$K$2:$P$21,6,0))&amp;IF(VLOOKUP(B7591,属性中转表!A:G,7,FALSE)&gt;=50,VLOOKUP(A7591,英雄数据表!A:K,9,0),IF(VLOOKUP(B7591,属性中转表!A:G,7,FALSE)&gt;=25,VLOOKUP(A7591,英雄数据表!A:K,5,0),""))</f>
        <v>"atk":600,"hp":10000,"undpspro":200,"pvpdpspro":150,"pvpundpspro":100,"speed":10</v>
      </c>
      <c r="J7591" s="20" t="str">
        <f>IF(I7591="","",属性中转表!$I$1&amp;(IF(VLOOKUP(B7591,属性中转表!A:G,7,FALSE)=0,0,VLOOKUP(VLOOKUP(B7591,属性中转表!A:G,7,FALSE),属性中转表!$K$2:$P$21,4,0)))+IFERROR(VLOOKUP(A7591,英雄数据表!A:K,IF(武魂!B7591&gt;=50,10,IF(武魂!B7591&gt;=25,6)),0),0))</f>
        <v>,"dpspro":300</v>
      </c>
      <c r="K7591" s="32" t="str">
        <f t="shared" si="505"/>
        <v>"atk":600,"hp":10000,"undpspro":200,"pvpdpspro":150,"pvpundpspro":100,"speed":10,"dpspro":300</v>
      </c>
      <c r="L7591" s="20" t="str">
        <f>IF(B7591&gt;=50,VLOOKUP(A7591,英雄数据表!A:L,11,FALSE),IF(B7591&gt;=25,VLOOKUP(A7591,英雄数据表!A:L,7,0),""))</f>
        <v>"6102602004"</v>
      </c>
      <c r="M7591" s="20" t="str">
        <f>IFERROR(VLOOKUP(B7591,属性中转表!$K$2:$O$21,5,FALSE),"")</f>
        <v>"pvpdpspro":50</v>
      </c>
      <c r="N7591" s="20" t="str">
        <f>IF(B7591=25,VLOOKUP(A7591,英雄数据表!A:L,8,FALSE),IF(B7591=50,VLOOKUP(A7591,英雄数据表!A:L,12,0),""))</f>
        <v/>
      </c>
    </row>
    <row r="7592" spans="1:14" x14ac:dyDescent="0.3">
      <c r="A7592" s="20">
        <v>61026</v>
      </c>
      <c r="B7592" s="21">
        <f t="shared" si="506"/>
        <v>91</v>
      </c>
      <c r="C7592" s="21">
        <v>5</v>
      </c>
      <c r="D7592" s="21">
        <f>VLOOKUP(A7592,英雄数据表!A:D,4,0)</f>
        <v>6</v>
      </c>
      <c r="E7592" s="20" t="str">
        <f>VLOOKUP(A7592,英雄数据表!A:C,3,0)</f>
        <v>圣光使者</v>
      </c>
      <c r="F7592" s="20">
        <f t="shared" si="507"/>
        <v>61026</v>
      </c>
      <c r="G7592" s="20">
        <f t="shared" si="508"/>
        <v>61026</v>
      </c>
      <c r="H7592" s="21" t="str">
        <f>VLOOKUP(B7592,属性中转表!A:F,6,FALSE)</f>
        <v>"hp":405000,"atk":11250</v>
      </c>
      <c r="I7592" s="20" t="str">
        <f>IF(VLOOKUP(B7592,属性中转表!A:G,7,FALSE)=0,"",VLOOKUP(VLOOKUP(B7592,属性中转表!A:G,7,FALSE),属性中转表!$K$2:$P$21,6,0))&amp;IF(VLOOKUP(B7592,属性中转表!A:G,7,FALSE)&gt;=50,VLOOKUP(A7592,英雄数据表!A:K,9,0),IF(VLOOKUP(B7592,属性中转表!A:G,7,FALSE)&gt;=25,VLOOKUP(A7592,英雄数据表!A:K,5,0),""))</f>
        <v>"atk":600,"hp":10000,"undpspro":200,"pvpdpspro":150,"pvpundpspro":100,"speed":10</v>
      </c>
      <c r="J7592" s="20" t="str">
        <f>IF(I7592="","",属性中转表!$I$1&amp;(IF(VLOOKUP(B7592,属性中转表!A:G,7,FALSE)=0,0,VLOOKUP(VLOOKUP(B7592,属性中转表!A:G,7,FALSE),属性中转表!$K$2:$P$21,4,0)))+IFERROR(VLOOKUP(A7592,英雄数据表!A:K,IF(武魂!B7592&gt;=50,10,IF(武魂!B7592&gt;=25,6)),0),0))</f>
        <v>,"dpspro":300</v>
      </c>
      <c r="K7592" s="32" t="str">
        <f t="shared" si="505"/>
        <v>"atk":600,"hp":10000,"undpspro":200,"pvpdpspro":150,"pvpundpspro":100,"speed":10,"dpspro":300</v>
      </c>
      <c r="L7592" s="20" t="str">
        <f>IF(B7592&gt;=50,VLOOKUP(A7592,英雄数据表!A:L,11,FALSE),IF(B7592&gt;=25,VLOOKUP(A7592,英雄数据表!A:L,7,0),""))</f>
        <v>"6102602004"</v>
      </c>
      <c r="M7592" s="20" t="str">
        <f>IFERROR(VLOOKUP(B7592,属性中转表!$K$2:$O$21,5,FALSE),"")</f>
        <v/>
      </c>
      <c r="N7592" s="20" t="str">
        <f>IF(B7592=25,VLOOKUP(A7592,英雄数据表!A:L,8,FALSE),IF(B7592=50,VLOOKUP(A7592,英雄数据表!A:L,12,0),""))</f>
        <v/>
      </c>
    </row>
    <row r="7593" spans="1:14" x14ac:dyDescent="0.3">
      <c r="A7593" s="20">
        <v>61026</v>
      </c>
      <c r="B7593" s="21">
        <f t="shared" si="506"/>
        <v>92</v>
      </c>
      <c r="C7593" s="21">
        <v>5</v>
      </c>
      <c r="D7593" s="21">
        <f>VLOOKUP(A7593,英雄数据表!A:D,4,0)</f>
        <v>6</v>
      </c>
      <c r="E7593" s="20" t="str">
        <f>VLOOKUP(A7593,英雄数据表!A:C,3,0)</f>
        <v>圣光使者</v>
      </c>
      <c r="F7593" s="20">
        <f t="shared" si="507"/>
        <v>61026</v>
      </c>
      <c r="G7593" s="20">
        <f t="shared" si="508"/>
        <v>61026</v>
      </c>
      <c r="H7593" s="21" t="str">
        <f>VLOOKUP(B7593,属性中转表!A:F,6,FALSE)</f>
        <v>"hp":410400,"atk":11400</v>
      </c>
      <c r="I7593" s="20" t="str">
        <f>IF(VLOOKUP(B7593,属性中转表!A:G,7,FALSE)=0,"",VLOOKUP(VLOOKUP(B7593,属性中转表!A:G,7,FALSE),属性中转表!$K$2:$P$21,6,0))&amp;IF(VLOOKUP(B7593,属性中转表!A:G,7,FALSE)&gt;=50,VLOOKUP(A7593,英雄数据表!A:K,9,0),IF(VLOOKUP(B7593,属性中转表!A:G,7,FALSE)&gt;=25,VLOOKUP(A7593,英雄数据表!A:K,5,0),""))</f>
        <v>"atk":600,"hp":10000,"undpspro":200,"pvpdpspro":150,"pvpundpspro":100,"speed":10</v>
      </c>
      <c r="J7593" s="20" t="str">
        <f>IF(I7593="","",属性中转表!$I$1&amp;(IF(VLOOKUP(B7593,属性中转表!A:G,7,FALSE)=0,0,VLOOKUP(VLOOKUP(B7593,属性中转表!A:G,7,FALSE),属性中转表!$K$2:$P$21,4,0)))+IFERROR(VLOOKUP(A7593,英雄数据表!A:K,IF(武魂!B7593&gt;=50,10,IF(武魂!B7593&gt;=25,6)),0),0))</f>
        <v>,"dpspro":300</v>
      </c>
      <c r="K7593" s="32" t="str">
        <f t="shared" si="505"/>
        <v>"atk":600,"hp":10000,"undpspro":200,"pvpdpspro":150,"pvpundpspro":100,"speed":10,"dpspro":300</v>
      </c>
      <c r="L7593" s="20" t="str">
        <f>IF(B7593&gt;=50,VLOOKUP(A7593,英雄数据表!A:L,11,FALSE),IF(B7593&gt;=25,VLOOKUP(A7593,英雄数据表!A:L,7,0),""))</f>
        <v>"6102602004"</v>
      </c>
      <c r="M7593" s="20" t="str">
        <f>IFERROR(VLOOKUP(B7593,属性中转表!$K$2:$O$21,5,FALSE),"")</f>
        <v/>
      </c>
      <c r="N7593" s="20" t="str">
        <f>IF(B7593=25,VLOOKUP(A7593,英雄数据表!A:L,8,FALSE),IF(B7593=50,VLOOKUP(A7593,英雄数据表!A:L,12,0),""))</f>
        <v/>
      </c>
    </row>
    <row r="7594" spans="1:14" x14ac:dyDescent="0.3">
      <c r="A7594" s="20">
        <v>61026</v>
      </c>
      <c r="B7594" s="21">
        <f t="shared" si="506"/>
        <v>93</v>
      </c>
      <c r="C7594" s="21">
        <v>5</v>
      </c>
      <c r="D7594" s="21">
        <f>VLOOKUP(A7594,英雄数据表!A:D,4,0)</f>
        <v>6</v>
      </c>
      <c r="E7594" s="20" t="str">
        <f>VLOOKUP(A7594,英雄数据表!A:C,3,0)</f>
        <v>圣光使者</v>
      </c>
      <c r="F7594" s="20">
        <f t="shared" si="507"/>
        <v>61026</v>
      </c>
      <c r="G7594" s="20">
        <f t="shared" si="508"/>
        <v>61026</v>
      </c>
      <c r="H7594" s="21" t="str">
        <f>VLOOKUP(B7594,属性中转表!A:F,6,FALSE)</f>
        <v>"hp":415800,"atk":11550</v>
      </c>
      <c r="I7594" s="20" t="str">
        <f>IF(VLOOKUP(B7594,属性中转表!A:G,7,FALSE)=0,"",VLOOKUP(VLOOKUP(B7594,属性中转表!A:G,7,FALSE),属性中转表!$K$2:$P$21,6,0))&amp;IF(VLOOKUP(B7594,属性中转表!A:G,7,FALSE)&gt;=50,VLOOKUP(A7594,英雄数据表!A:K,9,0),IF(VLOOKUP(B7594,属性中转表!A:G,7,FALSE)&gt;=25,VLOOKUP(A7594,英雄数据表!A:K,5,0),""))</f>
        <v>"atk":600,"hp":10000,"undpspro":200,"pvpdpspro":150,"pvpundpspro":100,"speed":10</v>
      </c>
      <c r="J7594" s="20" t="str">
        <f>IF(I7594="","",属性中转表!$I$1&amp;(IF(VLOOKUP(B7594,属性中转表!A:G,7,FALSE)=0,0,VLOOKUP(VLOOKUP(B7594,属性中转表!A:G,7,FALSE),属性中转表!$K$2:$P$21,4,0)))+IFERROR(VLOOKUP(A7594,英雄数据表!A:K,IF(武魂!B7594&gt;=50,10,IF(武魂!B7594&gt;=25,6)),0),0))</f>
        <v>,"dpspro":300</v>
      </c>
      <c r="K7594" s="32" t="str">
        <f t="shared" si="505"/>
        <v>"atk":600,"hp":10000,"undpspro":200,"pvpdpspro":150,"pvpundpspro":100,"speed":10,"dpspro":300</v>
      </c>
      <c r="L7594" s="20" t="str">
        <f>IF(B7594&gt;=50,VLOOKUP(A7594,英雄数据表!A:L,11,FALSE),IF(B7594&gt;=25,VLOOKUP(A7594,英雄数据表!A:L,7,0),""))</f>
        <v>"6102602004"</v>
      </c>
      <c r="M7594" s="20" t="str">
        <f>IFERROR(VLOOKUP(B7594,属性中转表!$K$2:$O$21,5,FALSE),"")</f>
        <v/>
      </c>
      <c r="N7594" s="20" t="str">
        <f>IF(B7594=25,VLOOKUP(A7594,英雄数据表!A:L,8,FALSE),IF(B7594=50,VLOOKUP(A7594,英雄数据表!A:L,12,0),""))</f>
        <v/>
      </c>
    </row>
    <row r="7595" spans="1:14" x14ac:dyDescent="0.3">
      <c r="A7595" s="20">
        <v>61026</v>
      </c>
      <c r="B7595" s="21">
        <f t="shared" si="506"/>
        <v>94</v>
      </c>
      <c r="C7595" s="21">
        <v>5</v>
      </c>
      <c r="D7595" s="21">
        <f>VLOOKUP(A7595,英雄数据表!A:D,4,0)</f>
        <v>6</v>
      </c>
      <c r="E7595" s="20" t="str">
        <f>VLOOKUP(A7595,英雄数据表!A:C,3,0)</f>
        <v>圣光使者</v>
      </c>
      <c r="F7595" s="20">
        <f t="shared" si="507"/>
        <v>61026</v>
      </c>
      <c r="G7595" s="20">
        <f t="shared" si="508"/>
        <v>61026</v>
      </c>
      <c r="H7595" s="21" t="str">
        <f>VLOOKUP(B7595,属性中转表!A:F,6,FALSE)</f>
        <v>"hp":421200,"atk":11700</v>
      </c>
      <c r="I7595" s="20" t="str">
        <f>IF(VLOOKUP(B7595,属性中转表!A:G,7,FALSE)=0,"",VLOOKUP(VLOOKUP(B7595,属性中转表!A:G,7,FALSE),属性中转表!$K$2:$P$21,6,0))&amp;IF(VLOOKUP(B7595,属性中转表!A:G,7,FALSE)&gt;=50,VLOOKUP(A7595,英雄数据表!A:K,9,0),IF(VLOOKUP(B7595,属性中转表!A:G,7,FALSE)&gt;=25,VLOOKUP(A7595,英雄数据表!A:K,5,0),""))</f>
        <v>"atk":600,"hp":10000,"undpspro":200,"pvpdpspro":150,"pvpundpspro":100,"speed":10</v>
      </c>
      <c r="J7595" s="20" t="str">
        <f>IF(I7595="","",属性中转表!$I$1&amp;(IF(VLOOKUP(B7595,属性中转表!A:G,7,FALSE)=0,0,VLOOKUP(VLOOKUP(B7595,属性中转表!A:G,7,FALSE),属性中转表!$K$2:$P$21,4,0)))+IFERROR(VLOOKUP(A7595,英雄数据表!A:K,IF(武魂!B7595&gt;=50,10,IF(武魂!B7595&gt;=25,6)),0),0))</f>
        <v>,"dpspro":300</v>
      </c>
      <c r="K7595" s="32" t="str">
        <f t="shared" si="505"/>
        <v>"atk":600,"hp":10000,"undpspro":200,"pvpdpspro":150,"pvpundpspro":100,"speed":10,"dpspro":300</v>
      </c>
      <c r="L7595" s="20" t="str">
        <f>IF(B7595&gt;=50,VLOOKUP(A7595,英雄数据表!A:L,11,FALSE),IF(B7595&gt;=25,VLOOKUP(A7595,英雄数据表!A:L,7,0),""))</f>
        <v>"6102602004"</v>
      </c>
      <c r="M7595" s="20" t="str">
        <f>IFERROR(VLOOKUP(B7595,属性中转表!$K$2:$O$21,5,FALSE),"")</f>
        <v/>
      </c>
      <c r="N7595" s="20" t="str">
        <f>IF(B7595=25,VLOOKUP(A7595,英雄数据表!A:L,8,FALSE),IF(B7595=50,VLOOKUP(A7595,英雄数据表!A:L,12,0),""))</f>
        <v/>
      </c>
    </row>
    <row r="7596" spans="1:14" x14ac:dyDescent="0.3">
      <c r="A7596" s="20">
        <v>61026</v>
      </c>
      <c r="B7596" s="21">
        <f t="shared" si="506"/>
        <v>95</v>
      </c>
      <c r="C7596" s="21">
        <v>5</v>
      </c>
      <c r="D7596" s="21">
        <f>VLOOKUP(A7596,英雄数据表!A:D,4,0)</f>
        <v>6</v>
      </c>
      <c r="E7596" s="20" t="str">
        <f>VLOOKUP(A7596,英雄数据表!A:C,3,0)</f>
        <v>圣光使者</v>
      </c>
      <c r="F7596" s="20">
        <f t="shared" si="507"/>
        <v>61026</v>
      </c>
      <c r="G7596" s="20">
        <f t="shared" si="508"/>
        <v>61026</v>
      </c>
      <c r="H7596" s="21" t="str">
        <f>VLOOKUP(B7596,属性中转表!A:F,6,FALSE)</f>
        <v>"hp":426600,"atk":11850</v>
      </c>
      <c r="I7596" s="20" t="str">
        <f>IF(VLOOKUP(B7596,属性中转表!A:G,7,FALSE)=0,"",VLOOKUP(VLOOKUP(B7596,属性中转表!A:G,7,FALSE),属性中转表!$K$2:$P$21,6,0))&amp;IF(VLOOKUP(B7596,属性中转表!A:G,7,FALSE)&gt;=50,VLOOKUP(A7596,英雄数据表!A:K,9,0),IF(VLOOKUP(B7596,属性中转表!A:G,7,FALSE)&gt;=25,VLOOKUP(A7596,英雄数据表!A:K,5,0),""))</f>
        <v>"atk":600,"hp":10000,"undpspro":200,"pvpdpspro":150,"pvpundpspro":150,"speed":10</v>
      </c>
      <c r="J7596" s="20" t="str">
        <f>IF(I7596="","",属性中转表!$I$1&amp;(IF(VLOOKUP(B7596,属性中转表!A:G,7,FALSE)=0,0,VLOOKUP(VLOOKUP(B7596,属性中转表!A:G,7,FALSE),属性中转表!$K$2:$P$21,4,0)))+IFERROR(VLOOKUP(A7596,英雄数据表!A:K,IF(武魂!B7596&gt;=50,10,IF(武魂!B7596&gt;=25,6)),0),0))</f>
        <v>,"dpspro":300</v>
      </c>
      <c r="K7596" s="32" t="str">
        <f t="shared" si="505"/>
        <v>"atk":600,"hp":10000,"undpspro":200,"pvpdpspro":150,"pvpundpspro":150,"speed":10,"dpspro":300</v>
      </c>
      <c r="L7596" s="20" t="str">
        <f>IF(B7596&gt;=50,VLOOKUP(A7596,英雄数据表!A:L,11,FALSE),IF(B7596&gt;=25,VLOOKUP(A7596,英雄数据表!A:L,7,0),""))</f>
        <v>"6102602004"</v>
      </c>
      <c r="M7596" s="20" t="str">
        <f>IFERROR(VLOOKUP(B7596,属性中转表!$K$2:$O$21,5,FALSE),"")</f>
        <v>"pvpundpspro":50</v>
      </c>
      <c r="N7596" s="20" t="str">
        <f>IF(B7596=25,VLOOKUP(A7596,英雄数据表!A:L,8,FALSE),IF(B7596=50,VLOOKUP(A7596,英雄数据表!A:L,12,0),""))</f>
        <v/>
      </c>
    </row>
    <row r="7597" spans="1:14" x14ac:dyDescent="0.3">
      <c r="A7597" s="20">
        <v>61026</v>
      </c>
      <c r="B7597" s="21">
        <f t="shared" si="506"/>
        <v>96</v>
      </c>
      <c r="C7597" s="21">
        <v>5</v>
      </c>
      <c r="D7597" s="21">
        <f>VLOOKUP(A7597,英雄数据表!A:D,4,0)</f>
        <v>6</v>
      </c>
      <c r="E7597" s="20" t="str">
        <f>VLOOKUP(A7597,英雄数据表!A:C,3,0)</f>
        <v>圣光使者</v>
      </c>
      <c r="F7597" s="20">
        <f t="shared" si="507"/>
        <v>61026</v>
      </c>
      <c r="G7597" s="20">
        <f t="shared" si="508"/>
        <v>61026</v>
      </c>
      <c r="H7597" s="21" t="str">
        <f>VLOOKUP(B7597,属性中转表!A:F,6,FALSE)</f>
        <v>"hp":432000,"atk":12000</v>
      </c>
      <c r="I7597" s="20" t="str">
        <f>IF(VLOOKUP(B7597,属性中转表!A:G,7,FALSE)=0,"",VLOOKUP(VLOOKUP(B7597,属性中转表!A:G,7,FALSE),属性中转表!$K$2:$P$21,6,0))&amp;IF(VLOOKUP(B7597,属性中转表!A:G,7,FALSE)&gt;=50,VLOOKUP(A7597,英雄数据表!A:K,9,0),IF(VLOOKUP(B7597,属性中转表!A:G,7,FALSE)&gt;=25,VLOOKUP(A7597,英雄数据表!A:K,5,0),""))</f>
        <v>"atk":600,"hp":10000,"undpspro":200,"pvpdpspro":150,"pvpundpspro":150,"speed":10</v>
      </c>
      <c r="J7597" s="20" t="str">
        <f>IF(I7597="","",属性中转表!$I$1&amp;(IF(VLOOKUP(B7597,属性中转表!A:G,7,FALSE)=0,0,VLOOKUP(VLOOKUP(B7597,属性中转表!A:G,7,FALSE),属性中转表!$K$2:$P$21,4,0)))+IFERROR(VLOOKUP(A7597,英雄数据表!A:K,IF(武魂!B7597&gt;=50,10,IF(武魂!B7597&gt;=25,6)),0),0))</f>
        <v>,"dpspro":300</v>
      </c>
      <c r="K7597" s="32" t="str">
        <f t="shared" si="505"/>
        <v>"atk":600,"hp":10000,"undpspro":200,"pvpdpspro":150,"pvpundpspro":150,"speed":10,"dpspro":300</v>
      </c>
      <c r="L7597" s="20" t="str">
        <f>IF(B7597&gt;=50,VLOOKUP(A7597,英雄数据表!A:L,11,FALSE),IF(B7597&gt;=25,VLOOKUP(A7597,英雄数据表!A:L,7,0),""))</f>
        <v>"6102602004"</v>
      </c>
      <c r="M7597" s="20" t="str">
        <f>IFERROR(VLOOKUP(B7597,属性中转表!$K$2:$O$21,5,FALSE),"")</f>
        <v/>
      </c>
      <c r="N7597" s="20" t="str">
        <f>IF(B7597=25,VLOOKUP(A7597,英雄数据表!A:L,8,FALSE),IF(B7597=50,VLOOKUP(A7597,英雄数据表!A:L,12,0),""))</f>
        <v/>
      </c>
    </row>
    <row r="7598" spans="1:14" x14ac:dyDescent="0.3">
      <c r="A7598" s="20">
        <v>61026</v>
      </c>
      <c r="B7598" s="21">
        <f t="shared" si="506"/>
        <v>97</v>
      </c>
      <c r="C7598" s="21">
        <v>5</v>
      </c>
      <c r="D7598" s="21">
        <f>VLOOKUP(A7598,英雄数据表!A:D,4,0)</f>
        <v>6</v>
      </c>
      <c r="E7598" s="20" t="str">
        <f>VLOOKUP(A7598,英雄数据表!A:C,3,0)</f>
        <v>圣光使者</v>
      </c>
      <c r="F7598" s="20">
        <f t="shared" si="507"/>
        <v>61026</v>
      </c>
      <c r="G7598" s="20">
        <f t="shared" si="508"/>
        <v>61026</v>
      </c>
      <c r="H7598" s="21" t="str">
        <f>VLOOKUP(B7598,属性中转表!A:F,6,FALSE)</f>
        <v>"hp":437400,"atk":12150</v>
      </c>
      <c r="I7598" s="20" t="str">
        <f>IF(VLOOKUP(B7598,属性中转表!A:G,7,FALSE)=0,"",VLOOKUP(VLOOKUP(B7598,属性中转表!A:G,7,FALSE),属性中转表!$K$2:$P$21,6,0))&amp;IF(VLOOKUP(B7598,属性中转表!A:G,7,FALSE)&gt;=50,VLOOKUP(A7598,英雄数据表!A:K,9,0),IF(VLOOKUP(B7598,属性中转表!A:G,7,FALSE)&gt;=25,VLOOKUP(A7598,英雄数据表!A:K,5,0),""))</f>
        <v>"atk":600,"hp":10000,"undpspro":200,"pvpdpspro":150,"pvpundpspro":150,"speed":10</v>
      </c>
      <c r="J7598" s="20" t="str">
        <f>IF(I7598="","",属性中转表!$I$1&amp;(IF(VLOOKUP(B7598,属性中转表!A:G,7,FALSE)=0,0,VLOOKUP(VLOOKUP(B7598,属性中转表!A:G,7,FALSE),属性中转表!$K$2:$P$21,4,0)))+IFERROR(VLOOKUP(A7598,英雄数据表!A:K,IF(武魂!B7598&gt;=50,10,IF(武魂!B7598&gt;=25,6)),0),0))</f>
        <v>,"dpspro":300</v>
      </c>
      <c r="K7598" s="32" t="str">
        <f t="shared" si="505"/>
        <v>"atk":600,"hp":10000,"undpspro":200,"pvpdpspro":150,"pvpundpspro":150,"speed":10,"dpspro":300</v>
      </c>
      <c r="L7598" s="20" t="str">
        <f>IF(B7598&gt;=50,VLOOKUP(A7598,英雄数据表!A:L,11,FALSE),IF(B7598&gt;=25,VLOOKUP(A7598,英雄数据表!A:L,7,0),""))</f>
        <v>"6102602004"</v>
      </c>
      <c r="M7598" s="20" t="str">
        <f>IFERROR(VLOOKUP(B7598,属性中转表!$K$2:$O$21,5,FALSE),"")</f>
        <v/>
      </c>
      <c r="N7598" s="20" t="str">
        <f>IF(B7598=25,VLOOKUP(A7598,英雄数据表!A:L,8,FALSE),IF(B7598=50,VLOOKUP(A7598,英雄数据表!A:L,12,0),""))</f>
        <v/>
      </c>
    </row>
    <row r="7599" spans="1:14" x14ac:dyDescent="0.3">
      <c r="A7599" s="20">
        <v>61026</v>
      </c>
      <c r="B7599" s="21">
        <f t="shared" si="506"/>
        <v>98</v>
      </c>
      <c r="C7599" s="21">
        <v>5</v>
      </c>
      <c r="D7599" s="21">
        <f>VLOOKUP(A7599,英雄数据表!A:D,4,0)</f>
        <v>6</v>
      </c>
      <c r="E7599" s="20" t="str">
        <f>VLOOKUP(A7599,英雄数据表!A:C,3,0)</f>
        <v>圣光使者</v>
      </c>
      <c r="F7599" s="20">
        <f t="shared" si="507"/>
        <v>61026</v>
      </c>
      <c r="G7599" s="20">
        <f t="shared" si="508"/>
        <v>61026</v>
      </c>
      <c r="H7599" s="21" t="str">
        <f>VLOOKUP(B7599,属性中转表!A:F,6,FALSE)</f>
        <v>"hp":442800,"atk":12300</v>
      </c>
      <c r="I7599" s="20" t="str">
        <f>IF(VLOOKUP(B7599,属性中转表!A:G,7,FALSE)=0,"",VLOOKUP(VLOOKUP(B7599,属性中转表!A:G,7,FALSE),属性中转表!$K$2:$P$21,6,0))&amp;IF(VLOOKUP(B7599,属性中转表!A:G,7,FALSE)&gt;=50,VLOOKUP(A7599,英雄数据表!A:K,9,0),IF(VLOOKUP(B7599,属性中转表!A:G,7,FALSE)&gt;=25,VLOOKUP(A7599,英雄数据表!A:K,5,0),""))</f>
        <v>"atk":600,"hp":10000,"undpspro":200,"pvpdpspro":150,"pvpundpspro":150,"speed":10</v>
      </c>
      <c r="J7599" s="20" t="str">
        <f>IF(I7599="","",属性中转表!$I$1&amp;(IF(VLOOKUP(B7599,属性中转表!A:G,7,FALSE)=0,0,VLOOKUP(VLOOKUP(B7599,属性中转表!A:G,7,FALSE),属性中转表!$K$2:$P$21,4,0)))+IFERROR(VLOOKUP(A7599,英雄数据表!A:K,IF(武魂!B7599&gt;=50,10,IF(武魂!B7599&gt;=25,6)),0),0))</f>
        <v>,"dpspro":300</v>
      </c>
      <c r="K7599" s="32" t="str">
        <f t="shared" si="505"/>
        <v>"atk":600,"hp":10000,"undpspro":200,"pvpdpspro":150,"pvpundpspro":150,"speed":10,"dpspro":300</v>
      </c>
      <c r="L7599" s="20" t="str">
        <f>IF(B7599&gt;=50,VLOOKUP(A7599,英雄数据表!A:L,11,FALSE),IF(B7599&gt;=25,VLOOKUP(A7599,英雄数据表!A:L,7,0),""))</f>
        <v>"6102602004"</v>
      </c>
      <c r="M7599" s="20" t="str">
        <f>IFERROR(VLOOKUP(B7599,属性中转表!$K$2:$O$21,5,FALSE),"")</f>
        <v/>
      </c>
      <c r="N7599" s="20" t="str">
        <f>IF(B7599=25,VLOOKUP(A7599,英雄数据表!A:L,8,FALSE),IF(B7599=50,VLOOKUP(A7599,英雄数据表!A:L,12,0),""))</f>
        <v/>
      </c>
    </row>
    <row r="7600" spans="1:14" x14ac:dyDescent="0.3">
      <c r="A7600" s="20">
        <v>61026</v>
      </c>
      <c r="B7600" s="21">
        <f t="shared" si="506"/>
        <v>99</v>
      </c>
      <c r="C7600" s="21">
        <v>5</v>
      </c>
      <c r="D7600" s="21">
        <f>VLOOKUP(A7600,英雄数据表!A:D,4,0)</f>
        <v>6</v>
      </c>
      <c r="E7600" s="20" t="str">
        <f>VLOOKUP(A7600,英雄数据表!A:C,3,0)</f>
        <v>圣光使者</v>
      </c>
      <c r="F7600" s="20">
        <f t="shared" si="507"/>
        <v>61026</v>
      </c>
      <c r="G7600" s="20">
        <f t="shared" si="508"/>
        <v>61026</v>
      </c>
      <c r="H7600" s="21" t="str">
        <f>VLOOKUP(B7600,属性中转表!A:F,6,FALSE)</f>
        <v>"hp":448200,"atk":12450</v>
      </c>
      <c r="I7600" s="20" t="str">
        <f>IF(VLOOKUP(B7600,属性中转表!A:G,7,FALSE)=0,"",VLOOKUP(VLOOKUP(B7600,属性中转表!A:G,7,FALSE),属性中转表!$K$2:$P$21,6,0))&amp;IF(VLOOKUP(B7600,属性中转表!A:G,7,FALSE)&gt;=50,VLOOKUP(A7600,英雄数据表!A:K,9,0),IF(VLOOKUP(B7600,属性中转表!A:G,7,FALSE)&gt;=25,VLOOKUP(A7600,英雄数据表!A:K,5,0),""))</f>
        <v>"atk":600,"hp":10000,"undpspro":200,"pvpdpspro":150,"pvpundpspro":150,"speed":10</v>
      </c>
      <c r="J7600" s="20" t="str">
        <f>IF(I7600="","",属性中转表!$I$1&amp;(IF(VLOOKUP(B7600,属性中转表!A:G,7,FALSE)=0,0,VLOOKUP(VLOOKUP(B7600,属性中转表!A:G,7,FALSE),属性中转表!$K$2:$P$21,4,0)))+IFERROR(VLOOKUP(A7600,英雄数据表!A:K,IF(武魂!B7600&gt;=50,10,IF(武魂!B7600&gt;=25,6)),0),0))</f>
        <v>,"dpspro":300</v>
      </c>
      <c r="K7600" s="32" t="str">
        <f t="shared" si="505"/>
        <v>"atk":600,"hp":10000,"undpspro":200,"pvpdpspro":150,"pvpundpspro":150,"speed":10,"dpspro":300</v>
      </c>
      <c r="L7600" s="20" t="str">
        <f>IF(B7600&gt;=50,VLOOKUP(A7600,英雄数据表!A:L,11,FALSE),IF(B7600&gt;=25,VLOOKUP(A7600,英雄数据表!A:L,7,0),""))</f>
        <v>"6102602004"</v>
      </c>
      <c r="M7600" s="20" t="str">
        <f>IFERROR(VLOOKUP(B7600,属性中转表!$K$2:$O$21,5,FALSE),"")</f>
        <v/>
      </c>
      <c r="N7600" s="20" t="str">
        <f>IF(B7600=25,VLOOKUP(A7600,英雄数据表!A:L,8,FALSE),IF(B7600=50,VLOOKUP(A7600,英雄数据表!A:L,12,0),""))</f>
        <v/>
      </c>
    </row>
    <row r="7601" spans="1:14" x14ac:dyDescent="0.3">
      <c r="A7601" s="20">
        <v>61026</v>
      </c>
      <c r="B7601" s="21">
        <f t="shared" si="506"/>
        <v>100</v>
      </c>
      <c r="C7601" s="21">
        <v>5</v>
      </c>
      <c r="D7601" s="21">
        <f>VLOOKUP(A7601,英雄数据表!A:D,4,0)</f>
        <v>6</v>
      </c>
      <c r="E7601" s="20" t="str">
        <f>VLOOKUP(A7601,英雄数据表!A:C,3,0)</f>
        <v>圣光使者</v>
      </c>
      <c r="F7601" s="20">
        <f t="shared" si="507"/>
        <v>61026</v>
      </c>
      <c r="G7601" s="20">
        <f t="shared" si="508"/>
        <v>61026</v>
      </c>
      <c r="H7601" s="21" t="str">
        <f>VLOOKUP(B7601,属性中转表!A:F,6,FALSE)</f>
        <v>"hp":453600,"atk":12600</v>
      </c>
      <c r="I7601" s="20" t="str">
        <f>IF(VLOOKUP(B7601,属性中转表!A:G,7,FALSE)=0,"",VLOOKUP(VLOOKUP(B7601,属性中转表!A:G,7,FALSE),属性中转表!$K$2:$P$21,6,0))&amp;IF(VLOOKUP(B7601,属性中转表!A:G,7,FALSE)&gt;=50,VLOOKUP(A7601,英雄数据表!A:K,9,0),IF(VLOOKUP(B7601,属性中转表!A:G,7,FALSE)&gt;=25,VLOOKUP(A7601,英雄数据表!A:K,5,0),""))</f>
        <v>"atk":900,"hp":15000,"undpspro":200,"pvpdpspro":150,"pvpundpspro":150,"speed":20</v>
      </c>
      <c r="J7601" s="20" t="str">
        <f>IF(I7601="","",属性中转表!$I$1&amp;(IF(VLOOKUP(B7601,属性中转表!A:G,7,FALSE)=0,0,VLOOKUP(VLOOKUP(B7601,属性中转表!A:G,7,FALSE),属性中转表!$K$2:$P$21,4,0)))+IFERROR(VLOOKUP(A7601,英雄数据表!A:K,IF(武魂!B7601&gt;=50,10,IF(武魂!B7601&gt;=25,6)),0),0))</f>
        <v>,"dpspro":300</v>
      </c>
      <c r="K7601" s="32" t="str">
        <f t="shared" si="505"/>
        <v>"atk":900,"hp":15000,"undpspro":200,"pvpdpspro":150,"pvpundpspro":150,"speed":20,"dpspro":300</v>
      </c>
      <c r="L7601" s="20" t="str">
        <f>IF(B7601&gt;=50,VLOOKUP(A7601,英雄数据表!A:L,11,FALSE),IF(B7601&gt;=25,VLOOKUP(A7601,英雄数据表!A:L,7,0),""))</f>
        <v>"6102602004"</v>
      </c>
      <c r="M7601" s="20" t="str">
        <f>IFERROR(VLOOKUP(B7601,属性中转表!$K$2:$O$21,5,FALSE),"")</f>
        <v>"speed":10,"atk":300,"hp":5000</v>
      </c>
      <c r="N7601" s="20" t="str">
        <f>IF(B7601=25,VLOOKUP(A7601,英雄数据表!A:L,8,FALSE),IF(B7601=50,VLOOKUP(A7601,英雄数据表!A:L,12,0),""))</f>
        <v/>
      </c>
    </row>
    <row r="7602" spans="1:14" x14ac:dyDescent="0.3">
      <c r="A7602" s="20">
        <v>62016</v>
      </c>
      <c r="B7602" s="21">
        <f t="shared" si="506"/>
        <v>1</v>
      </c>
      <c r="C7602" s="21">
        <v>5</v>
      </c>
      <c r="D7602" s="21">
        <f>VLOOKUP(A7602,英雄数据表!A:D,4,0)</f>
        <v>6</v>
      </c>
      <c r="E7602" s="20" t="str">
        <f>VLOOKUP(A7602,英雄数据表!A:C,3,0)</f>
        <v>光明之泉</v>
      </c>
      <c r="F7602" s="20">
        <f t="shared" si="507"/>
        <v>62016</v>
      </c>
      <c r="G7602" s="20">
        <f t="shared" si="508"/>
        <v>62016</v>
      </c>
      <c r="H7602" s="21" t="str">
        <f>VLOOKUP(B7602,属性中转表!A:F,6,FALSE)</f>
        <v>"hp":5400,"atk":150</v>
      </c>
      <c r="I7602" s="20" t="str">
        <f>IF(VLOOKUP(B7602,属性中转表!A:G,7,FALSE)=0,"",VLOOKUP(VLOOKUP(B7602,属性中转表!A:G,7,FALSE),属性中转表!$K$2:$P$21,6,0))&amp;IF(VLOOKUP(B7602,属性中转表!A:G,7,FALSE)&gt;=50,VLOOKUP(A7602,英雄数据表!A:K,9,0),IF(VLOOKUP(B7602,属性中转表!A:G,7,FALSE)&gt;=25,VLOOKUP(A7602,英雄数据表!A:K,5,0),""))</f>
        <v/>
      </c>
      <c r="J7602" s="20" t="str">
        <f>IF(I7602="","",属性中转表!$I$1&amp;(IF(VLOOKUP(B7602,属性中转表!A:G,7,FALSE)=0,0,VLOOKUP(VLOOKUP(B7602,属性中转表!A:G,7,FALSE),属性中转表!$K$2:$P$21,4,0)))+IFERROR(VLOOKUP(A7602,英雄数据表!A:K,IF(武魂!B7602&gt;=50,10,IF(武魂!B7602&gt;=25,6)),0),0))</f>
        <v/>
      </c>
      <c r="K7602" s="32" t="str">
        <f t="shared" si="505"/>
        <v/>
      </c>
      <c r="L7602" s="20" t="str">
        <f>IF(B7602&gt;=50,VLOOKUP(A7602,英雄数据表!A:L,11,FALSE),IF(B7602&gt;=25,VLOOKUP(A7602,英雄数据表!A:L,7,0),""))</f>
        <v/>
      </c>
      <c r="M7602" s="20" t="str">
        <f>IFERROR(VLOOKUP(B7602,属性中转表!$K$2:$O$21,5,FALSE),"")</f>
        <v/>
      </c>
      <c r="N7602" s="20" t="str">
        <f>IF(B7602=25,VLOOKUP(A7602,英雄数据表!A:L,8,FALSE),IF(B7602=50,VLOOKUP(A7602,英雄数据表!A:L,12,0),""))</f>
        <v/>
      </c>
    </row>
    <row r="7603" spans="1:14" x14ac:dyDescent="0.3">
      <c r="A7603" s="20">
        <v>62016</v>
      </c>
      <c r="B7603" s="21">
        <f t="shared" si="506"/>
        <v>2</v>
      </c>
      <c r="C7603" s="21">
        <v>5</v>
      </c>
      <c r="D7603" s="21">
        <f>VLOOKUP(A7603,英雄数据表!A:D,4,0)</f>
        <v>6</v>
      </c>
      <c r="E7603" s="20" t="str">
        <f>VLOOKUP(A7603,英雄数据表!A:C,3,0)</f>
        <v>光明之泉</v>
      </c>
      <c r="F7603" s="20">
        <f t="shared" si="507"/>
        <v>62016</v>
      </c>
      <c r="G7603" s="20">
        <f t="shared" si="508"/>
        <v>62016</v>
      </c>
      <c r="H7603" s="21" t="str">
        <f>VLOOKUP(B7603,属性中转表!A:F,6,FALSE)</f>
        <v>"hp":7200,"atk":200</v>
      </c>
      <c r="I7603" s="20" t="str">
        <f>IF(VLOOKUP(B7603,属性中转表!A:G,7,FALSE)=0,"",VLOOKUP(VLOOKUP(B7603,属性中转表!A:G,7,FALSE),属性中转表!$K$2:$P$21,6,0))&amp;IF(VLOOKUP(B7603,属性中转表!A:G,7,FALSE)&gt;=50,VLOOKUP(A7603,英雄数据表!A:K,9,0),IF(VLOOKUP(B7603,属性中转表!A:G,7,FALSE)&gt;=25,VLOOKUP(A7603,英雄数据表!A:K,5,0),""))</f>
        <v/>
      </c>
      <c r="J7603" s="20" t="str">
        <f>IF(I7603="","",属性中转表!$I$1&amp;(IF(VLOOKUP(B7603,属性中转表!A:G,7,FALSE)=0,0,VLOOKUP(VLOOKUP(B7603,属性中转表!A:G,7,FALSE),属性中转表!$K$2:$P$21,4,0)))+IFERROR(VLOOKUP(A7603,英雄数据表!A:K,IF(武魂!B7603&gt;=50,10,IF(武魂!B7603&gt;=25,6)),0),0))</f>
        <v/>
      </c>
      <c r="K7603" s="32" t="str">
        <f t="shared" si="505"/>
        <v/>
      </c>
      <c r="L7603" s="20" t="str">
        <f>IF(B7603&gt;=50,VLOOKUP(A7603,英雄数据表!A:L,11,FALSE),IF(B7603&gt;=25,VLOOKUP(A7603,英雄数据表!A:L,7,0),""))</f>
        <v/>
      </c>
      <c r="M7603" s="20" t="str">
        <f>IFERROR(VLOOKUP(B7603,属性中转表!$K$2:$O$21,5,FALSE),"")</f>
        <v/>
      </c>
      <c r="N7603" s="20" t="str">
        <f>IF(B7603=25,VLOOKUP(A7603,英雄数据表!A:L,8,FALSE),IF(B7603=50,VLOOKUP(A7603,英雄数据表!A:L,12,0),""))</f>
        <v/>
      </c>
    </row>
    <row r="7604" spans="1:14" x14ac:dyDescent="0.3">
      <c r="A7604" s="20">
        <v>62016</v>
      </c>
      <c r="B7604" s="21">
        <f t="shared" si="506"/>
        <v>3</v>
      </c>
      <c r="C7604" s="21">
        <v>5</v>
      </c>
      <c r="D7604" s="21">
        <f>VLOOKUP(A7604,英雄数据表!A:D,4,0)</f>
        <v>6</v>
      </c>
      <c r="E7604" s="20" t="str">
        <f>VLOOKUP(A7604,英雄数据表!A:C,3,0)</f>
        <v>光明之泉</v>
      </c>
      <c r="F7604" s="20">
        <f t="shared" si="507"/>
        <v>62016</v>
      </c>
      <c r="G7604" s="20">
        <f t="shared" si="508"/>
        <v>62016</v>
      </c>
      <c r="H7604" s="21" t="str">
        <f>VLOOKUP(B7604,属性中转表!A:F,6,FALSE)</f>
        <v>"hp":9000,"atk":250</v>
      </c>
      <c r="I7604" s="20" t="str">
        <f>IF(VLOOKUP(B7604,属性中转表!A:G,7,FALSE)=0,"",VLOOKUP(VLOOKUP(B7604,属性中转表!A:G,7,FALSE),属性中转表!$K$2:$P$21,6,0))&amp;IF(VLOOKUP(B7604,属性中转表!A:G,7,FALSE)&gt;=50,VLOOKUP(A7604,英雄数据表!A:K,9,0),IF(VLOOKUP(B7604,属性中转表!A:G,7,FALSE)&gt;=25,VLOOKUP(A7604,英雄数据表!A:K,5,0),""))</f>
        <v/>
      </c>
      <c r="J7604" s="20" t="str">
        <f>IF(I7604="","",属性中转表!$I$1&amp;(IF(VLOOKUP(B7604,属性中转表!A:G,7,FALSE)=0,0,VLOOKUP(VLOOKUP(B7604,属性中转表!A:G,7,FALSE),属性中转表!$K$2:$P$21,4,0)))+IFERROR(VLOOKUP(A7604,英雄数据表!A:K,IF(武魂!B7604&gt;=50,10,IF(武魂!B7604&gt;=25,6)),0),0))</f>
        <v/>
      </c>
      <c r="K7604" s="32" t="str">
        <f t="shared" si="505"/>
        <v/>
      </c>
      <c r="L7604" s="20" t="str">
        <f>IF(B7604&gt;=50,VLOOKUP(A7604,英雄数据表!A:L,11,FALSE),IF(B7604&gt;=25,VLOOKUP(A7604,英雄数据表!A:L,7,0),""))</f>
        <v/>
      </c>
      <c r="M7604" s="20" t="str">
        <f>IFERROR(VLOOKUP(B7604,属性中转表!$K$2:$O$21,5,FALSE),"")</f>
        <v/>
      </c>
      <c r="N7604" s="20" t="str">
        <f>IF(B7604=25,VLOOKUP(A7604,英雄数据表!A:L,8,FALSE),IF(B7604=50,VLOOKUP(A7604,英雄数据表!A:L,12,0),""))</f>
        <v/>
      </c>
    </row>
    <row r="7605" spans="1:14" x14ac:dyDescent="0.3">
      <c r="A7605" s="20">
        <v>62016</v>
      </c>
      <c r="B7605" s="21">
        <f t="shared" si="506"/>
        <v>4</v>
      </c>
      <c r="C7605" s="21">
        <v>5</v>
      </c>
      <c r="D7605" s="21">
        <f>VLOOKUP(A7605,英雄数据表!A:D,4,0)</f>
        <v>6</v>
      </c>
      <c r="E7605" s="20" t="str">
        <f>VLOOKUP(A7605,英雄数据表!A:C,3,0)</f>
        <v>光明之泉</v>
      </c>
      <c r="F7605" s="20">
        <f t="shared" si="507"/>
        <v>62016</v>
      </c>
      <c r="G7605" s="20">
        <f t="shared" si="508"/>
        <v>62016</v>
      </c>
      <c r="H7605" s="21" t="str">
        <f>VLOOKUP(B7605,属性中转表!A:F,6,FALSE)</f>
        <v>"hp":10800,"atk":300</v>
      </c>
      <c r="I7605" s="20" t="str">
        <f>IF(VLOOKUP(B7605,属性中转表!A:G,7,FALSE)=0,"",VLOOKUP(VLOOKUP(B7605,属性中转表!A:G,7,FALSE),属性中转表!$K$2:$P$21,6,0))&amp;IF(VLOOKUP(B7605,属性中转表!A:G,7,FALSE)&gt;=50,VLOOKUP(A7605,英雄数据表!A:K,9,0),IF(VLOOKUP(B7605,属性中转表!A:G,7,FALSE)&gt;=25,VLOOKUP(A7605,英雄数据表!A:K,5,0),""))</f>
        <v/>
      </c>
      <c r="J7605" s="20" t="str">
        <f>IF(I7605="","",属性中转表!$I$1&amp;(IF(VLOOKUP(B7605,属性中转表!A:G,7,FALSE)=0,0,VLOOKUP(VLOOKUP(B7605,属性中转表!A:G,7,FALSE),属性中转表!$K$2:$P$21,4,0)))+IFERROR(VLOOKUP(A7605,英雄数据表!A:K,IF(武魂!B7605&gt;=50,10,IF(武魂!B7605&gt;=25,6)),0),0))</f>
        <v/>
      </c>
      <c r="K7605" s="32" t="str">
        <f t="shared" si="505"/>
        <v/>
      </c>
      <c r="L7605" s="20" t="str">
        <f>IF(B7605&gt;=50,VLOOKUP(A7605,英雄数据表!A:L,11,FALSE),IF(B7605&gt;=25,VLOOKUP(A7605,英雄数据表!A:L,7,0),""))</f>
        <v/>
      </c>
      <c r="M7605" s="20" t="str">
        <f>IFERROR(VLOOKUP(B7605,属性中转表!$K$2:$O$21,5,FALSE),"")</f>
        <v/>
      </c>
      <c r="N7605" s="20" t="str">
        <f>IF(B7605=25,VLOOKUP(A7605,英雄数据表!A:L,8,FALSE),IF(B7605=50,VLOOKUP(A7605,英雄数据表!A:L,12,0),""))</f>
        <v/>
      </c>
    </row>
    <row r="7606" spans="1:14" x14ac:dyDescent="0.3">
      <c r="A7606" s="20">
        <v>62016</v>
      </c>
      <c r="B7606" s="21">
        <f t="shared" si="506"/>
        <v>5</v>
      </c>
      <c r="C7606" s="21">
        <v>5</v>
      </c>
      <c r="D7606" s="21">
        <f>VLOOKUP(A7606,英雄数据表!A:D,4,0)</f>
        <v>6</v>
      </c>
      <c r="E7606" s="20" t="str">
        <f>VLOOKUP(A7606,英雄数据表!A:C,3,0)</f>
        <v>光明之泉</v>
      </c>
      <c r="F7606" s="20">
        <f t="shared" si="507"/>
        <v>62016</v>
      </c>
      <c r="G7606" s="20">
        <f t="shared" si="508"/>
        <v>62016</v>
      </c>
      <c r="H7606" s="21" t="str">
        <f>VLOOKUP(B7606,属性中转表!A:F,6,FALSE)</f>
        <v>"hp":12600,"atk":350</v>
      </c>
      <c r="I7606" s="20" t="str">
        <f>IF(VLOOKUP(B7606,属性中转表!A:G,7,FALSE)=0,"",VLOOKUP(VLOOKUP(B7606,属性中转表!A:G,7,FALSE),属性中转表!$K$2:$P$21,6,0))&amp;IF(VLOOKUP(B7606,属性中转表!A:G,7,FALSE)&gt;=50,VLOOKUP(A7606,英雄数据表!A:K,9,0),IF(VLOOKUP(B7606,属性中转表!A:G,7,FALSE)&gt;=25,VLOOKUP(A7606,英雄数据表!A:K,5,0),""))</f>
        <v>"atk":300</v>
      </c>
      <c r="J7606" s="20" t="str">
        <f>IF(I7606="","",属性中转表!$I$1&amp;(IF(VLOOKUP(B7606,属性中转表!A:G,7,FALSE)=0,0,VLOOKUP(VLOOKUP(B7606,属性中转表!A:G,7,FALSE),属性中转表!$K$2:$P$21,4,0)))+IFERROR(VLOOKUP(A7606,英雄数据表!A:K,IF(武魂!B7606&gt;=50,10,IF(武魂!B7606&gt;=25,6)),0),0))</f>
        <v>,"dpspro":0</v>
      </c>
      <c r="K7606" s="32" t="str">
        <f t="shared" si="505"/>
        <v>"atk":300,"dpspro":0</v>
      </c>
      <c r="L7606" s="20" t="str">
        <f>IF(B7606&gt;=50,VLOOKUP(A7606,英雄数据表!A:L,11,FALSE),IF(B7606&gt;=25,VLOOKUP(A7606,英雄数据表!A:L,7,0),""))</f>
        <v/>
      </c>
      <c r="M7606" s="20" t="str">
        <f>IFERROR(VLOOKUP(B7606,属性中转表!$K$2:$O$21,5,FALSE),"")</f>
        <v>"atk":300</v>
      </c>
      <c r="N7606" s="20" t="str">
        <f>IF(B7606=25,VLOOKUP(A7606,英雄数据表!A:L,8,FALSE),IF(B7606=50,VLOOKUP(A7606,英雄数据表!A:L,12,0),""))</f>
        <v/>
      </c>
    </row>
    <row r="7607" spans="1:14" x14ac:dyDescent="0.3">
      <c r="A7607" s="20">
        <v>62016</v>
      </c>
      <c r="B7607" s="21">
        <f t="shared" si="506"/>
        <v>6</v>
      </c>
      <c r="C7607" s="21">
        <v>5</v>
      </c>
      <c r="D7607" s="21">
        <f>VLOOKUP(A7607,英雄数据表!A:D,4,0)</f>
        <v>6</v>
      </c>
      <c r="E7607" s="20" t="str">
        <f>VLOOKUP(A7607,英雄数据表!A:C,3,0)</f>
        <v>光明之泉</v>
      </c>
      <c r="F7607" s="20">
        <f t="shared" si="507"/>
        <v>62016</v>
      </c>
      <c r="G7607" s="20">
        <f t="shared" si="508"/>
        <v>62016</v>
      </c>
      <c r="H7607" s="21" t="str">
        <f>VLOOKUP(B7607,属性中转表!A:F,6,FALSE)</f>
        <v>"hp":14400,"atk":400</v>
      </c>
      <c r="I7607" s="20" t="str">
        <f>IF(VLOOKUP(B7607,属性中转表!A:G,7,FALSE)=0,"",VLOOKUP(VLOOKUP(B7607,属性中转表!A:G,7,FALSE),属性中转表!$K$2:$P$21,6,0))&amp;IF(VLOOKUP(B7607,属性中转表!A:G,7,FALSE)&gt;=50,VLOOKUP(A7607,英雄数据表!A:K,9,0),IF(VLOOKUP(B7607,属性中转表!A:G,7,FALSE)&gt;=25,VLOOKUP(A7607,英雄数据表!A:K,5,0),""))</f>
        <v>"atk":300</v>
      </c>
      <c r="J7607" s="20" t="str">
        <f>IF(I7607="","",属性中转表!$I$1&amp;(IF(VLOOKUP(B7607,属性中转表!A:G,7,FALSE)=0,0,VLOOKUP(VLOOKUP(B7607,属性中转表!A:G,7,FALSE),属性中转表!$K$2:$P$21,4,0)))+IFERROR(VLOOKUP(A7607,英雄数据表!A:K,IF(武魂!B7607&gt;=50,10,IF(武魂!B7607&gt;=25,6)),0),0))</f>
        <v>,"dpspro":0</v>
      </c>
      <c r="K7607" s="32" t="str">
        <f t="shared" si="505"/>
        <v>"atk":300,"dpspro":0</v>
      </c>
      <c r="L7607" s="20" t="str">
        <f>IF(B7607&gt;=50,VLOOKUP(A7607,英雄数据表!A:L,11,FALSE),IF(B7607&gt;=25,VLOOKUP(A7607,英雄数据表!A:L,7,0),""))</f>
        <v/>
      </c>
      <c r="M7607" s="20" t="str">
        <f>IFERROR(VLOOKUP(B7607,属性中转表!$K$2:$O$21,5,FALSE),"")</f>
        <v/>
      </c>
      <c r="N7607" s="20" t="str">
        <f>IF(B7607=25,VLOOKUP(A7607,英雄数据表!A:L,8,FALSE),IF(B7607=50,VLOOKUP(A7607,英雄数据表!A:L,12,0),""))</f>
        <v/>
      </c>
    </row>
    <row r="7608" spans="1:14" x14ac:dyDescent="0.3">
      <c r="A7608" s="20">
        <v>62016</v>
      </c>
      <c r="B7608" s="21">
        <f t="shared" si="506"/>
        <v>7</v>
      </c>
      <c r="C7608" s="21">
        <v>5</v>
      </c>
      <c r="D7608" s="21">
        <f>VLOOKUP(A7608,英雄数据表!A:D,4,0)</f>
        <v>6</v>
      </c>
      <c r="E7608" s="20" t="str">
        <f>VLOOKUP(A7608,英雄数据表!A:C,3,0)</f>
        <v>光明之泉</v>
      </c>
      <c r="F7608" s="20">
        <f t="shared" si="507"/>
        <v>62016</v>
      </c>
      <c r="G7608" s="20">
        <f t="shared" si="508"/>
        <v>62016</v>
      </c>
      <c r="H7608" s="21" t="str">
        <f>VLOOKUP(B7608,属性中转表!A:F,6,FALSE)</f>
        <v>"hp":16200,"atk":450</v>
      </c>
      <c r="I7608" s="20" t="str">
        <f>IF(VLOOKUP(B7608,属性中转表!A:G,7,FALSE)=0,"",VLOOKUP(VLOOKUP(B7608,属性中转表!A:G,7,FALSE),属性中转表!$K$2:$P$21,6,0))&amp;IF(VLOOKUP(B7608,属性中转表!A:G,7,FALSE)&gt;=50,VLOOKUP(A7608,英雄数据表!A:K,9,0),IF(VLOOKUP(B7608,属性中转表!A:G,7,FALSE)&gt;=25,VLOOKUP(A7608,英雄数据表!A:K,5,0),""))</f>
        <v>"atk":300</v>
      </c>
      <c r="J7608" s="20" t="str">
        <f>IF(I7608="","",属性中转表!$I$1&amp;(IF(VLOOKUP(B7608,属性中转表!A:G,7,FALSE)=0,0,VLOOKUP(VLOOKUP(B7608,属性中转表!A:G,7,FALSE),属性中转表!$K$2:$P$21,4,0)))+IFERROR(VLOOKUP(A7608,英雄数据表!A:K,IF(武魂!B7608&gt;=50,10,IF(武魂!B7608&gt;=25,6)),0),0))</f>
        <v>,"dpspro":0</v>
      </c>
      <c r="K7608" s="32" t="str">
        <f t="shared" si="505"/>
        <v>"atk":300,"dpspro":0</v>
      </c>
      <c r="L7608" s="20" t="str">
        <f>IF(B7608&gt;=50,VLOOKUP(A7608,英雄数据表!A:L,11,FALSE),IF(B7608&gt;=25,VLOOKUP(A7608,英雄数据表!A:L,7,0),""))</f>
        <v/>
      </c>
      <c r="M7608" s="20" t="str">
        <f>IFERROR(VLOOKUP(B7608,属性中转表!$K$2:$O$21,5,FALSE),"")</f>
        <v/>
      </c>
      <c r="N7608" s="20" t="str">
        <f>IF(B7608=25,VLOOKUP(A7608,英雄数据表!A:L,8,FALSE),IF(B7608=50,VLOOKUP(A7608,英雄数据表!A:L,12,0),""))</f>
        <v/>
      </c>
    </row>
    <row r="7609" spans="1:14" x14ac:dyDescent="0.3">
      <c r="A7609" s="20">
        <v>62016</v>
      </c>
      <c r="B7609" s="21">
        <f t="shared" si="506"/>
        <v>8</v>
      </c>
      <c r="C7609" s="21">
        <v>5</v>
      </c>
      <c r="D7609" s="21">
        <f>VLOOKUP(A7609,英雄数据表!A:D,4,0)</f>
        <v>6</v>
      </c>
      <c r="E7609" s="20" t="str">
        <f>VLOOKUP(A7609,英雄数据表!A:C,3,0)</f>
        <v>光明之泉</v>
      </c>
      <c r="F7609" s="20">
        <f t="shared" si="507"/>
        <v>62016</v>
      </c>
      <c r="G7609" s="20">
        <f t="shared" si="508"/>
        <v>62016</v>
      </c>
      <c r="H7609" s="21" t="str">
        <f>VLOOKUP(B7609,属性中转表!A:F,6,FALSE)</f>
        <v>"hp":18000,"atk":500</v>
      </c>
      <c r="I7609" s="20" t="str">
        <f>IF(VLOOKUP(B7609,属性中转表!A:G,7,FALSE)=0,"",VLOOKUP(VLOOKUP(B7609,属性中转表!A:G,7,FALSE),属性中转表!$K$2:$P$21,6,0))&amp;IF(VLOOKUP(B7609,属性中转表!A:G,7,FALSE)&gt;=50,VLOOKUP(A7609,英雄数据表!A:K,9,0),IF(VLOOKUP(B7609,属性中转表!A:G,7,FALSE)&gt;=25,VLOOKUP(A7609,英雄数据表!A:K,5,0),""))</f>
        <v>"atk":300</v>
      </c>
      <c r="J7609" s="20" t="str">
        <f>IF(I7609="","",属性中转表!$I$1&amp;(IF(VLOOKUP(B7609,属性中转表!A:G,7,FALSE)=0,0,VLOOKUP(VLOOKUP(B7609,属性中转表!A:G,7,FALSE),属性中转表!$K$2:$P$21,4,0)))+IFERROR(VLOOKUP(A7609,英雄数据表!A:K,IF(武魂!B7609&gt;=50,10,IF(武魂!B7609&gt;=25,6)),0),0))</f>
        <v>,"dpspro":0</v>
      </c>
      <c r="K7609" s="32" t="str">
        <f t="shared" si="505"/>
        <v>"atk":300,"dpspro":0</v>
      </c>
      <c r="L7609" s="20" t="str">
        <f>IF(B7609&gt;=50,VLOOKUP(A7609,英雄数据表!A:L,11,FALSE),IF(B7609&gt;=25,VLOOKUP(A7609,英雄数据表!A:L,7,0),""))</f>
        <v/>
      </c>
      <c r="M7609" s="20" t="str">
        <f>IFERROR(VLOOKUP(B7609,属性中转表!$K$2:$O$21,5,FALSE),"")</f>
        <v/>
      </c>
      <c r="N7609" s="20" t="str">
        <f>IF(B7609=25,VLOOKUP(A7609,英雄数据表!A:L,8,FALSE),IF(B7609=50,VLOOKUP(A7609,英雄数据表!A:L,12,0),""))</f>
        <v/>
      </c>
    </row>
    <row r="7610" spans="1:14" x14ac:dyDescent="0.3">
      <c r="A7610" s="20">
        <v>62016</v>
      </c>
      <c r="B7610" s="21">
        <f t="shared" si="506"/>
        <v>9</v>
      </c>
      <c r="C7610" s="21">
        <v>5</v>
      </c>
      <c r="D7610" s="21">
        <f>VLOOKUP(A7610,英雄数据表!A:D,4,0)</f>
        <v>6</v>
      </c>
      <c r="E7610" s="20" t="str">
        <f>VLOOKUP(A7610,英雄数据表!A:C,3,0)</f>
        <v>光明之泉</v>
      </c>
      <c r="F7610" s="20">
        <f t="shared" si="507"/>
        <v>62016</v>
      </c>
      <c r="G7610" s="20">
        <f t="shared" si="508"/>
        <v>62016</v>
      </c>
      <c r="H7610" s="21" t="str">
        <f>VLOOKUP(B7610,属性中转表!A:F,6,FALSE)</f>
        <v>"hp":19800,"atk":550</v>
      </c>
      <c r="I7610" s="20" t="str">
        <f>IF(VLOOKUP(B7610,属性中转表!A:G,7,FALSE)=0,"",VLOOKUP(VLOOKUP(B7610,属性中转表!A:G,7,FALSE),属性中转表!$K$2:$P$21,6,0))&amp;IF(VLOOKUP(B7610,属性中转表!A:G,7,FALSE)&gt;=50,VLOOKUP(A7610,英雄数据表!A:K,9,0),IF(VLOOKUP(B7610,属性中转表!A:G,7,FALSE)&gt;=25,VLOOKUP(A7610,英雄数据表!A:K,5,0),""))</f>
        <v>"atk":300</v>
      </c>
      <c r="J7610" s="20" t="str">
        <f>IF(I7610="","",属性中转表!$I$1&amp;(IF(VLOOKUP(B7610,属性中转表!A:G,7,FALSE)=0,0,VLOOKUP(VLOOKUP(B7610,属性中转表!A:G,7,FALSE),属性中转表!$K$2:$P$21,4,0)))+IFERROR(VLOOKUP(A7610,英雄数据表!A:K,IF(武魂!B7610&gt;=50,10,IF(武魂!B7610&gt;=25,6)),0),0))</f>
        <v>,"dpspro":0</v>
      </c>
      <c r="K7610" s="32" t="str">
        <f t="shared" si="505"/>
        <v>"atk":300,"dpspro":0</v>
      </c>
      <c r="L7610" s="20" t="str">
        <f>IF(B7610&gt;=50,VLOOKUP(A7610,英雄数据表!A:L,11,FALSE),IF(B7610&gt;=25,VLOOKUP(A7610,英雄数据表!A:L,7,0),""))</f>
        <v/>
      </c>
      <c r="M7610" s="20" t="str">
        <f>IFERROR(VLOOKUP(B7610,属性中转表!$K$2:$O$21,5,FALSE),"")</f>
        <v/>
      </c>
      <c r="N7610" s="20" t="str">
        <f>IF(B7610=25,VLOOKUP(A7610,英雄数据表!A:L,8,FALSE),IF(B7610=50,VLOOKUP(A7610,英雄数据表!A:L,12,0),""))</f>
        <v/>
      </c>
    </row>
    <row r="7611" spans="1:14" x14ac:dyDescent="0.3">
      <c r="A7611" s="20">
        <v>62016</v>
      </c>
      <c r="B7611" s="21">
        <f t="shared" si="506"/>
        <v>10</v>
      </c>
      <c r="C7611" s="21">
        <v>5</v>
      </c>
      <c r="D7611" s="21">
        <f>VLOOKUP(A7611,英雄数据表!A:D,4,0)</f>
        <v>6</v>
      </c>
      <c r="E7611" s="20" t="str">
        <f>VLOOKUP(A7611,英雄数据表!A:C,3,0)</f>
        <v>光明之泉</v>
      </c>
      <c r="F7611" s="20">
        <f t="shared" si="507"/>
        <v>62016</v>
      </c>
      <c r="G7611" s="20">
        <f t="shared" si="508"/>
        <v>62016</v>
      </c>
      <c r="H7611" s="21" t="str">
        <f>VLOOKUP(B7611,属性中转表!A:F,6,FALSE)</f>
        <v>"hp":21600,"atk":600</v>
      </c>
      <c r="I7611" s="20" t="str">
        <f>IF(VLOOKUP(B7611,属性中转表!A:G,7,FALSE)=0,"",VLOOKUP(VLOOKUP(B7611,属性中转表!A:G,7,FALSE),属性中转表!$K$2:$P$21,6,0))&amp;IF(VLOOKUP(B7611,属性中转表!A:G,7,FALSE)&gt;=50,VLOOKUP(A7611,英雄数据表!A:K,9,0),IF(VLOOKUP(B7611,属性中转表!A:G,7,FALSE)&gt;=25,VLOOKUP(A7611,英雄数据表!A:K,5,0),""))</f>
        <v>"atk":300,"hp":5000</v>
      </c>
      <c r="J7611" s="20" t="str">
        <f>IF(I7611="","",属性中转表!$I$1&amp;(IF(VLOOKUP(B7611,属性中转表!A:G,7,FALSE)=0,0,VLOOKUP(VLOOKUP(B7611,属性中转表!A:G,7,FALSE),属性中转表!$K$2:$P$21,4,0)))+IFERROR(VLOOKUP(A7611,英雄数据表!A:K,IF(武魂!B7611&gt;=50,10,IF(武魂!B7611&gt;=25,6)),0),0))</f>
        <v>,"dpspro":0</v>
      </c>
      <c r="K7611" s="32" t="str">
        <f t="shared" ref="K7611:K7674" si="509">I7611&amp;J7611</f>
        <v>"atk":300,"hp":5000,"dpspro":0</v>
      </c>
      <c r="L7611" s="20" t="str">
        <f>IF(B7611&gt;=50,VLOOKUP(A7611,英雄数据表!A:L,11,FALSE),IF(B7611&gt;=25,VLOOKUP(A7611,英雄数据表!A:L,7,0),""))</f>
        <v/>
      </c>
      <c r="M7611" s="20" t="str">
        <f>IFERROR(VLOOKUP(B7611,属性中转表!$K$2:$O$21,5,FALSE),"")</f>
        <v>"hp":5000</v>
      </c>
      <c r="N7611" s="20" t="str">
        <f>IF(B7611=25,VLOOKUP(A7611,英雄数据表!A:L,8,FALSE),IF(B7611=50,VLOOKUP(A7611,英雄数据表!A:L,12,0),""))</f>
        <v/>
      </c>
    </row>
    <row r="7612" spans="1:14" x14ac:dyDescent="0.3">
      <c r="A7612" s="20">
        <v>62016</v>
      </c>
      <c r="B7612" s="21">
        <f t="shared" si="506"/>
        <v>11</v>
      </c>
      <c r="C7612" s="21">
        <v>5</v>
      </c>
      <c r="D7612" s="21">
        <f>VLOOKUP(A7612,英雄数据表!A:D,4,0)</f>
        <v>6</v>
      </c>
      <c r="E7612" s="20" t="str">
        <f>VLOOKUP(A7612,英雄数据表!A:C,3,0)</f>
        <v>光明之泉</v>
      </c>
      <c r="F7612" s="20">
        <f t="shared" si="507"/>
        <v>62016</v>
      </c>
      <c r="G7612" s="20">
        <f t="shared" si="508"/>
        <v>62016</v>
      </c>
      <c r="H7612" s="21" t="str">
        <f>VLOOKUP(B7612,属性中转表!A:F,6,FALSE)</f>
        <v>"hp":24300,"atk":675</v>
      </c>
      <c r="I7612" s="20" t="str">
        <f>IF(VLOOKUP(B7612,属性中转表!A:G,7,FALSE)=0,"",VLOOKUP(VLOOKUP(B7612,属性中转表!A:G,7,FALSE),属性中转表!$K$2:$P$21,6,0))&amp;IF(VLOOKUP(B7612,属性中转表!A:G,7,FALSE)&gt;=50,VLOOKUP(A7612,英雄数据表!A:K,9,0),IF(VLOOKUP(B7612,属性中转表!A:G,7,FALSE)&gt;=25,VLOOKUP(A7612,英雄数据表!A:K,5,0),""))</f>
        <v>"atk":300,"hp":5000</v>
      </c>
      <c r="J7612" s="20" t="str">
        <f>IF(I7612="","",属性中转表!$I$1&amp;(IF(VLOOKUP(B7612,属性中转表!A:G,7,FALSE)=0,0,VLOOKUP(VLOOKUP(B7612,属性中转表!A:G,7,FALSE),属性中转表!$K$2:$P$21,4,0)))+IFERROR(VLOOKUP(A7612,英雄数据表!A:K,IF(武魂!B7612&gt;=50,10,IF(武魂!B7612&gt;=25,6)),0),0))</f>
        <v>,"dpspro":0</v>
      </c>
      <c r="K7612" s="32" t="str">
        <f t="shared" si="509"/>
        <v>"atk":300,"hp":5000,"dpspro":0</v>
      </c>
      <c r="L7612" s="20" t="str">
        <f>IF(B7612&gt;=50,VLOOKUP(A7612,英雄数据表!A:L,11,FALSE),IF(B7612&gt;=25,VLOOKUP(A7612,英雄数据表!A:L,7,0),""))</f>
        <v/>
      </c>
      <c r="M7612" s="20" t="str">
        <f>IFERROR(VLOOKUP(B7612,属性中转表!$K$2:$O$21,5,FALSE),"")</f>
        <v/>
      </c>
      <c r="N7612" s="20" t="str">
        <f>IF(B7612=25,VLOOKUP(A7612,英雄数据表!A:L,8,FALSE),IF(B7612=50,VLOOKUP(A7612,英雄数据表!A:L,12,0),""))</f>
        <v/>
      </c>
    </row>
    <row r="7613" spans="1:14" x14ac:dyDescent="0.3">
      <c r="A7613" s="20">
        <v>62016</v>
      </c>
      <c r="B7613" s="21">
        <f t="shared" si="506"/>
        <v>12</v>
      </c>
      <c r="C7613" s="21">
        <v>5</v>
      </c>
      <c r="D7613" s="21">
        <f>VLOOKUP(A7613,英雄数据表!A:D,4,0)</f>
        <v>6</v>
      </c>
      <c r="E7613" s="20" t="str">
        <f>VLOOKUP(A7613,英雄数据表!A:C,3,0)</f>
        <v>光明之泉</v>
      </c>
      <c r="F7613" s="20">
        <f t="shared" si="507"/>
        <v>62016</v>
      </c>
      <c r="G7613" s="20">
        <f t="shared" si="508"/>
        <v>62016</v>
      </c>
      <c r="H7613" s="21" t="str">
        <f>VLOOKUP(B7613,属性中转表!A:F,6,FALSE)</f>
        <v>"hp":27000,"atk":750</v>
      </c>
      <c r="I7613" s="20" t="str">
        <f>IF(VLOOKUP(B7613,属性中转表!A:G,7,FALSE)=0,"",VLOOKUP(VLOOKUP(B7613,属性中转表!A:G,7,FALSE),属性中转表!$K$2:$P$21,6,0))&amp;IF(VLOOKUP(B7613,属性中转表!A:G,7,FALSE)&gt;=50,VLOOKUP(A7613,英雄数据表!A:K,9,0),IF(VLOOKUP(B7613,属性中转表!A:G,7,FALSE)&gt;=25,VLOOKUP(A7613,英雄数据表!A:K,5,0),""))</f>
        <v>"atk":300,"hp":5000</v>
      </c>
      <c r="J7613" s="20" t="str">
        <f>IF(I7613="","",属性中转表!$I$1&amp;(IF(VLOOKUP(B7613,属性中转表!A:G,7,FALSE)=0,0,VLOOKUP(VLOOKUP(B7613,属性中转表!A:G,7,FALSE),属性中转表!$K$2:$P$21,4,0)))+IFERROR(VLOOKUP(A7613,英雄数据表!A:K,IF(武魂!B7613&gt;=50,10,IF(武魂!B7613&gt;=25,6)),0),0))</f>
        <v>,"dpspro":0</v>
      </c>
      <c r="K7613" s="32" t="str">
        <f t="shared" si="509"/>
        <v>"atk":300,"hp":5000,"dpspro":0</v>
      </c>
      <c r="L7613" s="20" t="str">
        <f>IF(B7613&gt;=50,VLOOKUP(A7613,英雄数据表!A:L,11,FALSE),IF(B7613&gt;=25,VLOOKUP(A7613,英雄数据表!A:L,7,0),""))</f>
        <v/>
      </c>
      <c r="M7613" s="20" t="str">
        <f>IFERROR(VLOOKUP(B7613,属性中转表!$K$2:$O$21,5,FALSE),"")</f>
        <v/>
      </c>
      <c r="N7613" s="20" t="str">
        <f>IF(B7613=25,VLOOKUP(A7613,英雄数据表!A:L,8,FALSE),IF(B7613=50,VLOOKUP(A7613,英雄数据表!A:L,12,0),""))</f>
        <v/>
      </c>
    </row>
    <row r="7614" spans="1:14" x14ac:dyDescent="0.3">
      <c r="A7614" s="20">
        <v>62016</v>
      </c>
      <c r="B7614" s="21">
        <f t="shared" si="506"/>
        <v>13</v>
      </c>
      <c r="C7614" s="21">
        <v>5</v>
      </c>
      <c r="D7614" s="21">
        <f>VLOOKUP(A7614,英雄数据表!A:D,4,0)</f>
        <v>6</v>
      </c>
      <c r="E7614" s="20" t="str">
        <f>VLOOKUP(A7614,英雄数据表!A:C,3,0)</f>
        <v>光明之泉</v>
      </c>
      <c r="F7614" s="20">
        <f t="shared" si="507"/>
        <v>62016</v>
      </c>
      <c r="G7614" s="20">
        <f t="shared" si="508"/>
        <v>62016</v>
      </c>
      <c r="H7614" s="21" t="str">
        <f>VLOOKUP(B7614,属性中转表!A:F,6,FALSE)</f>
        <v>"hp":29700,"atk":825</v>
      </c>
      <c r="I7614" s="20" t="str">
        <f>IF(VLOOKUP(B7614,属性中转表!A:G,7,FALSE)=0,"",VLOOKUP(VLOOKUP(B7614,属性中转表!A:G,7,FALSE),属性中转表!$K$2:$P$21,6,0))&amp;IF(VLOOKUP(B7614,属性中转表!A:G,7,FALSE)&gt;=50,VLOOKUP(A7614,英雄数据表!A:K,9,0),IF(VLOOKUP(B7614,属性中转表!A:G,7,FALSE)&gt;=25,VLOOKUP(A7614,英雄数据表!A:K,5,0),""))</f>
        <v>"atk":300,"hp":5000</v>
      </c>
      <c r="J7614" s="20" t="str">
        <f>IF(I7614="","",属性中转表!$I$1&amp;(IF(VLOOKUP(B7614,属性中转表!A:G,7,FALSE)=0,0,VLOOKUP(VLOOKUP(B7614,属性中转表!A:G,7,FALSE),属性中转表!$K$2:$P$21,4,0)))+IFERROR(VLOOKUP(A7614,英雄数据表!A:K,IF(武魂!B7614&gt;=50,10,IF(武魂!B7614&gt;=25,6)),0),0))</f>
        <v>,"dpspro":0</v>
      </c>
      <c r="K7614" s="32" t="str">
        <f t="shared" si="509"/>
        <v>"atk":300,"hp":5000,"dpspro":0</v>
      </c>
      <c r="L7614" s="20" t="str">
        <f>IF(B7614&gt;=50,VLOOKUP(A7614,英雄数据表!A:L,11,FALSE),IF(B7614&gt;=25,VLOOKUP(A7614,英雄数据表!A:L,7,0),""))</f>
        <v/>
      </c>
      <c r="M7614" s="20" t="str">
        <f>IFERROR(VLOOKUP(B7614,属性中转表!$K$2:$O$21,5,FALSE),"")</f>
        <v/>
      </c>
      <c r="N7614" s="20" t="str">
        <f>IF(B7614=25,VLOOKUP(A7614,英雄数据表!A:L,8,FALSE),IF(B7614=50,VLOOKUP(A7614,英雄数据表!A:L,12,0),""))</f>
        <v/>
      </c>
    </row>
    <row r="7615" spans="1:14" x14ac:dyDescent="0.3">
      <c r="A7615" s="20">
        <v>62016</v>
      </c>
      <c r="B7615" s="21">
        <f t="shared" si="506"/>
        <v>14</v>
      </c>
      <c r="C7615" s="21">
        <v>5</v>
      </c>
      <c r="D7615" s="21">
        <f>VLOOKUP(A7615,英雄数据表!A:D,4,0)</f>
        <v>6</v>
      </c>
      <c r="E7615" s="20" t="str">
        <f>VLOOKUP(A7615,英雄数据表!A:C,3,0)</f>
        <v>光明之泉</v>
      </c>
      <c r="F7615" s="20">
        <f t="shared" si="507"/>
        <v>62016</v>
      </c>
      <c r="G7615" s="20">
        <f t="shared" si="508"/>
        <v>62016</v>
      </c>
      <c r="H7615" s="21" t="str">
        <f>VLOOKUP(B7615,属性中转表!A:F,6,FALSE)</f>
        <v>"hp":32400,"atk":900</v>
      </c>
      <c r="I7615" s="20" t="str">
        <f>IF(VLOOKUP(B7615,属性中转表!A:G,7,FALSE)=0,"",VLOOKUP(VLOOKUP(B7615,属性中转表!A:G,7,FALSE),属性中转表!$K$2:$P$21,6,0))&amp;IF(VLOOKUP(B7615,属性中转表!A:G,7,FALSE)&gt;=50,VLOOKUP(A7615,英雄数据表!A:K,9,0),IF(VLOOKUP(B7615,属性中转表!A:G,7,FALSE)&gt;=25,VLOOKUP(A7615,英雄数据表!A:K,5,0),""))</f>
        <v>"atk":300,"hp":5000</v>
      </c>
      <c r="J7615" s="20" t="str">
        <f>IF(I7615="","",属性中转表!$I$1&amp;(IF(VLOOKUP(B7615,属性中转表!A:G,7,FALSE)=0,0,VLOOKUP(VLOOKUP(B7615,属性中转表!A:G,7,FALSE),属性中转表!$K$2:$P$21,4,0)))+IFERROR(VLOOKUP(A7615,英雄数据表!A:K,IF(武魂!B7615&gt;=50,10,IF(武魂!B7615&gt;=25,6)),0),0))</f>
        <v>,"dpspro":0</v>
      </c>
      <c r="K7615" s="32" t="str">
        <f t="shared" si="509"/>
        <v>"atk":300,"hp":5000,"dpspro":0</v>
      </c>
      <c r="L7615" s="20" t="str">
        <f>IF(B7615&gt;=50,VLOOKUP(A7615,英雄数据表!A:L,11,FALSE),IF(B7615&gt;=25,VLOOKUP(A7615,英雄数据表!A:L,7,0),""))</f>
        <v/>
      </c>
      <c r="M7615" s="20" t="str">
        <f>IFERROR(VLOOKUP(B7615,属性中转表!$K$2:$O$21,5,FALSE),"")</f>
        <v/>
      </c>
      <c r="N7615" s="20" t="str">
        <f>IF(B7615=25,VLOOKUP(A7615,英雄数据表!A:L,8,FALSE),IF(B7615=50,VLOOKUP(A7615,英雄数据表!A:L,12,0),""))</f>
        <v/>
      </c>
    </row>
    <row r="7616" spans="1:14" x14ac:dyDescent="0.3">
      <c r="A7616" s="20">
        <v>62016</v>
      </c>
      <c r="B7616" s="21">
        <f t="shared" si="506"/>
        <v>15</v>
      </c>
      <c r="C7616" s="21">
        <v>5</v>
      </c>
      <c r="D7616" s="21">
        <f>VLOOKUP(A7616,英雄数据表!A:D,4,0)</f>
        <v>6</v>
      </c>
      <c r="E7616" s="20" t="str">
        <f>VLOOKUP(A7616,英雄数据表!A:C,3,0)</f>
        <v>光明之泉</v>
      </c>
      <c r="F7616" s="20">
        <f t="shared" si="507"/>
        <v>62016</v>
      </c>
      <c r="G7616" s="20">
        <f t="shared" si="508"/>
        <v>62016</v>
      </c>
      <c r="H7616" s="21" t="str">
        <f>VLOOKUP(B7616,属性中转表!A:F,6,FALSE)</f>
        <v>"hp":35100,"atk":975</v>
      </c>
      <c r="I7616" s="20" t="str">
        <f>IF(VLOOKUP(B7616,属性中转表!A:G,7,FALSE)=0,"",VLOOKUP(VLOOKUP(B7616,属性中转表!A:G,7,FALSE),属性中转表!$K$2:$P$21,6,0))&amp;IF(VLOOKUP(B7616,属性中转表!A:G,7,FALSE)&gt;=50,VLOOKUP(A7616,英雄数据表!A:K,9,0),IF(VLOOKUP(B7616,属性中转表!A:G,7,FALSE)&gt;=25,VLOOKUP(A7616,英雄数据表!A:K,5,0),""))</f>
        <v>"atk":300,"hp":5000,"undpspro":50</v>
      </c>
      <c r="J7616" s="20" t="str">
        <f>IF(I7616="","",属性中转表!$I$1&amp;(IF(VLOOKUP(B7616,属性中转表!A:G,7,FALSE)=0,0,VLOOKUP(VLOOKUP(B7616,属性中转表!A:G,7,FALSE),属性中转表!$K$2:$P$21,4,0)))+IFERROR(VLOOKUP(A7616,英雄数据表!A:K,IF(武魂!B7616&gt;=50,10,IF(武魂!B7616&gt;=25,6)),0),0))</f>
        <v>,"dpspro":0</v>
      </c>
      <c r="K7616" s="32" t="str">
        <f t="shared" si="509"/>
        <v>"atk":300,"hp":5000,"undpspro":50,"dpspro":0</v>
      </c>
      <c r="L7616" s="20" t="str">
        <f>IF(B7616&gt;=50,VLOOKUP(A7616,英雄数据表!A:L,11,FALSE),IF(B7616&gt;=25,VLOOKUP(A7616,英雄数据表!A:L,7,0),""))</f>
        <v/>
      </c>
      <c r="M7616" s="20" t="str">
        <f>IFERROR(VLOOKUP(B7616,属性中转表!$K$2:$O$21,5,FALSE),"")</f>
        <v>"undpspro":50</v>
      </c>
      <c r="N7616" s="20" t="str">
        <f>IF(B7616=25,VLOOKUP(A7616,英雄数据表!A:L,8,FALSE),IF(B7616=50,VLOOKUP(A7616,英雄数据表!A:L,12,0),""))</f>
        <v/>
      </c>
    </row>
    <row r="7617" spans="1:14" x14ac:dyDescent="0.3">
      <c r="A7617" s="20">
        <v>62016</v>
      </c>
      <c r="B7617" s="21">
        <f t="shared" si="506"/>
        <v>16</v>
      </c>
      <c r="C7617" s="21">
        <v>5</v>
      </c>
      <c r="D7617" s="21">
        <f>VLOOKUP(A7617,英雄数据表!A:D,4,0)</f>
        <v>6</v>
      </c>
      <c r="E7617" s="20" t="str">
        <f>VLOOKUP(A7617,英雄数据表!A:C,3,0)</f>
        <v>光明之泉</v>
      </c>
      <c r="F7617" s="20">
        <f t="shared" si="507"/>
        <v>62016</v>
      </c>
      <c r="G7617" s="20">
        <f t="shared" si="508"/>
        <v>62016</v>
      </c>
      <c r="H7617" s="21" t="str">
        <f>VLOOKUP(B7617,属性中转表!A:F,6,FALSE)</f>
        <v>"hp":37800,"atk":1050</v>
      </c>
      <c r="I7617" s="20" t="str">
        <f>IF(VLOOKUP(B7617,属性中转表!A:G,7,FALSE)=0,"",VLOOKUP(VLOOKUP(B7617,属性中转表!A:G,7,FALSE),属性中转表!$K$2:$P$21,6,0))&amp;IF(VLOOKUP(B7617,属性中转表!A:G,7,FALSE)&gt;=50,VLOOKUP(A7617,英雄数据表!A:K,9,0),IF(VLOOKUP(B7617,属性中转表!A:G,7,FALSE)&gt;=25,VLOOKUP(A7617,英雄数据表!A:K,5,0),""))</f>
        <v>"atk":300,"hp":5000,"undpspro":50</v>
      </c>
      <c r="J7617" s="20" t="str">
        <f>IF(I7617="","",属性中转表!$I$1&amp;(IF(VLOOKUP(B7617,属性中转表!A:G,7,FALSE)=0,0,VLOOKUP(VLOOKUP(B7617,属性中转表!A:G,7,FALSE),属性中转表!$K$2:$P$21,4,0)))+IFERROR(VLOOKUP(A7617,英雄数据表!A:K,IF(武魂!B7617&gt;=50,10,IF(武魂!B7617&gt;=25,6)),0),0))</f>
        <v>,"dpspro":0</v>
      </c>
      <c r="K7617" s="32" t="str">
        <f t="shared" si="509"/>
        <v>"atk":300,"hp":5000,"undpspro":50,"dpspro":0</v>
      </c>
      <c r="L7617" s="20" t="str">
        <f>IF(B7617&gt;=50,VLOOKUP(A7617,英雄数据表!A:L,11,FALSE),IF(B7617&gt;=25,VLOOKUP(A7617,英雄数据表!A:L,7,0),""))</f>
        <v/>
      </c>
      <c r="M7617" s="20" t="str">
        <f>IFERROR(VLOOKUP(B7617,属性中转表!$K$2:$O$21,5,FALSE),"")</f>
        <v/>
      </c>
      <c r="N7617" s="20" t="str">
        <f>IF(B7617=25,VLOOKUP(A7617,英雄数据表!A:L,8,FALSE),IF(B7617=50,VLOOKUP(A7617,英雄数据表!A:L,12,0),""))</f>
        <v/>
      </c>
    </row>
    <row r="7618" spans="1:14" x14ac:dyDescent="0.3">
      <c r="A7618" s="20">
        <v>62016</v>
      </c>
      <c r="B7618" s="21">
        <f t="shared" si="506"/>
        <v>17</v>
      </c>
      <c r="C7618" s="21">
        <v>5</v>
      </c>
      <c r="D7618" s="21">
        <f>VLOOKUP(A7618,英雄数据表!A:D,4,0)</f>
        <v>6</v>
      </c>
      <c r="E7618" s="20" t="str">
        <f>VLOOKUP(A7618,英雄数据表!A:C,3,0)</f>
        <v>光明之泉</v>
      </c>
      <c r="F7618" s="20">
        <f t="shared" si="507"/>
        <v>62016</v>
      </c>
      <c r="G7618" s="20">
        <f t="shared" si="508"/>
        <v>62016</v>
      </c>
      <c r="H7618" s="21" t="str">
        <f>VLOOKUP(B7618,属性中转表!A:F,6,FALSE)</f>
        <v>"hp":40500,"atk":1125</v>
      </c>
      <c r="I7618" s="20" t="str">
        <f>IF(VLOOKUP(B7618,属性中转表!A:G,7,FALSE)=0,"",VLOOKUP(VLOOKUP(B7618,属性中转表!A:G,7,FALSE),属性中转表!$K$2:$P$21,6,0))&amp;IF(VLOOKUP(B7618,属性中转表!A:G,7,FALSE)&gt;=50,VLOOKUP(A7618,英雄数据表!A:K,9,0),IF(VLOOKUP(B7618,属性中转表!A:G,7,FALSE)&gt;=25,VLOOKUP(A7618,英雄数据表!A:K,5,0),""))</f>
        <v>"atk":300,"hp":5000,"undpspro":50</v>
      </c>
      <c r="J7618" s="20" t="str">
        <f>IF(I7618="","",属性中转表!$I$1&amp;(IF(VLOOKUP(B7618,属性中转表!A:G,7,FALSE)=0,0,VLOOKUP(VLOOKUP(B7618,属性中转表!A:G,7,FALSE),属性中转表!$K$2:$P$21,4,0)))+IFERROR(VLOOKUP(A7618,英雄数据表!A:K,IF(武魂!B7618&gt;=50,10,IF(武魂!B7618&gt;=25,6)),0),0))</f>
        <v>,"dpspro":0</v>
      </c>
      <c r="K7618" s="32" t="str">
        <f t="shared" si="509"/>
        <v>"atk":300,"hp":5000,"undpspro":50,"dpspro":0</v>
      </c>
      <c r="L7618" s="20" t="str">
        <f>IF(B7618&gt;=50,VLOOKUP(A7618,英雄数据表!A:L,11,FALSE),IF(B7618&gt;=25,VLOOKUP(A7618,英雄数据表!A:L,7,0),""))</f>
        <v/>
      </c>
      <c r="M7618" s="20" t="str">
        <f>IFERROR(VLOOKUP(B7618,属性中转表!$K$2:$O$21,5,FALSE),"")</f>
        <v/>
      </c>
      <c r="N7618" s="20" t="str">
        <f>IF(B7618=25,VLOOKUP(A7618,英雄数据表!A:L,8,FALSE),IF(B7618=50,VLOOKUP(A7618,英雄数据表!A:L,12,0),""))</f>
        <v/>
      </c>
    </row>
    <row r="7619" spans="1:14" x14ac:dyDescent="0.3">
      <c r="A7619" s="20">
        <v>62016</v>
      </c>
      <c r="B7619" s="21">
        <f t="shared" si="506"/>
        <v>18</v>
      </c>
      <c r="C7619" s="21">
        <v>5</v>
      </c>
      <c r="D7619" s="21">
        <f>VLOOKUP(A7619,英雄数据表!A:D,4,0)</f>
        <v>6</v>
      </c>
      <c r="E7619" s="20" t="str">
        <f>VLOOKUP(A7619,英雄数据表!A:C,3,0)</f>
        <v>光明之泉</v>
      </c>
      <c r="F7619" s="20">
        <f t="shared" si="507"/>
        <v>62016</v>
      </c>
      <c r="G7619" s="20">
        <f t="shared" si="508"/>
        <v>62016</v>
      </c>
      <c r="H7619" s="21" t="str">
        <f>VLOOKUP(B7619,属性中转表!A:F,6,FALSE)</f>
        <v>"hp":43200,"atk":1200</v>
      </c>
      <c r="I7619" s="20" t="str">
        <f>IF(VLOOKUP(B7619,属性中转表!A:G,7,FALSE)=0,"",VLOOKUP(VLOOKUP(B7619,属性中转表!A:G,7,FALSE),属性中转表!$K$2:$P$21,6,0))&amp;IF(VLOOKUP(B7619,属性中转表!A:G,7,FALSE)&gt;=50,VLOOKUP(A7619,英雄数据表!A:K,9,0),IF(VLOOKUP(B7619,属性中转表!A:G,7,FALSE)&gt;=25,VLOOKUP(A7619,英雄数据表!A:K,5,0),""))</f>
        <v>"atk":300,"hp":5000,"undpspro":50</v>
      </c>
      <c r="J7619" s="20" t="str">
        <f>IF(I7619="","",属性中转表!$I$1&amp;(IF(VLOOKUP(B7619,属性中转表!A:G,7,FALSE)=0,0,VLOOKUP(VLOOKUP(B7619,属性中转表!A:G,7,FALSE),属性中转表!$K$2:$P$21,4,0)))+IFERROR(VLOOKUP(A7619,英雄数据表!A:K,IF(武魂!B7619&gt;=50,10,IF(武魂!B7619&gt;=25,6)),0),0))</f>
        <v>,"dpspro":0</v>
      </c>
      <c r="K7619" s="32" t="str">
        <f t="shared" si="509"/>
        <v>"atk":300,"hp":5000,"undpspro":50,"dpspro":0</v>
      </c>
      <c r="L7619" s="20" t="str">
        <f>IF(B7619&gt;=50,VLOOKUP(A7619,英雄数据表!A:L,11,FALSE),IF(B7619&gt;=25,VLOOKUP(A7619,英雄数据表!A:L,7,0),""))</f>
        <v/>
      </c>
      <c r="M7619" s="20" t="str">
        <f>IFERROR(VLOOKUP(B7619,属性中转表!$K$2:$O$21,5,FALSE),"")</f>
        <v/>
      </c>
      <c r="N7619" s="20" t="str">
        <f>IF(B7619=25,VLOOKUP(A7619,英雄数据表!A:L,8,FALSE),IF(B7619=50,VLOOKUP(A7619,英雄数据表!A:L,12,0),""))</f>
        <v/>
      </c>
    </row>
    <row r="7620" spans="1:14" x14ac:dyDescent="0.3">
      <c r="A7620" s="20">
        <v>62016</v>
      </c>
      <c r="B7620" s="21">
        <f t="shared" si="506"/>
        <v>19</v>
      </c>
      <c r="C7620" s="21">
        <v>5</v>
      </c>
      <c r="D7620" s="21">
        <f>VLOOKUP(A7620,英雄数据表!A:D,4,0)</f>
        <v>6</v>
      </c>
      <c r="E7620" s="20" t="str">
        <f>VLOOKUP(A7620,英雄数据表!A:C,3,0)</f>
        <v>光明之泉</v>
      </c>
      <c r="F7620" s="20">
        <f t="shared" si="507"/>
        <v>62016</v>
      </c>
      <c r="G7620" s="20">
        <f t="shared" si="508"/>
        <v>62016</v>
      </c>
      <c r="H7620" s="21" t="str">
        <f>VLOOKUP(B7620,属性中转表!A:F,6,FALSE)</f>
        <v>"hp":45900,"atk":1275</v>
      </c>
      <c r="I7620" s="20" t="str">
        <f>IF(VLOOKUP(B7620,属性中转表!A:G,7,FALSE)=0,"",VLOOKUP(VLOOKUP(B7620,属性中转表!A:G,7,FALSE),属性中转表!$K$2:$P$21,6,0))&amp;IF(VLOOKUP(B7620,属性中转表!A:G,7,FALSE)&gt;=50,VLOOKUP(A7620,英雄数据表!A:K,9,0),IF(VLOOKUP(B7620,属性中转表!A:G,7,FALSE)&gt;=25,VLOOKUP(A7620,英雄数据表!A:K,5,0),""))</f>
        <v>"atk":300,"hp":5000,"undpspro":50</v>
      </c>
      <c r="J7620" s="20" t="str">
        <f>IF(I7620="","",属性中转表!$I$1&amp;(IF(VLOOKUP(B7620,属性中转表!A:G,7,FALSE)=0,0,VLOOKUP(VLOOKUP(B7620,属性中转表!A:G,7,FALSE),属性中转表!$K$2:$P$21,4,0)))+IFERROR(VLOOKUP(A7620,英雄数据表!A:K,IF(武魂!B7620&gt;=50,10,IF(武魂!B7620&gt;=25,6)),0),0))</f>
        <v>,"dpspro":0</v>
      </c>
      <c r="K7620" s="32" t="str">
        <f t="shared" si="509"/>
        <v>"atk":300,"hp":5000,"undpspro":50,"dpspro":0</v>
      </c>
      <c r="L7620" s="20" t="str">
        <f>IF(B7620&gt;=50,VLOOKUP(A7620,英雄数据表!A:L,11,FALSE),IF(B7620&gt;=25,VLOOKUP(A7620,英雄数据表!A:L,7,0),""))</f>
        <v/>
      </c>
      <c r="M7620" s="20" t="str">
        <f>IFERROR(VLOOKUP(B7620,属性中转表!$K$2:$O$21,5,FALSE),"")</f>
        <v/>
      </c>
      <c r="N7620" s="20" t="str">
        <f>IF(B7620=25,VLOOKUP(A7620,英雄数据表!A:L,8,FALSE),IF(B7620=50,VLOOKUP(A7620,英雄数据表!A:L,12,0),""))</f>
        <v/>
      </c>
    </row>
    <row r="7621" spans="1:14" x14ac:dyDescent="0.3">
      <c r="A7621" s="20">
        <v>62016</v>
      </c>
      <c r="B7621" s="21">
        <f t="shared" si="506"/>
        <v>20</v>
      </c>
      <c r="C7621" s="21">
        <v>5</v>
      </c>
      <c r="D7621" s="21">
        <f>VLOOKUP(A7621,英雄数据表!A:D,4,0)</f>
        <v>6</v>
      </c>
      <c r="E7621" s="20" t="str">
        <f>VLOOKUP(A7621,英雄数据表!A:C,3,0)</f>
        <v>光明之泉</v>
      </c>
      <c r="F7621" s="20">
        <f t="shared" si="507"/>
        <v>62016</v>
      </c>
      <c r="G7621" s="20">
        <f t="shared" si="508"/>
        <v>62016</v>
      </c>
      <c r="H7621" s="21" t="str">
        <f>VLOOKUP(B7621,属性中转表!A:F,6,FALSE)</f>
        <v>"hp":48600,"atk":1350</v>
      </c>
      <c r="I7621" s="20" t="str">
        <f>IF(VLOOKUP(B7621,属性中转表!A:G,7,FALSE)=0,"",VLOOKUP(VLOOKUP(B7621,属性中转表!A:G,7,FALSE),属性中转表!$K$2:$P$21,6,0))&amp;IF(VLOOKUP(B7621,属性中转表!A:G,7,FALSE)&gt;=50,VLOOKUP(A7621,英雄数据表!A:K,9,0),IF(VLOOKUP(B7621,属性中转表!A:G,7,FALSE)&gt;=25,VLOOKUP(A7621,英雄数据表!A:K,5,0),""))</f>
        <v>"atk":300,"hp":5000,"undpspro":50</v>
      </c>
      <c r="J7621" s="20" t="str">
        <f>IF(I7621="","",属性中转表!$I$1&amp;(IF(VLOOKUP(B7621,属性中转表!A:G,7,FALSE)=0,0,VLOOKUP(VLOOKUP(B7621,属性中转表!A:G,7,FALSE),属性中转表!$K$2:$P$21,4,0)))+IFERROR(VLOOKUP(A7621,英雄数据表!A:K,IF(武魂!B7621&gt;=50,10,IF(武魂!B7621&gt;=25,6)),0),0))</f>
        <v>,"dpspro":50</v>
      </c>
      <c r="K7621" s="32" t="str">
        <f t="shared" si="509"/>
        <v>"atk":300,"hp":5000,"undpspro":50,"dpspro":50</v>
      </c>
      <c r="L7621" s="20" t="str">
        <f>IF(B7621&gt;=50,VLOOKUP(A7621,英雄数据表!A:L,11,FALSE),IF(B7621&gt;=25,VLOOKUP(A7621,英雄数据表!A:L,7,0),""))</f>
        <v/>
      </c>
      <c r="M7621" s="20" t="str">
        <f>IFERROR(VLOOKUP(B7621,属性中转表!$K$2:$O$21,5,FALSE),"")</f>
        <v>"dpspro":50</v>
      </c>
      <c r="N7621" s="20" t="str">
        <f>IF(B7621=25,VLOOKUP(A7621,英雄数据表!A:L,8,FALSE),IF(B7621=50,VLOOKUP(A7621,英雄数据表!A:L,12,0),""))</f>
        <v/>
      </c>
    </row>
    <row r="7622" spans="1:14" x14ac:dyDescent="0.3">
      <c r="A7622" s="20">
        <v>62016</v>
      </c>
      <c r="B7622" s="21">
        <f t="shared" si="506"/>
        <v>21</v>
      </c>
      <c r="C7622" s="21">
        <v>5</v>
      </c>
      <c r="D7622" s="21">
        <f>VLOOKUP(A7622,英雄数据表!A:D,4,0)</f>
        <v>6</v>
      </c>
      <c r="E7622" s="20" t="str">
        <f>VLOOKUP(A7622,英雄数据表!A:C,3,0)</f>
        <v>光明之泉</v>
      </c>
      <c r="F7622" s="20">
        <f t="shared" si="507"/>
        <v>62016</v>
      </c>
      <c r="G7622" s="20">
        <f t="shared" si="508"/>
        <v>62016</v>
      </c>
      <c r="H7622" s="21" t="str">
        <f>VLOOKUP(B7622,属性中转表!A:F,6,FALSE)</f>
        <v>"hp":52200,"atk":1450</v>
      </c>
      <c r="I7622" s="20" t="str">
        <f>IF(VLOOKUP(B7622,属性中转表!A:G,7,FALSE)=0,"",VLOOKUP(VLOOKUP(B7622,属性中转表!A:G,7,FALSE),属性中转表!$K$2:$P$21,6,0))&amp;IF(VLOOKUP(B7622,属性中转表!A:G,7,FALSE)&gt;=50,VLOOKUP(A7622,英雄数据表!A:K,9,0),IF(VLOOKUP(B7622,属性中转表!A:G,7,FALSE)&gt;=25,VLOOKUP(A7622,英雄数据表!A:K,5,0),""))</f>
        <v>"atk":300,"hp":5000,"undpspro":50</v>
      </c>
      <c r="J7622" s="20" t="str">
        <f>IF(I7622="","",属性中转表!$I$1&amp;(IF(VLOOKUP(B7622,属性中转表!A:G,7,FALSE)=0,0,VLOOKUP(VLOOKUP(B7622,属性中转表!A:G,7,FALSE),属性中转表!$K$2:$P$21,4,0)))+IFERROR(VLOOKUP(A7622,英雄数据表!A:K,IF(武魂!B7622&gt;=50,10,IF(武魂!B7622&gt;=25,6)),0),0))</f>
        <v>,"dpspro":50</v>
      </c>
      <c r="K7622" s="32" t="str">
        <f t="shared" si="509"/>
        <v>"atk":300,"hp":5000,"undpspro":50,"dpspro":50</v>
      </c>
      <c r="L7622" s="20" t="str">
        <f>IF(B7622&gt;=50,VLOOKUP(A7622,英雄数据表!A:L,11,FALSE),IF(B7622&gt;=25,VLOOKUP(A7622,英雄数据表!A:L,7,0),""))</f>
        <v/>
      </c>
      <c r="M7622" s="20" t="str">
        <f>IFERROR(VLOOKUP(B7622,属性中转表!$K$2:$O$21,5,FALSE),"")</f>
        <v/>
      </c>
      <c r="N7622" s="20" t="str">
        <f>IF(B7622=25,VLOOKUP(A7622,英雄数据表!A:L,8,FALSE),IF(B7622=50,VLOOKUP(A7622,英雄数据表!A:L,12,0),""))</f>
        <v/>
      </c>
    </row>
    <row r="7623" spans="1:14" x14ac:dyDescent="0.3">
      <c r="A7623" s="20">
        <v>62016</v>
      </c>
      <c r="B7623" s="21">
        <f t="shared" si="506"/>
        <v>22</v>
      </c>
      <c r="C7623" s="21">
        <v>5</v>
      </c>
      <c r="D7623" s="21">
        <f>VLOOKUP(A7623,英雄数据表!A:D,4,0)</f>
        <v>6</v>
      </c>
      <c r="E7623" s="20" t="str">
        <f>VLOOKUP(A7623,英雄数据表!A:C,3,0)</f>
        <v>光明之泉</v>
      </c>
      <c r="F7623" s="20">
        <f t="shared" si="507"/>
        <v>62016</v>
      </c>
      <c r="G7623" s="20">
        <f t="shared" si="508"/>
        <v>62016</v>
      </c>
      <c r="H7623" s="21" t="str">
        <f>VLOOKUP(B7623,属性中转表!A:F,6,FALSE)</f>
        <v>"hp":55800,"atk":1550</v>
      </c>
      <c r="I7623" s="20" t="str">
        <f>IF(VLOOKUP(B7623,属性中转表!A:G,7,FALSE)=0,"",VLOOKUP(VLOOKUP(B7623,属性中转表!A:G,7,FALSE),属性中转表!$K$2:$P$21,6,0))&amp;IF(VLOOKUP(B7623,属性中转表!A:G,7,FALSE)&gt;=50,VLOOKUP(A7623,英雄数据表!A:K,9,0),IF(VLOOKUP(B7623,属性中转表!A:G,7,FALSE)&gt;=25,VLOOKUP(A7623,英雄数据表!A:K,5,0),""))</f>
        <v>"atk":300,"hp":5000,"undpspro":50</v>
      </c>
      <c r="J7623" s="20" t="str">
        <f>IF(I7623="","",属性中转表!$I$1&amp;(IF(VLOOKUP(B7623,属性中转表!A:G,7,FALSE)=0,0,VLOOKUP(VLOOKUP(B7623,属性中转表!A:G,7,FALSE),属性中转表!$K$2:$P$21,4,0)))+IFERROR(VLOOKUP(A7623,英雄数据表!A:K,IF(武魂!B7623&gt;=50,10,IF(武魂!B7623&gt;=25,6)),0),0))</f>
        <v>,"dpspro":50</v>
      </c>
      <c r="K7623" s="32" t="str">
        <f t="shared" si="509"/>
        <v>"atk":300,"hp":5000,"undpspro":50,"dpspro":50</v>
      </c>
      <c r="L7623" s="20" t="str">
        <f>IF(B7623&gt;=50,VLOOKUP(A7623,英雄数据表!A:L,11,FALSE),IF(B7623&gt;=25,VLOOKUP(A7623,英雄数据表!A:L,7,0),""))</f>
        <v/>
      </c>
      <c r="M7623" s="20" t="str">
        <f>IFERROR(VLOOKUP(B7623,属性中转表!$K$2:$O$21,5,FALSE),"")</f>
        <v/>
      </c>
      <c r="N7623" s="20" t="str">
        <f>IF(B7623=25,VLOOKUP(A7623,英雄数据表!A:L,8,FALSE),IF(B7623=50,VLOOKUP(A7623,英雄数据表!A:L,12,0),""))</f>
        <v/>
      </c>
    </row>
    <row r="7624" spans="1:14" x14ac:dyDescent="0.3">
      <c r="A7624" s="20">
        <v>62016</v>
      </c>
      <c r="B7624" s="21">
        <f t="shared" si="506"/>
        <v>23</v>
      </c>
      <c r="C7624" s="21">
        <v>5</v>
      </c>
      <c r="D7624" s="21">
        <f>VLOOKUP(A7624,英雄数据表!A:D,4,0)</f>
        <v>6</v>
      </c>
      <c r="E7624" s="20" t="str">
        <f>VLOOKUP(A7624,英雄数据表!A:C,3,0)</f>
        <v>光明之泉</v>
      </c>
      <c r="F7624" s="20">
        <f t="shared" si="507"/>
        <v>62016</v>
      </c>
      <c r="G7624" s="20">
        <f t="shared" si="508"/>
        <v>62016</v>
      </c>
      <c r="H7624" s="21" t="str">
        <f>VLOOKUP(B7624,属性中转表!A:F,6,FALSE)</f>
        <v>"hp":59400,"atk":1650</v>
      </c>
      <c r="I7624" s="20" t="str">
        <f>IF(VLOOKUP(B7624,属性中转表!A:G,7,FALSE)=0,"",VLOOKUP(VLOOKUP(B7624,属性中转表!A:G,7,FALSE),属性中转表!$K$2:$P$21,6,0))&amp;IF(VLOOKUP(B7624,属性中转表!A:G,7,FALSE)&gt;=50,VLOOKUP(A7624,英雄数据表!A:K,9,0),IF(VLOOKUP(B7624,属性中转表!A:G,7,FALSE)&gt;=25,VLOOKUP(A7624,英雄数据表!A:K,5,0),""))</f>
        <v>"atk":300,"hp":5000,"undpspro":50</v>
      </c>
      <c r="J7624" s="20" t="str">
        <f>IF(I7624="","",属性中转表!$I$1&amp;(IF(VLOOKUP(B7624,属性中转表!A:G,7,FALSE)=0,0,VLOOKUP(VLOOKUP(B7624,属性中转表!A:G,7,FALSE),属性中转表!$K$2:$P$21,4,0)))+IFERROR(VLOOKUP(A7624,英雄数据表!A:K,IF(武魂!B7624&gt;=50,10,IF(武魂!B7624&gt;=25,6)),0),0))</f>
        <v>,"dpspro":50</v>
      </c>
      <c r="K7624" s="32" t="str">
        <f t="shared" si="509"/>
        <v>"atk":300,"hp":5000,"undpspro":50,"dpspro":50</v>
      </c>
      <c r="L7624" s="20" t="str">
        <f>IF(B7624&gt;=50,VLOOKUP(A7624,英雄数据表!A:L,11,FALSE),IF(B7624&gt;=25,VLOOKUP(A7624,英雄数据表!A:L,7,0),""))</f>
        <v/>
      </c>
      <c r="M7624" s="20" t="str">
        <f>IFERROR(VLOOKUP(B7624,属性中转表!$K$2:$O$21,5,FALSE),"")</f>
        <v/>
      </c>
      <c r="N7624" s="20" t="str">
        <f>IF(B7624=25,VLOOKUP(A7624,英雄数据表!A:L,8,FALSE),IF(B7624=50,VLOOKUP(A7624,英雄数据表!A:L,12,0),""))</f>
        <v/>
      </c>
    </row>
    <row r="7625" spans="1:14" x14ac:dyDescent="0.3">
      <c r="A7625" s="20">
        <v>62016</v>
      </c>
      <c r="B7625" s="21">
        <f t="shared" si="506"/>
        <v>24</v>
      </c>
      <c r="C7625" s="21">
        <v>5</v>
      </c>
      <c r="D7625" s="21">
        <f>VLOOKUP(A7625,英雄数据表!A:D,4,0)</f>
        <v>6</v>
      </c>
      <c r="E7625" s="20" t="str">
        <f>VLOOKUP(A7625,英雄数据表!A:C,3,0)</f>
        <v>光明之泉</v>
      </c>
      <c r="F7625" s="20">
        <f t="shared" si="507"/>
        <v>62016</v>
      </c>
      <c r="G7625" s="20">
        <f t="shared" si="508"/>
        <v>62016</v>
      </c>
      <c r="H7625" s="21" t="str">
        <f>VLOOKUP(B7625,属性中转表!A:F,6,FALSE)</f>
        <v>"hp":63000,"atk":1750</v>
      </c>
      <c r="I7625" s="20" t="str">
        <f>IF(VLOOKUP(B7625,属性中转表!A:G,7,FALSE)=0,"",VLOOKUP(VLOOKUP(B7625,属性中转表!A:G,7,FALSE),属性中转表!$K$2:$P$21,6,0))&amp;IF(VLOOKUP(B7625,属性中转表!A:G,7,FALSE)&gt;=50,VLOOKUP(A7625,英雄数据表!A:K,9,0),IF(VLOOKUP(B7625,属性中转表!A:G,7,FALSE)&gt;=25,VLOOKUP(A7625,英雄数据表!A:K,5,0),""))</f>
        <v>"atk":300,"hp":5000,"undpspro":50</v>
      </c>
      <c r="J7625" s="20" t="str">
        <f>IF(I7625="","",属性中转表!$I$1&amp;(IF(VLOOKUP(B7625,属性中转表!A:G,7,FALSE)=0,0,VLOOKUP(VLOOKUP(B7625,属性中转表!A:G,7,FALSE),属性中转表!$K$2:$P$21,4,0)))+IFERROR(VLOOKUP(A7625,英雄数据表!A:K,IF(武魂!B7625&gt;=50,10,IF(武魂!B7625&gt;=25,6)),0),0))</f>
        <v>,"dpspro":50</v>
      </c>
      <c r="K7625" s="32" t="str">
        <f t="shared" si="509"/>
        <v>"atk":300,"hp":5000,"undpspro":50,"dpspro":50</v>
      </c>
      <c r="L7625" s="20" t="str">
        <f>IF(B7625&gt;=50,VLOOKUP(A7625,英雄数据表!A:L,11,FALSE),IF(B7625&gt;=25,VLOOKUP(A7625,英雄数据表!A:L,7,0),""))</f>
        <v/>
      </c>
      <c r="M7625" s="20" t="str">
        <f>IFERROR(VLOOKUP(B7625,属性中转表!$K$2:$O$21,5,FALSE),"")</f>
        <v/>
      </c>
      <c r="N7625" s="20" t="str">
        <f>IF(B7625=25,VLOOKUP(A7625,英雄数据表!A:L,8,FALSE),IF(B7625=50,VLOOKUP(A7625,英雄数据表!A:L,12,0),""))</f>
        <v/>
      </c>
    </row>
    <row r="7626" spans="1:14" x14ac:dyDescent="0.3">
      <c r="A7626" s="20">
        <v>62016</v>
      </c>
      <c r="B7626" s="21">
        <f t="shared" si="506"/>
        <v>25</v>
      </c>
      <c r="C7626" s="21">
        <v>5</v>
      </c>
      <c r="D7626" s="21">
        <f>VLOOKUP(A7626,英雄数据表!A:D,4,0)</f>
        <v>6</v>
      </c>
      <c r="E7626" s="20" t="str">
        <f>VLOOKUP(A7626,英雄数据表!A:C,3,0)</f>
        <v>光明之泉</v>
      </c>
      <c r="F7626" s="20">
        <f t="shared" si="507"/>
        <v>62016</v>
      </c>
      <c r="G7626" s="20">
        <f t="shared" si="508"/>
        <v>62016</v>
      </c>
      <c r="H7626" s="21" t="str">
        <f>VLOOKUP(B7626,属性中转表!A:F,6,FALSE)</f>
        <v>"hp":66600,"atk":1850</v>
      </c>
      <c r="I7626" s="20" t="str">
        <f>IF(VLOOKUP(B7626,属性中转表!A:G,7,FALSE)=0,"",VLOOKUP(VLOOKUP(B7626,属性中转表!A:G,7,FALSE),属性中转表!$K$2:$P$21,6,0))&amp;IF(VLOOKUP(B7626,属性中转表!A:G,7,FALSE)&gt;=50,VLOOKUP(A7626,英雄数据表!A:K,9,0),IF(VLOOKUP(B7626,属性中转表!A:G,7,FALSE)&gt;=25,VLOOKUP(A7626,英雄数据表!A:K,5,0),""))</f>
        <v>"atk":300,"hp":5000,"undpspro":50,"atkpro":50</v>
      </c>
      <c r="J7626" s="20" t="str">
        <f>IF(I7626="","",属性中转表!$I$1&amp;(IF(VLOOKUP(B7626,属性中转表!A:G,7,FALSE)=0,0,VLOOKUP(VLOOKUP(B7626,属性中转表!A:G,7,FALSE),属性中转表!$K$2:$P$21,4,0)))+IFERROR(VLOOKUP(A7626,英雄数据表!A:K,IF(武魂!B7626&gt;=50,10,IF(武魂!B7626&gt;=25,6)),0),0))</f>
        <v>,"dpspro":50</v>
      </c>
      <c r="K7626" s="32" t="str">
        <f t="shared" si="509"/>
        <v>"atk":300,"hp":5000,"undpspro":50,"atkpro":50,"dpspro":50</v>
      </c>
      <c r="L7626" s="20" t="str">
        <f>IF(B7626&gt;=50,VLOOKUP(A7626,英雄数据表!A:L,11,FALSE),IF(B7626&gt;=25,VLOOKUP(A7626,英雄数据表!A:L,7,0),""))</f>
        <v>"6201601004"</v>
      </c>
      <c r="M7626" s="20" t="str">
        <f>IFERROR(VLOOKUP(B7626,属性中转表!$K$2:$O$21,5,FALSE),"")</f>
        <v/>
      </c>
      <c r="N7626" s="20" t="str">
        <f>IF(B7626=25,VLOOKUP(A7626,英雄数据表!A:L,8,FALSE),IF(B7626=50,VLOOKUP(A7626,英雄数据表!A:L,12,0),""))</f>
        <v>攻击增加5%，对眩晕目标造成伤害增加18%</v>
      </c>
    </row>
    <row r="7627" spans="1:14" x14ac:dyDescent="0.3">
      <c r="A7627" s="20">
        <v>62016</v>
      </c>
      <c r="B7627" s="21">
        <f t="shared" si="506"/>
        <v>26</v>
      </c>
      <c r="C7627" s="21">
        <v>5</v>
      </c>
      <c r="D7627" s="21">
        <f>VLOOKUP(A7627,英雄数据表!A:D,4,0)</f>
        <v>6</v>
      </c>
      <c r="E7627" s="20" t="str">
        <f>VLOOKUP(A7627,英雄数据表!A:C,3,0)</f>
        <v>光明之泉</v>
      </c>
      <c r="F7627" s="20">
        <f t="shared" si="507"/>
        <v>62016</v>
      </c>
      <c r="G7627" s="20">
        <f t="shared" si="508"/>
        <v>62016</v>
      </c>
      <c r="H7627" s="21" t="str">
        <f>VLOOKUP(B7627,属性中转表!A:F,6,FALSE)</f>
        <v>"hp":70200,"atk":1950</v>
      </c>
      <c r="I7627" s="20" t="str">
        <f>IF(VLOOKUP(B7627,属性中转表!A:G,7,FALSE)=0,"",VLOOKUP(VLOOKUP(B7627,属性中转表!A:G,7,FALSE),属性中转表!$K$2:$P$21,6,0))&amp;IF(VLOOKUP(B7627,属性中转表!A:G,7,FALSE)&gt;=50,VLOOKUP(A7627,英雄数据表!A:K,9,0),IF(VLOOKUP(B7627,属性中转表!A:G,7,FALSE)&gt;=25,VLOOKUP(A7627,英雄数据表!A:K,5,0),""))</f>
        <v>"atk":300,"hp":5000,"undpspro":50,"atkpro":50</v>
      </c>
      <c r="J7627" s="20" t="str">
        <f>IF(I7627="","",属性中转表!$I$1&amp;(IF(VLOOKUP(B7627,属性中转表!A:G,7,FALSE)=0,0,VLOOKUP(VLOOKUP(B7627,属性中转表!A:G,7,FALSE),属性中转表!$K$2:$P$21,4,0)))+IFERROR(VLOOKUP(A7627,英雄数据表!A:K,IF(武魂!B7627&gt;=50,10,IF(武魂!B7627&gt;=25,6)),0),0))</f>
        <v>,"dpspro":50</v>
      </c>
      <c r="K7627" s="32" t="str">
        <f t="shared" si="509"/>
        <v>"atk":300,"hp":5000,"undpspro":50,"atkpro":50,"dpspro":50</v>
      </c>
      <c r="L7627" s="20" t="str">
        <f>IF(B7627&gt;=50,VLOOKUP(A7627,英雄数据表!A:L,11,FALSE),IF(B7627&gt;=25,VLOOKUP(A7627,英雄数据表!A:L,7,0),""))</f>
        <v>"6201601004"</v>
      </c>
      <c r="M7627" s="20" t="str">
        <f>IFERROR(VLOOKUP(B7627,属性中转表!$K$2:$O$21,5,FALSE),"")</f>
        <v/>
      </c>
      <c r="N7627" s="20" t="str">
        <f>IF(B7627=25,VLOOKUP(A7627,英雄数据表!A:L,8,FALSE),IF(B7627=50,VLOOKUP(A7627,英雄数据表!A:L,12,0),""))</f>
        <v/>
      </c>
    </row>
    <row r="7628" spans="1:14" x14ac:dyDescent="0.3">
      <c r="A7628" s="20">
        <v>62016</v>
      </c>
      <c r="B7628" s="21">
        <f t="shared" si="506"/>
        <v>27</v>
      </c>
      <c r="C7628" s="21">
        <v>5</v>
      </c>
      <c r="D7628" s="21">
        <f>VLOOKUP(A7628,英雄数据表!A:D,4,0)</f>
        <v>6</v>
      </c>
      <c r="E7628" s="20" t="str">
        <f>VLOOKUP(A7628,英雄数据表!A:C,3,0)</f>
        <v>光明之泉</v>
      </c>
      <c r="F7628" s="20">
        <f t="shared" si="507"/>
        <v>62016</v>
      </c>
      <c r="G7628" s="20">
        <f t="shared" si="508"/>
        <v>62016</v>
      </c>
      <c r="H7628" s="21" t="str">
        <f>VLOOKUP(B7628,属性中转表!A:F,6,FALSE)</f>
        <v>"hp":73800,"atk":2050</v>
      </c>
      <c r="I7628" s="20" t="str">
        <f>IF(VLOOKUP(B7628,属性中转表!A:G,7,FALSE)=0,"",VLOOKUP(VLOOKUP(B7628,属性中转表!A:G,7,FALSE),属性中转表!$K$2:$P$21,6,0))&amp;IF(VLOOKUP(B7628,属性中转表!A:G,7,FALSE)&gt;=50,VLOOKUP(A7628,英雄数据表!A:K,9,0),IF(VLOOKUP(B7628,属性中转表!A:G,7,FALSE)&gt;=25,VLOOKUP(A7628,英雄数据表!A:K,5,0),""))</f>
        <v>"atk":300,"hp":5000,"undpspro":50,"atkpro":50</v>
      </c>
      <c r="J7628" s="20" t="str">
        <f>IF(I7628="","",属性中转表!$I$1&amp;(IF(VLOOKUP(B7628,属性中转表!A:G,7,FALSE)=0,0,VLOOKUP(VLOOKUP(B7628,属性中转表!A:G,7,FALSE),属性中转表!$K$2:$P$21,4,0)))+IFERROR(VLOOKUP(A7628,英雄数据表!A:K,IF(武魂!B7628&gt;=50,10,IF(武魂!B7628&gt;=25,6)),0),0))</f>
        <v>,"dpspro":50</v>
      </c>
      <c r="K7628" s="32" t="str">
        <f t="shared" si="509"/>
        <v>"atk":300,"hp":5000,"undpspro":50,"atkpro":50,"dpspro":50</v>
      </c>
      <c r="L7628" s="20" t="str">
        <f>IF(B7628&gt;=50,VLOOKUP(A7628,英雄数据表!A:L,11,FALSE),IF(B7628&gt;=25,VLOOKUP(A7628,英雄数据表!A:L,7,0),""))</f>
        <v>"6201601004"</v>
      </c>
      <c r="M7628" s="20" t="str">
        <f>IFERROR(VLOOKUP(B7628,属性中转表!$K$2:$O$21,5,FALSE),"")</f>
        <v/>
      </c>
      <c r="N7628" s="20" t="str">
        <f>IF(B7628=25,VLOOKUP(A7628,英雄数据表!A:L,8,FALSE),IF(B7628=50,VLOOKUP(A7628,英雄数据表!A:L,12,0),""))</f>
        <v/>
      </c>
    </row>
    <row r="7629" spans="1:14" x14ac:dyDescent="0.3">
      <c r="A7629" s="20">
        <v>62016</v>
      </c>
      <c r="B7629" s="21">
        <f t="shared" si="506"/>
        <v>28</v>
      </c>
      <c r="C7629" s="21">
        <v>5</v>
      </c>
      <c r="D7629" s="21">
        <f>VLOOKUP(A7629,英雄数据表!A:D,4,0)</f>
        <v>6</v>
      </c>
      <c r="E7629" s="20" t="str">
        <f>VLOOKUP(A7629,英雄数据表!A:C,3,0)</f>
        <v>光明之泉</v>
      </c>
      <c r="F7629" s="20">
        <f t="shared" si="507"/>
        <v>62016</v>
      </c>
      <c r="G7629" s="20">
        <f t="shared" si="508"/>
        <v>62016</v>
      </c>
      <c r="H7629" s="21" t="str">
        <f>VLOOKUP(B7629,属性中转表!A:F,6,FALSE)</f>
        <v>"hp":77400,"atk":2150</v>
      </c>
      <c r="I7629" s="20" t="str">
        <f>IF(VLOOKUP(B7629,属性中转表!A:G,7,FALSE)=0,"",VLOOKUP(VLOOKUP(B7629,属性中转表!A:G,7,FALSE),属性中转表!$K$2:$P$21,6,0))&amp;IF(VLOOKUP(B7629,属性中转表!A:G,7,FALSE)&gt;=50,VLOOKUP(A7629,英雄数据表!A:K,9,0),IF(VLOOKUP(B7629,属性中转表!A:G,7,FALSE)&gt;=25,VLOOKUP(A7629,英雄数据表!A:K,5,0),""))</f>
        <v>"atk":300,"hp":5000,"undpspro":50,"atkpro":50</v>
      </c>
      <c r="J7629" s="20" t="str">
        <f>IF(I7629="","",属性中转表!$I$1&amp;(IF(VLOOKUP(B7629,属性中转表!A:G,7,FALSE)=0,0,VLOOKUP(VLOOKUP(B7629,属性中转表!A:G,7,FALSE),属性中转表!$K$2:$P$21,4,0)))+IFERROR(VLOOKUP(A7629,英雄数据表!A:K,IF(武魂!B7629&gt;=50,10,IF(武魂!B7629&gt;=25,6)),0),0))</f>
        <v>,"dpspro":50</v>
      </c>
      <c r="K7629" s="32" t="str">
        <f t="shared" si="509"/>
        <v>"atk":300,"hp":5000,"undpspro":50,"atkpro":50,"dpspro":50</v>
      </c>
      <c r="L7629" s="20" t="str">
        <f>IF(B7629&gt;=50,VLOOKUP(A7629,英雄数据表!A:L,11,FALSE),IF(B7629&gt;=25,VLOOKUP(A7629,英雄数据表!A:L,7,0),""))</f>
        <v>"6201601004"</v>
      </c>
      <c r="M7629" s="20" t="str">
        <f>IFERROR(VLOOKUP(B7629,属性中转表!$K$2:$O$21,5,FALSE),"")</f>
        <v/>
      </c>
      <c r="N7629" s="20" t="str">
        <f>IF(B7629=25,VLOOKUP(A7629,英雄数据表!A:L,8,FALSE),IF(B7629=50,VLOOKUP(A7629,英雄数据表!A:L,12,0),""))</f>
        <v/>
      </c>
    </row>
    <row r="7630" spans="1:14" x14ac:dyDescent="0.3">
      <c r="A7630" s="20">
        <v>62016</v>
      </c>
      <c r="B7630" s="21">
        <f t="shared" si="506"/>
        <v>29</v>
      </c>
      <c r="C7630" s="21">
        <v>5</v>
      </c>
      <c r="D7630" s="21">
        <f>VLOOKUP(A7630,英雄数据表!A:D,4,0)</f>
        <v>6</v>
      </c>
      <c r="E7630" s="20" t="str">
        <f>VLOOKUP(A7630,英雄数据表!A:C,3,0)</f>
        <v>光明之泉</v>
      </c>
      <c r="F7630" s="20">
        <f t="shared" si="507"/>
        <v>62016</v>
      </c>
      <c r="G7630" s="20">
        <f t="shared" si="508"/>
        <v>62016</v>
      </c>
      <c r="H7630" s="21" t="str">
        <f>VLOOKUP(B7630,属性中转表!A:F,6,FALSE)</f>
        <v>"hp":81000,"atk":2250</v>
      </c>
      <c r="I7630" s="20" t="str">
        <f>IF(VLOOKUP(B7630,属性中转表!A:G,7,FALSE)=0,"",VLOOKUP(VLOOKUP(B7630,属性中转表!A:G,7,FALSE),属性中转表!$K$2:$P$21,6,0))&amp;IF(VLOOKUP(B7630,属性中转表!A:G,7,FALSE)&gt;=50,VLOOKUP(A7630,英雄数据表!A:K,9,0),IF(VLOOKUP(B7630,属性中转表!A:G,7,FALSE)&gt;=25,VLOOKUP(A7630,英雄数据表!A:K,5,0),""))</f>
        <v>"atk":300,"hp":5000,"undpspro":50,"atkpro":50</v>
      </c>
      <c r="J7630" s="20" t="str">
        <f>IF(I7630="","",属性中转表!$I$1&amp;(IF(VLOOKUP(B7630,属性中转表!A:G,7,FALSE)=0,0,VLOOKUP(VLOOKUP(B7630,属性中转表!A:G,7,FALSE),属性中转表!$K$2:$P$21,4,0)))+IFERROR(VLOOKUP(A7630,英雄数据表!A:K,IF(武魂!B7630&gt;=50,10,IF(武魂!B7630&gt;=25,6)),0),0))</f>
        <v>,"dpspro":50</v>
      </c>
      <c r="K7630" s="32" t="str">
        <f t="shared" si="509"/>
        <v>"atk":300,"hp":5000,"undpspro":50,"atkpro":50,"dpspro":50</v>
      </c>
      <c r="L7630" s="20" t="str">
        <f>IF(B7630&gt;=50,VLOOKUP(A7630,英雄数据表!A:L,11,FALSE),IF(B7630&gt;=25,VLOOKUP(A7630,英雄数据表!A:L,7,0),""))</f>
        <v>"6201601004"</v>
      </c>
      <c r="M7630" s="20" t="str">
        <f>IFERROR(VLOOKUP(B7630,属性中转表!$K$2:$O$21,5,FALSE),"")</f>
        <v/>
      </c>
      <c r="N7630" s="20" t="str">
        <f>IF(B7630=25,VLOOKUP(A7630,英雄数据表!A:L,8,FALSE),IF(B7630=50,VLOOKUP(A7630,英雄数据表!A:L,12,0),""))</f>
        <v/>
      </c>
    </row>
    <row r="7631" spans="1:14" x14ac:dyDescent="0.3">
      <c r="A7631" s="20">
        <v>62016</v>
      </c>
      <c r="B7631" s="21">
        <f t="shared" si="506"/>
        <v>30</v>
      </c>
      <c r="C7631" s="21">
        <v>5</v>
      </c>
      <c r="D7631" s="21">
        <f>VLOOKUP(A7631,英雄数据表!A:D,4,0)</f>
        <v>6</v>
      </c>
      <c r="E7631" s="20" t="str">
        <f>VLOOKUP(A7631,英雄数据表!A:C,3,0)</f>
        <v>光明之泉</v>
      </c>
      <c r="F7631" s="20">
        <f t="shared" si="507"/>
        <v>62016</v>
      </c>
      <c r="G7631" s="20">
        <f t="shared" si="508"/>
        <v>62016</v>
      </c>
      <c r="H7631" s="21" t="str">
        <f>VLOOKUP(B7631,属性中转表!A:F,6,FALSE)</f>
        <v>"hp":84600,"atk":2350</v>
      </c>
      <c r="I7631" s="20" t="str">
        <f>IF(VLOOKUP(B7631,属性中转表!A:G,7,FALSE)=0,"",VLOOKUP(VLOOKUP(B7631,属性中转表!A:G,7,FALSE),属性中转表!$K$2:$P$21,6,0))&amp;IF(VLOOKUP(B7631,属性中转表!A:G,7,FALSE)&gt;=50,VLOOKUP(A7631,英雄数据表!A:K,9,0),IF(VLOOKUP(B7631,属性中转表!A:G,7,FALSE)&gt;=25,VLOOKUP(A7631,英雄数据表!A:K,5,0),""))</f>
        <v>"atk":300,"hp":5000,"undpspro":100,"atkpro":50</v>
      </c>
      <c r="J7631" s="20" t="str">
        <f>IF(I7631="","",属性中转表!$I$1&amp;(IF(VLOOKUP(B7631,属性中转表!A:G,7,FALSE)=0,0,VLOOKUP(VLOOKUP(B7631,属性中转表!A:G,7,FALSE),属性中转表!$K$2:$P$21,4,0)))+IFERROR(VLOOKUP(A7631,英雄数据表!A:K,IF(武魂!B7631&gt;=50,10,IF(武魂!B7631&gt;=25,6)),0),0))</f>
        <v>,"dpspro":50</v>
      </c>
      <c r="K7631" s="32" t="str">
        <f t="shared" si="509"/>
        <v>"atk":300,"hp":5000,"undpspro":100,"atkpro":50,"dpspro":50</v>
      </c>
      <c r="L7631" s="20" t="str">
        <f>IF(B7631&gt;=50,VLOOKUP(A7631,英雄数据表!A:L,11,FALSE),IF(B7631&gt;=25,VLOOKUP(A7631,英雄数据表!A:L,7,0),""))</f>
        <v>"6201601004"</v>
      </c>
      <c r="M7631" s="20" t="str">
        <f>IFERROR(VLOOKUP(B7631,属性中转表!$K$2:$O$21,5,FALSE),"")</f>
        <v>"undpspro":50</v>
      </c>
      <c r="N7631" s="20" t="str">
        <f>IF(B7631=25,VLOOKUP(A7631,英雄数据表!A:L,8,FALSE),IF(B7631=50,VLOOKUP(A7631,英雄数据表!A:L,12,0),""))</f>
        <v/>
      </c>
    </row>
    <row r="7632" spans="1:14" x14ac:dyDescent="0.3">
      <c r="A7632" s="20">
        <v>62016</v>
      </c>
      <c r="B7632" s="21">
        <f t="shared" si="506"/>
        <v>31</v>
      </c>
      <c r="C7632" s="21">
        <v>5</v>
      </c>
      <c r="D7632" s="21">
        <f>VLOOKUP(A7632,英雄数据表!A:D,4,0)</f>
        <v>6</v>
      </c>
      <c r="E7632" s="20" t="str">
        <f>VLOOKUP(A7632,英雄数据表!A:C,3,0)</f>
        <v>光明之泉</v>
      </c>
      <c r="F7632" s="20">
        <f t="shared" si="507"/>
        <v>62016</v>
      </c>
      <c r="G7632" s="20">
        <f t="shared" si="508"/>
        <v>62016</v>
      </c>
      <c r="H7632" s="21" t="str">
        <f>VLOOKUP(B7632,属性中转表!A:F,6,FALSE)</f>
        <v>"hp":89100,"atk":2475</v>
      </c>
      <c r="I7632" s="20" t="str">
        <f>IF(VLOOKUP(B7632,属性中转表!A:G,7,FALSE)=0,"",VLOOKUP(VLOOKUP(B7632,属性中转表!A:G,7,FALSE),属性中转表!$K$2:$P$21,6,0))&amp;IF(VLOOKUP(B7632,属性中转表!A:G,7,FALSE)&gt;=50,VLOOKUP(A7632,英雄数据表!A:K,9,0),IF(VLOOKUP(B7632,属性中转表!A:G,7,FALSE)&gt;=25,VLOOKUP(A7632,英雄数据表!A:K,5,0),""))</f>
        <v>"atk":300,"hp":5000,"undpspro":100,"atkpro":50</v>
      </c>
      <c r="J7632" s="20" t="str">
        <f>IF(I7632="","",属性中转表!$I$1&amp;(IF(VLOOKUP(B7632,属性中转表!A:G,7,FALSE)=0,0,VLOOKUP(VLOOKUP(B7632,属性中转表!A:G,7,FALSE),属性中转表!$K$2:$P$21,4,0)))+IFERROR(VLOOKUP(A7632,英雄数据表!A:K,IF(武魂!B7632&gt;=50,10,IF(武魂!B7632&gt;=25,6)),0),0))</f>
        <v>,"dpspro":50</v>
      </c>
      <c r="K7632" s="32" t="str">
        <f t="shared" si="509"/>
        <v>"atk":300,"hp":5000,"undpspro":100,"atkpro":50,"dpspro":50</v>
      </c>
      <c r="L7632" s="20" t="str">
        <f>IF(B7632&gt;=50,VLOOKUP(A7632,英雄数据表!A:L,11,FALSE),IF(B7632&gt;=25,VLOOKUP(A7632,英雄数据表!A:L,7,0),""))</f>
        <v>"6201601004"</v>
      </c>
      <c r="M7632" s="20" t="str">
        <f>IFERROR(VLOOKUP(B7632,属性中转表!$K$2:$O$21,5,FALSE),"")</f>
        <v/>
      </c>
      <c r="N7632" s="20" t="str">
        <f>IF(B7632=25,VLOOKUP(A7632,英雄数据表!A:L,8,FALSE),IF(B7632=50,VLOOKUP(A7632,英雄数据表!A:L,12,0),""))</f>
        <v/>
      </c>
    </row>
    <row r="7633" spans="1:14" x14ac:dyDescent="0.3">
      <c r="A7633" s="20">
        <v>62016</v>
      </c>
      <c r="B7633" s="21">
        <f t="shared" si="506"/>
        <v>32</v>
      </c>
      <c r="C7633" s="21">
        <v>5</v>
      </c>
      <c r="D7633" s="21">
        <f>VLOOKUP(A7633,英雄数据表!A:D,4,0)</f>
        <v>6</v>
      </c>
      <c r="E7633" s="20" t="str">
        <f>VLOOKUP(A7633,英雄数据表!A:C,3,0)</f>
        <v>光明之泉</v>
      </c>
      <c r="F7633" s="20">
        <f t="shared" si="507"/>
        <v>62016</v>
      </c>
      <c r="G7633" s="20">
        <f t="shared" si="508"/>
        <v>62016</v>
      </c>
      <c r="H7633" s="21" t="str">
        <f>VLOOKUP(B7633,属性中转表!A:F,6,FALSE)</f>
        <v>"hp":93600,"atk":2600</v>
      </c>
      <c r="I7633" s="20" t="str">
        <f>IF(VLOOKUP(B7633,属性中转表!A:G,7,FALSE)=0,"",VLOOKUP(VLOOKUP(B7633,属性中转表!A:G,7,FALSE),属性中转表!$K$2:$P$21,6,0))&amp;IF(VLOOKUP(B7633,属性中转表!A:G,7,FALSE)&gt;=50,VLOOKUP(A7633,英雄数据表!A:K,9,0),IF(VLOOKUP(B7633,属性中转表!A:G,7,FALSE)&gt;=25,VLOOKUP(A7633,英雄数据表!A:K,5,0),""))</f>
        <v>"atk":300,"hp":5000,"undpspro":100,"atkpro":50</v>
      </c>
      <c r="J7633" s="20" t="str">
        <f>IF(I7633="","",属性中转表!$I$1&amp;(IF(VLOOKUP(B7633,属性中转表!A:G,7,FALSE)=0,0,VLOOKUP(VLOOKUP(B7633,属性中转表!A:G,7,FALSE),属性中转表!$K$2:$P$21,4,0)))+IFERROR(VLOOKUP(A7633,英雄数据表!A:K,IF(武魂!B7633&gt;=50,10,IF(武魂!B7633&gt;=25,6)),0),0))</f>
        <v>,"dpspro":50</v>
      </c>
      <c r="K7633" s="32" t="str">
        <f t="shared" si="509"/>
        <v>"atk":300,"hp":5000,"undpspro":100,"atkpro":50,"dpspro":50</v>
      </c>
      <c r="L7633" s="20" t="str">
        <f>IF(B7633&gt;=50,VLOOKUP(A7633,英雄数据表!A:L,11,FALSE),IF(B7633&gt;=25,VLOOKUP(A7633,英雄数据表!A:L,7,0),""))</f>
        <v>"6201601004"</v>
      </c>
      <c r="M7633" s="20" t="str">
        <f>IFERROR(VLOOKUP(B7633,属性中转表!$K$2:$O$21,5,FALSE),"")</f>
        <v/>
      </c>
      <c r="N7633" s="20" t="str">
        <f>IF(B7633=25,VLOOKUP(A7633,英雄数据表!A:L,8,FALSE),IF(B7633=50,VLOOKUP(A7633,英雄数据表!A:L,12,0),""))</f>
        <v/>
      </c>
    </row>
    <row r="7634" spans="1:14" x14ac:dyDescent="0.3">
      <c r="A7634" s="20">
        <v>62016</v>
      </c>
      <c r="B7634" s="21">
        <f t="shared" si="506"/>
        <v>33</v>
      </c>
      <c r="C7634" s="21">
        <v>5</v>
      </c>
      <c r="D7634" s="21">
        <f>VLOOKUP(A7634,英雄数据表!A:D,4,0)</f>
        <v>6</v>
      </c>
      <c r="E7634" s="20" t="str">
        <f>VLOOKUP(A7634,英雄数据表!A:C,3,0)</f>
        <v>光明之泉</v>
      </c>
      <c r="F7634" s="20">
        <f t="shared" si="507"/>
        <v>62016</v>
      </c>
      <c r="G7634" s="20">
        <f t="shared" si="508"/>
        <v>62016</v>
      </c>
      <c r="H7634" s="21" t="str">
        <f>VLOOKUP(B7634,属性中转表!A:F,6,FALSE)</f>
        <v>"hp":98100,"atk":2725</v>
      </c>
      <c r="I7634" s="20" t="str">
        <f>IF(VLOOKUP(B7634,属性中转表!A:G,7,FALSE)=0,"",VLOOKUP(VLOOKUP(B7634,属性中转表!A:G,7,FALSE),属性中转表!$K$2:$P$21,6,0))&amp;IF(VLOOKUP(B7634,属性中转表!A:G,7,FALSE)&gt;=50,VLOOKUP(A7634,英雄数据表!A:K,9,0),IF(VLOOKUP(B7634,属性中转表!A:G,7,FALSE)&gt;=25,VLOOKUP(A7634,英雄数据表!A:K,5,0),""))</f>
        <v>"atk":300,"hp":5000,"undpspro":100,"atkpro":50</v>
      </c>
      <c r="J7634" s="20" t="str">
        <f>IF(I7634="","",属性中转表!$I$1&amp;(IF(VLOOKUP(B7634,属性中转表!A:G,7,FALSE)=0,0,VLOOKUP(VLOOKUP(B7634,属性中转表!A:G,7,FALSE),属性中转表!$K$2:$P$21,4,0)))+IFERROR(VLOOKUP(A7634,英雄数据表!A:K,IF(武魂!B7634&gt;=50,10,IF(武魂!B7634&gt;=25,6)),0),0))</f>
        <v>,"dpspro":50</v>
      </c>
      <c r="K7634" s="32" t="str">
        <f t="shared" si="509"/>
        <v>"atk":300,"hp":5000,"undpspro":100,"atkpro":50,"dpspro":50</v>
      </c>
      <c r="L7634" s="20" t="str">
        <f>IF(B7634&gt;=50,VLOOKUP(A7634,英雄数据表!A:L,11,FALSE),IF(B7634&gt;=25,VLOOKUP(A7634,英雄数据表!A:L,7,0),""))</f>
        <v>"6201601004"</v>
      </c>
      <c r="M7634" s="20" t="str">
        <f>IFERROR(VLOOKUP(B7634,属性中转表!$K$2:$O$21,5,FALSE),"")</f>
        <v/>
      </c>
      <c r="N7634" s="20" t="str">
        <f>IF(B7634=25,VLOOKUP(A7634,英雄数据表!A:L,8,FALSE),IF(B7634=50,VLOOKUP(A7634,英雄数据表!A:L,12,0),""))</f>
        <v/>
      </c>
    </row>
    <row r="7635" spans="1:14" x14ac:dyDescent="0.3">
      <c r="A7635" s="20">
        <v>62016</v>
      </c>
      <c r="B7635" s="21">
        <f t="shared" si="506"/>
        <v>34</v>
      </c>
      <c r="C7635" s="21">
        <v>5</v>
      </c>
      <c r="D7635" s="21">
        <f>VLOOKUP(A7635,英雄数据表!A:D,4,0)</f>
        <v>6</v>
      </c>
      <c r="E7635" s="20" t="str">
        <f>VLOOKUP(A7635,英雄数据表!A:C,3,0)</f>
        <v>光明之泉</v>
      </c>
      <c r="F7635" s="20">
        <f t="shared" si="507"/>
        <v>62016</v>
      </c>
      <c r="G7635" s="20">
        <f t="shared" si="508"/>
        <v>62016</v>
      </c>
      <c r="H7635" s="21" t="str">
        <f>VLOOKUP(B7635,属性中转表!A:F,6,FALSE)</f>
        <v>"hp":102600,"atk":2850</v>
      </c>
      <c r="I7635" s="20" t="str">
        <f>IF(VLOOKUP(B7635,属性中转表!A:G,7,FALSE)=0,"",VLOOKUP(VLOOKUP(B7635,属性中转表!A:G,7,FALSE),属性中转表!$K$2:$P$21,6,0))&amp;IF(VLOOKUP(B7635,属性中转表!A:G,7,FALSE)&gt;=50,VLOOKUP(A7635,英雄数据表!A:K,9,0),IF(VLOOKUP(B7635,属性中转表!A:G,7,FALSE)&gt;=25,VLOOKUP(A7635,英雄数据表!A:K,5,0),""))</f>
        <v>"atk":300,"hp":5000,"undpspro":100,"atkpro":50</v>
      </c>
      <c r="J7635" s="20" t="str">
        <f>IF(I7635="","",属性中转表!$I$1&amp;(IF(VLOOKUP(B7635,属性中转表!A:G,7,FALSE)=0,0,VLOOKUP(VLOOKUP(B7635,属性中转表!A:G,7,FALSE),属性中转表!$K$2:$P$21,4,0)))+IFERROR(VLOOKUP(A7635,英雄数据表!A:K,IF(武魂!B7635&gt;=50,10,IF(武魂!B7635&gt;=25,6)),0),0))</f>
        <v>,"dpspro":50</v>
      </c>
      <c r="K7635" s="32" t="str">
        <f t="shared" si="509"/>
        <v>"atk":300,"hp":5000,"undpspro":100,"atkpro":50,"dpspro":50</v>
      </c>
      <c r="L7635" s="20" t="str">
        <f>IF(B7635&gt;=50,VLOOKUP(A7635,英雄数据表!A:L,11,FALSE),IF(B7635&gt;=25,VLOOKUP(A7635,英雄数据表!A:L,7,0),""))</f>
        <v>"6201601004"</v>
      </c>
      <c r="M7635" s="20" t="str">
        <f>IFERROR(VLOOKUP(B7635,属性中转表!$K$2:$O$21,5,FALSE),"")</f>
        <v/>
      </c>
      <c r="N7635" s="20" t="str">
        <f>IF(B7635=25,VLOOKUP(A7635,英雄数据表!A:L,8,FALSE),IF(B7635=50,VLOOKUP(A7635,英雄数据表!A:L,12,0),""))</f>
        <v/>
      </c>
    </row>
    <row r="7636" spans="1:14" x14ac:dyDescent="0.3">
      <c r="A7636" s="20">
        <v>62016</v>
      </c>
      <c r="B7636" s="21">
        <f t="shared" si="506"/>
        <v>35</v>
      </c>
      <c r="C7636" s="21">
        <v>5</v>
      </c>
      <c r="D7636" s="21">
        <f>VLOOKUP(A7636,英雄数据表!A:D,4,0)</f>
        <v>6</v>
      </c>
      <c r="E7636" s="20" t="str">
        <f>VLOOKUP(A7636,英雄数据表!A:C,3,0)</f>
        <v>光明之泉</v>
      </c>
      <c r="F7636" s="20">
        <f t="shared" si="507"/>
        <v>62016</v>
      </c>
      <c r="G7636" s="20">
        <f t="shared" si="508"/>
        <v>62016</v>
      </c>
      <c r="H7636" s="21" t="str">
        <f>VLOOKUP(B7636,属性中转表!A:F,6,FALSE)</f>
        <v>"hp":107100,"atk":2975</v>
      </c>
      <c r="I7636" s="20" t="str">
        <f>IF(VLOOKUP(B7636,属性中转表!A:G,7,FALSE)=0,"",VLOOKUP(VLOOKUP(B7636,属性中转表!A:G,7,FALSE),属性中转表!$K$2:$P$21,6,0))&amp;IF(VLOOKUP(B7636,属性中转表!A:G,7,FALSE)&gt;=50,VLOOKUP(A7636,英雄数据表!A:K,9,0),IF(VLOOKUP(B7636,属性中转表!A:G,7,FALSE)&gt;=25,VLOOKUP(A7636,英雄数据表!A:K,5,0),""))</f>
        <v>"atk":300,"hp":5000,"undpspro":100,"atkpro":50</v>
      </c>
      <c r="J7636" s="20" t="str">
        <f>IF(I7636="","",属性中转表!$I$1&amp;(IF(VLOOKUP(B7636,属性中转表!A:G,7,FALSE)=0,0,VLOOKUP(VLOOKUP(B7636,属性中转表!A:G,7,FALSE),属性中转表!$K$2:$P$21,4,0)))+IFERROR(VLOOKUP(A7636,英雄数据表!A:K,IF(武魂!B7636&gt;=50,10,IF(武魂!B7636&gt;=25,6)),0),0))</f>
        <v>,"dpspro":100</v>
      </c>
      <c r="K7636" s="32" t="str">
        <f t="shared" si="509"/>
        <v>"atk":300,"hp":5000,"undpspro":100,"atkpro":50,"dpspro":100</v>
      </c>
      <c r="L7636" s="20" t="str">
        <f>IF(B7636&gt;=50,VLOOKUP(A7636,英雄数据表!A:L,11,FALSE),IF(B7636&gt;=25,VLOOKUP(A7636,英雄数据表!A:L,7,0),""))</f>
        <v>"6201601004"</v>
      </c>
      <c r="M7636" s="20" t="str">
        <f>IFERROR(VLOOKUP(B7636,属性中转表!$K$2:$O$21,5,FALSE),"")</f>
        <v>"dpspro":50</v>
      </c>
      <c r="N7636" s="20" t="str">
        <f>IF(B7636=25,VLOOKUP(A7636,英雄数据表!A:L,8,FALSE),IF(B7636=50,VLOOKUP(A7636,英雄数据表!A:L,12,0),""))</f>
        <v/>
      </c>
    </row>
    <row r="7637" spans="1:14" x14ac:dyDescent="0.3">
      <c r="A7637" s="20">
        <v>62016</v>
      </c>
      <c r="B7637" s="21">
        <f t="shared" si="506"/>
        <v>36</v>
      </c>
      <c r="C7637" s="21">
        <v>5</v>
      </c>
      <c r="D7637" s="21">
        <f>VLOOKUP(A7637,英雄数据表!A:D,4,0)</f>
        <v>6</v>
      </c>
      <c r="E7637" s="20" t="str">
        <f>VLOOKUP(A7637,英雄数据表!A:C,3,0)</f>
        <v>光明之泉</v>
      </c>
      <c r="F7637" s="20">
        <f t="shared" si="507"/>
        <v>62016</v>
      </c>
      <c r="G7637" s="20">
        <f t="shared" si="508"/>
        <v>62016</v>
      </c>
      <c r="H7637" s="21" t="str">
        <f>VLOOKUP(B7637,属性中转表!A:F,6,FALSE)</f>
        <v>"hp":111600,"atk":3100</v>
      </c>
      <c r="I7637" s="20" t="str">
        <f>IF(VLOOKUP(B7637,属性中转表!A:G,7,FALSE)=0,"",VLOOKUP(VLOOKUP(B7637,属性中转表!A:G,7,FALSE),属性中转表!$K$2:$P$21,6,0))&amp;IF(VLOOKUP(B7637,属性中转表!A:G,7,FALSE)&gt;=50,VLOOKUP(A7637,英雄数据表!A:K,9,0),IF(VLOOKUP(B7637,属性中转表!A:G,7,FALSE)&gt;=25,VLOOKUP(A7637,英雄数据表!A:K,5,0),""))</f>
        <v>"atk":300,"hp":5000,"undpspro":100,"atkpro":50</v>
      </c>
      <c r="J7637" s="20" t="str">
        <f>IF(I7637="","",属性中转表!$I$1&amp;(IF(VLOOKUP(B7637,属性中转表!A:G,7,FALSE)=0,0,VLOOKUP(VLOOKUP(B7637,属性中转表!A:G,7,FALSE),属性中转表!$K$2:$P$21,4,0)))+IFERROR(VLOOKUP(A7637,英雄数据表!A:K,IF(武魂!B7637&gt;=50,10,IF(武魂!B7637&gt;=25,6)),0),0))</f>
        <v>,"dpspro":100</v>
      </c>
      <c r="K7637" s="32" t="str">
        <f t="shared" si="509"/>
        <v>"atk":300,"hp":5000,"undpspro":100,"atkpro":50,"dpspro":100</v>
      </c>
      <c r="L7637" s="20" t="str">
        <f>IF(B7637&gt;=50,VLOOKUP(A7637,英雄数据表!A:L,11,FALSE),IF(B7637&gt;=25,VLOOKUP(A7637,英雄数据表!A:L,7,0),""))</f>
        <v>"6201601004"</v>
      </c>
      <c r="M7637" s="20" t="str">
        <f>IFERROR(VLOOKUP(B7637,属性中转表!$K$2:$O$21,5,FALSE),"")</f>
        <v/>
      </c>
      <c r="N7637" s="20" t="str">
        <f>IF(B7637=25,VLOOKUP(A7637,英雄数据表!A:L,8,FALSE),IF(B7637=50,VLOOKUP(A7637,英雄数据表!A:L,12,0),""))</f>
        <v/>
      </c>
    </row>
    <row r="7638" spans="1:14" x14ac:dyDescent="0.3">
      <c r="A7638" s="20">
        <v>62016</v>
      </c>
      <c r="B7638" s="21">
        <f t="shared" si="506"/>
        <v>37</v>
      </c>
      <c r="C7638" s="21">
        <v>5</v>
      </c>
      <c r="D7638" s="21">
        <f>VLOOKUP(A7638,英雄数据表!A:D,4,0)</f>
        <v>6</v>
      </c>
      <c r="E7638" s="20" t="str">
        <f>VLOOKUP(A7638,英雄数据表!A:C,3,0)</f>
        <v>光明之泉</v>
      </c>
      <c r="F7638" s="20">
        <f t="shared" si="507"/>
        <v>62016</v>
      </c>
      <c r="G7638" s="20">
        <f t="shared" si="508"/>
        <v>62016</v>
      </c>
      <c r="H7638" s="21" t="str">
        <f>VLOOKUP(B7638,属性中转表!A:F,6,FALSE)</f>
        <v>"hp":116100,"atk":3225</v>
      </c>
      <c r="I7638" s="20" t="str">
        <f>IF(VLOOKUP(B7638,属性中转表!A:G,7,FALSE)=0,"",VLOOKUP(VLOOKUP(B7638,属性中转表!A:G,7,FALSE),属性中转表!$K$2:$P$21,6,0))&amp;IF(VLOOKUP(B7638,属性中转表!A:G,7,FALSE)&gt;=50,VLOOKUP(A7638,英雄数据表!A:K,9,0),IF(VLOOKUP(B7638,属性中转表!A:G,7,FALSE)&gt;=25,VLOOKUP(A7638,英雄数据表!A:K,5,0),""))</f>
        <v>"atk":300,"hp":5000,"undpspro":100,"atkpro":50</v>
      </c>
      <c r="J7638" s="20" t="str">
        <f>IF(I7638="","",属性中转表!$I$1&amp;(IF(VLOOKUP(B7638,属性中转表!A:G,7,FALSE)=0,0,VLOOKUP(VLOOKUP(B7638,属性中转表!A:G,7,FALSE),属性中转表!$K$2:$P$21,4,0)))+IFERROR(VLOOKUP(A7638,英雄数据表!A:K,IF(武魂!B7638&gt;=50,10,IF(武魂!B7638&gt;=25,6)),0),0))</f>
        <v>,"dpspro":100</v>
      </c>
      <c r="K7638" s="32" t="str">
        <f t="shared" si="509"/>
        <v>"atk":300,"hp":5000,"undpspro":100,"atkpro":50,"dpspro":100</v>
      </c>
      <c r="L7638" s="20" t="str">
        <f>IF(B7638&gt;=50,VLOOKUP(A7638,英雄数据表!A:L,11,FALSE),IF(B7638&gt;=25,VLOOKUP(A7638,英雄数据表!A:L,7,0),""))</f>
        <v>"6201601004"</v>
      </c>
      <c r="M7638" s="20" t="str">
        <f>IFERROR(VLOOKUP(B7638,属性中转表!$K$2:$O$21,5,FALSE),"")</f>
        <v/>
      </c>
      <c r="N7638" s="20" t="str">
        <f>IF(B7638=25,VLOOKUP(A7638,英雄数据表!A:L,8,FALSE),IF(B7638=50,VLOOKUP(A7638,英雄数据表!A:L,12,0),""))</f>
        <v/>
      </c>
    </row>
    <row r="7639" spans="1:14" x14ac:dyDescent="0.3">
      <c r="A7639" s="20">
        <v>62016</v>
      </c>
      <c r="B7639" s="21">
        <f t="shared" si="506"/>
        <v>38</v>
      </c>
      <c r="C7639" s="21">
        <v>5</v>
      </c>
      <c r="D7639" s="21">
        <f>VLOOKUP(A7639,英雄数据表!A:D,4,0)</f>
        <v>6</v>
      </c>
      <c r="E7639" s="20" t="str">
        <f>VLOOKUP(A7639,英雄数据表!A:C,3,0)</f>
        <v>光明之泉</v>
      </c>
      <c r="F7639" s="20">
        <f t="shared" si="507"/>
        <v>62016</v>
      </c>
      <c r="G7639" s="20">
        <f t="shared" si="508"/>
        <v>62016</v>
      </c>
      <c r="H7639" s="21" t="str">
        <f>VLOOKUP(B7639,属性中转表!A:F,6,FALSE)</f>
        <v>"hp":120600,"atk":3350</v>
      </c>
      <c r="I7639" s="20" t="str">
        <f>IF(VLOOKUP(B7639,属性中转表!A:G,7,FALSE)=0,"",VLOOKUP(VLOOKUP(B7639,属性中转表!A:G,7,FALSE),属性中转表!$K$2:$P$21,6,0))&amp;IF(VLOOKUP(B7639,属性中转表!A:G,7,FALSE)&gt;=50,VLOOKUP(A7639,英雄数据表!A:K,9,0),IF(VLOOKUP(B7639,属性中转表!A:G,7,FALSE)&gt;=25,VLOOKUP(A7639,英雄数据表!A:K,5,0),""))</f>
        <v>"atk":300,"hp":5000,"undpspro":100,"atkpro":50</v>
      </c>
      <c r="J7639" s="20" t="str">
        <f>IF(I7639="","",属性中转表!$I$1&amp;(IF(VLOOKUP(B7639,属性中转表!A:G,7,FALSE)=0,0,VLOOKUP(VLOOKUP(B7639,属性中转表!A:G,7,FALSE),属性中转表!$K$2:$P$21,4,0)))+IFERROR(VLOOKUP(A7639,英雄数据表!A:K,IF(武魂!B7639&gt;=50,10,IF(武魂!B7639&gt;=25,6)),0),0))</f>
        <v>,"dpspro":100</v>
      </c>
      <c r="K7639" s="32" t="str">
        <f t="shared" si="509"/>
        <v>"atk":300,"hp":5000,"undpspro":100,"atkpro":50,"dpspro":100</v>
      </c>
      <c r="L7639" s="20" t="str">
        <f>IF(B7639&gt;=50,VLOOKUP(A7639,英雄数据表!A:L,11,FALSE),IF(B7639&gt;=25,VLOOKUP(A7639,英雄数据表!A:L,7,0),""))</f>
        <v>"6201601004"</v>
      </c>
      <c r="M7639" s="20" t="str">
        <f>IFERROR(VLOOKUP(B7639,属性中转表!$K$2:$O$21,5,FALSE),"")</f>
        <v/>
      </c>
      <c r="N7639" s="20" t="str">
        <f>IF(B7639=25,VLOOKUP(A7639,英雄数据表!A:L,8,FALSE),IF(B7639=50,VLOOKUP(A7639,英雄数据表!A:L,12,0),""))</f>
        <v/>
      </c>
    </row>
    <row r="7640" spans="1:14" x14ac:dyDescent="0.3">
      <c r="A7640" s="20">
        <v>62016</v>
      </c>
      <c r="B7640" s="21">
        <f t="shared" si="506"/>
        <v>39</v>
      </c>
      <c r="C7640" s="21">
        <v>5</v>
      </c>
      <c r="D7640" s="21">
        <f>VLOOKUP(A7640,英雄数据表!A:D,4,0)</f>
        <v>6</v>
      </c>
      <c r="E7640" s="20" t="str">
        <f>VLOOKUP(A7640,英雄数据表!A:C,3,0)</f>
        <v>光明之泉</v>
      </c>
      <c r="F7640" s="20">
        <f t="shared" si="507"/>
        <v>62016</v>
      </c>
      <c r="G7640" s="20">
        <f t="shared" si="508"/>
        <v>62016</v>
      </c>
      <c r="H7640" s="21" t="str">
        <f>VLOOKUP(B7640,属性中转表!A:F,6,FALSE)</f>
        <v>"hp":125100,"atk":3475</v>
      </c>
      <c r="I7640" s="20" t="str">
        <f>IF(VLOOKUP(B7640,属性中转表!A:G,7,FALSE)=0,"",VLOOKUP(VLOOKUP(B7640,属性中转表!A:G,7,FALSE),属性中转表!$K$2:$P$21,6,0))&amp;IF(VLOOKUP(B7640,属性中转表!A:G,7,FALSE)&gt;=50,VLOOKUP(A7640,英雄数据表!A:K,9,0),IF(VLOOKUP(B7640,属性中转表!A:G,7,FALSE)&gt;=25,VLOOKUP(A7640,英雄数据表!A:K,5,0),""))</f>
        <v>"atk":300,"hp":5000,"undpspro":100,"atkpro":50</v>
      </c>
      <c r="J7640" s="20" t="str">
        <f>IF(I7640="","",属性中转表!$I$1&amp;(IF(VLOOKUP(B7640,属性中转表!A:G,7,FALSE)=0,0,VLOOKUP(VLOOKUP(B7640,属性中转表!A:G,7,FALSE),属性中转表!$K$2:$P$21,4,0)))+IFERROR(VLOOKUP(A7640,英雄数据表!A:K,IF(武魂!B7640&gt;=50,10,IF(武魂!B7640&gt;=25,6)),0),0))</f>
        <v>,"dpspro":100</v>
      </c>
      <c r="K7640" s="32" t="str">
        <f t="shared" si="509"/>
        <v>"atk":300,"hp":5000,"undpspro":100,"atkpro":50,"dpspro":100</v>
      </c>
      <c r="L7640" s="20" t="str">
        <f>IF(B7640&gt;=50,VLOOKUP(A7640,英雄数据表!A:L,11,FALSE),IF(B7640&gt;=25,VLOOKUP(A7640,英雄数据表!A:L,7,0),""))</f>
        <v>"6201601004"</v>
      </c>
      <c r="M7640" s="20" t="str">
        <f>IFERROR(VLOOKUP(B7640,属性中转表!$K$2:$O$21,5,FALSE),"")</f>
        <v/>
      </c>
      <c r="N7640" s="20" t="str">
        <f>IF(B7640=25,VLOOKUP(A7640,英雄数据表!A:L,8,FALSE),IF(B7640=50,VLOOKUP(A7640,英雄数据表!A:L,12,0),""))</f>
        <v/>
      </c>
    </row>
    <row r="7641" spans="1:14" x14ac:dyDescent="0.3">
      <c r="A7641" s="20">
        <v>62016</v>
      </c>
      <c r="B7641" s="21">
        <f t="shared" si="506"/>
        <v>40</v>
      </c>
      <c r="C7641" s="21">
        <v>5</v>
      </c>
      <c r="D7641" s="21">
        <f>VLOOKUP(A7641,英雄数据表!A:D,4,0)</f>
        <v>6</v>
      </c>
      <c r="E7641" s="20" t="str">
        <f>VLOOKUP(A7641,英雄数据表!A:C,3,0)</f>
        <v>光明之泉</v>
      </c>
      <c r="F7641" s="20">
        <f t="shared" si="507"/>
        <v>62016</v>
      </c>
      <c r="G7641" s="20">
        <f t="shared" si="508"/>
        <v>62016</v>
      </c>
      <c r="H7641" s="21" t="str">
        <f>VLOOKUP(B7641,属性中转表!A:F,6,FALSE)</f>
        <v>"hp":129600,"atk":3600</v>
      </c>
      <c r="I7641" s="20" t="str">
        <f>IF(VLOOKUP(B7641,属性中转表!A:G,7,FALSE)=0,"",VLOOKUP(VLOOKUP(B7641,属性中转表!A:G,7,FALSE),属性中转表!$K$2:$P$21,6,0))&amp;IF(VLOOKUP(B7641,属性中转表!A:G,7,FALSE)&gt;=50,VLOOKUP(A7641,英雄数据表!A:K,9,0),IF(VLOOKUP(B7641,属性中转表!A:G,7,FALSE)&gt;=25,VLOOKUP(A7641,英雄数据表!A:K,5,0),""))</f>
        <v>"atk":300,"hp":5000,"undpspro":100,"pvpdpspro":50,"atkpro":50</v>
      </c>
      <c r="J7641" s="20" t="str">
        <f>IF(I7641="","",属性中转表!$I$1&amp;(IF(VLOOKUP(B7641,属性中转表!A:G,7,FALSE)=0,0,VLOOKUP(VLOOKUP(B7641,属性中转表!A:G,7,FALSE),属性中转表!$K$2:$P$21,4,0)))+IFERROR(VLOOKUP(A7641,英雄数据表!A:K,IF(武魂!B7641&gt;=50,10,IF(武魂!B7641&gt;=25,6)),0),0))</f>
        <v>,"dpspro":100</v>
      </c>
      <c r="K7641" s="32" t="str">
        <f t="shared" si="509"/>
        <v>"atk":300,"hp":5000,"undpspro":100,"pvpdpspro":50,"atkpro":50,"dpspro":100</v>
      </c>
      <c r="L7641" s="20" t="str">
        <f>IF(B7641&gt;=50,VLOOKUP(A7641,英雄数据表!A:L,11,FALSE),IF(B7641&gt;=25,VLOOKUP(A7641,英雄数据表!A:L,7,0),""))</f>
        <v>"6201601004"</v>
      </c>
      <c r="M7641" s="20" t="str">
        <f>IFERROR(VLOOKUP(B7641,属性中转表!$K$2:$O$21,5,FALSE),"")</f>
        <v>"pvpdpspro":50</v>
      </c>
      <c r="N7641" s="20" t="str">
        <f>IF(B7641=25,VLOOKUP(A7641,英雄数据表!A:L,8,FALSE),IF(B7641=50,VLOOKUP(A7641,英雄数据表!A:L,12,0),""))</f>
        <v/>
      </c>
    </row>
    <row r="7642" spans="1:14" x14ac:dyDescent="0.3">
      <c r="A7642" s="20">
        <v>62016</v>
      </c>
      <c r="B7642" s="21">
        <f t="shared" si="506"/>
        <v>41</v>
      </c>
      <c r="C7642" s="21">
        <v>5</v>
      </c>
      <c r="D7642" s="21">
        <f>VLOOKUP(A7642,英雄数据表!A:D,4,0)</f>
        <v>6</v>
      </c>
      <c r="E7642" s="20" t="str">
        <f>VLOOKUP(A7642,英雄数据表!A:C,3,0)</f>
        <v>光明之泉</v>
      </c>
      <c r="F7642" s="20">
        <f t="shared" si="507"/>
        <v>62016</v>
      </c>
      <c r="G7642" s="20">
        <f t="shared" si="508"/>
        <v>62016</v>
      </c>
      <c r="H7642" s="21" t="str">
        <f>VLOOKUP(B7642,属性中转表!A:F,6,FALSE)</f>
        <v>"hp":135000,"atk":3750</v>
      </c>
      <c r="I7642" s="20" t="str">
        <f>IF(VLOOKUP(B7642,属性中转表!A:G,7,FALSE)=0,"",VLOOKUP(VLOOKUP(B7642,属性中转表!A:G,7,FALSE),属性中转表!$K$2:$P$21,6,0))&amp;IF(VLOOKUP(B7642,属性中转表!A:G,7,FALSE)&gt;=50,VLOOKUP(A7642,英雄数据表!A:K,9,0),IF(VLOOKUP(B7642,属性中转表!A:G,7,FALSE)&gt;=25,VLOOKUP(A7642,英雄数据表!A:K,5,0),""))</f>
        <v>"atk":300,"hp":5000,"undpspro":100,"pvpdpspro":50,"atkpro":50</v>
      </c>
      <c r="J7642" s="20" t="str">
        <f>IF(I7642="","",属性中转表!$I$1&amp;(IF(VLOOKUP(B7642,属性中转表!A:G,7,FALSE)=0,0,VLOOKUP(VLOOKUP(B7642,属性中转表!A:G,7,FALSE),属性中转表!$K$2:$P$21,4,0)))+IFERROR(VLOOKUP(A7642,英雄数据表!A:K,IF(武魂!B7642&gt;=50,10,IF(武魂!B7642&gt;=25,6)),0),0))</f>
        <v>,"dpspro":100</v>
      </c>
      <c r="K7642" s="32" t="str">
        <f t="shared" si="509"/>
        <v>"atk":300,"hp":5000,"undpspro":100,"pvpdpspro":50,"atkpro":50,"dpspro":100</v>
      </c>
      <c r="L7642" s="20" t="str">
        <f>IF(B7642&gt;=50,VLOOKUP(A7642,英雄数据表!A:L,11,FALSE),IF(B7642&gt;=25,VLOOKUP(A7642,英雄数据表!A:L,7,0),""))</f>
        <v>"6201601004"</v>
      </c>
      <c r="M7642" s="20" t="str">
        <f>IFERROR(VLOOKUP(B7642,属性中转表!$K$2:$O$21,5,FALSE),"")</f>
        <v/>
      </c>
      <c r="N7642" s="20" t="str">
        <f>IF(B7642=25,VLOOKUP(A7642,英雄数据表!A:L,8,FALSE),IF(B7642=50,VLOOKUP(A7642,英雄数据表!A:L,12,0),""))</f>
        <v/>
      </c>
    </row>
    <row r="7643" spans="1:14" x14ac:dyDescent="0.3">
      <c r="A7643" s="20">
        <v>62016</v>
      </c>
      <c r="B7643" s="21">
        <f t="shared" si="506"/>
        <v>42</v>
      </c>
      <c r="C7643" s="21">
        <v>5</v>
      </c>
      <c r="D7643" s="21">
        <f>VLOOKUP(A7643,英雄数据表!A:D,4,0)</f>
        <v>6</v>
      </c>
      <c r="E7643" s="20" t="str">
        <f>VLOOKUP(A7643,英雄数据表!A:C,3,0)</f>
        <v>光明之泉</v>
      </c>
      <c r="F7643" s="20">
        <f t="shared" si="507"/>
        <v>62016</v>
      </c>
      <c r="G7643" s="20">
        <f t="shared" si="508"/>
        <v>62016</v>
      </c>
      <c r="H7643" s="21" t="str">
        <f>VLOOKUP(B7643,属性中转表!A:F,6,FALSE)</f>
        <v>"hp":140400,"atk":3900</v>
      </c>
      <c r="I7643" s="20" t="str">
        <f>IF(VLOOKUP(B7643,属性中转表!A:G,7,FALSE)=0,"",VLOOKUP(VLOOKUP(B7643,属性中转表!A:G,7,FALSE),属性中转表!$K$2:$P$21,6,0))&amp;IF(VLOOKUP(B7643,属性中转表!A:G,7,FALSE)&gt;=50,VLOOKUP(A7643,英雄数据表!A:K,9,0),IF(VLOOKUP(B7643,属性中转表!A:G,7,FALSE)&gt;=25,VLOOKUP(A7643,英雄数据表!A:K,5,0),""))</f>
        <v>"atk":300,"hp":5000,"undpspro":100,"pvpdpspro":50,"atkpro":50</v>
      </c>
      <c r="J7643" s="20" t="str">
        <f>IF(I7643="","",属性中转表!$I$1&amp;(IF(VLOOKUP(B7643,属性中转表!A:G,7,FALSE)=0,0,VLOOKUP(VLOOKUP(B7643,属性中转表!A:G,7,FALSE),属性中转表!$K$2:$P$21,4,0)))+IFERROR(VLOOKUP(A7643,英雄数据表!A:K,IF(武魂!B7643&gt;=50,10,IF(武魂!B7643&gt;=25,6)),0),0))</f>
        <v>,"dpspro":100</v>
      </c>
      <c r="K7643" s="32" t="str">
        <f t="shared" si="509"/>
        <v>"atk":300,"hp":5000,"undpspro":100,"pvpdpspro":50,"atkpro":50,"dpspro":100</v>
      </c>
      <c r="L7643" s="20" t="str">
        <f>IF(B7643&gt;=50,VLOOKUP(A7643,英雄数据表!A:L,11,FALSE),IF(B7643&gt;=25,VLOOKUP(A7643,英雄数据表!A:L,7,0),""))</f>
        <v>"6201601004"</v>
      </c>
      <c r="M7643" s="20" t="str">
        <f>IFERROR(VLOOKUP(B7643,属性中转表!$K$2:$O$21,5,FALSE),"")</f>
        <v/>
      </c>
      <c r="N7643" s="20" t="str">
        <f>IF(B7643=25,VLOOKUP(A7643,英雄数据表!A:L,8,FALSE),IF(B7643=50,VLOOKUP(A7643,英雄数据表!A:L,12,0),""))</f>
        <v/>
      </c>
    </row>
    <row r="7644" spans="1:14" x14ac:dyDescent="0.3">
      <c r="A7644" s="20">
        <v>62016</v>
      </c>
      <c r="B7644" s="21">
        <f t="shared" si="506"/>
        <v>43</v>
      </c>
      <c r="C7644" s="21">
        <v>5</v>
      </c>
      <c r="D7644" s="21">
        <f>VLOOKUP(A7644,英雄数据表!A:D,4,0)</f>
        <v>6</v>
      </c>
      <c r="E7644" s="20" t="str">
        <f>VLOOKUP(A7644,英雄数据表!A:C,3,0)</f>
        <v>光明之泉</v>
      </c>
      <c r="F7644" s="20">
        <f t="shared" si="507"/>
        <v>62016</v>
      </c>
      <c r="G7644" s="20">
        <f t="shared" si="508"/>
        <v>62016</v>
      </c>
      <c r="H7644" s="21" t="str">
        <f>VLOOKUP(B7644,属性中转表!A:F,6,FALSE)</f>
        <v>"hp":145800,"atk":4050</v>
      </c>
      <c r="I7644" s="20" t="str">
        <f>IF(VLOOKUP(B7644,属性中转表!A:G,7,FALSE)=0,"",VLOOKUP(VLOOKUP(B7644,属性中转表!A:G,7,FALSE),属性中转表!$K$2:$P$21,6,0))&amp;IF(VLOOKUP(B7644,属性中转表!A:G,7,FALSE)&gt;=50,VLOOKUP(A7644,英雄数据表!A:K,9,0),IF(VLOOKUP(B7644,属性中转表!A:G,7,FALSE)&gt;=25,VLOOKUP(A7644,英雄数据表!A:K,5,0),""))</f>
        <v>"atk":300,"hp":5000,"undpspro":100,"pvpdpspro":50,"atkpro":50</v>
      </c>
      <c r="J7644" s="20" t="str">
        <f>IF(I7644="","",属性中转表!$I$1&amp;(IF(VLOOKUP(B7644,属性中转表!A:G,7,FALSE)=0,0,VLOOKUP(VLOOKUP(B7644,属性中转表!A:G,7,FALSE),属性中转表!$K$2:$P$21,4,0)))+IFERROR(VLOOKUP(A7644,英雄数据表!A:K,IF(武魂!B7644&gt;=50,10,IF(武魂!B7644&gt;=25,6)),0),0))</f>
        <v>,"dpspro":100</v>
      </c>
      <c r="K7644" s="32" t="str">
        <f t="shared" si="509"/>
        <v>"atk":300,"hp":5000,"undpspro":100,"pvpdpspro":50,"atkpro":50,"dpspro":100</v>
      </c>
      <c r="L7644" s="20" t="str">
        <f>IF(B7644&gt;=50,VLOOKUP(A7644,英雄数据表!A:L,11,FALSE),IF(B7644&gt;=25,VLOOKUP(A7644,英雄数据表!A:L,7,0),""))</f>
        <v>"6201601004"</v>
      </c>
      <c r="M7644" s="20" t="str">
        <f>IFERROR(VLOOKUP(B7644,属性中转表!$K$2:$O$21,5,FALSE),"")</f>
        <v/>
      </c>
      <c r="N7644" s="20" t="str">
        <f>IF(B7644=25,VLOOKUP(A7644,英雄数据表!A:L,8,FALSE),IF(B7644=50,VLOOKUP(A7644,英雄数据表!A:L,12,0),""))</f>
        <v/>
      </c>
    </row>
    <row r="7645" spans="1:14" x14ac:dyDescent="0.3">
      <c r="A7645" s="20">
        <v>62016</v>
      </c>
      <c r="B7645" s="21">
        <f t="shared" si="506"/>
        <v>44</v>
      </c>
      <c r="C7645" s="21">
        <v>5</v>
      </c>
      <c r="D7645" s="21">
        <f>VLOOKUP(A7645,英雄数据表!A:D,4,0)</f>
        <v>6</v>
      </c>
      <c r="E7645" s="20" t="str">
        <f>VLOOKUP(A7645,英雄数据表!A:C,3,0)</f>
        <v>光明之泉</v>
      </c>
      <c r="F7645" s="20">
        <f t="shared" si="507"/>
        <v>62016</v>
      </c>
      <c r="G7645" s="20">
        <f t="shared" si="508"/>
        <v>62016</v>
      </c>
      <c r="H7645" s="21" t="str">
        <f>VLOOKUP(B7645,属性中转表!A:F,6,FALSE)</f>
        <v>"hp":151200,"atk":4200</v>
      </c>
      <c r="I7645" s="20" t="str">
        <f>IF(VLOOKUP(B7645,属性中转表!A:G,7,FALSE)=0,"",VLOOKUP(VLOOKUP(B7645,属性中转表!A:G,7,FALSE),属性中转表!$K$2:$P$21,6,0))&amp;IF(VLOOKUP(B7645,属性中转表!A:G,7,FALSE)&gt;=50,VLOOKUP(A7645,英雄数据表!A:K,9,0),IF(VLOOKUP(B7645,属性中转表!A:G,7,FALSE)&gt;=25,VLOOKUP(A7645,英雄数据表!A:K,5,0),""))</f>
        <v>"atk":300,"hp":5000,"undpspro":100,"pvpdpspro":50,"atkpro":50</v>
      </c>
      <c r="J7645" s="20" t="str">
        <f>IF(I7645="","",属性中转表!$I$1&amp;(IF(VLOOKUP(B7645,属性中转表!A:G,7,FALSE)=0,0,VLOOKUP(VLOOKUP(B7645,属性中转表!A:G,7,FALSE),属性中转表!$K$2:$P$21,4,0)))+IFERROR(VLOOKUP(A7645,英雄数据表!A:K,IF(武魂!B7645&gt;=50,10,IF(武魂!B7645&gt;=25,6)),0),0))</f>
        <v>,"dpspro":100</v>
      </c>
      <c r="K7645" s="32" t="str">
        <f t="shared" si="509"/>
        <v>"atk":300,"hp":5000,"undpspro":100,"pvpdpspro":50,"atkpro":50,"dpspro":100</v>
      </c>
      <c r="L7645" s="20" t="str">
        <f>IF(B7645&gt;=50,VLOOKUP(A7645,英雄数据表!A:L,11,FALSE),IF(B7645&gt;=25,VLOOKUP(A7645,英雄数据表!A:L,7,0),""))</f>
        <v>"6201601004"</v>
      </c>
      <c r="M7645" s="20" t="str">
        <f>IFERROR(VLOOKUP(B7645,属性中转表!$K$2:$O$21,5,FALSE),"")</f>
        <v/>
      </c>
      <c r="N7645" s="20" t="str">
        <f>IF(B7645=25,VLOOKUP(A7645,英雄数据表!A:L,8,FALSE),IF(B7645=50,VLOOKUP(A7645,英雄数据表!A:L,12,0),""))</f>
        <v/>
      </c>
    </row>
    <row r="7646" spans="1:14" x14ac:dyDescent="0.3">
      <c r="A7646" s="20">
        <v>62016</v>
      </c>
      <c r="B7646" s="21">
        <f t="shared" ref="B7646:B7701" si="510">IF(A7646=A7645,B7645+1,1)</f>
        <v>45</v>
      </c>
      <c r="C7646" s="21">
        <v>5</v>
      </c>
      <c r="D7646" s="21">
        <f>VLOOKUP(A7646,英雄数据表!A:D,4,0)</f>
        <v>6</v>
      </c>
      <c r="E7646" s="20" t="str">
        <f>VLOOKUP(A7646,英雄数据表!A:C,3,0)</f>
        <v>光明之泉</v>
      </c>
      <c r="F7646" s="20">
        <f t="shared" ref="F7646:F7809" si="511">A7646</f>
        <v>62016</v>
      </c>
      <c r="G7646" s="20">
        <f t="shared" ref="G7646:G7809" si="512">A7646</f>
        <v>62016</v>
      </c>
      <c r="H7646" s="21" t="str">
        <f>VLOOKUP(B7646,属性中转表!A:F,6,FALSE)</f>
        <v>"hp":156600,"atk":4350</v>
      </c>
      <c r="I7646" s="20" t="str">
        <f>IF(VLOOKUP(B7646,属性中转表!A:G,7,FALSE)=0,"",VLOOKUP(VLOOKUP(B7646,属性中转表!A:G,7,FALSE),属性中转表!$K$2:$P$21,6,0))&amp;IF(VLOOKUP(B7646,属性中转表!A:G,7,FALSE)&gt;=50,VLOOKUP(A7646,英雄数据表!A:K,9,0),IF(VLOOKUP(B7646,属性中转表!A:G,7,FALSE)&gt;=25,VLOOKUP(A7646,英雄数据表!A:K,5,0),""))</f>
        <v>"atk":300,"hp":5000,"undpspro":100,"pvpdpspro":50,"pvpundpspro":50,"atkpro":50</v>
      </c>
      <c r="J7646" s="20" t="str">
        <f>IF(I7646="","",属性中转表!$I$1&amp;(IF(VLOOKUP(B7646,属性中转表!A:G,7,FALSE)=0,0,VLOOKUP(VLOOKUP(B7646,属性中转表!A:G,7,FALSE),属性中转表!$K$2:$P$21,4,0)))+IFERROR(VLOOKUP(A7646,英雄数据表!A:K,IF(武魂!B7646&gt;=50,10,IF(武魂!B7646&gt;=25,6)),0),0))</f>
        <v>,"dpspro":100</v>
      </c>
      <c r="K7646" s="32" t="str">
        <f t="shared" si="509"/>
        <v>"atk":300,"hp":5000,"undpspro":100,"pvpdpspro":50,"pvpundpspro":50,"atkpro":50,"dpspro":100</v>
      </c>
      <c r="L7646" s="20" t="str">
        <f>IF(B7646&gt;=50,VLOOKUP(A7646,英雄数据表!A:L,11,FALSE),IF(B7646&gt;=25,VLOOKUP(A7646,英雄数据表!A:L,7,0),""))</f>
        <v>"6201601004"</v>
      </c>
      <c r="M7646" s="20" t="str">
        <f>IFERROR(VLOOKUP(B7646,属性中转表!$K$2:$O$21,5,FALSE),"")</f>
        <v>"pvpundpspro":50</v>
      </c>
      <c r="N7646" s="20" t="str">
        <f>IF(B7646=25,VLOOKUP(A7646,英雄数据表!A:L,8,FALSE),IF(B7646=50,VLOOKUP(A7646,英雄数据表!A:L,12,0),""))</f>
        <v/>
      </c>
    </row>
    <row r="7647" spans="1:14" x14ac:dyDescent="0.3">
      <c r="A7647" s="20">
        <v>62016</v>
      </c>
      <c r="B7647" s="21">
        <f t="shared" si="510"/>
        <v>46</v>
      </c>
      <c r="C7647" s="21">
        <v>5</v>
      </c>
      <c r="D7647" s="21">
        <f>VLOOKUP(A7647,英雄数据表!A:D,4,0)</f>
        <v>6</v>
      </c>
      <c r="E7647" s="20" t="str">
        <f>VLOOKUP(A7647,英雄数据表!A:C,3,0)</f>
        <v>光明之泉</v>
      </c>
      <c r="F7647" s="20">
        <f t="shared" si="511"/>
        <v>62016</v>
      </c>
      <c r="G7647" s="20">
        <f t="shared" si="512"/>
        <v>62016</v>
      </c>
      <c r="H7647" s="21" t="str">
        <f>VLOOKUP(B7647,属性中转表!A:F,6,FALSE)</f>
        <v>"hp":162000,"atk":4500</v>
      </c>
      <c r="I7647" s="20" t="str">
        <f>IF(VLOOKUP(B7647,属性中转表!A:G,7,FALSE)=0,"",VLOOKUP(VLOOKUP(B7647,属性中转表!A:G,7,FALSE),属性中转表!$K$2:$P$21,6,0))&amp;IF(VLOOKUP(B7647,属性中转表!A:G,7,FALSE)&gt;=50,VLOOKUP(A7647,英雄数据表!A:K,9,0),IF(VLOOKUP(B7647,属性中转表!A:G,7,FALSE)&gt;=25,VLOOKUP(A7647,英雄数据表!A:K,5,0),""))</f>
        <v>"atk":300,"hp":5000,"undpspro":100,"pvpdpspro":50,"pvpundpspro":50,"atkpro":50</v>
      </c>
      <c r="J7647" s="20" t="str">
        <f>IF(I7647="","",属性中转表!$I$1&amp;(IF(VLOOKUP(B7647,属性中转表!A:G,7,FALSE)=0,0,VLOOKUP(VLOOKUP(B7647,属性中转表!A:G,7,FALSE),属性中转表!$K$2:$P$21,4,0)))+IFERROR(VLOOKUP(A7647,英雄数据表!A:K,IF(武魂!B7647&gt;=50,10,IF(武魂!B7647&gt;=25,6)),0),0))</f>
        <v>,"dpspro":100</v>
      </c>
      <c r="K7647" s="32" t="str">
        <f t="shared" si="509"/>
        <v>"atk":300,"hp":5000,"undpspro":100,"pvpdpspro":50,"pvpundpspro":50,"atkpro":50,"dpspro":100</v>
      </c>
      <c r="L7647" s="20" t="str">
        <f>IF(B7647&gt;=50,VLOOKUP(A7647,英雄数据表!A:L,11,FALSE),IF(B7647&gt;=25,VLOOKUP(A7647,英雄数据表!A:L,7,0),""))</f>
        <v>"6201601004"</v>
      </c>
      <c r="M7647" s="20" t="str">
        <f>IFERROR(VLOOKUP(B7647,属性中转表!$K$2:$O$21,5,FALSE),"")</f>
        <v/>
      </c>
      <c r="N7647" s="20" t="str">
        <f>IF(B7647=25,VLOOKUP(A7647,英雄数据表!A:L,8,FALSE),IF(B7647=50,VLOOKUP(A7647,英雄数据表!A:L,12,0),""))</f>
        <v/>
      </c>
    </row>
    <row r="7648" spans="1:14" x14ac:dyDescent="0.3">
      <c r="A7648" s="20">
        <v>62016</v>
      </c>
      <c r="B7648" s="21">
        <f t="shared" si="510"/>
        <v>47</v>
      </c>
      <c r="C7648" s="21">
        <v>5</v>
      </c>
      <c r="D7648" s="21">
        <f>VLOOKUP(A7648,英雄数据表!A:D,4,0)</f>
        <v>6</v>
      </c>
      <c r="E7648" s="20" t="str">
        <f>VLOOKUP(A7648,英雄数据表!A:C,3,0)</f>
        <v>光明之泉</v>
      </c>
      <c r="F7648" s="20">
        <f t="shared" si="511"/>
        <v>62016</v>
      </c>
      <c r="G7648" s="20">
        <f t="shared" si="512"/>
        <v>62016</v>
      </c>
      <c r="H7648" s="21" t="str">
        <f>VLOOKUP(B7648,属性中转表!A:F,6,FALSE)</f>
        <v>"hp":167400,"atk":4650</v>
      </c>
      <c r="I7648" s="20" t="str">
        <f>IF(VLOOKUP(B7648,属性中转表!A:G,7,FALSE)=0,"",VLOOKUP(VLOOKUP(B7648,属性中转表!A:G,7,FALSE),属性中转表!$K$2:$P$21,6,0))&amp;IF(VLOOKUP(B7648,属性中转表!A:G,7,FALSE)&gt;=50,VLOOKUP(A7648,英雄数据表!A:K,9,0),IF(VLOOKUP(B7648,属性中转表!A:G,7,FALSE)&gt;=25,VLOOKUP(A7648,英雄数据表!A:K,5,0),""))</f>
        <v>"atk":300,"hp":5000,"undpspro":100,"pvpdpspro":50,"pvpundpspro":50,"atkpro":50</v>
      </c>
      <c r="J7648" s="20" t="str">
        <f>IF(I7648="","",属性中转表!$I$1&amp;(IF(VLOOKUP(B7648,属性中转表!A:G,7,FALSE)=0,0,VLOOKUP(VLOOKUP(B7648,属性中转表!A:G,7,FALSE),属性中转表!$K$2:$P$21,4,0)))+IFERROR(VLOOKUP(A7648,英雄数据表!A:K,IF(武魂!B7648&gt;=50,10,IF(武魂!B7648&gt;=25,6)),0),0))</f>
        <v>,"dpspro":100</v>
      </c>
      <c r="K7648" s="32" t="str">
        <f t="shared" si="509"/>
        <v>"atk":300,"hp":5000,"undpspro":100,"pvpdpspro":50,"pvpundpspro":50,"atkpro":50,"dpspro":100</v>
      </c>
      <c r="L7648" s="20" t="str">
        <f>IF(B7648&gt;=50,VLOOKUP(A7648,英雄数据表!A:L,11,FALSE),IF(B7648&gt;=25,VLOOKUP(A7648,英雄数据表!A:L,7,0),""))</f>
        <v>"6201601004"</v>
      </c>
      <c r="M7648" s="20" t="str">
        <f>IFERROR(VLOOKUP(B7648,属性中转表!$K$2:$O$21,5,FALSE),"")</f>
        <v/>
      </c>
      <c r="N7648" s="20" t="str">
        <f>IF(B7648=25,VLOOKUP(A7648,英雄数据表!A:L,8,FALSE),IF(B7648=50,VLOOKUP(A7648,英雄数据表!A:L,12,0),""))</f>
        <v/>
      </c>
    </row>
    <row r="7649" spans="1:14" x14ac:dyDescent="0.3">
      <c r="A7649" s="20">
        <v>62016</v>
      </c>
      <c r="B7649" s="21">
        <f t="shared" si="510"/>
        <v>48</v>
      </c>
      <c r="C7649" s="21">
        <v>5</v>
      </c>
      <c r="D7649" s="21">
        <f>VLOOKUP(A7649,英雄数据表!A:D,4,0)</f>
        <v>6</v>
      </c>
      <c r="E7649" s="20" t="str">
        <f>VLOOKUP(A7649,英雄数据表!A:C,3,0)</f>
        <v>光明之泉</v>
      </c>
      <c r="F7649" s="20">
        <f t="shared" si="511"/>
        <v>62016</v>
      </c>
      <c r="G7649" s="20">
        <f t="shared" si="512"/>
        <v>62016</v>
      </c>
      <c r="H7649" s="21" t="str">
        <f>VLOOKUP(B7649,属性中转表!A:F,6,FALSE)</f>
        <v>"hp":172800,"atk":4800</v>
      </c>
      <c r="I7649" s="20" t="str">
        <f>IF(VLOOKUP(B7649,属性中转表!A:G,7,FALSE)=0,"",VLOOKUP(VLOOKUP(B7649,属性中转表!A:G,7,FALSE),属性中转表!$K$2:$P$21,6,0))&amp;IF(VLOOKUP(B7649,属性中转表!A:G,7,FALSE)&gt;=50,VLOOKUP(A7649,英雄数据表!A:K,9,0),IF(VLOOKUP(B7649,属性中转表!A:G,7,FALSE)&gt;=25,VLOOKUP(A7649,英雄数据表!A:K,5,0),""))</f>
        <v>"atk":300,"hp":5000,"undpspro":100,"pvpdpspro":50,"pvpundpspro":50,"atkpro":50</v>
      </c>
      <c r="J7649" s="20" t="str">
        <f>IF(I7649="","",属性中转表!$I$1&amp;(IF(VLOOKUP(B7649,属性中转表!A:G,7,FALSE)=0,0,VLOOKUP(VLOOKUP(B7649,属性中转表!A:G,7,FALSE),属性中转表!$K$2:$P$21,4,0)))+IFERROR(VLOOKUP(A7649,英雄数据表!A:K,IF(武魂!B7649&gt;=50,10,IF(武魂!B7649&gt;=25,6)),0),0))</f>
        <v>,"dpspro":100</v>
      </c>
      <c r="K7649" s="32" t="str">
        <f t="shared" si="509"/>
        <v>"atk":300,"hp":5000,"undpspro":100,"pvpdpspro":50,"pvpundpspro":50,"atkpro":50,"dpspro":100</v>
      </c>
      <c r="L7649" s="20" t="str">
        <f>IF(B7649&gt;=50,VLOOKUP(A7649,英雄数据表!A:L,11,FALSE),IF(B7649&gt;=25,VLOOKUP(A7649,英雄数据表!A:L,7,0),""))</f>
        <v>"6201601004"</v>
      </c>
      <c r="M7649" s="20" t="str">
        <f>IFERROR(VLOOKUP(B7649,属性中转表!$K$2:$O$21,5,FALSE),"")</f>
        <v/>
      </c>
      <c r="N7649" s="20" t="str">
        <f>IF(B7649=25,VLOOKUP(A7649,英雄数据表!A:L,8,FALSE),IF(B7649=50,VLOOKUP(A7649,英雄数据表!A:L,12,0),""))</f>
        <v/>
      </c>
    </row>
    <row r="7650" spans="1:14" x14ac:dyDescent="0.3">
      <c r="A7650" s="20">
        <v>62016</v>
      </c>
      <c r="B7650" s="21">
        <f t="shared" si="510"/>
        <v>49</v>
      </c>
      <c r="C7650" s="21">
        <v>5</v>
      </c>
      <c r="D7650" s="21">
        <f>VLOOKUP(A7650,英雄数据表!A:D,4,0)</f>
        <v>6</v>
      </c>
      <c r="E7650" s="20" t="str">
        <f>VLOOKUP(A7650,英雄数据表!A:C,3,0)</f>
        <v>光明之泉</v>
      </c>
      <c r="F7650" s="20">
        <f t="shared" si="511"/>
        <v>62016</v>
      </c>
      <c r="G7650" s="20">
        <f t="shared" si="512"/>
        <v>62016</v>
      </c>
      <c r="H7650" s="21" t="str">
        <f>VLOOKUP(B7650,属性中转表!A:F,6,FALSE)</f>
        <v>"hp":178200,"atk":4950</v>
      </c>
      <c r="I7650" s="20" t="str">
        <f>IF(VLOOKUP(B7650,属性中转表!A:G,7,FALSE)=0,"",VLOOKUP(VLOOKUP(B7650,属性中转表!A:G,7,FALSE),属性中转表!$K$2:$P$21,6,0))&amp;IF(VLOOKUP(B7650,属性中转表!A:G,7,FALSE)&gt;=50,VLOOKUP(A7650,英雄数据表!A:K,9,0),IF(VLOOKUP(B7650,属性中转表!A:G,7,FALSE)&gt;=25,VLOOKUP(A7650,英雄数据表!A:K,5,0),""))</f>
        <v>"atk":300,"hp":5000,"undpspro":100,"pvpdpspro":50,"pvpundpspro":50,"atkpro":50</v>
      </c>
      <c r="J7650" s="20" t="str">
        <f>IF(I7650="","",属性中转表!$I$1&amp;(IF(VLOOKUP(B7650,属性中转表!A:G,7,FALSE)=0,0,VLOOKUP(VLOOKUP(B7650,属性中转表!A:G,7,FALSE),属性中转表!$K$2:$P$21,4,0)))+IFERROR(VLOOKUP(A7650,英雄数据表!A:K,IF(武魂!B7650&gt;=50,10,IF(武魂!B7650&gt;=25,6)),0),0))</f>
        <v>,"dpspro":100</v>
      </c>
      <c r="K7650" s="32" t="str">
        <f t="shared" si="509"/>
        <v>"atk":300,"hp":5000,"undpspro":100,"pvpdpspro":50,"pvpundpspro":50,"atkpro":50,"dpspro":100</v>
      </c>
      <c r="L7650" s="20" t="str">
        <f>IF(B7650&gt;=50,VLOOKUP(A7650,英雄数据表!A:L,11,FALSE),IF(B7650&gt;=25,VLOOKUP(A7650,英雄数据表!A:L,7,0),""))</f>
        <v>"6201601004"</v>
      </c>
      <c r="M7650" s="20" t="str">
        <f>IFERROR(VLOOKUP(B7650,属性中转表!$K$2:$O$21,5,FALSE),"")</f>
        <v/>
      </c>
      <c r="N7650" s="20" t="str">
        <f>IF(B7650=25,VLOOKUP(A7650,英雄数据表!A:L,8,FALSE),IF(B7650=50,VLOOKUP(A7650,英雄数据表!A:L,12,0),""))</f>
        <v/>
      </c>
    </row>
    <row r="7651" spans="1:14" x14ac:dyDescent="0.3">
      <c r="A7651" s="20">
        <v>62016</v>
      </c>
      <c r="B7651" s="21">
        <f t="shared" si="510"/>
        <v>50</v>
      </c>
      <c r="C7651" s="21">
        <v>5</v>
      </c>
      <c r="D7651" s="21">
        <f>VLOOKUP(A7651,英雄数据表!A:D,4,0)</f>
        <v>6</v>
      </c>
      <c r="E7651" s="20" t="str">
        <f>VLOOKUP(A7651,英雄数据表!A:C,3,0)</f>
        <v>光明之泉</v>
      </c>
      <c r="F7651" s="20">
        <f t="shared" si="511"/>
        <v>62016</v>
      </c>
      <c r="G7651" s="20">
        <f t="shared" si="512"/>
        <v>62016</v>
      </c>
      <c r="H7651" s="21" t="str">
        <f>VLOOKUP(B7651,属性中转表!A:F,6,FALSE)</f>
        <v>"hp":183600,"atk":5100</v>
      </c>
      <c r="I7651" s="20" t="str">
        <f>IF(VLOOKUP(B7651,属性中转表!A:G,7,FALSE)=0,"",VLOOKUP(VLOOKUP(B7651,属性中转表!A:G,7,FALSE),属性中转表!$K$2:$P$21,6,0))&amp;IF(VLOOKUP(B7651,属性中转表!A:G,7,FALSE)&gt;=50,VLOOKUP(A7651,英雄数据表!A:K,9,0),IF(VLOOKUP(B7651,属性中转表!A:G,7,FALSE)&gt;=25,VLOOKUP(A7651,英雄数据表!A:K,5,0),""))</f>
        <v>"atk":300,"hp":5000,"undpspro":100,"pvpdpspro":50,"pvpundpspro":50,"atkpro":80</v>
      </c>
      <c r="J7651" s="20" t="str">
        <f>IF(I7651="","",属性中转表!$I$1&amp;(IF(VLOOKUP(B7651,属性中转表!A:G,7,FALSE)=0,0,VLOOKUP(VLOOKUP(B7651,属性中转表!A:G,7,FALSE),属性中转表!$K$2:$P$21,4,0)))+IFERROR(VLOOKUP(A7651,英雄数据表!A:K,IF(武魂!B7651&gt;=50,10,IF(武魂!B7651&gt;=25,6)),0),0))</f>
        <v>,"dpspro":100</v>
      </c>
      <c r="K7651" s="32" t="str">
        <f t="shared" si="509"/>
        <v>"atk":300,"hp":5000,"undpspro":100,"pvpdpspro":50,"pvpundpspro":50,"atkpro":80,"dpspro":100</v>
      </c>
      <c r="L7651" s="20" t="str">
        <f>IF(B7651&gt;=50,VLOOKUP(A7651,英雄数据表!A:L,11,FALSE),IF(B7651&gt;=25,VLOOKUP(A7651,英雄数据表!A:L,7,0),""))</f>
        <v>"6201602004"</v>
      </c>
      <c r="M7651" s="20" t="str">
        <f>IFERROR(VLOOKUP(B7651,属性中转表!$K$2:$O$21,5,FALSE),"")</f>
        <v/>
      </c>
      <c r="N7651" s="20" t="str">
        <f>IF(B7651=25,VLOOKUP(A7651,英雄数据表!A:L,8,FALSE),IF(B7651=50,VLOOKUP(A7651,英雄数据表!A:L,12,0),""))</f>
        <v>攻击增加8%，对眩晕目标造成伤害增加30%</v>
      </c>
    </row>
    <row r="7652" spans="1:14" x14ac:dyDescent="0.3">
      <c r="A7652" s="20">
        <v>62016</v>
      </c>
      <c r="B7652" s="21">
        <f t="shared" si="510"/>
        <v>51</v>
      </c>
      <c r="C7652" s="21">
        <v>5</v>
      </c>
      <c r="D7652" s="21">
        <f>VLOOKUP(A7652,英雄数据表!A:D,4,0)</f>
        <v>6</v>
      </c>
      <c r="E7652" s="20" t="str">
        <f>VLOOKUP(A7652,英雄数据表!A:C,3,0)</f>
        <v>光明之泉</v>
      </c>
      <c r="F7652" s="20">
        <f t="shared" si="511"/>
        <v>62016</v>
      </c>
      <c r="G7652" s="20">
        <f t="shared" si="512"/>
        <v>62016</v>
      </c>
      <c r="H7652" s="21" t="str">
        <f>VLOOKUP(B7652,属性中转表!A:F,6,FALSE)</f>
        <v>"hp":189000,"atk":5250</v>
      </c>
      <c r="I7652" s="20" t="str">
        <f>IF(VLOOKUP(B7652,属性中转表!A:G,7,FALSE)=0,"",VLOOKUP(VLOOKUP(B7652,属性中转表!A:G,7,FALSE),属性中转表!$K$2:$P$21,6,0))&amp;IF(VLOOKUP(B7652,属性中转表!A:G,7,FALSE)&gt;=50,VLOOKUP(A7652,英雄数据表!A:K,9,0),IF(VLOOKUP(B7652,属性中转表!A:G,7,FALSE)&gt;=25,VLOOKUP(A7652,英雄数据表!A:K,5,0),""))</f>
        <v>"atk":300,"hp":5000,"undpspro":100,"pvpdpspro":50,"pvpundpspro":50,"atkpro":80</v>
      </c>
      <c r="J7652" s="20" t="str">
        <f>IF(I7652="","",属性中转表!$I$1&amp;(IF(VLOOKUP(B7652,属性中转表!A:G,7,FALSE)=0,0,VLOOKUP(VLOOKUP(B7652,属性中转表!A:G,7,FALSE),属性中转表!$K$2:$P$21,4,0)))+IFERROR(VLOOKUP(A7652,英雄数据表!A:K,IF(武魂!B7652&gt;=50,10,IF(武魂!B7652&gt;=25,6)),0),0))</f>
        <v>,"dpspro":100</v>
      </c>
      <c r="K7652" s="32" t="str">
        <f t="shared" si="509"/>
        <v>"atk":300,"hp":5000,"undpspro":100,"pvpdpspro":50,"pvpundpspro":50,"atkpro":80,"dpspro":100</v>
      </c>
      <c r="L7652" s="20" t="str">
        <f>IF(B7652&gt;=50,VLOOKUP(A7652,英雄数据表!A:L,11,FALSE),IF(B7652&gt;=25,VLOOKUP(A7652,英雄数据表!A:L,7,0),""))</f>
        <v>"6201602004"</v>
      </c>
      <c r="M7652" s="20" t="str">
        <f>IFERROR(VLOOKUP(B7652,属性中转表!$K$2:$O$21,5,FALSE),"")</f>
        <v/>
      </c>
      <c r="N7652" s="20" t="str">
        <f>IF(B7652=25,VLOOKUP(A7652,英雄数据表!A:L,8,FALSE),IF(B7652=50,VLOOKUP(A7652,英雄数据表!A:L,12,0),""))</f>
        <v/>
      </c>
    </row>
    <row r="7653" spans="1:14" x14ac:dyDescent="0.3">
      <c r="A7653" s="20">
        <v>62016</v>
      </c>
      <c r="B7653" s="21">
        <f t="shared" si="510"/>
        <v>52</v>
      </c>
      <c r="C7653" s="21">
        <v>5</v>
      </c>
      <c r="D7653" s="21">
        <f>VLOOKUP(A7653,英雄数据表!A:D,4,0)</f>
        <v>6</v>
      </c>
      <c r="E7653" s="20" t="str">
        <f>VLOOKUP(A7653,英雄数据表!A:C,3,0)</f>
        <v>光明之泉</v>
      </c>
      <c r="F7653" s="20">
        <f t="shared" si="511"/>
        <v>62016</v>
      </c>
      <c r="G7653" s="20">
        <f t="shared" si="512"/>
        <v>62016</v>
      </c>
      <c r="H7653" s="21" t="str">
        <f>VLOOKUP(B7653,属性中转表!A:F,6,FALSE)</f>
        <v>"hp":194400,"atk":5400</v>
      </c>
      <c r="I7653" s="20" t="str">
        <f>IF(VLOOKUP(B7653,属性中转表!A:G,7,FALSE)=0,"",VLOOKUP(VLOOKUP(B7653,属性中转表!A:G,7,FALSE),属性中转表!$K$2:$P$21,6,0))&amp;IF(VLOOKUP(B7653,属性中转表!A:G,7,FALSE)&gt;=50,VLOOKUP(A7653,英雄数据表!A:K,9,0),IF(VLOOKUP(B7653,属性中转表!A:G,7,FALSE)&gt;=25,VLOOKUP(A7653,英雄数据表!A:K,5,0),""))</f>
        <v>"atk":300,"hp":5000,"undpspro":100,"pvpdpspro":50,"pvpundpspro":50,"atkpro":80</v>
      </c>
      <c r="J7653" s="20" t="str">
        <f>IF(I7653="","",属性中转表!$I$1&amp;(IF(VLOOKUP(B7653,属性中转表!A:G,7,FALSE)=0,0,VLOOKUP(VLOOKUP(B7653,属性中转表!A:G,7,FALSE),属性中转表!$K$2:$P$21,4,0)))+IFERROR(VLOOKUP(A7653,英雄数据表!A:K,IF(武魂!B7653&gt;=50,10,IF(武魂!B7653&gt;=25,6)),0),0))</f>
        <v>,"dpspro":100</v>
      </c>
      <c r="K7653" s="32" t="str">
        <f t="shared" si="509"/>
        <v>"atk":300,"hp":5000,"undpspro":100,"pvpdpspro":50,"pvpundpspro":50,"atkpro":80,"dpspro":100</v>
      </c>
      <c r="L7653" s="20" t="str">
        <f>IF(B7653&gt;=50,VLOOKUP(A7653,英雄数据表!A:L,11,FALSE),IF(B7653&gt;=25,VLOOKUP(A7653,英雄数据表!A:L,7,0),""))</f>
        <v>"6201602004"</v>
      </c>
      <c r="M7653" s="20" t="str">
        <f>IFERROR(VLOOKUP(B7653,属性中转表!$K$2:$O$21,5,FALSE),"")</f>
        <v/>
      </c>
      <c r="N7653" s="20" t="str">
        <f>IF(B7653=25,VLOOKUP(A7653,英雄数据表!A:L,8,FALSE),IF(B7653=50,VLOOKUP(A7653,英雄数据表!A:L,12,0),""))</f>
        <v/>
      </c>
    </row>
    <row r="7654" spans="1:14" x14ac:dyDescent="0.3">
      <c r="A7654" s="20">
        <v>62016</v>
      </c>
      <c r="B7654" s="21">
        <f t="shared" si="510"/>
        <v>53</v>
      </c>
      <c r="C7654" s="21">
        <v>5</v>
      </c>
      <c r="D7654" s="21">
        <f>VLOOKUP(A7654,英雄数据表!A:D,4,0)</f>
        <v>6</v>
      </c>
      <c r="E7654" s="20" t="str">
        <f>VLOOKUP(A7654,英雄数据表!A:C,3,0)</f>
        <v>光明之泉</v>
      </c>
      <c r="F7654" s="20">
        <f t="shared" si="511"/>
        <v>62016</v>
      </c>
      <c r="G7654" s="20">
        <f t="shared" si="512"/>
        <v>62016</v>
      </c>
      <c r="H7654" s="21" t="str">
        <f>VLOOKUP(B7654,属性中转表!A:F,6,FALSE)</f>
        <v>"hp":199800,"atk":5550</v>
      </c>
      <c r="I7654" s="20" t="str">
        <f>IF(VLOOKUP(B7654,属性中转表!A:G,7,FALSE)=0,"",VLOOKUP(VLOOKUP(B7654,属性中转表!A:G,7,FALSE),属性中转表!$K$2:$P$21,6,0))&amp;IF(VLOOKUP(B7654,属性中转表!A:G,7,FALSE)&gt;=50,VLOOKUP(A7654,英雄数据表!A:K,9,0),IF(VLOOKUP(B7654,属性中转表!A:G,7,FALSE)&gt;=25,VLOOKUP(A7654,英雄数据表!A:K,5,0),""))</f>
        <v>"atk":300,"hp":5000,"undpspro":100,"pvpdpspro":50,"pvpundpspro":50,"atkpro":80</v>
      </c>
      <c r="J7654" s="20" t="str">
        <f>IF(I7654="","",属性中转表!$I$1&amp;(IF(VLOOKUP(B7654,属性中转表!A:G,7,FALSE)=0,0,VLOOKUP(VLOOKUP(B7654,属性中转表!A:G,7,FALSE),属性中转表!$K$2:$P$21,4,0)))+IFERROR(VLOOKUP(A7654,英雄数据表!A:K,IF(武魂!B7654&gt;=50,10,IF(武魂!B7654&gt;=25,6)),0),0))</f>
        <v>,"dpspro":100</v>
      </c>
      <c r="K7654" s="32" t="str">
        <f t="shared" si="509"/>
        <v>"atk":300,"hp":5000,"undpspro":100,"pvpdpspro":50,"pvpundpspro":50,"atkpro":80,"dpspro":100</v>
      </c>
      <c r="L7654" s="20" t="str">
        <f>IF(B7654&gt;=50,VLOOKUP(A7654,英雄数据表!A:L,11,FALSE),IF(B7654&gt;=25,VLOOKUP(A7654,英雄数据表!A:L,7,0),""))</f>
        <v>"6201602004"</v>
      </c>
      <c r="M7654" s="20" t="str">
        <f>IFERROR(VLOOKUP(B7654,属性中转表!$K$2:$O$21,5,FALSE),"")</f>
        <v/>
      </c>
      <c r="N7654" s="20" t="str">
        <f>IF(B7654=25,VLOOKUP(A7654,英雄数据表!A:L,8,FALSE),IF(B7654=50,VLOOKUP(A7654,英雄数据表!A:L,12,0),""))</f>
        <v/>
      </c>
    </row>
    <row r="7655" spans="1:14" x14ac:dyDescent="0.3">
      <c r="A7655" s="20">
        <v>62016</v>
      </c>
      <c r="B7655" s="21">
        <f t="shared" si="510"/>
        <v>54</v>
      </c>
      <c r="C7655" s="21">
        <v>5</v>
      </c>
      <c r="D7655" s="21">
        <f>VLOOKUP(A7655,英雄数据表!A:D,4,0)</f>
        <v>6</v>
      </c>
      <c r="E7655" s="20" t="str">
        <f>VLOOKUP(A7655,英雄数据表!A:C,3,0)</f>
        <v>光明之泉</v>
      </c>
      <c r="F7655" s="20">
        <f t="shared" si="511"/>
        <v>62016</v>
      </c>
      <c r="G7655" s="20">
        <f t="shared" si="512"/>
        <v>62016</v>
      </c>
      <c r="H7655" s="21" t="str">
        <f>VLOOKUP(B7655,属性中转表!A:F,6,FALSE)</f>
        <v>"hp":205200,"atk":5700</v>
      </c>
      <c r="I7655" s="20" t="str">
        <f>IF(VLOOKUP(B7655,属性中转表!A:G,7,FALSE)=0,"",VLOOKUP(VLOOKUP(B7655,属性中转表!A:G,7,FALSE),属性中转表!$K$2:$P$21,6,0))&amp;IF(VLOOKUP(B7655,属性中转表!A:G,7,FALSE)&gt;=50,VLOOKUP(A7655,英雄数据表!A:K,9,0),IF(VLOOKUP(B7655,属性中转表!A:G,7,FALSE)&gt;=25,VLOOKUP(A7655,英雄数据表!A:K,5,0),""))</f>
        <v>"atk":300,"hp":5000,"undpspro":100,"pvpdpspro":50,"pvpundpspro":50,"atkpro":80</v>
      </c>
      <c r="J7655" s="20" t="str">
        <f>IF(I7655="","",属性中转表!$I$1&amp;(IF(VLOOKUP(B7655,属性中转表!A:G,7,FALSE)=0,0,VLOOKUP(VLOOKUP(B7655,属性中转表!A:G,7,FALSE),属性中转表!$K$2:$P$21,4,0)))+IFERROR(VLOOKUP(A7655,英雄数据表!A:K,IF(武魂!B7655&gt;=50,10,IF(武魂!B7655&gt;=25,6)),0),0))</f>
        <v>,"dpspro":100</v>
      </c>
      <c r="K7655" s="32" t="str">
        <f t="shared" si="509"/>
        <v>"atk":300,"hp":5000,"undpspro":100,"pvpdpspro":50,"pvpundpspro":50,"atkpro":80,"dpspro":100</v>
      </c>
      <c r="L7655" s="20" t="str">
        <f>IF(B7655&gt;=50,VLOOKUP(A7655,英雄数据表!A:L,11,FALSE),IF(B7655&gt;=25,VLOOKUP(A7655,英雄数据表!A:L,7,0),""))</f>
        <v>"6201602004"</v>
      </c>
      <c r="M7655" s="20" t="str">
        <f>IFERROR(VLOOKUP(B7655,属性中转表!$K$2:$O$21,5,FALSE),"")</f>
        <v/>
      </c>
      <c r="N7655" s="20" t="str">
        <f>IF(B7655=25,VLOOKUP(A7655,英雄数据表!A:L,8,FALSE),IF(B7655=50,VLOOKUP(A7655,英雄数据表!A:L,12,0),""))</f>
        <v/>
      </c>
    </row>
    <row r="7656" spans="1:14" x14ac:dyDescent="0.3">
      <c r="A7656" s="20">
        <v>62016</v>
      </c>
      <c r="B7656" s="21">
        <f t="shared" si="510"/>
        <v>55</v>
      </c>
      <c r="C7656" s="21">
        <v>5</v>
      </c>
      <c r="D7656" s="21">
        <f>VLOOKUP(A7656,英雄数据表!A:D,4,0)</f>
        <v>6</v>
      </c>
      <c r="E7656" s="20" t="str">
        <f>VLOOKUP(A7656,英雄数据表!A:C,3,0)</f>
        <v>光明之泉</v>
      </c>
      <c r="F7656" s="20">
        <f t="shared" si="511"/>
        <v>62016</v>
      </c>
      <c r="G7656" s="20">
        <f t="shared" si="512"/>
        <v>62016</v>
      </c>
      <c r="H7656" s="21" t="str">
        <f>VLOOKUP(B7656,属性中转表!A:F,6,FALSE)</f>
        <v>"hp":210600,"atk":5850</v>
      </c>
      <c r="I7656" s="20" t="str">
        <f>IF(VLOOKUP(B7656,属性中转表!A:G,7,FALSE)=0,"",VLOOKUP(VLOOKUP(B7656,属性中转表!A:G,7,FALSE),属性中转表!$K$2:$P$21,6,0))&amp;IF(VLOOKUP(B7656,属性中转表!A:G,7,FALSE)&gt;=50,VLOOKUP(A7656,英雄数据表!A:K,9,0),IF(VLOOKUP(B7656,属性中转表!A:G,7,FALSE)&gt;=25,VLOOKUP(A7656,英雄数据表!A:K,5,0),""))</f>
        <v>"atk":300,"hp":5000,"undpspro":150,"pvpdpspro":50,"pvpundpspro":50,"atkpro":80</v>
      </c>
      <c r="J7656" s="20" t="str">
        <f>IF(I7656="","",属性中转表!$I$1&amp;(IF(VLOOKUP(B7656,属性中转表!A:G,7,FALSE)=0,0,VLOOKUP(VLOOKUP(B7656,属性中转表!A:G,7,FALSE),属性中转表!$K$2:$P$21,4,0)))+IFERROR(VLOOKUP(A7656,英雄数据表!A:K,IF(武魂!B7656&gt;=50,10,IF(武魂!B7656&gt;=25,6)),0),0))</f>
        <v>,"dpspro":100</v>
      </c>
      <c r="K7656" s="32" t="str">
        <f t="shared" si="509"/>
        <v>"atk":300,"hp":5000,"undpspro":150,"pvpdpspro":50,"pvpundpspro":50,"atkpro":80,"dpspro":100</v>
      </c>
      <c r="L7656" s="20" t="str">
        <f>IF(B7656&gt;=50,VLOOKUP(A7656,英雄数据表!A:L,11,FALSE),IF(B7656&gt;=25,VLOOKUP(A7656,英雄数据表!A:L,7,0),""))</f>
        <v>"6201602004"</v>
      </c>
      <c r="M7656" s="20" t="str">
        <f>IFERROR(VLOOKUP(B7656,属性中转表!$K$2:$O$21,5,FALSE),"")</f>
        <v>"undpspro":50</v>
      </c>
      <c r="N7656" s="20" t="str">
        <f>IF(B7656=25,VLOOKUP(A7656,英雄数据表!A:L,8,FALSE),IF(B7656=50,VLOOKUP(A7656,英雄数据表!A:L,12,0),""))</f>
        <v/>
      </c>
    </row>
    <row r="7657" spans="1:14" x14ac:dyDescent="0.3">
      <c r="A7657" s="20">
        <v>62016</v>
      </c>
      <c r="B7657" s="21">
        <f t="shared" si="510"/>
        <v>56</v>
      </c>
      <c r="C7657" s="21">
        <v>5</v>
      </c>
      <c r="D7657" s="21">
        <f>VLOOKUP(A7657,英雄数据表!A:D,4,0)</f>
        <v>6</v>
      </c>
      <c r="E7657" s="20" t="str">
        <f>VLOOKUP(A7657,英雄数据表!A:C,3,0)</f>
        <v>光明之泉</v>
      </c>
      <c r="F7657" s="20">
        <f t="shared" si="511"/>
        <v>62016</v>
      </c>
      <c r="G7657" s="20">
        <f t="shared" si="512"/>
        <v>62016</v>
      </c>
      <c r="H7657" s="21" t="str">
        <f>VLOOKUP(B7657,属性中转表!A:F,6,FALSE)</f>
        <v>"hp":216000,"atk":6000</v>
      </c>
      <c r="I7657" s="20" t="str">
        <f>IF(VLOOKUP(B7657,属性中转表!A:G,7,FALSE)=0,"",VLOOKUP(VLOOKUP(B7657,属性中转表!A:G,7,FALSE),属性中转表!$K$2:$P$21,6,0))&amp;IF(VLOOKUP(B7657,属性中转表!A:G,7,FALSE)&gt;=50,VLOOKUP(A7657,英雄数据表!A:K,9,0),IF(VLOOKUP(B7657,属性中转表!A:G,7,FALSE)&gt;=25,VLOOKUP(A7657,英雄数据表!A:K,5,0),""))</f>
        <v>"atk":300,"hp":5000,"undpspro":150,"pvpdpspro":50,"pvpundpspro":50,"atkpro":80</v>
      </c>
      <c r="J7657" s="20" t="str">
        <f>IF(I7657="","",属性中转表!$I$1&amp;(IF(VLOOKUP(B7657,属性中转表!A:G,7,FALSE)=0,0,VLOOKUP(VLOOKUP(B7657,属性中转表!A:G,7,FALSE),属性中转表!$K$2:$P$21,4,0)))+IFERROR(VLOOKUP(A7657,英雄数据表!A:K,IF(武魂!B7657&gt;=50,10,IF(武魂!B7657&gt;=25,6)),0),0))</f>
        <v>,"dpspro":100</v>
      </c>
      <c r="K7657" s="32" t="str">
        <f t="shared" si="509"/>
        <v>"atk":300,"hp":5000,"undpspro":150,"pvpdpspro":50,"pvpundpspro":50,"atkpro":80,"dpspro":100</v>
      </c>
      <c r="L7657" s="20" t="str">
        <f>IF(B7657&gt;=50,VLOOKUP(A7657,英雄数据表!A:L,11,FALSE),IF(B7657&gt;=25,VLOOKUP(A7657,英雄数据表!A:L,7,0),""))</f>
        <v>"6201602004"</v>
      </c>
      <c r="M7657" s="20" t="str">
        <f>IFERROR(VLOOKUP(B7657,属性中转表!$K$2:$O$21,5,FALSE),"")</f>
        <v/>
      </c>
      <c r="N7657" s="20" t="str">
        <f>IF(B7657=25,VLOOKUP(A7657,英雄数据表!A:L,8,FALSE),IF(B7657=50,VLOOKUP(A7657,英雄数据表!A:L,12,0),""))</f>
        <v/>
      </c>
    </row>
    <row r="7658" spans="1:14" x14ac:dyDescent="0.3">
      <c r="A7658" s="20">
        <v>62016</v>
      </c>
      <c r="B7658" s="21">
        <f t="shared" si="510"/>
        <v>57</v>
      </c>
      <c r="C7658" s="21">
        <v>5</v>
      </c>
      <c r="D7658" s="21">
        <f>VLOOKUP(A7658,英雄数据表!A:D,4,0)</f>
        <v>6</v>
      </c>
      <c r="E7658" s="20" t="str">
        <f>VLOOKUP(A7658,英雄数据表!A:C,3,0)</f>
        <v>光明之泉</v>
      </c>
      <c r="F7658" s="20">
        <f t="shared" si="511"/>
        <v>62016</v>
      </c>
      <c r="G7658" s="20">
        <f t="shared" si="512"/>
        <v>62016</v>
      </c>
      <c r="H7658" s="21" t="str">
        <f>VLOOKUP(B7658,属性中转表!A:F,6,FALSE)</f>
        <v>"hp":221400,"atk":6150</v>
      </c>
      <c r="I7658" s="20" t="str">
        <f>IF(VLOOKUP(B7658,属性中转表!A:G,7,FALSE)=0,"",VLOOKUP(VLOOKUP(B7658,属性中转表!A:G,7,FALSE),属性中转表!$K$2:$P$21,6,0))&amp;IF(VLOOKUP(B7658,属性中转表!A:G,7,FALSE)&gt;=50,VLOOKUP(A7658,英雄数据表!A:K,9,0),IF(VLOOKUP(B7658,属性中转表!A:G,7,FALSE)&gt;=25,VLOOKUP(A7658,英雄数据表!A:K,5,0),""))</f>
        <v>"atk":300,"hp":5000,"undpspro":150,"pvpdpspro":50,"pvpundpspro":50,"atkpro":80</v>
      </c>
      <c r="J7658" s="20" t="str">
        <f>IF(I7658="","",属性中转表!$I$1&amp;(IF(VLOOKUP(B7658,属性中转表!A:G,7,FALSE)=0,0,VLOOKUP(VLOOKUP(B7658,属性中转表!A:G,7,FALSE),属性中转表!$K$2:$P$21,4,0)))+IFERROR(VLOOKUP(A7658,英雄数据表!A:K,IF(武魂!B7658&gt;=50,10,IF(武魂!B7658&gt;=25,6)),0),0))</f>
        <v>,"dpspro":100</v>
      </c>
      <c r="K7658" s="32" t="str">
        <f t="shared" si="509"/>
        <v>"atk":300,"hp":5000,"undpspro":150,"pvpdpspro":50,"pvpundpspro":50,"atkpro":80,"dpspro":100</v>
      </c>
      <c r="L7658" s="20" t="str">
        <f>IF(B7658&gt;=50,VLOOKUP(A7658,英雄数据表!A:L,11,FALSE),IF(B7658&gt;=25,VLOOKUP(A7658,英雄数据表!A:L,7,0),""))</f>
        <v>"6201602004"</v>
      </c>
      <c r="M7658" s="20" t="str">
        <f>IFERROR(VLOOKUP(B7658,属性中转表!$K$2:$O$21,5,FALSE),"")</f>
        <v/>
      </c>
      <c r="N7658" s="20" t="str">
        <f>IF(B7658=25,VLOOKUP(A7658,英雄数据表!A:L,8,FALSE),IF(B7658=50,VLOOKUP(A7658,英雄数据表!A:L,12,0),""))</f>
        <v/>
      </c>
    </row>
    <row r="7659" spans="1:14" x14ac:dyDescent="0.3">
      <c r="A7659" s="20">
        <v>62016</v>
      </c>
      <c r="B7659" s="21">
        <f t="shared" si="510"/>
        <v>58</v>
      </c>
      <c r="C7659" s="21">
        <v>5</v>
      </c>
      <c r="D7659" s="21">
        <f>VLOOKUP(A7659,英雄数据表!A:D,4,0)</f>
        <v>6</v>
      </c>
      <c r="E7659" s="20" t="str">
        <f>VLOOKUP(A7659,英雄数据表!A:C,3,0)</f>
        <v>光明之泉</v>
      </c>
      <c r="F7659" s="20">
        <f t="shared" si="511"/>
        <v>62016</v>
      </c>
      <c r="G7659" s="20">
        <f t="shared" si="512"/>
        <v>62016</v>
      </c>
      <c r="H7659" s="21" t="str">
        <f>VLOOKUP(B7659,属性中转表!A:F,6,FALSE)</f>
        <v>"hp":226800,"atk":6300</v>
      </c>
      <c r="I7659" s="20" t="str">
        <f>IF(VLOOKUP(B7659,属性中转表!A:G,7,FALSE)=0,"",VLOOKUP(VLOOKUP(B7659,属性中转表!A:G,7,FALSE),属性中转表!$K$2:$P$21,6,0))&amp;IF(VLOOKUP(B7659,属性中转表!A:G,7,FALSE)&gt;=50,VLOOKUP(A7659,英雄数据表!A:K,9,0),IF(VLOOKUP(B7659,属性中转表!A:G,7,FALSE)&gt;=25,VLOOKUP(A7659,英雄数据表!A:K,5,0),""))</f>
        <v>"atk":300,"hp":5000,"undpspro":150,"pvpdpspro":50,"pvpundpspro":50,"atkpro":80</v>
      </c>
      <c r="J7659" s="20" t="str">
        <f>IF(I7659="","",属性中转表!$I$1&amp;(IF(VLOOKUP(B7659,属性中转表!A:G,7,FALSE)=0,0,VLOOKUP(VLOOKUP(B7659,属性中转表!A:G,7,FALSE),属性中转表!$K$2:$P$21,4,0)))+IFERROR(VLOOKUP(A7659,英雄数据表!A:K,IF(武魂!B7659&gt;=50,10,IF(武魂!B7659&gt;=25,6)),0),0))</f>
        <v>,"dpspro":100</v>
      </c>
      <c r="K7659" s="32" t="str">
        <f t="shared" si="509"/>
        <v>"atk":300,"hp":5000,"undpspro":150,"pvpdpspro":50,"pvpundpspro":50,"atkpro":80,"dpspro":100</v>
      </c>
      <c r="L7659" s="20" t="str">
        <f>IF(B7659&gt;=50,VLOOKUP(A7659,英雄数据表!A:L,11,FALSE),IF(B7659&gt;=25,VLOOKUP(A7659,英雄数据表!A:L,7,0),""))</f>
        <v>"6201602004"</v>
      </c>
      <c r="M7659" s="20" t="str">
        <f>IFERROR(VLOOKUP(B7659,属性中转表!$K$2:$O$21,5,FALSE),"")</f>
        <v/>
      </c>
      <c r="N7659" s="20" t="str">
        <f>IF(B7659=25,VLOOKUP(A7659,英雄数据表!A:L,8,FALSE),IF(B7659=50,VLOOKUP(A7659,英雄数据表!A:L,12,0),""))</f>
        <v/>
      </c>
    </row>
    <row r="7660" spans="1:14" x14ac:dyDescent="0.3">
      <c r="A7660" s="20">
        <v>62016</v>
      </c>
      <c r="B7660" s="21">
        <f t="shared" si="510"/>
        <v>59</v>
      </c>
      <c r="C7660" s="21">
        <v>5</v>
      </c>
      <c r="D7660" s="21">
        <f>VLOOKUP(A7660,英雄数据表!A:D,4,0)</f>
        <v>6</v>
      </c>
      <c r="E7660" s="20" t="str">
        <f>VLOOKUP(A7660,英雄数据表!A:C,3,0)</f>
        <v>光明之泉</v>
      </c>
      <c r="F7660" s="20">
        <f t="shared" si="511"/>
        <v>62016</v>
      </c>
      <c r="G7660" s="20">
        <f t="shared" si="512"/>
        <v>62016</v>
      </c>
      <c r="H7660" s="21" t="str">
        <f>VLOOKUP(B7660,属性中转表!A:F,6,FALSE)</f>
        <v>"hp":232200,"atk":6450</v>
      </c>
      <c r="I7660" s="20" t="str">
        <f>IF(VLOOKUP(B7660,属性中转表!A:G,7,FALSE)=0,"",VLOOKUP(VLOOKUP(B7660,属性中转表!A:G,7,FALSE),属性中转表!$K$2:$P$21,6,0))&amp;IF(VLOOKUP(B7660,属性中转表!A:G,7,FALSE)&gt;=50,VLOOKUP(A7660,英雄数据表!A:K,9,0),IF(VLOOKUP(B7660,属性中转表!A:G,7,FALSE)&gt;=25,VLOOKUP(A7660,英雄数据表!A:K,5,0),""))</f>
        <v>"atk":300,"hp":5000,"undpspro":150,"pvpdpspro":50,"pvpundpspro":50,"atkpro":80</v>
      </c>
      <c r="J7660" s="20" t="str">
        <f>IF(I7660="","",属性中转表!$I$1&amp;(IF(VLOOKUP(B7660,属性中转表!A:G,7,FALSE)=0,0,VLOOKUP(VLOOKUP(B7660,属性中转表!A:G,7,FALSE),属性中转表!$K$2:$P$21,4,0)))+IFERROR(VLOOKUP(A7660,英雄数据表!A:K,IF(武魂!B7660&gt;=50,10,IF(武魂!B7660&gt;=25,6)),0),0))</f>
        <v>,"dpspro":100</v>
      </c>
      <c r="K7660" s="32" t="str">
        <f t="shared" si="509"/>
        <v>"atk":300,"hp":5000,"undpspro":150,"pvpdpspro":50,"pvpundpspro":50,"atkpro":80,"dpspro":100</v>
      </c>
      <c r="L7660" s="20" t="str">
        <f>IF(B7660&gt;=50,VLOOKUP(A7660,英雄数据表!A:L,11,FALSE),IF(B7660&gt;=25,VLOOKUP(A7660,英雄数据表!A:L,7,0),""))</f>
        <v>"6201602004"</v>
      </c>
      <c r="M7660" s="20" t="str">
        <f>IFERROR(VLOOKUP(B7660,属性中转表!$K$2:$O$21,5,FALSE),"")</f>
        <v/>
      </c>
      <c r="N7660" s="20" t="str">
        <f>IF(B7660=25,VLOOKUP(A7660,英雄数据表!A:L,8,FALSE),IF(B7660=50,VLOOKUP(A7660,英雄数据表!A:L,12,0),""))</f>
        <v/>
      </c>
    </row>
    <row r="7661" spans="1:14" x14ac:dyDescent="0.3">
      <c r="A7661" s="20">
        <v>62016</v>
      </c>
      <c r="B7661" s="21">
        <f t="shared" si="510"/>
        <v>60</v>
      </c>
      <c r="C7661" s="21">
        <v>5</v>
      </c>
      <c r="D7661" s="21">
        <f>VLOOKUP(A7661,英雄数据表!A:D,4,0)</f>
        <v>6</v>
      </c>
      <c r="E7661" s="20" t="str">
        <f>VLOOKUP(A7661,英雄数据表!A:C,3,0)</f>
        <v>光明之泉</v>
      </c>
      <c r="F7661" s="20">
        <f t="shared" si="511"/>
        <v>62016</v>
      </c>
      <c r="G7661" s="20">
        <f t="shared" si="512"/>
        <v>62016</v>
      </c>
      <c r="H7661" s="21" t="str">
        <f>VLOOKUP(B7661,属性中转表!A:F,6,FALSE)</f>
        <v>"hp":237600,"atk":6600</v>
      </c>
      <c r="I7661" s="20" t="str">
        <f>IF(VLOOKUP(B7661,属性中转表!A:G,7,FALSE)=0,"",VLOOKUP(VLOOKUP(B7661,属性中转表!A:G,7,FALSE),属性中转表!$K$2:$P$21,6,0))&amp;IF(VLOOKUP(B7661,属性中转表!A:G,7,FALSE)&gt;=50,VLOOKUP(A7661,英雄数据表!A:K,9,0),IF(VLOOKUP(B7661,属性中转表!A:G,7,FALSE)&gt;=25,VLOOKUP(A7661,英雄数据表!A:K,5,0),""))</f>
        <v>"atk":300,"hp":5000,"undpspro":150,"pvpdpspro":50,"pvpundpspro":50,"atkpro":80</v>
      </c>
      <c r="J7661" s="20" t="str">
        <f>IF(I7661="","",属性中转表!$I$1&amp;(IF(VLOOKUP(B7661,属性中转表!A:G,7,FALSE)=0,0,VLOOKUP(VLOOKUP(B7661,属性中转表!A:G,7,FALSE),属性中转表!$K$2:$P$21,4,0)))+IFERROR(VLOOKUP(A7661,英雄数据表!A:K,IF(武魂!B7661&gt;=50,10,IF(武魂!B7661&gt;=25,6)),0),0))</f>
        <v>,"dpspro":150</v>
      </c>
      <c r="K7661" s="32" t="str">
        <f t="shared" si="509"/>
        <v>"atk":300,"hp":5000,"undpspro":150,"pvpdpspro":50,"pvpundpspro":50,"atkpro":80,"dpspro":150</v>
      </c>
      <c r="L7661" s="20" t="str">
        <f>IF(B7661&gt;=50,VLOOKUP(A7661,英雄数据表!A:L,11,FALSE),IF(B7661&gt;=25,VLOOKUP(A7661,英雄数据表!A:L,7,0),""))</f>
        <v>"6201602004"</v>
      </c>
      <c r="M7661" s="20" t="str">
        <f>IFERROR(VLOOKUP(B7661,属性中转表!$K$2:$O$21,5,FALSE),"")</f>
        <v>"dpspro":50</v>
      </c>
      <c r="N7661" s="20" t="str">
        <f>IF(B7661=25,VLOOKUP(A7661,英雄数据表!A:L,8,FALSE),IF(B7661=50,VLOOKUP(A7661,英雄数据表!A:L,12,0),""))</f>
        <v/>
      </c>
    </row>
    <row r="7662" spans="1:14" x14ac:dyDescent="0.3">
      <c r="A7662" s="20">
        <v>62016</v>
      </c>
      <c r="B7662" s="21">
        <f t="shared" si="510"/>
        <v>61</v>
      </c>
      <c r="C7662" s="21">
        <v>5</v>
      </c>
      <c r="D7662" s="21">
        <f>VLOOKUP(A7662,英雄数据表!A:D,4,0)</f>
        <v>6</v>
      </c>
      <c r="E7662" s="20" t="str">
        <f>VLOOKUP(A7662,英雄数据表!A:C,3,0)</f>
        <v>光明之泉</v>
      </c>
      <c r="F7662" s="20">
        <f t="shared" si="511"/>
        <v>62016</v>
      </c>
      <c r="G7662" s="20">
        <f t="shared" si="512"/>
        <v>62016</v>
      </c>
      <c r="H7662" s="21" t="str">
        <f>VLOOKUP(B7662,属性中转表!A:F,6,FALSE)</f>
        <v>"hp":243000,"atk":6750</v>
      </c>
      <c r="I7662" s="20" t="str">
        <f>IF(VLOOKUP(B7662,属性中转表!A:G,7,FALSE)=0,"",VLOOKUP(VLOOKUP(B7662,属性中转表!A:G,7,FALSE),属性中转表!$K$2:$P$21,6,0))&amp;IF(VLOOKUP(B7662,属性中转表!A:G,7,FALSE)&gt;=50,VLOOKUP(A7662,英雄数据表!A:K,9,0),IF(VLOOKUP(B7662,属性中转表!A:G,7,FALSE)&gt;=25,VLOOKUP(A7662,英雄数据表!A:K,5,0),""))</f>
        <v>"atk":300,"hp":5000,"undpspro":150,"pvpdpspro":50,"pvpundpspro":50,"atkpro":80</v>
      </c>
      <c r="J7662" s="20" t="str">
        <f>IF(I7662="","",属性中转表!$I$1&amp;(IF(VLOOKUP(B7662,属性中转表!A:G,7,FALSE)=0,0,VLOOKUP(VLOOKUP(B7662,属性中转表!A:G,7,FALSE),属性中转表!$K$2:$P$21,4,0)))+IFERROR(VLOOKUP(A7662,英雄数据表!A:K,IF(武魂!B7662&gt;=50,10,IF(武魂!B7662&gt;=25,6)),0),0))</f>
        <v>,"dpspro":150</v>
      </c>
      <c r="K7662" s="32" t="str">
        <f t="shared" si="509"/>
        <v>"atk":300,"hp":5000,"undpspro":150,"pvpdpspro":50,"pvpundpspro":50,"atkpro":80,"dpspro":150</v>
      </c>
      <c r="L7662" s="20" t="str">
        <f>IF(B7662&gt;=50,VLOOKUP(A7662,英雄数据表!A:L,11,FALSE),IF(B7662&gt;=25,VLOOKUP(A7662,英雄数据表!A:L,7,0),""))</f>
        <v>"6201602004"</v>
      </c>
      <c r="M7662" s="20" t="str">
        <f>IFERROR(VLOOKUP(B7662,属性中转表!$K$2:$O$21,5,FALSE),"")</f>
        <v/>
      </c>
      <c r="N7662" s="20" t="str">
        <f>IF(B7662=25,VLOOKUP(A7662,英雄数据表!A:L,8,FALSE),IF(B7662=50,VLOOKUP(A7662,英雄数据表!A:L,12,0),""))</f>
        <v/>
      </c>
    </row>
    <row r="7663" spans="1:14" x14ac:dyDescent="0.3">
      <c r="A7663" s="20">
        <v>62016</v>
      </c>
      <c r="B7663" s="21">
        <f t="shared" si="510"/>
        <v>62</v>
      </c>
      <c r="C7663" s="21">
        <v>5</v>
      </c>
      <c r="D7663" s="21">
        <f>VLOOKUP(A7663,英雄数据表!A:D,4,0)</f>
        <v>6</v>
      </c>
      <c r="E7663" s="20" t="str">
        <f>VLOOKUP(A7663,英雄数据表!A:C,3,0)</f>
        <v>光明之泉</v>
      </c>
      <c r="F7663" s="20">
        <f t="shared" si="511"/>
        <v>62016</v>
      </c>
      <c r="G7663" s="20">
        <f t="shared" si="512"/>
        <v>62016</v>
      </c>
      <c r="H7663" s="21" t="str">
        <f>VLOOKUP(B7663,属性中转表!A:F,6,FALSE)</f>
        <v>"hp":248400,"atk":6900</v>
      </c>
      <c r="I7663" s="20" t="str">
        <f>IF(VLOOKUP(B7663,属性中转表!A:G,7,FALSE)=0,"",VLOOKUP(VLOOKUP(B7663,属性中转表!A:G,7,FALSE),属性中转表!$K$2:$P$21,6,0))&amp;IF(VLOOKUP(B7663,属性中转表!A:G,7,FALSE)&gt;=50,VLOOKUP(A7663,英雄数据表!A:K,9,0),IF(VLOOKUP(B7663,属性中转表!A:G,7,FALSE)&gt;=25,VLOOKUP(A7663,英雄数据表!A:K,5,0),""))</f>
        <v>"atk":300,"hp":5000,"undpspro":150,"pvpdpspro":50,"pvpundpspro":50,"atkpro":80</v>
      </c>
      <c r="J7663" s="20" t="str">
        <f>IF(I7663="","",属性中转表!$I$1&amp;(IF(VLOOKUP(B7663,属性中转表!A:G,7,FALSE)=0,0,VLOOKUP(VLOOKUP(B7663,属性中转表!A:G,7,FALSE),属性中转表!$K$2:$P$21,4,0)))+IFERROR(VLOOKUP(A7663,英雄数据表!A:K,IF(武魂!B7663&gt;=50,10,IF(武魂!B7663&gt;=25,6)),0),0))</f>
        <v>,"dpspro":150</v>
      </c>
      <c r="K7663" s="32" t="str">
        <f t="shared" si="509"/>
        <v>"atk":300,"hp":5000,"undpspro":150,"pvpdpspro":50,"pvpundpspro":50,"atkpro":80,"dpspro":150</v>
      </c>
      <c r="L7663" s="20" t="str">
        <f>IF(B7663&gt;=50,VLOOKUP(A7663,英雄数据表!A:L,11,FALSE),IF(B7663&gt;=25,VLOOKUP(A7663,英雄数据表!A:L,7,0),""))</f>
        <v>"6201602004"</v>
      </c>
      <c r="M7663" s="20" t="str">
        <f>IFERROR(VLOOKUP(B7663,属性中转表!$K$2:$O$21,5,FALSE),"")</f>
        <v/>
      </c>
      <c r="N7663" s="20" t="str">
        <f>IF(B7663=25,VLOOKUP(A7663,英雄数据表!A:L,8,FALSE),IF(B7663=50,VLOOKUP(A7663,英雄数据表!A:L,12,0),""))</f>
        <v/>
      </c>
    </row>
    <row r="7664" spans="1:14" x14ac:dyDescent="0.3">
      <c r="A7664" s="20">
        <v>62016</v>
      </c>
      <c r="B7664" s="21">
        <f t="shared" si="510"/>
        <v>63</v>
      </c>
      <c r="C7664" s="21">
        <v>5</v>
      </c>
      <c r="D7664" s="21">
        <f>VLOOKUP(A7664,英雄数据表!A:D,4,0)</f>
        <v>6</v>
      </c>
      <c r="E7664" s="20" t="str">
        <f>VLOOKUP(A7664,英雄数据表!A:C,3,0)</f>
        <v>光明之泉</v>
      </c>
      <c r="F7664" s="20">
        <f t="shared" si="511"/>
        <v>62016</v>
      </c>
      <c r="G7664" s="20">
        <f t="shared" si="512"/>
        <v>62016</v>
      </c>
      <c r="H7664" s="21" t="str">
        <f>VLOOKUP(B7664,属性中转表!A:F,6,FALSE)</f>
        <v>"hp":253800,"atk":7050</v>
      </c>
      <c r="I7664" s="20" t="str">
        <f>IF(VLOOKUP(B7664,属性中转表!A:G,7,FALSE)=0,"",VLOOKUP(VLOOKUP(B7664,属性中转表!A:G,7,FALSE),属性中转表!$K$2:$P$21,6,0))&amp;IF(VLOOKUP(B7664,属性中转表!A:G,7,FALSE)&gt;=50,VLOOKUP(A7664,英雄数据表!A:K,9,0),IF(VLOOKUP(B7664,属性中转表!A:G,7,FALSE)&gt;=25,VLOOKUP(A7664,英雄数据表!A:K,5,0),""))</f>
        <v>"atk":300,"hp":5000,"undpspro":150,"pvpdpspro":50,"pvpundpspro":50,"atkpro":80</v>
      </c>
      <c r="J7664" s="20" t="str">
        <f>IF(I7664="","",属性中转表!$I$1&amp;(IF(VLOOKUP(B7664,属性中转表!A:G,7,FALSE)=0,0,VLOOKUP(VLOOKUP(B7664,属性中转表!A:G,7,FALSE),属性中转表!$K$2:$P$21,4,0)))+IFERROR(VLOOKUP(A7664,英雄数据表!A:K,IF(武魂!B7664&gt;=50,10,IF(武魂!B7664&gt;=25,6)),0),0))</f>
        <v>,"dpspro":150</v>
      </c>
      <c r="K7664" s="32" t="str">
        <f t="shared" si="509"/>
        <v>"atk":300,"hp":5000,"undpspro":150,"pvpdpspro":50,"pvpundpspro":50,"atkpro":80,"dpspro":150</v>
      </c>
      <c r="L7664" s="20" t="str">
        <f>IF(B7664&gt;=50,VLOOKUP(A7664,英雄数据表!A:L,11,FALSE),IF(B7664&gt;=25,VLOOKUP(A7664,英雄数据表!A:L,7,0),""))</f>
        <v>"6201602004"</v>
      </c>
      <c r="M7664" s="20" t="str">
        <f>IFERROR(VLOOKUP(B7664,属性中转表!$K$2:$O$21,5,FALSE),"")</f>
        <v/>
      </c>
      <c r="N7664" s="20" t="str">
        <f>IF(B7664=25,VLOOKUP(A7664,英雄数据表!A:L,8,FALSE),IF(B7664=50,VLOOKUP(A7664,英雄数据表!A:L,12,0),""))</f>
        <v/>
      </c>
    </row>
    <row r="7665" spans="1:14" x14ac:dyDescent="0.3">
      <c r="A7665" s="20">
        <v>62016</v>
      </c>
      <c r="B7665" s="21">
        <f t="shared" si="510"/>
        <v>64</v>
      </c>
      <c r="C7665" s="21">
        <v>5</v>
      </c>
      <c r="D7665" s="21">
        <f>VLOOKUP(A7665,英雄数据表!A:D,4,0)</f>
        <v>6</v>
      </c>
      <c r="E7665" s="20" t="str">
        <f>VLOOKUP(A7665,英雄数据表!A:C,3,0)</f>
        <v>光明之泉</v>
      </c>
      <c r="F7665" s="20">
        <f t="shared" si="511"/>
        <v>62016</v>
      </c>
      <c r="G7665" s="20">
        <f t="shared" si="512"/>
        <v>62016</v>
      </c>
      <c r="H7665" s="21" t="str">
        <f>VLOOKUP(B7665,属性中转表!A:F,6,FALSE)</f>
        <v>"hp":259200,"atk":7200</v>
      </c>
      <c r="I7665" s="20" t="str">
        <f>IF(VLOOKUP(B7665,属性中转表!A:G,7,FALSE)=0,"",VLOOKUP(VLOOKUP(B7665,属性中转表!A:G,7,FALSE),属性中转表!$K$2:$P$21,6,0))&amp;IF(VLOOKUP(B7665,属性中转表!A:G,7,FALSE)&gt;=50,VLOOKUP(A7665,英雄数据表!A:K,9,0),IF(VLOOKUP(B7665,属性中转表!A:G,7,FALSE)&gt;=25,VLOOKUP(A7665,英雄数据表!A:K,5,0),""))</f>
        <v>"atk":300,"hp":5000,"undpspro":150,"pvpdpspro":50,"pvpundpspro":50,"atkpro":80</v>
      </c>
      <c r="J7665" s="20" t="str">
        <f>IF(I7665="","",属性中转表!$I$1&amp;(IF(VLOOKUP(B7665,属性中转表!A:G,7,FALSE)=0,0,VLOOKUP(VLOOKUP(B7665,属性中转表!A:G,7,FALSE),属性中转表!$K$2:$P$21,4,0)))+IFERROR(VLOOKUP(A7665,英雄数据表!A:K,IF(武魂!B7665&gt;=50,10,IF(武魂!B7665&gt;=25,6)),0),0))</f>
        <v>,"dpspro":150</v>
      </c>
      <c r="K7665" s="32" t="str">
        <f t="shared" si="509"/>
        <v>"atk":300,"hp":5000,"undpspro":150,"pvpdpspro":50,"pvpundpspro":50,"atkpro":80,"dpspro":150</v>
      </c>
      <c r="L7665" s="20" t="str">
        <f>IF(B7665&gt;=50,VLOOKUP(A7665,英雄数据表!A:L,11,FALSE),IF(B7665&gt;=25,VLOOKUP(A7665,英雄数据表!A:L,7,0),""))</f>
        <v>"6201602004"</v>
      </c>
      <c r="M7665" s="20" t="str">
        <f>IFERROR(VLOOKUP(B7665,属性中转表!$K$2:$O$21,5,FALSE),"")</f>
        <v/>
      </c>
      <c r="N7665" s="20" t="str">
        <f>IF(B7665=25,VLOOKUP(A7665,英雄数据表!A:L,8,FALSE),IF(B7665=50,VLOOKUP(A7665,英雄数据表!A:L,12,0),""))</f>
        <v/>
      </c>
    </row>
    <row r="7666" spans="1:14" x14ac:dyDescent="0.3">
      <c r="A7666" s="20">
        <v>62016</v>
      </c>
      <c r="B7666" s="21">
        <f t="shared" si="510"/>
        <v>65</v>
      </c>
      <c r="C7666" s="21">
        <v>5</v>
      </c>
      <c r="D7666" s="21">
        <f>VLOOKUP(A7666,英雄数据表!A:D,4,0)</f>
        <v>6</v>
      </c>
      <c r="E7666" s="20" t="str">
        <f>VLOOKUP(A7666,英雄数据表!A:C,3,0)</f>
        <v>光明之泉</v>
      </c>
      <c r="F7666" s="20">
        <f t="shared" si="511"/>
        <v>62016</v>
      </c>
      <c r="G7666" s="20">
        <f t="shared" si="512"/>
        <v>62016</v>
      </c>
      <c r="H7666" s="21" t="str">
        <f>VLOOKUP(B7666,属性中转表!A:F,6,FALSE)</f>
        <v>"hp":264600,"atk":7350</v>
      </c>
      <c r="I7666" s="20" t="str">
        <f>IF(VLOOKUP(B7666,属性中转表!A:G,7,FALSE)=0,"",VLOOKUP(VLOOKUP(B7666,属性中转表!A:G,7,FALSE),属性中转表!$K$2:$P$21,6,0))&amp;IF(VLOOKUP(B7666,属性中转表!A:G,7,FALSE)&gt;=50,VLOOKUP(A7666,英雄数据表!A:K,9,0),IF(VLOOKUP(B7666,属性中转表!A:G,7,FALSE)&gt;=25,VLOOKUP(A7666,英雄数据表!A:K,5,0),""))</f>
        <v>"atk":300,"hp":5000,"undpspro":150,"pvpdpspro":100,"pvpundpspro":50,"atkpro":80</v>
      </c>
      <c r="J7666" s="20" t="str">
        <f>IF(I7666="","",属性中转表!$I$1&amp;(IF(VLOOKUP(B7666,属性中转表!A:G,7,FALSE)=0,0,VLOOKUP(VLOOKUP(B7666,属性中转表!A:G,7,FALSE),属性中转表!$K$2:$P$21,4,0)))+IFERROR(VLOOKUP(A7666,英雄数据表!A:K,IF(武魂!B7666&gt;=50,10,IF(武魂!B7666&gt;=25,6)),0),0))</f>
        <v>,"dpspro":150</v>
      </c>
      <c r="K7666" s="32" t="str">
        <f t="shared" si="509"/>
        <v>"atk":300,"hp":5000,"undpspro":150,"pvpdpspro":100,"pvpundpspro":50,"atkpro":80,"dpspro":150</v>
      </c>
      <c r="L7666" s="20" t="str">
        <f>IF(B7666&gt;=50,VLOOKUP(A7666,英雄数据表!A:L,11,FALSE),IF(B7666&gt;=25,VLOOKUP(A7666,英雄数据表!A:L,7,0),""))</f>
        <v>"6201602004"</v>
      </c>
      <c r="M7666" s="20" t="str">
        <f>IFERROR(VLOOKUP(B7666,属性中转表!$K$2:$O$21,5,FALSE),"")</f>
        <v>"pvpdpspro":50</v>
      </c>
      <c r="N7666" s="20" t="str">
        <f>IF(B7666=25,VLOOKUP(A7666,英雄数据表!A:L,8,FALSE),IF(B7666=50,VLOOKUP(A7666,英雄数据表!A:L,12,0),""))</f>
        <v/>
      </c>
    </row>
    <row r="7667" spans="1:14" x14ac:dyDescent="0.3">
      <c r="A7667" s="20">
        <v>62016</v>
      </c>
      <c r="B7667" s="21">
        <f t="shared" si="510"/>
        <v>66</v>
      </c>
      <c r="C7667" s="21">
        <v>5</v>
      </c>
      <c r="D7667" s="21">
        <f>VLOOKUP(A7667,英雄数据表!A:D,4,0)</f>
        <v>6</v>
      </c>
      <c r="E7667" s="20" t="str">
        <f>VLOOKUP(A7667,英雄数据表!A:C,3,0)</f>
        <v>光明之泉</v>
      </c>
      <c r="F7667" s="20">
        <f t="shared" si="511"/>
        <v>62016</v>
      </c>
      <c r="G7667" s="20">
        <f t="shared" si="512"/>
        <v>62016</v>
      </c>
      <c r="H7667" s="21" t="str">
        <f>VLOOKUP(B7667,属性中转表!A:F,6,FALSE)</f>
        <v>"hp":270000,"atk":7500</v>
      </c>
      <c r="I7667" s="20" t="str">
        <f>IF(VLOOKUP(B7667,属性中转表!A:G,7,FALSE)=0,"",VLOOKUP(VLOOKUP(B7667,属性中转表!A:G,7,FALSE),属性中转表!$K$2:$P$21,6,0))&amp;IF(VLOOKUP(B7667,属性中转表!A:G,7,FALSE)&gt;=50,VLOOKUP(A7667,英雄数据表!A:K,9,0),IF(VLOOKUP(B7667,属性中转表!A:G,7,FALSE)&gt;=25,VLOOKUP(A7667,英雄数据表!A:K,5,0),""))</f>
        <v>"atk":300,"hp":5000,"undpspro":150,"pvpdpspro":100,"pvpundpspro":50,"atkpro":80</v>
      </c>
      <c r="J7667" s="20" t="str">
        <f>IF(I7667="","",属性中转表!$I$1&amp;(IF(VLOOKUP(B7667,属性中转表!A:G,7,FALSE)=0,0,VLOOKUP(VLOOKUP(B7667,属性中转表!A:G,7,FALSE),属性中转表!$K$2:$P$21,4,0)))+IFERROR(VLOOKUP(A7667,英雄数据表!A:K,IF(武魂!B7667&gt;=50,10,IF(武魂!B7667&gt;=25,6)),0),0))</f>
        <v>,"dpspro":150</v>
      </c>
      <c r="K7667" s="32" t="str">
        <f t="shared" si="509"/>
        <v>"atk":300,"hp":5000,"undpspro":150,"pvpdpspro":100,"pvpundpspro":50,"atkpro":80,"dpspro":150</v>
      </c>
      <c r="L7667" s="20" t="str">
        <f>IF(B7667&gt;=50,VLOOKUP(A7667,英雄数据表!A:L,11,FALSE),IF(B7667&gt;=25,VLOOKUP(A7667,英雄数据表!A:L,7,0),""))</f>
        <v>"6201602004"</v>
      </c>
      <c r="M7667" s="20" t="str">
        <f>IFERROR(VLOOKUP(B7667,属性中转表!$K$2:$O$21,5,FALSE),"")</f>
        <v/>
      </c>
      <c r="N7667" s="20" t="str">
        <f>IF(B7667=25,VLOOKUP(A7667,英雄数据表!A:L,8,FALSE),IF(B7667=50,VLOOKUP(A7667,英雄数据表!A:L,12,0),""))</f>
        <v/>
      </c>
    </row>
    <row r="7668" spans="1:14" x14ac:dyDescent="0.3">
      <c r="A7668" s="20">
        <v>62016</v>
      </c>
      <c r="B7668" s="21">
        <f t="shared" si="510"/>
        <v>67</v>
      </c>
      <c r="C7668" s="21">
        <v>5</v>
      </c>
      <c r="D7668" s="21">
        <f>VLOOKUP(A7668,英雄数据表!A:D,4,0)</f>
        <v>6</v>
      </c>
      <c r="E7668" s="20" t="str">
        <f>VLOOKUP(A7668,英雄数据表!A:C,3,0)</f>
        <v>光明之泉</v>
      </c>
      <c r="F7668" s="20">
        <f t="shared" si="511"/>
        <v>62016</v>
      </c>
      <c r="G7668" s="20">
        <f t="shared" si="512"/>
        <v>62016</v>
      </c>
      <c r="H7668" s="21" t="str">
        <f>VLOOKUP(B7668,属性中转表!A:F,6,FALSE)</f>
        <v>"hp":275400,"atk":7650</v>
      </c>
      <c r="I7668" s="20" t="str">
        <f>IF(VLOOKUP(B7668,属性中转表!A:G,7,FALSE)=0,"",VLOOKUP(VLOOKUP(B7668,属性中转表!A:G,7,FALSE),属性中转表!$K$2:$P$21,6,0))&amp;IF(VLOOKUP(B7668,属性中转表!A:G,7,FALSE)&gt;=50,VLOOKUP(A7668,英雄数据表!A:K,9,0),IF(VLOOKUP(B7668,属性中转表!A:G,7,FALSE)&gt;=25,VLOOKUP(A7668,英雄数据表!A:K,5,0),""))</f>
        <v>"atk":300,"hp":5000,"undpspro":150,"pvpdpspro":100,"pvpundpspro":50,"atkpro":80</v>
      </c>
      <c r="J7668" s="20" t="str">
        <f>IF(I7668="","",属性中转表!$I$1&amp;(IF(VLOOKUP(B7668,属性中转表!A:G,7,FALSE)=0,0,VLOOKUP(VLOOKUP(B7668,属性中转表!A:G,7,FALSE),属性中转表!$K$2:$P$21,4,0)))+IFERROR(VLOOKUP(A7668,英雄数据表!A:K,IF(武魂!B7668&gt;=50,10,IF(武魂!B7668&gt;=25,6)),0),0))</f>
        <v>,"dpspro":150</v>
      </c>
      <c r="K7668" s="32" t="str">
        <f t="shared" si="509"/>
        <v>"atk":300,"hp":5000,"undpspro":150,"pvpdpspro":100,"pvpundpspro":50,"atkpro":80,"dpspro":150</v>
      </c>
      <c r="L7668" s="20" t="str">
        <f>IF(B7668&gt;=50,VLOOKUP(A7668,英雄数据表!A:L,11,FALSE),IF(B7668&gt;=25,VLOOKUP(A7668,英雄数据表!A:L,7,0),""))</f>
        <v>"6201602004"</v>
      </c>
      <c r="M7668" s="20" t="str">
        <f>IFERROR(VLOOKUP(B7668,属性中转表!$K$2:$O$21,5,FALSE),"")</f>
        <v/>
      </c>
      <c r="N7668" s="20" t="str">
        <f>IF(B7668=25,VLOOKUP(A7668,英雄数据表!A:L,8,FALSE),IF(B7668=50,VLOOKUP(A7668,英雄数据表!A:L,12,0),""))</f>
        <v/>
      </c>
    </row>
    <row r="7669" spans="1:14" x14ac:dyDescent="0.3">
      <c r="A7669" s="20">
        <v>62016</v>
      </c>
      <c r="B7669" s="21">
        <f t="shared" si="510"/>
        <v>68</v>
      </c>
      <c r="C7669" s="21">
        <v>5</v>
      </c>
      <c r="D7669" s="21">
        <f>VLOOKUP(A7669,英雄数据表!A:D,4,0)</f>
        <v>6</v>
      </c>
      <c r="E7669" s="20" t="str">
        <f>VLOOKUP(A7669,英雄数据表!A:C,3,0)</f>
        <v>光明之泉</v>
      </c>
      <c r="F7669" s="20">
        <f t="shared" si="511"/>
        <v>62016</v>
      </c>
      <c r="G7669" s="20">
        <f t="shared" si="512"/>
        <v>62016</v>
      </c>
      <c r="H7669" s="21" t="str">
        <f>VLOOKUP(B7669,属性中转表!A:F,6,FALSE)</f>
        <v>"hp":280800,"atk":7800</v>
      </c>
      <c r="I7669" s="20" t="str">
        <f>IF(VLOOKUP(B7669,属性中转表!A:G,7,FALSE)=0,"",VLOOKUP(VLOOKUP(B7669,属性中转表!A:G,7,FALSE),属性中转表!$K$2:$P$21,6,0))&amp;IF(VLOOKUP(B7669,属性中转表!A:G,7,FALSE)&gt;=50,VLOOKUP(A7669,英雄数据表!A:K,9,0),IF(VLOOKUP(B7669,属性中转表!A:G,7,FALSE)&gt;=25,VLOOKUP(A7669,英雄数据表!A:K,5,0),""))</f>
        <v>"atk":300,"hp":5000,"undpspro":150,"pvpdpspro":100,"pvpundpspro":50,"atkpro":80</v>
      </c>
      <c r="J7669" s="20" t="str">
        <f>IF(I7669="","",属性中转表!$I$1&amp;(IF(VLOOKUP(B7669,属性中转表!A:G,7,FALSE)=0,0,VLOOKUP(VLOOKUP(B7669,属性中转表!A:G,7,FALSE),属性中转表!$K$2:$P$21,4,0)))+IFERROR(VLOOKUP(A7669,英雄数据表!A:K,IF(武魂!B7669&gt;=50,10,IF(武魂!B7669&gt;=25,6)),0),0))</f>
        <v>,"dpspro":150</v>
      </c>
      <c r="K7669" s="32" t="str">
        <f t="shared" si="509"/>
        <v>"atk":300,"hp":5000,"undpspro":150,"pvpdpspro":100,"pvpundpspro":50,"atkpro":80,"dpspro":150</v>
      </c>
      <c r="L7669" s="20" t="str">
        <f>IF(B7669&gt;=50,VLOOKUP(A7669,英雄数据表!A:L,11,FALSE),IF(B7669&gt;=25,VLOOKUP(A7669,英雄数据表!A:L,7,0),""))</f>
        <v>"6201602004"</v>
      </c>
      <c r="M7669" s="20" t="str">
        <f>IFERROR(VLOOKUP(B7669,属性中转表!$K$2:$O$21,5,FALSE),"")</f>
        <v/>
      </c>
      <c r="N7669" s="20" t="str">
        <f>IF(B7669=25,VLOOKUP(A7669,英雄数据表!A:L,8,FALSE),IF(B7669=50,VLOOKUP(A7669,英雄数据表!A:L,12,0),""))</f>
        <v/>
      </c>
    </row>
    <row r="7670" spans="1:14" x14ac:dyDescent="0.3">
      <c r="A7670" s="20">
        <v>62016</v>
      </c>
      <c r="B7670" s="21">
        <f t="shared" si="510"/>
        <v>69</v>
      </c>
      <c r="C7670" s="21">
        <v>5</v>
      </c>
      <c r="D7670" s="21">
        <f>VLOOKUP(A7670,英雄数据表!A:D,4,0)</f>
        <v>6</v>
      </c>
      <c r="E7670" s="20" t="str">
        <f>VLOOKUP(A7670,英雄数据表!A:C,3,0)</f>
        <v>光明之泉</v>
      </c>
      <c r="F7670" s="20">
        <f t="shared" si="511"/>
        <v>62016</v>
      </c>
      <c r="G7670" s="20">
        <f t="shared" si="512"/>
        <v>62016</v>
      </c>
      <c r="H7670" s="21" t="str">
        <f>VLOOKUP(B7670,属性中转表!A:F,6,FALSE)</f>
        <v>"hp":286200,"atk":7950</v>
      </c>
      <c r="I7670" s="20" t="str">
        <f>IF(VLOOKUP(B7670,属性中转表!A:G,7,FALSE)=0,"",VLOOKUP(VLOOKUP(B7670,属性中转表!A:G,7,FALSE),属性中转表!$K$2:$P$21,6,0))&amp;IF(VLOOKUP(B7670,属性中转表!A:G,7,FALSE)&gt;=50,VLOOKUP(A7670,英雄数据表!A:K,9,0),IF(VLOOKUP(B7670,属性中转表!A:G,7,FALSE)&gt;=25,VLOOKUP(A7670,英雄数据表!A:K,5,0),""))</f>
        <v>"atk":300,"hp":5000,"undpspro":150,"pvpdpspro":100,"pvpundpspro":50,"atkpro":80</v>
      </c>
      <c r="J7670" s="20" t="str">
        <f>IF(I7670="","",属性中转表!$I$1&amp;(IF(VLOOKUP(B7670,属性中转表!A:G,7,FALSE)=0,0,VLOOKUP(VLOOKUP(B7670,属性中转表!A:G,7,FALSE),属性中转表!$K$2:$P$21,4,0)))+IFERROR(VLOOKUP(A7670,英雄数据表!A:K,IF(武魂!B7670&gt;=50,10,IF(武魂!B7670&gt;=25,6)),0),0))</f>
        <v>,"dpspro":150</v>
      </c>
      <c r="K7670" s="32" t="str">
        <f t="shared" si="509"/>
        <v>"atk":300,"hp":5000,"undpspro":150,"pvpdpspro":100,"pvpundpspro":50,"atkpro":80,"dpspro":150</v>
      </c>
      <c r="L7670" s="20" t="str">
        <f>IF(B7670&gt;=50,VLOOKUP(A7670,英雄数据表!A:L,11,FALSE),IF(B7670&gt;=25,VLOOKUP(A7670,英雄数据表!A:L,7,0),""))</f>
        <v>"6201602004"</v>
      </c>
      <c r="M7670" s="20" t="str">
        <f>IFERROR(VLOOKUP(B7670,属性中转表!$K$2:$O$21,5,FALSE),"")</f>
        <v/>
      </c>
      <c r="N7670" s="20" t="str">
        <f>IF(B7670=25,VLOOKUP(A7670,英雄数据表!A:L,8,FALSE),IF(B7670=50,VLOOKUP(A7670,英雄数据表!A:L,12,0),""))</f>
        <v/>
      </c>
    </row>
    <row r="7671" spans="1:14" x14ac:dyDescent="0.3">
      <c r="A7671" s="20">
        <v>62016</v>
      </c>
      <c r="B7671" s="21">
        <f t="shared" si="510"/>
        <v>70</v>
      </c>
      <c r="C7671" s="21">
        <v>5</v>
      </c>
      <c r="D7671" s="21">
        <f>VLOOKUP(A7671,英雄数据表!A:D,4,0)</f>
        <v>6</v>
      </c>
      <c r="E7671" s="20" t="str">
        <f>VLOOKUP(A7671,英雄数据表!A:C,3,0)</f>
        <v>光明之泉</v>
      </c>
      <c r="F7671" s="20">
        <f t="shared" si="511"/>
        <v>62016</v>
      </c>
      <c r="G7671" s="20">
        <f t="shared" si="512"/>
        <v>62016</v>
      </c>
      <c r="H7671" s="21" t="str">
        <f>VLOOKUP(B7671,属性中转表!A:F,6,FALSE)</f>
        <v>"hp":291600,"atk":8100</v>
      </c>
      <c r="I7671" s="20" t="str">
        <f>IF(VLOOKUP(B7671,属性中转表!A:G,7,FALSE)=0,"",VLOOKUP(VLOOKUP(B7671,属性中转表!A:G,7,FALSE),属性中转表!$K$2:$P$21,6,0))&amp;IF(VLOOKUP(B7671,属性中转表!A:G,7,FALSE)&gt;=50,VLOOKUP(A7671,英雄数据表!A:K,9,0),IF(VLOOKUP(B7671,属性中转表!A:G,7,FALSE)&gt;=25,VLOOKUP(A7671,英雄数据表!A:K,5,0),""))</f>
        <v>"atk":300,"hp":5000,"undpspro":150,"pvpdpspro":100,"pvpundpspro":100,"atkpro":80</v>
      </c>
      <c r="J7671" s="20" t="str">
        <f>IF(I7671="","",属性中转表!$I$1&amp;(IF(VLOOKUP(B7671,属性中转表!A:G,7,FALSE)=0,0,VLOOKUP(VLOOKUP(B7671,属性中转表!A:G,7,FALSE),属性中转表!$K$2:$P$21,4,0)))+IFERROR(VLOOKUP(A7671,英雄数据表!A:K,IF(武魂!B7671&gt;=50,10,IF(武魂!B7671&gt;=25,6)),0),0))</f>
        <v>,"dpspro":150</v>
      </c>
      <c r="K7671" s="32" t="str">
        <f t="shared" si="509"/>
        <v>"atk":300,"hp":5000,"undpspro":150,"pvpdpspro":100,"pvpundpspro":100,"atkpro":80,"dpspro":150</v>
      </c>
      <c r="L7671" s="20" t="str">
        <f>IF(B7671&gt;=50,VLOOKUP(A7671,英雄数据表!A:L,11,FALSE),IF(B7671&gt;=25,VLOOKUP(A7671,英雄数据表!A:L,7,0),""))</f>
        <v>"6201602004"</v>
      </c>
      <c r="M7671" s="20" t="str">
        <f>IFERROR(VLOOKUP(B7671,属性中转表!$K$2:$O$21,5,FALSE),"")</f>
        <v>"pvpundpspro":50</v>
      </c>
      <c r="N7671" s="20" t="str">
        <f>IF(B7671=25,VLOOKUP(A7671,英雄数据表!A:L,8,FALSE),IF(B7671=50,VLOOKUP(A7671,英雄数据表!A:L,12,0),""))</f>
        <v/>
      </c>
    </row>
    <row r="7672" spans="1:14" x14ac:dyDescent="0.3">
      <c r="A7672" s="20">
        <v>62016</v>
      </c>
      <c r="B7672" s="21">
        <f t="shared" si="510"/>
        <v>71</v>
      </c>
      <c r="C7672" s="21">
        <v>5</v>
      </c>
      <c r="D7672" s="21">
        <f>VLOOKUP(A7672,英雄数据表!A:D,4,0)</f>
        <v>6</v>
      </c>
      <c r="E7672" s="20" t="str">
        <f>VLOOKUP(A7672,英雄数据表!A:C,3,0)</f>
        <v>光明之泉</v>
      </c>
      <c r="F7672" s="20">
        <f t="shared" si="511"/>
        <v>62016</v>
      </c>
      <c r="G7672" s="20">
        <f t="shared" si="512"/>
        <v>62016</v>
      </c>
      <c r="H7672" s="21" t="str">
        <f>VLOOKUP(B7672,属性中转表!A:F,6,FALSE)</f>
        <v>"hp":297000,"atk":8250</v>
      </c>
      <c r="I7672" s="20" t="str">
        <f>IF(VLOOKUP(B7672,属性中转表!A:G,7,FALSE)=0,"",VLOOKUP(VLOOKUP(B7672,属性中转表!A:G,7,FALSE),属性中转表!$K$2:$P$21,6,0))&amp;IF(VLOOKUP(B7672,属性中转表!A:G,7,FALSE)&gt;=50,VLOOKUP(A7672,英雄数据表!A:K,9,0),IF(VLOOKUP(B7672,属性中转表!A:G,7,FALSE)&gt;=25,VLOOKUP(A7672,英雄数据表!A:K,5,0),""))</f>
        <v>"atk":300,"hp":5000,"undpspro":150,"pvpdpspro":100,"pvpundpspro":100,"atkpro":80</v>
      </c>
      <c r="J7672" s="20" t="str">
        <f>IF(I7672="","",属性中转表!$I$1&amp;(IF(VLOOKUP(B7672,属性中转表!A:G,7,FALSE)=0,0,VLOOKUP(VLOOKUP(B7672,属性中转表!A:G,7,FALSE),属性中转表!$K$2:$P$21,4,0)))+IFERROR(VLOOKUP(A7672,英雄数据表!A:K,IF(武魂!B7672&gt;=50,10,IF(武魂!B7672&gt;=25,6)),0),0))</f>
        <v>,"dpspro":150</v>
      </c>
      <c r="K7672" s="32" t="str">
        <f t="shared" si="509"/>
        <v>"atk":300,"hp":5000,"undpspro":150,"pvpdpspro":100,"pvpundpspro":100,"atkpro":80,"dpspro":150</v>
      </c>
      <c r="L7672" s="20" t="str">
        <f>IF(B7672&gt;=50,VLOOKUP(A7672,英雄数据表!A:L,11,FALSE),IF(B7672&gt;=25,VLOOKUP(A7672,英雄数据表!A:L,7,0),""))</f>
        <v>"6201602004"</v>
      </c>
      <c r="M7672" s="20" t="str">
        <f>IFERROR(VLOOKUP(B7672,属性中转表!$K$2:$O$21,5,FALSE),"")</f>
        <v/>
      </c>
      <c r="N7672" s="20" t="str">
        <f>IF(B7672=25,VLOOKUP(A7672,英雄数据表!A:L,8,FALSE),IF(B7672=50,VLOOKUP(A7672,英雄数据表!A:L,12,0),""))</f>
        <v/>
      </c>
    </row>
    <row r="7673" spans="1:14" x14ac:dyDescent="0.3">
      <c r="A7673" s="20">
        <v>62016</v>
      </c>
      <c r="B7673" s="21">
        <f t="shared" si="510"/>
        <v>72</v>
      </c>
      <c r="C7673" s="21">
        <v>5</v>
      </c>
      <c r="D7673" s="21">
        <f>VLOOKUP(A7673,英雄数据表!A:D,4,0)</f>
        <v>6</v>
      </c>
      <c r="E7673" s="20" t="str">
        <f>VLOOKUP(A7673,英雄数据表!A:C,3,0)</f>
        <v>光明之泉</v>
      </c>
      <c r="F7673" s="20">
        <f t="shared" si="511"/>
        <v>62016</v>
      </c>
      <c r="G7673" s="20">
        <f t="shared" si="512"/>
        <v>62016</v>
      </c>
      <c r="H7673" s="21" t="str">
        <f>VLOOKUP(B7673,属性中转表!A:F,6,FALSE)</f>
        <v>"hp":302400,"atk":8400</v>
      </c>
      <c r="I7673" s="20" t="str">
        <f>IF(VLOOKUP(B7673,属性中转表!A:G,7,FALSE)=0,"",VLOOKUP(VLOOKUP(B7673,属性中转表!A:G,7,FALSE),属性中转表!$K$2:$P$21,6,0))&amp;IF(VLOOKUP(B7673,属性中转表!A:G,7,FALSE)&gt;=50,VLOOKUP(A7673,英雄数据表!A:K,9,0),IF(VLOOKUP(B7673,属性中转表!A:G,7,FALSE)&gt;=25,VLOOKUP(A7673,英雄数据表!A:K,5,0),""))</f>
        <v>"atk":300,"hp":5000,"undpspro":150,"pvpdpspro":100,"pvpundpspro":100,"atkpro":80</v>
      </c>
      <c r="J7673" s="20" t="str">
        <f>IF(I7673="","",属性中转表!$I$1&amp;(IF(VLOOKUP(B7673,属性中转表!A:G,7,FALSE)=0,0,VLOOKUP(VLOOKUP(B7673,属性中转表!A:G,7,FALSE),属性中转表!$K$2:$P$21,4,0)))+IFERROR(VLOOKUP(A7673,英雄数据表!A:K,IF(武魂!B7673&gt;=50,10,IF(武魂!B7673&gt;=25,6)),0),0))</f>
        <v>,"dpspro":150</v>
      </c>
      <c r="K7673" s="32" t="str">
        <f t="shared" si="509"/>
        <v>"atk":300,"hp":5000,"undpspro":150,"pvpdpspro":100,"pvpundpspro":100,"atkpro":80,"dpspro":150</v>
      </c>
      <c r="L7673" s="20" t="str">
        <f>IF(B7673&gt;=50,VLOOKUP(A7673,英雄数据表!A:L,11,FALSE),IF(B7673&gt;=25,VLOOKUP(A7673,英雄数据表!A:L,7,0),""))</f>
        <v>"6201602004"</v>
      </c>
      <c r="M7673" s="20" t="str">
        <f>IFERROR(VLOOKUP(B7673,属性中转表!$K$2:$O$21,5,FALSE),"")</f>
        <v/>
      </c>
      <c r="N7673" s="20" t="str">
        <f>IF(B7673=25,VLOOKUP(A7673,英雄数据表!A:L,8,FALSE),IF(B7673=50,VLOOKUP(A7673,英雄数据表!A:L,12,0),""))</f>
        <v/>
      </c>
    </row>
    <row r="7674" spans="1:14" x14ac:dyDescent="0.3">
      <c r="A7674" s="20">
        <v>62016</v>
      </c>
      <c r="B7674" s="21">
        <f t="shared" si="510"/>
        <v>73</v>
      </c>
      <c r="C7674" s="21">
        <v>5</v>
      </c>
      <c r="D7674" s="21">
        <f>VLOOKUP(A7674,英雄数据表!A:D,4,0)</f>
        <v>6</v>
      </c>
      <c r="E7674" s="20" t="str">
        <f>VLOOKUP(A7674,英雄数据表!A:C,3,0)</f>
        <v>光明之泉</v>
      </c>
      <c r="F7674" s="20">
        <f t="shared" si="511"/>
        <v>62016</v>
      </c>
      <c r="G7674" s="20">
        <f t="shared" si="512"/>
        <v>62016</v>
      </c>
      <c r="H7674" s="21" t="str">
        <f>VLOOKUP(B7674,属性中转表!A:F,6,FALSE)</f>
        <v>"hp":307800,"atk":8550</v>
      </c>
      <c r="I7674" s="20" t="str">
        <f>IF(VLOOKUP(B7674,属性中转表!A:G,7,FALSE)=0,"",VLOOKUP(VLOOKUP(B7674,属性中转表!A:G,7,FALSE),属性中转表!$K$2:$P$21,6,0))&amp;IF(VLOOKUP(B7674,属性中转表!A:G,7,FALSE)&gt;=50,VLOOKUP(A7674,英雄数据表!A:K,9,0),IF(VLOOKUP(B7674,属性中转表!A:G,7,FALSE)&gt;=25,VLOOKUP(A7674,英雄数据表!A:K,5,0),""))</f>
        <v>"atk":300,"hp":5000,"undpspro":150,"pvpdpspro":100,"pvpundpspro":100,"atkpro":80</v>
      </c>
      <c r="J7674" s="20" t="str">
        <f>IF(I7674="","",属性中转表!$I$1&amp;(IF(VLOOKUP(B7674,属性中转表!A:G,7,FALSE)=0,0,VLOOKUP(VLOOKUP(B7674,属性中转表!A:G,7,FALSE),属性中转表!$K$2:$P$21,4,0)))+IFERROR(VLOOKUP(A7674,英雄数据表!A:K,IF(武魂!B7674&gt;=50,10,IF(武魂!B7674&gt;=25,6)),0),0))</f>
        <v>,"dpspro":150</v>
      </c>
      <c r="K7674" s="32" t="str">
        <f t="shared" si="509"/>
        <v>"atk":300,"hp":5000,"undpspro":150,"pvpdpspro":100,"pvpundpspro":100,"atkpro":80,"dpspro":150</v>
      </c>
      <c r="L7674" s="20" t="str">
        <f>IF(B7674&gt;=50,VLOOKUP(A7674,英雄数据表!A:L,11,FALSE),IF(B7674&gt;=25,VLOOKUP(A7674,英雄数据表!A:L,7,0),""))</f>
        <v>"6201602004"</v>
      </c>
      <c r="M7674" s="20" t="str">
        <f>IFERROR(VLOOKUP(B7674,属性中转表!$K$2:$O$21,5,FALSE),"")</f>
        <v/>
      </c>
      <c r="N7674" s="20" t="str">
        <f>IF(B7674=25,VLOOKUP(A7674,英雄数据表!A:L,8,FALSE),IF(B7674=50,VLOOKUP(A7674,英雄数据表!A:L,12,0),""))</f>
        <v/>
      </c>
    </row>
    <row r="7675" spans="1:14" x14ac:dyDescent="0.3">
      <c r="A7675" s="20">
        <v>62016</v>
      </c>
      <c r="B7675" s="21">
        <f t="shared" si="510"/>
        <v>74</v>
      </c>
      <c r="C7675" s="21">
        <v>5</v>
      </c>
      <c r="D7675" s="21">
        <f>VLOOKUP(A7675,英雄数据表!A:D,4,0)</f>
        <v>6</v>
      </c>
      <c r="E7675" s="20" t="str">
        <f>VLOOKUP(A7675,英雄数据表!A:C,3,0)</f>
        <v>光明之泉</v>
      </c>
      <c r="F7675" s="20">
        <f t="shared" si="511"/>
        <v>62016</v>
      </c>
      <c r="G7675" s="20">
        <f t="shared" si="512"/>
        <v>62016</v>
      </c>
      <c r="H7675" s="21" t="str">
        <f>VLOOKUP(B7675,属性中转表!A:F,6,FALSE)</f>
        <v>"hp":313200,"atk":8700</v>
      </c>
      <c r="I7675" s="20" t="str">
        <f>IF(VLOOKUP(B7675,属性中转表!A:G,7,FALSE)=0,"",VLOOKUP(VLOOKUP(B7675,属性中转表!A:G,7,FALSE),属性中转表!$K$2:$P$21,6,0))&amp;IF(VLOOKUP(B7675,属性中转表!A:G,7,FALSE)&gt;=50,VLOOKUP(A7675,英雄数据表!A:K,9,0),IF(VLOOKUP(B7675,属性中转表!A:G,7,FALSE)&gt;=25,VLOOKUP(A7675,英雄数据表!A:K,5,0),""))</f>
        <v>"atk":300,"hp":5000,"undpspro":150,"pvpdpspro":100,"pvpundpspro":100,"atkpro":80</v>
      </c>
      <c r="J7675" s="20" t="str">
        <f>IF(I7675="","",属性中转表!$I$1&amp;(IF(VLOOKUP(B7675,属性中转表!A:G,7,FALSE)=0,0,VLOOKUP(VLOOKUP(B7675,属性中转表!A:G,7,FALSE),属性中转表!$K$2:$P$21,4,0)))+IFERROR(VLOOKUP(A7675,英雄数据表!A:K,IF(武魂!B7675&gt;=50,10,IF(武魂!B7675&gt;=25,6)),0),0))</f>
        <v>,"dpspro":150</v>
      </c>
      <c r="K7675" s="32" t="str">
        <f t="shared" ref="K7675:K7838" si="513">I7675&amp;J7675</f>
        <v>"atk":300,"hp":5000,"undpspro":150,"pvpdpspro":100,"pvpundpspro":100,"atkpro":80,"dpspro":150</v>
      </c>
      <c r="L7675" s="20" t="str">
        <f>IF(B7675&gt;=50,VLOOKUP(A7675,英雄数据表!A:L,11,FALSE),IF(B7675&gt;=25,VLOOKUP(A7675,英雄数据表!A:L,7,0),""))</f>
        <v>"6201602004"</v>
      </c>
      <c r="M7675" s="20" t="str">
        <f>IFERROR(VLOOKUP(B7675,属性中转表!$K$2:$O$21,5,FALSE),"")</f>
        <v/>
      </c>
      <c r="N7675" s="20" t="str">
        <f>IF(B7675=25,VLOOKUP(A7675,英雄数据表!A:L,8,FALSE),IF(B7675=50,VLOOKUP(A7675,英雄数据表!A:L,12,0),""))</f>
        <v/>
      </c>
    </row>
    <row r="7676" spans="1:14" x14ac:dyDescent="0.3">
      <c r="A7676" s="20">
        <v>62016</v>
      </c>
      <c r="B7676" s="21">
        <f t="shared" si="510"/>
        <v>75</v>
      </c>
      <c r="C7676" s="21">
        <v>5</v>
      </c>
      <c r="D7676" s="21">
        <f>VLOOKUP(A7676,英雄数据表!A:D,4,0)</f>
        <v>6</v>
      </c>
      <c r="E7676" s="20" t="str">
        <f>VLOOKUP(A7676,英雄数据表!A:C,3,0)</f>
        <v>光明之泉</v>
      </c>
      <c r="F7676" s="20">
        <f t="shared" si="511"/>
        <v>62016</v>
      </c>
      <c r="G7676" s="20">
        <f t="shared" si="512"/>
        <v>62016</v>
      </c>
      <c r="H7676" s="21" t="str">
        <f>VLOOKUP(B7676,属性中转表!A:F,6,FALSE)</f>
        <v>"hp":318600,"atk":8850</v>
      </c>
      <c r="I7676" s="20" t="str">
        <f>IF(VLOOKUP(B7676,属性中转表!A:G,7,FALSE)=0,"",VLOOKUP(VLOOKUP(B7676,属性中转表!A:G,7,FALSE),属性中转表!$K$2:$P$21,6,0))&amp;IF(VLOOKUP(B7676,属性中转表!A:G,7,FALSE)&gt;=50,VLOOKUP(A7676,英雄数据表!A:K,9,0),IF(VLOOKUP(B7676,属性中转表!A:G,7,FALSE)&gt;=25,VLOOKUP(A7676,英雄数据表!A:K,5,0),""))</f>
        <v>"atk":600,"hp":10000,"undpspro":150,"pvpdpspro":100,"pvpundpspro":100,"speed":10,"atkpro":80</v>
      </c>
      <c r="J7676" s="20" t="str">
        <f>IF(I7676="","",属性中转表!$I$1&amp;(IF(VLOOKUP(B7676,属性中转表!A:G,7,FALSE)=0,0,VLOOKUP(VLOOKUP(B7676,属性中转表!A:G,7,FALSE),属性中转表!$K$2:$P$21,4,0)))+IFERROR(VLOOKUP(A7676,英雄数据表!A:K,IF(武魂!B7676&gt;=50,10,IF(武魂!B7676&gt;=25,6)),0),0))</f>
        <v>,"dpspro":150</v>
      </c>
      <c r="K7676" s="32" t="str">
        <f t="shared" si="513"/>
        <v>"atk":600,"hp":10000,"undpspro":150,"pvpdpspro":100,"pvpundpspro":100,"speed":10,"atkpro":80,"dpspro":150</v>
      </c>
      <c r="L7676" s="20" t="str">
        <f>IF(B7676&gt;=50,VLOOKUP(A7676,英雄数据表!A:L,11,FALSE),IF(B7676&gt;=25,VLOOKUP(A7676,英雄数据表!A:L,7,0),""))</f>
        <v>"6201602004"</v>
      </c>
      <c r="M7676" s="20" t="str">
        <f>IFERROR(VLOOKUP(B7676,属性中转表!$K$2:$O$21,5,FALSE),"")</f>
        <v>"speed":10,"atk":300,"hp":5000</v>
      </c>
      <c r="N7676" s="20" t="str">
        <f>IF(B7676=25,VLOOKUP(A7676,英雄数据表!A:L,8,FALSE),IF(B7676=50,VLOOKUP(A7676,英雄数据表!A:L,12,0),""))</f>
        <v/>
      </c>
    </row>
    <row r="7677" spans="1:14" x14ac:dyDescent="0.3">
      <c r="A7677" s="20">
        <v>62016</v>
      </c>
      <c r="B7677" s="21">
        <f t="shared" si="510"/>
        <v>76</v>
      </c>
      <c r="C7677" s="21">
        <v>5</v>
      </c>
      <c r="D7677" s="21">
        <f>VLOOKUP(A7677,英雄数据表!A:D,4,0)</f>
        <v>6</v>
      </c>
      <c r="E7677" s="20" t="str">
        <f>VLOOKUP(A7677,英雄数据表!A:C,3,0)</f>
        <v>光明之泉</v>
      </c>
      <c r="F7677" s="20">
        <f t="shared" si="511"/>
        <v>62016</v>
      </c>
      <c r="G7677" s="20">
        <f t="shared" si="512"/>
        <v>62016</v>
      </c>
      <c r="H7677" s="21" t="str">
        <f>VLOOKUP(B7677,属性中转表!A:F,6,FALSE)</f>
        <v>"hp":324000,"atk":9000</v>
      </c>
      <c r="I7677" s="20" t="str">
        <f>IF(VLOOKUP(B7677,属性中转表!A:G,7,FALSE)=0,"",VLOOKUP(VLOOKUP(B7677,属性中转表!A:G,7,FALSE),属性中转表!$K$2:$P$21,6,0))&amp;IF(VLOOKUP(B7677,属性中转表!A:G,7,FALSE)&gt;=50,VLOOKUP(A7677,英雄数据表!A:K,9,0),IF(VLOOKUP(B7677,属性中转表!A:G,7,FALSE)&gt;=25,VLOOKUP(A7677,英雄数据表!A:K,5,0),""))</f>
        <v>"atk":600,"hp":10000,"undpspro":150,"pvpdpspro":100,"pvpundpspro":100,"speed":10,"atkpro":80</v>
      </c>
      <c r="J7677" s="20" t="str">
        <f>IF(I7677="","",属性中转表!$I$1&amp;(IF(VLOOKUP(B7677,属性中转表!A:G,7,FALSE)=0,0,VLOOKUP(VLOOKUP(B7677,属性中转表!A:G,7,FALSE),属性中转表!$K$2:$P$21,4,0)))+IFERROR(VLOOKUP(A7677,英雄数据表!A:K,IF(武魂!B7677&gt;=50,10,IF(武魂!B7677&gt;=25,6)),0),0))</f>
        <v>,"dpspro":150</v>
      </c>
      <c r="K7677" s="32" t="str">
        <f t="shared" si="513"/>
        <v>"atk":600,"hp":10000,"undpspro":150,"pvpdpspro":100,"pvpundpspro":100,"speed":10,"atkpro":80,"dpspro":150</v>
      </c>
      <c r="L7677" s="20" t="str">
        <f>IF(B7677&gt;=50,VLOOKUP(A7677,英雄数据表!A:L,11,FALSE),IF(B7677&gt;=25,VLOOKUP(A7677,英雄数据表!A:L,7,0),""))</f>
        <v>"6201602004"</v>
      </c>
      <c r="M7677" s="20" t="str">
        <f>IFERROR(VLOOKUP(B7677,属性中转表!$K$2:$O$21,5,FALSE),"")</f>
        <v/>
      </c>
      <c r="N7677" s="20" t="str">
        <f>IF(B7677=25,VLOOKUP(A7677,英雄数据表!A:L,8,FALSE),IF(B7677=50,VLOOKUP(A7677,英雄数据表!A:L,12,0),""))</f>
        <v/>
      </c>
    </row>
    <row r="7678" spans="1:14" x14ac:dyDescent="0.3">
      <c r="A7678" s="20">
        <v>62016</v>
      </c>
      <c r="B7678" s="21">
        <f t="shared" si="510"/>
        <v>77</v>
      </c>
      <c r="C7678" s="21">
        <v>5</v>
      </c>
      <c r="D7678" s="21">
        <f>VLOOKUP(A7678,英雄数据表!A:D,4,0)</f>
        <v>6</v>
      </c>
      <c r="E7678" s="20" t="str">
        <f>VLOOKUP(A7678,英雄数据表!A:C,3,0)</f>
        <v>光明之泉</v>
      </c>
      <c r="F7678" s="20">
        <f t="shared" si="511"/>
        <v>62016</v>
      </c>
      <c r="G7678" s="20">
        <f t="shared" si="512"/>
        <v>62016</v>
      </c>
      <c r="H7678" s="21" t="str">
        <f>VLOOKUP(B7678,属性中转表!A:F,6,FALSE)</f>
        <v>"hp":329400,"atk":9150</v>
      </c>
      <c r="I7678" s="20" t="str">
        <f>IF(VLOOKUP(B7678,属性中转表!A:G,7,FALSE)=0,"",VLOOKUP(VLOOKUP(B7678,属性中转表!A:G,7,FALSE),属性中转表!$K$2:$P$21,6,0))&amp;IF(VLOOKUP(B7678,属性中转表!A:G,7,FALSE)&gt;=50,VLOOKUP(A7678,英雄数据表!A:K,9,0),IF(VLOOKUP(B7678,属性中转表!A:G,7,FALSE)&gt;=25,VLOOKUP(A7678,英雄数据表!A:K,5,0),""))</f>
        <v>"atk":600,"hp":10000,"undpspro":150,"pvpdpspro":100,"pvpundpspro":100,"speed":10,"atkpro":80</v>
      </c>
      <c r="J7678" s="20" t="str">
        <f>IF(I7678="","",属性中转表!$I$1&amp;(IF(VLOOKUP(B7678,属性中转表!A:G,7,FALSE)=0,0,VLOOKUP(VLOOKUP(B7678,属性中转表!A:G,7,FALSE),属性中转表!$K$2:$P$21,4,0)))+IFERROR(VLOOKUP(A7678,英雄数据表!A:K,IF(武魂!B7678&gt;=50,10,IF(武魂!B7678&gt;=25,6)),0),0))</f>
        <v>,"dpspro":150</v>
      </c>
      <c r="K7678" s="32" t="str">
        <f t="shared" si="513"/>
        <v>"atk":600,"hp":10000,"undpspro":150,"pvpdpspro":100,"pvpundpspro":100,"speed":10,"atkpro":80,"dpspro":150</v>
      </c>
      <c r="L7678" s="20" t="str">
        <f>IF(B7678&gt;=50,VLOOKUP(A7678,英雄数据表!A:L,11,FALSE),IF(B7678&gt;=25,VLOOKUP(A7678,英雄数据表!A:L,7,0),""))</f>
        <v>"6201602004"</v>
      </c>
      <c r="M7678" s="20" t="str">
        <f>IFERROR(VLOOKUP(B7678,属性中转表!$K$2:$O$21,5,FALSE),"")</f>
        <v/>
      </c>
      <c r="N7678" s="20" t="str">
        <f>IF(B7678=25,VLOOKUP(A7678,英雄数据表!A:L,8,FALSE),IF(B7678=50,VLOOKUP(A7678,英雄数据表!A:L,12,0),""))</f>
        <v/>
      </c>
    </row>
    <row r="7679" spans="1:14" x14ac:dyDescent="0.3">
      <c r="A7679" s="20">
        <v>62016</v>
      </c>
      <c r="B7679" s="21">
        <f t="shared" si="510"/>
        <v>78</v>
      </c>
      <c r="C7679" s="21">
        <v>5</v>
      </c>
      <c r="D7679" s="21">
        <f>VLOOKUP(A7679,英雄数据表!A:D,4,0)</f>
        <v>6</v>
      </c>
      <c r="E7679" s="20" t="str">
        <f>VLOOKUP(A7679,英雄数据表!A:C,3,0)</f>
        <v>光明之泉</v>
      </c>
      <c r="F7679" s="20">
        <f t="shared" si="511"/>
        <v>62016</v>
      </c>
      <c r="G7679" s="20">
        <f t="shared" si="512"/>
        <v>62016</v>
      </c>
      <c r="H7679" s="21" t="str">
        <f>VLOOKUP(B7679,属性中转表!A:F,6,FALSE)</f>
        <v>"hp":334800,"atk":9300</v>
      </c>
      <c r="I7679" s="20" t="str">
        <f>IF(VLOOKUP(B7679,属性中转表!A:G,7,FALSE)=0,"",VLOOKUP(VLOOKUP(B7679,属性中转表!A:G,7,FALSE),属性中转表!$K$2:$P$21,6,0))&amp;IF(VLOOKUP(B7679,属性中转表!A:G,7,FALSE)&gt;=50,VLOOKUP(A7679,英雄数据表!A:K,9,0),IF(VLOOKUP(B7679,属性中转表!A:G,7,FALSE)&gt;=25,VLOOKUP(A7679,英雄数据表!A:K,5,0),""))</f>
        <v>"atk":600,"hp":10000,"undpspro":150,"pvpdpspro":100,"pvpundpspro":100,"speed":10,"atkpro":80</v>
      </c>
      <c r="J7679" s="20" t="str">
        <f>IF(I7679="","",属性中转表!$I$1&amp;(IF(VLOOKUP(B7679,属性中转表!A:G,7,FALSE)=0,0,VLOOKUP(VLOOKUP(B7679,属性中转表!A:G,7,FALSE),属性中转表!$K$2:$P$21,4,0)))+IFERROR(VLOOKUP(A7679,英雄数据表!A:K,IF(武魂!B7679&gt;=50,10,IF(武魂!B7679&gt;=25,6)),0),0))</f>
        <v>,"dpspro":150</v>
      </c>
      <c r="K7679" s="32" t="str">
        <f t="shared" si="513"/>
        <v>"atk":600,"hp":10000,"undpspro":150,"pvpdpspro":100,"pvpundpspro":100,"speed":10,"atkpro":80,"dpspro":150</v>
      </c>
      <c r="L7679" s="20" t="str">
        <f>IF(B7679&gt;=50,VLOOKUP(A7679,英雄数据表!A:L,11,FALSE),IF(B7679&gt;=25,VLOOKUP(A7679,英雄数据表!A:L,7,0),""))</f>
        <v>"6201602004"</v>
      </c>
      <c r="M7679" s="20" t="str">
        <f>IFERROR(VLOOKUP(B7679,属性中转表!$K$2:$O$21,5,FALSE),"")</f>
        <v/>
      </c>
      <c r="N7679" s="20" t="str">
        <f>IF(B7679=25,VLOOKUP(A7679,英雄数据表!A:L,8,FALSE),IF(B7679=50,VLOOKUP(A7679,英雄数据表!A:L,12,0),""))</f>
        <v/>
      </c>
    </row>
    <row r="7680" spans="1:14" x14ac:dyDescent="0.3">
      <c r="A7680" s="20">
        <v>62016</v>
      </c>
      <c r="B7680" s="21">
        <f t="shared" si="510"/>
        <v>79</v>
      </c>
      <c r="C7680" s="21">
        <v>5</v>
      </c>
      <c r="D7680" s="21">
        <f>VLOOKUP(A7680,英雄数据表!A:D,4,0)</f>
        <v>6</v>
      </c>
      <c r="E7680" s="20" t="str">
        <f>VLOOKUP(A7680,英雄数据表!A:C,3,0)</f>
        <v>光明之泉</v>
      </c>
      <c r="F7680" s="20">
        <f t="shared" si="511"/>
        <v>62016</v>
      </c>
      <c r="G7680" s="20">
        <f t="shared" si="512"/>
        <v>62016</v>
      </c>
      <c r="H7680" s="21" t="str">
        <f>VLOOKUP(B7680,属性中转表!A:F,6,FALSE)</f>
        <v>"hp":340200,"atk":9450</v>
      </c>
      <c r="I7680" s="20" t="str">
        <f>IF(VLOOKUP(B7680,属性中转表!A:G,7,FALSE)=0,"",VLOOKUP(VLOOKUP(B7680,属性中转表!A:G,7,FALSE),属性中转表!$K$2:$P$21,6,0))&amp;IF(VLOOKUP(B7680,属性中转表!A:G,7,FALSE)&gt;=50,VLOOKUP(A7680,英雄数据表!A:K,9,0),IF(VLOOKUP(B7680,属性中转表!A:G,7,FALSE)&gt;=25,VLOOKUP(A7680,英雄数据表!A:K,5,0),""))</f>
        <v>"atk":600,"hp":10000,"undpspro":150,"pvpdpspro":100,"pvpundpspro":100,"speed":10,"atkpro":80</v>
      </c>
      <c r="J7680" s="20" t="str">
        <f>IF(I7680="","",属性中转表!$I$1&amp;(IF(VLOOKUP(B7680,属性中转表!A:G,7,FALSE)=0,0,VLOOKUP(VLOOKUP(B7680,属性中转表!A:G,7,FALSE),属性中转表!$K$2:$P$21,4,0)))+IFERROR(VLOOKUP(A7680,英雄数据表!A:K,IF(武魂!B7680&gt;=50,10,IF(武魂!B7680&gt;=25,6)),0),0))</f>
        <v>,"dpspro":150</v>
      </c>
      <c r="K7680" s="32" t="str">
        <f t="shared" si="513"/>
        <v>"atk":600,"hp":10000,"undpspro":150,"pvpdpspro":100,"pvpundpspro":100,"speed":10,"atkpro":80,"dpspro":150</v>
      </c>
      <c r="L7680" s="20" t="str">
        <f>IF(B7680&gt;=50,VLOOKUP(A7680,英雄数据表!A:L,11,FALSE),IF(B7680&gt;=25,VLOOKUP(A7680,英雄数据表!A:L,7,0),""))</f>
        <v>"6201602004"</v>
      </c>
      <c r="M7680" s="20" t="str">
        <f>IFERROR(VLOOKUP(B7680,属性中转表!$K$2:$O$21,5,FALSE),"")</f>
        <v/>
      </c>
      <c r="N7680" s="20" t="str">
        <f>IF(B7680=25,VLOOKUP(A7680,英雄数据表!A:L,8,FALSE),IF(B7680=50,VLOOKUP(A7680,英雄数据表!A:L,12,0),""))</f>
        <v/>
      </c>
    </row>
    <row r="7681" spans="1:14" x14ac:dyDescent="0.3">
      <c r="A7681" s="20">
        <v>62016</v>
      </c>
      <c r="B7681" s="21">
        <f t="shared" si="510"/>
        <v>80</v>
      </c>
      <c r="C7681" s="21">
        <v>5</v>
      </c>
      <c r="D7681" s="21">
        <f>VLOOKUP(A7681,英雄数据表!A:D,4,0)</f>
        <v>6</v>
      </c>
      <c r="E7681" s="20" t="str">
        <f>VLOOKUP(A7681,英雄数据表!A:C,3,0)</f>
        <v>光明之泉</v>
      </c>
      <c r="F7681" s="20">
        <f t="shared" si="511"/>
        <v>62016</v>
      </c>
      <c r="G7681" s="20">
        <f t="shared" si="512"/>
        <v>62016</v>
      </c>
      <c r="H7681" s="21" t="str">
        <f>VLOOKUP(B7681,属性中转表!A:F,6,FALSE)</f>
        <v>"hp":345600,"atk":9600</v>
      </c>
      <c r="I7681" s="20" t="str">
        <f>IF(VLOOKUP(B7681,属性中转表!A:G,7,FALSE)=0,"",VLOOKUP(VLOOKUP(B7681,属性中转表!A:G,7,FALSE),属性中转表!$K$2:$P$21,6,0))&amp;IF(VLOOKUP(B7681,属性中转表!A:G,7,FALSE)&gt;=50,VLOOKUP(A7681,英雄数据表!A:K,9,0),IF(VLOOKUP(B7681,属性中转表!A:G,7,FALSE)&gt;=25,VLOOKUP(A7681,英雄数据表!A:K,5,0),""))</f>
        <v>"atk":600,"hp":10000,"undpspro":200,"pvpdpspro":100,"pvpundpspro":100,"speed":10,"atkpro":80</v>
      </c>
      <c r="J7681" s="20" t="str">
        <f>IF(I7681="","",属性中转表!$I$1&amp;(IF(VLOOKUP(B7681,属性中转表!A:G,7,FALSE)=0,0,VLOOKUP(VLOOKUP(B7681,属性中转表!A:G,7,FALSE),属性中转表!$K$2:$P$21,4,0)))+IFERROR(VLOOKUP(A7681,英雄数据表!A:K,IF(武魂!B7681&gt;=50,10,IF(武魂!B7681&gt;=25,6)),0),0))</f>
        <v>,"dpspro":150</v>
      </c>
      <c r="K7681" s="32" t="str">
        <f t="shared" si="513"/>
        <v>"atk":600,"hp":10000,"undpspro":200,"pvpdpspro":100,"pvpundpspro":100,"speed":10,"atkpro":80,"dpspro":150</v>
      </c>
      <c r="L7681" s="20" t="str">
        <f>IF(B7681&gt;=50,VLOOKUP(A7681,英雄数据表!A:L,11,FALSE),IF(B7681&gt;=25,VLOOKUP(A7681,英雄数据表!A:L,7,0),""))</f>
        <v>"6201602004"</v>
      </c>
      <c r="M7681" s="20" t="str">
        <f>IFERROR(VLOOKUP(B7681,属性中转表!$K$2:$O$21,5,FALSE),"")</f>
        <v>"undpspro":50</v>
      </c>
      <c r="N7681" s="20" t="str">
        <f>IF(B7681=25,VLOOKUP(A7681,英雄数据表!A:L,8,FALSE),IF(B7681=50,VLOOKUP(A7681,英雄数据表!A:L,12,0),""))</f>
        <v/>
      </c>
    </row>
    <row r="7682" spans="1:14" x14ac:dyDescent="0.3">
      <c r="A7682" s="20">
        <v>62016</v>
      </c>
      <c r="B7682" s="21">
        <f t="shared" si="510"/>
        <v>81</v>
      </c>
      <c r="C7682" s="21">
        <v>5</v>
      </c>
      <c r="D7682" s="21">
        <f>VLOOKUP(A7682,英雄数据表!A:D,4,0)</f>
        <v>6</v>
      </c>
      <c r="E7682" s="20" t="str">
        <f>VLOOKUP(A7682,英雄数据表!A:C,3,0)</f>
        <v>光明之泉</v>
      </c>
      <c r="F7682" s="20">
        <f t="shared" si="511"/>
        <v>62016</v>
      </c>
      <c r="G7682" s="20">
        <f t="shared" si="512"/>
        <v>62016</v>
      </c>
      <c r="H7682" s="21" t="str">
        <f>VLOOKUP(B7682,属性中转表!A:F,6,FALSE)</f>
        <v>"hp":351000,"atk":9750</v>
      </c>
      <c r="I7682" s="20" t="str">
        <f>IF(VLOOKUP(B7682,属性中转表!A:G,7,FALSE)=0,"",VLOOKUP(VLOOKUP(B7682,属性中转表!A:G,7,FALSE),属性中转表!$K$2:$P$21,6,0))&amp;IF(VLOOKUP(B7682,属性中转表!A:G,7,FALSE)&gt;=50,VLOOKUP(A7682,英雄数据表!A:K,9,0),IF(VLOOKUP(B7682,属性中转表!A:G,7,FALSE)&gt;=25,VLOOKUP(A7682,英雄数据表!A:K,5,0),""))</f>
        <v>"atk":600,"hp":10000,"undpspro":200,"pvpdpspro":100,"pvpundpspro":100,"speed":10,"atkpro":80</v>
      </c>
      <c r="J7682" s="20" t="str">
        <f>IF(I7682="","",属性中转表!$I$1&amp;(IF(VLOOKUP(B7682,属性中转表!A:G,7,FALSE)=0,0,VLOOKUP(VLOOKUP(B7682,属性中转表!A:G,7,FALSE),属性中转表!$K$2:$P$21,4,0)))+IFERROR(VLOOKUP(A7682,英雄数据表!A:K,IF(武魂!B7682&gt;=50,10,IF(武魂!B7682&gt;=25,6)),0),0))</f>
        <v>,"dpspro":150</v>
      </c>
      <c r="K7682" s="32" t="str">
        <f t="shared" si="513"/>
        <v>"atk":600,"hp":10000,"undpspro":200,"pvpdpspro":100,"pvpundpspro":100,"speed":10,"atkpro":80,"dpspro":150</v>
      </c>
      <c r="L7682" s="20" t="str">
        <f>IF(B7682&gt;=50,VLOOKUP(A7682,英雄数据表!A:L,11,FALSE),IF(B7682&gt;=25,VLOOKUP(A7682,英雄数据表!A:L,7,0),""))</f>
        <v>"6201602004"</v>
      </c>
      <c r="M7682" s="20" t="str">
        <f>IFERROR(VLOOKUP(B7682,属性中转表!$K$2:$O$21,5,FALSE),"")</f>
        <v/>
      </c>
      <c r="N7682" s="20" t="str">
        <f>IF(B7682=25,VLOOKUP(A7682,英雄数据表!A:L,8,FALSE),IF(B7682=50,VLOOKUP(A7682,英雄数据表!A:L,12,0),""))</f>
        <v/>
      </c>
    </row>
    <row r="7683" spans="1:14" x14ac:dyDescent="0.3">
      <c r="A7683" s="20">
        <v>62016</v>
      </c>
      <c r="B7683" s="21">
        <f t="shared" si="510"/>
        <v>82</v>
      </c>
      <c r="C7683" s="21">
        <v>5</v>
      </c>
      <c r="D7683" s="21">
        <f>VLOOKUP(A7683,英雄数据表!A:D,4,0)</f>
        <v>6</v>
      </c>
      <c r="E7683" s="20" t="str">
        <f>VLOOKUP(A7683,英雄数据表!A:C,3,0)</f>
        <v>光明之泉</v>
      </c>
      <c r="F7683" s="20">
        <f t="shared" si="511"/>
        <v>62016</v>
      </c>
      <c r="G7683" s="20">
        <f t="shared" si="512"/>
        <v>62016</v>
      </c>
      <c r="H7683" s="21" t="str">
        <f>VLOOKUP(B7683,属性中转表!A:F,6,FALSE)</f>
        <v>"hp":356400,"atk":9900</v>
      </c>
      <c r="I7683" s="20" t="str">
        <f>IF(VLOOKUP(B7683,属性中转表!A:G,7,FALSE)=0,"",VLOOKUP(VLOOKUP(B7683,属性中转表!A:G,7,FALSE),属性中转表!$K$2:$P$21,6,0))&amp;IF(VLOOKUP(B7683,属性中转表!A:G,7,FALSE)&gt;=50,VLOOKUP(A7683,英雄数据表!A:K,9,0),IF(VLOOKUP(B7683,属性中转表!A:G,7,FALSE)&gt;=25,VLOOKUP(A7683,英雄数据表!A:K,5,0),""))</f>
        <v>"atk":600,"hp":10000,"undpspro":200,"pvpdpspro":100,"pvpundpspro":100,"speed":10,"atkpro":80</v>
      </c>
      <c r="J7683" s="20" t="str">
        <f>IF(I7683="","",属性中转表!$I$1&amp;(IF(VLOOKUP(B7683,属性中转表!A:G,7,FALSE)=0,0,VLOOKUP(VLOOKUP(B7683,属性中转表!A:G,7,FALSE),属性中转表!$K$2:$P$21,4,0)))+IFERROR(VLOOKUP(A7683,英雄数据表!A:K,IF(武魂!B7683&gt;=50,10,IF(武魂!B7683&gt;=25,6)),0),0))</f>
        <v>,"dpspro":150</v>
      </c>
      <c r="K7683" s="32" t="str">
        <f t="shared" si="513"/>
        <v>"atk":600,"hp":10000,"undpspro":200,"pvpdpspro":100,"pvpundpspro":100,"speed":10,"atkpro":80,"dpspro":150</v>
      </c>
      <c r="L7683" s="20" t="str">
        <f>IF(B7683&gt;=50,VLOOKUP(A7683,英雄数据表!A:L,11,FALSE),IF(B7683&gt;=25,VLOOKUP(A7683,英雄数据表!A:L,7,0),""))</f>
        <v>"6201602004"</v>
      </c>
      <c r="M7683" s="20" t="str">
        <f>IFERROR(VLOOKUP(B7683,属性中转表!$K$2:$O$21,5,FALSE),"")</f>
        <v/>
      </c>
      <c r="N7683" s="20" t="str">
        <f>IF(B7683=25,VLOOKUP(A7683,英雄数据表!A:L,8,FALSE),IF(B7683=50,VLOOKUP(A7683,英雄数据表!A:L,12,0),""))</f>
        <v/>
      </c>
    </row>
    <row r="7684" spans="1:14" x14ac:dyDescent="0.3">
      <c r="A7684" s="20">
        <v>62016</v>
      </c>
      <c r="B7684" s="21">
        <f t="shared" si="510"/>
        <v>83</v>
      </c>
      <c r="C7684" s="21">
        <v>5</v>
      </c>
      <c r="D7684" s="21">
        <f>VLOOKUP(A7684,英雄数据表!A:D,4,0)</f>
        <v>6</v>
      </c>
      <c r="E7684" s="20" t="str">
        <f>VLOOKUP(A7684,英雄数据表!A:C,3,0)</f>
        <v>光明之泉</v>
      </c>
      <c r="F7684" s="20">
        <f t="shared" si="511"/>
        <v>62016</v>
      </c>
      <c r="G7684" s="20">
        <f t="shared" si="512"/>
        <v>62016</v>
      </c>
      <c r="H7684" s="21" t="str">
        <f>VLOOKUP(B7684,属性中转表!A:F,6,FALSE)</f>
        <v>"hp":361800,"atk":10050</v>
      </c>
      <c r="I7684" s="20" t="str">
        <f>IF(VLOOKUP(B7684,属性中转表!A:G,7,FALSE)=0,"",VLOOKUP(VLOOKUP(B7684,属性中转表!A:G,7,FALSE),属性中转表!$K$2:$P$21,6,0))&amp;IF(VLOOKUP(B7684,属性中转表!A:G,7,FALSE)&gt;=50,VLOOKUP(A7684,英雄数据表!A:K,9,0),IF(VLOOKUP(B7684,属性中转表!A:G,7,FALSE)&gt;=25,VLOOKUP(A7684,英雄数据表!A:K,5,0),""))</f>
        <v>"atk":600,"hp":10000,"undpspro":200,"pvpdpspro":100,"pvpundpspro":100,"speed":10,"atkpro":80</v>
      </c>
      <c r="J7684" s="20" t="str">
        <f>IF(I7684="","",属性中转表!$I$1&amp;(IF(VLOOKUP(B7684,属性中转表!A:G,7,FALSE)=0,0,VLOOKUP(VLOOKUP(B7684,属性中转表!A:G,7,FALSE),属性中转表!$K$2:$P$21,4,0)))+IFERROR(VLOOKUP(A7684,英雄数据表!A:K,IF(武魂!B7684&gt;=50,10,IF(武魂!B7684&gt;=25,6)),0),0))</f>
        <v>,"dpspro":150</v>
      </c>
      <c r="K7684" s="32" t="str">
        <f t="shared" si="513"/>
        <v>"atk":600,"hp":10000,"undpspro":200,"pvpdpspro":100,"pvpundpspro":100,"speed":10,"atkpro":80,"dpspro":150</v>
      </c>
      <c r="L7684" s="20" t="str">
        <f>IF(B7684&gt;=50,VLOOKUP(A7684,英雄数据表!A:L,11,FALSE),IF(B7684&gt;=25,VLOOKUP(A7684,英雄数据表!A:L,7,0),""))</f>
        <v>"6201602004"</v>
      </c>
      <c r="M7684" s="20" t="str">
        <f>IFERROR(VLOOKUP(B7684,属性中转表!$K$2:$O$21,5,FALSE),"")</f>
        <v/>
      </c>
      <c r="N7684" s="20" t="str">
        <f>IF(B7684=25,VLOOKUP(A7684,英雄数据表!A:L,8,FALSE),IF(B7684=50,VLOOKUP(A7684,英雄数据表!A:L,12,0),""))</f>
        <v/>
      </c>
    </row>
    <row r="7685" spans="1:14" x14ac:dyDescent="0.3">
      <c r="A7685" s="20">
        <v>62016</v>
      </c>
      <c r="B7685" s="21">
        <f t="shared" si="510"/>
        <v>84</v>
      </c>
      <c r="C7685" s="21">
        <v>5</v>
      </c>
      <c r="D7685" s="21">
        <f>VLOOKUP(A7685,英雄数据表!A:D,4,0)</f>
        <v>6</v>
      </c>
      <c r="E7685" s="20" t="str">
        <f>VLOOKUP(A7685,英雄数据表!A:C,3,0)</f>
        <v>光明之泉</v>
      </c>
      <c r="F7685" s="20">
        <f t="shared" si="511"/>
        <v>62016</v>
      </c>
      <c r="G7685" s="20">
        <f t="shared" si="512"/>
        <v>62016</v>
      </c>
      <c r="H7685" s="21" t="str">
        <f>VLOOKUP(B7685,属性中转表!A:F,6,FALSE)</f>
        <v>"hp":367200,"atk":10200</v>
      </c>
      <c r="I7685" s="20" t="str">
        <f>IF(VLOOKUP(B7685,属性中转表!A:G,7,FALSE)=0,"",VLOOKUP(VLOOKUP(B7685,属性中转表!A:G,7,FALSE),属性中转表!$K$2:$P$21,6,0))&amp;IF(VLOOKUP(B7685,属性中转表!A:G,7,FALSE)&gt;=50,VLOOKUP(A7685,英雄数据表!A:K,9,0),IF(VLOOKUP(B7685,属性中转表!A:G,7,FALSE)&gt;=25,VLOOKUP(A7685,英雄数据表!A:K,5,0),""))</f>
        <v>"atk":600,"hp":10000,"undpspro":200,"pvpdpspro":100,"pvpundpspro":100,"speed":10,"atkpro":80</v>
      </c>
      <c r="J7685" s="20" t="str">
        <f>IF(I7685="","",属性中转表!$I$1&amp;(IF(VLOOKUP(B7685,属性中转表!A:G,7,FALSE)=0,0,VLOOKUP(VLOOKUP(B7685,属性中转表!A:G,7,FALSE),属性中转表!$K$2:$P$21,4,0)))+IFERROR(VLOOKUP(A7685,英雄数据表!A:K,IF(武魂!B7685&gt;=50,10,IF(武魂!B7685&gt;=25,6)),0),0))</f>
        <v>,"dpspro":150</v>
      </c>
      <c r="K7685" s="32" t="str">
        <f t="shared" si="513"/>
        <v>"atk":600,"hp":10000,"undpspro":200,"pvpdpspro":100,"pvpundpspro":100,"speed":10,"atkpro":80,"dpspro":150</v>
      </c>
      <c r="L7685" s="20" t="str">
        <f>IF(B7685&gt;=50,VLOOKUP(A7685,英雄数据表!A:L,11,FALSE),IF(B7685&gt;=25,VLOOKUP(A7685,英雄数据表!A:L,7,0),""))</f>
        <v>"6201602004"</v>
      </c>
      <c r="M7685" s="20" t="str">
        <f>IFERROR(VLOOKUP(B7685,属性中转表!$K$2:$O$21,5,FALSE),"")</f>
        <v/>
      </c>
      <c r="N7685" s="20" t="str">
        <f>IF(B7685=25,VLOOKUP(A7685,英雄数据表!A:L,8,FALSE),IF(B7685=50,VLOOKUP(A7685,英雄数据表!A:L,12,0),""))</f>
        <v/>
      </c>
    </row>
    <row r="7686" spans="1:14" x14ac:dyDescent="0.3">
      <c r="A7686" s="20">
        <v>62016</v>
      </c>
      <c r="B7686" s="21">
        <f t="shared" si="510"/>
        <v>85</v>
      </c>
      <c r="C7686" s="21">
        <v>5</v>
      </c>
      <c r="D7686" s="21">
        <f>VLOOKUP(A7686,英雄数据表!A:D,4,0)</f>
        <v>6</v>
      </c>
      <c r="E7686" s="20" t="str">
        <f>VLOOKUP(A7686,英雄数据表!A:C,3,0)</f>
        <v>光明之泉</v>
      </c>
      <c r="F7686" s="20">
        <f t="shared" si="511"/>
        <v>62016</v>
      </c>
      <c r="G7686" s="20">
        <f t="shared" si="512"/>
        <v>62016</v>
      </c>
      <c r="H7686" s="21" t="str">
        <f>VLOOKUP(B7686,属性中转表!A:F,6,FALSE)</f>
        <v>"hp":372600,"atk":10350</v>
      </c>
      <c r="I7686" s="20" t="str">
        <f>IF(VLOOKUP(B7686,属性中转表!A:G,7,FALSE)=0,"",VLOOKUP(VLOOKUP(B7686,属性中转表!A:G,7,FALSE),属性中转表!$K$2:$P$21,6,0))&amp;IF(VLOOKUP(B7686,属性中转表!A:G,7,FALSE)&gt;=50,VLOOKUP(A7686,英雄数据表!A:K,9,0),IF(VLOOKUP(B7686,属性中转表!A:G,7,FALSE)&gt;=25,VLOOKUP(A7686,英雄数据表!A:K,5,0),""))</f>
        <v>"atk":600,"hp":10000,"undpspro":200,"pvpdpspro":100,"pvpundpspro":100,"speed":10,"atkpro":80</v>
      </c>
      <c r="J7686" s="20" t="str">
        <f>IF(I7686="","",属性中转表!$I$1&amp;(IF(VLOOKUP(B7686,属性中转表!A:G,7,FALSE)=0,0,VLOOKUP(VLOOKUP(B7686,属性中转表!A:G,7,FALSE),属性中转表!$K$2:$P$21,4,0)))+IFERROR(VLOOKUP(A7686,英雄数据表!A:K,IF(武魂!B7686&gt;=50,10,IF(武魂!B7686&gt;=25,6)),0),0))</f>
        <v>,"dpspro":200</v>
      </c>
      <c r="K7686" s="32" t="str">
        <f t="shared" si="513"/>
        <v>"atk":600,"hp":10000,"undpspro":200,"pvpdpspro":100,"pvpundpspro":100,"speed":10,"atkpro":80,"dpspro":200</v>
      </c>
      <c r="L7686" s="20" t="str">
        <f>IF(B7686&gt;=50,VLOOKUP(A7686,英雄数据表!A:L,11,FALSE),IF(B7686&gt;=25,VLOOKUP(A7686,英雄数据表!A:L,7,0),""))</f>
        <v>"6201602004"</v>
      </c>
      <c r="M7686" s="20" t="str">
        <f>IFERROR(VLOOKUP(B7686,属性中转表!$K$2:$O$21,5,FALSE),"")</f>
        <v>"dpspro":50</v>
      </c>
      <c r="N7686" s="20" t="str">
        <f>IF(B7686=25,VLOOKUP(A7686,英雄数据表!A:L,8,FALSE),IF(B7686=50,VLOOKUP(A7686,英雄数据表!A:L,12,0),""))</f>
        <v/>
      </c>
    </row>
    <row r="7687" spans="1:14" x14ac:dyDescent="0.3">
      <c r="A7687" s="20">
        <v>62016</v>
      </c>
      <c r="B7687" s="21">
        <f t="shared" si="510"/>
        <v>86</v>
      </c>
      <c r="C7687" s="21">
        <v>5</v>
      </c>
      <c r="D7687" s="21">
        <f>VLOOKUP(A7687,英雄数据表!A:D,4,0)</f>
        <v>6</v>
      </c>
      <c r="E7687" s="20" t="str">
        <f>VLOOKUP(A7687,英雄数据表!A:C,3,0)</f>
        <v>光明之泉</v>
      </c>
      <c r="F7687" s="20">
        <f t="shared" si="511"/>
        <v>62016</v>
      </c>
      <c r="G7687" s="20">
        <f t="shared" si="512"/>
        <v>62016</v>
      </c>
      <c r="H7687" s="21" t="str">
        <f>VLOOKUP(B7687,属性中转表!A:F,6,FALSE)</f>
        <v>"hp":378000,"atk":10500</v>
      </c>
      <c r="I7687" s="20" t="str">
        <f>IF(VLOOKUP(B7687,属性中转表!A:G,7,FALSE)=0,"",VLOOKUP(VLOOKUP(B7687,属性中转表!A:G,7,FALSE),属性中转表!$K$2:$P$21,6,0))&amp;IF(VLOOKUP(B7687,属性中转表!A:G,7,FALSE)&gt;=50,VLOOKUP(A7687,英雄数据表!A:K,9,0),IF(VLOOKUP(B7687,属性中转表!A:G,7,FALSE)&gt;=25,VLOOKUP(A7687,英雄数据表!A:K,5,0),""))</f>
        <v>"atk":600,"hp":10000,"undpspro":200,"pvpdpspro":100,"pvpundpspro":100,"speed":10,"atkpro":80</v>
      </c>
      <c r="J7687" s="20" t="str">
        <f>IF(I7687="","",属性中转表!$I$1&amp;(IF(VLOOKUP(B7687,属性中转表!A:G,7,FALSE)=0,0,VLOOKUP(VLOOKUP(B7687,属性中转表!A:G,7,FALSE),属性中转表!$K$2:$P$21,4,0)))+IFERROR(VLOOKUP(A7687,英雄数据表!A:K,IF(武魂!B7687&gt;=50,10,IF(武魂!B7687&gt;=25,6)),0),0))</f>
        <v>,"dpspro":200</v>
      </c>
      <c r="K7687" s="32" t="str">
        <f t="shared" si="513"/>
        <v>"atk":600,"hp":10000,"undpspro":200,"pvpdpspro":100,"pvpundpspro":100,"speed":10,"atkpro":80,"dpspro":200</v>
      </c>
      <c r="L7687" s="20" t="str">
        <f>IF(B7687&gt;=50,VLOOKUP(A7687,英雄数据表!A:L,11,FALSE),IF(B7687&gt;=25,VLOOKUP(A7687,英雄数据表!A:L,7,0),""))</f>
        <v>"6201602004"</v>
      </c>
      <c r="M7687" s="20" t="str">
        <f>IFERROR(VLOOKUP(B7687,属性中转表!$K$2:$O$21,5,FALSE),"")</f>
        <v/>
      </c>
      <c r="N7687" s="20" t="str">
        <f>IF(B7687=25,VLOOKUP(A7687,英雄数据表!A:L,8,FALSE),IF(B7687=50,VLOOKUP(A7687,英雄数据表!A:L,12,0),""))</f>
        <v/>
      </c>
    </row>
    <row r="7688" spans="1:14" x14ac:dyDescent="0.3">
      <c r="A7688" s="20">
        <v>62016</v>
      </c>
      <c r="B7688" s="21">
        <f t="shared" si="510"/>
        <v>87</v>
      </c>
      <c r="C7688" s="21">
        <v>5</v>
      </c>
      <c r="D7688" s="21">
        <f>VLOOKUP(A7688,英雄数据表!A:D,4,0)</f>
        <v>6</v>
      </c>
      <c r="E7688" s="20" t="str">
        <f>VLOOKUP(A7688,英雄数据表!A:C,3,0)</f>
        <v>光明之泉</v>
      </c>
      <c r="F7688" s="20">
        <f t="shared" si="511"/>
        <v>62016</v>
      </c>
      <c r="G7688" s="20">
        <f t="shared" si="512"/>
        <v>62016</v>
      </c>
      <c r="H7688" s="21" t="str">
        <f>VLOOKUP(B7688,属性中转表!A:F,6,FALSE)</f>
        <v>"hp":383400,"atk":10650</v>
      </c>
      <c r="I7688" s="20" t="str">
        <f>IF(VLOOKUP(B7688,属性中转表!A:G,7,FALSE)=0,"",VLOOKUP(VLOOKUP(B7688,属性中转表!A:G,7,FALSE),属性中转表!$K$2:$P$21,6,0))&amp;IF(VLOOKUP(B7688,属性中转表!A:G,7,FALSE)&gt;=50,VLOOKUP(A7688,英雄数据表!A:K,9,0),IF(VLOOKUP(B7688,属性中转表!A:G,7,FALSE)&gt;=25,VLOOKUP(A7688,英雄数据表!A:K,5,0),""))</f>
        <v>"atk":600,"hp":10000,"undpspro":200,"pvpdpspro":100,"pvpundpspro":100,"speed":10,"atkpro":80</v>
      </c>
      <c r="J7688" s="20" t="str">
        <f>IF(I7688="","",属性中转表!$I$1&amp;(IF(VLOOKUP(B7688,属性中转表!A:G,7,FALSE)=0,0,VLOOKUP(VLOOKUP(B7688,属性中转表!A:G,7,FALSE),属性中转表!$K$2:$P$21,4,0)))+IFERROR(VLOOKUP(A7688,英雄数据表!A:K,IF(武魂!B7688&gt;=50,10,IF(武魂!B7688&gt;=25,6)),0),0))</f>
        <v>,"dpspro":200</v>
      </c>
      <c r="K7688" s="32" t="str">
        <f t="shared" si="513"/>
        <v>"atk":600,"hp":10000,"undpspro":200,"pvpdpspro":100,"pvpundpspro":100,"speed":10,"atkpro":80,"dpspro":200</v>
      </c>
      <c r="L7688" s="20" t="str">
        <f>IF(B7688&gt;=50,VLOOKUP(A7688,英雄数据表!A:L,11,FALSE),IF(B7688&gt;=25,VLOOKUP(A7688,英雄数据表!A:L,7,0),""))</f>
        <v>"6201602004"</v>
      </c>
      <c r="M7688" s="20" t="str">
        <f>IFERROR(VLOOKUP(B7688,属性中转表!$K$2:$O$21,5,FALSE),"")</f>
        <v/>
      </c>
      <c r="N7688" s="20" t="str">
        <f>IF(B7688=25,VLOOKUP(A7688,英雄数据表!A:L,8,FALSE),IF(B7688=50,VLOOKUP(A7688,英雄数据表!A:L,12,0),""))</f>
        <v/>
      </c>
    </row>
    <row r="7689" spans="1:14" x14ac:dyDescent="0.3">
      <c r="A7689" s="20">
        <v>62016</v>
      </c>
      <c r="B7689" s="21">
        <f t="shared" si="510"/>
        <v>88</v>
      </c>
      <c r="C7689" s="21">
        <v>5</v>
      </c>
      <c r="D7689" s="21">
        <f>VLOOKUP(A7689,英雄数据表!A:D,4,0)</f>
        <v>6</v>
      </c>
      <c r="E7689" s="20" t="str">
        <f>VLOOKUP(A7689,英雄数据表!A:C,3,0)</f>
        <v>光明之泉</v>
      </c>
      <c r="F7689" s="20">
        <f t="shared" si="511"/>
        <v>62016</v>
      </c>
      <c r="G7689" s="20">
        <f t="shared" si="512"/>
        <v>62016</v>
      </c>
      <c r="H7689" s="21" t="str">
        <f>VLOOKUP(B7689,属性中转表!A:F,6,FALSE)</f>
        <v>"hp":388800,"atk":10800</v>
      </c>
      <c r="I7689" s="20" t="str">
        <f>IF(VLOOKUP(B7689,属性中转表!A:G,7,FALSE)=0,"",VLOOKUP(VLOOKUP(B7689,属性中转表!A:G,7,FALSE),属性中转表!$K$2:$P$21,6,0))&amp;IF(VLOOKUP(B7689,属性中转表!A:G,7,FALSE)&gt;=50,VLOOKUP(A7689,英雄数据表!A:K,9,0),IF(VLOOKUP(B7689,属性中转表!A:G,7,FALSE)&gt;=25,VLOOKUP(A7689,英雄数据表!A:K,5,0),""))</f>
        <v>"atk":600,"hp":10000,"undpspro":200,"pvpdpspro":100,"pvpundpspro":100,"speed":10,"atkpro":80</v>
      </c>
      <c r="J7689" s="20" t="str">
        <f>IF(I7689="","",属性中转表!$I$1&amp;(IF(VLOOKUP(B7689,属性中转表!A:G,7,FALSE)=0,0,VLOOKUP(VLOOKUP(B7689,属性中转表!A:G,7,FALSE),属性中转表!$K$2:$P$21,4,0)))+IFERROR(VLOOKUP(A7689,英雄数据表!A:K,IF(武魂!B7689&gt;=50,10,IF(武魂!B7689&gt;=25,6)),0),0))</f>
        <v>,"dpspro":200</v>
      </c>
      <c r="K7689" s="32" t="str">
        <f t="shared" si="513"/>
        <v>"atk":600,"hp":10000,"undpspro":200,"pvpdpspro":100,"pvpundpspro":100,"speed":10,"atkpro":80,"dpspro":200</v>
      </c>
      <c r="L7689" s="20" t="str">
        <f>IF(B7689&gt;=50,VLOOKUP(A7689,英雄数据表!A:L,11,FALSE),IF(B7689&gt;=25,VLOOKUP(A7689,英雄数据表!A:L,7,0),""))</f>
        <v>"6201602004"</v>
      </c>
      <c r="M7689" s="20" t="str">
        <f>IFERROR(VLOOKUP(B7689,属性中转表!$K$2:$O$21,5,FALSE),"")</f>
        <v/>
      </c>
      <c r="N7689" s="20" t="str">
        <f>IF(B7689=25,VLOOKUP(A7689,英雄数据表!A:L,8,FALSE),IF(B7689=50,VLOOKUP(A7689,英雄数据表!A:L,12,0),""))</f>
        <v/>
      </c>
    </row>
    <row r="7690" spans="1:14" x14ac:dyDescent="0.3">
      <c r="A7690" s="20">
        <v>62016</v>
      </c>
      <c r="B7690" s="21">
        <f t="shared" si="510"/>
        <v>89</v>
      </c>
      <c r="C7690" s="21">
        <v>5</v>
      </c>
      <c r="D7690" s="21">
        <f>VLOOKUP(A7690,英雄数据表!A:D,4,0)</f>
        <v>6</v>
      </c>
      <c r="E7690" s="20" t="str">
        <f>VLOOKUP(A7690,英雄数据表!A:C,3,0)</f>
        <v>光明之泉</v>
      </c>
      <c r="F7690" s="20">
        <f t="shared" si="511"/>
        <v>62016</v>
      </c>
      <c r="G7690" s="20">
        <f t="shared" si="512"/>
        <v>62016</v>
      </c>
      <c r="H7690" s="21" t="str">
        <f>VLOOKUP(B7690,属性中转表!A:F,6,FALSE)</f>
        <v>"hp":394200,"atk":10950</v>
      </c>
      <c r="I7690" s="20" t="str">
        <f>IF(VLOOKUP(B7690,属性中转表!A:G,7,FALSE)=0,"",VLOOKUP(VLOOKUP(B7690,属性中转表!A:G,7,FALSE),属性中转表!$K$2:$P$21,6,0))&amp;IF(VLOOKUP(B7690,属性中转表!A:G,7,FALSE)&gt;=50,VLOOKUP(A7690,英雄数据表!A:K,9,0),IF(VLOOKUP(B7690,属性中转表!A:G,7,FALSE)&gt;=25,VLOOKUP(A7690,英雄数据表!A:K,5,0),""))</f>
        <v>"atk":600,"hp":10000,"undpspro":200,"pvpdpspro":100,"pvpundpspro":100,"speed":10,"atkpro":80</v>
      </c>
      <c r="J7690" s="20" t="str">
        <f>IF(I7690="","",属性中转表!$I$1&amp;(IF(VLOOKUP(B7690,属性中转表!A:G,7,FALSE)=0,0,VLOOKUP(VLOOKUP(B7690,属性中转表!A:G,7,FALSE),属性中转表!$K$2:$P$21,4,0)))+IFERROR(VLOOKUP(A7690,英雄数据表!A:K,IF(武魂!B7690&gt;=50,10,IF(武魂!B7690&gt;=25,6)),0),0))</f>
        <v>,"dpspro":200</v>
      </c>
      <c r="K7690" s="32" t="str">
        <f t="shared" si="513"/>
        <v>"atk":600,"hp":10000,"undpspro":200,"pvpdpspro":100,"pvpundpspro":100,"speed":10,"atkpro":80,"dpspro":200</v>
      </c>
      <c r="L7690" s="20" t="str">
        <f>IF(B7690&gt;=50,VLOOKUP(A7690,英雄数据表!A:L,11,FALSE),IF(B7690&gt;=25,VLOOKUP(A7690,英雄数据表!A:L,7,0),""))</f>
        <v>"6201602004"</v>
      </c>
      <c r="M7690" s="20" t="str">
        <f>IFERROR(VLOOKUP(B7690,属性中转表!$K$2:$O$21,5,FALSE),"")</f>
        <v/>
      </c>
      <c r="N7690" s="20" t="str">
        <f>IF(B7690=25,VLOOKUP(A7690,英雄数据表!A:L,8,FALSE),IF(B7690=50,VLOOKUP(A7690,英雄数据表!A:L,12,0),""))</f>
        <v/>
      </c>
    </row>
    <row r="7691" spans="1:14" x14ac:dyDescent="0.3">
      <c r="A7691" s="20">
        <v>62016</v>
      </c>
      <c r="B7691" s="21">
        <f t="shared" si="510"/>
        <v>90</v>
      </c>
      <c r="C7691" s="21">
        <v>5</v>
      </c>
      <c r="D7691" s="21">
        <f>VLOOKUP(A7691,英雄数据表!A:D,4,0)</f>
        <v>6</v>
      </c>
      <c r="E7691" s="20" t="str">
        <f>VLOOKUP(A7691,英雄数据表!A:C,3,0)</f>
        <v>光明之泉</v>
      </c>
      <c r="F7691" s="20">
        <f t="shared" si="511"/>
        <v>62016</v>
      </c>
      <c r="G7691" s="20">
        <f t="shared" si="512"/>
        <v>62016</v>
      </c>
      <c r="H7691" s="21" t="str">
        <f>VLOOKUP(B7691,属性中转表!A:F,6,FALSE)</f>
        <v>"hp":399600,"atk":11100</v>
      </c>
      <c r="I7691" s="20" t="str">
        <f>IF(VLOOKUP(B7691,属性中转表!A:G,7,FALSE)=0,"",VLOOKUP(VLOOKUP(B7691,属性中转表!A:G,7,FALSE),属性中转表!$K$2:$P$21,6,0))&amp;IF(VLOOKUP(B7691,属性中转表!A:G,7,FALSE)&gt;=50,VLOOKUP(A7691,英雄数据表!A:K,9,0),IF(VLOOKUP(B7691,属性中转表!A:G,7,FALSE)&gt;=25,VLOOKUP(A7691,英雄数据表!A:K,5,0),""))</f>
        <v>"atk":600,"hp":10000,"undpspro":200,"pvpdpspro":150,"pvpundpspro":100,"speed":10,"atkpro":80</v>
      </c>
      <c r="J7691" s="20" t="str">
        <f>IF(I7691="","",属性中转表!$I$1&amp;(IF(VLOOKUP(B7691,属性中转表!A:G,7,FALSE)=0,0,VLOOKUP(VLOOKUP(B7691,属性中转表!A:G,7,FALSE),属性中转表!$K$2:$P$21,4,0)))+IFERROR(VLOOKUP(A7691,英雄数据表!A:K,IF(武魂!B7691&gt;=50,10,IF(武魂!B7691&gt;=25,6)),0),0))</f>
        <v>,"dpspro":200</v>
      </c>
      <c r="K7691" s="32" t="str">
        <f t="shared" si="513"/>
        <v>"atk":600,"hp":10000,"undpspro":200,"pvpdpspro":150,"pvpundpspro":100,"speed":10,"atkpro":80,"dpspro":200</v>
      </c>
      <c r="L7691" s="20" t="str">
        <f>IF(B7691&gt;=50,VLOOKUP(A7691,英雄数据表!A:L,11,FALSE),IF(B7691&gt;=25,VLOOKUP(A7691,英雄数据表!A:L,7,0),""))</f>
        <v>"6201602004"</v>
      </c>
      <c r="M7691" s="20" t="str">
        <f>IFERROR(VLOOKUP(B7691,属性中转表!$K$2:$O$21,5,FALSE),"")</f>
        <v>"pvpdpspro":50</v>
      </c>
      <c r="N7691" s="20" t="str">
        <f>IF(B7691=25,VLOOKUP(A7691,英雄数据表!A:L,8,FALSE),IF(B7691=50,VLOOKUP(A7691,英雄数据表!A:L,12,0),""))</f>
        <v/>
      </c>
    </row>
    <row r="7692" spans="1:14" x14ac:dyDescent="0.3">
      <c r="A7692" s="20">
        <v>62016</v>
      </c>
      <c r="B7692" s="21">
        <f t="shared" si="510"/>
        <v>91</v>
      </c>
      <c r="C7692" s="21">
        <v>5</v>
      </c>
      <c r="D7692" s="21">
        <f>VLOOKUP(A7692,英雄数据表!A:D,4,0)</f>
        <v>6</v>
      </c>
      <c r="E7692" s="20" t="str">
        <f>VLOOKUP(A7692,英雄数据表!A:C,3,0)</f>
        <v>光明之泉</v>
      </c>
      <c r="F7692" s="20">
        <f t="shared" si="511"/>
        <v>62016</v>
      </c>
      <c r="G7692" s="20">
        <f t="shared" si="512"/>
        <v>62016</v>
      </c>
      <c r="H7692" s="21" t="str">
        <f>VLOOKUP(B7692,属性中转表!A:F,6,FALSE)</f>
        <v>"hp":405000,"atk":11250</v>
      </c>
      <c r="I7692" s="20" t="str">
        <f>IF(VLOOKUP(B7692,属性中转表!A:G,7,FALSE)=0,"",VLOOKUP(VLOOKUP(B7692,属性中转表!A:G,7,FALSE),属性中转表!$K$2:$P$21,6,0))&amp;IF(VLOOKUP(B7692,属性中转表!A:G,7,FALSE)&gt;=50,VLOOKUP(A7692,英雄数据表!A:K,9,0),IF(VLOOKUP(B7692,属性中转表!A:G,7,FALSE)&gt;=25,VLOOKUP(A7692,英雄数据表!A:K,5,0),""))</f>
        <v>"atk":600,"hp":10000,"undpspro":200,"pvpdpspro":150,"pvpundpspro":100,"speed":10,"atkpro":80</v>
      </c>
      <c r="J7692" s="20" t="str">
        <f>IF(I7692="","",属性中转表!$I$1&amp;(IF(VLOOKUP(B7692,属性中转表!A:G,7,FALSE)=0,0,VLOOKUP(VLOOKUP(B7692,属性中转表!A:G,7,FALSE),属性中转表!$K$2:$P$21,4,0)))+IFERROR(VLOOKUP(A7692,英雄数据表!A:K,IF(武魂!B7692&gt;=50,10,IF(武魂!B7692&gt;=25,6)),0),0))</f>
        <v>,"dpspro":200</v>
      </c>
      <c r="K7692" s="32" t="str">
        <f t="shared" si="513"/>
        <v>"atk":600,"hp":10000,"undpspro":200,"pvpdpspro":150,"pvpundpspro":100,"speed":10,"atkpro":80,"dpspro":200</v>
      </c>
      <c r="L7692" s="20" t="str">
        <f>IF(B7692&gt;=50,VLOOKUP(A7692,英雄数据表!A:L,11,FALSE),IF(B7692&gt;=25,VLOOKUP(A7692,英雄数据表!A:L,7,0),""))</f>
        <v>"6201602004"</v>
      </c>
      <c r="M7692" s="20" t="str">
        <f>IFERROR(VLOOKUP(B7692,属性中转表!$K$2:$O$21,5,FALSE),"")</f>
        <v/>
      </c>
      <c r="N7692" s="20" t="str">
        <f>IF(B7692=25,VLOOKUP(A7692,英雄数据表!A:L,8,FALSE),IF(B7692=50,VLOOKUP(A7692,英雄数据表!A:L,12,0),""))</f>
        <v/>
      </c>
    </row>
    <row r="7693" spans="1:14" x14ac:dyDescent="0.3">
      <c r="A7693" s="20">
        <v>62016</v>
      </c>
      <c r="B7693" s="21">
        <f t="shared" si="510"/>
        <v>92</v>
      </c>
      <c r="C7693" s="21">
        <v>5</v>
      </c>
      <c r="D7693" s="21">
        <f>VLOOKUP(A7693,英雄数据表!A:D,4,0)</f>
        <v>6</v>
      </c>
      <c r="E7693" s="20" t="str">
        <f>VLOOKUP(A7693,英雄数据表!A:C,3,0)</f>
        <v>光明之泉</v>
      </c>
      <c r="F7693" s="20">
        <f t="shared" si="511"/>
        <v>62016</v>
      </c>
      <c r="G7693" s="20">
        <f t="shared" si="512"/>
        <v>62016</v>
      </c>
      <c r="H7693" s="21" t="str">
        <f>VLOOKUP(B7693,属性中转表!A:F,6,FALSE)</f>
        <v>"hp":410400,"atk":11400</v>
      </c>
      <c r="I7693" s="20" t="str">
        <f>IF(VLOOKUP(B7693,属性中转表!A:G,7,FALSE)=0,"",VLOOKUP(VLOOKUP(B7693,属性中转表!A:G,7,FALSE),属性中转表!$K$2:$P$21,6,0))&amp;IF(VLOOKUP(B7693,属性中转表!A:G,7,FALSE)&gt;=50,VLOOKUP(A7693,英雄数据表!A:K,9,0),IF(VLOOKUP(B7693,属性中转表!A:G,7,FALSE)&gt;=25,VLOOKUP(A7693,英雄数据表!A:K,5,0),""))</f>
        <v>"atk":600,"hp":10000,"undpspro":200,"pvpdpspro":150,"pvpundpspro":100,"speed":10,"atkpro":80</v>
      </c>
      <c r="J7693" s="20" t="str">
        <f>IF(I7693="","",属性中转表!$I$1&amp;(IF(VLOOKUP(B7693,属性中转表!A:G,7,FALSE)=0,0,VLOOKUP(VLOOKUP(B7693,属性中转表!A:G,7,FALSE),属性中转表!$K$2:$P$21,4,0)))+IFERROR(VLOOKUP(A7693,英雄数据表!A:K,IF(武魂!B7693&gt;=50,10,IF(武魂!B7693&gt;=25,6)),0),0))</f>
        <v>,"dpspro":200</v>
      </c>
      <c r="K7693" s="32" t="str">
        <f t="shared" si="513"/>
        <v>"atk":600,"hp":10000,"undpspro":200,"pvpdpspro":150,"pvpundpspro":100,"speed":10,"atkpro":80,"dpspro":200</v>
      </c>
      <c r="L7693" s="20" t="str">
        <f>IF(B7693&gt;=50,VLOOKUP(A7693,英雄数据表!A:L,11,FALSE),IF(B7693&gt;=25,VLOOKUP(A7693,英雄数据表!A:L,7,0),""))</f>
        <v>"6201602004"</v>
      </c>
      <c r="M7693" s="20" t="str">
        <f>IFERROR(VLOOKUP(B7693,属性中转表!$K$2:$O$21,5,FALSE),"")</f>
        <v/>
      </c>
      <c r="N7693" s="20" t="str">
        <f>IF(B7693=25,VLOOKUP(A7693,英雄数据表!A:L,8,FALSE),IF(B7693=50,VLOOKUP(A7693,英雄数据表!A:L,12,0),""))</f>
        <v/>
      </c>
    </row>
    <row r="7694" spans="1:14" x14ac:dyDescent="0.3">
      <c r="A7694" s="20">
        <v>62016</v>
      </c>
      <c r="B7694" s="21">
        <f t="shared" si="510"/>
        <v>93</v>
      </c>
      <c r="C7694" s="21">
        <v>5</v>
      </c>
      <c r="D7694" s="21">
        <f>VLOOKUP(A7694,英雄数据表!A:D,4,0)</f>
        <v>6</v>
      </c>
      <c r="E7694" s="20" t="str">
        <f>VLOOKUP(A7694,英雄数据表!A:C,3,0)</f>
        <v>光明之泉</v>
      </c>
      <c r="F7694" s="20">
        <f t="shared" si="511"/>
        <v>62016</v>
      </c>
      <c r="G7694" s="20">
        <f t="shared" si="512"/>
        <v>62016</v>
      </c>
      <c r="H7694" s="21" t="str">
        <f>VLOOKUP(B7694,属性中转表!A:F,6,FALSE)</f>
        <v>"hp":415800,"atk":11550</v>
      </c>
      <c r="I7694" s="20" t="str">
        <f>IF(VLOOKUP(B7694,属性中转表!A:G,7,FALSE)=0,"",VLOOKUP(VLOOKUP(B7694,属性中转表!A:G,7,FALSE),属性中转表!$K$2:$P$21,6,0))&amp;IF(VLOOKUP(B7694,属性中转表!A:G,7,FALSE)&gt;=50,VLOOKUP(A7694,英雄数据表!A:K,9,0),IF(VLOOKUP(B7694,属性中转表!A:G,7,FALSE)&gt;=25,VLOOKUP(A7694,英雄数据表!A:K,5,0),""))</f>
        <v>"atk":600,"hp":10000,"undpspro":200,"pvpdpspro":150,"pvpundpspro":100,"speed":10,"atkpro":80</v>
      </c>
      <c r="J7694" s="20" t="str">
        <f>IF(I7694="","",属性中转表!$I$1&amp;(IF(VLOOKUP(B7694,属性中转表!A:G,7,FALSE)=0,0,VLOOKUP(VLOOKUP(B7694,属性中转表!A:G,7,FALSE),属性中转表!$K$2:$P$21,4,0)))+IFERROR(VLOOKUP(A7694,英雄数据表!A:K,IF(武魂!B7694&gt;=50,10,IF(武魂!B7694&gt;=25,6)),0),0))</f>
        <v>,"dpspro":200</v>
      </c>
      <c r="K7694" s="32" t="str">
        <f t="shared" si="513"/>
        <v>"atk":600,"hp":10000,"undpspro":200,"pvpdpspro":150,"pvpundpspro":100,"speed":10,"atkpro":80,"dpspro":200</v>
      </c>
      <c r="L7694" s="20" t="str">
        <f>IF(B7694&gt;=50,VLOOKUP(A7694,英雄数据表!A:L,11,FALSE),IF(B7694&gt;=25,VLOOKUP(A7694,英雄数据表!A:L,7,0),""))</f>
        <v>"6201602004"</v>
      </c>
      <c r="M7694" s="20" t="str">
        <f>IFERROR(VLOOKUP(B7694,属性中转表!$K$2:$O$21,5,FALSE),"")</f>
        <v/>
      </c>
      <c r="N7694" s="20" t="str">
        <f>IF(B7694=25,VLOOKUP(A7694,英雄数据表!A:L,8,FALSE),IF(B7694=50,VLOOKUP(A7694,英雄数据表!A:L,12,0),""))</f>
        <v/>
      </c>
    </row>
    <row r="7695" spans="1:14" x14ac:dyDescent="0.3">
      <c r="A7695" s="20">
        <v>62016</v>
      </c>
      <c r="B7695" s="21">
        <f t="shared" si="510"/>
        <v>94</v>
      </c>
      <c r="C7695" s="21">
        <v>5</v>
      </c>
      <c r="D7695" s="21">
        <f>VLOOKUP(A7695,英雄数据表!A:D,4,0)</f>
        <v>6</v>
      </c>
      <c r="E7695" s="20" t="str">
        <f>VLOOKUP(A7695,英雄数据表!A:C,3,0)</f>
        <v>光明之泉</v>
      </c>
      <c r="F7695" s="20">
        <f t="shared" si="511"/>
        <v>62016</v>
      </c>
      <c r="G7695" s="20">
        <f t="shared" si="512"/>
        <v>62016</v>
      </c>
      <c r="H7695" s="21" t="str">
        <f>VLOOKUP(B7695,属性中转表!A:F,6,FALSE)</f>
        <v>"hp":421200,"atk":11700</v>
      </c>
      <c r="I7695" s="20" t="str">
        <f>IF(VLOOKUP(B7695,属性中转表!A:G,7,FALSE)=0,"",VLOOKUP(VLOOKUP(B7695,属性中转表!A:G,7,FALSE),属性中转表!$K$2:$P$21,6,0))&amp;IF(VLOOKUP(B7695,属性中转表!A:G,7,FALSE)&gt;=50,VLOOKUP(A7695,英雄数据表!A:K,9,0),IF(VLOOKUP(B7695,属性中转表!A:G,7,FALSE)&gt;=25,VLOOKUP(A7695,英雄数据表!A:K,5,0),""))</f>
        <v>"atk":600,"hp":10000,"undpspro":200,"pvpdpspro":150,"pvpundpspro":100,"speed":10,"atkpro":80</v>
      </c>
      <c r="J7695" s="20" t="str">
        <f>IF(I7695="","",属性中转表!$I$1&amp;(IF(VLOOKUP(B7695,属性中转表!A:G,7,FALSE)=0,0,VLOOKUP(VLOOKUP(B7695,属性中转表!A:G,7,FALSE),属性中转表!$K$2:$P$21,4,0)))+IFERROR(VLOOKUP(A7695,英雄数据表!A:K,IF(武魂!B7695&gt;=50,10,IF(武魂!B7695&gt;=25,6)),0),0))</f>
        <v>,"dpspro":200</v>
      </c>
      <c r="K7695" s="32" t="str">
        <f t="shared" si="513"/>
        <v>"atk":600,"hp":10000,"undpspro":200,"pvpdpspro":150,"pvpundpspro":100,"speed":10,"atkpro":80,"dpspro":200</v>
      </c>
      <c r="L7695" s="20" t="str">
        <f>IF(B7695&gt;=50,VLOOKUP(A7695,英雄数据表!A:L,11,FALSE),IF(B7695&gt;=25,VLOOKUP(A7695,英雄数据表!A:L,7,0),""))</f>
        <v>"6201602004"</v>
      </c>
      <c r="M7695" s="20" t="str">
        <f>IFERROR(VLOOKUP(B7695,属性中转表!$K$2:$O$21,5,FALSE),"")</f>
        <v/>
      </c>
      <c r="N7695" s="20" t="str">
        <f>IF(B7695=25,VLOOKUP(A7695,英雄数据表!A:L,8,FALSE),IF(B7695=50,VLOOKUP(A7695,英雄数据表!A:L,12,0),""))</f>
        <v/>
      </c>
    </row>
    <row r="7696" spans="1:14" x14ac:dyDescent="0.3">
      <c r="A7696" s="20">
        <v>62016</v>
      </c>
      <c r="B7696" s="21">
        <f t="shared" si="510"/>
        <v>95</v>
      </c>
      <c r="C7696" s="21">
        <v>5</v>
      </c>
      <c r="D7696" s="21">
        <f>VLOOKUP(A7696,英雄数据表!A:D,4,0)</f>
        <v>6</v>
      </c>
      <c r="E7696" s="20" t="str">
        <f>VLOOKUP(A7696,英雄数据表!A:C,3,0)</f>
        <v>光明之泉</v>
      </c>
      <c r="F7696" s="20">
        <f t="shared" si="511"/>
        <v>62016</v>
      </c>
      <c r="G7696" s="20">
        <f t="shared" si="512"/>
        <v>62016</v>
      </c>
      <c r="H7696" s="21" t="str">
        <f>VLOOKUP(B7696,属性中转表!A:F,6,FALSE)</f>
        <v>"hp":426600,"atk":11850</v>
      </c>
      <c r="I7696" s="20" t="str">
        <f>IF(VLOOKUP(B7696,属性中转表!A:G,7,FALSE)=0,"",VLOOKUP(VLOOKUP(B7696,属性中转表!A:G,7,FALSE),属性中转表!$K$2:$P$21,6,0))&amp;IF(VLOOKUP(B7696,属性中转表!A:G,7,FALSE)&gt;=50,VLOOKUP(A7696,英雄数据表!A:K,9,0),IF(VLOOKUP(B7696,属性中转表!A:G,7,FALSE)&gt;=25,VLOOKUP(A7696,英雄数据表!A:K,5,0),""))</f>
        <v>"atk":600,"hp":10000,"undpspro":200,"pvpdpspro":150,"pvpundpspro":150,"speed":10,"atkpro":80</v>
      </c>
      <c r="J7696" s="20" t="str">
        <f>IF(I7696="","",属性中转表!$I$1&amp;(IF(VLOOKUP(B7696,属性中转表!A:G,7,FALSE)=0,0,VLOOKUP(VLOOKUP(B7696,属性中转表!A:G,7,FALSE),属性中转表!$K$2:$P$21,4,0)))+IFERROR(VLOOKUP(A7696,英雄数据表!A:K,IF(武魂!B7696&gt;=50,10,IF(武魂!B7696&gt;=25,6)),0),0))</f>
        <v>,"dpspro":200</v>
      </c>
      <c r="K7696" s="32" t="str">
        <f t="shared" si="513"/>
        <v>"atk":600,"hp":10000,"undpspro":200,"pvpdpspro":150,"pvpundpspro":150,"speed":10,"atkpro":80,"dpspro":200</v>
      </c>
      <c r="L7696" s="20" t="str">
        <f>IF(B7696&gt;=50,VLOOKUP(A7696,英雄数据表!A:L,11,FALSE),IF(B7696&gt;=25,VLOOKUP(A7696,英雄数据表!A:L,7,0),""))</f>
        <v>"6201602004"</v>
      </c>
      <c r="M7696" s="20" t="str">
        <f>IFERROR(VLOOKUP(B7696,属性中转表!$K$2:$O$21,5,FALSE),"")</f>
        <v>"pvpundpspro":50</v>
      </c>
      <c r="N7696" s="20" t="str">
        <f>IF(B7696=25,VLOOKUP(A7696,英雄数据表!A:L,8,FALSE),IF(B7696=50,VLOOKUP(A7696,英雄数据表!A:L,12,0),""))</f>
        <v/>
      </c>
    </row>
    <row r="7697" spans="1:14" x14ac:dyDescent="0.3">
      <c r="A7697" s="20">
        <v>62016</v>
      </c>
      <c r="B7697" s="21">
        <f t="shared" si="510"/>
        <v>96</v>
      </c>
      <c r="C7697" s="21">
        <v>5</v>
      </c>
      <c r="D7697" s="21">
        <f>VLOOKUP(A7697,英雄数据表!A:D,4,0)</f>
        <v>6</v>
      </c>
      <c r="E7697" s="20" t="str">
        <f>VLOOKUP(A7697,英雄数据表!A:C,3,0)</f>
        <v>光明之泉</v>
      </c>
      <c r="F7697" s="20">
        <f t="shared" si="511"/>
        <v>62016</v>
      </c>
      <c r="G7697" s="20">
        <f t="shared" si="512"/>
        <v>62016</v>
      </c>
      <c r="H7697" s="21" t="str">
        <f>VLOOKUP(B7697,属性中转表!A:F,6,FALSE)</f>
        <v>"hp":432000,"atk":12000</v>
      </c>
      <c r="I7697" s="20" t="str">
        <f>IF(VLOOKUP(B7697,属性中转表!A:G,7,FALSE)=0,"",VLOOKUP(VLOOKUP(B7697,属性中转表!A:G,7,FALSE),属性中转表!$K$2:$P$21,6,0))&amp;IF(VLOOKUP(B7697,属性中转表!A:G,7,FALSE)&gt;=50,VLOOKUP(A7697,英雄数据表!A:K,9,0),IF(VLOOKUP(B7697,属性中转表!A:G,7,FALSE)&gt;=25,VLOOKUP(A7697,英雄数据表!A:K,5,0),""))</f>
        <v>"atk":600,"hp":10000,"undpspro":200,"pvpdpspro":150,"pvpundpspro":150,"speed":10,"atkpro":80</v>
      </c>
      <c r="J7697" s="20" t="str">
        <f>IF(I7697="","",属性中转表!$I$1&amp;(IF(VLOOKUP(B7697,属性中转表!A:G,7,FALSE)=0,0,VLOOKUP(VLOOKUP(B7697,属性中转表!A:G,7,FALSE),属性中转表!$K$2:$P$21,4,0)))+IFERROR(VLOOKUP(A7697,英雄数据表!A:K,IF(武魂!B7697&gt;=50,10,IF(武魂!B7697&gt;=25,6)),0),0))</f>
        <v>,"dpspro":200</v>
      </c>
      <c r="K7697" s="32" t="str">
        <f t="shared" si="513"/>
        <v>"atk":600,"hp":10000,"undpspro":200,"pvpdpspro":150,"pvpundpspro":150,"speed":10,"atkpro":80,"dpspro":200</v>
      </c>
      <c r="L7697" s="20" t="str">
        <f>IF(B7697&gt;=50,VLOOKUP(A7697,英雄数据表!A:L,11,FALSE),IF(B7697&gt;=25,VLOOKUP(A7697,英雄数据表!A:L,7,0),""))</f>
        <v>"6201602004"</v>
      </c>
      <c r="M7697" s="20" t="str">
        <f>IFERROR(VLOOKUP(B7697,属性中转表!$K$2:$O$21,5,FALSE),"")</f>
        <v/>
      </c>
      <c r="N7697" s="20" t="str">
        <f>IF(B7697=25,VLOOKUP(A7697,英雄数据表!A:L,8,FALSE),IF(B7697=50,VLOOKUP(A7697,英雄数据表!A:L,12,0),""))</f>
        <v/>
      </c>
    </row>
    <row r="7698" spans="1:14" x14ac:dyDescent="0.3">
      <c r="A7698" s="20">
        <v>62016</v>
      </c>
      <c r="B7698" s="21">
        <f t="shared" si="510"/>
        <v>97</v>
      </c>
      <c r="C7698" s="21">
        <v>5</v>
      </c>
      <c r="D7698" s="21">
        <f>VLOOKUP(A7698,英雄数据表!A:D,4,0)</f>
        <v>6</v>
      </c>
      <c r="E7698" s="20" t="str">
        <f>VLOOKUP(A7698,英雄数据表!A:C,3,0)</f>
        <v>光明之泉</v>
      </c>
      <c r="F7698" s="20">
        <f t="shared" si="511"/>
        <v>62016</v>
      </c>
      <c r="G7698" s="20">
        <f t="shared" si="512"/>
        <v>62016</v>
      </c>
      <c r="H7698" s="21" t="str">
        <f>VLOOKUP(B7698,属性中转表!A:F,6,FALSE)</f>
        <v>"hp":437400,"atk":12150</v>
      </c>
      <c r="I7698" s="20" t="str">
        <f>IF(VLOOKUP(B7698,属性中转表!A:G,7,FALSE)=0,"",VLOOKUP(VLOOKUP(B7698,属性中转表!A:G,7,FALSE),属性中转表!$K$2:$P$21,6,0))&amp;IF(VLOOKUP(B7698,属性中转表!A:G,7,FALSE)&gt;=50,VLOOKUP(A7698,英雄数据表!A:K,9,0),IF(VLOOKUP(B7698,属性中转表!A:G,7,FALSE)&gt;=25,VLOOKUP(A7698,英雄数据表!A:K,5,0),""))</f>
        <v>"atk":600,"hp":10000,"undpspro":200,"pvpdpspro":150,"pvpundpspro":150,"speed":10,"atkpro":80</v>
      </c>
      <c r="J7698" s="20" t="str">
        <f>IF(I7698="","",属性中转表!$I$1&amp;(IF(VLOOKUP(B7698,属性中转表!A:G,7,FALSE)=0,0,VLOOKUP(VLOOKUP(B7698,属性中转表!A:G,7,FALSE),属性中转表!$K$2:$P$21,4,0)))+IFERROR(VLOOKUP(A7698,英雄数据表!A:K,IF(武魂!B7698&gt;=50,10,IF(武魂!B7698&gt;=25,6)),0),0))</f>
        <v>,"dpspro":200</v>
      </c>
      <c r="K7698" s="32" t="str">
        <f t="shared" si="513"/>
        <v>"atk":600,"hp":10000,"undpspro":200,"pvpdpspro":150,"pvpundpspro":150,"speed":10,"atkpro":80,"dpspro":200</v>
      </c>
      <c r="L7698" s="20" t="str">
        <f>IF(B7698&gt;=50,VLOOKUP(A7698,英雄数据表!A:L,11,FALSE),IF(B7698&gt;=25,VLOOKUP(A7698,英雄数据表!A:L,7,0),""))</f>
        <v>"6201602004"</v>
      </c>
      <c r="M7698" s="20" t="str">
        <f>IFERROR(VLOOKUP(B7698,属性中转表!$K$2:$O$21,5,FALSE),"")</f>
        <v/>
      </c>
      <c r="N7698" s="20" t="str">
        <f>IF(B7698=25,VLOOKUP(A7698,英雄数据表!A:L,8,FALSE),IF(B7698=50,VLOOKUP(A7698,英雄数据表!A:L,12,0),""))</f>
        <v/>
      </c>
    </row>
    <row r="7699" spans="1:14" x14ac:dyDescent="0.3">
      <c r="A7699" s="20">
        <v>62016</v>
      </c>
      <c r="B7699" s="21">
        <f t="shared" si="510"/>
        <v>98</v>
      </c>
      <c r="C7699" s="21">
        <v>5</v>
      </c>
      <c r="D7699" s="21">
        <f>VLOOKUP(A7699,英雄数据表!A:D,4,0)</f>
        <v>6</v>
      </c>
      <c r="E7699" s="20" t="str">
        <f>VLOOKUP(A7699,英雄数据表!A:C,3,0)</f>
        <v>光明之泉</v>
      </c>
      <c r="F7699" s="20">
        <f t="shared" si="511"/>
        <v>62016</v>
      </c>
      <c r="G7699" s="20">
        <f t="shared" si="512"/>
        <v>62016</v>
      </c>
      <c r="H7699" s="21" t="str">
        <f>VLOOKUP(B7699,属性中转表!A:F,6,FALSE)</f>
        <v>"hp":442800,"atk":12300</v>
      </c>
      <c r="I7699" s="20" t="str">
        <f>IF(VLOOKUP(B7699,属性中转表!A:G,7,FALSE)=0,"",VLOOKUP(VLOOKUP(B7699,属性中转表!A:G,7,FALSE),属性中转表!$K$2:$P$21,6,0))&amp;IF(VLOOKUP(B7699,属性中转表!A:G,7,FALSE)&gt;=50,VLOOKUP(A7699,英雄数据表!A:K,9,0),IF(VLOOKUP(B7699,属性中转表!A:G,7,FALSE)&gt;=25,VLOOKUP(A7699,英雄数据表!A:K,5,0),""))</f>
        <v>"atk":600,"hp":10000,"undpspro":200,"pvpdpspro":150,"pvpundpspro":150,"speed":10,"atkpro":80</v>
      </c>
      <c r="J7699" s="20" t="str">
        <f>IF(I7699="","",属性中转表!$I$1&amp;(IF(VLOOKUP(B7699,属性中转表!A:G,7,FALSE)=0,0,VLOOKUP(VLOOKUP(B7699,属性中转表!A:G,7,FALSE),属性中转表!$K$2:$P$21,4,0)))+IFERROR(VLOOKUP(A7699,英雄数据表!A:K,IF(武魂!B7699&gt;=50,10,IF(武魂!B7699&gt;=25,6)),0),0))</f>
        <v>,"dpspro":200</v>
      </c>
      <c r="K7699" s="32" t="str">
        <f t="shared" si="513"/>
        <v>"atk":600,"hp":10000,"undpspro":200,"pvpdpspro":150,"pvpundpspro":150,"speed":10,"atkpro":80,"dpspro":200</v>
      </c>
      <c r="L7699" s="20" t="str">
        <f>IF(B7699&gt;=50,VLOOKUP(A7699,英雄数据表!A:L,11,FALSE),IF(B7699&gt;=25,VLOOKUP(A7699,英雄数据表!A:L,7,0),""))</f>
        <v>"6201602004"</v>
      </c>
      <c r="M7699" s="20" t="str">
        <f>IFERROR(VLOOKUP(B7699,属性中转表!$K$2:$O$21,5,FALSE),"")</f>
        <v/>
      </c>
      <c r="N7699" s="20" t="str">
        <f>IF(B7699=25,VLOOKUP(A7699,英雄数据表!A:L,8,FALSE),IF(B7699=50,VLOOKUP(A7699,英雄数据表!A:L,12,0),""))</f>
        <v/>
      </c>
    </row>
    <row r="7700" spans="1:14" x14ac:dyDescent="0.3">
      <c r="A7700" s="20">
        <v>62016</v>
      </c>
      <c r="B7700" s="21">
        <f t="shared" si="510"/>
        <v>99</v>
      </c>
      <c r="C7700" s="21">
        <v>5</v>
      </c>
      <c r="D7700" s="21">
        <f>VLOOKUP(A7700,英雄数据表!A:D,4,0)</f>
        <v>6</v>
      </c>
      <c r="E7700" s="20" t="str">
        <f>VLOOKUP(A7700,英雄数据表!A:C,3,0)</f>
        <v>光明之泉</v>
      </c>
      <c r="F7700" s="20">
        <f t="shared" si="511"/>
        <v>62016</v>
      </c>
      <c r="G7700" s="20">
        <f t="shared" si="512"/>
        <v>62016</v>
      </c>
      <c r="H7700" s="21" t="str">
        <f>VLOOKUP(B7700,属性中转表!A:F,6,FALSE)</f>
        <v>"hp":448200,"atk":12450</v>
      </c>
      <c r="I7700" s="20" t="str">
        <f>IF(VLOOKUP(B7700,属性中转表!A:G,7,FALSE)=0,"",VLOOKUP(VLOOKUP(B7700,属性中转表!A:G,7,FALSE),属性中转表!$K$2:$P$21,6,0))&amp;IF(VLOOKUP(B7700,属性中转表!A:G,7,FALSE)&gt;=50,VLOOKUP(A7700,英雄数据表!A:K,9,0),IF(VLOOKUP(B7700,属性中转表!A:G,7,FALSE)&gt;=25,VLOOKUP(A7700,英雄数据表!A:K,5,0),""))</f>
        <v>"atk":600,"hp":10000,"undpspro":200,"pvpdpspro":150,"pvpundpspro":150,"speed":10,"atkpro":80</v>
      </c>
      <c r="J7700" s="20" t="str">
        <f>IF(I7700="","",属性中转表!$I$1&amp;(IF(VLOOKUP(B7700,属性中转表!A:G,7,FALSE)=0,0,VLOOKUP(VLOOKUP(B7700,属性中转表!A:G,7,FALSE),属性中转表!$K$2:$P$21,4,0)))+IFERROR(VLOOKUP(A7700,英雄数据表!A:K,IF(武魂!B7700&gt;=50,10,IF(武魂!B7700&gt;=25,6)),0),0))</f>
        <v>,"dpspro":200</v>
      </c>
      <c r="K7700" s="32" t="str">
        <f t="shared" si="513"/>
        <v>"atk":600,"hp":10000,"undpspro":200,"pvpdpspro":150,"pvpundpspro":150,"speed":10,"atkpro":80,"dpspro":200</v>
      </c>
      <c r="L7700" s="20" t="str">
        <f>IF(B7700&gt;=50,VLOOKUP(A7700,英雄数据表!A:L,11,FALSE),IF(B7700&gt;=25,VLOOKUP(A7700,英雄数据表!A:L,7,0),""))</f>
        <v>"6201602004"</v>
      </c>
      <c r="M7700" s="20" t="str">
        <f>IFERROR(VLOOKUP(B7700,属性中转表!$K$2:$O$21,5,FALSE),"")</f>
        <v/>
      </c>
      <c r="N7700" s="20" t="str">
        <f>IF(B7700=25,VLOOKUP(A7700,英雄数据表!A:L,8,FALSE),IF(B7700=50,VLOOKUP(A7700,英雄数据表!A:L,12,0),""))</f>
        <v/>
      </c>
    </row>
    <row r="7701" spans="1:14" x14ac:dyDescent="0.3">
      <c r="A7701" s="20">
        <v>62016</v>
      </c>
      <c r="B7701" s="21">
        <f t="shared" si="510"/>
        <v>100</v>
      </c>
      <c r="C7701" s="21">
        <v>5</v>
      </c>
      <c r="D7701" s="21">
        <f>VLOOKUP(A7701,英雄数据表!A:D,4,0)</f>
        <v>6</v>
      </c>
      <c r="E7701" s="20" t="str">
        <f>VLOOKUP(A7701,英雄数据表!A:C,3,0)</f>
        <v>光明之泉</v>
      </c>
      <c r="F7701" s="20">
        <f t="shared" si="511"/>
        <v>62016</v>
      </c>
      <c r="G7701" s="20">
        <f t="shared" si="512"/>
        <v>62016</v>
      </c>
      <c r="H7701" s="21" t="str">
        <f>VLOOKUP(B7701,属性中转表!A:F,6,FALSE)</f>
        <v>"hp":453600,"atk":12600</v>
      </c>
      <c r="I7701" s="20" t="str">
        <f>IF(VLOOKUP(B7701,属性中转表!A:G,7,FALSE)=0,"",VLOOKUP(VLOOKUP(B7701,属性中转表!A:G,7,FALSE),属性中转表!$K$2:$P$21,6,0))&amp;IF(VLOOKUP(B7701,属性中转表!A:G,7,FALSE)&gt;=50,VLOOKUP(A7701,英雄数据表!A:K,9,0),IF(VLOOKUP(B7701,属性中转表!A:G,7,FALSE)&gt;=25,VLOOKUP(A7701,英雄数据表!A:K,5,0),""))</f>
        <v>"atk":900,"hp":15000,"undpspro":200,"pvpdpspro":150,"pvpundpspro":150,"speed":20,"atkpro":80</v>
      </c>
      <c r="J7701" s="20" t="str">
        <f>IF(I7701="","",属性中转表!$I$1&amp;(IF(VLOOKUP(B7701,属性中转表!A:G,7,FALSE)=0,0,VLOOKUP(VLOOKUP(B7701,属性中转表!A:G,7,FALSE),属性中转表!$K$2:$P$21,4,0)))+IFERROR(VLOOKUP(A7701,英雄数据表!A:K,IF(武魂!B7701&gt;=50,10,IF(武魂!B7701&gt;=25,6)),0),0))</f>
        <v>,"dpspro":200</v>
      </c>
      <c r="K7701" s="32" t="str">
        <f t="shared" si="513"/>
        <v>"atk":900,"hp":15000,"undpspro":200,"pvpdpspro":150,"pvpundpspro":150,"speed":20,"atkpro":80,"dpspro":200</v>
      </c>
      <c r="L7701" s="20" t="str">
        <f>IF(B7701&gt;=50,VLOOKUP(A7701,英雄数据表!A:L,11,FALSE),IF(B7701&gt;=25,VLOOKUP(A7701,英雄数据表!A:L,7,0),""))</f>
        <v>"6201602004"</v>
      </c>
      <c r="M7701" s="20" t="str">
        <f>IFERROR(VLOOKUP(B7701,属性中转表!$K$2:$O$21,5,FALSE),"")</f>
        <v>"speed":10,"atk":300,"hp":5000</v>
      </c>
      <c r="N7701" s="20" t="str">
        <f>IF(B7701=25,VLOOKUP(A7701,英雄数据表!A:L,8,FALSE),IF(B7701=50,VLOOKUP(A7701,英雄数据表!A:L,12,0),""))</f>
        <v/>
      </c>
    </row>
    <row r="7702" spans="1:14" x14ac:dyDescent="0.3">
      <c r="A7702" s="20">
        <v>62026</v>
      </c>
      <c r="B7702" s="21">
        <f t="shared" ref="B7702:B7712" si="514">IF(A7702=A7701,B7701+1,1)</f>
        <v>1</v>
      </c>
      <c r="C7702" s="21">
        <v>5</v>
      </c>
      <c r="D7702" s="21">
        <f>VLOOKUP(A7702,英雄数据表!A:D,4,0)</f>
        <v>6</v>
      </c>
      <c r="E7702" s="20" t="str">
        <f>VLOOKUP(A7702,英雄数据表!A:C,3,0)</f>
        <v>神圣之角</v>
      </c>
      <c r="F7702" s="20">
        <f t="shared" ref="F7702:F7712" si="515">A7702</f>
        <v>62026</v>
      </c>
      <c r="G7702" s="20">
        <f t="shared" ref="G7702:G7712" si="516">A7702</f>
        <v>62026</v>
      </c>
      <c r="H7702" s="21" t="str">
        <f>VLOOKUP(B7702,属性中转表!A:F,6,FALSE)</f>
        <v>"hp":5400,"atk":150</v>
      </c>
      <c r="I7702" s="20" t="str">
        <f>IF(VLOOKUP(B7702,属性中转表!A:G,7,FALSE)=0,"",VLOOKUP(VLOOKUP(B7702,属性中转表!A:G,7,FALSE),属性中转表!$K$2:$P$21,6,0))&amp;IF(VLOOKUP(B7702,属性中转表!A:G,7,FALSE)&gt;=50,VLOOKUP(A7702,英雄数据表!A:K,9,0),IF(VLOOKUP(B7702,属性中转表!A:G,7,FALSE)&gt;=25,VLOOKUP(A7702,英雄数据表!A:K,5,0),""))</f>
        <v/>
      </c>
      <c r="J7702" s="20" t="str">
        <f>IF(I7702="","",属性中转表!$I$1&amp;(IF(VLOOKUP(B7702,属性中转表!A:G,7,FALSE)=0,0,VLOOKUP(VLOOKUP(B7702,属性中转表!A:G,7,FALSE),属性中转表!$K$2:$P$21,4,0)))+IFERROR(VLOOKUP(A7702,英雄数据表!A:K,IF(武魂!B7702&gt;=50,10,IF(武魂!B7702&gt;=25,6)),0),0))</f>
        <v/>
      </c>
      <c r="K7702" s="32" t="str">
        <f t="shared" ref="K7702:K7712" si="517">I7702&amp;J7702</f>
        <v/>
      </c>
      <c r="L7702" s="20" t="str">
        <f>IF(B7702&gt;=50,VLOOKUP(A7702,英雄数据表!A:L,11,FALSE),IF(B7702&gt;=25,VLOOKUP(A7702,英雄数据表!A:L,7,0),""))</f>
        <v/>
      </c>
      <c r="M7702" s="20" t="str">
        <f>IFERROR(VLOOKUP(B7702,属性中转表!$K$2:$O$21,5,FALSE),"")</f>
        <v/>
      </c>
      <c r="N7702" s="20" t="str">
        <f>IF(B7702=25,VLOOKUP(A7702,英雄数据表!A:L,8,FALSE),IF(B7702=50,VLOOKUP(A7702,英雄数据表!A:L,12,0),""))</f>
        <v/>
      </c>
    </row>
    <row r="7703" spans="1:14" x14ac:dyDescent="0.3">
      <c r="A7703" s="20">
        <v>62026</v>
      </c>
      <c r="B7703" s="21">
        <f t="shared" si="514"/>
        <v>2</v>
      </c>
      <c r="C7703" s="21">
        <v>5</v>
      </c>
      <c r="D7703" s="21">
        <f>VLOOKUP(A7703,英雄数据表!A:D,4,0)</f>
        <v>6</v>
      </c>
      <c r="E7703" s="20" t="str">
        <f>VLOOKUP(A7703,英雄数据表!A:C,3,0)</f>
        <v>神圣之角</v>
      </c>
      <c r="F7703" s="20">
        <f t="shared" si="515"/>
        <v>62026</v>
      </c>
      <c r="G7703" s="20">
        <f t="shared" si="516"/>
        <v>62026</v>
      </c>
      <c r="H7703" s="21" t="str">
        <f>VLOOKUP(B7703,属性中转表!A:F,6,FALSE)</f>
        <v>"hp":7200,"atk":200</v>
      </c>
      <c r="I7703" s="20" t="str">
        <f>IF(VLOOKUP(B7703,属性中转表!A:G,7,FALSE)=0,"",VLOOKUP(VLOOKUP(B7703,属性中转表!A:G,7,FALSE),属性中转表!$K$2:$P$21,6,0))&amp;IF(VLOOKUP(B7703,属性中转表!A:G,7,FALSE)&gt;=50,VLOOKUP(A7703,英雄数据表!A:K,9,0),IF(VLOOKUP(B7703,属性中转表!A:G,7,FALSE)&gt;=25,VLOOKUP(A7703,英雄数据表!A:K,5,0),""))</f>
        <v/>
      </c>
      <c r="J7703" s="20" t="str">
        <f>IF(I7703="","",属性中转表!$I$1&amp;(IF(VLOOKUP(B7703,属性中转表!A:G,7,FALSE)=0,0,VLOOKUP(VLOOKUP(B7703,属性中转表!A:G,7,FALSE),属性中转表!$K$2:$P$21,4,0)))+IFERROR(VLOOKUP(A7703,英雄数据表!A:K,IF(武魂!B7703&gt;=50,10,IF(武魂!B7703&gt;=25,6)),0),0))</f>
        <v/>
      </c>
      <c r="K7703" s="32" t="str">
        <f t="shared" si="517"/>
        <v/>
      </c>
      <c r="L7703" s="20" t="str">
        <f>IF(B7703&gt;=50,VLOOKUP(A7703,英雄数据表!A:L,11,FALSE),IF(B7703&gt;=25,VLOOKUP(A7703,英雄数据表!A:L,7,0),""))</f>
        <v/>
      </c>
      <c r="M7703" s="20" t="str">
        <f>IFERROR(VLOOKUP(B7703,属性中转表!$K$2:$O$21,5,FALSE),"")</f>
        <v/>
      </c>
      <c r="N7703" s="20" t="str">
        <f>IF(B7703=25,VLOOKUP(A7703,英雄数据表!A:L,8,FALSE),IF(B7703=50,VLOOKUP(A7703,英雄数据表!A:L,12,0),""))</f>
        <v/>
      </c>
    </row>
    <row r="7704" spans="1:14" x14ac:dyDescent="0.3">
      <c r="A7704" s="20">
        <v>62026</v>
      </c>
      <c r="B7704" s="21">
        <f t="shared" si="514"/>
        <v>3</v>
      </c>
      <c r="C7704" s="21">
        <v>5</v>
      </c>
      <c r="D7704" s="21">
        <f>VLOOKUP(A7704,英雄数据表!A:D,4,0)</f>
        <v>6</v>
      </c>
      <c r="E7704" s="20" t="str">
        <f>VLOOKUP(A7704,英雄数据表!A:C,3,0)</f>
        <v>神圣之角</v>
      </c>
      <c r="F7704" s="20">
        <f t="shared" si="515"/>
        <v>62026</v>
      </c>
      <c r="G7704" s="20">
        <f t="shared" si="516"/>
        <v>62026</v>
      </c>
      <c r="H7704" s="21" t="str">
        <f>VLOOKUP(B7704,属性中转表!A:F,6,FALSE)</f>
        <v>"hp":9000,"atk":250</v>
      </c>
      <c r="I7704" s="20" t="str">
        <f>IF(VLOOKUP(B7704,属性中转表!A:G,7,FALSE)=0,"",VLOOKUP(VLOOKUP(B7704,属性中转表!A:G,7,FALSE),属性中转表!$K$2:$P$21,6,0))&amp;IF(VLOOKUP(B7704,属性中转表!A:G,7,FALSE)&gt;=50,VLOOKUP(A7704,英雄数据表!A:K,9,0),IF(VLOOKUP(B7704,属性中转表!A:G,7,FALSE)&gt;=25,VLOOKUP(A7704,英雄数据表!A:K,5,0),""))</f>
        <v/>
      </c>
      <c r="J7704" s="20" t="str">
        <f>IF(I7704="","",属性中转表!$I$1&amp;(IF(VLOOKUP(B7704,属性中转表!A:G,7,FALSE)=0,0,VLOOKUP(VLOOKUP(B7704,属性中转表!A:G,7,FALSE),属性中转表!$K$2:$P$21,4,0)))+IFERROR(VLOOKUP(A7704,英雄数据表!A:K,IF(武魂!B7704&gt;=50,10,IF(武魂!B7704&gt;=25,6)),0),0))</f>
        <v/>
      </c>
      <c r="K7704" s="32" t="str">
        <f t="shared" si="517"/>
        <v/>
      </c>
      <c r="L7704" s="20" t="str">
        <f>IF(B7704&gt;=50,VLOOKUP(A7704,英雄数据表!A:L,11,FALSE),IF(B7704&gt;=25,VLOOKUP(A7704,英雄数据表!A:L,7,0),""))</f>
        <v/>
      </c>
      <c r="M7704" s="20" t="str">
        <f>IFERROR(VLOOKUP(B7704,属性中转表!$K$2:$O$21,5,FALSE),"")</f>
        <v/>
      </c>
      <c r="N7704" s="20" t="str">
        <f>IF(B7704=25,VLOOKUP(A7704,英雄数据表!A:L,8,FALSE),IF(B7704=50,VLOOKUP(A7704,英雄数据表!A:L,12,0),""))</f>
        <v/>
      </c>
    </row>
    <row r="7705" spans="1:14" x14ac:dyDescent="0.3">
      <c r="A7705" s="20">
        <v>62026</v>
      </c>
      <c r="B7705" s="21">
        <f t="shared" si="514"/>
        <v>4</v>
      </c>
      <c r="C7705" s="21">
        <v>5</v>
      </c>
      <c r="D7705" s="21">
        <f>VLOOKUP(A7705,英雄数据表!A:D,4,0)</f>
        <v>6</v>
      </c>
      <c r="E7705" s="20" t="str">
        <f>VLOOKUP(A7705,英雄数据表!A:C,3,0)</f>
        <v>神圣之角</v>
      </c>
      <c r="F7705" s="20">
        <f t="shared" si="515"/>
        <v>62026</v>
      </c>
      <c r="G7705" s="20">
        <f t="shared" si="516"/>
        <v>62026</v>
      </c>
      <c r="H7705" s="21" t="str">
        <f>VLOOKUP(B7705,属性中转表!A:F,6,FALSE)</f>
        <v>"hp":10800,"atk":300</v>
      </c>
      <c r="I7705" s="20" t="str">
        <f>IF(VLOOKUP(B7705,属性中转表!A:G,7,FALSE)=0,"",VLOOKUP(VLOOKUP(B7705,属性中转表!A:G,7,FALSE),属性中转表!$K$2:$P$21,6,0))&amp;IF(VLOOKUP(B7705,属性中转表!A:G,7,FALSE)&gt;=50,VLOOKUP(A7705,英雄数据表!A:K,9,0),IF(VLOOKUP(B7705,属性中转表!A:G,7,FALSE)&gt;=25,VLOOKUP(A7705,英雄数据表!A:K,5,0),""))</f>
        <v/>
      </c>
      <c r="J7705" s="20" t="str">
        <f>IF(I7705="","",属性中转表!$I$1&amp;(IF(VLOOKUP(B7705,属性中转表!A:G,7,FALSE)=0,0,VLOOKUP(VLOOKUP(B7705,属性中转表!A:G,7,FALSE),属性中转表!$K$2:$P$21,4,0)))+IFERROR(VLOOKUP(A7705,英雄数据表!A:K,IF(武魂!B7705&gt;=50,10,IF(武魂!B7705&gt;=25,6)),0),0))</f>
        <v/>
      </c>
      <c r="K7705" s="32" t="str">
        <f t="shared" si="517"/>
        <v/>
      </c>
      <c r="L7705" s="20" t="str">
        <f>IF(B7705&gt;=50,VLOOKUP(A7705,英雄数据表!A:L,11,FALSE),IF(B7705&gt;=25,VLOOKUP(A7705,英雄数据表!A:L,7,0),""))</f>
        <v/>
      </c>
      <c r="M7705" s="20" t="str">
        <f>IFERROR(VLOOKUP(B7705,属性中转表!$K$2:$O$21,5,FALSE),"")</f>
        <v/>
      </c>
      <c r="N7705" s="20" t="str">
        <f>IF(B7705=25,VLOOKUP(A7705,英雄数据表!A:L,8,FALSE),IF(B7705=50,VLOOKUP(A7705,英雄数据表!A:L,12,0),""))</f>
        <v/>
      </c>
    </row>
    <row r="7706" spans="1:14" x14ac:dyDescent="0.3">
      <c r="A7706" s="20">
        <v>62026</v>
      </c>
      <c r="B7706" s="21">
        <f t="shared" si="514"/>
        <v>5</v>
      </c>
      <c r="C7706" s="21">
        <v>5</v>
      </c>
      <c r="D7706" s="21">
        <f>VLOOKUP(A7706,英雄数据表!A:D,4,0)</f>
        <v>6</v>
      </c>
      <c r="E7706" s="20" t="str">
        <f>VLOOKUP(A7706,英雄数据表!A:C,3,0)</f>
        <v>神圣之角</v>
      </c>
      <c r="F7706" s="20">
        <f t="shared" si="515"/>
        <v>62026</v>
      </c>
      <c r="G7706" s="20">
        <f t="shared" si="516"/>
        <v>62026</v>
      </c>
      <c r="H7706" s="21" t="str">
        <f>VLOOKUP(B7706,属性中转表!A:F,6,FALSE)</f>
        <v>"hp":12600,"atk":350</v>
      </c>
      <c r="I7706" s="20" t="str">
        <f>IF(VLOOKUP(B7706,属性中转表!A:G,7,FALSE)=0,"",VLOOKUP(VLOOKUP(B7706,属性中转表!A:G,7,FALSE),属性中转表!$K$2:$P$21,6,0))&amp;IF(VLOOKUP(B7706,属性中转表!A:G,7,FALSE)&gt;=50,VLOOKUP(A7706,英雄数据表!A:K,9,0),IF(VLOOKUP(B7706,属性中转表!A:G,7,FALSE)&gt;=25,VLOOKUP(A7706,英雄数据表!A:K,5,0),""))</f>
        <v>"atk":300</v>
      </c>
      <c r="J7706" s="20" t="str">
        <f>IF(I7706="","",属性中转表!$I$1&amp;(IF(VLOOKUP(B7706,属性中转表!A:G,7,FALSE)=0,0,VLOOKUP(VLOOKUP(B7706,属性中转表!A:G,7,FALSE),属性中转表!$K$2:$P$21,4,0)))+IFERROR(VLOOKUP(A7706,英雄数据表!A:K,IF(武魂!B7706&gt;=50,10,IF(武魂!B7706&gt;=25,6)),0),0))</f>
        <v>,"dpspro":0</v>
      </c>
      <c r="K7706" s="32" t="str">
        <f t="shared" si="517"/>
        <v>"atk":300,"dpspro":0</v>
      </c>
      <c r="L7706" s="20" t="str">
        <f>IF(B7706&gt;=50,VLOOKUP(A7706,英雄数据表!A:L,11,FALSE),IF(B7706&gt;=25,VLOOKUP(A7706,英雄数据表!A:L,7,0),""))</f>
        <v/>
      </c>
      <c r="M7706" s="20" t="str">
        <f>IFERROR(VLOOKUP(B7706,属性中转表!$K$2:$O$21,5,FALSE),"")</f>
        <v>"atk":300</v>
      </c>
      <c r="N7706" s="20" t="str">
        <f>IF(B7706=25,VLOOKUP(A7706,英雄数据表!A:L,8,FALSE),IF(B7706=50,VLOOKUP(A7706,英雄数据表!A:L,12,0),""))</f>
        <v/>
      </c>
    </row>
    <row r="7707" spans="1:14" x14ac:dyDescent="0.3">
      <c r="A7707" s="20">
        <v>62026</v>
      </c>
      <c r="B7707" s="21">
        <f t="shared" si="514"/>
        <v>6</v>
      </c>
      <c r="C7707" s="21">
        <v>5</v>
      </c>
      <c r="D7707" s="21">
        <f>VLOOKUP(A7707,英雄数据表!A:D,4,0)</f>
        <v>6</v>
      </c>
      <c r="E7707" s="20" t="str">
        <f>VLOOKUP(A7707,英雄数据表!A:C,3,0)</f>
        <v>神圣之角</v>
      </c>
      <c r="F7707" s="20">
        <f t="shared" si="515"/>
        <v>62026</v>
      </c>
      <c r="G7707" s="20">
        <f t="shared" si="516"/>
        <v>62026</v>
      </c>
      <c r="H7707" s="21" t="str">
        <f>VLOOKUP(B7707,属性中转表!A:F,6,FALSE)</f>
        <v>"hp":14400,"atk":400</v>
      </c>
      <c r="I7707" s="20" t="str">
        <f>IF(VLOOKUP(B7707,属性中转表!A:G,7,FALSE)=0,"",VLOOKUP(VLOOKUP(B7707,属性中转表!A:G,7,FALSE),属性中转表!$K$2:$P$21,6,0))&amp;IF(VLOOKUP(B7707,属性中转表!A:G,7,FALSE)&gt;=50,VLOOKUP(A7707,英雄数据表!A:K,9,0),IF(VLOOKUP(B7707,属性中转表!A:G,7,FALSE)&gt;=25,VLOOKUP(A7707,英雄数据表!A:K,5,0),""))</f>
        <v>"atk":300</v>
      </c>
      <c r="J7707" s="20" t="str">
        <f>IF(I7707="","",属性中转表!$I$1&amp;(IF(VLOOKUP(B7707,属性中转表!A:G,7,FALSE)=0,0,VLOOKUP(VLOOKUP(B7707,属性中转表!A:G,7,FALSE),属性中转表!$K$2:$P$21,4,0)))+IFERROR(VLOOKUP(A7707,英雄数据表!A:K,IF(武魂!B7707&gt;=50,10,IF(武魂!B7707&gt;=25,6)),0),0))</f>
        <v>,"dpspro":0</v>
      </c>
      <c r="K7707" s="32" t="str">
        <f t="shared" si="517"/>
        <v>"atk":300,"dpspro":0</v>
      </c>
      <c r="L7707" s="20" t="str">
        <f>IF(B7707&gt;=50,VLOOKUP(A7707,英雄数据表!A:L,11,FALSE),IF(B7707&gt;=25,VLOOKUP(A7707,英雄数据表!A:L,7,0),""))</f>
        <v/>
      </c>
      <c r="M7707" s="20" t="str">
        <f>IFERROR(VLOOKUP(B7707,属性中转表!$K$2:$O$21,5,FALSE),"")</f>
        <v/>
      </c>
      <c r="N7707" s="20" t="str">
        <f>IF(B7707=25,VLOOKUP(A7707,英雄数据表!A:L,8,FALSE),IF(B7707=50,VLOOKUP(A7707,英雄数据表!A:L,12,0),""))</f>
        <v/>
      </c>
    </row>
    <row r="7708" spans="1:14" x14ac:dyDescent="0.3">
      <c r="A7708" s="20">
        <v>62026</v>
      </c>
      <c r="B7708" s="21">
        <f t="shared" si="514"/>
        <v>7</v>
      </c>
      <c r="C7708" s="21">
        <v>5</v>
      </c>
      <c r="D7708" s="21">
        <f>VLOOKUP(A7708,英雄数据表!A:D,4,0)</f>
        <v>6</v>
      </c>
      <c r="E7708" s="20" t="str">
        <f>VLOOKUP(A7708,英雄数据表!A:C,3,0)</f>
        <v>神圣之角</v>
      </c>
      <c r="F7708" s="20">
        <f t="shared" si="515"/>
        <v>62026</v>
      </c>
      <c r="G7708" s="20">
        <f t="shared" si="516"/>
        <v>62026</v>
      </c>
      <c r="H7708" s="21" t="str">
        <f>VLOOKUP(B7708,属性中转表!A:F,6,FALSE)</f>
        <v>"hp":16200,"atk":450</v>
      </c>
      <c r="I7708" s="20" t="str">
        <f>IF(VLOOKUP(B7708,属性中转表!A:G,7,FALSE)=0,"",VLOOKUP(VLOOKUP(B7708,属性中转表!A:G,7,FALSE),属性中转表!$K$2:$P$21,6,0))&amp;IF(VLOOKUP(B7708,属性中转表!A:G,7,FALSE)&gt;=50,VLOOKUP(A7708,英雄数据表!A:K,9,0),IF(VLOOKUP(B7708,属性中转表!A:G,7,FALSE)&gt;=25,VLOOKUP(A7708,英雄数据表!A:K,5,0),""))</f>
        <v>"atk":300</v>
      </c>
      <c r="J7708" s="20" t="str">
        <f>IF(I7708="","",属性中转表!$I$1&amp;(IF(VLOOKUP(B7708,属性中转表!A:G,7,FALSE)=0,0,VLOOKUP(VLOOKUP(B7708,属性中转表!A:G,7,FALSE),属性中转表!$K$2:$P$21,4,0)))+IFERROR(VLOOKUP(A7708,英雄数据表!A:K,IF(武魂!B7708&gt;=50,10,IF(武魂!B7708&gt;=25,6)),0),0))</f>
        <v>,"dpspro":0</v>
      </c>
      <c r="K7708" s="32" t="str">
        <f t="shared" si="517"/>
        <v>"atk":300,"dpspro":0</v>
      </c>
      <c r="L7708" s="20" t="str">
        <f>IF(B7708&gt;=50,VLOOKUP(A7708,英雄数据表!A:L,11,FALSE),IF(B7708&gt;=25,VLOOKUP(A7708,英雄数据表!A:L,7,0),""))</f>
        <v/>
      </c>
      <c r="M7708" s="20" t="str">
        <f>IFERROR(VLOOKUP(B7708,属性中转表!$K$2:$O$21,5,FALSE),"")</f>
        <v/>
      </c>
      <c r="N7708" s="20" t="str">
        <f>IF(B7708=25,VLOOKUP(A7708,英雄数据表!A:L,8,FALSE),IF(B7708=50,VLOOKUP(A7708,英雄数据表!A:L,12,0),""))</f>
        <v/>
      </c>
    </row>
    <row r="7709" spans="1:14" x14ac:dyDescent="0.3">
      <c r="A7709" s="20">
        <v>62026</v>
      </c>
      <c r="B7709" s="21">
        <f t="shared" si="514"/>
        <v>8</v>
      </c>
      <c r="C7709" s="21">
        <v>5</v>
      </c>
      <c r="D7709" s="21">
        <f>VLOOKUP(A7709,英雄数据表!A:D,4,0)</f>
        <v>6</v>
      </c>
      <c r="E7709" s="20" t="str">
        <f>VLOOKUP(A7709,英雄数据表!A:C,3,0)</f>
        <v>神圣之角</v>
      </c>
      <c r="F7709" s="20">
        <f t="shared" si="515"/>
        <v>62026</v>
      </c>
      <c r="G7709" s="20">
        <f t="shared" si="516"/>
        <v>62026</v>
      </c>
      <c r="H7709" s="21" t="str">
        <f>VLOOKUP(B7709,属性中转表!A:F,6,FALSE)</f>
        <v>"hp":18000,"atk":500</v>
      </c>
      <c r="I7709" s="20" t="str">
        <f>IF(VLOOKUP(B7709,属性中转表!A:G,7,FALSE)=0,"",VLOOKUP(VLOOKUP(B7709,属性中转表!A:G,7,FALSE),属性中转表!$K$2:$P$21,6,0))&amp;IF(VLOOKUP(B7709,属性中转表!A:G,7,FALSE)&gt;=50,VLOOKUP(A7709,英雄数据表!A:K,9,0),IF(VLOOKUP(B7709,属性中转表!A:G,7,FALSE)&gt;=25,VLOOKUP(A7709,英雄数据表!A:K,5,0),""))</f>
        <v>"atk":300</v>
      </c>
      <c r="J7709" s="20" t="str">
        <f>IF(I7709="","",属性中转表!$I$1&amp;(IF(VLOOKUP(B7709,属性中转表!A:G,7,FALSE)=0,0,VLOOKUP(VLOOKUP(B7709,属性中转表!A:G,7,FALSE),属性中转表!$K$2:$P$21,4,0)))+IFERROR(VLOOKUP(A7709,英雄数据表!A:K,IF(武魂!B7709&gt;=50,10,IF(武魂!B7709&gt;=25,6)),0),0))</f>
        <v>,"dpspro":0</v>
      </c>
      <c r="K7709" s="32" t="str">
        <f t="shared" si="517"/>
        <v>"atk":300,"dpspro":0</v>
      </c>
      <c r="L7709" s="20" t="str">
        <f>IF(B7709&gt;=50,VLOOKUP(A7709,英雄数据表!A:L,11,FALSE),IF(B7709&gt;=25,VLOOKUP(A7709,英雄数据表!A:L,7,0),""))</f>
        <v/>
      </c>
      <c r="M7709" s="20" t="str">
        <f>IFERROR(VLOOKUP(B7709,属性中转表!$K$2:$O$21,5,FALSE),"")</f>
        <v/>
      </c>
      <c r="N7709" s="20" t="str">
        <f>IF(B7709=25,VLOOKUP(A7709,英雄数据表!A:L,8,FALSE),IF(B7709=50,VLOOKUP(A7709,英雄数据表!A:L,12,0),""))</f>
        <v/>
      </c>
    </row>
    <row r="7710" spans="1:14" x14ac:dyDescent="0.3">
      <c r="A7710" s="20">
        <v>62026</v>
      </c>
      <c r="B7710" s="21">
        <f t="shared" si="514"/>
        <v>9</v>
      </c>
      <c r="C7710" s="21">
        <v>5</v>
      </c>
      <c r="D7710" s="21">
        <f>VLOOKUP(A7710,英雄数据表!A:D,4,0)</f>
        <v>6</v>
      </c>
      <c r="E7710" s="20" t="str">
        <f>VLOOKUP(A7710,英雄数据表!A:C,3,0)</f>
        <v>神圣之角</v>
      </c>
      <c r="F7710" s="20">
        <f t="shared" si="515"/>
        <v>62026</v>
      </c>
      <c r="G7710" s="20">
        <f t="shared" si="516"/>
        <v>62026</v>
      </c>
      <c r="H7710" s="21" t="str">
        <f>VLOOKUP(B7710,属性中转表!A:F,6,FALSE)</f>
        <v>"hp":19800,"atk":550</v>
      </c>
      <c r="I7710" s="20" t="str">
        <f>IF(VLOOKUP(B7710,属性中转表!A:G,7,FALSE)=0,"",VLOOKUP(VLOOKUP(B7710,属性中转表!A:G,7,FALSE),属性中转表!$K$2:$P$21,6,0))&amp;IF(VLOOKUP(B7710,属性中转表!A:G,7,FALSE)&gt;=50,VLOOKUP(A7710,英雄数据表!A:K,9,0),IF(VLOOKUP(B7710,属性中转表!A:G,7,FALSE)&gt;=25,VLOOKUP(A7710,英雄数据表!A:K,5,0),""))</f>
        <v>"atk":300</v>
      </c>
      <c r="J7710" s="20" t="str">
        <f>IF(I7710="","",属性中转表!$I$1&amp;(IF(VLOOKUP(B7710,属性中转表!A:G,7,FALSE)=0,0,VLOOKUP(VLOOKUP(B7710,属性中转表!A:G,7,FALSE),属性中转表!$K$2:$P$21,4,0)))+IFERROR(VLOOKUP(A7710,英雄数据表!A:K,IF(武魂!B7710&gt;=50,10,IF(武魂!B7710&gt;=25,6)),0),0))</f>
        <v>,"dpspro":0</v>
      </c>
      <c r="K7710" s="32" t="str">
        <f t="shared" si="517"/>
        <v>"atk":300,"dpspro":0</v>
      </c>
      <c r="L7710" s="20" t="str">
        <f>IF(B7710&gt;=50,VLOOKUP(A7710,英雄数据表!A:L,11,FALSE),IF(B7710&gt;=25,VLOOKUP(A7710,英雄数据表!A:L,7,0),""))</f>
        <v/>
      </c>
      <c r="M7710" s="20" t="str">
        <f>IFERROR(VLOOKUP(B7710,属性中转表!$K$2:$O$21,5,FALSE),"")</f>
        <v/>
      </c>
      <c r="N7710" s="20" t="str">
        <f>IF(B7710=25,VLOOKUP(A7710,英雄数据表!A:L,8,FALSE),IF(B7710=50,VLOOKUP(A7710,英雄数据表!A:L,12,0),""))</f>
        <v/>
      </c>
    </row>
    <row r="7711" spans="1:14" x14ac:dyDescent="0.3">
      <c r="A7711" s="20">
        <v>62026</v>
      </c>
      <c r="B7711" s="21">
        <f t="shared" si="514"/>
        <v>10</v>
      </c>
      <c r="C7711" s="21">
        <v>5</v>
      </c>
      <c r="D7711" s="21">
        <f>VLOOKUP(A7711,英雄数据表!A:D,4,0)</f>
        <v>6</v>
      </c>
      <c r="E7711" s="20" t="str">
        <f>VLOOKUP(A7711,英雄数据表!A:C,3,0)</f>
        <v>神圣之角</v>
      </c>
      <c r="F7711" s="20">
        <f t="shared" si="515"/>
        <v>62026</v>
      </c>
      <c r="G7711" s="20">
        <f t="shared" si="516"/>
        <v>62026</v>
      </c>
      <c r="H7711" s="21" t="str">
        <f>VLOOKUP(B7711,属性中转表!A:F,6,FALSE)</f>
        <v>"hp":21600,"atk":600</v>
      </c>
      <c r="I7711" s="20" t="str">
        <f>IF(VLOOKUP(B7711,属性中转表!A:G,7,FALSE)=0,"",VLOOKUP(VLOOKUP(B7711,属性中转表!A:G,7,FALSE),属性中转表!$K$2:$P$21,6,0))&amp;IF(VLOOKUP(B7711,属性中转表!A:G,7,FALSE)&gt;=50,VLOOKUP(A7711,英雄数据表!A:K,9,0),IF(VLOOKUP(B7711,属性中转表!A:G,7,FALSE)&gt;=25,VLOOKUP(A7711,英雄数据表!A:K,5,0),""))</f>
        <v>"atk":300,"hp":5000</v>
      </c>
      <c r="J7711" s="20" t="str">
        <f>IF(I7711="","",属性中转表!$I$1&amp;(IF(VLOOKUP(B7711,属性中转表!A:G,7,FALSE)=0,0,VLOOKUP(VLOOKUP(B7711,属性中转表!A:G,7,FALSE),属性中转表!$K$2:$P$21,4,0)))+IFERROR(VLOOKUP(A7711,英雄数据表!A:K,IF(武魂!B7711&gt;=50,10,IF(武魂!B7711&gt;=25,6)),0),0))</f>
        <v>,"dpspro":0</v>
      </c>
      <c r="K7711" s="32" t="str">
        <f t="shared" si="517"/>
        <v>"atk":300,"hp":5000,"dpspro":0</v>
      </c>
      <c r="L7711" s="20" t="str">
        <f>IF(B7711&gt;=50,VLOOKUP(A7711,英雄数据表!A:L,11,FALSE),IF(B7711&gt;=25,VLOOKUP(A7711,英雄数据表!A:L,7,0),""))</f>
        <v/>
      </c>
      <c r="M7711" s="20" t="str">
        <f>IFERROR(VLOOKUP(B7711,属性中转表!$K$2:$O$21,5,FALSE),"")</f>
        <v>"hp":5000</v>
      </c>
      <c r="N7711" s="20" t="str">
        <f>IF(B7711=25,VLOOKUP(A7711,英雄数据表!A:L,8,FALSE),IF(B7711=50,VLOOKUP(A7711,英雄数据表!A:L,12,0),""))</f>
        <v/>
      </c>
    </row>
    <row r="7712" spans="1:14" x14ac:dyDescent="0.3">
      <c r="A7712" s="20">
        <v>62026</v>
      </c>
      <c r="B7712" s="21">
        <f t="shared" si="514"/>
        <v>11</v>
      </c>
      <c r="C7712" s="21">
        <v>5</v>
      </c>
      <c r="D7712" s="21">
        <f>VLOOKUP(A7712,英雄数据表!A:D,4,0)</f>
        <v>6</v>
      </c>
      <c r="E7712" s="20" t="str">
        <f>VLOOKUP(A7712,英雄数据表!A:C,3,0)</f>
        <v>神圣之角</v>
      </c>
      <c r="F7712" s="20">
        <f t="shared" si="515"/>
        <v>62026</v>
      </c>
      <c r="G7712" s="20">
        <f t="shared" si="516"/>
        <v>62026</v>
      </c>
      <c r="H7712" s="21" t="str">
        <f>VLOOKUP(B7712,属性中转表!A:F,6,FALSE)</f>
        <v>"hp":24300,"atk":675</v>
      </c>
      <c r="I7712" s="20" t="str">
        <f>IF(VLOOKUP(B7712,属性中转表!A:G,7,FALSE)=0,"",VLOOKUP(VLOOKUP(B7712,属性中转表!A:G,7,FALSE),属性中转表!$K$2:$P$21,6,0))&amp;IF(VLOOKUP(B7712,属性中转表!A:G,7,FALSE)&gt;=50,VLOOKUP(A7712,英雄数据表!A:K,9,0),IF(VLOOKUP(B7712,属性中转表!A:G,7,FALSE)&gt;=25,VLOOKUP(A7712,英雄数据表!A:K,5,0),""))</f>
        <v>"atk":300,"hp":5000</v>
      </c>
      <c r="J7712" s="20" t="str">
        <f>IF(I7712="","",属性中转表!$I$1&amp;(IF(VLOOKUP(B7712,属性中转表!A:G,7,FALSE)=0,0,VLOOKUP(VLOOKUP(B7712,属性中转表!A:G,7,FALSE),属性中转表!$K$2:$P$21,4,0)))+IFERROR(VLOOKUP(A7712,英雄数据表!A:K,IF(武魂!B7712&gt;=50,10,IF(武魂!B7712&gt;=25,6)),0),0))</f>
        <v>,"dpspro":0</v>
      </c>
      <c r="K7712" s="32" t="str">
        <f t="shared" si="517"/>
        <v>"atk":300,"hp":5000,"dpspro":0</v>
      </c>
      <c r="L7712" s="20" t="str">
        <f>IF(B7712&gt;=50,VLOOKUP(A7712,英雄数据表!A:L,11,FALSE),IF(B7712&gt;=25,VLOOKUP(A7712,英雄数据表!A:L,7,0),""))</f>
        <v/>
      </c>
      <c r="M7712" s="20" t="str">
        <f>IFERROR(VLOOKUP(B7712,属性中转表!$K$2:$O$21,5,FALSE),"")</f>
        <v/>
      </c>
      <c r="N7712" s="20" t="str">
        <f>IF(B7712=25,VLOOKUP(A7712,英雄数据表!A:L,8,FALSE),IF(B7712=50,VLOOKUP(A7712,英雄数据表!A:L,12,0),""))</f>
        <v/>
      </c>
    </row>
    <row r="7713" spans="1:14" x14ac:dyDescent="0.3">
      <c r="A7713" s="20">
        <v>62026</v>
      </c>
      <c r="B7713" s="21">
        <f t="shared" ref="B7713:B7776" si="518">IF(A7713=A7712,B7712+1,1)</f>
        <v>12</v>
      </c>
      <c r="C7713" s="21">
        <v>5</v>
      </c>
      <c r="D7713" s="21">
        <f>VLOOKUP(A7713,英雄数据表!A:D,4,0)</f>
        <v>6</v>
      </c>
      <c r="E7713" s="20" t="str">
        <f>VLOOKUP(A7713,英雄数据表!A:C,3,0)</f>
        <v>神圣之角</v>
      </c>
      <c r="F7713" s="20">
        <f t="shared" ref="F7713:F7776" si="519">A7713</f>
        <v>62026</v>
      </c>
      <c r="G7713" s="20">
        <f t="shared" ref="G7713:G7776" si="520">A7713</f>
        <v>62026</v>
      </c>
      <c r="H7713" s="21" t="str">
        <f>VLOOKUP(B7713,属性中转表!A:F,6,FALSE)</f>
        <v>"hp":27000,"atk":750</v>
      </c>
      <c r="I7713" s="20" t="str">
        <f>IF(VLOOKUP(B7713,属性中转表!A:G,7,FALSE)=0,"",VLOOKUP(VLOOKUP(B7713,属性中转表!A:G,7,FALSE),属性中转表!$K$2:$P$21,6,0))&amp;IF(VLOOKUP(B7713,属性中转表!A:G,7,FALSE)&gt;=50,VLOOKUP(A7713,英雄数据表!A:K,9,0),IF(VLOOKUP(B7713,属性中转表!A:G,7,FALSE)&gt;=25,VLOOKUP(A7713,英雄数据表!A:K,5,0),""))</f>
        <v>"atk":300,"hp":5000</v>
      </c>
      <c r="J7713" s="20" t="str">
        <f>IF(I7713="","",属性中转表!$I$1&amp;(IF(VLOOKUP(B7713,属性中转表!A:G,7,FALSE)=0,0,VLOOKUP(VLOOKUP(B7713,属性中转表!A:G,7,FALSE),属性中转表!$K$2:$P$21,4,0)))+IFERROR(VLOOKUP(A7713,英雄数据表!A:K,IF(武魂!B7713&gt;=50,10,IF(武魂!B7713&gt;=25,6)),0),0))</f>
        <v>,"dpspro":0</v>
      </c>
      <c r="K7713" s="32" t="str">
        <f t="shared" ref="K7713:K7776" si="521">I7713&amp;J7713</f>
        <v>"atk":300,"hp":5000,"dpspro":0</v>
      </c>
      <c r="L7713" s="20" t="str">
        <f>IF(B7713&gt;=50,VLOOKUP(A7713,英雄数据表!A:L,11,FALSE),IF(B7713&gt;=25,VLOOKUP(A7713,英雄数据表!A:L,7,0),""))</f>
        <v/>
      </c>
      <c r="M7713" s="20" t="str">
        <f>IFERROR(VLOOKUP(B7713,属性中转表!$K$2:$O$21,5,FALSE),"")</f>
        <v/>
      </c>
      <c r="N7713" s="20" t="str">
        <f>IF(B7713=25,VLOOKUP(A7713,英雄数据表!A:L,8,FALSE),IF(B7713=50,VLOOKUP(A7713,英雄数据表!A:L,12,0),""))</f>
        <v/>
      </c>
    </row>
    <row r="7714" spans="1:14" x14ac:dyDescent="0.3">
      <c r="A7714" s="20">
        <v>62026</v>
      </c>
      <c r="B7714" s="21">
        <f t="shared" si="518"/>
        <v>13</v>
      </c>
      <c r="C7714" s="21">
        <v>5</v>
      </c>
      <c r="D7714" s="21">
        <f>VLOOKUP(A7714,英雄数据表!A:D,4,0)</f>
        <v>6</v>
      </c>
      <c r="E7714" s="20" t="str">
        <f>VLOOKUP(A7714,英雄数据表!A:C,3,0)</f>
        <v>神圣之角</v>
      </c>
      <c r="F7714" s="20">
        <f t="shared" si="519"/>
        <v>62026</v>
      </c>
      <c r="G7714" s="20">
        <f t="shared" si="520"/>
        <v>62026</v>
      </c>
      <c r="H7714" s="21" t="str">
        <f>VLOOKUP(B7714,属性中转表!A:F,6,FALSE)</f>
        <v>"hp":29700,"atk":825</v>
      </c>
      <c r="I7714" s="20" t="str">
        <f>IF(VLOOKUP(B7714,属性中转表!A:G,7,FALSE)=0,"",VLOOKUP(VLOOKUP(B7714,属性中转表!A:G,7,FALSE),属性中转表!$K$2:$P$21,6,0))&amp;IF(VLOOKUP(B7714,属性中转表!A:G,7,FALSE)&gt;=50,VLOOKUP(A7714,英雄数据表!A:K,9,0),IF(VLOOKUP(B7714,属性中转表!A:G,7,FALSE)&gt;=25,VLOOKUP(A7714,英雄数据表!A:K,5,0),""))</f>
        <v>"atk":300,"hp":5000</v>
      </c>
      <c r="J7714" s="20" t="str">
        <f>IF(I7714="","",属性中转表!$I$1&amp;(IF(VLOOKUP(B7714,属性中转表!A:G,7,FALSE)=0,0,VLOOKUP(VLOOKUP(B7714,属性中转表!A:G,7,FALSE),属性中转表!$K$2:$P$21,4,0)))+IFERROR(VLOOKUP(A7714,英雄数据表!A:K,IF(武魂!B7714&gt;=50,10,IF(武魂!B7714&gt;=25,6)),0),0))</f>
        <v>,"dpspro":0</v>
      </c>
      <c r="K7714" s="32" t="str">
        <f t="shared" si="521"/>
        <v>"atk":300,"hp":5000,"dpspro":0</v>
      </c>
      <c r="L7714" s="20" t="str">
        <f>IF(B7714&gt;=50,VLOOKUP(A7714,英雄数据表!A:L,11,FALSE),IF(B7714&gt;=25,VLOOKUP(A7714,英雄数据表!A:L,7,0),""))</f>
        <v/>
      </c>
      <c r="M7714" s="20" t="str">
        <f>IFERROR(VLOOKUP(B7714,属性中转表!$K$2:$O$21,5,FALSE),"")</f>
        <v/>
      </c>
      <c r="N7714" s="20" t="str">
        <f>IF(B7714=25,VLOOKUP(A7714,英雄数据表!A:L,8,FALSE),IF(B7714=50,VLOOKUP(A7714,英雄数据表!A:L,12,0),""))</f>
        <v/>
      </c>
    </row>
    <row r="7715" spans="1:14" x14ac:dyDescent="0.3">
      <c r="A7715" s="20">
        <v>62026</v>
      </c>
      <c r="B7715" s="21">
        <f t="shared" si="518"/>
        <v>14</v>
      </c>
      <c r="C7715" s="21">
        <v>5</v>
      </c>
      <c r="D7715" s="21">
        <f>VLOOKUP(A7715,英雄数据表!A:D,4,0)</f>
        <v>6</v>
      </c>
      <c r="E7715" s="20" t="str">
        <f>VLOOKUP(A7715,英雄数据表!A:C,3,0)</f>
        <v>神圣之角</v>
      </c>
      <c r="F7715" s="20">
        <f t="shared" si="519"/>
        <v>62026</v>
      </c>
      <c r="G7715" s="20">
        <f t="shared" si="520"/>
        <v>62026</v>
      </c>
      <c r="H7715" s="21" t="str">
        <f>VLOOKUP(B7715,属性中转表!A:F,6,FALSE)</f>
        <v>"hp":32400,"atk":900</v>
      </c>
      <c r="I7715" s="20" t="str">
        <f>IF(VLOOKUP(B7715,属性中转表!A:G,7,FALSE)=0,"",VLOOKUP(VLOOKUP(B7715,属性中转表!A:G,7,FALSE),属性中转表!$K$2:$P$21,6,0))&amp;IF(VLOOKUP(B7715,属性中转表!A:G,7,FALSE)&gt;=50,VLOOKUP(A7715,英雄数据表!A:K,9,0),IF(VLOOKUP(B7715,属性中转表!A:G,7,FALSE)&gt;=25,VLOOKUP(A7715,英雄数据表!A:K,5,0),""))</f>
        <v>"atk":300,"hp":5000</v>
      </c>
      <c r="J7715" s="20" t="str">
        <f>IF(I7715="","",属性中转表!$I$1&amp;(IF(VLOOKUP(B7715,属性中转表!A:G,7,FALSE)=0,0,VLOOKUP(VLOOKUP(B7715,属性中转表!A:G,7,FALSE),属性中转表!$K$2:$P$21,4,0)))+IFERROR(VLOOKUP(A7715,英雄数据表!A:K,IF(武魂!B7715&gt;=50,10,IF(武魂!B7715&gt;=25,6)),0),0))</f>
        <v>,"dpspro":0</v>
      </c>
      <c r="K7715" s="32" t="str">
        <f t="shared" si="521"/>
        <v>"atk":300,"hp":5000,"dpspro":0</v>
      </c>
      <c r="L7715" s="20" t="str">
        <f>IF(B7715&gt;=50,VLOOKUP(A7715,英雄数据表!A:L,11,FALSE),IF(B7715&gt;=25,VLOOKUP(A7715,英雄数据表!A:L,7,0),""))</f>
        <v/>
      </c>
      <c r="M7715" s="20" t="str">
        <f>IFERROR(VLOOKUP(B7715,属性中转表!$K$2:$O$21,5,FALSE),"")</f>
        <v/>
      </c>
      <c r="N7715" s="20" t="str">
        <f>IF(B7715=25,VLOOKUP(A7715,英雄数据表!A:L,8,FALSE),IF(B7715=50,VLOOKUP(A7715,英雄数据表!A:L,12,0),""))</f>
        <v/>
      </c>
    </row>
    <row r="7716" spans="1:14" x14ac:dyDescent="0.3">
      <c r="A7716" s="20">
        <v>62026</v>
      </c>
      <c r="B7716" s="21">
        <f t="shared" si="518"/>
        <v>15</v>
      </c>
      <c r="C7716" s="21">
        <v>5</v>
      </c>
      <c r="D7716" s="21">
        <f>VLOOKUP(A7716,英雄数据表!A:D,4,0)</f>
        <v>6</v>
      </c>
      <c r="E7716" s="20" t="str">
        <f>VLOOKUP(A7716,英雄数据表!A:C,3,0)</f>
        <v>神圣之角</v>
      </c>
      <c r="F7716" s="20">
        <f t="shared" si="519"/>
        <v>62026</v>
      </c>
      <c r="G7716" s="20">
        <f t="shared" si="520"/>
        <v>62026</v>
      </c>
      <c r="H7716" s="21" t="str">
        <f>VLOOKUP(B7716,属性中转表!A:F,6,FALSE)</f>
        <v>"hp":35100,"atk":975</v>
      </c>
      <c r="I7716" s="20" t="str">
        <f>IF(VLOOKUP(B7716,属性中转表!A:G,7,FALSE)=0,"",VLOOKUP(VLOOKUP(B7716,属性中转表!A:G,7,FALSE),属性中转表!$K$2:$P$21,6,0))&amp;IF(VLOOKUP(B7716,属性中转表!A:G,7,FALSE)&gt;=50,VLOOKUP(A7716,英雄数据表!A:K,9,0),IF(VLOOKUP(B7716,属性中转表!A:G,7,FALSE)&gt;=25,VLOOKUP(A7716,英雄数据表!A:K,5,0),""))</f>
        <v>"atk":300,"hp":5000,"undpspro":50</v>
      </c>
      <c r="J7716" s="20" t="str">
        <f>IF(I7716="","",属性中转表!$I$1&amp;(IF(VLOOKUP(B7716,属性中转表!A:G,7,FALSE)=0,0,VLOOKUP(VLOOKUP(B7716,属性中转表!A:G,7,FALSE),属性中转表!$K$2:$P$21,4,0)))+IFERROR(VLOOKUP(A7716,英雄数据表!A:K,IF(武魂!B7716&gt;=50,10,IF(武魂!B7716&gt;=25,6)),0),0))</f>
        <v>,"dpspro":0</v>
      </c>
      <c r="K7716" s="32" t="str">
        <f t="shared" si="521"/>
        <v>"atk":300,"hp":5000,"undpspro":50,"dpspro":0</v>
      </c>
      <c r="L7716" s="20" t="str">
        <f>IF(B7716&gt;=50,VLOOKUP(A7716,英雄数据表!A:L,11,FALSE),IF(B7716&gt;=25,VLOOKUP(A7716,英雄数据表!A:L,7,0),""))</f>
        <v/>
      </c>
      <c r="M7716" s="20" t="str">
        <f>IFERROR(VLOOKUP(B7716,属性中转表!$K$2:$O$21,5,FALSE),"")</f>
        <v>"undpspro":50</v>
      </c>
      <c r="N7716" s="20" t="str">
        <f>IF(B7716=25,VLOOKUP(A7716,英雄数据表!A:L,8,FALSE),IF(B7716=50,VLOOKUP(A7716,英雄数据表!A:L,12,0),""))</f>
        <v/>
      </c>
    </row>
    <row r="7717" spans="1:14" x14ac:dyDescent="0.3">
      <c r="A7717" s="20">
        <v>62026</v>
      </c>
      <c r="B7717" s="21">
        <f t="shared" si="518"/>
        <v>16</v>
      </c>
      <c r="C7717" s="21">
        <v>5</v>
      </c>
      <c r="D7717" s="21">
        <f>VLOOKUP(A7717,英雄数据表!A:D,4,0)</f>
        <v>6</v>
      </c>
      <c r="E7717" s="20" t="str">
        <f>VLOOKUP(A7717,英雄数据表!A:C,3,0)</f>
        <v>神圣之角</v>
      </c>
      <c r="F7717" s="20">
        <f t="shared" si="519"/>
        <v>62026</v>
      </c>
      <c r="G7717" s="20">
        <f t="shared" si="520"/>
        <v>62026</v>
      </c>
      <c r="H7717" s="21" t="str">
        <f>VLOOKUP(B7717,属性中转表!A:F,6,FALSE)</f>
        <v>"hp":37800,"atk":1050</v>
      </c>
      <c r="I7717" s="20" t="str">
        <f>IF(VLOOKUP(B7717,属性中转表!A:G,7,FALSE)=0,"",VLOOKUP(VLOOKUP(B7717,属性中转表!A:G,7,FALSE),属性中转表!$K$2:$P$21,6,0))&amp;IF(VLOOKUP(B7717,属性中转表!A:G,7,FALSE)&gt;=50,VLOOKUP(A7717,英雄数据表!A:K,9,0),IF(VLOOKUP(B7717,属性中转表!A:G,7,FALSE)&gt;=25,VLOOKUP(A7717,英雄数据表!A:K,5,0),""))</f>
        <v>"atk":300,"hp":5000,"undpspro":50</v>
      </c>
      <c r="J7717" s="20" t="str">
        <f>IF(I7717="","",属性中转表!$I$1&amp;(IF(VLOOKUP(B7717,属性中转表!A:G,7,FALSE)=0,0,VLOOKUP(VLOOKUP(B7717,属性中转表!A:G,7,FALSE),属性中转表!$K$2:$P$21,4,0)))+IFERROR(VLOOKUP(A7717,英雄数据表!A:K,IF(武魂!B7717&gt;=50,10,IF(武魂!B7717&gt;=25,6)),0),0))</f>
        <v>,"dpspro":0</v>
      </c>
      <c r="K7717" s="32" t="str">
        <f t="shared" si="521"/>
        <v>"atk":300,"hp":5000,"undpspro":50,"dpspro":0</v>
      </c>
      <c r="L7717" s="20" t="str">
        <f>IF(B7717&gt;=50,VLOOKUP(A7717,英雄数据表!A:L,11,FALSE),IF(B7717&gt;=25,VLOOKUP(A7717,英雄数据表!A:L,7,0),""))</f>
        <v/>
      </c>
      <c r="M7717" s="20" t="str">
        <f>IFERROR(VLOOKUP(B7717,属性中转表!$K$2:$O$21,5,FALSE),"")</f>
        <v/>
      </c>
      <c r="N7717" s="20" t="str">
        <f>IF(B7717=25,VLOOKUP(A7717,英雄数据表!A:L,8,FALSE),IF(B7717=50,VLOOKUP(A7717,英雄数据表!A:L,12,0),""))</f>
        <v/>
      </c>
    </row>
    <row r="7718" spans="1:14" x14ac:dyDescent="0.3">
      <c r="A7718" s="20">
        <v>62026</v>
      </c>
      <c r="B7718" s="21">
        <f t="shared" si="518"/>
        <v>17</v>
      </c>
      <c r="C7718" s="21">
        <v>5</v>
      </c>
      <c r="D7718" s="21">
        <f>VLOOKUP(A7718,英雄数据表!A:D,4,0)</f>
        <v>6</v>
      </c>
      <c r="E7718" s="20" t="str">
        <f>VLOOKUP(A7718,英雄数据表!A:C,3,0)</f>
        <v>神圣之角</v>
      </c>
      <c r="F7718" s="20">
        <f t="shared" si="519"/>
        <v>62026</v>
      </c>
      <c r="G7718" s="20">
        <f t="shared" si="520"/>
        <v>62026</v>
      </c>
      <c r="H7718" s="21" t="str">
        <f>VLOOKUP(B7718,属性中转表!A:F,6,FALSE)</f>
        <v>"hp":40500,"atk":1125</v>
      </c>
      <c r="I7718" s="20" t="str">
        <f>IF(VLOOKUP(B7718,属性中转表!A:G,7,FALSE)=0,"",VLOOKUP(VLOOKUP(B7718,属性中转表!A:G,7,FALSE),属性中转表!$K$2:$P$21,6,0))&amp;IF(VLOOKUP(B7718,属性中转表!A:G,7,FALSE)&gt;=50,VLOOKUP(A7718,英雄数据表!A:K,9,0),IF(VLOOKUP(B7718,属性中转表!A:G,7,FALSE)&gt;=25,VLOOKUP(A7718,英雄数据表!A:K,5,0),""))</f>
        <v>"atk":300,"hp":5000,"undpspro":50</v>
      </c>
      <c r="J7718" s="20" t="str">
        <f>IF(I7718="","",属性中转表!$I$1&amp;(IF(VLOOKUP(B7718,属性中转表!A:G,7,FALSE)=0,0,VLOOKUP(VLOOKUP(B7718,属性中转表!A:G,7,FALSE),属性中转表!$K$2:$P$21,4,0)))+IFERROR(VLOOKUP(A7718,英雄数据表!A:K,IF(武魂!B7718&gt;=50,10,IF(武魂!B7718&gt;=25,6)),0),0))</f>
        <v>,"dpspro":0</v>
      </c>
      <c r="K7718" s="32" t="str">
        <f t="shared" si="521"/>
        <v>"atk":300,"hp":5000,"undpspro":50,"dpspro":0</v>
      </c>
      <c r="L7718" s="20" t="str">
        <f>IF(B7718&gt;=50,VLOOKUP(A7718,英雄数据表!A:L,11,FALSE),IF(B7718&gt;=25,VLOOKUP(A7718,英雄数据表!A:L,7,0),""))</f>
        <v/>
      </c>
      <c r="M7718" s="20" t="str">
        <f>IFERROR(VLOOKUP(B7718,属性中转表!$K$2:$O$21,5,FALSE),"")</f>
        <v/>
      </c>
      <c r="N7718" s="20" t="str">
        <f>IF(B7718=25,VLOOKUP(A7718,英雄数据表!A:L,8,FALSE),IF(B7718=50,VLOOKUP(A7718,英雄数据表!A:L,12,0),""))</f>
        <v/>
      </c>
    </row>
    <row r="7719" spans="1:14" x14ac:dyDescent="0.3">
      <c r="A7719" s="20">
        <v>62026</v>
      </c>
      <c r="B7719" s="21">
        <f t="shared" si="518"/>
        <v>18</v>
      </c>
      <c r="C7719" s="21">
        <v>5</v>
      </c>
      <c r="D7719" s="21">
        <f>VLOOKUP(A7719,英雄数据表!A:D,4,0)</f>
        <v>6</v>
      </c>
      <c r="E7719" s="20" t="str">
        <f>VLOOKUP(A7719,英雄数据表!A:C,3,0)</f>
        <v>神圣之角</v>
      </c>
      <c r="F7719" s="20">
        <f t="shared" si="519"/>
        <v>62026</v>
      </c>
      <c r="G7719" s="20">
        <f t="shared" si="520"/>
        <v>62026</v>
      </c>
      <c r="H7719" s="21" t="str">
        <f>VLOOKUP(B7719,属性中转表!A:F,6,FALSE)</f>
        <v>"hp":43200,"atk":1200</v>
      </c>
      <c r="I7719" s="20" t="str">
        <f>IF(VLOOKUP(B7719,属性中转表!A:G,7,FALSE)=0,"",VLOOKUP(VLOOKUP(B7719,属性中转表!A:G,7,FALSE),属性中转表!$K$2:$P$21,6,0))&amp;IF(VLOOKUP(B7719,属性中转表!A:G,7,FALSE)&gt;=50,VLOOKUP(A7719,英雄数据表!A:K,9,0),IF(VLOOKUP(B7719,属性中转表!A:G,7,FALSE)&gt;=25,VLOOKUP(A7719,英雄数据表!A:K,5,0),""))</f>
        <v>"atk":300,"hp":5000,"undpspro":50</v>
      </c>
      <c r="J7719" s="20" t="str">
        <f>IF(I7719="","",属性中转表!$I$1&amp;(IF(VLOOKUP(B7719,属性中转表!A:G,7,FALSE)=0,0,VLOOKUP(VLOOKUP(B7719,属性中转表!A:G,7,FALSE),属性中转表!$K$2:$P$21,4,0)))+IFERROR(VLOOKUP(A7719,英雄数据表!A:K,IF(武魂!B7719&gt;=50,10,IF(武魂!B7719&gt;=25,6)),0),0))</f>
        <v>,"dpspro":0</v>
      </c>
      <c r="K7719" s="32" t="str">
        <f t="shared" si="521"/>
        <v>"atk":300,"hp":5000,"undpspro":50,"dpspro":0</v>
      </c>
      <c r="L7719" s="20" t="str">
        <f>IF(B7719&gt;=50,VLOOKUP(A7719,英雄数据表!A:L,11,FALSE),IF(B7719&gt;=25,VLOOKUP(A7719,英雄数据表!A:L,7,0),""))</f>
        <v/>
      </c>
      <c r="M7719" s="20" t="str">
        <f>IFERROR(VLOOKUP(B7719,属性中转表!$K$2:$O$21,5,FALSE),"")</f>
        <v/>
      </c>
      <c r="N7719" s="20" t="str">
        <f>IF(B7719=25,VLOOKUP(A7719,英雄数据表!A:L,8,FALSE),IF(B7719=50,VLOOKUP(A7719,英雄数据表!A:L,12,0),""))</f>
        <v/>
      </c>
    </row>
    <row r="7720" spans="1:14" x14ac:dyDescent="0.3">
      <c r="A7720" s="20">
        <v>62026</v>
      </c>
      <c r="B7720" s="21">
        <f t="shared" si="518"/>
        <v>19</v>
      </c>
      <c r="C7720" s="21">
        <v>5</v>
      </c>
      <c r="D7720" s="21">
        <f>VLOOKUP(A7720,英雄数据表!A:D,4,0)</f>
        <v>6</v>
      </c>
      <c r="E7720" s="20" t="str">
        <f>VLOOKUP(A7720,英雄数据表!A:C,3,0)</f>
        <v>神圣之角</v>
      </c>
      <c r="F7720" s="20">
        <f t="shared" si="519"/>
        <v>62026</v>
      </c>
      <c r="G7720" s="20">
        <f t="shared" si="520"/>
        <v>62026</v>
      </c>
      <c r="H7720" s="21" t="str">
        <f>VLOOKUP(B7720,属性中转表!A:F,6,FALSE)</f>
        <v>"hp":45900,"atk":1275</v>
      </c>
      <c r="I7720" s="20" t="str">
        <f>IF(VLOOKUP(B7720,属性中转表!A:G,7,FALSE)=0,"",VLOOKUP(VLOOKUP(B7720,属性中转表!A:G,7,FALSE),属性中转表!$K$2:$P$21,6,0))&amp;IF(VLOOKUP(B7720,属性中转表!A:G,7,FALSE)&gt;=50,VLOOKUP(A7720,英雄数据表!A:K,9,0),IF(VLOOKUP(B7720,属性中转表!A:G,7,FALSE)&gt;=25,VLOOKUP(A7720,英雄数据表!A:K,5,0),""))</f>
        <v>"atk":300,"hp":5000,"undpspro":50</v>
      </c>
      <c r="J7720" s="20" t="str">
        <f>IF(I7720="","",属性中转表!$I$1&amp;(IF(VLOOKUP(B7720,属性中转表!A:G,7,FALSE)=0,0,VLOOKUP(VLOOKUP(B7720,属性中转表!A:G,7,FALSE),属性中转表!$K$2:$P$21,4,0)))+IFERROR(VLOOKUP(A7720,英雄数据表!A:K,IF(武魂!B7720&gt;=50,10,IF(武魂!B7720&gt;=25,6)),0),0))</f>
        <v>,"dpspro":0</v>
      </c>
      <c r="K7720" s="32" t="str">
        <f t="shared" si="521"/>
        <v>"atk":300,"hp":5000,"undpspro":50,"dpspro":0</v>
      </c>
      <c r="L7720" s="20" t="str">
        <f>IF(B7720&gt;=50,VLOOKUP(A7720,英雄数据表!A:L,11,FALSE),IF(B7720&gt;=25,VLOOKUP(A7720,英雄数据表!A:L,7,0),""))</f>
        <v/>
      </c>
      <c r="M7720" s="20" t="str">
        <f>IFERROR(VLOOKUP(B7720,属性中转表!$K$2:$O$21,5,FALSE),"")</f>
        <v/>
      </c>
      <c r="N7720" s="20" t="str">
        <f>IF(B7720=25,VLOOKUP(A7720,英雄数据表!A:L,8,FALSE),IF(B7720=50,VLOOKUP(A7720,英雄数据表!A:L,12,0),""))</f>
        <v/>
      </c>
    </row>
    <row r="7721" spans="1:14" x14ac:dyDescent="0.3">
      <c r="A7721" s="20">
        <v>62026</v>
      </c>
      <c r="B7721" s="21">
        <f t="shared" si="518"/>
        <v>20</v>
      </c>
      <c r="C7721" s="21">
        <v>5</v>
      </c>
      <c r="D7721" s="21">
        <f>VLOOKUP(A7721,英雄数据表!A:D,4,0)</f>
        <v>6</v>
      </c>
      <c r="E7721" s="20" t="str">
        <f>VLOOKUP(A7721,英雄数据表!A:C,3,0)</f>
        <v>神圣之角</v>
      </c>
      <c r="F7721" s="20">
        <f t="shared" si="519"/>
        <v>62026</v>
      </c>
      <c r="G7721" s="20">
        <f t="shared" si="520"/>
        <v>62026</v>
      </c>
      <c r="H7721" s="21" t="str">
        <f>VLOOKUP(B7721,属性中转表!A:F,6,FALSE)</f>
        <v>"hp":48600,"atk":1350</v>
      </c>
      <c r="I7721" s="20" t="str">
        <f>IF(VLOOKUP(B7721,属性中转表!A:G,7,FALSE)=0,"",VLOOKUP(VLOOKUP(B7721,属性中转表!A:G,7,FALSE),属性中转表!$K$2:$P$21,6,0))&amp;IF(VLOOKUP(B7721,属性中转表!A:G,7,FALSE)&gt;=50,VLOOKUP(A7721,英雄数据表!A:K,9,0),IF(VLOOKUP(B7721,属性中转表!A:G,7,FALSE)&gt;=25,VLOOKUP(A7721,英雄数据表!A:K,5,0),""))</f>
        <v>"atk":300,"hp":5000,"undpspro":50</v>
      </c>
      <c r="J7721" s="20" t="str">
        <f>IF(I7721="","",属性中转表!$I$1&amp;(IF(VLOOKUP(B7721,属性中转表!A:G,7,FALSE)=0,0,VLOOKUP(VLOOKUP(B7721,属性中转表!A:G,7,FALSE),属性中转表!$K$2:$P$21,4,0)))+IFERROR(VLOOKUP(A7721,英雄数据表!A:K,IF(武魂!B7721&gt;=50,10,IF(武魂!B7721&gt;=25,6)),0),0))</f>
        <v>,"dpspro":50</v>
      </c>
      <c r="K7721" s="32" t="str">
        <f t="shared" si="521"/>
        <v>"atk":300,"hp":5000,"undpspro":50,"dpspro":50</v>
      </c>
      <c r="L7721" s="20" t="str">
        <f>IF(B7721&gt;=50,VLOOKUP(A7721,英雄数据表!A:L,11,FALSE),IF(B7721&gt;=25,VLOOKUP(A7721,英雄数据表!A:L,7,0),""))</f>
        <v/>
      </c>
      <c r="M7721" s="20" t="str">
        <f>IFERROR(VLOOKUP(B7721,属性中转表!$K$2:$O$21,5,FALSE),"")</f>
        <v>"dpspro":50</v>
      </c>
      <c r="N7721" s="20" t="str">
        <f>IF(B7721=25,VLOOKUP(A7721,英雄数据表!A:L,8,FALSE),IF(B7721=50,VLOOKUP(A7721,英雄数据表!A:L,12,0),""))</f>
        <v/>
      </c>
    </row>
    <row r="7722" spans="1:14" x14ac:dyDescent="0.3">
      <c r="A7722" s="20">
        <v>62026</v>
      </c>
      <c r="B7722" s="21">
        <f t="shared" si="518"/>
        <v>21</v>
      </c>
      <c r="C7722" s="21">
        <v>5</v>
      </c>
      <c r="D7722" s="21">
        <f>VLOOKUP(A7722,英雄数据表!A:D,4,0)</f>
        <v>6</v>
      </c>
      <c r="E7722" s="20" t="str">
        <f>VLOOKUP(A7722,英雄数据表!A:C,3,0)</f>
        <v>神圣之角</v>
      </c>
      <c r="F7722" s="20">
        <f t="shared" si="519"/>
        <v>62026</v>
      </c>
      <c r="G7722" s="20">
        <f t="shared" si="520"/>
        <v>62026</v>
      </c>
      <c r="H7722" s="21" t="str">
        <f>VLOOKUP(B7722,属性中转表!A:F,6,FALSE)</f>
        <v>"hp":52200,"atk":1450</v>
      </c>
      <c r="I7722" s="20" t="str">
        <f>IF(VLOOKUP(B7722,属性中转表!A:G,7,FALSE)=0,"",VLOOKUP(VLOOKUP(B7722,属性中转表!A:G,7,FALSE),属性中转表!$K$2:$P$21,6,0))&amp;IF(VLOOKUP(B7722,属性中转表!A:G,7,FALSE)&gt;=50,VLOOKUP(A7722,英雄数据表!A:K,9,0),IF(VLOOKUP(B7722,属性中转表!A:G,7,FALSE)&gt;=25,VLOOKUP(A7722,英雄数据表!A:K,5,0),""))</f>
        <v>"atk":300,"hp":5000,"undpspro":50</v>
      </c>
      <c r="J7722" s="20" t="str">
        <f>IF(I7722="","",属性中转表!$I$1&amp;(IF(VLOOKUP(B7722,属性中转表!A:G,7,FALSE)=0,0,VLOOKUP(VLOOKUP(B7722,属性中转表!A:G,7,FALSE),属性中转表!$K$2:$P$21,4,0)))+IFERROR(VLOOKUP(A7722,英雄数据表!A:K,IF(武魂!B7722&gt;=50,10,IF(武魂!B7722&gt;=25,6)),0),0))</f>
        <v>,"dpspro":50</v>
      </c>
      <c r="K7722" s="32" t="str">
        <f t="shared" si="521"/>
        <v>"atk":300,"hp":5000,"undpspro":50,"dpspro":50</v>
      </c>
      <c r="L7722" s="20" t="str">
        <f>IF(B7722&gt;=50,VLOOKUP(A7722,英雄数据表!A:L,11,FALSE),IF(B7722&gt;=25,VLOOKUP(A7722,英雄数据表!A:L,7,0),""))</f>
        <v/>
      </c>
      <c r="M7722" s="20" t="str">
        <f>IFERROR(VLOOKUP(B7722,属性中转表!$K$2:$O$21,5,FALSE),"")</f>
        <v/>
      </c>
      <c r="N7722" s="20" t="str">
        <f>IF(B7722=25,VLOOKUP(A7722,英雄数据表!A:L,8,FALSE),IF(B7722=50,VLOOKUP(A7722,英雄数据表!A:L,12,0),""))</f>
        <v/>
      </c>
    </row>
    <row r="7723" spans="1:14" x14ac:dyDescent="0.3">
      <c r="A7723" s="20">
        <v>62026</v>
      </c>
      <c r="B7723" s="21">
        <f t="shared" si="518"/>
        <v>22</v>
      </c>
      <c r="C7723" s="21">
        <v>5</v>
      </c>
      <c r="D7723" s="21">
        <f>VLOOKUP(A7723,英雄数据表!A:D,4,0)</f>
        <v>6</v>
      </c>
      <c r="E7723" s="20" t="str">
        <f>VLOOKUP(A7723,英雄数据表!A:C,3,0)</f>
        <v>神圣之角</v>
      </c>
      <c r="F7723" s="20">
        <f t="shared" si="519"/>
        <v>62026</v>
      </c>
      <c r="G7723" s="20">
        <f t="shared" si="520"/>
        <v>62026</v>
      </c>
      <c r="H7723" s="21" t="str">
        <f>VLOOKUP(B7723,属性中转表!A:F,6,FALSE)</f>
        <v>"hp":55800,"atk":1550</v>
      </c>
      <c r="I7723" s="20" t="str">
        <f>IF(VLOOKUP(B7723,属性中转表!A:G,7,FALSE)=0,"",VLOOKUP(VLOOKUP(B7723,属性中转表!A:G,7,FALSE),属性中转表!$K$2:$P$21,6,0))&amp;IF(VLOOKUP(B7723,属性中转表!A:G,7,FALSE)&gt;=50,VLOOKUP(A7723,英雄数据表!A:K,9,0),IF(VLOOKUP(B7723,属性中转表!A:G,7,FALSE)&gt;=25,VLOOKUP(A7723,英雄数据表!A:K,5,0),""))</f>
        <v>"atk":300,"hp":5000,"undpspro":50</v>
      </c>
      <c r="J7723" s="20" t="str">
        <f>IF(I7723="","",属性中转表!$I$1&amp;(IF(VLOOKUP(B7723,属性中转表!A:G,7,FALSE)=0,0,VLOOKUP(VLOOKUP(B7723,属性中转表!A:G,7,FALSE),属性中转表!$K$2:$P$21,4,0)))+IFERROR(VLOOKUP(A7723,英雄数据表!A:K,IF(武魂!B7723&gt;=50,10,IF(武魂!B7723&gt;=25,6)),0),0))</f>
        <v>,"dpspro":50</v>
      </c>
      <c r="K7723" s="32" t="str">
        <f t="shared" si="521"/>
        <v>"atk":300,"hp":5000,"undpspro":50,"dpspro":50</v>
      </c>
      <c r="L7723" s="20" t="str">
        <f>IF(B7723&gt;=50,VLOOKUP(A7723,英雄数据表!A:L,11,FALSE),IF(B7723&gt;=25,VLOOKUP(A7723,英雄数据表!A:L,7,0),""))</f>
        <v/>
      </c>
      <c r="M7723" s="20" t="str">
        <f>IFERROR(VLOOKUP(B7723,属性中转表!$K$2:$O$21,5,FALSE),"")</f>
        <v/>
      </c>
      <c r="N7723" s="20" t="str">
        <f>IF(B7723=25,VLOOKUP(A7723,英雄数据表!A:L,8,FALSE),IF(B7723=50,VLOOKUP(A7723,英雄数据表!A:L,12,0),""))</f>
        <v/>
      </c>
    </row>
    <row r="7724" spans="1:14" x14ac:dyDescent="0.3">
      <c r="A7724" s="20">
        <v>62026</v>
      </c>
      <c r="B7724" s="21">
        <f t="shared" si="518"/>
        <v>23</v>
      </c>
      <c r="C7724" s="21">
        <v>5</v>
      </c>
      <c r="D7724" s="21">
        <f>VLOOKUP(A7724,英雄数据表!A:D,4,0)</f>
        <v>6</v>
      </c>
      <c r="E7724" s="20" t="str">
        <f>VLOOKUP(A7724,英雄数据表!A:C,3,0)</f>
        <v>神圣之角</v>
      </c>
      <c r="F7724" s="20">
        <f t="shared" si="519"/>
        <v>62026</v>
      </c>
      <c r="G7724" s="20">
        <f t="shared" si="520"/>
        <v>62026</v>
      </c>
      <c r="H7724" s="21" t="str">
        <f>VLOOKUP(B7724,属性中转表!A:F,6,FALSE)</f>
        <v>"hp":59400,"atk":1650</v>
      </c>
      <c r="I7724" s="20" t="str">
        <f>IF(VLOOKUP(B7724,属性中转表!A:G,7,FALSE)=0,"",VLOOKUP(VLOOKUP(B7724,属性中转表!A:G,7,FALSE),属性中转表!$K$2:$P$21,6,0))&amp;IF(VLOOKUP(B7724,属性中转表!A:G,7,FALSE)&gt;=50,VLOOKUP(A7724,英雄数据表!A:K,9,0),IF(VLOOKUP(B7724,属性中转表!A:G,7,FALSE)&gt;=25,VLOOKUP(A7724,英雄数据表!A:K,5,0),""))</f>
        <v>"atk":300,"hp":5000,"undpspro":50</v>
      </c>
      <c r="J7724" s="20" t="str">
        <f>IF(I7724="","",属性中转表!$I$1&amp;(IF(VLOOKUP(B7724,属性中转表!A:G,7,FALSE)=0,0,VLOOKUP(VLOOKUP(B7724,属性中转表!A:G,7,FALSE),属性中转表!$K$2:$P$21,4,0)))+IFERROR(VLOOKUP(A7724,英雄数据表!A:K,IF(武魂!B7724&gt;=50,10,IF(武魂!B7724&gt;=25,6)),0),0))</f>
        <v>,"dpspro":50</v>
      </c>
      <c r="K7724" s="32" t="str">
        <f t="shared" si="521"/>
        <v>"atk":300,"hp":5000,"undpspro":50,"dpspro":50</v>
      </c>
      <c r="L7724" s="20" t="str">
        <f>IF(B7724&gt;=50,VLOOKUP(A7724,英雄数据表!A:L,11,FALSE),IF(B7724&gt;=25,VLOOKUP(A7724,英雄数据表!A:L,7,0),""))</f>
        <v/>
      </c>
      <c r="M7724" s="20" t="str">
        <f>IFERROR(VLOOKUP(B7724,属性中转表!$K$2:$O$21,5,FALSE),"")</f>
        <v/>
      </c>
      <c r="N7724" s="20" t="str">
        <f>IF(B7724=25,VLOOKUP(A7724,英雄数据表!A:L,8,FALSE),IF(B7724=50,VLOOKUP(A7724,英雄数据表!A:L,12,0),""))</f>
        <v/>
      </c>
    </row>
    <row r="7725" spans="1:14" x14ac:dyDescent="0.3">
      <c r="A7725" s="20">
        <v>62026</v>
      </c>
      <c r="B7725" s="21">
        <f t="shared" si="518"/>
        <v>24</v>
      </c>
      <c r="C7725" s="21">
        <v>5</v>
      </c>
      <c r="D7725" s="21">
        <f>VLOOKUP(A7725,英雄数据表!A:D,4,0)</f>
        <v>6</v>
      </c>
      <c r="E7725" s="20" t="str">
        <f>VLOOKUP(A7725,英雄数据表!A:C,3,0)</f>
        <v>神圣之角</v>
      </c>
      <c r="F7725" s="20">
        <f t="shared" si="519"/>
        <v>62026</v>
      </c>
      <c r="G7725" s="20">
        <f t="shared" si="520"/>
        <v>62026</v>
      </c>
      <c r="H7725" s="21" t="str">
        <f>VLOOKUP(B7725,属性中转表!A:F,6,FALSE)</f>
        <v>"hp":63000,"atk":1750</v>
      </c>
      <c r="I7725" s="20" t="str">
        <f>IF(VLOOKUP(B7725,属性中转表!A:G,7,FALSE)=0,"",VLOOKUP(VLOOKUP(B7725,属性中转表!A:G,7,FALSE),属性中转表!$K$2:$P$21,6,0))&amp;IF(VLOOKUP(B7725,属性中转表!A:G,7,FALSE)&gt;=50,VLOOKUP(A7725,英雄数据表!A:K,9,0),IF(VLOOKUP(B7725,属性中转表!A:G,7,FALSE)&gt;=25,VLOOKUP(A7725,英雄数据表!A:K,5,0),""))</f>
        <v>"atk":300,"hp":5000,"undpspro":50</v>
      </c>
      <c r="J7725" s="20" t="str">
        <f>IF(I7725="","",属性中转表!$I$1&amp;(IF(VLOOKUP(B7725,属性中转表!A:G,7,FALSE)=0,0,VLOOKUP(VLOOKUP(B7725,属性中转表!A:G,7,FALSE),属性中转表!$K$2:$P$21,4,0)))+IFERROR(VLOOKUP(A7725,英雄数据表!A:K,IF(武魂!B7725&gt;=50,10,IF(武魂!B7725&gt;=25,6)),0),0))</f>
        <v>,"dpspro":50</v>
      </c>
      <c r="K7725" s="32" t="str">
        <f t="shared" si="521"/>
        <v>"atk":300,"hp":5000,"undpspro":50,"dpspro":50</v>
      </c>
      <c r="L7725" s="20" t="str">
        <f>IF(B7725&gt;=50,VLOOKUP(A7725,英雄数据表!A:L,11,FALSE),IF(B7725&gt;=25,VLOOKUP(A7725,英雄数据表!A:L,7,0),""))</f>
        <v/>
      </c>
      <c r="M7725" s="20" t="str">
        <f>IFERROR(VLOOKUP(B7725,属性中转表!$K$2:$O$21,5,FALSE),"")</f>
        <v/>
      </c>
      <c r="N7725" s="20" t="str">
        <f>IF(B7725=25,VLOOKUP(A7725,英雄数据表!A:L,8,FALSE),IF(B7725=50,VLOOKUP(A7725,英雄数据表!A:L,12,0),""))</f>
        <v/>
      </c>
    </row>
    <row r="7726" spans="1:14" x14ac:dyDescent="0.3">
      <c r="A7726" s="20">
        <v>62026</v>
      </c>
      <c r="B7726" s="21">
        <f t="shared" si="518"/>
        <v>25</v>
      </c>
      <c r="C7726" s="21">
        <v>5</v>
      </c>
      <c r="D7726" s="21">
        <f>VLOOKUP(A7726,英雄数据表!A:D,4,0)</f>
        <v>6</v>
      </c>
      <c r="E7726" s="20" t="str">
        <f>VLOOKUP(A7726,英雄数据表!A:C,3,0)</f>
        <v>神圣之角</v>
      </c>
      <c r="F7726" s="20">
        <f t="shared" si="519"/>
        <v>62026</v>
      </c>
      <c r="G7726" s="20">
        <f t="shared" si="520"/>
        <v>62026</v>
      </c>
      <c r="H7726" s="21" t="str">
        <f>VLOOKUP(B7726,属性中转表!A:F,6,FALSE)</f>
        <v>"hp":66600,"atk":1850</v>
      </c>
      <c r="I7726" s="20" t="str">
        <f>IF(VLOOKUP(B7726,属性中转表!A:G,7,FALSE)=0,"",VLOOKUP(VLOOKUP(B7726,属性中转表!A:G,7,FALSE),属性中转表!$K$2:$P$21,6,0))&amp;IF(VLOOKUP(B7726,属性中转表!A:G,7,FALSE)&gt;=50,VLOOKUP(A7726,英雄数据表!A:K,9,0),IF(VLOOKUP(B7726,属性中转表!A:G,7,FALSE)&gt;=25,VLOOKUP(A7726,英雄数据表!A:K,5,0),""))</f>
        <v>"atk":300,"hp":5000,"undpspro":50</v>
      </c>
      <c r="J7726" s="20" t="str">
        <f>IF(I7726="","",属性中转表!$I$1&amp;(IF(VLOOKUP(B7726,属性中转表!A:G,7,FALSE)=0,0,VLOOKUP(VLOOKUP(B7726,属性中转表!A:G,7,FALSE),属性中转表!$K$2:$P$21,4,0)))+IFERROR(VLOOKUP(A7726,英雄数据表!A:K,IF(武魂!B7726&gt;=50,10,IF(武魂!B7726&gt;=25,6)),0),0))</f>
        <v>,"dpspro":50</v>
      </c>
      <c r="K7726" s="32" t="str">
        <f t="shared" si="521"/>
        <v>"atk":300,"hp":5000,"undpspro":50,"dpspro":50</v>
      </c>
      <c r="L7726" s="20" t="str">
        <f>IF(B7726&gt;=50,VLOOKUP(A7726,英雄数据表!A:L,11,FALSE),IF(B7726&gt;=25,VLOOKUP(A7726,英雄数据表!A:L,7,0),""))</f>
        <v>"6202601004"</v>
      </c>
      <c r="M7726" s="20" t="str">
        <f>IFERROR(VLOOKUP(B7726,属性中转表!$K$2:$O$21,5,FALSE),"")</f>
        <v/>
      </c>
      <c r="N7726" s="20" t="str">
        <f>IF(B7726=25,VLOOKUP(A7726,英雄数据表!A:L,8,FALSE),IF(B7726=50,VLOOKUP(A7726,英雄数据表!A:L,12,0),""))</f>
        <v>生命低于50%时，降低所有敌人治疗量24%，持续3回合</v>
      </c>
    </row>
    <row r="7727" spans="1:14" x14ac:dyDescent="0.3">
      <c r="A7727" s="20">
        <v>62026</v>
      </c>
      <c r="B7727" s="21">
        <f t="shared" si="518"/>
        <v>26</v>
      </c>
      <c r="C7727" s="21">
        <v>5</v>
      </c>
      <c r="D7727" s="21">
        <f>VLOOKUP(A7727,英雄数据表!A:D,4,0)</f>
        <v>6</v>
      </c>
      <c r="E7727" s="20" t="str">
        <f>VLOOKUP(A7727,英雄数据表!A:C,3,0)</f>
        <v>神圣之角</v>
      </c>
      <c r="F7727" s="20">
        <f t="shared" si="519"/>
        <v>62026</v>
      </c>
      <c r="G7727" s="20">
        <f t="shared" si="520"/>
        <v>62026</v>
      </c>
      <c r="H7727" s="21" t="str">
        <f>VLOOKUP(B7727,属性中转表!A:F,6,FALSE)</f>
        <v>"hp":70200,"atk":1950</v>
      </c>
      <c r="I7727" s="20" t="str">
        <f>IF(VLOOKUP(B7727,属性中转表!A:G,7,FALSE)=0,"",VLOOKUP(VLOOKUP(B7727,属性中转表!A:G,7,FALSE),属性中转表!$K$2:$P$21,6,0))&amp;IF(VLOOKUP(B7727,属性中转表!A:G,7,FALSE)&gt;=50,VLOOKUP(A7727,英雄数据表!A:K,9,0),IF(VLOOKUP(B7727,属性中转表!A:G,7,FALSE)&gt;=25,VLOOKUP(A7727,英雄数据表!A:K,5,0),""))</f>
        <v>"atk":300,"hp":5000,"undpspro":50</v>
      </c>
      <c r="J7727" s="20" t="str">
        <f>IF(I7727="","",属性中转表!$I$1&amp;(IF(VLOOKUP(B7727,属性中转表!A:G,7,FALSE)=0,0,VLOOKUP(VLOOKUP(B7727,属性中转表!A:G,7,FALSE),属性中转表!$K$2:$P$21,4,0)))+IFERROR(VLOOKUP(A7727,英雄数据表!A:K,IF(武魂!B7727&gt;=50,10,IF(武魂!B7727&gt;=25,6)),0),0))</f>
        <v>,"dpspro":50</v>
      </c>
      <c r="K7727" s="32" t="str">
        <f t="shared" si="521"/>
        <v>"atk":300,"hp":5000,"undpspro":50,"dpspro":50</v>
      </c>
      <c r="L7727" s="20" t="str">
        <f>IF(B7727&gt;=50,VLOOKUP(A7727,英雄数据表!A:L,11,FALSE),IF(B7727&gt;=25,VLOOKUP(A7727,英雄数据表!A:L,7,0),""))</f>
        <v>"6202601004"</v>
      </c>
      <c r="M7727" s="20" t="str">
        <f>IFERROR(VLOOKUP(B7727,属性中转表!$K$2:$O$21,5,FALSE),"")</f>
        <v/>
      </c>
      <c r="N7727" s="20" t="str">
        <f>IF(B7727=25,VLOOKUP(A7727,英雄数据表!A:L,8,FALSE),IF(B7727=50,VLOOKUP(A7727,英雄数据表!A:L,12,0),""))</f>
        <v/>
      </c>
    </row>
    <row r="7728" spans="1:14" x14ac:dyDescent="0.3">
      <c r="A7728" s="20">
        <v>62026</v>
      </c>
      <c r="B7728" s="21">
        <f t="shared" si="518"/>
        <v>27</v>
      </c>
      <c r="C7728" s="21">
        <v>5</v>
      </c>
      <c r="D7728" s="21">
        <f>VLOOKUP(A7728,英雄数据表!A:D,4,0)</f>
        <v>6</v>
      </c>
      <c r="E7728" s="20" t="str">
        <f>VLOOKUP(A7728,英雄数据表!A:C,3,0)</f>
        <v>神圣之角</v>
      </c>
      <c r="F7728" s="20">
        <f t="shared" si="519"/>
        <v>62026</v>
      </c>
      <c r="G7728" s="20">
        <f t="shared" si="520"/>
        <v>62026</v>
      </c>
      <c r="H7728" s="21" t="str">
        <f>VLOOKUP(B7728,属性中转表!A:F,6,FALSE)</f>
        <v>"hp":73800,"atk":2050</v>
      </c>
      <c r="I7728" s="20" t="str">
        <f>IF(VLOOKUP(B7728,属性中转表!A:G,7,FALSE)=0,"",VLOOKUP(VLOOKUP(B7728,属性中转表!A:G,7,FALSE),属性中转表!$K$2:$P$21,6,0))&amp;IF(VLOOKUP(B7728,属性中转表!A:G,7,FALSE)&gt;=50,VLOOKUP(A7728,英雄数据表!A:K,9,0),IF(VLOOKUP(B7728,属性中转表!A:G,7,FALSE)&gt;=25,VLOOKUP(A7728,英雄数据表!A:K,5,0),""))</f>
        <v>"atk":300,"hp":5000,"undpspro":50</v>
      </c>
      <c r="J7728" s="20" t="str">
        <f>IF(I7728="","",属性中转表!$I$1&amp;(IF(VLOOKUP(B7728,属性中转表!A:G,7,FALSE)=0,0,VLOOKUP(VLOOKUP(B7728,属性中转表!A:G,7,FALSE),属性中转表!$K$2:$P$21,4,0)))+IFERROR(VLOOKUP(A7728,英雄数据表!A:K,IF(武魂!B7728&gt;=50,10,IF(武魂!B7728&gt;=25,6)),0),0))</f>
        <v>,"dpspro":50</v>
      </c>
      <c r="K7728" s="32" t="str">
        <f t="shared" si="521"/>
        <v>"atk":300,"hp":5000,"undpspro":50,"dpspro":50</v>
      </c>
      <c r="L7728" s="20" t="str">
        <f>IF(B7728&gt;=50,VLOOKUP(A7728,英雄数据表!A:L,11,FALSE),IF(B7728&gt;=25,VLOOKUP(A7728,英雄数据表!A:L,7,0),""))</f>
        <v>"6202601004"</v>
      </c>
      <c r="M7728" s="20" t="str">
        <f>IFERROR(VLOOKUP(B7728,属性中转表!$K$2:$O$21,5,FALSE),"")</f>
        <v/>
      </c>
      <c r="N7728" s="20" t="str">
        <f>IF(B7728=25,VLOOKUP(A7728,英雄数据表!A:L,8,FALSE),IF(B7728=50,VLOOKUP(A7728,英雄数据表!A:L,12,0),""))</f>
        <v/>
      </c>
    </row>
    <row r="7729" spans="1:14" x14ac:dyDescent="0.3">
      <c r="A7729" s="20">
        <v>62026</v>
      </c>
      <c r="B7729" s="21">
        <f t="shared" si="518"/>
        <v>28</v>
      </c>
      <c r="C7729" s="21">
        <v>5</v>
      </c>
      <c r="D7729" s="21">
        <f>VLOOKUP(A7729,英雄数据表!A:D,4,0)</f>
        <v>6</v>
      </c>
      <c r="E7729" s="20" t="str">
        <f>VLOOKUP(A7729,英雄数据表!A:C,3,0)</f>
        <v>神圣之角</v>
      </c>
      <c r="F7729" s="20">
        <f t="shared" si="519"/>
        <v>62026</v>
      </c>
      <c r="G7729" s="20">
        <f t="shared" si="520"/>
        <v>62026</v>
      </c>
      <c r="H7729" s="21" t="str">
        <f>VLOOKUP(B7729,属性中转表!A:F,6,FALSE)</f>
        <v>"hp":77400,"atk":2150</v>
      </c>
      <c r="I7729" s="20" t="str">
        <f>IF(VLOOKUP(B7729,属性中转表!A:G,7,FALSE)=0,"",VLOOKUP(VLOOKUP(B7729,属性中转表!A:G,7,FALSE),属性中转表!$K$2:$P$21,6,0))&amp;IF(VLOOKUP(B7729,属性中转表!A:G,7,FALSE)&gt;=50,VLOOKUP(A7729,英雄数据表!A:K,9,0),IF(VLOOKUP(B7729,属性中转表!A:G,7,FALSE)&gt;=25,VLOOKUP(A7729,英雄数据表!A:K,5,0),""))</f>
        <v>"atk":300,"hp":5000,"undpspro":50</v>
      </c>
      <c r="J7729" s="20" t="str">
        <f>IF(I7729="","",属性中转表!$I$1&amp;(IF(VLOOKUP(B7729,属性中转表!A:G,7,FALSE)=0,0,VLOOKUP(VLOOKUP(B7729,属性中转表!A:G,7,FALSE),属性中转表!$K$2:$P$21,4,0)))+IFERROR(VLOOKUP(A7729,英雄数据表!A:K,IF(武魂!B7729&gt;=50,10,IF(武魂!B7729&gt;=25,6)),0),0))</f>
        <v>,"dpspro":50</v>
      </c>
      <c r="K7729" s="32" t="str">
        <f t="shared" si="521"/>
        <v>"atk":300,"hp":5000,"undpspro":50,"dpspro":50</v>
      </c>
      <c r="L7729" s="20" t="str">
        <f>IF(B7729&gt;=50,VLOOKUP(A7729,英雄数据表!A:L,11,FALSE),IF(B7729&gt;=25,VLOOKUP(A7729,英雄数据表!A:L,7,0),""))</f>
        <v>"6202601004"</v>
      </c>
      <c r="M7729" s="20" t="str">
        <f>IFERROR(VLOOKUP(B7729,属性中转表!$K$2:$O$21,5,FALSE),"")</f>
        <v/>
      </c>
      <c r="N7729" s="20" t="str">
        <f>IF(B7729=25,VLOOKUP(A7729,英雄数据表!A:L,8,FALSE),IF(B7729=50,VLOOKUP(A7729,英雄数据表!A:L,12,0),""))</f>
        <v/>
      </c>
    </row>
    <row r="7730" spans="1:14" x14ac:dyDescent="0.3">
      <c r="A7730" s="20">
        <v>62026</v>
      </c>
      <c r="B7730" s="21">
        <f t="shared" si="518"/>
        <v>29</v>
      </c>
      <c r="C7730" s="21">
        <v>5</v>
      </c>
      <c r="D7730" s="21">
        <f>VLOOKUP(A7730,英雄数据表!A:D,4,0)</f>
        <v>6</v>
      </c>
      <c r="E7730" s="20" t="str">
        <f>VLOOKUP(A7730,英雄数据表!A:C,3,0)</f>
        <v>神圣之角</v>
      </c>
      <c r="F7730" s="20">
        <f t="shared" si="519"/>
        <v>62026</v>
      </c>
      <c r="G7730" s="20">
        <f t="shared" si="520"/>
        <v>62026</v>
      </c>
      <c r="H7730" s="21" t="str">
        <f>VLOOKUP(B7730,属性中转表!A:F,6,FALSE)</f>
        <v>"hp":81000,"atk":2250</v>
      </c>
      <c r="I7730" s="20" t="str">
        <f>IF(VLOOKUP(B7730,属性中转表!A:G,7,FALSE)=0,"",VLOOKUP(VLOOKUP(B7730,属性中转表!A:G,7,FALSE),属性中转表!$K$2:$P$21,6,0))&amp;IF(VLOOKUP(B7730,属性中转表!A:G,7,FALSE)&gt;=50,VLOOKUP(A7730,英雄数据表!A:K,9,0),IF(VLOOKUP(B7730,属性中转表!A:G,7,FALSE)&gt;=25,VLOOKUP(A7730,英雄数据表!A:K,5,0),""))</f>
        <v>"atk":300,"hp":5000,"undpspro":50</v>
      </c>
      <c r="J7730" s="20" t="str">
        <f>IF(I7730="","",属性中转表!$I$1&amp;(IF(VLOOKUP(B7730,属性中转表!A:G,7,FALSE)=0,0,VLOOKUP(VLOOKUP(B7730,属性中转表!A:G,7,FALSE),属性中转表!$K$2:$P$21,4,0)))+IFERROR(VLOOKUP(A7730,英雄数据表!A:K,IF(武魂!B7730&gt;=50,10,IF(武魂!B7730&gt;=25,6)),0),0))</f>
        <v>,"dpspro":50</v>
      </c>
      <c r="K7730" s="32" t="str">
        <f t="shared" si="521"/>
        <v>"atk":300,"hp":5000,"undpspro":50,"dpspro":50</v>
      </c>
      <c r="L7730" s="20" t="str">
        <f>IF(B7730&gt;=50,VLOOKUP(A7730,英雄数据表!A:L,11,FALSE),IF(B7730&gt;=25,VLOOKUP(A7730,英雄数据表!A:L,7,0),""))</f>
        <v>"6202601004"</v>
      </c>
      <c r="M7730" s="20" t="str">
        <f>IFERROR(VLOOKUP(B7730,属性中转表!$K$2:$O$21,5,FALSE),"")</f>
        <v/>
      </c>
      <c r="N7730" s="20" t="str">
        <f>IF(B7730=25,VLOOKUP(A7730,英雄数据表!A:L,8,FALSE),IF(B7730=50,VLOOKUP(A7730,英雄数据表!A:L,12,0),""))</f>
        <v/>
      </c>
    </row>
    <row r="7731" spans="1:14" x14ac:dyDescent="0.3">
      <c r="A7731" s="20">
        <v>62026</v>
      </c>
      <c r="B7731" s="21">
        <f t="shared" si="518"/>
        <v>30</v>
      </c>
      <c r="C7731" s="21">
        <v>5</v>
      </c>
      <c r="D7731" s="21">
        <f>VLOOKUP(A7731,英雄数据表!A:D,4,0)</f>
        <v>6</v>
      </c>
      <c r="E7731" s="20" t="str">
        <f>VLOOKUP(A7731,英雄数据表!A:C,3,0)</f>
        <v>神圣之角</v>
      </c>
      <c r="F7731" s="20">
        <f t="shared" si="519"/>
        <v>62026</v>
      </c>
      <c r="G7731" s="20">
        <f t="shared" si="520"/>
        <v>62026</v>
      </c>
      <c r="H7731" s="21" t="str">
        <f>VLOOKUP(B7731,属性中转表!A:F,6,FALSE)</f>
        <v>"hp":84600,"atk":2350</v>
      </c>
      <c r="I7731" s="20" t="str">
        <f>IF(VLOOKUP(B7731,属性中转表!A:G,7,FALSE)=0,"",VLOOKUP(VLOOKUP(B7731,属性中转表!A:G,7,FALSE),属性中转表!$K$2:$P$21,6,0))&amp;IF(VLOOKUP(B7731,属性中转表!A:G,7,FALSE)&gt;=50,VLOOKUP(A7731,英雄数据表!A:K,9,0),IF(VLOOKUP(B7731,属性中转表!A:G,7,FALSE)&gt;=25,VLOOKUP(A7731,英雄数据表!A:K,5,0),""))</f>
        <v>"atk":300,"hp":5000,"undpspro":100</v>
      </c>
      <c r="J7731" s="20" t="str">
        <f>IF(I7731="","",属性中转表!$I$1&amp;(IF(VLOOKUP(B7731,属性中转表!A:G,7,FALSE)=0,0,VLOOKUP(VLOOKUP(B7731,属性中转表!A:G,7,FALSE),属性中转表!$K$2:$P$21,4,0)))+IFERROR(VLOOKUP(A7731,英雄数据表!A:K,IF(武魂!B7731&gt;=50,10,IF(武魂!B7731&gt;=25,6)),0),0))</f>
        <v>,"dpspro":50</v>
      </c>
      <c r="K7731" s="32" t="str">
        <f t="shared" si="521"/>
        <v>"atk":300,"hp":5000,"undpspro":100,"dpspro":50</v>
      </c>
      <c r="L7731" s="20" t="str">
        <f>IF(B7731&gt;=50,VLOOKUP(A7731,英雄数据表!A:L,11,FALSE),IF(B7731&gt;=25,VLOOKUP(A7731,英雄数据表!A:L,7,0),""))</f>
        <v>"6202601004"</v>
      </c>
      <c r="M7731" s="20" t="str">
        <f>IFERROR(VLOOKUP(B7731,属性中转表!$K$2:$O$21,5,FALSE),"")</f>
        <v>"undpspro":50</v>
      </c>
      <c r="N7731" s="20" t="str">
        <f>IF(B7731=25,VLOOKUP(A7731,英雄数据表!A:L,8,FALSE),IF(B7731=50,VLOOKUP(A7731,英雄数据表!A:L,12,0),""))</f>
        <v/>
      </c>
    </row>
    <row r="7732" spans="1:14" x14ac:dyDescent="0.3">
      <c r="A7732" s="20">
        <v>62026</v>
      </c>
      <c r="B7732" s="21">
        <f t="shared" si="518"/>
        <v>31</v>
      </c>
      <c r="C7732" s="21">
        <v>5</v>
      </c>
      <c r="D7732" s="21">
        <f>VLOOKUP(A7732,英雄数据表!A:D,4,0)</f>
        <v>6</v>
      </c>
      <c r="E7732" s="20" t="str">
        <f>VLOOKUP(A7732,英雄数据表!A:C,3,0)</f>
        <v>神圣之角</v>
      </c>
      <c r="F7732" s="20">
        <f t="shared" si="519"/>
        <v>62026</v>
      </c>
      <c r="G7732" s="20">
        <f t="shared" si="520"/>
        <v>62026</v>
      </c>
      <c r="H7732" s="21" t="str">
        <f>VLOOKUP(B7732,属性中转表!A:F,6,FALSE)</f>
        <v>"hp":89100,"atk":2475</v>
      </c>
      <c r="I7732" s="20" t="str">
        <f>IF(VLOOKUP(B7732,属性中转表!A:G,7,FALSE)=0,"",VLOOKUP(VLOOKUP(B7732,属性中转表!A:G,7,FALSE),属性中转表!$K$2:$P$21,6,0))&amp;IF(VLOOKUP(B7732,属性中转表!A:G,7,FALSE)&gt;=50,VLOOKUP(A7732,英雄数据表!A:K,9,0),IF(VLOOKUP(B7732,属性中转表!A:G,7,FALSE)&gt;=25,VLOOKUP(A7732,英雄数据表!A:K,5,0),""))</f>
        <v>"atk":300,"hp":5000,"undpspro":100</v>
      </c>
      <c r="J7732" s="20" t="str">
        <f>IF(I7732="","",属性中转表!$I$1&amp;(IF(VLOOKUP(B7732,属性中转表!A:G,7,FALSE)=0,0,VLOOKUP(VLOOKUP(B7732,属性中转表!A:G,7,FALSE),属性中转表!$K$2:$P$21,4,0)))+IFERROR(VLOOKUP(A7732,英雄数据表!A:K,IF(武魂!B7732&gt;=50,10,IF(武魂!B7732&gt;=25,6)),0),0))</f>
        <v>,"dpspro":50</v>
      </c>
      <c r="K7732" s="32" t="str">
        <f t="shared" si="521"/>
        <v>"atk":300,"hp":5000,"undpspro":100,"dpspro":50</v>
      </c>
      <c r="L7732" s="20" t="str">
        <f>IF(B7732&gt;=50,VLOOKUP(A7732,英雄数据表!A:L,11,FALSE),IF(B7732&gt;=25,VLOOKUP(A7732,英雄数据表!A:L,7,0),""))</f>
        <v>"6202601004"</v>
      </c>
      <c r="M7732" s="20" t="str">
        <f>IFERROR(VLOOKUP(B7732,属性中转表!$K$2:$O$21,5,FALSE),"")</f>
        <v/>
      </c>
      <c r="N7732" s="20" t="str">
        <f>IF(B7732=25,VLOOKUP(A7732,英雄数据表!A:L,8,FALSE),IF(B7732=50,VLOOKUP(A7732,英雄数据表!A:L,12,0),""))</f>
        <v/>
      </c>
    </row>
    <row r="7733" spans="1:14" x14ac:dyDescent="0.3">
      <c r="A7733" s="20">
        <v>62026</v>
      </c>
      <c r="B7733" s="21">
        <f t="shared" si="518"/>
        <v>32</v>
      </c>
      <c r="C7733" s="21">
        <v>5</v>
      </c>
      <c r="D7733" s="21">
        <f>VLOOKUP(A7733,英雄数据表!A:D,4,0)</f>
        <v>6</v>
      </c>
      <c r="E7733" s="20" t="str">
        <f>VLOOKUP(A7733,英雄数据表!A:C,3,0)</f>
        <v>神圣之角</v>
      </c>
      <c r="F7733" s="20">
        <f t="shared" si="519"/>
        <v>62026</v>
      </c>
      <c r="G7733" s="20">
        <f t="shared" si="520"/>
        <v>62026</v>
      </c>
      <c r="H7733" s="21" t="str">
        <f>VLOOKUP(B7733,属性中转表!A:F,6,FALSE)</f>
        <v>"hp":93600,"atk":2600</v>
      </c>
      <c r="I7733" s="20" t="str">
        <f>IF(VLOOKUP(B7733,属性中转表!A:G,7,FALSE)=0,"",VLOOKUP(VLOOKUP(B7733,属性中转表!A:G,7,FALSE),属性中转表!$K$2:$P$21,6,0))&amp;IF(VLOOKUP(B7733,属性中转表!A:G,7,FALSE)&gt;=50,VLOOKUP(A7733,英雄数据表!A:K,9,0),IF(VLOOKUP(B7733,属性中转表!A:G,7,FALSE)&gt;=25,VLOOKUP(A7733,英雄数据表!A:K,5,0),""))</f>
        <v>"atk":300,"hp":5000,"undpspro":100</v>
      </c>
      <c r="J7733" s="20" t="str">
        <f>IF(I7733="","",属性中转表!$I$1&amp;(IF(VLOOKUP(B7733,属性中转表!A:G,7,FALSE)=0,0,VLOOKUP(VLOOKUP(B7733,属性中转表!A:G,7,FALSE),属性中转表!$K$2:$P$21,4,0)))+IFERROR(VLOOKUP(A7733,英雄数据表!A:K,IF(武魂!B7733&gt;=50,10,IF(武魂!B7733&gt;=25,6)),0),0))</f>
        <v>,"dpspro":50</v>
      </c>
      <c r="K7733" s="32" t="str">
        <f t="shared" si="521"/>
        <v>"atk":300,"hp":5000,"undpspro":100,"dpspro":50</v>
      </c>
      <c r="L7733" s="20" t="str">
        <f>IF(B7733&gt;=50,VLOOKUP(A7733,英雄数据表!A:L,11,FALSE),IF(B7733&gt;=25,VLOOKUP(A7733,英雄数据表!A:L,7,0),""))</f>
        <v>"6202601004"</v>
      </c>
      <c r="M7733" s="20" t="str">
        <f>IFERROR(VLOOKUP(B7733,属性中转表!$K$2:$O$21,5,FALSE),"")</f>
        <v/>
      </c>
      <c r="N7733" s="20" t="str">
        <f>IF(B7733=25,VLOOKUP(A7733,英雄数据表!A:L,8,FALSE),IF(B7733=50,VLOOKUP(A7733,英雄数据表!A:L,12,0),""))</f>
        <v/>
      </c>
    </row>
    <row r="7734" spans="1:14" x14ac:dyDescent="0.3">
      <c r="A7734" s="20">
        <v>62026</v>
      </c>
      <c r="B7734" s="21">
        <f t="shared" si="518"/>
        <v>33</v>
      </c>
      <c r="C7734" s="21">
        <v>5</v>
      </c>
      <c r="D7734" s="21">
        <f>VLOOKUP(A7734,英雄数据表!A:D,4,0)</f>
        <v>6</v>
      </c>
      <c r="E7734" s="20" t="str">
        <f>VLOOKUP(A7734,英雄数据表!A:C,3,0)</f>
        <v>神圣之角</v>
      </c>
      <c r="F7734" s="20">
        <f t="shared" si="519"/>
        <v>62026</v>
      </c>
      <c r="G7734" s="20">
        <f t="shared" si="520"/>
        <v>62026</v>
      </c>
      <c r="H7734" s="21" t="str">
        <f>VLOOKUP(B7734,属性中转表!A:F,6,FALSE)</f>
        <v>"hp":98100,"atk":2725</v>
      </c>
      <c r="I7734" s="20" t="str">
        <f>IF(VLOOKUP(B7734,属性中转表!A:G,7,FALSE)=0,"",VLOOKUP(VLOOKUP(B7734,属性中转表!A:G,7,FALSE),属性中转表!$K$2:$P$21,6,0))&amp;IF(VLOOKUP(B7734,属性中转表!A:G,7,FALSE)&gt;=50,VLOOKUP(A7734,英雄数据表!A:K,9,0),IF(VLOOKUP(B7734,属性中转表!A:G,7,FALSE)&gt;=25,VLOOKUP(A7734,英雄数据表!A:K,5,0),""))</f>
        <v>"atk":300,"hp":5000,"undpspro":100</v>
      </c>
      <c r="J7734" s="20" t="str">
        <f>IF(I7734="","",属性中转表!$I$1&amp;(IF(VLOOKUP(B7734,属性中转表!A:G,7,FALSE)=0,0,VLOOKUP(VLOOKUP(B7734,属性中转表!A:G,7,FALSE),属性中转表!$K$2:$P$21,4,0)))+IFERROR(VLOOKUP(A7734,英雄数据表!A:K,IF(武魂!B7734&gt;=50,10,IF(武魂!B7734&gt;=25,6)),0),0))</f>
        <v>,"dpspro":50</v>
      </c>
      <c r="K7734" s="32" t="str">
        <f t="shared" si="521"/>
        <v>"atk":300,"hp":5000,"undpspro":100,"dpspro":50</v>
      </c>
      <c r="L7734" s="20" t="str">
        <f>IF(B7734&gt;=50,VLOOKUP(A7734,英雄数据表!A:L,11,FALSE),IF(B7734&gt;=25,VLOOKUP(A7734,英雄数据表!A:L,7,0),""))</f>
        <v>"6202601004"</v>
      </c>
      <c r="M7734" s="20" t="str">
        <f>IFERROR(VLOOKUP(B7734,属性中转表!$K$2:$O$21,5,FALSE),"")</f>
        <v/>
      </c>
      <c r="N7734" s="20" t="str">
        <f>IF(B7734=25,VLOOKUP(A7734,英雄数据表!A:L,8,FALSE),IF(B7734=50,VLOOKUP(A7734,英雄数据表!A:L,12,0),""))</f>
        <v/>
      </c>
    </row>
    <row r="7735" spans="1:14" x14ac:dyDescent="0.3">
      <c r="A7735" s="20">
        <v>62026</v>
      </c>
      <c r="B7735" s="21">
        <f t="shared" si="518"/>
        <v>34</v>
      </c>
      <c r="C7735" s="21">
        <v>5</v>
      </c>
      <c r="D7735" s="21">
        <f>VLOOKUP(A7735,英雄数据表!A:D,4,0)</f>
        <v>6</v>
      </c>
      <c r="E7735" s="20" t="str">
        <f>VLOOKUP(A7735,英雄数据表!A:C,3,0)</f>
        <v>神圣之角</v>
      </c>
      <c r="F7735" s="20">
        <f t="shared" si="519"/>
        <v>62026</v>
      </c>
      <c r="G7735" s="20">
        <f t="shared" si="520"/>
        <v>62026</v>
      </c>
      <c r="H7735" s="21" t="str">
        <f>VLOOKUP(B7735,属性中转表!A:F,6,FALSE)</f>
        <v>"hp":102600,"atk":2850</v>
      </c>
      <c r="I7735" s="20" t="str">
        <f>IF(VLOOKUP(B7735,属性中转表!A:G,7,FALSE)=0,"",VLOOKUP(VLOOKUP(B7735,属性中转表!A:G,7,FALSE),属性中转表!$K$2:$P$21,6,0))&amp;IF(VLOOKUP(B7735,属性中转表!A:G,7,FALSE)&gt;=50,VLOOKUP(A7735,英雄数据表!A:K,9,0),IF(VLOOKUP(B7735,属性中转表!A:G,7,FALSE)&gt;=25,VLOOKUP(A7735,英雄数据表!A:K,5,0),""))</f>
        <v>"atk":300,"hp":5000,"undpspro":100</v>
      </c>
      <c r="J7735" s="20" t="str">
        <f>IF(I7735="","",属性中转表!$I$1&amp;(IF(VLOOKUP(B7735,属性中转表!A:G,7,FALSE)=0,0,VLOOKUP(VLOOKUP(B7735,属性中转表!A:G,7,FALSE),属性中转表!$K$2:$P$21,4,0)))+IFERROR(VLOOKUP(A7735,英雄数据表!A:K,IF(武魂!B7735&gt;=50,10,IF(武魂!B7735&gt;=25,6)),0),0))</f>
        <v>,"dpspro":50</v>
      </c>
      <c r="K7735" s="32" t="str">
        <f t="shared" si="521"/>
        <v>"atk":300,"hp":5000,"undpspro":100,"dpspro":50</v>
      </c>
      <c r="L7735" s="20" t="str">
        <f>IF(B7735&gt;=50,VLOOKUP(A7735,英雄数据表!A:L,11,FALSE),IF(B7735&gt;=25,VLOOKUP(A7735,英雄数据表!A:L,7,0),""))</f>
        <v>"6202601004"</v>
      </c>
      <c r="M7735" s="20" t="str">
        <f>IFERROR(VLOOKUP(B7735,属性中转表!$K$2:$O$21,5,FALSE),"")</f>
        <v/>
      </c>
      <c r="N7735" s="20" t="str">
        <f>IF(B7735=25,VLOOKUP(A7735,英雄数据表!A:L,8,FALSE),IF(B7735=50,VLOOKUP(A7735,英雄数据表!A:L,12,0),""))</f>
        <v/>
      </c>
    </row>
    <row r="7736" spans="1:14" x14ac:dyDescent="0.3">
      <c r="A7736" s="20">
        <v>62026</v>
      </c>
      <c r="B7736" s="21">
        <f t="shared" si="518"/>
        <v>35</v>
      </c>
      <c r="C7736" s="21">
        <v>5</v>
      </c>
      <c r="D7736" s="21">
        <f>VLOOKUP(A7736,英雄数据表!A:D,4,0)</f>
        <v>6</v>
      </c>
      <c r="E7736" s="20" t="str">
        <f>VLOOKUP(A7736,英雄数据表!A:C,3,0)</f>
        <v>神圣之角</v>
      </c>
      <c r="F7736" s="20">
        <f t="shared" si="519"/>
        <v>62026</v>
      </c>
      <c r="G7736" s="20">
        <f t="shared" si="520"/>
        <v>62026</v>
      </c>
      <c r="H7736" s="21" t="str">
        <f>VLOOKUP(B7736,属性中转表!A:F,6,FALSE)</f>
        <v>"hp":107100,"atk":2975</v>
      </c>
      <c r="I7736" s="20" t="str">
        <f>IF(VLOOKUP(B7736,属性中转表!A:G,7,FALSE)=0,"",VLOOKUP(VLOOKUP(B7736,属性中转表!A:G,7,FALSE),属性中转表!$K$2:$P$21,6,0))&amp;IF(VLOOKUP(B7736,属性中转表!A:G,7,FALSE)&gt;=50,VLOOKUP(A7736,英雄数据表!A:K,9,0),IF(VLOOKUP(B7736,属性中转表!A:G,7,FALSE)&gt;=25,VLOOKUP(A7736,英雄数据表!A:K,5,0),""))</f>
        <v>"atk":300,"hp":5000,"undpspro":100</v>
      </c>
      <c r="J7736" s="20" t="str">
        <f>IF(I7736="","",属性中转表!$I$1&amp;(IF(VLOOKUP(B7736,属性中转表!A:G,7,FALSE)=0,0,VLOOKUP(VLOOKUP(B7736,属性中转表!A:G,7,FALSE),属性中转表!$K$2:$P$21,4,0)))+IFERROR(VLOOKUP(A7736,英雄数据表!A:K,IF(武魂!B7736&gt;=50,10,IF(武魂!B7736&gt;=25,6)),0),0))</f>
        <v>,"dpspro":100</v>
      </c>
      <c r="K7736" s="32" t="str">
        <f t="shared" si="521"/>
        <v>"atk":300,"hp":5000,"undpspro":100,"dpspro":100</v>
      </c>
      <c r="L7736" s="20" t="str">
        <f>IF(B7736&gt;=50,VLOOKUP(A7736,英雄数据表!A:L,11,FALSE),IF(B7736&gt;=25,VLOOKUP(A7736,英雄数据表!A:L,7,0),""))</f>
        <v>"6202601004"</v>
      </c>
      <c r="M7736" s="20" t="str">
        <f>IFERROR(VLOOKUP(B7736,属性中转表!$K$2:$O$21,5,FALSE),"")</f>
        <v>"dpspro":50</v>
      </c>
      <c r="N7736" s="20" t="str">
        <f>IF(B7736=25,VLOOKUP(A7736,英雄数据表!A:L,8,FALSE),IF(B7736=50,VLOOKUP(A7736,英雄数据表!A:L,12,0),""))</f>
        <v/>
      </c>
    </row>
    <row r="7737" spans="1:14" x14ac:dyDescent="0.3">
      <c r="A7737" s="20">
        <v>62026</v>
      </c>
      <c r="B7737" s="21">
        <f t="shared" si="518"/>
        <v>36</v>
      </c>
      <c r="C7737" s="21">
        <v>5</v>
      </c>
      <c r="D7737" s="21">
        <f>VLOOKUP(A7737,英雄数据表!A:D,4,0)</f>
        <v>6</v>
      </c>
      <c r="E7737" s="20" t="str">
        <f>VLOOKUP(A7737,英雄数据表!A:C,3,0)</f>
        <v>神圣之角</v>
      </c>
      <c r="F7737" s="20">
        <f t="shared" si="519"/>
        <v>62026</v>
      </c>
      <c r="G7737" s="20">
        <f t="shared" si="520"/>
        <v>62026</v>
      </c>
      <c r="H7737" s="21" t="str">
        <f>VLOOKUP(B7737,属性中转表!A:F,6,FALSE)</f>
        <v>"hp":111600,"atk":3100</v>
      </c>
      <c r="I7737" s="20" t="str">
        <f>IF(VLOOKUP(B7737,属性中转表!A:G,7,FALSE)=0,"",VLOOKUP(VLOOKUP(B7737,属性中转表!A:G,7,FALSE),属性中转表!$K$2:$P$21,6,0))&amp;IF(VLOOKUP(B7737,属性中转表!A:G,7,FALSE)&gt;=50,VLOOKUP(A7737,英雄数据表!A:K,9,0),IF(VLOOKUP(B7737,属性中转表!A:G,7,FALSE)&gt;=25,VLOOKUP(A7737,英雄数据表!A:K,5,0),""))</f>
        <v>"atk":300,"hp":5000,"undpspro":100</v>
      </c>
      <c r="J7737" s="20" t="str">
        <f>IF(I7737="","",属性中转表!$I$1&amp;(IF(VLOOKUP(B7737,属性中转表!A:G,7,FALSE)=0,0,VLOOKUP(VLOOKUP(B7737,属性中转表!A:G,7,FALSE),属性中转表!$K$2:$P$21,4,0)))+IFERROR(VLOOKUP(A7737,英雄数据表!A:K,IF(武魂!B7737&gt;=50,10,IF(武魂!B7737&gt;=25,6)),0),0))</f>
        <v>,"dpspro":100</v>
      </c>
      <c r="K7737" s="32" t="str">
        <f t="shared" si="521"/>
        <v>"atk":300,"hp":5000,"undpspro":100,"dpspro":100</v>
      </c>
      <c r="L7737" s="20" t="str">
        <f>IF(B7737&gt;=50,VLOOKUP(A7737,英雄数据表!A:L,11,FALSE),IF(B7737&gt;=25,VLOOKUP(A7737,英雄数据表!A:L,7,0),""))</f>
        <v>"6202601004"</v>
      </c>
      <c r="M7737" s="20" t="str">
        <f>IFERROR(VLOOKUP(B7737,属性中转表!$K$2:$O$21,5,FALSE),"")</f>
        <v/>
      </c>
      <c r="N7737" s="20" t="str">
        <f>IF(B7737=25,VLOOKUP(A7737,英雄数据表!A:L,8,FALSE),IF(B7737=50,VLOOKUP(A7737,英雄数据表!A:L,12,0),""))</f>
        <v/>
      </c>
    </row>
    <row r="7738" spans="1:14" x14ac:dyDescent="0.3">
      <c r="A7738" s="20">
        <v>62026</v>
      </c>
      <c r="B7738" s="21">
        <f t="shared" si="518"/>
        <v>37</v>
      </c>
      <c r="C7738" s="21">
        <v>5</v>
      </c>
      <c r="D7738" s="21">
        <f>VLOOKUP(A7738,英雄数据表!A:D,4,0)</f>
        <v>6</v>
      </c>
      <c r="E7738" s="20" t="str">
        <f>VLOOKUP(A7738,英雄数据表!A:C,3,0)</f>
        <v>神圣之角</v>
      </c>
      <c r="F7738" s="20">
        <f t="shared" si="519"/>
        <v>62026</v>
      </c>
      <c r="G7738" s="20">
        <f t="shared" si="520"/>
        <v>62026</v>
      </c>
      <c r="H7738" s="21" t="str">
        <f>VLOOKUP(B7738,属性中转表!A:F,6,FALSE)</f>
        <v>"hp":116100,"atk":3225</v>
      </c>
      <c r="I7738" s="20" t="str">
        <f>IF(VLOOKUP(B7738,属性中转表!A:G,7,FALSE)=0,"",VLOOKUP(VLOOKUP(B7738,属性中转表!A:G,7,FALSE),属性中转表!$K$2:$P$21,6,0))&amp;IF(VLOOKUP(B7738,属性中转表!A:G,7,FALSE)&gt;=50,VLOOKUP(A7738,英雄数据表!A:K,9,0),IF(VLOOKUP(B7738,属性中转表!A:G,7,FALSE)&gt;=25,VLOOKUP(A7738,英雄数据表!A:K,5,0),""))</f>
        <v>"atk":300,"hp":5000,"undpspro":100</v>
      </c>
      <c r="J7738" s="20" t="str">
        <f>IF(I7738="","",属性中转表!$I$1&amp;(IF(VLOOKUP(B7738,属性中转表!A:G,7,FALSE)=0,0,VLOOKUP(VLOOKUP(B7738,属性中转表!A:G,7,FALSE),属性中转表!$K$2:$P$21,4,0)))+IFERROR(VLOOKUP(A7738,英雄数据表!A:K,IF(武魂!B7738&gt;=50,10,IF(武魂!B7738&gt;=25,6)),0),0))</f>
        <v>,"dpspro":100</v>
      </c>
      <c r="K7738" s="32" t="str">
        <f t="shared" si="521"/>
        <v>"atk":300,"hp":5000,"undpspro":100,"dpspro":100</v>
      </c>
      <c r="L7738" s="20" t="str">
        <f>IF(B7738&gt;=50,VLOOKUP(A7738,英雄数据表!A:L,11,FALSE),IF(B7738&gt;=25,VLOOKUP(A7738,英雄数据表!A:L,7,0),""))</f>
        <v>"6202601004"</v>
      </c>
      <c r="M7738" s="20" t="str">
        <f>IFERROR(VLOOKUP(B7738,属性中转表!$K$2:$O$21,5,FALSE),"")</f>
        <v/>
      </c>
      <c r="N7738" s="20" t="str">
        <f>IF(B7738=25,VLOOKUP(A7738,英雄数据表!A:L,8,FALSE),IF(B7738=50,VLOOKUP(A7738,英雄数据表!A:L,12,0),""))</f>
        <v/>
      </c>
    </row>
    <row r="7739" spans="1:14" x14ac:dyDescent="0.3">
      <c r="A7739" s="20">
        <v>62026</v>
      </c>
      <c r="B7739" s="21">
        <f t="shared" si="518"/>
        <v>38</v>
      </c>
      <c r="C7739" s="21">
        <v>5</v>
      </c>
      <c r="D7739" s="21">
        <f>VLOOKUP(A7739,英雄数据表!A:D,4,0)</f>
        <v>6</v>
      </c>
      <c r="E7739" s="20" t="str">
        <f>VLOOKUP(A7739,英雄数据表!A:C,3,0)</f>
        <v>神圣之角</v>
      </c>
      <c r="F7739" s="20">
        <f t="shared" si="519"/>
        <v>62026</v>
      </c>
      <c r="G7739" s="20">
        <f t="shared" si="520"/>
        <v>62026</v>
      </c>
      <c r="H7739" s="21" t="str">
        <f>VLOOKUP(B7739,属性中转表!A:F,6,FALSE)</f>
        <v>"hp":120600,"atk":3350</v>
      </c>
      <c r="I7739" s="20" t="str">
        <f>IF(VLOOKUP(B7739,属性中转表!A:G,7,FALSE)=0,"",VLOOKUP(VLOOKUP(B7739,属性中转表!A:G,7,FALSE),属性中转表!$K$2:$P$21,6,0))&amp;IF(VLOOKUP(B7739,属性中转表!A:G,7,FALSE)&gt;=50,VLOOKUP(A7739,英雄数据表!A:K,9,0),IF(VLOOKUP(B7739,属性中转表!A:G,7,FALSE)&gt;=25,VLOOKUP(A7739,英雄数据表!A:K,5,0),""))</f>
        <v>"atk":300,"hp":5000,"undpspro":100</v>
      </c>
      <c r="J7739" s="20" t="str">
        <f>IF(I7739="","",属性中转表!$I$1&amp;(IF(VLOOKUP(B7739,属性中转表!A:G,7,FALSE)=0,0,VLOOKUP(VLOOKUP(B7739,属性中转表!A:G,7,FALSE),属性中转表!$K$2:$P$21,4,0)))+IFERROR(VLOOKUP(A7739,英雄数据表!A:K,IF(武魂!B7739&gt;=50,10,IF(武魂!B7739&gt;=25,6)),0),0))</f>
        <v>,"dpspro":100</v>
      </c>
      <c r="K7739" s="32" t="str">
        <f t="shared" si="521"/>
        <v>"atk":300,"hp":5000,"undpspro":100,"dpspro":100</v>
      </c>
      <c r="L7739" s="20" t="str">
        <f>IF(B7739&gt;=50,VLOOKUP(A7739,英雄数据表!A:L,11,FALSE),IF(B7739&gt;=25,VLOOKUP(A7739,英雄数据表!A:L,7,0),""))</f>
        <v>"6202601004"</v>
      </c>
      <c r="M7739" s="20" t="str">
        <f>IFERROR(VLOOKUP(B7739,属性中转表!$K$2:$O$21,5,FALSE),"")</f>
        <v/>
      </c>
      <c r="N7739" s="20" t="str">
        <f>IF(B7739=25,VLOOKUP(A7739,英雄数据表!A:L,8,FALSE),IF(B7739=50,VLOOKUP(A7739,英雄数据表!A:L,12,0),""))</f>
        <v/>
      </c>
    </row>
    <row r="7740" spans="1:14" x14ac:dyDescent="0.3">
      <c r="A7740" s="20">
        <v>62026</v>
      </c>
      <c r="B7740" s="21">
        <f t="shared" si="518"/>
        <v>39</v>
      </c>
      <c r="C7740" s="21">
        <v>5</v>
      </c>
      <c r="D7740" s="21">
        <f>VLOOKUP(A7740,英雄数据表!A:D,4,0)</f>
        <v>6</v>
      </c>
      <c r="E7740" s="20" t="str">
        <f>VLOOKUP(A7740,英雄数据表!A:C,3,0)</f>
        <v>神圣之角</v>
      </c>
      <c r="F7740" s="20">
        <f t="shared" si="519"/>
        <v>62026</v>
      </c>
      <c r="G7740" s="20">
        <f t="shared" si="520"/>
        <v>62026</v>
      </c>
      <c r="H7740" s="21" t="str">
        <f>VLOOKUP(B7740,属性中转表!A:F,6,FALSE)</f>
        <v>"hp":125100,"atk":3475</v>
      </c>
      <c r="I7740" s="20" t="str">
        <f>IF(VLOOKUP(B7740,属性中转表!A:G,7,FALSE)=0,"",VLOOKUP(VLOOKUP(B7740,属性中转表!A:G,7,FALSE),属性中转表!$K$2:$P$21,6,0))&amp;IF(VLOOKUP(B7740,属性中转表!A:G,7,FALSE)&gt;=50,VLOOKUP(A7740,英雄数据表!A:K,9,0),IF(VLOOKUP(B7740,属性中转表!A:G,7,FALSE)&gt;=25,VLOOKUP(A7740,英雄数据表!A:K,5,0),""))</f>
        <v>"atk":300,"hp":5000,"undpspro":100</v>
      </c>
      <c r="J7740" s="20" t="str">
        <f>IF(I7740="","",属性中转表!$I$1&amp;(IF(VLOOKUP(B7740,属性中转表!A:G,7,FALSE)=0,0,VLOOKUP(VLOOKUP(B7740,属性中转表!A:G,7,FALSE),属性中转表!$K$2:$P$21,4,0)))+IFERROR(VLOOKUP(A7740,英雄数据表!A:K,IF(武魂!B7740&gt;=50,10,IF(武魂!B7740&gt;=25,6)),0),0))</f>
        <v>,"dpspro":100</v>
      </c>
      <c r="K7740" s="32" t="str">
        <f t="shared" si="521"/>
        <v>"atk":300,"hp":5000,"undpspro":100,"dpspro":100</v>
      </c>
      <c r="L7740" s="20" t="str">
        <f>IF(B7740&gt;=50,VLOOKUP(A7740,英雄数据表!A:L,11,FALSE),IF(B7740&gt;=25,VLOOKUP(A7740,英雄数据表!A:L,7,0),""))</f>
        <v>"6202601004"</v>
      </c>
      <c r="M7740" s="20" t="str">
        <f>IFERROR(VLOOKUP(B7740,属性中转表!$K$2:$O$21,5,FALSE),"")</f>
        <v/>
      </c>
      <c r="N7740" s="20" t="str">
        <f>IF(B7740=25,VLOOKUP(A7740,英雄数据表!A:L,8,FALSE),IF(B7740=50,VLOOKUP(A7740,英雄数据表!A:L,12,0),""))</f>
        <v/>
      </c>
    </row>
    <row r="7741" spans="1:14" x14ac:dyDescent="0.3">
      <c r="A7741" s="20">
        <v>62026</v>
      </c>
      <c r="B7741" s="21">
        <f t="shared" si="518"/>
        <v>40</v>
      </c>
      <c r="C7741" s="21">
        <v>5</v>
      </c>
      <c r="D7741" s="21">
        <f>VLOOKUP(A7741,英雄数据表!A:D,4,0)</f>
        <v>6</v>
      </c>
      <c r="E7741" s="20" t="str">
        <f>VLOOKUP(A7741,英雄数据表!A:C,3,0)</f>
        <v>神圣之角</v>
      </c>
      <c r="F7741" s="20">
        <f t="shared" si="519"/>
        <v>62026</v>
      </c>
      <c r="G7741" s="20">
        <f t="shared" si="520"/>
        <v>62026</v>
      </c>
      <c r="H7741" s="21" t="str">
        <f>VLOOKUP(B7741,属性中转表!A:F,6,FALSE)</f>
        <v>"hp":129600,"atk":3600</v>
      </c>
      <c r="I7741" s="20" t="str">
        <f>IF(VLOOKUP(B7741,属性中转表!A:G,7,FALSE)=0,"",VLOOKUP(VLOOKUP(B7741,属性中转表!A:G,7,FALSE),属性中转表!$K$2:$P$21,6,0))&amp;IF(VLOOKUP(B7741,属性中转表!A:G,7,FALSE)&gt;=50,VLOOKUP(A7741,英雄数据表!A:K,9,0),IF(VLOOKUP(B7741,属性中转表!A:G,7,FALSE)&gt;=25,VLOOKUP(A7741,英雄数据表!A:K,5,0),""))</f>
        <v>"atk":300,"hp":5000,"undpspro":100,"pvpdpspro":50</v>
      </c>
      <c r="J7741" s="20" t="str">
        <f>IF(I7741="","",属性中转表!$I$1&amp;(IF(VLOOKUP(B7741,属性中转表!A:G,7,FALSE)=0,0,VLOOKUP(VLOOKUP(B7741,属性中转表!A:G,7,FALSE),属性中转表!$K$2:$P$21,4,0)))+IFERROR(VLOOKUP(A7741,英雄数据表!A:K,IF(武魂!B7741&gt;=50,10,IF(武魂!B7741&gt;=25,6)),0),0))</f>
        <v>,"dpspro":100</v>
      </c>
      <c r="K7741" s="32" t="str">
        <f t="shared" si="521"/>
        <v>"atk":300,"hp":5000,"undpspro":100,"pvpdpspro":50,"dpspro":100</v>
      </c>
      <c r="L7741" s="20" t="str">
        <f>IF(B7741&gt;=50,VLOOKUP(A7741,英雄数据表!A:L,11,FALSE),IF(B7741&gt;=25,VLOOKUP(A7741,英雄数据表!A:L,7,0),""))</f>
        <v>"6202601004"</v>
      </c>
      <c r="M7741" s="20" t="str">
        <f>IFERROR(VLOOKUP(B7741,属性中转表!$K$2:$O$21,5,FALSE),"")</f>
        <v>"pvpdpspro":50</v>
      </c>
      <c r="N7741" s="20" t="str">
        <f>IF(B7741=25,VLOOKUP(A7741,英雄数据表!A:L,8,FALSE),IF(B7741=50,VLOOKUP(A7741,英雄数据表!A:L,12,0),""))</f>
        <v/>
      </c>
    </row>
    <row r="7742" spans="1:14" x14ac:dyDescent="0.3">
      <c r="A7742" s="20">
        <v>62026</v>
      </c>
      <c r="B7742" s="21">
        <f t="shared" si="518"/>
        <v>41</v>
      </c>
      <c r="C7742" s="21">
        <v>5</v>
      </c>
      <c r="D7742" s="21">
        <f>VLOOKUP(A7742,英雄数据表!A:D,4,0)</f>
        <v>6</v>
      </c>
      <c r="E7742" s="20" t="str">
        <f>VLOOKUP(A7742,英雄数据表!A:C,3,0)</f>
        <v>神圣之角</v>
      </c>
      <c r="F7742" s="20">
        <f t="shared" si="519"/>
        <v>62026</v>
      </c>
      <c r="G7742" s="20">
        <f t="shared" si="520"/>
        <v>62026</v>
      </c>
      <c r="H7742" s="21" t="str">
        <f>VLOOKUP(B7742,属性中转表!A:F,6,FALSE)</f>
        <v>"hp":135000,"atk":3750</v>
      </c>
      <c r="I7742" s="20" t="str">
        <f>IF(VLOOKUP(B7742,属性中转表!A:G,7,FALSE)=0,"",VLOOKUP(VLOOKUP(B7742,属性中转表!A:G,7,FALSE),属性中转表!$K$2:$P$21,6,0))&amp;IF(VLOOKUP(B7742,属性中转表!A:G,7,FALSE)&gt;=50,VLOOKUP(A7742,英雄数据表!A:K,9,0),IF(VLOOKUP(B7742,属性中转表!A:G,7,FALSE)&gt;=25,VLOOKUP(A7742,英雄数据表!A:K,5,0),""))</f>
        <v>"atk":300,"hp":5000,"undpspro":100,"pvpdpspro":50</v>
      </c>
      <c r="J7742" s="20" t="str">
        <f>IF(I7742="","",属性中转表!$I$1&amp;(IF(VLOOKUP(B7742,属性中转表!A:G,7,FALSE)=0,0,VLOOKUP(VLOOKUP(B7742,属性中转表!A:G,7,FALSE),属性中转表!$K$2:$P$21,4,0)))+IFERROR(VLOOKUP(A7742,英雄数据表!A:K,IF(武魂!B7742&gt;=50,10,IF(武魂!B7742&gt;=25,6)),0),0))</f>
        <v>,"dpspro":100</v>
      </c>
      <c r="K7742" s="32" t="str">
        <f t="shared" si="521"/>
        <v>"atk":300,"hp":5000,"undpspro":100,"pvpdpspro":50,"dpspro":100</v>
      </c>
      <c r="L7742" s="20" t="str">
        <f>IF(B7742&gt;=50,VLOOKUP(A7742,英雄数据表!A:L,11,FALSE),IF(B7742&gt;=25,VLOOKUP(A7742,英雄数据表!A:L,7,0),""))</f>
        <v>"6202601004"</v>
      </c>
      <c r="M7742" s="20" t="str">
        <f>IFERROR(VLOOKUP(B7742,属性中转表!$K$2:$O$21,5,FALSE),"")</f>
        <v/>
      </c>
      <c r="N7742" s="20" t="str">
        <f>IF(B7742=25,VLOOKUP(A7742,英雄数据表!A:L,8,FALSE),IF(B7742=50,VLOOKUP(A7742,英雄数据表!A:L,12,0),""))</f>
        <v/>
      </c>
    </row>
    <row r="7743" spans="1:14" x14ac:dyDescent="0.3">
      <c r="A7743" s="20">
        <v>62026</v>
      </c>
      <c r="B7743" s="21">
        <f t="shared" si="518"/>
        <v>42</v>
      </c>
      <c r="C7743" s="21">
        <v>5</v>
      </c>
      <c r="D7743" s="21">
        <f>VLOOKUP(A7743,英雄数据表!A:D,4,0)</f>
        <v>6</v>
      </c>
      <c r="E7743" s="20" t="str">
        <f>VLOOKUP(A7743,英雄数据表!A:C,3,0)</f>
        <v>神圣之角</v>
      </c>
      <c r="F7743" s="20">
        <f t="shared" si="519"/>
        <v>62026</v>
      </c>
      <c r="G7743" s="20">
        <f t="shared" si="520"/>
        <v>62026</v>
      </c>
      <c r="H7743" s="21" t="str">
        <f>VLOOKUP(B7743,属性中转表!A:F,6,FALSE)</f>
        <v>"hp":140400,"atk":3900</v>
      </c>
      <c r="I7743" s="20" t="str">
        <f>IF(VLOOKUP(B7743,属性中转表!A:G,7,FALSE)=0,"",VLOOKUP(VLOOKUP(B7743,属性中转表!A:G,7,FALSE),属性中转表!$K$2:$P$21,6,0))&amp;IF(VLOOKUP(B7743,属性中转表!A:G,7,FALSE)&gt;=50,VLOOKUP(A7743,英雄数据表!A:K,9,0),IF(VLOOKUP(B7743,属性中转表!A:G,7,FALSE)&gt;=25,VLOOKUP(A7743,英雄数据表!A:K,5,0),""))</f>
        <v>"atk":300,"hp":5000,"undpspro":100,"pvpdpspro":50</v>
      </c>
      <c r="J7743" s="20" t="str">
        <f>IF(I7743="","",属性中转表!$I$1&amp;(IF(VLOOKUP(B7743,属性中转表!A:G,7,FALSE)=0,0,VLOOKUP(VLOOKUP(B7743,属性中转表!A:G,7,FALSE),属性中转表!$K$2:$P$21,4,0)))+IFERROR(VLOOKUP(A7743,英雄数据表!A:K,IF(武魂!B7743&gt;=50,10,IF(武魂!B7743&gt;=25,6)),0),0))</f>
        <v>,"dpspro":100</v>
      </c>
      <c r="K7743" s="32" t="str">
        <f t="shared" si="521"/>
        <v>"atk":300,"hp":5000,"undpspro":100,"pvpdpspro":50,"dpspro":100</v>
      </c>
      <c r="L7743" s="20" t="str">
        <f>IF(B7743&gt;=50,VLOOKUP(A7743,英雄数据表!A:L,11,FALSE),IF(B7743&gt;=25,VLOOKUP(A7743,英雄数据表!A:L,7,0),""))</f>
        <v>"6202601004"</v>
      </c>
      <c r="M7743" s="20" t="str">
        <f>IFERROR(VLOOKUP(B7743,属性中转表!$K$2:$O$21,5,FALSE),"")</f>
        <v/>
      </c>
      <c r="N7743" s="20" t="str">
        <f>IF(B7743=25,VLOOKUP(A7743,英雄数据表!A:L,8,FALSE),IF(B7743=50,VLOOKUP(A7743,英雄数据表!A:L,12,0),""))</f>
        <v/>
      </c>
    </row>
    <row r="7744" spans="1:14" x14ac:dyDescent="0.3">
      <c r="A7744" s="20">
        <v>62026</v>
      </c>
      <c r="B7744" s="21">
        <f t="shared" si="518"/>
        <v>43</v>
      </c>
      <c r="C7744" s="21">
        <v>5</v>
      </c>
      <c r="D7744" s="21">
        <f>VLOOKUP(A7744,英雄数据表!A:D,4,0)</f>
        <v>6</v>
      </c>
      <c r="E7744" s="20" t="str">
        <f>VLOOKUP(A7744,英雄数据表!A:C,3,0)</f>
        <v>神圣之角</v>
      </c>
      <c r="F7744" s="20">
        <f t="shared" si="519"/>
        <v>62026</v>
      </c>
      <c r="G7744" s="20">
        <f t="shared" si="520"/>
        <v>62026</v>
      </c>
      <c r="H7744" s="21" t="str">
        <f>VLOOKUP(B7744,属性中转表!A:F,6,FALSE)</f>
        <v>"hp":145800,"atk":4050</v>
      </c>
      <c r="I7744" s="20" t="str">
        <f>IF(VLOOKUP(B7744,属性中转表!A:G,7,FALSE)=0,"",VLOOKUP(VLOOKUP(B7744,属性中转表!A:G,7,FALSE),属性中转表!$K$2:$P$21,6,0))&amp;IF(VLOOKUP(B7744,属性中转表!A:G,7,FALSE)&gt;=50,VLOOKUP(A7744,英雄数据表!A:K,9,0),IF(VLOOKUP(B7744,属性中转表!A:G,7,FALSE)&gt;=25,VLOOKUP(A7744,英雄数据表!A:K,5,0),""))</f>
        <v>"atk":300,"hp":5000,"undpspro":100,"pvpdpspro":50</v>
      </c>
      <c r="J7744" s="20" t="str">
        <f>IF(I7744="","",属性中转表!$I$1&amp;(IF(VLOOKUP(B7744,属性中转表!A:G,7,FALSE)=0,0,VLOOKUP(VLOOKUP(B7744,属性中转表!A:G,7,FALSE),属性中转表!$K$2:$P$21,4,0)))+IFERROR(VLOOKUP(A7744,英雄数据表!A:K,IF(武魂!B7744&gt;=50,10,IF(武魂!B7744&gt;=25,6)),0),0))</f>
        <v>,"dpspro":100</v>
      </c>
      <c r="K7744" s="32" t="str">
        <f t="shared" si="521"/>
        <v>"atk":300,"hp":5000,"undpspro":100,"pvpdpspro":50,"dpspro":100</v>
      </c>
      <c r="L7744" s="20" t="str">
        <f>IF(B7744&gt;=50,VLOOKUP(A7744,英雄数据表!A:L,11,FALSE),IF(B7744&gt;=25,VLOOKUP(A7744,英雄数据表!A:L,7,0),""))</f>
        <v>"6202601004"</v>
      </c>
      <c r="M7744" s="20" t="str">
        <f>IFERROR(VLOOKUP(B7744,属性中转表!$K$2:$O$21,5,FALSE),"")</f>
        <v/>
      </c>
      <c r="N7744" s="20" t="str">
        <f>IF(B7744=25,VLOOKUP(A7744,英雄数据表!A:L,8,FALSE),IF(B7744=50,VLOOKUP(A7744,英雄数据表!A:L,12,0),""))</f>
        <v/>
      </c>
    </row>
    <row r="7745" spans="1:14" x14ac:dyDescent="0.3">
      <c r="A7745" s="20">
        <v>62026</v>
      </c>
      <c r="B7745" s="21">
        <f t="shared" si="518"/>
        <v>44</v>
      </c>
      <c r="C7745" s="21">
        <v>5</v>
      </c>
      <c r="D7745" s="21">
        <f>VLOOKUP(A7745,英雄数据表!A:D,4,0)</f>
        <v>6</v>
      </c>
      <c r="E7745" s="20" t="str">
        <f>VLOOKUP(A7745,英雄数据表!A:C,3,0)</f>
        <v>神圣之角</v>
      </c>
      <c r="F7745" s="20">
        <f t="shared" si="519"/>
        <v>62026</v>
      </c>
      <c r="G7745" s="20">
        <f t="shared" si="520"/>
        <v>62026</v>
      </c>
      <c r="H7745" s="21" t="str">
        <f>VLOOKUP(B7745,属性中转表!A:F,6,FALSE)</f>
        <v>"hp":151200,"atk":4200</v>
      </c>
      <c r="I7745" s="20" t="str">
        <f>IF(VLOOKUP(B7745,属性中转表!A:G,7,FALSE)=0,"",VLOOKUP(VLOOKUP(B7745,属性中转表!A:G,7,FALSE),属性中转表!$K$2:$P$21,6,0))&amp;IF(VLOOKUP(B7745,属性中转表!A:G,7,FALSE)&gt;=50,VLOOKUP(A7745,英雄数据表!A:K,9,0),IF(VLOOKUP(B7745,属性中转表!A:G,7,FALSE)&gt;=25,VLOOKUP(A7745,英雄数据表!A:K,5,0),""))</f>
        <v>"atk":300,"hp":5000,"undpspro":100,"pvpdpspro":50</v>
      </c>
      <c r="J7745" s="20" t="str">
        <f>IF(I7745="","",属性中转表!$I$1&amp;(IF(VLOOKUP(B7745,属性中转表!A:G,7,FALSE)=0,0,VLOOKUP(VLOOKUP(B7745,属性中转表!A:G,7,FALSE),属性中转表!$K$2:$P$21,4,0)))+IFERROR(VLOOKUP(A7745,英雄数据表!A:K,IF(武魂!B7745&gt;=50,10,IF(武魂!B7745&gt;=25,6)),0),0))</f>
        <v>,"dpspro":100</v>
      </c>
      <c r="K7745" s="32" t="str">
        <f t="shared" si="521"/>
        <v>"atk":300,"hp":5000,"undpspro":100,"pvpdpspro":50,"dpspro":100</v>
      </c>
      <c r="L7745" s="20" t="str">
        <f>IF(B7745&gt;=50,VLOOKUP(A7745,英雄数据表!A:L,11,FALSE),IF(B7745&gt;=25,VLOOKUP(A7745,英雄数据表!A:L,7,0),""))</f>
        <v>"6202601004"</v>
      </c>
      <c r="M7745" s="20" t="str">
        <f>IFERROR(VLOOKUP(B7745,属性中转表!$K$2:$O$21,5,FALSE),"")</f>
        <v/>
      </c>
      <c r="N7745" s="20" t="str">
        <f>IF(B7745=25,VLOOKUP(A7745,英雄数据表!A:L,8,FALSE),IF(B7745=50,VLOOKUP(A7745,英雄数据表!A:L,12,0),""))</f>
        <v/>
      </c>
    </row>
    <row r="7746" spans="1:14" x14ac:dyDescent="0.3">
      <c r="A7746" s="20">
        <v>62026</v>
      </c>
      <c r="B7746" s="21">
        <f t="shared" si="518"/>
        <v>45</v>
      </c>
      <c r="C7746" s="21">
        <v>5</v>
      </c>
      <c r="D7746" s="21">
        <f>VLOOKUP(A7746,英雄数据表!A:D,4,0)</f>
        <v>6</v>
      </c>
      <c r="E7746" s="20" t="str">
        <f>VLOOKUP(A7746,英雄数据表!A:C,3,0)</f>
        <v>神圣之角</v>
      </c>
      <c r="F7746" s="20">
        <f t="shared" si="519"/>
        <v>62026</v>
      </c>
      <c r="G7746" s="20">
        <f t="shared" si="520"/>
        <v>62026</v>
      </c>
      <c r="H7746" s="21" t="str">
        <f>VLOOKUP(B7746,属性中转表!A:F,6,FALSE)</f>
        <v>"hp":156600,"atk":4350</v>
      </c>
      <c r="I7746" s="20" t="str">
        <f>IF(VLOOKUP(B7746,属性中转表!A:G,7,FALSE)=0,"",VLOOKUP(VLOOKUP(B7746,属性中转表!A:G,7,FALSE),属性中转表!$K$2:$P$21,6,0))&amp;IF(VLOOKUP(B7746,属性中转表!A:G,7,FALSE)&gt;=50,VLOOKUP(A7746,英雄数据表!A:K,9,0),IF(VLOOKUP(B7746,属性中转表!A:G,7,FALSE)&gt;=25,VLOOKUP(A7746,英雄数据表!A:K,5,0),""))</f>
        <v>"atk":300,"hp":5000,"undpspro":100,"pvpdpspro":50,"pvpundpspro":50</v>
      </c>
      <c r="J7746" s="20" t="str">
        <f>IF(I7746="","",属性中转表!$I$1&amp;(IF(VLOOKUP(B7746,属性中转表!A:G,7,FALSE)=0,0,VLOOKUP(VLOOKUP(B7746,属性中转表!A:G,7,FALSE),属性中转表!$K$2:$P$21,4,0)))+IFERROR(VLOOKUP(A7746,英雄数据表!A:K,IF(武魂!B7746&gt;=50,10,IF(武魂!B7746&gt;=25,6)),0),0))</f>
        <v>,"dpspro":100</v>
      </c>
      <c r="K7746" s="32" t="str">
        <f t="shared" si="521"/>
        <v>"atk":300,"hp":5000,"undpspro":100,"pvpdpspro":50,"pvpundpspro":50,"dpspro":100</v>
      </c>
      <c r="L7746" s="20" t="str">
        <f>IF(B7746&gt;=50,VLOOKUP(A7746,英雄数据表!A:L,11,FALSE),IF(B7746&gt;=25,VLOOKUP(A7746,英雄数据表!A:L,7,0),""))</f>
        <v>"6202601004"</v>
      </c>
      <c r="M7746" s="20" t="str">
        <f>IFERROR(VLOOKUP(B7746,属性中转表!$K$2:$O$21,5,FALSE),"")</f>
        <v>"pvpundpspro":50</v>
      </c>
      <c r="N7746" s="20" t="str">
        <f>IF(B7746=25,VLOOKUP(A7746,英雄数据表!A:L,8,FALSE),IF(B7746=50,VLOOKUP(A7746,英雄数据表!A:L,12,0),""))</f>
        <v/>
      </c>
    </row>
    <row r="7747" spans="1:14" x14ac:dyDescent="0.3">
      <c r="A7747" s="20">
        <v>62026</v>
      </c>
      <c r="B7747" s="21">
        <f t="shared" si="518"/>
        <v>46</v>
      </c>
      <c r="C7747" s="21">
        <v>5</v>
      </c>
      <c r="D7747" s="21">
        <f>VLOOKUP(A7747,英雄数据表!A:D,4,0)</f>
        <v>6</v>
      </c>
      <c r="E7747" s="20" t="str">
        <f>VLOOKUP(A7747,英雄数据表!A:C,3,0)</f>
        <v>神圣之角</v>
      </c>
      <c r="F7747" s="20">
        <f t="shared" si="519"/>
        <v>62026</v>
      </c>
      <c r="G7747" s="20">
        <f t="shared" si="520"/>
        <v>62026</v>
      </c>
      <c r="H7747" s="21" t="str">
        <f>VLOOKUP(B7747,属性中转表!A:F,6,FALSE)</f>
        <v>"hp":162000,"atk":4500</v>
      </c>
      <c r="I7747" s="20" t="str">
        <f>IF(VLOOKUP(B7747,属性中转表!A:G,7,FALSE)=0,"",VLOOKUP(VLOOKUP(B7747,属性中转表!A:G,7,FALSE),属性中转表!$K$2:$P$21,6,0))&amp;IF(VLOOKUP(B7747,属性中转表!A:G,7,FALSE)&gt;=50,VLOOKUP(A7747,英雄数据表!A:K,9,0),IF(VLOOKUP(B7747,属性中转表!A:G,7,FALSE)&gt;=25,VLOOKUP(A7747,英雄数据表!A:K,5,0),""))</f>
        <v>"atk":300,"hp":5000,"undpspro":100,"pvpdpspro":50,"pvpundpspro":50</v>
      </c>
      <c r="J7747" s="20" t="str">
        <f>IF(I7747="","",属性中转表!$I$1&amp;(IF(VLOOKUP(B7747,属性中转表!A:G,7,FALSE)=0,0,VLOOKUP(VLOOKUP(B7747,属性中转表!A:G,7,FALSE),属性中转表!$K$2:$P$21,4,0)))+IFERROR(VLOOKUP(A7747,英雄数据表!A:K,IF(武魂!B7747&gt;=50,10,IF(武魂!B7747&gt;=25,6)),0),0))</f>
        <v>,"dpspro":100</v>
      </c>
      <c r="K7747" s="32" t="str">
        <f t="shared" si="521"/>
        <v>"atk":300,"hp":5000,"undpspro":100,"pvpdpspro":50,"pvpundpspro":50,"dpspro":100</v>
      </c>
      <c r="L7747" s="20" t="str">
        <f>IF(B7747&gt;=50,VLOOKUP(A7747,英雄数据表!A:L,11,FALSE),IF(B7747&gt;=25,VLOOKUP(A7747,英雄数据表!A:L,7,0),""))</f>
        <v>"6202601004"</v>
      </c>
      <c r="M7747" s="20" t="str">
        <f>IFERROR(VLOOKUP(B7747,属性中转表!$K$2:$O$21,5,FALSE),"")</f>
        <v/>
      </c>
      <c r="N7747" s="20" t="str">
        <f>IF(B7747=25,VLOOKUP(A7747,英雄数据表!A:L,8,FALSE),IF(B7747=50,VLOOKUP(A7747,英雄数据表!A:L,12,0),""))</f>
        <v/>
      </c>
    </row>
    <row r="7748" spans="1:14" x14ac:dyDescent="0.3">
      <c r="A7748" s="20">
        <v>62026</v>
      </c>
      <c r="B7748" s="21">
        <f t="shared" si="518"/>
        <v>47</v>
      </c>
      <c r="C7748" s="21">
        <v>5</v>
      </c>
      <c r="D7748" s="21">
        <f>VLOOKUP(A7748,英雄数据表!A:D,4,0)</f>
        <v>6</v>
      </c>
      <c r="E7748" s="20" t="str">
        <f>VLOOKUP(A7748,英雄数据表!A:C,3,0)</f>
        <v>神圣之角</v>
      </c>
      <c r="F7748" s="20">
        <f t="shared" si="519"/>
        <v>62026</v>
      </c>
      <c r="G7748" s="20">
        <f t="shared" si="520"/>
        <v>62026</v>
      </c>
      <c r="H7748" s="21" t="str">
        <f>VLOOKUP(B7748,属性中转表!A:F,6,FALSE)</f>
        <v>"hp":167400,"atk":4650</v>
      </c>
      <c r="I7748" s="20" t="str">
        <f>IF(VLOOKUP(B7748,属性中转表!A:G,7,FALSE)=0,"",VLOOKUP(VLOOKUP(B7748,属性中转表!A:G,7,FALSE),属性中转表!$K$2:$P$21,6,0))&amp;IF(VLOOKUP(B7748,属性中转表!A:G,7,FALSE)&gt;=50,VLOOKUP(A7748,英雄数据表!A:K,9,0),IF(VLOOKUP(B7748,属性中转表!A:G,7,FALSE)&gt;=25,VLOOKUP(A7748,英雄数据表!A:K,5,0),""))</f>
        <v>"atk":300,"hp":5000,"undpspro":100,"pvpdpspro":50,"pvpundpspro":50</v>
      </c>
      <c r="J7748" s="20" t="str">
        <f>IF(I7748="","",属性中转表!$I$1&amp;(IF(VLOOKUP(B7748,属性中转表!A:G,7,FALSE)=0,0,VLOOKUP(VLOOKUP(B7748,属性中转表!A:G,7,FALSE),属性中转表!$K$2:$P$21,4,0)))+IFERROR(VLOOKUP(A7748,英雄数据表!A:K,IF(武魂!B7748&gt;=50,10,IF(武魂!B7748&gt;=25,6)),0),0))</f>
        <v>,"dpspro":100</v>
      </c>
      <c r="K7748" s="32" t="str">
        <f t="shared" si="521"/>
        <v>"atk":300,"hp":5000,"undpspro":100,"pvpdpspro":50,"pvpundpspro":50,"dpspro":100</v>
      </c>
      <c r="L7748" s="20" t="str">
        <f>IF(B7748&gt;=50,VLOOKUP(A7748,英雄数据表!A:L,11,FALSE),IF(B7748&gt;=25,VLOOKUP(A7748,英雄数据表!A:L,7,0),""))</f>
        <v>"6202601004"</v>
      </c>
      <c r="M7748" s="20" t="str">
        <f>IFERROR(VLOOKUP(B7748,属性中转表!$K$2:$O$21,5,FALSE),"")</f>
        <v/>
      </c>
      <c r="N7748" s="20" t="str">
        <f>IF(B7748=25,VLOOKUP(A7748,英雄数据表!A:L,8,FALSE),IF(B7748=50,VLOOKUP(A7748,英雄数据表!A:L,12,0),""))</f>
        <v/>
      </c>
    </row>
    <row r="7749" spans="1:14" x14ac:dyDescent="0.3">
      <c r="A7749" s="20">
        <v>62026</v>
      </c>
      <c r="B7749" s="21">
        <f t="shared" si="518"/>
        <v>48</v>
      </c>
      <c r="C7749" s="21">
        <v>5</v>
      </c>
      <c r="D7749" s="21">
        <f>VLOOKUP(A7749,英雄数据表!A:D,4,0)</f>
        <v>6</v>
      </c>
      <c r="E7749" s="20" t="str">
        <f>VLOOKUP(A7749,英雄数据表!A:C,3,0)</f>
        <v>神圣之角</v>
      </c>
      <c r="F7749" s="20">
        <f t="shared" si="519"/>
        <v>62026</v>
      </c>
      <c r="G7749" s="20">
        <f t="shared" si="520"/>
        <v>62026</v>
      </c>
      <c r="H7749" s="21" t="str">
        <f>VLOOKUP(B7749,属性中转表!A:F,6,FALSE)</f>
        <v>"hp":172800,"atk":4800</v>
      </c>
      <c r="I7749" s="20" t="str">
        <f>IF(VLOOKUP(B7749,属性中转表!A:G,7,FALSE)=0,"",VLOOKUP(VLOOKUP(B7749,属性中转表!A:G,7,FALSE),属性中转表!$K$2:$P$21,6,0))&amp;IF(VLOOKUP(B7749,属性中转表!A:G,7,FALSE)&gt;=50,VLOOKUP(A7749,英雄数据表!A:K,9,0),IF(VLOOKUP(B7749,属性中转表!A:G,7,FALSE)&gt;=25,VLOOKUP(A7749,英雄数据表!A:K,5,0),""))</f>
        <v>"atk":300,"hp":5000,"undpspro":100,"pvpdpspro":50,"pvpundpspro":50</v>
      </c>
      <c r="J7749" s="20" t="str">
        <f>IF(I7749="","",属性中转表!$I$1&amp;(IF(VLOOKUP(B7749,属性中转表!A:G,7,FALSE)=0,0,VLOOKUP(VLOOKUP(B7749,属性中转表!A:G,7,FALSE),属性中转表!$K$2:$P$21,4,0)))+IFERROR(VLOOKUP(A7749,英雄数据表!A:K,IF(武魂!B7749&gt;=50,10,IF(武魂!B7749&gt;=25,6)),0),0))</f>
        <v>,"dpspro":100</v>
      </c>
      <c r="K7749" s="32" t="str">
        <f t="shared" si="521"/>
        <v>"atk":300,"hp":5000,"undpspro":100,"pvpdpspro":50,"pvpundpspro":50,"dpspro":100</v>
      </c>
      <c r="L7749" s="20" t="str">
        <f>IF(B7749&gt;=50,VLOOKUP(A7749,英雄数据表!A:L,11,FALSE),IF(B7749&gt;=25,VLOOKUP(A7749,英雄数据表!A:L,7,0),""))</f>
        <v>"6202601004"</v>
      </c>
      <c r="M7749" s="20" t="str">
        <f>IFERROR(VLOOKUP(B7749,属性中转表!$K$2:$O$21,5,FALSE),"")</f>
        <v/>
      </c>
      <c r="N7749" s="20" t="str">
        <f>IF(B7749=25,VLOOKUP(A7749,英雄数据表!A:L,8,FALSE),IF(B7749=50,VLOOKUP(A7749,英雄数据表!A:L,12,0),""))</f>
        <v/>
      </c>
    </row>
    <row r="7750" spans="1:14" x14ac:dyDescent="0.3">
      <c r="A7750" s="20">
        <v>62026</v>
      </c>
      <c r="B7750" s="21">
        <f t="shared" si="518"/>
        <v>49</v>
      </c>
      <c r="C7750" s="21">
        <v>5</v>
      </c>
      <c r="D7750" s="21">
        <f>VLOOKUP(A7750,英雄数据表!A:D,4,0)</f>
        <v>6</v>
      </c>
      <c r="E7750" s="20" t="str">
        <f>VLOOKUP(A7750,英雄数据表!A:C,3,0)</f>
        <v>神圣之角</v>
      </c>
      <c r="F7750" s="20">
        <f t="shared" si="519"/>
        <v>62026</v>
      </c>
      <c r="G7750" s="20">
        <f t="shared" si="520"/>
        <v>62026</v>
      </c>
      <c r="H7750" s="21" t="str">
        <f>VLOOKUP(B7750,属性中转表!A:F,6,FALSE)</f>
        <v>"hp":178200,"atk":4950</v>
      </c>
      <c r="I7750" s="20" t="str">
        <f>IF(VLOOKUP(B7750,属性中转表!A:G,7,FALSE)=0,"",VLOOKUP(VLOOKUP(B7750,属性中转表!A:G,7,FALSE),属性中转表!$K$2:$P$21,6,0))&amp;IF(VLOOKUP(B7750,属性中转表!A:G,7,FALSE)&gt;=50,VLOOKUP(A7750,英雄数据表!A:K,9,0),IF(VLOOKUP(B7750,属性中转表!A:G,7,FALSE)&gt;=25,VLOOKUP(A7750,英雄数据表!A:K,5,0),""))</f>
        <v>"atk":300,"hp":5000,"undpspro":100,"pvpdpspro":50,"pvpundpspro":50</v>
      </c>
      <c r="J7750" s="20" t="str">
        <f>IF(I7750="","",属性中转表!$I$1&amp;(IF(VLOOKUP(B7750,属性中转表!A:G,7,FALSE)=0,0,VLOOKUP(VLOOKUP(B7750,属性中转表!A:G,7,FALSE),属性中转表!$K$2:$P$21,4,0)))+IFERROR(VLOOKUP(A7750,英雄数据表!A:K,IF(武魂!B7750&gt;=50,10,IF(武魂!B7750&gt;=25,6)),0),0))</f>
        <v>,"dpspro":100</v>
      </c>
      <c r="K7750" s="32" t="str">
        <f t="shared" si="521"/>
        <v>"atk":300,"hp":5000,"undpspro":100,"pvpdpspro":50,"pvpundpspro":50,"dpspro":100</v>
      </c>
      <c r="L7750" s="20" t="str">
        <f>IF(B7750&gt;=50,VLOOKUP(A7750,英雄数据表!A:L,11,FALSE),IF(B7750&gt;=25,VLOOKUP(A7750,英雄数据表!A:L,7,0),""))</f>
        <v>"6202601004"</v>
      </c>
      <c r="M7750" s="20" t="str">
        <f>IFERROR(VLOOKUP(B7750,属性中转表!$K$2:$O$21,5,FALSE),"")</f>
        <v/>
      </c>
      <c r="N7750" s="20" t="str">
        <f>IF(B7750=25,VLOOKUP(A7750,英雄数据表!A:L,8,FALSE),IF(B7750=50,VLOOKUP(A7750,英雄数据表!A:L,12,0),""))</f>
        <v/>
      </c>
    </row>
    <row r="7751" spans="1:14" x14ac:dyDescent="0.3">
      <c r="A7751" s="20">
        <v>62026</v>
      </c>
      <c r="B7751" s="21">
        <f t="shared" si="518"/>
        <v>50</v>
      </c>
      <c r="C7751" s="21">
        <v>5</v>
      </c>
      <c r="D7751" s="21">
        <f>VLOOKUP(A7751,英雄数据表!A:D,4,0)</f>
        <v>6</v>
      </c>
      <c r="E7751" s="20" t="str">
        <f>VLOOKUP(A7751,英雄数据表!A:C,3,0)</f>
        <v>神圣之角</v>
      </c>
      <c r="F7751" s="20">
        <f t="shared" si="519"/>
        <v>62026</v>
      </c>
      <c r="G7751" s="20">
        <f t="shared" si="520"/>
        <v>62026</v>
      </c>
      <c r="H7751" s="21" t="str">
        <f>VLOOKUP(B7751,属性中转表!A:F,6,FALSE)</f>
        <v>"hp":183600,"atk":5100</v>
      </c>
      <c r="I7751" s="20" t="str">
        <f>IF(VLOOKUP(B7751,属性中转表!A:G,7,FALSE)=0,"",VLOOKUP(VLOOKUP(B7751,属性中转表!A:G,7,FALSE),属性中转表!$K$2:$P$21,6,0))&amp;IF(VLOOKUP(B7751,属性中转表!A:G,7,FALSE)&gt;=50,VLOOKUP(A7751,英雄数据表!A:K,9,0),IF(VLOOKUP(B7751,属性中转表!A:G,7,FALSE)&gt;=25,VLOOKUP(A7751,英雄数据表!A:K,5,0),""))</f>
        <v>"atk":300,"hp":5000,"undpspro":100,"pvpdpspro":50,"pvpundpspro":50</v>
      </c>
      <c r="J7751" s="20" t="str">
        <f>IF(I7751="","",属性中转表!$I$1&amp;(IF(VLOOKUP(B7751,属性中转表!A:G,7,FALSE)=0,0,VLOOKUP(VLOOKUP(B7751,属性中转表!A:G,7,FALSE),属性中转表!$K$2:$P$21,4,0)))+IFERROR(VLOOKUP(A7751,英雄数据表!A:K,IF(武魂!B7751&gt;=50,10,IF(武魂!B7751&gt;=25,6)),0),0))</f>
        <v>,"dpspro":100</v>
      </c>
      <c r="K7751" s="32" t="str">
        <f t="shared" si="521"/>
        <v>"atk":300,"hp":5000,"undpspro":100,"pvpdpspro":50,"pvpundpspro":50,"dpspro":100</v>
      </c>
      <c r="L7751" s="20" t="str">
        <f>IF(B7751&gt;=50,VLOOKUP(A7751,英雄数据表!A:L,11,FALSE),IF(B7751&gt;=25,VLOOKUP(A7751,英雄数据表!A:L,7,0),""))</f>
        <v>"6202602004"</v>
      </c>
      <c r="M7751" s="20" t="str">
        <f>IFERROR(VLOOKUP(B7751,属性中转表!$K$2:$O$21,5,FALSE),"")</f>
        <v/>
      </c>
      <c r="N7751" s="20" t="str">
        <f>IF(B7751=25,VLOOKUP(A7751,英雄数据表!A:L,8,FALSE),IF(B7751=50,VLOOKUP(A7751,英雄数据表!A:L,12,0),""))</f>
        <v>生命低于50%时，降低所有敌人治疗量30%，持续3回合</v>
      </c>
    </row>
    <row r="7752" spans="1:14" x14ac:dyDescent="0.3">
      <c r="A7752" s="20">
        <v>62026</v>
      </c>
      <c r="B7752" s="21">
        <f t="shared" si="518"/>
        <v>51</v>
      </c>
      <c r="C7752" s="21">
        <v>5</v>
      </c>
      <c r="D7752" s="21">
        <f>VLOOKUP(A7752,英雄数据表!A:D,4,0)</f>
        <v>6</v>
      </c>
      <c r="E7752" s="20" t="str">
        <f>VLOOKUP(A7752,英雄数据表!A:C,3,0)</f>
        <v>神圣之角</v>
      </c>
      <c r="F7752" s="20">
        <f t="shared" si="519"/>
        <v>62026</v>
      </c>
      <c r="G7752" s="20">
        <f t="shared" si="520"/>
        <v>62026</v>
      </c>
      <c r="H7752" s="21" t="str">
        <f>VLOOKUP(B7752,属性中转表!A:F,6,FALSE)</f>
        <v>"hp":189000,"atk":5250</v>
      </c>
      <c r="I7752" s="20" t="str">
        <f>IF(VLOOKUP(B7752,属性中转表!A:G,7,FALSE)=0,"",VLOOKUP(VLOOKUP(B7752,属性中转表!A:G,7,FALSE),属性中转表!$K$2:$P$21,6,0))&amp;IF(VLOOKUP(B7752,属性中转表!A:G,7,FALSE)&gt;=50,VLOOKUP(A7752,英雄数据表!A:K,9,0),IF(VLOOKUP(B7752,属性中转表!A:G,7,FALSE)&gt;=25,VLOOKUP(A7752,英雄数据表!A:K,5,0),""))</f>
        <v>"atk":300,"hp":5000,"undpspro":100,"pvpdpspro":50,"pvpundpspro":50</v>
      </c>
      <c r="J7752" s="20" t="str">
        <f>IF(I7752="","",属性中转表!$I$1&amp;(IF(VLOOKUP(B7752,属性中转表!A:G,7,FALSE)=0,0,VLOOKUP(VLOOKUP(B7752,属性中转表!A:G,7,FALSE),属性中转表!$K$2:$P$21,4,0)))+IFERROR(VLOOKUP(A7752,英雄数据表!A:K,IF(武魂!B7752&gt;=50,10,IF(武魂!B7752&gt;=25,6)),0),0))</f>
        <v>,"dpspro":100</v>
      </c>
      <c r="K7752" s="32" t="str">
        <f t="shared" si="521"/>
        <v>"atk":300,"hp":5000,"undpspro":100,"pvpdpspro":50,"pvpundpspro":50,"dpspro":100</v>
      </c>
      <c r="L7752" s="20" t="str">
        <f>IF(B7752&gt;=50,VLOOKUP(A7752,英雄数据表!A:L,11,FALSE),IF(B7752&gt;=25,VLOOKUP(A7752,英雄数据表!A:L,7,0),""))</f>
        <v>"6202602004"</v>
      </c>
      <c r="M7752" s="20" t="str">
        <f>IFERROR(VLOOKUP(B7752,属性中转表!$K$2:$O$21,5,FALSE),"")</f>
        <v/>
      </c>
      <c r="N7752" s="20" t="str">
        <f>IF(B7752=25,VLOOKUP(A7752,英雄数据表!A:L,8,FALSE),IF(B7752=50,VLOOKUP(A7752,英雄数据表!A:L,12,0),""))</f>
        <v/>
      </c>
    </row>
    <row r="7753" spans="1:14" x14ac:dyDescent="0.3">
      <c r="A7753" s="20">
        <v>62026</v>
      </c>
      <c r="B7753" s="21">
        <f t="shared" si="518"/>
        <v>52</v>
      </c>
      <c r="C7753" s="21">
        <v>5</v>
      </c>
      <c r="D7753" s="21">
        <f>VLOOKUP(A7753,英雄数据表!A:D,4,0)</f>
        <v>6</v>
      </c>
      <c r="E7753" s="20" t="str">
        <f>VLOOKUP(A7753,英雄数据表!A:C,3,0)</f>
        <v>神圣之角</v>
      </c>
      <c r="F7753" s="20">
        <f t="shared" si="519"/>
        <v>62026</v>
      </c>
      <c r="G7753" s="20">
        <f t="shared" si="520"/>
        <v>62026</v>
      </c>
      <c r="H7753" s="21" t="str">
        <f>VLOOKUP(B7753,属性中转表!A:F,6,FALSE)</f>
        <v>"hp":194400,"atk":5400</v>
      </c>
      <c r="I7753" s="20" t="str">
        <f>IF(VLOOKUP(B7753,属性中转表!A:G,7,FALSE)=0,"",VLOOKUP(VLOOKUP(B7753,属性中转表!A:G,7,FALSE),属性中转表!$K$2:$P$21,6,0))&amp;IF(VLOOKUP(B7753,属性中转表!A:G,7,FALSE)&gt;=50,VLOOKUP(A7753,英雄数据表!A:K,9,0),IF(VLOOKUP(B7753,属性中转表!A:G,7,FALSE)&gt;=25,VLOOKUP(A7753,英雄数据表!A:K,5,0),""))</f>
        <v>"atk":300,"hp":5000,"undpspro":100,"pvpdpspro":50,"pvpundpspro":50</v>
      </c>
      <c r="J7753" s="20" t="str">
        <f>IF(I7753="","",属性中转表!$I$1&amp;(IF(VLOOKUP(B7753,属性中转表!A:G,7,FALSE)=0,0,VLOOKUP(VLOOKUP(B7753,属性中转表!A:G,7,FALSE),属性中转表!$K$2:$P$21,4,0)))+IFERROR(VLOOKUP(A7753,英雄数据表!A:K,IF(武魂!B7753&gt;=50,10,IF(武魂!B7753&gt;=25,6)),0),0))</f>
        <v>,"dpspro":100</v>
      </c>
      <c r="K7753" s="32" t="str">
        <f t="shared" si="521"/>
        <v>"atk":300,"hp":5000,"undpspro":100,"pvpdpspro":50,"pvpundpspro":50,"dpspro":100</v>
      </c>
      <c r="L7753" s="20" t="str">
        <f>IF(B7753&gt;=50,VLOOKUP(A7753,英雄数据表!A:L,11,FALSE),IF(B7753&gt;=25,VLOOKUP(A7753,英雄数据表!A:L,7,0),""))</f>
        <v>"6202602004"</v>
      </c>
      <c r="M7753" s="20" t="str">
        <f>IFERROR(VLOOKUP(B7753,属性中转表!$K$2:$O$21,5,FALSE),"")</f>
        <v/>
      </c>
      <c r="N7753" s="20" t="str">
        <f>IF(B7753=25,VLOOKUP(A7753,英雄数据表!A:L,8,FALSE),IF(B7753=50,VLOOKUP(A7753,英雄数据表!A:L,12,0),""))</f>
        <v/>
      </c>
    </row>
    <row r="7754" spans="1:14" x14ac:dyDescent="0.3">
      <c r="A7754" s="20">
        <v>62026</v>
      </c>
      <c r="B7754" s="21">
        <f t="shared" si="518"/>
        <v>53</v>
      </c>
      <c r="C7754" s="21">
        <v>5</v>
      </c>
      <c r="D7754" s="21">
        <f>VLOOKUP(A7754,英雄数据表!A:D,4,0)</f>
        <v>6</v>
      </c>
      <c r="E7754" s="20" t="str">
        <f>VLOOKUP(A7754,英雄数据表!A:C,3,0)</f>
        <v>神圣之角</v>
      </c>
      <c r="F7754" s="20">
        <f t="shared" si="519"/>
        <v>62026</v>
      </c>
      <c r="G7754" s="20">
        <f t="shared" si="520"/>
        <v>62026</v>
      </c>
      <c r="H7754" s="21" t="str">
        <f>VLOOKUP(B7754,属性中转表!A:F,6,FALSE)</f>
        <v>"hp":199800,"atk":5550</v>
      </c>
      <c r="I7754" s="20" t="str">
        <f>IF(VLOOKUP(B7754,属性中转表!A:G,7,FALSE)=0,"",VLOOKUP(VLOOKUP(B7754,属性中转表!A:G,7,FALSE),属性中转表!$K$2:$P$21,6,0))&amp;IF(VLOOKUP(B7754,属性中转表!A:G,7,FALSE)&gt;=50,VLOOKUP(A7754,英雄数据表!A:K,9,0),IF(VLOOKUP(B7754,属性中转表!A:G,7,FALSE)&gt;=25,VLOOKUP(A7754,英雄数据表!A:K,5,0),""))</f>
        <v>"atk":300,"hp":5000,"undpspro":100,"pvpdpspro":50,"pvpundpspro":50</v>
      </c>
      <c r="J7754" s="20" t="str">
        <f>IF(I7754="","",属性中转表!$I$1&amp;(IF(VLOOKUP(B7754,属性中转表!A:G,7,FALSE)=0,0,VLOOKUP(VLOOKUP(B7754,属性中转表!A:G,7,FALSE),属性中转表!$K$2:$P$21,4,0)))+IFERROR(VLOOKUP(A7754,英雄数据表!A:K,IF(武魂!B7754&gt;=50,10,IF(武魂!B7754&gt;=25,6)),0),0))</f>
        <v>,"dpspro":100</v>
      </c>
      <c r="K7754" s="32" t="str">
        <f t="shared" si="521"/>
        <v>"atk":300,"hp":5000,"undpspro":100,"pvpdpspro":50,"pvpundpspro":50,"dpspro":100</v>
      </c>
      <c r="L7754" s="20" t="str">
        <f>IF(B7754&gt;=50,VLOOKUP(A7754,英雄数据表!A:L,11,FALSE),IF(B7754&gt;=25,VLOOKUP(A7754,英雄数据表!A:L,7,0),""))</f>
        <v>"6202602004"</v>
      </c>
      <c r="M7754" s="20" t="str">
        <f>IFERROR(VLOOKUP(B7754,属性中转表!$K$2:$O$21,5,FALSE),"")</f>
        <v/>
      </c>
      <c r="N7754" s="20" t="str">
        <f>IF(B7754=25,VLOOKUP(A7754,英雄数据表!A:L,8,FALSE),IF(B7754=50,VLOOKUP(A7754,英雄数据表!A:L,12,0),""))</f>
        <v/>
      </c>
    </row>
    <row r="7755" spans="1:14" x14ac:dyDescent="0.3">
      <c r="A7755" s="20">
        <v>62026</v>
      </c>
      <c r="B7755" s="21">
        <f t="shared" si="518"/>
        <v>54</v>
      </c>
      <c r="C7755" s="21">
        <v>5</v>
      </c>
      <c r="D7755" s="21">
        <f>VLOOKUP(A7755,英雄数据表!A:D,4,0)</f>
        <v>6</v>
      </c>
      <c r="E7755" s="20" t="str">
        <f>VLOOKUP(A7755,英雄数据表!A:C,3,0)</f>
        <v>神圣之角</v>
      </c>
      <c r="F7755" s="20">
        <f t="shared" si="519"/>
        <v>62026</v>
      </c>
      <c r="G7755" s="20">
        <f t="shared" si="520"/>
        <v>62026</v>
      </c>
      <c r="H7755" s="21" t="str">
        <f>VLOOKUP(B7755,属性中转表!A:F,6,FALSE)</f>
        <v>"hp":205200,"atk":5700</v>
      </c>
      <c r="I7755" s="20" t="str">
        <f>IF(VLOOKUP(B7755,属性中转表!A:G,7,FALSE)=0,"",VLOOKUP(VLOOKUP(B7755,属性中转表!A:G,7,FALSE),属性中转表!$K$2:$P$21,6,0))&amp;IF(VLOOKUP(B7755,属性中转表!A:G,7,FALSE)&gt;=50,VLOOKUP(A7755,英雄数据表!A:K,9,0),IF(VLOOKUP(B7755,属性中转表!A:G,7,FALSE)&gt;=25,VLOOKUP(A7755,英雄数据表!A:K,5,0),""))</f>
        <v>"atk":300,"hp":5000,"undpspro":100,"pvpdpspro":50,"pvpundpspro":50</v>
      </c>
      <c r="J7755" s="20" t="str">
        <f>IF(I7755="","",属性中转表!$I$1&amp;(IF(VLOOKUP(B7755,属性中转表!A:G,7,FALSE)=0,0,VLOOKUP(VLOOKUP(B7755,属性中转表!A:G,7,FALSE),属性中转表!$K$2:$P$21,4,0)))+IFERROR(VLOOKUP(A7755,英雄数据表!A:K,IF(武魂!B7755&gt;=50,10,IF(武魂!B7755&gt;=25,6)),0),0))</f>
        <v>,"dpspro":100</v>
      </c>
      <c r="K7755" s="32" t="str">
        <f t="shared" si="521"/>
        <v>"atk":300,"hp":5000,"undpspro":100,"pvpdpspro":50,"pvpundpspro":50,"dpspro":100</v>
      </c>
      <c r="L7755" s="20" t="str">
        <f>IF(B7755&gt;=50,VLOOKUP(A7755,英雄数据表!A:L,11,FALSE),IF(B7755&gt;=25,VLOOKUP(A7755,英雄数据表!A:L,7,0),""))</f>
        <v>"6202602004"</v>
      </c>
      <c r="M7755" s="20" t="str">
        <f>IFERROR(VLOOKUP(B7755,属性中转表!$K$2:$O$21,5,FALSE),"")</f>
        <v/>
      </c>
      <c r="N7755" s="20" t="str">
        <f>IF(B7755=25,VLOOKUP(A7755,英雄数据表!A:L,8,FALSE),IF(B7755=50,VLOOKUP(A7755,英雄数据表!A:L,12,0),""))</f>
        <v/>
      </c>
    </row>
    <row r="7756" spans="1:14" x14ac:dyDescent="0.3">
      <c r="A7756" s="20">
        <v>62026</v>
      </c>
      <c r="B7756" s="21">
        <f t="shared" si="518"/>
        <v>55</v>
      </c>
      <c r="C7756" s="21">
        <v>5</v>
      </c>
      <c r="D7756" s="21">
        <f>VLOOKUP(A7756,英雄数据表!A:D,4,0)</f>
        <v>6</v>
      </c>
      <c r="E7756" s="20" t="str">
        <f>VLOOKUP(A7756,英雄数据表!A:C,3,0)</f>
        <v>神圣之角</v>
      </c>
      <c r="F7756" s="20">
        <f t="shared" si="519"/>
        <v>62026</v>
      </c>
      <c r="G7756" s="20">
        <f t="shared" si="520"/>
        <v>62026</v>
      </c>
      <c r="H7756" s="21" t="str">
        <f>VLOOKUP(B7756,属性中转表!A:F,6,FALSE)</f>
        <v>"hp":210600,"atk":5850</v>
      </c>
      <c r="I7756" s="20" t="str">
        <f>IF(VLOOKUP(B7756,属性中转表!A:G,7,FALSE)=0,"",VLOOKUP(VLOOKUP(B7756,属性中转表!A:G,7,FALSE),属性中转表!$K$2:$P$21,6,0))&amp;IF(VLOOKUP(B7756,属性中转表!A:G,7,FALSE)&gt;=50,VLOOKUP(A7756,英雄数据表!A:K,9,0),IF(VLOOKUP(B7756,属性中转表!A:G,7,FALSE)&gt;=25,VLOOKUP(A7756,英雄数据表!A:K,5,0),""))</f>
        <v>"atk":300,"hp":5000,"undpspro":150,"pvpdpspro":50,"pvpundpspro":50</v>
      </c>
      <c r="J7756" s="20" t="str">
        <f>IF(I7756="","",属性中转表!$I$1&amp;(IF(VLOOKUP(B7756,属性中转表!A:G,7,FALSE)=0,0,VLOOKUP(VLOOKUP(B7756,属性中转表!A:G,7,FALSE),属性中转表!$K$2:$P$21,4,0)))+IFERROR(VLOOKUP(A7756,英雄数据表!A:K,IF(武魂!B7756&gt;=50,10,IF(武魂!B7756&gt;=25,6)),0),0))</f>
        <v>,"dpspro":100</v>
      </c>
      <c r="K7756" s="32" t="str">
        <f t="shared" si="521"/>
        <v>"atk":300,"hp":5000,"undpspro":150,"pvpdpspro":50,"pvpundpspro":50,"dpspro":100</v>
      </c>
      <c r="L7756" s="20" t="str">
        <f>IF(B7756&gt;=50,VLOOKUP(A7756,英雄数据表!A:L,11,FALSE),IF(B7756&gt;=25,VLOOKUP(A7756,英雄数据表!A:L,7,0),""))</f>
        <v>"6202602004"</v>
      </c>
      <c r="M7756" s="20" t="str">
        <f>IFERROR(VLOOKUP(B7756,属性中转表!$K$2:$O$21,5,FALSE),"")</f>
        <v>"undpspro":50</v>
      </c>
      <c r="N7756" s="20" t="str">
        <f>IF(B7756=25,VLOOKUP(A7756,英雄数据表!A:L,8,FALSE),IF(B7756=50,VLOOKUP(A7756,英雄数据表!A:L,12,0),""))</f>
        <v/>
      </c>
    </row>
    <row r="7757" spans="1:14" x14ac:dyDescent="0.3">
      <c r="A7757" s="20">
        <v>62026</v>
      </c>
      <c r="B7757" s="21">
        <f t="shared" si="518"/>
        <v>56</v>
      </c>
      <c r="C7757" s="21">
        <v>5</v>
      </c>
      <c r="D7757" s="21">
        <f>VLOOKUP(A7757,英雄数据表!A:D,4,0)</f>
        <v>6</v>
      </c>
      <c r="E7757" s="20" t="str">
        <f>VLOOKUP(A7757,英雄数据表!A:C,3,0)</f>
        <v>神圣之角</v>
      </c>
      <c r="F7757" s="20">
        <f t="shared" si="519"/>
        <v>62026</v>
      </c>
      <c r="G7757" s="20">
        <f t="shared" si="520"/>
        <v>62026</v>
      </c>
      <c r="H7757" s="21" t="str">
        <f>VLOOKUP(B7757,属性中转表!A:F,6,FALSE)</f>
        <v>"hp":216000,"atk":6000</v>
      </c>
      <c r="I7757" s="20" t="str">
        <f>IF(VLOOKUP(B7757,属性中转表!A:G,7,FALSE)=0,"",VLOOKUP(VLOOKUP(B7757,属性中转表!A:G,7,FALSE),属性中转表!$K$2:$P$21,6,0))&amp;IF(VLOOKUP(B7757,属性中转表!A:G,7,FALSE)&gt;=50,VLOOKUP(A7757,英雄数据表!A:K,9,0),IF(VLOOKUP(B7757,属性中转表!A:G,7,FALSE)&gt;=25,VLOOKUP(A7757,英雄数据表!A:K,5,0),""))</f>
        <v>"atk":300,"hp":5000,"undpspro":150,"pvpdpspro":50,"pvpundpspro":50</v>
      </c>
      <c r="J7757" s="20" t="str">
        <f>IF(I7757="","",属性中转表!$I$1&amp;(IF(VLOOKUP(B7757,属性中转表!A:G,7,FALSE)=0,0,VLOOKUP(VLOOKUP(B7757,属性中转表!A:G,7,FALSE),属性中转表!$K$2:$P$21,4,0)))+IFERROR(VLOOKUP(A7757,英雄数据表!A:K,IF(武魂!B7757&gt;=50,10,IF(武魂!B7757&gt;=25,6)),0),0))</f>
        <v>,"dpspro":100</v>
      </c>
      <c r="K7757" s="32" t="str">
        <f t="shared" si="521"/>
        <v>"atk":300,"hp":5000,"undpspro":150,"pvpdpspro":50,"pvpundpspro":50,"dpspro":100</v>
      </c>
      <c r="L7757" s="20" t="str">
        <f>IF(B7757&gt;=50,VLOOKUP(A7757,英雄数据表!A:L,11,FALSE),IF(B7757&gt;=25,VLOOKUP(A7757,英雄数据表!A:L,7,0),""))</f>
        <v>"6202602004"</v>
      </c>
      <c r="M7757" s="20" t="str">
        <f>IFERROR(VLOOKUP(B7757,属性中转表!$K$2:$O$21,5,FALSE),"")</f>
        <v/>
      </c>
      <c r="N7757" s="20" t="str">
        <f>IF(B7757=25,VLOOKUP(A7757,英雄数据表!A:L,8,FALSE),IF(B7757=50,VLOOKUP(A7757,英雄数据表!A:L,12,0),""))</f>
        <v/>
      </c>
    </row>
    <row r="7758" spans="1:14" x14ac:dyDescent="0.3">
      <c r="A7758" s="20">
        <v>62026</v>
      </c>
      <c r="B7758" s="21">
        <f t="shared" si="518"/>
        <v>57</v>
      </c>
      <c r="C7758" s="21">
        <v>5</v>
      </c>
      <c r="D7758" s="21">
        <f>VLOOKUP(A7758,英雄数据表!A:D,4,0)</f>
        <v>6</v>
      </c>
      <c r="E7758" s="20" t="str">
        <f>VLOOKUP(A7758,英雄数据表!A:C,3,0)</f>
        <v>神圣之角</v>
      </c>
      <c r="F7758" s="20">
        <f t="shared" si="519"/>
        <v>62026</v>
      </c>
      <c r="G7758" s="20">
        <f t="shared" si="520"/>
        <v>62026</v>
      </c>
      <c r="H7758" s="21" t="str">
        <f>VLOOKUP(B7758,属性中转表!A:F,6,FALSE)</f>
        <v>"hp":221400,"atk":6150</v>
      </c>
      <c r="I7758" s="20" t="str">
        <f>IF(VLOOKUP(B7758,属性中转表!A:G,7,FALSE)=0,"",VLOOKUP(VLOOKUP(B7758,属性中转表!A:G,7,FALSE),属性中转表!$K$2:$P$21,6,0))&amp;IF(VLOOKUP(B7758,属性中转表!A:G,7,FALSE)&gt;=50,VLOOKUP(A7758,英雄数据表!A:K,9,0),IF(VLOOKUP(B7758,属性中转表!A:G,7,FALSE)&gt;=25,VLOOKUP(A7758,英雄数据表!A:K,5,0),""))</f>
        <v>"atk":300,"hp":5000,"undpspro":150,"pvpdpspro":50,"pvpundpspro":50</v>
      </c>
      <c r="J7758" s="20" t="str">
        <f>IF(I7758="","",属性中转表!$I$1&amp;(IF(VLOOKUP(B7758,属性中转表!A:G,7,FALSE)=0,0,VLOOKUP(VLOOKUP(B7758,属性中转表!A:G,7,FALSE),属性中转表!$K$2:$P$21,4,0)))+IFERROR(VLOOKUP(A7758,英雄数据表!A:K,IF(武魂!B7758&gt;=50,10,IF(武魂!B7758&gt;=25,6)),0),0))</f>
        <v>,"dpspro":100</v>
      </c>
      <c r="K7758" s="32" t="str">
        <f t="shared" si="521"/>
        <v>"atk":300,"hp":5000,"undpspro":150,"pvpdpspro":50,"pvpundpspro":50,"dpspro":100</v>
      </c>
      <c r="L7758" s="20" t="str">
        <f>IF(B7758&gt;=50,VLOOKUP(A7758,英雄数据表!A:L,11,FALSE),IF(B7758&gt;=25,VLOOKUP(A7758,英雄数据表!A:L,7,0),""))</f>
        <v>"6202602004"</v>
      </c>
      <c r="M7758" s="20" t="str">
        <f>IFERROR(VLOOKUP(B7758,属性中转表!$K$2:$O$21,5,FALSE),"")</f>
        <v/>
      </c>
      <c r="N7758" s="20" t="str">
        <f>IF(B7758=25,VLOOKUP(A7758,英雄数据表!A:L,8,FALSE),IF(B7758=50,VLOOKUP(A7758,英雄数据表!A:L,12,0),""))</f>
        <v/>
      </c>
    </row>
    <row r="7759" spans="1:14" x14ac:dyDescent="0.3">
      <c r="A7759" s="20">
        <v>62026</v>
      </c>
      <c r="B7759" s="21">
        <f t="shared" si="518"/>
        <v>58</v>
      </c>
      <c r="C7759" s="21">
        <v>5</v>
      </c>
      <c r="D7759" s="21">
        <f>VLOOKUP(A7759,英雄数据表!A:D,4,0)</f>
        <v>6</v>
      </c>
      <c r="E7759" s="20" t="str">
        <f>VLOOKUP(A7759,英雄数据表!A:C,3,0)</f>
        <v>神圣之角</v>
      </c>
      <c r="F7759" s="20">
        <f t="shared" si="519"/>
        <v>62026</v>
      </c>
      <c r="G7759" s="20">
        <f t="shared" si="520"/>
        <v>62026</v>
      </c>
      <c r="H7759" s="21" t="str">
        <f>VLOOKUP(B7759,属性中转表!A:F,6,FALSE)</f>
        <v>"hp":226800,"atk":6300</v>
      </c>
      <c r="I7759" s="20" t="str">
        <f>IF(VLOOKUP(B7759,属性中转表!A:G,7,FALSE)=0,"",VLOOKUP(VLOOKUP(B7759,属性中转表!A:G,7,FALSE),属性中转表!$K$2:$P$21,6,0))&amp;IF(VLOOKUP(B7759,属性中转表!A:G,7,FALSE)&gt;=50,VLOOKUP(A7759,英雄数据表!A:K,9,0),IF(VLOOKUP(B7759,属性中转表!A:G,7,FALSE)&gt;=25,VLOOKUP(A7759,英雄数据表!A:K,5,0),""))</f>
        <v>"atk":300,"hp":5000,"undpspro":150,"pvpdpspro":50,"pvpundpspro":50</v>
      </c>
      <c r="J7759" s="20" t="str">
        <f>IF(I7759="","",属性中转表!$I$1&amp;(IF(VLOOKUP(B7759,属性中转表!A:G,7,FALSE)=0,0,VLOOKUP(VLOOKUP(B7759,属性中转表!A:G,7,FALSE),属性中转表!$K$2:$P$21,4,0)))+IFERROR(VLOOKUP(A7759,英雄数据表!A:K,IF(武魂!B7759&gt;=50,10,IF(武魂!B7759&gt;=25,6)),0),0))</f>
        <v>,"dpspro":100</v>
      </c>
      <c r="K7759" s="32" t="str">
        <f t="shared" si="521"/>
        <v>"atk":300,"hp":5000,"undpspro":150,"pvpdpspro":50,"pvpundpspro":50,"dpspro":100</v>
      </c>
      <c r="L7759" s="20" t="str">
        <f>IF(B7759&gt;=50,VLOOKUP(A7759,英雄数据表!A:L,11,FALSE),IF(B7759&gt;=25,VLOOKUP(A7759,英雄数据表!A:L,7,0),""))</f>
        <v>"6202602004"</v>
      </c>
      <c r="M7759" s="20" t="str">
        <f>IFERROR(VLOOKUP(B7759,属性中转表!$K$2:$O$21,5,FALSE),"")</f>
        <v/>
      </c>
      <c r="N7759" s="20" t="str">
        <f>IF(B7759=25,VLOOKUP(A7759,英雄数据表!A:L,8,FALSE),IF(B7759=50,VLOOKUP(A7759,英雄数据表!A:L,12,0),""))</f>
        <v/>
      </c>
    </row>
    <row r="7760" spans="1:14" x14ac:dyDescent="0.3">
      <c r="A7760" s="20">
        <v>62026</v>
      </c>
      <c r="B7760" s="21">
        <f t="shared" si="518"/>
        <v>59</v>
      </c>
      <c r="C7760" s="21">
        <v>5</v>
      </c>
      <c r="D7760" s="21">
        <f>VLOOKUP(A7760,英雄数据表!A:D,4,0)</f>
        <v>6</v>
      </c>
      <c r="E7760" s="20" t="str">
        <f>VLOOKUP(A7760,英雄数据表!A:C,3,0)</f>
        <v>神圣之角</v>
      </c>
      <c r="F7760" s="20">
        <f t="shared" si="519"/>
        <v>62026</v>
      </c>
      <c r="G7760" s="20">
        <f t="shared" si="520"/>
        <v>62026</v>
      </c>
      <c r="H7760" s="21" t="str">
        <f>VLOOKUP(B7760,属性中转表!A:F,6,FALSE)</f>
        <v>"hp":232200,"atk":6450</v>
      </c>
      <c r="I7760" s="20" t="str">
        <f>IF(VLOOKUP(B7760,属性中转表!A:G,7,FALSE)=0,"",VLOOKUP(VLOOKUP(B7760,属性中转表!A:G,7,FALSE),属性中转表!$K$2:$P$21,6,0))&amp;IF(VLOOKUP(B7760,属性中转表!A:G,7,FALSE)&gt;=50,VLOOKUP(A7760,英雄数据表!A:K,9,0),IF(VLOOKUP(B7760,属性中转表!A:G,7,FALSE)&gt;=25,VLOOKUP(A7760,英雄数据表!A:K,5,0),""))</f>
        <v>"atk":300,"hp":5000,"undpspro":150,"pvpdpspro":50,"pvpundpspro":50</v>
      </c>
      <c r="J7760" s="20" t="str">
        <f>IF(I7760="","",属性中转表!$I$1&amp;(IF(VLOOKUP(B7760,属性中转表!A:G,7,FALSE)=0,0,VLOOKUP(VLOOKUP(B7760,属性中转表!A:G,7,FALSE),属性中转表!$K$2:$P$21,4,0)))+IFERROR(VLOOKUP(A7760,英雄数据表!A:K,IF(武魂!B7760&gt;=50,10,IF(武魂!B7760&gt;=25,6)),0),0))</f>
        <v>,"dpspro":100</v>
      </c>
      <c r="K7760" s="32" t="str">
        <f t="shared" si="521"/>
        <v>"atk":300,"hp":5000,"undpspro":150,"pvpdpspro":50,"pvpundpspro":50,"dpspro":100</v>
      </c>
      <c r="L7760" s="20" t="str">
        <f>IF(B7760&gt;=50,VLOOKUP(A7760,英雄数据表!A:L,11,FALSE),IF(B7760&gt;=25,VLOOKUP(A7760,英雄数据表!A:L,7,0),""))</f>
        <v>"6202602004"</v>
      </c>
      <c r="M7760" s="20" t="str">
        <f>IFERROR(VLOOKUP(B7760,属性中转表!$K$2:$O$21,5,FALSE),"")</f>
        <v/>
      </c>
      <c r="N7760" s="20" t="str">
        <f>IF(B7760=25,VLOOKUP(A7760,英雄数据表!A:L,8,FALSE),IF(B7760=50,VLOOKUP(A7760,英雄数据表!A:L,12,0),""))</f>
        <v/>
      </c>
    </row>
    <row r="7761" spans="1:14" x14ac:dyDescent="0.3">
      <c r="A7761" s="20">
        <v>62026</v>
      </c>
      <c r="B7761" s="21">
        <f t="shared" si="518"/>
        <v>60</v>
      </c>
      <c r="C7761" s="21">
        <v>5</v>
      </c>
      <c r="D7761" s="21">
        <f>VLOOKUP(A7761,英雄数据表!A:D,4,0)</f>
        <v>6</v>
      </c>
      <c r="E7761" s="20" t="str">
        <f>VLOOKUP(A7761,英雄数据表!A:C,3,0)</f>
        <v>神圣之角</v>
      </c>
      <c r="F7761" s="20">
        <f t="shared" si="519"/>
        <v>62026</v>
      </c>
      <c r="G7761" s="20">
        <f t="shared" si="520"/>
        <v>62026</v>
      </c>
      <c r="H7761" s="21" t="str">
        <f>VLOOKUP(B7761,属性中转表!A:F,6,FALSE)</f>
        <v>"hp":237600,"atk":6600</v>
      </c>
      <c r="I7761" s="20" t="str">
        <f>IF(VLOOKUP(B7761,属性中转表!A:G,7,FALSE)=0,"",VLOOKUP(VLOOKUP(B7761,属性中转表!A:G,7,FALSE),属性中转表!$K$2:$P$21,6,0))&amp;IF(VLOOKUP(B7761,属性中转表!A:G,7,FALSE)&gt;=50,VLOOKUP(A7761,英雄数据表!A:K,9,0),IF(VLOOKUP(B7761,属性中转表!A:G,7,FALSE)&gt;=25,VLOOKUP(A7761,英雄数据表!A:K,5,0),""))</f>
        <v>"atk":300,"hp":5000,"undpspro":150,"pvpdpspro":50,"pvpundpspro":50</v>
      </c>
      <c r="J7761" s="20" t="str">
        <f>IF(I7761="","",属性中转表!$I$1&amp;(IF(VLOOKUP(B7761,属性中转表!A:G,7,FALSE)=0,0,VLOOKUP(VLOOKUP(B7761,属性中转表!A:G,7,FALSE),属性中转表!$K$2:$P$21,4,0)))+IFERROR(VLOOKUP(A7761,英雄数据表!A:K,IF(武魂!B7761&gt;=50,10,IF(武魂!B7761&gt;=25,6)),0),0))</f>
        <v>,"dpspro":150</v>
      </c>
      <c r="K7761" s="32" t="str">
        <f t="shared" si="521"/>
        <v>"atk":300,"hp":5000,"undpspro":150,"pvpdpspro":50,"pvpundpspro":50,"dpspro":150</v>
      </c>
      <c r="L7761" s="20" t="str">
        <f>IF(B7761&gt;=50,VLOOKUP(A7761,英雄数据表!A:L,11,FALSE),IF(B7761&gt;=25,VLOOKUP(A7761,英雄数据表!A:L,7,0),""))</f>
        <v>"6202602004"</v>
      </c>
      <c r="M7761" s="20" t="str">
        <f>IFERROR(VLOOKUP(B7761,属性中转表!$K$2:$O$21,5,FALSE),"")</f>
        <v>"dpspro":50</v>
      </c>
      <c r="N7761" s="20" t="str">
        <f>IF(B7761=25,VLOOKUP(A7761,英雄数据表!A:L,8,FALSE),IF(B7761=50,VLOOKUP(A7761,英雄数据表!A:L,12,0),""))</f>
        <v/>
      </c>
    </row>
    <row r="7762" spans="1:14" x14ac:dyDescent="0.3">
      <c r="A7762" s="20">
        <v>62026</v>
      </c>
      <c r="B7762" s="21">
        <f t="shared" si="518"/>
        <v>61</v>
      </c>
      <c r="C7762" s="21">
        <v>5</v>
      </c>
      <c r="D7762" s="21">
        <f>VLOOKUP(A7762,英雄数据表!A:D,4,0)</f>
        <v>6</v>
      </c>
      <c r="E7762" s="20" t="str">
        <f>VLOOKUP(A7762,英雄数据表!A:C,3,0)</f>
        <v>神圣之角</v>
      </c>
      <c r="F7762" s="20">
        <f t="shared" si="519"/>
        <v>62026</v>
      </c>
      <c r="G7762" s="20">
        <f t="shared" si="520"/>
        <v>62026</v>
      </c>
      <c r="H7762" s="21" t="str">
        <f>VLOOKUP(B7762,属性中转表!A:F,6,FALSE)</f>
        <v>"hp":243000,"atk":6750</v>
      </c>
      <c r="I7762" s="20" t="str">
        <f>IF(VLOOKUP(B7762,属性中转表!A:G,7,FALSE)=0,"",VLOOKUP(VLOOKUP(B7762,属性中转表!A:G,7,FALSE),属性中转表!$K$2:$P$21,6,0))&amp;IF(VLOOKUP(B7762,属性中转表!A:G,7,FALSE)&gt;=50,VLOOKUP(A7762,英雄数据表!A:K,9,0),IF(VLOOKUP(B7762,属性中转表!A:G,7,FALSE)&gt;=25,VLOOKUP(A7762,英雄数据表!A:K,5,0),""))</f>
        <v>"atk":300,"hp":5000,"undpspro":150,"pvpdpspro":50,"pvpundpspro":50</v>
      </c>
      <c r="J7762" s="20" t="str">
        <f>IF(I7762="","",属性中转表!$I$1&amp;(IF(VLOOKUP(B7762,属性中转表!A:G,7,FALSE)=0,0,VLOOKUP(VLOOKUP(B7762,属性中转表!A:G,7,FALSE),属性中转表!$K$2:$P$21,4,0)))+IFERROR(VLOOKUP(A7762,英雄数据表!A:K,IF(武魂!B7762&gt;=50,10,IF(武魂!B7762&gt;=25,6)),0),0))</f>
        <v>,"dpspro":150</v>
      </c>
      <c r="K7762" s="32" t="str">
        <f t="shared" si="521"/>
        <v>"atk":300,"hp":5000,"undpspro":150,"pvpdpspro":50,"pvpundpspro":50,"dpspro":150</v>
      </c>
      <c r="L7762" s="20" t="str">
        <f>IF(B7762&gt;=50,VLOOKUP(A7762,英雄数据表!A:L,11,FALSE),IF(B7762&gt;=25,VLOOKUP(A7762,英雄数据表!A:L,7,0),""))</f>
        <v>"6202602004"</v>
      </c>
      <c r="M7762" s="20" t="str">
        <f>IFERROR(VLOOKUP(B7762,属性中转表!$K$2:$O$21,5,FALSE),"")</f>
        <v/>
      </c>
      <c r="N7762" s="20" t="str">
        <f>IF(B7762=25,VLOOKUP(A7762,英雄数据表!A:L,8,FALSE),IF(B7762=50,VLOOKUP(A7762,英雄数据表!A:L,12,0),""))</f>
        <v/>
      </c>
    </row>
    <row r="7763" spans="1:14" x14ac:dyDescent="0.3">
      <c r="A7763" s="20">
        <v>62026</v>
      </c>
      <c r="B7763" s="21">
        <f t="shared" si="518"/>
        <v>62</v>
      </c>
      <c r="C7763" s="21">
        <v>5</v>
      </c>
      <c r="D7763" s="21">
        <f>VLOOKUP(A7763,英雄数据表!A:D,4,0)</f>
        <v>6</v>
      </c>
      <c r="E7763" s="20" t="str">
        <f>VLOOKUP(A7763,英雄数据表!A:C,3,0)</f>
        <v>神圣之角</v>
      </c>
      <c r="F7763" s="20">
        <f t="shared" si="519"/>
        <v>62026</v>
      </c>
      <c r="G7763" s="20">
        <f t="shared" si="520"/>
        <v>62026</v>
      </c>
      <c r="H7763" s="21" t="str">
        <f>VLOOKUP(B7763,属性中转表!A:F,6,FALSE)</f>
        <v>"hp":248400,"atk":6900</v>
      </c>
      <c r="I7763" s="20" t="str">
        <f>IF(VLOOKUP(B7763,属性中转表!A:G,7,FALSE)=0,"",VLOOKUP(VLOOKUP(B7763,属性中转表!A:G,7,FALSE),属性中转表!$K$2:$P$21,6,0))&amp;IF(VLOOKUP(B7763,属性中转表!A:G,7,FALSE)&gt;=50,VLOOKUP(A7763,英雄数据表!A:K,9,0),IF(VLOOKUP(B7763,属性中转表!A:G,7,FALSE)&gt;=25,VLOOKUP(A7763,英雄数据表!A:K,5,0),""))</f>
        <v>"atk":300,"hp":5000,"undpspro":150,"pvpdpspro":50,"pvpundpspro":50</v>
      </c>
      <c r="J7763" s="20" t="str">
        <f>IF(I7763="","",属性中转表!$I$1&amp;(IF(VLOOKUP(B7763,属性中转表!A:G,7,FALSE)=0,0,VLOOKUP(VLOOKUP(B7763,属性中转表!A:G,7,FALSE),属性中转表!$K$2:$P$21,4,0)))+IFERROR(VLOOKUP(A7763,英雄数据表!A:K,IF(武魂!B7763&gt;=50,10,IF(武魂!B7763&gt;=25,6)),0),0))</f>
        <v>,"dpspro":150</v>
      </c>
      <c r="K7763" s="32" t="str">
        <f t="shared" si="521"/>
        <v>"atk":300,"hp":5000,"undpspro":150,"pvpdpspro":50,"pvpundpspro":50,"dpspro":150</v>
      </c>
      <c r="L7763" s="20" t="str">
        <f>IF(B7763&gt;=50,VLOOKUP(A7763,英雄数据表!A:L,11,FALSE),IF(B7763&gt;=25,VLOOKUP(A7763,英雄数据表!A:L,7,0),""))</f>
        <v>"6202602004"</v>
      </c>
      <c r="M7763" s="20" t="str">
        <f>IFERROR(VLOOKUP(B7763,属性中转表!$K$2:$O$21,5,FALSE),"")</f>
        <v/>
      </c>
      <c r="N7763" s="20" t="str">
        <f>IF(B7763=25,VLOOKUP(A7763,英雄数据表!A:L,8,FALSE),IF(B7763=50,VLOOKUP(A7763,英雄数据表!A:L,12,0),""))</f>
        <v/>
      </c>
    </row>
    <row r="7764" spans="1:14" x14ac:dyDescent="0.3">
      <c r="A7764" s="20">
        <v>62026</v>
      </c>
      <c r="B7764" s="21">
        <f t="shared" si="518"/>
        <v>63</v>
      </c>
      <c r="C7764" s="21">
        <v>5</v>
      </c>
      <c r="D7764" s="21">
        <f>VLOOKUP(A7764,英雄数据表!A:D,4,0)</f>
        <v>6</v>
      </c>
      <c r="E7764" s="20" t="str">
        <f>VLOOKUP(A7764,英雄数据表!A:C,3,0)</f>
        <v>神圣之角</v>
      </c>
      <c r="F7764" s="20">
        <f t="shared" si="519"/>
        <v>62026</v>
      </c>
      <c r="G7764" s="20">
        <f t="shared" si="520"/>
        <v>62026</v>
      </c>
      <c r="H7764" s="21" t="str">
        <f>VLOOKUP(B7764,属性中转表!A:F,6,FALSE)</f>
        <v>"hp":253800,"atk":7050</v>
      </c>
      <c r="I7764" s="20" t="str">
        <f>IF(VLOOKUP(B7764,属性中转表!A:G,7,FALSE)=0,"",VLOOKUP(VLOOKUP(B7764,属性中转表!A:G,7,FALSE),属性中转表!$K$2:$P$21,6,0))&amp;IF(VLOOKUP(B7764,属性中转表!A:G,7,FALSE)&gt;=50,VLOOKUP(A7764,英雄数据表!A:K,9,0),IF(VLOOKUP(B7764,属性中转表!A:G,7,FALSE)&gt;=25,VLOOKUP(A7764,英雄数据表!A:K,5,0),""))</f>
        <v>"atk":300,"hp":5000,"undpspro":150,"pvpdpspro":50,"pvpundpspro":50</v>
      </c>
      <c r="J7764" s="20" t="str">
        <f>IF(I7764="","",属性中转表!$I$1&amp;(IF(VLOOKUP(B7764,属性中转表!A:G,7,FALSE)=0,0,VLOOKUP(VLOOKUP(B7764,属性中转表!A:G,7,FALSE),属性中转表!$K$2:$P$21,4,0)))+IFERROR(VLOOKUP(A7764,英雄数据表!A:K,IF(武魂!B7764&gt;=50,10,IF(武魂!B7764&gt;=25,6)),0),0))</f>
        <v>,"dpspro":150</v>
      </c>
      <c r="K7764" s="32" t="str">
        <f t="shared" si="521"/>
        <v>"atk":300,"hp":5000,"undpspro":150,"pvpdpspro":50,"pvpundpspro":50,"dpspro":150</v>
      </c>
      <c r="L7764" s="20" t="str">
        <f>IF(B7764&gt;=50,VLOOKUP(A7764,英雄数据表!A:L,11,FALSE),IF(B7764&gt;=25,VLOOKUP(A7764,英雄数据表!A:L,7,0),""))</f>
        <v>"6202602004"</v>
      </c>
      <c r="M7764" s="20" t="str">
        <f>IFERROR(VLOOKUP(B7764,属性中转表!$K$2:$O$21,5,FALSE),"")</f>
        <v/>
      </c>
      <c r="N7764" s="20" t="str">
        <f>IF(B7764=25,VLOOKUP(A7764,英雄数据表!A:L,8,FALSE),IF(B7764=50,VLOOKUP(A7764,英雄数据表!A:L,12,0),""))</f>
        <v/>
      </c>
    </row>
    <row r="7765" spans="1:14" x14ac:dyDescent="0.3">
      <c r="A7765" s="20">
        <v>62026</v>
      </c>
      <c r="B7765" s="21">
        <f t="shared" si="518"/>
        <v>64</v>
      </c>
      <c r="C7765" s="21">
        <v>5</v>
      </c>
      <c r="D7765" s="21">
        <f>VLOOKUP(A7765,英雄数据表!A:D,4,0)</f>
        <v>6</v>
      </c>
      <c r="E7765" s="20" t="str">
        <f>VLOOKUP(A7765,英雄数据表!A:C,3,0)</f>
        <v>神圣之角</v>
      </c>
      <c r="F7765" s="20">
        <f t="shared" si="519"/>
        <v>62026</v>
      </c>
      <c r="G7765" s="20">
        <f t="shared" si="520"/>
        <v>62026</v>
      </c>
      <c r="H7765" s="21" t="str">
        <f>VLOOKUP(B7765,属性中转表!A:F,6,FALSE)</f>
        <v>"hp":259200,"atk":7200</v>
      </c>
      <c r="I7765" s="20" t="str">
        <f>IF(VLOOKUP(B7765,属性中转表!A:G,7,FALSE)=0,"",VLOOKUP(VLOOKUP(B7765,属性中转表!A:G,7,FALSE),属性中转表!$K$2:$P$21,6,0))&amp;IF(VLOOKUP(B7765,属性中转表!A:G,7,FALSE)&gt;=50,VLOOKUP(A7765,英雄数据表!A:K,9,0),IF(VLOOKUP(B7765,属性中转表!A:G,7,FALSE)&gt;=25,VLOOKUP(A7765,英雄数据表!A:K,5,0),""))</f>
        <v>"atk":300,"hp":5000,"undpspro":150,"pvpdpspro":50,"pvpundpspro":50</v>
      </c>
      <c r="J7765" s="20" t="str">
        <f>IF(I7765="","",属性中转表!$I$1&amp;(IF(VLOOKUP(B7765,属性中转表!A:G,7,FALSE)=0,0,VLOOKUP(VLOOKUP(B7765,属性中转表!A:G,7,FALSE),属性中转表!$K$2:$P$21,4,0)))+IFERROR(VLOOKUP(A7765,英雄数据表!A:K,IF(武魂!B7765&gt;=50,10,IF(武魂!B7765&gt;=25,6)),0),0))</f>
        <v>,"dpspro":150</v>
      </c>
      <c r="K7765" s="32" t="str">
        <f t="shared" si="521"/>
        <v>"atk":300,"hp":5000,"undpspro":150,"pvpdpspro":50,"pvpundpspro":50,"dpspro":150</v>
      </c>
      <c r="L7765" s="20" t="str">
        <f>IF(B7765&gt;=50,VLOOKUP(A7765,英雄数据表!A:L,11,FALSE),IF(B7765&gt;=25,VLOOKUP(A7765,英雄数据表!A:L,7,0),""))</f>
        <v>"6202602004"</v>
      </c>
      <c r="M7765" s="20" t="str">
        <f>IFERROR(VLOOKUP(B7765,属性中转表!$K$2:$O$21,5,FALSE),"")</f>
        <v/>
      </c>
      <c r="N7765" s="20" t="str">
        <f>IF(B7765=25,VLOOKUP(A7765,英雄数据表!A:L,8,FALSE),IF(B7765=50,VLOOKUP(A7765,英雄数据表!A:L,12,0),""))</f>
        <v/>
      </c>
    </row>
    <row r="7766" spans="1:14" x14ac:dyDescent="0.3">
      <c r="A7766" s="20">
        <v>62026</v>
      </c>
      <c r="B7766" s="21">
        <f t="shared" si="518"/>
        <v>65</v>
      </c>
      <c r="C7766" s="21">
        <v>5</v>
      </c>
      <c r="D7766" s="21">
        <f>VLOOKUP(A7766,英雄数据表!A:D,4,0)</f>
        <v>6</v>
      </c>
      <c r="E7766" s="20" t="str">
        <f>VLOOKUP(A7766,英雄数据表!A:C,3,0)</f>
        <v>神圣之角</v>
      </c>
      <c r="F7766" s="20">
        <f t="shared" si="519"/>
        <v>62026</v>
      </c>
      <c r="G7766" s="20">
        <f t="shared" si="520"/>
        <v>62026</v>
      </c>
      <c r="H7766" s="21" t="str">
        <f>VLOOKUP(B7766,属性中转表!A:F,6,FALSE)</f>
        <v>"hp":264600,"atk":7350</v>
      </c>
      <c r="I7766" s="20" t="str">
        <f>IF(VLOOKUP(B7766,属性中转表!A:G,7,FALSE)=0,"",VLOOKUP(VLOOKUP(B7766,属性中转表!A:G,7,FALSE),属性中转表!$K$2:$P$21,6,0))&amp;IF(VLOOKUP(B7766,属性中转表!A:G,7,FALSE)&gt;=50,VLOOKUP(A7766,英雄数据表!A:K,9,0),IF(VLOOKUP(B7766,属性中转表!A:G,7,FALSE)&gt;=25,VLOOKUP(A7766,英雄数据表!A:K,5,0),""))</f>
        <v>"atk":300,"hp":5000,"undpspro":150,"pvpdpspro":100,"pvpundpspro":50</v>
      </c>
      <c r="J7766" s="20" t="str">
        <f>IF(I7766="","",属性中转表!$I$1&amp;(IF(VLOOKUP(B7766,属性中转表!A:G,7,FALSE)=0,0,VLOOKUP(VLOOKUP(B7766,属性中转表!A:G,7,FALSE),属性中转表!$K$2:$P$21,4,0)))+IFERROR(VLOOKUP(A7766,英雄数据表!A:K,IF(武魂!B7766&gt;=50,10,IF(武魂!B7766&gt;=25,6)),0),0))</f>
        <v>,"dpspro":150</v>
      </c>
      <c r="K7766" s="32" t="str">
        <f t="shared" si="521"/>
        <v>"atk":300,"hp":5000,"undpspro":150,"pvpdpspro":100,"pvpundpspro":50,"dpspro":150</v>
      </c>
      <c r="L7766" s="20" t="str">
        <f>IF(B7766&gt;=50,VLOOKUP(A7766,英雄数据表!A:L,11,FALSE),IF(B7766&gt;=25,VLOOKUP(A7766,英雄数据表!A:L,7,0),""))</f>
        <v>"6202602004"</v>
      </c>
      <c r="M7766" s="20" t="str">
        <f>IFERROR(VLOOKUP(B7766,属性中转表!$K$2:$O$21,5,FALSE),"")</f>
        <v>"pvpdpspro":50</v>
      </c>
      <c r="N7766" s="20" t="str">
        <f>IF(B7766=25,VLOOKUP(A7766,英雄数据表!A:L,8,FALSE),IF(B7766=50,VLOOKUP(A7766,英雄数据表!A:L,12,0),""))</f>
        <v/>
      </c>
    </row>
    <row r="7767" spans="1:14" x14ac:dyDescent="0.3">
      <c r="A7767" s="20">
        <v>62026</v>
      </c>
      <c r="B7767" s="21">
        <f t="shared" si="518"/>
        <v>66</v>
      </c>
      <c r="C7767" s="21">
        <v>5</v>
      </c>
      <c r="D7767" s="21">
        <f>VLOOKUP(A7767,英雄数据表!A:D,4,0)</f>
        <v>6</v>
      </c>
      <c r="E7767" s="20" t="str">
        <f>VLOOKUP(A7767,英雄数据表!A:C,3,0)</f>
        <v>神圣之角</v>
      </c>
      <c r="F7767" s="20">
        <f t="shared" si="519"/>
        <v>62026</v>
      </c>
      <c r="G7767" s="20">
        <f t="shared" si="520"/>
        <v>62026</v>
      </c>
      <c r="H7767" s="21" t="str">
        <f>VLOOKUP(B7767,属性中转表!A:F,6,FALSE)</f>
        <v>"hp":270000,"atk":7500</v>
      </c>
      <c r="I7767" s="20" t="str">
        <f>IF(VLOOKUP(B7767,属性中转表!A:G,7,FALSE)=0,"",VLOOKUP(VLOOKUP(B7767,属性中转表!A:G,7,FALSE),属性中转表!$K$2:$P$21,6,0))&amp;IF(VLOOKUP(B7767,属性中转表!A:G,7,FALSE)&gt;=50,VLOOKUP(A7767,英雄数据表!A:K,9,0),IF(VLOOKUP(B7767,属性中转表!A:G,7,FALSE)&gt;=25,VLOOKUP(A7767,英雄数据表!A:K,5,0),""))</f>
        <v>"atk":300,"hp":5000,"undpspro":150,"pvpdpspro":100,"pvpundpspro":50</v>
      </c>
      <c r="J7767" s="20" t="str">
        <f>IF(I7767="","",属性中转表!$I$1&amp;(IF(VLOOKUP(B7767,属性中转表!A:G,7,FALSE)=0,0,VLOOKUP(VLOOKUP(B7767,属性中转表!A:G,7,FALSE),属性中转表!$K$2:$P$21,4,0)))+IFERROR(VLOOKUP(A7767,英雄数据表!A:K,IF(武魂!B7767&gt;=50,10,IF(武魂!B7767&gt;=25,6)),0),0))</f>
        <v>,"dpspro":150</v>
      </c>
      <c r="K7767" s="32" t="str">
        <f t="shared" si="521"/>
        <v>"atk":300,"hp":5000,"undpspro":150,"pvpdpspro":100,"pvpundpspro":50,"dpspro":150</v>
      </c>
      <c r="L7767" s="20" t="str">
        <f>IF(B7767&gt;=50,VLOOKUP(A7767,英雄数据表!A:L,11,FALSE),IF(B7767&gt;=25,VLOOKUP(A7767,英雄数据表!A:L,7,0),""))</f>
        <v>"6202602004"</v>
      </c>
      <c r="M7767" s="20" t="str">
        <f>IFERROR(VLOOKUP(B7767,属性中转表!$K$2:$O$21,5,FALSE),"")</f>
        <v/>
      </c>
      <c r="N7767" s="20" t="str">
        <f>IF(B7767=25,VLOOKUP(A7767,英雄数据表!A:L,8,FALSE),IF(B7767=50,VLOOKUP(A7767,英雄数据表!A:L,12,0),""))</f>
        <v/>
      </c>
    </row>
    <row r="7768" spans="1:14" x14ac:dyDescent="0.3">
      <c r="A7768" s="20">
        <v>62026</v>
      </c>
      <c r="B7768" s="21">
        <f t="shared" si="518"/>
        <v>67</v>
      </c>
      <c r="C7768" s="21">
        <v>5</v>
      </c>
      <c r="D7768" s="21">
        <f>VLOOKUP(A7768,英雄数据表!A:D,4,0)</f>
        <v>6</v>
      </c>
      <c r="E7768" s="20" t="str">
        <f>VLOOKUP(A7768,英雄数据表!A:C,3,0)</f>
        <v>神圣之角</v>
      </c>
      <c r="F7768" s="20">
        <f t="shared" si="519"/>
        <v>62026</v>
      </c>
      <c r="G7768" s="20">
        <f t="shared" si="520"/>
        <v>62026</v>
      </c>
      <c r="H7768" s="21" t="str">
        <f>VLOOKUP(B7768,属性中转表!A:F,6,FALSE)</f>
        <v>"hp":275400,"atk":7650</v>
      </c>
      <c r="I7768" s="20" t="str">
        <f>IF(VLOOKUP(B7768,属性中转表!A:G,7,FALSE)=0,"",VLOOKUP(VLOOKUP(B7768,属性中转表!A:G,7,FALSE),属性中转表!$K$2:$P$21,6,0))&amp;IF(VLOOKUP(B7768,属性中转表!A:G,7,FALSE)&gt;=50,VLOOKUP(A7768,英雄数据表!A:K,9,0),IF(VLOOKUP(B7768,属性中转表!A:G,7,FALSE)&gt;=25,VLOOKUP(A7768,英雄数据表!A:K,5,0),""))</f>
        <v>"atk":300,"hp":5000,"undpspro":150,"pvpdpspro":100,"pvpundpspro":50</v>
      </c>
      <c r="J7768" s="20" t="str">
        <f>IF(I7768="","",属性中转表!$I$1&amp;(IF(VLOOKUP(B7768,属性中转表!A:G,7,FALSE)=0,0,VLOOKUP(VLOOKUP(B7768,属性中转表!A:G,7,FALSE),属性中转表!$K$2:$P$21,4,0)))+IFERROR(VLOOKUP(A7768,英雄数据表!A:K,IF(武魂!B7768&gt;=50,10,IF(武魂!B7768&gt;=25,6)),0),0))</f>
        <v>,"dpspro":150</v>
      </c>
      <c r="K7768" s="32" t="str">
        <f t="shared" si="521"/>
        <v>"atk":300,"hp":5000,"undpspro":150,"pvpdpspro":100,"pvpundpspro":50,"dpspro":150</v>
      </c>
      <c r="L7768" s="20" t="str">
        <f>IF(B7768&gt;=50,VLOOKUP(A7768,英雄数据表!A:L,11,FALSE),IF(B7768&gt;=25,VLOOKUP(A7768,英雄数据表!A:L,7,0),""))</f>
        <v>"6202602004"</v>
      </c>
      <c r="M7768" s="20" t="str">
        <f>IFERROR(VLOOKUP(B7768,属性中转表!$K$2:$O$21,5,FALSE),"")</f>
        <v/>
      </c>
      <c r="N7768" s="20" t="str">
        <f>IF(B7768=25,VLOOKUP(A7768,英雄数据表!A:L,8,FALSE),IF(B7768=50,VLOOKUP(A7768,英雄数据表!A:L,12,0),""))</f>
        <v/>
      </c>
    </row>
    <row r="7769" spans="1:14" x14ac:dyDescent="0.3">
      <c r="A7769" s="20">
        <v>62026</v>
      </c>
      <c r="B7769" s="21">
        <f t="shared" si="518"/>
        <v>68</v>
      </c>
      <c r="C7769" s="21">
        <v>5</v>
      </c>
      <c r="D7769" s="21">
        <f>VLOOKUP(A7769,英雄数据表!A:D,4,0)</f>
        <v>6</v>
      </c>
      <c r="E7769" s="20" t="str">
        <f>VLOOKUP(A7769,英雄数据表!A:C,3,0)</f>
        <v>神圣之角</v>
      </c>
      <c r="F7769" s="20">
        <f t="shared" si="519"/>
        <v>62026</v>
      </c>
      <c r="G7769" s="20">
        <f t="shared" si="520"/>
        <v>62026</v>
      </c>
      <c r="H7769" s="21" t="str">
        <f>VLOOKUP(B7769,属性中转表!A:F,6,FALSE)</f>
        <v>"hp":280800,"atk":7800</v>
      </c>
      <c r="I7769" s="20" t="str">
        <f>IF(VLOOKUP(B7769,属性中转表!A:G,7,FALSE)=0,"",VLOOKUP(VLOOKUP(B7769,属性中转表!A:G,7,FALSE),属性中转表!$K$2:$P$21,6,0))&amp;IF(VLOOKUP(B7769,属性中转表!A:G,7,FALSE)&gt;=50,VLOOKUP(A7769,英雄数据表!A:K,9,0),IF(VLOOKUP(B7769,属性中转表!A:G,7,FALSE)&gt;=25,VLOOKUP(A7769,英雄数据表!A:K,5,0),""))</f>
        <v>"atk":300,"hp":5000,"undpspro":150,"pvpdpspro":100,"pvpundpspro":50</v>
      </c>
      <c r="J7769" s="20" t="str">
        <f>IF(I7769="","",属性中转表!$I$1&amp;(IF(VLOOKUP(B7769,属性中转表!A:G,7,FALSE)=0,0,VLOOKUP(VLOOKUP(B7769,属性中转表!A:G,7,FALSE),属性中转表!$K$2:$P$21,4,0)))+IFERROR(VLOOKUP(A7769,英雄数据表!A:K,IF(武魂!B7769&gt;=50,10,IF(武魂!B7769&gt;=25,6)),0),0))</f>
        <v>,"dpspro":150</v>
      </c>
      <c r="K7769" s="32" t="str">
        <f t="shared" si="521"/>
        <v>"atk":300,"hp":5000,"undpspro":150,"pvpdpspro":100,"pvpundpspro":50,"dpspro":150</v>
      </c>
      <c r="L7769" s="20" t="str">
        <f>IF(B7769&gt;=50,VLOOKUP(A7769,英雄数据表!A:L,11,FALSE),IF(B7769&gt;=25,VLOOKUP(A7769,英雄数据表!A:L,7,0),""))</f>
        <v>"6202602004"</v>
      </c>
      <c r="M7769" s="20" t="str">
        <f>IFERROR(VLOOKUP(B7769,属性中转表!$K$2:$O$21,5,FALSE),"")</f>
        <v/>
      </c>
      <c r="N7769" s="20" t="str">
        <f>IF(B7769=25,VLOOKUP(A7769,英雄数据表!A:L,8,FALSE),IF(B7769=50,VLOOKUP(A7769,英雄数据表!A:L,12,0),""))</f>
        <v/>
      </c>
    </row>
    <row r="7770" spans="1:14" x14ac:dyDescent="0.3">
      <c r="A7770" s="20">
        <v>62026</v>
      </c>
      <c r="B7770" s="21">
        <f t="shared" si="518"/>
        <v>69</v>
      </c>
      <c r="C7770" s="21">
        <v>5</v>
      </c>
      <c r="D7770" s="21">
        <f>VLOOKUP(A7770,英雄数据表!A:D,4,0)</f>
        <v>6</v>
      </c>
      <c r="E7770" s="20" t="str">
        <f>VLOOKUP(A7770,英雄数据表!A:C,3,0)</f>
        <v>神圣之角</v>
      </c>
      <c r="F7770" s="20">
        <f t="shared" si="519"/>
        <v>62026</v>
      </c>
      <c r="G7770" s="20">
        <f t="shared" si="520"/>
        <v>62026</v>
      </c>
      <c r="H7770" s="21" t="str">
        <f>VLOOKUP(B7770,属性中转表!A:F,6,FALSE)</f>
        <v>"hp":286200,"atk":7950</v>
      </c>
      <c r="I7770" s="20" t="str">
        <f>IF(VLOOKUP(B7770,属性中转表!A:G,7,FALSE)=0,"",VLOOKUP(VLOOKUP(B7770,属性中转表!A:G,7,FALSE),属性中转表!$K$2:$P$21,6,0))&amp;IF(VLOOKUP(B7770,属性中转表!A:G,7,FALSE)&gt;=50,VLOOKUP(A7770,英雄数据表!A:K,9,0),IF(VLOOKUP(B7770,属性中转表!A:G,7,FALSE)&gt;=25,VLOOKUP(A7770,英雄数据表!A:K,5,0),""))</f>
        <v>"atk":300,"hp":5000,"undpspro":150,"pvpdpspro":100,"pvpundpspro":50</v>
      </c>
      <c r="J7770" s="20" t="str">
        <f>IF(I7770="","",属性中转表!$I$1&amp;(IF(VLOOKUP(B7770,属性中转表!A:G,7,FALSE)=0,0,VLOOKUP(VLOOKUP(B7770,属性中转表!A:G,7,FALSE),属性中转表!$K$2:$P$21,4,0)))+IFERROR(VLOOKUP(A7770,英雄数据表!A:K,IF(武魂!B7770&gt;=50,10,IF(武魂!B7770&gt;=25,6)),0),0))</f>
        <v>,"dpspro":150</v>
      </c>
      <c r="K7770" s="32" t="str">
        <f t="shared" si="521"/>
        <v>"atk":300,"hp":5000,"undpspro":150,"pvpdpspro":100,"pvpundpspro":50,"dpspro":150</v>
      </c>
      <c r="L7770" s="20" t="str">
        <f>IF(B7770&gt;=50,VLOOKUP(A7770,英雄数据表!A:L,11,FALSE),IF(B7770&gt;=25,VLOOKUP(A7770,英雄数据表!A:L,7,0),""))</f>
        <v>"6202602004"</v>
      </c>
      <c r="M7770" s="20" t="str">
        <f>IFERROR(VLOOKUP(B7770,属性中转表!$K$2:$O$21,5,FALSE),"")</f>
        <v/>
      </c>
      <c r="N7770" s="20" t="str">
        <f>IF(B7770=25,VLOOKUP(A7770,英雄数据表!A:L,8,FALSE),IF(B7770=50,VLOOKUP(A7770,英雄数据表!A:L,12,0),""))</f>
        <v/>
      </c>
    </row>
    <row r="7771" spans="1:14" x14ac:dyDescent="0.3">
      <c r="A7771" s="20">
        <v>62026</v>
      </c>
      <c r="B7771" s="21">
        <f t="shared" si="518"/>
        <v>70</v>
      </c>
      <c r="C7771" s="21">
        <v>5</v>
      </c>
      <c r="D7771" s="21">
        <f>VLOOKUP(A7771,英雄数据表!A:D,4,0)</f>
        <v>6</v>
      </c>
      <c r="E7771" s="20" t="str">
        <f>VLOOKUP(A7771,英雄数据表!A:C,3,0)</f>
        <v>神圣之角</v>
      </c>
      <c r="F7771" s="20">
        <f t="shared" si="519"/>
        <v>62026</v>
      </c>
      <c r="G7771" s="20">
        <f t="shared" si="520"/>
        <v>62026</v>
      </c>
      <c r="H7771" s="21" t="str">
        <f>VLOOKUP(B7771,属性中转表!A:F,6,FALSE)</f>
        <v>"hp":291600,"atk":8100</v>
      </c>
      <c r="I7771" s="20" t="str">
        <f>IF(VLOOKUP(B7771,属性中转表!A:G,7,FALSE)=0,"",VLOOKUP(VLOOKUP(B7771,属性中转表!A:G,7,FALSE),属性中转表!$K$2:$P$21,6,0))&amp;IF(VLOOKUP(B7771,属性中转表!A:G,7,FALSE)&gt;=50,VLOOKUP(A7771,英雄数据表!A:K,9,0),IF(VLOOKUP(B7771,属性中转表!A:G,7,FALSE)&gt;=25,VLOOKUP(A7771,英雄数据表!A:K,5,0),""))</f>
        <v>"atk":300,"hp":5000,"undpspro":150,"pvpdpspro":100,"pvpundpspro":100</v>
      </c>
      <c r="J7771" s="20" t="str">
        <f>IF(I7771="","",属性中转表!$I$1&amp;(IF(VLOOKUP(B7771,属性中转表!A:G,7,FALSE)=0,0,VLOOKUP(VLOOKUP(B7771,属性中转表!A:G,7,FALSE),属性中转表!$K$2:$P$21,4,0)))+IFERROR(VLOOKUP(A7771,英雄数据表!A:K,IF(武魂!B7771&gt;=50,10,IF(武魂!B7771&gt;=25,6)),0),0))</f>
        <v>,"dpspro":150</v>
      </c>
      <c r="K7771" s="32" t="str">
        <f t="shared" si="521"/>
        <v>"atk":300,"hp":5000,"undpspro":150,"pvpdpspro":100,"pvpundpspro":100,"dpspro":150</v>
      </c>
      <c r="L7771" s="20" t="str">
        <f>IF(B7771&gt;=50,VLOOKUP(A7771,英雄数据表!A:L,11,FALSE),IF(B7771&gt;=25,VLOOKUP(A7771,英雄数据表!A:L,7,0),""))</f>
        <v>"6202602004"</v>
      </c>
      <c r="M7771" s="20" t="str">
        <f>IFERROR(VLOOKUP(B7771,属性中转表!$K$2:$O$21,5,FALSE),"")</f>
        <v>"pvpundpspro":50</v>
      </c>
      <c r="N7771" s="20" t="str">
        <f>IF(B7771=25,VLOOKUP(A7771,英雄数据表!A:L,8,FALSE),IF(B7771=50,VLOOKUP(A7771,英雄数据表!A:L,12,0),""))</f>
        <v/>
      </c>
    </row>
    <row r="7772" spans="1:14" x14ac:dyDescent="0.3">
      <c r="A7772" s="20">
        <v>62026</v>
      </c>
      <c r="B7772" s="21">
        <f t="shared" si="518"/>
        <v>71</v>
      </c>
      <c r="C7772" s="21">
        <v>5</v>
      </c>
      <c r="D7772" s="21">
        <f>VLOOKUP(A7772,英雄数据表!A:D,4,0)</f>
        <v>6</v>
      </c>
      <c r="E7772" s="20" t="str">
        <f>VLOOKUP(A7772,英雄数据表!A:C,3,0)</f>
        <v>神圣之角</v>
      </c>
      <c r="F7772" s="20">
        <f t="shared" si="519"/>
        <v>62026</v>
      </c>
      <c r="G7772" s="20">
        <f t="shared" si="520"/>
        <v>62026</v>
      </c>
      <c r="H7772" s="21" t="str">
        <f>VLOOKUP(B7772,属性中转表!A:F,6,FALSE)</f>
        <v>"hp":297000,"atk":8250</v>
      </c>
      <c r="I7772" s="20" t="str">
        <f>IF(VLOOKUP(B7772,属性中转表!A:G,7,FALSE)=0,"",VLOOKUP(VLOOKUP(B7772,属性中转表!A:G,7,FALSE),属性中转表!$K$2:$P$21,6,0))&amp;IF(VLOOKUP(B7772,属性中转表!A:G,7,FALSE)&gt;=50,VLOOKUP(A7772,英雄数据表!A:K,9,0),IF(VLOOKUP(B7772,属性中转表!A:G,7,FALSE)&gt;=25,VLOOKUP(A7772,英雄数据表!A:K,5,0),""))</f>
        <v>"atk":300,"hp":5000,"undpspro":150,"pvpdpspro":100,"pvpundpspro":100</v>
      </c>
      <c r="J7772" s="20" t="str">
        <f>IF(I7772="","",属性中转表!$I$1&amp;(IF(VLOOKUP(B7772,属性中转表!A:G,7,FALSE)=0,0,VLOOKUP(VLOOKUP(B7772,属性中转表!A:G,7,FALSE),属性中转表!$K$2:$P$21,4,0)))+IFERROR(VLOOKUP(A7772,英雄数据表!A:K,IF(武魂!B7772&gt;=50,10,IF(武魂!B7772&gt;=25,6)),0),0))</f>
        <v>,"dpspro":150</v>
      </c>
      <c r="K7772" s="32" t="str">
        <f t="shared" si="521"/>
        <v>"atk":300,"hp":5000,"undpspro":150,"pvpdpspro":100,"pvpundpspro":100,"dpspro":150</v>
      </c>
      <c r="L7772" s="20" t="str">
        <f>IF(B7772&gt;=50,VLOOKUP(A7772,英雄数据表!A:L,11,FALSE),IF(B7772&gt;=25,VLOOKUP(A7772,英雄数据表!A:L,7,0),""))</f>
        <v>"6202602004"</v>
      </c>
      <c r="M7772" s="20" t="str">
        <f>IFERROR(VLOOKUP(B7772,属性中转表!$K$2:$O$21,5,FALSE),"")</f>
        <v/>
      </c>
      <c r="N7772" s="20" t="str">
        <f>IF(B7772=25,VLOOKUP(A7772,英雄数据表!A:L,8,FALSE),IF(B7772=50,VLOOKUP(A7772,英雄数据表!A:L,12,0),""))</f>
        <v/>
      </c>
    </row>
    <row r="7773" spans="1:14" x14ac:dyDescent="0.3">
      <c r="A7773" s="20">
        <v>62026</v>
      </c>
      <c r="B7773" s="21">
        <f t="shared" si="518"/>
        <v>72</v>
      </c>
      <c r="C7773" s="21">
        <v>5</v>
      </c>
      <c r="D7773" s="21">
        <f>VLOOKUP(A7773,英雄数据表!A:D,4,0)</f>
        <v>6</v>
      </c>
      <c r="E7773" s="20" t="str">
        <f>VLOOKUP(A7773,英雄数据表!A:C,3,0)</f>
        <v>神圣之角</v>
      </c>
      <c r="F7773" s="20">
        <f t="shared" si="519"/>
        <v>62026</v>
      </c>
      <c r="G7773" s="20">
        <f t="shared" si="520"/>
        <v>62026</v>
      </c>
      <c r="H7773" s="21" t="str">
        <f>VLOOKUP(B7773,属性中转表!A:F,6,FALSE)</f>
        <v>"hp":302400,"atk":8400</v>
      </c>
      <c r="I7773" s="20" t="str">
        <f>IF(VLOOKUP(B7773,属性中转表!A:G,7,FALSE)=0,"",VLOOKUP(VLOOKUP(B7773,属性中转表!A:G,7,FALSE),属性中转表!$K$2:$P$21,6,0))&amp;IF(VLOOKUP(B7773,属性中转表!A:G,7,FALSE)&gt;=50,VLOOKUP(A7773,英雄数据表!A:K,9,0),IF(VLOOKUP(B7773,属性中转表!A:G,7,FALSE)&gt;=25,VLOOKUP(A7773,英雄数据表!A:K,5,0),""))</f>
        <v>"atk":300,"hp":5000,"undpspro":150,"pvpdpspro":100,"pvpundpspro":100</v>
      </c>
      <c r="J7773" s="20" t="str">
        <f>IF(I7773="","",属性中转表!$I$1&amp;(IF(VLOOKUP(B7773,属性中转表!A:G,7,FALSE)=0,0,VLOOKUP(VLOOKUP(B7773,属性中转表!A:G,7,FALSE),属性中转表!$K$2:$P$21,4,0)))+IFERROR(VLOOKUP(A7773,英雄数据表!A:K,IF(武魂!B7773&gt;=50,10,IF(武魂!B7773&gt;=25,6)),0),0))</f>
        <v>,"dpspro":150</v>
      </c>
      <c r="K7773" s="32" t="str">
        <f t="shared" si="521"/>
        <v>"atk":300,"hp":5000,"undpspro":150,"pvpdpspro":100,"pvpundpspro":100,"dpspro":150</v>
      </c>
      <c r="L7773" s="20" t="str">
        <f>IF(B7773&gt;=50,VLOOKUP(A7773,英雄数据表!A:L,11,FALSE),IF(B7773&gt;=25,VLOOKUP(A7773,英雄数据表!A:L,7,0),""))</f>
        <v>"6202602004"</v>
      </c>
      <c r="M7773" s="20" t="str">
        <f>IFERROR(VLOOKUP(B7773,属性中转表!$K$2:$O$21,5,FALSE),"")</f>
        <v/>
      </c>
      <c r="N7773" s="20" t="str">
        <f>IF(B7773=25,VLOOKUP(A7773,英雄数据表!A:L,8,FALSE),IF(B7773=50,VLOOKUP(A7773,英雄数据表!A:L,12,0),""))</f>
        <v/>
      </c>
    </row>
    <row r="7774" spans="1:14" x14ac:dyDescent="0.3">
      <c r="A7774" s="20">
        <v>62026</v>
      </c>
      <c r="B7774" s="21">
        <f t="shared" si="518"/>
        <v>73</v>
      </c>
      <c r="C7774" s="21">
        <v>5</v>
      </c>
      <c r="D7774" s="21">
        <f>VLOOKUP(A7774,英雄数据表!A:D,4,0)</f>
        <v>6</v>
      </c>
      <c r="E7774" s="20" t="str">
        <f>VLOOKUP(A7774,英雄数据表!A:C,3,0)</f>
        <v>神圣之角</v>
      </c>
      <c r="F7774" s="20">
        <f t="shared" si="519"/>
        <v>62026</v>
      </c>
      <c r="G7774" s="20">
        <f t="shared" si="520"/>
        <v>62026</v>
      </c>
      <c r="H7774" s="21" t="str">
        <f>VLOOKUP(B7774,属性中转表!A:F,6,FALSE)</f>
        <v>"hp":307800,"atk":8550</v>
      </c>
      <c r="I7774" s="20" t="str">
        <f>IF(VLOOKUP(B7774,属性中转表!A:G,7,FALSE)=0,"",VLOOKUP(VLOOKUP(B7774,属性中转表!A:G,7,FALSE),属性中转表!$K$2:$P$21,6,0))&amp;IF(VLOOKUP(B7774,属性中转表!A:G,7,FALSE)&gt;=50,VLOOKUP(A7774,英雄数据表!A:K,9,0),IF(VLOOKUP(B7774,属性中转表!A:G,7,FALSE)&gt;=25,VLOOKUP(A7774,英雄数据表!A:K,5,0),""))</f>
        <v>"atk":300,"hp":5000,"undpspro":150,"pvpdpspro":100,"pvpundpspro":100</v>
      </c>
      <c r="J7774" s="20" t="str">
        <f>IF(I7774="","",属性中转表!$I$1&amp;(IF(VLOOKUP(B7774,属性中转表!A:G,7,FALSE)=0,0,VLOOKUP(VLOOKUP(B7774,属性中转表!A:G,7,FALSE),属性中转表!$K$2:$P$21,4,0)))+IFERROR(VLOOKUP(A7774,英雄数据表!A:K,IF(武魂!B7774&gt;=50,10,IF(武魂!B7774&gt;=25,6)),0),0))</f>
        <v>,"dpspro":150</v>
      </c>
      <c r="K7774" s="32" t="str">
        <f t="shared" si="521"/>
        <v>"atk":300,"hp":5000,"undpspro":150,"pvpdpspro":100,"pvpundpspro":100,"dpspro":150</v>
      </c>
      <c r="L7774" s="20" t="str">
        <f>IF(B7774&gt;=50,VLOOKUP(A7774,英雄数据表!A:L,11,FALSE),IF(B7774&gt;=25,VLOOKUP(A7774,英雄数据表!A:L,7,0),""))</f>
        <v>"6202602004"</v>
      </c>
      <c r="M7774" s="20" t="str">
        <f>IFERROR(VLOOKUP(B7774,属性中转表!$K$2:$O$21,5,FALSE),"")</f>
        <v/>
      </c>
      <c r="N7774" s="20" t="str">
        <f>IF(B7774=25,VLOOKUP(A7774,英雄数据表!A:L,8,FALSE),IF(B7774=50,VLOOKUP(A7774,英雄数据表!A:L,12,0),""))</f>
        <v/>
      </c>
    </row>
    <row r="7775" spans="1:14" x14ac:dyDescent="0.3">
      <c r="A7775" s="20">
        <v>62026</v>
      </c>
      <c r="B7775" s="21">
        <f t="shared" si="518"/>
        <v>74</v>
      </c>
      <c r="C7775" s="21">
        <v>5</v>
      </c>
      <c r="D7775" s="21">
        <f>VLOOKUP(A7775,英雄数据表!A:D,4,0)</f>
        <v>6</v>
      </c>
      <c r="E7775" s="20" t="str">
        <f>VLOOKUP(A7775,英雄数据表!A:C,3,0)</f>
        <v>神圣之角</v>
      </c>
      <c r="F7775" s="20">
        <f t="shared" si="519"/>
        <v>62026</v>
      </c>
      <c r="G7775" s="20">
        <f t="shared" si="520"/>
        <v>62026</v>
      </c>
      <c r="H7775" s="21" t="str">
        <f>VLOOKUP(B7775,属性中转表!A:F,6,FALSE)</f>
        <v>"hp":313200,"atk":8700</v>
      </c>
      <c r="I7775" s="20" t="str">
        <f>IF(VLOOKUP(B7775,属性中转表!A:G,7,FALSE)=0,"",VLOOKUP(VLOOKUP(B7775,属性中转表!A:G,7,FALSE),属性中转表!$K$2:$P$21,6,0))&amp;IF(VLOOKUP(B7775,属性中转表!A:G,7,FALSE)&gt;=50,VLOOKUP(A7775,英雄数据表!A:K,9,0),IF(VLOOKUP(B7775,属性中转表!A:G,7,FALSE)&gt;=25,VLOOKUP(A7775,英雄数据表!A:K,5,0),""))</f>
        <v>"atk":300,"hp":5000,"undpspro":150,"pvpdpspro":100,"pvpundpspro":100</v>
      </c>
      <c r="J7775" s="20" t="str">
        <f>IF(I7775="","",属性中转表!$I$1&amp;(IF(VLOOKUP(B7775,属性中转表!A:G,7,FALSE)=0,0,VLOOKUP(VLOOKUP(B7775,属性中转表!A:G,7,FALSE),属性中转表!$K$2:$P$21,4,0)))+IFERROR(VLOOKUP(A7775,英雄数据表!A:K,IF(武魂!B7775&gt;=50,10,IF(武魂!B7775&gt;=25,6)),0),0))</f>
        <v>,"dpspro":150</v>
      </c>
      <c r="K7775" s="32" t="str">
        <f t="shared" si="521"/>
        <v>"atk":300,"hp":5000,"undpspro":150,"pvpdpspro":100,"pvpundpspro":100,"dpspro":150</v>
      </c>
      <c r="L7775" s="20" t="str">
        <f>IF(B7775&gt;=50,VLOOKUP(A7775,英雄数据表!A:L,11,FALSE),IF(B7775&gt;=25,VLOOKUP(A7775,英雄数据表!A:L,7,0),""))</f>
        <v>"6202602004"</v>
      </c>
      <c r="M7775" s="20" t="str">
        <f>IFERROR(VLOOKUP(B7775,属性中转表!$K$2:$O$21,5,FALSE),"")</f>
        <v/>
      </c>
      <c r="N7775" s="20" t="str">
        <f>IF(B7775=25,VLOOKUP(A7775,英雄数据表!A:L,8,FALSE),IF(B7775=50,VLOOKUP(A7775,英雄数据表!A:L,12,0),""))</f>
        <v/>
      </c>
    </row>
    <row r="7776" spans="1:14" x14ac:dyDescent="0.3">
      <c r="A7776" s="20">
        <v>62026</v>
      </c>
      <c r="B7776" s="21">
        <f t="shared" si="518"/>
        <v>75</v>
      </c>
      <c r="C7776" s="21">
        <v>5</v>
      </c>
      <c r="D7776" s="21">
        <f>VLOOKUP(A7776,英雄数据表!A:D,4,0)</f>
        <v>6</v>
      </c>
      <c r="E7776" s="20" t="str">
        <f>VLOOKUP(A7776,英雄数据表!A:C,3,0)</f>
        <v>神圣之角</v>
      </c>
      <c r="F7776" s="20">
        <f t="shared" si="519"/>
        <v>62026</v>
      </c>
      <c r="G7776" s="20">
        <f t="shared" si="520"/>
        <v>62026</v>
      </c>
      <c r="H7776" s="21" t="str">
        <f>VLOOKUP(B7776,属性中转表!A:F,6,FALSE)</f>
        <v>"hp":318600,"atk":8850</v>
      </c>
      <c r="I7776" s="20" t="str">
        <f>IF(VLOOKUP(B7776,属性中转表!A:G,7,FALSE)=0,"",VLOOKUP(VLOOKUP(B7776,属性中转表!A:G,7,FALSE),属性中转表!$K$2:$P$21,6,0))&amp;IF(VLOOKUP(B7776,属性中转表!A:G,7,FALSE)&gt;=50,VLOOKUP(A7776,英雄数据表!A:K,9,0),IF(VLOOKUP(B7776,属性中转表!A:G,7,FALSE)&gt;=25,VLOOKUP(A7776,英雄数据表!A:K,5,0),""))</f>
        <v>"atk":600,"hp":10000,"undpspro":150,"pvpdpspro":100,"pvpundpspro":100,"speed":10</v>
      </c>
      <c r="J7776" s="20" t="str">
        <f>IF(I7776="","",属性中转表!$I$1&amp;(IF(VLOOKUP(B7776,属性中转表!A:G,7,FALSE)=0,0,VLOOKUP(VLOOKUP(B7776,属性中转表!A:G,7,FALSE),属性中转表!$K$2:$P$21,4,0)))+IFERROR(VLOOKUP(A7776,英雄数据表!A:K,IF(武魂!B7776&gt;=50,10,IF(武魂!B7776&gt;=25,6)),0),0))</f>
        <v>,"dpspro":150</v>
      </c>
      <c r="K7776" s="32" t="str">
        <f t="shared" si="521"/>
        <v>"atk":600,"hp":10000,"undpspro":150,"pvpdpspro":100,"pvpundpspro":100,"speed":10,"dpspro":150</v>
      </c>
      <c r="L7776" s="20" t="str">
        <f>IF(B7776&gt;=50,VLOOKUP(A7776,英雄数据表!A:L,11,FALSE),IF(B7776&gt;=25,VLOOKUP(A7776,英雄数据表!A:L,7,0),""))</f>
        <v>"6202602004"</v>
      </c>
      <c r="M7776" s="20" t="str">
        <f>IFERROR(VLOOKUP(B7776,属性中转表!$K$2:$O$21,5,FALSE),"")</f>
        <v>"speed":10,"atk":300,"hp":5000</v>
      </c>
      <c r="N7776" s="20" t="str">
        <f>IF(B7776=25,VLOOKUP(A7776,英雄数据表!A:L,8,FALSE),IF(B7776=50,VLOOKUP(A7776,英雄数据表!A:L,12,0),""))</f>
        <v/>
      </c>
    </row>
    <row r="7777" spans="1:14" x14ac:dyDescent="0.3">
      <c r="A7777" s="20">
        <v>62026</v>
      </c>
      <c r="B7777" s="21">
        <f t="shared" ref="B7777:B7840" si="522">IF(A7777=A7776,B7776+1,1)</f>
        <v>76</v>
      </c>
      <c r="C7777" s="21">
        <v>5</v>
      </c>
      <c r="D7777" s="21">
        <f>VLOOKUP(A7777,英雄数据表!A:D,4,0)</f>
        <v>6</v>
      </c>
      <c r="E7777" s="20" t="str">
        <f>VLOOKUP(A7777,英雄数据表!A:C,3,0)</f>
        <v>神圣之角</v>
      </c>
      <c r="F7777" s="20">
        <f t="shared" ref="F7777:F7801" si="523">A7777</f>
        <v>62026</v>
      </c>
      <c r="G7777" s="20">
        <f t="shared" ref="G7777:G7801" si="524">A7777</f>
        <v>62026</v>
      </c>
      <c r="H7777" s="21" t="str">
        <f>VLOOKUP(B7777,属性中转表!A:F,6,FALSE)</f>
        <v>"hp":324000,"atk":9000</v>
      </c>
      <c r="I7777" s="20" t="str">
        <f>IF(VLOOKUP(B7777,属性中转表!A:G,7,FALSE)=0,"",VLOOKUP(VLOOKUP(B7777,属性中转表!A:G,7,FALSE),属性中转表!$K$2:$P$21,6,0))&amp;IF(VLOOKUP(B7777,属性中转表!A:G,7,FALSE)&gt;=50,VLOOKUP(A7777,英雄数据表!A:K,9,0),IF(VLOOKUP(B7777,属性中转表!A:G,7,FALSE)&gt;=25,VLOOKUP(A7777,英雄数据表!A:K,5,0),""))</f>
        <v>"atk":600,"hp":10000,"undpspro":150,"pvpdpspro":100,"pvpundpspro":100,"speed":10</v>
      </c>
      <c r="J7777" s="20" t="str">
        <f>IF(I7777="","",属性中转表!$I$1&amp;(IF(VLOOKUP(B7777,属性中转表!A:G,7,FALSE)=0,0,VLOOKUP(VLOOKUP(B7777,属性中转表!A:G,7,FALSE),属性中转表!$K$2:$P$21,4,0)))+IFERROR(VLOOKUP(A7777,英雄数据表!A:K,IF(武魂!B7777&gt;=50,10,IF(武魂!B7777&gt;=25,6)),0),0))</f>
        <v>,"dpspro":150</v>
      </c>
      <c r="K7777" s="32" t="str">
        <f t="shared" ref="K7777:K7801" si="525">I7777&amp;J7777</f>
        <v>"atk":600,"hp":10000,"undpspro":150,"pvpdpspro":100,"pvpundpspro":100,"speed":10,"dpspro":150</v>
      </c>
      <c r="L7777" s="20" t="str">
        <f>IF(B7777&gt;=50,VLOOKUP(A7777,英雄数据表!A:L,11,FALSE),IF(B7777&gt;=25,VLOOKUP(A7777,英雄数据表!A:L,7,0),""))</f>
        <v>"6202602004"</v>
      </c>
      <c r="M7777" s="20" t="str">
        <f>IFERROR(VLOOKUP(B7777,属性中转表!$K$2:$O$21,5,FALSE),"")</f>
        <v/>
      </c>
      <c r="N7777" s="20" t="str">
        <f>IF(B7777=25,VLOOKUP(A7777,英雄数据表!A:L,8,FALSE),IF(B7777=50,VLOOKUP(A7777,英雄数据表!A:L,12,0),""))</f>
        <v/>
      </c>
    </row>
    <row r="7778" spans="1:14" x14ac:dyDescent="0.3">
      <c r="A7778" s="20">
        <v>62026</v>
      </c>
      <c r="B7778" s="21">
        <f t="shared" si="522"/>
        <v>77</v>
      </c>
      <c r="C7778" s="21">
        <v>5</v>
      </c>
      <c r="D7778" s="21">
        <f>VLOOKUP(A7778,英雄数据表!A:D,4,0)</f>
        <v>6</v>
      </c>
      <c r="E7778" s="20" t="str">
        <f>VLOOKUP(A7778,英雄数据表!A:C,3,0)</f>
        <v>神圣之角</v>
      </c>
      <c r="F7778" s="20">
        <f t="shared" si="523"/>
        <v>62026</v>
      </c>
      <c r="G7778" s="20">
        <f t="shared" si="524"/>
        <v>62026</v>
      </c>
      <c r="H7778" s="21" t="str">
        <f>VLOOKUP(B7778,属性中转表!A:F,6,FALSE)</f>
        <v>"hp":329400,"atk":9150</v>
      </c>
      <c r="I7778" s="20" t="str">
        <f>IF(VLOOKUP(B7778,属性中转表!A:G,7,FALSE)=0,"",VLOOKUP(VLOOKUP(B7778,属性中转表!A:G,7,FALSE),属性中转表!$K$2:$P$21,6,0))&amp;IF(VLOOKUP(B7778,属性中转表!A:G,7,FALSE)&gt;=50,VLOOKUP(A7778,英雄数据表!A:K,9,0),IF(VLOOKUP(B7778,属性中转表!A:G,7,FALSE)&gt;=25,VLOOKUP(A7778,英雄数据表!A:K,5,0),""))</f>
        <v>"atk":600,"hp":10000,"undpspro":150,"pvpdpspro":100,"pvpundpspro":100,"speed":10</v>
      </c>
      <c r="J7778" s="20" t="str">
        <f>IF(I7778="","",属性中转表!$I$1&amp;(IF(VLOOKUP(B7778,属性中转表!A:G,7,FALSE)=0,0,VLOOKUP(VLOOKUP(B7778,属性中转表!A:G,7,FALSE),属性中转表!$K$2:$P$21,4,0)))+IFERROR(VLOOKUP(A7778,英雄数据表!A:K,IF(武魂!B7778&gt;=50,10,IF(武魂!B7778&gt;=25,6)),0),0))</f>
        <v>,"dpspro":150</v>
      </c>
      <c r="K7778" s="32" t="str">
        <f t="shared" si="525"/>
        <v>"atk":600,"hp":10000,"undpspro":150,"pvpdpspro":100,"pvpundpspro":100,"speed":10,"dpspro":150</v>
      </c>
      <c r="L7778" s="20" t="str">
        <f>IF(B7778&gt;=50,VLOOKUP(A7778,英雄数据表!A:L,11,FALSE),IF(B7778&gt;=25,VLOOKUP(A7778,英雄数据表!A:L,7,0),""))</f>
        <v>"6202602004"</v>
      </c>
      <c r="M7778" s="20" t="str">
        <f>IFERROR(VLOOKUP(B7778,属性中转表!$K$2:$O$21,5,FALSE),"")</f>
        <v/>
      </c>
      <c r="N7778" s="20" t="str">
        <f>IF(B7778=25,VLOOKUP(A7778,英雄数据表!A:L,8,FALSE),IF(B7778=50,VLOOKUP(A7778,英雄数据表!A:L,12,0),""))</f>
        <v/>
      </c>
    </row>
    <row r="7779" spans="1:14" x14ac:dyDescent="0.3">
      <c r="A7779" s="20">
        <v>62026</v>
      </c>
      <c r="B7779" s="21">
        <f t="shared" si="522"/>
        <v>78</v>
      </c>
      <c r="C7779" s="21">
        <v>5</v>
      </c>
      <c r="D7779" s="21">
        <f>VLOOKUP(A7779,英雄数据表!A:D,4,0)</f>
        <v>6</v>
      </c>
      <c r="E7779" s="20" t="str">
        <f>VLOOKUP(A7779,英雄数据表!A:C,3,0)</f>
        <v>神圣之角</v>
      </c>
      <c r="F7779" s="20">
        <f t="shared" si="523"/>
        <v>62026</v>
      </c>
      <c r="G7779" s="20">
        <f t="shared" si="524"/>
        <v>62026</v>
      </c>
      <c r="H7779" s="21" t="str">
        <f>VLOOKUP(B7779,属性中转表!A:F,6,FALSE)</f>
        <v>"hp":334800,"atk":9300</v>
      </c>
      <c r="I7779" s="20" t="str">
        <f>IF(VLOOKUP(B7779,属性中转表!A:G,7,FALSE)=0,"",VLOOKUP(VLOOKUP(B7779,属性中转表!A:G,7,FALSE),属性中转表!$K$2:$P$21,6,0))&amp;IF(VLOOKUP(B7779,属性中转表!A:G,7,FALSE)&gt;=50,VLOOKUP(A7779,英雄数据表!A:K,9,0),IF(VLOOKUP(B7779,属性中转表!A:G,7,FALSE)&gt;=25,VLOOKUP(A7779,英雄数据表!A:K,5,0),""))</f>
        <v>"atk":600,"hp":10000,"undpspro":150,"pvpdpspro":100,"pvpundpspro":100,"speed":10</v>
      </c>
      <c r="J7779" s="20" t="str">
        <f>IF(I7779="","",属性中转表!$I$1&amp;(IF(VLOOKUP(B7779,属性中转表!A:G,7,FALSE)=0,0,VLOOKUP(VLOOKUP(B7779,属性中转表!A:G,7,FALSE),属性中转表!$K$2:$P$21,4,0)))+IFERROR(VLOOKUP(A7779,英雄数据表!A:K,IF(武魂!B7779&gt;=50,10,IF(武魂!B7779&gt;=25,6)),0),0))</f>
        <v>,"dpspro":150</v>
      </c>
      <c r="K7779" s="32" t="str">
        <f t="shared" si="525"/>
        <v>"atk":600,"hp":10000,"undpspro":150,"pvpdpspro":100,"pvpundpspro":100,"speed":10,"dpspro":150</v>
      </c>
      <c r="L7779" s="20" t="str">
        <f>IF(B7779&gt;=50,VLOOKUP(A7779,英雄数据表!A:L,11,FALSE),IF(B7779&gt;=25,VLOOKUP(A7779,英雄数据表!A:L,7,0),""))</f>
        <v>"6202602004"</v>
      </c>
      <c r="M7779" s="20" t="str">
        <f>IFERROR(VLOOKUP(B7779,属性中转表!$K$2:$O$21,5,FALSE),"")</f>
        <v/>
      </c>
      <c r="N7779" s="20" t="str">
        <f>IF(B7779=25,VLOOKUP(A7779,英雄数据表!A:L,8,FALSE),IF(B7779=50,VLOOKUP(A7779,英雄数据表!A:L,12,0),""))</f>
        <v/>
      </c>
    </row>
    <row r="7780" spans="1:14" x14ac:dyDescent="0.3">
      <c r="A7780" s="20">
        <v>62026</v>
      </c>
      <c r="B7780" s="21">
        <f t="shared" si="522"/>
        <v>79</v>
      </c>
      <c r="C7780" s="21">
        <v>5</v>
      </c>
      <c r="D7780" s="21">
        <f>VLOOKUP(A7780,英雄数据表!A:D,4,0)</f>
        <v>6</v>
      </c>
      <c r="E7780" s="20" t="str">
        <f>VLOOKUP(A7780,英雄数据表!A:C,3,0)</f>
        <v>神圣之角</v>
      </c>
      <c r="F7780" s="20">
        <f t="shared" si="523"/>
        <v>62026</v>
      </c>
      <c r="G7780" s="20">
        <f t="shared" si="524"/>
        <v>62026</v>
      </c>
      <c r="H7780" s="21" t="str">
        <f>VLOOKUP(B7780,属性中转表!A:F,6,FALSE)</f>
        <v>"hp":340200,"atk":9450</v>
      </c>
      <c r="I7780" s="20" t="str">
        <f>IF(VLOOKUP(B7780,属性中转表!A:G,7,FALSE)=0,"",VLOOKUP(VLOOKUP(B7780,属性中转表!A:G,7,FALSE),属性中转表!$K$2:$P$21,6,0))&amp;IF(VLOOKUP(B7780,属性中转表!A:G,7,FALSE)&gt;=50,VLOOKUP(A7780,英雄数据表!A:K,9,0),IF(VLOOKUP(B7780,属性中转表!A:G,7,FALSE)&gt;=25,VLOOKUP(A7780,英雄数据表!A:K,5,0),""))</f>
        <v>"atk":600,"hp":10000,"undpspro":150,"pvpdpspro":100,"pvpundpspro":100,"speed":10</v>
      </c>
      <c r="J7780" s="20" t="str">
        <f>IF(I7780="","",属性中转表!$I$1&amp;(IF(VLOOKUP(B7780,属性中转表!A:G,7,FALSE)=0,0,VLOOKUP(VLOOKUP(B7780,属性中转表!A:G,7,FALSE),属性中转表!$K$2:$P$21,4,0)))+IFERROR(VLOOKUP(A7780,英雄数据表!A:K,IF(武魂!B7780&gt;=50,10,IF(武魂!B7780&gt;=25,6)),0),0))</f>
        <v>,"dpspro":150</v>
      </c>
      <c r="K7780" s="32" t="str">
        <f t="shared" si="525"/>
        <v>"atk":600,"hp":10000,"undpspro":150,"pvpdpspro":100,"pvpundpspro":100,"speed":10,"dpspro":150</v>
      </c>
      <c r="L7780" s="20" t="str">
        <f>IF(B7780&gt;=50,VLOOKUP(A7780,英雄数据表!A:L,11,FALSE),IF(B7780&gt;=25,VLOOKUP(A7780,英雄数据表!A:L,7,0),""))</f>
        <v>"6202602004"</v>
      </c>
      <c r="M7780" s="20" t="str">
        <f>IFERROR(VLOOKUP(B7780,属性中转表!$K$2:$O$21,5,FALSE),"")</f>
        <v/>
      </c>
      <c r="N7780" s="20" t="str">
        <f>IF(B7780=25,VLOOKUP(A7780,英雄数据表!A:L,8,FALSE),IF(B7780=50,VLOOKUP(A7780,英雄数据表!A:L,12,0),""))</f>
        <v/>
      </c>
    </row>
    <row r="7781" spans="1:14" x14ac:dyDescent="0.3">
      <c r="A7781" s="20">
        <v>62026</v>
      </c>
      <c r="B7781" s="21">
        <f t="shared" si="522"/>
        <v>80</v>
      </c>
      <c r="C7781" s="21">
        <v>5</v>
      </c>
      <c r="D7781" s="21">
        <f>VLOOKUP(A7781,英雄数据表!A:D,4,0)</f>
        <v>6</v>
      </c>
      <c r="E7781" s="20" t="str">
        <f>VLOOKUP(A7781,英雄数据表!A:C,3,0)</f>
        <v>神圣之角</v>
      </c>
      <c r="F7781" s="20">
        <f t="shared" si="523"/>
        <v>62026</v>
      </c>
      <c r="G7781" s="20">
        <f t="shared" si="524"/>
        <v>62026</v>
      </c>
      <c r="H7781" s="21" t="str">
        <f>VLOOKUP(B7781,属性中转表!A:F,6,FALSE)</f>
        <v>"hp":345600,"atk":9600</v>
      </c>
      <c r="I7781" s="20" t="str">
        <f>IF(VLOOKUP(B7781,属性中转表!A:G,7,FALSE)=0,"",VLOOKUP(VLOOKUP(B7781,属性中转表!A:G,7,FALSE),属性中转表!$K$2:$P$21,6,0))&amp;IF(VLOOKUP(B7781,属性中转表!A:G,7,FALSE)&gt;=50,VLOOKUP(A7781,英雄数据表!A:K,9,0),IF(VLOOKUP(B7781,属性中转表!A:G,7,FALSE)&gt;=25,VLOOKUP(A7781,英雄数据表!A:K,5,0),""))</f>
        <v>"atk":600,"hp":10000,"undpspro":200,"pvpdpspro":100,"pvpundpspro":100,"speed":10</v>
      </c>
      <c r="J7781" s="20" t="str">
        <f>IF(I7781="","",属性中转表!$I$1&amp;(IF(VLOOKUP(B7781,属性中转表!A:G,7,FALSE)=0,0,VLOOKUP(VLOOKUP(B7781,属性中转表!A:G,7,FALSE),属性中转表!$K$2:$P$21,4,0)))+IFERROR(VLOOKUP(A7781,英雄数据表!A:K,IF(武魂!B7781&gt;=50,10,IF(武魂!B7781&gt;=25,6)),0),0))</f>
        <v>,"dpspro":150</v>
      </c>
      <c r="K7781" s="32" t="str">
        <f t="shared" si="525"/>
        <v>"atk":600,"hp":10000,"undpspro":200,"pvpdpspro":100,"pvpundpspro":100,"speed":10,"dpspro":150</v>
      </c>
      <c r="L7781" s="20" t="str">
        <f>IF(B7781&gt;=50,VLOOKUP(A7781,英雄数据表!A:L,11,FALSE),IF(B7781&gt;=25,VLOOKUP(A7781,英雄数据表!A:L,7,0),""))</f>
        <v>"6202602004"</v>
      </c>
      <c r="M7781" s="20" t="str">
        <f>IFERROR(VLOOKUP(B7781,属性中转表!$K$2:$O$21,5,FALSE),"")</f>
        <v>"undpspro":50</v>
      </c>
      <c r="N7781" s="20" t="str">
        <f>IF(B7781=25,VLOOKUP(A7781,英雄数据表!A:L,8,FALSE),IF(B7781=50,VLOOKUP(A7781,英雄数据表!A:L,12,0),""))</f>
        <v/>
      </c>
    </row>
    <row r="7782" spans="1:14" x14ac:dyDescent="0.3">
      <c r="A7782" s="20">
        <v>62026</v>
      </c>
      <c r="B7782" s="21">
        <f t="shared" si="522"/>
        <v>81</v>
      </c>
      <c r="C7782" s="21">
        <v>5</v>
      </c>
      <c r="D7782" s="21">
        <f>VLOOKUP(A7782,英雄数据表!A:D,4,0)</f>
        <v>6</v>
      </c>
      <c r="E7782" s="20" t="str">
        <f>VLOOKUP(A7782,英雄数据表!A:C,3,0)</f>
        <v>神圣之角</v>
      </c>
      <c r="F7782" s="20">
        <f t="shared" si="523"/>
        <v>62026</v>
      </c>
      <c r="G7782" s="20">
        <f t="shared" si="524"/>
        <v>62026</v>
      </c>
      <c r="H7782" s="21" t="str">
        <f>VLOOKUP(B7782,属性中转表!A:F,6,FALSE)</f>
        <v>"hp":351000,"atk":9750</v>
      </c>
      <c r="I7782" s="20" t="str">
        <f>IF(VLOOKUP(B7782,属性中转表!A:G,7,FALSE)=0,"",VLOOKUP(VLOOKUP(B7782,属性中转表!A:G,7,FALSE),属性中转表!$K$2:$P$21,6,0))&amp;IF(VLOOKUP(B7782,属性中转表!A:G,7,FALSE)&gt;=50,VLOOKUP(A7782,英雄数据表!A:K,9,0),IF(VLOOKUP(B7782,属性中转表!A:G,7,FALSE)&gt;=25,VLOOKUP(A7782,英雄数据表!A:K,5,0),""))</f>
        <v>"atk":600,"hp":10000,"undpspro":200,"pvpdpspro":100,"pvpundpspro":100,"speed":10</v>
      </c>
      <c r="J7782" s="20" t="str">
        <f>IF(I7782="","",属性中转表!$I$1&amp;(IF(VLOOKUP(B7782,属性中转表!A:G,7,FALSE)=0,0,VLOOKUP(VLOOKUP(B7782,属性中转表!A:G,7,FALSE),属性中转表!$K$2:$P$21,4,0)))+IFERROR(VLOOKUP(A7782,英雄数据表!A:K,IF(武魂!B7782&gt;=50,10,IF(武魂!B7782&gt;=25,6)),0),0))</f>
        <v>,"dpspro":150</v>
      </c>
      <c r="K7782" s="32" t="str">
        <f t="shared" si="525"/>
        <v>"atk":600,"hp":10000,"undpspro":200,"pvpdpspro":100,"pvpundpspro":100,"speed":10,"dpspro":150</v>
      </c>
      <c r="L7782" s="20" t="str">
        <f>IF(B7782&gt;=50,VLOOKUP(A7782,英雄数据表!A:L,11,FALSE),IF(B7782&gt;=25,VLOOKUP(A7782,英雄数据表!A:L,7,0),""))</f>
        <v>"6202602004"</v>
      </c>
      <c r="M7782" s="20" t="str">
        <f>IFERROR(VLOOKUP(B7782,属性中转表!$K$2:$O$21,5,FALSE),"")</f>
        <v/>
      </c>
      <c r="N7782" s="20" t="str">
        <f>IF(B7782=25,VLOOKUP(A7782,英雄数据表!A:L,8,FALSE),IF(B7782=50,VLOOKUP(A7782,英雄数据表!A:L,12,0),""))</f>
        <v/>
      </c>
    </row>
    <row r="7783" spans="1:14" x14ac:dyDescent="0.3">
      <c r="A7783" s="20">
        <v>62026</v>
      </c>
      <c r="B7783" s="21">
        <f t="shared" si="522"/>
        <v>82</v>
      </c>
      <c r="C7783" s="21">
        <v>5</v>
      </c>
      <c r="D7783" s="21">
        <f>VLOOKUP(A7783,英雄数据表!A:D,4,0)</f>
        <v>6</v>
      </c>
      <c r="E7783" s="20" t="str">
        <f>VLOOKUP(A7783,英雄数据表!A:C,3,0)</f>
        <v>神圣之角</v>
      </c>
      <c r="F7783" s="20">
        <f t="shared" si="523"/>
        <v>62026</v>
      </c>
      <c r="G7783" s="20">
        <f t="shared" si="524"/>
        <v>62026</v>
      </c>
      <c r="H7783" s="21" t="str">
        <f>VLOOKUP(B7783,属性中转表!A:F,6,FALSE)</f>
        <v>"hp":356400,"atk":9900</v>
      </c>
      <c r="I7783" s="20" t="str">
        <f>IF(VLOOKUP(B7783,属性中转表!A:G,7,FALSE)=0,"",VLOOKUP(VLOOKUP(B7783,属性中转表!A:G,7,FALSE),属性中转表!$K$2:$P$21,6,0))&amp;IF(VLOOKUP(B7783,属性中转表!A:G,7,FALSE)&gt;=50,VLOOKUP(A7783,英雄数据表!A:K,9,0),IF(VLOOKUP(B7783,属性中转表!A:G,7,FALSE)&gt;=25,VLOOKUP(A7783,英雄数据表!A:K,5,0),""))</f>
        <v>"atk":600,"hp":10000,"undpspro":200,"pvpdpspro":100,"pvpundpspro":100,"speed":10</v>
      </c>
      <c r="J7783" s="20" t="str">
        <f>IF(I7783="","",属性中转表!$I$1&amp;(IF(VLOOKUP(B7783,属性中转表!A:G,7,FALSE)=0,0,VLOOKUP(VLOOKUP(B7783,属性中转表!A:G,7,FALSE),属性中转表!$K$2:$P$21,4,0)))+IFERROR(VLOOKUP(A7783,英雄数据表!A:K,IF(武魂!B7783&gt;=50,10,IF(武魂!B7783&gt;=25,6)),0),0))</f>
        <v>,"dpspro":150</v>
      </c>
      <c r="K7783" s="32" t="str">
        <f t="shared" si="525"/>
        <v>"atk":600,"hp":10000,"undpspro":200,"pvpdpspro":100,"pvpundpspro":100,"speed":10,"dpspro":150</v>
      </c>
      <c r="L7783" s="20" t="str">
        <f>IF(B7783&gt;=50,VLOOKUP(A7783,英雄数据表!A:L,11,FALSE),IF(B7783&gt;=25,VLOOKUP(A7783,英雄数据表!A:L,7,0),""))</f>
        <v>"6202602004"</v>
      </c>
      <c r="M7783" s="20" t="str">
        <f>IFERROR(VLOOKUP(B7783,属性中转表!$K$2:$O$21,5,FALSE),"")</f>
        <v/>
      </c>
      <c r="N7783" s="20" t="str">
        <f>IF(B7783=25,VLOOKUP(A7783,英雄数据表!A:L,8,FALSE),IF(B7783=50,VLOOKUP(A7783,英雄数据表!A:L,12,0),""))</f>
        <v/>
      </c>
    </row>
    <row r="7784" spans="1:14" x14ac:dyDescent="0.3">
      <c r="A7784" s="20">
        <v>62026</v>
      </c>
      <c r="B7784" s="21">
        <f t="shared" si="522"/>
        <v>83</v>
      </c>
      <c r="C7784" s="21">
        <v>5</v>
      </c>
      <c r="D7784" s="21">
        <f>VLOOKUP(A7784,英雄数据表!A:D,4,0)</f>
        <v>6</v>
      </c>
      <c r="E7784" s="20" t="str">
        <f>VLOOKUP(A7784,英雄数据表!A:C,3,0)</f>
        <v>神圣之角</v>
      </c>
      <c r="F7784" s="20">
        <f t="shared" si="523"/>
        <v>62026</v>
      </c>
      <c r="G7784" s="20">
        <f t="shared" si="524"/>
        <v>62026</v>
      </c>
      <c r="H7784" s="21" t="str">
        <f>VLOOKUP(B7784,属性中转表!A:F,6,FALSE)</f>
        <v>"hp":361800,"atk":10050</v>
      </c>
      <c r="I7784" s="20" t="str">
        <f>IF(VLOOKUP(B7784,属性中转表!A:G,7,FALSE)=0,"",VLOOKUP(VLOOKUP(B7784,属性中转表!A:G,7,FALSE),属性中转表!$K$2:$P$21,6,0))&amp;IF(VLOOKUP(B7784,属性中转表!A:G,7,FALSE)&gt;=50,VLOOKUP(A7784,英雄数据表!A:K,9,0),IF(VLOOKUP(B7784,属性中转表!A:G,7,FALSE)&gt;=25,VLOOKUP(A7784,英雄数据表!A:K,5,0),""))</f>
        <v>"atk":600,"hp":10000,"undpspro":200,"pvpdpspro":100,"pvpundpspro":100,"speed":10</v>
      </c>
      <c r="J7784" s="20" t="str">
        <f>IF(I7784="","",属性中转表!$I$1&amp;(IF(VLOOKUP(B7784,属性中转表!A:G,7,FALSE)=0,0,VLOOKUP(VLOOKUP(B7784,属性中转表!A:G,7,FALSE),属性中转表!$K$2:$P$21,4,0)))+IFERROR(VLOOKUP(A7784,英雄数据表!A:K,IF(武魂!B7784&gt;=50,10,IF(武魂!B7784&gt;=25,6)),0),0))</f>
        <v>,"dpspro":150</v>
      </c>
      <c r="K7784" s="32" t="str">
        <f t="shared" si="525"/>
        <v>"atk":600,"hp":10000,"undpspro":200,"pvpdpspro":100,"pvpundpspro":100,"speed":10,"dpspro":150</v>
      </c>
      <c r="L7784" s="20" t="str">
        <f>IF(B7784&gt;=50,VLOOKUP(A7784,英雄数据表!A:L,11,FALSE),IF(B7784&gt;=25,VLOOKUP(A7784,英雄数据表!A:L,7,0),""))</f>
        <v>"6202602004"</v>
      </c>
      <c r="M7784" s="20" t="str">
        <f>IFERROR(VLOOKUP(B7784,属性中转表!$K$2:$O$21,5,FALSE),"")</f>
        <v/>
      </c>
      <c r="N7784" s="20" t="str">
        <f>IF(B7784=25,VLOOKUP(A7784,英雄数据表!A:L,8,FALSE),IF(B7784=50,VLOOKUP(A7784,英雄数据表!A:L,12,0),""))</f>
        <v/>
      </c>
    </row>
    <row r="7785" spans="1:14" x14ac:dyDescent="0.3">
      <c r="A7785" s="20">
        <v>62026</v>
      </c>
      <c r="B7785" s="21">
        <f t="shared" si="522"/>
        <v>84</v>
      </c>
      <c r="C7785" s="21">
        <v>5</v>
      </c>
      <c r="D7785" s="21">
        <f>VLOOKUP(A7785,英雄数据表!A:D,4,0)</f>
        <v>6</v>
      </c>
      <c r="E7785" s="20" t="str">
        <f>VLOOKUP(A7785,英雄数据表!A:C,3,0)</f>
        <v>神圣之角</v>
      </c>
      <c r="F7785" s="20">
        <f t="shared" si="523"/>
        <v>62026</v>
      </c>
      <c r="G7785" s="20">
        <f t="shared" si="524"/>
        <v>62026</v>
      </c>
      <c r="H7785" s="21" t="str">
        <f>VLOOKUP(B7785,属性中转表!A:F,6,FALSE)</f>
        <v>"hp":367200,"atk":10200</v>
      </c>
      <c r="I7785" s="20" t="str">
        <f>IF(VLOOKUP(B7785,属性中转表!A:G,7,FALSE)=0,"",VLOOKUP(VLOOKUP(B7785,属性中转表!A:G,7,FALSE),属性中转表!$K$2:$P$21,6,0))&amp;IF(VLOOKUP(B7785,属性中转表!A:G,7,FALSE)&gt;=50,VLOOKUP(A7785,英雄数据表!A:K,9,0),IF(VLOOKUP(B7785,属性中转表!A:G,7,FALSE)&gt;=25,VLOOKUP(A7785,英雄数据表!A:K,5,0),""))</f>
        <v>"atk":600,"hp":10000,"undpspro":200,"pvpdpspro":100,"pvpundpspro":100,"speed":10</v>
      </c>
      <c r="J7785" s="20" t="str">
        <f>IF(I7785="","",属性中转表!$I$1&amp;(IF(VLOOKUP(B7785,属性中转表!A:G,7,FALSE)=0,0,VLOOKUP(VLOOKUP(B7785,属性中转表!A:G,7,FALSE),属性中转表!$K$2:$P$21,4,0)))+IFERROR(VLOOKUP(A7785,英雄数据表!A:K,IF(武魂!B7785&gt;=50,10,IF(武魂!B7785&gt;=25,6)),0),0))</f>
        <v>,"dpspro":150</v>
      </c>
      <c r="K7785" s="32" t="str">
        <f t="shared" si="525"/>
        <v>"atk":600,"hp":10000,"undpspro":200,"pvpdpspro":100,"pvpundpspro":100,"speed":10,"dpspro":150</v>
      </c>
      <c r="L7785" s="20" t="str">
        <f>IF(B7785&gt;=50,VLOOKUP(A7785,英雄数据表!A:L,11,FALSE),IF(B7785&gt;=25,VLOOKUP(A7785,英雄数据表!A:L,7,0),""))</f>
        <v>"6202602004"</v>
      </c>
      <c r="M7785" s="20" t="str">
        <f>IFERROR(VLOOKUP(B7785,属性中转表!$K$2:$O$21,5,FALSE),"")</f>
        <v/>
      </c>
      <c r="N7785" s="20" t="str">
        <f>IF(B7785=25,VLOOKUP(A7785,英雄数据表!A:L,8,FALSE),IF(B7785=50,VLOOKUP(A7785,英雄数据表!A:L,12,0),""))</f>
        <v/>
      </c>
    </row>
    <row r="7786" spans="1:14" x14ac:dyDescent="0.3">
      <c r="A7786" s="20">
        <v>62026</v>
      </c>
      <c r="B7786" s="21">
        <f t="shared" si="522"/>
        <v>85</v>
      </c>
      <c r="C7786" s="21">
        <v>5</v>
      </c>
      <c r="D7786" s="21">
        <f>VLOOKUP(A7786,英雄数据表!A:D,4,0)</f>
        <v>6</v>
      </c>
      <c r="E7786" s="20" t="str">
        <f>VLOOKUP(A7786,英雄数据表!A:C,3,0)</f>
        <v>神圣之角</v>
      </c>
      <c r="F7786" s="20">
        <f t="shared" si="523"/>
        <v>62026</v>
      </c>
      <c r="G7786" s="20">
        <f t="shared" si="524"/>
        <v>62026</v>
      </c>
      <c r="H7786" s="21" t="str">
        <f>VLOOKUP(B7786,属性中转表!A:F,6,FALSE)</f>
        <v>"hp":372600,"atk":10350</v>
      </c>
      <c r="I7786" s="20" t="str">
        <f>IF(VLOOKUP(B7786,属性中转表!A:G,7,FALSE)=0,"",VLOOKUP(VLOOKUP(B7786,属性中转表!A:G,7,FALSE),属性中转表!$K$2:$P$21,6,0))&amp;IF(VLOOKUP(B7786,属性中转表!A:G,7,FALSE)&gt;=50,VLOOKUP(A7786,英雄数据表!A:K,9,0),IF(VLOOKUP(B7786,属性中转表!A:G,7,FALSE)&gt;=25,VLOOKUP(A7786,英雄数据表!A:K,5,0),""))</f>
        <v>"atk":600,"hp":10000,"undpspro":200,"pvpdpspro":100,"pvpundpspro":100,"speed":10</v>
      </c>
      <c r="J7786" s="20" t="str">
        <f>IF(I7786="","",属性中转表!$I$1&amp;(IF(VLOOKUP(B7786,属性中转表!A:G,7,FALSE)=0,0,VLOOKUP(VLOOKUP(B7786,属性中转表!A:G,7,FALSE),属性中转表!$K$2:$P$21,4,0)))+IFERROR(VLOOKUP(A7786,英雄数据表!A:K,IF(武魂!B7786&gt;=50,10,IF(武魂!B7786&gt;=25,6)),0),0))</f>
        <v>,"dpspro":200</v>
      </c>
      <c r="K7786" s="32" t="str">
        <f t="shared" si="525"/>
        <v>"atk":600,"hp":10000,"undpspro":200,"pvpdpspro":100,"pvpundpspro":100,"speed":10,"dpspro":200</v>
      </c>
      <c r="L7786" s="20" t="str">
        <f>IF(B7786&gt;=50,VLOOKUP(A7786,英雄数据表!A:L,11,FALSE),IF(B7786&gt;=25,VLOOKUP(A7786,英雄数据表!A:L,7,0),""))</f>
        <v>"6202602004"</v>
      </c>
      <c r="M7786" s="20" t="str">
        <f>IFERROR(VLOOKUP(B7786,属性中转表!$K$2:$O$21,5,FALSE),"")</f>
        <v>"dpspro":50</v>
      </c>
      <c r="N7786" s="20" t="str">
        <f>IF(B7786=25,VLOOKUP(A7786,英雄数据表!A:L,8,FALSE),IF(B7786=50,VLOOKUP(A7786,英雄数据表!A:L,12,0),""))</f>
        <v/>
      </c>
    </row>
    <row r="7787" spans="1:14" x14ac:dyDescent="0.3">
      <c r="A7787" s="20">
        <v>62026</v>
      </c>
      <c r="B7787" s="21">
        <f t="shared" si="522"/>
        <v>86</v>
      </c>
      <c r="C7787" s="21">
        <v>5</v>
      </c>
      <c r="D7787" s="21">
        <f>VLOOKUP(A7787,英雄数据表!A:D,4,0)</f>
        <v>6</v>
      </c>
      <c r="E7787" s="20" t="str">
        <f>VLOOKUP(A7787,英雄数据表!A:C,3,0)</f>
        <v>神圣之角</v>
      </c>
      <c r="F7787" s="20">
        <f t="shared" si="523"/>
        <v>62026</v>
      </c>
      <c r="G7787" s="20">
        <f t="shared" si="524"/>
        <v>62026</v>
      </c>
      <c r="H7787" s="21" t="str">
        <f>VLOOKUP(B7787,属性中转表!A:F,6,FALSE)</f>
        <v>"hp":378000,"atk":10500</v>
      </c>
      <c r="I7787" s="20" t="str">
        <f>IF(VLOOKUP(B7787,属性中转表!A:G,7,FALSE)=0,"",VLOOKUP(VLOOKUP(B7787,属性中转表!A:G,7,FALSE),属性中转表!$K$2:$P$21,6,0))&amp;IF(VLOOKUP(B7787,属性中转表!A:G,7,FALSE)&gt;=50,VLOOKUP(A7787,英雄数据表!A:K,9,0),IF(VLOOKUP(B7787,属性中转表!A:G,7,FALSE)&gt;=25,VLOOKUP(A7787,英雄数据表!A:K,5,0),""))</f>
        <v>"atk":600,"hp":10000,"undpspro":200,"pvpdpspro":100,"pvpundpspro":100,"speed":10</v>
      </c>
      <c r="J7787" s="20" t="str">
        <f>IF(I7787="","",属性中转表!$I$1&amp;(IF(VLOOKUP(B7787,属性中转表!A:G,7,FALSE)=0,0,VLOOKUP(VLOOKUP(B7787,属性中转表!A:G,7,FALSE),属性中转表!$K$2:$P$21,4,0)))+IFERROR(VLOOKUP(A7787,英雄数据表!A:K,IF(武魂!B7787&gt;=50,10,IF(武魂!B7787&gt;=25,6)),0),0))</f>
        <v>,"dpspro":200</v>
      </c>
      <c r="K7787" s="32" t="str">
        <f t="shared" si="525"/>
        <v>"atk":600,"hp":10000,"undpspro":200,"pvpdpspro":100,"pvpundpspro":100,"speed":10,"dpspro":200</v>
      </c>
      <c r="L7787" s="20" t="str">
        <f>IF(B7787&gt;=50,VLOOKUP(A7787,英雄数据表!A:L,11,FALSE),IF(B7787&gt;=25,VLOOKUP(A7787,英雄数据表!A:L,7,0),""))</f>
        <v>"6202602004"</v>
      </c>
      <c r="M7787" s="20" t="str">
        <f>IFERROR(VLOOKUP(B7787,属性中转表!$K$2:$O$21,5,FALSE),"")</f>
        <v/>
      </c>
      <c r="N7787" s="20" t="str">
        <f>IF(B7787=25,VLOOKUP(A7787,英雄数据表!A:L,8,FALSE),IF(B7787=50,VLOOKUP(A7787,英雄数据表!A:L,12,0),""))</f>
        <v/>
      </c>
    </row>
    <row r="7788" spans="1:14" x14ac:dyDescent="0.3">
      <c r="A7788" s="20">
        <v>62026</v>
      </c>
      <c r="B7788" s="21">
        <f t="shared" si="522"/>
        <v>87</v>
      </c>
      <c r="C7788" s="21">
        <v>5</v>
      </c>
      <c r="D7788" s="21">
        <f>VLOOKUP(A7788,英雄数据表!A:D,4,0)</f>
        <v>6</v>
      </c>
      <c r="E7788" s="20" t="str">
        <f>VLOOKUP(A7788,英雄数据表!A:C,3,0)</f>
        <v>神圣之角</v>
      </c>
      <c r="F7788" s="20">
        <f t="shared" si="523"/>
        <v>62026</v>
      </c>
      <c r="G7788" s="20">
        <f t="shared" si="524"/>
        <v>62026</v>
      </c>
      <c r="H7788" s="21" t="str">
        <f>VLOOKUP(B7788,属性中转表!A:F,6,FALSE)</f>
        <v>"hp":383400,"atk":10650</v>
      </c>
      <c r="I7788" s="20" t="str">
        <f>IF(VLOOKUP(B7788,属性中转表!A:G,7,FALSE)=0,"",VLOOKUP(VLOOKUP(B7788,属性中转表!A:G,7,FALSE),属性中转表!$K$2:$P$21,6,0))&amp;IF(VLOOKUP(B7788,属性中转表!A:G,7,FALSE)&gt;=50,VLOOKUP(A7788,英雄数据表!A:K,9,0),IF(VLOOKUP(B7788,属性中转表!A:G,7,FALSE)&gt;=25,VLOOKUP(A7788,英雄数据表!A:K,5,0),""))</f>
        <v>"atk":600,"hp":10000,"undpspro":200,"pvpdpspro":100,"pvpundpspro":100,"speed":10</v>
      </c>
      <c r="J7788" s="20" t="str">
        <f>IF(I7788="","",属性中转表!$I$1&amp;(IF(VLOOKUP(B7788,属性中转表!A:G,7,FALSE)=0,0,VLOOKUP(VLOOKUP(B7788,属性中转表!A:G,7,FALSE),属性中转表!$K$2:$P$21,4,0)))+IFERROR(VLOOKUP(A7788,英雄数据表!A:K,IF(武魂!B7788&gt;=50,10,IF(武魂!B7788&gt;=25,6)),0),0))</f>
        <v>,"dpspro":200</v>
      </c>
      <c r="K7788" s="32" t="str">
        <f t="shared" si="525"/>
        <v>"atk":600,"hp":10000,"undpspro":200,"pvpdpspro":100,"pvpundpspro":100,"speed":10,"dpspro":200</v>
      </c>
      <c r="L7788" s="20" t="str">
        <f>IF(B7788&gt;=50,VLOOKUP(A7788,英雄数据表!A:L,11,FALSE),IF(B7788&gt;=25,VLOOKUP(A7788,英雄数据表!A:L,7,0),""))</f>
        <v>"6202602004"</v>
      </c>
      <c r="M7788" s="20" t="str">
        <f>IFERROR(VLOOKUP(B7788,属性中转表!$K$2:$O$21,5,FALSE),"")</f>
        <v/>
      </c>
      <c r="N7788" s="20" t="str">
        <f>IF(B7788=25,VLOOKUP(A7788,英雄数据表!A:L,8,FALSE),IF(B7788=50,VLOOKUP(A7788,英雄数据表!A:L,12,0),""))</f>
        <v/>
      </c>
    </row>
    <row r="7789" spans="1:14" x14ac:dyDescent="0.3">
      <c r="A7789" s="20">
        <v>62026</v>
      </c>
      <c r="B7789" s="21">
        <f t="shared" si="522"/>
        <v>88</v>
      </c>
      <c r="C7789" s="21">
        <v>5</v>
      </c>
      <c r="D7789" s="21">
        <f>VLOOKUP(A7789,英雄数据表!A:D,4,0)</f>
        <v>6</v>
      </c>
      <c r="E7789" s="20" t="str">
        <f>VLOOKUP(A7789,英雄数据表!A:C,3,0)</f>
        <v>神圣之角</v>
      </c>
      <c r="F7789" s="20">
        <f t="shared" si="523"/>
        <v>62026</v>
      </c>
      <c r="G7789" s="20">
        <f t="shared" si="524"/>
        <v>62026</v>
      </c>
      <c r="H7789" s="21" t="str">
        <f>VLOOKUP(B7789,属性中转表!A:F,6,FALSE)</f>
        <v>"hp":388800,"atk":10800</v>
      </c>
      <c r="I7789" s="20" t="str">
        <f>IF(VLOOKUP(B7789,属性中转表!A:G,7,FALSE)=0,"",VLOOKUP(VLOOKUP(B7789,属性中转表!A:G,7,FALSE),属性中转表!$K$2:$P$21,6,0))&amp;IF(VLOOKUP(B7789,属性中转表!A:G,7,FALSE)&gt;=50,VLOOKUP(A7789,英雄数据表!A:K,9,0),IF(VLOOKUP(B7789,属性中转表!A:G,7,FALSE)&gt;=25,VLOOKUP(A7789,英雄数据表!A:K,5,0),""))</f>
        <v>"atk":600,"hp":10000,"undpspro":200,"pvpdpspro":100,"pvpundpspro":100,"speed":10</v>
      </c>
      <c r="J7789" s="20" t="str">
        <f>IF(I7789="","",属性中转表!$I$1&amp;(IF(VLOOKUP(B7789,属性中转表!A:G,7,FALSE)=0,0,VLOOKUP(VLOOKUP(B7789,属性中转表!A:G,7,FALSE),属性中转表!$K$2:$P$21,4,0)))+IFERROR(VLOOKUP(A7789,英雄数据表!A:K,IF(武魂!B7789&gt;=50,10,IF(武魂!B7789&gt;=25,6)),0),0))</f>
        <v>,"dpspro":200</v>
      </c>
      <c r="K7789" s="32" t="str">
        <f t="shared" si="525"/>
        <v>"atk":600,"hp":10000,"undpspro":200,"pvpdpspro":100,"pvpundpspro":100,"speed":10,"dpspro":200</v>
      </c>
      <c r="L7789" s="20" t="str">
        <f>IF(B7789&gt;=50,VLOOKUP(A7789,英雄数据表!A:L,11,FALSE),IF(B7789&gt;=25,VLOOKUP(A7789,英雄数据表!A:L,7,0),""))</f>
        <v>"6202602004"</v>
      </c>
      <c r="M7789" s="20" t="str">
        <f>IFERROR(VLOOKUP(B7789,属性中转表!$K$2:$O$21,5,FALSE),"")</f>
        <v/>
      </c>
      <c r="N7789" s="20" t="str">
        <f>IF(B7789=25,VLOOKUP(A7789,英雄数据表!A:L,8,FALSE),IF(B7789=50,VLOOKUP(A7789,英雄数据表!A:L,12,0),""))</f>
        <v/>
      </c>
    </row>
    <row r="7790" spans="1:14" x14ac:dyDescent="0.3">
      <c r="A7790" s="20">
        <v>62026</v>
      </c>
      <c r="B7790" s="21">
        <f t="shared" si="522"/>
        <v>89</v>
      </c>
      <c r="C7790" s="21">
        <v>5</v>
      </c>
      <c r="D7790" s="21">
        <f>VLOOKUP(A7790,英雄数据表!A:D,4,0)</f>
        <v>6</v>
      </c>
      <c r="E7790" s="20" t="str">
        <f>VLOOKUP(A7790,英雄数据表!A:C,3,0)</f>
        <v>神圣之角</v>
      </c>
      <c r="F7790" s="20">
        <f t="shared" si="523"/>
        <v>62026</v>
      </c>
      <c r="G7790" s="20">
        <f t="shared" si="524"/>
        <v>62026</v>
      </c>
      <c r="H7790" s="21" t="str">
        <f>VLOOKUP(B7790,属性中转表!A:F,6,FALSE)</f>
        <v>"hp":394200,"atk":10950</v>
      </c>
      <c r="I7790" s="20" t="str">
        <f>IF(VLOOKUP(B7790,属性中转表!A:G,7,FALSE)=0,"",VLOOKUP(VLOOKUP(B7790,属性中转表!A:G,7,FALSE),属性中转表!$K$2:$P$21,6,0))&amp;IF(VLOOKUP(B7790,属性中转表!A:G,7,FALSE)&gt;=50,VLOOKUP(A7790,英雄数据表!A:K,9,0),IF(VLOOKUP(B7790,属性中转表!A:G,7,FALSE)&gt;=25,VLOOKUP(A7790,英雄数据表!A:K,5,0),""))</f>
        <v>"atk":600,"hp":10000,"undpspro":200,"pvpdpspro":100,"pvpundpspro":100,"speed":10</v>
      </c>
      <c r="J7790" s="20" t="str">
        <f>IF(I7790="","",属性中转表!$I$1&amp;(IF(VLOOKUP(B7790,属性中转表!A:G,7,FALSE)=0,0,VLOOKUP(VLOOKUP(B7790,属性中转表!A:G,7,FALSE),属性中转表!$K$2:$P$21,4,0)))+IFERROR(VLOOKUP(A7790,英雄数据表!A:K,IF(武魂!B7790&gt;=50,10,IF(武魂!B7790&gt;=25,6)),0),0))</f>
        <v>,"dpspro":200</v>
      </c>
      <c r="K7790" s="32" t="str">
        <f t="shared" si="525"/>
        <v>"atk":600,"hp":10000,"undpspro":200,"pvpdpspro":100,"pvpundpspro":100,"speed":10,"dpspro":200</v>
      </c>
      <c r="L7790" s="20" t="str">
        <f>IF(B7790&gt;=50,VLOOKUP(A7790,英雄数据表!A:L,11,FALSE),IF(B7790&gt;=25,VLOOKUP(A7790,英雄数据表!A:L,7,0),""))</f>
        <v>"6202602004"</v>
      </c>
      <c r="M7790" s="20" t="str">
        <f>IFERROR(VLOOKUP(B7790,属性中转表!$K$2:$O$21,5,FALSE),"")</f>
        <v/>
      </c>
      <c r="N7790" s="20" t="str">
        <f>IF(B7790=25,VLOOKUP(A7790,英雄数据表!A:L,8,FALSE),IF(B7790=50,VLOOKUP(A7790,英雄数据表!A:L,12,0),""))</f>
        <v/>
      </c>
    </row>
    <row r="7791" spans="1:14" x14ac:dyDescent="0.3">
      <c r="A7791" s="20">
        <v>62026</v>
      </c>
      <c r="B7791" s="21">
        <f t="shared" si="522"/>
        <v>90</v>
      </c>
      <c r="C7791" s="21">
        <v>5</v>
      </c>
      <c r="D7791" s="21">
        <f>VLOOKUP(A7791,英雄数据表!A:D,4,0)</f>
        <v>6</v>
      </c>
      <c r="E7791" s="20" t="str">
        <f>VLOOKUP(A7791,英雄数据表!A:C,3,0)</f>
        <v>神圣之角</v>
      </c>
      <c r="F7791" s="20">
        <f t="shared" si="523"/>
        <v>62026</v>
      </c>
      <c r="G7791" s="20">
        <f t="shared" si="524"/>
        <v>62026</v>
      </c>
      <c r="H7791" s="21" t="str">
        <f>VLOOKUP(B7791,属性中转表!A:F,6,FALSE)</f>
        <v>"hp":399600,"atk":11100</v>
      </c>
      <c r="I7791" s="20" t="str">
        <f>IF(VLOOKUP(B7791,属性中转表!A:G,7,FALSE)=0,"",VLOOKUP(VLOOKUP(B7791,属性中转表!A:G,7,FALSE),属性中转表!$K$2:$P$21,6,0))&amp;IF(VLOOKUP(B7791,属性中转表!A:G,7,FALSE)&gt;=50,VLOOKUP(A7791,英雄数据表!A:K,9,0),IF(VLOOKUP(B7791,属性中转表!A:G,7,FALSE)&gt;=25,VLOOKUP(A7791,英雄数据表!A:K,5,0),""))</f>
        <v>"atk":600,"hp":10000,"undpspro":200,"pvpdpspro":150,"pvpundpspro":100,"speed":10</v>
      </c>
      <c r="J7791" s="20" t="str">
        <f>IF(I7791="","",属性中转表!$I$1&amp;(IF(VLOOKUP(B7791,属性中转表!A:G,7,FALSE)=0,0,VLOOKUP(VLOOKUP(B7791,属性中转表!A:G,7,FALSE),属性中转表!$K$2:$P$21,4,0)))+IFERROR(VLOOKUP(A7791,英雄数据表!A:K,IF(武魂!B7791&gt;=50,10,IF(武魂!B7791&gt;=25,6)),0),0))</f>
        <v>,"dpspro":200</v>
      </c>
      <c r="K7791" s="32" t="str">
        <f t="shared" si="525"/>
        <v>"atk":600,"hp":10000,"undpspro":200,"pvpdpspro":150,"pvpundpspro":100,"speed":10,"dpspro":200</v>
      </c>
      <c r="L7791" s="20" t="str">
        <f>IF(B7791&gt;=50,VLOOKUP(A7791,英雄数据表!A:L,11,FALSE),IF(B7791&gt;=25,VLOOKUP(A7791,英雄数据表!A:L,7,0),""))</f>
        <v>"6202602004"</v>
      </c>
      <c r="M7791" s="20" t="str">
        <f>IFERROR(VLOOKUP(B7791,属性中转表!$K$2:$O$21,5,FALSE),"")</f>
        <v>"pvpdpspro":50</v>
      </c>
      <c r="N7791" s="20" t="str">
        <f>IF(B7791=25,VLOOKUP(A7791,英雄数据表!A:L,8,FALSE),IF(B7791=50,VLOOKUP(A7791,英雄数据表!A:L,12,0),""))</f>
        <v/>
      </c>
    </row>
    <row r="7792" spans="1:14" x14ac:dyDescent="0.3">
      <c r="A7792" s="20">
        <v>62026</v>
      </c>
      <c r="B7792" s="21">
        <f t="shared" si="522"/>
        <v>91</v>
      </c>
      <c r="C7792" s="21">
        <v>5</v>
      </c>
      <c r="D7792" s="21">
        <f>VLOOKUP(A7792,英雄数据表!A:D,4,0)</f>
        <v>6</v>
      </c>
      <c r="E7792" s="20" t="str">
        <f>VLOOKUP(A7792,英雄数据表!A:C,3,0)</f>
        <v>神圣之角</v>
      </c>
      <c r="F7792" s="20">
        <f t="shared" si="523"/>
        <v>62026</v>
      </c>
      <c r="G7792" s="20">
        <f t="shared" si="524"/>
        <v>62026</v>
      </c>
      <c r="H7792" s="21" t="str">
        <f>VLOOKUP(B7792,属性中转表!A:F,6,FALSE)</f>
        <v>"hp":405000,"atk":11250</v>
      </c>
      <c r="I7792" s="20" t="str">
        <f>IF(VLOOKUP(B7792,属性中转表!A:G,7,FALSE)=0,"",VLOOKUP(VLOOKUP(B7792,属性中转表!A:G,7,FALSE),属性中转表!$K$2:$P$21,6,0))&amp;IF(VLOOKUP(B7792,属性中转表!A:G,7,FALSE)&gt;=50,VLOOKUP(A7792,英雄数据表!A:K,9,0),IF(VLOOKUP(B7792,属性中转表!A:G,7,FALSE)&gt;=25,VLOOKUP(A7792,英雄数据表!A:K,5,0),""))</f>
        <v>"atk":600,"hp":10000,"undpspro":200,"pvpdpspro":150,"pvpundpspro":100,"speed":10</v>
      </c>
      <c r="J7792" s="20" t="str">
        <f>IF(I7792="","",属性中转表!$I$1&amp;(IF(VLOOKUP(B7792,属性中转表!A:G,7,FALSE)=0,0,VLOOKUP(VLOOKUP(B7792,属性中转表!A:G,7,FALSE),属性中转表!$K$2:$P$21,4,0)))+IFERROR(VLOOKUP(A7792,英雄数据表!A:K,IF(武魂!B7792&gt;=50,10,IF(武魂!B7792&gt;=25,6)),0),0))</f>
        <v>,"dpspro":200</v>
      </c>
      <c r="K7792" s="32" t="str">
        <f t="shared" si="525"/>
        <v>"atk":600,"hp":10000,"undpspro":200,"pvpdpspro":150,"pvpundpspro":100,"speed":10,"dpspro":200</v>
      </c>
      <c r="L7792" s="20" t="str">
        <f>IF(B7792&gt;=50,VLOOKUP(A7792,英雄数据表!A:L,11,FALSE),IF(B7792&gt;=25,VLOOKUP(A7792,英雄数据表!A:L,7,0),""))</f>
        <v>"6202602004"</v>
      </c>
      <c r="M7792" s="20" t="str">
        <f>IFERROR(VLOOKUP(B7792,属性中转表!$K$2:$O$21,5,FALSE),"")</f>
        <v/>
      </c>
      <c r="N7792" s="20" t="str">
        <f>IF(B7792=25,VLOOKUP(A7792,英雄数据表!A:L,8,FALSE),IF(B7792=50,VLOOKUP(A7792,英雄数据表!A:L,12,0),""))</f>
        <v/>
      </c>
    </row>
    <row r="7793" spans="1:14" x14ac:dyDescent="0.3">
      <c r="A7793" s="20">
        <v>62026</v>
      </c>
      <c r="B7793" s="21">
        <f t="shared" si="522"/>
        <v>92</v>
      </c>
      <c r="C7793" s="21">
        <v>5</v>
      </c>
      <c r="D7793" s="21">
        <f>VLOOKUP(A7793,英雄数据表!A:D,4,0)</f>
        <v>6</v>
      </c>
      <c r="E7793" s="20" t="str">
        <f>VLOOKUP(A7793,英雄数据表!A:C,3,0)</f>
        <v>神圣之角</v>
      </c>
      <c r="F7793" s="20">
        <f t="shared" si="523"/>
        <v>62026</v>
      </c>
      <c r="G7793" s="20">
        <f t="shared" si="524"/>
        <v>62026</v>
      </c>
      <c r="H7793" s="21" t="str">
        <f>VLOOKUP(B7793,属性中转表!A:F,6,FALSE)</f>
        <v>"hp":410400,"atk":11400</v>
      </c>
      <c r="I7793" s="20" t="str">
        <f>IF(VLOOKUP(B7793,属性中转表!A:G,7,FALSE)=0,"",VLOOKUP(VLOOKUP(B7793,属性中转表!A:G,7,FALSE),属性中转表!$K$2:$P$21,6,0))&amp;IF(VLOOKUP(B7793,属性中转表!A:G,7,FALSE)&gt;=50,VLOOKUP(A7793,英雄数据表!A:K,9,0),IF(VLOOKUP(B7793,属性中转表!A:G,7,FALSE)&gt;=25,VLOOKUP(A7793,英雄数据表!A:K,5,0),""))</f>
        <v>"atk":600,"hp":10000,"undpspro":200,"pvpdpspro":150,"pvpundpspro":100,"speed":10</v>
      </c>
      <c r="J7793" s="20" t="str">
        <f>IF(I7793="","",属性中转表!$I$1&amp;(IF(VLOOKUP(B7793,属性中转表!A:G,7,FALSE)=0,0,VLOOKUP(VLOOKUP(B7793,属性中转表!A:G,7,FALSE),属性中转表!$K$2:$P$21,4,0)))+IFERROR(VLOOKUP(A7793,英雄数据表!A:K,IF(武魂!B7793&gt;=50,10,IF(武魂!B7793&gt;=25,6)),0),0))</f>
        <v>,"dpspro":200</v>
      </c>
      <c r="K7793" s="32" t="str">
        <f t="shared" si="525"/>
        <v>"atk":600,"hp":10000,"undpspro":200,"pvpdpspro":150,"pvpundpspro":100,"speed":10,"dpspro":200</v>
      </c>
      <c r="L7793" s="20" t="str">
        <f>IF(B7793&gt;=50,VLOOKUP(A7793,英雄数据表!A:L,11,FALSE),IF(B7793&gt;=25,VLOOKUP(A7793,英雄数据表!A:L,7,0),""))</f>
        <v>"6202602004"</v>
      </c>
      <c r="M7793" s="20" t="str">
        <f>IFERROR(VLOOKUP(B7793,属性中转表!$K$2:$O$21,5,FALSE),"")</f>
        <v/>
      </c>
      <c r="N7793" s="20" t="str">
        <f>IF(B7793=25,VLOOKUP(A7793,英雄数据表!A:L,8,FALSE),IF(B7793=50,VLOOKUP(A7793,英雄数据表!A:L,12,0),""))</f>
        <v/>
      </c>
    </row>
    <row r="7794" spans="1:14" x14ac:dyDescent="0.3">
      <c r="A7794" s="20">
        <v>62026</v>
      </c>
      <c r="B7794" s="21">
        <f t="shared" si="522"/>
        <v>93</v>
      </c>
      <c r="C7794" s="21">
        <v>5</v>
      </c>
      <c r="D7794" s="21">
        <f>VLOOKUP(A7794,英雄数据表!A:D,4,0)</f>
        <v>6</v>
      </c>
      <c r="E7794" s="20" t="str">
        <f>VLOOKUP(A7794,英雄数据表!A:C,3,0)</f>
        <v>神圣之角</v>
      </c>
      <c r="F7794" s="20">
        <f t="shared" si="523"/>
        <v>62026</v>
      </c>
      <c r="G7794" s="20">
        <f t="shared" si="524"/>
        <v>62026</v>
      </c>
      <c r="H7794" s="21" t="str">
        <f>VLOOKUP(B7794,属性中转表!A:F,6,FALSE)</f>
        <v>"hp":415800,"atk":11550</v>
      </c>
      <c r="I7794" s="20" t="str">
        <f>IF(VLOOKUP(B7794,属性中转表!A:G,7,FALSE)=0,"",VLOOKUP(VLOOKUP(B7794,属性中转表!A:G,7,FALSE),属性中转表!$K$2:$P$21,6,0))&amp;IF(VLOOKUP(B7794,属性中转表!A:G,7,FALSE)&gt;=50,VLOOKUP(A7794,英雄数据表!A:K,9,0),IF(VLOOKUP(B7794,属性中转表!A:G,7,FALSE)&gt;=25,VLOOKUP(A7794,英雄数据表!A:K,5,0),""))</f>
        <v>"atk":600,"hp":10000,"undpspro":200,"pvpdpspro":150,"pvpundpspro":100,"speed":10</v>
      </c>
      <c r="J7794" s="20" t="str">
        <f>IF(I7794="","",属性中转表!$I$1&amp;(IF(VLOOKUP(B7794,属性中转表!A:G,7,FALSE)=0,0,VLOOKUP(VLOOKUP(B7794,属性中转表!A:G,7,FALSE),属性中转表!$K$2:$P$21,4,0)))+IFERROR(VLOOKUP(A7794,英雄数据表!A:K,IF(武魂!B7794&gt;=50,10,IF(武魂!B7794&gt;=25,6)),0),0))</f>
        <v>,"dpspro":200</v>
      </c>
      <c r="K7794" s="32" t="str">
        <f t="shared" si="525"/>
        <v>"atk":600,"hp":10000,"undpspro":200,"pvpdpspro":150,"pvpundpspro":100,"speed":10,"dpspro":200</v>
      </c>
      <c r="L7794" s="20" t="str">
        <f>IF(B7794&gt;=50,VLOOKUP(A7794,英雄数据表!A:L,11,FALSE),IF(B7794&gt;=25,VLOOKUP(A7794,英雄数据表!A:L,7,0),""))</f>
        <v>"6202602004"</v>
      </c>
      <c r="M7794" s="20" t="str">
        <f>IFERROR(VLOOKUP(B7794,属性中转表!$K$2:$O$21,5,FALSE),"")</f>
        <v/>
      </c>
      <c r="N7794" s="20" t="str">
        <f>IF(B7794=25,VLOOKUP(A7794,英雄数据表!A:L,8,FALSE),IF(B7794=50,VLOOKUP(A7794,英雄数据表!A:L,12,0),""))</f>
        <v/>
      </c>
    </row>
    <row r="7795" spans="1:14" x14ac:dyDescent="0.3">
      <c r="A7795" s="20">
        <v>62026</v>
      </c>
      <c r="B7795" s="21">
        <f t="shared" si="522"/>
        <v>94</v>
      </c>
      <c r="C7795" s="21">
        <v>5</v>
      </c>
      <c r="D7795" s="21">
        <f>VLOOKUP(A7795,英雄数据表!A:D,4,0)</f>
        <v>6</v>
      </c>
      <c r="E7795" s="20" t="str">
        <f>VLOOKUP(A7795,英雄数据表!A:C,3,0)</f>
        <v>神圣之角</v>
      </c>
      <c r="F7795" s="20">
        <f t="shared" si="523"/>
        <v>62026</v>
      </c>
      <c r="G7795" s="20">
        <f t="shared" si="524"/>
        <v>62026</v>
      </c>
      <c r="H7795" s="21" t="str">
        <f>VLOOKUP(B7795,属性中转表!A:F,6,FALSE)</f>
        <v>"hp":421200,"atk":11700</v>
      </c>
      <c r="I7795" s="20" t="str">
        <f>IF(VLOOKUP(B7795,属性中转表!A:G,7,FALSE)=0,"",VLOOKUP(VLOOKUP(B7795,属性中转表!A:G,7,FALSE),属性中转表!$K$2:$P$21,6,0))&amp;IF(VLOOKUP(B7795,属性中转表!A:G,7,FALSE)&gt;=50,VLOOKUP(A7795,英雄数据表!A:K,9,0),IF(VLOOKUP(B7795,属性中转表!A:G,7,FALSE)&gt;=25,VLOOKUP(A7795,英雄数据表!A:K,5,0),""))</f>
        <v>"atk":600,"hp":10000,"undpspro":200,"pvpdpspro":150,"pvpundpspro":100,"speed":10</v>
      </c>
      <c r="J7795" s="20" t="str">
        <f>IF(I7795="","",属性中转表!$I$1&amp;(IF(VLOOKUP(B7795,属性中转表!A:G,7,FALSE)=0,0,VLOOKUP(VLOOKUP(B7795,属性中转表!A:G,7,FALSE),属性中转表!$K$2:$P$21,4,0)))+IFERROR(VLOOKUP(A7795,英雄数据表!A:K,IF(武魂!B7795&gt;=50,10,IF(武魂!B7795&gt;=25,6)),0),0))</f>
        <v>,"dpspro":200</v>
      </c>
      <c r="K7795" s="32" t="str">
        <f t="shared" si="525"/>
        <v>"atk":600,"hp":10000,"undpspro":200,"pvpdpspro":150,"pvpundpspro":100,"speed":10,"dpspro":200</v>
      </c>
      <c r="L7795" s="20" t="str">
        <f>IF(B7795&gt;=50,VLOOKUP(A7795,英雄数据表!A:L,11,FALSE),IF(B7795&gt;=25,VLOOKUP(A7795,英雄数据表!A:L,7,0),""))</f>
        <v>"6202602004"</v>
      </c>
      <c r="M7795" s="20" t="str">
        <f>IFERROR(VLOOKUP(B7795,属性中转表!$K$2:$O$21,5,FALSE),"")</f>
        <v/>
      </c>
      <c r="N7795" s="20" t="str">
        <f>IF(B7795=25,VLOOKUP(A7795,英雄数据表!A:L,8,FALSE),IF(B7795=50,VLOOKUP(A7795,英雄数据表!A:L,12,0),""))</f>
        <v/>
      </c>
    </row>
    <row r="7796" spans="1:14" x14ac:dyDescent="0.3">
      <c r="A7796" s="20">
        <v>62026</v>
      </c>
      <c r="B7796" s="21">
        <f t="shared" si="522"/>
        <v>95</v>
      </c>
      <c r="C7796" s="21">
        <v>5</v>
      </c>
      <c r="D7796" s="21">
        <f>VLOOKUP(A7796,英雄数据表!A:D,4,0)</f>
        <v>6</v>
      </c>
      <c r="E7796" s="20" t="str">
        <f>VLOOKUP(A7796,英雄数据表!A:C,3,0)</f>
        <v>神圣之角</v>
      </c>
      <c r="F7796" s="20">
        <f t="shared" si="523"/>
        <v>62026</v>
      </c>
      <c r="G7796" s="20">
        <f t="shared" si="524"/>
        <v>62026</v>
      </c>
      <c r="H7796" s="21" t="str">
        <f>VLOOKUP(B7796,属性中转表!A:F,6,FALSE)</f>
        <v>"hp":426600,"atk":11850</v>
      </c>
      <c r="I7796" s="20" t="str">
        <f>IF(VLOOKUP(B7796,属性中转表!A:G,7,FALSE)=0,"",VLOOKUP(VLOOKUP(B7796,属性中转表!A:G,7,FALSE),属性中转表!$K$2:$P$21,6,0))&amp;IF(VLOOKUP(B7796,属性中转表!A:G,7,FALSE)&gt;=50,VLOOKUP(A7796,英雄数据表!A:K,9,0),IF(VLOOKUP(B7796,属性中转表!A:G,7,FALSE)&gt;=25,VLOOKUP(A7796,英雄数据表!A:K,5,0),""))</f>
        <v>"atk":600,"hp":10000,"undpspro":200,"pvpdpspro":150,"pvpundpspro":150,"speed":10</v>
      </c>
      <c r="J7796" s="20" t="str">
        <f>IF(I7796="","",属性中转表!$I$1&amp;(IF(VLOOKUP(B7796,属性中转表!A:G,7,FALSE)=0,0,VLOOKUP(VLOOKUP(B7796,属性中转表!A:G,7,FALSE),属性中转表!$K$2:$P$21,4,0)))+IFERROR(VLOOKUP(A7796,英雄数据表!A:K,IF(武魂!B7796&gt;=50,10,IF(武魂!B7796&gt;=25,6)),0),0))</f>
        <v>,"dpspro":200</v>
      </c>
      <c r="K7796" s="32" t="str">
        <f t="shared" si="525"/>
        <v>"atk":600,"hp":10000,"undpspro":200,"pvpdpspro":150,"pvpundpspro":150,"speed":10,"dpspro":200</v>
      </c>
      <c r="L7796" s="20" t="str">
        <f>IF(B7796&gt;=50,VLOOKUP(A7796,英雄数据表!A:L,11,FALSE),IF(B7796&gt;=25,VLOOKUP(A7796,英雄数据表!A:L,7,0),""))</f>
        <v>"6202602004"</v>
      </c>
      <c r="M7796" s="20" t="str">
        <f>IFERROR(VLOOKUP(B7796,属性中转表!$K$2:$O$21,5,FALSE),"")</f>
        <v>"pvpundpspro":50</v>
      </c>
      <c r="N7796" s="20" t="str">
        <f>IF(B7796=25,VLOOKUP(A7796,英雄数据表!A:L,8,FALSE),IF(B7796=50,VLOOKUP(A7796,英雄数据表!A:L,12,0),""))</f>
        <v/>
      </c>
    </row>
    <row r="7797" spans="1:14" x14ac:dyDescent="0.3">
      <c r="A7797" s="20">
        <v>62026</v>
      </c>
      <c r="B7797" s="21">
        <f t="shared" si="522"/>
        <v>96</v>
      </c>
      <c r="C7797" s="21">
        <v>5</v>
      </c>
      <c r="D7797" s="21">
        <f>VLOOKUP(A7797,英雄数据表!A:D,4,0)</f>
        <v>6</v>
      </c>
      <c r="E7797" s="20" t="str">
        <f>VLOOKUP(A7797,英雄数据表!A:C,3,0)</f>
        <v>神圣之角</v>
      </c>
      <c r="F7797" s="20">
        <f t="shared" si="523"/>
        <v>62026</v>
      </c>
      <c r="G7797" s="20">
        <f t="shared" si="524"/>
        <v>62026</v>
      </c>
      <c r="H7797" s="21" t="str">
        <f>VLOOKUP(B7797,属性中转表!A:F,6,FALSE)</f>
        <v>"hp":432000,"atk":12000</v>
      </c>
      <c r="I7797" s="20" t="str">
        <f>IF(VLOOKUP(B7797,属性中转表!A:G,7,FALSE)=0,"",VLOOKUP(VLOOKUP(B7797,属性中转表!A:G,7,FALSE),属性中转表!$K$2:$P$21,6,0))&amp;IF(VLOOKUP(B7797,属性中转表!A:G,7,FALSE)&gt;=50,VLOOKUP(A7797,英雄数据表!A:K,9,0),IF(VLOOKUP(B7797,属性中转表!A:G,7,FALSE)&gt;=25,VLOOKUP(A7797,英雄数据表!A:K,5,0),""))</f>
        <v>"atk":600,"hp":10000,"undpspro":200,"pvpdpspro":150,"pvpundpspro":150,"speed":10</v>
      </c>
      <c r="J7797" s="20" t="str">
        <f>IF(I7797="","",属性中转表!$I$1&amp;(IF(VLOOKUP(B7797,属性中转表!A:G,7,FALSE)=0,0,VLOOKUP(VLOOKUP(B7797,属性中转表!A:G,7,FALSE),属性中转表!$K$2:$P$21,4,0)))+IFERROR(VLOOKUP(A7797,英雄数据表!A:K,IF(武魂!B7797&gt;=50,10,IF(武魂!B7797&gt;=25,6)),0),0))</f>
        <v>,"dpspro":200</v>
      </c>
      <c r="K7797" s="32" t="str">
        <f t="shared" si="525"/>
        <v>"atk":600,"hp":10000,"undpspro":200,"pvpdpspro":150,"pvpundpspro":150,"speed":10,"dpspro":200</v>
      </c>
      <c r="L7797" s="20" t="str">
        <f>IF(B7797&gt;=50,VLOOKUP(A7797,英雄数据表!A:L,11,FALSE),IF(B7797&gt;=25,VLOOKUP(A7797,英雄数据表!A:L,7,0),""))</f>
        <v>"6202602004"</v>
      </c>
      <c r="M7797" s="20" t="str">
        <f>IFERROR(VLOOKUP(B7797,属性中转表!$K$2:$O$21,5,FALSE),"")</f>
        <v/>
      </c>
      <c r="N7797" s="20" t="str">
        <f>IF(B7797=25,VLOOKUP(A7797,英雄数据表!A:L,8,FALSE),IF(B7797=50,VLOOKUP(A7797,英雄数据表!A:L,12,0),""))</f>
        <v/>
      </c>
    </row>
    <row r="7798" spans="1:14" x14ac:dyDescent="0.3">
      <c r="A7798" s="20">
        <v>62026</v>
      </c>
      <c r="B7798" s="21">
        <f t="shared" si="522"/>
        <v>97</v>
      </c>
      <c r="C7798" s="21">
        <v>5</v>
      </c>
      <c r="D7798" s="21">
        <f>VLOOKUP(A7798,英雄数据表!A:D,4,0)</f>
        <v>6</v>
      </c>
      <c r="E7798" s="20" t="str">
        <f>VLOOKUP(A7798,英雄数据表!A:C,3,0)</f>
        <v>神圣之角</v>
      </c>
      <c r="F7798" s="20">
        <f t="shared" si="523"/>
        <v>62026</v>
      </c>
      <c r="G7798" s="20">
        <f t="shared" si="524"/>
        <v>62026</v>
      </c>
      <c r="H7798" s="21" t="str">
        <f>VLOOKUP(B7798,属性中转表!A:F,6,FALSE)</f>
        <v>"hp":437400,"atk":12150</v>
      </c>
      <c r="I7798" s="20" t="str">
        <f>IF(VLOOKUP(B7798,属性中转表!A:G,7,FALSE)=0,"",VLOOKUP(VLOOKUP(B7798,属性中转表!A:G,7,FALSE),属性中转表!$K$2:$P$21,6,0))&amp;IF(VLOOKUP(B7798,属性中转表!A:G,7,FALSE)&gt;=50,VLOOKUP(A7798,英雄数据表!A:K,9,0),IF(VLOOKUP(B7798,属性中转表!A:G,7,FALSE)&gt;=25,VLOOKUP(A7798,英雄数据表!A:K,5,0),""))</f>
        <v>"atk":600,"hp":10000,"undpspro":200,"pvpdpspro":150,"pvpundpspro":150,"speed":10</v>
      </c>
      <c r="J7798" s="20" t="str">
        <f>IF(I7798="","",属性中转表!$I$1&amp;(IF(VLOOKUP(B7798,属性中转表!A:G,7,FALSE)=0,0,VLOOKUP(VLOOKUP(B7798,属性中转表!A:G,7,FALSE),属性中转表!$K$2:$P$21,4,0)))+IFERROR(VLOOKUP(A7798,英雄数据表!A:K,IF(武魂!B7798&gt;=50,10,IF(武魂!B7798&gt;=25,6)),0),0))</f>
        <v>,"dpspro":200</v>
      </c>
      <c r="K7798" s="32" t="str">
        <f t="shared" si="525"/>
        <v>"atk":600,"hp":10000,"undpspro":200,"pvpdpspro":150,"pvpundpspro":150,"speed":10,"dpspro":200</v>
      </c>
      <c r="L7798" s="20" t="str">
        <f>IF(B7798&gt;=50,VLOOKUP(A7798,英雄数据表!A:L,11,FALSE),IF(B7798&gt;=25,VLOOKUP(A7798,英雄数据表!A:L,7,0),""))</f>
        <v>"6202602004"</v>
      </c>
      <c r="M7798" s="20" t="str">
        <f>IFERROR(VLOOKUP(B7798,属性中转表!$K$2:$O$21,5,FALSE),"")</f>
        <v/>
      </c>
      <c r="N7798" s="20" t="str">
        <f>IF(B7798=25,VLOOKUP(A7798,英雄数据表!A:L,8,FALSE),IF(B7798=50,VLOOKUP(A7798,英雄数据表!A:L,12,0),""))</f>
        <v/>
      </c>
    </row>
    <row r="7799" spans="1:14" x14ac:dyDescent="0.3">
      <c r="A7799" s="20">
        <v>62026</v>
      </c>
      <c r="B7799" s="21">
        <f t="shared" si="522"/>
        <v>98</v>
      </c>
      <c r="C7799" s="21">
        <v>5</v>
      </c>
      <c r="D7799" s="21">
        <f>VLOOKUP(A7799,英雄数据表!A:D,4,0)</f>
        <v>6</v>
      </c>
      <c r="E7799" s="20" t="str">
        <f>VLOOKUP(A7799,英雄数据表!A:C,3,0)</f>
        <v>神圣之角</v>
      </c>
      <c r="F7799" s="20">
        <f t="shared" si="523"/>
        <v>62026</v>
      </c>
      <c r="G7799" s="20">
        <f t="shared" si="524"/>
        <v>62026</v>
      </c>
      <c r="H7799" s="21" t="str">
        <f>VLOOKUP(B7799,属性中转表!A:F,6,FALSE)</f>
        <v>"hp":442800,"atk":12300</v>
      </c>
      <c r="I7799" s="20" t="str">
        <f>IF(VLOOKUP(B7799,属性中转表!A:G,7,FALSE)=0,"",VLOOKUP(VLOOKUP(B7799,属性中转表!A:G,7,FALSE),属性中转表!$K$2:$P$21,6,0))&amp;IF(VLOOKUP(B7799,属性中转表!A:G,7,FALSE)&gt;=50,VLOOKUP(A7799,英雄数据表!A:K,9,0),IF(VLOOKUP(B7799,属性中转表!A:G,7,FALSE)&gt;=25,VLOOKUP(A7799,英雄数据表!A:K,5,0),""))</f>
        <v>"atk":600,"hp":10000,"undpspro":200,"pvpdpspro":150,"pvpundpspro":150,"speed":10</v>
      </c>
      <c r="J7799" s="20" t="str">
        <f>IF(I7799="","",属性中转表!$I$1&amp;(IF(VLOOKUP(B7799,属性中转表!A:G,7,FALSE)=0,0,VLOOKUP(VLOOKUP(B7799,属性中转表!A:G,7,FALSE),属性中转表!$K$2:$P$21,4,0)))+IFERROR(VLOOKUP(A7799,英雄数据表!A:K,IF(武魂!B7799&gt;=50,10,IF(武魂!B7799&gt;=25,6)),0),0))</f>
        <v>,"dpspro":200</v>
      </c>
      <c r="K7799" s="32" t="str">
        <f t="shared" si="525"/>
        <v>"atk":600,"hp":10000,"undpspro":200,"pvpdpspro":150,"pvpundpspro":150,"speed":10,"dpspro":200</v>
      </c>
      <c r="L7799" s="20" t="str">
        <f>IF(B7799&gt;=50,VLOOKUP(A7799,英雄数据表!A:L,11,FALSE),IF(B7799&gt;=25,VLOOKUP(A7799,英雄数据表!A:L,7,0),""))</f>
        <v>"6202602004"</v>
      </c>
      <c r="M7799" s="20" t="str">
        <f>IFERROR(VLOOKUP(B7799,属性中转表!$K$2:$O$21,5,FALSE),"")</f>
        <v/>
      </c>
      <c r="N7799" s="20" t="str">
        <f>IF(B7799=25,VLOOKUP(A7799,英雄数据表!A:L,8,FALSE),IF(B7799=50,VLOOKUP(A7799,英雄数据表!A:L,12,0),""))</f>
        <v/>
      </c>
    </row>
    <row r="7800" spans="1:14" x14ac:dyDescent="0.3">
      <c r="A7800" s="20">
        <v>62026</v>
      </c>
      <c r="B7800" s="21">
        <f t="shared" si="522"/>
        <v>99</v>
      </c>
      <c r="C7800" s="21">
        <v>5</v>
      </c>
      <c r="D7800" s="21">
        <f>VLOOKUP(A7800,英雄数据表!A:D,4,0)</f>
        <v>6</v>
      </c>
      <c r="E7800" s="20" t="str">
        <f>VLOOKUP(A7800,英雄数据表!A:C,3,0)</f>
        <v>神圣之角</v>
      </c>
      <c r="F7800" s="20">
        <f t="shared" si="523"/>
        <v>62026</v>
      </c>
      <c r="G7800" s="20">
        <f t="shared" si="524"/>
        <v>62026</v>
      </c>
      <c r="H7800" s="21" t="str">
        <f>VLOOKUP(B7800,属性中转表!A:F,6,FALSE)</f>
        <v>"hp":448200,"atk":12450</v>
      </c>
      <c r="I7800" s="20" t="str">
        <f>IF(VLOOKUP(B7800,属性中转表!A:G,7,FALSE)=0,"",VLOOKUP(VLOOKUP(B7800,属性中转表!A:G,7,FALSE),属性中转表!$K$2:$P$21,6,0))&amp;IF(VLOOKUP(B7800,属性中转表!A:G,7,FALSE)&gt;=50,VLOOKUP(A7800,英雄数据表!A:K,9,0),IF(VLOOKUP(B7800,属性中转表!A:G,7,FALSE)&gt;=25,VLOOKUP(A7800,英雄数据表!A:K,5,0),""))</f>
        <v>"atk":600,"hp":10000,"undpspro":200,"pvpdpspro":150,"pvpundpspro":150,"speed":10</v>
      </c>
      <c r="J7800" s="20" t="str">
        <f>IF(I7800="","",属性中转表!$I$1&amp;(IF(VLOOKUP(B7800,属性中转表!A:G,7,FALSE)=0,0,VLOOKUP(VLOOKUP(B7800,属性中转表!A:G,7,FALSE),属性中转表!$K$2:$P$21,4,0)))+IFERROR(VLOOKUP(A7800,英雄数据表!A:K,IF(武魂!B7800&gt;=50,10,IF(武魂!B7800&gt;=25,6)),0),0))</f>
        <v>,"dpspro":200</v>
      </c>
      <c r="K7800" s="32" t="str">
        <f t="shared" si="525"/>
        <v>"atk":600,"hp":10000,"undpspro":200,"pvpdpspro":150,"pvpundpspro":150,"speed":10,"dpspro":200</v>
      </c>
      <c r="L7800" s="20" t="str">
        <f>IF(B7800&gt;=50,VLOOKUP(A7800,英雄数据表!A:L,11,FALSE),IF(B7800&gt;=25,VLOOKUP(A7800,英雄数据表!A:L,7,0),""))</f>
        <v>"6202602004"</v>
      </c>
      <c r="M7800" s="20" t="str">
        <f>IFERROR(VLOOKUP(B7800,属性中转表!$K$2:$O$21,5,FALSE),"")</f>
        <v/>
      </c>
      <c r="N7800" s="20" t="str">
        <f>IF(B7800=25,VLOOKUP(A7800,英雄数据表!A:L,8,FALSE),IF(B7800=50,VLOOKUP(A7800,英雄数据表!A:L,12,0),""))</f>
        <v/>
      </c>
    </row>
    <row r="7801" spans="1:14" x14ac:dyDescent="0.3">
      <c r="A7801" s="20">
        <v>62026</v>
      </c>
      <c r="B7801" s="21">
        <f t="shared" si="522"/>
        <v>100</v>
      </c>
      <c r="C7801" s="21">
        <v>5</v>
      </c>
      <c r="D7801" s="21">
        <f>VLOOKUP(A7801,英雄数据表!A:D,4,0)</f>
        <v>6</v>
      </c>
      <c r="E7801" s="20" t="str">
        <f>VLOOKUP(A7801,英雄数据表!A:C,3,0)</f>
        <v>神圣之角</v>
      </c>
      <c r="F7801" s="20">
        <f t="shared" si="523"/>
        <v>62026</v>
      </c>
      <c r="G7801" s="20">
        <f t="shared" si="524"/>
        <v>62026</v>
      </c>
      <c r="H7801" s="21" t="str">
        <f>VLOOKUP(B7801,属性中转表!A:F,6,FALSE)</f>
        <v>"hp":453600,"atk":12600</v>
      </c>
      <c r="I7801" s="20" t="str">
        <f>IF(VLOOKUP(B7801,属性中转表!A:G,7,FALSE)=0,"",VLOOKUP(VLOOKUP(B7801,属性中转表!A:G,7,FALSE),属性中转表!$K$2:$P$21,6,0))&amp;IF(VLOOKUP(B7801,属性中转表!A:G,7,FALSE)&gt;=50,VLOOKUP(A7801,英雄数据表!A:K,9,0),IF(VLOOKUP(B7801,属性中转表!A:G,7,FALSE)&gt;=25,VLOOKUP(A7801,英雄数据表!A:K,5,0),""))</f>
        <v>"atk":900,"hp":15000,"undpspro":200,"pvpdpspro":150,"pvpundpspro":150,"speed":20</v>
      </c>
      <c r="J7801" s="20" t="str">
        <f>IF(I7801="","",属性中转表!$I$1&amp;(IF(VLOOKUP(B7801,属性中转表!A:G,7,FALSE)=0,0,VLOOKUP(VLOOKUP(B7801,属性中转表!A:G,7,FALSE),属性中转表!$K$2:$P$21,4,0)))+IFERROR(VLOOKUP(A7801,英雄数据表!A:K,IF(武魂!B7801&gt;=50,10,IF(武魂!B7801&gt;=25,6)),0),0))</f>
        <v>,"dpspro":200</v>
      </c>
      <c r="K7801" s="32" t="str">
        <f t="shared" si="525"/>
        <v>"atk":900,"hp":15000,"undpspro":200,"pvpdpspro":150,"pvpundpspro":150,"speed":20,"dpspro":200</v>
      </c>
      <c r="L7801" s="20" t="str">
        <f>IF(B7801&gt;=50,VLOOKUP(A7801,英雄数据表!A:L,11,FALSE),IF(B7801&gt;=25,VLOOKUP(A7801,英雄数据表!A:L,7,0),""))</f>
        <v>"6202602004"</v>
      </c>
      <c r="M7801" s="20" t="str">
        <f>IFERROR(VLOOKUP(B7801,属性中转表!$K$2:$O$21,5,FALSE),"")</f>
        <v>"speed":10,"atk":300,"hp":5000</v>
      </c>
      <c r="N7801" s="20" t="str">
        <f>IF(B7801=25,VLOOKUP(A7801,英雄数据表!A:L,8,FALSE),IF(B7801=50,VLOOKUP(A7801,英雄数据表!A:L,12,0),""))</f>
        <v/>
      </c>
    </row>
    <row r="7802" spans="1:14" x14ac:dyDescent="0.3">
      <c r="A7802" s="20">
        <v>63026</v>
      </c>
      <c r="B7802" s="21">
        <f t="shared" si="522"/>
        <v>1</v>
      </c>
      <c r="C7802" s="21">
        <v>5</v>
      </c>
      <c r="D7802" s="21">
        <f>VLOOKUP(A7802,英雄数据表!A:D,4,0)</f>
        <v>6</v>
      </c>
      <c r="E7802" s="20" t="str">
        <f>VLOOKUP(A7802,英雄数据表!A:C,3,0)</f>
        <v>全知之石</v>
      </c>
      <c r="F7802" s="20">
        <f t="shared" si="511"/>
        <v>63026</v>
      </c>
      <c r="G7802" s="20">
        <f t="shared" si="512"/>
        <v>63026</v>
      </c>
      <c r="H7802" s="21" t="str">
        <f>VLOOKUP(B7802,属性中转表!A:F,6,FALSE)</f>
        <v>"hp":5400,"atk":150</v>
      </c>
      <c r="I7802" s="20" t="str">
        <f>IF(VLOOKUP(B7802,属性中转表!A:G,7,FALSE)=0,"",VLOOKUP(VLOOKUP(B7802,属性中转表!A:G,7,FALSE),属性中转表!$K$2:$P$21,6,0))&amp;IF(VLOOKUP(B7802,属性中转表!A:G,7,FALSE)&gt;=50,VLOOKUP(A7802,英雄数据表!A:K,9,0),IF(VLOOKUP(B7802,属性中转表!A:G,7,FALSE)&gt;=25,VLOOKUP(A7802,英雄数据表!A:K,5,0),""))</f>
        <v/>
      </c>
      <c r="J7802" s="20" t="str">
        <f>IF(I7802="","",属性中转表!$I$1&amp;(IF(VLOOKUP(B7802,属性中转表!A:G,7,FALSE)=0,0,VLOOKUP(VLOOKUP(B7802,属性中转表!A:G,7,FALSE),属性中转表!$K$2:$P$21,4,0)))+IFERROR(VLOOKUP(A7802,英雄数据表!A:K,IF(武魂!B7802&gt;=50,10,IF(武魂!B7802&gt;=25,6)),0),0))</f>
        <v/>
      </c>
      <c r="K7802" s="32" t="str">
        <f t="shared" si="513"/>
        <v/>
      </c>
      <c r="L7802" s="20" t="str">
        <f>IF(B7802&gt;=50,VLOOKUP(A7802,英雄数据表!A:L,11,FALSE),IF(B7802&gt;=25,VLOOKUP(A7802,英雄数据表!A:L,7,0),""))</f>
        <v/>
      </c>
      <c r="M7802" s="20" t="str">
        <f>IFERROR(VLOOKUP(B7802,属性中转表!$K$2:$O$21,5,FALSE),"")</f>
        <v/>
      </c>
      <c r="N7802" s="20" t="str">
        <f>IF(B7802=25,VLOOKUP(A7802,英雄数据表!A:L,8,FALSE),IF(B7802=50,VLOOKUP(A7802,英雄数据表!A:L,12,0),""))</f>
        <v/>
      </c>
    </row>
    <row r="7803" spans="1:14" x14ac:dyDescent="0.3">
      <c r="A7803" s="20">
        <v>63026</v>
      </c>
      <c r="B7803" s="21">
        <f t="shared" si="522"/>
        <v>2</v>
      </c>
      <c r="C7803" s="21">
        <v>5</v>
      </c>
      <c r="D7803" s="21">
        <f>VLOOKUP(A7803,英雄数据表!A:D,4,0)</f>
        <v>6</v>
      </c>
      <c r="E7803" s="20" t="str">
        <f>VLOOKUP(A7803,英雄数据表!A:C,3,0)</f>
        <v>全知之石</v>
      </c>
      <c r="F7803" s="20">
        <f t="shared" si="511"/>
        <v>63026</v>
      </c>
      <c r="G7803" s="20">
        <f t="shared" si="512"/>
        <v>63026</v>
      </c>
      <c r="H7803" s="21" t="str">
        <f>VLOOKUP(B7803,属性中转表!A:F,6,FALSE)</f>
        <v>"hp":7200,"atk":200</v>
      </c>
      <c r="I7803" s="20" t="str">
        <f>IF(VLOOKUP(B7803,属性中转表!A:G,7,FALSE)=0,"",VLOOKUP(VLOOKUP(B7803,属性中转表!A:G,7,FALSE),属性中转表!$K$2:$P$21,6,0))&amp;IF(VLOOKUP(B7803,属性中转表!A:G,7,FALSE)&gt;=50,VLOOKUP(A7803,英雄数据表!A:K,9,0),IF(VLOOKUP(B7803,属性中转表!A:G,7,FALSE)&gt;=25,VLOOKUP(A7803,英雄数据表!A:K,5,0),""))</f>
        <v/>
      </c>
      <c r="J7803" s="20" t="str">
        <f>IF(I7803="","",属性中转表!$I$1&amp;(IF(VLOOKUP(B7803,属性中转表!A:G,7,FALSE)=0,0,VLOOKUP(VLOOKUP(B7803,属性中转表!A:G,7,FALSE),属性中转表!$K$2:$P$21,4,0)))+IFERROR(VLOOKUP(A7803,英雄数据表!A:K,IF(武魂!B7803&gt;=50,10,IF(武魂!B7803&gt;=25,6)),0),0))</f>
        <v/>
      </c>
      <c r="K7803" s="32" t="str">
        <f t="shared" si="513"/>
        <v/>
      </c>
      <c r="L7803" s="20" t="str">
        <f>IF(B7803&gt;=50,VLOOKUP(A7803,英雄数据表!A:L,11,FALSE),IF(B7803&gt;=25,VLOOKUP(A7803,英雄数据表!A:L,7,0),""))</f>
        <v/>
      </c>
      <c r="M7803" s="20" t="str">
        <f>IFERROR(VLOOKUP(B7803,属性中转表!$K$2:$O$21,5,FALSE),"")</f>
        <v/>
      </c>
      <c r="N7803" s="20" t="str">
        <f>IF(B7803=25,VLOOKUP(A7803,英雄数据表!A:L,8,FALSE),IF(B7803=50,VLOOKUP(A7803,英雄数据表!A:L,12,0),""))</f>
        <v/>
      </c>
    </row>
    <row r="7804" spans="1:14" x14ac:dyDescent="0.3">
      <c r="A7804" s="20">
        <v>63026</v>
      </c>
      <c r="B7804" s="21">
        <f t="shared" si="522"/>
        <v>3</v>
      </c>
      <c r="C7804" s="21">
        <v>5</v>
      </c>
      <c r="D7804" s="21">
        <f>VLOOKUP(A7804,英雄数据表!A:D,4,0)</f>
        <v>6</v>
      </c>
      <c r="E7804" s="20" t="str">
        <f>VLOOKUP(A7804,英雄数据表!A:C,3,0)</f>
        <v>全知之石</v>
      </c>
      <c r="F7804" s="20">
        <f t="shared" si="511"/>
        <v>63026</v>
      </c>
      <c r="G7804" s="20">
        <f t="shared" si="512"/>
        <v>63026</v>
      </c>
      <c r="H7804" s="21" t="str">
        <f>VLOOKUP(B7804,属性中转表!A:F,6,FALSE)</f>
        <v>"hp":9000,"atk":250</v>
      </c>
      <c r="I7804" s="20" t="str">
        <f>IF(VLOOKUP(B7804,属性中转表!A:G,7,FALSE)=0,"",VLOOKUP(VLOOKUP(B7804,属性中转表!A:G,7,FALSE),属性中转表!$K$2:$P$21,6,0))&amp;IF(VLOOKUP(B7804,属性中转表!A:G,7,FALSE)&gt;=50,VLOOKUP(A7804,英雄数据表!A:K,9,0),IF(VLOOKUP(B7804,属性中转表!A:G,7,FALSE)&gt;=25,VLOOKUP(A7804,英雄数据表!A:K,5,0),""))</f>
        <v/>
      </c>
      <c r="J7804" s="20" t="str">
        <f>IF(I7804="","",属性中转表!$I$1&amp;(IF(VLOOKUP(B7804,属性中转表!A:G,7,FALSE)=0,0,VLOOKUP(VLOOKUP(B7804,属性中转表!A:G,7,FALSE),属性中转表!$K$2:$P$21,4,0)))+IFERROR(VLOOKUP(A7804,英雄数据表!A:K,IF(武魂!B7804&gt;=50,10,IF(武魂!B7804&gt;=25,6)),0),0))</f>
        <v/>
      </c>
      <c r="K7804" s="32" t="str">
        <f t="shared" si="513"/>
        <v/>
      </c>
      <c r="L7804" s="20" t="str">
        <f>IF(B7804&gt;=50,VLOOKUP(A7804,英雄数据表!A:L,11,FALSE),IF(B7804&gt;=25,VLOOKUP(A7804,英雄数据表!A:L,7,0),""))</f>
        <v/>
      </c>
      <c r="M7804" s="20" t="str">
        <f>IFERROR(VLOOKUP(B7804,属性中转表!$K$2:$O$21,5,FALSE),"")</f>
        <v/>
      </c>
      <c r="N7804" s="20" t="str">
        <f>IF(B7804=25,VLOOKUP(A7804,英雄数据表!A:L,8,FALSE),IF(B7804=50,VLOOKUP(A7804,英雄数据表!A:L,12,0),""))</f>
        <v/>
      </c>
    </row>
    <row r="7805" spans="1:14" x14ac:dyDescent="0.3">
      <c r="A7805" s="20">
        <v>63026</v>
      </c>
      <c r="B7805" s="21">
        <f t="shared" si="522"/>
        <v>4</v>
      </c>
      <c r="C7805" s="21">
        <v>5</v>
      </c>
      <c r="D7805" s="21">
        <f>VLOOKUP(A7805,英雄数据表!A:D,4,0)</f>
        <v>6</v>
      </c>
      <c r="E7805" s="20" t="str">
        <f>VLOOKUP(A7805,英雄数据表!A:C,3,0)</f>
        <v>全知之石</v>
      </c>
      <c r="F7805" s="20">
        <f t="shared" si="511"/>
        <v>63026</v>
      </c>
      <c r="G7805" s="20">
        <f t="shared" si="512"/>
        <v>63026</v>
      </c>
      <c r="H7805" s="21" t="str">
        <f>VLOOKUP(B7805,属性中转表!A:F,6,FALSE)</f>
        <v>"hp":10800,"atk":300</v>
      </c>
      <c r="I7805" s="20" t="str">
        <f>IF(VLOOKUP(B7805,属性中转表!A:G,7,FALSE)=0,"",VLOOKUP(VLOOKUP(B7805,属性中转表!A:G,7,FALSE),属性中转表!$K$2:$P$21,6,0))&amp;IF(VLOOKUP(B7805,属性中转表!A:G,7,FALSE)&gt;=50,VLOOKUP(A7805,英雄数据表!A:K,9,0),IF(VLOOKUP(B7805,属性中转表!A:G,7,FALSE)&gt;=25,VLOOKUP(A7805,英雄数据表!A:K,5,0),""))</f>
        <v/>
      </c>
      <c r="J7805" s="20" t="str">
        <f>IF(I7805="","",属性中转表!$I$1&amp;(IF(VLOOKUP(B7805,属性中转表!A:G,7,FALSE)=0,0,VLOOKUP(VLOOKUP(B7805,属性中转表!A:G,7,FALSE),属性中转表!$K$2:$P$21,4,0)))+IFERROR(VLOOKUP(A7805,英雄数据表!A:K,IF(武魂!B7805&gt;=50,10,IF(武魂!B7805&gt;=25,6)),0),0))</f>
        <v/>
      </c>
      <c r="K7805" s="32" t="str">
        <f t="shared" si="513"/>
        <v/>
      </c>
      <c r="L7805" s="20" t="str">
        <f>IF(B7805&gt;=50,VLOOKUP(A7805,英雄数据表!A:L,11,FALSE),IF(B7805&gt;=25,VLOOKUP(A7805,英雄数据表!A:L,7,0),""))</f>
        <v/>
      </c>
      <c r="M7805" s="20" t="str">
        <f>IFERROR(VLOOKUP(B7805,属性中转表!$K$2:$O$21,5,FALSE),"")</f>
        <v/>
      </c>
      <c r="N7805" s="20" t="str">
        <f>IF(B7805=25,VLOOKUP(A7805,英雄数据表!A:L,8,FALSE),IF(B7805=50,VLOOKUP(A7805,英雄数据表!A:L,12,0),""))</f>
        <v/>
      </c>
    </row>
    <row r="7806" spans="1:14" x14ac:dyDescent="0.3">
      <c r="A7806" s="20">
        <v>63026</v>
      </c>
      <c r="B7806" s="21">
        <f t="shared" si="522"/>
        <v>5</v>
      </c>
      <c r="C7806" s="21">
        <v>5</v>
      </c>
      <c r="D7806" s="21">
        <f>VLOOKUP(A7806,英雄数据表!A:D,4,0)</f>
        <v>6</v>
      </c>
      <c r="E7806" s="20" t="str">
        <f>VLOOKUP(A7806,英雄数据表!A:C,3,0)</f>
        <v>全知之石</v>
      </c>
      <c r="F7806" s="20">
        <f t="shared" si="511"/>
        <v>63026</v>
      </c>
      <c r="G7806" s="20">
        <f t="shared" si="512"/>
        <v>63026</v>
      </c>
      <c r="H7806" s="21" t="str">
        <f>VLOOKUP(B7806,属性中转表!A:F,6,FALSE)</f>
        <v>"hp":12600,"atk":350</v>
      </c>
      <c r="I7806" s="20" t="str">
        <f>IF(VLOOKUP(B7806,属性中转表!A:G,7,FALSE)=0,"",VLOOKUP(VLOOKUP(B7806,属性中转表!A:G,7,FALSE),属性中转表!$K$2:$P$21,6,0))&amp;IF(VLOOKUP(B7806,属性中转表!A:G,7,FALSE)&gt;=50,VLOOKUP(A7806,英雄数据表!A:K,9,0),IF(VLOOKUP(B7806,属性中转表!A:G,7,FALSE)&gt;=25,VLOOKUP(A7806,英雄数据表!A:K,5,0),""))</f>
        <v>"atk":300</v>
      </c>
      <c r="J7806" s="20" t="str">
        <f>IF(I7806="","",属性中转表!$I$1&amp;(IF(VLOOKUP(B7806,属性中转表!A:G,7,FALSE)=0,0,VLOOKUP(VLOOKUP(B7806,属性中转表!A:G,7,FALSE),属性中转表!$K$2:$P$21,4,0)))+IFERROR(VLOOKUP(A7806,英雄数据表!A:K,IF(武魂!B7806&gt;=50,10,IF(武魂!B7806&gt;=25,6)),0),0))</f>
        <v>,"dpspro":0</v>
      </c>
      <c r="K7806" s="32" t="str">
        <f t="shared" si="513"/>
        <v>"atk":300,"dpspro":0</v>
      </c>
      <c r="L7806" s="20" t="str">
        <f>IF(B7806&gt;=50,VLOOKUP(A7806,英雄数据表!A:L,11,FALSE),IF(B7806&gt;=25,VLOOKUP(A7806,英雄数据表!A:L,7,0),""))</f>
        <v/>
      </c>
      <c r="M7806" s="20" t="str">
        <f>IFERROR(VLOOKUP(B7806,属性中转表!$K$2:$O$21,5,FALSE),"")</f>
        <v>"atk":300</v>
      </c>
      <c r="N7806" s="20" t="str">
        <f>IF(B7806=25,VLOOKUP(A7806,英雄数据表!A:L,8,FALSE),IF(B7806=50,VLOOKUP(A7806,英雄数据表!A:L,12,0),""))</f>
        <v/>
      </c>
    </row>
    <row r="7807" spans="1:14" x14ac:dyDescent="0.3">
      <c r="A7807" s="20">
        <v>63026</v>
      </c>
      <c r="B7807" s="21">
        <f t="shared" si="522"/>
        <v>6</v>
      </c>
      <c r="C7807" s="21">
        <v>5</v>
      </c>
      <c r="D7807" s="21">
        <f>VLOOKUP(A7807,英雄数据表!A:D,4,0)</f>
        <v>6</v>
      </c>
      <c r="E7807" s="20" t="str">
        <f>VLOOKUP(A7807,英雄数据表!A:C,3,0)</f>
        <v>全知之石</v>
      </c>
      <c r="F7807" s="20">
        <f t="shared" si="511"/>
        <v>63026</v>
      </c>
      <c r="G7807" s="20">
        <f t="shared" si="512"/>
        <v>63026</v>
      </c>
      <c r="H7807" s="21" t="str">
        <f>VLOOKUP(B7807,属性中转表!A:F,6,FALSE)</f>
        <v>"hp":14400,"atk":400</v>
      </c>
      <c r="I7807" s="20" t="str">
        <f>IF(VLOOKUP(B7807,属性中转表!A:G,7,FALSE)=0,"",VLOOKUP(VLOOKUP(B7807,属性中转表!A:G,7,FALSE),属性中转表!$K$2:$P$21,6,0))&amp;IF(VLOOKUP(B7807,属性中转表!A:G,7,FALSE)&gt;=50,VLOOKUP(A7807,英雄数据表!A:K,9,0),IF(VLOOKUP(B7807,属性中转表!A:G,7,FALSE)&gt;=25,VLOOKUP(A7807,英雄数据表!A:K,5,0),""))</f>
        <v>"atk":300</v>
      </c>
      <c r="J7807" s="20" t="str">
        <f>IF(I7807="","",属性中转表!$I$1&amp;(IF(VLOOKUP(B7807,属性中转表!A:G,7,FALSE)=0,0,VLOOKUP(VLOOKUP(B7807,属性中转表!A:G,7,FALSE),属性中转表!$K$2:$P$21,4,0)))+IFERROR(VLOOKUP(A7807,英雄数据表!A:K,IF(武魂!B7807&gt;=50,10,IF(武魂!B7807&gt;=25,6)),0),0))</f>
        <v>,"dpspro":0</v>
      </c>
      <c r="K7807" s="32" t="str">
        <f t="shared" si="513"/>
        <v>"atk":300,"dpspro":0</v>
      </c>
      <c r="L7807" s="20" t="str">
        <f>IF(B7807&gt;=50,VLOOKUP(A7807,英雄数据表!A:L,11,FALSE),IF(B7807&gt;=25,VLOOKUP(A7807,英雄数据表!A:L,7,0),""))</f>
        <v/>
      </c>
      <c r="M7807" s="20" t="str">
        <f>IFERROR(VLOOKUP(B7807,属性中转表!$K$2:$O$21,5,FALSE),"")</f>
        <v/>
      </c>
      <c r="N7807" s="20" t="str">
        <f>IF(B7807=25,VLOOKUP(A7807,英雄数据表!A:L,8,FALSE),IF(B7807=50,VLOOKUP(A7807,英雄数据表!A:L,12,0),""))</f>
        <v/>
      </c>
    </row>
    <row r="7808" spans="1:14" x14ac:dyDescent="0.3">
      <c r="A7808" s="20">
        <v>63026</v>
      </c>
      <c r="B7808" s="21">
        <f t="shared" si="522"/>
        <v>7</v>
      </c>
      <c r="C7808" s="21">
        <v>5</v>
      </c>
      <c r="D7808" s="21">
        <f>VLOOKUP(A7808,英雄数据表!A:D,4,0)</f>
        <v>6</v>
      </c>
      <c r="E7808" s="20" t="str">
        <f>VLOOKUP(A7808,英雄数据表!A:C,3,0)</f>
        <v>全知之石</v>
      </c>
      <c r="F7808" s="20">
        <f t="shared" si="511"/>
        <v>63026</v>
      </c>
      <c r="G7808" s="20">
        <f t="shared" si="512"/>
        <v>63026</v>
      </c>
      <c r="H7808" s="21" t="str">
        <f>VLOOKUP(B7808,属性中转表!A:F,6,FALSE)</f>
        <v>"hp":16200,"atk":450</v>
      </c>
      <c r="I7808" s="20" t="str">
        <f>IF(VLOOKUP(B7808,属性中转表!A:G,7,FALSE)=0,"",VLOOKUP(VLOOKUP(B7808,属性中转表!A:G,7,FALSE),属性中转表!$K$2:$P$21,6,0))&amp;IF(VLOOKUP(B7808,属性中转表!A:G,7,FALSE)&gt;=50,VLOOKUP(A7808,英雄数据表!A:K,9,0),IF(VLOOKUP(B7808,属性中转表!A:G,7,FALSE)&gt;=25,VLOOKUP(A7808,英雄数据表!A:K,5,0),""))</f>
        <v>"atk":300</v>
      </c>
      <c r="J7808" s="20" t="str">
        <f>IF(I7808="","",属性中转表!$I$1&amp;(IF(VLOOKUP(B7808,属性中转表!A:G,7,FALSE)=0,0,VLOOKUP(VLOOKUP(B7808,属性中转表!A:G,7,FALSE),属性中转表!$K$2:$P$21,4,0)))+IFERROR(VLOOKUP(A7808,英雄数据表!A:K,IF(武魂!B7808&gt;=50,10,IF(武魂!B7808&gt;=25,6)),0),0))</f>
        <v>,"dpspro":0</v>
      </c>
      <c r="K7808" s="32" t="str">
        <f t="shared" si="513"/>
        <v>"atk":300,"dpspro":0</v>
      </c>
      <c r="L7808" s="20" t="str">
        <f>IF(B7808&gt;=50,VLOOKUP(A7808,英雄数据表!A:L,11,FALSE),IF(B7808&gt;=25,VLOOKUP(A7808,英雄数据表!A:L,7,0),""))</f>
        <v/>
      </c>
      <c r="M7808" s="20" t="str">
        <f>IFERROR(VLOOKUP(B7808,属性中转表!$K$2:$O$21,5,FALSE),"")</f>
        <v/>
      </c>
      <c r="N7808" s="20" t="str">
        <f>IF(B7808=25,VLOOKUP(A7808,英雄数据表!A:L,8,FALSE),IF(B7808=50,VLOOKUP(A7808,英雄数据表!A:L,12,0),""))</f>
        <v/>
      </c>
    </row>
    <row r="7809" spans="1:14" x14ac:dyDescent="0.3">
      <c r="A7809" s="20">
        <v>63026</v>
      </c>
      <c r="B7809" s="21">
        <f t="shared" si="522"/>
        <v>8</v>
      </c>
      <c r="C7809" s="21">
        <v>5</v>
      </c>
      <c r="D7809" s="21">
        <f>VLOOKUP(A7809,英雄数据表!A:D,4,0)</f>
        <v>6</v>
      </c>
      <c r="E7809" s="20" t="str">
        <f>VLOOKUP(A7809,英雄数据表!A:C,3,0)</f>
        <v>全知之石</v>
      </c>
      <c r="F7809" s="20">
        <f t="shared" si="511"/>
        <v>63026</v>
      </c>
      <c r="G7809" s="20">
        <f t="shared" si="512"/>
        <v>63026</v>
      </c>
      <c r="H7809" s="21" t="str">
        <f>VLOOKUP(B7809,属性中转表!A:F,6,FALSE)</f>
        <v>"hp":18000,"atk":500</v>
      </c>
      <c r="I7809" s="20" t="str">
        <f>IF(VLOOKUP(B7809,属性中转表!A:G,7,FALSE)=0,"",VLOOKUP(VLOOKUP(B7809,属性中转表!A:G,7,FALSE),属性中转表!$K$2:$P$21,6,0))&amp;IF(VLOOKUP(B7809,属性中转表!A:G,7,FALSE)&gt;=50,VLOOKUP(A7809,英雄数据表!A:K,9,0),IF(VLOOKUP(B7809,属性中转表!A:G,7,FALSE)&gt;=25,VLOOKUP(A7809,英雄数据表!A:K,5,0),""))</f>
        <v>"atk":300</v>
      </c>
      <c r="J7809" s="20" t="str">
        <f>IF(I7809="","",属性中转表!$I$1&amp;(IF(VLOOKUP(B7809,属性中转表!A:G,7,FALSE)=0,0,VLOOKUP(VLOOKUP(B7809,属性中转表!A:G,7,FALSE),属性中转表!$K$2:$P$21,4,0)))+IFERROR(VLOOKUP(A7809,英雄数据表!A:K,IF(武魂!B7809&gt;=50,10,IF(武魂!B7809&gt;=25,6)),0),0))</f>
        <v>,"dpspro":0</v>
      </c>
      <c r="K7809" s="32" t="str">
        <f t="shared" si="513"/>
        <v>"atk":300,"dpspro":0</v>
      </c>
      <c r="L7809" s="20" t="str">
        <f>IF(B7809&gt;=50,VLOOKUP(A7809,英雄数据表!A:L,11,FALSE),IF(B7809&gt;=25,VLOOKUP(A7809,英雄数据表!A:L,7,0),""))</f>
        <v/>
      </c>
      <c r="M7809" s="20" t="str">
        <f>IFERROR(VLOOKUP(B7809,属性中转表!$K$2:$O$21,5,FALSE),"")</f>
        <v/>
      </c>
      <c r="N7809" s="20" t="str">
        <f>IF(B7809=25,VLOOKUP(A7809,英雄数据表!A:L,8,FALSE),IF(B7809=50,VLOOKUP(A7809,英雄数据表!A:L,12,0),""))</f>
        <v/>
      </c>
    </row>
    <row r="7810" spans="1:14" x14ac:dyDescent="0.3">
      <c r="A7810" s="20">
        <v>63026</v>
      </c>
      <c r="B7810" s="21">
        <f t="shared" si="522"/>
        <v>9</v>
      </c>
      <c r="C7810" s="21">
        <v>5</v>
      </c>
      <c r="D7810" s="21">
        <f>VLOOKUP(A7810,英雄数据表!A:D,4,0)</f>
        <v>6</v>
      </c>
      <c r="E7810" s="20" t="str">
        <f>VLOOKUP(A7810,英雄数据表!A:C,3,0)</f>
        <v>全知之石</v>
      </c>
      <c r="F7810" s="20">
        <f t="shared" ref="F7810:F7873" si="526">A7810</f>
        <v>63026</v>
      </c>
      <c r="G7810" s="20">
        <f t="shared" ref="G7810:G7873" si="527">A7810</f>
        <v>63026</v>
      </c>
      <c r="H7810" s="21" t="str">
        <f>VLOOKUP(B7810,属性中转表!A:F,6,FALSE)</f>
        <v>"hp":19800,"atk":550</v>
      </c>
      <c r="I7810" s="20" t="str">
        <f>IF(VLOOKUP(B7810,属性中转表!A:G,7,FALSE)=0,"",VLOOKUP(VLOOKUP(B7810,属性中转表!A:G,7,FALSE),属性中转表!$K$2:$P$21,6,0))&amp;IF(VLOOKUP(B7810,属性中转表!A:G,7,FALSE)&gt;=50,VLOOKUP(A7810,英雄数据表!A:K,9,0),IF(VLOOKUP(B7810,属性中转表!A:G,7,FALSE)&gt;=25,VLOOKUP(A7810,英雄数据表!A:K,5,0),""))</f>
        <v>"atk":300</v>
      </c>
      <c r="J7810" s="20" t="str">
        <f>IF(I7810="","",属性中转表!$I$1&amp;(IF(VLOOKUP(B7810,属性中转表!A:G,7,FALSE)=0,0,VLOOKUP(VLOOKUP(B7810,属性中转表!A:G,7,FALSE),属性中转表!$K$2:$P$21,4,0)))+IFERROR(VLOOKUP(A7810,英雄数据表!A:K,IF(武魂!B7810&gt;=50,10,IF(武魂!B7810&gt;=25,6)),0),0))</f>
        <v>,"dpspro":0</v>
      </c>
      <c r="K7810" s="32" t="str">
        <f t="shared" si="513"/>
        <v>"atk":300,"dpspro":0</v>
      </c>
      <c r="L7810" s="20" t="str">
        <f>IF(B7810&gt;=50,VLOOKUP(A7810,英雄数据表!A:L,11,FALSE),IF(B7810&gt;=25,VLOOKUP(A7810,英雄数据表!A:L,7,0),""))</f>
        <v/>
      </c>
      <c r="M7810" s="20" t="str">
        <f>IFERROR(VLOOKUP(B7810,属性中转表!$K$2:$O$21,5,FALSE),"")</f>
        <v/>
      </c>
      <c r="N7810" s="20" t="str">
        <f>IF(B7810=25,VLOOKUP(A7810,英雄数据表!A:L,8,FALSE),IF(B7810=50,VLOOKUP(A7810,英雄数据表!A:L,12,0),""))</f>
        <v/>
      </c>
    </row>
    <row r="7811" spans="1:14" x14ac:dyDescent="0.3">
      <c r="A7811" s="20">
        <v>63026</v>
      </c>
      <c r="B7811" s="21">
        <f t="shared" si="522"/>
        <v>10</v>
      </c>
      <c r="C7811" s="21">
        <v>5</v>
      </c>
      <c r="D7811" s="21">
        <f>VLOOKUP(A7811,英雄数据表!A:D,4,0)</f>
        <v>6</v>
      </c>
      <c r="E7811" s="20" t="str">
        <f>VLOOKUP(A7811,英雄数据表!A:C,3,0)</f>
        <v>全知之石</v>
      </c>
      <c r="F7811" s="20">
        <f t="shared" si="526"/>
        <v>63026</v>
      </c>
      <c r="G7811" s="20">
        <f t="shared" si="527"/>
        <v>63026</v>
      </c>
      <c r="H7811" s="21" t="str">
        <f>VLOOKUP(B7811,属性中转表!A:F,6,FALSE)</f>
        <v>"hp":21600,"atk":600</v>
      </c>
      <c r="I7811" s="20" t="str">
        <f>IF(VLOOKUP(B7811,属性中转表!A:G,7,FALSE)=0,"",VLOOKUP(VLOOKUP(B7811,属性中转表!A:G,7,FALSE),属性中转表!$K$2:$P$21,6,0))&amp;IF(VLOOKUP(B7811,属性中转表!A:G,7,FALSE)&gt;=50,VLOOKUP(A7811,英雄数据表!A:K,9,0),IF(VLOOKUP(B7811,属性中转表!A:G,7,FALSE)&gt;=25,VLOOKUP(A7811,英雄数据表!A:K,5,0),""))</f>
        <v>"atk":300,"hp":5000</v>
      </c>
      <c r="J7811" s="20" t="str">
        <f>IF(I7811="","",属性中转表!$I$1&amp;(IF(VLOOKUP(B7811,属性中转表!A:G,7,FALSE)=0,0,VLOOKUP(VLOOKUP(B7811,属性中转表!A:G,7,FALSE),属性中转表!$K$2:$P$21,4,0)))+IFERROR(VLOOKUP(A7811,英雄数据表!A:K,IF(武魂!B7811&gt;=50,10,IF(武魂!B7811&gt;=25,6)),0),0))</f>
        <v>,"dpspro":0</v>
      </c>
      <c r="K7811" s="32" t="str">
        <f t="shared" si="513"/>
        <v>"atk":300,"hp":5000,"dpspro":0</v>
      </c>
      <c r="L7811" s="20" t="str">
        <f>IF(B7811&gt;=50,VLOOKUP(A7811,英雄数据表!A:L,11,FALSE),IF(B7811&gt;=25,VLOOKUP(A7811,英雄数据表!A:L,7,0),""))</f>
        <v/>
      </c>
      <c r="M7811" s="20" t="str">
        <f>IFERROR(VLOOKUP(B7811,属性中转表!$K$2:$O$21,5,FALSE),"")</f>
        <v>"hp":5000</v>
      </c>
      <c r="N7811" s="20" t="str">
        <f>IF(B7811=25,VLOOKUP(A7811,英雄数据表!A:L,8,FALSE),IF(B7811=50,VLOOKUP(A7811,英雄数据表!A:L,12,0),""))</f>
        <v/>
      </c>
    </row>
    <row r="7812" spans="1:14" x14ac:dyDescent="0.3">
      <c r="A7812" s="20">
        <v>63026</v>
      </c>
      <c r="B7812" s="21">
        <f t="shared" si="522"/>
        <v>11</v>
      </c>
      <c r="C7812" s="21">
        <v>5</v>
      </c>
      <c r="D7812" s="21">
        <f>VLOOKUP(A7812,英雄数据表!A:D,4,0)</f>
        <v>6</v>
      </c>
      <c r="E7812" s="20" t="str">
        <f>VLOOKUP(A7812,英雄数据表!A:C,3,0)</f>
        <v>全知之石</v>
      </c>
      <c r="F7812" s="20">
        <f t="shared" si="526"/>
        <v>63026</v>
      </c>
      <c r="G7812" s="20">
        <f t="shared" si="527"/>
        <v>63026</v>
      </c>
      <c r="H7812" s="21" t="str">
        <f>VLOOKUP(B7812,属性中转表!A:F,6,FALSE)</f>
        <v>"hp":24300,"atk":675</v>
      </c>
      <c r="I7812" s="20" t="str">
        <f>IF(VLOOKUP(B7812,属性中转表!A:G,7,FALSE)=0,"",VLOOKUP(VLOOKUP(B7812,属性中转表!A:G,7,FALSE),属性中转表!$K$2:$P$21,6,0))&amp;IF(VLOOKUP(B7812,属性中转表!A:G,7,FALSE)&gt;=50,VLOOKUP(A7812,英雄数据表!A:K,9,0),IF(VLOOKUP(B7812,属性中转表!A:G,7,FALSE)&gt;=25,VLOOKUP(A7812,英雄数据表!A:K,5,0),""))</f>
        <v>"atk":300,"hp":5000</v>
      </c>
      <c r="J7812" s="20" t="str">
        <f>IF(I7812="","",属性中转表!$I$1&amp;(IF(VLOOKUP(B7812,属性中转表!A:G,7,FALSE)=0,0,VLOOKUP(VLOOKUP(B7812,属性中转表!A:G,7,FALSE),属性中转表!$K$2:$P$21,4,0)))+IFERROR(VLOOKUP(A7812,英雄数据表!A:K,IF(武魂!B7812&gt;=50,10,IF(武魂!B7812&gt;=25,6)),0),0))</f>
        <v>,"dpspro":0</v>
      </c>
      <c r="K7812" s="32" t="str">
        <f t="shared" si="513"/>
        <v>"atk":300,"hp":5000,"dpspro":0</v>
      </c>
      <c r="L7812" s="20" t="str">
        <f>IF(B7812&gt;=50,VLOOKUP(A7812,英雄数据表!A:L,11,FALSE),IF(B7812&gt;=25,VLOOKUP(A7812,英雄数据表!A:L,7,0),""))</f>
        <v/>
      </c>
      <c r="M7812" s="20" t="str">
        <f>IFERROR(VLOOKUP(B7812,属性中转表!$K$2:$O$21,5,FALSE),"")</f>
        <v/>
      </c>
      <c r="N7812" s="20" t="str">
        <f>IF(B7812=25,VLOOKUP(A7812,英雄数据表!A:L,8,FALSE),IF(B7812=50,VLOOKUP(A7812,英雄数据表!A:L,12,0),""))</f>
        <v/>
      </c>
    </row>
    <row r="7813" spans="1:14" x14ac:dyDescent="0.3">
      <c r="A7813" s="20">
        <v>63026</v>
      </c>
      <c r="B7813" s="21">
        <f t="shared" si="522"/>
        <v>12</v>
      </c>
      <c r="C7813" s="21">
        <v>5</v>
      </c>
      <c r="D7813" s="21">
        <f>VLOOKUP(A7813,英雄数据表!A:D,4,0)</f>
        <v>6</v>
      </c>
      <c r="E7813" s="20" t="str">
        <f>VLOOKUP(A7813,英雄数据表!A:C,3,0)</f>
        <v>全知之石</v>
      </c>
      <c r="F7813" s="20">
        <f t="shared" si="526"/>
        <v>63026</v>
      </c>
      <c r="G7813" s="20">
        <f t="shared" si="527"/>
        <v>63026</v>
      </c>
      <c r="H7813" s="21" t="str">
        <f>VLOOKUP(B7813,属性中转表!A:F,6,FALSE)</f>
        <v>"hp":27000,"atk":750</v>
      </c>
      <c r="I7813" s="20" t="str">
        <f>IF(VLOOKUP(B7813,属性中转表!A:G,7,FALSE)=0,"",VLOOKUP(VLOOKUP(B7813,属性中转表!A:G,7,FALSE),属性中转表!$K$2:$P$21,6,0))&amp;IF(VLOOKUP(B7813,属性中转表!A:G,7,FALSE)&gt;=50,VLOOKUP(A7813,英雄数据表!A:K,9,0),IF(VLOOKUP(B7813,属性中转表!A:G,7,FALSE)&gt;=25,VLOOKUP(A7813,英雄数据表!A:K,5,0),""))</f>
        <v>"atk":300,"hp":5000</v>
      </c>
      <c r="J7813" s="20" t="str">
        <f>IF(I7813="","",属性中转表!$I$1&amp;(IF(VLOOKUP(B7813,属性中转表!A:G,7,FALSE)=0,0,VLOOKUP(VLOOKUP(B7813,属性中转表!A:G,7,FALSE),属性中转表!$K$2:$P$21,4,0)))+IFERROR(VLOOKUP(A7813,英雄数据表!A:K,IF(武魂!B7813&gt;=50,10,IF(武魂!B7813&gt;=25,6)),0),0))</f>
        <v>,"dpspro":0</v>
      </c>
      <c r="K7813" s="32" t="str">
        <f t="shared" si="513"/>
        <v>"atk":300,"hp":5000,"dpspro":0</v>
      </c>
      <c r="L7813" s="20" t="str">
        <f>IF(B7813&gt;=50,VLOOKUP(A7813,英雄数据表!A:L,11,FALSE),IF(B7813&gt;=25,VLOOKUP(A7813,英雄数据表!A:L,7,0),""))</f>
        <v/>
      </c>
      <c r="M7813" s="20" t="str">
        <f>IFERROR(VLOOKUP(B7813,属性中转表!$K$2:$O$21,5,FALSE),"")</f>
        <v/>
      </c>
      <c r="N7813" s="20" t="str">
        <f>IF(B7813=25,VLOOKUP(A7813,英雄数据表!A:L,8,FALSE),IF(B7813=50,VLOOKUP(A7813,英雄数据表!A:L,12,0),""))</f>
        <v/>
      </c>
    </row>
    <row r="7814" spans="1:14" x14ac:dyDescent="0.3">
      <c r="A7814" s="20">
        <v>63026</v>
      </c>
      <c r="B7814" s="21">
        <f t="shared" si="522"/>
        <v>13</v>
      </c>
      <c r="C7814" s="21">
        <v>5</v>
      </c>
      <c r="D7814" s="21">
        <f>VLOOKUP(A7814,英雄数据表!A:D,4,0)</f>
        <v>6</v>
      </c>
      <c r="E7814" s="20" t="str">
        <f>VLOOKUP(A7814,英雄数据表!A:C,3,0)</f>
        <v>全知之石</v>
      </c>
      <c r="F7814" s="20">
        <f t="shared" si="526"/>
        <v>63026</v>
      </c>
      <c r="G7814" s="20">
        <f t="shared" si="527"/>
        <v>63026</v>
      </c>
      <c r="H7814" s="21" t="str">
        <f>VLOOKUP(B7814,属性中转表!A:F,6,FALSE)</f>
        <v>"hp":29700,"atk":825</v>
      </c>
      <c r="I7814" s="20" t="str">
        <f>IF(VLOOKUP(B7814,属性中转表!A:G,7,FALSE)=0,"",VLOOKUP(VLOOKUP(B7814,属性中转表!A:G,7,FALSE),属性中转表!$K$2:$P$21,6,0))&amp;IF(VLOOKUP(B7814,属性中转表!A:G,7,FALSE)&gt;=50,VLOOKUP(A7814,英雄数据表!A:K,9,0),IF(VLOOKUP(B7814,属性中转表!A:G,7,FALSE)&gt;=25,VLOOKUP(A7814,英雄数据表!A:K,5,0),""))</f>
        <v>"atk":300,"hp":5000</v>
      </c>
      <c r="J7814" s="20" t="str">
        <f>IF(I7814="","",属性中转表!$I$1&amp;(IF(VLOOKUP(B7814,属性中转表!A:G,7,FALSE)=0,0,VLOOKUP(VLOOKUP(B7814,属性中转表!A:G,7,FALSE),属性中转表!$K$2:$P$21,4,0)))+IFERROR(VLOOKUP(A7814,英雄数据表!A:K,IF(武魂!B7814&gt;=50,10,IF(武魂!B7814&gt;=25,6)),0),0))</f>
        <v>,"dpspro":0</v>
      </c>
      <c r="K7814" s="32" t="str">
        <f t="shared" si="513"/>
        <v>"atk":300,"hp":5000,"dpspro":0</v>
      </c>
      <c r="L7814" s="20" t="str">
        <f>IF(B7814&gt;=50,VLOOKUP(A7814,英雄数据表!A:L,11,FALSE),IF(B7814&gt;=25,VLOOKUP(A7814,英雄数据表!A:L,7,0),""))</f>
        <v/>
      </c>
      <c r="M7814" s="20" t="str">
        <f>IFERROR(VLOOKUP(B7814,属性中转表!$K$2:$O$21,5,FALSE),"")</f>
        <v/>
      </c>
      <c r="N7814" s="20" t="str">
        <f>IF(B7814=25,VLOOKUP(A7814,英雄数据表!A:L,8,FALSE),IF(B7814=50,VLOOKUP(A7814,英雄数据表!A:L,12,0),""))</f>
        <v/>
      </c>
    </row>
    <row r="7815" spans="1:14" x14ac:dyDescent="0.3">
      <c r="A7815" s="20">
        <v>63026</v>
      </c>
      <c r="B7815" s="21">
        <f t="shared" si="522"/>
        <v>14</v>
      </c>
      <c r="C7815" s="21">
        <v>5</v>
      </c>
      <c r="D7815" s="21">
        <f>VLOOKUP(A7815,英雄数据表!A:D,4,0)</f>
        <v>6</v>
      </c>
      <c r="E7815" s="20" t="str">
        <f>VLOOKUP(A7815,英雄数据表!A:C,3,0)</f>
        <v>全知之石</v>
      </c>
      <c r="F7815" s="20">
        <f t="shared" si="526"/>
        <v>63026</v>
      </c>
      <c r="G7815" s="20">
        <f t="shared" si="527"/>
        <v>63026</v>
      </c>
      <c r="H7815" s="21" t="str">
        <f>VLOOKUP(B7815,属性中转表!A:F,6,FALSE)</f>
        <v>"hp":32400,"atk":900</v>
      </c>
      <c r="I7815" s="20" t="str">
        <f>IF(VLOOKUP(B7815,属性中转表!A:G,7,FALSE)=0,"",VLOOKUP(VLOOKUP(B7815,属性中转表!A:G,7,FALSE),属性中转表!$K$2:$P$21,6,0))&amp;IF(VLOOKUP(B7815,属性中转表!A:G,7,FALSE)&gt;=50,VLOOKUP(A7815,英雄数据表!A:K,9,0),IF(VLOOKUP(B7815,属性中转表!A:G,7,FALSE)&gt;=25,VLOOKUP(A7815,英雄数据表!A:K,5,0),""))</f>
        <v>"atk":300,"hp":5000</v>
      </c>
      <c r="J7815" s="20" t="str">
        <f>IF(I7815="","",属性中转表!$I$1&amp;(IF(VLOOKUP(B7815,属性中转表!A:G,7,FALSE)=0,0,VLOOKUP(VLOOKUP(B7815,属性中转表!A:G,7,FALSE),属性中转表!$K$2:$P$21,4,0)))+IFERROR(VLOOKUP(A7815,英雄数据表!A:K,IF(武魂!B7815&gt;=50,10,IF(武魂!B7815&gt;=25,6)),0),0))</f>
        <v>,"dpspro":0</v>
      </c>
      <c r="K7815" s="32" t="str">
        <f t="shared" si="513"/>
        <v>"atk":300,"hp":5000,"dpspro":0</v>
      </c>
      <c r="L7815" s="20" t="str">
        <f>IF(B7815&gt;=50,VLOOKUP(A7815,英雄数据表!A:L,11,FALSE),IF(B7815&gt;=25,VLOOKUP(A7815,英雄数据表!A:L,7,0),""))</f>
        <v/>
      </c>
      <c r="M7815" s="20" t="str">
        <f>IFERROR(VLOOKUP(B7815,属性中转表!$K$2:$O$21,5,FALSE),"")</f>
        <v/>
      </c>
      <c r="N7815" s="20" t="str">
        <f>IF(B7815=25,VLOOKUP(A7815,英雄数据表!A:L,8,FALSE),IF(B7815=50,VLOOKUP(A7815,英雄数据表!A:L,12,0),""))</f>
        <v/>
      </c>
    </row>
    <row r="7816" spans="1:14" x14ac:dyDescent="0.3">
      <c r="A7816" s="20">
        <v>63026</v>
      </c>
      <c r="B7816" s="21">
        <f t="shared" si="522"/>
        <v>15</v>
      </c>
      <c r="C7816" s="21">
        <v>5</v>
      </c>
      <c r="D7816" s="21">
        <f>VLOOKUP(A7816,英雄数据表!A:D,4,0)</f>
        <v>6</v>
      </c>
      <c r="E7816" s="20" t="str">
        <f>VLOOKUP(A7816,英雄数据表!A:C,3,0)</f>
        <v>全知之石</v>
      </c>
      <c r="F7816" s="20">
        <f t="shared" si="526"/>
        <v>63026</v>
      </c>
      <c r="G7816" s="20">
        <f t="shared" si="527"/>
        <v>63026</v>
      </c>
      <c r="H7816" s="21" t="str">
        <f>VLOOKUP(B7816,属性中转表!A:F,6,FALSE)</f>
        <v>"hp":35100,"atk":975</v>
      </c>
      <c r="I7816" s="20" t="str">
        <f>IF(VLOOKUP(B7816,属性中转表!A:G,7,FALSE)=0,"",VLOOKUP(VLOOKUP(B7816,属性中转表!A:G,7,FALSE),属性中转表!$K$2:$P$21,6,0))&amp;IF(VLOOKUP(B7816,属性中转表!A:G,7,FALSE)&gt;=50,VLOOKUP(A7816,英雄数据表!A:K,9,0),IF(VLOOKUP(B7816,属性中转表!A:G,7,FALSE)&gt;=25,VLOOKUP(A7816,英雄数据表!A:K,5,0),""))</f>
        <v>"atk":300,"hp":5000,"undpspro":50</v>
      </c>
      <c r="J7816" s="20" t="str">
        <f>IF(I7816="","",属性中转表!$I$1&amp;(IF(VLOOKUP(B7816,属性中转表!A:G,7,FALSE)=0,0,VLOOKUP(VLOOKUP(B7816,属性中转表!A:G,7,FALSE),属性中转表!$K$2:$P$21,4,0)))+IFERROR(VLOOKUP(A7816,英雄数据表!A:K,IF(武魂!B7816&gt;=50,10,IF(武魂!B7816&gt;=25,6)),0),0))</f>
        <v>,"dpspro":0</v>
      </c>
      <c r="K7816" s="32" t="str">
        <f t="shared" si="513"/>
        <v>"atk":300,"hp":5000,"undpspro":50,"dpspro":0</v>
      </c>
      <c r="L7816" s="20" t="str">
        <f>IF(B7816&gt;=50,VLOOKUP(A7816,英雄数据表!A:L,11,FALSE),IF(B7816&gt;=25,VLOOKUP(A7816,英雄数据表!A:L,7,0),""))</f>
        <v/>
      </c>
      <c r="M7816" s="20" t="str">
        <f>IFERROR(VLOOKUP(B7816,属性中转表!$K$2:$O$21,5,FALSE),"")</f>
        <v>"undpspro":50</v>
      </c>
      <c r="N7816" s="20" t="str">
        <f>IF(B7816=25,VLOOKUP(A7816,英雄数据表!A:L,8,FALSE),IF(B7816=50,VLOOKUP(A7816,英雄数据表!A:L,12,0),""))</f>
        <v/>
      </c>
    </row>
    <row r="7817" spans="1:14" x14ac:dyDescent="0.3">
      <c r="A7817" s="20">
        <v>63026</v>
      </c>
      <c r="B7817" s="21">
        <f t="shared" si="522"/>
        <v>16</v>
      </c>
      <c r="C7817" s="21">
        <v>5</v>
      </c>
      <c r="D7817" s="21">
        <f>VLOOKUP(A7817,英雄数据表!A:D,4,0)</f>
        <v>6</v>
      </c>
      <c r="E7817" s="20" t="str">
        <f>VLOOKUP(A7817,英雄数据表!A:C,3,0)</f>
        <v>全知之石</v>
      </c>
      <c r="F7817" s="20">
        <f t="shared" si="526"/>
        <v>63026</v>
      </c>
      <c r="G7817" s="20">
        <f t="shared" si="527"/>
        <v>63026</v>
      </c>
      <c r="H7817" s="21" t="str">
        <f>VLOOKUP(B7817,属性中转表!A:F,6,FALSE)</f>
        <v>"hp":37800,"atk":1050</v>
      </c>
      <c r="I7817" s="20" t="str">
        <f>IF(VLOOKUP(B7817,属性中转表!A:G,7,FALSE)=0,"",VLOOKUP(VLOOKUP(B7817,属性中转表!A:G,7,FALSE),属性中转表!$K$2:$P$21,6,0))&amp;IF(VLOOKUP(B7817,属性中转表!A:G,7,FALSE)&gt;=50,VLOOKUP(A7817,英雄数据表!A:K,9,0),IF(VLOOKUP(B7817,属性中转表!A:G,7,FALSE)&gt;=25,VLOOKUP(A7817,英雄数据表!A:K,5,0),""))</f>
        <v>"atk":300,"hp":5000,"undpspro":50</v>
      </c>
      <c r="J7817" s="20" t="str">
        <f>IF(I7817="","",属性中转表!$I$1&amp;(IF(VLOOKUP(B7817,属性中转表!A:G,7,FALSE)=0,0,VLOOKUP(VLOOKUP(B7817,属性中转表!A:G,7,FALSE),属性中转表!$K$2:$P$21,4,0)))+IFERROR(VLOOKUP(A7817,英雄数据表!A:K,IF(武魂!B7817&gt;=50,10,IF(武魂!B7817&gt;=25,6)),0),0))</f>
        <v>,"dpspro":0</v>
      </c>
      <c r="K7817" s="32" t="str">
        <f t="shared" si="513"/>
        <v>"atk":300,"hp":5000,"undpspro":50,"dpspro":0</v>
      </c>
      <c r="L7817" s="20" t="str">
        <f>IF(B7817&gt;=50,VLOOKUP(A7817,英雄数据表!A:L,11,FALSE),IF(B7817&gt;=25,VLOOKUP(A7817,英雄数据表!A:L,7,0),""))</f>
        <v/>
      </c>
      <c r="M7817" s="20" t="str">
        <f>IFERROR(VLOOKUP(B7817,属性中转表!$K$2:$O$21,5,FALSE),"")</f>
        <v/>
      </c>
      <c r="N7817" s="20" t="str">
        <f>IF(B7817=25,VLOOKUP(A7817,英雄数据表!A:L,8,FALSE),IF(B7817=50,VLOOKUP(A7817,英雄数据表!A:L,12,0),""))</f>
        <v/>
      </c>
    </row>
    <row r="7818" spans="1:14" x14ac:dyDescent="0.3">
      <c r="A7818" s="20">
        <v>63026</v>
      </c>
      <c r="B7818" s="21">
        <f t="shared" si="522"/>
        <v>17</v>
      </c>
      <c r="C7818" s="21">
        <v>5</v>
      </c>
      <c r="D7818" s="21">
        <f>VLOOKUP(A7818,英雄数据表!A:D,4,0)</f>
        <v>6</v>
      </c>
      <c r="E7818" s="20" t="str">
        <f>VLOOKUP(A7818,英雄数据表!A:C,3,0)</f>
        <v>全知之石</v>
      </c>
      <c r="F7818" s="20">
        <f t="shared" si="526"/>
        <v>63026</v>
      </c>
      <c r="G7818" s="20">
        <f t="shared" si="527"/>
        <v>63026</v>
      </c>
      <c r="H7818" s="21" t="str">
        <f>VLOOKUP(B7818,属性中转表!A:F,6,FALSE)</f>
        <v>"hp":40500,"atk":1125</v>
      </c>
      <c r="I7818" s="20" t="str">
        <f>IF(VLOOKUP(B7818,属性中转表!A:G,7,FALSE)=0,"",VLOOKUP(VLOOKUP(B7818,属性中转表!A:G,7,FALSE),属性中转表!$K$2:$P$21,6,0))&amp;IF(VLOOKUP(B7818,属性中转表!A:G,7,FALSE)&gt;=50,VLOOKUP(A7818,英雄数据表!A:K,9,0),IF(VLOOKUP(B7818,属性中转表!A:G,7,FALSE)&gt;=25,VLOOKUP(A7818,英雄数据表!A:K,5,0),""))</f>
        <v>"atk":300,"hp":5000,"undpspro":50</v>
      </c>
      <c r="J7818" s="20" t="str">
        <f>IF(I7818="","",属性中转表!$I$1&amp;(IF(VLOOKUP(B7818,属性中转表!A:G,7,FALSE)=0,0,VLOOKUP(VLOOKUP(B7818,属性中转表!A:G,7,FALSE),属性中转表!$K$2:$P$21,4,0)))+IFERROR(VLOOKUP(A7818,英雄数据表!A:K,IF(武魂!B7818&gt;=50,10,IF(武魂!B7818&gt;=25,6)),0),0))</f>
        <v>,"dpspro":0</v>
      </c>
      <c r="K7818" s="32" t="str">
        <f t="shared" si="513"/>
        <v>"atk":300,"hp":5000,"undpspro":50,"dpspro":0</v>
      </c>
      <c r="L7818" s="20" t="str">
        <f>IF(B7818&gt;=50,VLOOKUP(A7818,英雄数据表!A:L,11,FALSE),IF(B7818&gt;=25,VLOOKUP(A7818,英雄数据表!A:L,7,0),""))</f>
        <v/>
      </c>
      <c r="M7818" s="20" t="str">
        <f>IFERROR(VLOOKUP(B7818,属性中转表!$K$2:$O$21,5,FALSE),"")</f>
        <v/>
      </c>
      <c r="N7818" s="20" t="str">
        <f>IF(B7818=25,VLOOKUP(A7818,英雄数据表!A:L,8,FALSE),IF(B7818=50,VLOOKUP(A7818,英雄数据表!A:L,12,0),""))</f>
        <v/>
      </c>
    </row>
    <row r="7819" spans="1:14" x14ac:dyDescent="0.3">
      <c r="A7819" s="20">
        <v>63026</v>
      </c>
      <c r="B7819" s="21">
        <f t="shared" si="522"/>
        <v>18</v>
      </c>
      <c r="C7819" s="21">
        <v>5</v>
      </c>
      <c r="D7819" s="21">
        <f>VLOOKUP(A7819,英雄数据表!A:D,4,0)</f>
        <v>6</v>
      </c>
      <c r="E7819" s="20" t="str">
        <f>VLOOKUP(A7819,英雄数据表!A:C,3,0)</f>
        <v>全知之石</v>
      </c>
      <c r="F7819" s="20">
        <f t="shared" si="526"/>
        <v>63026</v>
      </c>
      <c r="G7819" s="20">
        <f t="shared" si="527"/>
        <v>63026</v>
      </c>
      <c r="H7819" s="21" t="str">
        <f>VLOOKUP(B7819,属性中转表!A:F,6,FALSE)</f>
        <v>"hp":43200,"atk":1200</v>
      </c>
      <c r="I7819" s="20" t="str">
        <f>IF(VLOOKUP(B7819,属性中转表!A:G,7,FALSE)=0,"",VLOOKUP(VLOOKUP(B7819,属性中转表!A:G,7,FALSE),属性中转表!$K$2:$P$21,6,0))&amp;IF(VLOOKUP(B7819,属性中转表!A:G,7,FALSE)&gt;=50,VLOOKUP(A7819,英雄数据表!A:K,9,0),IF(VLOOKUP(B7819,属性中转表!A:G,7,FALSE)&gt;=25,VLOOKUP(A7819,英雄数据表!A:K,5,0),""))</f>
        <v>"atk":300,"hp":5000,"undpspro":50</v>
      </c>
      <c r="J7819" s="20" t="str">
        <f>IF(I7819="","",属性中转表!$I$1&amp;(IF(VLOOKUP(B7819,属性中转表!A:G,7,FALSE)=0,0,VLOOKUP(VLOOKUP(B7819,属性中转表!A:G,7,FALSE),属性中转表!$K$2:$P$21,4,0)))+IFERROR(VLOOKUP(A7819,英雄数据表!A:K,IF(武魂!B7819&gt;=50,10,IF(武魂!B7819&gt;=25,6)),0),0))</f>
        <v>,"dpspro":0</v>
      </c>
      <c r="K7819" s="32" t="str">
        <f t="shared" si="513"/>
        <v>"atk":300,"hp":5000,"undpspro":50,"dpspro":0</v>
      </c>
      <c r="L7819" s="20" t="str">
        <f>IF(B7819&gt;=50,VLOOKUP(A7819,英雄数据表!A:L,11,FALSE),IF(B7819&gt;=25,VLOOKUP(A7819,英雄数据表!A:L,7,0),""))</f>
        <v/>
      </c>
      <c r="M7819" s="20" t="str">
        <f>IFERROR(VLOOKUP(B7819,属性中转表!$K$2:$O$21,5,FALSE),"")</f>
        <v/>
      </c>
      <c r="N7819" s="20" t="str">
        <f>IF(B7819=25,VLOOKUP(A7819,英雄数据表!A:L,8,FALSE),IF(B7819=50,VLOOKUP(A7819,英雄数据表!A:L,12,0),""))</f>
        <v/>
      </c>
    </row>
    <row r="7820" spans="1:14" x14ac:dyDescent="0.3">
      <c r="A7820" s="20">
        <v>63026</v>
      </c>
      <c r="B7820" s="21">
        <f t="shared" si="522"/>
        <v>19</v>
      </c>
      <c r="C7820" s="21">
        <v>5</v>
      </c>
      <c r="D7820" s="21">
        <f>VLOOKUP(A7820,英雄数据表!A:D,4,0)</f>
        <v>6</v>
      </c>
      <c r="E7820" s="20" t="str">
        <f>VLOOKUP(A7820,英雄数据表!A:C,3,0)</f>
        <v>全知之石</v>
      </c>
      <c r="F7820" s="20">
        <f t="shared" si="526"/>
        <v>63026</v>
      </c>
      <c r="G7820" s="20">
        <f t="shared" si="527"/>
        <v>63026</v>
      </c>
      <c r="H7820" s="21" t="str">
        <f>VLOOKUP(B7820,属性中转表!A:F,6,FALSE)</f>
        <v>"hp":45900,"atk":1275</v>
      </c>
      <c r="I7820" s="20" t="str">
        <f>IF(VLOOKUP(B7820,属性中转表!A:G,7,FALSE)=0,"",VLOOKUP(VLOOKUP(B7820,属性中转表!A:G,7,FALSE),属性中转表!$K$2:$P$21,6,0))&amp;IF(VLOOKUP(B7820,属性中转表!A:G,7,FALSE)&gt;=50,VLOOKUP(A7820,英雄数据表!A:K,9,0),IF(VLOOKUP(B7820,属性中转表!A:G,7,FALSE)&gt;=25,VLOOKUP(A7820,英雄数据表!A:K,5,0),""))</f>
        <v>"atk":300,"hp":5000,"undpspro":50</v>
      </c>
      <c r="J7820" s="20" t="str">
        <f>IF(I7820="","",属性中转表!$I$1&amp;(IF(VLOOKUP(B7820,属性中转表!A:G,7,FALSE)=0,0,VLOOKUP(VLOOKUP(B7820,属性中转表!A:G,7,FALSE),属性中转表!$K$2:$P$21,4,0)))+IFERROR(VLOOKUP(A7820,英雄数据表!A:K,IF(武魂!B7820&gt;=50,10,IF(武魂!B7820&gt;=25,6)),0),0))</f>
        <v>,"dpspro":0</v>
      </c>
      <c r="K7820" s="32" t="str">
        <f t="shared" si="513"/>
        <v>"atk":300,"hp":5000,"undpspro":50,"dpspro":0</v>
      </c>
      <c r="L7820" s="20" t="str">
        <f>IF(B7820&gt;=50,VLOOKUP(A7820,英雄数据表!A:L,11,FALSE),IF(B7820&gt;=25,VLOOKUP(A7820,英雄数据表!A:L,7,0),""))</f>
        <v/>
      </c>
      <c r="M7820" s="20" t="str">
        <f>IFERROR(VLOOKUP(B7820,属性中转表!$K$2:$O$21,5,FALSE),"")</f>
        <v/>
      </c>
      <c r="N7820" s="20" t="str">
        <f>IF(B7820=25,VLOOKUP(A7820,英雄数据表!A:L,8,FALSE),IF(B7820=50,VLOOKUP(A7820,英雄数据表!A:L,12,0),""))</f>
        <v/>
      </c>
    </row>
    <row r="7821" spans="1:14" x14ac:dyDescent="0.3">
      <c r="A7821" s="20">
        <v>63026</v>
      </c>
      <c r="B7821" s="21">
        <f t="shared" si="522"/>
        <v>20</v>
      </c>
      <c r="C7821" s="21">
        <v>5</v>
      </c>
      <c r="D7821" s="21">
        <f>VLOOKUP(A7821,英雄数据表!A:D,4,0)</f>
        <v>6</v>
      </c>
      <c r="E7821" s="20" t="str">
        <f>VLOOKUP(A7821,英雄数据表!A:C,3,0)</f>
        <v>全知之石</v>
      </c>
      <c r="F7821" s="20">
        <f t="shared" si="526"/>
        <v>63026</v>
      </c>
      <c r="G7821" s="20">
        <f t="shared" si="527"/>
        <v>63026</v>
      </c>
      <c r="H7821" s="21" t="str">
        <f>VLOOKUP(B7821,属性中转表!A:F,6,FALSE)</f>
        <v>"hp":48600,"atk":1350</v>
      </c>
      <c r="I7821" s="20" t="str">
        <f>IF(VLOOKUP(B7821,属性中转表!A:G,7,FALSE)=0,"",VLOOKUP(VLOOKUP(B7821,属性中转表!A:G,7,FALSE),属性中转表!$K$2:$P$21,6,0))&amp;IF(VLOOKUP(B7821,属性中转表!A:G,7,FALSE)&gt;=50,VLOOKUP(A7821,英雄数据表!A:K,9,0),IF(VLOOKUP(B7821,属性中转表!A:G,7,FALSE)&gt;=25,VLOOKUP(A7821,英雄数据表!A:K,5,0),""))</f>
        <v>"atk":300,"hp":5000,"undpspro":50</v>
      </c>
      <c r="J7821" s="20" t="str">
        <f>IF(I7821="","",属性中转表!$I$1&amp;(IF(VLOOKUP(B7821,属性中转表!A:G,7,FALSE)=0,0,VLOOKUP(VLOOKUP(B7821,属性中转表!A:G,7,FALSE),属性中转表!$K$2:$P$21,4,0)))+IFERROR(VLOOKUP(A7821,英雄数据表!A:K,IF(武魂!B7821&gt;=50,10,IF(武魂!B7821&gt;=25,6)),0),0))</f>
        <v>,"dpspro":50</v>
      </c>
      <c r="K7821" s="32" t="str">
        <f t="shared" si="513"/>
        <v>"atk":300,"hp":5000,"undpspro":50,"dpspro":50</v>
      </c>
      <c r="L7821" s="20" t="str">
        <f>IF(B7821&gt;=50,VLOOKUP(A7821,英雄数据表!A:L,11,FALSE),IF(B7821&gt;=25,VLOOKUP(A7821,英雄数据表!A:L,7,0),""))</f>
        <v/>
      </c>
      <c r="M7821" s="20" t="str">
        <f>IFERROR(VLOOKUP(B7821,属性中转表!$K$2:$O$21,5,FALSE),"")</f>
        <v>"dpspro":50</v>
      </c>
      <c r="N7821" s="20" t="str">
        <f>IF(B7821=25,VLOOKUP(A7821,英雄数据表!A:L,8,FALSE),IF(B7821=50,VLOOKUP(A7821,英雄数据表!A:L,12,0),""))</f>
        <v/>
      </c>
    </row>
    <row r="7822" spans="1:14" x14ac:dyDescent="0.3">
      <c r="A7822" s="20">
        <v>63026</v>
      </c>
      <c r="B7822" s="21">
        <f t="shared" si="522"/>
        <v>21</v>
      </c>
      <c r="C7822" s="21">
        <v>5</v>
      </c>
      <c r="D7822" s="21">
        <f>VLOOKUP(A7822,英雄数据表!A:D,4,0)</f>
        <v>6</v>
      </c>
      <c r="E7822" s="20" t="str">
        <f>VLOOKUP(A7822,英雄数据表!A:C,3,0)</f>
        <v>全知之石</v>
      </c>
      <c r="F7822" s="20">
        <f t="shared" si="526"/>
        <v>63026</v>
      </c>
      <c r="G7822" s="20">
        <f t="shared" si="527"/>
        <v>63026</v>
      </c>
      <c r="H7822" s="21" t="str">
        <f>VLOOKUP(B7822,属性中转表!A:F,6,FALSE)</f>
        <v>"hp":52200,"atk":1450</v>
      </c>
      <c r="I7822" s="20" t="str">
        <f>IF(VLOOKUP(B7822,属性中转表!A:G,7,FALSE)=0,"",VLOOKUP(VLOOKUP(B7822,属性中转表!A:G,7,FALSE),属性中转表!$K$2:$P$21,6,0))&amp;IF(VLOOKUP(B7822,属性中转表!A:G,7,FALSE)&gt;=50,VLOOKUP(A7822,英雄数据表!A:K,9,0),IF(VLOOKUP(B7822,属性中转表!A:G,7,FALSE)&gt;=25,VLOOKUP(A7822,英雄数据表!A:K,5,0),""))</f>
        <v>"atk":300,"hp":5000,"undpspro":50</v>
      </c>
      <c r="J7822" s="20" t="str">
        <f>IF(I7822="","",属性中转表!$I$1&amp;(IF(VLOOKUP(B7822,属性中转表!A:G,7,FALSE)=0,0,VLOOKUP(VLOOKUP(B7822,属性中转表!A:G,7,FALSE),属性中转表!$K$2:$P$21,4,0)))+IFERROR(VLOOKUP(A7822,英雄数据表!A:K,IF(武魂!B7822&gt;=50,10,IF(武魂!B7822&gt;=25,6)),0),0))</f>
        <v>,"dpspro":50</v>
      </c>
      <c r="K7822" s="32" t="str">
        <f t="shared" si="513"/>
        <v>"atk":300,"hp":5000,"undpspro":50,"dpspro":50</v>
      </c>
      <c r="L7822" s="20" t="str">
        <f>IF(B7822&gt;=50,VLOOKUP(A7822,英雄数据表!A:L,11,FALSE),IF(B7822&gt;=25,VLOOKUP(A7822,英雄数据表!A:L,7,0),""))</f>
        <v/>
      </c>
      <c r="M7822" s="20" t="str">
        <f>IFERROR(VLOOKUP(B7822,属性中转表!$K$2:$O$21,5,FALSE),"")</f>
        <v/>
      </c>
      <c r="N7822" s="20" t="str">
        <f>IF(B7822=25,VLOOKUP(A7822,英雄数据表!A:L,8,FALSE),IF(B7822=50,VLOOKUP(A7822,英雄数据表!A:L,12,0),""))</f>
        <v/>
      </c>
    </row>
    <row r="7823" spans="1:14" x14ac:dyDescent="0.3">
      <c r="A7823" s="20">
        <v>63026</v>
      </c>
      <c r="B7823" s="21">
        <f t="shared" si="522"/>
        <v>22</v>
      </c>
      <c r="C7823" s="21">
        <v>5</v>
      </c>
      <c r="D7823" s="21">
        <f>VLOOKUP(A7823,英雄数据表!A:D,4,0)</f>
        <v>6</v>
      </c>
      <c r="E7823" s="20" t="str">
        <f>VLOOKUP(A7823,英雄数据表!A:C,3,0)</f>
        <v>全知之石</v>
      </c>
      <c r="F7823" s="20">
        <f t="shared" si="526"/>
        <v>63026</v>
      </c>
      <c r="G7823" s="20">
        <f t="shared" si="527"/>
        <v>63026</v>
      </c>
      <c r="H7823" s="21" t="str">
        <f>VLOOKUP(B7823,属性中转表!A:F,6,FALSE)</f>
        <v>"hp":55800,"atk":1550</v>
      </c>
      <c r="I7823" s="20" t="str">
        <f>IF(VLOOKUP(B7823,属性中转表!A:G,7,FALSE)=0,"",VLOOKUP(VLOOKUP(B7823,属性中转表!A:G,7,FALSE),属性中转表!$K$2:$P$21,6,0))&amp;IF(VLOOKUP(B7823,属性中转表!A:G,7,FALSE)&gt;=50,VLOOKUP(A7823,英雄数据表!A:K,9,0),IF(VLOOKUP(B7823,属性中转表!A:G,7,FALSE)&gt;=25,VLOOKUP(A7823,英雄数据表!A:K,5,0),""))</f>
        <v>"atk":300,"hp":5000,"undpspro":50</v>
      </c>
      <c r="J7823" s="20" t="str">
        <f>IF(I7823="","",属性中转表!$I$1&amp;(IF(VLOOKUP(B7823,属性中转表!A:G,7,FALSE)=0,0,VLOOKUP(VLOOKUP(B7823,属性中转表!A:G,7,FALSE),属性中转表!$K$2:$P$21,4,0)))+IFERROR(VLOOKUP(A7823,英雄数据表!A:K,IF(武魂!B7823&gt;=50,10,IF(武魂!B7823&gt;=25,6)),0),0))</f>
        <v>,"dpspro":50</v>
      </c>
      <c r="K7823" s="32" t="str">
        <f t="shared" si="513"/>
        <v>"atk":300,"hp":5000,"undpspro":50,"dpspro":50</v>
      </c>
      <c r="L7823" s="20" t="str">
        <f>IF(B7823&gt;=50,VLOOKUP(A7823,英雄数据表!A:L,11,FALSE),IF(B7823&gt;=25,VLOOKUP(A7823,英雄数据表!A:L,7,0),""))</f>
        <v/>
      </c>
      <c r="M7823" s="20" t="str">
        <f>IFERROR(VLOOKUP(B7823,属性中转表!$K$2:$O$21,5,FALSE),"")</f>
        <v/>
      </c>
      <c r="N7823" s="20" t="str">
        <f>IF(B7823=25,VLOOKUP(A7823,英雄数据表!A:L,8,FALSE),IF(B7823=50,VLOOKUP(A7823,英雄数据表!A:L,12,0),""))</f>
        <v/>
      </c>
    </row>
    <row r="7824" spans="1:14" x14ac:dyDescent="0.3">
      <c r="A7824" s="20">
        <v>63026</v>
      </c>
      <c r="B7824" s="21">
        <f t="shared" si="522"/>
        <v>23</v>
      </c>
      <c r="C7824" s="21">
        <v>5</v>
      </c>
      <c r="D7824" s="21">
        <f>VLOOKUP(A7824,英雄数据表!A:D,4,0)</f>
        <v>6</v>
      </c>
      <c r="E7824" s="20" t="str">
        <f>VLOOKUP(A7824,英雄数据表!A:C,3,0)</f>
        <v>全知之石</v>
      </c>
      <c r="F7824" s="20">
        <f t="shared" si="526"/>
        <v>63026</v>
      </c>
      <c r="G7824" s="20">
        <f t="shared" si="527"/>
        <v>63026</v>
      </c>
      <c r="H7824" s="21" t="str">
        <f>VLOOKUP(B7824,属性中转表!A:F,6,FALSE)</f>
        <v>"hp":59400,"atk":1650</v>
      </c>
      <c r="I7824" s="20" t="str">
        <f>IF(VLOOKUP(B7824,属性中转表!A:G,7,FALSE)=0,"",VLOOKUP(VLOOKUP(B7824,属性中转表!A:G,7,FALSE),属性中转表!$K$2:$P$21,6,0))&amp;IF(VLOOKUP(B7824,属性中转表!A:G,7,FALSE)&gt;=50,VLOOKUP(A7824,英雄数据表!A:K,9,0),IF(VLOOKUP(B7824,属性中转表!A:G,7,FALSE)&gt;=25,VLOOKUP(A7824,英雄数据表!A:K,5,0),""))</f>
        <v>"atk":300,"hp":5000,"undpspro":50</v>
      </c>
      <c r="J7824" s="20" t="str">
        <f>IF(I7824="","",属性中转表!$I$1&amp;(IF(VLOOKUP(B7824,属性中转表!A:G,7,FALSE)=0,0,VLOOKUP(VLOOKUP(B7824,属性中转表!A:G,7,FALSE),属性中转表!$K$2:$P$21,4,0)))+IFERROR(VLOOKUP(A7824,英雄数据表!A:K,IF(武魂!B7824&gt;=50,10,IF(武魂!B7824&gt;=25,6)),0),0))</f>
        <v>,"dpspro":50</v>
      </c>
      <c r="K7824" s="32" t="str">
        <f t="shared" si="513"/>
        <v>"atk":300,"hp":5000,"undpspro":50,"dpspro":50</v>
      </c>
      <c r="L7824" s="20" t="str">
        <f>IF(B7824&gt;=50,VLOOKUP(A7824,英雄数据表!A:L,11,FALSE),IF(B7824&gt;=25,VLOOKUP(A7824,英雄数据表!A:L,7,0),""))</f>
        <v/>
      </c>
      <c r="M7824" s="20" t="str">
        <f>IFERROR(VLOOKUP(B7824,属性中转表!$K$2:$O$21,5,FALSE),"")</f>
        <v/>
      </c>
      <c r="N7824" s="20" t="str">
        <f>IF(B7824=25,VLOOKUP(A7824,英雄数据表!A:L,8,FALSE),IF(B7824=50,VLOOKUP(A7824,英雄数据表!A:L,12,0),""))</f>
        <v/>
      </c>
    </row>
    <row r="7825" spans="1:14" x14ac:dyDescent="0.3">
      <c r="A7825" s="20">
        <v>63026</v>
      </c>
      <c r="B7825" s="21">
        <f t="shared" si="522"/>
        <v>24</v>
      </c>
      <c r="C7825" s="21">
        <v>5</v>
      </c>
      <c r="D7825" s="21">
        <f>VLOOKUP(A7825,英雄数据表!A:D,4,0)</f>
        <v>6</v>
      </c>
      <c r="E7825" s="20" t="str">
        <f>VLOOKUP(A7825,英雄数据表!A:C,3,0)</f>
        <v>全知之石</v>
      </c>
      <c r="F7825" s="20">
        <f t="shared" si="526"/>
        <v>63026</v>
      </c>
      <c r="G7825" s="20">
        <f t="shared" si="527"/>
        <v>63026</v>
      </c>
      <c r="H7825" s="21" t="str">
        <f>VLOOKUP(B7825,属性中转表!A:F,6,FALSE)</f>
        <v>"hp":63000,"atk":1750</v>
      </c>
      <c r="I7825" s="20" t="str">
        <f>IF(VLOOKUP(B7825,属性中转表!A:G,7,FALSE)=0,"",VLOOKUP(VLOOKUP(B7825,属性中转表!A:G,7,FALSE),属性中转表!$K$2:$P$21,6,0))&amp;IF(VLOOKUP(B7825,属性中转表!A:G,7,FALSE)&gt;=50,VLOOKUP(A7825,英雄数据表!A:K,9,0),IF(VLOOKUP(B7825,属性中转表!A:G,7,FALSE)&gt;=25,VLOOKUP(A7825,英雄数据表!A:K,5,0),""))</f>
        <v>"atk":300,"hp":5000,"undpspro":50</v>
      </c>
      <c r="J7825" s="20" t="str">
        <f>IF(I7825="","",属性中转表!$I$1&amp;(IF(VLOOKUP(B7825,属性中转表!A:G,7,FALSE)=0,0,VLOOKUP(VLOOKUP(B7825,属性中转表!A:G,7,FALSE),属性中转表!$K$2:$P$21,4,0)))+IFERROR(VLOOKUP(A7825,英雄数据表!A:K,IF(武魂!B7825&gt;=50,10,IF(武魂!B7825&gt;=25,6)),0),0))</f>
        <v>,"dpspro":50</v>
      </c>
      <c r="K7825" s="32" t="str">
        <f t="shared" si="513"/>
        <v>"atk":300,"hp":5000,"undpspro":50,"dpspro":50</v>
      </c>
      <c r="L7825" s="20" t="str">
        <f>IF(B7825&gt;=50,VLOOKUP(A7825,英雄数据表!A:L,11,FALSE),IF(B7825&gt;=25,VLOOKUP(A7825,英雄数据表!A:L,7,0),""))</f>
        <v/>
      </c>
      <c r="M7825" s="20" t="str">
        <f>IFERROR(VLOOKUP(B7825,属性中转表!$K$2:$O$21,5,FALSE),"")</f>
        <v/>
      </c>
      <c r="N7825" s="20" t="str">
        <f>IF(B7825=25,VLOOKUP(A7825,英雄数据表!A:L,8,FALSE),IF(B7825=50,VLOOKUP(A7825,英雄数据表!A:L,12,0),""))</f>
        <v/>
      </c>
    </row>
    <row r="7826" spans="1:14" x14ac:dyDescent="0.3">
      <c r="A7826" s="20">
        <v>63026</v>
      </c>
      <c r="B7826" s="21">
        <f t="shared" si="522"/>
        <v>25</v>
      </c>
      <c r="C7826" s="21">
        <v>5</v>
      </c>
      <c r="D7826" s="21">
        <f>VLOOKUP(A7826,英雄数据表!A:D,4,0)</f>
        <v>6</v>
      </c>
      <c r="E7826" s="20" t="str">
        <f>VLOOKUP(A7826,英雄数据表!A:C,3,0)</f>
        <v>全知之石</v>
      </c>
      <c r="F7826" s="20">
        <f t="shared" si="526"/>
        <v>63026</v>
      </c>
      <c r="G7826" s="20">
        <f t="shared" si="527"/>
        <v>63026</v>
      </c>
      <c r="H7826" s="21" t="str">
        <f>VLOOKUP(B7826,属性中转表!A:F,6,FALSE)</f>
        <v>"hp":66600,"atk":1850</v>
      </c>
      <c r="I7826" s="20" t="str">
        <f>IF(VLOOKUP(B7826,属性中转表!A:G,7,FALSE)=0,"",VLOOKUP(VLOOKUP(B7826,属性中转表!A:G,7,FALSE),属性中转表!$K$2:$P$21,6,0))&amp;IF(VLOOKUP(B7826,属性中转表!A:G,7,FALSE)&gt;=50,VLOOKUP(A7826,英雄数据表!A:K,9,0),IF(VLOOKUP(B7826,属性中转表!A:G,7,FALSE)&gt;=25,VLOOKUP(A7826,英雄数据表!A:K,5,0),""))</f>
        <v>"atk":300,"hp":5000,"undpspro":50,"atkpro":60</v>
      </c>
      <c r="J7826" s="20" t="str">
        <f>IF(I7826="","",属性中转表!$I$1&amp;(IF(VLOOKUP(B7826,属性中转表!A:G,7,FALSE)=0,0,VLOOKUP(VLOOKUP(B7826,属性中转表!A:G,7,FALSE),属性中转表!$K$2:$P$21,4,0)))+IFERROR(VLOOKUP(A7826,英雄数据表!A:K,IF(武魂!B7826&gt;=50,10,IF(武魂!B7826&gt;=25,6)),0),0))</f>
        <v>,"dpspro":50</v>
      </c>
      <c r="K7826" s="32" t="str">
        <f t="shared" si="513"/>
        <v>"atk":300,"hp":5000,"undpspro":50,"atkpro":60,"dpspro":50</v>
      </c>
      <c r="L7826" s="20" t="str">
        <f>IF(B7826&gt;=50,VLOOKUP(A7826,英雄数据表!A:L,11,FALSE),IF(B7826&gt;=25,VLOOKUP(A7826,英雄数据表!A:L,7,0),""))</f>
        <v>"6302601004"</v>
      </c>
      <c r="M7826" s="20" t="str">
        <f>IFERROR(VLOOKUP(B7826,属性中转表!$K$2:$O$21,5,FALSE),"")</f>
        <v/>
      </c>
      <c r="N7826" s="20" t="str">
        <f>IF(B7826=25,VLOOKUP(A7826,英雄数据表!A:L,8,FALSE),IF(B7826=50,VLOOKUP(A7826,英雄数据表!A:L,12,0),""))</f>
        <v>攻击增加6%，自己存活时，所有友军提升2%伤害与3%的免控</v>
      </c>
    </row>
    <row r="7827" spans="1:14" x14ac:dyDescent="0.3">
      <c r="A7827" s="20">
        <v>63026</v>
      </c>
      <c r="B7827" s="21">
        <f t="shared" si="522"/>
        <v>26</v>
      </c>
      <c r="C7827" s="21">
        <v>5</v>
      </c>
      <c r="D7827" s="21">
        <f>VLOOKUP(A7827,英雄数据表!A:D,4,0)</f>
        <v>6</v>
      </c>
      <c r="E7827" s="20" t="str">
        <f>VLOOKUP(A7827,英雄数据表!A:C,3,0)</f>
        <v>全知之石</v>
      </c>
      <c r="F7827" s="20">
        <f t="shared" si="526"/>
        <v>63026</v>
      </c>
      <c r="G7827" s="20">
        <f t="shared" si="527"/>
        <v>63026</v>
      </c>
      <c r="H7827" s="21" t="str">
        <f>VLOOKUP(B7827,属性中转表!A:F,6,FALSE)</f>
        <v>"hp":70200,"atk":1950</v>
      </c>
      <c r="I7827" s="20" t="str">
        <f>IF(VLOOKUP(B7827,属性中转表!A:G,7,FALSE)=0,"",VLOOKUP(VLOOKUP(B7827,属性中转表!A:G,7,FALSE),属性中转表!$K$2:$P$21,6,0))&amp;IF(VLOOKUP(B7827,属性中转表!A:G,7,FALSE)&gt;=50,VLOOKUP(A7827,英雄数据表!A:K,9,0),IF(VLOOKUP(B7827,属性中转表!A:G,7,FALSE)&gt;=25,VLOOKUP(A7827,英雄数据表!A:K,5,0),""))</f>
        <v>"atk":300,"hp":5000,"undpspro":50,"atkpro":60</v>
      </c>
      <c r="J7827" s="20" t="str">
        <f>IF(I7827="","",属性中转表!$I$1&amp;(IF(VLOOKUP(B7827,属性中转表!A:G,7,FALSE)=0,0,VLOOKUP(VLOOKUP(B7827,属性中转表!A:G,7,FALSE),属性中转表!$K$2:$P$21,4,0)))+IFERROR(VLOOKUP(A7827,英雄数据表!A:K,IF(武魂!B7827&gt;=50,10,IF(武魂!B7827&gt;=25,6)),0),0))</f>
        <v>,"dpspro":50</v>
      </c>
      <c r="K7827" s="32" t="str">
        <f t="shared" si="513"/>
        <v>"atk":300,"hp":5000,"undpspro":50,"atkpro":60,"dpspro":50</v>
      </c>
      <c r="L7827" s="20" t="str">
        <f>IF(B7827&gt;=50,VLOOKUP(A7827,英雄数据表!A:L,11,FALSE),IF(B7827&gt;=25,VLOOKUP(A7827,英雄数据表!A:L,7,0),""))</f>
        <v>"6302601004"</v>
      </c>
      <c r="M7827" s="20" t="str">
        <f>IFERROR(VLOOKUP(B7827,属性中转表!$K$2:$O$21,5,FALSE),"")</f>
        <v/>
      </c>
      <c r="N7827" s="20" t="str">
        <f>IF(B7827=25,VLOOKUP(A7827,英雄数据表!A:L,8,FALSE),IF(B7827=50,VLOOKUP(A7827,英雄数据表!A:L,12,0),""))</f>
        <v/>
      </c>
    </row>
    <row r="7828" spans="1:14" x14ac:dyDescent="0.3">
      <c r="A7828" s="20">
        <v>63026</v>
      </c>
      <c r="B7828" s="21">
        <f t="shared" si="522"/>
        <v>27</v>
      </c>
      <c r="C7828" s="21">
        <v>5</v>
      </c>
      <c r="D7828" s="21">
        <f>VLOOKUP(A7828,英雄数据表!A:D,4,0)</f>
        <v>6</v>
      </c>
      <c r="E7828" s="20" t="str">
        <f>VLOOKUP(A7828,英雄数据表!A:C,3,0)</f>
        <v>全知之石</v>
      </c>
      <c r="F7828" s="20">
        <f t="shared" si="526"/>
        <v>63026</v>
      </c>
      <c r="G7828" s="20">
        <f t="shared" si="527"/>
        <v>63026</v>
      </c>
      <c r="H7828" s="21" t="str">
        <f>VLOOKUP(B7828,属性中转表!A:F,6,FALSE)</f>
        <v>"hp":73800,"atk":2050</v>
      </c>
      <c r="I7828" s="20" t="str">
        <f>IF(VLOOKUP(B7828,属性中转表!A:G,7,FALSE)=0,"",VLOOKUP(VLOOKUP(B7828,属性中转表!A:G,7,FALSE),属性中转表!$K$2:$P$21,6,0))&amp;IF(VLOOKUP(B7828,属性中转表!A:G,7,FALSE)&gt;=50,VLOOKUP(A7828,英雄数据表!A:K,9,0),IF(VLOOKUP(B7828,属性中转表!A:G,7,FALSE)&gt;=25,VLOOKUP(A7828,英雄数据表!A:K,5,0),""))</f>
        <v>"atk":300,"hp":5000,"undpspro":50,"atkpro":60</v>
      </c>
      <c r="J7828" s="20" t="str">
        <f>IF(I7828="","",属性中转表!$I$1&amp;(IF(VLOOKUP(B7828,属性中转表!A:G,7,FALSE)=0,0,VLOOKUP(VLOOKUP(B7828,属性中转表!A:G,7,FALSE),属性中转表!$K$2:$P$21,4,0)))+IFERROR(VLOOKUP(A7828,英雄数据表!A:K,IF(武魂!B7828&gt;=50,10,IF(武魂!B7828&gt;=25,6)),0),0))</f>
        <v>,"dpspro":50</v>
      </c>
      <c r="K7828" s="32" t="str">
        <f t="shared" si="513"/>
        <v>"atk":300,"hp":5000,"undpspro":50,"atkpro":60,"dpspro":50</v>
      </c>
      <c r="L7828" s="20" t="str">
        <f>IF(B7828&gt;=50,VLOOKUP(A7828,英雄数据表!A:L,11,FALSE),IF(B7828&gt;=25,VLOOKUP(A7828,英雄数据表!A:L,7,0),""))</f>
        <v>"6302601004"</v>
      </c>
      <c r="M7828" s="20" t="str">
        <f>IFERROR(VLOOKUP(B7828,属性中转表!$K$2:$O$21,5,FALSE),"")</f>
        <v/>
      </c>
      <c r="N7828" s="20" t="str">
        <f>IF(B7828=25,VLOOKUP(A7828,英雄数据表!A:L,8,FALSE),IF(B7828=50,VLOOKUP(A7828,英雄数据表!A:L,12,0),""))</f>
        <v/>
      </c>
    </row>
    <row r="7829" spans="1:14" x14ac:dyDescent="0.3">
      <c r="A7829" s="20">
        <v>63026</v>
      </c>
      <c r="B7829" s="21">
        <f t="shared" si="522"/>
        <v>28</v>
      </c>
      <c r="C7829" s="21">
        <v>5</v>
      </c>
      <c r="D7829" s="21">
        <f>VLOOKUP(A7829,英雄数据表!A:D,4,0)</f>
        <v>6</v>
      </c>
      <c r="E7829" s="20" t="str">
        <f>VLOOKUP(A7829,英雄数据表!A:C,3,0)</f>
        <v>全知之石</v>
      </c>
      <c r="F7829" s="20">
        <f t="shared" si="526"/>
        <v>63026</v>
      </c>
      <c r="G7829" s="20">
        <f t="shared" si="527"/>
        <v>63026</v>
      </c>
      <c r="H7829" s="21" t="str">
        <f>VLOOKUP(B7829,属性中转表!A:F,6,FALSE)</f>
        <v>"hp":77400,"atk":2150</v>
      </c>
      <c r="I7829" s="20" t="str">
        <f>IF(VLOOKUP(B7829,属性中转表!A:G,7,FALSE)=0,"",VLOOKUP(VLOOKUP(B7829,属性中转表!A:G,7,FALSE),属性中转表!$K$2:$P$21,6,0))&amp;IF(VLOOKUP(B7829,属性中转表!A:G,7,FALSE)&gt;=50,VLOOKUP(A7829,英雄数据表!A:K,9,0),IF(VLOOKUP(B7829,属性中转表!A:G,7,FALSE)&gt;=25,VLOOKUP(A7829,英雄数据表!A:K,5,0),""))</f>
        <v>"atk":300,"hp":5000,"undpspro":50,"atkpro":60</v>
      </c>
      <c r="J7829" s="20" t="str">
        <f>IF(I7829="","",属性中转表!$I$1&amp;(IF(VLOOKUP(B7829,属性中转表!A:G,7,FALSE)=0,0,VLOOKUP(VLOOKUP(B7829,属性中转表!A:G,7,FALSE),属性中转表!$K$2:$P$21,4,0)))+IFERROR(VLOOKUP(A7829,英雄数据表!A:K,IF(武魂!B7829&gt;=50,10,IF(武魂!B7829&gt;=25,6)),0),0))</f>
        <v>,"dpspro":50</v>
      </c>
      <c r="K7829" s="32" t="str">
        <f t="shared" si="513"/>
        <v>"atk":300,"hp":5000,"undpspro":50,"atkpro":60,"dpspro":50</v>
      </c>
      <c r="L7829" s="20" t="str">
        <f>IF(B7829&gt;=50,VLOOKUP(A7829,英雄数据表!A:L,11,FALSE),IF(B7829&gt;=25,VLOOKUP(A7829,英雄数据表!A:L,7,0),""))</f>
        <v>"6302601004"</v>
      </c>
      <c r="M7829" s="20" t="str">
        <f>IFERROR(VLOOKUP(B7829,属性中转表!$K$2:$O$21,5,FALSE),"")</f>
        <v/>
      </c>
      <c r="N7829" s="20" t="str">
        <f>IF(B7829=25,VLOOKUP(A7829,英雄数据表!A:L,8,FALSE),IF(B7829=50,VLOOKUP(A7829,英雄数据表!A:L,12,0),""))</f>
        <v/>
      </c>
    </row>
    <row r="7830" spans="1:14" x14ac:dyDescent="0.3">
      <c r="A7830" s="20">
        <v>63026</v>
      </c>
      <c r="B7830" s="21">
        <f t="shared" si="522"/>
        <v>29</v>
      </c>
      <c r="C7830" s="21">
        <v>5</v>
      </c>
      <c r="D7830" s="21">
        <f>VLOOKUP(A7830,英雄数据表!A:D,4,0)</f>
        <v>6</v>
      </c>
      <c r="E7830" s="20" t="str">
        <f>VLOOKUP(A7830,英雄数据表!A:C,3,0)</f>
        <v>全知之石</v>
      </c>
      <c r="F7830" s="20">
        <f t="shared" si="526"/>
        <v>63026</v>
      </c>
      <c r="G7830" s="20">
        <f t="shared" si="527"/>
        <v>63026</v>
      </c>
      <c r="H7830" s="21" t="str">
        <f>VLOOKUP(B7830,属性中转表!A:F,6,FALSE)</f>
        <v>"hp":81000,"atk":2250</v>
      </c>
      <c r="I7830" s="20" t="str">
        <f>IF(VLOOKUP(B7830,属性中转表!A:G,7,FALSE)=0,"",VLOOKUP(VLOOKUP(B7830,属性中转表!A:G,7,FALSE),属性中转表!$K$2:$P$21,6,0))&amp;IF(VLOOKUP(B7830,属性中转表!A:G,7,FALSE)&gt;=50,VLOOKUP(A7830,英雄数据表!A:K,9,0),IF(VLOOKUP(B7830,属性中转表!A:G,7,FALSE)&gt;=25,VLOOKUP(A7830,英雄数据表!A:K,5,0),""))</f>
        <v>"atk":300,"hp":5000,"undpspro":50,"atkpro":60</v>
      </c>
      <c r="J7830" s="20" t="str">
        <f>IF(I7830="","",属性中转表!$I$1&amp;(IF(VLOOKUP(B7830,属性中转表!A:G,7,FALSE)=0,0,VLOOKUP(VLOOKUP(B7830,属性中转表!A:G,7,FALSE),属性中转表!$K$2:$P$21,4,0)))+IFERROR(VLOOKUP(A7830,英雄数据表!A:K,IF(武魂!B7830&gt;=50,10,IF(武魂!B7830&gt;=25,6)),0),0))</f>
        <v>,"dpspro":50</v>
      </c>
      <c r="K7830" s="32" t="str">
        <f t="shared" si="513"/>
        <v>"atk":300,"hp":5000,"undpspro":50,"atkpro":60,"dpspro":50</v>
      </c>
      <c r="L7830" s="20" t="str">
        <f>IF(B7830&gt;=50,VLOOKUP(A7830,英雄数据表!A:L,11,FALSE),IF(B7830&gt;=25,VLOOKUP(A7830,英雄数据表!A:L,7,0),""))</f>
        <v>"6302601004"</v>
      </c>
      <c r="M7830" s="20" t="str">
        <f>IFERROR(VLOOKUP(B7830,属性中转表!$K$2:$O$21,5,FALSE),"")</f>
        <v/>
      </c>
      <c r="N7830" s="20" t="str">
        <f>IF(B7830=25,VLOOKUP(A7830,英雄数据表!A:L,8,FALSE),IF(B7830=50,VLOOKUP(A7830,英雄数据表!A:L,12,0),""))</f>
        <v/>
      </c>
    </row>
    <row r="7831" spans="1:14" x14ac:dyDescent="0.3">
      <c r="A7831" s="20">
        <v>63026</v>
      </c>
      <c r="B7831" s="21">
        <f t="shared" si="522"/>
        <v>30</v>
      </c>
      <c r="C7831" s="21">
        <v>5</v>
      </c>
      <c r="D7831" s="21">
        <f>VLOOKUP(A7831,英雄数据表!A:D,4,0)</f>
        <v>6</v>
      </c>
      <c r="E7831" s="20" t="str">
        <f>VLOOKUP(A7831,英雄数据表!A:C,3,0)</f>
        <v>全知之石</v>
      </c>
      <c r="F7831" s="20">
        <f t="shared" si="526"/>
        <v>63026</v>
      </c>
      <c r="G7831" s="20">
        <f t="shared" si="527"/>
        <v>63026</v>
      </c>
      <c r="H7831" s="21" t="str">
        <f>VLOOKUP(B7831,属性中转表!A:F,6,FALSE)</f>
        <v>"hp":84600,"atk":2350</v>
      </c>
      <c r="I7831" s="20" t="str">
        <f>IF(VLOOKUP(B7831,属性中转表!A:G,7,FALSE)=0,"",VLOOKUP(VLOOKUP(B7831,属性中转表!A:G,7,FALSE),属性中转表!$K$2:$P$21,6,0))&amp;IF(VLOOKUP(B7831,属性中转表!A:G,7,FALSE)&gt;=50,VLOOKUP(A7831,英雄数据表!A:K,9,0),IF(VLOOKUP(B7831,属性中转表!A:G,7,FALSE)&gt;=25,VLOOKUP(A7831,英雄数据表!A:K,5,0),""))</f>
        <v>"atk":300,"hp":5000,"undpspro":100,"atkpro":60</v>
      </c>
      <c r="J7831" s="20" t="str">
        <f>IF(I7831="","",属性中转表!$I$1&amp;(IF(VLOOKUP(B7831,属性中转表!A:G,7,FALSE)=0,0,VLOOKUP(VLOOKUP(B7831,属性中转表!A:G,7,FALSE),属性中转表!$K$2:$P$21,4,0)))+IFERROR(VLOOKUP(A7831,英雄数据表!A:K,IF(武魂!B7831&gt;=50,10,IF(武魂!B7831&gt;=25,6)),0),0))</f>
        <v>,"dpspro":50</v>
      </c>
      <c r="K7831" s="32" t="str">
        <f t="shared" si="513"/>
        <v>"atk":300,"hp":5000,"undpspro":100,"atkpro":60,"dpspro":50</v>
      </c>
      <c r="L7831" s="20" t="str">
        <f>IF(B7831&gt;=50,VLOOKUP(A7831,英雄数据表!A:L,11,FALSE),IF(B7831&gt;=25,VLOOKUP(A7831,英雄数据表!A:L,7,0),""))</f>
        <v>"6302601004"</v>
      </c>
      <c r="M7831" s="20" t="str">
        <f>IFERROR(VLOOKUP(B7831,属性中转表!$K$2:$O$21,5,FALSE),"")</f>
        <v>"undpspro":50</v>
      </c>
      <c r="N7831" s="20" t="str">
        <f>IF(B7831=25,VLOOKUP(A7831,英雄数据表!A:L,8,FALSE),IF(B7831=50,VLOOKUP(A7831,英雄数据表!A:L,12,0),""))</f>
        <v/>
      </c>
    </row>
    <row r="7832" spans="1:14" x14ac:dyDescent="0.3">
      <c r="A7832" s="20">
        <v>63026</v>
      </c>
      <c r="B7832" s="21">
        <f t="shared" si="522"/>
        <v>31</v>
      </c>
      <c r="C7832" s="21">
        <v>5</v>
      </c>
      <c r="D7832" s="21">
        <f>VLOOKUP(A7832,英雄数据表!A:D,4,0)</f>
        <v>6</v>
      </c>
      <c r="E7832" s="20" t="str">
        <f>VLOOKUP(A7832,英雄数据表!A:C,3,0)</f>
        <v>全知之石</v>
      </c>
      <c r="F7832" s="20">
        <f t="shared" si="526"/>
        <v>63026</v>
      </c>
      <c r="G7832" s="20">
        <f t="shared" si="527"/>
        <v>63026</v>
      </c>
      <c r="H7832" s="21" t="str">
        <f>VLOOKUP(B7832,属性中转表!A:F,6,FALSE)</f>
        <v>"hp":89100,"atk":2475</v>
      </c>
      <c r="I7832" s="20" t="str">
        <f>IF(VLOOKUP(B7832,属性中转表!A:G,7,FALSE)=0,"",VLOOKUP(VLOOKUP(B7832,属性中转表!A:G,7,FALSE),属性中转表!$K$2:$P$21,6,0))&amp;IF(VLOOKUP(B7832,属性中转表!A:G,7,FALSE)&gt;=50,VLOOKUP(A7832,英雄数据表!A:K,9,0),IF(VLOOKUP(B7832,属性中转表!A:G,7,FALSE)&gt;=25,VLOOKUP(A7832,英雄数据表!A:K,5,0),""))</f>
        <v>"atk":300,"hp":5000,"undpspro":100,"atkpro":60</v>
      </c>
      <c r="J7832" s="20" t="str">
        <f>IF(I7832="","",属性中转表!$I$1&amp;(IF(VLOOKUP(B7832,属性中转表!A:G,7,FALSE)=0,0,VLOOKUP(VLOOKUP(B7832,属性中转表!A:G,7,FALSE),属性中转表!$K$2:$P$21,4,0)))+IFERROR(VLOOKUP(A7832,英雄数据表!A:K,IF(武魂!B7832&gt;=50,10,IF(武魂!B7832&gt;=25,6)),0),0))</f>
        <v>,"dpspro":50</v>
      </c>
      <c r="K7832" s="32" t="str">
        <f t="shared" si="513"/>
        <v>"atk":300,"hp":5000,"undpspro":100,"atkpro":60,"dpspro":50</v>
      </c>
      <c r="L7832" s="20" t="str">
        <f>IF(B7832&gt;=50,VLOOKUP(A7832,英雄数据表!A:L,11,FALSE),IF(B7832&gt;=25,VLOOKUP(A7832,英雄数据表!A:L,7,0),""))</f>
        <v>"6302601004"</v>
      </c>
      <c r="M7832" s="20" t="str">
        <f>IFERROR(VLOOKUP(B7832,属性中转表!$K$2:$O$21,5,FALSE),"")</f>
        <v/>
      </c>
      <c r="N7832" s="20" t="str">
        <f>IF(B7832=25,VLOOKUP(A7832,英雄数据表!A:L,8,FALSE),IF(B7832=50,VLOOKUP(A7832,英雄数据表!A:L,12,0),""))</f>
        <v/>
      </c>
    </row>
    <row r="7833" spans="1:14" x14ac:dyDescent="0.3">
      <c r="A7833" s="20">
        <v>63026</v>
      </c>
      <c r="B7833" s="21">
        <f t="shared" si="522"/>
        <v>32</v>
      </c>
      <c r="C7833" s="21">
        <v>5</v>
      </c>
      <c r="D7833" s="21">
        <f>VLOOKUP(A7833,英雄数据表!A:D,4,0)</f>
        <v>6</v>
      </c>
      <c r="E7833" s="20" t="str">
        <f>VLOOKUP(A7833,英雄数据表!A:C,3,0)</f>
        <v>全知之石</v>
      </c>
      <c r="F7833" s="20">
        <f t="shared" si="526"/>
        <v>63026</v>
      </c>
      <c r="G7833" s="20">
        <f t="shared" si="527"/>
        <v>63026</v>
      </c>
      <c r="H7833" s="21" t="str">
        <f>VLOOKUP(B7833,属性中转表!A:F,6,FALSE)</f>
        <v>"hp":93600,"atk":2600</v>
      </c>
      <c r="I7833" s="20" t="str">
        <f>IF(VLOOKUP(B7833,属性中转表!A:G,7,FALSE)=0,"",VLOOKUP(VLOOKUP(B7833,属性中转表!A:G,7,FALSE),属性中转表!$K$2:$P$21,6,0))&amp;IF(VLOOKUP(B7833,属性中转表!A:G,7,FALSE)&gt;=50,VLOOKUP(A7833,英雄数据表!A:K,9,0),IF(VLOOKUP(B7833,属性中转表!A:G,7,FALSE)&gt;=25,VLOOKUP(A7833,英雄数据表!A:K,5,0),""))</f>
        <v>"atk":300,"hp":5000,"undpspro":100,"atkpro":60</v>
      </c>
      <c r="J7833" s="20" t="str">
        <f>IF(I7833="","",属性中转表!$I$1&amp;(IF(VLOOKUP(B7833,属性中转表!A:G,7,FALSE)=0,0,VLOOKUP(VLOOKUP(B7833,属性中转表!A:G,7,FALSE),属性中转表!$K$2:$P$21,4,0)))+IFERROR(VLOOKUP(A7833,英雄数据表!A:K,IF(武魂!B7833&gt;=50,10,IF(武魂!B7833&gt;=25,6)),0),0))</f>
        <v>,"dpspro":50</v>
      </c>
      <c r="K7833" s="32" t="str">
        <f t="shared" si="513"/>
        <v>"atk":300,"hp":5000,"undpspro":100,"atkpro":60,"dpspro":50</v>
      </c>
      <c r="L7833" s="20" t="str">
        <f>IF(B7833&gt;=50,VLOOKUP(A7833,英雄数据表!A:L,11,FALSE),IF(B7833&gt;=25,VLOOKUP(A7833,英雄数据表!A:L,7,0),""))</f>
        <v>"6302601004"</v>
      </c>
      <c r="M7833" s="20" t="str">
        <f>IFERROR(VLOOKUP(B7833,属性中转表!$K$2:$O$21,5,FALSE),"")</f>
        <v/>
      </c>
      <c r="N7833" s="20" t="str">
        <f>IF(B7833=25,VLOOKUP(A7833,英雄数据表!A:L,8,FALSE),IF(B7833=50,VLOOKUP(A7833,英雄数据表!A:L,12,0),""))</f>
        <v/>
      </c>
    </row>
    <row r="7834" spans="1:14" x14ac:dyDescent="0.3">
      <c r="A7834" s="20">
        <v>63026</v>
      </c>
      <c r="B7834" s="21">
        <f t="shared" si="522"/>
        <v>33</v>
      </c>
      <c r="C7834" s="21">
        <v>5</v>
      </c>
      <c r="D7834" s="21">
        <f>VLOOKUP(A7834,英雄数据表!A:D,4,0)</f>
        <v>6</v>
      </c>
      <c r="E7834" s="20" t="str">
        <f>VLOOKUP(A7834,英雄数据表!A:C,3,0)</f>
        <v>全知之石</v>
      </c>
      <c r="F7834" s="20">
        <f t="shared" si="526"/>
        <v>63026</v>
      </c>
      <c r="G7834" s="20">
        <f t="shared" si="527"/>
        <v>63026</v>
      </c>
      <c r="H7834" s="21" t="str">
        <f>VLOOKUP(B7834,属性中转表!A:F,6,FALSE)</f>
        <v>"hp":98100,"atk":2725</v>
      </c>
      <c r="I7834" s="20" t="str">
        <f>IF(VLOOKUP(B7834,属性中转表!A:G,7,FALSE)=0,"",VLOOKUP(VLOOKUP(B7834,属性中转表!A:G,7,FALSE),属性中转表!$K$2:$P$21,6,0))&amp;IF(VLOOKUP(B7834,属性中转表!A:G,7,FALSE)&gt;=50,VLOOKUP(A7834,英雄数据表!A:K,9,0),IF(VLOOKUP(B7834,属性中转表!A:G,7,FALSE)&gt;=25,VLOOKUP(A7834,英雄数据表!A:K,5,0),""))</f>
        <v>"atk":300,"hp":5000,"undpspro":100,"atkpro":60</v>
      </c>
      <c r="J7834" s="20" t="str">
        <f>IF(I7834="","",属性中转表!$I$1&amp;(IF(VLOOKUP(B7834,属性中转表!A:G,7,FALSE)=0,0,VLOOKUP(VLOOKUP(B7834,属性中转表!A:G,7,FALSE),属性中转表!$K$2:$P$21,4,0)))+IFERROR(VLOOKUP(A7834,英雄数据表!A:K,IF(武魂!B7834&gt;=50,10,IF(武魂!B7834&gt;=25,6)),0),0))</f>
        <v>,"dpspro":50</v>
      </c>
      <c r="K7834" s="32" t="str">
        <f t="shared" si="513"/>
        <v>"atk":300,"hp":5000,"undpspro":100,"atkpro":60,"dpspro":50</v>
      </c>
      <c r="L7834" s="20" t="str">
        <f>IF(B7834&gt;=50,VLOOKUP(A7834,英雄数据表!A:L,11,FALSE),IF(B7834&gt;=25,VLOOKUP(A7834,英雄数据表!A:L,7,0),""))</f>
        <v>"6302601004"</v>
      </c>
      <c r="M7834" s="20" t="str">
        <f>IFERROR(VLOOKUP(B7834,属性中转表!$K$2:$O$21,5,FALSE),"")</f>
        <v/>
      </c>
      <c r="N7834" s="20" t="str">
        <f>IF(B7834=25,VLOOKUP(A7834,英雄数据表!A:L,8,FALSE),IF(B7834=50,VLOOKUP(A7834,英雄数据表!A:L,12,0),""))</f>
        <v/>
      </c>
    </row>
    <row r="7835" spans="1:14" x14ac:dyDescent="0.3">
      <c r="A7835" s="20">
        <v>63026</v>
      </c>
      <c r="B7835" s="21">
        <f t="shared" si="522"/>
        <v>34</v>
      </c>
      <c r="C7835" s="21">
        <v>5</v>
      </c>
      <c r="D7835" s="21">
        <f>VLOOKUP(A7835,英雄数据表!A:D,4,0)</f>
        <v>6</v>
      </c>
      <c r="E7835" s="20" t="str">
        <f>VLOOKUP(A7835,英雄数据表!A:C,3,0)</f>
        <v>全知之石</v>
      </c>
      <c r="F7835" s="20">
        <f t="shared" si="526"/>
        <v>63026</v>
      </c>
      <c r="G7835" s="20">
        <f t="shared" si="527"/>
        <v>63026</v>
      </c>
      <c r="H7835" s="21" t="str">
        <f>VLOOKUP(B7835,属性中转表!A:F,6,FALSE)</f>
        <v>"hp":102600,"atk":2850</v>
      </c>
      <c r="I7835" s="20" t="str">
        <f>IF(VLOOKUP(B7835,属性中转表!A:G,7,FALSE)=0,"",VLOOKUP(VLOOKUP(B7835,属性中转表!A:G,7,FALSE),属性中转表!$K$2:$P$21,6,0))&amp;IF(VLOOKUP(B7835,属性中转表!A:G,7,FALSE)&gt;=50,VLOOKUP(A7835,英雄数据表!A:K,9,0),IF(VLOOKUP(B7835,属性中转表!A:G,7,FALSE)&gt;=25,VLOOKUP(A7835,英雄数据表!A:K,5,0),""))</f>
        <v>"atk":300,"hp":5000,"undpspro":100,"atkpro":60</v>
      </c>
      <c r="J7835" s="20" t="str">
        <f>IF(I7835="","",属性中转表!$I$1&amp;(IF(VLOOKUP(B7835,属性中转表!A:G,7,FALSE)=0,0,VLOOKUP(VLOOKUP(B7835,属性中转表!A:G,7,FALSE),属性中转表!$K$2:$P$21,4,0)))+IFERROR(VLOOKUP(A7835,英雄数据表!A:K,IF(武魂!B7835&gt;=50,10,IF(武魂!B7835&gt;=25,6)),0),0))</f>
        <v>,"dpspro":50</v>
      </c>
      <c r="K7835" s="32" t="str">
        <f t="shared" si="513"/>
        <v>"atk":300,"hp":5000,"undpspro":100,"atkpro":60,"dpspro":50</v>
      </c>
      <c r="L7835" s="20" t="str">
        <f>IF(B7835&gt;=50,VLOOKUP(A7835,英雄数据表!A:L,11,FALSE),IF(B7835&gt;=25,VLOOKUP(A7835,英雄数据表!A:L,7,0),""))</f>
        <v>"6302601004"</v>
      </c>
      <c r="M7835" s="20" t="str">
        <f>IFERROR(VLOOKUP(B7835,属性中转表!$K$2:$O$21,5,FALSE),"")</f>
        <v/>
      </c>
      <c r="N7835" s="20" t="str">
        <f>IF(B7835=25,VLOOKUP(A7835,英雄数据表!A:L,8,FALSE),IF(B7835=50,VLOOKUP(A7835,英雄数据表!A:L,12,0),""))</f>
        <v/>
      </c>
    </row>
    <row r="7836" spans="1:14" x14ac:dyDescent="0.3">
      <c r="A7836" s="20">
        <v>63026</v>
      </c>
      <c r="B7836" s="21">
        <f t="shared" si="522"/>
        <v>35</v>
      </c>
      <c r="C7836" s="21">
        <v>5</v>
      </c>
      <c r="D7836" s="21">
        <f>VLOOKUP(A7836,英雄数据表!A:D,4,0)</f>
        <v>6</v>
      </c>
      <c r="E7836" s="20" t="str">
        <f>VLOOKUP(A7836,英雄数据表!A:C,3,0)</f>
        <v>全知之石</v>
      </c>
      <c r="F7836" s="20">
        <f t="shared" si="526"/>
        <v>63026</v>
      </c>
      <c r="G7836" s="20">
        <f t="shared" si="527"/>
        <v>63026</v>
      </c>
      <c r="H7836" s="21" t="str">
        <f>VLOOKUP(B7836,属性中转表!A:F,6,FALSE)</f>
        <v>"hp":107100,"atk":2975</v>
      </c>
      <c r="I7836" s="20" t="str">
        <f>IF(VLOOKUP(B7836,属性中转表!A:G,7,FALSE)=0,"",VLOOKUP(VLOOKUP(B7836,属性中转表!A:G,7,FALSE),属性中转表!$K$2:$P$21,6,0))&amp;IF(VLOOKUP(B7836,属性中转表!A:G,7,FALSE)&gt;=50,VLOOKUP(A7836,英雄数据表!A:K,9,0),IF(VLOOKUP(B7836,属性中转表!A:G,7,FALSE)&gt;=25,VLOOKUP(A7836,英雄数据表!A:K,5,0),""))</f>
        <v>"atk":300,"hp":5000,"undpspro":100,"atkpro":60</v>
      </c>
      <c r="J7836" s="20" t="str">
        <f>IF(I7836="","",属性中转表!$I$1&amp;(IF(VLOOKUP(B7836,属性中转表!A:G,7,FALSE)=0,0,VLOOKUP(VLOOKUP(B7836,属性中转表!A:G,7,FALSE),属性中转表!$K$2:$P$21,4,0)))+IFERROR(VLOOKUP(A7836,英雄数据表!A:K,IF(武魂!B7836&gt;=50,10,IF(武魂!B7836&gt;=25,6)),0),0))</f>
        <v>,"dpspro":100</v>
      </c>
      <c r="K7836" s="32" t="str">
        <f t="shared" si="513"/>
        <v>"atk":300,"hp":5000,"undpspro":100,"atkpro":60,"dpspro":100</v>
      </c>
      <c r="L7836" s="20" t="str">
        <f>IF(B7836&gt;=50,VLOOKUP(A7836,英雄数据表!A:L,11,FALSE),IF(B7836&gt;=25,VLOOKUP(A7836,英雄数据表!A:L,7,0),""))</f>
        <v>"6302601004"</v>
      </c>
      <c r="M7836" s="20" t="str">
        <f>IFERROR(VLOOKUP(B7836,属性中转表!$K$2:$O$21,5,FALSE),"")</f>
        <v>"dpspro":50</v>
      </c>
      <c r="N7836" s="20" t="str">
        <f>IF(B7836=25,VLOOKUP(A7836,英雄数据表!A:L,8,FALSE),IF(B7836=50,VLOOKUP(A7836,英雄数据表!A:L,12,0),""))</f>
        <v/>
      </c>
    </row>
    <row r="7837" spans="1:14" x14ac:dyDescent="0.3">
      <c r="A7837" s="20">
        <v>63026</v>
      </c>
      <c r="B7837" s="21">
        <f t="shared" si="522"/>
        <v>36</v>
      </c>
      <c r="C7837" s="21">
        <v>5</v>
      </c>
      <c r="D7837" s="21">
        <f>VLOOKUP(A7837,英雄数据表!A:D,4,0)</f>
        <v>6</v>
      </c>
      <c r="E7837" s="20" t="str">
        <f>VLOOKUP(A7837,英雄数据表!A:C,3,0)</f>
        <v>全知之石</v>
      </c>
      <c r="F7837" s="20">
        <f t="shared" si="526"/>
        <v>63026</v>
      </c>
      <c r="G7837" s="20">
        <f t="shared" si="527"/>
        <v>63026</v>
      </c>
      <c r="H7837" s="21" t="str">
        <f>VLOOKUP(B7837,属性中转表!A:F,6,FALSE)</f>
        <v>"hp":111600,"atk":3100</v>
      </c>
      <c r="I7837" s="20" t="str">
        <f>IF(VLOOKUP(B7837,属性中转表!A:G,7,FALSE)=0,"",VLOOKUP(VLOOKUP(B7837,属性中转表!A:G,7,FALSE),属性中转表!$K$2:$P$21,6,0))&amp;IF(VLOOKUP(B7837,属性中转表!A:G,7,FALSE)&gt;=50,VLOOKUP(A7837,英雄数据表!A:K,9,0),IF(VLOOKUP(B7837,属性中转表!A:G,7,FALSE)&gt;=25,VLOOKUP(A7837,英雄数据表!A:K,5,0),""))</f>
        <v>"atk":300,"hp":5000,"undpspro":100,"atkpro":60</v>
      </c>
      <c r="J7837" s="20" t="str">
        <f>IF(I7837="","",属性中转表!$I$1&amp;(IF(VLOOKUP(B7837,属性中转表!A:G,7,FALSE)=0,0,VLOOKUP(VLOOKUP(B7837,属性中转表!A:G,7,FALSE),属性中转表!$K$2:$P$21,4,0)))+IFERROR(VLOOKUP(A7837,英雄数据表!A:K,IF(武魂!B7837&gt;=50,10,IF(武魂!B7837&gt;=25,6)),0),0))</f>
        <v>,"dpspro":100</v>
      </c>
      <c r="K7837" s="32" t="str">
        <f t="shared" si="513"/>
        <v>"atk":300,"hp":5000,"undpspro":100,"atkpro":60,"dpspro":100</v>
      </c>
      <c r="L7837" s="20" t="str">
        <f>IF(B7837&gt;=50,VLOOKUP(A7837,英雄数据表!A:L,11,FALSE),IF(B7837&gt;=25,VLOOKUP(A7837,英雄数据表!A:L,7,0),""))</f>
        <v>"6302601004"</v>
      </c>
      <c r="M7837" s="20" t="str">
        <f>IFERROR(VLOOKUP(B7837,属性中转表!$K$2:$O$21,5,FALSE),"")</f>
        <v/>
      </c>
      <c r="N7837" s="20" t="str">
        <f>IF(B7837=25,VLOOKUP(A7837,英雄数据表!A:L,8,FALSE),IF(B7837=50,VLOOKUP(A7837,英雄数据表!A:L,12,0),""))</f>
        <v/>
      </c>
    </row>
    <row r="7838" spans="1:14" x14ac:dyDescent="0.3">
      <c r="A7838" s="20">
        <v>63026</v>
      </c>
      <c r="B7838" s="21">
        <f t="shared" si="522"/>
        <v>37</v>
      </c>
      <c r="C7838" s="21">
        <v>5</v>
      </c>
      <c r="D7838" s="21">
        <f>VLOOKUP(A7838,英雄数据表!A:D,4,0)</f>
        <v>6</v>
      </c>
      <c r="E7838" s="20" t="str">
        <f>VLOOKUP(A7838,英雄数据表!A:C,3,0)</f>
        <v>全知之石</v>
      </c>
      <c r="F7838" s="20">
        <f t="shared" si="526"/>
        <v>63026</v>
      </c>
      <c r="G7838" s="20">
        <f t="shared" si="527"/>
        <v>63026</v>
      </c>
      <c r="H7838" s="21" t="str">
        <f>VLOOKUP(B7838,属性中转表!A:F,6,FALSE)</f>
        <v>"hp":116100,"atk":3225</v>
      </c>
      <c r="I7838" s="20" t="str">
        <f>IF(VLOOKUP(B7838,属性中转表!A:G,7,FALSE)=0,"",VLOOKUP(VLOOKUP(B7838,属性中转表!A:G,7,FALSE),属性中转表!$K$2:$P$21,6,0))&amp;IF(VLOOKUP(B7838,属性中转表!A:G,7,FALSE)&gt;=50,VLOOKUP(A7838,英雄数据表!A:K,9,0),IF(VLOOKUP(B7838,属性中转表!A:G,7,FALSE)&gt;=25,VLOOKUP(A7838,英雄数据表!A:K,5,0),""))</f>
        <v>"atk":300,"hp":5000,"undpspro":100,"atkpro":60</v>
      </c>
      <c r="J7838" s="20" t="str">
        <f>IF(I7838="","",属性中转表!$I$1&amp;(IF(VLOOKUP(B7838,属性中转表!A:G,7,FALSE)=0,0,VLOOKUP(VLOOKUP(B7838,属性中转表!A:G,7,FALSE),属性中转表!$K$2:$P$21,4,0)))+IFERROR(VLOOKUP(A7838,英雄数据表!A:K,IF(武魂!B7838&gt;=50,10,IF(武魂!B7838&gt;=25,6)),0),0))</f>
        <v>,"dpspro":100</v>
      </c>
      <c r="K7838" s="32" t="str">
        <f t="shared" si="513"/>
        <v>"atk":300,"hp":5000,"undpspro":100,"atkpro":60,"dpspro":100</v>
      </c>
      <c r="L7838" s="20" t="str">
        <f>IF(B7838&gt;=50,VLOOKUP(A7838,英雄数据表!A:L,11,FALSE),IF(B7838&gt;=25,VLOOKUP(A7838,英雄数据表!A:L,7,0),""))</f>
        <v>"6302601004"</v>
      </c>
      <c r="M7838" s="20" t="str">
        <f>IFERROR(VLOOKUP(B7838,属性中转表!$K$2:$O$21,5,FALSE),"")</f>
        <v/>
      </c>
      <c r="N7838" s="20" t="str">
        <f>IF(B7838=25,VLOOKUP(A7838,英雄数据表!A:L,8,FALSE),IF(B7838=50,VLOOKUP(A7838,英雄数据表!A:L,12,0),""))</f>
        <v/>
      </c>
    </row>
    <row r="7839" spans="1:14" x14ac:dyDescent="0.3">
      <c r="A7839" s="20">
        <v>63026</v>
      </c>
      <c r="B7839" s="21">
        <f t="shared" si="522"/>
        <v>38</v>
      </c>
      <c r="C7839" s="21">
        <v>5</v>
      </c>
      <c r="D7839" s="21">
        <f>VLOOKUP(A7839,英雄数据表!A:D,4,0)</f>
        <v>6</v>
      </c>
      <c r="E7839" s="20" t="str">
        <f>VLOOKUP(A7839,英雄数据表!A:C,3,0)</f>
        <v>全知之石</v>
      </c>
      <c r="F7839" s="20">
        <f t="shared" si="526"/>
        <v>63026</v>
      </c>
      <c r="G7839" s="20">
        <f t="shared" si="527"/>
        <v>63026</v>
      </c>
      <c r="H7839" s="21" t="str">
        <f>VLOOKUP(B7839,属性中转表!A:F,6,FALSE)</f>
        <v>"hp":120600,"atk":3350</v>
      </c>
      <c r="I7839" s="20" t="str">
        <f>IF(VLOOKUP(B7839,属性中转表!A:G,7,FALSE)=0,"",VLOOKUP(VLOOKUP(B7839,属性中转表!A:G,7,FALSE),属性中转表!$K$2:$P$21,6,0))&amp;IF(VLOOKUP(B7839,属性中转表!A:G,7,FALSE)&gt;=50,VLOOKUP(A7839,英雄数据表!A:K,9,0),IF(VLOOKUP(B7839,属性中转表!A:G,7,FALSE)&gt;=25,VLOOKUP(A7839,英雄数据表!A:K,5,0),""))</f>
        <v>"atk":300,"hp":5000,"undpspro":100,"atkpro":60</v>
      </c>
      <c r="J7839" s="20" t="str">
        <f>IF(I7839="","",属性中转表!$I$1&amp;(IF(VLOOKUP(B7839,属性中转表!A:G,7,FALSE)=0,0,VLOOKUP(VLOOKUP(B7839,属性中转表!A:G,7,FALSE),属性中转表!$K$2:$P$21,4,0)))+IFERROR(VLOOKUP(A7839,英雄数据表!A:K,IF(武魂!B7839&gt;=50,10,IF(武魂!B7839&gt;=25,6)),0),0))</f>
        <v>,"dpspro":100</v>
      </c>
      <c r="K7839" s="32" t="str">
        <f t="shared" ref="K7839:K7902" si="528">I7839&amp;J7839</f>
        <v>"atk":300,"hp":5000,"undpspro":100,"atkpro":60,"dpspro":100</v>
      </c>
      <c r="L7839" s="20" t="str">
        <f>IF(B7839&gt;=50,VLOOKUP(A7839,英雄数据表!A:L,11,FALSE),IF(B7839&gt;=25,VLOOKUP(A7839,英雄数据表!A:L,7,0),""))</f>
        <v>"6302601004"</v>
      </c>
      <c r="M7839" s="20" t="str">
        <f>IFERROR(VLOOKUP(B7839,属性中转表!$K$2:$O$21,5,FALSE),"")</f>
        <v/>
      </c>
      <c r="N7839" s="20" t="str">
        <f>IF(B7839=25,VLOOKUP(A7839,英雄数据表!A:L,8,FALSE),IF(B7839=50,VLOOKUP(A7839,英雄数据表!A:L,12,0),""))</f>
        <v/>
      </c>
    </row>
    <row r="7840" spans="1:14" x14ac:dyDescent="0.3">
      <c r="A7840" s="20">
        <v>63026</v>
      </c>
      <c r="B7840" s="21">
        <f t="shared" si="522"/>
        <v>39</v>
      </c>
      <c r="C7840" s="21">
        <v>5</v>
      </c>
      <c r="D7840" s="21">
        <f>VLOOKUP(A7840,英雄数据表!A:D,4,0)</f>
        <v>6</v>
      </c>
      <c r="E7840" s="20" t="str">
        <f>VLOOKUP(A7840,英雄数据表!A:C,3,0)</f>
        <v>全知之石</v>
      </c>
      <c r="F7840" s="20">
        <f t="shared" si="526"/>
        <v>63026</v>
      </c>
      <c r="G7840" s="20">
        <f t="shared" si="527"/>
        <v>63026</v>
      </c>
      <c r="H7840" s="21" t="str">
        <f>VLOOKUP(B7840,属性中转表!A:F,6,FALSE)</f>
        <v>"hp":125100,"atk":3475</v>
      </c>
      <c r="I7840" s="20" t="str">
        <f>IF(VLOOKUP(B7840,属性中转表!A:G,7,FALSE)=0,"",VLOOKUP(VLOOKUP(B7840,属性中转表!A:G,7,FALSE),属性中转表!$K$2:$P$21,6,0))&amp;IF(VLOOKUP(B7840,属性中转表!A:G,7,FALSE)&gt;=50,VLOOKUP(A7840,英雄数据表!A:K,9,0),IF(VLOOKUP(B7840,属性中转表!A:G,7,FALSE)&gt;=25,VLOOKUP(A7840,英雄数据表!A:K,5,0),""))</f>
        <v>"atk":300,"hp":5000,"undpspro":100,"atkpro":60</v>
      </c>
      <c r="J7840" s="20" t="str">
        <f>IF(I7840="","",属性中转表!$I$1&amp;(IF(VLOOKUP(B7840,属性中转表!A:G,7,FALSE)=0,0,VLOOKUP(VLOOKUP(B7840,属性中转表!A:G,7,FALSE),属性中转表!$K$2:$P$21,4,0)))+IFERROR(VLOOKUP(A7840,英雄数据表!A:K,IF(武魂!B7840&gt;=50,10,IF(武魂!B7840&gt;=25,6)),0),0))</f>
        <v>,"dpspro":100</v>
      </c>
      <c r="K7840" s="32" t="str">
        <f t="shared" si="528"/>
        <v>"atk":300,"hp":5000,"undpspro":100,"atkpro":60,"dpspro":100</v>
      </c>
      <c r="L7840" s="20" t="str">
        <f>IF(B7840&gt;=50,VLOOKUP(A7840,英雄数据表!A:L,11,FALSE),IF(B7840&gt;=25,VLOOKUP(A7840,英雄数据表!A:L,7,0),""))</f>
        <v>"6302601004"</v>
      </c>
      <c r="M7840" s="20" t="str">
        <f>IFERROR(VLOOKUP(B7840,属性中转表!$K$2:$O$21,5,FALSE),"")</f>
        <v/>
      </c>
      <c r="N7840" s="20" t="str">
        <f>IF(B7840=25,VLOOKUP(A7840,英雄数据表!A:L,8,FALSE),IF(B7840=50,VLOOKUP(A7840,英雄数据表!A:L,12,0),""))</f>
        <v/>
      </c>
    </row>
    <row r="7841" spans="1:14" x14ac:dyDescent="0.3">
      <c r="A7841" s="20">
        <v>63026</v>
      </c>
      <c r="B7841" s="21">
        <f t="shared" ref="B7841:B7904" si="529">IF(A7841=A7840,B7840+1,1)</f>
        <v>40</v>
      </c>
      <c r="C7841" s="21">
        <v>5</v>
      </c>
      <c r="D7841" s="21">
        <f>VLOOKUP(A7841,英雄数据表!A:D,4,0)</f>
        <v>6</v>
      </c>
      <c r="E7841" s="20" t="str">
        <f>VLOOKUP(A7841,英雄数据表!A:C,3,0)</f>
        <v>全知之石</v>
      </c>
      <c r="F7841" s="20">
        <f t="shared" si="526"/>
        <v>63026</v>
      </c>
      <c r="G7841" s="20">
        <f t="shared" si="527"/>
        <v>63026</v>
      </c>
      <c r="H7841" s="21" t="str">
        <f>VLOOKUP(B7841,属性中转表!A:F,6,FALSE)</f>
        <v>"hp":129600,"atk":3600</v>
      </c>
      <c r="I7841" s="20" t="str">
        <f>IF(VLOOKUP(B7841,属性中转表!A:G,7,FALSE)=0,"",VLOOKUP(VLOOKUP(B7841,属性中转表!A:G,7,FALSE),属性中转表!$K$2:$P$21,6,0))&amp;IF(VLOOKUP(B7841,属性中转表!A:G,7,FALSE)&gt;=50,VLOOKUP(A7841,英雄数据表!A:K,9,0),IF(VLOOKUP(B7841,属性中转表!A:G,7,FALSE)&gt;=25,VLOOKUP(A7841,英雄数据表!A:K,5,0),""))</f>
        <v>"atk":300,"hp":5000,"undpspro":100,"pvpdpspro":50,"atkpro":60</v>
      </c>
      <c r="J7841" s="20" t="str">
        <f>IF(I7841="","",属性中转表!$I$1&amp;(IF(VLOOKUP(B7841,属性中转表!A:G,7,FALSE)=0,0,VLOOKUP(VLOOKUP(B7841,属性中转表!A:G,7,FALSE),属性中转表!$K$2:$P$21,4,0)))+IFERROR(VLOOKUP(A7841,英雄数据表!A:K,IF(武魂!B7841&gt;=50,10,IF(武魂!B7841&gt;=25,6)),0),0))</f>
        <v>,"dpspro":100</v>
      </c>
      <c r="K7841" s="32" t="str">
        <f t="shared" si="528"/>
        <v>"atk":300,"hp":5000,"undpspro":100,"pvpdpspro":50,"atkpro":60,"dpspro":100</v>
      </c>
      <c r="L7841" s="20" t="str">
        <f>IF(B7841&gt;=50,VLOOKUP(A7841,英雄数据表!A:L,11,FALSE),IF(B7841&gt;=25,VLOOKUP(A7841,英雄数据表!A:L,7,0),""))</f>
        <v>"6302601004"</v>
      </c>
      <c r="M7841" s="20" t="str">
        <f>IFERROR(VLOOKUP(B7841,属性中转表!$K$2:$O$21,5,FALSE),"")</f>
        <v>"pvpdpspro":50</v>
      </c>
      <c r="N7841" s="20" t="str">
        <f>IF(B7841=25,VLOOKUP(A7841,英雄数据表!A:L,8,FALSE),IF(B7841=50,VLOOKUP(A7841,英雄数据表!A:L,12,0),""))</f>
        <v/>
      </c>
    </row>
    <row r="7842" spans="1:14" x14ac:dyDescent="0.3">
      <c r="A7842" s="20">
        <v>63026</v>
      </c>
      <c r="B7842" s="21">
        <f t="shared" si="529"/>
        <v>41</v>
      </c>
      <c r="C7842" s="21">
        <v>5</v>
      </c>
      <c r="D7842" s="21">
        <f>VLOOKUP(A7842,英雄数据表!A:D,4,0)</f>
        <v>6</v>
      </c>
      <c r="E7842" s="20" t="str">
        <f>VLOOKUP(A7842,英雄数据表!A:C,3,0)</f>
        <v>全知之石</v>
      </c>
      <c r="F7842" s="20">
        <f t="shared" si="526"/>
        <v>63026</v>
      </c>
      <c r="G7842" s="20">
        <f t="shared" si="527"/>
        <v>63026</v>
      </c>
      <c r="H7842" s="21" t="str">
        <f>VLOOKUP(B7842,属性中转表!A:F,6,FALSE)</f>
        <v>"hp":135000,"atk":3750</v>
      </c>
      <c r="I7842" s="20" t="str">
        <f>IF(VLOOKUP(B7842,属性中转表!A:G,7,FALSE)=0,"",VLOOKUP(VLOOKUP(B7842,属性中转表!A:G,7,FALSE),属性中转表!$K$2:$P$21,6,0))&amp;IF(VLOOKUP(B7842,属性中转表!A:G,7,FALSE)&gt;=50,VLOOKUP(A7842,英雄数据表!A:K,9,0),IF(VLOOKUP(B7842,属性中转表!A:G,7,FALSE)&gt;=25,VLOOKUP(A7842,英雄数据表!A:K,5,0),""))</f>
        <v>"atk":300,"hp":5000,"undpspro":100,"pvpdpspro":50,"atkpro":60</v>
      </c>
      <c r="J7842" s="20" t="str">
        <f>IF(I7842="","",属性中转表!$I$1&amp;(IF(VLOOKUP(B7842,属性中转表!A:G,7,FALSE)=0,0,VLOOKUP(VLOOKUP(B7842,属性中转表!A:G,7,FALSE),属性中转表!$K$2:$P$21,4,0)))+IFERROR(VLOOKUP(A7842,英雄数据表!A:K,IF(武魂!B7842&gt;=50,10,IF(武魂!B7842&gt;=25,6)),0),0))</f>
        <v>,"dpspro":100</v>
      </c>
      <c r="K7842" s="32" t="str">
        <f t="shared" si="528"/>
        <v>"atk":300,"hp":5000,"undpspro":100,"pvpdpspro":50,"atkpro":60,"dpspro":100</v>
      </c>
      <c r="L7842" s="20" t="str">
        <f>IF(B7842&gt;=50,VLOOKUP(A7842,英雄数据表!A:L,11,FALSE),IF(B7842&gt;=25,VLOOKUP(A7842,英雄数据表!A:L,7,0),""))</f>
        <v>"6302601004"</v>
      </c>
      <c r="M7842" s="20" t="str">
        <f>IFERROR(VLOOKUP(B7842,属性中转表!$K$2:$O$21,5,FALSE),"")</f>
        <v/>
      </c>
      <c r="N7842" s="20" t="str">
        <f>IF(B7842=25,VLOOKUP(A7842,英雄数据表!A:L,8,FALSE),IF(B7842=50,VLOOKUP(A7842,英雄数据表!A:L,12,0),""))</f>
        <v/>
      </c>
    </row>
    <row r="7843" spans="1:14" x14ac:dyDescent="0.3">
      <c r="A7843" s="20">
        <v>63026</v>
      </c>
      <c r="B7843" s="21">
        <f t="shared" si="529"/>
        <v>42</v>
      </c>
      <c r="C7843" s="21">
        <v>5</v>
      </c>
      <c r="D7843" s="21">
        <f>VLOOKUP(A7843,英雄数据表!A:D,4,0)</f>
        <v>6</v>
      </c>
      <c r="E7843" s="20" t="str">
        <f>VLOOKUP(A7843,英雄数据表!A:C,3,0)</f>
        <v>全知之石</v>
      </c>
      <c r="F7843" s="20">
        <f t="shared" si="526"/>
        <v>63026</v>
      </c>
      <c r="G7843" s="20">
        <f t="shared" si="527"/>
        <v>63026</v>
      </c>
      <c r="H7843" s="21" t="str">
        <f>VLOOKUP(B7843,属性中转表!A:F,6,FALSE)</f>
        <v>"hp":140400,"atk":3900</v>
      </c>
      <c r="I7843" s="20" t="str">
        <f>IF(VLOOKUP(B7843,属性中转表!A:G,7,FALSE)=0,"",VLOOKUP(VLOOKUP(B7843,属性中转表!A:G,7,FALSE),属性中转表!$K$2:$P$21,6,0))&amp;IF(VLOOKUP(B7843,属性中转表!A:G,7,FALSE)&gt;=50,VLOOKUP(A7843,英雄数据表!A:K,9,0),IF(VLOOKUP(B7843,属性中转表!A:G,7,FALSE)&gt;=25,VLOOKUP(A7843,英雄数据表!A:K,5,0),""))</f>
        <v>"atk":300,"hp":5000,"undpspro":100,"pvpdpspro":50,"atkpro":60</v>
      </c>
      <c r="J7843" s="20" t="str">
        <f>IF(I7843="","",属性中转表!$I$1&amp;(IF(VLOOKUP(B7843,属性中转表!A:G,7,FALSE)=0,0,VLOOKUP(VLOOKUP(B7843,属性中转表!A:G,7,FALSE),属性中转表!$K$2:$P$21,4,0)))+IFERROR(VLOOKUP(A7843,英雄数据表!A:K,IF(武魂!B7843&gt;=50,10,IF(武魂!B7843&gt;=25,6)),0),0))</f>
        <v>,"dpspro":100</v>
      </c>
      <c r="K7843" s="32" t="str">
        <f t="shared" si="528"/>
        <v>"atk":300,"hp":5000,"undpspro":100,"pvpdpspro":50,"atkpro":60,"dpspro":100</v>
      </c>
      <c r="L7843" s="20" t="str">
        <f>IF(B7843&gt;=50,VLOOKUP(A7843,英雄数据表!A:L,11,FALSE),IF(B7843&gt;=25,VLOOKUP(A7843,英雄数据表!A:L,7,0),""))</f>
        <v>"6302601004"</v>
      </c>
      <c r="M7843" s="20" t="str">
        <f>IFERROR(VLOOKUP(B7843,属性中转表!$K$2:$O$21,5,FALSE),"")</f>
        <v/>
      </c>
      <c r="N7843" s="20" t="str">
        <f>IF(B7843=25,VLOOKUP(A7843,英雄数据表!A:L,8,FALSE),IF(B7843=50,VLOOKUP(A7843,英雄数据表!A:L,12,0),""))</f>
        <v/>
      </c>
    </row>
    <row r="7844" spans="1:14" x14ac:dyDescent="0.3">
      <c r="A7844" s="20">
        <v>63026</v>
      </c>
      <c r="B7844" s="21">
        <f t="shared" si="529"/>
        <v>43</v>
      </c>
      <c r="C7844" s="21">
        <v>5</v>
      </c>
      <c r="D7844" s="21">
        <f>VLOOKUP(A7844,英雄数据表!A:D,4,0)</f>
        <v>6</v>
      </c>
      <c r="E7844" s="20" t="str">
        <f>VLOOKUP(A7844,英雄数据表!A:C,3,0)</f>
        <v>全知之石</v>
      </c>
      <c r="F7844" s="20">
        <f t="shared" si="526"/>
        <v>63026</v>
      </c>
      <c r="G7844" s="20">
        <f t="shared" si="527"/>
        <v>63026</v>
      </c>
      <c r="H7844" s="21" t="str">
        <f>VLOOKUP(B7844,属性中转表!A:F,6,FALSE)</f>
        <v>"hp":145800,"atk":4050</v>
      </c>
      <c r="I7844" s="20" t="str">
        <f>IF(VLOOKUP(B7844,属性中转表!A:G,7,FALSE)=0,"",VLOOKUP(VLOOKUP(B7844,属性中转表!A:G,7,FALSE),属性中转表!$K$2:$P$21,6,0))&amp;IF(VLOOKUP(B7844,属性中转表!A:G,7,FALSE)&gt;=50,VLOOKUP(A7844,英雄数据表!A:K,9,0),IF(VLOOKUP(B7844,属性中转表!A:G,7,FALSE)&gt;=25,VLOOKUP(A7844,英雄数据表!A:K,5,0),""))</f>
        <v>"atk":300,"hp":5000,"undpspro":100,"pvpdpspro":50,"atkpro":60</v>
      </c>
      <c r="J7844" s="20" t="str">
        <f>IF(I7844="","",属性中转表!$I$1&amp;(IF(VLOOKUP(B7844,属性中转表!A:G,7,FALSE)=0,0,VLOOKUP(VLOOKUP(B7844,属性中转表!A:G,7,FALSE),属性中转表!$K$2:$P$21,4,0)))+IFERROR(VLOOKUP(A7844,英雄数据表!A:K,IF(武魂!B7844&gt;=50,10,IF(武魂!B7844&gt;=25,6)),0),0))</f>
        <v>,"dpspro":100</v>
      </c>
      <c r="K7844" s="32" t="str">
        <f t="shared" si="528"/>
        <v>"atk":300,"hp":5000,"undpspro":100,"pvpdpspro":50,"atkpro":60,"dpspro":100</v>
      </c>
      <c r="L7844" s="20" t="str">
        <f>IF(B7844&gt;=50,VLOOKUP(A7844,英雄数据表!A:L,11,FALSE),IF(B7844&gt;=25,VLOOKUP(A7844,英雄数据表!A:L,7,0),""))</f>
        <v>"6302601004"</v>
      </c>
      <c r="M7844" s="20" t="str">
        <f>IFERROR(VLOOKUP(B7844,属性中转表!$K$2:$O$21,5,FALSE),"")</f>
        <v/>
      </c>
      <c r="N7844" s="20" t="str">
        <f>IF(B7844=25,VLOOKUP(A7844,英雄数据表!A:L,8,FALSE),IF(B7844=50,VLOOKUP(A7844,英雄数据表!A:L,12,0),""))</f>
        <v/>
      </c>
    </row>
    <row r="7845" spans="1:14" x14ac:dyDescent="0.3">
      <c r="A7845" s="20">
        <v>63026</v>
      </c>
      <c r="B7845" s="21">
        <f t="shared" si="529"/>
        <v>44</v>
      </c>
      <c r="C7845" s="21">
        <v>5</v>
      </c>
      <c r="D7845" s="21">
        <f>VLOOKUP(A7845,英雄数据表!A:D,4,0)</f>
        <v>6</v>
      </c>
      <c r="E7845" s="20" t="str">
        <f>VLOOKUP(A7845,英雄数据表!A:C,3,0)</f>
        <v>全知之石</v>
      </c>
      <c r="F7845" s="20">
        <f t="shared" si="526"/>
        <v>63026</v>
      </c>
      <c r="G7845" s="20">
        <f t="shared" si="527"/>
        <v>63026</v>
      </c>
      <c r="H7845" s="21" t="str">
        <f>VLOOKUP(B7845,属性中转表!A:F,6,FALSE)</f>
        <v>"hp":151200,"atk":4200</v>
      </c>
      <c r="I7845" s="20" t="str">
        <f>IF(VLOOKUP(B7845,属性中转表!A:G,7,FALSE)=0,"",VLOOKUP(VLOOKUP(B7845,属性中转表!A:G,7,FALSE),属性中转表!$K$2:$P$21,6,0))&amp;IF(VLOOKUP(B7845,属性中转表!A:G,7,FALSE)&gt;=50,VLOOKUP(A7845,英雄数据表!A:K,9,0),IF(VLOOKUP(B7845,属性中转表!A:G,7,FALSE)&gt;=25,VLOOKUP(A7845,英雄数据表!A:K,5,0),""))</f>
        <v>"atk":300,"hp":5000,"undpspro":100,"pvpdpspro":50,"atkpro":60</v>
      </c>
      <c r="J7845" s="20" t="str">
        <f>IF(I7845="","",属性中转表!$I$1&amp;(IF(VLOOKUP(B7845,属性中转表!A:G,7,FALSE)=0,0,VLOOKUP(VLOOKUP(B7845,属性中转表!A:G,7,FALSE),属性中转表!$K$2:$P$21,4,0)))+IFERROR(VLOOKUP(A7845,英雄数据表!A:K,IF(武魂!B7845&gt;=50,10,IF(武魂!B7845&gt;=25,6)),0),0))</f>
        <v>,"dpspro":100</v>
      </c>
      <c r="K7845" s="32" t="str">
        <f t="shared" si="528"/>
        <v>"atk":300,"hp":5000,"undpspro":100,"pvpdpspro":50,"atkpro":60,"dpspro":100</v>
      </c>
      <c r="L7845" s="20" t="str">
        <f>IF(B7845&gt;=50,VLOOKUP(A7845,英雄数据表!A:L,11,FALSE),IF(B7845&gt;=25,VLOOKUP(A7845,英雄数据表!A:L,7,0),""))</f>
        <v>"6302601004"</v>
      </c>
      <c r="M7845" s="20" t="str">
        <f>IFERROR(VLOOKUP(B7845,属性中转表!$K$2:$O$21,5,FALSE),"")</f>
        <v/>
      </c>
      <c r="N7845" s="20" t="str">
        <f>IF(B7845=25,VLOOKUP(A7845,英雄数据表!A:L,8,FALSE),IF(B7845=50,VLOOKUP(A7845,英雄数据表!A:L,12,0),""))</f>
        <v/>
      </c>
    </row>
    <row r="7846" spans="1:14" x14ac:dyDescent="0.3">
      <c r="A7846" s="20">
        <v>63026</v>
      </c>
      <c r="B7846" s="21">
        <f t="shared" si="529"/>
        <v>45</v>
      </c>
      <c r="C7846" s="21">
        <v>5</v>
      </c>
      <c r="D7846" s="21">
        <f>VLOOKUP(A7846,英雄数据表!A:D,4,0)</f>
        <v>6</v>
      </c>
      <c r="E7846" s="20" t="str">
        <f>VLOOKUP(A7846,英雄数据表!A:C,3,0)</f>
        <v>全知之石</v>
      </c>
      <c r="F7846" s="20">
        <f t="shared" si="526"/>
        <v>63026</v>
      </c>
      <c r="G7846" s="20">
        <f t="shared" si="527"/>
        <v>63026</v>
      </c>
      <c r="H7846" s="21" t="str">
        <f>VLOOKUP(B7846,属性中转表!A:F,6,FALSE)</f>
        <v>"hp":156600,"atk":4350</v>
      </c>
      <c r="I7846" s="20" t="str">
        <f>IF(VLOOKUP(B7846,属性中转表!A:G,7,FALSE)=0,"",VLOOKUP(VLOOKUP(B7846,属性中转表!A:G,7,FALSE),属性中转表!$K$2:$P$21,6,0))&amp;IF(VLOOKUP(B7846,属性中转表!A:G,7,FALSE)&gt;=50,VLOOKUP(A7846,英雄数据表!A:K,9,0),IF(VLOOKUP(B7846,属性中转表!A:G,7,FALSE)&gt;=25,VLOOKUP(A7846,英雄数据表!A:K,5,0),""))</f>
        <v>"atk":300,"hp":5000,"undpspro":100,"pvpdpspro":50,"pvpundpspro":50,"atkpro":60</v>
      </c>
      <c r="J7846" s="20" t="str">
        <f>IF(I7846="","",属性中转表!$I$1&amp;(IF(VLOOKUP(B7846,属性中转表!A:G,7,FALSE)=0,0,VLOOKUP(VLOOKUP(B7846,属性中转表!A:G,7,FALSE),属性中转表!$K$2:$P$21,4,0)))+IFERROR(VLOOKUP(A7846,英雄数据表!A:K,IF(武魂!B7846&gt;=50,10,IF(武魂!B7846&gt;=25,6)),0),0))</f>
        <v>,"dpspro":100</v>
      </c>
      <c r="K7846" s="32" t="str">
        <f t="shared" si="528"/>
        <v>"atk":300,"hp":5000,"undpspro":100,"pvpdpspro":50,"pvpundpspro":50,"atkpro":60,"dpspro":100</v>
      </c>
      <c r="L7846" s="20" t="str">
        <f>IF(B7846&gt;=50,VLOOKUP(A7846,英雄数据表!A:L,11,FALSE),IF(B7846&gt;=25,VLOOKUP(A7846,英雄数据表!A:L,7,0),""))</f>
        <v>"6302601004"</v>
      </c>
      <c r="M7846" s="20" t="str">
        <f>IFERROR(VLOOKUP(B7846,属性中转表!$K$2:$O$21,5,FALSE),"")</f>
        <v>"pvpundpspro":50</v>
      </c>
      <c r="N7846" s="20" t="str">
        <f>IF(B7846=25,VLOOKUP(A7846,英雄数据表!A:L,8,FALSE),IF(B7846=50,VLOOKUP(A7846,英雄数据表!A:L,12,0),""))</f>
        <v/>
      </c>
    </row>
    <row r="7847" spans="1:14" x14ac:dyDescent="0.3">
      <c r="A7847" s="20">
        <v>63026</v>
      </c>
      <c r="B7847" s="21">
        <f t="shared" si="529"/>
        <v>46</v>
      </c>
      <c r="C7847" s="21">
        <v>5</v>
      </c>
      <c r="D7847" s="21">
        <f>VLOOKUP(A7847,英雄数据表!A:D,4,0)</f>
        <v>6</v>
      </c>
      <c r="E7847" s="20" t="str">
        <f>VLOOKUP(A7847,英雄数据表!A:C,3,0)</f>
        <v>全知之石</v>
      </c>
      <c r="F7847" s="20">
        <f t="shared" si="526"/>
        <v>63026</v>
      </c>
      <c r="G7847" s="20">
        <f t="shared" si="527"/>
        <v>63026</v>
      </c>
      <c r="H7847" s="21" t="str">
        <f>VLOOKUP(B7847,属性中转表!A:F,6,FALSE)</f>
        <v>"hp":162000,"atk":4500</v>
      </c>
      <c r="I7847" s="20" t="str">
        <f>IF(VLOOKUP(B7847,属性中转表!A:G,7,FALSE)=0,"",VLOOKUP(VLOOKUP(B7847,属性中转表!A:G,7,FALSE),属性中转表!$K$2:$P$21,6,0))&amp;IF(VLOOKUP(B7847,属性中转表!A:G,7,FALSE)&gt;=50,VLOOKUP(A7847,英雄数据表!A:K,9,0),IF(VLOOKUP(B7847,属性中转表!A:G,7,FALSE)&gt;=25,VLOOKUP(A7847,英雄数据表!A:K,5,0),""))</f>
        <v>"atk":300,"hp":5000,"undpspro":100,"pvpdpspro":50,"pvpundpspro":50,"atkpro":60</v>
      </c>
      <c r="J7847" s="20" t="str">
        <f>IF(I7847="","",属性中转表!$I$1&amp;(IF(VLOOKUP(B7847,属性中转表!A:G,7,FALSE)=0,0,VLOOKUP(VLOOKUP(B7847,属性中转表!A:G,7,FALSE),属性中转表!$K$2:$P$21,4,0)))+IFERROR(VLOOKUP(A7847,英雄数据表!A:K,IF(武魂!B7847&gt;=50,10,IF(武魂!B7847&gt;=25,6)),0),0))</f>
        <v>,"dpspro":100</v>
      </c>
      <c r="K7847" s="32" t="str">
        <f t="shared" si="528"/>
        <v>"atk":300,"hp":5000,"undpspro":100,"pvpdpspro":50,"pvpundpspro":50,"atkpro":60,"dpspro":100</v>
      </c>
      <c r="L7847" s="20" t="str">
        <f>IF(B7847&gt;=50,VLOOKUP(A7847,英雄数据表!A:L,11,FALSE),IF(B7847&gt;=25,VLOOKUP(A7847,英雄数据表!A:L,7,0),""))</f>
        <v>"6302601004"</v>
      </c>
      <c r="M7847" s="20" t="str">
        <f>IFERROR(VLOOKUP(B7847,属性中转表!$K$2:$O$21,5,FALSE),"")</f>
        <v/>
      </c>
      <c r="N7847" s="20" t="str">
        <f>IF(B7847=25,VLOOKUP(A7847,英雄数据表!A:L,8,FALSE),IF(B7847=50,VLOOKUP(A7847,英雄数据表!A:L,12,0),""))</f>
        <v/>
      </c>
    </row>
    <row r="7848" spans="1:14" x14ac:dyDescent="0.3">
      <c r="A7848" s="20">
        <v>63026</v>
      </c>
      <c r="B7848" s="21">
        <f t="shared" si="529"/>
        <v>47</v>
      </c>
      <c r="C7848" s="21">
        <v>5</v>
      </c>
      <c r="D7848" s="21">
        <f>VLOOKUP(A7848,英雄数据表!A:D,4,0)</f>
        <v>6</v>
      </c>
      <c r="E7848" s="20" t="str">
        <f>VLOOKUP(A7848,英雄数据表!A:C,3,0)</f>
        <v>全知之石</v>
      </c>
      <c r="F7848" s="20">
        <f t="shared" si="526"/>
        <v>63026</v>
      </c>
      <c r="G7848" s="20">
        <f t="shared" si="527"/>
        <v>63026</v>
      </c>
      <c r="H7848" s="21" t="str">
        <f>VLOOKUP(B7848,属性中转表!A:F,6,FALSE)</f>
        <v>"hp":167400,"atk":4650</v>
      </c>
      <c r="I7848" s="20" t="str">
        <f>IF(VLOOKUP(B7848,属性中转表!A:G,7,FALSE)=0,"",VLOOKUP(VLOOKUP(B7848,属性中转表!A:G,7,FALSE),属性中转表!$K$2:$P$21,6,0))&amp;IF(VLOOKUP(B7848,属性中转表!A:G,7,FALSE)&gt;=50,VLOOKUP(A7848,英雄数据表!A:K,9,0),IF(VLOOKUP(B7848,属性中转表!A:G,7,FALSE)&gt;=25,VLOOKUP(A7848,英雄数据表!A:K,5,0),""))</f>
        <v>"atk":300,"hp":5000,"undpspro":100,"pvpdpspro":50,"pvpundpspro":50,"atkpro":60</v>
      </c>
      <c r="J7848" s="20" t="str">
        <f>IF(I7848="","",属性中转表!$I$1&amp;(IF(VLOOKUP(B7848,属性中转表!A:G,7,FALSE)=0,0,VLOOKUP(VLOOKUP(B7848,属性中转表!A:G,7,FALSE),属性中转表!$K$2:$P$21,4,0)))+IFERROR(VLOOKUP(A7848,英雄数据表!A:K,IF(武魂!B7848&gt;=50,10,IF(武魂!B7848&gt;=25,6)),0),0))</f>
        <v>,"dpspro":100</v>
      </c>
      <c r="K7848" s="32" t="str">
        <f t="shared" si="528"/>
        <v>"atk":300,"hp":5000,"undpspro":100,"pvpdpspro":50,"pvpundpspro":50,"atkpro":60,"dpspro":100</v>
      </c>
      <c r="L7848" s="20" t="str">
        <f>IF(B7848&gt;=50,VLOOKUP(A7848,英雄数据表!A:L,11,FALSE),IF(B7848&gt;=25,VLOOKUP(A7848,英雄数据表!A:L,7,0),""))</f>
        <v>"6302601004"</v>
      </c>
      <c r="M7848" s="20" t="str">
        <f>IFERROR(VLOOKUP(B7848,属性中转表!$K$2:$O$21,5,FALSE),"")</f>
        <v/>
      </c>
      <c r="N7848" s="20" t="str">
        <f>IF(B7848=25,VLOOKUP(A7848,英雄数据表!A:L,8,FALSE),IF(B7848=50,VLOOKUP(A7848,英雄数据表!A:L,12,0),""))</f>
        <v/>
      </c>
    </row>
    <row r="7849" spans="1:14" x14ac:dyDescent="0.3">
      <c r="A7849" s="20">
        <v>63026</v>
      </c>
      <c r="B7849" s="21">
        <f t="shared" si="529"/>
        <v>48</v>
      </c>
      <c r="C7849" s="21">
        <v>5</v>
      </c>
      <c r="D7849" s="21">
        <f>VLOOKUP(A7849,英雄数据表!A:D,4,0)</f>
        <v>6</v>
      </c>
      <c r="E7849" s="20" t="str">
        <f>VLOOKUP(A7849,英雄数据表!A:C,3,0)</f>
        <v>全知之石</v>
      </c>
      <c r="F7849" s="20">
        <f t="shared" si="526"/>
        <v>63026</v>
      </c>
      <c r="G7849" s="20">
        <f t="shared" si="527"/>
        <v>63026</v>
      </c>
      <c r="H7849" s="21" t="str">
        <f>VLOOKUP(B7849,属性中转表!A:F,6,FALSE)</f>
        <v>"hp":172800,"atk":4800</v>
      </c>
      <c r="I7849" s="20" t="str">
        <f>IF(VLOOKUP(B7849,属性中转表!A:G,7,FALSE)=0,"",VLOOKUP(VLOOKUP(B7849,属性中转表!A:G,7,FALSE),属性中转表!$K$2:$P$21,6,0))&amp;IF(VLOOKUP(B7849,属性中转表!A:G,7,FALSE)&gt;=50,VLOOKUP(A7849,英雄数据表!A:K,9,0),IF(VLOOKUP(B7849,属性中转表!A:G,7,FALSE)&gt;=25,VLOOKUP(A7849,英雄数据表!A:K,5,0),""))</f>
        <v>"atk":300,"hp":5000,"undpspro":100,"pvpdpspro":50,"pvpundpspro":50,"atkpro":60</v>
      </c>
      <c r="J7849" s="20" t="str">
        <f>IF(I7849="","",属性中转表!$I$1&amp;(IF(VLOOKUP(B7849,属性中转表!A:G,7,FALSE)=0,0,VLOOKUP(VLOOKUP(B7849,属性中转表!A:G,7,FALSE),属性中转表!$K$2:$P$21,4,0)))+IFERROR(VLOOKUP(A7849,英雄数据表!A:K,IF(武魂!B7849&gt;=50,10,IF(武魂!B7849&gt;=25,6)),0),0))</f>
        <v>,"dpspro":100</v>
      </c>
      <c r="K7849" s="32" t="str">
        <f t="shared" si="528"/>
        <v>"atk":300,"hp":5000,"undpspro":100,"pvpdpspro":50,"pvpundpspro":50,"atkpro":60,"dpspro":100</v>
      </c>
      <c r="L7849" s="20" t="str">
        <f>IF(B7849&gt;=50,VLOOKUP(A7849,英雄数据表!A:L,11,FALSE),IF(B7849&gt;=25,VLOOKUP(A7849,英雄数据表!A:L,7,0),""))</f>
        <v>"6302601004"</v>
      </c>
      <c r="M7849" s="20" t="str">
        <f>IFERROR(VLOOKUP(B7849,属性中转表!$K$2:$O$21,5,FALSE),"")</f>
        <v/>
      </c>
      <c r="N7849" s="20" t="str">
        <f>IF(B7849=25,VLOOKUP(A7849,英雄数据表!A:L,8,FALSE),IF(B7849=50,VLOOKUP(A7849,英雄数据表!A:L,12,0),""))</f>
        <v/>
      </c>
    </row>
    <row r="7850" spans="1:14" x14ac:dyDescent="0.3">
      <c r="A7850" s="20">
        <v>63026</v>
      </c>
      <c r="B7850" s="21">
        <f t="shared" si="529"/>
        <v>49</v>
      </c>
      <c r="C7850" s="21">
        <v>5</v>
      </c>
      <c r="D7850" s="21">
        <f>VLOOKUP(A7850,英雄数据表!A:D,4,0)</f>
        <v>6</v>
      </c>
      <c r="E7850" s="20" t="str">
        <f>VLOOKUP(A7850,英雄数据表!A:C,3,0)</f>
        <v>全知之石</v>
      </c>
      <c r="F7850" s="20">
        <f t="shared" si="526"/>
        <v>63026</v>
      </c>
      <c r="G7850" s="20">
        <f t="shared" si="527"/>
        <v>63026</v>
      </c>
      <c r="H7850" s="21" t="str">
        <f>VLOOKUP(B7850,属性中转表!A:F,6,FALSE)</f>
        <v>"hp":178200,"atk":4950</v>
      </c>
      <c r="I7850" s="20" t="str">
        <f>IF(VLOOKUP(B7850,属性中转表!A:G,7,FALSE)=0,"",VLOOKUP(VLOOKUP(B7850,属性中转表!A:G,7,FALSE),属性中转表!$K$2:$P$21,6,0))&amp;IF(VLOOKUP(B7850,属性中转表!A:G,7,FALSE)&gt;=50,VLOOKUP(A7850,英雄数据表!A:K,9,0),IF(VLOOKUP(B7850,属性中转表!A:G,7,FALSE)&gt;=25,VLOOKUP(A7850,英雄数据表!A:K,5,0),""))</f>
        <v>"atk":300,"hp":5000,"undpspro":100,"pvpdpspro":50,"pvpundpspro":50,"atkpro":60</v>
      </c>
      <c r="J7850" s="20" t="str">
        <f>IF(I7850="","",属性中转表!$I$1&amp;(IF(VLOOKUP(B7850,属性中转表!A:G,7,FALSE)=0,0,VLOOKUP(VLOOKUP(B7850,属性中转表!A:G,7,FALSE),属性中转表!$K$2:$P$21,4,0)))+IFERROR(VLOOKUP(A7850,英雄数据表!A:K,IF(武魂!B7850&gt;=50,10,IF(武魂!B7850&gt;=25,6)),0),0))</f>
        <v>,"dpspro":100</v>
      </c>
      <c r="K7850" s="32" t="str">
        <f t="shared" si="528"/>
        <v>"atk":300,"hp":5000,"undpspro":100,"pvpdpspro":50,"pvpundpspro":50,"atkpro":60,"dpspro":100</v>
      </c>
      <c r="L7850" s="20" t="str">
        <f>IF(B7850&gt;=50,VLOOKUP(A7850,英雄数据表!A:L,11,FALSE),IF(B7850&gt;=25,VLOOKUP(A7850,英雄数据表!A:L,7,0),""))</f>
        <v>"6302601004"</v>
      </c>
      <c r="M7850" s="20" t="str">
        <f>IFERROR(VLOOKUP(B7850,属性中转表!$K$2:$O$21,5,FALSE),"")</f>
        <v/>
      </c>
      <c r="N7850" s="20" t="str">
        <f>IF(B7850=25,VLOOKUP(A7850,英雄数据表!A:L,8,FALSE),IF(B7850=50,VLOOKUP(A7850,英雄数据表!A:L,12,0),""))</f>
        <v/>
      </c>
    </row>
    <row r="7851" spans="1:14" x14ac:dyDescent="0.3">
      <c r="A7851" s="20">
        <v>63026</v>
      </c>
      <c r="B7851" s="21">
        <f t="shared" si="529"/>
        <v>50</v>
      </c>
      <c r="C7851" s="21">
        <v>5</v>
      </c>
      <c r="D7851" s="21">
        <f>VLOOKUP(A7851,英雄数据表!A:D,4,0)</f>
        <v>6</v>
      </c>
      <c r="E7851" s="20" t="str">
        <f>VLOOKUP(A7851,英雄数据表!A:C,3,0)</f>
        <v>全知之石</v>
      </c>
      <c r="F7851" s="20">
        <f t="shared" si="526"/>
        <v>63026</v>
      </c>
      <c r="G7851" s="20">
        <f t="shared" si="527"/>
        <v>63026</v>
      </c>
      <c r="H7851" s="21" t="str">
        <f>VLOOKUP(B7851,属性中转表!A:F,6,FALSE)</f>
        <v>"hp":183600,"atk":5100</v>
      </c>
      <c r="I7851" s="20" t="str">
        <f>IF(VLOOKUP(B7851,属性中转表!A:G,7,FALSE)=0,"",VLOOKUP(VLOOKUP(B7851,属性中转表!A:G,7,FALSE),属性中转表!$K$2:$P$21,6,0))&amp;IF(VLOOKUP(B7851,属性中转表!A:G,7,FALSE)&gt;=50,VLOOKUP(A7851,英雄数据表!A:K,9,0),IF(VLOOKUP(B7851,属性中转表!A:G,7,FALSE)&gt;=25,VLOOKUP(A7851,英雄数据表!A:K,5,0),""))</f>
        <v>"atk":300,"hp":5000,"undpspro":100,"pvpdpspro":50,"pvpundpspro":50,"atkpro":100</v>
      </c>
      <c r="J7851" s="20" t="str">
        <f>IF(I7851="","",属性中转表!$I$1&amp;(IF(VLOOKUP(B7851,属性中转表!A:G,7,FALSE)=0,0,VLOOKUP(VLOOKUP(B7851,属性中转表!A:G,7,FALSE),属性中转表!$K$2:$P$21,4,0)))+IFERROR(VLOOKUP(A7851,英雄数据表!A:K,IF(武魂!B7851&gt;=50,10,IF(武魂!B7851&gt;=25,6)),0),0))</f>
        <v>,"dpspro":100</v>
      </c>
      <c r="K7851" s="32" t="str">
        <f t="shared" si="528"/>
        <v>"atk":300,"hp":5000,"undpspro":100,"pvpdpspro":50,"pvpundpspro":50,"atkpro":100,"dpspro":100</v>
      </c>
      <c r="L7851" s="20" t="str">
        <f>IF(B7851&gt;=50,VLOOKUP(A7851,英雄数据表!A:L,11,FALSE),IF(B7851&gt;=25,VLOOKUP(A7851,英雄数据表!A:L,7,0),""))</f>
        <v>"6302602004"</v>
      </c>
      <c r="M7851" s="20" t="str">
        <f>IFERROR(VLOOKUP(B7851,属性中转表!$K$2:$O$21,5,FALSE),"")</f>
        <v/>
      </c>
      <c r="N7851" s="20" t="str">
        <f>IF(B7851=25,VLOOKUP(A7851,英雄数据表!A:L,8,FALSE),IF(B7851=50,VLOOKUP(A7851,英雄数据表!A:L,12,0),""))</f>
        <v>攻击增加10%，自己存活时，所有友军提升3%伤害与5%的免控</v>
      </c>
    </row>
    <row r="7852" spans="1:14" x14ac:dyDescent="0.3">
      <c r="A7852" s="20">
        <v>63026</v>
      </c>
      <c r="B7852" s="21">
        <f t="shared" si="529"/>
        <v>51</v>
      </c>
      <c r="C7852" s="21">
        <v>5</v>
      </c>
      <c r="D7852" s="21">
        <f>VLOOKUP(A7852,英雄数据表!A:D,4,0)</f>
        <v>6</v>
      </c>
      <c r="E7852" s="20" t="str">
        <f>VLOOKUP(A7852,英雄数据表!A:C,3,0)</f>
        <v>全知之石</v>
      </c>
      <c r="F7852" s="20">
        <f t="shared" si="526"/>
        <v>63026</v>
      </c>
      <c r="G7852" s="20">
        <f t="shared" si="527"/>
        <v>63026</v>
      </c>
      <c r="H7852" s="21" t="str">
        <f>VLOOKUP(B7852,属性中转表!A:F,6,FALSE)</f>
        <v>"hp":189000,"atk":5250</v>
      </c>
      <c r="I7852" s="20" t="str">
        <f>IF(VLOOKUP(B7852,属性中转表!A:G,7,FALSE)=0,"",VLOOKUP(VLOOKUP(B7852,属性中转表!A:G,7,FALSE),属性中转表!$K$2:$P$21,6,0))&amp;IF(VLOOKUP(B7852,属性中转表!A:G,7,FALSE)&gt;=50,VLOOKUP(A7852,英雄数据表!A:K,9,0),IF(VLOOKUP(B7852,属性中转表!A:G,7,FALSE)&gt;=25,VLOOKUP(A7852,英雄数据表!A:K,5,0),""))</f>
        <v>"atk":300,"hp":5000,"undpspro":100,"pvpdpspro":50,"pvpundpspro":50,"atkpro":100</v>
      </c>
      <c r="J7852" s="20" t="str">
        <f>IF(I7852="","",属性中转表!$I$1&amp;(IF(VLOOKUP(B7852,属性中转表!A:G,7,FALSE)=0,0,VLOOKUP(VLOOKUP(B7852,属性中转表!A:G,7,FALSE),属性中转表!$K$2:$P$21,4,0)))+IFERROR(VLOOKUP(A7852,英雄数据表!A:K,IF(武魂!B7852&gt;=50,10,IF(武魂!B7852&gt;=25,6)),0),0))</f>
        <v>,"dpspro":100</v>
      </c>
      <c r="K7852" s="32" t="str">
        <f t="shared" si="528"/>
        <v>"atk":300,"hp":5000,"undpspro":100,"pvpdpspro":50,"pvpundpspro":50,"atkpro":100,"dpspro":100</v>
      </c>
      <c r="L7852" s="20" t="str">
        <f>IF(B7852&gt;=50,VLOOKUP(A7852,英雄数据表!A:L,11,FALSE),IF(B7852&gt;=25,VLOOKUP(A7852,英雄数据表!A:L,7,0),""))</f>
        <v>"6302602004"</v>
      </c>
      <c r="M7852" s="20" t="str">
        <f>IFERROR(VLOOKUP(B7852,属性中转表!$K$2:$O$21,5,FALSE),"")</f>
        <v/>
      </c>
      <c r="N7852" s="20" t="str">
        <f>IF(B7852=25,VLOOKUP(A7852,英雄数据表!A:L,8,FALSE),IF(B7852=50,VLOOKUP(A7852,英雄数据表!A:L,12,0),""))</f>
        <v/>
      </c>
    </row>
    <row r="7853" spans="1:14" x14ac:dyDescent="0.3">
      <c r="A7853" s="20">
        <v>63026</v>
      </c>
      <c r="B7853" s="21">
        <f t="shared" si="529"/>
        <v>52</v>
      </c>
      <c r="C7853" s="21">
        <v>5</v>
      </c>
      <c r="D7853" s="21">
        <f>VLOOKUP(A7853,英雄数据表!A:D,4,0)</f>
        <v>6</v>
      </c>
      <c r="E7853" s="20" t="str">
        <f>VLOOKUP(A7853,英雄数据表!A:C,3,0)</f>
        <v>全知之石</v>
      </c>
      <c r="F7853" s="20">
        <f t="shared" si="526"/>
        <v>63026</v>
      </c>
      <c r="G7853" s="20">
        <f t="shared" si="527"/>
        <v>63026</v>
      </c>
      <c r="H7853" s="21" t="str">
        <f>VLOOKUP(B7853,属性中转表!A:F,6,FALSE)</f>
        <v>"hp":194400,"atk":5400</v>
      </c>
      <c r="I7853" s="20" t="str">
        <f>IF(VLOOKUP(B7853,属性中转表!A:G,7,FALSE)=0,"",VLOOKUP(VLOOKUP(B7853,属性中转表!A:G,7,FALSE),属性中转表!$K$2:$P$21,6,0))&amp;IF(VLOOKUP(B7853,属性中转表!A:G,7,FALSE)&gt;=50,VLOOKUP(A7853,英雄数据表!A:K,9,0),IF(VLOOKUP(B7853,属性中转表!A:G,7,FALSE)&gt;=25,VLOOKUP(A7853,英雄数据表!A:K,5,0),""))</f>
        <v>"atk":300,"hp":5000,"undpspro":100,"pvpdpspro":50,"pvpundpspro":50,"atkpro":100</v>
      </c>
      <c r="J7853" s="20" t="str">
        <f>IF(I7853="","",属性中转表!$I$1&amp;(IF(VLOOKUP(B7853,属性中转表!A:G,7,FALSE)=0,0,VLOOKUP(VLOOKUP(B7853,属性中转表!A:G,7,FALSE),属性中转表!$K$2:$P$21,4,0)))+IFERROR(VLOOKUP(A7853,英雄数据表!A:K,IF(武魂!B7853&gt;=50,10,IF(武魂!B7853&gt;=25,6)),0),0))</f>
        <v>,"dpspro":100</v>
      </c>
      <c r="K7853" s="32" t="str">
        <f t="shared" si="528"/>
        <v>"atk":300,"hp":5000,"undpspro":100,"pvpdpspro":50,"pvpundpspro":50,"atkpro":100,"dpspro":100</v>
      </c>
      <c r="L7853" s="20" t="str">
        <f>IF(B7853&gt;=50,VLOOKUP(A7853,英雄数据表!A:L,11,FALSE),IF(B7853&gt;=25,VLOOKUP(A7853,英雄数据表!A:L,7,0),""))</f>
        <v>"6302602004"</v>
      </c>
      <c r="M7853" s="20" t="str">
        <f>IFERROR(VLOOKUP(B7853,属性中转表!$K$2:$O$21,5,FALSE),"")</f>
        <v/>
      </c>
      <c r="N7853" s="20" t="str">
        <f>IF(B7853=25,VLOOKUP(A7853,英雄数据表!A:L,8,FALSE),IF(B7853=50,VLOOKUP(A7853,英雄数据表!A:L,12,0),""))</f>
        <v/>
      </c>
    </row>
    <row r="7854" spans="1:14" x14ac:dyDescent="0.3">
      <c r="A7854" s="20">
        <v>63026</v>
      </c>
      <c r="B7854" s="21">
        <f t="shared" si="529"/>
        <v>53</v>
      </c>
      <c r="C7854" s="21">
        <v>5</v>
      </c>
      <c r="D7854" s="21">
        <f>VLOOKUP(A7854,英雄数据表!A:D,4,0)</f>
        <v>6</v>
      </c>
      <c r="E7854" s="20" t="str">
        <f>VLOOKUP(A7854,英雄数据表!A:C,3,0)</f>
        <v>全知之石</v>
      </c>
      <c r="F7854" s="20">
        <f t="shared" si="526"/>
        <v>63026</v>
      </c>
      <c r="G7854" s="20">
        <f t="shared" si="527"/>
        <v>63026</v>
      </c>
      <c r="H7854" s="21" t="str">
        <f>VLOOKUP(B7854,属性中转表!A:F,6,FALSE)</f>
        <v>"hp":199800,"atk":5550</v>
      </c>
      <c r="I7854" s="20" t="str">
        <f>IF(VLOOKUP(B7854,属性中转表!A:G,7,FALSE)=0,"",VLOOKUP(VLOOKUP(B7854,属性中转表!A:G,7,FALSE),属性中转表!$K$2:$P$21,6,0))&amp;IF(VLOOKUP(B7854,属性中转表!A:G,7,FALSE)&gt;=50,VLOOKUP(A7854,英雄数据表!A:K,9,0),IF(VLOOKUP(B7854,属性中转表!A:G,7,FALSE)&gt;=25,VLOOKUP(A7854,英雄数据表!A:K,5,0),""))</f>
        <v>"atk":300,"hp":5000,"undpspro":100,"pvpdpspro":50,"pvpundpspro":50,"atkpro":100</v>
      </c>
      <c r="J7854" s="20" t="str">
        <f>IF(I7854="","",属性中转表!$I$1&amp;(IF(VLOOKUP(B7854,属性中转表!A:G,7,FALSE)=0,0,VLOOKUP(VLOOKUP(B7854,属性中转表!A:G,7,FALSE),属性中转表!$K$2:$P$21,4,0)))+IFERROR(VLOOKUP(A7854,英雄数据表!A:K,IF(武魂!B7854&gt;=50,10,IF(武魂!B7854&gt;=25,6)),0),0))</f>
        <v>,"dpspro":100</v>
      </c>
      <c r="K7854" s="32" t="str">
        <f t="shared" si="528"/>
        <v>"atk":300,"hp":5000,"undpspro":100,"pvpdpspro":50,"pvpundpspro":50,"atkpro":100,"dpspro":100</v>
      </c>
      <c r="L7854" s="20" t="str">
        <f>IF(B7854&gt;=50,VLOOKUP(A7854,英雄数据表!A:L,11,FALSE),IF(B7854&gt;=25,VLOOKUP(A7854,英雄数据表!A:L,7,0),""))</f>
        <v>"6302602004"</v>
      </c>
      <c r="M7854" s="20" t="str">
        <f>IFERROR(VLOOKUP(B7854,属性中转表!$K$2:$O$21,5,FALSE),"")</f>
        <v/>
      </c>
      <c r="N7854" s="20" t="str">
        <f>IF(B7854=25,VLOOKUP(A7854,英雄数据表!A:L,8,FALSE),IF(B7854=50,VLOOKUP(A7854,英雄数据表!A:L,12,0),""))</f>
        <v/>
      </c>
    </row>
    <row r="7855" spans="1:14" x14ac:dyDescent="0.3">
      <c r="A7855" s="20">
        <v>63026</v>
      </c>
      <c r="B7855" s="21">
        <f t="shared" si="529"/>
        <v>54</v>
      </c>
      <c r="C7855" s="21">
        <v>5</v>
      </c>
      <c r="D7855" s="21">
        <f>VLOOKUP(A7855,英雄数据表!A:D,4,0)</f>
        <v>6</v>
      </c>
      <c r="E7855" s="20" t="str">
        <f>VLOOKUP(A7855,英雄数据表!A:C,3,0)</f>
        <v>全知之石</v>
      </c>
      <c r="F7855" s="20">
        <f t="shared" si="526"/>
        <v>63026</v>
      </c>
      <c r="G7855" s="20">
        <f t="shared" si="527"/>
        <v>63026</v>
      </c>
      <c r="H7855" s="21" t="str">
        <f>VLOOKUP(B7855,属性中转表!A:F,6,FALSE)</f>
        <v>"hp":205200,"atk":5700</v>
      </c>
      <c r="I7855" s="20" t="str">
        <f>IF(VLOOKUP(B7855,属性中转表!A:G,7,FALSE)=0,"",VLOOKUP(VLOOKUP(B7855,属性中转表!A:G,7,FALSE),属性中转表!$K$2:$P$21,6,0))&amp;IF(VLOOKUP(B7855,属性中转表!A:G,7,FALSE)&gt;=50,VLOOKUP(A7855,英雄数据表!A:K,9,0),IF(VLOOKUP(B7855,属性中转表!A:G,7,FALSE)&gt;=25,VLOOKUP(A7855,英雄数据表!A:K,5,0),""))</f>
        <v>"atk":300,"hp":5000,"undpspro":100,"pvpdpspro":50,"pvpundpspro":50,"atkpro":100</v>
      </c>
      <c r="J7855" s="20" t="str">
        <f>IF(I7855="","",属性中转表!$I$1&amp;(IF(VLOOKUP(B7855,属性中转表!A:G,7,FALSE)=0,0,VLOOKUP(VLOOKUP(B7855,属性中转表!A:G,7,FALSE),属性中转表!$K$2:$P$21,4,0)))+IFERROR(VLOOKUP(A7855,英雄数据表!A:K,IF(武魂!B7855&gt;=50,10,IF(武魂!B7855&gt;=25,6)),0),0))</f>
        <v>,"dpspro":100</v>
      </c>
      <c r="K7855" s="32" t="str">
        <f t="shared" si="528"/>
        <v>"atk":300,"hp":5000,"undpspro":100,"pvpdpspro":50,"pvpundpspro":50,"atkpro":100,"dpspro":100</v>
      </c>
      <c r="L7855" s="20" t="str">
        <f>IF(B7855&gt;=50,VLOOKUP(A7855,英雄数据表!A:L,11,FALSE),IF(B7855&gt;=25,VLOOKUP(A7855,英雄数据表!A:L,7,0),""))</f>
        <v>"6302602004"</v>
      </c>
      <c r="M7855" s="20" t="str">
        <f>IFERROR(VLOOKUP(B7855,属性中转表!$K$2:$O$21,5,FALSE),"")</f>
        <v/>
      </c>
      <c r="N7855" s="20" t="str">
        <f>IF(B7855=25,VLOOKUP(A7855,英雄数据表!A:L,8,FALSE),IF(B7855=50,VLOOKUP(A7855,英雄数据表!A:L,12,0),""))</f>
        <v/>
      </c>
    </row>
    <row r="7856" spans="1:14" x14ac:dyDescent="0.3">
      <c r="A7856" s="20">
        <v>63026</v>
      </c>
      <c r="B7856" s="21">
        <f t="shared" si="529"/>
        <v>55</v>
      </c>
      <c r="C7856" s="21">
        <v>5</v>
      </c>
      <c r="D7856" s="21">
        <f>VLOOKUP(A7856,英雄数据表!A:D,4,0)</f>
        <v>6</v>
      </c>
      <c r="E7856" s="20" t="str">
        <f>VLOOKUP(A7856,英雄数据表!A:C,3,0)</f>
        <v>全知之石</v>
      </c>
      <c r="F7856" s="20">
        <f t="shared" si="526"/>
        <v>63026</v>
      </c>
      <c r="G7856" s="20">
        <f t="shared" si="527"/>
        <v>63026</v>
      </c>
      <c r="H7856" s="21" t="str">
        <f>VLOOKUP(B7856,属性中转表!A:F,6,FALSE)</f>
        <v>"hp":210600,"atk":5850</v>
      </c>
      <c r="I7856" s="20" t="str">
        <f>IF(VLOOKUP(B7856,属性中转表!A:G,7,FALSE)=0,"",VLOOKUP(VLOOKUP(B7856,属性中转表!A:G,7,FALSE),属性中转表!$K$2:$P$21,6,0))&amp;IF(VLOOKUP(B7856,属性中转表!A:G,7,FALSE)&gt;=50,VLOOKUP(A7856,英雄数据表!A:K,9,0),IF(VLOOKUP(B7856,属性中转表!A:G,7,FALSE)&gt;=25,VLOOKUP(A7856,英雄数据表!A:K,5,0),""))</f>
        <v>"atk":300,"hp":5000,"undpspro":150,"pvpdpspro":50,"pvpundpspro":50,"atkpro":100</v>
      </c>
      <c r="J7856" s="20" t="str">
        <f>IF(I7856="","",属性中转表!$I$1&amp;(IF(VLOOKUP(B7856,属性中转表!A:G,7,FALSE)=0,0,VLOOKUP(VLOOKUP(B7856,属性中转表!A:G,7,FALSE),属性中转表!$K$2:$P$21,4,0)))+IFERROR(VLOOKUP(A7856,英雄数据表!A:K,IF(武魂!B7856&gt;=50,10,IF(武魂!B7856&gt;=25,6)),0),0))</f>
        <v>,"dpspro":100</v>
      </c>
      <c r="K7856" s="32" t="str">
        <f t="shared" si="528"/>
        <v>"atk":300,"hp":5000,"undpspro":150,"pvpdpspro":50,"pvpundpspro":50,"atkpro":100,"dpspro":100</v>
      </c>
      <c r="L7856" s="20" t="str">
        <f>IF(B7856&gt;=50,VLOOKUP(A7856,英雄数据表!A:L,11,FALSE),IF(B7856&gt;=25,VLOOKUP(A7856,英雄数据表!A:L,7,0),""))</f>
        <v>"6302602004"</v>
      </c>
      <c r="M7856" s="20" t="str">
        <f>IFERROR(VLOOKUP(B7856,属性中转表!$K$2:$O$21,5,FALSE),"")</f>
        <v>"undpspro":50</v>
      </c>
      <c r="N7856" s="20" t="str">
        <f>IF(B7856=25,VLOOKUP(A7856,英雄数据表!A:L,8,FALSE),IF(B7856=50,VLOOKUP(A7856,英雄数据表!A:L,12,0),""))</f>
        <v/>
      </c>
    </row>
    <row r="7857" spans="1:14" x14ac:dyDescent="0.3">
      <c r="A7857" s="20">
        <v>63026</v>
      </c>
      <c r="B7857" s="21">
        <f t="shared" si="529"/>
        <v>56</v>
      </c>
      <c r="C7857" s="21">
        <v>5</v>
      </c>
      <c r="D7857" s="21">
        <f>VLOOKUP(A7857,英雄数据表!A:D,4,0)</f>
        <v>6</v>
      </c>
      <c r="E7857" s="20" t="str">
        <f>VLOOKUP(A7857,英雄数据表!A:C,3,0)</f>
        <v>全知之石</v>
      </c>
      <c r="F7857" s="20">
        <f t="shared" si="526"/>
        <v>63026</v>
      </c>
      <c r="G7857" s="20">
        <f t="shared" si="527"/>
        <v>63026</v>
      </c>
      <c r="H7857" s="21" t="str">
        <f>VLOOKUP(B7857,属性中转表!A:F,6,FALSE)</f>
        <v>"hp":216000,"atk":6000</v>
      </c>
      <c r="I7857" s="20" t="str">
        <f>IF(VLOOKUP(B7857,属性中转表!A:G,7,FALSE)=0,"",VLOOKUP(VLOOKUP(B7857,属性中转表!A:G,7,FALSE),属性中转表!$K$2:$P$21,6,0))&amp;IF(VLOOKUP(B7857,属性中转表!A:G,7,FALSE)&gt;=50,VLOOKUP(A7857,英雄数据表!A:K,9,0),IF(VLOOKUP(B7857,属性中转表!A:G,7,FALSE)&gt;=25,VLOOKUP(A7857,英雄数据表!A:K,5,0),""))</f>
        <v>"atk":300,"hp":5000,"undpspro":150,"pvpdpspro":50,"pvpundpspro":50,"atkpro":100</v>
      </c>
      <c r="J7857" s="20" t="str">
        <f>IF(I7857="","",属性中转表!$I$1&amp;(IF(VLOOKUP(B7857,属性中转表!A:G,7,FALSE)=0,0,VLOOKUP(VLOOKUP(B7857,属性中转表!A:G,7,FALSE),属性中转表!$K$2:$P$21,4,0)))+IFERROR(VLOOKUP(A7857,英雄数据表!A:K,IF(武魂!B7857&gt;=50,10,IF(武魂!B7857&gt;=25,6)),0),0))</f>
        <v>,"dpspro":100</v>
      </c>
      <c r="K7857" s="32" t="str">
        <f t="shared" si="528"/>
        <v>"atk":300,"hp":5000,"undpspro":150,"pvpdpspro":50,"pvpundpspro":50,"atkpro":100,"dpspro":100</v>
      </c>
      <c r="L7857" s="20" t="str">
        <f>IF(B7857&gt;=50,VLOOKUP(A7857,英雄数据表!A:L,11,FALSE),IF(B7857&gt;=25,VLOOKUP(A7857,英雄数据表!A:L,7,0),""))</f>
        <v>"6302602004"</v>
      </c>
      <c r="M7857" s="20" t="str">
        <f>IFERROR(VLOOKUP(B7857,属性中转表!$K$2:$O$21,5,FALSE),"")</f>
        <v/>
      </c>
      <c r="N7857" s="20" t="str">
        <f>IF(B7857=25,VLOOKUP(A7857,英雄数据表!A:L,8,FALSE),IF(B7857=50,VLOOKUP(A7857,英雄数据表!A:L,12,0),""))</f>
        <v/>
      </c>
    </row>
    <row r="7858" spans="1:14" x14ac:dyDescent="0.3">
      <c r="A7858" s="20">
        <v>63026</v>
      </c>
      <c r="B7858" s="21">
        <f t="shared" si="529"/>
        <v>57</v>
      </c>
      <c r="C7858" s="21">
        <v>5</v>
      </c>
      <c r="D7858" s="21">
        <f>VLOOKUP(A7858,英雄数据表!A:D,4,0)</f>
        <v>6</v>
      </c>
      <c r="E7858" s="20" t="str">
        <f>VLOOKUP(A7858,英雄数据表!A:C,3,0)</f>
        <v>全知之石</v>
      </c>
      <c r="F7858" s="20">
        <f t="shared" si="526"/>
        <v>63026</v>
      </c>
      <c r="G7858" s="20">
        <f t="shared" si="527"/>
        <v>63026</v>
      </c>
      <c r="H7858" s="21" t="str">
        <f>VLOOKUP(B7858,属性中转表!A:F,6,FALSE)</f>
        <v>"hp":221400,"atk":6150</v>
      </c>
      <c r="I7858" s="20" t="str">
        <f>IF(VLOOKUP(B7858,属性中转表!A:G,7,FALSE)=0,"",VLOOKUP(VLOOKUP(B7858,属性中转表!A:G,7,FALSE),属性中转表!$K$2:$P$21,6,0))&amp;IF(VLOOKUP(B7858,属性中转表!A:G,7,FALSE)&gt;=50,VLOOKUP(A7858,英雄数据表!A:K,9,0),IF(VLOOKUP(B7858,属性中转表!A:G,7,FALSE)&gt;=25,VLOOKUP(A7858,英雄数据表!A:K,5,0),""))</f>
        <v>"atk":300,"hp":5000,"undpspro":150,"pvpdpspro":50,"pvpundpspro":50,"atkpro":100</v>
      </c>
      <c r="J7858" s="20" t="str">
        <f>IF(I7858="","",属性中转表!$I$1&amp;(IF(VLOOKUP(B7858,属性中转表!A:G,7,FALSE)=0,0,VLOOKUP(VLOOKUP(B7858,属性中转表!A:G,7,FALSE),属性中转表!$K$2:$P$21,4,0)))+IFERROR(VLOOKUP(A7858,英雄数据表!A:K,IF(武魂!B7858&gt;=50,10,IF(武魂!B7858&gt;=25,6)),0),0))</f>
        <v>,"dpspro":100</v>
      </c>
      <c r="K7858" s="32" t="str">
        <f t="shared" si="528"/>
        <v>"atk":300,"hp":5000,"undpspro":150,"pvpdpspro":50,"pvpundpspro":50,"atkpro":100,"dpspro":100</v>
      </c>
      <c r="L7858" s="20" t="str">
        <f>IF(B7858&gt;=50,VLOOKUP(A7858,英雄数据表!A:L,11,FALSE),IF(B7858&gt;=25,VLOOKUP(A7858,英雄数据表!A:L,7,0),""))</f>
        <v>"6302602004"</v>
      </c>
      <c r="M7858" s="20" t="str">
        <f>IFERROR(VLOOKUP(B7858,属性中转表!$K$2:$O$21,5,FALSE),"")</f>
        <v/>
      </c>
      <c r="N7858" s="20" t="str">
        <f>IF(B7858=25,VLOOKUP(A7858,英雄数据表!A:L,8,FALSE),IF(B7858=50,VLOOKUP(A7858,英雄数据表!A:L,12,0),""))</f>
        <v/>
      </c>
    </row>
    <row r="7859" spans="1:14" x14ac:dyDescent="0.3">
      <c r="A7859" s="20">
        <v>63026</v>
      </c>
      <c r="B7859" s="21">
        <f t="shared" si="529"/>
        <v>58</v>
      </c>
      <c r="C7859" s="21">
        <v>5</v>
      </c>
      <c r="D7859" s="21">
        <f>VLOOKUP(A7859,英雄数据表!A:D,4,0)</f>
        <v>6</v>
      </c>
      <c r="E7859" s="20" t="str">
        <f>VLOOKUP(A7859,英雄数据表!A:C,3,0)</f>
        <v>全知之石</v>
      </c>
      <c r="F7859" s="20">
        <f t="shared" si="526"/>
        <v>63026</v>
      </c>
      <c r="G7859" s="20">
        <f t="shared" si="527"/>
        <v>63026</v>
      </c>
      <c r="H7859" s="21" t="str">
        <f>VLOOKUP(B7859,属性中转表!A:F,6,FALSE)</f>
        <v>"hp":226800,"atk":6300</v>
      </c>
      <c r="I7859" s="20" t="str">
        <f>IF(VLOOKUP(B7859,属性中转表!A:G,7,FALSE)=0,"",VLOOKUP(VLOOKUP(B7859,属性中转表!A:G,7,FALSE),属性中转表!$K$2:$P$21,6,0))&amp;IF(VLOOKUP(B7859,属性中转表!A:G,7,FALSE)&gt;=50,VLOOKUP(A7859,英雄数据表!A:K,9,0),IF(VLOOKUP(B7859,属性中转表!A:G,7,FALSE)&gt;=25,VLOOKUP(A7859,英雄数据表!A:K,5,0),""))</f>
        <v>"atk":300,"hp":5000,"undpspro":150,"pvpdpspro":50,"pvpundpspro":50,"atkpro":100</v>
      </c>
      <c r="J7859" s="20" t="str">
        <f>IF(I7859="","",属性中转表!$I$1&amp;(IF(VLOOKUP(B7859,属性中转表!A:G,7,FALSE)=0,0,VLOOKUP(VLOOKUP(B7859,属性中转表!A:G,7,FALSE),属性中转表!$K$2:$P$21,4,0)))+IFERROR(VLOOKUP(A7859,英雄数据表!A:K,IF(武魂!B7859&gt;=50,10,IF(武魂!B7859&gt;=25,6)),0),0))</f>
        <v>,"dpspro":100</v>
      </c>
      <c r="K7859" s="32" t="str">
        <f t="shared" si="528"/>
        <v>"atk":300,"hp":5000,"undpspro":150,"pvpdpspro":50,"pvpundpspro":50,"atkpro":100,"dpspro":100</v>
      </c>
      <c r="L7859" s="20" t="str">
        <f>IF(B7859&gt;=50,VLOOKUP(A7859,英雄数据表!A:L,11,FALSE),IF(B7859&gt;=25,VLOOKUP(A7859,英雄数据表!A:L,7,0),""))</f>
        <v>"6302602004"</v>
      </c>
      <c r="M7859" s="20" t="str">
        <f>IFERROR(VLOOKUP(B7859,属性中转表!$K$2:$O$21,5,FALSE),"")</f>
        <v/>
      </c>
      <c r="N7859" s="20" t="str">
        <f>IF(B7859=25,VLOOKUP(A7859,英雄数据表!A:L,8,FALSE),IF(B7859=50,VLOOKUP(A7859,英雄数据表!A:L,12,0),""))</f>
        <v/>
      </c>
    </row>
    <row r="7860" spans="1:14" x14ac:dyDescent="0.3">
      <c r="A7860" s="20">
        <v>63026</v>
      </c>
      <c r="B7860" s="21">
        <f t="shared" si="529"/>
        <v>59</v>
      </c>
      <c r="C7860" s="21">
        <v>5</v>
      </c>
      <c r="D7860" s="21">
        <f>VLOOKUP(A7860,英雄数据表!A:D,4,0)</f>
        <v>6</v>
      </c>
      <c r="E7860" s="20" t="str">
        <f>VLOOKUP(A7860,英雄数据表!A:C,3,0)</f>
        <v>全知之石</v>
      </c>
      <c r="F7860" s="20">
        <f t="shared" si="526"/>
        <v>63026</v>
      </c>
      <c r="G7860" s="20">
        <f t="shared" si="527"/>
        <v>63026</v>
      </c>
      <c r="H7860" s="21" t="str">
        <f>VLOOKUP(B7860,属性中转表!A:F,6,FALSE)</f>
        <v>"hp":232200,"atk":6450</v>
      </c>
      <c r="I7860" s="20" t="str">
        <f>IF(VLOOKUP(B7860,属性中转表!A:G,7,FALSE)=0,"",VLOOKUP(VLOOKUP(B7860,属性中转表!A:G,7,FALSE),属性中转表!$K$2:$P$21,6,0))&amp;IF(VLOOKUP(B7860,属性中转表!A:G,7,FALSE)&gt;=50,VLOOKUP(A7860,英雄数据表!A:K,9,0),IF(VLOOKUP(B7860,属性中转表!A:G,7,FALSE)&gt;=25,VLOOKUP(A7860,英雄数据表!A:K,5,0),""))</f>
        <v>"atk":300,"hp":5000,"undpspro":150,"pvpdpspro":50,"pvpundpspro":50,"atkpro":100</v>
      </c>
      <c r="J7860" s="20" t="str">
        <f>IF(I7860="","",属性中转表!$I$1&amp;(IF(VLOOKUP(B7860,属性中转表!A:G,7,FALSE)=0,0,VLOOKUP(VLOOKUP(B7860,属性中转表!A:G,7,FALSE),属性中转表!$K$2:$P$21,4,0)))+IFERROR(VLOOKUP(A7860,英雄数据表!A:K,IF(武魂!B7860&gt;=50,10,IF(武魂!B7860&gt;=25,6)),0),0))</f>
        <v>,"dpspro":100</v>
      </c>
      <c r="K7860" s="32" t="str">
        <f t="shared" si="528"/>
        <v>"atk":300,"hp":5000,"undpspro":150,"pvpdpspro":50,"pvpundpspro":50,"atkpro":100,"dpspro":100</v>
      </c>
      <c r="L7860" s="20" t="str">
        <f>IF(B7860&gt;=50,VLOOKUP(A7860,英雄数据表!A:L,11,FALSE),IF(B7860&gt;=25,VLOOKUP(A7860,英雄数据表!A:L,7,0),""))</f>
        <v>"6302602004"</v>
      </c>
      <c r="M7860" s="20" t="str">
        <f>IFERROR(VLOOKUP(B7860,属性中转表!$K$2:$O$21,5,FALSE),"")</f>
        <v/>
      </c>
      <c r="N7860" s="20" t="str">
        <f>IF(B7860=25,VLOOKUP(A7860,英雄数据表!A:L,8,FALSE),IF(B7860=50,VLOOKUP(A7860,英雄数据表!A:L,12,0),""))</f>
        <v/>
      </c>
    </row>
    <row r="7861" spans="1:14" x14ac:dyDescent="0.3">
      <c r="A7861" s="20">
        <v>63026</v>
      </c>
      <c r="B7861" s="21">
        <f t="shared" si="529"/>
        <v>60</v>
      </c>
      <c r="C7861" s="21">
        <v>5</v>
      </c>
      <c r="D7861" s="21">
        <f>VLOOKUP(A7861,英雄数据表!A:D,4,0)</f>
        <v>6</v>
      </c>
      <c r="E7861" s="20" t="str">
        <f>VLOOKUP(A7861,英雄数据表!A:C,3,0)</f>
        <v>全知之石</v>
      </c>
      <c r="F7861" s="20">
        <f t="shared" si="526"/>
        <v>63026</v>
      </c>
      <c r="G7861" s="20">
        <f t="shared" si="527"/>
        <v>63026</v>
      </c>
      <c r="H7861" s="21" t="str">
        <f>VLOOKUP(B7861,属性中转表!A:F,6,FALSE)</f>
        <v>"hp":237600,"atk":6600</v>
      </c>
      <c r="I7861" s="20" t="str">
        <f>IF(VLOOKUP(B7861,属性中转表!A:G,7,FALSE)=0,"",VLOOKUP(VLOOKUP(B7861,属性中转表!A:G,7,FALSE),属性中转表!$K$2:$P$21,6,0))&amp;IF(VLOOKUP(B7861,属性中转表!A:G,7,FALSE)&gt;=50,VLOOKUP(A7861,英雄数据表!A:K,9,0),IF(VLOOKUP(B7861,属性中转表!A:G,7,FALSE)&gt;=25,VLOOKUP(A7861,英雄数据表!A:K,5,0),""))</f>
        <v>"atk":300,"hp":5000,"undpspro":150,"pvpdpspro":50,"pvpundpspro":50,"atkpro":100</v>
      </c>
      <c r="J7861" s="20" t="str">
        <f>IF(I7861="","",属性中转表!$I$1&amp;(IF(VLOOKUP(B7861,属性中转表!A:G,7,FALSE)=0,0,VLOOKUP(VLOOKUP(B7861,属性中转表!A:G,7,FALSE),属性中转表!$K$2:$P$21,4,0)))+IFERROR(VLOOKUP(A7861,英雄数据表!A:K,IF(武魂!B7861&gt;=50,10,IF(武魂!B7861&gt;=25,6)),0),0))</f>
        <v>,"dpspro":150</v>
      </c>
      <c r="K7861" s="32" t="str">
        <f t="shared" si="528"/>
        <v>"atk":300,"hp":5000,"undpspro":150,"pvpdpspro":50,"pvpundpspro":50,"atkpro":100,"dpspro":150</v>
      </c>
      <c r="L7861" s="20" t="str">
        <f>IF(B7861&gt;=50,VLOOKUP(A7861,英雄数据表!A:L,11,FALSE),IF(B7861&gt;=25,VLOOKUP(A7861,英雄数据表!A:L,7,0),""))</f>
        <v>"6302602004"</v>
      </c>
      <c r="M7861" s="20" t="str">
        <f>IFERROR(VLOOKUP(B7861,属性中转表!$K$2:$O$21,5,FALSE),"")</f>
        <v>"dpspro":50</v>
      </c>
      <c r="N7861" s="20" t="str">
        <f>IF(B7861=25,VLOOKUP(A7861,英雄数据表!A:L,8,FALSE),IF(B7861=50,VLOOKUP(A7861,英雄数据表!A:L,12,0),""))</f>
        <v/>
      </c>
    </row>
    <row r="7862" spans="1:14" x14ac:dyDescent="0.3">
      <c r="A7862" s="20">
        <v>63026</v>
      </c>
      <c r="B7862" s="21">
        <f t="shared" si="529"/>
        <v>61</v>
      </c>
      <c r="C7862" s="21">
        <v>5</v>
      </c>
      <c r="D7862" s="21">
        <f>VLOOKUP(A7862,英雄数据表!A:D,4,0)</f>
        <v>6</v>
      </c>
      <c r="E7862" s="20" t="str">
        <f>VLOOKUP(A7862,英雄数据表!A:C,3,0)</f>
        <v>全知之石</v>
      </c>
      <c r="F7862" s="20">
        <f t="shared" si="526"/>
        <v>63026</v>
      </c>
      <c r="G7862" s="20">
        <f t="shared" si="527"/>
        <v>63026</v>
      </c>
      <c r="H7862" s="21" t="str">
        <f>VLOOKUP(B7862,属性中转表!A:F,6,FALSE)</f>
        <v>"hp":243000,"atk":6750</v>
      </c>
      <c r="I7862" s="20" t="str">
        <f>IF(VLOOKUP(B7862,属性中转表!A:G,7,FALSE)=0,"",VLOOKUP(VLOOKUP(B7862,属性中转表!A:G,7,FALSE),属性中转表!$K$2:$P$21,6,0))&amp;IF(VLOOKUP(B7862,属性中转表!A:G,7,FALSE)&gt;=50,VLOOKUP(A7862,英雄数据表!A:K,9,0),IF(VLOOKUP(B7862,属性中转表!A:G,7,FALSE)&gt;=25,VLOOKUP(A7862,英雄数据表!A:K,5,0),""))</f>
        <v>"atk":300,"hp":5000,"undpspro":150,"pvpdpspro":50,"pvpundpspro":50,"atkpro":100</v>
      </c>
      <c r="J7862" s="20" t="str">
        <f>IF(I7862="","",属性中转表!$I$1&amp;(IF(VLOOKUP(B7862,属性中转表!A:G,7,FALSE)=0,0,VLOOKUP(VLOOKUP(B7862,属性中转表!A:G,7,FALSE),属性中转表!$K$2:$P$21,4,0)))+IFERROR(VLOOKUP(A7862,英雄数据表!A:K,IF(武魂!B7862&gt;=50,10,IF(武魂!B7862&gt;=25,6)),0),0))</f>
        <v>,"dpspro":150</v>
      </c>
      <c r="K7862" s="32" t="str">
        <f t="shared" si="528"/>
        <v>"atk":300,"hp":5000,"undpspro":150,"pvpdpspro":50,"pvpundpspro":50,"atkpro":100,"dpspro":150</v>
      </c>
      <c r="L7862" s="20" t="str">
        <f>IF(B7862&gt;=50,VLOOKUP(A7862,英雄数据表!A:L,11,FALSE),IF(B7862&gt;=25,VLOOKUP(A7862,英雄数据表!A:L,7,0),""))</f>
        <v>"6302602004"</v>
      </c>
      <c r="M7862" s="20" t="str">
        <f>IFERROR(VLOOKUP(B7862,属性中转表!$K$2:$O$21,5,FALSE),"")</f>
        <v/>
      </c>
      <c r="N7862" s="20" t="str">
        <f>IF(B7862=25,VLOOKUP(A7862,英雄数据表!A:L,8,FALSE),IF(B7862=50,VLOOKUP(A7862,英雄数据表!A:L,12,0),""))</f>
        <v/>
      </c>
    </row>
    <row r="7863" spans="1:14" x14ac:dyDescent="0.3">
      <c r="A7863" s="20">
        <v>63026</v>
      </c>
      <c r="B7863" s="21">
        <f t="shared" si="529"/>
        <v>62</v>
      </c>
      <c r="C7863" s="21">
        <v>5</v>
      </c>
      <c r="D7863" s="21">
        <f>VLOOKUP(A7863,英雄数据表!A:D,4,0)</f>
        <v>6</v>
      </c>
      <c r="E7863" s="20" t="str">
        <f>VLOOKUP(A7863,英雄数据表!A:C,3,0)</f>
        <v>全知之石</v>
      </c>
      <c r="F7863" s="20">
        <f t="shared" si="526"/>
        <v>63026</v>
      </c>
      <c r="G7863" s="20">
        <f t="shared" si="527"/>
        <v>63026</v>
      </c>
      <c r="H7863" s="21" t="str">
        <f>VLOOKUP(B7863,属性中转表!A:F,6,FALSE)</f>
        <v>"hp":248400,"atk":6900</v>
      </c>
      <c r="I7863" s="20" t="str">
        <f>IF(VLOOKUP(B7863,属性中转表!A:G,7,FALSE)=0,"",VLOOKUP(VLOOKUP(B7863,属性中转表!A:G,7,FALSE),属性中转表!$K$2:$P$21,6,0))&amp;IF(VLOOKUP(B7863,属性中转表!A:G,7,FALSE)&gt;=50,VLOOKUP(A7863,英雄数据表!A:K,9,0),IF(VLOOKUP(B7863,属性中转表!A:G,7,FALSE)&gt;=25,VLOOKUP(A7863,英雄数据表!A:K,5,0),""))</f>
        <v>"atk":300,"hp":5000,"undpspro":150,"pvpdpspro":50,"pvpundpspro":50,"atkpro":100</v>
      </c>
      <c r="J7863" s="20" t="str">
        <f>IF(I7863="","",属性中转表!$I$1&amp;(IF(VLOOKUP(B7863,属性中转表!A:G,7,FALSE)=0,0,VLOOKUP(VLOOKUP(B7863,属性中转表!A:G,7,FALSE),属性中转表!$K$2:$P$21,4,0)))+IFERROR(VLOOKUP(A7863,英雄数据表!A:K,IF(武魂!B7863&gt;=50,10,IF(武魂!B7863&gt;=25,6)),0),0))</f>
        <v>,"dpspro":150</v>
      </c>
      <c r="K7863" s="32" t="str">
        <f t="shared" si="528"/>
        <v>"atk":300,"hp":5000,"undpspro":150,"pvpdpspro":50,"pvpundpspro":50,"atkpro":100,"dpspro":150</v>
      </c>
      <c r="L7863" s="20" t="str">
        <f>IF(B7863&gt;=50,VLOOKUP(A7863,英雄数据表!A:L,11,FALSE),IF(B7863&gt;=25,VLOOKUP(A7863,英雄数据表!A:L,7,0),""))</f>
        <v>"6302602004"</v>
      </c>
      <c r="M7863" s="20" t="str">
        <f>IFERROR(VLOOKUP(B7863,属性中转表!$K$2:$O$21,5,FALSE),"")</f>
        <v/>
      </c>
      <c r="N7863" s="20" t="str">
        <f>IF(B7863=25,VLOOKUP(A7863,英雄数据表!A:L,8,FALSE),IF(B7863=50,VLOOKUP(A7863,英雄数据表!A:L,12,0),""))</f>
        <v/>
      </c>
    </row>
    <row r="7864" spans="1:14" x14ac:dyDescent="0.3">
      <c r="A7864" s="20">
        <v>63026</v>
      </c>
      <c r="B7864" s="21">
        <f t="shared" si="529"/>
        <v>63</v>
      </c>
      <c r="C7864" s="21">
        <v>5</v>
      </c>
      <c r="D7864" s="21">
        <f>VLOOKUP(A7864,英雄数据表!A:D,4,0)</f>
        <v>6</v>
      </c>
      <c r="E7864" s="20" t="str">
        <f>VLOOKUP(A7864,英雄数据表!A:C,3,0)</f>
        <v>全知之石</v>
      </c>
      <c r="F7864" s="20">
        <f t="shared" si="526"/>
        <v>63026</v>
      </c>
      <c r="G7864" s="20">
        <f t="shared" si="527"/>
        <v>63026</v>
      </c>
      <c r="H7864" s="21" t="str">
        <f>VLOOKUP(B7864,属性中转表!A:F,6,FALSE)</f>
        <v>"hp":253800,"atk":7050</v>
      </c>
      <c r="I7864" s="20" t="str">
        <f>IF(VLOOKUP(B7864,属性中转表!A:G,7,FALSE)=0,"",VLOOKUP(VLOOKUP(B7864,属性中转表!A:G,7,FALSE),属性中转表!$K$2:$P$21,6,0))&amp;IF(VLOOKUP(B7864,属性中转表!A:G,7,FALSE)&gt;=50,VLOOKUP(A7864,英雄数据表!A:K,9,0),IF(VLOOKUP(B7864,属性中转表!A:G,7,FALSE)&gt;=25,VLOOKUP(A7864,英雄数据表!A:K,5,0),""))</f>
        <v>"atk":300,"hp":5000,"undpspro":150,"pvpdpspro":50,"pvpundpspro":50,"atkpro":100</v>
      </c>
      <c r="J7864" s="20" t="str">
        <f>IF(I7864="","",属性中转表!$I$1&amp;(IF(VLOOKUP(B7864,属性中转表!A:G,7,FALSE)=0,0,VLOOKUP(VLOOKUP(B7864,属性中转表!A:G,7,FALSE),属性中转表!$K$2:$P$21,4,0)))+IFERROR(VLOOKUP(A7864,英雄数据表!A:K,IF(武魂!B7864&gt;=50,10,IF(武魂!B7864&gt;=25,6)),0),0))</f>
        <v>,"dpspro":150</v>
      </c>
      <c r="K7864" s="32" t="str">
        <f t="shared" si="528"/>
        <v>"atk":300,"hp":5000,"undpspro":150,"pvpdpspro":50,"pvpundpspro":50,"atkpro":100,"dpspro":150</v>
      </c>
      <c r="L7864" s="20" t="str">
        <f>IF(B7864&gt;=50,VLOOKUP(A7864,英雄数据表!A:L,11,FALSE),IF(B7864&gt;=25,VLOOKUP(A7864,英雄数据表!A:L,7,0),""))</f>
        <v>"6302602004"</v>
      </c>
      <c r="M7864" s="20" t="str">
        <f>IFERROR(VLOOKUP(B7864,属性中转表!$K$2:$O$21,5,FALSE),"")</f>
        <v/>
      </c>
      <c r="N7864" s="20" t="str">
        <f>IF(B7864=25,VLOOKUP(A7864,英雄数据表!A:L,8,FALSE),IF(B7864=50,VLOOKUP(A7864,英雄数据表!A:L,12,0),""))</f>
        <v/>
      </c>
    </row>
    <row r="7865" spans="1:14" x14ac:dyDescent="0.3">
      <c r="A7865" s="20">
        <v>63026</v>
      </c>
      <c r="B7865" s="21">
        <f t="shared" si="529"/>
        <v>64</v>
      </c>
      <c r="C7865" s="21">
        <v>5</v>
      </c>
      <c r="D7865" s="21">
        <f>VLOOKUP(A7865,英雄数据表!A:D,4,0)</f>
        <v>6</v>
      </c>
      <c r="E7865" s="20" t="str">
        <f>VLOOKUP(A7865,英雄数据表!A:C,3,0)</f>
        <v>全知之石</v>
      </c>
      <c r="F7865" s="20">
        <f t="shared" si="526"/>
        <v>63026</v>
      </c>
      <c r="G7865" s="20">
        <f t="shared" si="527"/>
        <v>63026</v>
      </c>
      <c r="H7865" s="21" t="str">
        <f>VLOOKUP(B7865,属性中转表!A:F,6,FALSE)</f>
        <v>"hp":259200,"atk":7200</v>
      </c>
      <c r="I7865" s="20" t="str">
        <f>IF(VLOOKUP(B7865,属性中转表!A:G,7,FALSE)=0,"",VLOOKUP(VLOOKUP(B7865,属性中转表!A:G,7,FALSE),属性中转表!$K$2:$P$21,6,0))&amp;IF(VLOOKUP(B7865,属性中转表!A:G,7,FALSE)&gt;=50,VLOOKUP(A7865,英雄数据表!A:K,9,0),IF(VLOOKUP(B7865,属性中转表!A:G,7,FALSE)&gt;=25,VLOOKUP(A7865,英雄数据表!A:K,5,0),""))</f>
        <v>"atk":300,"hp":5000,"undpspro":150,"pvpdpspro":50,"pvpundpspro":50,"atkpro":100</v>
      </c>
      <c r="J7865" s="20" t="str">
        <f>IF(I7865="","",属性中转表!$I$1&amp;(IF(VLOOKUP(B7865,属性中转表!A:G,7,FALSE)=0,0,VLOOKUP(VLOOKUP(B7865,属性中转表!A:G,7,FALSE),属性中转表!$K$2:$P$21,4,0)))+IFERROR(VLOOKUP(A7865,英雄数据表!A:K,IF(武魂!B7865&gt;=50,10,IF(武魂!B7865&gt;=25,6)),0),0))</f>
        <v>,"dpspro":150</v>
      </c>
      <c r="K7865" s="32" t="str">
        <f t="shared" si="528"/>
        <v>"atk":300,"hp":5000,"undpspro":150,"pvpdpspro":50,"pvpundpspro":50,"atkpro":100,"dpspro":150</v>
      </c>
      <c r="L7865" s="20" t="str">
        <f>IF(B7865&gt;=50,VLOOKUP(A7865,英雄数据表!A:L,11,FALSE),IF(B7865&gt;=25,VLOOKUP(A7865,英雄数据表!A:L,7,0),""))</f>
        <v>"6302602004"</v>
      </c>
      <c r="M7865" s="20" t="str">
        <f>IFERROR(VLOOKUP(B7865,属性中转表!$K$2:$O$21,5,FALSE),"")</f>
        <v/>
      </c>
      <c r="N7865" s="20" t="str">
        <f>IF(B7865=25,VLOOKUP(A7865,英雄数据表!A:L,8,FALSE),IF(B7865=50,VLOOKUP(A7865,英雄数据表!A:L,12,0),""))</f>
        <v/>
      </c>
    </row>
    <row r="7866" spans="1:14" x14ac:dyDescent="0.3">
      <c r="A7866" s="20">
        <v>63026</v>
      </c>
      <c r="B7866" s="21">
        <f t="shared" si="529"/>
        <v>65</v>
      </c>
      <c r="C7866" s="21">
        <v>5</v>
      </c>
      <c r="D7866" s="21">
        <f>VLOOKUP(A7866,英雄数据表!A:D,4,0)</f>
        <v>6</v>
      </c>
      <c r="E7866" s="20" t="str">
        <f>VLOOKUP(A7866,英雄数据表!A:C,3,0)</f>
        <v>全知之石</v>
      </c>
      <c r="F7866" s="20">
        <f t="shared" si="526"/>
        <v>63026</v>
      </c>
      <c r="G7866" s="20">
        <f t="shared" si="527"/>
        <v>63026</v>
      </c>
      <c r="H7866" s="21" t="str">
        <f>VLOOKUP(B7866,属性中转表!A:F,6,FALSE)</f>
        <v>"hp":264600,"atk":7350</v>
      </c>
      <c r="I7866" s="20" t="str">
        <f>IF(VLOOKUP(B7866,属性中转表!A:G,7,FALSE)=0,"",VLOOKUP(VLOOKUP(B7866,属性中转表!A:G,7,FALSE),属性中转表!$K$2:$P$21,6,0))&amp;IF(VLOOKUP(B7866,属性中转表!A:G,7,FALSE)&gt;=50,VLOOKUP(A7866,英雄数据表!A:K,9,0),IF(VLOOKUP(B7866,属性中转表!A:G,7,FALSE)&gt;=25,VLOOKUP(A7866,英雄数据表!A:K,5,0),""))</f>
        <v>"atk":300,"hp":5000,"undpspro":150,"pvpdpspro":100,"pvpundpspro":50,"atkpro":100</v>
      </c>
      <c r="J7866" s="20" t="str">
        <f>IF(I7866="","",属性中转表!$I$1&amp;(IF(VLOOKUP(B7866,属性中转表!A:G,7,FALSE)=0,0,VLOOKUP(VLOOKUP(B7866,属性中转表!A:G,7,FALSE),属性中转表!$K$2:$P$21,4,0)))+IFERROR(VLOOKUP(A7866,英雄数据表!A:K,IF(武魂!B7866&gt;=50,10,IF(武魂!B7866&gt;=25,6)),0),0))</f>
        <v>,"dpspro":150</v>
      </c>
      <c r="K7866" s="32" t="str">
        <f t="shared" si="528"/>
        <v>"atk":300,"hp":5000,"undpspro":150,"pvpdpspro":100,"pvpundpspro":50,"atkpro":100,"dpspro":150</v>
      </c>
      <c r="L7866" s="20" t="str">
        <f>IF(B7866&gt;=50,VLOOKUP(A7866,英雄数据表!A:L,11,FALSE),IF(B7866&gt;=25,VLOOKUP(A7866,英雄数据表!A:L,7,0),""))</f>
        <v>"6302602004"</v>
      </c>
      <c r="M7866" s="20" t="str">
        <f>IFERROR(VLOOKUP(B7866,属性中转表!$K$2:$O$21,5,FALSE),"")</f>
        <v>"pvpdpspro":50</v>
      </c>
      <c r="N7866" s="20" t="str">
        <f>IF(B7866=25,VLOOKUP(A7866,英雄数据表!A:L,8,FALSE),IF(B7866=50,VLOOKUP(A7866,英雄数据表!A:L,12,0),""))</f>
        <v/>
      </c>
    </row>
    <row r="7867" spans="1:14" x14ac:dyDescent="0.3">
      <c r="A7867" s="20">
        <v>63026</v>
      </c>
      <c r="B7867" s="21">
        <f t="shared" si="529"/>
        <v>66</v>
      </c>
      <c r="C7867" s="21">
        <v>5</v>
      </c>
      <c r="D7867" s="21">
        <f>VLOOKUP(A7867,英雄数据表!A:D,4,0)</f>
        <v>6</v>
      </c>
      <c r="E7867" s="20" t="str">
        <f>VLOOKUP(A7867,英雄数据表!A:C,3,0)</f>
        <v>全知之石</v>
      </c>
      <c r="F7867" s="20">
        <f t="shared" si="526"/>
        <v>63026</v>
      </c>
      <c r="G7867" s="20">
        <f t="shared" si="527"/>
        <v>63026</v>
      </c>
      <c r="H7867" s="21" t="str">
        <f>VLOOKUP(B7867,属性中转表!A:F,6,FALSE)</f>
        <v>"hp":270000,"atk":7500</v>
      </c>
      <c r="I7867" s="20" t="str">
        <f>IF(VLOOKUP(B7867,属性中转表!A:G,7,FALSE)=0,"",VLOOKUP(VLOOKUP(B7867,属性中转表!A:G,7,FALSE),属性中转表!$K$2:$P$21,6,0))&amp;IF(VLOOKUP(B7867,属性中转表!A:G,7,FALSE)&gt;=50,VLOOKUP(A7867,英雄数据表!A:K,9,0),IF(VLOOKUP(B7867,属性中转表!A:G,7,FALSE)&gt;=25,VLOOKUP(A7867,英雄数据表!A:K,5,0),""))</f>
        <v>"atk":300,"hp":5000,"undpspro":150,"pvpdpspro":100,"pvpundpspro":50,"atkpro":100</v>
      </c>
      <c r="J7867" s="20" t="str">
        <f>IF(I7867="","",属性中转表!$I$1&amp;(IF(VLOOKUP(B7867,属性中转表!A:G,7,FALSE)=0,0,VLOOKUP(VLOOKUP(B7867,属性中转表!A:G,7,FALSE),属性中转表!$K$2:$P$21,4,0)))+IFERROR(VLOOKUP(A7867,英雄数据表!A:K,IF(武魂!B7867&gt;=50,10,IF(武魂!B7867&gt;=25,6)),0),0))</f>
        <v>,"dpspro":150</v>
      </c>
      <c r="K7867" s="32" t="str">
        <f t="shared" si="528"/>
        <v>"atk":300,"hp":5000,"undpspro":150,"pvpdpspro":100,"pvpundpspro":50,"atkpro":100,"dpspro":150</v>
      </c>
      <c r="L7867" s="20" t="str">
        <f>IF(B7867&gt;=50,VLOOKUP(A7867,英雄数据表!A:L,11,FALSE),IF(B7867&gt;=25,VLOOKUP(A7867,英雄数据表!A:L,7,0),""))</f>
        <v>"6302602004"</v>
      </c>
      <c r="M7867" s="20" t="str">
        <f>IFERROR(VLOOKUP(B7867,属性中转表!$K$2:$O$21,5,FALSE),"")</f>
        <v/>
      </c>
      <c r="N7867" s="20" t="str">
        <f>IF(B7867=25,VLOOKUP(A7867,英雄数据表!A:L,8,FALSE),IF(B7867=50,VLOOKUP(A7867,英雄数据表!A:L,12,0),""))</f>
        <v/>
      </c>
    </row>
    <row r="7868" spans="1:14" x14ac:dyDescent="0.3">
      <c r="A7868" s="20">
        <v>63026</v>
      </c>
      <c r="B7868" s="21">
        <f t="shared" si="529"/>
        <v>67</v>
      </c>
      <c r="C7868" s="21">
        <v>5</v>
      </c>
      <c r="D7868" s="21">
        <f>VLOOKUP(A7868,英雄数据表!A:D,4,0)</f>
        <v>6</v>
      </c>
      <c r="E7868" s="20" t="str">
        <f>VLOOKUP(A7868,英雄数据表!A:C,3,0)</f>
        <v>全知之石</v>
      </c>
      <c r="F7868" s="20">
        <f t="shared" si="526"/>
        <v>63026</v>
      </c>
      <c r="G7868" s="20">
        <f t="shared" si="527"/>
        <v>63026</v>
      </c>
      <c r="H7868" s="21" t="str">
        <f>VLOOKUP(B7868,属性中转表!A:F,6,FALSE)</f>
        <v>"hp":275400,"atk":7650</v>
      </c>
      <c r="I7868" s="20" t="str">
        <f>IF(VLOOKUP(B7868,属性中转表!A:G,7,FALSE)=0,"",VLOOKUP(VLOOKUP(B7868,属性中转表!A:G,7,FALSE),属性中转表!$K$2:$P$21,6,0))&amp;IF(VLOOKUP(B7868,属性中转表!A:G,7,FALSE)&gt;=50,VLOOKUP(A7868,英雄数据表!A:K,9,0),IF(VLOOKUP(B7868,属性中转表!A:G,7,FALSE)&gt;=25,VLOOKUP(A7868,英雄数据表!A:K,5,0),""))</f>
        <v>"atk":300,"hp":5000,"undpspro":150,"pvpdpspro":100,"pvpundpspro":50,"atkpro":100</v>
      </c>
      <c r="J7868" s="20" t="str">
        <f>IF(I7868="","",属性中转表!$I$1&amp;(IF(VLOOKUP(B7868,属性中转表!A:G,7,FALSE)=0,0,VLOOKUP(VLOOKUP(B7868,属性中转表!A:G,7,FALSE),属性中转表!$K$2:$P$21,4,0)))+IFERROR(VLOOKUP(A7868,英雄数据表!A:K,IF(武魂!B7868&gt;=50,10,IF(武魂!B7868&gt;=25,6)),0),0))</f>
        <v>,"dpspro":150</v>
      </c>
      <c r="K7868" s="32" t="str">
        <f t="shared" si="528"/>
        <v>"atk":300,"hp":5000,"undpspro":150,"pvpdpspro":100,"pvpundpspro":50,"atkpro":100,"dpspro":150</v>
      </c>
      <c r="L7868" s="20" t="str">
        <f>IF(B7868&gt;=50,VLOOKUP(A7868,英雄数据表!A:L,11,FALSE),IF(B7868&gt;=25,VLOOKUP(A7868,英雄数据表!A:L,7,0),""))</f>
        <v>"6302602004"</v>
      </c>
      <c r="M7868" s="20" t="str">
        <f>IFERROR(VLOOKUP(B7868,属性中转表!$K$2:$O$21,5,FALSE),"")</f>
        <v/>
      </c>
      <c r="N7868" s="20" t="str">
        <f>IF(B7868=25,VLOOKUP(A7868,英雄数据表!A:L,8,FALSE),IF(B7868=50,VLOOKUP(A7868,英雄数据表!A:L,12,0),""))</f>
        <v/>
      </c>
    </row>
    <row r="7869" spans="1:14" x14ac:dyDescent="0.3">
      <c r="A7869" s="20">
        <v>63026</v>
      </c>
      <c r="B7869" s="21">
        <f t="shared" si="529"/>
        <v>68</v>
      </c>
      <c r="C7869" s="21">
        <v>5</v>
      </c>
      <c r="D7869" s="21">
        <f>VLOOKUP(A7869,英雄数据表!A:D,4,0)</f>
        <v>6</v>
      </c>
      <c r="E7869" s="20" t="str">
        <f>VLOOKUP(A7869,英雄数据表!A:C,3,0)</f>
        <v>全知之石</v>
      </c>
      <c r="F7869" s="20">
        <f t="shared" si="526"/>
        <v>63026</v>
      </c>
      <c r="G7869" s="20">
        <f t="shared" si="527"/>
        <v>63026</v>
      </c>
      <c r="H7869" s="21" t="str">
        <f>VLOOKUP(B7869,属性中转表!A:F,6,FALSE)</f>
        <v>"hp":280800,"atk":7800</v>
      </c>
      <c r="I7869" s="20" t="str">
        <f>IF(VLOOKUP(B7869,属性中转表!A:G,7,FALSE)=0,"",VLOOKUP(VLOOKUP(B7869,属性中转表!A:G,7,FALSE),属性中转表!$K$2:$P$21,6,0))&amp;IF(VLOOKUP(B7869,属性中转表!A:G,7,FALSE)&gt;=50,VLOOKUP(A7869,英雄数据表!A:K,9,0),IF(VLOOKUP(B7869,属性中转表!A:G,7,FALSE)&gt;=25,VLOOKUP(A7869,英雄数据表!A:K,5,0),""))</f>
        <v>"atk":300,"hp":5000,"undpspro":150,"pvpdpspro":100,"pvpundpspro":50,"atkpro":100</v>
      </c>
      <c r="J7869" s="20" t="str">
        <f>IF(I7869="","",属性中转表!$I$1&amp;(IF(VLOOKUP(B7869,属性中转表!A:G,7,FALSE)=0,0,VLOOKUP(VLOOKUP(B7869,属性中转表!A:G,7,FALSE),属性中转表!$K$2:$P$21,4,0)))+IFERROR(VLOOKUP(A7869,英雄数据表!A:K,IF(武魂!B7869&gt;=50,10,IF(武魂!B7869&gt;=25,6)),0),0))</f>
        <v>,"dpspro":150</v>
      </c>
      <c r="K7869" s="32" t="str">
        <f t="shared" si="528"/>
        <v>"atk":300,"hp":5000,"undpspro":150,"pvpdpspro":100,"pvpundpspro":50,"atkpro":100,"dpspro":150</v>
      </c>
      <c r="L7869" s="20" t="str">
        <f>IF(B7869&gt;=50,VLOOKUP(A7869,英雄数据表!A:L,11,FALSE),IF(B7869&gt;=25,VLOOKUP(A7869,英雄数据表!A:L,7,0),""))</f>
        <v>"6302602004"</v>
      </c>
      <c r="M7869" s="20" t="str">
        <f>IFERROR(VLOOKUP(B7869,属性中转表!$K$2:$O$21,5,FALSE),"")</f>
        <v/>
      </c>
      <c r="N7869" s="20" t="str">
        <f>IF(B7869=25,VLOOKUP(A7869,英雄数据表!A:L,8,FALSE),IF(B7869=50,VLOOKUP(A7869,英雄数据表!A:L,12,0),""))</f>
        <v/>
      </c>
    </row>
    <row r="7870" spans="1:14" x14ac:dyDescent="0.3">
      <c r="A7870" s="20">
        <v>63026</v>
      </c>
      <c r="B7870" s="21">
        <f t="shared" si="529"/>
        <v>69</v>
      </c>
      <c r="C7870" s="21">
        <v>5</v>
      </c>
      <c r="D7870" s="21">
        <f>VLOOKUP(A7870,英雄数据表!A:D,4,0)</f>
        <v>6</v>
      </c>
      <c r="E7870" s="20" t="str">
        <f>VLOOKUP(A7870,英雄数据表!A:C,3,0)</f>
        <v>全知之石</v>
      </c>
      <c r="F7870" s="20">
        <f t="shared" si="526"/>
        <v>63026</v>
      </c>
      <c r="G7870" s="20">
        <f t="shared" si="527"/>
        <v>63026</v>
      </c>
      <c r="H7870" s="21" t="str">
        <f>VLOOKUP(B7870,属性中转表!A:F,6,FALSE)</f>
        <v>"hp":286200,"atk":7950</v>
      </c>
      <c r="I7870" s="20" t="str">
        <f>IF(VLOOKUP(B7870,属性中转表!A:G,7,FALSE)=0,"",VLOOKUP(VLOOKUP(B7870,属性中转表!A:G,7,FALSE),属性中转表!$K$2:$P$21,6,0))&amp;IF(VLOOKUP(B7870,属性中转表!A:G,7,FALSE)&gt;=50,VLOOKUP(A7870,英雄数据表!A:K,9,0),IF(VLOOKUP(B7870,属性中转表!A:G,7,FALSE)&gt;=25,VLOOKUP(A7870,英雄数据表!A:K,5,0),""))</f>
        <v>"atk":300,"hp":5000,"undpspro":150,"pvpdpspro":100,"pvpundpspro":50,"atkpro":100</v>
      </c>
      <c r="J7870" s="20" t="str">
        <f>IF(I7870="","",属性中转表!$I$1&amp;(IF(VLOOKUP(B7870,属性中转表!A:G,7,FALSE)=0,0,VLOOKUP(VLOOKUP(B7870,属性中转表!A:G,7,FALSE),属性中转表!$K$2:$P$21,4,0)))+IFERROR(VLOOKUP(A7870,英雄数据表!A:K,IF(武魂!B7870&gt;=50,10,IF(武魂!B7870&gt;=25,6)),0),0))</f>
        <v>,"dpspro":150</v>
      </c>
      <c r="K7870" s="32" t="str">
        <f t="shared" si="528"/>
        <v>"atk":300,"hp":5000,"undpspro":150,"pvpdpspro":100,"pvpundpspro":50,"atkpro":100,"dpspro":150</v>
      </c>
      <c r="L7870" s="20" t="str">
        <f>IF(B7870&gt;=50,VLOOKUP(A7870,英雄数据表!A:L,11,FALSE),IF(B7870&gt;=25,VLOOKUP(A7870,英雄数据表!A:L,7,0),""))</f>
        <v>"6302602004"</v>
      </c>
      <c r="M7870" s="20" t="str">
        <f>IFERROR(VLOOKUP(B7870,属性中转表!$K$2:$O$21,5,FALSE),"")</f>
        <v/>
      </c>
      <c r="N7870" s="20" t="str">
        <f>IF(B7870=25,VLOOKUP(A7870,英雄数据表!A:L,8,FALSE),IF(B7870=50,VLOOKUP(A7870,英雄数据表!A:L,12,0),""))</f>
        <v/>
      </c>
    </row>
    <row r="7871" spans="1:14" x14ac:dyDescent="0.3">
      <c r="A7871" s="20">
        <v>63026</v>
      </c>
      <c r="B7871" s="21">
        <f t="shared" si="529"/>
        <v>70</v>
      </c>
      <c r="C7871" s="21">
        <v>5</v>
      </c>
      <c r="D7871" s="21">
        <f>VLOOKUP(A7871,英雄数据表!A:D,4,0)</f>
        <v>6</v>
      </c>
      <c r="E7871" s="20" t="str">
        <f>VLOOKUP(A7871,英雄数据表!A:C,3,0)</f>
        <v>全知之石</v>
      </c>
      <c r="F7871" s="20">
        <f t="shared" si="526"/>
        <v>63026</v>
      </c>
      <c r="G7871" s="20">
        <f t="shared" si="527"/>
        <v>63026</v>
      </c>
      <c r="H7871" s="21" t="str">
        <f>VLOOKUP(B7871,属性中转表!A:F,6,FALSE)</f>
        <v>"hp":291600,"atk":8100</v>
      </c>
      <c r="I7871" s="20" t="str">
        <f>IF(VLOOKUP(B7871,属性中转表!A:G,7,FALSE)=0,"",VLOOKUP(VLOOKUP(B7871,属性中转表!A:G,7,FALSE),属性中转表!$K$2:$P$21,6,0))&amp;IF(VLOOKUP(B7871,属性中转表!A:G,7,FALSE)&gt;=50,VLOOKUP(A7871,英雄数据表!A:K,9,0),IF(VLOOKUP(B7871,属性中转表!A:G,7,FALSE)&gt;=25,VLOOKUP(A7871,英雄数据表!A:K,5,0),""))</f>
        <v>"atk":300,"hp":5000,"undpspro":150,"pvpdpspro":100,"pvpundpspro":100,"atkpro":100</v>
      </c>
      <c r="J7871" s="20" t="str">
        <f>IF(I7871="","",属性中转表!$I$1&amp;(IF(VLOOKUP(B7871,属性中转表!A:G,7,FALSE)=0,0,VLOOKUP(VLOOKUP(B7871,属性中转表!A:G,7,FALSE),属性中转表!$K$2:$P$21,4,0)))+IFERROR(VLOOKUP(A7871,英雄数据表!A:K,IF(武魂!B7871&gt;=50,10,IF(武魂!B7871&gt;=25,6)),0),0))</f>
        <v>,"dpspro":150</v>
      </c>
      <c r="K7871" s="32" t="str">
        <f t="shared" si="528"/>
        <v>"atk":300,"hp":5000,"undpspro":150,"pvpdpspro":100,"pvpundpspro":100,"atkpro":100,"dpspro":150</v>
      </c>
      <c r="L7871" s="20" t="str">
        <f>IF(B7871&gt;=50,VLOOKUP(A7871,英雄数据表!A:L,11,FALSE),IF(B7871&gt;=25,VLOOKUP(A7871,英雄数据表!A:L,7,0),""))</f>
        <v>"6302602004"</v>
      </c>
      <c r="M7871" s="20" t="str">
        <f>IFERROR(VLOOKUP(B7871,属性中转表!$K$2:$O$21,5,FALSE),"")</f>
        <v>"pvpundpspro":50</v>
      </c>
      <c r="N7871" s="20" t="str">
        <f>IF(B7871=25,VLOOKUP(A7871,英雄数据表!A:L,8,FALSE),IF(B7871=50,VLOOKUP(A7871,英雄数据表!A:L,12,0),""))</f>
        <v/>
      </c>
    </row>
    <row r="7872" spans="1:14" x14ac:dyDescent="0.3">
      <c r="A7872" s="20">
        <v>63026</v>
      </c>
      <c r="B7872" s="21">
        <f t="shared" si="529"/>
        <v>71</v>
      </c>
      <c r="C7872" s="21">
        <v>5</v>
      </c>
      <c r="D7872" s="21">
        <f>VLOOKUP(A7872,英雄数据表!A:D,4,0)</f>
        <v>6</v>
      </c>
      <c r="E7872" s="20" t="str">
        <f>VLOOKUP(A7872,英雄数据表!A:C,3,0)</f>
        <v>全知之石</v>
      </c>
      <c r="F7872" s="20">
        <f t="shared" si="526"/>
        <v>63026</v>
      </c>
      <c r="G7872" s="20">
        <f t="shared" si="527"/>
        <v>63026</v>
      </c>
      <c r="H7872" s="21" t="str">
        <f>VLOOKUP(B7872,属性中转表!A:F,6,FALSE)</f>
        <v>"hp":297000,"atk":8250</v>
      </c>
      <c r="I7872" s="20" t="str">
        <f>IF(VLOOKUP(B7872,属性中转表!A:G,7,FALSE)=0,"",VLOOKUP(VLOOKUP(B7872,属性中转表!A:G,7,FALSE),属性中转表!$K$2:$P$21,6,0))&amp;IF(VLOOKUP(B7872,属性中转表!A:G,7,FALSE)&gt;=50,VLOOKUP(A7872,英雄数据表!A:K,9,0),IF(VLOOKUP(B7872,属性中转表!A:G,7,FALSE)&gt;=25,VLOOKUP(A7872,英雄数据表!A:K,5,0),""))</f>
        <v>"atk":300,"hp":5000,"undpspro":150,"pvpdpspro":100,"pvpundpspro":100,"atkpro":100</v>
      </c>
      <c r="J7872" s="20" t="str">
        <f>IF(I7872="","",属性中转表!$I$1&amp;(IF(VLOOKUP(B7872,属性中转表!A:G,7,FALSE)=0,0,VLOOKUP(VLOOKUP(B7872,属性中转表!A:G,7,FALSE),属性中转表!$K$2:$P$21,4,0)))+IFERROR(VLOOKUP(A7872,英雄数据表!A:K,IF(武魂!B7872&gt;=50,10,IF(武魂!B7872&gt;=25,6)),0),0))</f>
        <v>,"dpspro":150</v>
      </c>
      <c r="K7872" s="32" t="str">
        <f t="shared" si="528"/>
        <v>"atk":300,"hp":5000,"undpspro":150,"pvpdpspro":100,"pvpundpspro":100,"atkpro":100,"dpspro":150</v>
      </c>
      <c r="L7872" s="20" t="str">
        <f>IF(B7872&gt;=50,VLOOKUP(A7872,英雄数据表!A:L,11,FALSE),IF(B7872&gt;=25,VLOOKUP(A7872,英雄数据表!A:L,7,0),""))</f>
        <v>"6302602004"</v>
      </c>
      <c r="M7872" s="20" t="str">
        <f>IFERROR(VLOOKUP(B7872,属性中转表!$K$2:$O$21,5,FALSE),"")</f>
        <v/>
      </c>
      <c r="N7872" s="20" t="str">
        <f>IF(B7872=25,VLOOKUP(A7872,英雄数据表!A:L,8,FALSE),IF(B7872=50,VLOOKUP(A7872,英雄数据表!A:L,12,0),""))</f>
        <v/>
      </c>
    </row>
    <row r="7873" spans="1:14" x14ac:dyDescent="0.3">
      <c r="A7873" s="20">
        <v>63026</v>
      </c>
      <c r="B7873" s="21">
        <f t="shared" si="529"/>
        <v>72</v>
      </c>
      <c r="C7873" s="21">
        <v>5</v>
      </c>
      <c r="D7873" s="21">
        <f>VLOOKUP(A7873,英雄数据表!A:D,4,0)</f>
        <v>6</v>
      </c>
      <c r="E7873" s="20" t="str">
        <f>VLOOKUP(A7873,英雄数据表!A:C,3,0)</f>
        <v>全知之石</v>
      </c>
      <c r="F7873" s="20">
        <f t="shared" si="526"/>
        <v>63026</v>
      </c>
      <c r="G7873" s="20">
        <f t="shared" si="527"/>
        <v>63026</v>
      </c>
      <c r="H7873" s="21" t="str">
        <f>VLOOKUP(B7873,属性中转表!A:F,6,FALSE)</f>
        <v>"hp":302400,"atk":8400</v>
      </c>
      <c r="I7873" s="20" t="str">
        <f>IF(VLOOKUP(B7873,属性中转表!A:G,7,FALSE)=0,"",VLOOKUP(VLOOKUP(B7873,属性中转表!A:G,7,FALSE),属性中转表!$K$2:$P$21,6,0))&amp;IF(VLOOKUP(B7873,属性中转表!A:G,7,FALSE)&gt;=50,VLOOKUP(A7873,英雄数据表!A:K,9,0),IF(VLOOKUP(B7873,属性中转表!A:G,7,FALSE)&gt;=25,VLOOKUP(A7873,英雄数据表!A:K,5,0),""))</f>
        <v>"atk":300,"hp":5000,"undpspro":150,"pvpdpspro":100,"pvpundpspro":100,"atkpro":100</v>
      </c>
      <c r="J7873" s="20" t="str">
        <f>IF(I7873="","",属性中转表!$I$1&amp;(IF(VLOOKUP(B7873,属性中转表!A:G,7,FALSE)=0,0,VLOOKUP(VLOOKUP(B7873,属性中转表!A:G,7,FALSE),属性中转表!$K$2:$P$21,4,0)))+IFERROR(VLOOKUP(A7873,英雄数据表!A:K,IF(武魂!B7873&gt;=50,10,IF(武魂!B7873&gt;=25,6)),0),0))</f>
        <v>,"dpspro":150</v>
      </c>
      <c r="K7873" s="32" t="str">
        <f t="shared" si="528"/>
        <v>"atk":300,"hp":5000,"undpspro":150,"pvpdpspro":100,"pvpundpspro":100,"atkpro":100,"dpspro":150</v>
      </c>
      <c r="L7873" s="20" t="str">
        <f>IF(B7873&gt;=50,VLOOKUP(A7873,英雄数据表!A:L,11,FALSE),IF(B7873&gt;=25,VLOOKUP(A7873,英雄数据表!A:L,7,0),""))</f>
        <v>"6302602004"</v>
      </c>
      <c r="M7873" s="20" t="str">
        <f>IFERROR(VLOOKUP(B7873,属性中转表!$K$2:$O$21,5,FALSE),"")</f>
        <v/>
      </c>
      <c r="N7873" s="20" t="str">
        <f>IF(B7873=25,VLOOKUP(A7873,英雄数据表!A:L,8,FALSE),IF(B7873=50,VLOOKUP(A7873,英雄数据表!A:L,12,0),""))</f>
        <v/>
      </c>
    </row>
    <row r="7874" spans="1:14" x14ac:dyDescent="0.3">
      <c r="A7874" s="20">
        <v>63026</v>
      </c>
      <c r="B7874" s="21">
        <f t="shared" si="529"/>
        <v>73</v>
      </c>
      <c r="C7874" s="21">
        <v>5</v>
      </c>
      <c r="D7874" s="21">
        <f>VLOOKUP(A7874,英雄数据表!A:D,4,0)</f>
        <v>6</v>
      </c>
      <c r="E7874" s="20" t="str">
        <f>VLOOKUP(A7874,英雄数据表!A:C,3,0)</f>
        <v>全知之石</v>
      </c>
      <c r="F7874" s="20">
        <f t="shared" ref="F7874:F7937" si="530">A7874</f>
        <v>63026</v>
      </c>
      <c r="G7874" s="20">
        <f t="shared" ref="G7874:G7937" si="531">A7874</f>
        <v>63026</v>
      </c>
      <c r="H7874" s="21" t="str">
        <f>VLOOKUP(B7874,属性中转表!A:F,6,FALSE)</f>
        <v>"hp":307800,"atk":8550</v>
      </c>
      <c r="I7874" s="20" t="str">
        <f>IF(VLOOKUP(B7874,属性中转表!A:G,7,FALSE)=0,"",VLOOKUP(VLOOKUP(B7874,属性中转表!A:G,7,FALSE),属性中转表!$K$2:$P$21,6,0))&amp;IF(VLOOKUP(B7874,属性中转表!A:G,7,FALSE)&gt;=50,VLOOKUP(A7874,英雄数据表!A:K,9,0),IF(VLOOKUP(B7874,属性中转表!A:G,7,FALSE)&gt;=25,VLOOKUP(A7874,英雄数据表!A:K,5,0),""))</f>
        <v>"atk":300,"hp":5000,"undpspro":150,"pvpdpspro":100,"pvpundpspro":100,"atkpro":100</v>
      </c>
      <c r="J7874" s="20" t="str">
        <f>IF(I7874="","",属性中转表!$I$1&amp;(IF(VLOOKUP(B7874,属性中转表!A:G,7,FALSE)=0,0,VLOOKUP(VLOOKUP(B7874,属性中转表!A:G,7,FALSE),属性中转表!$K$2:$P$21,4,0)))+IFERROR(VLOOKUP(A7874,英雄数据表!A:K,IF(武魂!B7874&gt;=50,10,IF(武魂!B7874&gt;=25,6)),0),0))</f>
        <v>,"dpspro":150</v>
      </c>
      <c r="K7874" s="32" t="str">
        <f t="shared" si="528"/>
        <v>"atk":300,"hp":5000,"undpspro":150,"pvpdpspro":100,"pvpundpspro":100,"atkpro":100,"dpspro":150</v>
      </c>
      <c r="L7874" s="20" t="str">
        <f>IF(B7874&gt;=50,VLOOKUP(A7874,英雄数据表!A:L,11,FALSE),IF(B7874&gt;=25,VLOOKUP(A7874,英雄数据表!A:L,7,0),""))</f>
        <v>"6302602004"</v>
      </c>
      <c r="M7874" s="20" t="str">
        <f>IFERROR(VLOOKUP(B7874,属性中转表!$K$2:$O$21,5,FALSE),"")</f>
        <v/>
      </c>
      <c r="N7874" s="20" t="str">
        <f>IF(B7874=25,VLOOKUP(A7874,英雄数据表!A:L,8,FALSE),IF(B7874=50,VLOOKUP(A7874,英雄数据表!A:L,12,0),""))</f>
        <v/>
      </c>
    </row>
    <row r="7875" spans="1:14" x14ac:dyDescent="0.3">
      <c r="A7875" s="20">
        <v>63026</v>
      </c>
      <c r="B7875" s="21">
        <f t="shared" si="529"/>
        <v>74</v>
      </c>
      <c r="C7875" s="21">
        <v>5</v>
      </c>
      <c r="D7875" s="21">
        <f>VLOOKUP(A7875,英雄数据表!A:D,4,0)</f>
        <v>6</v>
      </c>
      <c r="E7875" s="20" t="str">
        <f>VLOOKUP(A7875,英雄数据表!A:C,3,0)</f>
        <v>全知之石</v>
      </c>
      <c r="F7875" s="20">
        <f t="shared" si="530"/>
        <v>63026</v>
      </c>
      <c r="G7875" s="20">
        <f t="shared" si="531"/>
        <v>63026</v>
      </c>
      <c r="H7875" s="21" t="str">
        <f>VLOOKUP(B7875,属性中转表!A:F,6,FALSE)</f>
        <v>"hp":313200,"atk":8700</v>
      </c>
      <c r="I7875" s="20" t="str">
        <f>IF(VLOOKUP(B7875,属性中转表!A:G,7,FALSE)=0,"",VLOOKUP(VLOOKUP(B7875,属性中转表!A:G,7,FALSE),属性中转表!$K$2:$P$21,6,0))&amp;IF(VLOOKUP(B7875,属性中转表!A:G,7,FALSE)&gt;=50,VLOOKUP(A7875,英雄数据表!A:K,9,0),IF(VLOOKUP(B7875,属性中转表!A:G,7,FALSE)&gt;=25,VLOOKUP(A7875,英雄数据表!A:K,5,0),""))</f>
        <v>"atk":300,"hp":5000,"undpspro":150,"pvpdpspro":100,"pvpundpspro":100,"atkpro":100</v>
      </c>
      <c r="J7875" s="20" t="str">
        <f>IF(I7875="","",属性中转表!$I$1&amp;(IF(VLOOKUP(B7875,属性中转表!A:G,7,FALSE)=0,0,VLOOKUP(VLOOKUP(B7875,属性中转表!A:G,7,FALSE),属性中转表!$K$2:$P$21,4,0)))+IFERROR(VLOOKUP(A7875,英雄数据表!A:K,IF(武魂!B7875&gt;=50,10,IF(武魂!B7875&gt;=25,6)),0),0))</f>
        <v>,"dpspro":150</v>
      </c>
      <c r="K7875" s="32" t="str">
        <f t="shared" si="528"/>
        <v>"atk":300,"hp":5000,"undpspro":150,"pvpdpspro":100,"pvpundpspro":100,"atkpro":100,"dpspro":150</v>
      </c>
      <c r="L7875" s="20" t="str">
        <f>IF(B7875&gt;=50,VLOOKUP(A7875,英雄数据表!A:L,11,FALSE),IF(B7875&gt;=25,VLOOKUP(A7875,英雄数据表!A:L,7,0),""))</f>
        <v>"6302602004"</v>
      </c>
      <c r="M7875" s="20" t="str">
        <f>IFERROR(VLOOKUP(B7875,属性中转表!$K$2:$O$21,5,FALSE),"")</f>
        <v/>
      </c>
      <c r="N7875" s="20" t="str">
        <f>IF(B7875=25,VLOOKUP(A7875,英雄数据表!A:L,8,FALSE),IF(B7875=50,VLOOKUP(A7875,英雄数据表!A:L,12,0),""))</f>
        <v/>
      </c>
    </row>
    <row r="7876" spans="1:14" x14ac:dyDescent="0.3">
      <c r="A7876" s="20">
        <v>63026</v>
      </c>
      <c r="B7876" s="21">
        <f t="shared" si="529"/>
        <v>75</v>
      </c>
      <c r="C7876" s="21">
        <v>5</v>
      </c>
      <c r="D7876" s="21">
        <f>VLOOKUP(A7876,英雄数据表!A:D,4,0)</f>
        <v>6</v>
      </c>
      <c r="E7876" s="20" t="str">
        <f>VLOOKUP(A7876,英雄数据表!A:C,3,0)</f>
        <v>全知之石</v>
      </c>
      <c r="F7876" s="20">
        <f t="shared" si="530"/>
        <v>63026</v>
      </c>
      <c r="G7876" s="20">
        <f t="shared" si="531"/>
        <v>63026</v>
      </c>
      <c r="H7876" s="21" t="str">
        <f>VLOOKUP(B7876,属性中转表!A:F,6,FALSE)</f>
        <v>"hp":318600,"atk":8850</v>
      </c>
      <c r="I7876" s="20" t="str">
        <f>IF(VLOOKUP(B7876,属性中转表!A:G,7,FALSE)=0,"",VLOOKUP(VLOOKUP(B7876,属性中转表!A:G,7,FALSE),属性中转表!$K$2:$P$21,6,0))&amp;IF(VLOOKUP(B7876,属性中转表!A:G,7,FALSE)&gt;=50,VLOOKUP(A7876,英雄数据表!A:K,9,0),IF(VLOOKUP(B7876,属性中转表!A:G,7,FALSE)&gt;=25,VLOOKUP(A7876,英雄数据表!A:K,5,0),""))</f>
        <v>"atk":600,"hp":10000,"undpspro":150,"pvpdpspro":100,"pvpundpspro":100,"speed":10,"atkpro":100</v>
      </c>
      <c r="J7876" s="20" t="str">
        <f>IF(I7876="","",属性中转表!$I$1&amp;(IF(VLOOKUP(B7876,属性中转表!A:G,7,FALSE)=0,0,VLOOKUP(VLOOKUP(B7876,属性中转表!A:G,7,FALSE),属性中转表!$K$2:$P$21,4,0)))+IFERROR(VLOOKUP(A7876,英雄数据表!A:K,IF(武魂!B7876&gt;=50,10,IF(武魂!B7876&gt;=25,6)),0),0))</f>
        <v>,"dpspro":150</v>
      </c>
      <c r="K7876" s="32" t="str">
        <f t="shared" si="528"/>
        <v>"atk":600,"hp":10000,"undpspro":150,"pvpdpspro":100,"pvpundpspro":100,"speed":10,"atkpro":100,"dpspro":150</v>
      </c>
      <c r="L7876" s="20" t="str">
        <f>IF(B7876&gt;=50,VLOOKUP(A7876,英雄数据表!A:L,11,FALSE),IF(B7876&gt;=25,VLOOKUP(A7876,英雄数据表!A:L,7,0),""))</f>
        <v>"6302602004"</v>
      </c>
      <c r="M7876" s="20" t="str">
        <f>IFERROR(VLOOKUP(B7876,属性中转表!$K$2:$O$21,5,FALSE),"")</f>
        <v>"speed":10,"atk":300,"hp":5000</v>
      </c>
      <c r="N7876" s="20" t="str">
        <f>IF(B7876=25,VLOOKUP(A7876,英雄数据表!A:L,8,FALSE),IF(B7876=50,VLOOKUP(A7876,英雄数据表!A:L,12,0),""))</f>
        <v/>
      </c>
    </row>
    <row r="7877" spans="1:14" x14ac:dyDescent="0.3">
      <c r="A7877" s="20">
        <v>63026</v>
      </c>
      <c r="B7877" s="21">
        <f t="shared" si="529"/>
        <v>76</v>
      </c>
      <c r="C7877" s="21">
        <v>5</v>
      </c>
      <c r="D7877" s="21">
        <f>VLOOKUP(A7877,英雄数据表!A:D,4,0)</f>
        <v>6</v>
      </c>
      <c r="E7877" s="20" t="str">
        <f>VLOOKUP(A7877,英雄数据表!A:C,3,0)</f>
        <v>全知之石</v>
      </c>
      <c r="F7877" s="20">
        <f t="shared" si="530"/>
        <v>63026</v>
      </c>
      <c r="G7877" s="20">
        <f t="shared" si="531"/>
        <v>63026</v>
      </c>
      <c r="H7877" s="21" t="str">
        <f>VLOOKUP(B7877,属性中转表!A:F,6,FALSE)</f>
        <v>"hp":324000,"atk":9000</v>
      </c>
      <c r="I7877" s="20" t="str">
        <f>IF(VLOOKUP(B7877,属性中转表!A:G,7,FALSE)=0,"",VLOOKUP(VLOOKUP(B7877,属性中转表!A:G,7,FALSE),属性中转表!$K$2:$P$21,6,0))&amp;IF(VLOOKUP(B7877,属性中转表!A:G,7,FALSE)&gt;=50,VLOOKUP(A7877,英雄数据表!A:K,9,0),IF(VLOOKUP(B7877,属性中转表!A:G,7,FALSE)&gt;=25,VLOOKUP(A7877,英雄数据表!A:K,5,0),""))</f>
        <v>"atk":600,"hp":10000,"undpspro":150,"pvpdpspro":100,"pvpundpspro":100,"speed":10,"atkpro":100</v>
      </c>
      <c r="J7877" s="20" t="str">
        <f>IF(I7877="","",属性中转表!$I$1&amp;(IF(VLOOKUP(B7877,属性中转表!A:G,7,FALSE)=0,0,VLOOKUP(VLOOKUP(B7877,属性中转表!A:G,7,FALSE),属性中转表!$K$2:$P$21,4,0)))+IFERROR(VLOOKUP(A7877,英雄数据表!A:K,IF(武魂!B7877&gt;=50,10,IF(武魂!B7877&gt;=25,6)),0),0))</f>
        <v>,"dpspro":150</v>
      </c>
      <c r="K7877" s="32" t="str">
        <f t="shared" si="528"/>
        <v>"atk":600,"hp":10000,"undpspro":150,"pvpdpspro":100,"pvpundpspro":100,"speed":10,"atkpro":100,"dpspro":150</v>
      </c>
      <c r="L7877" s="20" t="str">
        <f>IF(B7877&gt;=50,VLOOKUP(A7877,英雄数据表!A:L,11,FALSE),IF(B7877&gt;=25,VLOOKUP(A7877,英雄数据表!A:L,7,0),""))</f>
        <v>"6302602004"</v>
      </c>
      <c r="M7877" s="20" t="str">
        <f>IFERROR(VLOOKUP(B7877,属性中转表!$K$2:$O$21,5,FALSE),"")</f>
        <v/>
      </c>
      <c r="N7877" s="20" t="str">
        <f>IF(B7877=25,VLOOKUP(A7877,英雄数据表!A:L,8,FALSE),IF(B7877=50,VLOOKUP(A7877,英雄数据表!A:L,12,0),""))</f>
        <v/>
      </c>
    </row>
    <row r="7878" spans="1:14" x14ac:dyDescent="0.3">
      <c r="A7878" s="20">
        <v>63026</v>
      </c>
      <c r="B7878" s="21">
        <f t="shared" si="529"/>
        <v>77</v>
      </c>
      <c r="C7878" s="21">
        <v>5</v>
      </c>
      <c r="D7878" s="21">
        <f>VLOOKUP(A7878,英雄数据表!A:D,4,0)</f>
        <v>6</v>
      </c>
      <c r="E7878" s="20" t="str">
        <f>VLOOKUP(A7878,英雄数据表!A:C,3,0)</f>
        <v>全知之石</v>
      </c>
      <c r="F7878" s="20">
        <f t="shared" si="530"/>
        <v>63026</v>
      </c>
      <c r="G7878" s="20">
        <f t="shared" si="531"/>
        <v>63026</v>
      </c>
      <c r="H7878" s="21" t="str">
        <f>VLOOKUP(B7878,属性中转表!A:F,6,FALSE)</f>
        <v>"hp":329400,"atk":9150</v>
      </c>
      <c r="I7878" s="20" t="str">
        <f>IF(VLOOKUP(B7878,属性中转表!A:G,7,FALSE)=0,"",VLOOKUP(VLOOKUP(B7878,属性中转表!A:G,7,FALSE),属性中转表!$K$2:$P$21,6,0))&amp;IF(VLOOKUP(B7878,属性中转表!A:G,7,FALSE)&gt;=50,VLOOKUP(A7878,英雄数据表!A:K,9,0),IF(VLOOKUP(B7878,属性中转表!A:G,7,FALSE)&gt;=25,VLOOKUP(A7878,英雄数据表!A:K,5,0),""))</f>
        <v>"atk":600,"hp":10000,"undpspro":150,"pvpdpspro":100,"pvpundpspro":100,"speed":10,"atkpro":100</v>
      </c>
      <c r="J7878" s="20" t="str">
        <f>IF(I7878="","",属性中转表!$I$1&amp;(IF(VLOOKUP(B7878,属性中转表!A:G,7,FALSE)=0,0,VLOOKUP(VLOOKUP(B7878,属性中转表!A:G,7,FALSE),属性中转表!$K$2:$P$21,4,0)))+IFERROR(VLOOKUP(A7878,英雄数据表!A:K,IF(武魂!B7878&gt;=50,10,IF(武魂!B7878&gt;=25,6)),0),0))</f>
        <v>,"dpspro":150</v>
      </c>
      <c r="K7878" s="32" t="str">
        <f t="shared" si="528"/>
        <v>"atk":600,"hp":10000,"undpspro":150,"pvpdpspro":100,"pvpundpspro":100,"speed":10,"atkpro":100,"dpspro":150</v>
      </c>
      <c r="L7878" s="20" t="str">
        <f>IF(B7878&gt;=50,VLOOKUP(A7878,英雄数据表!A:L,11,FALSE),IF(B7878&gt;=25,VLOOKUP(A7878,英雄数据表!A:L,7,0),""))</f>
        <v>"6302602004"</v>
      </c>
      <c r="M7878" s="20" t="str">
        <f>IFERROR(VLOOKUP(B7878,属性中转表!$K$2:$O$21,5,FALSE),"")</f>
        <v/>
      </c>
      <c r="N7878" s="20" t="str">
        <f>IF(B7878=25,VLOOKUP(A7878,英雄数据表!A:L,8,FALSE),IF(B7878=50,VLOOKUP(A7878,英雄数据表!A:L,12,0),""))</f>
        <v/>
      </c>
    </row>
    <row r="7879" spans="1:14" x14ac:dyDescent="0.3">
      <c r="A7879" s="20">
        <v>63026</v>
      </c>
      <c r="B7879" s="21">
        <f t="shared" si="529"/>
        <v>78</v>
      </c>
      <c r="C7879" s="21">
        <v>5</v>
      </c>
      <c r="D7879" s="21">
        <f>VLOOKUP(A7879,英雄数据表!A:D,4,0)</f>
        <v>6</v>
      </c>
      <c r="E7879" s="20" t="str">
        <f>VLOOKUP(A7879,英雄数据表!A:C,3,0)</f>
        <v>全知之石</v>
      </c>
      <c r="F7879" s="20">
        <f t="shared" si="530"/>
        <v>63026</v>
      </c>
      <c r="G7879" s="20">
        <f t="shared" si="531"/>
        <v>63026</v>
      </c>
      <c r="H7879" s="21" t="str">
        <f>VLOOKUP(B7879,属性中转表!A:F,6,FALSE)</f>
        <v>"hp":334800,"atk":9300</v>
      </c>
      <c r="I7879" s="20" t="str">
        <f>IF(VLOOKUP(B7879,属性中转表!A:G,7,FALSE)=0,"",VLOOKUP(VLOOKUP(B7879,属性中转表!A:G,7,FALSE),属性中转表!$K$2:$P$21,6,0))&amp;IF(VLOOKUP(B7879,属性中转表!A:G,7,FALSE)&gt;=50,VLOOKUP(A7879,英雄数据表!A:K,9,0),IF(VLOOKUP(B7879,属性中转表!A:G,7,FALSE)&gt;=25,VLOOKUP(A7879,英雄数据表!A:K,5,0),""))</f>
        <v>"atk":600,"hp":10000,"undpspro":150,"pvpdpspro":100,"pvpundpspro":100,"speed":10,"atkpro":100</v>
      </c>
      <c r="J7879" s="20" t="str">
        <f>IF(I7879="","",属性中转表!$I$1&amp;(IF(VLOOKUP(B7879,属性中转表!A:G,7,FALSE)=0,0,VLOOKUP(VLOOKUP(B7879,属性中转表!A:G,7,FALSE),属性中转表!$K$2:$P$21,4,0)))+IFERROR(VLOOKUP(A7879,英雄数据表!A:K,IF(武魂!B7879&gt;=50,10,IF(武魂!B7879&gt;=25,6)),0),0))</f>
        <v>,"dpspro":150</v>
      </c>
      <c r="K7879" s="32" t="str">
        <f t="shared" si="528"/>
        <v>"atk":600,"hp":10000,"undpspro":150,"pvpdpspro":100,"pvpundpspro":100,"speed":10,"atkpro":100,"dpspro":150</v>
      </c>
      <c r="L7879" s="20" t="str">
        <f>IF(B7879&gt;=50,VLOOKUP(A7879,英雄数据表!A:L,11,FALSE),IF(B7879&gt;=25,VLOOKUP(A7879,英雄数据表!A:L,7,0),""))</f>
        <v>"6302602004"</v>
      </c>
      <c r="M7879" s="20" t="str">
        <f>IFERROR(VLOOKUP(B7879,属性中转表!$K$2:$O$21,5,FALSE),"")</f>
        <v/>
      </c>
      <c r="N7879" s="20" t="str">
        <f>IF(B7879=25,VLOOKUP(A7879,英雄数据表!A:L,8,FALSE),IF(B7879=50,VLOOKUP(A7879,英雄数据表!A:L,12,0),""))</f>
        <v/>
      </c>
    </row>
    <row r="7880" spans="1:14" x14ac:dyDescent="0.3">
      <c r="A7880" s="20">
        <v>63026</v>
      </c>
      <c r="B7880" s="21">
        <f t="shared" si="529"/>
        <v>79</v>
      </c>
      <c r="C7880" s="21">
        <v>5</v>
      </c>
      <c r="D7880" s="21">
        <f>VLOOKUP(A7880,英雄数据表!A:D,4,0)</f>
        <v>6</v>
      </c>
      <c r="E7880" s="20" t="str">
        <f>VLOOKUP(A7880,英雄数据表!A:C,3,0)</f>
        <v>全知之石</v>
      </c>
      <c r="F7880" s="20">
        <f t="shared" si="530"/>
        <v>63026</v>
      </c>
      <c r="G7880" s="20">
        <f t="shared" si="531"/>
        <v>63026</v>
      </c>
      <c r="H7880" s="21" t="str">
        <f>VLOOKUP(B7880,属性中转表!A:F,6,FALSE)</f>
        <v>"hp":340200,"atk":9450</v>
      </c>
      <c r="I7880" s="20" t="str">
        <f>IF(VLOOKUP(B7880,属性中转表!A:G,7,FALSE)=0,"",VLOOKUP(VLOOKUP(B7880,属性中转表!A:G,7,FALSE),属性中转表!$K$2:$P$21,6,0))&amp;IF(VLOOKUP(B7880,属性中转表!A:G,7,FALSE)&gt;=50,VLOOKUP(A7880,英雄数据表!A:K,9,0),IF(VLOOKUP(B7880,属性中转表!A:G,7,FALSE)&gt;=25,VLOOKUP(A7880,英雄数据表!A:K,5,0),""))</f>
        <v>"atk":600,"hp":10000,"undpspro":150,"pvpdpspro":100,"pvpundpspro":100,"speed":10,"atkpro":100</v>
      </c>
      <c r="J7880" s="20" t="str">
        <f>IF(I7880="","",属性中转表!$I$1&amp;(IF(VLOOKUP(B7880,属性中转表!A:G,7,FALSE)=0,0,VLOOKUP(VLOOKUP(B7880,属性中转表!A:G,7,FALSE),属性中转表!$K$2:$P$21,4,0)))+IFERROR(VLOOKUP(A7880,英雄数据表!A:K,IF(武魂!B7880&gt;=50,10,IF(武魂!B7880&gt;=25,6)),0),0))</f>
        <v>,"dpspro":150</v>
      </c>
      <c r="K7880" s="32" t="str">
        <f t="shared" si="528"/>
        <v>"atk":600,"hp":10000,"undpspro":150,"pvpdpspro":100,"pvpundpspro":100,"speed":10,"atkpro":100,"dpspro":150</v>
      </c>
      <c r="L7880" s="20" t="str">
        <f>IF(B7880&gt;=50,VLOOKUP(A7880,英雄数据表!A:L,11,FALSE),IF(B7880&gt;=25,VLOOKUP(A7880,英雄数据表!A:L,7,0),""))</f>
        <v>"6302602004"</v>
      </c>
      <c r="M7880" s="20" t="str">
        <f>IFERROR(VLOOKUP(B7880,属性中转表!$K$2:$O$21,5,FALSE),"")</f>
        <v/>
      </c>
      <c r="N7880" s="20" t="str">
        <f>IF(B7880=25,VLOOKUP(A7880,英雄数据表!A:L,8,FALSE),IF(B7880=50,VLOOKUP(A7880,英雄数据表!A:L,12,0),""))</f>
        <v/>
      </c>
    </row>
    <row r="7881" spans="1:14" x14ac:dyDescent="0.3">
      <c r="A7881" s="20">
        <v>63026</v>
      </c>
      <c r="B7881" s="21">
        <f t="shared" si="529"/>
        <v>80</v>
      </c>
      <c r="C7881" s="21">
        <v>5</v>
      </c>
      <c r="D7881" s="21">
        <f>VLOOKUP(A7881,英雄数据表!A:D,4,0)</f>
        <v>6</v>
      </c>
      <c r="E7881" s="20" t="str">
        <f>VLOOKUP(A7881,英雄数据表!A:C,3,0)</f>
        <v>全知之石</v>
      </c>
      <c r="F7881" s="20">
        <f t="shared" si="530"/>
        <v>63026</v>
      </c>
      <c r="G7881" s="20">
        <f t="shared" si="531"/>
        <v>63026</v>
      </c>
      <c r="H7881" s="21" t="str">
        <f>VLOOKUP(B7881,属性中转表!A:F,6,FALSE)</f>
        <v>"hp":345600,"atk":9600</v>
      </c>
      <c r="I7881" s="20" t="str">
        <f>IF(VLOOKUP(B7881,属性中转表!A:G,7,FALSE)=0,"",VLOOKUP(VLOOKUP(B7881,属性中转表!A:G,7,FALSE),属性中转表!$K$2:$P$21,6,0))&amp;IF(VLOOKUP(B7881,属性中转表!A:G,7,FALSE)&gt;=50,VLOOKUP(A7881,英雄数据表!A:K,9,0),IF(VLOOKUP(B7881,属性中转表!A:G,7,FALSE)&gt;=25,VLOOKUP(A7881,英雄数据表!A:K,5,0),""))</f>
        <v>"atk":600,"hp":10000,"undpspro":200,"pvpdpspro":100,"pvpundpspro":100,"speed":10,"atkpro":100</v>
      </c>
      <c r="J7881" s="20" t="str">
        <f>IF(I7881="","",属性中转表!$I$1&amp;(IF(VLOOKUP(B7881,属性中转表!A:G,7,FALSE)=0,0,VLOOKUP(VLOOKUP(B7881,属性中转表!A:G,7,FALSE),属性中转表!$K$2:$P$21,4,0)))+IFERROR(VLOOKUP(A7881,英雄数据表!A:K,IF(武魂!B7881&gt;=50,10,IF(武魂!B7881&gt;=25,6)),0),0))</f>
        <v>,"dpspro":150</v>
      </c>
      <c r="K7881" s="32" t="str">
        <f t="shared" si="528"/>
        <v>"atk":600,"hp":10000,"undpspro":200,"pvpdpspro":100,"pvpundpspro":100,"speed":10,"atkpro":100,"dpspro":150</v>
      </c>
      <c r="L7881" s="20" t="str">
        <f>IF(B7881&gt;=50,VLOOKUP(A7881,英雄数据表!A:L,11,FALSE),IF(B7881&gt;=25,VLOOKUP(A7881,英雄数据表!A:L,7,0),""))</f>
        <v>"6302602004"</v>
      </c>
      <c r="M7881" s="20" t="str">
        <f>IFERROR(VLOOKUP(B7881,属性中转表!$K$2:$O$21,5,FALSE),"")</f>
        <v>"undpspro":50</v>
      </c>
      <c r="N7881" s="20" t="str">
        <f>IF(B7881=25,VLOOKUP(A7881,英雄数据表!A:L,8,FALSE),IF(B7881=50,VLOOKUP(A7881,英雄数据表!A:L,12,0),""))</f>
        <v/>
      </c>
    </row>
    <row r="7882" spans="1:14" x14ac:dyDescent="0.3">
      <c r="A7882" s="20">
        <v>63026</v>
      </c>
      <c r="B7882" s="21">
        <f t="shared" si="529"/>
        <v>81</v>
      </c>
      <c r="C7882" s="21">
        <v>5</v>
      </c>
      <c r="D7882" s="21">
        <f>VLOOKUP(A7882,英雄数据表!A:D,4,0)</f>
        <v>6</v>
      </c>
      <c r="E7882" s="20" t="str">
        <f>VLOOKUP(A7882,英雄数据表!A:C,3,0)</f>
        <v>全知之石</v>
      </c>
      <c r="F7882" s="20">
        <f t="shared" si="530"/>
        <v>63026</v>
      </c>
      <c r="G7882" s="20">
        <f t="shared" si="531"/>
        <v>63026</v>
      </c>
      <c r="H7882" s="21" t="str">
        <f>VLOOKUP(B7882,属性中转表!A:F,6,FALSE)</f>
        <v>"hp":351000,"atk":9750</v>
      </c>
      <c r="I7882" s="20" t="str">
        <f>IF(VLOOKUP(B7882,属性中转表!A:G,7,FALSE)=0,"",VLOOKUP(VLOOKUP(B7882,属性中转表!A:G,7,FALSE),属性中转表!$K$2:$P$21,6,0))&amp;IF(VLOOKUP(B7882,属性中转表!A:G,7,FALSE)&gt;=50,VLOOKUP(A7882,英雄数据表!A:K,9,0),IF(VLOOKUP(B7882,属性中转表!A:G,7,FALSE)&gt;=25,VLOOKUP(A7882,英雄数据表!A:K,5,0),""))</f>
        <v>"atk":600,"hp":10000,"undpspro":200,"pvpdpspro":100,"pvpundpspro":100,"speed":10,"atkpro":100</v>
      </c>
      <c r="J7882" s="20" t="str">
        <f>IF(I7882="","",属性中转表!$I$1&amp;(IF(VLOOKUP(B7882,属性中转表!A:G,7,FALSE)=0,0,VLOOKUP(VLOOKUP(B7882,属性中转表!A:G,7,FALSE),属性中转表!$K$2:$P$21,4,0)))+IFERROR(VLOOKUP(A7882,英雄数据表!A:K,IF(武魂!B7882&gt;=50,10,IF(武魂!B7882&gt;=25,6)),0),0))</f>
        <v>,"dpspro":150</v>
      </c>
      <c r="K7882" s="32" t="str">
        <f t="shared" si="528"/>
        <v>"atk":600,"hp":10000,"undpspro":200,"pvpdpspro":100,"pvpundpspro":100,"speed":10,"atkpro":100,"dpspro":150</v>
      </c>
      <c r="L7882" s="20" t="str">
        <f>IF(B7882&gt;=50,VLOOKUP(A7882,英雄数据表!A:L,11,FALSE),IF(B7882&gt;=25,VLOOKUP(A7882,英雄数据表!A:L,7,0),""))</f>
        <v>"6302602004"</v>
      </c>
      <c r="M7882" s="20" t="str">
        <f>IFERROR(VLOOKUP(B7882,属性中转表!$K$2:$O$21,5,FALSE),"")</f>
        <v/>
      </c>
      <c r="N7882" s="20" t="str">
        <f>IF(B7882=25,VLOOKUP(A7882,英雄数据表!A:L,8,FALSE),IF(B7882=50,VLOOKUP(A7882,英雄数据表!A:L,12,0),""))</f>
        <v/>
      </c>
    </row>
    <row r="7883" spans="1:14" x14ac:dyDescent="0.3">
      <c r="A7883" s="20">
        <v>63026</v>
      </c>
      <c r="B7883" s="21">
        <f t="shared" si="529"/>
        <v>82</v>
      </c>
      <c r="C7883" s="21">
        <v>5</v>
      </c>
      <c r="D7883" s="21">
        <f>VLOOKUP(A7883,英雄数据表!A:D,4,0)</f>
        <v>6</v>
      </c>
      <c r="E7883" s="20" t="str">
        <f>VLOOKUP(A7883,英雄数据表!A:C,3,0)</f>
        <v>全知之石</v>
      </c>
      <c r="F7883" s="20">
        <f t="shared" si="530"/>
        <v>63026</v>
      </c>
      <c r="G7883" s="20">
        <f t="shared" si="531"/>
        <v>63026</v>
      </c>
      <c r="H7883" s="21" t="str">
        <f>VLOOKUP(B7883,属性中转表!A:F,6,FALSE)</f>
        <v>"hp":356400,"atk":9900</v>
      </c>
      <c r="I7883" s="20" t="str">
        <f>IF(VLOOKUP(B7883,属性中转表!A:G,7,FALSE)=0,"",VLOOKUP(VLOOKUP(B7883,属性中转表!A:G,7,FALSE),属性中转表!$K$2:$P$21,6,0))&amp;IF(VLOOKUP(B7883,属性中转表!A:G,7,FALSE)&gt;=50,VLOOKUP(A7883,英雄数据表!A:K,9,0),IF(VLOOKUP(B7883,属性中转表!A:G,7,FALSE)&gt;=25,VLOOKUP(A7883,英雄数据表!A:K,5,0),""))</f>
        <v>"atk":600,"hp":10000,"undpspro":200,"pvpdpspro":100,"pvpundpspro":100,"speed":10,"atkpro":100</v>
      </c>
      <c r="J7883" s="20" t="str">
        <f>IF(I7883="","",属性中转表!$I$1&amp;(IF(VLOOKUP(B7883,属性中转表!A:G,7,FALSE)=0,0,VLOOKUP(VLOOKUP(B7883,属性中转表!A:G,7,FALSE),属性中转表!$K$2:$P$21,4,0)))+IFERROR(VLOOKUP(A7883,英雄数据表!A:K,IF(武魂!B7883&gt;=50,10,IF(武魂!B7883&gt;=25,6)),0),0))</f>
        <v>,"dpspro":150</v>
      </c>
      <c r="K7883" s="32" t="str">
        <f t="shared" si="528"/>
        <v>"atk":600,"hp":10000,"undpspro":200,"pvpdpspro":100,"pvpundpspro":100,"speed":10,"atkpro":100,"dpspro":150</v>
      </c>
      <c r="L7883" s="20" t="str">
        <f>IF(B7883&gt;=50,VLOOKUP(A7883,英雄数据表!A:L,11,FALSE),IF(B7883&gt;=25,VLOOKUP(A7883,英雄数据表!A:L,7,0),""))</f>
        <v>"6302602004"</v>
      </c>
      <c r="M7883" s="20" t="str">
        <f>IFERROR(VLOOKUP(B7883,属性中转表!$K$2:$O$21,5,FALSE),"")</f>
        <v/>
      </c>
      <c r="N7883" s="20" t="str">
        <f>IF(B7883=25,VLOOKUP(A7883,英雄数据表!A:L,8,FALSE),IF(B7883=50,VLOOKUP(A7883,英雄数据表!A:L,12,0),""))</f>
        <v/>
      </c>
    </row>
    <row r="7884" spans="1:14" x14ac:dyDescent="0.3">
      <c r="A7884" s="20">
        <v>63026</v>
      </c>
      <c r="B7884" s="21">
        <f t="shared" si="529"/>
        <v>83</v>
      </c>
      <c r="C7884" s="21">
        <v>5</v>
      </c>
      <c r="D7884" s="21">
        <f>VLOOKUP(A7884,英雄数据表!A:D,4,0)</f>
        <v>6</v>
      </c>
      <c r="E7884" s="20" t="str">
        <f>VLOOKUP(A7884,英雄数据表!A:C,3,0)</f>
        <v>全知之石</v>
      </c>
      <c r="F7884" s="20">
        <f t="shared" si="530"/>
        <v>63026</v>
      </c>
      <c r="G7884" s="20">
        <f t="shared" si="531"/>
        <v>63026</v>
      </c>
      <c r="H7884" s="21" t="str">
        <f>VLOOKUP(B7884,属性中转表!A:F,6,FALSE)</f>
        <v>"hp":361800,"atk":10050</v>
      </c>
      <c r="I7884" s="20" t="str">
        <f>IF(VLOOKUP(B7884,属性中转表!A:G,7,FALSE)=0,"",VLOOKUP(VLOOKUP(B7884,属性中转表!A:G,7,FALSE),属性中转表!$K$2:$P$21,6,0))&amp;IF(VLOOKUP(B7884,属性中转表!A:G,7,FALSE)&gt;=50,VLOOKUP(A7884,英雄数据表!A:K,9,0),IF(VLOOKUP(B7884,属性中转表!A:G,7,FALSE)&gt;=25,VLOOKUP(A7884,英雄数据表!A:K,5,0),""))</f>
        <v>"atk":600,"hp":10000,"undpspro":200,"pvpdpspro":100,"pvpundpspro":100,"speed":10,"atkpro":100</v>
      </c>
      <c r="J7884" s="20" t="str">
        <f>IF(I7884="","",属性中转表!$I$1&amp;(IF(VLOOKUP(B7884,属性中转表!A:G,7,FALSE)=0,0,VLOOKUP(VLOOKUP(B7884,属性中转表!A:G,7,FALSE),属性中转表!$K$2:$P$21,4,0)))+IFERROR(VLOOKUP(A7884,英雄数据表!A:K,IF(武魂!B7884&gt;=50,10,IF(武魂!B7884&gt;=25,6)),0),0))</f>
        <v>,"dpspro":150</v>
      </c>
      <c r="K7884" s="32" t="str">
        <f t="shared" si="528"/>
        <v>"atk":600,"hp":10000,"undpspro":200,"pvpdpspro":100,"pvpundpspro":100,"speed":10,"atkpro":100,"dpspro":150</v>
      </c>
      <c r="L7884" s="20" t="str">
        <f>IF(B7884&gt;=50,VLOOKUP(A7884,英雄数据表!A:L,11,FALSE),IF(B7884&gt;=25,VLOOKUP(A7884,英雄数据表!A:L,7,0),""))</f>
        <v>"6302602004"</v>
      </c>
      <c r="M7884" s="20" t="str">
        <f>IFERROR(VLOOKUP(B7884,属性中转表!$K$2:$O$21,5,FALSE),"")</f>
        <v/>
      </c>
      <c r="N7884" s="20" t="str">
        <f>IF(B7884=25,VLOOKUP(A7884,英雄数据表!A:L,8,FALSE),IF(B7884=50,VLOOKUP(A7884,英雄数据表!A:L,12,0),""))</f>
        <v/>
      </c>
    </row>
    <row r="7885" spans="1:14" x14ac:dyDescent="0.3">
      <c r="A7885" s="20">
        <v>63026</v>
      </c>
      <c r="B7885" s="21">
        <f t="shared" si="529"/>
        <v>84</v>
      </c>
      <c r="C7885" s="21">
        <v>5</v>
      </c>
      <c r="D7885" s="21">
        <f>VLOOKUP(A7885,英雄数据表!A:D,4,0)</f>
        <v>6</v>
      </c>
      <c r="E7885" s="20" t="str">
        <f>VLOOKUP(A7885,英雄数据表!A:C,3,0)</f>
        <v>全知之石</v>
      </c>
      <c r="F7885" s="20">
        <f t="shared" si="530"/>
        <v>63026</v>
      </c>
      <c r="G7885" s="20">
        <f t="shared" si="531"/>
        <v>63026</v>
      </c>
      <c r="H7885" s="21" t="str">
        <f>VLOOKUP(B7885,属性中转表!A:F,6,FALSE)</f>
        <v>"hp":367200,"atk":10200</v>
      </c>
      <c r="I7885" s="20" t="str">
        <f>IF(VLOOKUP(B7885,属性中转表!A:G,7,FALSE)=0,"",VLOOKUP(VLOOKUP(B7885,属性中转表!A:G,7,FALSE),属性中转表!$K$2:$P$21,6,0))&amp;IF(VLOOKUP(B7885,属性中转表!A:G,7,FALSE)&gt;=50,VLOOKUP(A7885,英雄数据表!A:K,9,0),IF(VLOOKUP(B7885,属性中转表!A:G,7,FALSE)&gt;=25,VLOOKUP(A7885,英雄数据表!A:K,5,0),""))</f>
        <v>"atk":600,"hp":10000,"undpspro":200,"pvpdpspro":100,"pvpundpspro":100,"speed":10,"atkpro":100</v>
      </c>
      <c r="J7885" s="20" t="str">
        <f>IF(I7885="","",属性中转表!$I$1&amp;(IF(VLOOKUP(B7885,属性中转表!A:G,7,FALSE)=0,0,VLOOKUP(VLOOKUP(B7885,属性中转表!A:G,7,FALSE),属性中转表!$K$2:$P$21,4,0)))+IFERROR(VLOOKUP(A7885,英雄数据表!A:K,IF(武魂!B7885&gt;=50,10,IF(武魂!B7885&gt;=25,6)),0),0))</f>
        <v>,"dpspro":150</v>
      </c>
      <c r="K7885" s="32" t="str">
        <f t="shared" si="528"/>
        <v>"atk":600,"hp":10000,"undpspro":200,"pvpdpspro":100,"pvpundpspro":100,"speed":10,"atkpro":100,"dpspro":150</v>
      </c>
      <c r="L7885" s="20" t="str">
        <f>IF(B7885&gt;=50,VLOOKUP(A7885,英雄数据表!A:L,11,FALSE),IF(B7885&gt;=25,VLOOKUP(A7885,英雄数据表!A:L,7,0),""))</f>
        <v>"6302602004"</v>
      </c>
      <c r="M7885" s="20" t="str">
        <f>IFERROR(VLOOKUP(B7885,属性中转表!$K$2:$O$21,5,FALSE),"")</f>
        <v/>
      </c>
      <c r="N7885" s="20" t="str">
        <f>IF(B7885=25,VLOOKUP(A7885,英雄数据表!A:L,8,FALSE),IF(B7885=50,VLOOKUP(A7885,英雄数据表!A:L,12,0),""))</f>
        <v/>
      </c>
    </row>
    <row r="7886" spans="1:14" x14ac:dyDescent="0.3">
      <c r="A7886" s="20">
        <v>63026</v>
      </c>
      <c r="B7886" s="21">
        <f t="shared" si="529"/>
        <v>85</v>
      </c>
      <c r="C7886" s="21">
        <v>5</v>
      </c>
      <c r="D7886" s="21">
        <f>VLOOKUP(A7886,英雄数据表!A:D,4,0)</f>
        <v>6</v>
      </c>
      <c r="E7886" s="20" t="str">
        <f>VLOOKUP(A7886,英雄数据表!A:C,3,0)</f>
        <v>全知之石</v>
      </c>
      <c r="F7886" s="20">
        <f t="shared" si="530"/>
        <v>63026</v>
      </c>
      <c r="G7886" s="20">
        <f t="shared" si="531"/>
        <v>63026</v>
      </c>
      <c r="H7886" s="21" t="str">
        <f>VLOOKUP(B7886,属性中转表!A:F,6,FALSE)</f>
        <v>"hp":372600,"atk":10350</v>
      </c>
      <c r="I7886" s="20" t="str">
        <f>IF(VLOOKUP(B7886,属性中转表!A:G,7,FALSE)=0,"",VLOOKUP(VLOOKUP(B7886,属性中转表!A:G,7,FALSE),属性中转表!$K$2:$P$21,6,0))&amp;IF(VLOOKUP(B7886,属性中转表!A:G,7,FALSE)&gt;=50,VLOOKUP(A7886,英雄数据表!A:K,9,0),IF(VLOOKUP(B7886,属性中转表!A:G,7,FALSE)&gt;=25,VLOOKUP(A7886,英雄数据表!A:K,5,0),""))</f>
        <v>"atk":600,"hp":10000,"undpspro":200,"pvpdpspro":100,"pvpundpspro":100,"speed":10,"atkpro":100</v>
      </c>
      <c r="J7886" s="20" t="str">
        <f>IF(I7886="","",属性中转表!$I$1&amp;(IF(VLOOKUP(B7886,属性中转表!A:G,7,FALSE)=0,0,VLOOKUP(VLOOKUP(B7886,属性中转表!A:G,7,FALSE),属性中转表!$K$2:$P$21,4,0)))+IFERROR(VLOOKUP(A7886,英雄数据表!A:K,IF(武魂!B7886&gt;=50,10,IF(武魂!B7886&gt;=25,6)),0),0))</f>
        <v>,"dpspro":200</v>
      </c>
      <c r="K7886" s="32" t="str">
        <f t="shared" si="528"/>
        <v>"atk":600,"hp":10000,"undpspro":200,"pvpdpspro":100,"pvpundpspro":100,"speed":10,"atkpro":100,"dpspro":200</v>
      </c>
      <c r="L7886" s="20" t="str">
        <f>IF(B7886&gt;=50,VLOOKUP(A7886,英雄数据表!A:L,11,FALSE),IF(B7886&gt;=25,VLOOKUP(A7886,英雄数据表!A:L,7,0),""))</f>
        <v>"6302602004"</v>
      </c>
      <c r="M7886" s="20" t="str">
        <f>IFERROR(VLOOKUP(B7886,属性中转表!$K$2:$O$21,5,FALSE),"")</f>
        <v>"dpspro":50</v>
      </c>
      <c r="N7886" s="20" t="str">
        <f>IF(B7886=25,VLOOKUP(A7886,英雄数据表!A:L,8,FALSE),IF(B7886=50,VLOOKUP(A7886,英雄数据表!A:L,12,0),""))</f>
        <v/>
      </c>
    </row>
    <row r="7887" spans="1:14" x14ac:dyDescent="0.3">
      <c r="A7887" s="20">
        <v>63026</v>
      </c>
      <c r="B7887" s="21">
        <f t="shared" si="529"/>
        <v>86</v>
      </c>
      <c r="C7887" s="21">
        <v>5</v>
      </c>
      <c r="D7887" s="21">
        <f>VLOOKUP(A7887,英雄数据表!A:D,4,0)</f>
        <v>6</v>
      </c>
      <c r="E7887" s="20" t="str">
        <f>VLOOKUP(A7887,英雄数据表!A:C,3,0)</f>
        <v>全知之石</v>
      </c>
      <c r="F7887" s="20">
        <f t="shared" si="530"/>
        <v>63026</v>
      </c>
      <c r="G7887" s="20">
        <f t="shared" si="531"/>
        <v>63026</v>
      </c>
      <c r="H7887" s="21" t="str">
        <f>VLOOKUP(B7887,属性中转表!A:F,6,FALSE)</f>
        <v>"hp":378000,"atk":10500</v>
      </c>
      <c r="I7887" s="20" t="str">
        <f>IF(VLOOKUP(B7887,属性中转表!A:G,7,FALSE)=0,"",VLOOKUP(VLOOKUP(B7887,属性中转表!A:G,7,FALSE),属性中转表!$K$2:$P$21,6,0))&amp;IF(VLOOKUP(B7887,属性中转表!A:G,7,FALSE)&gt;=50,VLOOKUP(A7887,英雄数据表!A:K,9,0),IF(VLOOKUP(B7887,属性中转表!A:G,7,FALSE)&gt;=25,VLOOKUP(A7887,英雄数据表!A:K,5,0),""))</f>
        <v>"atk":600,"hp":10000,"undpspro":200,"pvpdpspro":100,"pvpundpspro":100,"speed":10,"atkpro":100</v>
      </c>
      <c r="J7887" s="20" t="str">
        <f>IF(I7887="","",属性中转表!$I$1&amp;(IF(VLOOKUP(B7887,属性中转表!A:G,7,FALSE)=0,0,VLOOKUP(VLOOKUP(B7887,属性中转表!A:G,7,FALSE),属性中转表!$K$2:$P$21,4,0)))+IFERROR(VLOOKUP(A7887,英雄数据表!A:K,IF(武魂!B7887&gt;=50,10,IF(武魂!B7887&gt;=25,6)),0),0))</f>
        <v>,"dpspro":200</v>
      </c>
      <c r="K7887" s="32" t="str">
        <f t="shared" si="528"/>
        <v>"atk":600,"hp":10000,"undpspro":200,"pvpdpspro":100,"pvpundpspro":100,"speed":10,"atkpro":100,"dpspro":200</v>
      </c>
      <c r="L7887" s="20" t="str">
        <f>IF(B7887&gt;=50,VLOOKUP(A7887,英雄数据表!A:L,11,FALSE),IF(B7887&gt;=25,VLOOKUP(A7887,英雄数据表!A:L,7,0),""))</f>
        <v>"6302602004"</v>
      </c>
      <c r="M7887" s="20" t="str">
        <f>IFERROR(VLOOKUP(B7887,属性中转表!$K$2:$O$21,5,FALSE),"")</f>
        <v/>
      </c>
      <c r="N7887" s="20" t="str">
        <f>IF(B7887=25,VLOOKUP(A7887,英雄数据表!A:L,8,FALSE),IF(B7887=50,VLOOKUP(A7887,英雄数据表!A:L,12,0),""))</f>
        <v/>
      </c>
    </row>
    <row r="7888" spans="1:14" x14ac:dyDescent="0.3">
      <c r="A7888" s="20">
        <v>63026</v>
      </c>
      <c r="B7888" s="21">
        <f t="shared" si="529"/>
        <v>87</v>
      </c>
      <c r="C7888" s="21">
        <v>5</v>
      </c>
      <c r="D7888" s="21">
        <f>VLOOKUP(A7888,英雄数据表!A:D,4,0)</f>
        <v>6</v>
      </c>
      <c r="E7888" s="20" t="str">
        <f>VLOOKUP(A7888,英雄数据表!A:C,3,0)</f>
        <v>全知之石</v>
      </c>
      <c r="F7888" s="20">
        <f t="shared" si="530"/>
        <v>63026</v>
      </c>
      <c r="G7888" s="20">
        <f t="shared" si="531"/>
        <v>63026</v>
      </c>
      <c r="H7888" s="21" t="str">
        <f>VLOOKUP(B7888,属性中转表!A:F,6,FALSE)</f>
        <v>"hp":383400,"atk":10650</v>
      </c>
      <c r="I7888" s="20" t="str">
        <f>IF(VLOOKUP(B7888,属性中转表!A:G,7,FALSE)=0,"",VLOOKUP(VLOOKUP(B7888,属性中转表!A:G,7,FALSE),属性中转表!$K$2:$P$21,6,0))&amp;IF(VLOOKUP(B7888,属性中转表!A:G,7,FALSE)&gt;=50,VLOOKUP(A7888,英雄数据表!A:K,9,0),IF(VLOOKUP(B7888,属性中转表!A:G,7,FALSE)&gt;=25,VLOOKUP(A7888,英雄数据表!A:K,5,0),""))</f>
        <v>"atk":600,"hp":10000,"undpspro":200,"pvpdpspro":100,"pvpundpspro":100,"speed":10,"atkpro":100</v>
      </c>
      <c r="J7888" s="20" t="str">
        <f>IF(I7888="","",属性中转表!$I$1&amp;(IF(VLOOKUP(B7888,属性中转表!A:G,7,FALSE)=0,0,VLOOKUP(VLOOKUP(B7888,属性中转表!A:G,7,FALSE),属性中转表!$K$2:$P$21,4,0)))+IFERROR(VLOOKUP(A7888,英雄数据表!A:K,IF(武魂!B7888&gt;=50,10,IF(武魂!B7888&gt;=25,6)),0),0))</f>
        <v>,"dpspro":200</v>
      </c>
      <c r="K7888" s="32" t="str">
        <f t="shared" si="528"/>
        <v>"atk":600,"hp":10000,"undpspro":200,"pvpdpspro":100,"pvpundpspro":100,"speed":10,"atkpro":100,"dpspro":200</v>
      </c>
      <c r="L7888" s="20" t="str">
        <f>IF(B7888&gt;=50,VLOOKUP(A7888,英雄数据表!A:L,11,FALSE),IF(B7888&gt;=25,VLOOKUP(A7888,英雄数据表!A:L,7,0),""))</f>
        <v>"6302602004"</v>
      </c>
      <c r="M7888" s="20" t="str">
        <f>IFERROR(VLOOKUP(B7888,属性中转表!$K$2:$O$21,5,FALSE),"")</f>
        <v/>
      </c>
      <c r="N7888" s="20" t="str">
        <f>IF(B7888=25,VLOOKUP(A7888,英雄数据表!A:L,8,FALSE),IF(B7888=50,VLOOKUP(A7888,英雄数据表!A:L,12,0),""))</f>
        <v/>
      </c>
    </row>
    <row r="7889" spans="1:14" x14ac:dyDescent="0.3">
      <c r="A7889" s="20">
        <v>63026</v>
      </c>
      <c r="B7889" s="21">
        <f t="shared" si="529"/>
        <v>88</v>
      </c>
      <c r="C7889" s="21">
        <v>5</v>
      </c>
      <c r="D7889" s="21">
        <f>VLOOKUP(A7889,英雄数据表!A:D,4,0)</f>
        <v>6</v>
      </c>
      <c r="E7889" s="20" t="str">
        <f>VLOOKUP(A7889,英雄数据表!A:C,3,0)</f>
        <v>全知之石</v>
      </c>
      <c r="F7889" s="20">
        <f t="shared" si="530"/>
        <v>63026</v>
      </c>
      <c r="G7889" s="20">
        <f t="shared" si="531"/>
        <v>63026</v>
      </c>
      <c r="H7889" s="21" t="str">
        <f>VLOOKUP(B7889,属性中转表!A:F,6,FALSE)</f>
        <v>"hp":388800,"atk":10800</v>
      </c>
      <c r="I7889" s="20" t="str">
        <f>IF(VLOOKUP(B7889,属性中转表!A:G,7,FALSE)=0,"",VLOOKUP(VLOOKUP(B7889,属性中转表!A:G,7,FALSE),属性中转表!$K$2:$P$21,6,0))&amp;IF(VLOOKUP(B7889,属性中转表!A:G,7,FALSE)&gt;=50,VLOOKUP(A7889,英雄数据表!A:K,9,0),IF(VLOOKUP(B7889,属性中转表!A:G,7,FALSE)&gt;=25,VLOOKUP(A7889,英雄数据表!A:K,5,0),""))</f>
        <v>"atk":600,"hp":10000,"undpspro":200,"pvpdpspro":100,"pvpundpspro":100,"speed":10,"atkpro":100</v>
      </c>
      <c r="J7889" s="20" t="str">
        <f>IF(I7889="","",属性中转表!$I$1&amp;(IF(VLOOKUP(B7889,属性中转表!A:G,7,FALSE)=0,0,VLOOKUP(VLOOKUP(B7889,属性中转表!A:G,7,FALSE),属性中转表!$K$2:$P$21,4,0)))+IFERROR(VLOOKUP(A7889,英雄数据表!A:K,IF(武魂!B7889&gt;=50,10,IF(武魂!B7889&gt;=25,6)),0),0))</f>
        <v>,"dpspro":200</v>
      </c>
      <c r="K7889" s="32" t="str">
        <f t="shared" si="528"/>
        <v>"atk":600,"hp":10000,"undpspro":200,"pvpdpspro":100,"pvpundpspro":100,"speed":10,"atkpro":100,"dpspro":200</v>
      </c>
      <c r="L7889" s="20" t="str">
        <f>IF(B7889&gt;=50,VLOOKUP(A7889,英雄数据表!A:L,11,FALSE),IF(B7889&gt;=25,VLOOKUP(A7889,英雄数据表!A:L,7,0),""))</f>
        <v>"6302602004"</v>
      </c>
      <c r="M7889" s="20" t="str">
        <f>IFERROR(VLOOKUP(B7889,属性中转表!$K$2:$O$21,5,FALSE),"")</f>
        <v/>
      </c>
      <c r="N7889" s="20" t="str">
        <f>IF(B7889=25,VLOOKUP(A7889,英雄数据表!A:L,8,FALSE),IF(B7889=50,VLOOKUP(A7889,英雄数据表!A:L,12,0),""))</f>
        <v/>
      </c>
    </row>
    <row r="7890" spans="1:14" x14ac:dyDescent="0.3">
      <c r="A7890" s="20">
        <v>63026</v>
      </c>
      <c r="B7890" s="21">
        <f t="shared" si="529"/>
        <v>89</v>
      </c>
      <c r="C7890" s="21">
        <v>5</v>
      </c>
      <c r="D7890" s="21">
        <f>VLOOKUP(A7890,英雄数据表!A:D,4,0)</f>
        <v>6</v>
      </c>
      <c r="E7890" s="20" t="str">
        <f>VLOOKUP(A7890,英雄数据表!A:C,3,0)</f>
        <v>全知之石</v>
      </c>
      <c r="F7890" s="20">
        <f t="shared" si="530"/>
        <v>63026</v>
      </c>
      <c r="G7890" s="20">
        <f t="shared" si="531"/>
        <v>63026</v>
      </c>
      <c r="H7890" s="21" t="str">
        <f>VLOOKUP(B7890,属性中转表!A:F,6,FALSE)</f>
        <v>"hp":394200,"atk":10950</v>
      </c>
      <c r="I7890" s="20" t="str">
        <f>IF(VLOOKUP(B7890,属性中转表!A:G,7,FALSE)=0,"",VLOOKUP(VLOOKUP(B7890,属性中转表!A:G,7,FALSE),属性中转表!$K$2:$P$21,6,0))&amp;IF(VLOOKUP(B7890,属性中转表!A:G,7,FALSE)&gt;=50,VLOOKUP(A7890,英雄数据表!A:K,9,0),IF(VLOOKUP(B7890,属性中转表!A:G,7,FALSE)&gt;=25,VLOOKUP(A7890,英雄数据表!A:K,5,0),""))</f>
        <v>"atk":600,"hp":10000,"undpspro":200,"pvpdpspro":100,"pvpundpspro":100,"speed":10,"atkpro":100</v>
      </c>
      <c r="J7890" s="20" t="str">
        <f>IF(I7890="","",属性中转表!$I$1&amp;(IF(VLOOKUP(B7890,属性中转表!A:G,7,FALSE)=0,0,VLOOKUP(VLOOKUP(B7890,属性中转表!A:G,7,FALSE),属性中转表!$K$2:$P$21,4,0)))+IFERROR(VLOOKUP(A7890,英雄数据表!A:K,IF(武魂!B7890&gt;=50,10,IF(武魂!B7890&gt;=25,6)),0),0))</f>
        <v>,"dpspro":200</v>
      </c>
      <c r="K7890" s="32" t="str">
        <f t="shared" si="528"/>
        <v>"atk":600,"hp":10000,"undpspro":200,"pvpdpspro":100,"pvpundpspro":100,"speed":10,"atkpro":100,"dpspro":200</v>
      </c>
      <c r="L7890" s="20" t="str">
        <f>IF(B7890&gt;=50,VLOOKUP(A7890,英雄数据表!A:L,11,FALSE),IF(B7890&gt;=25,VLOOKUP(A7890,英雄数据表!A:L,7,0),""))</f>
        <v>"6302602004"</v>
      </c>
      <c r="M7890" s="20" t="str">
        <f>IFERROR(VLOOKUP(B7890,属性中转表!$K$2:$O$21,5,FALSE),"")</f>
        <v/>
      </c>
      <c r="N7890" s="20" t="str">
        <f>IF(B7890=25,VLOOKUP(A7890,英雄数据表!A:L,8,FALSE),IF(B7890=50,VLOOKUP(A7890,英雄数据表!A:L,12,0),""))</f>
        <v/>
      </c>
    </row>
    <row r="7891" spans="1:14" x14ac:dyDescent="0.3">
      <c r="A7891" s="20">
        <v>63026</v>
      </c>
      <c r="B7891" s="21">
        <f t="shared" si="529"/>
        <v>90</v>
      </c>
      <c r="C7891" s="21">
        <v>5</v>
      </c>
      <c r="D7891" s="21">
        <f>VLOOKUP(A7891,英雄数据表!A:D,4,0)</f>
        <v>6</v>
      </c>
      <c r="E7891" s="20" t="str">
        <f>VLOOKUP(A7891,英雄数据表!A:C,3,0)</f>
        <v>全知之石</v>
      </c>
      <c r="F7891" s="20">
        <f t="shared" si="530"/>
        <v>63026</v>
      </c>
      <c r="G7891" s="20">
        <f t="shared" si="531"/>
        <v>63026</v>
      </c>
      <c r="H7891" s="21" t="str">
        <f>VLOOKUP(B7891,属性中转表!A:F,6,FALSE)</f>
        <v>"hp":399600,"atk":11100</v>
      </c>
      <c r="I7891" s="20" t="str">
        <f>IF(VLOOKUP(B7891,属性中转表!A:G,7,FALSE)=0,"",VLOOKUP(VLOOKUP(B7891,属性中转表!A:G,7,FALSE),属性中转表!$K$2:$P$21,6,0))&amp;IF(VLOOKUP(B7891,属性中转表!A:G,7,FALSE)&gt;=50,VLOOKUP(A7891,英雄数据表!A:K,9,0),IF(VLOOKUP(B7891,属性中转表!A:G,7,FALSE)&gt;=25,VLOOKUP(A7891,英雄数据表!A:K,5,0),""))</f>
        <v>"atk":600,"hp":10000,"undpspro":200,"pvpdpspro":150,"pvpundpspro":100,"speed":10,"atkpro":100</v>
      </c>
      <c r="J7891" s="20" t="str">
        <f>IF(I7891="","",属性中转表!$I$1&amp;(IF(VLOOKUP(B7891,属性中转表!A:G,7,FALSE)=0,0,VLOOKUP(VLOOKUP(B7891,属性中转表!A:G,7,FALSE),属性中转表!$K$2:$P$21,4,0)))+IFERROR(VLOOKUP(A7891,英雄数据表!A:K,IF(武魂!B7891&gt;=50,10,IF(武魂!B7891&gt;=25,6)),0),0))</f>
        <v>,"dpspro":200</v>
      </c>
      <c r="K7891" s="32" t="str">
        <f t="shared" si="528"/>
        <v>"atk":600,"hp":10000,"undpspro":200,"pvpdpspro":150,"pvpundpspro":100,"speed":10,"atkpro":100,"dpspro":200</v>
      </c>
      <c r="L7891" s="20" t="str">
        <f>IF(B7891&gt;=50,VLOOKUP(A7891,英雄数据表!A:L,11,FALSE),IF(B7891&gt;=25,VLOOKUP(A7891,英雄数据表!A:L,7,0),""))</f>
        <v>"6302602004"</v>
      </c>
      <c r="M7891" s="20" t="str">
        <f>IFERROR(VLOOKUP(B7891,属性中转表!$K$2:$O$21,5,FALSE),"")</f>
        <v>"pvpdpspro":50</v>
      </c>
      <c r="N7891" s="20" t="str">
        <f>IF(B7891=25,VLOOKUP(A7891,英雄数据表!A:L,8,FALSE),IF(B7891=50,VLOOKUP(A7891,英雄数据表!A:L,12,0),""))</f>
        <v/>
      </c>
    </row>
    <row r="7892" spans="1:14" x14ac:dyDescent="0.3">
      <c r="A7892" s="20">
        <v>63026</v>
      </c>
      <c r="B7892" s="21">
        <f t="shared" si="529"/>
        <v>91</v>
      </c>
      <c r="C7892" s="21">
        <v>5</v>
      </c>
      <c r="D7892" s="21">
        <f>VLOOKUP(A7892,英雄数据表!A:D,4,0)</f>
        <v>6</v>
      </c>
      <c r="E7892" s="20" t="str">
        <f>VLOOKUP(A7892,英雄数据表!A:C,3,0)</f>
        <v>全知之石</v>
      </c>
      <c r="F7892" s="20">
        <f t="shared" si="530"/>
        <v>63026</v>
      </c>
      <c r="G7892" s="20">
        <f t="shared" si="531"/>
        <v>63026</v>
      </c>
      <c r="H7892" s="21" t="str">
        <f>VLOOKUP(B7892,属性中转表!A:F,6,FALSE)</f>
        <v>"hp":405000,"atk":11250</v>
      </c>
      <c r="I7892" s="20" t="str">
        <f>IF(VLOOKUP(B7892,属性中转表!A:G,7,FALSE)=0,"",VLOOKUP(VLOOKUP(B7892,属性中转表!A:G,7,FALSE),属性中转表!$K$2:$P$21,6,0))&amp;IF(VLOOKUP(B7892,属性中转表!A:G,7,FALSE)&gt;=50,VLOOKUP(A7892,英雄数据表!A:K,9,0),IF(VLOOKUP(B7892,属性中转表!A:G,7,FALSE)&gt;=25,VLOOKUP(A7892,英雄数据表!A:K,5,0),""))</f>
        <v>"atk":600,"hp":10000,"undpspro":200,"pvpdpspro":150,"pvpundpspro":100,"speed":10,"atkpro":100</v>
      </c>
      <c r="J7892" s="20" t="str">
        <f>IF(I7892="","",属性中转表!$I$1&amp;(IF(VLOOKUP(B7892,属性中转表!A:G,7,FALSE)=0,0,VLOOKUP(VLOOKUP(B7892,属性中转表!A:G,7,FALSE),属性中转表!$K$2:$P$21,4,0)))+IFERROR(VLOOKUP(A7892,英雄数据表!A:K,IF(武魂!B7892&gt;=50,10,IF(武魂!B7892&gt;=25,6)),0),0))</f>
        <v>,"dpspro":200</v>
      </c>
      <c r="K7892" s="32" t="str">
        <f t="shared" si="528"/>
        <v>"atk":600,"hp":10000,"undpspro":200,"pvpdpspro":150,"pvpundpspro":100,"speed":10,"atkpro":100,"dpspro":200</v>
      </c>
      <c r="L7892" s="20" t="str">
        <f>IF(B7892&gt;=50,VLOOKUP(A7892,英雄数据表!A:L,11,FALSE),IF(B7892&gt;=25,VLOOKUP(A7892,英雄数据表!A:L,7,0),""))</f>
        <v>"6302602004"</v>
      </c>
      <c r="M7892" s="20" t="str">
        <f>IFERROR(VLOOKUP(B7892,属性中转表!$K$2:$O$21,5,FALSE),"")</f>
        <v/>
      </c>
      <c r="N7892" s="20" t="str">
        <f>IF(B7892=25,VLOOKUP(A7892,英雄数据表!A:L,8,FALSE),IF(B7892=50,VLOOKUP(A7892,英雄数据表!A:L,12,0),""))</f>
        <v/>
      </c>
    </row>
    <row r="7893" spans="1:14" x14ac:dyDescent="0.3">
      <c r="A7893" s="20">
        <v>63026</v>
      </c>
      <c r="B7893" s="21">
        <f t="shared" si="529"/>
        <v>92</v>
      </c>
      <c r="C7893" s="21">
        <v>5</v>
      </c>
      <c r="D7893" s="21">
        <f>VLOOKUP(A7893,英雄数据表!A:D,4,0)</f>
        <v>6</v>
      </c>
      <c r="E7893" s="20" t="str">
        <f>VLOOKUP(A7893,英雄数据表!A:C,3,0)</f>
        <v>全知之石</v>
      </c>
      <c r="F7893" s="20">
        <f t="shared" si="530"/>
        <v>63026</v>
      </c>
      <c r="G7893" s="20">
        <f t="shared" si="531"/>
        <v>63026</v>
      </c>
      <c r="H7893" s="21" t="str">
        <f>VLOOKUP(B7893,属性中转表!A:F,6,FALSE)</f>
        <v>"hp":410400,"atk":11400</v>
      </c>
      <c r="I7893" s="20" t="str">
        <f>IF(VLOOKUP(B7893,属性中转表!A:G,7,FALSE)=0,"",VLOOKUP(VLOOKUP(B7893,属性中转表!A:G,7,FALSE),属性中转表!$K$2:$P$21,6,0))&amp;IF(VLOOKUP(B7893,属性中转表!A:G,7,FALSE)&gt;=50,VLOOKUP(A7893,英雄数据表!A:K,9,0),IF(VLOOKUP(B7893,属性中转表!A:G,7,FALSE)&gt;=25,VLOOKUP(A7893,英雄数据表!A:K,5,0),""))</f>
        <v>"atk":600,"hp":10000,"undpspro":200,"pvpdpspro":150,"pvpundpspro":100,"speed":10,"atkpro":100</v>
      </c>
      <c r="J7893" s="20" t="str">
        <f>IF(I7893="","",属性中转表!$I$1&amp;(IF(VLOOKUP(B7893,属性中转表!A:G,7,FALSE)=0,0,VLOOKUP(VLOOKUP(B7893,属性中转表!A:G,7,FALSE),属性中转表!$K$2:$P$21,4,0)))+IFERROR(VLOOKUP(A7893,英雄数据表!A:K,IF(武魂!B7893&gt;=50,10,IF(武魂!B7893&gt;=25,6)),0),0))</f>
        <v>,"dpspro":200</v>
      </c>
      <c r="K7893" s="32" t="str">
        <f t="shared" si="528"/>
        <v>"atk":600,"hp":10000,"undpspro":200,"pvpdpspro":150,"pvpundpspro":100,"speed":10,"atkpro":100,"dpspro":200</v>
      </c>
      <c r="L7893" s="20" t="str">
        <f>IF(B7893&gt;=50,VLOOKUP(A7893,英雄数据表!A:L,11,FALSE),IF(B7893&gt;=25,VLOOKUP(A7893,英雄数据表!A:L,7,0),""))</f>
        <v>"6302602004"</v>
      </c>
      <c r="M7893" s="20" t="str">
        <f>IFERROR(VLOOKUP(B7893,属性中转表!$K$2:$O$21,5,FALSE),"")</f>
        <v/>
      </c>
      <c r="N7893" s="20" t="str">
        <f>IF(B7893=25,VLOOKUP(A7893,英雄数据表!A:L,8,FALSE),IF(B7893=50,VLOOKUP(A7893,英雄数据表!A:L,12,0),""))</f>
        <v/>
      </c>
    </row>
    <row r="7894" spans="1:14" x14ac:dyDescent="0.3">
      <c r="A7894" s="20">
        <v>63026</v>
      </c>
      <c r="B7894" s="21">
        <f t="shared" si="529"/>
        <v>93</v>
      </c>
      <c r="C7894" s="21">
        <v>5</v>
      </c>
      <c r="D7894" s="21">
        <f>VLOOKUP(A7894,英雄数据表!A:D,4,0)</f>
        <v>6</v>
      </c>
      <c r="E7894" s="20" t="str">
        <f>VLOOKUP(A7894,英雄数据表!A:C,3,0)</f>
        <v>全知之石</v>
      </c>
      <c r="F7894" s="20">
        <f t="shared" si="530"/>
        <v>63026</v>
      </c>
      <c r="G7894" s="20">
        <f t="shared" si="531"/>
        <v>63026</v>
      </c>
      <c r="H7894" s="21" t="str">
        <f>VLOOKUP(B7894,属性中转表!A:F,6,FALSE)</f>
        <v>"hp":415800,"atk":11550</v>
      </c>
      <c r="I7894" s="20" t="str">
        <f>IF(VLOOKUP(B7894,属性中转表!A:G,7,FALSE)=0,"",VLOOKUP(VLOOKUP(B7894,属性中转表!A:G,7,FALSE),属性中转表!$K$2:$P$21,6,0))&amp;IF(VLOOKUP(B7894,属性中转表!A:G,7,FALSE)&gt;=50,VLOOKUP(A7894,英雄数据表!A:K,9,0),IF(VLOOKUP(B7894,属性中转表!A:G,7,FALSE)&gt;=25,VLOOKUP(A7894,英雄数据表!A:K,5,0),""))</f>
        <v>"atk":600,"hp":10000,"undpspro":200,"pvpdpspro":150,"pvpundpspro":100,"speed":10,"atkpro":100</v>
      </c>
      <c r="J7894" s="20" t="str">
        <f>IF(I7894="","",属性中转表!$I$1&amp;(IF(VLOOKUP(B7894,属性中转表!A:G,7,FALSE)=0,0,VLOOKUP(VLOOKUP(B7894,属性中转表!A:G,7,FALSE),属性中转表!$K$2:$P$21,4,0)))+IFERROR(VLOOKUP(A7894,英雄数据表!A:K,IF(武魂!B7894&gt;=50,10,IF(武魂!B7894&gt;=25,6)),0),0))</f>
        <v>,"dpspro":200</v>
      </c>
      <c r="K7894" s="32" t="str">
        <f t="shared" si="528"/>
        <v>"atk":600,"hp":10000,"undpspro":200,"pvpdpspro":150,"pvpundpspro":100,"speed":10,"atkpro":100,"dpspro":200</v>
      </c>
      <c r="L7894" s="20" t="str">
        <f>IF(B7894&gt;=50,VLOOKUP(A7894,英雄数据表!A:L,11,FALSE),IF(B7894&gt;=25,VLOOKUP(A7894,英雄数据表!A:L,7,0),""))</f>
        <v>"6302602004"</v>
      </c>
      <c r="M7894" s="20" t="str">
        <f>IFERROR(VLOOKUP(B7894,属性中转表!$K$2:$O$21,5,FALSE),"")</f>
        <v/>
      </c>
      <c r="N7894" s="20" t="str">
        <f>IF(B7894=25,VLOOKUP(A7894,英雄数据表!A:L,8,FALSE),IF(B7894=50,VLOOKUP(A7894,英雄数据表!A:L,12,0),""))</f>
        <v/>
      </c>
    </row>
    <row r="7895" spans="1:14" x14ac:dyDescent="0.3">
      <c r="A7895" s="20">
        <v>63026</v>
      </c>
      <c r="B7895" s="21">
        <f t="shared" si="529"/>
        <v>94</v>
      </c>
      <c r="C7895" s="21">
        <v>5</v>
      </c>
      <c r="D7895" s="21">
        <f>VLOOKUP(A7895,英雄数据表!A:D,4,0)</f>
        <v>6</v>
      </c>
      <c r="E7895" s="20" t="str">
        <f>VLOOKUP(A7895,英雄数据表!A:C,3,0)</f>
        <v>全知之石</v>
      </c>
      <c r="F7895" s="20">
        <f t="shared" si="530"/>
        <v>63026</v>
      </c>
      <c r="G7895" s="20">
        <f t="shared" si="531"/>
        <v>63026</v>
      </c>
      <c r="H7895" s="21" t="str">
        <f>VLOOKUP(B7895,属性中转表!A:F,6,FALSE)</f>
        <v>"hp":421200,"atk":11700</v>
      </c>
      <c r="I7895" s="20" t="str">
        <f>IF(VLOOKUP(B7895,属性中转表!A:G,7,FALSE)=0,"",VLOOKUP(VLOOKUP(B7895,属性中转表!A:G,7,FALSE),属性中转表!$K$2:$P$21,6,0))&amp;IF(VLOOKUP(B7895,属性中转表!A:G,7,FALSE)&gt;=50,VLOOKUP(A7895,英雄数据表!A:K,9,0),IF(VLOOKUP(B7895,属性中转表!A:G,7,FALSE)&gt;=25,VLOOKUP(A7895,英雄数据表!A:K,5,0),""))</f>
        <v>"atk":600,"hp":10000,"undpspro":200,"pvpdpspro":150,"pvpundpspro":100,"speed":10,"atkpro":100</v>
      </c>
      <c r="J7895" s="20" t="str">
        <f>IF(I7895="","",属性中转表!$I$1&amp;(IF(VLOOKUP(B7895,属性中转表!A:G,7,FALSE)=0,0,VLOOKUP(VLOOKUP(B7895,属性中转表!A:G,7,FALSE),属性中转表!$K$2:$P$21,4,0)))+IFERROR(VLOOKUP(A7895,英雄数据表!A:K,IF(武魂!B7895&gt;=50,10,IF(武魂!B7895&gt;=25,6)),0),0))</f>
        <v>,"dpspro":200</v>
      </c>
      <c r="K7895" s="32" t="str">
        <f t="shared" si="528"/>
        <v>"atk":600,"hp":10000,"undpspro":200,"pvpdpspro":150,"pvpundpspro":100,"speed":10,"atkpro":100,"dpspro":200</v>
      </c>
      <c r="L7895" s="20" t="str">
        <f>IF(B7895&gt;=50,VLOOKUP(A7895,英雄数据表!A:L,11,FALSE),IF(B7895&gt;=25,VLOOKUP(A7895,英雄数据表!A:L,7,0),""))</f>
        <v>"6302602004"</v>
      </c>
      <c r="M7895" s="20" t="str">
        <f>IFERROR(VLOOKUP(B7895,属性中转表!$K$2:$O$21,5,FALSE),"")</f>
        <v/>
      </c>
      <c r="N7895" s="20" t="str">
        <f>IF(B7895=25,VLOOKUP(A7895,英雄数据表!A:L,8,FALSE),IF(B7895=50,VLOOKUP(A7895,英雄数据表!A:L,12,0),""))</f>
        <v/>
      </c>
    </row>
    <row r="7896" spans="1:14" x14ac:dyDescent="0.3">
      <c r="A7896" s="20">
        <v>63026</v>
      </c>
      <c r="B7896" s="21">
        <f t="shared" si="529"/>
        <v>95</v>
      </c>
      <c r="C7896" s="21">
        <v>5</v>
      </c>
      <c r="D7896" s="21">
        <f>VLOOKUP(A7896,英雄数据表!A:D,4,0)</f>
        <v>6</v>
      </c>
      <c r="E7896" s="20" t="str">
        <f>VLOOKUP(A7896,英雄数据表!A:C,3,0)</f>
        <v>全知之石</v>
      </c>
      <c r="F7896" s="20">
        <f t="shared" si="530"/>
        <v>63026</v>
      </c>
      <c r="G7896" s="20">
        <f t="shared" si="531"/>
        <v>63026</v>
      </c>
      <c r="H7896" s="21" t="str">
        <f>VLOOKUP(B7896,属性中转表!A:F,6,FALSE)</f>
        <v>"hp":426600,"atk":11850</v>
      </c>
      <c r="I7896" s="20" t="str">
        <f>IF(VLOOKUP(B7896,属性中转表!A:G,7,FALSE)=0,"",VLOOKUP(VLOOKUP(B7896,属性中转表!A:G,7,FALSE),属性中转表!$K$2:$P$21,6,0))&amp;IF(VLOOKUP(B7896,属性中转表!A:G,7,FALSE)&gt;=50,VLOOKUP(A7896,英雄数据表!A:K,9,0),IF(VLOOKUP(B7896,属性中转表!A:G,7,FALSE)&gt;=25,VLOOKUP(A7896,英雄数据表!A:K,5,0),""))</f>
        <v>"atk":600,"hp":10000,"undpspro":200,"pvpdpspro":150,"pvpundpspro":150,"speed":10,"atkpro":100</v>
      </c>
      <c r="J7896" s="20" t="str">
        <f>IF(I7896="","",属性中转表!$I$1&amp;(IF(VLOOKUP(B7896,属性中转表!A:G,7,FALSE)=0,0,VLOOKUP(VLOOKUP(B7896,属性中转表!A:G,7,FALSE),属性中转表!$K$2:$P$21,4,0)))+IFERROR(VLOOKUP(A7896,英雄数据表!A:K,IF(武魂!B7896&gt;=50,10,IF(武魂!B7896&gt;=25,6)),0),0))</f>
        <v>,"dpspro":200</v>
      </c>
      <c r="K7896" s="32" t="str">
        <f t="shared" si="528"/>
        <v>"atk":600,"hp":10000,"undpspro":200,"pvpdpspro":150,"pvpundpspro":150,"speed":10,"atkpro":100,"dpspro":200</v>
      </c>
      <c r="L7896" s="20" t="str">
        <f>IF(B7896&gt;=50,VLOOKUP(A7896,英雄数据表!A:L,11,FALSE),IF(B7896&gt;=25,VLOOKUP(A7896,英雄数据表!A:L,7,0),""))</f>
        <v>"6302602004"</v>
      </c>
      <c r="M7896" s="20" t="str">
        <f>IFERROR(VLOOKUP(B7896,属性中转表!$K$2:$O$21,5,FALSE),"")</f>
        <v>"pvpundpspro":50</v>
      </c>
      <c r="N7896" s="20" t="str">
        <f>IF(B7896=25,VLOOKUP(A7896,英雄数据表!A:L,8,FALSE),IF(B7896=50,VLOOKUP(A7896,英雄数据表!A:L,12,0),""))</f>
        <v/>
      </c>
    </row>
    <row r="7897" spans="1:14" x14ac:dyDescent="0.3">
      <c r="A7897" s="20">
        <v>63026</v>
      </c>
      <c r="B7897" s="21">
        <f t="shared" si="529"/>
        <v>96</v>
      </c>
      <c r="C7897" s="21">
        <v>5</v>
      </c>
      <c r="D7897" s="21">
        <f>VLOOKUP(A7897,英雄数据表!A:D,4,0)</f>
        <v>6</v>
      </c>
      <c r="E7897" s="20" t="str">
        <f>VLOOKUP(A7897,英雄数据表!A:C,3,0)</f>
        <v>全知之石</v>
      </c>
      <c r="F7897" s="20">
        <f t="shared" si="530"/>
        <v>63026</v>
      </c>
      <c r="G7897" s="20">
        <f t="shared" si="531"/>
        <v>63026</v>
      </c>
      <c r="H7897" s="21" t="str">
        <f>VLOOKUP(B7897,属性中转表!A:F,6,FALSE)</f>
        <v>"hp":432000,"atk":12000</v>
      </c>
      <c r="I7897" s="20" t="str">
        <f>IF(VLOOKUP(B7897,属性中转表!A:G,7,FALSE)=0,"",VLOOKUP(VLOOKUP(B7897,属性中转表!A:G,7,FALSE),属性中转表!$K$2:$P$21,6,0))&amp;IF(VLOOKUP(B7897,属性中转表!A:G,7,FALSE)&gt;=50,VLOOKUP(A7897,英雄数据表!A:K,9,0),IF(VLOOKUP(B7897,属性中转表!A:G,7,FALSE)&gt;=25,VLOOKUP(A7897,英雄数据表!A:K,5,0),""))</f>
        <v>"atk":600,"hp":10000,"undpspro":200,"pvpdpspro":150,"pvpundpspro":150,"speed":10,"atkpro":100</v>
      </c>
      <c r="J7897" s="20" t="str">
        <f>IF(I7897="","",属性中转表!$I$1&amp;(IF(VLOOKUP(B7897,属性中转表!A:G,7,FALSE)=0,0,VLOOKUP(VLOOKUP(B7897,属性中转表!A:G,7,FALSE),属性中转表!$K$2:$P$21,4,0)))+IFERROR(VLOOKUP(A7897,英雄数据表!A:K,IF(武魂!B7897&gt;=50,10,IF(武魂!B7897&gt;=25,6)),0),0))</f>
        <v>,"dpspro":200</v>
      </c>
      <c r="K7897" s="32" t="str">
        <f t="shared" si="528"/>
        <v>"atk":600,"hp":10000,"undpspro":200,"pvpdpspro":150,"pvpundpspro":150,"speed":10,"atkpro":100,"dpspro":200</v>
      </c>
      <c r="L7897" s="20" t="str">
        <f>IF(B7897&gt;=50,VLOOKUP(A7897,英雄数据表!A:L,11,FALSE),IF(B7897&gt;=25,VLOOKUP(A7897,英雄数据表!A:L,7,0),""))</f>
        <v>"6302602004"</v>
      </c>
      <c r="M7897" s="20" t="str">
        <f>IFERROR(VLOOKUP(B7897,属性中转表!$K$2:$O$21,5,FALSE),"")</f>
        <v/>
      </c>
      <c r="N7897" s="20" t="str">
        <f>IF(B7897=25,VLOOKUP(A7897,英雄数据表!A:L,8,FALSE),IF(B7897=50,VLOOKUP(A7897,英雄数据表!A:L,12,0),""))</f>
        <v/>
      </c>
    </row>
    <row r="7898" spans="1:14" x14ac:dyDescent="0.3">
      <c r="A7898" s="20">
        <v>63026</v>
      </c>
      <c r="B7898" s="21">
        <f t="shared" si="529"/>
        <v>97</v>
      </c>
      <c r="C7898" s="21">
        <v>5</v>
      </c>
      <c r="D7898" s="21">
        <f>VLOOKUP(A7898,英雄数据表!A:D,4,0)</f>
        <v>6</v>
      </c>
      <c r="E7898" s="20" t="str">
        <f>VLOOKUP(A7898,英雄数据表!A:C,3,0)</f>
        <v>全知之石</v>
      </c>
      <c r="F7898" s="20">
        <f t="shared" si="530"/>
        <v>63026</v>
      </c>
      <c r="G7898" s="20">
        <f t="shared" si="531"/>
        <v>63026</v>
      </c>
      <c r="H7898" s="21" t="str">
        <f>VLOOKUP(B7898,属性中转表!A:F,6,FALSE)</f>
        <v>"hp":437400,"atk":12150</v>
      </c>
      <c r="I7898" s="20" t="str">
        <f>IF(VLOOKUP(B7898,属性中转表!A:G,7,FALSE)=0,"",VLOOKUP(VLOOKUP(B7898,属性中转表!A:G,7,FALSE),属性中转表!$K$2:$P$21,6,0))&amp;IF(VLOOKUP(B7898,属性中转表!A:G,7,FALSE)&gt;=50,VLOOKUP(A7898,英雄数据表!A:K,9,0),IF(VLOOKUP(B7898,属性中转表!A:G,7,FALSE)&gt;=25,VLOOKUP(A7898,英雄数据表!A:K,5,0),""))</f>
        <v>"atk":600,"hp":10000,"undpspro":200,"pvpdpspro":150,"pvpundpspro":150,"speed":10,"atkpro":100</v>
      </c>
      <c r="J7898" s="20" t="str">
        <f>IF(I7898="","",属性中转表!$I$1&amp;(IF(VLOOKUP(B7898,属性中转表!A:G,7,FALSE)=0,0,VLOOKUP(VLOOKUP(B7898,属性中转表!A:G,7,FALSE),属性中转表!$K$2:$P$21,4,0)))+IFERROR(VLOOKUP(A7898,英雄数据表!A:K,IF(武魂!B7898&gt;=50,10,IF(武魂!B7898&gt;=25,6)),0),0))</f>
        <v>,"dpspro":200</v>
      </c>
      <c r="K7898" s="32" t="str">
        <f t="shared" si="528"/>
        <v>"atk":600,"hp":10000,"undpspro":200,"pvpdpspro":150,"pvpundpspro":150,"speed":10,"atkpro":100,"dpspro":200</v>
      </c>
      <c r="L7898" s="20" t="str">
        <f>IF(B7898&gt;=50,VLOOKUP(A7898,英雄数据表!A:L,11,FALSE),IF(B7898&gt;=25,VLOOKUP(A7898,英雄数据表!A:L,7,0),""))</f>
        <v>"6302602004"</v>
      </c>
      <c r="M7898" s="20" t="str">
        <f>IFERROR(VLOOKUP(B7898,属性中转表!$K$2:$O$21,5,FALSE),"")</f>
        <v/>
      </c>
      <c r="N7898" s="20" t="str">
        <f>IF(B7898=25,VLOOKUP(A7898,英雄数据表!A:L,8,FALSE),IF(B7898=50,VLOOKUP(A7898,英雄数据表!A:L,12,0),""))</f>
        <v/>
      </c>
    </row>
    <row r="7899" spans="1:14" x14ac:dyDescent="0.3">
      <c r="A7899" s="20">
        <v>63026</v>
      </c>
      <c r="B7899" s="21">
        <f t="shared" si="529"/>
        <v>98</v>
      </c>
      <c r="C7899" s="21">
        <v>5</v>
      </c>
      <c r="D7899" s="21">
        <f>VLOOKUP(A7899,英雄数据表!A:D,4,0)</f>
        <v>6</v>
      </c>
      <c r="E7899" s="20" t="str">
        <f>VLOOKUP(A7899,英雄数据表!A:C,3,0)</f>
        <v>全知之石</v>
      </c>
      <c r="F7899" s="20">
        <f t="shared" si="530"/>
        <v>63026</v>
      </c>
      <c r="G7899" s="20">
        <f t="shared" si="531"/>
        <v>63026</v>
      </c>
      <c r="H7899" s="21" t="str">
        <f>VLOOKUP(B7899,属性中转表!A:F,6,FALSE)</f>
        <v>"hp":442800,"atk":12300</v>
      </c>
      <c r="I7899" s="20" t="str">
        <f>IF(VLOOKUP(B7899,属性中转表!A:G,7,FALSE)=0,"",VLOOKUP(VLOOKUP(B7899,属性中转表!A:G,7,FALSE),属性中转表!$K$2:$P$21,6,0))&amp;IF(VLOOKUP(B7899,属性中转表!A:G,7,FALSE)&gt;=50,VLOOKUP(A7899,英雄数据表!A:K,9,0),IF(VLOOKUP(B7899,属性中转表!A:G,7,FALSE)&gt;=25,VLOOKUP(A7899,英雄数据表!A:K,5,0),""))</f>
        <v>"atk":600,"hp":10000,"undpspro":200,"pvpdpspro":150,"pvpundpspro":150,"speed":10,"atkpro":100</v>
      </c>
      <c r="J7899" s="20" t="str">
        <f>IF(I7899="","",属性中转表!$I$1&amp;(IF(VLOOKUP(B7899,属性中转表!A:G,7,FALSE)=0,0,VLOOKUP(VLOOKUP(B7899,属性中转表!A:G,7,FALSE),属性中转表!$K$2:$P$21,4,0)))+IFERROR(VLOOKUP(A7899,英雄数据表!A:K,IF(武魂!B7899&gt;=50,10,IF(武魂!B7899&gt;=25,6)),0),0))</f>
        <v>,"dpspro":200</v>
      </c>
      <c r="K7899" s="32" t="str">
        <f t="shared" si="528"/>
        <v>"atk":600,"hp":10000,"undpspro":200,"pvpdpspro":150,"pvpundpspro":150,"speed":10,"atkpro":100,"dpspro":200</v>
      </c>
      <c r="L7899" s="20" t="str">
        <f>IF(B7899&gt;=50,VLOOKUP(A7899,英雄数据表!A:L,11,FALSE),IF(B7899&gt;=25,VLOOKUP(A7899,英雄数据表!A:L,7,0),""))</f>
        <v>"6302602004"</v>
      </c>
      <c r="M7899" s="20" t="str">
        <f>IFERROR(VLOOKUP(B7899,属性中转表!$K$2:$O$21,5,FALSE),"")</f>
        <v/>
      </c>
      <c r="N7899" s="20" t="str">
        <f>IF(B7899=25,VLOOKUP(A7899,英雄数据表!A:L,8,FALSE),IF(B7899=50,VLOOKUP(A7899,英雄数据表!A:L,12,0),""))</f>
        <v/>
      </c>
    </row>
    <row r="7900" spans="1:14" x14ac:dyDescent="0.3">
      <c r="A7900" s="20">
        <v>63026</v>
      </c>
      <c r="B7900" s="21">
        <f t="shared" si="529"/>
        <v>99</v>
      </c>
      <c r="C7900" s="21">
        <v>5</v>
      </c>
      <c r="D7900" s="21">
        <f>VLOOKUP(A7900,英雄数据表!A:D,4,0)</f>
        <v>6</v>
      </c>
      <c r="E7900" s="20" t="str">
        <f>VLOOKUP(A7900,英雄数据表!A:C,3,0)</f>
        <v>全知之石</v>
      </c>
      <c r="F7900" s="20">
        <f t="shared" si="530"/>
        <v>63026</v>
      </c>
      <c r="G7900" s="20">
        <f t="shared" si="531"/>
        <v>63026</v>
      </c>
      <c r="H7900" s="21" t="str">
        <f>VLOOKUP(B7900,属性中转表!A:F,6,FALSE)</f>
        <v>"hp":448200,"atk":12450</v>
      </c>
      <c r="I7900" s="20" t="str">
        <f>IF(VLOOKUP(B7900,属性中转表!A:G,7,FALSE)=0,"",VLOOKUP(VLOOKUP(B7900,属性中转表!A:G,7,FALSE),属性中转表!$K$2:$P$21,6,0))&amp;IF(VLOOKUP(B7900,属性中转表!A:G,7,FALSE)&gt;=50,VLOOKUP(A7900,英雄数据表!A:K,9,0),IF(VLOOKUP(B7900,属性中转表!A:G,7,FALSE)&gt;=25,VLOOKUP(A7900,英雄数据表!A:K,5,0),""))</f>
        <v>"atk":600,"hp":10000,"undpspro":200,"pvpdpspro":150,"pvpundpspro":150,"speed":10,"atkpro":100</v>
      </c>
      <c r="J7900" s="20" t="str">
        <f>IF(I7900="","",属性中转表!$I$1&amp;(IF(VLOOKUP(B7900,属性中转表!A:G,7,FALSE)=0,0,VLOOKUP(VLOOKUP(B7900,属性中转表!A:G,7,FALSE),属性中转表!$K$2:$P$21,4,0)))+IFERROR(VLOOKUP(A7900,英雄数据表!A:K,IF(武魂!B7900&gt;=50,10,IF(武魂!B7900&gt;=25,6)),0),0))</f>
        <v>,"dpspro":200</v>
      </c>
      <c r="K7900" s="32" t="str">
        <f t="shared" si="528"/>
        <v>"atk":600,"hp":10000,"undpspro":200,"pvpdpspro":150,"pvpundpspro":150,"speed":10,"atkpro":100,"dpspro":200</v>
      </c>
      <c r="L7900" s="20" t="str">
        <f>IF(B7900&gt;=50,VLOOKUP(A7900,英雄数据表!A:L,11,FALSE),IF(B7900&gt;=25,VLOOKUP(A7900,英雄数据表!A:L,7,0),""))</f>
        <v>"6302602004"</v>
      </c>
      <c r="M7900" s="20" t="str">
        <f>IFERROR(VLOOKUP(B7900,属性中转表!$K$2:$O$21,5,FALSE),"")</f>
        <v/>
      </c>
      <c r="N7900" s="20" t="str">
        <f>IF(B7900=25,VLOOKUP(A7900,英雄数据表!A:L,8,FALSE),IF(B7900=50,VLOOKUP(A7900,英雄数据表!A:L,12,0),""))</f>
        <v/>
      </c>
    </row>
    <row r="7901" spans="1:14" x14ac:dyDescent="0.3">
      <c r="A7901" s="20">
        <v>63026</v>
      </c>
      <c r="B7901" s="21">
        <f t="shared" si="529"/>
        <v>100</v>
      </c>
      <c r="C7901" s="21">
        <v>5</v>
      </c>
      <c r="D7901" s="21">
        <f>VLOOKUP(A7901,英雄数据表!A:D,4,0)</f>
        <v>6</v>
      </c>
      <c r="E7901" s="20" t="str">
        <f>VLOOKUP(A7901,英雄数据表!A:C,3,0)</f>
        <v>全知之石</v>
      </c>
      <c r="F7901" s="20">
        <f t="shared" si="530"/>
        <v>63026</v>
      </c>
      <c r="G7901" s="20">
        <f t="shared" si="531"/>
        <v>63026</v>
      </c>
      <c r="H7901" s="21" t="str">
        <f>VLOOKUP(B7901,属性中转表!A:F,6,FALSE)</f>
        <v>"hp":453600,"atk":12600</v>
      </c>
      <c r="I7901" s="20" t="str">
        <f>IF(VLOOKUP(B7901,属性中转表!A:G,7,FALSE)=0,"",VLOOKUP(VLOOKUP(B7901,属性中转表!A:G,7,FALSE),属性中转表!$K$2:$P$21,6,0))&amp;IF(VLOOKUP(B7901,属性中转表!A:G,7,FALSE)&gt;=50,VLOOKUP(A7901,英雄数据表!A:K,9,0),IF(VLOOKUP(B7901,属性中转表!A:G,7,FALSE)&gt;=25,VLOOKUP(A7901,英雄数据表!A:K,5,0),""))</f>
        <v>"atk":900,"hp":15000,"undpspro":200,"pvpdpspro":150,"pvpundpspro":150,"speed":20,"atkpro":100</v>
      </c>
      <c r="J7901" s="20" t="str">
        <f>IF(I7901="","",属性中转表!$I$1&amp;(IF(VLOOKUP(B7901,属性中转表!A:G,7,FALSE)=0,0,VLOOKUP(VLOOKUP(B7901,属性中转表!A:G,7,FALSE),属性中转表!$K$2:$P$21,4,0)))+IFERROR(VLOOKUP(A7901,英雄数据表!A:K,IF(武魂!B7901&gt;=50,10,IF(武魂!B7901&gt;=25,6)),0),0))</f>
        <v>,"dpspro":200</v>
      </c>
      <c r="K7901" s="32" t="str">
        <f t="shared" si="528"/>
        <v>"atk":900,"hp":15000,"undpspro":200,"pvpdpspro":150,"pvpundpspro":150,"speed":20,"atkpro":100,"dpspro":200</v>
      </c>
      <c r="L7901" s="20" t="str">
        <f>IF(B7901&gt;=50,VLOOKUP(A7901,英雄数据表!A:L,11,FALSE),IF(B7901&gt;=25,VLOOKUP(A7901,英雄数据表!A:L,7,0),""))</f>
        <v>"6302602004"</v>
      </c>
      <c r="M7901" s="20" t="str">
        <f>IFERROR(VLOOKUP(B7901,属性中转表!$K$2:$O$21,5,FALSE),"")</f>
        <v>"speed":10,"atk":300,"hp":5000</v>
      </c>
      <c r="N7901" s="20" t="str">
        <f>IF(B7901=25,VLOOKUP(A7901,英雄数据表!A:L,8,FALSE),IF(B7901=50,VLOOKUP(A7901,英雄数据表!A:L,12,0),""))</f>
        <v/>
      </c>
    </row>
    <row r="7902" spans="1:14" x14ac:dyDescent="0.3">
      <c r="A7902" s="20">
        <v>63036</v>
      </c>
      <c r="B7902" s="21">
        <f t="shared" si="529"/>
        <v>1</v>
      </c>
      <c r="C7902" s="21">
        <v>5</v>
      </c>
      <c r="D7902" s="21">
        <f>VLOOKUP(A7902,英雄数据表!A:D,4,0)</f>
        <v>6</v>
      </c>
      <c r="E7902" s="20" t="str">
        <f>VLOOKUP(A7902,英雄数据表!A:C,3,0)</f>
        <v>真银裁决</v>
      </c>
      <c r="F7902" s="20">
        <f t="shared" si="530"/>
        <v>63036</v>
      </c>
      <c r="G7902" s="20">
        <f t="shared" si="531"/>
        <v>63036</v>
      </c>
      <c r="H7902" s="21" t="str">
        <f>VLOOKUP(B7902,属性中转表!A:F,6,FALSE)</f>
        <v>"hp":5400,"atk":150</v>
      </c>
      <c r="I7902" s="20" t="str">
        <f>IF(VLOOKUP(B7902,属性中转表!A:G,7,FALSE)=0,"",VLOOKUP(VLOOKUP(B7902,属性中转表!A:G,7,FALSE),属性中转表!$K$2:$P$21,6,0))&amp;IF(VLOOKUP(B7902,属性中转表!A:G,7,FALSE)&gt;=50,VLOOKUP(A7902,英雄数据表!A:K,9,0),IF(VLOOKUP(B7902,属性中转表!A:G,7,FALSE)&gt;=25,VLOOKUP(A7902,英雄数据表!A:K,5,0),""))</f>
        <v/>
      </c>
      <c r="J7902" s="20" t="str">
        <f>IF(I7902="","",属性中转表!$I$1&amp;(IF(VLOOKUP(B7902,属性中转表!A:G,7,FALSE)=0,0,VLOOKUP(VLOOKUP(B7902,属性中转表!A:G,7,FALSE),属性中转表!$K$2:$P$21,4,0)))+IFERROR(VLOOKUP(A7902,英雄数据表!A:K,IF(武魂!B7902&gt;=50,10,IF(武魂!B7902&gt;=25,6)),0),0))</f>
        <v/>
      </c>
      <c r="K7902" s="32" t="str">
        <f t="shared" si="528"/>
        <v/>
      </c>
      <c r="L7902" s="20" t="str">
        <f>IF(B7902&gt;=50,VLOOKUP(A7902,英雄数据表!A:L,11,FALSE),IF(B7902&gt;=25,VLOOKUP(A7902,英雄数据表!A:L,7,0),""))</f>
        <v/>
      </c>
      <c r="M7902" s="20" t="str">
        <f>IFERROR(VLOOKUP(B7902,属性中转表!$K$2:$O$21,5,FALSE),"")</f>
        <v/>
      </c>
      <c r="N7902" s="20" t="str">
        <f>IF(B7902=25,VLOOKUP(A7902,英雄数据表!A:L,8,FALSE),IF(B7902=50,VLOOKUP(A7902,英雄数据表!A:L,12,0),""))</f>
        <v/>
      </c>
    </row>
    <row r="7903" spans="1:14" x14ac:dyDescent="0.3">
      <c r="A7903" s="20">
        <v>63036</v>
      </c>
      <c r="B7903" s="21">
        <f t="shared" si="529"/>
        <v>2</v>
      </c>
      <c r="C7903" s="21">
        <v>5</v>
      </c>
      <c r="D7903" s="21">
        <f>VLOOKUP(A7903,英雄数据表!A:D,4,0)</f>
        <v>6</v>
      </c>
      <c r="E7903" s="20" t="str">
        <f>VLOOKUP(A7903,英雄数据表!A:C,3,0)</f>
        <v>真银裁决</v>
      </c>
      <c r="F7903" s="20">
        <f t="shared" si="530"/>
        <v>63036</v>
      </c>
      <c r="G7903" s="20">
        <f t="shared" si="531"/>
        <v>63036</v>
      </c>
      <c r="H7903" s="21" t="str">
        <f>VLOOKUP(B7903,属性中转表!A:F,6,FALSE)</f>
        <v>"hp":7200,"atk":200</v>
      </c>
      <c r="I7903" s="20" t="str">
        <f>IF(VLOOKUP(B7903,属性中转表!A:G,7,FALSE)=0,"",VLOOKUP(VLOOKUP(B7903,属性中转表!A:G,7,FALSE),属性中转表!$K$2:$P$21,6,0))&amp;IF(VLOOKUP(B7903,属性中转表!A:G,7,FALSE)&gt;=50,VLOOKUP(A7903,英雄数据表!A:K,9,0),IF(VLOOKUP(B7903,属性中转表!A:G,7,FALSE)&gt;=25,VLOOKUP(A7903,英雄数据表!A:K,5,0),""))</f>
        <v/>
      </c>
      <c r="J7903" s="20" t="str">
        <f>IF(I7903="","",属性中转表!$I$1&amp;(IF(VLOOKUP(B7903,属性中转表!A:G,7,FALSE)=0,0,VLOOKUP(VLOOKUP(B7903,属性中转表!A:G,7,FALSE),属性中转表!$K$2:$P$21,4,0)))+IFERROR(VLOOKUP(A7903,英雄数据表!A:K,IF(武魂!B7903&gt;=50,10,IF(武魂!B7903&gt;=25,6)),0),0))</f>
        <v/>
      </c>
      <c r="K7903" s="32" t="str">
        <f t="shared" ref="K7903:K7966" si="532">I7903&amp;J7903</f>
        <v/>
      </c>
      <c r="L7903" s="20" t="str">
        <f>IF(B7903&gt;=50,VLOOKUP(A7903,英雄数据表!A:L,11,FALSE),IF(B7903&gt;=25,VLOOKUP(A7903,英雄数据表!A:L,7,0),""))</f>
        <v/>
      </c>
      <c r="M7903" s="20" t="str">
        <f>IFERROR(VLOOKUP(B7903,属性中转表!$K$2:$O$21,5,FALSE),"")</f>
        <v/>
      </c>
      <c r="N7903" s="20" t="str">
        <f>IF(B7903=25,VLOOKUP(A7903,英雄数据表!A:L,8,FALSE),IF(B7903=50,VLOOKUP(A7903,英雄数据表!A:L,12,0),""))</f>
        <v/>
      </c>
    </row>
    <row r="7904" spans="1:14" x14ac:dyDescent="0.3">
      <c r="A7904" s="20">
        <v>63036</v>
      </c>
      <c r="B7904" s="21">
        <f t="shared" si="529"/>
        <v>3</v>
      </c>
      <c r="C7904" s="21">
        <v>5</v>
      </c>
      <c r="D7904" s="21">
        <f>VLOOKUP(A7904,英雄数据表!A:D,4,0)</f>
        <v>6</v>
      </c>
      <c r="E7904" s="20" t="str">
        <f>VLOOKUP(A7904,英雄数据表!A:C,3,0)</f>
        <v>真银裁决</v>
      </c>
      <c r="F7904" s="20">
        <f t="shared" si="530"/>
        <v>63036</v>
      </c>
      <c r="G7904" s="20">
        <f t="shared" si="531"/>
        <v>63036</v>
      </c>
      <c r="H7904" s="21" t="str">
        <f>VLOOKUP(B7904,属性中转表!A:F,6,FALSE)</f>
        <v>"hp":9000,"atk":250</v>
      </c>
      <c r="I7904" s="20" t="str">
        <f>IF(VLOOKUP(B7904,属性中转表!A:G,7,FALSE)=0,"",VLOOKUP(VLOOKUP(B7904,属性中转表!A:G,7,FALSE),属性中转表!$K$2:$P$21,6,0))&amp;IF(VLOOKUP(B7904,属性中转表!A:G,7,FALSE)&gt;=50,VLOOKUP(A7904,英雄数据表!A:K,9,0),IF(VLOOKUP(B7904,属性中转表!A:G,7,FALSE)&gt;=25,VLOOKUP(A7904,英雄数据表!A:K,5,0),""))</f>
        <v/>
      </c>
      <c r="J7904" s="20" t="str">
        <f>IF(I7904="","",属性中转表!$I$1&amp;(IF(VLOOKUP(B7904,属性中转表!A:G,7,FALSE)=0,0,VLOOKUP(VLOOKUP(B7904,属性中转表!A:G,7,FALSE),属性中转表!$K$2:$P$21,4,0)))+IFERROR(VLOOKUP(A7904,英雄数据表!A:K,IF(武魂!B7904&gt;=50,10,IF(武魂!B7904&gt;=25,6)),0),0))</f>
        <v/>
      </c>
      <c r="K7904" s="32" t="str">
        <f t="shared" si="532"/>
        <v/>
      </c>
      <c r="L7904" s="20" t="str">
        <f>IF(B7904&gt;=50,VLOOKUP(A7904,英雄数据表!A:L,11,FALSE),IF(B7904&gt;=25,VLOOKUP(A7904,英雄数据表!A:L,7,0),""))</f>
        <v/>
      </c>
      <c r="M7904" s="20" t="str">
        <f>IFERROR(VLOOKUP(B7904,属性中转表!$K$2:$O$21,5,FALSE),"")</f>
        <v/>
      </c>
      <c r="N7904" s="20" t="str">
        <f>IF(B7904=25,VLOOKUP(A7904,英雄数据表!A:L,8,FALSE),IF(B7904=50,VLOOKUP(A7904,英雄数据表!A:L,12,0),""))</f>
        <v/>
      </c>
    </row>
    <row r="7905" spans="1:14" x14ac:dyDescent="0.3">
      <c r="A7905" s="20">
        <v>63036</v>
      </c>
      <c r="B7905" s="21">
        <f t="shared" ref="B7905:B7968" si="533">IF(A7905=A7904,B7904+1,1)</f>
        <v>4</v>
      </c>
      <c r="C7905" s="21">
        <v>5</v>
      </c>
      <c r="D7905" s="21">
        <f>VLOOKUP(A7905,英雄数据表!A:D,4,0)</f>
        <v>6</v>
      </c>
      <c r="E7905" s="20" t="str">
        <f>VLOOKUP(A7905,英雄数据表!A:C,3,0)</f>
        <v>真银裁决</v>
      </c>
      <c r="F7905" s="20">
        <f t="shared" si="530"/>
        <v>63036</v>
      </c>
      <c r="G7905" s="20">
        <f t="shared" si="531"/>
        <v>63036</v>
      </c>
      <c r="H7905" s="21" t="str">
        <f>VLOOKUP(B7905,属性中转表!A:F,6,FALSE)</f>
        <v>"hp":10800,"atk":300</v>
      </c>
      <c r="I7905" s="20" t="str">
        <f>IF(VLOOKUP(B7905,属性中转表!A:G,7,FALSE)=0,"",VLOOKUP(VLOOKUP(B7905,属性中转表!A:G,7,FALSE),属性中转表!$K$2:$P$21,6,0))&amp;IF(VLOOKUP(B7905,属性中转表!A:G,7,FALSE)&gt;=50,VLOOKUP(A7905,英雄数据表!A:K,9,0),IF(VLOOKUP(B7905,属性中转表!A:G,7,FALSE)&gt;=25,VLOOKUP(A7905,英雄数据表!A:K,5,0),""))</f>
        <v/>
      </c>
      <c r="J7905" s="20" t="str">
        <f>IF(I7905="","",属性中转表!$I$1&amp;(IF(VLOOKUP(B7905,属性中转表!A:G,7,FALSE)=0,0,VLOOKUP(VLOOKUP(B7905,属性中转表!A:G,7,FALSE),属性中转表!$K$2:$P$21,4,0)))+IFERROR(VLOOKUP(A7905,英雄数据表!A:K,IF(武魂!B7905&gt;=50,10,IF(武魂!B7905&gt;=25,6)),0),0))</f>
        <v/>
      </c>
      <c r="K7905" s="32" t="str">
        <f t="shared" si="532"/>
        <v/>
      </c>
      <c r="L7905" s="20" t="str">
        <f>IF(B7905&gt;=50,VLOOKUP(A7905,英雄数据表!A:L,11,FALSE),IF(B7905&gt;=25,VLOOKUP(A7905,英雄数据表!A:L,7,0),""))</f>
        <v/>
      </c>
      <c r="M7905" s="20" t="str">
        <f>IFERROR(VLOOKUP(B7905,属性中转表!$K$2:$O$21,5,FALSE),"")</f>
        <v/>
      </c>
      <c r="N7905" s="20" t="str">
        <f>IF(B7905=25,VLOOKUP(A7905,英雄数据表!A:L,8,FALSE),IF(B7905=50,VLOOKUP(A7905,英雄数据表!A:L,12,0),""))</f>
        <v/>
      </c>
    </row>
    <row r="7906" spans="1:14" x14ac:dyDescent="0.3">
      <c r="A7906" s="20">
        <v>63036</v>
      </c>
      <c r="B7906" s="21">
        <f t="shared" si="533"/>
        <v>5</v>
      </c>
      <c r="C7906" s="21">
        <v>5</v>
      </c>
      <c r="D7906" s="21">
        <f>VLOOKUP(A7906,英雄数据表!A:D,4,0)</f>
        <v>6</v>
      </c>
      <c r="E7906" s="20" t="str">
        <f>VLOOKUP(A7906,英雄数据表!A:C,3,0)</f>
        <v>真银裁决</v>
      </c>
      <c r="F7906" s="20">
        <f t="shared" si="530"/>
        <v>63036</v>
      </c>
      <c r="G7906" s="20">
        <f t="shared" si="531"/>
        <v>63036</v>
      </c>
      <c r="H7906" s="21" t="str">
        <f>VLOOKUP(B7906,属性中转表!A:F,6,FALSE)</f>
        <v>"hp":12600,"atk":350</v>
      </c>
      <c r="I7906" s="20" t="str">
        <f>IF(VLOOKUP(B7906,属性中转表!A:G,7,FALSE)=0,"",VLOOKUP(VLOOKUP(B7906,属性中转表!A:G,7,FALSE),属性中转表!$K$2:$P$21,6,0))&amp;IF(VLOOKUP(B7906,属性中转表!A:G,7,FALSE)&gt;=50,VLOOKUP(A7906,英雄数据表!A:K,9,0),IF(VLOOKUP(B7906,属性中转表!A:G,7,FALSE)&gt;=25,VLOOKUP(A7906,英雄数据表!A:K,5,0),""))</f>
        <v>"atk":300</v>
      </c>
      <c r="J7906" s="20" t="str">
        <f>IF(I7906="","",属性中转表!$I$1&amp;(IF(VLOOKUP(B7906,属性中转表!A:G,7,FALSE)=0,0,VLOOKUP(VLOOKUP(B7906,属性中转表!A:G,7,FALSE),属性中转表!$K$2:$P$21,4,0)))+IFERROR(VLOOKUP(A7906,英雄数据表!A:K,IF(武魂!B7906&gt;=50,10,IF(武魂!B7906&gt;=25,6)),0),0))</f>
        <v>,"dpspro":0</v>
      </c>
      <c r="K7906" s="32" t="str">
        <f t="shared" si="532"/>
        <v>"atk":300,"dpspro":0</v>
      </c>
      <c r="L7906" s="20" t="str">
        <f>IF(B7906&gt;=50,VLOOKUP(A7906,英雄数据表!A:L,11,FALSE),IF(B7906&gt;=25,VLOOKUP(A7906,英雄数据表!A:L,7,0),""))</f>
        <v/>
      </c>
      <c r="M7906" s="20" t="str">
        <f>IFERROR(VLOOKUP(B7906,属性中转表!$K$2:$O$21,5,FALSE),"")</f>
        <v>"atk":300</v>
      </c>
      <c r="N7906" s="20" t="str">
        <f>IF(B7906=25,VLOOKUP(A7906,英雄数据表!A:L,8,FALSE),IF(B7906=50,VLOOKUP(A7906,英雄数据表!A:L,12,0),""))</f>
        <v/>
      </c>
    </row>
    <row r="7907" spans="1:14" x14ac:dyDescent="0.3">
      <c r="A7907" s="20">
        <v>63036</v>
      </c>
      <c r="B7907" s="21">
        <f t="shared" si="533"/>
        <v>6</v>
      </c>
      <c r="C7907" s="21">
        <v>5</v>
      </c>
      <c r="D7907" s="21">
        <f>VLOOKUP(A7907,英雄数据表!A:D,4,0)</f>
        <v>6</v>
      </c>
      <c r="E7907" s="20" t="str">
        <f>VLOOKUP(A7907,英雄数据表!A:C,3,0)</f>
        <v>真银裁决</v>
      </c>
      <c r="F7907" s="20">
        <f t="shared" si="530"/>
        <v>63036</v>
      </c>
      <c r="G7907" s="20">
        <f t="shared" si="531"/>
        <v>63036</v>
      </c>
      <c r="H7907" s="21" t="str">
        <f>VLOOKUP(B7907,属性中转表!A:F,6,FALSE)</f>
        <v>"hp":14400,"atk":400</v>
      </c>
      <c r="I7907" s="20" t="str">
        <f>IF(VLOOKUP(B7907,属性中转表!A:G,7,FALSE)=0,"",VLOOKUP(VLOOKUP(B7907,属性中转表!A:G,7,FALSE),属性中转表!$K$2:$P$21,6,0))&amp;IF(VLOOKUP(B7907,属性中转表!A:G,7,FALSE)&gt;=50,VLOOKUP(A7907,英雄数据表!A:K,9,0),IF(VLOOKUP(B7907,属性中转表!A:G,7,FALSE)&gt;=25,VLOOKUP(A7907,英雄数据表!A:K,5,0),""))</f>
        <v>"atk":300</v>
      </c>
      <c r="J7907" s="20" t="str">
        <f>IF(I7907="","",属性中转表!$I$1&amp;(IF(VLOOKUP(B7907,属性中转表!A:G,7,FALSE)=0,0,VLOOKUP(VLOOKUP(B7907,属性中转表!A:G,7,FALSE),属性中转表!$K$2:$P$21,4,0)))+IFERROR(VLOOKUP(A7907,英雄数据表!A:K,IF(武魂!B7907&gt;=50,10,IF(武魂!B7907&gt;=25,6)),0),0))</f>
        <v>,"dpspro":0</v>
      </c>
      <c r="K7907" s="32" t="str">
        <f t="shared" si="532"/>
        <v>"atk":300,"dpspro":0</v>
      </c>
      <c r="L7907" s="20" t="str">
        <f>IF(B7907&gt;=50,VLOOKUP(A7907,英雄数据表!A:L,11,FALSE),IF(B7907&gt;=25,VLOOKUP(A7907,英雄数据表!A:L,7,0),""))</f>
        <v/>
      </c>
      <c r="M7907" s="20" t="str">
        <f>IFERROR(VLOOKUP(B7907,属性中转表!$K$2:$O$21,5,FALSE),"")</f>
        <v/>
      </c>
      <c r="N7907" s="20" t="str">
        <f>IF(B7907=25,VLOOKUP(A7907,英雄数据表!A:L,8,FALSE),IF(B7907=50,VLOOKUP(A7907,英雄数据表!A:L,12,0),""))</f>
        <v/>
      </c>
    </row>
    <row r="7908" spans="1:14" x14ac:dyDescent="0.3">
      <c r="A7908" s="20">
        <v>63036</v>
      </c>
      <c r="B7908" s="21">
        <f t="shared" si="533"/>
        <v>7</v>
      </c>
      <c r="C7908" s="21">
        <v>5</v>
      </c>
      <c r="D7908" s="21">
        <f>VLOOKUP(A7908,英雄数据表!A:D,4,0)</f>
        <v>6</v>
      </c>
      <c r="E7908" s="20" t="str">
        <f>VLOOKUP(A7908,英雄数据表!A:C,3,0)</f>
        <v>真银裁决</v>
      </c>
      <c r="F7908" s="20">
        <f t="shared" si="530"/>
        <v>63036</v>
      </c>
      <c r="G7908" s="20">
        <f t="shared" si="531"/>
        <v>63036</v>
      </c>
      <c r="H7908" s="21" t="str">
        <f>VLOOKUP(B7908,属性中转表!A:F,6,FALSE)</f>
        <v>"hp":16200,"atk":450</v>
      </c>
      <c r="I7908" s="20" t="str">
        <f>IF(VLOOKUP(B7908,属性中转表!A:G,7,FALSE)=0,"",VLOOKUP(VLOOKUP(B7908,属性中转表!A:G,7,FALSE),属性中转表!$K$2:$P$21,6,0))&amp;IF(VLOOKUP(B7908,属性中转表!A:G,7,FALSE)&gt;=50,VLOOKUP(A7908,英雄数据表!A:K,9,0),IF(VLOOKUP(B7908,属性中转表!A:G,7,FALSE)&gt;=25,VLOOKUP(A7908,英雄数据表!A:K,5,0),""))</f>
        <v>"atk":300</v>
      </c>
      <c r="J7908" s="20" t="str">
        <f>IF(I7908="","",属性中转表!$I$1&amp;(IF(VLOOKUP(B7908,属性中转表!A:G,7,FALSE)=0,0,VLOOKUP(VLOOKUP(B7908,属性中转表!A:G,7,FALSE),属性中转表!$K$2:$P$21,4,0)))+IFERROR(VLOOKUP(A7908,英雄数据表!A:K,IF(武魂!B7908&gt;=50,10,IF(武魂!B7908&gt;=25,6)),0),0))</f>
        <v>,"dpspro":0</v>
      </c>
      <c r="K7908" s="32" t="str">
        <f t="shared" si="532"/>
        <v>"atk":300,"dpspro":0</v>
      </c>
      <c r="L7908" s="20" t="str">
        <f>IF(B7908&gt;=50,VLOOKUP(A7908,英雄数据表!A:L,11,FALSE),IF(B7908&gt;=25,VLOOKUP(A7908,英雄数据表!A:L,7,0),""))</f>
        <v/>
      </c>
      <c r="M7908" s="20" t="str">
        <f>IFERROR(VLOOKUP(B7908,属性中转表!$K$2:$O$21,5,FALSE),"")</f>
        <v/>
      </c>
      <c r="N7908" s="20" t="str">
        <f>IF(B7908=25,VLOOKUP(A7908,英雄数据表!A:L,8,FALSE),IF(B7908=50,VLOOKUP(A7908,英雄数据表!A:L,12,0),""))</f>
        <v/>
      </c>
    </row>
    <row r="7909" spans="1:14" x14ac:dyDescent="0.3">
      <c r="A7909" s="20">
        <v>63036</v>
      </c>
      <c r="B7909" s="21">
        <f t="shared" si="533"/>
        <v>8</v>
      </c>
      <c r="C7909" s="21">
        <v>5</v>
      </c>
      <c r="D7909" s="21">
        <f>VLOOKUP(A7909,英雄数据表!A:D,4,0)</f>
        <v>6</v>
      </c>
      <c r="E7909" s="20" t="str">
        <f>VLOOKUP(A7909,英雄数据表!A:C,3,0)</f>
        <v>真银裁决</v>
      </c>
      <c r="F7909" s="20">
        <f t="shared" si="530"/>
        <v>63036</v>
      </c>
      <c r="G7909" s="20">
        <f t="shared" si="531"/>
        <v>63036</v>
      </c>
      <c r="H7909" s="21" t="str">
        <f>VLOOKUP(B7909,属性中转表!A:F,6,FALSE)</f>
        <v>"hp":18000,"atk":500</v>
      </c>
      <c r="I7909" s="20" t="str">
        <f>IF(VLOOKUP(B7909,属性中转表!A:G,7,FALSE)=0,"",VLOOKUP(VLOOKUP(B7909,属性中转表!A:G,7,FALSE),属性中转表!$K$2:$P$21,6,0))&amp;IF(VLOOKUP(B7909,属性中转表!A:G,7,FALSE)&gt;=50,VLOOKUP(A7909,英雄数据表!A:K,9,0),IF(VLOOKUP(B7909,属性中转表!A:G,7,FALSE)&gt;=25,VLOOKUP(A7909,英雄数据表!A:K,5,0),""))</f>
        <v>"atk":300</v>
      </c>
      <c r="J7909" s="20" t="str">
        <f>IF(I7909="","",属性中转表!$I$1&amp;(IF(VLOOKUP(B7909,属性中转表!A:G,7,FALSE)=0,0,VLOOKUP(VLOOKUP(B7909,属性中转表!A:G,7,FALSE),属性中转表!$K$2:$P$21,4,0)))+IFERROR(VLOOKUP(A7909,英雄数据表!A:K,IF(武魂!B7909&gt;=50,10,IF(武魂!B7909&gt;=25,6)),0),0))</f>
        <v>,"dpspro":0</v>
      </c>
      <c r="K7909" s="32" t="str">
        <f t="shared" si="532"/>
        <v>"atk":300,"dpspro":0</v>
      </c>
      <c r="L7909" s="20" t="str">
        <f>IF(B7909&gt;=50,VLOOKUP(A7909,英雄数据表!A:L,11,FALSE),IF(B7909&gt;=25,VLOOKUP(A7909,英雄数据表!A:L,7,0),""))</f>
        <v/>
      </c>
      <c r="M7909" s="20" t="str">
        <f>IFERROR(VLOOKUP(B7909,属性中转表!$K$2:$O$21,5,FALSE),"")</f>
        <v/>
      </c>
      <c r="N7909" s="20" t="str">
        <f>IF(B7909=25,VLOOKUP(A7909,英雄数据表!A:L,8,FALSE),IF(B7909=50,VLOOKUP(A7909,英雄数据表!A:L,12,0),""))</f>
        <v/>
      </c>
    </row>
    <row r="7910" spans="1:14" x14ac:dyDescent="0.3">
      <c r="A7910" s="20">
        <v>63036</v>
      </c>
      <c r="B7910" s="21">
        <f t="shared" si="533"/>
        <v>9</v>
      </c>
      <c r="C7910" s="21">
        <v>5</v>
      </c>
      <c r="D7910" s="21">
        <f>VLOOKUP(A7910,英雄数据表!A:D,4,0)</f>
        <v>6</v>
      </c>
      <c r="E7910" s="20" t="str">
        <f>VLOOKUP(A7910,英雄数据表!A:C,3,0)</f>
        <v>真银裁决</v>
      </c>
      <c r="F7910" s="20">
        <f t="shared" si="530"/>
        <v>63036</v>
      </c>
      <c r="G7910" s="20">
        <f t="shared" si="531"/>
        <v>63036</v>
      </c>
      <c r="H7910" s="21" t="str">
        <f>VLOOKUP(B7910,属性中转表!A:F,6,FALSE)</f>
        <v>"hp":19800,"atk":550</v>
      </c>
      <c r="I7910" s="20" t="str">
        <f>IF(VLOOKUP(B7910,属性中转表!A:G,7,FALSE)=0,"",VLOOKUP(VLOOKUP(B7910,属性中转表!A:G,7,FALSE),属性中转表!$K$2:$P$21,6,0))&amp;IF(VLOOKUP(B7910,属性中转表!A:G,7,FALSE)&gt;=50,VLOOKUP(A7910,英雄数据表!A:K,9,0),IF(VLOOKUP(B7910,属性中转表!A:G,7,FALSE)&gt;=25,VLOOKUP(A7910,英雄数据表!A:K,5,0),""))</f>
        <v>"atk":300</v>
      </c>
      <c r="J7910" s="20" t="str">
        <f>IF(I7910="","",属性中转表!$I$1&amp;(IF(VLOOKUP(B7910,属性中转表!A:G,7,FALSE)=0,0,VLOOKUP(VLOOKUP(B7910,属性中转表!A:G,7,FALSE),属性中转表!$K$2:$P$21,4,0)))+IFERROR(VLOOKUP(A7910,英雄数据表!A:K,IF(武魂!B7910&gt;=50,10,IF(武魂!B7910&gt;=25,6)),0),0))</f>
        <v>,"dpspro":0</v>
      </c>
      <c r="K7910" s="32" t="str">
        <f t="shared" si="532"/>
        <v>"atk":300,"dpspro":0</v>
      </c>
      <c r="L7910" s="20" t="str">
        <f>IF(B7910&gt;=50,VLOOKUP(A7910,英雄数据表!A:L,11,FALSE),IF(B7910&gt;=25,VLOOKUP(A7910,英雄数据表!A:L,7,0),""))</f>
        <v/>
      </c>
      <c r="M7910" s="20" t="str">
        <f>IFERROR(VLOOKUP(B7910,属性中转表!$K$2:$O$21,5,FALSE),"")</f>
        <v/>
      </c>
      <c r="N7910" s="20" t="str">
        <f>IF(B7910=25,VLOOKUP(A7910,英雄数据表!A:L,8,FALSE),IF(B7910=50,VLOOKUP(A7910,英雄数据表!A:L,12,0),""))</f>
        <v/>
      </c>
    </row>
    <row r="7911" spans="1:14" x14ac:dyDescent="0.3">
      <c r="A7911" s="20">
        <v>63036</v>
      </c>
      <c r="B7911" s="21">
        <f t="shared" si="533"/>
        <v>10</v>
      </c>
      <c r="C7911" s="21">
        <v>5</v>
      </c>
      <c r="D7911" s="21">
        <f>VLOOKUP(A7911,英雄数据表!A:D,4,0)</f>
        <v>6</v>
      </c>
      <c r="E7911" s="20" t="str">
        <f>VLOOKUP(A7911,英雄数据表!A:C,3,0)</f>
        <v>真银裁决</v>
      </c>
      <c r="F7911" s="20">
        <f t="shared" si="530"/>
        <v>63036</v>
      </c>
      <c r="G7911" s="20">
        <f t="shared" si="531"/>
        <v>63036</v>
      </c>
      <c r="H7911" s="21" t="str">
        <f>VLOOKUP(B7911,属性中转表!A:F,6,FALSE)</f>
        <v>"hp":21600,"atk":600</v>
      </c>
      <c r="I7911" s="20" t="str">
        <f>IF(VLOOKUP(B7911,属性中转表!A:G,7,FALSE)=0,"",VLOOKUP(VLOOKUP(B7911,属性中转表!A:G,7,FALSE),属性中转表!$K$2:$P$21,6,0))&amp;IF(VLOOKUP(B7911,属性中转表!A:G,7,FALSE)&gt;=50,VLOOKUP(A7911,英雄数据表!A:K,9,0),IF(VLOOKUP(B7911,属性中转表!A:G,7,FALSE)&gt;=25,VLOOKUP(A7911,英雄数据表!A:K,5,0),""))</f>
        <v>"atk":300,"hp":5000</v>
      </c>
      <c r="J7911" s="20" t="str">
        <f>IF(I7911="","",属性中转表!$I$1&amp;(IF(VLOOKUP(B7911,属性中转表!A:G,7,FALSE)=0,0,VLOOKUP(VLOOKUP(B7911,属性中转表!A:G,7,FALSE),属性中转表!$K$2:$P$21,4,0)))+IFERROR(VLOOKUP(A7911,英雄数据表!A:K,IF(武魂!B7911&gt;=50,10,IF(武魂!B7911&gt;=25,6)),0),0))</f>
        <v>,"dpspro":0</v>
      </c>
      <c r="K7911" s="32" t="str">
        <f t="shared" si="532"/>
        <v>"atk":300,"hp":5000,"dpspro":0</v>
      </c>
      <c r="L7911" s="20" t="str">
        <f>IF(B7911&gt;=50,VLOOKUP(A7911,英雄数据表!A:L,11,FALSE),IF(B7911&gt;=25,VLOOKUP(A7911,英雄数据表!A:L,7,0),""))</f>
        <v/>
      </c>
      <c r="M7911" s="20" t="str">
        <f>IFERROR(VLOOKUP(B7911,属性中转表!$K$2:$O$21,5,FALSE),"")</f>
        <v>"hp":5000</v>
      </c>
      <c r="N7911" s="20" t="str">
        <f>IF(B7911=25,VLOOKUP(A7911,英雄数据表!A:L,8,FALSE),IF(B7911=50,VLOOKUP(A7911,英雄数据表!A:L,12,0),""))</f>
        <v/>
      </c>
    </row>
    <row r="7912" spans="1:14" x14ac:dyDescent="0.3">
      <c r="A7912" s="20">
        <v>63036</v>
      </c>
      <c r="B7912" s="21">
        <f t="shared" si="533"/>
        <v>11</v>
      </c>
      <c r="C7912" s="21">
        <v>5</v>
      </c>
      <c r="D7912" s="21">
        <f>VLOOKUP(A7912,英雄数据表!A:D,4,0)</f>
        <v>6</v>
      </c>
      <c r="E7912" s="20" t="str">
        <f>VLOOKUP(A7912,英雄数据表!A:C,3,0)</f>
        <v>真银裁决</v>
      </c>
      <c r="F7912" s="20">
        <f t="shared" si="530"/>
        <v>63036</v>
      </c>
      <c r="G7912" s="20">
        <f t="shared" si="531"/>
        <v>63036</v>
      </c>
      <c r="H7912" s="21" t="str">
        <f>VLOOKUP(B7912,属性中转表!A:F,6,FALSE)</f>
        <v>"hp":24300,"atk":675</v>
      </c>
      <c r="I7912" s="20" t="str">
        <f>IF(VLOOKUP(B7912,属性中转表!A:G,7,FALSE)=0,"",VLOOKUP(VLOOKUP(B7912,属性中转表!A:G,7,FALSE),属性中转表!$K$2:$P$21,6,0))&amp;IF(VLOOKUP(B7912,属性中转表!A:G,7,FALSE)&gt;=50,VLOOKUP(A7912,英雄数据表!A:K,9,0),IF(VLOOKUP(B7912,属性中转表!A:G,7,FALSE)&gt;=25,VLOOKUP(A7912,英雄数据表!A:K,5,0),""))</f>
        <v>"atk":300,"hp":5000</v>
      </c>
      <c r="J7912" s="20" t="str">
        <f>IF(I7912="","",属性中转表!$I$1&amp;(IF(VLOOKUP(B7912,属性中转表!A:G,7,FALSE)=0,0,VLOOKUP(VLOOKUP(B7912,属性中转表!A:G,7,FALSE),属性中转表!$K$2:$P$21,4,0)))+IFERROR(VLOOKUP(A7912,英雄数据表!A:K,IF(武魂!B7912&gt;=50,10,IF(武魂!B7912&gt;=25,6)),0),0))</f>
        <v>,"dpspro":0</v>
      </c>
      <c r="K7912" s="32" t="str">
        <f t="shared" si="532"/>
        <v>"atk":300,"hp":5000,"dpspro":0</v>
      </c>
      <c r="L7912" s="20" t="str">
        <f>IF(B7912&gt;=50,VLOOKUP(A7912,英雄数据表!A:L,11,FALSE),IF(B7912&gt;=25,VLOOKUP(A7912,英雄数据表!A:L,7,0),""))</f>
        <v/>
      </c>
      <c r="M7912" s="20" t="str">
        <f>IFERROR(VLOOKUP(B7912,属性中转表!$K$2:$O$21,5,FALSE),"")</f>
        <v/>
      </c>
      <c r="N7912" s="20" t="str">
        <f>IF(B7912=25,VLOOKUP(A7912,英雄数据表!A:L,8,FALSE),IF(B7912=50,VLOOKUP(A7912,英雄数据表!A:L,12,0),""))</f>
        <v/>
      </c>
    </row>
    <row r="7913" spans="1:14" x14ac:dyDescent="0.3">
      <c r="A7913" s="20">
        <v>63036</v>
      </c>
      <c r="B7913" s="21">
        <f t="shared" si="533"/>
        <v>12</v>
      </c>
      <c r="C7913" s="21">
        <v>5</v>
      </c>
      <c r="D7913" s="21">
        <f>VLOOKUP(A7913,英雄数据表!A:D,4,0)</f>
        <v>6</v>
      </c>
      <c r="E7913" s="20" t="str">
        <f>VLOOKUP(A7913,英雄数据表!A:C,3,0)</f>
        <v>真银裁决</v>
      </c>
      <c r="F7913" s="20">
        <f t="shared" si="530"/>
        <v>63036</v>
      </c>
      <c r="G7913" s="20">
        <f t="shared" si="531"/>
        <v>63036</v>
      </c>
      <c r="H7913" s="21" t="str">
        <f>VLOOKUP(B7913,属性中转表!A:F,6,FALSE)</f>
        <v>"hp":27000,"atk":750</v>
      </c>
      <c r="I7913" s="20" t="str">
        <f>IF(VLOOKUP(B7913,属性中转表!A:G,7,FALSE)=0,"",VLOOKUP(VLOOKUP(B7913,属性中转表!A:G,7,FALSE),属性中转表!$K$2:$P$21,6,0))&amp;IF(VLOOKUP(B7913,属性中转表!A:G,7,FALSE)&gt;=50,VLOOKUP(A7913,英雄数据表!A:K,9,0),IF(VLOOKUP(B7913,属性中转表!A:G,7,FALSE)&gt;=25,VLOOKUP(A7913,英雄数据表!A:K,5,0),""))</f>
        <v>"atk":300,"hp":5000</v>
      </c>
      <c r="J7913" s="20" t="str">
        <f>IF(I7913="","",属性中转表!$I$1&amp;(IF(VLOOKUP(B7913,属性中转表!A:G,7,FALSE)=0,0,VLOOKUP(VLOOKUP(B7913,属性中转表!A:G,7,FALSE),属性中转表!$K$2:$P$21,4,0)))+IFERROR(VLOOKUP(A7913,英雄数据表!A:K,IF(武魂!B7913&gt;=50,10,IF(武魂!B7913&gt;=25,6)),0),0))</f>
        <v>,"dpspro":0</v>
      </c>
      <c r="K7913" s="32" t="str">
        <f t="shared" si="532"/>
        <v>"atk":300,"hp":5000,"dpspro":0</v>
      </c>
      <c r="L7913" s="20" t="str">
        <f>IF(B7913&gt;=50,VLOOKUP(A7913,英雄数据表!A:L,11,FALSE),IF(B7913&gt;=25,VLOOKUP(A7913,英雄数据表!A:L,7,0),""))</f>
        <v/>
      </c>
      <c r="M7913" s="20" t="str">
        <f>IFERROR(VLOOKUP(B7913,属性中转表!$K$2:$O$21,5,FALSE),"")</f>
        <v/>
      </c>
      <c r="N7913" s="20" t="str">
        <f>IF(B7913=25,VLOOKUP(A7913,英雄数据表!A:L,8,FALSE),IF(B7913=50,VLOOKUP(A7913,英雄数据表!A:L,12,0),""))</f>
        <v/>
      </c>
    </row>
    <row r="7914" spans="1:14" x14ac:dyDescent="0.3">
      <c r="A7914" s="20">
        <v>63036</v>
      </c>
      <c r="B7914" s="21">
        <f t="shared" si="533"/>
        <v>13</v>
      </c>
      <c r="C7914" s="21">
        <v>5</v>
      </c>
      <c r="D7914" s="21">
        <f>VLOOKUP(A7914,英雄数据表!A:D,4,0)</f>
        <v>6</v>
      </c>
      <c r="E7914" s="20" t="str">
        <f>VLOOKUP(A7914,英雄数据表!A:C,3,0)</f>
        <v>真银裁决</v>
      </c>
      <c r="F7914" s="20">
        <f t="shared" si="530"/>
        <v>63036</v>
      </c>
      <c r="G7914" s="20">
        <f t="shared" si="531"/>
        <v>63036</v>
      </c>
      <c r="H7914" s="21" t="str">
        <f>VLOOKUP(B7914,属性中转表!A:F,6,FALSE)</f>
        <v>"hp":29700,"atk":825</v>
      </c>
      <c r="I7914" s="20" t="str">
        <f>IF(VLOOKUP(B7914,属性中转表!A:G,7,FALSE)=0,"",VLOOKUP(VLOOKUP(B7914,属性中转表!A:G,7,FALSE),属性中转表!$K$2:$P$21,6,0))&amp;IF(VLOOKUP(B7914,属性中转表!A:G,7,FALSE)&gt;=50,VLOOKUP(A7914,英雄数据表!A:K,9,0),IF(VLOOKUP(B7914,属性中转表!A:G,7,FALSE)&gt;=25,VLOOKUP(A7914,英雄数据表!A:K,5,0),""))</f>
        <v>"atk":300,"hp":5000</v>
      </c>
      <c r="J7914" s="20" t="str">
        <f>IF(I7914="","",属性中转表!$I$1&amp;(IF(VLOOKUP(B7914,属性中转表!A:G,7,FALSE)=0,0,VLOOKUP(VLOOKUP(B7914,属性中转表!A:G,7,FALSE),属性中转表!$K$2:$P$21,4,0)))+IFERROR(VLOOKUP(A7914,英雄数据表!A:K,IF(武魂!B7914&gt;=50,10,IF(武魂!B7914&gt;=25,6)),0),0))</f>
        <v>,"dpspro":0</v>
      </c>
      <c r="K7914" s="32" t="str">
        <f t="shared" si="532"/>
        <v>"atk":300,"hp":5000,"dpspro":0</v>
      </c>
      <c r="L7914" s="20" t="str">
        <f>IF(B7914&gt;=50,VLOOKUP(A7914,英雄数据表!A:L,11,FALSE),IF(B7914&gt;=25,VLOOKUP(A7914,英雄数据表!A:L,7,0),""))</f>
        <v/>
      </c>
      <c r="M7914" s="20" t="str">
        <f>IFERROR(VLOOKUP(B7914,属性中转表!$K$2:$O$21,5,FALSE),"")</f>
        <v/>
      </c>
      <c r="N7914" s="20" t="str">
        <f>IF(B7914=25,VLOOKUP(A7914,英雄数据表!A:L,8,FALSE),IF(B7914=50,VLOOKUP(A7914,英雄数据表!A:L,12,0),""))</f>
        <v/>
      </c>
    </row>
    <row r="7915" spans="1:14" x14ac:dyDescent="0.3">
      <c r="A7915" s="20">
        <v>63036</v>
      </c>
      <c r="B7915" s="21">
        <f t="shared" si="533"/>
        <v>14</v>
      </c>
      <c r="C7915" s="21">
        <v>5</v>
      </c>
      <c r="D7915" s="21">
        <f>VLOOKUP(A7915,英雄数据表!A:D,4,0)</f>
        <v>6</v>
      </c>
      <c r="E7915" s="20" t="str">
        <f>VLOOKUP(A7915,英雄数据表!A:C,3,0)</f>
        <v>真银裁决</v>
      </c>
      <c r="F7915" s="20">
        <f t="shared" si="530"/>
        <v>63036</v>
      </c>
      <c r="G7915" s="20">
        <f t="shared" si="531"/>
        <v>63036</v>
      </c>
      <c r="H7915" s="21" t="str">
        <f>VLOOKUP(B7915,属性中转表!A:F,6,FALSE)</f>
        <v>"hp":32400,"atk":900</v>
      </c>
      <c r="I7915" s="20" t="str">
        <f>IF(VLOOKUP(B7915,属性中转表!A:G,7,FALSE)=0,"",VLOOKUP(VLOOKUP(B7915,属性中转表!A:G,7,FALSE),属性中转表!$K$2:$P$21,6,0))&amp;IF(VLOOKUP(B7915,属性中转表!A:G,7,FALSE)&gt;=50,VLOOKUP(A7915,英雄数据表!A:K,9,0),IF(VLOOKUP(B7915,属性中转表!A:G,7,FALSE)&gt;=25,VLOOKUP(A7915,英雄数据表!A:K,5,0),""))</f>
        <v>"atk":300,"hp":5000</v>
      </c>
      <c r="J7915" s="20" t="str">
        <f>IF(I7915="","",属性中转表!$I$1&amp;(IF(VLOOKUP(B7915,属性中转表!A:G,7,FALSE)=0,0,VLOOKUP(VLOOKUP(B7915,属性中转表!A:G,7,FALSE),属性中转表!$K$2:$P$21,4,0)))+IFERROR(VLOOKUP(A7915,英雄数据表!A:K,IF(武魂!B7915&gt;=50,10,IF(武魂!B7915&gt;=25,6)),0),0))</f>
        <v>,"dpspro":0</v>
      </c>
      <c r="K7915" s="32" t="str">
        <f t="shared" si="532"/>
        <v>"atk":300,"hp":5000,"dpspro":0</v>
      </c>
      <c r="L7915" s="20" t="str">
        <f>IF(B7915&gt;=50,VLOOKUP(A7915,英雄数据表!A:L,11,FALSE),IF(B7915&gt;=25,VLOOKUP(A7915,英雄数据表!A:L,7,0),""))</f>
        <v/>
      </c>
      <c r="M7915" s="20" t="str">
        <f>IFERROR(VLOOKUP(B7915,属性中转表!$K$2:$O$21,5,FALSE),"")</f>
        <v/>
      </c>
      <c r="N7915" s="20" t="str">
        <f>IF(B7915=25,VLOOKUP(A7915,英雄数据表!A:L,8,FALSE),IF(B7915=50,VLOOKUP(A7915,英雄数据表!A:L,12,0),""))</f>
        <v/>
      </c>
    </row>
    <row r="7916" spans="1:14" x14ac:dyDescent="0.3">
      <c r="A7916" s="20">
        <v>63036</v>
      </c>
      <c r="B7916" s="21">
        <f t="shared" si="533"/>
        <v>15</v>
      </c>
      <c r="C7916" s="21">
        <v>5</v>
      </c>
      <c r="D7916" s="21">
        <f>VLOOKUP(A7916,英雄数据表!A:D,4,0)</f>
        <v>6</v>
      </c>
      <c r="E7916" s="20" t="str">
        <f>VLOOKUP(A7916,英雄数据表!A:C,3,0)</f>
        <v>真银裁决</v>
      </c>
      <c r="F7916" s="20">
        <f t="shared" si="530"/>
        <v>63036</v>
      </c>
      <c r="G7916" s="20">
        <f t="shared" si="531"/>
        <v>63036</v>
      </c>
      <c r="H7916" s="21" t="str">
        <f>VLOOKUP(B7916,属性中转表!A:F,6,FALSE)</f>
        <v>"hp":35100,"atk":975</v>
      </c>
      <c r="I7916" s="20" t="str">
        <f>IF(VLOOKUP(B7916,属性中转表!A:G,7,FALSE)=0,"",VLOOKUP(VLOOKUP(B7916,属性中转表!A:G,7,FALSE),属性中转表!$K$2:$P$21,6,0))&amp;IF(VLOOKUP(B7916,属性中转表!A:G,7,FALSE)&gt;=50,VLOOKUP(A7916,英雄数据表!A:K,9,0),IF(VLOOKUP(B7916,属性中转表!A:G,7,FALSE)&gt;=25,VLOOKUP(A7916,英雄数据表!A:K,5,0),""))</f>
        <v>"atk":300,"hp":5000,"undpspro":50</v>
      </c>
      <c r="J7916" s="20" t="str">
        <f>IF(I7916="","",属性中转表!$I$1&amp;(IF(VLOOKUP(B7916,属性中转表!A:G,7,FALSE)=0,0,VLOOKUP(VLOOKUP(B7916,属性中转表!A:G,7,FALSE),属性中转表!$K$2:$P$21,4,0)))+IFERROR(VLOOKUP(A7916,英雄数据表!A:K,IF(武魂!B7916&gt;=50,10,IF(武魂!B7916&gt;=25,6)),0),0))</f>
        <v>,"dpspro":0</v>
      </c>
      <c r="K7916" s="32" t="str">
        <f t="shared" si="532"/>
        <v>"atk":300,"hp":5000,"undpspro":50,"dpspro":0</v>
      </c>
      <c r="L7916" s="20" t="str">
        <f>IF(B7916&gt;=50,VLOOKUP(A7916,英雄数据表!A:L,11,FALSE),IF(B7916&gt;=25,VLOOKUP(A7916,英雄数据表!A:L,7,0),""))</f>
        <v/>
      </c>
      <c r="M7916" s="20" t="str">
        <f>IFERROR(VLOOKUP(B7916,属性中转表!$K$2:$O$21,5,FALSE),"")</f>
        <v>"undpspro":50</v>
      </c>
      <c r="N7916" s="20" t="str">
        <f>IF(B7916=25,VLOOKUP(A7916,英雄数据表!A:L,8,FALSE),IF(B7916=50,VLOOKUP(A7916,英雄数据表!A:L,12,0),""))</f>
        <v/>
      </c>
    </row>
    <row r="7917" spans="1:14" x14ac:dyDescent="0.3">
      <c r="A7917" s="20">
        <v>63036</v>
      </c>
      <c r="B7917" s="21">
        <f t="shared" si="533"/>
        <v>16</v>
      </c>
      <c r="C7917" s="21">
        <v>5</v>
      </c>
      <c r="D7917" s="21">
        <f>VLOOKUP(A7917,英雄数据表!A:D,4,0)</f>
        <v>6</v>
      </c>
      <c r="E7917" s="20" t="str">
        <f>VLOOKUP(A7917,英雄数据表!A:C,3,0)</f>
        <v>真银裁决</v>
      </c>
      <c r="F7917" s="20">
        <f t="shared" si="530"/>
        <v>63036</v>
      </c>
      <c r="G7917" s="20">
        <f t="shared" si="531"/>
        <v>63036</v>
      </c>
      <c r="H7917" s="21" t="str">
        <f>VLOOKUP(B7917,属性中转表!A:F,6,FALSE)</f>
        <v>"hp":37800,"atk":1050</v>
      </c>
      <c r="I7917" s="20" t="str">
        <f>IF(VLOOKUP(B7917,属性中转表!A:G,7,FALSE)=0,"",VLOOKUP(VLOOKUP(B7917,属性中转表!A:G,7,FALSE),属性中转表!$K$2:$P$21,6,0))&amp;IF(VLOOKUP(B7917,属性中转表!A:G,7,FALSE)&gt;=50,VLOOKUP(A7917,英雄数据表!A:K,9,0),IF(VLOOKUP(B7917,属性中转表!A:G,7,FALSE)&gt;=25,VLOOKUP(A7917,英雄数据表!A:K,5,0),""))</f>
        <v>"atk":300,"hp":5000,"undpspro":50</v>
      </c>
      <c r="J7917" s="20" t="str">
        <f>IF(I7917="","",属性中转表!$I$1&amp;(IF(VLOOKUP(B7917,属性中转表!A:G,7,FALSE)=0,0,VLOOKUP(VLOOKUP(B7917,属性中转表!A:G,7,FALSE),属性中转表!$K$2:$P$21,4,0)))+IFERROR(VLOOKUP(A7917,英雄数据表!A:K,IF(武魂!B7917&gt;=50,10,IF(武魂!B7917&gt;=25,6)),0),0))</f>
        <v>,"dpspro":0</v>
      </c>
      <c r="K7917" s="32" t="str">
        <f t="shared" si="532"/>
        <v>"atk":300,"hp":5000,"undpspro":50,"dpspro":0</v>
      </c>
      <c r="L7917" s="20" t="str">
        <f>IF(B7917&gt;=50,VLOOKUP(A7917,英雄数据表!A:L,11,FALSE),IF(B7917&gt;=25,VLOOKUP(A7917,英雄数据表!A:L,7,0),""))</f>
        <v/>
      </c>
      <c r="M7917" s="20" t="str">
        <f>IFERROR(VLOOKUP(B7917,属性中转表!$K$2:$O$21,5,FALSE),"")</f>
        <v/>
      </c>
      <c r="N7917" s="20" t="str">
        <f>IF(B7917=25,VLOOKUP(A7917,英雄数据表!A:L,8,FALSE),IF(B7917=50,VLOOKUP(A7917,英雄数据表!A:L,12,0),""))</f>
        <v/>
      </c>
    </row>
    <row r="7918" spans="1:14" x14ac:dyDescent="0.3">
      <c r="A7918" s="20">
        <v>63036</v>
      </c>
      <c r="B7918" s="21">
        <f t="shared" si="533"/>
        <v>17</v>
      </c>
      <c r="C7918" s="21">
        <v>5</v>
      </c>
      <c r="D7918" s="21">
        <f>VLOOKUP(A7918,英雄数据表!A:D,4,0)</f>
        <v>6</v>
      </c>
      <c r="E7918" s="20" t="str">
        <f>VLOOKUP(A7918,英雄数据表!A:C,3,0)</f>
        <v>真银裁决</v>
      </c>
      <c r="F7918" s="20">
        <f t="shared" si="530"/>
        <v>63036</v>
      </c>
      <c r="G7918" s="20">
        <f t="shared" si="531"/>
        <v>63036</v>
      </c>
      <c r="H7918" s="21" t="str">
        <f>VLOOKUP(B7918,属性中转表!A:F,6,FALSE)</f>
        <v>"hp":40500,"atk":1125</v>
      </c>
      <c r="I7918" s="20" t="str">
        <f>IF(VLOOKUP(B7918,属性中转表!A:G,7,FALSE)=0,"",VLOOKUP(VLOOKUP(B7918,属性中转表!A:G,7,FALSE),属性中转表!$K$2:$P$21,6,0))&amp;IF(VLOOKUP(B7918,属性中转表!A:G,7,FALSE)&gt;=50,VLOOKUP(A7918,英雄数据表!A:K,9,0),IF(VLOOKUP(B7918,属性中转表!A:G,7,FALSE)&gt;=25,VLOOKUP(A7918,英雄数据表!A:K,5,0),""))</f>
        <v>"atk":300,"hp":5000,"undpspro":50</v>
      </c>
      <c r="J7918" s="20" t="str">
        <f>IF(I7918="","",属性中转表!$I$1&amp;(IF(VLOOKUP(B7918,属性中转表!A:G,7,FALSE)=0,0,VLOOKUP(VLOOKUP(B7918,属性中转表!A:G,7,FALSE),属性中转表!$K$2:$P$21,4,0)))+IFERROR(VLOOKUP(A7918,英雄数据表!A:K,IF(武魂!B7918&gt;=50,10,IF(武魂!B7918&gt;=25,6)),0),0))</f>
        <v>,"dpspro":0</v>
      </c>
      <c r="K7918" s="32" t="str">
        <f t="shared" si="532"/>
        <v>"atk":300,"hp":5000,"undpspro":50,"dpspro":0</v>
      </c>
      <c r="L7918" s="20" t="str">
        <f>IF(B7918&gt;=50,VLOOKUP(A7918,英雄数据表!A:L,11,FALSE),IF(B7918&gt;=25,VLOOKUP(A7918,英雄数据表!A:L,7,0),""))</f>
        <v/>
      </c>
      <c r="M7918" s="20" t="str">
        <f>IFERROR(VLOOKUP(B7918,属性中转表!$K$2:$O$21,5,FALSE),"")</f>
        <v/>
      </c>
      <c r="N7918" s="20" t="str">
        <f>IF(B7918=25,VLOOKUP(A7918,英雄数据表!A:L,8,FALSE),IF(B7918=50,VLOOKUP(A7918,英雄数据表!A:L,12,0),""))</f>
        <v/>
      </c>
    </row>
    <row r="7919" spans="1:14" x14ac:dyDescent="0.3">
      <c r="A7919" s="20">
        <v>63036</v>
      </c>
      <c r="B7919" s="21">
        <f t="shared" si="533"/>
        <v>18</v>
      </c>
      <c r="C7919" s="21">
        <v>5</v>
      </c>
      <c r="D7919" s="21">
        <f>VLOOKUP(A7919,英雄数据表!A:D,4,0)</f>
        <v>6</v>
      </c>
      <c r="E7919" s="20" t="str">
        <f>VLOOKUP(A7919,英雄数据表!A:C,3,0)</f>
        <v>真银裁决</v>
      </c>
      <c r="F7919" s="20">
        <f t="shared" si="530"/>
        <v>63036</v>
      </c>
      <c r="G7919" s="20">
        <f t="shared" si="531"/>
        <v>63036</v>
      </c>
      <c r="H7919" s="21" t="str">
        <f>VLOOKUP(B7919,属性中转表!A:F,6,FALSE)</f>
        <v>"hp":43200,"atk":1200</v>
      </c>
      <c r="I7919" s="20" t="str">
        <f>IF(VLOOKUP(B7919,属性中转表!A:G,7,FALSE)=0,"",VLOOKUP(VLOOKUP(B7919,属性中转表!A:G,7,FALSE),属性中转表!$K$2:$P$21,6,0))&amp;IF(VLOOKUP(B7919,属性中转表!A:G,7,FALSE)&gt;=50,VLOOKUP(A7919,英雄数据表!A:K,9,0),IF(VLOOKUP(B7919,属性中转表!A:G,7,FALSE)&gt;=25,VLOOKUP(A7919,英雄数据表!A:K,5,0),""))</f>
        <v>"atk":300,"hp":5000,"undpspro":50</v>
      </c>
      <c r="J7919" s="20" t="str">
        <f>IF(I7919="","",属性中转表!$I$1&amp;(IF(VLOOKUP(B7919,属性中转表!A:G,7,FALSE)=0,0,VLOOKUP(VLOOKUP(B7919,属性中转表!A:G,7,FALSE),属性中转表!$K$2:$P$21,4,0)))+IFERROR(VLOOKUP(A7919,英雄数据表!A:K,IF(武魂!B7919&gt;=50,10,IF(武魂!B7919&gt;=25,6)),0),0))</f>
        <v>,"dpspro":0</v>
      </c>
      <c r="K7919" s="32" t="str">
        <f t="shared" si="532"/>
        <v>"atk":300,"hp":5000,"undpspro":50,"dpspro":0</v>
      </c>
      <c r="L7919" s="20" t="str">
        <f>IF(B7919&gt;=50,VLOOKUP(A7919,英雄数据表!A:L,11,FALSE),IF(B7919&gt;=25,VLOOKUP(A7919,英雄数据表!A:L,7,0),""))</f>
        <v/>
      </c>
      <c r="M7919" s="20" t="str">
        <f>IFERROR(VLOOKUP(B7919,属性中转表!$K$2:$O$21,5,FALSE),"")</f>
        <v/>
      </c>
      <c r="N7919" s="20" t="str">
        <f>IF(B7919=25,VLOOKUP(A7919,英雄数据表!A:L,8,FALSE),IF(B7919=50,VLOOKUP(A7919,英雄数据表!A:L,12,0),""))</f>
        <v/>
      </c>
    </row>
    <row r="7920" spans="1:14" x14ac:dyDescent="0.3">
      <c r="A7920" s="20">
        <v>63036</v>
      </c>
      <c r="B7920" s="21">
        <f t="shared" si="533"/>
        <v>19</v>
      </c>
      <c r="C7920" s="21">
        <v>5</v>
      </c>
      <c r="D7920" s="21">
        <f>VLOOKUP(A7920,英雄数据表!A:D,4,0)</f>
        <v>6</v>
      </c>
      <c r="E7920" s="20" t="str">
        <f>VLOOKUP(A7920,英雄数据表!A:C,3,0)</f>
        <v>真银裁决</v>
      </c>
      <c r="F7920" s="20">
        <f t="shared" si="530"/>
        <v>63036</v>
      </c>
      <c r="G7920" s="20">
        <f t="shared" si="531"/>
        <v>63036</v>
      </c>
      <c r="H7920" s="21" t="str">
        <f>VLOOKUP(B7920,属性中转表!A:F,6,FALSE)</f>
        <v>"hp":45900,"atk":1275</v>
      </c>
      <c r="I7920" s="20" t="str">
        <f>IF(VLOOKUP(B7920,属性中转表!A:G,7,FALSE)=0,"",VLOOKUP(VLOOKUP(B7920,属性中转表!A:G,7,FALSE),属性中转表!$K$2:$P$21,6,0))&amp;IF(VLOOKUP(B7920,属性中转表!A:G,7,FALSE)&gt;=50,VLOOKUP(A7920,英雄数据表!A:K,9,0),IF(VLOOKUP(B7920,属性中转表!A:G,7,FALSE)&gt;=25,VLOOKUP(A7920,英雄数据表!A:K,5,0),""))</f>
        <v>"atk":300,"hp":5000,"undpspro":50</v>
      </c>
      <c r="J7920" s="20" t="str">
        <f>IF(I7920="","",属性中转表!$I$1&amp;(IF(VLOOKUP(B7920,属性中转表!A:G,7,FALSE)=0,0,VLOOKUP(VLOOKUP(B7920,属性中转表!A:G,7,FALSE),属性中转表!$K$2:$P$21,4,0)))+IFERROR(VLOOKUP(A7920,英雄数据表!A:K,IF(武魂!B7920&gt;=50,10,IF(武魂!B7920&gt;=25,6)),0),0))</f>
        <v>,"dpspro":0</v>
      </c>
      <c r="K7920" s="32" t="str">
        <f t="shared" si="532"/>
        <v>"atk":300,"hp":5000,"undpspro":50,"dpspro":0</v>
      </c>
      <c r="L7920" s="20" t="str">
        <f>IF(B7920&gt;=50,VLOOKUP(A7920,英雄数据表!A:L,11,FALSE),IF(B7920&gt;=25,VLOOKUP(A7920,英雄数据表!A:L,7,0),""))</f>
        <v/>
      </c>
      <c r="M7920" s="20" t="str">
        <f>IFERROR(VLOOKUP(B7920,属性中转表!$K$2:$O$21,5,FALSE),"")</f>
        <v/>
      </c>
      <c r="N7920" s="20" t="str">
        <f>IF(B7920=25,VLOOKUP(A7920,英雄数据表!A:L,8,FALSE),IF(B7920=50,VLOOKUP(A7920,英雄数据表!A:L,12,0),""))</f>
        <v/>
      </c>
    </row>
    <row r="7921" spans="1:14" x14ac:dyDescent="0.3">
      <c r="A7921" s="20">
        <v>63036</v>
      </c>
      <c r="B7921" s="21">
        <f t="shared" si="533"/>
        <v>20</v>
      </c>
      <c r="C7921" s="21">
        <v>5</v>
      </c>
      <c r="D7921" s="21">
        <f>VLOOKUP(A7921,英雄数据表!A:D,4,0)</f>
        <v>6</v>
      </c>
      <c r="E7921" s="20" t="str">
        <f>VLOOKUP(A7921,英雄数据表!A:C,3,0)</f>
        <v>真银裁决</v>
      </c>
      <c r="F7921" s="20">
        <f t="shared" si="530"/>
        <v>63036</v>
      </c>
      <c r="G7921" s="20">
        <f t="shared" si="531"/>
        <v>63036</v>
      </c>
      <c r="H7921" s="21" t="str">
        <f>VLOOKUP(B7921,属性中转表!A:F,6,FALSE)</f>
        <v>"hp":48600,"atk":1350</v>
      </c>
      <c r="I7921" s="20" t="str">
        <f>IF(VLOOKUP(B7921,属性中转表!A:G,7,FALSE)=0,"",VLOOKUP(VLOOKUP(B7921,属性中转表!A:G,7,FALSE),属性中转表!$K$2:$P$21,6,0))&amp;IF(VLOOKUP(B7921,属性中转表!A:G,7,FALSE)&gt;=50,VLOOKUP(A7921,英雄数据表!A:K,9,0),IF(VLOOKUP(B7921,属性中转表!A:G,7,FALSE)&gt;=25,VLOOKUP(A7921,英雄数据表!A:K,5,0),""))</f>
        <v>"atk":300,"hp":5000,"undpspro":50</v>
      </c>
      <c r="J7921" s="20" t="str">
        <f>IF(I7921="","",属性中转表!$I$1&amp;(IF(VLOOKUP(B7921,属性中转表!A:G,7,FALSE)=0,0,VLOOKUP(VLOOKUP(B7921,属性中转表!A:G,7,FALSE),属性中转表!$K$2:$P$21,4,0)))+IFERROR(VLOOKUP(A7921,英雄数据表!A:K,IF(武魂!B7921&gt;=50,10,IF(武魂!B7921&gt;=25,6)),0),0))</f>
        <v>,"dpspro":50</v>
      </c>
      <c r="K7921" s="32" t="str">
        <f t="shared" si="532"/>
        <v>"atk":300,"hp":5000,"undpspro":50,"dpspro":50</v>
      </c>
      <c r="L7921" s="20" t="str">
        <f>IF(B7921&gt;=50,VLOOKUP(A7921,英雄数据表!A:L,11,FALSE),IF(B7921&gt;=25,VLOOKUP(A7921,英雄数据表!A:L,7,0),""))</f>
        <v/>
      </c>
      <c r="M7921" s="20" t="str">
        <f>IFERROR(VLOOKUP(B7921,属性中转表!$K$2:$O$21,5,FALSE),"")</f>
        <v>"dpspro":50</v>
      </c>
      <c r="N7921" s="20" t="str">
        <f>IF(B7921=25,VLOOKUP(A7921,英雄数据表!A:L,8,FALSE),IF(B7921=50,VLOOKUP(A7921,英雄数据表!A:L,12,0),""))</f>
        <v/>
      </c>
    </row>
    <row r="7922" spans="1:14" x14ac:dyDescent="0.3">
      <c r="A7922" s="20">
        <v>63036</v>
      </c>
      <c r="B7922" s="21">
        <f t="shared" si="533"/>
        <v>21</v>
      </c>
      <c r="C7922" s="21">
        <v>5</v>
      </c>
      <c r="D7922" s="21">
        <f>VLOOKUP(A7922,英雄数据表!A:D,4,0)</f>
        <v>6</v>
      </c>
      <c r="E7922" s="20" t="str">
        <f>VLOOKUP(A7922,英雄数据表!A:C,3,0)</f>
        <v>真银裁决</v>
      </c>
      <c r="F7922" s="20">
        <f t="shared" si="530"/>
        <v>63036</v>
      </c>
      <c r="G7922" s="20">
        <f t="shared" si="531"/>
        <v>63036</v>
      </c>
      <c r="H7922" s="21" t="str">
        <f>VLOOKUP(B7922,属性中转表!A:F,6,FALSE)</f>
        <v>"hp":52200,"atk":1450</v>
      </c>
      <c r="I7922" s="20" t="str">
        <f>IF(VLOOKUP(B7922,属性中转表!A:G,7,FALSE)=0,"",VLOOKUP(VLOOKUP(B7922,属性中转表!A:G,7,FALSE),属性中转表!$K$2:$P$21,6,0))&amp;IF(VLOOKUP(B7922,属性中转表!A:G,7,FALSE)&gt;=50,VLOOKUP(A7922,英雄数据表!A:K,9,0),IF(VLOOKUP(B7922,属性中转表!A:G,7,FALSE)&gt;=25,VLOOKUP(A7922,英雄数据表!A:K,5,0),""))</f>
        <v>"atk":300,"hp":5000,"undpspro":50</v>
      </c>
      <c r="J7922" s="20" t="str">
        <f>IF(I7922="","",属性中转表!$I$1&amp;(IF(VLOOKUP(B7922,属性中转表!A:G,7,FALSE)=0,0,VLOOKUP(VLOOKUP(B7922,属性中转表!A:G,7,FALSE),属性中转表!$K$2:$P$21,4,0)))+IFERROR(VLOOKUP(A7922,英雄数据表!A:K,IF(武魂!B7922&gt;=50,10,IF(武魂!B7922&gt;=25,6)),0),0))</f>
        <v>,"dpspro":50</v>
      </c>
      <c r="K7922" s="32" t="str">
        <f t="shared" si="532"/>
        <v>"atk":300,"hp":5000,"undpspro":50,"dpspro":50</v>
      </c>
      <c r="L7922" s="20" t="str">
        <f>IF(B7922&gt;=50,VLOOKUP(A7922,英雄数据表!A:L,11,FALSE),IF(B7922&gt;=25,VLOOKUP(A7922,英雄数据表!A:L,7,0),""))</f>
        <v/>
      </c>
      <c r="M7922" s="20" t="str">
        <f>IFERROR(VLOOKUP(B7922,属性中转表!$K$2:$O$21,5,FALSE),"")</f>
        <v/>
      </c>
      <c r="N7922" s="20" t="str">
        <f>IF(B7922=25,VLOOKUP(A7922,英雄数据表!A:L,8,FALSE),IF(B7922=50,VLOOKUP(A7922,英雄数据表!A:L,12,0),""))</f>
        <v/>
      </c>
    </row>
    <row r="7923" spans="1:14" x14ac:dyDescent="0.3">
      <c r="A7923" s="20">
        <v>63036</v>
      </c>
      <c r="B7923" s="21">
        <f t="shared" si="533"/>
        <v>22</v>
      </c>
      <c r="C7923" s="21">
        <v>5</v>
      </c>
      <c r="D7923" s="21">
        <f>VLOOKUP(A7923,英雄数据表!A:D,4,0)</f>
        <v>6</v>
      </c>
      <c r="E7923" s="20" t="str">
        <f>VLOOKUP(A7923,英雄数据表!A:C,3,0)</f>
        <v>真银裁决</v>
      </c>
      <c r="F7923" s="20">
        <f t="shared" si="530"/>
        <v>63036</v>
      </c>
      <c r="G7923" s="20">
        <f t="shared" si="531"/>
        <v>63036</v>
      </c>
      <c r="H7923" s="21" t="str">
        <f>VLOOKUP(B7923,属性中转表!A:F,6,FALSE)</f>
        <v>"hp":55800,"atk":1550</v>
      </c>
      <c r="I7923" s="20" t="str">
        <f>IF(VLOOKUP(B7923,属性中转表!A:G,7,FALSE)=0,"",VLOOKUP(VLOOKUP(B7923,属性中转表!A:G,7,FALSE),属性中转表!$K$2:$P$21,6,0))&amp;IF(VLOOKUP(B7923,属性中转表!A:G,7,FALSE)&gt;=50,VLOOKUP(A7923,英雄数据表!A:K,9,0),IF(VLOOKUP(B7923,属性中转表!A:G,7,FALSE)&gt;=25,VLOOKUP(A7923,英雄数据表!A:K,5,0),""))</f>
        <v>"atk":300,"hp":5000,"undpspro":50</v>
      </c>
      <c r="J7923" s="20" t="str">
        <f>IF(I7923="","",属性中转表!$I$1&amp;(IF(VLOOKUP(B7923,属性中转表!A:G,7,FALSE)=0,0,VLOOKUP(VLOOKUP(B7923,属性中转表!A:G,7,FALSE),属性中转表!$K$2:$P$21,4,0)))+IFERROR(VLOOKUP(A7923,英雄数据表!A:K,IF(武魂!B7923&gt;=50,10,IF(武魂!B7923&gt;=25,6)),0),0))</f>
        <v>,"dpspro":50</v>
      </c>
      <c r="K7923" s="32" t="str">
        <f t="shared" si="532"/>
        <v>"atk":300,"hp":5000,"undpspro":50,"dpspro":50</v>
      </c>
      <c r="L7923" s="20" t="str">
        <f>IF(B7923&gt;=50,VLOOKUP(A7923,英雄数据表!A:L,11,FALSE),IF(B7923&gt;=25,VLOOKUP(A7923,英雄数据表!A:L,7,0),""))</f>
        <v/>
      </c>
      <c r="M7923" s="20" t="str">
        <f>IFERROR(VLOOKUP(B7923,属性中转表!$K$2:$O$21,5,FALSE),"")</f>
        <v/>
      </c>
      <c r="N7923" s="20" t="str">
        <f>IF(B7923=25,VLOOKUP(A7923,英雄数据表!A:L,8,FALSE),IF(B7923=50,VLOOKUP(A7923,英雄数据表!A:L,12,0),""))</f>
        <v/>
      </c>
    </row>
    <row r="7924" spans="1:14" x14ac:dyDescent="0.3">
      <c r="A7924" s="20">
        <v>63036</v>
      </c>
      <c r="B7924" s="21">
        <f t="shared" si="533"/>
        <v>23</v>
      </c>
      <c r="C7924" s="21">
        <v>5</v>
      </c>
      <c r="D7924" s="21">
        <f>VLOOKUP(A7924,英雄数据表!A:D,4,0)</f>
        <v>6</v>
      </c>
      <c r="E7924" s="20" t="str">
        <f>VLOOKUP(A7924,英雄数据表!A:C,3,0)</f>
        <v>真银裁决</v>
      </c>
      <c r="F7924" s="20">
        <f t="shared" si="530"/>
        <v>63036</v>
      </c>
      <c r="G7924" s="20">
        <f t="shared" si="531"/>
        <v>63036</v>
      </c>
      <c r="H7924" s="21" t="str">
        <f>VLOOKUP(B7924,属性中转表!A:F,6,FALSE)</f>
        <v>"hp":59400,"atk":1650</v>
      </c>
      <c r="I7924" s="20" t="str">
        <f>IF(VLOOKUP(B7924,属性中转表!A:G,7,FALSE)=0,"",VLOOKUP(VLOOKUP(B7924,属性中转表!A:G,7,FALSE),属性中转表!$K$2:$P$21,6,0))&amp;IF(VLOOKUP(B7924,属性中转表!A:G,7,FALSE)&gt;=50,VLOOKUP(A7924,英雄数据表!A:K,9,0),IF(VLOOKUP(B7924,属性中转表!A:G,7,FALSE)&gt;=25,VLOOKUP(A7924,英雄数据表!A:K,5,0),""))</f>
        <v>"atk":300,"hp":5000,"undpspro":50</v>
      </c>
      <c r="J7924" s="20" t="str">
        <f>IF(I7924="","",属性中转表!$I$1&amp;(IF(VLOOKUP(B7924,属性中转表!A:G,7,FALSE)=0,0,VLOOKUP(VLOOKUP(B7924,属性中转表!A:G,7,FALSE),属性中转表!$K$2:$P$21,4,0)))+IFERROR(VLOOKUP(A7924,英雄数据表!A:K,IF(武魂!B7924&gt;=50,10,IF(武魂!B7924&gt;=25,6)),0),0))</f>
        <v>,"dpspro":50</v>
      </c>
      <c r="K7924" s="32" t="str">
        <f t="shared" si="532"/>
        <v>"atk":300,"hp":5000,"undpspro":50,"dpspro":50</v>
      </c>
      <c r="L7924" s="20" t="str">
        <f>IF(B7924&gt;=50,VLOOKUP(A7924,英雄数据表!A:L,11,FALSE),IF(B7924&gt;=25,VLOOKUP(A7924,英雄数据表!A:L,7,0),""))</f>
        <v/>
      </c>
      <c r="M7924" s="20" t="str">
        <f>IFERROR(VLOOKUP(B7924,属性中转表!$K$2:$O$21,5,FALSE),"")</f>
        <v/>
      </c>
      <c r="N7924" s="20" t="str">
        <f>IF(B7924=25,VLOOKUP(A7924,英雄数据表!A:L,8,FALSE),IF(B7924=50,VLOOKUP(A7924,英雄数据表!A:L,12,0),""))</f>
        <v/>
      </c>
    </row>
    <row r="7925" spans="1:14" x14ac:dyDescent="0.3">
      <c r="A7925" s="20">
        <v>63036</v>
      </c>
      <c r="B7925" s="21">
        <f t="shared" si="533"/>
        <v>24</v>
      </c>
      <c r="C7925" s="21">
        <v>5</v>
      </c>
      <c r="D7925" s="21">
        <f>VLOOKUP(A7925,英雄数据表!A:D,4,0)</f>
        <v>6</v>
      </c>
      <c r="E7925" s="20" t="str">
        <f>VLOOKUP(A7925,英雄数据表!A:C,3,0)</f>
        <v>真银裁决</v>
      </c>
      <c r="F7925" s="20">
        <f t="shared" si="530"/>
        <v>63036</v>
      </c>
      <c r="G7925" s="20">
        <f t="shared" si="531"/>
        <v>63036</v>
      </c>
      <c r="H7925" s="21" t="str">
        <f>VLOOKUP(B7925,属性中转表!A:F,6,FALSE)</f>
        <v>"hp":63000,"atk":1750</v>
      </c>
      <c r="I7925" s="20" t="str">
        <f>IF(VLOOKUP(B7925,属性中转表!A:G,7,FALSE)=0,"",VLOOKUP(VLOOKUP(B7925,属性中转表!A:G,7,FALSE),属性中转表!$K$2:$P$21,6,0))&amp;IF(VLOOKUP(B7925,属性中转表!A:G,7,FALSE)&gt;=50,VLOOKUP(A7925,英雄数据表!A:K,9,0),IF(VLOOKUP(B7925,属性中转表!A:G,7,FALSE)&gt;=25,VLOOKUP(A7925,英雄数据表!A:K,5,0),""))</f>
        <v>"atk":300,"hp":5000,"undpspro":50</v>
      </c>
      <c r="J7925" s="20" t="str">
        <f>IF(I7925="","",属性中转表!$I$1&amp;(IF(VLOOKUP(B7925,属性中转表!A:G,7,FALSE)=0,0,VLOOKUP(VLOOKUP(B7925,属性中转表!A:G,7,FALSE),属性中转表!$K$2:$P$21,4,0)))+IFERROR(VLOOKUP(A7925,英雄数据表!A:K,IF(武魂!B7925&gt;=50,10,IF(武魂!B7925&gt;=25,6)),0),0))</f>
        <v>,"dpspro":50</v>
      </c>
      <c r="K7925" s="32" t="str">
        <f t="shared" si="532"/>
        <v>"atk":300,"hp":5000,"undpspro":50,"dpspro":50</v>
      </c>
      <c r="L7925" s="20" t="str">
        <f>IF(B7925&gt;=50,VLOOKUP(A7925,英雄数据表!A:L,11,FALSE),IF(B7925&gt;=25,VLOOKUP(A7925,英雄数据表!A:L,7,0),""))</f>
        <v/>
      </c>
      <c r="M7925" s="20" t="str">
        <f>IFERROR(VLOOKUP(B7925,属性中转表!$K$2:$O$21,5,FALSE),"")</f>
        <v/>
      </c>
      <c r="N7925" s="20" t="str">
        <f>IF(B7925=25,VLOOKUP(A7925,英雄数据表!A:L,8,FALSE),IF(B7925=50,VLOOKUP(A7925,英雄数据表!A:L,12,0),""))</f>
        <v/>
      </c>
    </row>
    <row r="7926" spans="1:14" x14ac:dyDescent="0.3">
      <c r="A7926" s="20">
        <v>63036</v>
      </c>
      <c r="B7926" s="21">
        <f t="shared" si="533"/>
        <v>25</v>
      </c>
      <c r="C7926" s="21">
        <v>5</v>
      </c>
      <c r="D7926" s="21">
        <f>VLOOKUP(A7926,英雄数据表!A:D,4,0)</f>
        <v>6</v>
      </c>
      <c r="E7926" s="20" t="str">
        <f>VLOOKUP(A7926,英雄数据表!A:C,3,0)</f>
        <v>真银裁决</v>
      </c>
      <c r="F7926" s="20">
        <f t="shared" si="530"/>
        <v>63036</v>
      </c>
      <c r="G7926" s="20">
        <f t="shared" si="531"/>
        <v>63036</v>
      </c>
      <c r="H7926" s="21" t="str">
        <f>VLOOKUP(B7926,属性中转表!A:F,6,FALSE)</f>
        <v>"hp":66600,"atk":1850</v>
      </c>
      <c r="I7926" s="20" t="str">
        <f>IF(VLOOKUP(B7926,属性中转表!A:G,7,FALSE)=0,"",VLOOKUP(VLOOKUP(B7926,属性中转表!A:G,7,FALSE),属性中转表!$K$2:$P$21,6,0))&amp;IF(VLOOKUP(B7926,属性中转表!A:G,7,FALSE)&gt;=50,VLOOKUP(A7926,英雄数据表!A:K,9,0),IF(VLOOKUP(B7926,属性中转表!A:G,7,FALSE)&gt;=25,VLOOKUP(A7926,英雄数据表!A:K,5,0),""))</f>
        <v>"atk":300,"hp":5000,"undpspro":50,"hppro":60</v>
      </c>
      <c r="J7926" s="20" t="str">
        <f>IF(I7926="","",属性中转表!$I$1&amp;(IF(VLOOKUP(B7926,属性中转表!A:G,7,FALSE)=0,0,VLOOKUP(VLOOKUP(B7926,属性中转表!A:G,7,FALSE),属性中转表!$K$2:$P$21,4,0)))+IFERROR(VLOOKUP(A7926,英雄数据表!A:K,IF(武魂!B7926&gt;=50,10,IF(武魂!B7926&gt;=25,6)),0),0))</f>
        <v>,"dpspro":50</v>
      </c>
      <c r="K7926" s="32" t="str">
        <f t="shared" si="532"/>
        <v>"atk":300,"hp":5000,"undpspro":50,"hppro":60,"dpspro":50</v>
      </c>
      <c r="L7926" s="20" t="str">
        <f>IF(B7926&gt;=50,VLOOKUP(A7926,英雄数据表!A:L,11,FALSE),IF(B7926&gt;=25,VLOOKUP(A7926,英雄数据表!A:L,7,0),""))</f>
        <v>"6303601004"</v>
      </c>
      <c r="M7926" s="20" t="str">
        <f>IFERROR(VLOOKUP(B7926,属性中转表!$K$2:$O$21,5,FALSE),"")</f>
        <v/>
      </c>
      <c r="N7926" s="20" t="str">
        <f>IF(B7926=25,VLOOKUP(A7926,英雄数据表!A:L,8,FALSE),IF(B7926=50,VLOOKUP(A7926,英雄数据表!A:L,12,0),""))</f>
        <v>生命+6%，释放怒气技能后，使自己和随机1个友方英雄免控额外增加9%，持续2回合</v>
      </c>
    </row>
    <row r="7927" spans="1:14" x14ac:dyDescent="0.3">
      <c r="A7927" s="20">
        <v>63036</v>
      </c>
      <c r="B7927" s="21">
        <f t="shared" si="533"/>
        <v>26</v>
      </c>
      <c r="C7927" s="21">
        <v>5</v>
      </c>
      <c r="D7927" s="21">
        <f>VLOOKUP(A7927,英雄数据表!A:D,4,0)</f>
        <v>6</v>
      </c>
      <c r="E7927" s="20" t="str">
        <f>VLOOKUP(A7927,英雄数据表!A:C,3,0)</f>
        <v>真银裁决</v>
      </c>
      <c r="F7927" s="20">
        <f t="shared" si="530"/>
        <v>63036</v>
      </c>
      <c r="G7927" s="20">
        <f t="shared" si="531"/>
        <v>63036</v>
      </c>
      <c r="H7927" s="21" t="str">
        <f>VLOOKUP(B7927,属性中转表!A:F,6,FALSE)</f>
        <v>"hp":70200,"atk":1950</v>
      </c>
      <c r="I7927" s="20" t="str">
        <f>IF(VLOOKUP(B7927,属性中转表!A:G,7,FALSE)=0,"",VLOOKUP(VLOOKUP(B7927,属性中转表!A:G,7,FALSE),属性中转表!$K$2:$P$21,6,0))&amp;IF(VLOOKUP(B7927,属性中转表!A:G,7,FALSE)&gt;=50,VLOOKUP(A7927,英雄数据表!A:K,9,0),IF(VLOOKUP(B7927,属性中转表!A:G,7,FALSE)&gt;=25,VLOOKUP(A7927,英雄数据表!A:K,5,0),""))</f>
        <v>"atk":300,"hp":5000,"undpspro":50,"hppro":60</v>
      </c>
      <c r="J7927" s="20" t="str">
        <f>IF(I7927="","",属性中转表!$I$1&amp;(IF(VLOOKUP(B7927,属性中转表!A:G,7,FALSE)=0,0,VLOOKUP(VLOOKUP(B7927,属性中转表!A:G,7,FALSE),属性中转表!$K$2:$P$21,4,0)))+IFERROR(VLOOKUP(A7927,英雄数据表!A:K,IF(武魂!B7927&gt;=50,10,IF(武魂!B7927&gt;=25,6)),0),0))</f>
        <v>,"dpspro":50</v>
      </c>
      <c r="K7927" s="32" t="str">
        <f t="shared" si="532"/>
        <v>"atk":300,"hp":5000,"undpspro":50,"hppro":60,"dpspro":50</v>
      </c>
      <c r="L7927" s="20" t="str">
        <f>IF(B7927&gt;=50,VLOOKUP(A7927,英雄数据表!A:L,11,FALSE),IF(B7927&gt;=25,VLOOKUP(A7927,英雄数据表!A:L,7,0),""))</f>
        <v>"6303601004"</v>
      </c>
      <c r="M7927" s="20" t="str">
        <f>IFERROR(VLOOKUP(B7927,属性中转表!$K$2:$O$21,5,FALSE),"")</f>
        <v/>
      </c>
      <c r="N7927" s="20" t="str">
        <f>IF(B7927=25,VLOOKUP(A7927,英雄数据表!A:L,8,FALSE),IF(B7927=50,VLOOKUP(A7927,英雄数据表!A:L,12,0),""))</f>
        <v/>
      </c>
    </row>
    <row r="7928" spans="1:14" x14ac:dyDescent="0.3">
      <c r="A7928" s="20">
        <v>63036</v>
      </c>
      <c r="B7928" s="21">
        <f t="shared" si="533"/>
        <v>27</v>
      </c>
      <c r="C7928" s="21">
        <v>5</v>
      </c>
      <c r="D7928" s="21">
        <f>VLOOKUP(A7928,英雄数据表!A:D,4,0)</f>
        <v>6</v>
      </c>
      <c r="E7928" s="20" t="str">
        <f>VLOOKUP(A7928,英雄数据表!A:C,3,0)</f>
        <v>真银裁决</v>
      </c>
      <c r="F7928" s="20">
        <f t="shared" si="530"/>
        <v>63036</v>
      </c>
      <c r="G7928" s="20">
        <f t="shared" si="531"/>
        <v>63036</v>
      </c>
      <c r="H7928" s="21" t="str">
        <f>VLOOKUP(B7928,属性中转表!A:F,6,FALSE)</f>
        <v>"hp":73800,"atk":2050</v>
      </c>
      <c r="I7928" s="20" t="str">
        <f>IF(VLOOKUP(B7928,属性中转表!A:G,7,FALSE)=0,"",VLOOKUP(VLOOKUP(B7928,属性中转表!A:G,7,FALSE),属性中转表!$K$2:$P$21,6,0))&amp;IF(VLOOKUP(B7928,属性中转表!A:G,7,FALSE)&gt;=50,VLOOKUP(A7928,英雄数据表!A:K,9,0),IF(VLOOKUP(B7928,属性中转表!A:G,7,FALSE)&gt;=25,VLOOKUP(A7928,英雄数据表!A:K,5,0),""))</f>
        <v>"atk":300,"hp":5000,"undpspro":50,"hppro":60</v>
      </c>
      <c r="J7928" s="20" t="str">
        <f>IF(I7928="","",属性中转表!$I$1&amp;(IF(VLOOKUP(B7928,属性中转表!A:G,7,FALSE)=0,0,VLOOKUP(VLOOKUP(B7928,属性中转表!A:G,7,FALSE),属性中转表!$K$2:$P$21,4,0)))+IFERROR(VLOOKUP(A7928,英雄数据表!A:K,IF(武魂!B7928&gt;=50,10,IF(武魂!B7928&gt;=25,6)),0),0))</f>
        <v>,"dpspro":50</v>
      </c>
      <c r="K7928" s="32" t="str">
        <f t="shared" si="532"/>
        <v>"atk":300,"hp":5000,"undpspro":50,"hppro":60,"dpspro":50</v>
      </c>
      <c r="L7928" s="20" t="str">
        <f>IF(B7928&gt;=50,VLOOKUP(A7928,英雄数据表!A:L,11,FALSE),IF(B7928&gt;=25,VLOOKUP(A7928,英雄数据表!A:L,7,0),""))</f>
        <v>"6303601004"</v>
      </c>
      <c r="M7928" s="20" t="str">
        <f>IFERROR(VLOOKUP(B7928,属性中转表!$K$2:$O$21,5,FALSE),"")</f>
        <v/>
      </c>
      <c r="N7928" s="20" t="str">
        <f>IF(B7928=25,VLOOKUP(A7928,英雄数据表!A:L,8,FALSE),IF(B7928=50,VLOOKUP(A7928,英雄数据表!A:L,12,0),""))</f>
        <v/>
      </c>
    </row>
    <row r="7929" spans="1:14" x14ac:dyDescent="0.3">
      <c r="A7929" s="20">
        <v>63036</v>
      </c>
      <c r="B7929" s="21">
        <f t="shared" si="533"/>
        <v>28</v>
      </c>
      <c r="C7929" s="21">
        <v>5</v>
      </c>
      <c r="D7929" s="21">
        <f>VLOOKUP(A7929,英雄数据表!A:D,4,0)</f>
        <v>6</v>
      </c>
      <c r="E7929" s="20" t="str">
        <f>VLOOKUP(A7929,英雄数据表!A:C,3,0)</f>
        <v>真银裁决</v>
      </c>
      <c r="F7929" s="20">
        <f t="shared" si="530"/>
        <v>63036</v>
      </c>
      <c r="G7929" s="20">
        <f t="shared" si="531"/>
        <v>63036</v>
      </c>
      <c r="H7929" s="21" t="str">
        <f>VLOOKUP(B7929,属性中转表!A:F,6,FALSE)</f>
        <v>"hp":77400,"atk":2150</v>
      </c>
      <c r="I7929" s="20" t="str">
        <f>IF(VLOOKUP(B7929,属性中转表!A:G,7,FALSE)=0,"",VLOOKUP(VLOOKUP(B7929,属性中转表!A:G,7,FALSE),属性中转表!$K$2:$P$21,6,0))&amp;IF(VLOOKUP(B7929,属性中转表!A:G,7,FALSE)&gt;=50,VLOOKUP(A7929,英雄数据表!A:K,9,0),IF(VLOOKUP(B7929,属性中转表!A:G,7,FALSE)&gt;=25,VLOOKUP(A7929,英雄数据表!A:K,5,0),""))</f>
        <v>"atk":300,"hp":5000,"undpspro":50,"hppro":60</v>
      </c>
      <c r="J7929" s="20" t="str">
        <f>IF(I7929="","",属性中转表!$I$1&amp;(IF(VLOOKUP(B7929,属性中转表!A:G,7,FALSE)=0,0,VLOOKUP(VLOOKUP(B7929,属性中转表!A:G,7,FALSE),属性中转表!$K$2:$P$21,4,0)))+IFERROR(VLOOKUP(A7929,英雄数据表!A:K,IF(武魂!B7929&gt;=50,10,IF(武魂!B7929&gt;=25,6)),0),0))</f>
        <v>,"dpspro":50</v>
      </c>
      <c r="K7929" s="32" t="str">
        <f t="shared" si="532"/>
        <v>"atk":300,"hp":5000,"undpspro":50,"hppro":60,"dpspro":50</v>
      </c>
      <c r="L7929" s="20" t="str">
        <f>IF(B7929&gt;=50,VLOOKUP(A7929,英雄数据表!A:L,11,FALSE),IF(B7929&gt;=25,VLOOKUP(A7929,英雄数据表!A:L,7,0),""))</f>
        <v>"6303601004"</v>
      </c>
      <c r="M7929" s="20" t="str">
        <f>IFERROR(VLOOKUP(B7929,属性中转表!$K$2:$O$21,5,FALSE),"")</f>
        <v/>
      </c>
      <c r="N7929" s="20" t="str">
        <f>IF(B7929=25,VLOOKUP(A7929,英雄数据表!A:L,8,FALSE),IF(B7929=50,VLOOKUP(A7929,英雄数据表!A:L,12,0),""))</f>
        <v/>
      </c>
    </row>
    <row r="7930" spans="1:14" x14ac:dyDescent="0.3">
      <c r="A7930" s="20">
        <v>63036</v>
      </c>
      <c r="B7930" s="21">
        <f t="shared" si="533"/>
        <v>29</v>
      </c>
      <c r="C7930" s="21">
        <v>5</v>
      </c>
      <c r="D7930" s="21">
        <f>VLOOKUP(A7930,英雄数据表!A:D,4,0)</f>
        <v>6</v>
      </c>
      <c r="E7930" s="20" t="str">
        <f>VLOOKUP(A7930,英雄数据表!A:C,3,0)</f>
        <v>真银裁决</v>
      </c>
      <c r="F7930" s="20">
        <f t="shared" si="530"/>
        <v>63036</v>
      </c>
      <c r="G7930" s="20">
        <f t="shared" si="531"/>
        <v>63036</v>
      </c>
      <c r="H7930" s="21" t="str">
        <f>VLOOKUP(B7930,属性中转表!A:F,6,FALSE)</f>
        <v>"hp":81000,"atk":2250</v>
      </c>
      <c r="I7930" s="20" t="str">
        <f>IF(VLOOKUP(B7930,属性中转表!A:G,7,FALSE)=0,"",VLOOKUP(VLOOKUP(B7930,属性中转表!A:G,7,FALSE),属性中转表!$K$2:$P$21,6,0))&amp;IF(VLOOKUP(B7930,属性中转表!A:G,7,FALSE)&gt;=50,VLOOKUP(A7930,英雄数据表!A:K,9,0),IF(VLOOKUP(B7930,属性中转表!A:G,7,FALSE)&gt;=25,VLOOKUP(A7930,英雄数据表!A:K,5,0),""))</f>
        <v>"atk":300,"hp":5000,"undpspro":50,"hppro":60</v>
      </c>
      <c r="J7930" s="20" t="str">
        <f>IF(I7930="","",属性中转表!$I$1&amp;(IF(VLOOKUP(B7930,属性中转表!A:G,7,FALSE)=0,0,VLOOKUP(VLOOKUP(B7930,属性中转表!A:G,7,FALSE),属性中转表!$K$2:$P$21,4,0)))+IFERROR(VLOOKUP(A7930,英雄数据表!A:K,IF(武魂!B7930&gt;=50,10,IF(武魂!B7930&gt;=25,6)),0),0))</f>
        <v>,"dpspro":50</v>
      </c>
      <c r="K7930" s="32" t="str">
        <f t="shared" si="532"/>
        <v>"atk":300,"hp":5000,"undpspro":50,"hppro":60,"dpspro":50</v>
      </c>
      <c r="L7930" s="20" t="str">
        <f>IF(B7930&gt;=50,VLOOKUP(A7930,英雄数据表!A:L,11,FALSE),IF(B7930&gt;=25,VLOOKUP(A7930,英雄数据表!A:L,7,0),""))</f>
        <v>"6303601004"</v>
      </c>
      <c r="M7930" s="20" t="str">
        <f>IFERROR(VLOOKUP(B7930,属性中转表!$K$2:$O$21,5,FALSE),"")</f>
        <v/>
      </c>
      <c r="N7930" s="20" t="str">
        <f>IF(B7930=25,VLOOKUP(A7930,英雄数据表!A:L,8,FALSE),IF(B7930=50,VLOOKUP(A7930,英雄数据表!A:L,12,0),""))</f>
        <v/>
      </c>
    </row>
    <row r="7931" spans="1:14" x14ac:dyDescent="0.3">
      <c r="A7931" s="20">
        <v>63036</v>
      </c>
      <c r="B7931" s="21">
        <f t="shared" si="533"/>
        <v>30</v>
      </c>
      <c r="C7931" s="21">
        <v>5</v>
      </c>
      <c r="D7931" s="21">
        <f>VLOOKUP(A7931,英雄数据表!A:D,4,0)</f>
        <v>6</v>
      </c>
      <c r="E7931" s="20" t="str">
        <f>VLOOKUP(A7931,英雄数据表!A:C,3,0)</f>
        <v>真银裁决</v>
      </c>
      <c r="F7931" s="20">
        <f t="shared" si="530"/>
        <v>63036</v>
      </c>
      <c r="G7931" s="20">
        <f t="shared" si="531"/>
        <v>63036</v>
      </c>
      <c r="H7931" s="21" t="str">
        <f>VLOOKUP(B7931,属性中转表!A:F,6,FALSE)</f>
        <v>"hp":84600,"atk":2350</v>
      </c>
      <c r="I7931" s="20" t="str">
        <f>IF(VLOOKUP(B7931,属性中转表!A:G,7,FALSE)=0,"",VLOOKUP(VLOOKUP(B7931,属性中转表!A:G,7,FALSE),属性中转表!$K$2:$P$21,6,0))&amp;IF(VLOOKUP(B7931,属性中转表!A:G,7,FALSE)&gt;=50,VLOOKUP(A7931,英雄数据表!A:K,9,0),IF(VLOOKUP(B7931,属性中转表!A:G,7,FALSE)&gt;=25,VLOOKUP(A7931,英雄数据表!A:K,5,0),""))</f>
        <v>"atk":300,"hp":5000,"undpspro":100,"hppro":60</v>
      </c>
      <c r="J7931" s="20" t="str">
        <f>IF(I7931="","",属性中转表!$I$1&amp;(IF(VLOOKUP(B7931,属性中转表!A:G,7,FALSE)=0,0,VLOOKUP(VLOOKUP(B7931,属性中转表!A:G,7,FALSE),属性中转表!$K$2:$P$21,4,0)))+IFERROR(VLOOKUP(A7931,英雄数据表!A:K,IF(武魂!B7931&gt;=50,10,IF(武魂!B7931&gt;=25,6)),0),0))</f>
        <v>,"dpspro":50</v>
      </c>
      <c r="K7931" s="32" t="str">
        <f t="shared" si="532"/>
        <v>"atk":300,"hp":5000,"undpspro":100,"hppro":60,"dpspro":50</v>
      </c>
      <c r="L7931" s="20" t="str">
        <f>IF(B7931&gt;=50,VLOOKUP(A7931,英雄数据表!A:L,11,FALSE),IF(B7931&gt;=25,VLOOKUP(A7931,英雄数据表!A:L,7,0),""))</f>
        <v>"6303601004"</v>
      </c>
      <c r="M7931" s="20" t="str">
        <f>IFERROR(VLOOKUP(B7931,属性中转表!$K$2:$O$21,5,FALSE),"")</f>
        <v>"undpspro":50</v>
      </c>
      <c r="N7931" s="20" t="str">
        <f>IF(B7931=25,VLOOKUP(A7931,英雄数据表!A:L,8,FALSE),IF(B7931=50,VLOOKUP(A7931,英雄数据表!A:L,12,0),""))</f>
        <v/>
      </c>
    </row>
    <row r="7932" spans="1:14" x14ac:dyDescent="0.3">
      <c r="A7932" s="20">
        <v>63036</v>
      </c>
      <c r="B7932" s="21">
        <f t="shared" si="533"/>
        <v>31</v>
      </c>
      <c r="C7932" s="21">
        <v>5</v>
      </c>
      <c r="D7932" s="21">
        <f>VLOOKUP(A7932,英雄数据表!A:D,4,0)</f>
        <v>6</v>
      </c>
      <c r="E7932" s="20" t="str">
        <f>VLOOKUP(A7932,英雄数据表!A:C,3,0)</f>
        <v>真银裁决</v>
      </c>
      <c r="F7932" s="20">
        <f t="shared" si="530"/>
        <v>63036</v>
      </c>
      <c r="G7932" s="20">
        <f t="shared" si="531"/>
        <v>63036</v>
      </c>
      <c r="H7932" s="21" t="str">
        <f>VLOOKUP(B7932,属性中转表!A:F,6,FALSE)</f>
        <v>"hp":89100,"atk":2475</v>
      </c>
      <c r="I7932" s="20" t="str">
        <f>IF(VLOOKUP(B7932,属性中转表!A:G,7,FALSE)=0,"",VLOOKUP(VLOOKUP(B7932,属性中转表!A:G,7,FALSE),属性中转表!$K$2:$P$21,6,0))&amp;IF(VLOOKUP(B7932,属性中转表!A:G,7,FALSE)&gt;=50,VLOOKUP(A7932,英雄数据表!A:K,9,0),IF(VLOOKUP(B7932,属性中转表!A:G,7,FALSE)&gt;=25,VLOOKUP(A7932,英雄数据表!A:K,5,0),""))</f>
        <v>"atk":300,"hp":5000,"undpspro":100,"hppro":60</v>
      </c>
      <c r="J7932" s="20" t="str">
        <f>IF(I7932="","",属性中转表!$I$1&amp;(IF(VLOOKUP(B7932,属性中转表!A:G,7,FALSE)=0,0,VLOOKUP(VLOOKUP(B7932,属性中转表!A:G,7,FALSE),属性中转表!$K$2:$P$21,4,0)))+IFERROR(VLOOKUP(A7932,英雄数据表!A:K,IF(武魂!B7932&gt;=50,10,IF(武魂!B7932&gt;=25,6)),0),0))</f>
        <v>,"dpspro":50</v>
      </c>
      <c r="K7932" s="32" t="str">
        <f t="shared" si="532"/>
        <v>"atk":300,"hp":5000,"undpspro":100,"hppro":60,"dpspro":50</v>
      </c>
      <c r="L7932" s="20" t="str">
        <f>IF(B7932&gt;=50,VLOOKUP(A7932,英雄数据表!A:L,11,FALSE),IF(B7932&gt;=25,VLOOKUP(A7932,英雄数据表!A:L,7,0),""))</f>
        <v>"6303601004"</v>
      </c>
      <c r="M7932" s="20" t="str">
        <f>IFERROR(VLOOKUP(B7932,属性中转表!$K$2:$O$21,5,FALSE),"")</f>
        <v/>
      </c>
      <c r="N7932" s="20" t="str">
        <f>IF(B7932=25,VLOOKUP(A7932,英雄数据表!A:L,8,FALSE),IF(B7932=50,VLOOKUP(A7932,英雄数据表!A:L,12,0),""))</f>
        <v/>
      </c>
    </row>
    <row r="7933" spans="1:14" x14ac:dyDescent="0.3">
      <c r="A7933" s="20">
        <v>63036</v>
      </c>
      <c r="B7933" s="21">
        <f t="shared" si="533"/>
        <v>32</v>
      </c>
      <c r="C7933" s="21">
        <v>5</v>
      </c>
      <c r="D7933" s="21">
        <f>VLOOKUP(A7933,英雄数据表!A:D,4,0)</f>
        <v>6</v>
      </c>
      <c r="E7933" s="20" t="str">
        <f>VLOOKUP(A7933,英雄数据表!A:C,3,0)</f>
        <v>真银裁决</v>
      </c>
      <c r="F7933" s="20">
        <f t="shared" si="530"/>
        <v>63036</v>
      </c>
      <c r="G7933" s="20">
        <f t="shared" si="531"/>
        <v>63036</v>
      </c>
      <c r="H7933" s="21" t="str">
        <f>VLOOKUP(B7933,属性中转表!A:F,6,FALSE)</f>
        <v>"hp":93600,"atk":2600</v>
      </c>
      <c r="I7933" s="20" t="str">
        <f>IF(VLOOKUP(B7933,属性中转表!A:G,7,FALSE)=0,"",VLOOKUP(VLOOKUP(B7933,属性中转表!A:G,7,FALSE),属性中转表!$K$2:$P$21,6,0))&amp;IF(VLOOKUP(B7933,属性中转表!A:G,7,FALSE)&gt;=50,VLOOKUP(A7933,英雄数据表!A:K,9,0),IF(VLOOKUP(B7933,属性中转表!A:G,7,FALSE)&gt;=25,VLOOKUP(A7933,英雄数据表!A:K,5,0),""))</f>
        <v>"atk":300,"hp":5000,"undpspro":100,"hppro":60</v>
      </c>
      <c r="J7933" s="20" t="str">
        <f>IF(I7933="","",属性中转表!$I$1&amp;(IF(VLOOKUP(B7933,属性中转表!A:G,7,FALSE)=0,0,VLOOKUP(VLOOKUP(B7933,属性中转表!A:G,7,FALSE),属性中转表!$K$2:$P$21,4,0)))+IFERROR(VLOOKUP(A7933,英雄数据表!A:K,IF(武魂!B7933&gt;=50,10,IF(武魂!B7933&gt;=25,6)),0),0))</f>
        <v>,"dpspro":50</v>
      </c>
      <c r="K7933" s="32" t="str">
        <f t="shared" si="532"/>
        <v>"atk":300,"hp":5000,"undpspro":100,"hppro":60,"dpspro":50</v>
      </c>
      <c r="L7933" s="20" t="str">
        <f>IF(B7933&gt;=50,VLOOKUP(A7933,英雄数据表!A:L,11,FALSE),IF(B7933&gt;=25,VLOOKUP(A7933,英雄数据表!A:L,7,0),""))</f>
        <v>"6303601004"</v>
      </c>
      <c r="M7933" s="20" t="str">
        <f>IFERROR(VLOOKUP(B7933,属性中转表!$K$2:$O$21,5,FALSE),"")</f>
        <v/>
      </c>
      <c r="N7933" s="20" t="str">
        <f>IF(B7933=25,VLOOKUP(A7933,英雄数据表!A:L,8,FALSE),IF(B7933=50,VLOOKUP(A7933,英雄数据表!A:L,12,0),""))</f>
        <v/>
      </c>
    </row>
    <row r="7934" spans="1:14" x14ac:dyDescent="0.3">
      <c r="A7934" s="20">
        <v>63036</v>
      </c>
      <c r="B7934" s="21">
        <f t="shared" si="533"/>
        <v>33</v>
      </c>
      <c r="C7934" s="21">
        <v>5</v>
      </c>
      <c r="D7934" s="21">
        <f>VLOOKUP(A7934,英雄数据表!A:D,4,0)</f>
        <v>6</v>
      </c>
      <c r="E7934" s="20" t="str">
        <f>VLOOKUP(A7934,英雄数据表!A:C,3,0)</f>
        <v>真银裁决</v>
      </c>
      <c r="F7934" s="20">
        <f t="shared" si="530"/>
        <v>63036</v>
      </c>
      <c r="G7934" s="20">
        <f t="shared" si="531"/>
        <v>63036</v>
      </c>
      <c r="H7934" s="21" t="str">
        <f>VLOOKUP(B7934,属性中转表!A:F,6,FALSE)</f>
        <v>"hp":98100,"atk":2725</v>
      </c>
      <c r="I7934" s="20" t="str">
        <f>IF(VLOOKUP(B7934,属性中转表!A:G,7,FALSE)=0,"",VLOOKUP(VLOOKUP(B7934,属性中转表!A:G,7,FALSE),属性中转表!$K$2:$P$21,6,0))&amp;IF(VLOOKUP(B7934,属性中转表!A:G,7,FALSE)&gt;=50,VLOOKUP(A7934,英雄数据表!A:K,9,0),IF(VLOOKUP(B7934,属性中转表!A:G,7,FALSE)&gt;=25,VLOOKUP(A7934,英雄数据表!A:K,5,0),""))</f>
        <v>"atk":300,"hp":5000,"undpspro":100,"hppro":60</v>
      </c>
      <c r="J7934" s="20" t="str">
        <f>IF(I7934="","",属性中转表!$I$1&amp;(IF(VLOOKUP(B7934,属性中转表!A:G,7,FALSE)=0,0,VLOOKUP(VLOOKUP(B7934,属性中转表!A:G,7,FALSE),属性中转表!$K$2:$P$21,4,0)))+IFERROR(VLOOKUP(A7934,英雄数据表!A:K,IF(武魂!B7934&gt;=50,10,IF(武魂!B7934&gt;=25,6)),0),0))</f>
        <v>,"dpspro":50</v>
      </c>
      <c r="K7934" s="32" t="str">
        <f t="shared" si="532"/>
        <v>"atk":300,"hp":5000,"undpspro":100,"hppro":60,"dpspro":50</v>
      </c>
      <c r="L7934" s="20" t="str">
        <f>IF(B7934&gt;=50,VLOOKUP(A7934,英雄数据表!A:L,11,FALSE),IF(B7934&gt;=25,VLOOKUP(A7934,英雄数据表!A:L,7,0),""))</f>
        <v>"6303601004"</v>
      </c>
      <c r="M7934" s="20" t="str">
        <f>IFERROR(VLOOKUP(B7934,属性中转表!$K$2:$O$21,5,FALSE),"")</f>
        <v/>
      </c>
      <c r="N7934" s="20" t="str">
        <f>IF(B7934=25,VLOOKUP(A7934,英雄数据表!A:L,8,FALSE),IF(B7934=50,VLOOKUP(A7934,英雄数据表!A:L,12,0),""))</f>
        <v/>
      </c>
    </row>
    <row r="7935" spans="1:14" x14ac:dyDescent="0.3">
      <c r="A7935" s="20">
        <v>63036</v>
      </c>
      <c r="B7935" s="21">
        <f t="shared" si="533"/>
        <v>34</v>
      </c>
      <c r="C7935" s="21">
        <v>5</v>
      </c>
      <c r="D7935" s="21">
        <f>VLOOKUP(A7935,英雄数据表!A:D,4,0)</f>
        <v>6</v>
      </c>
      <c r="E7935" s="20" t="str">
        <f>VLOOKUP(A7935,英雄数据表!A:C,3,0)</f>
        <v>真银裁决</v>
      </c>
      <c r="F7935" s="20">
        <f t="shared" si="530"/>
        <v>63036</v>
      </c>
      <c r="G7935" s="20">
        <f t="shared" si="531"/>
        <v>63036</v>
      </c>
      <c r="H7935" s="21" t="str">
        <f>VLOOKUP(B7935,属性中转表!A:F,6,FALSE)</f>
        <v>"hp":102600,"atk":2850</v>
      </c>
      <c r="I7935" s="20" t="str">
        <f>IF(VLOOKUP(B7935,属性中转表!A:G,7,FALSE)=0,"",VLOOKUP(VLOOKUP(B7935,属性中转表!A:G,7,FALSE),属性中转表!$K$2:$P$21,6,0))&amp;IF(VLOOKUP(B7935,属性中转表!A:G,7,FALSE)&gt;=50,VLOOKUP(A7935,英雄数据表!A:K,9,0),IF(VLOOKUP(B7935,属性中转表!A:G,7,FALSE)&gt;=25,VLOOKUP(A7935,英雄数据表!A:K,5,0),""))</f>
        <v>"atk":300,"hp":5000,"undpspro":100,"hppro":60</v>
      </c>
      <c r="J7935" s="20" t="str">
        <f>IF(I7935="","",属性中转表!$I$1&amp;(IF(VLOOKUP(B7935,属性中转表!A:G,7,FALSE)=0,0,VLOOKUP(VLOOKUP(B7935,属性中转表!A:G,7,FALSE),属性中转表!$K$2:$P$21,4,0)))+IFERROR(VLOOKUP(A7935,英雄数据表!A:K,IF(武魂!B7935&gt;=50,10,IF(武魂!B7935&gt;=25,6)),0),0))</f>
        <v>,"dpspro":50</v>
      </c>
      <c r="K7935" s="32" t="str">
        <f t="shared" si="532"/>
        <v>"atk":300,"hp":5000,"undpspro":100,"hppro":60,"dpspro":50</v>
      </c>
      <c r="L7935" s="20" t="str">
        <f>IF(B7935&gt;=50,VLOOKUP(A7935,英雄数据表!A:L,11,FALSE),IF(B7935&gt;=25,VLOOKUP(A7935,英雄数据表!A:L,7,0),""))</f>
        <v>"6303601004"</v>
      </c>
      <c r="M7935" s="20" t="str">
        <f>IFERROR(VLOOKUP(B7935,属性中转表!$K$2:$O$21,5,FALSE),"")</f>
        <v/>
      </c>
      <c r="N7935" s="20" t="str">
        <f>IF(B7935=25,VLOOKUP(A7935,英雄数据表!A:L,8,FALSE),IF(B7935=50,VLOOKUP(A7935,英雄数据表!A:L,12,0),""))</f>
        <v/>
      </c>
    </row>
    <row r="7936" spans="1:14" x14ac:dyDescent="0.3">
      <c r="A7936" s="20">
        <v>63036</v>
      </c>
      <c r="B7936" s="21">
        <f t="shared" si="533"/>
        <v>35</v>
      </c>
      <c r="C7936" s="21">
        <v>5</v>
      </c>
      <c r="D7936" s="21">
        <f>VLOOKUP(A7936,英雄数据表!A:D,4,0)</f>
        <v>6</v>
      </c>
      <c r="E7936" s="20" t="str">
        <f>VLOOKUP(A7936,英雄数据表!A:C,3,0)</f>
        <v>真银裁决</v>
      </c>
      <c r="F7936" s="20">
        <f t="shared" si="530"/>
        <v>63036</v>
      </c>
      <c r="G7936" s="20">
        <f t="shared" si="531"/>
        <v>63036</v>
      </c>
      <c r="H7936" s="21" t="str">
        <f>VLOOKUP(B7936,属性中转表!A:F,6,FALSE)</f>
        <v>"hp":107100,"atk":2975</v>
      </c>
      <c r="I7936" s="20" t="str">
        <f>IF(VLOOKUP(B7936,属性中转表!A:G,7,FALSE)=0,"",VLOOKUP(VLOOKUP(B7936,属性中转表!A:G,7,FALSE),属性中转表!$K$2:$P$21,6,0))&amp;IF(VLOOKUP(B7936,属性中转表!A:G,7,FALSE)&gt;=50,VLOOKUP(A7936,英雄数据表!A:K,9,0),IF(VLOOKUP(B7936,属性中转表!A:G,7,FALSE)&gt;=25,VLOOKUP(A7936,英雄数据表!A:K,5,0),""))</f>
        <v>"atk":300,"hp":5000,"undpspro":100,"hppro":60</v>
      </c>
      <c r="J7936" s="20" t="str">
        <f>IF(I7936="","",属性中转表!$I$1&amp;(IF(VLOOKUP(B7936,属性中转表!A:G,7,FALSE)=0,0,VLOOKUP(VLOOKUP(B7936,属性中转表!A:G,7,FALSE),属性中转表!$K$2:$P$21,4,0)))+IFERROR(VLOOKUP(A7936,英雄数据表!A:K,IF(武魂!B7936&gt;=50,10,IF(武魂!B7936&gt;=25,6)),0),0))</f>
        <v>,"dpspro":100</v>
      </c>
      <c r="K7936" s="32" t="str">
        <f t="shared" si="532"/>
        <v>"atk":300,"hp":5000,"undpspro":100,"hppro":60,"dpspro":100</v>
      </c>
      <c r="L7936" s="20" t="str">
        <f>IF(B7936&gt;=50,VLOOKUP(A7936,英雄数据表!A:L,11,FALSE),IF(B7936&gt;=25,VLOOKUP(A7936,英雄数据表!A:L,7,0),""))</f>
        <v>"6303601004"</v>
      </c>
      <c r="M7936" s="20" t="str">
        <f>IFERROR(VLOOKUP(B7936,属性中转表!$K$2:$O$21,5,FALSE),"")</f>
        <v>"dpspro":50</v>
      </c>
      <c r="N7936" s="20" t="str">
        <f>IF(B7936=25,VLOOKUP(A7936,英雄数据表!A:L,8,FALSE),IF(B7936=50,VLOOKUP(A7936,英雄数据表!A:L,12,0),""))</f>
        <v/>
      </c>
    </row>
    <row r="7937" spans="1:14" x14ac:dyDescent="0.3">
      <c r="A7937" s="20">
        <v>63036</v>
      </c>
      <c r="B7937" s="21">
        <f t="shared" si="533"/>
        <v>36</v>
      </c>
      <c r="C7937" s="21">
        <v>5</v>
      </c>
      <c r="D7937" s="21">
        <f>VLOOKUP(A7937,英雄数据表!A:D,4,0)</f>
        <v>6</v>
      </c>
      <c r="E7937" s="20" t="str">
        <f>VLOOKUP(A7937,英雄数据表!A:C,3,0)</f>
        <v>真银裁决</v>
      </c>
      <c r="F7937" s="20">
        <f t="shared" si="530"/>
        <v>63036</v>
      </c>
      <c r="G7937" s="20">
        <f t="shared" si="531"/>
        <v>63036</v>
      </c>
      <c r="H7937" s="21" t="str">
        <f>VLOOKUP(B7937,属性中转表!A:F,6,FALSE)</f>
        <v>"hp":111600,"atk":3100</v>
      </c>
      <c r="I7937" s="20" t="str">
        <f>IF(VLOOKUP(B7937,属性中转表!A:G,7,FALSE)=0,"",VLOOKUP(VLOOKUP(B7937,属性中转表!A:G,7,FALSE),属性中转表!$K$2:$P$21,6,0))&amp;IF(VLOOKUP(B7937,属性中转表!A:G,7,FALSE)&gt;=50,VLOOKUP(A7937,英雄数据表!A:K,9,0),IF(VLOOKUP(B7937,属性中转表!A:G,7,FALSE)&gt;=25,VLOOKUP(A7937,英雄数据表!A:K,5,0),""))</f>
        <v>"atk":300,"hp":5000,"undpspro":100,"hppro":60</v>
      </c>
      <c r="J7937" s="20" t="str">
        <f>IF(I7937="","",属性中转表!$I$1&amp;(IF(VLOOKUP(B7937,属性中转表!A:G,7,FALSE)=0,0,VLOOKUP(VLOOKUP(B7937,属性中转表!A:G,7,FALSE),属性中转表!$K$2:$P$21,4,0)))+IFERROR(VLOOKUP(A7937,英雄数据表!A:K,IF(武魂!B7937&gt;=50,10,IF(武魂!B7937&gt;=25,6)),0),0))</f>
        <v>,"dpspro":100</v>
      </c>
      <c r="K7937" s="32" t="str">
        <f t="shared" si="532"/>
        <v>"atk":300,"hp":5000,"undpspro":100,"hppro":60,"dpspro":100</v>
      </c>
      <c r="L7937" s="20" t="str">
        <f>IF(B7937&gt;=50,VLOOKUP(A7937,英雄数据表!A:L,11,FALSE),IF(B7937&gt;=25,VLOOKUP(A7937,英雄数据表!A:L,7,0),""))</f>
        <v>"6303601004"</v>
      </c>
      <c r="M7937" s="20" t="str">
        <f>IFERROR(VLOOKUP(B7937,属性中转表!$K$2:$O$21,5,FALSE),"")</f>
        <v/>
      </c>
      <c r="N7937" s="20" t="str">
        <f>IF(B7937=25,VLOOKUP(A7937,英雄数据表!A:L,8,FALSE),IF(B7937=50,VLOOKUP(A7937,英雄数据表!A:L,12,0),""))</f>
        <v/>
      </c>
    </row>
    <row r="7938" spans="1:14" x14ac:dyDescent="0.3">
      <c r="A7938" s="20">
        <v>63036</v>
      </c>
      <c r="B7938" s="21">
        <f t="shared" si="533"/>
        <v>37</v>
      </c>
      <c r="C7938" s="21">
        <v>5</v>
      </c>
      <c r="D7938" s="21">
        <f>VLOOKUP(A7938,英雄数据表!A:D,4,0)</f>
        <v>6</v>
      </c>
      <c r="E7938" s="20" t="str">
        <f>VLOOKUP(A7938,英雄数据表!A:C,3,0)</f>
        <v>真银裁决</v>
      </c>
      <c r="F7938" s="20">
        <f t="shared" ref="F7938:F8001" si="534">A7938</f>
        <v>63036</v>
      </c>
      <c r="G7938" s="20">
        <f t="shared" ref="G7938:G8001" si="535">A7938</f>
        <v>63036</v>
      </c>
      <c r="H7938" s="21" t="str">
        <f>VLOOKUP(B7938,属性中转表!A:F,6,FALSE)</f>
        <v>"hp":116100,"atk":3225</v>
      </c>
      <c r="I7938" s="20" t="str">
        <f>IF(VLOOKUP(B7938,属性中转表!A:G,7,FALSE)=0,"",VLOOKUP(VLOOKUP(B7938,属性中转表!A:G,7,FALSE),属性中转表!$K$2:$P$21,6,0))&amp;IF(VLOOKUP(B7938,属性中转表!A:G,7,FALSE)&gt;=50,VLOOKUP(A7938,英雄数据表!A:K,9,0),IF(VLOOKUP(B7938,属性中转表!A:G,7,FALSE)&gt;=25,VLOOKUP(A7938,英雄数据表!A:K,5,0),""))</f>
        <v>"atk":300,"hp":5000,"undpspro":100,"hppro":60</v>
      </c>
      <c r="J7938" s="20" t="str">
        <f>IF(I7938="","",属性中转表!$I$1&amp;(IF(VLOOKUP(B7938,属性中转表!A:G,7,FALSE)=0,0,VLOOKUP(VLOOKUP(B7938,属性中转表!A:G,7,FALSE),属性中转表!$K$2:$P$21,4,0)))+IFERROR(VLOOKUP(A7938,英雄数据表!A:K,IF(武魂!B7938&gt;=50,10,IF(武魂!B7938&gt;=25,6)),0),0))</f>
        <v>,"dpspro":100</v>
      </c>
      <c r="K7938" s="32" t="str">
        <f t="shared" si="532"/>
        <v>"atk":300,"hp":5000,"undpspro":100,"hppro":60,"dpspro":100</v>
      </c>
      <c r="L7938" s="20" t="str">
        <f>IF(B7938&gt;=50,VLOOKUP(A7938,英雄数据表!A:L,11,FALSE),IF(B7938&gt;=25,VLOOKUP(A7938,英雄数据表!A:L,7,0),""))</f>
        <v>"6303601004"</v>
      </c>
      <c r="M7938" s="20" t="str">
        <f>IFERROR(VLOOKUP(B7938,属性中转表!$K$2:$O$21,5,FALSE),"")</f>
        <v/>
      </c>
      <c r="N7938" s="20" t="str">
        <f>IF(B7938=25,VLOOKUP(A7938,英雄数据表!A:L,8,FALSE),IF(B7938=50,VLOOKUP(A7938,英雄数据表!A:L,12,0),""))</f>
        <v/>
      </c>
    </row>
    <row r="7939" spans="1:14" x14ac:dyDescent="0.3">
      <c r="A7939" s="20">
        <v>63036</v>
      </c>
      <c r="B7939" s="21">
        <f t="shared" si="533"/>
        <v>38</v>
      </c>
      <c r="C7939" s="21">
        <v>5</v>
      </c>
      <c r="D7939" s="21">
        <f>VLOOKUP(A7939,英雄数据表!A:D,4,0)</f>
        <v>6</v>
      </c>
      <c r="E7939" s="20" t="str">
        <f>VLOOKUP(A7939,英雄数据表!A:C,3,0)</f>
        <v>真银裁决</v>
      </c>
      <c r="F7939" s="20">
        <f t="shared" si="534"/>
        <v>63036</v>
      </c>
      <c r="G7939" s="20">
        <f t="shared" si="535"/>
        <v>63036</v>
      </c>
      <c r="H7939" s="21" t="str">
        <f>VLOOKUP(B7939,属性中转表!A:F,6,FALSE)</f>
        <v>"hp":120600,"atk":3350</v>
      </c>
      <c r="I7939" s="20" t="str">
        <f>IF(VLOOKUP(B7939,属性中转表!A:G,7,FALSE)=0,"",VLOOKUP(VLOOKUP(B7939,属性中转表!A:G,7,FALSE),属性中转表!$K$2:$P$21,6,0))&amp;IF(VLOOKUP(B7939,属性中转表!A:G,7,FALSE)&gt;=50,VLOOKUP(A7939,英雄数据表!A:K,9,0),IF(VLOOKUP(B7939,属性中转表!A:G,7,FALSE)&gt;=25,VLOOKUP(A7939,英雄数据表!A:K,5,0),""))</f>
        <v>"atk":300,"hp":5000,"undpspro":100,"hppro":60</v>
      </c>
      <c r="J7939" s="20" t="str">
        <f>IF(I7939="","",属性中转表!$I$1&amp;(IF(VLOOKUP(B7939,属性中转表!A:G,7,FALSE)=0,0,VLOOKUP(VLOOKUP(B7939,属性中转表!A:G,7,FALSE),属性中转表!$K$2:$P$21,4,0)))+IFERROR(VLOOKUP(A7939,英雄数据表!A:K,IF(武魂!B7939&gt;=50,10,IF(武魂!B7939&gt;=25,6)),0),0))</f>
        <v>,"dpspro":100</v>
      </c>
      <c r="K7939" s="32" t="str">
        <f t="shared" si="532"/>
        <v>"atk":300,"hp":5000,"undpspro":100,"hppro":60,"dpspro":100</v>
      </c>
      <c r="L7939" s="20" t="str">
        <f>IF(B7939&gt;=50,VLOOKUP(A7939,英雄数据表!A:L,11,FALSE),IF(B7939&gt;=25,VLOOKUP(A7939,英雄数据表!A:L,7,0),""))</f>
        <v>"6303601004"</v>
      </c>
      <c r="M7939" s="20" t="str">
        <f>IFERROR(VLOOKUP(B7939,属性中转表!$K$2:$O$21,5,FALSE),"")</f>
        <v/>
      </c>
      <c r="N7939" s="20" t="str">
        <f>IF(B7939=25,VLOOKUP(A7939,英雄数据表!A:L,8,FALSE),IF(B7939=50,VLOOKUP(A7939,英雄数据表!A:L,12,0),""))</f>
        <v/>
      </c>
    </row>
    <row r="7940" spans="1:14" x14ac:dyDescent="0.3">
      <c r="A7940" s="20">
        <v>63036</v>
      </c>
      <c r="B7940" s="21">
        <f t="shared" si="533"/>
        <v>39</v>
      </c>
      <c r="C7940" s="21">
        <v>5</v>
      </c>
      <c r="D7940" s="21">
        <f>VLOOKUP(A7940,英雄数据表!A:D,4,0)</f>
        <v>6</v>
      </c>
      <c r="E7940" s="20" t="str">
        <f>VLOOKUP(A7940,英雄数据表!A:C,3,0)</f>
        <v>真银裁决</v>
      </c>
      <c r="F7940" s="20">
        <f t="shared" si="534"/>
        <v>63036</v>
      </c>
      <c r="G7940" s="20">
        <f t="shared" si="535"/>
        <v>63036</v>
      </c>
      <c r="H7940" s="21" t="str">
        <f>VLOOKUP(B7940,属性中转表!A:F,6,FALSE)</f>
        <v>"hp":125100,"atk":3475</v>
      </c>
      <c r="I7940" s="20" t="str">
        <f>IF(VLOOKUP(B7940,属性中转表!A:G,7,FALSE)=0,"",VLOOKUP(VLOOKUP(B7940,属性中转表!A:G,7,FALSE),属性中转表!$K$2:$P$21,6,0))&amp;IF(VLOOKUP(B7940,属性中转表!A:G,7,FALSE)&gt;=50,VLOOKUP(A7940,英雄数据表!A:K,9,0),IF(VLOOKUP(B7940,属性中转表!A:G,7,FALSE)&gt;=25,VLOOKUP(A7940,英雄数据表!A:K,5,0),""))</f>
        <v>"atk":300,"hp":5000,"undpspro":100,"hppro":60</v>
      </c>
      <c r="J7940" s="20" t="str">
        <f>IF(I7940="","",属性中转表!$I$1&amp;(IF(VLOOKUP(B7940,属性中转表!A:G,7,FALSE)=0,0,VLOOKUP(VLOOKUP(B7940,属性中转表!A:G,7,FALSE),属性中转表!$K$2:$P$21,4,0)))+IFERROR(VLOOKUP(A7940,英雄数据表!A:K,IF(武魂!B7940&gt;=50,10,IF(武魂!B7940&gt;=25,6)),0),0))</f>
        <v>,"dpspro":100</v>
      </c>
      <c r="K7940" s="32" t="str">
        <f t="shared" si="532"/>
        <v>"atk":300,"hp":5000,"undpspro":100,"hppro":60,"dpspro":100</v>
      </c>
      <c r="L7940" s="20" t="str">
        <f>IF(B7940&gt;=50,VLOOKUP(A7940,英雄数据表!A:L,11,FALSE),IF(B7940&gt;=25,VLOOKUP(A7940,英雄数据表!A:L,7,0),""))</f>
        <v>"6303601004"</v>
      </c>
      <c r="M7940" s="20" t="str">
        <f>IFERROR(VLOOKUP(B7940,属性中转表!$K$2:$O$21,5,FALSE),"")</f>
        <v/>
      </c>
      <c r="N7940" s="20" t="str">
        <f>IF(B7940=25,VLOOKUP(A7940,英雄数据表!A:L,8,FALSE),IF(B7940=50,VLOOKUP(A7940,英雄数据表!A:L,12,0),""))</f>
        <v/>
      </c>
    </row>
    <row r="7941" spans="1:14" x14ac:dyDescent="0.3">
      <c r="A7941" s="20">
        <v>63036</v>
      </c>
      <c r="B7941" s="21">
        <f t="shared" si="533"/>
        <v>40</v>
      </c>
      <c r="C7941" s="21">
        <v>5</v>
      </c>
      <c r="D7941" s="21">
        <f>VLOOKUP(A7941,英雄数据表!A:D,4,0)</f>
        <v>6</v>
      </c>
      <c r="E7941" s="20" t="str">
        <f>VLOOKUP(A7941,英雄数据表!A:C,3,0)</f>
        <v>真银裁决</v>
      </c>
      <c r="F7941" s="20">
        <f t="shared" si="534"/>
        <v>63036</v>
      </c>
      <c r="G7941" s="20">
        <f t="shared" si="535"/>
        <v>63036</v>
      </c>
      <c r="H7941" s="21" t="str">
        <f>VLOOKUP(B7941,属性中转表!A:F,6,FALSE)</f>
        <v>"hp":129600,"atk":3600</v>
      </c>
      <c r="I7941" s="20" t="str">
        <f>IF(VLOOKUP(B7941,属性中转表!A:G,7,FALSE)=0,"",VLOOKUP(VLOOKUP(B7941,属性中转表!A:G,7,FALSE),属性中转表!$K$2:$P$21,6,0))&amp;IF(VLOOKUP(B7941,属性中转表!A:G,7,FALSE)&gt;=50,VLOOKUP(A7941,英雄数据表!A:K,9,0),IF(VLOOKUP(B7941,属性中转表!A:G,7,FALSE)&gt;=25,VLOOKUP(A7941,英雄数据表!A:K,5,0),""))</f>
        <v>"atk":300,"hp":5000,"undpspro":100,"pvpdpspro":50,"hppro":60</v>
      </c>
      <c r="J7941" s="20" t="str">
        <f>IF(I7941="","",属性中转表!$I$1&amp;(IF(VLOOKUP(B7941,属性中转表!A:G,7,FALSE)=0,0,VLOOKUP(VLOOKUP(B7941,属性中转表!A:G,7,FALSE),属性中转表!$K$2:$P$21,4,0)))+IFERROR(VLOOKUP(A7941,英雄数据表!A:K,IF(武魂!B7941&gt;=50,10,IF(武魂!B7941&gt;=25,6)),0),0))</f>
        <v>,"dpspro":100</v>
      </c>
      <c r="K7941" s="32" t="str">
        <f t="shared" si="532"/>
        <v>"atk":300,"hp":5000,"undpspro":100,"pvpdpspro":50,"hppro":60,"dpspro":100</v>
      </c>
      <c r="L7941" s="20" t="str">
        <f>IF(B7941&gt;=50,VLOOKUP(A7941,英雄数据表!A:L,11,FALSE),IF(B7941&gt;=25,VLOOKUP(A7941,英雄数据表!A:L,7,0),""))</f>
        <v>"6303601004"</v>
      </c>
      <c r="M7941" s="20" t="str">
        <f>IFERROR(VLOOKUP(B7941,属性中转表!$K$2:$O$21,5,FALSE),"")</f>
        <v>"pvpdpspro":50</v>
      </c>
      <c r="N7941" s="20" t="str">
        <f>IF(B7941=25,VLOOKUP(A7941,英雄数据表!A:L,8,FALSE),IF(B7941=50,VLOOKUP(A7941,英雄数据表!A:L,12,0),""))</f>
        <v/>
      </c>
    </row>
    <row r="7942" spans="1:14" x14ac:dyDescent="0.3">
      <c r="A7942" s="20">
        <v>63036</v>
      </c>
      <c r="B7942" s="21">
        <f t="shared" si="533"/>
        <v>41</v>
      </c>
      <c r="C7942" s="21">
        <v>5</v>
      </c>
      <c r="D7942" s="21">
        <f>VLOOKUP(A7942,英雄数据表!A:D,4,0)</f>
        <v>6</v>
      </c>
      <c r="E7942" s="20" t="str">
        <f>VLOOKUP(A7942,英雄数据表!A:C,3,0)</f>
        <v>真银裁决</v>
      </c>
      <c r="F7942" s="20">
        <f t="shared" si="534"/>
        <v>63036</v>
      </c>
      <c r="G7942" s="20">
        <f t="shared" si="535"/>
        <v>63036</v>
      </c>
      <c r="H7942" s="21" t="str">
        <f>VLOOKUP(B7942,属性中转表!A:F,6,FALSE)</f>
        <v>"hp":135000,"atk":3750</v>
      </c>
      <c r="I7942" s="20" t="str">
        <f>IF(VLOOKUP(B7942,属性中转表!A:G,7,FALSE)=0,"",VLOOKUP(VLOOKUP(B7942,属性中转表!A:G,7,FALSE),属性中转表!$K$2:$P$21,6,0))&amp;IF(VLOOKUP(B7942,属性中转表!A:G,7,FALSE)&gt;=50,VLOOKUP(A7942,英雄数据表!A:K,9,0),IF(VLOOKUP(B7942,属性中转表!A:G,7,FALSE)&gt;=25,VLOOKUP(A7942,英雄数据表!A:K,5,0),""))</f>
        <v>"atk":300,"hp":5000,"undpspro":100,"pvpdpspro":50,"hppro":60</v>
      </c>
      <c r="J7942" s="20" t="str">
        <f>IF(I7942="","",属性中转表!$I$1&amp;(IF(VLOOKUP(B7942,属性中转表!A:G,7,FALSE)=0,0,VLOOKUP(VLOOKUP(B7942,属性中转表!A:G,7,FALSE),属性中转表!$K$2:$P$21,4,0)))+IFERROR(VLOOKUP(A7942,英雄数据表!A:K,IF(武魂!B7942&gt;=50,10,IF(武魂!B7942&gt;=25,6)),0),0))</f>
        <v>,"dpspro":100</v>
      </c>
      <c r="K7942" s="32" t="str">
        <f t="shared" si="532"/>
        <v>"atk":300,"hp":5000,"undpspro":100,"pvpdpspro":50,"hppro":60,"dpspro":100</v>
      </c>
      <c r="L7942" s="20" t="str">
        <f>IF(B7942&gt;=50,VLOOKUP(A7942,英雄数据表!A:L,11,FALSE),IF(B7942&gt;=25,VLOOKUP(A7942,英雄数据表!A:L,7,0),""))</f>
        <v>"6303601004"</v>
      </c>
      <c r="M7942" s="20" t="str">
        <f>IFERROR(VLOOKUP(B7942,属性中转表!$K$2:$O$21,5,FALSE),"")</f>
        <v/>
      </c>
      <c r="N7942" s="20" t="str">
        <f>IF(B7942=25,VLOOKUP(A7942,英雄数据表!A:L,8,FALSE),IF(B7942=50,VLOOKUP(A7942,英雄数据表!A:L,12,0),""))</f>
        <v/>
      </c>
    </row>
    <row r="7943" spans="1:14" x14ac:dyDescent="0.3">
      <c r="A7943" s="20">
        <v>63036</v>
      </c>
      <c r="B7943" s="21">
        <f t="shared" si="533"/>
        <v>42</v>
      </c>
      <c r="C7943" s="21">
        <v>5</v>
      </c>
      <c r="D7943" s="21">
        <f>VLOOKUP(A7943,英雄数据表!A:D,4,0)</f>
        <v>6</v>
      </c>
      <c r="E7943" s="20" t="str">
        <f>VLOOKUP(A7943,英雄数据表!A:C,3,0)</f>
        <v>真银裁决</v>
      </c>
      <c r="F7943" s="20">
        <f t="shared" si="534"/>
        <v>63036</v>
      </c>
      <c r="G7943" s="20">
        <f t="shared" si="535"/>
        <v>63036</v>
      </c>
      <c r="H7943" s="21" t="str">
        <f>VLOOKUP(B7943,属性中转表!A:F,6,FALSE)</f>
        <v>"hp":140400,"atk":3900</v>
      </c>
      <c r="I7943" s="20" t="str">
        <f>IF(VLOOKUP(B7943,属性中转表!A:G,7,FALSE)=0,"",VLOOKUP(VLOOKUP(B7943,属性中转表!A:G,7,FALSE),属性中转表!$K$2:$P$21,6,0))&amp;IF(VLOOKUP(B7943,属性中转表!A:G,7,FALSE)&gt;=50,VLOOKUP(A7943,英雄数据表!A:K,9,0),IF(VLOOKUP(B7943,属性中转表!A:G,7,FALSE)&gt;=25,VLOOKUP(A7943,英雄数据表!A:K,5,0),""))</f>
        <v>"atk":300,"hp":5000,"undpspro":100,"pvpdpspro":50,"hppro":60</v>
      </c>
      <c r="J7943" s="20" t="str">
        <f>IF(I7943="","",属性中转表!$I$1&amp;(IF(VLOOKUP(B7943,属性中转表!A:G,7,FALSE)=0,0,VLOOKUP(VLOOKUP(B7943,属性中转表!A:G,7,FALSE),属性中转表!$K$2:$P$21,4,0)))+IFERROR(VLOOKUP(A7943,英雄数据表!A:K,IF(武魂!B7943&gt;=50,10,IF(武魂!B7943&gt;=25,6)),0),0))</f>
        <v>,"dpspro":100</v>
      </c>
      <c r="K7943" s="32" t="str">
        <f t="shared" si="532"/>
        <v>"atk":300,"hp":5000,"undpspro":100,"pvpdpspro":50,"hppro":60,"dpspro":100</v>
      </c>
      <c r="L7943" s="20" t="str">
        <f>IF(B7943&gt;=50,VLOOKUP(A7943,英雄数据表!A:L,11,FALSE),IF(B7943&gt;=25,VLOOKUP(A7943,英雄数据表!A:L,7,0),""))</f>
        <v>"6303601004"</v>
      </c>
      <c r="M7943" s="20" t="str">
        <f>IFERROR(VLOOKUP(B7943,属性中转表!$K$2:$O$21,5,FALSE),"")</f>
        <v/>
      </c>
      <c r="N7943" s="20" t="str">
        <f>IF(B7943=25,VLOOKUP(A7943,英雄数据表!A:L,8,FALSE),IF(B7943=50,VLOOKUP(A7943,英雄数据表!A:L,12,0),""))</f>
        <v/>
      </c>
    </row>
    <row r="7944" spans="1:14" x14ac:dyDescent="0.3">
      <c r="A7944" s="20">
        <v>63036</v>
      </c>
      <c r="B7944" s="21">
        <f t="shared" si="533"/>
        <v>43</v>
      </c>
      <c r="C7944" s="21">
        <v>5</v>
      </c>
      <c r="D7944" s="21">
        <f>VLOOKUP(A7944,英雄数据表!A:D,4,0)</f>
        <v>6</v>
      </c>
      <c r="E7944" s="20" t="str">
        <f>VLOOKUP(A7944,英雄数据表!A:C,3,0)</f>
        <v>真银裁决</v>
      </c>
      <c r="F7944" s="20">
        <f t="shared" si="534"/>
        <v>63036</v>
      </c>
      <c r="G7944" s="20">
        <f t="shared" si="535"/>
        <v>63036</v>
      </c>
      <c r="H7944" s="21" t="str">
        <f>VLOOKUP(B7944,属性中转表!A:F,6,FALSE)</f>
        <v>"hp":145800,"atk":4050</v>
      </c>
      <c r="I7944" s="20" t="str">
        <f>IF(VLOOKUP(B7944,属性中转表!A:G,7,FALSE)=0,"",VLOOKUP(VLOOKUP(B7944,属性中转表!A:G,7,FALSE),属性中转表!$K$2:$P$21,6,0))&amp;IF(VLOOKUP(B7944,属性中转表!A:G,7,FALSE)&gt;=50,VLOOKUP(A7944,英雄数据表!A:K,9,0),IF(VLOOKUP(B7944,属性中转表!A:G,7,FALSE)&gt;=25,VLOOKUP(A7944,英雄数据表!A:K,5,0),""))</f>
        <v>"atk":300,"hp":5000,"undpspro":100,"pvpdpspro":50,"hppro":60</v>
      </c>
      <c r="J7944" s="20" t="str">
        <f>IF(I7944="","",属性中转表!$I$1&amp;(IF(VLOOKUP(B7944,属性中转表!A:G,7,FALSE)=0,0,VLOOKUP(VLOOKUP(B7944,属性中转表!A:G,7,FALSE),属性中转表!$K$2:$P$21,4,0)))+IFERROR(VLOOKUP(A7944,英雄数据表!A:K,IF(武魂!B7944&gt;=50,10,IF(武魂!B7944&gt;=25,6)),0),0))</f>
        <v>,"dpspro":100</v>
      </c>
      <c r="K7944" s="32" t="str">
        <f t="shared" si="532"/>
        <v>"atk":300,"hp":5000,"undpspro":100,"pvpdpspro":50,"hppro":60,"dpspro":100</v>
      </c>
      <c r="L7944" s="20" t="str">
        <f>IF(B7944&gt;=50,VLOOKUP(A7944,英雄数据表!A:L,11,FALSE),IF(B7944&gt;=25,VLOOKUP(A7944,英雄数据表!A:L,7,0),""))</f>
        <v>"6303601004"</v>
      </c>
      <c r="M7944" s="20" t="str">
        <f>IFERROR(VLOOKUP(B7944,属性中转表!$K$2:$O$21,5,FALSE),"")</f>
        <v/>
      </c>
      <c r="N7944" s="20" t="str">
        <f>IF(B7944=25,VLOOKUP(A7944,英雄数据表!A:L,8,FALSE),IF(B7944=50,VLOOKUP(A7944,英雄数据表!A:L,12,0),""))</f>
        <v/>
      </c>
    </row>
    <row r="7945" spans="1:14" x14ac:dyDescent="0.3">
      <c r="A7945" s="20">
        <v>63036</v>
      </c>
      <c r="B7945" s="21">
        <f t="shared" si="533"/>
        <v>44</v>
      </c>
      <c r="C7945" s="21">
        <v>5</v>
      </c>
      <c r="D7945" s="21">
        <f>VLOOKUP(A7945,英雄数据表!A:D,4,0)</f>
        <v>6</v>
      </c>
      <c r="E7945" s="20" t="str">
        <f>VLOOKUP(A7945,英雄数据表!A:C,3,0)</f>
        <v>真银裁决</v>
      </c>
      <c r="F7945" s="20">
        <f t="shared" si="534"/>
        <v>63036</v>
      </c>
      <c r="G7945" s="20">
        <f t="shared" si="535"/>
        <v>63036</v>
      </c>
      <c r="H7945" s="21" t="str">
        <f>VLOOKUP(B7945,属性中转表!A:F,6,FALSE)</f>
        <v>"hp":151200,"atk":4200</v>
      </c>
      <c r="I7945" s="20" t="str">
        <f>IF(VLOOKUP(B7945,属性中转表!A:G,7,FALSE)=0,"",VLOOKUP(VLOOKUP(B7945,属性中转表!A:G,7,FALSE),属性中转表!$K$2:$P$21,6,0))&amp;IF(VLOOKUP(B7945,属性中转表!A:G,7,FALSE)&gt;=50,VLOOKUP(A7945,英雄数据表!A:K,9,0),IF(VLOOKUP(B7945,属性中转表!A:G,7,FALSE)&gt;=25,VLOOKUP(A7945,英雄数据表!A:K,5,0),""))</f>
        <v>"atk":300,"hp":5000,"undpspro":100,"pvpdpspro":50,"hppro":60</v>
      </c>
      <c r="J7945" s="20" t="str">
        <f>IF(I7945="","",属性中转表!$I$1&amp;(IF(VLOOKUP(B7945,属性中转表!A:G,7,FALSE)=0,0,VLOOKUP(VLOOKUP(B7945,属性中转表!A:G,7,FALSE),属性中转表!$K$2:$P$21,4,0)))+IFERROR(VLOOKUP(A7945,英雄数据表!A:K,IF(武魂!B7945&gt;=50,10,IF(武魂!B7945&gt;=25,6)),0),0))</f>
        <v>,"dpspro":100</v>
      </c>
      <c r="K7945" s="32" t="str">
        <f t="shared" si="532"/>
        <v>"atk":300,"hp":5000,"undpspro":100,"pvpdpspro":50,"hppro":60,"dpspro":100</v>
      </c>
      <c r="L7945" s="20" t="str">
        <f>IF(B7945&gt;=50,VLOOKUP(A7945,英雄数据表!A:L,11,FALSE),IF(B7945&gt;=25,VLOOKUP(A7945,英雄数据表!A:L,7,0),""))</f>
        <v>"6303601004"</v>
      </c>
      <c r="M7945" s="20" t="str">
        <f>IFERROR(VLOOKUP(B7945,属性中转表!$K$2:$O$21,5,FALSE),"")</f>
        <v/>
      </c>
      <c r="N7945" s="20" t="str">
        <f>IF(B7945=25,VLOOKUP(A7945,英雄数据表!A:L,8,FALSE),IF(B7945=50,VLOOKUP(A7945,英雄数据表!A:L,12,0),""))</f>
        <v/>
      </c>
    </row>
    <row r="7946" spans="1:14" x14ac:dyDescent="0.3">
      <c r="A7946" s="20">
        <v>63036</v>
      </c>
      <c r="B7946" s="21">
        <f t="shared" si="533"/>
        <v>45</v>
      </c>
      <c r="C7946" s="21">
        <v>5</v>
      </c>
      <c r="D7946" s="21">
        <f>VLOOKUP(A7946,英雄数据表!A:D,4,0)</f>
        <v>6</v>
      </c>
      <c r="E7946" s="20" t="str">
        <f>VLOOKUP(A7946,英雄数据表!A:C,3,0)</f>
        <v>真银裁决</v>
      </c>
      <c r="F7946" s="20">
        <f t="shared" si="534"/>
        <v>63036</v>
      </c>
      <c r="G7946" s="20">
        <f t="shared" si="535"/>
        <v>63036</v>
      </c>
      <c r="H7946" s="21" t="str">
        <f>VLOOKUP(B7946,属性中转表!A:F,6,FALSE)</f>
        <v>"hp":156600,"atk":4350</v>
      </c>
      <c r="I7946" s="20" t="str">
        <f>IF(VLOOKUP(B7946,属性中转表!A:G,7,FALSE)=0,"",VLOOKUP(VLOOKUP(B7946,属性中转表!A:G,7,FALSE),属性中转表!$K$2:$P$21,6,0))&amp;IF(VLOOKUP(B7946,属性中转表!A:G,7,FALSE)&gt;=50,VLOOKUP(A7946,英雄数据表!A:K,9,0),IF(VLOOKUP(B7946,属性中转表!A:G,7,FALSE)&gt;=25,VLOOKUP(A7946,英雄数据表!A:K,5,0),""))</f>
        <v>"atk":300,"hp":5000,"undpspro":100,"pvpdpspro":50,"pvpundpspro":50,"hppro":60</v>
      </c>
      <c r="J7946" s="20" t="str">
        <f>IF(I7946="","",属性中转表!$I$1&amp;(IF(VLOOKUP(B7946,属性中转表!A:G,7,FALSE)=0,0,VLOOKUP(VLOOKUP(B7946,属性中转表!A:G,7,FALSE),属性中转表!$K$2:$P$21,4,0)))+IFERROR(VLOOKUP(A7946,英雄数据表!A:K,IF(武魂!B7946&gt;=50,10,IF(武魂!B7946&gt;=25,6)),0),0))</f>
        <v>,"dpspro":100</v>
      </c>
      <c r="K7946" s="32" t="str">
        <f t="shared" si="532"/>
        <v>"atk":300,"hp":5000,"undpspro":100,"pvpdpspro":50,"pvpundpspro":50,"hppro":60,"dpspro":100</v>
      </c>
      <c r="L7946" s="20" t="str">
        <f>IF(B7946&gt;=50,VLOOKUP(A7946,英雄数据表!A:L,11,FALSE),IF(B7946&gt;=25,VLOOKUP(A7946,英雄数据表!A:L,7,0),""))</f>
        <v>"6303601004"</v>
      </c>
      <c r="M7946" s="20" t="str">
        <f>IFERROR(VLOOKUP(B7946,属性中转表!$K$2:$O$21,5,FALSE),"")</f>
        <v>"pvpundpspro":50</v>
      </c>
      <c r="N7946" s="20" t="str">
        <f>IF(B7946=25,VLOOKUP(A7946,英雄数据表!A:L,8,FALSE),IF(B7946=50,VLOOKUP(A7946,英雄数据表!A:L,12,0),""))</f>
        <v/>
      </c>
    </row>
    <row r="7947" spans="1:14" x14ac:dyDescent="0.3">
      <c r="A7947" s="20">
        <v>63036</v>
      </c>
      <c r="B7947" s="21">
        <f t="shared" si="533"/>
        <v>46</v>
      </c>
      <c r="C7947" s="21">
        <v>5</v>
      </c>
      <c r="D7947" s="21">
        <f>VLOOKUP(A7947,英雄数据表!A:D,4,0)</f>
        <v>6</v>
      </c>
      <c r="E7947" s="20" t="str">
        <f>VLOOKUP(A7947,英雄数据表!A:C,3,0)</f>
        <v>真银裁决</v>
      </c>
      <c r="F7947" s="20">
        <f t="shared" si="534"/>
        <v>63036</v>
      </c>
      <c r="G7947" s="20">
        <f t="shared" si="535"/>
        <v>63036</v>
      </c>
      <c r="H7947" s="21" t="str">
        <f>VLOOKUP(B7947,属性中转表!A:F,6,FALSE)</f>
        <v>"hp":162000,"atk":4500</v>
      </c>
      <c r="I7947" s="20" t="str">
        <f>IF(VLOOKUP(B7947,属性中转表!A:G,7,FALSE)=0,"",VLOOKUP(VLOOKUP(B7947,属性中转表!A:G,7,FALSE),属性中转表!$K$2:$P$21,6,0))&amp;IF(VLOOKUP(B7947,属性中转表!A:G,7,FALSE)&gt;=50,VLOOKUP(A7947,英雄数据表!A:K,9,0),IF(VLOOKUP(B7947,属性中转表!A:G,7,FALSE)&gt;=25,VLOOKUP(A7947,英雄数据表!A:K,5,0),""))</f>
        <v>"atk":300,"hp":5000,"undpspro":100,"pvpdpspro":50,"pvpundpspro":50,"hppro":60</v>
      </c>
      <c r="J7947" s="20" t="str">
        <f>IF(I7947="","",属性中转表!$I$1&amp;(IF(VLOOKUP(B7947,属性中转表!A:G,7,FALSE)=0,0,VLOOKUP(VLOOKUP(B7947,属性中转表!A:G,7,FALSE),属性中转表!$K$2:$P$21,4,0)))+IFERROR(VLOOKUP(A7947,英雄数据表!A:K,IF(武魂!B7947&gt;=50,10,IF(武魂!B7947&gt;=25,6)),0),0))</f>
        <v>,"dpspro":100</v>
      </c>
      <c r="K7947" s="32" t="str">
        <f t="shared" si="532"/>
        <v>"atk":300,"hp":5000,"undpspro":100,"pvpdpspro":50,"pvpundpspro":50,"hppro":60,"dpspro":100</v>
      </c>
      <c r="L7947" s="20" t="str">
        <f>IF(B7947&gt;=50,VLOOKUP(A7947,英雄数据表!A:L,11,FALSE),IF(B7947&gt;=25,VLOOKUP(A7947,英雄数据表!A:L,7,0),""))</f>
        <v>"6303601004"</v>
      </c>
      <c r="M7947" s="20" t="str">
        <f>IFERROR(VLOOKUP(B7947,属性中转表!$K$2:$O$21,5,FALSE),"")</f>
        <v/>
      </c>
      <c r="N7947" s="20" t="str">
        <f>IF(B7947=25,VLOOKUP(A7947,英雄数据表!A:L,8,FALSE),IF(B7947=50,VLOOKUP(A7947,英雄数据表!A:L,12,0),""))</f>
        <v/>
      </c>
    </row>
    <row r="7948" spans="1:14" x14ac:dyDescent="0.3">
      <c r="A7948" s="20">
        <v>63036</v>
      </c>
      <c r="B7948" s="21">
        <f t="shared" si="533"/>
        <v>47</v>
      </c>
      <c r="C7948" s="21">
        <v>5</v>
      </c>
      <c r="D7948" s="21">
        <f>VLOOKUP(A7948,英雄数据表!A:D,4,0)</f>
        <v>6</v>
      </c>
      <c r="E7948" s="20" t="str">
        <f>VLOOKUP(A7948,英雄数据表!A:C,3,0)</f>
        <v>真银裁决</v>
      </c>
      <c r="F7948" s="20">
        <f t="shared" si="534"/>
        <v>63036</v>
      </c>
      <c r="G7948" s="20">
        <f t="shared" si="535"/>
        <v>63036</v>
      </c>
      <c r="H7948" s="21" t="str">
        <f>VLOOKUP(B7948,属性中转表!A:F,6,FALSE)</f>
        <v>"hp":167400,"atk":4650</v>
      </c>
      <c r="I7948" s="20" t="str">
        <f>IF(VLOOKUP(B7948,属性中转表!A:G,7,FALSE)=0,"",VLOOKUP(VLOOKUP(B7948,属性中转表!A:G,7,FALSE),属性中转表!$K$2:$P$21,6,0))&amp;IF(VLOOKUP(B7948,属性中转表!A:G,7,FALSE)&gt;=50,VLOOKUP(A7948,英雄数据表!A:K,9,0),IF(VLOOKUP(B7948,属性中转表!A:G,7,FALSE)&gt;=25,VLOOKUP(A7948,英雄数据表!A:K,5,0),""))</f>
        <v>"atk":300,"hp":5000,"undpspro":100,"pvpdpspro":50,"pvpundpspro":50,"hppro":60</v>
      </c>
      <c r="J7948" s="20" t="str">
        <f>IF(I7948="","",属性中转表!$I$1&amp;(IF(VLOOKUP(B7948,属性中转表!A:G,7,FALSE)=0,0,VLOOKUP(VLOOKUP(B7948,属性中转表!A:G,7,FALSE),属性中转表!$K$2:$P$21,4,0)))+IFERROR(VLOOKUP(A7948,英雄数据表!A:K,IF(武魂!B7948&gt;=50,10,IF(武魂!B7948&gt;=25,6)),0),0))</f>
        <v>,"dpspro":100</v>
      </c>
      <c r="K7948" s="32" t="str">
        <f t="shared" si="532"/>
        <v>"atk":300,"hp":5000,"undpspro":100,"pvpdpspro":50,"pvpundpspro":50,"hppro":60,"dpspro":100</v>
      </c>
      <c r="L7948" s="20" t="str">
        <f>IF(B7948&gt;=50,VLOOKUP(A7948,英雄数据表!A:L,11,FALSE),IF(B7948&gt;=25,VLOOKUP(A7948,英雄数据表!A:L,7,0),""))</f>
        <v>"6303601004"</v>
      </c>
      <c r="M7948" s="20" t="str">
        <f>IFERROR(VLOOKUP(B7948,属性中转表!$K$2:$O$21,5,FALSE),"")</f>
        <v/>
      </c>
      <c r="N7948" s="20" t="str">
        <f>IF(B7948=25,VLOOKUP(A7948,英雄数据表!A:L,8,FALSE),IF(B7948=50,VLOOKUP(A7948,英雄数据表!A:L,12,0),""))</f>
        <v/>
      </c>
    </row>
    <row r="7949" spans="1:14" x14ac:dyDescent="0.3">
      <c r="A7949" s="20">
        <v>63036</v>
      </c>
      <c r="B7949" s="21">
        <f t="shared" si="533"/>
        <v>48</v>
      </c>
      <c r="C7949" s="21">
        <v>5</v>
      </c>
      <c r="D7949" s="21">
        <f>VLOOKUP(A7949,英雄数据表!A:D,4,0)</f>
        <v>6</v>
      </c>
      <c r="E7949" s="20" t="str">
        <f>VLOOKUP(A7949,英雄数据表!A:C,3,0)</f>
        <v>真银裁决</v>
      </c>
      <c r="F7949" s="20">
        <f t="shared" si="534"/>
        <v>63036</v>
      </c>
      <c r="G7949" s="20">
        <f t="shared" si="535"/>
        <v>63036</v>
      </c>
      <c r="H7949" s="21" t="str">
        <f>VLOOKUP(B7949,属性中转表!A:F,6,FALSE)</f>
        <v>"hp":172800,"atk":4800</v>
      </c>
      <c r="I7949" s="20" t="str">
        <f>IF(VLOOKUP(B7949,属性中转表!A:G,7,FALSE)=0,"",VLOOKUP(VLOOKUP(B7949,属性中转表!A:G,7,FALSE),属性中转表!$K$2:$P$21,6,0))&amp;IF(VLOOKUP(B7949,属性中转表!A:G,7,FALSE)&gt;=50,VLOOKUP(A7949,英雄数据表!A:K,9,0),IF(VLOOKUP(B7949,属性中转表!A:G,7,FALSE)&gt;=25,VLOOKUP(A7949,英雄数据表!A:K,5,0),""))</f>
        <v>"atk":300,"hp":5000,"undpspro":100,"pvpdpspro":50,"pvpundpspro":50,"hppro":60</v>
      </c>
      <c r="J7949" s="20" t="str">
        <f>IF(I7949="","",属性中转表!$I$1&amp;(IF(VLOOKUP(B7949,属性中转表!A:G,7,FALSE)=0,0,VLOOKUP(VLOOKUP(B7949,属性中转表!A:G,7,FALSE),属性中转表!$K$2:$P$21,4,0)))+IFERROR(VLOOKUP(A7949,英雄数据表!A:K,IF(武魂!B7949&gt;=50,10,IF(武魂!B7949&gt;=25,6)),0),0))</f>
        <v>,"dpspro":100</v>
      </c>
      <c r="K7949" s="32" t="str">
        <f t="shared" si="532"/>
        <v>"atk":300,"hp":5000,"undpspro":100,"pvpdpspro":50,"pvpundpspro":50,"hppro":60,"dpspro":100</v>
      </c>
      <c r="L7949" s="20" t="str">
        <f>IF(B7949&gt;=50,VLOOKUP(A7949,英雄数据表!A:L,11,FALSE),IF(B7949&gt;=25,VLOOKUP(A7949,英雄数据表!A:L,7,0),""))</f>
        <v>"6303601004"</v>
      </c>
      <c r="M7949" s="20" t="str">
        <f>IFERROR(VLOOKUP(B7949,属性中转表!$K$2:$O$21,5,FALSE),"")</f>
        <v/>
      </c>
      <c r="N7949" s="20" t="str">
        <f>IF(B7949=25,VLOOKUP(A7949,英雄数据表!A:L,8,FALSE),IF(B7949=50,VLOOKUP(A7949,英雄数据表!A:L,12,0),""))</f>
        <v/>
      </c>
    </row>
    <row r="7950" spans="1:14" x14ac:dyDescent="0.3">
      <c r="A7950" s="20">
        <v>63036</v>
      </c>
      <c r="B7950" s="21">
        <f t="shared" si="533"/>
        <v>49</v>
      </c>
      <c r="C7950" s="21">
        <v>5</v>
      </c>
      <c r="D7950" s="21">
        <f>VLOOKUP(A7950,英雄数据表!A:D,4,0)</f>
        <v>6</v>
      </c>
      <c r="E7950" s="20" t="str">
        <f>VLOOKUP(A7950,英雄数据表!A:C,3,0)</f>
        <v>真银裁决</v>
      </c>
      <c r="F7950" s="20">
        <f t="shared" si="534"/>
        <v>63036</v>
      </c>
      <c r="G7950" s="20">
        <f t="shared" si="535"/>
        <v>63036</v>
      </c>
      <c r="H7950" s="21" t="str">
        <f>VLOOKUP(B7950,属性中转表!A:F,6,FALSE)</f>
        <v>"hp":178200,"atk":4950</v>
      </c>
      <c r="I7950" s="20" t="str">
        <f>IF(VLOOKUP(B7950,属性中转表!A:G,7,FALSE)=0,"",VLOOKUP(VLOOKUP(B7950,属性中转表!A:G,7,FALSE),属性中转表!$K$2:$P$21,6,0))&amp;IF(VLOOKUP(B7950,属性中转表!A:G,7,FALSE)&gt;=50,VLOOKUP(A7950,英雄数据表!A:K,9,0),IF(VLOOKUP(B7950,属性中转表!A:G,7,FALSE)&gt;=25,VLOOKUP(A7950,英雄数据表!A:K,5,0),""))</f>
        <v>"atk":300,"hp":5000,"undpspro":100,"pvpdpspro":50,"pvpundpspro":50,"hppro":60</v>
      </c>
      <c r="J7950" s="20" t="str">
        <f>IF(I7950="","",属性中转表!$I$1&amp;(IF(VLOOKUP(B7950,属性中转表!A:G,7,FALSE)=0,0,VLOOKUP(VLOOKUP(B7950,属性中转表!A:G,7,FALSE),属性中转表!$K$2:$P$21,4,0)))+IFERROR(VLOOKUP(A7950,英雄数据表!A:K,IF(武魂!B7950&gt;=50,10,IF(武魂!B7950&gt;=25,6)),0),0))</f>
        <v>,"dpspro":100</v>
      </c>
      <c r="K7950" s="32" t="str">
        <f t="shared" si="532"/>
        <v>"atk":300,"hp":5000,"undpspro":100,"pvpdpspro":50,"pvpundpspro":50,"hppro":60,"dpspro":100</v>
      </c>
      <c r="L7950" s="20" t="str">
        <f>IF(B7950&gt;=50,VLOOKUP(A7950,英雄数据表!A:L,11,FALSE),IF(B7950&gt;=25,VLOOKUP(A7950,英雄数据表!A:L,7,0),""))</f>
        <v>"6303601004"</v>
      </c>
      <c r="M7950" s="20" t="str">
        <f>IFERROR(VLOOKUP(B7950,属性中转表!$K$2:$O$21,5,FALSE),"")</f>
        <v/>
      </c>
      <c r="N7950" s="20" t="str">
        <f>IF(B7950=25,VLOOKUP(A7950,英雄数据表!A:L,8,FALSE),IF(B7950=50,VLOOKUP(A7950,英雄数据表!A:L,12,0),""))</f>
        <v/>
      </c>
    </row>
    <row r="7951" spans="1:14" x14ac:dyDescent="0.3">
      <c r="A7951" s="20">
        <v>63036</v>
      </c>
      <c r="B7951" s="21">
        <f t="shared" si="533"/>
        <v>50</v>
      </c>
      <c r="C7951" s="21">
        <v>5</v>
      </c>
      <c r="D7951" s="21">
        <f>VLOOKUP(A7951,英雄数据表!A:D,4,0)</f>
        <v>6</v>
      </c>
      <c r="E7951" s="20" t="str">
        <f>VLOOKUP(A7951,英雄数据表!A:C,3,0)</f>
        <v>真银裁决</v>
      </c>
      <c r="F7951" s="20">
        <f t="shared" si="534"/>
        <v>63036</v>
      </c>
      <c r="G7951" s="20">
        <f t="shared" si="535"/>
        <v>63036</v>
      </c>
      <c r="H7951" s="21" t="str">
        <f>VLOOKUP(B7951,属性中转表!A:F,6,FALSE)</f>
        <v>"hp":183600,"atk":5100</v>
      </c>
      <c r="I7951" s="20" t="str">
        <f>IF(VLOOKUP(B7951,属性中转表!A:G,7,FALSE)=0,"",VLOOKUP(VLOOKUP(B7951,属性中转表!A:G,7,FALSE),属性中转表!$K$2:$P$21,6,0))&amp;IF(VLOOKUP(B7951,属性中转表!A:G,7,FALSE)&gt;=50,VLOOKUP(A7951,英雄数据表!A:K,9,0),IF(VLOOKUP(B7951,属性中转表!A:G,7,FALSE)&gt;=25,VLOOKUP(A7951,英雄数据表!A:K,5,0),""))</f>
        <v>"atk":300,"hp":5000,"undpspro":100,"pvpdpspro":50,"pvpundpspro":50,"hppro":100</v>
      </c>
      <c r="J7951" s="20" t="str">
        <f>IF(I7951="","",属性中转表!$I$1&amp;(IF(VLOOKUP(B7951,属性中转表!A:G,7,FALSE)=0,0,VLOOKUP(VLOOKUP(B7951,属性中转表!A:G,7,FALSE),属性中转表!$K$2:$P$21,4,0)))+IFERROR(VLOOKUP(A7951,英雄数据表!A:K,IF(武魂!B7951&gt;=50,10,IF(武魂!B7951&gt;=25,6)),0),0))</f>
        <v>,"dpspro":100</v>
      </c>
      <c r="K7951" s="32" t="str">
        <f t="shared" si="532"/>
        <v>"atk":300,"hp":5000,"undpspro":100,"pvpdpspro":50,"pvpundpspro":50,"hppro":100,"dpspro":100</v>
      </c>
      <c r="L7951" s="20" t="str">
        <f>IF(B7951&gt;=50,VLOOKUP(A7951,英雄数据表!A:L,11,FALSE),IF(B7951&gt;=25,VLOOKUP(A7951,英雄数据表!A:L,7,0),""))</f>
        <v>"6303602004"</v>
      </c>
      <c r="M7951" s="20" t="str">
        <f>IFERROR(VLOOKUP(B7951,属性中转表!$K$2:$O$21,5,FALSE),"")</f>
        <v/>
      </c>
      <c r="N7951" s="20" t="str">
        <f>IF(B7951=25,VLOOKUP(A7951,英雄数据表!A:L,8,FALSE),IF(B7951=50,VLOOKUP(A7951,英雄数据表!A:L,12,0),""))</f>
        <v>生命+10%，释放怒气技能后，使自己和随机1个友方英雄免控额外增加15%，持续2回合</v>
      </c>
    </row>
    <row r="7952" spans="1:14" x14ac:dyDescent="0.3">
      <c r="A7952" s="20">
        <v>63036</v>
      </c>
      <c r="B7952" s="21">
        <f t="shared" si="533"/>
        <v>51</v>
      </c>
      <c r="C7952" s="21">
        <v>5</v>
      </c>
      <c r="D7952" s="21">
        <f>VLOOKUP(A7952,英雄数据表!A:D,4,0)</f>
        <v>6</v>
      </c>
      <c r="E7952" s="20" t="str">
        <f>VLOOKUP(A7952,英雄数据表!A:C,3,0)</f>
        <v>真银裁决</v>
      </c>
      <c r="F7952" s="20">
        <f t="shared" si="534"/>
        <v>63036</v>
      </c>
      <c r="G7952" s="20">
        <f t="shared" si="535"/>
        <v>63036</v>
      </c>
      <c r="H7952" s="21" t="str">
        <f>VLOOKUP(B7952,属性中转表!A:F,6,FALSE)</f>
        <v>"hp":189000,"atk":5250</v>
      </c>
      <c r="I7952" s="20" t="str">
        <f>IF(VLOOKUP(B7952,属性中转表!A:G,7,FALSE)=0,"",VLOOKUP(VLOOKUP(B7952,属性中转表!A:G,7,FALSE),属性中转表!$K$2:$P$21,6,0))&amp;IF(VLOOKUP(B7952,属性中转表!A:G,7,FALSE)&gt;=50,VLOOKUP(A7952,英雄数据表!A:K,9,0),IF(VLOOKUP(B7952,属性中转表!A:G,7,FALSE)&gt;=25,VLOOKUP(A7952,英雄数据表!A:K,5,0),""))</f>
        <v>"atk":300,"hp":5000,"undpspro":100,"pvpdpspro":50,"pvpundpspro":50,"hppro":100</v>
      </c>
      <c r="J7952" s="20" t="str">
        <f>IF(I7952="","",属性中转表!$I$1&amp;(IF(VLOOKUP(B7952,属性中转表!A:G,7,FALSE)=0,0,VLOOKUP(VLOOKUP(B7952,属性中转表!A:G,7,FALSE),属性中转表!$K$2:$P$21,4,0)))+IFERROR(VLOOKUP(A7952,英雄数据表!A:K,IF(武魂!B7952&gt;=50,10,IF(武魂!B7952&gt;=25,6)),0),0))</f>
        <v>,"dpspro":100</v>
      </c>
      <c r="K7952" s="32" t="str">
        <f t="shared" si="532"/>
        <v>"atk":300,"hp":5000,"undpspro":100,"pvpdpspro":50,"pvpundpspro":50,"hppro":100,"dpspro":100</v>
      </c>
      <c r="L7952" s="20" t="str">
        <f>IF(B7952&gt;=50,VLOOKUP(A7952,英雄数据表!A:L,11,FALSE),IF(B7952&gt;=25,VLOOKUP(A7952,英雄数据表!A:L,7,0),""))</f>
        <v>"6303602004"</v>
      </c>
      <c r="M7952" s="20" t="str">
        <f>IFERROR(VLOOKUP(B7952,属性中转表!$K$2:$O$21,5,FALSE),"")</f>
        <v/>
      </c>
      <c r="N7952" s="20" t="str">
        <f>IF(B7952=25,VLOOKUP(A7952,英雄数据表!A:L,8,FALSE),IF(B7952=50,VLOOKUP(A7952,英雄数据表!A:L,12,0),""))</f>
        <v/>
      </c>
    </row>
    <row r="7953" spans="1:14" x14ac:dyDescent="0.3">
      <c r="A7953" s="20">
        <v>63036</v>
      </c>
      <c r="B7953" s="21">
        <f t="shared" si="533"/>
        <v>52</v>
      </c>
      <c r="C7953" s="21">
        <v>5</v>
      </c>
      <c r="D7953" s="21">
        <f>VLOOKUP(A7953,英雄数据表!A:D,4,0)</f>
        <v>6</v>
      </c>
      <c r="E7953" s="20" t="str">
        <f>VLOOKUP(A7953,英雄数据表!A:C,3,0)</f>
        <v>真银裁决</v>
      </c>
      <c r="F7953" s="20">
        <f t="shared" si="534"/>
        <v>63036</v>
      </c>
      <c r="G7953" s="20">
        <f t="shared" si="535"/>
        <v>63036</v>
      </c>
      <c r="H7953" s="21" t="str">
        <f>VLOOKUP(B7953,属性中转表!A:F,6,FALSE)</f>
        <v>"hp":194400,"atk":5400</v>
      </c>
      <c r="I7953" s="20" t="str">
        <f>IF(VLOOKUP(B7953,属性中转表!A:G,7,FALSE)=0,"",VLOOKUP(VLOOKUP(B7953,属性中转表!A:G,7,FALSE),属性中转表!$K$2:$P$21,6,0))&amp;IF(VLOOKUP(B7953,属性中转表!A:G,7,FALSE)&gt;=50,VLOOKUP(A7953,英雄数据表!A:K,9,0),IF(VLOOKUP(B7953,属性中转表!A:G,7,FALSE)&gt;=25,VLOOKUP(A7953,英雄数据表!A:K,5,0),""))</f>
        <v>"atk":300,"hp":5000,"undpspro":100,"pvpdpspro":50,"pvpundpspro":50,"hppro":100</v>
      </c>
      <c r="J7953" s="20" t="str">
        <f>IF(I7953="","",属性中转表!$I$1&amp;(IF(VLOOKUP(B7953,属性中转表!A:G,7,FALSE)=0,0,VLOOKUP(VLOOKUP(B7953,属性中转表!A:G,7,FALSE),属性中转表!$K$2:$P$21,4,0)))+IFERROR(VLOOKUP(A7953,英雄数据表!A:K,IF(武魂!B7953&gt;=50,10,IF(武魂!B7953&gt;=25,6)),0),0))</f>
        <v>,"dpspro":100</v>
      </c>
      <c r="K7953" s="32" t="str">
        <f t="shared" si="532"/>
        <v>"atk":300,"hp":5000,"undpspro":100,"pvpdpspro":50,"pvpundpspro":50,"hppro":100,"dpspro":100</v>
      </c>
      <c r="L7953" s="20" t="str">
        <f>IF(B7953&gt;=50,VLOOKUP(A7953,英雄数据表!A:L,11,FALSE),IF(B7953&gt;=25,VLOOKUP(A7953,英雄数据表!A:L,7,0),""))</f>
        <v>"6303602004"</v>
      </c>
      <c r="M7953" s="20" t="str">
        <f>IFERROR(VLOOKUP(B7953,属性中转表!$K$2:$O$21,5,FALSE),"")</f>
        <v/>
      </c>
      <c r="N7953" s="20" t="str">
        <f>IF(B7953=25,VLOOKUP(A7953,英雄数据表!A:L,8,FALSE),IF(B7953=50,VLOOKUP(A7953,英雄数据表!A:L,12,0),""))</f>
        <v/>
      </c>
    </row>
    <row r="7954" spans="1:14" x14ac:dyDescent="0.3">
      <c r="A7954" s="20">
        <v>63036</v>
      </c>
      <c r="B7954" s="21">
        <f t="shared" si="533"/>
        <v>53</v>
      </c>
      <c r="C7954" s="21">
        <v>5</v>
      </c>
      <c r="D7954" s="21">
        <f>VLOOKUP(A7954,英雄数据表!A:D,4,0)</f>
        <v>6</v>
      </c>
      <c r="E7954" s="20" t="str">
        <f>VLOOKUP(A7954,英雄数据表!A:C,3,0)</f>
        <v>真银裁决</v>
      </c>
      <c r="F7954" s="20">
        <f t="shared" si="534"/>
        <v>63036</v>
      </c>
      <c r="G7954" s="20">
        <f t="shared" si="535"/>
        <v>63036</v>
      </c>
      <c r="H7954" s="21" t="str">
        <f>VLOOKUP(B7954,属性中转表!A:F,6,FALSE)</f>
        <v>"hp":199800,"atk":5550</v>
      </c>
      <c r="I7954" s="20" t="str">
        <f>IF(VLOOKUP(B7954,属性中转表!A:G,7,FALSE)=0,"",VLOOKUP(VLOOKUP(B7954,属性中转表!A:G,7,FALSE),属性中转表!$K$2:$P$21,6,0))&amp;IF(VLOOKUP(B7954,属性中转表!A:G,7,FALSE)&gt;=50,VLOOKUP(A7954,英雄数据表!A:K,9,0),IF(VLOOKUP(B7954,属性中转表!A:G,7,FALSE)&gt;=25,VLOOKUP(A7954,英雄数据表!A:K,5,0),""))</f>
        <v>"atk":300,"hp":5000,"undpspro":100,"pvpdpspro":50,"pvpundpspro":50,"hppro":100</v>
      </c>
      <c r="J7954" s="20" t="str">
        <f>IF(I7954="","",属性中转表!$I$1&amp;(IF(VLOOKUP(B7954,属性中转表!A:G,7,FALSE)=0,0,VLOOKUP(VLOOKUP(B7954,属性中转表!A:G,7,FALSE),属性中转表!$K$2:$P$21,4,0)))+IFERROR(VLOOKUP(A7954,英雄数据表!A:K,IF(武魂!B7954&gt;=50,10,IF(武魂!B7954&gt;=25,6)),0),0))</f>
        <v>,"dpspro":100</v>
      </c>
      <c r="K7954" s="32" t="str">
        <f t="shared" si="532"/>
        <v>"atk":300,"hp":5000,"undpspro":100,"pvpdpspro":50,"pvpundpspro":50,"hppro":100,"dpspro":100</v>
      </c>
      <c r="L7954" s="20" t="str">
        <f>IF(B7954&gt;=50,VLOOKUP(A7954,英雄数据表!A:L,11,FALSE),IF(B7954&gt;=25,VLOOKUP(A7954,英雄数据表!A:L,7,0),""))</f>
        <v>"6303602004"</v>
      </c>
      <c r="M7954" s="20" t="str">
        <f>IFERROR(VLOOKUP(B7954,属性中转表!$K$2:$O$21,5,FALSE),"")</f>
        <v/>
      </c>
      <c r="N7954" s="20" t="str">
        <f>IF(B7954=25,VLOOKUP(A7954,英雄数据表!A:L,8,FALSE),IF(B7954=50,VLOOKUP(A7954,英雄数据表!A:L,12,0),""))</f>
        <v/>
      </c>
    </row>
    <row r="7955" spans="1:14" x14ac:dyDescent="0.3">
      <c r="A7955" s="20">
        <v>63036</v>
      </c>
      <c r="B7955" s="21">
        <f t="shared" si="533"/>
        <v>54</v>
      </c>
      <c r="C7955" s="21">
        <v>5</v>
      </c>
      <c r="D7955" s="21">
        <f>VLOOKUP(A7955,英雄数据表!A:D,4,0)</f>
        <v>6</v>
      </c>
      <c r="E7955" s="20" t="str">
        <f>VLOOKUP(A7955,英雄数据表!A:C,3,0)</f>
        <v>真银裁决</v>
      </c>
      <c r="F7955" s="20">
        <f t="shared" si="534"/>
        <v>63036</v>
      </c>
      <c r="G7955" s="20">
        <f t="shared" si="535"/>
        <v>63036</v>
      </c>
      <c r="H7955" s="21" t="str">
        <f>VLOOKUP(B7955,属性中转表!A:F,6,FALSE)</f>
        <v>"hp":205200,"atk":5700</v>
      </c>
      <c r="I7955" s="20" t="str">
        <f>IF(VLOOKUP(B7955,属性中转表!A:G,7,FALSE)=0,"",VLOOKUP(VLOOKUP(B7955,属性中转表!A:G,7,FALSE),属性中转表!$K$2:$P$21,6,0))&amp;IF(VLOOKUP(B7955,属性中转表!A:G,7,FALSE)&gt;=50,VLOOKUP(A7955,英雄数据表!A:K,9,0),IF(VLOOKUP(B7955,属性中转表!A:G,7,FALSE)&gt;=25,VLOOKUP(A7955,英雄数据表!A:K,5,0),""))</f>
        <v>"atk":300,"hp":5000,"undpspro":100,"pvpdpspro":50,"pvpundpspro":50,"hppro":100</v>
      </c>
      <c r="J7955" s="20" t="str">
        <f>IF(I7955="","",属性中转表!$I$1&amp;(IF(VLOOKUP(B7955,属性中转表!A:G,7,FALSE)=0,0,VLOOKUP(VLOOKUP(B7955,属性中转表!A:G,7,FALSE),属性中转表!$K$2:$P$21,4,0)))+IFERROR(VLOOKUP(A7955,英雄数据表!A:K,IF(武魂!B7955&gt;=50,10,IF(武魂!B7955&gt;=25,6)),0),0))</f>
        <v>,"dpspro":100</v>
      </c>
      <c r="K7955" s="32" t="str">
        <f t="shared" si="532"/>
        <v>"atk":300,"hp":5000,"undpspro":100,"pvpdpspro":50,"pvpundpspro":50,"hppro":100,"dpspro":100</v>
      </c>
      <c r="L7955" s="20" t="str">
        <f>IF(B7955&gt;=50,VLOOKUP(A7955,英雄数据表!A:L,11,FALSE),IF(B7955&gt;=25,VLOOKUP(A7955,英雄数据表!A:L,7,0),""))</f>
        <v>"6303602004"</v>
      </c>
      <c r="M7955" s="20" t="str">
        <f>IFERROR(VLOOKUP(B7955,属性中转表!$K$2:$O$21,5,FALSE),"")</f>
        <v/>
      </c>
      <c r="N7955" s="20" t="str">
        <f>IF(B7955=25,VLOOKUP(A7955,英雄数据表!A:L,8,FALSE),IF(B7955=50,VLOOKUP(A7955,英雄数据表!A:L,12,0),""))</f>
        <v/>
      </c>
    </row>
    <row r="7956" spans="1:14" x14ac:dyDescent="0.3">
      <c r="A7956" s="20">
        <v>63036</v>
      </c>
      <c r="B7956" s="21">
        <f t="shared" si="533"/>
        <v>55</v>
      </c>
      <c r="C7956" s="21">
        <v>5</v>
      </c>
      <c r="D7956" s="21">
        <f>VLOOKUP(A7956,英雄数据表!A:D,4,0)</f>
        <v>6</v>
      </c>
      <c r="E7956" s="20" t="str">
        <f>VLOOKUP(A7956,英雄数据表!A:C,3,0)</f>
        <v>真银裁决</v>
      </c>
      <c r="F7956" s="20">
        <f t="shared" si="534"/>
        <v>63036</v>
      </c>
      <c r="G7956" s="20">
        <f t="shared" si="535"/>
        <v>63036</v>
      </c>
      <c r="H7956" s="21" t="str">
        <f>VLOOKUP(B7956,属性中转表!A:F,6,FALSE)</f>
        <v>"hp":210600,"atk":5850</v>
      </c>
      <c r="I7956" s="20" t="str">
        <f>IF(VLOOKUP(B7956,属性中转表!A:G,7,FALSE)=0,"",VLOOKUP(VLOOKUP(B7956,属性中转表!A:G,7,FALSE),属性中转表!$K$2:$P$21,6,0))&amp;IF(VLOOKUP(B7956,属性中转表!A:G,7,FALSE)&gt;=50,VLOOKUP(A7956,英雄数据表!A:K,9,0),IF(VLOOKUP(B7956,属性中转表!A:G,7,FALSE)&gt;=25,VLOOKUP(A7956,英雄数据表!A:K,5,0),""))</f>
        <v>"atk":300,"hp":5000,"undpspro":150,"pvpdpspro":50,"pvpundpspro":50,"hppro":100</v>
      </c>
      <c r="J7956" s="20" t="str">
        <f>IF(I7956="","",属性中转表!$I$1&amp;(IF(VLOOKUP(B7956,属性中转表!A:G,7,FALSE)=0,0,VLOOKUP(VLOOKUP(B7956,属性中转表!A:G,7,FALSE),属性中转表!$K$2:$P$21,4,0)))+IFERROR(VLOOKUP(A7956,英雄数据表!A:K,IF(武魂!B7956&gt;=50,10,IF(武魂!B7956&gt;=25,6)),0),0))</f>
        <v>,"dpspro":100</v>
      </c>
      <c r="K7956" s="32" t="str">
        <f t="shared" si="532"/>
        <v>"atk":300,"hp":5000,"undpspro":150,"pvpdpspro":50,"pvpundpspro":50,"hppro":100,"dpspro":100</v>
      </c>
      <c r="L7956" s="20" t="str">
        <f>IF(B7956&gt;=50,VLOOKUP(A7956,英雄数据表!A:L,11,FALSE),IF(B7956&gt;=25,VLOOKUP(A7956,英雄数据表!A:L,7,0),""))</f>
        <v>"6303602004"</v>
      </c>
      <c r="M7956" s="20" t="str">
        <f>IFERROR(VLOOKUP(B7956,属性中转表!$K$2:$O$21,5,FALSE),"")</f>
        <v>"undpspro":50</v>
      </c>
      <c r="N7956" s="20" t="str">
        <f>IF(B7956=25,VLOOKUP(A7956,英雄数据表!A:L,8,FALSE),IF(B7956=50,VLOOKUP(A7956,英雄数据表!A:L,12,0),""))</f>
        <v/>
      </c>
    </row>
    <row r="7957" spans="1:14" x14ac:dyDescent="0.3">
      <c r="A7957" s="20">
        <v>63036</v>
      </c>
      <c r="B7957" s="21">
        <f t="shared" si="533"/>
        <v>56</v>
      </c>
      <c r="C7957" s="21">
        <v>5</v>
      </c>
      <c r="D7957" s="21">
        <f>VLOOKUP(A7957,英雄数据表!A:D,4,0)</f>
        <v>6</v>
      </c>
      <c r="E7957" s="20" t="str">
        <f>VLOOKUP(A7957,英雄数据表!A:C,3,0)</f>
        <v>真银裁决</v>
      </c>
      <c r="F7957" s="20">
        <f t="shared" si="534"/>
        <v>63036</v>
      </c>
      <c r="G7957" s="20">
        <f t="shared" si="535"/>
        <v>63036</v>
      </c>
      <c r="H7957" s="21" t="str">
        <f>VLOOKUP(B7957,属性中转表!A:F,6,FALSE)</f>
        <v>"hp":216000,"atk":6000</v>
      </c>
      <c r="I7957" s="20" t="str">
        <f>IF(VLOOKUP(B7957,属性中转表!A:G,7,FALSE)=0,"",VLOOKUP(VLOOKUP(B7957,属性中转表!A:G,7,FALSE),属性中转表!$K$2:$P$21,6,0))&amp;IF(VLOOKUP(B7957,属性中转表!A:G,7,FALSE)&gt;=50,VLOOKUP(A7957,英雄数据表!A:K,9,0),IF(VLOOKUP(B7957,属性中转表!A:G,7,FALSE)&gt;=25,VLOOKUP(A7957,英雄数据表!A:K,5,0),""))</f>
        <v>"atk":300,"hp":5000,"undpspro":150,"pvpdpspro":50,"pvpundpspro":50,"hppro":100</v>
      </c>
      <c r="J7957" s="20" t="str">
        <f>IF(I7957="","",属性中转表!$I$1&amp;(IF(VLOOKUP(B7957,属性中转表!A:G,7,FALSE)=0,0,VLOOKUP(VLOOKUP(B7957,属性中转表!A:G,7,FALSE),属性中转表!$K$2:$P$21,4,0)))+IFERROR(VLOOKUP(A7957,英雄数据表!A:K,IF(武魂!B7957&gt;=50,10,IF(武魂!B7957&gt;=25,6)),0),0))</f>
        <v>,"dpspro":100</v>
      </c>
      <c r="K7957" s="32" t="str">
        <f t="shared" si="532"/>
        <v>"atk":300,"hp":5000,"undpspro":150,"pvpdpspro":50,"pvpundpspro":50,"hppro":100,"dpspro":100</v>
      </c>
      <c r="L7957" s="20" t="str">
        <f>IF(B7957&gt;=50,VLOOKUP(A7957,英雄数据表!A:L,11,FALSE),IF(B7957&gt;=25,VLOOKUP(A7957,英雄数据表!A:L,7,0),""))</f>
        <v>"6303602004"</v>
      </c>
      <c r="M7957" s="20" t="str">
        <f>IFERROR(VLOOKUP(B7957,属性中转表!$K$2:$O$21,5,FALSE),"")</f>
        <v/>
      </c>
      <c r="N7957" s="20" t="str">
        <f>IF(B7957=25,VLOOKUP(A7957,英雄数据表!A:L,8,FALSE),IF(B7957=50,VLOOKUP(A7957,英雄数据表!A:L,12,0),""))</f>
        <v/>
      </c>
    </row>
    <row r="7958" spans="1:14" x14ac:dyDescent="0.3">
      <c r="A7958" s="20">
        <v>63036</v>
      </c>
      <c r="B7958" s="21">
        <f t="shared" si="533"/>
        <v>57</v>
      </c>
      <c r="C7958" s="21">
        <v>5</v>
      </c>
      <c r="D7958" s="21">
        <f>VLOOKUP(A7958,英雄数据表!A:D,4,0)</f>
        <v>6</v>
      </c>
      <c r="E7958" s="20" t="str">
        <f>VLOOKUP(A7958,英雄数据表!A:C,3,0)</f>
        <v>真银裁决</v>
      </c>
      <c r="F7958" s="20">
        <f t="shared" si="534"/>
        <v>63036</v>
      </c>
      <c r="G7958" s="20">
        <f t="shared" si="535"/>
        <v>63036</v>
      </c>
      <c r="H7958" s="21" t="str">
        <f>VLOOKUP(B7958,属性中转表!A:F,6,FALSE)</f>
        <v>"hp":221400,"atk":6150</v>
      </c>
      <c r="I7958" s="20" t="str">
        <f>IF(VLOOKUP(B7958,属性中转表!A:G,7,FALSE)=0,"",VLOOKUP(VLOOKUP(B7958,属性中转表!A:G,7,FALSE),属性中转表!$K$2:$P$21,6,0))&amp;IF(VLOOKUP(B7958,属性中转表!A:G,7,FALSE)&gt;=50,VLOOKUP(A7958,英雄数据表!A:K,9,0),IF(VLOOKUP(B7958,属性中转表!A:G,7,FALSE)&gt;=25,VLOOKUP(A7958,英雄数据表!A:K,5,0),""))</f>
        <v>"atk":300,"hp":5000,"undpspro":150,"pvpdpspro":50,"pvpundpspro":50,"hppro":100</v>
      </c>
      <c r="J7958" s="20" t="str">
        <f>IF(I7958="","",属性中转表!$I$1&amp;(IF(VLOOKUP(B7958,属性中转表!A:G,7,FALSE)=0,0,VLOOKUP(VLOOKUP(B7958,属性中转表!A:G,7,FALSE),属性中转表!$K$2:$P$21,4,0)))+IFERROR(VLOOKUP(A7958,英雄数据表!A:K,IF(武魂!B7958&gt;=50,10,IF(武魂!B7958&gt;=25,6)),0),0))</f>
        <v>,"dpspro":100</v>
      </c>
      <c r="K7958" s="32" t="str">
        <f t="shared" si="532"/>
        <v>"atk":300,"hp":5000,"undpspro":150,"pvpdpspro":50,"pvpundpspro":50,"hppro":100,"dpspro":100</v>
      </c>
      <c r="L7958" s="20" t="str">
        <f>IF(B7958&gt;=50,VLOOKUP(A7958,英雄数据表!A:L,11,FALSE),IF(B7958&gt;=25,VLOOKUP(A7958,英雄数据表!A:L,7,0),""))</f>
        <v>"6303602004"</v>
      </c>
      <c r="M7958" s="20" t="str">
        <f>IFERROR(VLOOKUP(B7958,属性中转表!$K$2:$O$21,5,FALSE),"")</f>
        <v/>
      </c>
      <c r="N7958" s="20" t="str">
        <f>IF(B7958=25,VLOOKUP(A7958,英雄数据表!A:L,8,FALSE),IF(B7958=50,VLOOKUP(A7958,英雄数据表!A:L,12,0),""))</f>
        <v/>
      </c>
    </row>
    <row r="7959" spans="1:14" x14ac:dyDescent="0.3">
      <c r="A7959" s="20">
        <v>63036</v>
      </c>
      <c r="B7959" s="21">
        <f t="shared" si="533"/>
        <v>58</v>
      </c>
      <c r="C7959" s="21">
        <v>5</v>
      </c>
      <c r="D7959" s="21">
        <f>VLOOKUP(A7959,英雄数据表!A:D,4,0)</f>
        <v>6</v>
      </c>
      <c r="E7959" s="20" t="str">
        <f>VLOOKUP(A7959,英雄数据表!A:C,3,0)</f>
        <v>真银裁决</v>
      </c>
      <c r="F7959" s="20">
        <f t="shared" si="534"/>
        <v>63036</v>
      </c>
      <c r="G7959" s="20">
        <f t="shared" si="535"/>
        <v>63036</v>
      </c>
      <c r="H7959" s="21" t="str">
        <f>VLOOKUP(B7959,属性中转表!A:F,6,FALSE)</f>
        <v>"hp":226800,"atk":6300</v>
      </c>
      <c r="I7959" s="20" t="str">
        <f>IF(VLOOKUP(B7959,属性中转表!A:G,7,FALSE)=0,"",VLOOKUP(VLOOKUP(B7959,属性中转表!A:G,7,FALSE),属性中转表!$K$2:$P$21,6,0))&amp;IF(VLOOKUP(B7959,属性中转表!A:G,7,FALSE)&gt;=50,VLOOKUP(A7959,英雄数据表!A:K,9,0),IF(VLOOKUP(B7959,属性中转表!A:G,7,FALSE)&gt;=25,VLOOKUP(A7959,英雄数据表!A:K,5,0),""))</f>
        <v>"atk":300,"hp":5000,"undpspro":150,"pvpdpspro":50,"pvpundpspro":50,"hppro":100</v>
      </c>
      <c r="J7959" s="20" t="str">
        <f>IF(I7959="","",属性中转表!$I$1&amp;(IF(VLOOKUP(B7959,属性中转表!A:G,7,FALSE)=0,0,VLOOKUP(VLOOKUP(B7959,属性中转表!A:G,7,FALSE),属性中转表!$K$2:$P$21,4,0)))+IFERROR(VLOOKUP(A7959,英雄数据表!A:K,IF(武魂!B7959&gt;=50,10,IF(武魂!B7959&gt;=25,6)),0),0))</f>
        <v>,"dpspro":100</v>
      </c>
      <c r="K7959" s="32" t="str">
        <f t="shared" si="532"/>
        <v>"atk":300,"hp":5000,"undpspro":150,"pvpdpspro":50,"pvpundpspro":50,"hppro":100,"dpspro":100</v>
      </c>
      <c r="L7959" s="20" t="str">
        <f>IF(B7959&gt;=50,VLOOKUP(A7959,英雄数据表!A:L,11,FALSE),IF(B7959&gt;=25,VLOOKUP(A7959,英雄数据表!A:L,7,0),""))</f>
        <v>"6303602004"</v>
      </c>
      <c r="M7959" s="20" t="str">
        <f>IFERROR(VLOOKUP(B7959,属性中转表!$K$2:$O$21,5,FALSE),"")</f>
        <v/>
      </c>
      <c r="N7959" s="20" t="str">
        <f>IF(B7959=25,VLOOKUP(A7959,英雄数据表!A:L,8,FALSE),IF(B7959=50,VLOOKUP(A7959,英雄数据表!A:L,12,0),""))</f>
        <v/>
      </c>
    </row>
    <row r="7960" spans="1:14" x14ac:dyDescent="0.3">
      <c r="A7960" s="20">
        <v>63036</v>
      </c>
      <c r="B7960" s="21">
        <f t="shared" si="533"/>
        <v>59</v>
      </c>
      <c r="C7960" s="21">
        <v>5</v>
      </c>
      <c r="D7960" s="21">
        <f>VLOOKUP(A7960,英雄数据表!A:D,4,0)</f>
        <v>6</v>
      </c>
      <c r="E7960" s="20" t="str">
        <f>VLOOKUP(A7960,英雄数据表!A:C,3,0)</f>
        <v>真银裁决</v>
      </c>
      <c r="F7960" s="20">
        <f t="shared" si="534"/>
        <v>63036</v>
      </c>
      <c r="G7960" s="20">
        <f t="shared" si="535"/>
        <v>63036</v>
      </c>
      <c r="H7960" s="21" t="str">
        <f>VLOOKUP(B7960,属性中转表!A:F,6,FALSE)</f>
        <v>"hp":232200,"atk":6450</v>
      </c>
      <c r="I7960" s="20" t="str">
        <f>IF(VLOOKUP(B7960,属性中转表!A:G,7,FALSE)=0,"",VLOOKUP(VLOOKUP(B7960,属性中转表!A:G,7,FALSE),属性中转表!$K$2:$P$21,6,0))&amp;IF(VLOOKUP(B7960,属性中转表!A:G,7,FALSE)&gt;=50,VLOOKUP(A7960,英雄数据表!A:K,9,0),IF(VLOOKUP(B7960,属性中转表!A:G,7,FALSE)&gt;=25,VLOOKUP(A7960,英雄数据表!A:K,5,0),""))</f>
        <v>"atk":300,"hp":5000,"undpspro":150,"pvpdpspro":50,"pvpundpspro":50,"hppro":100</v>
      </c>
      <c r="J7960" s="20" t="str">
        <f>IF(I7960="","",属性中转表!$I$1&amp;(IF(VLOOKUP(B7960,属性中转表!A:G,7,FALSE)=0,0,VLOOKUP(VLOOKUP(B7960,属性中转表!A:G,7,FALSE),属性中转表!$K$2:$P$21,4,0)))+IFERROR(VLOOKUP(A7960,英雄数据表!A:K,IF(武魂!B7960&gt;=50,10,IF(武魂!B7960&gt;=25,6)),0),0))</f>
        <v>,"dpspro":100</v>
      </c>
      <c r="K7960" s="32" t="str">
        <f t="shared" si="532"/>
        <v>"atk":300,"hp":5000,"undpspro":150,"pvpdpspro":50,"pvpundpspro":50,"hppro":100,"dpspro":100</v>
      </c>
      <c r="L7960" s="20" t="str">
        <f>IF(B7960&gt;=50,VLOOKUP(A7960,英雄数据表!A:L,11,FALSE),IF(B7960&gt;=25,VLOOKUP(A7960,英雄数据表!A:L,7,0),""))</f>
        <v>"6303602004"</v>
      </c>
      <c r="M7960" s="20" t="str">
        <f>IFERROR(VLOOKUP(B7960,属性中转表!$K$2:$O$21,5,FALSE),"")</f>
        <v/>
      </c>
      <c r="N7960" s="20" t="str">
        <f>IF(B7960=25,VLOOKUP(A7960,英雄数据表!A:L,8,FALSE),IF(B7960=50,VLOOKUP(A7960,英雄数据表!A:L,12,0),""))</f>
        <v/>
      </c>
    </row>
    <row r="7961" spans="1:14" x14ac:dyDescent="0.3">
      <c r="A7961" s="20">
        <v>63036</v>
      </c>
      <c r="B7961" s="21">
        <f t="shared" si="533"/>
        <v>60</v>
      </c>
      <c r="C7961" s="21">
        <v>5</v>
      </c>
      <c r="D7961" s="21">
        <f>VLOOKUP(A7961,英雄数据表!A:D,4,0)</f>
        <v>6</v>
      </c>
      <c r="E7961" s="20" t="str">
        <f>VLOOKUP(A7961,英雄数据表!A:C,3,0)</f>
        <v>真银裁决</v>
      </c>
      <c r="F7961" s="20">
        <f t="shared" si="534"/>
        <v>63036</v>
      </c>
      <c r="G7961" s="20">
        <f t="shared" si="535"/>
        <v>63036</v>
      </c>
      <c r="H7961" s="21" t="str">
        <f>VLOOKUP(B7961,属性中转表!A:F,6,FALSE)</f>
        <v>"hp":237600,"atk":6600</v>
      </c>
      <c r="I7961" s="20" t="str">
        <f>IF(VLOOKUP(B7961,属性中转表!A:G,7,FALSE)=0,"",VLOOKUP(VLOOKUP(B7961,属性中转表!A:G,7,FALSE),属性中转表!$K$2:$P$21,6,0))&amp;IF(VLOOKUP(B7961,属性中转表!A:G,7,FALSE)&gt;=50,VLOOKUP(A7961,英雄数据表!A:K,9,0),IF(VLOOKUP(B7961,属性中转表!A:G,7,FALSE)&gt;=25,VLOOKUP(A7961,英雄数据表!A:K,5,0),""))</f>
        <v>"atk":300,"hp":5000,"undpspro":150,"pvpdpspro":50,"pvpundpspro":50,"hppro":100</v>
      </c>
      <c r="J7961" s="20" t="str">
        <f>IF(I7961="","",属性中转表!$I$1&amp;(IF(VLOOKUP(B7961,属性中转表!A:G,7,FALSE)=0,0,VLOOKUP(VLOOKUP(B7961,属性中转表!A:G,7,FALSE),属性中转表!$K$2:$P$21,4,0)))+IFERROR(VLOOKUP(A7961,英雄数据表!A:K,IF(武魂!B7961&gt;=50,10,IF(武魂!B7961&gt;=25,6)),0),0))</f>
        <v>,"dpspro":150</v>
      </c>
      <c r="K7961" s="32" t="str">
        <f t="shared" si="532"/>
        <v>"atk":300,"hp":5000,"undpspro":150,"pvpdpspro":50,"pvpundpspro":50,"hppro":100,"dpspro":150</v>
      </c>
      <c r="L7961" s="20" t="str">
        <f>IF(B7961&gt;=50,VLOOKUP(A7961,英雄数据表!A:L,11,FALSE),IF(B7961&gt;=25,VLOOKUP(A7961,英雄数据表!A:L,7,0),""))</f>
        <v>"6303602004"</v>
      </c>
      <c r="M7961" s="20" t="str">
        <f>IFERROR(VLOOKUP(B7961,属性中转表!$K$2:$O$21,5,FALSE),"")</f>
        <v>"dpspro":50</v>
      </c>
      <c r="N7961" s="20" t="str">
        <f>IF(B7961=25,VLOOKUP(A7961,英雄数据表!A:L,8,FALSE),IF(B7961=50,VLOOKUP(A7961,英雄数据表!A:L,12,0),""))</f>
        <v/>
      </c>
    </row>
    <row r="7962" spans="1:14" x14ac:dyDescent="0.3">
      <c r="A7962" s="20">
        <v>63036</v>
      </c>
      <c r="B7962" s="21">
        <f t="shared" si="533"/>
        <v>61</v>
      </c>
      <c r="C7962" s="21">
        <v>5</v>
      </c>
      <c r="D7962" s="21">
        <f>VLOOKUP(A7962,英雄数据表!A:D,4,0)</f>
        <v>6</v>
      </c>
      <c r="E7962" s="20" t="str">
        <f>VLOOKUP(A7962,英雄数据表!A:C,3,0)</f>
        <v>真银裁决</v>
      </c>
      <c r="F7962" s="20">
        <f t="shared" si="534"/>
        <v>63036</v>
      </c>
      <c r="G7962" s="20">
        <f t="shared" si="535"/>
        <v>63036</v>
      </c>
      <c r="H7962" s="21" t="str">
        <f>VLOOKUP(B7962,属性中转表!A:F,6,FALSE)</f>
        <v>"hp":243000,"atk":6750</v>
      </c>
      <c r="I7962" s="20" t="str">
        <f>IF(VLOOKUP(B7962,属性中转表!A:G,7,FALSE)=0,"",VLOOKUP(VLOOKUP(B7962,属性中转表!A:G,7,FALSE),属性中转表!$K$2:$P$21,6,0))&amp;IF(VLOOKUP(B7962,属性中转表!A:G,7,FALSE)&gt;=50,VLOOKUP(A7962,英雄数据表!A:K,9,0),IF(VLOOKUP(B7962,属性中转表!A:G,7,FALSE)&gt;=25,VLOOKUP(A7962,英雄数据表!A:K,5,0),""))</f>
        <v>"atk":300,"hp":5000,"undpspro":150,"pvpdpspro":50,"pvpundpspro":50,"hppro":100</v>
      </c>
      <c r="J7962" s="20" t="str">
        <f>IF(I7962="","",属性中转表!$I$1&amp;(IF(VLOOKUP(B7962,属性中转表!A:G,7,FALSE)=0,0,VLOOKUP(VLOOKUP(B7962,属性中转表!A:G,7,FALSE),属性中转表!$K$2:$P$21,4,0)))+IFERROR(VLOOKUP(A7962,英雄数据表!A:K,IF(武魂!B7962&gt;=50,10,IF(武魂!B7962&gt;=25,6)),0),0))</f>
        <v>,"dpspro":150</v>
      </c>
      <c r="K7962" s="32" t="str">
        <f t="shared" si="532"/>
        <v>"atk":300,"hp":5000,"undpspro":150,"pvpdpspro":50,"pvpundpspro":50,"hppro":100,"dpspro":150</v>
      </c>
      <c r="L7962" s="20" t="str">
        <f>IF(B7962&gt;=50,VLOOKUP(A7962,英雄数据表!A:L,11,FALSE),IF(B7962&gt;=25,VLOOKUP(A7962,英雄数据表!A:L,7,0),""))</f>
        <v>"6303602004"</v>
      </c>
      <c r="M7962" s="20" t="str">
        <f>IFERROR(VLOOKUP(B7962,属性中转表!$K$2:$O$21,5,FALSE),"")</f>
        <v/>
      </c>
      <c r="N7962" s="20" t="str">
        <f>IF(B7962=25,VLOOKUP(A7962,英雄数据表!A:L,8,FALSE),IF(B7962=50,VLOOKUP(A7962,英雄数据表!A:L,12,0),""))</f>
        <v/>
      </c>
    </row>
    <row r="7963" spans="1:14" x14ac:dyDescent="0.3">
      <c r="A7963" s="20">
        <v>63036</v>
      </c>
      <c r="B7963" s="21">
        <f t="shared" si="533"/>
        <v>62</v>
      </c>
      <c r="C7963" s="21">
        <v>5</v>
      </c>
      <c r="D7963" s="21">
        <f>VLOOKUP(A7963,英雄数据表!A:D,4,0)</f>
        <v>6</v>
      </c>
      <c r="E7963" s="20" t="str">
        <f>VLOOKUP(A7963,英雄数据表!A:C,3,0)</f>
        <v>真银裁决</v>
      </c>
      <c r="F7963" s="20">
        <f t="shared" si="534"/>
        <v>63036</v>
      </c>
      <c r="G7963" s="20">
        <f t="shared" si="535"/>
        <v>63036</v>
      </c>
      <c r="H7963" s="21" t="str">
        <f>VLOOKUP(B7963,属性中转表!A:F,6,FALSE)</f>
        <v>"hp":248400,"atk":6900</v>
      </c>
      <c r="I7963" s="20" t="str">
        <f>IF(VLOOKUP(B7963,属性中转表!A:G,7,FALSE)=0,"",VLOOKUP(VLOOKUP(B7963,属性中转表!A:G,7,FALSE),属性中转表!$K$2:$P$21,6,0))&amp;IF(VLOOKUP(B7963,属性中转表!A:G,7,FALSE)&gt;=50,VLOOKUP(A7963,英雄数据表!A:K,9,0),IF(VLOOKUP(B7963,属性中转表!A:G,7,FALSE)&gt;=25,VLOOKUP(A7963,英雄数据表!A:K,5,0),""))</f>
        <v>"atk":300,"hp":5000,"undpspro":150,"pvpdpspro":50,"pvpundpspro":50,"hppro":100</v>
      </c>
      <c r="J7963" s="20" t="str">
        <f>IF(I7963="","",属性中转表!$I$1&amp;(IF(VLOOKUP(B7963,属性中转表!A:G,7,FALSE)=0,0,VLOOKUP(VLOOKUP(B7963,属性中转表!A:G,7,FALSE),属性中转表!$K$2:$P$21,4,0)))+IFERROR(VLOOKUP(A7963,英雄数据表!A:K,IF(武魂!B7963&gt;=50,10,IF(武魂!B7963&gt;=25,6)),0),0))</f>
        <v>,"dpspro":150</v>
      </c>
      <c r="K7963" s="32" t="str">
        <f t="shared" si="532"/>
        <v>"atk":300,"hp":5000,"undpspro":150,"pvpdpspro":50,"pvpundpspro":50,"hppro":100,"dpspro":150</v>
      </c>
      <c r="L7963" s="20" t="str">
        <f>IF(B7963&gt;=50,VLOOKUP(A7963,英雄数据表!A:L,11,FALSE),IF(B7963&gt;=25,VLOOKUP(A7963,英雄数据表!A:L,7,0),""))</f>
        <v>"6303602004"</v>
      </c>
      <c r="M7963" s="20" t="str">
        <f>IFERROR(VLOOKUP(B7963,属性中转表!$K$2:$O$21,5,FALSE),"")</f>
        <v/>
      </c>
      <c r="N7963" s="20" t="str">
        <f>IF(B7963=25,VLOOKUP(A7963,英雄数据表!A:L,8,FALSE),IF(B7963=50,VLOOKUP(A7963,英雄数据表!A:L,12,0),""))</f>
        <v/>
      </c>
    </row>
    <row r="7964" spans="1:14" x14ac:dyDescent="0.3">
      <c r="A7964" s="20">
        <v>63036</v>
      </c>
      <c r="B7964" s="21">
        <f t="shared" si="533"/>
        <v>63</v>
      </c>
      <c r="C7964" s="21">
        <v>5</v>
      </c>
      <c r="D7964" s="21">
        <f>VLOOKUP(A7964,英雄数据表!A:D,4,0)</f>
        <v>6</v>
      </c>
      <c r="E7964" s="20" t="str">
        <f>VLOOKUP(A7964,英雄数据表!A:C,3,0)</f>
        <v>真银裁决</v>
      </c>
      <c r="F7964" s="20">
        <f t="shared" si="534"/>
        <v>63036</v>
      </c>
      <c r="G7964" s="20">
        <f t="shared" si="535"/>
        <v>63036</v>
      </c>
      <c r="H7964" s="21" t="str">
        <f>VLOOKUP(B7964,属性中转表!A:F,6,FALSE)</f>
        <v>"hp":253800,"atk":7050</v>
      </c>
      <c r="I7964" s="20" t="str">
        <f>IF(VLOOKUP(B7964,属性中转表!A:G,7,FALSE)=0,"",VLOOKUP(VLOOKUP(B7964,属性中转表!A:G,7,FALSE),属性中转表!$K$2:$P$21,6,0))&amp;IF(VLOOKUP(B7964,属性中转表!A:G,7,FALSE)&gt;=50,VLOOKUP(A7964,英雄数据表!A:K,9,0),IF(VLOOKUP(B7964,属性中转表!A:G,7,FALSE)&gt;=25,VLOOKUP(A7964,英雄数据表!A:K,5,0),""))</f>
        <v>"atk":300,"hp":5000,"undpspro":150,"pvpdpspro":50,"pvpundpspro":50,"hppro":100</v>
      </c>
      <c r="J7964" s="20" t="str">
        <f>IF(I7964="","",属性中转表!$I$1&amp;(IF(VLOOKUP(B7964,属性中转表!A:G,7,FALSE)=0,0,VLOOKUP(VLOOKUP(B7964,属性中转表!A:G,7,FALSE),属性中转表!$K$2:$P$21,4,0)))+IFERROR(VLOOKUP(A7964,英雄数据表!A:K,IF(武魂!B7964&gt;=50,10,IF(武魂!B7964&gt;=25,6)),0),0))</f>
        <v>,"dpspro":150</v>
      </c>
      <c r="K7964" s="32" t="str">
        <f t="shared" si="532"/>
        <v>"atk":300,"hp":5000,"undpspro":150,"pvpdpspro":50,"pvpundpspro":50,"hppro":100,"dpspro":150</v>
      </c>
      <c r="L7964" s="20" t="str">
        <f>IF(B7964&gt;=50,VLOOKUP(A7964,英雄数据表!A:L,11,FALSE),IF(B7964&gt;=25,VLOOKUP(A7964,英雄数据表!A:L,7,0),""))</f>
        <v>"6303602004"</v>
      </c>
      <c r="M7964" s="20" t="str">
        <f>IFERROR(VLOOKUP(B7964,属性中转表!$K$2:$O$21,5,FALSE),"")</f>
        <v/>
      </c>
      <c r="N7964" s="20" t="str">
        <f>IF(B7964=25,VLOOKUP(A7964,英雄数据表!A:L,8,FALSE),IF(B7964=50,VLOOKUP(A7964,英雄数据表!A:L,12,0),""))</f>
        <v/>
      </c>
    </row>
    <row r="7965" spans="1:14" x14ac:dyDescent="0.3">
      <c r="A7965" s="20">
        <v>63036</v>
      </c>
      <c r="B7965" s="21">
        <f t="shared" si="533"/>
        <v>64</v>
      </c>
      <c r="C7965" s="21">
        <v>5</v>
      </c>
      <c r="D7965" s="21">
        <f>VLOOKUP(A7965,英雄数据表!A:D,4,0)</f>
        <v>6</v>
      </c>
      <c r="E7965" s="20" t="str">
        <f>VLOOKUP(A7965,英雄数据表!A:C,3,0)</f>
        <v>真银裁决</v>
      </c>
      <c r="F7965" s="20">
        <f t="shared" si="534"/>
        <v>63036</v>
      </c>
      <c r="G7965" s="20">
        <f t="shared" si="535"/>
        <v>63036</v>
      </c>
      <c r="H7965" s="21" t="str">
        <f>VLOOKUP(B7965,属性中转表!A:F,6,FALSE)</f>
        <v>"hp":259200,"atk":7200</v>
      </c>
      <c r="I7965" s="20" t="str">
        <f>IF(VLOOKUP(B7965,属性中转表!A:G,7,FALSE)=0,"",VLOOKUP(VLOOKUP(B7965,属性中转表!A:G,7,FALSE),属性中转表!$K$2:$P$21,6,0))&amp;IF(VLOOKUP(B7965,属性中转表!A:G,7,FALSE)&gt;=50,VLOOKUP(A7965,英雄数据表!A:K,9,0),IF(VLOOKUP(B7965,属性中转表!A:G,7,FALSE)&gt;=25,VLOOKUP(A7965,英雄数据表!A:K,5,0),""))</f>
        <v>"atk":300,"hp":5000,"undpspro":150,"pvpdpspro":50,"pvpundpspro":50,"hppro":100</v>
      </c>
      <c r="J7965" s="20" t="str">
        <f>IF(I7965="","",属性中转表!$I$1&amp;(IF(VLOOKUP(B7965,属性中转表!A:G,7,FALSE)=0,0,VLOOKUP(VLOOKUP(B7965,属性中转表!A:G,7,FALSE),属性中转表!$K$2:$P$21,4,0)))+IFERROR(VLOOKUP(A7965,英雄数据表!A:K,IF(武魂!B7965&gt;=50,10,IF(武魂!B7965&gt;=25,6)),0),0))</f>
        <v>,"dpspro":150</v>
      </c>
      <c r="K7965" s="32" t="str">
        <f t="shared" si="532"/>
        <v>"atk":300,"hp":5000,"undpspro":150,"pvpdpspro":50,"pvpundpspro":50,"hppro":100,"dpspro":150</v>
      </c>
      <c r="L7965" s="20" t="str">
        <f>IF(B7965&gt;=50,VLOOKUP(A7965,英雄数据表!A:L,11,FALSE),IF(B7965&gt;=25,VLOOKUP(A7965,英雄数据表!A:L,7,0),""))</f>
        <v>"6303602004"</v>
      </c>
      <c r="M7965" s="20" t="str">
        <f>IFERROR(VLOOKUP(B7965,属性中转表!$K$2:$O$21,5,FALSE),"")</f>
        <v/>
      </c>
      <c r="N7965" s="20" t="str">
        <f>IF(B7965=25,VLOOKUP(A7965,英雄数据表!A:L,8,FALSE),IF(B7965=50,VLOOKUP(A7965,英雄数据表!A:L,12,0),""))</f>
        <v/>
      </c>
    </row>
    <row r="7966" spans="1:14" x14ac:dyDescent="0.3">
      <c r="A7966" s="20">
        <v>63036</v>
      </c>
      <c r="B7966" s="21">
        <f t="shared" si="533"/>
        <v>65</v>
      </c>
      <c r="C7966" s="21">
        <v>5</v>
      </c>
      <c r="D7966" s="21">
        <f>VLOOKUP(A7966,英雄数据表!A:D,4,0)</f>
        <v>6</v>
      </c>
      <c r="E7966" s="20" t="str">
        <f>VLOOKUP(A7966,英雄数据表!A:C,3,0)</f>
        <v>真银裁决</v>
      </c>
      <c r="F7966" s="20">
        <f t="shared" si="534"/>
        <v>63036</v>
      </c>
      <c r="G7966" s="20">
        <f t="shared" si="535"/>
        <v>63036</v>
      </c>
      <c r="H7966" s="21" t="str">
        <f>VLOOKUP(B7966,属性中转表!A:F,6,FALSE)</f>
        <v>"hp":264600,"atk":7350</v>
      </c>
      <c r="I7966" s="20" t="str">
        <f>IF(VLOOKUP(B7966,属性中转表!A:G,7,FALSE)=0,"",VLOOKUP(VLOOKUP(B7966,属性中转表!A:G,7,FALSE),属性中转表!$K$2:$P$21,6,0))&amp;IF(VLOOKUP(B7966,属性中转表!A:G,7,FALSE)&gt;=50,VLOOKUP(A7966,英雄数据表!A:K,9,0),IF(VLOOKUP(B7966,属性中转表!A:G,7,FALSE)&gt;=25,VLOOKUP(A7966,英雄数据表!A:K,5,0),""))</f>
        <v>"atk":300,"hp":5000,"undpspro":150,"pvpdpspro":100,"pvpundpspro":50,"hppro":100</v>
      </c>
      <c r="J7966" s="20" t="str">
        <f>IF(I7966="","",属性中转表!$I$1&amp;(IF(VLOOKUP(B7966,属性中转表!A:G,7,FALSE)=0,0,VLOOKUP(VLOOKUP(B7966,属性中转表!A:G,7,FALSE),属性中转表!$K$2:$P$21,4,0)))+IFERROR(VLOOKUP(A7966,英雄数据表!A:K,IF(武魂!B7966&gt;=50,10,IF(武魂!B7966&gt;=25,6)),0),0))</f>
        <v>,"dpspro":150</v>
      </c>
      <c r="K7966" s="32" t="str">
        <f t="shared" si="532"/>
        <v>"atk":300,"hp":5000,"undpspro":150,"pvpdpspro":100,"pvpundpspro":50,"hppro":100,"dpspro":150</v>
      </c>
      <c r="L7966" s="20" t="str">
        <f>IF(B7966&gt;=50,VLOOKUP(A7966,英雄数据表!A:L,11,FALSE),IF(B7966&gt;=25,VLOOKUP(A7966,英雄数据表!A:L,7,0),""))</f>
        <v>"6303602004"</v>
      </c>
      <c r="M7966" s="20" t="str">
        <f>IFERROR(VLOOKUP(B7966,属性中转表!$K$2:$O$21,5,FALSE),"")</f>
        <v>"pvpdpspro":50</v>
      </c>
      <c r="N7966" s="20" t="str">
        <f>IF(B7966=25,VLOOKUP(A7966,英雄数据表!A:L,8,FALSE),IF(B7966=50,VLOOKUP(A7966,英雄数据表!A:L,12,0),""))</f>
        <v/>
      </c>
    </row>
    <row r="7967" spans="1:14" x14ac:dyDescent="0.3">
      <c r="A7967" s="20">
        <v>63036</v>
      </c>
      <c r="B7967" s="21">
        <f t="shared" si="533"/>
        <v>66</v>
      </c>
      <c r="C7967" s="21">
        <v>5</v>
      </c>
      <c r="D7967" s="21">
        <f>VLOOKUP(A7967,英雄数据表!A:D,4,0)</f>
        <v>6</v>
      </c>
      <c r="E7967" s="20" t="str">
        <f>VLOOKUP(A7967,英雄数据表!A:C,3,0)</f>
        <v>真银裁决</v>
      </c>
      <c r="F7967" s="20">
        <f t="shared" si="534"/>
        <v>63036</v>
      </c>
      <c r="G7967" s="20">
        <f t="shared" si="535"/>
        <v>63036</v>
      </c>
      <c r="H7967" s="21" t="str">
        <f>VLOOKUP(B7967,属性中转表!A:F,6,FALSE)</f>
        <v>"hp":270000,"atk":7500</v>
      </c>
      <c r="I7967" s="20" t="str">
        <f>IF(VLOOKUP(B7967,属性中转表!A:G,7,FALSE)=0,"",VLOOKUP(VLOOKUP(B7967,属性中转表!A:G,7,FALSE),属性中转表!$K$2:$P$21,6,0))&amp;IF(VLOOKUP(B7967,属性中转表!A:G,7,FALSE)&gt;=50,VLOOKUP(A7967,英雄数据表!A:K,9,0),IF(VLOOKUP(B7967,属性中转表!A:G,7,FALSE)&gt;=25,VLOOKUP(A7967,英雄数据表!A:K,5,0),""))</f>
        <v>"atk":300,"hp":5000,"undpspro":150,"pvpdpspro":100,"pvpundpspro":50,"hppro":100</v>
      </c>
      <c r="J7967" s="20" t="str">
        <f>IF(I7967="","",属性中转表!$I$1&amp;(IF(VLOOKUP(B7967,属性中转表!A:G,7,FALSE)=0,0,VLOOKUP(VLOOKUP(B7967,属性中转表!A:G,7,FALSE),属性中转表!$K$2:$P$21,4,0)))+IFERROR(VLOOKUP(A7967,英雄数据表!A:K,IF(武魂!B7967&gt;=50,10,IF(武魂!B7967&gt;=25,6)),0),0))</f>
        <v>,"dpspro":150</v>
      </c>
      <c r="K7967" s="32" t="str">
        <f t="shared" ref="K7967:K8030" si="536">I7967&amp;J7967</f>
        <v>"atk":300,"hp":5000,"undpspro":150,"pvpdpspro":100,"pvpundpspro":50,"hppro":100,"dpspro":150</v>
      </c>
      <c r="L7967" s="20" t="str">
        <f>IF(B7967&gt;=50,VLOOKUP(A7967,英雄数据表!A:L,11,FALSE),IF(B7967&gt;=25,VLOOKUP(A7967,英雄数据表!A:L,7,0),""))</f>
        <v>"6303602004"</v>
      </c>
      <c r="M7967" s="20" t="str">
        <f>IFERROR(VLOOKUP(B7967,属性中转表!$K$2:$O$21,5,FALSE),"")</f>
        <v/>
      </c>
      <c r="N7967" s="20" t="str">
        <f>IF(B7967=25,VLOOKUP(A7967,英雄数据表!A:L,8,FALSE),IF(B7967=50,VLOOKUP(A7967,英雄数据表!A:L,12,0),""))</f>
        <v/>
      </c>
    </row>
    <row r="7968" spans="1:14" x14ac:dyDescent="0.3">
      <c r="A7968" s="20">
        <v>63036</v>
      </c>
      <c r="B7968" s="21">
        <f t="shared" si="533"/>
        <v>67</v>
      </c>
      <c r="C7968" s="21">
        <v>5</v>
      </c>
      <c r="D7968" s="21">
        <f>VLOOKUP(A7968,英雄数据表!A:D,4,0)</f>
        <v>6</v>
      </c>
      <c r="E7968" s="20" t="str">
        <f>VLOOKUP(A7968,英雄数据表!A:C,3,0)</f>
        <v>真银裁决</v>
      </c>
      <c r="F7968" s="20">
        <f t="shared" si="534"/>
        <v>63036</v>
      </c>
      <c r="G7968" s="20">
        <f t="shared" si="535"/>
        <v>63036</v>
      </c>
      <c r="H7968" s="21" t="str">
        <f>VLOOKUP(B7968,属性中转表!A:F,6,FALSE)</f>
        <v>"hp":275400,"atk":7650</v>
      </c>
      <c r="I7968" s="20" t="str">
        <f>IF(VLOOKUP(B7968,属性中转表!A:G,7,FALSE)=0,"",VLOOKUP(VLOOKUP(B7968,属性中转表!A:G,7,FALSE),属性中转表!$K$2:$P$21,6,0))&amp;IF(VLOOKUP(B7968,属性中转表!A:G,7,FALSE)&gt;=50,VLOOKUP(A7968,英雄数据表!A:K,9,0),IF(VLOOKUP(B7968,属性中转表!A:G,7,FALSE)&gt;=25,VLOOKUP(A7968,英雄数据表!A:K,5,0),""))</f>
        <v>"atk":300,"hp":5000,"undpspro":150,"pvpdpspro":100,"pvpundpspro":50,"hppro":100</v>
      </c>
      <c r="J7968" s="20" t="str">
        <f>IF(I7968="","",属性中转表!$I$1&amp;(IF(VLOOKUP(B7968,属性中转表!A:G,7,FALSE)=0,0,VLOOKUP(VLOOKUP(B7968,属性中转表!A:G,7,FALSE),属性中转表!$K$2:$P$21,4,0)))+IFERROR(VLOOKUP(A7968,英雄数据表!A:K,IF(武魂!B7968&gt;=50,10,IF(武魂!B7968&gt;=25,6)),0),0))</f>
        <v>,"dpspro":150</v>
      </c>
      <c r="K7968" s="32" t="str">
        <f t="shared" si="536"/>
        <v>"atk":300,"hp":5000,"undpspro":150,"pvpdpspro":100,"pvpundpspro":50,"hppro":100,"dpspro":150</v>
      </c>
      <c r="L7968" s="20" t="str">
        <f>IF(B7968&gt;=50,VLOOKUP(A7968,英雄数据表!A:L,11,FALSE),IF(B7968&gt;=25,VLOOKUP(A7968,英雄数据表!A:L,7,0),""))</f>
        <v>"6303602004"</v>
      </c>
      <c r="M7968" s="20" t="str">
        <f>IFERROR(VLOOKUP(B7968,属性中转表!$K$2:$O$21,5,FALSE),"")</f>
        <v/>
      </c>
      <c r="N7968" s="20" t="str">
        <f>IF(B7968=25,VLOOKUP(A7968,英雄数据表!A:L,8,FALSE),IF(B7968=50,VLOOKUP(A7968,英雄数据表!A:L,12,0),""))</f>
        <v/>
      </c>
    </row>
    <row r="7969" spans="1:14" x14ac:dyDescent="0.3">
      <c r="A7969" s="20">
        <v>63036</v>
      </c>
      <c r="B7969" s="21">
        <f t="shared" ref="B7969:B8032" si="537">IF(A7969=A7968,B7968+1,1)</f>
        <v>68</v>
      </c>
      <c r="C7969" s="21">
        <v>5</v>
      </c>
      <c r="D7969" s="21">
        <f>VLOOKUP(A7969,英雄数据表!A:D,4,0)</f>
        <v>6</v>
      </c>
      <c r="E7969" s="20" t="str">
        <f>VLOOKUP(A7969,英雄数据表!A:C,3,0)</f>
        <v>真银裁决</v>
      </c>
      <c r="F7969" s="20">
        <f t="shared" si="534"/>
        <v>63036</v>
      </c>
      <c r="G7969" s="20">
        <f t="shared" si="535"/>
        <v>63036</v>
      </c>
      <c r="H7969" s="21" t="str">
        <f>VLOOKUP(B7969,属性中转表!A:F,6,FALSE)</f>
        <v>"hp":280800,"atk":7800</v>
      </c>
      <c r="I7969" s="20" t="str">
        <f>IF(VLOOKUP(B7969,属性中转表!A:G,7,FALSE)=0,"",VLOOKUP(VLOOKUP(B7969,属性中转表!A:G,7,FALSE),属性中转表!$K$2:$P$21,6,0))&amp;IF(VLOOKUP(B7969,属性中转表!A:G,7,FALSE)&gt;=50,VLOOKUP(A7969,英雄数据表!A:K,9,0),IF(VLOOKUP(B7969,属性中转表!A:G,7,FALSE)&gt;=25,VLOOKUP(A7969,英雄数据表!A:K,5,0),""))</f>
        <v>"atk":300,"hp":5000,"undpspro":150,"pvpdpspro":100,"pvpundpspro":50,"hppro":100</v>
      </c>
      <c r="J7969" s="20" t="str">
        <f>IF(I7969="","",属性中转表!$I$1&amp;(IF(VLOOKUP(B7969,属性中转表!A:G,7,FALSE)=0,0,VLOOKUP(VLOOKUP(B7969,属性中转表!A:G,7,FALSE),属性中转表!$K$2:$P$21,4,0)))+IFERROR(VLOOKUP(A7969,英雄数据表!A:K,IF(武魂!B7969&gt;=50,10,IF(武魂!B7969&gt;=25,6)),0),0))</f>
        <v>,"dpspro":150</v>
      </c>
      <c r="K7969" s="32" t="str">
        <f t="shared" si="536"/>
        <v>"atk":300,"hp":5000,"undpspro":150,"pvpdpspro":100,"pvpundpspro":50,"hppro":100,"dpspro":150</v>
      </c>
      <c r="L7969" s="20" t="str">
        <f>IF(B7969&gt;=50,VLOOKUP(A7969,英雄数据表!A:L,11,FALSE),IF(B7969&gt;=25,VLOOKUP(A7969,英雄数据表!A:L,7,0),""))</f>
        <v>"6303602004"</v>
      </c>
      <c r="M7969" s="20" t="str">
        <f>IFERROR(VLOOKUP(B7969,属性中转表!$K$2:$O$21,5,FALSE),"")</f>
        <v/>
      </c>
      <c r="N7969" s="20" t="str">
        <f>IF(B7969=25,VLOOKUP(A7969,英雄数据表!A:L,8,FALSE),IF(B7969=50,VLOOKUP(A7969,英雄数据表!A:L,12,0),""))</f>
        <v/>
      </c>
    </row>
    <row r="7970" spans="1:14" x14ac:dyDescent="0.3">
      <c r="A7970" s="20">
        <v>63036</v>
      </c>
      <c r="B7970" s="21">
        <f t="shared" si="537"/>
        <v>69</v>
      </c>
      <c r="C7970" s="21">
        <v>5</v>
      </c>
      <c r="D7970" s="21">
        <f>VLOOKUP(A7970,英雄数据表!A:D,4,0)</f>
        <v>6</v>
      </c>
      <c r="E7970" s="20" t="str">
        <f>VLOOKUP(A7970,英雄数据表!A:C,3,0)</f>
        <v>真银裁决</v>
      </c>
      <c r="F7970" s="20">
        <f t="shared" si="534"/>
        <v>63036</v>
      </c>
      <c r="G7970" s="20">
        <f t="shared" si="535"/>
        <v>63036</v>
      </c>
      <c r="H7970" s="21" t="str">
        <f>VLOOKUP(B7970,属性中转表!A:F,6,FALSE)</f>
        <v>"hp":286200,"atk":7950</v>
      </c>
      <c r="I7970" s="20" t="str">
        <f>IF(VLOOKUP(B7970,属性中转表!A:G,7,FALSE)=0,"",VLOOKUP(VLOOKUP(B7970,属性中转表!A:G,7,FALSE),属性中转表!$K$2:$P$21,6,0))&amp;IF(VLOOKUP(B7970,属性中转表!A:G,7,FALSE)&gt;=50,VLOOKUP(A7970,英雄数据表!A:K,9,0),IF(VLOOKUP(B7970,属性中转表!A:G,7,FALSE)&gt;=25,VLOOKUP(A7970,英雄数据表!A:K,5,0),""))</f>
        <v>"atk":300,"hp":5000,"undpspro":150,"pvpdpspro":100,"pvpundpspro":50,"hppro":100</v>
      </c>
      <c r="J7970" s="20" t="str">
        <f>IF(I7970="","",属性中转表!$I$1&amp;(IF(VLOOKUP(B7970,属性中转表!A:G,7,FALSE)=0,0,VLOOKUP(VLOOKUP(B7970,属性中转表!A:G,7,FALSE),属性中转表!$K$2:$P$21,4,0)))+IFERROR(VLOOKUP(A7970,英雄数据表!A:K,IF(武魂!B7970&gt;=50,10,IF(武魂!B7970&gt;=25,6)),0),0))</f>
        <v>,"dpspro":150</v>
      </c>
      <c r="K7970" s="32" t="str">
        <f t="shared" si="536"/>
        <v>"atk":300,"hp":5000,"undpspro":150,"pvpdpspro":100,"pvpundpspro":50,"hppro":100,"dpspro":150</v>
      </c>
      <c r="L7970" s="20" t="str">
        <f>IF(B7970&gt;=50,VLOOKUP(A7970,英雄数据表!A:L,11,FALSE),IF(B7970&gt;=25,VLOOKUP(A7970,英雄数据表!A:L,7,0),""))</f>
        <v>"6303602004"</v>
      </c>
      <c r="M7970" s="20" t="str">
        <f>IFERROR(VLOOKUP(B7970,属性中转表!$K$2:$O$21,5,FALSE),"")</f>
        <v/>
      </c>
      <c r="N7970" s="20" t="str">
        <f>IF(B7970=25,VLOOKUP(A7970,英雄数据表!A:L,8,FALSE),IF(B7970=50,VLOOKUP(A7970,英雄数据表!A:L,12,0),""))</f>
        <v/>
      </c>
    </row>
    <row r="7971" spans="1:14" x14ac:dyDescent="0.3">
      <c r="A7971" s="20">
        <v>63036</v>
      </c>
      <c r="B7971" s="21">
        <f t="shared" si="537"/>
        <v>70</v>
      </c>
      <c r="C7971" s="21">
        <v>5</v>
      </c>
      <c r="D7971" s="21">
        <f>VLOOKUP(A7971,英雄数据表!A:D,4,0)</f>
        <v>6</v>
      </c>
      <c r="E7971" s="20" t="str">
        <f>VLOOKUP(A7971,英雄数据表!A:C,3,0)</f>
        <v>真银裁决</v>
      </c>
      <c r="F7971" s="20">
        <f t="shared" si="534"/>
        <v>63036</v>
      </c>
      <c r="G7971" s="20">
        <f t="shared" si="535"/>
        <v>63036</v>
      </c>
      <c r="H7971" s="21" t="str">
        <f>VLOOKUP(B7971,属性中转表!A:F,6,FALSE)</f>
        <v>"hp":291600,"atk":8100</v>
      </c>
      <c r="I7971" s="20" t="str">
        <f>IF(VLOOKUP(B7971,属性中转表!A:G,7,FALSE)=0,"",VLOOKUP(VLOOKUP(B7971,属性中转表!A:G,7,FALSE),属性中转表!$K$2:$P$21,6,0))&amp;IF(VLOOKUP(B7971,属性中转表!A:G,7,FALSE)&gt;=50,VLOOKUP(A7971,英雄数据表!A:K,9,0),IF(VLOOKUP(B7971,属性中转表!A:G,7,FALSE)&gt;=25,VLOOKUP(A7971,英雄数据表!A:K,5,0),""))</f>
        <v>"atk":300,"hp":5000,"undpspro":150,"pvpdpspro":100,"pvpundpspro":100,"hppro":100</v>
      </c>
      <c r="J7971" s="20" t="str">
        <f>IF(I7971="","",属性中转表!$I$1&amp;(IF(VLOOKUP(B7971,属性中转表!A:G,7,FALSE)=0,0,VLOOKUP(VLOOKUP(B7971,属性中转表!A:G,7,FALSE),属性中转表!$K$2:$P$21,4,0)))+IFERROR(VLOOKUP(A7971,英雄数据表!A:K,IF(武魂!B7971&gt;=50,10,IF(武魂!B7971&gt;=25,6)),0),0))</f>
        <v>,"dpspro":150</v>
      </c>
      <c r="K7971" s="32" t="str">
        <f t="shared" si="536"/>
        <v>"atk":300,"hp":5000,"undpspro":150,"pvpdpspro":100,"pvpundpspro":100,"hppro":100,"dpspro":150</v>
      </c>
      <c r="L7971" s="20" t="str">
        <f>IF(B7971&gt;=50,VLOOKUP(A7971,英雄数据表!A:L,11,FALSE),IF(B7971&gt;=25,VLOOKUP(A7971,英雄数据表!A:L,7,0),""))</f>
        <v>"6303602004"</v>
      </c>
      <c r="M7971" s="20" t="str">
        <f>IFERROR(VLOOKUP(B7971,属性中转表!$K$2:$O$21,5,FALSE),"")</f>
        <v>"pvpundpspro":50</v>
      </c>
      <c r="N7971" s="20" t="str">
        <f>IF(B7971=25,VLOOKUP(A7971,英雄数据表!A:L,8,FALSE),IF(B7971=50,VLOOKUP(A7971,英雄数据表!A:L,12,0),""))</f>
        <v/>
      </c>
    </row>
    <row r="7972" spans="1:14" x14ac:dyDescent="0.3">
      <c r="A7972" s="20">
        <v>63036</v>
      </c>
      <c r="B7972" s="21">
        <f t="shared" si="537"/>
        <v>71</v>
      </c>
      <c r="C7972" s="21">
        <v>5</v>
      </c>
      <c r="D7972" s="21">
        <f>VLOOKUP(A7972,英雄数据表!A:D,4,0)</f>
        <v>6</v>
      </c>
      <c r="E7972" s="20" t="str">
        <f>VLOOKUP(A7972,英雄数据表!A:C,3,0)</f>
        <v>真银裁决</v>
      </c>
      <c r="F7972" s="20">
        <f t="shared" si="534"/>
        <v>63036</v>
      </c>
      <c r="G7972" s="20">
        <f t="shared" si="535"/>
        <v>63036</v>
      </c>
      <c r="H7972" s="21" t="str">
        <f>VLOOKUP(B7972,属性中转表!A:F,6,FALSE)</f>
        <v>"hp":297000,"atk":8250</v>
      </c>
      <c r="I7972" s="20" t="str">
        <f>IF(VLOOKUP(B7972,属性中转表!A:G,7,FALSE)=0,"",VLOOKUP(VLOOKUP(B7972,属性中转表!A:G,7,FALSE),属性中转表!$K$2:$P$21,6,0))&amp;IF(VLOOKUP(B7972,属性中转表!A:G,7,FALSE)&gt;=50,VLOOKUP(A7972,英雄数据表!A:K,9,0),IF(VLOOKUP(B7972,属性中转表!A:G,7,FALSE)&gt;=25,VLOOKUP(A7972,英雄数据表!A:K,5,0),""))</f>
        <v>"atk":300,"hp":5000,"undpspro":150,"pvpdpspro":100,"pvpundpspro":100,"hppro":100</v>
      </c>
      <c r="J7972" s="20" t="str">
        <f>IF(I7972="","",属性中转表!$I$1&amp;(IF(VLOOKUP(B7972,属性中转表!A:G,7,FALSE)=0,0,VLOOKUP(VLOOKUP(B7972,属性中转表!A:G,7,FALSE),属性中转表!$K$2:$P$21,4,0)))+IFERROR(VLOOKUP(A7972,英雄数据表!A:K,IF(武魂!B7972&gt;=50,10,IF(武魂!B7972&gt;=25,6)),0),0))</f>
        <v>,"dpspro":150</v>
      </c>
      <c r="K7972" s="32" t="str">
        <f t="shared" si="536"/>
        <v>"atk":300,"hp":5000,"undpspro":150,"pvpdpspro":100,"pvpundpspro":100,"hppro":100,"dpspro":150</v>
      </c>
      <c r="L7972" s="20" t="str">
        <f>IF(B7972&gt;=50,VLOOKUP(A7972,英雄数据表!A:L,11,FALSE),IF(B7972&gt;=25,VLOOKUP(A7972,英雄数据表!A:L,7,0),""))</f>
        <v>"6303602004"</v>
      </c>
      <c r="M7972" s="20" t="str">
        <f>IFERROR(VLOOKUP(B7972,属性中转表!$K$2:$O$21,5,FALSE),"")</f>
        <v/>
      </c>
      <c r="N7972" s="20" t="str">
        <f>IF(B7972=25,VLOOKUP(A7972,英雄数据表!A:L,8,FALSE),IF(B7972=50,VLOOKUP(A7972,英雄数据表!A:L,12,0),""))</f>
        <v/>
      </c>
    </row>
    <row r="7973" spans="1:14" x14ac:dyDescent="0.3">
      <c r="A7973" s="20">
        <v>63036</v>
      </c>
      <c r="B7973" s="21">
        <f t="shared" si="537"/>
        <v>72</v>
      </c>
      <c r="C7973" s="21">
        <v>5</v>
      </c>
      <c r="D7973" s="21">
        <f>VLOOKUP(A7973,英雄数据表!A:D,4,0)</f>
        <v>6</v>
      </c>
      <c r="E7973" s="20" t="str">
        <f>VLOOKUP(A7973,英雄数据表!A:C,3,0)</f>
        <v>真银裁决</v>
      </c>
      <c r="F7973" s="20">
        <f t="shared" si="534"/>
        <v>63036</v>
      </c>
      <c r="G7973" s="20">
        <f t="shared" si="535"/>
        <v>63036</v>
      </c>
      <c r="H7973" s="21" t="str">
        <f>VLOOKUP(B7973,属性中转表!A:F,6,FALSE)</f>
        <v>"hp":302400,"atk":8400</v>
      </c>
      <c r="I7973" s="20" t="str">
        <f>IF(VLOOKUP(B7973,属性中转表!A:G,7,FALSE)=0,"",VLOOKUP(VLOOKUP(B7973,属性中转表!A:G,7,FALSE),属性中转表!$K$2:$P$21,6,0))&amp;IF(VLOOKUP(B7973,属性中转表!A:G,7,FALSE)&gt;=50,VLOOKUP(A7973,英雄数据表!A:K,9,0),IF(VLOOKUP(B7973,属性中转表!A:G,7,FALSE)&gt;=25,VLOOKUP(A7973,英雄数据表!A:K,5,0),""))</f>
        <v>"atk":300,"hp":5000,"undpspro":150,"pvpdpspro":100,"pvpundpspro":100,"hppro":100</v>
      </c>
      <c r="J7973" s="20" t="str">
        <f>IF(I7973="","",属性中转表!$I$1&amp;(IF(VLOOKUP(B7973,属性中转表!A:G,7,FALSE)=0,0,VLOOKUP(VLOOKUP(B7973,属性中转表!A:G,7,FALSE),属性中转表!$K$2:$P$21,4,0)))+IFERROR(VLOOKUP(A7973,英雄数据表!A:K,IF(武魂!B7973&gt;=50,10,IF(武魂!B7973&gt;=25,6)),0),0))</f>
        <v>,"dpspro":150</v>
      </c>
      <c r="K7973" s="32" t="str">
        <f t="shared" si="536"/>
        <v>"atk":300,"hp":5000,"undpspro":150,"pvpdpspro":100,"pvpundpspro":100,"hppro":100,"dpspro":150</v>
      </c>
      <c r="L7973" s="20" t="str">
        <f>IF(B7973&gt;=50,VLOOKUP(A7973,英雄数据表!A:L,11,FALSE),IF(B7973&gt;=25,VLOOKUP(A7973,英雄数据表!A:L,7,0),""))</f>
        <v>"6303602004"</v>
      </c>
      <c r="M7973" s="20" t="str">
        <f>IFERROR(VLOOKUP(B7973,属性中转表!$K$2:$O$21,5,FALSE),"")</f>
        <v/>
      </c>
      <c r="N7973" s="20" t="str">
        <f>IF(B7973=25,VLOOKUP(A7973,英雄数据表!A:L,8,FALSE),IF(B7973=50,VLOOKUP(A7973,英雄数据表!A:L,12,0),""))</f>
        <v/>
      </c>
    </row>
    <row r="7974" spans="1:14" x14ac:dyDescent="0.3">
      <c r="A7974" s="20">
        <v>63036</v>
      </c>
      <c r="B7974" s="21">
        <f t="shared" si="537"/>
        <v>73</v>
      </c>
      <c r="C7974" s="21">
        <v>5</v>
      </c>
      <c r="D7974" s="21">
        <f>VLOOKUP(A7974,英雄数据表!A:D,4,0)</f>
        <v>6</v>
      </c>
      <c r="E7974" s="20" t="str">
        <f>VLOOKUP(A7974,英雄数据表!A:C,3,0)</f>
        <v>真银裁决</v>
      </c>
      <c r="F7974" s="20">
        <f t="shared" si="534"/>
        <v>63036</v>
      </c>
      <c r="G7974" s="20">
        <f t="shared" si="535"/>
        <v>63036</v>
      </c>
      <c r="H7974" s="21" t="str">
        <f>VLOOKUP(B7974,属性中转表!A:F,6,FALSE)</f>
        <v>"hp":307800,"atk":8550</v>
      </c>
      <c r="I7974" s="20" t="str">
        <f>IF(VLOOKUP(B7974,属性中转表!A:G,7,FALSE)=0,"",VLOOKUP(VLOOKUP(B7974,属性中转表!A:G,7,FALSE),属性中转表!$K$2:$P$21,6,0))&amp;IF(VLOOKUP(B7974,属性中转表!A:G,7,FALSE)&gt;=50,VLOOKUP(A7974,英雄数据表!A:K,9,0),IF(VLOOKUP(B7974,属性中转表!A:G,7,FALSE)&gt;=25,VLOOKUP(A7974,英雄数据表!A:K,5,0),""))</f>
        <v>"atk":300,"hp":5000,"undpspro":150,"pvpdpspro":100,"pvpundpspro":100,"hppro":100</v>
      </c>
      <c r="J7974" s="20" t="str">
        <f>IF(I7974="","",属性中转表!$I$1&amp;(IF(VLOOKUP(B7974,属性中转表!A:G,7,FALSE)=0,0,VLOOKUP(VLOOKUP(B7974,属性中转表!A:G,7,FALSE),属性中转表!$K$2:$P$21,4,0)))+IFERROR(VLOOKUP(A7974,英雄数据表!A:K,IF(武魂!B7974&gt;=50,10,IF(武魂!B7974&gt;=25,6)),0),0))</f>
        <v>,"dpspro":150</v>
      </c>
      <c r="K7974" s="32" t="str">
        <f t="shared" si="536"/>
        <v>"atk":300,"hp":5000,"undpspro":150,"pvpdpspro":100,"pvpundpspro":100,"hppro":100,"dpspro":150</v>
      </c>
      <c r="L7974" s="20" t="str">
        <f>IF(B7974&gt;=50,VLOOKUP(A7974,英雄数据表!A:L,11,FALSE),IF(B7974&gt;=25,VLOOKUP(A7974,英雄数据表!A:L,7,0),""))</f>
        <v>"6303602004"</v>
      </c>
      <c r="M7974" s="20" t="str">
        <f>IFERROR(VLOOKUP(B7974,属性中转表!$K$2:$O$21,5,FALSE),"")</f>
        <v/>
      </c>
      <c r="N7974" s="20" t="str">
        <f>IF(B7974=25,VLOOKUP(A7974,英雄数据表!A:L,8,FALSE),IF(B7974=50,VLOOKUP(A7974,英雄数据表!A:L,12,0),""))</f>
        <v/>
      </c>
    </row>
    <row r="7975" spans="1:14" x14ac:dyDescent="0.3">
      <c r="A7975" s="20">
        <v>63036</v>
      </c>
      <c r="B7975" s="21">
        <f t="shared" si="537"/>
        <v>74</v>
      </c>
      <c r="C7975" s="21">
        <v>5</v>
      </c>
      <c r="D7975" s="21">
        <f>VLOOKUP(A7975,英雄数据表!A:D,4,0)</f>
        <v>6</v>
      </c>
      <c r="E7975" s="20" t="str">
        <f>VLOOKUP(A7975,英雄数据表!A:C,3,0)</f>
        <v>真银裁决</v>
      </c>
      <c r="F7975" s="20">
        <f t="shared" si="534"/>
        <v>63036</v>
      </c>
      <c r="G7975" s="20">
        <f t="shared" si="535"/>
        <v>63036</v>
      </c>
      <c r="H7975" s="21" t="str">
        <f>VLOOKUP(B7975,属性中转表!A:F,6,FALSE)</f>
        <v>"hp":313200,"atk":8700</v>
      </c>
      <c r="I7975" s="20" t="str">
        <f>IF(VLOOKUP(B7975,属性中转表!A:G,7,FALSE)=0,"",VLOOKUP(VLOOKUP(B7975,属性中转表!A:G,7,FALSE),属性中转表!$K$2:$P$21,6,0))&amp;IF(VLOOKUP(B7975,属性中转表!A:G,7,FALSE)&gt;=50,VLOOKUP(A7975,英雄数据表!A:K,9,0),IF(VLOOKUP(B7975,属性中转表!A:G,7,FALSE)&gt;=25,VLOOKUP(A7975,英雄数据表!A:K,5,0),""))</f>
        <v>"atk":300,"hp":5000,"undpspro":150,"pvpdpspro":100,"pvpundpspro":100,"hppro":100</v>
      </c>
      <c r="J7975" s="20" t="str">
        <f>IF(I7975="","",属性中转表!$I$1&amp;(IF(VLOOKUP(B7975,属性中转表!A:G,7,FALSE)=0,0,VLOOKUP(VLOOKUP(B7975,属性中转表!A:G,7,FALSE),属性中转表!$K$2:$P$21,4,0)))+IFERROR(VLOOKUP(A7975,英雄数据表!A:K,IF(武魂!B7975&gt;=50,10,IF(武魂!B7975&gt;=25,6)),0),0))</f>
        <v>,"dpspro":150</v>
      </c>
      <c r="K7975" s="32" t="str">
        <f t="shared" si="536"/>
        <v>"atk":300,"hp":5000,"undpspro":150,"pvpdpspro":100,"pvpundpspro":100,"hppro":100,"dpspro":150</v>
      </c>
      <c r="L7975" s="20" t="str">
        <f>IF(B7975&gt;=50,VLOOKUP(A7975,英雄数据表!A:L,11,FALSE),IF(B7975&gt;=25,VLOOKUP(A7975,英雄数据表!A:L,7,0),""))</f>
        <v>"6303602004"</v>
      </c>
      <c r="M7975" s="20" t="str">
        <f>IFERROR(VLOOKUP(B7975,属性中转表!$K$2:$O$21,5,FALSE),"")</f>
        <v/>
      </c>
      <c r="N7975" s="20" t="str">
        <f>IF(B7975=25,VLOOKUP(A7975,英雄数据表!A:L,8,FALSE),IF(B7975=50,VLOOKUP(A7975,英雄数据表!A:L,12,0),""))</f>
        <v/>
      </c>
    </row>
    <row r="7976" spans="1:14" x14ac:dyDescent="0.3">
      <c r="A7976" s="20">
        <v>63036</v>
      </c>
      <c r="B7976" s="21">
        <f t="shared" si="537"/>
        <v>75</v>
      </c>
      <c r="C7976" s="21">
        <v>5</v>
      </c>
      <c r="D7976" s="21">
        <f>VLOOKUP(A7976,英雄数据表!A:D,4,0)</f>
        <v>6</v>
      </c>
      <c r="E7976" s="20" t="str">
        <f>VLOOKUP(A7976,英雄数据表!A:C,3,0)</f>
        <v>真银裁决</v>
      </c>
      <c r="F7976" s="20">
        <f t="shared" si="534"/>
        <v>63036</v>
      </c>
      <c r="G7976" s="20">
        <f t="shared" si="535"/>
        <v>63036</v>
      </c>
      <c r="H7976" s="21" t="str">
        <f>VLOOKUP(B7976,属性中转表!A:F,6,FALSE)</f>
        <v>"hp":318600,"atk":8850</v>
      </c>
      <c r="I7976" s="20" t="str">
        <f>IF(VLOOKUP(B7976,属性中转表!A:G,7,FALSE)=0,"",VLOOKUP(VLOOKUP(B7976,属性中转表!A:G,7,FALSE),属性中转表!$K$2:$P$21,6,0))&amp;IF(VLOOKUP(B7976,属性中转表!A:G,7,FALSE)&gt;=50,VLOOKUP(A7976,英雄数据表!A:K,9,0),IF(VLOOKUP(B7976,属性中转表!A:G,7,FALSE)&gt;=25,VLOOKUP(A7976,英雄数据表!A:K,5,0),""))</f>
        <v>"atk":600,"hp":10000,"undpspro":150,"pvpdpspro":100,"pvpundpspro":100,"speed":10,"hppro":100</v>
      </c>
      <c r="J7976" s="20" t="str">
        <f>IF(I7976="","",属性中转表!$I$1&amp;(IF(VLOOKUP(B7976,属性中转表!A:G,7,FALSE)=0,0,VLOOKUP(VLOOKUP(B7976,属性中转表!A:G,7,FALSE),属性中转表!$K$2:$P$21,4,0)))+IFERROR(VLOOKUP(A7976,英雄数据表!A:K,IF(武魂!B7976&gt;=50,10,IF(武魂!B7976&gt;=25,6)),0),0))</f>
        <v>,"dpspro":150</v>
      </c>
      <c r="K7976" s="32" t="str">
        <f t="shared" si="536"/>
        <v>"atk":600,"hp":10000,"undpspro":150,"pvpdpspro":100,"pvpundpspro":100,"speed":10,"hppro":100,"dpspro":150</v>
      </c>
      <c r="L7976" s="20" t="str">
        <f>IF(B7976&gt;=50,VLOOKUP(A7976,英雄数据表!A:L,11,FALSE),IF(B7976&gt;=25,VLOOKUP(A7976,英雄数据表!A:L,7,0),""))</f>
        <v>"6303602004"</v>
      </c>
      <c r="M7976" s="20" t="str">
        <f>IFERROR(VLOOKUP(B7976,属性中转表!$K$2:$O$21,5,FALSE),"")</f>
        <v>"speed":10,"atk":300,"hp":5000</v>
      </c>
      <c r="N7976" s="20" t="str">
        <f>IF(B7976=25,VLOOKUP(A7976,英雄数据表!A:L,8,FALSE),IF(B7976=50,VLOOKUP(A7976,英雄数据表!A:L,12,0),""))</f>
        <v/>
      </c>
    </row>
    <row r="7977" spans="1:14" x14ac:dyDescent="0.3">
      <c r="A7977" s="20">
        <v>63036</v>
      </c>
      <c r="B7977" s="21">
        <f t="shared" si="537"/>
        <v>76</v>
      </c>
      <c r="C7977" s="21">
        <v>5</v>
      </c>
      <c r="D7977" s="21">
        <f>VLOOKUP(A7977,英雄数据表!A:D,4,0)</f>
        <v>6</v>
      </c>
      <c r="E7977" s="20" t="str">
        <f>VLOOKUP(A7977,英雄数据表!A:C,3,0)</f>
        <v>真银裁决</v>
      </c>
      <c r="F7977" s="20">
        <f t="shared" si="534"/>
        <v>63036</v>
      </c>
      <c r="G7977" s="20">
        <f t="shared" si="535"/>
        <v>63036</v>
      </c>
      <c r="H7977" s="21" t="str">
        <f>VLOOKUP(B7977,属性中转表!A:F,6,FALSE)</f>
        <v>"hp":324000,"atk":9000</v>
      </c>
      <c r="I7977" s="20" t="str">
        <f>IF(VLOOKUP(B7977,属性中转表!A:G,7,FALSE)=0,"",VLOOKUP(VLOOKUP(B7977,属性中转表!A:G,7,FALSE),属性中转表!$K$2:$P$21,6,0))&amp;IF(VLOOKUP(B7977,属性中转表!A:G,7,FALSE)&gt;=50,VLOOKUP(A7977,英雄数据表!A:K,9,0),IF(VLOOKUP(B7977,属性中转表!A:G,7,FALSE)&gt;=25,VLOOKUP(A7977,英雄数据表!A:K,5,0),""))</f>
        <v>"atk":600,"hp":10000,"undpspro":150,"pvpdpspro":100,"pvpundpspro":100,"speed":10,"hppro":100</v>
      </c>
      <c r="J7977" s="20" t="str">
        <f>IF(I7977="","",属性中转表!$I$1&amp;(IF(VLOOKUP(B7977,属性中转表!A:G,7,FALSE)=0,0,VLOOKUP(VLOOKUP(B7977,属性中转表!A:G,7,FALSE),属性中转表!$K$2:$P$21,4,0)))+IFERROR(VLOOKUP(A7977,英雄数据表!A:K,IF(武魂!B7977&gt;=50,10,IF(武魂!B7977&gt;=25,6)),0),0))</f>
        <v>,"dpspro":150</v>
      </c>
      <c r="K7977" s="32" t="str">
        <f t="shared" si="536"/>
        <v>"atk":600,"hp":10000,"undpspro":150,"pvpdpspro":100,"pvpundpspro":100,"speed":10,"hppro":100,"dpspro":150</v>
      </c>
      <c r="L7977" s="20" t="str">
        <f>IF(B7977&gt;=50,VLOOKUP(A7977,英雄数据表!A:L,11,FALSE),IF(B7977&gt;=25,VLOOKUP(A7977,英雄数据表!A:L,7,0),""))</f>
        <v>"6303602004"</v>
      </c>
      <c r="M7977" s="20" t="str">
        <f>IFERROR(VLOOKUP(B7977,属性中转表!$K$2:$O$21,5,FALSE),"")</f>
        <v/>
      </c>
      <c r="N7977" s="20" t="str">
        <f>IF(B7977=25,VLOOKUP(A7977,英雄数据表!A:L,8,FALSE),IF(B7977=50,VLOOKUP(A7977,英雄数据表!A:L,12,0),""))</f>
        <v/>
      </c>
    </row>
    <row r="7978" spans="1:14" x14ac:dyDescent="0.3">
      <c r="A7978" s="20">
        <v>63036</v>
      </c>
      <c r="B7978" s="21">
        <f t="shared" si="537"/>
        <v>77</v>
      </c>
      <c r="C7978" s="21">
        <v>5</v>
      </c>
      <c r="D7978" s="21">
        <f>VLOOKUP(A7978,英雄数据表!A:D,4,0)</f>
        <v>6</v>
      </c>
      <c r="E7978" s="20" t="str">
        <f>VLOOKUP(A7978,英雄数据表!A:C,3,0)</f>
        <v>真银裁决</v>
      </c>
      <c r="F7978" s="20">
        <f t="shared" si="534"/>
        <v>63036</v>
      </c>
      <c r="G7978" s="20">
        <f t="shared" si="535"/>
        <v>63036</v>
      </c>
      <c r="H7978" s="21" t="str">
        <f>VLOOKUP(B7978,属性中转表!A:F,6,FALSE)</f>
        <v>"hp":329400,"atk":9150</v>
      </c>
      <c r="I7978" s="20" t="str">
        <f>IF(VLOOKUP(B7978,属性中转表!A:G,7,FALSE)=0,"",VLOOKUP(VLOOKUP(B7978,属性中转表!A:G,7,FALSE),属性中转表!$K$2:$P$21,6,0))&amp;IF(VLOOKUP(B7978,属性中转表!A:G,7,FALSE)&gt;=50,VLOOKUP(A7978,英雄数据表!A:K,9,0),IF(VLOOKUP(B7978,属性中转表!A:G,7,FALSE)&gt;=25,VLOOKUP(A7978,英雄数据表!A:K,5,0),""))</f>
        <v>"atk":600,"hp":10000,"undpspro":150,"pvpdpspro":100,"pvpundpspro":100,"speed":10,"hppro":100</v>
      </c>
      <c r="J7978" s="20" t="str">
        <f>IF(I7978="","",属性中转表!$I$1&amp;(IF(VLOOKUP(B7978,属性中转表!A:G,7,FALSE)=0,0,VLOOKUP(VLOOKUP(B7978,属性中转表!A:G,7,FALSE),属性中转表!$K$2:$P$21,4,0)))+IFERROR(VLOOKUP(A7978,英雄数据表!A:K,IF(武魂!B7978&gt;=50,10,IF(武魂!B7978&gt;=25,6)),0),0))</f>
        <v>,"dpspro":150</v>
      </c>
      <c r="K7978" s="32" t="str">
        <f t="shared" si="536"/>
        <v>"atk":600,"hp":10000,"undpspro":150,"pvpdpspro":100,"pvpundpspro":100,"speed":10,"hppro":100,"dpspro":150</v>
      </c>
      <c r="L7978" s="20" t="str">
        <f>IF(B7978&gt;=50,VLOOKUP(A7978,英雄数据表!A:L,11,FALSE),IF(B7978&gt;=25,VLOOKUP(A7978,英雄数据表!A:L,7,0),""))</f>
        <v>"6303602004"</v>
      </c>
      <c r="M7978" s="20" t="str">
        <f>IFERROR(VLOOKUP(B7978,属性中转表!$K$2:$O$21,5,FALSE),"")</f>
        <v/>
      </c>
      <c r="N7978" s="20" t="str">
        <f>IF(B7978=25,VLOOKUP(A7978,英雄数据表!A:L,8,FALSE),IF(B7978=50,VLOOKUP(A7978,英雄数据表!A:L,12,0),""))</f>
        <v/>
      </c>
    </row>
    <row r="7979" spans="1:14" x14ac:dyDescent="0.3">
      <c r="A7979" s="20">
        <v>63036</v>
      </c>
      <c r="B7979" s="21">
        <f t="shared" si="537"/>
        <v>78</v>
      </c>
      <c r="C7979" s="21">
        <v>5</v>
      </c>
      <c r="D7979" s="21">
        <f>VLOOKUP(A7979,英雄数据表!A:D,4,0)</f>
        <v>6</v>
      </c>
      <c r="E7979" s="20" t="str">
        <f>VLOOKUP(A7979,英雄数据表!A:C,3,0)</f>
        <v>真银裁决</v>
      </c>
      <c r="F7979" s="20">
        <f t="shared" si="534"/>
        <v>63036</v>
      </c>
      <c r="G7979" s="20">
        <f t="shared" si="535"/>
        <v>63036</v>
      </c>
      <c r="H7979" s="21" t="str">
        <f>VLOOKUP(B7979,属性中转表!A:F,6,FALSE)</f>
        <v>"hp":334800,"atk":9300</v>
      </c>
      <c r="I7979" s="20" t="str">
        <f>IF(VLOOKUP(B7979,属性中转表!A:G,7,FALSE)=0,"",VLOOKUP(VLOOKUP(B7979,属性中转表!A:G,7,FALSE),属性中转表!$K$2:$P$21,6,0))&amp;IF(VLOOKUP(B7979,属性中转表!A:G,7,FALSE)&gt;=50,VLOOKUP(A7979,英雄数据表!A:K,9,0),IF(VLOOKUP(B7979,属性中转表!A:G,7,FALSE)&gt;=25,VLOOKUP(A7979,英雄数据表!A:K,5,0),""))</f>
        <v>"atk":600,"hp":10000,"undpspro":150,"pvpdpspro":100,"pvpundpspro":100,"speed":10,"hppro":100</v>
      </c>
      <c r="J7979" s="20" t="str">
        <f>IF(I7979="","",属性中转表!$I$1&amp;(IF(VLOOKUP(B7979,属性中转表!A:G,7,FALSE)=0,0,VLOOKUP(VLOOKUP(B7979,属性中转表!A:G,7,FALSE),属性中转表!$K$2:$P$21,4,0)))+IFERROR(VLOOKUP(A7979,英雄数据表!A:K,IF(武魂!B7979&gt;=50,10,IF(武魂!B7979&gt;=25,6)),0),0))</f>
        <v>,"dpspro":150</v>
      </c>
      <c r="K7979" s="32" t="str">
        <f t="shared" si="536"/>
        <v>"atk":600,"hp":10000,"undpspro":150,"pvpdpspro":100,"pvpundpspro":100,"speed":10,"hppro":100,"dpspro":150</v>
      </c>
      <c r="L7979" s="20" t="str">
        <f>IF(B7979&gt;=50,VLOOKUP(A7979,英雄数据表!A:L,11,FALSE),IF(B7979&gt;=25,VLOOKUP(A7979,英雄数据表!A:L,7,0),""))</f>
        <v>"6303602004"</v>
      </c>
      <c r="M7979" s="20" t="str">
        <f>IFERROR(VLOOKUP(B7979,属性中转表!$K$2:$O$21,5,FALSE),"")</f>
        <v/>
      </c>
      <c r="N7979" s="20" t="str">
        <f>IF(B7979=25,VLOOKUP(A7979,英雄数据表!A:L,8,FALSE),IF(B7979=50,VLOOKUP(A7979,英雄数据表!A:L,12,0),""))</f>
        <v/>
      </c>
    </row>
    <row r="7980" spans="1:14" x14ac:dyDescent="0.3">
      <c r="A7980" s="20">
        <v>63036</v>
      </c>
      <c r="B7980" s="21">
        <f t="shared" si="537"/>
        <v>79</v>
      </c>
      <c r="C7980" s="21">
        <v>5</v>
      </c>
      <c r="D7980" s="21">
        <f>VLOOKUP(A7980,英雄数据表!A:D,4,0)</f>
        <v>6</v>
      </c>
      <c r="E7980" s="20" t="str">
        <f>VLOOKUP(A7980,英雄数据表!A:C,3,0)</f>
        <v>真银裁决</v>
      </c>
      <c r="F7980" s="20">
        <f t="shared" si="534"/>
        <v>63036</v>
      </c>
      <c r="G7980" s="20">
        <f t="shared" si="535"/>
        <v>63036</v>
      </c>
      <c r="H7980" s="21" t="str">
        <f>VLOOKUP(B7980,属性中转表!A:F,6,FALSE)</f>
        <v>"hp":340200,"atk":9450</v>
      </c>
      <c r="I7980" s="20" t="str">
        <f>IF(VLOOKUP(B7980,属性中转表!A:G,7,FALSE)=0,"",VLOOKUP(VLOOKUP(B7980,属性中转表!A:G,7,FALSE),属性中转表!$K$2:$P$21,6,0))&amp;IF(VLOOKUP(B7980,属性中转表!A:G,7,FALSE)&gt;=50,VLOOKUP(A7980,英雄数据表!A:K,9,0),IF(VLOOKUP(B7980,属性中转表!A:G,7,FALSE)&gt;=25,VLOOKUP(A7980,英雄数据表!A:K,5,0),""))</f>
        <v>"atk":600,"hp":10000,"undpspro":150,"pvpdpspro":100,"pvpundpspro":100,"speed":10,"hppro":100</v>
      </c>
      <c r="J7980" s="20" t="str">
        <f>IF(I7980="","",属性中转表!$I$1&amp;(IF(VLOOKUP(B7980,属性中转表!A:G,7,FALSE)=0,0,VLOOKUP(VLOOKUP(B7980,属性中转表!A:G,7,FALSE),属性中转表!$K$2:$P$21,4,0)))+IFERROR(VLOOKUP(A7980,英雄数据表!A:K,IF(武魂!B7980&gt;=50,10,IF(武魂!B7980&gt;=25,6)),0),0))</f>
        <v>,"dpspro":150</v>
      </c>
      <c r="K7980" s="32" t="str">
        <f t="shared" si="536"/>
        <v>"atk":600,"hp":10000,"undpspro":150,"pvpdpspro":100,"pvpundpspro":100,"speed":10,"hppro":100,"dpspro":150</v>
      </c>
      <c r="L7980" s="20" t="str">
        <f>IF(B7980&gt;=50,VLOOKUP(A7980,英雄数据表!A:L,11,FALSE),IF(B7980&gt;=25,VLOOKUP(A7980,英雄数据表!A:L,7,0),""))</f>
        <v>"6303602004"</v>
      </c>
      <c r="M7980" s="20" t="str">
        <f>IFERROR(VLOOKUP(B7980,属性中转表!$K$2:$O$21,5,FALSE),"")</f>
        <v/>
      </c>
      <c r="N7980" s="20" t="str">
        <f>IF(B7980=25,VLOOKUP(A7980,英雄数据表!A:L,8,FALSE),IF(B7980=50,VLOOKUP(A7980,英雄数据表!A:L,12,0),""))</f>
        <v/>
      </c>
    </row>
    <row r="7981" spans="1:14" x14ac:dyDescent="0.3">
      <c r="A7981" s="20">
        <v>63036</v>
      </c>
      <c r="B7981" s="21">
        <f t="shared" si="537"/>
        <v>80</v>
      </c>
      <c r="C7981" s="21">
        <v>5</v>
      </c>
      <c r="D7981" s="21">
        <f>VLOOKUP(A7981,英雄数据表!A:D,4,0)</f>
        <v>6</v>
      </c>
      <c r="E7981" s="20" t="str">
        <f>VLOOKUP(A7981,英雄数据表!A:C,3,0)</f>
        <v>真银裁决</v>
      </c>
      <c r="F7981" s="20">
        <f t="shared" si="534"/>
        <v>63036</v>
      </c>
      <c r="G7981" s="20">
        <f t="shared" si="535"/>
        <v>63036</v>
      </c>
      <c r="H7981" s="21" t="str">
        <f>VLOOKUP(B7981,属性中转表!A:F,6,FALSE)</f>
        <v>"hp":345600,"atk":9600</v>
      </c>
      <c r="I7981" s="20" t="str">
        <f>IF(VLOOKUP(B7981,属性中转表!A:G,7,FALSE)=0,"",VLOOKUP(VLOOKUP(B7981,属性中转表!A:G,7,FALSE),属性中转表!$K$2:$P$21,6,0))&amp;IF(VLOOKUP(B7981,属性中转表!A:G,7,FALSE)&gt;=50,VLOOKUP(A7981,英雄数据表!A:K,9,0),IF(VLOOKUP(B7981,属性中转表!A:G,7,FALSE)&gt;=25,VLOOKUP(A7981,英雄数据表!A:K,5,0),""))</f>
        <v>"atk":600,"hp":10000,"undpspro":200,"pvpdpspro":100,"pvpundpspro":100,"speed":10,"hppro":100</v>
      </c>
      <c r="J7981" s="20" t="str">
        <f>IF(I7981="","",属性中转表!$I$1&amp;(IF(VLOOKUP(B7981,属性中转表!A:G,7,FALSE)=0,0,VLOOKUP(VLOOKUP(B7981,属性中转表!A:G,7,FALSE),属性中转表!$K$2:$P$21,4,0)))+IFERROR(VLOOKUP(A7981,英雄数据表!A:K,IF(武魂!B7981&gt;=50,10,IF(武魂!B7981&gt;=25,6)),0),0))</f>
        <v>,"dpspro":150</v>
      </c>
      <c r="K7981" s="32" t="str">
        <f t="shared" si="536"/>
        <v>"atk":600,"hp":10000,"undpspro":200,"pvpdpspro":100,"pvpundpspro":100,"speed":10,"hppro":100,"dpspro":150</v>
      </c>
      <c r="L7981" s="20" t="str">
        <f>IF(B7981&gt;=50,VLOOKUP(A7981,英雄数据表!A:L,11,FALSE),IF(B7981&gt;=25,VLOOKUP(A7981,英雄数据表!A:L,7,0),""))</f>
        <v>"6303602004"</v>
      </c>
      <c r="M7981" s="20" t="str">
        <f>IFERROR(VLOOKUP(B7981,属性中转表!$K$2:$O$21,5,FALSE),"")</f>
        <v>"undpspro":50</v>
      </c>
      <c r="N7981" s="20" t="str">
        <f>IF(B7981=25,VLOOKUP(A7981,英雄数据表!A:L,8,FALSE),IF(B7981=50,VLOOKUP(A7981,英雄数据表!A:L,12,0),""))</f>
        <v/>
      </c>
    </row>
    <row r="7982" spans="1:14" x14ac:dyDescent="0.3">
      <c r="A7982" s="20">
        <v>63036</v>
      </c>
      <c r="B7982" s="21">
        <f t="shared" si="537"/>
        <v>81</v>
      </c>
      <c r="C7982" s="21">
        <v>5</v>
      </c>
      <c r="D7982" s="21">
        <f>VLOOKUP(A7982,英雄数据表!A:D,4,0)</f>
        <v>6</v>
      </c>
      <c r="E7982" s="20" t="str">
        <f>VLOOKUP(A7982,英雄数据表!A:C,3,0)</f>
        <v>真银裁决</v>
      </c>
      <c r="F7982" s="20">
        <f t="shared" si="534"/>
        <v>63036</v>
      </c>
      <c r="G7982" s="20">
        <f t="shared" si="535"/>
        <v>63036</v>
      </c>
      <c r="H7982" s="21" t="str">
        <f>VLOOKUP(B7982,属性中转表!A:F,6,FALSE)</f>
        <v>"hp":351000,"atk":9750</v>
      </c>
      <c r="I7982" s="20" t="str">
        <f>IF(VLOOKUP(B7982,属性中转表!A:G,7,FALSE)=0,"",VLOOKUP(VLOOKUP(B7982,属性中转表!A:G,7,FALSE),属性中转表!$K$2:$P$21,6,0))&amp;IF(VLOOKUP(B7982,属性中转表!A:G,7,FALSE)&gt;=50,VLOOKUP(A7982,英雄数据表!A:K,9,0),IF(VLOOKUP(B7982,属性中转表!A:G,7,FALSE)&gt;=25,VLOOKUP(A7982,英雄数据表!A:K,5,0),""))</f>
        <v>"atk":600,"hp":10000,"undpspro":200,"pvpdpspro":100,"pvpundpspro":100,"speed":10,"hppro":100</v>
      </c>
      <c r="J7982" s="20" t="str">
        <f>IF(I7982="","",属性中转表!$I$1&amp;(IF(VLOOKUP(B7982,属性中转表!A:G,7,FALSE)=0,0,VLOOKUP(VLOOKUP(B7982,属性中转表!A:G,7,FALSE),属性中转表!$K$2:$P$21,4,0)))+IFERROR(VLOOKUP(A7982,英雄数据表!A:K,IF(武魂!B7982&gt;=50,10,IF(武魂!B7982&gt;=25,6)),0),0))</f>
        <v>,"dpspro":150</v>
      </c>
      <c r="K7982" s="32" t="str">
        <f t="shared" si="536"/>
        <v>"atk":600,"hp":10000,"undpspro":200,"pvpdpspro":100,"pvpundpspro":100,"speed":10,"hppro":100,"dpspro":150</v>
      </c>
      <c r="L7982" s="20" t="str">
        <f>IF(B7982&gt;=50,VLOOKUP(A7982,英雄数据表!A:L,11,FALSE),IF(B7982&gt;=25,VLOOKUP(A7982,英雄数据表!A:L,7,0),""))</f>
        <v>"6303602004"</v>
      </c>
      <c r="M7982" s="20" t="str">
        <f>IFERROR(VLOOKUP(B7982,属性中转表!$K$2:$O$21,5,FALSE),"")</f>
        <v/>
      </c>
      <c r="N7982" s="20" t="str">
        <f>IF(B7982=25,VLOOKUP(A7982,英雄数据表!A:L,8,FALSE),IF(B7982=50,VLOOKUP(A7982,英雄数据表!A:L,12,0),""))</f>
        <v/>
      </c>
    </row>
    <row r="7983" spans="1:14" x14ac:dyDescent="0.3">
      <c r="A7983" s="20">
        <v>63036</v>
      </c>
      <c r="B7983" s="21">
        <f t="shared" si="537"/>
        <v>82</v>
      </c>
      <c r="C7983" s="21">
        <v>5</v>
      </c>
      <c r="D7983" s="21">
        <f>VLOOKUP(A7983,英雄数据表!A:D,4,0)</f>
        <v>6</v>
      </c>
      <c r="E7983" s="20" t="str">
        <f>VLOOKUP(A7983,英雄数据表!A:C,3,0)</f>
        <v>真银裁决</v>
      </c>
      <c r="F7983" s="20">
        <f t="shared" si="534"/>
        <v>63036</v>
      </c>
      <c r="G7983" s="20">
        <f t="shared" si="535"/>
        <v>63036</v>
      </c>
      <c r="H7983" s="21" t="str">
        <f>VLOOKUP(B7983,属性中转表!A:F,6,FALSE)</f>
        <v>"hp":356400,"atk":9900</v>
      </c>
      <c r="I7983" s="20" t="str">
        <f>IF(VLOOKUP(B7983,属性中转表!A:G,7,FALSE)=0,"",VLOOKUP(VLOOKUP(B7983,属性中转表!A:G,7,FALSE),属性中转表!$K$2:$P$21,6,0))&amp;IF(VLOOKUP(B7983,属性中转表!A:G,7,FALSE)&gt;=50,VLOOKUP(A7983,英雄数据表!A:K,9,0),IF(VLOOKUP(B7983,属性中转表!A:G,7,FALSE)&gt;=25,VLOOKUP(A7983,英雄数据表!A:K,5,0),""))</f>
        <v>"atk":600,"hp":10000,"undpspro":200,"pvpdpspro":100,"pvpundpspro":100,"speed":10,"hppro":100</v>
      </c>
      <c r="J7983" s="20" t="str">
        <f>IF(I7983="","",属性中转表!$I$1&amp;(IF(VLOOKUP(B7983,属性中转表!A:G,7,FALSE)=0,0,VLOOKUP(VLOOKUP(B7983,属性中转表!A:G,7,FALSE),属性中转表!$K$2:$P$21,4,0)))+IFERROR(VLOOKUP(A7983,英雄数据表!A:K,IF(武魂!B7983&gt;=50,10,IF(武魂!B7983&gt;=25,6)),0),0))</f>
        <v>,"dpspro":150</v>
      </c>
      <c r="K7983" s="32" t="str">
        <f t="shared" si="536"/>
        <v>"atk":600,"hp":10000,"undpspro":200,"pvpdpspro":100,"pvpundpspro":100,"speed":10,"hppro":100,"dpspro":150</v>
      </c>
      <c r="L7983" s="20" t="str">
        <f>IF(B7983&gt;=50,VLOOKUP(A7983,英雄数据表!A:L,11,FALSE),IF(B7983&gt;=25,VLOOKUP(A7983,英雄数据表!A:L,7,0),""))</f>
        <v>"6303602004"</v>
      </c>
      <c r="M7983" s="20" t="str">
        <f>IFERROR(VLOOKUP(B7983,属性中转表!$K$2:$O$21,5,FALSE),"")</f>
        <v/>
      </c>
      <c r="N7983" s="20" t="str">
        <f>IF(B7983=25,VLOOKUP(A7983,英雄数据表!A:L,8,FALSE),IF(B7983=50,VLOOKUP(A7983,英雄数据表!A:L,12,0),""))</f>
        <v/>
      </c>
    </row>
    <row r="7984" spans="1:14" x14ac:dyDescent="0.3">
      <c r="A7984" s="20">
        <v>63036</v>
      </c>
      <c r="B7984" s="21">
        <f t="shared" si="537"/>
        <v>83</v>
      </c>
      <c r="C7984" s="21">
        <v>5</v>
      </c>
      <c r="D7984" s="21">
        <f>VLOOKUP(A7984,英雄数据表!A:D,4,0)</f>
        <v>6</v>
      </c>
      <c r="E7984" s="20" t="str">
        <f>VLOOKUP(A7984,英雄数据表!A:C,3,0)</f>
        <v>真银裁决</v>
      </c>
      <c r="F7984" s="20">
        <f t="shared" si="534"/>
        <v>63036</v>
      </c>
      <c r="G7984" s="20">
        <f t="shared" si="535"/>
        <v>63036</v>
      </c>
      <c r="H7984" s="21" t="str">
        <f>VLOOKUP(B7984,属性中转表!A:F,6,FALSE)</f>
        <v>"hp":361800,"atk":10050</v>
      </c>
      <c r="I7984" s="20" t="str">
        <f>IF(VLOOKUP(B7984,属性中转表!A:G,7,FALSE)=0,"",VLOOKUP(VLOOKUP(B7984,属性中转表!A:G,7,FALSE),属性中转表!$K$2:$P$21,6,0))&amp;IF(VLOOKUP(B7984,属性中转表!A:G,7,FALSE)&gt;=50,VLOOKUP(A7984,英雄数据表!A:K,9,0),IF(VLOOKUP(B7984,属性中转表!A:G,7,FALSE)&gt;=25,VLOOKUP(A7984,英雄数据表!A:K,5,0),""))</f>
        <v>"atk":600,"hp":10000,"undpspro":200,"pvpdpspro":100,"pvpundpspro":100,"speed":10,"hppro":100</v>
      </c>
      <c r="J7984" s="20" t="str">
        <f>IF(I7984="","",属性中转表!$I$1&amp;(IF(VLOOKUP(B7984,属性中转表!A:G,7,FALSE)=0,0,VLOOKUP(VLOOKUP(B7984,属性中转表!A:G,7,FALSE),属性中转表!$K$2:$P$21,4,0)))+IFERROR(VLOOKUP(A7984,英雄数据表!A:K,IF(武魂!B7984&gt;=50,10,IF(武魂!B7984&gt;=25,6)),0),0))</f>
        <v>,"dpspro":150</v>
      </c>
      <c r="K7984" s="32" t="str">
        <f t="shared" si="536"/>
        <v>"atk":600,"hp":10000,"undpspro":200,"pvpdpspro":100,"pvpundpspro":100,"speed":10,"hppro":100,"dpspro":150</v>
      </c>
      <c r="L7984" s="20" t="str">
        <f>IF(B7984&gt;=50,VLOOKUP(A7984,英雄数据表!A:L,11,FALSE),IF(B7984&gt;=25,VLOOKUP(A7984,英雄数据表!A:L,7,0),""))</f>
        <v>"6303602004"</v>
      </c>
      <c r="M7984" s="20" t="str">
        <f>IFERROR(VLOOKUP(B7984,属性中转表!$K$2:$O$21,5,FALSE),"")</f>
        <v/>
      </c>
      <c r="N7984" s="20" t="str">
        <f>IF(B7984=25,VLOOKUP(A7984,英雄数据表!A:L,8,FALSE),IF(B7984=50,VLOOKUP(A7984,英雄数据表!A:L,12,0),""))</f>
        <v/>
      </c>
    </row>
    <row r="7985" spans="1:14" x14ac:dyDescent="0.3">
      <c r="A7985" s="20">
        <v>63036</v>
      </c>
      <c r="B7985" s="21">
        <f t="shared" si="537"/>
        <v>84</v>
      </c>
      <c r="C7985" s="21">
        <v>5</v>
      </c>
      <c r="D7985" s="21">
        <f>VLOOKUP(A7985,英雄数据表!A:D,4,0)</f>
        <v>6</v>
      </c>
      <c r="E7985" s="20" t="str">
        <f>VLOOKUP(A7985,英雄数据表!A:C,3,0)</f>
        <v>真银裁决</v>
      </c>
      <c r="F7985" s="20">
        <f t="shared" si="534"/>
        <v>63036</v>
      </c>
      <c r="G7985" s="20">
        <f t="shared" si="535"/>
        <v>63036</v>
      </c>
      <c r="H7985" s="21" t="str">
        <f>VLOOKUP(B7985,属性中转表!A:F,6,FALSE)</f>
        <v>"hp":367200,"atk":10200</v>
      </c>
      <c r="I7985" s="20" t="str">
        <f>IF(VLOOKUP(B7985,属性中转表!A:G,7,FALSE)=0,"",VLOOKUP(VLOOKUP(B7985,属性中转表!A:G,7,FALSE),属性中转表!$K$2:$P$21,6,0))&amp;IF(VLOOKUP(B7985,属性中转表!A:G,7,FALSE)&gt;=50,VLOOKUP(A7985,英雄数据表!A:K,9,0),IF(VLOOKUP(B7985,属性中转表!A:G,7,FALSE)&gt;=25,VLOOKUP(A7985,英雄数据表!A:K,5,0),""))</f>
        <v>"atk":600,"hp":10000,"undpspro":200,"pvpdpspro":100,"pvpundpspro":100,"speed":10,"hppro":100</v>
      </c>
      <c r="J7985" s="20" t="str">
        <f>IF(I7985="","",属性中转表!$I$1&amp;(IF(VLOOKUP(B7985,属性中转表!A:G,7,FALSE)=0,0,VLOOKUP(VLOOKUP(B7985,属性中转表!A:G,7,FALSE),属性中转表!$K$2:$P$21,4,0)))+IFERROR(VLOOKUP(A7985,英雄数据表!A:K,IF(武魂!B7985&gt;=50,10,IF(武魂!B7985&gt;=25,6)),0),0))</f>
        <v>,"dpspro":150</v>
      </c>
      <c r="K7985" s="32" t="str">
        <f t="shared" si="536"/>
        <v>"atk":600,"hp":10000,"undpspro":200,"pvpdpspro":100,"pvpundpspro":100,"speed":10,"hppro":100,"dpspro":150</v>
      </c>
      <c r="L7985" s="20" t="str">
        <f>IF(B7985&gt;=50,VLOOKUP(A7985,英雄数据表!A:L,11,FALSE),IF(B7985&gt;=25,VLOOKUP(A7985,英雄数据表!A:L,7,0),""))</f>
        <v>"6303602004"</v>
      </c>
      <c r="M7985" s="20" t="str">
        <f>IFERROR(VLOOKUP(B7985,属性中转表!$K$2:$O$21,5,FALSE),"")</f>
        <v/>
      </c>
      <c r="N7985" s="20" t="str">
        <f>IF(B7985=25,VLOOKUP(A7985,英雄数据表!A:L,8,FALSE),IF(B7985=50,VLOOKUP(A7985,英雄数据表!A:L,12,0),""))</f>
        <v/>
      </c>
    </row>
    <row r="7986" spans="1:14" x14ac:dyDescent="0.3">
      <c r="A7986" s="20">
        <v>63036</v>
      </c>
      <c r="B7986" s="21">
        <f t="shared" si="537"/>
        <v>85</v>
      </c>
      <c r="C7986" s="21">
        <v>5</v>
      </c>
      <c r="D7986" s="21">
        <f>VLOOKUP(A7986,英雄数据表!A:D,4,0)</f>
        <v>6</v>
      </c>
      <c r="E7986" s="20" t="str">
        <f>VLOOKUP(A7986,英雄数据表!A:C,3,0)</f>
        <v>真银裁决</v>
      </c>
      <c r="F7986" s="20">
        <f t="shared" si="534"/>
        <v>63036</v>
      </c>
      <c r="G7986" s="20">
        <f t="shared" si="535"/>
        <v>63036</v>
      </c>
      <c r="H7986" s="21" t="str">
        <f>VLOOKUP(B7986,属性中转表!A:F,6,FALSE)</f>
        <v>"hp":372600,"atk":10350</v>
      </c>
      <c r="I7986" s="20" t="str">
        <f>IF(VLOOKUP(B7986,属性中转表!A:G,7,FALSE)=0,"",VLOOKUP(VLOOKUP(B7986,属性中转表!A:G,7,FALSE),属性中转表!$K$2:$P$21,6,0))&amp;IF(VLOOKUP(B7986,属性中转表!A:G,7,FALSE)&gt;=50,VLOOKUP(A7986,英雄数据表!A:K,9,0),IF(VLOOKUP(B7986,属性中转表!A:G,7,FALSE)&gt;=25,VLOOKUP(A7986,英雄数据表!A:K,5,0),""))</f>
        <v>"atk":600,"hp":10000,"undpspro":200,"pvpdpspro":100,"pvpundpspro":100,"speed":10,"hppro":100</v>
      </c>
      <c r="J7986" s="20" t="str">
        <f>IF(I7986="","",属性中转表!$I$1&amp;(IF(VLOOKUP(B7986,属性中转表!A:G,7,FALSE)=0,0,VLOOKUP(VLOOKUP(B7986,属性中转表!A:G,7,FALSE),属性中转表!$K$2:$P$21,4,0)))+IFERROR(VLOOKUP(A7986,英雄数据表!A:K,IF(武魂!B7986&gt;=50,10,IF(武魂!B7986&gt;=25,6)),0),0))</f>
        <v>,"dpspro":200</v>
      </c>
      <c r="K7986" s="32" t="str">
        <f t="shared" si="536"/>
        <v>"atk":600,"hp":10000,"undpspro":200,"pvpdpspro":100,"pvpundpspro":100,"speed":10,"hppro":100,"dpspro":200</v>
      </c>
      <c r="L7986" s="20" t="str">
        <f>IF(B7986&gt;=50,VLOOKUP(A7986,英雄数据表!A:L,11,FALSE),IF(B7986&gt;=25,VLOOKUP(A7986,英雄数据表!A:L,7,0),""))</f>
        <v>"6303602004"</v>
      </c>
      <c r="M7986" s="20" t="str">
        <f>IFERROR(VLOOKUP(B7986,属性中转表!$K$2:$O$21,5,FALSE),"")</f>
        <v>"dpspro":50</v>
      </c>
      <c r="N7986" s="20" t="str">
        <f>IF(B7986=25,VLOOKUP(A7986,英雄数据表!A:L,8,FALSE),IF(B7986=50,VLOOKUP(A7986,英雄数据表!A:L,12,0),""))</f>
        <v/>
      </c>
    </row>
    <row r="7987" spans="1:14" x14ac:dyDescent="0.3">
      <c r="A7987" s="20">
        <v>63036</v>
      </c>
      <c r="B7987" s="21">
        <f t="shared" si="537"/>
        <v>86</v>
      </c>
      <c r="C7987" s="21">
        <v>5</v>
      </c>
      <c r="D7987" s="21">
        <f>VLOOKUP(A7987,英雄数据表!A:D,4,0)</f>
        <v>6</v>
      </c>
      <c r="E7987" s="20" t="str">
        <f>VLOOKUP(A7987,英雄数据表!A:C,3,0)</f>
        <v>真银裁决</v>
      </c>
      <c r="F7987" s="20">
        <f t="shared" si="534"/>
        <v>63036</v>
      </c>
      <c r="G7987" s="20">
        <f t="shared" si="535"/>
        <v>63036</v>
      </c>
      <c r="H7987" s="21" t="str">
        <f>VLOOKUP(B7987,属性中转表!A:F,6,FALSE)</f>
        <v>"hp":378000,"atk":10500</v>
      </c>
      <c r="I7987" s="20" t="str">
        <f>IF(VLOOKUP(B7987,属性中转表!A:G,7,FALSE)=0,"",VLOOKUP(VLOOKUP(B7987,属性中转表!A:G,7,FALSE),属性中转表!$K$2:$P$21,6,0))&amp;IF(VLOOKUP(B7987,属性中转表!A:G,7,FALSE)&gt;=50,VLOOKUP(A7987,英雄数据表!A:K,9,0),IF(VLOOKUP(B7987,属性中转表!A:G,7,FALSE)&gt;=25,VLOOKUP(A7987,英雄数据表!A:K,5,0),""))</f>
        <v>"atk":600,"hp":10000,"undpspro":200,"pvpdpspro":100,"pvpundpspro":100,"speed":10,"hppro":100</v>
      </c>
      <c r="J7987" s="20" t="str">
        <f>IF(I7987="","",属性中转表!$I$1&amp;(IF(VLOOKUP(B7987,属性中转表!A:G,7,FALSE)=0,0,VLOOKUP(VLOOKUP(B7987,属性中转表!A:G,7,FALSE),属性中转表!$K$2:$P$21,4,0)))+IFERROR(VLOOKUP(A7987,英雄数据表!A:K,IF(武魂!B7987&gt;=50,10,IF(武魂!B7987&gt;=25,6)),0),0))</f>
        <v>,"dpspro":200</v>
      </c>
      <c r="K7987" s="32" t="str">
        <f t="shared" si="536"/>
        <v>"atk":600,"hp":10000,"undpspro":200,"pvpdpspro":100,"pvpundpspro":100,"speed":10,"hppro":100,"dpspro":200</v>
      </c>
      <c r="L7987" s="20" t="str">
        <f>IF(B7987&gt;=50,VLOOKUP(A7987,英雄数据表!A:L,11,FALSE),IF(B7987&gt;=25,VLOOKUP(A7987,英雄数据表!A:L,7,0),""))</f>
        <v>"6303602004"</v>
      </c>
      <c r="M7987" s="20" t="str">
        <f>IFERROR(VLOOKUP(B7987,属性中转表!$K$2:$O$21,5,FALSE),"")</f>
        <v/>
      </c>
      <c r="N7987" s="20" t="str">
        <f>IF(B7987=25,VLOOKUP(A7987,英雄数据表!A:L,8,FALSE),IF(B7987=50,VLOOKUP(A7987,英雄数据表!A:L,12,0),""))</f>
        <v/>
      </c>
    </row>
    <row r="7988" spans="1:14" x14ac:dyDescent="0.3">
      <c r="A7988" s="20">
        <v>63036</v>
      </c>
      <c r="B7988" s="21">
        <f t="shared" si="537"/>
        <v>87</v>
      </c>
      <c r="C7988" s="21">
        <v>5</v>
      </c>
      <c r="D7988" s="21">
        <f>VLOOKUP(A7988,英雄数据表!A:D,4,0)</f>
        <v>6</v>
      </c>
      <c r="E7988" s="20" t="str">
        <f>VLOOKUP(A7988,英雄数据表!A:C,3,0)</f>
        <v>真银裁决</v>
      </c>
      <c r="F7988" s="20">
        <f t="shared" si="534"/>
        <v>63036</v>
      </c>
      <c r="G7988" s="20">
        <f t="shared" si="535"/>
        <v>63036</v>
      </c>
      <c r="H7988" s="21" t="str">
        <f>VLOOKUP(B7988,属性中转表!A:F,6,FALSE)</f>
        <v>"hp":383400,"atk":10650</v>
      </c>
      <c r="I7988" s="20" t="str">
        <f>IF(VLOOKUP(B7988,属性中转表!A:G,7,FALSE)=0,"",VLOOKUP(VLOOKUP(B7988,属性中转表!A:G,7,FALSE),属性中转表!$K$2:$P$21,6,0))&amp;IF(VLOOKUP(B7988,属性中转表!A:G,7,FALSE)&gt;=50,VLOOKUP(A7988,英雄数据表!A:K,9,0),IF(VLOOKUP(B7988,属性中转表!A:G,7,FALSE)&gt;=25,VLOOKUP(A7988,英雄数据表!A:K,5,0),""))</f>
        <v>"atk":600,"hp":10000,"undpspro":200,"pvpdpspro":100,"pvpundpspro":100,"speed":10,"hppro":100</v>
      </c>
      <c r="J7988" s="20" t="str">
        <f>IF(I7988="","",属性中转表!$I$1&amp;(IF(VLOOKUP(B7988,属性中转表!A:G,7,FALSE)=0,0,VLOOKUP(VLOOKUP(B7988,属性中转表!A:G,7,FALSE),属性中转表!$K$2:$P$21,4,0)))+IFERROR(VLOOKUP(A7988,英雄数据表!A:K,IF(武魂!B7988&gt;=50,10,IF(武魂!B7988&gt;=25,6)),0),0))</f>
        <v>,"dpspro":200</v>
      </c>
      <c r="K7988" s="32" t="str">
        <f t="shared" si="536"/>
        <v>"atk":600,"hp":10000,"undpspro":200,"pvpdpspro":100,"pvpundpspro":100,"speed":10,"hppro":100,"dpspro":200</v>
      </c>
      <c r="L7988" s="20" t="str">
        <f>IF(B7988&gt;=50,VLOOKUP(A7988,英雄数据表!A:L,11,FALSE),IF(B7988&gt;=25,VLOOKUP(A7988,英雄数据表!A:L,7,0),""))</f>
        <v>"6303602004"</v>
      </c>
      <c r="M7988" s="20" t="str">
        <f>IFERROR(VLOOKUP(B7988,属性中转表!$K$2:$O$21,5,FALSE),"")</f>
        <v/>
      </c>
      <c r="N7988" s="20" t="str">
        <f>IF(B7988=25,VLOOKUP(A7988,英雄数据表!A:L,8,FALSE),IF(B7988=50,VLOOKUP(A7988,英雄数据表!A:L,12,0),""))</f>
        <v/>
      </c>
    </row>
    <row r="7989" spans="1:14" x14ac:dyDescent="0.3">
      <c r="A7989" s="20">
        <v>63036</v>
      </c>
      <c r="B7989" s="21">
        <f t="shared" si="537"/>
        <v>88</v>
      </c>
      <c r="C7989" s="21">
        <v>5</v>
      </c>
      <c r="D7989" s="21">
        <f>VLOOKUP(A7989,英雄数据表!A:D,4,0)</f>
        <v>6</v>
      </c>
      <c r="E7989" s="20" t="str">
        <f>VLOOKUP(A7989,英雄数据表!A:C,3,0)</f>
        <v>真银裁决</v>
      </c>
      <c r="F7989" s="20">
        <f t="shared" si="534"/>
        <v>63036</v>
      </c>
      <c r="G7989" s="20">
        <f t="shared" si="535"/>
        <v>63036</v>
      </c>
      <c r="H7989" s="21" t="str">
        <f>VLOOKUP(B7989,属性中转表!A:F,6,FALSE)</f>
        <v>"hp":388800,"atk":10800</v>
      </c>
      <c r="I7989" s="20" t="str">
        <f>IF(VLOOKUP(B7989,属性中转表!A:G,7,FALSE)=0,"",VLOOKUP(VLOOKUP(B7989,属性中转表!A:G,7,FALSE),属性中转表!$K$2:$P$21,6,0))&amp;IF(VLOOKUP(B7989,属性中转表!A:G,7,FALSE)&gt;=50,VLOOKUP(A7989,英雄数据表!A:K,9,0),IF(VLOOKUP(B7989,属性中转表!A:G,7,FALSE)&gt;=25,VLOOKUP(A7989,英雄数据表!A:K,5,0),""))</f>
        <v>"atk":600,"hp":10000,"undpspro":200,"pvpdpspro":100,"pvpundpspro":100,"speed":10,"hppro":100</v>
      </c>
      <c r="J7989" s="20" t="str">
        <f>IF(I7989="","",属性中转表!$I$1&amp;(IF(VLOOKUP(B7989,属性中转表!A:G,7,FALSE)=0,0,VLOOKUP(VLOOKUP(B7989,属性中转表!A:G,7,FALSE),属性中转表!$K$2:$P$21,4,0)))+IFERROR(VLOOKUP(A7989,英雄数据表!A:K,IF(武魂!B7989&gt;=50,10,IF(武魂!B7989&gt;=25,6)),0),0))</f>
        <v>,"dpspro":200</v>
      </c>
      <c r="K7989" s="32" t="str">
        <f t="shared" si="536"/>
        <v>"atk":600,"hp":10000,"undpspro":200,"pvpdpspro":100,"pvpundpspro":100,"speed":10,"hppro":100,"dpspro":200</v>
      </c>
      <c r="L7989" s="20" t="str">
        <f>IF(B7989&gt;=50,VLOOKUP(A7989,英雄数据表!A:L,11,FALSE),IF(B7989&gt;=25,VLOOKUP(A7989,英雄数据表!A:L,7,0),""))</f>
        <v>"6303602004"</v>
      </c>
      <c r="M7989" s="20" t="str">
        <f>IFERROR(VLOOKUP(B7989,属性中转表!$K$2:$O$21,5,FALSE),"")</f>
        <v/>
      </c>
      <c r="N7989" s="20" t="str">
        <f>IF(B7989=25,VLOOKUP(A7989,英雄数据表!A:L,8,FALSE),IF(B7989=50,VLOOKUP(A7989,英雄数据表!A:L,12,0),""))</f>
        <v/>
      </c>
    </row>
    <row r="7990" spans="1:14" x14ac:dyDescent="0.3">
      <c r="A7990" s="20">
        <v>63036</v>
      </c>
      <c r="B7990" s="21">
        <f t="shared" si="537"/>
        <v>89</v>
      </c>
      <c r="C7990" s="21">
        <v>5</v>
      </c>
      <c r="D7990" s="21">
        <f>VLOOKUP(A7990,英雄数据表!A:D,4,0)</f>
        <v>6</v>
      </c>
      <c r="E7990" s="20" t="str">
        <f>VLOOKUP(A7990,英雄数据表!A:C,3,0)</f>
        <v>真银裁决</v>
      </c>
      <c r="F7990" s="20">
        <f t="shared" si="534"/>
        <v>63036</v>
      </c>
      <c r="G7990" s="20">
        <f t="shared" si="535"/>
        <v>63036</v>
      </c>
      <c r="H7990" s="21" t="str">
        <f>VLOOKUP(B7990,属性中转表!A:F,6,FALSE)</f>
        <v>"hp":394200,"atk":10950</v>
      </c>
      <c r="I7990" s="20" t="str">
        <f>IF(VLOOKUP(B7990,属性中转表!A:G,7,FALSE)=0,"",VLOOKUP(VLOOKUP(B7990,属性中转表!A:G,7,FALSE),属性中转表!$K$2:$P$21,6,0))&amp;IF(VLOOKUP(B7990,属性中转表!A:G,7,FALSE)&gt;=50,VLOOKUP(A7990,英雄数据表!A:K,9,0),IF(VLOOKUP(B7990,属性中转表!A:G,7,FALSE)&gt;=25,VLOOKUP(A7990,英雄数据表!A:K,5,0),""))</f>
        <v>"atk":600,"hp":10000,"undpspro":200,"pvpdpspro":100,"pvpundpspro":100,"speed":10,"hppro":100</v>
      </c>
      <c r="J7990" s="20" t="str">
        <f>IF(I7990="","",属性中转表!$I$1&amp;(IF(VLOOKUP(B7990,属性中转表!A:G,7,FALSE)=0,0,VLOOKUP(VLOOKUP(B7990,属性中转表!A:G,7,FALSE),属性中转表!$K$2:$P$21,4,0)))+IFERROR(VLOOKUP(A7990,英雄数据表!A:K,IF(武魂!B7990&gt;=50,10,IF(武魂!B7990&gt;=25,6)),0),0))</f>
        <v>,"dpspro":200</v>
      </c>
      <c r="K7990" s="32" t="str">
        <f t="shared" si="536"/>
        <v>"atk":600,"hp":10000,"undpspro":200,"pvpdpspro":100,"pvpundpspro":100,"speed":10,"hppro":100,"dpspro":200</v>
      </c>
      <c r="L7990" s="20" t="str">
        <f>IF(B7990&gt;=50,VLOOKUP(A7990,英雄数据表!A:L,11,FALSE),IF(B7990&gt;=25,VLOOKUP(A7990,英雄数据表!A:L,7,0),""))</f>
        <v>"6303602004"</v>
      </c>
      <c r="M7990" s="20" t="str">
        <f>IFERROR(VLOOKUP(B7990,属性中转表!$K$2:$O$21,5,FALSE),"")</f>
        <v/>
      </c>
      <c r="N7990" s="20" t="str">
        <f>IF(B7990=25,VLOOKUP(A7990,英雄数据表!A:L,8,FALSE),IF(B7990=50,VLOOKUP(A7990,英雄数据表!A:L,12,0),""))</f>
        <v/>
      </c>
    </row>
    <row r="7991" spans="1:14" x14ac:dyDescent="0.3">
      <c r="A7991" s="20">
        <v>63036</v>
      </c>
      <c r="B7991" s="21">
        <f t="shared" si="537"/>
        <v>90</v>
      </c>
      <c r="C7991" s="21">
        <v>5</v>
      </c>
      <c r="D7991" s="21">
        <f>VLOOKUP(A7991,英雄数据表!A:D,4,0)</f>
        <v>6</v>
      </c>
      <c r="E7991" s="20" t="str">
        <f>VLOOKUP(A7991,英雄数据表!A:C,3,0)</f>
        <v>真银裁决</v>
      </c>
      <c r="F7991" s="20">
        <f t="shared" si="534"/>
        <v>63036</v>
      </c>
      <c r="G7991" s="20">
        <f t="shared" si="535"/>
        <v>63036</v>
      </c>
      <c r="H7991" s="21" t="str">
        <f>VLOOKUP(B7991,属性中转表!A:F,6,FALSE)</f>
        <v>"hp":399600,"atk":11100</v>
      </c>
      <c r="I7991" s="20" t="str">
        <f>IF(VLOOKUP(B7991,属性中转表!A:G,7,FALSE)=0,"",VLOOKUP(VLOOKUP(B7991,属性中转表!A:G,7,FALSE),属性中转表!$K$2:$P$21,6,0))&amp;IF(VLOOKUP(B7991,属性中转表!A:G,7,FALSE)&gt;=50,VLOOKUP(A7991,英雄数据表!A:K,9,0),IF(VLOOKUP(B7991,属性中转表!A:G,7,FALSE)&gt;=25,VLOOKUP(A7991,英雄数据表!A:K,5,0),""))</f>
        <v>"atk":600,"hp":10000,"undpspro":200,"pvpdpspro":150,"pvpundpspro":100,"speed":10,"hppro":100</v>
      </c>
      <c r="J7991" s="20" t="str">
        <f>IF(I7991="","",属性中转表!$I$1&amp;(IF(VLOOKUP(B7991,属性中转表!A:G,7,FALSE)=0,0,VLOOKUP(VLOOKUP(B7991,属性中转表!A:G,7,FALSE),属性中转表!$K$2:$P$21,4,0)))+IFERROR(VLOOKUP(A7991,英雄数据表!A:K,IF(武魂!B7991&gt;=50,10,IF(武魂!B7991&gt;=25,6)),0),0))</f>
        <v>,"dpspro":200</v>
      </c>
      <c r="K7991" s="32" t="str">
        <f t="shared" si="536"/>
        <v>"atk":600,"hp":10000,"undpspro":200,"pvpdpspro":150,"pvpundpspro":100,"speed":10,"hppro":100,"dpspro":200</v>
      </c>
      <c r="L7991" s="20" t="str">
        <f>IF(B7991&gt;=50,VLOOKUP(A7991,英雄数据表!A:L,11,FALSE),IF(B7991&gt;=25,VLOOKUP(A7991,英雄数据表!A:L,7,0),""))</f>
        <v>"6303602004"</v>
      </c>
      <c r="M7991" s="20" t="str">
        <f>IFERROR(VLOOKUP(B7991,属性中转表!$K$2:$O$21,5,FALSE),"")</f>
        <v>"pvpdpspro":50</v>
      </c>
      <c r="N7991" s="20" t="str">
        <f>IF(B7991=25,VLOOKUP(A7991,英雄数据表!A:L,8,FALSE),IF(B7991=50,VLOOKUP(A7991,英雄数据表!A:L,12,0),""))</f>
        <v/>
      </c>
    </row>
    <row r="7992" spans="1:14" x14ac:dyDescent="0.3">
      <c r="A7992" s="20">
        <v>63036</v>
      </c>
      <c r="B7992" s="21">
        <f t="shared" si="537"/>
        <v>91</v>
      </c>
      <c r="C7992" s="21">
        <v>5</v>
      </c>
      <c r="D7992" s="21">
        <f>VLOOKUP(A7992,英雄数据表!A:D,4,0)</f>
        <v>6</v>
      </c>
      <c r="E7992" s="20" t="str">
        <f>VLOOKUP(A7992,英雄数据表!A:C,3,0)</f>
        <v>真银裁决</v>
      </c>
      <c r="F7992" s="20">
        <f t="shared" si="534"/>
        <v>63036</v>
      </c>
      <c r="G7992" s="20">
        <f t="shared" si="535"/>
        <v>63036</v>
      </c>
      <c r="H7992" s="21" t="str">
        <f>VLOOKUP(B7992,属性中转表!A:F,6,FALSE)</f>
        <v>"hp":405000,"atk":11250</v>
      </c>
      <c r="I7992" s="20" t="str">
        <f>IF(VLOOKUP(B7992,属性中转表!A:G,7,FALSE)=0,"",VLOOKUP(VLOOKUP(B7992,属性中转表!A:G,7,FALSE),属性中转表!$K$2:$P$21,6,0))&amp;IF(VLOOKUP(B7992,属性中转表!A:G,7,FALSE)&gt;=50,VLOOKUP(A7992,英雄数据表!A:K,9,0),IF(VLOOKUP(B7992,属性中转表!A:G,7,FALSE)&gt;=25,VLOOKUP(A7992,英雄数据表!A:K,5,0),""))</f>
        <v>"atk":600,"hp":10000,"undpspro":200,"pvpdpspro":150,"pvpundpspro":100,"speed":10,"hppro":100</v>
      </c>
      <c r="J7992" s="20" t="str">
        <f>IF(I7992="","",属性中转表!$I$1&amp;(IF(VLOOKUP(B7992,属性中转表!A:G,7,FALSE)=0,0,VLOOKUP(VLOOKUP(B7992,属性中转表!A:G,7,FALSE),属性中转表!$K$2:$P$21,4,0)))+IFERROR(VLOOKUP(A7992,英雄数据表!A:K,IF(武魂!B7992&gt;=50,10,IF(武魂!B7992&gt;=25,6)),0),0))</f>
        <v>,"dpspro":200</v>
      </c>
      <c r="K7992" s="32" t="str">
        <f t="shared" si="536"/>
        <v>"atk":600,"hp":10000,"undpspro":200,"pvpdpspro":150,"pvpundpspro":100,"speed":10,"hppro":100,"dpspro":200</v>
      </c>
      <c r="L7992" s="20" t="str">
        <f>IF(B7992&gt;=50,VLOOKUP(A7992,英雄数据表!A:L,11,FALSE),IF(B7992&gt;=25,VLOOKUP(A7992,英雄数据表!A:L,7,0),""))</f>
        <v>"6303602004"</v>
      </c>
      <c r="M7992" s="20" t="str">
        <f>IFERROR(VLOOKUP(B7992,属性中转表!$K$2:$O$21,5,FALSE),"")</f>
        <v/>
      </c>
      <c r="N7992" s="20" t="str">
        <f>IF(B7992=25,VLOOKUP(A7992,英雄数据表!A:L,8,FALSE),IF(B7992=50,VLOOKUP(A7992,英雄数据表!A:L,12,0),""))</f>
        <v/>
      </c>
    </row>
    <row r="7993" spans="1:14" x14ac:dyDescent="0.3">
      <c r="A7993" s="20">
        <v>63036</v>
      </c>
      <c r="B7993" s="21">
        <f t="shared" si="537"/>
        <v>92</v>
      </c>
      <c r="C7993" s="21">
        <v>5</v>
      </c>
      <c r="D7993" s="21">
        <f>VLOOKUP(A7993,英雄数据表!A:D,4,0)</f>
        <v>6</v>
      </c>
      <c r="E7993" s="20" t="str">
        <f>VLOOKUP(A7993,英雄数据表!A:C,3,0)</f>
        <v>真银裁决</v>
      </c>
      <c r="F7993" s="20">
        <f t="shared" si="534"/>
        <v>63036</v>
      </c>
      <c r="G7993" s="20">
        <f t="shared" si="535"/>
        <v>63036</v>
      </c>
      <c r="H7993" s="21" t="str">
        <f>VLOOKUP(B7993,属性中转表!A:F,6,FALSE)</f>
        <v>"hp":410400,"atk":11400</v>
      </c>
      <c r="I7993" s="20" t="str">
        <f>IF(VLOOKUP(B7993,属性中转表!A:G,7,FALSE)=0,"",VLOOKUP(VLOOKUP(B7993,属性中转表!A:G,7,FALSE),属性中转表!$K$2:$P$21,6,0))&amp;IF(VLOOKUP(B7993,属性中转表!A:G,7,FALSE)&gt;=50,VLOOKUP(A7993,英雄数据表!A:K,9,0),IF(VLOOKUP(B7993,属性中转表!A:G,7,FALSE)&gt;=25,VLOOKUP(A7993,英雄数据表!A:K,5,0),""))</f>
        <v>"atk":600,"hp":10000,"undpspro":200,"pvpdpspro":150,"pvpundpspro":100,"speed":10,"hppro":100</v>
      </c>
      <c r="J7993" s="20" t="str">
        <f>IF(I7993="","",属性中转表!$I$1&amp;(IF(VLOOKUP(B7993,属性中转表!A:G,7,FALSE)=0,0,VLOOKUP(VLOOKUP(B7993,属性中转表!A:G,7,FALSE),属性中转表!$K$2:$P$21,4,0)))+IFERROR(VLOOKUP(A7993,英雄数据表!A:K,IF(武魂!B7993&gt;=50,10,IF(武魂!B7993&gt;=25,6)),0),0))</f>
        <v>,"dpspro":200</v>
      </c>
      <c r="K7993" s="32" t="str">
        <f t="shared" si="536"/>
        <v>"atk":600,"hp":10000,"undpspro":200,"pvpdpspro":150,"pvpundpspro":100,"speed":10,"hppro":100,"dpspro":200</v>
      </c>
      <c r="L7993" s="20" t="str">
        <f>IF(B7993&gt;=50,VLOOKUP(A7993,英雄数据表!A:L,11,FALSE),IF(B7993&gt;=25,VLOOKUP(A7993,英雄数据表!A:L,7,0),""))</f>
        <v>"6303602004"</v>
      </c>
      <c r="M7993" s="20" t="str">
        <f>IFERROR(VLOOKUP(B7993,属性中转表!$K$2:$O$21,5,FALSE),"")</f>
        <v/>
      </c>
      <c r="N7993" s="20" t="str">
        <f>IF(B7993=25,VLOOKUP(A7993,英雄数据表!A:L,8,FALSE),IF(B7993=50,VLOOKUP(A7993,英雄数据表!A:L,12,0),""))</f>
        <v/>
      </c>
    </row>
    <row r="7994" spans="1:14" x14ac:dyDescent="0.3">
      <c r="A7994" s="20">
        <v>63036</v>
      </c>
      <c r="B7994" s="21">
        <f t="shared" si="537"/>
        <v>93</v>
      </c>
      <c r="C7994" s="21">
        <v>5</v>
      </c>
      <c r="D7994" s="21">
        <f>VLOOKUP(A7994,英雄数据表!A:D,4,0)</f>
        <v>6</v>
      </c>
      <c r="E7994" s="20" t="str">
        <f>VLOOKUP(A7994,英雄数据表!A:C,3,0)</f>
        <v>真银裁决</v>
      </c>
      <c r="F7994" s="20">
        <f t="shared" si="534"/>
        <v>63036</v>
      </c>
      <c r="G7994" s="20">
        <f t="shared" si="535"/>
        <v>63036</v>
      </c>
      <c r="H7994" s="21" t="str">
        <f>VLOOKUP(B7994,属性中转表!A:F,6,FALSE)</f>
        <v>"hp":415800,"atk":11550</v>
      </c>
      <c r="I7994" s="20" t="str">
        <f>IF(VLOOKUP(B7994,属性中转表!A:G,7,FALSE)=0,"",VLOOKUP(VLOOKUP(B7994,属性中转表!A:G,7,FALSE),属性中转表!$K$2:$P$21,6,0))&amp;IF(VLOOKUP(B7994,属性中转表!A:G,7,FALSE)&gt;=50,VLOOKUP(A7994,英雄数据表!A:K,9,0),IF(VLOOKUP(B7994,属性中转表!A:G,7,FALSE)&gt;=25,VLOOKUP(A7994,英雄数据表!A:K,5,0),""))</f>
        <v>"atk":600,"hp":10000,"undpspro":200,"pvpdpspro":150,"pvpundpspro":100,"speed":10,"hppro":100</v>
      </c>
      <c r="J7994" s="20" t="str">
        <f>IF(I7994="","",属性中转表!$I$1&amp;(IF(VLOOKUP(B7994,属性中转表!A:G,7,FALSE)=0,0,VLOOKUP(VLOOKUP(B7994,属性中转表!A:G,7,FALSE),属性中转表!$K$2:$P$21,4,0)))+IFERROR(VLOOKUP(A7994,英雄数据表!A:K,IF(武魂!B7994&gt;=50,10,IF(武魂!B7994&gt;=25,6)),0),0))</f>
        <v>,"dpspro":200</v>
      </c>
      <c r="K7994" s="32" t="str">
        <f t="shared" si="536"/>
        <v>"atk":600,"hp":10000,"undpspro":200,"pvpdpspro":150,"pvpundpspro":100,"speed":10,"hppro":100,"dpspro":200</v>
      </c>
      <c r="L7994" s="20" t="str">
        <f>IF(B7994&gt;=50,VLOOKUP(A7994,英雄数据表!A:L,11,FALSE),IF(B7994&gt;=25,VLOOKUP(A7994,英雄数据表!A:L,7,0),""))</f>
        <v>"6303602004"</v>
      </c>
      <c r="M7994" s="20" t="str">
        <f>IFERROR(VLOOKUP(B7994,属性中转表!$K$2:$O$21,5,FALSE),"")</f>
        <v/>
      </c>
      <c r="N7994" s="20" t="str">
        <f>IF(B7994=25,VLOOKUP(A7994,英雄数据表!A:L,8,FALSE),IF(B7994=50,VLOOKUP(A7994,英雄数据表!A:L,12,0),""))</f>
        <v/>
      </c>
    </row>
    <row r="7995" spans="1:14" x14ac:dyDescent="0.3">
      <c r="A7995" s="20">
        <v>63036</v>
      </c>
      <c r="B7995" s="21">
        <f t="shared" si="537"/>
        <v>94</v>
      </c>
      <c r="C7995" s="21">
        <v>5</v>
      </c>
      <c r="D7995" s="21">
        <f>VLOOKUP(A7995,英雄数据表!A:D,4,0)</f>
        <v>6</v>
      </c>
      <c r="E7995" s="20" t="str">
        <f>VLOOKUP(A7995,英雄数据表!A:C,3,0)</f>
        <v>真银裁决</v>
      </c>
      <c r="F7995" s="20">
        <f t="shared" si="534"/>
        <v>63036</v>
      </c>
      <c r="G7995" s="20">
        <f t="shared" si="535"/>
        <v>63036</v>
      </c>
      <c r="H7995" s="21" t="str">
        <f>VLOOKUP(B7995,属性中转表!A:F,6,FALSE)</f>
        <v>"hp":421200,"atk":11700</v>
      </c>
      <c r="I7995" s="20" t="str">
        <f>IF(VLOOKUP(B7995,属性中转表!A:G,7,FALSE)=0,"",VLOOKUP(VLOOKUP(B7995,属性中转表!A:G,7,FALSE),属性中转表!$K$2:$P$21,6,0))&amp;IF(VLOOKUP(B7995,属性中转表!A:G,7,FALSE)&gt;=50,VLOOKUP(A7995,英雄数据表!A:K,9,0),IF(VLOOKUP(B7995,属性中转表!A:G,7,FALSE)&gt;=25,VLOOKUP(A7995,英雄数据表!A:K,5,0),""))</f>
        <v>"atk":600,"hp":10000,"undpspro":200,"pvpdpspro":150,"pvpundpspro":100,"speed":10,"hppro":100</v>
      </c>
      <c r="J7995" s="20" t="str">
        <f>IF(I7995="","",属性中转表!$I$1&amp;(IF(VLOOKUP(B7995,属性中转表!A:G,7,FALSE)=0,0,VLOOKUP(VLOOKUP(B7995,属性中转表!A:G,7,FALSE),属性中转表!$K$2:$P$21,4,0)))+IFERROR(VLOOKUP(A7995,英雄数据表!A:K,IF(武魂!B7995&gt;=50,10,IF(武魂!B7995&gt;=25,6)),0),0))</f>
        <v>,"dpspro":200</v>
      </c>
      <c r="K7995" s="32" t="str">
        <f t="shared" si="536"/>
        <v>"atk":600,"hp":10000,"undpspro":200,"pvpdpspro":150,"pvpundpspro":100,"speed":10,"hppro":100,"dpspro":200</v>
      </c>
      <c r="L7995" s="20" t="str">
        <f>IF(B7995&gt;=50,VLOOKUP(A7995,英雄数据表!A:L,11,FALSE),IF(B7995&gt;=25,VLOOKUP(A7995,英雄数据表!A:L,7,0),""))</f>
        <v>"6303602004"</v>
      </c>
      <c r="M7995" s="20" t="str">
        <f>IFERROR(VLOOKUP(B7995,属性中转表!$K$2:$O$21,5,FALSE),"")</f>
        <v/>
      </c>
      <c r="N7995" s="20" t="str">
        <f>IF(B7995=25,VLOOKUP(A7995,英雄数据表!A:L,8,FALSE),IF(B7995=50,VLOOKUP(A7995,英雄数据表!A:L,12,0),""))</f>
        <v/>
      </c>
    </row>
    <row r="7996" spans="1:14" x14ac:dyDescent="0.3">
      <c r="A7996" s="20">
        <v>63036</v>
      </c>
      <c r="B7996" s="21">
        <f t="shared" si="537"/>
        <v>95</v>
      </c>
      <c r="C7996" s="21">
        <v>5</v>
      </c>
      <c r="D7996" s="21">
        <f>VLOOKUP(A7996,英雄数据表!A:D,4,0)</f>
        <v>6</v>
      </c>
      <c r="E7996" s="20" t="str">
        <f>VLOOKUP(A7996,英雄数据表!A:C,3,0)</f>
        <v>真银裁决</v>
      </c>
      <c r="F7996" s="20">
        <f t="shared" si="534"/>
        <v>63036</v>
      </c>
      <c r="G7996" s="20">
        <f t="shared" si="535"/>
        <v>63036</v>
      </c>
      <c r="H7996" s="21" t="str">
        <f>VLOOKUP(B7996,属性中转表!A:F,6,FALSE)</f>
        <v>"hp":426600,"atk":11850</v>
      </c>
      <c r="I7996" s="20" t="str">
        <f>IF(VLOOKUP(B7996,属性中转表!A:G,7,FALSE)=0,"",VLOOKUP(VLOOKUP(B7996,属性中转表!A:G,7,FALSE),属性中转表!$K$2:$P$21,6,0))&amp;IF(VLOOKUP(B7996,属性中转表!A:G,7,FALSE)&gt;=50,VLOOKUP(A7996,英雄数据表!A:K,9,0),IF(VLOOKUP(B7996,属性中转表!A:G,7,FALSE)&gt;=25,VLOOKUP(A7996,英雄数据表!A:K,5,0),""))</f>
        <v>"atk":600,"hp":10000,"undpspro":200,"pvpdpspro":150,"pvpundpspro":150,"speed":10,"hppro":100</v>
      </c>
      <c r="J7996" s="20" t="str">
        <f>IF(I7996="","",属性中转表!$I$1&amp;(IF(VLOOKUP(B7996,属性中转表!A:G,7,FALSE)=0,0,VLOOKUP(VLOOKUP(B7996,属性中转表!A:G,7,FALSE),属性中转表!$K$2:$P$21,4,0)))+IFERROR(VLOOKUP(A7996,英雄数据表!A:K,IF(武魂!B7996&gt;=50,10,IF(武魂!B7996&gt;=25,6)),0),0))</f>
        <v>,"dpspro":200</v>
      </c>
      <c r="K7996" s="32" t="str">
        <f t="shared" si="536"/>
        <v>"atk":600,"hp":10000,"undpspro":200,"pvpdpspro":150,"pvpundpspro":150,"speed":10,"hppro":100,"dpspro":200</v>
      </c>
      <c r="L7996" s="20" t="str">
        <f>IF(B7996&gt;=50,VLOOKUP(A7996,英雄数据表!A:L,11,FALSE),IF(B7996&gt;=25,VLOOKUP(A7996,英雄数据表!A:L,7,0),""))</f>
        <v>"6303602004"</v>
      </c>
      <c r="M7996" s="20" t="str">
        <f>IFERROR(VLOOKUP(B7996,属性中转表!$K$2:$O$21,5,FALSE),"")</f>
        <v>"pvpundpspro":50</v>
      </c>
      <c r="N7996" s="20" t="str">
        <f>IF(B7996=25,VLOOKUP(A7996,英雄数据表!A:L,8,FALSE),IF(B7996=50,VLOOKUP(A7996,英雄数据表!A:L,12,0),""))</f>
        <v/>
      </c>
    </row>
    <row r="7997" spans="1:14" x14ac:dyDescent="0.3">
      <c r="A7997" s="20">
        <v>63036</v>
      </c>
      <c r="B7997" s="21">
        <f t="shared" si="537"/>
        <v>96</v>
      </c>
      <c r="C7997" s="21">
        <v>5</v>
      </c>
      <c r="D7997" s="21">
        <f>VLOOKUP(A7997,英雄数据表!A:D,4,0)</f>
        <v>6</v>
      </c>
      <c r="E7997" s="20" t="str">
        <f>VLOOKUP(A7997,英雄数据表!A:C,3,0)</f>
        <v>真银裁决</v>
      </c>
      <c r="F7997" s="20">
        <f t="shared" si="534"/>
        <v>63036</v>
      </c>
      <c r="G7997" s="20">
        <f t="shared" si="535"/>
        <v>63036</v>
      </c>
      <c r="H7997" s="21" t="str">
        <f>VLOOKUP(B7997,属性中转表!A:F,6,FALSE)</f>
        <v>"hp":432000,"atk":12000</v>
      </c>
      <c r="I7997" s="20" t="str">
        <f>IF(VLOOKUP(B7997,属性中转表!A:G,7,FALSE)=0,"",VLOOKUP(VLOOKUP(B7997,属性中转表!A:G,7,FALSE),属性中转表!$K$2:$P$21,6,0))&amp;IF(VLOOKUP(B7997,属性中转表!A:G,7,FALSE)&gt;=50,VLOOKUP(A7997,英雄数据表!A:K,9,0),IF(VLOOKUP(B7997,属性中转表!A:G,7,FALSE)&gt;=25,VLOOKUP(A7997,英雄数据表!A:K,5,0),""))</f>
        <v>"atk":600,"hp":10000,"undpspro":200,"pvpdpspro":150,"pvpundpspro":150,"speed":10,"hppro":100</v>
      </c>
      <c r="J7997" s="20" t="str">
        <f>IF(I7997="","",属性中转表!$I$1&amp;(IF(VLOOKUP(B7997,属性中转表!A:G,7,FALSE)=0,0,VLOOKUP(VLOOKUP(B7997,属性中转表!A:G,7,FALSE),属性中转表!$K$2:$P$21,4,0)))+IFERROR(VLOOKUP(A7997,英雄数据表!A:K,IF(武魂!B7997&gt;=50,10,IF(武魂!B7997&gt;=25,6)),0),0))</f>
        <v>,"dpspro":200</v>
      </c>
      <c r="K7997" s="32" t="str">
        <f t="shared" si="536"/>
        <v>"atk":600,"hp":10000,"undpspro":200,"pvpdpspro":150,"pvpundpspro":150,"speed":10,"hppro":100,"dpspro":200</v>
      </c>
      <c r="L7997" s="20" t="str">
        <f>IF(B7997&gt;=50,VLOOKUP(A7997,英雄数据表!A:L,11,FALSE),IF(B7997&gt;=25,VLOOKUP(A7997,英雄数据表!A:L,7,0),""))</f>
        <v>"6303602004"</v>
      </c>
      <c r="M7997" s="20" t="str">
        <f>IFERROR(VLOOKUP(B7997,属性中转表!$K$2:$O$21,5,FALSE),"")</f>
        <v/>
      </c>
      <c r="N7997" s="20" t="str">
        <f>IF(B7997=25,VLOOKUP(A7997,英雄数据表!A:L,8,FALSE),IF(B7997=50,VLOOKUP(A7997,英雄数据表!A:L,12,0),""))</f>
        <v/>
      </c>
    </row>
    <row r="7998" spans="1:14" x14ac:dyDescent="0.3">
      <c r="A7998" s="20">
        <v>63036</v>
      </c>
      <c r="B7998" s="21">
        <f t="shared" si="537"/>
        <v>97</v>
      </c>
      <c r="C7998" s="21">
        <v>5</v>
      </c>
      <c r="D7998" s="21">
        <f>VLOOKUP(A7998,英雄数据表!A:D,4,0)</f>
        <v>6</v>
      </c>
      <c r="E7998" s="20" t="str">
        <f>VLOOKUP(A7998,英雄数据表!A:C,3,0)</f>
        <v>真银裁决</v>
      </c>
      <c r="F7998" s="20">
        <f t="shared" si="534"/>
        <v>63036</v>
      </c>
      <c r="G7998" s="20">
        <f t="shared" si="535"/>
        <v>63036</v>
      </c>
      <c r="H7998" s="21" t="str">
        <f>VLOOKUP(B7998,属性中转表!A:F,6,FALSE)</f>
        <v>"hp":437400,"atk":12150</v>
      </c>
      <c r="I7998" s="20" t="str">
        <f>IF(VLOOKUP(B7998,属性中转表!A:G,7,FALSE)=0,"",VLOOKUP(VLOOKUP(B7998,属性中转表!A:G,7,FALSE),属性中转表!$K$2:$P$21,6,0))&amp;IF(VLOOKUP(B7998,属性中转表!A:G,7,FALSE)&gt;=50,VLOOKUP(A7998,英雄数据表!A:K,9,0),IF(VLOOKUP(B7998,属性中转表!A:G,7,FALSE)&gt;=25,VLOOKUP(A7998,英雄数据表!A:K,5,0),""))</f>
        <v>"atk":600,"hp":10000,"undpspro":200,"pvpdpspro":150,"pvpundpspro":150,"speed":10,"hppro":100</v>
      </c>
      <c r="J7998" s="20" t="str">
        <f>IF(I7998="","",属性中转表!$I$1&amp;(IF(VLOOKUP(B7998,属性中转表!A:G,7,FALSE)=0,0,VLOOKUP(VLOOKUP(B7998,属性中转表!A:G,7,FALSE),属性中转表!$K$2:$P$21,4,0)))+IFERROR(VLOOKUP(A7998,英雄数据表!A:K,IF(武魂!B7998&gt;=50,10,IF(武魂!B7998&gt;=25,6)),0),0))</f>
        <v>,"dpspro":200</v>
      </c>
      <c r="K7998" s="32" t="str">
        <f t="shared" si="536"/>
        <v>"atk":600,"hp":10000,"undpspro":200,"pvpdpspro":150,"pvpundpspro":150,"speed":10,"hppro":100,"dpspro":200</v>
      </c>
      <c r="L7998" s="20" t="str">
        <f>IF(B7998&gt;=50,VLOOKUP(A7998,英雄数据表!A:L,11,FALSE),IF(B7998&gt;=25,VLOOKUP(A7998,英雄数据表!A:L,7,0),""))</f>
        <v>"6303602004"</v>
      </c>
      <c r="M7998" s="20" t="str">
        <f>IFERROR(VLOOKUP(B7998,属性中转表!$K$2:$O$21,5,FALSE),"")</f>
        <v/>
      </c>
      <c r="N7998" s="20" t="str">
        <f>IF(B7998=25,VLOOKUP(A7998,英雄数据表!A:L,8,FALSE),IF(B7998=50,VLOOKUP(A7998,英雄数据表!A:L,12,0),""))</f>
        <v/>
      </c>
    </row>
    <row r="7999" spans="1:14" x14ac:dyDescent="0.3">
      <c r="A7999" s="20">
        <v>63036</v>
      </c>
      <c r="B7999" s="21">
        <f t="shared" si="537"/>
        <v>98</v>
      </c>
      <c r="C7999" s="21">
        <v>5</v>
      </c>
      <c r="D7999" s="21">
        <f>VLOOKUP(A7999,英雄数据表!A:D,4,0)</f>
        <v>6</v>
      </c>
      <c r="E7999" s="20" t="str">
        <f>VLOOKUP(A7999,英雄数据表!A:C,3,0)</f>
        <v>真银裁决</v>
      </c>
      <c r="F7999" s="20">
        <f t="shared" si="534"/>
        <v>63036</v>
      </c>
      <c r="G7999" s="20">
        <f t="shared" si="535"/>
        <v>63036</v>
      </c>
      <c r="H7999" s="21" t="str">
        <f>VLOOKUP(B7999,属性中转表!A:F,6,FALSE)</f>
        <v>"hp":442800,"atk":12300</v>
      </c>
      <c r="I7999" s="20" t="str">
        <f>IF(VLOOKUP(B7999,属性中转表!A:G,7,FALSE)=0,"",VLOOKUP(VLOOKUP(B7999,属性中转表!A:G,7,FALSE),属性中转表!$K$2:$P$21,6,0))&amp;IF(VLOOKUP(B7999,属性中转表!A:G,7,FALSE)&gt;=50,VLOOKUP(A7999,英雄数据表!A:K,9,0),IF(VLOOKUP(B7999,属性中转表!A:G,7,FALSE)&gt;=25,VLOOKUP(A7999,英雄数据表!A:K,5,0),""))</f>
        <v>"atk":600,"hp":10000,"undpspro":200,"pvpdpspro":150,"pvpundpspro":150,"speed":10,"hppro":100</v>
      </c>
      <c r="J7999" s="20" t="str">
        <f>IF(I7999="","",属性中转表!$I$1&amp;(IF(VLOOKUP(B7999,属性中转表!A:G,7,FALSE)=0,0,VLOOKUP(VLOOKUP(B7999,属性中转表!A:G,7,FALSE),属性中转表!$K$2:$P$21,4,0)))+IFERROR(VLOOKUP(A7999,英雄数据表!A:K,IF(武魂!B7999&gt;=50,10,IF(武魂!B7999&gt;=25,6)),0),0))</f>
        <v>,"dpspro":200</v>
      </c>
      <c r="K7999" s="32" t="str">
        <f t="shared" si="536"/>
        <v>"atk":600,"hp":10000,"undpspro":200,"pvpdpspro":150,"pvpundpspro":150,"speed":10,"hppro":100,"dpspro":200</v>
      </c>
      <c r="L7999" s="20" t="str">
        <f>IF(B7999&gt;=50,VLOOKUP(A7999,英雄数据表!A:L,11,FALSE),IF(B7999&gt;=25,VLOOKUP(A7999,英雄数据表!A:L,7,0),""))</f>
        <v>"6303602004"</v>
      </c>
      <c r="M7999" s="20" t="str">
        <f>IFERROR(VLOOKUP(B7999,属性中转表!$K$2:$O$21,5,FALSE),"")</f>
        <v/>
      </c>
      <c r="N7999" s="20" t="str">
        <f>IF(B7999=25,VLOOKUP(A7999,英雄数据表!A:L,8,FALSE),IF(B7999=50,VLOOKUP(A7999,英雄数据表!A:L,12,0),""))</f>
        <v/>
      </c>
    </row>
    <row r="8000" spans="1:14" x14ac:dyDescent="0.3">
      <c r="A8000" s="20">
        <v>63036</v>
      </c>
      <c r="B8000" s="21">
        <f t="shared" si="537"/>
        <v>99</v>
      </c>
      <c r="C8000" s="21">
        <v>5</v>
      </c>
      <c r="D8000" s="21">
        <f>VLOOKUP(A8000,英雄数据表!A:D,4,0)</f>
        <v>6</v>
      </c>
      <c r="E8000" s="20" t="str">
        <f>VLOOKUP(A8000,英雄数据表!A:C,3,0)</f>
        <v>真银裁决</v>
      </c>
      <c r="F8000" s="20">
        <f t="shared" si="534"/>
        <v>63036</v>
      </c>
      <c r="G8000" s="20">
        <f t="shared" si="535"/>
        <v>63036</v>
      </c>
      <c r="H8000" s="21" t="str">
        <f>VLOOKUP(B8000,属性中转表!A:F,6,FALSE)</f>
        <v>"hp":448200,"atk":12450</v>
      </c>
      <c r="I8000" s="20" t="str">
        <f>IF(VLOOKUP(B8000,属性中转表!A:G,7,FALSE)=0,"",VLOOKUP(VLOOKUP(B8000,属性中转表!A:G,7,FALSE),属性中转表!$K$2:$P$21,6,0))&amp;IF(VLOOKUP(B8000,属性中转表!A:G,7,FALSE)&gt;=50,VLOOKUP(A8000,英雄数据表!A:K,9,0),IF(VLOOKUP(B8000,属性中转表!A:G,7,FALSE)&gt;=25,VLOOKUP(A8000,英雄数据表!A:K,5,0),""))</f>
        <v>"atk":600,"hp":10000,"undpspro":200,"pvpdpspro":150,"pvpundpspro":150,"speed":10,"hppro":100</v>
      </c>
      <c r="J8000" s="20" t="str">
        <f>IF(I8000="","",属性中转表!$I$1&amp;(IF(VLOOKUP(B8000,属性中转表!A:G,7,FALSE)=0,0,VLOOKUP(VLOOKUP(B8000,属性中转表!A:G,7,FALSE),属性中转表!$K$2:$P$21,4,0)))+IFERROR(VLOOKUP(A8000,英雄数据表!A:K,IF(武魂!B8000&gt;=50,10,IF(武魂!B8000&gt;=25,6)),0),0))</f>
        <v>,"dpspro":200</v>
      </c>
      <c r="K8000" s="32" t="str">
        <f t="shared" si="536"/>
        <v>"atk":600,"hp":10000,"undpspro":200,"pvpdpspro":150,"pvpundpspro":150,"speed":10,"hppro":100,"dpspro":200</v>
      </c>
      <c r="L8000" s="20" t="str">
        <f>IF(B8000&gt;=50,VLOOKUP(A8000,英雄数据表!A:L,11,FALSE),IF(B8000&gt;=25,VLOOKUP(A8000,英雄数据表!A:L,7,0),""))</f>
        <v>"6303602004"</v>
      </c>
      <c r="M8000" s="20" t="str">
        <f>IFERROR(VLOOKUP(B8000,属性中转表!$K$2:$O$21,5,FALSE),"")</f>
        <v/>
      </c>
      <c r="N8000" s="20" t="str">
        <f>IF(B8000=25,VLOOKUP(A8000,英雄数据表!A:L,8,FALSE),IF(B8000=50,VLOOKUP(A8000,英雄数据表!A:L,12,0),""))</f>
        <v/>
      </c>
    </row>
    <row r="8001" spans="1:14" x14ac:dyDescent="0.3">
      <c r="A8001" s="20">
        <v>63036</v>
      </c>
      <c r="B8001" s="21">
        <f t="shared" si="537"/>
        <v>100</v>
      </c>
      <c r="C8001" s="21">
        <v>5</v>
      </c>
      <c r="D8001" s="21">
        <f>VLOOKUP(A8001,英雄数据表!A:D,4,0)</f>
        <v>6</v>
      </c>
      <c r="E8001" s="20" t="str">
        <f>VLOOKUP(A8001,英雄数据表!A:C,3,0)</f>
        <v>真银裁决</v>
      </c>
      <c r="F8001" s="20">
        <f t="shared" si="534"/>
        <v>63036</v>
      </c>
      <c r="G8001" s="20">
        <f t="shared" si="535"/>
        <v>63036</v>
      </c>
      <c r="H8001" s="21" t="str">
        <f>VLOOKUP(B8001,属性中转表!A:F,6,FALSE)</f>
        <v>"hp":453600,"atk":12600</v>
      </c>
      <c r="I8001" s="20" t="str">
        <f>IF(VLOOKUP(B8001,属性中转表!A:G,7,FALSE)=0,"",VLOOKUP(VLOOKUP(B8001,属性中转表!A:G,7,FALSE),属性中转表!$K$2:$P$21,6,0))&amp;IF(VLOOKUP(B8001,属性中转表!A:G,7,FALSE)&gt;=50,VLOOKUP(A8001,英雄数据表!A:K,9,0),IF(VLOOKUP(B8001,属性中转表!A:G,7,FALSE)&gt;=25,VLOOKUP(A8001,英雄数据表!A:K,5,0),""))</f>
        <v>"atk":900,"hp":15000,"undpspro":200,"pvpdpspro":150,"pvpundpspro":150,"speed":20,"hppro":100</v>
      </c>
      <c r="J8001" s="20" t="str">
        <f>IF(I8001="","",属性中转表!$I$1&amp;(IF(VLOOKUP(B8001,属性中转表!A:G,7,FALSE)=0,0,VLOOKUP(VLOOKUP(B8001,属性中转表!A:G,7,FALSE),属性中转表!$K$2:$P$21,4,0)))+IFERROR(VLOOKUP(A8001,英雄数据表!A:K,IF(武魂!B8001&gt;=50,10,IF(武魂!B8001&gt;=25,6)),0),0))</f>
        <v>,"dpspro":200</v>
      </c>
      <c r="K8001" s="32" t="str">
        <f t="shared" si="536"/>
        <v>"atk":900,"hp":15000,"undpspro":200,"pvpdpspro":150,"pvpundpspro":150,"speed":20,"hppro":100,"dpspro":200</v>
      </c>
      <c r="L8001" s="20" t="str">
        <f>IF(B8001&gt;=50,VLOOKUP(A8001,英雄数据表!A:L,11,FALSE),IF(B8001&gt;=25,VLOOKUP(A8001,英雄数据表!A:L,7,0),""))</f>
        <v>"6303602004"</v>
      </c>
      <c r="M8001" s="20" t="str">
        <f>IFERROR(VLOOKUP(B8001,属性中转表!$K$2:$O$21,5,FALSE),"")</f>
        <v>"speed":10,"atk":300,"hp":5000</v>
      </c>
      <c r="N8001" s="20" t="str">
        <f>IF(B8001=25,VLOOKUP(A8001,英雄数据表!A:L,8,FALSE),IF(B8001=50,VLOOKUP(A8001,英雄数据表!A:L,12,0),""))</f>
        <v/>
      </c>
    </row>
    <row r="8002" spans="1:14" x14ac:dyDescent="0.3">
      <c r="A8002" s="20">
        <v>64026</v>
      </c>
      <c r="B8002" s="21">
        <f t="shared" si="537"/>
        <v>1</v>
      </c>
      <c r="C8002" s="21">
        <v>5</v>
      </c>
      <c r="D8002" s="21">
        <f>VLOOKUP(A8002,英雄数据表!A:D,4,0)</f>
        <v>6</v>
      </c>
      <c r="E8002" s="20" t="str">
        <f>VLOOKUP(A8002,英雄数据表!A:C,3,0)</f>
        <v>时空监察者</v>
      </c>
      <c r="F8002" s="20">
        <f t="shared" ref="F8002:F8065" si="538">A8002</f>
        <v>64026</v>
      </c>
      <c r="G8002" s="20">
        <f t="shared" ref="G8002:G8065" si="539">A8002</f>
        <v>64026</v>
      </c>
      <c r="H8002" s="21" t="str">
        <f>VLOOKUP(B8002,属性中转表!A:F,6,FALSE)</f>
        <v>"hp":5400,"atk":150</v>
      </c>
      <c r="I8002" s="20" t="str">
        <f>IF(VLOOKUP(B8002,属性中转表!A:G,7,FALSE)=0,"",VLOOKUP(VLOOKUP(B8002,属性中转表!A:G,7,FALSE),属性中转表!$K$2:$P$21,6,0))&amp;IF(VLOOKUP(B8002,属性中转表!A:G,7,FALSE)&gt;=50,VLOOKUP(A8002,英雄数据表!A:K,9,0),IF(VLOOKUP(B8002,属性中转表!A:G,7,FALSE)&gt;=25,VLOOKUP(A8002,英雄数据表!A:K,5,0),""))</f>
        <v/>
      </c>
      <c r="J8002" s="20" t="str">
        <f>IF(I8002="","",属性中转表!$I$1&amp;(IF(VLOOKUP(B8002,属性中转表!A:G,7,FALSE)=0,0,VLOOKUP(VLOOKUP(B8002,属性中转表!A:G,7,FALSE),属性中转表!$K$2:$P$21,4,0)))+IFERROR(VLOOKUP(A8002,英雄数据表!A:K,IF(武魂!B8002&gt;=50,10,IF(武魂!B8002&gt;=25,6)),0),0))</f>
        <v/>
      </c>
      <c r="K8002" s="32" t="str">
        <f t="shared" si="536"/>
        <v/>
      </c>
      <c r="L8002" s="20" t="str">
        <f>IF(B8002&gt;=50,VLOOKUP(A8002,英雄数据表!A:L,11,FALSE),IF(B8002&gt;=25,VLOOKUP(A8002,英雄数据表!A:L,7,0),""))</f>
        <v/>
      </c>
      <c r="M8002" s="20" t="str">
        <f>IFERROR(VLOOKUP(B8002,属性中转表!$K$2:$O$21,5,FALSE),"")</f>
        <v/>
      </c>
      <c r="N8002" s="20" t="str">
        <f>IF(B8002=25,VLOOKUP(A8002,英雄数据表!A:L,8,FALSE),IF(B8002=50,VLOOKUP(A8002,英雄数据表!A:L,12,0),""))</f>
        <v/>
      </c>
    </row>
    <row r="8003" spans="1:14" x14ac:dyDescent="0.3">
      <c r="A8003" s="20">
        <v>64026</v>
      </c>
      <c r="B8003" s="21">
        <f t="shared" si="537"/>
        <v>2</v>
      </c>
      <c r="C8003" s="21">
        <v>5</v>
      </c>
      <c r="D8003" s="21">
        <f>VLOOKUP(A8003,英雄数据表!A:D,4,0)</f>
        <v>6</v>
      </c>
      <c r="E8003" s="20" t="str">
        <f>VLOOKUP(A8003,英雄数据表!A:C,3,0)</f>
        <v>时空监察者</v>
      </c>
      <c r="F8003" s="20">
        <f t="shared" si="538"/>
        <v>64026</v>
      </c>
      <c r="G8003" s="20">
        <f t="shared" si="539"/>
        <v>64026</v>
      </c>
      <c r="H8003" s="21" t="str">
        <f>VLOOKUP(B8003,属性中转表!A:F,6,FALSE)</f>
        <v>"hp":7200,"atk":200</v>
      </c>
      <c r="I8003" s="20" t="str">
        <f>IF(VLOOKUP(B8003,属性中转表!A:G,7,FALSE)=0,"",VLOOKUP(VLOOKUP(B8003,属性中转表!A:G,7,FALSE),属性中转表!$K$2:$P$21,6,0))&amp;IF(VLOOKUP(B8003,属性中转表!A:G,7,FALSE)&gt;=50,VLOOKUP(A8003,英雄数据表!A:K,9,0),IF(VLOOKUP(B8003,属性中转表!A:G,7,FALSE)&gt;=25,VLOOKUP(A8003,英雄数据表!A:K,5,0),""))</f>
        <v/>
      </c>
      <c r="J8003" s="20" t="str">
        <f>IF(I8003="","",属性中转表!$I$1&amp;(IF(VLOOKUP(B8003,属性中转表!A:G,7,FALSE)=0,0,VLOOKUP(VLOOKUP(B8003,属性中转表!A:G,7,FALSE),属性中转表!$K$2:$P$21,4,0)))+IFERROR(VLOOKUP(A8003,英雄数据表!A:K,IF(武魂!B8003&gt;=50,10,IF(武魂!B8003&gt;=25,6)),0),0))</f>
        <v/>
      </c>
      <c r="K8003" s="32" t="str">
        <f t="shared" si="536"/>
        <v/>
      </c>
      <c r="L8003" s="20" t="str">
        <f>IF(B8003&gt;=50,VLOOKUP(A8003,英雄数据表!A:L,11,FALSE),IF(B8003&gt;=25,VLOOKUP(A8003,英雄数据表!A:L,7,0),""))</f>
        <v/>
      </c>
      <c r="M8003" s="20" t="str">
        <f>IFERROR(VLOOKUP(B8003,属性中转表!$K$2:$O$21,5,FALSE),"")</f>
        <v/>
      </c>
      <c r="N8003" s="20" t="str">
        <f>IF(B8003=25,VLOOKUP(A8003,英雄数据表!A:L,8,FALSE),IF(B8003=50,VLOOKUP(A8003,英雄数据表!A:L,12,0),""))</f>
        <v/>
      </c>
    </row>
    <row r="8004" spans="1:14" x14ac:dyDescent="0.3">
      <c r="A8004" s="20">
        <v>64026</v>
      </c>
      <c r="B8004" s="21">
        <f t="shared" si="537"/>
        <v>3</v>
      </c>
      <c r="C8004" s="21">
        <v>5</v>
      </c>
      <c r="D8004" s="21">
        <f>VLOOKUP(A8004,英雄数据表!A:D,4,0)</f>
        <v>6</v>
      </c>
      <c r="E8004" s="20" t="str">
        <f>VLOOKUP(A8004,英雄数据表!A:C,3,0)</f>
        <v>时空监察者</v>
      </c>
      <c r="F8004" s="20">
        <f t="shared" si="538"/>
        <v>64026</v>
      </c>
      <c r="G8004" s="20">
        <f t="shared" si="539"/>
        <v>64026</v>
      </c>
      <c r="H8004" s="21" t="str">
        <f>VLOOKUP(B8004,属性中转表!A:F,6,FALSE)</f>
        <v>"hp":9000,"atk":250</v>
      </c>
      <c r="I8004" s="20" t="str">
        <f>IF(VLOOKUP(B8004,属性中转表!A:G,7,FALSE)=0,"",VLOOKUP(VLOOKUP(B8004,属性中转表!A:G,7,FALSE),属性中转表!$K$2:$P$21,6,0))&amp;IF(VLOOKUP(B8004,属性中转表!A:G,7,FALSE)&gt;=50,VLOOKUP(A8004,英雄数据表!A:K,9,0),IF(VLOOKUP(B8004,属性中转表!A:G,7,FALSE)&gt;=25,VLOOKUP(A8004,英雄数据表!A:K,5,0),""))</f>
        <v/>
      </c>
      <c r="J8004" s="20" t="str">
        <f>IF(I8004="","",属性中转表!$I$1&amp;(IF(VLOOKUP(B8004,属性中转表!A:G,7,FALSE)=0,0,VLOOKUP(VLOOKUP(B8004,属性中转表!A:G,7,FALSE),属性中转表!$K$2:$P$21,4,0)))+IFERROR(VLOOKUP(A8004,英雄数据表!A:K,IF(武魂!B8004&gt;=50,10,IF(武魂!B8004&gt;=25,6)),0),0))</f>
        <v/>
      </c>
      <c r="K8004" s="32" t="str">
        <f t="shared" si="536"/>
        <v/>
      </c>
      <c r="L8004" s="20" t="str">
        <f>IF(B8004&gt;=50,VLOOKUP(A8004,英雄数据表!A:L,11,FALSE),IF(B8004&gt;=25,VLOOKUP(A8004,英雄数据表!A:L,7,0),""))</f>
        <v/>
      </c>
      <c r="M8004" s="20" t="str">
        <f>IFERROR(VLOOKUP(B8004,属性中转表!$K$2:$O$21,5,FALSE),"")</f>
        <v/>
      </c>
      <c r="N8004" s="20" t="str">
        <f>IF(B8004=25,VLOOKUP(A8004,英雄数据表!A:L,8,FALSE),IF(B8004=50,VLOOKUP(A8004,英雄数据表!A:L,12,0),""))</f>
        <v/>
      </c>
    </row>
    <row r="8005" spans="1:14" x14ac:dyDescent="0.3">
      <c r="A8005" s="20">
        <v>64026</v>
      </c>
      <c r="B8005" s="21">
        <f t="shared" si="537"/>
        <v>4</v>
      </c>
      <c r="C8005" s="21">
        <v>5</v>
      </c>
      <c r="D8005" s="21">
        <f>VLOOKUP(A8005,英雄数据表!A:D,4,0)</f>
        <v>6</v>
      </c>
      <c r="E8005" s="20" t="str">
        <f>VLOOKUP(A8005,英雄数据表!A:C,3,0)</f>
        <v>时空监察者</v>
      </c>
      <c r="F8005" s="20">
        <f t="shared" si="538"/>
        <v>64026</v>
      </c>
      <c r="G8005" s="20">
        <f t="shared" si="539"/>
        <v>64026</v>
      </c>
      <c r="H8005" s="21" t="str">
        <f>VLOOKUP(B8005,属性中转表!A:F,6,FALSE)</f>
        <v>"hp":10800,"atk":300</v>
      </c>
      <c r="I8005" s="20" t="str">
        <f>IF(VLOOKUP(B8005,属性中转表!A:G,7,FALSE)=0,"",VLOOKUP(VLOOKUP(B8005,属性中转表!A:G,7,FALSE),属性中转表!$K$2:$P$21,6,0))&amp;IF(VLOOKUP(B8005,属性中转表!A:G,7,FALSE)&gt;=50,VLOOKUP(A8005,英雄数据表!A:K,9,0),IF(VLOOKUP(B8005,属性中转表!A:G,7,FALSE)&gt;=25,VLOOKUP(A8005,英雄数据表!A:K,5,0),""))</f>
        <v/>
      </c>
      <c r="J8005" s="20" t="str">
        <f>IF(I8005="","",属性中转表!$I$1&amp;(IF(VLOOKUP(B8005,属性中转表!A:G,7,FALSE)=0,0,VLOOKUP(VLOOKUP(B8005,属性中转表!A:G,7,FALSE),属性中转表!$K$2:$P$21,4,0)))+IFERROR(VLOOKUP(A8005,英雄数据表!A:K,IF(武魂!B8005&gt;=50,10,IF(武魂!B8005&gt;=25,6)),0),0))</f>
        <v/>
      </c>
      <c r="K8005" s="32" t="str">
        <f t="shared" si="536"/>
        <v/>
      </c>
      <c r="L8005" s="20" t="str">
        <f>IF(B8005&gt;=50,VLOOKUP(A8005,英雄数据表!A:L,11,FALSE),IF(B8005&gt;=25,VLOOKUP(A8005,英雄数据表!A:L,7,0),""))</f>
        <v/>
      </c>
      <c r="M8005" s="20" t="str">
        <f>IFERROR(VLOOKUP(B8005,属性中转表!$K$2:$O$21,5,FALSE),"")</f>
        <v/>
      </c>
      <c r="N8005" s="20" t="str">
        <f>IF(B8005=25,VLOOKUP(A8005,英雄数据表!A:L,8,FALSE),IF(B8005=50,VLOOKUP(A8005,英雄数据表!A:L,12,0),""))</f>
        <v/>
      </c>
    </row>
    <row r="8006" spans="1:14" x14ac:dyDescent="0.3">
      <c r="A8006" s="20">
        <v>64026</v>
      </c>
      <c r="B8006" s="21">
        <f t="shared" si="537"/>
        <v>5</v>
      </c>
      <c r="C8006" s="21">
        <v>5</v>
      </c>
      <c r="D8006" s="21">
        <f>VLOOKUP(A8006,英雄数据表!A:D,4,0)</f>
        <v>6</v>
      </c>
      <c r="E8006" s="20" t="str">
        <f>VLOOKUP(A8006,英雄数据表!A:C,3,0)</f>
        <v>时空监察者</v>
      </c>
      <c r="F8006" s="20">
        <f t="shared" si="538"/>
        <v>64026</v>
      </c>
      <c r="G8006" s="20">
        <f t="shared" si="539"/>
        <v>64026</v>
      </c>
      <c r="H8006" s="21" t="str">
        <f>VLOOKUP(B8006,属性中转表!A:F,6,FALSE)</f>
        <v>"hp":12600,"atk":350</v>
      </c>
      <c r="I8006" s="20" t="str">
        <f>IF(VLOOKUP(B8006,属性中转表!A:G,7,FALSE)=0,"",VLOOKUP(VLOOKUP(B8006,属性中转表!A:G,7,FALSE),属性中转表!$K$2:$P$21,6,0))&amp;IF(VLOOKUP(B8006,属性中转表!A:G,7,FALSE)&gt;=50,VLOOKUP(A8006,英雄数据表!A:K,9,0),IF(VLOOKUP(B8006,属性中转表!A:G,7,FALSE)&gt;=25,VLOOKUP(A8006,英雄数据表!A:K,5,0),""))</f>
        <v>"atk":300</v>
      </c>
      <c r="J8006" s="20" t="str">
        <f>IF(I8006="","",属性中转表!$I$1&amp;(IF(VLOOKUP(B8006,属性中转表!A:G,7,FALSE)=0,0,VLOOKUP(VLOOKUP(B8006,属性中转表!A:G,7,FALSE),属性中转表!$K$2:$P$21,4,0)))+IFERROR(VLOOKUP(A8006,英雄数据表!A:K,IF(武魂!B8006&gt;=50,10,IF(武魂!B8006&gt;=25,6)),0),0))</f>
        <v>,"dpspro":0</v>
      </c>
      <c r="K8006" s="32" t="str">
        <f t="shared" si="536"/>
        <v>"atk":300,"dpspro":0</v>
      </c>
      <c r="L8006" s="20" t="str">
        <f>IF(B8006&gt;=50,VLOOKUP(A8006,英雄数据表!A:L,11,FALSE),IF(B8006&gt;=25,VLOOKUP(A8006,英雄数据表!A:L,7,0),""))</f>
        <v/>
      </c>
      <c r="M8006" s="20" t="str">
        <f>IFERROR(VLOOKUP(B8006,属性中转表!$K$2:$O$21,5,FALSE),"")</f>
        <v>"atk":300</v>
      </c>
      <c r="N8006" s="20" t="str">
        <f>IF(B8006=25,VLOOKUP(A8006,英雄数据表!A:L,8,FALSE),IF(B8006=50,VLOOKUP(A8006,英雄数据表!A:L,12,0),""))</f>
        <v/>
      </c>
    </row>
    <row r="8007" spans="1:14" x14ac:dyDescent="0.3">
      <c r="A8007" s="20">
        <v>64026</v>
      </c>
      <c r="B8007" s="21">
        <f t="shared" si="537"/>
        <v>6</v>
      </c>
      <c r="C8007" s="21">
        <v>5</v>
      </c>
      <c r="D8007" s="21">
        <f>VLOOKUP(A8007,英雄数据表!A:D,4,0)</f>
        <v>6</v>
      </c>
      <c r="E8007" s="20" t="str">
        <f>VLOOKUP(A8007,英雄数据表!A:C,3,0)</f>
        <v>时空监察者</v>
      </c>
      <c r="F8007" s="20">
        <f t="shared" si="538"/>
        <v>64026</v>
      </c>
      <c r="G8007" s="20">
        <f t="shared" si="539"/>
        <v>64026</v>
      </c>
      <c r="H8007" s="21" t="str">
        <f>VLOOKUP(B8007,属性中转表!A:F,6,FALSE)</f>
        <v>"hp":14400,"atk":400</v>
      </c>
      <c r="I8007" s="20" t="str">
        <f>IF(VLOOKUP(B8007,属性中转表!A:G,7,FALSE)=0,"",VLOOKUP(VLOOKUP(B8007,属性中转表!A:G,7,FALSE),属性中转表!$K$2:$P$21,6,0))&amp;IF(VLOOKUP(B8007,属性中转表!A:G,7,FALSE)&gt;=50,VLOOKUP(A8007,英雄数据表!A:K,9,0),IF(VLOOKUP(B8007,属性中转表!A:G,7,FALSE)&gt;=25,VLOOKUP(A8007,英雄数据表!A:K,5,0),""))</f>
        <v>"atk":300</v>
      </c>
      <c r="J8007" s="20" t="str">
        <f>IF(I8007="","",属性中转表!$I$1&amp;(IF(VLOOKUP(B8007,属性中转表!A:G,7,FALSE)=0,0,VLOOKUP(VLOOKUP(B8007,属性中转表!A:G,7,FALSE),属性中转表!$K$2:$P$21,4,0)))+IFERROR(VLOOKUP(A8007,英雄数据表!A:K,IF(武魂!B8007&gt;=50,10,IF(武魂!B8007&gt;=25,6)),0),0))</f>
        <v>,"dpspro":0</v>
      </c>
      <c r="K8007" s="32" t="str">
        <f t="shared" si="536"/>
        <v>"atk":300,"dpspro":0</v>
      </c>
      <c r="L8007" s="20" t="str">
        <f>IF(B8007&gt;=50,VLOOKUP(A8007,英雄数据表!A:L,11,FALSE),IF(B8007&gt;=25,VLOOKUP(A8007,英雄数据表!A:L,7,0),""))</f>
        <v/>
      </c>
      <c r="M8007" s="20" t="str">
        <f>IFERROR(VLOOKUP(B8007,属性中转表!$K$2:$O$21,5,FALSE),"")</f>
        <v/>
      </c>
      <c r="N8007" s="20" t="str">
        <f>IF(B8007=25,VLOOKUP(A8007,英雄数据表!A:L,8,FALSE),IF(B8007=50,VLOOKUP(A8007,英雄数据表!A:L,12,0),""))</f>
        <v/>
      </c>
    </row>
    <row r="8008" spans="1:14" x14ac:dyDescent="0.3">
      <c r="A8008" s="20">
        <v>64026</v>
      </c>
      <c r="B8008" s="21">
        <f t="shared" si="537"/>
        <v>7</v>
      </c>
      <c r="C8008" s="21">
        <v>5</v>
      </c>
      <c r="D8008" s="21">
        <f>VLOOKUP(A8008,英雄数据表!A:D,4,0)</f>
        <v>6</v>
      </c>
      <c r="E8008" s="20" t="str">
        <f>VLOOKUP(A8008,英雄数据表!A:C,3,0)</f>
        <v>时空监察者</v>
      </c>
      <c r="F8008" s="20">
        <f t="shared" si="538"/>
        <v>64026</v>
      </c>
      <c r="G8008" s="20">
        <f t="shared" si="539"/>
        <v>64026</v>
      </c>
      <c r="H8008" s="21" t="str">
        <f>VLOOKUP(B8008,属性中转表!A:F,6,FALSE)</f>
        <v>"hp":16200,"atk":450</v>
      </c>
      <c r="I8008" s="20" t="str">
        <f>IF(VLOOKUP(B8008,属性中转表!A:G,7,FALSE)=0,"",VLOOKUP(VLOOKUP(B8008,属性中转表!A:G,7,FALSE),属性中转表!$K$2:$P$21,6,0))&amp;IF(VLOOKUP(B8008,属性中转表!A:G,7,FALSE)&gt;=50,VLOOKUP(A8008,英雄数据表!A:K,9,0),IF(VLOOKUP(B8008,属性中转表!A:G,7,FALSE)&gt;=25,VLOOKUP(A8008,英雄数据表!A:K,5,0),""))</f>
        <v>"atk":300</v>
      </c>
      <c r="J8008" s="20" t="str">
        <f>IF(I8008="","",属性中转表!$I$1&amp;(IF(VLOOKUP(B8008,属性中转表!A:G,7,FALSE)=0,0,VLOOKUP(VLOOKUP(B8008,属性中转表!A:G,7,FALSE),属性中转表!$K$2:$P$21,4,0)))+IFERROR(VLOOKUP(A8008,英雄数据表!A:K,IF(武魂!B8008&gt;=50,10,IF(武魂!B8008&gt;=25,6)),0),0))</f>
        <v>,"dpspro":0</v>
      </c>
      <c r="K8008" s="32" t="str">
        <f t="shared" si="536"/>
        <v>"atk":300,"dpspro":0</v>
      </c>
      <c r="L8008" s="20" t="str">
        <f>IF(B8008&gt;=50,VLOOKUP(A8008,英雄数据表!A:L,11,FALSE),IF(B8008&gt;=25,VLOOKUP(A8008,英雄数据表!A:L,7,0),""))</f>
        <v/>
      </c>
      <c r="M8008" s="20" t="str">
        <f>IFERROR(VLOOKUP(B8008,属性中转表!$K$2:$O$21,5,FALSE),"")</f>
        <v/>
      </c>
      <c r="N8008" s="20" t="str">
        <f>IF(B8008=25,VLOOKUP(A8008,英雄数据表!A:L,8,FALSE),IF(B8008=50,VLOOKUP(A8008,英雄数据表!A:L,12,0),""))</f>
        <v/>
      </c>
    </row>
    <row r="8009" spans="1:14" x14ac:dyDescent="0.3">
      <c r="A8009" s="20">
        <v>64026</v>
      </c>
      <c r="B8009" s="21">
        <f t="shared" si="537"/>
        <v>8</v>
      </c>
      <c r="C8009" s="21">
        <v>5</v>
      </c>
      <c r="D8009" s="21">
        <f>VLOOKUP(A8009,英雄数据表!A:D,4,0)</f>
        <v>6</v>
      </c>
      <c r="E8009" s="20" t="str">
        <f>VLOOKUP(A8009,英雄数据表!A:C,3,0)</f>
        <v>时空监察者</v>
      </c>
      <c r="F8009" s="20">
        <f t="shared" si="538"/>
        <v>64026</v>
      </c>
      <c r="G8009" s="20">
        <f t="shared" si="539"/>
        <v>64026</v>
      </c>
      <c r="H8009" s="21" t="str">
        <f>VLOOKUP(B8009,属性中转表!A:F,6,FALSE)</f>
        <v>"hp":18000,"atk":500</v>
      </c>
      <c r="I8009" s="20" t="str">
        <f>IF(VLOOKUP(B8009,属性中转表!A:G,7,FALSE)=0,"",VLOOKUP(VLOOKUP(B8009,属性中转表!A:G,7,FALSE),属性中转表!$K$2:$P$21,6,0))&amp;IF(VLOOKUP(B8009,属性中转表!A:G,7,FALSE)&gt;=50,VLOOKUP(A8009,英雄数据表!A:K,9,0),IF(VLOOKUP(B8009,属性中转表!A:G,7,FALSE)&gt;=25,VLOOKUP(A8009,英雄数据表!A:K,5,0),""))</f>
        <v>"atk":300</v>
      </c>
      <c r="J8009" s="20" t="str">
        <f>IF(I8009="","",属性中转表!$I$1&amp;(IF(VLOOKUP(B8009,属性中转表!A:G,7,FALSE)=0,0,VLOOKUP(VLOOKUP(B8009,属性中转表!A:G,7,FALSE),属性中转表!$K$2:$P$21,4,0)))+IFERROR(VLOOKUP(A8009,英雄数据表!A:K,IF(武魂!B8009&gt;=50,10,IF(武魂!B8009&gt;=25,6)),0),0))</f>
        <v>,"dpspro":0</v>
      </c>
      <c r="K8009" s="32" t="str">
        <f t="shared" si="536"/>
        <v>"atk":300,"dpspro":0</v>
      </c>
      <c r="L8009" s="20" t="str">
        <f>IF(B8009&gt;=50,VLOOKUP(A8009,英雄数据表!A:L,11,FALSE),IF(B8009&gt;=25,VLOOKUP(A8009,英雄数据表!A:L,7,0),""))</f>
        <v/>
      </c>
      <c r="M8009" s="20" t="str">
        <f>IFERROR(VLOOKUP(B8009,属性中转表!$K$2:$O$21,5,FALSE),"")</f>
        <v/>
      </c>
      <c r="N8009" s="20" t="str">
        <f>IF(B8009=25,VLOOKUP(A8009,英雄数据表!A:L,8,FALSE),IF(B8009=50,VLOOKUP(A8009,英雄数据表!A:L,12,0),""))</f>
        <v/>
      </c>
    </row>
    <row r="8010" spans="1:14" x14ac:dyDescent="0.3">
      <c r="A8010" s="20">
        <v>64026</v>
      </c>
      <c r="B8010" s="21">
        <f t="shared" si="537"/>
        <v>9</v>
      </c>
      <c r="C8010" s="21">
        <v>5</v>
      </c>
      <c r="D8010" s="21">
        <f>VLOOKUP(A8010,英雄数据表!A:D,4,0)</f>
        <v>6</v>
      </c>
      <c r="E8010" s="20" t="str">
        <f>VLOOKUP(A8010,英雄数据表!A:C,3,0)</f>
        <v>时空监察者</v>
      </c>
      <c r="F8010" s="20">
        <f t="shared" si="538"/>
        <v>64026</v>
      </c>
      <c r="G8010" s="20">
        <f t="shared" si="539"/>
        <v>64026</v>
      </c>
      <c r="H8010" s="21" t="str">
        <f>VLOOKUP(B8010,属性中转表!A:F,6,FALSE)</f>
        <v>"hp":19800,"atk":550</v>
      </c>
      <c r="I8010" s="20" t="str">
        <f>IF(VLOOKUP(B8010,属性中转表!A:G,7,FALSE)=0,"",VLOOKUP(VLOOKUP(B8010,属性中转表!A:G,7,FALSE),属性中转表!$K$2:$P$21,6,0))&amp;IF(VLOOKUP(B8010,属性中转表!A:G,7,FALSE)&gt;=50,VLOOKUP(A8010,英雄数据表!A:K,9,0),IF(VLOOKUP(B8010,属性中转表!A:G,7,FALSE)&gt;=25,VLOOKUP(A8010,英雄数据表!A:K,5,0),""))</f>
        <v>"atk":300</v>
      </c>
      <c r="J8010" s="20" t="str">
        <f>IF(I8010="","",属性中转表!$I$1&amp;(IF(VLOOKUP(B8010,属性中转表!A:G,7,FALSE)=0,0,VLOOKUP(VLOOKUP(B8010,属性中转表!A:G,7,FALSE),属性中转表!$K$2:$P$21,4,0)))+IFERROR(VLOOKUP(A8010,英雄数据表!A:K,IF(武魂!B8010&gt;=50,10,IF(武魂!B8010&gt;=25,6)),0),0))</f>
        <v>,"dpspro":0</v>
      </c>
      <c r="K8010" s="32" t="str">
        <f t="shared" si="536"/>
        <v>"atk":300,"dpspro":0</v>
      </c>
      <c r="L8010" s="20" t="str">
        <f>IF(B8010&gt;=50,VLOOKUP(A8010,英雄数据表!A:L,11,FALSE),IF(B8010&gt;=25,VLOOKUP(A8010,英雄数据表!A:L,7,0),""))</f>
        <v/>
      </c>
      <c r="M8010" s="20" t="str">
        <f>IFERROR(VLOOKUP(B8010,属性中转表!$K$2:$O$21,5,FALSE),"")</f>
        <v/>
      </c>
      <c r="N8010" s="20" t="str">
        <f>IF(B8010=25,VLOOKUP(A8010,英雄数据表!A:L,8,FALSE),IF(B8010=50,VLOOKUP(A8010,英雄数据表!A:L,12,0),""))</f>
        <v/>
      </c>
    </row>
    <row r="8011" spans="1:14" x14ac:dyDescent="0.3">
      <c r="A8011" s="20">
        <v>64026</v>
      </c>
      <c r="B8011" s="21">
        <f t="shared" si="537"/>
        <v>10</v>
      </c>
      <c r="C8011" s="21">
        <v>5</v>
      </c>
      <c r="D8011" s="21">
        <f>VLOOKUP(A8011,英雄数据表!A:D,4,0)</f>
        <v>6</v>
      </c>
      <c r="E8011" s="20" t="str">
        <f>VLOOKUP(A8011,英雄数据表!A:C,3,0)</f>
        <v>时空监察者</v>
      </c>
      <c r="F8011" s="20">
        <f t="shared" si="538"/>
        <v>64026</v>
      </c>
      <c r="G8011" s="20">
        <f t="shared" si="539"/>
        <v>64026</v>
      </c>
      <c r="H8011" s="21" t="str">
        <f>VLOOKUP(B8011,属性中转表!A:F,6,FALSE)</f>
        <v>"hp":21600,"atk":600</v>
      </c>
      <c r="I8011" s="20" t="str">
        <f>IF(VLOOKUP(B8011,属性中转表!A:G,7,FALSE)=0,"",VLOOKUP(VLOOKUP(B8011,属性中转表!A:G,7,FALSE),属性中转表!$K$2:$P$21,6,0))&amp;IF(VLOOKUP(B8011,属性中转表!A:G,7,FALSE)&gt;=50,VLOOKUP(A8011,英雄数据表!A:K,9,0),IF(VLOOKUP(B8011,属性中转表!A:G,7,FALSE)&gt;=25,VLOOKUP(A8011,英雄数据表!A:K,5,0),""))</f>
        <v>"atk":300,"hp":5000</v>
      </c>
      <c r="J8011" s="20" t="str">
        <f>IF(I8011="","",属性中转表!$I$1&amp;(IF(VLOOKUP(B8011,属性中转表!A:G,7,FALSE)=0,0,VLOOKUP(VLOOKUP(B8011,属性中转表!A:G,7,FALSE),属性中转表!$K$2:$P$21,4,0)))+IFERROR(VLOOKUP(A8011,英雄数据表!A:K,IF(武魂!B8011&gt;=50,10,IF(武魂!B8011&gt;=25,6)),0),0))</f>
        <v>,"dpspro":0</v>
      </c>
      <c r="K8011" s="32" t="str">
        <f t="shared" si="536"/>
        <v>"atk":300,"hp":5000,"dpspro":0</v>
      </c>
      <c r="L8011" s="20" t="str">
        <f>IF(B8011&gt;=50,VLOOKUP(A8011,英雄数据表!A:L,11,FALSE),IF(B8011&gt;=25,VLOOKUP(A8011,英雄数据表!A:L,7,0),""))</f>
        <v/>
      </c>
      <c r="M8011" s="20" t="str">
        <f>IFERROR(VLOOKUP(B8011,属性中转表!$K$2:$O$21,5,FALSE),"")</f>
        <v>"hp":5000</v>
      </c>
      <c r="N8011" s="20" t="str">
        <f>IF(B8011=25,VLOOKUP(A8011,英雄数据表!A:L,8,FALSE),IF(B8011=50,VLOOKUP(A8011,英雄数据表!A:L,12,0),""))</f>
        <v/>
      </c>
    </row>
    <row r="8012" spans="1:14" x14ac:dyDescent="0.3">
      <c r="A8012" s="20">
        <v>64026</v>
      </c>
      <c r="B8012" s="21">
        <f t="shared" si="537"/>
        <v>11</v>
      </c>
      <c r="C8012" s="21">
        <v>5</v>
      </c>
      <c r="D8012" s="21">
        <f>VLOOKUP(A8012,英雄数据表!A:D,4,0)</f>
        <v>6</v>
      </c>
      <c r="E8012" s="20" t="str">
        <f>VLOOKUP(A8012,英雄数据表!A:C,3,0)</f>
        <v>时空监察者</v>
      </c>
      <c r="F8012" s="20">
        <f t="shared" si="538"/>
        <v>64026</v>
      </c>
      <c r="G8012" s="20">
        <f t="shared" si="539"/>
        <v>64026</v>
      </c>
      <c r="H8012" s="21" t="str">
        <f>VLOOKUP(B8012,属性中转表!A:F,6,FALSE)</f>
        <v>"hp":24300,"atk":675</v>
      </c>
      <c r="I8012" s="20" t="str">
        <f>IF(VLOOKUP(B8012,属性中转表!A:G,7,FALSE)=0,"",VLOOKUP(VLOOKUP(B8012,属性中转表!A:G,7,FALSE),属性中转表!$K$2:$P$21,6,0))&amp;IF(VLOOKUP(B8012,属性中转表!A:G,7,FALSE)&gt;=50,VLOOKUP(A8012,英雄数据表!A:K,9,0),IF(VLOOKUP(B8012,属性中转表!A:G,7,FALSE)&gt;=25,VLOOKUP(A8012,英雄数据表!A:K,5,0),""))</f>
        <v>"atk":300,"hp":5000</v>
      </c>
      <c r="J8012" s="20" t="str">
        <f>IF(I8012="","",属性中转表!$I$1&amp;(IF(VLOOKUP(B8012,属性中转表!A:G,7,FALSE)=0,0,VLOOKUP(VLOOKUP(B8012,属性中转表!A:G,7,FALSE),属性中转表!$K$2:$P$21,4,0)))+IFERROR(VLOOKUP(A8012,英雄数据表!A:K,IF(武魂!B8012&gt;=50,10,IF(武魂!B8012&gt;=25,6)),0),0))</f>
        <v>,"dpspro":0</v>
      </c>
      <c r="K8012" s="32" t="str">
        <f t="shared" si="536"/>
        <v>"atk":300,"hp":5000,"dpspro":0</v>
      </c>
      <c r="L8012" s="20" t="str">
        <f>IF(B8012&gt;=50,VLOOKUP(A8012,英雄数据表!A:L,11,FALSE),IF(B8012&gt;=25,VLOOKUP(A8012,英雄数据表!A:L,7,0),""))</f>
        <v/>
      </c>
      <c r="M8012" s="20" t="str">
        <f>IFERROR(VLOOKUP(B8012,属性中转表!$K$2:$O$21,5,FALSE),"")</f>
        <v/>
      </c>
      <c r="N8012" s="20" t="str">
        <f>IF(B8012=25,VLOOKUP(A8012,英雄数据表!A:L,8,FALSE),IF(B8012=50,VLOOKUP(A8012,英雄数据表!A:L,12,0),""))</f>
        <v/>
      </c>
    </row>
    <row r="8013" spans="1:14" x14ac:dyDescent="0.3">
      <c r="A8013" s="20">
        <v>64026</v>
      </c>
      <c r="B8013" s="21">
        <f t="shared" si="537"/>
        <v>12</v>
      </c>
      <c r="C8013" s="21">
        <v>5</v>
      </c>
      <c r="D8013" s="21">
        <f>VLOOKUP(A8013,英雄数据表!A:D,4,0)</f>
        <v>6</v>
      </c>
      <c r="E8013" s="20" t="str">
        <f>VLOOKUP(A8013,英雄数据表!A:C,3,0)</f>
        <v>时空监察者</v>
      </c>
      <c r="F8013" s="20">
        <f t="shared" si="538"/>
        <v>64026</v>
      </c>
      <c r="G8013" s="20">
        <f t="shared" si="539"/>
        <v>64026</v>
      </c>
      <c r="H8013" s="21" t="str">
        <f>VLOOKUP(B8013,属性中转表!A:F,6,FALSE)</f>
        <v>"hp":27000,"atk":750</v>
      </c>
      <c r="I8013" s="20" t="str">
        <f>IF(VLOOKUP(B8013,属性中转表!A:G,7,FALSE)=0,"",VLOOKUP(VLOOKUP(B8013,属性中转表!A:G,7,FALSE),属性中转表!$K$2:$P$21,6,0))&amp;IF(VLOOKUP(B8013,属性中转表!A:G,7,FALSE)&gt;=50,VLOOKUP(A8013,英雄数据表!A:K,9,0),IF(VLOOKUP(B8013,属性中转表!A:G,7,FALSE)&gt;=25,VLOOKUP(A8013,英雄数据表!A:K,5,0),""))</f>
        <v>"atk":300,"hp":5000</v>
      </c>
      <c r="J8013" s="20" t="str">
        <f>IF(I8013="","",属性中转表!$I$1&amp;(IF(VLOOKUP(B8013,属性中转表!A:G,7,FALSE)=0,0,VLOOKUP(VLOOKUP(B8013,属性中转表!A:G,7,FALSE),属性中转表!$K$2:$P$21,4,0)))+IFERROR(VLOOKUP(A8013,英雄数据表!A:K,IF(武魂!B8013&gt;=50,10,IF(武魂!B8013&gt;=25,6)),0),0))</f>
        <v>,"dpspro":0</v>
      </c>
      <c r="K8013" s="32" t="str">
        <f t="shared" si="536"/>
        <v>"atk":300,"hp":5000,"dpspro":0</v>
      </c>
      <c r="L8013" s="20" t="str">
        <f>IF(B8013&gt;=50,VLOOKUP(A8013,英雄数据表!A:L,11,FALSE),IF(B8013&gt;=25,VLOOKUP(A8013,英雄数据表!A:L,7,0),""))</f>
        <v/>
      </c>
      <c r="M8013" s="20" t="str">
        <f>IFERROR(VLOOKUP(B8013,属性中转表!$K$2:$O$21,5,FALSE),"")</f>
        <v/>
      </c>
      <c r="N8013" s="20" t="str">
        <f>IF(B8013=25,VLOOKUP(A8013,英雄数据表!A:L,8,FALSE),IF(B8013=50,VLOOKUP(A8013,英雄数据表!A:L,12,0),""))</f>
        <v/>
      </c>
    </row>
    <row r="8014" spans="1:14" x14ac:dyDescent="0.3">
      <c r="A8014" s="20">
        <v>64026</v>
      </c>
      <c r="B8014" s="21">
        <f t="shared" si="537"/>
        <v>13</v>
      </c>
      <c r="C8014" s="21">
        <v>5</v>
      </c>
      <c r="D8014" s="21">
        <f>VLOOKUP(A8014,英雄数据表!A:D,4,0)</f>
        <v>6</v>
      </c>
      <c r="E8014" s="20" t="str">
        <f>VLOOKUP(A8014,英雄数据表!A:C,3,0)</f>
        <v>时空监察者</v>
      </c>
      <c r="F8014" s="20">
        <f t="shared" si="538"/>
        <v>64026</v>
      </c>
      <c r="G8014" s="20">
        <f t="shared" si="539"/>
        <v>64026</v>
      </c>
      <c r="H8014" s="21" t="str">
        <f>VLOOKUP(B8014,属性中转表!A:F,6,FALSE)</f>
        <v>"hp":29700,"atk":825</v>
      </c>
      <c r="I8014" s="20" t="str">
        <f>IF(VLOOKUP(B8014,属性中转表!A:G,7,FALSE)=0,"",VLOOKUP(VLOOKUP(B8014,属性中转表!A:G,7,FALSE),属性中转表!$K$2:$P$21,6,0))&amp;IF(VLOOKUP(B8014,属性中转表!A:G,7,FALSE)&gt;=50,VLOOKUP(A8014,英雄数据表!A:K,9,0),IF(VLOOKUP(B8014,属性中转表!A:G,7,FALSE)&gt;=25,VLOOKUP(A8014,英雄数据表!A:K,5,0),""))</f>
        <v>"atk":300,"hp":5000</v>
      </c>
      <c r="J8014" s="20" t="str">
        <f>IF(I8014="","",属性中转表!$I$1&amp;(IF(VLOOKUP(B8014,属性中转表!A:G,7,FALSE)=0,0,VLOOKUP(VLOOKUP(B8014,属性中转表!A:G,7,FALSE),属性中转表!$K$2:$P$21,4,0)))+IFERROR(VLOOKUP(A8014,英雄数据表!A:K,IF(武魂!B8014&gt;=50,10,IF(武魂!B8014&gt;=25,6)),0),0))</f>
        <v>,"dpspro":0</v>
      </c>
      <c r="K8014" s="32" t="str">
        <f t="shared" si="536"/>
        <v>"atk":300,"hp":5000,"dpspro":0</v>
      </c>
      <c r="L8014" s="20" t="str">
        <f>IF(B8014&gt;=50,VLOOKUP(A8014,英雄数据表!A:L,11,FALSE),IF(B8014&gt;=25,VLOOKUP(A8014,英雄数据表!A:L,7,0),""))</f>
        <v/>
      </c>
      <c r="M8014" s="20" t="str">
        <f>IFERROR(VLOOKUP(B8014,属性中转表!$K$2:$O$21,5,FALSE),"")</f>
        <v/>
      </c>
      <c r="N8014" s="20" t="str">
        <f>IF(B8014=25,VLOOKUP(A8014,英雄数据表!A:L,8,FALSE),IF(B8014=50,VLOOKUP(A8014,英雄数据表!A:L,12,0),""))</f>
        <v/>
      </c>
    </row>
    <row r="8015" spans="1:14" x14ac:dyDescent="0.3">
      <c r="A8015" s="20">
        <v>64026</v>
      </c>
      <c r="B8015" s="21">
        <f t="shared" si="537"/>
        <v>14</v>
      </c>
      <c r="C8015" s="21">
        <v>5</v>
      </c>
      <c r="D8015" s="21">
        <f>VLOOKUP(A8015,英雄数据表!A:D,4,0)</f>
        <v>6</v>
      </c>
      <c r="E8015" s="20" t="str">
        <f>VLOOKUP(A8015,英雄数据表!A:C,3,0)</f>
        <v>时空监察者</v>
      </c>
      <c r="F8015" s="20">
        <f t="shared" si="538"/>
        <v>64026</v>
      </c>
      <c r="G8015" s="20">
        <f t="shared" si="539"/>
        <v>64026</v>
      </c>
      <c r="H8015" s="21" t="str">
        <f>VLOOKUP(B8015,属性中转表!A:F,6,FALSE)</f>
        <v>"hp":32400,"atk":900</v>
      </c>
      <c r="I8015" s="20" t="str">
        <f>IF(VLOOKUP(B8015,属性中转表!A:G,7,FALSE)=0,"",VLOOKUP(VLOOKUP(B8015,属性中转表!A:G,7,FALSE),属性中转表!$K$2:$P$21,6,0))&amp;IF(VLOOKUP(B8015,属性中转表!A:G,7,FALSE)&gt;=50,VLOOKUP(A8015,英雄数据表!A:K,9,0),IF(VLOOKUP(B8015,属性中转表!A:G,7,FALSE)&gt;=25,VLOOKUP(A8015,英雄数据表!A:K,5,0),""))</f>
        <v>"atk":300,"hp":5000</v>
      </c>
      <c r="J8015" s="20" t="str">
        <f>IF(I8015="","",属性中转表!$I$1&amp;(IF(VLOOKUP(B8015,属性中转表!A:G,7,FALSE)=0,0,VLOOKUP(VLOOKUP(B8015,属性中转表!A:G,7,FALSE),属性中转表!$K$2:$P$21,4,0)))+IFERROR(VLOOKUP(A8015,英雄数据表!A:K,IF(武魂!B8015&gt;=50,10,IF(武魂!B8015&gt;=25,6)),0),0))</f>
        <v>,"dpspro":0</v>
      </c>
      <c r="K8015" s="32" t="str">
        <f t="shared" si="536"/>
        <v>"atk":300,"hp":5000,"dpspro":0</v>
      </c>
      <c r="L8015" s="20" t="str">
        <f>IF(B8015&gt;=50,VLOOKUP(A8015,英雄数据表!A:L,11,FALSE),IF(B8015&gt;=25,VLOOKUP(A8015,英雄数据表!A:L,7,0),""))</f>
        <v/>
      </c>
      <c r="M8015" s="20" t="str">
        <f>IFERROR(VLOOKUP(B8015,属性中转表!$K$2:$O$21,5,FALSE),"")</f>
        <v/>
      </c>
      <c r="N8015" s="20" t="str">
        <f>IF(B8015=25,VLOOKUP(A8015,英雄数据表!A:L,8,FALSE),IF(B8015=50,VLOOKUP(A8015,英雄数据表!A:L,12,0),""))</f>
        <v/>
      </c>
    </row>
    <row r="8016" spans="1:14" x14ac:dyDescent="0.3">
      <c r="A8016" s="20">
        <v>64026</v>
      </c>
      <c r="B8016" s="21">
        <f t="shared" si="537"/>
        <v>15</v>
      </c>
      <c r="C8016" s="21">
        <v>5</v>
      </c>
      <c r="D8016" s="21">
        <f>VLOOKUP(A8016,英雄数据表!A:D,4,0)</f>
        <v>6</v>
      </c>
      <c r="E8016" s="20" t="str">
        <f>VLOOKUP(A8016,英雄数据表!A:C,3,0)</f>
        <v>时空监察者</v>
      </c>
      <c r="F8016" s="20">
        <f t="shared" si="538"/>
        <v>64026</v>
      </c>
      <c r="G8016" s="20">
        <f t="shared" si="539"/>
        <v>64026</v>
      </c>
      <c r="H8016" s="21" t="str">
        <f>VLOOKUP(B8016,属性中转表!A:F,6,FALSE)</f>
        <v>"hp":35100,"atk":975</v>
      </c>
      <c r="I8016" s="20" t="str">
        <f>IF(VLOOKUP(B8016,属性中转表!A:G,7,FALSE)=0,"",VLOOKUP(VLOOKUP(B8016,属性中转表!A:G,7,FALSE),属性中转表!$K$2:$P$21,6,0))&amp;IF(VLOOKUP(B8016,属性中转表!A:G,7,FALSE)&gt;=50,VLOOKUP(A8016,英雄数据表!A:K,9,0),IF(VLOOKUP(B8016,属性中转表!A:G,7,FALSE)&gt;=25,VLOOKUP(A8016,英雄数据表!A:K,5,0),""))</f>
        <v>"atk":300,"hp":5000,"undpspro":50</v>
      </c>
      <c r="J8016" s="20" t="str">
        <f>IF(I8016="","",属性中转表!$I$1&amp;(IF(VLOOKUP(B8016,属性中转表!A:G,7,FALSE)=0,0,VLOOKUP(VLOOKUP(B8016,属性中转表!A:G,7,FALSE),属性中转表!$K$2:$P$21,4,0)))+IFERROR(VLOOKUP(A8016,英雄数据表!A:K,IF(武魂!B8016&gt;=50,10,IF(武魂!B8016&gt;=25,6)),0),0))</f>
        <v>,"dpspro":0</v>
      </c>
      <c r="K8016" s="32" t="str">
        <f t="shared" si="536"/>
        <v>"atk":300,"hp":5000,"undpspro":50,"dpspro":0</v>
      </c>
      <c r="L8016" s="20" t="str">
        <f>IF(B8016&gt;=50,VLOOKUP(A8016,英雄数据表!A:L,11,FALSE),IF(B8016&gt;=25,VLOOKUP(A8016,英雄数据表!A:L,7,0),""))</f>
        <v/>
      </c>
      <c r="M8016" s="20" t="str">
        <f>IFERROR(VLOOKUP(B8016,属性中转表!$K$2:$O$21,5,FALSE),"")</f>
        <v>"undpspro":50</v>
      </c>
      <c r="N8016" s="20" t="str">
        <f>IF(B8016=25,VLOOKUP(A8016,英雄数据表!A:L,8,FALSE),IF(B8016=50,VLOOKUP(A8016,英雄数据表!A:L,12,0),""))</f>
        <v/>
      </c>
    </row>
    <row r="8017" spans="1:14" x14ac:dyDescent="0.3">
      <c r="A8017" s="20">
        <v>64026</v>
      </c>
      <c r="B8017" s="21">
        <f t="shared" si="537"/>
        <v>16</v>
      </c>
      <c r="C8017" s="21">
        <v>5</v>
      </c>
      <c r="D8017" s="21">
        <f>VLOOKUP(A8017,英雄数据表!A:D,4,0)</f>
        <v>6</v>
      </c>
      <c r="E8017" s="20" t="str">
        <f>VLOOKUP(A8017,英雄数据表!A:C,3,0)</f>
        <v>时空监察者</v>
      </c>
      <c r="F8017" s="20">
        <f t="shared" si="538"/>
        <v>64026</v>
      </c>
      <c r="G8017" s="20">
        <f t="shared" si="539"/>
        <v>64026</v>
      </c>
      <c r="H8017" s="21" t="str">
        <f>VLOOKUP(B8017,属性中转表!A:F,6,FALSE)</f>
        <v>"hp":37800,"atk":1050</v>
      </c>
      <c r="I8017" s="20" t="str">
        <f>IF(VLOOKUP(B8017,属性中转表!A:G,7,FALSE)=0,"",VLOOKUP(VLOOKUP(B8017,属性中转表!A:G,7,FALSE),属性中转表!$K$2:$P$21,6,0))&amp;IF(VLOOKUP(B8017,属性中转表!A:G,7,FALSE)&gt;=50,VLOOKUP(A8017,英雄数据表!A:K,9,0),IF(VLOOKUP(B8017,属性中转表!A:G,7,FALSE)&gt;=25,VLOOKUP(A8017,英雄数据表!A:K,5,0),""))</f>
        <v>"atk":300,"hp":5000,"undpspro":50</v>
      </c>
      <c r="J8017" s="20" t="str">
        <f>IF(I8017="","",属性中转表!$I$1&amp;(IF(VLOOKUP(B8017,属性中转表!A:G,7,FALSE)=0,0,VLOOKUP(VLOOKUP(B8017,属性中转表!A:G,7,FALSE),属性中转表!$K$2:$P$21,4,0)))+IFERROR(VLOOKUP(A8017,英雄数据表!A:K,IF(武魂!B8017&gt;=50,10,IF(武魂!B8017&gt;=25,6)),0),0))</f>
        <v>,"dpspro":0</v>
      </c>
      <c r="K8017" s="32" t="str">
        <f t="shared" si="536"/>
        <v>"atk":300,"hp":5000,"undpspro":50,"dpspro":0</v>
      </c>
      <c r="L8017" s="20" t="str">
        <f>IF(B8017&gt;=50,VLOOKUP(A8017,英雄数据表!A:L,11,FALSE),IF(B8017&gt;=25,VLOOKUP(A8017,英雄数据表!A:L,7,0),""))</f>
        <v/>
      </c>
      <c r="M8017" s="20" t="str">
        <f>IFERROR(VLOOKUP(B8017,属性中转表!$K$2:$O$21,5,FALSE),"")</f>
        <v/>
      </c>
      <c r="N8017" s="20" t="str">
        <f>IF(B8017=25,VLOOKUP(A8017,英雄数据表!A:L,8,FALSE),IF(B8017=50,VLOOKUP(A8017,英雄数据表!A:L,12,0),""))</f>
        <v/>
      </c>
    </row>
    <row r="8018" spans="1:14" x14ac:dyDescent="0.3">
      <c r="A8018" s="20">
        <v>64026</v>
      </c>
      <c r="B8018" s="21">
        <f t="shared" si="537"/>
        <v>17</v>
      </c>
      <c r="C8018" s="21">
        <v>5</v>
      </c>
      <c r="D8018" s="21">
        <f>VLOOKUP(A8018,英雄数据表!A:D,4,0)</f>
        <v>6</v>
      </c>
      <c r="E8018" s="20" t="str">
        <f>VLOOKUP(A8018,英雄数据表!A:C,3,0)</f>
        <v>时空监察者</v>
      </c>
      <c r="F8018" s="20">
        <f t="shared" si="538"/>
        <v>64026</v>
      </c>
      <c r="G8018" s="20">
        <f t="shared" si="539"/>
        <v>64026</v>
      </c>
      <c r="H8018" s="21" t="str">
        <f>VLOOKUP(B8018,属性中转表!A:F,6,FALSE)</f>
        <v>"hp":40500,"atk":1125</v>
      </c>
      <c r="I8018" s="20" t="str">
        <f>IF(VLOOKUP(B8018,属性中转表!A:G,7,FALSE)=0,"",VLOOKUP(VLOOKUP(B8018,属性中转表!A:G,7,FALSE),属性中转表!$K$2:$P$21,6,0))&amp;IF(VLOOKUP(B8018,属性中转表!A:G,7,FALSE)&gt;=50,VLOOKUP(A8018,英雄数据表!A:K,9,0),IF(VLOOKUP(B8018,属性中转表!A:G,7,FALSE)&gt;=25,VLOOKUP(A8018,英雄数据表!A:K,5,0),""))</f>
        <v>"atk":300,"hp":5000,"undpspro":50</v>
      </c>
      <c r="J8018" s="20" t="str">
        <f>IF(I8018="","",属性中转表!$I$1&amp;(IF(VLOOKUP(B8018,属性中转表!A:G,7,FALSE)=0,0,VLOOKUP(VLOOKUP(B8018,属性中转表!A:G,7,FALSE),属性中转表!$K$2:$P$21,4,0)))+IFERROR(VLOOKUP(A8018,英雄数据表!A:K,IF(武魂!B8018&gt;=50,10,IF(武魂!B8018&gt;=25,6)),0),0))</f>
        <v>,"dpspro":0</v>
      </c>
      <c r="K8018" s="32" t="str">
        <f t="shared" si="536"/>
        <v>"atk":300,"hp":5000,"undpspro":50,"dpspro":0</v>
      </c>
      <c r="L8018" s="20" t="str">
        <f>IF(B8018&gt;=50,VLOOKUP(A8018,英雄数据表!A:L,11,FALSE),IF(B8018&gt;=25,VLOOKUP(A8018,英雄数据表!A:L,7,0),""))</f>
        <v/>
      </c>
      <c r="M8018" s="20" t="str">
        <f>IFERROR(VLOOKUP(B8018,属性中转表!$K$2:$O$21,5,FALSE),"")</f>
        <v/>
      </c>
      <c r="N8018" s="20" t="str">
        <f>IF(B8018=25,VLOOKUP(A8018,英雄数据表!A:L,8,FALSE),IF(B8018=50,VLOOKUP(A8018,英雄数据表!A:L,12,0),""))</f>
        <v/>
      </c>
    </row>
    <row r="8019" spans="1:14" x14ac:dyDescent="0.3">
      <c r="A8019" s="20">
        <v>64026</v>
      </c>
      <c r="B8019" s="21">
        <f t="shared" si="537"/>
        <v>18</v>
      </c>
      <c r="C8019" s="21">
        <v>5</v>
      </c>
      <c r="D8019" s="21">
        <f>VLOOKUP(A8019,英雄数据表!A:D,4,0)</f>
        <v>6</v>
      </c>
      <c r="E8019" s="20" t="str">
        <f>VLOOKUP(A8019,英雄数据表!A:C,3,0)</f>
        <v>时空监察者</v>
      </c>
      <c r="F8019" s="20">
        <f t="shared" si="538"/>
        <v>64026</v>
      </c>
      <c r="G8019" s="20">
        <f t="shared" si="539"/>
        <v>64026</v>
      </c>
      <c r="H8019" s="21" t="str">
        <f>VLOOKUP(B8019,属性中转表!A:F,6,FALSE)</f>
        <v>"hp":43200,"atk":1200</v>
      </c>
      <c r="I8019" s="20" t="str">
        <f>IF(VLOOKUP(B8019,属性中转表!A:G,7,FALSE)=0,"",VLOOKUP(VLOOKUP(B8019,属性中转表!A:G,7,FALSE),属性中转表!$K$2:$P$21,6,0))&amp;IF(VLOOKUP(B8019,属性中转表!A:G,7,FALSE)&gt;=50,VLOOKUP(A8019,英雄数据表!A:K,9,0),IF(VLOOKUP(B8019,属性中转表!A:G,7,FALSE)&gt;=25,VLOOKUP(A8019,英雄数据表!A:K,5,0),""))</f>
        <v>"atk":300,"hp":5000,"undpspro":50</v>
      </c>
      <c r="J8019" s="20" t="str">
        <f>IF(I8019="","",属性中转表!$I$1&amp;(IF(VLOOKUP(B8019,属性中转表!A:G,7,FALSE)=0,0,VLOOKUP(VLOOKUP(B8019,属性中转表!A:G,7,FALSE),属性中转表!$K$2:$P$21,4,0)))+IFERROR(VLOOKUP(A8019,英雄数据表!A:K,IF(武魂!B8019&gt;=50,10,IF(武魂!B8019&gt;=25,6)),0),0))</f>
        <v>,"dpspro":0</v>
      </c>
      <c r="K8019" s="32" t="str">
        <f t="shared" si="536"/>
        <v>"atk":300,"hp":5000,"undpspro":50,"dpspro":0</v>
      </c>
      <c r="L8019" s="20" t="str">
        <f>IF(B8019&gt;=50,VLOOKUP(A8019,英雄数据表!A:L,11,FALSE),IF(B8019&gt;=25,VLOOKUP(A8019,英雄数据表!A:L,7,0),""))</f>
        <v/>
      </c>
      <c r="M8019" s="20" t="str">
        <f>IFERROR(VLOOKUP(B8019,属性中转表!$K$2:$O$21,5,FALSE),"")</f>
        <v/>
      </c>
      <c r="N8019" s="20" t="str">
        <f>IF(B8019=25,VLOOKUP(A8019,英雄数据表!A:L,8,FALSE),IF(B8019=50,VLOOKUP(A8019,英雄数据表!A:L,12,0),""))</f>
        <v/>
      </c>
    </row>
    <row r="8020" spans="1:14" x14ac:dyDescent="0.3">
      <c r="A8020" s="20">
        <v>64026</v>
      </c>
      <c r="B8020" s="21">
        <f t="shared" si="537"/>
        <v>19</v>
      </c>
      <c r="C8020" s="21">
        <v>5</v>
      </c>
      <c r="D8020" s="21">
        <f>VLOOKUP(A8020,英雄数据表!A:D,4,0)</f>
        <v>6</v>
      </c>
      <c r="E8020" s="20" t="str">
        <f>VLOOKUP(A8020,英雄数据表!A:C,3,0)</f>
        <v>时空监察者</v>
      </c>
      <c r="F8020" s="20">
        <f t="shared" si="538"/>
        <v>64026</v>
      </c>
      <c r="G8020" s="20">
        <f t="shared" si="539"/>
        <v>64026</v>
      </c>
      <c r="H8020" s="21" t="str">
        <f>VLOOKUP(B8020,属性中转表!A:F,6,FALSE)</f>
        <v>"hp":45900,"atk":1275</v>
      </c>
      <c r="I8020" s="20" t="str">
        <f>IF(VLOOKUP(B8020,属性中转表!A:G,7,FALSE)=0,"",VLOOKUP(VLOOKUP(B8020,属性中转表!A:G,7,FALSE),属性中转表!$K$2:$P$21,6,0))&amp;IF(VLOOKUP(B8020,属性中转表!A:G,7,FALSE)&gt;=50,VLOOKUP(A8020,英雄数据表!A:K,9,0),IF(VLOOKUP(B8020,属性中转表!A:G,7,FALSE)&gt;=25,VLOOKUP(A8020,英雄数据表!A:K,5,0),""))</f>
        <v>"atk":300,"hp":5000,"undpspro":50</v>
      </c>
      <c r="J8020" s="20" t="str">
        <f>IF(I8020="","",属性中转表!$I$1&amp;(IF(VLOOKUP(B8020,属性中转表!A:G,7,FALSE)=0,0,VLOOKUP(VLOOKUP(B8020,属性中转表!A:G,7,FALSE),属性中转表!$K$2:$P$21,4,0)))+IFERROR(VLOOKUP(A8020,英雄数据表!A:K,IF(武魂!B8020&gt;=50,10,IF(武魂!B8020&gt;=25,6)),0),0))</f>
        <v>,"dpspro":0</v>
      </c>
      <c r="K8020" s="32" t="str">
        <f t="shared" si="536"/>
        <v>"atk":300,"hp":5000,"undpspro":50,"dpspro":0</v>
      </c>
      <c r="L8020" s="20" t="str">
        <f>IF(B8020&gt;=50,VLOOKUP(A8020,英雄数据表!A:L,11,FALSE),IF(B8020&gt;=25,VLOOKUP(A8020,英雄数据表!A:L,7,0),""))</f>
        <v/>
      </c>
      <c r="M8020" s="20" t="str">
        <f>IFERROR(VLOOKUP(B8020,属性中转表!$K$2:$O$21,5,FALSE),"")</f>
        <v/>
      </c>
      <c r="N8020" s="20" t="str">
        <f>IF(B8020=25,VLOOKUP(A8020,英雄数据表!A:L,8,FALSE),IF(B8020=50,VLOOKUP(A8020,英雄数据表!A:L,12,0),""))</f>
        <v/>
      </c>
    </row>
    <row r="8021" spans="1:14" x14ac:dyDescent="0.3">
      <c r="A8021" s="20">
        <v>64026</v>
      </c>
      <c r="B8021" s="21">
        <f t="shared" si="537"/>
        <v>20</v>
      </c>
      <c r="C8021" s="21">
        <v>5</v>
      </c>
      <c r="D8021" s="21">
        <f>VLOOKUP(A8021,英雄数据表!A:D,4,0)</f>
        <v>6</v>
      </c>
      <c r="E8021" s="20" t="str">
        <f>VLOOKUP(A8021,英雄数据表!A:C,3,0)</f>
        <v>时空监察者</v>
      </c>
      <c r="F8021" s="20">
        <f t="shared" si="538"/>
        <v>64026</v>
      </c>
      <c r="G8021" s="20">
        <f t="shared" si="539"/>
        <v>64026</v>
      </c>
      <c r="H8021" s="21" t="str">
        <f>VLOOKUP(B8021,属性中转表!A:F,6,FALSE)</f>
        <v>"hp":48600,"atk":1350</v>
      </c>
      <c r="I8021" s="20" t="str">
        <f>IF(VLOOKUP(B8021,属性中转表!A:G,7,FALSE)=0,"",VLOOKUP(VLOOKUP(B8021,属性中转表!A:G,7,FALSE),属性中转表!$K$2:$P$21,6,0))&amp;IF(VLOOKUP(B8021,属性中转表!A:G,7,FALSE)&gt;=50,VLOOKUP(A8021,英雄数据表!A:K,9,0),IF(VLOOKUP(B8021,属性中转表!A:G,7,FALSE)&gt;=25,VLOOKUP(A8021,英雄数据表!A:K,5,0),""))</f>
        <v>"atk":300,"hp":5000,"undpspro":50</v>
      </c>
      <c r="J8021" s="20" t="str">
        <f>IF(I8021="","",属性中转表!$I$1&amp;(IF(VLOOKUP(B8021,属性中转表!A:G,7,FALSE)=0,0,VLOOKUP(VLOOKUP(B8021,属性中转表!A:G,7,FALSE),属性中转表!$K$2:$P$21,4,0)))+IFERROR(VLOOKUP(A8021,英雄数据表!A:K,IF(武魂!B8021&gt;=50,10,IF(武魂!B8021&gt;=25,6)),0),0))</f>
        <v>,"dpspro":50</v>
      </c>
      <c r="K8021" s="32" t="str">
        <f t="shared" si="536"/>
        <v>"atk":300,"hp":5000,"undpspro":50,"dpspro":50</v>
      </c>
      <c r="L8021" s="20" t="str">
        <f>IF(B8021&gt;=50,VLOOKUP(A8021,英雄数据表!A:L,11,FALSE),IF(B8021&gt;=25,VLOOKUP(A8021,英雄数据表!A:L,7,0),""))</f>
        <v/>
      </c>
      <c r="M8021" s="20" t="str">
        <f>IFERROR(VLOOKUP(B8021,属性中转表!$K$2:$O$21,5,FALSE),"")</f>
        <v>"dpspro":50</v>
      </c>
      <c r="N8021" s="20" t="str">
        <f>IF(B8021=25,VLOOKUP(A8021,英雄数据表!A:L,8,FALSE),IF(B8021=50,VLOOKUP(A8021,英雄数据表!A:L,12,0),""))</f>
        <v/>
      </c>
    </row>
    <row r="8022" spans="1:14" x14ac:dyDescent="0.3">
      <c r="A8022" s="20">
        <v>64026</v>
      </c>
      <c r="B8022" s="21">
        <f t="shared" si="537"/>
        <v>21</v>
      </c>
      <c r="C8022" s="21">
        <v>5</v>
      </c>
      <c r="D8022" s="21">
        <f>VLOOKUP(A8022,英雄数据表!A:D,4,0)</f>
        <v>6</v>
      </c>
      <c r="E8022" s="20" t="str">
        <f>VLOOKUP(A8022,英雄数据表!A:C,3,0)</f>
        <v>时空监察者</v>
      </c>
      <c r="F8022" s="20">
        <f t="shared" si="538"/>
        <v>64026</v>
      </c>
      <c r="G8022" s="20">
        <f t="shared" si="539"/>
        <v>64026</v>
      </c>
      <c r="H8022" s="21" t="str">
        <f>VLOOKUP(B8022,属性中转表!A:F,6,FALSE)</f>
        <v>"hp":52200,"atk":1450</v>
      </c>
      <c r="I8022" s="20" t="str">
        <f>IF(VLOOKUP(B8022,属性中转表!A:G,7,FALSE)=0,"",VLOOKUP(VLOOKUP(B8022,属性中转表!A:G,7,FALSE),属性中转表!$K$2:$P$21,6,0))&amp;IF(VLOOKUP(B8022,属性中转表!A:G,7,FALSE)&gt;=50,VLOOKUP(A8022,英雄数据表!A:K,9,0),IF(VLOOKUP(B8022,属性中转表!A:G,7,FALSE)&gt;=25,VLOOKUP(A8022,英雄数据表!A:K,5,0),""))</f>
        <v>"atk":300,"hp":5000,"undpspro":50</v>
      </c>
      <c r="J8022" s="20" t="str">
        <f>IF(I8022="","",属性中转表!$I$1&amp;(IF(VLOOKUP(B8022,属性中转表!A:G,7,FALSE)=0,0,VLOOKUP(VLOOKUP(B8022,属性中转表!A:G,7,FALSE),属性中转表!$K$2:$P$21,4,0)))+IFERROR(VLOOKUP(A8022,英雄数据表!A:K,IF(武魂!B8022&gt;=50,10,IF(武魂!B8022&gt;=25,6)),0),0))</f>
        <v>,"dpspro":50</v>
      </c>
      <c r="K8022" s="32" t="str">
        <f t="shared" si="536"/>
        <v>"atk":300,"hp":5000,"undpspro":50,"dpspro":50</v>
      </c>
      <c r="L8022" s="20" t="str">
        <f>IF(B8022&gt;=50,VLOOKUP(A8022,英雄数据表!A:L,11,FALSE),IF(B8022&gt;=25,VLOOKUP(A8022,英雄数据表!A:L,7,0),""))</f>
        <v/>
      </c>
      <c r="M8022" s="20" t="str">
        <f>IFERROR(VLOOKUP(B8022,属性中转表!$K$2:$O$21,5,FALSE),"")</f>
        <v/>
      </c>
      <c r="N8022" s="20" t="str">
        <f>IF(B8022=25,VLOOKUP(A8022,英雄数据表!A:L,8,FALSE),IF(B8022=50,VLOOKUP(A8022,英雄数据表!A:L,12,0),""))</f>
        <v/>
      </c>
    </row>
    <row r="8023" spans="1:14" x14ac:dyDescent="0.3">
      <c r="A8023" s="20">
        <v>64026</v>
      </c>
      <c r="B8023" s="21">
        <f t="shared" si="537"/>
        <v>22</v>
      </c>
      <c r="C8023" s="21">
        <v>5</v>
      </c>
      <c r="D8023" s="21">
        <f>VLOOKUP(A8023,英雄数据表!A:D,4,0)</f>
        <v>6</v>
      </c>
      <c r="E8023" s="20" t="str">
        <f>VLOOKUP(A8023,英雄数据表!A:C,3,0)</f>
        <v>时空监察者</v>
      </c>
      <c r="F8023" s="20">
        <f t="shared" si="538"/>
        <v>64026</v>
      </c>
      <c r="G8023" s="20">
        <f t="shared" si="539"/>
        <v>64026</v>
      </c>
      <c r="H8023" s="21" t="str">
        <f>VLOOKUP(B8023,属性中转表!A:F,6,FALSE)</f>
        <v>"hp":55800,"atk":1550</v>
      </c>
      <c r="I8023" s="20" t="str">
        <f>IF(VLOOKUP(B8023,属性中转表!A:G,7,FALSE)=0,"",VLOOKUP(VLOOKUP(B8023,属性中转表!A:G,7,FALSE),属性中转表!$K$2:$P$21,6,0))&amp;IF(VLOOKUP(B8023,属性中转表!A:G,7,FALSE)&gt;=50,VLOOKUP(A8023,英雄数据表!A:K,9,0),IF(VLOOKUP(B8023,属性中转表!A:G,7,FALSE)&gt;=25,VLOOKUP(A8023,英雄数据表!A:K,5,0),""))</f>
        <v>"atk":300,"hp":5000,"undpspro":50</v>
      </c>
      <c r="J8023" s="20" t="str">
        <f>IF(I8023="","",属性中转表!$I$1&amp;(IF(VLOOKUP(B8023,属性中转表!A:G,7,FALSE)=0,0,VLOOKUP(VLOOKUP(B8023,属性中转表!A:G,7,FALSE),属性中转表!$K$2:$P$21,4,0)))+IFERROR(VLOOKUP(A8023,英雄数据表!A:K,IF(武魂!B8023&gt;=50,10,IF(武魂!B8023&gt;=25,6)),0),0))</f>
        <v>,"dpspro":50</v>
      </c>
      <c r="K8023" s="32" t="str">
        <f t="shared" si="536"/>
        <v>"atk":300,"hp":5000,"undpspro":50,"dpspro":50</v>
      </c>
      <c r="L8023" s="20" t="str">
        <f>IF(B8023&gt;=50,VLOOKUP(A8023,英雄数据表!A:L,11,FALSE),IF(B8023&gt;=25,VLOOKUP(A8023,英雄数据表!A:L,7,0),""))</f>
        <v/>
      </c>
      <c r="M8023" s="20" t="str">
        <f>IFERROR(VLOOKUP(B8023,属性中转表!$K$2:$O$21,5,FALSE),"")</f>
        <v/>
      </c>
      <c r="N8023" s="20" t="str">
        <f>IF(B8023=25,VLOOKUP(A8023,英雄数据表!A:L,8,FALSE),IF(B8023=50,VLOOKUP(A8023,英雄数据表!A:L,12,0),""))</f>
        <v/>
      </c>
    </row>
    <row r="8024" spans="1:14" x14ac:dyDescent="0.3">
      <c r="A8024" s="20">
        <v>64026</v>
      </c>
      <c r="B8024" s="21">
        <f t="shared" si="537"/>
        <v>23</v>
      </c>
      <c r="C8024" s="21">
        <v>5</v>
      </c>
      <c r="D8024" s="21">
        <f>VLOOKUP(A8024,英雄数据表!A:D,4,0)</f>
        <v>6</v>
      </c>
      <c r="E8024" s="20" t="str">
        <f>VLOOKUP(A8024,英雄数据表!A:C,3,0)</f>
        <v>时空监察者</v>
      </c>
      <c r="F8024" s="20">
        <f t="shared" si="538"/>
        <v>64026</v>
      </c>
      <c r="G8024" s="20">
        <f t="shared" si="539"/>
        <v>64026</v>
      </c>
      <c r="H8024" s="21" t="str">
        <f>VLOOKUP(B8024,属性中转表!A:F,6,FALSE)</f>
        <v>"hp":59400,"atk":1650</v>
      </c>
      <c r="I8024" s="20" t="str">
        <f>IF(VLOOKUP(B8024,属性中转表!A:G,7,FALSE)=0,"",VLOOKUP(VLOOKUP(B8024,属性中转表!A:G,7,FALSE),属性中转表!$K$2:$P$21,6,0))&amp;IF(VLOOKUP(B8024,属性中转表!A:G,7,FALSE)&gt;=50,VLOOKUP(A8024,英雄数据表!A:K,9,0),IF(VLOOKUP(B8024,属性中转表!A:G,7,FALSE)&gt;=25,VLOOKUP(A8024,英雄数据表!A:K,5,0),""))</f>
        <v>"atk":300,"hp":5000,"undpspro":50</v>
      </c>
      <c r="J8024" s="20" t="str">
        <f>IF(I8024="","",属性中转表!$I$1&amp;(IF(VLOOKUP(B8024,属性中转表!A:G,7,FALSE)=0,0,VLOOKUP(VLOOKUP(B8024,属性中转表!A:G,7,FALSE),属性中转表!$K$2:$P$21,4,0)))+IFERROR(VLOOKUP(A8024,英雄数据表!A:K,IF(武魂!B8024&gt;=50,10,IF(武魂!B8024&gt;=25,6)),0),0))</f>
        <v>,"dpspro":50</v>
      </c>
      <c r="K8024" s="32" t="str">
        <f t="shared" si="536"/>
        <v>"atk":300,"hp":5000,"undpspro":50,"dpspro":50</v>
      </c>
      <c r="L8024" s="20" t="str">
        <f>IF(B8024&gt;=50,VLOOKUP(A8024,英雄数据表!A:L,11,FALSE),IF(B8024&gt;=25,VLOOKUP(A8024,英雄数据表!A:L,7,0),""))</f>
        <v/>
      </c>
      <c r="M8024" s="20" t="str">
        <f>IFERROR(VLOOKUP(B8024,属性中转表!$K$2:$O$21,5,FALSE),"")</f>
        <v/>
      </c>
      <c r="N8024" s="20" t="str">
        <f>IF(B8024=25,VLOOKUP(A8024,英雄数据表!A:L,8,FALSE),IF(B8024=50,VLOOKUP(A8024,英雄数据表!A:L,12,0),""))</f>
        <v/>
      </c>
    </row>
    <row r="8025" spans="1:14" x14ac:dyDescent="0.3">
      <c r="A8025" s="20">
        <v>64026</v>
      </c>
      <c r="B8025" s="21">
        <f t="shared" si="537"/>
        <v>24</v>
      </c>
      <c r="C8025" s="21">
        <v>5</v>
      </c>
      <c r="D8025" s="21">
        <f>VLOOKUP(A8025,英雄数据表!A:D,4,0)</f>
        <v>6</v>
      </c>
      <c r="E8025" s="20" t="str">
        <f>VLOOKUP(A8025,英雄数据表!A:C,3,0)</f>
        <v>时空监察者</v>
      </c>
      <c r="F8025" s="20">
        <f t="shared" si="538"/>
        <v>64026</v>
      </c>
      <c r="G8025" s="20">
        <f t="shared" si="539"/>
        <v>64026</v>
      </c>
      <c r="H8025" s="21" t="str">
        <f>VLOOKUP(B8025,属性中转表!A:F,6,FALSE)</f>
        <v>"hp":63000,"atk":1750</v>
      </c>
      <c r="I8025" s="20" t="str">
        <f>IF(VLOOKUP(B8025,属性中转表!A:G,7,FALSE)=0,"",VLOOKUP(VLOOKUP(B8025,属性中转表!A:G,7,FALSE),属性中转表!$K$2:$P$21,6,0))&amp;IF(VLOOKUP(B8025,属性中转表!A:G,7,FALSE)&gt;=50,VLOOKUP(A8025,英雄数据表!A:K,9,0),IF(VLOOKUP(B8025,属性中转表!A:G,7,FALSE)&gt;=25,VLOOKUP(A8025,英雄数据表!A:K,5,0),""))</f>
        <v>"atk":300,"hp":5000,"undpspro":50</v>
      </c>
      <c r="J8025" s="20" t="str">
        <f>IF(I8025="","",属性中转表!$I$1&amp;(IF(VLOOKUP(B8025,属性中转表!A:G,7,FALSE)=0,0,VLOOKUP(VLOOKUP(B8025,属性中转表!A:G,7,FALSE),属性中转表!$K$2:$P$21,4,0)))+IFERROR(VLOOKUP(A8025,英雄数据表!A:K,IF(武魂!B8025&gt;=50,10,IF(武魂!B8025&gt;=25,6)),0),0))</f>
        <v>,"dpspro":50</v>
      </c>
      <c r="K8025" s="32" t="str">
        <f t="shared" si="536"/>
        <v>"atk":300,"hp":5000,"undpspro":50,"dpspro":50</v>
      </c>
      <c r="L8025" s="20" t="str">
        <f>IF(B8025&gt;=50,VLOOKUP(A8025,英雄数据表!A:L,11,FALSE),IF(B8025&gt;=25,VLOOKUP(A8025,英雄数据表!A:L,7,0),""))</f>
        <v/>
      </c>
      <c r="M8025" s="20" t="str">
        <f>IFERROR(VLOOKUP(B8025,属性中转表!$K$2:$O$21,5,FALSE),"")</f>
        <v/>
      </c>
      <c r="N8025" s="20" t="str">
        <f>IF(B8025=25,VLOOKUP(A8025,英雄数据表!A:L,8,FALSE),IF(B8025=50,VLOOKUP(A8025,英雄数据表!A:L,12,0),""))</f>
        <v/>
      </c>
    </row>
    <row r="8026" spans="1:14" x14ac:dyDescent="0.3">
      <c r="A8026" s="20">
        <v>64026</v>
      </c>
      <c r="B8026" s="21">
        <f t="shared" si="537"/>
        <v>25</v>
      </c>
      <c r="C8026" s="21">
        <v>5</v>
      </c>
      <c r="D8026" s="21">
        <f>VLOOKUP(A8026,英雄数据表!A:D,4,0)</f>
        <v>6</v>
      </c>
      <c r="E8026" s="20" t="str">
        <f>VLOOKUP(A8026,英雄数据表!A:C,3,0)</f>
        <v>时空监察者</v>
      </c>
      <c r="F8026" s="20">
        <f t="shared" si="538"/>
        <v>64026</v>
      </c>
      <c r="G8026" s="20">
        <f t="shared" si="539"/>
        <v>64026</v>
      </c>
      <c r="H8026" s="21" t="str">
        <f>VLOOKUP(B8026,属性中转表!A:F,6,FALSE)</f>
        <v>"hp":66600,"atk":1850</v>
      </c>
      <c r="I8026" s="20" t="str">
        <f>IF(VLOOKUP(B8026,属性中转表!A:G,7,FALSE)=0,"",VLOOKUP(VLOOKUP(B8026,属性中转表!A:G,7,FALSE),属性中转表!$K$2:$P$21,6,0))&amp;IF(VLOOKUP(B8026,属性中转表!A:G,7,FALSE)&gt;=50,VLOOKUP(A8026,英雄数据表!A:K,9,0),IF(VLOOKUP(B8026,属性中转表!A:G,7,FALSE)&gt;=25,VLOOKUP(A8026,英雄数据表!A:K,5,0),""))</f>
        <v>"atk":300,"hp":5000,"undpspro":50,"jingzhunpro":210</v>
      </c>
      <c r="J8026" s="20" t="str">
        <f>IF(I8026="","",属性中转表!$I$1&amp;(IF(VLOOKUP(B8026,属性中转表!A:G,7,FALSE)=0,0,VLOOKUP(VLOOKUP(B8026,属性中转表!A:G,7,FALSE),属性中转表!$K$2:$P$21,4,0)))+IFERROR(VLOOKUP(A8026,英雄数据表!A:K,IF(武魂!B8026&gt;=50,10,IF(武魂!B8026&gt;=25,6)),0),0))</f>
        <v>,"dpspro":50</v>
      </c>
      <c r="K8026" s="32" t="str">
        <f t="shared" si="536"/>
        <v>"atk":300,"hp":5000,"undpspro":50,"jingzhunpro":210,"dpspro":50</v>
      </c>
      <c r="L8026" s="20" t="str">
        <f>IF(B8026&gt;=50,VLOOKUP(A8026,英雄数据表!A:L,11,FALSE),IF(B8026&gt;=25,VLOOKUP(A8026,英雄数据表!A:L,7,0),""))</f>
        <v>"6402601004"</v>
      </c>
      <c r="M8026" s="20" t="str">
        <f>IFERROR(VLOOKUP(B8026,属性中转表!$K$2:$O$21,5,FALSE),"")</f>
        <v/>
      </c>
      <c r="N8026" s="20" t="str">
        <f>IF(B8026=25,VLOOKUP(A8026,英雄数据表!A:L,8,FALSE),IF(B8026=50,VLOOKUP(A8026,英雄数据表!A:L,12,0),""))</f>
        <v>命中增加21%，每次释放怒气技能伤害减免+6%，持续2回合</v>
      </c>
    </row>
    <row r="8027" spans="1:14" x14ac:dyDescent="0.3">
      <c r="A8027" s="20">
        <v>64026</v>
      </c>
      <c r="B8027" s="21">
        <f t="shared" si="537"/>
        <v>26</v>
      </c>
      <c r="C8027" s="21">
        <v>5</v>
      </c>
      <c r="D8027" s="21">
        <f>VLOOKUP(A8027,英雄数据表!A:D,4,0)</f>
        <v>6</v>
      </c>
      <c r="E8027" s="20" t="str">
        <f>VLOOKUP(A8027,英雄数据表!A:C,3,0)</f>
        <v>时空监察者</v>
      </c>
      <c r="F8027" s="20">
        <f t="shared" si="538"/>
        <v>64026</v>
      </c>
      <c r="G8027" s="20">
        <f t="shared" si="539"/>
        <v>64026</v>
      </c>
      <c r="H8027" s="21" t="str">
        <f>VLOOKUP(B8027,属性中转表!A:F,6,FALSE)</f>
        <v>"hp":70200,"atk":1950</v>
      </c>
      <c r="I8027" s="20" t="str">
        <f>IF(VLOOKUP(B8027,属性中转表!A:G,7,FALSE)=0,"",VLOOKUP(VLOOKUP(B8027,属性中转表!A:G,7,FALSE),属性中转表!$K$2:$P$21,6,0))&amp;IF(VLOOKUP(B8027,属性中转表!A:G,7,FALSE)&gt;=50,VLOOKUP(A8027,英雄数据表!A:K,9,0),IF(VLOOKUP(B8027,属性中转表!A:G,7,FALSE)&gt;=25,VLOOKUP(A8027,英雄数据表!A:K,5,0),""))</f>
        <v>"atk":300,"hp":5000,"undpspro":50,"jingzhunpro":210</v>
      </c>
      <c r="J8027" s="20" t="str">
        <f>IF(I8027="","",属性中转表!$I$1&amp;(IF(VLOOKUP(B8027,属性中转表!A:G,7,FALSE)=0,0,VLOOKUP(VLOOKUP(B8027,属性中转表!A:G,7,FALSE),属性中转表!$K$2:$P$21,4,0)))+IFERROR(VLOOKUP(A8027,英雄数据表!A:K,IF(武魂!B8027&gt;=50,10,IF(武魂!B8027&gt;=25,6)),0),0))</f>
        <v>,"dpspro":50</v>
      </c>
      <c r="K8027" s="32" t="str">
        <f t="shared" si="536"/>
        <v>"atk":300,"hp":5000,"undpspro":50,"jingzhunpro":210,"dpspro":50</v>
      </c>
      <c r="L8027" s="20" t="str">
        <f>IF(B8027&gt;=50,VLOOKUP(A8027,英雄数据表!A:L,11,FALSE),IF(B8027&gt;=25,VLOOKUP(A8027,英雄数据表!A:L,7,0),""))</f>
        <v>"6402601004"</v>
      </c>
      <c r="M8027" s="20" t="str">
        <f>IFERROR(VLOOKUP(B8027,属性中转表!$K$2:$O$21,5,FALSE),"")</f>
        <v/>
      </c>
      <c r="N8027" s="20" t="str">
        <f>IF(B8027=25,VLOOKUP(A8027,英雄数据表!A:L,8,FALSE),IF(B8027=50,VLOOKUP(A8027,英雄数据表!A:L,12,0),""))</f>
        <v/>
      </c>
    </row>
    <row r="8028" spans="1:14" x14ac:dyDescent="0.3">
      <c r="A8028" s="20">
        <v>64026</v>
      </c>
      <c r="B8028" s="21">
        <f t="shared" si="537"/>
        <v>27</v>
      </c>
      <c r="C8028" s="21">
        <v>5</v>
      </c>
      <c r="D8028" s="21">
        <f>VLOOKUP(A8028,英雄数据表!A:D,4,0)</f>
        <v>6</v>
      </c>
      <c r="E8028" s="20" t="str">
        <f>VLOOKUP(A8028,英雄数据表!A:C,3,0)</f>
        <v>时空监察者</v>
      </c>
      <c r="F8028" s="20">
        <f t="shared" si="538"/>
        <v>64026</v>
      </c>
      <c r="G8028" s="20">
        <f t="shared" si="539"/>
        <v>64026</v>
      </c>
      <c r="H8028" s="21" t="str">
        <f>VLOOKUP(B8028,属性中转表!A:F,6,FALSE)</f>
        <v>"hp":73800,"atk":2050</v>
      </c>
      <c r="I8028" s="20" t="str">
        <f>IF(VLOOKUP(B8028,属性中转表!A:G,7,FALSE)=0,"",VLOOKUP(VLOOKUP(B8028,属性中转表!A:G,7,FALSE),属性中转表!$K$2:$P$21,6,0))&amp;IF(VLOOKUP(B8028,属性中转表!A:G,7,FALSE)&gt;=50,VLOOKUP(A8028,英雄数据表!A:K,9,0),IF(VLOOKUP(B8028,属性中转表!A:G,7,FALSE)&gt;=25,VLOOKUP(A8028,英雄数据表!A:K,5,0),""))</f>
        <v>"atk":300,"hp":5000,"undpspro":50,"jingzhunpro":210</v>
      </c>
      <c r="J8028" s="20" t="str">
        <f>IF(I8028="","",属性中转表!$I$1&amp;(IF(VLOOKUP(B8028,属性中转表!A:G,7,FALSE)=0,0,VLOOKUP(VLOOKUP(B8028,属性中转表!A:G,7,FALSE),属性中转表!$K$2:$P$21,4,0)))+IFERROR(VLOOKUP(A8028,英雄数据表!A:K,IF(武魂!B8028&gt;=50,10,IF(武魂!B8028&gt;=25,6)),0),0))</f>
        <v>,"dpspro":50</v>
      </c>
      <c r="K8028" s="32" t="str">
        <f t="shared" si="536"/>
        <v>"atk":300,"hp":5000,"undpspro":50,"jingzhunpro":210,"dpspro":50</v>
      </c>
      <c r="L8028" s="20" t="str">
        <f>IF(B8028&gt;=50,VLOOKUP(A8028,英雄数据表!A:L,11,FALSE),IF(B8028&gt;=25,VLOOKUP(A8028,英雄数据表!A:L,7,0),""))</f>
        <v>"6402601004"</v>
      </c>
      <c r="M8028" s="20" t="str">
        <f>IFERROR(VLOOKUP(B8028,属性中转表!$K$2:$O$21,5,FALSE),"")</f>
        <v/>
      </c>
      <c r="N8028" s="20" t="str">
        <f>IF(B8028=25,VLOOKUP(A8028,英雄数据表!A:L,8,FALSE),IF(B8028=50,VLOOKUP(A8028,英雄数据表!A:L,12,0),""))</f>
        <v/>
      </c>
    </row>
    <row r="8029" spans="1:14" x14ac:dyDescent="0.3">
      <c r="A8029" s="20">
        <v>64026</v>
      </c>
      <c r="B8029" s="21">
        <f t="shared" si="537"/>
        <v>28</v>
      </c>
      <c r="C8029" s="21">
        <v>5</v>
      </c>
      <c r="D8029" s="21">
        <f>VLOOKUP(A8029,英雄数据表!A:D,4,0)</f>
        <v>6</v>
      </c>
      <c r="E8029" s="20" t="str">
        <f>VLOOKUP(A8029,英雄数据表!A:C,3,0)</f>
        <v>时空监察者</v>
      </c>
      <c r="F8029" s="20">
        <f t="shared" si="538"/>
        <v>64026</v>
      </c>
      <c r="G8029" s="20">
        <f t="shared" si="539"/>
        <v>64026</v>
      </c>
      <c r="H8029" s="21" t="str">
        <f>VLOOKUP(B8029,属性中转表!A:F,6,FALSE)</f>
        <v>"hp":77400,"atk":2150</v>
      </c>
      <c r="I8029" s="20" t="str">
        <f>IF(VLOOKUP(B8029,属性中转表!A:G,7,FALSE)=0,"",VLOOKUP(VLOOKUP(B8029,属性中转表!A:G,7,FALSE),属性中转表!$K$2:$P$21,6,0))&amp;IF(VLOOKUP(B8029,属性中转表!A:G,7,FALSE)&gt;=50,VLOOKUP(A8029,英雄数据表!A:K,9,0),IF(VLOOKUP(B8029,属性中转表!A:G,7,FALSE)&gt;=25,VLOOKUP(A8029,英雄数据表!A:K,5,0),""))</f>
        <v>"atk":300,"hp":5000,"undpspro":50,"jingzhunpro":210</v>
      </c>
      <c r="J8029" s="20" t="str">
        <f>IF(I8029="","",属性中转表!$I$1&amp;(IF(VLOOKUP(B8029,属性中转表!A:G,7,FALSE)=0,0,VLOOKUP(VLOOKUP(B8029,属性中转表!A:G,7,FALSE),属性中转表!$K$2:$P$21,4,0)))+IFERROR(VLOOKUP(A8029,英雄数据表!A:K,IF(武魂!B8029&gt;=50,10,IF(武魂!B8029&gt;=25,6)),0),0))</f>
        <v>,"dpspro":50</v>
      </c>
      <c r="K8029" s="32" t="str">
        <f t="shared" si="536"/>
        <v>"atk":300,"hp":5000,"undpspro":50,"jingzhunpro":210,"dpspro":50</v>
      </c>
      <c r="L8029" s="20" t="str">
        <f>IF(B8029&gt;=50,VLOOKUP(A8029,英雄数据表!A:L,11,FALSE),IF(B8029&gt;=25,VLOOKUP(A8029,英雄数据表!A:L,7,0),""))</f>
        <v>"6402601004"</v>
      </c>
      <c r="M8029" s="20" t="str">
        <f>IFERROR(VLOOKUP(B8029,属性中转表!$K$2:$O$21,5,FALSE),"")</f>
        <v/>
      </c>
      <c r="N8029" s="20" t="str">
        <f>IF(B8029=25,VLOOKUP(A8029,英雄数据表!A:L,8,FALSE),IF(B8029=50,VLOOKUP(A8029,英雄数据表!A:L,12,0),""))</f>
        <v/>
      </c>
    </row>
    <row r="8030" spans="1:14" x14ac:dyDescent="0.3">
      <c r="A8030" s="20">
        <v>64026</v>
      </c>
      <c r="B8030" s="21">
        <f t="shared" si="537"/>
        <v>29</v>
      </c>
      <c r="C8030" s="21">
        <v>5</v>
      </c>
      <c r="D8030" s="21">
        <f>VLOOKUP(A8030,英雄数据表!A:D,4,0)</f>
        <v>6</v>
      </c>
      <c r="E8030" s="20" t="str">
        <f>VLOOKUP(A8030,英雄数据表!A:C,3,0)</f>
        <v>时空监察者</v>
      </c>
      <c r="F8030" s="20">
        <f t="shared" si="538"/>
        <v>64026</v>
      </c>
      <c r="G8030" s="20">
        <f t="shared" si="539"/>
        <v>64026</v>
      </c>
      <c r="H8030" s="21" t="str">
        <f>VLOOKUP(B8030,属性中转表!A:F,6,FALSE)</f>
        <v>"hp":81000,"atk":2250</v>
      </c>
      <c r="I8030" s="20" t="str">
        <f>IF(VLOOKUP(B8030,属性中转表!A:G,7,FALSE)=0,"",VLOOKUP(VLOOKUP(B8030,属性中转表!A:G,7,FALSE),属性中转表!$K$2:$P$21,6,0))&amp;IF(VLOOKUP(B8030,属性中转表!A:G,7,FALSE)&gt;=50,VLOOKUP(A8030,英雄数据表!A:K,9,0),IF(VLOOKUP(B8030,属性中转表!A:G,7,FALSE)&gt;=25,VLOOKUP(A8030,英雄数据表!A:K,5,0),""))</f>
        <v>"atk":300,"hp":5000,"undpspro":50,"jingzhunpro":210</v>
      </c>
      <c r="J8030" s="20" t="str">
        <f>IF(I8030="","",属性中转表!$I$1&amp;(IF(VLOOKUP(B8030,属性中转表!A:G,7,FALSE)=0,0,VLOOKUP(VLOOKUP(B8030,属性中转表!A:G,7,FALSE),属性中转表!$K$2:$P$21,4,0)))+IFERROR(VLOOKUP(A8030,英雄数据表!A:K,IF(武魂!B8030&gt;=50,10,IF(武魂!B8030&gt;=25,6)),0),0))</f>
        <v>,"dpspro":50</v>
      </c>
      <c r="K8030" s="32" t="str">
        <f t="shared" si="536"/>
        <v>"atk":300,"hp":5000,"undpspro":50,"jingzhunpro":210,"dpspro":50</v>
      </c>
      <c r="L8030" s="20" t="str">
        <f>IF(B8030&gt;=50,VLOOKUP(A8030,英雄数据表!A:L,11,FALSE),IF(B8030&gt;=25,VLOOKUP(A8030,英雄数据表!A:L,7,0),""))</f>
        <v>"6402601004"</v>
      </c>
      <c r="M8030" s="20" t="str">
        <f>IFERROR(VLOOKUP(B8030,属性中转表!$K$2:$O$21,5,FALSE),"")</f>
        <v/>
      </c>
      <c r="N8030" s="20" t="str">
        <f>IF(B8030=25,VLOOKUP(A8030,英雄数据表!A:L,8,FALSE),IF(B8030=50,VLOOKUP(A8030,英雄数据表!A:L,12,0),""))</f>
        <v/>
      </c>
    </row>
    <row r="8031" spans="1:14" x14ac:dyDescent="0.3">
      <c r="A8031" s="20">
        <v>64026</v>
      </c>
      <c r="B8031" s="21">
        <f t="shared" si="537"/>
        <v>30</v>
      </c>
      <c r="C8031" s="21">
        <v>5</v>
      </c>
      <c r="D8031" s="21">
        <f>VLOOKUP(A8031,英雄数据表!A:D,4,0)</f>
        <v>6</v>
      </c>
      <c r="E8031" s="20" t="str">
        <f>VLOOKUP(A8031,英雄数据表!A:C,3,0)</f>
        <v>时空监察者</v>
      </c>
      <c r="F8031" s="20">
        <f t="shared" si="538"/>
        <v>64026</v>
      </c>
      <c r="G8031" s="20">
        <f t="shared" si="539"/>
        <v>64026</v>
      </c>
      <c r="H8031" s="21" t="str">
        <f>VLOOKUP(B8031,属性中转表!A:F,6,FALSE)</f>
        <v>"hp":84600,"atk":2350</v>
      </c>
      <c r="I8031" s="20" t="str">
        <f>IF(VLOOKUP(B8031,属性中转表!A:G,7,FALSE)=0,"",VLOOKUP(VLOOKUP(B8031,属性中转表!A:G,7,FALSE),属性中转表!$K$2:$P$21,6,0))&amp;IF(VLOOKUP(B8031,属性中转表!A:G,7,FALSE)&gt;=50,VLOOKUP(A8031,英雄数据表!A:K,9,0),IF(VLOOKUP(B8031,属性中转表!A:G,7,FALSE)&gt;=25,VLOOKUP(A8031,英雄数据表!A:K,5,0),""))</f>
        <v>"atk":300,"hp":5000,"undpspro":100,"jingzhunpro":210</v>
      </c>
      <c r="J8031" s="20" t="str">
        <f>IF(I8031="","",属性中转表!$I$1&amp;(IF(VLOOKUP(B8031,属性中转表!A:G,7,FALSE)=0,0,VLOOKUP(VLOOKUP(B8031,属性中转表!A:G,7,FALSE),属性中转表!$K$2:$P$21,4,0)))+IFERROR(VLOOKUP(A8031,英雄数据表!A:K,IF(武魂!B8031&gt;=50,10,IF(武魂!B8031&gt;=25,6)),0),0))</f>
        <v>,"dpspro":50</v>
      </c>
      <c r="K8031" s="32" t="str">
        <f t="shared" ref="K8031:K8094" si="540">I8031&amp;J8031</f>
        <v>"atk":300,"hp":5000,"undpspro":100,"jingzhunpro":210,"dpspro":50</v>
      </c>
      <c r="L8031" s="20" t="str">
        <f>IF(B8031&gt;=50,VLOOKUP(A8031,英雄数据表!A:L,11,FALSE),IF(B8031&gt;=25,VLOOKUP(A8031,英雄数据表!A:L,7,0),""))</f>
        <v>"6402601004"</v>
      </c>
      <c r="M8031" s="20" t="str">
        <f>IFERROR(VLOOKUP(B8031,属性中转表!$K$2:$O$21,5,FALSE),"")</f>
        <v>"undpspro":50</v>
      </c>
      <c r="N8031" s="20" t="str">
        <f>IF(B8031=25,VLOOKUP(A8031,英雄数据表!A:L,8,FALSE),IF(B8031=50,VLOOKUP(A8031,英雄数据表!A:L,12,0),""))</f>
        <v/>
      </c>
    </row>
    <row r="8032" spans="1:14" x14ac:dyDescent="0.3">
      <c r="A8032" s="20">
        <v>64026</v>
      </c>
      <c r="B8032" s="21">
        <f t="shared" si="537"/>
        <v>31</v>
      </c>
      <c r="C8032" s="21">
        <v>5</v>
      </c>
      <c r="D8032" s="21">
        <f>VLOOKUP(A8032,英雄数据表!A:D,4,0)</f>
        <v>6</v>
      </c>
      <c r="E8032" s="20" t="str">
        <f>VLOOKUP(A8032,英雄数据表!A:C,3,0)</f>
        <v>时空监察者</v>
      </c>
      <c r="F8032" s="20">
        <f t="shared" si="538"/>
        <v>64026</v>
      </c>
      <c r="G8032" s="20">
        <f t="shared" si="539"/>
        <v>64026</v>
      </c>
      <c r="H8032" s="21" t="str">
        <f>VLOOKUP(B8032,属性中转表!A:F,6,FALSE)</f>
        <v>"hp":89100,"atk":2475</v>
      </c>
      <c r="I8032" s="20" t="str">
        <f>IF(VLOOKUP(B8032,属性中转表!A:G,7,FALSE)=0,"",VLOOKUP(VLOOKUP(B8032,属性中转表!A:G,7,FALSE),属性中转表!$K$2:$P$21,6,0))&amp;IF(VLOOKUP(B8032,属性中转表!A:G,7,FALSE)&gt;=50,VLOOKUP(A8032,英雄数据表!A:K,9,0),IF(VLOOKUP(B8032,属性中转表!A:G,7,FALSE)&gt;=25,VLOOKUP(A8032,英雄数据表!A:K,5,0),""))</f>
        <v>"atk":300,"hp":5000,"undpspro":100,"jingzhunpro":210</v>
      </c>
      <c r="J8032" s="20" t="str">
        <f>IF(I8032="","",属性中转表!$I$1&amp;(IF(VLOOKUP(B8032,属性中转表!A:G,7,FALSE)=0,0,VLOOKUP(VLOOKUP(B8032,属性中转表!A:G,7,FALSE),属性中转表!$K$2:$P$21,4,0)))+IFERROR(VLOOKUP(A8032,英雄数据表!A:K,IF(武魂!B8032&gt;=50,10,IF(武魂!B8032&gt;=25,6)),0),0))</f>
        <v>,"dpspro":50</v>
      </c>
      <c r="K8032" s="32" t="str">
        <f t="shared" si="540"/>
        <v>"atk":300,"hp":5000,"undpspro":100,"jingzhunpro":210,"dpspro":50</v>
      </c>
      <c r="L8032" s="20" t="str">
        <f>IF(B8032&gt;=50,VLOOKUP(A8032,英雄数据表!A:L,11,FALSE),IF(B8032&gt;=25,VLOOKUP(A8032,英雄数据表!A:L,7,0),""))</f>
        <v>"6402601004"</v>
      </c>
      <c r="M8032" s="20" t="str">
        <f>IFERROR(VLOOKUP(B8032,属性中转表!$K$2:$O$21,5,FALSE),"")</f>
        <v/>
      </c>
      <c r="N8032" s="20" t="str">
        <f>IF(B8032=25,VLOOKUP(A8032,英雄数据表!A:L,8,FALSE),IF(B8032=50,VLOOKUP(A8032,英雄数据表!A:L,12,0),""))</f>
        <v/>
      </c>
    </row>
    <row r="8033" spans="1:14" x14ac:dyDescent="0.3">
      <c r="A8033" s="20">
        <v>64026</v>
      </c>
      <c r="B8033" s="21">
        <f t="shared" ref="B8033:B8096" si="541">IF(A8033=A8032,B8032+1,1)</f>
        <v>32</v>
      </c>
      <c r="C8033" s="21">
        <v>5</v>
      </c>
      <c r="D8033" s="21">
        <f>VLOOKUP(A8033,英雄数据表!A:D,4,0)</f>
        <v>6</v>
      </c>
      <c r="E8033" s="20" t="str">
        <f>VLOOKUP(A8033,英雄数据表!A:C,3,0)</f>
        <v>时空监察者</v>
      </c>
      <c r="F8033" s="20">
        <f t="shared" si="538"/>
        <v>64026</v>
      </c>
      <c r="G8033" s="20">
        <f t="shared" si="539"/>
        <v>64026</v>
      </c>
      <c r="H8033" s="21" t="str">
        <f>VLOOKUP(B8033,属性中转表!A:F,6,FALSE)</f>
        <v>"hp":93600,"atk":2600</v>
      </c>
      <c r="I8033" s="20" t="str">
        <f>IF(VLOOKUP(B8033,属性中转表!A:G,7,FALSE)=0,"",VLOOKUP(VLOOKUP(B8033,属性中转表!A:G,7,FALSE),属性中转表!$K$2:$P$21,6,0))&amp;IF(VLOOKUP(B8033,属性中转表!A:G,7,FALSE)&gt;=50,VLOOKUP(A8033,英雄数据表!A:K,9,0),IF(VLOOKUP(B8033,属性中转表!A:G,7,FALSE)&gt;=25,VLOOKUP(A8033,英雄数据表!A:K,5,0),""))</f>
        <v>"atk":300,"hp":5000,"undpspro":100,"jingzhunpro":210</v>
      </c>
      <c r="J8033" s="20" t="str">
        <f>IF(I8033="","",属性中转表!$I$1&amp;(IF(VLOOKUP(B8033,属性中转表!A:G,7,FALSE)=0,0,VLOOKUP(VLOOKUP(B8033,属性中转表!A:G,7,FALSE),属性中转表!$K$2:$P$21,4,0)))+IFERROR(VLOOKUP(A8033,英雄数据表!A:K,IF(武魂!B8033&gt;=50,10,IF(武魂!B8033&gt;=25,6)),0),0))</f>
        <v>,"dpspro":50</v>
      </c>
      <c r="K8033" s="32" t="str">
        <f t="shared" si="540"/>
        <v>"atk":300,"hp":5000,"undpspro":100,"jingzhunpro":210,"dpspro":50</v>
      </c>
      <c r="L8033" s="20" t="str">
        <f>IF(B8033&gt;=50,VLOOKUP(A8033,英雄数据表!A:L,11,FALSE),IF(B8033&gt;=25,VLOOKUP(A8033,英雄数据表!A:L,7,0),""))</f>
        <v>"6402601004"</v>
      </c>
      <c r="M8033" s="20" t="str">
        <f>IFERROR(VLOOKUP(B8033,属性中转表!$K$2:$O$21,5,FALSE),"")</f>
        <v/>
      </c>
      <c r="N8033" s="20" t="str">
        <f>IF(B8033=25,VLOOKUP(A8033,英雄数据表!A:L,8,FALSE),IF(B8033=50,VLOOKUP(A8033,英雄数据表!A:L,12,0),""))</f>
        <v/>
      </c>
    </row>
    <row r="8034" spans="1:14" x14ac:dyDescent="0.3">
      <c r="A8034" s="20">
        <v>64026</v>
      </c>
      <c r="B8034" s="21">
        <f t="shared" si="541"/>
        <v>33</v>
      </c>
      <c r="C8034" s="21">
        <v>5</v>
      </c>
      <c r="D8034" s="21">
        <f>VLOOKUP(A8034,英雄数据表!A:D,4,0)</f>
        <v>6</v>
      </c>
      <c r="E8034" s="20" t="str">
        <f>VLOOKUP(A8034,英雄数据表!A:C,3,0)</f>
        <v>时空监察者</v>
      </c>
      <c r="F8034" s="20">
        <f t="shared" si="538"/>
        <v>64026</v>
      </c>
      <c r="G8034" s="20">
        <f t="shared" si="539"/>
        <v>64026</v>
      </c>
      <c r="H8034" s="21" t="str">
        <f>VLOOKUP(B8034,属性中转表!A:F,6,FALSE)</f>
        <v>"hp":98100,"atk":2725</v>
      </c>
      <c r="I8034" s="20" t="str">
        <f>IF(VLOOKUP(B8034,属性中转表!A:G,7,FALSE)=0,"",VLOOKUP(VLOOKUP(B8034,属性中转表!A:G,7,FALSE),属性中转表!$K$2:$P$21,6,0))&amp;IF(VLOOKUP(B8034,属性中转表!A:G,7,FALSE)&gt;=50,VLOOKUP(A8034,英雄数据表!A:K,9,0),IF(VLOOKUP(B8034,属性中转表!A:G,7,FALSE)&gt;=25,VLOOKUP(A8034,英雄数据表!A:K,5,0),""))</f>
        <v>"atk":300,"hp":5000,"undpspro":100,"jingzhunpro":210</v>
      </c>
      <c r="J8034" s="20" t="str">
        <f>IF(I8034="","",属性中转表!$I$1&amp;(IF(VLOOKUP(B8034,属性中转表!A:G,7,FALSE)=0,0,VLOOKUP(VLOOKUP(B8034,属性中转表!A:G,7,FALSE),属性中转表!$K$2:$P$21,4,0)))+IFERROR(VLOOKUP(A8034,英雄数据表!A:K,IF(武魂!B8034&gt;=50,10,IF(武魂!B8034&gt;=25,6)),0),0))</f>
        <v>,"dpspro":50</v>
      </c>
      <c r="K8034" s="32" t="str">
        <f t="shared" si="540"/>
        <v>"atk":300,"hp":5000,"undpspro":100,"jingzhunpro":210,"dpspro":50</v>
      </c>
      <c r="L8034" s="20" t="str">
        <f>IF(B8034&gt;=50,VLOOKUP(A8034,英雄数据表!A:L,11,FALSE),IF(B8034&gt;=25,VLOOKUP(A8034,英雄数据表!A:L,7,0),""))</f>
        <v>"6402601004"</v>
      </c>
      <c r="M8034" s="20" t="str">
        <f>IFERROR(VLOOKUP(B8034,属性中转表!$K$2:$O$21,5,FALSE),"")</f>
        <v/>
      </c>
      <c r="N8034" s="20" t="str">
        <f>IF(B8034=25,VLOOKUP(A8034,英雄数据表!A:L,8,FALSE),IF(B8034=50,VLOOKUP(A8034,英雄数据表!A:L,12,0),""))</f>
        <v/>
      </c>
    </row>
    <row r="8035" spans="1:14" x14ac:dyDescent="0.3">
      <c r="A8035" s="20">
        <v>64026</v>
      </c>
      <c r="B8035" s="21">
        <f t="shared" si="541"/>
        <v>34</v>
      </c>
      <c r="C8035" s="21">
        <v>5</v>
      </c>
      <c r="D8035" s="21">
        <f>VLOOKUP(A8035,英雄数据表!A:D,4,0)</f>
        <v>6</v>
      </c>
      <c r="E8035" s="20" t="str">
        <f>VLOOKUP(A8035,英雄数据表!A:C,3,0)</f>
        <v>时空监察者</v>
      </c>
      <c r="F8035" s="20">
        <f t="shared" si="538"/>
        <v>64026</v>
      </c>
      <c r="G8035" s="20">
        <f t="shared" si="539"/>
        <v>64026</v>
      </c>
      <c r="H8035" s="21" t="str">
        <f>VLOOKUP(B8035,属性中转表!A:F,6,FALSE)</f>
        <v>"hp":102600,"atk":2850</v>
      </c>
      <c r="I8035" s="20" t="str">
        <f>IF(VLOOKUP(B8035,属性中转表!A:G,7,FALSE)=0,"",VLOOKUP(VLOOKUP(B8035,属性中转表!A:G,7,FALSE),属性中转表!$K$2:$P$21,6,0))&amp;IF(VLOOKUP(B8035,属性中转表!A:G,7,FALSE)&gt;=50,VLOOKUP(A8035,英雄数据表!A:K,9,0),IF(VLOOKUP(B8035,属性中转表!A:G,7,FALSE)&gt;=25,VLOOKUP(A8035,英雄数据表!A:K,5,0),""))</f>
        <v>"atk":300,"hp":5000,"undpspro":100,"jingzhunpro":210</v>
      </c>
      <c r="J8035" s="20" t="str">
        <f>IF(I8035="","",属性中转表!$I$1&amp;(IF(VLOOKUP(B8035,属性中转表!A:G,7,FALSE)=0,0,VLOOKUP(VLOOKUP(B8035,属性中转表!A:G,7,FALSE),属性中转表!$K$2:$P$21,4,0)))+IFERROR(VLOOKUP(A8035,英雄数据表!A:K,IF(武魂!B8035&gt;=50,10,IF(武魂!B8035&gt;=25,6)),0),0))</f>
        <v>,"dpspro":50</v>
      </c>
      <c r="K8035" s="32" t="str">
        <f t="shared" si="540"/>
        <v>"atk":300,"hp":5000,"undpspro":100,"jingzhunpro":210,"dpspro":50</v>
      </c>
      <c r="L8035" s="20" t="str">
        <f>IF(B8035&gt;=50,VLOOKUP(A8035,英雄数据表!A:L,11,FALSE),IF(B8035&gt;=25,VLOOKUP(A8035,英雄数据表!A:L,7,0),""))</f>
        <v>"6402601004"</v>
      </c>
      <c r="M8035" s="20" t="str">
        <f>IFERROR(VLOOKUP(B8035,属性中转表!$K$2:$O$21,5,FALSE),"")</f>
        <v/>
      </c>
      <c r="N8035" s="20" t="str">
        <f>IF(B8035=25,VLOOKUP(A8035,英雄数据表!A:L,8,FALSE),IF(B8035=50,VLOOKUP(A8035,英雄数据表!A:L,12,0),""))</f>
        <v/>
      </c>
    </row>
    <row r="8036" spans="1:14" x14ac:dyDescent="0.3">
      <c r="A8036" s="20">
        <v>64026</v>
      </c>
      <c r="B8036" s="21">
        <f t="shared" si="541"/>
        <v>35</v>
      </c>
      <c r="C8036" s="21">
        <v>5</v>
      </c>
      <c r="D8036" s="21">
        <f>VLOOKUP(A8036,英雄数据表!A:D,4,0)</f>
        <v>6</v>
      </c>
      <c r="E8036" s="20" t="str">
        <f>VLOOKUP(A8036,英雄数据表!A:C,3,0)</f>
        <v>时空监察者</v>
      </c>
      <c r="F8036" s="20">
        <f t="shared" si="538"/>
        <v>64026</v>
      </c>
      <c r="G8036" s="20">
        <f t="shared" si="539"/>
        <v>64026</v>
      </c>
      <c r="H8036" s="21" t="str">
        <f>VLOOKUP(B8036,属性中转表!A:F,6,FALSE)</f>
        <v>"hp":107100,"atk":2975</v>
      </c>
      <c r="I8036" s="20" t="str">
        <f>IF(VLOOKUP(B8036,属性中转表!A:G,7,FALSE)=0,"",VLOOKUP(VLOOKUP(B8036,属性中转表!A:G,7,FALSE),属性中转表!$K$2:$P$21,6,0))&amp;IF(VLOOKUP(B8036,属性中转表!A:G,7,FALSE)&gt;=50,VLOOKUP(A8036,英雄数据表!A:K,9,0),IF(VLOOKUP(B8036,属性中转表!A:G,7,FALSE)&gt;=25,VLOOKUP(A8036,英雄数据表!A:K,5,0),""))</f>
        <v>"atk":300,"hp":5000,"undpspro":100,"jingzhunpro":210</v>
      </c>
      <c r="J8036" s="20" t="str">
        <f>IF(I8036="","",属性中转表!$I$1&amp;(IF(VLOOKUP(B8036,属性中转表!A:G,7,FALSE)=0,0,VLOOKUP(VLOOKUP(B8036,属性中转表!A:G,7,FALSE),属性中转表!$K$2:$P$21,4,0)))+IFERROR(VLOOKUP(A8036,英雄数据表!A:K,IF(武魂!B8036&gt;=50,10,IF(武魂!B8036&gt;=25,6)),0),0))</f>
        <v>,"dpspro":100</v>
      </c>
      <c r="K8036" s="32" t="str">
        <f t="shared" si="540"/>
        <v>"atk":300,"hp":5000,"undpspro":100,"jingzhunpro":210,"dpspro":100</v>
      </c>
      <c r="L8036" s="20" t="str">
        <f>IF(B8036&gt;=50,VLOOKUP(A8036,英雄数据表!A:L,11,FALSE),IF(B8036&gt;=25,VLOOKUP(A8036,英雄数据表!A:L,7,0),""))</f>
        <v>"6402601004"</v>
      </c>
      <c r="M8036" s="20" t="str">
        <f>IFERROR(VLOOKUP(B8036,属性中转表!$K$2:$O$21,5,FALSE),"")</f>
        <v>"dpspro":50</v>
      </c>
      <c r="N8036" s="20" t="str">
        <f>IF(B8036=25,VLOOKUP(A8036,英雄数据表!A:L,8,FALSE),IF(B8036=50,VLOOKUP(A8036,英雄数据表!A:L,12,0),""))</f>
        <v/>
      </c>
    </row>
    <row r="8037" spans="1:14" x14ac:dyDescent="0.3">
      <c r="A8037" s="20">
        <v>64026</v>
      </c>
      <c r="B8037" s="21">
        <f t="shared" si="541"/>
        <v>36</v>
      </c>
      <c r="C8037" s="21">
        <v>5</v>
      </c>
      <c r="D8037" s="21">
        <f>VLOOKUP(A8037,英雄数据表!A:D,4,0)</f>
        <v>6</v>
      </c>
      <c r="E8037" s="20" t="str">
        <f>VLOOKUP(A8037,英雄数据表!A:C,3,0)</f>
        <v>时空监察者</v>
      </c>
      <c r="F8037" s="20">
        <f t="shared" si="538"/>
        <v>64026</v>
      </c>
      <c r="G8037" s="20">
        <f t="shared" si="539"/>
        <v>64026</v>
      </c>
      <c r="H8037" s="21" t="str">
        <f>VLOOKUP(B8037,属性中转表!A:F,6,FALSE)</f>
        <v>"hp":111600,"atk":3100</v>
      </c>
      <c r="I8037" s="20" t="str">
        <f>IF(VLOOKUP(B8037,属性中转表!A:G,7,FALSE)=0,"",VLOOKUP(VLOOKUP(B8037,属性中转表!A:G,7,FALSE),属性中转表!$K$2:$P$21,6,0))&amp;IF(VLOOKUP(B8037,属性中转表!A:G,7,FALSE)&gt;=50,VLOOKUP(A8037,英雄数据表!A:K,9,0),IF(VLOOKUP(B8037,属性中转表!A:G,7,FALSE)&gt;=25,VLOOKUP(A8037,英雄数据表!A:K,5,0),""))</f>
        <v>"atk":300,"hp":5000,"undpspro":100,"jingzhunpro":210</v>
      </c>
      <c r="J8037" s="20" t="str">
        <f>IF(I8037="","",属性中转表!$I$1&amp;(IF(VLOOKUP(B8037,属性中转表!A:G,7,FALSE)=0,0,VLOOKUP(VLOOKUP(B8037,属性中转表!A:G,7,FALSE),属性中转表!$K$2:$P$21,4,0)))+IFERROR(VLOOKUP(A8037,英雄数据表!A:K,IF(武魂!B8037&gt;=50,10,IF(武魂!B8037&gt;=25,6)),0),0))</f>
        <v>,"dpspro":100</v>
      </c>
      <c r="K8037" s="32" t="str">
        <f t="shared" si="540"/>
        <v>"atk":300,"hp":5000,"undpspro":100,"jingzhunpro":210,"dpspro":100</v>
      </c>
      <c r="L8037" s="20" t="str">
        <f>IF(B8037&gt;=50,VLOOKUP(A8037,英雄数据表!A:L,11,FALSE),IF(B8037&gt;=25,VLOOKUP(A8037,英雄数据表!A:L,7,0),""))</f>
        <v>"6402601004"</v>
      </c>
      <c r="M8037" s="20" t="str">
        <f>IFERROR(VLOOKUP(B8037,属性中转表!$K$2:$O$21,5,FALSE),"")</f>
        <v/>
      </c>
      <c r="N8037" s="20" t="str">
        <f>IF(B8037=25,VLOOKUP(A8037,英雄数据表!A:L,8,FALSE),IF(B8037=50,VLOOKUP(A8037,英雄数据表!A:L,12,0),""))</f>
        <v/>
      </c>
    </row>
    <row r="8038" spans="1:14" x14ac:dyDescent="0.3">
      <c r="A8038" s="20">
        <v>64026</v>
      </c>
      <c r="B8038" s="21">
        <f t="shared" si="541"/>
        <v>37</v>
      </c>
      <c r="C8038" s="21">
        <v>5</v>
      </c>
      <c r="D8038" s="21">
        <f>VLOOKUP(A8038,英雄数据表!A:D,4,0)</f>
        <v>6</v>
      </c>
      <c r="E8038" s="20" t="str">
        <f>VLOOKUP(A8038,英雄数据表!A:C,3,0)</f>
        <v>时空监察者</v>
      </c>
      <c r="F8038" s="20">
        <f t="shared" si="538"/>
        <v>64026</v>
      </c>
      <c r="G8038" s="20">
        <f t="shared" si="539"/>
        <v>64026</v>
      </c>
      <c r="H8038" s="21" t="str">
        <f>VLOOKUP(B8038,属性中转表!A:F,6,FALSE)</f>
        <v>"hp":116100,"atk":3225</v>
      </c>
      <c r="I8038" s="20" t="str">
        <f>IF(VLOOKUP(B8038,属性中转表!A:G,7,FALSE)=0,"",VLOOKUP(VLOOKUP(B8038,属性中转表!A:G,7,FALSE),属性中转表!$K$2:$P$21,6,0))&amp;IF(VLOOKUP(B8038,属性中转表!A:G,7,FALSE)&gt;=50,VLOOKUP(A8038,英雄数据表!A:K,9,0),IF(VLOOKUP(B8038,属性中转表!A:G,7,FALSE)&gt;=25,VLOOKUP(A8038,英雄数据表!A:K,5,0),""))</f>
        <v>"atk":300,"hp":5000,"undpspro":100,"jingzhunpro":210</v>
      </c>
      <c r="J8038" s="20" t="str">
        <f>IF(I8038="","",属性中转表!$I$1&amp;(IF(VLOOKUP(B8038,属性中转表!A:G,7,FALSE)=0,0,VLOOKUP(VLOOKUP(B8038,属性中转表!A:G,7,FALSE),属性中转表!$K$2:$P$21,4,0)))+IFERROR(VLOOKUP(A8038,英雄数据表!A:K,IF(武魂!B8038&gt;=50,10,IF(武魂!B8038&gt;=25,6)),0),0))</f>
        <v>,"dpspro":100</v>
      </c>
      <c r="K8038" s="32" t="str">
        <f t="shared" si="540"/>
        <v>"atk":300,"hp":5000,"undpspro":100,"jingzhunpro":210,"dpspro":100</v>
      </c>
      <c r="L8038" s="20" t="str">
        <f>IF(B8038&gt;=50,VLOOKUP(A8038,英雄数据表!A:L,11,FALSE),IF(B8038&gt;=25,VLOOKUP(A8038,英雄数据表!A:L,7,0),""))</f>
        <v>"6402601004"</v>
      </c>
      <c r="M8038" s="20" t="str">
        <f>IFERROR(VLOOKUP(B8038,属性中转表!$K$2:$O$21,5,FALSE),"")</f>
        <v/>
      </c>
      <c r="N8038" s="20" t="str">
        <f>IF(B8038=25,VLOOKUP(A8038,英雄数据表!A:L,8,FALSE),IF(B8038=50,VLOOKUP(A8038,英雄数据表!A:L,12,0),""))</f>
        <v/>
      </c>
    </row>
    <row r="8039" spans="1:14" x14ac:dyDescent="0.3">
      <c r="A8039" s="20">
        <v>64026</v>
      </c>
      <c r="B8039" s="21">
        <f t="shared" si="541"/>
        <v>38</v>
      </c>
      <c r="C8039" s="21">
        <v>5</v>
      </c>
      <c r="D8039" s="21">
        <f>VLOOKUP(A8039,英雄数据表!A:D,4,0)</f>
        <v>6</v>
      </c>
      <c r="E8039" s="20" t="str">
        <f>VLOOKUP(A8039,英雄数据表!A:C,3,0)</f>
        <v>时空监察者</v>
      </c>
      <c r="F8039" s="20">
        <f t="shared" si="538"/>
        <v>64026</v>
      </c>
      <c r="G8039" s="20">
        <f t="shared" si="539"/>
        <v>64026</v>
      </c>
      <c r="H8039" s="21" t="str">
        <f>VLOOKUP(B8039,属性中转表!A:F,6,FALSE)</f>
        <v>"hp":120600,"atk":3350</v>
      </c>
      <c r="I8039" s="20" t="str">
        <f>IF(VLOOKUP(B8039,属性中转表!A:G,7,FALSE)=0,"",VLOOKUP(VLOOKUP(B8039,属性中转表!A:G,7,FALSE),属性中转表!$K$2:$P$21,6,0))&amp;IF(VLOOKUP(B8039,属性中转表!A:G,7,FALSE)&gt;=50,VLOOKUP(A8039,英雄数据表!A:K,9,0),IF(VLOOKUP(B8039,属性中转表!A:G,7,FALSE)&gt;=25,VLOOKUP(A8039,英雄数据表!A:K,5,0),""))</f>
        <v>"atk":300,"hp":5000,"undpspro":100,"jingzhunpro":210</v>
      </c>
      <c r="J8039" s="20" t="str">
        <f>IF(I8039="","",属性中转表!$I$1&amp;(IF(VLOOKUP(B8039,属性中转表!A:G,7,FALSE)=0,0,VLOOKUP(VLOOKUP(B8039,属性中转表!A:G,7,FALSE),属性中转表!$K$2:$P$21,4,0)))+IFERROR(VLOOKUP(A8039,英雄数据表!A:K,IF(武魂!B8039&gt;=50,10,IF(武魂!B8039&gt;=25,6)),0),0))</f>
        <v>,"dpspro":100</v>
      </c>
      <c r="K8039" s="32" t="str">
        <f t="shared" si="540"/>
        <v>"atk":300,"hp":5000,"undpspro":100,"jingzhunpro":210,"dpspro":100</v>
      </c>
      <c r="L8039" s="20" t="str">
        <f>IF(B8039&gt;=50,VLOOKUP(A8039,英雄数据表!A:L,11,FALSE),IF(B8039&gt;=25,VLOOKUP(A8039,英雄数据表!A:L,7,0),""))</f>
        <v>"6402601004"</v>
      </c>
      <c r="M8039" s="20" t="str">
        <f>IFERROR(VLOOKUP(B8039,属性中转表!$K$2:$O$21,5,FALSE),"")</f>
        <v/>
      </c>
      <c r="N8039" s="20" t="str">
        <f>IF(B8039=25,VLOOKUP(A8039,英雄数据表!A:L,8,FALSE),IF(B8039=50,VLOOKUP(A8039,英雄数据表!A:L,12,0),""))</f>
        <v/>
      </c>
    </row>
    <row r="8040" spans="1:14" x14ac:dyDescent="0.3">
      <c r="A8040" s="20">
        <v>64026</v>
      </c>
      <c r="B8040" s="21">
        <f t="shared" si="541"/>
        <v>39</v>
      </c>
      <c r="C8040" s="21">
        <v>5</v>
      </c>
      <c r="D8040" s="21">
        <f>VLOOKUP(A8040,英雄数据表!A:D,4,0)</f>
        <v>6</v>
      </c>
      <c r="E8040" s="20" t="str">
        <f>VLOOKUP(A8040,英雄数据表!A:C,3,0)</f>
        <v>时空监察者</v>
      </c>
      <c r="F8040" s="20">
        <f t="shared" si="538"/>
        <v>64026</v>
      </c>
      <c r="G8040" s="20">
        <f t="shared" si="539"/>
        <v>64026</v>
      </c>
      <c r="H8040" s="21" t="str">
        <f>VLOOKUP(B8040,属性中转表!A:F,6,FALSE)</f>
        <v>"hp":125100,"atk":3475</v>
      </c>
      <c r="I8040" s="20" t="str">
        <f>IF(VLOOKUP(B8040,属性中转表!A:G,7,FALSE)=0,"",VLOOKUP(VLOOKUP(B8040,属性中转表!A:G,7,FALSE),属性中转表!$K$2:$P$21,6,0))&amp;IF(VLOOKUP(B8040,属性中转表!A:G,7,FALSE)&gt;=50,VLOOKUP(A8040,英雄数据表!A:K,9,0),IF(VLOOKUP(B8040,属性中转表!A:G,7,FALSE)&gt;=25,VLOOKUP(A8040,英雄数据表!A:K,5,0),""))</f>
        <v>"atk":300,"hp":5000,"undpspro":100,"jingzhunpro":210</v>
      </c>
      <c r="J8040" s="20" t="str">
        <f>IF(I8040="","",属性中转表!$I$1&amp;(IF(VLOOKUP(B8040,属性中转表!A:G,7,FALSE)=0,0,VLOOKUP(VLOOKUP(B8040,属性中转表!A:G,7,FALSE),属性中转表!$K$2:$P$21,4,0)))+IFERROR(VLOOKUP(A8040,英雄数据表!A:K,IF(武魂!B8040&gt;=50,10,IF(武魂!B8040&gt;=25,6)),0),0))</f>
        <v>,"dpspro":100</v>
      </c>
      <c r="K8040" s="32" t="str">
        <f t="shared" si="540"/>
        <v>"atk":300,"hp":5000,"undpspro":100,"jingzhunpro":210,"dpspro":100</v>
      </c>
      <c r="L8040" s="20" t="str">
        <f>IF(B8040&gt;=50,VLOOKUP(A8040,英雄数据表!A:L,11,FALSE),IF(B8040&gt;=25,VLOOKUP(A8040,英雄数据表!A:L,7,0),""))</f>
        <v>"6402601004"</v>
      </c>
      <c r="M8040" s="20" t="str">
        <f>IFERROR(VLOOKUP(B8040,属性中转表!$K$2:$O$21,5,FALSE),"")</f>
        <v/>
      </c>
      <c r="N8040" s="20" t="str">
        <f>IF(B8040=25,VLOOKUP(A8040,英雄数据表!A:L,8,FALSE),IF(B8040=50,VLOOKUP(A8040,英雄数据表!A:L,12,0),""))</f>
        <v/>
      </c>
    </row>
    <row r="8041" spans="1:14" x14ac:dyDescent="0.3">
      <c r="A8041" s="20">
        <v>64026</v>
      </c>
      <c r="B8041" s="21">
        <f t="shared" si="541"/>
        <v>40</v>
      </c>
      <c r="C8041" s="21">
        <v>5</v>
      </c>
      <c r="D8041" s="21">
        <f>VLOOKUP(A8041,英雄数据表!A:D,4,0)</f>
        <v>6</v>
      </c>
      <c r="E8041" s="20" t="str">
        <f>VLOOKUP(A8041,英雄数据表!A:C,3,0)</f>
        <v>时空监察者</v>
      </c>
      <c r="F8041" s="20">
        <f t="shared" si="538"/>
        <v>64026</v>
      </c>
      <c r="G8041" s="20">
        <f t="shared" si="539"/>
        <v>64026</v>
      </c>
      <c r="H8041" s="21" t="str">
        <f>VLOOKUP(B8041,属性中转表!A:F,6,FALSE)</f>
        <v>"hp":129600,"atk":3600</v>
      </c>
      <c r="I8041" s="20" t="str">
        <f>IF(VLOOKUP(B8041,属性中转表!A:G,7,FALSE)=0,"",VLOOKUP(VLOOKUP(B8041,属性中转表!A:G,7,FALSE),属性中转表!$K$2:$P$21,6,0))&amp;IF(VLOOKUP(B8041,属性中转表!A:G,7,FALSE)&gt;=50,VLOOKUP(A8041,英雄数据表!A:K,9,0),IF(VLOOKUP(B8041,属性中转表!A:G,7,FALSE)&gt;=25,VLOOKUP(A8041,英雄数据表!A:K,5,0),""))</f>
        <v>"atk":300,"hp":5000,"undpspro":100,"pvpdpspro":50,"jingzhunpro":210</v>
      </c>
      <c r="J8041" s="20" t="str">
        <f>IF(I8041="","",属性中转表!$I$1&amp;(IF(VLOOKUP(B8041,属性中转表!A:G,7,FALSE)=0,0,VLOOKUP(VLOOKUP(B8041,属性中转表!A:G,7,FALSE),属性中转表!$K$2:$P$21,4,0)))+IFERROR(VLOOKUP(A8041,英雄数据表!A:K,IF(武魂!B8041&gt;=50,10,IF(武魂!B8041&gt;=25,6)),0),0))</f>
        <v>,"dpspro":100</v>
      </c>
      <c r="K8041" s="32" t="str">
        <f t="shared" si="540"/>
        <v>"atk":300,"hp":5000,"undpspro":100,"pvpdpspro":50,"jingzhunpro":210,"dpspro":100</v>
      </c>
      <c r="L8041" s="20" t="str">
        <f>IF(B8041&gt;=50,VLOOKUP(A8041,英雄数据表!A:L,11,FALSE),IF(B8041&gt;=25,VLOOKUP(A8041,英雄数据表!A:L,7,0),""))</f>
        <v>"6402601004"</v>
      </c>
      <c r="M8041" s="20" t="str">
        <f>IFERROR(VLOOKUP(B8041,属性中转表!$K$2:$O$21,5,FALSE),"")</f>
        <v>"pvpdpspro":50</v>
      </c>
      <c r="N8041" s="20" t="str">
        <f>IF(B8041=25,VLOOKUP(A8041,英雄数据表!A:L,8,FALSE),IF(B8041=50,VLOOKUP(A8041,英雄数据表!A:L,12,0),""))</f>
        <v/>
      </c>
    </row>
    <row r="8042" spans="1:14" x14ac:dyDescent="0.3">
      <c r="A8042" s="20">
        <v>64026</v>
      </c>
      <c r="B8042" s="21">
        <f t="shared" si="541"/>
        <v>41</v>
      </c>
      <c r="C8042" s="21">
        <v>5</v>
      </c>
      <c r="D8042" s="21">
        <f>VLOOKUP(A8042,英雄数据表!A:D,4,0)</f>
        <v>6</v>
      </c>
      <c r="E8042" s="20" t="str">
        <f>VLOOKUP(A8042,英雄数据表!A:C,3,0)</f>
        <v>时空监察者</v>
      </c>
      <c r="F8042" s="20">
        <f t="shared" si="538"/>
        <v>64026</v>
      </c>
      <c r="G8042" s="20">
        <f t="shared" si="539"/>
        <v>64026</v>
      </c>
      <c r="H8042" s="21" t="str">
        <f>VLOOKUP(B8042,属性中转表!A:F,6,FALSE)</f>
        <v>"hp":135000,"atk":3750</v>
      </c>
      <c r="I8042" s="20" t="str">
        <f>IF(VLOOKUP(B8042,属性中转表!A:G,7,FALSE)=0,"",VLOOKUP(VLOOKUP(B8042,属性中转表!A:G,7,FALSE),属性中转表!$K$2:$P$21,6,0))&amp;IF(VLOOKUP(B8042,属性中转表!A:G,7,FALSE)&gt;=50,VLOOKUP(A8042,英雄数据表!A:K,9,0),IF(VLOOKUP(B8042,属性中转表!A:G,7,FALSE)&gt;=25,VLOOKUP(A8042,英雄数据表!A:K,5,0),""))</f>
        <v>"atk":300,"hp":5000,"undpspro":100,"pvpdpspro":50,"jingzhunpro":210</v>
      </c>
      <c r="J8042" s="20" t="str">
        <f>IF(I8042="","",属性中转表!$I$1&amp;(IF(VLOOKUP(B8042,属性中转表!A:G,7,FALSE)=0,0,VLOOKUP(VLOOKUP(B8042,属性中转表!A:G,7,FALSE),属性中转表!$K$2:$P$21,4,0)))+IFERROR(VLOOKUP(A8042,英雄数据表!A:K,IF(武魂!B8042&gt;=50,10,IF(武魂!B8042&gt;=25,6)),0),0))</f>
        <v>,"dpspro":100</v>
      </c>
      <c r="K8042" s="32" t="str">
        <f t="shared" si="540"/>
        <v>"atk":300,"hp":5000,"undpspro":100,"pvpdpspro":50,"jingzhunpro":210,"dpspro":100</v>
      </c>
      <c r="L8042" s="20" t="str">
        <f>IF(B8042&gt;=50,VLOOKUP(A8042,英雄数据表!A:L,11,FALSE),IF(B8042&gt;=25,VLOOKUP(A8042,英雄数据表!A:L,7,0),""))</f>
        <v>"6402601004"</v>
      </c>
      <c r="M8042" s="20" t="str">
        <f>IFERROR(VLOOKUP(B8042,属性中转表!$K$2:$O$21,5,FALSE),"")</f>
        <v/>
      </c>
      <c r="N8042" s="20" t="str">
        <f>IF(B8042=25,VLOOKUP(A8042,英雄数据表!A:L,8,FALSE),IF(B8042=50,VLOOKUP(A8042,英雄数据表!A:L,12,0),""))</f>
        <v/>
      </c>
    </row>
    <row r="8043" spans="1:14" x14ac:dyDescent="0.3">
      <c r="A8043" s="20">
        <v>64026</v>
      </c>
      <c r="B8043" s="21">
        <f t="shared" si="541"/>
        <v>42</v>
      </c>
      <c r="C8043" s="21">
        <v>5</v>
      </c>
      <c r="D8043" s="21">
        <f>VLOOKUP(A8043,英雄数据表!A:D,4,0)</f>
        <v>6</v>
      </c>
      <c r="E8043" s="20" t="str">
        <f>VLOOKUP(A8043,英雄数据表!A:C,3,0)</f>
        <v>时空监察者</v>
      </c>
      <c r="F8043" s="20">
        <f t="shared" si="538"/>
        <v>64026</v>
      </c>
      <c r="G8043" s="20">
        <f t="shared" si="539"/>
        <v>64026</v>
      </c>
      <c r="H8043" s="21" t="str">
        <f>VLOOKUP(B8043,属性中转表!A:F,6,FALSE)</f>
        <v>"hp":140400,"atk":3900</v>
      </c>
      <c r="I8043" s="20" t="str">
        <f>IF(VLOOKUP(B8043,属性中转表!A:G,7,FALSE)=0,"",VLOOKUP(VLOOKUP(B8043,属性中转表!A:G,7,FALSE),属性中转表!$K$2:$P$21,6,0))&amp;IF(VLOOKUP(B8043,属性中转表!A:G,7,FALSE)&gt;=50,VLOOKUP(A8043,英雄数据表!A:K,9,0),IF(VLOOKUP(B8043,属性中转表!A:G,7,FALSE)&gt;=25,VLOOKUP(A8043,英雄数据表!A:K,5,0),""))</f>
        <v>"atk":300,"hp":5000,"undpspro":100,"pvpdpspro":50,"jingzhunpro":210</v>
      </c>
      <c r="J8043" s="20" t="str">
        <f>IF(I8043="","",属性中转表!$I$1&amp;(IF(VLOOKUP(B8043,属性中转表!A:G,7,FALSE)=0,0,VLOOKUP(VLOOKUP(B8043,属性中转表!A:G,7,FALSE),属性中转表!$K$2:$P$21,4,0)))+IFERROR(VLOOKUP(A8043,英雄数据表!A:K,IF(武魂!B8043&gt;=50,10,IF(武魂!B8043&gt;=25,6)),0),0))</f>
        <v>,"dpspro":100</v>
      </c>
      <c r="K8043" s="32" t="str">
        <f t="shared" si="540"/>
        <v>"atk":300,"hp":5000,"undpspro":100,"pvpdpspro":50,"jingzhunpro":210,"dpspro":100</v>
      </c>
      <c r="L8043" s="20" t="str">
        <f>IF(B8043&gt;=50,VLOOKUP(A8043,英雄数据表!A:L,11,FALSE),IF(B8043&gt;=25,VLOOKUP(A8043,英雄数据表!A:L,7,0),""))</f>
        <v>"6402601004"</v>
      </c>
      <c r="M8043" s="20" t="str">
        <f>IFERROR(VLOOKUP(B8043,属性中转表!$K$2:$O$21,5,FALSE),"")</f>
        <v/>
      </c>
      <c r="N8043" s="20" t="str">
        <f>IF(B8043=25,VLOOKUP(A8043,英雄数据表!A:L,8,FALSE),IF(B8043=50,VLOOKUP(A8043,英雄数据表!A:L,12,0),""))</f>
        <v/>
      </c>
    </row>
    <row r="8044" spans="1:14" x14ac:dyDescent="0.3">
      <c r="A8044" s="20">
        <v>64026</v>
      </c>
      <c r="B8044" s="21">
        <f t="shared" si="541"/>
        <v>43</v>
      </c>
      <c r="C8044" s="21">
        <v>5</v>
      </c>
      <c r="D8044" s="21">
        <f>VLOOKUP(A8044,英雄数据表!A:D,4,0)</f>
        <v>6</v>
      </c>
      <c r="E8044" s="20" t="str">
        <f>VLOOKUP(A8044,英雄数据表!A:C,3,0)</f>
        <v>时空监察者</v>
      </c>
      <c r="F8044" s="20">
        <f t="shared" si="538"/>
        <v>64026</v>
      </c>
      <c r="G8044" s="20">
        <f t="shared" si="539"/>
        <v>64026</v>
      </c>
      <c r="H8044" s="21" t="str">
        <f>VLOOKUP(B8044,属性中转表!A:F,6,FALSE)</f>
        <v>"hp":145800,"atk":4050</v>
      </c>
      <c r="I8044" s="20" t="str">
        <f>IF(VLOOKUP(B8044,属性中转表!A:G,7,FALSE)=0,"",VLOOKUP(VLOOKUP(B8044,属性中转表!A:G,7,FALSE),属性中转表!$K$2:$P$21,6,0))&amp;IF(VLOOKUP(B8044,属性中转表!A:G,7,FALSE)&gt;=50,VLOOKUP(A8044,英雄数据表!A:K,9,0),IF(VLOOKUP(B8044,属性中转表!A:G,7,FALSE)&gt;=25,VLOOKUP(A8044,英雄数据表!A:K,5,0),""))</f>
        <v>"atk":300,"hp":5000,"undpspro":100,"pvpdpspro":50,"jingzhunpro":210</v>
      </c>
      <c r="J8044" s="20" t="str">
        <f>IF(I8044="","",属性中转表!$I$1&amp;(IF(VLOOKUP(B8044,属性中转表!A:G,7,FALSE)=0,0,VLOOKUP(VLOOKUP(B8044,属性中转表!A:G,7,FALSE),属性中转表!$K$2:$P$21,4,0)))+IFERROR(VLOOKUP(A8044,英雄数据表!A:K,IF(武魂!B8044&gt;=50,10,IF(武魂!B8044&gt;=25,6)),0),0))</f>
        <v>,"dpspro":100</v>
      </c>
      <c r="K8044" s="32" t="str">
        <f t="shared" si="540"/>
        <v>"atk":300,"hp":5000,"undpspro":100,"pvpdpspro":50,"jingzhunpro":210,"dpspro":100</v>
      </c>
      <c r="L8044" s="20" t="str">
        <f>IF(B8044&gt;=50,VLOOKUP(A8044,英雄数据表!A:L,11,FALSE),IF(B8044&gt;=25,VLOOKUP(A8044,英雄数据表!A:L,7,0),""))</f>
        <v>"6402601004"</v>
      </c>
      <c r="M8044" s="20" t="str">
        <f>IFERROR(VLOOKUP(B8044,属性中转表!$K$2:$O$21,5,FALSE),"")</f>
        <v/>
      </c>
      <c r="N8044" s="20" t="str">
        <f>IF(B8044=25,VLOOKUP(A8044,英雄数据表!A:L,8,FALSE),IF(B8044=50,VLOOKUP(A8044,英雄数据表!A:L,12,0),""))</f>
        <v/>
      </c>
    </row>
    <row r="8045" spans="1:14" x14ac:dyDescent="0.3">
      <c r="A8045" s="20">
        <v>64026</v>
      </c>
      <c r="B8045" s="21">
        <f t="shared" si="541"/>
        <v>44</v>
      </c>
      <c r="C8045" s="21">
        <v>5</v>
      </c>
      <c r="D8045" s="21">
        <f>VLOOKUP(A8045,英雄数据表!A:D,4,0)</f>
        <v>6</v>
      </c>
      <c r="E8045" s="20" t="str">
        <f>VLOOKUP(A8045,英雄数据表!A:C,3,0)</f>
        <v>时空监察者</v>
      </c>
      <c r="F8045" s="20">
        <f t="shared" si="538"/>
        <v>64026</v>
      </c>
      <c r="G8045" s="20">
        <f t="shared" si="539"/>
        <v>64026</v>
      </c>
      <c r="H8045" s="21" t="str">
        <f>VLOOKUP(B8045,属性中转表!A:F,6,FALSE)</f>
        <v>"hp":151200,"atk":4200</v>
      </c>
      <c r="I8045" s="20" t="str">
        <f>IF(VLOOKUP(B8045,属性中转表!A:G,7,FALSE)=0,"",VLOOKUP(VLOOKUP(B8045,属性中转表!A:G,7,FALSE),属性中转表!$K$2:$P$21,6,0))&amp;IF(VLOOKUP(B8045,属性中转表!A:G,7,FALSE)&gt;=50,VLOOKUP(A8045,英雄数据表!A:K,9,0),IF(VLOOKUP(B8045,属性中转表!A:G,7,FALSE)&gt;=25,VLOOKUP(A8045,英雄数据表!A:K,5,0),""))</f>
        <v>"atk":300,"hp":5000,"undpspro":100,"pvpdpspro":50,"jingzhunpro":210</v>
      </c>
      <c r="J8045" s="20" t="str">
        <f>IF(I8045="","",属性中转表!$I$1&amp;(IF(VLOOKUP(B8045,属性中转表!A:G,7,FALSE)=0,0,VLOOKUP(VLOOKUP(B8045,属性中转表!A:G,7,FALSE),属性中转表!$K$2:$P$21,4,0)))+IFERROR(VLOOKUP(A8045,英雄数据表!A:K,IF(武魂!B8045&gt;=50,10,IF(武魂!B8045&gt;=25,6)),0),0))</f>
        <v>,"dpspro":100</v>
      </c>
      <c r="K8045" s="32" t="str">
        <f t="shared" si="540"/>
        <v>"atk":300,"hp":5000,"undpspro":100,"pvpdpspro":50,"jingzhunpro":210,"dpspro":100</v>
      </c>
      <c r="L8045" s="20" t="str">
        <f>IF(B8045&gt;=50,VLOOKUP(A8045,英雄数据表!A:L,11,FALSE),IF(B8045&gt;=25,VLOOKUP(A8045,英雄数据表!A:L,7,0),""))</f>
        <v>"6402601004"</v>
      </c>
      <c r="M8045" s="20" t="str">
        <f>IFERROR(VLOOKUP(B8045,属性中转表!$K$2:$O$21,5,FALSE),"")</f>
        <v/>
      </c>
      <c r="N8045" s="20" t="str">
        <f>IF(B8045=25,VLOOKUP(A8045,英雄数据表!A:L,8,FALSE),IF(B8045=50,VLOOKUP(A8045,英雄数据表!A:L,12,0),""))</f>
        <v/>
      </c>
    </row>
    <row r="8046" spans="1:14" x14ac:dyDescent="0.3">
      <c r="A8046" s="20">
        <v>64026</v>
      </c>
      <c r="B8046" s="21">
        <f t="shared" si="541"/>
        <v>45</v>
      </c>
      <c r="C8046" s="21">
        <v>5</v>
      </c>
      <c r="D8046" s="21">
        <f>VLOOKUP(A8046,英雄数据表!A:D,4,0)</f>
        <v>6</v>
      </c>
      <c r="E8046" s="20" t="str">
        <f>VLOOKUP(A8046,英雄数据表!A:C,3,0)</f>
        <v>时空监察者</v>
      </c>
      <c r="F8046" s="20">
        <f t="shared" si="538"/>
        <v>64026</v>
      </c>
      <c r="G8046" s="20">
        <f t="shared" si="539"/>
        <v>64026</v>
      </c>
      <c r="H8046" s="21" t="str">
        <f>VLOOKUP(B8046,属性中转表!A:F,6,FALSE)</f>
        <v>"hp":156600,"atk":4350</v>
      </c>
      <c r="I8046" s="20" t="str">
        <f>IF(VLOOKUP(B8046,属性中转表!A:G,7,FALSE)=0,"",VLOOKUP(VLOOKUP(B8046,属性中转表!A:G,7,FALSE),属性中转表!$K$2:$P$21,6,0))&amp;IF(VLOOKUP(B8046,属性中转表!A:G,7,FALSE)&gt;=50,VLOOKUP(A8046,英雄数据表!A:K,9,0),IF(VLOOKUP(B8046,属性中转表!A:G,7,FALSE)&gt;=25,VLOOKUP(A8046,英雄数据表!A:K,5,0),""))</f>
        <v>"atk":300,"hp":5000,"undpspro":100,"pvpdpspro":50,"pvpundpspro":50,"jingzhunpro":210</v>
      </c>
      <c r="J8046" s="20" t="str">
        <f>IF(I8046="","",属性中转表!$I$1&amp;(IF(VLOOKUP(B8046,属性中转表!A:G,7,FALSE)=0,0,VLOOKUP(VLOOKUP(B8046,属性中转表!A:G,7,FALSE),属性中转表!$K$2:$P$21,4,0)))+IFERROR(VLOOKUP(A8046,英雄数据表!A:K,IF(武魂!B8046&gt;=50,10,IF(武魂!B8046&gt;=25,6)),0),0))</f>
        <v>,"dpspro":100</v>
      </c>
      <c r="K8046" s="32" t="str">
        <f t="shared" si="540"/>
        <v>"atk":300,"hp":5000,"undpspro":100,"pvpdpspro":50,"pvpundpspro":50,"jingzhunpro":210,"dpspro":100</v>
      </c>
      <c r="L8046" s="20" t="str">
        <f>IF(B8046&gt;=50,VLOOKUP(A8046,英雄数据表!A:L,11,FALSE),IF(B8046&gt;=25,VLOOKUP(A8046,英雄数据表!A:L,7,0),""))</f>
        <v>"6402601004"</v>
      </c>
      <c r="M8046" s="20" t="str">
        <f>IFERROR(VLOOKUP(B8046,属性中转表!$K$2:$O$21,5,FALSE),"")</f>
        <v>"pvpundpspro":50</v>
      </c>
      <c r="N8046" s="20" t="str">
        <f>IF(B8046=25,VLOOKUP(A8046,英雄数据表!A:L,8,FALSE),IF(B8046=50,VLOOKUP(A8046,英雄数据表!A:L,12,0),""))</f>
        <v/>
      </c>
    </row>
    <row r="8047" spans="1:14" x14ac:dyDescent="0.3">
      <c r="A8047" s="20">
        <v>64026</v>
      </c>
      <c r="B8047" s="21">
        <f t="shared" si="541"/>
        <v>46</v>
      </c>
      <c r="C8047" s="21">
        <v>5</v>
      </c>
      <c r="D8047" s="21">
        <f>VLOOKUP(A8047,英雄数据表!A:D,4,0)</f>
        <v>6</v>
      </c>
      <c r="E8047" s="20" t="str">
        <f>VLOOKUP(A8047,英雄数据表!A:C,3,0)</f>
        <v>时空监察者</v>
      </c>
      <c r="F8047" s="20">
        <f t="shared" si="538"/>
        <v>64026</v>
      </c>
      <c r="G8047" s="20">
        <f t="shared" si="539"/>
        <v>64026</v>
      </c>
      <c r="H8047" s="21" t="str">
        <f>VLOOKUP(B8047,属性中转表!A:F,6,FALSE)</f>
        <v>"hp":162000,"atk":4500</v>
      </c>
      <c r="I8047" s="20" t="str">
        <f>IF(VLOOKUP(B8047,属性中转表!A:G,7,FALSE)=0,"",VLOOKUP(VLOOKUP(B8047,属性中转表!A:G,7,FALSE),属性中转表!$K$2:$P$21,6,0))&amp;IF(VLOOKUP(B8047,属性中转表!A:G,7,FALSE)&gt;=50,VLOOKUP(A8047,英雄数据表!A:K,9,0),IF(VLOOKUP(B8047,属性中转表!A:G,7,FALSE)&gt;=25,VLOOKUP(A8047,英雄数据表!A:K,5,0),""))</f>
        <v>"atk":300,"hp":5000,"undpspro":100,"pvpdpspro":50,"pvpundpspro":50,"jingzhunpro":210</v>
      </c>
      <c r="J8047" s="20" t="str">
        <f>IF(I8047="","",属性中转表!$I$1&amp;(IF(VLOOKUP(B8047,属性中转表!A:G,7,FALSE)=0,0,VLOOKUP(VLOOKUP(B8047,属性中转表!A:G,7,FALSE),属性中转表!$K$2:$P$21,4,0)))+IFERROR(VLOOKUP(A8047,英雄数据表!A:K,IF(武魂!B8047&gt;=50,10,IF(武魂!B8047&gt;=25,6)),0),0))</f>
        <v>,"dpspro":100</v>
      </c>
      <c r="K8047" s="32" t="str">
        <f t="shared" si="540"/>
        <v>"atk":300,"hp":5000,"undpspro":100,"pvpdpspro":50,"pvpundpspro":50,"jingzhunpro":210,"dpspro":100</v>
      </c>
      <c r="L8047" s="20" t="str">
        <f>IF(B8047&gt;=50,VLOOKUP(A8047,英雄数据表!A:L,11,FALSE),IF(B8047&gt;=25,VLOOKUP(A8047,英雄数据表!A:L,7,0),""))</f>
        <v>"6402601004"</v>
      </c>
      <c r="M8047" s="20" t="str">
        <f>IFERROR(VLOOKUP(B8047,属性中转表!$K$2:$O$21,5,FALSE),"")</f>
        <v/>
      </c>
      <c r="N8047" s="20" t="str">
        <f>IF(B8047=25,VLOOKUP(A8047,英雄数据表!A:L,8,FALSE),IF(B8047=50,VLOOKUP(A8047,英雄数据表!A:L,12,0),""))</f>
        <v/>
      </c>
    </row>
    <row r="8048" spans="1:14" x14ac:dyDescent="0.3">
      <c r="A8048" s="20">
        <v>64026</v>
      </c>
      <c r="B8048" s="21">
        <f t="shared" si="541"/>
        <v>47</v>
      </c>
      <c r="C8048" s="21">
        <v>5</v>
      </c>
      <c r="D8048" s="21">
        <f>VLOOKUP(A8048,英雄数据表!A:D,4,0)</f>
        <v>6</v>
      </c>
      <c r="E8048" s="20" t="str">
        <f>VLOOKUP(A8048,英雄数据表!A:C,3,0)</f>
        <v>时空监察者</v>
      </c>
      <c r="F8048" s="20">
        <f t="shared" si="538"/>
        <v>64026</v>
      </c>
      <c r="G8048" s="20">
        <f t="shared" si="539"/>
        <v>64026</v>
      </c>
      <c r="H8048" s="21" t="str">
        <f>VLOOKUP(B8048,属性中转表!A:F,6,FALSE)</f>
        <v>"hp":167400,"atk":4650</v>
      </c>
      <c r="I8048" s="20" t="str">
        <f>IF(VLOOKUP(B8048,属性中转表!A:G,7,FALSE)=0,"",VLOOKUP(VLOOKUP(B8048,属性中转表!A:G,7,FALSE),属性中转表!$K$2:$P$21,6,0))&amp;IF(VLOOKUP(B8048,属性中转表!A:G,7,FALSE)&gt;=50,VLOOKUP(A8048,英雄数据表!A:K,9,0),IF(VLOOKUP(B8048,属性中转表!A:G,7,FALSE)&gt;=25,VLOOKUP(A8048,英雄数据表!A:K,5,0),""))</f>
        <v>"atk":300,"hp":5000,"undpspro":100,"pvpdpspro":50,"pvpundpspro":50,"jingzhunpro":210</v>
      </c>
      <c r="J8048" s="20" t="str">
        <f>IF(I8048="","",属性中转表!$I$1&amp;(IF(VLOOKUP(B8048,属性中转表!A:G,7,FALSE)=0,0,VLOOKUP(VLOOKUP(B8048,属性中转表!A:G,7,FALSE),属性中转表!$K$2:$P$21,4,0)))+IFERROR(VLOOKUP(A8048,英雄数据表!A:K,IF(武魂!B8048&gt;=50,10,IF(武魂!B8048&gt;=25,6)),0),0))</f>
        <v>,"dpspro":100</v>
      </c>
      <c r="K8048" s="32" t="str">
        <f t="shared" si="540"/>
        <v>"atk":300,"hp":5000,"undpspro":100,"pvpdpspro":50,"pvpundpspro":50,"jingzhunpro":210,"dpspro":100</v>
      </c>
      <c r="L8048" s="20" t="str">
        <f>IF(B8048&gt;=50,VLOOKUP(A8048,英雄数据表!A:L,11,FALSE),IF(B8048&gt;=25,VLOOKUP(A8048,英雄数据表!A:L,7,0),""))</f>
        <v>"6402601004"</v>
      </c>
      <c r="M8048" s="20" t="str">
        <f>IFERROR(VLOOKUP(B8048,属性中转表!$K$2:$O$21,5,FALSE),"")</f>
        <v/>
      </c>
      <c r="N8048" s="20" t="str">
        <f>IF(B8048=25,VLOOKUP(A8048,英雄数据表!A:L,8,FALSE),IF(B8048=50,VLOOKUP(A8048,英雄数据表!A:L,12,0),""))</f>
        <v/>
      </c>
    </row>
    <row r="8049" spans="1:14" x14ac:dyDescent="0.3">
      <c r="A8049" s="20">
        <v>64026</v>
      </c>
      <c r="B8049" s="21">
        <f t="shared" si="541"/>
        <v>48</v>
      </c>
      <c r="C8049" s="21">
        <v>5</v>
      </c>
      <c r="D8049" s="21">
        <f>VLOOKUP(A8049,英雄数据表!A:D,4,0)</f>
        <v>6</v>
      </c>
      <c r="E8049" s="20" t="str">
        <f>VLOOKUP(A8049,英雄数据表!A:C,3,0)</f>
        <v>时空监察者</v>
      </c>
      <c r="F8049" s="20">
        <f t="shared" si="538"/>
        <v>64026</v>
      </c>
      <c r="G8049" s="20">
        <f t="shared" si="539"/>
        <v>64026</v>
      </c>
      <c r="H8049" s="21" t="str">
        <f>VLOOKUP(B8049,属性中转表!A:F,6,FALSE)</f>
        <v>"hp":172800,"atk":4800</v>
      </c>
      <c r="I8049" s="20" t="str">
        <f>IF(VLOOKUP(B8049,属性中转表!A:G,7,FALSE)=0,"",VLOOKUP(VLOOKUP(B8049,属性中转表!A:G,7,FALSE),属性中转表!$K$2:$P$21,6,0))&amp;IF(VLOOKUP(B8049,属性中转表!A:G,7,FALSE)&gt;=50,VLOOKUP(A8049,英雄数据表!A:K,9,0),IF(VLOOKUP(B8049,属性中转表!A:G,7,FALSE)&gt;=25,VLOOKUP(A8049,英雄数据表!A:K,5,0),""))</f>
        <v>"atk":300,"hp":5000,"undpspro":100,"pvpdpspro":50,"pvpundpspro":50,"jingzhunpro":210</v>
      </c>
      <c r="J8049" s="20" t="str">
        <f>IF(I8049="","",属性中转表!$I$1&amp;(IF(VLOOKUP(B8049,属性中转表!A:G,7,FALSE)=0,0,VLOOKUP(VLOOKUP(B8049,属性中转表!A:G,7,FALSE),属性中转表!$K$2:$P$21,4,0)))+IFERROR(VLOOKUP(A8049,英雄数据表!A:K,IF(武魂!B8049&gt;=50,10,IF(武魂!B8049&gt;=25,6)),0),0))</f>
        <v>,"dpspro":100</v>
      </c>
      <c r="K8049" s="32" t="str">
        <f t="shared" si="540"/>
        <v>"atk":300,"hp":5000,"undpspro":100,"pvpdpspro":50,"pvpundpspro":50,"jingzhunpro":210,"dpspro":100</v>
      </c>
      <c r="L8049" s="20" t="str">
        <f>IF(B8049&gt;=50,VLOOKUP(A8049,英雄数据表!A:L,11,FALSE),IF(B8049&gt;=25,VLOOKUP(A8049,英雄数据表!A:L,7,0),""))</f>
        <v>"6402601004"</v>
      </c>
      <c r="M8049" s="20" t="str">
        <f>IFERROR(VLOOKUP(B8049,属性中转表!$K$2:$O$21,5,FALSE),"")</f>
        <v/>
      </c>
      <c r="N8049" s="20" t="str">
        <f>IF(B8049=25,VLOOKUP(A8049,英雄数据表!A:L,8,FALSE),IF(B8049=50,VLOOKUP(A8049,英雄数据表!A:L,12,0),""))</f>
        <v/>
      </c>
    </row>
    <row r="8050" spans="1:14" x14ac:dyDescent="0.3">
      <c r="A8050" s="20">
        <v>64026</v>
      </c>
      <c r="B8050" s="21">
        <f t="shared" si="541"/>
        <v>49</v>
      </c>
      <c r="C8050" s="21">
        <v>5</v>
      </c>
      <c r="D8050" s="21">
        <f>VLOOKUP(A8050,英雄数据表!A:D,4,0)</f>
        <v>6</v>
      </c>
      <c r="E8050" s="20" t="str">
        <f>VLOOKUP(A8050,英雄数据表!A:C,3,0)</f>
        <v>时空监察者</v>
      </c>
      <c r="F8050" s="20">
        <f t="shared" si="538"/>
        <v>64026</v>
      </c>
      <c r="G8050" s="20">
        <f t="shared" si="539"/>
        <v>64026</v>
      </c>
      <c r="H8050" s="21" t="str">
        <f>VLOOKUP(B8050,属性中转表!A:F,6,FALSE)</f>
        <v>"hp":178200,"atk":4950</v>
      </c>
      <c r="I8050" s="20" t="str">
        <f>IF(VLOOKUP(B8050,属性中转表!A:G,7,FALSE)=0,"",VLOOKUP(VLOOKUP(B8050,属性中转表!A:G,7,FALSE),属性中转表!$K$2:$P$21,6,0))&amp;IF(VLOOKUP(B8050,属性中转表!A:G,7,FALSE)&gt;=50,VLOOKUP(A8050,英雄数据表!A:K,9,0),IF(VLOOKUP(B8050,属性中转表!A:G,7,FALSE)&gt;=25,VLOOKUP(A8050,英雄数据表!A:K,5,0),""))</f>
        <v>"atk":300,"hp":5000,"undpspro":100,"pvpdpspro":50,"pvpundpspro":50,"jingzhunpro":210</v>
      </c>
      <c r="J8050" s="20" t="str">
        <f>IF(I8050="","",属性中转表!$I$1&amp;(IF(VLOOKUP(B8050,属性中转表!A:G,7,FALSE)=0,0,VLOOKUP(VLOOKUP(B8050,属性中转表!A:G,7,FALSE),属性中转表!$K$2:$P$21,4,0)))+IFERROR(VLOOKUP(A8050,英雄数据表!A:K,IF(武魂!B8050&gt;=50,10,IF(武魂!B8050&gt;=25,6)),0),0))</f>
        <v>,"dpspro":100</v>
      </c>
      <c r="K8050" s="32" t="str">
        <f t="shared" si="540"/>
        <v>"atk":300,"hp":5000,"undpspro":100,"pvpdpspro":50,"pvpundpspro":50,"jingzhunpro":210,"dpspro":100</v>
      </c>
      <c r="L8050" s="20" t="str">
        <f>IF(B8050&gt;=50,VLOOKUP(A8050,英雄数据表!A:L,11,FALSE),IF(B8050&gt;=25,VLOOKUP(A8050,英雄数据表!A:L,7,0),""))</f>
        <v>"6402601004"</v>
      </c>
      <c r="M8050" s="20" t="str">
        <f>IFERROR(VLOOKUP(B8050,属性中转表!$K$2:$O$21,5,FALSE),"")</f>
        <v/>
      </c>
      <c r="N8050" s="20" t="str">
        <f>IF(B8050=25,VLOOKUP(A8050,英雄数据表!A:L,8,FALSE),IF(B8050=50,VLOOKUP(A8050,英雄数据表!A:L,12,0),""))</f>
        <v/>
      </c>
    </row>
    <row r="8051" spans="1:14" x14ac:dyDescent="0.3">
      <c r="A8051" s="20">
        <v>64026</v>
      </c>
      <c r="B8051" s="21">
        <f t="shared" si="541"/>
        <v>50</v>
      </c>
      <c r="C8051" s="21">
        <v>5</v>
      </c>
      <c r="D8051" s="21">
        <f>VLOOKUP(A8051,英雄数据表!A:D,4,0)</f>
        <v>6</v>
      </c>
      <c r="E8051" s="20" t="str">
        <f>VLOOKUP(A8051,英雄数据表!A:C,3,0)</f>
        <v>时空监察者</v>
      </c>
      <c r="F8051" s="20">
        <f t="shared" si="538"/>
        <v>64026</v>
      </c>
      <c r="G8051" s="20">
        <f t="shared" si="539"/>
        <v>64026</v>
      </c>
      <c r="H8051" s="21" t="str">
        <f>VLOOKUP(B8051,属性中转表!A:F,6,FALSE)</f>
        <v>"hp":183600,"atk":5100</v>
      </c>
      <c r="I8051" s="20" t="str">
        <f>IF(VLOOKUP(B8051,属性中转表!A:G,7,FALSE)=0,"",VLOOKUP(VLOOKUP(B8051,属性中转表!A:G,7,FALSE),属性中转表!$K$2:$P$21,6,0))&amp;IF(VLOOKUP(B8051,属性中转表!A:G,7,FALSE)&gt;=50,VLOOKUP(A8051,英雄数据表!A:K,9,0),IF(VLOOKUP(B8051,属性中转表!A:G,7,FALSE)&gt;=25,VLOOKUP(A8051,英雄数据表!A:K,5,0),""))</f>
        <v>"atk":300,"hp":5000,"undpspro":100,"pvpdpspro":50,"pvpundpspro":50,"jingzhunpro":350</v>
      </c>
      <c r="J8051" s="20" t="str">
        <f>IF(I8051="","",属性中转表!$I$1&amp;(IF(VLOOKUP(B8051,属性中转表!A:G,7,FALSE)=0,0,VLOOKUP(VLOOKUP(B8051,属性中转表!A:G,7,FALSE),属性中转表!$K$2:$P$21,4,0)))+IFERROR(VLOOKUP(A8051,英雄数据表!A:K,IF(武魂!B8051&gt;=50,10,IF(武魂!B8051&gt;=25,6)),0),0))</f>
        <v>,"dpspro":100</v>
      </c>
      <c r="K8051" s="32" t="str">
        <f t="shared" si="540"/>
        <v>"atk":300,"hp":5000,"undpspro":100,"pvpdpspro":50,"pvpundpspro":50,"jingzhunpro":350,"dpspro":100</v>
      </c>
      <c r="L8051" s="20" t="str">
        <f>IF(B8051&gt;=50,VLOOKUP(A8051,英雄数据表!A:L,11,FALSE),IF(B8051&gt;=25,VLOOKUP(A8051,英雄数据表!A:L,7,0),""))</f>
        <v>"6402602004"</v>
      </c>
      <c r="M8051" s="20" t="str">
        <f>IFERROR(VLOOKUP(B8051,属性中转表!$K$2:$O$21,5,FALSE),"")</f>
        <v/>
      </c>
      <c r="N8051" s="20" t="str">
        <f>IF(B8051=25,VLOOKUP(A8051,英雄数据表!A:L,8,FALSE),IF(B8051=50,VLOOKUP(A8051,英雄数据表!A:L,12,0),""))</f>
        <v>命中增加35%，每次释放怒气技能伤害减免+10%，持续2回合</v>
      </c>
    </row>
    <row r="8052" spans="1:14" x14ac:dyDescent="0.3">
      <c r="A8052" s="20">
        <v>64026</v>
      </c>
      <c r="B8052" s="21">
        <f t="shared" si="541"/>
        <v>51</v>
      </c>
      <c r="C8052" s="21">
        <v>5</v>
      </c>
      <c r="D8052" s="21">
        <f>VLOOKUP(A8052,英雄数据表!A:D,4,0)</f>
        <v>6</v>
      </c>
      <c r="E8052" s="20" t="str">
        <f>VLOOKUP(A8052,英雄数据表!A:C,3,0)</f>
        <v>时空监察者</v>
      </c>
      <c r="F8052" s="20">
        <f t="shared" si="538"/>
        <v>64026</v>
      </c>
      <c r="G8052" s="20">
        <f t="shared" si="539"/>
        <v>64026</v>
      </c>
      <c r="H8052" s="21" t="str">
        <f>VLOOKUP(B8052,属性中转表!A:F,6,FALSE)</f>
        <v>"hp":189000,"atk":5250</v>
      </c>
      <c r="I8052" s="20" t="str">
        <f>IF(VLOOKUP(B8052,属性中转表!A:G,7,FALSE)=0,"",VLOOKUP(VLOOKUP(B8052,属性中转表!A:G,7,FALSE),属性中转表!$K$2:$P$21,6,0))&amp;IF(VLOOKUP(B8052,属性中转表!A:G,7,FALSE)&gt;=50,VLOOKUP(A8052,英雄数据表!A:K,9,0),IF(VLOOKUP(B8052,属性中转表!A:G,7,FALSE)&gt;=25,VLOOKUP(A8052,英雄数据表!A:K,5,0),""))</f>
        <v>"atk":300,"hp":5000,"undpspro":100,"pvpdpspro":50,"pvpundpspro":50,"jingzhunpro":350</v>
      </c>
      <c r="J8052" s="20" t="str">
        <f>IF(I8052="","",属性中转表!$I$1&amp;(IF(VLOOKUP(B8052,属性中转表!A:G,7,FALSE)=0,0,VLOOKUP(VLOOKUP(B8052,属性中转表!A:G,7,FALSE),属性中转表!$K$2:$P$21,4,0)))+IFERROR(VLOOKUP(A8052,英雄数据表!A:K,IF(武魂!B8052&gt;=50,10,IF(武魂!B8052&gt;=25,6)),0),0))</f>
        <v>,"dpspro":100</v>
      </c>
      <c r="K8052" s="32" t="str">
        <f t="shared" si="540"/>
        <v>"atk":300,"hp":5000,"undpspro":100,"pvpdpspro":50,"pvpundpspro":50,"jingzhunpro":350,"dpspro":100</v>
      </c>
      <c r="L8052" s="20" t="str">
        <f>IF(B8052&gt;=50,VLOOKUP(A8052,英雄数据表!A:L,11,FALSE),IF(B8052&gt;=25,VLOOKUP(A8052,英雄数据表!A:L,7,0),""))</f>
        <v>"6402602004"</v>
      </c>
      <c r="M8052" s="20" t="str">
        <f>IFERROR(VLOOKUP(B8052,属性中转表!$K$2:$O$21,5,FALSE),"")</f>
        <v/>
      </c>
      <c r="N8052" s="20" t="str">
        <f>IF(B8052=25,VLOOKUP(A8052,英雄数据表!A:L,8,FALSE),IF(B8052=50,VLOOKUP(A8052,英雄数据表!A:L,12,0),""))</f>
        <v/>
      </c>
    </row>
    <row r="8053" spans="1:14" x14ac:dyDescent="0.3">
      <c r="A8053" s="20">
        <v>64026</v>
      </c>
      <c r="B8053" s="21">
        <f t="shared" si="541"/>
        <v>52</v>
      </c>
      <c r="C8053" s="21">
        <v>5</v>
      </c>
      <c r="D8053" s="21">
        <f>VLOOKUP(A8053,英雄数据表!A:D,4,0)</f>
        <v>6</v>
      </c>
      <c r="E8053" s="20" t="str">
        <f>VLOOKUP(A8053,英雄数据表!A:C,3,0)</f>
        <v>时空监察者</v>
      </c>
      <c r="F8053" s="20">
        <f t="shared" si="538"/>
        <v>64026</v>
      </c>
      <c r="G8053" s="20">
        <f t="shared" si="539"/>
        <v>64026</v>
      </c>
      <c r="H8053" s="21" t="str">
        <f>VLOOKUP(B8053,属性中转表!A:F,6,FALSE)</f>
        <v>"hp":194400,"atk":5400</v>
      </c>
      <c r="I8053" s="20" t="str">
        <f>IF(VLOOKUP(B8053,属性中转表!A:G,7,FALSE)=0,"",VLOOKUP(VLOOKUP(B8053,属性中转表!A:G,7,FALSE),属性中转表!$K$2:$P$21,6,0))&amp;IF(VLOOKUP(B8053,属性中转表!A:G,7,FALSE)&gt;=50,VLOOKUP(A8053,英雄数据表!A:K,9,0),IF(VLOOKUP(B8053,属性中转表!A:G,7,FALSE)&gt;=25,VLOOKUP(A8053,英雄数据表!A:K,5,0),""))</f>
        <v>"atk":300,"hp":5000,"undpspro":100,"pvpdpspro":50,"pvpundpspro":50,"jingzhunpro":350</v>
      </c>
      <c r="J8053" s="20" t="str">
        <f>IF(I8053="","",属性中转表!$I$1&amp;(IF(VLOOKUP(B8053,属性中转表!A:G,7,FALSE)=0,0,VLOOKUP(VLOOKUP(B8053,属性中转表!A:G,7,FALSE),属性中转表!$K$2:$P$21,4,0)))+IFERROR(VLOOKUP(A8053,英雄数据表!A:K,IF(武魂!B8053&gt;=50,10,IF(武魂!B8053&gt;=25,6)),0),0))</f>
        <v>,"dpspro":100</v>
      </c>
      <c r="K8053" s="32" t="str">
        <f t="shared" si="540"/>
        <v>"atk":300,"hp":5000,"undpspro":100,"pvpdpspro":50,"pvpundpspro":50,"jingzhunpro":350,"dpspro":100</v>
      </c>
      <c r="L8053" s="20" t="str">
        <f>IF(B8053&gt;=50,VLOOKUP(A8053,英雄数据表!A:L,11,FALSE),IF(B8053&gt;=25,VLOOKUP(A8053,英雄数据表!A:L,7,0),""))</f>
        <v>"6402602004"</v>
      </c>
      <c r="M8053" s="20" t="str">
        <f>IFERROR(VLOOKUP(B8053,属性中转表!$K$2:$O$21,5,FALSE),"")</f>
        <v/>
      </c>
      <c r="N8053" s="20" t="str">
        <f>IF(B8053=25,VLOOKUP(A8053,英雄数据表!A:L,8,FALSE),IF(B8053=50,VLOOKUP(A8053,英雄数据表!A:L,12,0),""))</f>
        <v/>
      </c>
    </row>
    <row r="8054" spans="1:14" x14ac:dyDescent="0.3">
      <c r="A8054" s="20">
        <v>64026</v>
      </c>
      <c r="B8054" s="21">
        <f t="shared" si="541"/>
        <v>53</v>
      </c>
      <c r="C8054" s="21">
        <v>5</v>
      </c>
      <c r="D8054" s="21">
        <f>VLOOKUP(A8054,英雄数据表!A:D,4,0)</f>
        <v>6</v>
      </c>
      <c r="E8054" s="20" t="str">
        <f>VLOOKUP(A8054,英雄数据表!A:C,3,0)</f>
        <v>时空监察者</v>
      </c>
      <c r="F8054" s="20">
        <f t="shared" si="538"/>
        <v>64026</v>
      </c>
      <c r="G8054" s="20">
        <f t="shared" si="539"/>
        <v>64026</v>
      </c>
      <c r="H8054" s="21" t="str">
        <f>VLOOKUP(B8054,属性中转表!A:F,6,FALSE)</f>
        <v>"hp":199800,"atk":5550</v>
      </c>
      <c r="I8054" s="20" t="str">
        <f>IF(VLOOKUP(B8054,属性中转表!A:G,7,FALSE)=0,"",VLOOKUP(VLOOKUP(B8054,属性中转表!A:G,7,FALSE),属性中转表!$K$2:$P$21,6,0))&amp;IF(VLOOKUP(B8054,属性中转表!A:G,7,FALSE)&gt;=50,VLOOKUP(A8054,英雄数据表!A:K,9,0),IF(VLOOKUP(B8054,属性中转表!A:G,7,FALSE)&gt;=25,VLOOKUP(A8054,英雄数据表!A:K,5,0),""))</f>
        <v>"atk":300,"hp":5000,"undpspro":100,"pvpdpspro":50,"pvpundpspro":50,"jingzhunpro":350</v>
      </c>
      <c r="J8054" s="20" t="str">
        <f>IF(I8054="","",属性中转表!$I$1&amp;(IF(VLOOKUP(B8054,属性中转表!A:G,7,FALSE)=0,0,VLOOKUP(VLOOKUP(B8054,属性中转表!A:G,7,FALSE),属性中转表!$K$2:$P$21,4,0)))+IFERROR(VLOOKUP(A8054,英雄数据表!A:K,IF(武魂!B8054&gt;=50,10,IF(武魂!B8054&gt;=25,6)),0),0))</f>
        <v>,"dpspro":100</v>
      </c>
      <c r="K8054" s="32" t="str">
        <f t="shared" si="540"/>
        <v>"atk":300,"hp":5000,"undpspro":100,"pvpdpspro":50,"pvpundpspro":50,"jingzhunpro":350,"dpspro":100</v>
      </c>
      <c r="L8054" s="20" t="str">
        <f>IF(B8054&gt;=50,VLOOKUP(A8054,英雄数据表!A:L,11,FALSE),IF(B8054&gt;=25,VLOOKUP(A8054,英雄数据表!A:L,7,0),""))</f>
        <v>"6402602004"</v>
      </c>
      <c r="M8054" s="20" t="str">
        <f>IFERROR(VLOOKUP(B8054,属性中转表!$K$2:$O$21,5,FALSE),"")</f>
        <v/>
      </c>
      <c r="N8054" s="20" t="str">
        <f>IF(B8054=25,VLOOKUP(A8054,英雄数据表!A:L,8,FALSE),IF(B8054=50,VLOOKUP(A8054,英雄数据表!A:L,12,0),""))</f>
        <v/>
      </c>
    </row>
    <row r="8055" spans="1:14" x14ac:dyDescent="0.3">
      <c r="A8055" s="20">
        <v>64026</v>
      </c>
      <c r="B8055" s="21">
        <f t="shared" si="541"/>
        <v>54</v>
      </c>
      <c r="C8055" s="21">
        <v>5</v>
      </c>
      <c r="D8055" s="21">
        <f>VLOOKUP(A8055,英雄数据表!A:D,4,0)</f>
        <v>6</v>
      </c>
      <c r="E8055" s="20" t="str">
        <f>VLOOKUP(A8055,英雄数据表!A:C,3,0)</f>
        <v>时空监察者</v>
      </c>
      <c r="F8055" s="20">
        <f t="shared" si="538"/>
        <v>64026</v>
      </c>
      <c r="G8055" s="20">
        <f t="shared" si="539"/>
        <v>64026</v>
      </c>
      <c r="H8055" s="21" t="str">
        <f>VLOOKUP(B8055,属性中转表!A:F,6,FALSE)</f>
        <v>"hp":205200,"atk":5700</v>
      </c>
      <c r="I8055" s="20" t="str">
        <f>IF(VLOOKUP(B8055,属性中转表!A:G,7,FALSE)=0,"",VLOOKUP(VLOOKUP(B8055,属性中转表!A:G,7,FALSE),属性中转表!$K$2:$P$21,6,0))&amp;IF(VLOOKUP(B8055,属性中转表!A:G,7,FALSE)&gt;=50,VLOOKUP(A8055,英雄数据表!A:K,9,0),IF(VLOOKUP(B8055,属性中转表!A:G,7,FALSE)&gt;=25,VLOOKUP(A8055,英雄数据表!A:K,5,0),""))</f>
        <v>"atk":300,"hp":5000,"undpspro":100,"pvpdpspro":50,"pvpundpspro":50,"jingzhunpro":350</v>
      </c>
      <c r="J8055" s="20" t="str">
        <f>IF(I8055="","",属性中转表!$I$1&amp;(IF(VLOOKUP(B8055,属性中转表!A:G,7,FALSE)=0,0,VLOOKUP(VLOOKUP(B8055,属性中转表!A:G,7,FALSE),属性中转表!$K$2:$P$21,4,0)))+IFERROR(VLOOKUP(A8055,英雄数据表!A:K,IF(武魂!B8055&gt;=50,10,IF(武魂!B8055&gt;=25,6)),0),0))</f>
        <v>,"dpspro":100</v>
      </c>
      <c r="K8055" s="32" t="str">
        <f t="shared" si="540"/>
        <v>"atk":300,"hp":5000,"undpspro":100,"pvpdpspro":50,"pvpundpspro":50,"jingzhunpro":350,"dpspro":100</v>
      </c>
      <c r="L8055" s="20" t="str">
        <f>IF(B8055&gt;=50,VLOOKUP(A8055,英雄数据表!A:L,11,FALSE),IF(B8055&gt;=25,VLOOKUP(A8055,英雄数据表!A:L,7,0),""))</f>
        <v>"6402602004"</v>
      </c>
      <c r="M8055" s="20" t="str">
        <f>IFERROR(VLOOKUP(B8055,属性中转表!$K$2:$O$21,5,FALSE),"")</f>
        <v/>
      </c>
      <c r="N8055" s="20" t="str">
        <f>IF(B8055=25,VLOOKUP(A8055,英雄数据表!A:L,8,FALSE),IF(B8055=50,VLOOKUP(A8055,英雄数据表!A:L,12,0),""))</f>
        <v/>
      </c>
    </row>
    <row r="8056" spans="1:14" x14ac:dyDescent="0.3">
      <c r="A8056" s="20">
        <v>64026</v>
      </c>
      <c r="B8056" s="21">
        <f t="shared" si="541"/>
        <v>55</v>
      </c>
      <c r="C8056" s="21">
        <v>5</v>
      </c>
      <c r="D8056" s="21">
        <f>VLOOKUP(A8056,英雄数据表!A:D,4,0)</f>
        <v>6</v>
      </c>
      <c r="E8056" s="20" t="str">
        <f>VLOOKUP(A8056,英雄数据表!A:C,3,0)</f>
        <v>时空监察者</v>
      </c>
      <c r="F8056" s="20">
        <f t="shared" si="538"/>
        <v>64026</v>
      </c>
      <c r="G8056" s="20">
        <f t="shared" si="539"/>
        <v>64026</v>
      </c>
      <c r="H8056" s="21" t="str">
        <f>VLOOKUP(B8056,属性中转表!A:F,6,FALSE)</f>
        <v>"hp":210600,"atk":5850</v>
      </c>
      <c r="I8056" s="20" t="str">
        <f>IF(VLOOKUP(B8056,属性中转表!A:G,7,FALSE)=0,"",VLOOKUP(VLOOKUP(B8056,属性中转表!A:G,7,FALSE),属性中转表!$K$2:$P$21,6,0))&amp;IF(VLOOKUP(B8056,属性中转表!A:G,7,FALSE)&gt;=50,VLOOKUP(A8056,英雄数据表!A:K,9,0),IF(VLOOKUP(B8056,属性中转表!A:G,7,FALSE)&gt;=25,VLOOKUP(A8056,英雄数据表!A:K,5,0),""))</f>
        <v>"atk":300,"hp":5000,"undpspro":150,"pvpdpspro":50,"pvpundpspro":50,"jingzhunpro":350</v>
      </c>
      <c r="J8056" s="20" t="str">
        <f>IF(I8056="","",属性中转表!$I$1&amp;(IF(VLOOKUP(B8056,属性中转表!A:G,7,FALSE)=0,0,VLOOKUP(VLOOKUP(B8056,属性中转表!A:G,7,FALSE),属性中转表!$K$2:$P$21,4,0)))+IFERROR(VLOOKUP(A8056,英雄数据表!A:K,IF(武魂!B8056&gt;=50,10,IF(武魂!B8056&gt;=25,6)),0),0))</f>
        <v>,"dpspro":100</v>
      </c>
      <c r="K8056" s="32" t="str">
        <f t="shared" si="540"/>
        <v>"atk":300,"hp":5000,"undpspro":150,"pvpdpspro":50,"pvpundpspro":50,"jingzhunpro":350,"dpspro":100</v>
      </c>
      <c r="L8056" s="20" t="str">
        <f>IF(B8056&gt;=50,VLOOKUP(A8056,英雄数据表!A:L,11,FALSE),IF(B8056&gt;=25,VLOOKUP(A8056,英雄数据表!A:L,7,0),""))</f>
        <v>"6402602004"</v>
      </c>
      <c r="M8056" s="20" t="str">
        <f>IFERROR(VLOOKUP(B8056,属性中转表!$K$2:$O$21,5,FALSE),"")</f>
        <v>"undpspro":50</v>
      </c>
      <c r="N8056" s="20" t="str">
        <f>IF(B8056=25,VLOOKUP(A8056,英雄数据表!A:L,8,FALSE),IF(B8056=50,VLOOKUP(A8056,英雄数据表!A:L,12,0),""))</f>
        <v/>
      </c>
    </row>
    <row r="8057" spans="1:14" x14ac:dyDescent="0.3">
      <c r="A8057" s="20">
        <v>64026</v>
      </c>
      <c r="B8057" s="21">
        <f t="shared" si="541"/>
        <v>56</v>
      </c>
      <c r="C8057" s="21">
        <v>5</v>
      </c>
      <c r="D8057" s="21">
        <f>VLOOKUP(A8057,英雄数据表!A:D,4,0)</f>
        <v>6</v>
      </c>
      <c r="E8057" s="20" t="str">
        <f>VLOOKUP(A8057,英雄数据表!A:C,3,0)</f>
        <v>时空监察者</v>
      </c>
      <c r="F8057" s="20">
        <f t="shared" si="538"/>
        <v>64026</v>
      </c>
      <c r="G8057" s="20">
        <f t="shared" si="539"/>
        <v>64026</v>
      </c>
      <c r="H8057" s="21" t="str">
        <f>VLOOKUP(B8057,属性中转表!A:F,6,FALSE)</f>
        <v>"hp":216000,"atk":6000</v>
      </c>
      <c r="I8057" s="20" t="str">
        <f>IF(VLOOKUP(B8057,属性中转表!A:G,7,FALSE)=0,"",VLOOKUP(VLOOKUP(B8057,属性中转表!A:G,7,FALSE),属性中转表!$K$2:$P$21,6,0))&amp;IF(VLOOKUP(B8057,属性中转表!A:G,7,FALSE)&gt;=50,VLOOKUP(A8057,英雄数据表!A:K,9,0),IF(VLOOKUP(B8057,属性中转表!A:G,7,FALSE)&gt;=25,VLOOKUP(A8057,英雄数据表!A:K,5,0),""))</f>
        <v>"atk":300,"hp":5000,"undpspro":150,"pvpdpspro":50,"pvpundpspro":50,"jingzhunpro":350</v>
      </c>
      <c r="J8057" s="20" t="str">
        <f>IF(I8057="","",属性中转表!$I$1&amp;(IF(VLOOKUP(B8057,属性中转表!A:G,7,FALSE)=0,0,VLOOKUP(VLOOKUP(B8057,属性中转表!A:G,7,FALSE),属性中转表!$K$2:$P$21,4,0)))+IFERROR(VLOOKUP(A8057,英雄数据表!A:K,IF(武魂!B8057&gt;=50,10,IF(武魂!B8057&gt;=25,6)),0),0))</f>
        <v>,"dpspro":100</v>
      </c>
      <c r="K8057" s="32" t="str">
        <f t="shared" si="540"/>
        <v>"atk":300,"hp":5000,"undpspro":150,"pvpdpspro":50,"pvpundpspro":50,"jingzhunpro":350,"dpspro":100</v>
      </c>
      <c r="L8057" s="20" t="str">
        <f>IF(B8057&gt;=50,VLOOKUP(A8057,英雄数据表!A:L,11,FALSE),IF(B8057&gt;=25,VLOOKUP(A8057,英雄数据表!A:L,7,0),""))</f>
        <v>"6402602004"</v>
      </c>
      <c r="M8057" s="20" t="str">
        <f>IFERROR(VLOOKUP(B8057,属性中转表!$K$2:$O$21,5,FALSE),"")</f>
        <v/>
      </c>
      <c r="N8057" s="20" t="str">
        <f>IF(B8057=25,VLOOKUP(A8057,英雄数据表!A:L,8,FALSE),IF(B8057=50,VLOOKUP(A8057,英雄数据表!A:L,12,0),""))</f>
        <v/>
      </c>
    </row>
    <row r="8058" spans="1:14" x14ac:dyDescent="0.3">
      <c r="A8058" s="20">
        <v>64026</v>
      </c>
      <c r="B8058" s="21">
        <f t="shared" si="541"/>
        <v>57</v>
      </c>
      <c r="C8058" s="21">
        <v>5</v>
      </c>
      <c r="D8058" s="21">
        <f>VLOOKUP(A8058,英雄数据表!A:D,4,0)</f>
        <v>6</v>
      </c>
      <c r="E8058" s="20" t="str">
        <f>VLOOKUP(A8058,英雄数据表!A:C,3,0)</f>
        <v>时空监察者</v>
      </c>
      <c r="F8058" s="20">
        <f t="shared" si="538"/>
        <v>64026</v>
      </c>
      <c r="G8058" s="20">
        <f t="shared" si="539"/>
        <v>64026</v>
      </c>
      <c r="H8058" s="21" t="str">
        <f>VLOOKUP(B8058,属性中转表!A:F,6,FALSE)</f>
        <v>"hp":221400,"atk":6150</v>
      </c>
      <c r="I8058" s="20" t="str">
        <f>IF(VLOOKUP(B8058,属性中转表!A:G,7,FALSE)=0,"",VLOOKUP(VLOOKUP(B8058,属性中转表!A:G,7,FALSE),属性中转表!$K$2:$P$21,6,0))&amp;IF(VLOOKUP(B8058,属性中转表!A:G,7,FALSE)&gt;=50,VLOOKUP(A8058,英雄数据表!A:K,9,0),IF(VLOOKUP(B8058,属性中转表!A:G,7,FALSE)&gt;=25,VLOOKUP(A8058,英雄数据表!A:K,5,0),""))</f>
        <v>"atk":300,"hp":5000,"undpspro":150,"pvpdpspro":50,"pvpundpspro":50,"jingzhunpro":350</v>
      </c>
      <c r="J8058" s="20" t="str">
        <f>IF(I8058="","",属性中转表!$I$1&amp;(IF(VLOOKUP(B8058,属性中转表!A:G,7,FALSE)=0,0,VLOOKUP(VLOOKUP(B8058,属性中转表!A:G,7,FALSE),属性中转表!$K$2:$P$21,4,0)))+IFERROR(VLOOKUP(A8058,英雄数据表!A:K,IF(武魂!B8058&gt;=50,10,IF(武魂!B8058&gt;=25,6)),0),0))</f>
        <v>,"dpspro":100</v>
      </c>
      <c r="K8058" s="32" t="str">
        <f t="shared" si="540"/>
        <v>"atk":300,"hp":5000,"undpspro":150,"pvpdpspro":50,"pvpundpspro":50,"jingzhunpro":350,"dpspro":100</v>
      </c>
      <c r="L8058" s="20" t="str">
        <f>IF(B8058&gt;=50,VLOOKUP(A8058,英雄数据表!A:L,11,FALSE),IF(B8058&gt;=25,VLOOKUP(A8058,英雄数据表!A:L,7,0),""))</f>
        <v>"6402602004"</v>
      </c>
      <c r="M8058" s="20" t="str">
        <f>IFERROR(VLOOKUP(B8058,属性中转表!$K$2:$O$21,5,FALSE),"")</f>
        <v/>
      </c>
      <c r="N8058" s="20" t="str">
        <f>IF(B8058=25,VLOOKUP(A8058,英雄数据表!A:L,8,FALSE),IF(B8058=50,VLOOKUP(A8058,英雄数据表!A:L,12,0),""))</f>
        <v/>
      </c>
    </row>
    <row r="8059" spans="1:14" x14ac:dyDescent="0.3">
      <c r="A8059" s="20">
        <v>64026</v>
      </c>
      <c r="B8059" s="21">
        <f t="shared" si="541"/>
        <v>58</v>
      </c>
      <c r="C8059" s="21">
        <v>5</v>
      </c>
      <c r="D8059" s="21">
        <f>VLOOKUP(A8059,英雄数据表!A:D,4,0)</f>
        <v>6</v>
      </c>
      <c r="E8059" s="20" t="str">
        <f>VLOOKUP(A8059,英雄数据表!A:C,3,0)</f>
        <v>时空监察者</v>
      </c>
      <c r="F8059" s="20">
        <f t="shared" si="538"/>
        <v>64026</v>
      </c>
      <c r="G8059" s="20">
        <f t="shared" si="539"/>
        <v>64026</v>
      </c>
      <c r="H8059" s="21" t="str">
        <f>VLOOKUP(B8059,属性中转表!A:F,6,FALSE)</f>
        <v>"hp":226800,"atk":6300</v>
      </c>
      <c r="I8059" s="20" t="str">
        <f>IF(VLOOKUP(B8059,属性中转表!A:G,7,FALSE)=0,"",VLOOKUP(VLOOKUP(B8059,属性中转表!A:G,7,FALSE),属性中转表!$K$2:$P$21,6,0))&amp;IF(VLOOKUP(B8059,属性中转表!A:G,7,FALSE)&gt;=50,VLOOKUP(A8059,英雄数据表!A:K,9,0),IF(VLOOKUP(B8059,属性中转表!A:G,7,FALSE)&gt;=25,VLOOKUP(A8059,英雄数据表!A:K,5,0),""))</f>
        <v>"atk":300,"hp":5000,"undpspro":150,"pvpdpspro":50,"pvpundpspro":50,"jingzhunpro":350</v>
      </c>
      <c r="J8059" s="20" t="str">
        <f>IF(I8059="","",属性中转表!$I$1&amp;(IF(VLOOKUP(B8059,属性中转表!A:G,7,FALSE)=0,0,VLOOKUP(VLOOKUP(B8059,属性中转表!A:G,7,FALSE),属性中转表!$K$2:$P$21,4,0)))+IFERROR(VLOOKUP(A8059,英雄数据表!A:K,IF(武魂!B8059&gt;=50,10,IF(武魂!B8059&gt;=25,6)),0),0))</f>
        <v>,"dpspro":100</v>
      </c>
      <c r="K8059" s="32" t="str">
        <f t="shared" si="540"/>
        <v>"atk":300,"hp":5000,"undpspro":150,"pvpdpspro":50,"pvpundpspro":50,"jingzhunpro":350,"dpspro":100</v>
      </c>
      <c r="L8059" s="20" t="str">
        <f>IF(B8059&gt;=50,VLOOKUP(A8059,英雄数据表!A:L,11,FALSE),IF(B8059&gt;=25,VLOOKUP(A8059,英雄数据表!A:L,7,0),""))</f>
        <v>"6402602004"</v>
      </c>
      <c r="M8059" s="20" t="str">
        <f>IFERROR(VLOOKUP(B8059,属性中转表!$K$2:$O$21,5,FALSE),"")</f>
        <v/>
      </c>
      <c r="N8059" s="20" t="str">
        <f>IF(B8059=25,VLOOKUP(A8059,英雄数据表!A:L,8,FALSE),IF(B8059=50,VLOOKUP(A8059,英雄数据表!A:L,12,0),""))</f>
        <v/>
      </c>
    </row>
    <row r="8060" spans="1:14" x14ac:dyDescent="0.3">
      <c r="A8060" s="20">
        <v>64026</v>
      </c>
      <c r="B8060" s="21">
        <f t="shared" si="541"/>
        <v>59</v>
      </c>
      <c r="C8060" s="21">
        <v>5</v>
      </c>
      <c r="D8060" s="21">
        <f>VLOOKUP(A8060,英雄数据表!A:D,4,0)</f>
        <v>6</v>
      </c>
      <c r="E8060" s="20" t="str">
        <f>VLOOKUP(A8060,英雄数据表!A:C,3,0)</f>
        <v>时空监察者</v>
      </c>
      <c r="F8060" s="20">
        <f t="shared" si="538"/>
        <v>64026</v>
      </c>
      <c r="G8060" s="20">
        <f t="shared" si="539"/>
        <v>64026</v>
      </c>
      <c r="H8060" s="21" t="str">
        <f>VLOOKUP(B8060,属性中转表!A:F,6,FALSE)</f>
        <v>"hp":232200,"atk":6450</v>
      </c>
      <c r="I8060" s="20" t="str">
        <f>IF(VLOOKUP(B8060,属性中转表!A:G,7,FALSE)=0,"",VLOOKUP(VLOOKUP(B8060,属性中转表!A:G,7,FALSE),属性中转表!$K$2:$P$21,6,0))&amp;IF(VLOOKUP(B8060,属性中转表!A:G,7,FALSE)&gt;=50,VLOOKUP(A8060,英雄数据表!A:K,9,0),IF(VLOOKUP(B8060,属性中转表!A:G,7,FALSE)&gt;=25,VLOOKUP(A8060,英雄数据表!A:K,5,0),""))</f>
        <v>"atk":300,"hp":5000,"undpspro":150,"pvpdpspro":50,"pvpundpspro":50,"jingzhunpro":350</v>
      </c>
      <c r="J8060" s="20" t="str">
        <f>IF(I8060="","",属性中转表!$I$1&amp;(IF(VLOOKUP(B8060,属性中转表!A:G,7,FALSE)=0,0,VLOOKUP(VLOOKUP(B8060,属性中转表!A:G,7,FALSE),属性中转表!$K$2:$P$21,4,0)))+IFERROR(VLOOKUP(A8060,英雄数据表!A:K,IF(武魂!B8060&gt;=50,10,IF(武魂!B8060&gt;=25,6)),0),0))</f>
        <v>,"dpspro":100</v>
      </c>
      <c r="K8060" s="32" t="str">
        <f t="shared" si="540"/>
        <v>"atk":300,"hp":5000,"undpspro":150,"pvpdpspro":50,"pvpundpspro":50,"jingzhunpro":350,"dpspro":100</v>
      </c>
      <c r="L8060" s="20" t="str">
        <f>IF(B8060&gt;=50,VLOOKUP(A8060,英雄数据表!A:L,11,FALSE),IF(B8060&gt;=25,VLOOKUP(A8060,英雄数据表!A:L,7,0),""))</f>
        <v>"6402602004"</v>
      </c>
      <c r="M8060" s="20" t="str">
        <f>IFERROR(VLOOKUP(B8060,属性中转表!$K$2:$O$21,5,FALSE),"")</f>
        <v/>
      </c>
      <c r="N8060" s="20" t="str">
        <f>IF(B8060=25,VLOOKUP(A8060,英雄数据表!A:L,8,FALSE),IF(B8060=50,VLOOKUP(A8060,英雄数据表!A:L,12,0),""))</f>
        <v/>
      </c>
    </row>
    <row r="8061" spans="1:14" x14ac:dyDescent="0.3">
      <c r="A8061" s="20">
        <v>64026</v>
      </c>
      <c r="B8061" s="21">
        <f t="shared" si="541"/>
        <v>60</v>
      </c>
      <c r="C8061" s="21">
        <v>5</v>
      </c>
      <c r="D8061" s="21">
        <f>VLOOKUP(A8061,英雄数据表!A:D,4,0)</f>
        <v>6</v>
      </c>
      <c r="E8061" s="20" t="str">
        <f>VLOOKUP(A8061,英雄数据表!A:C,3,0)</f>
        <v>时空监察者</v>
      </c>
      <c r="F8061" s="20">
        <f t="shared" si="538"/>
        <v>64026</v>
      </c>
      <c r="G8061" s="20">
        <f t="shared" si="539"/>
        <v>64026</v>
      </c>
      <c r="H8061" s="21" t="str">
        <f>VLOOKUP(B8061,属性中转表!A:F,6,FALSE)</f>
        <v>"hp":237600,"atk":6600</v>
      </c>
      <c r="I8061" s="20" t="str">
        <f>IF(VLOOKUP(B8061,属性中转表!A:G,7,FALSE)=0,"",VLOOKUP(VLOOKUP(B8061,属性中转表!A:G,7,FALSE),属性中转表!$K$2:$P$21,6,0))&amp;IF(VLOOKUP(B8061,属性中转表!A:G,7,FALSE)&gt;=50,VLOOKUP(A8061,英雄数据表!A:K,9,0),IF(VLOOKUP(B8061,属性中转表!A:G,7,FALSE)&gt;=25,VLOOKUP(A8061,英雄数据表!A:K,5,0),""))</f>
        <v>"atk":300,"hp":5000,"undpspro":150,"pvpdpspro":50,"pvpundpspro":50,"jingzhunpro":350</v>
      </c>
      <c r="J8061" s="20" t="str">
        <f>IF(I8061="","",属性中转表!$I$1&amp;(IF(VLOOKUP(B8061,属性中转表!A:G,7,FALSE)=0,0,VLOOKUP(VLOOKUP(B8061,属性中转表!A:G,7,FALSE),属性中转表!$K$2:$P$21,4,0)))+IFERROR(VLOOKUP(A8061,英雄数据表!A:K,IF(武魂!B8061&gt;=50,10,IF(武魂!B8061&gt;=25,6)),0),0))</f>
        <v>,"dpspro":150</v>
      </c>
      <c r="K8061" s="32" t="str">
        <f t="shared" si="540"/>
        <v>"atk":300,"hp":5000,"undpspro":150,"pvpdpspro":50,"pvpundpspro":50,"jingzhunpro":350,"dpspro":150</v>
      </c>
      <c r="L8061" s="20" t="str">
        <f>IF(B8061&gt;=50,VLOOKUP(A8061,英雄数据表!A:L,11,FALSE),IF(B8061&gt;=25,VLOOKUP(A8061,英雄数据表!A:L,7,0),""))</f>
        <v>"6402602004"</v>
      </c>
      <c r="M8061" s="20" t="str">
        <f>IFERROR(VLOOKUP(B8061,属性中转表!$K$2:$O$21,5,FALSE),"")</f>
        <v>"dpspro":50</v>
      </c>
      <c r="N8061" s="20" t="str">
        <f>IF(B8061=25,VLOOKUP(A8061,英雄数据表!A:L,8,FALSE),IF(B8061=50,VLOOKUP(A8061,英雄数据表!A:L,12,0),""))</f>
        <v/>
      </c>
    </row>
    <row r="8062" spans="1:14" x14ac:dyDescent="0.3">
      <c r="A8062" s="20">
        <v>64026</v>
      </c>
      <c r="B8062" s="21">
        <f t="shared" si="541"/>
        <v>61</v>
      </c>
      <c r="C8062" s="21">
        <v>5</v>
      </c>
      <c r="D8062" s="21">
        <f>VLOOKUP(A8062,英雄数据表!A:D,4,0)</f>
        <v>6</v>
      </c>
      <c r="E8062" s="20" t="str">
        <f>VLOOKUP(A8062,英雄数据表!A:C,3,0)</f>
        <v>时空监察者</v>
      </c>
      <c r="F8062" s="20">
        <f t="shared" si="538"/>
        <v>64026</v>
      </c>
      <c r="G8062" s="20">
        <f t="shared" si="539"/>
        <v>64026</v>
      </c>
      <c r="H8062" s="21" t="str">
        <f>VLOOKUP(B8062,属性中转表!A:F,6,FALSE)</f>
        <v>"hp":243000,"atk":6750</v>
      </c>
      <c r="I8062" s="20" t="str">
        <f>IF(VLOOKUP(B8062,属性中转表!A:G,7,FALSE)=0,"",VLOOKUP(VLOOKUP(B8062,属性中转表!A:G,7,FALSE),属性中转表!$K$2:$P$21,6,0))&amp;IF(VLOOKUP(B8062,属性中转表!A:G,7,FALSE)&gt;=50,VLOOKUP(A8062,英雄数据表!A:K,9,0),IF(VLOOKUP(B8062,属性中转表!A:G,7,FALSE)&gt;=25,VLOOKUP(A8062,英雄数据表!A:K,5,0),""))</f>
        <v>"atk":300,"hp":5000,"undpspro":150,"pvpdpspro":50,"pvpundpspro":50,"jingzhunpro":350</v>
      </c>
      <c r="J8062" s="20" t="str">
        <f>IF(I8062="","",属性中转表!$I$1&amp;(IF(VLOOKUP(B8062,属性中转表!A:G,7,FALSE)=0,0,VLOOKUP(VLOOKUP(B8062,属性中转表!A:G,7,FALSE),属性中转表!$K$2:$P$21,4,0)))+IFERROR(VLOOKUP(A8062,英雄数据表!A:K,IF(武魂!B8062&gt;=50,10,IF(武魂!B8062&gt;=25,6)),0),0))</f>
        <v>,"dpspro":150</v>
      </c>
      <c r="K8062" s="32" t="str">
        <f t="shared" si="540"/>
        <v>"atk":300,"hp":5000,"undpspro":150,"pvpdpspro":50,"pvpundpspro":50,"jingzhunpro":350,"dpspro":150</v>
      </c>
      <c r="L8062" s="20" t="str">
        <f>IF(B8062&gt;=50,VLOOKUP(A8062,英雄数据表!A:L,11,FALSE),IF(B8062&gt;=25,VLOOKUP(A8062,英雄数据表!A:L,7,0),""))</f>
        <v>"6402602004"</v>
      </c>
      <c r="M8062" s="20" t="str">
        <f>IFERROR(VLOOKUP(B8062,属性中转表!$K$2:$O$21,5,FALSE),"")</f>
        <v/>
      </c>
      <c r="N8062" s="20" t="str">
        <f>IF(B8062=25,VLOOKUP(A8062,英雄数据表!A:L,8,FALSE),IF(B8062=50,VLOOKUP(A8062,英雄数据表!A:L,12,0),""))</f>
        <v/>
      </c>
    </row>
    <row r="8063" spans="1:14" x14ac:dyDescent="0.3">
      <c r="A8063" s="20">
        <v>64026</v>
      </c>
      <c r="B8063" s="21">
        <f t="shared" si="541"/>
        <v>62</v>
      </c>
      <c r="C8063" s="21">
        <v>5</v>
      </c>
      <c r="D8063" s="21">
        <f>VLOOKUP(A8063,英雄数据表!A:D,4,0)</f>
        <v>6</v>
      </c>
      <c r="E8063" s="20" t="str">
        <f>VLOOKUP(A8063,英雄数据表!A:C,3,0)</f>
        <v>时空监察者</v>
      </c>
      <c r="F8063" s="20">
        <f t="shared" si="538"/>
        <v>64026</v>
      </c>
      <c r="G8063" s="20">
        <f t="shared" si="539"/>
        <v>64026</v>
      </c>
      <c r="H8063" s="21" t="str">
        <f>VLOOKUP(B8063,属性中转表!A:F,6,FALSE)</f>
        <v>"hp":248400,"atk":6900</v>
      </c>
      <c r="I8063" s="20" t="str">
        <f>IF(VLOOKUP(B8063,属性中转表!A:G,7,FALSE)=0,"",VLOOKUP(VLOOKUP(B8063,属性中转表!A:G,7,FALSE),属性中转表!$K$2:$P$21,6,0))&amp;IF(VLOOKUP(B8063,属性中转表!A:G,7,FALSE)&gt;=50,VLOOKUP(A8063,英雄数据表!A:K,9,0),IF(VLOOKUP(B8063,属性中转表!A:G,7,FALSE)&gt;=25,VLOOKUP(A8063,英雄数据表!A:K,5,0),""))</f>
        <v>"atk":300,"hp":5000,"undpspro":150,"pvpdpspro":50,"pvpundpspro":50,"jingzhunpro":350</v>
      </c>
      <c r="J8063" s="20" t="str">
        <f>IF(I8063="","",属性中转表!$I$1&amp;(IF(VLOOKUP(B8063,属性中转表!A:G,7,FALSE)=0,0,VLOOKUP(VLOOKUP(B8063,属性中转表!A:G,7,FALSE),属性中转表!$K$2:$P$21,4,0)))+IFERROR(VLOOKUP(A8063,英雄数据表!A:K,IF(武魂!B8063&gt;=50,10,IF(武魂!B8063&gt;=25,6)),0),0))</f>
        <v>,"dpspro":150</v>
      </c>
      <c r="K8063" s="32" t="str">
        <f t="shared" si="540"/>
        <v>"atk":300,"hp":5000,"undpspro":150,"pvpdpspro":50,"pvpundpspro":50,"jingzhunpro":350,"dpspro":150</v>
      </c>
      <c r="L8063" s="20" t="str">
        <f>IF(B8063&gt;=50,VLOOKUP(A8063,英雄数据表!A:L,11,FALSE),IF(B8063&gt;=25,VLOOKUP(A8063,英雄数据表!A:L,7,0),""))</f>
        <v>"6402602004"</v>
      </c>
      <c r="M8063" s="20" t="str">
        <f>IFERROR(VLOOKUP(B8063,属性中转表!$K$2:$O$21,5,FALSE),"")</f>
        <v/>
      </c>
      <c r="N8063" s="20" t="str">
        <f>IF(B8063=25,VLOOKUP(A8063,英雄数据表!A:L,8,FALSE),IF(B8063=50,VLOOKUP(A8063,英雄数据表!A:L,12,0),""))</f>
        <v/>
      </c>
    </row>
    <row r="8064" spans="1:14" x14ac:dyDescent="0.3">
      <c r="A8064" s="20">
        <v>64026</v>
      </c>
      <c r="B8064" s="21">
        <f t="shared" si="541"/>
        <v>63</v>
      </c>
      <c r="C8064" s="21">
        <v>5</v>
      </c>
      <c r="D8064" s="21">
        <f>VLOOKUP(A8064,英雄数据表!A:D,4,0)</f>
        <v>6</v>
      </c>
      <c r="E8064" s="20" t="str">
        <f>VLOOKUP(A8064,英雄数据表!A:C,3,0)</f>
        <v>时空监察者</v>
      </c>
      <c r="F8064" s="20">
        <f t="shared" si="538"/>
        <v>64026</v>
      </c>
      <c r="G8064" s="20">
        <f t="shared" si="539"/>
        <v>64026</v>
      </c>
      <c r="H8064" s="21" t="str">
        <f>VLOOKUP(B8064,属性中转表!A:F,6,FALSE)</f>
        <v>"hp":253800,"atk":7050</v>
      </c>
      <c r="I8064" s="20" t="str">
        <f>IF(VLOOKUP(B8064,属性中转表!A:G,7,FALSE)=0,"",VLOOKUP(VLOOKUP(B8064,属性中转表!A:G,7,FALSE),属性中转表!$K$2:$P$21,6,0))&amp;IF(VLOOKUP(B8064,属性中转表!A:G,7,FALSE)&gt;=50,VLOOKUP(A8064,英雄数据表!A:K,9,0),IF(VLOOKUP(B8064,属性中转表!A:G,7,FALSE)&gt;=25,VLOOKUP(A8064,英雄数据表!A:K,5,0),""))</f>
        <v>"atk":300,"hp":5000,"undpspro":150,"pvpdpspro":50,"pvpundpspro":50,"jingzhunpro":350</v>
      </c>
      <c r="J8064" s="20" t="str">
        <f>IF(I8064="","",属性中转表!$I$1&amp;(IF(VLOOKUP(B8064,属性中转表!A:G,7,FALSE)=0,0,VLOOKUP(VLOOKUP(B8064,属性中转表!A:G,7,FALSE),属性中转表!$K$2:$P$21,4,0)))+IFERROR(VLOOKUP(A8064,英雄数据表!A:K,IF(武魂!B8064&gt;=50,10,IF(武魂!B8064&gt;=25,6)),0),0))</f>
        <v>,"dpspro":150</v>
      </c>
      <c r="K8064" s="32" t="str">
        <f t="shared" si="540"/>
        <v>"atk":300,"hp":5000,"undpspro":150,"pvpdpspro":50,"pvpundpspro":50,"jingzhunpro":350,"dpspro":150</v>
      </c>
      <c r="L8064" s="20" t="str">
        <f>IF(B8064&gt;=50,VLOOKUP(A8064,英雄数据表!A:L,11,FALSE),IF(B8064&gt;=25,VLOOKUP(A8064,英雄数据表!A:L,7,0),""))</f>
        <v>"6402602004"</v>
      </c>
      <c r="M8064" s="20" t="str">
        <f>IFERROR(VLOOKUP(B8064,属性中转表!$K$2:$O$21,5,FALSE),"")</f>
        <v/>
      </c>
      <c r="N8064" s="20" t="str">
        <f>IF(B8064=25,VLOOKUP(A8064,英雄数据表!A:L,8,FALSE),IF(B8064=50,VLOOKUP(A8064,英雄数据表!A:L,12,0),""))</f>
        <v/>
      </c>
    </row>
    <row r="8065" spans="1:14" x14ac:dyDescent="0.3">
      <c r="A8065" s="20">
        <v>64026</v>
      </c>
      <c r="B8065" s="21">
        <f t="shared" si="541"/>
        <v>64</v>
      </c>
      <c r="C8065" s="21">
        <v>5</v>
      </c>
      <c r="D8065" s="21">
        <f>VLOOKUP(A8065,英雄数据表!A:D,4,0)</f>
        <v>6</v>
      </c>
      <c r="E8065" s="20" t="str">
        <f>VLOOKUP(A8065,英雄数据表!A:C,3,0)</f>
        <v>时空监察者</v>
      </c>
      <c r="F8065" s="20">
        <f t="shared" si="538"/>
        <v>64026</v>
      </c>
      <c r="G8065" s="20">
        <f t="shared" si="539"/>
        <v>64026</v>
      </c>
      <c r="H8065" s="21" t="str">
        <f>VLOOKUP(B8065,属性中转表!A:F,6,FALSE)</f>
        <v>"hp":259200,"atk":7200</v>
      </c>
      <c r="I8065" s="20" t="str">
        <f>IF(VLOOKUP(B8065,属性中转表!A:G,7,FALSE)=0,"",VLOOKUP(VLOOKUP(B8065,属性中转表!A:G,7,FALSE),属性中转表!$K$2:$P$21,6,0))&amp;IF(VLOOKUP(B8065,属性中转表!A:G,7,FALSE)&gt;=50,VLOOKUP(A8065,英雄数据表!A:K,9,0),IF(VLOOKUP(B8065,属性中转表!A:G,7,FALSE)&gt;=25,VLOOKUP(A8065,英雄数据表!A:K,5,0),""))</f>
        <v>"atk":300,"hp":5000,"undpspro":150,"pvpdpspro":50,"pvpundpspro":50,"jingzhunpro":350</v>
      </c>
      <c r="J8065" s="20" t="str">
        <f>IF(I8065="","",属性中转表!$I$1&amp;(IF(VLOOKUP(B8065,属性中转表!A:G,7,FALSE)=0,0,VLOOKUP(VLOOKUP(B8065,属性中转表!A:G,7,FALSE),属性中转表!$K$2:$P$21,4,0)))+IFERROR(VLOOKUP(A8065,英雄数据表!A:K,IF(武魂!B8065&gt;=50,10,IF(武魂!B8065&gt;=25,6)),0),0))</f>
        <v>,"dpspro":150</v>
      </c>
      <c r="K8065" s="32" t="str">
        <f t="shared" si="540"/>
        <v>"atk":300,"hp":5000,"undpspro":150,"pvpdpspro":50,"pvpundpspro":50,"jingzhunpro":350,"dpspro":150</v>
      </c>
      <c r="L8065" s="20" t="str">
        <f>IF(B8065&gt;=50,VLOOKUP(A8065,英雄数据表!A:L,11,FALSE),IF(B8065&gt;=25,VLOOKUP(A8065,英雄数据表!A:L,7,0),""))</f>
        <v>"6402602004"</v>
      </c>
      <c r="M8065" s="20" t="str">
        <f>IFERROR(VLOOKUP(B8065,属性中转表!$K$2:$O$21,5,FALSE),"")</f>
        <v/>
      </c>
      <c r="N8065" s="20" t="str">
        <f>IF(B8065=25,VLOOKUP(A8065,英雄数据表!A:L,8,FALSE),IF(B8065=50,VLOOKUP(A8065,英雄数据表!A:L,12,0),""))</f>
        <v/>
      </c>
    </row>
    <row r="8066" spans="1:14" x14ac:dyDescent="0.3">
      <c r="A8066" s="20">
        <v>64026</v>
      </c>
      <c r="B8066" s="21">
        <f t="shared" si="541"/>
        <v>65</v>
      </c>
      <c r="C8066" s="21">
        <v>5</v>
      </c>
      <c r="D8066" s="21">
        <f>VLOOKUP(A8066,英雄数据表!A:D,4,0)</f>
        <v>6</v>
      </c>
      <c r="E8066" s="20" t="str">
        <f>VLOOKUP(A8066,英雄数据表!A:C,3,0)</f>
        <v>时空监察者</v>
      </c>
      <c r="F8066" s="20">
        <f t="shared" ref="F8066:F8129" si="542">A8066</f>
        <v>64026</v>
      </c>
      <c r="G8066" s="20">
        <f t="shared" ref="G8066:G8129" si="543">A8066</f>
        <v>64026</v>
      </c>
      <c r="H8066" s="21" t="str">
        <f>VLOOKUP(B8066,属性中转表!A:F,6,FALSE)</f>
        <v>"hp":264600,"atk":7350</v>
      </c>
      <c r="I8066" s="20" t="str">
        <f>IF(VLOOKUP(B8066,属性中转表!A:G,7,FALSE)=0,"",VLOOKUP(VLOOKUP(B8066,属性中转表!A:G,7,FALSE),属性中转表!$K$2:$P$21,6,0))&amp;IF(VLOOKUP(B8066,属性中转表!A:G,7,FALSE)&gt;=50,VLOOKUP(A8066,英雄数据表!A:K,9,0),IF(VLOOKUP(B8066,属性中转表!A:G,7,FALSE)&gt;=25,VLOOKUP(A8066,英雄数据表!A:K,5,0),""))</f>
        <v>"atk":300,"hp":5000,"undpspro":150,"pvpdpspro":100,"pvpundpspro":50,"jingzhunpro":350</v>
      </c>
      <c r="J8066" s="20" t="str">
        <f>IF(I8066="","",属性中转表!$I$1&amp;(IF(VLOOKUP(B8066,属性中转表!A:G,7,FALSE)=0,0,VLOOKUP(VLOOKUP(B8066,属性中转表!A:G,7,FALSE),属性中转表!$K$2:$P$21,4,0)))+IFERROR(VLOOKUP(A8066,英雄数据表!A:K,IF(武魂!B8066&gt;=50,10,IF(武魂!B8066&gt;=25,6)),0),0))</f>
        <v>,"dpspro":150</v>
      </c>
      <c r="K8066" s="32" t="str">
        <f t="shared" si="540"/>
        <v>"atk":300,"hp":5000,"undpspro":150,"pvpdpspro":100,"pvpundpspro":50,"jingzhunpro":350,"dpspro":150</v>
      </c>
      <c r="L8066" s="20" t="str">
        <f>IF(B8066&gt;=50,VLOOKUP(A8066,英雄数据表!A:L,11,FALSE),IF(B8066&gt;=25,VLOOKUP(A8066,英雄数据表!A:L,7,0),""))</f>
        <v>"6402602004"</v>
      </c>
      <c r="M8066" s="20" t="str">
        <f>IFERROR(VLOOKUP(B8066,属性中转表!$K$2:$O$21,5,FALSE),"")</f>
        <v>"pvpdpspro":50</v>
      </c>
      <c r="N8066" s="20" t="str">
        <f>IF(B8066=25,VLOOKUP(A8066,英雄数据表!A:L,8,FALSE),IF(B8066=50,VLOOKUP(A8066,英雄数据表!A:L,12,0),""))</f>
        <v/>
      </c>
    </row>
    <row r="8067" spans="1:14" x14ac:dyDescent="0.3">
      <c r="A8067" s="20">
        <v>64026</v>
      </c>
      <c r="B8067" s="21">
        <f t="shared" si="541"/>
        <v>66</v>
      </c>
      <c r="C8067" s="21">
        <v>5</v>
      </c>
      <c r="D8067" s="21">
        <f>VLOOKUP(A8067,英雄数据表!A:D,4,0)</f>
        <v>6</v>
      </c>
      <c r="E8067" s="20" t="str">
        <f>VLOOKUP(A8067,英雄数据表!A:C,3,0)</f>
        <v>时空监察者</v>
      </c>
      <c r="F8067" s="20">
        <f t="shared" si="542"/>
        <v>64026</v>
      </c>
      <c r="G8067" s="20">
        <f t="shared" si="543"/>
        <v>64026</v>
      </c>
      <c r="H8067" s="21" t="str">
        <f>VLOOKUP(B8067,属性中转表!A:F,6,FALSE)</f>
        <v>"hp":270000,"atk":7500</v>
      </c>
      <c r="I8067" s="20" t="str">
        <f>IF(VLOOKUP(B8067,属性中转表!A:G,7,FALSE)=0,"",VLOOKUP(VLOOKUP(B8067,属性中转表!A:G,7,FALSE),属性中转表!$K$2:$P$21,6,0))&amp;IF(VLOOKUP(B8067,属性中转表!A:G,7,FALSE)&gt;=50,VLOOKUP(A8067,英雄数据表!A:K,9,0),IF(VLOOKUP(B8067,属性中转表!A:G,7,FALSE)&gt;=25,VLOOKUP(A8067,英雄数据表!A:K,5,0),""))</f>
        <v>"atk":300,"hp":5000,"undpspro":150,"pvpdpspro":100,"pvpundpspro":50,"jingzhunpro":350</v>
      </c>
      <c r="J8067" s="20" t="str">
        <f>IF(I8067="","",属性中转表!$I$1&amp;(IF(VLOOKUP(B8067,属性中转表!A:G,7,FALSE)=0,0,VLOOKUP(VLOOKUP(B8067,属性中转表!A:G,7,FALSE),属性中转表!$K$2:$P$21,4,0)))+IFERROR(VLOOKUP(A8067,英雄数据表!A:K,IF(武魂!B8067&gt;=50,10,IF(武魂!B8067&gt;=25,6)),0),0))</f>
        <v>,"dpspro":150</v>
      </c>
      <c r="K8067" s="32" t="str">
        <f t="shared" si="540"/>
        <v>"atk":300,"hp":5000,"undpspro":150,"pvpdpspro":100,"pvpundpspro":50,"jingzhunpro":350,"dpspro":150</v>
      </c>
      <c r="L8067" s="20" t="str">
        <f>IF(B8067&gt;=50,VLOOKUP(A8067,英雄数据表!A:L,11,FALSE),IF(B8067&gt;=25,VLOOKUP(A8067,英雄数据表!A:L,7,0),""))</f>
        <v>"6402602004"</v>
      </c>
      <c r="M8067" s="20" t="str">
        <f>IFERROR(VLOOKUP(B8067,属性中转表!$K$2:$O$21,5,FALSE),"")</f>
        <v/>
      </c>
      <c r="N8067" s="20" t="str">
        <f>IF(B8067=25,VLOOKUP(A8067,英雄数据表!A:L,8,FALSE),IF(B8067=50,VLOOKUP(A8067,英雄数据表!A:L,12,0),""))</f>
        <v/>
      </c>
    </row>
    <row r="8068" spans="1:14" x14ac:dyDescent="0.3">
      <c r="A8068" s="20">
        <v>64026</v>
      </c>
      <c r="B8068" s="21">
        <f t="shared" si="541"/>
        <v>67</v>
      </c>
      <c r="C8068" s="21">
        <v>5</v>
      </c>
      <c r="D8068" s="21">
        <f>VLOOKUP(A8068,英雄数据表!A:D,4,0)</f>
        <v>6</v>
      </c>
      <c r="E8068" s="20" t="str">
        <f>VLOOKUP(A8068,英雄数据表!A:C,3,0)</f>
        <v>时空监察者</v>
      </c>
      <c r="F8068" s="20">
        <f t="shared" si="542"/>
        <v>64026</v>
      </c>
      <c r="G8068" s="20">
        <f t="shared" si="543"/>
        <v>64026</v>
      </c>
      <c r="H8068" s="21" t="str">
        <f>VLOOKUP(B8068,属性中转表!A:F,6,FALSE)</f>
        <v>"hp":275400,"atk":7650</v>
      </c>
      <c r="I8068" s="20" t="str">
        <f>IF(VLOOKUP(B8068,属性中转表!A:G,7,FALSE)=0,"",VLOOKUP(VLOOKUP(B8068,属性中转表!A:G,7,FALSE),属性中转表!$K$2:$P$21,6,0))&amp;IF(VLOOKUP(B8068,属性中转表!A:G,7,FALSE)&gt;=50,VLOOKUP(A8068,英雄数据表!A:K,9,0),IF(VLOOKUP(B8068,属性中转表!A:G,7,FALSE)&gt;=25,VLOOKUP(A8068,英雄数据表!A:K,5,0),""))</f>
        <v>"atk":300,"hp":5000,"undpspro":150,"pvpdpspro":100,"pvpundpspro":50,"jingzhunpro":350</v>
      </c>
      <c r="J8068" s="20" t="str">
        <f>IF(I8068="","",属性中转表!$I$1&amp;(IF(VLOOKUP(B8068,属性中转表!A:G,7,FALSE)=0,0,VLOOKUP(VLOOKUP(B8068,属性中转表!A:G,7,FALSE),属性中转表!$K$2:$P$21,4,0)))+IFERROR(VLOOKUP(A8068,英雄数据表!A:K,IF(武魂!B8068&gt;=50,10,IF(武魂!B8068&gt;=25,6)),0),0))</f>
        <v>,"dpspro":150</v>
      </c>
      <c r="K8068" s="32" t="str">
        <f t="shared" si="540"/>
        <v>"atk":300,"hp":5000,"undpspro":150,"pvpdpspro":100,"pvpundpspro":50,"jingzhunpro":350,"dpspro":150</v>
      </c>
      <c r="L8068" s="20" t="str">
        <f>IF(B8068&gt;=50,VLOOKUP(A8068,英雄数据表!A:L,11,FALSE),IF(B8068&gt;=25,VLOOKUP(A8068,英雄数据表!A:L,7,0),""))</f>
        <v>"6402602004"</v>
      </c>
      <c r="M8068" s="20" t="str">
        <f>IFERROR(VLOOKUP(B8068,属性中转表!$K$2:$O$21,5,FALSE),"")</f>
        <v/>
      </c>
      <c r="N8068" s="20" t="str">
        <f>IF(B8068=25,VLOOKUP(A8068,英雄数据表!A:L,8,FALSE),IF(B8068=50,VLOOKUP(A8068,英雄数据表!A:L,12,0),""))</f>
        <v/>
      </c>
    </row>
    <row r="8069" spans="1:14" x14ac:dyDescent="0.3">
      <c r="A8069" s="20">
        <v>64026</v>
      </c>
      <c r="B8069" s="21">
        <f t="shared" si="541"/>
        <v>68</v>
      </c>
      <c r="C8069" s="21">
        <v>5</v>
      </c>
      <c r="D8069" s="21">
        <f>VLOOKUP(A8069,英雄数据表!A:D,4,0)</f>
        <v>6</v>
      </c>
      <c r="E8069" s="20" t="str">
        <f>VLOOKUP(A8069,英雄数据表!A:C,3,0)</f>
        <v>时空监察者</v>
      </c>
      <c r="F8069" s="20">
        <f t="shared" si="542"/>
        <v>64026</v>
      </c>
      <c r="G8069" s="20">
        <f t="shared" si="543"/>
        <v>64026</v>
      </c>
      <c r="H8069" s="21" t="str">
        <f>VLOOKUP(B8069,属性中转表!A:F,6,FALSE)</f>
        <v>"hp":280800,"atk":7800</v>
      </c>
      <c r="I8069" s="20" t="str">
        <f>IF(VLOOKUP(B8069,属性中转表!A:G,7,FALSE)=0,"",VLOOKUP(VLOOKUP(B8069,属性中转表!A:G,7,FALSE),属性中转表!$K$2:$P$21,6,0))&amp;IF(VLOOKUP(B8069,属性中转表!A:G,7,FALSE)&gt;=50,VLOOKUP(A8069,英雄数据表!A:K,9,0),IF(VLOOKUP(B8069,属性中转表!A:G,7,FALSE)&gt;=25,VLOOKUP(A8069,英雄数据表!A:K,5,0),""))</f>
        <v>"atk":300,"hp":5000,"undpspro":150,"pvpdpspro":100,"pvpundpspro":50,"jingzhunpro":350</v>
      </c>
      <c r="J8069" s="20" t="str">
        <f>IF(I8069="","",属性中转表!$I$1&amp;(IF(VLOOKUP(B8069,属性中转表!A:G,7,FALSE)=0,0,VLOOKUP(VLOOKUP(B8069,属性中转表!A:G,7,FALSE),属性中转表!$K$2:$P$21,4,0)))+IFERROR(VLOOKUP(A8069,英雄数据表!A:K,IF(武魂!B8069&gt;=50,10,IF(武魂!B8069&gt;=25,6)),0),0))</f>
        <v>,"dpspro":150</v>
      </c>
      <c r="K8069" s="32" t="str">
        <f t="shared" si="540"/>
        <v>"atk":300,"hp":5000,"undpspro":150,"pvpdpspro":100,"pvpundpspro":50,"jingzhunpro":350,"dpspro":150</v>
      </c>
      <c r="L8069" s="20" t="str">
        <f>IF(B8069&gt;=50,VLOOKUP(A8069,英雄数据表!A:L,11,FALSE),IF(B8069&gt;=25,VLOOKUP(A8069,英雄数据表!A:L,7,0),""))</f>
        <v>"6402602004"</v>
      </c>
      <c r="M8069" s="20" t="str">
        <f>IFERROR(VLOOKUP(B8069,属性中转表!$K$2:$O$21,5,FALSE),"")</f>
        <v/>
      </c>
      <c r="N8069" s="20" t="str">
        <f>IF(B8069=25,VLOOKUP(A8069,英雄数据表!A:L,8,FALSE),IF(B8069=50,VLOOKUP(A8069,英雄数据表!A:L,12,0),""))</f>
        <v/>
      </c>
    </row>
    <row r="8070" spans="1:14" x14ac:dyDescent="0.3">
      <c r="A8070" s="20">
        <v>64026</v>
      </c>
      <c r="B8070" s="21">
        <f t="shared" si="541"/>
        <v>69</v>
      </c>
      <c r="C8070" s="21">
        <v>5</v>
      </c>
      <c r="D8070" s="21">
        <f>VLOOKUP(A8070,英雄数据表!A:D,4,0)</f>
        <v>6</v>
      </c>
      <c r="E8070" s="20" t="str">
        <f>VLOOKUP(A8070,英雄数据表!A:C,3,0)</f>
        <v>时空监察者</v>
      </c>
      <c r="F8070" s="20">
        <f t="shared" si="542"/>
        <v>64026</v>
      </c>
      <c r="G8070" s="20">
        <f t="shared" si="543"/>
        <v>64026</v>
      </c>
      <c r="H8070" s="21" t="str">
        <f>VLOOKUP(B8070,属性中转表!A:F,6,FALSE)</f>
        <v>"hp":286200,"atk":7950</v>
      </c>
      <c r="I8070" s="20" t="str">
        <f>IF(VLOOKUP(B8070,属性中转表!A:G,7,FALSE)=0,"",VLOOKUP(VLOOKUP(B8070,属性中转表!A:G,7,FALSE),属性中转表!$K$2:$P$21,6,0))&amp;IF(VLOOKUP(B8070,属性中转表!A:G,7,FALSE)&gt;=50,VLOOKUP(A8070,英雄数据表!A:K,9,0),IF(VLOOKUP(B8070,属性中转表!A:G,7,FALSE)&gt;=25,VLOOKUP(A8070,英雄数据表!A:K,5,0),""))</f>
        <v>"atk":300,"hp":5000,"undpspro":150,"pvpdpspro":100,"pvpundpspro":50,"jingzhunpro":350</v>
      </c>
      <c r="J8070" s="20" t="str">
        <f>IF(I8070="","",属性中转表!$I$1&amp;(IF(VLOOKUP(B8070,属性中转表!A:G,7,FALSE)=0,0,VLOOKUP(VLOOKUP(B8070,属性中转表!A:G,7,FALSE),属性中转表!$K$2:$P$21,4,0)))+IFERROR(VLOOKUP(A8070,英雄数据表!A:K,IF(武魂!B8070&gt;=50,10,IF(武魂!B8070&gt;=25,6)),0),0))</f>
        <v>,"dpspro":150</v>
      </c>
      <c r="K8070" s="32" t="str">
        <f t="shared" si="540"/>
        <v>"atk":300,"hp":5000,"undpspro":150,"pvpdpspro":100,"pvpundpspro":50,"jingzhunpro":350,"dpspro":150</v>
      </c>
      <c r="L8070" s="20" t="str">
        <f>IF(B8070&gt;=50,VLOOKUP(A8070,英雄数据表!A:L,11,FALSE),IF(B8070&gt;=25,VLOOKUP(A8070,英雄数据表!A:L,7,0),""))</f>
        <v>"6402602004"</v>
      </c>
      <c r="M8070" s="20" t="str">
        <f>IFERROR(VLOOKUP(B8070,属性中转表!$K$2:$O$21,5,FALSE),"")</f>
        <v/>
      </c>
      <c r="N8070" s="20" t="str">
        <f>IF(B8070=25,VLOOKUP(A8070,英雄数据表!A:L,8,FALSE),IF(B8070=50,VLOOKUP(A8070,英雄数据表!A:L,12,0),""))</f>
        <v/>
      </c>
    </row>
    <row r="8071" spans="1:14" x14ac:dyDescent="0.3">
      <c r="A8071" s="20">
        <v>64026</v>
      </c>
      <c r="B8071" s="21">
        <f t="shared" si="541"/>
        <v>70</v>
      </c>
      <c r="C8071" s="21">
        <v>5</v>
      </c>
      <c r="D8071" s="21">
        <f>VLOOKUP(A8071,英雄数据表!A:D,4,0)</f>
        <v>6</v>
      </c>
      <c r="E8071" s="20" t="str">
        <f>VLOOKUP(A8071,英雄数据表!A:C,3,0)</f>
        <v>时空监察者</v>
      </c>
      <c r="F8071" s="20">
        <f t="shared" si="542"/>
        <v>64026</v>
      </c>
      <c r="G8071" s="20">
        <f t="shared" si="543"/>
        <v>64026</v>
      </c>
      <c r="H8071" s="21" t="str">
        <f>VLOOKUP(B8071,属性中转表!A:F,6,FALSE)</f>
        <v>"hp":291600,"atk":8100</v>
      </c>
      <c r="I8071" s="20" t="str">
        <f>IF(VLOOKUP(B8071,属性中转表!A:G,7,FALSE)=0,"",VLOOKUP(VLOOKUP(B8071,属性中转表!A:G,7,FALSE),属性中转表!$K$2:$P$21,6,0))&amp;IF(VLOOKUP(B8071,属性中转表!A:G,7,FALSE)&gt;=50,VLOOKUP(A8071,英雄数据表!A:K,9,0),IF(VLOOKUP(B8071,属性中转表!A:G,7,FALSE)&gt;=25,VLOOKUP(A8071,英雄数据表!A:K,5,0),""))</f>
        <v>"atk":300,"hp":5000,"undpspro":150,"pvpdpspro":100,"pvpundpspro":100,"jingzhunpro":350</v>
      </c>
      <c r="J8071" s="20" t="str">
        <f>IF(I8071="","",属性中转表!$I$1&amp;(IF(VLOOKUP(B8071,属性中转表!A:G,7,FALSE)=0,0,VLOOKUP(VLOOKUP(B8071,属性中转表!A:G,7,FALSE),属性中转表!$K$2:$P$21,4,0)))+IFERROR(VLOOKUP(A8071,英雄数据表!A:K,IF(武魂!B8071&gt;=50,10,IF(武魂!B8071&gt;=25,6)),0),0))</f>
        <v>,"dpspro":150</v>
      </c>
      <c r="K8071" s="32" t="str">
        <f t="shared" si="540"/>
        <v>"atk":300,"hp":5000,"undpspro":150,"pvpdpspro":100,"pvpundpspro":100,"jingzhunpro":350,"dpspro":150</v>
      </c>
      <c r="L8071" s="20" t="str">
        <f>IF(B8071&gt;=50,VLOOKUP(A8071,英雄数据表!A:L,11,FALSE),IF(B8071&gt;=25,VLOOKUP(A8071,英雄数据表!A:L,7,0),""))</f>
        <v>"6402602004"</v>
      </c>
      <c r="M8071" s="20" t="str">
        <f>IFERROR(VLOOKUP(B8071,属性中转表!$K$2:$O$21,5,FALSE),"")</f>
        <v>"pvpundpspro":50</v>
      </c>
      <c r="N8071" s="20" t="str">
        <f>IF(B8071=25,VLOOKUP(A8071,英雄数据表!A:L,8,FALSE),IF(B8071=50,VLOOKUP(A8071,英雄数据表!A:L,12,0),""))</f>
        <v/>
      </c>
    </row>
    <row r="8072" spans="1:14" x14ac:dyDescent="0.3">
      <c r="A8072" s="20">
        <v>64026</v>
      </c>
      <c r="B8072" s="21">
        <f t="shared" si="541"/>
        <v>71</v>
      </c>
      <c r="C8072" s="21">
        <v>5</v>
      </c>
      <c r="D8072" s="21">
        <f>VLOOKUP(A8072,英雄数据表!A:D,4,0)</f>
        <v>6</v>
      </c>
      <c r="E8072" s="20" t="str">
        <f>VLOOKUP(A8072,英雄数据表!A:C,3,0)</f>
        <v>时空监察者</v>
      </c>
      <c r="F8072" s="20">
        <f t="shared" si="542"/>
        <v>64026</v>
      </c>
      <c r="G8072" s="20">
        <f t="shared" si="543"/>
        <v>64026</v>
      </c>
      <c r="H8072" s="21" t="str">
        <f>VLOOKUP(B8072,属性中转表!A:F,6,FALSE)</f>
        <v>"hp":297000,"atk":8250</v>
      </c>
      <c r="I8072" s="20" t="str">
        <f>IF(VLOOKUP(B8072,属性中转表!A:G,7,FALSE)=0,"",VLOOKUP(VLOOKUP(B8072,属性中转表!A:G,7,FALSE),属性中转表!$K$2:$P$21,6,0))&amp;IF(VLOOKUP(B8072,属性中转表!A:G,7,FALSE)&gt;=50,VLOOKUP(A8072,英雄数据表!A:K,9,0),IF(VLOOKUP(B8072,属性中转表!A:G,7,FALSE)&gt;=25,VLOOKUP(A8072,英雄数据表!A:K,5,0),""))</f>
        <v>"atk":300,"hp":5000,"undpspro":150,"pvpdpspro":100,"pvpundpspro":100,"jingzhunpro":350</v>
      </c>
      <c r="J8072" s="20" t="str">
        <f>IF(I8072="","",属性中转表!$I$1&amp;(IF(VLOOKUP(B8072,属性中转表!A:G,7,FALSE)=0,0,VLOOKUP(VLOOKUP(B8072,属性中转表!A:G,7,FALSE),属性中转表!$K$2:$P$21,4,0)))+IFERROR(VLOOKUP(A8072,英雄数据表!A:K,IF(武魂!B8072&gt;=50,10,IF(武魂!B8072&gt;=25,6)),0),0))</f>
        <v>,"dpspro":150</v>
      </c>
      <c r="K8072" s="32" t="str">
        <f t="shared" si="540"/>
        <v>"atk":300,"hp":5000,"undpspro":150,"pvpdpspro":100,"pvpundpspro":100,"jingzhunpro":350,"dpspro":150</v>
      </c>
      <c r="L8072" s="20" t="str">
        <f>IF(B8072&gt;=50,VLOOKUP(A8072,英雄数据表!A:L,11,FALSE),IF(B8072&gt;=25,VLOOKUP(A8072,英雄数据表!A:L,7,0),""))</f>
        <v>"6402602004"</v>
      </c>
      <c r="M8072" s="20" t="str">
        <f>IFERROR(VLOOKUP(B8072,属性中转表!$K$2:$O$21,5,FALSE),"")</f>
        <v/>
      </c>
      <c r="N8072" s="20" t="str">
        <f>IF(B8072=25,VLOOKUP(A8072,英雄数据表!A:L,8,FALSE),IF(B8072=50,VLOOKUP(A8072,英雄数据表!A:L,12,0),""))</f>
        <v/>
      </c>
    </row>
    <row r="8073" spans="1:14" x14ac:dyDescent="0.3">
      <c r="A8073" s="20">
        <v>64026</v>
      </c>
      <c r="B8073" s="21">
        <f t="shared" si="541"/>
        <v>72</v>
      </c>
      <c r="C8073" s="21">
        <v>5</v>
      </c>
      <c r="D8073" s="21">
        <f>VLOOKUP(A8073,英雄数据表!A:D,4,0)</f>
        <v>6</v>
      </c>
      <c r="E8073" s="20" t="str">
        <f>VLOOKUP(A8073,英雄数据表!A:C,3,0)</f>
        <v>时空监察者</v>
      </c>
      <c r="F8073" s="20">
        <f t="shared" si="542"/>
        <v>64026</v>
      </c>
      <c r="G8073" s="20">
        <f t="shared" si="543"/>
        <v>64026</v>
      </c>
      <c r="H8073" s="21" t="str">
        <f>VLOOKUP(B8073,属性中转表!A:F,6,FALSE)</f>
        <v>"hp":302400,"atk":8400</v>
      </c>
      <c r="I8073" s="20" t="str">
        <f>IF(VLOOKUP(B8073,属性中转表!A:G,7,FALSE)=0,"",VLOOKUP(VLOOKUP(B8073,属性中转表!A:G,7,FALSE),属性中转表!$K$2:$P$21,6,0))&amp;IF(VLOOKUP(B8073,属性中转表!A:G,7,FALSE)&gt;=50,VLOOKUP(A8073,英雄数据表!A:K,9,0),IF(VLOOKUP(B8073,属性中转表!A:G,7,FALSE)&gt;=25,VLOOKUP(A8073,英雄数据表!A:K,5,0),""))</f>
        <v>"atk":300,"hp":5000,"undpspro":150,"pvpdpspro":100,"pvpundpspro":100,"jingzhunpro":350</v>
      </c>
      <c r="J8073" s="20" t="str">
        <f>IF(I8073="","",属性中转表!$I$1&amp;(IF(VLOOKUP(B8073,属性中转表!A:G,7,FALSE)=0,0,VLOOKUP(VLOOKUP(B8073,属性中转表!A:G,7,FALSE),属性中转表!$K$2:$P$21,4,0)))+IFERROR(VLOOKUP(A8073,英雄数据表!A:K,IF(武魂!B8073&gt;=50,10,IF(武魂!B8073&gt;=25,6)),0),0))</f>
        <v>,"dpspro":150</v>
      </c>
      <c r="K8073" s="32" t="str">
        <f t="shared" si="540"/>
        <v>"atk":300,"hp":5000,"undpspro":150,"pvpdpspro":100,"pvpundpspro":100,"jingzhunpro":350,"dpspro":150</v>
      </c>
      <c r="L8073" s="20" t="str">
        <f>IF(B8073&gt;=50,VLOOKUP(A8073,英雄数据表!A:L,11,FALSE),IF(B8073&gt;=25,VLOOKUP(A8073,英雄数据表!A:L,7,0),""))</f>
        <v>"6402602004"</v>
      </c>
      <c r="M8073" s="20" t="str">
        <f>IFERROR(VLOOKUP(B8073,属性中转表!$K$2:$O$21,5,FALSE),"")</f>
        <v/>
      </c>
      <c r="N8073" s="20" t="str">
        <f>IF(B8073=25,VLOOKUP(A8073,英雄数据表!A:L,8,FALSE),IF(B8073=50,VLOOKUP(A8073,英雄数据表!A:L,12,0),""))</f>
        <v/>
      </c>
    </row>
    <row r="8074" spans="1:14" x14ac:dyDescent="0.3">
      <c r="A8074" s="20">
        <v>64026</v>
      </c>
      <c r="B8074" s="21">
        <f t="shared" si="541"/>
        <v>73</v>
      </c>
      <c r="C8074" s="21">
        <v>5</v>
      </c>
      <c r="D8074" s="21">
        <f>VLOOKUP(A8074,英雄数据表!A:D,4,0)</f>
        <v>6</v>
      </c>
      <c r="E8074" s="20" t="str">
        <f>VLOOKUP(A8074,英雄数据表!A:C,3,0)</f>
        <v>时空监察者</v>
      </c>
      <c r="F8074" s="20">
        <f t="shared" si="542"/>
        <v>64026</v>
      </c>
      <c r="G8074" s="20">
        <f t="shared" si="543"/>
        <v>64026</v>
      </c>
      <c r="H8074" s="21" t="str">
        <f>VLOOKUP(B8074,属性中转表!A:F,6,FALSE)</f>
        <v>"hp":307800,"atk":8550</v>
      </c>
      <c r="I8074" s="20" t="str">
        <f>IF(VLOOKUP(B8074,属性中转表!A:G,7,FALSE)=0,"",VLOOKUP(VLOOKUP(B8074,属性中转表!A:G,7,FALSE),属性中转表!$K$2:$P$21,6,0))&amp;IF(VLOOKUP(B8074,属性中转表!A:G,7,FALSE)&gt;=50,VLOOKUP(A8074,英雄数据表!A:K,9,0),IF(VLOOKUP(B8074,属性中转表!A:G,7,FALSE)&gt;=25,VLOOKUP(A8074,英雄数据表!A:K,5,0),""))</f>
        <v>"atk":300,"hp":5000,"undpspro":150,"pvpdpspro":100,"pvpundpspro":100,"jingzhunpro":350</v>
      </c>
      <c r="J8074" s="20" t="str">
        <f>IF(I8074="","",属性中转表!$I$1&amp;(IF(VLOOKUP(B8074,属性中转表!A:G,7,FALSE)=0,0,VLOOKUP(VLOOKUP(B8074,属性中转表!A:G,7,FALSE),属性中转表!$K$2:$P$21,4,0)))+IFERROR(VLOOKUP(A8074,英雄数据表!A:K,IF(武魂!B8074&gt;=50,10,IF(武魂!B8074&gt;=25,6)),0),0))</f>
        <v>,"dpspro":150</v>
      </c>
      <c r="K8074" s="32" t="str">
        <f t="shared" si="540"/>
        <v>"atk":300,"hp":5000,"undpspro":150,"pvpdpspro":100,"pvpundpspro":100,"jingzhunpro":350,"dpspro":150</v>
      </c>
      <c r="L8074" s="20" t="str">
        <f>IF(B8074&gt;=50,VLOOKUP(A8074,英雄数据表!A:L,11,FALSE),IF(B8074&gt;=25,VLOOKUP(A8074,英雄数据表!A:L,7,0),""))</f>
        <v>"6402602004"</v>
      </c>
      <c r="M8074" s="20" t="str">
        <f>IFERROR(VLOOKUP(B8074,属性中转表!$K$2:$O$21,5,FALSE),"")</f>
        <v/>
      </c>
      <c r="N8074" s="20" t="str">
        <f>IF(B8074=25,VLOOKUP(A8074,英雄数据表!A:L,8,FALSE),IF(B8074=50,VLOOKUP(A8074,英雄数据表!A:L,12,0),""))</f>
        <v/>
      </c>
    </row>
    <row r="8075" spans="1:14" x14ac:dyDescent="0.3">
      <c r="A8075" s="20">
        <v>64026</v>
      </c>
      <c r="B8075" s="21">
        <f t="shared" si="541"/>
        <v>74</v>
      </c>
      <c r="C8075" s="21">
        <v>5</v>
      </c>
      <c r="D8075" s="21">
        <f>VLOOKUP(A8075,英雄数据表!A:D,4,0)</f>
        <v>6</v>
      </c>
      <c r="E8075" s="20" t="str">
        <f>VLOOKUP(A8075,英雄数据表!A:C,3,0)</f>
        <v>时空监察者</v>
      </c>
      <c r="F8075" s="20">
        <f t="shared" si="542"/>
        <v>64026</v>
      </c>
      <c r="G8075" s="20">
        <f t="shared" si="543"/>
        <v>64026</v>
      </c>
      <c r="H8075" s="21" t="str">
        <f>VLOOKUP(B8075,属性中转表!A:F,6,FALSE)</f>
        <v>"hp":313200,"atk":8700</v>
      </c>
      <c r="I8075" s="20" t="str">
        <f>IF(VLOOKUP(B8075,属性中转表!A:G,7,FALSE)=0,"",VLOOKUP(VLOOKUP(B8075,属性中转表!A:G,7,FALSE),属性中转表!$K$2:$P$21,6,0))&amp;IF(VLOOKUP(B8075,属性中转表!A:G,7,FALSE)&gt;=50,VLOOKUP(A8075,英雄数据表!A:K,9,0),IF(VLOOKUP(B8075,属性中转表!A:G,7,FALSE)&gt;=25,VLOOKUP(A8075,英雄数据表!A:K,5,0),""))</f>
        <v>"atk":300,"hp":5000,"undpspro":150,"pvpdpspro":100,"pvpundpspro":100,"jingzhunpro":350</v>
      </c>
      <c r="J8075" s="20" t="str">
        <f>IF(I8075="","",属性中转表!$I$1&amp;(IF(VLOOKUP(B8075,属性中转表!A:G,7,FALSE)=0,0,VLOOKUP(VLOOKUP(B8075,属性中转表!A:G,7,FALSE),属性中转表!$K$2:$P$21,4,0)))+IFERROR(VLOOKUP(A8075,英雄数据表!A:K,IF(武魂!B8075&gt;=50,10,IF(武魂!B8075&gt;=25,6)),0),0))</f>
        <v>,"dpspro":150</v>
      </c>
      <c r="K8075" s="32" t="str">
        <f t="shared" si="540"/>
        <v>"atk":300,"hp":5000,"undpspro":150,"pvpdpspro":100,"pvpundpspro":100,"jingzhunpro":350,"dpspro":150</v>
      </c>
      <c r="L8075" s="20" t="str">
        <f>IF(B8075&gt;=50,VLOOKUP(A8075,英雄数据表!A:L,11,FALSE),IF(B8075&gt;=25,VLOOKUP(A8075,英雄数据表!A:L,7,0),""))</f>
        <v>"6402602004"</v>
      </c>
      <c r="M8075" s="20" t="str">
        <f>IFERROR(VLOOKUP(B8075,属性中转表!$K$2:$O$21,5,FALSE),"")</f>
        <v/>
      </c>
      <c r="N8075" s="20" t="str">
        <f>IF(B8075=25,VLOOKUP(A8075,英雄数据表!A:L,8,FALSE),IF(B8075=50,VLOOKUP(A8075,英雄数据表!A:L,12,0),""))</f>
        <v/>
      </c>
    </row>
    <row r="8076" spans="1:14" x14ac:dyDescent="0.3">
      <c r="A8076" s="20">
        <v>64026</v>
      </c>
      <c r="B8076" s="21">
        <f t="shared" si="541"/>
        <v>75</v>
      </c>
      <c r="C8076" s="21">
        <v>5</v>
      </c>
      <c r="D8076" s="21">
        <f>VLOOKUP(A8076,英雄数据表!A:D,4,0)</f>
        <v>6</v>
      </c>
      <c r="E8076" s="20" t="str">
        <f>VLOOKUP(A8076,英雄数据表!A:C,3,0)</f>
        <v>时空监察者</v>
      </c>
      <c r="F8076" s="20">
        <f t="shared" si="542"/>
        <v>64026</v>
      </c>
      <c r="G8076" s="20">
        <f t="shared" si="543"/>
        <v>64026</v>
      </c>
      <c r="H8076" s="21" t="str">
        <f>VLOOKUP(B8076,属性中转表!A:F,6,FALSE)</f>
        <v>"hp":318600,"atk":8850</v>
      </c>
      <c r="I8076" s="20" t="str">
        <f>IF(VLOOKUP(B8076,属性中转表!A:G,7,FALSE)=0,"",VLOOKUP(VLOOKUP(B8076,属性中转表!A:G,7,FALSE),属性中转表!$K$2:$P$21,6,0))&amp;IF(VLOOKUP(B8076,属性中转表!A:G,7,FALSE)&gt;=50,VLOOKUP(A8076,英雄数据表!A:K,9,0),IF(VLOOKUP(B8076,属性中转表!A:G,7,FALSE)&gt;=25,VLOOKUP(A8076,英雄数据表!A:K,5,0),""))</f>
        <v>"atk":600,"hp":10000,"undpspro":150,"pvpdpspro":100,"pvpundpspro":100,"speed":10,"jingzhunpro":350</v>
      </c>
      <c r="J8076" s="20" t="str">
        <f>IF(I8076="","",属性中转表!$I$1&amp;(IF(VLOOKUP(B8076,属性中转表!A:G,7,FALSE)=0,0,VLOOKUP(VLOOKUP(B8076,属性中转表!A:G,7,FALSE),属性中转表!$K$2:$P$21,4,0)))+IFERROR(VLOOKUP(A8076,英雄数据表!A:K,IF(武魂!B8076&gt;=50,10,IF(武魂!B8076&gt;=25,6)),0),0))</f>
        <v>,"dpspro":150</v>
      </c>
      <c r="K8076" s="32" t="str">
        <f t="shared" si="540"/>
        <v>"atk":600,"hp":10000,"undpspro":150,"pvpdpspro":100,"pvpundpspro":100,"speed":10,"jingzhunpro":350,"dpspro":150</v>
      </c>
      <c r="L8076" s="20" t="str">
        <f>IF(B8076&gt;=50,VLOOKUP(A8076,英雄数据表!A:L,11,FALSE),IF(B8076&gt;=25,VLOOKUP(A8076,英雄数据表!A:L,7,0),""))</f>
        <v>"6402602004"</v>
      </c>
      <c r="M8076" s="20" t="str">
        <f>IFERROR(VLOOKUP(B8076,属性中转表!$K$2:$O$21,5,FALSE),"")</f>
        <v>"speed":10,"atk":300,"hp":5000</v>
      </c>
      <c r="N8076" s="20" t="str">
        <f>IF(B8076=25,VLOOKUP(A8076,英雄数据表!A:L,8,FALSE),IF(B8076=50,VLOOKUP(A8076,英雄数据表!A:L,12,0),""))</f>
        <v/>
      </c>
    </row>
    <row r="8077" spans="1:14" x14ac:dyDescent="0.3">
      <c r="A8077" s="20">
        <v>64026</v>
      </c>
      <c r="B8077" s="21">
        <f t="shared" si="541"/>
        <v>76</v>
      </c>
      <c r="C8077" s="21">
        <v>5</v>
      </c>
      <c r="D8077" s="21">
        <f>VLOOKUP(A8077,英雄数据表!A:D,4,0)</f>
        <v>6</v>
      </c>
      <c r="E8077" s="20" t="str">
        <f>VLOOKUP(A8077,英雄数据表!A:C,3,0)</f>
        <v>时空监察者</v>
      </c>
      <c r="F8077" s="20">
        <f t="shared" si="542"/>
        <v>64026</v>
      </c>
      <c r="G8077" s="20">
        <f t="shared" si="543"/>
        <v>64026</v>
      </c>
      <c r="H8077" s="21" t="str">
        <f>VLOOKUP(B8077,属性中转表!A:F,6,FALSE)</f>
        <v>"hp":324000,"atk":9000</v>
      </c>
      <c r="I8077" s="20" t="str">
        <f>IF(VLOOKUP(B8077,属性中转表!A:G,7,FALSE)=0,"",VLOOKUP(VLOOKUP(B8077,属性中转表!A:G,7,FALSE),属性中转表!$K$2:$P$21,6,0))&amp;IF(VLOOKUP(B8077,属性中转表!A:G,7,FALSE)&gt;=50,VLOOKUP(A8077,英雄数据表!A:K,9,0),IF(VLOOKUP(B8077,属性中转表!A:G,7,FALSE)&gt;=25,VLOOKUP(A8077,英雄数据表!A:K,5,0),""))</f>
        <v>"atk":600,"hp":10000,"undpspro":150,"pvpdpspro":100,"pvpundpspro":100,"speed":10,"jingzhunpro":350</v>
      </c>
      <c r="J8077" s="20" t="str">
        <f>IF(I8077="","",属性中转表!$I$1&amp;(IF(VLOOKUP(B8077,属性中转表!A:G,7,FALSE)=0,0,VLOOKUP(VLOOKUP(B8077,属性中转表!A:G,7,FALSE),属性中转表!$K$2:$P$21,4,0)))+IFERROR(VLOOKUP(A8077,英雄数据表!A:K,IF(武魂!B8077&gt;=50,10,IF(武魂!B8077&gt;=25,6)),0),0))</f>
        <v>,"dpspro":150</v>
      </c>
      <c r="K8077" s="32" t="str">
        <f t="shared" si="540"/>
        <v>"atk":600,"hp":10000,"undpspro":150,"pvpdpspro":100,"pvpundpspro":100,"speed":10,"jingzhunpro":350,"dpspro":150</v>
      </c>
      <c r="L8077" s="20" t="str">
        <f>IF(B8077&gt;=50,VLOOKUP(A8077,英雄数据表!A:L,11,FALSE),IF(B8077&gt;=25,VLOOKUP(A8077,英雄数据表!A:L,7,0),""))</f>
        <v>"6402602004"</v>
      </c>
      <c r="M8077" s="20" t="str">
        <f>IFERROR(VLOOKUP(B8077,属性中转表!$K$2:$O$21,5,FALSE),"")</f>
        <v/>
      </c>
      <c r="N8077" s="20" t="str">
        <f>IF(B8077=25,VLOOKUP(A8077,英雄数据表!A:L,8,FALSE),IF(B8077=50,VLOOKUP(A8077,英雄数据表!A:L,12,0),""))</f>
        <v/>
      </c>
    </row>
    <row r="8078" spans="1:14" x14ac:dyDescent="0.3">
      <c r="A8078" s="20">
        <v>64026</v>
      </c>
      <c r="B8078" s="21">
        <f t="shared" si="541"/>
        <v>77</v>
      </c>
      <c r="C8078" s="21">
        <v>5</v>
      </c>
      <c r="D8078" s="21">
        <f>VLOOKUP(A8078,英雄数据表!A:D,4,0)</f>
        <v>6</v>
      </c>
      <c r="E8078" s="20" t="str">
        <f>VLOOKUP(A8078,英雄数据表!A:C,3,0)</f>
        <v>时空监察者</v>
      </c>
      <c r="F8078" s="20">
        <f t="shared" si="542"/>
        <v>64026</v>
      </c>
      <c r="G8078" s="20">
        <f t="shared" si="543"/>
        <v>64026</v>
      </c>
      <c r="H8078" s="21" t="str">
        <f>VLOOKUP(B8078,属性中转表!A:F,6,FALSE)</f>
        <v>"hp":329400,"atk":9150</v>
      </c>
      <c r="I8078" s="20" t="str">
        <f>IF(VLOOKUP(B8078,属性中转表!A:G,7,FALSE)=0,"",VLOOKUP(VLOOKUP(B8078,属性中转表!A:G,7,FALSE),属性中转表!$K$2:$P$21,6,0))&amp;IF(VLOOKUP(B8078,属性中转表!A:G,7,FALSE)&gt;=50,VLOOKUP(A8078,英雄数据表!A:K,9,0),IF(VLOOKUP(B8078,属性中转表!A:G,7,FALSE)&gt;=25,VLOOKUP(A8078,英雄数据表!A:K,5,0),""))</f>
        <v>"atk":600,"hp":10000,"undpspro":150,"pvpdpspro":100,"pvpundpspro":100,"speed":10,"jingzhunpro":350</v>
      </c>
      <c r="J8078" s="20" t="str">
        <f>IF(I8078="","",属性中转表!$I$1&amp;(IF(VLOOKUP(B8078,属性中转表!A:G,7,FALSE)=0,0,VLOOKUP(VLOOKUP(B8078,属性中转表!A:G,7,FALSE),属性中转表!$K$2:$P$21,4,0)))+IFERROR(VLOOKUP(A8078,英雄数据表!A:K,IF(武魂!B8078&gt;=50,10,IF(武魂!B8078&gt;=25,6)),0),0))</f>
        <v>,"dpspro":150</v>
      </c>
      <c r="K8078" s="32" t="str">
        <f t="shared" si="540"/>
        <v>"atk":600,"hp":10000,"undpspro":150,"pvpdpspro":100,"pvpundpspro":100,"speed":10,"jingzhunpro":350,"dpspro":150</v>
      </c>
      <c r="L8078" s="20" t="str">
        <f>IF(B8078&gt;=50,VLOOKUP(A8078,英雄数据表!A:L,11,FALSE),IF(B8078&gt;=25,VLOOKUP(A8078,英雄数据表!A:L,7,0),""))</f>
        <v>"6402602004"</v>
      </c>
      <c r="M8078" s="20" t="str">
        <f>IFERROR(VLOOKUP(B8078,属性中转表!$K$2:$O$21,5,FALSE),"")</f>
        <v/>
      </c>
      <c r="N8078" s="20" t="str">
        <f>IF(B8078=25,VLOOKUP(A8078,英雄数据表!A:L,8,FALSE),IF(B8078=50,VLOOKUP(A8078,英雄数据表!A:L,12,0),""))</f>
        <v/>
      </c>
    </row>
    <row r="8079" spans="1:14" x14ac:dyDescent="0.3">
      <c r="A8079" s="20">
        <v>64026</v>
      </c>
      <c r="B8079" s="21">
        <f t="shared" si="541"/>
        <v>78</v>
      </c>
      <c r="C8079" s="21">
        <v>5</v>
      </c>
      <c r="D8079" s="21">
        <f>VLOOKUP(A8079,英雄数据表!A:D,4,0)</f>
        <v>6</v>
      </c>
      <c r="E8079" s="20" t="str">
        <f>VLOOKUP(A8079,英雄数据表!A:C,3,0)</f>
        <v>时空监察者</v>
      </c>
      <c r="F8079" s="20">
        <f t="shared" si="542"/>
        <v>64026</v>
      </c>
      <c r="G8079" s="20">
        <f t="shared" si="543"/>
        <v>64026</v>
      </c>
      <c r="H8079" s="21" t="str">
        <f>VLOOKUP(B8079,属性中转表!A:F,6,FALSE)</f>
        <v>"hp":334800,"atk":9300</v>
      </c>
      <c r="I8079" s="20" t="str">
        <f>IF(VLOOKUP(B8079,属性中转表!A:G,7,FALSE)=0,"",VLOOKUP(VLOOKUP(B8079,属性中转表!A:G,7,FALSE),属性中转表!$K$2:$P$21,6,0))&amp;IF(VLOOKUP(B8079,属性中转表!A:G,7,FALSE)&gt;=50,VLOOKUP(A8079,英雄数据表!A:K,9,0),IF(VLOOKUP(B8079,属性中转表!A:G,7,FALSE)&gt;=25,VLOOKUP(A8079,英雄数据表!A:K,5,0),""))</f>
        <v>"atk":600,"hp":10000,"undpspro":150,"pvpdpspro":100,"pvpundpspro":100,"speed":10,"jingzhunpro":350</v>
      </c>
      <c r="J8079" s="20" t="str">
        <f>IF(I8079="","",属性中转表!$I$1&amp;(IF(VLOOKUP(B8079,属性中转表!A:G,7,FALSE)=0,0,VLOOKUP(VLOOKUP(B8079,属性中转表!A:G,7,FALSE),属性中转表!$K$2:$P$21,4,0)))+IFERROR(VLOOKUP(A8079,英雄数据表!A:K,IF(武魂!B8079&gt;=50,10,IF(武魂!B8079&gt;=25,6)),0),0))</f>
        <v>,"dpspro":150</v>
      </c>
      <c r="K8079" s="32" t="str">
        <f t="shared" si="540"/>
        <v>"atk":600,"hp":10000,"undpspro":150,"pvpdpspro":100,"pvpundpspro":100,"speed":10,"jingzhunpro":350,"dpspro":150</v>
      </c>
      <c r="L8079" s="20" t="str">
        <f>IF(B8079&gt;=50,VLOOKUP(A8079,英雄数据表!A:L,11,FALSE),IF(B8079&gt;=25,VLOOKUP(A8079,英雄数据表!A:L,7,0),""))</f>
        <v>"6402602004"</v>
      </c>
      <c r="M8079" s="20" t="str">
        <f>IFERROR(VLOOKUP(B8079,属性中转表!$K$2:$O$21,5,FALSE),"")</f>
        <v/>
      </c>
      <c r="N8079" s="20" t="str">
        <f>IF(B8079=25,VLOOKUP(A8079,英雄数据表!A:L,8,FALSE),IF(B8079=50,VLOOKUP(A8079,英雄数据表!A:L,12,0),""))</f>
        <v/>
      </c>
    </row>
    <row r="8080" spans="1:14" x14ac:dyDescent="0.3">
      <c r="A8080" s="20">
        <v>64026</v>
      </c>
      <c r="B8080" s="21">
        <f t="shared" si="541"/>
        <v>79</v>
      </c>
      <c r="C8080" s="21">
        <v>5</v>
      </c>
      <c r="D8080" s="21">
        <f>VLOOKUP(A8080,英雄数据表!A:D,4,0)</f>
        <v>6</v>
      </c>
      <c r="E8080" s="20" t="str">
        <f>VLOOKUP(A8080,英雄数据表!A:C,3,0)</f>
        <v>时空监察者</v>
      </c>
      <c r="F8080" s="20">
        <f t="shared" si="542"/>
        <v>64026</v>
      </c>
      <c r="G8080" s="20">
        <f t="shared" si="543"/>
        <v>64026</v>
      </c>
      <c r="H8080" s="21" t="str">
        <f>VLOOKUP(B8080,属性中转表!A:F,6,FALSE)</f>
        <v>"hp":340200,"atk":9450</v>
      </c>
      <c r="I8080" s="20" t="str">
        <f>IF(VLOOKUP(B8080,属性中转表!A:G,7,FALSE)=0,"",VLOOKUP(VLOOKUP(B8080,属性中转表!A:G,7,FALSE),属性中转表!$K$2:$P$21,6,0))&amp;IF(VLOOKUP(B8080,属性中转表!A:G,7,FALSE)&gt;=50,VLOOKUP(A8080,英雄数据表!A:K,9,0),IF(VLOOKUP(B8080,属性中转表!A:G,7,FALSE)&gt;=25,VLOOKUP(A8080,英雄数据表!A:K,5,0),""))</f>
        <v>"atk":600,"hp":10000,"undpspro":150,"pvpdpspro":100,"pvpundpspro":100,"speed":10,"jingzhunpro":350</v>
      </c>
      <c r="J8080" s="20" t="str">
        <f>IF(I8080="","",属性中转表!$I$1&amp;(IF(VLOOKUP(B8080,属性中转表!A:G,7,FALSE)=0,0,VLOOKUP(VLOOKUP(B8080,属性中转表!A:G,7,FALSE),属性中转表!$K$2:$P$21,4,0)))+IFERROR(VLOOKUP(A8080,英雄数据表!A:K,IF(武魂!B8080&gt;=50,10,IF(武魂!B8080&gt;=25,6)),0),0))</f>
        <v>,"dpspro":150</v>
      </c>
      <c r="K8080" s="32" t="str">
        <f t="shared" si="540"/>
        <v>"atk":600,"hp":10000,"undpspro":150,"pvpdpspro":100,"pvpundpspro":100,"speed":10,"jingzhunpro":350,"dpspro":150</v>
      </c>
      <c r="L8080" s="20" t="str">
        <f>IF(B8080&gt;=50,VLOOKUP(A8080,英雄数据表!A:L,11,FALSE),IF(B8080&gt;=25,VLOOKUP(A8080,英雄数据表!A:L,7,0),""))</f>
        <v>"6402602004"</v>
      </c>
      <c r="M8080" s="20" t="str">
        <f>IFERROR(VLOOKUP(B8080,属性中转表!$K$2:$O$21,5,FALSE),"")</f>
        <v/>
      </c>
      <c r="N8080" s="20" t="str">
        <f>IF(B8080=25,VLOOKUP(A8080,英雄数据表!A:L,8,FALSE),IF(B8080=50,VLOOKUP(A8080,英雄数据表!A:L,12,0),""))</f>
        <v/>
      </c>
    </row>
    <row r="8081" spans="1:14" x14ac:dyDescent="0.3">
      <c r="A8081" s="20">
        <v>64026</v>
      </c>
      <c r="B8081" s="21">
        <f t="shared" si="541"/>
        <v>80</v>
      </c>
      <c r="C8081" s="21">
        <v>5</v>
      </c>
      <c r="D8081" s="21">
        <f>VLOOKUP(A8081,英雄数据表!A:D,4,0)</f>
        <v>6</v>
      </c>
      <c r="E8081" s="20" t="str">
        <f>VLOOKUP(A8081,英雄数据表!A:C,3,0)</f>
        <v>时空监察者</v>
      </c>
      <c r="F8081" s="20">
        <f t="shared" si="542"/>
        <v>64026</v>
      </c>
      <c r="G8081" s="20">
        <f t="shared" si="543"/>
        <v>64026</v>
      </c>
      <c r="H8081" s="21" t="str">
        <f>VLOOKUP(B8081,属性中转表!A:F,6,FALSE)</f>
        <v>"hp":345600,"atk":9600</v>
      </c>
      <c r="I8081" s="20" t="str">
        <f>IF(VLOOKUP(B8081,属性中转表!A:G,7,FALSE)=0,"",VLOOKUP(VLOOKUP(B8081,属性中转表!A:G,7,FALSE),属性中转表!$K$2:$P$21,6,0))&amp;IF(VLOOKUP(B8081,属性中转表!A:G,7,FALSE)&gt;=50,VLOOKUP(A8081,英雄数据表!A:K,9,0),IF(VLOOKUP(B8081,属性中转表!A:G,7,FALSE)&gt;=25,VLOOKUP(A8081,英雄数据表!A:K,5,0),""))</f>
        <v>"atk":600,"hp":10000,"undpspro":200,"pvpdpspro":100,"pvpundpspro":100,"speed":10,"jingzhunpro":350</v>
      </c>
      <c r="J8081" s="20" t="str">
        <f>IF(I8081="","",属性中转表!$I$1&amp;(IF(VLOOKUP(B8081,属性中转表!A:G,7,FALSE)=0,0,VLOOKUP(VLOOKUP(B8081,属性中转表!A:G,7,FALSE),属性中转表!$K$2:$P$21,4,0)))+IFERROR(VLOOKUP(A8081,英雄数据表!A:K,IF(武魂!B8081&gt;=50,10,IF(武魂!B8081&gt;=25,6)),0),0))</f>
        <v>,"dpspro":150</v>
      </c>
      <c r="K8081" s="32" t="str">
        <f t="shared" si="540"/>
        <v>"atk":600,"hp":10000,"undpspro":200,"pvpdpspro":100,"pvpundpspro":100,"speed":10,"jingzhunpro":350,"dpspro":150</v>
      </c>
      <c r="L8081" s="20" t="str">
        <f>IF(B8081&gt;=50,VLOOKUP(A8081,英雄数据表!A:L,11,FALSE),IF(B8081&gt;=25,VLOOKUP(A8081,英雄数据表!A:L,7,0),""))</f>
        <v>"6402602004"</v>
      </c>
      <c r="M8081" s="20" t="str">
        <f>IFERROR(VLOOKUP(B8081,属性中转表!$K$2:$O$21,5,FALSE),"")</f>
        <v>"undpspro":50</v>
      </c>
      <c r="N8081" s="20" t="str">
        <f>IF(B8081=25,VLOOKUP(A8081,英雄数据表!A:L,8,FALSE),IF(B8081=50,VLOOKUP(A8081,英雄数据表!A:L,12,0),""))</f>
        <v/>
      </c>
    </row>
    <row r="8082" spans="1:14" x14ac:dyDescent="0.3">
      <c r="A8082" s="20">
        <v>64026</v>
      </c>
      <c r="B8082" s="21">
        <f t="shared" si="541"/>
        <v>81</v>
      </c>
      <c r="C8082" s="21">
        <v>5</v>
      </c>
      <c r="D8082" s="21">
        <f>VLOOKUP(A8082,英雄数据表!A:D,4,0)</f>
        <v>6</v>
      </c>
      <c r="E8082" s="20" t="str">
        <f>VLOOKUP(A8082,英雄数据表!A:C,3,0)</f>
        <v>时空监察者</v>
      </c>
      <c r="F8082" s="20">
        <f t="shared" si="542"/>
        <v>64026</v>
      </c>
      <c r="G8082" s="20">
        <f t="shared" si="543"/>
        <v>64026</v>
      </c>
      <c r="H8082" s="21" t="str">
        <f>VLOOKUP(B8082,属性中转表!A:F,6,FALSE)</f>
        <v>"hp":351000,"atk":9750</v>
      </c>
      <c r="I8082" s="20" t="str">
        <f>IF(VLOOKUP(B8082,属性中转表!A:G,7,FALSE)=0,"",VLOOKUP(VLOOKUP(B8082,属性中转表!A:G,7,FALSE),属性中转表!$K$2:$P$21,6,0))&amp;IF(VLOOKUP(B8082,属性中转表!A:G,7,FALSE)&gt;=50,VLOOKUP(A8082,英雄数据表!A:K,9,0),IF(VLOOKUP(B8082,属性中转表!A:G,7,FALSE)&gt;=25,VLOOKUP(A8082,英雄数据表!A:K,5,0),""))</f>
        <v>"atk":600,"hp":10000,"undpspro":200,"pvpdpspro":100,"pvpundpspro":100,"speed":10,"jingzhunpro":350</v>
      </c>
      <c r="J8082" s="20" t="str">
        <f>IF(I8082="","",属性中转表!$I$1&amp;(IF(VLOOKUP(B8082,属性中转表!A:G,7,FALSE)=0,0,VLOOKUP(VLOOKUP(B8082,属性中转表!A:G,7,FALSE),属性中转表!$K$2:$P$21,4,0)))+IFERROR(VLOOKUP(A8082,英雄数据表!A:K,IF(武魂!B8082&gt;=50,10,IF(武魂!B8082&gt;=25,6)),0),0))</f>
        <v>,"dpspro":150</v>
      </c>
      <c r="K8082" s="32" t="str">
        <f t="shared" si="540"/>
        <v>"atk":600,"hp":10000,"undpspro":200,"pvpdpspro":100,"pvpundpspro":100,"speed":10,"jingzhunpro":350,"dpspro":150</v>
      </c>
      <c r="L8082" s="20" t="str">
        <f>IF(B8082&gt;=50,VLOOKUP(A8082,英雄数据表!A:L,11,FALSE),IF(B8082&gt;=25,VLOOKUP(A8082,英雄数据表!A:L,7,0),""))</f>
        <v>"6402602004"</v>
      </c>
      <c r="M8082" s="20" t="str">
        <f>IFERROR(VLOOKUP(B8082,属性中转表!$K$2:$O$21,5,FALSE),"")</f>
        <v/>
      </c>
      <c r="N8082" s="20" t="str">
        <f>IF(B8082=25,VLOOKUP(A8082,英雄数据表!A:L,8,FALSE),IF(B8082=50,VLOOKUP(A8082,英雄数据表!A:L,12,0),""))</f>
        <v/>
      </c>
    </row>
    <row r="8083" spans="1:14" x14ac:dyDescent="0.3">
      <c r="A8083" s="20">
        <v>64026</v>
      </c>
      <c r="B8083" s="21">
        <f t="shared" si="541"/>
        <v>82</v>
      </c>
      <c r="C8083" s="21">
        <v>5</v>
      </c>
      <c r="D8083" s="21">
        <f>VLOOKUP(A8083,英雄数据表!A:D,4,0)</f>
        <v>6</v>
      </c>
      <c r="E8083" s="20" t="str">
        <f>VLOOKUP(A8083,英雄数据表!A:C,3,0)</f>
        <v>时空监察者</v>
      </c>
      <c r="F8083" s="20">
        <f t="shared" si="542"/>
        <v>64026</v>
      </c>
      <c r="G8083" s="20">
        <f t="shared" si="543"/>
        <v>64026</v>
      </c>
      <c r="H8083" s="21" t="str">
        <f>VLOOKUP(B8083,属性中转表!A:F,6,FALSE)</f>
        <v>"hp":356400,"atk":9900</v>
      </c>
      <c r="I8083" s="20" t="str">
        <f>IF(VLOOKUP(B8083,属性中转表!A:G,7,FALSE)=0,"",VLOOKUP(VLOOKUP(B8083,属性中转表!A:G,7,FALSE),属性中转表!$K$2:$P$21,6,0))&amp;IF(VLOOKUP(B8083,属性中转表!A:G,7,FALSE)&gt;=50,VLOOKUP(A8083,英雄数据表!A:K,9,0),IF(VLOOKUP(B8083,属性中转表!A:G,7,FALSE)&gt;=25,VLOOKUP(A8083,英雄数据表!A:K,5,0),""))</f>
        <v>"atk":600,"hp":10000,"undpspro":200,"pvpdpspro":100,"pvpundpspro":100,"speed":10,"jingzhunpro":350</v>
      </c>
      <c r="J8083" s="20" t="str">
        <f>IF(I8083="","",属性中转表!$I$1&amp;(IF(VLOOKUP(B8083,属性中转表!A:G,7,FALSE)=0,0,VLOOKUP(VLOOKUP(B8083,属性中转表!A:G,7,FALSE),属性中转表!$K$2:$P$21,4,0)))+IFERROR(VLOOKUP(A8083,英雄数据表!A:K,IF(武魂!B8083&gt;=50,10,IF(武魂!B8083&gt;=25,6)),0),0))</f>
        <v>,"dpspro":150</v>
      </c>
      <c r="K8083" s="32" t="str">
        <f t="shared" si="540"/>
        <v>"atk":600,"hp":10000,"undpspro":200,"pvpdpspro":100,"pvpundpspro":100,"speed":10,"jingzhunpro":350,"dpspro":150</v>
      </c>
      <c r="L8083" s="20" t="str">
        <f>IF(B8083&gt;=50,VLOOKUP(A8083,英雄数据表!A:L,11,FALSE),IF(B8083&gt;=25,VLOOKUP(A8083,英雄数据表!A:L,7,0),""))</f>
        <v>"6402602004"</v>
      </c>
      <c r="M8083" s="20" t="str">
        <f>IFERROR(VLOOKUP(B8083,属性中转表!$K$2:$O$21,5,FALSE),"")</f>
        <v/>
      </c>
      <c r="N8083" s="20" t="str">
        <f>IF(B8083=25,VLOOKUP(A8083,英雄数据表!A:L,8,FALSE),IF(B8083=50,VLOOKUP(A8083,英雄数据表!A:L,12,0),""))</f>
        <v/>
      </c>
    </row>
    <row r="8084" spans="1:14" x14ac:dyDescent="0.3">
      <c r="A8084" s="20">
        <v>64026</v>
      </c>
      <c r="B8084" s="21">
        <f t="shared" si="541"/>
        <v>83</v>
      </c>
      <c r="C8084" s="21">
        <v>5</v>
      </c>
      <c r="D8084" s="21">
        <f>VLOOKUP(A8084,英雄数据表!A:D,4,0)</f>
        <v>6</v>
      </c>
      <c r="E8084" s="20" t="str">
        <f>VLOOKUP(A8084,英雄数据表!A:C,3,0)</f>
        <v>时空监察者</v>
      </c>
      <c r="F8084" s="20">
        <f t="shared" si="542"/>
        <v>64026</v>
      </c>
      <c r="G8084" s="20">
        <f t="shared" si="543"/>
        <v>64026</v>
      </c>
      <c r="H8084" s="21" t="str">
        <f>VLOOKUP(B8084,属性中转表!A:F,6,FALSE)</f>
        <v>"hp":361800,"atk":10050</v>
      </c>
      <c r="I8084" s="20" t="str">
        <f>IF(VLOOKUP(B8084,属性中转表!A:G,7,FALSE)=0,"",VLOOKUP(VLOOKUP(B8084,属性中转表!A:G,7,FALSE),属性中转表!$K$2:$P$21,6,0))&amp;IF(VLOOKUP(B8084,属性中转表!A:G,7,FALSE)&gt;=50,VLOOKUP(A8084,英雄数据表!A:K,9,0),IF(VLOOKUP(B8084,属性中转表!A:G,7,FALSE)&gt;=25,VLOOKUP(A8084,英雄数据表!A:K,5,0),""))</f>
        <v>"atk":600,"hp":10000,"undpspro":200,"pvpdpspro":100,"pvpundpspro":100,"speed":10,"jingzhunpro":350</v>
      </c>
      <c r="J8084" s="20" t="str">
        <f>IF(I8084="","",属性中转表!$I$1&amp;(IF(VLOOKUP(B8084,属性中转表!A:G,7,FALSE)=0,0,VLOOKUP(VLOOKUP(B8084,属性中转表!A:G,7,FALSE),属性中转表!$K$2:$P$21,4,0)))+IFERROR(VLOOKUP(A8084,英雄数据表!A:K,IF(武魂!B8084&gt;=50,10,IF(武魂!B8084&gt;=25,6)),0),0))</f>
        <v>,"dpspro":150</v>
      </c>
      <c r="K8084" s="32" t="str">
        <f t="shared" si="540"/>
        <v>"atk":600,"hp":10000,"undpspro":200,"pvpdpspro":100,"pvpundpspro":100,"speed":10,"jingzhunpro":350,"dpspro":150</v>
      </c>
      <c r="L8084" s="20" t="str">
        <f>IF(B8084&gt;=50,VLOOKUP(A8084,英雄数据表!A:L,11,FALSE),IF(B8084&gt;=25,VLOOKUP(A8084,英雄数据表!A:L,7,0),""))</f>
        <v>"6402602004"</v>
      </c>
      <c r="M8084" s="20" t="str">
        <f>IFERROR(VLOOKUP(B8084,属性中转表!$K$2:$O$21,5,FALSE),"")</f>
        <v/>
      </c>
      <c r="N8084" s="20" t="str">
        <f>IF(B8084=25,VLOOKUP(A8084,英雄数据表!A:L,8,FALSE),IF(B8084=50,VLOOKUP(A8084,英雄数据表!A:L,12,0),""))</f>
        <v/>
      </c>
    </row>
    <row r="8085" spans="1:14" x14ac:dyDescent="0.3">
      <c r="A8085" s="20">
        <v>64026</v>
      </c>
      <c r="B8085" s="21">
        <f t="shared" si="541"/>
        <v>84</v>
      </c>
      <c r="C8085" s="21">
        <v>5</v>
      </c>
      <c r="D8085" s="21">
        <f>VLOOKUP(A8085,英雄数据表!A:D,4,0)</f>
        <v>6</v>
      </c>
      <c r="E8085" s="20" t="str">
        <f>VLOOKUP(A8085,英雄数据表!A:C,3,0)</f>
        <v>时空监察者</v>
      </c>
      <c r="F8085" s="20">
        <f t="shared" si="542"/>
        <v>64026</v>
      </c>
      <c r="G8085" s="20">
        <f t="shared" si="543"/>
        <v>64026</v>
      </c>
      <c r="H8085" s="21" t="str">
        <f>VLOOKUP(B8085,属性中转表!A:F,6,FALSE)</f>
        <v>"hp":367200,"atk":10200</v>
      </c>
      <c r="I8085" s="20" t="str">
        <f>IF(VLOOKUP(B8085,属性中转表!A:G,7,FALSE)=0,"",VLOOKUP(VLOOKUP(B8085,属性中转表!A:G,7,FALSE),属性中转表!$K$2:$P$21,6,0))&amp;IF(VLOOKUP(B8085,属性中转表!A:G,7,FALSE)&gt;=50,VLOOKUP(A8085,英雄数据表!A:K,9,0),IF(VLOOKUP(B8085,属性中转表!A:G,7,FALSE)&gt;=25,VLOOKUP(A8085,英雄数据表!A:K,5,0),""))</f>
        <v>"atk":600,"hp":10000,"undpspro":200,"pvpdpspro":100,"pvpundpspro":100,"speed":10,"jingzhunpro":350</v>
      </c>
      <c r="J8085" s="20" t="str">
        <f>IF(I8085="","",属性中转表!$I$1&amp;(IF(VLOOKUP(B8085,属性中转表!A:G,7,FALSE)=0,0,VLOOKUP(VLOOKUP(B8085,属性中转表!A:G,7,FALSE),属性中转表!$K$2:$P$21,4,0)))+IFERROR(VLOOKUP(A8085,英雄数据表!A:K,IF(武魂!B8085&gt;=50,10,IF(武魂!B8085&gt;=25,6)),0),0))</f>
        <v>,"dpspro":150</v>
      </c>
      <c r="K8085" s="32" t="str">
        <f t="shared" si="540"/>
        <v>"atk":600,"hp":10000,"undpspro":200,"pvpdpspro":100,"pvpundpspro":100,"speed":10,"jingzhunpro":350,"dpspro":150</v>
      </c>
      <c r="L8085" s="20" t="str">
        <f>IF(B8085&gt;=50,VLOOKUP(A8085,英雄数据表!A:L,11,FALSE),IF(B8085&gt;=25,VLOOKUP(A8085,英雄数据表!A:L,7,0),""))</f>
        <v>"6402602004"</v>
      </c>
      <c r="M8085" s="20" t="str">
        <f>IFERROR(VLOOKUP(B8085,属性中转表!$K$2:$O$21,5,FALSE),"")</f>
        <v/>
      </c>
      <c r="N8085" s="20" t="str">
        <f>IF(B8085=25,VLOOKUP(A8085,英雄数据表!A:L,8,FALSE),IF(B8085=50,VLOOKUP(A8085,英雄数据表!A:L,12,0),""))</f>
        <v/>
      </c>
    </row>
    <row r="8086" spans="1:14" x14ac:dyDescent="0.3">
      <c r="A8086" s="20">
        <v>64026</v>
      </c>
      <c r="B8086" s="21">
        <f t="shared" si="541"/>
        <v>85</v>
      </c>
      <c r="C8086" s="21">
        <v>5</v>
      </c>
      <c r="D8086" s="21">
        <f>VLOOKUP(A8086,英雄数据表!A:D,4,0)</f>
        <v>6</v>
      </c>
      <c r="E8086" s="20" t="str">
        <f>VLOOKUP(A8086,英雄数据表!A:C,3,0)</f>
        <v>时空监察者</v>
      </c>
      <c r="F8086" s="20">
        <f t="shared" si="542"/>
        <v>64026</v>
      </c>
      <c r="G8086" s="20">
        <f t="shared" si="543"/>
        <v>64026</v>
      </c>
      <c r="H8086" s="21" t="str">
        <f>VLOOKUP(B8086,属性中转表!A:F,6,FALSE)</f>
        <v>"hp":372600,"atk":10350</v>
      </c>
      <c r="I8086" s="20" t="str">
        <f>IF(VLOOKUP(B8086,属性中转表!A:G,7,FALSE)=0,"",VLOOKUP(VLOOKUP(B8086,属性中转表!A:G,7,FALSE),属性中转表!$K$2:$P$21,6,0))&amp;IF(VLOOKUP(B8086,属性中转表!A:G,7,FALSE)&gt;=50,VLOOKUP(A8086,英雄数据表!A:K,9,0),IF(VLOOKUP(B8086,属性中转表!A:G,7,FALSE)&gt;=25,VLOOKUP(A8086,英雄数据表!A:K,5,0),""))</f>
        <v>"atk":600,"hp":10000,"undpspro":200,"pvpdpspro":100,"pvpundpspro":100,"speed":10,"jingzhunpro":350</v>
      </c>
      <c r="J8086" s="20" t="str">
        <f>IF(I8086="","",属性中转表!$I$1&amp;(IF(VLOOKUP(B8086,属性中转表!A:G,7,FALSE)=0,0,VLOOKUP(VLOOKUP(B8086,属性中转表!A:G,7,FALSE),属性中转表!$K$2:$P$21,4,0)))+IFERROR(VLOOKUP(A8086,英雄数据表!A:K,IF(武魂!B8086&gt;=50,10,IF(武魂!B8086&gt;=25,6)),0),0))</f>
        <v>,"dpspro":200</v>
      </c>
      <c r="K8086" s="32" t="str">
        <f t="shared" si="540"/>
        <v>"atk":600,"hp":10000,"undpspro":200,"pvpdpspro":100,"pvpundpspro":100,"speed":10,"jingzhunpro":350,"dpspro":200</v>
      </c>
      <c r="L8086" s="20" t="str">
        <f>IF(B8086&gt;=50,VLOOKUP(A8086,英雄数据表!A:L,11,FALSE),IF(B8086&gt;=25,VLOOKUP(A8086,英雄数据表!A:L,7,0),""))</f>
        <v>"6402602004"</v>
      </c>
      <c r="M8086" s="20" t="str">
        <f>IFERROR(VLOOKUP(B8086,属性中转表!$K$2:$O$21,5,FALSE),"")</f>
        <v>"dpspro":50</v>
      </c>
      <c r="N8086" s="20" t="str">
        <f>IF(B8086=25,VLOOKUP(A8086,英雄数据表!A:L,8,FALSE),IF(B8086=50,VLOOKUP(A8086,英雄数据表!A:L,12,0),""))</f>
        <v/>
      </c>
    </row>
    <row r="8087" spans="1:14" x14ac:dyDescent="0.3">
      <c r="A8087" s="20">
        <v>64026</v>
      </c>
      <c r="B8087" s="21">
        <f t="shared" si="541"/>
        <v>86</v>
      </c>
      <c r="C8087" s="21">
        <v>5</v>
      </c>
      <c r="D8087" s="21">
        <f>VLOOKUP(A8087,英雄数据表!A:D,4,0)</f>
        <v>6</v>
      </c>
      <c r="E8087" s="20" t="str">
        <f>VLOOKUP(A8087,英雄数据表!A:C,3,0)</f>
        <v>时空监察者</v>
      </c>
      <c r="F8087" s="20">
        <f t="shared" si="542"/>
        <v>64026</v>
      </c>
      <c r="G8087" s="20">
        <f t="shared" si="543"/>
        <v>64026</v>
      </c>
      <c r="H8087" s="21" t="str">
        <f>VLOOKUP(B8087,属性中转表!A:F,6,FALSE)</f>
        <v>"hp":378000,"atk":10500</v>
      </c>
      <c r="I8087" s="20" t="str">
        <f>IF(VLOOKUP(B8087,属性中转表!A:G,7,FALSE)=0,"",VLOOKUP(VLOOKUP(B8087,属性中转表!A:G,7,FALSE),属性中转表!$K$2:$P$21,6,0))&amp;IF(VLOOKUP(B8087,属性中转表!A:G,7,FALSE)&gt;=50,VLOOKUP(A8087,英雄数据表!A:K,9,0),IF(VLOOKUP(B8087,属性中转表!A:G,7,FALSE)&gt;=25,VLOOKUP(A8087,英雄数据表!A:K,5,0),""))</f>
        <v>"atk":600,"hp":10000,"undpspro":200,"pvpdpspro":100,"pvpundpspro":100,"speed":10,"jingzhunpro":350</v>
      </c>
      <c r="J8087" s="20" t="str">
        <f>IF(I8087="","",属性中转表!$I$1&amp;(IF(VLOOKUP(B8087,属性中转表!A:G,7,FALSE)=0,0,VLOOKUP(VLOOKUP(B8087,属性中转表!A:G,7,FALSE),属性中转表!$K$2:$P$21,4,0)))+IFERROR(VLOOKUP(A8087,英雄数据表!A:K,IF(武魂!B8087&gt;=50,10,IF(武魂!B8087&gt;=25,6)),0),0))</f>
        <v>,"dpspro":200</v>
      </c>
      <c r="K8087" s="32" t="str">
        <f t="shared" si="540"/>
        <v>"atk":600,"hp":10000,"undpspro":200,"pvpdpspro":100,"pvpundpspro":100,"speed":10,"jingzhunpro":350,"dpspro":200</v>
      </c>
      <c r="L8087" s="20" t="str">
        <f>IF(B8087&gt;=50,VLOOKUP(A8087,英雄数据表!A:L,11,FALSE),IF(B8087&gt;=25,VLOOKUP(A8087,英雄数据表!A:L,7,0),""))</f>
        <v>"6402602004"</v>
      </c>
      <c r="M8087" s="20" t="str">
        <f>IFERROR(VLOOKUP(B8087,属性中转表!$K$2:$O$21,5,FALSE),"")</f>
        <v/>
      </c>
      <c r="N8087" s="20" t="str">
        <f>IF(B8087=25,VLOOKUP(A8087,英雄数据表!A:L,8,FALSE),IF(B8087=50,VLOOKUP(A8087,英雄数据表!A:L,12,0),""))</f>
        <v/>
      </c>
    </row>
    <row r="8088" spans="1:14" x14ac:dyDescent="0.3">
      <c r="A8088" s="20">
        <v>64026</v>
      </c>
      <c r="B8088" s="21">
        <f t="shared" si="541"/>
        <v>87</v>
      </c>
      <c r="C8088" s="21">
        <v>5</v>
      </c>
      <c r="D8088" s="21">
        <f>VLOOKUP(A8088,英雄数据表!A:D,4,0)</f>
        <v>6</v>
      </c>
      <c r="E8088" s="20" t="str">
        <f>VLOOKUP(A8088,英雄数据表!A:C,3,0)</f>
        <v>时空监察者</v>
      </c>
      <c r="F8088" s="20">
        <f t="shared" si="542"/>
        <v>64026</v>
      </c>
      <c r="G8088" s="20">
        <f t="shared" si="543"/>
        <v>64026</v>
      </c>
      <c r="H8088" s="21" t="str">
        <f>VLOOKUP(B8088,属性中转表!A:F,6,FALSE)</f>
        <v>"hp":383400,"atk":10650</v>
      </c>
      <c r="I8088" s="20" t="str">
        <f>IF(VLOOKUP(B8088,属性中转表!A:G,7,FALSE)=0,"",VLOOKUP(VLOOKUP(B8088,属性中转表!A:G,7,FALSE),属性中转表!$K$2:$P$21,6,0))&amp;IF(VLOOKUP(B8088,属性中转表!A:G,7,FALSE)&gt;=50,VLOOKUP(A8088,英雄数据表!A:K,9,0),IF(VLOOKUP(B8088,属性中转表!A:G,7,FALSE)&gt;=25,VLOOKUP(A8088,英雄数据表!A:K,5,0),""))</f>
        <v>"atk":600,"hp":10000,"undpspro":200,"pvpdpspro":100,"pvpundpspro":100,"speed":10,"jingzhunpro":350</v>
      </c>
      <c r="J8088" s="20" t="str">
        <f>IF(I8088="","",属性中转表!$I$1&amp;(IF(VLOOKUP(B8088,属性中转表!A:G,7,FALSE)=0,0,VLOOKUP(VLOOKUP(B8088,属性中转表!A:G,7,FALSE),属性中转表!$K$2:$P$21,4,0)))+IFERROR(VLOOKUP(A8088,英雄数据表!A:K,IF(武魂!B8088&gt;=50,10,IF(武魂!B8088&gt;=25,6)),0),0))</f>
        <v>,"dpspro":200</v>
      </c>
      <c r="K8088" s="32" t="str">
        <f t="shared" si="540"/>
        <v>"atk":600,"hp":10000,"undpspro":200,"pvpdpspro":100,"pvpundpspro":100,"speed":10,"jingzhunpro":350,"dpspro":200</v>
      </c>
      <c r="L8088" s="20" t="str">
        <f>IF(B8088&gt;=50,VLOOKUP(A8088,英雄数据表!A:L,11,FALSE),IF(B8088&gt;=25,VLOOKUP(A8088,英雄数据表!A:L,7,0),""))</f>
        <v>"6402602004"</v>
      </c>
      <c r="M8088" s="20" t="str">
        <f>IFERROR(VLOOKUP(B8088,属性中转表!$K$2:$O$21,5,FALSE),"")</f>
        <v/>
      </c>
      <c r="N8088" s="20" t="str">
        <f>IF(B8088=25,VLOOKUP(A8088,英雄数据表!A:L,8,FALSE),IF(B8088=50,VLOOKUP(A8088,英雄数据表!A:L,12,0),""))</f>
        <v/>
      </c>
    </row>
    <row r="8089" spans="1:14" x14ac:dyDescent="0.3">
      <c r="A8089" s="20">
        <v>64026</v>
      </c>
      <c r="B8089" s="21">
        <f t="shared" si="541"/>
        <v>88</v>
      </c>
      <c r="C8089" s="21">
        <v>5</v>
      </c>
      <c r="D8089" s="21">
        <f>VLOOKUP(A8089,英雄数据表!A:D,4,0)</f>
        <v>6</v>
      </c>
      <c r="E8089" s="20" t="str">
        <f>VLOOKUP(A8089,英雄数据表!A:C,3,0)</f>
        <v>时空监察者</v>
      </c>
      <c r="F8089" s="20">
        <f t="shared" si="542"/>
        <v>64026</v>
      </c>
      <c r="G8089" s="20">
        <f t="shared" si="543"/>
        <v>64026</v>
      </c>
      <c r="H8089" s="21" t="str">
        <f>VLOOKUP(B8089,属性中转表!A:F,6,FALSE)</f>
        <v>"hp":388800,"atk":10800</v>
      </c>
      <c r="I8089" s="20" t="str">
        <f>IF(VLOOKUP(B8089,属性中转表!A:G,7,FALSE)=0,"",VLOOKUP(VLOOKUP(B8089,属性中转表!A:G,7,FALSE),属性中转表!$K$2:$P$21,6,0))&amp;IF(VLOOKUP(B8089,属性中转表!A:G,7,FALSE)&gt;=50,VLOOKUP(A8089,英雄数据表!A:K,9,0),IF(VLOOKUP(B8089,属性中转表!A:G,7,FALSE)&gt;=25,VLOOKUP(A8089,英雄数据表!A:K,5,0),""))</f>
        <v>"atk":600,"hp":10000,"undpspro":200,"pvpdpspro":100,"pvpundpspro":100,"speed":10,"jingzhunpro":350</v>
      </c>
      <c r="J8089" s="20" t="str">
        <f>IF(I8089="","",属性中转表!$I$1&amp;(IF(VLOOKUP(B8089,属性中转表!A:G,7,FALSE)=0,0,VLOOKUP(VLOOKUP(B8089,属性中转表!A:G,7,FALSE),属性中转表!$K$2:$P$21,4,0)))+IFERROR(VLOOKUP(A8089,英雄数据表!A:K,IF(武魂!B8089&gt;=50,10,IF(武魂!B8089&gt;=25,6)),0),0))</f>
        <v>,"dpspro":200</v>
      </c>
      <c r="K8089" s="32" t="str">
        <f t="shared" si="540"/>
        <v>"atk":600,"hp":10000,"undpspro":200,"pvpdpspro":100,"pvpundpspro":100,"speed":10,"jingzhunpro":350,"dpspro":200</v>
      </c>
      <c r="L8089" s="20" t="str">
        <f>IF(B8089&gt;=50,VLOOKUP(A8089,英雄数据表!A:L,11,FALSE),IF(B8089&gt;=25,VLOOKUP(A8089,英雄数据表!A:L,7,0),""))</f>
        <v>"6402602004"</v>
      </c>
      <c r="M8089" s="20" t="str">
        <f>IFERROR(VLOOKUP(B8089,属性中转表!$K$2:$O$21,5,FALSE),"")</f>
        <v/>
      </c>
      <c r="N8089" s="20" t="str">
        <f>IF(B8089=25,VLOOKUP(A8089,英雄数据表!A:L,8,FALSE),IF(B8089=50,VLOOKUP(A8089,英雄数据表!A:L,12,0),""))</f>
        <v/>
      </c>
    </row>
    <row r="8090" spans="1:14" x14ac:dyDescent="0.3">
      <c r="A8090" s="20">
        <v>64026</v>
      </c>
      <c r="B8090" s="21">
        <f t="shared" si="541"/>
        <v>89</v>
      </c>
      <c r="C8090" s="21">
        <v>5</v>
      </c>
      <c r="D8090" s="21">
        <f>VLOOKUP(A8090,英雄数据表!A:D,4,0)</f>
        <v>6</v>
      </c>
      <c r="E8090" s="20" t="str">
        <f>VLOOKUP(A8090,英雄数据表!A:C,3,0)</f>
        <v>时空监察者</v>
      </c>
      <c r="F8090" s="20">
        <f t="shared" si="542"/>
        <v>64026</v>
      </c>
      <c r="G8090" s="20">
        <f t="shared" si="543"/>
        <v>64026</v>
      </c>
      <c r="H8090" s="21" t="str">
        <f>VLOOKUP(B8090,属性中转表!A:F,6,FALSE)</f>
        <v>"hp":394200,"atk":10950</v>
      </c>
      <c r="I8090" s="20" t="str">
        <f>IF(VLOOKUP(B8090,属性中转表!A:G,7,FALSE)=0,"",VLOOKUP(VLOOKUP(B8090,属性中转表!A:G,7,FALSE),属性中转表!$K$2:$P$21,6,0))&amp;IF(VLOOKUP(B8090,属性中转表!A:G,7,FALSE)&gt;=50,VLOOKUP(A8090,英雄数据表!A:K,9,0),IF(VLOOKUP(B8090,属性中转表!A:G,7,FALSE)&gt;=25,VLOOKUP(A8090,英雄数据表!A:K,5,0),""))</f>
        <v>"atk":600,"hp":10000,"undpspro":200,"pvpdpspro":100,"pvpundpspro":100,"speed":10,"jingzhunpro":350</v>
      </c>
      <c r="J8090" s="20" t="str">
        <f>IF(I8090="","",属性中转表!$I$1&amp;(IF(VLOOKUP(B8090,属性中转表!A:G,7,FALSE)=0,0,VLOOKUP(VLOOKUP(B8090,属性中转表!A:G,7,FALSE),属性中转表!$K$2:$P$21,4,0)))+IFERROR(VLOOKUP(A8090,英雄数据表!A:K,IF(武魂!B8090&gt;=50,10,IF(武魂!B8090&gt;=25,6)),0),0))</f>
        <v>,"dpspro":200</v>
      </c>
      <c r="K8090" s="32" t="str">
        <f t="shared" si="540"/>
        <v>"atk":600,"hp":10000,"undpspro":200,"pvpdpspro":100,"pvpundpspro":100,"speed":10,"jingzhunpro":350,"dpspro":200</v>
      </c>
      <c r="L8090" s="20" t="str">
        <f>IF(B8090&gt;=50,VLOOKUP(A8090,英雄数据表!A:L,11,FALSE),IF(B8090&gt;=25,VLOOKUP(A8090,英雄数据表!A:L,7,0),""))</f>
        <v>"6402602004"</v>
      </c>
      <c r="M8090" s="20" t="str">
        <f>IFERROR(VLOOKUP(B8090,属性中转表!$K$2:$O$21,5,FALSE),"")</f>
        <v/>
      </c>
      <c r="N8090" s="20" t="str">
        <f>IF(B8090=25,VLOOKUP(A8090,英雄数据表!A:L,8,FALSE),IF(B8090=50,VLOOKUP(A8090,英雄数据表!A:L,12,0),""))</f>
        <v/>
      </c>
    </row>
    <row r="8091" spans="1:14" x14ac:dyDescent="0.3">
      <c r="A8091" s="20">
        <v>64026</v>
      </c>
      <c r="B8091" s="21">
        <f t="shared" si="541"/>
        <v>90</v>
      </c>
      <c r="C8091" s="21">
        <v>5</v>
      </c>
      <c r="D8091" s="21">
        <f>VLOOKUP(A8091,英雄数据表!A:D,4,0)</f>
        <v>6</v>
      </c>
      <c r="E8091" s="20" t="str">
        <f>VLOOKUP(A8091,英雄数据表!A:C,3,0)</f>
        <v>时空监察者</v>
      </c>
      <c r="F8091" s="20">
        <f t="shared" si="542"/>
        <v>64026</v>
      </c>
      <c r="G8091" s="20">
        <f t="shared" si="543"/>
        <v>64026</v>
      </c>
      <c r="H8091" s="21" t="str">
        <f>VLOOKUP(B8091,属性中转表!A:F,6,FALSE)</f>
        <v>"hp":399600,"atk":11100</v>
      </c>
      <c r="I8091" s="20" t="str">
        <f>IF(VLOOKUP(B8091,属性中转表!A:G,7,FALSE)=0,"",VLOOKUP(VLOOKUP(B8091,属性中转表!A:G,7,FALSE),属性中转表!$K$2:$P$21,6,0))&amp;IF(VLOOKUP(B8091,属性中转表!A:G,7,FALSE)&gt;=50,VLOOKUP(A8091,英雄数据表!A:K,9,0),IF(VLOOKUP(B8091,属性中转表!A:G,7,FALSE)&gt;=25,VLOOKUP(A8091,英雄数据表!A:K,5,0),""))</f>
        <v>"atk":600,"hp":10000,"undpspro":200,"pvpdpspro":150,"pvpundpspro":100,"speed":10,"jingzhunpro":350</v>
      </c>
      <c r="J8091" s="20" t="str">
        <f>IF(I8091="","",属性中转表!$I$1&amp;(IF(VLOOKUP(B8091,属性中转表!A:G,7,FALSE)=0,0,VLOOKUP(VLOOKUP(B8091,属性中转表!A:G,7,FALSE),属性中转表!$K$2:$P$21,4,0)))+IFERROR(VLOOKUP(A8091,英雄数据表!A:K,IF(武魂!B8091&gt;=50,10,IF(武魂!B8091&gt;=25,6)),0),0))</f>
        <v>,"dpspro":200</v>
      </c>
      <c r="K8091" s="32" t="str">
        <f t="shared" si="540"/>
        <v>"atk":600,"hp":10000,"undpspro":200,"pvpdpspro":150,"pvpundpspro":100,"speed":10,"jingzhunpro":350,"dpspro":200</v>
      </c>
      <c r="L8091" s="20" t="str">
        <f>IF(B8091&gt;=50,VLOOKUP(A8091,英雄数据表!A:L,11,FALSE),IF(B8091&gt;=25,VLOOKUP(A8091,英雄数据表!A:L,7,0),""))</f>
        <v>"6402602004"</v>
      </c>
      <c r="M8091" s="20" t="str">
        <f>IFERROR(VLOOKUP(B8091,属性中转表!$K$2:$O$21,5,FALSE),"")</f>
        <v>"pvpdpspro":50</v>
      </c>
      <c r="N8091" s="20" t="str">
        <f>IF(B8091=25,VLOOKUP(A8091,英雄数据表!A:L,8,FALSE),IF(B8091=50,VLOOKUP(A8091,英雄数据表!A:L,12,0),""))</f>
        <v/>
      </c>
    </row>
    <row r="8092" spans="1:14" x14ac:dyDescent="0.3">
      <c r="A8092" s="20">
        <v>64026</v>
      </c>
      <c r="B8092" s="21">
        <f t="shared" si="541"/>
        <v>91</v>
      </c>
      <c r="C8092" s="21">
        <v>5</v>
      </c>
      <c r="D8092" s="21">
        <f>VLOOKUP(A8092,英雄数据表!A:D,4,0)</f>
        <v>6</v>
      </c>
      <c r="E8092" s="20" t="str">
        <f>VLOOKUP(A8092,英雄数据表!A:C,3,0)</f>
        <v>时空监察者</v>
      </c>
      <c r="F8092" s="20">
        <f t="shared" si="542"/>
        <v>64026</v>
      </c>
      <c r="G8092" s="20">
        <f t="shared" si="543"/>
        <v>64026</v>
      </c>
      <c r="H8092" s="21" t="str">
        <f>VLOOKUP(B8092,属性中转表!A:F,6,FALSE)</f>
        <v>"hp":405000,"atk":11250</v>
      </c>
      <c r="I8092" s="20" t="str">
        <f>IF(VLOOKUP(B8092,属性中转表!A:G,7,FALSE)=0,"",VLOOKUP(VLOOKUP(B8092,属性中转表!A:G,7,FALSE),属性中转表!$K$2:$P$21,6,0))&amp;IF(VLOOKUP(B8092,属性中转表!A:G,7,FALSE)&gt;=50,VLOOKUP(A8092,英雄数据表!A:K,9,0),IF(VLOOKUP(B8092,属性中转表!A:G,7,FALSE)&gt;=25,VLOOKUP(A8092,英雄数据表!A:K,5,0),""))</f>
        <v>"atk":600,"hp":10000,"undpspro":200,"pvpdpspro":150,"pvpundpspro":100,"speed":10,"jingzhunpro":350</v>
      </c>
      <c r="J8092" s="20" t="str">
        <f>IF(I8092="","",属性中转表!$I$1&amp;(IF(VLOOKUP(B8092,属性中转表!A:G,7,FALSE)=0,0,VLOOKUP(VLOOKUP(B8092,属性中转表!A:G,7,FALSE),属性中转表!$K$2:$P$21,4,0)))+IFERROR(VLOOKUP(A8092,英雄数据表!A:K,IF(武魂!B8092&gt;=50,10,IF(武魂!B8092&gt;=25,6)),0),0))</f>
        <v>,"dpspro":200</v>
      </c>
      <c r="K8092" s="32" t="str">
        <f t="shared" si="540"/>
        <v>"atk":600,"hp":10000,"undpspro":200,"pvpdpspro":150,"pvpundpspro":100,"speed":10,"jingzhunpro":350,"dpspro":200</v>
      </c>
      <c r="L8092" s="20" t="str">
        <f>IF(B8092&gt;=50,VLOOKUP(A8092,英雄数据表!A:L,11,FALSE),IF(B8092&gt;=25,VLOOKUP(A8092,英雄数据表!A:L,7,0),""))</f>
        <v>"6402602004"</v>
      </c>
      <c r="M8092" s="20" t="str">
        <f>IFERROR(VLOOKUP(B8092,属性中转表!$K$2:$O$21,5,FALSE),"")</f>
        <v/>
      </c>
      <c r="N8092" s="20" t="str">
        <f>IF(B8092=25,VLOOKUP(A8092,英雄数据表!A:L,8,FALSE),IF(B8092=50,VLOOKUP(A8092,英雄数据表!A:L,12,0),""))</f>
        <v/>
      </c>
    </row>
    <row r="8093" spans="1:14" x14ac:dyDescent="0.3">
      <c r="A8093" s="20">
        <v>64026</v>
      </c>
      <c r="B8093" s="21">
        <f t="shared" si="541"/>
        <v>92</v>
      </c>
      <c r="C8093" s="21">
        <v>5</v>
      </c>
      <c r="D8093" s="21">
        <f>VLOOKUP(A8093,英雄数据表!A:D,4,0)</f>
        <v>6</v>
      </c>
      <c r="E8093" s="20" t="str">
        <f>VLOOKUP(A8093,英雄数据表!A:C,3,0)</f>
        <v>时空监察者</v>
      </c>
      <c r="F8093" s="20">
        <f t="shared" si="542"/>
        <v>64026</v>
      </c>
      <c r="G8093" s="20">
        <f t="shared" si="543"/>
        <v>64026</v>
      </c>
      <c r="H8093" s="21" t="str">
        <f>VLOOKUP(B8093,属性中转表!A:F,6,FALSE)</f>
        <v>"hp":410400,"atk":11400</v>
      </c>
      <c r="I8093" s="20" t="str">
        <f>IF(VLOOKUP(B8093,属性中转表!A:G,7,FALSE)=0,"",VLOOKUP(VLOOKUP(B8093,属性中转表!A:G,7,FALSE),属性中转表!$K$2:$P$21,6,0))&amp;IF(VLOOKUP(B8093,属性中转表!A:G,7,FALSE)&gt;=50,VLOOKUP(A8093,英雄数据表!A:K,9,0),IF(VLOOKUP(B8093,属性中转表!A:G,7,FALSE)&gt;=25,VLOOKUP(A8093,英雄数据表!A:K,5,0),""))</f>
        <v>"atk":600,"hp":10000,"undpspro":200,"pvpdpspro":150,"pvpundpspro":100,"speed":10,"jingzhunpro":350</v>
      </c>
      <c r="J8093" s="20" t="str">
        <f>IF(I8093="","",属性中转表!$I$1&amp;(IF(VLOOKUP(B8093,属性中转表!A:G,7,FALSE)=0,0,VLOOKUP(VLOOKUP(B8093,属性中转表!A:G,7,FALSE),属性中转表!$K$2:$P$21,4,0)))+IFERROR(VLOOKUP(A8093,英雄数据表!A:K,IF(武魂!B8093&gt;=50,10,IF(武魂!B8093&gt;=25,6)),0),0))</f>
        <v>,"dpspro":200</v>
      </c>
      <c r="K8093" s="32" t="str">
        <f t="shared" si="540"/>
        <v>"atk":600,"hp":10000,"undpspro":200,"pvpdpspro":150,"pvpundpspro":100,"speed":10,"jingzhunpro":350,"dpspro":200</v>
      </c>
      <c r="L8093" s="20" t="str">
        <f>IF(B8093&gt;=50,VLOOKUP(A8093,英雄数据表!A:L,11,FALSE),IF(B8093&gt;=25,VLOOKUP(A8093,英雄数据表!A:L,7,0),""))</f>
        <v>"6402602004"</v>
      </c>
      <c r="M8093" s="20" t="str">
        <f>IFERROR(VLOOKUP(B8093,属性中转表!$K$2:$O$21,5,FALSE),"")</f>
        <v/>
      </c>
      <c r="N8093" s="20" t="str">
        <f>IF(B8093=25,VLOOKUP(A8093,英雄数据表!A:L,8,FALSE),IF(B8093=50,VLOOKUP(A8093,英雄数据表!A:L,12,0),""))</f>
        <v/>
      </c>
    </row>
    <row r="8094" spans="1:14" x14ac:dyDescent="0.3">
      <c r="A8094" s="20">
        <v>64026</v>
      </c>
      <c r="B8094" s="21">
        <f t="shared" si="541"/>
        <v>93</v>
      </c>
      <c r="C8094" s="21">
        <v>5</v>
      </c>
      <c r="D8094" s="21">
        <f>VLOOKUP(A8094,英雄数据表!A:D,4,0)</f>
        <v>6</v>
      </c>
      <c r="E8094" s="20" t="str">
        <f>VLOOKUP(A8094,英雄数据表!A:C,3,0)</f>
        <v>时空监察者</v>
      </c>
      <c r="F8094" s="20">
        <f t="shared" si="542"/>
        <v>64026</v>
      </c>
      <c r="G8094" s="20">
        <f t="shared" si="543"/>
        <v>64026</v>
      </c>
      <c r="H8094" s="21" t="str">
        <f>VLOOKUP(B8094,属性中转表!A:F,6,FALSE)</f>
        <v>"hp":415800,"atk":11550</v>
      </c>
      <c r="I8094" s="20" t="str">
        <f>IF(VLOOKUP(B8094,属性中转表!A:G,7,FALSE)=0,"",VLOOKUP(VLOOKUP(B8094,属性中转表!A:G,7,FALSE),属性中转表!$K$2:$P$21,6,0))&amp;IF(VLOOKUP(B8094,属性中转表!A:G,7,FALSE)&gt;=50,VLOOKUP(A8094,英雄数据表!A:K,9,0),IF(VLOOKUP(B8094,属性中转表!A:G,7,FALSE)&gt;=25,VLOOKUP(A8094,英雄数据表!A:K,5,0),""))</f>
        <v>"atk":600,"hp":10000,"undpspro":200,"pvpdpspro":150,"pvpundpspro":100,"speed":10,"jingzhunpro":350</v>
      </c>
      <c r="J8094" s="20" t="str">
        <f>IF(I8094="","",属性中转表!$I$1&amp;(IF(VLOOKUP(B8094,属性中转表!A:G,7,FALSE)=0,0,VLOOKUP(VLOOKUP(B8094,属性中转表!A:G,7,FALSE),属性中转表!$K$2:$P$21,4,0)))+IFERROR(VLOOKUP(A8094,英雄数据表!A:K,IF(武魂!B8094&gt;=50,10,IF(武魂!B8094&gt;=25,6)),0),0))</f>
        <v>,"dpspro":200</v>
      </c>
      <c r="K8094" s="32" t="str">
        <f t="shared" si="540"/>
        <v>"atk":600,"hp":10000,"undpspro":200,"pvpdpspro":150,"pvpundpspro":100,"speed":10,"jingzhunpro":350,"dpspro":200</v>
      </c>
      <c r="L8094" s="20" t="str">
        <f>IF(B8094&gt;=50,VLOOKUP(A8094,英雄数据表!A:L,11,FALSE),IF(B8094&gt;=25,VLOOKUP(A8094,英雄数据表!A:L,7,0),""))</f>
        <v>"6402602004"</v>
      </c>
      <c r="M8094" s="20" t="str">
        <f>IFERROR(VLOOKUP(B8094,属性中转表!$K$2:$O$21,5,FALSE),"")</f>
        <v/>
      </c>
      <c r="N8094" s="20" t="str">
        <f>IF(B8094=25,VLOOKUP(A8094,英雄数据表!A:L,8,FALSE),IF(B8094=50,VLOOKUP(A8094,英雄数据表!A:L,12,0),""))</f>
        <v/>
      </c>
    </row>
    <row r="8095" spans="1:14" x14ac:dyDescent="0.3">
      <c r="A8095" s="20">
        <v>64026</v>
      </c>
      <c r="B8095" s="21">
        <f t="shared" si="541"/>
        <v>94</v>
      </c>
      <c r="C8095" s="21">
        <v>5</v>
      </c>
      <c r="D8095" s="21">
        <f>VLOOKUP(A8095,英雄数据表!A:D,4,0)</f>
        <v>6</v>
      </c>
      <c r="E8095" s="20" t="str">
        <f>VLOOKUP(A8095,英雄数据表!A:C,3,0)</f>
        <v>时空监察者</v>
      </c>
      <c r="F8095" s="20">
        <f t="shared" si="542"/>
        <v>64026</v>
      </c>
      <c r="G8095" s="20">
        <f t="shared" si="543"/>
        <v>64026</v>
      </c>
      <c r="H8095" s="21" t="str">
        <f>VLOOKUP(B8095,属性中转表!A:F,6,FALSE)</f>
        <v>"hp":421200,"atk":11700</v>
      </c>
      <c r="I8095" s="20" t="str">
        <f>IF(VLOOKUP(B8095,属性中转表!A:G,7,FALSE)=0,"",VLOOKUP(VLOOKUP(B8095,属性中转表!A:G,7,FALSE),属性中转表!$K$2:$P$21,6,0))&amp;IF(VLOOKUP(B8095,属性中转表!A:G,7,FALSE)&gt;=50,VLOOKUP(A8095,英雄数据表!A:K,9,0),IF(VLOOKUP(B8095,属性中转表!A:G,7,FALSE)&gt;=25,VLOOKUP(A8095,英雄数据表!A:K,5,0),""))</f>
        <v>"atk":600,"hp":10000,"undpspro":200,"pvpdpspro":150,"pvpundpspro":100,"speed":10,"jingzhunpro":350</v>
      </c>
      <c r="J8095" s="20" t="str">
        <f>IF(I8095="","",属性中转表!$I$1&amp;(IF(VLOOKUP(B8095,属性中转表!A:G,7,FALSE)=0,0,VLOOKUP(VLOOKUP(B8095,属性中转表!A:G,7,FALSE),属性中转表!$K$2:$P$21,4,0)))+IFERROR(VLOOKUP(A8095,英雄数据表!A:K,IF(武魂!B8095&gt;=50,10,IF(武魂!B8095&gt;=25,6)),0),0))</f>
        <v>,"dpspro":200</v>
      </c>
      <c r="K8095" s="32" t="str">
        <f t="shared" ref="K8095:K8158" si="544">I8095&amp;J8095</f>
        <v>"atk":600,"hp":10000,"undpspro":200,"pvpdpspro":150,"pvpundpspro":100,"speed":10,"jingzhunpro":350,"dpspro":200</v>
      </c>
      <c r="L8095" s="20" t="str">
        <f>IF(B8095&gt;=50,VLOOKUP(A8095,英雄数据表!A:L,11,FALSE),IF(B8095&gt;=25,VLOOKUP(A8095,英雄数据表!A:L,7,0),""))</f>
        <v>"6402602004"</v>
      </c>
      <c r="M8095" s="20" t="str">
        <f>IFERROR(VLOOKUP(B8095,属性中转表!$K$2:$O$21,5,FALSE),"")</f>
        <v/>
      </c>
      <c r="N8095" s="20" t="str">
        <f>IF(B8095=25,VLOOKUP(A8095,英雄数据表!A:L,8,FALSE),IF(B8095=50,VLOOKUP(A8095,英雄数据表!A:L,12,0),""))</f>
        <v/>
      </c>
    </row>
    <row r="8096" spans="1:14" x14ac:dyDescent="0.3">
      <c r="A8096" s="20">
        <v>64026</v>
      </c>
      <c r="B8096" s="21">
        <f t="shared" si="541"/>
        <v>95</v>
      </c>
      <c r="C8096" s="21">
        <v>5</v>
      </c>
      <c r="D8096" s="21">
        <f>VLOOKUP(A8096,英雄数据表!A:D,4,0)</f>
        <v>6</v>
      </c>
      <c r="E8096" s="20" t="str">
        <f>VLOOKUP(A8096,英雄数据表!A:C,3,0)</f>
        <v>时空监察者</v>
      </c>
      <c r="F8096" s="20">
        <f t="shared" si="542"/>
        <v>64026</v>
      </c>
      <c r="G8096" s="20">
        <f t="shared" si="543"/>
        <v>64026</v>
      </c>
      <c r="H8096" s="21" t="str">
        <f>VLOOKUP(B8096,属性中转表!A:F,6,FALSE)</f>
        <v>"hp":426600,"atk":11850</v>
      </c>
      <c r="I8096" s="20" t="str">
        <f>IF(VLOOKUP(B8096,属性中转表!A:G,7,FALSE)=0,"",VLOOKUP(VLOOKUP(B8096,属性中转表!A:G,7,FALSE),属性中转表!$K$2:$P$21,6,0))&amp;IF(VLOOKUP(B8096,属性中转表!A:G,7,FALSE)&gt;=50,VLOOKUP(A8096,英雄数据表!A:K,9,0),IF(VLOOKUP(B8096,属性中转表!A:G,7,FALSE)&gt;=25,VLOOKUP(A8096,英雄数据表!A:K,5,0),""))</f>
        <v>"atk":600,"hp":10000,"undpspro":200,"pvpdpspro":150,"pvpundpspro":150,"speed":10,"jingzhunpro":350</v>
      </c>
      <c r="J8096" s="20" t="str">
        <f>IF(I8096="","",属性中转表!$I$1&amp;(IF(VLOOKUP(B8096,属性中转表!A:G,7,FALSE)=0,0,VLOOKUP(VLOOKUP(B8096,属性中转表!A:G,7,FALSE),属性中转表!$K$2:$P$21,4,0)))+IFERROR(VLOOKUP(A8096,英雄数据表!A:K,IF(武魂!B8096&gt;=50,10,IF(武魂!B8096&gt;=25,6)),0),0))</f>
        <v>,"dpspro":200</v>
      </c>
      <c r="K8096" s="32" t="str">
        <f t="shared" si="544"/>
        <v>"atk":600,"hp":10000,"undpspro":200,"pvpdpspro":150,"pvpundpspro":150,"speed":10,"jingzhunpro":350,"dpspro":200</v>
      </c>
      <c r="L8096" s="20" t="str">
        <f>IF(B8096&gt;=50,VLOOKUP(A8096,英雄数据表!A:L,11,FALSE),IF(B8096&gt;=25,VLOOKUP(A8096,英雄数据表!A:L,7,0),""))</f>
        <v>"6402602004"</v>
      </c>
      <c r="M8096" s="20" t="str">
        <f>IFERROR(VLOOKUP(B8096,属性中转表!$K$2:$O$21,5,FALSE),"")</f>
        <v>"pvpundpspro":50</v>
      </c>
      <c r="N8096" s="20" t="str">
        <f>IF(B8096=25,VLOOKUP(A8096,英雄数据表!A:L,8,FALSE),IF(B8096=50,VLOOKUP(A8096,英雄数据表!A:L,12,0),""))</f>
        <v/>
      </c>
    </row>
    <row r="8097" spans="1:14" x14ac:dyDescent="0.3">
      <c r="A8097" s="20">
        <v>64026</v>
      </c>
      <c r="B8097" s="21">
        <f t="shared" ref="B8097:B8160" si="545">IF(A8097=A8096,B8096+1,1)</f>
        <v>96</v>
      </c>
      <c r="C8097" s="21">
        <v>5</v>
      </c>
      <c r="D8097" s="21">
        <f>VLOOKUP(A8097,英雄数据表!A:D,4,0)</f>
        <v>6</v>
      </c>
      <c r="E8097" s="20" t="str">
        <f>VLOOKUP(A8097,英雄数据表!A:C,3,0)</f>
        <v>时空监察者</v>
      </c>
      <c r="F8097" s="20">
        <f t="shared" si="542"/>
        <v>64026</v>
      </c>
      <c r="G8097" s="20">
        <f t="shared" si="543"/>
        <v>64026</v>
      </c>
      <c r="H8097" s="21" t="str">
        <f>VLOOKUP(B8097,属性中转表!A:F,6,FALSE)</f>
        <v>"hp":432000,"atk":12000</v>
      </c>
      <c r="I8097" s="20" t="str">
        <f>IF(VLOOKUP(B8097,属性中转表!A:G,7,FALSE)=0,"",VLOOKUP(VLOOKUP(B8097,属性中转表!A:G,7,FALSE),属性中转表!$K$2:$P$21,6,0))&amp;IF(VLOOKUP(B8097,属性中转表!A:G,7,FALSE)&gt;=50,VLOOKUP(A8097,英雄数据表!A:K,9,0),IF(VLOOKUP(B8097,属性中转表!A:G,7,FALSE)&gt;=25,VLOOKUP(A8097,英雄数据表!A:K,5,0),""))</f>
        <v>"atk":600,"hp":10000,"undpspro":200,"pvpdpspro":150,"pvpundpspro":150,"speed":10,"jingzhunpro":350</v>
      </c>
      <c r="J8097" s="20" t="str">
        <f>IF(I8097="","",属性中转表!$I$1&amp;(IF(VLOOKUP(B8097,属性中转表!A:G,7,FALSE)=0,0,VLOOKUP(VLOOKUP(B8097,属性中转表!A:G,7,FALSE),属性中转表!$K$2:$P$21,4,0)))+IFERROR(VLOOKUP(A8097,英雄数据表!A:K,IF(武魂!B8097&gt;=50,10,IF(武魂!B8097&gt;=25,6)),0),0))</f>
        <v>,"dpspro":200</v>
      </c>
      <c r="K8097" s="32" t="str">
        <f t="shared" si="544"/>
        <v>"atk":600,"hp":10000,"undpspro":200,"pvpdpspro":150,"pvpundpspro":150,"speed":10,"jingzhunpro":350,"dpspro":200</v>
      </c>
      <c r="L8097" s="20" t="str">
        <f>IF(B8097&gt;=50,VLOOKUP(A8097,英雄数据表!A:L,11,FALSE),IF(B8097&gt;=25,VLOOKUP(A8097,英雄数据表!A:L,7,0),""))</f>
        <v>"6402602004"</v>
      </c>
      <c r="M8097" s="20" t="str">
        <f>IFERROR(VLOOKUP(B8097,属性中转表!$K$2:$O$21,5,FALSE),"")</f>
        <v/>
      </c>
      <c r="N8097" s="20" t="str">
        <f>IF(B8097=25,VLOOKUP(A8097,英雄数据表!A:L,8,FALSE),IF(B8097=50,VLOOKUP(A8097,英雄数据表!A:L,12,0),""))</f>
        <v/>
      </c>
    </row>
    <row r="8098" spans="1:14" x14ac:dyDescent="0.3">
      <c r="A8098" s="20">
        <v>64026</v>
      </c>
      <c r="B8098" s="21">
        <f t="shared" si="545"/>
        <v>97</v>
      </c>
      <c r="C8098" s="21">
        <v>5</v>
      </c>
      <c r="D8098" s="21">
        <f>VLOOKUP(A8098,英雄数据表!A:D,4,0)</f>
        <v>6</v>
      </c>
      <c r="E8098" s="20" t="str">
        <f>VLOOKUP(A8098,英雄数据表!A:C,3,0)</f>
        <v>时空监察者</v>
      </c>
      <c r="F8098" s="20">
        <f t="shared" si="542"/>
        <v>64026</v>
      </c>
      <c r="G8098" s="20">
        <f t="shared" si="543"/>
        <v>64026</v>
      </c>
      <c r="H8098" s="21" t="str">
        <f>VLOOKUP(B8098,属性中转表!A:F,6,FALSE)</f>
        <v>"hp":437400,"atk":12150</v>
      </c>
      <c r="I8098" s="20" t="str">
        <f>IF(VLOOKUP(B8098,属性中转表!A:G,7,FALSE)=0,"",VLOOKUP(VLOOKUP(B8098,属性中转表!A:G,7,FALSE),属性中转表!$K$2:$P$21,6,0))&amp;IF(VLOOKUP(B8098,属性中转表!A:G,7,FALSE)&gt;=50,VLOOKUP(A8098,英雄数据表!A:K,9,0),IF(VLOOKUP(B8098,属性中转表!A:G,7,FALSE)&gt;=25,VLOOKUP(A8098,英雄数据表!A:K,5,0),""))</f>
        <v>"atk":600,"hp":10000,"undpspro":200,"pvpdpspro":150,"pvpundpspro":150,"speed":10,"jingzhunpro":350</v>
      </c>
      <c r="J8098" s="20" t="str">
        <f>IF(I8098="","",属性中转表!$I$1&amp;(IF(VLOOKUP(B8098,属性中转表!A:G,7,FALSE)=0,0,VLOOKUP(VLOOKUP(B8098,属性中转表!A:G,7,FALSE),属性中转表!$K$2:$P$21,4,0)))+IFERROR(VLOOKUP(A8098,英雄数据表!A:K,IF(武魂!B8098&gt;=50,10,IF(武魂!B8098&gt;=25,6)),0),0))</f>
        <v>,"dpspro":200</v>
      </c>
      <c r="K8098" s="32" t="str">
        <f t="shared" si="544"/>
        <v>"atk":600,"hp":10000,"undpspro":200,"pvpdpspro":150,"pvpundpspro":150,"speed":10,"jingzhunpro":350,"dpspro":200</v>
      </c>
      <c r="L8098" s="20" t="str">
        <f>IF(B8098&gt;=50,VLOOKUP(A8098,英雄数据表!A:L,11,FALSE),IF(B8098&gt;=25,VLOOKUP(A8098,英雄数据表!A:L,7,0),""))</f>
        <v>"6402602004"</v>
      </c>
      <c r="M8098" s="20" t="str">
        <f>IFERROR(VLOOKUP(B8098,属性中转表!$K$2:$O$21,5,FALSE),"")</f>
        <v/>
      </c>
      <c r="N8098" s="20" t="str">
        <f>IF(B8098=25,VLOOKUP(A8098,英雄数据表!A:L,8,FALSE),IF(B8098=50,VLOOKUP(A8098,英雄数据表!A:L,12,0),""))</f>
        <v/>
      </c>
    </row>
    <row r="8099" spans="1:14" x14ac:dyDescent="0.3">
      <c r="A8099" s="20">
        <v>64026</v>
      </c>
      <c r="B8099" s="21">
        <f t="shared" si="545"/>
        <v>98</v>
      </c>
      <c r="C8099" s="21">
        <v>5</v>
      </c>
      <c r="D8099" s="21">
        <f>VLOOKUP(A8099,英雄数据表!A:D,4,0)</f>
        <v>6</v>
      </c>
      <c r="E8099" s="20" t="str">
        <f>VLOOKUP(A8099,英雄数据表!A:C,3,0)</f>
        <v>时空监察者</v>
      </c>
      <c r="F8099" s="20">
        <f t="shared" si="542"/>
        <v>64026</v>
      </c>
      <c r="G8099" s="20">
        <f t="shared" si="543"/>
        <v>64026</v>
      </c>
      <c r="H8099" s="21" t="str">
        <f>VLOOKUP(B8099,属性中转表!A:F,6,FALSE)</f>
        <v>"hp":442800,"atk":12300</v>
      </c>
      <c r="I8099" s="20" t="str">
        <f>IF(VLOOKUP(B8099,属性中转表!A:G,7,FALSE)=0,"",VLOOKUP(VLOOKUP(B8099,属性中转表!A:G,7,FALSE),属性中转表!$K$2:$P$21,6,0))&amp;IF(VLOOKUP(B8099,属性中转表!A:G,7,FALSE)&gt;=50,VLOOKUP(A8099,英雄数据表!A:K,9,0),IF(VLOOKUP(B8099,属性中转表!A:G,7,FALSE)&gt;=25,VLOOKUP(A8099,英雄数据表!A:K,5,0),""))</f>
        <v>"atk":600,"hp":10000,"undpspro":200,"pvpdpspro":150,"pvpundpspro":150,"speed":10,"jingzhunpro":350</v>
      </c>
      <c r="J8099" s="20" t="str">
        <f>IF(I8099="","",属性中转表!$I$1&amp;(IF(VLOOKUP(B8099,属性中转表!A:G,7,FALSE)=0,0,VLOOKUP(VLOOKUP(B8099,属性中转表!A:G,7,FALSE),属性中转表!$K$2:$P$21,4,0)))+IFERROR(VLOOKUP(A8099,英雄数据表!A:K,IF(武魂!B8099&gt;=50,10,IF(武魂!B8099&gt;=25,6)),0),0))</f>
        <v>,"dpspro":200</v>
      </c>
      <c r="K8099" s="32" t="str">
        <f t="shared" si="544"/>
        <v>"atk":600,"hp":10000,"undpspro":200,"pvpdpspro":150,"pvpundpspro":150,"speed":10,"jingzhunpro":350,"dpspro":200</v>
      </c>
      <c r="L8099" s="20" t="str">
        <f>IF(B8099&gt;=50,VLOOKUP(A8099,英雄数据表!A:L,11,FALSE),IF(B8099&gt;=25,VLOOKUP(A8099,英雄数据表!A:L,7,0),""))</f>
        <v>"6402602004"</v>
      </c>
      <c r="M8099" s="20" t="str">
        <f>IFERROR(VLOOKUP(B8099,属性中转表!$K$2:$O$21,5,FALSE),"")</f>
        <v/>
      </c>
      <c r="N8099" s="20" t="str">
        <f>IF(B8099=25,VLOOKUP(A8099,英雄数据表!A:L,8,FALSE),IF(B8099=50,VLOOKUP(A8099,英雄数据表!A:L,12,0),""))</f>
        <v/>
      </c>
    </row>
    <row r="8100" spans="1:14" x14ac:dyDescent="0.3">
      <c r="A8100" s="20">
        <v>64026</v>
      </c>
      <c r="B8100" s="21">
        <f t="shared" si="545"/>
        <v>99</v>
      </c>
      <c r="C8100" s="21">
        <v>5</v>
      </c>
      <c r="D8100" s="21">
        <f>VLOOKUP(A8100,英雄数据表!A:D,4,0)</f>
        <v>6</v>
      </c>
      <c r="E8100" s="20" t="str">
        <f>VLOOKUP(A8100,英雄数据表!A:C,3,0)</f>
        <v>时空监察者</v>
      </c>
      <c r="F8100" s="20">
        <f t="shared" si="542"/>
        <v>64026</v>
      </c>
      <c r="G8100" s="20">
        <f t="shared" si="543"/>
        <v>64026</v>
      </c>
      <c r="H8100" s="21" t="str">
        <f>VLOOKUP(B8100,属性中转表!A:F,6,FALSE)</f>
        <v>"hp":448200,"atk":12450</v>
      </c>
      <c r="I8100" s="20" t="str">
        <f>IF(VLOOKUP(B8100,属性中转表!A:G,7,FALSE)=0,"",VLOOKUP(VLOOKUP(B8100,属性中转表!A:G,7,FALSE),属性中转表!$K$2:$P$21,6,0))&amp;IF(VLOOKUP(B8100,属性中转表!A:G,7,FALSE)&gt;=50,VLOOKUP(A8100,英雄数据表!A:K,9,0),IF(VLOOKUP(B8100,属性中转表!A:G,7,FALSE)&gt;=25,VLOOKUP(A8100,英雄数据表!A:K,5,0),""))</f>
        <v>"atk":600,"hp":10000,"undpspro":200,"pvpdpspro":150,"pvpundpspro":150,"speed":10,"jingzhunpro":350</v>
      </c>
      <c r="J8100" s="20" t="str">
        <f>IF(I8100="","",属性中转表!$I$1&amp;(IF(VLOOKUP(B8100,属性中转表!A:G,7,FALSE)=0,0,VLOOKUP(VLOOKUP(B8100,属性中转表!A:G,7,FALSE),属性中转表!$K$2:$P$21,4,0)))+IFERROR(VLOOKUP(A8100,英雄数据表!A:K,IF(武魂!B8100&gt;=50,10,IF(武魂!B8100&gt;=25,6)),0),0))</f>
        <v>,"dpspro":200</v>
      </c>
      <c r="K8100" s="32" t="str">
        <f t="shared" si="544"/>
        <v>"atk":600,"hp":10000,"undpspro":200,"pvpdpspro":150,"pvpundpspro":150,"speed":10,"jingzhunpro":350,"dpspro":200</v>
      </c>
      <c r="L8100" s="20" t="str">
        <f>IF(B8100&gt;=50,VLOOKUP(A8100,英雄数据表!A:L,11,FALSE),IF(B8100&gt;=25,VLOOKUP(A8100,英雄数据表!A:L,7,0),""))</f>
        <v>"6402602004"</v>
      </c>
      <c r="M8100" s="20" t="str">
        <f>IFERROR(VLOOKUP(B8100,属性中转表!$K$2:$O$21,5,FALSE),"")</f>
        <v/>
      </c>
      <c r="N8100" s="20" t="str">
        <f>IF(B8100=25,VLOOKUP(A8100,英雄数据表!A:L,8,FALSE),IF(B8100=50,VLOOKUP(A8100,英雄数据表!A:L,12,0),""))</f>
        <v/>
      </c>
    </row>
    <row r="8101" spans="1:14" x14ac:dyDescent="0.3">
      <c r="A8101" s="20">
        <v>64026</v>
      </c>
      <c r="B8101" s="21">
        <f t="shared" si="545"/>
        <v>100</v>
      </c>
      <c r="C8101" s="21">
        <v>5</v>
      </c>
      <c r="D8101" s="21">
        <f>VLOOKUP(A8101,英雄数据表!A:D,4,0)</f>
        <v>6</v>
      </c>
      <c r="E8101" s="20" t="str">
        <f>VLOOKUP(A8101,英雄数据表!A:C,3,0)</f>
        <v>时空监察者</v>
      </c>
      <c r="F8101" s="20">
        <f t="shared" si="542"/>
        <v>64026</v>
      </c>
      <c r="G8101" s="20">
        <f t="shared" si="543"/>
        <v>64026</v>
      </c>
      <c r="H8101" s="21" t="str">
        <f>VLOOKUP(B8101,属性中转表!A:F,6,FALSE)</f>
        <v>"hp":453600,"atk":12600</v>
      </c>
      <c r="I8101" s="20" t="str">
        <f>IF(VLOOKUP(B8101,属性中转表!A:G,7,FALSE)=0,"",VLOOKUP(VLOOKUP(B8101,属性中转表!A:G,7,FALSE),属性中转表!$K$2:$P$21,6,0))&amp;IF(VLOOKUP(B8101,属性中转表!A:G,7,FALSE)&gt;=50,VLOOKUP(A8101,英雄数据表!A:K,9,0),IF(VLOOKUP(B8101,属性中转表!A:G,7,FALSE)&gt;=25,VLOOKUP(A8101,英雄数据表!A:K,5,0),""))</f>
        <v>"atk":900,"hp":15000,"undpspro":200,"pvpdpspro":150,"pvpundpspro":150,"speed":20,"jingzhunpro":350</v>
      </c>
      <c r="J8101" s="20" t="str">
        <f>IF(I8101="","",属性中转表!$I$1&amp;(IF(VLOOKUP(B8101,属性中转表!A:G,7,FALSE)=0,0,VLOOKUP(VLOOKUP(B8101,属性中转表!A:G,7,FALSE),属性中转表!$K$2:$P$21,4,0)))+IFERROR(VLOOKUP(A8101,英雄数据表!A:K,IF(武魂!B8101&gt;=50,10,IF(武魂!B8101&gt;=25,6)),0),0))</f>
        <v>,"dpspro":200</v>
      </c>
      <c r="K8101" s="32" t="str">
        <f t="shared" si="544"/>
        <v>"atk":900,"hp":15000,"undpspro":200,"pvpdpspro":150,"pvpundpspro":150,"speed":20,"jingzhunpro":350,"dpspro":200</v>
      </c>
      <c r="L8101" s="20" t="str">
        <f>IF(B8101&gt;=50,VLOOKUP(A8101,英雄数据表!A:L,11,FALSE),IF(B8101&gt;=25,VLOOKUP(A8101,英雄数据表!A:L,7,0),""))</f>
        <v>"6402602004"</v>
      </c>
      <c r="M8101" s="20" t="str">
        <f>IFERROR(VLOOKUP(B8101,属性中转表!$K$2:$O$21,5,FALSE),"")</f>
        <v>"speed":10,"atk":300,"hp":5000</v>
      </c>
      <c r="N8101" s="20" t="str">
        <f>IF(B8101=25,VLOOKUP(A8101,英雄数据表!A:L,8,FALSE),IF(B8101=50,VLOOKUP(A8101,英雄数据表!A:L,12,0),""))</f>
        <v/>
      </c>
    </row>
    <row r="8102" spans="1:14" x14ac:dyDescent="0.3">
      <c r="A8102" s="20">
        <v>65016</v>
      </c>
      <c r="B8102" s="21">
        <f t="shared" si="545"/>
        <v>1</v>
      </c>
      <c r="C8102" s="21">
        <v>5</v>
      </c>
      <c r="D8102" s="21">
        <f>VLOOKUP(A8102,英雄数据表!A:D,4,0)</f>
        <v>6</v>
      </c>
      <c r="E8102" s="20" t="str">
        <f>VLOOKUP(A8102,英雄数据表!A:C,3,0)</f>
        <v>公正审判</v>
      </c>
      <c r="F8102" s="20">
        <f t="shared" si="542"/>
        <v>65016</v>
      </c>
      <c r="G8102" s="20">
        <f t="shared" si="543"/>
        <v>65016</v>
      </c>
      <c r="H8102" s="21" t="str">
        <f>VLOOKUP(B8102,属性中转表!A:F,6,FALSE)</f>
        <v>"hp":5400,"atk":150</v>
      </c>
      <c r="I8102" s="20" t="str">
        <f>IF(VLOOKUP(B8102,属性中转表!A:G,7,FALSE)=0,"",VLOOKUP(VLOOKUP(B8102,属性中转表!A:G,7,FALSE),属性中转表!$K$2:$P$21,6,0))&amp;IF(VLOOKUP(B8102,属性中转表!A:G,7,FALSE)&gt;=50,VLOOKUP(A8102,英雄数据表!A:K,9,0),IF(VLOOKUP(B8102,属性中转表!A:G,7,FALSE)&gt;=25,VLOOKUP(A8102,英雄数据表!A:K,5,0),""))</f>
        <v/>
      </c>
      <c r="J8102" s="20" t="str">
        <f>IF(I8102="","",属性中转表!$I$1&amp;(IF(VLOOKUP(B8102,属性中转表!A:G,7,FALSE)=0,0,VLOOKUP(VLOOKUP(B8102,属性中转表!A:G,7,FALSE),属性中转表!$K$2:$P$21,4,0)))+IFERROR(VLOOKUP(A8102,英雄数据表!A:K,IF(武魂!B8102&gt;=50,10,IF(武魂!B8102&gt;=25,6)),0),0))</f>
        <v/>
      </c>
      <c r="K8102" s="32" t="str">
        <f t="shared" si="544"/>
        <v/>
      </c>
      <c r="L8102" s="20" t="str">
        <f>IF(B8102&gt;=50,VLOOKUP(A8102,英雄数据表!A:L,11,FALSE),IF(B8102&gt;=25,VLOOKUP(A8102,英雄数据表!A:L,7,0),""))</f>
        <v/>
      </c>
      <c r="M8102" s="20" t="str">
        <f>IFERROR(VLOOKUP(B8102,属性中转表!$K$2:$O$21,5,FALSE),"")</f>
        <v/>
      </c>
      <c r="N8102" s="20" t="str">
        <f>IF(B8102=25,VLOOKUP(A8102,英雄数据表!A:L,8,FALSE),IF(B8102=50,VLOOKUP(A8102,英雄数据表!A:L,12,0),""))</f>
        <v/>
      </c>
    </row>
    <row r="8103" spans="1:14" x14ac:dyDescent="0.3">
      <c r="A8103" s="20">
        <v>65016</v>
      </c>
      <c r="B8103" s="21">
        <f t="shared" si="545"/>
        <v>2</v>
      </c>
      <c r="C8103" s="21">
        <v>5</v>
      </c>
      <c r="D8103" s="21">
        <f>VLOOKUP(A8103,英雄数据表!A:D,4,0)</f>
        <v>6</v>
      </c>
      <c r="E8103" s="20" t="str">
        <f>VLOOKUP(A8103,英雄数据表!A:C,3,0)</f>
        <v>公正审判</v>
      </c>
      <c r="F8103" s="20">
        <f t="shared" si="542"/>
        <v>65016</v>
      </c>
      <c r="G8103" s="20">
        <f t="shared" si="543"/>
        <v>65016</v>
      </c>
      <c r="H8103" s="21" t="str">
        <f>VLOOKUP(B8103,属性中转表!A:F,6,FALSE)</f>
        <v>"hp":7200,"atk":200</v>
      </c>
      <c r="I8103" s="20" t="str">
        <f>IF(VLOOKUP(B8103,属性中转表!A:G,7,FALSE)=0,"",VLOOKUP(VLOOKUP(B8103,属性中转表!A:G,7,FALSE),属性中转表!$K$2:$P$21,6,0))&amp;IF(VLOOKUP(B8103,属性中转表!A:G,7,FALSE)&gt;=50,VLOOKUP(A8103,英雄数据表!A:K,9,0),IF(VLOOKUP(B8103,属性中转表!A:G,7,FALSE)&gt;=25,VLOOKUP(A8103,英雄数据表!A:K,5,0),""))</f>
        <v/>
      </c>
      <c r="J8103" s="20" t="str">
        <f>IF(I8103="","",属性中转表!$I$1&amp;(IF(VLOOKUP(B8103,属性中转表!A:G,7,FALSE)=0,0,VLOOKUP(VLOOKUP(B8103,属性中转表!A:G,7,FALSE),属性中转表!$K$2:$P$21,4,0)))+IFERROR(VLOOKUP(A8103,英雄数据表!A:K,IF(武魂!B8103&gt;=50,10,IF(武魂!B8103&gt;=25,6)),0),0))</f>
        <v/>
      </c>
      <c r="K8103" s="32" t="str">
        <f t="shared" si="544"/>
        <v/>
      </c>
      <c r="L8103" s="20" t="str">
        <f>IF(B8103&gt;=50,VLOOKUP(A8103,英雄数据表!A:L,11,FALSE),IF(B8103&gt;=25,VLOOKUP(A8103,英雄数据表!A:L,7,0),""))</f>
        <v/>
      </c>
      <c r="M8103" s="20" t="str">
        <f>IFERROR(VLOOKUP(B8103,属性中转表!$K$2:$O$21,5,FALSE),"")</f>
        <v/>
      </c>
      <c r="N8103" s="20" t="str">
        <f>IF(B8103=25,VLOOKUP(A8103,英雄数据表!A:L,8,FALSE),IF(B8103=50,VLOOKUP(A8103,英雄数据表!A:L,12,0),""))</f>
        <v/>
      </c>
    </row>
    <row r="8104" spans="1:14" x14ac:dyDescent="0.3">
      <c r="A8104" s="20">
        <v>65016</v>
      </c>
      <c r="B8104" s="21">
        <f t="shared" si="545"/>
        <v>3</v>
      </c>
      <c r="C8104" s="21">
        <v>5</v>
      </c>
      <c r="D8104" s="21">
        <f>VLOOKUP(A8104,英雄数据表!A:D,4,0)</f>
        <v>6</v>
      </c>
      <c r="E8104" s="20" t="str">
        <f>VLOOKUP(A8104,英雄数据表!A:C,3,0)</f>
        <v>公正审判</v>
      </c>
      <c r="F8104" s="20">
        <f t="shared" si="542"/>
        <v>65016</v>
      </c>
      <c r="G8104" s="20">
        <f t="shared" si="543"/>
        <v>65016</v>
      </c>
      <c r="H8104" s="21" t="str">
        <f>VLOOKUP(B8104,属性中转表!A:F,6,FALSE)</f>
        <v>"hp":9000,"atk":250</v>
      </c>
      <c r="I8104" s="20" t="str">
        <f>IF(VLOOKUP(B8104,属性中转表!A:G,7,FALSE)=0,"",VLOOKUP(VLOOKUP(B8104,属性中转表!A:G,7,FALSE),属性中转表!$K$2:$P$21,6,0))&amp;IF(VLOOKUP(B8104,属性中转表!A:G,7,FALSE)&gt;=50,VLOOKUP(A8104,英雄数据表!A:K,9,0),IF(VLOOKUP(B8104,属性中转表!A:G,7,FALSE)&gt;=25,VLOOKUP(A8104,英雄数据表!A:K,5,0),""))</f>
        <v/>
      </c>
      <c r="J8104" s="20" t="str">
        <f>IF(I8104="","",属性中转表!$I$1&amp;(IF(VLOOKUP(B8104,属性中转表!A:G,7,FALSE)=0,0,VLOOKUP(VLOOKUP(B8104,属性中转表!A:G,7,FALSE),属性中转表!$K$2:$P$21,4,0)))+IFERROR(VLOOKUP(A8104,英雄数据表!A:K,IF(武魂!B8104&gt;=50,10,IF(武魂!B8104&gt;=25,6)),0),0))</f>
        <v/>
      </c>
      <c r="K8104" s="32" t="str">
        <f t="shared" si="544"/>
        <v/>
      </c>
      <c r="L8104" s="20" t="str">
        <f>IF(B8104&gt;=50,VLOOKUP(A8104,英雄数据表!A:L,11,FALSE),IF(B8104&gt;=25,VLOOKUP(A8104,英雄数据表!A:L,7,0),""))</f>
        <v/>
      </c>
      <c r="M8104" s="20" t="str">
        <f>IFERROR(VLOOKUP(B8104,属性中转表!$K$2:$O$21,5,FALSE),"")</f>
        <v/>
      </c>
      <c r="N8104" s="20" t="str">
        <f>IF(B8104=25,VLOOKUP(A8104,英雄数据表!A:L,8,FALSE),IF(B8104=50,VLOOKUP(A8104,英雄数据表!A:L,12,0),""))</f>
        <v/>
      </c>
    </row>
    <row r="8105" spans="1:14" x14ac:dyDescent="0.3">
      <c r="A8105" s="20">
        <v>65016</v>
      </c>
      <c r="B8105" s="21">
        <f t="shared" si="545"/>
        <v>4</v>
      </c>
      <c r="C8105" s="21">
        <v>5</v>
      </c>
      <c r="D8105" s="21">
        <f>VLOOKUP(A8105,英雄数据表!A:D,4,0)</f>
        <v>6</v>
      </c>
      <c r="E8105" s="20" t="str">
        <f>VLOOKUP(A8105,英雄数据表!A:C,3,0)</f>
        <v>公正审判</v>
      </c>
      <c r="F8105" s="20">
        <f t="shared" si="542"/>
        <v>65016</v>
      </c>
      <c r="G8105" s="20">
        <f t="shared" si="543"/>
        <v>65016</v>
      </c>
      <c r="H8105" s="21" t="str">
        <f>VLOOKUP(B8105,属性中转表!A:F,6,FALSE)</f>
        <v>"hp":10800,"atk":300</v>
      </c>
      <c r="I8105" s="20" t="str">
        <f>IF(VLOOKUP(B8105,属性中转表!A:G,7,FALSE)=0,"",VLOOKUP(VLOOKUP(B8105,属性中转表!A:G,7,FALSE),属性中转表!$K$2:$P$21,6,0))&amp;IF(VLOOKUP(B8105,属性中转表!A:G,7,FALSE)&gt;=50,VLOOKUP(A8105,英雄数据表!A:K,9,0),IF(VLOOKUP(B8105,属性中转表!A:G,7,FALSE)&gt;=25,VLOOKUP(A8105,英雄数据表!A:K,5,0),""))</f>
        <v/>
      </c>
      <c r="J8105" s="20" t="str">
        <f>IF(I8105="","",属性中转表!$I$1&amp;(IF(VLOOKUP(B8105,属性中转表!A:G,7,FALSE)=0,0,VLOOKUP(VLOOKUP(B8105,属性中转表!A:G,7,FALSE),属性中转表!$K$2:$P$21,4,0)))+IFERROR(VLOOKUP(A8105,英雄数据表!A:K,IF(武魂!B8105&gt;=50,10,IF(武魂!B8105&gt;=25,6)),0),0))</f>
        <v/>
      </c>
      <c r="K8105" s="32" t="str">
        <f t="shared" si="544"/>
        <v/>
      </c>
      <c r="L8105" s="20" t="str">
        <f>IF(B8105&gt;=50,VLOOKUP(A8105,英雄数据表!A:L,11,FALSE),IF(B8105&gt;=25,VLOOKUP(A8105,英雄数据表!A:L,7,0),""))</f>
        <v/>
      </c>
      <c r="M8105" s="20" t="str">
        <f>IFERROR(VLOOKUP(B8105,属性中转表!$K$2:$O$21,5,FALSE),"")</f>
        <v/>
      </c>
      <c r="N8105" s="20" t="str">
        <f>IF(B8105=25,VLOOKUP(A8105,英雄数据表!A:L,8,FALSE),IF(B8105=50,VLOOKUP(A8105,英雄数据表!A:L,12,0),""))</f>
        <v/>
      </c>
    </row>
    <row r="8106" spans="1:14" x14ac:dyDescent="0.3">
      <c r="A8106" s="20">
        <v>65016</v>
      </c>
      <c r="B8106" s="21">
        <f t="shared" si="545"/>
        <v>5</v>
      </c>
      <c r="C8106" s="21">
        <v>5</v>
      </c>
      <c r="D8106" s="21">
        <f>VLOOKUP(A8106,英雄数据表!A:D,4,0)</f>
        <v>6</v>
      </c>
      <c r="E8106" s="20" t="str">
        <f>VLOOKUP(A8106,英雄数据表!A:C,3,0)</f>
        <v>公正审判</v>
      </c>
      <c r="F8106" s="20">
        <f t="shared" si="542"/>
        <v>65016</v>
      </c>
      <c r="G8106" s="20">
        <f t="shared" si="543"/>
        <v>65016</v>
      </c>
      <c r="H8106" s="21" t="str">
        <f>VLOOKUP(B8106,属性中转表!A:F,6,FALSE)</f>
        <v>"hp":12600,"atk":350</v>
      </c>
      <c r="I8106" s="20" t="str">
        <f>IF(VLOOKUP(B8106,属性中转表!A:G,7,FALSE)=0,"",VLOOKUP(VLOOKUP(B8106,属性中转表!A:G,7,FALSE),属性中转表!$K$2:$P$21,6,0))&amp;IF(VLOOKUP(B8106,属性中转表!A:G,7,FALSE)&gt;=50,VLOOKUP(A8106,英雄数据表!A:K,9,0),IF(VLOOKUP(B8106,属性中转表!A:G,7,FALSE)&gt;=25,VLOOKUP(A8106,英雄数据表!A:K,5,0),""))</f>
        <v>"atk":300</v>
      </c>
      <c r="J8106" s="20" t="str">
        <f>IF(I8106="","",属性中转表!$I$1&amp;(IF(VLOOKUP(B8106,属性中转表!A:G,7,FALSE)=0,0,VLOOKUP(VLOOKUP(B8106,属性中转表!A:G,7,FALSE),属性中转表!$K$2:$P$21,4,0)))+IFERROR(VLOOKUP(A8106,英雄数据表!A:K,IF(武魂!B8106&gt;=50,10,IF(武魂!B8106&gt;=25,6)),0),0))</f>
        <v>,"dpspro":0</v>
      </c>
      <c r="K8106" s="32" t="str">
        <f t="shared" si="544"/>
        <v>"atk":300,"dpspro":0</v>
      </c>
      <c r="L8106" s="20" t="str">
        <f>IF(B8106&gt;=50,VLOOKUP(A8106,英雄数据表!A:L,11,FALSE),IF(B8106&gt;=25,VLOOKUP(A8106,英雄数据表!A:L,7,0),""))</f>
        <v/>
      </c>
      <c r="M8106" s="20" t="str">
        <f>IFERROR(VLOOKUP(B8106,属性中转表!$K$2:$O$21,5,FALSE),"")</f>
        <v>"atk":300</v>
      </c>
      <c r="N8106" s="20" t="str">
        <f>IF(B8106=25,VLOOKUP(A8106,英雄数据表!A:L,8,FALSE),IF(B8106=50,VLOOKUP(A8106,英雄数据表!A:L,12,0),""))</f>
        <v/>
      </c>
    </row>
    <row r="8107" spans="1:14" x14ac:dyDescent="0.3">
      <c r="A8107" s="20">
        <v>65016</v>
      </c>
      <c r="B8107" s="21">
        <f t="shared" si="545"/>
        <v>6</v>
      </c>
      <c r="C8107" s="21">
        <v>5</v>
      </c>
      <c r="D8107" s="21">
        <f>VLOOKUP(A8107,英雄数据表!A:D,4,0)</f>
        <v>6</v>
      </c>
      <c r="E8107" s="20" t="str">
        <f>VLOOKUP(A8107,英雄数据表!A:C,3,0)</f>
        <v>公正审判</v>
      </c>
      <c r="F8107" s="20">
        <f t="shared" si="542"/>
        <v>65016</v>
      </c>
      <c r="G8107" s="20">
        <f t="shared" si="543"/>
        <v>65016</v>
      </c>
      <c r="H8107" s="21" t="str">
        <f>VLOOKUP(B8107,属性中转表!A:F,6,FALSE)</f>
        <v>"hp":14400,"atk":400</v>
      </c>
      <c r="I8107" s="20" t="str">
        <f>IF(VLOOKUP(B8107,属性中转表!A:G,7,FALSE)=0,"",VLOOKUP(VLOOKUP(B8107,属性中转表!A:G,7,FALSE),属性中转表!$K$2:$P$21,6,0))&amp;IF(VLOOKUP(B8107,属性中转表!A:G,7,FALSE)&gt;=50,VLOOKUP(A8107,英雄数据表!A:K,9,0),IF(VLOOKUP(B8107,属性中转表!A:G,7,FALSE)&gt;=25,VLOOKUP(A8107,英雄数据表!A:K,5,0),""))</f>
        <v>"atk":300</v>
      </c>
      <c r="J8107" s="20" t="str">
        <f>IF(I8107="","",属性中转表!$I$1&amp;(IF(VLOOKUP(B8107,属性中转表!A:G,7,FALSE)=0,0,VLOOKUP(VLOOKUP(B8107,属性中转表!A:G,7,FALSE),属性中转表!$K$2:$P$21,4,0)))+IFERROR(VLOOKUP(A8107,英雄数据表!A:K,IF(武魂!B8107&gt;=50,10,IF(武魂!B8107&gt;=25,6)),0),0))</f>
        <v>,"dpspro":0</v>
      </c>
      <c r="K8107" s="32" t="str">
        <f t="shared" si="544"/>
        <v>"atk":300,"dpspro":0</v>
      </c>
      <c r="L8107" s="20" t="str">
        <f>IF(B8107&gt;=50,VLOOKUP(A8107,英雄数据表!A:L,11,FALSE),IF(B8107&gt;=25,VLOOKUP(A8107,英雄数据表!A:L,7,0),""))</f>
        <v/>
      </c>
      <c r="M8107" s="20" t="str">
        <f>IFERROR(VLOOKUP(B8107,属性中转表!$K$2:$O$21,5,FALSE),"")</f>
        <v/>
      </c>
      <c r="N8107" s="20" t="str">
        <f>IF(B8107=25,VLOOKUP(A8107,英雄数据表!A:L,8,FALSE),IF(B8107=50,VLOOKUP(A8107,英雄数据表!A:L,12,0),""))</f>
        <v/>
      </c>
    </row>
    <row r="8108" spans="1:14" x14ac:dyDescent="0.3">
      <c r="A8108" s="20">
        <v>65016</v>
      </c>
      <c r="B8108" s="21">
        <f t="shared" si="545"/>
        <v>7</v>
      </c>
      <c r="C8108" s="21">
        <v>5</v>
      </c>
      <c r="D8108" s="21">
        <f>VLOOKUP(A8108,英雄数据表!A:D,4,0)</f>
        <v>6</v>
      </c>
      <c r="E8108" s="20" t="str">
        <f>VLOOKUP(A8108,英雄数据表!A:C,3,0)</f>
        <v>公正审判</v>
      </c>
      <c r="F8108" s="20">
        <f t="shared" si="542"/>
        <v>65016</v>
      </c>
      <c r="G8108" s="20">
        <f t="shared" si="543"/>
        <v>65016</v>
      </c>
      <c r="H8108" s="21" t="str">
        <f>VLOOKUP(B8108,属性中转表!A:F,6,FALSE)</f>
        <v>"hp":16200,"atk":450</v>
      </c>
      <c r="I8108" s="20" t="str">
        <f>IF(VLOOKUP(B8108,属性中转表!A:G,7,FALSE)=0,"",VLOOKUP(VLOOKUP(B8108,属性中转表!A:G,7,FALSE),属性中转表!$K$2:$P$21,6,0))&amp;IF(VLOOKUP(B8108,属性中转表!A:G,7,FALSE)&gt;=50,VLOOKUP(A8108,英雄数据表!A:K,9,0),IF(VLOOKUP(B8108,属性中转表!A:G,7,FALSE)&gt;=25,VLOOKUP(A8108,英雄数据表!A:K,5,0),""))</f>
        <v>"atk":300</v>
      </c>
      <c r="J8108" s="20" t="str">
        <f>IF(I8108="","",属性中转表!$I$1&amp;(IF(VLOOKUP(B8108,属性中转表!A:G,7,FALSE)=0,0,VLOOKUP(VLOOKUP(B8108,属性中转表!A:G,7,FALSE),属性中转表!$K$2:$P$21,4,0)))+IFERROR(VLOOKUP(A8108,英雄数据表!A:K,IF(武魂!B8108&gt;=50,10,IF(武魂!B8108&gt;=25,6)),0),0))</f>
        <v>,"dpspro":0</v>
      </c>
      <c r="K8108" s="32" t="str">
        <f t="shared" si="544"/>
        <v>"atk":300,"dpspro":0</v>
      </c>
      <c r="L8108" s="20" t="str">
        <f>IF(B8108&gt;=50,VLOOKUP(A8108,英雄数据表!A:L,11,FALSE),IF(B8108&gt;=25,VLOOKUP(A8108,英雄数据表!A:L,7,0),""))</f>
        <v/>
      </c>
      <c r="M8108" s="20" t="str">
        <f>IFERROR(VLOOKUP(B8108,属性中转表!$K$2:$O$21,5,FALSE),"")</f>
        <v/>
      </c>
      <c r="N8108" s="20" t="str">
        <f>IF(B8108=25,VLOOKUP(A8108,英雄数据表!A:L,8,FALSE),IF(B8108=50,VLOOKUP(A8108,英雄数据表!A:L,12,0),""))</f>
        <v/>
      </c>
    </row>
    <row r="8109" spans="1:14" x14ac:dyDescent="0.3">
      <c r="A8109" s="20">
        <v>65016</v>
      </c>
      <c r="B8109" s="21">
        <f t="shared" si="545"/>
        <v>8</v>
      </c>
      <c r="C8109" s="21">
        <v>5</v>
      </c>
      <c r="D8109" s="21">
        <f>VLOOKUP(A8109,英雄数据表!A:D,4,0)</f>
        <v>6</v>
      </c>
      <c r="E8109" s="20" t="str">
        <f>VLOOKUP(A8109,英雄数据表!A:C,3,0)</f>
        <v>公正审判</v>
      </c>
      <c r="F8109" s="20">
        <f t="shared" si="542"/>
        <v>65016</v>
      </c>
      <c r="G8109" s="20">
        <f t="shared" si="543"/>
        <v>65016</v>
      </c>
      <c r="H8109" s="21" t="str">
        <f>VLOOKUP(B8109,属性中转表!A:F,6,FALSE)</f>
        <v>"hp":18000,"atk":500</v>
      </c>
      <c r="I8109" s="20" t="str">
        <f>IF(VLOOKUP(B8109,属性中转表!A:G,7,FALSE)=0,"",VLOOKUP(VLOOKUP(B8109,属性中转表!A:G,7,FALSE),属性中转表!$K$2:$P$21,6,0))&amp;IF(VLOOKUP(B8109,属性中转表!A:G,7,FALSE)&gt;=50,VLOOKUP(A8109,英雄数据表!A:K,9,0),IF(VLOOKUP(B8109,属性中转表!A:G,7,FALSE)&gt;=25,VLOOKUP(A8109,英雄数据表!A:K,5,0),""))</f>
        <v>"atk":300</v>
      </c>
      <c r="J8109" s="20" t="str">
        <f>IF(I8109="","",属性中转表!$I$1&amp;(IF(VLOOKUP(B8109,属性中转表!A:G,7,FALSE)=0,0,VLOOKUP(VLOOKUP(B8109,属性中转表!A:G,7,FALSE),属性中转表!$K$2:$P$21,4,0)))+IFERROR(VLOOKUP(A8109,英雄数据表!A:K,IF(武魂!B8109&gt;=50,10,IF(武魂!B8109&gt;=25,6)),0),0))</f>
        <v>,"dpspro":0</v>
      </c>
      <c r="K8109" s="32" t="str">
        <f t="shared" si="544"/>
        <v>"atk":300,"dpspro":0</v>
      </c>
      <c r="L8109" s="20" t="str">
        <f>IF(B8109&gt;=50,VLOOKUP(A8109,英雄数据表!A:L,11,FALSE),IF(B8109&gt;=25,VLOOKUP(A8109,英雄数据表!A:L,7,0),""))</f>
        <v/>
      </c>
      <c r="M8109" s="20" t="str">
        <f>IFERROR(VLOOKUP(B8109,属性中转表!$K$2:$O$21,5,FALSE),"")</f>
        <v/>
      </c>
      <c r="N8109" s="20" t="str">
        <f>IF(B8109=25,VLOOKUP(A8109,英雄数据表!A:L,8,FALSE),IF(B8109=50,VLOOKUP(A8109,英雄数据表!A:L,12,0),""))</f>
        <v/>
      </c>
    </row>
    <row r="8110" spans="1:14" x14ac:dyDescent="0.3">
      <c r="A8110" s="20">
        <v>65016</v>
      </c>
      <c r="B8110" s="21">
        <f t="shared" si="545"/>
        <v>9</v>
      </c>
      <c r="C8110" s="21">
        <v>5</v>
      </c>
      <c r="D8110" s="21">
        <f>VLOOKUP(A8110,英雄数据表!A:D,4,0)</f>
        <v>6</v>
      </c>
      <c r="E8110" s="20" t="str">
        <f>VLOOKUP(A8110,英雄数据表!A:C,3,0)</f>
        <v>公正审判</v>
      </c>
      <c r="F8110" s="20">
        <f t="shared" si="542"/>
        <v>65016</v>
      </c>
      <c r="G8110" s="20">
        <f t="shared" si="543"/>
        <v>65016</v>
      </c>
      <c r="H8110" s="21" t="str">
        <f>VLOOKUP(B8110,属性中转表!A:F,6,FALSE)</f>
        <v>"hp":19800,"atk":550</v>
      </c>
      <c r="I8110" s="20" t="str">
        <f>IF(VLOOKUP(B8110,属性中转表!A:G,7,FALSE)=0,"",VLOOKUP(VLOOKUP(B8110,属性中转表!A:G,7,FALSE),属性中转表!$K$2:$P$21,6,0))&amp;IF(VLOOKUP(B8110,属性中转表!A:G,7,FALSE)&gt;=50,VLOOKUP(A8110,英雄数据表!A:K,9,0),IF(VLOOKUP(B8110,属性中转表!A:G,7,FALSE)&gt;=25,VLOOKUP(A8110,英雄数据表!A:K,5,0),""))</f>
        <v>"atk":300</v>
      </c>
      <c r="J8110" s="20" t="str">
        <f>IF(I8110="","",属性中转表!$I$1&amp;(IF(VLOOKUP(B8110,属性中转表!A:G,7,FALSE)=0,0,VLOOKUP(VLOOKUP(B8110,属性中转表!A:G,7,FALSE),属性中转表!$K$2:$P$21,4,0)))+IFERROR(VLOOKUP(A8110,英雄数据表!A:K,IF(武魂!B8110&gt;=50,10,IF(武魂!B8110&gt;=25,6)),0),0))</f>
        <v>,"dpspro":0</v>
      </c>
      <c r="K8110" s="32" t="str">
        <f t="shared" si="544"/>
        <v>"atk":300,"dpspro":0</v>
      </c>
      <c r="L8110" s="20" t="str">
        <f>IF(B8110&gt;=50,VLOOKUP(A8110,英雄数据表!A:L,11,FALSE),IF(B8110&gt;=25,VLOOKUP(A8110,英雄数据表!A:L,7,0),""))</f>
        <v/>
      </c>
      <c r="M8110" s="20" t="str">
        <f>IFERROR(VLOOKUP(B8110,属性中转表!$K$2:$O$21,5,FALSE),"")</f>
        <v/>
      </c>
      <c r="N8110" s="20" t="str">
        <f>IF(B8110=25,VLOOKUP(A8110,英雄数据表!A:L,8,FALSE),IF(B8110=50,VLOOKUP(A8110,英雄数据表!A:L,12,0),""))</f>
        <v/>
      </c>
    </row>
    <row r="8111" spans="1:14" x14ac:dyDescent="0.3">
      <c r="A8111" s="20">
        <v>65016</v>
      </c>
      <c r="B8111" s="21">
        <f t="shared" si="545"/>
        <v>10</v>
      </c>
      <c r="C8111" s="21">
        <v>5</v>
      </c>
      <c r="D8111" s="21">
        <f>VLOOKUP(A8111,英雄数据表!A:D,4,0)</f>
        <v>6</v>
      </c>
      <c r="E8111" s="20" t="str">
        <f>VLOOKUP(A8111,英雄数据表!A:C,3,0)</f>
        <v>公正审判</v>
      </c>
      <c r="F8111" s="20">
        <f t="shared" si="542"/>
        <v>65016</v>
      </c>
      <c r="G8111" s="20">
        <f t="shared" si="543"/>
        <v>65016</v>
      </c>
      <c r="H8111" s="21" t="str">
        <f>VLOOKUP(B8111,属性中转表!A:F,6,FALSE)</f>
        <v>"hp":21600,"atk":600</v>
      </c>
      <c r="I8111" s="20" t="str">
        <f>IF(VLOOKUP(B8111,属性中转表!A:G,7,FALSE)=0,"",VLOOKUP(VLOOKUP(B8111,属性中转表!A:G,7,FALSE),属性中转表!$K$2:$P$21,6,0))&amp;IF(VLOOKUP(B8111,属性中转表!A:G,7,FALSE)&gt;=50,VLOOKUP(A8111,英雄数据表!A:K,9,0),IF(VLOOKUP(B8111,属性中转表!A:G,7,FALSE)&gt;=25,VLOOKUP(A8111,英雄数据表!A:K,5,0),""))</f>
        <v>"atk":300,"hp":5000</v>
      </c>
      <c r="J8111" s="20" t="str">
        <f>IF(I8111="","",属性中转表!$I$1&amp;(IF(VLOOKUP(B8111,属性中转表!A:G,7,FALSE)=0,0,VLOOKUP(VLOOKUP(B8111,属性中转表!A:G,7,FALSE),属性中转表!$K$2:$P$21,4,0)))+IFERROR(VLOOKUP(A8111,英雄数据表!A:K,IF(武魂!B8111&gt;=50,10,IF(武魂!B8111&gt;=25,6)),0),0))</f>
        <v>,"dpspro":0</v>
      </c>
      <c r="K8111" s="32" t="str">
        <f t="shared" si="544"/>
        <v>"atk":300,"hp":5000,"dpspro":0</v>
      </c>
      <c r="L8111" s="20" t="str">
        <f>IF(B8111&gt;=50,VLOOKUP(A8111,英雄数据表!A:L,11,FALSE),IF(B8111&gt;=25,VLOOKUP(A8111,英雄数据表!A:L,7,0),""))</f>
        <v/>
      </c>
      <c r="M8111" s="20" t="str">
        <f>IFERROR(VLOOKUP(B8111,属性中转表!$K$2:$O$21,5,FALSE),"")</f>
        <v>"hp":5000</v>
      </c>
      <c r="N8111" s="20" t="str">
        <f>IF(B8111=25,VLOOKUP(A8111,英雄数据表!A:L,8,FALSE),IF(B8111=50,VLOOKUP(A8111,英雄数据表!A:L,12,0),""))</f>
        <v/>
      </c>
    </row>
    <row r="8112" spans="1:14" x14ac:dyDescent="0.3">
      <c r="A8112" s="20">
        <v>65016</v>
      </c>
      <c r="B8112" s="21">
        <f t="shared" si="545"/>
        <v>11</v>
      </c>
      <c r="C8112" s="21">
        <v>5</v>
      </c>
      <c r="D8112" s="21">
        <f>VLOOKUP(A8112,英雄数据表!A:D,4,0)</f>
        <v>6</v>
      </c>
      <c r="E8112" s="20" t="str">
        <f>VLOOKUP(A8112,英雄数据表!A:C,3,0)</f>
        <v>公正审判</v>
      </c>
      <c r="F8112" s="20">
        <f t="shared" si="542"/>
        <v>65016</v>
      </c>
      <c r="G8112" s="20">
        <f t="shared" si="543"/>
        <v>65016</v>
      </c>
      <c r="H8112" s="21" t="str">
        <f>VLOOKUP(B8112,属性中转表!A:F,6,FALSE)</f>
        <v>"hp":24300,"atk":675</v>
      </c>
      <c r="I8112" s="20" t="str">
        <f>IF(VLOOKUP(B8112,属性中转表!A:G,7,FALSE)=0,"",VLOOKUP(VLOOKUP(B8112,属性中转表!A:G,7,FALSE),属性中转表!$K$2:$P$21,6,0))&amp;IF(VLOOKUP(B8112,属性中转表!A:G,7,FALSE)&gt;=50,VLOOKUP(A8112,英雄数据表!A:K,9,0),IF(VLOOKUP(B8112,属性中转表!A:G,7,FALSE)&gt;=25,VLOOKUP(A8112,英雄数据表!A:K,5,0),""))</f>
        <v>"atk":300,"hp":5000</v>
      </c>
      <c r="J8112" s="20" t="str">
        <f>IF(I8112="","",属性中转表!$I$1&amp;(IF(VLOOKUP(B8112,属性中转表!A:G,7,FALSE)=0,0,VLOOKUP(VLOOKUP(B8112,属性中转表!A:G,7,FALSE),属性中转表!$K$2:$P$21,4,0)))+IFERROR(VLOOKUP(A8112,英雄数据表!A:K,IF(武魂!B8112&gt;=50,10,IF(武魂!B8112&gt;=25,6)),0),0))</f>
        <v>,"dpspro":0</v>
      </c>
      <c r="K8112" s="32" t="str">
        <f t="shared" si="544"/>
        <v>"atk":300,"hp":5000,"dpspro":0</v>
      </c>
      <c r="L8112" s="20" t="str">
        <f>IF(B8112&gt;=50,VLOOKUP(A8112,英雄数据表!A:L,11,FALSE),IF(B8112&gt;=25,VLOOKUP(A8112,英雄数据表!A:L,7,0),""))</f>
        <v/>
      </c>
      <c r="M8112" s="20" t="str">
        <f>IFERROR(VLOOKUP(B8112,属性中转表!$K$2:$O$21,5,FALSE),"")</f>
        <v/>
      </c>
      <c r="N8112" s="20" t="str">
        <f>IF(B8112=25,VLOOKUP(A8112,英雄数据表!A:L,8,FALSE),IF(B8112=50,VLOOKUP(A8112,英雄数据表!A:L,12,0),""))</f>
        <v/>
      </c>
    </row>
    <row r="8113" spans="1:14" x14ac:dyDescent="0.3">
      <c r="A8113" s="20">
        <v>65016</v>
      </c>
      <c r="B8113" s="21">
        <f t="shared" si="545"/>
        <v>12</v>
      </c>
      <c r="C8113" s="21">
        <v>5</v>
      </c>
      <c r="D8113" s="21">
        <f>VLOOKUP(A8113,英雄数据表!A:D,4,0)</f>
        <v>6</v>
      </c>
      <c r="E8113" s="20" t="str">
        <f>VLOOKUP(A8113,英雄数据表!A:C,3,0)</f>
        <v>公正审判</v>
      </c>
      <c r="F8113" s="20">
        <f t="shared" si="542"/>
        <v>65016</v>
      </c>
      <c r="G8113" s="20">
        <f t="shared" si="543"/>
        <v>65016</v>
      </c>
      <c r="H8113" s="21" t="str">
        <f>VLOOKUP(B8113,属性中转表!A:F,6,FALSE)</f>
        <v>"hp":27000,"atk":750</v>
      </c>
      <c r="I8113" s="20" t="str">
        <f>IF(VLOOKUP(B8113,属性中转表!A:G,7,FALSE)=0,"",VLOOKUP(VLOOKUP(B8113,属性中转表!A:G,7,FALSE),属性中转表!$K$2:$P$21,6,0))&amp;IF(VLOOKUP(B8113,属性中转表!A:G,7,FALSE)&gt;=50,VLOOKUP(A8113,英雄数据表!A:K,9,0),IF(VLOOKUP(B8113,属性中转表!A:G,7,FALSE)&gt;=25,VLOOKUP(A8113,英雄数据表!A:K,5,0),""))</f>
        <v>"atk":300,"hp":5000</v>
      </c>
      <c r="J8113" s="20" t="str">
        <f>IF(I8113="","",属性中转表!$I$1&amp;(IF(VLOOKUP(B8113,属性中转表!A:G,7,FALSE)=0,0,VLOOKUP(VLOOKUP(B8113,属性中转表!A:G,7,FALSE),属性中转表!$K$2:$P$21,4,0)))+IFERROR(VLOOKUP(A8113,英雄数据表!A:K,IF(武魂!B8113&gt;=50,10,IF(武魂!B8113&gt;=25,6)),0),0))</f>
        <v>,"dpspro":0</v>
      </c>
      <c r="K8113" s="32" t="str">
        <f t="shared" si="544"/>
        <v>"atk":300,"hp":5000,"dpspro":0</v>
      </c>
      <c r="L8113" s="20" t="str">
        <f>IF(B8113&gt;=50,VLOOKUP(A8113,英雄数据表!A:L,11,FALSE),IF(B8113&gt;=25,VLOOKUP(A8113,英雄数据表!A:L,7,0),""))</f>
        <v/>
      </c>
      <c r="M8113" s="20" t="str">
        <f>IFERROR(VLOOKUP(B8113,属性中转表!$K$2:$O$21,5,FALSE),"")</f>
        <v/>
      </c>
      <c r="N8113" s="20" t="str">
        <f>IF(B8113=25,VLOOKUP(A8113,英雄数据表!A:L,8,FALSE),IF(B8113=50,VLOOKUP(A8113,英雄数据表!A:L,12,0),""))</f>
        <v/>
      </c>
    </row>
    <row r="8114" spans="1:14" x14ac:dyDescent="0.3">
      <c r="A8114" s="20">
        <v>65016</v>
      </c>
      <c r="B8114" s="21">
        <f t="shared" si="545"/>
        <v>13</v>
      </c>
      <c r="C8114" s="21">
        <v>5</v>
      </c>
      <c r="D8114" s="21">
        <f>VLOOKUP(A8114,英雄数据表!A:D,4,0)</f>
        <v>6</v>
      </c>
      <c r="E8114" s="20" t="str">
        <f>VLOOKUP(A8114,英雄数据表!A:C,3,0)</f>
        <v>公正审判</v>
      </c>
      <c r="F8114" s="20">
        <f t="shared" si="542"/>
        <v>65016</v>
      </c>
      <c r="G8114" s="20">
        <f t="shared" si="543"/>
        <v>65016</v>
      </c>
      <c r="H8114" s="21" t="str">
        <f>VLOOKUP(B8114,属性中转表!A:F,6,FALSE)</f>
        <v>"hp":29700,"atk":825</v>
      </c>
      <c r="I8114" s="20" t="str">
        <f>IF(VLOOKUP(B8114,属性中转表!A:G,7,FALSE)=0,"",VLOOKUP(VLOOKUP(B8114,属性中转表!A:G,7,FALSE),属性中转表!$K$2:$P$21,6,0))&amp;IF(VLOOKUP(B8114,属性中转表!A:G,7,FALSE)&gt;=50,VLOOKUP(A8114,英雄数据表!A:K,9,0),IF(VLOOKUP(B8114,属性中转表!A:G,7,FALSE)&gt;=25,VLOOKUP(A8114,英雄数据表!A:K,5,0),""))</f>
        <v>"atk":300,"hp":5000</v>
      </c>
      <c r="J8114" s="20" t="str">
        <f>IF(I8114="","",属性中转表!$I$1&amp;(IF(VLOOKUP(B8114,属性中转表!A:G,7,FALSE)=0,0,VLOOKUP(VLOOKUP(B8114,属性中转表!A:G,7,FALSE),属性中转表!$K$2:$P$21,4,0)))+IFERROR(VLOOKUP(A8114,英雄数据表!A:K,IF(武魂!B8114&gt;=50,10,IF(武魂!B8114&gt;=25,6)),0),0))</f>
        <v>,"dpspro":0</v>
      </c>
      <c r="K8114" s="32" t="str">
        <f t="shared" si="544"/>
        <v>"atk":300,"hp":5000,"dpspro":0</v>
      </c>
      <c r="L8114" s="20" t="str">
        <f>IF(B8114&gt;=50,VLOOKUP(A8114,英雄数据表!A:L,11,FALSE),IF(B8114&gt;=25,VLOOKUP(A8114,英雄数据表!A:L,7,0),""))</f>
        <v/>
      </c>
      <c r="M8114" s="20" t="str">
        <f>IFERROR(VLOOKUP(B8114,属性中转表!$K$2:$O$21,5,FALSE),"")</f>
        <v/>
      </c>
      <c r="N8114" s="20" t="str">
        <f>IF(B8114=25,VLOOKUP(A8114,英雄数据表!A:L,8,FALSE),IF(B8114=50,VLOOKUP(A8114,英雄数据表!A:L,12,0),""))</f>
        <v/>
      </c>
    </row>
    <row r="8115" spans="1:14" x14ac:dyDescent="0.3">
      <c r="A8115" s="20">
        <v>65016</v>
      </c>
      <c r="B8115" s="21">
        <f t="shared" si="545"/>
        <v>14</v>
      </c>
      <c r="C8115" s="21">
        <v>5</v>
      </c>
      <c r="D8115" s="21">
        <f>VLOOKUP(A8115,英雄数据表!A:D,4,0)</f>
        <v>6</v>
      </c>
      <c r="E8115" s="20" t="str">
        <f>VLOOKUP(A8115,英雄数据表!A:C,3,0)</f>
        <v>公正审判</v>
      </c>
      <c r="F8115" s="20">
        <f t="shared" si="542"/>
        <v>65016</v>
      </c>
      <c r="G8115" s="20">
        <f t="shared" si="543"/>
        <v>65016</v>
      </c>
      <c r="H8115" s="21" t="str">
        <f>VLOOKUP(B8115,属性中转表!A:F,6,FALSE)</f>
        <v>"hp":32400,"atk":900</v>
      </c>
      <c r="I8115" s="20" t="str">
        <f>IF(VLOOKUP(B8115,属性中转表!A:G,7,FALSE)=0,"",VLOOKUP(VLOOKUP(B8115,属性中转表!A:G,7,FALSE),属性中转表!$K$2:$P$21,6,0))&amp;IF(VLOOKUP(B8115,属性中转表!A:G,7,FALSE)&gt;=50,VLOOKUP(A8115,英雄数据表!A:K,9,0),IF(VLOOKUP(B8115,属性中转表!A:G,7,FALSE)&gt;=25,VLOOKUP(A8115,英雄数据表!A:K,5,0),""))</f>
        <v>"atk":300,"hp":5000</v>
      </c>
      <c r="J8115" s="20" t="str">
        <f>IF(I8115="","",属性中转表!$I$1&amp;(IF(VLOOKUP(B8115,属性中转表!A:G,7,FALSE)=0,0,VLOOKUP(VLOOKUP(B8115,属性中转表!A:G,7,FALSE),属性中转表!$K$2:$P$21,4,0)))+IFERROR(VLOOKUP(A8115,英雄数据表!A:K,IF(武魂!B8115&gt;=50,10,IF(武魂!B8115&gt;=25,6)),0),0))</f>
        <v>,"dpspro":0</v>
      </c>
      <c r="K8115" s="32" t="str">
        <f t="shared" si="544"/>
        <v>"atk":300,"hp":5000,"dpspro":0</v>
      </c>
      <c r="L8115" s="20" t="str">
        <f>IF(B8115&gt;=50,VLOOKUP(A8115,英雄数据表!A:L,11,FALSE),IF(B8115&gt;=25,VLOOKUP(A8115,英雄数据表!A:L,7,0),""))</f>
        <v/>
      </c>
      <c r="M8115" s="20" t="str">
        <f>IFERROR(VLOOKUP(B8115,属性中转表!$K$2:$O$21,5,FALSE),"")</f>
        <v/>
      </c>
      <c r="N8115" s="20" t="str">
        <f>IF(B8115=25,VLOOKUP(A8115,英雄数据表!A:L,8,FALSE),IF(B8115=50,VLOOKUP(A8115,英雄数据表!A:L,12,0),""))</f>
        <v/>
      </c>
    </row>
    <row r="8116" spans="1:14" x14ac:dyDescent="0.3">
      <c r="A8116" s="20">
        <v>65016</v>
      </c>
      <c r="B8116" s="21">
        <f t="shared" si="545"/>
        <v>15</v>
      </c>
      <c r="C8116" s="21">
        <v>5</v>
      </c>
      <c r="D8116" s="21">
        <f>VLOOKUP(A8116,英雄数据表!A:D,4,0)</f>
        <v>6</v>
      </c>
      <c r="E8116" s="20" t="str">
        <f>VLOOKUP(A8116,英雄数据表!A:C,3,0)</f>
        <v>公正审判</v>
      </c>
      <c r="F8116" s="20">
        <f t="shared" si="542"/>
        <v>65016</v>
      </c>
      <c r="G8116" s="20">
        <f t="shared" si="543"/>
        <v>65016</v>
      </c>
      <c r="H8116" s="21" t="str">
        <f>VLOOKUP(B8116,属性中转表!A:F,6,FALSE)</f>
        <v>"hp":35100,"atk":975</v>
      </c>
      <c r="I8116" s="20" t="str">
        <f>IF(VLOOKUP(B8116,属性中转表!A:G,7,FALSE)=0,"",VLOOKUP(VLOOKUP(B8116,属性中转表!A:G,7,FALSE),属性中转表!$K$2:$P$21,6,0))&amp;IF(VLOOKUP(B8116,属性中转表!A:G,7,FALSE)&gt;=50,VLOOKUP(A8116,英雄数据表!A:K,9,0),IF(VLOOKUP(B8116,属性中转表!A:G,7,FALSE)&gt;=25,VLOOKUP(A8116,英雄数据表!A:K,5,0),""))</f>
        <v>"atk":300,"hp":5000,"undpspro":50</v>
      </c>
      <c r="J8116" s="20" t="str">
        <f>IF(I8116="","",属性中转表!$I$1&amp;(IF(VLOOKUP(B8116,属性中转表!A:G,7,FALSE)=0,0,VLOOKUP(VLOOKUP(B8116,属性中转表!A:G,7,FALSE),属性中转表!$K$2:$P$21,4,0)))+IFERROR(VLOOKUP(A8116,英雄数据表!A:K,IF(武魂!B8116&gt;=50,10,IF(武魂!B8116&gt;=25,6)),0),0))</f>
        <v>,"dpspro":0</v>
      </c>
      <c r="K8116" s="32" t="str">
        <f t="shared" si="544"/>
        <v>"atk":300,"hp":5000,"undpspro":50,"dpspro":0</v>
      </c>
      <c r="L8116" s="20" t="str">
        <f>IF(B8116&gt;=50,VLOOKUP(A8116,英雄数据表!A:L,11,FALSE),IF(B8116&gt;=25,VLOOKUP(A8116,英雄数据表!A:L,7,0),""))</f>
        <v/>
      </c>
      <c r="M8116" s="20" t="str">
        <f>IFERROR(VLOOKUP(B8116,属性中转表!$K$2:$O$21,5,FALSE),"")</f>
        <v>"undpspro":50</v>
      </c>
      <c r="N8116" s="20" t="str">
        <f>IF(B8116=25,VLOOKUP(A8116,英雄数据表!A:L,8,FALSE),IF(B8116=50,VLOOKUP(A8116,英雄数据表!A:L,12,0),""))</f>
        <v/>
      </c>
    </row>
    <row r="8117" spans="1:14" x14ac:dyDescent="0.3">
      <c r="A8117" s="20">
        <v>65016</v>
      </c>
      <c r="B8117" s="21">
        <f t="shared" si="545"/>
        <v>16</v>
      </c>
      <c r="C8117" s="21">
        <v>5</v>
      </c>
      <c r="D8117" s="21">
        <f>VLOOKUP(A8117,英雄数据表!A:D,4,0)</f>
        <v>6</v>
      </c>
      <c r="E8117" s="20" t="str">
        <f>VLOOKUP(A8117,英雄数据表!A:C,3,0)</f>
        <v>公正审判</v>
      </c>
      <c r="F8117" s="20">
        <f t="shared" si="542"/>
        <v>65016</v>
      </c>
      <c r="G8117" s="20">
        <f t="shared" si="543"/>
        <v>65016</v>
      </c>
      <c r="H8117" s="21" t="str">
        <f>VLOOKUP(B8117,属性中转表!A:F,6,FALSE)</f>
        <v>"hp":37800,"atk":1050</v>
      </c>
      <c r="I8117" s="20" t="str">
        <f>IF(VLOOKUP(B8117,属性中转表!A:G,7,FALSE)=0,"",VLOOKUP(VLOOKUP(B8117,属性中转表!A:G,7,FALSE),属性中转表!$K$2:$P$21,6,0))&amp;IF(VLOOKUP(B8117,属性中转表!A:G,7,FALSE)&gt;=50,VLOOKUP(A8117,英雄数据表!A:K,9,0),IF(VLOOKUP(B8117,属性中转表!A:G,7,FALSE)&gt;=25,VLOOKUP(A8117,英雄数据表!A:K,5,0),""))</f>
        <v>"atk":300,"hp":5000,"undpspro":50</v>
      </c>
      <c r="J8117" s="20" t="str">
        <f>IF(I8117="","",属性中转表!$I$1&amp;(IF(VLOOKUP(B8117,属性中转表!A:G,7,FALSE)=0,0,VLOOKUP(VLOOKUP(B8117,属性中转表!A:G,7,FALSE),属性中转表!$K$2:$P$21,4,0)))+IFERROR(VLOOKUP(A8117,英雄数据表!A:K,IF(武魂!B8117&gt;=50,10,IF(武魂!B8117&gt;=25,6)),0),0))</f>
        <v>,"dpspro":0</v>
      </c>
      <c r="K8117" s="32" t="str">
        <f t="shared" si="544"/>
        <v>"atk":300,"hp":5000,"undpspro":50,"dpspro":0</v>
      </c>
      <c r="L8117" s="20" t="str">
        <f>IF(B8117&gt;=50,VLOOKUP(A8117,英雄数据表!A:L,11,FALSE),IF(B8117&gt;=25,VLOOKUP(A8117,英雄数据表!A:L,7,0),""))</f>
        <v/>
      </c>
      <c r="M8117" s="20" t="str">
        <f>IFERROR(VLOOKUP(B8117,属性中转表!$K$2:$O$21,5,FALSE),"")</f>
        <v/>
      </c>
      <c r="N8117" s="20" t="str">
        <f>IF(B8117=25,VLOOKUP(A8117,英雄数据表!A:L,8,FALSE),IF(B8117=50,VLOOKUP(A8117,英雄数据表!A:L,12,0),""))</f>
        <v/>
      </c>
    </row>
    <row r="8118" spans="1:14" x14ac:dyDescent="0.3">
      <c r="A8118" s="20">
        <v>65016</v>
      </c>
      <c r="B8118" s="21">
        <f t="shared" si="545"/>
        <v>17</v>
      </c>
      <c r="C8118" s="21">
        <v>5</v>
      </c>
      <c r="D8118" s="21">
        <f>VLOOKUP(A8118,英雄数据表!A:D,4,0)</f>
        <v>6</v>
      </c>
      <c r="E8118" s="20" t="str">
        <f>VLOOKUP(A8118,英雄数据表!A:C,3,0)</f>
        <v>公正审判</v>
      </c>
      <c r="F8118" s="20">
        <f t="shared" si="542"/>
        <v>65016</v>
      </c>
      <c r="G8118" s="20">
        <f t="shared" si="543"/>
        <v>65016</v>
      </c>
      <c r="H8118" s="21" t="str">
        <f>VLOOKUP(B8118,属性中转表!A:F,6,FALSE)</f>
        <v>"hp":40500,"atk":1125</v>
      </c>
      <c r="I8118" s="20" t="str">
        <f>IF(VLOOKUP(B8118,属性中转表!A:G,7,FALSE)=0,"",VLOOKUP(VLOOKUP(B8118,属性中转表!A:G,7,FALSE),属性中转表!$K$2:$P$21,6,0))&amp;IF(VLOOKUP(B8118,属性中转表!A:G,7,FALSE)&gt;=50,VLOOKUP(A8118,英雄数据表!A:K,9,0),IF(VLOOKUP(B8118,属性中转表!A:G,7,FALSE)&gt;=25,VLOOKUP(A8118,英雄数据表!A:K,5,0),""))</f>
        <v>"atk":300,"hp":5000,"undpspro":50</v>
      </c>
      <c r="J8118" s="20" t="str">
        <f>IF(I8118="","",属性中转表!$I$1&amp;(IF(VLOOKUP(B8118,属性中转表!A:G,7,FALSE)=0,0,VLOOKUP(VLOOKUP(B8118,属性中转表!A:G,7,FALSE),属性中转表!$K$2:$P$21,4,0)))+IFERROR(VLOOKUP(A8118,英雄数据表!A:K,IF(武魂!B8118&gt;=50,10,IF(武魂!B8118&gt;=25,6)),0),0))</f>
        <v>,"dpspro":0</v>
      </c>
      <c r="K8118" s="32" t="str">
        <f t="shared" si="544"/>
        <v>"atk":300,"hp":5000,"undpspro":50,"dpspro":0</v>
      </c>
      <c r="L8118" s="20" t="str">
        <f>IF(B8118&gt;=50,VLOOKUP(A8118,英雄数据表!A:L,11,FALSE),IF(B8118&gt;=25,VLOOKUP(A8118,英雄数据表!A:L,7,0),""))</f>
        <v/>
      </c>
      <c r="M8118" s="20" t="str">
        <f>IFERROR(VLOOKUP(B8118,属性中转表!$K$2:$O$21,5,FALSE),"")</f>
        <v/>
      </c>
      <c r="N8118" s="20" t="str">
        <f>IF(B8118=25,VLOOKUP(A8118,英雄数据表!A:L,8,FALSE),IF(B8118=50,VLOOKUP(A8118,英雄数据表!A:L,12,0),""))</f>
        <v/>
      </c>
    </row>
    <row r="8119" spans="1:14" x14ac:dyDescent="0.3">
      <c r="A8119" s="20">
        <v>65016</v>
      </c>
      <c r="B8119" s="21">
        <f t="shared" si="545"/>
        <v>18</v>
      </c>
      <c r="C8119" s="21">
        <v>5</v>
      </c>
      <c r="D8119" s="21">
        <f>VLOOKUP(A8119,英雄数据表!A:D,4,0)</f>
        <v>6</v>
      </c>
      <c r="E8119" s="20" t="str">
        <f>VLOOKUP(A8119,英雄数据表!A:C,3,0)</f>
        <v>公正审判</v>
      </c>
      <c r="F8119" s="20">
        <f t="shared" si="542"/>
        <v>65016</v>
      </c>
      <c r="G8119" s="20">
        <f t="shared" si="543"/>
        <v>65016</v>
      </c>
      <c r="H8119" s="21" t="str">
        <f>VLOOKUP(B8119,属性中转表!A:F,6,FALSE)</f>
        <v>"hp":43200,"atk":1200</v>
      </c>
      <c r="I8119" s="20" t="str">
        <f>IF(VLOOKUP(B8119,属性中转表!A:G,7,FALSE)=0,"",VLOOKUP(VLOOKUP(B8119,属性中转表!A:G,7,FALSE),属性中转表!$K$2:$P$21,6,0))&amp;IF(VLOOKUP(B8119,属性中转表!A:G,7,FALSE)&gt;=50,VLOOKUP(A8119,英雄数据表!A:K,9,0),IF(VLOOKUP(B8119,属性中转表!A:G,7,FALSE)&gt;=25,VLOOKUP(A8119,英雄数据表!A:K,5,0),""))</f>
        <v>"atk":300,"hp":5000,"undpspro":50</v>
      </c>
      <c r="J8119" s="20" t="str">
        <f>IF(I8119="","",属性中转表!$I$1&amp;(IF(VLOOKUP(B8119,属性中转表!A:G,7,FALSE)=0,0,VLOOKUP(VLOOKUP(B8119,属性中转表!A:G,7,FALSE),属性中转表!$K$2:$P$21,4,0)))+IFERROR(VLOOKUP(A8119,英雄数据表!A:K,IF(武魂!B8119&gt;=50,10,IF(武魂!B8119&gt;=25,6)),0),0))</f>
        <v>,"dpspro":0</v>
      </c>
      <c r="K8119" s="32" t="str">
        <f t="shared" si="544"/>
        <v>"atk":300,"hp":5000,"undpspro":50,"dpspro":0</v>
      </c>
      <c r="L8119" s="20" t="str">
        <f>IF(B8119&gt;=50,VLOOKUP(A8119,英雄数据表!A:L,11,FALSE),IF(B8119&gt;=25,VLOOKUP(A8119,英雄数据表!A:L,7,0),""))</f>
        <v/>
      </c>
      <c r="M8119" s="20" t="str">
        <f>IFERROR(VLOOKUP(B8119,属性中转表!$K$2:$O$21,5,FALSE),"")</f>
        <v/>
      </c>
      <c r="N8119" s="20" t="str">
        <f>IF(B8119=25,VLOOKUP(A8119,英雄数据表!A:L,8,FALSE),IF(B8119=50,VLOOKUP(A8119,英雄数据表!A:L,12,0),""))</f>
        <v/>
      </c>
    </row>
    <row r="8120" spans="1:14" x14ac:dyDescent="0.3">
      <c r="A8120" s="20">
        <v>65016</v>
      </c>
      <c r="B8120" s="21">
        <f t="shared" si="545"/>
        <v>19</v>
      </c>
      <c r="C8120" s="21">
        <v>5</v>
      </c>
      <c r="D8120" s="21">
        <f>VLOOKUP(A8120,英雄数据表!A:D,4,0)</f>
        <v>6</v>
      </c>
      <c r="E8120" s="20" t="str">
        <f>VLOOKUP(A8120,英雄数据表!A:C,3,0)</f>
        <v>公正审判</v>
      </c>
      <c r="F8120" s="20">
        <f t="shared" si="542"/>
        <v>65016</v>
      </c>
      <c r="G8120" s="20">
        <f t="shared" si="543"/>
        <v>65016</v>
      </c>
      <c r="H8120" s="21" t="str">
        <f>VLOOKUP(B8120,属性中转表!A:F,6,FALSE)</f>
        <v>"hp":45900,"atk":1275</v>
      </c>
      <c r="I8120" s="20" t="str">
        <f>IF(VLOOKUP(B8120,属性中转表!A:G,7,FALSE)=0,"",VLOOKUP(VLOOKUP(B8120,属性中转表!A:G,7,FALSE),属性中转表!$K$2:$P$21,6,0))&amp;IF(VLOOKUP(B8120,属性中转表!A:G,7,FALSE)&gt;=50,VLOOKUP(A8120,英雄数据表!A:K,9,0),IF(VLOOKUP(B8120,属性中转表!A:G,7,FALSE)&gt;=25,VLOOKUP(A8120,英雄数据表!A:K,5,0),""))</f>
        <v>"atk":300,"hp":5000,"undpspro":50</v>
      </c>
      <c r="J8120" s="20" t="str">
        <f>IF(I8120="","",属性中转表!$I$1&amp;(IF(VLOOKUP(B8120,属性中转表!A:G,7,FALSE)=0,0,VLOOKUP(VLOOKUP(B8120,属性中转表!A:G,7,FALSE),属性中转表!$K$2:$P$21,4,0)))+IFERROR(VLOOKUP(A8120,英雄数据表!A:K,IF(武魂!B8120&gt;=50,10,IF(武魂!B8120&gt;=25,6)),0),0))</f>
        <v>,"dpspro":0</v>
      </c>
      <c r="K8120" s="32" t="str">
        <f t="shared" si="544"/>
        <v>"atk":300,"hp":5000,"undpspro":50,"dpspro":0</v>
      </c>
      <c r="L8120" s="20" t="str">
        <f>IF(B8120&gt;=50,VLOOKUP(A8120,英雄数据表!A:L,11,FALSE),IF(B8120&gt;=25,VLOOKUP(A8120,英雄数据表!A:L,7,0),""))</f>
        <v/>
      </c>
      <c r="M8120" s="20" t="str">
        <f>IFERROR(VLOOKUP(B8120,属性中转表!$K$2:$O$21,5,FALSE),"")</f>
        <v/>
      </c>
      <c r="N8120" s="20" t="str">
        <f>IF(B8120=25,VLOOKUP(A8120,英雄数据表!A:L,8,FALSE),IF(B8120=50,VLOOKUP(A8120,英雄数据表!A:L,12,0),""))</f>
        <v/>
      </c>
    </row>
    <row r="8121" spans="1:14" x14ac:dyDescent="0.3">
      <c r="A8121" s="20">
        <v>65016</v>
      </c>
      <c r="B8121" s="21">
        <f t="shared" si="545"/>
        <v>20</v>
      </c>
      <c r="C8121" s="21">
        <v>5</v>
      </c>
      <c r="D8121" s="21">
        <f>VLOOKUP(A8121,英雄数据表!A:D,4,0)</f>
        <v>6</v>
      </c>
      <c r="E8121" s="20" t="str">
        <f>VLOOKUP(A8121,英雄数据表!A:C,3,0)</f>
        <v>公正审判</v>
      </c>
      <c r="F8121" s="20">
        <f t="shared" si="542"/>
        <v>65016</v>
      </c>
      <c r="G8121" s="20">
        <f t="shared" si="543"/>
        <v>65016</v>
      </c>
      <c r="H8121" s="21" t="str">
        <f>VLOOKUP(B8121,属性中转表!A:F,6,FALSE)</f>
        <v>"hp":48600,"atk":1350</v>
      </c>
      <c r="I8121" s="20" t="str">
        <f>IF(VLOOKUP(B8121,属性中转表!A:G,7,FALSE)=0,"",VLOOKUP(VLOOKUP(B8121,属性中转表!A:G,7,FALSE),属性中转表!$K$2:$P$21,6,0))&amp;IF(VLOOKUP(B8121,属性中转表!A:G,7,FALSE)&gt;=50,VLOOKUP(A8121,英雄数据表!A:K,9,0),IF(VLOOKUP(B8121,属性中转表!A:G,7,FALSE)&gt;=25,VLOOKUP(A8121,英雄数据表!A:K,5,0),""))</f>
        <v>"atk":300,"hp":5000,"undpspro":50</v>
      </c>
      <c r="J8121" s="20" t="str">
        <f>IF(I8121="","",属性中转表!$I$1&amp;(IF(VLOOKUP(B8121,属性中转表!A:G,7,FALSE)=0,0,VLOOKUP(VLOOKUP(B8121,属性中转表!A:G,7,FALSE),属性中转表!$K$2:$P$21,4,0)))+IFERROR(VLOOKUP(A8121,英雄数据表!A:K,IF(武魂!B8121&gt;=50,10,IF(武魂!B8121&gt;=25,6)),0),0))</f>
        <v>,"dpspro":50</v>
      </c>
      <c r="K8121" s="32" t="str">
        <f t="shared" si="544"/>
        <v>"atk":300,"hp":5000,"undpspro":50,"dpspro":50</v>
      </c>
      <c r="L8121" s="20" t="str">
        <f>IF(B8121&gt;=50,VLOOKUP(A8121,英雄数据表!A:L,11,FALSE),IF(B8121&gt;=25,VLOOKUP(A8121,英雄数据表!A:L,7,0),""))</f>
        <v/>
      </c>
      <c r="M8121" s="20" t="str">
        <f>IFERROR(VLOOKUP(B8121,属性中转表!$K$2:$O$21,5,FALSE),"")</f>
        <v>"dpspro":50</v>
      </c>
      <c r="N8121" s="20" t="str">
        <f>IF(B8121=25,VLOOKUP(A8121,英雄数据表!A:L,8,FALSE),IF(B8121=50,VLOOKUP(A8121,英雄数据表!A:L,12,0),""))</f>
        <v/>
      </c>
    </row>
    <row r="8122" spans="1:14" x14ac:dyDescent="0.3">
      <c r="A8122" s="20">
        <v>65016</v>
      </c>
      <c r="B8122" s="21">
        <f t="shared" si="545"/>
        <v>21</v>
      </c>
      <c r="C8122" s="21">
        <v>5</v>
      </c>
      <c r="D8122" s="21">
        <f>VLOOKUP(A8122,英雄数据表!A:D,4,0)</f>
        <v>6</v>
      </c>
      <c r="E8122" s="20" t="str">
        <f>VLOOKUP(A8122,英雄数据表!A:C,3,0)</f>
        <v>公正审判</v>
      </c>
      <c r="F8122" s="20">
        <f t="shared" si="542"/>
        <v>65016</v>
      </c>
      <c r="G8122" s="20">
        <f t="shared" si="543"/>
        <v>65016</v>
      </c>
      <c r="H8122" s="21" t="str">
        <f>VLOOKUP(B8122,属性中转表!A:F,6,FALSE)</f>
        <v>"hp":52200,"atk":1450</v>
      </c>
      <c r="I8122" s="20" t="str">
        <f>IF(VLOOKUP(B8122,属性中转表!A:G,7,FALSE)=0,"",VLOOKUP(VLOOKUP(B8122,属性中转表!A:G,7,FALSE),属性中转表!$K$2:$P$21,6,0))&amp;IF(VLOOKUP(B8122,属性中转表!A:G,7,FALSE)&gt;=50,VLOOKUP(A8122,英雄数据表!A:K,9,0),IF(VLOOKUP(B8122,属性中转表!A:G,7,FALSE)&gt;=25,VLOOKUP(A8122,英雄数据表!A:K,5,0),""))</f>
        <v>"atk":300,"hp":5000,"undpspro":50</v>
      </c>
      <c r="J8122" s="20" t="str">
        <f>IF(I8122="","",属性中转表!$I$1&amp;(IF(VLOOKUP(B8122,属性中转表!A:G,7,FALSE)=0,0,VLOOKUP(VLOOKUP(B8122,属性中转表!A:G,7,FALSE),属性中转表!$K$2:$P$21,4,0)))+IFERROR(VLOOKUP(A8122,英雄数据表!A:K,IF(武魂!B8122&gt;=50,10,IF(武魂!B8122&gt;=25,6)),0),0))</f>
        <v>,"dpspro":50</v>
      </c>
      <c r="K8122" s="32" t="str">
        <f t="shared" si="544"/>
        <v>"atk":300,"hp":5000,"undpspro":50,"dpspro":50</v>
      </c>
      <c r="L8122" s="20" t="str">
        <f>IF(B8122&gt;=50,VLOOKUP(A8122,英雄数据表!A:L,11,FALSE),IF(B8122&gt;=25,VLOOKUP(A8122,英雄数据表!A:L,7,0),""))</f>
        <v/>
      </c>
      <c r="M8122" s="20" t="str">
        <f>IFERROR(VLOOKUP(B8122,属性中转表!$K$2:$O$21,5,FALSE),"")</f>
        <v/>
      </c>
      <c r="N8122" s="20" t="str">
        <f>IF(B8122=25,VLOOKUP(A8122,英雄数据表!A:L,8,FALSE),IF(B8122=50,VLOOKUP(A8122,英雄数据表!A:L,12,0),""))</f>
        <v/>
      </c>
    </row>
    <row r="8123" spans="1:14" x14ac:dyDescent="0.3">
      <c r="A8123" s="20">
        <v>65016</v>
      </c>
      <c r="B8123" s="21">
        <f t="shared" si="545"/>
        <v>22</v>
      </c>
      <c r="C8123" s="21">
        <v>5</v>
      </c>
      <c r="D8123" s="21">
        <f>VLOOKUP(A8123,英雄数据表!A:D,4,0)</f>
        <v>6</v>
      </c>
      <c r="E8123" s="20" t="str">
        <f>VLOOKUP(A8123,英雄数据表!A:C,3,0)</f>
        <v>公正审判</v>
      </c>
      <c r="F8123" s="20">
        <f t="shared" si="542"/>
        <v>65016</v>
      </c>
      <c r="G8123" s="20">
        <f t="shared" si="543"/>
        <v>65016</v>
      </c>
      <c r="H8123" s="21" t="str">
        <f>VLOOKUP(B8123,属性中转表!A:F,6,FALSE)</f>
        <v>"hp":55800,"atk":1550</v>
      </c>
      <c r="I8123" s="20" t="str">
        <f>IF(VLOOKUP(B8123,属性中转表!A:G,7,FALSE)=0,"",VLOOKUP(VLOOKUP(B8123,属性中转表!A:G,7,FALSE),属性中转表!$K$2:$P$21,6,0))&amp;IF(VLOOKUP(B8123,属性中转表!A:G,7,FALSE)&gt;=50,VLOOKUP(A8123,英雄数据表!A:K,9,0),IF(VLOOKUP(B8123,属性中转表!A:G,7,FALSE)&gt;=25,VLOOKUP(A8123,英雄数据表!A:K,5,0),""))</f>
        <v>"atk":300,"hp":5000,"undpspro":50</v>
      </c>
      <c r="J8123" s="20" t="str">
        <f>IF(I8123="","",属性中转表!$I$1&amp;(IF(VLOOKUP(B8123,属性中转表!A:G,7,FALSE)=0,0,VLOOKUP(VLOOKUP(B8123,属性中转表!A:G,7,FALSE),属性中转表!$K$2:$P$21,4,0)))+IFERROR(VLOOKUP(A8123,英雄数据表!A:K,IF(武魂!B8123&gt;=50,10,IF(武魂!B8123&gt;=25,6)),0),0))</f>
        <v>,"dpspro":50</v>
      </c>
      <c r="K8123" s="32" t="str">
        <f t="shared" si="544"/>
        <v>"atk":300,"hp":5000,"undpspro":50,"dpspro":50</v>
      </c>
      <c r="L8123" s="20" t="str">
        <f>IF(B8123&gt;=50,VLOOKUP(A8123,英雄数据表!A:L,11,FALSE),IF(B8123&gt;=25,VLOOKUP(A8123,英雄数据表!A:L,7,0),""))</f>
        <v/>
      </c>
      <c r="M8123" s="20" t="str">
        <f>IFERROR(VLOOKUP(B8123,属性中转表!$K$2:$O$21,5,FALSE),"")</f>
        <v/>
      </c>
      <c r="N8123" s="20" t="str">
        <f>IF(B8123=25,VLOOKUP(A8123,英雄数据表!A:L,8,FALSE),IF(B8123=50,VLOOKUP(A8123,英雄数据表!A:L,12,0),""))</f>
        <v/>
      </c>
    </row>
    <row r="8124" spans="1:14" x14ac:dyDescent="0.3">
      <c r="A8124" s="20">
        <v>65016</v>
      </c>
      <c r="B8124" s="21">
        <f t="shared" si="545"/>
        <v>23</v>
      </c>
      <c r="C8124" s="21">
        <v>5</v>
      </c>
      <c r="D8124" s="21">
        <f>VLOOKUP(A8124,英雄数据表!A:D,4,0)</f>
        <v>6</v>
      </c>
      <c r="E8124" s="20" t="str">
        <f>VLOOKUP(A8124,英雄数据表!A:C,3,0)</f>
        <v>公正审判</v>
      </c>
      <c r="F8124" s="20">
        <f t="shared" si="542"/>
        <v>65016</v>
      </c>
      <c r="G8124" s="20">
        <f t="shared" si="543"/>
        <v>65016</v>
      </c>
      <c r="H8124" s="21" t="str">
        <f>VLOOKUP(B8124,属性中转表!A:F,6,FALSE)</f>
        <v>"hp":59400,"atk":1650</v>
      </c>
      <c r="I8124" s="20" t="str">
        <f>IF(VLOOKUP(B8124,属性中转表!A:G,7,FALSE)=0,"",VLOOKUP(VLOOKUP(B8124,属性中转表!A:G,7,FALSE),属性中转表!$K$2:$P$21,6,0))&amp;IF(VLOOKUP(B8124,属性中转表!A:G,7,FALSE)&gt;=50,VLOOKUP(A8124,英雄数据表!A:K,9,0),IF(VLOOKUP(B8124,属性中转表!A:G,7,FALSE)&gt;=25,VLOOKUP(A8124,英雄数据表!A:K,5,0),""))</f>
        <v>"atk":300,"hp":5000,"undpspro":50</v>
      </c>
      <c r="J8124" s="20" t="str">
        <f>IF(I8124="","",属性中转表!$I$1&amp;(IF(VLOOKUP(B8124,属性中转表!A:G,7,FALSE)=0,0,VLOOKUP(VLOOKUP(B8124,属性中转表!A:G,7,FALSE),属性中转表!$K$2:$P$21,4,0)))+IFERROR(VLOOKUP(A8124,英雄数据表!A:K,IF(武魂!B8124&gt;=50,10,IF(武魂!B8124&gt;=25,6)),0),0))</f>
        <v>,"dpspro":50</v>
      </c>
      <c r="K8124" s="32" t="str">
        <f t="shared" si="544"/>
        <v>"atk":300,"hp":5000,"undpspro":50,"dpspro":50</v>
      </c>
      <c r="L8124" s="20" t="str">
        <f>IF(B8124&gt;=50,VLOOKUP(A8124,英雄数据表!A:L,11,FALSE),IF(B8124&gt;=25,VLOOKUP(A8124,英雄数据表!A:L,7,0),""))</f>
        <v/>
      </c>
      <c r="M8124" s="20" t="str">
        <f>IFERROR(VLOOKUP(B8124,属性中转表!$K$2:$O$21,5,FALSE),"")</f>
        <v/>
      </c>
      <c r="N8124" s="20" t="str">
        <f>IF(B8124=25,VLOOKUP(A8124,英雄数据表!A:L,8,FALSE),IF(B8124=50,VLOOKUP(A8124,英雄数据表!A:L,12,0),""))</f>
        <v/>
      </c>
    </row>
    <row r="8125" spans="1:14" x14ac:dyDescent="0.3">
      <c r="A8125" s="20">
        <v>65016</v>
      </c>
      <c r="B8125" s="21">
        <f t="shared" si="545"/>
        <v>24</v>
      </c>
      <c r="C8125" s="21">
        <v>5</v>
      </c>
      <c r="D8125" s="21">
        <f>VLOOKUP(A8125,英雄数据表!A:D,4,0)</f>
        <v>6</v>
      </c>
      <c r="E8125" s="20" t="str">
        <f>VLOOKUP(A8125,英雄数据表!A:C,3,0)</f>
        <v>公正审判</v>
      </c>
      <c r="F8125" s="20">
        <f t="shared" si="542"/>
        <v>65016</v>
      </c>
      <c r="G8125" s="20">
        <f t="shared" si="543"/>
        <v>65016</v>
      </c>
      <c r="H8125" s="21" t="str">
        <f>VLOOKUP(B8125,属性中转表!A:F,6,FALSE)</f>
        <v>"hp":63000,"atk":1750</v>
      </c>
      <c r="I8125" s="20" t="str">
        <f>IF(VLOOKUP(B8125,属性中转表!A:G,7,FALSE)=0,"",VLOOKUP(VLOOKUP(B8125,属性中转表!A:G,7,FALSE),属性中转表!$K$2:$P$21,6,0))&amp;IF(VLOOKUP(B8125,属性中转表!A:G,7,FALSE)&gt;=50,VLOOKUP(A8125,英雄数据表!A:K,9,0),IF(VLOOKUP(B8125,属性中转表!A:G,7,FALSE)&gt;=25,VLOOKUP(A8125,英雄数据表!A:K,5,0),""))</f>
        <v>"atk":300,"hp":5000,"undpspro":50</v>
      </c>
      <c r="J8125" s="20" t="str">
        <f>IF(I8125="","",属性中转表!$I$1&amp;(IF(VLOOKUP(B8125,属性中转表!A:G,7,FALSE)=0,0,VLOOKUP(VLOOKUP(B8125,属性中转表!A:G,7,FALSE),属性中转表!$K$2:$P$21,4,0)))+IFERROR(VLOOKUP(A8125,英雄数据表!A:K,IF(武魂!B8125&gt;=50,10,IF(武魂!B8125&gt;=25,6)),0),0))</f>
        <v>,"dpspro":50</v>
      </c>
      <c r="K8125" s="32" t="str">
        <f t="shared" si="544"/>
        <v>"atk":300,"hp":5000,"undpspro":50,"dpspro":50</v>
      </c>
      <c r="L8125" s="20" t="str">
        <f>IF(B8125&gt;=50,VLOOKUP(A8125,英雄数据表!A:L,11,FALSE),IF(B8125&gt;=25,VLOOKUP(A8125,英雄数据表!A:L,7,0),""))</f>
        <v/>
      </c>
      <c r="M8125" s="20" t="str">
        <f>IFERROR(VLOOKUP(B8125,属性中转表!$K$2:$O$21,5,FALSE),"")</f>
        <v/>
      </c>
      <c r="N8125" s="20" t="str">
        <f>IF(B8125=25,VLOOKUP(A8125,英雄数据表!A:L,8,FALSE),IF(B8125=50,VLOOKUP(A8125,英雄数据表!A:L,12,0),""))</f>
        <v/>
      </c>
    </row>
    <row r="8126" spans="1:14" x14ac:dyDescent="0.3">
      <c r="A8126" s="20">
        <v>65016</v>
      </c>
      <c r="B8126" s="21">
        <f t="shared" si="545"/>
        <v>25</v>
      </c>
      <c r="C8126" s="21">
        <v>5</v>
      </c>
      <c r="D8126" s="21">
        <f>VLOOKUP(A8126,英雄数据表!A:D,4,0)</f>
        <v>6</v>
      </c>
      <c r="E8126" s="20" t="str">
        <f>VLOOKUP(A8126,英雄数据表!A:C,3,0)</f>
        <v>公正审判</v>
      </c>
      <c r="F8126" s="20">
        <f t="shared" si="542"/>
        <v>65016</v>
      </c>
      <c r="G8126" s="20">
        <f t="shared" si="543"/>
        <v>65016</v>
      </c>
      <c r="H8126" s="21" t="str">
        <f>VLOOKUP(B8126,属性中转表!A:F,6,FALSE)</f>
        <v>"hp":66600,"atk":1850</v>
      </c>
      <c r="I8126" s="20" t="str">
        <f>IF(VLOOKUP(B8126,属性中转表!A:G,7,FALSE)=0,"",VLOOKUP(VLOOKUP(B8126,属性中转表!A:G,7,FALSE),属性中转表!$K$2:$P$21,6,0))&amp;IF(VLOOKUP(B8126,属性中转表!A:G,7,FALSE)&gt;=50,VLOOKUP(A8126,英雄数据表!A:K,9,0),IF(VLOOKUP(B8126,属性中转表!A:G,7,FALSE)&gt;=25,VLOOKUP(A8126,英雄数据表!A:K,5,0),""))</f>
        <v>"atk":300,"hp":5000,"undpspro":50,"hppro":60</v>
      </c>
      <c r="J8126" s="20" t="str">
        <f>IF(I8126="","",属性中转表!$I$1&amp;(IF(VLOOKUP(B8126,属性中转表!A:G,7,FALSE)=0,0,VLOOKUP(VLOOKUP(B8126,属性中转表!A:G,7,FALSE),属性中转表!$K$2:$P$21,4,0)))+IFERROR(VLOOKUP(A8126,英雄数据表!A:K,IF(武魂!B8126&gt;=50,10,IF(武魂!B8126&gt;=25,6)),0),0))</f>
        <v>,"dpspro":50</v>
      </c>
      <c r="K8126" s="32" t="str">
        <f t="shared" si="544"/>
        <v>"atk":300,"hp":5000,"undpspro":50,"hppro":60,"dpspro":50</v>
      </c>
      <c r="L8126" s="20" t="str">
        <f>IF(B8126&gt;=50,VLOOKUP(A8126,英雄数据表!A:L,11,FALSE),IF(B8126&gt;=25,VLOOKUP(A8126,英雄数据表!A:L,7,0),""))</f>
        <v>"6501601004"</v>
      </c>
      <c r="M8126" s="20" t="str">
        <f>IFERROR(VLOOKUP(B8126,属性中转表!$K$2:$O$21,5,FALSE),"")</f>
        <v/>
      </c>
      <c r="N8126" s="20" t="str">
        <f>IF(B8126=25,VLOOKUP(A8126,英雄数据表!A:L,8,FALSE),IF(B8126=50,VLOOKUP(A8126,英雄数据表!A:L,12,0),""))</f>
        <v>生命提升6%，放怒气技能的时候有60%概率将随机净化1个友方英雄全部负面效果</v>
      </c>
    </row>
    <row r="8127" spans="1:14" x14ac:dyDescent="0.3">
      <c r="A8127" s="20">
        <v>65016</v>
      </c>
      <c r="B8127" s="21">
        <f t="shared" si="545"/>
        <v>26</v>
      </c>
      <c r="C8127" s="21">
        <v>5</v>
      </c>
      <c r="D8127" s="21">
        <f>VLOOKUP(A8127,英雄数据表!A:D,4,0)</f>
        <v>6</v>
      </c>
      <c r="E8127" s="20" t="str">
        <f>VLOOKUP(A8127,英雄数据表!A:C,3,0)</f>
        <v>公正审判</v>
      </c>
      <c r="F8127" s="20">
        <f t="shared" si="542"/>
        <v>65016</v>
      </c>
      <c r="G8127" s="20">
        <f t="shared" si="543"/>
        <v>65016</v>
      </c>
      <c r="H8127" s="21" t="str">
        <f>VLOOKUP(B8127,属性中转表!A:F,6,FALSE)</f>
        <v>"hp":70200,"atk":1950</v>
      </c>
      <c r="I8127" s="20" t="str">
        <f>IF(VLOOKUP(B8127,属性中转表!A:G,7,FALSE)=0,"",VLOOKUP(VLOOKUP(B8127,属性中转表!A:G,7,FALSE),属性中转表!$K$2:$P$21,6,0))&amp;IF(VLOOKUP(B8127,属性中转表!A:G,7,FALSE)&gt;=50,VLOOKUP(A8127,英雄数据表!A:K,9,0),IF(VLOOKUP(B8127,属性中转表!A:G,7,FALSE)&gt;=25,VLOOKUP(A8127,英雄数据表!A:K,5,0),""))</f>
        <v>"atk":300,"hp":5000,"undpspro":50,"hppro":60</v>
      </c>
      <c r="J8127" s="20" t="str">
        <f>IF(I8127="","",属性中转表!$I$1&amp;(IF(VLOOKUP(B8127,属性中转表!A:G,7,FALSE)=0,0,VLOOKUP(VLOOKUP(B8127,属性中转表!A:G,7,FALSE),属性中转表!$K$2:$P$21,4,0)))+IFERROR(VLOOKUP(A8127,英雄数据表!A:K,IF(武魂!B8127&gt;=50,10,IF(武魂!B8127&gt;=25,6)),0),0))</f>
        <v>,"dpspro":50</v>
      </c>
      <c r="K8127" s="32" t="str">
        <f t="shared" si="544"/>
        <v>"atk":300,"hp":5000,"undpspro":50,"hppro":60,"dpspro":50</v>
      </c>
      <c r="L8127" s="20" t="str">
        <f>IF(B8127&gt;=50,VLOOKUP(A8127,英雄数据表!A:L,11,FALSE),IF(B8127&gt;=25,VLOOKUP(A8127,英雄数据表!A:L,7,0),""))</f>
        <v>"6501601004"</v>
      </c>
      <c r="M8127" s="20" t="str">
        <f>IFERROR(VLOOKUP(B8127,属性中转表!$K$2:$O$21,5,FALSE),"")</f>
        <v/>
      </c>
      <c r="N8127" s="20" t="str">
        <f>IF(B8127=25,VLOOKUP(A8127,英雄数据表!A:L,8,FALSE),IF(B8127=50,VLOOKUP(A8127,英雄数据表!A:L,12,0),""))</f>
        <v/>
      </c>
    </row>
    <row r="8128" spans="1:14" x14ac:dyDescent="0.3">
      <c r="A8128" s="20">
        <v>65016</v>
      </c>
      <c r="B8128" s="21">
        <f t="shared" si="545"/>
        <v>27</v>
      </c>
      <c r="C8128" s="21">
        <v>5</v>
      </c>
      <c r="D8128" s="21">
        <f>VLOOKUP(A8128,英雄数据表!A:D,4,0)</f>
        <v>6</v>
      </c>
      <c r="E8128" s="20" t="str">
        <f>VLOOKUP(A8128,英雄数据表!A:C,3,0)</f>
        <v>公正审判</v>
      </c>
      <c r="F8128" s="20">
        <f t="shared" si="542"/>
        <v>65016</v>
      </c>
      <c r="G8128" s="20">
        <f t="shared" si="543"/>
        <v>65016</v>
      </c>
      <c r="H8128" s="21" t="str">
        <f>VLOOKUP(B8128,属性中转表!A:F,6,FALSE)</f>
        <v>"hp":73800,"atk":2050</v>
      </c>
      <c r="I8128" s="20" t="str">
        <f>IF(VLOOKUP(B8128,属性中转表!A:G,7,FALSE)=0,"",VLOOKUP(VLOOKUP(B8128,属性中转表!A:G,7,FALSE),属性中转表!$K$2:$P$21,6,0))&amp;IF(VLOOKUP(B8128,属性中转表!A:G,7,FALSE)&gt;=50,VLOOKUP(A8128,英雄数据表!A:K,9,0),IF(VLOOKUP(B8128,属性中转表!A:G,7,FALSE)&gt;=25,VLOOKUP(A8128,英雄数据表!A:K,5,0),""))</f>
        <v>"atk":300,"hp":5000,"undpspro":50,"hppro":60</v>
      </c>
      <c r="J8128" s="20" t="str">
        <f>IF(I8128="","",属性中转表!$I$1&amp;(IF(VLOOKUP(B8128,属性中转表!A:G,7,FALSE)=0,0,VLOOKUP(VLOOKUP(B8128,属性中转表!A:G,7,FALSE),属性中转表!$K$2:$P$21,4,0)))+IFERROR(VLOOKUP(A8128,英雄数据表!A:K,IF(武魂!B8128&gt;=50,10,IF(武魂!B8128&gt;=25,6)),0),0))</f>
        <v>,"dpspro":50</v>
      </c>
      <c r="K8128" s="32" t="str">
        <f t="shared" si="544"/>
        <v>"atk":300,"hp":5000,"undpspro":50,"hppro":60,"dpspro":50</v>
      </c>
      <c r="L8128" s="20" t="str">
        <f>IF(B8128&gt;=50,VLOOKUP(A8128,英雄数据表!A:L,11,FALSE),IF(B8128&gt;=25,VLOOKUP(A8128,英雄数据表!A:L,7,0),""))</f>
        <v>"6501601004"</v>
      </c>
      <c r="M8128" s="20" t="str">
        <f>IFERROR(VLOOKUP(B8128,属性中转表!$K$2:$O$21,5,FALSE),"")</f>
        <v/>
      </c>
      <c r="N8128" s="20" t="str">
        <f>IF(B8128=25,VLOOKUP(A8128,英雄数据表!A:L,8,FALSE),IF(B8128=50,VLOOKUP(A8128,英雄数据表!A:L,12,0),""))</f>
        <v/>
      </c>
    </row>
    <row r="8129" spans="1:14" x14ac:dyDescent="0.3">
      <c r="A8129" s="20">
        <v>65016</v>
      </c>
      <c r="B8129" s="21">
        <f t="shared" si="545"/>
        <v>28</v>
      </c>
      <c r="C8129" s="21">
        <v>5</v>
      </c>
      <c r="D8129" s="21">
        <f>VLOOKUP(A8129,英雄数据表!A:D,4,0)</f>
        <v>6</v>
      </c>
      <c r="E8129" s="20" t="str">
        <f>VLOOKUP(A8129,英雄数据表!A:C,3,0)</f>
        <v>公正审判</v>
      </c>
      <c r="F8129" s="20">
        <f t="shared" si="542"/>
        <v>65016</v>
      </c>
      <c r="G8129" s="20">
        <f t="shared" si="543"/>
        <v>65016</v>
      </c>
      <c r="H8129" s="21" t="str">
        <f>VLOOKUP(B8129,属性中转表!A:F,6,FALSE)</f>
        <v>"hp":77400,"atk":2150</v>
      </c>
      <c r="I8129" s="20" t="str">
        <f>IF(VLOOKUP(B8129,属性中转表!A:G,7,FALSE)=0,"",VLOOKUP(VLOOKUP(B8129,属性中转表!A:G,7,FALSE),属性中转表!$K$2:$P$21,6,0))&amp;IF(VLOOKUP(B8129,属性中转表!A:G,7,FALSE)&gt;=50,VLOOKUP(A8129,英雄数据表!A:K,9,0),IF(VLOOKUP(B8129,属性中转表!A:G,7,FALSE)&gt;=25,VLOOKUP(A8129,英雄数据表!A:K,5,0),""))</f>
        <v>"atk":300,"hp":5000,"undpspro":50,"hppro":60</v>
      </c>
      <c r="J8129" s="20" t="str">
        <f>IF(I8129="","",属性中转表!$I$1&amp;(IF(VLOOKUP(B8129,属性中转表!A:G,7,FALSE)=0,0,VLOOKUP(VLOOKUP(B8129,属性中转表!A:G,7,FALSE),属性中转表!$K$2:$P$21,4,0)))+IFERROR(VLOOKUP(A8129,英雄数据表!A:K,IF(武魂!B8129&gt;=50,10,IF(武魂!B8129&gt;=25,6)),0),0))</f>
        <v>,"dpspro":50</v>
      </c>
      <c r="K8129" s="32" t="str">
        <f t="shared" si="544"/>
        <v>"atk":300,"hp":5000,"undpspro":50,"hppro":60,"dpspro":50</v>
      </c>
      <c r="L8129" s="20" t="str">
        <f>IF(B8129&gt;=50,VLOOKUP(A8129,英雄数据表!A:L,11,FALSE),IF(B8129&gt;=25,VLOOKUP(A8129,英雄数据表!A:L,7,0),""))</f>
        <v>"6501601004"</v>
      </c>
      <c r="M8129" s="20" t="str">
        <f>IFERROR(VLOOKUP(B8129,属性中转表!$K$2:$O$21,5,FALSE),"")</f>
        <v/>
      </c>
      <c r="N8129" s="20" t="str">
        <f>IF(B8129=25,VLOOKUP(A8129,英雄数据表!A:L,8,FALSE),IF(B8129=50,VLOOKUP(A8129,英雄数据表!A:L,12,0),""))</f>
        <v/>
      </c>
    </row>
    <row r="8130" spans="1:14" x14ac:dyDescent="0.3">
      <c r="A8130" s="20">
        <v>65016</v>
      </c>
      <c r="B8130" s="21">
        <f t="shared" si="545"/>
        <v>29</v>
      </c>
      <c r="C8130" s="21">
        <v>5</v>
      </c>
      <c r="D8130" s="21">
        <f>VLOOKUP(A8130,英雄数据表!A:D,4,0)</f>
        <v>6</v>
      </c>
      <c r="E8130" s="20" t="str">
        <f>VLOOKUP(A8130,英雄数据表!A:C,3,0)</f>
        <v>公正审判</v>
      </c>
      <c r="F8130" s="20">
        <f t="shared" ref="F8130:F8193" si="546">A8130</f>
        <v>65016</v>
      </c>
      <c r="G8130" s="20">
        <f t="shared" ref="G8130:G8193" si="547">A8130</f>
        <v>65016</v>
      </c>
      <c r="H8130" s="21" t="str">
        <f>VLOOKUP(B8130,属性中转表!A:F,6,FALSE)</f>
        <v>"hp":81000,"atk":2250</v>
      </c>
      <c r="I8130" s="20" t="str">
        <f>IF(VLOOKUP(B8130,属性中转表!A:G,7,FALSE)=0,"",VLOOKUP(VLOOKUP(B8130,属性中转表!A:G,7,FALSE),属性中转表!$K$2:$P$21,6,0))&amp;IF(VLOOKUP(B8130,属性中转表!A:G,7,FALSE)&gt;=50,VLOOKUP(A8130,英雄数据表!A:K,9,0),IF(VLOOKUP(B8130,属性中转表!A:G,7,FALSE)&gt;=25,VLOOKUP(A8130,英雄数据表!A:K,5,0),""))</f>
        <v>"atk":300,"hp":5000,"undpspro":50,"hppro":60</v>
      </c>
      <c r="J8130" s="20" t="str">
        <f>IF(I8130="","",属性中转表!$I$1&amp;(IF(VLOOKUP(B8130,属性中转表!A:G,7,FALSE)=0,0,VLOOKUP(VLOOKUP(B8130,属性中转表!A:G,7,FALSE),属性中转表!$K$2:$P$21,4,0)))+IFERROR(VLOOKUP(A8130,英雄数据表!A:K,IF(武魂!B8130&gt;=50,10,IF(武魂!B8130&gt;=25,6)),0),0))</f>
        <v>,"dpspro":50</v>
      </c>
      <c r="K8130" s="32" t="str">
        <f t="shared" si="544"/>
        <v>"atk":300,"hp":5000,"undpspro":50,"hppro":60,"dpspro":50</v>
      </c>
      <c r="L8130" s="20" t="str">
        <f>IF(B8130&gt;=50,VLOOKUP(A8130,英雄数据表!A:L,11,FALSE),IF(B8130&gt;=25,VLOOKUP(A8130,英雄数据表!A:L,7,0),""))</f>
        <v>"6501601004"</v>
      </c>
      <c r="M8130" s="20" t="str">
        <f>IFERROR(VLOOKUP(B8130,属性中转表!$K$2:$O$21,5,FALSE),"")</f>
        <v/>
      </c>
      <c r="N8130" s="20" t="str">
        <f>IF(B8130=25,VLOOKUP(A8130,英雄数据表!A:L,8,FALSE),IF(B8130=50,VLOOKUP(A8130,英雄数据表!A:L,12,0),""))</f>
        <v/>
      </c>
    </row>
    <row r="8131" spans="1:14" x14ac:dyDescent="0.3">
      <c r="A8131" s="20">
        <v>65016</v>
      </c>
      <c r="B8131" s="21">
        <f t="shared" si="545"/>
        <v>30</v>
      </c>
      <c r="C8131" s="21">
        <v>5</v>
      </c>
      <c r="D8131" s="21">
        <f>VLOOKUP(A8131,英雄数据表!A:D,4,0)</f>
        <v>6</v>
      </c>
      <c r="E8131" s="20" t="str">
        <f>VLOOKUP(A8131,英雄数据表!A:C,3,0)</f>
        <v>公正审判</v>
      </c>
      <c r="F8131" s="20">
        <f t="shared" si="546"/>
        <v>65016</v>
      </c>
      <c r="G8131" s="20">
        <f t="shared" si="547"/>
        <v>65016</v>
      </c>
      <c r="H8131" s="21" t="str">
        <f>VLOOKUP(B8131,属性中转表!A:F,6,FALSE)</f>
        <v>"hp":84600,"atk":2350</v>
      </c>
      <c r="I8131" s="20" t="str">
        <f>IF(VLOOKUP(B8131,属性中转表!A:G,7,FALSE)=0,"",VLOOKUP(VLOOKUP(B8131,属性中转表!A:G,7,FALSE),属性中转表!$K$2:$P$21,6,0))&amp;IF(VLOOKUP(B8131,属性中转表!A:G,7,FALSE)&gt;=50,VLOOKUP(A8131,英雄数据表!A:K,9,0),IF(VLOOKUP(B8131,属性中转表!A:G,7,FALSE)&gt;=25,VLOOKUP(A8131,英雄数据表!A:K,5,0),""))</f>
        <v>"atk":300,"hp":5000,"undpspro":100,"hppro":60</v>
      </c>
      <c r="J8131" s="20" t="str">
        <f>IF(I8131="","",属性中转表!$I$1&amp;(IF(VLOOKUP(B8131,属性中转表!A:G,7,FALSE)=0,0,VLOOKUP(VLOOKUP(B8131,属性中转表!A:G,7,FALSE),属性中转表!$K$2:$P$21,4,0)))+IFERROR(VLOOKUP(A8131,英雄数据表!A:K,IF(武魂!B8131&gt;=50,10,IF(武魂!B8131&gt;=25,6)),0),0))</f>
        <v>,"dpspro":50</v>
      </c>
      <c r="K8131" s="32" t="str">
        <f t="shared" si="544"/>
        <v>"atk":300,"hp":5000,"undpspro":100,"hppro":60,"dpspro":50</v>
      </c>
      <c r="L8131" s="20" t="str">
        <f>IF(B8131&gt;=50,VLOOKUP(A8131,英雄数据表!A:L,11,FALSE),IF(B8131&gt;=25,VLOOKUP(A8131,英雄数据表!A:L,7,0),""))</f>
        <v>"6501601004"</v>
      </c>
      <c r="M8131" s="20" t="str">
        <f>IFERROR(VLOOKUP(B8131,属性中转表!$K$2:$O$21,5,FALSE),"")</f>
        <v>"undpspro":50</v>
      </c>
      <c r="N8131" s="20" t="str">
        <f>IF(B8131=25,VLOOKUP(A8131,英雄数据表!A:L,8,FALSE),IF(B8131=50,VLOOKUP(A8131,英雄数据表!A:L,12,0),""))</f>
        <v/>
      </c>
    </row>
    <row r="8132" spans="1:14" x14ac:dyDescent="0.3">
      <c r="A8132" s="20">
        <v>65016</v>
      </c>
      <c r="B8132" s="21">
        <f t="shared" si="545"/>
        <v>31</v>
      </c>
      <c r="C8132" s="21">
        <v>5</v>
      </c>
      <c r="D8132" s="21">
        <f>VLOOKUP(A8132,英雄数据表!A:D,4,0)</f>
        <v>6</v>
      </c>
      <c r="E8132" s="20" t="str">
        <f>VLOOKUP(A8132,英雄数据表!A:C,3,0)</f>
        <v>公正审判</v>
      </c>
      <c r="F8132" s="20">
        <f t="shared" si="546"/>
        <v>65016</v>
      </c>
      <c r="G8132" s="20">
        <f t="shared" si="547"/>
        <v>65016</v>
      </c>
      <c r="H8132" s="21" t="str">
        <f>VLOOKUP(B8132,属性中转表!A:F,6,FALSE)</f>
        <v>"hp":89100,"atk":2475</v>
      </c>
      <c r="I8132" s="20" t="str">
        <f>IF(VLOOKUP(B8132,属性中转表!A:G,7,FALSE)=0,"",VLOOKUP(VLOOKUP(B8132,属性中转表!A:G,7,FALSE),属性中转表!$K$2:$P$21,6,0))&amp;IF(VLOOKUP(B8132,属性中转表!A:G,7,FALSE)&gt;=50,VLOOKUP(A8132,英雄数据表!A:K,9,0),IF(VLOOKUP(B8132,属性中转表!A:G,7,FALSE)&gt;=25,VLOOKUP(A8132,英雄数据表!A:K,5,0),""))</f>
        <v>"atk":300,"hp":5000,"undpspro":100,"hppro":60</v>
      </c>
      <c r="J8132" s="20" t="str">
        <f>IF(I8132="","",属性中转表!$I$1&amp;(IF(VLOOKUP(B8132,属性中转表!A:G,7,FALSE)=0,0,VLOOKUP(VLOOKUP(B8132,属性中转表!A:G,7,FALSE),属性中转表!$K$2:$P$21,4,0)))+IFERROR(VLOOKUP(A8132,英雄数据表!A:K,IF(武魂!B8132&gt;=50,10,IF(武魂!B8132&gt;=25,6)),0),0))</f>
        <v>,"dpspro":50</v>
      </c>
      <c r="K8132" s="32" t="str">
        <f t="shared" si="544"/>
        <v>"atk":300,"hp":5000,"undpspro":100,"hppro":60,"dpspro":50</v>
      </c>
      <c r="L8132" s="20" t="str">
        <f>IF(B8132&gt;=50,VLOOKUP(A8132,英雄数据表!A:L,11,FALSE),IF(B8132&gt;=25,VLOOKUP(A8132,英雄数据表!A:L,7,0),""))</f>
        <v>"6501601004"</v>
      </c>
      <c r="M8132" s="20" t="str">
        <f>IFERROR(VLOOKUP(B8132,属性中转表!$K$2:$O$21,5,FALSE),"")</f>
        <v/>
      </c>
      <c r="N8132" s="20" t="str">
        <f>IF(B8132=25,VLOOKUP(A8132,英雄数据表!A:L,8,FALSE),IF(B8132=50,VLOOKUP(A8132,英雄数据表!A:L,12,0),""))</f>
        <v/>
      </c>
    </row>
    <row r="8133" spans="1:14" x14ac:dyDescent="0.3">
      <c r="A8133" s="20">
        <v>65016</v>
      </c>
      <c r="B8133" s="21">
        <f t="shared" si="545"/>
        <v>32</v>
      </c>
      <c r="C8133" s="21">
        <v>5</v>
      </c>
      <c r="D8133" s="21">
        <f>VLOOKUP(A8133,英雄数据表!A:D,4,0)</f>
        <v>6</v>
      </c>
      <c r="E8133" s="20" t="str">
        <f>VLOOKUP(A8133,英雄数据表!A:C,3,0)</f>
        <v>公正审判</v>
      </c>
      <c r="F8133" s="20">
        <f t="shared" si="546"/>
        <v>65016</v>
      </c>
      <c r="G8133" s="20">
        <f t="shared" si="547"/>
        <v>65016</v>
      </c>
      <c r="H8133" s="21" t="str">
        <f>VLOOKUP(B8133,属性中转表!A:F,6,FALSE)</f>
        <v>"hp":93600,"atk":2600</v>
      </c>
      <c r="I8133" s="20" t="str">
        <f>IF(VLOOKUP(B8133,属性中转表!A:G,7,FALSE)=0,"",VLOOKUP(VLOOKUP(B8133,属性中转表!A:G,7,FALSE),属性中转表!$K$2:$P$21,6,0))&amp;IF(VLOOKUP(B8133,属性中转表!A:G,7,FALSE)&gt;=50,VLOOKUP(A8133,英雄数据表!A:K,9,0),IF(VLOOKUP(B8133,属性中转表!A:G,7,FALSE)&gt;=25,VLOOKUP(A8133,英雄数据表!A:K,5,0),""))</f>
        <v>"atk":300,"hp":5000,"undpspro":100,"hppro":60</v>
      </c>
      <c r="J8133" s="20" t="str">
        <f>IF(I8133="","",属性中转表!$I$1&amp;(IF(VLOOKUP(B8133,属性中转表!A:G,7,FALSE)=0,0,VLOOKUP(VLOOKUP(B8133,属性中转表!A:G,7,FALSE),属性中转表!$K$2:$P$21,4,0)))+IFERROR(VLOOKUP(A8133,英雄数据表!A:K,IF(武魂!B8133&gt;=50,10,IF(武魂!B8133&gt;=25,6)),0),0))</f>
        <v>,"dpspro":50</v>
      </c>
      <c r="K8133" s="32" t="str">
        <f t="shared" si="544"/>
        <v>"atk":300,"hp":5000,"undpspro":100,"hppro":60,"dpspro":50</v>
      </c>
      <c r="L8133" s="20" t="str">
        <f>IF(B8133&gt;=50,VLOOKUP(A8133,英雄数据表!A:L,11,FALSE),IF(B8133&gt;=25,VLOOKUP(A8133,英雄数据表!A:L,7,0),""))</f>
        <v>"6501601004"</v>
      </c>
      <c r="M8133" s="20" t="str">
        <f>IFERROR(VLOOKUP(B8133,属性中转表!$K$2:$O$21,5,FALSE),"")</f>
        <v/>
      </c>
      <c r="N8133" s="20" t="str">
        <f>IF(B8133=25,VLOOKUP(A8133,英雄数据表!A:L,8,FALSE),IF(B8133=50,VLOOKUP(A8133,英雄数据表!A:L,12,0),""))</f>
        <v/>
      </c>
    </row>
    <row r="8134" spans="1:14" x14ac:dyDescent="0.3">
      <c r="A8134" s="20">
        <v>65016</v>
      </c>
      <c r="B8134" s="21">
        <f t="shared" si="545"/>
        <v>33</v>
      </c>
      <c r="C8134" s="21">
        <v>5</v>
      </c>
      <c r="D8134" s="21">
        <f>VLOOKUP(A8134,英雄数据表!A:D,4,0)</f>
        <v>6</v>
      </c>
      <c r="E8134" s="20" t="str">
        <f>VLOOKUP(A8134,英雄数据表!A:C,3,0)</f>
        <v>公正审判</v>
      </c>
      <c r="F8134" s="20">
        <f t="shared" si="546"/>
        <v>65016</v>
      </c>
      <c r="G8134" s="20">
        <f t="shared" si="547"/>
        <v>65016</v>
      </c>
      <c r="H8134" s="21" t="str">
        <f>VLOOKUP(B8134,属性中转表!A:F,6,FALSE)</f>
        <v>"hp":98100,"atk":2725</v>
      </c>
      <c r="I8134" s="20" t="str">
        <f>IF(VLOOKUP(B8134,属性中转表!A:G,7,FALSE)=0,"",VLOOKUP(VLOOKUP(B8134,属性中转表!A:G,7,FALSE),属性中转表!$K$2:$P$21,6,0))&amp;IF(VLOOKUP(B8134,属性中转表!A:G,7,FALSE)&gt;=50,VLOOKUP(A8134,英雄数据表!A:K,9,0),IF(VLOOKUP(B8134,属性中转表!A:G,7,FALSE)&gt;=25,VLOOKUP(A8134,英雄数据表!A:K,5,0),""))</f>
        <v>"atk":300,"hp":5000,"undpspro":100,"hppro":60</v>
      </c>
      <c r="J8134" s="20" t="str">
        <f>IF(I8134="","",属性中转表!$I$1&amp;(IF(VLOOKUP(B8134,属性中转表!A:G,7,FALSE)=0,0,VLOOKUP(VLOOKUP(B8134,属性中转表!A:G,7,FALSE),属性中转表!$K$2:$P$21,4,0)))+IFERROR(VLOOKUP(A8134,英雄数据表!A:K,IF(武魂!B8134&gt;=50,10,IF(武魂!B8134&gt;=25,6)),0),0))</f>
        <v>,"dpspro":50</v>
      </c>
      <c r="K8134" s="32" t="str">
        <f t="shared" si="544"/>
        <v>"atk":300,"hp":5000,"undpspro":100,"hppro":60,"dpspro":50</v>
      </c>
      <c r="L8134" s="20" t="str">
        <f>IF(B8134&gt;=50,VLOOKUP(A8134,英雄数据表!A:L,11,FALSE),IF(B8134&gt;=25,VLOOKUP(A8134,英雄数据表!A:L,7,0),""))</f>
        <v>"6501601004"</v>
      </c>
      <c r="M8134" s="20" t="str">
        <f>IFERROR(VLOOKUP(B8134,属性中转表!$K$2:$O$21,5,FALSE),"")</f>
        <v/>
      </c>
      <c r="N8134" s="20" t="str">
        <f>IF(B8134=25,VLOOKUP(A8134,英雄数据表!A:L,8,FALSE),IF(B8134=50,VLOOKUP(A8134,英雄数据表!A:L,12,0),""))</f>
        <v/>
      </c>
    </row>
    <row r="8135" spans="1:14" x14ac:dyDescent="0.3">
      <c r="A8135" s="20">
        <v>65016</v>
      </c>
      <c r="B8135" s="21">
        <f t="shared" si="545"/>
        <v>34</v>
      </c>
      <c r="C8135" s="21">
        <v>5</v>
      </c>
      <c r="D8135" s="21">
        <f>VLOOKUP(A8135,英雄数据表!A:D,4,0)</f>
        <v>6</v>
      </c>
      <c r="E8135" s="20" t="str">
        <f>VLOOKUP(A8135,英雄数据表!A:C,3,0)</f>
        <v>公正审判</v>
      </c>
      <c r="F8135" s="20">
        <f t="shared" si="546"/>
        <v>65016</v>
      </c>
      <c r="G8135" s="20">
        <f t="shared" si="547"/>
        <v>65016</v>
      </c>
      <c r="H8135" s="21" t="str">
        <f>VLOOKUP(B8135,属性中转表!A:F,6,FALSE)</f>
        <v>"hp":102600,"atk":2850</v>
      </c>
      <c r="I8135" s="20" t="str">
        <f>IF(VLOOKUP(B8135,属性中转表!A:G,7,FALSE)=0,"",VLOOKUP(VLOOKUP(B8135,属性中转表!A:G,7,FALSE),属性中转表!$K$2:$P$21,6,0))&amp;IF(VLOOKUP(B8135,属性中转表!A:G,7,FALSE)&gt;=50,VLOOKUP(A8135,英雄数据表!A:K,9,0),IF(VLOOKUP(B8135,属性中转表!A:G,7,FALSE)&gt;=25,VLOOKUP(A8135,英雄数据表!A:K,5,0),""))</f>
        <v>"atk":300,"hp":5000,"undpspro":100,"hppro":60</v>
      </c>
      <c r="J8135" s="20" t="str">
        <f>IF(I8135="","",属性中转表!$I$1&amp;(IF(VLOOKUP(B8135,属性中转表!A:G,7,FALSE)=0,0,VLOOKUP(VLOOKUP(B8135,属性中转表!A:G,7,FALSE),属性中转表!$K$2:$P$21,4,0)))+IFERROR(VLOOKUP(A8135,英雄数据表!A:K,IF(武魂!B8135&gt;=50,10,IF(武魂!B8135&gt;=25,6)),0),0))</f>
        <v>,"dpspro":50</v>
      </c>
      <c r="K8135" s="32" t="str">
        <f t="shared" si="544"/>
        <v>"atk":300,"hp":5000,"undpspro":100,"hppro":60,"dpspro":50</v>
      </c>
      <c r="L8135" s="20" t="str">
        <f>IF(B8135&gt;=50,VLOOKUP(A8135,英雄数据表!A:L,11,FALSE),IF(B8135&gt;=25,VLOOKUP(A8135,英雄数据表!A:L,7,0),""))</f>
        <v>"6501601004"</v>
      </c>
      <c r="M8135" s="20" t="str">
        <f>IFERROR(VLOOKUP(B8135,属性中转表!$K$2:$O$21,5,FALSE),"")</f>
        <v/>
      </c>
      <c r="N8135" s="20" t="str">
        <f>IF(B8135=25,VLOOKUP(A8135,英雄数据表!A:L,8,FALSE),IF(B8135=50,VLOOKUP(A8135,英雄数据表!A:L,12,0),""))</f>
        <v/>
      </c>
    </row>
    <row r="8136" spans="1:14" x14ac:dyDescent="0.3">
      <c r="A8136" s="20">
        <v>65016</v>
      </c>
      <c r="B8136" s="21">
        <f t="shared" si="545"/>
        <v>35</v>
      </c>
      <c r="C8136" s="21">
        <v>5</v>
      </c>
      <c r="D8136" s="21">
        <f>VLOOKUP(A8136,英雄数据表!A:D,4,0)</f>
        <v>6</v>
      </c>
      <c r="E8136" s="20" t="str">
        <f>VLOOKUP(A8136,英雄数据表!A:C,3,0)</f>
        <v>公正审判</v>
      </c>
      <c r="F8136" s="20">
        <f t="shared" si="546"/>
        <v>65016</v>
      </c>
      <c r="G8136" s="20">
        <f t="shared" si="547"/>
        <v>65016</v>
      </c>
      <c r="H8136" s="21" t="str">
        <f>VLOOKUP(B8136,属性中转表!A:F,6,FALSE)</f>
        <v>"hp":107100,"atk":2975</v>
      </c>
      <c r="I8136" s="20" t="str">
        <f>IF(VLOOKUP(B8136,属性中转表!A:G,7,FALSE)=0,"",VLOOKUP(VLOOKUP(B8136,属性中转表!A:G,7,FALSE),属性中转表!$K$2:$P$21,6,0))&amp;IF(VLOOKUP(B8136,属性中转表!A:G,7,FALSE)&gt;=50,VLOOKUP(A8136,英雄数据表!A:K,9,0),IF(VLOOKUP(B8136,属性中转表!A:G,7,FALSE)&gt;=25,VLOOKUP(A8136,英雄数据表!A:K,5,0),""))</f>
        <v>"atk":300,"hp":5000,"undpspro":100,"hppro":60</v>
      </c>
      <c r="J8136" s="20" t="str">
        <f>IF(I8136="","",属性中转表!$I$1&amp;(IF(VLOOKUP(B8136,属性中转表!A:G,7,FALSE)=0,0,VLOOKUP(VLOOKUP(B8136,属性中转表!A:G,7,FALSE),属性中转表!$K$2:$P$21,4,0)))+IFERROR(VLOOKUP(A8136,英雄数据表!A:K,IF(武魂!B8136&gt;=50,10,IF(武魂!B8136&gt;=25,6)),0),0))</f>
        <v>,"dpspro":100</v>
      </c>
      <c r="K8136" s="32" t="str">
        <f t="shared" si="544"/>
        <v>"atk":300,"hp":5000,"undpspro":100,"hppro":60,"dpspro":100</v>
      </c>
      <c r="L8136" s="20" t="str">
        <f>IF(B8136&gt;=50,VLOOKUP(A8136,英雄数据表!A:L,11,FALSE),IF(B8136&gt;=25,VLOOKUP(A8136,英雄数据表!A:L,7,0),""))</f>
        <v>"6501601004"</v>
      </c>
      <c r="M8136" s="20" t="str">
        <f>IFERROR(VLOOKUP(B8136,属性中转表!$K$2:$O$21,5,FALSE),"")</f>
        <v>"dpspro":50</v>
      </c>
      <c r="N8136" s="20" t="str">
        <f>IF(B8136=25,VLOOKUP(A8136,英雄数据表!A:L,8,FALSE),IF(B8136=50,VLOOKUP(A8136,英雄数据表!A:L,12,0),""))</f>
        <v/>
      </c>
    </row>
    <row r="8137" spans="1:14" x14ac:dyDescent="0.3">
      <c r="A8137" s="20">
        <v>65016</v>
      </c>
      <c r="B8137" s="21">
        <f t="shared" si="545"/>
        <v>36</v>
      </c>
      <c r="C8137" s="21">
        <v>5</v>
      </c>
      <c r="D8137" s="21">
        <f>VLOOKUP(A8137,英雄数据表!A:D,4,0)</f>
        <v>6</v>
      </c>
      <c r="E8137" s="20" t="str">
        <f>VLOOKUP(A8137,英雄数据表!A:C,3,0)</f>
        <v>公正审判</v>
      </c>
      <c r="F8137" s="20">
        <f t="shared" si="546"/>
        <v>65016</v>
      </c>
      <c r="G8137" s="20">
        <f t="shared" si="547"/>
        <v>65016</v>
      </c>
      <c r="H8137" s="21" t="str">
        <f>VLOOKUP(B8137,属性中转表!A:F,6,FALSE)</f>
        <v>"hp":111600,"atk":3100</v>
      </c>
      <c r="I8137" s="20" t="str">
        <f>IF(VLOOKUP(B8137,属性中转表!A:G,7,FALSE)=0,"",VLOOKUP(VLOOKUP(B8137,属性中转表!A:G,7,FALSE),属性中转表!$K$2:$P$21,6,0))&amp;IF(VLOOKUP(B8137,属性中转表!A:G,7,FALSE)&gt;=50,VLOOKUP(A8137,英雄数据表!A:K,9,0),IF(VLOOKUP(B8137,属性中转表!A:G,7,FALSE)&gt;=25,VLOOKUP(A8137,英雄数据表!A:K,5,0),""))</f>
        <v>"atk":300,"hp":5000,"undpspro":100,"hppro":60</v>
      </c>
      <c r="J8137" s="20" t="str">
        <f>IF(I8137="","",属性中转表!$I$1&amp;(IF(VLOOKUP(B8137,属性中转表!A:G,7,FALSE)=0,0,VLOOKUP(VLOOKUP(B8137,属性中转表!A:G,7,FALSE),属性中转表!$K$2:$P$21,4,0)))+IFERROR(VLOOKUP(A8137,英雄数据表!A:K,IF(武魂!B8137&gt;=50,10,IF(武魂!B8137&gt;=25,6)),0),0))</f>
        <v>,"dpspro":100</v>
      </c>
      <c r="K8137" s="32" t="str">
        <f t="shared" si="544"/>
        <v>"atk":300,"hp":5000,"undpspro":100,"hppro":60,"dpspro":100</v>
      </c>
      <c r="L8137" s="20" t="str">
        <f>IF(B8137&gt;=50,VLOOKUP(A8137,英雄数据表!A:L,11,FALSE),IF(B8137&gt;=25,VLOOKUP(A8137,英雄数据表!A:L,7,0),""))</f>
        <v>"6501601004"</v>
      </c>
      <c r="M8137" s="20" t="str">
        <f>IFERROR(VLOOKUP(B8137,属性中转表!$K$2:$O$21,5,FALSE),"")</f>
        <v/>
      </c>
      <c r="N8137" s="20" t="str">
        <f>IF(B8137=25,VLOOKUP(A8137,英雄数据表!A:L,8,FALSE),IF(B8137=50,VLOOKUP(A8137,英雄数据表!A:L,12,0),""))</f>
        <v/>
      </c>
    </row>
    <row r="8138" spans="1:14" x14ac:dyDescent="0.3">
      <c r="A8138" s="20">
        <v>65016</v>
      </c>
      <c r="B8138" s="21">
        <f t="shared" si="545"/>
        <v>37</v>
      </c>
      <c r="C8138" s="21">
        <v>5</v>
      </c>
      <c r="D8138" s="21">
        <f>VLOOKUP(A8138,英雄数据表!A:D,4,0)</f>
        <v>6</v>
      </c>
      <c r="E8138" s="20" t="str">
        <f>VLOOKUP(A8138,英雄数据表!A:C,3,0)</f>
        <v>公正审判</v>
      </c>
      <c r="F8138" s="20">
        <f t="shared" si="546"/>
        <v>65016</v>
      </c>
      <c r="G8138" s="20">
        <f t="shared" si="547"/>
        <v>65016</v>
      </c>
      <c r="H8138" s="21" t="str">
        <f>VLOOKUP(B8138,属性中转表!A:F,6,FALSE)</f>
        <v>"hp":116100,"atk":3225</v>
      </c>
      <c r="I8138" s="20" t="str">
        <f>IF(VLOOKUP(B8138,属性中转表!A:G,7,FALSE)=0,"",VLOOKUP(VLOOKUP(B8138,属性中转表!A:G,7,FALSE),属性中转表!$K$2:$P$21,6,0))&amp;IF(VLOOKUP(B8138,属性中转表!A:G,7,FALSE)&gt;=50,VLOOKUP(A8138,英雄数据表!A:K,9,0),IF(VLOOKUP(B8138,属性中转表!A:G,7,FALSE)&gt;=25,VLOOKUP(A8138,英雄数据表!A:K,5,0),""))</f>
        <v>"atk":300,"hp":5000,"undpspro":100,"hppro":60</v>
      </c>
      <c r="J8138" s="20" t="str">
        <f>IF(I8138="","",属性中转表!$I$1&amp;(IF(VLOOKUP(B8138,属性中转表!A:G,7,FALSE)=0,0,VLOOKUP(VLOOKUP(B8138,属性中转表!A:G,7,FALSE),属性中转表!$K$2:$P$21,4,0)))+IFERROR(VLOOKUP(A8138,英雄数据表!A:K,IF(武魂!B8138&gt;=50,10,IF(武魂!B8138&gt;=25,6)),0),0))</f>
        <v>,"dpspro":100</v>
      </c>
      <c r="K8138" s="32" t="str">
        <f t="shared" si="544"/>
        <v>"atk":300,"hp":5000,"undpspro":100,"hppro":60,"dpspro":100</v>
      </c>
      <c r="L8138" s="20" t="str">
        <f>IF(B8138&gt;=50,VLOOKUP(A8138,英雄数据表!A:L,11,FALSE),IF(B8138&gt;=25,VLOOKUP(A8138,英雄数据表!A:L,7,0),""))</f>
        <v>"6501601004"</v>
      </c>
      <c r="M8138" s="20" t="str">
        <f>IFERROR(VLOOKUP(B8138,属性中转表!$K$2:$O$21,5,FALSE),"")</f>
        <v/>
      </c>
      <c r="N8138" s="20" t="str">
        <f>IF(B8138=25,VLOOKUP(A8138,英雄数据表!A:L,8,FALSE),IF(B8138=50,VLOOKUP(A8138,英雄数据表!A:L,12,0),""))</f>
        <v/>
      </c>
    </row>
    <row r="8139" spans="1:14" x14ac:dyDescent="0.3">
      <c r="A8139" s="20">
        <v>65016</v>
      </c>
      <c r="B8139" s="21">
        <f t="shared" si="545"/>
        <v>38</v>
      </c>
      <c r="C8139" s="21">
        <v>5</v>
      </c>
      <c r="D8139" s="21">
        <f>VLOOKUP(A8139,英雄数据表!A:D,4,0)</f>
        <v>6</v>
      </c>
      <c r="E8139" s="20" t="str">
        <f>VLOOKUP(A8139,英雄数据表!A:C,3,0)</f>
        <v>公正审判</v>
      </c>
      <c r="F8139" s="20">
        <f t="shared" si="546"/>
        <v>65016</v>
      </c>
      <c r="G8139" s="20">
        <f t="shared" si="547"/>
        <v>65016</v>
      </c>
      <c r="H8139" s="21" t="str">
        <f>VLOOKUP(B8139,属性中转表!A:F,6,FALSE)</f>
        <v>"hp":120600,"atk":3350</v>
      </c>
      <c r="I8139" s="20" t="str">
        <f>IF(VLOOKUP(B8139,属性中转表!A:G,7,FALSE)=0,"",VLOOKUP(VLOOKUP(B8139,属性中转表!A:G,7,FALSE),属性中转表!$K$2:$P$21,6,0))&amp;IF(VLOOKUP(B8139,属性中转表!A:G,7,FALSE)&gt;=50,VLOOKUP(A8139,英雄数据表!A:K,9,0),IF(VLOOKUP(B8139,属性中转表!A:G,7,FALSE)&gt;=25,VLOOKUP(A8139,英雄数据表!A:K,5,0),""))</f>
        <v>"atk":300,"hp":5000,"undpspro":100,"hppro":60</v>
      </c>
      <c r="J8139" s="20" t="str">
        <f>IF(I8139="","",属性中转表!$I$1&amp;(IF(VLOOKUP(B8139,属性中转表!A:G,7,FALSE)=0,0,VLOOKUP(VLOOKUP(B8139,属性中转表!A:G,7,FALSE),属性中转表!$K$2:$P$21,4,0)))+IFERROR(VLOOKUP(A8139,英雄数据表!A:K,IF(武魂!B8139&gt;=50,10,IF(武魂!B8139&gt;=25,6)),0),0))</f>
        <v>,"dpspro":100</v>
      </c>
      <c r="K8139" s="32" t="str">
        <f t="shared" si="544"/>
        <v>"atk":300,"hp":5000,"undpspro":100,"hppro":60,"dpspro":100</v>
      </c>
      <c r="L8139" s="20" t="str">
        <f>IF(B8139&gt;=50,VLOOKUP(A8139,英雄数据表!A:L,11,FALSE),IF(B8139&gt;=25,VLOOKUP(A8139,英雄数据表!A:L,7,0),""))</f>
        <v>"6501601004"</v>
      </c>
      <c r="M8139" s="20" t="str">
        <f>IFERROR(VLOOKUP(B8139,属性中转表!$K$2:$O$21,5,FALSE),"")</f>
        <v/>
      </c>
      <c r="N8139" s="20" t="str">
        <f>IF(B8139=25,VLOOKUP(A8139,英雄数据表!A:L,8,FALSE),IF(B8139=50,VLOOKUP(A8139,英雄数据表!A:L,12,0),""))</f>
        <v/>
      </c>
    </row>
    <row r="8140" spans="1:14" x14ac:dyDescent="0.3">
      <c r="A8140" s="20">
        <v>65016</v>
      </c>
      <c r="B8140" s="21">
        <f t="shared" si="545"/>
        <v>39</v>
      </c>
      <c r="C8140" s="21">
        <v>5</v>
      </c>
      <c r="D8140" s="21">
        <f>VLOOKUP(A8140,英雄数据表!A:D,4,0)</f>
        <v>6</v>
      </c>
      <c r="E8140" s="20" t="str">
        <f>VLOOKUP(A8140,英雄数据表!A:C,3,0)</f>
        <v>公正审判</v>
      </c>
      <c r="F8140" s="20">
        <f t="shared" si="546"/>
        <v>65016</v>
      </c>
      <c r="G8140" s="20">
        <f t="shared" si="547"/>
        <v>65016</v>
      </c>
      <c r="H8140" s="21" t="str">
        <f>VLOOKUP(B8140,属性中转表!A:F,6,FALSE)</f>
        <v>"hp":125100,"atk":3475</v>
      </c>
      <c r="I8140" s="20" t="str">
        <f>IF(VLOOKUP(B8140,属性中转表!A:G,7,FALSE)=0,"",VLOOKUP(VLOOKUP(B8140,属性中转表!A:G,7,FALSE),属性中转表!$K$2:$P$21,6,0))&amp;IF(VLOOKUP(B8140,属性中转表!A:G,7,FALSE)&gt;=50,VLOOKUP(A8140,英雄数据表!A:K,9,0),IF(VLOOKUP(B8140,属性中转表!A:G,7,FALSE)&gt;=25,VLOOKUP(A8140,英雄数据表!A:K,5,0),""))</f>
        <v>"atk":300,"hp":5000,"undpspro":100,"hppro":60</v>
      </c>
      <c r="J8140" s="20" t="str">
        <f>IF(I8140="","",属性中转表!$I$1&amp;(IF(VLOOKUP(B8140,属性中转表!A:G,7,FALSE)=0,0,VLOOKUP(VLOOKUP(B8140,属性中转表!A:G,7,FALSE),属性中转表!$K$2:$P$21,4,0)))+IFERROR(VLOOKUP(A8140,英雄数据表!A:K,IF(武魂!B8140&gt;=50,10,IF(武魂!B8140&gt;=25,6)),0),0))</f>
        <v>,"dpspro":100</v>
      </c>
      <c r="K8140" s="32" t="str">
        <f t="shared" si="544"/>
        <v>"atk":300,"hp":5000,"undpspro":100,"hppro":60,"dpspro":100</v>
      </c>
      <c r="L8140" s="20" t="str">
        <f>IF(B8140&gt;=50,VLOOKUP(A8140,英雄数据表!A:L,11,FALSE),IF(B8140&gt;=25,VLOOKUP(A8140,英雄数据表!A:L,7,0),""))</f>
        <v>"6501601004"</v>
      </c>
      <c r="M8140" s="20" t="str">
        <f>IFERROR(VLOOKUP(B8140,属性中转表!$K$2:$O$21,5,FALSE),"")</f>
        <v/>
      </c>
      <c r="N8140" s="20" t="str">
        <f>IF(B8140=25,VLOOKUP(A8140,英雄数据表!A:L,8,FALSE),IF(B8140=50,VLOOKUP(A8140,英雄数据表!A:L,12,0),""))</f>
        <v/>
      </c>
    </row>
    <row r="8141" spans="1:14" x14ac:dyDescent="0.3">
      <c r="A8141" s="20">
        <v>65016</v>
      </c>
      <c r="B8141" s="21">
        <f t="shared" si="545"/>
        <v>40</v>
      </c>
      <c r="C8141" s="21">
        <v>5</v>
      </c>
      <c r="D8141" s="21">
        <f>VLOOKUP(A8141,英雄数据表!A:D,4,0)</f>
        <v>6</v>
      </c>
      <c r="E8141" s="20" t="str">
        <f>VLOOKUP(A8141,英雄数据表!A:C,3,0)</f>
        <v>公正审判</v>
      </c>
      <c r="F8141" s="20">
        <f t="shared" si="546"/>
        <v>65016</v>
      </c>
      <c r="G8141" s="20">
        <f t="shared" si="547"/>
        <v>65016</v>
      </c>
      <c r="H8141" s="21" t="str">
        <f>VLOOKUP(B8141,属性中转表!A:F,6,FALSE)</f>
        <v>"hp":129600,"atk":3600</v>
      </c>
      <c r="I8141" s="20" t="str">
        <f>IF(VLOOKUP(B8141,属性中转表!A:G,7,FALSE)=0,"",VLOOKUP(VLOOKUP(B8141,属性中转表!A:G,7,FALSE),属性中转表!$K$2:$P$21,6,0))&amp;IF(VLOOKUP(B8141,属性中转表!A:G,7,FALSE)&gt;=50,VLOOKUP(A8141,英雄数据表!A:K,9,0),IF(VLOOKUP(B8141,属性中转表!A:G,7,FALSE)&gt;=25,VLOOKUP(A8141,英雄数据表!A:K,5,0),""))</f>
        <v>"atk":300,"hp":5000,"undpspro":100,"pvpdpspro":50,"hppro":60</v>
      </c>
      <c r="J8141" s="20" t="str">
        <f>IF(I8141="","",属性中转表!$I$1&amp;(IF(VLOOKUP(B8141,属性中转表!A:G,7,FALSE)=0,0,VLOOKUP(VLOOKUP(B8141,属性中转表!A:G,7,FALSE),属性中转表!$K$2:$P$21,4,0)))+IFERROR(VLOOKUP(A8141,英雄数据表!A:K,IF(武魂!B8141&gt;=50,10,IF(武魂!B8141&gt;=25,6)),0),0))</f>
        <v>,"dpspro":100</v>
      </c>
      <c r="K8141" s="32" t="str">
        <f t="shared" si="544"/>
        <v>"atk":300,"hp":5000,"undpspro":100,"pvpdpspro":50,"hppro":60,"dpspro":100</v>
      </c>
      <c r="L8141" s="20" t="str">
        <f>IF(B8141&gt;=50,VLOOKUP(A8141,英雄数据表!A:L,11,FALSE),IF(B8141&gt;=25,VLOOKUP(A8141,英雄数据表!A:L,7,0),""))</f>
        <v>"6501601004"</v>
      </c>
      <c r="M8141" s="20" t="str">
        <f>IFERROR(VLOOKUP(B8141,属性中转表!$K$2:$O$21,5,FALSE),"")</f>
        <v>"pvpdpspro":50</v>
      </c>
      <c r="N8141" s="20" t="str">
        <f>IF(B8141=25,VLOOKUP(A8141,英雄数据表!A:L,8,FALSE),IF(B8141=50,VLOOKUP(A8141,英雄数据表!A:L,12,0),""))</f>
        <v/>
      </c>
    </row>
    <row r="8142" spans="1:14" x14ac:dyDescent="0.3">
      <c r="A8142" s="20">
        <v>65016</v>
      </c>
      <c r="B8142" s="21">
        <f t="shared" si="545"/>
        <v>41</v>
      </c>
      <c r="C8142" s="21">
        <v>5</v>
      </c>
      <c r="D8142" s="21">
        <f>VLOOKUP(A8142,英雄数据表!A:D,4,0)</f>
        <v>6</v>
      </c>
      <c r="E8142" s="20" t="str">
        <f>VLOOKUP(A8142,英雄数据表!A:C,3,0)</f>
        <v>公正审判</v>
      </c>
      <c r="F8142" s="20">
        <f t="shared" si="546"/>
        <v>65016</v>
      </c>
      <c r="G8142" s="20">
        <f t="shared" si="547"/>
        <v>65016</v>
      </c>
      <c r="H8142" s="21" t="str">
        <f>VLOOKUP(B8142,属性中转表!A:F,6,FALSE)</f>
        <v>"hp":135000,"atk":3750</v>
      </c>
      <c r="I8142" s="20" t="str">
        <f>IF(VLOOKUP(B8142,属性中转表!A:G,7,FALSE)=0,"",VLOOKUP(VLOOKUP(B8142,属性中转表!A:G,7,FALSE),属性中转表!$K$2:$P$21,6,0))&amp;IF(VLOOKUP(B8142,属性中转表!A:G,7,FALSE)&gt;=50,VLOOKUP(A8142,英雄数据表!A:K,9,0),IF(VLOOKUP(B8142,属性中转表!A:G,7,FALSE)&gt;=25,VLOOKUP(A8142,英雄数据表!A:K,5,0),""))</f>
        <v>"atk":300,"hp":5000,"undpspro":100,"pvpdpspro":50,"hppro":60</v>
      </c>
      <c r="J8142" s="20" t="str">
        <f>IF(I8142="","",属性中转表!$I$1&amp;(IF(VLOOKUP(B8142,属性中转表!A:G,7,FALSE)=0,0,VLOOKUP(VLOOKUP(B8142,属性中转表!A:G,7,FALSE),属性中转表!$K$2:$P$21,4,0)))+IFERROR(VLOOKUP(A8142,英雄数据表!A:K,IF(武魂!B8142&gt;=50,10,IF(武魂!B8142&gt;=25,6)),0),0))</f>
        <v>,"dpspro":100</v>
      </c>
      <c r="K8142" s="32" t="str">
        <f t="shared" si="544"/>
        <v>"atk":300,"hp":5000,"undpspro":100,"pvpdpspro":50,"hppro":60,"dpspro":100</v>
      </c>
      <c r="L8142" s="20" t="str">
        <f>IF(B8142&gt;=50,VLOOKUP(A8142,英雄数据表!A:L,11,FALSE),IF(B8142&gt;=25,VLOOKUP(A8142,英雄数据表!A:L,7,0),""))</f>
        <v>"6501601004"</v>
      </c>
      <c r="M8142" s="20" t="str">
        <f>IFERROR(VLOOKUP(B8142,属性中转表!$K$2:$O$21,5,FALSE),"")</f>
        <v/>
      </c>
      <c r="N8142" s="20" t="str">
        <f>IF(B8142=25,VLOOKUP(A8142,英雄数据表!A:L,8,FALSE),IF(B8142=50,VLOOKUP(A8142,英雄数据表!A:L,12,0),""))</f>
        <v/>
      </c>
    </row>
    <row r="8143" spans="1:14" x14ac:dyDescent="0.3">
      <c r="A8143" s="20">
        <v>65016</v>
      </c>
      <c r="B8143" s="21">
        <f t="shared" si="545"/>
        <v>42</v>
      </c>
      <c r="C8143" s="21">
        <v>5</v>
      </c>
      <c r="D8143" s="21">
        <f>VLOOKUP(A8143,英雄数据表!A:D,4,0)</f>
        <v>6</v>
      </c>
      <c r="E8143" s="20" t="str">
        <f>VLOOKUP(A8143,英雄数据表!A:C,3,0)</f>
        <v>公正审判</v>
      </c>
      <c r="F8143" s="20">
        <f t="shared" si="546"/>
        <v>65016</v>
      </c>
      <c r="G8143" s="20">
        <f t="shared" si="547"/>
        <v>65016</v>
      </c>
      <c r="H8143" s="21" t="str">
        <f>VLOOKUP(B8143,属性中转表!A:F,6,FALSE)</f>
        <v>"hp":140400,"atk":3900</v>
      </c>
      <c r="I8143" s="20" t="str">
        <f>IF(VLOOKUP(B8143,属性中转表!A:G,7,FALSE)=0,"",VLOOKUP(VLOOKUP(B8143,属性中转表!A:G,7,FALSE),属性中转表!$K$2:$P$21,6,0))&amp;IF(VLOOKUP(B8143,属性中转表!A:G,7,FALSE)&gt;=50,VLOOKUP(A8143,英雄数据表!A:K,9,0),IF(VLOOKUP(B8143,属性中转表!A:G,7,FALSE)&gt;=25,VLOOKUP(A8143,英雄数据表!A:K,5,0),""))</f>
        <v>"atk":300,"hp":5000,"undpspro":100,"pvpdpspro":50,"hppro":60</v>
      </c>
      <c r="J8143" s="20" t="str">
        <f>IF(I8143="","",属性中转表!$I$1&amp;(IF(VLOOKUP(B8143,属性中转表!A:G,7,FALSE)=0,0,VLOOKUP(VLOOKUP(B8143,属性中转表!A:G,7,FALSE),属性中转表!$K$2:$P$21,4,0)))+IFERROR(VLOOKUP(A8143,英雄数据表!A:K,IF(武魂!B8143&gt;=50,10,IF(武魂!B8143&gt;=25,6)),0),0))</f>
        <v>,"dpspro":100</v>
      </c>
      <c r="K8143" s="32" t="str">
        <f t="shared" si="544"/>
        <v>"atk":300,"hp":5000,"undpspro":100,"pvpdpspro":50,"hppro":60,"dpspro":100</v>
      </c>
      <c r="L8143" s="20" t="str">
        <f>IF(B8143&gt;=50,VLOOKUP(A8143,英雄数据表!A:L,11,FALSE),IF(B8143&gt;=25,VLOOKUP(A8143,英雄数据表!A:L,7,0),""))</f>
        <v>"6501601004"</v>
      </c>
      <c r="M8143" s="20" t="str">
        <f>IFERROR(VLOOKUP(B8143,属性中转表!$K$2:$O$21,5,FALSE),"")</f>
        <v/>
      </c>
      <c r="N8143" s="20" t="str">
        <f>IF(B8143=25,VLOOKUP(A8143,英雄数据表!A:L,8,FALSE),IF(B8143=50,VLOOKUP(A8143,英雄数据表!A:L,12,0),""))</f>
        <v/>
      </c>
    </row>
    <row r="8144" spans="1:14" x14ac:dyDescent="0.3">
      <c r="A8144" s="20">
        <v>65016</v>
      </c>
      <c r="B8144" s="21">
        <f t="shared" si="545"/>
        <v>43</v>
      </c>
      <c r="C8144" s="21">
        <v>5</v>
      </c>
      <c r="D8144" s="21">
        <f>VLOOKUP(A8144,英雄数据表!A:D,4,0)</f>
        <v>6</v>
      </c>
      <c r="E8144" s="20" t="str">
        <f>VLOOKUP(A8144,英雄数据表!A:C,3,0)</f>
        <v>公正审判</v>
      </c>
      <c r="F8144" s="20">
        <f t="shared" si="546"/>
        <v>65016</v>
      </c>
      <c r="G8144" s="20">
        <f t="shared" si="547"/>
        <v>65016</v>
      </c>
      <c r="H8144" s="21" t="str">
        <f>VLOOKUP(B8144,属性中转表!A:F,6,FALSE)</f>
        <v>"hp":145800,"atk":4050</v>
      </c>
      <c r="I8144" s="20" t="str">
        <f>IF(VLOOKUP(B8144,属性中转表!A:G,7,FALSE)=0,"",VLOOKUP(VLOOKUP(B8144,属性中转表!A:G,7,FALSE),属性中转表!$K$2:$P$21,6,0))&amp;IF(VLOOKUP(B8144,属性中转表!A:G,7,FALSE)&gt;=50,VLOOKUP(A8144,英雄数据表!A:K,9,0),IF(VLOOKUP(B8144,属性中转表!A:G,7,FALSE)&gt;=25,VLOOKUP(A8144,英雄数据表!A:K,5,0),""))</f>
        <v>"atk":300,"hp":5000,"undpspro":100,"pvpdpspro":50,"hppro":60</v>
      </c>
      <c r="J8144" s="20" t="str">
        <f>IF(I8144="","",属性中转表!$I$1&amp;(IF(VLOOKUP(B8144,属性中转表!A:G,7,FALSE)=0,0,VLOOKUP(VLOOKUP(B8144,属性中转表!A:G,7,FALSE),属性中转表!$K$2:$P$21,4,0)))+IFERROR(VLOOKUP(A8144,英雄数据表!A:K,IF(武魂!B8144&gt;=50,10,IF(武魂!B8144&gt;=25,6)),0),0))</f>
        <v>,"dpspro":100</v>
      </c>
      <c r="K8144" s="32" t="str">
        <f t="shared" si="544"/>
        <v>"atk":300,"hp":5000,"undpspro":100,"pvpdpspro":50,"hppro":60,"dpspro":100</v>
      </c>
      <c r="L8144" s="20" t="str">
        <f>IF(B8144&gt;=50,VLOOKUP(A8144,英雄数据表!A:L,11,FALSE),IF(B8144&gt;=25,VLOOKUP(A8144,英雄数据表!A:L,7,0),""))</f>
        <v>"6501601004"</v>
      </c>
      <c r="M8144" s="20" t="str">
        <f>IFERROR(VLOOKUP(B8144,属性中转表!$K$2:$O$21,5,FALSE),"")</f>
        <v/>
      </c>
      <c r="N8144" s="20" t="str">
        <f>IF(B8144=25,VLOOKUP(A8144,英雄数据表!A:L,8,FALSE),IF(B8144=50,VLOOKUP(A8144,英雄数据表!A:L,12,0),""))</f>
        <v/>
      </c>
    </row>
    <row r="8145" spans="1:14" x14ac:dyDescent="0.3">
      <c r="A8145" s="20">
        <v>65016</v>
      </c>
      <c r="B8145" s="21">
        <f t="shared" si="545"/>
        <v>44</v>
      </c>
      <c r="C8145" s="21">
        <v>5</v>
      </c>
      <c r="D8145" s="21">
        <f>VLOOKUP(A8145,英雄数据表!A:D,4,0)</f>
        <v>6</v>
      </c>
      <c r="E8145" s="20" t="str">
        <f>VLOOKUP(A8145,英雄数据表!A:C,3,0)</f>
        <v>公正审判</v>
      </c>
      <c r="F8145" s="20">
        <f t="shared" si="546"/>
        <v>65016</v>
      </c>
      <c r="G8145" s="20">
        <f t="shared" si="547"/>
        <v>65016</v>
      </c>
      <c r="H8145" s="21" t="str">
        <f>VLOOKUP(B8145,属性中转表!A:F,6,FALSE)</f>
        <v>"hp":151200,"atk":4200</v>
      </c>
      <c r="I8145" s="20" t="str">
        <f>IF(VLOOKUP(B8145,属性中转表!A:G,7,FALSE)=0,"",VLOOKUP(VLOOKUP(B8145,属性中转表!A:G,7,FALSE),属性中转表!$K$2:$P$21,6,0))&amp;IF(VLOOKUP(B8145,属性中转表!A:G,7,FALSE)&gt;=50,VLOOKUP(A8145,英雄数据表!A:K,9,0),IF(VLOOKUP(B8145,属性中转表!A:G,7,FALSE)&gt;=25,VLOOKUP(A8145,英雄数据表!A:K,5,0),""))</f>
        <v>"atk":300,"hp":5000,"undpspro":100,"pvpdpspro":50,"hppro":60</v>
      </c>
      <c r="J8145" s="20" t="str">
        <f>IF(I8145="","",属性中转表!$I$1&amp;(IF(VLOOKUP(B8145,属性中转表!A:G,7,FALSE)=0,0,VLOOKUP(VLOOKUP(B8145,属性中转表!A:G,7,FALSE),属性中转表!$K$2:$P$21,4,0)))+IFERROR(VLOOKUP(A8145,英雄数据表!A:K,IF(武魂!B8145&gt;=50,10,IF(武魂!B8145&gt;=25,6)),0),0))</f>
        <v>,"dpspro":100</v>
      </c>
      <c r="K8145" s="32" t="str">
        <f t="shared" si="544"/>
        <v>"atk":300,"hp":5000,"undpspro":100,"pvpdpspro":50,"hppro":60,"dpspro":100</v>
      </c>
      <c r="L8145" s="20" t="str">
        <f>IF(B8145&gt;=50,VLOOKUP(A8145,英雄数据表!A:L,11,FALSE),IF(B8145&gt;=25,VLOOKUP(A8145,英雄数据表!A:L,7,0),""))</f>
        <v>"6501601004"</v>
      </c>
      <c r="M8145" s="20" t="str">
        <f>IFERROR(VLOOKUP(B8145,属性中转表!$K$2:$O$21,5,FALSE),"")</f>
        <v/>
      </c>
      <c r="N8145" s="20" t="str">
        <f>IF(B8145=25,VLOOKUP(A8145,英雄数据表!A:L,8,FALSE),IF(B8145=50,VLOOKUP(A8145,英雄数据表!A:L,12,0),""))</f>
        <v/>
      </c>
    </row>
    <row r="8146" spans="1:14" x14ac:dyDescent="0.3">
      <c r="A8146" s="20">
        <v>65016</v>
      </c>
      <c r="B8146" s="21">
        <f t="shared" si="545"/>
        <v>45</v>
      </c>
      <c r="C8146" s="21">
        <v>5</v>
      </c>
      <c r="D8146" s="21">
        <f>VLOOKUP(A8146,英雄数据表!A:D,4,0)</f>
        <v>6</v>
      </c>
      <c r="E8146" s="20" t="str">
        <f>VLOOKUP(A8146,英雄数据表!A:C,3,0)</f>
        <v>公正审判</v>
      </c>
      <c r="F8146" s="20">
        <f t="shared" si="546"/>
        <v>65016</v>
      </c>
      <c r="G8146" s="20">
        <f t="shared" si="547"/>
        <v>65016</v>
      </c>
      <c r="H8146" s="21" t="str">
        <f>VLOOKUP(B8146,属性中转表!A:F,6,FALSE)</f>
        <v>"hp":156600,"atk":4350</v>
      </c>
      <c r="I8146" s="20" t="str">
        <f>IF(VLOOKUP(B8146,属性中转表!A:G,7,FALSE)=0,"",VLOOKUP(VLOOKUP(B8146,属性中转表!A:G,7,FALSE),属性中转表!$K$2:$P$21,6,0))&amp;IF(VLOOKUP(B8146,属性中转表!A:G,7,FALSE)&gt;=50,VLOOKUP(A8146,英雄数据表!A:K,9,0),IF(VLOOKUP(B8146,属性中转表!A:G,7,FALSE)&gt;=25,VLOOKUP(A8146,英雄数据表!A:K,5,0),""))</f>
        <v>"atk":300,"hp":5000,"undpspro":100,"pvpdpspro":50,"pvpundpspro":50,"hppro":60</v>
      </c>
      <c r="J8146" s="20" t="str">
        <f>IF(I8146="","",属性中转表!$I$1&amp;(IF(VLOOKUP(B8146,属性中转表!A:G,7,FALSE)=0,0,VLOOKUP(VLOOKUP(B8146,属性中转表!A:G,7,FALSE),属性中转表!$K$2:$P$21,4,0)))+IFERROR(VLOOKUP(A8146,英雄数据表!A:K,IF(武魂!B8146&gt;=50,10,IF(武魂!B8146&gt;=25,6)),0),0))</f>
        <v>,"dpspro":100</v>
      </c>
      <c r="K8146" s="32" t="str">
        <f t="shared" si="544"/>
        <v>"atk":300,"hp":5000,"undpspro":100,"pvpdpspro":50,"pvpundpspro":50,"hppro":60,"dpspro":100</v>
      </c>
      <c r="L8146" s="20" t="str">
        <f>IF(B8146&gt;=50,VLOOKUP(A8146,英雄数据表!A:L,11,FALSE),IF(B8146&gt;=25,VLOOKUP(A8146,英雄数据表!A:L,7,0),""))</f>
        <v>"6501601004"</v>
      </c>
      <c r="M8146" s="20" t="str">
        <f>IFERROR(VLOOKUP(B8146,属性中转表!$K$2:$O$21,5,FALSE),"")</f>
        <v>"pvpundpspro":50</v>
      </c>
      <c r="N8146" s="20" t="str">
        <f>IF(B8146=25,VLOOKUP(A8146,英雄数据表!A:L,8,FALSE),IF(B8146=50,VLOOKUP(A8146,英雄数据表!A:L,12,0),""))</f>
        <v/>
      </c>
    </row>
    <row r="8147" spans="1:14" x14ac:dyDescent="0.3">
      <c r="A8147" s="20">
        <v>65016</v>
      </c>
      <c r="B8147" s="21">
        <f t="shared" si="545"/>
        <v>46</v>
      </c>
      <c r="C8147" s="21">
        <v>5</v>
      </c>
      <c r="D8147" s="21">
        <f>VLOOKUP(A8147,英雄数据表!A:D,4,0)</f>
        <v>6</v>
      </c>
      <c r="E8147" s="20" t="str">
        <f>VLOOKUP(A8147,英雄数据表!A:C,3,0)</f>
        <v>公正审判</v>
      </c>
      <c r="F8147" s="20">
        <f t="shared" si="546"/>
        <v>65016</v>
      </c>
      <c r="G8147" s="20">
        <f t="shared" si="547"/>
        <v>65016</v>
      </c>
      <c r="H8147" s="21" t="str">
        <f>VLOOKUP(B8147,属性中转表!A:F,6,FALSE)</f>
        <v>"hp":162000,"atk":4500</v>
      </c>
      <c r="I8147" s="20" t="str">
        <f>IF(VLOOKUP(B8147,属性中转表!A:G,7,FALSE)=0,"",VLOOKUP(VLOOKUP(B8147,属性中转表!A:G,7,FALSE),属性中转表!$K$2:$P$21,6,0))&amp;IF(VLOOKUP(B8147,属性中转表!A:G,7,FALSE)&gt;=50,VLOOKUP(A8147,英雄数据表!A:K,9,0),IF(VLOOKUP(B8147,属性中转表!A:G,7,FALSE)&gt;=25,VLOOKUP(A8147,英雄数据表!A:K,5,0),""))</f>
        <v>"atk":300,"hp":5000,"undpspro":100,"pvpdpspro":50,"pvpundpspro":50,"hppro":60</v>
      </c>
      <c r="J8147" s="20" t="str">
        <f>IF(I8147="","",属性中转表!$I$1&amp;(IF(VLOOKUP(B8147,属性中转表!A:G,7,FALSE)=0,0,VLOOKUP(VLOOKUP(B8147,属性中转表!A:G,7,FALSE),属性中转表!$K$2:$P$21,4,0)))+IFERROR(VLOOKUP(A8147,英雄数据表!A:K,IF(武魂!B8147&gt;=50,10,IF(武魂!B8147&gt;=25,6)),0),0))</f>
        <v>,"dpspro":100</v>
      </c>
      <c r="K8147" s="32" t="str">
        <f t="shared" si="544"/>
        <v>"atk":300,"hp":5000,"undpspro":100,"pvpdpspro":50,"pvpundpspro":50,"hppro":60,"dpspro":100</v>
      </c>
      <c r="L8147" s="20" t="str">
        <f>IF(B8147&gt;=50,VLOOKUP(A8147,英雄数据表!A:L,11,FALSE),IF(B8147&gt;=25,VLOOKUP(A8147,英雄数据表!A:L,7,0),""))</f>
        <v>"6501601004"</v>
      </c>
      <c r="M8147" s="20" t="str">
        <f>IFERROR(VLOOKUP(B8147,属性中转表!$K$2:$O$21,5,FALSE),"")</f>
        <v/>
      </c>
      <c r="N8147" s="20" t="str">
        <f>IF(B8147=25,VLOOKUP(A8147,英雄数据表!A:L,8,FALSE),IF(B8147=50,VLOOKUP(A8147,英雄数据表!A:L,12,0),""))</f>
        <v/>
      </c>
    </row>
    <row r="8148" spans="1:14" x14ac:dyDescent="0.3">
      <c r="A8148" s="20">
        <v>65016</v>
      </c>
      <c r="B8148" s="21">
        <f t="shared" si="545"/>
        <v>47</v>
      </c>
      <c r="C8148" s="21">
        <v>5</v>
      </c>
      <c r="D8148" s="21">
        <f>VLOOKUP(A8148,英雄数据表!A:D,4,0)</f>
        <v>6</v>
      </c>
      <c r="E8148" s="20" t="str">
        <f>VLOOKUP(A8148,英雄数据表!A:C,3,0)</f>
        <v>公正审判</v>
      </c>
      <c r="F8148" s="20">
        <f t="shared" si="546"/>
        <v>65016</v>
      </c>
      <c r="G8148" s="20">
        <f t="shared" si="547"/>
        <v>65016</v>
      </c>
      <c r="H8148" s="21" t="str">
        <f>VLOOKUP(B8148,属性中转表!A:F,6,FALSE)</f>
        <v>"hp":167400,"atk":4650</v>
      </c>
      <c r="I8148" s="20" t="str">
        <f>IF(VLOOKUP(B8148,属性中转表!A:G,7,FALSE)=0,"",VLOOKUP(VLOOKUP(B8148,属性中转表!A:G,7,FALSE),属性中转表!$K$2:$P$21,6,0))&amp;IF(VLOOKUP(B8148,属性中转表!A:G,7,FALSE)&gt;=50,VLOOKUP(A8148,英雄数据表!A:K,9,0),IF(VLOOKUP(B8148,属性中转表!A:G,7,FALSE)&gt;=25,VLOOKUP(A8148,英雄数据表!A:K,5,0),""))</f>
        <v>"atk":300,"hp":5000,"undpspro":100,"pvpdpspro":50,"pvpundpspro":50,"hppro":60</v>
      </c>
      <c r="J8148" s="20" t="str">
        <f>IF(I8148="","",属性中转表!$I$1&amp;(IF(VLOOKUP(B8148,属性中转表!A:G,7,FALSE)=0,0,VLOOKUP(VLOOKUP(B8148,属性中转表!A:G,7,FALSE),属性中转表!$K$2:$P$21,4,0)))+IFERROR(VLOOKUP(A8148,英雄数据表!A:K,IF(武魂!B8148&gt;=50,10,IF(武魂!B8148&gt;=25,6)),0),0))</f>
        <v>,"dpspro":100</v>
      </c>
      <c r="K8148" s="32" t="str">
        <f t="shared" si="544"/>
        <v>"atk":300,"hp":5000,"undpspro":100,"pvpdpspro":50,"pvpundpspro":50,"hppro":60,"dpspro":100</v>
      </c>
      <c r="L8148" s="20" t="str">
        <f>IF(B8148&gt;=50,VLOOKUP(A8148,英雄数据表!A:L,11,FALSE),IF(B8148&gt;=25,VLOOKUP(A8148,英雄数据表!A:L,7,0),""))</f>
        <v>"6501601004"</v>
      </c>
      <c r="M8148" s="20" t="str">
        <f>IFERROR(VLOOKUP(B8148,属性中转表!$K$2:$O$21,5,FALSE),"")</f>
        <v/>
      </c>
      <c r="N8148" s="20" t="str">
        <f>IF(B8148=25,VLOOKUP(A8148,英雄数据表!A:L,8,FALSE),IF(B8148=50,VLOOKUP(A8148,英雄数据表!A:L,12,0),""))</f>
        <v/>
      </c>
    </row>
    <row r="8149" spans="1:14" x14ac:dyDescent="0.3">
      <c r="A8149" s="20">
        <v>65016</v>
      </c>
      <c r="B8149" s="21">
        <f t="shared" si="545"/>
        <v>48</v>
      </c>
      <c r="C8149" s="21">
        <v>5</v>
      </c>
      <c r="D8149" s="21">
        <f>VLOOKUP(A8149,英雄数据表!A:D,4,0)</f>
        <v>6</v>
      </c>
      <c r="E8149" s="20" t="str">
        <f>VLOOKUP(A8149,英雄数据表!A:C,3,0)</f>
        <v>公正审判</v>
      </c>
      <c r="F8149" s="20">
        <f t="shared" si="546"/>
        <v>65016</v>
      </c>
      <c r="G8149" s="20">
        <f t="shared" si="547"/>
        <v>65016</v>
      </c>
      <c r="H8149" s="21" t="str">
        <f>VLOOKUP(B8149,属性中转表!A:F,6,FALSE)</f>
        <v>"hp":172800,"atk":4800</v>
      </c>
      <c r="I8149" s="20" t="str">
        <f>IF(VLOOKUP(B8149,属性中转表!A:G,7,FALSE)=0,"",VLOOKUP(VLOOKUP(B8149,属性中转表!A:G,7,FALSE),属性中转表!$K$2:$P$21,6,0))&amp;IF(VLOOKUP(B8149,属性中转表!A:G,7,FALSE)&gt;=50,VLOOKUP(A8149,英雄数据表!A:K,9,0),IF(VLOOKUP(B8149,属性中转表!A:G,7,FALSE)&gt;=25,VLOOKUP(A8149,英雄数据表!A:K,5,0),""))</f>
        <v>"atk":300,"hp":5000,"undpspro":100,"pvpdpspro":50,"pvpundpspro":50,"hppro":60</v>
      </c>
      <c r="J8149" s="20" t="str">
        <f>IF(I8149="","",属性中转表!$I$1&amp;(IF(VLOOKUP(B8149,属性中转表!A:G,7,FALSE)=0,0,VLOOKUP(VLOOKUP(B8149,属性中转表!A:G,7,FALSE),属性中转表!$K$2:$P$21,4,0)))+IFERROR(VLOOKUP(A8149,英雄数据表!A:K,IF(武魂!B8149&gt;=50,10,IF(武魂!B8149&gt;=25,6)),0),0))</f>
        <v>,"dpspro":100</v>
      </c>
      <c r="K8149" s="32" t="str">
        <f t="shared" si="544"/>
        <v>"atk":300,"hp":5000,"undpspro":100,"pvpdpspro":50,"pvpundpspro":50,"hppro":60,"dpspro":100</v>
      </c>
      <c r="L8149" s="20" t="str">
        <f>IF(B8149&gt;=50,VLOOKUP(A8149,英雄数据表!A:L,11,FALSE),IF(B8149&gt;=25,VLOOKUP(A8149,英雄数据表!A:L,7,0),""))</f>
        <v>"6501601004"</v>
      </c>
      <c r="M8149" s="20" t="str">
        <f>IFERROR(VLOOKUP(B8149,属性中转表!$K$2:$O$21,5,FALSE),"")</f>
        <v/>
      </c>
      <c r="N8149" s="20" t="str">
        <f>IF(B8149=25,VLOOKUP(A8149,英雄数据表!A:L,8,FALSE),IF(B8149=50,VLOOKUP(A8149,英雄数据表!A:L,12,0),""))</f>
        <v/>
      </c>
    </row>
    <row r="8150" spans="1:14" x14ac:dyDescent="0.3">
      <c r="A8150" s="20">
        <v>65016</v>
      </c>
      <c r="B8150" s="21">
        <f t="shared" si="545"/>
        <v>49</v>
      </c>
      <c r="C8150" s="21">
        <v>5</v>
      </c>
      <c r="D8150" s="21">
        <f>VLOOKUP(A8150,英雄数据表!A:D,4,0)</f>
        <v>6</v>
      </c>
      <c r="E8150" s="20" t="str">
        <f>VLOOKUP(A8150,英雄数据表!A:C,3,0)</f>
        <v>公正审判</v>
      </c>
      <c r="F8150" s="20">
        <f t="shared" si="546"/>
        <v>65016</v>
      </c>
      <c r="G8150" s="20">
        <f t="shared" si="547"/>
        <v>65016</v>
      </c>
      <c r="H8150" s="21" t="str">
        <f>VLOOKUP(B8150,属性中转表!A:F,6,FALSE)</f>
        <v>"hp":178200,"atk":4950</v>
      </c>
      <c r="I8150" s="20" t="str">
        <f>IF(VLOOKUP(B8150,属性中转表!A:G,7,FALSE)=0,"",VLOOKUP(VLOOKUP(B8150,属性中转表!A:G,7,FALSE),属性中转表!$K$2:$P$21,6,0))&amp;IF(VLOOKUP(B8150,属性中转表!A:G,7,FALSE)&gt;=50,VLOOKUP(A8150,英雄数据表!A:K,9,0),IF(VLOOKUP(B8150,属性中转表!A:G,7,FALSE)&gt;=25,VLOOKUP(A8150,英雄数据表!A:K,5,0),""))</f>
        <v>"atk":300,"hp":5000,"undpspro":100,"pvpdpspro":50,"pvpundpspro":50,"hppro":60</v>
      </c>
      <c r="J8150" s="20" t="str">
        <f>IF(I8150="","",属性中转表!$I$1&amp;(IF(VLOOKUP(B8150,属性中转表!A:G,7,FALSE)=0,0,VLOOKUP(VLOOKUP(B8150,属性中转表!A:G,7,FALSE),属性中转表!$K$2:$P$21,4,0)))+IFERROR(VLOOKUP(A8150,英雄数据表!A:K,IF(武魂!B8150&gt;=50,10,IF(武魂!B8150&gt;=25,6)),0),0))</f>
        <v>,"dpspro":100</v>
      </c>
      <c r="K8150" s="32" t="str">
        <f t="shared" si="544"/>
        <v>"atk":300,"hp":5000,"undpspro":100,"pvpdpspro":50,"pvpundpspro":50,"hppro":60,"dpspro":100</v>
      </c>
      <c r="L8150" s="20" t="str">
        <f>IF(B8150&gt;=50,VLOOKUP(A8150,英雄数据表!A:L,11,FALSE),IF(B8150&gt;=25,VLOOKUP(A8150,英雄数据表!A:L,7,0),""))</f>
        <v>"6501601004"</v>
      </c>
      <c r="M8150" s="20" t="str">
        <f>IFERROR(VLOOKUP(B8150,属性中转表!$K$2:$O$21,5,FALSE),"")</f>
        <v/>
      </c>
      <c r="N8150" s="20" t="str">
        <f>IF(B8150=25,VLOOKUP(A8150,英雄数据表!A:L,8,FALSE),IF(B8150=50,VLOOKUP(A8150,英雄数据表!A:L,12,0),""))</f>
        <v/>
      </c>
    </row>
    <row r="8151" spans="1:14" x14ac:dyDescent="0.3">
      <c r="A8151" s="20">
        <v>65016</v>
      </c>
      <c r="B8151" s="21">
        <f t="shared" si="545"/>
        <v>50</v>
      </c>
      <c r="C8151" s="21">
        <v>5</v>
      </c>
      <c r="D8151" s="21">
        <f>VLOOKUP(A8151,英雄数据表!A:D,4,0)</f>
        <v>6</v>
      </c>
      <c r="E8151" s="20" t="str">
        <f>VLOOKUP(A8151,英雄数据表!A:C,3,0)</f>
        <v>公正审判</v>
      </c>
      <c r="F8151" s="20">
        <f t="shared" si="546"/>
        <v>65016</v>
      </c>
      <c r="G8151" s="20">
        <f t="shared" si="547"/>
        <v>65016</v>
      </c>
      <c r="H8151" s="21" t="str">
        <f>VLOOKUP(B8151,属性中转表!A:F,6,FALSE)</f>
        <v>"hp":183600,"atk":5100</v>
      </c>
      <c r="I8151" s="20" t="str">
        <f>IF(VLOOKUP(B8151,属性中转表!A:G,7,FALSE)=0,"",VLOOKUP(VLOOKUP(B8151,属性中转表!A:G,7,FALSE),属性中转表!$K$2:$P$21,6,0))&amp;IF(VLOOKUP(B8151,属性中转表!A:G,7,FALSE)&gt;=50,VLOOKUP(A8151,英雄数据表!A:K,9,0),IF(VLOOKUP(B8151,属性中转表!A:G,7,FALSE)&gt;=25,VLOOKUP(A8151,英雄数据表!A:K,5,0),""))</f>
        <v>"atk":300,"hp":5000,"undpspro":100,"pvpdpspro":50,"pvpundpspro":50,"hppro":100</v>
      </c>
      <c r="J8151" s="20" t="str">
        <f>IF(I8151="","",属性中转表!$I$1&amp;(IF(VLOOKUP(B8151,属性中转表!A:G,7,FALSE)=0,0,VLOOKUP(VLOOKUP(B8151,属性中转表!A:G,7,FALSE),属性中转表!$K$2:$P$21,4,0)))+IFERROR(VLOOKUP(A8151,英雄数据表!A:K,IF(武魂!B8151&gt;=50,10,IF(武魂!B8151&gt;=25,6)),0),0))</f>
        <v>,"dpspro":100</v>
      </c>
      <c r="K8151" s="32" t="str">
        <f t="shared" si="544"/>
        <v>"atk":300,"hp":5000,"undpspro":100,"pvpdpspro":50,"pvpundpspro":50,"hppro":100,"dpspro":100</v>
      </c>
      <c r="L8151" s="20" t="str">
        <f>IF(B8151&gt;=50,VLOOKUP(A8151,英雄数据表!A:L,11,FALSE),IF(B8151&gt;=25,VLOOKUP(A8151,英雄数据表!A:L,7,0),""))</f>
        <v>"6501602004"</v>
      </c>
      <c r="M8151" s="20" t="str">
        <f>IFERROR(VLOOKUP(B8151,属性中转表!$K$2:$O$21,5,FALSE),"")</f>
        <v/>
      </c>
      <c r="N8151" s="20" t="str">
        <f>IF(B8151=25,VLOOKUP(A8151,英雄数据表!A:L,8,FALSE),IF(B8151=50,VLOOKUP(A8151,英雄数据表!A:L,12,0),""))</f>
        <v>生命提升10%，放怒气技能的时候将随机净化1个友方英雄全部负面效果</v>
      </c>
    </row>
    <row r="8152" spans="1:14" x14ac:dyDescent="0.3">
      <c r="A8152" s="20">
        <v>65016</v>
      </c>
      <c r="B8152" s="21">
        <f t="shared" si="545"/>
        <v>51</v>
      </c>
      <c r="C8152" s="21">
        <v>5</v>
      </c>
      <c r="D8152" s="21">
        <f>VLOOKUP(A8152,英雄数据表!A:D,4,0)</f>
        <v>6</v>
      </c>
      <c r="E8152" s="20" t="str">
        <f>VLOOKUP(A8152,英雄数据表!A:C,3,0)</f>
        <v>公正审判</v>
      </c>
      <c r="F8152" s="20">
        <f t="shared" si="546"/>
        <v>65016</v>
      </c>
      <c r="G8152" s="20">
        <f t="shared" si="547"/>
        <v>65016</v>
      </c>
      <c r="H8152" s="21" t="str">
        <f>VLOOKUP(B8152,属性中转表!A:F,6,FALSE)</f>
        <v>"hp":189000,"atk":5250</v>
      </c>
      <c r="I8152" s="20" t="str">
        <f>IF(VLOOKUP(B8152,属性中转表!A:G,7,FALSE)=0,"",VLOOKUP(VLOOKUP(B8152,属性中转表!A:G,7,FALSE),属性中转表!$K$2:$P$21,6,0))&amp;IF(VLOOKUP(B8152,属性中转表!A:G,7,FALSE)&gt;=50,VLOOKUP(A8152,英雄数据表!A:K,9,0),IF(VLOOKUP(B8152,属性中转表!A:G,7,FALSE)&gt;=25,VLOOKUP(A8152,英雄数据表!A:K,5,0),""))</f>
        <v>"atk":300,"hp":5000,"undpspro":100,"pvpdpspro":50,"pvpundpspro":50,"hppro":100</v>
      </c>
      <c r="J8152" s="20" t="str">
        <f>IF(I8152="","",属性中转表!$I$1&amp;(IF(VLOOKUP(B8152,属性中转表!A:G,7,FALSE)=0,0,VLOOKUP(VLOOKUP(B8152,属性中转表!A:G,7,FALSE),属性中转表!$K$2:$P$21,4,0)))+IFERROR(VLOOKUP(A8152,英雄数据表!A:K,IF(武魂!B8152&gt;=50,10,IF(武魂!B8152&gt;=25,6)),0),0))</f>
        <v>,"dpspro":100</v>
      </c>
      <c r="K8152" s="32" t="str">
        <f t="shared" si="544"/>
        <v>"atk":300,"hp":5000,"undpspro":100,"pvpdpspro":50,"pvpundpspro":50,"hppro":100,"dpspro":100</v>
      </c>
      <c r="L8152" s="20" t="str">
        <f>IF(B8152&gt;=50,VLOOKUP(A8152,英雄数据表!A:L,11,FALSE),IF(B8152&gt;=25,VLOOKUP(A8152,英雄数据表!A:L,7,0),""))</f>
        <v>"6501602004"</v>
      </c>
      <c r="M8152" s="20" t="str">
        <f>IFERROR(VLOOKUP(B8152,属性中转表!$K$2:$O$21,5,FALSE),"")</f>
        <v/>
      </c>
      <c r="N8152" s="20" t="str">
        <f>IF(B8152=25,VLOOKUP(A8152,英雄数据表!A:L,8,FALSE),IF(B8152=50,VLOOKUP(A8152,英雄数据表!A:L,12,0),""))</f>
        <v/>
      </c>
    </row>
    <row r="8153" spans="1:14" x14ac:dyDescent="0.3">
      <c r="A8153" s="20">
        <v>65016</v>
      </c>
      <c r="B8153" s="21">
        <f t="shared" si="545"/>
        <v>52</v>
      </c>
      <c r="C8153" s="21">
        <v>5</v>
      </c>
      <c r="D8153" s="21">
        <f>VLOOKUP(A8153,英雄数据表!A:D,4,0)</f>
        <v>6</v>
      </c>
      <c r="E8153" s="20" t="str">
        <f>VLOOKUP(A8153,英雄数据表!A:C,3,0)</f>
        <v>公正审判</v>
      </c>
      <c r="F8153" s="20">
        <f t="shared" si="546"/>
        <v>65016</v>
      </c>
      <c r="G8153" s="20">
        <f t="shared" si="547"/>
        <v>65016</v>
      </c>
      <c r="H8153" s="21" t="str">
        <f>VLOOKUP(B8153,属性中转表!A:F,6,FALSE)</f>
        <v>"hp":194400,"atk":5400</v>
      </c>
      <c r="I8153" s="20" t="str">
        <f>IF(VLOOKUP(B8153,属性中转表!A:G,7,FALSE)=0,"",VLOOKUP(VLOOKUP(B8153,属性中转表!A:G,7,FALSE),属性中转表!$K$2:$P$21,6,0))&amp;IF(VLOOKUP(B8153,属性中转表!A:G,7,FALSE)&gt;=50,VLOOKUP(A8153,英雄数据表!A:K,9,0),IF(VLOOKUP(B8153,属性中转表!A:G,7,FALSE)&gt;=25,VLOOKUP(A8153,英雄数据表!A:K,5,0),""))</f>
        <v>"atk":300,"hp":5000,"undpspro":100,"pvpdpspro":50,"pvpundpspro":50,"hppro":100</v>
      </c>
      <c r="J8153" s="20" t="str">
        <f>IF(I8153="","",属性中转表!$I$1&amp;(IF(VLOOKUP(B8153,属性中转表!A:G,7,FALSE)=0,0,VLOOKUP(VLOOKUP(B8153,属性中转表!A:G,7,FALSE),属性中转表!$K$2:$P$21,4,0)))+IFERROR(VLOOKUP(A8153,英雄数据表!A:K,IF(武魂!B8153&gt;=50,10,IF(武魂!B8153&gt;=25,6)),0),0))</f>
        <v>,"dpspro":100</v>
      </c>
      <c r="K8153" s="32" t="str">
        <f t="shared" si="544"/>
        <v>"atk":300,"hp":5000,"undpspro":100,"pvpdpspro":50,"pvpundpspro":50,"hppro":100,"dpspro":100</v>
      </c>
      <c r="L8153" s="20" t="str">
        <f>IF(B8153&gt;=50,VLOOKUP(A8153,英雄数据表!A:L,11,FALSE),IF(B8153&gt;=25,VLOOKUP(A8153,英雄数据表!A:L,7,0),""))</f>
        <v>"6501602004"</v>
      </c>
      <c r="M8153" s="20" t="str">
        <f>IFERROR(VLOOKUP(B8153,属性中转表!$K$2:$O$21,5,FALSE),"")</f>
        <v/>
      </c>
      <c r="N8153" s="20" t="str">
        <f>IF(B8153=25,VLOOKUP(A8153,英雄数据表!A:L,8,FALSE),IF(B8153=50,VLOOKUP(A8153,英雄数据表!A:L,12,0),""))</f>
        <v/>
      </c>
    </row>
    <row r="8154" spans="1:14" x14ac:dyDescent="0.3">
      <c r="A8154" s="20">
        <v>65016</v>
      </c>
      <c r="B8154" s="21">
        <f t="shared" si="545"/>
        <v>53</v>
      </c>
      <c r="C8154" s="21">
        <v>5</v>
      </c>
      <c r="D8154" s="21">
        <f>VLOOKUP(A8154,英雄数据表!A:D,4,0)</f>
        <v>6</v>
      </c>
      <c r="E8154" s="20" t="str">
        <f>VLOOKUP(A8154,英雄数据表!A:C,3,0)</f>
        <v>公正审判</v>
      </c>
      <c r="F8154" s="20">
        <f t="shared" si="546"/>
        <v>65016</v>
      </c>
      <c r="G8154" s="20">
        <f t="shared" si="547"/>
        <v>65016</v>
      </c>
      <c r="H8154" s="21" t="str">
        <f>VLOOKUP(B8154,属性中转表!A:F,6,FALSE)</f>
        <v>"hp":199800,"atk":5550</v>
      </c>
      <c r="I8154" s="20" t="str">
        <f>IF(VLOOKUP(B8154,属性中转表!A:G,7,FALSE)=0,"",VLOOKUP(VLOOKUP(B8154,属性中转表!A:G,7,FALSE),属性中转表!$K$2:$P$21,6,0))&amp;IF(VLOOKUP(B8154,属性中转表!A:G,7,FALSE)&gt;=50,VLOOKUP(A8154,英雄数据表!A:K,9,0),IF(VLOOKUP(B8154,属性中转表!A:G,7,FALSE)&gt;=25,VLOOKUP(A8154,英雄数据表!A:K,5,0),""))</f>
        <v>"atk":300,"hp":5000,"undpspro":100,"pvpdpspro":50,"pvpundpspro":50,"hppro":100</v>
      </c>
      <c r="J8154" s="20" t="str">
        <f>IF(I8154="","",属性中转表!$I$1&amp;(IF(VLOOKUP(B8154,属性中转表!A:G,7,FALSE)=0,0,VLOOKUP(VLOOKUP(B8154,属性中转表!A:G,7,FALSE),属性中转表!$K$2:$P$21,4,0)))+IFERROR(VLOOKUP(A8154,英雄数据表!A:K,IF(武魂!B8154&gt;=50,10,IF(武魂!B8154&gt;=25,6)),0),0))</f>
        <v>,"dpspro":100</v>
      </c>
      <c r="K8154" s="32" t="str">
        <f t="shared" si="544"/>
        <v>"atk":300,"hp":5000,"undpspro":100,"pvpdpspro":50,"pvpundpspro":50,"hppro":100,"dpspro":100</v>
      </c>
      <c r="L8154" s="20" t="str">
        <f>IF(B8154&gt;=50,VLOOKUP(A8154,英雄数据表!A:L,11,FALSE),IF(B8154&gt;=25,VLOOKUP(A8154,英雄数据表!A:L,7,0),""))</f>
        <v>"6501602004"</v>
      </c>
      <c r="M8154" s="20" t="str">
        <f>IFERROR(VLOOKUP(B8154,属性中转表!$K$2:$O$21,5,FALSE),"")</f>
        <v/>
      </c>
      <c r="N8154" s="20" t="str">
        <f>IF(B8154=25,VLOOKUP(A8154,英雄数据表!A:L,8,FALSE),IF(B8154=50,VLOOKUP(A8154,英雄数据表!A:L,12,0),""))</f>
        <v/>
      </c>
    </row>
    <row r="8155" spans="1:14" x14ac:dyDescent="0.3">
      <c r="A8155" s="20">
        <v>65016</v>
      </c>
      <c r="B8155" s="21">
        <f t="shared" si="545"/>
        <v>54</v>
      </c>
      <c r="C8155" s="21">
        <v>5</v>
      </c>
      <c r="D8155" s="21">
        <f>VLOOKUP(A8155,英雄数据表!A:D,4,0)</f>
        <v>6</v>
      </c>
      <c r="E8155" s="20" t="str">
        <f>VLOOKUP(A8155,英雄数据表!A:C,3,0)</f>
        <v>公正审判</v>
      </c>
      <c r="F8155" s="20">
        <f t="shared" si="546"/>
        <v>65016</v>
      </c>
      <c r="G8155" s="20">
        <f t="shared" si="547"/>
        <v>65016</v>
      </c>
      <c r="H8155" s="21" t="str">
        <f>VLOOKUP(B8155,属性中转表!A:F,6,FALSE)</f>
        <v>"hp":205200,"atk":5700</v>
      </c>
      <c r="I8155" s="20" t="str">
        <f>IF(VLOOKUP(B8155,属性中转表!A:G,7,FALSE)=0,"",VLOOKUP(VLOOKUP(B8155,属性中转表!A:G,7,FALSE),属性中转表!$K$2:$P$21,6,0))&amp;IF(VLOOKUP(B8155,属性中转表!A:G,7,FALSE)&gt;=50,VLOOKUP(A8155,英雄数据表!A:K,9,0),IF(VLOOKUP(B8155,属性中转表!A:G,7,FALSE)&gt;=25,VLOOKUP(A8155,英雄数据表!A:K,5,0),""))</f>
        <v>"atk":300,"hp":5000,"undpspro":100,"pvpdpspro":50,"pvpundpspro":50,"hppro":100</v>
      </c>
      <c r="J8155" s="20" t="str">
        <f>IF(I8155="","",属性中转表!$I$1&amp;(IF(VLOOKUP(B8155,属性中转表!A:G,7,FALSE)=0,0,VLOOKUP(VLOOKUP(B8155,属性中转表!A:G,7,FALSE),属性中转表!$K$2:$P$21,4,0)))+IFERROR(VLOOKUP(A8155,英雄数据表!A:K,IF(武魂!B8155&gt;=50,10,IF(武魂!B8155&gt;=25,6)),0),0))</f>
        <v>,"dpspro":100</v>
      </c>
      <c r="K8155" s="32" t="str">
        <f t="shared" si="544"/>
        <v>"atk":300,"hp":5000,"undpspro":100,"pvpdpspro":50,"pvpundpspro":50,"hppro":100,"dpspro":100</v>
      </c>
      <c r="L8155" s="20" t="str">
        <f>IF(B8155&gt;=50,VLOOKUP(A8155,英雄数据表!A:L,11,FALSE),IF(B8155&gt;=25,VLOOKUP(A8155,英雄数据表!A:L,7,0),""))</f>
        <v>"6501602004"</v>
      </c>
      <c r="M8155" s="20" t="str">
        <f>IFERROR(VLOOKUP(B8155,属性中转表!$K$2:$O$21,5,FALSE),"")</f>
        <v/>
      </c>
      <c r="N8155" s="20" t="str">
        <f>IF(B8155=25,VLOOKUP(A8155,英雄数据表!A:L,8,FALSE),IF(B8155=50,VLOOKUP(A8155,英雄数据表!A:L,12,0),""))</f>
        <v/>
      </c>
    </row>
    <row r="8156" spans="1:14" x14ac:dyDescent="0.3">
      <c r="A8156" s="20">
        <v>65016</v>
      </c>
      <c r="B8156" s="21">
        <f t="shared" si="545"/>
        <v>55</v>
      </c>
      <c r="C8156" s="21">
        <v>5</v>
      </c>
      <c r="D8156" s="21">
        <f>VLOOKUP(A8156,英雄数据表!A:D,4,0)</f>
        <v>6</v>
      </c>
      <c r="E8156" s="20" t="str">
        <f>VLOOKUP(A8156,英雄数据表!A:C,3,0)</f>
        <v>公正审判</v>
      </c>
      <c r="F8156" s="20">
        <f t="shared" si="546"/>
        <v>65016</v>
      </c>
      <c r="G8156" s="20">
        <f t="shared" si="547"/>
        <v>65016</v>
      </c>
      <c r="H8156" s="21" t="str">
        <f>VLOOKUP(B8156,属性中转表!A:F,6,FALSE)</f>
        <v>"hp":210600,"atk":5850</v>
      </c>
      <c r="I8156" s="20" t="str">
        <f>IF(VLOOKUP(B8156,属性中转表!A:G,7,FALSE)=0,"",VLOOKUP(VLOOKUP(B8156,属性中转表!A:G,7,FALSE),属性中转表!$K$2:$P$21,6,0))&amp;IF(VLOOKUP(B8156,属性中转表!A:G,7,FALSE)&gt;=50,VLOOKUP(A8156,英雄数据表!A:K,9,0),IF(VLOOKUP(B8156,属性中转表!A:G,7,FALSE)&gt;=25,VLOOKUP(A8156,英雄数据表!A:K,5,0),""))</f>
        <v>"atk":300,"hp":5000,"undpspro":150,"pvpdpspro":50,"pvpundpspro":50,"hppro":100</v>
      </c>
      <c r="J8156" s="20" t="str">
        <f>IF(I8156="","",属性中转表!$I$1&amp;(IF(VLOOKUP(B8156,属性中转表!A:G,7,FALSE)=0,0,VLOOKUP(VLOOKUP(B8156,属性中转表!A:G,7,FALSE),属性中转表!$K$2:$P$21,4,0)))+IFERROR(VLOOKUP(A8156,英雄数据表!A:K,IF(武魂!B8156&gt;=50,10,IF(武魂!B8156&gt;=25,6)),0),0))</f>
        <v>,"dpspro":100</v>
      </c>
      <c r="K8156" s="32" t="str">
        <f t="shared" si="544"/>
        <v>"atk":300,"hp":5000,"undpspro":150,"pvpdpspro":50,"pvpundpspro":50,"hppro":100,"dpspro":100</v>
      </c>
      <c r="L8156" s="20" t="str">
        <f>IF(B8156&gt;=50,VLOOKUP(A8156,英雄数据表!A:L,11,FALSE),IF(B8156&gt;=25,VLOOKUP(A8156,英雄数据表!A:L,7,0),""))</f>
        <v>"6501602004"</v>
      </c>
      <c r="M8156" s="20" t="str">
        <f>IFERROR(VLOOKUP(B8156,属性中转表!$K$2:$O$21,5,FALSE),"")</f>
        <v>"undpspro":50</v>
      </c>
      <c r="N8156" s="20" t="str">
        <f>IF(B8156=25,VLOOKUP(A8156,英雄数据表!A:L,8,FALSE),IF(B8156=50,VLOOKUP(A8156,英雄数据表!A:L,12,0),""))</f>
        <v/>
      </c>
    </row>
    <row r="8157" spans="1:14" x14ac:dyDescent="0.3">
      <c r="A8157" s="20">
        <v>65016</v>
      </c>
      <c r="B8157" s="21">
        <f t="shared" si="545"/>
        <v>56</v>
      </c>
      <c r="C8157" s="21">
        <v>5</v>
      </c>
      <c r="D8157" s="21">
        <f>VLOOKUP(A8157,英雄数据表!A:D,4,0)</f>
        <v>6</v>
      </c>
      <c r="E8157" s="20" t="str">
        <f>VLOOKUP(A8157,英雄数据表!A:C,3,0)</f>
        <v>公正审判</v>
      </c>
      <c r="F8157" s="20">
        <f t="shared" si="546"/>
        <v>65016</v>
      </c>
      <c r="G8157" s="20">
        <f t="shared" si="547"/>
        <v>65016</v>
      </c>
      <c r="H8157" s="21" t="str">
        <f>VLOOKUP(B8157,属性中转表!A:F,6,FALSE)</f>
        <v>"hp":216000,"atk":6000</v>
      </c>
      <c r="I8157" s="20" t="str">
        <f>IF(VLOOKUP(B8157,属性中转表!A:G,7,FALSE)=0,"",VLOOKUP(VLOOKUP(B8157,属性中转表!A:G,7,FALSE),属性中转表!$K$2:$P$21,6,0))&amp;IF(VLOOKUP(B8157,属性中转表!A:G,7,FALSE)&gt;=50,VLOOKUP(A8157,英雄数据表!A:K,9,0),IF(VLOOKUP(B8157,属性中转表!A:G,7,FALSE)&gt;=25,VLOOKUP(A8157,英雄数据表!A:K,5,0),""))</f>
        <v>"atk":300,"hp":5000,"undpspro":150,"pvpdpspro":50,"pvpundpspro":50,"hppro":100</v>
      </c>
      <c r="J8157" s="20" t="str">
        <f>IF(I8157="","",属性中转表!$I$1&amp;(IF(VLOOKUP(B8157,属性中转表!A:G,7,FALSE)=0,0,VLOOKUP(VLOOKUP(B8157,属性中转表!A:G,7,FALSE),属性中转表!$K$2:$P$21,4,0)))+IFERROR(VLOOKUP(A8157,英雄数据表!A:K,IF(武魂!B8157&gt;=50,10,IF(武魂!B8157&gt;=25,6)),0),0))</f>
        <v>,"dpspro":100</v>
      </c>
      <c r="K8157" s="32" t="str">
        <f t="shared" si="544"/>
        <v>"atk":300,"hp":5000,"undpspro":150,"pvpdpspro":50,"pvpundpspro":50,"hppro":100,"dpspro":100</v>
      </c>
      <c r="L8157" s="20" t="str">
        <f>IF(B8157&gt;=50,VLOOKUP(A8157,英雄数据表!A:L,11,FALSE),IF(B8157&gt;=25,VLOOKUP(A8157,英雄数据表!A:L,7,0),""))</f>
        <v>"6501602004"</v>
      </c>
      <c r="M8157" s="20" t="str">
        <f>IFERROR(VLOOKUP(B8157,属性中转表!$K$2:$O$21,5,FALSE),"")</f>
        <v/>
      </c>
      <c r="N8157" s="20" t="str">
        <f>IF(B8157=25,VLOOKUP(A8157,英雄数据表!A:L,8,FALSE),IF(B8157=50,VLOOKUP(A8157,英雄数据表!A:L,12,0),""))</f>
        <v/>
      </c>
    </row>
    <row r="8158" spans="1:14" x14ac:dyDescent="0.3">
      <c r="A8158" s="20">
        <v>65016</v>
      </c>
      <c r="B8158" s="21">
        <f t="shared" si="545"/>
        <v>57</v>
      </c>
      <c r="C8158" s="21">
        <v>5</v>
      </c>
      <c r="D8158" s="21">
        <f>VLOOKUP(A8158,英雄数据表!A:D,4,0)</f>
        <v>6</v>
      </c>
      <c r="E8158" s="20" t="str">
        <f>VLOOKUP(A8158,英雄数据表!A:C,3,0)</f>
        <v>公正审判</v>
      </c>
      <c r="F8158" s="20">
        <f t="shared" si="546"/>
        <v>65016</v>
      </c>
      <c r="G8158" s="20">
        <f t="shared" si="547"/>
        <v>65016</v>
      </c>
      <c r="H8158" s="21" t="str">
        <f>VLOOKUP(B8158,属性中转表!A:F,6,FALSE)</f>
        <v>"hp":221400,"atk":6150</v>
      </c>
      <c r="I8158" s="20" t="str">
        <f>IF(VLOOKUP(B8158,属性中转表!A:G,7,FALSE)=0,"",VLOOKUP(VLOOKUP(B8158,属性中转表!A:G,7,FALSE),属性中转表!$K$2:$P$21,6,0))&amp;IF(VLOOKUP(B8158,属性中转表!A:G,7,FALSE)&gt;=50,VLOOKUP(A8158,英雄数据表!A:K,9,0),IF(VLOOKUP(B8158,属性中转表!A:G,7,FALSE)&gt;=25,VLOOKUP(A8158,英雄数据表!A:K,5,0),""))</f>
        <v>"atk":300,"hp":5000,"undpspro":150,"pvpdpspro":50,"pvpundpspro":50,"hppro":100</v>
      </c>
      <c r="J8158" s="20" t="str">
        <f>IF(I8158="","",属性中转表!$I$1&amp;(IF(VLOOKUP(B8158,属性中转表!A:G,7,FALSE)=0,0,VLOOKUP(VLOOKUP(B8158,属性中转表!A:G,7,FALSE),属性中转表!$K$2:$P$21,4,0)))+IFERROR(VLOOKUP(A8158,英雄数据表!A:K,IF(武魂!B8158&gt;=50,10,IF(武魂!B8158&gt;=25,6)),0),0))</f>
        <v>,"dpspro":100</v>
      </c>
      <c r="K8158" s="32" t="str">
        <f t="shared" si="544"/>
        <v>"atk":300,"hp":5000,"undpspro":150,"pvpdpspro":50,"pvpundpspro":50,"hppro":100,"dpspro":100</v>
      </c>
      <c r="L8158" s="20" t="str">
        <f>IF(B8158&gt;=50,VLOOKUP(A8158,英雄数据表!A:L,11,FALSE),IF(B8158&gt;=25,VLOOKUP(A8158,英雄数据表!A:L,7,0),""))</f>
        <v>"6501602004"</v>
      </c>
      <c r="M8158" s="20" t="str">
        <f>IFERROR(VLOOKUP(B8158,属性中转表!$K$2:$O$21,5,FALSE),"")</f>
        <v/>
      </c>
      <c r="N8158" s="20" t="str">
        <f>IF(B8158=25,VLOOKUP(A8158,英雄数据表!A:L,8,FALSE),IF(B8158=50,VLOOKUP(A8158,英雄数据表!A:L,12,0),""))</f>
        <v/>
      </c>
    </row>
    <row r="8159" spans="1:14" x14ac:dyDescent="0.3">
      <c r="A8159" s="20">
        <v>65016</v>
      </c>
      <c r="B8159" s="21">
        <f t="shared" si="545"/>
        <v>58</v>
      </c>
      <c r="C8159" s="21">
        <v>5</v>
      </c>
      <c r="D8159" s="21">
        <f>VLOOKUP(A8159,英雄数据表!A:D,4,0)</f>
        <v>6</v>
      </c>
      <c r="E8159" s="20" t="str">
        <f>VLOOKUP(A8159,英雄数据表!A:C,3,0)</f>
        <v>公正审判</v>
      </c>
      <c r="F8159" s="20">
        <f t="shared" si="546"/>
        <v>65016</v>
      </c>
      <c r="G8159" s="20">
        <f t="shared" si="547"/>
        <v>65016</v>
      </c>
      <c r="H8159" s="21" t="str">
        <f>VLOOKUP(B8159,属性中转表!A:F,6,FALSE)</f>
        <v>"hp":226800,"atk":6300</v>
      </c>
      <c r="I8159" s="20" t="str">
        <f>IF(VLOOKUP(B8159,属性中转表!A:G,7,FALSE)=0,"",VLOOKUP(VLOOKUP(B8159,属性中转表!A:G,7,FALSE),属性中转表!$K$2:$P$21,6,0))&amp;IF(VLOOKUP(B8159,属性中转表!A:G,7,FALSE)&gt;=50,VLOOKUP(A8159,英雄数据表!A:K,9,0),IF(VLOOKUP(B8159,属性中转表!A:G,7,FALSE)&gt;=25,VLOOKUP(A8159,英雄数据表!A:K,5,0),""))</f>
        <v>"atk":300,"hp":5000,"undpspro":150,"pvpdpspro":50,"pvpundpspro":50,"hppro":100</v>
      </c>
      <c r="J8159" s="20" t="str">
        <f>IF(I8159="","",属性中转表!$I$1&amp;(IF(VLOOKUP(B8159,属性中转表!A:G,7,FALSE)=0,0,VLOOKUP(VLOOKUP(B8159,属性中转表!A:G,7,FALSE),属性中转表!$K$2:$P$21,4,0)))+IFERROR(VLOOKUP(A8159,英雄数据表!A:K,IF(武魂!B8159&gt;=50,10,IF(武魂!B8159&gt;=25,6)),0),0))</f>
        <v>,"dpspro":100</v>
      </c>
      <c r="K8159" s="32" t="str">
        <f t="shared" ref="K8159:K8222" si="548">I8159&amp;J8159</f>
        <v>"atk":300,"hp":5000,"undpspro":150,"pvpdpspro":50,"pvpundpspro":50,"hppro":100,"dpspro":100</v>
      </c>
      <c r="L8159" s="20" t="str">
        <f>IF(B8159&gt;=50,VLOOKUP(A8159,英雄数据表!A:L,11,FALSE),IF(B8159&gt;=25,VLOOKUP(A8159,英雄数据表!A:L,7,0),""))</f>
        <v>"6501602004"</v>
      </c>
      <c r="M8159" s="20" t="str">
        <f>IFERROR(VLOOKUP(B8159,属性中转表!$K$2:$O$21,5,FALSE),"")</f>
        <v/>
      </c>
      <c r="N8159" s="20" t="str">
        <f>IF(B8159=25,VLOOKUP(A8159,英雄数据表!A:L,8,FALSE),IF(B8159=50,VLOOKUP(A8159,英雄数据表!A:L,12,0),""))</f>
        <v/>
      </c>
    </row>
    <row r="8160" spans="1:14" x14ac:dyDescent="0.3">
      <c r="A8160" s="20">
        <v>65016</v>
      </c>
      <c r="B8160" s="21">
        <f t="shared" si="545"/>
        <v>59</v>
      </c>
      <c r="C8160" s="21">
        <v>5</v>
      </c>
      <c r="D8160" s="21">
        <f>VLOOKUP(A8160,英雄数据表!A:D,4,0)</f>
        <v>6</v>
      </c>
      <c r="E8160" s="20" t="str">
        <f>VLOOKUP(A8160,英雄数据表!A:C,3,0)</f>
        <v>公正审判</v>
      </c>
      <c r="F8160" s="20">
        <f t="shared" si="546"/>
        <v>65016</v>
      </c>
      <c r="G8160" s="20">
        <f t="shared" si="547"/>
        <v>65016</v>
      </c>
      <c r="H8160" s="21" t="str">
        <f>VLOOKUP(B8160,属性中转表!A:F,6,FALSE)</f>
        <v>"hp":232200,"atk":6450</v>
      </c>
      <c r="I8160" s="20" t="str">
        <f>IF(VLOOKUP(B8160,属性中转表!A:G,7,FALSE)=0,"",VLOOKUP(VLOOKUP(B8160,属性中转表!A:G,7,FALSE),属性中转表!$K$2:$P$21,6,0))&amp;IF(VLOOKUP(B8160,属性中转表!A:G,7,FALSE)&gt;=50,VLOOKUP(A8160,英雄数据表!A:K,9,0),IF(VLOOKUP(B8160,属性中转表!A:G,7,FALSE)&gt;=25,VLOOKUP(A8160,英雄数据表!A:K,5,0),""))</f>
        <v>"atk":300,"hp":5000,"undpspro":150,"pvpdpspro":50,"pvpundpspro":50,"hppro":100</v>
      </c>
      <c r="J8160" s="20" t="str">
        <f>IF(I8160="","",属性中转表!$I$1&amp;(IF(VLOOKUP(B8160,属性中转表!A:G,7,FALSE)=0,0,VLOOKUP(VLOOKUP(B8160,属性中转表!A:G,7,FALSE),属性中转表!$K$2:$P$21,4,0)))+IFERROR(VLOOKUP(A8160,英雄数据表!A:K,IF(武魂!B8160&gt;=50,10,IF(武魂!B8160&gt;=25,6)),0),0))</f>
        <v>,"dpspro":100</v>
      </c>
      <c r="K8160" s="32" t="str">
        <f t="shared" si="548"/>
        <v>"atk":300,"hp":5000,"undpspro":150,"pvpdpspro":50,"pvpundpspro":50,"hppro":100,"dpspro":100</v>
      </c>
      <c r="L8160" s="20" t="str">
        <f>IF(B8160&gt;=50,VLOOKUP(A8160,英雄数据表!A:L,11,FALSE),IF(B8160&gt;=25,VLOOKUP(A8160,英雄数据表!A:L,7,0),""))</f>
        <v>"6501602004"</v>
      </c>
      <c r="M8160" s="20" t="str">
        <f>IFERROR(VLOOKUP(B8160,属性中转表!$K$2:$O$21,5,FALSE),"")</f>
        <v/>
      </c>
      <c r="N8160" s="20" t="str">
        <f>IF(B8160=25,VLOOKUP(A8160,英雄数据表!A:L,8,FALSE),IF(B8160=50,VLOOKUP(A8160,英雄数据表!A:L,12,0),""))</f>
        <v/>
      </c>
    </row>
    <row r="8161" spans="1:14" x14ac:dyDescent="0.3">
      <c r="A8161" s="20">
        <v>65016</v>
      </c>
      <c r="B8161" s="21">
        <f t="shared" ref="B8161:B8224" si="549">IF(A8161=A8160,B8160+1,1)</f>
        <v>60</v>
      </c>
      <c r="C8161" s="21">
        <v>5</v>
      </c>
      <c r="D8161" s="21">
        <f>VLOOKUP(A8161,英雄数据表!A:D,4,0)</f>
        <v>6</v>
      </c>
      <c r="E8161" s="20" t="str">
        <f>VLOOKUP(A8161,英雄数据表!A:C,3,0)</f>
        <v>公正审判</v>
      </c>
      <c r="F8161" s="20">
        <f t="shared" si="546"/>
        <v>65016</v>
      </c>
      <c r="G8161" s="20">
        <f t="shared" si="547"/>
        <v>65016</v>
      </c>
      <c r="H8161" s="21" t="str">
        <f>VLOOKUP(B8161,属性中转表!A:F,6,FALSE)</f>
        <v>"hp":237600,"atk":6600</v>
      </c>
      <c r="I8161" s="20" t="str">
        <f>IF(VLOOKUP(B8161,属性中转表!A:G,7,FALSE)=0,"",VLOOKUP(VLOOKUP(B8161,属性中转表!A:G,7,FALSE),属性中转表!$K$2:$P$21,6,0))&amp;IF(VLOOKUP(B8161,属性中转表!A:G,7,FALSE)&gt;=50,VLOOKUP(A8161,英雄数据表!A:K,9,0),IF(VLOOKUP(B8161,属性中转表!A:G,7,FALSE)&gt;=25,VLOOKUP(A8161,英雄数据表!A:K,5,0),""))</f>
        <v>"atk":300,"hp":5000,"undpspro":150,"pvpdpspro":50,"pvpundpspro":50,"hppro":100</v>
      </c>
      <c r="J8161" s="20" t="str">
        <f>IF(I8161="","",属性中转表!$I$1&amp;(IF(VLOOKUP(B8161,属性中转表!A:G,7,FALSE)=0,0,VLOOKUP(VLOOKUP(B8161,属性中转表!A:G,7,FALSE),属性中转表!$K$2:$P$21,4,0)))+IFERROR(VLOOKUP(A8161,英雄数据表!A:K,IF(武魂!B8161&gt;=50,10,IF(武魂!B8161&gt;=25,6)),0),0))</f>
        <v>,"dpspro":150</v>
      </c>
      <c r="K8161" s="32" t="str">
        <f t="shared" si="548"/>
        <v>"atk":300,"hp":5000,"undpspro":150,"pvpdpspro":50,"pvpundpspro":50,"hppro":100,"dpspro":150</v>
      </c>
      <c r="L8161" s="20" t="str">
        <f>IF(B8161&gt;=50,VLOOKUP(A8161,英雄数据表!A:L,11,FALSE),IF(B8161&gt;=25,VLOOKUP(A8161,英雄数据表!A:L,7,0),""))</f>
        <v>"6501602004"</v>
      </c>
      <c r="M8161" s="20" t="str">
        <f>IFERROR(VLOOKUP(B8161,属性中转表!$K$2:$O$21,5,FALSE),"")</f>
        <v>"dpspro":50</v>
      </c>
      <c r="N8161" s="20" t="str">
        <f>IF(B8161=25,VLOOKUP(A8161,英雄数据表!A:L,8,FALSE),IF(B8161=50,VLOOKUP(A8161,英雄数据表!A:L,12,0),""))</f>
        <v/>
      </c>
    </row>
    <row r="8162" spans="1:14" x14ac:dyDescent="0.3">
      <c r="A8162" s="20">
        <v>65016</v>
      </c>
      <c r="B8162" s="21">
        <f t="shared" si="549"/>
        <v>61</v>
      </c>
      <c r="C8162" s="21">
        <v>5</v>
      </c>
      <c r="D8162" s="21">
        <f>VLOOKUP(A8162,英雄数据表!A:D,4,0)</f>
        <v>6</v>
      </c>
      <c r="E8162" s="20" t="str">
        <f>VLOOKUP(A8162,英雄数据表!A:C,3,0)</f>
        <v>公正审判</v>
      </c>
      <c r="F8162" s="20">
        <f t="shared" si="546"/>
        <v>65016</v>
      </c>
      <c r="G8162" s="20">
        <f t="shared" si="547"/>
        <v>65016</v>
      </c>
      <c r="H8162" s="21" t="str">
        <f>VLOOKUP(B8162,属性中转表!A:F,6,FALSE)</f>
        <v>"hp":243000,"atk":6750</v>
      </c>
      <c r="I8162" s="20" t="str">
        <f>IF(VLOOKUP(B8162,属性中转表!A:G,7,FALSE)=0,"",VLOOKUP(VLOOKUP(B8162,属性中转表!A:G,7,FALSE),属性中转表!$K$2:$P$21,6,0))&amp;IF(VLOOKUP(B8162,属性中转表!A:G,7,FALSE)&gt;=50,VLOOKUP(A8162,英雄数据表!A:K,9,0),IF(VLOOKUP(B8162,属性中转表!A:G,7,FALSE)&gt;=25,VLOOKUP(A8162,英雄数据表!A:K,5,0),""))</f>
        <v>"atk":300,"hp":5000,"undpspro":150,"pvpdpspro":50,"pvpundpspro":50,"hppro":100</v>
      </c>
      <c r="J8162" s="20" t="str">
        <f>IF(I8162="","",属性中转表!$I$1&amp;(IF(VLOOKUP(B8162,属性中转表!A:G,7,FALSE)=0,0,VLOOKUP(VLOOKUP(B8162,属性中转表!A:G,7,FALSE),属性中转表!$K$2:$P$21,4,0)))+IFERROR(VLOOKUP(A8162,英雄数据表!A:K,IF(武魂!B8162&gt;=50,10,IF(武魂!B8162&gt;=25,6)),0),0))</f>
        <v>,"dpspro":150</v>
      </c>
      <c r="K8162" s="32" t="str">
        <f t="shared" si="548"/>
        <v>"atk":300,"hp":5000,"undpspro":150,"pvpdpspro":50,"pvpundpspro":50,"hppro":100,"dpspro":150</v>
      </c>
      <c r="L8162" s="20" t="str">
        <f>IF(B8162&gt;=50,VLOOKUP(A8162,英雄数据表!A:L,11,FALSE),IF(B8162&gt;=25,VLOOKUP(A8162,英雄数据表!A:L,7,0),""))</f>
        <v>"6501602004"</v>
      </c>
      <c r="M8162" s="20" t="str">
        <f>IFERROR(VLOOKUP(B8162,属性中转表!$K$2:$O$21,5,FALSE),"")</f>
        <v/>
      </c>
      <c r="N8162" s="20" t="str">
        <f>IF(B8162=25,VLOOKUP(A8162,英雄数据表!A:L,8,FALSE),IF(B8162=50,VLOOKUP(A8162,英雄数据表!A:L,12,0),""))</f>
        <v/>
      </c>
    </row>
    <row r="8163" spans="1:14" x14ac:dyDescent="0.3">
      <c r="A8163" s="20">
        <v>65016</v>
      </c>
      <c r="B8163" s="21">
        <f t="shared" si="549"/>
        <v>62</v>
      </c>
      <c r="C8163" s="21">
        <v>5</v>
      </c>
      <c r="D8163" s="21">
        <f>VLOOKUP(A8163,英雄数据表!A:D,4,0)</f>
        <v>6</v>
      </c>
      <c r="E8163" s="20" t="str">
        <f>VLOOKUP(A8163,英雄数据表!A:C,3,0)</f>
        <v>公正审判</v>
      </c>
      <c r="F8163" s="20">
        <f t="shared" si="546"/>
        <v>65016</v>
      </c>
      <c r="G8163" s="20">
        <f t="shared" si="547"/>
        <v>65016</v>
      </c>
      <c r="H8163" s="21" t="str">
        <f>VLOOKUP(B8163,属性中转表!A:F,6,FALSE)</f>
        <v>"hp":248400,"atk":6900</v>
      </c>
      <c r="I8163" s="20" t="str">
        <f>IF(VLOOKUP(B8163,属性中转表!A:G,7,FALSE)=0,"",VLOOKUP(VLOOKUP(B8163,属性中转表!A:G,7,FALSE),属性中转表!$K$2:$P$21,6,0))&amp;IF(VLOOKUP(B8163,属性中转表!A:G,7,FALSE)&gt;=50,VLOOKUP(A8163,英雄数据表!A:K,9,0),IF(VLOOKUP(B8163,属性中转表!A:G,7,FALSE)&gt;=25,VLOOKUP(A8163,英雄数据表!A:K,5,0),""))</f>
        <v>"atk":300,"hp":5000,"undpspro":150,"pvpdpspro":50,"pvpundpspro":50,"hppro":100</v>
      </c>
      <c r="J8163" s="20" t="str">
        <f>IF(I8163="","",属性中转表!$I$1&amp;(IF(VLOOKUP(B8163,属性中转表!A:G,7,FALSE)=0,0,VLOOKUP(VLOOKUP(B8163,属性中转表!A:G,7,FALSE),属性中转表!$K$2:$P$21,4,0)))+IFERROR(VLOOKUP(A8163,英雄数据表!A:K,IF(武魂!B8163&gt;=50,10,IF(武魂!B8163&gt;=25,6)),0),0))</f>
        <v>,"dpspro":150</v>
      </c>
      <c r="K8163" s="32" t="str">
        <f t="shared" si="548"/>
        <v>"atk":300,"hp":5000,"undpspro":150,"pvpdpspro":50,"pvpundpspro":50,"hppro":100,"dpspro":150</v>
      </c>
      <c r="L8163" s="20" t="str">
        <f>IF(B8163&gt;=50,VLOOKUP(A8163,英雄数据表!A:L,11,FALSE),IF(B8163&gt;=25,VLOOKUP(A8163,英雄数据表!A:L,7,0),""))</f>
        <v>"6501602004"</v>
      </c>
      <c r="M8163" s="20" t="str">
        <f>IFERROR(VLOOKUP(B8163,属性中转表!$K$2:$O$21,5,FALSE),"")</f>
        <v/>
      </c>
      <c r="N8163" s="20" t="str">
        <f>IF(B8163=25,VLOOKUP(A8163,英雄数据表!A:L,8,FALSE),IF(B8163=50,VLOOKUP(A8163,英雄数据表!A:L,12,0),""))</f>
        <v/>
      </c>
    </row>
    <row r="8164" spans="1:14" x14ac:dyDescent="0.3">
      <c r="A8164" s="20">
        <v>65016</v>
      </c>
      <c r="B8164" s="21">
        <f t="shared" si="549"/>
        <v>63</v>
      </c>
      <c r="C8164" s="21">
        <v>5</v>
      </c>
      <c r="D8164" s="21">
        <f>VLOOKUP(A8164,英雄数据表!A:D,4,0)</f>
        <v>6</v>
      </c>
      <c r="E8164" s="20" t="str">
        <f>VLOOKUP(A8164,英雄数据表!A:C,3,0)</f>
        <v>公正审判</v>
      </c>
      <c r="F8164" s="20">
        <f t="shared" si="546"/>
        <v>65016</v>
      </c>
      <c r="G8164" s="20">
        <f t="shared" si="547"/>
        <v>65016</v>
      </c>
      <c r="H8164" s="21" t="str">
        <f>VLOOKUP(B8164,属性中转表!A:F,6,FALSE)</f>
        <v>"hp":253800,"atk":7050</v>
      </c>
      <c r="I8164" s="20" t="str">
        <f>IF(VLOOKUP(B8164,属性中转表!A:G,7,FALSE)=0,"",VLOOKUP(VLOOKUP(B8164,属性中转表!A:G,7,FALSE),属性中转表!$K$2:$P$21,6,0))&amp;IF(VLOOKUP(B8164,属性中转表!A:G,7,FALSE)&gt;=50,VLOOKUP(A8164,英雄数据表!A:K,9,0),IF(VLOOKUP(B8164,属性中转表!A:G,7,FALSE)&gt;=25,VLOOKUP(A8164,英雄数据表!A:K,5,0),""))</f>
        <v>"atk":300,"hp":5000,"undpspro":150,"pvpdpspro":50,"pvpundpspro":50,"hppro":100</v>
      </c>
      <c r="J8164" s="20" t="str">
        <f>IF(I8164="","",属性中转表!$I$1&amp;(IF(VLOOKUP(B8164,属性中转表!A:G,7,FALSE)=0,0,VLOOKUP(VLOOKUP(B8164,属性中转表!A:G,7,FALSE),属性中转表!$K$2:$P$21,4,0)))+IFERROR(VLOOKUP(A8164,英雄数据表!A:K,IF(武魂!B8164&gt;=50,10,IF(武魂!B8164&gt;=25,6)),0),0))</f>
        <v>,"dpspro":150</v>
      </c>
      <c r="K8164" s="32" t="str">
        <f t="shared" si="548"/>
        <v>"atk":300,"hp":5000,"undpspro":150,"pvpdpspro":50,"pvpundpspro":50,"hppro":100,"dpspro":150</v>
      </c>
      <c r="L8164" s="20" t="str">
        <f>IF(B8164&gt;=50,VLOOKUP(A8164,英雄数据表!A:L,11,FALSE),IF(B8164&gt;=25,VLOOKUP(A8164,英雄数据表!A:L,7,0),""))</f>
        <v>"6501602004"</v>
      </c>
      <c r="M8164" s="20" t="str">
        <f>IFERROR(VLOOKUP(B8164,属性中转表!$K$2:$O$21,5,FALSE),"")</f>
        <v/>
      </c>
      <c r="N8164" s="20" t="str">
        <f>IF(B8164=25,VLOOKUP(A8164,英雄数据表!A:L,8,FALSE),IF(B8164=50,VLOOKUP(A8164,英雄数据表!A:L,12,0),""))</f>
        <v/>
      </c>
    </row>
    <row r="8165" spans="1:14" x14ac:dyDescent="0.3">
      <c r="A8165" s="20">
        <v>65016</v>
      </c>
      <c r="B8165" s="21">
        <f t="shared" si="549"/>
        <v>64</v>
      </c>
      <c r="C8165" s="21">
        <v>5</v>
      </c>
      <c r="D8165" s="21">
        <f>VLOOKUP(A8165,英雄数据表!A:D,4,0)</f>
        <v>6</v>
      </c>
      <c r="E8165" s="20" t="str">
        <f>VLOOKUP(A8165,英雄数据表!A:C,3,0)</f>
        <v>公正审判</v>
      </c>
      <c r="F8165" s="20">
        <f t="shared" si="546"/>
        <v>65016</v>
      </c>
      <c r="G8165" s="20">
        <f t="shared" si="547"/>
        <v>65016</v>
      </c>
      <c r="H8165" s="21" t="str">
        <f>VLOOKUP(B8165,属性中转表!A:F,6,FALSE)</f>
        <v>"hp":259200,"atk":7200</v>
      </c>
      <c r="I8165" s="20" t="str">
        <f>IF(VLOOKUP(B8165,属性中转表!A:G,7,FALSE)=0,"",VLOOKUP(VLOOKUP(B8165,属性中转表!A:G,7,FALSE),属性中转表!$K$2:$P$21,6,0))&amp;IF(VLOOKUP(B8165,属性中转表!A:G,7,FALSE)&gt;=50,VLOOKUP(A8165,英雄数据表!A:K,9,0),IF(VLOOKUP(B8165,属性中转表!A:G,7,FALSE)&gt;=25,VLOOKUP(A8165,英雄数据表!A:K,5,0),""))</f>
        <v>"atk":300,"hp":5000,"undpspro":150,"pvpdpspro":50,"pvpundpspro":50,"hppro":100</v>
      </c>
      <c r="J8165" s="20" t="str">
        <f>IF(I8165="","",属性中转表!$I$1&amp;(IF(VLOOKUP(B8165,属性中转表!A:G,7,FALSE)=0,0,VLOOKUP(VLOOKUP(B8165,属性中转表!A:G,7,FALSE),属性中转表!$K$2:$P$21,4,0)))+IFERROR(VLOOKUP(A8165,英雄数据表!A:K,IF(武魂!B8165&gt;=50,10,IF(武魂!B8165&gt;=25,6)),0),0))</f>
        <v>,"dpspro":150</v>
      </c>
      <c r="K8165" s="32" t="str">
        <f t="shared" si="548"/>
        <v>"atk":300,"hp":5000,"undpspro":150,"pvpdpspro":50,"pvpundpspro":50,"hppro":100,"dpspro":150</v>
      </c>
      <c r="L8165" s="20" t="str">
        <f>IF(B8165&gt;=50,VLOOKUP(A8165,英雄数据表!A:L,11,FALSE),IF(B8165&gt;=25,VLOOKUP(A8165,英雄数据表!A:L,7,0),""))</f>
        <v>"6501602004"</v>
      </c>
      <c r="M8165" s="20" t="str">
        <f>IFERROR(VLOOKUP(B8165,属性中转表!$K$2:$O$21,5,FALSE),"")</f>
        <v/>
      </c>
      <c r="N8165" s="20" t="str">
        <f>IF(B8165=25,VLOOKUP(A8165,英雄数据表!A:L,8,FALSE),IF(B8165=50,VLOOKUP(A8165,英雄数据表!A:L,12,0),""))</f>
        <v/>
      </c>
    </row>
    <row r="8166" spans="1:14" x14ac:dyDescent="0.3">
      <c r="A8166" s="20">
        <v>65016</v>
      </c>
      <c r="B8166" s="21">
        <f t="shared" si="549"/>
        <v>65</v>
      </c>
      <c r="C8166" s="21">
        <v>5</v>
      </c>
      <c r="D8166" s="21">
        <f>VLOOKUP(A8166,英雄数据表!A:D,4,0)</f>
        <v>6</v>
      </c>
      <c r="E8166" s="20" t="str">
        <f>VLOOKUP(A8166,英雄数据表!A:C,3,0)</f>
        <v>公正审判</v>
      </c>
      <c r="F8166" s="20">
        <f t="shared" si="546"/>
        <v>65016</v>
      </c>
      <c r="G8166" s="20">
        <f t="shared" si="547"/>
        <v>65016</v>
      </c>
      <c r="H8166" s="21" t="str">
        <f>VLOOKUP(B8166,属性中转表!A:F,6,FALSE)</f>
        <v>"hp":264600,"atk":7350</v>
      </c>
      <c r="I8166" s="20" t="str">
        <f>IF(VLOOKUP(B8166,属性中转表!A:G,7,FALSE)=0,"",VLOOKUP(VLOOKUP(B8166,属性中转表!A:G,7,FALSE),属性中转表!$K$2:$P$21,6,0))&amp;IF(VLOOKUP(B8166,属性中转表!A:G,7,FALSE)&gt;=50,VLOOKUP(A8166,英雄数据表!A:K,9,0),IF(VLOOKUP(B8166,属性中转表!A:G,7,FALSE)&gt;=25,VLOOKUP(A8166,英雄数据表!A:K,5,0),""))</f>
        <v>"atk":300,"hp":5000,"undpspro":150,"pvpdpspro":100,"pvpundpspro":50,"hppro":100</v>
      </c>
      <c r="J8166" s="20" t="str">
        <f>IF(I8166="","",属性中转表!$I$1&amp;(IF(VLOOKUP(B8166,属性中转表!A:G,7,FALSE)=0,0,VLOOKUP(VLOOKUP(B8166,属性中转表!A:G,7,FALSE),属性中转表!$K$2:$P$21,4,0)))+IFERROR(VLOOKUP(A8166,英雄数据表!A:K,IF(武魂!B8166&gt;=50,10,IF(武魂!B8166&gt;=25,6)),0),0))</f>
        <v>,"dpspro":150</v>
      </c>
      <c r="K8166" s="32" t="str">
        <f t="shared" si="548"/>
        <v>"atk":300,"hp":5000,"undpspro":150,"pvpdpspro":100,"pvpundpspro":50,"hppro":100,"dpspro":150</v>
      </c>
      <c r="L8166" s="20" t="str">
        <f>IF(B8166&gt;=50,VLOOKUP(A8166,英雄数据表!A:L,11,FALSE),IF(B8166&gt;=25,VLOOKUP(A8166,英雄数据表!A:L,7,0),""))</f>
        <v>"6501602004"</v>
      </c>
      <c r="M8166" s="20" t="str">
        <f>IFERROR(VLOOKUP(B8166,属性中转表!$K$2:$O$21,5,FALSE),"")</f>
        <v>"pvpdpspro":50</v>
      </c>
      <c r="N8166" s="20" t="str">
        <f>IF(B8166=25,VLOOKUP(A8166,英雄数据表!A:L,8,FALSE),IF(B8166=50,VLOOKUP(A8166,英雄数据表!A:L,12,0),""))</f>
        <v/>
      </c>
    </row>
    <row r="8167" spans="1:14" x14ac:dyDescent="0.3">
      <c r="A8167" s="20">
        <v>65016</v>
      </c>
      <c r="B8167" s="21">
        <f t="shared" si="549"/>
        <v>66</v>
      </c>
      <c r="C8167" s="21">
        <v>5</v>
      </c>
      <c r="D8167" s="21">
        <f>VLOOKUP(A8167,英雄数据表!A:D,4,0)</f>
        <v>6</v>
      </c>
      <c r="E8167" s="20" t="str">
        <f>VLOOKUP(A8167,英雄数据表!A:C,3,0)</f>
        <v>公正审判</v>
      </c>
      <c r="F8167" s="20">
        <f t="shared" si="546"/>
        <v>65016</v>
      </c>
      <c r="G8167" s="20">
        <f t="shared" si="547"/>
        <v>65016</v>
      </c>
      <c r="H8167" s="21" t="str">
        <f>VLOOKUP(B8167,属性中转表!A:F,6,FALSE)</f>
        <v>"hp":270000,"atk":7500</v>
      </c>
      <c r="I8167" s="20" t="str">
        <f>IF(VLOOKUP(B8167,属性中转表!A:G,7,FALSE)=0,"",VLOOKUP(VLOOKUP(B8167,属性中转表!A:G,7,FALSE),属性中转表!$K$2:$P$21,6,0))&amp;IF(VLOOKUP(B8167,属性中转表!A:G,7,FALSE)&gt;=50,VLOOKUP(A8167,英雄数据表!A:K,9,0),IF(VLOOKUP(B8167,属性中转表!A:G,7,FALSE)&gt;=25,VLOOKUP(A8167,英雄数据表!A:K,5,0),""))</f>
        <v>"atk":300,"hp":5000,"undpspro":150,"pvpdpspro":100,"pvpundpspro":50,"hppro":100</v>
      </c>
      <c r="J8167" s="20" t="str">
        <f>IF(I8167="","",属性中转表!$I$1&amp;(IF(VLOOKUP(B8167,属性中转表!A:G,7,FALSE)=0,0,VLOOKUP(VLOOKUP(B8167,属性中转表!A:G,7,FALSE),属性中转表!$K$2:$P$21,4,0)))+IFERROR(VLOOKUP(A8167,英雄数据表!A:K,IF(武魂!B8167&gt;=50,10,IF(武魂!B8167&gt;=25,6)),0),0))</f>
        <v>,"dpspro":150</v>
      </c>
      <c r="K8167" s="32" t="str">
        <f t="shared" si="548"/>
        <v>"atk":300,"hp":5000,"undpspro":150,"pvpdpspro":100,"pvpundpspro":50,"hppro":100,"dpspro":150</v>
      </c>
      <c r="L8167" s="20" t="str">
        <f>IF(B8167&gt;=50,VLOOKUP(A8167,英雄数据表!A:L,11,FALSE),IF(B8167&gt;=25,VLOOKUP(A8167,英雄数据表!A:L,7,0),""))</f>
        <v>"6501602004"</v>
      </c>
      <c r="M8167" s="20" t="str">
        <f>IFERROR(VLOOKUP(B8167,属性中转表!$K$2:$O$21,5,FALSE),"")</f>
        <v/>
      </c>
      <c r="N8167" s="20" t="str">
        <f>IF(B8167=25,VLOOKUP(A8167,英雄数据表!A:L,8,FALSE),IF(B8167=50,VLOOKUP(A8167,英雄数据表!A:L,12,0),""))</f>
        <v/>
      </c>
    </row>
    <row r="8168" spans="1:14" x14ac:dyDescent="0.3">
      <c r="A8168" s="20">
        <v>65016</v>
      </c>
      <c r="B8168" s="21">
        <f t="shared" si="549"/>
        <v>67</v>
      </c>
      <c r="C8168" s="21">
        <v>5</v>
      </c>
      <c r="D8168" s="21">
        <f>VLOOKUP(A8168,英雄数据表!A:D,4,0)</f>
        <v>6</v>
      </c>
      <c r="E8168" s="20" t="str">
        <f>VLOOKUP(A8168,英雄数据表!A:C,3,0)</f>
        <v>公正审判</v>
      </c>
      <c r="F8168" s="20">
        <f t="shared" si="546"/>
        <v>65016</v>
      </c>
      <c r="G8168" s="20">
        <f t="shared" si="547"/>
        <v>65016</v>
      </c>
      <c r="H8168" s="21" t="str">
        <f>VLOOKUP(B8168,属性中转表!A:F,6,FALSE)</f>
        <v>"hp":275400,"atk":7650</v>
      </c>
      <c r="I8168" s="20" t="str">
        <f>IF(VLOOKUP(B8168,属性中转表!A:G,7,FALSE)=0,"",VLOOKUP(VLOOKUP(B8168,属性中转表!A:G,7,FALSE),属性中转表!$K$2:$P$21,6,0))&amp;IF(VLOOKUP(B8168,属性中转表!A:G,7,FALSE)&gt;=50,VLOOKUP(A8168,英雄数据表!A:K,9,0),IF(VLOOKUP(B8168,属性中转表!A:G,7,FALSE)&gt;=25,VLOOKUP(A8168,英雄数据表!A:K,5,0),""))</f>
        <v>"atk":300,"hp":5000,"undpspro":150,"pvpdpspro":100,"pvpundpspro":50,"hppro":100</v>
      </c>
      <c r="J8168" s="20" t="str">
        <f>IF(I8168="","",属性中转表!$I$1&amp;(IF(VLOOKUP(B8168,属性中转表!A:G,7,FALSE)=0,0,VLOOKUP(VLOOKUP(B8168,属性中转表!A:G,7,FALSE),属性中转表!$K$2:$P$21,4,0)))+IFERROR(VLOOKUP(A8168,英雄数据表!A:K,IF(武魂!B8168&gt;=50,10,IF(武魂!B8168&gt;=25,6)),0),0))</f>
        <v>,"dpspro":150</v>
      </c>
      <c r="K8168" s="32" t="str">
        <f t="shared" si="548"/>
        <v>"atk":300,"hp":5000,"undpspro":150,"pvpdpspro":100,"pvpundpspro":50,"hppro":100,"dpspro":150</v>
      </c>
      <c r="L8168" s="20" t="str">
        <f>IF(B8168&gt;=50,VLOOKUP(A8168,英雄数据表!A:L,11,FALSE),IF(B8168&gt;=25,VLOOKUP(A8168,英雄数据表!A:L,7,0),""))</f>
        <v>"6501602004"</v>
      </c>
      <c r="M8168" s="20" t="str">
        <f>IFERROR(VLOOKUP(B8168,属性中转表!$K$2:$O$21,5,FALSE),"")</f>
        <v/>
      </c>
      <c r="N8168" s="20" t="str">
        <f>IF(B8168=25,VLOOKUP(A8168,英雄数据表!A:L,8,FALSE),IF(B8168=50,VLOOKUP(A8168,英雄数据表!A:L,12,0),""))</f>
        <v/>
      </c>
    </row>
    <row r="8169" spans="1:14" x14ac:dyDescent="0.3">
      <c r="A8169" s="20">
        <v>65016</v>
      </c>
      <c r="B8169" s="21">
        <f t="shared" si="549"/>
        <v>68</v>
      </c>
      <c r="C8169" s="21">
        <v>5</v>
      </c>
      <c r="D8169" s="21">
        <f>VLOOKUP(A8169,英雄数据表!A:D,4,0)</f>
        <v>6</v>
      </c>
      <c r="E8169" s="20" t="str">
        <f>VLOOKUP(A8169,英雄数据表!A:C,3,0)</f>
        <v>公正审判</v>
      </c>
      <c r="F8169" s="20">
        <f t="shared" si="546"/>
        <v>65016</v>
      </c>
      <c r="G8169" s="20">
        <f t="shared" si="547"/>
        <v>65016</v>
      </c>
      <c r="H8169" s="21" t="str">
        <f>VLOOKUP(B8169,属性中转表!A:F,6,FALSE)</f>
        <v>"hp":280800,"atk":7800</v>
      </c>
      <c r="I8169" s="20" t="str">
        <f>IF(VLOOKUP(B8169,属性中转表!A:G,7,FALSE)=0,"",VLOOKUP(VLOOKUP(B8169,属性中转表!A:G,7,FALSE),属性中转表!$K$2:$P$21,6,0))&amp;IF(VLOOKUP(B8169,属性中转表!A:G,7,FALSE)&gt;=50,VLOOKUP(A8169,英雄数据表!A:K,9,0),IF(VLOOKUP(B8169,属性中转表!A:G,7,FALSE)&gt;=25,VLOOKUP(A8169,英雄数据表!A:K,5,0),""))</f>
        <v>"atk":300,"hp":5000,"undpspro":150,"pvpdpspro":100,"pvpundpspro":50,"hppro":100</v>
      </c>
      <c r="J8169" s="20" t="str">
        <f>IF(I8169="","",属性中转表!$I$1&amp;(IF(VLOOKUP(B8169,属性中转表!A:G,7,FALSE)=0,0,VLOOKUP(VLOOKUP(B8169,属性中转表!A:G,7,FALSE),属性中转表!$K$2:$P$21,4,0)))+IFERROR(VLOOKUP(A8169,英雄数据表!A:K,IF(武魂!B8169&gt;=50,10,IF(武魂!B8169&gt;=25,6)),0),0))</f>
        <v>,"dpspro":150</v>
      </c>
      <c r="K8169" s="32" t="str">
        <f t="shared" si="548"/>
        <v>"atk":300,"hp":5000,"undpspro":150,"pvpdpspro":100,"pvpundpspro":50,"hppro":100,"dpspro":150</v>
      </c>
      <c r="L8169" s="20" t="str">
        <f>IF(B8169&gt;=50,VLOOKUP(A8169,英雄数据表!A:L,11,FALSE),IF(B8169&gt;=25,VLOOKUP(A8169,英雄数据表!A:L,7,0),""))</f>
        <v>"6501602004"</v>
      </c>
      <c r="M8169" s="20" t="str">
        <f>IFERROR(VLOOKUP(B8169,属性中转表!$K$2:$O$21,5,FALSE),"")</f>
        <v/>
      </c>
      <c r="N8169" s="20" t="str">
        <f>IF(B8169=25,VLOOKUP(A8169,英雄数据表!A:L,8,FALSE),IF(B8169=50,VLOOKUP(A8169,英雄数据表!A:L,12,0),""))</f>
        <v/>
      </c>
    </row>
    <row r="8170" spans="1:14" x14ac:dyDescent="0.3">
      <c r="A8170" s="20">
        <v>65016</v>
      </c>
      <c r="B8170" s="21">
        <f t="shared" si="549"/>
        <v>69</v>
      </c>
      <c r="C8170" s="21">
        <v>5</v>
      </c>
      <c r="D8170" s="21">
        <f>VLOOKUP(A8170,英雄数据表!A:D,4,0)</f>
        <v>6</v>
      </c>
      <c r="E8170" s="20" t="str">
        <f>VLOOKUP(A8170,英雄数据表!A:C,3,0)</f>
        <v>公正审判</v>
      </c>
      <c r="F8170" s="20">
        <f t="shared" si="546"/>
        <v>65016</v>
      </c>
      <c r="G8170" s="20">
        <f t="shared" si="547"/>
        <v>65016</v>
      </c>
      <c r="H8170" s="21" t="str">
        <f>VLOOKUP(B8170,属性中转表!A:F,6,FALSE)</f>
        <v>"hp":286200,"atk":7950</v>
      </c>
      <c r="I8170" s="20" t="str">
        <f>IF(VLOOKUP(B8170,属性中转表!A:G,7,FALSE)=0,"",VLOOKUP(VLOOKUP(B8170,属性中转表!A:G,7,FALSE),属性中转表!$K$2:$P$21,6,0))&amp;IF(VLOOKUP(B8170,属性中转表!A:G,7,FALSE)&gt;=50,VLOOKUP(A8170,英雄数据表!A:K,9,0),IF(VLOOKUP(B8170,属性中转表!A:G,7,FALSE)&gt;=25,VLOOKUP(A8170,英雄数据表!A:K,5,0),""))</f>
        <v>"atk":300,"hp":5000,"undpspro":150,"pvpdpspro":100,"pvpundpspro":50,"hppro":100</v>
      </c>
      <c r="J8170" s="20" t="str">
        <f>IF(I8170="","",属性中转表!$I$1&amp;(IF(VLOOKUP(B8170,属性中转表!A:G,7,FALSE)=0,0,VLOOKUP(VLOOKUP(B8170,属性中转表!A:G,7,FALSE),属性中转表!$K$2:$P$21,4,0)))+IFERROR(VLOOKUP(A8170,英雄数据表!A:K,IF(武魂!B8170&gt;=50,10,IF(武魂!B8170&gt;=25,6)),0),0))</f>
        <v>,"dpspro":150</v>
      </c>
      <c r="K8170" s="32" t="str">
        <f t="shared" si="548"/>
        <v>"atk":300,"hp":5000,"undpspro":150,"pvpdpspro":100,"pvpundpspro":50,"hppro":100,"dpspro":150</v>
      </c>
      <c r="L8170" s="20" t="str">
        <f>IF(B8170&gt;=50,VLOOKUP(A8170,英雄数据表!A:L,11,FALSE),IF(B8170&gt;=25,VLOOKUP(A8170,英雄数据表!A:L,7,0),""))</f>
        <v>"6501602004"</v>
      </c>
      <c r="M8170" s="20" t="str">
        <f>IFERROR(VLOOKUP(B8170,属性中转表!$K$2:$O$21,5,FALSE),"")</f>
        <v/>
      </c>
      <c r="N8170" s="20" t="str">
        <f>IF(B8170=25,VLOOKUP(A8170,英雄数据表!A:L,8,FALSE),IF(B8170=50,VLOOKUP(A8170,英雄数据表!A:L,12,0),""))</f>
        <v/>
      </c>
    </row>
    <row r="8171" spans="1:14" x14ac:dyDescent="0.3">
      <c r="A8171" s="20">
        <v>65016</v>
      </c>
      <c r="B8171" s="21">
        <f t="shared" si="549"/>
        <v>70</v>
      </c>
      <c r="C8171" s="21">
        <v>5</v>
      </c>
      <c r="D8171" s="21">
        <f>VLOOKUP(A8171,英雄数据表!A:D,4,0)</f>
        <v>6</v>
      </c>
      <c r="E8171" s="20" t="str">
        <f>VLOOKUP(A8171,英雄数据表!A:C,3,0)</f>
        <v>公正审判</v>
      </c>
      <c r="F8171" s="20">
        <f t="shared" si="546"/>
        <v>65016</v>
      </c>
      <c r="G8171" s="20">
        <f t="shared" si="547"/>
        <v>65016</v>
      </c>
      <c r="H8171" s="21" t="str">
        <f>VLOOKUP(B8171,属性中转表!A:F,6,FALSE)</f>
        <v>"hp":291600,"atk":8100</v>
      </c>
      <c r="I8171" s="20" t="str">
        <f>IF(VLOOKUP(B8171,属性中转表!A:G,7,FALSE)=0,"",VLOOKUP(VLOOKUP(B8171,属性中转表!A:G,7,FALSE),属性中转表!$K$2:$P$21,6,0))&amp;IF(VLOOKUP(B8171,属性中转表!A:G,7,FALSE)&gt;=50,VLOOKUP(A8171,英雄数据表!A:K,9,0),IF(VLOOKUP(B8171,属性中转表!A:G,7,FALSE)&gt;=25,VLOOKUP(A8171,英雄数据表!A:K,5,0),""))</f>
        <v>"atk":300,"hp":5000,"undpspro":150,"pvpdpspro":100,"pvpundpspro":100,"hppro":100</v>
      </c>
      <c r="J8171" s="20" t="str">
        <f>IF(I8171="","",属性中转表!$I$1&amp;(IF(VLOOKUP(B8171,属性中转表!A:G,7,FALSE)=0,0,VLOOKUP(VLOOKUP(B8171,属性中转表!A:G,7,FALSE),属性中转表!$K$2:$P$21,4,0)))+IFERROR(VLOOKUP(A8171,英雄数据表!A:K,IF(武魂!B8171&gt;=50,10,IF(武魂!B8171&gt;=25,6)),0),0))</f>
        <v>,"dpspro":150</v>
      </c>
      <c r="K8171" s="32" t="str">
        <f t="shared" si="548"/>
        <v>"atk":300,"hp":5000,"undpspro":150,"pvpdpspro":100,"pvpundpspro":100,"hppro":100,"dpspro":150</v>
      </c>
      <c r="L8171" s="20" t="str">
        <f>IF(B8171&gt;=50,VLOOKUP(A8171,英雄数据表!A:L,11,FALSE),IF(B8171&gt;=25,VLOOKUP(A8171,英雄数据表!A:L,7,0),""))</f>
        <v>"6501602004"</v>
      </c>
      <c r="M8171" s="20" t="str">
        <f>IFERROR(VLOOKUP(B8171,属性中转表!$K$2:$O$21,5,FALSE),"")</f>
        <v>"pvpundpspro":50</v>
      </c>
      <c r="N8171" s="20" t="str">
        <f>IF(B8171=25,VLOOKUP(A8171,英雄数据表!A:L,8,FALSE),IF(B8171=50,VLOOKUP(A8171,英雄数据表!A:L,12,0),""))</f>
        <v/>
      </c>
    </row>
    <row r="8172" spans="1:14" x14ac:dyDescent="0.3">
      <c r="A8172" s="20">
        <v>65016</v>
      </c>
      <c r="B8172" s="21">
        <f t="shared" si="549"/>
        <v>71</v>
      </c>
      <c r="C8172" s="21">
        <v>5</v>
      </c>
      <c r="D8172" s="21">
        <f>VLOOKUP(A8172,英雄数据表!A:D,4,0)</f>
        <v>6</v>
      </c>
      <c r="E8172" s="20" t="str">
        <f>VLOOKUP(A8172,英雄数据表!A:C,3,0)</f>
        <v>公正审判</v>
      </c>
      <c r="F8172" s="20">
        <f t="shared" si="546"/>
        <v>65016</v>
      </c>
      <c r="G8172" s="20">
        <f t="shared" si="547"/>
        <v>65016</v>
      </c>
      <c r="H8172" s="21" t="str">
        <f>VLOOKUP(B8172,属性中转表!A:F,6,FALSE)</f>
        <v>"hp":297000,"atk":8250</v>
      </c>
      <c r="I8172" s="20" t="str">
        <f>IF(VLOOKUP(B8172,属性中转表!A:G,7,FALSE)=0,"",VLOOKUP(VLOOKUP(B8172,属性中转表!A:G,7,FALSE),属性中转表!$K$2:$P$21,6,0))&amp;IF(VLOOKUP(B8172,属性中转表!A:G,7,FALSE)&gt;=50,VLOOKUP(A8172,英雄数据表!A:K,9,0),IF(VLOOKUP(B8172,属性中转表!A:G,7,FALSE)&gt;=25,VLOOKUP(A8172,英雄数据表!A:K,5,0),""))</f>
        <v>"atk":300,"hp":5000,"undpspro":150,"pvpdpspro":100,"pvpundpspro":100,"hppro":100</v>
      </c>
      <c r="J8172" s="20" t="str">
        <f>IF(I8172="","",属性中转表!$I$1&amp;(IF(VLOOKUP(B8172,属性中转表!A:G,7,FALSE)=0,0,VLOOKUP(VLOOKUP(B8172,属性中转表!A:G,7,FALSE),属性中转表!$K$2:$P$21,4,0)))+IFERROR(VLOOKUP(A8172,英雄数据表!A:K,IF(武魂!B8172&gt;=50,10,IF(武魂!B8172&gt;=25,6)),0),0))</f>
        <v>,"dpspro":150</v>
      </c>
      <c r="K8172" s="32" t="str">
        <f t="shared" si="548"/>
        <v>"atk":300,"hp":5000,"undpspro":150,"pvpdpspro":100,"pvpundpspro":100,"hppro":100,"dpspro":150</v>
      </c>
      <c r="L8172" s="20" t="str">
        <f>IF(B8172&gt;=50,VLOOKUP(A8172,英雄数据表!A:L,11,FALSE),IF(B8172&gt;=25,VLOOKUP(A8172,英雄数据表!A:L,7,0),""))</f>
        <v>"6501602004"</v>
      </c>
      <c r="M8172" s="20" t="str">
        <f>IFERROR(VLOOKUP(B8172,属性中转表!$K$2:$O$21,5,FALSE),"")</f>
        <v/>
      </c>
      <c r="N8172" s="20" t="str">
        <f>IF(B8172=25,VLOOKUP(A8172,英雄数据表!A:L,8,FALSE),IF(B8172=50,VLOOKUP(A8172,英雄数据表!A:L,12,0),""))</f>
        <v/>
      </c>
    </row>
    <row r="8173" spans="1:14" x14ac:dyDescent="0.3">
      <c r="A8173" s="20">
        <v>65016</v>
      </c>
      <c r="B8173" s="21">
        <f t="shared" si="549"/>
        <v>72</v>
      </c>
      <c r="C8173" s="21">
        <v>5</v>
      </c>
      <c r="D8173" s="21">
        <f>VLOOKUP(A8173,英雄数据表!A:D,4,0)</f>
        <v>6</v>
      </c>
      <c r="E8173" s="20" t="str">
        <f>VLOOKUP(A8173,英雄数据表!A:C,3,0)</f>
        <v>公正审判</v>
      </c>
      <c r="F8173" s="20">
        <f t="shared" si="546"/>
        <v>65016</v>
      </c>
      <c r="G8173" s="20">
        <f t="shared" si="547"/>
        <v>65016</v>
      </c>
      <c r="H8173" s="21" t="str">
        <f>VLOOKUP(B8173,属性中转表!A:F,6,FALSE)</f>
        <v>"hp":302400,"atk":8400</v>
      </c>
      <c r="I8173" s="20" t="str">
        <f>IF(VLOOKUP(B8173,属性中转表!A:G,7,FALSE)=0,"",VLOOKUP(VLOOKUP(B8173,属性中转表!A:G,7,FALSE),属性中转表!$K$2:$P$21,6,0))&amp;IF(VLOOKUP(B8173,属性中转表!A:G,7,FALSE)&gt;=50,VLOOKUP(A8173,英雄数据表!A:K,9,0),IF(VLOOKUP(B8173,属性中转表!A:G,7,FALSE)&gt;=25,VLOOKUP(A8173,英雄数据表!A:K,5,0),""))</f>
        <v>"atk":300,"hp":5000,"undpspro":150,"pvpdpspro":100,"pvpundpspro":100,"hppro":100</v>
      </c>
      <c r="J8173" s="20" t="str">
        <f>IF(I8173="","",属性中转表!$I$1&amp;(IF(VLOOKUP(B8173,属性中转表!A:G,7,FALSE)=0,0,VLOOKUP(VLOOKUP(B8173,属性中转表!A:G,7,FALSE),属性中转表!$K$2:$P$21,4,0)))+IFERROR(VLOOKUP(A8173,英雄数据表!A:K,IF(武魂!B8173&gt;=50,10,IF(武魂!B8173&gt;=25,6)),0),0))</f>
        <v>,"dpspro":150</v>
      </c>
      <c r="K8173" s="32" t="str">
        <f t="shared" si="548"/>
        <v>"atk":300,"hp":5000,"undpspro":150,"pvpdpspro":100,"pvpundpspro":100,"hppro":100,"dpspro":150</v>
      </c>
      <c r="L8173" s="20" t="str">
        <f>IF(B8173&gt;=50,VLOOKUP(A8173,英雄数据表!A:L,11,FALSE),IF(B8173&gt;=25,VLOOKUP(A8173,英雄数据表!A:L,7,0),""))</f>
        <v>"6501602004"</v>
      </c>
      <c r="M8173" s="20" t="str">
        <f>IFERROR(VLOOKUP(B8173,属性中转表!$K$2:$O$21,5,FALSE),"")</f>
        <v/>
      </c>
      <c r="N8173" s="20" t="str">
        <f>IF(B8173=25,VLOOKUP(A8173,英雄数据表!A:L,8,FALSE),IF(B8173=50,VLOOKUP(A8173,英雄数据表!A:L,12,0),""))</f>
        <v/>
      </c>
    </row>
    <row r="8174" spans="1:14" x14ac:dyDescent="0.3">
      <c r="A8174" s="20">
        <v>65016</v>
      </c>
      <c r="B8174" s="21">
        <f t="shared" si="549"/>
        <v>73</v>
      </c>
      <c r="C8174" s="21">
        <v>5</v>
      </c>
      <c r="D8174" s="21">
        <f>VLOOKUP(A8174,英雄数据表!A:D,4,0)</f>
        <v>6</v>
      </c>
      <c r="E8174" s="20" t="str">
        <f>VLOOKUP(A8174,英雄数据表!A:C,3,0)</f>
        <v>公正审判</v>
      </c>
      <c r="F8174" s="20">
        <f t="shared" si="546"/>
        <v>65016</v>
      </c>
      <c r="G8174" s="20">
        <f t="shared" si="547"/>
        <v>65016</v>
      </c>
      <c r="H8174" s="21" t="str">
        <f>VLOOKUP(B8174,属性中转表!A:F,6,FALSE)</f>
        <v>"hp":307800,"atk":8550</v>
      </c>
      <c r="I8174" s="20" t="str">
        <f>IF(VLOOKUP(B8174,属性中转表!A:G,7,FALSE)=0,"",VLOOKUP(VLOOKUP(B8174,属性中转表!A:G,7,FALSE),属性中转表!$K$2:$P$21,6,0))&amp;IF(VLOOKUP(B8174,属性中转表!A:G,7,FALSE)&gt;=50,VLOOKUP(A8174,英雄数据表!A:K,9,0),IF(VLOOKUP(B8174,属性中转表!A:G,7,FALSE)&gt;=25,VLOOKUP(A8174,英雄数据表!A:K,5,0),""))</f>
        <v>"atk":300,"hp":5000,"undpspro":150,"pvpdpspro":100,"pvpundpspro":100,"hppro":100</v>
      </c>
      <c r="J8174" s="20" t="str">
        <f>IF(I8174="","",属性中转表!$I$1&amp;(IF(VLOOKUP(B8174,属性中转表!A:G,7,FALSE)=0,0,VLOOKUP(VLOOKUP(B8174,属性中转表!A:G,7,FALSE),属性中转表!$K$2:$P$21,4,0)))+IFERROR(VLOOKUP(A8174,英雄数据表!A:K,IF(武魂!B8174&gt;=50,10,IF(武魂!B8174&gt;=25,6)),0),0))</f>
        <v>,"dpspro":150</v>
      </c>
      <c r="K8174" s="32" t="str">
        <f t="shared" si="548"/>
        <v>"atk":300,"hp":5000,"undpspro":150,"pvpdpspro":100,"pvpundpspro":100,"hppro":100,"dpspro":150</v>
      </c>
      <c r="L8174" s="20" t="str">
        <f>IF(B8174&gt;=50,VLOOKUP(A8174,英雄数据表!A:L,11,FALSE),IF(B8174&gt;=25,VLOOKUP(A8174,英雄数据表!A:L,7,0),""))</f>
        <v>"6501602004"</v>
      </c>
      <c r="M8174" s="20" t="str">
        <f>IFERROR(VLOOKUP(B8174,属性中转表!$K$2:$O$21,5,FALSE),"")</f>
        <v/>
      </c>
      <c r="N8174" s="20" t="str">
        <f>IF(B8174=25,VLOOKUP(A8174,英雄数据表!A:L,8,FALSE),IF(B8174=50,VLOOKUP(A8174,英雄数据表!A:L,12,0),""))</f>
        <v/>
      </c>
    </row>
    <row r="8175" spans="1:14" x14ac:dyDescent="0.3">
      <c r="A8175" s="20">
        <v>65016</v>
      </c>
      <c r="B8175" s="21">
        <f t="shared" si="549"/>
        <v>74</v>
      </c>
      <c r="C8175" s="21">
        <v>5</v>
      </c>
      <c r="D8175" s="21">
        <f>VLOOKUP(A8175,英雄数据表!A:D,4,0)</f>
        <v>6</v>
      </c>
      <c r="E8175" s="20" t="str">
        <f>VLOOKUP(A8175,英雄数据表!A:C,3,0)</f>
        <v>公正审判</v>
      </c>
      <c r="F8175" s="20">
        <f t="shared" si="546"/>
        <v>65016</v>
      </c>
      <c r="G8175" s="20">
        <f t="shared" si="547"/>
        <v>65016</v>
      </c>
      <c r="H8175" s="21" t="str">
        <f>VLOOKUP(B8175,属性中转表!A:F,6,FALSE)</f>
        <v>"hp":313200,"atk":8700</v>
      </c>
      <c r="I8175" s="20" t="str">
        <f>IF(VLOOKUP(B8175,属性中转表!A:G,7,FALSE)=0,"",VLOOKUP(VLOOKUP(B8175,属性中转表!A:G,7,FALSE),属性中转表!$K$2:$P$21,6,0))&amp;IF(VLOOKUP(B8175,属性中转表!A:G,7,FALSE)&gt;=50,VLOOKUP(A8175,英雄数据表!A:K,9,0),IF(VLOOKUP(B8175,属性中转表!A:G,7,FALSE)&gt;=25,VLOOKUP(A8175,英雄数据表!A:K,5,0),""))</f>
        <v>"atk":300,"hp":5000,"undpspro":150,"pvpdpspro":100,"pvpundpspro":100,"hppro":100</v>
      </c>
      <c r="J8175" s="20" t="str">
        <f>IF(I8175="","",属性中转表!$I$1&amp;(IF(VLOOKUP(B8175,属性中转表!A:G,7,FALSE)=0,0,VLOOKUP(VLOOKUP(B8175,属性中转表!A:G,7,FALSE),属性中转表!$K$2:$P$21,4,0)))+IFERROR(VLOOKUP(A8175,英雄数据表!A:K,IF(武魂!B8175&gt;=50,10,IF(武魂!B8175&gt;=25,6)),0),0))</f>
        <v>,"dpspro":150</v>
      </c>
      <c r="K8175" s="32" t="str">
        <f t="shared" si="548"/>
        <v>"atk":300,"hp":5000,"undpspro":150,"pvpdpspro":100,"pvpundpspro":100,"hppro":100,"dpspro":150</v>
      </c>
      <c r="L8175" s="20" t="str">
        <f>IF(B8175&gt;=50,VLOOKUP(A8175,英雄数据表!A:L,11,FALSE),IF(B8175&gt;=25,VLOOKUP(A8175,英雄数据表!A:L,7,0),""))</f>
        <v>"6501602004"</v>
      </c>
      <c r="M8175" s="20" t="str">
        <f>IFERROR(VLOOKUP(B8175,属性中转表!$K$2:$O$21,5,FALSE),"")</f>
        <v/>
      </c>
      <c r="N8175" s="20" t="str">
        <f>IF(B8175=25,VLOOKUP(A8175,英雄数据表!A:L,8,FALSE),IF(B8175=50,VLOOKUP(A8175,英雄数据表!A:L,12,0),""))</f>
        <v/>
      </c>
    </row>
    <row r="8176" spans="1:14" x14ac:dyDescent="0.3">
      <c r="A8176" s="20">
        <v>65016</v>
      </c>
      <c r="B8176" s="21">
        <f t="shared" si="549"/>
        <v>75</v>
      </c>
      <c r="C8176" s="21">
        <v>5</v>
      </c>
      <c r="D8176" s="21">
        <f>VLOOKUP(A8176,英雄数据表!A:D,4,0)</f>
        <v>6</v>
      </c>
      <c r="E8176" s="20" t="str">
        <f>VLOOKUP(A8176,英雄数据表!A:C,3,0)</f>
        <v>公正审判</v>
      </c>
      <c r="F8176" s="20">
        <f t="shared" si="546"/>
        <v>65016</v>
      </c>
      <c r="G8176" s="20">
        <f t="shared" si="547"/>
        <v>65016</v>
      </c>
      <c r="H8176" s="21" t="str">
        <f>VLOOKUP(B8176,属性中转表!A:F,6,FALSE)</f>
        <v>"hp":318600,"atk":8850</v>
      </c>
      <c r="I8176" s="20" t="str">
        <f>IF(VLOOKUP(B8176,属性中转表!A:G,7,FALSE)=0,"",VLOOKUP(VLOOKUP(B8176,属性中转表!A:G,7,FALSE),属性中转表!$K$2:$P$21,6,0))&amp;IF(VLOOKUP(B8176,属性中转表!A:G,7,FALSE)&gt;=50,VLOOKUP(A8176,英雄数据表!A:K,9,0),IF(VLOOKUP(B8176,属性中转表!A:G,7,FALSE)&gt;=25,VLOOKUP(A8176,英雄数据表!A:K,5,0),""))</f>
        <v>"atk":600,"hp":10000,"undpspro":150,"pvpdpspro":100,"pvpundpspro":100,"speed":10,"hppro":100</v>
      </c>
      <c r="J8176" s="20" t="str">
        <f>IF(I8176="","",属性中转表!$I$1&amp;(IF(VLOOKUP(B8176,属性中转表!A:G,7,FALSE)=0,0,VLOOKUP(VLOOKUP(B8176,属性中转表!A:G,7,FALSE),属性中转表!$K$2:$P$21,4,0)))+IFERROR(VLOOKUP(A8176,英雄数据表!A:K,IF(武魂!B8176&gt;=50,10,IF(武魂!B8176&gt;=25,6)),0),0))</f>
        <v>,"dpspro":150</v>
      </c>
      <c r="K8176" s="32" t="str">
        <f t="shared" si="548"/>
        <v>"atk":600,"hp":10000,"undpspro":150,"pvpdpspro":100,"pvpundpspro":100,"speed":10,"hppro":100,"dpspro":150</v>
      </c>
      <c r="L8176" s="20" t="str">
        <f>IF(B8176&gt;=50,VLOOKUP(A8176,英雄数据表!A:L,11,FALSE),IF(B8176&gt;=25,VLOOKUP(A8176,英雄数据表!A:L,7,0),""))</f>
        <v>"6501602004"</v>
      </c>
      <c r="M8176" s="20" t="str">
        <f>IFERROR(VLOOKUP(B8176,属性中转表!$K$2:$O$21,5,FALSE),"")</f>
        <v>"speed":10,"atk":300,"hp":5000</v>
      </c>
      <c r="N8176" s="20" t="str">
        <f>IF(B8176=25,VLOOKUP(A8176,英雄数据表!A:L,8,FALSE),IF(B8176=50,VLOOKUP(A8176,英雄数据表!A:L,12,0),""))</f>
        <v/>
      </c>
    </row>
    <row r="8177" spans="1:14" x14ac:dyDescent="0.3">
      <c r="A8177" s="20">
        <v>65016</v>
      </c>
      <c r="B8177" s="21">
        <f t="shared" si="549"/>
        <v>76</v>
      </c>
      <c r="C8177" s="21">
        <v>5</v>
      </c>
      <c r="D8177" s="21">
        <f>VLOOKUP(A8177,英雄数据表!A:D,4,0)</f>
        <v>6</v>
      </c>
      <c r="E8177" s="20" t="str">
        <f>VLOOKUP(A8177,英雄数据表!A:C,3,0)</f>
        <v>公正审判</v>
      </c>
      <c r="F8177" s="20">
        <f t="shared" si="546"/>
        <v>65016</v>
      </c>
      <c r="G8177" s="20">
        <f t="shared" si="547"/>
        <v>65016</v>
      </c>
      <c r="H8177" s="21" t="str">
        <f>VLOOKUP(B8177,属性中转表!A:F,6,FALSE)</f>
        <v>"hp":324000,"atk":9000</v>
      </c>
      <c r="I8177" s="20" t="str">
        <f>IF(VLOOKUP(B8177,属性中转表!A:G,7,FALSE)=0,"",VLOOKUP(VLOOKUP(B8177,属性中转表!A:G,7,FALSE),属性中转表!$K$2:$P$21,6,0))&amp;IF(VLOOKUP(B8177,属性中转表!A:G,7,FALSE)&gt;=50,VLOOKUP(A8177,英雄数据表!A:K,9,0),IF(VLOOKUP(B8177,属性中转表!A:G,7,FALSE)&gt;=25,VLOOKUP(A8177,英雄数据表!A:K,5,0),""))</f>
        <v>"atk":600,"hp":10000,"undpspro":150,"pvpdpspro":100,"pvpundpspro":100,"speed":10,"hppro":100</v>
      </c>
      <c r="J8177" s="20" t="str">
        <f>IF(I8177="","",属性中转表!$I$1&amp;(IF(VLOOKUP(B8177,属性中转表!A:G,7,FALSE)=0,0,VLOOKUP(VLOOKUP(B8177,属性中转表!A:G,7,FALSE),属性中转表!$K$2:$P$21,4,0)))+IFERROR(VLOOKUP(A8177,英雄数据表!A:K,IF(武魂!B8177&gt;=50,10,IF(武魂!B8177&gt;=25,6)),0),0))</f>
        <v>,"dpspro":150</v>
      </c>
      <c r="K8177" s="32" t="str">
        <f t="shared" si="548"/>
        <v>"atk":600,"hp":10000,"undpspro":150,"pvpdpspro":100,"pvpundpspro":100,"speed":10,"hppro":100,"dpspro":150</v>
      </c>
      <c r="L8177" s="20" t="str">
        <f>IF(B8177&gt;=50,VLOOKUP(A8177,英雄数据表!A:L,11,FALSE),IF(B8177&gt;=25,VLOOKUP(A8177,英雄数据表!A:L,7,0),""))</f>
        <v>"6501602004"</v>
      </c>
      <c r="M8177" s="20" t="str">
        <f>IFERROR(VLOOKUP(B8177,属性中转表!$K$2:$O$21,5,FALSE),"")</f>
        <v/>
      </c>
      <c r="N8177" s="20" t="str">
        <f>IF(B8177=25,VLOOKUP(A8177,英雄数据表!A:L,8,FALSE),IF(B8177=50,VLOOKUP(A8177,英雄数据表!A:L,12,0),""))</f>
        <v/>
      </c>
    </row>
    <row r="8178" spans="1:14" x14ac:dyDescent="0.3">
      <c r="A8178" s="20">
        <v>65016</v>
      </c>
      <c r="B8178" s="21">
        <f t="shared" si="549"/>
        <v>77</v>
      </c>
      <c r="C8178" s="21">
        <v>5</v>
      </c>
      <c r="D8178" s="21">
        <f>VLOOKUP(A8178,英雄数据表!A:D,4,0)</f>
        <v>6</v>
      </c>
      <c r="E8178" s="20" t="str">
        <f>VLOOKUP(A8178,英雄数据表!A:C,3,0)</f>
        <v>公正审判</v>
      </c>
      <c r="F8178" s="20">
        <f t="shared" si="546"/>
        <v>65016</v>
      </c>
      <c r="G8178" s="20">
        <f t="shared" si="547"/>
        <v>65016</v>
      </c>
      <c r="H8178" s="21" t="str">
        <f>VLOOKUP(B8178,属性中转表!A:F,6,FALSE)</f>
        <v>"hp":329400,"atk":9150</v>
      </c>
      <c r="I8178" s="20" t="str">
        <f>IF(VLOOKUP(B8178,属性中转表!A:G,7,FALSE)=0,"",VLOOKUP(VLOOKUP(B8178,属性中转表!A:G,7,FALSE),属性中转表!$K$2:$P$21,6,0))&amp;IF(VLOOKUP(B8178,属性中转表!A:G,7,FALSE)&gt;=50,VLOOKUP(A8178,英雄数据表!A:K,9,0),IF(VLOOKUP(B8178,属性中转表!A:G,7,FALSE)&gt;=25,VLOOKUP(A8178,英雄数据表!A:K,5,0),""))</f>
        <v>"atk":600,"hp":10000,"undpspro":150,"pvpdpspro":100,"pvpundpspro":100,"speed":10,"hppro":100</v>
      </c>
      <c r="J8178" s="20" t="str">
        <f>IF(I8178="","",属性中转表!$I$1&amp;(IF(VLOOKUP(B8178,属性中转表!A:G,7,FALSE)=0,0,VLOOKUP(VLOOKUP(B8178,属性中转表!A:G,7,FALSE),属性中转表!$K$2:$P$21,4,0)))+IFERROR(VLOOKUP(A8178,英雄数据表!A:K,IF(武魂!B8178&gt;=50,10,IF(武魂!B8178&gt;=25,6)),0),0))</f>
        <v>,"dpspro":150</v>
      </c>
      <c r="K8178" s="32" t="str">
        <f t="shared" si="548"/>
        <v>"atk":600,"hp":10000,"undpspro":150,"pvpdpspro":100,"pvpundpspro":100,"speed":10,"hppro":100,"dpspro":150</v>
      </c>
      <c r="L8178" s="20" t="str">
        <f>IF(B8178&gt;=50,VLOOKUP(A8178,英雄数据表!A:L,11,FALSE),IF(B8178&gt;=25,VLOOKUP(A8178,英雄数据表!A:L,7,0),""))</f>
        <v>"6501602004"</v>
      </c>
      <c r="M8178" s="20" t="str">
        <f>IFERROR(VLOOKUP(B8178,属性中转表!$K$2:$O$21,5,FALSE),"")</f>
        <v/>
      </c>
      <c r="N8178" s="20" t="str">
        <f>IF(B8178=25,VLOOKUP(A8178,英雄数据表!A:L,8,FALSE),IF(B8178=50,VLOOKUP(A8178,英雄数据表!A:L,12,0),""))</f>
        <v/>
      </c>
    </row>
    <row r="8179" spans="1:14" x14ac:dyDescent="0.3">
      <c r="A8179" s="20">
        <v>65016</v>
      </c>
      <c r="B8179" s="21">
        <f t="shared" si="549"/>
        <v>78</v>
      </c>
      <c r="C8179" s="21">
        <v>5</v>
      </c>
      <c r="D8179" s="21">
        <f>VLOOKUP(A8179,英雄数据表!A:D,4,0)</f>
        <v>6</v>
      </c>
      <c r="E8179" s="20" t="str">
        <f>VLOOKUP(A8179,英雄数据表!A:C,3,0)</f>
        <v>公正审判</v>
      </c>
      <c r="F8179" s="20">
        <f t="shared" si="546"/>
        <v>65016</v>
      </c>
      <c r="G8179" s="20">
        <f t="shared" si="547"/>
        <v>65016</v>
      </c>
      <c r="H8179" s="21" t="str">
        <f>VLOOKUP(B8179,属性中转表!A:F,6,FALSE)</f>
        <v>"hp":334800,"atk":9300</v>
      </c>
      <c r="I8179" s="20" t="str">
        <f>IF(VLOOKUP(B8179,属性中转表!A:G,7,FALSE)=0,"",VLOOKUP(VLOOKUP(B8179,属性中转表!A:G,7,FALSE),属性中转表!$K$2:$P$21,6,0))&amp;IF(VLOOKUP(B8179,属性中转表!A:G,7,FALSE)&gt;=50,VLOOKUP(A8179,英雄数据表!A:K,9,0),IF(VLOOKUP(B8179,属性中转表!A:G,7,FALSE)&gt;=25,VLOOKUP(A8179,英雄数据表!A:K,5,0),""))</f>
        <v>"atk":600,"hp":10000,"undpspro":150,"pvpdpspro":100,"pvpundpspro":100,"speed":10,"hppro":100</v>
      </c>
      <c r="J8179" s="20" t="str">
        <f>IF(I8179="","",属性中转表!$I$1&amp;(IF(VLOOKUP(B8179,属性中转表!A:G,7,FALSE)=0,0,VLOOKUP(VLOOKUP(B8179,属性中转表!A:G,7,FALSE),属性中转表!$K$2:$P$21,4,0)))+IFERROR(VLOOKUP(A8179,英雄数据表!A:K,IF(武魂!B8179&gt;=50,10,IF(武魂!B8179&gt;=25,6)),0),0))</f>
        <v>,"dpspro":150</v>
      </c>
      <c r="K8179" s="32" t="str">
        <f t="shared" si="548"/>
        <v>"atk":600,"hp":10000,"undpspro":150,"pvpdpspro":100,"pvpundpspro":100,"speed":10,"hppro":100,"dpspro":150</v>
      </c>
      <c r="L8179" s="20" t="str">
        <f>IF(B8179&gt;=50,VLOOKUP(A8179,英雄数据表!A:L,11,FALSE),IF(B8179&gt;=25,VLOOKUP(A8179,英雄数据表!A:L,7,0),""))</f>
        <v>"6501602004"</v>
      </c>
      <c r="M8179" s="20" t="str">
        <f>IFERROR(VLOOKUP(B8179,属性中转表!$K$2:$O$21,5,FALSE),"")</f>
        <v/>
      </c>
      <c r="N8179" s="20" t="str">
        <f>IF(B8179=25,VLOOKUP(A8179,英雄数据表!A:L,8,FALSE),IF(B8179=50,VLOOKUP(A8179,英雄数据表!A:L,12,0),""))</f>
        <v/>
      </c>
    </row>
    <row r="8180" spans="1:14" x14ac:dyDescent="0.3">
      <c r="A8180" s="20">
        <v>65016</v>
      </c>
      <c r="B8180" s="21">
        <f t="shared" si="549"/>
        <v>79</v>
      </c>
      <c r="C8180" s="21">
        <v>5</v>
      </c>
      <c r="D8180" s="21">
        <f>VLOOKUP(A8180,英雄数据表!A:D,4,0)</f>
        <v>6</v>
      </c>
      <c r="E8180" s="20" t="str">
        <f>VLOOKUP(A8180,英雄数据表!A:C,3,0)</f>
        <v>公正审判</v>
      </c>
      <c r="F8180" s="20">
        <f t="shared" si="546"/>
        <v>65016</v>
      </c>
      <c r="G8180" s="20">
        <f t="shared" si="547"/>
        <v>65016</v>
      </c>
      <c r="H8180" s="21" t="str">
        <f>VLOOKUP(B8180,属性中转表!A:F,6,FALSE)</f>
        <v>"hp":340200,"atk":9450</v>
      </c>
      <c r="I8180" s="20" t="str">
        <f>IF(VLOOKUP(B8180,属性中转表!A:G,7,FALSE)=0,"",VLOOKUP(VLOOKUP(B8180,属性中转表!A:G,7,FALSE),属性中转表!$K$2:$P$21,6,0))&amp;IF(VLOOKUP(B8180,属性中转表!A:G,7,FALSE)&gt;=50,VLOOKUP(A8180,英雄数据表!A:K,9,0),IF(VLOOKUP(B8180,属性中转表!A:G,7,FALSE)&gt;=25,VLOOKUP(A8180,英雄数据表!A:K,5,0),""))</f>
        <v>"atk":600,"hp":10000,"undpspro":150,"pvpdpspro":100,"pvpundpspro":100,"speed":10,"hppro":100</v>
      </c>
      <c r="J8180" s="20" t="str">
        <f>IF(I8180="","",属性中转表!$I$1&amp;(IF(VLOOKUP(B8180,属性中转表!A:G,7,FALSE)=0,0,VLOOKUP(VLOOKUP(B8180,属性中转表!A:G,7,FALSE),属性中转表!$K$2:$P$21,4,0)))+IFERROR(VLOOKUP(A8180,英雄数据表!A:K,IF(武魂!B8180&gt;=50,10,IF(武魂!B8180&gt;=25,6)),0),0))</f>
        <v>,"dpspro":150</v>
      </c>
      <c r="K8180" s="32" t="str">
        <f t="shared" si="548"/>
        <v>"atk":600,"hp":10000,"undpspro":150,"pvpdpspro":100,"pvpundpspro":100,"speed":10,"hppro":100,"dpspro":150</v>
      </c>
      <c r="L8180" s="20" t="str">
        <f>IF(B8180&gt;=50,VLOOKUP(A8180,英雄数据表!A:L,11,FALSE),IF(B8180&gt;=25,VLOOKUP(A8180,英雄数据表!A:L,7,0),""))</f>
        <v>"6501602004"</v>
      </c>
      <c r="M8180" s="20" t="str">
        <f>IFERROR(VLOOKUP(B8180,属性中转表!$K$2:$O$21,5,FALSE),"")</f>
        <v/>
      </c>
      <c r="N8180" s="20" t="str">
        <f>IF(B8180=25,VLOOKUP(A8180,英雄数据表!A:L,8,FALSE),IF(B8180=50,VLOOKUP(A8180,英雄数据表!A:L,12,0),""))</f>
        <v/>
      </c>
    </row>
    <row r="8181" spans="1:14" x14ac:dyDescent="0.3">
      <c r="A8181" s="20">
        <v>65016</v>
      </c>
      <c r="B8181" s="21">
        <f t="shared" si="549"/>
        <v>80</v>
      </c>
      <c r="C8181" s="21">
        <v>5</v>
      </c>
      <c r="D8181" s="21">
        <f>VLOOKUP(A8181,英雄数据表!A:D,4,0)</f>
        <v>6</v>
      </c>
      <c r="E8181" s="20" t="str">
        <f>VLOOKUP(A8181,英雄数据表!A:C,3,0)</f>
        <v>公正审判</v>
      </c>
      <c r="F8181" s="20">
        <f t="shared" si="546"/>
        <v>65016</v>
      </c>
      <c r="G8181" s="20">
        <f t="shared" si="547"/>
        <v>65016</v>
      </c>
      <c r="H8181" s="21" t="str">
        <f>VLOOKUP(B8181,属性中转表!A:F,6,FALSE)</f>
        <v>"hp":345600,"atk":9600</v>
      </c>
      <c r="I8181" s="20" t="str">
        <f>IF(VLOOKUP(B8181,属性中转表!A:G,7,FALSE)=0,"",VLOOKUP(VLOOKUP(B8181,属性中转表!A:G,7,FALSE),属性中转表!$K$2:$P$21,6,0))&amp;IF(VLOOKUP(B8181,属性中转表!A:G,7,FALSE)&gt;=50,VLOOKUP(A8181,英雄数据表!A:K,9,0),IF(VLOOKUP(B8181,属性中转表!A:G,7,FALSE)&gt;=25,VLOOKUP(A8181,英雄数据表!A:K,5,0),""))</f>
        <v>"atk":600,"hp":10000,"undpspro":200,"pvpdpspro":100,"pvpundpspro":100,"speed":10,"hppro":100</v>
      </c>
      <c r="J8181" s="20" t="str">
        <f>IF(I8181="","",属性中转表!$I$1&amp;(IF(VLOOKUP(B8181,属性中转表!A:G,7,FALSE)=0,0,VLOOKUP(VLOOKUP(B8181,属性中转表!A:G,7,FALSE),属性中转表!$K$2:$P$21,4,0)))+IFERROR(VLOOKUP(A8181,英雄数据表!A:K,IF(武魂!B8181&gt;=50,10,IF(武魂!B8181&gt;=25,6)),0),0))</f>
        <v>,"dpspro":150</v>
      </c>
      <c r="K8181" s="32" t="str">
        <f t="shared" si="548"/>
        <v>"atk":600,"hp":10000,"undpspro":200,"pvpdpspro":100,"pvpundpspro":100,"speed":10,"hppro":100,"dpspro":150</v>
      </c>
      <c r="L8181" s="20" t="str">
        <f>IF(B8181&gt;=50,VLOOKUP(A8181,英雄数据表!A:L,11,FALSE),IF(B8181&gt;=25,VLOOKUP(A8181,英雄数据表!A:L,7,0),""))</f>
        <v>"6501602004"</v>
      </c>
      <c r="M8181" s="20" t="str">
        <f>IFERROR(VLOOKUP(B8181,属性中转表!$K$2:$O$21,5,FALSE),"")</f>
        <v>"undpspro":50</v>
      </c>
      <c r="N8181" s="20" t="str">
        <f>IF(B8181=25,VLOOKUP(A8181,英雄数据表!A:L,8,FALSE),IF(B8181=50,VLOOKUP(A8181,英雄数据表!A:L,12,0),""))</f>
        <v/>
      </c>
    </row>
    <row r="8182" spans="1:14" x14ac:dyDescent="0.3">
      <c r="A8182" s="20">
        <v>65016</v>
      </c>
      <c r="B8182" s="21">
        <f t="shared" si="549"/>
        <v>81</v>
      </c>
      <c r="C8182" s="21">
        <v>5</v>
      </c>
      <c r="D8182" s="21">
        <f>VLOOKUP(A8182,英雄数据表!A:D,4,0)</f>
        <v>6</v>
      </c>
      <c r="E8182" s="20" t="str">
        <f>VLOOKUP(A8182,英雄数据表!A:C,3,0)</f>
        <v>公正审判</v>
      </c>
      <c r="F8182" s="20">
        <f t="shared" si="546"/>
        <v>65016</v>
      </c>
      <c r="G8182" s="20">
        <f t="shared" si="547"/>
        <v>65016</v>
      </c>
      <c r="H8182" s="21" t="str">
        <f>VLOOKUP(B8182,属性中转表!A:F,6,FALSE)</f>
        <v>"hp":351000,"atk":9750</v>
      </c>
      <c r="I8182" s="20" t="str">
        <f>IF(VLOOKUP(B8182,属性中转表!A:G,7,FALSE)=0,"",VLOOKUP(VLOOKUP(B8182,属性中转表!A:G,7,FALSE),属性中转表!$K$2:$P$21,6,0))&amp;IF(VLOOKUP(B8182,属性中转表!A:G,7,FALSE)&gt;=50,VLOOKUP(A8182,英雄数据表!A:K,9,0),IF(VLOOKUP(B8182,属性中转表!A:G,7,FALSE)&gt;=25,VLOOKUP(A8182,英雄数据表!A:K,5,0),""))</f>
        <v>"atk":600,"hp":10000,"undpspro":200,"pvpdpspro":100,"pvpundpspro":100,"speed":10,"hppro":100</v>
      </c>
      <c r="J8182" s="20" t="str">
        <f>IF(I8182="","",属性中转表!$I$1&amp;(IF(VLOOKUP(B8182,属性中转表!A:G,7,FALSE)=0,0,VLOOKUP(VLOOKUP(B8182,属性中转表!A:G,7,FALSE),属性中转表!$K$2:$P$21,4,0)))+IFERROR(VLOOKUP(A8182,英雄数据表!A:K,IF(武魂!B8182&gt;=50,10,IF(武魂!B8182&gt;=25,6)),0),0))</f>
        <v>,"dpspro":150</v>
      </c>
      <c r="K8182" s="32" t="str">
        <f t="shared" si="548"/>
        <v>"atk":600,"hp":10000,"undpspro":200,"pvpdpspro":100,"pvpundpspro":100,"speed":10,"hppro":100,"dpspro":150</v>
      </c>
      <c r="L8182" s="20" t="str">
        <f>IF(B8182&gt;=50,VLOOKUP(A8182,英雄数据表!A:L,11,FALSE),IF(B8182&gt;=25,VLOOKUP(A8182,英雄数据表!A:L,7,0),""))</f>
        <v>"6501602004"</v>
      </c>
      <c r="M8182" s="20" t="str">
        <f>IFERROR(VLOOKUP(B8182,属性中转表!$K$2:$O$21,5,FALSE),"")</f>
        <v/>
      </c>
      <c r="N8182" s="20" t="str">
        <f>IF(B8182=25,VLOOKUP(A8182,英雄数据表!A:L,8,FALSE),IF(B8182=50,VLOOKUP(A8182,英雄数据表!A:L,12,0),""))</f>
        <v/>
      </c>
    </row>
    <row r="8183" spans="1:14" x14ac:dyDescent="0.3">
      <c r="A8183" s="20">
        <v>65016</v>
      </c>
      <c r="B8183" s="21">
        <f t="shared" si="549"/>
        <v>82</v>
      </c>
      <c r="C8183" s="21">
        <v>5</v>
      </c>
      <c r="D8183" s="21">
        <f>VLOOKUP(A8183,英雄数据表!A:D,4,0)</f>
        <v>6</v>
      </c>
      <c r="E8183" s="20" t="str">
        <f>VLOOKUP(A8183,英雄数据表!A:C,3,0)</f>
        <v>公正审判</v>
      </c>
      <c r="F8183" s="20">
        <f t="shared" si="546"/>
        <v>65016</v>
      </c>
      <c r="G8183" s="20">
        <f t="shared" si="547"/>
        <v>65016</v>
      </c>
      <c r="H8183" s="21" t="str">
        <f>VLOOKUP(B8183,属性中转表!A:F,6,FALSE)</f>
        <v>"hp":356400,"atk":9900</v>
      </c>
      <c r="I8183" s="20" t="str">
        <f>IF(VLOOKUP(B8183,属性中转表!A:G,7,FALSE)=0,"",VLOOKUP(VLOOKUP(B8183,属性中转表!A:G,7,FALSE),属性中转表!$K$2:$P$21,6,0))&amp;IF(VLOOKUP(B8183,属性中转表!A:G,7,FALSE)&gt;=50,VLOOKUP(A8183,英雄数据表!A:K,9,0),IF(VLOOKUP(B8183,属性中转表!A:G,7,FALSE)&gt;=25,VLOOKUP(A8183,英雄数据表!A:K,5,0),""))</f>
        <v>"atk":600,"hp":10000,"undpspro":200,"pvpdpspro":100,"pvpundpspro":100,"speed":10,"hppro":100</v>
      </c>
      <c r="J8183" s="20" t="str">
        <f>IF(I8183="","",属性中转表!$I$1&amp;(IF(VLOOKUP(B8183,属性中转表!A:G,7,FALSE)=0,0,VLOOKUP(VLOOKUP(B8183,属性中转表!A:G,7,FALSE),属性中转表!$K$2:$P$21,4,0)))+IFERROR(VLOOKUP(A8183,英雄数据表!A:K,IF(武魂!B8183&gt;=50,10,IF(武魂!B8183&gt;=25,6)),0),0))</f>
        <v>,"dpspro":150</v>
      </c>
      <c r="K8183" s="32" t="str">
        <f t="shared" si="548"/>
        <v>"atk":600,"hp":10000,"undpspro":200,"pvpdpspro":100,"pvpundpspro":100,"speed":10,"hppro":100,"dpspro":150</v>
      </c>
      <c r="L8183" s="20" t="str">
        <f>IF(B8183&gt;=50,VLOOKUP(A8183,英雄数据表!A:L,11,FALSE),IF(B8183&gt;=25,VLOOKUP(A8183,英雄数据表!A:L,7,0),""))</f>
        <v>"6501602004"</v>
      </c>
      <c r="M8183" s="20" t="str">
        <f>IFERROR(VLOOKUP(B8183,属性中转表!$K$2:$O$21,5,FALSE),"")</f>
        <v/>
      </c>
      <c r="N8183" s="20" t="str">
        <f>IF(B8183=25,VLOOKUP(A8183,英雄数据表!A:L,8,FALSE),IF(B8183=50,VLOOKUP(A8183,英雄数据表!A:L,12,0),""))</f>
        <v/>
      </c>
    </row>
    <row r="8184" spans="1:14" x14ac:dyDescent="0.3">
      <c r="A8184" s="20">
        <v>65016</v>
      </c>
      <c r="B8184" s="21">
        <f t="shared" si="549"/>
        <v>83</v>
      </c>
      <c r="C8184" s="21">
        <v>5</v>
      </c>
      <c r="D8184" s="21">
        <f>VLOOKUP(A8184,英雄数据表!A:D,4,0)</f>
        <v>6</v>
      </c>
      <c r="E8184" s="20" t="str">
        <f>VLOOKUP(A8184,英雄数据表!A:C,3,0)</f>
        <v>公正审判</v>
      </c>
      <c r="F8184" s="20">
        <f t="shared" si="546"/>
        <v>65016</v>
      </c>
      <c r="G8184" s="20">
        <f t="shared" si="547"/>
        <v>65016</v>
      </c>
      <c r="H8184" s="21" t="str">
        <f>VLOOKUP(B8184,属性中转表!A:F,6,FALSE)</f>
        <v>"hp":361800,"atk":10050</v>
      </c>
      <c r="I8184" s="20" t="str">
        <f>IF(VLOOKUP(B8184,属性中转表!A:G,7,FALSE)=0,"",VLOOKUP(VLOOKUP(B8184,属性中转表!A:G,7,FALSE),属性中转表!$K$2:$P$21,6,0))&amp;IF(VLOOKUP(B8184,属性中转表!A:G,7,FALSE)&gt;=50,VLOOKUP(A8184,英雄数据表!A:K,9,0),IF(VLOOKUP(B8184,属性中转表!A:G,7,FALSE)&gt;=25,VLOOKUP(A8184,英雄数据表!A:K,5,0),""))</f>
        <v>"atk":600,"hp":10000,"undpspro":200,"pvpdpspro":100,"pvpundpspro":100,"speed":10,"hppro":100</v>
      </c>
      <c r="J8184" s="20" t="str">
        <f>IF(I8184="","",属性中转表!$I$1&amp;(IF(VLOOKUP(B8184,属性中转表!A:G,7,FALSE)=0,0,VLOOKUP(VLOOKUP(B8184,属性中转表!A:G,7,FALSE),属性中转表!$K$2:$P$21,4,0)))+IFERROR(VLOOKUP(A8184,英雄数据表!A:K,IF(武魂!B8184&gt;=50,10,IF(武魂!B8184&gt;=25,6)),0),0))</f>
        <v>,"dpspro":150</v>
      </c>
      <c r="K8184" s="32" t="str">
        <f t="shared" si="548"/>
        <v>"atk":600,"hp":10000,"undpspro":200,"pvpdpspro":100,"pvpundpspro":100,"speed":10,"hppro":100,"dpspro":150</v>
      </c>
      <c r="L8184" s="20" t="str">
        <f>IF(B8184&gt;=50,VLOOKUP(A8184,英雄数据表!A:L,11,FALSE),IF(B8184&gt;=25,VLOOKUP(A8184,英雄数据表!A:L,7,0),""))</f>
        <v>"6501602004"</v>
      </c>
      <c r="M8184" s="20" t="str">
        <f>IFERROR(VLOOKUP(B8184,属性中转表!$K$2:$O$21,5,FALSE),"")</f>
        <v/>
      </c>
      <c r="N8184" s="20" t="str">
        <f>IF(B8184=25,VLOOKUP(A8184,英雄数据表!A:L,8,FALSE),IF(B8184=50,VLOOKUP(A8184,英雄数据表!A:L,12,0),""))</f>
        <v/>
      </c>
    </row>
    <row r="8185" spans="1:14" x14ac:dyDescent="0.3">
      <c r="A8185" s="20">
        <v>65016</v>
      </c>
      <c r="B8185" s="21">
        <f t="shared" si="549"/>
        <v>84</v>
      </c>
      <c r="C8185" s="21">
        <v>5</v>
      </c>
      <c r="D8185" s="21">
        <f>VLOOKUP(A8185,英雄数据表!A:D,4,0)</f>
        <v>6</v>
      </c>
      <c r="E8185" s="20" t="str">
        <f>VLOOKUP(A8185,英雄数据表!A:C,3,0)</f>
        <v>公正审判</v>
      </c>
      <c r="F8185" s="20">
        <f t="shared" si="546"/>
        <v>65016</v>
      </c>
      <c r="G8185" s="20">
        <f t="shared" si="547"/>
        <v>65016</v>
      </c>
      <c r="H8185" s="21" t="str">
        <f>VLOOKUP(B8185,属性中转表!A:F,6,FALSE)</f>
        <v>"hp":367200,"atk":10200</v>
      </c>
      <c r="I8185" s="20" t="str">
        <f>IF(VLOOKUP(B8185,属性中转表!A:G,7,FALSE)=0,"",VLOOKUP(VLOOKUP(B8185,属性中转表!A:G,7,FALSE),属性中转表!$K$2:$P$21,6,0))&amp;IF(VLOOKUP(B8185,属性中转表!A:G,7,FALSE)&gt;=50,VLOOKUP(A8185,英雄数据表!A:K,9,0),IF(VLOOKUP(B8185,属性中转表!A:G,7,FALSE)&gt;=25,VLOOKUP(A8185,英雄数据表!A:K,5,0),""))</f>
        <v>"atk":600,"hp":10000,"undpspro":200,"pvpdpspro":100,"pvpundpspro":100,"speed":10,"hppro":100</v>
      </c>
      <c r="J8185" s="20" t="str">
        <f>IF(I8185="","",属性中转表!$I$1&amp;(IF(VLOOKUP(B8185,属性中转表!A:G,7,FALSE)=0,0,VLOOKUP(VLOOKUP(B8185,属性中转表!A:G,7,FALSE),属性中转表!$K$2:$P$21,4,0)))+IFERROR(VLOOKUP(A8185,英雄数据表!A:K,IF(武魂!B8185&gt;=50,10,IF(武魂!B8185&gt;=25,6)),0),0))</f>
        <v>,"dpspro":150</v>
      </c>
      <c r="K8185" s="32" t="str">
        <f t="shared" si="548"/>
        <v>"atk":600,"hp":10000,"undpspro":200,"pvpdpspro":100,"pvpundpspro":100,"speed":10,"hppro":100,"dpspro":150</v>
      </c>
      <c r="L8185" s="20" t="str">
        <f>IF(B8185&gt;=50,VLOOKUP(A8185,英雄数据表!A:L,11,FALSE),IF(B8185&gt;=25,VLOOKUP(A8185,英雄数据表!A:L,7,0),""))</f>
        <v>"6501602004"</v>
      </c>
      <c r="M8185" s="20" t="str">
        <f>IFERROR(VLOOKUP(B8185,属性中转表!$K$2:$O$21,5,FALSE),"")</f>
        <v/>
      </c>
      <c r="N8185" s="20" t="str">
        <f>IF(B8185=25,VLOOKUP(A8185,英雄数据表!A:L,8,FALSE),IF(B8185=50,VLOOKUP(A8185,英雄数据表!A:L,12,0),""))</f>
        <v/>
      </c>
    </row>
    <row r="8186" spans="1:14" x14ac:dyDescent="0.3">
      <c r="A8186" s="20">
        <v>65016</v>
      </c>
      <c r="B8186" s="21">
        <f t="shared" si="549"/>
        <v>85</v>
      </c>
      <c r="C8186" s="21">
        <v>5</v>
      </c>
      <c r="D8186" s="21">
        <f>VLOOKUP(A8186,英雄数据表!A:D,4,0)</f>
        <v>6</v>
      </c>
      <c r="E8186" s="20" t="str">
        <f>VLOOKUP(A8186,英雄数据表!A:C,3,0)</f>
        <v>公正审判</v>
      </c>
      <c r="F8186" s="20">
        <f t="shared" si="546"/>
        <v>65016</v>
      </c>
      <c r="G8186" s="20">
        <f t="shared" si="547"/>
        <v>65016</v>
      </c>
      <c r="H8186" s="21" t="str">
        <f>VLOOKUP(B8186,属性中转表!A:F,6,FALSE)</f>
        <v>"hp":372600,"atk":10350</v>
      </c>
      <c r="I8186" s="20" t="str">
        <f>IF(VLOOKUP(B8186,属性中转表!A:G,7,FALSE)=0,"",VLOOKUP(VLOOKUP(B8186,属性中转表!A:G,7,FALSE),属性中转表!$K$2:$P$21,6,0))&amp;IF(VLOOKUP(B8186,属性中转表!A:G,7,FALSE)&gt;=50,VLOOKUP(A8186,英雄数据表!A:K,9,0),IF(VLOOKUP(B8186,属性中转表!A:G,7,FALSE)&gt;=25,VLOOKUP(A8186,英雄数据表!A:K,5,0),""))</f>
        <v>"atk":600,"hp":10000,"undpspro":200,"pvpdpspro":100,"pvpundpspro":100,"speed":10,"hppro":100</v>
      </c>
      <c r="J8186" s="20" t="str">
        <f>IF(I8186="","",属性中转表!$I$1&amp;(IF(VLOOKUP(B8186,属性中转表!A:G,7,FALSE)=0,0,VLOOKUP(VLOOKUP(B8186,属性中转表!A:G,7,FALSE),属性中转表!$K$2:$P$21,4,0)))+IFERROR(VLOOKUP(A8186,英雄数据表!A:K,IF(武魂!B8186&gt;=50,10,IF(武魂!B8186&gt;=25,6)),0),0))</f>
        <v>,"dpspro":200</v>
      </c>
      <c r="K8186" s="32" t="str">
        <f t="shared" si="548"/>
        <v>"atk":600,"hp":10000,"undpspro":200,"pvpdpspro":100,"pvpundpspro":100,"speed":10,"hppro":100,"dpspro":200</v>
      </c>
      <c r="L8186" s="20" t="str">
        <f>IF(B8186&gt;=50,VLOOKUP(A8186,英雄数据表!A:L,11,FALSE),IF(B8186&gt;=25,VLOOKUP(A8186,英雄数据表!A:L,7,0),""))</f>
        <v>"6501602004"</v>
      </c>
      <c r="M8186" s="20" t="str">
        <f>IFERROR(VLOOKUP(B8186,属性中转表!$K$2:$O$21,5,FALSE),"")</f>
        <v>"dpspro":50</v>
      </c>
      <c r="N8186" s="20" t="str">
        <f>IF(B8186=25,VLOOKUP(A8186,英雄数据表!A:L,8,FALSE),IF(B8186=50,VLOOKUP(A8186,英雄数据表!A:L,12,0),""))</f>
        <v/>
      </c>
    </row>
    <row r="8187" spans="1:14" x14ac:dyDescent="0.3">
      <c r="A8187" s="20">
        <v>65016</v>
      </c>
      <c r="B8187" s="21">
        <f t="shared" si="549"/>
        <v>86</v>
      </c>
      <c r="C8187" s="21">
        <v>5</v>
      </c>
      <c r="D8187" s="21">
        <f>VLOOKUP(A8187,英雄数据表!A:D,4,0)</f>
        <v>6</v>
      </c>
      <c r="E8187" s="20" t="str">
        <f>VLOOKUP(A8187,英雄数据表!A:C,3,0)</f>
        <v>公正审判</v>
      </c>
      <c r="F8187" s="20">
        <f t="shared" si="546"/>
        <v>65016</v>
      </c>
      <c r="G8187" s="20">
        <f t="shared" si="547"/>
        <v>65016</v>
      </c>
      <c r="H8187" s="21" t="str">
        <f>VLOOKUP(B8187,属性中转表!A:F,6,FALSE)</f>
        <v>"hp":378000,"atk":10500</v>
      </c>
      <c r="I8187" s="20" t="str">
        <f>IF(VLOOKUP(B8187,属性中转表!A:G,7,FALSE)=0,"",VLOOKUP(VLOOKUP(B8187,属性中转表!A:G,7,FALSE),属性中转表!$K$2:$P$21,6,0))&amp;IF(VLOOKUP(B8187,属性中转表!A:G,7,FALSE)&gt;=50,VLOOKUP(A8187,英雄数据表!A:K,9,0),IF(VLOOKUP(B8187,属性中转表!A:G,7,FALSE)&gt;=25,VLOOKUP(A8187,英雄数据表!A:K,5,0),""))</f>
        <v>"atk":600,"hp":10000,"undpspro":200,"pvpdpspro":100,"pvpundpspro":100,"speed":10,"hppro":100</v>
      </c>
      <c r="J8187" s="20" t="str">
        <f>IF(I8187="","",属性中转表!$I$1&amp;(IF(VLOOKUP(B8187,属性中转表!A:G,7,FALSE)=0,0,VLOOKUP(VLOOKUP(B8187,属性中转表!A:G,7,FALSE),属性中转表!$K$2:$P$21,4,0)))+IFERROR(VLOOKUP(A8187,英雄数据表!A:K,IF(武魂!B8187&gt;=50,10,IF(武魂!B8187&gt;=25,6)),0),0))</f>
        <v>,"dpspro":200</v>
      </c>
      <c r="K8187" s="32" t="str">
        <f t="shared" si="548"/>
        <v>"atk":600,"hp":10000,"undpspro":200,"pvpdpspro":100,"pvpundpspro":100,"speed":10,"hppro":100,"dpspro":200</v>
      </c>
      <c r="L8187" s="20" t="str">
        <f>IF(B8187&gt;=50,VLOOKUP(A8187,英雄数据表!A:L,11,FALSE),IF(B8187&gt;=25,VLOOKUP(A8187,英雄数据表!A:L,7,0),""))</f>
        <v>"6501602004"</v>
      </c>
      <c r="M8187" s="20" t="str">
        <f>IFERROR(VLOOKUP(B8187,属性中转表!$K$2:$O$21,5,FALSE),"")</f>
        <v/>
      </c>
      <c r="N8187" s="20" t="str">
        <f>IF(B8187=25,VLOOKUP(A8187,英雄数据表!A:L,8,FALSE),IF(B8187=50,VLOOKUP(A8187,英雄数据表!A:L,12,0),""))</f>
        <v/>
      </c>
    </row>
    <row r="8188" spans="1:14" x14ac:dyDescent="0.3">
      <c r="A8188" s="20">
        <v>65016</v>
      </c>
      <c r="B8188" s="21">
        <f t="shared" si="549"/>
        <v>87</v>
      </c>
      <c r="C8188" s="21">
        <v>5</v>
      </c>
      <c r="D8188" s="21">
        <f>VLOOKUP(A8188,英雄数据表!A:D,4,0)</f>
        <v>6</v>
      </c>
      <c r="E8188" s="20" t="str">
        <f>VLOOKUP(A8188,英雄数据表!A:C,3,0)</f>
        <v>公正审判</v>
      </c>
      <c r="F8188" s="20">
        <f t="shared" si="546"/>
        <v>65016</v>
      </c>
      <c r="G8188" s="20">
        <f t="shared" si="547"/>
        <v>65016</v>
      </c>
      <c r="H8188" s="21" t="str">
        <f>VLOOKUP(B8188,属性中转表!A:F,6,FALSE)</f>
        <v>"hp":383400,"atk":10650</v>
      </c>
      <c r="I8188" s="20" t="str">
        <f>IF(VLOOKUP(B8188,属性中转表!A:G,7,FALSE)=0,"",VLOOKUP(VLOOKUP(B8188,属性中转表!A:G,7,FALSE),属性中转表!$K$2:$P$21,6,0))&amp;IF(VLOOKUP(B8188,属性中转表!A:G,7,FALSE)&gt;=50,VLOOKUP(A8188,英雄数据表!A:K,9,0),IF(VLOOKUP(B8188,属性中转表!A:G,7,FALSE)&gt;=25,VLOOKUP(A8188,英雄数据表!A:K,5,0),""))</f>
        <v>"atk":600,"hp":10000,"undpspro":200,"pvpdpspro":100,"pvpundpspro":100,"speed":10,"hppro":100</v>
      </c>
      <c r="J8188" s="20" t="str">
        <f>IF(I8188="","",属性中转表!$I$1&amp;(IF(VLOOKUP(B8188,属性中转表!A:G,7,FALSE)=0,0,VLOOKUP(VLOOKUP(B8188,属性中转表!A:G,7,FALSE),属性中转表!$K$2:$P$21,4,0)))+IFERROR(VLOOKUP(A8188,英雄数据表!A:K,IF(武魂!B8188&gt;=50,10,IF(武魂!B8188&gt;=25,6)),0),0))</f>
        <v>,"dpspro":200</v>
      </c>
      <c r="K8188" s="32" t="str">
        <f t="shared" si="548"/>
        <v>"atk":600,"hp":10000,"undpspro":200,"pvpdpspro":100,"pvpundpspro":100,"speed":10,"hppro":100,"dpspro":200</v>
      </c>
      <c r="L8188" s="20" t="str">
        <f>IF(B8188&gt;=50,VLOOKUP(A8188,英雄数据表!A:L,11,FALSE),IF(B8188&gt;=25,VLOOKUP(A8188,英雄数据表!A:L,7,0),""))</f>
        <v>"6501602004"</v>
      </c>
      <c r="M8188" s="20" t="str">
        <f>IFERROR(VLOOKUP(B8188,属性中转表!$K$2:$O$21,5,FALSE),"")</f>
        <v/>
      </c>
      <c r="N8188" s="20" t="str">
        <f>IF(B8188=25,VLOOKUP(A8188,英雄数据表!A:L,8,FALSE),IF(B8188=50,VLOOKUP(A8188,英雄数据表!A:L,12,0),""))</f>
        <v/>
      </c>
    </row>
    <row r="8189" spans="1:14" x14ac:dyDescent="0.3">
      <c r="A8189" s="20">
        <v>65016</v>
      </c>
      <c r="B8189" s="21">
        <f t="shared" si="549"/>
        <v>88</v>
      </c>
      <c r="C8189" s="21">
        <v>5</v>
      </c>
      <c r="D8189" s="21">
        <f>VLOOKUP(A8189,英雄数据表!A:D,4,0)</f>
        <v>6</v>
      </c>
      <c r="E8189" s="20" t="str">
        <f>VLOOKUP(A8189,英雄数据表!A:C,3,0)</f>
        <v>公正审判</v>
      </c>
      <c r="F8189" s="20">
        <f t="shared" si="546"/>
        <v>65016</v>
      </c>
      <c r="G8189" s="20">
        <f t="shared" si="547"/>
        <v>65016</v>
      </c>
      <c r="H8189" s="21" t="str">
        <f>VLOOKUP(B8189,属性中转表!A:F,6,FALSE)</f>
        <v>"hp":388800,"atk":10800</v>
      </c>
      <c r="I8189" s="20" t="str">
        <f>IF(VLOOKUP(B8189,属性中转表!A:G,7,FALSE)=0,"",VLOOKUP(VLOOKUP(B8189,属性中转表!A:G,7,FALSE),属性中转表!$K$2:$P$21,6,0))&amp;IF(VLOOKUP(B8189,属性中转表!A:G,7,FALSE)&gt;=50,VLOOKUP(A8189,英雄数据表!A:K,9,0),IF(VLOOKUP(B8189,属性中转表!A:G,7,FALSE)&gt;=25,VLOOKUP(A8189,英雄数据表!A:K,5,0),""))</f>
        <v>"atk":600,"hp":10000,"undpspro":200,"pvpdpspro":100,"pvpundpspro":100,"speed":10,"hppro":100</v>
      </c>
      <c r="J8189" s="20" t="str">
        <f>IF(I8189="","",属性中转表!$I$1&amp;(IF(VLOOKUP(B8189,属性中转表!A:G,7,FALSE)=0,0,VLOOKUP(VLOOKUP(B8189,属性中转表!A:G,7,FALSE),属性中转表!$K$2:$P$21,4,0)))+IFERROR(VLOOKUP(A8189,英雄数据表!A:K,IF(武魂!B8189&gt;=50,10,IF(武魂!B8189&gt;=25,6)),0),0))</f>
        <v>,"dpspro":200</v>
      </c>
      <c r="K8189" s="32" t="str">
        <f t="shared" si="548"/>
        <v>"atk":600,"hp":10000,"undpspro":200,"pvpdpspro":100,"pvpundpspro":100,"speed":10,"hppro":100,"dpspro":200</v>
      </c>
      <c r="L8189" s="20" t="str">
        <f>IF(B8189&gt;=50,VLOOKUP(A8189,英雄数据表!A:L,11,FALSE),IF(B8189&gt;=25,VLOOKUP(A8189,英雄数据表!A:L,7,0),""))</f>
        <v>"6501602004"</v>
      </c>
      <c r="M8189" s="20" t="str">
        <f>IFERROR(VLOOKUP(B8189,属性中转表!$K$2:$O$21,5,FALSE),"")</f>
        <v/>
      </c>
      <c r="N8189" s="20" t="str">
        <f>IF(B8189=25,VLOOKUP(A8189,英雄数据表!A:L,8,FALSE),IF(B8189=50,VLOOKUP(A8189,英雄数据表!A:L,12,0),""))</f>
        <v/>
      </c>
    </row>
    <row r="8190" spans="1:14" x14ac:dyDescent="0.3">
      <c r="A8190" s="20">
        <v>65016</v>
      </c>
      <c r="B8190" s="21">
        <f t="shared" si="549"/>
        <v>89</v>
      </c>
      <c r="C8190" s="21">
        <v>5</v>
      </c>
      <c r="D8190" s="21">
        <f>VLOOKUP(A8190,英雄数据表!A:D,4,0)</f>
        <v>6</v>
      </c>
      <c r="E8190" s="20" t="str">
        <f>VLOOKUP(A8190,英雄数据表!A:C,3,0)</f>
        <v>公正审判</v>
      </c>
      <c r="F8190" s="20">
        <f t="shared" si="546"/>
        <v>65016</v>
      </c>
      <c r="G8190" s="20">
        <f t="shared" si="547"/>
        <v>65016</v>
      </c>
      <c r="H8190" s="21" t="str">
        <f>VLOOKUP(B8190,属性中转表!A:F,6,FALSE)</f>
        <v>"hp":394200,"atk":10950</v>
      </c>
      <c r="I8190" s="20" t="str">
        <f>IF(VLOOKUP(B8190,属性中转表!A:G,7,FALSE)=0,"",VLOOKUP(VLOOKUP(B8190,属性中转表!A:G,7,FALSE),属性中转表!$K$2:$P$21,6,0))&amp;IF(VLOOKUP(B8190,属性中转表!A:G,7,FALSE)&gt;=50,VLOOKUP(A8190,英雄数据表!A:K,9,0),IF(VLOOKUP(B8190,属性中转表!A:G,7,FALSE)&gt;=25,VLOOKUP(A8190,英雄数据表!A:K,5,0),""))</f>
        <v>"atk":600,"hp":10000,"undpspro":200,"pvpdpspro":100,"pvpundpspro":100,"speed":10,"hppro":100</v>
      </c>
      <c r="J8190" s="20" t="str">
        <f>IF(I8190="","",属性中转表!$I$1&amp;(IF(VLOOKUP(B8190,属性中转表!A:G,7,FALSE)=0,0,VLOOKUP(VLOOKUP(B8190,属性中转表!A:G,7,FALSE),属性中转表!$K$2:$P$21,4,0)))+IFERROR(VLOOKUP(A8190,英雄数据表!A:K,IF(武魂!B8190&gt;=50,10,IF(武魂!B8190&gt;=25,6)),0),0))</f>
        <v>,"dpspro":200</v>
      </c>
      <c r="K8190" s="32" t="str">
        <f t="shared" si="548"/>
        <v>"atk":600,"hp":10000,"undpspro":200,"pvpdpspro":100,"pvpundpspro":100,"speed":10,"hppro":100,"dpspro":200</v>
      </c>
      <c r="L8190" s="20" t="str">
        <f>IF(B8190&gt;=50,VLOOKUP(A8190,英雄数据表!A:L,11,FALSE),IF(B8190&gt;=25,VLOOKUP(A8190,英雄数据表!A:L,7,0),""))</f>
        <v>"6501602004"</v>
      </c>
      <c r="M8190" s="20" t="str">
        <f>IFERROR(VLOOKUP(B8190,属性中转表!$K$2:$O$21,5,FALSE),"")</f>
        <v/>
      </c>
      <c r="N8190" s="20" t="str">
        <f>IF(B8190=25,VLOOKUP(A8190,英雄数据表!A:L,8,FALSE),IF(B8190=50,VLOOKUP(A8190,英雄数据表!A:L,12,0),""))</f>
        <v/>
      </c>
    </row>
    <row r="8191" spans="1:14" x14ac:dyDescent="0.3">
      <c r="A8191" s="20">
        <v>65016</v>
      </c>
      <c r="B8191" s="21">
        <f t="shared" si="549"/>
        <v>90</v>
      </c>
      <c r="C8191" s="21">
        <v>5</v>
      </c>
      <c r="D8191" s="21">
        <f>VLOOKUP(A8191,英雄数据表!A:D,4,0)</f>
        <v>6</v>
      </c>
      <c r="E8191" s="20" t="str">
        <f>VLOOKUP(A8191,英雄数据表!A:C,3,0)</f>
        <v>公正审判</v>
      </c>
      <c r="F8191" s="20">
        <f t="shared" si="546"/>
        <v>65016</v>
      </c>
      <c r="G8191" s="20">
        <f t="shared" si="547"/>
        <v>65016</v>
      </c>
      <c r="H8191" s="21" t="str">
        <f>VLOOKUP(B8191,属性中转表!A:F,6,FALSE)</f>
        <v>"hp":399600,"atk":11100</v>
      </c>
      <c r="I8191" s="20" t="str">
        <f>IF(VLOOKUP(B8191,属性中转表!A:G,7,FALSE)=0,"",VLOOKUP(VLOOKUP(B8191,属性中转表!A:G,7,FALSE),属性中转表!$K$2:$P$21,6,0))&amp;IF(VLOOKUP(B8191,属性中转表!A:G,7,FALSE)&gt;=50,VLOOKUP(A8191,英雄数据表!A:K,9,0),IF(VLOOKUP(B8191,属性中转表!A:G,7,FALSE)&gt;=25,VLOOKUP(A8191,英雄数据表!A:K,5,0),""))</f>
        <v>"atk":600,"hp":10000,"undpspro":200,"pvpdpspro":150,"pvpundpspro":100,"speed":10,"hppro":100</v>
      </c>
      <c r="J8191" s="20" t="str">
        <f>IF(I8191="","",属性中转表!$I$1&amp;(IF(VLOOKUP(B8191,属性中转表!A:G,7,FALSE)=0,0,VLOOKUP(VLOOKUP(B8191,属性中转表!A:G,7,FALSE),属性中转表!$K$2:$P$21,4,0)))+IFERROR(VLOOKUP(A8191,英雄数据表!A:K,IF(武魂!B8191&gt;=50,10,IF(武魂!B8191&gt;=25,6)),0),0))</f>
        <v>,"dpspro":200</v>
      </c>
      <c r="K8191" s="32" t="str">
        <f t="shared" si="548"/>
        <v>"atk":600,"hp":10000,"undpspro":200,"pvpdpspro":150,"pvpundpspro":100,"speed":10,"hppro":100,"dpspro":200</v>
      </c>
      <c r="L8191" s="20" t="str">
        <f>IF(B8191&gt;=50,VLOOKUP(A8191,英雄数据表!A:L,11,FALSE),IF(B8191&gt;=25,VLOOKUP(A8191,英雄数据表!A:L,7,0),""))</f>
        <v>"6501602004"</v>
      </c>
      <c r="M8191" s="20" t="str">
        <f>IFERROR(VLOOKUP(B8191,属性中转表!$K$2:$O$21,5,FALSE),"")</f>
        <v>"pvpdpspro":50</v>
      </c>
      <c r="N8191" s="20" t="str">
        <f>IF(B8191=25,VLOOKUP(A8191,英雄数据表!A:L,8,FALSE),IF(B8191=50,VLOOKUP(A8191,英雄数据表!A:L,12,0),""))</f>
        <v/>
      </c>
    </row>
    <row r="8192" spans="1:14" x14ac:dyDescent="0.3">
      <c r="A8192" s="20">
        <v>65016</v>
      </c>
      <c r="B8192" s="21">
        <f t="shared" si="549"/>
        <v>91</v>
      </c>
      <c r="C8192" s="21">
        <v>5</v>
      </c>
      <c r="D8192" s="21">
        <f>VLOOKUP(A8192,英雄数据表!A:D,4,0)</f>
        <v>6</v>
      </c>
      <c r="E8192" s="20" t="str">
        <f>VLOOKUP(A8192,英雄数据表!A:C,3,0)</f>
        <v>公正审判</v>
      </c>
      <c r="F8192" s="20">
        <f t="shared" si="546"/>
        <v>65016</v>
      </c>
      <c r="G8192" s="20">
        <f t="shared" si="547"/>
        <v>65016</v>
      </c>
      <c r="H8192" s="21" t="str">
        <f>VLOOKUP(B8192,属性中转表!A:F,6,FALSE)</f>
        <v>"hp":405000,"atk":11250</v>
      </c>
      <c r="I8192" s="20" t="str">
        <f>IF(VLOOKUP(B8192,属性中转表!A:G,7,FALSE)=0,"",VLOOKUP(VLOOKUP(B8192,属性中转表!A:G,7,FALSE),属性中转表!$K$2:$P$21,6,0))&amp;IF(VLOOKUP(B8192,属性中转表!A:G,7,FALSE)&gt;=50,VLOOKUP(A8192,英雄数据表!A:K,9,0),IF(VLOOKUP(B8192,属性中转表!A:G,7,FALSE)&gt;=25,VLOOKUP(A8192,英雄数据表!A:K,5,0),""))</f>
        <v>"atk":600,"hp":10000,"undpspro":200,"pvpdpspro":150,"pvpundpspro":100,"speed":10,"hppro":100</v>
      </c>
      <c r="J8192" s="20" t="str">
        <f>IF(I8192="","",属性中转表!$I$1&amp;(IF(VLOOKUP(B8192,属性中转表!A:G,7,FALSE)=0,0,VLOOKUP(VLOOKUP(B8192,属性中转表!A:G,7,FALSE),属性中转表!$K$2:$P$21,4,0)))+IFERROR(VLOOKUP(A8192,英雄数据表!A:K,IF(武魂!B8192&gt;=50,10,IF(武魂!B8192&gt;=25,6)),0),0))</f>
        <v>,"dpspro":200</v>
      </c>
      <c r="K8192" s="32" t="str">
        <f t="shared" si="548"/>
        <v>"atk":600,"hp":10000,"undpspro":200,"pvpdpspro":150,"pvpundpspro":100,"speed":10,"hppro":100,"dpspro":200</v>
      </c>
      <c r="L8192" s="20" t="str">
        <f>IF(B8192&gt;=50,VLOOKUP(A8192,英雄数据表!A:L,11,FALSE),IF(B8192&gt;=25,VLOOKUP(A8192,英雄数据表!A:L,7,0),""))</f>
        <v>"6501602004"</v>
      </c>
      <c r="M8192" s="20" t="str">
        <f>IFERROR(VLOOKUP(B8192,属性中转表!$K$2:$O$21,5,FALSE),"")</f>
        <v/>
      </c>
      <c r="N8192" s="20" t="str">
        <f>IF(B8192=25,VLOOKUP(A8192,英雄数据表!A:L,8,FALSE),IF(B8192=50,VLOOKUP(A8192,英雄数据表!A:L,12,0),""))</f>
        <v/>
      </c>
    </row>
    <row r="8193" spans="1:14" x14ac:dyDescent="0.3">
      <c r="A8193" s="20">
        <v>65016</v>
      </c>
      <c r="B8193" s="21">
        <f t="shared" si="549"/>
        <v>92</v>
      </c>
      <c r="C8193" s="21">
        <v>5</v>
      </c>
      <c r="D8193" s="21">
        <f>VLOOKUP(A8193,英雄数据表!A:D,4,0)</f>
        <v>6</v>
      </c>
      <c r="E8193" s="20" t="str">
        <f>VLOOKUP(A8193,英雄数据表!A:C,3,0)</f>
        <v>公正审判</v>
      </c>
      <c r="F8193" s="20">
        <f t="shared" si="546"/>
        <v>65016</v>
      </c>
      <c r="G8193" s="20">
        <f t="shared" si="547"/>
        <v>65016</v>
      </c>
      <c r="H8193" s="21" t="str">
        <f>VLOOKUP(B8193,属性中转表!A:F,6,FALSE)</f>
        <v>"hp":410400,"atk":11400</v>
      </c>
      <c r="I8193" s="20" t="str">
        <f>IF(VLOOKUP(B8193,属性中转表!A:G,7,FALSE)=0,"",VLOOKUP(VLOOKUP(B8193,属性中转表!A:G,7,FALSE),属性中转表!$K$2:$P$21,6,0))&amp;IF(VLOOKUP(B8193,属性中转表!A:G,7,FALSE)&gt;=50,VLOOKUP(A8193,英雄数据表!A:K,9,0),IF(VLOOKUP(B8193,属性中转表!A:G,7,FALSE)&gt;=25,VLOOKUP(A8193,英雄数据表!A:K,5,0),""))</f>
        <v>"atk":600,"hp":10000,"undpspro":200,"pvpdpspro":150,"pvpundpspro":100,"speed":10,"hppro":100</v>
      </c>
      <c r="J8193" s="20" t="str">
        <f>IF(I8193="","",属性中转表!$I$1&amp;(IF(VLOOKUP(B8193,属性中转表!A:G,7,FALSE)=0,0,VLOOKUP(VLOOKUP(B8193,属性中转表!A:G,7,FALSE),属性中转表!$K$2:$P$21,4,0)))+IFERROR(VLOOKUP(A8193,英雄数据表!A:K,IF(武魂!B8193&gt;=50,10,IF(武魂!B8193&gt;=25,6)),0),0))</f>
        <v>,"dpspro":200</v>
      </c>
      <c r="K8193" s="32" t="str">
        <f t="shared" si="548"/>
        <v>"atk":600,"hp":10000,"undpspro":200,"pvpdpspro":150,"pvpundpspro":100,"speed":10,"hppro":100,"dpspro":200</v>
      </c>
      <c r="L8193" s="20" t="str">
        <f>IF(B8193&gt;=50,VLOOKUP(A8193,英雄数据表!A:L,11,FALSE),IF(B8193&gt;=25,VLOOKUP(A8193,英雄数据表!A:L,7,0),""))</f>
        <v>"6501602004"</v>
      </c>
      <c r="M8193" s="20" t="str">
        <f>IFERROR(VLOOKUP(B8193,属性中转表!$K$2:$O$21,5,FALSE),"")</f>
        <v/>
      </c>
      <c r="N8193" s="20" t="str">
        <f>IF(B8193=25,VLOOKUP(A8193,英雄数据表!A:L,8,FALSE),IF(B8193=50,VLOOKUP(A8193,英雄数据表!A:L,12,0),""))</f>
        <v/>
      </c>
    </row>
    <row r="8194" spans="1:14" x14ac:dyDescent="0.3">
      <c r="A8194" s="20">
        <v>65016</v>
      </c>
      <c r="B8194" s="21">
        <f t="shared" si="549"/>
        <v>93</v>
      </c>
      <c r="C8194" s="21">
        <v>5</v>
      </c>
      <c r="D8194" s="21">
        <f>VLOOKUP(A8194,英雄数据表!A:D,4,0)</f>
        <v>6</v>
      </c>
      <c r="E8194" s="20" t="str">
        <f>VLOOKUP(A8194,英雄数据表!A:C,3,0)</f>
        <v>公正审判</v>
      </c>
      <c r="F8194" s="20">
        <f t="shared" ref="F8194:F8257" si="550">A8194</f>
        <v>65016</v>
      </c>
      <c r="G8194" s="20">
        <f t="shared" ref="G8194:G8257" si="551">A8194</f>
        <v>65016</v>
      </c>
      <c r="H8194" s="21" t="str">
        <f>VLOOKUP(B8194,属性中转表!A:F,6,FALSE)</f>
        <v>"hp":415800,"atk":11550</v>
      </c>
      <c r="I8194" s="20" t="str">
        <f>IF(VLOOKUP(B8194,属性中转表!A:G,7,FALSE)=0,"",VLOOKUP(VLOOKUP(B8194,属性中转表!A:G,7,FALSE),属性中转表!$K$2:$P$21,6,0))&amp;IF(VLOOKUP(B8194,属性中转表!A:G,7,FALSE)&gt;=50,VLOOKUP(A8194,英雄数据表!A:K,9,0),IF(VLOOKUP(B8194,属性中转表!A:G,7,FALSE)&gt;=25,VLOOKUP(A8194,英雄数据表!A:K,5,0),""))</f>
        <v>"atk":600,"hp":10000,"undpspro":200,"pvpdpspro":150,"pvpundpspro":100,"speed":10,"hppro":100</v>
      </c>
      <c r="J8194" s="20" t="str">
        <f>IF(I8194="","",属性中转表!$I$1&amp;(IF(VLOOKUP(B8194,属性中转表!A:G,7,FALSE)=0,0,VLOOKUP(VLOOKUP(B8194,属性中转表!A:G,7,FALSE),属性中转表!$K$2:$P$21,4,0)))+IFERROR(VLOOKUP(A8194,英雄数据表!A:K,IF(武魂!B8194&gt;=50,10,IF(武魂!B8194&gt;=25,6)),0),0))</f>
        <v>,"dpspro":200</v>
      </c>
      <c r="K8194" s="32" t="str">
        <f t="shared" si="548"/>
        <v>"atk":600,"hp":10000,"undpspro":200,"pvpdpspro":150,"pvpundpspro":100,"speed":10,"hppro":100,"dpspro":200</v>
      </c>
      <c r="L8194" s="20" t="str">
        <f>IF(B8194&gt;=50,VLOOKUP(A8194,英雄数据表!A:L,11,FALSE),IF(B8194&gt;=25,VLOOKUP(A8194,英雄数据表!A:L,7,0),""))</f>
        <v>"6501602004"</v>
      </c>
      <c r="M8194" s="20" t="str">
        <f>IFERROR(VLOOKUP(B8194,属性中转表!$K$2:$O$21,5,FALSE),"")</f>
        <v/>
      </c>
      <c r="N8194" s="20" t="str">
        <f>IF(B8194=25,VLOOKUP(A8194,英雄数据表!A:L,8,FALSE),IF(B8194=50,VLOOKUP(A8194,英雄数据表!A:L,12,0),""))</f>
        <v/>
      </c>
    </row>
    <row r="8195" spans="1:14" x14ac:dyDescent="0.3">
      <c r="A8195" s="20">
        <v>65016</v>
      </c>
      <c r="B8195" s="21">
        <f t="shared" si="549"/>
        <v>94</v>
      </c>
      <c r="C8195" s="21">
        <v>5</v>
      </c>
      <c r="D8195" s="21">
        <f>VLOOKUP(A8195,英雄数据表!A:D,4,0)</f>
        <v>6</v>
      </c>
      <c r="E8195" s="20" t="str">
        <f>VLOOKUP(A8195,英雄数据表!A:C,3,0)</f>
        <v>公正审判</v>
      </c>
      <c r="F8195" s="20">
        <f t="shared" si="550"/>
        <v>65016</v>
      </c>
      <c r="G8195" s="20">
        <f t="shared" si="551"/>
        <v>65016</v>
      </c>
      <c r="H8195" s="21" t="str">
        <f>VLOOKUP(B8195,属性中转表!A:F,6,FALSE)</f>
        <v>"hp":421200,"atk":11700</v>
      </c>
      <c r="I8195" s="20" t="str">
        <f>IF(VLOOKUP(B8195,属性中转表!A:G,7,FALSE)=0,"",VLOOKUP(VLOOKUP(B8195,属性中转表!A:G,7,FALSE),属性中转表!$K$2:$P$21,6,0))&amp;IF(VLOOKUP(B8195,属性中转表!A:G,7,FALSE)&gt;=50,VLOOKUP(A8195,英雄数据表!A:K,9,0),IF(VLOOKUP(B8195,属性中转表!A:G,7,FALSE)&gt;=25,VLOOKUP(A8195,英雄数据表!A:K,5,0),""))</f>
        <v>"atk":600,"hp":10000,"undpspro":200,"pvpdpspro":150,"pvpundpspro":100,"speed":10,"hppro":100</v>
      </c>
      <c r="J8195" s="20" t="str">
        <f>IF(I8195="","",属性中转表!$I$1&amp;(IF(VLOOKUP(B8195,属性中转表!A:G,7,FALSE)=0,0,VLOOKUP(VLOOKUP(B8195,属性中转表!A:G,7,FALSE),属性中转表!$K$2:$P$21,4,0)))+IFERROR(VLOOKUP(A8195,英雄数据表!A:K,IF(武魂!B8195&gt;=50,10,IF(武魂!B8195&gt;=25,6)),0),0))</f>
        <v>,"dpspro":200</v>
      </c>
      <c r="K8195" s="32" t="str">
        <f t="shared" si="548"/>
        <v>"atk":600,"hp":10000,"undpspro":200,"pvpdpspro":150,"pvpundpspro":100,"speed":10,"hppro":100,"dpspro":200</v>
      </c>
      <c r="L8195" s="20" t="str">
        <f>IF(B8195&gt;=50,VLOOKUP(A8195,英雄数据表!A:L,11,FALSE),IF(B8195&gt;=25,VLOOKUP(A8195,英雄数据表!A:L,7,0),""))</f>
        <v>"6501602004"</v>
      </c>
      <c r="M8195" s="20" t="str">
        <f>IFERROR(VLOOKUP(B8195,属性中转表!$K$2:$O$21,5,FALSE),"")</f>
        <v/>
      </c>
      <c r="N8195" s="20" t="str">
        <f>IF(B8195=25,VLOOKUP(A8195,英雄数据表!A:L,8,FALSE),IF(B8195=50,VLOOKUP(A8195,英雄数据表!A:L,12,0),""))</f>
        <v/>
      </c>
    </row>
    <row r="8196" spans="1:14" x14ac:dyDescent="0.3">
      <c r="A8196" s="20">
        <v>65016</v>
      </c>
      <c r="B8196" s="21">
        <f t="shared" si="549"/>
        <v>95</v>
      </c>
      <c r="C8196" s="21">
        <v>5</v>
      </c>
      <c r="D8196" s="21">
        <f>VLOOKUP(A8196,英雄数据表!A:D,4,0)</f>
        <v>6</v>
      </c>
      <c r="E8196" s="20" t="str">
        <f>VLOOKUP(A8196,英雄数据表!A:C,3,0)</f>
        <v>公正审判</v>
      </c>
      <c r="F8196" s="20">
        <f t="shared" si="550"/>
        <v>65016</v>
      </c>
      <c r="G8196" s="20">
        <f t="shared" si="551"/>
        <v>65016</v>
      </c>
      <c r="H8196" s="21" t="str">
        <f>VLOOKUP(B8196,属性中转表!A:F,6,FALSE)</f>
        <v>"hp":426600,"atk":11850</v>
      </c>
      <c r="I8196" s="20" t="str">
        <f>IF(VLOOKUP(B8196,属性中转表!A:G,7,FALSE)=0,"",VLOOKUP(VLOOKUP(B8196,属性中转表!A:G,7,FALSE),属性中转表!$K$2:$P$21,6,0))&amp;IF(VLOOKUP(B8196,属性中转表!A:G,7,FALSE)&gt;=50,VLOOKUP(A8196,英雄数据表!A:K,9,0),IF(VLOOKUP(B8196,属性中转表!A:G,7,FALSE)&gt;=25,VLOOKUP(A8196,英雄数据表!A:K,5,0),""))</f>
        <v>"atk":600,"hp":10000,"undpspro":200,"pvpdpspro":150,"pvpundpspro":150,"speed":10,"hppro":100</v>
      </c>
      <c r="J8196" s="20" t="str">
        <f>IF(I8196="","",属性中转表!$I$1&amp;(IF(VLOOKUP(B8196,属性中转表!A:G,7,FALSE)=0,0,VLOOKUP(VLOOKUP(B8196,属性中转表!A:G,7,FALSE),属性中转表!$K$2:$P$21,4,0)))+IFERROR(VLOOKUP(A8196,英雄数据表!A:K,IF(武魂!B8196&gt;=50,10,IF(武魂!B8196&gt;=25,6)),0),0))</f>
        <v>,"dpspro":200</v>
      </c>
      <c r="K8196" s="32" t="str">
        <f t="shared" si="548"/>
        <v>"atk":600,"hp":10000,"undpspro":200,"pvpdpspro":150,"pvpundpspro":150,"speed":10,"hppro":100,"dpspro":200</v>
      </c>
      <c r="L8196" s="20" t="str">
        <f>IF(B8196&gt;=50,VLOOKUP(A8196,英雄数据表!A:L,11,FALSE),IF(B8196&gt;=25,VLOOKUP(A8196,英雄数据表!A:L,7,0),""))</f>
        <v>"6501602004"</v>
      </c>
      <c r="M8196" s="20" t="str">
        <f>IFERROR(VLOOKUP(B8196,属性中转表!$K$2:$O$21,5,FALSE),"")</f>
        <v>"pvpundpspro":50</v>
      </c>
      <c r="N8196" s="20" t="str">
        <f>IF(B8196=25,VLOOKUP(A8196,英雄数据表!A:L,8,FALSE),IF(B8196=50,VLOOKUP(A8196,英雄数据表!A:L,12,0),""))</f>
        <v/>
      </c>
    </row>
    <row r="8197" spans="1:14" x14ac:dyDescent="0.3">
      <c r="A8197" s="20">
        <v>65016</v>
      </c>
      <c r="B8197" s="21">
        <f t="shared" si="549"/>
        <v>96</v>
      </c>
      <c r="C8197" s="21">
        <v>5</v>
      </c>
      <c r="D8197" s="21">
        <f>VLOOKUP(A8197,英雄数据表!A:D,4,0)</f>
        <v>6</v>
      </c>
      <c r="E8197" s="20" t="str">
        <f>VLOOKUP(A8197,英雄数据表!A:C,3,0)</f>
        <v>公正审判</v>
      </c>
      <c r="F8197" s="20">
        <f t="shared" si="550"/>
        <v>65016</v>
      </c>
      <c r="G8197" s="20">
        <f t="shared" si="551"/>
        <v>65016</v>
      </c>
      <c r="H8197" s="21" t="str">
        <f>VLOOKUP(B8197,属性中转表!A:F,6,FALSE)</f>
        <v>"hp":432000,"atk":12000</v>
      </c>
      <c r="I8197" s="20" t="str">
        <f>IF(VLOOKUP(B8197,属性中转表!A:G,7,FALSE)=0,"",VLOOKUP(VLOOKUP(B8197,属性中转表!A:G,7,FALSE),属性中转表!$K$2:$P$21,6,0))&amp;IF(VLOOKUP(B8197,属性中转表!A:G,7,FALSE)&gt;=50,VLOOKUP(A8197,英雄数据表!A:K,9,0),IF(VLOOKUP(B8197,属性中转表!A:G,7,FALSE)&gt;=25,VLOOKUP(A8197,英雄数据表!A:K,5,0),""))</f>
        <v>"atk":600,"hp":10000,"undpspro":200,"pvpdpspro":150,"pvpundpspro":150,"speed":10,"hppro":100</v>
      </c>
      <c r="J8197" s="20" t="str">
        <f>IF(I8197="","",属性中转表!$I$1&amp;(IF(VLOOKUP(B8197,属性中转表!A:G,7,FALSE)=0,0,VLOOKUP(VLOOKUP(B8197,属性中转表!A:G,7,FALSE),属性中转表!$K$2:$P$21,4,0)))+IFERROR(VLOOKUP(A8197,英雄数据表!A:K,IF(武魂!B8197&gt;=50,10,IF(武魂!B8197&gt;=25,6)),0),0))</f>
        <v>,"dpspro":200</v>
      </c>
      <c r="K8197" s="32" t="str">
        <f t="shared" si="548"/>
        <v>"atk":600,"hp":10000,"undpspro":200,"pvpdpspro":150,"pvpundpspro":150,"speed":10,"hppro":100,"dpspro":200</v>
      </c>
      <c r="L8197" s="20" t="str">
        <f>IF(B8197&gt;=50,VLOOKUP(A8197,英雄数据表!A:L,11,FALSE),IF(B8197&gt;=25,VLOOKUP(A8197,英雄数据表!A:L,7,0),""))</f>
        <v>"6501602004"</v>
      </c>
      <c r="M8197" s="20" t="str">
        <f>IFERROR(VLOOKUP(B8197,属性中转表!$K$2:$O$21,5,FALSE),"")</f>
        <v/>
      </c>
      <c r="N8197" s="20" t="str">
        <f>IF(B8197=25,VLOOKUP(A8197,英雄数据表!A:L,8,FALSE),IF(B8197=50,VLOOKUP(A8197,英雄数据表!A:L,12,0),""))</f>
        <v/>
      </c>
    </row>
    <row r="8198" spans="1:14" x14ac:dyDescent="0.3">
      <c r="A8198" s="20">
        <v>65016</v>
      </c>
      <c r="B8198" s="21">
        <f t="shared" si="549"/>
        <v>97</v>
      </c>
      <c r="C8198" s="21">
        <v>5</v>
      </c>
      <c r="D8198" s="21">
        <f>VLOOKUP(A8198,英雄数据表!A:D,4,0)</f>
        <v>6</v>
      </c>
      <c r="E8198" s="20" t="str">
        <f>VLOOKUP(A8198,英雄数据表!A:C,3,0)</f>
        <v>公正审判</v>
      </c>
      <c r="F8198" s="20">
        <f t="shared" si="550"/>
        <v>65016</v>
      </c>
      <c r="G8198" s="20">
        <f t="shared" si="551"/>
        <v>65016</v>
      </c>
      <c r="H8198" s="21" t="str">
        <f>VLOOKUP(B8198,属性中转表!A:F,6,FALSE)</f>
        <v>"hp":437400,"atk":12150</v>
      </c>
      <c r="I8198" s="20" t="str">
        <f>IF(VLOOKUP(B8198,属性中转表!A:G,7,FALSE)=0,"",VLOOKUP(VLOOKUP(B8198,属性中转表!A:G,7,FALSE),属性中转表!$K$2:$P$21,6,0))&amp;IF(VLOOKUP(B8198,属性中转表!A:G,7,FALSE)&gt;=50,VLOOKUP(A8198,英雄数据表!A:K,9,0),IF(VLOOKUP(B8198,属性中转表!A:G,7,FALSE)&gt;=25,VLOOKUP(A8198,英雄数据表!A:K,5,0),""))</f>
        <v>"atk":600,"hp":10000,"undpspro":200,"pvpdpspro":150,"pvpundpspro":150,"speed":10,"hppro":100</v>
      </c>
      <c r="J8198" s="20" t="str">
        <f>IF(I8198="","",属性中转表!$I$1&amp;(IF(VLOOKUP(B8198,属性中转表!A:G,7,FALSE)=0,0,VLOOKUP(VLOOKUP(B8198,属性中转表!A:G,7,FALSE),属性中转表!$K$2:$P$21,4,0)))+IFERROR(VLOOKUP(A8198,英雄数据表!A:K,IF(武魂!B8198&gt;=50,10,IF(武魂!B8198&gt;=25,6)),0),0))</f>
        <v>,"dpspro":200</v>
      </c>
      <c r="K8198" s="32" t="str">
        <f t="shared" si="548"/>
        <v>"atk":600,"hp":10000,"undpspro":200,"pvpdpspro":150,"pvpundpspro":150,"speed":10,"hppro":100,"dpspro":200</v>
      </c>
      <c r="L8198" s="20" t="str">
        <f>IF(B8198&gt;=50,VLOOKUP(A8198,英雄数据表!A:L,11,FALSE),IF(B8198&gt;=25,VLOOKUP(A8198,英雄数据表!A:L,7,0),""))</f>
        <v>"6501602004"</v>
      </c>
      <c r="M8198" s="20" t="str">
        <f>IFERROR(VLOOKUP(B8198,属性中转表!$K$2:$O$21,5,FALSE),"")</f>
        <v/>
      </c>
      <c r="N8198" s="20" t="str">
        <f>IF(B8198=25,VLOOKUP(A8198,英雄数据表!A:L,8,FALSE),IF(B8198=50,VLOOKUP(A8198,英雄数据表!A:L,12,0),""))</f>
        <v/>
      </c>
    </row>
    <row r="8199" spans="1:14" x14ac:dyDescent="0.3">
      <c r="A8199" s="20">
        <v>65016</v>
      </c>
      <c r="B8199" s="21">
        <f t="shared" si="549"/>
        <v>98</v>
      </c>
      <c r="C8199" s="21">
        <v>5</v>
      </c>
      <c r="D8199" s="21">
        <f>VLOOKUP(A8199,英雄数据表!A:D,4,0)</f>
        <v>6</v>
      </c>
      <c r="E8199" s="20" t="str">
        <f>VLOOKUP(A8199,英雄数据表!A:C,3,0)</f>
        <v>公正审判</v>
      </c>
      <c r="F8199" s="20">
        <f t="shared" si="550"/>
        <v>65016</v>
      </c>
      <c r="G8199" s="20">
        <f t="shared" si="551"/>
        <v>65016</v>
      </c>
      <c r="H8199" s="21" t="str">
        <f>VLOOKUP(B8199,属性中转表!A:F,6,FALSE)</f>
        <v>"hp":442800,"atk":12300</v>
      </c>
      <c r="I8199" s="20" t="str">
        <f>IF(VLOOKUP(B8199,属性中转表!A:G,7,FALSE)=0,"",VLOOKUP(VLOOKUP(B8199,属性中转表!A:G,7,FALSE),属性中转表!$K$2:$P$21,6,0))&amp;IF(VLOOKUP(B8199,属性中转表!A:G,7,FALSE)&gt;=50,VLOOKUP(A8199,英雄数据表!A:K,9,0),IF(VLOOKUP(B8199,属性中转表!A:G,7,FALSE)&gt;=25,VLOOKUP(A8199,英雄数据表!A:K,5,0),""))</f>
        <v>"atk":600,"hp":10000,"undpspro":200,"pvpdpspro":150,"pvpundpspro":150,"speed":10,"hppro":100</v>
      </c>
      <c r="J8199" s="20" t="str">
        <f>IF(I8199="","",属性中转表!$I$1&amp;(IF(VLOOKUP(B8199,属性中转表!A:G,7,FALSE)=0,0,VLOOKUP(VLOOKUP(B8199,属性中转表!A:G,7,FALSE),属性中转表!$K$2:$P$21,4,0)))+IFERROR(VLOOKUP(A8199,英雄数据表!A:K,IF(武魂!B8199&gt;=50,10,IF(武魂!B8199&gt;=25,6)),0),0))</f>
        <v>,"dpspro":200</v>
      </c>
      <c r="K8199" s="32" t="str">
        <f t="shared" si="548"/>
        <v>"atk":600,"hp":10000,"undpspro":200,"pvpdpspro":150,"pvpundpspro":150,"speed":10,"hppro":100,"dpspro":200</v>
      </c>
      <c r="L8199" s="20" t="str">
        <f>IF(B8199&gt;=50,VLOOKUP(A8199,英雄数据表!A:L,11,FALSE),IF(B8199&gt;=25,VLOOKUP(A8199,英雄数据表!A:L,7,0),""))</f>
        <v>"6501602004"</v>
      </c>
      <c r="M8199" s="20" t="str">
        <f>IFERROR(VLOOKUP(B8199,属性中转表!$K$2:$O$21,5,FALSE),"")</f>
        <v/>
      </c>
      <c r="N8199" s="20" t="str">
        <f>IF(B8199=25,VLOOKUP(A8199,英雄数据表!A:L,8,FALSE),IF(B8199=50,VLOOKUP(A8199,英雄数据表!A:L,12,0),""))</f>
        <v/>
      </c>
    </row>
    <row r="8200" spans="1:14" x14ac:dyDescent="0.3">
      <c r="A8200" s="20">
        <v>65016</v>
      </c>
      <c r="B8200" s="21">
        <f t="shared" si="549"/>
        <v>99</v>
      </c>
      <c r="C8200" s="21">
        <v>5</v>
      </c>
      <c r="D8200" s="21">
        <f>VLOOKUP(A8200,英雄数据表!A:D,4,0)</f>
        <v>6</v>
      </c>
      <c r="E8200" s="20" t="str">
        <f>VLOOKUP(A8200,英雄数据表!A:C,3,0)</f>
        <v>公正审判</v>
      </c>
      <c r="F8200" s="20">
        <f t="shared" si="550"/>
        <v>65016</v>
      </c>
      <c r="G8200" s="20">
        <f t="shared" si="551"/>
        <v>65016</v>
      </c>
      <c r="H8200" s="21" t="str">
        <f>VLOOKUP(B8200,属性中转表!A:F,6,FALSE)</f>
        <v>"hp":448200,"atk":12450</v>
      </c>
      <c r="I8200" s="20" t="str">
        <f>IF(VLOOKUP(B8200,属性中转表!A:G,7,FALSE)=0,"",VLOOKUP(VLOOKUP(B8200,属性中转表!A:G,7,FALSE),属性中转表!$K$2:$P$21,6,0))&amp;IF(VLOOKUP(B8200,属性中转表!A:G,7,FALSE)&gt;=50,VLOOKUP(A8200,英雄数据表!A:K,9,0),IF(VLOOKUP(B8200,属性中转表!A:G,7,FALSE)&gt;=25,VLOOKUP(A8200,英雄数据表!A:K,5,0),""))</f>
        <v>"atk":600,"hp":10000,"undpspro":200,"pvpdpspro":150,"pvpundpspro":150,"speed":10,"hppro":100</v>
      </c>
      <c r="J8200" s="20" t="str">
        <f>IF(I8200="","",属性中转表!$I$1&amp;(IF(VLOOKUP(B8200,属性中转表!A:G,7,FALSE)=0,0,VLOOKUP(VLOOKUP(B8200,属性中转表!A:G,7,FALSE),属性中转表!$K$2:$P$21,4,0)))+IFERROR(VLOOKUP(A8200,英雄数据表!A:K,IF(武魂!B8200&gt;=50,10,IF(武魂!B8200&gt;=25,6)),0),0))</f>
        <v>,"dpspro":200</v>
      </c>
      <c r="K8200" s="32" t="str">
        <f t="shared" si="548"/>
        <v>"atk":600,"hp":10000,"undpspro":200,"pvpdpspro":150,"pvpundpspro":150,"speed":10,"hppro":100,"dpspro":200</v>
      </c>
      <c r="L8200" s="20" t="str">
        <f>IF(B8200&gt;=50,VLOOKUP(A8200,英雄数据表!A:L,11,FALSE),IF(B8200&gt;=25,VLOOKUP(A8200,英雄数据表!A:L,7,0),""))</f>
        <v>"6501602004"</v>
      </c>
      <c r="M8200" s="20" t="str">
        <f>IFERROR(VLOOKUP(B8200,属性中转表!$K$2:$O$21,5,FALSE),"")</f>
        <v/>
      </c>
      <c r="N8200" s="20" t="str">
        <f>IF(B8200=25,VLOOKUP(A8200,英雄数据表!A:L,8,FALSE),IF(B8200=50,VLOOKUP(A8200,英雄数据表!A:L,12,0),""))</f>
        <v/>
      </c>
    </row>
    <row r="8201" spans="1:14" x14ac:dyDescent="0.3">
      <c r="A8201" s="20">
        <v>65016</v>
      </c>
      <c r="B8201" s="21">
        <f t="shared" si="549"/>
        <v>100</v>
      </c>
      <c r="C8201" s="21">
        <v>5</v>
      </c>
      <c r="D8201" s="21">
        <f>VLOOKUP(A8201,英雄数据表!A:D,4,0)</f>
        <v>6</v>
      </c>
      <c r="E8201" s="20" t="str">
        <f>VLOOKUP(A8201,英雄数据表!A:C,3,0)</f>
        <v>公正审判</v>
      </c>
      <c r="F8201" s="20">
        <f t="shared" si="550"/>
        <v>65016</v>
      </c>
      <c r="G8201" s="20">
        <f t="shared" si="551"/>
        <v>65016</v>
      </c>
      <c r="H8201" s="21" t="str">
        <f>VLOOKUP(B8201,属性中转表!A:F,6,FALSE)</f>
        <v>"hp":453600,"atk":12600</v>
      </c>
      <c r="I8201" s="20" t="str">
        <f>IF(VLOOKUP(B8201,属性中转表!A:G,7,FALSE)=0,"",VLOOKUP(VLOOKUP(B8201,属性中转表!A:G,7,FALSE),属性中转表!$K$2:$P$21,6,0))&amp;IF(VLOOKUP(B8201,属性中转表!A:G,7,FALSE)&gt;=50,VLOOKUP(A8201,英雄数据表!A:K,9,0),IF(VLOOKUP(B8201,属性中转表!A:G,7,FALSE)&gt;=25,VLOOKUP(A8201,英雄数据表!A:K,5,0),""))</f>
        <v>"atk":900,"hp":15000,"undpspro":200,"pvpdpspro":150,"pvpundpspro":150,"speed":20,"hppro":100</v>
      </c>
      <c r="J8201" s="20" t="str">
        <f>IF(I8201="","",属性中转表!$I$1&amp;(IF(VLOOKUP(B8201,属性中转表!A:G,7,FALSE)=0,0,VLOOKUP(VLOOKUP(B8201,属性中转表!A:G,7,FALSE),属性中转表!$K$2:$P$21,4,0)))+IFERROR(VLOOKUP(A8201,英雄数据表!A:K,IF(武魂!B8201&gt;=50,10,IF(武魂!B8201&gt;=25,6)),0),0))</f>
        <v>,"dpspro":200</v>
      </c>
      <c r="K8201" s="32" t="str">
        <f t="shared" si="548"/>
        <v>"atk":900,"hp":15000,"undpspro":200,"pvpdpspro":150,"pvpundpspro":150,"speed":20,"hppro":100,"dpspro":200</v>
      </c>
      <c r="L8201" s="20" t="str">
        <f>IF(B8201&gt;=50,VLOOKUP(A8201,英雄数据表!A:L,11,FALSE),IF(B8201&gt;=25,VLOOKUP(A8201,英雄数据表!A:L,7,0),""))</f>
        <v>"6501602004"</v>
      </c>
      <c r="M8201" s="20" t="str">
        <f>IFERROR(VLOOKUP(B8201,属性中转表!$K$2:$O$21,5,FALSE),"")</f>
        <v>"speed":10,"atk":300,"hp":5000</v>
      </c>
      <c r="N8201" s="20" t="str">
        <f>IF(B8201=25,VLOOKUP(A8201,英雄数据表!A:L,8,FALSE),IF(B8201=50,VLOOKUP(A8201,英雄数据表!A:L,12,0),""))</f>
        <v/>
      </c>
    </row>
    <row r="8202" spans="1:14" x14ac:dyDescent="0.3">
      <c r="A8202" s="20">
        <v>61036</v>
      </c>
      <c r="B8202" s="21">
        <f t="shared" si="549"/>
        <v>1</v>
      </c>
      <c r="C8202" s="21">
        <v>5</v>
      </c>
      <c r="D8202" s="21">
        <f>VLOOKUP(A8202,英雄数据表!A:D,4,0)</f>
        <v>6</v>
      </c>
      <c r="E8202" s="20" t="str">
        <f>VLOOKUP(A8202,英雄数据表!A:C,3,0)</f>
        <v>光之判</v>
      </c>
      <c r="F8202" s="20">
        <f t="shared" si="550"/>
        <v>61036</v>
      </c>
      <c r="G8202" s="20">
        <f t="shared" si="551"/>
        <v>61036</v>
      </c>
      <c r="H8202" s="21" t="str">
        <f>VLOOKUP(B8202,属性中转表!A:F,6,FALSE)</f>
        <v>"hp":5400,"atk":150</v>
      </c>
      <c r="I8202" s="20" t="str">
        <f>IF(VLOOKUP(B8202,属性中转表!A:G,7,FALSE)=0,"",VLOOKUP(VLOOKUP(B8202,属性中转表!A:G,7,FALSE),属性中转表!$K$2:$P$21,6,0))&amp;IF(VLOOKUP(B8202,属性中转表!A:G,7,FALSE)&gt;=50,VLOOKUP(A8202,英雄数据表!A:K,9,0),IF(VLOOKUP(B8202,属性中转表!A:G,7,FALSE)&gt;=25,VLOOKUP(A8202,英雄数据表!A:K,5,0),""))</f>
        <v/>
      </c>
      <c r="J8202" s="20" t="str">
        <f>IF(I8202="","",属性中转表!$I$1&amp;(IF(VLOOKUP(B8202,属性中转表!A:G,7,FALSE)=0,0,VLOOKUP(VLOOKUP(B8202,属性中转表!A:G,7,FALSE),属性中转表!$K$2:$P$21,4,0)))+IFERROR(VLOOKUP(A8202,英雄数据表!A:K,IF(武魂!B8202&gt;=50,10,IF(武魂!B8202&gt;=25,6)),0),0))</f>
        <v/>
      </c>
      <c r="K8202" s="32" t="str">
        <f t="shared" si="548"/>
        <v/>
      </c>
      <c r="L8202" s="20" t="str">
        <f>IF(B8202&gt;=50,VLOOKUP(A8202,英雄数据表!A:L,11,FALSE),IF(B8202&gt;=25,VLOOKUP(A8202,英雄数据表!A:L,7,0),""))</f>
        <v/>
      </c>
      <c r="M8202" s="20" t="str">
        <f>IFERROR(VLOOKUP(B8202,属性中转表!$K$2:$O$21,5,FALSE),"")</f>
        <v/>
      </c>
      <c r="N8202" s="20" t="str">
        <f>IF(B8202=25,VLOOKUP(A8202,英雄数据表!A:L,8,FALSE),IF(B8202=50,VLOOKUP(A8202,英雄数据表!A:L,12,0),""))</f>
        <v/>
      </c>
    </row>
    <row r="8203" spans="1:14" x14ac:dyDescent="0.3">
      <c r="A8203" s="20">
        <v>61036</v>
      </c>
      <c r="B8203" s="21">
        <f t="shared" si="549"/>
        <v>2</v>
      </c>
      <c r="C8203" s="21">
        <v>5</v>
      </c>
      <c r="D8203" s="21">
        <f>VLOOKUP(A8203,英雄数据表!A:D,4,0)</f>
        <v>6</v>
      </c>
      <c r="E8203" s="20" t="str">
        <f>VLOOKUP(A8203,英雄数据表!A:C,3,0)</f>
        <v>光之判</v>
      </c>
      <c r="F8203" s="20">
        <f t="shared" si="550"/>
        <v>61036</v>
      </c>
      <c r="G8203" s="20">
        <f t="shared" si="551"/>
        <v>61036</v>
      </c>
      <c r="H8203" s="21" t="str">
        <f>VLOOKUP(B8203,属性中转表!A:F,6,FALSE)</f>
        <v>"hp":7200,"atk":200</v>
      </c>
      <c r="I8203" s="20" t="str">
        <f>IF(VLOOKUP(B8203,属性中转表!A:G,7,FALSE)=0,"",VLOOKUP(VLOOKUP(B8203,属性中转表!A:G,7,FALSE),属性中转表!$K$2:$P$21,6,0))&amp;IF(VLOOKUP(B8203,属性中转表!A:G,7,FALSE)&gt;=50,VLOOKUP(A8203,英雄数据表!A:K,9,0),IF(VLOOKUP(B8203,属性中转表!A:G,7,FALSE)&gt;=25,VLOOKUP(A8203,英雄数据表!A:K,5,0),""))</f>
        <v/>
      </c>
      <c r="J8203" s="20" t="str">
        <f>IF(I8203="","",属性中转表!$I$1&amp;(IF(VLOOKUP(B8203,属性中转表!A:G,7,FALSE)=0,0,VLOOKUP(VLOOKUP(B8203,属性中转表!A:G,7,FALSE),属性中转表!$K$2:$P$21,4,0)))+IFERROR(VLOOKUP(A8203,英雄数据表!A:K,IF(武魂!B8203&gt;=50,10,IF(武魂!B8203&gt;=25,6)),0),0))</f>
        <v/>
      </c>
      <c r="K8203" s="32" t="str">
        <f t="shared" si="548"/>
        <v/>
      </c>
      <c r="L8203" s="20" t="str">
        <f>IF(B8203&gt;=50,VLOOKUP(A8203,英雄数据表!A:L,11,FALSE),IF(B8203&gt;=25,VLOOKUP(A8203,英雄数据表!A:L,7,0),""))</f>
        <v/>
      </c>
      <c r="M8203" s="20" t="str">
        <f>IFERROR(VLOOKUP(B8203,属性中转表!$K$2:$O$21,5,FALSE),"")</f>
        <v/>
      </c>
      <c r="N8203" s="20" t="str">
        <f>IF(B8203=25,VLOOKUP(A8203,英雄数据表!A:L,8,FALSE),IF(B8203=50,VLOOKUP(A8203,英雄数据表!A:L,12,0),""))</f>
        <v/>
      </c>
    </row>
    <row r="8204" spans="1:14" x14ac:dyDescent="0.3">
      <c r="A8204" s="20">
        <v>61036</v>
      </c>
      <c r="B8204" s="21">
        <f t="shared" si="549"/>
        <v>3</v>
      </c>
      <c r="C8204" s="21">
        <v>5</v>
      </c>
      <c r="D8204" s="21">
        <f>VLOOKUP(A8204,英雄数据表!A:D,4,0)</f>
        <v>6</v>
      </c>
      <c r="E8204" s="20" t="str">
        <f>VLOOKUP(A8204,英雄数据表!A:C,3,0)</f>
        <v>光之判</v>
      </c>
      <c r="F8204" s="20">
        <f t="shared" si="550"/>
        <v>61036</v>
      </c>
      <c r="G8204" s="20">
        <f t="shared" si="551"/>
        <v>61036</v>
      </c>
      <c r="H8204" s="21" t="str">
        <f>VLOOKUP(B8204,属性中转表!A:F,6,FALSE)</f>
        <v>"hp":9000,"atk":250</v>
      </c>
      <c r="I8204" s="20" t="str">
        <f>IF(VLOOKUP(B8204,属性中转表!A:G,7,FALSE)=0,"",VLOOKUP(VLOOKUP(B8204,属性中转表!A:G,7,FALSE),属性中转表!$K$2:$P$21,6,0))&amp;IF(VLOOKUP(B8204,属性中转表!A:G,7,FALSE)&gt;=50,VLOOKUP(A8204,英雄数据表!A:K,9,0),IF(VLOOKUP(B8204,属性中转表!A:G,7,FALSE)&gt;=25,VLOOKUP(A8204,英雄数据表!A:K,5,0),""))</f>
        <v/>
      </c>
      <c r="J8204" s="20" t="str">
        <f>IF(I8204="","",属性中转表!$I$1&amp;(IF(VLOOKUP(B8204,属性中转表!A:G,7,FALSE)=0,0,VLOOKUP(VLOOKUP(B8204,属性中转表!A:G,7,FALSE),属性中转表!$K$2:$P$21,4,0)))+IFERROR(VLOOKUP(A8204,英雄数据表!A:K,IF(武魂!B8204&gt;=50,10,IF(武魂!B8204&gt;=25,6)),0),0))</f>
        <v/>
      </c>
      <c r="K8204" s="32" t="str">
        <f t="shared" si="548"/>
        <v/>
      </c>
      <c r="L8204" s="20" t="str">
        <f>IF(B8204&gt;=50,VLOOKUP(A8204,英雄数据表!A:L,11,FALSE),IF(B8204&gt;=25,VLOOKUP(A8204,英雄数据表!A:L,7,0),""))</f>
        <v/>
      </c>
      <c r="M8204" s="20" t="str">
        <f>IFERROR(VLOOKUP(B8204,属性中转表!$K$2:$O$21,5,FALSE),"")</f>
        <v/>
      </c>
      <c r="N8204" s="20" t="str">
        <f>IF(B8204=25,VLOOKUP(A8204,英雄数据表!A:L,8,FALSE),IF(B8204=50,VLOOKUP(A8204,英雄数据表!A:L,12,0),""))</f>
        <v/>
      </c>
    </row>
    <row r="8205" spans="1:14" x14ac:dyDescent="0.3">
      <c r="A8205" s="20">
        <v>61036</v>
      </c>
      <c r="B8205" s="21">
        <f t="shared" si="549"/>
        <v>4</v>
      </c>
      <c r="C8205" s="21">
        <v>5</v>
      </c>
      <c r="D8205" s="21">
        <f>VLOOKUP(A8205,英雄数据表!A:D,4,0)</f>
        <v>6</v>
      </c>
      <c r="E8205" s="20" t="str">
        <f>VLOOKUP(A8205,英雄数据表!A:C,3,0)</f>
        <v>光之判</v>
      </c>
      <c r="F8205" s="20">
        <f t="shared" si="550"/>
        <v>61036</v>
      </c>
      <c r="G8205" s="20">
        <f t="shared" si="551"/>
        <v>61036</v>
      </c>
      <c r="H8205" s="21" t="str">
        <f>VLOOKUP(B8205,属性中转表!A:F,6,FALSE)</f>
        <v>"hp":10800,"atk":300</v>
      </c>
      <c r="I8205" s="20" t="str">
        <f>IF(VLOOKUP(B8205,属性中转表!A:G,7,FALSE)=0,"",VLOOKUP(VLOOKUP(B8205,属性中转表!A:G,7,FALSE),属性中转表!$K$2:$P$21,6,0))&amp;IF(VLOOKUP(B8205,属性中转表!A:G,7,FALSE)&gt;=50,VLOOKUP(A8205,英雄数据表!A:K,9,0),IF(VLOOKUP(B8205,属性中转表!A:G,7,FALSE)&gt;=25,VLOOKUP(A8205,英雄数据表!A:K,5,0),""))</f>
        <v/>
      </c>
      <c r="J8205" s="20" t="str">
        <f>IF(I8205="","",属性中转表!$I$1&amp;(IF(VLOOKUP(B8205,属性中转表!A:G,7,FALSE)=0,0,VLOOKUP(VLOOKUP(B8205,属性中转表!A:G,7,FALSE),属性中转表!$K$2:$P$21,4,0)))+IFERROR(VLOOKUP(A8205,英雄数据表!A:K,IF(武魂!B8205&gt;=50,10,IF(武魂!B8205&gt;=25,6)),0),0))</f>
        <v/>
      </c>
      <c r="K8205" s="32" t="str">
        <f t="shared" si="548"/>
        <v/>
      </c>
      <c r="L8205" s="20" t="str">
        <f>IF(B8205&gt;=50,VLOOKUP(A8205,英雄数据表!A:L,11,FALSE),IF(B8205&gt;=25,VLOOKUP(A8205,英雄数据表!A:L,7,0),""))</f>
        <v/>
      </c>
      <c r="M8205" s="20" t="str">
        <f>IFERROR(VLOOKUP(B8205,属性中转表!$K$2:$O$21,5,FALSE),"")</f>
        <v/>
      </c>
      <c r="N8205" s="20" t="str">
        <f>IF(B8205=25,VLOOKUP(A8205,英雄数据表!A:L,8,FALSE),IF(B8205=50,VLOOKUP(A8205,英雄数据表!A:L,12,0),""))</f>
        <v/>
      </c>
    </row>
    <row r="8206" spans="1:14" x14ac:dyDescent="0.3">
      <c r="A8206" s="20">
        <v>61036</v>
      </c>
      <c r="B8206" s="21">
        <f t="shared" si="549"/>
        <v>5</v>
      </c>
      <c r="C8206" s="21">
        <v>5</v>
      </c>
      <c r="D8206" s="21">
        <f>VLOOKUP(A8206,英雄数据表!A:D,4,0)</f>
        <v>6</v>
      </c>
      <c r="E8206" s="20" t="str">
        <f>VLOOKUP(A8206,英雄数据表!A:C,3,0)</f>
        <v>光之判</v>
      </c>
      <c r="F8206" s="20">
        <f t="shared" si="550"/>
        <v>61036</v>
      </c>
      <c r="G8206" s="20">
        <f t="shared" si="551"/>
        <v>61036</v>
      </c>
      <c r="H8206" s="21" t="str">
        <f>VLOOKUP(B8206,属性中转表!A:F,6,FALSE)</f>
        <v>"hp":12600,"atk":350</v>
      </c>
      <c r="I8206" s="20" t="str">
        <f>IF(VLOOKUP(B8206,属性中转表!A:G,7,FALSE)=0,"",VLOOKUP(VLOOKUP(B8206,属性中转表!A:G,7,FALSE),属性中转表!$K$2:$P$21,6,0))&amp;IF(VLOOKUP(B8206,属性中转表!A:G,7,FALSE)&gt;=50,VLOOKUP(A8206,英雄数据表!A:K,9,0),IF(VLOOKUP(B8206,属性中转表!A:G,7,FALSE)&gt;=25,VLOOKUP(A8206,英雄数据表!A:K,5,0),""))</f>
        <v>"atk":300</v>
      </c>
      <c r="J8206" s="20" t="str">
        <f>IF(I8206="","",属性中转表!$I$1&amp;(IF(VLOOKUP(B8206,属性中转表!A:G,7,FALSE)=0,0,VLOOKUP(VLOOKUP(B8206,属性中转表!A:G,7,FALSE),属性中转表!$K$2:$P$21,4,0)))+IFERROR(VLOOKUP(A8206,英雄数据表!A:K,IF(武魂!B8206&gt;=50,10,IF(武魂!B8206&gt;=25,6)),0),0))</f>
        <v>,"dpspro":0</v>
      </c>
      <c r="K8206" s="32" t="str">
        <f t="shared" si="548"/>
        <v>"atk":300,"dpspro":0</v>
      </c>
      <c r="L8206" s="20" t="str">
        <f>IF(B8206&gt;=50,VLOOKUP(A8206,英雄数据表!A:L,11,FALSE),IF(B8206&gt;=25,VLOOKUP(A8206,英雄数据表!A:L,7,0),""))</f>
        <v/>
      </c>
      <c r="M8206" s="20" t="str">
        <f>IFERROR(VLOOKUP(B8206,属性中转表!$K$2:$O$21,5,FALSE),"")</f>
        <v>"atk":300</v>
      </c>
      <c r="N8206" s="20" t="str">
        <f>IF(B8206=25,VLOOKUP(A8206,英雄数据表!A:L,8,FALSE),IF(B8206=50,VLOOKUP(A8206,英雄数据表!A:L,12,0),""))</f>
        <v/>
      </c>
    </row>
    <row r="8207" spans="1:14" x14ac:dyDescent="0.3">
      <c r="A8207" s="20">
        <v>61036</v>
      </c>
      <c r="B8207" s="21">
        <f t="shared" si="549"/>
        <v>6</v>
      </c>
      <c r="C8207" s="21">
        <v>5</v>
      </c>
      <c r="D8207" s="21">
        <f>VLOOKUP(A8207,英雄数据表!A:D,4,0)</f>
        <v>6</v>
      </c>
      <c r="E8207" s="20" t="str">
        <f>VLOOKUP(A8207,英雄数据表!A:C,3,0)</f>
        <v>光之判</v>
      </c>
      <c r="F8207" s="20">
        <f t="shared" si="550"/>
        <v>61036</v>
      </c>
      <c r="G8207" s="20">
        <f t="shared" si="551"/>
        <v>61036</v>
      </c>
      <c r="H8207" s="21" t="str">
        <f>VLOOKUP(B8207,属性中转表!A:F,6,FALSE)</f>
        <v>"hp":14400,"atk":400</v>
      </c>
      <c r="I8207" s="20" t="str">
        <f>IF(VLOOKUP(B8207,属性中转表!A:G,7,FALSE)=0,"",VLOOKUP(VLOOKUP(B8207,属性中转表!A:G,7,FALSE),属性中转表!$K$2:$P$21,6,0))&amp;IF(VLOOKUP(B8207,属性中转表!A:G,7,FALSE)&gt;=50,VLOOKUP(A8207,英雄数据表!A:K,9,0),IF(VLOOKUP(B8207,属性中转表!A:G,7,FALSE)&gt;=25,VLOOKUP(A8207,英雄数据表!A:K,5,0),""))</f>
        <v>"atk":300</v>
      </c>
      <c r="J8207" s="20" t="str">
        <f>IF(I8207="","",属性中转表!$I$1&amp;(IF(VLOOKUP(B8207,属性中转表!A:G,7,FALSE)=0,0,VLOOKUP(VLOOKUP(B8207,属性中转表!A:G,7,FALSE),属性中转表!$K$2:$P$21,4,0)))+IFERROR(VLOOKUP(A8207,英雄数据表!A:K,IF(武魂!B8207&gt;=50,10,IF(武魂!B8207&gt;=25,6)),0),0))</f>
        <v>,"dpspro":0</v>
      </c>
      <c r="K8207" s="32" t="str">
        <f t="shared" si="548"/>
        <v>"atk":300,"dpspro":0</v>
      </c>
      <c r="L8207" s="20" t="str">
        <f>IF(B8207&gt;=50,VLOOKUP(A8207,英雄数据表!A:L,11,FALSE),IF(B8207&gt;=25,VLOOKUP(A8207,英雄数据表!A:L,7,0),""))</f>
        <v/>
      </c>
      <c r="M8207" s="20" t="str">
        <f>IFERROR(VLOOKUP(B8207,属性中转表!$K$2:$O$21,5,FALSE),"")</f>
        <v/>
      </c>
      <c r="N8207" s="20" t="str">
        <f>IF(B8207=25,VLOOKUP(A8207,英雄数据表!A:L,8,FALSE),IF(B8207=50,VLOOKUP(A8207,英雄数据表!A:L,12,0),""))</f>
        <v/>
      </c>
    </row>
    <row r="8208" spans="1:14" x14ac:dyDescent="0.3">
      <c r="A8208" s="20">
        <v>61036</v>
      </c>
      <c r="B8208" s="21">
        <f t="shared" si="549"/>
        <v>7</v>
      </c>
      <c r="C8208" s="21">
        <v>5</v>
      </c>
      <c r="D8208" s="21">
        <f>VLOOKUP(A8208,英雄数据表!A:D,4,0)</f>
        <v>6</v>
      </c>
      <c r="E8208" s="20" t="str">
        <f>VLOOKUP(A8208,英雄数据表!A:C,3,0)</f>
        <v>光之判</v>
      </c>
      <c r="F8208" s="20">
        <f t="shared" si="550"/>
        <v>61036</v>
      </c>
      <c r="G8208" s="20">
        <f t="shared" si="551"/>
        <v>61036</v>
      </c>
      <c r="H8208" s="21" t="str">
        <f>VLOOKUP(B8208,属性中转表!A:F,6,FALSE)</f>
        <v>"hp":16200,"atk":450</v>
      </c>
      <c r="I8208" s="20" t="str">
        <f>IF(VLOOKUP(B8208,属性中转表!A:G,7,FALSE)=0,"",VLOOKUP(VLOOKUP(B8208,属性中转表!A:G,7,FALSE),属性中转表!$K$2:$P$21,6,0))&amp;IF(VLOOKUP(B8208,属性中转表!A:G,7,FALSE)&gt;=50,VLOOKUP(A8208,英雄数据表!A:K,9,0),IF(VLOOKUP(B8208,属性中转表!A:G,7,FALSE)&gt;=25,VLOOKUP(A8208,英雄数据表!A:K,5,0),""))</f>
        <v>"atk":300</v>
      </c>
      <c r="J8208" s="20" t="str">
        <f>IF(I8208="","",属性中转表!$I$1&amp;(IF(VLOOKUP(B8208,属性中转表!A:G,7,FALSE)=0,0,VLOOKUP(VLOOKUP(B8208,属性中转表!A:G,7,FALSE),属性中转表!$K$2:$P$21,4,0)))+IFERROR(VLOOKUP(A8208,英雄数据表!A:K,IF(武魂!B8208&gt;=50,10,IF(武魂!B8208&gt;=25,6)),0),0))</f>
        <v>,"dpspro":0</v>
      </c>
      <c r="K8208" s="32" t="str">
        <f t="shared" si="548"/>
        <v>"atk":300,"dpspro":0</v>
      </c>
      <c r="L8208" s="20" t="str">
        <f>IF(B8208&gt;=50,VLOOKUP(A8208,英雄数据表!A:L,11,FALSE),IF(B8208&gt;=25,VLOOKUP(A8208,英雄数据表!A:L,7,0),""))</f>
        <v/>
      </c>
      <c r="M8208" s="20" t="str">
        <f>IFERROR(VLOOKUP(B8208,属性中转表!$K$2:$O$21,5,FALSE),"")</f>
        <v/>
      </c>
      <c r="N8208" s="20" t="str">
        <f>IF(B8208=25,VLOOKUP(A8208,英雄数据表!A:L,8,FALSE),IF(B8208=50,VLOOKUP(A8208,英雄数据表!A:L,12,0),""))</f>
        <v/>
      </c>
    </row>
    <row r="8209" spans="1:14" x14ac:dyDescent="0.3">
      <c r="A8209" s="20">
        <v>61036</v>
      </c>
      <c r="B8209" s="21">
        <f t="shared" si="549"/>
        <v>8</v>
      </c>
      <c r="C8209" s="21">
        <v>5</v>
      </c>
      <c r="D8209" s="21">
        <f>VLOOKUP(A8209,英雄数据表!A:D,4,0)</f>
        <v>6</v>
      </c>
      <c r="E8209" s="20" t="str">
        <f>VLOOKUP(A8209,英雄数据表!A:C,3,0)</f>
        <v>光之判</v>
      </c>
      <c r="F8209" s="20">
        <f t="shared" si="550"/>
        <v>61036</v>
      </c>
      <c r="G8209" s="20">
        <f t="shared" si="551"/>
        <v>61036</v>
      </c>
      <c r="H8209" s="21" t="str">
        <f>VLOOKUP(B8209,属性中转表!A:F,6,FALSE)</f>
        <v>"hp":18000,"atk":500</v>
      </c>
      <c r="I8209" s="20" t="str">
        <f>IF(VLOOKUP(B8209,属性中转表!A:G,7,FALSE)=0,"",VLOOKUP(VLOOKUP(B8209,属性中转表!A:G,7,FALSE),属性中转表!$K$2:$P$21,6,0))&amp;IF(VLOOKUP(B8209,属性中转表!A:G,7,FALSE)&gt;=50,VLOOKUP(A8209,英雄数据表!A:K,9,0),IF(VLOOKUP(B8209,属性中转表!A:G,7,FALSE)&gt;=25,VLOOKUP(A8209,英雄数据表!A:K,5,0),""))</f>
        <v>"atk":300</v>
      </c>
      <c r="J8209" s="20" t="str">
        <f>IF(I8209="","",属性中转表!$I$1&amp;(IF(VLOOKUP(B8209,属性中转表!A:G,7,FALSE)=0,0,VLOOKUP(VLOOKUP(B8209,属性中转表!A:G,7,FALSE),属性中转表!$K$2:$P$21,4,0)))+IFERROR(VLOOKUP(A8209,英雄数据表!A:K,IF(武魂!B8209&gt;=50,10,IF(武魂!B8209&gt;=25,6)),0),0))</f>
        <v>,"dpspro":0</v>
      </c>
      <c r="K8209" s="32" t="str">
        <f t="shared" si="548"/>
        <v>"atk":300,"dpspro":0</v>
      </c>
      <c r="L8209" s="20" t="str">
        <f>IF(B8209&gt;=50,VLOOKUP(A8209,英雄数据表!A:L,11,FALSE),IF(B8209&gt;=25,VLOOKUP(A8209,英雄数据表!A:L,7,0),""))</f>
        <v/>
      </c>
      <c r="M8209" s="20" t="str">
        <f>IFERROR(VLOOKUP(B8209,属性中转表!$K$2:$O$21,5,FALSE),"")</f>
        <v/>
      </c>
      <c r="N8209" s="20" t="str">
        <f>IF(B8209=25,VLOOKUP(A8209,英雄数据表!A:L,8,FALSE),IF(B8209=50,VLOOKUP(A8209,英雄数据表!A:L,12,0),""))</f>
        <v/>
      </c>
    </row>
    <row r="8210" spans="1:14" x14ac:dyDescent="0.3">
      <c r="A8210" s="20">
        <v>61036</v>
      </c>
      <c r="B8210" s="21">
        <f t="shared" si="549"/>
        <v>9</v>
      </c>
      <c r="C8210" s="21">
        <v>5</v>
      </c>
      <c r="D8210" s="21">
        <f>VLOOKUP(A8210,英雄数据表!A:D,4,0)</f>
        <v>6</v>
      </c>
      <c r="E8210" s="20" t="str">
        <f>VLOOKUP(A8210,英雄数据表!A:C,3,0)</f>
        <v>光之判</v>
      </c>
      <c r="F8210" s="20">
        <f t="shared" si="550"/>
        <v>61036</v>
      </c>
      <c r="G8210" s="20">
        <f t="shared" si="551"/>
        <v>61036</v>
      </c>
      <c r="H8210" s="21" t="str">
        <f>VLOOKUP(B8210,属性中转表!A:F,6,FALSE)</f>
        <v>"hp":19800,"atk":550</v>
      </c>
      <c r="I8210" s="20" t="str">
        <f>IF(VLOOKUP(B8210,属性中转表!A:G,7,FALSE)=0,"",VLOOKUP(VLOOKUP(B8210,属性中转表!A:G,7,FALSE),属性中转表!$K$2:$P$21,6,0))&amp;IF(VLOOKUP(B8210,属性中转表!A:G,7,FALSE)&gt;=50,VLOOKUP(A8210,英雄数据表!A:K,9,0),IF(VLOOKUP(B8210,属性中转表!A:G,7,FALSE)&gt;=25,VLOOKUP(A8210,英雄数据表!A:K,5,0),""))</f>
        <v>"atk":300</v>
      </c>
      <c r="J8210" s="20" t="str">
        <f>IF(I8210="","",属性中转表!$I$1&amp;(IF(VLOOKUP(B8210,属性中转表!A:G,7,FALSE)=0,0,VLOOKUP(VLOOKUP(B8210,属性中转表!A:G,7,FALSE),属性中转表!$K$2:$P$21,4,0)))+IFERROR(VLOOKUP(A8210,英雄数据表!A:K,IF(武魂!B8210&gt;=50,10,IF(武魂!B8210&gt;=25,6)),0),0))</f>
        <v>,"dpspro":0</v>
      </c>
      <c r="K8210" s="32" t="str">
        <f t="shared" si="548"/>
        <v>"atk":300,"dpspro":0</v>
      </c>
      <c r="L8210" s="20" t="str">
        <f>IF(B8210&gt;=50,VLOOKUP(A8210,英雄数据表!A:L,11,FALSE),IF(B8210&gt;=25,VLOOKUP(A8210,英雄数据表!A:L,7,0),""))</f>
        <v/>
      </c>
      <c r="M8210" s="20" t="str">
        <f>IFERROR(VLOOKUP(B8210,属性中转表!$K$2:$O$21,5,FALSE),"")</f>
        <v/>
      </c>
      <c r="N8210" s="20" t="str">
        <f>IF(B8210=25,VLOOKUP(A8210,英雄数据表!A:L,8,FALSE),IF(B8210=50,VLOOKUP(A8210,英雄数据表!A:L,12,0),""))</f>
        <v/>
      </c>
    </row>
    <row r="8211" spans="1:14" x14ac:dyDescent="0.3">
      <c r="A8211" s="20">
        <v>61036</v>
      </c>
      <c r="B8211" s="21">
        <f t="shared" si="549"/>
        <v>10</v>
      </c>
      <c r="C8211" s="21">
        <v>5</v>
      </c>
      <c r="D8211" s="21">
        <f>VLOOKUP(A8211,英雄数据表!A:D,4,0)</f>
        <v>6</v>
      </c>
      <c r="E8211" s="20" t="str">
        <f>VLOOKUP(A8211,英雄数据表!A:C,3,0)</f>
        <v>光之判</v>
      </c>
      <c r="F8211" s="20">
        <f t="shared" si="550"/>
        <v>61036</v>
      </c>
      <c r="G8211" s="20">
        <f t="shared" si="551"/>
        <v>61036</v>
      </c>
      <c r="H8211" s="21" t="str">
        <f>VLOOKUP(B8211,属性中转表!A:F,6,FALSE)</f>
        <v>"hp":21600,"atk":600</v>
      </c>
      <c r="I8211" s="20" t="str">
        <f>IF(VLOOKUP(B8211,属性中转表!A:G,7,FALSE)=0,"",VLOOKUP(VLOOKUP(B8211,属性中转表!A:G,7,FALSE),属性中转表!$K$2:$P$21,6,0))&amp;IF(VLOOKUP(B8211,属性中转表!A:G,7,FALSE)&gt;=50,VLOOKUP(A8211,英雄数据表!A:K,9,0),IF(VLOOKUP(B8211,属性中转表!A:G,7,FALSE)&gt;=25,VLOOKUP(A8211,英雄数据表!A:K,5,0),""))</f>
        <v>"atk":300,"hp":5000</v>
      </c>
      <c r="J8211" s="20" t="str">
        <f>IF(I8211="","",属性中转表!$I$1&amp;(IF(VLOOKUP(B8211,属性中转表!A:G,7,FALSE)=0,0,VLOOKUP(VLOOKUP(B8211,属性中转表!A:G,7,FALSE),属性中转表!$K$2:$P$21,4,0)))+IFERROR(VLOOKUP(A8211,英雄数据表!A:K,IF(武魂!B8211&gt;=50,10,IF(武魂!B8211&gt;=25,6)),0),0))</f>
        <v>,"dpspro":0</v>
      </c>
      <c r="K8211" s="32" t="str">
        <f t="shared" si="548"/>
        <v>"atk":300,"hp":5000,"dpspro":0</v>
      </c>
      <c r="L8211" s="20" t="str">
        <f>IF(B8211&gt;=50,VLOOKUP(A8211,英雄数据表!A:L,11,FALSE),IF(B8211&gt;=25,VLOOKUP(A8211,英雄数据表!A:L,7,0),""))</f>
        <v/>
      </c>
      <c r="M8211" s="20" t="str">
        <f>IFERROR(VLOOKUP(B8211,属性中转表!$K$2:$O$21,5,FALSE),"")</f>
        <v>"hp":5000</v>
      </c>
      <c r="N8211" s="20" t="str">
        <f>IF(B8211=25,VLOOKUP(A8211,英雄数据表!A:L,8,FALSE),IF(B8211=50,VLOOKUP(A8211,英雄数据表!A:L,12,0),""))</f>
        <v/>
      </c>
    </row>
    <row r="8212" spans="1:14" x14ac:dyDescent="0.3">
      <c r="A8212" s="20">
        <v>61036</v>
      </c>
      <c r="B8212" s="21">
        <f t="shared" si="549"/>
        <v>11</v>
      </c>
      <c r="C8212" s="21">
        <v>5</v>
      </c>
      <c r="D8212" s="21">
        <f>VLOOKUP(A8212,英雄数据表!A:D,4,0)</f>
        <v>6</v>
      </c>
      <c r="E8212" s="20" t="str">
        <f>VLOOKUP(A8212,英雄数据表!A:C,3,0)</f>
        <v>光之判</v>
      </c>
      <c r="F8212" s="20">
        <f t="shared" si="550"/>
        <v>61036</v>
      </c>
      <c r="G8212" s="20">
        <f t="shared" si="551"/>
        <v>61036</v>
      </c>
      <c r="H8212" s="21" t="str">
        <f>VLOOKUP(B8212,属性中转表!A:F,6,FALSE)</f>
        <v>"hp":24300,"atk":675</v>
      </c>
      <c r="I8212" s="20" t="str">
        <f>IF(VLOOKUP(B8212,属性中转表!A:G,7,FALSE)=0,"",VLOOKUP(VLOOKUP(B8212,属性中转表!A:G,7,FALSE),属性中转表!$K$2:$P$21,6,0))&amp;IF(VLOOKUP(B8212,属性中转表!A:G,7,FALSE)&gt;=50,VLOOKUP(A8212,英雄数据表!A:K,9,0),IF(VLOOKUP(B8212,属性中转表!A:G,7,FALSE)&gt;=25,VLOOKUP(A8212,英雄数据表!A:K,5,0),""))</f>
        <v>"atk":300,"hp":5000</v>
      </c>
      <c r="J8212" s="20" t="str">
        <f>IF(I8212="","",属性中转表!$I$1&amp;(IF(VLOOKUP(B8212,属性中转表!A:G,7,FALSE)=0,0,VLOOKUP(VLOOKUP(B8212,属性中转表!A:G,7,FALSE),属性中转表!$K$2:$P$21,4,0)))+IFERROR(VLOOKUP(A8212,英雄数据表!A:K,IF(武魂!B8212&gt;=50,10,IF(武魂!B8212&gt;=25,6)),0),0))</f>
        <v>,"dpspro":0</v>
      </c>
      <c r="K8212" s="32" t="str">
        <f t="shared" si="548"/>
        <v>"atk":300,"hp":5000,"dpspro":0</v>
      </c>
      <c r="L8212" s="20" t="str">
        <f>IF(B8212&gt;=50,VLOOKUP(A8212,英雄数据表!A:L,11,FALSE),IF(B8212&gt;=25,VLOOKUP(A8212,英雄数据表!A:L,7,0),""))</f>
        <v/>
      </c>
      <c r="M8212" s="20" t="str">
        <f>IFERROR(VLOOKUP(B8212,属性中转表!$K$2:$O$21,5,FALSE),"")</f>
        <v/>
      </c>
      <c r="N8212" s="20" t="str">
        <f>IF(B8212=25,VLOOKUP(A8212,英雄数据表!A:L,8,FALSE),IF(B8212=50,VLOOKUP(A8212,英雄数据表!A:L,12,0),""))</f>
        <v/>
      </c>
    </row>
    <row r="8213" spans="1:14" x14ac:dyDescent="0.3">
      <c r="A8213" s="20">
        <v>61036</v>
      </c>
      <c r="B8213" s="21">
        <f t="shared" si="549"/>
        <v>12</v>
      </c>
      <c r="C8213" s="21">
        <v>5</v>
      </c>
      <c r="D8213" s="21">
        <f>VLOOKUP(A8213,英雄数据表!A:D,4,0)</f>
        <v>6</v>
      </c>
      <c r="E8213" s="20" t="str">
        <f>VLOOKUP(A8213,英雄数据表!A:C,3,0)</f>
        <v>光之判</v>
      </c>
      <c r="F8213" s="20">
        <f t="shared" si="550"/>
        <v>61036</v>
      </c>
      <c r="G8213" s="20">
        <f t="shared" si="551"/>
        <v>61036</v>
      </c>
      <c r="H8213" s="21" t="str">
        <f>VLOOKUP(B8213,属性中转表!A:F,6,FALSE)</f>
        <v>"hp":27000,"atk":750</v>
      </c>
      <c r="I8213" s="20" t="str">
        <f>IF(VLOOKUP(B8213,属性中转表!A:G,7,FALSE)=0,"",VLOOKUP(VLOOKUP(B8213,属性中转表!A:G,7,FALSE),属性中转表!$K$2:$P$21,6,0))&amp;IF(VLOOKUP(B8213,属性中转表!A:G,7,FALSE)&gt;=50,VLOOKUP(A8213,英雄数据表!A:K,9,0),IF(VLOOKUP(B8213,属性中转表!A:G,7,FALSE)&gt;=25,VLOOKUP(A8213,英雄数据表!A:K,5,0),""))</f>
        <v>"atk":300,"hp":5000</v>
      </c>
      <c r="J8213" s="20" t="str">
        <f>IF(I8213="","",属性中转表!$I$1&amp;(IF(VLOOKUP(B8213,属性中转表!A:G,7,FALSE)=0,0,VLOOKUP(VLOOKUP(B8213,属性中转表!A:G,7,FALSE),属性中转表!$K$2:$P$21,4,0)))+IFERROR(VLOOKUP(A8213,英雄数据表!A:K,IF(武魂!B8213&gt;=50,10,IF(武魂!B8213&gt;=25,6)),0),0))</f>
        <v>,"dpspro":0</v>
      </c>
      <c r="K8213" s="32" t="str">
        <f t="shared" si="548"/>
        <v>"atk":300,"hp":5000,"dpspro":0</v>
      </c>
      <c r="L8213" s="20" t="str">
        <f>IF(B8213&gt;=50,VLOOKUP(A8213,英雄数据表!A:L,11,FALSE),IF(B8213&gt;=25,VLOOKUP(A8213,英雄数据表!A:L,7,0),""))</f>
        <v/>
      </c>
      <c r="M8213" s="20" t="str">
        <f>IFERROR(VLOOKUP(B8213,属性中转表!$K$2:$O$21,5,FALSE),"")</f>
        <v/>
      </c>
      <c r="N8213" s="20" t="str">
        <f>IF(B8213=25,VLOOKUP(A8213,英雄数据表!A:L,8,FALSE),IF(B8213=50,VLOOKUP(A8213,英雄数据表!A:L,12,0),""))</f>
        <v/>
      </c>
    </row>
    <row r="8214" spans="1:14" x14ac:dyDescent="0.3">
      <c r="A8214" s="20">
        <v>61036</v>
      </c>
      <c r="B8214" s="21">
        <f t="shared" si="549"/>
        <v>13</v>
      </c>
      <c r="C8214" s="21">
        <v>5</v>
      </c>
      <c r="D8214" s="21">
        <f>VLOOKUP(A8214,英雄数据表!A:D,4,0)</f>
        <v>6</v>
      </c>
      <c r="E8214" s="20" t="str">
        <f>VLOOKUP(A8214,英雄数据表!A:C,3,0)</f>
        <v>光之判</v>
      </c>
      <c r="F8214" s="20">
        <f t="shared" si="550"/>
        <v>61036</v>
      </c>
      <c r="G8214" s="20">
        <f t="shared" si="551"/>
        <v>61036</v>
      </c>
      <c r="H8214" s="21" t="str">
        <f>VLOOKUP(B8214,属性中转表!A:F,6,FALSE)</f>
        <v>"hp":29700,"atk":825</v>
      </c>
      <c r="I8214" s="20" t="str">
        <f>IF(VLOOKUP(B8214,属性中转表!A:G,7,FALSE)=0,"",VLOOKUP(VLOOKUP(B8214,属性中转表!A:G,7,FALSE),属性中转表!$K$2:$P$21,6,0))&amp;IF(VLOOKUP(B8214,属性中转表!A:G,7,FALSE)&gt;=50,VLOOKUP(A8214,英雄数据表!A:K,9,0),IF(VLOOKUP(B8214,属性中转表!A:G,7,FALSE)&gt;=25,VLOOKUP(A8214,英雄数据表!A:K,5,0),""))</f>
        <v>"atk":300,"hp":5000</v>
      </c>
      <c r="J8214" s="20" t="str">
        <f>IF(I8214="","",属性中转表!$I$1&amp;(IF(VLOOKUP(B8214,属性中转表!A:G,7,FALSE)=0,0,VLOOKUP(VLOOKUP(B8214,属性中转表!A:G,7,FALSE),属性中转表!$K$2:$P$21,4,0)))+IFERROR(VLOOKUP(A8214,英雄数据表!A:K,IF(武魂!B8214&gt;=50,10,IF(武魂!B8214&gt;=25,6)),0),0))</f>
        <v>,"dpspro":0</v>
      </c>
      <c r="K8214" s="32" t="str">
        <f t="shared" si="548"/>
        <v>"atk":300,"hp":5000,"dpspro":0</v>
      </c>
      <c r="L8214" s="20" t="str">
        <f>IF(B8214&gt;=50,VLOOKUP(A8214,英雄数据表!A:L,11,FALSE),IF(B8214&gt;=25,VLOOKUP(A8214,英雄数据表!A:L,7,0),""))</f>
        <v/>
      </c>
      <c r="M8214" s="20" t="str">
        <f>IFERROR(VLOOKUP(B8214,属性中转表!$K$2:$O$21,5,FALSE),"")</f>
        <v/>
      </c>
      <c r="N8214" s="20" t="str">
        <f>IF(B8214=25,VLOOKUP(A8214,英雄数据表!A:L,8,FALSE),IF(B8214=50,VLOOKUP(A8214,英雄数据表!A:L,12,0),""))</f>
        <v/>
      </c>
    </row>
    <row r="8215" spans="1:14" x14ac:dyDescent="0.3">
      <c r="A8215" s="20">
        <v>61036</v>
      </c>
      <c r="B8215" s="21">
        <f t="shared" si="549"/>
        <v>14</v>
      </c>
      <c r="C8215" s="21">
        <v>5</v>
      </c>
      <c r="D8215" s="21">
        <f>VLOOKUP(A8215,英雄数据表!A:D,4,0)</f>
        <v>6</v>
      </c>
      <c r="E8215" s="20" t="str">
        <f>VLOOKUP(A8215,英雄数据表!A:C,3,0)</f>
        <v>光之判</v>
      </c>
      <c r="F8215" s="20">
        <f t="shared" si="550"/>
        <v>61036</v>
      </c>
      <c r="G8215" s="20">
        <f t="shared" si="551"/>
        <v>61036</v>
      </c>
      <c r="H8215" s="21" t="str">
        <f>VLOOKUP(B8215,属性中转表!A:F,6,FALSE)</f>
        <v>"hp":32400,"atk":900</v>
      </c>
      <c r="I8215" s="20" t="str">
        <f>IF(VLOOKUP(B8215,属性中转表!A:G,7,FALSE)=0,"",VLOOKUP(VLOOKUP(B8215,属性中转表!A:G,7,FALSE),属性中转表!$K$2:$P$21,6,0))&amp;IF(VLOOKUP(B8215,属性中转表!A:G,7,FALSE)&gt;=50,VLOOKUP(A8215,英雄数据表!A:K,9,0),IF(VLOOKUP(B8215,属性中转表!A:G,7,FALSE)&gt;=25,VLOOKUP(A8215,英雄数据表!A:K,5,0),""))</f>
        <v>"atk":300,"hp":5000</v>
      </c>
      <c r="J8215" s="20" t="str">
        <f>IF(I8215="","",属性中转表!$I$1&amp;(IF(VLOOKUP(B8215,属性中转表!A:G,7,FALSE)=0,0,VLOOKUP(VLOOKUP(B8215,属性中转表!A:G,7,FALSE),属性中转表!$K$2:$P$21,4,0)))+IFERROR(VLOOKUP(A8215,英雄数据表!A:K,IF(武魂!B8215&gt;=50,10,IF(武魂!B8215&gt;=25,6)),0),0))</f>
        <v>,"dpspro":0</v>
      </c>
      <c r="K8215" s="32" t="str">
        <f t="shared" si="548"/>
        <v>"atk":300,"hp":5000,"dpspro":0</v>
      </c>
      <c r="L8215" s="20" t="str">
        <f>IF(B8215&gt;=50,VLOOKUP(A8215,英雄数据表!A:L,11,FALSE),IF(B8215&gt;=25,VLOOKUP(A8215,英雄数据表!A:L,7,0),""))</f>
        <v/>
      </c>
      <c r="M8215" s="20" t="str">
        <f>IFERROR(VLOOKUP(B8215,属性中转表!$K$2:$O$21,5,FALSE),"")</f>
        <v/>
      </c>
      <c r="N8215" s="20" t="str">
        <f>IF(B8215=25,VLOOKUP(A8215,英雄数据表!A:L,8,FALSE),IF(B8215=50,VLOOKUP(A8215,英雄数据表!A:L,12,0),""))</f>
        <v/>
      </c>
    </row>
    <row r="8216" spans="1:14" x14ac:dyDescent="0.3">
      <c r="A8216" s="20">
        <v>61036</v>
      </c>
      <c r="B8216" s="21">
        <f t="shared" si="549"/>
        <v>15</v>
      </c>
      <c r="C8216" s="21">
        <v>5</v>
      </c>
      <c r="D8216" s="21">
        <f>VLOOKUP(A8216,英雄数据表!A:D,4,0)</f>
        <v>6</v>
      </c>
      <c r="E8216" s="20" t="str">
        <f>VLOOKUP(A8216,英雄数据表!A:C,3,0)</f>
        <v>光之判</v>
      </c>
      <c r="F8216" s="20">
        <f t="shared" si="550"/>
        <v>61036</v>
      </c>
      <c r="G8216" s="20">
        <f t="shared" si="551"/>
        <v>61036</v>
      </c>
      <c r="H8216" s="21" t="str">
        <f>VLOOKUP(B8216,属性中转表!A:F,6,FALSE)</f>
        <v>"hp":35100,"atk":975</v>
      </c>
      <c r="I8216" s="20" t="str">
        <f>IF(VLOOKUP(B8216,属性中转表!A:G,7,FALSE)=0,"",VLOOKUP(VLOOKUP(B8216,属性中转表!A:G,7,FALSE),属性中转表!$K$2:$P$21,6,0))&amp;IF(VLOOKUP(B8216,属性中转表!A:G,7,FALSE)&gt;=50,VLOOKUP(A8216,英雄数据表!A:K,9,0),IF(VLOOKUP(B8216,属性中转表!A:G,7,FALSE)&gt;=25,VLOOKUP(A8216,英雄数据表!A:K,5,0),""))</f>
        <v>"atk":300,"hp":5000,"undpspro":50</v>
      </c>
      <c r="J8216" s="20" t="str">
        <f>IF(I8216="","",属性中转表!$I$1&amp;(IF(VLOOKUP(B8216,属性中转表!A:G,7,FALSE)=0,0,VLOOKUP(VLOOKUP(B8216,属性中转表!A:G,7,FALSE),属性中转表!$K$2:$P$21,4,0)))+IFERROR(VLOOKUP(A8216,英雄数据表!A:K,IF(武魂!B8216&gt;=50,10,IF(武魂!B8216&gt;=25,6)),0),0))</f>
        <v>,"dpspro":0</v>
      </c>
      <c r="K8216" s="32" t="str">
        <f t="shared" si="548"/>
        <v>"atk":300,"hp":5000,"undpspro":50,"dpspro":0</v>
      </c>
      <c r="L8216" s="20" t="str">
        <f>IF(B8216&gt;=50,VLOOKUP(A8216,英雄数据表!A:L,11,FALSE),IF(B8216&gt;=25,VLOOKUP(A8216,英雄数据表!A:L,7,0),""))</f>
        <v/>
      </c>
      <c r="M8216" s="20" t="str">
        <f>IFERROR(VLOOKUP(B8216,属性中转表!$K$2:$O$21,5,FALSE),"")</f>
        <v>"undpspro":50</v>
      </c>
      <c r="N8216" s="20" t="str">
        <f>IF(B8216=25,VLOOKUP(A8216,英雄数据表!A:L,8,FALSE),IF(B8216=50,VLOOKUP(A8216,英雄数据表!A:L,12,0),""))</f>
        <v/>
      </c>
    </row>
    <row r="8217" spans="1:14" x14ac:dyDescent="0.3">
      <c r="A8217" s="20">
        <v>61036</v>
      </c>
      <c r="B8217" s="21">
        <f t="shared" si="549"/>
        <v>16</v>
      </c>
      <c r="C8217" s="21">
        <v>5</v>
      </c>
      <c r="D8217" s="21">
        <f>VLOOKUP(A8217,英雄数据表!A:D,4,0)</f>
        <v>6</v>
      </c>
      <c r="E8217" s="20" t="str">
        <f>VLOOKUP(A8217,英雄数据表!A:C,3,0)</f>
        <v>光之判</v>
      </c>
      <c r="F8217" s="20">
        <f t="shared" si="550"/>
        <v>61036</v>
      </c>
      <c r="G8217" s="20">
        <f t="shared" si="551"/>
        <v>61036</v>
      </c>
      <c r="H8217" s="21" t="str">
        <f>VLOOKUP(B8217,属性中转表!A:F,6,FALSE)</f>
        <v>"hp":37800,"atk":1050</v>
      </c>
      <c r="I8217" s="20" t="str">
        <f>IF(VLOOKUP(B8217,属性中转表!A:G,7,FALSE)=0,"",VLOOKUP(VLOOKUP(B8217,属性中转表!A:G,7,FALSE),属性中转表!$K$2:$P$21,6,0))&amp;IF(VLOOKUP(B8217,属性中转表!A:G,7,FALSE)&gt;=50,VLOOKUP(A8217,英雄数据表!A:K,9,0),IF(VLOOKUP(B8217,属性中转表!A:G,7,FALSE)&gt;=25,VLOOKUP(A8217,英雄数据表!A:K,5,0),""))</f>
        <v>"atk":300,"hp":5000,"undpspro":50</v>
      </c>
      <c r="J8217" s="20" t="str">
        <f>IF(I8217="","",属性中转表!$I$1&amp;(IF(VLOOKUP(B8217,属性中转表!A:G,7,FALSE)=0,0,VLOOKUP(VLOOKUP(B8217,属性中转表!A:G,7,FALSE),属性中转表!$K$2:$P$21,4,0)))+IFERROR(VLOOKUP(A8217,英雄数据表!A:K,IF(武魂!B8217&gt;=50,10,IF(武魂!B8217&gt;=25,6)),0),0))</f>
        <v>,"dpspro":0</v>
      </c>
      <c r="K8217" s="32" t="str">
        <f t="shared" si="548"/>
        <v>"atk":300,"hp":5000,"undpspro":50,"dpspro":0</v>
      </c>
      <c r="L8217" s="20" t="str">
        <f>IF(B8217&gt;=50,VLOOKUP(A8217,英雄数据表!A:L,11,FALSE),IF(B8217&gt;=25,VLOOKUP(A8217,英雄数据表!A:L,7,0),""))</f>
        <v/>
      </c>
      <c r="M8217" s="20" t="str">
        <f>IFERROR(VLOOKUP(B8217,属性中转表!$K$2:$O$21,5,FALSE),"")</f>
        <v/>
      </c>
      <c r="N8217" s="20" t="str">
        <f>IF(B8217=25,VLOOKUP(A8217,英雄数据表!A:L,8,FALSE),IF(B8217=50,VLOOKUP(A8217,英雄数据表!A:L,12,0),""))</f>
        <v/>
      </c>
    </row>
    <row r="8218" spans="1:14" x14ac:dyDescent="0.3">
      <c r="A8218" s="20">
        <v>61036</v>
      </c>
      <c r="B8218" s="21">
        <f t="shared" si="549"/>
        <v>17</v>
      </c>
      <c r="C8218" s="21">
        <v>5</v>
      </c>
      <c r="D8218" s="21">
        <f>VLOOKUP(A8218,英雄数据表!A:D,4,0)</f>
        <v>6</v>
      </c>
      <c r="E8218" s="20" t="str">
        <f>VLOOKUP(A8218,英雄数据表!A:C,3,0)</f>
        <v>光之判</v>
      </c>
      <c r="F8218" s="20">
        <f t="shared" si="550"/>
        <v>61036</v>
      </c>
      <c r="G8218" s="20">
        <f t="shared" si="551"/>
        <v>61036</v>
      </c>
      <c r="H8218" s="21" t="str">
        <f>VLOOKUP(B8218,属性中转表!A:F,6,FALSE)</f>
        <v>"hp":40500,"atk":1125</v>
      </c>
      <c r="I8218" s="20" t="str">
        <f>IF(VLOOKUP(B8218,属性中转表!A:G,7,FALSE)=0,"",VLOOKUP(VLOOKUP(B8218,属性中转表!A:G,7,FALSE),属性中转表!$K$2:$P$21,6,0))&amp;IF(VLOOKUP(B8218,属性中转表!A:G,7,FALSE)&gt;=50,VLOOKUP(A8218,英雄数据表!A:K,9,0),IF(VLOOKUP(B8218,属性中转表!A:G,7,FALSE)&gt;=25,VLOOKUP(A8218,英雄数据表!A:K,5,0),""))</f>
        <v>"atk":300,"hp":5000,"undpspro":50</v>
      </c>
      <c r="J8218" s="20" t="str">
        <f>IF(I8218="","",属性中转表!$I$1&amp;(IF(VLOOKUP(B8218,属性中转表!A:G,7,FALSE)=0,0,VLOOKUP(VLOOKUP(B8218,属性中转表!A:G,7,FALSE),属性中转表!$K$2:$P$21,4,0)))+IFERROR(VLOOKUP(A8218,英雄数据表!A:K,IF(武魂!B8218&gt;=50,10,IF(武魂!B8218&gt;=25,6)),0),0))</f>
        <v>,"dpspro":0</v>
      </c>
      <c r="K8218" s="32" t="str">
        <f t="shared" si="548"/>
        <v>"atk":300,"hp":5000,"undpspro":50,"dpspro":0</v>
      </c>
      <c r="L8218" s="20" t="str">
        <f>IF(B8218&gt;=50,VLOOKUP(A8218,英雄数据表!A:L,11,FALSE),IF(B8218&gt;=25,VLOOKUP(A8218,英雄数据表!A:L,7,0),""))</f>
        <v/>
      </c>
      <c r="M8218" s="20" t="str">
        <f>IFERROR(VLOOKUP(B8218,属性中转表!$K$2:$O$21,5,FALSE),"")</f>
        <v/>
      </c>
      <c r="N8218" s="20" t="str">
        <f>IF(B8218=25,VLOOKUP(A8218,英雄数据表!A:L,8,FALSE),IF(B8218=50,VLOOKUP(A8218,英雄数据表!A:L,12,0),""))</f>
        <v/>
      </c>
    </row>
    <row r="8219" spans="1:14" x14ac:dyDescent="0.3">
      <c r="A8219" s="20">
        <v>61036</v>
      </c>
      <c r="B8219" s="21">
        <f t="shared" si="549"/>
        <v>18</v>
      </c>
      <c r="C8219" s="21">
        <v>5</v>
      </c>
      <c r="D8219" s="21">
        <f>VLOOKUP(A8219,英雄数据表!A:D,4,0)</f>
        <v>6</v>
      </c>
      <c r="E8219" s="20" t="str">
        <f>VLOOKUP(A8219,英雄数据表!A:C,3,0)</f>
        <v>光之判</v>
      </c>
      <c r="F8219" s="20">
        <f t="shared" si="550"/>
        <v>61036</v>
      </c>
      <c r="G8219" s="20">
        <f t="shared" si="551"/>
        <v>61036</v>
      </c>
      <c r="H8219" s="21" t="str">
        <f>VLOOKUP(B8219,属性中转表!A:F,6,FALSE)</f>
        <v>"hp":43200,"atk":1200</v>
      </c>
      <c r="I8219" s="20" t="str">
        <f>IF(VLOOKUP(B8219,属性中转表!A:G,7,FALSE)=0,"",VLOOKUP(VLOOKUP(B8219,属性中转表!A:G,7,FALSE),属性中转表!$K$2:$P$21,6,0))&amp;IF(VLOOKUP(B8219,属性中转表!A:G,7,FALSE)&gt;=50,VLOOKUP(A8219,英雄数据表!A:K,9,0),IF(VLOOKUP(B8219,属性中转表!A:G,7,FALSE)&gt;=25,VLOOKUP(A8219,英雄数据表!A:K,5,0),""))</f>
        <v>"atk":300,"hp":5000,"undpspro":50</v>
      </c>
      <c r="J8219" s="20" t="str">
        <f>IF(I8219="","",属性中转表!$I$1&amp;(IF(VLOOKUP(B8219,属性中转表!A:G,7,FALSE)=0,0,VLOOKUP(VLOOKUP(B8219,属性中转表!A:G,7,FALSE),属性中转表!$K$2:$P$21,4,0)))+IFERROR(VLOOKUP(A8219,英雄数据表!A:K,IF(武魂!B8219&gt;=50,10,IF(武魂!B8219&gt;=25,6)),0),0))</f>
        <v>,"dpspro":0</v>
      </c>
      <c r="K8219" s="32" t="str">
        <f t="shared" si="548"/>
        <v>"atk":300,"hp":5000,"undpspro":50,"dpspro":0</v>
      </c>
      <c r="L8219" s="20" t="str">
        <f>IF(B8219&gt;=50,VLOOKUP(A8219,英雄数据表!A:L,11,FALSE),IF(B8219&gt;=25,VLOOKUP(A8219,英雄数据表!A:L,7,0),""))</f>
        <v/>
      </c>
      <c r="M8219" s="20" t="str">
        <f>IFERROR(VLOOKUP(B8219,属性中转表!$K$2:$O$21,5,FALSE),"")</f>
        <v/>
      </c>
      <c r="N8219" s="20" t="str">
        <f>IF(B8219=25,VLOOKUP(A8219,英雄数据表!A:L,8,FALSE),IF(B8219=50,VLOOKUP(A8219,英雄数据表!A:L,12,0),""))</f>
        <v/>
      </c>
    </row>
    <row r="8220" spans="1:14" x14ac:dyDescent="0.3">
      <c r="A8220" s="20">
        <v>61036</v>
      </c>
      <c r="B8220" s="21">
        <f t="shared" si="549"/>
        <v>19</v>
      </c>
      <c r="C8220" s="21">
        <v>5</v>
      </c>
      <c r="D8220" s="21">
        <f>VLOOKUP(A8220,英雄数据表!A:D,4,0)</f>
        <v>6</v>
      </c>
      <c r="E8220" s="20" t="str">
        <f>VLOOKUP(A8220,英雄数据表!A:C,3,0)</f>
        <v>光之判</v>
      </c>
      <c r="F8220" s="20">
        <f t="shared" si="550"/>
        <v>61036</v>
      </c>
      <c r="G8220" s="20">
        <f t="shared" si="551"/>
        <v>61036</v>
      </c>
      <c r="H8220" s="21" t="str">
        <f>VLOOKUP(B8220,属性中转表!A:F,6,FALSE)</f>
        <v>"hp":45900,"atk":1275</v>
      </c>
      <c r="I8220" s="20" t="str">
        <f>IF(VLOOKUP(B8220,属性中转表!A:G,7,FALSE)=0,"",VLOOKUP(VLOOKUP(B8220,属性中转表!A:G,7,FALSE),属性中转表!$K$2:$P$21,6,0))&amp;IF(VLOOKUP(B8220,属性中转表!A:G,7,FALSE)&gt;=50,VLOOKUP(A8220,英雄数据表!A:K,9,0),IF(VLOOKUP(B8220,属性中转表!A:G,7,FALSE)&gt;=25,VLOOKUP(A8220,英雄数据表!A:K,5,0),""))</f>
        <v>"atk":300,"hp":5000,"undpspro":50</v>
      </c>
      <c r="J8220" s="20" t="str">
        <f>IF(I8220="","",属性中转表!$I$1&amp;(IF(VLOOKUP(B8220,属性中转表!A:G,7,FALSE)=0,0,VLOOKUP(VLOOKUP(B8220,属性中转表!A:G,7,FALSE),属性中转表!$K$2:$P$21,4,0)))+IFERROR(VLOOKUP(A8220,英雄数据表!A:K,IF(武魂!B8220&gt;=50,10,IF(武魂!B8220&gt;=25,6)),0),0))</f>
        <v>,"dpspro":0</v>
      </c>
      <c r="K8220" s="32" t="str">
        <f t="shared" si="548"/>
        <v>"atk":300,"hp":5000,"undpspro":50,"dpspro":0</v>
      </c>
      <c r="L8220" s="20" t="str">
        <f>IF(B8220&gt;=50,VLOOKUP(A8220,英雄数据表!A:L,11,FALSE),IF(B8220&gt;=25,VLOOKUP(A8220,英雄数据表!A:L,7,0),""))</f>
        <v/>
      </c>
      <c r="M8220" s="20" t="str">
        <f>IFERROR(VLOOKUP(B8220,属性中转表!$K$2:$O$21,5,FALSE),"")</f>
        <v/>
      </c>
      <c r="N8220" s="20" t="str">
        <f>IF(B8220=25,VLOOKUP(A8220,英雄数据表!A:L,8,FALSE),IF(B8220=50,VLOOKUP(A8220,英雄数据表!A:L,12,0),""))</f>
        <v/>
      </c>
    </row>
    <row r="8221" spans="1:14" x14ac:dyDescent="0.3">
      <c r="A8221" s="20">
        <v>61036</v>
      </c>
      <c r="B8221" s="21">
        <f t="shared" si="549"/>
        <v>20</v>
      </c>
      <c r="C8221" s="21">
        <v>5</v>
      </c>
      <c r="D8221" s="21">
        <f>VLOOKUP(A8221,英雄数据表!A:D,4,0)</f>
        <v>6</v>
      </c>
      <c r="E8221" s="20" t="str">
        <f>VLOOKUP(A8221,英雄数据表!A:C,3,0)</f>
        <v>光之判</v>
      </c>
      <c r="F8221" s="20">
        <f t="shared" si="550"/>
        <v>61036</v>
      </c>
      <c r="G8221" s="20">
        <f t="shared" si="551"/>
        <v>61036</v>
      </c>
      <c r="H8221" s="21" t="str">
        <f>VLOOKUP(B8221,属性中转表!A:F,6,FALSE)</f>
        <v>"hp":48600,"atk":1350</v>
      </c>
      <c r="I8221" s="20" t="str">
        <f>IF(VLOOKUP(B8221,属性中转表!A:G,7,FALSE)=0,"",VLOOKUP(VLOOKUP(B8221,属性中转表!A:G,7,FALSE),属性中转表!$K$2:$P$21,6,0))&amp;IF(VLOOKUP(B8221,属性中转表!A:G,7,FALSE)&gt;=50,VLOOKUP(A8221,英雄数据表!A:K,9,0),IF(VLOOKUP(B8221,属性中转表!A:G,7,FALSE)&gt;=25,VLOOKUP(A8221,英雄数据表!A:K,5,0),""))</f>
        <v>"atk":300,"hp":5000,"undpspro":50</v>
      </c>
      <c r="J8221" s="20" t="str">
        <f>IF(I8221="","",属性中转表!$I$1&amp;(IF(VLOOKUP(B8221,属性中转表!A:G,7,FALSE)=0,0,VLOOKUP(VLOOKUP(B8221,属性中转表!A:G,7,FALSE),属性中转表!$K$2:$P$21,4,0)))+IFERROR(VLOOKUP(A8221,英雄数据表!A:K,IF(武魂!B8221&gt;=50,10,IF(武魂!B8221&gt;=25,6)),0),0))</f>
        <v>,"dpspro":50</v>
      </c>
      <c r="K8221" s="32" t="str">
        <f t="shared" si="548"/>
        <v>"atk":300,"hp":5000,"undpspro":50,"dpspro":50</v>
      </c>
      <c r="L8221" s="20" t="str">
        <f>IF(B8221&gt;=50,VLOOKUP(A8221,英雄数据表!A:L,11,FALSE),IF(B8221&gt;=25,VLOOKUP(A8221,英雄数据表!A:L,7,0),""))</f>
        <v/>
      </c>
      <c r="M8221" s="20" t="str">
        <f>IFERROR(VLOOKUP(B8221,属性中转表!$K$2:$O$21,5,FALSE),"")</f>
        <v>"dpspro":50</v>
      </c>
      <c r="N8221" s="20" t="str">
        <f>IF(B8221=25,VLOOKUP(A8221,英雄数据表!A:L,8,FALSE),IF(B8221=50,VLOOKUP(A8221,英雄数据表!A:L,12,0),""))</f>
        <v/>
      </c>
    </row>
    <row r="8222" spans="1:14" x14ac:dyDescent="0.3">
      <c r="A8222" s="20">
        <v>61036</v>
      </c>
      <c r="B8222" s="21">
        <f t="shared" si="549"/>
        <v>21</v>
      </c>
      <c r="C8222" s="21">
        <v>5</v>
      </c>
      <c r="D8222" s="21">
        <f>VLOOKUP(A8222,英雄数据表!A:D,4,0)</f>
        <v>6</v>
      </c>
      <c r="E8222" s="20" t="str">
        <f>VLOOKUP(A8222,英雄数据表!A:C,3,0)</f>
        <v>光之判</v>
      </c>
      <c r="F8222" s="20">
        <f t="shared" si="550"/>
        <v>61036</v>
      </c>
      <c r="G8222" s="20">
        <f t="shared" si="551"/>
        <v>61036</v>
      </c>
      <c r="H8222" s="21" t="str">
        <f>VLOOKUP(B8222,属性中转表!A:F,6,FALSE)</f>
        <v>"hp":52200,"atk":1450</v>
      </c>
      <c r="I8222" s="20" t="str">
        <f>IF(VLOOKUP(B8222,属性中转表!A:G,7,FALSE)=0,"",VLOOKUP(VLOOKUP(B8222,属性中转表!A:G,7,FALSE),属性中转表!$K$2:$P$21,6,0))&amp;IF(VLOOKUP(B8222,属性中转表!A:G,7,FALSE)&gt;=50,VLOOKUP(A8222,英雄数据表!A:K,9,0),IF(VLOOKUP(B8222,属性中转表!A:G,7,FALSE)&gt;=25,VLOOKUP(A8222,英雄数据表!A:K,5,0),""))</f>
        <v>"atk":300,"hp":5000,"undpspro":50</v>
      </c>
      <c r="J8222" s="20" t="str">
        <f>IF(I8222="","",属性中转表!$I$1&amp;(IF(VLOOKUP(B8222,属性中转表!A:G,7,FALSE)=0,0,VLOOKUP(VLOOKUP(B8222,属性中转表!A:G,7,FALSE),属性中转表!$K$2:$P$21,4,0)))+IFERROR(VLOOKUP(A8222,英雄数据表!A:K,IF(武魂!B8222&gt;=50,10,IF(武魂!B8222&gt;=25,6)),0),0))</f>
        <v>,"dpspro":50</v>
      </c>
      <c r="K8222" s="32" t="str">
        <f t="shared" si="548"/>
        <v>"atk":300,"hp":5000,"undpspro":50,"dpspro":50</v>
      </c>
      <c r="L8222" s="20" t="str">
        <f>IF(B8222&gt;=50,VLOOKUP(A8222,英雄数据表!A:L,11,FALSE),IF(B8222&gt;=25,VLOOKUP(A8222,英雄数据表!A:L,7,0),""))</f>
        <v/>
      </c>
      <c r="M8222" s="20" t="str">
        <f>IFERROR(VLOOKUP(B8222,属性中转表!$K$2:$O$21,5,FALSE),"")</f>
        <v/>
      </c>
      <c r="N8222" s="20" t="str">
        <f>IF(B8222=25,VLOOKUP(A8222,英雄数据表!A:L,8,FALSE),IF(B8222=50,VLOOKUP(A8222,英雄数据表!A:L,12,0),""))</f>
        <v/>
      </c>
    </row>
    <row r="8223" spans="1:14" x14ac:dyDescent="0.3">
      <c r="A8223" s="20">
        <v>61036</v>
      </c>
      <c r="B8223" s="21">
        <f t="shared" si="549"/>
        <v>22</v>
      </c>
      <c r="C8223" s="21">
        <v>5</v>
      </c>
      <c r="D8223" s="21">
        <f>VLOOKUP(A8223,英雄数据表!A:D,4,0)</f>
        <v>6</v>
      </c>
      <c r="E8223" s="20" t="str">
        <f>VLOOKUP(A8223,英雄数据表!A:C,3,0)</f>
        <v>光之判</v>
      </c>
      <c r="F8223" s="20">
        <f t="shared" si="550"/>
        <v>61036</v>
      </c>
      <c r="G8223" s="20">
        <f t="shared" si="551"/>
        <v>61036</v>
      </c>
      <c r="H8223" s="21" t="str">
        <f>VLOOKUP(B8223,属性中转表!A:F,6,FALSE)</f>
        <v>"hp":55800,"atk":1550</v>
      </c>
      <c r="I8223" s="20" t="str">
        <f>IF(VLOOKUP(B8223,属性中转表!A:G,7,FALSE)=0,"",VLOOKUP(VLOOKUP(B8223,属性中转表!A:G,7,FALSE),属性中转表!$K$2:$P$21,6,0))&amp;IF(VLOOKUP(B8223,属性中转表!A:G,7,FALSE)&gt;=50,VLOOKUP(A8223,英雄数据表!A:K,9,0),IF(VLOOKUP(B8223,属性中转表!A:G,7,FALSE)&gt;=25,VLOOKUP(A8223,英雄数据表!A:K,5,0),""))</f>
        <v>"atk":300,"hp":5000,"undpspro":50</v>
      </c>
      <c r="J8223" s="20" t="str">
        <f>IF(I8223="","",属性中转表!$I$1&amp;(IF(VLOOKUP(B8223,属性中转表!A:G,7,FALSE)=0,0,VLOOKUP(VLOOKUP(B8223,属性中转表!A:G,7,FALSE),属性中转表!$K$2:$P$21,4,0)))+IFERROR(VLOOKUP(A8223,英雄数据表!A:K,IF(武魂!B8223&gt;=50,10,IF(武魂!B8223&gt;=25,6)),0),0))</f>
        <v>,"dpspro":50</v>
      </c>
      <c r="K8223" s="32" t="str">
        <f t="shared" ref="K8223:K8286" si="552">I8223&amp;J8223</f>
        <v>"atk":300,"hp":5000,"undpspro":50,"dpspro":50</v>
      </c>
      <c r="L8223" s="20" t="str">
        <f>IF(B8223&gt;=50,VLOOKUP(A8223,英雄数据表!A:L,11,FALSE),IF(B8223&gt;=25,VLOOKUP(A8223,英雄数据表!A:L,7,0),""))</f>
        <v/>
      </c>
      <c r="M8223" s="20" t="str">
        <f>IFERROR(VLOOKUP(B8223,属性中转表!$K$2:$O$21,5,FALSE),"")</f>
        <v/>
      </c>
      <c r="N8223" s="20" t="str">
        <f>IF(B8223=25,VLOOKUP(A8223,英雄数据表!A:L,8,FALSE),IF(B8223=50,VLOOKUP(A8223,英雄数据表!A:L,12,0),""))</f>
        <v/>
      </c>
    </row>
    <row r="8224" spans="1:14" x14ac:dyDescent="0.3">
      <c r="A8224" s="20">
        <v>61036</v>
      </c>
      <c r="B8224" s="21">
        <f t="shared" si="549"/>
        <v>23</v>
      </c>
      <c r="C8224" s="21">
        <v>5</v>
      </c>
      <c r="D8224" s="21">
        <f>VLOOKUP(A8224,英雄数据表!A:D,4,0)</f>
        <v>6</v>
      </c>
      <c r="E8224" s="20" t="str">
        <f>VLOOKUP(A8224,英雄数据表!A:C,3,0)</f>
        <v>光之判</v>
      </c>
      <c r="F8224" s="20">
        <f t="shared" si="550"/>
        <v>61036</v>
      </c>
      <c r="G8224" s="20">
        <f t="shared" si="551"/>
        <v>61036</v>
      </c>
      <c r="H8224" s="21" t="str">
        <f>VLOOKUP(B8224,属性中转表!A:F,6,FALSE)</f>
        <v>"hp":59400,"atk":1650</v>
      </c>
      <c r="I8224" s="20" t="str">
        <f>IF(VLOOKUP(B8224,属性中转表!A:G,7,FALSE)=0,"",VLOOKUP(VLOOKUP(B8224,属性中转表!A:G,7,FALSE),属性中转表!$K$2:$P$21,6,0))&amp;IF(VLOOKUP(B8224,属性中转表!A:G,7,FALSE)&gt;=50,VLOOKUP(A8224,英雄数据表!A:K,9,0),IF(VLOOKUP(B8224,属性中转表!A:G,7,FALSE)&gt;=25,VLOOKUP(A8224,英雄数据表!A:K,5,0),""))</f>
        <v>"atk":300,"hp":5000,"undpspro":50</v>
      </c>
      <c r="J8224" s="20" t="str">
        <f>IF(I8224="","",属性中转表!$I$1&amp;(IF(VLOOKUP(B8224,属性中转表!A:G,7,FALSE)=0,0,VLOOKUP(VLOOKUP(B8224,属性中转表!A:G,7,FALSE),属性中转表!$K$2:$P$21,4,0)))+IFERROR(VLOOKUP(A8224,英雄数据表!A:K,IF(武魂!B8224&gt;=50,10,IF(武魂!B8224&gt;=25,6)),0),0))</f>
        <v>,"dpspro":50</v>
      </c>
      <c r="K8224" s="32" t="str">
        <f t="shared" si="552"/>
        <v>"atk":300,"hp":5000,"undpspro":50,"dpspro":50</v>
      </c>
      <c r="L8224" s="20" t="str">
        <f>IF(B8224&gt;=50,VLOOKUP(A8224,英雄数据表!A:L,11,FALSE),IF(B8224&gt;=25,VLOOKUP(A8224,英雄数据表!A:L,7,0),""))</f>
        <v/>
      </c>
      <c r="M8224" s="20" t="str">
        <f>IFERROR(VLOOKUP(B8224,属性中转表!$K$2:$O$21,5,FALSE),"")</f>
        <v/>
      </c>
      <c r="N8224" s="20" t="str">
        <f>IF(B8224=25,VLOOKUP(A8224,英雄数据表!A:L,8,FALSE),IF(B8224=50,VLOOKUP(A8224,英雄数据表!A:L,12,0),""))</f>
        <v/>
      </c>
    </row>
    <row r="8225" spans="1:14" x14ac:dyDescent="0.3">
      <c r="A8225" s="20">
        <v>61036</v>
      </c>
      <c r="B8225" s="21">
        <f t="shared" ref="B8225:B8288" si="553">IF(A8225=A8224,B8224+1,1)</f>
        <v>24</v>
      </c>
      <c r="C8225" s="21">
        <v>5</v>
      </c>
      <c r="D8225" s="21">
        <f>VLOOKUP(A8225,英雄数据表!A:D,4,0)</f>
        <v>6</v>
      </c>
      <c r="E8225" s="20" t="str">
        <f>VLOOKUP(A8225,英雄数据表!A:C,3,0)</f>
        <v>光之判</v>
      </c>
      <c r="F8225" s="20">
        <f t="shared" si="550"/>
        <v>61036</v>
      </c>
      <c r="G8225" s="20">
        <f t="shared" si="551"/>
        <v>61036</v>
      </c>
      <c r="H8225" s="21" t="str">
        <f>VLOOKUP(B8225,属性中转表!A:F,6,FALSE)</f>
        <v>"hp":63000,"atk":1750</v>
      </c>
      <c r="I8225" s="20" t="str">
        <f>IF(VLOOKUP(B8225,属性中转表!A:G,7,FALSE)=0,"",VLOOKUP(VLOOKUP(B8225,属性中转表!A:G,7,FALSE),属性中转表!$K$2:$P$21,6,0))&amp;IF(VLOOKUP(B8225,属性中转表!A:G,7,FALSE)&gt;=50,VLOOKUP(A8225,英雄数据表!A:K,9,0),IF(VLOOKUP(B8225,属性中转表!A:G,7,FALSE)&gt;=25,VLOOKUP(A8225,英雄数据表!A:K,5,0),""))</f>
        <v>"atk":300,"hp":5000,"undpspro":50</v>
      </c>
      <c r="J8225" s="20" t="str">
        <f>IF(I8225="","",属性中转表!$I$1&amp;(IF(VLOOKUP(B8225,属性中转表!A:G,7,FALSE)=0,0,VLOOKUP(VLOOKUP(B8225,属性中转表!A:G,7,FALSE),属性中转表!$K$2:$P$21,4,0)))+IFERROR(VLOOKUP(A8225,英雄数据表!A:K,IF(武魂!B8225&gt;=50,10,IF(武魂!B8225&gt;=25,6)),0),0))</f>
        <v>,"dpspro":50</v>
      </c>
      <c r="K8225" s="32" t="str">
        <f t="shared" si="552"/>
        <v>"atk":300,"hp":5000,"undpspro":50,"dpspro":50</v>
      </c>
      <c r="L8225" s="20" t="str">
        <f>IF(B8225&gt;=50,VLOOKUP(A8225,英雄数据表!A:L,11,FALSE),IF(B8225&gt;=25,VLOOKUP(A8225,英雄数据表!A:L,7,0),""))</f>
        <v/>
      </c>
      <c r="M8225" s="20" t="str">
        <f>IFERROR(VLOOKUP(B8225,属性中转表!$K$2:$O$21,5,FALSE),"")</f>
        <v/>
      </c>
      <c r="N8225" s="20" t="str">
        <f>IF(B8225=25,VLOOKUP(A8225,英雄数据表!A:L,8,FALSE),IF(B8225=50,VLOOKUP(A8225,英雄数据表!A:L,12,0),""))</f>
        <v/>
      </c>
    </row>
    <row r="8226" spans="1:14" x14ac:dyDescent="0.3">
      <c r="A8226" s="20">
        <v>61036</v>
      </c>
      <c r="B8226" s="21">
        <f t="shared" si="553"/>
        <v>25</v>
      </c>
      <c r="C8226" s="21">
        <v>5</v>
      </c>
      <c r="D8226" s="21">
        <f>VLOOKUP(A8226,英雄数据表!A:D,4,0)</f>
        <v>6</v>
      </c>
      <c r="E8226" s="20" t="str">
        <f>VLOOKUP(A8226,英雄数据表!A:C,3,0)</f>
        <v>光之判</v>
      </c>
      <c r="F8226" s="20">
        <f t="shared" si="550"/>
        <v>61036</v>
      </c>
      <c r="G8226" s="20">
        <f t="shared" si="551"/>
        <v>61036</v>
      </c>
      <c r="H8226" s="21" t="str">
        <f>VLOOKUP(B8226,属性中转表!A:F,6,FALSE)</f>
        <v>"hp":66600,"atk":1850</v>
      </c>
      <c r="I8226" s="20" t="str">
        <f>IF(VLOOKUP(B8226,属性中转表!A:G,7,FALSE)=0,"",VLOOKUP(VLOOKUP(B8226,属性中转表!A:G,7,FALSE),属性中转表!$K$2:$P$21,6,0))&amp;IF(VLOOKUP(B8226,属性中转表!A:G,7,FALSE)&gt;=50,VLOOKUP(A8226,英雄数据表!A:K,9,0),IF(VLOOKUP(B8226,属性中转表!A:G,7,FALSE)&gt;=25,VLOOKUP(A8226,英雄数据表!A:K,5,0),""))</f>
        <v>"atk":300,"hp":5000,"undpspro":50</v>
      </c>
      <c r="J8226" s="20" t="str">
        <f>IF(I8226="","",属性中转表!$I$1&amp;(IF(VLOOKUP(B8226,属性中转表!A:G,7,FALSE)=0,0,VLOOKUP(VLOOKUP(B8226,属性中转表!A:G,7,FALSE),属性中转表!$K$2:$P$21,4,0)))+IFERROR(VLOOKUP(A8226,英雄数据表!A:K,IF(武魂!B8226&gt;=50,10,IF(武魂!B8226&gt;=25,6)),0),0))</f>
        <v>,"dpspro":50</v>
      </c>
      <c r="K8226" s="32" t="str">
        <f t="shared" si="552"/>
        <v>"atk":300,"hp":5000,"undpspro":50,"dpspro":50</v>
      </c>
      <c r="L8226" s="20" t="str">
        <f>IF(B8226&gt;=50,VLOOKUP(A8226,英雄数据表!A:L,11,FALSE),IF(B8226&gt;=25,VLOOKUP(A8226,英雄数据表!A:L,7,0),""))</f>
        <v>"6103601004"</v>
      </c>
      <c r="M8226" s="20" t="str">
        <f>IFERROR(VLOOKUP(B8226,属性中转表!$K$2:$O$21,5,FALSE),"")</f>
        <v/>
      </c>
      <c r="N8226" s="20" t="str">
        <f>IF(B8226=25,VLOOKUP(A8226,英雄数据表!A:L,8,FALSE),IF(B8226=50,VLOOKUP(A8226,英雄数据表!A:L,12,0),""))</f>
        <v>对所有已有审判之力的敌人有30%概率额外施加1层审判之力</v>
      </c>
    </row>
    <row r="8227" spans="1:14" x14ac:dyDescent="0.3">
      <c r="A8227" s="20">
        <v>61036</v>
      </c>
      <c r="B8227" s="21">
        <f t="shared" si="553"/>
        <v>26</v>
      </c>
      <c r="C8227" s="21">
        <v>5</v>
      </c>
      <c r="D8227" s="21">
        <f>VLOOKUP(A8227,英雄数据表!A:D,4,0)</f>
        <v>6</v>
      </c>
      <c r="E8227" s="20" t="str">
        <f>VLOOKUP(A8227,英雄数据表!A:C,3,0)</f>
        <v>光之判</v>
      </c>
      <c r="F8227" s="20">
        <f t="shared" si="550"/>
        <v>61036</v>
      </c>
      <c r="G8227" s="20">
        <f t="shared" si="551"/>
        <v>61036</v>
      </c>
      <c r="H8227" s="21" t="str">
        <f>VLOOKUP(B8227,属性中转表!A:F,6,FALSE)</f>
        <v>"hp":70200,"atk":1950</v>
      </c>
      <c r="I8227" s="20" t="str">
        <f>IF(VLOOKUP(B8227,属性中转表!A:G,7,FALSE)=0,"",VLOOKUP(VLOOKUP(B8227,属性中转表!A:G,7,FALSE),属性中转表!$K$2:$P$21,6,0))&amp;IF(VLOOKUP(B8227,属性中转表!A:G,7,FALSE)&gt;=50,VLOOKUP(A8227,英雄数据表!A:K,9,0),IF(VLOOKUP(B8227,属性中转表!A:G,7,FALSE)&gt;=25,VLOOKUP(A8227,英雄数据表!A:K,5,0),""))</f>
        <v>"atk":300,"hp":5000,"undpspro":50</v>
      </c>
      <c r="J8227" s="20" t="str">
        <f>IF(I8227="","",属性中转表!$I$1&amp;(IF(VLOOKUP(B8227,属性中转表!A:G,7,FALSE)=0,0,VLOOKUP(VLOOKUP(B8227,属性中转表!A:G,7,FALSE),属性中转表!$K$2:$P$21,4,0)))+IFERROR(VLOOKUP(A8227,英雄数据表!A:K,IF(武魂!B8227&gt;=50,10,IF(武魂!B8227&gt;=25,6)),0),0))</f>
        <v>,"dpspro":50</v>
      </c>
      <c r="K8227" s="32" t="str">
        <f t="shared" si="552"/>
        <v>"atk":300,"hp":5000,"undpspro":50,"dpspro":50</v>
      </c>
      <c r="L8227" s="20" t="str">
        <f>IF(B8227&gt;=50,VLOOKUP(A8227,英雄数据表!A:L,11,FALSE),IF(B8227&gt;=25,VLOOKUP(A8227,英雄数据表!A:L,7,0),""))</f>
        <v>"6103601004"</v>
      </c>
      <c r="M8227" s="20" t="str">
        <f>IFERROR(VLOOKUP(B8227,属性中转表!$K$2:$O$21,5,FALSE),"")</f>
        <v/>
      </c>
      <c r="N8227" s="20" t="str">
        <f>IF(B8227=25,VLOOKUP(A8227,英雄数据表!A:L,8,FALSE),IF(B8227=50,VLOOKUP(A8227,英雄数据表!A:L,12,0),""))</f>
        <v/>
      </c>
    </row>
    <row r="8228" spans="1:14" x14ac:dyDescent="0.3">
      <c r="A8228" s="20">
        <v>61036</v>
      </c>
      <c r="B8228" s="21">
        <f t="shared" si="553"/>
        <v>27</v>
      </c>
      <c r="C8228" s="21">
        <v>5</v>
      </c>
      <c r="D8228" s="21">
        <f>VLOOKUP(A8228,英雄数据表!A:D,4,0)</f>
        <v>6</v>
      </c>
      <c r="E8228" s="20" t="str">
        <f>VLOOKUP(A8228,英雄数据表!A:C,3,0)</f>
        <v>光之判</v>
      </c>
      <c r="F8228" s="20">
        <f t="shared" si="550"/>
        <v>61036</v>
      </c>
      <c r="G8228" s="20">
        <f t="shared" si="551"/>
        <v>61036</v>
      </c>
      <c r="H8228" s="21" t="str">
        <f>VLOOKUP(B8228,属性中转表!A:F,6,FALSE)</f>
        <v>"hp":73800,"atk":2050</v>
      </c>
      <c r="I8228" s="20" t="str">
        <f>IF(VLOOKUP(B8228,属性中转表!A:G,7,FALSE)=0,"",VLOOKUP(VLOOKUP(B8228,属性中转表!A:G,7,FALSE),属性中转表!$K$2:$P$21,6,0))&amp;IF(VLOOKUP(B8228,属性中转表!A:G,7,FALSE)&gt;=50,VLOOKUP(A8228,英雄数据表!A:K,9,0),IF(VLOOKUP(B8228,属性中转表!A:G,7,FALSE)&gt;=25,VLOOKUP(A8228,英雄数据表!A:K,5,0),""))</f>
        <v>"atk":300,"hp":5000,"undpspro":50</v>
      </c>
      <c r="J8228" s="20" t="str">
        <f>IF(I8228="","",属性中转表!$I$1&amp;(IF(VLOOKUP(B8228,属性中转表!A:G,7,FALSE)=0,0,VLOOKUP(VLOOKUP(B8228,属性中转表!A:G,7,FALSE),属性中转表!$K$2:$P$21,4,0)))+IFERROR(VLOOKUP(A8228,英雄数据表!A:K,IF(武魂!B8228&gt;=50,10,IF(武魂!B8228&gt;=25,6)),0),0))</f>
        <v>,"dpspro":50</v>
      </c>
      <c r="K8228" s="32" t="str">
        <f t="shared" si="552"/>
        <v>"atk":300,"hp":5000,"undpspro":50,"dpspro":50</v>
      </c>
      <c r="L8228" s="20" t="str">
        <f>IF(B8228&gt;=50,VLOOKUP(A8228,英雄数据表!A:L,11,FALSE),IF(B8228&gt;=25,VLOOKUP(A8228,英雄数据表!A:L,7,0),""))</f>
        <v>"6103601004"</v>
      </c>
      <c r="M8228" s="20" t="str">
        <f>IFERROR(VLOOKUP(B8228,属性中转表!$K$2:$O$21,5,FALSE),"")</f>
        <v/>
      </c>
      <c r="N8228" s="20" t="str">
        <f>IF(B8228=25,VLOOKUP(A8228,英雄数据表!A:L,8,FALSE),IF(B8228=50,VLOOKUP(A8228,英雄数据表!A:L,12,0),""))</f>
        <v/>
      </c>
    </row>
    <row r="8229" spans="1:14" x14ac:dyDescent="0.3">
      <c r="A8229" s="20">
        <v>61036</v>
      </c>
      <c r="B8229" s="21">
        <f t="shared" si="553"/>
        <v>28</v>
      </c>
      <c r="C8229" s="21">
        <v>5</v>
      </c>
      <c r="D8229" s="21">
        <f>VLOOKUP(A8229,英雄数据表!A:D,4,0)</f>
        <v>6</v>
      </c>
      <c r="E8229" s="20" t="str">
        <f>VLOOKUP(A8229,英雄数据表!A:C,3,0)</f>
        <v>光之判</v>
      </c>
      <c r="F8229" s="20">
        <f t="shared" si="550"/>
        <v>61036</v>
      </c>
      <c r="G8229" s="20">
        <f t="shared" si="551"/>
        <v>61036</v>
      </c>
      <c r="H8229" s="21" t="str">
        <f>VLOOKUP(B8229,属性中转表!A:F,6,FALSE)</f>
        <v>"hp":77400,"atk":2150</v>
      </c>
      <c r="I8229" s="20" t="str">
        <f>IF(VLOOKUP(B8229,属性中转表!A:G,7,FALSE)=0,"",VLOOKUP(VLOOKUP(B8229,属性中转表!A:G,7,FALSE),属性中转表!$K$2:$P$21,6,0))&amp;IF(VLOOKUP(B8229,属性中转表!A:G,7,FALSE)&gt;=50,VLOOKUP(A8229,英雄数据表!A:K,9,0),IF(VLOOKUP(B8229,属性中转表!A:G,7,FALSE)&gt;=25,VLOOKUP(A8229,英雄数据表!A:K,5,0),""))</f>
        <v>"atk":300,"hp":5000,"undpspro":50</v>
      </c>
      <c r="J8229" s="20" t="str">
        <f>IF(I8229="","",属性中转表!$I$1&amp;(IF(VLOOKUP(B8229,属性中转表!A:G,7,FALSE)=0,0,VLOOKUP(VLOOKUP(B8229,属性中转表!A:G,7,FALSE),属性中转表!$K$2:$P$21,4,0)))+IFERROR(VLOOKUP(A8229,英雄数据表!A:K,IF(武魂!B8229&gt;=50,10,IF(武魂!B8229&gt;=25,6)),0),0))</f>
        <v>,"dpspro":50</v>
      </c>
      <c r="K8229" s="32" t="str">
        <f t="shared" si="552"/>
        <v>"atk":300,"hp":5000,"undpspro":50,"dpspro":50</v>
      </c>
      <c r="L8229" s="20" t="str">
        <f>IF(B8229&gt;=50,VLOOKUP(A8229,英雄数据表!A:L,11,FALSE),IF(B8229&gt;=25,VLOOKUP(A8229,英雄数据表!A:L,7,0),""))</f>
        <v>"6103601004"</v>
      </c>
      <c r="M8229" s="20" t="str">
        <f>IFERROR(VLOOKUP(B8229,属性中转表!$K$2:$O$21,5,FALSE),"")</f>
        <v/>
      </c>
      <c r="N8229" s="20" t="str">
        <f>IF(B8229=25,VLOOKUP(A8229,英雄数据表!A:L,8,FALSE),IF(B8229=50,VLOOKUP(A8229,英雄数据表!A:L,12,0),""))</f>
        <v/>
      </c>
    </row>
    <row r="8230" spans="1:14" x14ac:dyDescent="0.3">
      <c r="A8230" s="20">
        <v>61036</v>
      </c>
      <c r="B8230" s="21">
        <f t="shared" si="553"/>
        <v>29</v>
      </c>
      <c r="C8230" s="21">
        <v>5</v>
      </c>
      <c r="D8230" s="21">
        <f>VLOOKUP(A8230,英雄数据表!A:D,4,0)</f>
        <v>6</v>
      </c>
      <c r="E8230" s="20" t="str">
        <f>VLOOKUP(A8230,英雄数据表!A:C,3,0)</f>
        <v>光之判</v>
      </c>
      <c r="F8230" s="20">
        <f t="shared" si="550"/>
        <v>61036</v>
      </c>
      <c r="G8230" s="20">
        <f t="shared" si="551"/>
        <v>61036</v>
      </c>
      <c r="H8230" s="21" t="str">
        <f>VLOOKUP(B8230,属性中转表!A:F,6,FALSE)</f>
        <v>"hp":81000,"atk":2250</v>
      </c>
      <c r="I8230" s="20" t="str">
        <f>IF(VLOOKUP(B8230,属性中转表!A:G,7,FALSE)=0,"",VLOOKUP(VLOOKUP(B8230,属性中转表!A:G,7,FALSE),属性中转表!$K$2:$P$21,6,0))&amp;IF(VLOOKUP(B8230,属性中转表!A:G,7,FALSE)&gt;=50,VLOOKUP(A8230,英雄数据表!A:K,9,0),IF(VLOOKUP(B8230,属性中转表!A:G,7,FALSE)&gt;=25,VLOOKUP(A8230,英雄数据表!A:K,5,0),""))</f>
        <v>"atk":300,"hp":5000,"undpspro":50</v>
      </c>
      <c r="J8230" s="20" t="str">
        <f>IF(I8230="","",属性中转表!$I$1&amp;(IF(VLOOKUP(B8230,属性中转表!A:G,7,FALSE)=0,0,VLOOKUP(VLOOKUP(B8230,属性中转表!A:G,7,FALSE),属性中转表!$K$2:$P$21,4,0)))+IFERROR(VLOOKUP(A8230,英雄数据表!A:K,IF(武魂!B8230&gt;=50,10,IF(武魂!B8230&gt;=25,6)),0),0))</f>
        <v>,"dpspro":50</v>
      </c>
      <c r="K8230" s="32" t="str">
        <f t="shared" si="552"/>
        <v>"atk":300,"hp":5000,"undpspro":50,"dpspro":50</v>
      </c>
      <c r="L8230" s="20" t="str">
        <f>IF(B8230&gt;=50,VLOOKUP(A8230,英雄数据表!A:L,11,FALSE),IF(B8230&gt;=25,VLOOKUP(A8230,英雄数据表!A:L,7,0),""))</f>
        <v>"6103601004"</v>
      </c>
      <c r="M8230" s="20" t="str">
        <f>IFERROR(VLOOKUP(B8230,属性中转表!$K$2:$O$21,5,FALSE),"")</f>
        <v/>
      </c>
      <c r="N8230" s="20" t="str">
        <f>IF(B8230=25,VLOOKUP(A8230,英雄数据表!A:L,8,FALSE),IF(B8230=50,VLOOKUP(A8230,英雄数据表!A:L,12,0),""))</f>
        <v/>
      </c>
    </row>
    <row r="8231" spans="1:14" x14ac:dyDescent="0.3">
      <c r="A8231" s="20">
        <v>61036</v>
      </c>
      <c r="B8231" s="21">
        <f t="shared" si="553"/>
        <v>30</v>
      </c>
      <c r="C8231" s="21">
        <v>5</v>
      </c>
      <c r="D8231" s="21">
        <f>VLOOKUP(A8231,英雄数据表!A:D,4,0)</f>
        <v>6</v>
      </c>
      <c r="E8231" s="20" t="str">
        <f>VLOOKUP(A8231,英雄数据表!A:C,3,0)</f>
        <v>光之判</v>
      </c>
      <c r="F8231" s="20">
        <f t="shared" si="550"/>
        <v>61036</v>
      </c>
      <c r="G8231" s="20">
        <f t="shared" si="551"/>
        <v>61036</v>
      </c>
      <c r="H8231" s="21" t="str">
        <f>VLOOKUP(B8231,属性中转表!A:F,6,FALSE)</f>
        <v>"hp":84600,"atk":2350</v>
      </c>
      <c r="I8231" s="20" t="str">
        <f>IF(VLOOKUP(B8231,属性中转表!A:G,7,FALSE)=0,"",VLOOKUP(VLOOKUP(B8231,属性中转表!A:G,7,FALSE),属性中转表!$K$2:$P$21,6,0))&amp;IF(VLOOKUP(B8231,属性中转表!A:G,7,FALSE)&gt;=50,VLOOKUP(A8231,英雄数据表!A:K,9,0),IF(VLOOKUP(B8231,属性中转表!A:G,7,FALSE)&gt;=25,VLOOKUP(A8231,英雄数据表!A:K,5,0),""))</f>
        <v>"atk":300,"hp":5000,"undpspro":100</v>
      </c>
      <c r="J8231" s="20" t="str">
        <f>IF(I8231="","",属性中转表!$I$1&amp;(IF(VLOOKUP(B8231,属性中转表!A:G,7,FALSE)=0,0,VLOOKUP(VLOOKUP(B8231,属性中转表!A:G,7,FALSE),属性中转表!$K$2:$P$21,4,0)))+IFERROR(VLOOKUP(A8231,英雄数据表!A:K,IF(武魂!B8231&gt;=50,10,IF(武魂!B8231&gt;=25,6)),0),0))</f>
        <v>,"dpspro":50</v>
      </c>
      <c r="K8231" s="32" t="str">
        <f t="shared" si="552"/>
        <v>"atk":300,"hp":5000,"undpspro":100,"dpspro":50</v>
      </c>
      <c r="L8231" s="20" t="str">
        <f>IF(B8231&gt;=50,VLOOKUP(A8231,英雄数据表!A:L,11,FALSE),IF(B8231&gt;=25,VLOOKUP(A8231,英雄数据表!A:L,7,0),""))</f>
        <v>"6103601004"</v>
      </c>
      <c r="M8231" s="20" t="str">
        <f>IFERROR(VLOOKUP(B8231,属性中转表!$K$2:$O$21,5,FALSE),"")</f>
        <v>"undpspro":50</v>
      </c>
      <c r="N8231" s="20" t="str">
        <f>IF(B8231=25,VLOOKUP(A8231,英雄数据表!A:L,8,FALSE),IF(B8231=50,VLOOKUP(A8231,英雄数据表!A:L,12,0),""))</f>
        <v/>
      </c>
    </row>
    <row r="8232" spans="1:14" x14ac:dyDescent="0.3">
      <c r="A8232" s="20">
        <v>61036</v>
      </c>
      <c r="B8232" s="21">
        <f t="shared" si="553"/>
        <v>31</v>
      </c>
      <c r="C8232" s="21">
        <v>5</v>
      </c>
      <c r="D8232" s="21">
        <f>VLOOKUP(A8232,英雄数据表!A:D,4,0)</f>
        <v>6</v>
      </c>
      <c r="E8232" s="20" t="str">
        <f>VLOOKUP(A8232,英雄数据表!A:C,3,0)</f>
        <v>光之判</v>
      </c>
      <c r="F8232" s="20">
        <f t="shared" si="550"/>
        <v>61036</v>
      </c>
      <c r="G8232" s="20">
        <f t="shared" si="551"/>
        <v>61036</v>
      </c>
      <c r="H8232" s="21" t="str">
        <f>VLOOKUP(B8232,属性中转表!A:F,6,FALSE)</f>
        <v>"hp":89100,"atk":2475</v>
      </c>
      <c r="I8232" s="20" t="str">
        <f>IF(VLOOKUP(B8232,属性中转表!A:G,7,FALSE)=0,"",VLOOKUP(VLOOKUP(B8232,属性中转表!A:G,7,FALSE),属性中转表!$K$2:$P$21,6,0))&amp;IF(VLOOKUP(B8232,属性中转表!A:G,7,FALSE)&gt;=50,VLOOKUP(A8232,英雄数据表!A:K,9,0),IF(VLOOKUP(B8232,属性中转表!A:G,7,FALSE)&gt;=25,VLOOKUP(A8232,英雄数据表!A:K,5,0),""))</f>
        <v>"atk":300,"hp":5000,"undpspro":100</v>
      </c>
      <c r="J8232" s="20" t="str">
        <f>IF(I8232="","",属性中转表!$I$1&amp;(IF(VLOOKUP(B8232,属性中转表!A:G,7,FALSE)=0,0,VLOOKUP(VLOOKUP(B8232,属性中转表!A:G,7,FALSE),属性中转表!$K$2:$P$21,4,0)))+IFERROR(VLOOKUP(A8232,英雄数据表!A:K,IF(武魂!B8232&gt;=50,10,IF(武魂!B8232&gt;=25,6)),0),0))</f>
        <v>,"dpspro":50</v>
      </c>
      <c r="K8232" s="32" t="str">
        <f t="shared" si="552"/>
        <v>"atk":300,"hp":5000,"undpspro":100,"dpspro":50</v>
      </c>
      <c r="L8232" s="20" t="str">
        <f>IF(B8232&gt;=50,VLOOKUP(A8232,英雄数据表!A:L,11,FALSE),IF(B8232&gt;=25,VLOOKUP(A8232,英雄数据表!A:L,7,0),""))</f>
        <v>"6103601004"</v>
      </c>
      <c r="M8232" s="20" t="str">
        <f>IFERROR(VLOOKUP(B8232,属性中转表!$K$2:$O$21,5,FALSE),"")</f>
        <v/>
      </c>
      <c r="N8232" s="20" t="str">
        <f>IF(B8232=25,VLOOKUP(A8232,英雄数据表!A:L,8,FALSE),IF(B8232=50,VLOOKUP(A8232,英雄数据表!A:L,12,0),""))</f>
        <v/>
      </c>
    </row>
    <row r="8233" spans="1:14" x14ac:dyDescent="0.3">
      <c r="A8233" s="20">
        <v>61036</v>
      </c>
      <c r="B8233" s="21">
        <f t="shared" si="553"/>
        <v>32</v>
      </c>
      <c r="C8233" s="21">
        <v>5</v>
      </c>
      <c r="D8233" s="21">
        <f>VLOOKUP(A8233,英雄数据表!A:D,4,0)</f>
        <v>6</v>
      </c>
      <c r="E8233" s="20" t="str">
        <f>VLOOKUP(A8233,英雄数据表!A:C,3,0)</f>
        <v>光之判</v>
      </c>
      <c r="F8233" s="20">
        <f t="shared" si="550"/>
        <v>61036</v>
      </c>
      <c r="G8233" s="20">
        <f t="shared" si="551"/>
        <v>61036</v>
      </c>
      <c r="H8233" s="21" t="str">
        <f>VLOOKUP(B8233,属性中转表!A:F,6,FALSE)</f>
        <v>"hp":93600,"atk":2600</v>
      </c>
      <c r="I8233" s="20" t="str">
        <f>IF(VLOOKUP(B8233,属性中转表!A:G,7,FALSE)=0,"",VLOOKUP(VLOOKUP(B8233,属性中转表!A:G,7,FALSE),属性中转表!$K$2:$P$21,6,0))&amp;IF(VLOOKUP(B8233,属性中转表!A:G,7,FALSE)&gt;=50,VLOOKUP(A8233,英雄数据表!A:K,9,0),IF(VLOOKUP(B8233,属性中转表!A:G,7,FALSE)&gt;=25,VLOOKUP(A8233,英雄数据表!A:K,5,0),""))</f>
        <v>"atk":300,"hp":5000,"undpspro":100</v>
      </c>
      <c r="J8233" s="20" t="str">
        <f>IF(I8233="","",属性中转表!$I$1&amp;(IF(VLOOKUP(B8233,属性中转表!A:G,7,FALSE)=0,0,VLOOKUP(VLOOKUP(B8233,属性中转表!A:G,7,FALSE),属性中转表!$K$2:$P$21,4,0)))+IFERROR(VLOOKUP(A8233,英雄数据表!A:K,IF(武魂!B8233&gt;=50,10,IF(武魂!B8233&gt;=25,6)),0),0))</f>
        <v>,"dpspro":50</v>
      </c>
      <c r="K8233" s="32" t="str">
        <f t="shared" si="552"/>
        <v>"atk":300,"hp":5000,"undpspro":100,"dpspro":50</v>
      </c>
      <c r="L8233" s="20" t="str">
        <f>IF(B8233&gt;=50,VLOOKUP(A8233,英雄数据表!A:L,11,FALSE),IF(B8233&gt;=25,VLOOKUP(A8233,英雄数据表!A:L,7,0),""))</f>
        <v>"6103601004"</v>
      </c>
      <c r="M8233" s="20" t="str">
        <f>IFERROR(VLOOKUP(B8233,属性中转表!$K$2:$O$21,5,FALSE),"")</f>
        <v/>
      </c>
      <c r="N8233" s="20" t="str">
        <f>IF(B8233=25,VLOOKUP(A8233,英雄数据表!A:L,8,FALSE),IF(B8233=50,VLOOKUP(A8233,英雄数据表!A:L,12,0),""))</f>
        <v/>
      </c>
    </row>
    <row r="8234" spans="1:14" x14ac:dyDescent="0.3">
      <c r="A8234" s="20">
        <v>61036</v>
      </c>
      <c r="B8234" s="21">
        <f t="shared" si="553"/>
        <v>33</v>
      </c>
      <c r="C8234" s="21">
        <v>5</v>
      </c>
      <c r="D8234" s="21">
        <f>VLOOKUP(A8234,英雄数据表!A:D,4,0)</f>
        <v>6</v>
      </c>
      <c r="E8234" s="20" t="str">
        <f>VLOOKUP(A8234,英雄数据表!A:C,3,0)</f>
        <v>光之判</v>
      </c>
      <c r="F8234" s="20">
        <f t="shared" si="550"/>
        <v>61036</v>
      </c>
      <c r="G8234" s="20">
        <f t="shared" si="551"/>
        <v>61036</v>
      </c>
      <c r="H8234" s="21" t="str">
        <f>VLOOKUP(B8234,属性中转表!A:F,6,FALSE)</f>
        <v>"hp":98100,"atk":2725</v>
      </c>
      <c r="I8234" s="20" t="str">
        <f>IF(VLOOKUP(B8234,属性中转表!A:G,7,FALSE)=0,"",VLOOKUP(VLOOKUP(B8234,属性中转表!A:G,7,FALSE),属性中转表!$K$2:$P$21,6,0))&amp;IF(VLOOKUP(B8234,属性中转表!A:G,7,FALSE)&gt;=50,VLOOKUP(A8234,英雄数据表!A:K,9,0),IF(VLOOKUP(B8234,属性中转表!A:G,7,FALSE)&gt;=25,VLOOKUP(A8234,英雄数据表!A:K,5,0),""))</f>
        <v>"atk":300,"hp":5000,"undpspro":100</v>
      </c>
      <c r="J8234" s="20" t="str">
        <f>IF(I8234="","",属性中转表!$I$1&amp;(IF(VLOOKUP(B8234,属性中转表!A:G,7,FALSE)=0,0,VLOOKUP(VLOOKUP(B8234,属性中转表!A:G,7,FALSE),属性中转表!$K$2:$P$21,4,0)))+IFERROR(VLOOKUP(A8234,英雄数据表!A:K,IF(武魂!B8234&gt;=50,10,IF(武魂!B8234&gt;=25,6)),0),0))</f>
        <v>,"dpspro":50</v>
      </c>
      <c r="K8234" s="32" t="str">
        <f t="shared" si="552"/>
        <v>"atk":300,"hp":5000,"undpspro":100,"dpspro":50</v>
      </c>
      <c r="L8234" s="20" t="str">
        <f>IF(B8234&gt;=50,VLOOKUP(A8234,英雄数据表!A:L,11,FALSE),IF(B8234&gt;=25,VLOOKUP(A8234,英雄数据表!A:L,7,0),""))</f>
        <v>"6103601004"</v>
      </c>
      <c r="M8234" s="20" t="str">
        <f>IFERROR(VLOOKUP(B8234,属性中转表!$K$2:$O$21,5,FALSE),"")</f>
        <v/>
      </c>
      <c r="N8234" s="20" t="str">
        <f>IF(B8234=25,VLOOKUP(A8234,英雄数据表!A:L,8,FALSE),IF(B8234=50,VLOOKUP(A8234,英雄数据表!A:L,12,0),""))</f>
        <v/>
      </c>
    </row>
    <row r="8235" spans="1:14" x14ac:dyDescent="0.3">
      <c r="A8235" s="20">
        <v>61036</v>
      </c>
      <c r="B8235" s="21">
        <f t="shared" si="553"/>
        <v>34</v>
      </c>
      <c r="C8235" s="21">
        <v>5</v>
      </c>
      <c r="D8235" s="21">
        <f>VLOOKUP(A8235,英雄数据表!A:D,4,0)</f>
        <v>6</v>
      </c>
      <c r="E8235" s="20" t="str">
        <f>VLOOKUP(A8235,英雄数据表!A:C,3,0)</f>
        <v>光之判</v>
      </c>
      <c r="F8235" s="20">
        <f t="shared" si="550"/>
        <v>61036</v>
      </c>
      <c r="G8235" s="20">
        <f t="shared" si="551"/>
        <v>61036</v>
      </c>
      <c r="H8235" s="21" t="str">
        <f>VLOOKUP(B8235,属性中转表!A:F,6,FALSE)</f>
        <v>"hp":102600,"atk":2850</v>
      </c>
      <c r="I8235" s="20" t="str">
        <f>IF(VLOOKUP(B8235,属性中转表!A:G,7,FALSE)=0,"",VLOOKUP(VLOOKUP(B8235,属性中转表!A:G,7,FALSE),属性中转表!$K$2:$P$21,6,0))&amp;IF(VLOOKUP(B8235,属性中转表!A:G,7,FALSE)&gt;=50,VLOOKUP(A8235,英雄数据表!A:K,9,0),IF(VLOOKUP(B8235,属性中转表!A:G,7,FALSE)&gt;=25,VLOOKUP(A8235,英雄数据表!A:K,5,0),""))</f>
        <v>"atk":300,"hp":5000,"undpspro":100</v>
      </c>
      <c r="J8235" s="20" t="str">
        <f>IF(I8235="","",属性中转表!$I$1&amp;(IF(VLOOKUP(B8235,属性中转表!A:G,7,FALSE)=0,0,VLOOKUP(VLOOKUP(B8235,属性中转表!A:G,7,FALSE),属性中转表!$K$2:$P$21,4,0)))+IFERROR(VLOOKUP(A8235,英雄数据表!A:K,IF(武魂!B8235&gt;=50,10,IF(武魂!B8235&gt;=25,6)),0),0))</f>
        <v>,"dpspro":50</v>
      </c>
      <c r="K8235" s="32" t="str">
        <f t="shared" si="552"/>
        <v>"atk":300,"hp":5000,"undpspro":100,"dpspro":50</v>
      </c>
      <c r="L8235" s="20" t="str">
        <f>IF(B8235&gt;=50,VLOOKUP(A8235,英雄数据表!A:L,11,FALSE),IF(B8235&gt;=25,VLOOKUP(A8235,英雄数据表!A:L,7,0),""))</f>
        <v>"6103601004"</v>
      </c>
      <c r="M8235" s="20" t="str">
        <f>IFERROR(VLOOKUP(B8235,属性中转表!$K$2:$O$21,5,FALSE),"")</f>
        <v/>
      </c>
      <c r="N8235" s="20" t="str">
        <f>IF(B8235=25,VLOOKUP(A8235,英雄数据表!A:L,8,FALSE),IF(B8235=50,VLOOKUP(A8235,英雄数据表!A:L,12,0),""))</f>
        <v/>
      </c>
    </row>
    <row r="8236" spans="1:14" x14ac:dyDescent="0.3">
      <c r="A8236" s="20">
        <v>61036</v>
      </c>
      <c r="B8236" s="21">
        <f t="shared" si="553"/>
        <v>35</v>
      </c>
      <c r="C8236" s="21">
        <v>5</v>
      </c>
      <c r="D8236" s="21">
        <f>VLOOKUP(A8236,英雄数据表!A:D,4,0)</f>
        <v>6</v>
      </c>
      <c r="E8236" s="20" t="str">
        <f>VLOOKUP(A8236,英雄数据表!A:C,3,0)</f>
        <v>光之判</v>
      </c>
      <c r="F8236" s="20">
        <f t="shared" si="550"/>
        <v>61036</v>
      </c>
      <c r="G8236" s="20">
        <f t="shared" si="551"/>
        <v>61036</v>
      </c>
      <c r="H8236" s="21" t="str">
        <f>VLOOKUP(B8236,属性中转表!A:F,6,FALSE)</f>
        <v>"hp":107100,"atk":2975</v>
      </c>
      <c r="I8236" s="20" t="str">
        <f>IF(VLOOKUP(B8236,属性中转表!A:G,7,FALSE)=0,"",VLOOKUP(VLOOKUP(B8236,属性中转表!A:G,7,FALSE),属性中转表!$K$2:$P$21,6,0))&amp;IF(VLOOKUP(B8236,属性中转表!A:G,7,FALSE)&gt;=50,VLOOKUP(A8236,英雄数据表!A:K,9,0),IF(VLOOKUP(B8236,属性中转表!A:G,7,FALSE)&gt;=25,VLOOKUP(A8236,英雄数据表!A:K,5,0),""))</f>
        <v>"atk":300,"hp":5000,"undpspro":100</v>
      </c>
      <c r="J8236" s="20" t="str">
        <f>IF(I8236="","",属性中转表!$I$1&amp;(IF(VLOOKUP(B8236,属性中转表!A:G,7,FALSE)=0,0,VLOOKUP(VLOOKUP(B8236,属性中转表!A:G,7,FALSE),属性中转表!$K$2:$P$21,4,0)))+IFERROR(VLOOKUP(A8236,英雄数据表!A:K,IF(武魂!B8236&gt;=50,10,IF(武魂!B8236&gt;=25,6)),0),0))</f>
        <v>,"dpspro":100</v>
      </c>
      <c r="K8236" s="32" t="str">
        <f t="shared" si="552"/>
        <v>"atk":300,"hp":5000,"undpspro":100,"dpspro":100</v>
      </c>
      <c r="L8236" s="20" t="str">
        <f>IF(B8236&gt;=50,VLOOKUP(A8236,英雄数据表!A:L,11,FALSE),IF(B8236&gt;=25,VLOOKUP(A8236,英雄数据表!A:L,7,0),""))</f>
        <v>"6103601004"</v>
      </c>
      <c r="M8236" s="20" t="str">
        <f>IFERROR(VLOOKUP(B8236,属性中转表!$K$2:$O$21,5,FALSE),"")</f>
        <v>"dpspro":50</v>
      </c>
      <c r="N8236" s="20" t="str">
        <f>IF(B8236=25,VLOOKUP(A8236,英雄数据表!A:L,8,FALSE),IF(B8236=50,VLOOKUP(A8236,英雄数据表!A:L,12,0),""))</f>
        <v/>
      </c>
    </row>
    <row r="8237" spans="1:14" x14ac:dyDescent="0.3">
      <c r="A8237" s="20">
        <v>61036</v>
      </c>
      <c r="B8237" s="21">
        <f t="shared" si="553"/>
        <v>36</v>
      </c>
      <c r="C8237" s="21">
        <v>5</v>
      </c>
      <c r="D8237" s="21">
        <f>VLOOKUP(A8237,英雄数据表!A:D,4,0)</f>
        <v>6</v>
      </c>
      <c r="E8237" s="20" t="str">
        <f>VLOOKUP(A8237,英雄数据表!A:C,3,0)</f>
        <v>光之判</v>
      </c>
      <c r="F8237" s="20">
        <f t="shared" si="550"/>
        <v>61036</v>
      </c>
      <c r="G8237" s="20">
        <f t="shared" si="551"/>
        <v>61036</v>
      </c>
      <c r="H8237" s="21" t="str">
        <f>VLOOKUP(B8237,属性中转表!A:F,6,FALSE)</f>
        <v>"hp":111600,"atk":3100</v>
      </c>
      <c r="I8237" s="20" t="str">
        <f>IF(VLOOKUP(B8237,属性中转表!A:G,7,FALSE)=0,"",VLOOKUP(VLOOKUP(B8237,属性中转表!A:G,7,FALSE),属性中转表!$K$2:$P$21,6,0))&amp;IF(VLOOKUP(B8237,属性中转表!A:G,7,FALSE)&gt;=50,VLOOKUP(A8237,英雄数据表!A:K,9,0),IF(VLOOKUP(B8237,属性中转表!A:G,7,FALSE)&gt;=25,VLOOKUP(A8237,英雄数据表!A:K,5,0),""))</f>
        <v>"atk":300,"hp":5000,"undpspro":100</v>
      </c>
      <c r="J8237" s="20" t="str">
        <f>IF(I8237="","",属性中转表!$I$1&amp;(IF(VLOOKUP(B8237,属性中转表!A:G,7,FALSE)=0,0,VLOOKUP(VLOOKUP(B8237,属性中转表!A:G,7,FALSE),属性中转表!$K$2:$P$21,4,0)))+IFERROR(VLOOKUP(A8237,英雄数据表!A:K,IF(武魂!B8237&gt;=50,10,IF(武魂!B8237&gt;=25,6)),0),0))</f>
        <v>,"dpspro":100</v>
      </c>
      <c r="K8237" s="32" t="str">
        <f t="shared" si="552"/>
        <v>"atk":300,"hp":5000,"undpspro":100,"dpspro":100</v>
      </c>
      <c r="L8237" s="20" t="str">
        <f>IF(B8237&gt;=50,VLOOKUP(A8237,英雄数据表!A:L,11,FALSE),IF(B8237&gt;=25,VLOOKUP(A8237,英雄数据表!A:L,7,0),""))</f>
        <v>"6103601004"</v>
      </c>
      <c r="M8237" s="20" t="str">
        <f>IFERROR(VLOOKUP(B8237,属性中转表!$K$2:$O$21,5,FALSE),"")</f>
        <v/>
      </c>
      <c r="N8237" s="20" t="str">
        <f>IF(B8237=25,VLOOKUP(A8237,英雄数据表!A:L,8,FALSE),IF(B8237=50,VLOOKUP(A8237,英雄数据表!A:L,12,0),""))</f>
        <v/>
      </c>
    </row>
    <row r="8238" spans="1:14" x14ac:dyDescent="0.3">
      <c r="A8238" s="20">
        <v>61036</v>
      </c>
      <c r="B8238" s="21">
        <f t="shared" si="553"/>
        <v>37</v>
      </c>
      <c r="C8238" s="21">
        <v>5</v>
      </c>
      <c r="D8238" s="21">
        <f>VLOOKUP(A8238,英雄数据表!A:D,4,0)</f>
        <v>6</v>
      </c>
      <c r="E8238" s="20" t="str">
        <f>VLOOKUP(A8238,英雄数据表!A:C,3,0)</f>
        <v>光之判</v>
      </c>
      <c r="F8238" s="20">
        <f t="shared" si="550"/>
        <v>61036</v>
      </c>
      <c r="G8238" s="20">
        <f t="shared" si="551"/>
        <v>61036</v>
      </c>
      <c r="H8238" s="21" t="str">
        <f>VLOOKUP(B8238,属性中转表!A:F,6,FALSE)</f>
        <v>"hp":116100,"atk":3225</v>
      </c>
      <c r="I8238" s="20" t="str">
        <f>IF(VLOOKUP(B8238,属性中转表!A:G,7,FALSE)=0,"",VLOOKUP(VLOOKUP(B8238,属性中转表!A:G,7,FALSE),属性中转表!$K$2:$P$21,6,0))&amp;IF(VLOOKUP(B8238,属性中转表!A:G,7,FALSE)&gt;=50,VLOOKUP(A8238,英雄数据表!A:K,9,0),IF(VLOOKUP(B8238,属性中转表!A:G,7,FALSE)&gt;=25,VLOOKUP(A8238,英雄数据表!A:K,5,0),""))</f>
        <v>"atk":300,"hp":5000,"undpspro":100</v>
      </c>
      <c r="J8238" s="20" t="str">
        <f>IF(I8238="","",属性中转表!$I$1&amp;(IF(VLOOKUP(B8238,属性中转表!A:G,7,FALSE)=0,0,VLOOKUP(VLOOKUP(B8238,属性中转表!A:G,7,FALSE),属性中转表!$K$2:$P$21,4,0)))+IFERROR(VLOOKUP(A8238,英雄数据表!A:K,IF(武魂!B8238&gt;=50,10,IF(武魂!B8238&gt;=25,6)),0),0))</f>
        <v>,"dpspro":100</v>
      </c>
      <c r="K8238" s="32" t="str">
        <f t="shared" si="552"/>
        <v>"atk":300,"hp":5000,"undpspro":100,"dpspro":100</v>
      </c>
      <c r="L8238" s="20" t="str">
        <f>IF(B8238&gt;=50,VLOOKUP(A8238,英雄数据表!A:L,11,FALSE),IF(B8238&gt;=25,VLOOKUP(A8238,英雄数据表!A:L,7,0),""))</f>
        <v>"6103601004"</v>
      </c>
      <c r="M8238" s="20" t="str">
        <f>IFERROR(VLOOKUP(B8238,属性中转表!$K$2:$O$21,5,FALSE),"")</f>
        <v/>
      </c>
      <c r="N8238" s="20" t="str">
        <f>IF(B8238=25,VLOOKUP(A8238,英雄数据表!A:L,8,FALSE),IF(B8238=50,VLOOKUP(A8238,英雄数据表!A:L,12,0),""))</f>
        <v/>
      </c>
    </row>
    <row r="8239" spans="1:14" x14ac:dyDescent="0.3">
      <c r="A8239" s="20">
        <v>61036</v>
      </c>
      <c r="B8239" s="21">
        <f t="shared" si="553"/>
        <v>38</v>
      </c>
      <c r="C8239" s="21">
        <v>5</v>
      </c>
      <c r="D8239" s="21">
        <f>VLOOKUP(A8239,英雄数据表!A:D,4,0)</f>
        <v>6</v>
      </c>
      <c r="E8239" s="20" t="str">
        <f>VLOOKUP(A8239,英雄数据表!A:C,3,0)</f>
        <v>光之判</v>
      </c>
      <c r="F8239" s="20">
        <f t="shared" si="550"/>
        <v>61036</v>
      </c>
      <c r="G8239" s="20">
        <f t="shared" si="551"/>
        <v>61036</v>
      </c>
      <c r="H8239" s="21" t="str">
        <f>VLOOKUP(B8239,属性中转表!A:F,6,FALSE)</f>
        <v>"hp":120600,"atk":3350</v>
      </c>
      <c r="I8239" s="20" t="str">
        <f>IF(VLOOKUP(B8239,属性中转表!A:G,7,FALSE)=0,"",VLOOKUP(VLOOKUP(B8239,属性中转表!A:G,7,FALSE),属性中转表!$K$2:$P$21,6,0))&amp;IF(VLOOKUP(B8239,属性中转表!A:G,7,FALSE)&gt;=50,VLOOKUP(A8239,英雄数据表!A:K,9,0),IF(VLOOKUP(B8239,属性中转表!A:G,7,FALSE)&gt;=25,VLOOKUP(A8239,英雄数据表!A:K,5,0),""))</f>
        <v>"atk":300,"hp":5000,"undpspro":100</v>
      </c>
      <c r="J8239" s="20" t="str">
        <f>IF(I8239="","",属性中转表!$I$1&amp;(IF(VLOOKUP(B8239,属性中转表!A:G,7,FALSE)=0,0,VLOOKUP(VLOOKUP(B8239,属性中转表!A:G,7,FALSE),属性中转表!$K$2:$P$21,4,0)))+IFERROR(VLOOKUP(A8239,英雄数据表!A:K,IF(武魂!B8239&gt;=50,10,IF(武魂!B8239&gt;=25,6)),0),0))</f>
        <v>,"dpspro":100</v>
      </c>
      <c r="K8239" s="32" t="str">
        <f t="shared" si="552"/>
        <v>"atk":300,"hp":5000,"undpspro":100,"dpspro":100</v>
      </c>
      <c r="L8239" s="20" t="str">
        <f>IF(B8239&gt;=50,VLOOKUP(A8239,英雄数据表!A:L,11,FALSE),IF(B8239&gt;=25,VLOOKUP(A8239,英雄数据表!A:L,7,0),""))</f>
        <v>"6103601004"</v>
      </c>
      <c r="M8239" s="20" t="str">
        <f>IFERROR(VLOOKUP(B8239,属性中转表!$K$2:$O$21,5,FALSE),"")</f>
        <v/>
      </c>
      <c r="N8239" s="20" t="str">
        <f>IF(B8239=25,VLOOKUP(A8239,英雄数据表!A:L,8,FALSE),IF(B8239=50,VLOOKUP(A8239,英雄数据表!A:L,12,0),""))</f>
        <v/>
      </c>
    </row>
    <row r="8240" spans="1:14" x14ac:dyDescent="0.3">
      <c r="A8240" s="20">
        <v>61036</v>
      </c>
      <c r="B8240" s="21">
        <f t="shared" si="553"/>
        <v>39</v>
      </c>
      <c r="C8240" s="21">
        <v>5</v>
      </c>
      <c r="D8240" s="21">
        <f>VLOOKUP(A8240,英雄数据表!A:D,4,0)</f>
        <v>6</v>
      </c>
      <c r="E8240" s="20" t="str">
        <f>VLOOKUP(A8240,英雄数据表!A:C,3,0)</f>
        <v>光之判</v>
      </c>
      <c r="F8240" s="20">
        <f t="shared" si="550"/>
        <v>61036</v>
      </c>
      <c r="G8240" s="20">
        <f t="shared" si="551"/>
        <v>61036</v>
      </c>
      <c r="H8240" s="21" t="str">
        <f>VLOOKUP(B8240,属性中转表!A:F,6,FALSE)</f>
        <v>"hp":125100,"atk":3475</v>
      </c>
      <c r="I8240" s="20" t="str">
        <f>IF(VLOOKUP(B8240,属性中转表!A:G,7,FALSE)=0,"",VLOOKUP(VLOOKUP(B8240,属性中转表!A:G,7,FALSE),属性中转表!$K$2:$P$21,6,0))&amp;IF(VLOOKUP(B8240,属性中转表!A:G,7,FALSE)&gt;=50,VLOOKUP(A8240,英雄数据表!A:K,9,0),IF(VLOOKUP(B8240,属性中转表!A:G,7,FALSE)&gt;=25,VLOOKUP(A8240,英雄数据表!A:K,5,0),""))</f>
        <v>"atk":300,"hp":5000,"undpspro":100</v>
      </c>
      <c r="J8240" s="20" t="str">
        <f>IF(I8240="","",属性中转表!$I$1&amp;(IF(VLOOKUP(B8240,属性中转表!A:G,7,FALSE)=0,0,VLOOKUP(VLOOKUP(B8240,属性中转表!A:G,7,FALSE),属性中转表!$K$2:$P$21,4,0)))+IFERROR(VLOOKUP(A8240,英雄数据表!A:K,IF(武魂!B8240&gt;=50,10,IF(武魂!B8240&gt;=25,6)),0),0))</f>
        <v>,"dpspro":100</v>
      </c>
      <c r="K8240" s="32" t="str">
        <f t="shared" si="552"/>
        <v>"atk":300,"hp":5000,"undpspro":100,"dpspro":100</v>
      </c>
      <c r="L8240" s="20" t="str">
        <f>IF(B8240&gt;=50,VLOOKUP(A8240,英雄数据表!A:L,11,FALSE),IF(B8240&gt;=25,VLOOKUP(A8240,英雄数据表!A:L,7,0),""))</f>
        <v>"6103601004"</v>
      </c>
      <c r="M8240" s="20" t="str">
        <f>IFERROR(VLOOKUP(B8240,属性中转表!$K$2:$O$21,5,FALSE),"")</f>
        <v/>
      </c>
      <c r="N8240" s="20" t="str">
        <f>IF(B8240=25,VLOOKUP(A8240,英雄数据表!A:L,8,FALSE),IF(B8240=50,VLOOKUP(A8240,英雄数据表!A:L,12,0),""))</f>
        <v/>
      </c>
    </row>
    <row r="8241" spans="1:14" x14ac:dyDescent="0.3">
      <c r="A8241" s="20">
        <v>61036</v>
      </c>
      <c r="B8241" s="21">
        <f t="shared" si="553"/>
        <v>40</v>
      </c>
      <c r="C8241" s="21">
        <v>5</v>
      </c>
      <c r="D8241" s="21">
        <f>VLOOKUP(A8241,英雄数据表!A:D,4,0)</f>
        <v>6</v>
      </c>
      <c r="E8241" s="20" t="str">
        <f>VLOOKUP(A8241,英雄数据表!A:C,3,0)</f>
        <v>光之判</v>
      </c>
      <c r="F8241" s="20">
        <f t="shared" si="550"/>
        <v>61036</v>
      </c>
      <c r="G8241" s="20">
        <f t="shared" si="551"/>
        <v>61036</v>
      </c>
      <c r="H8241" s="21" t="str">
        <f>VLOOKUP(B8241,属性中转表!A:F,6,FALSE)</f>
        <v>"hp":129600,"atk":3600</v>
      </c>
      <c r="I8241" s="20" t="str">
        <f>IF(VLOOKUP(B8241,属性中转表!A:G,7,FALSE)=0,"",VLOOKUP(VLOOKUP(B8241,属性中转表!A:G,7,FALSE),属性中转表!$K$2:$P$21,6,0))&amp;IF(VLOOKUP(B8241,属性中转表!A:G,7,FALSE)&gt;=50,VLOOKUP(A8241,英雄数据表!A:K,9,0),IF(VLOOKUP(B8241,属性中转表!A:G,7,FALSE)&gt;=25,VLOOKUP(A8241,英雄数据表!A:K,5,0),""))</f>
        <v>"atk":300,"hp":5000,"undpspro":100,"pvpdpspro":50</v>
      </c>
      <c r="J8241" s="20" t="str">
        <f>IF(I8241="","",属性中转表!$I$1&amp;(IF(VLOOKUP(B8241,属性中转表!A:G,7,FALSE)=0,0,VLOOKUP(VLOOKUP(B8241,属性中转表!A:G,7,FALSE),属性中转表!$K$2:$P$21,4,0)))+IFERROR(VLOOKUP(A8241,英雄数据表!A:K,IF(武魂!B8241&gt;=50,10,IF(武魂!B8241&gt;=25,6)),0),0))</f>
        <v>,"dpspro":100</v>
      </c>
      <c r="K8241" s="32" t="str">
        <f t="shared" si="552"/>
        <v>"atk":300,"hp":5000,"undpspro":100,"pvpdpspro":50,"dpspro":100</v>
      </c>
      <c r="L8241" s="20" t="str">
        <f>IF(B8241&gt;=50,VLOOKUP(A8241,英雄数据表!A:L,11,FALSE),IF(B8241&gt;=25,VLOOKUP(A8241,英雄数据表!A:L,7,0),""))</f>
        <v>"6103601004"</v>
      </c>
      <c r="M8241" s="20" t="str">
        <f>IFERROR(VLOOKUP(B8241,属性中转表!$K$2:$O$21,5,FALSE),"")</f>
        <v>"pvpdpspro":50</v>
      </c>
      <c r="N8241" s="20" t="str">
        <f>IF(B8241=25,VLOOKUP(A8241,英雄数据表!A:L,8,FALSE),IF(B8241=50,VLOOKUP(A8241,英雄数据表!A:L,12,0),""))</f>
        <v/>
      </c>
    </row>
    <row r="8242" spans="1:14" x14ac:dyDescent="0.3">
      <c r="A8242" s="20">
        <v>61036</v>
      </c>
      <c r="B8242" s="21">
        <f t="shared" si="553"/>
        <v>41</v>
      </c>
      <c r="C8242" s="21">
        <v>5</v>
      </c>
      <c r="D8242" s="21">
        <f>VLOOKUP(A8242,英雄数据表!A:D,4,0)</f>
        <v>6</v>
      </c>
      <c r="E8242" s="20" t="str">
        <f>VLOOKUP(A8242,英雄数据表!A:C,3,0)</f>
        <v>光之判</v>
      </c>
      <c r="F8242" s="20">
        <f t="shared" si="550"/>
        <v>61036</v>
      </c>
      <c r="G8242" s="20">
        <f t="shared" si="551"/>
        <v>61036</v>
      </c>
      <c r="H8242" s="21" t="str">
        <f>VLOOKUP(B8242,属性中转表!A:F,6,FALSE)</f>
        <v>"hp":135000,"atk":3750</v>
      </c>
      <c r="I8242" s="20" t="str">
        <f>IF(VLOOKUP(B8242,属性中转表!A:G,7,FALSE)=0,"",VLOOKUP(VLOOKUP(B8242,属性中转表!A:G,7,FALSE),属性中转表!$K$2:$P$21,6,0))&amp;IF(VLOOKUP(B8242,属性中转表!A:G,7,FALSE)&gt;=50,VLOOKUP(A8242,英雄数据表!A:K,9,0),IF(VLOOKUP(B8242,属性中转表!A:G,7,FALSE)&gt;=25,VLOOKUP(A8242,英雄数据表!A:K,5,0),""))</f>
        <v>"atk":300,"hp":5000,"undpspro":100,"pvpdpspro":50</v>
      </c>
      <c r="J8242" s="20" t="str">
        <f>IF(I8242="","",属性中转表!$I$1&amp;(IF(VLOOKUP(B8242,属性中转表!A:G,7,FALSE)=0,0,VLOOKUP(VLOOKUP(B8242,属性中转表!A:G,7,FALSE),属性中转表!$K$2:$P$21,4,0)))+IFERROR(VLOOKUP(A8242,英雄数据表!A:K,IF(武魂!B8242&gt;=50,10,IF(武魂!B8242&gt;=25,6)),0),0))</f>
        <v>,"dpspro":100</v>
      </c>
      <c r="K8242" s="32" t="str">
        <f t="shared" si="552"/>
        <v>"atk":300,"hp":5000,"undpspro":100,"pvpdpspro":50,"dpspro":100</v>
      </c>
      <c r="L8242" s="20" t="str">
        <f>IF(B8242&gt;=50,VLOOKUP(A8242,英雄数据表!A:L,11,FALSE),IF(B8242&gt;=25,VLOOKUP(A8242,英雄数据表!A:L,7,0),""))</f>
        <v>"6103601004"</v>
      </c>
      <c r="M8242" s="20" t="str">
        <f>IFERROR(VLOOKUP(B8242,属性中转表!$K$2:$O$21,5,FALSE),"")</f>
        <v/>
      </c>
      <c r="N8242" s="20" t="str">
        <f>IF(B8242=25,VLOOKUP(A8242,英雄数据表!A:L,8,FALSE),IF(B8242=50,VLOOKUP(A8242,英雄数据表!A:L,12,0),""))</f>
        <v/>
      </c>
    </row>
    <row r="8243" spans="1:14" x14ac:dyDescent="0.3">
      <c r="A8243" s="20">
        <v>61036</v>
      </c>
      <c r="B8243" s="21">
        <f t="shared" si="553"/>
        <v>42</v>
      </c>
      <c r="C8243" s="21">
        <v>5</v>
      </c>
      <c r="D8243" s="21">
        <f>VLOOKUP(A8243,英雄数据表!A:D,4,0)</f>
        <v>6</v>
      </c>
      <c r="E8243" s="20" t="str">
        <f>VLOOKUP(A8243,英雄数据表!A:C,3,0)</f>
        <v>光之判</v>
      </c>
      <c r="F8243" s="20">
        <f t="shared" si="550"/>
        <v>61036</v>
      </c>
      <c r="G8243" s="20">
        <f t="shared" si="551"/>
        <v>61036</v>
      </c>
      <c r="H8243" s="21" t="str">
        <f>VLOOKUP(B8243,属性中转表!A:F,6,FALSE)</f>
        <v>"hp":140400,"atk":3900</v>
      </c>
      <c r="I8243" s="20" t="str">
        <f>IF(VLOOKUP(B8243,属性中转表!A:G,7,FALSE)=0,"",VLOOKUP(VLOOKUP(B8243,属性中转表!A:G,7,FALSE),属性中转表!$K$2:$P$21,6,0))&amp;IF(VLOOKUP(B8243,属性中转表!A:G,7,FALSE)&gt;=50,VLOOKUP(A8243,英雄数据表!A:K,9,0),IF(VLOOKUP(B8243,属性中转表!A:G,7,FALSE)&gt;=25,VLOOKUP(A8243,英雄数据表!A:K,5,0),""))</f>
        <v>"atk":300,"hp":5000,"undpspro":100,"pvpdpspro":50</v>
      </c>
      <c r="J8243" s="20" t="str">
        <f>IF(I8243="","",属性中转表!$I$1&amp;(IF(VLOOKUP(B8243,属性中转表!A:G,7,FALSE)=0,0,VLOOKUP(VLOOKUP(B8243,属性中转表!A:G,7,FALSE),属性中转表!$K$2:$P$21,4,0)))+IFERROR(VLOOKUP(A8243,英雄数据表!A:K,IF(武魂!B8243&gt;=50,10,IF(武魂!B8243&gt;=25,6)),0),0))</f>
        <v>,"dpspro":100</v>
      </c>
      <c r="K8243" s="32" t="str">
        <f t="shared" si="552"/>
        <v>"atk":300,"hp":5000,"undpspro":100,"pvpdpspro":50,"dpspro":100</v>
      </c>
      <c r="L8243" s="20" t="str">
        <f>IF(B8243&gt;=50,VLOOKUP(A8243,英雄数据表!A:L,11,FALSE),IF(B8243&gt;=25,VLOOKUP(A8243,英雄数据表!A:L,7,0),""))</f>
        <v>"6103601004"</v>
      </c>
      <c r="M8243" s="20" t="str">
        <f>IFERROR(VLOOKUP(B8243,属性中转表!$K$2:$O$21,5,FALSE),"")</f>
        <v/>
      </c>
      <c r="N8243" s="20" t="str">
        <f>IF(B8243=25,VLOOKUP(A8243,英雄数据表!A:L,8,FALSE),IF(B8243=50,VLOOKUP(A8243,英雄数据表!A:L,12,0),""))</f>
        <v/>
      </c>
    </row>
    <row r="8244" spans="1:14" x14ac:dyDescent="0.3">
      <c r="A8244" s="20">
        <v>61036</v>
      </c>
      <c r="B8244" s="21">
        <f t="shared" si="553"/>
        <v>43</v>
      </c>
      <c r="C8244" s="21">
        <v>5</v>
      </c>
      <c r="D8244" s="21">
        <f>VLOOKUP(A8244,英雄数据表!A:D,4,0)</f>
        <v>6</v>
      </c>
      <c r="E8244" s="20" t="str">
        <f>VLOOKUP(A8244,英雄数据表!A:C,3,0)</f>
        <v>光之判</v>
      </c>
      <c r="F8244" s="20">
        <f t="shared" si="550"/>
        <v>61036</v>
      </c>
      <c r="G8244" s="20">
        <f t="shared" si="551"/>
        <v>61036</v>
      </c>
      <c r="H8244" s="21" t="str">
        <f>VLOOKUP(B8244,属性中转表!A:F,6,FALSE)</f>
        <v>"hp":145800,"atk":4050</v>
      </c>
      <c r="I8244" s="20" t="str">
        <f>IF(VLOOKUP(B8244,属性中转表!A:G,7,FALSE)=0,"",VLOOKUP(VLOOKUP(B8244,属性中转表!A:G,7,FALSE),属性中转表!$K$2:$P$21,6,0))&amp;IF(VLOOKUP(B8244,属性中转表!A:G,7,FALSE)&gt;=50,VLOOKUP(A8244,英雄数据表!A:K,9,0),IF(VLOOKUP(B8244,属性中转表!A:G,7,FALSE)&gt;=25,VLOOKUP(A8244,英雄数据表!A:K,5,0),""))</f>
        <v>"atk":300,"hp":5000,"undpspro":100,"pvpdpspro":50</v>
      </c>
      <c r="J8244" s="20" t="str">
        <f>IF(I8244="","",属性中转表!$I$1&amp;(IF(VLOOKUP(B8244,属性中转表!A:G,7,FALSE)=0,0,VLOOKUP(VLOOKUP(B8244,属性中转表!A:G,7,FALSE),属性中转表!$K$2:$P$21,4,0)))+IFERROR(VLOOKUP(A8244,英雄数据表!A:K,IF(武魂!B8244&gt;=50,10,IF(武魂!B8244&gt;=25,6)),0),0))</f>
        <v>,"dpspro":100</v>
      </c>
      <c r="K8244" s="32" t="str">
        <f t="shared" si="552"/>
        <v>"atk":300,"hp":5000,"undpspro":100,"pvpdpspro":50,"dpspro":100</v>
      </c>
      <c r="L8244" s="20" t="str">
        <f>IF(B8244&gt;=50,VLOOKUP(A8244,英雄数据表!A:L,11,FALSE),IF(B8244&gt;=25,VLOOKUP(A8244,英雄数据表!A:L,7,0),""))</f>
        <v>"6103601004"</v>
      </c>
      <c r="M8244" s="20" t="str">
        <f>IFERROR(VLOOKUP(B8244,属性中转表!$K$2:$O$21,5,FALSE),"")</f>
        <v/>
      </c>
      <c r="N8244" s="20" t="str">
        <f>IF(B8244=25,VLOOKUP(A8244,英雄数据表!A:L,8,FALSE),IF(B8244=50,VLOOKUP(A8244,英雄数据表!A:L,12,0),""))</f>
        <v/>
      </c>
    </row>
    <row r="8245" spans="1:14" x14ac:dyDescent="0.3">
      <c r="A8245" s="20">
        <v>61036</v>
      </c>
      <c r="B8245" s="21">
        <f t="shared" si="553"/>
        <v>44</v>
      </c>
      <c r="C8245" s="21">
        <v>5</v>
      </c>
      <c r="D8245" s="21">
        <f>VLOOKUP(A8245,英雄数据表!A:D,4,0)</f>
        <v>6</v>
      </c>
      <c r="E8245" s="20" t="str">
        <f>VLOOKUP(A8245,英雄数据表!A:C,3,0)</f>
        <v>光之判</v>
      </c>
      <c r="F8245" s="20">
        <f t="shared" si="550"/>
        <v>61036</v>
      </c>
      <c r="G8245" s="20">
        <f t="shared" si="551"/>
        <v>61036</v>
      </c>
      <c r="H8245" s="21" t="str">
        <f>VLOOKUP(B8245,属性中转表!A:F,6,FALSE)</f>
        <v>"hp":151200,"atk":4200</v>
      </c>
      <c r="I8245" s="20" t="str">
        <f>IF(VLOOKUP(B8245,属性中转表!A:G,7,FALSE)=0,"",VLOOKUP(VLOOKUP(B8245,属性中转表!A:G,7,FALSE),属性中转表!$K$2:$P$21,6,0))&amp;IF(VLOOKUP(B8245,属性中转表!A:G,7,FALSE)&gt;=50,VLOOKUP(A8245,英雄数据表!A:K,9,0),IF(VLOOKUP(B8245,属性中转表!A:G,7,FALSE)&gt;=25,VLOOKUP(A8245,英雄数据表!A:K,5,0),""))</f>
        <v>"atk":300,"hp":5000,"undpspro":100,"pvpdpspro":50</v>
      </c>
      <c r="J8245" s="20" t="str">
        <f>IF(I8245="","",属性中转表!$I$1&amp;(IF(VLOOKUP(B8245,属性中转表!A:G,7,FALSE)=0,0,VLOOKUP(VLOOKUP(B8245,属性中转表!A:G,7,FALSE),属性中转表!$K$2:$P$21,4,0)))+IFERROR(VLOOKUP(A8245,英雄数据表!A:K,IF(武魂!B8245&gt;=50,10,IF(武魂!B8245&gt;=25,6)),0),0))</f>
        <v>,"dpspro":100</v>
      </c>
      <c r="K8245" s="32" t="str">
        <f t="shared" si="552"/>
        <v>"atk":300,"hp":5000,"undpspro":100,"pvpdpspro":50,"dpspro":100</v>
      </c>
      <c r="L8245" s="20" t="str">
        <f>IF(B8245&gt;=50,VLOOKUP(A8245,英雄数据表!A:L,11,FALSE),IF(B8245&gt;=25,VLOOKUP(A8245,英雄数据表!A:L,7,0),""))</f>
        <v>"6103601004"</v>
      </c>
      <c r="M8245" s="20" t="str">
        <f>IFERROR(VLOOKUP(B8245,属性中转表!$K$2:$O$21,5,FALSE),"")</f>
        <v/>
      </c>
      <c r="N8245" s="20" t="str">
        <f>IF(B8245=25,VLOOKUP(A8245,英雄数据表!A:L,8,FALSE),IF(B8245=50,VLOOKUP(A8245,英雄数据表!A:L,12,0),""))</f>
        <v/>
      </c>
    </row>
    <row r="8246" spans="1:14" x14ac:dyDescent="0.3">
      <c r="A8246" s="20">
        <v>61036</v>
      </c>
      <c r="B8246" s="21">
        <f t="shared" si="553"/>
        <v>45</v>
      </c>
      <c r="C8246" s="21">
        <v>5</v>
      </c>
      <c r="D8246" s="21">
        <f>VLOOKUP(A8246,英雄数据表!A:D,4,0)</f>
        <v>6</v>
      </c>
      <c r="E8246" s="20" t="str">
        <f>VLOOKUP(A8246,英雄数据表!A:C,3,0)</f>
        <v>光之判</v>
      </c>
      <c r="F8246" s="20">
        <f t="shared" si="550"/>
        <v>61036</v>
      </c>
      <c r="G8246" s="20">
        <f t="shared" si="551"/>
        <v>61036</v>
      </c>
      <c r="H8246" s="21" t="str">
        <f>VLOOKUP(B8246,属性中转表!A:F,6,FALSE)</f>
        <v>"hp":156600,"atk":4350</v>
      </c>
      <c r="I8246" s="20" t="str">
        <f>IF(VLOOKUP(B8246,属性中转表!A:G,7,FALSE)=0,"",VLOOKUP(VLOOKUP(B8246,属性中转表!A:G,7,FALSE),属性中转表!$K$2:$P$21,6,0))&amp;IF(VLOOKUP(B8246,属性中转表!A:G,7,FALSE)&gt;=50,VLOOKUP(A8246,英雄数据表!A:K,9,0),IF(VLOOKUP(B8246,属性中转表!A:G,7,FALSE)&gt;=25,VLOOKUP(A8246,英雄数据表!A:K,5,0),""))</f>
        <v>"atk":300,"hp":5000,"undpspro":100,"pvpdpspro":50,"pvpundpspro":50</v>
      </c>
      <c r="J8246" s="20" t="str">
        <f>IF(I8246="","",属性中转表!$I$1&amp;(IF(VLOOKUP(B8246,属性中转表!A:G,7,FALSE)=0,0,VLOOKUP(VLOOKUP(B8246,属性中转表!A:G,7,FALSE),属性中转表!$K$2:$P$21,4,0)))+IFERROR(VLOOKUP(A8246,英雄数据表!A:K,IF(武魂!B8246&gt;=50,10,IF(武魂!B8246&gt;=25,6)),0),0))</f>
        <v>,"dpspro":100</v>
      </c>
      <c r="K8246" s="32" t="str">
        <f t="shared" si="552"/>
        <v>"atk":300,"hp":5000,"undpspro":100,"pvpdpspro":50,"pvpundpspro":50,"dpspro":100</v>
      </c>
      <c r="L8246" s="20" t="str">
        <f>IF(B8246&gt;=50,VLOOKUP(A8246,英雄数据表!A:L,11,FALSE),IF(B8246&gt;=25,VLOOKUP(A8246,英雄数据表!A:L,7,0),""))</f>
        <v>"6103601004"</v>
      </c>
      <c r="M8246" s="20" t="str">
        <f>IFERROR(VLOOKUP(B8246,属性中转表!$K$2:$O$21,5,FALSE),"")</f>
        <v>"pvpundpspro":50</v>
      </c>
      <c r="N8246" s="20" t="str">
        <f>IF(B8246=25,VLOOKUP(A8246,英雄数据表!A:L,8,FALSE),IF(B8246=50,VLOOKUP(A8246,英雄数据表!A:L,12,0),""))</f>
        <v/>
      </c>
    </row>
    <row r="8247" spans="1:14" x14ac:dyDescent="0.3">
      <c r="A8247" s="20">
        <v>61036</v>
      </c>
      <c r="B8247" s="21">
        <f t="shared" si="553"/>
        <v>46</v>
      </c>
      <c r="C8247" s="21">
        <v>5</v>
      </c>
      <c r="D8247" s="21">
        <f>VLOOKUP(A8247,英雄数据表!A:D,4,0)</f>
        <v>6</v>
      </c>
      <c r="E8247" s="20" t="str">
        <f>VLOOKUP(A8247,英雄数据表!A:C,3,0)</f>
        <v>光之判</v>
      </c>
      <c r="F8247" s="20">
        <f t="shared" si="550"/>
        <v>61036</v>
      </c>
      <c r="G8247" s="20">
        <f t="shared" si="551"/>
        <v>61036</v>
      </c>
      <c r="H8247" s="21" t="str">
        <f>VLOOKUP(B8247,属性中转表!A:F,6,FALSE)</f>
        <v>"hp":162000,"atk":4500</v>
      </c>
      <c r="I8247" s="20" t="str">
        <f>IF(VLOOKUP(B8247,属性中转表!A:G,7,FALSE)=0,"",VLOOKUP(VLOOKUP(B8247,属性中转表!A:G,7,FALSE),属性中转表!$K$2:$P$21,6,0))&amp;IF(VLOOKUP(B8247,属性中转表!A:G,7,FALSE)&gt;=50,VLOOKUP(A8247,英雄数据表!A:K,9,0),IF(VLOOKUP(B8247,属性中转表!A:G,7,FALSE)&gt;=25,VLOOKUP(A8247,英雄数据表!A:K,5,0),""))</f>
        <v>"atk":300,"hp":5000,"undpspro":100,"pvpdpspro":50,"pvpundpspro":50</v>
      </c>
      <c r="J8247" s="20" t="str">
        <f>IF(I8247="","",属性中转表!$I$1&amp;(IF(VLOOKUP(B8247,属性中转表!A:G,7,FALSE)=0,0,VLOOKUP(VLOOKUP(B8247,属性中转表!A:G,7,FALSE),属性中转表!$K$2:$P$21,4,0)))+IFERROR(VLOOKUP(A8247,英雄数据表!A:K,IF(武魂!B8247&gt;=50,10,IF(武魂!B8247&gt;=25,6)),0),0))</f>
        <v>,"dpspro":100</v>
      </c>
      <c r="K8247" s="32" t="str">
        <f t="shared" si="552"/>
        <v>"atk":300,"hp":5000,"undpspro":100,"pvpdpspro":50,"pvpundpspro":50,"dpspro":100</v>
      </c>
      <c r="L8247" s="20" t="str">
        <f>IF(B8247&gt;=50,VLOOKUP(A8247,英雄数据表!A:L,11,FALSE),IF(B8247&gt;=25,VLOOKUP(A8247,英雄数据表!A:L,7,0),""))</f>
        <v>"6103601004"</v>
      </c>
      <c r="M8247" s="20" t="str">
        <f>IFERROR(VLOOKUP(B8247,属性中转表!$K$2:$O$21,5,FALSE),"")</f>
        <v/>
      </c>
      <c r="N8247" s="20" t="str">
        <f>IF(B8247=25,VLOOKUP(A8247,英雄数据表!A:L,8,FALSE),IF(B8247=50,VLOOKUP(A8247,英雄数据表!A:L,12,0),""))</f>
        <v/>
      </c>
    </row>
    <row r="8248" spans="1:14" x14ac:dyDescent="0.3">
      <c r="A8248" s="20">
        <v>61036</v>
      </c>
      <c r="B8248" s="21">
        <f t="shared" si="553"/>
        <v>47</v>
      </c>
      <c r="C8248" s="21">
        <v>5</v>
      </c>
      <c r="D8248" s="21">
        <f>VLOOKUP(A8248,英雄数据表!A:D,4,0)</f>
        <v>6</v>
      </c>
      <c r="E8248" s="20" t="str">
        <f>VLOOKUP(A8248,英雄数据表!A:C,3,0)</f>
        <v>光之判</v>
      </c>
      <c r="F8248" s="20">
        <f t="shared" si="550"/>
        <v>61036</v>
      </c>
      <c r="G8248" s="20">
        <f t="shared" si="551"/>
        <v>61036</v>
      </c>
      <c r="H8248" s="21" t="str">
        <f>VLOOKUP(B8248,属性中转表!A:F,6,FALSE)</f>
        <v>"hp":167400,"atk":4650</v>
      </c>
      <c r="I8248" s="20" t="str">
        <f>IF(VLOOKUP(B8248,属性中转表!A:G,7,FALSE)=0,"",VLOOKUP(VLOOKUP(B8248,属性中转表!A:G,7,FALSE),属性中转表!$K$2:$P$21,6,0))&amp;IF(VLOOKUP(B8248,属性中转表!A:G,7,FALSE)&gt;=50,VLOOKUP(A8248,英雄数据表!A:K,9,0),IF(VLOOKUP(B8248,属性中转表!A:G,7,FALSE)&gt;=25,VLOOKUP(A8248,英雄数据表!A:K,5,0),""))</f>
        <v>"atk":300,"hp":5000,"undpspro":100,"pvpdpspro":50,"pvpundpspro":50</v>
      </c>
      <c r="J8248" s="20" t="str">
        <f>IF(I8248="","",属性中转表!$I$1&amp;(IF(VLOOKUP(B8248,属性中转表!A:G,7,FALSE)=0,0,VLOOKUP(VLOOKUP(B8248,属性中转表!A:G,7,FALSE),属性中转表!$K$2:$P$21,4,0)))+IFERROR(VLOOKUP(A8248,英雄数据表!A:K,IF(武魂!B8248&gt;=50,10,IF(武魂!B8248&gt;=25,6)),0),0))</f>
        <v>,"dpspro":100</v>
      </c>
      <c r="K8248" s="32" t="str">
        <f t="shared" si="552"/>
        <v>"atk":300,"hp":5000,"undpspro":100,"pvpdpspro":50,"pvpundpspro":50,"dpspro":100</v>
      </c>
      <c r="L8248" s="20" t="str">
        <f>IF(B8248&gt;=50,VLOOKUP(A8248,英雄数据表!A:L,11,FALSE),IF(B8248&gt;=25,VLOOKUP(A8248,英雄数据表!A:L,7,0),""))</f>
        <v>"6103601004"</v>
      </c>
      <c r="M8248" s="20" t="str">
        <f>IFERROR(VLOOKUP(B8248,属性中转表!$K$2:$O$21,5,FALSE),"")</f>
        <v/>
      </c>
      <c r="N8248" s="20" t="str">
        <f>IF(B8248=25,VLOOKUP(A8248,英雄数据表!A:L,8,FALSE),IF(B8248=50,VLOOKUP(A8248,英雄数据表!A:L,12,0),""))</f>
        <v/>
      </c>
    </row>
    <row r="8249" spans="1:14" x14ac:dyDescent="0.3">
      <c r="A8249" s="20">
        <v>61036</v>
      </c>
      <c r="B8249" s="21">
        <f t="shared" si="553"/>
        <v>48</v>
      </c>
      <c r="C8249" s="21">
        <v>5</v>
      </c>
      <c r="D8249" s="21">
        <f>VLOOKUP(A8249,英雄数据表!A:D,4,0)</f>
        <v>6</v>
      </c>
      <c r="E8249" s="20" t="str">
        <f>VLOOKUP(A8249,英雄数据表!A:C,3,0)</f>
        <v>光之判</v>
      </c>
      <c r="F8249" s="20">
        <f t="shared" si="550"/>
        <v>61036</v>
      </c>
      <c r="G8249" s="20">
        <f t="shared" si="551"/>
        <v>61036</v>
      </c>
      <c r="H8249" s="21" t="str">
        <f>VLOOKUP(B8249,属性中转表!A:F,6,FALSE)</f>
        <v>"hp":172800,"atk":4800</v>
      </c>
      <c r="I8249" s="20" t="str">
        <f>IF(VLOOKUP(B8249,属性中转表!A:G,7,FALSE)=0,"",VLOOKUP(VLOOKUP(B8249,属性中转表!A:G,7,FALSE),属性中转表!$K$2:$P$21,6,0))&amp;IF(VLOOKUP(B8249,属性中转表!A:G,7,FALSE)&gt;=50,VLOOKUP(A8249,英雄数据表!A:K,9,0),IF(VLOOKUP(B8249,属性中转表!A:G,7,FALSE)&gt;=25,VLOOKUP(A8249,英雄数据表!A:K,5,0),""))</f>
        <v>"atk":300,"hp":5000,"undpspro":100,"pvpdpspro":50,"pvpundpspro":50</v>
      </c>
      <c r="J8249" s="20" t="str">
        <f>IF(I8249="","",属性中转表!$I$1&amp;(IF(VLOOKUP(B8249,属性中转表!A:G,7,FALSE)=0,0,VLOOKUP(VLOOKUP(B8249,属性中转表!A:G,7,FALSE),属性中转表!$K$2:$P$21,4,0)))+IFERROR(VLOOKUP(A8249,英雄数据表!A:K,IF(武魂!B8249&gt;=50,10,IF(武魂!B8249&gt;=25,6)),0),0))</f>
        <v>,"dpspro":100</v>
      </c>
      <c r="K8249" s="32" t="str">
        <f t="shared" si="552"/>
        <v>"atk":300,"hp":5000,"undpspro":100,"pvpdpspro":50,"pvpundpspro":50,"dpspro":100</v>
      </c>
      <c r="L8249" s="20" t="str">
        <f>IF(B8249&gt;=50,VLOOKUP(A8249,英雄数据表!A:L,11,FALSE),IF(B8249&gt;=25,VLOOKUP(A8249,英雄数据表!A:L,7,0),""))</f>
        <v>"6103601004"</v>
      </c>
      <c r="M8249" s="20" t="str">
        <f>IFERROR(VLOOKUP(B8249,属性中转表!$K$2:$O$21,5,FALSE),"")</f>
        <v/>
      </c>
      <c r="N8249" s="20" t="str">
        <f>IF(B8249=25,VLOOKUP(A8249,英雄数据表!A:L,8,FALSE),IF(B8249=50,VLOOKUP(A8249,英雄数据表!A:L,12,0),""))</f>
        <v/>
      </c>
    </row>
    <row r="8250" spans="1:14" x14ac:dyDescent="0.3">
      <c r="A8250" s="20">
        <v>61036</v>
      </c>
      <c r="B8250" s="21">
        <f t="shared" si="553"/>
        <v>49</v>
      </c>
      <c r="C8250" s="21">
        <v>5</v>
      </c>
      <c r="D8250" s="21">
        <f>VLOOKUP(A8250,英雄数据表!A:D,4,0)</f>
        <v>6</v>
      </c>
      <c r="E8250" s="20" t="str">
        <f>VLOOKUP(A8250,英雄数据表!A:C,3,0)</f>
        <v>光之判</v>
      </c>
      <c r="F8250" s="20">
        <f t="shared" si="550"/>
        <v>61036</v>
      </c>
      <c r="G8250" s="20">
        <f t="shared" si="551"/>
        <v>61036</v>
      </c>
      <c r="H8250" s="21" t="str">
        <f>VLOOKUP(B8250,属性中转表!A:F,6,FALSE)</f>
        <v>"hp":178200,"atk":4950</v>
      </c>
      <c r="I8250" s="20" t="str">
        <f>IF(VLOOKUP(B8250,属性中转表!A:G,7,FALSE)=0,"",VLOOKUP(VLOOKUP(B8250,属性中转表!A:G,7,FALSE),属性中转表!$K$2:$P$21,6,0))&amp;IF(VLOOKUP(B8250,属性中转表!A:G,7,FALSE)&gt;=50,VLOOKUP(A8250,英雄数据表!A:K,9,0),IF(VLOOKUP(B8250,属性中转表!A:G,7,FALSE)&gt;=25,VLOOKUP(A8250,英雄数据表!A:K,5,0),""))</f>
        <v>"atk":300,"hp":5000,"undpspro":100,"pvpdpspro":50,"pvpundpspro":50</v>
      </c>
      <c r="J8250" s="20" t="str">
        <f>IF(I8250="","",属性中转表!$I$1&amp;(IF(VLOOKUP(B8250,属性中转表!A:G,7,FALSE)=0,0,VLOOKUP(VLOOKUP(B8250,属性中转表!A:G,7,FALSE),属性中转表!$K$2:$P$21,4,0)))+IFERROR(VLOOKUP(A8250,英雄数据表!A:K,IF(武魂!B8250&gt;=50,10,IF(武魂!B8250&gt;=25,6)),0),0))</f>
        <v>,"dpspro":100</v>
      </c>
      <c r="K8250" s="32" t="str">
        <f t="shared" si="552"/>
        <v>"atk":300,"hp":5000,"undpspro":100,"pvpdpspro":50,"pvpundpspro":50,"dpspro":100</v>
      </c>
      <c r="L8250" s="20" t="str">
        <f>IF(B8250&gt;=50,VLOOKUP(A8250,英雄数据表!A:L,11,FALSE),IF(B8250&gt;=25,VLOOKUP(A8250,英雄数据表!A:L,7,0),""))</f>
        <v>"6103601004"</v>
      </c>
      <c r="M8250" s="20" t="str">
        <f>IFERROR(VLOOKUP(B8250,属性中转表!$K$2:$O$21,5,FALSE),"")</f>
        <v/>
      </c>
      <c r="N8250" s="20" t="str">
        <f>IF(B8250=25,VLOOKUP(A8250,英雄数据表!A:L,8,FALSE),IF(B8250=50,VLOOKUP(A8250,英雄数据表!A:L,12,0),""))</f>
        <v/>
      </c>
    </row>
    <row r="8251" spans="1:14" x14ac:dyDescent="0.3">
      <c r="A8251" s="20">
        <v>61036</v>
      </c>
      <c r="B8251" s="21">
        <f t="shared" si="553"/>
        <v>50</v>
      </c>
      <c r="C8251" s="21">
        <v>5</v>
      </c>
      <c r="D8251" s="21">
        <f>VLOOKUP(A8251,英雄数据表!A:D,4,0)</f>
        <v>6</v>
      </c>
      <c r="E8251" s="20" t="str">
        <f>VLOOKUP(A8251,英雄数据表!A:C,3,0)</f>
        <v>光之判</v>
      </c>
      <c r="F8251" s="20">
        <f t="shared" si="550"/>
        <v>61036</v>
      </c>
      <c r="G8251" s="20">
        <f t="shared" si="551"/>
        <v>61036</v>
      </c>
      <c r="H8251" s="21" t="str">
        <f>VLOOKUP(B8251,属性中转表!A:F,6,FALSE)</f>
        <v>"hp":183600,"atk":5100</v>
      </c>
      <c r="I8251" s="20" t="str">
        <f>IF(VLOOKUP(B8251,属性中转表!A:G,7,FALSE)=0,"",VLOOKUP(VLOOKUP(B8251,属性中转表!A:G,7,FALSE),属性中转表!$K$2:$P$21,6,0))&amp;IF(VLOOKUP(B8251,属性中转表!A:G,7,FALSE)&gt;=50,VLOOKUP(A8251,英雄数据表!A:K,9,0),IF(VLOOKUP(B8251,属性中转表!A:G,7,FALSE)&gt;=25,VLOOKUP(A8251,英雄数据表!A:K,5,0),""))</f>
        <v>"atk":300,"hp":5000,"undpspro":100,"pvpdpspro":50,"pvpundpspro":50</v>
      </c>
      <c r="J8251" s="20" t="str">
        <f>IF(I8251="","",属性中转表!$I$1&amp;(IF(VLOOKUP(B8251,属性中转表!A:G,7,FALSE)=0,0,VLOOKUP(VLOOKUP(B8251,属性中转表!A:G,7,FALSE),属性中转表!$K$2:$P$21,4,0)))+IFERROR(VLOOKUP(A8251,英雄数据表!A:K,IF(武魂!B8251&gt;=50,10,IF(武魂!B8251&gt;=25,6)),0),0))</f>
        <v>,"dpspro":100</v>
      </c>
      <c r="K8251" s="32" t="str">
        <f t="shared" si="552"/>
        <v>"atk":300,"hp":5000,"undpspro":100,"pvpdpspro":50,"pvpundpspro":50,"dpspro":100</v>
      </c>
      <c r="L8251" s="20" t="str">
        <f>IF(B8251&gt;=50,VLOOKUP(A8251,英雄数据表!A:L,11,FALSE),IF(B8251&gt;=25,VLOOKUP(A8251,英雄数据表!A:L,7,0),""))</f>
        <v>"6103602004"</v>
      </c>
      <c r="M8251" s="20" t="str">
        <f>IFERROR(VLOOKUP(B8251,属性中转表!$K$2:$O$21,5,FALSE),"")</f>
        <v/>
      </c>
      <c r="N8251" s="20" t="str">
        <f>IF(B8251=25,VLOOKUP(A8251,英雄数据表!A:L,8,FALSE),IF(B8251=50,VLOOKUP(A8251,英雄数据表!A:L,12,0),""))</f>
        <v>对所有已有审判之力的敌人有60%概率额外施加1层审判之力</v>
      </c>
    </row>
    <row r="8252" spans="1:14" x14ac:dyDescent="0.3">
      <c r="A8252" s="20">
        <v>61036</v>
      </c>
      <c r="B8252" s="21">
        <f t="shared" si="553"/>
        <v>51</v>
      </c>
      <c r="C8252" s="21">
        <v>5</v>
      </c>
      <c r="D8252" s="21">
        <f>VLOOKUP(A8252,英雄数据表!A:D,4,0)</f>
        <v>6</v>
      </c>
      <c r="E8252" s="20" t="str">
        <f>VLOOKUP(A8252,英雄数据表!A:C,3,0)</f>
        <v>光之判</v>
      </c>
      <c r="F8252" s="20">
        <f t="shared" si="550"/>
        <v>61036</v>
      </c>
      <c r="G8252" s="20">
        <f t="shared" si="551"/>
        <v>61036</v>
      </c>
      <c r="H8252" s="21" t="str">
        <f>VLOOKUP(B8252,属性中转表!A:F,6,FALSE)</f>
        <v>"hp":189000,"atk":5250</v>
      </c>
      <c r="I8252" s="20" t="str">
        <f>IF(VLOOKUP(B8252,属性中转表!A:G,7,FALSE)=0,"",VLOOKUP(VLOOKUP(B8252,属性中转表!A:G,7,FALSE),属性中转表!$K$2:$P$21,6,0))&amp;IF(VLOOKUP(B8252,属性中转表!A:G,7,FALSE)&gt;=50,VLOOKUP(A8252,英雄数据表!A:K,9,0),IF(VLOOKUP(B8252,属性中转表!A:G,7,FALSE)&gt;=25,VLOOKUP(A8252,英雄数据表!A:K,5,0),""))</f>
        <v>"atk":300,"hp":5000,"undpspro":100,"pvpdpspro":50,"pvpundpspro":50</v>
      </c>
      <c r="J8252" s="20" t="str">
        <f>IF(I8252="","",属性中转表!$I$1&amp;(IF(VLOOKUP(B8252,属性中转表!A:G,7,FALSE)=0,0,VLOOKUP(VLOOKUP(B8252,属性中转表!A:G,7,FALSE),属性中转表!$K$2:$P$21,4,0)))+IFERROR(VLOOKUP(A8252,英雄数据表!A:K,IF(武魂!B8252&gt;=50,10,IF(武魂!B8252&gt;=25,6)),0),0))</f>
        <v>,"dpspro":100</v>
      </c>
      <c r="K8252" s="32" t="str">
        <f t="shared" si="552"/>
        <v>"atk":300,"hp":5000,"undpspro":100,"pvpdpspro":50,"pvpundpspro":50,"dpspro":100</v>
      </c>
      <c r="L8252" s="20" t="str">
        <f>IF(B8252&gt;=50,VLOOKUP(A8252,英雄数据表!A:L,11,FALSE),IF(B8252&gt;=25,VLOOKUP(A8252,英雄数据表!A:L,7,0),""))</f>
        <v>"6103602004"</v>
      </c>
      <c r="M8252" s="20" t="str">
        <f>IFERROR(VLOOKUP(B8252,属性中转表!$K$2:$O$21,5,FALSE),"")</f>
        <v/>
      </c>
      <c r="N8252" s="20" t="str">
        <f>IF(B8252=25,VLOOKUP(A8252,英雄数据表!A:L,8,FALSE),IF(B8252=50,VLOOKUP(A8252,英雄数据表!A:L,12,0),""))</f>
        <v/>
      </c>
    </row>
    <row r="8253" spans="1:14" x14ac:dyDescent="0.3">
      <c r="A8253" s="20">
        <v>61036</v>
      </c>
      <c r="B8253" s="21">
        <f t="shared" si="553"/>
        <v>52</v>
      </c>
      <c r="C8253" s="21">
        <v>5</v>
      </c>
      <c r="D8253" s="21">
        <f>VLOOKUP(A8253,英雄数据表!A:D,4,0)</f>
        <v>6</v>
      </c>
      <c r="E8253" s="20" t="str">
        <f>VLOOKUP(A8253,英雄数据表!A:C,3,0)</f>
        <v>光之判</v>
      </c>
      <c r="F8253" s="20">
        <f t="shared" si="550"/>
        <v>61036</v>
      </c>
      <c r="G8253" s="20">
        <f t="shared" si="551"/>
        <v>61036</v>
      </c>
      <c r="H8253" s="21" t="str">
        <f>VLOOKUP(B8253,属性中转表!A:F,6,FALSE)</f>
        <v>"hp":194400,"atk":5400</v>
      </c>
      <c r="I8253" s="20" t="str">
        <f>IF(VLOOKUP(B8253,属性中转表!A:G,7,FALSE)=0,"",VLOOKUP(VLOOKUP(B8253,属性中转表!A:G,7,FALSE),属性中转表!$K$2:$P$21,6,0))&amp;IF(VLOOKUP(B8253,属性中转表!A:G,7,FALSE)&gt;=50,VLOOKUP(A8253,英雄数据表!A:K,9,0),IF(VLOOKUP(B8253,属性中转表!A:G,7,FALSE)&gt;=25,VLOOKUP(A8253,英雄数据表!A:K,5,0),""))</f>
        <v>"atk":300,"hp":5000,"undpspro":100,"pvpdpspro":50,"pvpundpspro":50</v>
      </c>
      <c r="J8253" s="20" t="str">
        <f>IF(I8253="","",属性中转表!$I$1&amp;(IF(VLOOKUP(B8253,属性中转表!A:G,7,FALSE)=0,0,VLOOKUP(VLOOKUP(B8253,属性中转表!A:G,7,FALSE),属性中转表!$K$2:$P$21,4,0)))+IFERROR(VLOOKUP(A8253,英雄数据表!A:K,IF(武魂!B8253&gt;=50,10,IF(武魂!B8253&gt;=25,6)),0),0))</f>
        <v>,"dpspro":100</v>
      </c>
      <c r="K8253" s="32" t="str">
        <f t="shared" si="552"/>
        <v>"atk":300,"hp":5000,"undpspro":100,"pvpdpspro":50,"pvpundpspro":50,"dpspro":100</v>
      </c>
      <c r="L8253" s="20" t="str">
        <f>IF(B8253&gt;=50,VLOOKUP(A8253,英雄数据表!A:L,11,FALSE),IF(B8253&gt;=25,VLOOKUP(A8253,英雄数据表!A:L,7,0),""))</f>
        <v>"6103602004"</v>
      </c>
      <c r="M8253" s="20" t="str">
        <f>IFERROR(VLOOKUP(B8253,属性中转表!$K$2:$O$21,5,FALSE),"")</f>
        <v/>
      </c>
      <c r="N8253" s="20" t="str">
        <f>IF(B8253=25,VLOOKUP(A8253,英雄数据表!A:L,8,FALSE),IF(B8253=50,VLOOKUP(A8253,英雄数据表!A:L,12,0),""))</f>
        <v/>
      </c>
    </row>
    <row r="8254" spans="1:14" x14ac:dyDescent="0.3">
      <c r="A8254" s="20">
        <v>61036</v>
      </c>
      <c r="B8254" s="21">
        <f t="shared" si="553"/>
        <v>53</v>
      </c>
      <c r="C8254" s="21">
        <v>5</v>
      </c>
      <c r="D8254" s="21">
        <f>VLOOKUP(A8254,英雄数据表!A:D,4,0)</f>
        <v>6</v>
      </c>
      <c r="E8254" s="20" t="str">
        <f>VLOOKUP(A8254,英雄数据表!A:C,3,0)</f>
        <v>光之判</v>
      </c>
      <c r="F8254" s="20">
        <f t="shared" si="550"/>
        <v>61036</v>
      </c>
      <c r="G8254" s="20">
        <f t="shared" si="551"/>
        <v>61036</v>
      </c>
      <c r="H8254" s="21" t="str">
        <f>VLOOKUP(B8254,属性中转表!A:F,6,FALSE)</f>
        <v>"hp":199800,"atk":5550</v>
      </c>
      <c r="I8254" s="20" t="str">
        <f>IF(VLOOKUP(B8254,属性中转表!A:G,7,FALSE)=0,"",VLOOKUP(VLOOKUP(B8254,属性中转表!A:G,7,FALSE),属性中转表!$K$2:$P$21,6,0))&amp;IF(VLOOKUP(B8254,属性中转表!A:G,7,FALSE)&gt;=50,VLOOKUP(A8254,英雄数据表!A:K,9,0),IF(VLOOKUP(B8254,属性中转表!A:G,7,FALSE)&gt;=25,VLOOKUP(A8254,英雄数据表!A:K,5,0),""))</f>
        <v>"atk":300,"hp":5000,"undpspro":100,"pvpdpspro":50,"pvpundpspro":50</v>
      </c>
      <c r="J8254" s="20" t="str">
        <f>IF(I8254="","",属性中转表!$I$1&amp;(IF(VLOOKUP(B8254,属性中转表!A:G,7,FALSE)=0,0,VLOOKUP(VLOOKUP(B8254,属性中转表!A:G,7,FALSE),属性中转表!$K$2:$P$21,4,0)))+IFERROR(VLOOKUP(A8254,英雄数据表!A:K,IF(武魂!B8254&gt;=50,10,IF(武魂!B8254&gt;=25,6)),0),0))</f>
        <v>,"dpspro":100</v>
      </c>
      <c r="K8254" s="32" t="str">
        <f t="shared" si="552"/>
        <v>"atk":300,"hp":5000,"undpspro":100,"pvpdpspro":50,"pvpundpspro":50,"dpspro":100</v>
      </c>
      <c r="L8254" s="20" t="str">
        <f>IF(B8254&gt;=50,VLOOKUP(A8254,英雄数据表!A:L,11,FALSE),IF(B8254&gt;=25,VLOOKUP(A8254,英雄数据表!A:L,7,0),""))</f>
        <v>"6103602004"</v>
      </c>
      <c r="M8254" s="20" t="str">
        <f>IFERROR(VLOOKUP(B8254,属性中转表!$K$2:$O$21,5,FALSE),"")</f>
        <v/>
      </c>
      <c r="N8254" s="20" t="str">
        <f>IF(B8254=25,VLOOKUP(A8254,英雄数据表!A:L,8,FALSE),IF(B8254=50,VLOOKUP(A8254,英雄数据表!A:L,12,0),""))</f>
        <v/>
      </c>
    </row>
    <row r="8255" spans="1:14" x14ac:dyDescent="0.3">
      <c r="A8255" s="20">
        <v>61036</v>
      </c>
      <c r="B8255" s="21">
        <f t="shared" si="553"/>
        <v>54</v>
      </c>
      <c r="C8255" s="21">
        <v>5</v>
      </c>
      <c r="D8255" s="21">
        <f>VLOOKUP(A8255,英雄数据表!A:D,4,0)</f>
        <v>6</v>
      </c>
      <c r="E8255" s="20" t="str">
        <f>VLOOKUP(A8255,英雄数据表!A:C,3,0)</f>
        <v>光之判</v>
      </c>
      <c r="F8255" s="20">
        <f t="shared" si="550"/>
        <v>61036</v>
      </c>
      <c r="G8255" s="20">
        <f t="shared" si="551"/>
        <v>61036</v>
      </c>
      <c r="H8255" s="21" t="str">
        <f>VLOOKUP(B8255,属性中转表!A:F,6,FALSE)</f>
        <v>"hp":205200,"atk":5700</v>
      </c>
      <c r="I8255" s="20" t="str">
        <f>IF(VLOOKUP(B8255,属性中转表!A:G,7,FALSE)=0,"",VLOOKUP(VLOOKUP(B8255,属性中转表!A:G,7,FALSE),属性中转表!$K$2:$P$21,6,0))&amp;IF(VLOOKUP(B8255,属性中转表!A:G,7,FALSE)&gt;=50,VLOOKUP(A8255,英雄数据表!A:K,9,0),IF(VLOOKUP(B8255,属性中转表!A:G,7,FALSE)&gt;=25,VLOOKUP(A8255,英雄数据表!A:K,5,0),""))</f>
        <v>"atk":300,"hp":5000,"undpspro":100,"pvpdpspro":50,"pvpundpspro":50</v>
      </c>
      <c r="J8255" s="20" t="str">
        <f>IF(I8255="","",属性中转表!$I$1&amp;(IF(VLOOKUP(B8255,属性中转表!A:G,7,FALSE)=0,0,VLOOKUP(VLOOKUP(B8255,属性中转表!A:G,7,FALSE),属性中转表!$K$2:$P$21,4,0)))+IFERROR(VLOOKUP(A8255,英雄数据表!A:K,IF(武魂!B8255&gt;=50,10,IF(武魂!B8255&gt;=25,6)),0),0))</f>
        <v>,"dpspro":100</v>
      </c>
      <c r="K8255" s="32" t="str">
        <f t="shared" si="552"/>
        <v>"atk":300,"hp":5000,"undpspro":100,"pvpdpspro":50,"pvpundpspro":50,"dpspro":100</v>
      </c>
      <c r="L8255" s="20" t="str">
        <f>IF(B8255&gt;=50,VLOOKUP(A8255,英雄数据表!A:L,11,FALSE),IF(B8255&gt;=25,VLOOKUP(A8255,英雄数据表!A:L,7,0),""))</f>
        <v>"6103602004"</v>
      </c>
      <c r="M8255" s="20" t="str">
        <f>IFERROR(VLOOKUP(B8255,属性中转表!$K$2:$O$21,5,FALSE),"")</f>
        <v/>
      </c>
      <c r="N8255" s="20" t="str">
        <f>IF(B8255=25,VLOOKUP(A8255,英雄数据表!A:L,8,FALSE),IF(B8255=50,VLOOKUP(A8255,英雄数据表!A:L,12,0),""))</f>
        <v/>
      </c>
    </row>
    <row r="8256" spans="1:14" x14ac:dyDescent="0.3">
      <c r="A8256" s="20">
        <v>61036</v>
      </c>
      <c r="B8256" s="21">
        <f t="shared" si="553"/>
        <v>55</v>
      </c>
      <c r="C8256" s="21">
        <v>5</v>
      </c>
      <c r="D8256" s="21">
        <f>VLOOKUP(A8256,英雄数据表!A:D,4,0)</f>
        <v>6</v>
      </c>
      <c r="E8256" s="20" t="str">
        <f>VLOOKUP(A8256,英雄数据表!A:C,3,0)</f>
        <v>光之判</v>
      </c>
      <c r="F8256" s="20">
        <f t="shared" si="550"/>
        <v>61036</v>
      </c>
      <c r="G8256" s="20">
        <f t="shared" si="551"/>
        <v>61036</v>
      </c>
      <c r="H8256" s="21" t="str">
        <f>VLOOKUP(B8256,属性中转表!A:F,6,FALSE)</f>
        <v>"hp":210600,"atk":5850</v>
      </c>
      <c r="I8256" s="20" t="str">
        <f>IF(VLOOKUP(B8256,属性中转表!A:G,7,FALSE)=0,"",VLOOKUP(VLOOKUP(B8256,属性中转表!A:G,7,FALSE),属性中转表!$K$2:$P$21,6,0))&amp;IF(VLOOKUP(B8256,属性中转表!A:G,7,FALSE)&gt;=50,VLOOKUP(A8256,英雄数据表!A:K,9,0),IF(VLOOKUP(B8256,属性中转表!A:G,7,FALSE)&gt;=25,VLOOKUP(A8256,英雄数据表!A:K,5,0),""))</f>
        <v>"atk":300,"hp":5000,"undpspro":150,"pvpdpspro":50,"pvpundpspro":50</v>
      </c>
      <c r="J8256" s="20" t="str">
        <f>IF(I8256="","",属性中转表!$I$1&amp;(IF(VLOOKUP(B8256,属性中转表!A:G,7,FALSE)=0,0,VLOOKUP(VLOOKUP(B8256,属性中转表!A:G,7,FALSE),属性中转表!$K$2:$P$21,4,0)))+IFERROR(VLOOKUP(A8256,英雄数据表!A:K,IF(武魂!B8256&gt;=50,10,IF(武魂!B8256&gt;=25,6)),0),0))</f>
        <v>,"dpspro":100</v>
      </c>
      <c r="K8256" s="32" t="str">
        <f t="shared" si="552"/>
        <v>"atk":300,"hp":5000,"undpspro":150,"pvpdpspro":50,"pvpundpspro":50,"dpspro":100</v>
      </c>
      <c r="L8256" s="20" t="str">
        <f>IF(B8256&gt;=50,VLOOKUP(A8256,英雄数据表!A:L,11,FALSE),IF(B8256&gt;=25,VLOOKUP(A8256,英雄数据表!A:L,7,0),""))</f>
        <v>"6103602004"</v>
      </c>
      <c r="M8256" s="20" t="str">
        <f>IFERROR(VLOOKUP(B8256,属性中转表!$K$2:$O$21,5,FALSE),"")</f>
        <v>"undpspro":50</v>
      </c>
      <c r="N8256" s="20" t="str">
        <f>IF(B8256=25,VLOOKUP(A8256,英雄数据表!A:L,8,FALSE),IF(B8256=50,VLOOKUP(A8256,英雄数据表!A:L,12,0),""))</f>
        <v/>
      </c>
    </row>
    <row r="8257" spans="1:14" x14ac:dyDescent="0.3">
      <c r="A8257" s="20">
        <v>61036</v>
      </c>
      <c r="B8257" s="21">
        <f t="shared" si="553"/>
        <v>56</v>
      </c>
      <c r="C8257" s="21">
        <v>5</v>
      </c>
      <c r="D8257" s="21">
        <f>VLOOKUP(A8257,英雄数据表!A:D,4,0)</f>
        <v>6</v>
      </c>
      <c r="E8257" s="20" t="str">
        <f>VLOOKUP(A8257,英雄数据表!A:C,3,0)</f>
        <v>光之判</v>
      </c>
      <c r="F8257" s="20">
        <f t="shared" si="550"/>
        <v>61036</v>
      </c>
      <c r="G8257" s="20">
        <f t="shared" si="551"/>
        <v>61036</v>
      </c>
      <c r="H8257" s="21" t="str">
        <f>VLOOKUP(B8257,属性中转表!A:F,6,FALSE)</f>
        <v>"hp":216000,"atk":6000</v>
      </c>
      <c r="I8257" s="20" t="str">
        <f>IF(VLOOKUP(B8257,属性中转表!A:G,7,FALSE)=0,"",VLOOKUP(VLOOKUP(B8257,属性中转表!A:G,7,FALSE),属性中转表!$K$2:$P$21,6,0))&amp;IF(VLOOKUP(B8257,属性中转表!A:G,7,FALSE)&gt;=50,VLOOKUP(A8257,英雄数据表!A:K,9,0),IF(VLOOKUP(B8257,属性中转表!A:G,7,FALSE)&gt;=25,VLOOKUP(A8257,英雄数据表!A:K,5,0),""))</f>
        <v>"atk":300,"hp":5000,"undpspro":150,"pvpdpspro":50,"pvpundpspro":50</v>
      </c>
      <c r="J8257" s="20" t="str">
        <f>IF(I8257="","",属性中转表!$I$1&amp;(IF(VLOOKUP(B8257,属性中转表!A:G,7,FALSE)=0,0,VLOOKUP(VLOOKUP(B8257,属性中转表!A:G,7,FALSE),属性中转表!$K$2:$P$21,4,0)))+IFERROR(VLOOKUP(A8257,英雄数据表!A:K,IF(武魂!B8257&gt;=50,10,IF(武魂!B8257&gt;=25,6)),0),0))</f>
        <v>,"dpspro":100</v>
      </c>
      <c r="K8257" s="32" t="str">
        <f t="shared" si="552"/>
        <v>"atk":300,"hp":5000,"undpspro":150,"pvpdpspro":50,"pvpundpspro":50,"dpspro":100</v>
      </c>
      <c r="L8257" s="20" t="str">
        <f>IF(B8257&gt;=50,VLOOKUP(A8257,英雄数据表!A:L,11,FALSE),IF(B8257&gt;=25,VLOOKUP(A8257,英雄数据表!A:L,7,0),""))</f>
        <v>"6103602004"</v>
      </c>
      <c r="M8257" s="20" t="str">
        <f>IFERROR(VLOOKUP(B8257,属性中转表!$K$2:$O$21,5,FALSE),"")</f>
        <v/>
      </c>
      <c r="N8257" s="20" t="str">
        <f>IF(B8257=25,VLOOKUP(A8257,英雄数据表!A:L,8,FALSE),IF(B8257=50,VLOOKUP(A8257,英雄数据表!A:L,12,0),""))</f>
        <v/>
      </c>
    </row>
    <row r="8258" spans="1:14" x14ac:dyDescent="0.3">
      <c r="A8258" s="20">
        <v>61036</v>
      </c>
      <c r="B8258" s="21">
        <f t="shared" si="553"/>
        <v>57</v>
      </c>
      <c r="C8258" s="21">
        <v>5</v>
      </c>
      <c r="D8258" s="21">
        <f>VLOOKUP(A8258,英雄数据表!A:D,4,0)</f>
        <v>6</v>
      </c>
      <c r="E8258" s="20" t="str">
        <f>VLOOKUP(A8258,英雄数据表!A:C,3,0)</f>
        <v>光之判</v>
      </c>
      <c r="F8258" s="20">
        <f t="shared" ref="F8258:F8301" si="554">A8258</f>
        <v>61036</v>
      </c>
      <c r="G8258" s="20">
        <f t="shared" ref="G8258:G8301" si="555">A8258</f>
        <v>61036</v>
      </c>
      <c r="H8258" s="21" t="str">
        <f>VLOOKUP(B8258,属性中转表!A:F,6,FALSE)</f>
        <v>"hp":221400,"atk":6150</v>
      </c>
      <c r="I8258" s="20" t="str">
        <f>IF(VLOOKUP(B8258,属性中转表!A:G,7,FALSE)=0,"",VLOOKUP(VLOOKUP(B8258,属性中转表!A:G,7,FALSE),属性中转表!$K$2:$P$21,6,0))&amp;IF(VLOOKUP(B8258,属性中转表!A:G,7,FALSE)&gt;=50,VLOOKUP(A8258,英雄数据表!A:K,9,0),IF(VLOOKUP(B8258,属性中转表!A:G,7,FALSE)&gt;=25,VLOOKUP(A8258,英雄数据表!A:K,5,0),""))</f>
        <v>"atk":300,"hp":5000,"undpspro":150,"pvpdpspro":50,"pvpundpspro":50</v>
      </c>
      <c r="J8258" s="20" t="str">
        <f>IF(I8258="","",属性中转表!$I$1&amp;(IF(VLOOKUP(B8258,属性中转表!A:G,7,FALSE)=0,0,VLOOKUP(VLOOKUP(B8258,属性中转表!A:G,7,FALSE),属性中转表!$K$2:$P$21,4,0)))+IFERROR(VLOOKUP(A8258,英雄数据表!A:K,IF(武魂!B8258&gt;=50,10,IF(武魂!B8258&gt;=25,6)),0),0))</f>
        <v>,"dpspro":100</v>
      </c>
      <c r="K8258" s="32" t="str">
        <f t="shared" si="552"/>
        <v>"atk":300,"hp":5000,"undpspro":150,"pvpdpspro":50,"pvpundpspro":50,"dpspro":100</v>
      </c>
      <c r="L8258" s="20" t="str">
        <f>IF(B8258&gt;=50,VLOOKUP(A8258,英雄数据表!A:L,11,FALSE),IF(B8258&gt;=25,VLOOKUP(A8258,英雄数据表!A:L,7,0),""))</f>
        <v>"6103602004"</v>
      </c>
      <c r="M8258" s="20" t="str">
        <f>IFERROR(VLOOKUP(B8258,属性中转表!$K$2:$O$21,5,FALSE),"")</f>
        <v/>
      </c>
      <c r="N8258" s="20" t="str">
        <f>IF(B8258=25,VLOOKUP(A8258,英雄数据表!A:L,8,FALSE),IF(B8258=50,VLOOKUP(A8258,英雄数据表!A:L,12,0),""))</f>
        <v/>
      </c>
    </row>
    <row r="8259" spans="1:14" x14ac:dyDescent="0.3">
      <c r="A8259" s="20">
        <v>61036</v>
      </c>
      <c r="B8259" s="21">
        <f t="shared" si="553"/>
        <v>58</v>
      </c>
      <c r="C8259" s="21">
        <v>5</v>
      </c>
      <c r="D8259" s="21">
        <f>VLOOKUP(A8259,英雄数据表!A:D,4,0)</f>
        <v>6</v>
      </c>
      <c r="E8259" s="20" t="str">
        <f>VLOOKUP(A8259,英雄数据表!A:C,3,0)</f>
        <v>光之判</v>
      </c>
      <c r="F8259" s="20">
        <f t="shared" si="554"/>
        <v>61036</v>
      </c>
      <c r="G8259" s="20">
        <f t="shared" si="555"/>
        <v>61036</v>
      </c>
      <c r="H8259" s="21" t="str">
        <f>VLOOKUP(B8259,属性中转表!A:F,6,FALSE)</f>
        <v>"hp":226800,"atk":6300</v>
      </c>
      <c r="I8259" s="20" t="str">
        <f>IF(VLOOKUP(B8259,属性中转表!A:G,7,FALSE)=0,"",VLOOKUP(VLOOKUP(B8259,属性中转表!A:G,7,FALSE),属性中转表!$K$2:$P$21,6,0))&amp;IF(VLOOKUP(B8259,属性中转表!A:G,7,FALSE)&gt;=50,VLOOKUP(A8259,英雄数据表!A:K,9,0),IF(VLOOKUP(B8259,属性中转表!A:G,7,FALSE)&gt;=25,VLOOKUP(A8259,英雄数据表!A:K,5,0),""))</f>
        <v>"atk":300,"hp":5000,"undpspro":150,"pvpdpspro":50,"pvpundpspro":50</v>
      </c>
      <c r="J8259" s="20" t="str">
        <f>IF(I8259="","",属性中转表!$I$1&amp;(IF(VLOOKUP(B8259,属性中转表!A:G,7,FALSE)=0,0,VLOOKUP(VLOOKUP(B8259,属性中转表!A:G,7,FALSE),属性中转表!$K$2:$P$21,4,0)))+IFERROR(VLOOKUP(A8259,英雄数据表!A:K,IF(武魂!B8259&gt;=50,10,IF(武魂!B8259&gt;=25,6)),0),0))</f>
        <v>,"dpspro":100</v>
      </c>
      <c r="K8259" s="32" t="str">
        <f t="shared" si="552"/>
        <v>"atk":300,"hp":5000,"undpspro":150,"pvpdpspro":50,"pvpundpspro":50,"dpspro":100</v>
      </c>
      <c r="L8259" s="20" t="str">
        <f>IF(B8259&gt;=50,VLOOKUP(A8259,英雄数据表!A:L,11,FALSE),IF(B8259&gt;=25,VLOOKUP(A8259,英雄数据表!A:L,7,0),""))</f>
        <v>"6103602004"</v>
      </c>
      <c r="M8259" s="20" t="str">
        <f>IFERROR(VLOOKUP(B8259,属性中转表!$K$2:$O$21,5,FALSE),"")</f>
        <v/>
      </c>
      <c r="N8259" s="20" t="str">
        <f>IF(B8259=25,VLOOKUP(A8259,英雄数据表!A:L,8,FALSE),IF(B8259=50,VLOOKUP(A8259,英雄数据表!A:L,12,0),""))</f>
        <v/>
      </c>
    </row>
    <row r="8260" spans="1:14" x14ac:dyDescent="0.3">
      <c r="A8260" s="20">
        <v>61036</v>
      </c>
      <c r="B8260" s="21">
        <f t="shared" si="553"/>
        <v>59</v>
      </c>
      <c r="C8260" s="21">
        <v>5</v>
      </c>
      <c r="D8260" s="21">
        <f>VLOOKUP(A8260,英雄数据表!A:D,4,0)</f>
        <v>6</v>
      </c>
      <c r="E8260" s="20" t="str">
        <f>VLOOKUP(A8260,英雄数据表!A:C,3,0)</f>
        <v>光之判</v>
      </c>
      <c r="F8260" s="20">
        <f t="shared" si="554"/>
        <v>61036</v>
      </c>
      <c r="G8260" s="20">
        <f t="shared" si="555"/>
        <v>61036</v>
      </c>
      <c r="H8260" s="21" t="str">
        <f>VLOOKUP(B8260,属性中转表!A:F,6,FALSE)</f>
        <v>"hp":232200,"atk":6450</v>
      </c>
      <c r="I8260" s="20" t="str">
        <f>IF(VLOOKUP(B8260,属性中转表!A:G,7,FALSE)=0,"",VLOOKUP(VLOOKUP(B8260,属性中转表!A:G,7,FALSE),属性中转表!$K$2:$P$21,6,0))&amp;IF(VLOOKUP(B8260,属性中转表!A:G,7,FALSE)&gt;=50,VLOOKUP(A8260,英雄数据表!A:K,9,0),IF(VLOOKUP(B8260,属性中转表!A:G,7,FALSE)&gt;=25,VLOOKUP(A8260,英雄数据表!A:K,5,0),""))</f>
        <v>"atk":300,"hp":5000,"undpspro":150,"pvpdpspro":50,"pvpundpspro":50</v>
      </c>
      <c r="J8260" s="20" t="str">
        <f>IF(I8260="","",属性中转表!$I$1&amp;(IF(VLOOKUP(B8260,属性中转表!A:G,7,FALSE)=0,0,VLOOKUP(VLOOKUP(B8260,属性中转表!A:G,7,FALSE),属性中转表!$K$2:$P$21,4,0)))+IFERROR(VLOOKUP(A8260,英雄数据表!A:K,IF(武魂!B8260&gt;=50,10,IF(武魂!B8260&gt;=25,6)),0),0))</f>
        <v>,"dpspro":100</v>
      </c>
      <c r="K8260" s="32" t="str">
        <f t="shared" si="552"/>
        <v>"atk":300,"hp":5000,"undpspro":150,"pvpdpspro":50,"pvpundpspro":50,"dpspro":100</v>
      </c>
      <c r="L8260" s="20" t="str">
        <f>IF(B8260&gt;=50,VLOOKUP(A8260,英雄数据表!A:L,11,FALSE),IF(B8260&gt;=25,VLOOKUP(A8260,英雄数据表!A:L,7,0),""))</f>
        <v>"6103602004"</v>
      </c>
      <c r="M8260" s="20" t="str">
        <f>IFERROR(VLOOKUP(B8260,属性中转表!$K$2:$O$21,5,FALSE),"")</f>
        <v/>
      </c>
      <c r="N8260" s="20" t="str">
        <f>IF(B8260=25,VLOOKUP(A8260,英雄数据表!A:L,8,FALSE),IF(B8260=50,VLOOKUP(A8260,英雄数据表!A:L,12,0),""))</f>
        <v/>
      </c>
    </row>
    <row r="8261" spans="1:14" x14ac:dyDescent="0.3">
      <c r="A8261" s="20">
        <v>61036</v>
      </c>
      <c r="B8261" s="21">
        <f t="shared" si="553"/>
        <v>60</v>
      </c>
      <c r="C8261" s="21">
        <v>5</v>
      </c>
      <c r="D8261" s="21">
        <f>VLOOKUP(A8261,英雄数据表!A:D,4,0)</f>
        <v>6</v>
      </c>
      <c r="E8261" s="20" t="str">
        <f>VLOOKUP(A8261,英雄数据表!A:C,3,0)</f>
        <v>光之判</v>
      </c>
      <c r="F8261" s="20">
        <f t="shared" si="554"/>
        <v>61036</v>
      </c>
      <c r="G8261" s="20">
        <f t="shared" si="555"/>
        <v>61036</v>
      </c>
      <c r="H8261" s="21" t="str">
        <f>VLOOKUP(B8261,属性中转表!A:F,6,FALSE)</f>
        <v>"hp":237600,"atk":6600</v>
      </c>
      <c r="I8261" s="20" t="str">
        <f>IF(VLOOKUP(B8261,属性中转表!A:G,7,FALSE)=0,"",VLOOKUP(VLOOKUP(B8261,属性中转表!A:G,7,FALSE),属性中转表!$K$2:$P$21,6,0))&amp;IF(VLOOKUP(B8261,属性中转表!A:G,7,FALSE)&gt;=50,VLOOKUP(A8261,英雄数据表!A:K,9,0),IF(VLOOKUP(B8261,属性中转表!A:G,7,FALSE)&gt;=25,VLOOKUP(A8261,英雄数据表!A:K,5,0),""))</f>
        <v>"atk":300,"hp":5000,"undpspro":150,"pvpdpspro":50,"pvpundpspro":50</v>
      </c>
      <c r="J8261" s="20" t="str">
        <f>IF(I8261="","",属性中转表!$I$1&amp;(IF(VLOOKUP(B8261,属性中转表!A:G,7,FALSE)=0,0,VLOOKUP(VLOOKUP(B8261,属性中转表!A:G,7,FALSE),属性中转表!$K$2:$P$21,4,0)))+IFERROR(VLOOKUP(A8261,英雄数据表!A:K,IF(武魂!B8261&gt;=50,10,IF(武魂!B8261&gt;=25,6)),0),0))</f>
        <v>,"dpspro":150</v>
      </c>
      <c r="K8261" s="32" t="str">
        <f t="shared" si="552"/>
        <v>"atk":300,"hp":5000,"undpspro":150,"pvpdpspro":50,"pvpundpspro":50,"dpspro":150</v>
      </c>
      <c r="L8261" s="20" t="str">
        <f>IF(B8261&gt;=50,VLOOKUP(A8261,英雄数据表!A:L,11,FALSE),IF(B8261&gt;=25,VLOOKUP(A8261,英雄数据表!A:L,7,0),""))</f>
        <v>"6103602004"</v>
      </c>
      <c r="M8261" s="20" t="str">
        <f>IFERROR(VLOOKUP(B8261,属性中转表!$K$2:$O$21,5,FALSE),"")</f>
        <v>"dpspro":50</v>
      </c>
      <c r="N8261" s="20" t="str">
        <f>IF(B8261=25,VLOOKUP(A8261,英雄数据表!A:L,8,FALSE),IF(B8261=50,VLOOKUP(A8261,英雄数据表!A:L,12,0),""))</f>
        <v/>
      </c>
    </row>
    <row r="8262" spans="1:14" x14ac:dyDescent="0.3">
      <c r="A8262" s="20">
        <v>61036</v>
      </c>
      <c r="B8262" s="21">
        <f t="shared" si="553"/>
        <v>61</v>
      </c>
      <c r="C8262" s="21">
        <v>5</v>
      </c>
      <c r="D8262" s="21">
        <f>VLOOKUP(A8262,英雄数据表!A:D,4,0)</f>
        <v>6</v>
      </c>
      <c r="E8262" s="20" t="str">
        <f>VLOOKUP(A8262,英雄数据表!A:C,3,0)</f>
        <v>光之判</v>
      </c>
      <c r="F8262" s="20">
        <f t="shared" si="554"/>
        <v>61036</v>
      </c>
      <c r="G8262" s="20">
        <f t="shared" si="555"/>
        <v>61036</v>
      </c>
      <c r="H8262" s="21" t="str">
        <f>VLOOKUP(B8262,属性中转表!A:F,6,FALSE)</f>
        <v>"hp":243000,"atk":6750</v>
      </c>
      <c r="I8262" s="20" t="str">
        <f>IF(VLOOKUP(B8262,属性中转表!A:G,7,FALSE)=0,"",VLOOKUP(VLOOKUP(B8262,属性中转表!A:G,7,FALSE),属性中转表!$K$2:$P$21,6,0))&amp;IF(VLOOKUP(B8262,属性中转表!A:G,7,FALSE)&gt;=50,VLOOKUP(A8262,英雄数据表!A:K,9,0),IF(VLOOKUP(B8262,属性中转表!A:G,7,FALSE)&gt;=25,VLOOKUP(A8262,英雄数据表!A:K,5,0),""))</f>
        <v>"atk":300,"hp":5000,"undpspro":150,"pvpdpspro":50,"pvpundpspro":50</v>
      </c>
      <c r="J8262" s="20" t="str">
        <f>IF(I8262="","",属性中转表!$I$1&amp;(IF(VLOOKUP(B8262,属性中转表!A:G,7,FALSE)=0,0,VLOOKUP(VLOOKUP(B8262,属性中转表!A:G,7,FALSE),属性中转表!$K$2:$P$21,4,0)))+IFERROR(VLOOKUP(A8262,英雄数据表!A:K,IF(武魂!B8262&gt;=50,10,IF(武魂!B8262&gt;=25,6)),0),0))</f>
        <v>,"dpspro":150</v>
      </c>
      <c r="K8262" s="32" t="str">
        <f t="shared" si="552"/>
        <v>"atk":300,"hp":5000,"undpspro":150,"pvpdpspro":50,"pvpundpspro":50,"dpspro":150</v>
      </c>
      <c r="L8262" s="20" t="str">
        <f>IF(B8262&gt;=50,VLOOKUP(A8262,英雄数据表!A:L,11,FALSE),IF(B8262&gt;=25,VLOOKUP(A8262,英雄数据表!A:L,7,0),""))</f>
        <v>"6103602004"</v>
      </c>
      <c r="M8262" s="20" t="str">
        <f>IFERROR(VLOOKUP(B8262,属性中转表!$K$2:$O$21,5,FALSE),"")</f>
        <v/>
      </c>
      <c r="N8262" s="20" t="str">
        <f>IF(B8262=25,VLOOKUP(A8262,英雄数据表!A:L,8,FALSE),IF(B8262=50,VLOOKUP(A8262,英雄数据表!A:L,12,0),""))</f>
        <v/>
      </c>
    </row>
    <row r="8263" spans="1:14" x14ac:dyDescent="0.3">
      <c r="A8263" s="20">
        <v>61036</v>
      </c>
      <c r="B8263" s="21">
        <f t="shared" si="553"/>
        <v>62</v>
      </c>
      <c r="C8263" s="21">
        <v>5</v>
      </c>
      <c r="D8263" s="21">
        <f>VLOOKUP(A8263,英雄数据表!A:D,4,0)</f>
        <v>6</v>
      </c>
      <c r="E8263" s="20" t="str">
        <f>VLOOKUP(A8263,英雄数据表!A:C,3,0)</f>
        <v>光之判</v>
      </c>
      <c r="F8263" s="20">
        <f t="shared" si="554"/>
        <v>61036</v>
      </c>
      <c r="G8263" s="20">
        <f t="shared" si="555"/>
        <v>61036</v>
      </c>
      <c r="H8263" s="21" t="str">
        <f>VLOOKUP(B8263,属性中转表!A:F,6,FALSE)</f>
        <v>"hp":248400,"atk":6900</v>
      </c>
      <c r="I8263" s="20" t="str">
        <f>IF(VLOOKUP(B8263,属性中转表!A:G,7,FALSE)=0,"",VLOOKUP(VLOOKUP(B8263,属性中转表!A:G,7,FALSE),属性中转表!$K$2:$P$21,6,0))&amp;IF(VLOOKUP(B8263,属性中转表!A:G,7,FALSE)&gt;=50,VLOOKUP(A8263,英雄数据表!A:K,9,0),IF(VLOOKUP(B8263,属性中转表!A:G,7,FALSE)&gt;=25,VLOOKUP(A8263,英雄数据表!A:K,5,0),""))</f>
        <v>"atk":300,"hp":5000,"undpspro":150,"pvpdpspro":50,"pvpundpspro":50</v>
      </c>
      <c r="J8263" s="20" t="str">
        <f>IF(I8263="","",属性中转表!$I$1&amp;(IF(VLOOKUP(B8263,属性中转表!A:G,7,FALSE)=0,0,VLOOKUP(VLOOKUP(B8263,属性中转表!A:G,7,FALSE),属性中转表!$K$2:$P$21,4,0)))+IFERROR(VLOOKUP(A8263,英雄数据表!A:K,IF(武魂!B8263&gt;=50,10,IF(武魂!B8263&gt;=25,6)),0),0))</f>
        <v>,"dpspro":150</v>
      </c>
      <c r="K8263" s="32" t="str">
        <f t="shared" si="552"/>
        <v>"atk":300,"hp":5000,"undpspro":150,"pvpdpspro":50,"pvpundpspro":50,"dpspro":150</v>
      </c>
      <c r="L8263" s="20" t="str">
        <f>IF(B8263&gt;=50,VLOOKUP(A8263,英雄数据表!A:L,11,FALSE),IF(B8263&gt;=25,VLOOKUP(A8263,英雄数据表!A:L,7,0),""))</f>
        <v>"6103602004"</v>
      </c>
      <c r="M8263" s="20" t="str">
        <f>IFERROR(VLOOKUP(B8263,属性中转表!$K$2:$O$21,5,FALSE),"")</f>
        <v/>
      </c>
      <c r="N8263" s="20" t="str">
        <f>IF(B8263=25,VLOOKUP(A8263,英雄数据表!A:L,8,FALSE),IF(B8263=50,VLOOKUP(A8263,英雄数据表!A:L,12,0),""))</f>
        <v/>
      </c>
    </row>
    <row r="8264" spans="1:14" x14ac:dyDescent="0.3">
      <c r="A8264" s="20">
        <v>61036</v>
      </c>
      <c r="B8264" s="21">
        <f t="shared" si="553"/>
        <v>63</v>
      </c>
      <c r="C8264" s="21">
        <v>5</v>
      </c>
      <c r="D8264" s="21">
        <f>VLOOKUP(A8264,英雄数据表!A:D,4,0)</f>
        <v>6</v>
      </c>
      <c r="E8264" s="20" t="str">
        <f>VLOOKUP(A8264,英雄数据表!A:C,3,0)</f>
        <v>光之判</v>
      </c>
      <c r="F8264" s="20">
        <f t="shared" si="554"/>
        <v>61036</v>
      </c>
      <c r="G8264" s="20">
        <f t="shared" si="555"/>
        <v>61036</v>
      </c>
      <c r="H8264" s="21" t="str">
        <f>VLOOKUP(B8264,属性中转表!A:F,6,FALSE)</f>
        <v>"hp":253800,"atk":7050</v>
      </c>
      <c r="I8264" s="20" t="str">
        <f>IF(VLOOKUP(B8264,属性中转表!A:G,7,FALSE)=0,"",VLOOKUP(VLOOKUP(B8264,属性中转表!A:G,7,FALSE),属性中转表!$K$2:$P$21,6,0))&amp;IF(VLOOKUP(B8264,属性中转表!A:G,7,FALSE)&gt;=50,VLOOKUP(A8264,英雄数据表!A:K,9,0),IF(VLOOKUP(B8264,属性中转表!A:G,7,FALSE)&gt;=25,VLOOKUP(A8264,英雄数据表!A:K,5,0),""))</f>
        <v>"atk":300,"hp":5000,"undpspro":150,"pvpdpspro":50,"pvpundpspro":50</v>
      </c>
      <c r="J8264" s="20" t="str">
        <f>IF(I8264="","",属性中转表!$I$1&amp;(IF(VLOOKUP(B8264,属性中转表!A:G,7,FALSE)=0,0,VLOOKUP(VLOOKUP(B8264,属性中转表!A:G,7,FALSE),属性中转表!$K$2:$P$21,4,0)))+IFERROR(VLOOKUP(A8264,英雄数据表!A:K,IF(武魂!B8264&gt;=50,10,IF(武魂!B8264&gt;=25,6)),0),0))</f>
        <v>,"dpspro":150</v>
      </c>
      <c r="K8264" s="32" t="str">
        <f t="shared" si="552"/>
        <v>"atk":300,"hp":5000,"undpspro":150,"pvpdpspro":50,"pvpundpspro":50,"dpspro":150</v>
      </c>
      <c r="L8264" s="20" t="str">
        <f>IF(B8264&gt;=50,VLOOKUP(A8264,英雄数据表!A:L,11,FALSE),IF(B8264&gt;=25,VLOOKUP(A8264,英雄数据表!A:L,7,0),""))</f>
        <v>"6103602004"</v>
      </c>
      <c r="M8264" s="20" t="str">
        <f>IFERROR(VLOOKUP(B8264,属性中转表!$K$2:$O$21,5,FALSE),"")</f>
        <v/>
      </c>
      <c r="N8264" s="20" t="str">
        <f>IF(B8264=25,VLOOKUP(A8264,英雄数据表!A:L,8,FALSE),IF(B8264=50,VLOOKUP(A8264,英雄数据表!A:L,12,0),""))</f>
        <v/>
      </c>
    </row>
    <row r="8265" spans="1:14" x14ac:dyDescent="0.3">
      <c r="A8265" s="20">
        <v>61036</v>
      </c>
      <c r="B8265" s="21">
        <f t="shared" si="553"/>
        <v>64</v>
      </c>
      <c r="C8265" s="21">
        <v>5</v>
      </c>
      <c r="D8265" s="21">
        <f>VLOOKUP(A8265,英雄数据表!A:D,4,0)</f>
        <v>6</v>
      </c>
      <c r="E8265" s="20" t="str">
        <f>VLOOKUP(A8265,英雄数据表!A:C,3,0)</f>
        <v>光之判</v>
      </c>
      <c r="F8265" s="20">
        <f t="shared" si="554"/>
        <v>61036</v>
      </c>
      <c r="G8265" s="20">
        <f t="shared" si="555"/>
        <v>61036</v>
      </c>
      <c r="H8265" s="21" t="str">
        <f>VLOOKUP(B8265,属性中转表!A:F,6,FALSE)</f>
        <v>"hp":259200,"atk":7200</v>
      </c>
      <c r="I8265" s="20" t="str">
        <f>IF(VLOOKUP(B8265,属性中转表!A:G,7,FALSE)=0,"",VLOOKUP(VLOOKUP(B8265,属性中转表!A:G,7,FALSE),属性中转表!$K$2:$P$21,6,0))&amp;IF(VLOOKUP(B8265,属性中转表!A:G,7,FALSE)&gt;=50,VLOOKUP(A8265,英雄数据表!A:K,9,0),IF(VLOOKUP(B8265,属性中转表!A:G,7,FALSE)&gt;=25,VLOOKUP(A8265,英雄数据表!A:K,5,0),""))</f>
        <v>"atk":300,"hp":5000,"undpspro":150,"pvpdpspro":50,"pvpundpspro":50</v>
      </c>
      <c r="J8265" s="20" t="str">
        <f>IF(I8265="","",属性中转表!$I$1&amp;(IF(VLOOKUP(B8265,属性中转表!A:G,7,FALSE)=0,0,VLOOKUP(VLOOKUP(B8265,属性中转表!A:G,7,FALSE),属性中转表!$K$2:$P$21,4,0)))+IFERROR(VLOOKUP(A8265,英雄数据表!A:K,IF(武魂!B8265&gt;=50,10,IF(武魂!B8265&gt;=25,6)),0),0))</f>
        <v>,"dpspro":150</v>
      </c>
      <c r="K8265" s="32" t="str">
        <f t="shared" si="552"/>
        <v>"atk":300,"hp":5000,"undpspro":150,"pvpdpspro":50,"pvpundpspro":50,"dpspro":150</v>
      </c>
      <c r="L8265" s="20" t="str">
        <f>IF(B8265&gt;=50,VLOOKUP(A8265,英雄数据表!A:L,11,FALSE),IF(B8265&gt;=25,VLOOKUP(A8265,英雄数据表!A:L,7,0),""))</f>
        <v>"6103602004"</v>
      </c>
      <c r="M8265" s="20" t="str">
        <f>IFERROR(VLOOKUP(B8265,属性中转表!$K$2:$O$21,5,FALSE),"")</f>
        <v/>
      </c>
      <c r="N8265" s="20" t="str">
        <f>IF(B8265=25,VLOOKUP(A8265,英雄数据表!A:L,8,FALSE),IF(B8265=50,VLOOKUP(A8265,英雄数据表!A:L,12,0),""))</f>
        <v/>
      </c>
    </row>
    <row r="8266" spans="1:14" x14ac:dyDescent="0.3">
      <c r="A8266" s="20">
        <v>61036</v>
      </c>
      <c r="B8266" s="21">
        <f t="shared" si="553"/>
        <v>65</v>
      </c>
      <c r="C8266" s="21">
        <v>5</v>
      </c>
      <c r="D8266" s="21">
        <f>VLOOKUP(A8266,英雄数据表!A:D,4,0)</f>
        <v>6</v>
      </c>
      <c r="E8266" s="20" t="str">
        <f>VLOOKUP(A8266,英雄数据表!A:C,3,0)</f>
        <v>光之判</v>
      </c>
      <c r="F8266" s="20">
        <f t="shared" si="554"/>
        <v>61036</v>
      </c>
      <c r="G8266" s="20">
        <f t="shared" si="555"/>
        <v>61036</v>
      </c>
      <c r="H8266" s="21" t="str">
        <f>VLOOKUP(B8266,属性中转表!A:F,6,FALSE)</f>
        <v>"hp":264600,"atk":7350</v>
      </c>
      <c r="I8266" s="20" t="str">
        <f>IF(VLOOKUP(B8266,属性中转表!A:G,7,FALSE)=0,"",VLOOKUP(VLOOKUP(B8266,属性中转表!A:G,7,FALSE),属性中转表!$K$2:$P$21,6,0))&amp;IF(VLOOKUP(B8266,属性中转表!A:G,7,FALSE)&gt;=50,VLOOKUP(A8266,英雄数据表!A:K,9,0),IF(VLOOKUP(B8266,属性中转表!A:G,7,FALSE)&gt;=25,VLOOKUP(A8266,英雄数据表!A:K,5,0),""))</f>
        <v>"atk":300,"hp":5000,"undpspro":150,"pvpdpspro":100,"pvpundpspro":50</v>
      </c>
      <c r="J8266" s="20" t="str">
        <f>IF(I8266="","",属性中转表!$I$1&amp;(IF(VLOOKUP(B8266,属性中转表!A:G,7,FALSE)=0,0,VLOOKUP(VLOOKUP(B8266,属性中转表!A:G,7,FALSE),属性中转表!$K$2:$P$21,4,0)))+IFERROR(VLOOKUP(A8266,英雄数据表!A:K,IF(武魂!B8266&gt;=50,10,IF(武魂!B8266&gt;=25,6)),0),0))</f>
        <v>,"dpspro":150</v>
      </c>
      <c r="K8266" s="32" t="str">
        <f t="shared" si="552"/>
        <v>"atk":300,"hp":5000,"undpspro":150,"pvpdpspro":100,"pvpundpspro":50,"dpspro":150</v>
      </c>
      <c r="L8266" s="20" t="str">
        <f>IF(B8266&gt;=50,VLOOKUP(A8266,英雄数据表!A:L,11,FALSE),IF(B8266&gt;=25,VLOOKUP(A8266,英雄数据表!A:L,7,0),""))</f>
        <v>"6103602004"</v>
      </c>
      <c r="M8266" s="20" t="str">
        <f>IFERROR(VLOOKUP(B8266,属性中转表!$K$2:$O$21,5,FALSE),"")</f>
        <v>"pvpdpspro":50</v>
      </c>
      <c r="N8266" s="20" t="str">
        <f>IF(B8266=25,VLOOKUP(A8266,英雄数据表!A:L,8,FALSE),IF(B8266=50,VLOOKUP(A8266,英雄数据表!A:L,12,0),""))</f>
        <v/>
      </c>
    </row>
    <row r="8267" spans="1:14" x14ac:dyDescent="0.3">
      <c r="A8267" s="20">
        <v>61036</v>
      </c>
      <c r="B8267" s="21">
        <f t="shared" si="553"/>
        <v>66</v>
      </c>
      <c r="C8267" s="21">
        <v>5</v>
      </c>
      <c r="D8267" s="21">
        <f>VLOOKUP(A8267,英雄数据表!A:D,4,0)</f>
        <v>6</v>
      </c>
      <c r="E8267" s="20" t="str">
        <f>VLOOKUP(A8267,英雄数据表!A:C,3,0)</f>
        <v>光之判</v>
      </c>
      <c r="F8267" s="20">
        <f t="shared" si="554"/>
        <v>61036</v>
      </c>
      <c r="G8267" s="20">
        <f t="shared" si="555"/>
        <v>61036</v>
      </c>
      <c r="H8267" s="21" t="str">
        <f>VLOOKUP(B8267,属性中转表!A:F,6,FALSE)</f>
        <v>"hp":270000,"atk":7500</v>
      </c>
      <c r="I8267" s="20" t="str">
        <f>IF(VLOOKUP(B8267,属性中转表!A:G,7,FALSE)=0,"",VLOOKUP(VLOOKUP(B8267,属性中转表!A:G,7,FALSE),属性中转表!$K$2:$P$21,6,0))&amp;IF(VLOOKUP(B8267,属性中转表!A:G,7,FALSE)&gt;=50,VLOOKUP(A8267,英雄数据表!A:K,9,0),IF(VLOOKUP(B8267,属性中转表!A:G,7,FALSE)&gt;=25,VLOOKUP(A8267,英雄数据表!A:K,5,0),""))</f>
        <v>"atk":300,"hp":5000,"undpspro":150,"pvpdpspro":100,"pvpundpspro":50</v>
      </c>
      <c r="J8267" s="20" t="str">
        <f>IF(I8267="","",属性中转表!$I$1&amp;(IF(VLOOKUP(B8267,属性中转表!A:G,7,FALSE)=0,0,VLOOKUP(VLOOKUP(B8267,属性中转表!A:G,7,FALSE),属性中转表!$K$2:$P$21,4,0)))+IFERROR(VLOOKUP(A8267,英雄数据表!A:K,IF(武魂!B8267&gt;=50,10,IF(武魂!B8267&gt;=25,6)),0),0))</f>
        <v>,"dpspro":150</v>
      </c>
      <c r="K8267" s="32" t="str">
        <f t="shared" si="552"/>
        <v>"atk":300,"hp":5000,"undpspro":150,"pvpdpspro":100,"pvpundpspro":50,"dpspro":150</v>
      </c>
      <c r="L8267" s="20" t="str">
        <f>IF(B8267&gt;=50,VLOOKUP(A8267,英雄数据表!A:L,11,FALSE),IF(B8267&gt;=25,VLOOKUP(A8267,英雄数据表!A:L,7,0),""))</f>
        <v>"6103602004"</v>
      </c>
      <c r="M8267" s="20" t="str">
        <f>IFERROR(VLOOKUP(B8267,属性中转表!$K$2:$O$21,5,FALSE),"")</f>
        <v/>
      </c>
      <c r="N8267" s="20" t="str">
        <f>IF(B8267=25,VLOOKUP(A8267,英雄数据表!A:L,8,FALSE),IF(B8267=50,VLOOKUP(A8267,英雄数据表!A:L,12,0),""))</f>
        <v/>
      </c>
    </row>
    <row r="8268" spans="1:14" x14ac:dyDescent="0.3">
      <c r="A8268" s="20">
        <v>61036</v>
      </c>
      <c r="B8268" s="21">
        <f t="shared" si="553"/>
        <v>67</v>
      </c>
      <c r="C8268" s="21">
        <v>5</v>
      </c>
      <c r="D8268" s="21">
        <f>VLOOKUP(A8268,英雄数据表!A:D,4,0)</f>
        <v>6</v>
      </c>
      <c r="E8268" s="20" t="str">
        <f>VLOOKUP(A8268,英雄数据表!A:C,3,0)</f>
        <v>光之判</v>
      </c>
      <c r="F8268" s="20">
        <f t="shared" si="554"/>
        <v>61036</v>
      </c>
      <c r="G8268" s="20">
        <f t="shared" si="555"/>
        <v>61036</v>
      </c>
      <c r="H8268" s="21" t="str">
        <f>VLOOKUP(B8268,属性中转表!A:F,6,FALSE)</f>
        <v>"hp":275400,"atk":7650</v>
      </c>
      <c r="I8268" s="20" t="str">
        <f>IF(VLOOKUP(B8268,属性中转表!A:G,7,FALSE)=0,"",VLOOKUP(VLOOKUP(B8268,属性中转表!A:G,7,FALSE),属性中转表!$K$2:$P$21,6,0))&amp;IF(VLOOKUP(B8268,属性中转表!A:G,7,FALSE)&gt;=50,VLOOKUP(A8268,英雄数据表!A:K,9,0),IF(VLOOKUP(B8268,属性中转表!A:G,7,FALSE)&gt;=25,VLOOKUP(A8268,英雄数据表!A:K,5,0),""))</f>
        <v>"atk":300,"hp":5000,"undpspro":150,"pvpdpspro":100,"pvpundpspro":50</v>
      </c>
      <c r="J8268" s="20" t="str">
        <f>IF(I8268="","",属性中转表!$I$1&amp;(IF(VLOOKUP(B8268,属性中转表!A:G,7,FALSE)=0,0,VLOOKUP(VLOOKUP(B8268,属性中转表!A:G,7,FALSE),属性中转表!$K$2:$P$21,4,0)))+IFERROR(VLOOKUP(A8268,英雄数据表!A:K,IF(武魂!B8268&gt;=50,10,IF(武魂!B8268&gt;=25,6)),0),0))</f>
        <v>,"dpspro":150</v>
      </c>
      <c r="K8268" s="32" t="str">
        <f t="shared" si="552"/>
        <v>"atk":300,"hp":5000,"undpspro":150,"pvpdpspro":100,"pvpundpspro":50,"dpspro":150</v>
      </c>
      <c r="L8268" s="20" t="str">
        <f>IF(B8268&gt;=50,VLOOKUP(A8268,英雄数据表!A:L,11,FALSE),IF(B8268&gt;=25,VLOOKUP(A8268,英雄数据表!A:L,7,0),""))</f>
        <v>"6103602004"</v>
      </c>
      <c r="M8268" s="20" t="str">
        <f>IFERROR(VLOOKUP(B8268,属性中转表!$K$2:$O$21,5,FALSE),"")</f>
        <v/>
      </c>
      <c r="N8268" s="20" t="str">
        <f>IF(B8268=25,VLOOKUP(A8268,英雄数据表!A:L,8,FALSE),IF(B8268=50,VLOOKUP(A8268,英雄数据表!A:L,12,0),""))</f>
        <v/>
      </c>
    </row>
    <row r="8269" spans="1:14" x14ac:dyDescent="0.3">
      <c r="A8269" s="20">
        <v>61036</v>
      </c>
      <c r="B8269" s="21">
        <f t="shared" si="553"/>
        <v>68</v>
      </c>
      <c r="C8269" s="21">
        <v>5</v>
      </c>
      <c r="D8269" s="21">
        <f>VLOOKUP(A8269,英雄数据表!A:D,4,0)</f>
        <v>6</v>
      </c>
      <c r="E8269" s="20" t="str">
        <f>VLOOKUP(A8269,英雄数据表!A:C,3,0)</f>
        <v>光之判</v>
      </c>
      <c r="F8269" s="20">
        <f t="shared" si="554"/>
        <v>61036</v>
      </c>
      <c r="G8269" s="20">
        <f t="shared" si="555"/>
        <v>61036</v>
      </c>
      <c r="H8269" s="21" t="str">
        <f>VLOOKUP(B8269,属性中转表!A:F,6,FALSE)</f>
        <v>"hp":280800,"atk":7800</v>
      </c>
      <c r="I8269" s="20" t="str">
        <f>IF(VLOOKUP(B8269,属性中转表!A:G,7,FALSE)=0,"",VLOOKUP(VLOOKUP(B8269,属性中转表!A:G,7,FALSE),属性中转表!$K$2:$P$21,6,0))&amp;IF(VLOOKUP(B8269,属性中转表!A:G,7,FALSE)&gt;=50,VLOOKUP(A8269,英雄数据表!A:K,9,0),IF(VLOOKUP(B8269,属性中转表!A:G,7,FALSE)&gt;=25,VLOOKUP(A8269,英雄数据表!A:K,5,0),""))</f>
        <v>"atk":300,"hp":5000,"undpspro":150,"pvpdpspro":100,"pvpundpspro":50</v>
      </c>
      <c r="J8269" s="20" t="str">
        <f>IF(I8269="","",属性中转表!$I$1&amp;(IF(VLOOKUP(B8269,属性中转表!A:G,7,FALSE)=0,0,VLOOKUP(VLOOKUP(B8269,属性中转表!A:G,7,FALSE),属性中转表!$K$2:$P$21,4,0)))+IFERROR(VLOOKUP(A8269,英雄数据表!A:K,IF(武魂!B8269&gt;=50,10,IF(武魂!B8269&gt;=25,6)),0),0))</f>
        <v>,"dpspro":150</v>
      </c>
      <c r="K8269" s="32" t="str">
        <f t="shared" si="552"/>
        <v>"atk":300,"hp":5000,"undpspro":150,"pvpdpspro":100,"pvpundpspro":50,"dpspro":150</v>
      </c>
      <c r="L8269" s="20" t="str">
        <f>IF(B8269&gt;=50,VLOOKUP(A8269,英雄数据表!A:L,11,FALSE),IF(B8269&gt;=25,VLOOKUP(A8269,英雄数据表!A:L,7,0),""))</f>
        <v>"6103602004"</v>
      </c>
      <c r="M8269" s="20" t="str">
        <f>IFERROR(VLOOKUP(B8269,属性中转表!$K$2:$O$21,5,FALSE),"")</f>
        <v/>
      </c>
      <c r="N8269" s="20" t="str">
        <f>IF(B8269=25,VLOOKUP(A8269,英雄数据表!A:L,8,FALSE),IF(B8269=50,VLOOKUP(A8269,英雄数据表!A:L,12,0),""))</f>
        <v/>
      </c>
    </row>
    <row r="8270" spans="1:14" x14ac:dyDescent="0.3">
      <c r="A8270" s="20">
        <v>61036</v>
      </c>
      <c r="B8270" s="21">
        <f t="shared" si="553"/>
        <v>69</v>
      </c>
      <c r="C8270" s="21">
        <v>5</v>
      </c>
      <c r="D8270" s="21">
        <f>VLOOKUP(A8270,英雄数据表!A:D,4,0)</f>
        <v>6</v>
      </c>
      <c r="E8270" s="20" t="str">
        <f>VLOOKUP(A8270,英雄数据表!A:C,3,0)</f>
        <v>光之判</v>
      </c>
      <c r="F8270" s="20">
        <f t="shared" si="554"/>
        <v>61036</v>
      </c>
      <c r="G8270" s="20">
        <f t="shared" si="555"/>
        <v>61036</v>
      </c>
      <c r="H8270" s="21" t="str">
        <f>VLOOKUP(B8270,属性中转表!A:F,6,FALSE)</f>
        <v>"hp":286200,"atk":7950</v>
      </c>
      <c r="I8270" s="20" t="str">
        <f>IF(VLOOKUP(B8270,属性中转表!A:G,7,FALSE)=0,"",VLOOKUP(VLOOKUP(B8270,属性中转表!A:G,7,FALSE),属性中转表!$K$2:$P$21,6,0))&amp;IF(VLOOKUP(B8270,属性中转表!A:G,7,FALSE)&gt;=50,VLOOKUP(A8270,英雄数据表!A:K,9,0),IF(VLOOKUP(B8270,属性中转表!A:G,7,FALSE)&gt;=25,VLOOKUP(A8270,英雄数据表!A:K,5,0),""))</f>
        <v>"atk":300,"hp":5000,"undpspro":150,"pvpdpspro":100,"pvpundpspro":50</v>
      </c>
      <c r="J8270" s="20" t="str">
        <f>IF(I8270="","",属性中转表!$I$1&amp;(IF(VLOOKUP(B8270,属性中转表!A:G,7,FALSE)=0,0,VLOOKUP(VLOOKUP(B8270,属性中转表!A:G,7,FALSE),属性中转表!$K$2:$P$21,4,0)))+IFERROR(VLOOKUP(A8270,英雄数据表!A:K,IF(武魂!B8270&gt;=50,10,IF(武魂!B8270&gt;=25,6)),0),0))</f>
        <v>,"dpspro":150</v>
      </c>
      <c r="K8270" s="32" t="str">
        <f t="shared" si="552"/>
        <v>"atk":300,"hp":5000,"undpspro":150,"pvpdpspro":100,"pvpundpspro":50,"dpspro":150</v>
      </c>
      <c r="L8270" s="20" t="str">
        <f>IF(B8270&gt;=50,VLOOKUP(A8270,英雄数据表!A:L,11,FALSE),IF(B8270&gt;=25,VLOOKUP(A8270,英雄数据表!A:L,7,0),""))</f>
        <v>"6103602004"</v>
      </c>
      <c r="M8270" s="20" t="str">
        <f>IFERROR(VLOOKUP(B8270,属性中转表!$K$2:$O$21,5,FALSE),"")</f>
        <v/>
      </c>
      <c r="N8270" s="20" t="str">
        <f>IF(B8270=25,VLOOKUP(A8270,英雄数据表!A:L,8,FALSE),IF(B8270=50,VLOOKUP(A8270,英雄数据表!A:L,12,0),""))</f>
        <v/>
      </c>
    </row>
    <row r="8271" spans="1:14" x14ac:dyDescent="0.3">
      <c r="A8271" s="20">
        <v>61036</v>
      </c>
      <c r="B8271" s="21">
        <f t="shared" si="553"/>
        <v>70</v>
      </c>
      <c r="C8271" s="21">
        <v>5</v>
      </c>
      <c r="D8271" s="21">
        <f>VLOOKUP(A8271,英雄数据表!A:D,4,0)</f>
        <v>6</v>
      </c>
      <c r="E8271" s="20" t="str">
        <f>VLOOKUP(A8271,英雄数据表!A:C,3,0)</f>
        <v>光之判</v>
      </c>
      <c r="F8271" s="20">
        <f t="shared" si="554"/>
        <v>61036</v>
      </c>
      <c r="G8271" s="20">
        <f t="shared" si="555"/>
        <v>61036</v>
      </c>
      <c r="H8271" s="21" t="str">
        <f>VLOOKUP(B8271,属性中转表!A:F,6,FALSE)</f>
        <v>"hp":291600,"atk":8100</v>
      </c>
      <c r="I8271" s="20" t="str">
        <f>IF(VLOOKUP(B8271,属性中转表!A:G,7,FALSE)=0,"",VLOOKUP(VLOOKUP(B8271,属性中转表!A:G,7,FALSE),属性中转表!$K$2:$P$21,6,0))&amp;IF(VLOOKUP(B8271,属性中转表!A:G,7,FALSE)&gt;=50,VLOOKUP(A8271,英雄数据表!A:K,9,0),IF(VLOOKUP(B8271,属性中转表!A:G,7,FALSE)&gt;=25,VLOOKUP(A8271,英雄数据表!A:K,5,0),""))</f>
        <v>"atk":300,"hp":5000,"undpspro":150,"pvpdpspro":100,"pvpundpspro":100</v>
      </c>
      <c r="J8271" s="20" t="str">
        <f>IF(I8271="","",属性中转表!$I$1&amp;(IF(VLOOKUP(B8271,属性中转表!A:G,7,FALSE)=0,0,VLOOKUP(VLOOKUP(B8271,属性中转表!A:G,7,FALSE),属性中转表!$K$2:$P$21,4,0)))+IFERROR(VLOOKUP(A8271,英雄数据表!A:K,IF(武魂!B8271&gt;=50,10,IF(武魂!B8271&gt;=25,6)),0),0))</f>
        <v>,"dpspro":150</v>
      </c>
      <c r="K8271" s="32" t="str">
        <f t="shared" si="552"/>
        <v>"atk":300,"hp":5000,"undpspro":150,"pvpdpspro":100,"pvpundpspro":100,"dpspro":150</v>
      </c>
      <c r="L8271" s="20" t="str">
        <f>IF(B8271&gt;=50,VLOOKUP(A8271,英雄数据表!A:L,11,FALSE),IF(B8271&gt;=25,VLOOKUP(A8271,英雄数据表!A:L,7,0),""))</f>
        <v>"6103602004"</v>
      </c>
      <c r="M8271" s="20" t="str">
        <f>IFERROR(VLOOKUP(B8271,属性中转表!$K$2:$O$21,5,FALSE),"")</f>
        <v>"pvpundpspro":50</v>
      </c>
      <c r="N8271" s="20" t="str">
        <f>IF(B8271=25,VLOOKUP(A8271,英雄数据表!A:L,8,FALSE),IF(B8271=50,VLOOKUP(A8271,英雄数据表!A:L,12,0),""))</f>
        <v/>
      </c>
    </row>
    <row r="8272" spans="1:14" x14ac:dyDescent="0.3">
      <c r="A8272" s="20">
        <v>61036</v>
      </c>
      <c r="B8272" s="21">
        <f t="shared" si="553"/>
        <v>71</v>
      </c>
      <c r="C8272" s="21">
        <v>5</v>
      </c>
      <c r="D8272" s="21">
        <f>VLOOKUP(A8272,英雄数据表!A:D,4,0)</f>
        <v>6</v>
      </c>
      <c r="E8272" s="20" t="str">
        <f>VLOOKUP(A8272,英雄数据表!A:C,3,0)</f>
        <v>光之判</v>
      </c>
      <c r="F8272" s="20">
        <f t="shared" si="554"/>
        <v>61036</v>
      </c>
      <c r="G8272" s="20">
        <f t="shared" si="555"/>
        <v>61036</v>
      </c>
      <c r="H8272" s="21" t="str">
        <f>VLOOKUP(B8272,属性中转表!A:F,6,FALSE)</f>
        <v>"hp":297000,"atk":8250</v>
      </c>
      <c r="I8272" s="20" t="str">
        <f>IF(VLOOKUP(B8272,属性中转表!A:G,7,FALSE)=0,"",VLOOKUP(VLOOKUP(B8272,属性中转表!A:G,7,FALSE),属性中转表!$K$2:$P$21,6,0))&amp;IF(VLOOKUP(B8272,属性中转表!A:G,7,FALSE)&gt;=50,VLOOKUP(A8272,英雄数据表!A:K,9,0),IF(VLOOKUP(B8272,属性中转表!A:G,7,FALSE)&gt;=25,VLOOKUP(A8272,英雄数据表!A:K,5,0),""))</f>
        <v>"atk":300,"hp":5000,"undpspro":150,"pvpdpspro":100,"pvpundpspro":100</v>
      </c>
      <c r="J8272" s="20" t="str">
        <f>IF(I8272="","",属性中转表!$I$1&amp;(IF(VLOOKUP(B8272,属性中转表!A:G,7,FALSE)=0,0,VLOOKUP(VLOOKUP(B8272,属性中转表!A:G,7,FALSE),属性中转表!$K$2:$P$21,4,0)))+IFERROR(VLOOKUP(A8272,英雄数据表!A:K,IF(武魂!B8272&gt;=50,10,IF(武魂!B8272&gt;=25,6)),0),0))</f>
        <v>,"dpspro":150</v>
      </c>
      <c r="K8272" s="32" t="str">
        <f t="shared" si="552"/>
        <v>"atk":300,"hp":5000,"undpspro":150,"pvpdpspro":100,"pvpundpspro":100,"dpspro":150</v>
      </c>
      <c r="L8272" s="20" t="str">
        <f>IF(B8272&gt;=50,VLOOKUP(A8272,英雄数据表!A:L,11,FALSE),IF(B8272&gt;=25,VLOOKUP(A8272,英雄数据表!A:L,7,0),""))</f>
        <v>"6103602004"</v>
      </c>
      <c r="M8272" s="20" t="str">
        <f>IFERROR(VLOOKUP(B8272,属性中转表!$K$2:$O$21,5,FALSE),"")</f>
        <v/>
      </c>
      <c r="N8272" s="20" t="str">
        <f>IF(B8272=25,VLOOKUP(A8272,英雄数据表!A:L,8,FALSE),IF(B8272=50,VLOOKUP(A8272,英雄数据表!A:L,12,0),""))</f>
        <v/>
      </c>
    </row>
    <row r="8273" spans="1:14" x14ac:dyDescent="0.3">
      <c r="A8273" s="20">
        <v>61036</v>
      </c>
      <c r="B8273" s="21">
        <f t="shared" si="553"/>
        <v>72</v>
      </c>
      <c r="C8273" s="21">
        <v>5</v>
      </c>
      <c r="D8273" s="21">
        <f>VLOOKUP(A8273,英雄数据表!A:D,4,0)</f>
        <v>6</v>
      </c>
      <c r="E8273" s="20" t="str">
        <f>VLOOKUP(A8273,英雄数据表!A:C,3,0)</f>
        <v>光之判</v>
      </c>
      <c r="F8273" s="20">
        <f t="shared" si="554"/>
        <v>61036</v>
      </c>
      <c r="G8273" s="20">
        <f t="shared" si="555"/>
        <v>61036</v>
      </c>
      <c r="H8273" s="21" t="str">
        <f>VLOOKUP(B8273,属性中转表!A:F,6,FALSE)</f>
        <v>"hp":302400,"atk":8400</v>
      </c>
      <c r="I8273" s="20" t="str">
        <f>IF(VLOOKUP(B8273,属性中转表!A:G,7,FALSE)=0,"",VLOOKUP(VLOOKUP(B8273,属性中转表!A:G,7,FALSE),属性中转表!$K$2:$P$21,6,0))&amp;IF(VLOOKUP(B8273,属性中转表!A:G,7,FALSE)&gt;=50,VLOOKUP(A8273,英雄数据表!A:K,9,0),IF(VLOOKUP(B8273,属性中转表!A:G,7,FALSE)&gt;=25,VLOOKUP(A8273,英雄数据表!A:K,5,0),""))</f>
        <v>"atk":300,"hp":5000,"undpspro":150,"pvpdpspro":100,"pvpundpspro":100</v>
      </c>
      <c r="J8273" s="20" t="str">
        <f>IF(I8273="","",属性中转表!$I$1&amp;(IF(VLOOKUP(B8273,属性中转表!A:G,7,FALSE)=0,0,VLOOKUP(VLOOKUP(B8273,属性中转表!A:G,7,FALSE),属性中转表!$K$2:$P$21,4,0)))+IFERROR(VLOOKUP(A8273,英雄数据表!A:K,IF(武魂!B8273&gt;=50,10,IF(武魂!B8273&gt;=25,6)),0),0))</f>
        <v>,"dpspro":150</v>
      </c>
      <c r="K8273" s="32" t="str">
        <f t="shared" si="552"/>
        <v>"atk":300,"hp":5000,"undpspro":150,"pvpdpspro":100,"pvpundpspro":100,"dpspro":150</v>
      </c>
      <c r="L8273" s="20" t="str">
        <f>IF(B8273&gt;=50,VLOOKUP(A8273,英雄数据表!A:L,11,FALSE),IF(B8273&gt;=25,VLOOKUP(A8273,英雄数据表!A:L,7,0),""))</f>
        <v>"6103602004"</v>
      </c>
      <c r="M8273" s="20" t="str">
        <f>IFERROR(VLOOKUP(B8273,属性中转表!$K$2:$O$21,5,FALSE),"")</f>
        <v/>
      </c>
      <c r="N8273" s="20" t="str">
        <f>IF(B8273=25,VLOOKUP(A8273,英雄数据表!A:L,8,FALSE),IF(B8273=50,VLOOKUP(A8273,英雄数据表!A:L,12,0),""))</f>
        <v/>
      </c>
    </row>
    <row r="8274" spans="1:14" x14ac:dyDescent="0.3">
      <c r="A8274" s="20">
        <v>61036</v>
      </c>
      <c r="B8274" s="21">
        <f t="shared" si="553"/>
        <v>73</v>
      </c>
      <c r="C8274" s="21">
        <v>5</v>
      </c>
      <c r="D8274" s="21">
        <f>VLOOKUP(A8274,英雄数据表!A:D,4,0)</f>
        <v>6</v>
      </c>
      <c r="E8274" s="20" t="str">
        <f>VLOOKUP(A8274,英雄数据表!A:C,3,0)</f>
        <v>光之判</v>
      </c>
      <c r="F8274" s="20">
        <f t="shared" si="554"/>
        <v>61036</v>
      </c>
      <c r="G8274" s="20">
        <f t="shared" si="555"/>
        <v>61036</v>
      </c>
      <c r="H8274" s="21" t="str">
        <f>VLOOKUP(B8274,属性中转表!A:F,6,FALSE)</f>
        <v>"hp":307800,"atk":8550</v>
      </c>
      <c r="I8274" s="20" t="str">
        <f>IF(VLOOKUP(B8274,属性中转表!A:G,7,FALSE)=0,"",VLOOKUP(VLOOKUP(B8274,属性中转表!A:G,7,FALSE),属性中转表!$K$2:$P$21,6,0))&amp;IF(VLOOKUP(B8274,属性中转表!A:G,7,FALSE)&gt;=50,VLOOKUP(A8274,英雄数据表!A:K,9,0),IF(VLOOKUP(B8274,属性中转表!A:G,7,FALSE)&gt;=25,VLOOKUP(A8274,英雄数据表!A:K,5,0),""))</f>
        <v>"atk":300,"hp":5000,"undpspro":150,"pvpdpspro":100,"pvpundpspro":100</v>
      </c>
      <c r="J8274" s="20" t="str">
        <f>IF(I8274="","",属性中转表!$I$1&amp;(IF(VLOOKUP(B8274,属性中转表!A:G,7,FALSE)=0,0,VLOOKUP(VLOOKUP(B8274,属性中转表!A:G,7,FALSE),属性中转表!$K$2:$P$21,4,0)))+IFERROR(VLOOKUP(A8274,英雄数据表!A:K,IF(武魂!B8274&gt;=50,10,IF(武魂!B8274&gt;=25,6)),0),0))</f>
        <v>,"dpspro":150</v>
      </c>
      <c r="K8274" s="32" t="str">
        <f t="shared" si="552"/>
        <v>"atk":300,"hp":5000,"undpspro":150,"pvpdpspro":100,"pvpundpspro":100,"dpspro":150</v>
      </c>
      <c r="L8274" s="20" t="str">
        <f>IF(B8274&gt;=50,VLOOKUP(A8274,英雄数据表!A:L,11,FALSE),IF(B8274&gt;=25,VLOOKUP(A8274,英雄数据表!A:L,7,0),""))</f>
        <v>"6103602004"</v>
      </c>
      <c r="M8274" s="20" t="str">
        <f>IFERROR(VLOOKUP(B8274,属性中转表!$K$2:$O$21,5,FALSE),"")</f>
        <v/>
      </c>
      <c r="N8274" s="20" t="str">
        <f>IF(B8274=25,VLOOKUP(A8274,英雄数据表!A:L,8,FALSE),IF(B8274=50,VLOOKUP(A8274,英雄数据表!A:L,12,0),""))</f>
        <v/>
      </c>
    </row>
    <row r="8275" spans="1:14" x14ac:dyDescent="0.3">
      <c r="A8275" s="20">
        <v>61036</v>
      </c>
      <c r="B8275" s="21">
        <f t="shared" si="553"/>
        <v>74</v>
      </c>
      <c r="C8275" s="21">
        <v>5</v>
      </c>
      <c r="D8275" s="21">
        <f>VLOOKUP(A8275,英雄数据表!A:D,4,0)</f>
        <v>6</v>
      </c>
      <c r="E8275" s="20" t="str">
        <f>VLOOKUP(A8275,英雄数据表!A:C,3,0)</f>
        <v>光之判</v>
      </c>
      <c r="F8275" s="20">
        <f t="shared" si="554"/>
        <v>61036</v>
      </c>
      <c r="G8275" s="20">
        <f t="shared" si="555"/>
        <v>61036</v>
      </c>
      <c r="H8275" s="21" t="str">
        <f>VLOOKUP(B8275,属性中转表!A:F,6,FALSE)</f>
        <v>"hp":313200,"atk":8700</v>
      </c>
      <c r="I8275" s="20" t="str">
        <f>IF(VLOOKUP(B8275,属性中转表!A:G,7,FALSE)=0,"",VLOOKUP(VLOOKUP(B8275,属性中转表!A:G,7,FALSE),属性中转表!$K$2:$P$21,6,0))&amp;IF(VLOOKUP(B8275,属性中转表!A:G,7,FALSE)&gt;=50,VLOOKUP(A8275,英雄数据表!A:K,9,0),IF(VLOOKUP(B8275,属性中转表!A:G,7,FALSE)&gt;=25,VLOOKUP(A8275,英雄数据表!A:K,5,0),""))</f>
        <v>"atk":300,"hp":5000,"undpspro":150,"pvpdpspro":100,"pvpundpspro":100</v>
      </c>
      <c r="J8275" s="20" t="str">
        <f>IF(I8275="","",属性中转表!$I$1&amp;(IF(VLOOKUP(B8275,属性中转表!A:G,7,FALSE)=0,0,VLOOKUP(VLOOKUP(B8275,属性中转表!A:G,7,FALSE),属性中转表!$K$2:$P$21,4,0)))+IFERROR(VLOOKUP(A8275,英雄数据表!A:K,IF(武魂!B8275&gt;=50,10,IF(武魂!B8275&gt;=25,6)),0),0))</f>
        <v>,"dpspro":150</v>
      </c>
      <c r="K8275" s="32" t="str">
        <f t="shared" si="552"/>
        <v>"atk":300,"hp":5000,"undpspro":150,"pvpdpspro":100,"pvpundpspro":100,"dpspro":150</v>
      </c>
      <c r="L8275" s="20" t="str">
        <f>IF(B8275&gt;=50,VLOOKUP(A8275,英雄数据表!A:L,11,FALSE),IF(B8275&gt;=25,VLOOKUP(A8275,英雄数据表!A:L,7,0),""))</f>
        <v>"6103602004"</v>
      </c>
      <c r="M8275" s="20" t="str">
        <f>IFERROR(VLOOKUP(B8275,属性中转表!$K$2:$O$21,5,FALSE),"")</f>
        <v/>
      </c>
      <c r="N8275" s="20" t="str">
        <f>IF(B8275=25,VLOOKUP(A8275,英雄数据表!A:L,8,FALSE),IF(B8275=50,VLOOKUP(A8275,英雄数据表!A:L,12,0),""))</f>
        <v/>
      </c>
    </row>
    <row r="8276" spans="1:14" x14ac:dyDescent="0.3">
      <c r="A8276" s="20">
        <v>61036</v>
      </c>
      <c r="B8276" s="21">
        <f t="shared" si="553"/>
        <v>75</v>
      </c>
      <c r="C8276" s="21">
        <v>5</v>
      </c>
      <c r="D8276" s="21">
        <f>VLOOKUP(A8276,英雄数据表!A:D,4,0)</f>
        <v>6</v>
      </c>
      <c r="E8276" s="20" t="str">
        <f>VLOOKUP(A8276,英雄数据表!A:C,3,0)</f>
        <v>光之判</v>
      </c>
      <c r="F8276" s="20">
        <f t="shared" si="554"/>
        <v>61036</v>
      </c>
      <c r="G8276" s="20">
        <f t="shared" si="555"/>
        <v>61036</v>
      </c>
      <c r="H8276" s="21" t="str">
        <f>VLOOKUP(B8276,属性中转表!A:F,6,FALSE)</f>
        <v>"hp":318600,"atk":8850</v>
      </c>
      <c r="I8276" s="20" t="str">
        <f>IF(VLOOKUP(B8276,属性中转表!A:G,7,FALSE)=0,"",VLOOKUP(VLOOKUP(B8276,属性中转表!A:G,7,FALSE),属性中转表!$K$2:$P$21,6,0))&amp;IF(VLOOKUP(B8276,属性中转表!A:G,7,FALSE)&gt;=50,VLOOKUP(A8276,英雄数据表!A:K,9,0),IF(VLOOKUP(B8276,属性中转表!A:G,7,FALSE)&gt;=25,VLOOKUP(A8276,英雄数据表!A:K,5,0),""))</f>
        <v>"atk":600,"hp":10000,"undpspro":150,"pvpdpspro":100,"pvpundpspro":100,"speed":10</v>
      </c>
      <c r="J8276" s="20" t="str">
        <f>IF(I8276="","",属性中转表!$I$1&amp;(IF(VLOOKUP(B8276,属性中转表!A:G,7,FALSE)=0,0,VLOOKUP(VLOOKUP(B8276,属性中转表!A:G,7,FALSE),属性中转表!$K$2:$P$21,4,0)))+IFERROR(VLOOKUP(A8276,英雄数据表!A:K,IF(武魂!B8276&gt;=50,10,IF(武魂!B8276&gt;=25,6)),0),0))</f>
        <v>,"dpspro":150</v>
      </c>
      <c r="K8276" s="32" t="str">
        <f t="shared" si="552"/>
        <v>"atk":600,"hp":10000,"undpspro":150,"pvpdpspro":100,"pvpundpspro":100,"speed":10,"dpspro":150</v>
      </c>
      <c r="L8276" s="20" t="str">
        <f>IF(B8276&gt;=50,VLOOKUP(A8276,英雄数据表!A:L,11,FALSE),IF(B8276&gt;=25,VLOOKUP(A8276,英雄数据表!A:L,7,0),""))</f>
        <v>"6103602004"</v>
      </c>
      <c r="M8276" s="20" t="str">
        <f>IFERROR(VLOOKUP(B8276,属性中转表!$K$2:$O$21,5,FALSE),"")</f>
        <v>"speed":10,"atk":300,"hp":5000</v>
      </c>
      <c r="N8276" s="20" t="str">
        <f>IF(B8276=25,VLOOKUP(A8276,英雄数据表!A:L,8,FALSE),IF(B8276=50,VLOOKUP(A8276,英雄数据表!A:L,12,0),""))</f>
        <v/>
      </c>
    </row>
    <row r="8277" spans="1:14" x14ac:dyDescent="0.3">
      <c r="A8277" s="20">
        <v>61036</v>
      </c>
      <c r="B8277" s="21">
        <f t="shared" si="553"/>
        <v>76</v>
      </c>
      <c r="C8277" s="21">
        <v>5</v>
      </c>
      <c r="D8277" s="21">
        <f>VLOOKUP(A8277,英雄数据表!A:D,4,0)</f>
        <v>6</v>
      </c>
      <c r="E8277" s="20" t="str">
        <f>VLOOKUP(A8277,英雄数据表!A:C,3,0)</f>
        <v>光之判</v>
      </c>
      <c r="F8277" s="20">
        <f t="shared" si="554"/>
        <v>61036</v>
      </c>
      <c r="G8277" s="20">
        <f t="shared" si="555"/>
        <v>61036</v>
      </c>
      <c r="H8277" s="21" t="str">
        <f>VLOOKUP(B8277,属性中转表!A:F,6,FALSE)</f>
        <v>"hp":324000,"atk":9000</v>
      </c>
      <c r="I8277" s="20" t="str">
        <f>IF(VLOOKUP(B8277,属性中转表!A:G,7,FALSE)=0,"",VLOOKUP(VLOOKUP(B8277,属性中转表!A:G,7,FALSE),属性中转表!$K$2:$P$21,6,0))&amp;IF(VLOOKUP(B8277,属性中转表!A:G,7,FALSE)&gt;=50,VLOOKUP(A8277,英雄数据表!A:K,9,0),IF(VLOOKUP(B8277,属性中转表!A:G,7,FALSE)&gt;=25,VLOOKUP(A8277,英雄数据表!A:K,5,0),""))</f>
        <v>"atk":600,"hp":10000,"undpspro":150,"pvpdpspro":100,"pvpundpspro":100,"speed":10</v>
      </c>
      <c r="J8277" s="20" t="str">
        <f>IF(I8277="","",属性中转表!$I$1&amp;(IF(VLOOKUP(B8277,属性中转表!A:G,7,FALSE)=0,0,VLOOKUP(VLOOKUP(B8277,属性中转表!A:G,7,FALSE),属性中转表!$K$2:$P$21,4,0)))+IFERROR(VLOOKUP(A8277,英雄数据表!A:K,IF(武魂!B8277&gt;=50,10,IF(武魂!B8277&gt;=25,6)),0),0))</f>
        <v>,"dpspro":150</v>
      </c>
      <c r="K8277" s="32" t="str">
        <f t="shared" si="552"/>
        <v>"atk":600,"hp":10000,"undpspro":150,"pvpdpspro":100,"pvpundpspro":100,"speed":10,"dpspro":150</v>
      </c>
      <c r="L8277" s="20" t="str">
        <f>IF(B8277&gt;=50,VLOOKUP(A8277,英雄数据表!A:L,11,FALSE),IF(B8277&gt;=25,VLOOKUP(A8277,英雄数据表!A:L,7,0),""))</f>
        <v>"6103602004"</v>
      </c>
      <c r="M8277" s="20" t="str">
        <f>IFERROR(VLOOKUP(B8277,属性中转表!$K$2:$O$21,5,FALSE),"")</f>
        <v/>
      </c>
      <c r="N8277" s="20" t="str">
        <f>IF(B8277=25,VLOOKUP(A8277,英雄数据表!A:L,8,FALSE),IF(B8277=50,VLOOKUP(A8277,英雄数据表!A:L,12,0),""))</f>
        <v/>
      </c>
    </row>
    <row r="8278" spans="1:14" x14ac:dyDescent="0.3">
      <c r="A8278" s="20">
        <v>61036</v>
      </c>
      <c r="B8278" s="21">
        <f t="shared" si="553"/>
        <v>77</v>
      </c>
      <c r="C8278" s="21">
        <v>5</v>
      </c>
      <c r="D8278" s="21">
        <f>VLOOKUP(A8278,英雄数据表!A:D,4,0)</f>
        <v>6</v>
      </c>
      <c r="E8278" s="20" t="str">
        <f>VLOOKUP(A8278,英雄数据表!A:C,3,0)</f>
        <v>光之判</v>
      </c>
      <c r="F8278" s="20">
        <f t="shared" si="554"/>
        <v>61036</v>
      </c>
      <c r="G8278" s="20">
        <f t="shared" si="555"/>
        <v>61036</v>
      </c>
      <c r="H8278" s="21" t="str">
        <f>VLOOKUP(B8278,属性中转表!A:F,6,FALSE)</f>
        <v>"hp":329400,"atk":9150</v>
      </c>
      <c r="I8278" s="20" t="str">
        <f>IF(VLOOKUP(B8278,属性中转表!A:G,7,FALSE)=0,"",VLOOKUP(VLOOKUP(B8278,属性中转表!A:G,7,FALSE),属性中转表!$K$2:$P$21,6,0))&amp;IF(VLOOKUP(B8278,属性中转表!A:G,7,FALSE)&gt;=50,VLOOKUP(A8278,英雄数据表!A:K,9,0),IF(VLOOKUP(B8278,属性中转表!A:G,7,FALSE)&gt;=25,VLOOKUP(A8278,英雄数据表!A:K,5,0),""))</f>
        <v>"atk":600,"hp":10000,"undpspro":150,"pvpdpspro":100,"pvpundpspro":100,"speed":10</v>
      </c>
      <c r="J8278" s="20" t="str">
        <f>IF(I8278="","",属性中转表!$I$1&amp;(IF(VLOOKUP(B8278,属性中转表!A:G,7,FALSE)=0,0,VLOOKUP(VLOOKUP(B8278,属性中转表!A:G,7,FALSE),属性中转表!$K$2:$P$21,4,0)))+IFERROR(VLOOKUP(A8278,英雄数据表!A:K,IF(武魂!B8278&gt;=50,10,IF(武魂!B8278&gt;=25,6)),0),0))</f>
        <v>,"dpspro":150</v>
      </c>
      <c r="K8278" s="32" t="str">
        <f t="shared" si="552"/>
        <v>"atk":600,"hp":10000,"undpspro":150,"pvpdpspro":100,"pvpundpspro":100,"speed":10,"dpspro":150</v>
      </c>
      <c r="L8278" s="20" t="str">
        <f>IF(B8278&gt;=50,VLOOKUP(A8278,英雄数据表!A:L,11,FALSE),IF(B8278&gt;=25,VLOOKUP(A8278,英雄数据表!A:L,7,0),""))</f>
        <v>"6103602004"</v>
      </c>
      <c r="M8278" s="20" t="str">
        <f>IFERROR(VLOOKUP(B8278,属性中转表!$K$2:$O$21,5,FALSE),"")</f>
        <v/>
      </c>
      <c r="N8278" s="20" t="str">
        <f>IF(B8278=25,VLOOKUP(A8278,英雄数据表!A:L,8,FALSE),IF(B8278=50,VLOOKUP(A8278,英雄数据表!A:L,12,0),""))</f>
        <v/>
      </c>
    </row>
    <row r="8279" spans="1:14" x14ac:dyDescent="0.3">
      <c r="A8279" s="20">
        <v>61036</v>
      </c>
      <c r="B8279" s="21">
        <f t="shared" si="553"/>
        <v>78</v>
      </c>
      <c r="C8279" s="21">
        <v>5</v>
      </c>
      <c r="D8279" s="21">
        <f>VLOOKUP(A8279,英雄数据表!A:D,4,0)</f>
        <v>6</v>
      </c>
      <c r="E8279" s="20" t="str">
        <f>VLOOKUP(A8279,英雄数据表!A:C,3,0)</f>
        <v>光之判</v>
      </c>
      <c r="F8279" s="20">
        <f t="shared" si="554"/>
        <v>61036</v>
      </c>
      <c r="G8279" s="20">
        <f t="shared" si="555"/>
        <v>61036</v>
      </c>
      <c r="H8279" s="21" t="str">
        <f>VLOOKUP(B8279,属性中转表!A:F,6,FALSE)</f>
        <v>"hp":334800,"atk":9300</v>
      </c>
      <c r="I8279" s="20" t="str">
        <f>IF(VLOOKUP(B8279,属性中转表!A:G,7,FALSE)=0,"",VLOOKUP(VLOOKUP(B8279,属性中转表!A:G,7,FALSE),属性中转表!$K$2:$P$21,6,0))&amp;IF(VLOOKUP(B8279,属性中转表!A:G,7,FALSE)&gt;=50,VLOOKUP(A8279,英雄数据表!A:K,9,0),IF(VLOOKUP(B8279,属性中转表!A:G,7,FALSE)&gt;=25,VLOOKUP(A8279,英雄数据表!A:K,5,0),""))</f>
        <v>"atk":600,"hp":10000,"undpspro":150,"pvpdpspro":100,"pvpundpspro":100,"speed":10</v>
      </c>
      <c r="J8279" s="20" t="str">
        <f>IF(I8279="","",属性中转表!$I$1&amp;(IF(VLOOKUP(B8279,属性中转表!A:G,7,FALSE)=0,0,VLOOKUP(VLOOKUP(B8279,属性中转表!A:G,7,FALSE),属性中转表!$K$2:$P$21,4,0)))+IFERROR(VLOOKUP(A8279,英雄数据表!A:K,IF(武魂!B8279&gt;=50,10,IF(武魂!B8279&gt;=25,6)),0),0))</f>
        <v>,"dpspro":150</v>
      </c>
      <c r="K8279" s="32" t="str">
        <f t="shared" si="552"/>
        <v>"atk":600,"hp":10000,"undpspro":150,"pvpdpspro":100,"pvpundpspro":100,"speed":10,"dpspro":150</v>
      </c>
      <c r="L8279" s="20" t="str">
        <f>IF(B8279&gt;=50,VLOOKUP(A8279,英雄数据表!A:L,11,FALSE),IF(B8279&gt;=25,VLOOKUP(A8279,英雄数据表!A:L,7,0),""))</f>
        <v>"6103602004"</v>
      </c>
      <c r="M8279" s="20" t="str">
        <f>IFERROR(VLOOKUP(B8279,属性中转表!$K$2:$O$21,5,FALSE),"")</f>
        <v/>
      </c>
      <c r="N8279" s="20" t="str">
        <f>IF(B8279=25,VLOOKUP(A8279,英雄数据表!A:L,8,FALSE),IF(B8279=50,VLOOKUP(A8279,英雄数据表!A:L,12,0),""))</f>
        <v/>
      </c>
    </row>
    <row r="8280" spans="1:14" x14ac:dyDescent="0.3">
      <c r="A8280" s="20">
        <v>61036</v>
      </c>
      <c r="B8280" s="21">
        <f t="shared" si="553"/>
        <v>79</v>
      </c>
      <c r="C8280" s="21">
        <v>5</v>
      </c>
      <c r="D8280" s="21">
        <f>VLOOKUP(A8280,英雄数据表!A:D,4,0)</f>
        <v>6</v>
      </c>
      <c r="E8280" s="20" t="str">
        <f>VLOOKUP(A8280,英雄数据表!A:C,3,0)</f>
        <v>光之判</v>
      </c>
      <c r="F8280" s="20">
        <f t="shared" si="554"/>
        <v>61036</v>
      </c>
      <c r="G8280" s="20">
        <f t="shared" si="555"/>
        <v>61036</v>
      </c>
      <c r="H8280" s="21" t="str">
        <f>VLOOKUP(B8280,属性中转表!A:F,6,FALSE)</f>
        <v>"hp":340200,"atk":9450</v>
      </c>
      <c r="I8280" s="20" t="str">
        <f>IF(VLOOKUP(B8280,属性中转表!A:G,7,FALSE)=0,"",VLOOKUP(VLOOKUP(B8280,属性中转表!A:G,7,FALSE),属性中转表!$K$2:$P$21,6,0))&amp;IF(VLOOKUP(B8280,属性中转表!A:G,7,FALSE)&gt;=50,VLOOKUP(A8280,英雄数据表!A:K,9,0),IF(VLOOKUP(B8280,属性中转表!A:G,7,FALSE)&gt;=25,VLOOKUP(A8280,英雄数据表!A:K,5,0),""))</f>
        <v>"atk":600,"hp":10000,"undpspro":150,"pvpdpspro":100,"pvpundpspro":100,"speed":10</v>
      </c>
      <c r="J8280" s="20" t="str">
        <f>IF(I8280="","",属性中转表!$I$1&amp;(IF(VLOOKUP(B8280,属性中转表!A:G,7,FALSE)=0,0,VLOOKUP(VLOOKUP(B8280,属性中转表!A:G,7,FALSE),属性中转表!$K$2:$P$21,4,0)))+IFERROR(VLOOKUP(A8280,英雄数据表!A:K,IF(武魂!B8280&gt;=50,10,IF(武魂!B8280&gt;=25,6)),0),0))</f>
        <v>,"dpspro":150</v>
      </c>
      <c r="K8280" s="32" t="str">
        <f t="shared" si="552"/>
        <v>"atk":600,"hp":10000,"undpspro":150,"pvpdpspro":100,"pvpundpspro":100,"speed":10,"dpspro":150</v>
      </c>
      <c r="L8280" s="20" t="str">
        <f>IF(B8280&gt;=50,VLOOKUP(A8280,英雄数据表!A:L,11,FALSE),IF(B8280&gt;=25,VLOOKUP(A8280,英雄数据表!A:L,7,0),""))</f>
        <v>"6103602004"</v>
      </c>
      <c r="M8280" s="20" t="str">
        <f>IFERROR(VLOOKUP(B8280,属性中转表!$K$2:$O$21,5,FALSE),"")</f>
        <v/>
      </c>
      <c r="N8280" s="20" t="str">
        <f>IF(B8280=25,VLOOKUP(A8280,英雄数据表!A:L,8,FALSE),IF(B8280=50,VLOOKUP(A8280,英雄数据表!A:L,12,0),""))</f>
        <v/>
      </c>
    </row>
    <row r="8281" spans="1:14" x14ac:dyDescent="0.3">
      <c r="A8281" s="20">
        <v>61036</v>
      </c>
      <c r="B8281" s="21">
        <f t="shared" si="553"/>
        <v>80</v>
      </c>
      <c r="C8281" s="21">
        <v>5</v>
      </c>
      <c r="D8281" s="21">
        <f>VLOOKUP(A8281,英雄数据表!A:D,4,0)</f>
        <v>6</v>
      </c>
      <c r="E8281" s="20" t="str">
        <f>VLOOKUP(A8281,英雄数据表!A:C,3,0)</f>
        <v>光之判</v>
      </c>
      <c r="F8281" s="20">
        <f t="shared" si="554"/>
        <v>61036</v>
      </c>
      <c r="G8281" s="20">
        <f t="shared" si="555"/>
        <v>61036</v>
      </c>
      <c r="H8281" s="21" t="str">
        <f>VLOOKUP(B8281,属性中转表!A:F,6,FALSE)</f>
        <v>"hp":345600,"atk":9600</v>
      </c>
      <c r="I8281" s="20" t="str">
        <f>IF(VLOOKUP(B8281,属性中转表!A:G,7,FALSE)=0,"",VLOOKUP(VLOOKUP(B8281,属性中转表!A:G,7,FALSE),属性中转表!$K$2:$P$21,6,0))&amp;IF(VLOOKUP(B8281,属性中转表!A:G,7,FALSE)&gt;=50,VLOOKUP(A8281,英雄数据表!A:K,9,0),IF(VLOOKUP(B8281,属性中转表!A:G,7,FALSE)&gt;=25,VLOOKUP(A8281,英雄数据表!A:K,5,0),""))</f>
        <v>"atk":600,"hp":10000,"undpspro":200,"pvpdpspro":100,"pvpundpspro":100,"speed":10</v>
      </c>
      <c r="J8281" s="20" t="str">
        <f>IF(I8281="","",属性中转表!$I$1&amp;(IF(VLOOKUP(B8281,属性中转表!A:G,7,FALSE)=0,0,VLOOKUP(VLOOKUP(B8281,属性中转表!A:G,7,FALSE),属性中转表!$K$2:$P$21,4,0)))+IFERROR(VLOOKUP(A8281,英雄数据表!A:K,IF(武魂!B8281&gt;=50,10,IF(武魂!B8281&gt;=25,6)),0),0))</f>
        <v>,"dpspro":150</v>
      </c>
      <c r="K8281" s="32" t="str">
        <f t="shared" si="552"/>
        <v>"atk":600,"hp":10000,"undpspro":200,"pvpdpspro":100,"pvpundpspro":100,"speed":10,"dpspro":150</v>
      </c>
      <c r="L8281" s="20" t="str">
        <f>IF(B8281&gt;=50,VLOOKUP(A8281,英雄数据表!A:L,11,FALSE),IF(B8281&gt;=25,VLOOKUP(A8281,英雄数据表!A:L,7,0),""))</f>
        <v>"6103602004"</v>
      </c>
      <c r="M8281" s="20" t="str">
        <f>IFERROR(VLOOKUP(B8281,属性中转表!$K$2:$O$21,5,FALSE),"")</f>
        <v>"undpspro":50</v>
      </c>
      <c r="N8281" s="20" t="str">
        <f>IF(B8281=25,VLOOKUP(A8281,英雄数据表!A:L,8,FALSE),IF(B8281=50,VLOOKUP(A8281,英雄数据表!A:L,12,0),""))</f>
        <v/>
      </c>
    </row>
    <row r="8282" spans="1:14" x14ac:dyDescent="0.3">
      <c r="A8282" s="20">
        <v>61036</v>
      </c>
      <c r="B8282" s="21">
        <f t="shared" si="553"/>
        <v>81</v>
      </c>
      <c r="C8282" s="21">
        <v>5</v>
      </c>
      <c r="D8282" s="21">
        <f>VLOOKUP(A8282,英雄数据表!A:D,4,0)</f>
        <v>6</v>
      </c>
      <c r="E8282" s="20" t="str">
        <f>VLOOKUP(A8282,英雄数据表!A:C,3,0)</f>
        <v>光之判</v>
      </c>
      <c r="F8282" s="20">
        <f t="shared" si="554"/>
        <v>61036</v>
      </c>
      <c r="G8282" s="20">
        <f t="shared" si="555"/>
        <v>61036</v>
      </c>
      <c r="H8282" s="21" t="str">
        <f>VLOOKUP(B8282,属性中转表!A:F,6,FALSE)</f>
        <v>"hp":351000,"atk":9750</v>
      </c>
      <c r="I8282" s="20" t="str">
        <f>IF(VLOOKUP(B8282,属性中转表!A:G,7,FALSE)=0,"",VLOOKUP(VLOOKUP(B8282,属性中转表!A:G,7,FALSE),属性中转表!$K$2:$P$21,6,0))&amp;IF(VLOOKUP(B8282,属性中转表!A:G,7,FALSE)&gt;=50,VLOOKUP(A8282,英雄数据表!A:K,9,0),IF(VLOOKUP(B8282,属性中转表!A:G,7,FALSE)&gt;=25,VLOOKUP(A8282,英雄数据表!A:K,5,0),""))</f>
        <v>"atk":600,"hp":10000,"undpspro":200,"pvpdpspro":100,"pvpundpspro":100,"speed":10</v>
      </c>
      <c r="J8282" s="20" t="str">
        <f>IF(I8282="","",属性中转表!$I$1&amp;(IF(VLOOKUP(B8282,属性中转表!A:G,7,FALSE)=0,0,VLOOKUP(VLOOKUP(B8282,属性中转表!A:G,7,FALSE),属性中转表!$K$2:$P$21,4,0)))+IFERROR(VLOOKUP(A8282,英雄数据表!A:K,IF(武魂!B8282&gt;=50,10,IF(武魂!B8282&gt;=25,6)),0),0))</f>
        <v>,"dpspro":150</v>
      </c>
      <c r="K8282" s="32" t="str">
        <f t="shared" si="552"/>
        <v>"atk":600,"hp":10000,"undpspro":200,"pvpdpspro":100,"pvpundpspro":100,"speed":10,"dpspro":150</v>
      </c>
      <c r="L8282" s="20" t="str">
        <f>IF(B8282&gt;=50,VLOOKUP(A8282,英雄数据表!A:L,11,FALSE),IF(B8282&gt;=25,VLOOKUP(A8282,英雄数据表!A:L,7,0),""))</f>
        <v>"6103602004"</v>
      </c>
      <c r="M8282" s="20" t="str">
        <f>IFERROR(VLOOKUP(B8282,属性中转表!$K$2:$O$21,5,FALSE),"")</f>
        <v/>
      </c>
      <c r="N8282" s="20" t="str">
        <f>IF(B8282=25,VLOOKUP(A8282,英雄数据表!A:L,8,FALSE),IF(B8282=50,VLOOKUP(A8282,英雄数据表!A:L,12,0),""))</f>
        <v/>
      </c>
    </row>
    <row r="8283" spans="1:14" x14ac:dyDescent="0.3">
      <c r="A8283" s="20">
        <v>61036</v>
      </c>
      <c r="B8283" s="21">
        <f t="shared" si="553"/>
        <v>82</v>
      </c>
      <c r="C8283" s="21">
        <v>5</v>
      </c>
      <c r="D8283" s="21">
        <f>VLOOKUP(A8283,英雄数据表!A:D,4,0)</f>
        <v>6</v>
      </c>
      <c r="E8283" s="20" t="str">
        <f>VLOOKUP(A8283,英雄数据表!A:C,3,0)</f>
        <v>光之判</v>
      </c>
      <c r="F8283" s="20">
        <f t="shared" si="554"/>
        <v>61036</v>
      </c>
      <c r="G8283" s="20">
        <f t="shared" si="555"/>
        <v>61036</v>
      </c>
      <c r="H8283" s="21" t="str">
        <f>VLOOKUP(B8283,属性中转表!A:F,6,FALSE)</f>
        <v>"hp":356400,"atk":9900</v>
      </c>
      <c r="I8283" s="20" t="str">
        <f>IF(VLOOKUP(B8283,属性中转表!A:G,7,FALSE)=0,"",VLOOKUP(VLOOKUP(B8283,属性中转表!A:G,7,FALSE),属性中转表!$K$2:$P$21,6,0))&amp;IF(VLOOKUP(B8283,属性中转表!A:G,7,FALSE)&gt;=50,VLOOKUP(A8283,英雄数据表!A:K,9,0),IF(VLOOKUP(B8283,属性中转表!A:G,7,FALSE)&gt;=25,VLOOKUP(A8283,英雄数据表!A:K,5,0),""))</f>
        <v>"atk":600,"hp":10000,"undpspro":200,"pvpdpspro":100,"pvpundpspro":100,"speed":10</v>
      </c>
      <c r="J8283" s="20" t="str">
        <f>IF(I8283="","",属性中转表!$I$1&amp;(IF(VLOOKUP(B8283,属性中转表!A:G,7,FALSE)=0,0,VLOOKUP(VLOOKUP(B8283,属性中转表!A:G,7,FALSE),属性中转表!$K$2:$P$21,4,0)))+IFERROR(VLOOKUP(A8283,英雄数据表!A:K,IF(武魂!B8283&gt;=50,10,IF(武魂!B8283&gt;=25,6)),0),0))</f>
        <v>,"dpspro":150</v>
      </c>
      <c r="K8283" s="32" t="str">
        <f t="shared" si="552"/>
        <v>"atk":600,"hp":10000,"undpspro":200,"pvpdpspro":100,"pvpundpspro":100,"speed":10,"dpspro":150</v>
      </c>
      <c r="L8283" s="20" t="str">
        <f>IF(B8283&gt;=50,VLOOKUP(A8283,英雄数据表!A:L,11,FALSE),IF(B8283&gt;=25,VLOOKUP(A8283,英雄数据表!A:L,7,0),""))</f>
        <v>"6103602004"</v>
      </c>
      <c r="M8283" s="20" t="str">
        <f>IFERROR(VLOOKUP(B8283,属性中转表!$K$2:$O$21,5,FALSE),"")</f>
        <v/>
      </c>
      <c r="N8283" s="20" t="str">
        <f>IF(B8283=25,VLOOKUP(A8283,英雄数据表!A:L,8,FALSE),IF(B8283=50,VLOOKUP(A8283,英雄数据表!A:L,12,0),""))</f>
        <v/>
      </c>
    </row>
    <row r="8284" spans="1:14" x14ac:dyDescent="0.3">
      <c r="A8284" s="20">
        <v>61036</v>
      </c>
      <c r="B8284" s="21">
        <f t="shared" si="553"/>
        <v>83</v>
      </c>
      <c r="C8284" s="21">
        <v>5</v>
      </c>
      <c r="D8284" s="21">
        <f>VLOOKUP(A8284,英雄数据表!A:D,4,0)</f>
        <v>6</v>
      </c>
      <c r="E8284" s="20" t="str">
        <f>VLOOKUP(A8284,英雄数据表!A:C,3,0)</f>
        <v>光之判</v>
      </c>
      <c r="F8284" s="20">
        <f t="shared" si="554"/>
        <v>61036</v>
      </c>
      <c r="G8284" s="20">
        <f t="shared" si="555"/>
        <v>61036</v>
      </c>
      <c r="H8284" s="21" t="str">
        <f>VLOOKUP(B8284,属性中转表!A:F,6,FALSE)</f>
        <v>"hp":361800,"atk":10050</v>
      </c>
      <c r="I8284" s="20" t="str">
        <f>IF(VLOOKUP(B8284,属性中转表!A:G,7,FALSE)=0,"",VLOOKUP(VLOOKUP(B8284,属性中转表!A:G,7,FALSE),属性中转表!$K$2:$P$21,6,0))&amp;IF(VLOOKUP(B8284,属性中转表!A:G,7,FALSE)&gt;=50,VLOOKUP(A8284,英雄数据表!A:K,9,0),IF(VLOOKUP(B8284,属性中转表!A:G,7,FALSE)&gt;=25,VLOOKUP(A8284,英雄数据表!A:K,5,0),""))</f>
        <v>"atk":600,"hp":10000,"undpspro":200,"pvpdpspro":100,"pvpundpspro":100,"speed":10</v>
      </c>
      <c r="J8284" s="20" t="str">
        <f>IF(I8284="","",属性中转表!$I$1&amp;(IF(VLOOKUP(B8284,属性中转表!A:G,7,FALSE)=0,0,VLOOKUP(VLOOKUP(B8284,属性中转表!A:G,7,FALSE),属性中转表!$K$2:$P$21,4,0)))+IFERROR(VLOOKUP(A8284,英雄数据表!A:K,IF(武魂!B8284&gt;=50,10,IF(武魂!B8284&gt;=25,6)),0),0))</f>
        <v>,"dpspro":150</v>
      </c>
      <c r="K8284" s="32" t="str">
        <f t="shared" si="552"/>
        <v>"atk":600,"hp":10000,"undpspro":200,"pvpdpspro":100,"pvpundpspro":100,"speed":10,"dpspro":150</v>
      </c>
      <c r="L8284" s="20" t="str">
        <f>IF(B8284&gt;=50,VLOOKUP(A8284,英雄数据表!A:L,11,FALSE),IF(B8284&gt;=25,VLOOKUP(A8284,英雄数据表!A:L,7,0),""))</f>
        <v>"6103602004"</v>
      </c>
      <c r="M8284" s="20" t="str">
        <f>IFERROR(VLOOKUP(B8284,属性中转表!$K$2:$O$21,5,FALSE),"")</f>
        <v/>
      </c>
      <c r="N8284" s="20" t="str">
        <f>IF(B8284=25,VLOOKUP(A8284,英雄数据表!A:L,8,FALSE),IF(B8284=50,VLOOKUP(A8284,英雄数据表!A:L,12,0),""))</f>
        <v/>
      </c>
    </row>
    <row r="8285" spans="1:14" x14ac:dyDescent="0.3">
      <c r="A8285" s="20">
        <v>61036</v>
      </c>
      <c r="B8285" s="21">
        <f t="shared" si="553"/>
        <v>84</v>
      </c>
      <c r="C8285" s="21">
        <v>5</v>
      </c>
      <c r="D8285" s="21">
        <f>VLOOKUP(A8285,英雄数据表!A:D,4,0)</f>
        <v>6</v>
      </c>
      <c r="E8285" s="20" t="str">
        <f>VLOOKUP(A8285,英雄数据表!A:C,3,0)</f>
        <v>光之判</v>
      </c>
      <c r="F8285" s="20">
        <f t="shared" si="554"/>
        <v>61036</v>
      </c>
      <c r="G8285" s="20">
        <f t="shared" si="555"/>
        <v>61036</v>
      </c>
      <c r="H8285" s="21" t="str">
        <f>VLOOKUP(B8285,属性中转表!A:F,6,FALSE)</f>
        <v>"hp":367200,"atk":10200</v>
      </c>
      <c r="I8285" s="20" t="str">
        <f>IF(VLOOKUP(B8285,属性中转表!A:G,7,FALSE)=0,"",VLOOKUP(VLOOKUP(B8285,属性中转表!A:G,7,FALSE),属性中转表!$K$2:$P$21,6,0))&amp;IF(VLOOKUP(B8285,属性中转表!A:G,7,FALSE)&gt;=50,VLOOKUP(A8285,英雄数据表!A:K,9,0),IF(VLOOKUP(B8285,属性中转表!A:G,7,FALSE)&gt;=25,VLOOKUP(A8285,英雄数据表!A:K,5,0),""))</f>
        <v>"atk":600,"hp":10000,"undpspro":200,"pvpdpspro":100,"pvpundpspro":100,"speed":10</v>
      </c>
      <c r="J8285" s="20" t="str">
        <f>IF(I8285="","",属性中转表!$I$1&amp;(IF(VLOOKUP(B8285,属性中转表!A:G,7,FALSE)=0,0,VLOOKUP(VLOOKUP(B8285,属性中转表!A:G,7,FALSE),属性中转表!$K$2:$P$21,4,0)))+IFERROR(VLOOKUP(A8285,英雄数据表!A:K,IF(武魂!B8285&gt;=50,10,IF(武魂!B8285&gt;=25,6)),0),0))</f>
        <v>,"dpspro":150</v>
      </c>
      <c r="K8285" s="32" t="str">
        <f t="shared" si="552"/>
        <v>"atk":600,"hp":10000,"undpspro":200,"pvpdpspro":100,"pvpundpspro":100,"speed":10,"dpspro":150</v>
      </c>
      <c r="L8285" s="20" t="str">
        <f>IF(B8285&gt;=50,VLOOKUP(A8285,英雄数据表!A:L,11,FALSE),IF(B8285&gt;=25,VLOOKUP(A8285,英雄数据表!A:L,7,0),""))</f>
        <v>"6103602004"</v>
      </c>
      <c r="M8285" s="20" t="str">
        <f>IFERROR(VLOOKUP(B8285,属性中转表!$K$2:$O$21,5,FALSE),"")</f>
        <v/>
      </c>
      <c r="N8285" s="20" t="str">
        <f>IF(B8285=25,VLOOKUP(A8285,英雄数据表!A:L,8,FALSE),IF(B8285=50,VLOOKUP(A8285,英雄数据表!A:L,12,0),""))</f>
        <v/>
      </c>
    </row>
    <row r="8286" spans="1:14" x14ac:dyDescent="0.3">
      <c r="A8286" s="20">
        <v>61036</v>
      </c>
      <c r="B8286" s="21">
        <f t="shared" si="553"/>
        <v>85</v>
      </c>
      <c r="C8286" s="21">
        <v>5</v>
      </c>
      <c r="D8286" s="21">
        <f>VLOOKUP(A8286,英雄数据表!A:D,4,0)</f>
        <v>6</v>
      </c>
      <c r="E8286" s="20" t="str">
        <f>VLOOKUP(A8286,英雄数据表!A:C,3,0)</f>
        <v>光之判</v>
      </c>
      <c r="F8286" s="20">
        <f t="shared" si="554"/>
        <v>61036</v>
      </c>
      <c r="G8286" s="20">
        <f t="shared" si="555"/>
        <v>61036</v>
      </c>
      <c r="H8286" s="21" t="str">
        <f>VLOOKUP(B8286,属性中转表!A:F,6,FALSE)</f>
        <v>"hp":372600,"atk":10350</v>
      </c>
      <c r="I8286" s="20" t="str">
        <f>IF(VLOOKUP(B8286,属性中转表!A:G,7,FALSE)=0,"",VLOOKUP(VLOOKUP(B8286,属性中转表!A:G,7,FALSE),属性中转表!$K$2:$P$21,6,0))&amp;IF(VLOOKUP(B8286,属性中转表!A:G,7,FALSE)&gt;=50,VLOOKUP(A8286,英雄数据表!A:K,9,0),IF(VLOOKUP(B8286,属性中转表!A:G,7,FALSE)&gt;=25,VLOOKUP(A8286,英雄数据表!A:K,5,0),""))</f>
        <v>"atk":600,"hp":10000,"undpspro":200,"pvpdpspro":100,"pvpundpspro":100,"speed":10</v>
      </c>
      <c r="J8286" s="20" t="str">
        <f>IF(I8286="","",属性中转表!$I$1&amp;(IF(VLOOKUP(B8286,属性中转表!A:G,7,FALSE)=0,0,VLOOKUP(VLOOKUP(B8286,属性中转表!A:G,7,FALSE),属性中转表!$K$2:$P$21,4,0)))+IFERROR(VLOOKUP(A8286,英雄数据表!A:K,IF(武魂!B8286&gt;=50,10,IF(武魂!B8286&gt;=25,6)),0),0))</f>
        <v>,"dpspro":200</v>
      </c>
      <c r="K8286" s="32" t="str">
        <f t="shared" si="552"/>
        <v>"atk":600,"hp":10000,"undpspro":200,"pvpdpspro":100,"pvpundpspro":100,"speed":10,"dpspro":200</v>
      </c>
      <c r="L8286" s="20" t="str">
        <f>IF(B8286&gt;=50,VLOOKUP(A8286,英雄数据表!A:L,11,FALSE),IF(B8286&gt;=25,VLOOKUP(A8286,英雄数据表!A:L,7,0),""))</f>
        <v>"6103602004"</v>
      </c>
      <c r="M8286" s="20" t="str">
        <f>IFERROR(VLOOKUP(B8286,属性中转表!$K$2:$O$21,5,FALSE),"")</f>
        <v>"dpspro":50</v>
      </c>
      <c r="N8286" s="20" t="str">
        <f>IF(B8286=25,VLOOKUP(A8286,英雄数据表!A:L,8,FALSE),IF(B8286=50,VLOOKUP(A8286,英雄数据表!A:L,12,0),""))</f>
        <v/>
      </c>
    </row>
    <row r="8287" spans="1:14" x14ac:dyDescent="0.3">
      <c r="A8287" s="20">
        <v>61036</v>
      </c>
      <c r="B8287" s="21">
        <f t="shared" si="553"/>
        <v>86</v>
      </c>
      <c r="C8287" s="21">
        <v>5</v>
      </c>
      <c r="D8287" s="21">
        <f>VLOOKUP(A8287,英雄数据表!A:D,4,0)</f>
        <v>6</v>
      </c>
      <c r="E8287" s="20" t="str">
        <f>VLOOKUP(A8287,英雄数据表!A:C,3,0)</f>
        <v>光之判</v>
      </c>
      <c r="F8287" s="20">
        <f t="shared" si="554"/>
        <v>61036</v>
      </c>
      <c r="G8287" s="20">
        <f t="shared" si="555"/>
        <v>61036</v>
      </c>
      <c r="H8287" s="21" t="str">
        <f>VLOOKUP(B8287,属性中转表!A:F,6,FALSE)</f>
        <v>"hp":378000,"atk":10500</v>
      </c>
      <c r="I8287" s="20" t="str">
        <f>IF(VLOOKUP(B8287,属性中转表!A:G,7,FALSE)=0,"",VLOOKUP(VLOOKUP(B8287,属性中转表!A:G,7,FALSE),属性中转表!$K$2:$P$21,6,0))&amp;IF(VLOOKUP(B8287,属性中转表!A:G,7,FALSE)&gt;=50,VLOOKUP(A8287,英雄数据表!A:K,9,0),IF(VLOOKUP(B8287,属性中转表!A:G,7,FALSE)&gt;=25,VLOOKUP(A8287,英雄数据表!A:K,5,0),""))</f>
        <v>"atk":600,"hp":10000,"undpspro":200,"pvpdpspro":100,"pvpundpspro":100,"speed":10</v>
      </c>
      <c r="J8287" s="20" t="str">
        <f>IF(I8287="","",属性中转表!$I$1&amp;(IF(VLOOKUP(B8287,属性中转表!A:G,7,FALSE)=0,0,VLOOKUP(VLOOKUP(B8287,属性中转表!A:G,7,FALSE),属性中转表!$K$2:$P$21,4,0)))+IFERROR(VLOOKUP(A8287,英雄数据表!A:K,IF(武魂!B8287&gt;=50,10,IF(武魂!B8287&gt;=25,6)),0),0))</f>
        <v>,"dpspro":200</v>
      </c>
      <c r="K8287" s="32" t="str">
        <f t="shared" ref="K8287:K8301" si="556">I8287&amp;J8287</f>
        <v>"atk":600,"hp":10000,"undpspro":200,"pvpdpspro":100,"pvpundpspro":100,"speed":10,"dpspro":200</v>
      </c>
      <c r="L8287" s="20" t="str">
        <f>IF(B8287&gt;=50,VLOOKUP(A8287,英雄数据表!A:L,11,FALSE),IF(B8287&gt;=25,VLOOKUP(A8287,英雄数据表!A:L,7,0),""))</f>
        <v>"6103602004"</v>
      </c>
      <c r="M8287" s="20" t="str">
        <f>IFERROR(VLOOKUP(B8287,属性中转表!$K$2:$O$21,5,FALSE),"")</f>
        <v/>
      </c>
      <c r="N8287" s="20" t="str">
        <f>IF(B8287=25,VLOOKUP(A8287,英雄数据表!A:L,8,FALSE),IF(B8287=50,VLOOKUP(A8287,英雄数据表!A:L,12,0),""))</f>
        <v/>
      </c>
    </row>
    <row r="8288" spans="1:14" x14ac:dyDescent="0.3">
      <c r="A8288" s="20">
        <v>61036</v>
      </c>
      <c r="B8288" s="21">
        <f t="shared" si="553"/>
        <v>87</v>
      </c>
      <c r="C8288" s="21">
        <v>5</v>
      </c>
      <c r="D8288" s="21">
        <f>VLOOKUP(A8288,英雄数据表!A:D,4,0)</f>
        <v>6</v>
      </c>
      <c r="E8288" s="20" t="str">
        <f>VLOOKUP(A8288,英雄数据表!A:C,3,0)</f>
        <v>光之判</v>
      </c>
      <c r="F8288" s="20">
        <f t="shared" si="554"/>
        <v>61036</v>
      </c>
      <c r="G8288" s="20">
        <f t="shared" si="555"/>
        <v>61036</v>
      </c>
      <c r="H8288" s="21" t="str">
        <f>VLOOKUP(B8288,属性中转表!A:F,6,FALSE)</f>
        <v>"hp":383400,"atk":10650</v>
      </c>
      <c r="I8288" s="20" t="str">
        <f>IF(VLOOKUP(B8288,属性中转表!A:G,7,FALSE)=0,"",VLOOKUP(VLOOKUP(B8288,属性中转表!A:G,7,FALSE),属性中转表!$K$2:$P$21,6,0))&amp;IF(VLOOKUP(B8288,属性中转表!A:G,7,FALSE)&gt;=50,VLOOKUP(A8288,英雄数据表!A:K,9,0),IF(VLOOKUP(B8288,属性中转表!A:G,7,FALSE)&gt;=25,VLOOKUP(A8288,英雄数据表!A:K,5,0),""))</f>
        <v>"atk":600,"hp":10000,"undpspro":200,"pvpdpspro":100,"pvpundpspro":100,"speed":10</v>
      </c>
      <c r="J8288" s="20" t="str">
        <f>IF(I8288="","",属性中转表!$I$1&amp;(IF(VLOOKUP(B8288,属性中转表!A:G,7,FALSE)=0,0,VLOOKUP(VLOOKUP(B8288,属性中转表!A:G,7,FALSE),属性中转表!$K$2:$P$21,4,0)))+IFERROR(VLOOKUP(A8288,英雄数据表!A:K,IF(武魂!B8288&gt;=50,10,IF(武魂!B8288&gt;=25,6)),0),0))</f>
        <v>,"dpspro":200</v>
      </c>
      <c r="K8288" s="32" t="str">
        <f t="shared" si="556"/>
        <v>"atk":600,"hp":10000,"undpspro":200,"pvpdpspro":100,"pvpundpspro":100,"speed":10,"dpspro":200</v>
      </c>
      <c r="L8288" s="20" t="str">
        <f>IF(B8288&gt;=50,VLOOKUP(A8288,英雄数据表!A:L,11,FALSE),IF(B8288&gt;=25,VLOOKUP(A8288,英雄数据表!A:L,7,0),""))</f>
        <v>"6103602004"</v>
      </c>
      <c r="M8288" s="20" t="str">
        <f>IFERROR(VLOOKUP(B8288,属性中转表!$K$2:$O$21,5,FALSE),"")</f>
        <v/>
      </c>
      <c r="N8288" s="20" t="str">
        <f>IF(B8288=25,VLOOKUP(A8288,英雄数据表!A:L,8,FALSE),IF(B8288=50,VLOOKUP(A8288,英雄数据表!A:L,12,0),""))</f>
        <v/>
      </c>
    </row>
    <row r="8289" spans="1:14" x14ac:dyDescent="0.3">
      <c r="A8289" s="20">
        <v>61036</v>
      </c>
      <c r="B8289" s="21">
        <f t="shared" ref="B8289:B8352" si="557">IF(A8289=A8288,B8288+1,1)</f>
        <v>88</v>
      </c>
      <c r="C8289" s="21">
        <v>5</v>
      </c>
      <c r="D8289" s="21">
        <f>VLOOKUP(A8289,英雄数据表!A:D,4,0)</f>
        <v>6</v>
      </c>
      <c r="E8289" s="20" t="str">
        <f>VLOOKUP(A8289,英雄数据表!A:C,3,0)</f>
        <v>光之判</v>
      </c>
      <c r="F8289" s="20">
        <f t="shared" si="554"/>
        <v>61036</v>
      </c>
      <c r="G8289" s="20">
        <f t="shared" si="555"/>
        <v>61036</v>
      </c>
      <c r="H8289" s="21" t="str">
        <f>VLOOKUP(B8289,属性中转表!A:F,6,FALSE)</f>
        <v>"hp":388800,"atk":10800</v>
      </c>
      <c r="I8289" s="20" t="str">
        <f>IF(VLOOKUP(B8289,属性中转表!A:G,7,FALSE)=0,"",VLOOKUP(VLOOKUP(B8289,属性中转表!A:G,7,FALSE),属性中转表!$K$2:$P$21,6,0))&amp;IF(VLOOKUP(B8289,属性中转表!A:G,7,FALSE)&gt;=50,VLOOKUP(A8289,英雄数据表!A:K,9,0),IF(VLOOKUP(B8289,属性中转表!A:G,7,FALSE)&gt;=25,VLOOKUP(A8289,英雄数据表!A:K,5,0),""))</f>
        <v>"atk":600,"hp":10000,"undpspro":200,"pvpdpspro":100,"pvpundpspro":100,"speed":10</v>
      </c>
      <c r="J8289" s="20" t="str">
        <f>IF(I8289="","",属性中转表!$I$1&amp;(IF(VLOOKUP(B8289,属性中转表!A:G,7,FALSE)=0,0,VLOOKUP(VLOOKUP(B8289,属性中转表!A:G,7,FALSE),属性中转表!$K$2:$P$21,4,0)))+IFERROR(VLOOKUP(A8289,英雄数据表!A:K,IF(武魂!B8289&gt;=50,10,IF(武魂!B8289&gt;=25,6)),0),0))</f>
        <v>,"dpspro":200</v>
      </c>
      <c r="K8289" s="32" t="str">
        <f t="shared" si="556"/>
        <v>"atk":600,"hp":10000,"undpspro":200,"pvpdpspro":100,"pvpundpspro":100,"speed":10,"dpspro":200</v>
      </c>
      <c r="L8289" s="20" t="str">
        <f>IF(B8289&gt;=50,VLOOKUP(A8289,英雄数据表!A:L,11,FALSE),IF(B8289&gt;=25,VLOOKUP(A8289,英雄数据表!A:L,7,0),""))</f>
        <v>"6103602004"</v>
      </c>
      <c r="M8289" s="20" t="str">
        <f>IFERROR(VLOOKUP(B8289,属性中转表!$K$2:$O$21,5,FALSE),"")</f>
        <v/>
      </c>
      <c r="N8289" s="20" t="str">
        <f>IF(B8289=25,VLOOKUP(A8289,英雄数据表!A:L,8,FALSE),IF(B8289=50,VLOOKUP(A8289,英雄数据表!A:L,12,0),""))</f>
        <v/>
      </c>
    </row>
    <row r="8290" spans="1:14" x14ac:dyDescent="0.3">
      <c r="A8290" s="20">
        <v>61036</v>
      </c>
      <c r="B8290" s="21">
        <f t="shared" si="557"/>
        <v>89</v>
      </c>
      <c r="C8290" s="21">
        <v>5</v>
      </c>
      <c r="D8290" s="21">
        <f>VLOOKUP(A8290,英雄数据表!A:D,4,0)</f>
        <v>6</v>
      </c>
      <c r="E8290" s="20" t="str">
        <f>VLOOKUP(A8290,英雄数据表!A:C,3,0)</f>
        <v>光之判</v>
      </c>
      <c r="F8290" s="20">
        <f t="shared" si="554"/>
        <v>61036</v>
      </c>
      <c r="G8290" s="20">
        <f t="shared" si="555"/>
        <v>61036</v>
      </c>
      <c r="H8290" s="21" t="str">
        <f>VLOOKUP(B8290,属性中转表!A:F,6,FALSE)</f>
        <v>"hp":394200,"atk":10950</v>
      </c>
      <c r="I8290" s="20" t="str">
        <f>IF(VLOOKUP(B8290,属性中转表!A:G,7,FALSE)=0,"",VLOOKUP(VLOOKUP(B8290,属性中转表!A:G,7,FALSE),属性中转表!$K$2:$P$21,6,0))&amp;IF(VLOOKUP(B8290,属性中转表!A:G,7,FALSE)&gt;=50,VLOOKUP(A8290,英雄数据表!A:K,9,0),IF(VLOOKUP(B8290,属性中转表!A:G,7,FALSE)&gt;=25,VLOOKUP(A8290,英雄数据表!A:K,5,0),""))</f>
        <v>"atk":600,"hp":10000,"undpspro":200,"pvpdpspro":100,"pvpundpspro":100,"speed":10</v>
      </c>
      <c r="J8290" s="20" t="str">
        <f>IF(I8290="","",属性中转表!$I$1&amp;(IF(VLOOKUP(B8290,属性中转表!A:G,7,FALSE)=0,0,VLOOKUP(VLOOKUP(B8290,属性中转表!A:G,7,FALSE),属性中转表!$K$2:$P$21,4,0)))+IFERROR(VLOOKUP(A8290,英雄数据表!A:K,IF(武魂!B8290&gt;=50,10,IF(武魂!B8290&gt;=25,6)),0),0))</f>
        <v>,"dpspro":200</v>
      </c>
      <c r="K8290" s="32" t="str">
        <f t="shared" si="556"/>
        <v>"atk":600,"hp":10000,"undpspro":200,"pvpdpspro":100,"pvpundpspro":100,"speed":10,"dpspro":200</v>
      </c>
      <c r="L8290" s="20" t="str">
        <f>IF(B8290&gt;=50,VLOOKUP(A8290,英雄数据表!A:L,11,FALSE),IF(B8290&gt;=25,VLOOKUP(A8290,英雄数据表!A:L,7,0),""))</f>
        <v>"6103602004"</v>
      </c>
      <c r="M8290" s="20" t="str">
        <f>IFERROR(VLOOKUP(B8290,属性中转表!$K$2:$O$21,5,FALSE),"")</f>
        <v/>
      </c>
      <c r="N8290" s="20" t="str">
        <f>IF(B8290=25,VLOOKUP(A8290,英雄数据表!A:L,8,FALSE),IF(B8290=50,VLOOKUP(A8290,英雄数据表!A:L,12,0),""))</f>
        <v/>
      </c>
    </row>
    <row r="8291" spans="1:14" x14ac:dyDescent="0.3">
      <c r="A8291" s="20">
        <v>61036</v>
      </c>
      <c r="B8291" s="21">
        <f t="shared" si="557"/>
        <v>90</v>
      </c>
      <c r="C8291" s="21">
        <v>5</v>
      </c>
      <c r="D8291" s="21">
        <f>VLOOKUP(A8291,英雄数据表!A:D,4,0)</f>
        <v>6</v>
      </c>
      <c r="E8291" s="20" t="str">
        <f>VLOOKUP(A8291,英雄数据表!A:C,3,0)</f>
        <v>光之判</v>
      </c>
      <c r="F8291" s="20">
        <f t="shared" si="554"/>
        <v>61036</v>
      </c>
      <c r="G8291" s="20">
        <f t="shared" si="555"/>
        <v>61036</v>
      </c>
      <c r="H8291" s="21" t="str">
        <f>VLOOKUP(B8291,属性中转表!A:F,6,FALSE)</f>
        <v>"hp":399600,"atk":11100</v>
      </c>
      <c r="I8291" s="20" t="str">
        <f>IF(VLOOKUP(B8291,属性中转表!A:G,7,FALSE)=0,"",VLOOKUP(VLOOKUP(B8291,属性中转表!A:G,7,FALSE),属性中转表!$K$2:$P$21,6,0))&amp;IF(VLOOKUP(B8291,属性中转表!A:G,7,FALSE)&gt;=50,VLOOKUP(A8291,英雄数据表!A:K,9,0),IF(VLOOKUP(B8291,属性中转表!A:G,7,FALSE)&gt;=25,VLOOKUP(A8291,英雄数据表!A:K,5,0),""))</f>
        <v>"atk":600,"hp":10000,"undpspro":200,"pvpdpspro":150,"pvpundpspro":100,"speed":10</v>
      </c>
      <c r="J8291" s="20" t="str">
        <f>IF(I8291="","",属性中转表!$I$1&amp;(IF(VLOOKUP(B8291,属性中转表!A:G,7,FALSE)=0,0,VLOOKUP(VLOOKUP(B8291,属性中转表!A:G,7,FALSE),属性中转表!$K$2:$P$21,4,0)))+IFERROR(VLOOKUP(A8291,英雄数据表!A:K,IF(武魂!B8291&gt;=50,10,IF(武魂!B8291&gt;=25,6)),0),0))</f>
        <v>,"dpspro":200</v>
      </c>
      <c r="K8291" s="32" t="str">
        <f t="shared" si="556"/>
        <v>"atk":600,"hp":10000,"undpspro":200,"pvpdpspro":150,"pvpundpspro":100,"speed":10,"dpspro":200</v>
      </c>
      <c r="L8291" s="20" t="str">
        <f>IF(B8291&gt;=50,VLOOKUP(A8291,英雄数据表!A:L,11,FALSE),IF(B8291&gt;=25,VLOOKUP(A8291,英雄数据表!A:L,7,0),""))</f>
        <v>"6103602004"</v>
      </c>
      <c r="M8291" s="20" t="str">
        <f>IFERROR(VLOOKUP(B8291,属性中转表!$K$2:$O$21,5,FALSE),"")</f>
        <v>"pvpdpspro":50</v>
      </c>
      <c r="N8291" s="20" t="str">
        <f>IF(B8291=25,VLOOKUP(A8291,英雄数据表!A:L,8,FALSE),IF(B8291=50,VLOOKUP(A8291,英雄数据表!A:L,12,0),""))</f>
        <v/>
      </c>
    </row>
    <row r="8292" spans="1:14" x14ac:dyDescent="0.3">
      <c r="A8292" s="20">
        <v>61036</v>
      </c>
      <c r="B8292" s="21">
        <f t="shared" si="557"/>
        <v>91</v>
      </c>
      <c r="C8292" s="21">
        <v>5</v>
      </c>
      <c r="D8292" s="21">
        <f>VLOOKUP(A8292,英雄数据表!A:D,4,0)</f>
        <v>6</v>
      </c>
      <c r="E8292" s="20" t="str">
        <f>VLOOKUP(A8292,英雄数据表!A:C,3,0)</f>
        <v>光之判</v>
      </c>
      <c r="F8292" s="20">
        <f t="shared" si="554"/>
        <v>61036</v>
      </c>
      <c r="G8292" s="20">
        <f t="shared" si="555"/>
        <v>61036</v>
      </c>
      <c r="H8292" s="21" t="str">
        <f>VLOOKUP(B8292,属性中转表!A:F,6,FALSE)</f>
        <v>"hp":405000,"atk":11250</v>
      </c>
      <c r="I8292" s="20" t="str">
        <f>IF(VLOOKUP(B8292,属性中转表!A:G,7,FALSE)=0,"",VLOOKUP(VLOOKUP(B8292,属性中转表!A:G,7,FALSE),属性中转表!$K$2:$P$21,6,0))&amp;IF(VLOOKUP(B8292,属性中转表!A:G,7,FALSE)&gt;=50,VLOOKUP(A8292,英雄数据表!A:K,9,0),IF(VLOOKUP(B8292,属性中转表!A:G,7,FALSE)&gt;=25,VLOOKUP(A8292,英雄数据表!A:K,5,0),""))</f>
        <v>"atk":600,"hp":10000,"undpspro":200,"pvpdpspro":150,"pvpundpspro":100,"speed":10</v>
      </c>
      <c r="J8292" s="20" t="str">
        <f>IF(I8292="","",属性中转表!$I$1&amp;(IF(VLOOKUP(B8292,属性中转表!A:G,7,FALSE)=0,0,VLOOKUP(VLOOKUP(B8292,属性中转表!A:G,7,FALSE),属性中转表!$K$2:$P$21,4,0)))+IFERROR(VLOOKUP(A8292,英雄数据表!A:K,IF(武魂!B8292&gt;=50,10,IF(武魂!B8292&gt;=25,6)),0),0))</f>
        <v>,"dpspro":200</v>
      </c>
      <c r="K8292" s="32" t="str">
        <f t="shared" si="556"/>
        <v>"atk":600,"hp":10000,"undpspro":200,"pvpdpspro":150,"pvpundpspro":100,"speed":10,"dpspro":200</v>
      </c>
      <c r="L8292" s="20" t="str">
        <f>IF(B8292&gt;=50,VLOOKUP(A8292,英雄数据表!A:L,11,FALSE),IF(B8292&gt;=25,VLOOKUP(A8292,英雄数据表!A:L,7,0),""))</f>
        <v>"6103602004"</v>
      </c>
      <c r="M8292" s="20" t="str">
        <f>IFERROR(VLOOKUP(B8292,属性中转表!$K$2:$O$21,5,FALSE),"")</f>
        <v/>
      </c>
      <c r="N8292" s="20" t="str">
        <f>IF(B8292=25,VLOOKUP(A8292,英雄数据表!A:L,8,FALSE),IF(B8292=50,VLOOKUP(A8292,英雄数据表!A:L,12,0),""))</f>
        <v/>
      </c>
    </row>
    <row r="8293" spans="1:14" x14ac:dyDescent="0.3">
      <c r="A8293" s="20">
        <v>61036</v>
      </c>
      <c r="B8293" s="21">
        <f t="shared" si="557"/>
        <v>92</v>
      </c>
      <c r="C8293" s="21">
        <v>5</v>
      </c>
      <c r="D8293" s="21">
        <f>VLOOKUP(A8293,英雄数据表!A:D,4,0)</f>
        <v>6</v>
      </c>
      <c r="E8293" s="20" t="str">
        <f>VLOOKUP(A8293,英雄数据表!A:C,3,0)</f>
        <v>光之判</v>
      </c>
      <c r="F8293" s="20">
        <f t="shared" si="554"/>
        <v>61036</v>
      </c>
      <c r="G8293" s="20">
        <f t="shared" si="555"/>
        <v>61036</v>
      </c>
      <c r="H8293" s="21" t="str">
        <f>VLOOKUP(B8293,属性中转表!A:F,6,FALSE)</f>
        <v>"hp":410400,"atk":11400</v>
      </c>
      <c r="I8293" s="20" t="str">
        <f>IF(VLOOKUP(B8293,属性中转表!A:G,7,FALSE)=0,"",VLOOKUP(VLOOKUP(B8293,属性中转表!A:G,7,FALSE),属性中转表!$K$2:$P$21,6,0))&amp;IF(VLOOKUP(B8293,属性中转表!A:G,7,FALSE)&gt;=50,VLOOKUP(A8293,英雄数据表!A:K,9,0),IF(VLOOKUP(B8293,属性中转表!A:G,7,FALSE)&gt;=25,VLOOKUP(A8293,英雄数据表!A:K,5,0),""))</f>
        <v>"atk":600,"hp":10000,"undpspro":200,"pvpdpspro":150,"pvpundpspro":100,"speed":10</v>
      </c>
      <c r="J8293" s="20" t="str">
        <f>IF(I8293="","",属性中转表!$I$1&amp;(IF(VLOOKUP(B8293,属性中转表!A:G,7,FALSE)=0,0,VLOOKUP(VLOOKUP(B8293,属性中转表!A:G,7,FALSE),属性中转表!$K$2:$P$21,4,0)))+IFERROR(VLOOKUP(A8293,英雄数据表!A:K,IF(武魂!B8293&gt;=50,10,IF(武魂!B8293&gt;=25,6)),0),0))</f>
        <v>,"dpspro":200</v>
      </c>
      <c r="K8293" s="32" t="str">
        <f t="shared" si="556"/>
        <v>"atk":600,"hp":10000,"undpspro":200,"pvpdpspro":150,"pvpundpspro":100,"speed":10,"dpspro":200</v>
      </c>
      <c r="L8293" s="20" t="str">
        <f>IF(B8293&gt;=50,VLOOKUP(A8293,英雄数据表!A:L,11,FALSE),IF(B8293&gt;=25,VLOOKUP(A8293,英雄数据表!A:L,7,0),""))</f>
        <v>"6103602004"</v>
      </c>
      <c r="M8293" s="20" t="str">
        <f>IFERROR(VLOOKUP(B8293,属性中转表!$K$2:$O$21,5,FALSE),"")</f>
        <v/>
      </c>
      <c r="N8293" s="20" t="str">
        <f>IF(B8293=25,VLOOKUP(A8293,英雄数据表!A:L,8,FALSE),IF(B8293=50,VLOOKUP(A8293,英雄数据表!A:L,12,0),""))</f>
        <v/>
      </c>
    </row>
    <row r="8294" spans="1:14" x14ac:dyDescent="0.3">
      <c r="A8294" s="20">
        <v>61036</v>
      </c>
      <c r="B8294" s="21">
        <f t="shared" si="557"/>
        <v>93</v>
      </c>
      <c r="C8294" s="21">
        <v>5</v>
      </c>
      <c r="D8294" s="21">
        <f>VLOOKUP(A8294,英雄数据表!A:D,4,0)</f>
        <v>6</v>
      </c>
      <c r="E8294" s="20" t="str">
        <f>VLOOKUP(A8294,英雄数据表!A:C,3,0)</f>
        <v>光之判</v>
      </c>
      <c r="F8294" s="20">
        <f t="shared" si="554"/>
        <v>61036</v>
      </c>
      <c r="G8294" s="20">
        <f t="shared" si="555"/>
        <v>61036</v>
      </c>
      <c r="H8294" s="21" t="str">
        <f>VLOOKUP(B8294,属性中转表!A:F,6,FALSE)</f>
        <v>"hp":415800,"atk":11550</v>
      </c>
      <c r="I8294" s="20" t="str">
        <f>IF(VLOOKUP(B8294,属性中转表!A:G,7,FALSE)=0,"",VLOOKUP(VLOOKUP(B8294,属性中转表!A:G,7,FALSE),属性中转表!$K$2:$P$21,6,0))&amp;IF(VLOOKUP(B8294,属性中转表!A:G,7,FALSE)&gt;=50,VLOOKUP(A8294,英雄数据表!A:K,9,0),IF(VLOOKUP(B8294,属性中转表!A:G,7,FALSE)&gt;=25,VLOOKUP(A8294,英雄数据表!A:K,5,0),""))</f>
        <v>"atk":600,"hp":10000,"undpspro":200,"pvpdpspro":150,"pvpundpspro":100,"speed":10</v>
      </c>
      <c r="J8294" s="20" t="str">
        <f>IF(I8294="","",属性中转表!$I$1&amp;(IF(VLOOKUP(B8294,属性中转表!A:G,7,FALSE)=0,0,VLOOKUP(VLOOKUP(B8294,属性中转表!A:G,7,FALSE),属性中转表!$K$2:$P$21,4,0)))+IFERROR(VLOOKUP(A8294,英雄数据表!A:K,IF(武魂!B8294&gt;=50,10,IF(武魂!B8294&gt;=25,6)),0),0))</f>
        <v>,"dpspro":200</v>
      </c>
      <c r="K8294" s="32" t="str">
        <f t="shared" si="556"/>
        <v>"atk":600,"hp":10000,"undpspro":200,"pvpdpspro":150,"pvpundpspro":100,"speed":10,"dpspro":200</v>
      </c>
      <c r="L8294" s="20" t="str">
        <f>IF(B8294&gt;=50,VLOOKUP(A8294,英雄数据表!A:L,11,FALSE),IF(B8294&gt;=25,VLOOKUP(A8294,英雄数据表!A:L,7,0),""))</f>
        <v>"6103602004"</v>
      </c>
      <c r="M8294" s="20" t="str">
        <f>IFERROR(VLOOKUP(B8294,属性中转表!$K$2:$O$21,5,FALSE),"")</f>
        <v/>
      </c>
      <c r="N8294" s="20" t="str">
        <f>IF(B8294=25,VLOOKUP(A8294,英雄数据表!A:L,8,FALSE),IF(B8294=50,VLOOKUP(A8294,英雄数据表!A:L,12,0),""))</f>
        <v/>
      </c>
    </row>
    <row r="8295" spans="1:14" x14ac:dyDescent="0.3">
      <c r="A8295" s="20">
        <v>61036</v>
      </c>
      <c r="B8295" s="21">
        <f t="shared" si="557"/>
        <v>94</v>
      </c>
      <c r="C8295" s="21">
        <v>5</v>
      </c>
      <c r="D8295" s="21">
        <f>VLOOKUP(A8295,英雄数据表!A:D,4,0)</f>
        <v>6</v>
      </c>
      <c r="E8295" s="20" t="str">
        <f>VLOOKUP(A8295,英雄数据表!A:C,3,0)</f>
        <v>光之判</v>
      </c>
      <c r="F8295" s="20">
        <f t="shared" si="554"/>
        <v>61036</v>
      </c>
      <c r="G8295" s="20">
        <f t="shared" si="555"/>
        <v>61036</v>
      </c>
      <c r="H8295" s="21" t="str">
        <f>VLOOKUP(B8295,属性中转表!A:F,6,FALSE)</f>
        <v>"hp":421200,"atk":11700</v>
      </c>
      <c r="I8295" s="20" t="str">
        <f>IF(VLOOKUP(B8295,属性中转表!A:G,7,FALSE)=0,"",VLOOKUP(VLOOKUP(B8295,属性中转表!A:G,7,FALSE),属性中转表!$K$2:$P$21,6,0))&amp;IF(VLOOKUP(B8295,属性中转表!A:G,7,FALSE)&gt;=50,VLOOKUP(A8295,英雄数据表!A:K,9,0),IF(VLOOKUP(B8295,属性中转表!A:G,7,FALSE)&gt;=25,VLOOKUP(A8295,英雄数据表!A:K,5,0),""))</f>
        <v>"atk":600,"hp":10000,"undpspro":200,"pvpdpspro":150,"pvpundpspro":100,"speed":10</v>
      </c>
      <c r="J8295" s="20" t="str">
        <f>IF(I8295="","",属性中转表!$I$1&amp;(IF(VLOOKUP(B8295,属性中转表!A:G,7,FALSE)=0,0,VLOOKUP(VLOOKUP(B8295,属性中转表!A:G,7,FALSE),属性中转表!$K$2:$P$21,4,0)))+IFERROR(VLOOKUP(A8295,英雄数据表!A:K,IF(武魂!B8295&gt;=50,10,IF(武魂!B8295&gt;=25,6)),0),0))</f>
        <v>,"dpspro":200</v>
      </c>
      <c r="K8295" s="32" t="str">
        <f t="shared" si="556"/>
        <v>"atk":600,"hp":10000,"undpspro":200,"pvpdpspro":150,"pvpundpspro":100,"speed":10,"dpspro":200</v>
      </c>
      <c r="L8295" s="20" t="str">
        <f>IF(B8295&gt;=50,VLOOKUP(A8295,英雄数据表!A:L,11,FALSE),IF(B8295&gt;=25,VLOOKUP(A8295,英雄数据表!A:L,7,0),""))</f>
        <v>"6103602004"</v>
      </c>
      <c r="M8295" s="20" t="str">
        <f>IFERROR(VLOOKUP(B8295,属性中转表!$K$2:$O$21,5,FALSE),"")</f>
        <v/>
      </c>
      <c r="N8295" s="20" t="str">
        <f>IF(B8295=25,VLOOKUP(A8295,英雄数据表!A:L,8,FALSE),IF(B8295=50,VLOOKUP(A8295,英雄数据表!A:L,12,0),""))</f>
        <v/>
      </c>
    </row>
    <row r="8296" spans="1:14" x14ac:dyDescent="0.3">
      <c r="A8296" s="20">
        <v>61036</v>
      </c>
      <c r="B8296" s="21">
        <f t="shared" si="557"/>
        <v>95</v>
      </c>
      <c r="C8296" s="21">
        <v>5</v>
      </c>
      <c r="D8296" s="21">
        <f>VLOOKUP(A8296,英雄数据表!A:D,4,0)</f>
        <v>6</v>
      </c>
      <c r="E8296" s="20" t="str">
        <f>VLOOKUP(A8296,英雄数据表!A:C,3,0)</f>
        <v>光之判</v>
      </c>
      <c r="F8296" s="20">
        <f t="shared" si="554"/>
        <v>61036</v>
      </c>
      <c r="G8296" s="20">
        <f t="shared" si="555"/>
        <v>61036</v>
      </c>
      <c r="H8296" s="21" t="str">
        <f>VLOOKUP(B8296,属性中转表!A:F,6,FALSE)</f>
        <v>"hp":426600,"atk":11850</v>
      </c>
      <c r="I8296" s="20" t="str">
        <f>IF(VLOOKUP(B8296,属性中转表!A:G,7,FALSE)=0,"",VLOOKUP(VLOOKUP(B8296,属性中转表!A:G,7,FALSE),属性中转表!$K$2:$P$21,6,0))&amp;IF(VLOOKUP(B8296,属性中转表!A:G,7,FALSE)&gt;=50,VLOOKUP(A8296,英雄数据表!A:K,9,0),IF(VLOOKUP(B8296,属性中转表!A:G,7,FALSE)&gt;=25,VLOOKUP(A8296,英雄数据表!A:K,5,0),""))</f>
        <v>"atk":600,"hp":10000,"undpspro":200,"pvpdpspro":150,"pvpundpspro":150,"speed":10</v>
      </c>
      <c r="J8296" s="20" t="str">
        <f>IF(I8296="","",属性中转表!$I$1&amp;(IF(VLOOKUP(B8296,属性中转表!A:G,7,FALSE)=0,0,VLOOKUP(VLOOKUP(B8296,属性中转表!A:G,7,FALSE),属性中转表!$K$2:$P$21,4,0)))+IFERROR(VLOOKUP(A8296,英雄数据表!A:K,IF(武魂!B8296&gt;=50,10,IF(武魂!B8296&gt;=25,6)),0),0))</f>
        <v>,"dpspro":200</v>
      </c>
      <c r="K8296" s="32" t="str">
        <f t="shared" si="556"/>
        <v>"atk":600,"hp":10000,"undpspro":200,"pvpdpspro":150,"pvpundpspro":150,"speed":10,"dpspro":200</v>
      </c>
      <c r="L8296" s="20" t="str">
        <f>IF(B8296&gt;=50,VLOOKUP(A8296,英雄数据表!A:L,11,FALSE),IF(B8296&gt;=25,VLOOKUP(A8296,英雄数据表!A:L,7,0),""))</f>
        <v>"6103602004"</v>
      </c>
      <c r="M8296" s="20" t="str">
        <f>IFERROR(VLOOKUP(B8296,属性中转表!$K$2:$O$21,5,FALSE),"")</f>
        <v>"pvpundpspro":50</v>
      </c>
      <c r="N8296" s="20" t="str">
        <f>IF(B8296=25,VLOOKUP(A8296,英雄数据表!A:L,8,FALSE),IF(B8296=50,VLOOKUP(A8296,英雄数据表!A:L,12,0),""))</f>
        <v/>
      </c>
    </row>
    <row r="8297" spans="1:14" x14ac:dyDescent="0.3">
      <c r="A8297" s="20">
        <v>61036</v>
      </c>
      <c r="B8297" s="21">
        <f t="shared" si="557"/>
        <v>96</v>
      </c>
      <c r="C8297" s="21">
        <v>5</v>
      </c>
      <c r="D8297" s="21">
        <f>VLOOKUP(A8297,英雄数据表!A:D,4,0)</f>
        <v>6</v>
      </c>
      <c r="E8297" s="20" t="str">
        <f>VLOOKUP(A8297,英雄数据表!A:C,3,0)</f>
        <v>光之判</v>
      </c>
      <c r="F8297" s="20">
        <f t="shared" si="554"/>
        <v>61036</v>
      </c>
      <c r="G8297" s="20">
        <f t="shared" si="555"/>
        <v>61036</v>
      </c>
      <c r="H8297" s="21" t="str">
        <f>VLOOKUP(B8297,属性中转表!A:F,6,FALSE)</f>
        <v>"hp":432000,"atk":12000</v>
      </c>
      <c r="I8297" s="20" t="str">
        <f>IF(VLOOKUP(B8297,属性中转表!A:G,7,FALSE)=0,"",VLOOKUP(VLOOKUP(B8297,属性中转表!A:G,7,FALSE),属性中转表!$K$2:$P$21,6,0))&amp;IF(VLOOKUP(B8297,属性中转表!A:G,7,FALSE)&gt;=50,VLOOKUP(A8297,英雄数据表!A:K,9,0),IF(VLOOKUP(B8297,属性中转表!A:G,7,FALSE)&gt;=25,VLOOKUP(A8297,英雄数据表!A:K,5,0),""))</f>
        <v>"atk":600,"hp":10000,"undpspro":200,"pvpdpspro":150,"pvpundpspro":150,"speed":10</v>
      </c>
      <c r="J8297" s="20" t="str">
        <f>IF(I8297="","",属性中转表!$I$1&amp;(IF(VLOOKUP(B8297,属性中转表!A:G,7,FALSE)=0,0,VLOOKUP(VLOOKUP(B8297,属性中转表!A:G,7,FALSE),属性中转表!$K$2:$P$21,4,0)))+IFERROR(VLOOKUP(A8297,英雄数据表!A:K,IF(武魂!B8297&gt;=50,10,IF(武魂!B8297&gt;=25,6)),0),0))</f>
        <v>,"dpspro":200</v>
      </c>
      <c r="K8297" s="32" t="str">
        <f t="shared" si="556"/>
        <v>"atk":600,"hp":10000,"undpspro":200,"pvpdpspro":150,"pvpundpspro":150,"speed":10,"dpspro":200</v>
      </c>
      <c r="L8297" s="20" t="str">
        <f>IF(B8297&gt;=50,VLOOKUP(A8297,英雄数据表!A:L,11,FALSE),IF(B8297&gt;=25,VLOOKUP(A8297,英雄数据表!A:L,7,0),""))</f>
        <v>"6103602004"</v>
      </c>
      <c r="M8297" s="20" t="str">
        <f>IFERROR(VLOOKUP(B8297,属性中转表!$K$2:$O$21,5,FALSE),"")</f>
        <v/>
      </c>
      <c r="N8297" s="20" t="str">
        <f>IF(B8297=25,VLOOKUP(A8297,英雄数据表!A:L,8,FALSE),IF(B8297=50,VLOOKUP(A8297,英雄数据表!A:L,12,0),""))</f>
        <v/>
      </c>
    </row>
    <row r="8298" spans="1:14" x14ac:dyDescent="0.3">
      <c r="A8298" s="20">
        <v>61036</v>
      </c>
      <c r="B8298" s="21">
        <f t="shared" si="557"/>
        <v>97</v>
      </c>
      <c r="C8298" s="21">
        <v>5</v>
      </c>
      <c r="D8298" s="21">
        <f>VLOOKUP(A8298,英雄数据表!A:D,4,0)</f>
        <v>6</v>
      </c>
      <c r="E8298" s="20" t="str">
        <f>VLOOKUP(A8298,英雄数据表!A:C,3,0)</f>
        <v>光之判</v>
      </c>
      <c r="F8298" s="20">
        <f t="shared" si="554"/>
        <v>61036</v>
      </c>
      <c r="G8298" s="20">
        <f t="shared" si="555"/>
        <v>61036</v>
      </c>
      <c r="H8298" s="21" t="str">
        <f>VLOOKUP(B8298,属性中转表!A:F,6,FALSE)</f>
        <v>"hp":437400,"atk":12150</v>
      </c>
      <c r="I8298" s="20" t="str">
        <f>IF(VLOOKUP(B8298,属性中转表!A:G,7,FALSE)=0,"",VLOOKUP(VLOOKUP(B8298,属性中转表!A:G,7,FALSE),属性中转表!$K$2:$P$21,6,0))&amp;IF(VLOOKUP(B8298,属性中转表!A:G,7,FALSE)&gt;=50,VLOOKUP(A8298,英雄数据表!A:K,9,0),IF(VLOOKUP(B8298,属性中转表!A:G,7,FALSE)&gt;=25,VLOOKUP(A8298,英雄数据表!A:K,5,0),""))</f>
        <v>"atk":600,"hp":10000,"undpspro":200,"pvpdpspro":150,"pvpundpspro":150,"speed":10</v>
      </c>
      <c r="J8298" s="20" t="str">
        <f>IF(I8298="","",属性中转表!$I$1&amp;(IF(VLOOKUP(B8298,属性中转表!A:G,7,FALSE)=0,0,VLOOKUP(VLOOKUP(B8298,属性中转表!A:G,7,FALSE),属性中转表!$K$2:$P$21,4,0)))+IFERROR(VLOOKUP(A8298,英雄数据表!A:K,IF(武魂!B8298&gt;=50,10,IF(武魂!B8298&gt;=25,6)),0),0))</f>
        <v>,"dpspro":200</v>
      </c>
      <c r="K8298" s="32" t="str">
        <f t="shared" si="556"/>
        <v>"atk":600,"hp":10000,"undpspro":200,"pvpdpspro":150,"pvpundpspro":150,"speed":10,"dpspro":200</v>
      </c>
      <c r="L8298" s="20" t="str">
        <f>IF(B8298&gt;=50,VLOOKUP(A8298,英雄数据表!A:L,11,FALSE),IF(B8298&gt;=25,VLOOKUP(A8298,英雄数据表!A:L,7,0),""))</f>
        <v>"6103602004"</v>
      </c>
      <c r="M8298" s="20" t="str">
        <f>IFERROR(VLOOKUP(B8298,属性中转表!$K$2:$O$21,5,FALSE),"")</f>
        <v/>
      </c>
      <c r="N8298" s="20" t="str">
        <f>IF(B8298=25,VLOOKUP(A8298,英雄数据表!A:L,8,FALSE),IF(B8298=50,VLOOKUP(A8298,英雄数据表!A:L,12,0),""))</f>
        <v/>
      </c>
    </row>
    <row r="8299" spans="1:14" x14ac:dyDescent="0.3">
      <c r="A8299" s="20">
        <v>61036</v>
      </c>
      <c r="B8299" s="21">
        <f t="shared" si="557"/>
        <v>98</v>
      </c>
      <c r="C8299" s="21">
        <v>5</v>
      </c>
      <c r="D8299" s="21">
        <f>VLOOKUP(A8299,英雄数据表!A:D,4,0)</f>
        <v>6</v>
      </c>
      <c r="E8299" s="20" t="str">
        <f>VLOOKUP(A8299,英雄数据表!A:C,3,0)</f>
        <v>光之判</v>
      </c>
      <c r="F8299" s="20">
        <f t="shared" si="554"/>
        <v>61036</v>
      </c>
      <c r="G8299" s="20">
        <f t="shared" si="555"/>
        <v>61036</v>
      </c>
      <c r="H8299" s="21" t="str">
        <f>VLOOKUP(B8299,属性中转表!A:F,6,FALSE)</f>
        <v>"hp":442800,"atk":12300</v>
      </c>
      <c r="I8299" s="20" t="str">
        <f>IF(VLOOKUP(B8299,属性中转表!A:G,7,FALSE)=0,"",VLOOKUP(VLOOKUP(B8299,属性中转表!A:G,7,FALSE),属性中转表!$K$2:$P$21,6,0))&amp;IF(VLOOKUP(B8299,属性中转表!A:G,7,FALSE)&gt;=50,VLOOKUP(A8299,英雄数据表!A:K,9,0),IF(VLOOKUP(B8299,属性中转表!A:G,7,FALSE)&gt;=25,VLOOKUP(A8299,英雄数据表!A:K,5,0),""))</f>
        <v>"atk":600,"hp":10000,"undpspro":200,"pvpdpspro":150,"pvpundpspro":150,"speed":10</v>
      </c>
      <c r="J8299" s="20" t="str">
        <f>IF(I8299="","",属性中转表!$I$1&amp;(IF(VLOOKUP(B8299,属性中转表!A:G,7,FALSE)=0,0,VLOOKUP(VLOOKUP(B8299,属性中转表!A:G,7,FALSE),属性中转表!$K$2:$P$21,4,0)))+IFERROR(VLOOKUP(A8299,英雄数据表!A:K,IF(武魂!B8299&gt;=50,10,IF(武魂!B8299&gt;=25,6)),0),0))</f>
        <v>,"dpspro":200</v>
      </c>
      <c r="K8299" s="32" t="str">
        <f t="shared" si="556"/>
        <v>"atk":600,"hp":10000,"undpspro":200,"pvpdpspro":150,"pvpundpspro":150,"speed":10,"dpspro":200</v>
      </c>
      <c r="L8299" s="20" t="str">
        <f>IF(B8299&gt;=50,VLOOKUP(A8299,英雄数据表!A:L,11,FALSE),IF(B8299&gt;=25,VLOOKUP(A8299,英雄数据表!A:L,7,0),""))</f>
        <v>"6103602004"</v>
      </c>
      <c r="M8299" s="20" t="str">
        <f>IFERROR(VLOOKUP(B8299,属性中转表!$K$2:$O$21,5,FALSE),"")</f>
        <v/>
      </c>
      <c r="N8299" s="20" t="str">
        <f>IF(B8299=25,VLOOKUP(A8299,英雄数据表!A:L,8,FALSE),IF(B8299=50,VLOOKUP(A8299,英雄数据表!A:L,12,0),""))</f>
        <v/>
      </c>
    </row>
    <row r="8300" spans="1:14" x14ac:dyDescent="0.3">
      <c r="A8300" s="20">
        <v>61036</v>
      </c>
      <c r="B8300" s="21">
        <f t="shared" si="557"/>
        <v>99</v>
      </c>
      <c r="C8300" s="21">
        <v>5</v>
      </c>
      <c r="D8300" s="21">
        <f>VLOOKUP(A8300,英雄数据表!A:D,4,0)</f>
        <v>6</v>
      </c>
      <c r="E8300" s="20" t="str">
        <f>VLOOKUP(A8300,英雄数据表!A:C,3,0)</f>
        <v>光之判</v>
      </c>
      <c r="F8300" s="20">
        <f t="shared" si="554"/>
        <v>61036</v>
      </c>
      <c r="G8300" s="20">
        <f t="shared" si="555"/>
        <v>61036</v>
      </c>
      <c r="H8300" s="21" t="str">
        <f>VLOOKUP(B8300,属性中转表!A:F,6,FALSE)</f>
        <v>"hp":448200,"atk":12450</v>
      </c>
      <c r="I8300" s="20" t="str">
        <f>IF(VLOOKUP(B8300,属性中转表!A:G,7,FALSE)=0,"",VLOOKUP(VLOOKUP(B8300,属性中转表!A:G,7,FALSE),属性中转表!$K$2:$P$21,6,0))&amp;IF(VLOOKUP(B8300,属性中转表!A:G,7,FALSE)&gt;=50,VLOOKUP(A8300,英雄数据表!A:K,9,0),IF(VLOOKUP(B8300,属性中转表!A:G,7,FALSE)&gt;=25,VLOOKUP(A8300,英雄数据表!A:K,5,0),""))</f>
        <v>"atk":600,"hp":10000,"undpspro":200,"pvpdpspro":150,"pvpundpspro":150,"speed":10</v>
      </c>
      <c r="J8300" s="20" t="str">
        <f>IF(I8300="","",属性中转表!$I$1&amp;(IF(VLOOKUP(B8300,属性中转表!A:G,7,FALSE)=0,0,VLOOKUP(VLOOKUP(B8300,属性中转表!A:G,7,FALSE),属性中转表!$K$2:$P$21,4,0)))+IFERROR(VLOOKUP(A8300,英雄数据表!A:K,IF(武魂!B8300&gt;=50,10,IF(武魂!B8300&gt;=25,6)),0),0))</f>
        <v>,"dpspro":200</v>
      </c>
      <c r="K8300" s="32" t="str">
        <f t="shared" si="556"/>
        <v>"atk":600,"hp":10000,"undpspro":200,"pvpdpspro":150,"pvpundpspro":150,"speed":10,"dpspro":200</v>
      </c>
      <c r="L8300" s="20" t="str">
        <f>IF(B8300&gt;=50,VLOOKUP(A8300,英雄数据表!A:L,11,FALSE),IF(B8300&gt;=25,VLOOKUP(A8300,英雄数据表!A:L,7,0),""))</f>
        <v>"6103602004"</v>
      </c>
      <c r="M8300" s="20" t="str">
        <f>IFERROR(VLOOKUP(B8300,属性中转表!$K$2:$O$21,5,FALSE),"")</f>
        <v/>
      </c>
      <c r="N8300" s="20" t="str">
        <f>IF(B8300=25,VLOOKUP(A8300,英雄数据表!A:L,8,FALSE),IF(B8300=50,VLOOKUP(A8300,英雄数据表!A:L,12,0),""))</f>
        <v/>
      </c>
    </row>
    <row r="8301" spans="1:14" x14ac:dyDescent="0.3">
      <c r="A8301" s="20">
        <v>61036</v>
      </c>
      <c r="B8301" s="21">
        <f t="shared" si="557"/>
        <v>100</v>
      </c>
      <c r="C8301" s="21">
        <v>5</v>
      </c>
      <c r="D8301" s="21">
        <f>VLOOKUP(A8301,英雄数据表!A:D,4,0)</f>
        <v>6</v>
      </c>
      <c r="E8301" s="20" t="str">
        <f>VLOOKUP(A8301,英雄数据表!A:C,3,0)</f>
        <v>光之判</v>
      </c>
      <c r="F8301" s="20">
        <f t="shared" si="554"/>
        <v>61036</v>
      </c>
      <c r="G8301" s="20">
        <f t="shared" si="555"/>
        <v>61036</v>
      </c>
      <c r="H8301" s="21" t="str">
        <f>VLOOKUP(B8301,属性中转表!A:F,6,FALSE)</f>
        <v>"hp":453600,"atk":12600</v>
      </c>
      <c r="I8301" s="20" t="str">
        <f>IF(VLOOKUP(B8301,属性中转表!A:G,7,FALSE)=0,"",VLOOKUP(VLOOKUP(B8301,属性中转表!A:G,7,FALSE),属性中转表!$K$2:$P$21,6,0))&amp;IF(VLOOKUP(B8301,属性中转表!A:G,7,FALSE)&gt;=50,VLOOKUP(A8301,英雄数据表!A:K,9,0),IF(VLOOKUP(B8301,属性中转表!A:G,7,FALSE)&gt;=25,VLOOKUP(A8301,英雄数据表!A:K,5,0),""))</f>
        <v>"atk":900,"hp":15000,"undpspro":200,"pvpdpspro":150,"pvpundpspro":150,"speed":20</v>
      </c>
      <c r="J8301" s="20" t="str">
        <f>IF(I8301="","",属性中转表!$I$1&amp;(IF(VLOOKUP(B8301,属性中转表!A:G,7,FALSE)=0,0,VLOOKUP(VLOOKUP(B8301,属性中转表!A:G,7,FALSE),属性中转表!$K$2:$P$21,4,0)))+IFERROR(VLOOKUP(A8301,英雄数据表!A:K,IF(武魂!B8301&gt;=50,10,IF(武魂!B8301&gt;=25,6)),0),0))</f>
        <v>,"dpspro":200</v>
      </c>
      <c r="K8301" s="32" t="str">
        <f t="shared" si="556"/>
        <v>"atk":900,"hp":15000,"undpspro":200,"pvpdpspro":150,"pvpundpspro":150,"speed":20,"dpspro":200</v>
      </c>
      <c r="L8301" s="20" t="str">
        <f>IF(B8301&gt;=50,VLOOKUP(A8301,英雄数据表!A:L,11,FALSE),IF(B8301&gt;=25,VLOOKUP(A8301,英雄数据表!A:L,7,0),""))</f>
        <v>"6103602004"</v>
      </c>
      <c r="M8301" s="20" t="str">
        <f>IFERROR(VLOOKUP(B8301,属性中转表!$K$2:$O$21,5,FALSE),"")</f>
        <v>"speed":10,"atk":300,"hp":5000</v>
      </c>
      <c r="N8301" s="20" t="str">
        <f>IF(B8301=25,VLOOKUP(A8301,英雄数据表!A:L,8,FALSE),IF(B8301=50,VLOOKUP(A8301,英雄数据表!A:L,12,0),""))</f>
        <v/>
      </c>
    </row>
    <row r="8302" spans="1:14" x14ac:dyDescent="0.3">
      <c r="A8302" s="20">
        <v>55036</v>
      </c>
      <c r="B8302" s="21">
        <f t="shared" si="557"/>
        <v>1</v>
      </c>
      <c r="C8302" s="21">
        <v>5</v>
      </c>
      <c r="D8302" s="21">
        <f>VLOOKUP(A8302,英雄数据表!A:D,4,0)</f>
        <v>5</v>
      </c>
      <c r="E8302" s="20" t="str">
        <f>VLOOKUP(A8302,英雄数据表!A:C,3,0)</f>
        <v>毒之魔瓶</v>
      </c>
      <c r="F8302" s="20">
        <f t="shared" ref="F8302:F8365" si="558">A8302</f>
        <v>55036</v>
      </c>
      <c r="G8302" s="20">
        <f t="shared" ref="G8302:G8365" si="559">A8302</f>
        <v>55036</v>
      </c>
      <c r="H8302" s="21" t="str">
        <f>VLOOKUP(B8302,属性中转表!A:F,6,FALSE)</f>
        <v>"hp":5400,"atk":150</v>
      </c>
      <c r="I8302" s="20" t="str">
        <f>IF(VLOOKUP(B8302,属性中转表!A:G,7,FALSE)=0,"",VLOOKUP(VLOOKUP(B8302,属性中转表!A:G,7,FALSE),属性中转表!$K$2:$P$21,6,0))&amp;IF(VLOOKUP(B8302,属性中转表!A:G,7,FALSE)&gt;=50,VLOOKUP(A8302,英雄数据表!A:K,9,0),IF(VLOOKUP(B8302,属性中转表!A:G,7,FALSE)&gt;=25,VLOOKUP(A8302,英雄数据表!A:K,5,0),""))</f>
        <v/>
      </c>
      <c r="J8302" s="20" t="str">
        <f>IF(I8302="","",属性中转表!$I$1&amp;(IF(VLOOKUP(B8302,属性中转表!A:G,7,FALSE)=0,0,VLOOKUP(VLOOKUP(B8302,属性中转表!A:G,7,FALSE),属性中转表!$K$2:$P$21,4,0)))+IFERROR(VLOOKUP(A8302,英雄数据表!A:K,IF(武魂!B8302&gt;=50,10,IF(武魂!B8302&gt;=25,6)),0),0))</f>
        <v/>
      </c>
      <c r="K8302" s="32" t="str">
        <f t="shared" ref="K8302:K8365" si="560">I8302&amp;J8302</f>
        <v/>
      </c>
      <c r="L8302" s="20" t="str">
        <f>IF(B8302&gt;=50,VLOOKUP(A8302,英雄数据表!A:L,11,FALSE),IF(B8302&gt;=25,VLOOKUP(A8302,英雄数据表!A:L,7,0),""))</f>
        <v/>
      </c>
      <c r="M8302" s="20" t="str">
        <f>IFERROR(VLOOKUP(B8302,属性中转表!$K$2:$O$21,5,FALSE),"")</f>
        <v/>
      </c>
      <c r="N8302" s="20" t="str">
        <f>IF(B8302=25,VLOOKUP(A8302,英雄数据表!A:L,8,FALSE),IF(B8302=50,VLOOKUP(A8302,英雄数据表!A:L,12,0),""))</f>
        <v/>
      </c>
    </row>
    <row r="8303" spans="1:14" x14ac:dyDescent="0.3">
      <c r="A8303" s="20">
        <v>55036</v>
      </c>
      <c r="B8303" s="21">
        <f t="shared" si="557"/>
        <v>2</v>
      </c>
      <c r="C8303" s="21">
        <v>5</v>
      </c>
      <c r="D8303" s="21">
        <f>VLOOKUP(A8303,英雄数据表!A:D,4,0)</f>
        <v>5</v>
      </c>
      <c r="E8303" s="20" t="str">
        <f>VLOOKUP(A8303,英雄数据表!A:C,3,0)</f>
        <v>毒之魔瓶</v>
      </c>
      <c r="F8303" s="20">
        <f t="shared" si="558"/>
        <v>55036</v>
      </c>
      <c r="G8303" s="20">
        <f t="shared" si="559"/>
        <v>55036</v>
      </c>
      <c r="H8303" s="21" t="str">
        <f>VLOOKUP(B8303,属性中转表!A:F,6,FALSE)</f>
        <v>"hp":7200,"atk":200</v>
      </c>
      <c r="I8303" s="20" t="str">
        <f>IF(VLOOKUP(B8303,属性中转表!A:G,7,FALSE)=0,"",VLOOKUP(VLOOKUP(B8303,属性中转表!A:G,7,FALSE),属性中转表!$K$2:$P$21,6,0))&amp;IF(VLOOKUP(B8303,属性中转表!A:G,7,FALSE)&gt;=50,VLOOKUP(A8303,英雄数据表!A:K,9,0),IF(VLOOKUP(B8303,属性中转表!A:G,7,FALSE)&gt;=25,VLOOKUP(A8303,英雄数据表!A:K,5,0),""))</f>
        <v/>
      </c>
      <c r="J8303" s="20" t="str">
        <f>IF(I8303="","",属性中转表!$I$1&amp;(IF(VLOOKUP(B8303,属性中转表!A:G,7,FALSE)=0,0,VLOOKUP(VLOOKUP(B8303,属性中转表!A:G,7,FALSE),属性中转表!$K$2:$P$21,4,0)))+IFERROR(VLOOKUP(A8303,英雄数据表!A:K,IF(武魂!B8303&gt;=50,10,IF(武魂!B8303&gt;=25,6)),0),0))</f>
        <v/>
      </c>
      <c r="K8303" s="32" t="str">
        <f t="shared" si="560"/>
        <v/>
      </c>
      <c r="L8303" s="20" t="str">
        <f>IF(B8303&gt;=50,VLOOKUP(A8303,英雄数据表!A:L,11,FALSE),IF(B8303&gt;=25,VLOOKUP(A8303,英雄数据表!A:L,7,0),""))</f>
        <v/>
      </c>
      <c r="M8303" s="20" t="str">
        <f>IFERROR(VLOOKUP(B8303,属性中转表!$K$2:$O$21,5,FALSE),"")</f>
        <v/>
      </c>
      <c r="N8303" s="20" t="str">
        <f>IF(B8303=25,VLOOKUP(A8303,英雄数据表!A:L,8,FALSE),IF(B8303=50,VLOOKUP(A8303,英雄数据表!A:L,12,0),""))</f>
        <v/>
      </c>
    </row>
    <row r="8304" spans="1:14" x14ac:dyDescent="0.3">
      <c r="A8304" s="20">
        <v>55036</v>
      </c>
      <c r="B8304" s="21">
        <f t="shared" si="557"/>
        <v>3</v>
      </c>
      <c r="C8304" s="21">
        <v>5</v>
      </c>
      <c r="D8304" s="21">
        <f>VLOOKUP(A8304,英雄数据表!A:D,4,0)</f>
        <v>5</v>
      </c>
      <c r="E8304" s="20" t="str">
        <f>VLOOKUP(A8304,英雄数据表!A:C,3,0)</f>
        <v>毒之魔瓶</v>
      </c>
      <c r="F8304" s="20">
        <f t="shared" si="558"/>
        <v>55036</v>
      </c>
      <c r="G8304" s="20">
        <f t="shared" si="559"/>
        <v>55036</v>
      </c>
      <c r="H8304" s="21" t="str">
        <f>VLOOKUP(B8304,属性中转表!A:F,6,FALSE)</f>
        <v>"hp":9000,"atk":250</v>
      </c>
      <c r="I8304" s="20" t="str">
        <f>IF(VLOOKUP(B8304,属性中转表!A:G,7,FALSE)=0,"",VLOOKUP(VLOOKUP(B8304,属性中转表!A:G,7,FALSE),属性中转表!$K$2:$P$21,6,0))&amp;IF(VLOOKUP(B8304,属性中转表!A:G,7,FALSE)&gt;=50,VLOOKUP(A8304,英雄数据表!A:K,9,0),IF(VLOOKUP(B8304,属性中转表!A:G,7,FALSE)&gt;=25,VLOOKUP(A8304,英雄数据表!A:K,5,0),""))</f>
        <v/>
      </c>
      <c r="J8304" s="20" t="str">
        <f>IF(I8304="","",属性中转表!$I$1&amp;(IF(VLOOKUP(B8304,属性中转表!A:G,7,FALSE)=0,0,VLOOKUP(VLOOKUP(B8304,属性中转表!A:G,7,FALSE),属性中转表!$K$2:$P$21,4,0)))+IFERROR(VLOOKUP(A8304,英雄数据表!A:K,IF(武魂!B8304&gt;=50,10,IF(武魂!B8304&gt;=25,6)),0),0))</f>
        <v/>
      </c>
      <c r="K8304" s="32" t="str">
        <f t="shared" si="560"/>
        <v/>
      </c>
      <c r="L8304" s="20" t="str">
        <f>IF(B8304&gt;=50,VLOOKUP(A8304,英雄数据表!A:L,11,FALSE),IF(B8304&gt;=25,VLOOKUP(A8304,英雄数据表!A:L,7,0),""))</f>
        <v/>
      </c>
      <c r="M8304" s="20" t="str">
        <f>IFERROR(VLOOKUP(B8304,属性中转表!$K$2:$O$21,5,FALSE),"")</f>
        <v/>
      </c>
      <c r="N8304" s="20" t="str">
        <f>IF(B8304=25,VLOOKUP(A8304,英雄数据表!A:L,8,FALSE),IF(B8304=50,VLOOKUP(A8304,英雄数据表!A:L,12,0),""))</f>
        <v/>
      </c>
    </row>
    <row r="8305" spans="1:14" x14ac:dyDescent="0.3">
      <c r="A8305" s="20">
        <v>55036</v>
      </c>
      <c r="B8305" s="21">
        <f t="shared" si="557"/>
        <v>4</v>
      </c>
      <c r="C8305" s="21">
        <v>5</v>
      </c>
      <c r="D8305" s="21">
        <f>VLOOKUP(A8305,英雄数据表!A:D,4,0)</f>
        <v>5</v>
      </c>
      <c r="E8305" s="20" t="str">
        <f>VLOOKUP(A8305,英雄数据表!A:C,3,0)</f>
        <v>毒之魔瓶</v>
      </c>
      <c r="F8305" s="20">
        <f t="shared" si="558"/>
        <v>55036</v>
      </c>
      <c r="G8305" s="20">
        <f t="shared" si="559"/>
        <v>55036</v>
      </c>
      <c r="H8305" s="21" t="str">
        <f>VLOOKUP(B8305,属性中转表!A:F,6,FALSE)</f>
        <v>"hp":10800,"atk":300</v>
      </c>
      <c r="I8305" s="20" t="str">
        <f>IF(VLOOKUP(B8305,属性中转表!A:G,7,FALSE)=0,"",VLOOKUP(VLOOKUP(B8305,属性中转表!A:G,7,FALSE),属性中转表!$K$2:$P$21,6,0))&amp;IF(VLOOKUP(B8305,属性中转表!A:G,7,FALSE)&gt;=50,VLOOKUP(A8305,英雄数据表!A:K,9,0),IF(VLOOKUP(B8305,属性中转表!A:G,7,FALSE)&gt;=25,VLOOKUP(A8305,英雄数据表!A:K,5,0),""))</f>
        <v/>
      </c>
      <c r="J8305" s="20" t="str">
        <f>IF(I8305="","",属性中转表!$I$1&amp;(IF(VLOOKUP(B8305,属性中转表!A:G,7,FALSE)=0,0,VLOOKUP(VLOOKUP(B8305,属性中转表!A:G,7,FALSE),属性中转表!$K$2:$P$21,4,0)))+IFERROR(VLOOKUP(A8305,英雄数据表!A:K,IF(武魂!B8305&gt;=50,10,IF(武魂!B8305&gt;=25,6)),0),0))</f>
        <v/>
      </c>
      <c r="K8305" s="32" t="str">
        <f t="shared" si="560"/>
        <v/>
      </c>
      <c r="L8305" s="20" t="str">
        <f>IF(B8305&gt;=50,VLOOKUP(A8305,英雄数据表!A:L,11,FALSE),IF(B8305&gt;=25,VLOOKUP(A8305,英雄数据表!A:L,7,0),""))</f>
        <v/>
      </c>
      <c r="M8305" s="20" t="str">
        <f>IFERROR(VLOOKUP(B8305,属性中转表!$K$2:$O$21,5,FALSE),"")</f>
        <v/>
      </c>
      <c r="N8305" s="20" t="str">
        <f>IF(B8305=25,VLOOKUP(A8305,英雄数据表!A:L,8,FALSE),IF(B8305=50,VLOOKUP(A8305,英雄数据表!A:L,12,0),""))</f>
        <v/>
      </c>
    </row>
    <row r="8306" spans="1:14" x14ac:dyDescent="0.3">
      <c r="A8306" s="20">
        <v>55036</v>
      </c>
      <c r="B8306" s="21">
        <f t="shared" si="557"/>
        <v>5</v>
      </c>
      <c r="C8306" s="21">
        <v>5</v>
      </c>
      <c r="D8306" s="21">
        <f>VLOOKUP(A8306,英雄数据表!A:D,4,0)</f>
        <v>5</v>
      </c>
      <c r="E8306" s="20" t="str">
        <f>VLOOKUP(A8306,英雄数据表!A:C,3,0)</f>
        <v>毒之魔瓶</v>
      </c>
      <c r="F8306" s="20">
        <f t="shared" si="558"/>
        <v>55036</v>
      </c>
      <c r="G8306" s="20">
        <f t="shared" si="559"/>
        <v>55036</v>
      </c>
      <c r="H8306" s="21" t="str">
        <f>VLOOKUP(B8306,属性中转表!A:F,6,FALSE)</f>
        <v>"hp":12600,"atk":350</v>
      </c>
      <c r="I8306" s="20" t="str">
        <f>IF(VLOOKUP(B8306,属性中转表!A:G,7,FALSE)=0,"",VLOOKUP(VLOOKUP(B8306,属性中转表!A:G,7,FALSE),属性中转表!$K$2:$P$21,6,0))&amp;IF(VLOOKUP(B8306,属性中转表!A:G,7,FALSE)&gt;=50,VLOOKUP(A8306,英雄数据表!A:K,9,0),IF(VLOOKUP(B8306,属性中转表!A:G,7,FALSE)&gt;=25,VLOOKUP(A8306,英雄数据表!A:K,5,0),""))</f>
        <v>"atk":300</v>
      </c>
      <c r="J8306" s="20" t="str">
        <f>IF(I8306="","",属性中转表!$I$1&amp;(IF(VLOOKUP(B8306,属性中转表!A:G,7,FALSE)=0,0,VLOOKUP(VLOOKUP(B8306,属性中转表!A:G,7,FALSE),属性中转表!$K$2:$P$21,4,0)))+IFERROR(VLOOKUP(A8306,英雄数据表!A:K,IF(武魂!B8306&gt;=50,10,IF(武魂!B8306&gt;=25,6)),0),0))</f>
        <v>,"dpspro":0</v>
      </c>
      <c r="K8306" s="32" t="str">
        <f t="shared" si="560"/>
        <v>"atk":300,"dpspro":0</v>
      </c>
      <c r="L8306" s="20" t="str">
        <f>IF(B8306&gt;=50,VLOOKUP(A8306,英雄数据表!A:L,11,FALSE),IF(B8306&gt;=25,VLOOKUP(A8306,英雄数据表!A:L,7,0),""))</f>
        <v/>
      </c>
      <c r="M8306" s="20" t="str">
        <f>IFERROR(VLOOKUP(B8306,属性中转表!$K$2:$O$21,5,FALSE),"")</f>
        <v>"atk":300</v>
      </c>
      <c r="N8306" s="20" t="str">
        <f>IF(B8306=25,VLOOKUP(A8306,英雄数据表!A:L,8,FALSE),IF(B8306=50,VLOOKUP(A8306,英雄数据表!A:L,12,0),""))</f>
        <v/>
      </c>
    </row>
    <row r="8307" spans="1:14" x14ac:dyDescent="0.3">
      <c r="A8307" s="20">
        <v>55036</v>
      </c>
      <c r="B8307" s="21">
        <f t="shared" si="557"/>
        <v>6</v>
      </c>
      <c r="C8307" s="21">
        <v>5</v>
      </c>
      <c r="D8307" s="21">
        <f>VLOOKUP(A8307,英雄数据表!A:D,4,0)</f>
        <v>5</v>
      </c>
      <c r="E8307" s="20" t="str">
        <f>VLOOKUP(A8307,英雄数据表!A:C,3,0)</f>
        <v>毒之魔瓶</v>
      </c>
      <c r="F8307" s="20">
        <f t="shared" si="558"/>
        <v>55036</v>
      </c>
      <c r="G8307" s="20">
        <f t="shared" si="559"/>
        <v>55036</v>
      </c>
      <c r="H8307" s="21" t="str">
        <f>VLOOKUP(B8307,属性中转表!A:F,6,FALSE)</f>
        <v>"hp":14400,"atk":400</v>
      </c>
      <c r="I8307" s="20" t="str">
        <f>IF(VLOOKUP(B8307,属性中转表!A:G,7,FALSE)=0,"",VLOOKUP(VLOOKUP(B8307,属性中转表!A:G,7,FALSE),属性中转表!$K$2:$P$21,6,0))&amp;IF(VLOOKUP(B8307,属性中转表!A:G,7,FALSE)&gt;=50,VLOOKUP(A8307,英雄数据表!A:K,9,0),IF(VLOOKUP(B8307,属性中转表!A:G,7,FALSE)&gt;=25,VLOOKUP(A8307,英雄数据表!A:K,5,0),""))</f>
        <v>"atk":300</v>
      </c>
      <c r="J8307" s="20" t="str">
        <f>IF(I8307="","",属性中转表!$I$1&amp;(IF(VLOOKUP(B8307,属性中转表!A:G,7,FALSE)=0,0,VLOOKUP(VLOOKUP(B8307,属性中转表!A:G,7,FALSE),属性中转表!$K$2:$P$21,4,0)))+IFERROR(VLOOKUP(A8307,英雄数据表!A:K,IF(武魂!B8307&gt;=50,10,IF(武魂!B8307&gt;=25,6)),0),0))</f>
        <v>,"dpspro":0</v>
      </c>
      <c r="K8307" s="32" t="str">
        <f t="shared" si="560"/>
        <v>"atk":300,"dpspro":0</v>
      </c>
      <c r="L8307" s="20" t="str">
        <f>IF(B8307&gt;=50,VLOOKUP(A8307,英雄数据表!A:L,11,FALSE),IF(B8307&gt;=25,VLOOKUP(A8307,英雄数据表!A:L,7,0),""))</f>
        <v/>
      </c>
      <c r="M8307" s="20" t="str">
        <f>IFERROR(VLOOKUP(B8307,属性中转表!$K$2:$O$21,5,FALSE),"")</f>
        <v/>
      </c>
      <c r="N8307" s="20" t="str">
        <f>IF(B8307=25,VLOOKUP(A8307,英雄数据表!A:L,8,FALSE),IF(B8307=50,VLOOKUP(A8307,英雄数据表!A:L,12,0),""))</f>
        <v/>
      </c>
    </row>
    <row r="8308" spans="1:14" x14ac:dyDescent="0.3">
      <c r="A8308" s="20">
        <v>55036</v>
      </c>
      <c r="B8308" s="21">
        <f t="shared" si="557"/>
        <v>7</v>
      </c>
      <c r="C8308" s="21">
        <v>5</v>
      </c>
      <c r="D8308" s="21">
        <f>VLOOKUP(A8308,英雄数据表!A:D,4,0)</f>
        <v>5</v>
      </c>
      <c r="E8308" s="20" t="str">
        <f>VLOOKUP(A8308,英雄数据表!A:C,3,0)</f>
        <v>毒之魔瓶</v>
      </c>
      <c r="F8308" s="20">
        <f t="shared" si="558"/>
        <v>55036</v>
      </c>
      <c r="G8308" s="20">
        <f t="shared" si="559"/>
        <v>55036</v>
      </c>
      <c r="H8308" s="21" t="str">
        <f>VLOOKUP(B8308,属性中转表!A:F,6,FALSE)</f>
        <v>"hp":16200,"atk":450</v>
      </c>
      <c r="I8308" s="20" t="str">
        <f>IF(VLOOKUP(B8308,属性中转表!A:G,7,FALSE)=0,"",VLOOKUP(VLOOKUP(B8308,属性中转表!A:G,7,FALSE),属性中转表!$K$2:$P$21,6,0))&amp;IF(VLOOKUP(B8308,属性中转表!A:G,7,FALSE)&gt;=50,VLOOKUP(A8308,英雄数据表!A:K,9,0),IF(VLOOKUP(B8308,属性中转表!A:G,7,FALSE)&gt;=25,VLOOKUP(A8308,英雄数据表!A:K,5,0),""))</f>
        <v>"atk":300</v>
      </c>
      <c r="J8308" s="20" t="str">
        <f>IF(I8308="","",属性中转表!$I$1&amp;(IF(VLOOKUP(B8308,属性中转表!A:G,7,FALSE)=0,0,VLOOKUP(VLOOKUP(B8308,属性中转表!A:G,7,FALSE),属性中转表!$K$2:$P$21,4,0)))+IFERROR(VLOOKUP(A8308,英雄数据表!A:K,IF(武魂!B8308&gt;=50,10,IF(武魂!B8308&gt;=25,6)),0),0))</f>
        <v>,"dpspro":0</v>
      </c>
      <c r="K8308" s="32" t="str">
        <f t="shared" si="560"/>
        <v>"atk":300,"dpspro":0</v>
      </c>
      <c r="L8308" s="20" t="str">
        <f>IF(B8308&gt;=50,VLOOKUP(A8308,英雄数据表!A:L,11,FALSE),IF(B8308&gt;=25,VLOOKUP(A8308,英雄数据表!A:L,7,0),""))</f>
        <v/>
      </c>
      <c r="M8308" s="20" t="str">
        <f>IFERROR(VLOOKUP(B8308,属性中转表!$K$2:$O$21,5,FALSE),"")</f>
        <v/>
      </c>
      <c r="N8308" s="20" t="str">
        <f>IF(B8308=25,VLOOKUP(A8308,英雄数据表!A:L,8,FALSE),IF(B8308=50,VLOOKUP(A8308,英雄数据表!A:L,12,0),""))</f>
        <v/>
      </c>
    </row>
    <row r="8309" spans="1:14" x14ac:dyDescent="0.3">
      <c r="A8309" s="20">
        <v>55036</v>
      </c>
      <c r="B8309" s="21">
        <f t="shared" si="557"/>
        <v>8</v>
      </c>
      <c r="C8309" s="21">
        <v>5</v>
      </c>
      <c r="D8309" s="21">
        <f>VLOOKUP(A8309,英雄数据表!A:D,4,0)</f>
        <v>5</v>
      </c>
      <c r="E8309" s="20" t="str">
        <f>VLOOKUP(A8309,英雄数据表!A:C,3,0)</f>
        <v>毒之魔瓶</v>
      </c>
      <c r="F8309" s="20">
        <f t="shared" si="558"/>
        <v>55036</v>
      </c>
      <c r="G8309" s="20">
        <f t="shared" si="559"/>
        <v>55036</v>
      </c>
      <c r="H8309" s="21" t="str">
        <f>VLOOKUP(B8309,属性中转表!A:F,6,FALSE)</f>
        <v>"hp":18000,"atk":500</v>
      </c>
      <c r="I8309" s="20" t="str">
        <f>IF(VLOOKUP(B8309,属性中转表!A:G,7,FALSE)=0,"",VLOOKUP(VLOOKUP(B8309,属性中转表!A:G,7,FALSE),属性中转表!$K$2:$P$21,6,0))&amp;IF(VLOOKUP(B8309,属性中转表!A:G,7,FALSE)&gt;=50,VLOOKUP(A8309,英雄数据表!A:K,9,0),IF(VLOOKUP(B8309,属性中转表!A:G,7,FALSE)&gt;=25,VLOOKUP(A8309,英雄数据表!A:K,5,0),""))</f>
        <v>"atk":300</v>
      </c>
      <c r="J8309" s="20" t="str">
        <f>IF(I8309="","",属性中转表!$I$1&amp;(IF(VLOOKUP(B8309,属性中转表!A:G,7,FALSE)=0,0,VLOOKUP(VLOOKUP(B8309,属性中转表!A:G,7,FALSE),属性中转表!$K$2:$P$21,4,0)))+IFERROR(VLOOKUP(A8309,英雄数据表!A:K,IF(武魂!B8309&gt;=50,10,IF(武魂!B8309&gt;=25,6)),0),0))</f>
        <v>,"dpspro":0</v>
      </c>
      <c r="K8309" s="32" t="str">
        <f t="shared" si="560"/>
        <v>"atk":300,"dpspro":0</v>
      </c>
      <c r="L8309" s="20" t="str">
        <f>IF(B8309&gt;=50,VLOOKUP(A8309,英雄数据表!A:L,11,FALSE),IF(B8309&gt;=25,VLOOKUP(A8309,英雄数据表!A:L,7,0),""))</f>
        <v/>
      </c>
      <c r="M8309" s="20" t="str">
        <f>IFERROR(VLOOKUP(B8309,属性中转表!$K$2:$O$21,5,FALSE),"")</f>
        <v/>
      </c>
      <c r="N8309" s="20" t="str">
        <f>IF(B8309=25,VLOOKUP(A8309,英雄数据表!A:L,8,FALSE),IF(B8309=50,VLOOKUP(A8309,英雄数据表!A:L,12,0),""))</f>
        <v/>
      </c>
    </row>
    <row r="8310" spans="1:14" x14ac:dyDescent="0.3">
      <c r="A8310" s="20">
        <v>55036</v>
      </c>
      <c r="B8310" s="21">
        <f t="shared" si="557"/>
        <v>9</v>
      </c>
      <c r="C8310" s="21">
        <v>5</v>
      </c>
      <c r="D8310" s="21">
        <f>VLOOKUP(A8310,英雄数据表!A:D,4,0)</f>
        <v>5</v>
      </c>
      <c r="E8310" s="20" t="str">
        <f>VLOOKUP(A8310,英雄数据表!A:C,3,0)</f>
        <v>毒之魔瓶</v>
      </c>
      <c r="F8310" s="20">
        <f t="shared" si="558"/>
        <v>55036</v>
      </c>
      <c r="G8310" s="20">
        <f t="shared" si="559"/>
        <v>55036</v>
      </c>
      <c r="H8310" s="21" t="str">
        <f>VLOOKUP(B8310,属性中转表!A:F,6,FALSE)</f>
        <v>"hp":19800,"atk":550</v>
      </c>
      <c r="I8310" s="20" t="str">
        <f>IF(VLOOKUP(B8310,属性中转表!A:G,7,FALSE)=0,"",VLOOKUP(VLOOKUP(B8310,属性中转表!A:G,7,FALSE),属性中转表!$K$2:$P$21,6,0))&amp;IF(VLOOKUP(B8310,属性中转表!A:G,7,FALSE)&gt;=50,VLOOKUP(A8310,英雄数据表!A:K,9,0),IF(VLOOKUP(B8310,属性中转表!A:G,7,FALSE)&gt;=25,VLOOKUP(A8310,英雄数据表!A:K,5,0),""))</f>
        <v>"atk":300</v>
      </c>
      <c r="J8310" s="20" t="str">
        <f>IF(I8310="","",属性中转表!$I$1&amp;(IF(VLOOKUP(B8310,属性中转表!A:G,7,FALSE)=0,0,VLOOKUP(VLOOKUP(B8310,属性中转表!A:G,7,FALSE),属性中转表!$K$2:$P$21,4,0)))+IFERROR(VLOOKUP(A8310,英雄数据表!A:K,IF(武魂!B8310&gt;=50,10,IF(武魂!B8310&gt;=25,6)),0),0))</f>
        <v>,"dpspro":0</v>
      </c>
      <c r="K8310" s="32" t="str">
        <f t="shared" si="560"/>
        <v>"atk":300,"dpspro":0</v>
      </c>
      <c r="L8310" s="20" t="str">
        <f>IF(B8310&gt;=50,VLOOKUP(A8310,英雄数据表!A:L,11,FALSE),IF(B8310&gt;=25,VLOOKUP(A8310,英雄数据表!A:L,7,0),""))</f>
        <v/>
      </c>
      <c r="M8310" s="20" t="str">
        <f>IFERROR(VLOOKUP(B8310,属性中转表!$K$2:$O$21,5,FALSE),"")</f>
        <v/>
      </c>
      <c r="N8310" s="20" t="str">
        <f>IF(B8310=25,VLOOKUP(A8310,英雄数据表!A:L,8,FALSE),IF(B8310=50,VLOOKUP(A8310,英雄数据表!A:L,12,0),""))</f>
        <v/>
      </c>
    </row>
    <row r="8311" spans="1:14" x14ac:dyDescent="0.3">
      <c r="A8311" s="20">
        <v>55036</v>
      </c>
      <c r="B8311" s="21">
        <f t="shared" si="557"/>
        <v>10</v>
      </c>
      <c r="C8311" s="21">
        <v>5</v>
      </c>
      <c r="D8311" s="21">
        <f>VLOOKUP(A8311,英雄数据表!A:D,4,0)</f>
        <v>5</v>
      </c>
      <c r="E8311" s="20" t="str">
        <f>VLOOKUP(A8311,英雄数据表!A:C,3,0)</f>
        <v>毒之魔瓶</v>
      </c>
      <c r="F8311" s="20">
        <f t="shared" si="558"/>
        <v>55036</v>
      </c>
      <c r="G8311" s="20">
        <f t="shared" si="559"/>
        <v>55036</v>
      </c>
      <c r="H8311" s="21" t="str">
        <f>VLOOKUP(B8311,属性中转表!A:F,6,FALSE)</f>
        <v>"hp":21600,"atk":600</v>
      </c>
      <c r="I8311" s="20" t="str">
        <f>IF(VLOOKUP(B8311,属性中转表!A:G,7,FALSE)=0,"",VLOOKUP(VLOOKUP(B8311,属性中转表!A:G,7,FALSE),属性中转表!$K$2:$P$21,6,0))&amp;IF(VLOOKUP(B8311,属性中转表!A:G,7,FALSE)&gt;=50,VLOOKUP(A8311,英雄数据表!A:K,9,0),IF(VLOOKUP(B8311,属性中转表!A:G,7,FALSE)&gt;=25,VLOOKUP(A8311,英雄数据表!A:K,5,0),""))</f>
        <v>"atk":300,"hp":5000</v>
      </c>
      <c r="J8311" s="20" t="str">
        <f>IF(I8311="","",属性中转表!$I$1&amp;(IF(VLOOKUP(B8311,属性中转表!A:G,7,FALSE)=0,0,VLOOKUP(VLOOKUP(B8311,属性中转表!A:G,7,FALSE),属性中转表!$K$2:$P$21,4,0)))+IFERROR(VLOOKUP(A8311,英雄数据表!A:K,IF(武魂!B8311&gt;=50,10,IF(武魂!B8311&gt;=25,6)),0),0))</f>
        <v>,"dpspro":0</v>
      </c>
      <c r="K8311" s="32" t="str">
        <f t="shared" si="560"/>
        <v>"atk":300,"hp":5000,"dpspro":0</v>
      </c>
      <c r="L8311" s="20" t="str">
        <f>IF(B8311&gt;=50,VLOOKUP(A8311,英雄数据表!A:L,11,FALSE),IF(B8311&gt;=25,VLOOKUP(A8311,英雄数据表!A:L,7,0),""))</f>
        <v/>
      </c>
      <c r="M8311" s="20" t="str">
        <f>IFERROR(VLOOKUP(B8311,属性中转表!$K$2:$O$21,5,FALSE),"")</f>
        <v>"hp":5000</v>
      </c>
      <c r="N8311" s="20" t="str">
        <f>IF(B8311=25,VLOOKUP(A8311,英雄数据表!A:L,8,FALSE),IF(B8311=50,VLOOKUP(A8311,英雄数据表!A:L,12,0),""))</f>
        <v/>
      </c>
    </row>
    <row r="8312" spans="1:14" x14ac:dyDescent="0.3">
      <c r="A8312" s="20">
        <v>55036</v>
      </c>
      <c r="B8312" s="21">
        <f t="shared" si="557"/>
        <v>11</v>
      </c>
      <c r="C8312" s="21">
        <v>5</v>
      </c>
      <c r="D8312" s="21">
        <f>VLOOKUP(A8312,英雄数据表!A:D,4,0)</f>
        <v>5</v>
      </c>
      <c r="E8312" s="20" t="str">
        <f>VLOOKUP(A8312,英雄数据表!A:C,3,0)</f>
        <v>毒之魔瓶</v>
      </c>
      <c r="F8312" s="20">
        <f t="shared" si="558"/>
        <v>55036</v>
      </c>
      <c r="G8312" s="20">
        <f t="shared" si="559"/>
        <v>55036</v>
      </c>
      <c r="H8312" s="21" t="str">
        <f>VLOOKUP(B8312,属性中转表!A:F,6,FALSE)</f>
        <v>"hp":24300,"atk":675</v>
      </c>
      <c r="I8312" s="20" t="str">
        <f>IF(VLOOKUP(B8312,属性中转表!A:G,7,FALSE)=0,"",VLOOKUP(VLOOKUP(B8312,属性中转表!A:G,7,FALSE),属性中转表!$K$2:$P$21,6,0))&amp;IF(VLOOKUP(B8312,属性中转表!A:G,7,FALSE)&gt;=50,VLOOKUP(A8312,英雄数据表!A:K,9,0),IF(VLOOKUP(B8312,属性中转表!A:G,7,FALSE)&gt;=25,VLOOKUP(A8312,英雄数据表!A:K,5,0),""))</f>
        <v>"atk":300,"hp":5000</v>
      </c>
      <c r="J8312" s="20" t="str">
        <f>IF(I8312="","",属性中转表!$I$1&amp;(IF(VLOOKUP(B8312,属性中转表!A:G,7,FALSE)=0,0,VLOOKUP(VLOOKUP(B8312,属性中转表!A:G,7,FALSE),属性中转表!$K$2:$P$21,4,0)))+IFERROR(VLOOKUP(A8312,英雄数据表!A:K,IF(武魂!B8312&gt;=50,10,IF(武魂!B8312&gt;=25,6)),0),0))</f>
        <v>,"dpspro":0</v>
      </c>
      <c r="K8312" s="32" t="str">
        <f t="shared" si="560"/>
        <v>"atk":300,"hp":5000,"dpspro":0</v>
      </c>
      <c r="L8312" s="20" t="str">
        <f>IF(B8312&gt;=50,VLOOKUP(A8312,英雄数据表!A:L,11,FALSE),IF(B8312&gt;=25,VLOOKUP(A8312,英雄数据表!A:L,7,0),""))</f>
        <v/>
      </c>
      <c r="M8312" s="20" t="str">
        <f>IFERROR(VLOOKUP(B8312,属性中转表!$K$2:$O$21,5,FALSE),"")</f>
        <v/>
      </c>
      <c r="N8312" s="20" t="str">
        <f>IF(B8312=25,VLOOKUP(A8312,英雄数据表!A:L,8,FALSE),IF(B8312=50,VLOOKUP(A8312,英雄数据表!A:L,12,0),""))</f>
        <v/>
      </c>
    </row>
    <row r="8313" spans="1:14" x14ac:dyDescent="0.3">
      <c r="A8313" s="20">
        <v>55036</v>
      </c>
      <c r="B8313" s="21">
        <f t="shared" si="557"/>
        <v>12</v>
      </c>
      <c r="C8313" s="21">
        <v>5</v>
      </c>
      <c r="D8313" s="21">
        <f>VLOOKUP(A8313,英雄数据表!A:D,4,0)</f>
        <v>5</v>
      </c>
      <c r="E8313" s="20" t="str">
        <f>VLOOKUP(A8313,英雄数据表!A:C,3,0)</f>
        <v>毒之魔瓶</v>
      </c>
      <c r="F8313" s="20">
        <f t="shared" si="558"/>
        <v>55036</v>
      </c>
      <c r="G8313" s="20">
        <f t="shared" si="559"/>
        <v>55036</v>
      </c>
      <c r="H8313" s="21" t="str">
        <f>VLOOKUP(B8313,属性中转表!A:F,6,FALSE)</f>
        <v>"hp":27000,"atk":750</v>
      </c>
      <c r="I8313" s="20" t="str">
        <f>IF(VLOOKUP(B8313,属性中转表!A:G,7,FALSE)=0,"",VLOOKUP(VLOOKUP(B8313,属性中转表!A:G,7,FALSE),属性中转表!$K$2:$P$21,6,0))&amp;IF(VLOOKUP(B8313,属性中转表!A:G,7,FALSE)&gt;=50,VLOOKUP(A8313,英雄数据表!A:K,9,0),IF(VLOOKUP(B8313,属性中转表!A:G,7,FALSE)&gt;=25,VLOOKUP(A8313,英雄数据表!A:K,5,0),""))</f>
        <v>"atk":300,"hp":5000</v>
      </c>
      <c r="J8313" s="20" t="str">
        <f>IF(I8313="","",属性中转表!$I$1&amp;(IF(VLOOKUP(B8313,属性中转表!A:G,7,FALSE)=0,0,VLOOKUP(VLOOKUP(B8313,属性中转表!A:G,7,FALSE),属性中转表!$K$2:$P$21,4,0)))+IFERROR(VLOOKUP(A8313,英雄数据表!A:K,IF(武魂!B8313&gt;=50,10,IF(武魂!B8313&gt;=25,6)),0),0))</f>
        <v>,"dpspro":0</v>
      </c>
      <c r="K8313" s="32" t="str">
        <f t="shared" si="560"/>
        <v>"atk":300,"hp":5000,"dpspro":0</v>
      </c>
      <c r="L8313" s="20" t="str">
        <f>IF(B8313&gt;=50,VLOOKUP(A8313,英雄数据表!A:L,11,FALSE),IF(B8313&gt;=25,VLOOKUP(A8313,英雄数据表!A:L,7,0),""))</f>
        <v/>
      </c>
      <c r="M8313" s="20" t="str">
        <f>IFERROR(VLOOKUP(B8313,属性中转表!$K$2:$O$21,5,FALSE),"")</f>
        <v/>
      </c>
      <c r="N8313" s="20" t="str">
        <f>IF(B8313=25,VLOOKUP(A8313,英雄数据表!A:L,8,FALSE),IF(B8313=50,VLOOKUP(A8313,英雄数据表!A:L,12,0),""))</f>
        <v/>
      </c>
    </row>
    <row r="8314" spans="1:14" x14ac:dyDescent="0.3">
      <c r="A8314" s="20">
        <v>55036</v>
      </c>
      <c r="B8314" s="21">
        <f t="shared" si="557"/>
        <v>13</v>
      </c>
      <c r="C8314" s="21">
        <v>5</v>
      </c>
      <c r="D8314" s="21">
        <f>VLOOKUP(A8314,英雄数据表!A:D,4,0)</f>
        <v>5</v>
      </c>
      <c r="E8314" s="20" t="str">
        <f>VLOOKUP(A8314,英雄数据表!A:C,3,0)</f>
        <v>毒之魔瓶</v>
      </c>
      <c r="F8314" s="20">
        <f t="shared" si="558"/>
        <v>55036</v>
      </c>
      <c r="G8314" s="20">
        <f t="shared" si="559"/>
        <v>55036</v>
      </c>
      <c r="H8314" s="21" t="str">
        <f>VLOOKUP(B8314,属性中转表!A:F,6,FALSE)</f>
        <v>"hp":29700,"atk":825</v>
      </c>
      <c r="I8314" s="20" t="str">
        <f>IF(VLOOKUP(B8314,属性中转表!A:G,7,FALSE)=0,"",VLOOKUP(VLOOKUP(B8314,属性中转表!A:G,7,FALSE),属性中转表!$K$2:$P$21,6,0))&amp;IF(VLOOKUP(B8314,属性中转表!A:G,7,FALSE)&gt;=50,VLOOKUP(A8314,英雄数据表!A:K,9,0),IF(VLOOKUP(B8314,属性中转表!A:G,7,FALSE)&gt;=25,VLOOKUP(A8314,英雄数据表!A:K,5,0),""))</f>
        <v>"atk":300,"hp":5000</v>
      </c>
      <c r="J8314" s="20" t="str">
        <f>IF(I8314="","",属性中转表!$I$1&amp;(IF(VLOOKUP(B8314,属性中转表!A:G,7,FALSE)=0,0,VLOOKUP(VLOOKUP(B8314,属性中转表!A:G,7,FALSE),属性中转表!$K$2:$P$21,4,0)))+IFERROR(VLOOKUP(A8314,英雄数据表!A:K,IF(武魂!B8314&gt;=50,10,IF(武魂!B8314&gt;=25,6)),0),0))</f>
        <v>,"dpspro":0</v>
      </c>
      <c r="K8314" s="32" t="str">
        <f t="shared" si="560"/>
        <v>"atk":300,"hp":5000,"dpspro":0</v>
      </c>
      <c r="L8314" s="20" t="str">
        <f>IF(B8314&gt;=50,VLOOKUP(A8314,英雄数据表!A:L,11,FALSE),IF(B8314&gt;=25,VLOOKUP(A8314,英雄数据表!A:L,7,0),""))</f>
        <v/>
      </c>
      <c r="M8314" s="20" t="str">
        <f>IFERROR(VLOOKUP(B8314,属性中转表!$K$2:$O$21,5,FALSE),"")</f>
        <v/>
      </c>
      <c r="N8314" s="20" t="str">
        <f>IF(B8314=25,VLOOKUP(A8314,英雄数据表!A:L,8,FALSE),IF(B8314=50,VLOOKUP(A8314,英雄数据表!A:L,12,0),""))</f>
        <v/>
      </c>
    </row>
    <row r="8315" spans="1:14" x14ac:dyDescent="0.3">
      <c r="A8315" s="20">
        <v>55036</v>
      </c>
      <c r="B8315" s="21">
        <f t="shared" si="557"/>
        <v>14</v>
      </c>
      <c r="C8315" s="21">
        <v>5</v>
      </c>
      <c r="D8315" s="21">
        <f>VLOOKUP(A8315,英雄数据表!A:D,4,0)</f>
        <v>5</v>
      </c>
      <c r="E8315" s="20" t="str">
        <f>VLOOKUP(A8315,英雄数据表!A:C,3,0)</f>
        <v>毒之魔瓶</v>
      </c>
      <c r="F8315" s="20">
        <f t="shared" si="558"/>
        <v>55036</v>
      </c>
      <c r="G8315" s="20">
        <f t="shared" si="559"/>
        <v>55036</v>
      </c>
      <c r="H8315" s="21" t="str">
        <f>VLOOKUP(B8315,属性中转表!A:F,6,FALSE)</f>
        <v>"hp":32400,"atk":900</v>
      </c>
      <c r="I8315" s="20" t="str">
        <f>IF(VLOOKUP(B8315,属性中转表!A:G,7,FALSE)=0,"",VLOOKUP(VLOOKUP(B8315,属性中转表!A:G,7,FALSE),属性中转表!$K$2:$P$21,6,0))&amp;IF(VLOOKUP(B8315,属性中转表!A:G,7,FALSE)&gt;=50,VLOOKUP(A8315,英雄数据表!A:K,9,0),IF(VLOOKUP(B8315,属性中转表!A:G,7,FALSE)&gt;=25,VLOOKUP(A8315,英雄数据表!A:K,5,0),""))</f>
        <v>"atk":300,"hp":5000</v>
      </c>
      <c r="J8315" s="20" t="str">
        <f>IF(I8315="","",属性中转表!$I$1&amp;(IF(VLOOKUP(B8315,属性中转表!A:G,7,FALSE)=0,0,VLOOKUP(VLOOKUP(B8315,属性中转表!A:G,7,FALSE),属性中转表!$K$2:$P$21,4,0)))+IFERROR(VLOOKUP(A8315,英雄数据表!A:K,IF(武魂!B8315&gt;=50,10,IF(武魂!B8315&gt;=25,6)),0),0))</f>
        <v>,"dpspro":0</v>
      </c>
      <c r="K8315" s="32" t="str">
        <f t="shared" si="560"/>
        <v>"atk":300,"hp":5000,"dpspro":0</v>
      </c>
      <c r="L8315" s="20" t="str">
        <f>IF(B8315&gt;=50,VLOOKUP(A8315,英雄数据表!A:L,11,FALSE),IF(B8315&gt;=25,VLOOKUP(A8315,英雄数据表!A:L,7,0),""))</f>
        <v/>
      </c>
      <c r="M8315" s="20" t="str">
        <f>IFERROR(VLOOKUP(B8315,属性中转表!$K$2:$O$21,5,FALSE),"")</f>
        <v/>
      </c>
      <c r="N8315" s="20" t="str">
        <f>IF(B8315=25,VLOOKUP(A8315,英雄数据表!A:L,8,FALSE),IF(B8315=50,VLOOKUP(A8315,英雄数据表!A:L,12,0),""))</f>
        <v/>
      </c>
    </row>
    <row r="8316" spans="1:14" x14ac:dyDescent="0.3">
      <c r="A8316" s="20">
        <v>55036</v>
      </c>
      <c r="B8316" s="21">
        <f t="shared" si="557"/>
        <v>15</v>
      </c>
      <c r="C8316" s="21">
        <v>5</v>
      </c>
      <c r="D8316" s="21">
        <f>VLOOKUP(A8316,英雄数据表!A:D,4,0)</f>
        <v>5</v>
      </c>
      <c r="E8316" s="20" t="str">
        <f>VLOOKUP(A8316,英雄数据表!A:C,3,0)</f>
        <v>毒之魔瓶</v>
      </c>
      <c r="F8316" s="20">
        <f t="shared" si="558"/>
        <v>55036</v>
      </c>
      <c r="G8316" s="20">
        <f t="shared" si="559"/>
        <v>55036</v>
      </c>
      <c r="H8316" s="21" t="str">
        <f>VLOOKUP(B8316,属性中转表!A:F,6,FALSE)</f>
        <v>"hp":35100,"atk":975</v>
      </c>
      <c r="I8316" s="20" t="str">
        <f>IF(VLOOKUP(B8316,属性中转表!A:G,7,FALSE)=0,"",VLOOKUP(VLOOKUP(B8316,属性中转表!A:G,7,FALSE),属性中转表!$K$2:$P$21,6,0))&amp;IF(VLOOKUP(B8316,属性中转表!A:G,7,FALSE)&gt;=50,VLOOKUP(A8316,英雄数据表!A:K,9,0),IF(VLOOKUP(B8316,属性中转表!A:G,7,FALSE)&gt;=25,VLOOKUP(A8316,英雄数据表!A:K,5,0),""))</f>
        <v>"atk":300,"hp":5000,"undpspro":50</v>
      </c>
      <c r="J8316" s="20" t="str">
        <f>IF(I8316="","",属性中转表!$I$1&amp;(IF(VLOOKUP(B8316,属性中转表!A:G,7,FALSE)=0,0,VLOOKUP(VLOOKUP(B8316,属性中转表!A:G,7,FALSE),属性中转表!$K$2:$P$21,4,0)))+IFERROR(VLOOKUP(A8316,英雄数据表!A:K,IF(武魂!B8316&gt;=50,10,IF(武魂!B8316&gt;=25,6)),0),0))</f>
        <v>,"dpspro":0</v>
      </c>
      <c r="K8316" s="32" t="str">
        <f t="shared" si="560"/>
        <v>"atk":300,"hp":5000,"undpspro":50,"dpspro":0</v>
      </c>
      <c r="L8316" s="20" t="str">
        <f>IF(B8316&gt;=50,VLOOKUP(A8316,英雄数据表!A:L,11,FALSE),IF(B8316&gt;=25,VLOOKUP(A8316,英雄数据表!A:L,7,0),""))</f>
        <v/>
      </c>
      <c r="M8316" s="20" t="str">
        <f>IFERROR(VLOOKUP(B8316,属性中转表!$K$2:$O$21,5,FALSE),"")</f>
        <v>"undpspro":50</v>
      </c>
      <c r="N8316" s="20" t="str">
        <f>IF(B8316=25,VLOOKUP(A8316,英雄数据表!A:L,8,FALSE),IF(B8316=50,VLOOKUP(A8316,英雄数据表!A:L,12,0),""))</f>
        <v/>
      </c>
    </row>
    <row r="8317" spans="1:14" x14ac:dyDescent="0.3">
      <c r="A8317" s="20">
        <v>55036</v>
      </c>
      <c r="B8317" s="21">
        <f t="shared" si="557"/>
        <v>16</v>
      </c>
      <c r="C8317" s="21">
        <v>5</v>
      </c>
      <c r="D8317" s="21">
        <f>VLOOKUP(A8317,英雄数据表!A:D,4,0)</f>
        <v>5</v>
      </c>
      <c r="E8317" s="20" t="str">
        <f>VLOOKUP(A8317,英雄数据表!A:C,3,0)</f>
        <v>毒之魔瓶</v>
      </c>
      <c r="F8317" s="20">
        <f t="shared" si="558"/>
        <v>55036</v>
      </c>
      <c r="G8317" s="20">
        <f t="shared" si="559"/>
        <v>55036</v>
      </c>
      <c r="H8317" s="21" t="str">
        <f>VLOOKUP(B8317,属性中转表!A:F,6,FALSE)</f>
        <v>"hp":37800,"atk":1050</v>
      </c>
      <c r="I8317" s="20" t="str">
        <f>IF(VLOOKUP(B8317,属性中转表!A:G,7,FALSE)=0,"",VLOOKUP(VLOOKUP(B8317,属性中转表!A:G,7,FALSE),属性中转表!$K$2:$P$21,6,0))&amp;IF(VLOOKUP(B8317,属性中转表!A:G,7,FALSE)&gt;=50,VLOOKUP(A8317,英雄数据表!A:K,9,0),IF(VLOOKUP(B8317,属性中转表!A:G,7,FALSE)&gt;=25,VLOOKUP(A8317,英雄数据表!A:K,5,0),""))</f>
        <v>"atk":300,"hp":5000,"undpspro":50</v>
      </c>
      <c r="J8317" s="20" t="str">
        <f>IF(I8317="","",属性中转表!$I$1&amp;(IF(VLOOKUP(B8317,属性中转表!A:G,7,FALSE)=0,0,VLOOKUP(VLOOKUP(B8317,属性中转表!A:G,7,FALSE),属性中转表!$K$2:$P$21,4,0)))+IFERROR(VLOOKUP(A8317,英雄数据表!A:K,IF(武魂!B8317&gt;=50,10,IF(武魂!B8317&gt;=25,6)),0),0))</f>
        <v>,"dpspro":0</v>
      </c>
      <c r="K8317" s="32" t="str">
        <f t="shared" si="560"/>
        <v>"atk":300,"hp":5000,"undpspro":50,"dpspro":0</v>
      </c>
      <c r="L8317" s="20" t="str">
        <f>IF(B8317&gt;=50,VLOOKUP(A8317,英雄数据表!A:L,11,FALSE),IF(B8317&gt;=25,VLOOKUP(A8317,英雄数据表!A:L,7,0),""))</f>
        <v/>
      </c>
      <c r="M8317" s="20" t="str">
        <f>IFERROR(VLOOKUP(B8317,属性中转表!$K$2:$O$21,5,FALSE),"")</f>
        <v/>
      </c>
      <c r="N8317" s="20" t="str">
        <f>IF(B8317=25,VLOOKUP(A8317,英雄数据表!A:L,8,FALSE),IF(B8317=50,VLOOKUP(A8317,英雄数据表!A:L,12,0),""))</f>
        <v/>
      </c>
    </row>
    <row r="8318" spans="1:14" x14ac:dyDescent="0.3">
      <c r="A8318" s="20">
        <v>55036</v>
      </c>
      <c r="B8318" s="21">
        <f t="shared" si="557"/>
        <v>17</v>
      </c>
      <c r="C8318" s="21">
        <v>5</v>
      </c>
      <c r="D8318" s="21">
        <f>VLOOKUP(A8318,英雄数据表!A:D,4,0)</f>
        <v>5</v>
      </c>
      <c r="E8318" s="20" t="str">
        <f>VLOOKUP(A8318,英雄数据表!A:C,3,0)</f>
        <v>毒之魔瓶</v>
      </c>
      <c r="F8318" s="20">
        <f t="shared" si="558"/>
        <v>55036</v>
      </c>
      <c r="G8318" s="20">
        <f t="shared" si="559"/>
        <v>55036</v>
      </c>
      <c r="H8318" s="21" t="str">
        <f>VLOOKUP(B8318,属性中转表!A:F,6,FALSE)</f>
        <v>"hp":40500,"atk":1125</v>
      </c>
      <c r="I8318" s="20" t="str">
        <f>IF(VLOOKUP(B8318,属性中转表!A:G,7,FALSE)=0,"",VLOOKUP(VLOOKUP(B8318,属性中转表!A:G,7,FALSE),属性中转表!$K$2:$P$21,6,0))&amp;IF(VLOOKUP(B8318,属性中转表!A:G,7,FALSE)&gt;=50,VLOOKUP(A8318,英雄数据表!A:K,9,0),IF(VLOOKUP(B8318,属性中转表!A:G,7,FALSE)&gt;=25,VLOOKUP(A8318,英雄数据表!A:K,5,0),""))</f>
        <v>"atk":300,"hp":5000,"undpspro":50</v>
      </c>
      <c r="J8318" s="20" t="str">
        <f>IF(I8318="","",属性中转表!$I$1&amp;(IF(VLOOKUP(B8318,属性中转表!A:G,7,FALSE)=0,0,VLOOKUP(VLOOKUP(B8318,属性中转表!A:G,7,FALSE),属性中转表!$K$2:$P$21,4,0)))+IFERROR(VLOOKUP(A8318,英雄数据表!A:K,IF(武魂!B8318&gt;=50,10,IF(武魂!B8318&gt;=25,6)),0),0))</f>
        <v>,"dpspro":0</v>
      </c>
      <c r="K8318" s="32" t="str">
        <f t="shared" si="560"/>
        <v>"atk":300,"hp":5000,"undpspro":50,"dpspro":0</v>
      </c>
      <c r="L8318" s="20" t="str">
        <f>IF(B8318&gt;=50,VLOOKUP(A8318,英雄数据表!A:L,11,FALSE),IF(B8318&gt;=25,VLOOKUP(A8318,英雄数据表!A:L,7,0),""))</f>
        <v/>
      </c>
      <c r="M8318" s="20" t="str">
        <f>IFERROR(VLOOKUP(B8318,属性中转表!$K$2:$O$21,5,FALSE),"")</f>
        <v/>
      </c>
      <c r="N8318" s="20" t="str">
        <f>IF(B8318=25,VLOOKUP(A8318,英雄数据表!A:L,8,FALSE),IF(B8318=50,VLOOKUP(A8318,英雄数据表!A:L,12,0),""))</f>
        <v/>
      </c>
    </row>
    <row r="8319" spans="1:14" x14ac:dyDescent="0.3">
      <c r="A8319" s="20">
        <v>55036</v>
      </c>
      <c r="B8319" s="21">
        <f t="shared" si="557"/>
        <v>18</v>
      </c>
      <c r="C8319" s="21">
        <v>5</v>
      </c>
      <c r="D8319" s="21">
        <f>VLOOKUP(A8319,英雄数据表!A:D,4,0)</f>
        <v>5</v>
      </c>
      <c r="E8319" s="20" t="str">
        <f>VLOOKUP(A8319,英雄数据表!A:C,3,0)</f>
        <v>毒之魔瓶</v>
      </c>
      <c r="F8319" s="20">
        <f t="shared" si="558"/>
        <v>55036</v>
      </c>
      <c r="G8319" s="20">
        <f t="shared" si="559"/>
        <v>55036</v>
      </c>
      <c r="H8319" s="21" t="str">
        <f>VLOOKUP(B8319,属性中转表!A:F,6,FALSE)</f>
        <v>"hp":43200,"atk":1200</v>
      </c>
      <c r="I8319" s="20" t="str">
        <f>IF(VLOOKUP(B8319,属性中转表!A:G,7,FALSE)=0,"",VLOOKUP(VLOOKUP(B8319,属性中转表!A:G,7,FALSE),属性中转表!$K$2:$P$21,6,0))&amp;IF(VLOOKUP(B8319,属性中转表!A:G,7,FALSE)&gt;=50,VLOOKUP(A8319,英雄数据表!A:K,9,0),IF(VLOOKUP(B8319,属性中转表!A:G,7,FALSE)&gt;=25,VLOOKUP(A8319,英雄数据表!A:K,5,0),""))</f>
        <v>"atk":300,"hp":5000,"undpspro":50</v>
      </c>
      <c r="J8319" s="20" t="str">
        <f>IF(I8319="","",属性中转表!$I$1&amp;(IF(VLOOKUP(B8319,属性中转表!A:G,7,FALSE)=0,0,VLOOKUP(VLOOKUP(B8319,属性中转表!A:G,7,FALSE),属性中转表!$K$2:$P$21,4,0)))+IFERROR(VLOOKUP(A8319,英雄数据表!A:K,IF(武魂!B8319&gt;=50,10,IF(武魂!B8319&gt;=25,6)),0),0))</f>
        <v>,"dpspro":0</v>
      </c>
      <c r="K8319" s="32" t="str">
        <f t="shared" si="560"/>
        <v>"atk":300,"hp":5000,"undpspro":50,"dpspro":0</v>
      </c>
      <c r="L8319" s="20" t="str">
        <f>IF(B8319&gt;=50,VLOOKUP(A8319,英雄数据表!A:L,11,FALSE),IF(B8319&gt;=25,VLOOKUP(A8319,英雄数据表!A:L,7,0),""))</f>
        <v/>
      </c>
      <c r="M8319" s="20" t="str">
        <f>IFERROR(VLOOKUP(B8319,属性中转表!$K$2:$O$21,5,FALSE),"")</f>
        <v/>
      </c>
      <c r="N8319" s="20" t="str">
        <f>IF(B8319=25,VLOOKUP(A8319,英雄数据表!A:L,8,FALSE),IF(B8319=50,VLOOKUP(A8319,英雄数据表!A:L,12,0),""))</f>
        <v/>
      </c>
    </row>
    <row r="8320" spans="1:14" x14ac:dyDescent="0.3">
      <c r="A8320" s="20">
        <v>55036</v>
      </c>
      <c r="B8320" s="21">
        <f t="shared" si="557"/>
        <v>19</v>
      </c>
      <c r="C8320" s="21">
        <v>5</v>
      </c>
      <c r="D8320" s="21">
        <f>VLOOKUP(A8320,英雄数据表!A:D,4,0)</f>
        <v>5</v>
      </c>
      <c r="E8320" s="20" t="str">
        <f>VLOOKUP(A8320,英雄数据表!A:C,3,0)</f>
        <v>毒之魔瓶</v>
      </c>
      <c r="F8320" s="20">
        <f t="shared" si="558"/>
        <v>55036</v>
      </c>
      <c r="G8320" s="20">
        <f t="shared" si="559"/>
        <v>55036</v>
      </c>
      <c r="H8320" s="21" t="str">
        <f>VLOOKUP(B8320,属性中转表!A:F,6,FALSE)</f>
        <v>"hp":45900,"atk":1275</v>
      </c>
      <c r="I8320" s="20" t="str">
        <f>IF(VLOOKUP(B8320,属性中转表!A:G,7,FALSE)=0,"",VLOOKUP(VLOOKUP(B8320,属性中转表!A:G,7,FALSE),属性中转表!$K$2:$P$21,6,0))&amp;IF(VLOOKUP(B8320,属性中转表!A:G,7,FALSE)&gt;=50,VLOOKUP(A8320,英雄数据表!A:K,9,0),IF(VLOOKUP(B8320,属性中转表!A:G,7,FALSE)&gt;=25,VLOOKUP(A8320,英雄数据表!A:K,5,0),""))</f>
        <v>"atk":300,"hp":5000,"undpspro":50</v>
      </c>
      <c r="J8320" s="20" t="str">
        <f>IF(I8320="","",属性中转表!$I$1&amp;(IF(VLOOKUP(B8320,属性中转表!A:G,7,FALSE)=0,0,VLOOKUP(VLOOKUP(B8320,属性中转表!A:G,7,FALSE),属性中转表!$K$2:$P$21,4,0)))+IFERROR(VLOOKUP(A8320,英雄数据表!A:K,IF(武魂!B8320&gt;=50,10,IF(武魂!B8320&gt;=25,6)),0),0))</f>
        <v>,"dpspro":0</v>
      </c>
      <c r="K8320" s="32" t="str">
        <f t="shared" si="560"/>
        <v>"atk":300,"hp":5000,"undpspro":50,"dpspro":0</v>
      </c>
      <c r="L8320" s="20" t="str">
        <f>IF(B8320&gt;=50,VLOOKUP(A8320,英雄数据表!A:L,11,FALSE),IF(B8320&gt;=25,VLOOKUP(A8320,英雄数据表!A:L,7,0),""))</f>
        <v/>
      </c>
      <c r="M8320" s="20" t="str">
        <f>IFERROR(VLOOKUP(B8320,属性中转表!$K$2:$O$21,5,FALSE),"")</f>
        <v/>
      </c>
      <c r="N8320" s="20" t="str">
        <f>IF(B8320=25,VLOOKUP(A8320,英雄数据表!A:L,8,FALSE),IF(B8320=50,VLOOKUP(A8320,英雄数据表!A:L,12,0),""))</f>
        <v/>
      </c>
    </row>
    <row r="8321" spans="1:14" x14ac:dyDescent="0.3">
      <c r="A8321" s="20">
        <v>55036</v>
      </c>
      <c r="B8321" s="21">
        <f t="shared" si="557"/>
        <v>20</v>
      </c>
      <c r="C8321" s="21">
        <v>5</v>
      </c>
      <c r="D8321" s="21">
        <f>VLOOKUP(A8321,英雄数据表!A:D,4,0)</f>
        <v>5</v>
      </c>
      <c r="E8321" s="20" t="str">
        <f>VLOOKUP(A8321,英雄数据表!A:C,3,0)</f>
        <v>毒之魔瓶</v>
      </c>
      <c r="F8321" s="20">
        <f t="shared" si="558"/>
        <v>55036</v>
      </c>
      <c r="G8321" s="20">
        <f t="shared" si="559"/>
        <v>55036</v>
      </c>
      <c r="H8321" s="21" t="str">
        <f>VLOOKUP(B8321,属性中转表!A:F,6,FALSE)</f>
        <v>"hp":48600,"atk":1350</v>
      </c>
      <c r="I8321" s="20" t="str">
        <f>IF(VLOOKUP(B8321,属性中转表!A:G,7,FALSE)=0,"",VLOOKUP(VLOOKUP(B8321,属性中转表!A:G,7,FALSE),属性中转表!$K$2:$P$21,6,0))&amp;IF(VLOOKUP(B8321,属性中转表!A:G,7,FALSE)&gt;=50,VLOOKUP(A8321,英雄数据表!A:K,9,0),IF(VLOOKUP(B8321,属性中转表!A:G,7,FALSE)&gt;=25,VLOOKUP(A8321,英雄数据表!A:K,5,0),""))</f>
        <v>"atk":300,"hp":5000,"undpspro":50</v>
      </c>
      <c r="J8321" s="20" t="str">
        <f>IF(I8321="","",属性中转表!$I$1&amp;(IF(VLOOKUP(B8321,属性中转表!A:G,7,FALSE)=0,0,VLOOKUP(VLOOKUP(B8321,属性中转表!A:G,7,FALSE),属性中转表!$K$2:$P$21,4,0)))+IFERROR(VLOOKUP(A8321,英雄数据表!A:K,IF(武魂!B8321&gt;=50,10,IF(武魂!B8321&gt;=25,6)),0),0))</f>
        <v>,"dpspro":50</v>
      </c>
      <c r="K8321" s="32" t="str">
        <f t="shared" si="560"/>
        <v>"atk":300,"hp":5000,"undpspro":50,"dpspro":50</v>
      </c>
      <c r="L8321" s="20" t="str">
        <f>IF(B8321&gt;=50,VLOOKUP(A8321,英雄数据表!A:L,11,FALSE),IF(B8321&gt;=25,VLOOKUP(A8321,英雄数据表!A:L,7,0),""))</f>
        <v/>
      </c>
      <c r="M8321" s="20" t="str">
        <f>IFERROR(VLOOKUP(B8321,属性中转表!$K$2:$O$21,5,FALSE),"")</f>
        <v>"dpspro":50</v>
      </c>
      <c r="N8321" s="20" t="str">
        <f>IF(B8321=25,VLOOKUP(A8321,英雄数据表!A:L,8,FALSE),IF(B8321=50,VLOOKUP(A8321,英雄数据表!A:L,12,0),""))</f>
        <v/>
      </c>
    </row>
    <row r="8322" spans="1:14" x14ac:dyDescent="0.3">
      <c r="A8322" s="20">
        <v>55036</v>
      </c>
      <c r="B8322" s="21">
        <f t="shared" si="557"/>
        <v>21</v>
      </c>
      <c r="C8322" s="21">
        <v>5</v>
      </c>
      <c r="D8322" s="21">
        <f>VLOOKUP(A8322,英雄数据表!A:D,4,0)</f>
        <v>5</v>
      </c>
      <c r="E8322" s="20" t="str">
        <f>VLOOKUP(A8322,英雄数据表!A:C,3,0)</f>
        <v>毒之魔瓶</v>
      </c>
      <c r="F8322" s="20">
        <f t="shared" si="558"/>
        <v>55036</v>
      </c>
      <c r="G8322" s="20">
        <f t="shared" si="559"/>
        <v>55036</v>
      </c>
      <c r="H8322" s="21" t="str">
        <f>VLOOKUP(B8322,属性中转表!A:F,6,FALSE)</f>
        <v>"hp":52200,"atk":1450</v>
      </c>
      <c r="I8322" s="20" t="str">
        <f>IF(VLOOKUP(B8322,属性中转表!A:G,7,FALSE)=0,"",VLOOKUP(VLOOKUP(B8322,属性中转表!A:G,7,FALSE),属性中转表!$K$2:$P$21,6,0))&amp;IF(VLOOKUP(B8322,属性中转表!A:G,7,FALSE)&gt;=50,VLOOKUP(A8322,英雄数据表!A:K,9,0),IF(VLOOKUP(B8322,属性中转表!A:G,7,FALSE)&gt;=25,VLOOKUP(A8322,英雄数据表!A:K,5,0),""))</f>
        <v>"atk":300,"hp":5000,"undpspro":50</v>
      </c>
      <c r="J8322" s="20" t="str">
        <f>IF(I8322="","",属性中转表!$I$1&amp;(IF(VLOOKUP(B8322,属性中转表!A:G,7,FALSE)=0,0,VLOOKUP(VLOOKUP(B8322,属性中转表!A:G,7,FALSE),属性中转表!$K$2:$P$21,4,0)))+IFERROR(VLOOKUP(A8322,英雄数据表!A:K,IF(武魂!B8322&gt;=50,10,IF(武魂!B8322&gt;=25,6)),0),0))</f>
        <v>,"dpspro":50</v>
      </c>
      <c r="K8322" s="32" t="str">
        <f t="shared" si="560"/>
        <v>"atk":300,"hp":5000,"undpspro":50,"dpspro":50</v>
      </c>
      <c r="L8322" s="20" t="str">
        <f>IF(B8322&gt;=50,VLOOKUP(A8322,英雄数据表!A:L,11,FALSE),IF(B8322&gt;=25,VLOOKUP(A8322,英雄数据表!A:L,7,0),""))</f>
        <v/>
      </c>
      <c r="M8322" s="20" t="str">
        <f>IFERROR(VLOOKUP(B8322,属性中转表!$K$2:$O$21,5,FALSE),"")</f>
        <v/>
      </c>
      <c r="N8322" s="20" t="str">
        <f>IF(B8322=25,VLOOKUP(A8322,英雄数据表!A:L,8,FALSE),IF(B8322=50,VLOOKUP(A8322,英雄数据表!A:L,12,0),""))</f>
        <v/>
      </c>
    </row>
    <row r="8323" spans="1:14" x14ac:dyDescent="0.3">
      <c r="A8323" s="20">
        <v>55036</v>
      </c>
      <c r="B8323" s="21">
        <f t="shared" si="557"/>
        <v>22</v>
      </c>
      <c r="C8323" s="21">
        <v>5</v>
      </c>
      <c r="D8323" s="21">
        <f>VLOOKUP(A8323,英雄数据表!A:D,4,0)</f>
        <v>5</v>
      </c>
      <c r="E8323" s="20" t="str">
        <f>VLOOKUP(A8323,英雄数据表!A:C,3,0)</f>
        <v>毒之魔瓶</v>
      </c>
      <c r="F8323" s="20">
        <f t="shared" si="558"/>
        <v>55036</v>
      </c>
      <c r="G8323" s="20">
        <f t="shared" si="559"/>
        <v>55036</v>
      </c>
      <c r="H8323" s="21" t="str">
        <f>VLOOKUP(B8323,属性中转表!A:F,6,FALSE)</f>
        <v>"hp":55800,"atk":1550</v>
      </c>
      <c r="I8323" s="20" t="str">
        <f>IF(VLOOKUP(B8323,属性中转表!A:G,7,FALSE)=0,"",VLOOKUP(VLOOKUP(B8323,属性中转表!A:G,7,FALSE),属性中转表!$K$2:$P$21,6,0))&amp;IF(VLOOKUP(B8323,属性中转表!A:G,7,FALSE)&gt;=50,VLOOKUP(A8323,英雄数据表!A:K,9,0),IF(VLOOKUP(B8323,属性中转表!A:G,7,FALSE)&gt;=25,VLOOKUP(A8323,英雄数据表!A:K,5,0),""))</f>
        <v>"atk":300,"hp":5000,"undpspro":50</v>
      </c>
      <c r="J8323" s="20" t="str">
        <f>IF(I8323="","",属性中转表!$I$1&amp;(IF(VLOOKUP(B8323,属性中转表!A:G,7,FALSE)=0,0,VLOOKUP(VLOOKUP(B8323,属性中转表!A:G,7,FALSE),属性中转表!$K$2:$P$21,4,0)))+IFERROR(VLOOKUP(A8323,英雄数据表!A:K,IF(武魂!B8323&gt;=50,10,IF(武魂!B8323&gt;=25,6)),0),0))</f>
        <v>,"dpspro":50</v>
      </c>
      <c r="K8323" s="32" t="str">
        <f t="shared" si="560"/>
        <v>"atk":300,"hp":5000,"undpspro":50,"dpspro":50</v>
      </c>
      <c r="L8323" s="20" t="str">
        <f>IF(B8323&gt;=50,VLOOKUP(A8323,英雄数据表!A:L,11,FALSE),IF(B8323&gt;=25,VLOOKUP(A8323,英雄数据表!A:L,7,0),""))</f>
        <v/>
      </c>
      <c r="M8323" s="20" t="str">
        <f>IFERROR(VLOOKUP(B8323,属性中转表!$K$2:$O$21,5,FALSE),"")</f>
        <v/>
      </c>
      <c r="N8323" s="20" t="str">
        <f>IF(B8323=25,VLOOKUP(A8323,英雄数据表!A:L,8,FALSE),IF(B8323=50,VLOOKUP(A8323,英雄数据表!A:L,12,0),""))</f>
        <v/>
      </c>
    </row>
    <row r="8324" spans="1:14" x14ac:dyDescent="0.3">
      <c r="A8324" s="20">
        <v>55036</v>
      </c>
      <c r="B8324" s="21">
        <f t="shared" si="557"/>
        <v>23</v>
      </c>
      <c r="C8324" s="21">
        <v>5</v>
      </c>
      <c r="D8324" s="21">
        <f>VLOOKUP(A8324,英雄数据表!A:D,4,0)</f>
        <v>5</v>
      </c>
      <c r="E8324" s="20" t="str">
        <f>VLOOKUP(A8324,英雄数据表!A:C,3,0)</f>
        <v>毒之魔瓶</v>
      </c>
      <c r="F8324" s="20">
        <f t="shared" si="558"/>
        <v>55036</v>
      </c>
      <c r="G8324" s="20">
        <f t="shared" si="559"/>
        <v>55036</v>
      </c>
      <c r="H8324" s="21" t="str">
        <f>VLOOKUP(B8324,属性中转表!A:F,6,FALSE)</f>
        <v>"hp":59400,"atk":1650</v>
      </c>
      <c r="I8324" s="20" t="str">
        <f>IF(VLOOKUP(B8324,属性中转表!A:G,7,FALSE)=0,"",VLOOKUP(VLOOKUP(B8324,属性中转表!A:G,7,FALSE),属性中转表!$K$2:$P$21,6,0))&amp;IF(VLOOKUP(B8324,属性中转表!A:G,7,FALSE)&gt;=50,VLOOKUP(A8324,英雄数据表!A:K,9,0),IF(VLOOKUP(B8324,属性中转表!A:G,7,FALSE)&gt;=25,VLOOKUP(A8324,英雄数据表!A:K,5,0),""))</f>
        <v>"atk":300,"hp":5000,"undpspro":50</v>
      </c>
      <c r="J8324" s="20" t="str">
        <f>IF(I8324="","",属性中转表!$I$1&amp;(IF(VLOOKUP(B8324,属性中转表!A:G,7,FALSE)=0,0,VLOOKUP(VLOOKUP(B8324,属性中转表!A:G,7,FALSE),属性中转表!$K$2:$P$21,4,0)))+IFERROR(VLOOKUP(A8324,英雄数据表!A:K,IF(武魂!B8324&gt;=50,10,IF(武魂!B8324&gt;=25,6)),0),0))</f>
        <v>,"dpspro":50</v>
      </c>
      <c r="K8324" s="32" t="str">
        <f t="shared" si="560"/>
        <v>"atk":300,"hp":5000,"undpspro":50,"dpspro":50</v>
      </c>
      <c r="L8324" s="20" t="str">
        <f>IF(B8324&gt;=50,VLOOKUP(A8324,英雄数据表!A:L,11,FALSE),IF(B8324&gt;=25,VLOOKUP(A8324,英雄数据表!A:L,7,0),""))</f>
        <v/>
      </c>
      <c r="M8324" s="20" t="str">
        <f>IFERROR(VLOOKUP(B8324,属性中转表!$K$2:$O$21,5,FALSE),"")</f>
        <v/>
      </c>
      <c r="N8324" s="20" t="str">
        <f>IF(B8324=25,VLOOKUP(A8324,英雄数据表!A:L,8,FALSE),IF(B8324=50,VLOOKUP(A8324,英雄数据表!A:L,12,0),""))</f>
        <v/>
      </c>
    </row>
    <row r="8325" spans="1:14" x14ac:dyDescent="0.3">
      <c r="A8325" s="20">
        <v>55036</v>
      </c>
      <c r="B8325" s="21">
        <f t="shared" si="557"/>
        <v>24</v>
      </c>
      <c r="C8325" s="21">
        <v>5</v>
      </c>
      <c r="D8325" s="21">
        <f>VLOOKUP(A8325,英雄数据表!A:D,4,0)</f>
        <v>5</v>
      </c>
      <c r="E8325" s="20" t="str">
        <f>VLOOKUP(A8325,英雄数据表!A:C,3,0)</f>
        <v>毒之魔瓶</v>
      </c>
      <c r="F8325" s="20">
        <f t="shared" si="558"/>
        <v>55036</v>
      </c>
      <c r="G8325" s="20">
        <f t="shared" si="559"/>
        <v>55036</v>
      </c>
      <c r="H8325" s="21" t="str">
        <f>VLOOKUP(B8325,属性中转表!A:F,6,FALSE)</f>
        <v>"hp":63000,"atk":1750</v>
      </c>
      <c r="I8325" s="20" t="str">
        <f>IF(VLOOKUP(B8325,属性中转表!A:G,7,FALSE)=0,"",VLOOKUP(VLOOKUP(B8325,属性中转表!A:G,7,FALSE),属性中转表!$K$2:$P$21,6,0))&amp;IF(VLOOKUP(B8325,属性中转表!A:G,7,FALSE)&gt;=50,VLOOKUP(A8325,英雄数据表!A:K,9,0),IF(VLOOKUP(B8325,属性中转表!A:G,7,FALSE)&gt;=25,VLOOKUP(A8325,英雄数据表!A:K,5,0),""))</f>
        <v>"atk":300,"hp":5000,"undpspro":50</v>
      </c>
      <c r="J8325" s="20" t="str">
        <f>IF(I8325="","",属性中转表!$I$1&amp;(IF(VLOOKUP(B8325,属性中转表!A:G,7,FALSE)=0,0,VLOOKUP(VLOOKUP(B8325,属性中转表!A:G,7,FALSE),属性中转表!$K$2:$P$21,4,0)))+IFERROR(VLOOKUP(A8325,英雄数据表!A:K,IF(武魂!B8325&gt;=50,10,IF(武魂!B8325&gt;=25,6)),0),0))</f>
        <v>,"dpspro":50</v>
      </c>
      <c r="K8325" s="32" t="str">
        <f t="shared" si="560"/>
        <v>"atk":300,"hp":5000,"undpspro":50,"dpspro":50</v>
      </c>
      <c r="L8325" s="20" t="str">
        <f>IF(B8325&gt;=50,VLOOKUP(A8325,英雄数据表!A:L,11,FALSE),IF(B8325&gt;=25,VLOOKUP(A8325,英雄数据表!A:L,7,0),""))</f>
        <v/>
      </c>
      <c r="M8325" s="20" t="str">
        <f>IFERROR(VLOOKUP(B8325,属性中转表!$K$2:$O$21,5,FALSE),"")</f>
        <v/>
      </c>
      <c r="N8325" s="20" t="str">
        <f>IF(B8325=25,VLOOKUP(A8325,英雄数据表!A:L,8,FALSE),IF(B8325=50,VLOOKUP(A8325,英雄数据表!A:L,12,0),""))</f>
        <v/>
      </c>
    </row>
    <row r="8326" spans="1:14" x14ac:dyDescent="0.3">
      <c r="A8326" s="20">
        <v>55036</v>
      </c>
      <c r="B8326" s="21">
        <f t="shared" si="557"/>
        <v>25</v>
      </c>
      <c r="C8326" s="21">
        <v>5</v>
      </c>
      <c r="D8326" s="21">
        <f>VLOOKUP(A8326,英雄数据表!A:D,4,0)</f>
        <v>5</v>
      </c>
      <c r="E8326" s="20" t="str">
        <f>VLOOKUP(A8326,英雄数据表!A:C,3,0)</f>
        <v>毒之魔瓶</v>
      </c>
      <c r="F8326" s="20">
        <f t="shared" si="558"/>
        <v>55036</v>
      </c>
      <c r="G8326" s="20">
        <f t="shared" si="559"/>
        <v>55036</v>
      </c>
      <c r="H8326" s="21" t="str">
        <f>VLOOKUP(B8326,属性中转表!A:F,6,FALSE)</f>
        <v>"hp":66600,"atk":1850</v>
      </c>
      <c r="I8326" s="20" t="str">
        <f>IF(VLOOKUP(B8326,属性中转表!A:G,7,FALSE)=0,"",VLOOKUP(VLOOKUP(B8326,属性中转表!A:G,7,FALSE),属性中转表!$K$2:$P$21,6,0))&amp;IF(VLOOKUP(B8326,属性中转表!A:G,7,FALSE)&gt;=50,VLOOKUP(A8326,英雄数据表!A:K,9,0),IF(VLOOKUP(B8326,属性中转表!A:G,7,FALSE)&gt;=25,VLOOKUP(A8326,英雄数据表!A:K,5,0),""))</f>
        <v>"atk":300,"hp":5000,"undpspro":50</v>
      </c>
      <c r="J8326" s="20" t="str">
        <f>IF(I8326="","",属性中转表!$I$1&amp;(IF(VLOOKUP(B8326,属性中转表!A:G,7,FALSE)=0,0,VLOOKUP(VLOOKUP(B8326,属性中转表!A:G,7,FALSE),属性中转表!$K$2:$P$21,4,0)))+IFERROR(VLOOKUP(A8326,英雄数据表!A:K,IF(武魂!B8326&gt;=50,10,IF(武魂!B8326&gt;=25,6)),0),0))</f>
        <v>,"dpspro":50</v>
      </c>
      <c r="K8326" s="32" t="str">
        <f t="shared" si="560"/>
        <v>"atk":300,"hp":5000,"undpspro":50,"dpspro":50</v>
      </c>
      <c r="L8326" s="20" t="str">
        <f>IF(B8326&gt;=50,VLOOKUP(A8326,英雄数据表!A:L,11,FALSE),IF(B8326&gt;=25,VLOOKUP(A8326,英雄数据表!A:L,7,0),""))</f>
        <v>"5503601004"</v>
      </c>
      <c r="M8326" s="20" t="str">
        <f>IFERROR(VLOOKUP(B8326,属性中转表!$K$2:$O$21,5,FALSE),"")</f>
        <v/>
      </c>
      <c r="N8326" s="20" t="str">
        <f>IF(B8326=25,VLOOKUP(A8326,英雄数据表!A:L,8,FALSE),IF(B8326=50,VLOOKUP(A8326,英雄数据表!A:L,12,0),""))</f>
        <v>释放怒气技能时，有40%概率附加湮灭印记（湮灭印记：拥有印记的目标能量达到100时触发，每有1点能量便造成6%伤害，并清空所有能量，触发后印记消失）</v>
      </c>
    </row>
    <row r="8327" spans="1:14" x14ac:dyDescent="0.3">
      <c r="A8327" s="20">
        <v>55036</v>
      </c>
      <c r="B8327" s="21">
        <f t="shared" si="557"/>
        <v>26</v>
      </c>
      <c r="C8327" s="21">
        <v>5</v>
      </c>
      <c r="D8327" s="21">
        <f>VLOOKUP(A8327,英雄数据表!A:D,4,0)</f>
        <v>5</v>
      </c>
      <c r="E8327" s="20" t="str">
        <f>VLOOKUP(A8327,英雄数据表!A:C,3,0)</f>
        <v>毒之魔瓶</v>
      </c>
      <c r="F8327" s="20">
        <f t="shared" si="558"/>
        <v>55036</v>
      </c>
      <c r="G8327" s="20">
        <f t="shared" si="559"/>
        <v>55036</v>
      </c>
      <c r="H8327" s="21" t="str">
        <f>VLOOKUP(B8327,属性中转表!A:F,6,FALSE)</f>
        <v>"hp":70200,"atk":1950</v>
      </c>
      <c r="I8327" s="20" t="str">
        <f>IF(VLOOKUP(B8327,属性中转表!A:G,7,FALSE)=0,"",VLOOKUP(VLOOKUP(B8327,属性中转表!A:G,7,FALSE),属性中转表!$K$2:$P$21,6,0))&amp;IF(VLOOKUP(B8327,属性中转表!A:G,7,FALSE)&gt;=50,VLOOKUP(A8327,英雄数据表!A:K,9,0),IF(VLOOKUP(B8327,属性中转表!A:G,7,FALSE)&gt;=25,VLOOKUP(A8327,英雄数据表!A:K,5,0),""))</f>
        <v>"atk":300,"hp":5000,"undpspro":50</v>
      </c>
      <c r="J8327" s="20" t="str">
        <f>IF(I8327="","",属性中转表!$I$1&amp;(IF(VLOOKUP(B8327,属性中转表!A:G,7,FALSE)=0,0,VLOOKUP(VLOOKUP(B8327,属性中转表!A:G,7,FALSE),属性中转表!$K$2:$P$21,4,0)))+IFERROR(VLOOKUP(A8327,英雄数据表!A:K,IF(武魂!B8327&gt;=50,10,IF(武魂!B8327&gt;=25,6)),0),0))</f>
        <v>,"dpspro":50</v>
      </c>
      <c r="K8327" s="32" t="str">
        <f t="shared" si="560"/>
        <v>"atk":300,"hp":5000,"undpspro":50,"dpspro":50</v>
      </c>
      <c r="L8327" s="20" t="str">
        <f>IF(B8327&gt;=50,VLOOKUP(A8327,英雄数据表!A:L,11,FALSE),IF(B8327&gt;=25,VLOOKUP(A8327,英雄数据表!A:L,7,0),""))</f>
        <v>"5503601004"</v>
      </c>
      <c r="M8327" s="20" t="str">
        <f>IFERROR(VLOOKUP(B8327,属性中转表!$K$2:$O$21,5,FALSE),"")</f>
        <v/>
      </c>
      <c r="N8327" s="20" t="str">
        <f>IF(B8327=25,VLOOKUP(A8327,英雄数据表!A:L,8,FALSE),IF(B8327=50,VLOOKUP(A8327,英雄数据表!A:L,12,0),""))</f>
        <v/>
      </c>
    </row>
    <row r="8328" spans="1:14" x14ac:dyDescent="0.3">
      <c r="A8328" s="20">
        <v>55036</v>
      </c>
      <c r="B8328" s="21">
        <f t="shared" si="557"/>
        <v>27</v>
      </c>
      <c r="C8328" s="21">
        <v>5</v>
      </c>
      <c r="D8328" s="21">
        <f>VLOOKUP(A8328,英雄数据表!A:D,4,0)</f>
        <v>5</v>
      </c>
      <c r="E8328" s="20" t="str">
        <f>VLOOKUP(A8328,英雄数据表!A:C,3,0)</f>
        <v>毒之魔瓶</v>
      </c>
      <c r="F8328" s="20">
        <f t="shared" si="558"/>
        <v>55036</v>
      </c>
      <c r="G8328" s="20">
        <f t="shared" si="559"/>
        <v>55036</v>
      </c>
      <c r="H8328" s="21" t="str">
        <f>VLOOKUP(B8328,属性中转表!A:F,6,FALSE)</f>
        <v>"hp":73800,"atk":2050</v>
      </c>
      <c r="I8328" s="20" t="str">
        <f>IF(VLOOKUP(B8328,属性中转表!A:G,7,FALSE)=0,"",VLOOKUP(VLOOKUP(B8328,属性中转表!A:G,7,FALSE),属性中转表!$K$2:$P$21,6,0))&amp;IF(VLOOKUP(B8328,属性中转表!A:G,7,FALSE)&gt;=50,VLOOKUP(A8328,英雄数据表!A:K,9,0),IF(VLOOKUP(B8328,属性中转表!A:G,7,FALSE)&gt;=25,VLOOKUP(A8328,英雄数据表!A:K,5,0),""))</f>
        <v>"atk":300,"hp":5000,"undpspro":50</v>
      </c>
      <c r="J8328" s="20" t="str">
        <f>IF(I8328="","",属性中转表!$I$1&amp;(IF(VLOOKUP(B8328,属性中转表!A:G,7,FALSE)=0,0,VLOOKUP(VLOOKUP(B8328,属性中转表!A:G,7,FALSE),属性中转表!$K$2:$P$21,4,0)))+IFERROR(VLOOKUP(A8328,英雄数据表!A:K,IF(武魂!B8328&gt;=50,10,IF(武魂!B8328&gt;=25,6)),0),0))</f>
        <v>,"dpspro":50</v>
      </c>
      <c r="K8328" s="32" t="str">
        <f t="shared" si="560"/>
        <v>"atk":300,"hp":5000,"undpspro":50,"dpspro":50</v>
      </c>
      <c r="L8328" s="20" t="str">
        <f>IF(B8328&gt;=50,VLOOKUP(A8328,英雄数据表!A:L,11,FALSE),IF(B8328&gt;=25,VLOOKUP(A8328,英雄数据表!A:L,7,0),""))</f>
        <v>"5503601004"</v>
      </c>
      <c r="M8328" s="20" t="str">
        <f>IFERROR(VLOOKUP(B8328,属性中转表!$K$2:$O$21,5,FALSE),"")</f>
        <v/>
      </c>
      <c r="N8328" s="20" t="str">
        <f>IF(B8328=25,VLOOKUP(A8328,英雄数据表!A:L,8,FALSE),IF(B8328=50,VLOOKUP(A8328,英雄数据表!A:L,12,0),""))</f>
        <v/>
      </c>
    </row>
    <row r="8329" spans="1:14" x14ac:dyDescent="0.3">
      <c r="A8329" s="20">
        <v>55036</v>
      </c>
      <c r="B8329" s="21">
        <f t="shared" si="557"/>
        <v>28</v>
      </c>
      <c r="C8329" s="21">
        <v>5</v>
      </c>
      <c r="D8329" s="21">
        <f>VLOOKUP(A8329,英雄数据表!A:D,4,0)</f>
        <v>5</v>
      </c>
      <c r="E8329" s="20" t="str">
        <f>VLOOKUP(A8329,英雄数据表!A:C,3,0)</f>
        <v>毒之魔瓶</v>
      </c>
      <c r="F8329" s="20">
        <f t="shared" si="558"/>
        <v>55036</v>
      </c>
      <c r="G8329" s="20">
        <f t="shared" si="559"/>
        <v>55036</v>
      </c>
      <c r="H8329" s="21" t="str">
        <f>VLOOKUP(B8329,属性中转表!A:F,6,FALSE)</f>
        <v>"hp":77400,"atk":2150</v>
      </c>
      <c r="I8329" s="20" t="str">
        <f>IF(VLOOKUP(B8329,属性中转表!A:G,7,FALSE)=0,"",VLOOKUP(VLOOKUP(B8329,属性中转表!A:G,7,FALSE),属性中转表!$K$2:$P$21,6,0))&amp;IF(VLOOKUP(B8329,属性中转表!A:G,7,FALSE)&gt;=50,VLOOKUP(A8329,英雄数据表!A:K,9,0),IF(VLOOKUP(B8329,属性中转表!A:G,7,FALSE)&gt;=25,VLOOKUP(A8329,英雄数据表!A:K,5,0),""))</f>
        <v>"atk":300,"hp":5000,"undpspro":50</v>
      </c>
      <c r="J8329" s="20" t="str">
        <f>IF(I8329="","",属性中转表!$I$1&amp;(IF(VLOOKUP(B8329,属性中转表!A:G,7,FALSE)=0,0,VLOOKUP(VLOOKUP(B8329,属性中转表!A:G,7,FALSE),属性中转表!$K$2:$P$21,4,0)))+IFERROR(VLOOKUP(A8329,英雄数据表!A:K,IF(武魂!B8329&gt;=50,10,IF(武魂!B8329&gt;=25,6)),0),0))</f>
        <v>,"dpspro":50</v>
      </c>
      <c r="K8329" s="32" t="str">
        <f t="shared" si="560"/>
        <v>"atk":300,"hp":5000,"undpspro":50,"dpspro":50</v>
      </c>
      <c r="L8329" s="20" t="str">
        <f>IF(B8329&gt;=50,VLOOKUP(A8329,英雄数据表!A:L,11,FALSE),IF(B8329&gt;=25,VLOOKUP(A8329,英雄数据表!A:L,7,0),""))</f>
        <v>"5503601004"</v>
      </c>
      <c r="M8329" s="20" t="str">
        <f>IFERROR(VLOOKUP(B8329,属性中转表!$K$2:$O$21,5,FALSE),"")</f>
        <v/>
      </c>
      <c r="N8329" s="20" t="str">
        <f>IF(B8329=25,VLOOKUP(A8329,英雄数据表!A:L,8,FALSE),IF(B8329=50,VLOOKUP(A8329,英雄数据表!A:L,12,0),""))</f>
        <v/>
      </c>
    </row>
    <row r="8330" spans="1:14" x14ac:dyDescent="0.3">
      <c r="A8330" s="20">
        <v>55036</v>
      </c>
      <c r="B8330" s="21">
        <f t="shared" si="557"/>
        <v>29</v>
      </c>
      <c r="C8330" s="21">
        <v>5</v>
      </c>
      <c r="D8330" s="21">
        <f>VLOOKUP(A8330,英雄数据表!A:D,4,0)</f>
        <v>5</v>
      </c>
      <c r="E8330" s="20" t="str">
        <f>VLOOKUP(A8330,英雄数据表!A:C,3,0)</f>
        <v>毒之魔瓶</v>
      </c>
      <c r="F8330" s="20">
        <f t="shared" si="558"/>
        <v>55036</v>
      </c>
      <c r="G8330" s="20">
        <f t="shared" si="559"/>
        <v>55036</v>
      </c>
      <c r="H8330" s="21" t="str">
        <f>VLOOKUP(B8330,属性中转表!A:F,6,FALSE)</f>
        <v>"hp":81000,"atk":2250</v>
      </c>
      <c r="I8330" s="20" t="str">
        <f>IF(VLOOKUP(B8330,属性中转表!A:G,7,FALSE)=0,"",VLOOKUP(VLOOKUP(B8330,属性中转表!A:G,7,FALSE),属性中转表!$K$2:$P$21,6,0))&amp;IF(VLOOKUP(B8330,属性中转表!A:G,7,FALSE)&gt;=50,VLOOKUP(A8330,英雄数据表!A:K,9,0),IF(VLOOKUP(B8330,属性中转表!A:G,7,FALSE)&gt;=25,VLOOKUP(A8330,英雄数据表!A:K,5,0),""))</f>
        <v>"atk":300,"hp":5000,"undpspro":50</v>
      </c>
      <c r="J8330" s="20" t="str">
        <f>IF(I8330="","",属性中转表!$I$1&amp;(IF(VLOOKUP(B8330,属性中转表!A:G,7,FALSE)=0,0,VLOOKUP(VLOOKUP(B8330,属性中转表!A:G,7,FALSE),属性中转表!$K$2:$P$21,4,0)))+IFERROR(VLOOKUP(A8330,英雄数据表!A:K,IF(武魂!B8330&gt;=50,10,IF(武魂!B8330&gt;=25,6)),0),0))</f>
        <v>,"dpspro":50</v>
      </c>
      <c r="K8330" s="32" t="str">
        <f t="shared" si="560"/>
        <v>"atk":300,"hp":5000,"undpspro":50,"dpspro":50</v>
      </c>
      <c r="L8330" s="20" t="str">
        <f>IF(B8330&gt;=50,VLOOKUP(A8330,英雄数据表!A:L,11,FALSE),IF(B8330&gt;=25,VLOOKUP(A8330,英雄数据表!A:L,7,0),""))</f>
        <v>"5503601004"</v>
      </c>
      <c r="M8330" s="20" t="str">
        <f>IFERROR(VLOOKUP(B8330,属性中转表!$K$2:$O$21,5,FALSE),"")</f>
        <v/>
      </c>
      <c r="N8330" s="20" t="str">
        <f>IF(B8330=25,VLOOKUP(A8330,英雄数据表!A:L,8,FALSE),IF(B8330=50,VLOOKUP(A8330,英雄数据表!A:L,12,0),""))</f>
        <v/>
      </c>
    </row>
    <row r="8331" spans="1:14" x14ac:dyDescent="0.3">
      <c r="A8331" s="20">
        <v>55036</v>
      </c>
      <c r="B8331" s="21">
        <f t="shared" si="557"/>
        <v>30</v>
      </c>
      <c r="C8331" s="21">
        <v>5</v>
      </c>
      <c r="D8331" s="21">
        <f>VLOOKUP(A8331,英雄数据表!A:D,4,0)</f>
        <v>5</v>
      </c>
      <c r="E8331" s="20" t="str">
        <f>VLOOKUP(A8331,英雄数据表!A:C,3,0)</f>
        <v>毒之魔瓶</v>
      </c>
      <c r="F8331" s="20">
        <f t="shared" si="558"/>
        <v>55036</v>
      </c>
      <c r="G8331" s="20">
        <f t="shared" si="559"/>
        <v>55036</v>
      </c>
      <c r="H8331" s="21" t="str">
        <f>VLOOKUP(B8331,属性中转表!A:F,6,FALSE)</f>
        <v>"hp":84600,"atk":2350</v>
      </c>
      <c r="I8331" s="20" t="str">
        <f>IF(VLOOKUP(B8331,属性中转表!A:G,7,FALSE)=0,"",VLOOKUP(VLOOKUP(B8331,属性中转表!A:G,7,FALSE),属性中转表!$K$2:$P$21,6,0))&amp;IF(VLOOKUP(B8331,属性中转表!A:G,7,FALSE)&gt;=50,VLOOKUP(A8331,英雄数据表!A:K,9,0),IF(VLOOKUP(B8331,属性中转表!A:G,7,FALSE)&gt;=25,VLOOKUP(A8331,英雄数据表!A:K,5,0),""))</f>
        <v>"atk":300,"hp":5000,"undpspro":100</v>
      </c>
      <c r="J8331" s="20" t="str">
        <f>IF(I8331="","",属性中转表!$I$1&amp;(IF(VLOOKUP(B8331,属性中转表!A:G,7,FALSE)=0,0,VLOOKUP(VLOOKUP(B8331,属性中转表!A:G,7,FALSE),属性中转表!$K$2:$P$21,4,0)))+IFERROR(VLOOKUP(A8331,英雄数据表!A:K,IF(武魂!B8331&gt;=50,10,IF(武魂!B8331&gt;=25,6)),0),0))</f>
        <v>,"dpspro":50</v>
      </c>
      <c r="K8331" s="32" t="str">
        <f t="shared" si="560"/>
        <v>"atk":300,"hp":5000,"undpspro":100,"dpspro":50</v>
      </c>
      <c r="L8331" s="20" t="str">
        <f>IF(B8331&gt;=50,VLOOKUP(A8331,英雄数据表!A:L,11,FALSE),IF(B8331&gt;=25,VLOOKUP(A8331,英雄数据表!A:L,7,0),""))</f>
        <v>"5503601004"</v>
      </c>
      <c r="M8331" s="20" t="str">
        <f>IFERROR(VLOOKUP(B8331,属性中转表!$K$2:$O$21,5,FALSE),"")</f>
        <v>"undpspro":50</v>
      </c>
      <c r="N8331" s="20" t="str">
        <f>IF(B8331=25,VLOOKUP(A8331,英雄数据表!A:L,8,FALSE),IF(B8331=50,VLOOKUP(A8331,英雄数据表!A:L,12,0),""))</f>
        <v/>
      </c>
    </row>
    <row r="8332" spans="1:14" x14ac:dyDescent="0.3">
      <c r="A8332" s="20">
        <v>55036</v>
      </c>
      <c r="B8332" s="21">
        <f t="shared" si="557"/>
        <v>31</v>
      </c>
      <c r="C8332" s="21">
        <v>5</v>
      </c>
      <c r="D8332" s="21">
        <f>VLOOKUP(A8332,英雄数据表!A:D,4,0)</f>
        <v>5</v>
      </c>
      <c r="E8332" s="20" t="str">
        <f>VLOOKUP(A8332,英雄数据表!A:C,3,0)</f>
        <v>毒之魔瓶</v>
      </c>
      <c r="F8332" s="20">
        <f t="shared" si="558"/>
        <v>55036</v>
      </c>
      <c r="G8332" s="20">
        <f t="shared" si="559"/>
        <v>55036</v>
      </c>
      <c r="H8332" s="21" t="str">
        <f>VLOOKUP(B8332,属性中转表!A:F,6,FALSE)</f>
        <v>"hp":89100,"atk":2475</v>
      </c>
      <c r="I8332" s="20" t="str">
        <f>IF(VLOOKUP(B8332,属性中转表!A:G,7,FALSE)=0,"",VLOOKUP(VLOOKUP(B8332,属性中转表!A:G,7,FALSE),属性中转表!$K$2:$P$21,6,0))&amp;IF(VLOOKUP(B8332,属性中转表!A:G,7,FALSE)&gt;=50,VLOOKUP(A8332,英雄数据表!A:K,9,0),IF(VLOOKUP(B8332,属性中转表!A:G,7,FALSE)&gt;=25,VLOOKUP(A8332,英雄数据表!A:K,5,0),""))</f>
        <v>"atk":300,"hp":5000,"undpspro":100</v>
      </c>
      <c r="J8332" s="20" t="str">
        <f>IF(I8332="","",属性中转表!$I$1&amp;(IF(VLOOKUP(B8332,属性中转表!A:G,7,FALSE)=0,0,VLOOKUP(VLOOKUP(B8332,属性中转表!A:G,7,FALSE),属性中转表!$K$2:$P$21,4,0)))+IFERROR(VLOOKUP(A8332,英雄数据表!A:K,IF(武魂!B8332&gt;=50,10,IF(武魂!B8332&gt;=25,6)),0),0))</f>
        <v>,"dpspro":50</v>
      </c>
      <c r="K8332" s="32" t="str">
        <f t="shared" si="560"/>
        <v>"atk":300,"hp":5000,"undpspro":100,"dpspro":50</v>
      </c>
      <c r="L8332" s="20" t="str">
        <f>IF(B8332&gt;=50,VLOOKUP(A8332,英雄数据表!A:L,11,FALSE),IF(B8332&gt;=25,VLOOKUP(A8332,英雄数据表!A:L,7,0),""))</f>
        <v>"5503601004"</v>
      </c>
      <c r="M8332" s="20" t="str">
        <f>IFERROR(VLOOKUP(B8332,属性中转表!$K$2:$O$21,5,FALSE),"")</f>
        <v/>
      </c>
      <c r="N8332" s="20" t="str">
        <f>IF(B8332=25,VLOOKUP(A8332,英雄数据表!A:L,8,FALSE),IF(B8332=50,VLOOKUP(A8332,英雄数据表!A:L,12,0),""))</f>
        <v/>
      </c>
    </row>
    <row r="8333" spans="1:14" x14ac:dyDescent="0.3">
      <c r="A8333" s="20">
        <v>55036</v>
      </c>
      <c r="B8333" s="21">
        <f t="shared" si="557"/>
        <v>32</v>
      </c>
      <c r="C8333" s="21">
        <v>5</v>
      </c>
      <c r="D8333" s="21">
        <f>VLOOKUP(A8333,英雄数据表!A:D,4,0)</f>
        <v>5</v>
      </c>
      <c r="E8333" s="20" t="str">
        <f>VLOOKUP(A8333,英雄数据表!A:C,3,0)</f>
        <v>毒之魔瓶</v>
      </c>
      <c r="F8333" s="20">
        <f t="shared" si="558"/>
        <v>55036</v>
      </c>
      <c r="G8333" s="20">
        <f t="shared" si="559"/>
        <v>55036</v>
      </c>
      <c r="H8333" s="21" t="str">
        <f>VLOOKUP(B8333,属性中转表!A:F,6,FALSE)</f>
        <v>"hp":93600,"atk":2600</v>
      </c>
      <c r="I8333" s="20" t="str">
        <f>IF(VLOOKUP(B8333,属性中转表!A:G,7,FALSE)=0,"",VLOOKUP(VLOOKUP(B8333,属性中转表!A:G,7,FALSE),属性中转表!$K$2:$P$21,6,0))&amp;IF(VLOOKUP(B8333,属性中转表!A:G,7,FALSE)&gt;=50,VLOOKUP(A8333,英雄数据表!A:K,9,0),IF(VLOOKUP(B8333,属性中转表!A:G,7,FALSE)&gt;=25,VLOOKUP(A8333,英雄数据表!A:K,5,0),""))</f>
        <v>"atk":300,"hp":5000,"undpspro":100</v>
      </c>
      <c r="J8333" s="20" t="str">
        <f>IF(I8333="","",属性中转表!$I$1&amp;(IF(VLOOKUP(B8333,属性中转表!A:G,7,FALSE)=0,0,VLOOKUP(VLOOKUP(B8333,属性中转表!A:G,7,FALSE),属性中转表!$K$2:$P$21,4,0)))+IFERROR(VLOOKUP(A8333,英雄数据表!A:K,IF(武魂!B8333&gt;=50,10,IF(武魂!B8333&gt;=25,6)),0),0))</f>
        <v>,"dpspro":50</v>
      </c>
      <c r="K8333" s="32" t="str">
        <f t="shared" si="560"/>
        <v>"atk":300,"hp":5000,"undpspro":100,"dpspro":50</v>
      </c>
      <c r="L8333" s="20" t="str">
        <f>IF(B8333&gt;=50,VLOOKUP(A8333,英雄数据表!A:L,11,FALSE),IF(B8333&gt;=25,VLOOKUP(A8333,英雄数据表!A:L,7,0),""))</f>
        <v>"5503601004"</v>
      </c>
      <c r="M8333" s="20" t="str">
        <f>IFERROR(VLOOKUP(B8333,属性中转表!$K$2:$O$21,5,FALSE),"")</f>
        <v/>
      </c>
      <c r="N8333" s="20" t="str">
        <f>IF(B8333=25,VLOOKUP(A8333,英雄数据表!A:L,8,FALSE),IF(B8333=50,VLOOKUP(A8333,英雄数据表!A:L,12,0),""))</f>
        <v/>
      </c>
    </row>
    <row r="8334" spans="1:14" x14ac:dyDescent="0.3">
      <c r="A8334" s="20">
        <v>55036</v>
      </c>
      <c r="B8334" s="21">
        <f t="shared" si="557"/>
        <v>33</v>
      </c>
      <c r="C8334" s="21">
        <v>5</v>
      </c>
      <c r="D8334" s="21">
        <f>VLOOKUP(A8334,英雄数据表!A:D,4,0)</f>
        <v>5</v>
      </c>
      <c r="E8334" s="20" t="str">
        <f>VLOOKUP(A8334,英雄数据表!A:C,3,0)</f>
        <v>毒之魔瓶</v>
      </c>
      <c r="F8334" s="20">
        <f t="shared" si="558"/>
        <v>55036</v>
      </c>
      <c r="G8334" s="20">
        <f t="shared" si="559"/>
        <v>55036</v>
      </c>
      <c r="H8334" s="21" t="str">
        <f>VLOOKUP(B8334,属性中转表!A:F,6,FALSE)</f>
        <v>"hp":98100,"atk":2725</v>
      </c>
      <c r="I8334" s="20" t="str">
        <f>IF(VLOOKUP(B8334,属性中转表!A:G,7,FALSE)=0,"",VLOOKUP(VLOOKUP(B8334,属性中转表!A:G,7,FALSE),属性中转表!$K$2:$P$21,6,0))&amp;IF(VLOOKUP(B8334,属性中转表!A:G,7,FALSE)&gt;=50,VLOOKUP(A8334,英雄数据表!A:K,9,0),IF(VLOOKUP(B8334,属性中转表!A:G,7,FALSE)&gt;=25,VLOOKUP(A8334,英雄数据表!A:K,5,0),""))</f>
        <v>"atk":300,"hp":5000,"undpspro":100</v>
      </c>
      <c r="J8334" s="20" t="str">
        <f>IF(I8334="","",属性中转表!$I$1&amp;(IF(VLOOKUP(B8334,属性中转表!A:G,7,FALSE)=0,0,VLOOKUP(VLOOKUP(B8334,属性中转表!A:G,7,FALSE),属性中转表!$K$2:$P$21,4,0)))+IFERROR(VLOOKUP(A8334,英雄数据表!A:K,IF(武魂!B8334&gt;=50,10,IF(武魂!B8334&gt;=25,6)),0),0))</f>
        <v>,"dpspro":50</v>
      </c>
      <c r="K8334" s="32" t="str">
        <f t="shared" si="560"/>
        <v>"atk":300,"hp":5000,"undpspro":100,"dpspro":50</v>
      </c>
      <c r="L8334" s="20" t="str">
        <f>IF(B8334&gt;=50,VLOOKUP(A8334,英雄数据表!A:L,11,FALSE),IF(B8334&gt;=25,VLOOKUP(A8334,英雄数据表!A:L,7,0),""))</f>
        <v>"5503601004"</v>
      </c>
      <c r="M8334" s="20" t="str">
        <f>IFERROR(VLOOKUP(B8334,属性中转表!$K$2:$O$21,5,FALSE),"")</f>
        <v/>
      </c>
      <c r="N8334" s="20" t="str">
        <f>IF(B8334=25,VLOOKUP(A8334,英雄数据表!A:L,8,FALSE),IF(B8334=50,VLOOKUP(A8334,英雄数据表!A:L,12,0),""))</f>
        <v/>
      </c>
    </row>
    <row r="8335" spans="1:14" x14ac:dyDescent="0.3">
      <c r="A8335" s="20">
        <v>55036</v>
      </c>
      <c r="B8335" s="21">
        <f t="shared" si="557"/>
        <v>34</v>
      </c>
      <c r="C8335" s="21">
        <v>5</v>
      </c>
      <c r="D8335" s="21">
        <f>VLOOKUP(A8335,英雄数据表!A:D,4,0)</f>
        <v>5</v>
      </c>
      <c r="E8335" s="20" t="str">
        <f>VLOOKUP(A8335,英雄数据表!A:C,3,0)</f>
        <v>毒之魔瓶</v>
      </c>
      <c r="F8335" s="20">
        <f t="shared" si="558"/>
        <v>55036</v>
      </c>
      <c r="G8335" s="20">
        <f t="shared" si="559"/>
        <v>55036</v>
      </c>
      <c r="H8335" s="21" t="str">
        <f>VLOOKUP(B8335,属性中转表!A:F,6,FALSE)</f>
        <v>"hp":102600,"atk":2850</v>
      </c>
      <c r="I8335" s="20" t="str">
        <f>IF(VLOOKUP(B8335,属性中转表!A:G,7,FALSE)=0,"",VLOOKUP(VLOOKUP(B8335,属性中转表!A:G,7,FALSE),属性中转表!$K$2:$P$21,6,0))&amp;IF(VLOOKUP(B8335,属性中转表!A:G,7,FALSE)&gt;=50,VLOOKUP(A8335,英雄数据表!A:K,9,0),IF(VLOOKUP(B8335,属性中转表!A:G,7,FALSE)&gt;=25,VLOOKUP(A8335,英雄数据表!A:K,5,0),""))</f>
        <v>"atk":300,"hp":5000,"undpspro":100</v>
      </c>
      <c r="J8335" s="20" t="str">
        <f>IF(I8335="","",属性中转表!$I$1&amp;(IF(VLOOKUP(B8335,属性中转表!A:G,7,FALSE)=0,0,VLOOKUP(VLOOKUP(B8335,属性中转表!A:G,7,FALSE),属性中转表!$K$2:$P$21,4,0)))+IFERROR(VLOOKUP(A8335,英雄数据表!A:K,IF(武魂!B8335&gt;=50,10,IF(武魂!B8335&gt;=25,6)),0),0))</f>
        <v>,"dpspro":50</v>
      </c>
      <c r="K8335" s="32" t="str">
        <f t="shared" si="560"/>
        <v>"atk":300,"hp":5000,"undpspro":100,"dpspro":50</v>
      </c>
      <c r="L8335" s="20" t="str">
        <f>IF(B8335&gt;=50,VLOOKUP(A8335,英雄数据表!A:L,11,FALSE),IF(B8335&gt;=25,VLOOKUP(A8335,英雄数据表!A:L,7,0),""))</f>
        <v>"5503601004"</v>
      </c>
      <c r="M8335" s="20" t="str">
        <f>IFERROR(VLOOKUP(B8335,属性中转表!$K$2:$O$21,5,FALSE),"")</f>
        <v/>
      </c>
      <c r="N8335" s="20" t="str">
        <f>IF(B8335=25,VLOOKUP(A8335,英雄数据表!A:L,8,FALSE),IF(B8335=50,VLOOKUP(A8335,英雄数据表!A:L,12,0),""))</f>
        <v/>
      </c>
    </row>
    <row r="8336" spans="1:14" x14ac:dyDescent="0.3">
      <c r="A8336" s="20">
        <v>55036</v>
      </c>
      <c r="B8336" s="21">
        <f t="shared" si="557"/>
        <v>35</v>
      </c>
      <c r="C8336" s="21">
        <v>5</v>
      </c>
      <c r="D8336" s="21">
        <f>VLOOKUP(A8336,英雄数据表!A:D,4,0)</f>
        <v>5</v>
      </c>
      <c r="E8336" s="20" t="str">
        <f>VLOOKUP(A8336,英雄数据表!A:C,3,0)</f>
        <v>毒之魔瓶</v>
      </c>
      <c r="F8336" s="20">
        <f t="shared" si="558"/>
        <v>55036</v>
      </c>
      <c r="G8336" s="20">
        <f t="shared" si="559"/>
        <v>55036</v>
      </c>
      <c r="H8336" s="21" t="str">
        <f>VLOOKUP(B8336,属性中转表!A:F,6,FALSE)</f>
        <v>"hp":107100,"atk":2975</v>
      </c>
      <c r="I8336" s="20" t="str">
        <f>IF(VLOOKUP(B8336,属性中转表!A:G,7,FALSE)=0,"",VLOOKUP(VLOOKUP(B8336,属性中转表!A:G,7,FALSE),属性中转表!$K$2:$P$21,6,0))&amp;IF(VLOOKUP(B8336,属性中转表!A:G,7,FALSE)&gt;=50,VLOOKUP(A8336,英雄数据表!A:K,9,0),IF(VLOOKUP(B8336,属性中转表!A:G,7,FALSE)&gt;=25,VLOOKUP(A8336,英雄数据表!A:K,5,0),""))</f>
        <v>"atk":300,"hp":5000,"undpspro":100</v>
      </c>
      <c r="J8336" s="20" t="str">
        <f>IF(I8336="","",属性中转表!$I$1&amp;(IF(VLOOKUP(B8336,属性中转表!A:G,7,FALSE)=0,0,VLOOKUP(VLOOKUP(B8336,属性中转表!A:G,7,FALSE),属性中转表!$K$2:$P$21,4,0)))+IFERROR(VLOOKUP(A8336,英雄数据表!A:K,IF(武魂!B8336&gt;=50,10,IF(武魂!B8336&gt;=25,6)),0),0))</f>
        <v>,"dpspro":100</v>
      </c>
      <c r="K8336" s="32" t="str">
        <f t="shared" si="560"/>
        <v>"atk":300,"hp":5000,"undpspro":100,"dpspro":100</v>
      </c>
      <c r="L8336" s="20" t="str">
        <f>IF(B8336&gt;=50,VLOOKUP(A8336,英雄数据表!A:L,11,FALSE),IF(B8336&gt;=25,VLOOKUP(A8336,英雄数据表!A:L,7,0),""))</f>
        <v>"5503601004"</v>
      </c>
      <c r="M8336" s="20" t="str">
        <f>IFERROR(VLOOKUP(B8336,属性中转表!$K$2:$O$21,5,FALSE),"")</f>
        <v>"dpspro":50</v>
      </c>
      <c r="N8336" s="20" t="str">
        <f>IF(B8336=25,VLOOKUP(A8336,英雄数据表!A:L,8,FALSE),IF(B8336=50,VLOOKUP(A8336,英雄数据表!A:L,12,0),""))</f>
        <v/>
      </c>
    </row>
    <row r="8337" spans="1:14" x14ac:dyDescent="0.3">
      <c r="A8337" s="20">
        <v>55036</v>
      </c>
      <c r="B8337" s="21">
        <f t="shared" si="557"/>
        <v>36</v>
      </c>
      <c r="C8337" s="21">
        <v>5</v>
      </c>
      <c r="D8337" s="21">
        <f>VLOOKUP(A8337,英雄数据表!A:D,4,0)</f>
        <v>5</v>
      </c>
      <c r="E8337" s="20" t="str">
        <f>VLOOKUP(A8337,英雄数据表!A:C,3,0)</f>
        <v>毒之魔瓶</v>
      </c>
      <c r="F8337" s="20">
        <f t="shared" si="558"/>
        <v>55036</v>
      </c>
      <c r="G8337" s="20">
        <f t="shared" si="559"/>
        <v>55036</v>
      </c>
      <c r="H8337" s="21" t="str">
        <f>VLOOKUP(B8337,属性中转表!A:F,6,FALSE)</f>
        <v>"hp":111600,"atk":3100</v>
      </c>
      <c r="I8337" s="20" t="str">
        <f>IF(VLOOKUP(B8337,属性中转表!A:G,7,FALSE)=0,"",VLOOKUP(VLOOKUP(B8337,属性中转表!A:G,7,FALSE),属性中转表!$K$2:$P$21,6,0))&amp;IF(VLOOKUP(B8337,属性中转表!A:G,7,FALSE)&gt;=50,VLOOKUP(A8337,英雄数据表!A:K,9,0),IF(VLOOKUP(B8337,属性中转表!A:G,7,FALSE)&gt;=25,VLOOKUP(A8337,英雄数据表!A:K,5,0),""))</f>
        <v>"atk":300,"hp":5000,"undpspro":100</v>
      </c>
      <c r="J8337" s="20" t="str">
        <f>IF(I8337="","",属性中转表!$I$1&amp;(IF(VLOOKUP(B8337,属性中转表!A:G,7,FALSE)=0,0,VLOOKUP(VLOOKUP(B8337,属性中转表!A:G,7,FALSE),属性中转表!$K$2:$P$21,4,0)))+IFERROR(VLOOKUP(A8337,英雄数据表!A:K,IF(武魂!B8337&gt;=50,10,IF(武魂!B8337&gt;=25,6)),0),0))</f>
        <v>,"dpspro":100</v>
      </c>
      <c r="K8337" s="32" t="str">
        <f t="shared" si="560"/>
        <v>"atk":300,"hp":5000,"undpspro":100,"dpspro":100</v>
      </c>
      <c r="L8337" s="20" t="str">
        <f>IF(B8337&gt;=50,VLOOKUP(A8337,英雄数据表!A:L,11,FALSE),IF(B8337&gt;=25,VLOOKUP(A8337,英雄数据表!A:L,7,0),""))</f>
        <v>"5503601004"</v>
      </c>
      <c r="M8337" s="20" t="str">
        <f>IFERROR(VLOOKUP(B8337,属性中转表!$K$2:$O$21,5,FALSE),"")</f>
        <v/>
      </c>
      <c r="N8337" s="20" t="str">
        <f>IF(B8337=25,VLOOKUP(A8337,英雄数据表!A:L,8,FALSE),IF(B8337=50,VLOOKUP(A8337,英雄数据表!A:L,12,0),""))</f>
        <v/>
      </c>
    </row>
    <row r="8338" spans="1:14" x14ac:dyDescent="0.3">
      <c r="A8338" s="20">
        <v>55036</v>
      </c>
      <c r="B8338" s="21">
        <f t="shared" si="557"/>
        <v>37</v>
      </c>
      <c r="C8338" s="21">
        <v>5</v>
      </c>
      <c r="D8338" s="21">
        <f>VLOOKUP(A8338,英雄数据表!A:D,4,0)</f>
        <v>5</v>
      </c>
      <c r="E8338" s="20" t="str">
        <f>VLOOKUP(A8338,英雄数据表!A:C,3,0)</f>
        <v>毒之魔瓶</v>
      </c>
      <c r="F8338" s="20">
        <f t="shared" si="558"/>
        <v>55036</v>
      </c>
      <c r="G8338" s="20">
        <f t="shared" si="559"/>
        <v>55036</v>
      </c>
      <c r="H8338" s="21" t="str">
        <f>VLOOKUP(B8338,属性中转表!A:F,6,FALSE)</f>
        <v>"hp":116100,"atk":3225</v>
      </c>
      <c r="I8338" s="20" t="str">
        <f>IF(VLOOKUP(B8338,属性中转表!A:G,7,FALSE)=0,"",VLOOKUP(VLOOKUP(B8338,属性中转表!A:G,7,FALSE),属性中转表!$K$2:$P$21,6,0))&amp;IF(VLOOKUP(B8338,属性中转表!A:G,7,FALSE)&gt;=50,VLOOKUP(A8338,英雄数据表!A:K,9,0),IF(VLOOKUP(B8338,属性中转表!A:G,7,FALSE)&gt;=25,VLOOKUP(A8338,英雄数据表!A:K,5,0),""))</f>
        <v>"atk":300,"hp":5000,"undpspro":100</v>
      </c>
      <c r="J8338" s="20" t="str">
        <f>IF(I8338="","",属性中转表!$I$1&amp;(IF(VLOOKUP(B8338,属性中转表!A:G,7,FALSE)=0,0,VLOOKUP(VLOOKUP(B8338,属性中转表!A:G,7,FALSE),属性中转表!$K$2:$P$21,4,0)))+IFERROR(VLOOKUP(A8338,英雄数据表!A:K,IF(武魂!B8338&gt;=50,10,IF(武魂!B8338&gt;=25,6)),0),0))</f>
        <v>,"dpspro":100</v>
      </c>
      <c r="K8338" s="32" t="str">
        <f t="shared" si="560"/>
        <v>"atk":300,"hp":5000,"undpspro":100,"dpspro":100</v>
      </c>
      <c r="L8338" s="20" t="str">
        <f>IF(B8338&gt;=50,VLOOKUP(A8338,英雄数据表!A:L,11,FALSE),IF(B8338&gt;=25,VLOOKUP(A8338,英雄数据表!A:L,7,0),""))</f>
        <v>"5503601004"</v>
      </c>
      <c r="M8338" s="20" t="str">
        <f>IFERROR(VLOOKUP(B8338,属性中转表!$K$2:$O$21,5,FALSE),"")</f>
        <v/>
      </c>
      <c r="N8338" s="20" t="str">
        <f>IF(B8338=25,VLOOKUP(A8338,英雄数据表!A:L,8,FALSE),IF(B8338=50,VLOOKUP(A8338,英雄数据表!A:L,12,0),""))</f>
        <v/>
      </c>
    </row>
    <row r="8339" spans="1:14" x14ac:dyDescent="0.3">
      <c r="A8339" s="20">
        <v>55036</v>
      </c>
      <c r="B8339" s="21">
        <f t="shared" si="557"/>
        <v>38</v>
      </c>
      <c r="C8339" s="21">
        <v>5</v>
      </c>
      <c r="D8339" s="21">
        <f>VLOOKUP(A8339,英雄数据表!A:D,4,0)</f>
        <v>5</v>
      </c>
      <c r="E8339" s="20" t="str">
        <f>VLOOKUP(A8339,英雄数据表!A:C,3,0)</f>
        <v>毒之魔瓶</v>
      </c>
      <c r="F8339" s="20">
        <f t="shared" si="558"/>
        <v>55036</v>
      </c>
      <c r="G8339" s="20">
        <f t="shared" si="559"/>
        <v>55036</v>
      </c>
      <c r="H8339" s="21" t="str">
        <f>VLOOKUP(B8339,属性中转表!A:F,6,FALSE)</f>
        <v>"hp":120600,"atk":3350</v>
      </c>
      <c r="I8339" s="20" t="str">
        <f>IF(VLOOKUP(B8339,属性中转表!A:G,7,FALSE)=0,"",VLOOKUP(VLOOKUP(B8339,属性中转表!A:G,7,FALSE),属性中转表!$K$2:$P$21,6,0))&amp;IF(VLOOKUP(B8339,属性中转表!A:G,7,FALSE)&gt;=50,VLOOKUP(A8339,英雄数据表!A:K,9,0),IF(VLOOKUP(B8339,属性中转表!A:G,7,FALSE)&gt;=25,VLOOKUP(A8339,英雄数据表!A:K,5,0),""))</f>
        <v>"atk":300,"hp":5000,"undpspro":100</v>
      </c>
      <c r="J8339" s="20" t="str">
        <f>IF(I8339="","",属性中转表!$I$1&amp;(IF(VLOOKUP(B8339,属性中转表!A:G,7,FALSE)=0,0,VLOOKUP(VLOOKUP(B8339,属性中转表!A:G,7,FALSE),属性中转表!$K$2:$P$21,4,0)))+IFERROR(VLOOKUP(A8339,英雄数据表!A:K,IF(武魂!B8339&gt;=50,10,IF(武魂!B8339&gt;=25,6)),0),0))</f>
        <v>,"dpspro":100</v>
      </c>
      <c r="K8339" s="32" t="str">
        <f t="shared" si="560"/>
        <v>"atk":300,"hp":5000,"undpspro":100,"dpspro":100</v>
      </c>
      <c r="L8339" s="20" t="str">
        <f>IF(B8339&gt;=50,VLOOKUP(A8339,英雄数据表!A:L,11,FALSE),IF(B8339&gt;=25,VLOOKUP(A8339,英雄数据表!A:L,7,0),""))</f>
        <v>"5503601004"</v>
      </c>
      <c r="M8339" s="20" t="str">
        <f>IFERROR(VLOOKUP(B8339,属性中转表!$K$2:$O$21,5,FALSE),"")</f>
        <v/>
      </c>
      <c r="N8339" s="20" t="str">
        <f>IF(B8339=25,VLOOKUP(A8339,英雄数据表!A:L,8,FALSE),IF(B8339=50,VLOOKUP(A8339,英雄数据表!A:L,12,0),""))</f>
        <v/>
      </c>
    </row>
    <row r="8340" spans="1:14" x14ac:dyDescent="0.3">
      <c r="A8340" s="20">
        <v>55036</v>
      </c>
      <c r="B8340" s="21">
        <f t="shared" si="557"/>
        <v>39</v>
      </c>
      <c r="C8340" s="21">
        <v>5</v>
      </c>
      <c r="D8340" s="21">
        <f>VLOOKUP(A8340,英雄数据表!A:D,4,0)</f>
        <v>5</v>
      </c>
      <c r="E8340" s="20" t="str">
        <f>VLOOKUP(A8340,英雄数据表!A:C,3,0)</f>
        <v>毒之魔瓶</v>
      </c>
      <c r="F8340" s="20">
        <f t="shared" si="558"/>
        <v>55036</v>
      </c>
      <c r="G8340" s="20">
        <f t="shared" si="559"/>
        <v>55036</v>
      </c>
      <c r="H8340" s="21" t="str">
        <f>VLOOKUP(B8340,属性中转表!A:F,6,FALSE)</f>
        <v>"hp":125100,"atk":3475</v>
      </c>
      <c r="I8340" s="20" t="str">
        <f>IF(VLOOKUP(B8340,属性中转表!A:G,7,FALSE)=0,"",VLOOKUP(VLOOKUP(B8340,属性中转表!A:G,7,FALSE),属性中转表!$K$2:$P$21,6,0))&amp;IF(VLOOKUP(B8340,属性中转表!A:G,7,FALSE)&gt;=50,VLOOKUP(A8340,英雄数据表!A:K,9,0),IF(VLOOKUP(B8340,属性中转表!A:G,7,FALSE)&gt;=25,VLOOKUP(A8340,英雄数据表!A:K,5,0),""))</f>
        <v>"atk":300,"hp":5000,"undpspro":100</v>
      </c>
      <c r="J8340" s="20" t="str">
        <f>IF(I8340="","",属性中转表!$I$1&amp;(IF(VLOOKUP(B8340,属性中转表!A:G,7,FALSE)=0,0,VLOOKUP(VLOOKUP(B8340,属性中转表!A:G,7,FALSE),属性中转表!$K$2:$P$21,4,0)))+IFERROR(VLOOKUP(A8340,英雄数据表!A:K,IF(武魂!B8340&gt;=50,10,IF(武魂!B8340&gt;=25,6)),0),0))</f>
        <v>,"dpspro":100</v>
      </c>
      <c r="K8340" s="32" t="str">
        <f t="shared" si="560"/>
        <v>"atk":300,"hp":5000,"undpspro":100,"dpspro":100</v>
      </c>
      <c r="L8340" s="20" t="str">
        <f>IF(B8340&gt;=50,VLOOKUP(A8340,英雄数据表!A:L,11,FALSE),IF(B8340&gt;=25,VLOOKUP(A8340,英雄数据表!A:L,7,0),""))</f>
        <v>"5503601004"</v>
      </c>
      <c r="M8340" s="20" t="str">
        <f>IFERROR(VLOOKUP(B8340,属性中转表!$K$2:$O$21,5,FALSE),"")</f>
        <v/>
      </c>
      <c r="N8340" s="20" t="str">
        <f>IF(B8340=25,VLOOKUP(A8340,英雄数据表!A:L,8,FALSE),IF(B8340=50,VLOOKUP(A8340,英雄数据表!A:L,12,0),""))</f>
        <v/>
      </c>
    </row>
    <row r="8341" spans="1:14" x14ac:dyDescent="0.3">
      <c r="A8341" s="20">
        <v>55036</v>
      </c>
      <c r="B8341" s="21">
        <f t="shared" si="557"/>
        <v>40</v>
      </c>
      <c r="C8341" s="21">
        <v>5</v>
      </c>
      <c r="D8341" s="21">
        <f>VLOOKUP(A8341,英雄数据表!A:D,4,0)</f>
        <v>5</v>
      </c>
      <c r="E8341" s="20" t="str">
        <f>VLOOKUP(A8341,英雄数据表!A:C,3,0)</f>
        <v>毒之魔瓶</v>
      </c>
      <c r="F8341" s="20">
        <f t="shared" si="558"/>
        <v>55036</v>
      </c>
      <c r="G8341" s="20">
        <f t="shared" si="559"/>
        <v>55036</v>
      </c>
      <c r="H8341" s="21" t="str">
        <f>VLOOKUP(B8341,属性中转表!A:F,6,FALSE)</f>
        <v>"hp":129600,"atk":3600</v>
      </c>
      <c r="I8341" s="20" t="str">
        <f>IF(VLOOKUP(B8341,属性中转表!A:G,7,FALSE)=0,"",VLOOKUP(VLOOKUP(B8341,属性中转表!A:G,7,FALSE),属性中转表!$K$2:$P$21,6,0))&amp;IF(VLOOKUP(B8341,属性中转表!A:G,7,FALSE)&gt;=50,VLOOKUP(A8341,英雄数据表!A:K,9,0),IF(VLOOKUP(B8341,属性中转表!A:G,7,FALSE)&gt;=25,VLOOKUP(A8341,英雄数据表!A:K,5,0),""))</f>
        <v>"atk":300,"hp":5000,"undpspro":100,"pvpdpspro":50</v>
      </c>
      <c r="J8341" s="20" t="str">
        <f>IF(I8341="","",属性中转表!$I$1&amp;(IF(VLOOKUP(B8341,属性中转表!A:G,7,FALSE)=0,0,VLOOKUP(VLOOKUP(B8341,属性中转表!A:G,7,FALSE),属性中转表!$K$2:$P$21,4,0)))+IFERROR(VLOOKUP(A8341,英雄数据表!A:K,IF(武魂!B8341&gt;=50,10,IF(武魂!B8341&gt;=25,6)),0),0))</f>
        <v>,"dpspro":100</v>
      </c>
      <c r="K8341" s="32" t="str">
        <f t="shared" si="560"/>
        <v>"atk":300,"hp":5000,"undpspro":100,"pvpdpspro":50,"dpspro":100</v>
      </c>
      <c r="L8341" s="20" t="str">
        <f>IF(B8341&gt;=50,VLOOKUP(A8341,英雄数据表!A:L,11,FALSE),IF(B8341&gt;=25,VLOOKUP(A8341,英雄数据表!A:L,7,0),""))</f>
        <v>"5503601004"</v>
      </c>
      <c r="M8341" s="20" t="str">
        <f>IFERROR(VLOOKUP(B8341,属性中转表!$K$2:$O$21,5,FALSE),"")</f>
        <v>"pvpdpspro":50</v>
      </c>
      <c r="N8341" s="20" t="str">
        <f>IF(B8341=25,VLOOKUP(A8341,英雄数据表!A:L,8,FALSE),IF(B8341=50,VLOOKUP(A8341,英雄数据表!A:L,12,0),""))</f>
        <v/>
      </c>
    </row>
    <row r="8342" spans="1:14" x14ac:dyDescent="0.3">
      <c r="A8342" s="20">
        <v>55036</v>
      </c>
      <c r="B8342" s="21">
        <f t="shared" si="557"/>
        <v>41</v>
      </c>
      <c r="C8342" s="21">
        <v>5</v>
      </c>
      <c r="D8342" s="21">
        <f>VLOOKUP(A8342,英雄数据表!A:D,4,0)</f>
        <v>5</v>
      </c>
      <c r="E8342" s="20" t="str">
        <f>VLOOKUP(A8342,英雄数据表!A:C,3,0)</f>
        <v>毒之魔瓶</v>
      </c>
      <c r="F8342" s="20">
        <f t="shared" si="558"/>
        <v>55036</v>
      </c>
      <c r="G8342" s="20">
        <f t="shared" si="559"/>
        <v>55036</v>
      </c>
      <c r="H8342" s="21" t="str">
        <f>VLOOKUP(B8342,属性中转表!A:F,6,FALSE)</f>
        <v>"hp":135000,"atk":3750</v>
      </c>
      <c r="I8342" s="20" t="str">
        <f>IF(VLOOKUP(B8342,属性中转表!A:G,7,FALSE)=0,"",VLOOKUP(VLOOKUP(B8342,属性中转表!A:G,7,FALSE),属性中转表!$K$2:$P$21,6,0))&amp;IF(VLOOKUP(B8342,属性中转表!A:G,7,FALSE)&gt;=50,VLOOKUP(A8342,英雄数据表!A:K,9,0),IF(VLOOKUP(B8342,属性中转表!A:G,7,FALSE)&gt;=25,VLOOKUP(A8342,英雄数据表!A:K,5,0),""))</f>
        <v>"atk":300,"hp":5000,"undpspro":100,"pvpdpspro":50</v>
      </c>
      <c r="J8342" s="20" t="str">
        <f>IF(I8342="","",属性中转表!$I$1&amp;(IF(VLOOKUP(B8342,属性中转表!A:G,7,FALSE)=0,0,VLOOKUP(VLOOKUP(B8342,属性中转表!A:G,7,FALSE),属性中转表!$K$2:$P$21,4,0)))+IFERROR(VLOOKUP(A8342,英雄数据表!A:K,IF(武魂!B8342&gt;=50,10,IF(武魂!B8342&gt;=25,6)),0),0))</f>
        <v>,"dpspro":100</v>
      </c>
      <c r="K8342" s="32" t="str">
        <f t="shared" si="560"/>
        <v>"atk":300,"hp":5000,"undpspro":100,"pvpdpspro":50,"dpspro":100</v>
      </c>
      <c r="L8342" s="20" t="str">
        <f>IF(B8342&gt;=50,VLOOKUP(A8342,英雄数据表!A:L,11,FALSE),IF(B8342&gt;=25,VLOOKUP(A8342,英雄数据表!A:L,7,0),""))</f>
        <v>"5503601004"</v>
      </c>
      <c r="M8342" s="20" t="str">
        <f>IFERROR(VLOOKUP(B8342,属性中转表!$K$2:$O$21,5,FALSE),"")</f>
        <v/>
      </c>
      <c r="N8342" s="20" t="str">
        <f>IF(B8342=25,VLOOKUP(A8342,英雄数据表!A:L,8,FALSE),IF(B8342=50,VLOOKUP(A8342,英雄数据表!A:L,12,0),""))</f>
        <v/>
      </c>
    </row>
    <row r="8343" spans="1:14" x14ac:dyDescent="0.3">
      <c r="A8343" s="20">
        <v>55036</v>
      </c>
      <c r="B8343" s="21">
        <f t="shared" si="557"/>
        <v>42</v>
      </c>
      <c r="C8343" s="21">
        <v>5</v>
      </c>
      <c r="D8343" s="21">
        <f>VLOOKUP(A8343,英雄数据表!A:D,4,0)</f>
        <v>5</v>
      </c>
      <c r="E8343" s="20" t="str">
        <f>VLOOKUP(A8343,英雄数据表!A:C,3,0)</f>
        <v>毒之魔瓶</v>
      </c>
      <c r="F8343" s="20">
        <f t="shared" si="558"/>
        <v>55036</v>
      </c>
      <c r="G8343" s="20">
        <f t="shared" si="559"/>
        <v>55036</v>
      </c>
      <c r="H8343" s="21" t="str">
        <f>VLOOKUP(B8343,属性中转表!A:F,6,FALSE)</f>
        <v>"hp":140400,"atk":3900</v>
      </c>
      <c r="I8343" s="20" t="str">
        <f>IF(VLOOKUP(B8343,属性中转表!A:G,7,FALSE)=0,"",VLOOKUP(VLOOKUP(B8343,属性中转表!A:G,7,FALSE),属性中转表!$K$2:$P$21,6,0))&amp;IF(VLOOKUP(B8343,属性中转表!A:G,7,FALSE)&gt;=50,VLOOKUP(A8343,英雄数据表!A:K,9,0),IF(VLOOKUP(B8343,属性中转表!A:G,7,FALSE)&gt;=25,VLOOKUP(A8343,英雄数据表!A:K,5,0),""))</f>
        <v>"atk":300,"hp":5000,"undpspro":100,"pvpdpspro":50</v>
      </c>
      <c r="J8343" s="20" t="str">
        <f>IF(I8343="","",属性中转表!$I$1&amp;(IF(VLOOKUP(B8343,属性中转表!A:G,7,FALSE)=0,0,VLOOKUP(VLOOKUP(B8343,属性中转表!A:G,7,FALSE),属性中转表!$K$2:$P$21,4,0)))+IFERROR(VLOOKUP(A8343,英雄数据表!A:K,IF(武魂!B8343&gt;=50,10,IF(武魂!B8343&gt;=25,6)),0),0))</f>
        <v>,"dpspro":100</v>
      </c>
      <c r="K8343" s="32" t="str">
        <f t="shared" si="560"/>
        <v>"atk":300,"hp":5000,"undpspro":100,"pvpdpspro":50,"dpspro":100</v>
      </c>
      <c r="L8343" s="20" t="str">
        <f>IF(B8343&gt;=50,VLOOKUP(A8343,英雄数据表!A:L,11,FALSE),IF(B8343&gt;=25,VLOOKUP(A8343,英雄数据表!A:L,7,0),""))</f>
        <v>"5503601004"</v>
      </c>
      <c r="M8343" s="20" t="str">
        <f>IFERROR(VLOOKUP(B8343,属性中转表!$K$2:$O$21,5,FALSE),"")</f>
        <v/>
      </c>
      <c r="N8343" s="20" t="str">
        <f>IF(B8343=25,VLOOKUP(A8343,英雄数据表!A:L,8,FALSE),IF(B8343=50,VLOOKUP(A8343,英雄数据表!A:L,12,0),""))</f>
        <v/>
      </c>
    </row>
    <row r="8344" spans="1:14" x14ac:dyDescent="0.3">
      <c r="A8344" s="20">
        <v>55036</v>
      </c>
      <c r="B8344" s="21">
        <f t="shared" si="557"/>
        <v>43</v>
      </c>
      <c r="C8344" s="21">
        <v>5</v>
      </c>
      <c r="D8344" s="21">
        <f>VLOOKUP(A8344,英雄数据表!A:D,4,0)</f>
        <v>5</v>
      </c>
      <c r="E8344" s="20" t="str">
        <f>VLOOKUP(A8344,英雄数据表!A:C,3,0)</f>
        <v>毒之魔瓶</v>
      </c>
      <c r="F8344" s="20">
        <f t="shared" si="558"/>
        <v>55036</v>
      </c>
      <c r="G8344" s="20">
        <f t="shared" si="559"/>
        <v>55036</v>
      </c>
      <c r="H8344" s="21" t="str">
        <f>VLOOKUP(B8344,属性中转表!A:F,6,FALSE)</f>
        <v>"hp":145800,"atk":4050</v>
      </c>
      <c r="I8344" s="20" t="str">
        <f>IF(VLOOKUP(B8344,属性中转表!A:G,7,FALSE)=0,"",VLOOKUP(VLOOKUP(B8344,属性中转表!A:G,7,FALSE),属性中转表!$K$2:$P$21,6,0))&amp;IF(VLOOKUP(B8344,属性中转表!A:G,7,FALSE)&gt;=50,VLOOKUP(A8344,英雄数据表!A:K,9,0),IF(VLOOKUP(B8344,属性中转表!A:G,7,FALSE)&gt;=25,VLOOKUP(A8344,英雄数据表!A:K,5,0),""))</f>
        <v>"atk":300,"hp":5000,"undpspro":100,"pvpdpspro":50</v>
      </c>
      <c r="J8344" s="20" t="str">
        <f>IF(I8344="","",属性中转表!$I$1&amp;(IF(VLOOKUP(B8344,属性中转表!A:G,7,FALSE)=0,0,VLOOKUP(VLOOKUP(B8344,属性中转表!A:G,7,FALSE),属性中转表!$K$2:$P$21,4,0)))+IFERROR(VLOOKUP(A8344,英雄数据表!A:K,IF(武魂!B8344&gt;=50,10,IF(武魂!B8344&gt;=25,6)),0),0))</f>
        <v>,"dpspro":100</v>
      </c>
      <c r="K8344" s="32" t="str">
        <f t="shared" si="560"/>
        <v>"atk":300,"hp":5000,"undpspro":100,"pvpdpspro":50,"dpspro":100</v>
      </c>
      <c r="L8344" s="20" t="str">
        <f>IF(B8344&gt;=50,VLOOKUP(A8344,英雄数据表!A:L,11,FALSE),IF(B8344&gt;=25,VLOOKUP(A8344,英雄数据表!A:L,7,0),""))</f>
        <v>"5503601004"</v>
      </c>
      <c r="M8344" s="20" t="str">
        <f>IFERROR(VLOOKUP(B8344,属性中转表!$K$2:$O$21,5,FALSE),"")</f>
        <v/>
      </c>
      <c r="N8344" s="20" t="str">
        <f>IF(B8344=25,VLOOKUP(A8344,英雄数据表!A:L,8,FALSE),IF(B8344=50,VLOOKUP(A8344,英雄数据表!A:L,12,0),""))</f>
        <v/>
      </c>
    </row>
    <row r="8345" spans="1:14" x14ac:dyDescent="0.3">
      <c r="A8345" s="20">
        <v>55036</v>
      </c>
      <c r="B8345" s="21">
        <f t="shared" si="557"/>
        <v>44</v>
      </c>
      <c r="C8345" s="21">
        <v>5</v>
      </c>
      <c r="D8345" s="21">
        <f>VLOOKUP(A8345,英雄数据表!A:D,4,0)</f>
        <v>5</v>
      </c>
      <c r="E8345" s="20" t="str">
        <f>VLOOKUP(A8345,英雄数据表!A:C,3,0)</f>
        <v>毒之魔瓶</v>
      </c>
      <c r="F8345" s="20">
        <f t="shared" si="558"/>
        <v>55036</v>
      </c>
      <c r="G8345" s="20">
        <f t="shared" si="559"/>
        <v>55036</v>
      </c>
      <c r="H8345" s="21" t="str">
        <f>VLOOKUP(B8345,属性中转表!A:F,6,FALSE)</f>
        <v>"hp":151200,"atk":4200</v>
      </c>
      <c r="I8345" s="20" t="str">
        <f>IF(VLOOKUP(B8345,属性中转表!A:G,7,FALSE)=0,"",VLOOKUP(VLOOKUP(B8345,属性中转表!A:G,7,FALSE),属性中转表!$K$2:$P$21,6,0))&amp;IF(VLOOKUP(B8345,属性中转表!A:G,7,FALSE)&gt;=50,VLOOKUP(A8345,英雄数据表!A:K,9,0),IF(VLOOKUP(B8345,属性中转表!A:G,7,FALSE)&gt;=25,VLOOKUP(A8345,英雄数据表!A:K,5,0),""))</f>
        <v>"atk":300,"hp":5000,"undpspro":100,"pvpdpspro":50</v>
      </c>
      <c r="J8345" s="20" t="str">
        <f>IF(I8345="","",属性中转表!$I$1&amp;(IF(VLOOKUP(B8345,属性中转表!A:G,7,FALSE)=0,0,VLOOKUP(VLOOKUP(B8345,属性中转表!A:G,7,FALSE),属性中转表!$K$2:$P$21,4,0)))+IFERROR(VLOOKUP(A8345,英雄数据表!A:K,IF(武魂!B8345&gt;=50,10,IF(武魂!B8345&gt;=25,6)),0),0))</f>
        <v>,"dpspro":100</v>
      </c>
      <c r="K8345" s="32" t="str">
        <f t="shared" si="560"/>
        <v>"atk":300,"hp":5000,"undpspro":100,"pvpdpspro":50,"dpspro":100</v>
      </c>
      <c r="L8345" s="20" t="str">
        <f>IF(B8345&gt;=50,VLOOKUP(A8345,英雄数据表!A:L,11,FALSE),IF(B8345&gt;=25,VLOOKUP(A8345,英雄数据表!A:L,7,0),""))</f>
        <v>"5503601004"</v>
      </c>
      <c r="M8345" s="20" t="str">
        <f>IFERROR(VLOOKUP(B8345,属性中转表!$K$2:$O$21,5,FALSE),"")</f>
        <v/>
      </c>
      <c r="N8345" s="20" t="str">
        <f>IF(B8345=25,VLOOKUP(A8345,英雄数据表!A:L,8,FALSE),IF(B8345=50,VLOOKUP(A8345,英雄数据表!A:L,12,0),""))</f>
        <v/>
      </c>
    </row>
    <row r="8346" spans="1:14" x14ac:dyDescent="0.3">
      <c r="A8346" s="20">
        <v>55036</v>
      </c>
      <c r="B8346" s="21">
        <f t="shared" si="557"/>
        <v>45</v>
      </c>
      <c r="C8346" s="21">
        <v>5</v>
      </c>
      <c r="D8346" s="21">
        <f>VLOOKUP(A8346,英雄数据表!A:D,4,0)</f>
        <v>5</v>
      </c>
      <c r="E8346" s="20" t="str">
        <f>VLOOKUP(A8346,英雄数据表!A:C,3,0)</f>
        <v>毒之魔瓶</v>
      </c>
      <c r="F8346" s="20">
        <f t="shared" si="558"/>
        <v>55036</v>
      </c>
      <c r="G8346" s="20">
        <f t="shared" si="559"/>
        <v>55036</v>
      </c>
      <c r="H8346" s="21" t="str">
        <f>VLOOKUP(B8346,属性中转表!A:F,6,FALSE)</f>
        <v>"hp":156600,"atk":4350</v>
      </c>
      <c r="I8346" s="20" t="str">
        <f>IF(VLOOKUP(B8346,属性中转表!A:G,7,FALSE)=0,"",VLOOKUP(VLOOKUP(B8346,属性中转表!A:G,7,FALSE),属性中转表!$K$2:$P$21,6,0))&amp;IF(VLOOKUP(B8346,属性中转表!A:G,7,FALSE)&gt;=50,VLOOKUP(A8346,英雄数据表!A:K,9,0),IF(VLOOKUP(B8346,属性中转表!A:G,7,FALSE)&gt;=25,VLOOKUP(A8346,英雄数据表!A:K,5,0),""))</f>
        <v>"atk":300,"hp":5000,"undpspro":100,"pvpdpspro":50,"pvpundpspro":50</v>
      </c>
      <c r="J8346" s="20" t="str">
        <f>IF(I8346="","",属性中转表!$I$1&amp;(IF(VLOOKUP(B8346,属性中转表!A:G,7,FALSE)=0,0,VLOOKUP(VLOOKUP(B8346,属性中转表!A:G,7,FALSE),属性中转表!$K$2:$P$21,4,0)))+IFERROR(VLOOKUP(A8346,英雄数据表!A:K,IF(武魂!B8346&gt;=50,10,IF(武魂!B8346&gt;=25,6)),0),0))</f>
        <v>,"dpspro":100</v>
      </c>
      <c r="K8346" s="32" t="str">
        <f t="shared" si="560"/>
        <v>"atk":300,"hp":5000,"undpspro":100,"pvpdpspro":50,"pvpundpspro":50,"dpspro":100</v>
      </c>
      <c r="L8346" s="20" t="str">
        <f>IF(B8346&gt;=50,VLOOKUP(A8346,英雄数据表!A:L,11,FALSE),IF(B8346&gt;=25,VLOOKUP(A8346,英雄数据表!A:L,7,0),""))</f>
        <v>"5503601004"</v>
      </c>
      <c r="M8346" s="20" t="str">
        <f>IFERROR(VLOOKUP(B8346,属性中转表!$K$2:$O$21,5,FALSE),"")</f>
        <v>"pvpundpspro":50</v>
      </c>
      <c r="N8346" s="20" t="str">
        <f>IF(B8346=25,VLOOKUP(A8346,英雄数据表!A:L,8,FALSE),IF(B8346=50,VLOOKUP(A8346,英雄数据表!A:L,12,0),""))</f>
        <v/>
      </c>
    </row>
    <row r="8347" spans="1:14" x14ac:dyDescent="0.3">
      <c r="A8347" s="20">
        <v>55036</v>
      </c>
      <c r="B8347" s="21">
        <f t="shared" si="557"/>
        <v>46</v>
      </c>
      <c r="C8347" s="21">
        <v>5</v>
      </c>
      <c r="D8347" s="21">
        <f>VLOOKUP(A8347,英雄数据表!A:D,4,0)</f>
        <v>5</v>
      </c>
      <c r="E8347" s="20" t="str">
        <f>VLOOKUP(A8347,英雄数据表!A:C,3,0)</f>
        <v>毒之魔瓶</v>
      </c>
      <c r="F8347" s="20">
        <f t="shared" si="558"/>
        <v>55036</v>
      </c>
      <c r="G8347" s="20">
        <f t="shared" si="559"/>
        <v>55036</v>
      </c>
      <c r="H8347" s="21" t="str">
        <f>VLOOKUP(B8347,属性中转表!A:F,6,FALSE)</f>
        <v>"hp":162000,"atk":4500</v>
      </c>
      <c r="I8347" s="20" t="str">
        <f>IF(VLOOKUP(B8347,属性中转表!A:G,7,FALSE)=0,"",VLOOKUP(VLOOKUP(B8347,属性中转表!A:G,7,FALSE),属性中转表!$K$2:$P$21,6,0))&amp;IF(VLOOKUP(B8347,属性中转表!A:G,7,FALSE)&gt;=50,VLOOKUP(A8347,英雄数据表!A:K,9,0),IF(VLOOKUP(B8347,属性中转表!A:G,7,FALSE)&gt;=25,VLOOKUP(A8347,英雄数据表!A:K,5,0),""))</f>
        <v>"atk":300,"hp":5000,"undpspro":100,"pvpdpspro":50,"pvpundpspro":50</v>
      </c>
      <c r="J8347" s="20" t="str">
        <f>IF(I8347="","",属性中转表!$I$1&amp;(IF(VLOOKUP(B8347,属性中转表!A:G,7,FALSE)=0,0,VLOOKUP(VLOOKUP(B8347,属性中转表!A:G,7,FALSE),属性中转表!$K$2:$P$21,4,0)))+IFERROR(VLOOKUP(A8347,英雄数据表!A:K,IF(武魂!B8347&gt;=50,10,IF(武魂!B8347&gt;=25,6)),0),0))</f>
        <v>,"dpspro":100</v>
      </c>
      <c r="K8347" s="32" t="str">
        <f t="shared" si="560"/>
        <v>"atk":300,"hp":5000,"undpspro":100,"pvpdpspro":50,"pvpundpspro":50,"dpspro":100</v>
      </c>
      <c r="L8347" s="20" t="str">
        <f>IF(B8347&gt;=50,VLOOKUP(A8347,英雄数据表!A:L,11,FALSE),IF(B8347&gt;=25,VLOOKUP(A8347,英雄数据表!A:L,7,0),""))</f>
        <v>"5503601004"</v>
      </c>
      <c r="M8347" s="20" t="str">
        <f>IFERROR(VLOOKUP(B8347,属性中转表!$K$2:$O$21,5,FALSE),"")</f>
        <v/>
      </c>
      <c r="N8347" s="20" t="str">
        <f>IF(B8347=25,VLOOKUP(A8347,英雄数据表!A:L,8,FALSE),IF(B8347=50,VLOOKUP(A8347,英雄数据表!A:L,12,0),""))</f>
        <v/>
      </c>
    </row>
    <row r="8348" spans="1:14" x14ac:dyDescent="0.3">
      <c r="A8348" s="20">
        <v>55036</v>
      </c>
      <c r="B8348" s="21">
        <f t="shared" si="557"/>
        <v>47</v>
      </c>
      <c r="C8348" s="21">
        <v>5</v>
      </c>
      <c r="D8348" s="21">
        <f>VLOOKUP(A8348,英雄数据表!A:D,4,0)</f>
        <v>5</v>
      </c>
      <c r="E8348" s="20" t="str">
        <f>VLOOKUP(A8348,英雄数据表!A:C,3,0)</f>
        <v>毒之魔瓶</v>
      </c>
      <c r="F8348" s="20">
        <f t="shared" si="558"/>
        <v>55036</v>
      </c>
      <c r="G8348" s="20">
        <f t="shared" si="559"/>
        <v>55036</v>
      </c>
      <c r="H8348" s="21" t="str">
        <f>VLOOKUP(B8348,属性中转表!A:F,6,FALSE)</f>
        <v>"hp":167400,"atk":4650</v>
      </c>
      <c r="I8348" s="20" t="str">
        <f>IF(VLOOKUP(B8348,属性中转表!A:G,7,FALSE)=0,"",VLOOKUP(VLOOKUP(B8348,属性中转表!A:G,7,FALSE),属性中转表!$K$2:$P$21,6,0))&amp;IF(VLOOKUP(B8348,属性中转表!A:G,7,FALSE)&gt;=50,VLOOKUP(A8348,英雄数据表!A:K,9,0),IF(VLOOKUP(B8348,属性中转表!A:G,7,FALSE)&gt;=25,VLOOKUP(A8348,英雄数据表!A:K,5,0),""))</f>
        <v>"atk":300,"hp":5000,"undpspro":100,"pvpdpspro":50,"pvpundpspro":50</v>
      </c>
      <c r="J8348" s="20" t="str">
        <f>IF(I8348="","",属性中转表!$I$1&amp;(IF(VLOOKUP(B8348,属性中转表!A:G,7,FALSE)=0,0,VLOOKUP(VLOOKUP(B8348,属性中转表!A:G,7,FALSE),属性中转表!$K$2:$P$21,4,0)))+IFERROR(VLOOKUP(A8348,英雄数据表!A:K,IF(武魂!B8348&gt;=50,10,IF(武魂!B8348&gt;=25,6)),0),0))</f>
        <v>,"dpspro":100</v>
      </c>
      <c r="K8348" s="32" t="str">
        <f t="shared" si="560"/>
        <v>"atk":300,"hp":5000,"undpspro":100,"pvpdpspro":50,"pvpundpspro":50,"dpspro":100</v>
      </c>
      <c r="L8348" s="20" t="str">
        <f>IF(B8348&gt;=50,VLOOKUP(A8348,英雄数据表!A:L,11,FALSE),IF(B8348&gt;=25,VLOOKUP(A8348,英雄数据表!A:L,7,0),""))</f>
        <v>"5503601004"</v>
      </c>
      <c r="M8348" s="20" t="str">
        <f>IFERROR(VLOOKUP(B8348,属性中转表!$K$2:$O$21,5,FALSE),"")</f>
        <v/>
      </c>
      <c r="N8348" s="20" t="str">
        <f>IF(B8348=25,VLOOKUP(A8348,英雄数据表!A:L,8,FALSE),IF(B8348=50,VLOOKUP(A8348,英雄数据表!A:L,12,0),""))</f>
        <v/>
      </c>
    </row>
    <row r="8349" spans="1:14" x14ac:dyDescent="0.3">
      <c r="A8349" s="20">
        <v>55036</v>
      </c>
      <c r="B8349" s="21">
        <f t="shared" si="557"/>
        <v>48</v>
      </c>
      <c r="C8349" s="21">
        <v>5</v>
      </c>
      <c r="D8349" s="21">
        <f>VLOOKUP(A8349,英雄数据表!A:D,4,0)</f>
        <v>5</v>
      </c>
      <c r="E8349" s="20" t="str">
        <f>VLOOKUP(A8349,英雄数据表!A:C,3,0)</f>
        <v>毒之魔瓶</v>
      </c>
      <c r="F8349" s="20">
        <f t="shared" si="558"/>
        <v>55036</v>
      </c>
      <c r="G8349" s="20">
        <f t="shared" si="559"/>
        <v>55036</v>
      </c>
      <c r="H8349" s="21" t="str">
        <f>VLOOKUP(B8349,属性中转表!A:F,6,FALSE)</f>
        <v>"hp":172800,"atk":4800</v>
      </c>
      <c r="I8349" s="20" t="str">
        <f>IF(VLOOKUP(B8349,属性中转表!A:G,7,FALSE)=0,"",VLOOKUP(VLOOKUP(B8349,属性中转表!A:G,7,FALSE),属性中转表!$K$2:$P$21,6,0))&amp;IF(VLOOKUP(B8349,属性中转表!A:G,7,FALSE)&gt;=50,VLOOKUP(A8349,英雄数据表!A:K,9,0),IF(VLOOKUP(B8349,属性中转表!A:G,7,FALSE)&gt;=25,VLOOKUP(A8349,英雄数据表!A:K,5,0),""))</f>
        <v>"atk":300,"hp":5000,"undpspro":100,"pvpdpspro":50,"pvpundpspro":50</v>
      </c>
      <c r="J8349" s="20" t="str">
        <f>IF(I8349="","",属性中转表!$I$1&amp;(IF(VLOOKUP(B8349,属性中转表!A:G,7,FALSE)=0,0,VLOOKUP(VLOOKUP(B8349,属性中转表!A:G,7,FALSE),属性中转表!$K$2:$P$21,4,0)))+IFERROR(VLOOKUP(A8349,英雄数据表!A:K,IF(武魂!B8349&gt;=50,10,IF(武魂!B8349&gt;=25,6)),0),0))</f>
        <v>,"dpspro":100</v>
      </c>
      <c r="K8349" s="32" t="str">
        <f t="shared" si="560"/>
        <v>"atk":300,"hp":5000,"undpspro":100,"pvpdpspro":50,"pvpundpspro":50,"dpspro":100</v>
      </c>
      <c r="L8349" s="20" t="str">
        <f>IF(B8349&gt;=50,VLOOKUP(A8349,英雄数据表!A:L,11,FALSE),IF(B8349&gt;=25,VLOOKUP(A8349,英雄数据表!A:L,7,0),""))</f>
        <v>"5503601004"</v>
      </c>
      <c r="M8349" s="20" t="str">
        <f>IFERROR(VLOOKUP(B8349,属性中转表!$K$2:$O$21,5,FALSE),"")</f>
        <v/>
      </c>
      <c r="N8349" s="20" t="str">
        <f>IF(B8349=25,VLOOKUP(A8349,英雄数据表!A:L,8,FALSE),IF(B8349=50,VLOOKUP(A8349,英雄数据表!A:L,12,0),""))</f>
        <v/>
      </c>
    </row>
    <row r="8350" spans="1:14" x14ac:dyDescent="0.3">
      <c r="A8350" s="20">
        <v>55036</v>
      </c>
      <c r="B8350" s="21">
        <f t="shared" si="557"/>
        <v>49</v>
      </c>
      <c r="C8350" s="21">
        <v>5</v>
      </c>
      <c r="D8350" s="21">
        <f>VLOOKUP(A8350,英雄数据表!A:D,4,0)</f>
        <v>5</v>
      </c>
      <c r="E8350" s="20" t="str">
        <f>VLOOKUP(A8350,英雄数据表!A:C,3,0)</f>
        <v>毒之魔瓶</v>
      </c>
      <c r="F8350" s="20">
        <f t="shared" si="558"/>
        <v>55036</v>
      </c>
      <c r="G8350" s="20">
        <f t="shared" si="559"/>
        <v>55036</v>
      </c>
      <c r="H8350" s="21" t="str">
        <f>VLOOKUP(B8350,属性中转表!A:F,6,FALSE)</f>
        <v>"hp":178200,"atk":4950</v>
      </c>
      <c r="I8350" s="20" t="str">
        <f>IF(VLOOKUP(B8350,属性中转表!A:G,7,FALSE)=0,"",VLOOKUP(VLOOKUP(B8350,属性中转表!A:G,7,FALSE),属性中转表!$K$2:$P$21,6,0))&amp;IF(VLOOKUP(B8350,属性中转表!A:G,7,FALSE)&gt;=50,VLOOKUP(A8350,英雄数据表!A:K,9,0),IF(VLOOKUP(B8350,属性中转表!A:G,7,FALSE)&gt;=25,VLOOKUP(A8350,英雄数据表!A:K,5,0),""))</f>
        <v>"atk":300,"hp":5000,"undpspro":100,"pvpdpspro":50,"pvpundpspro":50</v>
      </c>
      <c r="J8350" s="20" t="str">
        <f>IF(I8350="","",属性中转表!$I$1&amp;(IF(VLOOKUP(B8350,属性中转表!A:G,7,FALSE)=0,0,VLOOKUP(VLOOKUP(B8350,属性中转表!A:G,7,FALSE),属性中转表!$K$2:$P$21,4,0)))+IFERROR(VLOOKUP(A8350,英雄数据表!A:K,IF(武魂!B8350&gt;=50,10,IF(武魂!B8350&gt;=25,6)),0),0))</f>
        <v>,"dpspro":100</v>
      </c>
      <c r="K8350" s="32" t="str">
        <f t="shared" si="560"/>
        <v>"atk":300,"hp":5000,"undpspro":100,"pvpdpspro":50,"pvpundpspro":50,"dpspro":100</v>
      </c>
      <c r="L8350" s="20" t="str">
        <f>IF(B8350&gt;=50,VLOOKUP(A8350,英雄数据表!A:L,11,FALSE),IF(B8350&gt;=25,VLOOKUP(A8350,英雄数据表!A:L,7,0),""))</f>
        <v>"5503601004"</v>
      </c>
      <c r="M8350" s="20" t="str">
        <f>IFERROR(VLOOKUP(B8350,属性中转表!$K$2:$O$21,5,FALSE),"")</f>
        <v/>
      </c>
      <c r="N8350" s="20" t="str">
        <f>IF(B8350=25,VLOOKUP(A8350,英雄数据表!A:L,8,FALSE),IF(B8350=50,VLOOKUP(A8350,英雄数据表!A:L,12,0),""))</f>
        <v/>
      </c>
    </row>
    <row r="8351" spans="1:14" x14ac:dyDescent="0.3">
      <c r="A8351" s="20">
        <v>55036</v>
      </c>
      <c r="B8351" s="21">
        <f t="shared" si="557"/>
        <v>50</v>
      </c>
      <c r="C8351" s="21">
        <v>5</v>
      </c>
      <c r="D8351" s="21">
        <f>VLOOKUP(A8351,英雄数据表!A:D,4,0)</f>
        <v>5</v>
      </c>
      <c r="E8351" s="20" t="str">
        <f>VLOOKUP(A8351,英雄数据表!A:C,3,0)</f>
        <v>毒之魔瓶</v>
      </c>
      <c r="F8351" s="20">
        <f t="shared" si="558"/>
        <v>55036</v>
      </c>
      <c r="G8351" s="20">
        <f t="shared" si="559"/>
        <v>55036</v>
      </c>
      <c r="H8351" s="21" t="str">
        <f>VLOOKUP(B8351,属性中转表!A:F,6,FALSE)</f>
        <v>"hp":183600,"atk":5100</v>
      </c>
      <c r="I8351" s="20" t="str">
        <f>IF(VLOOKUP(B8351,属性中转表!A:G,7,FALSE)=0,"",VLOOKUP(VLOOKUP(B8351,属性中转表!A:G,7,FALSE),属性中转表!$K$2:$P$21,6,0))&amp;IF(VLOOKUP(B8351,属性中转表!A:G,7,FALSE)&gt;=50,VLOOKUP(A8351,英雄数据表!A:K,9,0),IF(VLOOKUP(B8351,属性中转表!A:G,7,FALSE)&gt;=25,VLOOKUP(A8351,英雄数据表!A:K,5,0),""))</f>
        <v>"atk":300,"hp":5000,"undpspro":100,"pvpdpspro":50,"pvpundpspro":50</v>
      </c>
      <c r="J8351" s="20" t="str">
        <f>IF(I8351="","",属性中转表!$I$1&amp;(IF(VLOOKUP(B8351,属性中转表!A:G,7,FALSE)=0,0,VLOOKUP(VLOOKUP(B8351,属性中转表!A:G,7,FALSE),属性中转表!$K$2:$P$21,4,0)))+IFERROR(VLOOKUP(A8351,英雄数据表!A:K,IF(武魂!B8351&gt;=50,10,IF(武魂!B8351&gt;=25,6)),0),0))</f>
        <v>,"dpspro":100</v>
      </c>
      <c r="K8351" s="32" t="str">
        <f t="shared" si="560"/>
        <v>"atk":300,"hp":5000,"undpspro":100,"pvpdpspro":50,"pvpundpspro":50,"dpspro":100</v>
      </c>
      <c r="L8351" s="20" t="str">
        <f>IF(B8351&gt;=50,VLOOKUP(A8351,英雄数据表!A:L,11,FALSE),IF(B8351&gt;=25,VLOOKUP(A8351,英雄数据表!A:L,7,0),""))</f>
        <v>"5503602004"</v>
      </c>
      <c r="M8351" s="20" t="str">
        <f>IFERROR(VLOOKUP(B8351,属性中转表!$K$2:$O$21,5,FALSE),"")</f>
        <v/>
      </c>
      <c r="N8351" s="20" t="str">
        <f>IF(B8351=25,VLOOKUP(A8351,英雄数据表!A:L,8,FALSE),IF(B8351=50,VLOOKUP(A8351,英雄数据表!A:L,12,0),""))</f>
        <v>释放怒气技能时，有70%概率附加湮灭印记（湮灭印记：拥有印记的目标能量达到100时触发，每有1点能量便造成10%伤害，并清空所有能量，触发后印记消失）</v>
      </c>
    </row>
    <row r="8352" spans="1:14" x14ac:dyDescent="0.3">
      <c r="A8352" s="20">
        <v>55036</v>
      </c>
      <c r="B8352" s="21">
        <f t="shared" si="557"/>
        <v>51</v>
      </c>
      <c r="C8352" s="21">
        <v>5</v>
      </c>
      <c r="D8352" s="21">
        <f>VLOOKUP(A8352,英雄数据表!A:D,4,0)</f>
        <v>5</v>
      </c>
      <c r="E8352" s="20" t="str">
        <f>VLOOKUP(A8352,英雄数据表!A:C,3,0)</f>
        <v>毒之魔瓶</v>
      </c>
      <c r="F8352" s="20">
        <f t="shared" si="558"/>
        <v>55036</v>
      </c>
      <c r="G8352" s="20">
        <f t="shared" si="559"/>
        <v>55036</v>
      </c>
      <c r="H8352" s="21" t="str">
        <f>VLOOKUP(B8352,属性中转表!A:F,6,FALSE)</f>
        <v>"hp":189000,"atk":5250</v>
      </c>
      <c r="I8352" s="20" t="str">
        <f>IF(VLOOKUP(B8352,属性中转表!A:G,7,FALSE)=0,"",VLOOKUP(VLOOKUP(B8352,属性中转表!A:G,7,FALSE),属性中转表!$K$2:$P$21,6,0))&amp;IF(VLOOKUP(B8352,属性中转表!A:G,7,FALSE)&gt;=50,VLOOKUP(A8352,英雄数据表!A:K,9,0),IF(VLOOKUP(B8352,属性中转表!A:G,7,FALSE)&gt;=25,VLOOKUP(A8352,英雄数据表!A:K,5,0),""))</f>
        <v>"atk":300,"hp":5000,"undpspro":100,"pvpdpspro":50,"pvpundpspro":50</v>
      </c>
      <c r="J8352" s="20" t="str">
        <f>IF(I8352="","",属性中转表!$I$1&amp;(IF(VLOOKUP(B8352,属性中转表!A:G,7,FALSE)=0,0,VLOOKUP(VLOOKUP(B8352,属性中转表!A:G,7,FALSE),属性中转表!$K$2:$P$21,4,0)))+IFERROR(VLOOKUP(A8352,英雄数据表!A:K,IF(武魂!B8352&gt;=50,10,IF(武魂!B8352&gt;=25,6)),0),0))</f>
        <v>,"dpspro":100</v>
      </c>
      <c r="K8352" s="32" t="str">
        <f t="shared" si="560"/>
        <v>"atk":300,"hp":5000,"undpspro":100,"pvpdpspro":50,"pvpundpspro":50,"dpspro":100</v>
      </c>
      <c r="L8352" s="20" t="str">
        <f>IF(B8352&gt;=50,VLOOKUP(A8352,英雄数据表!A:L,11,FALSE),IF(B8352&gt;=25,VLOOKUP(A8352,英雄数据表!A:L,7,0),""))</f>
        <v>"5503602004"</v>
      </c>
      <c r="M8352" s="20" t="str">
        <f>IFERROR(VLOOKUP(B8352,属性中转表!$K$2:$O$21,5,FALSE),"")</f>
        <v/>
      </c>
      <c r="N8352" s="20" t="str">
        <f>IF(B8352=25,VLOOKUP(A8352,英雄数据表!A:L,8,FALSE),IF(B8352=50,VLOOKUP(A8352,英雄数据表!A:L,12,0),""))</f>
        <v/>
      </c>
    </row>
    <row r="8353" spans="1:14" x14ac:dyDescent="0.3">
      <c r="A8353" s="20">
        <v>55036</v>
      </c>
      <c r="B8353" s="21">
        <f t="shared" ref="B8353:B8401" si="561">IF(A8353=A8352,B8352+1,1)</f>
        <v>52</v>
      </c>
      <c r="C8353" s="21">
        <v>5</v>
      </c>
      <c r="D8353" s="21">
        <f>VLOOKUP(A8353,英雄数据表!A:D,4,0)</f>
        <v>5</v>
      </c>
      <c r="E8353" s="20" t="str">
        <f>VLOOKUP(A8353,英雄数据表!A:C,3,0)</f>
        <v>毒之魔瓶</v>
      </c>
      <c r="F8353" s="20">
        <f t="shared" si="558"/>
        <v>55036</v>
      </c>
      <c r="G8353" s="20">
        <f t="shared" si="559"/>
        <v>55036</v>
      </c>
      <c r="H8353" s="21" t="str">
        <f>VLOOKUP(B8353,属性中转表!A:F,6,FALSE)</f>
        <v>"hp":194400,"atk":5400</v>
      </c>
      <c r="I8353" s="20" t="str">
        <f>IF(VLOOKUP(B8353,属性中转表!A:G,7,FALSE)=0,"",VLOOKUP(VLOOKUP(B8353,属性中转表!A:G,7,FALSE),属性中转表!$K$2:$P$21,6,0))&amp;IF(VLOOKUP(B8353,属性中转表!A:G,7,FALSE)&gt;=50,VLOOKUP(A8353,英雄数据表!A:K,9,0),IF(VLOOKUP(B8353,属性中转表!A:G,7,FALSE)&gt;=25,VLOOKUP(A8353,英雄数据表!A:K,5,0),""))</f>
        <v>"atk":300,"hp":5000,"undpspro":100,"pvpdpspro":50,"pvpundpspro":50</v>
      </c>
      <c r="J8353" s="20" t="str">
        <f>IF(I8353="","",属性中转表!$I$1&amp;(IF(VLOOKUP(B8353,属性中转表!A:G,7,FALSE)=0,0,VLOOKUP(VLOOKUP(B8353,属性中转表!A:G,7,FALSE),属性中转表!$K$2:$P$21,4,0)))+IFERROR(VLOOKUP(A8353,英雄数据表!A:K,IF(武魂!B8353&gt;=50,10,IF(武魂!B8353&gt;=25,6)),0),0))</f>
        <v>,"dpspro":100</v>
      </c>
      <c r="K8353" s="32" t="str">
        <f t="shared" si="560"/>
        <v>"atk":300,"hp":5000,"undpspro":100,"pvpdpspro":50,"pvpundpspro":50,"dpspro":100</v>
      </c>
      <c r="L8353" s="20" t="str">
        <f>IF(B8353&gt;=50,VLOOKUP(A8353,英雄数据表!A:L,11,FALSE),IF(B8353&gt;=25,VLOOKUP(A8353,英雄数据表!A:L,7,0),""))</f>
        <v>"5503602004"</v>
      </c>
      <c r="M8353" s="20" t="str">
        <f>IFERROR(VLOOKUP(B8353,属性中转表!$K$2:$O$21,5,FALSE),"")</f>
        <v/>
      </c>
      <c r="N8353" s="20" t="str">
        <f>IF(B8353=25,VLOOKUP(A8353,英雄数据表!A:L,8,FALSE),IF(B8353=50,VLOOKUP(A8353,英雄数据表!A:L,12,0),""))</f>
        <v/>
      </c>
    </row>
    <row r="8354" spans="1:14" x14ac:dyDescent="0.3">
      <c r="A8354" s="20">
        <v>55036</v>
      </c>
      <c r="B8354" s="21">
        <f t="shared" si="561"/>
        <v>53</v>
      </c>
      <c r="C8354" s="21">
        <v>5</v>
      </c>
      <c r="D8354" s="21">
        <f>VLOOKUP(A8354,英雄数据表!A:D,4,0)</f>
        <v>5</v>
      </c>
      <c r="E8354" s="20" t="str">
        <f>VLOOKUP(A8354,英雄数据表!A:C,3,0)</f>
        <v>毒之魔瓶</v>
      </c>
      <c r="F8354" s="20">
        <f t="shared" si="558"/>
        <v>55036</v>
      </c>
      <c r="G8354" s="20">
        <f t="shared" si="559"/>
        <v>55036</v>
      </c>
      <c r="H8354" s="21" t="str">
        <f>VLOOKUP(B8354,属性中转表!A:F,6,FALSE)</f>
        <v>"hp":199800,"atk":5550</v>
      </c>
      <c r="I8354" s="20" t="str">
        <f>IF(VLOOKUP(B8354,属性中转表!A:G,7,FALSE)=0,"",VLOOKUP(VLOOKUP(B8354,属性中转表!A:G,7,FALSE),属性中转表!$K$2:$P$21,6,0))&amp;IF(VLOOKUP(B8354,属性中转表!A:G,7,FALSE)&gt;=50,VLOOKUP(A8354,英雄数据表!A:K,9,0),IF(VLOOKUP(B8354,属性中转表!A:G,7,FALSE)&gt;=25,VLOOKUP(A8354,英雄数据表!A:K,5,0),""))</f>
        <v>"atk":300,"hp":5000,"undpspro":100,"pvpdpspro":50,"pvpundpspro":50</v>
      </c>
      <c r="J8354" s="20" t="str">
        <f>IF(I8354="","",属性中转表!$I$1&amp;(IF(VLOOKUP(B8354,属性中转表!A:G,7,FALSE)=0,0,VLOOKUP(VLOOKUP(B8354,属性中转表!A:G,7,FALSE),属性中转表!$K$2:$P$21,4,0)))+IFERROR(VLOOKUP(A8354,英雄数据表!A:K,IF(武魂!B8354&gt;=50,10,IF(武魂!B8354&gt;=25,6)),0),0))</f>
        <v>,"dpspro":100</v>
      </c>
      <c r="K8354" s="32" t="str">
        <f t="shared" si="560"/>
        <v>"atk":300,"hp":5000,"undpspro":100,"pvpdpspro":50,"pvpundpspro":50,"dpspro":100</v>
      </c>
      <c r="L8354" s="20" t="str">
        <f>IF(B8354&gt;=50,VLOOKUP(A8354,英雄数据表!A:L,11,FALSE),IF(B8354&gt;=25,VLOOKUP(A8354,英雄数据表!A:L,7,0),""))</f>
        <v>"5503602004"</v>
      </c>
      <c r="M8354" s="20" t="str">
        <f>IFERROR(VLOOKUP(B8354,属性中转表!$K$2:$O$21,5,FALSE),"")</f>
        <v/>
      </c>
      <c r="N8354" s="20" t="str">
        <f>IF(B8354=25,VLOOKUP(A8354,英雄数据表!A:L,8,FALSE),IF(B8354=50,VLOOKUP(A8354,英雄数据表!A:L,12,0),""))</f>
        <v/>
      </c>
    </row>
    <row r="8355" spans="1:14" x14ac:dyDescent="0.3">
      <c r="A8355" s="20">
        <v>55036</v>
      </c>
      <c r="B8355" s="21">
        <f t="shared" si="561"/>
        <v>54</v>
      </c>
      <c r="C8355" s="21">
        <v>5</v>
      </c>
      <c r="D8355" s="21">
        <f>VLOOKUP(A8355,英雄数据表!A:D,4,0)</f>
        <v>5</v>
      </c>
      <c r="E8355" s="20" t="str">
        <f>VLOOKUP(A8355,英雄数据表!A:C,3,0)</f>
        <v>毒之魔瓶</v>
      </c>
      <c r="F8355" s="20">
        <f t="shared" si="558"/>
        <v>55036</v>
      </c>
      <c r="G8355" s="20">
        <f t="shared" si="559"/>
        <v>55036</v>
      </c>
      <c r="H8355" s="21" t="str">
        <f>VLOOKUP(B8355,属性中转表!A:F,6,FALSE)</f>
        <v>"hp":205200,"atk":5700</v>
      </c>
      <c r="I8355" s="20" t="str">
        <f>IF(VLOOKUP(B8355,属性中转表!A:G,7,FALSE)=0,"",VLOOKUP(VLOOKUP(B8355,属性中转表!A:G,7,FALSE),属性中转表!$K$2:$P$21,6,0))&amp;IF(VLOOKUP(B8355,属性中转表!A:G,7,FALSE)&gt;=50,VLOOKUP(A8355,英雄数据表!A:K,9,0),IF(VLOOKUP(B8355,属性中转表!A:G,7,FALSE)&gt;=25,VLOOKUP(A8355,英雄数据表!A:K,5,0),""))</f>
        <v>"atk":300,"hp":5000,"undpspro":100,"pvpdpspro":50,"pvpundpspro":50</v>
      </c>
      <c r="J8355" s="20" t="str">
        <f>IF(I8355="","",属性中转表!$I$1&amp;(IF(VLOOKUP(B8355,属性中转表!A:G,7,FALSE)=0,0,VLOOKUP(VLOOKUP(B8355,属性中转表!A:G,7,FALSE),属性中转表!$K$2:$P$21,4,0)))+IFERROR(VLOOKUP(A8355,英雄数据表!A:K,IF(武魂!B8355&gt;=50,10,IF(武魂!B8355&gt;=25,6)),0),0))</f>
        <v>,"dpspro":100</v>
      </c>
      <c r="K8355" s="32" t="str">
        <f t="shared" si="560"/>
        <v>"atk":300,"hp":5000,"undpspro":100,"pvpdpspro":50,"pvpundpspro":50,"dpspro":100</v>
      </c>
      <c r="L8355" s="20" t="str">
        <f>IF(B8355&gt;=50,VLOOKUP(A8355,英雄数据表!A:L,11,FALSE),IF(B8355&gt;=25,VLOOKUP(A8355,英雄数据表!A:L,7,0),""))</f>
        <v>"5503602004"</v>
      </c>
      <c r="M8355" s="20" t="str">
        <f>IFERROR(VLOOKUP(B8355,属性中转表!$K$2:$O$21,5,FALSE),"")</f>
        <v/>
      </c>
      <c r="N8355" s="20" t="str">
        <f>IF(B8355=25,VLOOKUP(A8355,英雄数据表!A:L,8,FALSE),IF(B8355=50,VLOOKUP(A8355,英雄数据表!A:L,12,0),""))</f>
        <v/>
      </c>
    </row>
    <row r="8356" spans="1:14" x14ac:dyDescent="0.3">
      <c r="A8356" s="20">
        <v>55036</v>
      </c>
      <c r="B8356" s="21">
        <f t="shared" si="561"/>
        <v>55</v>
      </c>
      <c r="C8356" s="21">
        <v>5</v>
      </c>
      <c r="D8356" s="21">
        <f>VLOOKUP(A8356,英雄数据表!A:D,4,0)</f>
        <v>5</v>
      </c>
      <c r="E8356" s="20" t="str">
        <f>VLOOKUP(A8356,英雄数据表!A:C,3,0)</f>
        <v>毒之魔瓶</v>
      </c>
      <c r="F8356" s="20">
        <f t="shared" si="558"/>
        <v>55036</v>
      </c>
      <c r="G8356" s="20">
        <f t="shared" si="559"/>
        <v>55036</v>
      </c>
      <c r="H8356" s="21" t="str">
        <f>VLOOKUP(B8356,属性中转表!A:F,6,FALSE)</f>
        <v>"hp":210600,"atk":5850</v>
      </c>
      <c r="I8356" s="20" t="str">
        <f>IF(VLOOKUP(B8356,属性中转表!A:G,7,FALSE)=0,"",VLOOKUP(VLOOKUP(B8356,属性中转表!A:G,7,FALSE),属性中转表!$K$2:$P$21,6,0))&amp;IF(VLOOKUP(B8356,属性中转表!A:G,7,FALSE)&gt;=50,VLOOKUP(A8356,英雄数据表!A:K,9,0),IF(VLOOKUP(B8356,属性中转表!A:G,7,FALSE)&gt;=25,VLOOKUP(A8356,英雄数据表!A:K,5,0),""))</f>
        <v>"atk":300,"hp":5000,"undpspro":150,"pvpdpspro":50,"pvpundpspro":50</v>
      </c>
      <c r="J8356" s="20" t="str">
        <f>IF(I8356="","",属性中转表!$I$1&amp;(IF(VLOOKUP(B8356,属性中转表!A:G,7,FALSE)=0,0,VLOOKUP(VLOOKUP(B8356,属性中转表!A:G,7,FALSE),属性中转表!$K$2:$P$21,4,0)))+IFERROR(VLOOKUP(A8356,英雄数据表!A:K,IF(武魂!B8356&gt;=50,10,IF(武魂!B8356&gt;=25,6)),0),0))</f>
        <v>,"dpspro":100</v>
      </c>
      <c r="K8356" s="32" t="str">
        <f t="shared" si="560"/>
        <v>"atk":300,"hp":5000,"undpspro":150,"pvpdpspro":50,"pvpundpspro":50,"dpspro":100</v>
      </c>
      <c r="L8356" s="20" t="str">
        <f>IF(B8356&gt;=50,VLOOKUP(A8356,英雄数据表!A:L,11,FALSE),IF(B8356&gt;=25,VLOOKUP(A8356,英雄数据表!A:L,7,0),""))</f>
        <v>"5503602004"</v>
      </c>
      <c r="M8356" s="20" t="str">
        <f>IFERROR(VLOOKUP(B8356,属性中转表!$K$2:$O$21,5,FALSE),"")</f>
        <v>"undpspro":50</v>
      </c>
      <c r="N8356" s="20" t="str">
        <f>IF(B8356=25,VLOOKUP(A8356,英雄数据表!A:L,8,FALSE),IF(B8356=50,VLOOKUP(A8356,英雄数据表!A:L,12,0),""))</f>
        <v/>
      </c>
    </row>
    <row r="8357" spans="1:14" x14ac:dyDescent="0.3">
      <c r="A8357" s="20">
        <v>55036</v>
      </c>
      <c r="B8357" s="21">
        <f t="shared" si="561"/>
        <v>56</v>
      </c>
      <c r="C8357" s="21">
        <v>5</v>
      </c>
      <c r="D8357" s="21">
        <f>VLOOKUP(A8357,英雄数据表!A:D,4,0)</f>
        <v>5</v>
      </c>
      <c r="E8357" s="20" t="str">
        <f>VLOOKUP(A8357,英雄数据表!A:C,3,0)</f>
        <v>毒之魔瓶</v>
      </c>
      <c r="F8357" s="20">
        <f t="shared" si="558"/>
        <v>55036</v>
      </c>
      <c r="G8357" s="20">
        <f t="shared" si="559"/>
        <v>55036</v>
      </c>
      <c r="H8357" s="21" t="str">
        <f>VLOOKUP(B8357,属性中转表!A:F,6,FALSE)</f>
        <v>"hp":216000,"atk":6000</v>
      </c>
      <c r="I8357" s="20" t="str">
        <f>IF(VLOOKUP(B8357,属性中转表!A:G,7,FALSE)=0,"",VLOOKUP(VLOOKUP(B8357,属性中转表!A:G,7,FALSE),属性中转表!$K$2:$P$21,6,0))&amp;IF(VLOOKUP(B8357,属性中转表!A:G,7,FALSE)&gt;=50,VLOOKUP(A8357,英雄数据表!A:K,9,0),IF(VLOOKUP(B8357,属性中转表!A:G,7,FALSE)&gt;=25,VLOOKUP(A8357,英雄数据表!A:K,5,0),""))</f>
        <v>"atk":300,"hp":5000,"undpspro":150,"pvpdpspro":50,"pvpundpspro":50</v>
      </c>
      <c r="J8357" s="20" t="str">
        <f>IF(I8357="","",属性中转表!$I$1&amp;(IF(VLOOKUP(B8357,属性中转表!A:G,7,FALSE)=0,0,VLOOKUP(VLOOKUP(B8357,属性中转表!A:G,7,FALSE),属性中转表!$K$2:$P$21,4,0)))+IFERROR(VLOOKUP(A8357,英雄数据表!A:K,IF(武魂!B8357&gt;=50,10,IF(武魂!B8357&gt;=25,6)),0),0))</f>
        <v>,"dpspro":100</v>
      </c>
      <c r="K8357" s="32" t="str">
        <f t="shared" si="560"/>
        <v>"atk":300,"hp":5000,"undpspro":150,"pvpdpspro":50,"pvpundpspro":50,"dpspro":100</v>
      </c>
      <c r="L8357" s="20" t="str">
        <f>IF(B8357&gt;=50,VLOOKUP(A8357,英雄数据表!A:L,11,FALSE),IF(B8357&gt;=25,VLOOKUP(A8357,英雄数据表!A:L,7,0),""))</f>
        <v>"5503602004"</v>
      </c>
      <c r="M8357" s="20" t="str">
        <f>IFERROR(VLOOKUP(B8357,属性中转表!$K$2:$O$21,5,FALSE),"")</f>
        <v/>
      </c>
      <c r="N8357" s="20" t="str">
        <f>IF(B8357=25,VLOOKUP(A8357,英雄数据表!A:L,8,FALSE),IF(B8357=50,VLOOKUP(A8357,英雄数据表!A:L,12,0),""))</f>
        <v/>
      </c>
    </row>
    <row r="8358" spans="1:14" x14ac:dyDescent="0.3">
      <c r="A8358" s="20">
        <v>55036</v>
      </c>
      <c r="B8358" s="21">
        <f t="shared" si="561"/>
        <v>57</v>
      </c>
      <c r="C8358" s="21">
        <v>5</v>
      </c>
      <c r="D8358" s="21">
        <f>VLOOKUP(A8358,英雄数据表!A:D,4,0)</f>
        <v>5</v>
      </c>
      <c r="E8358" s="20" t="str">
        <f>VLOOKUP(A8358,英雄数据表!A:C,3,0)</f>
        <v>毒之魔瓶</v>
      </c>
      <c r="F8358" s="20">
        <f t="shared" si="558"/>
        <v>55036</v>
      </c>
      <c r="G8358" s="20">
        <f t="shared" si="559"/>
        <v>55036</v>
      </c>
      <c r="H8358" s="21" t="str">
        <f>VLOOKUP(B8358,属性中转表!A:F,6,FALSE)</f>
        <v>"hp":221400,"atk":6150</v>
      </c>
      <c r="I8358" s="20" t="str">
        <f>IF(VLOOKUP(B8358,属性中转表!A:G,7,FALSE)=0,"",VLOOKUP(VLOOKUP(B8358,属性中转表!A:G,7,FALSE),属性中转表!$K$2:$P$21,6,0))&amp;IF(VLOOKUP(B8358,属性中转表!A:G,7,FALSE)&gt;=50,VLOOKUP(A8358,英雄数据表!A:K,9,0),IF(VLOOKUP(B8358,属性中转表!A:G,7,FALSE)&gt;=25,VLOOKUP(A8358,英雄数据表!A:K,5,0),""))</f>
        <v>"atk":300,"hp":5000,"undpspro":150,"pvpdpspro":50,"pvpundpspro":50</v>
      </c>
      <c r="J8358" s="20" t="str">
        <f>IF(I8358="","",属性中转表!$I$1&amp;(IF(VLOOKUP(B8358,属性中转表!A:G,7,FALSE)=0,0,VLOOKUP(VLOOKUP(B8358,属性中转表!A:G,7,FALSE),属性中转表!$K$2:$P$21,4,0)))+IFERROR(VLOOKUP(A8358,英雄数据表!A:K,IF(武魂!B8358&gt;=50,10,IF(武魂!B8358&gt;=25,6)),0),0))</f>
        <v>,"dpspro":100</v>
      </c>
      <c r="K8358" s="32" t="str">
        <f t="shared" si="560"/>
        <v>"atk":300,"hp":5000,"undpspro":150,"pvpdpspro":50,"pvpundpspro":50,"dpspro":100</v>
      </c>
      <c r="L8358" s="20" t="str">
        <f>IF(B8358&gt;=50,VLOOKUP(A8358,英雄数据表!A:L,11,FALSE),IF(B8358&gt;=25,VLOOKUP(A8358,英雄数据表!A:L,7,0),""))</f>
        <v>"5503602004"</v>
      </c>
      <c r="M8358" s="20" t="str">
        <f>IFERROR(VLOOKUP(B8358,属性中转表!$K$2:$O$21,5,FALSE),"")</f>
        <v/>
      </c>
      <c r="N8358" s="20" t="str">
        <f>IF(B8358=25,VLOOKUP(A8358,英雄数据表!A:L,8,FALSE),IF(B8358=50,VLOOKUP(A8358,英雄数据表!A:L,12,0),""))</f>
        <v/>
      </c>
    </row>
    <row r="8359" spans="1:14" x14ac:dyDescent="0.3">
      <c r="A8359" s="20">
        <v>55036</v>
      </c>
      <c r="B8359" s="21">
        <f t="shared" si="561"/>
        <v>58</v>
      </c>
      <c r="C8359" s="21">
        <v>5</v>
      </c>
      <c r="D8359" s="21">
        <f>VLOOKUP(A8359,英雄数据表!A:D,4,0)</f>
        <v>5</v>
      </c>
      <c r="E8359" s="20" t="str">
        <f>VLOOKUP(A8359,英雄数据表!A:C,3,0)</f>
        <v>毒之魔瓶</v>
      </c>
      <c r="F8359" s="20">
        <f t="shared" si="558"/>
        <v>55036</v>
      </c>
      <c r="G8359" s="20">
        <f t="shared" si="559"/>
        <v>55036</v>
      </c>
      <c r="H8359" s="21" t="str">
        <f>VLOOKUP(B8359,属性中转表!A:F,6,FALSE)</f>
        <v>"hp":226800,"atk":6300</v>
      </c>
      <c r="I8359" s="20" t="str">
        <f>IF(VLOOKUP(B8359,属性中转表!A:G,7,FALSE)=0,"",VLOOKUP(VLOOKUP(B8359,属性中转表!A:G,7,FALSE),属性中转表!$K$2:$P$21,6,0))&amp;IF(VLOOKUP(B8359,属性中转表!A:G,7,FALSE)&gt;=50,VLOOKUP(A8359,英雄数据表!A:K,9,0),IF(VLOOKUP(B8359,属性中转表!A:G,7,FALSE)&gt;=25,VLOOKUP(A8359,英雄数据表!A:K,5,0),""))</f>
        <v>"atk":300,"hp":5000,"undpspro":150,"pvpdpspro":50,"pvpundpspro":50</v>
      </c>
      <c r="J8359" s="20" t="str">
        <f>IF(I8359="","",属性中转表!$I$1&amp;(IF(VLOOKUP(B8359,属性中转表!A:G,7,FALSE)=0,0,VLOOKUP(VLOOKUP(B8359,属性中转表!A:G,7,FALSE),属性中转表!$K$2:$P$21,4,0)))+IFERROR(VLOOKUP(A8359,英雄数据表!A:K,IF(武魂!B8359&gt;=50,10,IF(武魂!B8359&gt;=25,6)),0),0))</f>
        <v>,"dpspro":100</v>
      </c>
      <c r="K8359" s="32" t="str">
        <f t="shared" si="560"/>
        <v>"atk":300,"hp":5000,"undpspro":150,"pvpdpspro":50,"pvpundpspro":50,"dpspro":100</v>
      </c>
      <c r="L8359" s="20" t="str">
        <f>IF(B8359&gt;=50,VLOOKUP(A8359,英雄数据表!A:L,11,FALSE),IF(B8359&gt;=25,VLOOKUP(A8359,英雄数据表!A:L,7,0),""))</f>
        <v>"5503602004"</v>
      </c>
      <c r="M8359" s="20" t="str">
        <f>IFERROR(VLOOKUP(B8359,属性中转表!$K$2:$O$21,5,FALSE),"")</f>
        <v/>
      </c>
      <c r="N8359" s="20" t="str">
        <f>IF(B8359=25,VLOOKUP(A8359,英雄数据表!A:L,8,FALSE),IF(B8359=50,VLOOKUP(A8359,英雄数据表!A:L,12,0),""))</f>
        <v/>
      </c>
    </row>
    <row r="8360" spans="1:14" x14ac:dyDescent="0.3">
      <c r="A8360" s="20">
        <v>55036</v>
      </c>
      <c r="B8360" s="21">
        <f t="shared" si="561"/>
        <v>59</v>
      </c>
      <c r="C8360" s="21">
        <v>5</v>
      </c>
      <c r="D8360" s="21">
        <f>VLOOKUP(A8360,英雄数据表!A:D,4,0)</f>
        <v>5</v>
      </c>
      <c r="E8360" s="20" t="str">
        <f>VLOOKUP(A8360,英雄数据表!A:C,3,0)</f>
        <v>毒之魔瓶</v>
      </c>
      <c r="F8360" s="20">
        <f t="shared" si="558"/>
        <v>55036</v>
      </c>
      <c r="G8360" s="20">
        <f t="shared" si="559"/>
        <v>55036</v>
      </c>
      <c r="H8360" s="21" t="str">
        <f>VLOOKUP(B8360,属性中转表!A:F,6,FALSE)</f>
        <v>"hp":232200,"atk":6450</v>
      </c>
      <c r="I8360" s="20" t="str">
        <f>IF(VLOOKUP(B8360,属性中转表!A:G,7,FALSE)=0,"",VLOOKUP(VLOOKUP(B8360,属性中转表!A:G,7,FALSE),属性中转表!$K$2:$P$21,6,0))&amp;IF(VLOOKUP(B8360,属性中转表!A:G,7,FALSE)&gt;=50,VLOOKUP(A8360,英雄数据表!A:K,9,0),IF(VLOOKUP(B8360,属性中转表!A:G,7,FALSE)&gt;=25,VLOOKUP(A8360,英雄数据表!A:K,5,0),""))</f>
        <v>"atk":300,"hp":5000,"undpspro":150,"pvpdpspro":50,"pvpundpspro":50</v>
      </c>
      <c r="J8360" s="20" t="str">
        <f>IF(I8360="","",属性中转表!$I$1&amp;(IF(VLOOKUP(B8360,属性中转表!A:G,7,FALSE)=0,0,VLOOKUP(VLOOKUP(B8360,属性中转表!A:G,7,FALSE),属性中转表!$K$2:$P$21,4,0)))+IFERROR(VLOOKUP(A8360,英雄数据表!A:K,IF(武魂!B8360&gt;=50,10,IF(武魂!B8360&gt;=25,6)),0),0))</f>
        <v>,"dpspro":100</v>
      </c>
      <c r="K8360" s="32" t="str">
        <f t="shared" si="560"/>
        <v>"atk":300,"hp":5000,"undpspro":150,"pvpdpspro":50,"pvpundpspro":50,"dpspro":100</v>
      </c>
      <c r="L8360" s="20" t="str">
        <f>IF(B8360&gt;=50,VLOOKUP(A8360,英雄数据表!A:L,11,FALSE),IF(B8360&gt;=25,VLOOKUP(A8360,英雄数据表!A:L,7,0),""))</f>
        <v>"5503602004"</v>
      </c>
      <c r="M8360" s="20" t="str">
        <f>IFERROR(VLOOKUP(B8360,属性中转表!$K$2:$O$21,5,FALSE),"")</f>
        <v/>
      </c>
      <c r="N8360" s="20" t="str">
        <f>IF(B8360=25,VLOOKUP(A8360,英雄数据表!A:L,8,FALSE),IF(B8360=50,VLOOKUP(A8360,英雄数据表!A:L,12,0),""))</f>
        <v/>
      </c>
    </row>
    <row r="8361" spans="1:14" x14ac:dyDescent="0.3">
      <c r="A8361" s="20">
        <v>55036</v>
      </c>
      <c r="B8361" s="21">
        <f t="shared" si="561"/>
        <v>60</v>
      </c>
      <c r="C8361" s="21">
        <v>5</v>
      </c>
      <c r="D8361" s="21">
        <f>VLOOKUP(A8361,英雄数据表!A:D,4,0)</f>
        <v>5</v>
      </c>
      <c r="E8361" s="20" t="str">
        <f>VLOOKUP(A8361,英雄数据表!A:C,3,0)</f>
        <v>毒之魔瓶</v>
      </c>
      <c r="F8361" s="20">
        <f t="shared" si="558"/>
        <v>55036</v>
      </c>
      <c r="G8361" s="20">
        <f t="shared" si="559"/>
        <v>55036</v>
      </c>
      <c r="H8361" s="21" t="str">
        <f>VLOOKUP(B8361,属性中转表!A:F,6,FALSE)</f>
        <v>"hp":237600,"atk":6600</v>
      </c>
      <c r="I8361" s="20" t="str">
        <f>IF(VLOOKUP(B8361,属性中转表!A:G,7,FALSE)=0,"",VLOOKUP(VLOOKUP(B8361,属性中转表!A:G,7,FALSE),属性中转表!$K$2:$P$21,6,0))&amp;IF(VLOOKUP(B8361,属性中转表!A:G,7,FALSE)&gt;=50,VLOOKUP(A8361,英雄数据表!A:K,9,0),IF(VLOOKUP(B8361,属性中转表!A:G,7,FALSE)&gt;=25,VLOOKUP(A8361,英雄数据表!A:K,5,0),""))</f>
        <v>"atk":300,"hp":5000,"undpspro":150,"pvpdpspro":50,"pvpundpspro":50</v>
      </c>
      <c r="J8361" s="20" t="str">
        <f>IF(I8361="","",属性中转表!$I$1&amp;(IF(VLOOKUP(B8361,属性中转表!A:G,7,FALSE)=0,0,VLOOKUP(VLOOKUP(B8361,属性中转表!A:G,7,FALSE),属性中转表!$K$2:$P$21,4,0)))+IFERROR(VLOOKUP(A8361,英雄数据表!A:K,IF(武魂!B8361&gt;=50,10,IF(武魂!B8361&gt;=25,6)),0),0))</f>
        <v>,"dpspro":150</v>
      </c>
      <c r="K8361" s="32" t="str">
        <f t="shared" si="560"/>
        <v>"atk":300,"hp":5000,"undpspro":150,"pvpdpspro":50,"pvpundpspro":50,"dpspro":150</v>
      </c>
      <c r="L8361" s="20" t="str">
        <f>IF(B8361&gt;=50,VLOOKUP(A8361,英雄数据表!A:L,11,FALSE),IF(B8361&gt;=25,VLOOKUP(A8361,英雄数据表!A:L,7,0),""))</f>
        <v>"5503602004"</v>
      </c>
      <c r="M8361" s="20" t="str">
        <f>IFERROR(VLOOKUP(B8361,属性中转表!$K$2:$O$21,5,FALSE),"")</f>
        <v>"dpspro":50</v>
      </c>
      <c r="N8361" s="20" t="str">
        <f>IF(B8361=25,VLOOKUP(A8361,英雄数据表!A:L,8,FALSE),IF(B8361=50,VLOOKUP(A8361,英雄数据表!A:L,12,0),""))</f>
        <v/>
      </c>
    </row>
    <row r="8362" spans="1:14" x14ac:dyDescent="0.3">
      <c r="A8362" s="20">
        <v>55036</v>
      </c>
      <c r="B8362" s="21">
        <f t="shared" si="561"/>
        <v>61</v>
      </c>
      <c r="C8362" s="21">
        <v>5</v>
      </c>
      <c r="D8362" s="21">
        <f>VLOOKUP(A8362,英雄数据表!A:D,4,0)</f>
        <v>5</v>
      </c>
      <c r="E8362" s="20" t="str">
        <f>VLOOKUP(A8362,英雄数据表!A:C,3,0)</f>
        <v>毒之魔瓶</v>
      </c>
      <c r="F8362" s="20">
        <f t="shared" si="558"/>
        <v>55036</v>
      </c>
      <c r="G8362" s="20">
        <f t="shared" si="559"/>
        <v>55036</v>
      </c>
      <c r="H8362" s="21" t="str">
        <f>VLOOKUP(B8362,属性中转表!A:F,6,FALSE)</f>
        <v>"hp":243000,"atk":6750</v>
      </c>
      <c r="I8362" s="20" t="str">
        <f>IF(VLOOKUP(B8362,属性中转表!A:G,7,FALSE)=0,"",VLOOKUP(VLOOKUP(B8362,属性中转表!A:G,7,FALSE),属性中转表!$K$2:$P$21,6,0))&amp;IF(VLOOKUP(B8362,属性中转表!A:G,7,FALSE)&gt;=50,VLOOKUP(A8362,英雄数据表!A:K,9,0),IF(VLOOKUP(B8362,属性中转表!A:G,7,FALSE)&gt;=25,VLOOKUP(A8362,英雄数据表!A:K,5,0),""))</f>
        <v>"atk":300,"hp":5000,"undpspro":150,"pvpdpspro":50,"pvpundpspro":50</v>
      </c>
      <c r="J8362" s="20" t="str">
        <f>IF(I8362="","",属性中转表!$I$1&amp;(IF(VLOOKUP(B8362,属性中转表!A:G,7,FALSE)=0,0,VLOOKUP(VLOOKUP(B8362,属性中转表!A:G,7,FALSE),属性中转表!$K$2:$P$21,4,0)))+IFERROR(VLOOKUP(A8362,英雄数据表!A:K,IF(武魂!B8362&gt;=50,10,IF(武魂!B8362&gt;=25,6)),0),0))</f>
        <v>,"dpspro":150</v>
      </c>
      <c r="K8362" s="32" t="str">
        <f t="shared" si="560"/>
        <v>"atk":300,"hp":5000,"undpspro":150,"pvpdpspro":50,"pvpundpspro":50,"dpspro":150</v>
      </c>
      <c r="L8362" s="20" t="str">
        <f>IF(B8362&gt;=50,VLOOKUP(A8362,英雄数据表!A:L,11,FALSE),IF(B8362&gt;=25,VLOOKUP(A8362,英雄数据表!A:L,7,0),""))</f>
        <v>"5503602004"</v>
      </c>
      <c r="M8362" s="20" t="str">
        <f>IFERROR(VLOOKUP(B8362,属性中转表!$K$2:$O$21,5,FALSE),"")</f>
        <v/>
      </c>
      <c r="N8362" s="20" t="str">
        <f>IF(B8362=25,VLOOKUP(A8362,英雄数据表!A:L,8,FALSE),IF(B8362=50,VLOOKUP(A8362,英雄数据表!A:L,12,0),""))</f>
        <v/>
      </c>
    </row>
    <row r="8363" spans="1:14" x14ac:dyDescent="0.3">
      <c r="A8363" s="20">
        <v>55036</v>
      </c>
      <c r="B8363" s="21">
        <f t="shared" si="561"/>
        <v>62</v>
      </c>
      <c r="C8363" s="21">
        <v>5</v>
      </c>
      <c r="D8363" s="21">
        <f>VLOOKUP(A8363,英雄数据表!A:D,4,0)</f>
        <v>5</v>
      </c>
      <c r="E8363" s="20" t="str">
        <f>VLOOKUP(A8363,英雄数据表!A:C,3,0)</f>
        <v>毒之魔瓶</v>
      </c>
      <c r="F8363" s="20">
        <f t="shared" si="558"/>
        <v>55036</v>
      </c>
      <c r="G8363" s="20">
        <f t="shared" si="559"/>
        <v>55036</v>
      </c>
      <c r="H8363" s="21" t="str">
        <f>VLOOKUP(B8363,属性中转表!A:F,6,FALSE)</f>
        <v>"hp":248400,"atk":6900</v>
      </c>
      <c r="I8363" s="20" t="str">
        <f>IF(VLOOKUP(B8363,属性中转表!A:G,7,FALSE)=0,"",VLOOKUP(VLOOKUP(B8363,属性中转表!A:G,7,FALSE),属性中转表!$K$2:$P$21,6,0))&amp;IF(VLOOKUP(B8363,属性中转表!A:G,7,FALSE)&gt;=50,VLOOKUP(A8363,英雄数据表!A:K,9,0),IF(VLOOKUP(B8363,属性中转表!A:G,7,FALSE)&gt;=25,VLOOKUP(A8363,英雄数据表!A:K,5,0),""))</f>
        <v>"atk":300,"hp":5000,"undpspro":150,"pvpdpspro":50,"pvpundpspro":50</v>
      </c>
      <c r="J8363" s="20" t="str">
        <f>IF(I8363="","",属性中转表!$I$1&amp;(IF(VLOOKUP(B8363,属性中转表!A:G,7,FALSE)=0,0,VLOOKUP(VLOOKUP(B8363,属性中转表!A:G,7,FALSE),属性中转表!$K$2:$P$21,4,0)))+IFERROR(VLOOKUP(A8363,英雄数据表!A:K,IF(武魂!B8363&gt;=50,10,IF(武魂!B8363&gt;=25,6)),0),0))</f>
        <v>,"dpspro":150</v>
      </c>
      <c r="K8363" s="32" t="str">
        <f t="shared" si="560"/>
        <v>"atk":300,"hp":5000,"undpspro":150,"pvpdpspro":50,"pvpundpspro":50,"dpspro":150</v>
      </c>
      <c r="L8363" s="20" t="str">
        <f>IF(B8363&gt;=50,VLOOKUP(A8363,英雄数据表!A:L,11,FALSE),IF(B8363&gt;=25,VLOOKUP(A8363,英雄数据表!A:L,7,0),""))</f>
        <v>"5503602004"</v>
      </c>
      <c r="M8363" s="20" t="str">
        <f>IFERROR(VLOOKUP(B8363,属性中转表!$K$2:$O$21,5,FALSE),"")</f>
        <v/>
      </c>
      <c r="N8363" s="20" t="str">
        <f>IF(B8363=25,VLOOKUP(A8363,英雄数据表!A:L,8,FALSE),IF(B8363=50,VLOOKUP(A8363,英雄数据表!A:L,12,0),""))</f>
        <v/>
      </c>
    </row>
    <row r="8364" spans="1:14" x14ac:dyDescent="0.3">
      <c r="A8364" s="20">
        <v>55036</v>
      </c>
      <c r="B8364" s="21">
        <f t="shared" si="561"/>
        <v>63</v>
      </c>
      <c r="C8364" s="21">
        <v>5</v>
      </c>
      <c r="D8364" s="21">
        <f>VLOOKUP(A8364,英雄数据表!A:D,4,0)</f>
        <v>5</v>
      </c>
      <c r="E8364" s="20" t="str">
        <f>VLOOKUP(A8364,英雄数据表!A:C,3,0)</f>
        <v>毒之魔瓶</v>
      </c>
      <c r="F8364" s="20">
        <f t="shared" si="558"/>
        <v>55036</v>
      </c>
      <c r="G8364" s="20">
        <f t="shared" si="559"/>
        <v>55036</v>
      </c>
      <c r="H8364" s="21" t="str">
        <f>VLOOKUP(B8364,属性中转表!A:F,6,FALSE)</f>
        <v>"hp":253800,"atk":7050</v>
      </c>
      <c r="I8364" s="20" t="str">
        <f>IF(VLOOKUP(B8364,属性中转表!A:G,7,FALSE)=0,"",VLOOKUP(VLOOKUP(B8364,属性中转表!A:G,7,FALSE),属性中转表!$K$2:$P$21,6,0))&amp;IF(VLOOKUP(B8364,属性中转表!A:G,7,FALSE)&gt;=50,VLOOKUP(A8364,英雄数据表!A:K,9,0),IF(VLOOKUP(B8364,属性中转表!A:G,7,FALSE)&gt;=25,VLOOKUP(A8364,英雄数据表!A:K,5,0),""))</f>
        <v>"atk":300,"hp":5000,"undpspro":150,"pvpdpspro":50,"pvpundpspro":50</v>
      </c>
      <c r="J8364" s="20" t="str">
        <f>IF(I8364="","",属性中转表!$I$1&amp;(IF(VLOOKUP(B8364,属性中转表!A:G,7,FALSE)=0,0,VLOOKUP(VLOOKUP(B8364,属性中转表!A:G,7,FALSE),属性中转表!$K$2:$P$21,4,0)))+IFERROR(VLOOKUP(A8364,英雄数据表!A:K,IF(武魂!B8364&gt;=50,10,IF(武魂!B8364&gt;=25,6)),0),0))</f>
        <v>,"dpspro":150</v>
      </c>
      <c r="K8364" s="32" t="str">
        <f t="shared" si="560"/>
        <v>"atk":300,"hp":5000,"undpspro":150,"pvpdpspro":50,"pvpundpspro":50,"dpspro":150</v>
      </c>
      <c r="L8364" s="20" t="str">
        <f>IF(B8364&gt;=50,VLOOKUP(A8364,英雄数据表!A:L,11,FALSE),IF(B8364&gt;=25,VLOOKUP(A8364,英雄数据表!A:L,7,0),""))</f>
        <v>"5503602004"</v>
      </c>
      <c r="M8364" s="20" t="str">
        <f>IFERROR(VLOOKUP(B8364,属性中转表!$K$2:$O$21,5,FALSE),"")</f>
        <v/>
      </c>
      <c r="N8364" s="20" t="str">
        <f>IF(B8364=25,VLOOKUP(A8364,英雄数据表!A:L,8,FALSE),IF(B8364=50,VLOOKUP(A8364,英雄数据表!A:L,12,0),""))</f>
        <v/>
      </c>
    </row>
    <row r="8365" spans="1:14" x14ac:dyDescent="0.3">
      <c r="A8365" s="20">
        <v>55036</v>
      </c>
      <c r="B8365" s="21">
        <f t="shared" si="561"/>
        <v>64</v>
      </c>
      <c r="C8365" s="21">
        <v>5</v>
      </c>
      <c r="D8365" s="21">
        <f>VLOOKUP(A8365,英雄数据表!A:D,4,0)</f>
        <v>5</v>
      </c>
      <c r="E8365" s="20" t="str">
        <f>VLOOKUP(A8365,英雄数据表!A:C,3,0)</f>
        <v>毒之魔瓶</v>
      </c>
      <c r="F8365" s="20">
        <f t="shared" si="558"/>
        <v>55036</v>
      </c>
      <c r="G8365" s="20">
        <f t="shared" si="559"/>
        <v>55036</v>
      </c>
      <c r="H8365" s="21" t="str">
        <f>VLOOKUP(B8365,属性中转表!A:F,6,FALSE)</f>
        <v>"hp":259200,"atk":7200</v>
      </c>
      <c r="I8365" s="20" t="str">
        <f>IF(VLOOKUP(B8365,属性中转表!A:G,7,FALSE)=0,"",VLOOKUP(VLOOKUP(B8365,属性中转表!A:G,7,FALSE),属性中转表!$K$2:$P$21,6,0))&amp;IF(VLOOKUP(B8365,属性中转表!A:G,7,FALSE)&gt;=50,VLOOKUP(A8365,英雄数据表!A:K,9,0),IF(VLOOKUP(B8365,属性中转表!A:G,7,FALSE)&gt;=25,VLOOKUP(A8365,英雄数据表!A:K,5,0),""))</f>
        <v>"atk":300,"hp":5000,"undpspro":150,"pvpdpspro":50,"pvpundpspro":50</v>
      </c>
      <c r="J8365" s="20" t="str">
        <f>IF(I8365="","",属性中转表!$I$1&amp;(IF(VLOOKUP(B8365,属性中转表!A:G,7,FALSE)=0,0,VLOOKUP(VLOOKUP(B8365,属性中转表!A:G,7,FALSE),属性中转表!$K$2:$P$21,4,0)))+IFERROR(VLOOKUP(A8365,英雄数据表!A:K,IF(武魂!B8365&gt;=50,10,IF(武魂!B8365&gt;=25,6)),0),0))</f>
        <v>,"dpspro":150</v>
      </c>
      <c r="K8365" s="32" t="str">
        <f t="shared" si="560"/>
        <v>"atk":300,"hp":5000,"undpspro":150,"pvpdpspro":50,"pvpundpspro":50,"dpspro":150</v>
      </c>
      <c r="L8365" s="20" t="str">
        <f>IF(B8365&gt;=50,VLOOKUP(A8365,英雄数据表!A:L,11,FALSE),IF(B8365&gt;=25,VLOOKUP(A8365,英雄数据表!A:L,7,0),""))</f>
        <v>"5503602004"</v>
      </c>
      <c r="M8365" s="20" t="str">
        <f>IFERROR(VLOOKUP(B8365,属性中转表!$K$2:$O$21,5,FALSE),"")</f>
        <v/>
      </c>
      <c r="N8365" s="20" t="str">
        <f>IF(B8365=25,VLOOKUP(A8365,英雄数据表!A:L,8,FALSE),IF(B8365=50,VLOOKUP(A8365,英雄数据表!A:L,12,0),""))</f>
        <v/>
      </c>
    </row>
    <row r="8366" spans="1:14" x14ac:dyDescent="0.3">
      <c r="A8366" s="20">
        <v>55036</v>
      </c>
      <c r="B8366" s="21">
        <f t="shared" si="561"/>
        <v>65</v>
      </c>
      <c r="C8366" s="21">
        <v>5</v>
      </c>
      <c r="D8366" s="21">
        <f>VLOOKUP(A8366,英雄数据表!A:D,4,0)</f>
        <v>5</v>
      </c>
      <c r="E8366" s="20" t="str">
        <f>VLOOKUP(A8366,英雄数据表!A:C,3,0)</f>
        <v>毒之魔瓶</v>
      </c>
      <c r="F8366" s="20">
        <f t="shared" ref="F8366:F8402" si="562">A8366</f>
        <v>55036</v>
      </c>
      <c r="G8366" s="20">
        <f t="shared" ref="G8366:G8402" si="563">A8366</f>
        <v>55036</v>
      </c>
      <c r="H8366" s="21" t="str">
        <f>VLOOKUP(B8366,属性中转表!A:F,6,FALSE)</f>
        <v>"hp":264600,"atk":7350</v>
      </c>
      <c r="I8366" s="20" t="str">
        <f>IF(VLOOKUP(B8366,属性中转表!A:G,7,FALSE)=0,"",VLOOKUP(VLOOKUP(B8366,属性中转表!A:G,7,FALSE),属性中转表!$K$2:$P$21,6,0))&amp;IF(VLOOKUP(B8366,属性中转表!A:G,7,FALSE)&gt;=50,VLOOKUP(A8366,英雄数据表!A:K,9,0),IF(VLOOKUP(B8366,属性中转表!A:G,7,FALSE)&gt;=25,VLOOKUP(A8366,英雄数据表!A:K,5,0),""))</f>
        <v>"atk":300,"hp":5000,"undpspro":150,"pvpdpspro":100,"pvpundpspro":50</v>
      </c>
      <c r="J8366" s="20" t="str">
        <f>IF(I8366="","",属性中转表!$I$1&amp;(IF(VLOOKUP(B8366,属性中转表!A:G,7,FALSE)=0,0,VLOOKUP(VLOOKUP(B8366,属性中转表!A:G,7,FALSE),属性中转表!$K$2:$P$21,4,0)))+IFERROR(VLOOKUP(A8366,英雄数据表!A:K,IF(武魂!B8366&gt;=50,10,IF(武魂!B8366&gt;=25,6)),0),0))</f>
        <v>,"dpspro":150</v>
      </c>
      <c r="K8366" s="32" t="str">
        <f t="shared" ref="K8366:K8429" si="564">I8366&amp;J8366</f>
        <v>"atk":300,"hp":5000,"undpspro":150,"pvpdpspro":100,"pvpundpspro":50,"dpspro":150</v>
      </c>
      <c r="L8366" s="20" t="str">
        <f>IF(B8366&gt;=50,VLOOKUP(A8366,英雄数据表!A:L,11,FALSE),IF(B8366&gt;=25,VLOOKUP(A8366,英雄数据表!A:L,7,0),""))</f>
        <v>"5503602004"</v>
      </c>
      <c r="M8366" s="20" t="str">
        <f>IFERROR(VLOOKUP(B8366,属性中转表!$K$2:$O$21,5,FALSE),"")</f>
        <v>"pvpdpspro":50</v>
      </c>
      <c r="N8366" s="20" t="str">
        <f>IF(B8366=25,VLOOKUP(A8366,英雄数据表!A:L,8,FALSE),IF(B8366=50,VLOOKUP(A8366,英雄数据表!A:L,12,0),""))</f>
        <v/>
      </c>
    </row>
    <row r="8367" spans="1:14" x14ac:dyDescent="0.3">
      <c r="A8367" s="20">
        <v>55036</v>
      </c>
      <c r="B8367" s="21">
        <f t="shared" si="561"/>
        <v>66</v>
      </c>
      <c r="C8367" s="21">
        <v>5</v>
      </c>
      <c r="D8367" s="21">
        <f>VLOOKUP(A8367,英雄数据表!A:D,4,0)</f>
        <v>5</v>
      </c>
      <c r="E8367" s="20" t="str">
        <f>VLOOKUP(A8367,英雄数据表!A:C,3,0)</f>
        <v>毒之魔瓶</v>
      </c>
      <c r="F8367" s="20">
        <f t="shared" si="562"/>
        <v>55036</v>
      </c>
      <c r="G8367" s="20">
        <f t="shared" si="563"/>
        <v>55036</v>
      </c>
      <c r="H8367" s="21" t="str">
        <f>VLOOKUP(B8367,属性中转表!A:F,6,FALSE)</f>
        <v>"hp":270000,"atk":7500</v>
      </c>
      <c r="I8367" s="20" t="str">
        <f>IF(VLOOKUP(B8367,属性中转表!A:G,7,FALSE)=0,"",VLOOKUP(VLOOKUP(B8367,属性中转表!A:G,7,FALSE),属性中转表!$K$2:$P$21,6,0))&amp;IF(VLOOKUP(B8367,属性中转表!A:G,7,FALSE)&gt;=50,VLOOKUP(A8367,英雄数据表!A:K,9,0),IF(VLOOKUP(B8367,属性中转表!A:G,7,FALSE)&gt;=25,VLOOKUP(A8367,英雄数据表!A:K,5,0),""))</f>
        <v>"atk":300,"hp":5000,"undpspro":150,"pvpdpspro":100,"pvpundpspro":50</v>
      </c>
      <c r="J8367" s="20" t="str">
        <f>IF(I8367="","",属性中转表!$I$1&amp;(IF(VLOOKUP(B8367,属性中转表!A:G,7,FALSE)=0,0,VLOOKUP(VLOOKUP(B8367,属性中转表!A:G,7,FALSE),属性中转表!$K$2:$P$21,4,0)))+IFERROR(VLOOKUP(A8367,英雄数据表!A:K,IF(武魂!B8367&gt;=50,10,IF(武魂!B8367&gt;=25,6)),0),0))</f>
        <v>,"dpspro":150</v>
      </c>
      <c r="K8367" s="32" t="str">
        <f t="shared" si="564"/>
        <v>"atk":300,"hp":5000,"undpspro":150,"pvpdpspro":100,"pvpundpspro":50,"dpspro":150</v>
      </c>
      <c r="L8367" s="20" t="str">
        <f>IF(B8367&gt;=50,VLOOKUP(A8367,英雄数据表!A:L,11,FALSE),IF(B8367&gt;=25,VLOOKUP(A8367,英雄数据表!A:L,7,0),""))</f>
        <v>"5503602004"</v>
      </c>
      <c r="M8367" s="20" t="str">
        <f>IFERROR(VLOOKUP(B8367,属性中转表!$K$2:$O$21,5,FALSE),"")</f>
        <v/>
      </c>
      <c r="N8367" s="20" t="str">
        <f>IF(B8367=25,VLOOKUP(A8367,英雄数据表!A:L,8,FALSE),IF(B8367=50,VLOOKUP(A8367,英雄数据表!A:L,12,0),""))</f>
        <v/>
      </c>
    </row>
    <row r="8368" spans="1:14" x14ac:dyDescent="0.3">
      <c r="A8368" s="20">
        <v>55036</v>
      </c>
      <c r="B8368" s="21">
        <f t="shared" si="561"/>
        <v>67</v>
      </c>
      <c r="C8368" s="21">
        <v>5</v>
      </c>
      <c r="D8368" s="21">
        <f>VLOOKUP(A8368,英雄数据表!A:D,4,0)</f>
        <v>5</v>
      </c>
      <c r="E8368" s="20" t="str">
        <f>VLOOKUP(A8368,英雄数据表!A:C,3,0)</f>
        <v>毒之魔瓶</v>
      </c>
      <c r="F8368" s="20">
        <f t="shared" si="562"/>
        <v>55036</v>
      </c>
      <c r="G8368" s="20">
        <f t="shared" si="563"/>
        <v>55036</v>
      </c>
      <c r="H8368" s="21" t="str">
        <f>VLOOKUP(B8368,属性中转表!A:F,6,FALSE)</f>
        <v>"hp":275400,"atk":7650</v>
      </c>
      <c r="I8368" s="20" t="str">
        <f>IF(VLOOKUP(B8368,属性中转表!A:G,7,FALSE)=0,"",VLOOKUP(VLOOKUP(B8368,属性中转表!A:G,7,FALSE),属性中转表!$K$2:$P$21,6,0))&amp;IF(VLOOKUP(B8368,属性中转表!A:G,7,FALSE)&gt;=50,VLOOKUP(A8368,英雄数据表!A:K,9,0),IF(VLOOKUP(B8368,属性中转表!A:G,7,FALSE)&gt;=25,VLOOKUP(A8368,英雄数据表!A:K,5,0),""))</f>
        <v>"atk":300,"hp":5000,"undpspro":150,"pvpdpspro":100,"pvpundpspro":50</v>
      </c>
      <c r="J8368" s="20" t="str">
        <f>IF(I8368="","",属性中转表!$I$1&amp;(IF(VLOOKUP(B8368,属性中转表!A:G,7,FALSE)=0,0,VLOOKUP(VLOOKUP(B8368,属性中转表!A:G,7,FALSE),属性中转表!$K$2:$P$21,4,0)))+IFERROR(VLOOKUP(A8368,英雄数据表!A:K,IF(武魂!B8368&gt;=50,10,IF(武魂!B8368&gt;=25,6)),0),0))</f>
        <v>,"dpspro":150</v>
      </c>
      <c r="K8368" s="32" t="str">
        <f t="shared" si="564"/>
        <v>"atk":300,"hp":5000,"undpspro":150,"pvpdpspro":100,"pvpundpspro":50,"dpspro":150</v>
      </c>
      <c r="L8368" s="20" t="str">
        <f>IF(B8368&gt;=50,VLOOKUP(A8368,英雄数据表!A:L,11,FALSE),IF(B8368&gt;=25,VLOOKUP(A8368,英雄数据表!A:L,7,0),""))</f>
        <v>"5503602004"</v>
      </c>
      <c r="M8368" s="20" t="str">
        <f>IFERROR(VLOOKUP(B8368,属性中转表!$K$2:$O$21,5,FALSE),"")</f>
        <v/>
      </c>
      <c r="N8368" s="20" t="str">
        <f>IF(B8368=25,VLOOKUP(A8368,英雄数据表!A:L,8,FALSE),IF(B8368=50,VLOOKUP(A8368,英雄数据表!A:L,12,0),""))</f>
        <v/>
      </c>
    </row>
    <row r="8369" spans="1:14" x14ac:dyDescent="0.3">
      <c r="A8369" s="20">
        <v>55036</v>
      </c>
      <c r="B8369" s="21">
        <f t="shared" si="561"/>
        <v>68</v>
      </c>
      <c r="C8369" s="21">
        <v>5</v>
      </c>
      <c r="D8369" s="21">
        <f>VLOOKUP(A8369,英雄数据表!A:D,4,0)</f>
        <v>5</v>
      </c>
      <c r="E8369" s="20" t="str">
        <f>VLOOKUP(A8369,英雄数据表!A:C,3,0)</f>
        <v>毒之魔瓶</v>
      </c>
      <c r="F8369" s="20">
        <f t="shared" si="562"/>
        <v>55036</v>
      </c>
      <c r="G8369" s="20">
        <f t="shared" si="563"/>
        <v>55036</v>
      </c>
      <c r="H8369" s="21" t="str">
        <f>VLOOKUP(B8369,属性中转表!A:F,6,FALSE)</f>
        <v>"hp":280800,"atk":7800</v>
      </c>
      <c r="I8369" s="20" t="str">
        <f>IF(VLOOKUP(B8369,属性中转表!A:G,7,FALSE)=0,"",VLOOKUP(VLOOKUP(B8369,属性中转表!A:G,7,FALSE),属性中转表!$K$2:$P$21,6,0))&amp;IF(VLOOKUP(B8369,属性中转表!A:G,7,FALSE)&gt;=50,VLOOKUP(A8369,英雄数据表!A:K,9,0),IF(VLOOKUP(B8369,属性中转表!A:G,7,FALSE)&gt;=25,VLOOKUP(A8369,英雄数据表!A:K,5,0),""))</f>
        <v>"atk":300,"hp":5000,"undpspro":150,"pvpdpspro":100,"pvpundpspro":50</v>
      </c>
      <c r="J8369" s="20" t="str">
        <f>IF(I8369="","",属性中转表!$I$1&amp;(IF(VLOOKUP(B8369,属性中转表!A:G,7,FALSE)=0,0,VLOOKUP(VLOOKUP(B8369,属性中转表!A:G,7,FALSE),属性中转表!$K$2:$P$21,4,0)))+IFERROR(VLOOKUP(A8369,英雄数据表!A:K,IF(武魂!B8369&gt;=50,10,IF(武魂!B8369&gt;=25,6)),0),0))</f>
        <v>,"dpspro":150</v>
      </c>
      <c r="K8369" s="32" t="str">
        <f t="shared" si="564"/>
        <v>"atk":300,"hp":5000,"undpspro":150,"pvpdpspro":100,"pvpundpspro":50,"dpspro":150</v>
      </c>
      <c r="L8369" s="20" t="str">
        <f>IF(B8369&gt;=50,VLOOKUP(A8369,英雄数据表!A:L,11,FALSE),IF(B8369&gt;=25,VLOOKUP(A8369,英雄数据表!A:L,7,0),""))</f>
        <v>"5503602004"</v>
      </c>
      <c r="M8369" s="20" t="str">
        <f>IFERROR(VLOOKUP(B8369,属性中转表!$K$2:$O$21,5,FALSE),"")</f>
        <v/>
      </c>
      <c r="N8369" s="20" t="str">
        <f>IF(B8369=25,VLOOKUP(A8369,英雄数据表!A:L,8,FALSE),IF(B8369=50,VLOOKUP(A8369,英雄数据表!A:L,12,0),""))</f>
        <v/>
      </c>
    </row>
    <row r="8370" spans="1:14" x14ac:dyDescent="0.3">
      <c r="A8370" s="20">
        <v>55036</v>
      </c>
      <c r="B8370" s="21">
        <f t="shared" si="561"/>
        <v>69</v>
      </c>
      <c r="C8370" s="21">
        <v>5</v>
      </c>
      <c r="D8370" s="21">
        <f>VLOOKUP(A8370,英雄数据表!A:D,4,0)</f>
        <v>5</v>
      </c>
      <c r="E8370" s="20" t="str">
        <f>VLOOKUP(A8370,英雄数据表!A:C,3,0)</f>
        <v>毒之魔瓶</v>
      </c>
      <c r="F8370" s="20">
        <f t="shared" si="562"/>
        <v>55036</v>
      </c>
      <c r="G8370" s="20">
        <f t="shared" si="563"/>
        <v>55036</v>
      </c>
      <c r="H8370" s="21" t="str">
        <f>VLOOKUP(B8370,属性中转表!A:F,6,FALSE)</f>
        <v>"hp":286200,"atk":7950</v>
      </c>
      <c r="I8370" s="20" t="str">
        <f>IF(VLOOKUP(B8370,属性中转表!A:G,7,FALSE)=0,"",VLOOKUP(VLOOKUP(B8370,属性中转表!A:G,7,FALSE),属性中转表!$K$2:$P$21,6,0))&amp;IF(VLOOKUP(B8370,属性中转表!A:G,7,FALSE)&gt;=50,VLOOKUP(A8370,英雄数据表!A:K,9,0),IF(VLOOKUP(B8370,属性中转表!A:G,7,FALSE)&gt;=25,VLOOKUP(A8370,英雄数据表!A:K,5,0),""))</f>
        <v>"atk":300,"hp":5000,"undpspro":150,"pvpdpspro":100,"pvpundpspro":50</v>
      </c>
      <c r="J8370" s="20" t="str">
        <f>IF(I8370="","",属性中转表!$I$1&amp;(IF(VLOOKUP(B8370,属性中转表!A:G,7,FALSE)=0,0,VLOOKUP(VLOOKUP(B8370,属性中转表!A:G,7,FALSE),属性中转表!$K$2:$P$21,4,0)))+IFERROR(VLOOKUP(A8370,英雄数据表!A:K,IF(武魂!B8370&gt;=50,10,IF(武魂!B8370&gt;=25,6)),0),0))</f>
        <v>,"dpspro":150</v>
      </c>
      <c r="K8370" s="32" t="str">
        <f t="shared" si="564"/>
        <v>"atk":300,"hp":5000,"undpspro":150,"pvpdpspro":100,"pvpundpspro":50,"dpspro":150</v>
      </c>
      <c r="L8370" s="20" t="str">
        <f>IF(B8370&gt;=50,VLOOKUP(A8370,英雄数据表!A:L,11,FALSE),IF(B8370&gt;=25,VLOOKUP(A8370,英雄数据表!A:L,7,0),""))</f>
        <v>"5503602004"</v>
      </c>
      <c r="M8370" s="20" t="str">
        <f>IFERROR(VLOOKUP(B8370,属性中转表!$K$2:$O$21,5,FALSE),"")</f>
        <v/>
      </c>
    </row>
    <row r="8371" spans="1:14" x14ac:dyDescent="0.3">
      <c r="A8371" s="20">
        <v>55036</v>
      </c>
      <c r="B8371" s="21">
        <f t="shared" si="561"/>
        <v>70</v>
      </c>
      <c r="C8371" s="21">
        <v>5</v>
      </c>
      <c r="D8371" s="21">
        <f>VLOOKUP(A8371,英雄数据表!A:D,4,0)</f>
        <v>5</v>
      </c>
      <c r="E8371" s="20" t="str">
        <f>VLOOKUP(A8371,英雄数据表!A:C,3,0)</f>
        <v>毒之魔瓶</v>
      </c>
      <c r="F8371" s="20">
        <f t="shared" si="562"/>
        <v>55036</v>
      </c>
      <c r="G8371" s="20">
        <f t="shared" si="563"/>
        <v>55036</v>
      </c>
      <c r="H8371" s="21" t="str">
        <f>VLOOKUP(B8371,属性中转表!A:F,6,FALSE)</f>
        <v>"hp":291600,"atk":8100</v>
      </c>
      <c r="I8371" s="20" t="str">
        <f>IF(VLOOKUP(B8371,属性中转表!A:G,7,FALSE)=0,"",VLOOKUP(VLOOKUP(B8371,属性中转表!A:G,7,FALSE),属性中转表!$K$2:$P$21,6,0))&amp;IF(VLOOKUP(B8371,属性中转表!A:G,7,FALSE)&gt;=50,VLOOKUP(A8371,英雄数据表!A:K,9,0),IF(VLOOKUP(B8371,属性中转表!A:G,7,FALSE)&gt;=25,VLOOKUP(A8371,英雄数据表!A:K,5,0),""))</f>
        <v>"atk":300,"hp":5000,"undpspro":150,"pvpdpspro":100,"pvpundpspro":100</v>
      </c>
      <c r="J8371" s="20" t="str">
        <f>IF(I8371="","",属性中转表!$I$1&amp;(IF(VLOOKUP(B8371,属性中转表!A:G,7,FALSE)=0,0,VLOOKUP(VLOOKUP(B8371,属性中转表!A:G,7,FALSE),属性中转表!$K$2:$P$21,4,0)))+IFERROR(VLOOKUP(A8371,英雄数据表!A:K,IF(武魂!B8371&gt;=50,10,IF(武魂!B8371&gt;=25,6)),0),0))</f>
        <v>,"dpspro":150</v>
      </c>
      <c r="K8371" s="32" t="str">
        <f t="shared" si="564"/>
        <v>"atk":300,"hp":5000,"undpspro":150,"pvpdpspro":100,"pvpundpspro":100,"dpspro":150</v>
      </c>
      <c r="L8371" s="20" t="str">
        <f>IF(B8371&gt;=50,VLOOKUP(A8371,英雄数据表!A:L,11,FALSE),IF(B8371&gt;=25,VLOOKUP(A8371,英雄数据表!A:L,7,0),""))</f>
        <v>"5503602004"</v>
      </c>
      <c r="M8371" s="20" t="str">
        <f>IFERROR(VLOOKUP(B8371,属性中转表!$K$2:$O$21,5,FALSE),"")</f>
        <v>"pvpundpspro":50</v>
      </c>
    </row>
    <row r="8372" spans="1:14" x14ac:dyDescent="0.3">
      <c r="A8372" s="20">
        <v>55036</v>
      </c>
      <c r="B8372" s="21">
        <f t="shared" si="561"/>
        <v>71</v>
      </c>
      <c r="C8372" s="21">
        <v>5</v>
      </c>
      <c r="D8372" s="21">
        <f>VLOOKUP(A8372,英雄数据表!A:D,4,0)</f>
        <v>5</v>
      </c>
      <c r="E8372" s="20" t="str">
        <f>VLOOKUP(A8372,英雄数据表!A:C,3,0)</f>
        <v>毒之魔瓶</v>
      </c>
      <c r="F8372" s="20">
        <f t="shared" si="562"/>
        <v>55036</v>
      </c>
      <c r="G8372" s="20">
        <f t="shared" si="563"/>
        <v>55036</v>
      </c>
      <c r="H8372" s="21" t="str">
        <f>VLOOKUP(B8372,属性中转表!A:F,6,FALSE)</f>
        <v>"hp":297000,"atk":8250</v>
      </c>
      <c r="I8372" s="20" t="str">
        <f>IF(VLOOKUP(B8372,属性中转表!A:G,7,FALSE)=0,"",VLOOKUP(VLOOKUP(B8372,属性中转表!A:G,7,FALSE),属性中转表!$K$2:$P$21,6,0))&amp;IF(VLOOKUP(B8372,属性中转表!A:G,7,FALSE)&gt;=50,VLOOKUP(A8372,英雄数据表!A:K,9,0),IF(VLOOKUP(B8372,属性中转表!A:G,7,FALSE)&gt;=25,VLOOKUP(A8372,英雄数据表!A:K,5,0),""))</f>
        <v>"atk":300,"hp":5000,"undpspro":150,"pvpdpspro":100,"pvpundpspro":100</v>
      </c>
      <c r="J8372" s="20" t="str">
        <f>IF(I8372="","",属性中转表!$I$1&amp;(IF(VLOOKUP(B8372,属性中转表!A:G,7,FALSE)=0,0,VLOOKUP(VLOOKUP(B8372,属性中转表!A:G,7,FALSE),属性中转表!$K$2:$P$21,4,0)))+IFERROR(VLOOKUP(A8372,英雄数据表!A:K,IF(武魂!B8372&gt;=50,10,IF(武魂!B8372&gt;=25,6)),0),0))</f>
        <v>,"dpspro":150</v>
      </c>
      <c r="K8372" s="32" t="str">
        <f t="shared" si="564"/>
        <v>"atk":300,"hp":5000,"undpspro":150,"pvpdpspro":100,"pvpundpspro":100,"dpspro":150</v>
      </c>
      <c r="L8372" s="20" t="str">
        <f>IF(B8372&gt;=50,VLOOKUP(A8372,英雄数据表!A:L,11,FALSE),IF(B8372&gt;=25,VLOOKUP(A8372,英雄数据表!A:L,7,0),""))</f>
        <v>"5503602004"</v>
      </c>
      <c r="M8372" s="20" t="str">
        <f>IFERROR(VLOOKUP(B8372,属性中转表!$K$2:$O$21,5,FALSE),"")</f>
        <v/>
      </c>
    </row>
    <row r="8373" spans="1:14" x14ac:dyDescent="0.3">
      <c r="A8373" s="20">
        <v>55036</v>
      </c>
      <c r="B8373" s="21">
        <f t="shared" si="561"/>
        <v>72</v>
      </c>
      <c r="C8373" s="21">
        <v>5</v>
      </c>
      <c r="D8373" s="21">
        <f>VLOOKUP(A8373,英雄数据表!A:D,4,0)</f>
        <v>5</v>
      </c>
      <c r="E8373" s="20" t="str">
        <f>VLOOKUP(A8373,英雄数据表!A:C,3,0)</f>
        <v>毒之魔瓶</v>
      </c>
      <c r="F8373" s="20">
        <f t="shared" si="562"/>
        <v>55036</v>
      </c>
      <c r="G8373" s="20">
        <f t="shared" si="563"/>
        <v>55036</v>
      </c>
      <c r="H8373" s="21" t="str">
        <f>VLOOKUP(B8373,属性中转表!A:F,6,FALSE)</f>
        <v>"hp":302400,"atk":8400</v>
      </c>
      <c r="I8373" s="20" t="str">
        <f>IF(VLOOKUP(B8373,属性中转表!A:G,7,FALSE)=0,"",VLOOKUP(VLOOKUP(B8373,属性中转表!A:G,7,FALSE),属性中转表!$K$2:$P$21,6,0))&amp;IF(VLOOKUP(B8373,属性中转表!A:G,7,FALSE)&gt;=50,VLOOKUP(A8373,英雄数据表!A:K,9,0),IF(VLOOKUP(B8373,属性中转表!A:G,7,FALSE)&gt;=25,VLOOKUP(A8373,英雄数据表!A:K,5,0),""))</f>
        <v>"atk":300,"hp":5000,"undpspro":150,"pvpdpspro":100,"pvpundpspro":100</v>
      </c>
      <c r="J8373" s="20" t="str">
        <f>IF(I8373="","",属性中转表!$I$1&amp;(IF(VLOOKUP(B8373,属性中转表!A:G,7,FALSE)=0,0,VLOOKUP(VLOOKUP(B8373,属性中转表!A:G,7,FALSE),属性中转表!$K$2:$P$21,4,0)))+IFERROR(VLOOKUP(A8373,英雄数据表!A:K,IF(武魂!B8373&gt;=50,10,IF(武魂!B8373&gt;=25,6)),0),0))</f>
        <v>,"dpspro":150</v>
      </c>
      <c r="K8373" s="32" t="str">
        <f t="shared" si="564"/>
        <v>"atk":300,"hp":5000,"undpspro":150,"pvpdpspro":100,"pvpundpspro":100,"dpspro":150</v>
      </c>
      <c r="L8373" s="20" t="str">
        <f>IF(B8373&gt;=50,VLOOKUP(A8373,英雄数据表!A:L,11,FALSE),IF(B8373&gt;=25,VLOOKUP(A8373,英雄数据表!A:L,7,0),""))</f>
        <v>"5503602004"</v>
      </c>
      <c r="M8373" s="20" t="str">
        <f>IFERROR(VLOOKUP(B8373,属性中转表!$K$2:$O$21,5,FALSE),"")</f>
        <v/>
      </c>
    </row>
    <row r="8374" spans="1:14" x14ac:dyDescent="0.3">
      <c r="A8374" s="20">
        <v>55036</v>
      </c>
      <c r="B8374" s="21">
        <f t="shared" si="561"/>
        <v>73</v>
      </c>
      <c r="C8374" s="21">
        <v>5</v>
      </c>
      <c r="D8374" s="21">
        <f>VLOOKUP(A8374,英雄数据表!A:D,4,0)</f>
        <v>5</v>
      </c>
      <c r="E8374" s="20" t="str">
        <f>VLOOKUP(A8374,英雄数据表!A:C,3,0)</f>
        <v>毒之魔瓶</v>
      </c>
      <c r="F8374" s="20">
        <f t="shared" si="562"/>
        <v>55036</v>
      </c>
      <c r="G8374" s="20">
        <f t="shared" si="563"/>
        <v>55036</v>
      </c>
      <c r="H8374" s="21" t="str">
        <f>VLOOKUP(B8374,属性中转表!A:F,6,FALSE)</f>
        <v>"hp":307800,"atk":8550</v>
      </c>
      <c r="I8374" s="20" t="str">
        <f>IF(VLOOKUP(B8374,属性中转表!A:G,7,FALSE)=0,"",VLOOKUP(VLOOKUP(B8374,属性中转表!A:G,7,FALSE),属性中转表!$K$2:$P$21,6,0))&amp;IF(VLOOKUP(B8374,属性中转表!A:G,7,FALSE)&gt;=50,VLOOKUP(A8374,英雄数据表!A:K,9,0),IF(VLOOKUP(B8374,属性中转表!A:G,7,FALSE)&gt;=25,VLOOKUP(A8374,英雄数据表!A:K,5,0),""))</f>
        <v>"atk":300,"hp":5000,"undpspro":150,"pvpdpspro":100,"pvpundpspro":100</v>
      </c>
      <c r="J8374" s="20" t="str">
        <f>IF(I8374="","",属性中转表!$I$1&amp;(IF(VLOOKUP(B8374,属性中转表!A:G,7,FALSE)=0,0,VLOOKUP(VLOOKUP(B8374,属性中转表!A:G,7,FALSE),属性中转表!$K$2:$P$21,4,0)))+IFERROR(VLOOKUP(A8374,英雄数据表!A:K,IF(武魂!B8374&gt;=50,10,IF(武魂!B8374&gt;=25,6)),0),0))</f>
        <v>,"dpspro":150</v>
      </c>
      <c r="K8374" s="32" t="str">
        <f t="shared" si="564"/>
        <v>"atk":300,"hp":5000,"undpspro":150,"pvpdpspro":100,"pvpundpspro":100,"dpspro":150</v>
      </c>
      <c r="L8374" s="20" t="str">
        <f>IF(B8374&gt;=50,VLOOKUP(A8374,英雄数据表!A:L,11,FALSE),IF(B8374&gt;=25,VLOOKUP(A8374,英雄数据表!A:L,7,0),""))</f>
        <v>"5503602004"</v>
      </c>
      <c r="M8374" s="20" t="str">
        <f>IFERROR(VLOOKUP(B8374,属性中转表!$K$2:$O$21,5,FALSE),"")</f>
        <v/>
      </c>
    </row>
    <row r="8375" spans="1:14" x14ac:dyDescent="0.3">
      <c r="A8375" s="20">
        <v>55036</v>
      </c>
      <c r="B8375" s="21">
        <f t="shared" si="561"/>
        <v>74</v>
      </c>
      <c r="C8375" s="21">
        <v>5</v>
      </c>
      <c r="D8375" s="21">
        <f>VLOOKUP(A8375,英雄数据表!A:D,4,0)</f>
        <v>5</v>
      </c>
      <c r="E8375" s="20" t="str">
        <f>VLOOKUP(A8375,英雄数据表!A:C,3,0)</f>
        <v>毒之魔瓶</v>
      </c>
      <c r="F8375" s="20">
        <f t="shared" si="562"/>
        <v>55036</v>
      </c>
      <c r="G8375" s="20">
        <f t="shared" si="563"/>
        <v>55036</v>
      </c>
      <c r="H8375" s="21" t="str">
        <f>VLOOKUP(B8375,属性中转表!A:F,6,FALSE)</f>
        <v>"hp":313200,"atk":8700</v>
      </c>
      <c r="I8375" s="20" t="str">
        <f>IF(VLOOKUP(B8375,属性中转表!A:G,7,FALSE)=0,"",VLOOKUP(VLOOKUP(B8375,属性中转表!A:G,7,FALSE),属性中转表!$K$2:$P$21,6,0))&amp;IF(VLOOKUP(B8375,属性中转表!A:G,7,FALSE)&gt;=50,VLOOKUP(A8375,英雄数据表!A:K,9,0),IF(VLOOKUP(B8375,属性中转表!A:G,7,FALSE)&gt;=25,VLOOKUP(A8375,英雄数据表!A:K,5,0),""))</f>
        <v>"atk":300,"hp":5000,"undpspro":150,"pvpdpspro":100,"pvpundpspro":100</v>
      </c>
      <c r="J8375" s="20" t="str">
        <f>IF(I8375="","",属性中转表!$I$1&amp;(IF(VLOOKUP(B8375,属性中转表!A:G,7,FALSE)=0,0,VLOOKUP(VLOOKUP(B8375,属性中转表!A:G,7,FALSE),属性中转表!$K$2:$P$21,4,0)))+IFERROR(VLOOKUP(A8375,英雄数据表!A:K,IF(武魂!B8375&gt;=50,10,IF(武魂!B8375&gt;=25,6)),0),0))</f>
        <v>,"dpspro":150</v>
      </c>
      <c r="K8375" s="32" t="str">
        <f t="shared" si="564"/>
        <v>"atk":300,"hp":5000,"undpspro":150,"pvpdpspro":100,"pvpundpspro":100,"dpspro":150</v>
      </c>
      <c r="L8375" s="20" t="str">
        <f>IF(B8375&gt;=50,VLOOKUP(A8375,英雄数据表!A:L,11,FALSE),IF(B8375&gt;=25,VLOOKUP(A8375,英雄数据表!A:L,7,0),""))</f>
        <v>"5503602004"</v>
      </c>
      <c r="M8375" s="20" t="str">
        <f>IFERROR(VLOOKUP(B8375,属性中转表!$K$2:$O$21,5,FALSE),"")</f>
        <v/>
      </c>
    </row>
    <row r="8376" spans="1:14" x14ac:dyDescent="0.3">
      <c r="A8376" s="20">
        <v>55036</v>
      </c>
      <c r="B8376" s="21">
        <f t="shared" si="561"/>
        <v>75</v>
      </c>
      <c r="C8376" s="21">
        <v>5</v>
      </c>
      <c r="D8376" s="21">
        <f>VLOOKUP(A8376,英雄数据表!A:D,4,0)</f>
        <v>5</v>
      </c>
      <c r="E8376" s="20" t="str">
        <f>VLOOKUP(A8376,英雄数据表!A:C,3,0)</f>
        <v>毒之魔瓶</v>
      </c>
      <c r="F8376" s="20">
        <f t="shared" si="562"/>
        <v>55036</v>
      </c>
      <c r="G8376" s="20">
        <f t="shared" si="563"/>
        <v>55036</v>
      </c>
      <c r="H8376" s="21" t="str">
        <f>VLOOKUP(B8376,属性中转表!A:F,6,FALSE)</f>
        <v>"hp":318600,"atk":8850</v>
      </c>
      <c r="I8376" s="20" t="str">
        <f>IF(VLOOKUP(B8376,属性中转表!A:G,7,FALSE)=0,"",VLOOKUP(VLOOKUP(B8376,属性中转表!A:G,7,FALSE),属性中转表!$K$2:$P$21,6,0))&amp;IF(VLOOKUP(B8376,属性中转表!A:G,7,FALSE)&gt;=50,VLOOKUP(A8376,英雄数据表!A:K,9,0),IF(VLOOKUP(B8376,属性中转表!A:G,7,FALSE)&gt;=25,VLOOKUP(A8376,英雄数据表!A:K,5,0),""))</f>
        <v>"atk":600,"hp":10000,"undpspro":150,"pvpdpspro":100,"pvpundpspro":100,"speed":10</v>
      </c>
      <c r="J8376" s="20" t="str">
        <f>IF(I8376="","",属性中转表!$I$1&amp;(IF(VLOOKUP(B8376,属性中转表!A:G,7,FALSE)=0,0,VLOOKUP(VLOOKUP(B8376,属性中转表!A:G,7,FALSE),属性中转表!$K$2:$P$21,4,0)))+IFERROR(VLOOKUP(A8376,英雄数据表!A:K,IF(武魂!B8376&gt;=50,10,IF(武魂!B8376&gt;=25,6)),0),0))</f>
        <v>,"dpspro":150</v>
      </c>
      <c r="K8376" s="32" t="str">
        <f t="shared" si="564"/>
        <v>"atk":600,"hp":10000,"undpspro":150,"pvpdpspro":100,"pvpundpspro":100,"speed":10,"dpspro":150</v>
      </c>
      <c r="L8376" s="20" t="str">
        <f>IF(B8376&gt;=50,VLOOKUP(A8376,英雄数据表!A:L,11,FALSE),IF(B8376&gt;=25,VLOOKUP(A8376,英雄数据表!A:L,7,0),""))</f>
        <v>"5503602004"</v>
      </c>
      <c r="M8376" s="20" t="str">
        <f>IFERROR(VLOOKUP(B8376,属性中转表!$K$2:$O$21,5,FALSE),"")</f>
        <v>"speed":10,"atk":300,"hp":5000</v>
      </c>
    </row>
    <row r="8377" spans="1:14" x14ac:dyDescent="0.3">
      <c r="A8377" s="20">
        <v>55036</v>
      </c>
      <c r="B8377" s="21">
        <f t="shared" si="561"/>
        <v>76</v>
      </c>
      <c r="C8377" s="21">
        <v>5</v>
      </c>
      <c r="D8377" s="21">
        <f>VLOOKUP(A8377,英雄数据表!A:D,4,0)</f>
        <v>5</v>
      </c>
      <c r="E8377" s="20" t="str">
        <f>VLOOKUP(A8377,英雄数据表!A:C,3,0)</f>
        <v>毒之魔瓶</v>
      </c>
      <c r="F8377" s="20">
        <f t="shared" si="562"/>
        <v>55036</v>
      </c>
      <c r="G8377" s="20">
        <f t="shared" si="563"/>
        <v>55036</v>
      </c>
      <c r="H8377" s="21" t="str">
        <f>VLOOKUP(B8377,属性中转表!A:F,6,FALSE)</f>
        <v>"hp":324000,"atk":9000</v>
      </c>
      <c r="I8377" s="20" t="str">
        <f>IF(VLOOKUP(B8377,属性中转表!A:G,7,FALSE)=0,"",VLOOKUP(VLOOKUP(B8377,属性中转表!A:G,7,FALSE),属性中转表!$K$2:$P$21,6,0))&amp;IF(VLOOKUP(B8377,属性中转表!A:G,7,FALSE)&gt;=50,VLOOKUP(A8377,英雄数据表!A:K,9,0),IF(VLOOKUP(B8377,属性中转表!A:G,7,FALSE)&gt;=25,VLOOKUP(A8377,英雄数据表!A:K,5,0),""))</f>
        <v>"atk":600,"hp":10000,"undpspro":150,"pvpdpspro":100,"pvpundpspro":100,"speed":10</v>
      </c>
      <c r="J8377" s="20" t="str">
        <f>IF(I8377="","",属性中转表!$I$1&amp;(IF(VLOOKUP(B8377,属性中转表!A:G,7,FALSE)=0,0,VLOOKUP(VLOOKUP(B8377,属性中转表!A:G,7,FALSE),属性中转表!$K$2:$P$21,4,0)))+IFERROR(VLOOKUP(A8377,英雄数据表!A:K,IF(武魂!B8377&gt;=50,10,IF(武魂!B8377&gt;=25,6)),0),0))</f>
        <v>,"dpspro":150</v>
      </c>
      <c r="K8377" s="32" t="str">
        <f t="shared" si="564"/>
        <v>"atk":600,"hp":10000,"undpspro":150,"pvpdpspro":100,"pvpundpspro":100,"speed":10,"dpspro":150</v>
      </c>
      <c r="L8377" s="20" t="str">
        <f>IF(B8377&gt;=50,VLOOKUP(A8377,英雄数据表!A:L,11,FALSE),IF(B8377&gt;=25,VLOOKUP(A8377,英雄数据表!A:L,7,0),""))</f>
        <v>"5503602004"</v>
      </c>
      <c r="M8377" s="20" t="str">
        <f>IFERROR(VLOOKUP(B8377,属性中转表!$K$2:$O$21,5,FALSE),"")</f>
        <v/>
      </c>
    </row>
    <row r="8378" spans="1:14" x14ac:dyDescent="0.3">
      <c r="A8378" s="20">
        <v>55036</v>
      </c>
      <c r="B8378" s="21">
        <f t="shared" si="561"/>
        <v>77</v>
      </c>
      <c r="C8378" s="21">
        <v>5</v>
      </c>
      <c r="D8378" s="21">
        <f>VLOOKUP(A8378,英雄数据表!A:D,4,0)</f>
        <v>5</v>
      </c>
      <c r="E8378" s="20" t="str">
        <f>VLOOKUP(A8378,英雄数据表!A:C,3,0)</f>
        <v>毒之魔瓶</v>
      </c>
      <c r="F8378" s="20">
        <f t="shared" si="562"/>
        <v>55036</v>
      </c>
      <c r="G8378" s="20">
        <f t="shared" si="563"/>
        <v>55036</v>
      </c>
      <c r="H8378" s="21" t="str">
        <f>VLOOKUP(B8378,属性中转表!A:F,6,FALSE)</f>
        <v>"hp":329400,"atk":9150</v>
      </c>
      <c r="I8378" s="20" t="str">
        <f>IF(VLOOKUP(B8378,属性中转表!A:G,7,FALSE)=0,"",VLOOKUP(VLOOKUP(B8378,属性中转表!A:G,7,FALSE),属性中转表!$K$2:$P$21,6,0))&amp;IF(VLOOKUP(B8378,属性中转表!A:G,7,FALSE)&gt;=50,VLOOKUP(A8378,英雄数据表!A:K,9,0),IF(VLOOKUP(B8378,属性中转表!A:G,7,FALSE)&gt;=25,VLOOKUP(A8378,英雄数据表!A:K,5,0),""))</f>
        <v>"atk":600,"hp":10000,"undpspro":150,"pvpdpspro":100,"pvpundpspro":100,"speed":10</v>
      </c>
      <c r="J8378" s="20" t="str">
        <f>IF(I8378="","",属性中转表!$I$1&amp;(IF(VLOOKUP(B8378,属性中转表!A:G,7,FALSE)=0,0,VLOOKUP(VLOOKUP(B8378,属性中转表!A:G,7,FALSE),属性中转表!$K$2:$P$21,4,0)))+IFERROR(VLOOKUP(A8378,英雄数据表!A:K,IF(武魂!B8378&gt;=50,10,IF(武魂!B8378&gt;=25,6)),0),0))</f>
        <v>,"dpspro":150</v>
      </c>
      <c r="K8378" s="32" t="str">
        <f t="shared" si="564"/>
        <v>"atk":600,"hp":10000,"undpspro":150,"pvpdpspro":100,"pvpundpspro":100,"speed":10,"dpspro":150</v>
      </c>
      <c r="L8378" s="20" t="str">
        <f>IF(B8378&gt;=50,VLOOKUP(A8378,英雄数据表!A:L,11,FALSE),IF(B8378&gt;=25,VLOOKUP(A8378,英雄数据表!A:L,7,0),""))</f>
        <v>"5503602004"</v>
      </c>
      <c r="M8378" s="20" t="str">
        <f>IFERROR(VLOOKUP(B8378,属性中转表!$K$2:$O$21,5,FALSE),"")</f>
        <v/>
      </c>
    </row>
    <row r="8379" spans="1:14" x14ac:dyDescent="0.3">
      <c r="A8379" s="20">
        <v>55036</v>
      </c>
      <c r="B8379" s="21">
        <f t="shared" si="561"/>
        <v>78</v>
      </c>
      <c r="C8379" s="21">
        <v>5</v>
      </c>
      <c r="D8379" s="21">
        <f>VLOOKUP(A8379,英雄数据表!A:D,4,0)</f>
        <v>5</v>
      </c>
      <c r="E8379" s="20" t="str">
        <f>VLOOKUP(A8379,英雄数据表!A:C,3,0)</f>
        <v>毒之魔瓶</v>
      </c>
      <c r="F8379" s="20">
        <f t="shared" si="562"/>
        <v>55036</v>
      </c>
      <c r="G8379" s="20">
        <f t="shared" si="563"/>
        <v>55036</v>
      </c>
      <c r="H8379" s="21" t="str">
        <f>VLOOKUP(B8379,属性中转表!A:F,6,FALSE)</f>
        <v>"hp":334800,"atk":9300</v>
      </c>
      <c r="I8379" s="20" t="str">
        <f>IF(VLOOKUP(B8379,属性中转表!A:G,7,FALSE)=0,"",VLOOKUP(VLOOKUP(B8379,属性中转表!A:G,7,FALSE),属性中转表!$K$2:$P$21,6,0))&amp;IF(VLOOKUP(B8379,属性中转表!A:G,7,FALSE)&gt;=50,VLOOKUP(A8379,英雄数据表!A:K,9,0),IF(VLOOKUP(B8379,属性中转表!A:G,7,FALSE)&gt;=25,VLOOKUP(A8379,英雄数据表!A:K,5,0),""))</f>
        <v>"atk":600,"hp":10000,"undpspro":150,"pvpdpspro":100,"pvpundpspro":100,"speed":10</v>
      </c>
      <c r="J8379" s="20" t="str">
        <f>IF(I8379="","",属性中转表!$I$1&amp;(IF(VLOOKUP(B8379,属性中转表!A:G,7,FALSE)=0,0,VLOOKUP(VLOOKUP(B8379,属性中转表!A:G,7,FALSE),属性中转表!$K$2:$P$21,4,0)))+IFERROR(VLOOKUP(A8379,英雄数据表!A:K,IF(武魂!B8379&gt;=50,10,IF(武魂!B8379&gt;=25,6)),0),0))</f>
        <v>,"dpspro":150</v>
      </c>
      <c r="K8379" s="32" t="str">
        <f t="shared" si="564"/>
        <v>"atk":600,"hp":10000,"undpspro":150,"pvpdpspro":100,"pvpundpspro":100,"speed":10,"dpspro":150</v>
      </c>
      <c r="L8379" s="20" t="str">
        <f>IF(B8379&gt;=50,VLOOKUP(A8379,英雄数据表!A:L,11,FALSE),IF(B8379&gt;=25,VLOOKUP(A8379,英雄数据表!A:L,7,0),""))</f>
        <v>"5503602004"</v>
      </c>
      <c r="M8379" s="20" t="str">
        <f>IFERROR(VLOOKUP(B8379,属性中转表!$K$2:$O$21,5,FALSE),"")</f>
        <v/>
      </c>
    </row>
    <row r="8380" spans="1:14" x14ac:dyDescent="0.3">
      <c r="A8380" s="20">
        <v>55036</v>
      </c>
      <c r="B8380" s="21">
        <f t="shared" si="561"/>
        <v>79</v>
      </c>
      <c r="C8380" s="21">
        <v>5</v>
      </c>
      <c r="D8380" s="21">
        <f>VLOOKUP(A8380,英雄数据表!A:D,4,0)</f>
        <v>5</v>
      </c>
      <c r="E8380" s="20" t="str">
        <f>VLOOKUP(A8380,英雄数据表!A:C,3,0)</f>
        <v>毒之魔瓶</v>
      </c>
      <c r="F8380" s="20">
        <f t="shared" si="562"/>
        <v>55036</v>
      </c>
      <c r="G8380" s="20">
        <f t="shared" si="563"/>
        <v>55036</v>
      </c>
      <c r="H8380" s="21" t="str">
        <f>VLOOKUP(B8380,属性中转表!A:F,6,FALSE)</f>
        <v>"hp":340200,"atk":9450</v>
      </c>
      <c r="I8380" s="20" t="str">
        <f>IF(VLOOKUP(B8380,属性中转表!A:G,7,FALSE)=0,"",VLOOKUP(VLOOKUP(B8380,属性中转表!A:G,7,FALSE),属性中转表!$K$2:$P$21,6,0))&amp;IF(VLOOKUP(B8380,属性中转表!A:G,7,FALSE)&gt;=50,VLOOKUP(A8380,英雄数据表!A:K,9,0),IF(VLOOKUP(B8380,属性中转表!A:G,7,FALSE)&gt;=25,VLOOKUP(A8380,英雄数据表!A:K,5,0),""))</f>
        <v>"atk":600,"hp":10000,"undpspro":150,"pvpdpspro":100,"pvpundpspro":100,"speed":10</v>
      </c>
      <c r="J8380" s="20" t="str">
        <f>IF(I8380="","",属性中转表!$I$1&amp;(IF(VLOOKUP(B8380,属性中转表!A:G,7,FALSE)=0,0,VLOOKUP(VLOOKUP(B8380,属性中转表!A:G,7,FALSE),属性中转表!$K$2:$P$21,4,0)))+IFERROR(VLOOKUP(A8380,英雄数据表!A:K,IF(武魂!B8380&gt;=50,10,IF(武魂!B8380&gt;=25,6)),0),0))</f>
        <v>,"dpspro":150</v>
      </c>
      <c r="K8380" s="32" t="str">
        <f t="shared" si="564"/>
        <v>"atk":600,"hp":10000,"undpspro":150,"pvpdpspro":100,"pvpundpspro":100,"speed":10,"dpspro":150</v>
      </c>
      <c r="L8380" s="20" t="str">
        <f>IF(B8380&gt;=50,VLOOKUP(A8380,英雄数据表!A:L,11,FALSE),IF(B8380&gt;=25,VLOOKUP(A8380,英雄数据表!A:L,7,0),""))</f>
        <v>"5503602004"</v>
      </c>
      <c r="M8380" s="20" t="str">
        <f>IFERROR(VLOOKUP(B8380,属性中转表!$K$2:$O$21,5,FALSE),"")</f>
        <v/>
      </c>
    </row>
    <row r="8381" spans="1:14" x14ac:dyDescent="0.3">
      <c r="A8381" s="20">
        <v>55036</v>
      </c>
      <c r="B8381" s="21">
        <f t="shared" si="561"/>
        <v>80</v>
      </c>
      <c r="C8381" s="21">
        <v>5</v>
      </c>
      <c r="D8381" s="21">
        <f>VLOOKUP(A8381,英雄数据表!A:D,4,0)</f>
        <v>5</v>
      </c>
      <c r="E8381" s="20" t="str">
        <f>VLOOKUP(A8381,英雄数据表!A:C,3,0)</f>
        <v>毒之魔瓶</v>
      </c>
      <c r="F8381" s="20">
        <f t="shared" si="562"/>
        <v>55036</v>
      </c>
      <c r="G8381" s="20">
        <f t="shared" si="563"/>
        <v>55036</v>
      </c>
      <c r="H8381" s="21" t="str">
        <f>VLOOKUP(B8381,属性中转表!A:F,6,FALSE)</f>
        <v>"hp":345600,"atk":9600</v>
      </c>
      <c r="I8381" s="20" t="str">
        <f>IF(VLOOKUP(B8381,属性中转表!A:G,7,FALSE)=0,"",VLOOKUP(VLOOKUP(B8381,属性中转表!A:G,7,FALSE),属性中转表!$K$2:$P$21,6,0))&amp;IF(VLOOKUP(B8381,属性中转表!A:G,7,FALSE)&gt;=50,VLOOKUP(A8381,英雄数据表!A:K,9,0),IF(VLOOKUP(B8381,属性中转表!A:G,7,FALSE)&gt;=25,VLOOKUP(A8381,英雄数据表!A:K,5,0),""))</f>
        <v>"atk":600,"hp":10000,"undpspro":200,"pvpdpspro":100,"pvpundpspro":100,"speed":10</v>
      </c>
      <c r="J8381" s="20" t="str">
        <f>IF(I8381="","",属性中转表!$I$1&amp;(IF(VLOOKUP(B8381,属性中转表!A:G,7,FALSE)=0,0,VLOOKUP(VLOOKUP(B8381,属性中转表!A:G,7,FALSE),属性中转表!$K$2:$P$21,4,0)))+IFERROR(VLOOKUP(A8381,英雄数据表!A:K,IF(武魂!B8381&gt;=50,10,IF(武魂!B8381&gt;=25,6)),0),0))</f>
        <v>,"dpspro":150</v>
      </c>
      <c r="K8381" s="32" t="str">
        <f t="shared" si="564"/>
        <v>"atk":600,"hp":10000,"undpspro":200,"pvpdpspro":100,"pvpundpspro":100,"speed":10,"dpspro":150</v>
      </c>
      <c r="L8381" s="20" t="str">
        <f>IF(B8381&gt;=50,VLOOKUP(A8381,英雄数据表!A:L,11,FALSE),IF(B8381&gt;=25,VLOOKUP(A8381,英雄数据表!A:L,7,0),""))</f>
        <v>"5503602004"</v>
      </c>
      <c r="M8381" s="20" t="str">
        <f>IFERROR(VLOOKUP(B8381,属性中转表!$K$2:$O$21,5,FALSE),"")</f>
        <v>"undpspro":50</v>
      </c>
    </row>
    <row r="8382" spans="1:14" x14ac:dyDescent="0.3">
      <c r="A8382" s="20">
        <v>55036</v>
      </c>
      <c r="B8382" s="21">
        <f t="shared" si="561"/>
        <v>81</v>
      </c>
      <c r="C8382" s="21">
        <v>5</v>
      </c>
      <c r="D8382" s="21">
        <f>VLOOKUP(A8382,英雄数据表!A:D,4,0)</f>
        <v>5</v>
      </c>
      <c r="E8382" s="20" t="str">
        <f>VLOOKUP(A8382,英雄数据表!A:C,3,0)</f>
        <v>毒之魔瓶</v>
      </c>
      <c r="F8382" s="20">
        <f t="shared" si="562"/>
        <v>55036</v>
      </c>
      <c r="G8382" s="20">
        <f t="shared" si="563"/>
        <v>55036</v>
      </c>
      <c r="H8382" s="21" t="str">
        <f>VLOOKUP(B8382,属性中转表!A:F,6,FALSE)</f>
        <v>"hp":351000,"atk":9750</v>
      </c>
      <c r="I8382" s="20" t="str">
        <f>IF(VLOOKUP(B8382,属性中转表!A:G,7,FALSE)=0,"",VLOOKUP(VLOOKUP(B8382,属性中转表!A:G,7,FALSE),属性中转表!$K$2:$P$21,6,0))&amp;IF(VLOOKUP(B8382,属性中转表!A:G,7,FALSE)&gt;=50,VLOOKUP(A8382,英雄数据表!A:K,9,0),IF(VLOOKUP(B8382,属性中转表!A:G,7,FALSE)&gt;=25,VLOOKUP(A8382,英雄数据表!A:K,5,0),""))</f>
        <v>"atk":600,"hp":10000,"undpspro":200,"pvpdpspro":100,"pvpundpspro":100,"speed":10</v>
      </c>
      <c r="J8382" s="20" t="str">
        <f>IF(I8382="","",属性中转表!$I$1&amp;(IF(VLOOKUP(B8382,属性中转表!A:G,7,FALSE)=0,0,VLOOKUP(VLOOKUP(B8382,属性中转表!A:G,7,FALSE),属性中转表!$K$2:$P$21,4,0)))+IFERROR(VLOOKUP(A8382,英雄数据表!A:K,IF(武魂!B8382&gt;=50,10,IF(武魂!B8382&gt;=25,6)),0),0))</f>
        <v>,"dpspro":150</v>
      </c>
      <c r="K8382" s="32" t="str">
        <f t="shared" si="564"/>
        <v>"atk":600,"hp":10000,"undpspro":200,"pvpdpspro":100,"pvpundpspro":100,"speed":10,"dpspro":150</v>
      </c>
      <c r="L8382" s="20" t="str">
        <f>IF(B8382&gt;=50,VLOOKUP(A8382,英雄数据表!A:L,11,FALSE),IF(B8382&gt;=25,VLOOKUP(A8382,英雄数据表!A:L,7,0),""))</f>
        <v>"5503602004"</v>
      </c>
      <c r="M8382" s="20" t="str">
        <f>IFERROR(VLOOKUP(B8382,属性中转表!$K$2:$O$21,5,FALSE),"")</f>
        <v/>
      </c>
    </row>
    <row r="8383" spans="1:14" x14ac:dyDescent="0.3">
      <c r="A8383" s="20">
        <v>55036</v>
      </c>
      <c r="B8383" s="21">
        <f t="shared" si="561"/>
        <v>82</v>
      </c>
      <c r="C8383" s="21">
        <v>5</v>
      </c>
      <c r="D8383" s="21">
        <f>VLOOKUP(A8383,英雄数据表!A:D,4,0)</f>
        <v>5</v>
      </c>
      <c r="E8383" s="20" t="str">
        <f>VLOOKUP(A8383,英雄数据表!A:C,3,0)</f>
        <v>毒之魔瓶</v>
      </c>
      <c r="F8383" s="20">
        <f t="shared" si="562"/>
        <v>55036</v>
      </c>
      <c r="G8383" s="20">
        <f t="shared" si="563"/>
        <v>55036</v>
      </c>
      <c r="H8383" s="21" t="str">
        <f>VLOOKUP(B8383,属性中转表!A:F,6,FALSE)</f>
        <v>"hp":356400,"atk":9900</v>
      </c>
      <c r="I8383" s="20" t="str">
        <f>IF(VLOOKUP(B8383,属性中转表!A:G,7,FALSE)=0,"",VLOOKUP(VLOOKUP(B8383,属性中转表!A:G,7,FALSE),属性中转表!$K$2:$P$21,6,0))&amp;IF(VLOOKUP(B8383,属性中转表!A:G,7,FALSE)&gt;=50,VLOOKUP(A8383,英雄数据表!A:K,9,0),IF(VLOOKUP(B8383,属性中转表!A:G,7,FALSE)&gt;=25,VLOOKUP(A8383,英雄数据表!A:K,5,0),""))</f>
        <v>"atk":600,"hp":10000,"undpspro":200,"pvpdpspro":100,"pvpundpspro":100,"speed":10</v>
      </c>
      <c r="J8383" s="20" t="str">
        <f>IF(I8383="","",属性中转表!$I$1&amp;(IF(VLOOKUP(B8383,属性中转表!A:G,7,FALSE)=0,0,VLOOKUP(VLOOKUP(B8383,属性中转表!A:G,7,FALSE),属性中转表!$K$2:$P$21,4,0)))+IFERROR(VLOOKUP(A8383,英雄数据表!A:K,IF(武魂!B8383&gt;=50,10,IF(武魂!B8383&gt;=25,6)),0),0))</f>
        <v>,"dpspro":150</v>
      </c>
      <c r="K8383" s="32" t="str">
        <f t="shared" si="564"/>
        <v>"atk":600,"hp":10000,"undpspro":200,"pvpdpspro":100,"pvpundpspro":100,"speed":10,"dpspro":150</v>
      </c>
      <c r="L8383" s="20" t="str">
        <f>IF(B8383&gt;=50,VLOOKUP(A8383,英雄数据表!A:L,11,FALSE),IF(B8383&gt;=25,VLOOKUP(A8383,英雄数据表!A:L,7,0),""))</f>
        <v>"5503602004"</v>
      </c>
      <c r="M8383" s="20" t="str">
        <f>IFERROR(VLOOKUP(B8383,属性中转表!$K$2:$O$21,5,FALSE),"")</f>
        <v/>
      </c>
    </row>
    <row r="8384" spans="1:14" x14ac:dyDescent="0.3">
      <c r="A8384" s="20">
        <v>55036</v>
      </c>
      <c r="B8384" s="21">
        <f t="shared" si="561"/>
        <v>83</v>
      </c>
      <c r="C8384" s="21">
        <v>5</v>
      </c>
      <c r="D8384" s="21">
        <f>VLOOKUP(A8384,英雄数据表!A:D,4,0)</f>
        <v>5</v>
      </c>
      <c r="E8384" s="20" t="str">
        <f>VLOOKUP(A8384,英雄数据表!A:C,3,0)</f>
        <v>毒之魔瓶</v>
      </c>
      <c r="F8384" s="20">
        <f t="shared" si="562"/>
        <v>55036</v>
      </c>
      <c r="G8384" s="20">
        <f t="shared" si="563"/>
        <v>55036</v>
      </c>
      <c r="H8384" s="21" t="str">
        <f>VLOOKUP(B8384,属性中转表!A:F,6,FALSE)</f>
        <v>"hp":361800,"atk":10050</v>
      </c>
      <c r="I8384" s="20" t="str">
        <f>IF(VLOOKUP(B8384,属性中转表!A:G,7,FALSE)=0,"",VLOOKUP(VLOOKUP(B8384,属性中转表!A:G,7,FALSE),属性中转表!$K$2:$P$21,6,0))&amp;IF(VLOOKUP(B8384,属性中转表!A:G,7,FALSE)&gt;=50,VLOOKUP(A8384,英雄数据表!A:K,9,0),IF(VLOOKUP(B8384,属性中转表!A:G,7,FALSE)&gt;=25,VLOOKUP(A8384,英雄数据表!A:K,5,0),""))</f>
        <v>"atk":600,"hp":10000,"undpspro":200,"pvpdpspro":100,"pvpundpspro":100,"speed":10</v>
      </c>
      <c r="J8384" s="20" t="str">
        <f>IF(I8384="","",属性中转表!$I$1&amp;(IF(VLOOKUP(B8384,属性中转表!A:G,7,FALSE)=0,0,VLOOKUP(VLOOKUP(B8384,属性中转表!A:G,7,FALSE),属性中转表!$K$2:$P$21,4,0)))+IFERROR(VLOOKUP(A8384,英雄数据表!A:K,IF(武魂!B8384&gt;=50,10,IF(武魂!B8384&gt;=25,6)),0),0))</f>
        <v>,"dpspro":150</v>
      </c>
      <c r="K8384" s="32" t="str">
        <f t="shared" si="564"/>
        <v>"atk":600,"hp":10000,"undpspro":200,"pvpdpspro":100,"pvpundpspro":100,"speed":10,"dpspro":150</v>
      </c>
      <c r="L8384" s="20" t="str">
        <f>IF(B8384&gt;=50,VLOOKUP(A8384,英雄数据表!A:L,11,FALSE),IF(B8384&gt;=25,VLOOKUP(A8384,英雄数据表!A:L,7,0),""))</f>
        <v>"5503602004"</v>
      </c>
      <c r="M8384" s="20" t="str">
        <f>IFERROR(VLOOKUP(B8384,属性中转表!$K$2:$O$21,5,FALSE),"")</f>
        <v/>
      </c>
    </row>
    <row r="8385" spans="1:13" x14ac:dyDescent="0.3">
      <c r="A8385" s="20">
        <v>55036</v>
      </c>
      <c r="B8385" s="21">
        <f t="shared" si="561"/>
        <v>84</v>
      </c>
      <c r="C8385" s="21">
        <v>5</v>
      </c>
      <c r="D8385" s="21">
        <f>VLOOKUP(A8385,英雄数据表!A:D,4,0)</f>
        <v>5</v>
      </c>
      <c r="E8385" s="20" t="str">
        <f>VLOOKUP(A8385,英雄数据表!A:C,3,0)</f>
        <v>毒之魔瓶</v>
      </c>
      <c r="F8385" s="20">
        <f t="shared" si="562"/>
        <v>55036</v>
      </c>
      <c r="G8385" s="20">
        <f t="shared" si="563"/>
        <v>55036</v>
      </c>
      <c r="H8385" s="21" t="str">
        <f>VLOOKUP(B8385,属性中转表!A:F,6,FALSE)</f>
        <v>"hp":367200,"atk":10200</v>
      </c>
      <c r="I8385" s="20" t="str">
        <f>IF(VLOOKUP(B8385,属性中转表!A:G,7,FALSE)=0,"",VLOOKUP(VLOOKUP(B8385,属性中转表!A:G,7,FALSE),属性中转表!$K$2:$P$21,6,0))&amp;IF(VLOOKUP(B8385,属性中转表!A:G,7,FALSE)&gt;=50,VLOOKUP(A8385,英雄数据表!A:K,9,0),IF(VLOOKUP(B8385,属性中转表!A:G,7,FALSE)&gt;=25,VLOOKUP(A8385,英雄数据表!A:K,5,0),""))</f>
        <v>"atk":600,"hp":10000,"undpspro":200,"pvpdpspro":100,"pvpundpspro":100,"speed":10</v>
      </c>
      <c r="J8385" s="20" t="str">
        <f>IF(I8385="","",属性中转表!$I$1&amp;(IF(VLOOKUP(B8385,属性中转表!A:G,7,FALSE)=0,0,VLOOKUP(VLOOKUP(B8385,属性中转表!A:G,7,FALSE),属性中转表!$K$2:$P$21,4,0)))+IFERROR(VLOOKUP(A8385,英雄数据表!A:K,IF(武魂!B8385&gt;=50,10,IF(武魂!B8385&gt;=25,6)),0),0))</f>
        <v>,"dpspro":150</v>
      </c>
      <c r="K8385" s="32" t="str">
        <f t="shared" si="564"/>
        <v>"atk":600,"hp":10000,"undpspro":200,"pvpdpspro":100,"pvpundpspro":100,"speed":10,"dpspro":150</v>
      </c>
      <c r="L8385" s="20" t="str">
        <f>IF(B8385&gt;=50,VLOOKUP(A8385,英雄数据表!A:L,11,FALSE),IF(B8385&gt;=25,VLOOKUP(A8385,英雄数据表!A:L,7,0),""))</f>
        <v>"5503602004"</v>
      </c>
      <c r="M8385" s="20" t="str">
        <f>IFERROR(VLOOKUP(B8385,属性中转表!$K$2:$O$21,5,FALSE),"")</f>
        <v/>
      </c>
    </row>
    <row r="8386" spans="1:13" x14ac:dyDescent="0.3">
      <c r="A8386" s="20">
        <v>55036</v>
      </c>
      <c r="B8386" s="21">
        <f t="shared" si="561"/>
        <v>85</v>
      </c>
      <c r="C8386" s="21">
        <v>5</v>
      </c>
      <c r="D8386" s="21">
        <f>VLOOKUP(A8386,英雄数据表!A:D,4,0)</f>
        <v>5</v>
      </c>
      <c r="E8386" s="20" t="str">
        <f>VLOOKUP(A8386,英雄数据表!A:C,3,0)</f>
        <v>毒之魔瓶</v>
      </c>
      <c r="F8386" s="20">
        <f t="shared" si="562"/>
        <v>55036</v>
      </c>
      <c r="G8386" s="20">
        <f t="shared" si="563"/>
        <v>55036</v>
      </c>
      <c r="H8386" s="21" t="str">
        <f>VLOOKUP(B8386,属性中转表!A:F,6,FALSE)</f>
        <v>"hp":372600,"atk":10350</v>
      </c>
      <c r="I8386" s="20" t="str">
        <f>IF(VLOOKUP(B8386,属性中转表!A:G,7,FALSE)=0,"",VLOOKUP(VLOOKUP(B8386,属性中转表!A:G,7,FALSE),属性中转表!$K$2:$P$21,6,0))&amp;IF(VLOOKUP(B8386,属性中转表!A:G,7,FALSE)&gt;=50,VLOOKUP(A8386,英雄数据表!A:K,9,0),IF(VLOOKUP(B8386,属性中转表!A:G,7,FALSE)&gt;=25,VLOOKUP(A8386,英雄数据表!A:K,5,0),""))</f>
        <v>"atk":600,"hp":10000,"undpspro":200,"pvpdpspro":100,"pvpundpspro":100,"speed":10</v>
      </c>
      <c r="J8386" s="20" t="str">
        <f>IF(I8386="","",属性中转表!$I$1&amp;(IF(VLOOKUP(B8386,属性中转表!A:G,7,FALSE)=0,0,VLOOKUP(VLOOKUP(B8386,属性中转表!A:G,7,FALSE),属性中转表!$K$2:$P$21,4,0)))+IFERROR(VLOOKUP(A8386,英雄数据表!A:K,IF(武魂!B8386&gt;=50,10,IF(武魂!B8386&gt;=25,6)),0),0))</f>
        <v>,"dpspro":200</v>
      </c>
      <c r="K8386" s="32" t="str">
        <f t="shared" si="564"/>
        <v>"atk":600,"hp":10000,"undpspro":200,"pvpdpspro":100,"pvpundpspro":100,"speed":10,"dpspro":200</v>
      </c>
      <c r="L8386" s="20" t="str">
        <f>IF(B8386&gt;=50,VLOOKUP(A8386,英雄数据表!A:L,11,FALSE),IF(B8386&gt;=25,VLOOKUP(A8386,英雄数据表!A:L,7,0),""))</f>
        <v>"5503602004"</v>
      </c>
      <c r="M8386" s="20" t="str">
        <f>IFERROR(VLOOKUP(B8386,属性中转表!$K$2:$O$21,5,FALSE),"")</f>
        <v>"dpspro":50</v>
      </c>
    </row>
    <row r="8387" spans="1:13" x14ac:dyDescent="0.3">
      <c r="A8387" s="20">
        <v>55036</v>
      </c>
      <c r="B8387" s="21">
        <f t="shared" si="561"/>
        <v>86</v>
      </c>
      <c r="C8387" s="21">
        <v>5</v>
      </c>
      <c r="D8387" s="21">
        <f>VLOOKUP(A8387,英雄数据表!A:D,4,0)</f>
        <v>5</v>
      </c>
      <c r="E8387" s="20" t="str">
        <f>VLOOKUP(A8387,英雄数据表!A:C,3,0)</f>
        <v>毒之魔瓶</v>
      </c>
      <c r="F8387" s="20">
        <f t="shared" si="562"/>
        <v>55036</v>
      </c>
      <c r="G8387" s="20">
        <f t="shared" si="563"/>
        <v>55036</v>
      </c>
      <c r="H8387" s="21" t="str">
        <f>VLOOKUP(B8387,属性中转表!A:F,6,FALSE)</f>
        <v>"hp":378000,"atk":10500</v>
      </c>
      <c r="I8387" s="20" t="str">
        <f>IF(VLOOKUP(B8387,属性中转表!A:G,7,FALSE)=0,"",VLOOKUP(VLOOKUP(B8387,属性中转表!A:G,7,FALSE),属性中转表!$K$2:$P$21,6,0))&amp;IF(VLOOKUP(B8387,属性中转表!A:G,7,FALSE)&gt;=50,VLOOKUP(A8387,英雄数据表!A:K,9,0),IF(VLOOKUP(B8387,属性中转表!A:G,7,FALSE)&gt;=25,VLOOKUP(A8387,英雄数据表!A:K,5,0),""))</f>
        <v>"atk":600,"hp":10000,"undpspro":200,"pvpdpspro":100,"pvpundpspro":100,"speed":10</v>
      </c>
      <c r="J8387" s="20" t="str">
        <f>IF(I8387="","",属性中转表!$I$1&amp;(IF(VLOOKUP(B8387,属性中转表!A:G,7,FALSE)=0,0,VLOOKUP(VLOOKUP(B8387,属性中转表!A:G,7,FALSE),属性中转表!$K$2:$P$21,4,0)))+IFERROR(VLOOKUP(A8387,英雄数据表!A:K,IF(武魂!B8387&gt;=50,10,IF(武魂!B8387&gt;=25,6)),0),0))</f>
        <v>,"dpspro":200</v>
      </c>
      <c r="K8387" s="32" t="str">
        <f t="shared" si="564"/>
        <v>"atk":600,"hp":10000,"undpspro":200,"pvpdpspro":100,"pvpundpspro":100,"speed":10,"dpspro":200</v>
      </c>
      <c r="L8387" s="20" t="str">
        <f>IF(B8387&gt;=50,VLOOKUP(A8387,英雄数据表!A:L,11,FALSE),IF(B8387&gt;=25,VLOOKUP(A8387,英雄数据表!A:L,7,0),""))</f>
        <v>"5503602004"</v>
      </c>
      <c r="M8387" s="20" t="str">
        <f>IFERROR(VLOOKUP(B8387,属性中转表!$K$2:$O$21,5,FALSE),"")</f>
        <v/>
      </c>
    </row>
    <row r="8388" spans="1:13" x14ac:dyDescent="0.3">
      <c r="A8388" s="20">
        <v>55036</v>
      </c>
      <c r="B8388" s="21">
        <f t="shared" si="561"/>
        <v>87</v>
      </c>
      <c r="C8388" s="21">
        <v>5</v>
      </c>
      <c r="D8388" s="21">
        <f>VLOOKUP(A8388,英雄数据表!A:D,4,0)</f>
        <v>5</v>
      </c>
      <c r="E8388" s="20" t="str">
        <f>VLOOKUP(A8388,英雄数据表!A:C,3,0)</f>
        <v>毒之魔瓶</v>
      </c>
      <c r="F8388" s="20">
        <f t="shared" si="562"/>
        <v>55036</v>
      </c>
      <c r="G8388" s="20">
        <f t="shared" si="563"/>
        <v>55036</v>
      </c>
      <c r="H8388" s="21" t="str">
        <f>VLOOKUP(B8388,属性中转表!A:F,6,FALSE)</f>
        <v>"hp":383400,"atk":10650</v>
      </c>
      <c r="I8388" s="20" t="str">
        <f>IF(VLOOKUP(B8388,属性中转表!A:G,7,FALSE)=0,"",VLOOKUP(VLOOKUP(B8388,属性中转表!A:G,7,FALSE),属性中转表!$K$2:$P$21,6,0))&amp;IF(VLOOKUP(B8388,属性中转表!A:G,7,FALSE)&gt;=50,VLOOKUP(A8388,英雄数据表!A:K,9,0),IF(VLOOKUP(B8388,属性中转表!A:G,7,FALSE)&gt;=25,VLOOKUP(A8388,英雄数据表!A:K,5,0),""))</f>
        <v>"atk":600,"hp":10000,"undpspro":200,"pvpdpspro":100,"pvpundpspro":100,"speed":10</v>
      </c>
      <c r="J8388" s="20" t="str">
        <f>IF(I8388="","",属性中转表!$I$1&amp;(IF(VLOOKUP(B8388,属性中转表!A:G,7,FALSE)=0,0,VLOOKUP(VLOOKUP(B8388,属性中转表!A:G,7,FALSE),属性中转表!$K$2:$P$21,4,0)))+IFERROR(VLOOKUP(A8388,英雄数据表!A:K,IF(武魂!B8388&gt;=50,10,IF(武魂!B8388&gt;=25,6)),0),0))</f>
        <v>,"dpspro":200</v>
      </c>
      <c r="K8388" s="32" t="str">
        <f t="shared" si="564"/>
        <v>"atk":600,"hp":10000,"undpspro":200,"pvpdpspro":100,"pvpundpspro":100,"speed":10,"dpspro":200</v>
      </c>
      <c r="L8388" s="20" t="str">
        <f>IF(B8388&gt;=50,VLOOKUP(A8388,英雄数据表!A:L,11,FALSE),IF(B8388&gt;=25,VLOOKUP(A8388,英雄数据表!A:L,7,0),""))</f>
        <v>"5503602004"</v>
      </c>
      <c r="M8388" s="20" t="str">
        <f>IFERROR(VLOOKUP(B8388,属性中转表!$K$2:$O$21,5,FALSE),"")</f>
        <v/>
      </c>
    </row>
    <row r="8389" spans="1:13" x14ac:dyDescent="0.3">
      <c r="A8389" s="20">
        <v>55036</v>
      </c>
      <c r="B8389" s="21">
        <f t="shared" si="561"/>
        <v>88</v>
      </c>
      <c r="C8389" s="21">
        <v>5</v>
      </c>
      <c r="D8389" s="21">
        <f>VLOOKUP(A8389,英雄数据表!A:D,4,0)</f>
        <v>5</v>
      </c>
      <c r="E8389" s="20" t="str">
        <f>VLOOKUP(A8389,英雄数据表!A:C,3,0)</f>
        <v>毒之魔瓶</v>
      </c>
      <c r="F8389" s="20">
        <f t="shared" si="562"/>
        <v>55036</v>
      </c>
      <c r="G8389" s="20">
        <f t="shared" si="563"/>
        <v>55036</v>
      </c>
      <c r="H8389" s="21" t="str">
        <f>VLOOKUP(B8389,属性中转表!A:F,6,FALSE)</f>
        <v>"hp":388800,"atk":10800</v>
      </c>
      <c r="I8389" s="20" t="str">
        <f>IF(VLOOKUP(B8389,属性中转表!A:G,7,FALSE)=0,"",VLOOKUP(VLOOKUP(B8389,属性中转表!A:G,7,FALSE),属性中转表!$K$2:$P$21,6,0))&amp;IF(VLOOKUP(B8389,属性中转表!A:G,7,FALSE)&gt;=50,VLOOKUP(A8389,英雄数据表!A:K,9,0),IF(VLOOKUP(B8389,属性中转表!A:G,7,FALSE)&gt;=25,VLOOKUP(A8389,英雄数据表!A:K,5,0),""))</f>
        <v>"atk":600,"hp":10000,"undpspro":200,"pvpdpspro":100,"pvpundpspro":100,"speed":10</v>
      </c>
      <c r="J8389" s="20" t="str">
        <f>IF(I8389="","",属性中转表!$I$1&amp;(IF(VLOOKUP(B8389,属性中转表!A:G,7,FALSE)=0,0,VLOOKUP(VLOOKUP(B8389,属性中转表!A:G,7,FALSE),属性中转表!$K$2:$P$21,4,0)))+IFERROR(VLOOKUP(A8389,英雄数据表!A:K,IF(武魂!B8389&gt;=50,10,IF(武魂!B8389&gt;=25,6)),0),0))</f>
        <v>,"dpspro":200</v>
      </c>
      <c r="K8389" s="32" t="str">
        <f t="shared" si="564"/>
        <v>"atk":600,"hp":10000,"undpspro":200,"pvpdpspro":100,"pvpundpspro":100,"speed":10,"dpspro":200</v>
      </c>
      <c r="L8389" s="20" t="str">
        <f>IF(B8389&gt;=50,VLOOKUP(A8389,英雄数据表!A:L,11,FALSE),IF(B8389&gt;=25,VLOOKUP(A8389,英雄数据表!A:L,7,0),""))</f>
        <v>"5503602004"</v>
      </c>
      <c r="M8389" s="20" t="str">
        <f>IFERROR(VLOOKUP(B8389,属性中转表!$K$2:$O$21,5,FALSE),"")</f>
        <v/>
      </c>
    </row>
    <row r="8390" spans="1:13" x14ac:dyDescent="0.3">
      <c r="A8390" s="20">
        <v>55036</v>
      </c>
      <c r="B8390" s="21">
        <f t="shared" si="561"/>
        <v>89</v>
      </c>
      <c r="C8390" s="21">
        <v>5</v>
      </c>
      <c r="D8390" s="21">
        <f>VLOOKUP(A8390,英雄数据表!A:D,4,0)</f>
        <v>5</v>
      </c>
      <c r="E8390" s="20" t="str">
        <f>VLOOKUP(A8390,英雄数据表!A:C,3,0)</f>
        <v>毒之魔瓶</v>
      </c>
      <c r="F8390" s="20">
        <f t="shared" si="562"/>
        <v>55036</v>
      </c>
      <c r="G8390" s="20">
        <f t="shared" si="563"/>
        <v>55036</v>
      </c>
      <c r="H8390" s="21" t="str">
        <f>VLOOKUP(B8390,属性中转表!A:F,6,FALSE)</f>
        <v>"hp":394200,"atk":10950</v>
      </c>
      <c r="I8390" s="20" t="str">
        <f>IF(VLOOKUP(B8390,属性中转表!A:G,7,FALSE)=0,"",VLOOKUP(VLOOKUP(B8390,属性中转表!A:G,7,FALSE),属性中转表!$K$2:$P$21,6,0))&amp;IF(VLOOKUP(B8390,属性中转表!A:G,7,FALSE)&gt;=50,VLOOKUP(A8390,英雄数据表!A:K,9,0),IF(VLOOKUP(B8390,属性中转表!A:G,7,FALSE)&gt;=25,VLOOKUP(A8390,英雄数据表!A:K,5,0),""))</f>
        <v>"atk":600,"hp":10000,"undpspro":200,"pvpdpspro":100,"pvpundpspro":100,"speed":10</v>
      </c>
      <c r="J8390" s="20" t="str">
        <f>IF(I8390="","",属性中转表!$I$1&amp;(IF(VLOOKUP(B8390,属性中转表!A:G,7,FALSE)=0,0,VLOOKUP(VLOOKUP(B8390,属性中转表!A:G,7,FALSE),属性中转表!$K$2:$P$21,4,0)))+IFERROR(VLOOKUP(A8390,英雄数据表!A:K,IF(武魂!B8390&gt;=50,10,IF(武魂!B8390&gt;=25,6)),0),0))</f>
        <v>,"dpspro":200</v>
      </c>
      <c r="K8390" s="32" t="str">
        <f t="shared" si="564"/>
        <v>"atk":600,"hp":10000,"undpspro":200,"pvpdpspro":100,"pvpundpspro":100,"speed":10,"dpspro":200</v>
      </c>
      <c r="L8390" s="20" t="str">
        <f>IF(B8390&gt;=50,VLOOKUP(A8390,英雄数据表!A:L,11,FALSE),IF(B8390&gt;=25,VLOOKUP(A8390,英雄数据表!A:L,7,0),""))</f>
        <v>"5503602004"</v>
      </c>
      <c r="M8390" s="20" t="str">
        <f>IFERROR(VLOOKUP(B8390,属性中转表!$K$2:$O$21,5,FALSE),"")</f>
        <v/>
      </c>
    </row>
    <row r="8391" spans="1:13" x14ac:dyDescent="0.3">
      <c r="A8391" s="20">
        <v>55036</v>
      </c>
      <c r="B8391" s="21">
        <f t="shared" si="561"/>
        <v>90</v>
      </c>
      <c r="C8391" s="21">
        <v>5</v>
      </c>
      <c r="D8391" s="21">
        <f>VLOOKUP(A8391,英雄数据表!A:D,4,0)</f>
        <v>5</v>
      </c>
      <c r="E8391" s="20" t="str">
        <f>VLOOKUP(A8391,英雄数据表!A:C,3,0)</f>
        <v>毒之魔瓶</v>
      </c>
      <c r="F8391" s="20">
        <f t="shared" si="562"/>
        <v>55036</v>
      </c>
      <c r="G8391" s="20">
        <f t="shared" si="563"/>
        <v>55036</v>
      </c>
      <c r="H8391" s="21" t="str">
        <f>VLOOKUP(B8391,属性中转表!A:F,6,FALSE)</f>
        <v>"hp":399600,"atk":11100</v>
      </c>
      <c r="I8391" s="20" t="str">
        <f>IF(VLOOKUP(B8391,属性中转表!A:G,7,FALSE)=0,"",VLOOKUP(VLOOKUP(B8391,属性中转表!A:G,7,FALSE),属性中转表!$K$2:$P$21,6,0))&amp;IF(VLOOKUP(B8391,属性中转表!A:G,7,FALSE)&gt;=50,VLOOKUP(A8391,英雄数据表!A:K,9,0),IF(VLOOKUP(B8391,属性中转表!A:G,7,FALSE)&gt;=25,VLOOKUP(A8391,英雄数据表!A:K,5,0),""))</f>
        <v>"atk":600,"hp":10000,"undpspro":200,"pvpdpspro":150,"pvpundpspro":100,"speed":10</v>
      </c>
      <c r="J8391" s="20" t="str">
        <f>IF(I8391="","",属性中转表!$I$1&amp;(IF(VLOOKUP(B8391,属性中转表!A:G,7,FALSE)=0,0,VLOOKUP(VLOOKUP(B8391,属性中转表!A:G,7,FALSE),属性中转表!$K$2:$P$21,4,0)))+IFERROR(VLOOKUP(A8391,英雄数据表!A:K,IF(武魂!B8391&gt;=50,10,IF(武魂!B8391&gt;=25,6)),0),0))</f>
        <v>,"dpspro":200</v>
      </c>
      <c r="K8391" s="32" t="str">
        <f t="shared" si="564"/>
        <v>"atk":600,"hp":10000,"undpspro":200,"pvpdpspro":150,"pvpundpspro":100,"speed":10,"dpspro":200</v>
      </c>
      <c r="L8391" s="20" t="str">
        <f>IF(B8391&gt;=50,VLOOKUP(A8391,英雄数据表!A:L,11,FALSE),IF(B8391&gt;=25,VLOOKUP(A8391,英雄数据表!A:L,7,0),""))</f>
        <v>"5503602004"</v>
      </c>
      <c r="M8391" s="20" t="str">
        <f>IFERROR(VLOOKUP(B8391,属性中转表!$K$2:$O$21,5,FALSE),"")</f>
        <v>"pvpdpspro":50</v>
      </c>
    </row>
    <row r="8392" spans="1:13" x14ac:dyDescent="0.3">
      <c r="A8392" s="20">
        <v>55036</v>
      </c>
      <c r="B8392" s="21">
        <f t="shared" si="561"/>
        <v>91</v>
      </c>
      <c r="C8392" s="21">
        <v>5</v>
      </c>
      <c r="D8392" s="21">
        <f>VLOOKUP(A8392,英雄数据表!A:D,4,0)</f>
        <v>5</v>
      </c>
      <c r="E8392" s="20" t="str">
        <f>VLOOKUP(A8392,英雄数据表!A:C,3,0)</f>
        <v>毒之魔瓶</v>
      </c>
      <c r="F8392" s="20">
        <f t="shared" si="562"/>
        <v>55036</v>
      </c>
      <c r="G8392" s="20">
        <f t="shared" si="563"/>
        <v>55036</v>
      </c>
      <c r="H8392" s="21" t="str">
        <f>VLOOKUP(B8392,属性中转表!A:F,6,FALSE)</f>
        <v>"hp":405000,"atk":11250</v>
      </c>
      <c r="I8392" s="20" t="str">
        <f>IF(VLOOKUP(B8392,属性中转表!A:G,7,FALSE)=0,"",VLOOKUP(VLOOKUP(B8392,属性中转表!A:G,7,FALSE),属性中转表!$K$2:$P$21,6,0))&amp;IF(VLOOKUP(B8392,属性中转表!A:G,7,FALSE)&gt;=50,VLOOKUP(A8392,英雄数据表!A:K,9,0),IF(VLOOKUP(B8392,属性中转表!A:G,7,FALSE)&gt;=25,VLOOKUP(A8392,英雄数据表!A:K,5,0),""))</f>
        <v>"atk":600,"hp":10000,"undpspro":200,"pvpdpspro":150,"pvpundpspro":100,"speed":10</v>
      </c>
      <c r="J8392" s="20" t="str">
        <f>IF(I8392="","",属性中转表!$I$1&amp;(IF(VLOOKUP(B8392,属性中转表!A:G,7,FALSE)=0,0,VLOOKUP(VLOOKUP(B8392,属性中转表!A:G,7,FALSE),属性中转表!$K$2:$P$21,4,0)))+IFERROR(VLOOKUP(A8392,英雄数据表!A:K,IF(武魂!B8392&gt;=50,10,IF(武魂!B8392&gt;=25,6)),0),0))</f>
        <v>,"dpspro":200</v>
      </c>
      <c r="K8392" s="32" t="str">
        <f t="shared" si="564"/>
        <v>"atk":600,"hp":10000,"undpspro":200,"pvpdpspro":150,"pvpundpspro":100,"speed":10,"dpspro":200</v>
      </c>
      <c r="L8392" s="20" t="str">
        <f>IF(B8392&gt;=50,VLOOKUP(A8392,英雄数据表!A:L,11,FALSE),IF(B8392&gt;=25,VLOOKUP(A8392,英雄数据表!A:L,7,0),""))</f>
        <v>"5503602004"</v>
      </c>
      <c r="M8392" s="20" t="str">
        <f>IFERROR(VLOOKUP(B8392,属性中转表!$K$2:$O$21,5,FALSE),"")</f>
        <v/>
      </c>
    </row>
    <row r="8393" spans="1:13" x14ac:dyDescent="0.3">
      <c r="A8393" s="20">
        <v>55036</v>
      </c>
      <c r="B8393" s="21">
        <f t="shared" si="561"/>
        <v>92</v>
      </c>
      <c r="C8393" s="21">
        <v>5</v>
      </c>
      <c r="D8393" s="21">
        <f>VLOOKUP(A8393,英雄数据表!A:D,4,0)</f>
        <v>5</v>
      </c>
      <c r="E8393" s="20" t="str">
        <f>VLOOKUP(A8393,英雄数据表!A:C,3,0)</f>
        <v>毒之魔瓶</v>
      </c>
      <c r="F8393" s="20">
        <f t="shared" si="562"/>
        <v>55036</v>
      </c>
      <c r="G8393" s="20">
        <f t="shared" si="563"/>
        <v>55036</v>
      </c>
      <c r="H8393" s="21" t="str">
        <f>VLOOKUP(B8393,属性中转表!A:F,6,FALSE)</f>
        <v>"hp":410400,"atk":11400</v>
      </c>
      <c r="I8393" s="20" t="str">
        <f>IF(VLOOKUP(B8393,属性中转表!A:G,7,FALSE)=0,"",VLOOKUP(VLOOKUP(B8393,属性中转表!A:G,7,FALSE),属性中转表!$K$2:$P$21,6,0))&amp;IF(VLOOKUP(B8393,属性中转表!A:G,7,FALSE)&gt;=50,VLOOKUP(A8393,英雄数据表!A:K,9,0),IF(VLOOKUP(B8393,属性中转表!A:G,7,FALSE)&gt;=25,VLOOKUP(A8393,英雄数据表!A:K,5,0),""))</f>
        <v>"atk":600,"hp":10000,"undpspro":200,"pvpdpspro":150,"pvpundpspro":100,"speed":10</v>
      </c>
      <c r="J8393" s="20" t="str">
        <f>IF(I8393="","",属性中转表!$I$1&amp;(IF(VLOOKUP(B8393,属性中转表!A:G,7,FALSE)=0,0,VLOOKUP(VLOOKUP(B8393,属性中转表!A:G,7,FALSE),属性中转表!$K$2:$P$21,4,0)))+IFERROR(VLOOKUP(A8393,英雄数据表!A:K,IF(武魂!B8393&gt;=50,10,IF(武魂!B8393&gt;=25,6)),0),0))</f>
        <v>,"dpspro":200</v>
      </c>
      <c r="K8393" s="32" t="str">
        <f t="shared" si="564"/>
        <v>"atk":600,"hp":10000,"undpspro":200,"pvpdpspro":150,"pvpundpspro":100,"speed":10,"dpspro":200</v>
      </c>
      <c r="L8393" s="20" t="str">
        <f>IF(B8393&gt;=50,VLOOKUP(A8393,英雄数据表!A:L,11,FALSE),IF(B8393&gt;=25,VLOOKUP(A8393,英雄数据表!A:L,7,0),""))</f>
        <v>"5503602004"</v>
      </c>
      <c r="M8393" s="20" t="str">
        <f>IFERROR(VLOOKUP(B8393,属性中转表!$K$2:$O$21,5,FALSE),"")</f>
        <v/>
      </c>
    </row>
    <row r="8394" spans="1:13" x14ac:dyDescent="0.3">
      <c r="A8394" s="20">
        <v>55036</v>
      </c>
      <c r="B8394" s="21">
        <f t="shared" si="561"/>
        <v>93</v>
      </c>
      <c r="C8394" s="21">
        <v>5</v>
      </c>
      <c r="D8394" s="21">
        <f>VLOOKUP(A8394,英雄数据表!A:D,4,0)</f>
        <v>5</v>
      </c>
      <c r="E8394" s="20" t="str">
        <f>VLOOKUP(A8394,英雄数据表!A:C,3,0)</f>
        <v>毒之魔瓶</v>
      </c>
      <c r="F8394" s="20">
        <f t="shared" si="562"/>
        <v>55036</v>
      </c>
      <c r="G8394" s="20">
        <f t="shared" si="563"/>
        <v>55036</v>
      </c>
      <c r="H8394" s="21" t="str">
        <f>VLOOKUP(B8394,属性中转表!A:F,6,FALSE)</f>
        <v>"hp":415800,"atk":11550</v>
      </c>
      <c r="I8394" s="20" t="str">
        <f>IF(VLOOKUP(B8394,属性中转表!A:G,7,FALSE)=0,"",VLOOKUP(VLOOKUP(B8394,属性中转表!A:G,7,FALSE),属性中转表!$K$2:$P$21,6,0))&amp;IF(VLOOKUP(B8394,属性中转表!A:G,7,FALSE)&gt;=50,VLOOKUP(A8394,英雄数据表!A:K,9,0),IF(VLOOKUP(B8394,属性中转表!A:G,7,FALSE)&gt;=25,VLOOKUP(A8394,英雄数据表!A:K,5,0),""))</f>
        <v>"atk":600,"hp":10000,"undpspro":200,"pvpdpspro":150,"pvpundpspro":100,"speed":10</v>
      </c>
      <c r="J8394" s="20" t="str">
        <f>IF(I8394="","",属性中转表!$I$1&amp;(IF(VLOOKUP(B8394,属性中转表!A:G,7,FALSE)=0,0,VLOOKUP(VLOOKUP(B8394,属性中转表!A:G,7,FALSE),属性中转表!$K$2:$P$21,4,0)))+IFERROR(VLOOKUP(A8394,英雄数据表!A:K,IF(武魂!B8394&gt;=50,10,IF(武魂!B8394&gt;=25,6)),0),0))</f>
        <v>,"dpspro":200</v>
      </c>
      <c r="K8394" s="32" t="str">
        <f t="shared" si="564"/>
        <v>"atk":600,"hp":10000,"undpspro":200,"pvpdpspro":150,"pvpundpspro":100,"speed":10,"dpspro":200</v>
      </c>
      <c r="L8394" s="20" t="str">
        <f>IF(B8394&gt;=50,VLOOKUP(A8394,英雄数据表!A:L,11,FALSE),IF(B8394&gt;=25,VLOOKUP(A8394,英雄数据表!A:L,7,0),""))</f>
        <v>"5503602004"</v>
      </c>
      <c r="M8394" s="20" t="str">
        <f>IFERROR(VLOOKUP(B8394,属性中转表!$K$2:$O$21,5,FALSE),"")</f>
        <v/>
      </c>
    </row>
    <row r="8395" spans="1:13" x14ac:dyDescent="0.3">
      <c r="A8395" s="20">
        <v>55036</v>
      </c>
      <c r="B8395" s="21">
        <f t="shared" si="561"/>
        <v>94</v>
      </c>
      <c r="C8395" s="21">
        <v>5</v>
      </c>
      <c r="D8395" s="21">
        <f>VLOOKUP(A8395,英雄数据表!A:D,4,0)</f>
        <v>5</v>
      </c>
      <c r="E8395" s="20" t="str">
        <f>VLOOKUP(A8395,英雄数据表!A:C,3,0)</f>
        <v>毒之魔瓶</v>
      </c>
      <c r="F8395" s="20">
        <f t="shared" si="562"/>
        <v>55036</v>
      </c>
      <c r="G8395" s="20">
        <f t="shared" si="563"/>
        <v>55036</v>
      </c>
      <c r="H8395" s="21" t="str">
        <f>VLOOKUP(B8395,属性中转表!A:F,6,FALSE)</f>
        <v>"hp":421200,"atk":11700</v>
      </c>
      <c r="I8395" s="20" t="str">
        <f>IF(VLOOKUP(B8395,属性中转表!A:G,7,FALSE)=0,"",VLOOKUP(VLOOKUP(B8395,属性中转表!A:G,7,FALSE),属性中转表!$K$2:$P$21,6,0))&amp;IF(VLOOKUP(B8395,属性中转表!A:G,7,FALSE)&gt;=50,VLOOKUP(A8395,英雄数据表!A:K,9,0),IF(VLOOKUP(B8395,属性中转表!A:G,7,FALSE)&gt;=25,VLOOKUP(A8395,英雄数据表!A:K,5,0),""))</f>
        <v>"atk":600,"hp":10000,"undpspro":200,"pvpdpspro":150,"pvpundpspro":100,"speed":10</v>
      </c>
      <c r="J8395" s="20" t="str">
        <f>IF(I8395="","",属性中转表!$I$1&amp;(IF(VLOOKUP(B8395,属性中转表!A:G,7,FALSE)=0,0,VLOOKUP(VLOOKUP(B8395,属性中转表!A:G,7,FALSE),属性中转表!$K$2:$P$21,4,0)))+IFERROR(VLOOKUP(A8395,英雄数据表!A:K,IF(武魂!B8395&gt;=50,10,IF(武魂!B8395&gt;=25,6)),0),0))</f>
        <v>,"dpspro":200</v>
      </c>
      <c r="K8395" s="32" t="str">
        <f t="shared" si="564"/>
        <v>"atk":600,"hp":10000,"undpspro":200,"pvpdpspro":150,"pvpundpspro":100,"speed":10,"dpspro":200</v>
      </c>
      <c r="L8395" s="20" t="str">
        <f>IF(B8395&gt;=50,VLOOKUP(A8395,英雄数据表!A:L,11,FALSE),IF(B8395&gt;=25,VLOOKUP(A8395,英雄数据表!A:L,7,0),""))</f>
        <v>"5503602004"</v>
      </c>
      <c r="M8395" s="20" t="str">
        <f>IFERROR(VLOOKUP(B8395,属性中转表!$K$2:$O$21,5,FALSE),"")</f>
        <v/>
      </c>
    </row>
    <row r="8396" spans="1:13" x14ac:dyDescent="0.3">
      <c r="A8396" s="20">
        <v>55036</v>
      </c>
      <c r="B8396" s="21">
        <f t="shared" si="561"/>
        <v>95</v>
      </c>
      <c r="C8396" s="21">
        <v>5</v>
      </c>
      <c r="D8396" s="21">
        <f>VLOOKUP(A8396,英雄数据表!A:D,4,0)</f>
        <v>5</v>
      </c>
      <c r="E8396" s="20" t="str">
        <f>VLOOKUP(A8396,英雄数据表!A:C,3,0)</f>
        <v>毒之魔瓶</v>
      </c>
      <c r="F8396" s="20">
        <f t="shared" si="562"/>
        <v>55036</v>
      </c>
      <c r="G8396" s="20">
        <f t="shared" si="563"/>
        <v>55036</v>
      </c>
      <c r="H8396" s="21" t="str">
        <f>VLOOKUP(B8396,属性中转表!A:F,6,FALSE)</f>
        <v>"hp":426600,"atk":11850</v>
      </c>
      <c r="I8396" s="20" t="str">
        <f>IF(VLOOKUP(B8396,属性中转表!A:G,7,FALSE)=0,"",VLOOKUP(VLOOKUP(B8396,属性中转表!A:G,7,FALSE),属性中转表!$K$2:$P$21,6,0))&amp;IF(VLOOKUP(B8396,属性中转表!A:G,7,FALSE)&gt;=50,VLOOKUP(A8396,英雄数据表!A:K,9,0),IF(VLOOKUP(B8396,属性中转表!A:G,7,FALSE)&gt;=25,VLOOKUP(A8396,英雄数据表!A:K,5,0),""))</f>
        <v>"atk":600,"hp":10000,"undpspro":200,"pvpdpspro":150,"pvpundpspro":150,"speed":10</v>
      </c>
      <c r="J8396" s="20" t="str">
        <f>IF(I8396="","",属性中转表!$I$1&amp;(IF(VLOOKUP(B8396,属性中转表!A:G,7,FALSE)=0,0,VLOOKUP(VLOOKUP(B8396,属性中转表!A:G,7,FALSE),属性中转表!$K$2:$P$21,4,0)))+IFERROR(VLOOKUP(A8396,英雄数据表!A:K,IF(武魂!B8396&gt;=50,10,IF(武魂!B8396&gt;=25,6)),0),0))</f>
        <v>,"dpspro":200</v>
      </c>
      <c r="K8396" s="32" t="str">
        <f t="shared" si="564"/>
        <v>"atk":600,"hp":10000,"undpspro":200,"pvpdpspro":150,"pvpundpspro":150,"speed":10,"dpspro":200</v>
      </c>
      <c r="L8396" s="20" t="str">
        <f>IF(B8396&gt;=50,VLOOKUP(A8396,英雄数据表!A:L,11,FALSE),IF(B8396&gt;=25,VLOOKUP(A8396,英雄数据表!A:L,7,0),""))</f>
        <v>"5503602004"</v>
      </c>
      <c r="M8396" s="20" t="str">
        <f>IFERROR(VLOOKUP(B8396,属性中转表!$K$2:$O$21,5,FALSE),"")</f>
        <v>"pvpundpspro":50</v>
      </c>
    </row>
    <row r="8397" spans="1:13" x14ac:dyDescent="0.3">
      <c r="A8397" s="20">
        <v>55036</v>
      </c>
      <c r="B8397" s="21">
        <f t="shared" si="561"/>
        <v>96</v>
      </c>
      <c r="C8397" s="21">
        <v>5</v>
      </c>
      <c r="D8397" s="21">
        <f>VLOOKUP(A8397,英雄数据表!A:D,4,0)</f>
        <v>5</v>
      </c>
      <c r="E8397" s="20" t="str">
        <f>VLOOKUP(A8397,英雄数据表!A:C,3,0)</f>
        <v>毒之魔瓶</v>
      </c>
      <c r="F8397" s="20">
        <f t="shared" si="562"/>
        <v>55036</v>
      </c>
      <c r="G8397" s="20">
        <f t="shared" si="563"/>
        <v>55036</v>
      </c>
      <c r="H8397" s="21" t="str">
        <f>VLOOKUP(B8397,属性中转表!A:F,6,FALSE)</f>
        <v>"hp":432000,"atk":12000</v>
      </c>
      <c r="I8397" s="20" t="str">
        <f>IF(VLOOKUP(B8397,属性中转表!A:G,7,FALSE)=0,"",VLOOKUP(VLOOKUP(B8397,属性中转表!A:G,7,FALSE),属性中转表!$K$2:$P$21,6,0))&amp;IF(VLOOKUP(B8397,属性中转表!A:G,7,FALSE)&gt;=50,VLOOKUP(A8397,英雄数据表!A:K,9,0),IF(VLOOKUP(B8397,属性中转表!A:G,7,FALSE)&gt;=25,VLOOKUP(A8397,英雄数据表!A:K,5,0),""))</f>
        <v>"atk":600,"hp":10000,"undpspro":200,"pvpdpspro":150,"pvpundpspro":150,"speed":10</v>
      </c>
      <c r="J8397" s="20" t="str">
        <f>IF(I8397="","",属性中转表!$I$1&amp;(IF(VLOOKUP(B8397,属性中转表!A:G,7,FALSE)=0,0,VLOOKUP(VLOOKUP(B8397,属性中转表!A:G,7,FALSE),属性中转表!$K$2:$P$21,4,0)))+IFERROR(VLOOKUP(A8397,英雄数据表!A:K,IF(武魂!B8397&gt;=50,10,IF(武魂!B8397&gt;=25,6)),0),0))</f>
        <v>,"dpspro":200</v>
      </c>
      <c r="K8397" s="32" t="str">
        <f t="shared" si="564"/>
        <v>"atk":600,"hp":10000,"undpspro":200,"pvpdpspro":150,"pvpundpspro":150,"speed":10,"dpspro":200</v>
      </c>
      <c r="L8397" s="20" t="str">
        <f>IF(B8397&gt;=50,VLOOKUP(A8397,英雄数据表!A:L,11,FALSE),IF(B8397&gt;=25,VLOOKUP(A8397,英雄数据表!A:L,7,0),""))</f>
        <v>"5503602004"</v>
      </c>
      <c r="M8397" s="20" t="str">
        <f>IFERROR(VLOOKUP(B8397,属性中转表!$K$2:$O$21,5,FALSE),"")</f>
        <v/>
      </c>
    </row>
    <row r="8398" spans="1:13" x14ac:dyDescent="0.3">
      <c r="A8398" s="20">
        <v>55036</v>
      </c>
      <c r="B8398" s="21">
        <f t="shared" si="561"/>
        <v>97</v>
      </c>
      <c r="C8398" s="21">
        <v>5</v>
      </c>
      <c r="D8398" s="21">
        <f>VLOOKUP(A8398,英雄数据表!A:D,4,0)</f>
        <v>5</v>
      </c>
      <c r="E8398" s="20" t="str">
        <f>VLOOKUP(A8398,英雄数据表!A:C,3,0)</f>
        <v>毒之魔瓶</v>
      </c>
      <c r="F8398" s="20">
        <f t="shared" si="562"/>
        <v>55036</v>
      </c>
      <c r="G8398" s="20">
        <f t="shared" si="563"/>
        <v>55036</v>
      </c>
      <c r="H8398" s="21" t="str">
        <f>VLOOKUP(B8398,属性中转表!A:F,6,FALSE)</f>
        <v>"hp":437400,"atk":12150</v>
      </c>
      <c r="I8398" s="20" t="str">
        <f>IF(VLOOKUP(B8398,属性中转表!A:G,7,FALSE)=0,"",VLOOKUP(VLOOKUP(B8398,属性中转表!A:G,7,FALSE),属性中转表!$K$2:$P$21,6,0))&amp;IF(VLOOKUP(B8398,属性中转表!A:G,7,FALSE)&gt;=50,VLOOKUP(A8398,英雄数据表!A:K,9,0),IF(VLOOKUP(B8398,属性中转表!A:G,7,FALSE)&gt;=25,VLOOKUP(A8398,英雄数据表!A:K,5,0),""))</f>
        <v>"atk":600,"hp":10000,"undpspro":200,"pvpdpspro":150,"pvpundpspro":150,"speed":10</v>
      </c>
      <c r="J8398" s="20" t="str">
        <f>IF(I8398="","",属性中转表!$I$1&amp;(IF(VLOOKUP(B8398,属性中转表!A:G,7,FALSE)=0,0,VLOOKUP(VLOOKUP(B8398,属性中转表!A:G,7,FALSE),属性中转表!$K$2:$P$21,4,0)))+IFERROR(VLOOKUP(A8398,英雄数据表!A:K,IF(武魂!B8398&gt;=50,10,IF(武魂!B8398&gt;=25,6)),0),0))</f>
        <v>,"dpspro":200</v>
      </c>
      <c r="K8398" s="32" t="str">
        <f t="shared" si="564"/>
        <v>"atk":600,"hp":10000,"undpspro":200,"pvpdpspro":150,"pvpundpspro":150,"speed":10,"dpspro":200</v>
      </c>
      <c r="L8398" s="20" t="str">
        <f>IF(B8398&gt;=50,VLOOKUP(A8398,英雄数据表!A:L,11,FALSE),IF(B8398&gt;=25,VLOOKUP(A8398,英雄数据表!A:L,7,0),""))</f>
        <v>"5503602004"</v>
      </c>
      <c r="M8398" s="20" t="str">
        <f>IFERROR(VLOOKUP(B8398,属性中转表!$K$2:$O$21,5,FALSE),"")</f>
        <v/>
      </c>
    </row>
    <row r="8399" spans="1:13" x14ac:dyDescent="0.3">
      <c r="A8399" s="20">
        <v>55036</v>
      </c>
      <c r="B8399" s="21">
        <f t="shared" si="561"/>
        <v>98</v>
      </c>
      <c r="C8399" s="21">
        <v>5</v>
      </c>
      <c r="D8399" s="21">
        <f>VLOOKUP(A8399,英雄数据表!A:D,4,0)</f>
        <v>5</v>
      </c>
      <c r="E8399" s="20" t="str">
        <f>VLOOKUP(A8399,英雄数据表!A:C,3,0)</f>
        <v>毒之魔瓶</v>
      </c>
      <c r="F8399" s="20">
        <f t="shared" si="562"/>
        <v>55036</v>
      </c>
      <c r="G8399" s="20">
        <f t="shared" si="563"/>
        <v>55036</v>
      </c>
      <c r="H8399" s="21" t="str">
        <f>VLOOKUP(B8399,属性中转表!A:F,6,FALSE)</f>
        <v>"hp":442800,"atk":12300</v>
      </c>
      <c r="I8399" s="20" t="str">
        <f>IF(VLOOKUP(B8399,属性中转表!A:G,7,FALSE)=0,"",VLOOKUP(VLOOKUP(B8399,属性中转表!A:G,7,FALSE),属性中转表!$K$2:$P$21,6,0))&amp;IF(VLOOKUP(B8399,属性中转表!A:G,7,FALSE)&gt;=50,VLOOKUP(A8399,英雄数据表!A:K,9,0),IF(VLOOKUP(B8399,属性中转表!A:G,7,FALSE)&gt;=25,VLOOKUP(A8399,英雄数据表!A:K,5,0),""))</f>
        <v>"atk":600,"hp":10000,"undpspro":200,"pvpdpspro":150,"pvpundpspro":150,"speed":10</v>
      </c>
      <c r="J8399" s="20" t="str">
        <f>IF(I8399="","",属性中转表!$I$1&amp;(IF(VLOOKUP(B8399,属性中转表!A:G,7,FALSE)=0,0,VLOOKUP(VLOOKUP(B8399,属性中转表!A:G,7,FALSE),属性中转表!$K$2:$P$21,4,0)))+IFERROR(VLOOKUP(A8399,英雄数据表!A:K,IF(武魂!B8399&gt;=50,10,IF(武魂!B8399&gt;=25,6)),0),0))</f>
        <v>,"dpspro":200</v>
      </c>
      <c r="K8399" s="32" t="str">
        <f t="shared" si="564"/>
        <v>"atk":600,"hp":10000,"undpspro":200,"pvpdpspro":150,"pvpundpspro":150,"speed":10,"dpspro":200</v>
      </c>
      <c r="L8399" s="20" t="str">
        <f>IF(B8399&gt;=50,VLOOKUP(A8399,英雄数据表!A:L,11,FALSE),IF(B8399&gt;=25,VLOOKUP(A8399,英雄数据表!A:L,7,0),""))</f>
        <v>"5503602004"</v>
      </c>
      <c r="M8399" s="20" t="str">
        <f>IFERROR(VLOOKUP(B8399,属性中转表!$K$2:$O$21,5,FALSE),"")</f>
        <v/>
      </c>
    </row>
    <row r="8400" spans="1:13" x14ac:dyDescent="0.3">
      <c r="A8400" s="20">
        <v>55036</v>
      </c>
      <c r="B8400" s="21">
        <f t="shared" si="561"/>
        <v>99</v>
      </c>
      <c r="C8400" s="21">
        <v>5</v>
      </c>
      <c r="D8400" s="21">
        <f>VLOOKUP(A8400,英雄数据表!A:D,4,0)</f>
        <v>5</v>
      </c>
      <c r="E8400" s="20" t="str">
        <f>VLOOKUP(A8400,英雄数据表!A:C,3,0)</f>
        <v>毒之魔瓶</v>
      </c>
      <c r="F8400" s="20">
        <f t="shared" si="562"/>
        <v>55036</v>
      </c>
      <c r="G8400" s="20">
        <f t="shared" si="563"/>
        <v>55036</v>
      </c>
      <c r="H8400" s="21" t="str">
        <f>VLOOKUP(B8400,属性中转表!A:F,6,FALSE)</f>
        <v>"hp":448200,"atk":12450</v>
      </c>
      <c r="I8400" s="20" t="str">
        <f>IF(VLOOKUP(B8400,属性中转表!A:G,7,FALSE)=0,"",VLOOKUP(VLOOKUP(B8400,属性中转表!A:G,7,FALSE),属性中转表!$K$2:$P$21,6,0))&amp;IF(VLOOKUP(B8400,属性中转表!A:G,7,FALSE)&gt;=50,VLOOKUP(A8400,英雄数据表!A:K,9,0),IF(VLOOKUP(B8400,属性中转表!A:G,7,FALSE)&gt;=25,VLOOKUP(A8400,英雄数据表!A:K,5,0),""))</f>
        <v>"atk":600,"hp":10000,"undpspro":200,"pvpdpspro":150,"pvpundpspro":150,"speed":10</v>
      </c>
      <c r="J8400" s="20" t="str">
        <f>IF(I8400="","",属性中转表!$I$1&amp;(IF(VLOOKUP(B8400,属性中转表!A:G,7,FALSE)=0,0,VLOOKUP(VLOOKUP(B8400,属性中转表!A:G,7,FALSE),属性中转表!$K$2:$P$21,4,0)))+IFERROR(VLOOKUP(A8400,英雄数据表!A:K,IF(武魂!B8400&gt;=50,10,IF(武魂!B8400&gt;=25,6)),0),0))</f>
        <v>,"dpspro":200</v>
      </c>
      <c r="K8400" s="32" t="str">
        <f t="shared" si="564"/>
        <v>"atk":600,"hp":10000,"undpspro":200,"pvpdpspro":150,"pvpundpspro":150,"speed":10,"dpspro":200</v>
      </c>
      <c r="L8400" s="20" t="str">
        <f>IF(B8400&gt;=50,VLOOKUP(A8400,英雄数据表!A:L,11,FALSE),IF(B8400&gt;=25,VLOOKUP(A8400,英雄数据表!A:L,7,0),""))</f>
        <v>"5503602004"</v>
      </c>
      <c r="M8400" s="20" t="str">
        <f>IFERROR(VLOOKUP(B8400,属性中转表!$K$2:$O$21,5,FALSE),"")</f>
        <v/>
      </c>
    </row>
    <row r="8401" spans="1:14" x14ac:dyDescent="0.3">
      <c r="A8401" s="20">
        <v>55036</v>
      </c>
      <c r="B8401" s="21">
        <f t="shared" si="561"/>
        <v>100</v>
      </c>
      <c r="C8401" s="21">
        <v>5</v>
      </c>
      <c r="D8401" s="21">
        <f>VLOOKUP(A8401,英雄数据表!A:D,4,0)</f>
        <v>5</v>
      </c>
      <c r="E8401" s="20" t="str">
        <f>VLOOKUP(A8401,英雄数据表!A:C,3,0)</f>
        <v>毒之魔瓶</v>
      </c>
      <c r="F8401" s="20">
        <f t="shared" si="562"/>
        <v>55036</v>
      </c>
      <c r="G8401" s="20">
        <f t="shared" si="563"/>
        <v>55036</v>
      </c>
      <c r="H8401" s="21" t="str">
        <f>VLOOKUP(B8401,属性中转表!A:F,6,FALSE)</f>
        <v>"hp":453600,"atk":12600</v>
      </c>
      <c r="I8401" s="20" t="str">
        <f>IF(VLOOKUP(B8401,属性中转表!A:G,7,FALSE)=0,"",VLOOKUP(VLOOKUP(B8401,属性中转表!A:G,7,FALSE),属性中转表!$K$2:$P$21,6,0))&amp;IF(VLOOKUP(B8401,属性中转表!A:G,7,FALSE)&gt;=50,VLOOKUP(A8401,英雄数据表!A:K,9,0),IF(VLOOKUP(B8401,属性中转表!A:G,7,FALSE)&gt;=25,VLOOKUP(A8401,英雄数据表!A:K,5,0),""))</f>
        <v>"atk":900,"hp":15000,"undpspro":200,"pvpdpspro":150,"pvpundpspro":150,"speed":20</v>
      </c>
      <c r="J8401" s="20" t="str">
        <f>IF(I8401="","",属性中转表!$I$1&amp;(IF(VLOOKUP(B8401,属性中转表!A:G,7,FALSE)=0,0,VLOOKUP(VLOOKUP(B8401,属性中转表!A:G,7,FALSE),属性中转表!$K$2:$P$21,4,0)))+IFERROR(VLOOKUP(A8401,英雄数据表!A:K,IF(武魂!B8401&gt;=50,10,IF(武魂!B8401&gt;=25,6)),0),0))</f>
        <v>,"dpspro":200</v>
      </c>
      <c r="K8401" s="32" t="str">
        <f t="shared" si="564"/>
        <v>"atk":900,"hp":15000,"undpspro":200,"pvpdpspro":150,"pvpundpspro":150,"speed":20,"dpspro":200</v>
      </c>
      <c r="L8401" s="20" t="str">
        <f>IF(B8401&gt;=50,VLOOKUP(A8401,英雄数据表!A:L,11,FALSE),IF(B8401&gt;=25,VLOOKUP(A8401,英雄数据表!A:L,7,0),""))</f>
        <v>"5503602004"</v>
      </c>
      <c r="M8401" s="20" t="str">
        <f>IFERROR(VLOOKUP(B8401,属性中转表!$K$2:$O$21,5,FALSE),"")</f>
        <v>"speed":10,"atk":300,"hp":5000</v>
      </c>
    </row>
    <row r="8402" spans="1:14" x14ac:dyDescent="0.3">
      <c r="A8402" s="20">
        <v>33046</v>
      </c>
      <c r="B8402" s="20">
        <v>1</v>
      </c>
      <c r="C8402" s="21">
        <v>5</v>
      </c>
      <c r="D8402" s="21">
        <f>VLOOKUP(A8402,英雄数据表!A:D,4,0)</f>
        <v>3</v>
      </c>
      <c r="E8402" s="32" t="s">
        <v>543</v>
      </c>
      <c r="F8402" s="20">
        <f t="shared" si="562"/>
        <v>33046</v>
      </c>
      <c r="G8402" s="20">
        <f t="shared" si="563"/>
        <v>33046</v>
      </c>
      <c r="H8402" s="21" t="str">
        <f>VLOOKUP(B8402,属性中转表!A:F,6,FALSE)</f>
        <v>"hp":5400,"atk":150</v>
      </c>
      <c r="I8402" s="20" t="str">
        <f>IF(VLOOKUP(B8402,属性中转表!A:G,7,FALSE)=0,"",VLOOKUP(VLOOKUP(B8402,属性中转表!A:G,7,FALSE),属性中转表!$K$2:$P$21,6,0))&amp;IF(VLOOKUP(B8402,属性中转表!A:G,7,FALSE)&gt;=50,VLOOKUP(A8402,英雄数据表!A:K,9,0),IF(VLOOKUP(B8402,属性中转表!A:G,7,FALSE)&gt;=25,VLOOKUP(A8402,英雄数据表!A:K,5,0),""))</f>
        <v/>
      </c>
      <c r="K8402" s="32" t="str">
        <f t="shared" si="564"/>
        <v/>
      </c>
      <c r="L8402" s="20" t="str">
        <f>IF(B8402&gt;=50,VLOOKUP(A8402,英雄数据表!A:L,11,FALSE),IF(B8402&gt;=25,VLOOKUP(A8402,英雄数据表!A:L,7,0),""))</f>
        <v/>
      </c>
      <c r="M8402" s="20" t="str">
        <f>IFERROR(VLOOKUP(B8402,属性中转表!$K$2:$O$21,5,FALSE),"")</f>
        <v/>
      </c>
      <c r="N8402" s="20" t="str">
        <f>IF(B8402=25,VLOOKUP(A8402,英雄数据表!A:L,8,FALSE),IF(B8402=50,VLOOKUP(A8402,英雄数据表!A:L,12,0),""))</f>
        <v/>
      </c>
    </row>
    <row r="8403" spans="1:14" x14ac:dyDescent="0.3">
      <c r="A8403" s="20">
        <v>33046</v>
      </c>
      <c r="B8403" s="20">
        <v>2</v>
      </c>
      <c r="C8403" s="21">
        <v>5</v>
      </c>
      <c r="D8403" s="21">
        <f>VLOOKUP(A8403,英雄数据表!A:D,4,0)</f>
        <v>3</v>
      </c>
      <c r="E8403" s="32" t="s">
        <v>543</v>
      </c>
      <c r="F8403" s="20">
        <f t="shared" ref="F8403:F8466" si="565">A8403</f>
        <v>33046</v>
      </c>
      <c r="G8403" s="20">
        <f t="shared" ref="G8403:G8466" si="566">A8403</f>
        <v>33046</v>
      </c>
      <c r="H8403" s="21" t="str">
        <f>VLOOKUP(B8403,属性中转表!A:F,6,FALSE)</f>
        <v>"hp":7200,"atk":200</v>
      </c>
      <c r="K8403" s="32" t="str">
        <f t="shared" si="564"/>
        <v/>
      </c>
      <c r="L8403" s="20" t="str">
        <f>IF(B8403&gt;=50,VLOOKUP(A8403,英雄数据表!A:L,11,FALSE),IF(B8403&gt;=25,VLOOKUP(A8403,英雄数据表!A:L,7,0),""))</f>
        <v/>
      </c>
      <c r="M8403" s="20" t="str">
        <f>IFERROR(VLOOKUP(B8403,属性中转表!$K$2:$O$21,5,FALSE),"")</f>
        <v/>
      </c>
      <c r="N8403" s="20" t="str">
        <f>IF(B8403=25,VLOOKUP(A8403,英雄数据表!A:L,8,FALSE),IF(B8403=50,VLOOKUP(A8403,英雄数据表!A:L,12,0),""))</f>
        <v/>
      </c>
    </row>
    <row r="8404" spans="1:14" x14ac:dyDescent="0.3">
      <c r="A8404" s="20">
        <v>33046</v>
      </c>
      <c r="B8404" s="20">
        <v>3</v>
      </c>
      <c r="C8404" s="21">
        <v>5</v>
      </c>
      <c r="D8404" s="21">
        <f>VLOOKUP(A8404,英雄数据表!A:D,4,0)</f>
        <v>3</v>
      </c>
      <c r="E8404" s="32" t="s">
        <v>543</v>
      </c>
      <c r="F8404" s="20">
        <f t="shared" si="565"/>
        <v>33046</v>
      </c>
      <c r="G8404" s="20">
        <f t="shared" si="566"/>
        <v>33046</v>
      </c>
      <c r="H8404" s="21" t="str">
        <f>VLOOKUP(B8404,属性中转表!A:F,6,FALSE)</f>
        <v>"hp":9000,"atk":250</v>
      </c>
      <c r="I8404" s="20" t="s">
        <v>542</v>
      </c>
      <c r="K8404" s="32" t="str">
        <f t="shared" si="564"/>
        <v/>
      </c>
      <c r="L8404" s="20" t="str">
        <f>IF(B8404&gt;=50,VLOOKUP(A8404,英雄数据表!A:L,11,FALSE),IF(B8404&gt;=25,VLOOKUP(A8404,英雄数据表!A:L,7,0),""))</f>
        <v/>
      </c>
      <c r="M8404" s="20" t="str">
        <f>IFERROR(VLOOKUP(B8404,属性中转表!$K$2:$O$21,5,FALSE),"")</f>
        <v/>
      </c>
      <c r="N8404" s="20" t="str">
        <f>IF(B8404=25,VLOOKUP(A8404,英雄数据表!A:L,8,FALSE),IF(B8404=50,VLOOKUP(A8404,英雄数据表!A:L,12,0),""))</f>
        <v/>
      </c>
    </row>
    <row r="8405" spans="1:14" x14ac:dyDescent="0.3">
      <c r="A8405" s="20">
        <v>33046</v>
      </c>
      <c r="B8405" s="20">
        <v>4</v>
      </c>
      <c r="C8405" s="21">
        <v>5</v>
      </c>
      <c r="D8405" s="21">
        <f>VLOOKUP(A8405,英雄数据表!A:D,4,0)</f>
        <v>3</v>
      </c>
      <c r="E8405" s="32" t="s">
        <v>543</v>
      </c>
      <c r="F8405" s="20">
        <f t="shared" si="565"/>
        <v>33046</v>
      </c>
      <c r="G8405" s="20">
        <f t="shared" si="566"/>
        <v>33046</v>
      </c>
      <c r="H8405" s="21" t="str">
        <f>VLOOKUP(B8405,属性中转表!A:F,6,FALSE)</f>
        <v>"hp":10800,"atk":300</v>
      </c>
      <c r="I8405" s="20" t="s">
        <v>542</v>
      </c>
      <c r="K8405" s="32" t="str">
        <f t="shared" si="564"/>
        <v/>
      </c>
      <c r="L8405" s="20" t="str">
        <f>IF(B8405&gt;=50,VLOOKUP(A8405,英雄数据表!A:L,11,FALSE),IF(B8405&gt;=25,VLOOKUP(A8405,英雄数据表!A:L,7,0),""))</f>
        <v/>
      </c>
      <c r="M8405" s="20" t="str">
        <f>IFERROR(VLOOKUP(B8405,属性中转表!$K$2:$O$21,5,FALSE),"")</f>
        <v/>
      </c>
      <c r="N8405" s="20" t="str">
        <f>IF(B8405=25,VLOOKUP(A8405,英雄数据表!A:L,8,FALSE),IF(B8405=50,VLOOKUP(A8405,英雄数据表!A:L,12,0),""))</f>
        <v/>
      </c>
    </row>
    <row r="8406" spans="1:14" x14ac:dyDescent="0.3">
      <c r="A8406" s="20">
        <v>33046</v>
      </c>
      <c r="B8406" s="20">
        <v>5</v>
      </c>
      <c r="C8406" s="21">
        <v>5</v>
      </c>
      <c r="D8406" s="21">
        <f>VLOOKUP(A8406,英雄数据表!A:D,4,0)</f>
        <v>3</v>
      </c>
      <c r="E8406" s="32" t="s">
        <v>543</v>
      </c>
      <c r="F8406" s="20">
        <f t="shared" si="565"/>
        <v>33046</v>
      </c>
      <c r="G8406" s="20">
        <f t="shared" si="566"/>
        <v>33046</v>
      </c>
      <c r="H8406" s="21" t="str">
        <f>VLOOKUP(B8406,属性中转表!A:F,6,FALSE)</f>
        <v>"hp":12600,"atk":350</v>
      </c>
      <c r="I8406" s="20" t="s">
        <v>20</v>
      </c>
      <c r="K8406" s="32" t="str">
        <f t="shared" si="564"/>
        <v>"atk":300</v>
      </c>
      <c r="L8406" s="20" t="str">
        <f>IF(B8406&gt;=50,VLOOKUP(A8406,英雄数据表!A:L,11,FALSE),IF(B8406&gt;=25,VLOOKUP(A8406,英雄数据表!A:L,7,0),""))</f>
        <v/>
      </c>
      <c r="M8406" s="20" t="str">
        <f>IFERROR(VLOOKUP(B8406,属性中转表!$K$2:$O$21,5,FALSE),"")</f>
        <v>"atk":300</v>
      </c>
      <c r="N8406" s="20" t="str">
        <f>IF(B8406=25,VLOOKUP(A8406,英雄数据表!A:L,8,FALSE),IF(B8406=50,VLOOKUP(A8406,英雄数据表!A:L,12,0),""))</f>
        <v/>
      </c>
    </row>
    <row r="8407" spans="1:14" x14ac:dyDescent="0.3">
      <c r="A8407" s="20">
        <v>33046</v>
      </c>
      <c r="B8407" s="20">
        <v>6</v>
      </c>
      <c r="C8407" s="21">
        <v>5</v>
      </c>
      <c r="D8407" s="21">
        <f>VLOOKUP(A8407,英雄数据表!A:D,4,0)</f>
        <v>3</v>
      </c>
      <c r="E8407" s="32" t="s">
        <v>543</v>
      </c>
      <c r="F8407" s="20">
        <f t="shared" si="565"/>
        <v>33046</v>
      </c>
      <c r="G8407" s="20">
        <f t="shared" si="566"/>
        <v>33046</v>
      </c>
      <c r="H8407" s="21" t="str">
        <f>VLOOKUP(B8407,属性中转表!A:F,6,FALSE)</f>
        <v>"hp":14400,"atk":400</v>
      </c>
      <c r="I8407" s="20" t="s">
        <v>20</v>
      </c>
      <c r="K8407" s="32" t="str">
        <f t="shared" si="564"/>
        <v>"atk":300</v>
      </c>
      <c r="L8407" s="20" t="str">
        <f>IF(B8407&gt;=50,VLOOKUP(A8407,英雄数据表!A:L,11,FALSE),IF(B8407&gt;=25,VLOOKUP(A8407,英雄数据表!A:L,7,0),""))</f>
        <v/>
      </c>
      <c r="M8407" s="20" t="str">
        <f>IFERROR(VLOOKUP(B8407,属性中转表!$K$2:$O$21,5,FALSE),"")</f>
        <v/>
      </c>
      <c r="N8407" s="20" t="str">
        <f>IF(B8407=25,VLOOKUP(A8407,英雄数据表!A:L,8,FALSE),IF(B8407=50,VLOOKUP(A8407,英雄数据表!A:L,12,0),""))</f>
        <v/>
      </c>
    </row>
    <row r="8408" spans="1:14" x14ac:dyDescent="0.3">
      <c r="A8408" s="20">
        <v>33046</v>
      </c>
      <c r="B8408" s="20">
        <v>7</v>
      </c>
      <c r="C8408" s="21">
        <v>5</v>
      </c>
      <c r="D8408" s="21">
        <f>VLOOKUP(A8408,英雄数据表!A:D,4,0)</f>
        <v>3</v>
      </c>
      <c r="E8408" s="32" t="s">
        <v>543</v>
      </c>
      <c r="F8408" s="20">
        <f t="shared" si="565"/>
        <v>33046</v>
      </c>
      <c r="G8408" s="20">
        <f t="shared" si="566"/>
        <v>33046</v>
      </c>
      <c r="H8408" s="21" t="str">
        <f>VLOOKUP(B8408,属性中转表!A:F,6,FALSE)</f>
        <v>"hp":16200,"atk":450</v>
      </c>
      <c r="I8408" s="20" t="s">
        <v>20</v>
      </c>
      <c r="K8408" s="32" t="str">
        <f t="shared" si="564"/>
        <v>"atk":300</v>
      </c>
      <c r="L8408" s="20" t="str">
        <f>IF(B8408&gt;=50,VLOOKUP(A8408,英雄数据表!A:L,11,FALSE),IF(B8408&gt;=25,VLOOKUP(A8408,英雄数据表!A:L,7,0),""))</f>
        <v/>
      </c>
      <c r="M8408" s="20" t="str">
        <f>IFERROR(VLOOKUP(B8408,属性中转表!$K$2:$O$21,5,FALSE),"")</f>
        <v/>
      </c>
      <c r="N8408" s="20" t="str">
        <f>IF(B8408=25,VLOOKUP(A8408,英雄数据表!A:L,8,FALSE),IF(B8408=50,VLOOKUP(A8408,英雄数据表!A:L,12,0),""))</f>
        <v/>
      </c>
    </row>
    <row r="8409" spans="1:14" x14ac:dyDescent="0.3">
      <c r="A8409" s="20">
        <v>33046</v>
      </c>
      <c r="B8409" s="20">
        <v>8</v>
      </c>
      <c r="C8409" s="21">
        <v>5</v>
      </c>
      <c r="D8409" s="21">
        <f>VLOOKUP(A8409,英雄数据表!A:D,4,0)</f>
        <v>3</v>
      </c>
      <c r="E8409" s="32" t="s">
        <v>543</v>
      </c>
      <c r="F8409" s="20">
        <f t="shared" si="565"/>
        <v>33046</v>
      </c>
      <c r="G8409" s="20">
        <f t="shared" si="566"/>
        <v>33046</v>
      </c>
      <c r="H8409" s="21" t="str">
        <f>VLOOKUP(B8409,属性中转表!A:F,6,FALSE)</f>
        <v>"hp":18000,"atk":500</v>
      </c>
      <c r="I8409" s="20" t="s">
        <v>20</v>
      </c>
      <c r="K8409" s="32" t="str">
        <f t="shared" si="564"/>
        <v>"atk":300</v>
      </c>
      <c r="L8409" s="20" t="str">
        <f>IF(B8409&gt;=50,VLOOKUP(A8409,英雄数据表!A:L,11,FALSE),IF(B8409&gt;=25,VLOOKUP(A8409,英雄数据表!A:L,7,0),""))</f>
        <v/>
      </c>
      <c r="M8409" s="20" t="str">
        <f>IFERROR(VLOOKUP(B8409,属性中转表!$K$2:$O$21,5,FALSE),"")</f>
        <v/>
      </c>
      <c r="N8409" s="20" t="str">
        <f>IF(B8409=25,VLOOKUP(A8409,英雄数据表!A:L,8,FALSE),IF(B8409=50,VLOOKUP(A8409,英雄数据表!A:L,12,0),""))</f>
        <v/>
      </c>
    </row>
    <row r="8410" spans="1:14" x14ac:dyDescent="0.3">
      <c r="A8410" s="20">
        <v>33046</v>
      </c>
      <c r="B8410" s="20">
        <v>9</v>
      </c>
      <c r="C8410" s="21">
        <v>5</v>
      </c>
      <c r="D8410" s="21">
        <f>VLOOKUP(A8410,英雄数据表!A:D,4,0)</f>
        <v>3</v>
      </c>
      <c r="E8410" s="32" t="s">
        <v>543</v>
      </c>
      <c r="F8410" s="20">
        <f t="shared" si="565"/>
        <v>33046</v>
      </c>
      <c r="G8410" s="20">
        <f t="shared" si="566"/>
        <v>33046</v>
      </c>
      <c r="H8410" s="21" t="str">
        <f>VLOOKUP(B8410,属性中转表!A:F,6,FALSE)</f>
        <v>"hp":19800,"atk":550</v>
      </c>
      <c r="I8410" s="20" t="s">
        <v>20</v>
      </c>
      <c r="K8410" s="32" t="str">
        <f t="shared" si="564"/>
        <v>"atk":300</v>
      </c>
      <c r="L8410" s="20" t="str">
        <f>IF(B8410&gt;=50,VLOOKUP(A8410,英雄数据表!A:L,11,FALSE),IF(B8410&gt;=25,VLOOKUP(A8410,英雄数据表!A:L,7,0),""))</f>
        <v/>
      </c>
      <c r="M8410" s="20" t="str">
        <f>IFERROR(VLOOKUP(B8410,属性中转表!$K$2:$O$21,5,FALSE),"")</f>
        <v/>
      </c>
      <c r="N8410" s="20" t="str">
        <f>IF(B8410=25,VLOOKUP(A8410,英雄数据表!A:L,8,FALSE),IF(B8410=50,VLOOKUP(A8410,英雄数据表!A:L,12,0),""))</f>
        <v/>
      </c>
    </row>
    <row r="8411" spans="1:14" x14ac:dyDescent="0.3">
      <c r="A8411" s="20">
        <v>33046</v>
      </c>
      <c r="B8411" s="20">
        <v>10</v>
      </c>
      <c r="C8411" s="21">
        <v>5</v>
      </c>
      <c r="D8411" s="21">
        <f>VLOOKUP(A8411,英雄数据表!A:D,4,0)</f>
        <v>3</v>
      </c>
      <c r="E8411" s="32" t="s">
        <v>543</v>
      </c>
      <c r="F8411" s="20">
        <f t="shared" si="565"/>
        <v>33046</v>
      </c>
      <c r="G8411" s="20">
        <f t="shared" si="566"/>
        <v>33046</v>
      </c>
      <c r="H8411" s="21" t="str">
        <f>VLOOKUP(B8411,属性中转表!A:F,6,FALSE)</f>
        <v>"hp":21600,"atk":600</v>
      </c>
      <c r="I8411" s="20" t="s">
        <v>23</v>
      </c>
      <c r="K8411" s="32" t="str">
        <f t="shared" si="564"/>
        <v>"atk":300,"hp":5000</v>
      </c>
      <c r="L8411" s="20" t="str">
        <f>IF(B8411&gt;=50,VLOOKUP(A8411,英雄数据表!A:L,11,FALSE),IF(B8411&gt;=25,VLOOKUP(A8411,英雄数据表!A:L,7,0),""))</f>
        <v/>
      </c>
      <c r="M8411" s="20" t="str">
        <f>IFERROR(VLOOKUP(B8411,属性中转表!$K$2:$O$21,5,FALSE),"")</f>
        <v>"hp":5000</v>
      </c>
      <c r="N8411" s="20" t="str">
        <f>IF(B8411=25,VLOOKUP(A8411,英雄数据表!A:L,8,FALSE),IF(B8411=50,VLOOKUP(A8411,英雄数据表!A:L,12,0),""))</f>
        <v/>
      </c>
    </row>
    <row r="8412" spans="1:14" x14ac:dyDescent="0.3">
      <c r="A8412" s="20">
        <v>33046</v>
      </c>
      <c r="B8412" s="20">
        <v>11</v>
      </c>
      <c r="C8412" s="21">
        <v>5</v>
      </c>
      <c r="D8412" s="21">
        <f>VLOOKUP(A8412,英雄数据表!A:D,4,0)</f>
        <v>3</v>
      </c>
      <c r="E8412" s="32" t="s">
        <v>543</v>
      </c>
      <c r="F8412" s="20">
        <f t="shared" si="565"/>
        <v>33046</v>
      </c>
      <c r="G8412" s="20">
        <f t="shared" si="566"/>
        <v>33046</v>
      </c>
      <c r="H8412" s="21" t="str">
        <f>VLOOKUP(B8412,属性中转表!A:F,6,FALSE)</f>
        <v>"hp":24300,"atk":675</v>
      </c>
      <c r="I8412" s="20" t="s">
        <v>23</v>
      </c>
      <c r="K8412" s="32" t="str">
        <f t="shared" si="564"/>
        <v>"atk":300,"hp":5000</v>
      </c>
      <c r="L8412" s="20" t="str">
        <f>IF(B8412&gt;=50,VLOOKUP(A8412,英雄数据表!A:L,11,FALSE),IF(B8412&gt;=25,VLOOKUP(A8412,英雄数据表!A:L,7,0),""))</f>
        <v/>
      </c>
      <c r="M8412" s="20" t="str">
        <f>IFERROR(VLOOKUP(B8412,属性中转表!$K$2:$O$21,5,FALSE),"")</f>
        <v/>
      </c>
      <c r="N8412" s="20" t="str">
        <f>IF(B8412=25,VLOOKUP(A8412,英雄数据表!A:L,8,FALSE),IF(B8412=50,VLOOKUP(A8412,英雄数据表!A:L,12,0),""))</f>
        <v/>
      </c>
    </row>
    <row r="8413" spans="1:14" x14ac:dyDescent="0.3">
      <c r="A8413" s="20">
        <v>33046</v>
      </c>
      <c r="B8413" s="20">
        <v>12</v>
      </c>
      <c r="C8413" s="21">
        <v>5</v>
      </c>
      <c r="D8413" s="21">
        <f>VLOOKUP(A8413,英雄数据表!A:D,4,0)</f>
        <v>3</v>
      </c>
      <c r="E8413" s="32" t="s">
        <v>543</v>
      </c>
      <c r="F8413" s="20">
        <f t="shared" si="565"/>
        <v>33046</v>
      </c>
      <c r="G8413" s="20">
        <f t="shared" si="566"/>
        <v>33046</v>
      </c>
      <c r="H8413" s="21" t="str">
        <f>VLOOKUP(B8413,属性中转表!A:F,6,FALSE)</f>
        <v>"hp":27000,"atk":750</v>
      </c>
      <c r="I8413" s="20" t="s">
        <v>23</v>
      </c>
      <c r="K8413" s="32" t="str">
        <f t="shared" si="564"/>
        <v>"atk":300,"hp":5000</v>
      </c>
      <c r="L8413" s="20" t="str">
        <f>IF(B8413&gt;=50,VLOOKUP(A8413,英雄数据表!A:L,11,FALSE),IF(B8413&gt;=25,VLOOKUP(A8413,英雄数据表!A:L,7,0),""))</f>
        <v/>
      </c>
      <c r="M8413" s="20" t="str">
        <f>IFERROR(VLOOKUP(B8413,属性中转表!$K$2:$O$21,5,FALSE),"")</f>
        <v/>
      </c>
      <c r="N8413" s="20" t="str">
        <f>IF(B8413=25,VLOOKUP(A8413,英雄数据表!A:L,8,FALSE),IF(B8413=50,VLOOKUP(A8413,英雄数据表!A:L,12,0),""))</f>
        <v/>
      </c>
    </row>
    <row r="8414" spans="1:14" x14ac:dyDescent="0.3">
      <c r="A8414" s="20">
        <v>33046</v>
      </c>
      <c r="B8414" s="20">
        <v>13</v>
      </c>
      <c r="C8414" s="21">
        <v>5</v>
      </c>
      <c r="D8414" s="21">
        <f>VLOOKUP(A8414,英雄数据表!A:D,4,0)</f>
        <v>3</v>
      </c>
      <c r="E8414" s="32" t="s">
        <v>543</v>
      </c>
      <c r="F8414" s="20">
        <f t="shared" si="565"/>
        <v>33046</v>
      </c>
      <c r="G8414" s="20">
        <f t="shared" si="566"/>
        <v>33046</v>
      </c>
      <c r="H8414" s="21" t="str">
        <f>VLOOKUP(B8414,属性中转表!A:F,6,FALSE)</f>
        <v>"hp":29700,"atk":825</v>
      </c>
      <c r="I8414" s="20" t="s">
        <v>23</v>
      </c>
      <c r="K8414" s="32" t="str">
        <f t="shared" si="564"/>
        <v>"atk":300,"hp":5000</v>
      </c>
      <c r="L8414" s="20" t="str">
        <f>IF(B8414&gt;=50,VLOOKUP(A8414,英雄数据表!A:L,11,FALSE),IF(B8414&gt;=25,VLOOKUP(A8414,英雄数据表!A:L,7,0),""))</f>
        <v/>
      </c>
      <c r="M8414" s="20" t="str">
        <f>IFERROR(VLOOKUP(B8414,属性中转表!$K$2:$O$21,5,FALSE),"")</f>
        <v/>
      </c>
      <c r="N8414" s="20" t="str">
        <f>IF(B8414=25,VLOOKUP(A8414,英雄数据表!A:L,8,FALSE),IF(B8414=50,VLOOKUP(A8414,英雄数据表!A:L,12,0),""))</f>
        <v/>
      </c>
    </row>
    <row r="8415" spans="1:14" x14ac:dyDescent="0.3">
      <c r="A8415" s="20">
        <v>33046</v>
      </c>
      <c r="B8415" s="20">
        <v>14</v>
      </c>
      <c r="C8415" s="21">
        <v>5</v>
      </c>
      <c r="D8415" s="21">
        <f>VLOOKUP(A8415,英雄数据表!A:D,4,0)</f>
        <v>3</v>
      </c>
      <c r="E8415" s="32" t="s">
        <v>543</v>
      </c>
      <c r="F8415" s="20">
        <f t="shared" si="565"/>
        <v>33046</v>
      </c>
      <c r="G8415" s="20">
        <f t="shared" si="566"/>
        <v>33046</v>
      </c>
      <c r="H8415" s="21" t="str">
        <f>VLOOKUP(B8415,属性中转表!A:F,6,FALSE)</f>
        <v>"hp":32400,"atk":900</v>
      </c>
      <c r="I8415" s="20" t="s">
        <v>23</v>
      </c>
      <c r="K8415" s="32" t="str">
        <f t="shared" si="564"/>
        <v>"atk":300,"hp":5000</v>
      </c>
      <c r="L8415" s="20" t="str">
        <f>IF(B8415&gt;=50,VLOOKUP(A8415,英雄数据表!A:L,11,FALSE),IF(B8415&gt;=25,VLOOKUP(A8415,英雄数据表!A:L,7,0),""))</f>
        <v/>
      </c>
      <c r="M8415" s="20" t="str">
        <f>IFERROR(VLOOKUP(B8415,属性中转表!$K$2:$O$21,5,FALSE),"")</f>
        <v/>
      </c>
      <c r="N8415" s="20" t="str">
        <f>IF(B8415=25,VLOOKUP(A8415,英雄数据表!A:L,8,FALSE),IF(B8415=50,VLOOKUP(A8415,英雄数据表!A:L,12,0),""))</f>
        <v/>
      </c>
    </row>
    <row r="8416" spans="1:14" x14ac:dyDescent="0.3">
      <c r="A8416" s="20">
        <v>33046</v>
      </c>
      <c r="B8416" s="20">
        <v>15</v>
      </c>
      <c r="C8416" s="21">
        <v>5</v>
      </c>
      <c r="D8416" s="21">
        <f>VLOOKUP(A8416,英雄数据表!A:D,4,0)</f>
        <v>3</v>
      </c>
      <c r="E8416" s="32" t="s">
        <v>543</v>
      </c>
      <c r="F8416" s="20">
        <f t="shared" si="565"/>
        <v>33046</v>
      </c>
      <c r="G8416" s="20">
        <f t="shared" si="566"/>
        <v>33046</v>
      </c>
      <c r="H8416" s="21" t="str">
        <f>VLOOKUP(B8416,属性中转表!A:F,6,FALSE)</f>
        <v>"hp":35100,"atk":975</v>
      </c>
      <c r="I8416" s="20" t="s">
        <v>26</v>
      </c>
      <c r="K8416" s="32" t="str">
        <f t="shared" si="564"/>
        <v>"atk":300,"hp":5000,"undpspro":50</v>
      </c>
      <c r="L8416" s="20" t="str">
        <f>IF(B8416&gt;=50,VLOOKUP(A8416,英雄数据表!A:L,11,FALSE),IF(B8416&gt;=25,VLOOKUP(A8416,英雄数据表!A:L,7,0),""))</f>
        <v/>
      </c>
      <c r="M8416" s="20" t="str">
        <f>IFERROR(VLOOKUP(B8416,属性中转表!$K$2:$O$21,5,FALSE),"")</f>
        <v>"undpspro":50</v>
      </c>
      <c r="N8416" s="20" t="str">
        <f>IF(B8416=25,VLOOKUP(A8416,英雄数据表!A:L,8,FALSE),IF(B8416=50,VLOOKUP(A8416,英雄数据表!A:L,12,0),""))</f>
        <v/>
      </c>
    </row>
    <row r="8417" spans="1:14" x14ac:dyDescent="0.3">
      <c r="A8417" s="20">
        <v>33046</v>
      </c>
      <c r="B8417" s="20">
        <v>16</v>
      </c>
      <c r="C8417" s="21">
        <v>5</v>
      </c>
      <c r="D8417" s="21">
        <f>VLOOKUP(A8417,英雄数据表!A:D,4,0)</f>
        <v>3</v>
      </c>
      <c r="E8417" s="32" t="s">
        <v>543</v>
      </c>
      <c r="F8417" s="20">
        <f t="shared" si="565"/>
        <v>33046</v>
      </c>
      <c r="G8417" s="20">
        <f t="shared" si="566"/>
        <v>33046</v>
      </c>
      <c r="H8417" s="21" t="str">
        <f>VLOOKUP(B8417,属性中转表!A:F,6,FALSE)</f>
        <v>"hp":37800,"atk":1050</v>
      </c>
      <c r="I8417" s="20" t="s">
        <v>26</v>
      </c>
      <c r="K8417" s="32" t="str">
        <f t="shared" si="564"/>
        <v>"atk":300,"hp":5000,"undpspro":50</v>
      </c>
      <c r="L8417" s="20" t="str">
        <f>IF(B8417&gt;=50,VLOOKUP(A8417,英雄数据表!A:L,11,FALSE),IF(B8417&gt;=25,VLOOKUP(A8417,英雄数据表!A:L,7,0),""))</f>
        <v/>
      </c>
      <c r="M8417" s="20" t="str">
        <f>IFERROR(VLOOKUP(B8417,属性中转表!$K$2:$O$21,5,FALSE),"")</f>
        <v/>
      </c>
      <c r="N8417" s="20" t="str">
        <f>IF(B8417=25,VLOOKUP(A8417,英雄数据表!A:L,8,FALSE),IF(B8417=50,VLOOKUP(A8417,英雄数据表!A:L,12,0),""))</f>
        <v/>
      </c>
    </row>
    <row r="8418" spans="1:14" x14ac:dyDescent="0.3">
      <c r="A8418" s="20">
        <v>33046</v>
      </c>
      <c r="B8418" s="20">
        <v>17</v>
      </c>
      <c r="C8418" s="21">
        <v>5</v>
      </c>
      <c r="D8418" s="21">
        <f>VLOOKUP(A8418,英雄数据表!A:D,4,0)</f>
        <v>3</v>
      </c>
      <c r="E8418" s="32" t="s">
        <v>543</v>
      </c>
      <c r="F8418" s="20">
        <f t="shared" si="565"/>
        <v>33046</v>
      </c>
      <c r="G8418" s="20">
        <f t="shared" si="566"/>
        <v>33046</v>
      </c>
      <c r="H8418" s="21" t="str">
        <f>VLOOKUP(B8418,属性中转表!A:F,6,FALSE)</f>
        <v>"hp":40500,"atk":1125</v>
      </c>
      <c r="I8418" s="20" t="s">
        <v>26</v>
      </c>
      <c r="K8418" s="32" t="str">
        <f t="shared" si="564"/>
        <v>"atk":300,"hp":5000,"undpspro":50</v>
      </c>
      <c r="L8418" s="20" t="str">
        <f>IF(B8418&gt;=50,VLOOKUP(A8418,英雄数据表!A:L,11,FALSE),IF(B8418&gt;=25,VLOOKUP(A8418,英雄数据表!A:L,7,0),""))</f>
        <v/>
      </c>
      <c r="M8418" s="20" t="str">
        <f>IFERROR(VLOOKUP(B8418,属性中转表!$K$2:$O$21,5,FALSE),"")</f>
        <v/>
      </c>
      <c r="N8418" s="20" t="str">
        <f>IF(B8418=25,VLOOKUP(A8418,英雄数据表!A:L,8,FALSE),IF(B8418=50,VLOOKUP(A8418,英雄数据表!A:L,12,0),""))</f>
        <v/>
      </c>
    </row>
    <row r="8419" spans="1:14" x14ac:dyDescent="0.3">
      <c r="A8419" s="20">
        <v>33046</v>
      </c>
      <c r="B8419" s="20">
        <v>18</v>
      </c>
      <c r="C8419" s="21">
        <v>5</v>
      </c>
      <c r="D8419" s="21">
        <f>VLOOKUP(A8419,英雄数据表!A:D,4,0)</f>
        <v>3</v>
      </c>
      <c r="E8419" s="32" t="s">
        <v>543</v>
      </c>
      <c r="F8419" s="20">
        <f t="shared" si="565"/>
        <v>33046</v>
      </c>
      <c r="G8419" s="20">
        <f t="shared" si="566"/>
        <v>33046</v>
      </c>
      <c r="H8419" s="21" t="str">
        <f>VLOOKUP(B8419,属性中转表!A:F,6,FALSE)</f>
        <v>"hp":43200,"atk":1200</v>
      </c>
      <c r="I8419" s="20" t="s">
        <v>26</v>
      </c>
      <c r="K8419" s="32" t="str">
        <f t="shared" si="564"/>
        <v>"atk":300,"hp":5000,"undpspro":50</v>
      </c>
      <c r="L8419" s="20" t="str">
        <f>IF(B8419&gt;=50,VLOOKUP(A8419,英雄数据表!A:L,11,FALSE),IF(B8419&gt;=25,VLOOKUP(A8419,英雄数据表!A:L,7,0),""))</f>
        <v/>
      </c>
      <c r="M8419" s="20" t="str">
        <f>IFERROR(VLOOKUP(B8419,属性中转表!$K$2:$O$21,5,FALSE),"")</f>
        <v/>
      </c>
      <c r="N8419" s="20" t="str">
        <f>IF(B8419=25,VLOOKUP(A8419,英雄数据表!A:L,8,FALSE),IF(B8419=50,VLOOKUP(A8419,英雄数据表!A:L,12,0),""))</f>
        <v/>
      </c>
    </row>
    <row r="8420" spans="1:14" x14ac:dyDescent="0.3">
      <c r="A8420" s="20">
        <v>33046</v>
      </c>
      <c r="B8420" s="20">
        <v>19</v>
      </c>
      <c r="C8420" s="21">
        <v>5</v>
      </c>
      <c r="D8420" s="21">
        <f>VLOOKUP(A8420,英雄数据表!A:D,4,0)</f>
        <v>3</v>
      </c>
      <c r="E8420" s="32" t="s">
        <v>543</v>
      </c>
      <c r="F8420" s="20">
        <f t="shared" si="565"/>
        <v>33046</v>
      </c>
      <c r="G8420" s="20">
        <f t="shared" si="566"/>
        <v>33046</v>
      </c>
      <c r="H8420" s="21" t="str">
        <f>VLOOKUP(B8420,属性中转表!A:F,6,FALSE)</f>
        <v>"hp":45900,"atk":1275</v>
      </c>
      <c r="I8420" s="20" t="s">
        <v>26</v>
      </c>
      <c r="K8420" s="32" t="str">
        <f t="shared" si="564"/>
        <v>"atk":300,"hp":5000,"undpspro":50</v>
      </c>
      <c r="L8420" s="20" t="str">
        <f>IF(B8420&gt;=50,VLOOKUP(A8420,英雄数据表!A:L,11,FALSE),IF(B8420&gt;=25,VLOOKUP(A8420,英雄数据表!A:L,7,0),""))</f>
        <v/>
      </c>
      <c r="M8420" s="20" t="str">
        <f>IFERROR(VLOOKUP(B8420,属性中转表!$K$2:$O$21,5,FALSE),"")</f>
        <v/>
      </c>
      <c r="N8420" s="20" t="str">
        <f>IF(B8420=25,VLOOKUP(A8420,英雄数据表!A:L,8,FALSE),IF(B8420=50,VLOOKUP(A8420,英雄数据表!A:L,12,0),""))</f>
        <v/>
      </c>
    </row>
    <row r="8421" spans="1:14" x14ac:dyDescent="0.3">
      <c r="A8421" s="20">
        <v>33046</v>
      </c>
      <c r="B8421" s="20">
        <v>20</v>
      </c>
      <c r="C8421" s="21">
        <v>5</v>
      </c>
      <c r="D8421" s="21">
        <f>VLOOKUP(A8421,英雄数据表!A:D,4,0)</f>
        <v>3</v>
      </c>
      <c r="E8421" s="32" t="s">
        <v>543</v>
      </c>
      <c r="F8421" s="20">
        <f t="shared" si="565"/>
        <v>33046</v>
      </c>
      <c r="G8421" s="20">
        <f t="shared" si="566"/>
        <v>33046</v>
      </c>
      <c r="H8421" s="21" t="str">
        <f>VLOOKUP(B8421,属性中转表!A:F,6,FALSE)</f>
        <v>"hp":48600,"atk":1350</v>
      </c>
      <c r="I8421" s="20" t="s">
        <v>26</v>
      </c>
      <c r="K8421" s="32" t="str">
        <f t="shared" si="564"/>
        <v>"atk":300,"hp":5000,"undpspro":50</v>
      </c>
      <c r="L8421" s="20" t="str">
        <f>IF(B8421&gt;=50,VLOOKUP(A8421,英雄数据表!A:L,11,FALSE),IF(B8421&gt;=25,VLOOKUP(A8421,英雄数据表!A:L,7,0),""))</f>
        <v/>
      </c>
      <c r="M8421" s="20" t="str">
        <f>IFERROR(VLOOKUP(B8421,属性中转表!$K$2:$O$21,5,FALSE),"")</f>
        <v>"dpspro":50</v>
      </c>
      <c r="N8421" s="20" t="str">
        <f>IF(B8421=25,VLOOKUP(A8421,英雄数据表!A:L,8,FALSE),IF(B8421=50,VLOOKUP(A8421,英雄数据表!A:L,12,0),""))</f>
        <v/>
      </c>
    </row>
    <row r="8422" spans="1:14" x14ac:dyDescent="0.3">
      <c r="A8422" s="20">
        <v>33046</v>
      </c>
      <c r="B8422" s="20">
        <v>21</v>
      </c>
      <c r="C8422" s="21">
        <v>5</v>
      </c>
      <c r="D8422" s="21">
        <f>VLOOKUP(A8422,英雄数据表!A:D,4,0)</f>
        <v>3</v>
      </c>
      <c r="E8422" s="32" t="s">
        <v>543</v>
      </c>
      <c r="F8422" s="20">
        <f t="shared" si="565"/>
        <v>33046</v>
      </c>
      <c r="G8422" s="20">
        <f t="shared" si="566"/>
        <v>33046</v>
      </c>
      <c r="H8422" s="21" t="str">
        <f>VLOOKUP(B8422,属性中转表!A:F,6,FALSE)</f>
        <v>"hp":52200,"atk":1450</v>
      </c>
      <c r="I8422" s="20" t="s">
        <v>26</v>
      </c>
      <c r="K8422" s="32" t="str">
        <f t="shared" si="564"/>
        <v>"atk":300,"hp":5000,"undpspro":50</v>
      </c>
      <c r="L8422" s="20" t="str">
        <f>IF(B8422&gt;=50,VLOOKUP(A8422,英雄数据表!A:L,11,FALSE),IF(B8422&gt;=25,VLOOKUP(A8422,英雄数据表!A:L,7,0),""))</f>
        <v/>
      </c>
      <c r="M8422" s="20" t="str">
        <f>IFERROR(VLOOKUP(B8422,属性中转表!$K$2:$O$21,5,FALSE),"")</f>
        <v/>
      </c>
      <c r="N8422" s="20" t="str">
        <f>IF(B8422=25,VLOOKUP(A8422,英雄数据表!A:L,8,FALSE),IF(B8422=50,VLOOKUP(A8422,英雄数据表!A:L,12,0),""))</f>
        <v/>
      </c>
    </row>
    <row r="8423" spans="1:14" x14ac:dyDescent="0.3">
      <c r="A8423" s="20">
        <v>33046</v>
      </c>
      <c r="B8423" s="20">
        <v>22</v>
      </c>
      <c r="C8423" s="21">
        <v>5</v>
      </c>
      <c r="D8423" s="21">
        <f>VLOOKUP(A8423,英雄数据表!A:D,4,0)</f>
        <v>3</v>
      </c>
      <c r="E8423" s="32" t="s">
        <v>543</v>
      </c>
      <c r="F8423" s="20">
        <f t="shared" si="565"/>
        <v>33046</v>
      </c>
      <c r="G8423" s="20">
        <f t="shared" si="566"/>
        <v>33046</v>
      </c>
      <c r="H8423" s="21" t="str">
        <f>VLOOKUP(B8423,属性中转表!A:F,6,FALSE)</f>
        <v>"hp":55800,"atk":1550</v>
      </c>
      <c r="I8423" s="20" t="s">
        <v>26</v>
      </c>
      <c r="K8423" s="32" t="str">
        <f t="shared" si="564"/>
        <v>"atk":300,"hp":5000,"undpspro":50</v>
      </c>
      <c r="L8423" s="20" t="str">
        <f>IF(B8423&gt;=50,VLOOKUP(A8423,英雄数据表!A:L,11,FALSE),IF(B8423&gt;=25,VLOOKUP(A8423,英雄数据表!A:L,7,0),""))</f>
        <v/>
      </c>
      <c r="M8423" s="20" t="str">
        <f>IFERROR(VLOOKUP(B8423,属性中转表!$K$2:$O$21,5,FALSE),"")</f>
        <v/>
      </c>
      <c r="N8423" s="20" t="str">
        <f>IF(B8423=25,VLOOKUP(A8423,英雄数据表!A:L,8,FALSE),IF(B8423=50,VLOOKUP(A8423,英雄数据表!A:L,12,0),""))</f>
        <v/>
      </c>
    </row>
    <row r="8424" spans="1:14" x14ac:dyDescent="0.3">
      <c r="A8424" s="20">
        <v>33046</v>
      </c>
      <c r="B8424" s="20">
        <v>23</v>
      </c>
      <c r="C8424" s="21">
        <v>5</v>
      </c>
      <c r="D8424" s="21">
        <f>VLOOKUP(A8424,英雄数据表!A:D,4,0)</f>
        <v>3</v>
      </c>
      <c r="E8424" s="32" t="s">
        <v>543</v>
      </c>
      <c r="F8424" s="20">
        <f t="shared" si="565"/>
        <v>33046</v>
      </c>
      <c r="G8424" s="20">
        <f t="shared" si="566"/>
        <v>33046</v>
      </c>
      <c r="H8424" s="21" t="str">
        <f>VLOOKUP(B8424,属性中转表!A:F,6,FALSE)</f>
        <v>"hp":59400,"atk":1650</v>
      </c>
      <c r="I8424" s="20" t="s">
        <v>26</v>
      </c>
      <c r="K8424" s="32" t="str">
        <f t="shared" si="564"/>
        <v>"atk":300,"hp":5000,"undpspro":50</v>
      </c>
      <c r="L8424" s="20" t="str">
        <f>IF(B8424&gt;=50,VLOOKUP(A8424,英雄数据表!A:L,11,FALSE),IF(B8424&gt;=25,VLOOKUP(A8424,英雄数据表!A:L,7,0),""))</f>
        <v/>
      </c>
      <c r="M8424" s="20" t="str">
        <f>IFERROR(VLOOKUP(B8424,属性中转表!$K$2:$O$21,5,FALSE),"")</f>
        <v/>
      </c>
      <c r="N8424" s="20" t="str">
        <f>IF(B8424=25,VLOOKUP(A8424,英雄数据表!A:L,8,FALSE),IF(B8424=50,VLOOKUP(A8424,英雄数据表!A:L,12,0),""))</f>
        <v/>
      </c>
    </row>
    <row r="8425" spans="1:14" x14ac:dyDescent="0.3">
      <c r="A8425" s="20">
        <v>33046</v>
      </c>
      <c r="B8425" s="20">
        <v>24</v>
      </c>
      <c r="C8425" s="21">
        <v>5</v>
      </c>
      <c r="D8425" s="21">
        <f>VLOOKUP(A8425,英雄数据表!A:D,4,0)</f>
        <v>3</v>
      </c>
      <c r="E8425" s="32" t="s">
        <v>543</v>
      </c>
      <c r="F8425" s="20">
        <f t="shared" si="565"/>
        <v>33046</v>
      </c>
      <c r="G8425" s="20">
        <f t="shared" si="566"/>
        <v>33046</v>
      </c>
      <c r="H8425" s="21" t="str">
        <f>VLOOKUP(B8425,属性中转表!A:F,6,FALSE)</f>
        <v>"hp":63000,"atk":1750</v>
      </c>
      <c r="I8425" s="20" t="s">
        <v>26</v>
      </c>
      <c r="K8425" s="32" t="str">
        <f t="shared" si="564"/>
        <v>"atk":300,"hp":5000,"undpspro":50</v>
      </c>
      <c r="L8425" s="20" t="str">
        <f>IF(B8425&gt;=50,VLOOKUP(A8425,英雄数据表!A:L,11,FALSE),IF(B8425&gt;=25,VLOOKUP(A8425,英雄数据表!A:L,7,0),""))</f>
        <v/>
      </c>
      <c r="M8425" s="20" t="str">
        <f>IFERROR(VLOOKUP(B8425,属性中转表!$K$2:$O$21,5,FALSE),"")</f>
        <v/>
      </c>
      <c r="N8425" s="20" t="str">
        <f>IF(B8425=25,VLOOKUP(A8425,英雄数据表!A:L,8,FALSE),IF(B8425=50,VLOOKUP(A8425,英雄数据表!A:L,12,0),""))</f>
        <v/>
      </c>
    </row>
    <row r="8426" spans="1:14" x14ac:dyDescent="0.3">
      <c r="A8426" s="20">
        <v>33046</v>
      </c>
      <c r="B8426" s="20">
        <v>25</v>
      </c>
      <c r="C8426" s="21">
        <v>5</v>
      </c>
      <c r="D8426" s="21">
        <f>VLOOKUP(A8426,英雄数据表!A:D,4,0)</f>
        <v>3</v>
      </c>
      <c r="E8426" s="32" t="s">
        <v>543</v>
      </c>
      <c r="F8426" s="20">
        <f t="shared" si="565"/>
        <v>33046</v>
      </c>
      <c r="G8426" s="20">
        <f t="shared" si="566"/>
        <v>33046</v>
      </c>
      <c r="H8426" s="21" t="str">
        <f>VLOOKUP(B8426,属性中转表!A:F,6,FALSE)</f>
        <v>"hp":66600,"atk":1850</v>
      </c>
      <c r="I8426" s="20" t="s">
        <v>26</v>
      </c>
      <c r="K8426" s="32" t="str">
        <f t="shared" si="564"/>
        <v>"atk":300,"hp":5000,"undpspro":50</v>
      </c>
      <c r="L8426" s="20" t="str">
        <f>IF(B8426&gt;=50,VLOOKUP(A8426,英雄数据表!A:L,11,FALSE),IF(B8426&gt;=25,VLOOKUP(A8426,英雄数据表!A:L,7,0),""))</f>
        <v>"6402601004"</v>
      </c>
      <c r="M8426" s="20" t="str">
        <f>IFERROR(VLOOKUP(B8426,属性中转表!$K$2:$O$21,5,FALSE),"")</f>
        <v/>
      </c>
      <c r="N8426" s="20" t="str">
        <f>IF(B8426=25,VLOOKUP(A8426,英雄数据表!A:L,8,FALSE),IF(B8426=50,VLOOKUP(A8426,英雄数据表!A:L,12,0),""))</f>
        <v>生命+6%，每次释放怒气技能自己伤害减免+6%，持续2回合</v>
      </c>
    </row>
    <row r="8427" spans="1:14" x14ac:dyDescent="0.3">
      <c r="A8427" s="20">
        <v>33046</v>
      </c>
      <c r="B8427" s="20">
        <v>26</v>
      </c>
      <c r="C8427" s="21">
        <v>5</v>
      </c>
      <c r="D8427" s="21">
        <f>VLOOKUP(A8427,英雄数据表!A:D,4,0)</f>
        <v>3</v>
      </c>
      <c r="E8427" s="32" t="s">
        <v>543</v>
      </c>
      <c r="F8427" s="20">
        <f t="shared" si="565"/>
        <v>33046</v>
      </c>
      <c r="G8427" s="20">
        <f t="shared" si="566"/>
        <v>33046</v>
      </c>
      <c r="H8427" s="21" t="str">
        <f>VLOOKUP(B8427,属性中转表!A:F,6,FALSE)</f>
        <v>"hp":70200,"atk":1950</v>
      </c>
      <c r="I8427" s="20" t="s">
        <v>26</v>
      </c>
      <c r="K8427" s="32" t="str">
        <f t="shared" si="564"/>
        <v>"atk":300,"hp":5000,"undpspro":50</v>
      </c>
      <c r="L8427" s="20" t="str">
        <f>IF(B8427&gt;=50,VLOOKUP(A8427,英雄数据表!A:L,11,FALSE),IF(B8427&gt;=25,VLOOKUP(A8427,英雄数据表!A:L,7,0),""))</f>
        <v>"6402601004"</v>
      </c>
      <c r="M8427" s="20" t="str">
        <f>IFERROR(VLOOKUP(B8427,属性中转表!$K$2:$O$21,5,FALSE),"")</f>
        <v/>
      </c>
      <c r="N8427" s="20" t="str">
        <f>IF(B8427=25,VLOOKUP(A8427,英雄数据表!A:L,8,FALSE),IF(B8427=50,VLOOKUP(A8427,英雄数据表!A:L,12,0),""))</f>
        <v/>
      </c>
    </row>
    <row r="8428" spans="1:14" x14ac:dyDescent="0.3">
      <c r="A8428" s="20">
        <v>33046</v>
      </c>
      <c r="B8428" s="20">
        <v>27</v>
      </c>
      <c r="C8428" s="21">
        <v>5</v>
      </c>
      <c r="D8428" s="21">
        <f>VLOOKUP(A8428,英雄数据表!A:D,4,0)</f>
        <v>3</v>
      </c>
      <c r="E8428" s="32" t="s">
        <v>543</v>
      </c>
      <c r="F8428" s="20">
        <f t="shared" si="565"/>
        <v>33046</v>
      </c>
      <c r="G8428" s="20">
        <f t="shared" si="566"/>
        <v>33046</v>
      </c>
      <c r="H8428" s="21" t="str">
        <f>VLOOKUP(B8428,属性中转表!A:F,6,FALSE)</f>
        <v>"hp":73800,"atk":2050</v>
      </c>
      <c r="I8428" s="20" t="s">
        <v>26</v>
      </c>
      <c r="K8428" s="32" t="str">
        <f t="shared" si="564"/>
        <v>"atk":300,"hp":5000,"undpspro":50</v>
      </c>
      <c r="L8428" s="20" t="str">
        <f>IF(B8428&gt;=50,VLOOKUP(A8428,英雄数据表!A:L,11,FALSE),IF(B8428&gt;=25,VLOOKUP(A8428,英雄数据表!A:L,7,0),""))</f>
        <v>"6402601004"</v>
      </c>
      <c r="M8428" s="20" t="str">
        <f>IFERROR(VLOOKUP(B8428,属性中转表!$K$2:$O$21,5,FALSE),"")</f>
        <v/>
      </c>
      <c r="N8428" s="20" t="str">
        <f>IF(B8428=25,VLOOKUP(A8428,英雄数据表!A:L,8,FALSE),IF(B8428=50,VLOOKUP(A8428,英雄数据表!A:L,12,0),""))</f>
        <v/>
      </c>
    </row>
    <row r="8429" spans="1:14" x14ac:dyDescent="0.3">
      <c r="A8429" s="20">
        <v>33046</v>
      </c>
      <c r="B8429" s="20">
        <v>28</v>
      </c>
      <c r="C8429" s="21">
        <v>5</v>
      </c>
      <c r="D8429" s="21">
        <f>VLOOKUP(A8429,英雄数据表!A:D,4,0)</f>
        <v>3</v>
      </c>
      <c r="E8429" s="32" t="s">
        <v>543</v>
      </c>
      <c r="F8429" s="20">
        <f t="shared" si="565"/>
        <v>33046</v>
      </c>
      <c r="G8429" s="20">
        <f t="shared" si="566"/>
        <v>33046</v>
      </c>
      <c r="H8429" s="21" t="str">
        <f>VLOOKUP(B8429,属性中转表!A:F,6,FALSE)</f>
        <v>"hp":77400,"atk":2150</v>
      </c>
      <c r="I8429" s="20" t="s">
        <v>26</v>
      </c>
      <c r="K8429" s="32" t="str">
        <f t="shared" si="564"/>
        <v>"atk":300,"hp":5000,"undpspro":50</v>
      </c>
      <c r="L8429" s="20" t="str">
        <f>IF(B8429&gt;=50,VLOOKUP(A8429,英雄数据表!A:L,11,FALSE),IF(B8429&gt;=25,VLOOKUP(A8429,英雄数据表!A:L,7,0),""))</f>
        <v>"6402601004"</v>
      </c>
      <c r="M8429" s="20" t="str">
        <f>IFERROR(VLOOKUP(B8429,属性中转表!$K$2:$O$21,5,FALSE),"")</f>
        <v/>
      </c>
      <c r="N8429" s="20" t="str">
        <f>IF(B8429=25,VLOOKUP(A8429,英雄数据表!A:L,8,FALSE),IF(B8429=50,VLOOKUP(A8429,英雄数据表!A:L,12,0),""))</f>
        <v/>
      </c>
    </row>
    <row r="8430" spans="1:14" x14ac:dyDescent="0.3">
      <c r="A8430" s="20">
        <v>33046</v>
      </c>
      <c r="B8430" s="20">
        <v>29</v>
      </c>
      <c r="C8430" s="21">
        <v>5</v>
      </c>
      <c r="D8430" s="21">
        <f>VLOOKUP(A8430,英雄数据表!A:D,4,0)</f>
        <v>3</v>
      </c>
      <c r="E8430" s="32" t="s">
        <v>543</v>
      </c>
      <c r="F8430" s="20">
        <f t="shared" si="565"/>
        <v>33046</v>
      </c>
      <c r="G8430" s="20">
        <f t="shared" si="566"/>
        <v>33046</v>
      </c>
      <c r="H8430" s="21" t="str">
        <f>VLOOKUP(B8430,属性中转表!A:F,6,FALSE)</f>
        <v>"hp":81000,"atk":2250</v>
      </c>
      <c r="I8430" s="20" t="s">
        <v>26</v>
      </c>
      <c r="K8430" s="32" t="str">
        <f t="shared" ref="K8430:K8493" si="567">I8430&amp;J8430</f>
        <v>"atk":300,"hp":5000,"undpspro":50</v>
      </c>
      <c r="L8430" s="20" t="str">
        <f>IF(B8430&gt;=50,VLOOKUP(A8430,英雄数据表!A:L,11,FALSE),IF(B8430&gt;=25,VLOOKUP(A8430,英雄数据表!A:L,7,0),""))</f>
        <v>"6402601004"</v>
      </c>
      <c r="M8430" s="20" t="str">
        <f>IFERROR(VLOOKUP(B8430,属性中转表!$K$2:$O$21,5,FALSE),"")</f>
        <v/>
      </c>
      <c r="N8430" s="20" t="str">
        <f>IF(B8430=25,VLOOKUP(A8430,英雄数据表!A:L,8,FALSE),IF(B8430=50,VLOOKUP(A8430,英雄数据表!A:L,12,0),""))</f>
        <v/>
      </c>
    </row>
    <row r="8431" spans="1:14" x14ac:dyDescent="0.3">
      <c r="A8431" s="20">
        <v>33046</v>
      </c>
      <c r="B8431" s="20">
        <v>30</v>
      </c>
      <c r="C8431" s="21">
        <v>5</v>
      </c>
      <c r="D8431" s="21">
        <f>VLOOKUP(A8431,英雄数据表!A:D,4,0)</f>
        <v>3</v>
      </c>
      <c r="E8431" s="32" t="s">
        <v>543</v>
      </c>
      <c r="F8431" s="20">
        <f t="shared" si="565"/>
        <v>33046</v>
      </c>
      <c r="G8431" s="20">
        <f t="shared" si="566"/>
        <v>33046</v>
      </c>
      <c r="H8431" s="21" t="str">
        <f>VLOOKUP(B8431,属性中转表!A:F,6,FALSE)</f>
        <v>"hp":84600,"atk":2350</v>
      </c>
      <c r="I8431" s="20" t="s">
        <v>434</v>
      </c>
      <c r="K8431" s="32" t="str">
        <f t="shared" si="567"/>
        <v>"atk":300,"hp":5000,"undpspro":100</v>
      </c>
      <c r="L8431" s="20" t="str">
        <f>IF(B8431&gt;=50,VLOOKUP(A8431,英雄数据表!A:L,11,FALSE),IF(B8431&gt;=25,VLOOKUP(A8431,英雄数据表!A:L,7,0),""))</f>
        <v>"6402601004"</v>
      </c>
      <c r="M8431" s="20" t="str">
        <f>IFERROR(VLOOKUP(B8431,属性中转表!$K$2:$O$21,5,FALSE),"")</f>
        <v>"undpspro":50</v>
      </c>
      <c r="N8431" s="20" t="str">
        <f>IF(B8431=25,VLOOKUP(A8431,英雄数据表!A:L,8,FALSE),IF(B8431=50,VLOOKUP(A8431,英雄数据表!A:L,12,0),""))</f>
        <v/>
      </c>
    </row>
    <row r="8432" spans="1:14" x14ac:dyDescent="0.3">
      <c r="A8432" s="20">
        <v>33046</v>
      </c>
      <c r="B8432" s="20">
        <v>31</v>
      </c>
      <c r="C8432" s="21">
        <v>5</v>
      </c>
      <c r="D8432" s="21">
        <f>VLOOKUP(A8432,英雄数据表!A:D,4,0)</f>
        <v>3</v>
      </c>
      <c r="E8432" s="32" t="s">
        <v>543</v>
      </c>
      <c r="F8432" s="20">
        <f t="shared" si="565"/>
        <v>33046</v>
      </c>
      <c r="G8432" s="20">
        <f t="shared" si="566"/>
        <v>33046</v>
      </c>
      <c r="H8432" s="21" t="str">
        <f>VLOOKUP(B8432,属性中转表!A:F,6,FALSE)</f>
        <v>"hp":89100,"atk":2475</v>
      </c>
      <c r="I8432" s="20" t="s">
        <v>434</v>
      </c>
      <c r="K8432" s="32" t="str">
        <f t="shared" si="567"/>
        <v>"atk":300,"hp":5000,"undpspro":100</v>
      </c>
      <c r="L8432" s="20" t="str">
        <f>IF(B8432&gt;=50,VLOOKUP(A8432,英雄数据表!A:L,11,FALSE),IF(B8432&gt;=25,VLOOKUP(A8432,英雄数据表!A:L,7,0),""))</f>
        <v>"6402601004"</v>
      </c>
      <c r="M8432" s="20" t="str">
        <f>IFERROR(VLOOKUP(B8432,属性中转表!$K$2:$O$21,5,FALSE),"")</f>
        <v/>
      </c>
      <c r="N8432" s="20" t="str">
        <f>IF(B8432=25,VLOOKUP(A8432,英雄数据表!A:L,8,FALSE),IF(B8432=50,VLOOKUP(A8432,英雄数据表!A:L,12,0),""))</f>
        <v/>
      </c>
    </row>
    <row r="8433" spans="1:14" x14ac:dyDescent="0.3">
      <c r="A8433" s="20">
        <v>33046</v>
      </c>
      <c r="B8433" s="20">
        <v>32</v>
      </c>
      <c r="C8433" s="21">
        <v>5</v>
      </c>
      <c r="D8433" s="21">
        <f>VLOOKUP(A8433,英雄数据表!A:D,4,0)</f>
        <v>3</v>
      </c>
      <c r="E8433" s="32" t="s">
        <v>543</v>
      </c>
      <c r="F8433" s="20">
        <f t="shared" si="565"/>
        <v>33046</v>
      </c>
      <c r="G8433" s="20">
        <f t="shared" si="566"/>
        <v>33046</v>
      </c>
      <c r="H8433" s="21" t="str">
        <f>VLOOKUP(B8433,属性中转表!A:F,6,FALSE)</f>
        <v>"hp":93600,"atk":2600</v>
      </c>
      <c r="I8433" s="20" t="s">
        <v>434</v>
      </c>
      <c r="K8433" s="32" t="str">
        <f t="shared" si="567"/>
        <v>"atk":300,"hp":5000,"undpspro":100</v>
      </c>
      <c r="L8433" s="20" t="str">
        <f>IF(B8433&gt;=50,VLOOKUP(A8433,英雄数据表!A:L,11,FALSE),IF(B8433&gt;=25,VLOOKUP(A8433,英雄数据表!A:L,7,0),""))</f>
        <v>"6402601004"</v>
      </c>
      <c r="M8433" s="20" t="str">
        <f>IFERROR(VLOOKUP(B8433,属性中转表!$K$2:$O$21,5,FALSE),"")</f>
        <v/>
      </c>
      <c r="N8433" s="20" t="str">
        <f>IF(B8433=25,VLOOKUP(A8433,英雄数据表!A:L,8,FALSE),IF(B8433=50,VLOOKUP(A8433,英雄数据表!A:L,12,0),""))</f>
        <v/>
      </c>
    </row>
    <row r="8434" spans="1:14" x14ac:dyDescent="0.3">
      <c r="A8434" s="20">
        <v>33046</v>
      </c>
      <c r="B8434" s="20">
        <v>33</v>
      </c>
      <c r="C8434" s="21">
        <v>5</v>
      </c>
      <c r="D8434" s="21">
        <f>VLOOKUP(A8434,英雄数据表!A:D,4,0)</f>
        <v>3</v>
      </c>
      <c r="E8434" s="32" t="s">
        <v>543</v>
      </c>
      <c r="F8434" s="20">
        <f t="shared" si="565"/>
        <v>33046</v>
      </c>
      <c r="G8434" s="20">
        <f t="shared" si="566"/>
        <v>33046</v>
      </c>
      <c r="H8434" s="21" t="str">
        <f>VLOOKUP(B8434,属性中转表!A:F,6,FALSE)</f>
        <v>"hp":98100,"atk":2725</v>
      </c>
      <c r="I8434" s="20" t="s">
        <v>434</v>
      </c>
      <c r="K8434" s="32" t="str">
        <f t="shared" si="567"/>
        <v>"atk":300,"hp":5000,"undpspro":100</v>
      </c>
      <c r="L8434" s="20" t="str">
        <f>IF(B8434&gt;=50,VLOOKUP(A8434,英雄数据表!A:L,11,FALSE),IF(B8434&gt;=25,VLOOKUP(A8434,英雄数据表!A:L,7,0),""))</f>
        <v>"6402601004"</v>
      </c>
      <c r="M8434" s="20" t="str">
        <f>IFERROR(VLOOKUP(B8434,属性中转表!$K$2:$O$21,5,FALSE),"")</f>
        <v/>
      </c>
      <c r="N8434" s="20" t="str">
        <f>IF(B8434=25,VLOOKUP(A8434,英雄数据表!A:L,8,FALSE),IF(B8434=50,VLOOKUP(A8434,英雄数据表!A:L,12,0),""))</f>
        <v/>
      </c>
    </row>
    <row r="8435" spans="1:14" x14ac:dyDescent="0.3">
      <c r="A8435" s="20">
        <v>33046</v>
      </c>
      <c r="B8435" s="20">
        <v>34</v>
      </c>
      <c r="C8435" s="21">
        <v>5</v>
      </c>
      <c r="D8435" s="21">
        <f>VLOOKUP(A8435,英雄数据表!A:D,4,0)</f>
        <v>3</v>
      </c>
      <c r="E8435" s="32" t="s">
        <v>543</v>
      </c>
      <c r="F8435" s="20">
        <f t="shared" si="565"/>
        <v>33046</v>
      </c>
      <c r="G8435" s="20">
        <f t="shared" si="566"/>
        <v>33046</v>
      </c>
      <c r="H8435" s="21" t="str">
        <f>VLOOKUP(B8435,属性中转表!A:F,6,FALSE)</f>
        <v>"hp":102600,"atk":2850</v>
      </c>
      <c r="I8435" s="20" t="s">
        <v>434</v>
      </c>
      <c r="K8435" s="32" t="str">
        <f t="shared" si="567"/>
        <v>"atk":300,"hp":5000,"undpspro":100</v>
      </c>
      <c r="L8435" s="20" t="str">
        <f>IF(B8435&gt;=50,VLOOKUP(A8435,英雄数据表!A:L,11,FALSE),IF(B8435&gt;=25,VLOOKUP(A8435,英雄数据表!A:L,7,0),""))</f>
        <v>"6402601004"</v>
      </c>
      <c r="M8435" s="20" t="str">
        <f>IFERROR(VLOOKUP(B8435,属性中转表!$K$2:$O$21,5,FALSE),"")</f>
        <v/>
      </c>
      <c r="N8435" s="20" t="str">
        <f>IF(B8435=25,VLOOKUP(A8435,英雄数据表!A:L,8,FALSE),IF(B8435=50,VLOOKUP(A8435,英雄数据表!A:L,12,0),""))</f>
        <v/>
      </c>
    </row>
    <row r="8436" spans="1:14" x14ac:dyDescent="0.3">
      <c r="A8436" s="20">
        <v>33046</v>
      </c>
      <c r="B8436" s="20">
        <v>35</v>
      </c>
      <c r="C8436" s="21">
        <v>5</v>
      </c>
      <c r="D8436" s="21">
        <f>VLOOKUP(A8436,英雄数据表!A:D,4,0)</f>
        <v>3</v>
      </c>
      <c r="E8436" s="32" t="s">
        <v>543</v>
      </c>
      <c r="F8436" s="20">
        <f t="shared" si="565"/>
        <v>33046</v>
      </c>
      <c r="G8436" s="20">
        <f t="shared" si="566"/>
        <v>33046</v>
      </c>
      <c r="H8436" s="21" t="str">
        <f>VLOOKUP(B8436,属性中转表!A:F,6,FALSE)</f>
        <v>"hp":107100,"atk":2975</v>
      </c>
      <c r="I8436" s="20" t="s">
        <v>434</v>
      </c>
      <c r="K8436" s="32" t="str">
        <f t="shared" si="567"/>
        <v>"atk":300,"hp":5000,"undpspro":100</v>
      </c>
      <c r="L8436" s="20" t="str">
        <f>IF(B8436&gt;=50,VLOOKUP(A8436,英雄数据表!A:L,11,FALSE),IF(B8436&gt;=25,VLOOKUP(A8436,英雄数据表!A:L,7,0),""))</f>
        <v>"6402601004"</v>
      </c>
      <c r="M8436" s="20" t="str">
        <f>IFERROR(VLOOKUP(B8436,属性中转表!$K$2:$O$21,5,FALSE),"")</f>
        <v>"dpspro":50</v>
      </c>
      <c r="N8436" s="20" t="str">
        <f>IF(B8436=25,VLOOKUP(A8436,英雄数据表!A:L,8,FALSE),IF(B8436=50,VLOOKUP(A8436,英雄数据表!A:L,12,0),""))</f>
        <v/>
      </c>
    </row>
    <row r="8437" spans="1:14" x14ac:dyDescent="0.3">
      <c r="A8437" s="20">
        <v>33046</v>
      </c>
      <c r="B8437" s="20">
        <v>36</v>
      </c>
      <c r="C8437" s="21">
        <v>5</v>
      </c>
      <c r="D8437" s="21">
        <f>VLOOKUP(A8437,英雄数据表!A:D,4,0)</f>
        <v>3</v>
      </c>
      <c r="E8437" s="32" t="s">
        <v>543</v>
      </c>
      <c r="F8437" s="20">
        <f t="shared" si="565"/>
        <v>33046</v>
      </c>
      <c r="G8437" s="20">
        <f t="shared" si="566"/>
        <v>33046</v>
      </c>
      <c r="H8437" s="21" t="str">
        <f>VLOOKUP(B8437,属性中转表!A:F,6,FALSE)</f>
        <v>"hp":111600,"atk":3100</v>
      </c>
      <c r="I8437" s="20" t="s">
        <v>434</v>
      </c>
      <c r="K8437" s="32" t="str">
        <f t="shared" si="567"/>
        <v>"atk":300,"hp":5000,"undpspro":100</v>
      </c>
      <c r="L8437" s="20" t="str">
        <f>IF(B8437&gt;=50,VLOOKUP(A8437,英雄数据表!A:L,11,FALSE),IF(B8437&gt;=25,VLOOKUP(A8437,英雄数据表!A:L,7,0),""))</f>
        <v>"6402601004"</v>
      </c>
      <c r="M8437" s="20" t="str">
        <f>IFERROR(VLOOKUP(B8437,属性中转表!$K$2:$O$21,5,FALSE),"")</f>
        <v/>
      </c>
      <c r="N8437" s="20" t="str">
        <f>IF(B8437=25,VLOOKUP(A8437,英雄数据表!A:L,8,FALSE),IF(B8437=50,VLOOKUP(A8437,英雄数据表!A:L,12,0),""))</f>
        <v/>
      </c>
    </row>
    <row r="8438" spans="1:14" x14ac:dyDescent="0.3">
      <c r="A8438" s="20">
        <v>33046</v>
      </c>
      <c r="B8438" s="20">
        <v>37</v>
      </c>
      <c r="C8438" s="21">
        <v>5</v>
      </c>
      <c r="D8438" s="21">
        <f>VLOOKUP(A8438,英雄数据表!A:D,4,0)</f>
        <v>3</v>
      </c>
      <c r="E8438" s="32" t="s">
        <v>543</v>
      </c>
      <c r="F8438" s="20">
        <f t="shared" si="565"/>
        <v>33046</v>
      </c>
      <c r="G8438" s="20">
        <f t="shared" si="566"/>
        <v>33046</v>
      </c>
      <c r="H8438" s="21" t="str">
        <f>VLOOKUP(B8438,属性中转表!A:F,6,FALSE)</f>
        <v>"hp":116100,"atk":3225</v>
      </c>
      <c r="I8438" s="20" t="s">
        <v>434</v>
      </c>
      <c r="K8438" s="32" t="str">
        <f t="shared" si="567"/>
        <v>"atk":300,"hp":5000,"undpspro":100</v>
      </c>
      <c r="L8438" s="20" t="str">
        <f>IF(B8438&gt;=50,VLOOKUP(A8438,英雄数据表!A:L,11,FALSE),IF(B8438&gt;=25,VLOOKUP(A8438,英雄数据表!A:L,7,0),""))</f>
        <v>"6402601004"</v>
      </c>
      <c r="M8438" s="20" t="str">
        <f>IFERROR(VLOOKUP(B8438,属性中转表!$K$2:$O$21,5,FALSE),"")</f>
        <v/>
      </c>
      <c r="N8438" s="20" t="str">
        <f>IF(B8438=25,VLOOKUP(A8438,英雄数据表!A:L,8,FALSE),IF(B8438=50,VLOOKUP(A8438,英雄数据表!A:L,12,0),""))</f>
        <v/>
      </c>
    </row>
    <row r="8439" spans="1:14" x14ac:dyDescent="0.3">
      <c r="A8439" s="20">
        <v>33046</v>
      </c>
      <c r="B8439" s="20">
        <v>38</v>
      </c>
      <c r="C8439" s="21">
        <v>5</v>
      </c>
      <c r="D8439" s="21">
        <f>VLOOKUP(A8439,英雄数据表!A:D,4,0)</f>
        <v>3</v>
      </c>
      <c r="E8439" s="32" t="s">
        <v>543</v>
      </c>
      <c r="F8439" s="20">
        <f t="shared" si="565"/>
        <v>33046</v>
      </c>
      <c r="G8439" s="20">
        <f t="shared" si="566"/>
        <v>33046</v>
      </c>
      <c r="H8439" s="21" t="str">
        <f>VLOOKUP(B8439,属性中转表!A:F,6,FALSE)</f>
        <v>"hp":120600,"atk":3350</v>
      </c>
      <c r="I8439" s="20" t="s">
        <v>434</v>
      </c>
      <c r="K8439" s="32" t="str">
        <f t="shared" si="567"/>
        <v>"atk":300,"hp":5000,"undpspro":100</v>
      </c>
      <c r="L8439" s="20" t="str">
        <f>IF(B8439&gt;=50,VLOOKUP(A8439,英雄数据表!A:L,11,FALSE),IF(B8439&gt;=25,VLOOKUP(A8439,英雄数据表!A:L,7,0),""))</f>
        <v>"6402601004"</v>
      </c>
      <c r="M8439" s="20" t="str">
        <f>IFERROR(VLOOKUP(B8439,属性中转表!$K$2:$O$21,5,FALSE),"")</f>
        <v/>
      </c>
      <c r="N8439" s="20" t="str">
        <f>IF(B8439=25,VLOOKUP(A8439,英雄数据表!A:L,8,FALSE),IF(B8439=50,VLOOKUP(A8439,英雄数据表!A:L,12,0),""))</f>
        <v/>
      </c>
    </row>
    <row r="8440" spans="1:14" x14ac:dyDescent="0.3">
      <c r="A8440" s="20">
        <v>33046</v>
      </c>
      <c r="B8440" s="20">
        <v>39</v>
      </c>
      <c r="C8440" s="21">
        <v>5</v>
      </c>
      <c r="D8440" s="21">
        <f>VLOOKUP(A8440,英雄数据表!A:D,4,0)</f>
        <v>3</v>
      </c>
      <c r="E8440" s="32" t="s">
        <v>543</v>
      </c>
      <c r="F8440" s="20">
        <f t="shared" si="565"/>
        <v>33046</v>
      </c>
      <c r="G8440" s="20">
        <f t="shared" si="566"/>
        <v>33046</v>
      </c>
      <c r="H8440" s="21" t="str">
        <f>VLOOKUP(B8440,属性中转表!A:F,6,FALSE)</f>
        <v>"hp":125100,"atk":3475</v>
      </c>
      <c r="I8440" s="20" t="s">
        <v>434</v>
      </c>
      <c r="K8440" s="32" t="str">
        <f t="shared" si="567"/>
        <v>"atk":300,"hp":5000,"undpspro":100</v>
      </c>
      <c r="L8440" s="20" t="str">
        <f>IF(B8440&gt;=50,VLOOKUP(A8440,英雄数据表!A:L,11,FALSE),IF(B8440&gt;=25,VLOOKUP(A8440,英雄数据表!A:L,7,0),""))</f>
        <v>"6402601004"</v>
      </c>
      <c r="M8440" s="20" t="str">
        <f>IFERROR(VLOOKUP(B8440,属性中转表!$K$2:$O$21,5,FALSE),"")</f>
        <v/>
      </c>
      <c r="N8440" s="20" t="str">
        <f>IF(B8440=25,VLOOKUP(A8440,英雄数据表!A:L,8,FALSE),IF(B8440=50,VLOOKUP(A8440,英雄数据表!A:L,12,0),""))</f>
        <v/>
      </c>
    </row>
    <row r="8441" spans="1:14" x14ac:dyDescent="0.3">
      <c r="A8441" s="20">
        <v>33046</v>
      </c>
      <c r="B8441" s="20">
        <v>40</v>
      </c>
      <c r="C8441" s="21">
        <v>5</v>
      </c>
      <c r="D8441" s="21">
        <f>VLOOKUP(A8441,英雄数据表!A:D,4,0)</f>
        <v>3</v>
      </c>
      <c r="E8441" s="32" t="s">
        <v>543</v>
      </c>
      <c r="F8441" s="20">
        <f t="shared" si="565"/>
        <v>33046</v>
      </c>
      <c r="G8441" s="20">
        <f t="shared" si="566"/>
        <v>33046</v>
      </c>
      <c r="H8441" s="21" t="str">
        <f>VLOOKUP(B8441,属性中转表!A:F,6,FALSE)</f>
        <v>"hp":129600,"atk":3600</v>
      </c>
      <c r="I8441" s="20" t="s">
        <v>435</v>
      </c>
      <c r="K8441" s="32" t="str">
        <f t="shared" si="567"/>
        <v>"atk":300,"hp":5000,"undpspro":100,"pvpdpspro":50</v>
      </c>
      <c r="L8441" s="20" t="str">
        <f>IF(B8441&gt;=50,VLOOKUP(A8441,英雄数据表!A:L,11,FALSE),IF(B8441&gt;=25,VLOOKUP(A8441,英雄数据表!A:L,7,0),""))</f>
        <v>"6402601004"</v>
      </c>
      <c r="M8441" s="20" t="str">
        <f>IFERROR(VLOOKUP(B8441,属性中转表!$K$2:$O$21,5,FALSE),"")</f>
        <v>"pvpdpspro":50</v>
      </c>
      <c r="N8441" s="20" t="str">
        <f>IF(B8441=25,VLOOKUP(A8441,英雄数据表!A:L,8,FALSE),IF(B8441=50,VLOOKUP(A8441,英雄数据表!A:L,12,0),""))</f>
        <v/>
      </c>
    </row>
    <row r="8442" spans="1:14" x14ac:dyDescent="0.3">
      <c r="A8442" s="20">
        <v>33046</v>
      </c>
      <c r="B8442" s="20">
        <v>41</v>
      </c>
      <c r="C8442" s="21">
        <v>5</v>
      </c>
      <c r="D8442" s="21">
        <f>VLOOKUP(A8442,英雄数据表!A:D,4,0)</f>
        <v>3</v>
      </c>
      <c r="E8442" s="32" t="s">
        <v>543</v>
      </c>
      <c r="F8442" s="20">
        <f t="shared" si="565"/>
        <v>33046</v>
      </c>
      <c r="G8442" s="20">
        <f t="shared" si="566"/>
        <v>33046</v>
      </c>
      <c r="H8442" s="21" t="str">
        <f>VLOOKUP(B8442,属性中转表!A:F,6,FALSE)</f>
        <v>"hp":135000,"atk":3750</v>
      </c>
      <c r="I8442" s="20" t="s">
        <v>435</v>
      </c>
      <c r="K8442" s="32" t="str">
        <f t="shared" si="567"/>
        <v>"atk":300,"hp":5000,"undpspro":100,"pvpdpspro":50</v>
      </c>
      <c r="L8442" s="20" t="str">
        <f>IF(B8442&gt;=50,VLOOKUP(A8442,英雄数据表!A:L,11,FALSE),IF(B8442&gt;=25,VLOOKUP(A8442,英雄数据表!A:L,7,0),""))</f>
        <v>"6402601004"</v>
      </c>
      <c r="M8442" s="20" t="str">
        <f>IFERROR(VLOOKUP(B8442,属性中转表!$K$2:$O$21,5,FALSE),"")</f>
        <v/>
      </c>
      <c r="N8442" s="20" t="str">
        <f>IF(B8442=25,VLOOKUP(A8442,英雄数据表!A:L,8,FALSE),IF(B8442=50,VLOOKUP(A8442,英雄数据表!A:L,12,0),""))</f>
        <v/>
      </c>
    </row>
    <row r="8443" spans="1:14" x14ac:dyDescent="0.3">
      <c r="A8443" s="20">
        <v>33046</v>
      </c>
      <c r="B8443" s="20">
        <v>42</v>
      </c>
      <c r="C8443" s="21">
        <v>5</v>
      </c>
      <c r="D8443" s="21">
        <f>VLOOKUP(A8443,英雄数据表!A:D,4,0)</f>
        <v>3</v>
      </c>
      <c r="E8443" s="32" t="s">
        <v>543</v>
      </c>
      <c r="F8443" s="20">
        <f t="shared" si="565"/>
        <v>33046</v>
      </c>
      <c r="G8443" s="20">
        <f t="shared" si="566"/>
        <v>33046</v>
      </c>
      <c r="H8443" s="21" t="str">
        <f>VLOOKUP(B8443,属性中转表!A:F,6,FALSE)</f>
        <v>"hp":140400,"atk":3900</v>
      </c>
      <c r="I8443" s="20" t="s">
        <v>435</v>
      </c>
      <c r="K8443" s="32" t="str">
        <f t="shared" si="567"/>
        <v>"atk":300,"hp":5000,"undpspro":100,"pvpdpspro":50</v>
      </c>
      <c r="L8443" s="20" t="str">
        <f>IF(B8443&gt;=50,VLOOKUP(A8443,英雄数据表!A:L,11,FALSE),IF(B8443&gt;=25,VLOOKUP(A8443,英雄数据表!A:L,7,0),""))</f>
        <v>"6402601004"</v>
      </c>
      <c r="M8443" s="20" t="str">
        <f>IFERROR(VLOOKUP(B8443,属性中转表!$K$2:$O$21,5,FALSE),"")</f>
        <v/>
      </c>
      <c r="N8443" s="20" t="str">
        <f>IF(B8443=25,VLOOKUP(A8443,英雄数据表!A:L,8,FALSE),IF(B8443=50,VLOOKUP(A8443,英雄数据表!A:L,12,0),""))</f>
        <v/>
      </c>
    </row>
    <row r="8444" spans="1:14" x14ac:dyDescent="0.3">
      <c r="A8444" s="20">
        <v>33046</v>
      </c>
      <c r="B8444" s="20">
        <v>43</v>
      </c>
      <c r="C8444" s="21">
        <v>5</v>
      </c>
      <c r="D8444" s="21">
        <f>VLOOKUP(A8444,英雄数据表!A:D,4,0)</f>
        <v>3</v>
      </c>
      <c r="E8444" s="32" t="s">
        <v>543</v>
      </c>
      <c r="F8444" s="20">
        <f t="shared" si="565"/>
        <v>33046</v>
      </c>
      <c r="G8444" s="20">
        <f t="shared" si="566"/>
        <v>33046</v>
      </c>
      <c r="H8444" s="21" t="str">
        <f>VLOOKUP(B8444,属性中转表!A:F,6,FALSE)</f>
        <v>"hp":145800,"atk":4050</v>
      </c>
      <c r="I8444" s="20" t="s">
        <v>435</v>
      </c>
      <c r="K8444" s="32" t="str">
        <f t="shared" si="567"/>
        <v>"atk":300,"hp":5000,"undpspro":100,"pvpdpspro":50</v>
      </c>
      <c r="L8444" s="20" t="str">
        <f>IF(B8444&gt;=50,VLOOKUP(A8444,英雄数据表!A:L,11,FALSE),IF(B8444&gt;=25,VLOOKUP(A8444,英雄数据表!A:L,7,0),""))</f>
        <v>"6402601004"</v>
      </c>
      <c r="M8444" s="20" t="str">
        <f>IFERROR(VLOOKUP(B8444,属性中转表!$K$2:$O$21,5,FALSE),"")</f>
        <v/>
      </c>
      <c r="N8444" s="20" t="str">
        <f>IF(B8444=25,VLOOKUP(A8444,英雄数据表!A:L,8,FALSE),IF(B8444=50,VLOOKUP(A8444,英雄数据表!A:L,12,0),""))</f>
        <v/>
      </c>
    </row>
    <row r="8445" spans="1:14" x14ac:dyDescent="0.3">
      <c r="A8445" s="20">
        <v>33046</v>
      </c>
      <c r="B8445" s="20">
        <v>44</v>
      </c>
      <c r="C8445" s="21">
        <v>5</v>
      </c>
      <c r="D8445" s="21">
        <f>VLOOKUP(A8445,英雄数据表!A:D,4,0)</f>
        <v>3</v>
      </c>
      <c r="E8445" s="32" t="s">
        <v>543</v>
      </c>
      <c r="F8445" s="20">
        <f t="shared" si="565"/>
        <v>33046</v>
      </c>
      <c r="G8445" s="20">
        <f t="shared" si="566"/>
        <v>33046</v>
      </c>
      <c r="H8445" s="21" t="str">
        <f>VLOOKUP(B8445,属性中转表!A:F,6,FALSE)</f>
        <v>"hp":151200,"atk":4200</v>
      </c>
      <c r="I8445" s="20" t="s">
        <v>435</v>
      </c>
      <c r="K8445" s="32" t="str">
        <f t="shared" si="567"/>
        <v>"atk":300,"hp":5000,"undpspro":100,"pvpdpspro":50</v>
      </c>
      <c r="L8445" s="20" t="str">
        <f>IF(B8445&gt;=50,VLOOKUP(A8445,英雄数据表!A:L,11,FALSE),IF(B8445&gt;=25,VLOOKUP(A8445,英雄数据表!A:L,7,0),""))</f>
        <v>"6402601004"</v>
      </c>
      <c r="M8445" s="20" t="str">
        <f>IFERROR(VLOOKUP(B8445,属性中转表!$K$2:$O$21,5,FALSE),"")</f>
        <v/>
      </c>
      <c r="N8445" s="20" t="str">
        <f>IF(B8445=25,VLOOKUP(A8445,英雄数据表!A:L,8,FALSE),IF(B8445=50,VLOOKUP(A8445,英雄数据表!A:L,12,0),""))</f>
        <v/>
      </c>
    </row>
    <row r="8446" spans="1:14" x14ac:dyDescent="0.3">
      <c r="A8446" s="20">
        <v>33046</v>
      </c>
      <c r="B8446" s="20">
        <v>45</v>
      </c>
      <c r="C8446" s="21">
        <v>5</v>
      </c>
      <c r="D8446" s="21">
        <f>VLOOKUP(A8446,英雄数据表!A:D,4,0)</f>
        <v>3</v>
      </c>
      <c r="E8446" s="32" t="s">
        <v>543</v>
      </c>
      <c r="F8446" s="20">
        <f t="shared" si="565"/>
        <v>33046</v>
      </c>
      <c r="G8446" s="20">
        <f t="shared" si="566"/>
        <v>33046</v>
      </c>
      <c r="H8446" s="21" t="str">
        <f>VLOOKUP(B8446,属性中转表!A:F,6,FALSE)</f>
        <v>"hp":156600,"atk":4350</v>
      </c>
      <c r="I8446" s="20" t="s">
        <v>436</v>
      </c>
      <c r="K8446" s="32" t="str">
        <f t="shared" si="567"/>
        <v>"atk":300,"hp":5000,"undpspro":100,"pvpdpspro":50,"pvpundpspro":50</v>
      </c>
      <c r="L8446" s="20" t="str">
        <f>IF(B8446&gt;=50,VLOOKUP(A8446,英雄数据表!A:L,11,FALSE),IF(B8446&gt;=25,VLOOKUP(A8446,英雄数据表!A:L,7,0),""))</f>
        <v>"6402601004"</v>
      </c>
      <c r="M8446" s="20" t="str">
        <f>IFERROR(VLOOKUP(B8446,属性中转表!$K$2:$O$21,5,FALSE),"")</f>
        <v>"pvpundpspro":50</v>
      </c>
      <c r="N8446" s="20" t="str">
        <f>IF(B8446=25,VLOOKUP(A8446,英雄数据表!A:L,8,FALSE),IF(B8446=50,VLOOKUP(A8446,英雄数据表!A:L,12,0),""))</f>
        <v/>
      </c>
    </row>
    <row r="8447" spans="1:14" x14ac:dyDescent="0.3">
      <c r="A8447" s="20">
        <v>33046</v>
      </c>
      <c r="B8447" s="20">
        <v>46</v>
      </c>
      <c r="C8447" s="21">
        <v>5</v>
      </c>
      <c r="D8447" s="21">
        <f>VLOOKUP(A8447,英雄数据表!A:D,4,0)</f>
        <v>3</v>
      </c>
      <c r="E8447" s="32" t="s">
        <v>543</v>
      </c>
      <c r="F8447" s="20">
        <f t="shared" si="565"/>
        <v>33046</v>
      </c>
      <c r="G8447" s="20">
        <f t="shared" si="566"/>
        <v>33046</v>
      </c>
      <c r="H8447" s="21" t="str">
        <f>VLOOKUP(B8447,属性中转表!A:F,6,FALSE)</f>
        <v>"hp":162000,"atk":4500</v>
      </c>
      <c r="I8447" s="20" t="s">
        <v>436</v>
      </c>
      <c r="K8447" s="32" t="str">
        <f t="shared" si="567"/>
        <v>"atk":300,"hp":5000,"undpspro":100,"pvpdpspro":50,"pvpundpspro":50</v>
      </c>
      <c r="L8447" s="20" t="str">
        <f>IF(B8447&gt;=50,VLOOKUP(A8447,英雄数据表!A:L,11,FALSE),IF(B8447&gt;=25,VLOOKUP(A8447,英雄数据表!A:L,7,0),""))</f>
        <v>"6402601004"</v>
      </c>
      <c r="M8447" s="20" t="str">
        <f>IFERROR(VLOOKUP(B8447,属性中转表!$K$2:$O$21,5,FALSE),"")</f>
        <v/>
      </c>
      <c r="N8447" s="20" t="str">
        <f>IF(B8447=25,VLOOKUP(A8447,英雄数据表!A:L,8,FALSE),IF(B8447=50,VLOOKUP(A8447,英雄数据表!A:L,12,0),""))</f>
        <v/>
      </c>
    </row>
    <row r="8448" spans="1:14" x14ac:dyDescent="0.3">
      <c r="A8448" s="20">
        <v>33046</v>
      </c>
      <c r="B8448" s="20">
        <v>47</v>
      </c>
      <c r="C8448" s="21">
        <v>5</v>
      </c>
      <c r="D8448" s="21">
        <f>VLOOKUP(A8448,英雄数据表!A:D,4,0)</f>
        <v>3</v>
      </c>
      <c r="E8448" s="32" t="s">
        <v>543</v>
      </c>
      <c r="F8448" s="20">
        <f t="shared" si="565"/>
        <v>33046</v>
      </c>
      <c r="G8448" s="20">
        <f t="shared" si="566"/>
        <v>33046</v>
      </c>
      <c r="H8448" s="21" t="str">
        <f>VLOOKUP(B8448,属性中转表!A:F,6,FALSE)</f>
        <v>"hp":167400,"atk":4650</v>
      </c>
      <c r="I8448" s="20" t="s">
        <v>436</v>
      </c>
      <c r="K8448" s="32" t="str">
        <f t="shared" si="567"/>
        <v>"atk":300,"hp":5000,"undpspro":100,"pvpdpspro":50,"pvpundpspro":50</v>
      </c>
      <c r="L8448" s="20" t="str">
        <f>IF(B8448&gt;=50,VLOOKUP(A8448,英雄数据表!A:L,11,FALSE),IF(B8448&gt;=25,VLOOKUP(A8448,英雄数据表!A:L,7,0),""))</f>
        <v>"6402601004"</v>
      </c>
      <c r="M8448" s="20" t="str">
        <f>IFERROR(VLOOKUP(B8448,属性中转表!$K$2:$O$21,5,FALSE),"")</f>
        <v/>
      </c>
      <c r="N8448" s="20" t="str">
        <f>IF(B8448=25,VLOOKUP(A8448,英雄数据表!A:L,8,FALSE),IF(B8448=50,VLOOKUP(A8448,英雄数据表!A:L,12,0),""))</f>
        <v/>
      </c>
    </row>
    <row r="8449" spans="1:14" x14ac:dyDescent="0.3">
      <c r="A8449" s="20">
        <v>33046</v>
      </c>
      <c r="B8449" s="20">
        <v>48</v>
      </c>
      <c r="C8449" s="21">
        <v>5</v>
      </c>
      <c r="D8449" s="21">
        <f>VLOOKUP(A8449,英雄数据表!A:D,4,0)</f>
        <v>3</v>
      </c>
      <c r="E8449" s="32" t="s">
        <v>543</v>
      </c>
      <c r="F8449" s="20">
        <f t="shared" si="565"/>
        <v>33046</v>
      </c>
      <c r="G8449" s="20">
        <f t="shared" si="566"/>
        <v>33046</v>
      </c>
      <c r="H8449" s="21" t="str">
        <f>VLOOKUP(B8449,属性中转表!A:F,6,FALSE)</f>
        <v>"hp":172800,"atk":4800</v>
      </c>
      <c r="I8449" s="20" t="s">
        <v>436</v>
      </c>
      <c r="K8449" s="32" t="str">
        <f t="shared" si="567"/>
        <v>"atk":300,"hp":5000,"undpspro":100,"pvpdpspro":50,"pvpundpspro":50</v>
      </c>
      <c r="L8449" s="20" t="str">
        <f>IF(B8449&gt;=50,VLOOKUP(A8449,英雄数据表!A:L,11,FALSE),IF(B8449&gt;=25,VLOOKUP(A8449,英雄数据表!A:L,7,0),""))</f>
        <v>"6402601004"</v>
      </c>
      <c r="M8449" s="20" t="str">
        <f>IFERROR(VLOOKUP(B8449,属性中转表!$K$2:$O$21,5,FALSE),"")</f>
        <v/>
      </c>
      <c r="N8449" s="20" t="str">
        <f>IF(B8449=25,VLOOKUP(A8449,英雄数据表!A:L,8,FALSE),IF(B8449=50,VLOOKUP(A8449,英雄数据表!A:L,12,0),""))</f>
        <v/>
      </c>
    </row>
    <row r="8450" spans="1:14" x14ac:dyDescent="0.3">
      <c r="A8450" s="20">
        <v>33046</v>
      </c>
      <c r="B8450" s="20">
        <v>49</v>
      </c>
      <c r="C8450" s="21">
        <v>5</v>
      </c>
      <c r="D8450" s="21">
        <f>VLOOKUP(A8450,英雄数据表!A:D,4,0)</f>
        <v>3</v>
      </c>
      <c r="E8450" s="32" t="s">
        <v>543</v>
      </c>
      <c r="F8450" s="20">
        <f t="shared" si="565"/>
        <v>33046</v>
      </c>
      <c r="G8450" s="20">
        <f t="shared" si="566"/>
        <v>33046</v>
      </c>
      <c r="H8450" s="21" t="str">
        <f>VLOOKUP(B8450,属性中转表!A:F,6,FALSE)</f>
        <v>"hp":178200,"atk":4950</v>
      </c>
      <c r="I8450" s="20" t="s">
        <v>436</v>
      </c>
      <c r="K8450" s="32" t="str">
        <f t="shared" si="567"/>
        <v>"atk":300,"hp":5000,"undpspro":100,"pvpdpspro":50,"pvpundpspro":50</v>
      </c>
      <c r="L8450" s="20" t="str">
        <f>IF(B8450&gt;=50,VLOOKUP(A8450,英雄数据表!A:L,11,FALSE),IF(B8450&gt;=25,VLOOKUP(A8450,英雄数据表!A:L,7,0),""))</f>
        <v>"6402601004"</v>
      </c>
      <c r="M8450" s="20" t="str">
        <f>IFERROR(VLOOKUP(B8450,属性中转表!$K$2:$O$21,5,FALSE),"")</f>
        <v/>
      </c>
      <c r="N8450" s="20" t="str">
        <f>IF(B8450=25,VLOOKUP(A8450,英雄数据表!A:L,8,FALSE),IF(B8450=50,VLOOKUP(A8450,英雄数据表!A:L,12,0),""))</f>
        <v/>
      </c>
    </row>
    <row r="8451" spans="1:14" x14ac:dyDescent="0.3">
      <c r="A8451" s="20">
        <v>33046</v>
      </c>
      <c r="B8451" s="20">
        <v>50</v>
      </c>
      <c r="C8451" s="21">
        <v>5</v>
      </c>
      <c r="D8451" s="21">
        <f>VLOOKUP(A8451,英雄数据表!A:D,4,0)</f>
        <v>3</v>
      </c>
      <c r="E8451" s="32" t="s">
        <v>543</v>
      </c>
      <c r="F8451" s="20">
        <f t="shared" si="565"/>
        <v>33046</v>
      </c>
      <c r="G8451" s="20">
        <f t="shared" si="566"/>
        <v>33046</v>
      </c>
      <c r="H8451" s="21" t="str">
        <f>VLOOKUP(B8451,属性中转表!A:F,6,FALSE)</f>
        <v>"hp":183600,"atk":5100</v>
      </c>
      <c r="I8451" s="20" t="s">
        <v>436</v>
      </c>
      <c r="K8451" s="32" t="str">
        <f t="shared" si="567"/>
        <v>"atk":300,"hp":5000,"undpspro":100,"pvpdpspro":50,"pvpundpspro":50</v>
      </c>
      <c r="L8451" s="20" t="str">
        <f>IF(B8451&gt;=50,VLOOKUP(A8451,英雄数据表!A:L,11,FALSE),IF(B8451&gt;=25,VLOOKUP(A8451,英雄数据表!A:L,7,0),""))</f>
        <v>"6402602004"</v>
      </c>
      <c r="M8451" s="20" t="str">
        <f>IFERROR(VLOOKUP(B8451,属性中转表!$K$2:$O$21,5,FALSE),"")</f>
        <v/>
      </c>
      <c r="N8451" s="20" t="str">
        <f>IF(B8451=25,VLOOKUP(A8451,英雄数据表!A:L,8,FALSE),IF(B8451=50,VLOOKUP(A8451,英雄数据表!A:L,12,0),""))</f>
        <v>生命+10%，每次释放怒气技能自己伤害减免+10%，持续2回合</v>
      </c>
    </row>
    <row r="8452" spans="1:14" x14ac:dyDescent="0.3">
      <c r="A8452" s="20">
        <v>33046</v>
      </c>
      <c r="B8452" s="20">
        <v>51</v>
      </c>
      <c r="C8452" s="21">
        <v>5</v>
      </c>
      <c r="D8452" s="21">
        <f>VLOOKUP(A8452,英雄数据表!A:D,4,0)</f>
        <v>3</v>
      </c>
      <c r="E8452" s="32" t="s">
        <v>543</v>
      </c>
      <c r="F8452" s="20">
        <f t="shared" si="565"/>
        <v>33046</v>
      </c>
      <c r="G8452" s="20">
        <f t="shared" si="566"/>
        <v>33046</v>
      </c>
      <c r="H8452" s="21" t="str">
        <f>VLOOKUP(B8452,属性中转表!A:F,6,FALSE)</f>
        <v>"hp":189000,"atk":5250</v>
      </c>
      <c r="I8452" s="20" t="s">
        <v>436</v>
      </c>
      <c r="K8452" s="32" t="str">
        <f t="shared" si="567"/>
        <v>"atk":300,"hp":5000,"undpspro":100,"pvpdpspro":50,"pvpundpspro":50</v>
      </c>
      <c r="L8452" s="20" t="str">
        <f>IF(B8452&gt;=50,VLOOKUP(A8452,英雄数据表!A:L,11,FALSE),IF(B8452&gt;=25,VLOOKUP(A8452,英雄数据表!A:L,7,0),""))</f>
        <v>"6402602004"</v>
      </c>
      <c r="M8452" s="20" t="str">
        <f>IFERROR(VLOOKUP(B8452,属性中转表!$K$2:$O$21,5,FALSE),"")</f>
        <v/>
      </c>
      <c r="N8452" s="20" t="str">
        <f>IF(B8452=25,VLOOKUP(A8452,英雄数据表!A:L,8,FALSE),IF(B8452=50,VLOOKUP(A8452,英雄数据表!A:L,12,0),""))</f>
        <v/>
      </c>
    </row>
    <row r="8453" spans="1:14" x14ac:dyDescent="0.3">
      <c r="A8453" s="20">
        <v>33046</v>
      </c>
      <c r="B8453" s="20">
        <v>52</v>
      </c>
      <c r="C8453" s="21">
        <v>5</v>
      </c>
      <c r="D8453" s="21">
        <f>VLOOKUP(A8453,英雄数据表!A:D,4,0)</f>
        <v>3</v>
      </c>
      <c r="E8453" s="32" t="s">
        <v>543</v>
      </c>
      <c r="F8453" s="20">
        <f t="shared" si="565"/>
        <v>33046</v>
      </c>
      <c r="G8453" s="20">
        <f t="shared" si="566"/>
        <v>33046</v>
      </c>
      <c r="H8453" s="21" t="str">
        <f>VLOOKUP(B8453,属性中转表!A:F,6,FALSE)</f>
        <v>"hp":194400,"atk":5400</v>
      </c>
      <c r="I8453" s="20" t="s">
        <v>436</v>
      </c>
      <c r="K8453" s="32" t="str">
        <f t="shared" si="567"/>
        <v>"atk":300,"hp":5000,"undpspro":100,"pvpdpspro":50,"pvpundpspro":50</v>
      </c>
      <c r="L8453" s="20" t="str">
        <f>IF(B8453&gt;=50,VLOOKUP(A8453,英雄数据表!A:L,11,FALSE),IF(B8453&gt;=25,VLOOKUP(A8453,英雄数据表!A:L,7,0),""))</f>
        <v>"6402602004"</v>
      </c>
      <c r="M8453" s="20" t="str">
        <f>IFERROR(VLOOKUP(B8453,属性中转表!$K$2:$O$21,5,FALSE),"")</f>
        <v/>
      </c>
      <c r="N8453" s="20" t="str">
        <f>IF(B8453=25,VLOOKUP(A8453,英雄数据表!A:L,8,FALSE),IF(B8453=50,VLOOKUP(A8453,英雄数据表!A:L,12,0),""))</f>
        <v/>
      </c>
    </row>
    <row r="8454" spans="1:14" x14ac:dyDescent="0.3">
      <c r="A8454" s="20">
        <v>33046</v>
      </c>
      <c r="B8454" s="20">
        <v>53</v>
      </c>
      <c r="C8454" s="21">
        <v>5</v>
      </c>
      <c r="D8454" s="21">
        <f>VLOOKUP(A8454,英雄数据表!A:D,4,0)</f>
        <v>3</v>
      </c>
      <c r="E8454" s="32" t="s">
        <v>543</v>
      </c>
      <c r="F8454" s="20">
        <f t="shared" si="565"/>
        <v>33046</v>
      </c>
      <c r="G8454" s="20">
        <f t="shared" si="566"/>
        <v>33046</v>
      </c>
      <c r="H8454" s="21" t="str">
        <f>VLOOKUP(B8454,属性中转表!A:F,6,FALSE)</f>
        <v>"hp":199800,"atk":5550</v>
      </c>
      <c r="I8454" s="20" t="s">
        <v>436</v>
      </c>
      <c r="K8454" s="32" t="str">
        <f t="shared" si="567"/>
        <v>"atk":300,"hp":5000,"undpspro":100,"pvpdpspro":50,"pvpundpspro":50</v>
      </c>
      <c r="L8454" s="20" t="str">
        <f>IF(B8454&gt;=50,VLOOKUP(A8454,英雄数据表!A:L,11,FALSE),IF(B8454&gt;=25,VLOOKUP(A8454,英雄数据表!A:L,7,0),""))</f>
        <v>"6402602004"</v>
      </c>
      <c r="M8454" s="20" t="str">
        <f>IFERROR(VLOOKUP(B8454,属性中转表!$K$2:$O$21,5,FALSE),"")</f>
        <v/>
      </c>
      <c r="N8454" s="20" t="str">
        <f>IF(B8454=25,VLOOKUP(A8454,英雄数据表!A:L,8,FALSE),IF(B8454=50,VLOOKUP(A8454,英雄数据表!A:L,12,0),""))</f>
        <v/>
      </c>
    </row>
    <row r="8455" spans="1:14" x14ac:dyDescent="0.3">
      <c r="A8455" s="20">
        <v>33046</v>
      </c>
      <c r="B8455" s="20">
        <v>54</v>
      </c>
      <c r="C8455" s="21">
        <v>5</v>
      </c>
      <c r="D8455" s="21">
        <f>VLOOKUP(A8455,英雄数据表!A:D,4,0)</f>
        <v>3</v>
      </c>
      <c r="E8455" s="32" t="s">
        <v>543</v>
      </c>
      <c r="F8455" s="20">
        <f t="shared" si="565"/>
        <v>33046</v>
      </c>
      <c r="G8455" s="20">
        <f t="shared" si="566"/>
        <v>33046</v>
      </c>
      <c r="H8455" s="21" t="str">
        <f>VLOOKUP(B8455,属性中转表!A:F,6,FALSE)</f>
        <v>"hp":205200,"atk":5700</v>
      </c>
      <c r="I8455" s="20" t="s">
        <v>436</v>
      </c>
      <c r="K8455" s="32" t="str">
        <f t="shared" si="567"/>
        <v>"atk":300,"hp":5000,"undpspro":100,"pvpdpspro":50,"pvpundpspro":50</v>
      </c>
      <c r="L8455" s="20" t="str">
        <f>IF(B8455&gt;=50,VLOOKUP(A8455,英雄数据表!A:L,11,FALSE),IF(B8455&gt;=25,VLOOKUP(A8455,英雄数据表!A:L,7,0),""))</f>
        <v>"6402602004"</v>
      </c>
      <c r="M8455" s="20" t="str">
        <f>IFERROR(VLOOKUP(B8455,属性中转表!$K$2:$O$21,5,FALSE),"")</f>
        <v/>
      </c>
      <c r="N8455" s="20" t="str">
        <f>IF(B8455=25,VLOOKUP(A8455,英雄数据表!A:L,8,FALSE),IF(B8455=50,VLOOKUP(A8455,英雄数据表!A:L,12,0),""))</f>
        <v/>
      </c>
    </row>
    <row r="8456" spans="1:14" x14ac:dyDescent="0.3">
      <c r="A8456" s="20">
        <v>33046</v>
      </c>
      <c r="B8456" s="20">
        <v>55</v>
      </c>
      <c r="C8456" s="21">
        <v>5</v>
      </c>
      <c r="D8456" s="21">
        <f>VLOOKUP(A8456,英雄数据表!A:D,4,0)</f>
        <v>3</v>
      </c>
      <c r="E8456" s="32" t="s">
        <v>543</v>
      </c>
      <c r="F8456" s="20">
        <f t="shared" si="565"/>
        <v>33046</v>
      </c>
      <c r="G8456" s="20">
        <f t="shared" si="566"/>
        <v>33046</v>
      </c>
      <c r="H8456" s="21" t="str">
        <f>VLOOKUP(B8456,属性中转表!A:F,6,FALSE)</f>
        <v>"hp":210600,"atk":5850</v>
      </c>
      <c r="I8456" s="20" t="s">
        <v>437</v>
      </c>
      <c r="K8456" s="32" t="str">
        <f t="shared" si="567"/>
        <v>"atk":300,"hp":5000,"undpspro":150,"pvpdpspro":50,"pvpundpspro":50</v>
      </c>
      <c r="L8456" s="20" t="str">
        <f>IF(B8456&gt;=50,VLOOKUP(A8456,英雄数据表!A:L,11,FALSE),IF(B8456&gt;=25,VLOOKUP(A8456,英雄数据表!A:L,7,0),""))</f>
        <v>"6402602004"</v>
      </c>
      <c r="M8456" s="20" t="str">
        <f>IFERROR(VLOOKUP(B8456,属性中转表!$K$2:$O$21,5,FALSE),"")</f>
        <v>"undpspro":50</v>
      </c>
      <c r="N8456" s="20" t="str">
        <f>IF(B8456=25,VLOOKUP(A8456,英雄数据表!A:L,8,FALSE),IF(B8456=50,VLOOKUP(A8456,英雄数据表!A:L,12,0),""))</f>
        <v/>
      </c>
    </row>
    <row r="8457" spans="1:14" x14ac:dyDescent="0.3">
      <c r="A8457" s="20">
        <v>33046</v>
      </c>
      <c r="B8457" s="20">
        <v>56</v>
      </c>
      <c r="C8457" s="21">
        <v>5</v>
      </c>
      <c r="D8457" s="21">
        <f>VLOOKUP(A8457,英雄数据表!A:D,4,0)</f>
        <v>3</v>
      </c>
      <c r="E8457" s="32" t="s">
        <v>543</v>
      </c>
      <c r="F8457" s="20">
        <f t="shared" si="565"/>
        <v>33046</v>
      </c>
      <c r="G8457" s="20">
        <f t="shared" si="566"/>
        <v>33046</v>
      </c>
      <c r="H8457" s="21" t="str">
        <f>VLOOKUP(B8457,属性中转表!A:F,6,FALSE)</f>
        <v>"hp":216000,"atk":6000</v>
      </c>
      <c r="I8457" s="20" t="s">
        <v>437</v>
      </c>
      <c r="K8457" s="32" t="str">
        <f t="shared" si="567"/>
        <v>"atk":300,"hp":5000,"undpspro":150,"pvpdpspro":50,"pvpundpspro":50</v>
      </c>
      <c r="L8457" s="20" t="str">
        <f>IF(B8457&gt;=50,VLOOKUP(A8457,英雄数据表!A:L,11,FALSE),IF(B8457&gt;=25,VLOOKUP(A8457,英雄数据表!A:L,7,0),""))</f>
        <v>"6402602004"</v>
      </c>
      <c r="M8457" s="20" t="str">
        <f>IFERROR(VLOOKUP(B8457,属性中转表!$K$2:$O$21,5,FALSE),"")</f>
        <v/>
      </c>
      <c r="N8457" s="20" t="str">
        <f>IF(B8457=25,VLOOKUP(A8457,英雄数据表!A:L,8,FALSE),IF(B8457=50,VLOOKUP(A8457,英雄数据表!A:L,12,0),""))</f>
        <v/>
      </c>
    </row>
    <row r="8458" spans="1:14" x14ac:dyDescent="0.3">
      <c r="A8458" s="20">
        <v>33046</v>
      </c>
      <c r="B8458" s="20">
        <v>57</v>
      </c>
      <c r="C8458" s="21">
        <v>5</v>
      </c>
      <c r="D8458" s="21">
        <f>VLOOKUP(A8458,英雄数据表!A:D,4,0)</f>
        <v>3</v>
      </c>
      <c r="E8458" s="32" t="s">
        <v>543</v>
      </c>
      <c r="F8458" s="20">
        <f t="shared" si="565"/>
        <v>33046</v>
      </c>
      <c r="G8458" s="20">
        <f t="shared" si="566"/>
        <v>33046</v>
      </c>
      <c r="H8458" s="21" t="str">
        <f>VLOOKUP(B8458,属性中转表!A:F,6,FALSE)</f>
        <v>"hp":221400,"atk":6150</v>
      </c>
      <c r="I8458" s="20" t="s">
        <v>437</v>
      </c>
      <c r="K8458" s="32" t="str">
        <f t="shared" si="567"/>
        <v>"atk":300,"hp":5000,"undpspro":150,"pvpdpspro":50,"pvpundpspro":50</v>
      </c>
      <c r="L8458" s="20" t="str">
        <f>IF(B8458&gt;=50,VLOOKUP(A8458,英雄数据表!A:L,11,FALSE),IF(B8458&gt;=25,VLOOKUP(A8458,英雄数据表!A:L,7,0),""))</f>
        <v>"6402602004"</v>
      </c>
      <c r="M8458" s="20" t="str">
        <f>IFERROR(VLOOKUP(B8458,属性中转表!$K$2:$O$21,5,FALSE),"")</f>
        <v/>
      </c>
      <c r="N8458" s="20" t="str">
        <f>IF(B8458=25,VLOOKUP(A8458,英雄数据表!A:L,8,FALSE),IF(B8458=50,VLOOKUP(A8458,英雄数据表!A:L,12,0),""))</f>
        <v/>
      </c>
    </row>
    <row r="8459" spans="1:14" x14ac:dyDescent="0.3">
      <c r="A8459" s="20">
        <v>33046</v>
      </c>
      <c r="B8459" s="20">
        <v>58</v>
      </c>
      <c r="C8459" s="21">
        <v>5</v>
      </c>
      <c r="D8459" s="21">
        <f>VLOOKUP(A8459,英雄数据表!A:D,4,0)</f>
        <v>3</v>
      </c>
      <c r="E8459" s="32" t="s">
        <v>543</v>
      </c>
      <c r="F8459" s="20">
        <f t="shared" si="565"/>
        <v>33046</v>
      </c>
      <c r="G8459" s="20">
        <f t="shared" si="566"/>
        <v>33046</v>
      </c>
      <c r="H8459" s="21" t="str">
        <f>VLOOKUP(B8459,属性中转表!A:F,6,FALSE)</f>
        <v>"hp":226800,"atk":6300</v>
      </c>
      <c r="I8459" s="20" t="s">
        <v>437</v>
      </c>
      <c r="K8459" s="32" t="str">
        <f t="shared" si="567"/>
        <v>"atk":300,"hp":5000,"undpspro":150,"pvpdpspro":50,"pvpundpspro":50</v>
      </c>
      <c r="L8459" s="20" t="str">
        <f>IF(B8459&gt;=50,VLOOKUP(A8459,英雄数据表!A:L,11,FALSE),IF(B8459&gt;=25,VLOOKUP(A8459,英雄数据表!A:L,7,0),""))</f>
        <v>"6402602004"</v>
      </c>
      <c r="M8459" s="20" t="str">
        <f>IFERROR(VLOOKUP(B8459,属性中转表!$K$2:$O$21,5,FALSE),"")</f>
        <v/>
      </c>
      <c r="N8459" s="20" t="str">
        <f>IF(B8459=25,VLOOKUP(A8459,英雄数据表!A:L,8,FALSE),IF(B8459=50,VLOOKUP(A8459,英雄数据表!A:L,12,0),""))</f>
        <v/>
      </c>
    </row>
    <row r="8460" spans="1:14" x14ac:dyDescent="0.3">
      <c r="A8460" s="20">
        <v>33046</v>
      </c>
      <c r="B8460" s="20">
        <v>59</v>
      </c>
      <c r="C8460" s="21">
        <v>5</v>
      </c>
      <c r="D8460" s="21">
        <f>VLOOKUP(A8460,英雄数据表!A:D,4,0)</f>
        <v>3</v>
      </c>
      <c r="E8460" s="32" t="s">
        <v>543</v>
      </c>
      <c r="F8460" s="20">
        <f t="shared" si="565"/>
        <v>33046</v>
      </c>
      <c r="G8460" s="20">
        <f t="shared" si="566"/>
        <v>33046</v>
      </c>
      <c r="H8460" s="21" t="str">
        <f>VLOOKUP(B8460,属性中转表!A:F,6,FALSE)</f>
        <v>"hp":232200,"atk":6450</v>
      </c>
      <c r="I8460" s="20" t="s">
        <v>437</v>
      </c>
      <c r="K8460" s="32" t="str">
        <f t="shared" si="567"/>
        <v>"atk":300,"hp":5000,"undpspro":150,"pvpdpspro":50,"pvpundpspro":50</v>
      </c>
      <c r="L8460" s="20" t="str">
        <f>IF(B8460&gt;=50,VLOOKUP(A8460,英雄数据表!A:L,11,FALSE),IF(B8460&gt;=25,VLOOKUP(A8460,英雄数据表!A:L,7,0),""))</f>
        <v>"6402602004"</v>
      </c>
      <c r="M8460" s="20" t="str">
        <f>IFERROR(VLOOKUP(B8460,属性中转表!$K$2:$O$21,5,FALSE),"")</f>
        <v/>
      </c>
      <c r="N8460" s="20" t="str">
        <f>IF(B8460=25,VLOOKUP(A8460,英雄数据表!A:L,8,FALSE),IF(B8460=50,VLOOKUP(A8460,英雄数据表!A:L,12,0),""))</f>
        <v/>
      </c>
    </row>
    <row r="8461" spans="1:14" x14ac:dyDescent="0.3">
      <c r="A8461" s="20">
        <v>33046</v>
      </c>
      <c r="B8461" s="20">
        <v>60</v>
      </c>
      <c r="C8461" s="21">
        <v>5</v>
      </c>
      <c r="D8461" s="21">
        <f>VLOOKUP(A8461,英雄数据表!A:D,4,0)</f>
        <v>3</v>
      </c>
      <c r="E8461" s="32" t="s">
        <v>543</v>
      </c>
      <c r="F8461" s="20">
        <f t="shared" si="565"/>
        <v>33046</v>
      </c>
      <c r="G8461" s="20">
        <f t="shared" si="566"/>
        <v>33046</v>
      </c>
      <c r="H8461" s="21" t="str">
        <f>VLOOKUP(B8461,属性中转表!A:F,6,FALSE)</f>
        <v>"hp":237600,"atk":6600</v>
      </c>
      <c r="I8461" s="20" t="s">
        <v>437</v>
      </c>
      <c r="K8461" s="32" t="str">
        <f t="shared" si="567"/>
        <v>"atk":300,"hp":5000,"undpspro":150,"pvpdpspro":50,"pvpundpspro":50</v>
      </c>
      <c r="L8461" s="20" t="str">
        <f>IF(B8461&gt;=50,VLOOKUP(A8461,英雄数据表!A:L,11,FALSE),IF(B8461&gt;=25,VLOOKUP(A8461,英雄数据表!A:L,7,0),""))</f>
        <v>"6402602004"</v>
      </c>
      <c r="M8461" s="20" t="str">
        <f>IFERROR(VLOOKUP(B8461,属性中转表!$K$2:$O$21,5,FALSE),"")</f>
        <v>"dpspro":50</v>
      </c>
      <c r="N8461" s="20" t="str">
        <f>IF(B8461=25,VLOOKUP(A8461,英雄数据表!A:L,8,FALSE),IF(B8461=50,VLOOKUP(A8461,英雄数据表!A:L,12,0),""))</f>
        <v/>
      </c>
    </row>
    <row r="8462" spans="1:14" x14ac:dyDescent="0.3">
      <c r="A8462" s="20">
        <v>33046</v>
      </c>
      <c r="B8462" s="20">
        <v>61</v>
      </c>
      <c r="C8462" s="21">
        <v>5</v>
      </c>
      <c r="D8462" s="21">
        <f>VLOOKUP(A8462,英雄数据表!A:D,4,0)</f>
        <v>3</v>
      </c>
      <c r="E8462" s="32" t="s">
        <v>543</v>
      </c>
      <c r="F8462" s="20">
        <f t="shared" si="565"/>
        <v>33046</v>
      </c>
      <c r="G8462" s="20">
        <f t="shared" si="566"/>
        <v>33046</v>
      </c>
      <c r="H8462" s="21" t="str">
        <f>VLOOKUP(B8462,属性中转表!A:F,6,FALSE)</f>
        <v>"hp":243000,"atk":6750</v>
      </c>
      <c r="I8462" s="20" t="s">
        <v>437</v>
      </c>
      <c r="K8462" s="32" t="str">
        <f t="shared" si="567"/>
        <v>"atk":300,"hp":5000,"undpspro":150,"pvpdpspro":50,"pvpundpspro":50</v>
      </c>
      <c r="L8462" s="20" t="str">
        <f>IF(B8462&gt;=50,VLOOKUP(A8462,英雄数据表!A:L,11,FALSE),IF(B8462&gt;=25,VLOOKUP(A8462,英雄数据表!A:L,7,0),""))</f>
        <v>"6402602004"</v>
      </c>
      <c r="M8462" s="20" t="str">
        <f>IFERROR(VLOOKUP(B8462,属性中转表!$K$2:$O$21,5,FALSE),"")</f>
        <v/>
      </c>
      <c r="N8462" s="20" t="str">
        <f>IF(B8462=25,VLOOKUP(A8462,英雄数据表!A:L,8,FALSE),IF(B8462=50,VLOOKUP(A8462,英雄数据表!A:L,12,0),""))</f>
        <v/>
      </c>
    </row>
    <row r="8463" spans="1:14" x14ac:dyDescent="0.3">
      <c r="A8463" s="20">
        <v>33046</v>
      </c>
      <c r="B8463" s="20">
        <v>62</v>
      </c>
      <c r="C8463" s="21">
        <v>5</v>
      </c>
      <c r="D8463" s="21">
        <f>VLOOKUP(A8463,英雄数据表!A:D,4,0)</f>
        <v>3</v>
      </c>
      <c r="E8463" s="32" t="s">
        <v>543</v>
      </c>
      <c r="F8463" s="20">
        <f t="shared" si="565"/>
        <v>33046</v>
      </c>
      <c r="G8463" s="20">
        <f t="shared" si="566"/>
        <v>33046</v>
      </c>
      <c r="H8463" s="21" t="str">
        <f>VLOOKUP(B8463,属性中转表!A:F,6,FALSE)</f>
        <v>"hp":248400,"atk":6900</v>
      </c>
      <c r="I8463" s="20" t="s">
        <v>437</v>
      </c>
      <c r="K8463" s="32" t="str">
        <f t="shared" si="567"/>
        <v>"atk":300,"hp":5000,"undpspro":150,"pvpdpspro":50,"pvpundpspro":50</v>
      </c>
      <c r="L8463" s="20" t="str">
        <f>IF(B8463&gt;=50,VLOOKUP(A8463,英雄数据表!A:L,11,FALSE),IF(B8463&gt;=25,VLOOKUP(A8463,英雄数据表!A:L,7,0),""))</f>
        <v>"6402602004"</v>
      </c>
      <c r="M8463" s="20" t="str">
        <f>IFERROR(VLOOKUP(B8463,属性中转表!$K$2:$O$21,5,FALSE),"")</f>
        <v/>
      </c>
      <c r="N8463" s="20" t="str">
        <f>IF(B8463=25,VLOOKUP(A8463,英雄数据表!A:L,8,FALSE),IF(B8463=50,VLOOKUP(A8463,英雄数据表!A:L,12,0),""))</f>
        <v/>
      </c>
    </row>
    <row r="8464" spans="1:14" x14ac:dyDescent="0.3">
      <c r="A8464" s="20">
        <v>33046</v>
      </c>
      <c r="B8464" s="20">
        <v>63</v>
      </c>
      <c r="C8464" s="21">
        <v>5</v>
      </c>
      <c r="D8464" s="21">
        <f>VLOOKUP(A8464,英雄数据表!A:D,4,0)</f>
        <v>3</v>
      </c>
      <c r="E8464" s="32" t="s">
        <v>543</v>
      </c>
      <c r="F8464" s="20">
        <f t="shared" si="565"/>
        <v>33046</v>
      </c>
      <c r="G8464" s="20">
        <f t="shared" si="566"/>
        <v>33046</v>
      </c>
      <c r="H8464" s="21" t="str">
        <f>VLOOKUP(B8464,属性中转表!A:F,6,FALSE)</f>
        <v>"hp":253800,"atk":7050</v>
      </c>
      <c r="I8464" s="20" t="s">
        <v>437</v>
      </c>
      <c r="K8464" s="32" t="str">
        <f t="shared" si="567"/>
        <v>"atk":300,"hp":5000,"undpspro":150,"pvpdpspro":50,"pvpundpspro":50</v>
      </c>
      <c r="L8464" s="20" t="str">
        <f>IF(B8464&gt;=50,VLOOKUP(A8464,英雄数据表!A:L,11,FALSE),IF(B8464&gt;=25,VLOOKUP(A8464,英雄数据表!A:L,7,0),""))</f>
        <v>"6402602004"</v>
      </c>
      <c r="M8464" s="20" t="str">
        <f>IFERROR(VLOOKUP(B8464,属性中转表!$K$2:$O$21,5,FALSE),"")</f>
        <v/>
      </c>
      <c r="N8464" s="20" t="str">
        <f>IF(B8464=25,VLOOKUP(A8464,英雄数据表!A:L,8,FALSE),IF(B8464=50,VLOOKUP(A8464,英雄数据表!A:L,12,0),""))</f>
        <v/>
      </c>
    </row>
    <row r="8465" spans="1:14" x14ac:dyDescent="0.3">
      <c r="A8465" s="20">
        <v>33046</v>
      </c>
      <c r="B8465" s="20">
        <v>64</v>
      </c>
      <c r="C8465" s="21">
        <v>5</v>
      </c>
      <c r="D8465" s="21">
        <f>VLOOKUP(A8465,英雄数据表!A:D,4,0)</f>
        <v>3</v>
      </c>
      <c r="E8465" s="32" t="s">
        <v>543</v>
      </c>
      <c r="F8465" s="20">
        <f t="shared" si="565"/>
        <v>33046</v>
      </c>
      <c r="G8465" s="20">
        <f t="shared" si="566"/>
        <v>33046</v>
      </c>
      <c r="H8465" s="21" t="str">
        <f>VLOOKUP(B8465,属性中转表!A:F,6,FALSE)</f>
        <v>"hp":259200,"atk":7200</v>
      </c>
      <c r="I8465" s="20" t="s">
        <v>437</v>
      </c>
      <c r="K8465" s="32" t="str">
        <f t="shared" si="567"/>
        <v>"atk":300,"hp":5000,"undpspro":150,"pvpdpspro":50,"pvpundpspro":50</v>
      </c>
      <c r="L8465" s="20" t="str">
        <f>IF(B8465&gt;=50,VLOOKUP(A8465,英雄数据表!A:L,11,FALSE),IF(B8465&gt;=25,VLOOKUP(A8465,英雄数据表!A:L,7,0),""))</f>
        <v>"6402602004"</v>
      </c>
      <c r="M8465" s="20" t="str">
        <f>IFERROR(VLOOKUP(B8465,属性中转表!$K$2:$O$21,5,FALSE),"")</f>
        <v/>
      </c>
      <c r="N8465" s="20" t="str">
        <f>IF(B8465=25,VLOOKUP(A8465,英雄数据表!A:L,8,FALSE),IF(B8465=50,VLOOKUP(A8465,英雄数据表!A:L,12,0),""))</f>
        <v/>
      </c>
    </row>
    <row r="8466" spans="1:14" x14ac:dyDescent="0.3">
      <c r="A8466" s="20">
        <v>33046</v>
      </c>
      <c r="B8466" s="20">
        <v>65</v>
      </c>
      <c r="C8466" s="21">
        <v>5</v>
      </c>
      <c r="D8466" s="21">
        <f>VLOOKUP(A8466,英雄数据表!A:D,4,0)</f>
        <v>3</v>
      </c>
      <c r="E8466" s="32" t="s">
        <v>543</v>
      </c>
      <c r="F8466" s="20">
        <f t="shared" si="565"/>
        <v>33046</v>
      </c>
      <c r="G8466" s="20">
        <f t="shared" si="566"/>
        <v>33046</v>
      </c>
      <c r="H8466" s="21" t="str">
        <f>VLOOKUP(B8466,属性中转表!A:F,6,FALSE)</f>
        <v>"hp":264600,"atk":7350</v>
      </c>
      <c r="I8466" s="20" t="s">
        <v>438</v>
      </c>
      <c r="K8466" s="32" t="str">
        <f t="shared" si="567"/>
        <v>"atk":300,"hp":5000,"undpspro":150,"pvpdpspro":100,"pvpundpspro":50</v>
      </c>
      <c r="L8466" s="20" t="str">
        <f>IF(B8466&gt;=50,VLOOKUP(A8466,英雄数据表!A:L,11,FALSE),IF(B8466&gt;=25,VLOOKUP(A8466,英雄数据表!A:L,7,0),""))</f>
        <v>"6402602004"</v>
      </c>
      <c r="M8466" s="20" t="str">
        <f>IFERROR(VLOOKUP(B8466,属性中转表!$K$2:$O$21,5,FALSE),"")</f>
        <v>"pvpdpspro":50</v>
      </c>
      <c r="N8466" s="20" t="str">
        <f>IF(B8466=25,VLOOKUP(A8466,英雄数据表!A:L,8,FALSE),IF(B8466=50,VLOOKUP(A8466,英雄数据表!A:L,12,0),""))</f>
        <v/>
      </c>
    </row>
    <row r="8467" spans="1:14" x14ac:dyDescent="0.3">
      <c r="A8467" s="20">
        <v>33046</v>
      </c>
      <c r="B8467" s="20">
        <v>66</v>
      </c>
      <c r="C8467" s="21">
        <v>5</v>
      </c>
      <c r="D8467" s="21">
        <f>VLOOKUP(A8467,英雄数据表!A:D,4,0)</f>
        <v>3</v>
      </c>
      <c r="E8467" s="32" t="s">
        <v>543</v>
      </c>
      <c r="F8467" s="20">
        <f t="shared" ref="F8467:F8502" si="568">A8467</f>
        <v>33046</v>
      </c>
      <c r="G8467" s="20">
        <f t="shared" ref="G8467:G8502" si="569">A8467</f>
        <v>33046</v>
      </c>
      <c r="H8467" s="21" t="str">
        <f>VLOOKUP(B8467,属性中转表!A:F,6,FALSE)</f>
        <v>"hp":270000,"atk":7500</v>
      </c>
      <c r="I8467" s="20" t="s">
        <v>438</v>
      </c>
      <c r="K8467" s="32" t="str">
        <f t="shared" si="567"/>
        <v>"atk":300,"hp":5000,"undpspro":150,"pvpdpspro":100,"pvpundpspro":50</v>
      </c>
      <c r="L8467" s="20" t="str">
        <f>IF(B8467&gt;=50,VLOOKUP(A8467,英雄数据表!A:L,11,FALSE),IF(B8467&gt;=25,VLOOKUP(A8467,英雄数据表!A:L,7,0),""))</f>
        <v>"6402602004"</v>
      </c>
      <c r="M8467" s="20" t="str">
        <f>IFERROR(VLOOKUP(B8467,属性中转表!$K$2:$O$21,5,FALSE),"")</f>
        <v/>
      </c>
      <c r="N8467" s="20" t="str">
        <f>IF(B8467=25,VLOOKUP(A8467,英雄数据表!A:L,8,FALSE),IF(B8467=50,VLOOKUP(A8467,英雄数据表!A:L,12,0),""))</f>
        <v/>
      </c>
    </row>
    <row r="8468" spans="1:14" x14ac:dyDescent="0.3">
      <c r="A8468" s="20">
        <v>33046</v>
      </c>
      <c r="B8468" s="20">
        <v>67</v>
      </c>
      <c r="C8468" s="21">
        <v>5</v>
      </c>
      <c r="D8468" s="21">
        <f>VLOOKUP(A8468,英雄数据表!A:D,4,0)</f>
        <v>3</v>
      </c>
      <c r="E8468" s="32" t="s">
        <v>543</v>
      </c>
      <c r="F8468" s="20">
        <f t="shared" si="568"/>
        <v>33046</v>
      </c>
      <c r="G8468" s="20">
        <f t="shared" si="569"/>
        <v>33046</v>
      </c>
      <c r="H8468" s="21" t="str">
        <f>VLOOKUP(B8468,属性中转表!A:F,6,FALSE)</f>
        <v>"hp":275400,"atk":7650</v>
      </c>
      <c r="I8468" s="20" t="s">
        <v>438</v>
      </c>
      <c r="K8468" s="32" t="str">
        <f t="shared" si="567"/>
        <v>"atk":300,"hp":5000,"undpspro":150,"pvpdpspro":100,"pvpundpspro":50</v>
      </c>
      <c r="L8468" s="20" t="str">
        <f>IF(B8468&gt;=50,VLOOKUP(A8468,英雄数据表!A:L,11,FALSE),IF(B8468&gt;=25,VLOOKUP(A8468,英雄数据表!A:L,7,0),""))</f>
        <v>"6402602004"</v>
      </c>
      <c r="M8468" s="20" t="str">
        <f>IFERROR(VLOOKUP(B8468,属性中转表!$K$2:$O$21,5,FALSE),"")</f>
        <v/>
      </c>
      <c r="N8468" s="20" t="str">
        <f>IF(B8468=25,VLOOKUP(A8468,英雄数据表!A:L,8,FALSE),IF(B8468=50,VLOOKUP(A8468,英雄数据表!A:L,12,0),""))</f>
        <v/>
      </c>
    </row>
    <row r="8469" spans="1:14" x14ac:dyDescent="0.3">
      <c r="A8469" s="20">
        <v>33046</v>
      </c>
      <c r="B8469" s="20">
        <v>68</v>
      </c>
      <c r="C8469" s="21">
        <v>5</v>
      </c>
      <c r="D8469" s="21">
        <f>VLOOKUP(A8469,英雄数据表!A:D,4,0)</f>
        <v>3</v>
      </c>
      <c r="E8469" s="32" t="s">
        <v>543</v>
      </c>
      <c r="F8469" s="20">
        <f t="shared" si="568"/>
        <v>33046</v>
      </c>
      <c r="G8469" s="20">
        <f t="shared" si="569"/>
        <v>33046</v>
      </c>
      <c r="H8469" s="21" t="str">
        <f>VLOOKUP(B8469,属性中转表!A:F,6,FALSE)</f>
        <v>"hp":280800,"atk":7800</v>
      </c>
      <c r="I8469" s="20" t="s">
        <v>438</v>
      </c>
      <c r="K8469" s="32" t="str">
        <f t="shared" si="567"/>
        <v>"atk":300,"hp":5000,"undpspro":150,"pvpdpspro":100,"pvpundpspro":50</v>
      </c>
      <c r="L8469" s="20" t="str">
        <f>IF(B8469&gt;=50,VLOOKUP(A8469,英雄数据表!A:L,11,FALSE),IF(B8469&gt;=25,VLOOKUP(A8469,英雄数据表!A:L,7,0),""))</f>
        <v>"6402602004"</v>
      </c>
      <c r="M8469" s="20" t="str">
        <f>IFERROR(VLOOKUP(B8469,属性中转表!$K$2:$O$21,5,FALSE),"")</f>
        <v/>
      </c>
      <c r="N8469" s="20" t="str">
        <f>IF(B8469=25,VLOOKUP(A8469,英雄数据表!A:L,8,FALSE),IF(B8469=50,VLOOKUP(A8469,英雄数据表!A:L,12,0),""))</f>
        <v/>
      </c>
    </row>
    <row r="8470" spans="1:14" x14ac:dyDescent="0.3">
      <c r="A8470" s="20">
        <v>33046</v>
      </c>
      <c r="B8470" s="20">
        <v>69</v>
      </c>
      <c r="C8470" s="21">
        <v>5</v>
      </c>
      <c r="D8470" s="21">
        <f>VLOOKUP(A8470,英雄数据表!A:D,4,0)</f>
        <v>3</v>
      </c>
      <c r="E8470" s="32" t="s">
        <v>543</v>
      </c>
      <c r="F8470" s="20">
        <f t="shared" si="568"/>
        <v>33046</v>
      </c>
      <c r="G8470" s="20">
        <f t="shared" si="569"/>
        <v>33046</v>
      </c>
      <c r="H8470" s="21" t="str">
        <f>VLOOKUP(B8470,属性中转表!A:F,6,FALSE)</f>
        <v>"hp":286200,"atk":7950</v>
      </c>
      <c r="I8470" s="20" t="s">
        <v>438</v>
      </c>
      <c r="K8470" s="32" t="str">
        <f t="shared" si="567"/>
        <v>"atk":300,"hp":5000,"undpspro":150,"pvpdpspro":100,"pvpundpspro":50</v>
      </c>
      <c r="L8470" s="20" t="str">
        <f>IF(B8470&gt;=50,VLOOKUP(A8470,英雄数据表!A:L,11,FALSE),IF(B8470&gt;=25,VLOOKUP(A8470,英雄数据表!A:L,7,0),""))</f>
        <v>"6402602004"</v>
      </c>
      <c r="M8470" s="20" t="str">
        <f>IFERROR(VLOOKUP(B8470,属性中转表!$K$2:$O$21,5,FALSE),"")</f>
        <v/>
      </c>
      <c r="N8470" s="20" t="str">
        <f>IF(B8470=25,VLOOKUP(A8470,英雄数据表!A:L,8,FALSE),IF(B8470=50,VLOOKUP(A8470,英雄数据表!A:L,12,0),""))</f>
        <v/>
      </c>
    </row>
    <row r="8471" spans="1:14" x14ac:dyDescent="0.3">
      <c r="A8471" s="20">
        <v>33046</v>
      </c>
      <c r="B8471" s="20">
        <v>70</v>
      </c>
      <c r="C8471" s="21">
        <v>5</v>
      </c>
      <c r="D8471" s="21">
        <f>VLOOKUP(A8471,英雄数据表!A:D,4,0)</f>
        <v>3</v>
      </c>
      <c r="E8471" s="32" t="s">
        <v>543</v>
      </c>
      <c r="F8471" s="20">
        <f t="shared" si="568"/>
        <v>33046</v>
      </c>
      <c r="G8471" s="20">
        <f t="shared" si="569"/>
        <v>33046</v>
      </c>
      <c r="H8471" s="21" t="str">
        <f>VLOOKUP(B8471,属性中转表!A:F,6,FALSE)</f>
        <v>"hp":291600,"atk":8100</v>
      </c>
      <c r="I8471" s="20" t="s">
        <v>439</v>
      </c>
      <c r="K8471" s="32" t="str">
        <f t="shared" si="567"/>
        <v>"atk":300,"hp":5000,"undpspro":150,"pvpdpspro":100,"pvpundpspro":100</v>
      </c>
      <c r="L8471" s="20" t="str">
        <f>IF(B8471&gt;=50,VLOOKUP(A8471,英雄数据表!A:L,11,FALSE),IF(B8471&gt;=25,VLOOKUP(A8471,英雄数据表!A:L,7,0),""))</f>
        <v>"6402602004"</v>
      </c>
      <c r="M8471" s="20" t="str">
        <f>IFERROR(VLOOKUP(B8471,属性中转表!$K$2:$O$21,5,FALSE),"")</f>
        <v>"pvpundpspro":50</v>
      </c>
      <c r="N8471" s="20" t="str">
        <f>IF(B8471=25,VLOOKUP(A8471,英雄数据表!A:L,8,FALSE),IF(B8471=50,VLOOKUP(A8471,英雄数据表!A:L,12,0),""))</f>
        <v/>
      </c>
    </row>
    <row r="8472" spans="1:14" x14ac:dyDescent="0.3">
      <c r="A8472" s="20">
        <v>33046</v>
      </c>
      <c r="B8472" s="20">
        <v>71</v>
      </c>
      <c r="C8472" s="21">
        <v>5</v>
      </c>
      <c r="D8472" s="21">
        <f>VLOOKUP(A8472,英雄数据表!A:D,4,0)</f>
        <v>3</v>
      </c>
      <c r="E8472" s="32" t="s">
        <v>543</v>
      </c>
      <c r="F8472" s="20">
        <f t="shared" si="568"/>
        <v>33046</v>
      </c>
      <c r="G8472" s="20">
        <f t="shared" si="569"/>
        <v>33046</v>
      </c>
      <c r="H8472" s="21" t="str">
        <f>VLOOKUP(B8472,属性中转表!A:F,6,FALSE)</f>
        <v>"hp":297000,"atk":8250</v>
      </c>
      <c r="I8472" s="20" t="s">
        <v>439</v>
      </c>
      <c r="K8472" s="32" t="str">
        <f t="shared" si="567"/>
        <v>"atk":300,"hp":5000,"undpspro":150,"pvpdpspro":100,"pvpundpspro":100</v>
      </c>
      <c r="L8472" s="20" t="str">
        <f>IF(B8472&gt;=50,VLOOKUP(A8472,英雄数据表!A:L,11,FALSE),IF(B8472&gt;=25,VLOOKUP(A8472,英雄数据表!A:L,7,0),""))</f>
        <v>"6402602004"</v>
      </c>
      <c r="M8472" s="20" t="str">
        <f>IFERROR(VLOOKUP(B8472,属性中转表!$K$2:$O$21,5,FALSE),"")</f>
        <v/>
      </c>
      <c r="N8472" s="20" t="str">
        <f>IF(B8472=25,VLOOKUP(A8472,英雄数据表!A:L,8,FALSE),IF(B8472=50,VLOOKUP(A8472,英雄数据表!A:L,12,0),""))</f>
        <v/>
      </c>
    </row>
    <row r="8473" spans="1:14" x14ac:dyDescent="0.3">
      <c r="A8473" s="20">
        <v>33046</v>
      </c>
      <c r="B8473" s="20">
        <v>72</v>
      </c>
      <c r="C8473" s="21">
        <v>5</v>
      </c>
      <c r="D8473" s="21">
        <f>VLOOKUP(A8473,英雄数据表!A:D,4,0)</f>
        <v>3</v>
      </c>
      <c r="E8473" s="32" t="s">
        <v>543</v>
      </c>
      <c r="F8473" s="20">
        <f t="shared" si="568"/>
        <v>33046</v>
      </c>
      <c r="G8473" s="20">
        <f t="shared" si="569"/>
        <v>33046</v>
      </c>
      <c r="H8473" s="21" t="str">
        <f>VLOOKUP(B8473,属性中转表!A:F,6,FALSE)</f>
        <v>"hp":302400,"atk":8400</v>
      </c>
      <c r="I8473" s="20" t="s">
        <v>439</v>
      </c>
      <c r="K8473" s="32" t="str">
        <f t="shared" si="567"/>
        <v>"atk":300,"hp":5000,"undpspro":150,"pvpdpspro":100,"pvpundpspro":100</v>
      </c>
      <c r="L8473" s="20" t="str">
        <f>IF(B8473&gt;=50,VLOOKUP(A8473,英雄数据表!A:L,11,FALSE),IF(B8473&gt;=25,VLOOKUP(A8473,英雄数据表!A:L,7,0),""))</f>
        <v>"6402602004"</v>
      </c>
      <c r="M8473" s="20" t="str">
        <f>IFERROR(VLOOKUP(B8473,属性中转表!$K$2:$O$21,5,FALSE),"")</f>
        <v/>
      </c>
      <c r="N8473" s="20" t="str">
        <f>IF(B8473=25,VLOOKUP(A8473,英雄数据表!A:L,8,FALSE),IF(B8473=50,VLOOKUP(A8473,英雄数据表!A:L,12,0),""))</f>
        <v/>
      </c>
    </row>
    <row r="8474" spans="1:14" x14ac:dyDescent="0.3">
      <c r="A8474" s="20">
        <v>33046</v>
      </c>
      <c r="B8474" s="20">
        <v>73</v>
      </c>
      <c r="C8474" s="21">
        <v>5</v>
      </c>
      <c r="D8474" s="21">
        <f>VLOOKUP(A8474,英雄数据表!A:D,4,0)</f>
        <v>3</v>
      </c>
      <c r="E8474" s="32" t="s">
        <v>543</v>
      </c>
      <c r="F8474" s="20">
        <f t="shared" si="568"/>
        <v>33046</v>
      </c>
      <c r="G8474" s="20">
        <f t="shared" si="569"/>
        <v>33046</v>
      </c>
      <c r="H8474" s="21" t="str">
        <f>VLOOKUP(B8474,属性中转表!A:F,6,FALSE)</f>
        <v>"hp":307800,"atk":8550</v>
      </c>
      <c r="I8474" s="20" t="s">
        <v>439</v>
      </c>
      <c r="K8474" s="32" t="str">
        <f t="shared" si="567"/>
        <v>"atk":300,"hp":5000,"undpspro":150,"pvpdpspro":100,"pvpundpspro":100</v>
      </c>
      <c r="L8474" s="20" t="str">
        <f>IF(B8474&gt;=50,VLOOKUP(A8474,英雄数据表!A:L,11,FALSE),IF(B8474&gt;=25,VLOOKUP(A8474,英雄数据表!A:L,7,0),""))</f>
        <v>"6402602004"</v>
      </c>
      <c r="M8474" s="20" t="str">
        <f>IFERROR(VLOOKUP(B8474,属性中转表!$K$2:$O$21,5,FALSE),"")</f>
        <v/>
      </c>
      <c r="N8474" s="20" t="str">
        <f>IF(B8474=25,VLOOKUP(A8474,英雄数据表!A:L,8,FALSE),IF(B8474=50,VLOOKUP(A8474,英雄数据表!A:L,12,0),""))</f>
        <v/>
      </c>
    </row>
    <row r="8475" spans="1:14" x14ac:dyDescent="0.3">
      <c r="A8475" s="20">
        <v>33046</v>
      </c>
      <c r="B8475" s="20">
        <v>74</v>
      </c>
      <c r="C8475" s="21">
        <v>5</v>
      </c>
      <c r="D8475" s="21">
        <f>VLOOKUP(A8475,英雄数据表!A:D,4,0)</f>
        <v>3</v>
      </c>
      <c r="E8475" s="32" t="s">
        <v>543</v>
      </c>
      <c r="F8475" s="20">
        <f t="shared" si="568"/>
        <v>33046</v>
      </c>
      <c r="G8475" s="20">
        <f t="shared" si="569"/>
        <v>33046</v>
      </c>
      <c r="H8475" s="21" t="str">
        <f>VLOOKUP(B8475,属性中转表!A:F,6,FALSE)</f>
        <v>"hp":313200,"atk":8700</v>
      </c>
      <c r="I8475" s="20" t="s">
        <v>439</v>
      </c>
      <c r="K8475" s="32" t="str">
        <f t="shared" si="567"/>
        <v>"atk":300,"hp":5000,"undpspro":150,"pvpdpspro":100,"pvpundpspro":100</v>
      </c>
      <c r="L8475" s="20" t="str">
        <f>IF(B8475&gt;=50,VLOOKUP(A8475,英雄数据表!A:L,11,FALSE),IF(B8475&gt;=25,VLOOKUP(A8475,英雄数据表!A:L,7,0),""))</f>
        <v>"6402602004"</v>
      </c>
      <c r="M8475" s="20" t="str">
        <f>IFERROR(VLOOKUP(B8475,属性中转表!$K$2:$O$21,5,FALSE),"")</f>
        <v/>
      </c>
      <c r="N8475" s="20" t="str">
        <f>IF(B8475=25,VLOOKUP(A8475,英雄数据表!A:L,8,FALSE),IF(B8475=50,VLOOKUP(A8475,英雄数据表!A:L,12,0),""))</f>
        <v/>
      </c>
    </row>
    <row r="8476" spans="1:14" x14ac:dyDescent="0.3">
      <c r="A8476" s="20">
        <v>33046</v>
      </c>
      <c r="B8476" s="20">
        <v>75</v>
      </c>
      <c r="C8476" s="21">
        <v>5</v>
      </c>
      <c r="D8476" s="21">
        <f>VLOOKUP(A8476,英雄数据表!A:D,4,0)</f>
        <v>3</v>
      </c>
      <c r="E8476" s="32" t="s">
        <v>543</v>
      </c>
      <c r="F8476" s="20">
        <f t="shared" si="568"/>
        <v>33046</v>
      </c>
      <c r="G8476" s="20">
        <f t="shared" si="569"/>
        <v>33046</v>
      </c>
      <c r="H8476" s="21" t="str">
        <f>VLOOKUP(B8476,属性中转表!A:F,6,FALSE)</f>
        <v>"hp":318600,"atk":8850</v>
      </c>
      <c r="I8476" s="20" t="s">
        <v>440</v>
      </c>
      <c r="K8476" s="32" t="str">
        <f t="shared" si="567"/>
        <v>"atk":600,"hp":10000,"undpspro":150,"pvpdpspro":100,"pvpundpspro":100,"speed":10</v>
      </c>
      <c r="L8476" s="20" t="str">
        <f>IF(B8476&gt;=50,VLOOKUP(A8476,英雄数据表!A:L,11,FALSE),IF(B8476&gt;=25,VLOOKUP(A8476,英雄数据表!A:L,7,0),""))</f>
        <v>"6402602004"</v>
      </c>
      <c r="M8476" s="20" t="str">
        <f>IFERROR(VLOOKUP(B8476,属性中转表!$K$2:$O$21,5,FALSE),"")</f>
        <v>"speed":10,"atk":300,"hp":5000</v>
      </c>
      <c r="N8476" s="20" t="str">
        <f>IF(B8476=25,VLOOKUP(A8476,英雄数据表!A:L,8,FALSE),IF(B8476=50,VLOOKUP(A8476,英雄数据表!A:L,12,0),""))</f>
        <v/>
      </c>
    </row>
    <row r="8477" spans="1:14" x14ac:dyDescent="0.3">
      <c r="A8477" s="20">
        <v>33046</v>
      </c>
      <c r="B8477" s="20">
        <v>76</v>
      </c>
      <c r="C8477" s="21">
        <v>5</v>
      </c>
      <c r="D8477" s="21">
        <f>VLOOKUP(A8477,英雄数据表!A:D,4,0)</f>
        <v>3</v>
      </c>
      <c r="E8477" s="32" t="s">
        <v>543</v>
      </c>
      <c r="F8477" s="20">
        <f t="shared" si="568"/>
        <v>33046</v>
      </c>
      <c r="G8477" s="20">
        <f t="shared" si="569"/>
        <v>33046</v>
      </c>
      <c r="H8477" s="21" t="str">
        <f>VLOOKUP(B8477,属性中转表!A:F,6,FALSE)</f>
        <v>"hp":324000,"atk":9000</v>
      </c>
      <c r="I8477" s="20" t="s">
        <v>440</v>
      </c>
      <c r="K8477" s="32" t="str">
        <f t="shared" si="567"/>
        <v>"atk":600,"hp":10000,"undpspro":150,"pvpdpspro":100,"pvpundpspro":100,"speed":10</v>
      </c>
      <c r="L8477" s="20" t="str">
        <f>IF(B8477&gt;=50,VLOOKUP(A8477,英雄数据表!A:L,11,FALSE),IF(B8477&gt;=25,VLOOKUP(A8477,英雄数据表!A:L,7,0),""))</f>
        <v>"6402602004"</v>
      </c>
      <c r="M8477" s="20" t="str">
        <f>IFERROR(VLOOKUP(B8477,属性中转表!$K$2:$O$21,5,FALSE),"")</f>
        <v/>
      </c>
      <c r="N8477" s="20" t="str">
        <f>IF(B8477=25,VLOOKUP(A8477,英雄数据表!A:L,8,FALSE),IF(B8477=50,VLOOKUP(A8477,英雄数据表!A:L,12,0),""))</f>
        <v/>
      </c>
    </row>
    <row r="8478" spans="1:14" x14ac:dyDescent="0.3">
      <c r="A8478" s="20">
        <v>33046</v>
      </c>
      <c r="B8478" s="20">
        <v>77</v>
      </c>
      <c r="C8478" s="21">
        <v>5</v>
      </c>
      <c r="D8478" s="21">
        <f>VLOOKUP(A8478,英雄数据表!A:D,4,0)</f>
        <v>3</v>
      </c>
      <c r="E8478" s="32" t="s">
        <v>543</v>
      </c>
      <c r="F8478" s="20">
        <f t="shared" si="568"/>
        <v>33046</v>
      </c>
      <c r="G8478" s="20">
        <f t="shared" si="569"/>
        <v>33046</v>
      </c>
      <c r="H8478" s="21" t="str">
        <f>VLOOKUP(B8478,属性中转表!A:F,6,FALSE)</f>
        <v>"hp":329400,"atk":9150</v>
      </c>
      <c r="I8478" s="20" t="s">
        <v>440</v>
      </c>
      <c r="K8478" s="32" t="str">
        <f t="shared" si="567"/>
        <v>"atk":600,"hp":10000,"undpspro":150,"pvpdpspro":100,"pvpundpspro":100,"speed":10</v>
      </c>
      <c r="L8478" s="20" t="str">
        <f>IF(B8478&gt;=50,VLOOKUP(A8478,英雄数据表!A:L,11,FALSE),IF(B8478&gt;=25,VLOOKUP(A8478,英雄数据表!A:L,7,0),""))</f>
        <v>"6402602004"</v>
      </c>
      <c r="M8478" s="20" t="str">
        <f>IFERROR(VLOOKUP(B8478,属性中转表!$K$2:$O$21,5,FALSE),"")</f>
        <v/>
      </c>
      <c r="N8478" s="20" t="str">
        <f>IF(B8478=25,VLOOKUP(A8478,英雄数据表!A:L,8,FALSE),IF(B8478=50,VLOOKUP(A8478,英雄数据表!A:L,12,0),""))</f>
        <v/>
      </c>
    </row>
    <row r="8479" spans="1:14" x14ac:dyDescent="0.3">
      <c r="A8479" s="20">
        <v>33046</v>
      </c>
      <c r="B8479" s="20">
        <v>78</v>
      </c>
      <c r="C8479" s="21">
        <v>5</v>
      </c>
      <c r="D8479" s="21">
        <f>VLOOKUP(A8479,英雄数据表!A:D,4,0)</f>
        <v>3</v>
      </c>
      <c r="E8479" s="32" t="s">
        <v>543</v>
      </c>
      <c r="F8479" s="20">
        <f t="shared" si="568"/>
        <v>33046</v>
      </c>
      <c r="G8479" s="20">
        <f t="shared" si="569"/>
        <v>33046</v>
      </c>
      <c r="H8479" s="21" t="str">
        <f>VLOOKUP(B8479,属性中转表!A:F,6,FALSE)</f>
        <v>"hp":334800,"atk":9300</v>
      </c>
      <c r="I8479" s="20" t="s">
        <v>440</v>
      </c>
      <c r="K8479" s="32" t="str">
        <f t="shared" si="567"/>
        <v>"atk":600,"hp":10000,"undpspro":150,"pvpdpspro":100,"pvpundpspro":100,"speed":10</v>
      </c>
      <c r="L8479" s="20" t="str">
        <f>IF(B8479&gt;=50,VLOOKUP(A8479,英雄数据表!A:L,11,FALSE),IF(B8479&gt;=25,VLOOKUP(A8479,英雄数据表!A:L,7,0),""))</f>
        <v>"6402602004"</v>
      </c>
      <c r="M8479" s="20" t="str">
        <f>IFERROR(VLOOKUP(B8479,属性中转表!$K$2:$O$21,5,FALSE),"")</f>
        <v/>
      </c>
      <c r="N8479" s="20" t="str">
        <f>IF(B8479=25,VLOOKUP(A8479,英雄数据表!A:L,8,FALSE),IF(B8479=50,VLOOKUP(A8479,英雄数据表!A:L,12,0),""))</f>
        <v/>
      </c>
    </row>
    <row r="8480" spans="1:14" x14ac:dyDescent="0.3">
      <c r="A8480" s="20">
        <v>33046</v>
      </c>
      <c r="B8480" s="20">
        <v>79</v>
      </c>
      <c r="C8480" s="21">
        <v>5</v>
      </c>
      <c r="D8480" s="21">
        <f>VLOOKUP(A8480,英雄数据表!A:D,4,0)</f>
        <v>3</v>
      </c>
      <c r="E8480" s="32" t="s">
        <v>543</v>
      </c>
      <c r="F8480" s="20">
        <f t="shared" si="568"/>
        <v>33046</v>
      </c>
      <c r="G8480" s="20">
        <f t="shared" si="569"/>
        <v>33046</v>
      </c>
      <c r="H8480" s="21" t="str">
        <f>VLOOKUP(B8480,属性中转表!A:F,6,FALSE)</f>
        <v>"hp":340200,"atk":9450</v>
      </c>
      <c r="I8480" s="20" t="s">
        <v>440</v>
      </c>
      <c r="K8480" s="32" t="str">
        <f t="shared" si="567"/>
        <v>"atk":600,"hp":10000,"undpspro":150,"pvpdpspro":100,"pvpundpspro":100,"speed":10</v>
      </c>
      <c r="L8480" s="20" t="str">
        <f>IF(B8480&gt;=50,VLOOKUP(A8480,英雄数据表!A:L,11,FALSE),IF(B8480&gt;=25,VLOOKUP(A8480,英雄数据表!A:L,7,0),""))</f>
        <v>"6402602004"</v>
      </c>
      <c r="M8480" s="20" t="str">
        <f>IFERROR(VLOOKUP(B8480,属性中转表!$K$2:$O$21,5,FALSE),"")</f>
        <v/>
      </c>
      <c r="N8480" s="20" t="str">
        <f>IF(B8480=25,VLOOKUP(A8480,英雄数据表!A:L,8,FALSE),IF(B8480=50,VLOOKUP(A8480,英雄数据表!A:L,12,0),""))</f>
        <v/>
      </c>
    </row>
    <row r="8481" spans="1:14" x14ac:dyDescent="0.3">
      <c r="A8481" s="20">
        <v>33046</v>
      </c>
      <c r="B8481" s="20">
        <v>80</v>
      </c>
      <c r="C8481" s="21">
        <v>5</v>
      </c>
      <c r="D8481" s="21">
        <f>VLOOKUP(A8481,英雄数据表!A:D,4,0)</f>
        <v>3</v>
      </c>
      <c r="E8481" s="32" t="s">
        <v>543</v>
      </c>
      <c r="F8481" s="20">
        <f t="shared" si="568"/>
        <v>33046</v>
      </c>
      <c r="G8481" s="20">
        <f t="shared" si="569"/>
        <v>33046</v>
      </c>
      <c r="H8481" s="21" t="str">
        <f>VLOOKUP(B8481,属性中转表!A:F,6,FALSE)</f>
        <v>"hp":345600,"atk":9600</v>
      </c>
      <c r="I8481" s="20" t="s">
        <v>441</v>
      </c>
      <c r="K8481" s="32" t="str">
        <f t="shared" si="567"/>
        <v>"atk":600,"hp":10000,"undpspro":200,"pvpdpspro":100,"pvpundpspro":100,"speed":10</v>
      </c>
      <c r="L8481" s="20" t="str">
        <f>IF(B8481&gt;=50,VLOOKUP(A8481,英雄数据表!A:L,11,FALSE),IF(B8481&gt;=25,VLOOKUP(A8481,英雄数据表!A:L,7,0),""))</f>
        <v>"6402602004"</v>
      </c>
      <c r="M8481" s="20" t="str">
        <f>IFERROR(VLOOKUP(B8481,属性中转表!$K$2:$O$21,5,FALSE),"")</f>
        <v>"undpspro":50</v>
      </c>
      <c r="N8481" s="20" t="str">
        <f>IF(B8481=25,VLOOKUP(A8481,英雄数据表!A:L,8,FALSE),IF(B8481=50,VLOOKUP(A8481,英雄数据表!A:L,12,0),""))</f>
        <v/>
      </c>
    </row>
    <row r="8482" spans="1:14" x14ac:dyDescent="0.3">
      <c r="A8482" s="20">
        <v>33046</v>
      </c>
      <c r="B8482" s="20">
        <v>81</v>
      </c>
      <c r="C8482" s="21">
        <v>5</v>
      </c>
      <c r="D8482" s="21">
        <f>VLOOKUP(A8482,英雄数据表!A:D,4,0)</f>
        <v>3</v>
      </c>
      <c r="E8482" s="32" t="s">
        <v>543</v>
      </c>
      <c r="F8482" s="20">
        <f t="shared" si="568"/>
        <v>33046</v>
      </c>
      <c r="G8482" s="20">
        <f t="shared" si="569"/>
        <v>33046</v>
      </c>
      <c r="H8482" s="21" t="str">
        <f>VLOOKUP(B8482,属性中转表!A:F,6,FALSE)</f>
        <v>"hp":351000,"atk":9750</v>
      </c>
      <c r="I8482" s="20" t="s">
        <v>441</v>
      </c>
      <c r="K8482" s="32" t="str">
        <f t="shared" si="567"/>
        <v>"atk":600,"hp":10000,"undpspro":200,"pvpdpspro":100,"pvpundpspro":100,"speed":10</v>
      </c>
      <c r="L8482" s="20" t="str">
        <f>IF(B8482&gt;=50,VLOOKUP(A8482,英雄数据表!A:L,11,FALSE),IF(B8482&gt;=25,VLOOKUP(A8482,英雄数据表!A:L,7,0),""))</f>
        <v>"6402602004"</v>
      </c>
      <c r="M8482" s="20" t="str">
        <f>IFERROR(VLOOKUP(B8482,属性中转表!$K$2:$O$21,5,FALSE),"")</f>
        <v/>
      </c>
      <c r="N8482" s="20" t="str">
        <f>IF(B8482=25,VLOOKUP(A8482,英雄数据表!A:L,8,FALSE),IF(B8482=50,VLOOKUP(A8482,英雄数据表!A:L,12,0),""))</f>
        <v/>
      </c>
    </row>
    <row r="8483" spans="1:14" x14ac:dyDescent="0.3">
      <c r="A8483" s="20">
        <v>33046</v>
      </c>
      <c r="B8483" s="20">
        <v>82</v>
      </c>
      <c r="C8483" s="21">
        <v>5</v>
      </c>
      <c r="D8483" s="21">
        <f>VLOOKUP(A8483,英雄数据表!A:D,4,0)</f>
        <v>3</v>
      </c>
      <c r="E8483" s="32" t="s">
        <v>543</v>
      </c>
      <c r="F8483" s="20">
        <f t="shared" si="568"/>
        <v>33046</v>
      </c>
      <c r="G8483" s="20">
        <f t="shared" si="569"/>
        <v>33046</v>
      </c>
      <c r="H8483" s="21" t="str">
        <f>VLOOKUP(B8483,属性中转表!A:F,6,FALSE)</f>
        <v>"hp":356400,"atk":9900</v>
      </c>
      <c r="I8483" s="20" t="s">
        <v>441</v>
      </c>
      <c r="K8483" s="32" t="str">
        <f t="shared" si="567"/>
        <v>"atk":600,"hp":10000,"undpspro":200,"pvpdpspro":100,"pvpundpspro":100,"speed":10</v>
      </c>
      <c r="L8483" s="20" t="str">
        <f>IF(B8483&gt;=50,VLOOKUP(A8483,英雄数据表!A:L,11,FALSE),IF(B8483&gt;=25,VLOOKUP(A8483,英雄数据表!A:L,7,0),""))</f>
        <v>"6402602004"</v>
      </c>
      <c r="M8483" s="20" t="str">
        <f>IFERROR(VLOOKUP(B8483,属性中转表!$K$2:$O$21,5,FALSE),"")</f>
        <v/>
      </c>
      <c r="N8483" s="20" t="str">
        <f>IF(B8483=25,VLOOKUP(A8483,英雄数据表!A:L,8,FALSE),IF(B8483=50,VLOOKUP(A8483,英雄数据表!A:L,12,0),""))</f>
        <v/>
      </c>
    </row>
    <row r="8484" spans="1:14" x14ac:dyDescent="0.3">
      <c r="A8484" s="20">
        <v>33046</v>
      </c>
      <c r="B8484" s="20">
        <v>83</v>
      </c>
      <c r="C8484" s="21">
        <v>5</v>
      </c>
      <c r="D8484" s="21">
        <f>VLOOKUP(A8484,英雄数据表!A:D,4,0)</f>
        <v>3</v>
      </c>
      <c r="E8484" s="32" t="s">
        <v>543</v>
      </c>
      <c r="F8484" s="20">
        <f t="shared" si="568"/>
        <v>33046</v>
      </c>
      <c r="G8484" s="20">
        <f t="shared" si="569"/>
        <v>33046</v>
      </c>
      <c r="H8484" s="21" t="str">
        <f>VLOOKUP(B8484,属性中转表!A:F,6,FALSE)</f>
        <v>"hp":361800,"atk":10050</v>
      </c>
      <c r="I8484" s="20" t="s">
        <v>441</v>
      </c>
      <c r="K8484" s="32" t="str">
        <f t="shared" si="567"/>
        <v>"atk":600,"hp":10000,"undpspro":200,"pvpdpspro":100,"pvpundpspro":100,"speed":10</v>
      </c>
      <c r="L8484" s="20" t="str">
        <f>IF(B8484&gt;=50,VLOOKUP(A8484,英雄数据表!A:L,11,FALSE),IF(B8484&gt;=25,VLOOKUP(A8484,英雄数据表!A:L,7,0),""))</f>
        <v>"6402602004"</v>
      </c>
      <c r="M8484" s="20" t="str">
        <f>IFERROR(VLOOKUP(B8484,属性中转表!$K$2:$O$21,5,FALSE),"")</f>
        <v/>
      </c>
      <c r="N8484" s="20" t="str">
        <f>IF(B8484=25,VLOOKUP(A8484,英雄数据表!A:L,8,FALSE),IF(B8484=50,VLOOKUP(A8484,英雄数据表!A:L,12,0),""))</f>
        <v/>
      </c>
    </row>
    <row r="8485" spans="1:14" x14ac:dyDescent="0.3">
      <c r="A8485" s="20">
        <v>33046</v>
      </c>
      <c r="B8485" s="20">
        <v>84</v>
      </c>
      <c r="C8485" s="21">
        <v>5</v>
      </c>
      <c r="D8485" s="21">
        <f>VLOOKUP(A8485,英雄数据表!A:D,4,0)</f>
        <v>3</v>
      </c>
      <c r="E8485" s="32" t="s">
        <v>543</v>
      </c>
      <c r="F8485" s="20">
        <f t="shared" si="568"/>
        <v>33046</v>
      </c>
      <c r="G8485" s="20">
        <f t="shared" si="569"/>
        <v>33046</v>
      </c>
      <c r="H8485" s="21" t="str">
        <f>VLOOKUP(B8485,属性中转表!A:F,6,FALSE)</f>
        <v>"hp":367200,"atk":10200</v>
      </c>
      <c r="I8485" s="20" t="s">
        <v>441</v>
      </c>
      <c r="K8485" s="32" t="str">
        <f t="shared" si="567"/>
        <v>"atk":600,"hp":10000,"undpspro":200,"pvpdpspro":100,"pvpundpspro":100,"speed":10</v>
      </c>
      <c r="L8485" s="20" t="str">
        <f>IF(B8485&gt;=50,VLOOKUP(A8485,英雄数据表!A:L,11,FALSE),IF(B8485&gt;=25,VLOOKUP(A8485,英雄数据表!A:L,7,0),""))</f>
        <v>"6402602004"</v>
      </c>
      <c r="M8485" s="20" t="str">
        <f>IFERROR(VLOOKUP(B8485,属性中转表!$K$2:$O$21,5,FALSE),"")</f>
        <v/>
      </c>
      <c r="N8485" s="20" t="str">
        <f>IF(B8485=25,VLOOKUP(A8485,英雄数据表!A:L,8,FALSE),IF(B8485=50,VLOOKUP(A8485,英雄数据表!A:L,12,0),""))</f>
        <v/>
      </c>
    </row>
    <row r="8486" spans="1:14" x14ac:dyDescent="0.3">
      <c r="A8486" s="20">
        <v>33046</v>
      </c>
      <c r="B8486" s="20">
        <v>85</v>
      </c>
      <c r="C8486" s="21">
        <v>5</v>
      </c>
      <c r="D8486" s="21">
        <f>VLOOKUP(A8486,英雄数据表!A:D,4,0)</f>
        <v>3</v>
      </c>
      <c r="E8486" s="32" t="s">
        <v>543</v>
      </c>
      <c r="F8486" s="20">
        <f t="shared" si="568"/>
        <v>33046</v>
      </c>
      <c r="G8486" s="20">
        <f t="shared" si="569"/>
        <v>33046</v>
      </c>
      <c r="H8486" s="21" t="str">
        <f>VLOOKUP(B8486,属性中转表!A:F,6,FALSE)</f>
        <v>"hp":372600,"atk":10350</v>
      </c>
      <c r="I8486" s="20" t="s">
        <v>441</v>
      </c>
      <c r="K8486" s="32" t="str">
        <f t="shared" si="567"/>
        <v>"atk":600,"hp":10000,"undpspro":200,"pvpdpspro":100,"pvpundpspro":100,"speed":10</v>
      </c>
      <c r="L8486" s="20" t="str">
        <f>IF(B8486&gt;=50,VLOOKUP(A8486,英雄数据表!A:L,11,FALSE),IF(B8486&gt;=25,VLOOKUP(A8486,英雄数据表!A:L,7,0),""))</f>
        <v>"6402602004"</v>
      </c>
      <c r="M8486" s="20" t="str">
        <f>IFERROR(VLOOKUP(B8486,属性中转表!$K$2:$O$21,5,FALSE),"")</f>
        <v>"dpspro":50</v>
      </c>
      <c r="N8486" s="20" t="str">
        <f>IF(B8486=25,VLOOKUP(A8486,英雄数据表!A:L,8,FALSE),IF(B8486=50,VLOOKUP(A8486,英雄数据表!A:L,12,0),""))</f>
        <v/>
      </c>
    </row>
    <row r="8487" spans="1:14" x14ac:dyDescent="0.3">
      <c r="A8487" s="20">
        <v>33046</v>
      </c>
      <c r="B8487" s="20">
        <v>86</v>
      </c>
      <c r="C8487" s="21">
        <v>5</v>
      </c>
      <c r="D8487" s="21">
        <f>VLOOKUP(A8487,英雄数据表!A:D,4,0)</f>
        <v>3</v>
      </c>
      <c r="E8487" s="32" t="s">
        <v>543</v>
      </c>
      <c r="F8487" s="20">
        <f t="shared" si="568"/>
        <v>33046</v>
      </c>
      <c r="G8487" s="20">
        <f t="shared" si="569"/>
        <v>33046</v>
      </c>
      <c r="H8487" s="21" t="str">
        <f>VLOOKUP(B8487,属性中转表!A:F,6,FALSE)</f>
        <v>"hp":378000,"atk":10500</v>
      </c>
      <c r="I8487" s="20" t="s">
        <v>441</v>
      </c>
      <c r="K8487" s="32" t="str">
        <f t="shared" si="567"/>
        <v>"atk":600,"hp":10000,"undpspro":200,"pvpdpspro":100,"pvpundpspro":100,"speed":10</v>
      </c>
      <c r="L8487" s="20" t="str">
        <f>IF(B8487&gt;=50,VLOOKUP(A8487,英雄数据表!A:L,11,FALSE),IF(B8487&gt;=25,VLOOKUP(A8487,英雄数据表!A:L,7,0),""))</f>
        <v>"6402602004"</v>
      </c>
      <c r="M8487" s="20" t="str">
        <f>IFERROR(VLOOKUP(B8487,属性中转表!$K$2:$O$21,5,FALSE),"")</f>
        <v/>
      </c>
      <c r="N8487" s="20" t="str">
        <f>IF(B8487=25,VLOOKUP(A8487,英雄数据表!A:L,8,FALSE),IF(B8487=50,VLOOKUP(A8487,英雄数据表!A:L,12,0),""))</f>
        <v/>
      </c>
    </row>
    <row r="8488" spans="1:14" x14ac:dyDescent="0.3">
      <c r="A8488" s="20">
        <v>33046</v>
      </c>
      <c r="B8488" s="20">
        <v>87</v>
      </c>
      <c r="C8488" s="21">
        <v>5</v>
      </c>
      <c r="D8488" s="21">
        <f>VLOOKUP(A8488,英雄数据表!A:D,4,0)</f>
        <v>3</v>
      </c>
      <c r="E8488" s="32" t="s">
        <v>543</v>
      </c>
      <c r="F8488" s="20">
        <f t="shared" si="568"/>
        <v>33046</v>
      </c>
      <c r="G8488" s="20">
        <f t="shared" si="569"/>
        <v>33046</v>
      </c>
      <c r="H8488" s="21" t="str">
        <f>VLOOKUP(B8488,属性中转表!A:F,6,FALSE)</f>
        <v>"hp":383400,"atk":10650</v>
      </c>
      <c r="I8488" s="20" t="s">
        <v>441</v>
      </c>
      <c r="K8488" s="32" t="str">
        <f t="shared" si="567"/>
        <v>"atk":600,"hp":10000,"undpspro":200,"pvpdpspro":100,"pvpundpspro":100,"speed":10</v>
      </c>
      <c r="L8488" s="20" t="str">
        <f>IF(B8488&gt;=50,VLOOKUP(A8488,英雄数据表!A:L,11,FALSE),IF(B8488&gt;=25,VLOOKUP(A8488,英雄数据表!A:L,7,0),""))</f>
        <v>"6402602004"</v>
      </c>
      <c r="M8488" s="20" t="str">
        <f>IFERROR(VLOOKUP(B8488,属性中转表!$K$2:$O$21,5,FALSE),"")</f>
        <v/>
      </c>
      <c r="N8488" s="20" t="str">
        <f>IF(B8488=25,VLOOKUP(A8488,英雄数据表!A:L,8,FALSE),IF(B8488=50,VLOOKUP(A8488,英雄数据表!A:L,12,0),""))</f>
        <v/>
      </c>
    </row>
    <row r="8489" spans="1:14" x14ac:dyDescent="0.3">
      <c r="A8489" s="20">
        <v>33046</v>
      </c>
      <c r="B8489" s="20">
        <v>88</v>
      </c>
      <c r="C8489" s="21">
        <v>5</v>
      </c>
      <c r="D8489" s="21">
        <f>VLOOKUP(A8489,英雄数据表!A:D,4,0)</f>
        <v>3</v>
      </c>
      <c r="E8489" s="32" t="s">
        <v>543</v>
      </c>
      <c r="F8489" s="20">
        <f t="shared" si="568"/>
        <v>33046</v>
      </c>
      <c r="G8489" s="20">
        <f t="shared" si="569"/>
        <v>33046</v>
      </c>
      <c r="H8489" s="21" t="str">
        <f>VLOOKUP(B8489,属性中转表!A:F,6,FALSE)</f>
        <v>"hp":388800,"atk":10800</v>
      </c>
      <c r="I8489" s="20" t="s">
        <v>441</v>
      </c>
      <c r="K8489" s="32" t="str">
        <f t="shared" si="567"/>
        <v>"atk":600,"hp":10000,"undpspro":200,"pvpdpspro":100,"pvpundpspro":100,"speed":10</v>
      </c>
      <c r="L8489" s="20" t="str">
        <f>IF(B8489&gt;=50,VLOOKUP(A8489,英雄数据表!A:L,11,FALSE),IF(B8489&gt;=25,VLOOKUP(A8489,英雄数据表!A:L,7,0),""))</f>
        <v>"6402602004"</v>
      </c>
      <c r="M8489" s="20" t="str">
        <f>IFERROR(VLOOKUP(B8489,属性中转表!$K$2:$O$21,5,FALSE),"")</f>
        <v/>
      </c>
      <c r="N8489" s="20" t="str">
        <f>IF(B8489=25,VLOOKUP(A8489,英雄数据表!A:L,8,FALSE),IF(B8489=50,VLOOKUP(A8489,英雄数据表!A:L,12,0),""))</f>
        <v/>
      </c>
    </row>
    <row r="8490" spans="1:14" x14ac:dyDescent="0.3">
      <c r="A8490" s="20">
        <v>33046</v>
      </c>
      <c r="B8490" s="20">
        <v>89</v>
      </c>
      <c r="C8490" s="21">
        <v>5</v>
      </c>
      <c r="D8490" s="21">
        <f>VLOOKUP(A8490,英雄数据表!A:D,4,0)</f>
        <v>3</v>
      </c>
      <c r="E8490" s="32" t="s">
        <v>543</v>
      </c>
      <c r="F8490" s="20">
        <f t="shared" si="568"/>
        <v>33046</v>
      </c>
      <c r="G8490" s="20">
        <f t="shared" si="569"/>
        <v>33046</v>
      </c>
      <c r="H8490" s="21" t="str">
        <f>VLOOKUP(B8490,属性中转表!A:F,6,FALSE)</f>
        <v>"hp":394200,"atk":10950</v>
      </c>
      <c r="I8490" s="20" t="s">
        <v>441</v>
      </c>
      <c r="K8490" s="32" t="str">
        <f t="shared" si="567"/>
        <v>"atk":600,"hp":10000,"undpspro":200,"pvpdpspro":100,"pvpundpspro":100,"speed":10</v>
      </c>
      <c r="L8490" s="20" t="str">
        <f>IF(B8490&gt;=50,VLOOKUP(A8490,英雄数据表!A:L,11,FALSE),IF(B8490&gt;=25,VLOOKUP(A8490,英雄数据表!A:L,7,0),""))</f>
        <v>"6402602004"</v>
      </c>
      <c r="M8490" s="20" t="str">
        <f>IFERROR(VLOOKUP(B8490,属性中转表!$K$2:$O$21,5,FALSE),"")</f>
        <v/>
      </c>
      <c r="N8490" s="20" t="str">
        <f>IF(B8490=25,VLOOKUP(A8490,英雄数据表!A:L,8,FALSE),IF(B8490=50,VLOOKUP(A8490,英雄数据表!A:L,12,0),""))</f>
        <v/>
      </c>
    </row>
    <row r="8491" spans="1:14" x14ac:dyDescent="0.3">
      <c r="A8491" s="20">
        <v>33046</v>
      </c>
      <c r="B8491" s="20">
        <v>90</v>
      </c>
      <c r="C8491" s="21">
        <v>5</v>
      </c>
      <c r="D8491" s="21">
        <f>VLOOKUP(A8491,英雄数据表!A:D,4,0)</f>
        <v>3</v>
      </c>
      <c r="E8491" s="32" t="s">
        <v>543</v>
      </c>
      <c r="F8491" s="20">
        <f t="shared" si="568"/>
        <v>33046</v>
      </c>
      <c r="G8491" s="20">
        <f t="shared" si="569"/>
        <v>33046</v>
      </c>
      <c r="H8491" s="21" t="str">
        <f>VLOOKUP(B8491,属性中转表!A:F,6,FALSE)</f>
        <v>"hp":399600,"atk":11100</v>
      </c>
      <c r="I8491" s="20" t="s">
        <v>442</v>
      </c>
      <c r="K8491" s="32" t="str">
        <f t="shared" si="567"/>
        <v>"atk":600,"hp":10000,"undpspro":200,"pvpdpspro":150,"pvpundpspro":100,"speed":10</v>
      </c>
      <c r="L8491" s="20" t="str">
        <f>IF(B8491&gt;=50,VLOOKUP(A8491,英雄数据表!A:L,11,FALSE),IF(B8491&gt;=25,VLOOKUP(A8491,英雄数据表!A:L,7,0),""))</f>
        <v>"6402602004"</v>
      </c>
      <c r="M8491" s="20" t="str">
        <f>IFERROR(VLOOKUP(B8491,属性中转表!$K$2:$O$21,5,FALSE),"")</f>
        <v>"pvpdpspro":50</v>
      </c>
      <c r="N8491" s="20" t="str">
        <f>IF(B8491=25,VLOOKUP(A8491,英雄数据表!A:L,8,FALSE),IF(B8491=50,VLOOKUP(A8491,英雄数据表!A:L,12,0),""))</f>
        <v/>
      </c>
    </row>
    <row r="8492" spans="1:14" x14ac:dyDescent="0.3">
      <c r="A8492" s="20">
        <v>33046</v>
      </c>
      <c r="B8492" s="20">
        <v>91</v>
      </c>
      <c r="C8492" s="21">
        <v>5</v>
      </c>
      <c r="D8492" s="21">
        <f>VLOOKUP(A8492,英雄数据表!A:D,4,0)</f>
        <v>3</v>
      </c>
      <c r="E8492" s="32" t="s">
        <v>543</v>
      </c>
      <c r="F8492" s="20">
        <f t="shared" si="568"/>
        <v>33046</v>
      </c>
      <c r="G8492" s="20">
        <f t="shared" si="569"/>
        <v>33046</v>
      </c>
      <c r="H8492" s="21" t="str">
        <f>VLOOKUP(B8492,属性中转表!A:F,6,FALSE)</f>
        <v>"hp":405000,"atk":11250</v>
      </c>
      <c r="I8492" s="20" t="s">
        <v>442</v>
      </c>
      <c r="K8492" s="32" t="str">
        <f t="shared" si="567"/>
        <v>"atk":600,"hp":10000,"undpspro":200,"pvpdpspro":150,"pvpundpspro":100,"speed":10</v>
      </c>
      <c r="L8492" s="20" t="str">
        <f>IF(B8492&gt;=50,VLOOKUP(A8492,英雄数据表!A:L,11,FALSE),IF(B8492&gt;=25,VLOOKUP(A8492,英雄数据表!A:L,7,0),""))</f>
        <v>"6402602004"</v>
      </c>
      <c r="M8492" s="20" t="str">
        <f>IFERROR(VLOOKUP(B8492,属性中转表!$K$2:$O$21,5,FALSE),"")</f>
        <v/>
      </c>
      <c r="N8492" s="20" t="str">
        <f>IF(B8492=25,VLOOKUP(A8492,英雄数据表!A:L,8,FALSE),IF(B8492=50,VLOOKUP(A8492,英雄数据表!A:L,12,0),""))</f>
        <v/>
      </c>
    </row>
    <row r="8493" spans="1:14" x14ac:dyDescent="0.3">
      <c r="A8493" s="20">
        <v>33046</v>
      </c>
      <c r="B8493" s="20">
        <v>92</v>
      </c>
      <c r="C8493" s="21">
        <v>5</v>
      </c>
      <c r="D8493" s="21">
        <f>VLOOKUP(A8493,英雄数据表!A:D,4,0)</f>
        <v>3</v>
      </c>
      <c r="E8493" s="32" t="s">
        <v>543</v>
      </c>
      <c r="F8493" s="20">
        <f t="shared" si="568"/>
        <v>33046</v>
      </c>
      <c r="G8493" s="20">
        <f t="shared" si="569"/>
        <v>33046</v>
      </c>
      <c r="H8493" s="21" t="str">
        <f>VLOOKUP(B8493,属性中转表!A:F,6,FALSE)</f>
        <v>"hp":410400,"atk":11400</v>
      </c>
      <c r="I8493" s="20" t="s">
        <v>442</v>
      </c>
      <c r="K8493" s="32" t="str">
        <f t="shared" si="567"/>
        <v>"atk":600,"hp":10000,"undpspro":200,"pvpdpspro":150,"pvpundpspro":100,"speed":10</v>
      </c>
      <c r="L8493" s="20" t="str">
        <f>IF(B8493&gt;=50,VLOOKUP(A8493,英雄数据表!A:L,11,FALSE),IF(B8493&gt;=25,VLOOKUP(A8493,英雄数据表!A:L,7,0),""))</f>
        <v>"6402602004"</v>
      </c>
      <c r="M8493" s="20" t="str">
        <f>IFERROR(VLOOKUP(B8493,属性中转表!$K$2:$O$21,5,FALSE),"")</f>
        <v/>
      </c>
      <c r="N8493" s="20" t="str">
        <f>IF(B8493=25,VLOOKUP(A8493,英雄数据表!A:L,8,FALSE),IF(B8493=50,VLOOKUP(A8493,英雄数据表!A:L,12,0),""))</f>
        <v/>
      </c>
    </row>
    <row r="8494" spans="1:14" x14ac:dyDescent="0.3">
      <c r="A8494" s="20">
        <v>33046</v>
      </c>
      <c r="B8494" s="20">
        <v>93</v>
      </c>
      <c r="C8494" s="21">
        <v>5</v>
      </c>
      <c r="D8494" s="21">
        <f>VLOOKUP(A8494,英雄数据表!A:D,4,0)</f>
        <v>3</v>
      </c>
      <c r="E8494" s="32" t="s">
        <v>543</v>
      </c>
      <c r="F8494" s="20">
        <f t="shared" si="568"/>
        <v>33046</v>
      </c>
      <c r="G8494" s="20">
        <f t="shared" si="569"/>
        <v>33046</v>
      </c>
      <c r="H8494" s="21" t="str">
        <f>VLOOKUP(B8494,属性中转表!A:F,6,FALSE)</f>
        <v>"hp":415800,"atk":11550</v>
      </c>
      <c r="I8494" s="20" t="s">
        <v>442</v>
      </c>
      <c r="K8494" s="32" t="str">
        <f t="shared" ref="K8494:K8500" si="570">I8494&amp;J8494</f>
        <v>"atk":600,"hp":10000,"undpspro":200,"pvpdpspro":150,"pvpundpspro":100,"speed":10</v>
      </c>
      <c r="L8494" s="20" t="str">
        <f>IF(B8494&gt;=50,VLOOKUP(A8494,英雄数据表!A:L,11,FALSE),IF(B8494&gt;=25,VLOOKUP(A8494,英雄数据表!A:L,7,0),""))</f>
        <v>"6402602004"</v>
      </c>
      <c r="M8494" s="20" t="str">
        <f>IFERROR(VLOOKUP(B8494,属性中转表!$K$2:$O$21,5,FALSE),"")</f>
        <v/>
      </c>
      <c r="N8494" s="20" t="str">
        <f>IF(B8494=25,VLOOKUP(A8494,英雄数据表!A:L,8,FALSE),IF(B8494=50,VLOOKUP(A8494,英雄数据表!A:L,12,0),""))</f>
        <v/>
      </c>
    </row>
    <row r="8495" spans="1:14" x14ac:dyDescent="0.3">
      <c r="A8495" s="20">
        <v>33046</v>
      </c>
      <c r="B8495" s="20">
        <v>94</v>
      </c>
      <c r="C8495" s="21">
        <v>5</v>
      </c>
      <c r="D8495" s="21">
        <f>VLOOKUP(A8495,英雄数据表!A:D,4,0)</f>
        <v>3</v>
      </c>
      <c r="E8495" s="32" t="s">
        <v>543</v>
      </c>
      <c r="F8495" s="20">
        <f t="shared" si="568"/>
        <v>33046</v>
      </c>
      <c r="G8495" s="20">
        <f t="shared" si="569"/>
        <v>33046</v>
      </c>
      <c r="H8495" s="21" t="str">
        <f>VLOOKUP(B8495,属性中转表!A:F,6,FALSE)</f>
        <v>"hp":421200,"atk":11700</v>
      </c>
      <c r="I8495" s="20" t="s">
        <v>442</v>
      </c>
      <c r="K8495" s="32" t="str">
        <f t="shared" si="570"/>
        <v>"atk":600,"hp":10000,"undpspro":200,"pvpdpspro":150,"pvpundpspro":100,"speed":10</v>
      </c>
      <c r="L8495" s="20" t="str">
        <f>IF(B8495&gt;=50,VLOOKUP(A8495,英雄数据表!A:L,11,FALSE),IF(B8495&gt;=25,VLOOKUP(A8495,英雄数据表!A:L,7,0),""))</f>
        <v>"6402602004"</v>
      </c>
      <c r="M8495" s="20" t="str">
        <f>IFERROR(VLOOKUP(B8495,属性中转表!$K$2:$O$21,5,FALSE),"")</f>
        <v/>
      </c>
      <c r="N8495" s="20" t="str">
        <f>IF(B8495=25,VLOOKUP(A8495,英雄数据表!A:L,8,FALSE),IF(B8495=50,VLOOKUP(A8495,英雄数据表!A:L,12,0),""))</f>
        <v/>
      </c>
    </row>
    <row r="8496" spans="1:14" x14ac:dyDescent="0.3">
      <c r="A8496" s="20">
        <v>33046</v>
      </c>
      <c r="B8496" s="20">
        <v>95</v>
      </c>
      <c r="C8496" s="21">
        <v>5</v>
      </c>
      <c r="D8496" s="21">
        <f>VLOOKUP(A8496,英雄数据表!A:D,4,0)</f>
        <v>3</v>
      </c>
      <c r="E8496" s="32" t="s">
        <v>543</v>
      </c>
      <c r="F8496" s="20">
        <f t="shared" si="568"/>
        <v>33046</v>
      </c>
      <c r="G8496" s="20">
        <f t="shared" si="569"/>
        <v>33046</v>
      </c>
      <c r="H8496" s="21" t="str">
        <f>VLOOKUP(B8496,属性中转表!A:F,6,FALSE)</f>
        <v>"hp":426600,"atk":11850</v>
      </c>
      <c r="I8496" s="20" t="s">
        <v>443</v>
      </c>
      <c r="K8496" s="32" t="str">
        <f t="shared" si="570"/>
        <v>"atk":600,"hp":10000,"undpspro":200,"pvpdpspro":150,"pvpundpspro":150,"speed":10</v>
      </c>
      <c r="L8496" s="20" t="str">
        <f>IF(B8496&gt;=50,VLOOKUP(A8496,英雄数据表!A:L,11,FALSE),IF(B8496&gt;=25,VLOOKUP(A8496,英雄数据表!A:L,7,0),""))</f>
        <v>"6402602004"</v>
      </c>
      <c r="M8496" s="20" t="str">
        <f>IFERROR(VLOOKUP(B8496,属性中转表!$K$2:$O$21,5,FALSE),"")</f>
        <v>"pvpundpspro":50</v>
      </c>
      <c r="N8496" s="20" t="str">
        <f>IF(B8496=25,VLOOKUP(A8496,英雄数据表!A:L,8,FALSE),IF(B8496=50,VLOOKUP(A8496,英雄数据表!A:L,12,0),""))</f>
        <v/>
      </c>
    </row>
    <row r="8497" spans="1:14" x14ac:dyDescent="0.3">
      <c r="A8497" s="20">
        <v>33046</v>
      </c>
      <c r="B8497" s="20">
        <v>96</v>
      </c>
      <c r="C8497" s="21">
        <v>5</v>
      </c>
      <c r="D8497" s="21">
        <f>VLOOKUP(A8497,英雄数据表!A:D,4,0)</f>
        <v>3</v>
      </c>
      <c r="E8497" s="32" t="s">
        <v>543</v>
      </c>
      <c r="F8497" s="20">
        <f t="shared" si="568"/>
        <v>33046</v>
      </c>
      <c r="G8497" s="20">
        <f t="shared" si="569"/>
        <v>33046</v>
      </c>
      <c r="H8497" s="21" t="str">
        <f>VLOOKUP(B8497,属性中转表!A:F,6,FALSE)</f>
        <v>"hp":432000,"atk":12000</v>
      </c>
      <c r="I8497" s="20" t="s">
        <v>443</v>
      </c>
      <c r="K8497" s="32" t="str">
        <f t="shared" si="570"/>
        <v>"atk":600,"hp":10000,"undpspro":200,"pvpdpspro":150,"pvpundpspro":150,"speed":10</v>
      </c>
      <c r="L8497" s="20" t="str">
        <f>IF(B8497&gt;=50,VLOOKUP(A8497,英雄数据表!A:L,11,FALSE),IF(B8497&gt;=25,VLOOKUP(A8497,英雄数据表!A:L,7,0),""))</f>
        <v>"6402602004"</v>
      </c>
      <c r="M8497" s="20" t="str">
        <f>IFERROR(VLOOKUP(B8497,属性中转表!$K$2:$O$21,5,FALSE),"")</f>
        <v/>
      </c>
      <c r="N8497" s="20" t="str">
        <f>IF(B8497=25,VLOOKUP(A8497,英雄数据表!A:L,8,FALSE),IF(B8497=50,VLOOKUP(A8497,英雄数据表!A:L,12,0),""))</f>
        <v/>
      </c>
    </row>
    <row r="8498" spans="1:14" x14ac:dyDescent="0.3">
      <c r="A8498" s="20">
        <v>33046</v>
      </c>
      <c r="B8498" s="20">
        <v>97</v>
      </c>
      <c r="C8498" s="21">
        <v>5</v>
      </c>
      <c r="D8498" s="21">
        <f>VLOOKUP(A8498,英雄数据表!A:D,4,0)</f>
        <v>3</v>
      </c>
      <c r="E8498" s="32" t="s">
        <v>543</v>
      </c>
      <c r="F8498" s="20">
        <f t="shared" si="568"/>
        <v>33046</v>
      </c>
      <c r="G8498" s="20">
        <f t="shared" si="569"/>
        <v>33046</v>
      </c>
      <c r="H8498" s="21" t="str">
        <f>VLOOKUP(B8498,属性中转表!A:F,6,FALSE)</f>
        <v>"hp":437400,"atk":12150</v>
      </c>
      <c r="I8498" s="20" t="s">
        <v>443</v>
      </c>
      <c r="K8498" s="32" t="str">
        <f t="shared" si="570"/>
        <v>"atk":600,"hp":10000,"undpspro":200,"pvpdpspro":150,"pvpundpspro":150,"speed":10</v>
      </c>
      <c r="L8498" s="20" t="str">
        <f>IF(B8498&gt;=50,VLOOKUP(A8498,英雄数据表!A:L,11,FALSE),IF(B8498&gt;=25,VLOOKUP(A8498,英雄数据表!A:L,7,0),""))</f>
        <v>"6402602004"</v>
      </c>
      <c r="M8498" s="20" t="str">
        <f>IFERROR(VLOOKUP(B8498,属性中转表!$K$2:$O$21,5,FALSE),"")</f>
        <v/>
      </c>
      <c r="N8498" s="20" t="str">
        <f>IF(B8498=25,VLOOKUP(A8498,英雄数据表!A:L,8,FALSE),IF(B8498=50,VLOOKUP(A8498,英雄数据表!A:L,12,0),""))</f>
        <v/>
      </c>
    </row>
    <row r="8499" spans="1:14" x14ac:dyDescent="0.3">
      <c r="A8499" s="20">
        <v>33046</v>
      </c>
      <c r="B8499" s="20">
        <v>98</v>
      </c>
      <c r="C8499" s="21">
        <v>5</v>
      </c>
      <c r="D8499" s="21">
        <f>VLOOKUP(A8499,英雄数据表!A:D,4,0)</f>
        <v>3</v>
      </c>
      <c r="E8499" s="32" t="s">
        <v>543</v>
      </c>
      <c r="F8499" s="20">
        <f t="shared" si="568"/>
        <v>33046</v>
      </c>
      <c r="G8499" s="20">
        <f t="shared" si="569"/>
        <v>33046</v>
      </c>
      <c r="H8499" s="21" t="str">
        <f>VLOOKUP(B8499,属性中转表!A:F,6,FALSE)</f>
        <v>"hp":442800,"atk":12300</v>
      </c>
      <c r="I8499" s="20" t="s">
        <v>443</v>
      </c>
      <c r="K8499" s="32" t="str">
        <f t="shared" si="570"/>
        <v>"atk":600,"hp":10000,"undpspro":200,"pvpdpspro":150,"pvpundpspro":150,"speed":10</v>
      </c>
      <c r="L8499" s="20" t="str">
        <f>IF(B8499&gt;=50,VLOOKUP(A8499,英雄数据表!A:L,11,FALSE),IF(B8499&gt;=25,VLOOKUP(A8499,英雄数据表!A:L,7,0),""))</f>
        <v>"6402602004"</v>
      </c>
      <c r="M8499" s="20" t="str">
        <f>IFERROR(VLOOKUP(B8499,属性中转表!$K$2:$O$21,5,FALSE),"")</f>
        <v/>
      </c>
      <c r="N8499" s="20" t="str">
        <f>IF(B8499=25,VLOOKUP(A8499,英雄数据表!A:L,8,FALSE),IF(B8499=50,VLOOKUP(A8499,英雄数据表!A:L,12,0),""))</f>
        <v/>
      </c>
    </row>
    <row r="8500" spans="1:14" x14ac:dyDescent="0.3">
      <c r="A8500" s="20">
        <v>33046</v>
      </c>
      <c r="B8500" s="20">
        <v>99</v>
      </c>
      <c r="C8500" s="21">
        <v>5</v>
      </c>
      <c r="D8500" s="21">
        <f>VLOOKUP(A8500,英雄数据表!A:D,4,0)</f>
        <v>3</v>
      </c>
      <c r="E8500" s="32" t="s">
        <v>543</v>
      </c>
      <c r="F8500" s="20">
        <f t="shared" si="568"/>
        <v>33046</v>
      </c>
      <c r="G8500" s="20">
        <f t="shared" si="569"/>
        <v>33046</v>
      </c>
      <c r="H8500" s="21" t="str">
        <f>VLOOKUP(B8500,属性中转表!A:F,6,FALSE)</f>
        <v>"hp":448200,"atk":12450</v>
      </c>
      <c r="I8500" s="20" t="s">
        <v>443</v>
      </c>
      <c r="K8500" s="32" t="str">
        <f t="shared" si="570"/>
        <v>"atk":600,"hp":10000,"undpspro":200,"pvpdpspro":150,"pvpundpspro":150,"speed":10</v>
      </c>
      <c r="L8500" s="20" t="str">
        <f>IF(B8500&gt;=50,VLOOKUP(A8500,英雄数据表!A:L,11,FALSE),IF(B8500&gt;=25,VLOOKUP(A8500,英雄数据表!A:L,7,0),""))</f>
        <v>"6402602004"</v>
      </c>
      <c r="M8500" s="20" t="str">
        <f>IFERROR(VLOOKUP(B8500,属性中转表!$K$2:$O$21,5,FALSE),"")</f>
        <v/>
      </c>
      <c r="N8500" s="20" t="str">
        <f>IF(B8500=25,VLOOKUP(A8500,英雄数据表!A:L,8,FALSE),IF(B8500=50,VLOOKUP(A8500,英雄数据表!A:L,12,0),""))</f>
        <v/>
      </c>
    </row>
    <row r="8501" spans="1:14" x14ac:dyDescent="0.3">
      <c r="A8501" s="20">
        <v>33046</v>
      </c>
      <c r="B8501" s="20">
        <v>100</v>
      </c>
      <c r="C8501" s="21">
        <v>5</v>
      </c>
      <c r="D8501" s="21">
        <f>VLOOKUP(A8501,英雄数据表!A:D,4,0)</f>
        <v>3</v>
      </c>
      <c r="E8501" s="32" t="s">
        <v>543</v>
      </c>
      <c r="F8501" s="20">
        <f t="shared" si="568"/>
        <v>33046</v>
      </c>
      <c r="G8501" s="20">
        <f t="shared" si="569"/>
        <v>33046</v>
      </c>
      <c r="H8501" s="21" t="str">
        <f>VLOOKUP(B8501,属性中转表!A:F,6,FALSE)</f>
        <v>"hp":453600,"atk":12600</v>
      </c>
      <c r="I8501" s="20" t="s">
        <v>444</v>
      </c>
      <c r="K8501" s="32" t="str">
        <f>I8501&amp;J8501</f>
        <v>"atk":900,"hp":15000,"undpspro":200,"pvpdpspro":150,"pvpundpspro":150,"speed":20</v>
      </c>
      <c r="L8501" s="20" t="str">
        <f>IF(B8501&gt;=50,VLOOKUP(A8501,英雄数据表!A:L,11,FALSE),IF(B8501&gt;=25,VLOOKUP(A8501,英雄数据表!A:L,7,0),""))</f>
        <v>"6402602004"</v>
      </c>
      <c r="M8501" s="20" t="str">
        <f>IFERROR(VLOOKUP(B8501,属性中转表!$K$2:$O$21,5,FALSE),"")</f>
        <v>"speed":10,"atk":300,"hp":5000</v>
      </c>
      <c r="N8501" s="20" t="str">
        <f>IF(B8501=25,VLOOKUP(A8501,英雄数据表!A:L,8,FALSE),IF(B8501=50,VLOOKUP(A8501,英雄数据表!A:L,12,0),""))</f>
        <v/>
      </c>
    </row>
    <row r="8502" spans="1:14" x14ac:dyDescent="0.3">
      <c r="A8502" s="20">
        <v>14066</v>
      </c>
      <c r="B8502" s="20">
        <v>1</v>
      </c>
      <c r="C8502" s="21">
        <v>5</v>
      </c>
      <c r="D8502" s="21">
        <f>VLOOKUP(A8502,英雄数据表!A:D,4,0)</f>
        <v>1</v>
      </c>
      <c r="E8502" s="32" t="s">
        <v>554</v>
      </c>
      <c r="F8502" s="20">
        <f t="shared" si="568"/>
        <v>14066</v>
      </c>
      <c r="G8502" s="20">
        <f t="shared" si="569"/>
        <v>14066</v>
      </c>
      <c r="H8502" s="21" t="str">
        <f>VLOOKUP(B8502,属性中转表!A:F,6,FALSE)</f>
        <v>"hp":5400,"atk":150</v>
      </c>
      <c r="I8502" s="20" t="s">
        <v>542</v>
      </c>
      <c r="K8502" s="32" t="str">
        <f t="shared" ref="K8502:K8565" si="571">I8502&amp;J8502</f>
        <v/>
      </c>
      <c r="L8502" s="20" t="str">
        <f>IF(B8502&gt;=50,VLOOKUP(A8502,英雄数据表!A:L,11,FALSE),IF(B8502&gt;=25,VLOOKUP(A8502,英雄数据表!A:L,7,0),""))</f>
        <v/>
      </c>
      <c r="M8502" s="20" t="str">
        <f>IFERROR(VLOOKUP(B8502,属性中转表!$K$2:$O$21,5,FALSE),"")</f>
        <v/>
      </c>
      <c r="N8502" s="20" t="str">
        <f>IF(B8502=25,VLOOKUP(A8502,英雄数据表!A:L,8,FALSE),IF(B8502=50,VLOOKUP(A8502,英雄数据表!A:L,12,0),""))</f>
        <v/>
      </c>
    </row>
    <row r="8503" spans="1:14" x14ac:dyDescent="0.3">
      <c r="A8503" s="20">
        <v>14066</v>
      </c>
      <c r="B8503" s="20">
        <v>2</v>
      </c>
      <c r="C8503" s="21">
        <v>5</v>
      </c>
      <c r="D8503" s="21">
        <f>VLOOKUP(A8503,英雄数据表!A:D,4,0)</f>
        <v>1</v>
      </c>
      <c r="E8503" s="32" t="s">
        <v>554</v>
      </c>
      <c r="F8503" s="20">
        <f t="shared" ref="F8503:F8566" si="572">A8503</f>
        <v>14066</v>
      </c>
      <c r="G8503" s="20">
        <f t="shared" ref="G8503:G8566" si="573">A8503</f>
        <v>14066</v>
      </c>
      <c r="H8503" s="21" t="str">
        <f>VLOOKUP(B8503,属性中转表!A:F,6,FALSE)</f>
        <v>"hp":7200,"atk":200</v>
      </c>
      <c r="K8503" s="32" t="str">
        <f t="shared" si="571"/>
        <v/>
      </c>
      <c r="L8503" s="20" t="str">
        <f>IF(B8503&gt;=50,VLOOKUP(A8503,英雄数据表!A:L,11,FALSE),IF(B8503&gt;=25,VLOOKUP(A8503,英雄数据表!A:L,7,0),""))</f>
        <v/>
      </c>
      <c r="M8503" s="20" t="str">
        <f>IFERROR(VLOOKUP(B8503,属性中转表!$K$2:$O$21,5,FALSE),"")</f>
        <v/>
      </c>
      <c r="N8503" s="20" t="str">
        <f>IF(B8503=25,VLOOKUP(A8503,英雄数据表!A:L,8,FALSE),IF(B8503=50,VLOOKUP(A8503,英雄数据表!A:L,12,0),""))</f>
        <v/>
      </c>
    </row>
    <row r="8504" spans="1:14" x14ac:dyDescent="0.3">
      <c r="A8504" s="20">
        <v>14066</v>
      </c>
      <c r="B8504" s="20">
        <v>3</v>
      </c>
      <c r="C8504" s="21">
        <v>5</v>
      </c>
      <c r="D8504" s="21">
        <f>VLOOKUP(A8504,英雄数据表!A:D,4,0)</f>
        <v>1</v>
      </c>
      <c r="E8504" s="32" t="s">
        <v>554</v>
      </c>
      <c r="F8504" s="20">
        <f t="shared" si="572"/>
        <v>14066</v>
      </c>
      <c r="G8504" s="20">
        <f t="shared" si="573"/>
        <v>14066</v>
      </c>
      <c r="H8504" s="21" t="str">
        <f>VLOOKUP(B8504,属性中转表!A:F,6,FALSE)</f>
        <v>"hp":9000,"atk":250</v>
      </c>
      <c r="I8504" s="20" t="s">
        <v>542</v>
      </c>
      <c r="K8504" s="32" t="str">
        <f t="shared" si="571"/>
        <v/>
      </c>
      <c r="L8504" s="20" t="str">
        <f>IF(B8504&gt;=50,VLOOKUP(A8504,英雄数据表!A:L,11,FALSE),IF(B8504&gt;=25,VLOOKUP(A8504,英雄数据表!A:L,7,0),""))</f>
        <v/>
      </c>
      <c r="M8504" s="20" t="str">
        <f>IFERROR(VLOOKUP(B8504,属性中转表!$K$2:$O$21,5,FALSE),"")</f>
        <v/>
      </c>
      <c r="N8504" s="20" t="str">
        <f>IF(B8504=25,VLOOKUP(A8504,英雄数据表!A:L,8,FALSE),IF(B8504=50,VLOOKUP(A8504,英雄数据表!A:L,12,0),""))</f>
        <v/>
      </c>
    </row>
    <row r="8505" spans="1:14" x14ac:dyDescent="0.3">
      <c r="A8505" s="20">
        <v>14066</v>
      </c>
      <c r="B8505" s="20">
        <v>4</v>
      </c>
      <c r="C8505" s="21">
        <v>5</v>
      </c>
      <c r="D8505" s="21">
        <f>VLOOKUP(A8505,英雄数据表!A:D,4,0)</f>
        <v>1</v>
      </c>
      <c r="E8505" s="32" t="s">
        <v>554</v>
      </c>
      <c r="F8505" s="20">
        <f t="shared" si="572"/>
        <v>14066</v>
      </c>
      <c r="G8505" s="20">
        <f t="shared" si="573"/>
        <v>14066</v>
      </c>
      <c r="H8505" s="21" t="str">
        <f>VLOOKUP(B8505,属性中转表!A:F,6,FALSE)</f>
        <v>"hp":10800,"atk":300</v>
      </c>
      <c r="I8505" s="20" t="s">
        <v>542</v>
      </c>
      <c r="K8505" s="32" t="str">
        <f t="shared" si="571"/>
        <v/>
      </c>
      <c r="L8505" s="20" t="str">
        <f>IF(B8505&gt;=50,VLOOKUP(A8505,英雄数据表!A:L,11,FALSE),IF(B8505&gt;=25,VLOOKUP(A8505,英雄数据表!A:L,7,0),""))</f>
        <v/>
      </c>
      <c r="M8505" s="20" t="str">
        <f>IFERROR(VLOOKUP(B8505,属性中转表!$K$2:$O$21,5,FALSE),"")</f>
        <v/>
      </c>
      <c r="N8505" s="20" t="str">
        <f>IF(B8505=25,VLOOKUP(A8505,英雄数据表!A:L,8,FALSE),IF(B8505=50,VLOOKUP(A8505,英雄数据表!A:L,12,0),""))</f>
        <v/>
      </c>
    </row>
    <row r="8506" spans="1:14" x14ac:dyDescent="0.3">
      <c r="A8506" s="20">
        <v>14066</v>
      </c>
      <c r="B8506" s="20">
        <v>5</v>
      </c>
      <c r="C8506" s="21">
        <v>5</v>
      </c>
      <c r="D8506" s="21">
        <f>VLOOKUP(A8506,英雄数据表!A:D,4,0)</f>
        <v>1</v>
      </c>
      <c r="E8506" s="32" t="s">
        <v>554</v>
      </c>
      <c r="F8506" s="20">
        <f t="shared" si="572"/>
        <v>14066</v>
      </c>
      <c r="G8506" s="20">
        <f t="shared" si="573"/>
        <v>14066</v>
      </c>
      <c r="H8506" s="21" t="str">
        <f>VLOOKUP(B8506,属性中转表!A:F,6,FALSE)</f>
        <v>"hp":12600,"atk":350</v>
      </c>
      <c r="I8506" s="20" t="s">
        <v>20</v>
      </c>
      <c r="K8506" s="32" t="str">
        <f t="shared" si="571"/>
        <v>"atk":300</v>
      </c>
      <c r="L8506" s="20" t="str">
        <f>IF(B8506&gt;=50,VLOOKUP(A8506,英雄数据表!A:L,11,FALSE),IF(B8506&gt;=25,VLOOKUP(A8506,英雄数据表!A:L,7,0),""))</f>
        <v/>
      </c>
      <c r="M8506" s="20" t="str">
        <f>IFERROR(VLOOKUP(B8506,属性中转表!$K$2:$O$21,5,FALSE),"")</f>
        <v>"atk":300</v>
      </c>
      <c r="N8506" s="20" t="str">
        <f>IF(B8506=25,VLOOKUP(A8506,英雄数据表!A:L,8,FALSE),IF(B8506=50,VLOOKUP(A8506,英雄数据表!A:L,12,0),""))</f>
        <v/>
      </c>
    </row>
    <row r="8507" spans="1:14" x14ac:dyDescent="0.3">
      <c r="A8507" s="20">
        <v>14066</v>
      </c>
      <c r="B8507" s="20">
        <v>6</v>
      </c>
      <c r="C8507" s="21">
        <v>5</v>
      </c>
      <c r="D8507" s="21">
        <f>VLOOKUP(A8507,英雄数据表!A:D,4,0)</f>
        <v>1</v>
      </c>
      <c r="E8507" s="32" t="s">
        <v>554</v>
      </c>
      <c r="F8507" s="20">
        <f t="shared" si="572"/>
        <v>14066</v>
      </c>
      <c r="G8507" s="20">
        <f t="shared" si="573"/>
        <v>14066</v>
      </c>
      <c r="H8507" s="21" t="str">
        <f>VLOOKUP(B8507,属性中转表!A:F,6,FALSE)</f>
        <v>"hp":14400,"atk":400</v>
      </c>
      <c r="I8507" s="20" t="s">
        <v>20</v>
      </c>
      <c r="K8507" s="32" t="str">
        <f t="shared" si="571"/>
        <v>"atk":300</v>
      </c>
      <c r="L8507" s="20" t="str">
        <f>IF(B8507&gt;=50,VLOOKUP(A8507,英雄数据表!A:L,11,FALSE),IF(B8507&gt;=25,VLOOKUP(A8507,英雄数据表!A:L,7,0),""))</f>
        <v/>
      </c>
      <c r="M8507" s="20" t="str">
        <f>IFERROR(VLOOKUP(B8507,属性中转表!$K$2:$O$21,5,FALSE),"")</f>
        <v/>
      </c>
      <c r="N8507" s="20" t="str">
        <f>IF(B8507=25,VLOOKUP(A8507,英雄数据表!A:L,8,FALSE),IF(B8507=50,VLOOKUP(A8507,英雄数据表!A:L,12,0),""))</f>
        <v/>
      </c>
    </row>
    <row r="8508" spans="1:14" x14ac:dyDescent="0.3">
      <c r="A8508" s="20">
        <v>14066</v>
      </c>
      <c r="B8508" s="20">
        <v>7</v>
      </c>
      <c r="C8508" s="21">
        <v>5</v>
      </c>
      <c r="D8508" s="21">
        <f>VLOOKUP(A8508,英雄数据表!A:D,4,0)</f>
        <v>1</v>
      </c>
      <c r="E8508" s="32" t="s">
        <v>554</v>
      </c>
      <c r="F8508" s="20">
        <f t="shared" si="572"/>
        <v>14066</v>
      </c>
      <c r="G8508" s="20">
        <f t="shared" si="573"/>
        <v>14066</v>
      </c>
      <c r="H8508" s="21" t="str">
        <f>VLOOKUP(B8508,属性中转表!A:F,6,FALSE)</f>
        <v>"hp":16200,"atk":450</v>
      </c>
      <c r="I8508" s="20" t="s">
        <v>20</v>
      </c>
      <c r="K8508" s="32" t="str">
        <f t="shared" si="571"/>
        <v>"atk":300</v>
      </c>
      <c r="L8508" s="20" t="str">
        <f>IF(B8508&gt;=50,VLOOKUP(A8508,英雄数据表!A:L,11,FALSE),IF(B8508&gt;=25,VLOOKUP(A8508,英雄数据表!A:L,7,0),""))</f>
        <v/>
      </c>
      <c r="M8508" s="20" t="str">
        <f>IFERROR(VLOOKUP(B8508,属性中转表!$K$2:$O$21,5,FALSE),"")</f>
        <v/>
      </c>
      <c r="N8508" s="20" t="str">
        <f>IF(B8508=25,VLOOKUP(A8508,英雄数据表!A:L,8,FALSE),IF(B8508=50,VLOOKUP(A8508,英雄数据表!A:L,12,0),""))</f>
        <v/>
      </c>
    </row>
    <row r="8509" spans="1:14" x14ac:dyDescent="0.3">
      <c r="A8509" s="20">
        <v>14066</v>
      </c>
      <c r="B8509" s="20">
        <v>8</v>
      </c>
      <c r="C8509" s="21">
        <v>5</v>
      </c>
      <c r="D8509" s="21">
        <f>VLOOKUP(A8509,英雄数据表!A:D,4,0)</f>
        <v>1</v>
      </c>
      <c r="E8509" s="32" t="s">
        <v>554</v>
      </c>
      <c r="F8509" s="20">
        <f t="shared" si="572"/>
        <v>14066</v>
      </c>
      <c r="G8509" s="20">
        <f t="shared" si="573"/>
        <v>14066</v>
      </c>
      <c r="H8509" s="21" t="str">
        <f>VLOOKUP(B8509,属性中转表!A:F,6,FALSE)</f>
        <v>"hp":18000,"atk":500</v>
      </c>
      <c r="I8509" s="20" t="s">
        <v>20</v>
      </c>
      <c r="K8509" s="32" t="str">
        <f t="shared" si="571"/>
        <v>"atk":300</v>
      </c>
      <c r="L8509" s="20" t="str">
        <f>IF(B8509&gt;=50,VLOOKUP(A8509,英雄数据表!A:L,11,FALSE),IF(B8509&gt;=25,VLOOKUP(A8509,英雄数据表!A:L,7,0),""))</f>
        <v/>
      </c>
      <c r="M8509" s="20" t="str">
        <f>IFERROR(VLOOKUP(B8509,属性中转表!$K$2:$O$21,5,FALSE),"")</f>
        <v/>
      </c>
      <c r="N8509" s="20" t="str">
        <f>IF(B8509=25,VLOOKUP(A8509,英雄数据表!A:L,8,FALSE),IF(B8509=50,VLOOKUP(A8509,英雄数据表!A:L,12,0),""))</f>
        <v/>
      </c>
    </row>
    <row r="8510" spans="1:14" x14ac:dyDescent="0.3">
      <c r="A8510" s="20">
        <v>14066</v>
      </c>
      <c r="B8510" s="20">
        <v>9</v>
      </c>
      <c r="C8510" s="21">
        <v>5</v>
      </c>
      <c r="D8510" s="21">
        <f>VLOOKUP(A8510,英雄数据表!A:D,4,0)</f>
        <v>1</v>
      </c>
      <c r="E8510" s="32" t="s">
        <v>554</v>
      </c>
      <c r="F8510" s="20">
        <f t="shared" si="572"/>
        <v>14066</v>
      </c>
      <c r="G8510" s="20">
        <f t="shared" si="573"/>
        <v>14066</v>
      </c>
      <c r="H8510" s="21" t="str">
        <f>VLOOKUP(B8510,属性中转表!A:F,6,FALSE)</f>
        <v>"hp":19800,"atk":550</v>
      </c>
      <c r="I8510" s="20" t="s">
        <v>20</v>
      </c>
      <c r="K8510" s="32" t="str">
        <f t="shared" si="571"/>
        <v>"atk":300</v>
      </c>
      <c r="L8510" s="20" t="str">
        <f>IF(B8510&gt;=50,VLOOKUP(A8510,英雄数据表!A:L,11,FALSE),IF(B8510&gt;=25,VLOOKUP(A8510,英雄数据表!A:L,7,0),""))</f>
        <v/>
      </c>
      <c r="M8510" s="20" t="str">
        <f>IFERROR(VLOOKUP(B8510,属性中转表!$K$2:$O$21,5,FALSE),"")</f>
        <v/>
      </c>
      <c r="N8510" s="20" t="str">
        <f>IF(B8510=25,VLOOKUP(A8510,英雄数据表!A:L,8,FALSE),IF(B8510=50,VLOOKUP(A8510,英雄数据表!A:L,12,0),""))</f>
        <v/>
      </c>
    </row>
    <row r="8511" spans="1:14" x14ac:dyDescent="0.3">
      <c r="A8511" s="20">
        <v>14066</v>
      </c>
      <c r="B8511" s="20">
        <v>10</v>
      </c>
      <c r="C8511" s="21">
        <v>5</v>
      </c>
      <c r="D8511" s="21">
        <f>VLOOKUP(A8511,英雄数据表!A:D,4,0)</f>
        <v>1</v>
      </c>
      <c r="E8511" s="32" t="s">
        <v>554</v>
      </c>
      <c r="F8511" s="20">
        <f t="shared" si="572"/>
        <v>14066</v>
      </c>
      <c r="G8511" s="20">
        <f t="shared" si="573"/>
        <v>14066</v>
      </c>
      <c r="H8511" s="21" t="str">
        <f>VLOOKUP(B8511,属性中转表!A:F,6,FALSE)</f>
        <v>"hp":21600,"atk":600</v>
      </c>
      <c r="I8511" s="20" t="s">
        <v>23</v>
      </c>
      <c r="K8511" s="32" t="str">
        <f t="shared" si="571"/>
        <v>"atk":300,"hp":5000</v>
      </c>
      <c r="L8511" s="20" t="str">
        <f>IF(B8511&gt;=50,VLOOKUP(A8511,英雄数据表!A:L,11,FALSE),IF(B8511&gt;=25,VLOOKUP(A8511,英雄数据表!A:L,7,0),""))</f>
        <v/>
      </c>
      <c r="M8511" s="20" t="str">
        <f>IFERROR(VLOOKUP(B8511,属性中转表!$K$2:$O$21,5,FALSE),"")</f>
        <v>"hp":5000</v>
      </c>
      <c r="N8511" s="20" t="str">
        <f>IF(B8511=25,VLOOKUP(A8511,英雄数据表!A:L,8,FALSE),IF(B8511=50,VLOOKUP(A8511,英雄数据表!A:L,12,0),""))</f>
        <v/>
      </c>
    </row>
    <row r="8512" spans="1:14" x14ac:dyDescent="0.3">
      <c r="A8512" s="20">
        <v>14066</v>
      </c>
      <c r="B8512" s="20">
        <v>11</v>
      </c>
      <c r="C8512" s="21">
        <v>5</v>
      </c>
      <c r="D8512" s="21">
        <f>VLOOKUP(A8512,英雄数据表!A:D,4,0)</f>
        <v>1</v>
      </c>
      <c r="E8512" s="32" t="s">
        <v>554</v>
      </c>
      <c r="F8512" s="20">
        <f t="shared" si="572"/>
        <v>14066</v>
      </c>
      <c r="G8512" s="20">
        <f t="shared" si="573"/>
        <v>14066</v>
      </c>
      <c r="H8512" s="21" t="str">
        <f>VLOOKUP(B8512,属性中转表!A:F,6,FALSE)</f>
        <v>"hp":24300,"atk":675</v>
      </c>
      <c r="I8512" s="20" t="s">
        <v>23</v>
      </c>
      <c r="K8512" s="32" t="str">
        <f t="shared" si="571"/>
        <v>"atk":300,"hp":5000</v>
      </c>
      <c r="L8512" s="20" t="str">
        <f>IF(B8512&gt;=50,VLOOKUP(A8512,英雄数据表!A:L,11,FALSE),IF(B8512&gt;=25,VLOOKUP(A8512,英雄数据表!A:L,7,0),""))</f>
        <v/>
      </c>
      <c r="M8512" s="20" t="str">
        <f>IFERROR(VLOOKUP(B8512,属性中转表!$K$2:$O$21,5,FALSE),"")</f>
        <v/>
      </c>
      <c r="N8512" s="20" t="str">
        <f>IF(B8512=25,VLOOKUP(A8512,英雄数据表!A:L,8,FALSE),IF(B8512=50,VLOOKUP(A8512,英雄数据表!A:L,12,0),""))</f>
        <v/>
      </c>
    </row>
    <row r="8513" spans="1:14" x14ac:dyDescent="0.3">
      <c r="A8513" s="20">
        <v>14066</v>
      </c>
      <c r="B8513" s="20">
        <v>12</v>
      </c>
      <c r="C8513" s="21">
        <v>5</v>
      </c>
      <c r="D8513" s="21">
        <f>VLOOKUP(A8513,英雄数据表!A:D,4,0)</f>
        <v>1</v>
      </c>
      <c r="E8513" s="32" t="s">
        <v>554</v>
      </c>
      <c r="F8513" s="20">
        <f t="shared" si="572"/>
        <v>14066</v>
      </c>
      <c r="G8513" s="20">
        <f t="shared" si="573"/>
        <v>14066</v>
      </c>
      <c r="H8513" s="21" t="str">
        <f>VLOOKUP(B8513,属性中转表!A:F,6,FALSE)</f>
        <v>"hp":27000,"atk":750</v>
      </c>
      <c r="I8513" s="20" t="s">
        <v>23</v>
      </c>
      <c r="K8513" s="32" t="str">
        <f t="shared" si="571"/>
        <v>"atk":300,"hp":5000</v>
      </c>
      <c r="L8513" s="20" t="str">
        <f>IF(B8513&gt;=50,VLOOKUP(A8513,英雄数据表!A:L,11,FALSE),IF(B8513&gt;=25,VLOOKUP(A8513,英雄数据表!A:L,7,0),""))</f>
        <v/>
      </c>
      <c r="M8513" s="20" t="str">
        <f>IFERROR(VLOOKUP(B8513,属性中转表!$K$2:$O$21,5,FALSE),"")</f>
        <v/>
      </c>
      <c r="N8513" s="20" t="str">
        <f>IF(B8513=25,VLOOKUP(A8513,英雄数据表!A:L,8,FALSE),IF(B8513=50,VLOOKUP(A8513,英雄数据表!A:L,12,0),""))</f>
        <v/>
      </c>
    </row>
    <row r="8514" spans="1:14" x14ac:dyDescent="0.3">
      <c r="A8514" s="20">
        <v>14066</v>
      </c>
      <c r="B8514" s="20">
        <v>13</v>
      </c>
      <c r="C8514" s="21">
        <v>5</v>
      </c>
      <c r="D8514" s="21">
        <f>VLOOKUP(A8514,英雄数据表!A:D,4,0)</f>
        <v>1</v>
      </c>
      <c r="E8514" s="32" t="s">
        <v>554</v>
      </c>
      <c r="F8514" s="20">
        <f t="shared" si="572"/>
        <v>14066</v>
      </c>
      <c r="G8514" s="20">
        <f t="shared" si="573"/>
        <v>14066</v>
      </c>
      <c r="H8514" s="21" t="str">
        <f>VLOOKUP(B8514,属性中转表!A:F,6,FALSE)</f>
        <v>"hp":29700,"atk":825</v>
      </c>
      <c r="I8514" s="20" t="s">
        <v>23</v>
      </c>
      <c r="K8514" s="32" t="str">
        <f t="shared" si="571"/>
        <v>"atk":300,"hp":5000</v>
      </c>
      <c r="L8514" s="20" t="str">
        <f>IF(B8514&gt;=50,VLOOKUP(A8514,英雄数据表!A:L,11,FALSE),IF(B8514&gt;=25,VLOOKUP(A8514,英雄数据表!A:L,7,0),""))</f>
        <v/>
      </c>
      <c r="M8514" s="20" t="str">
        <f>IFERROR(VLOOKUP(B8514,属性中转表!$K$2:$O$21,5,FALSE),"")</f>
        <v/>
      </c>
      <c r="N8514" s="20" t="str">
        <f>IF(B8514=25,VLOOKUP(A8514,英雄数据表!A:L,8,FALSE),IF(B8514=50,VLOOKUP(A8514,英雄数据表!A:L,12,0),""))</f>
        <v/>
      </c>
    </row>
    <row r="8515" spans="1:14" x14ac:dyDescent="0.3">
      <c r="A8515" s="20">
        <v>14066</v>
      </c>
      <c r="B8515" s="20">
        <v>14</v>
      </c>
      <c r="C8515" s="21">
        <v>5</v>
      </c>
      <c r="D8515" s="21">
        <f>VLOOKUP(A8515,英雄数据表!A:D,4,0)</f>
        <v>1</v>
      </c>
      <c r="E8515" s="32" t="s">
        <v>554</v>
      </c>
      <c r="F8515" s="20">
        <f t="shared" si="572"/>
        <v>14066</v>
      </c>
      <c r="G8515" s="20">
        <f t="shared" si="573"/>
        <v>14066</v>
      </c>
      <c r="H8515" s="21" t="str">
        <f>VLOOKUP(B8515,属性中转表!A:F,6,FALSE)</f>
        <v>"hp":32400,"atk":900</v>
      </c>
      <c r="I8515" s="20" t="s">
        <v>23</v>
      </c>
      <c r="K8515" s="32" t="str">
        <f t="shared" si="571"/>
        <v>"atk":300,"hp":5000</v>
      </c>
      <c r="L8515" s="20" t="str">
        <f>IF(B8515&gt;=50,VLOOKUP(A8515,英雄数据表!A:L,11,FALSE),IF(B8515&gt;=25,VLOOKUP(A8515,英雄数据表!A:L,7,0),""))</f>
        <v/>
      </c>
      <c r="M8515" s="20" t="str">
        <f>IFERROR(VLOOKUP(B8515,属性中转表!$K$2:$O$21,5,FALSE),"")</f>
        <v/>
      </c>
      <c r="N8515" s="20" t="str">
        <f>IF(B8515=25,VLOOKUP(A8515,英雄数据表!A:L,8,FALSE),IF(B8515=50,VLOOKUP(A8515,英雄数据表!A:L,12,0),""))</f>
        <v/>
      </c>
    </row>
    <row r="8516" spans="1:14" x14ac:dyDescent="0.3">
      <c r="A8516" s="20">
        <v>14066</v>
      </c>
      <c r="B8516" s="20">
        <v>15</v>
      </c>
      <c r="C8516" s="21">
        <v>5</v>
      </c>
      <c r="D8516" s="21">
        <f>VLOOKUP(A8516,英雄数据表!A:D,4,0)</f>
        <v>1</v>
      </c>
      <c r="E8516" s="32" t="s">
        <v>554</v>
      </c>
      <c r="F8516" s="20">
        <f t="shared" si="572"/>
        <v>14066</v>
      </c>
      <c r="G8516" s="20">
        <f t="shared" si="573"/>
        <v>14066</v>
      </c>
      <c r="H8516" s="21" t="str">
        <f>VLOOKUP(B8516,属性中转表!A:F,6,FALSE)</f>
        <v>"hp":35100,"atk":975</v>
      </c>
      <c r="I8516" s="20" t="s">
        <v>26</v>
      </c>
      <c r="K8516" s="32" t="str">
        <f t="shared" si="571"/>
        <v>"atk":300,"hp":5000,"undpspro":50</v>
      </c>
      <c r="L8516" s="20" t="str">
        <f>IF(B8516&gt;=50,VLOOKUP(A8516,英雄数据表!A:L,11,FALSE),IF(B8516&gt;=25,VLOOKUP(A8516,英雄数据表!A:L,7,0),""))</f>
        <v/>
      </c>
      <c r="M8516" s="20" t="str">
        <f>IFERROR(VLOOKUP(B8516,属性中转表!$K$2:$O$21,5,FALSE),"")</f>
        <v>"undpspro":50</v>
      </c>
      <c r="N8516" s="20" t="str">
        <f>IF(B8516=25,VLOOKUP(A8516,英雄数据表!A:L,8,FALSE),IF(B8516=50,VLOOKUP(A8516,英雄数据表!A:L,12,0),""))</f>
        <v/>
      </c>
    </row>
    <row r="8517" spans="1:14" x14ac:dyDescent="0.3">
      <c r="A8517" s="20">
        <v>14066</v>
      </c>
      <c r="B8517" s="20">
        <v>16</v>
      </c>
      <c r="C8517" s="21">
        <v>5</v>
      </c>
      <c r="D8517" s="21">
        <f>VLOOKUP(A8517,英雄数据表!A:D,4,0)</f>
        <v>1</v>
      </c>
      <c r="E8517" s="32" t="s">
        <v>554</v>
      </c>
      <c r="F8517" s="20">
        <f t="shared" si="572"/>
        <v>14066</v>
      </c>
      <c r="G8517" s="20">
        <f t="shared" si="573"/>
        <v>14066</v>
      </c>
      <c r="H8517" s="21" t="str">
        <f>VLOOKUP(B8517,属性中转表!A:F,6,FALSE)</f>
        <v>"hp":37800,"atk":1050</v>
      </c>
      <c r="I8517" s="20" t="s">
        <v>26</v>
      </c>
      <c r="K8517" s="32" t="str">
        <f t="shared" si="571"/>
        <v>"atk":300,"hp":5000,"undpspro":50</v>
      </c>
      <c r="L8517" s="20" t="str">
        <f>IF(B8517&gt;=50,VLOOKUP(A8517,英雄数据表!A:L,11,FALSE),IF(B8517&gt;=25,VLOOKUP(A8517,英雄数据表!A:L,7,0),""))</f>
        <v/>
      </c>
      <c r="M8517" s="20" t="str">
        <f>IFERROR(VLOOKUP(B8517,属性中转表!$K$2:$O$21,5,FALSE),"")</f>
        <v/>
      </c>
      <c r="N8517" s="20" t="str">
        <f>IF(B8517=25,VLOOKUP(A8517,英雄数据表!A:L,8,FALSE),IF(B8517=50,VLOOKUP(A8517,英雄数据表!A:L,12,0),""))</f>
        <v/>
      </c>
    </row>
    <row r="8518" spans="1:14" x14ac:dyDescent="0.3">
      <c r="A8518" s="20">
        <v>14066</v>
      </c>
      <c r="B8518" s="20">
        <v>17</v>
      </c>
      <c r="C8518" s="21">
        <v>5</v>
      </c>
      <c r="D8518" s="21">
        <f>VLOOKUP(A8518,英雄数据表!A:D,4,0)</f>
        <v>1</v>
      </c>
      <c r="E8518" s="32" t="s">
        <v>554</v>
      </c>
      <c r="F8518" s="20">
        <f t="shared" si="572"/>
        <v>14066</v>
      </c>
      <c r="G8518" s="20">
        <f t="shared" si="573"/>
        <v>14066</v>
      </c>
      <c r="H8518" s="21" t="str">
        <f>VLOOKUP(B8518,属性中转表!A:F,6,FALSE)</f>
        <v>"hp":40500,"atk":1125</v>
      </c>
      <c r="I8518" s="20" t="s">
        <v>26</v>
      </c>
      <c r="K8518" s="32" t="str">
        <f t="shared" si="571"/>
        <v>"atk":300,"hp":5000,"undpspro":50</v>
      </c>
      <c r="L8518" s="20" t="str">
        <f>IF(B8518&gt;=50,VLOOKUP(A8518,英雄数据表!A:L,11,FALSE),IF(B8518&gt;=25,VLOOKUP(A8518,英雄数据表!A:L,7,0),""))</f>
        <v/>
      </c>
      <c r="M8518" s="20" t="str">
        <f>IFERROR(VLOOKUP(B8518,属性中转表!$K$2:$O$21,5,FALSE),"")</f>
        <v/>
      </c>
      <c r="N8518" s="20" t="str">
        <f>IF(B8518=25,VLOOKUP(A8518,英雄数据表!A:L,8,FALSE),IF(B8518=50,VLOOKUP(A8518,英雄数据表!A:L,12,0),""))</f>
        <v/>
      </c>
    </row>
    <row r="8519" spans="1:14" x14ac:dyDescent="0.3">
      <c r="A8519" s="20">
        <v>14066</v>
      </c>
      <c r="B8519" s="20">
        <v>18</v>
      </c>
      <c r="C8519" s="21">
        <v>5</v>
      </c>
      <c r="D8519" s="21">
        <f>VLOOKUP(A8519,英雄数据表!A:D,4,0)</f>
        <v>1</v>
      </c>
      <c r="E8519" s="32" t="s">
        <v>554</v>
      </c>
      <c r="F8519" s="20">
        <f t="shared" si="572"/>
        <v>14066</v>
      </c>
      <c r="G8519" s="20">
        <f t="shared" si="573"/>
        <v>14066</v>
      </c>
      <c r="H8519" s="21" t="str">
        <f>VLOOKUP(B8519,属性中转表!A:F,6,FALSE)</f>
        <v>"hp":43200,"atk":1200</v>
      </c>
      <c r="I8519" s="20" t="s">
        <v>26</v>
      </c>
      <c r="K8519" s="32" t="str">
        <f t="shared" si="571"/>
        <v>"atk":300,"hp":5000,"undpspro":50</v>
      </c>
      <c r="L8519" s="20" t="str">
        <f>IF(B8519&gt;=50,VLOOKUP(A8519,英雄数据表!A:L,11,FALSE),IF(B8519&gt;=25,VLOOKUP(A8519,英雄数据表!A:L,7,0),""))</f>
        <v/>
      </c>
      <c r="M8519" s="20" t="str">
        <f>IFERROR(VLOOKUP(B8519,属性中转表!$K$2:$O$21,5,FALSE),"")</f>
        <v/>
      </c>
      <c r="N8519" s="20" t="str">
        <f>IF(B8519=25,VLOOKUP(A8519,英雄数据表!A:L,8,FALSE),IF(B8519=50,VLOOKUP(A8519,英雄数据表!A:L,12,0),""))</f>
        <v/>
      </c>
    </row>
    <row r="8520" spans="1:14" x14ac:dyDescent="0.3">
      <c r="A8520" s="20">
        <v>14066</v>
      </c>
      <c r="B8520" s="20">
        <v>19</v>
      </c>
      <c r="C8520" s="21">
        <v>5</v>
      </c>
      <c r="D8520" s="21">
        <f>VLOOKUP(A8520,英雄数据表!A:D,4,0)</f>
        <v>1</v>
      </c>
      <c r="E8520" s="32" t="s">
        <v>554</v>
      </c>
      <c r="F8520" s="20">
        <f t="shared" si="572"/>
        <v>14066</v>
      </c>
      <c r="G8520" s="20">
        <f t="shared" si="573"/>
        <v>14066</v>
      </c>
      <c r="H8520" s="21" t="str">
        <f>VLOOKUP(B8520,属性中转表!A:F,6,FALSE)</f>
        <v>"hp":45900,"atk":1275</v>
      </c>
      <c r="I8520" s="20" t="s">
        <v>26</v>
      </c>
      <c r="K8520" s="32" t="str">
        <f t="shared" si="571"/>
        <v>"atk":300,"hp":5000,"undpspro":50</v>
      </c>
      <c r="L8520" s="20" t="str">
        <f>IF(B8520&gt;=50,VLOOKUP(A8520,英雄数据表!A:L,11,FALSE),IF(B8520&gt;=25,VLOOKUP(A8520,英雄数据表!A:L,7,0),""))</f>
        <v/>
      </c>
      <c r="M8520" s="20" t="str">
        <f>IFERROR(VLOOKUP(B8520,属性中转表!$K$2:$O$21,5,FALSE),"")</f>
        <v/>
      </c>
      <c r="N8520" s="20" t="str">
        <f>IF(B8520=25,VLOOKUP(A8520,英雄数据表!A:L,8,FALSE),IF(B8520=50,VLOOKUP(A8520,英雄数据表!A:L,12,0),""))</f>
        <v/>
      </c>
    </row>
    <row r="8521" spans="1:14" x14ac:dyDescent="0.3">
      <c r="A8521" s="20">
        <v>14066</v>
      </c>
      <c r="B8521" s="20">
        <v>20</v>
      </c>
      <c r="C8521" s="21">
        <v>5</v>
      </c>
      <c r="D8521" s="21">
        <f>VLOOKUP(A8521,英雄数据表!A:D,4,0)</f>
        <v>1</v>
      </c>
      <c r="E8521" s="32" t="s">
        <v>554</v>
      </c>
      <c r="F8521" s="20">
        <f t="shared" si="572"/>
        <v>14066</v>
      </c>
      <c r="G8521" s="20">
        <f t="shared" si="573"/>
        <v>14066</v>
      </c>
      <c r="H8521" s="21" t="str">
        <f>VLOOKUP(B8521,属性中转表!A:F,6,FALSE)</f>
        <v>"hp":48600,"atk":1350</v>
      </c>
      <c r="I8521" s="20" t="s">
        <v>26</v>
      </c>
      <c r="K8521" s="32" t="str">
        <f t="shared" si="571"/>
        <v>"atk":300,"hp":5000,"undpspro":50</v>
      </c>
      <c r="L8521" s="20" t="str">
        <f>IF(B8521&gt;=50,VLOOKUP(A8521,英雄数据表!A:L,11,FALSE),IF(B8521&gt;=25,VLOOKUP(A8521,英雄数据表!A:L,7,0),""))</f>
        <v/>
      </c>
      <c r="M8521" s="20" t="str">
        <f>IFERROR(VLOOKUP(B8521,属性中转表!$K$2:$O$21,5,FALSE),"")</f>
        <v>"dpspro":50</v>
      </c>
      <c r="N8521" s="20" t="str">
        <f>IF(B8521=25,VLOOKUP(A8521,英雄数据表!A:L,8,FALSE),IF(B8521=50,VLOOKUP(A8521,英雄数据表!A:L,12,0),""))</f>
        <v/>
      </c>
    </row>
    <row r="8522" spans="1:14" x14ac:dyDescent="0.3">
      <c r="A8522" s="20">
        <v>14066</v>
      </c>
      <c r="B8522" s="20">
        <v>21</v>
      </c>
      <c r="C8522" s="21">
        <v>5</v>
      </c>
      <c r="D8522" s="21">
        <f>VLOOKUP(A8522,英雄数据表!A:D,4,0)</f>
        <v>1</v>
      </c>
      <c r="E8522" s="32" t="s">
        <v>554</v>
      </c>
      <c r="F8522" s="20">
        <f t="shared" si="572"/>
        <v>14066</v>
      </c>
      <c r="G8522" s="20">
        <f t="shared" si="573"/>
        <v>14066</v>
      </c>
      <c r="H8522" s="21" t="str">
        <f>VLOOKUP(B8522,属性中转表!A:F,6,FALSE)</f>
        <v>"hp":52200,"atk":1450</v>
      </c>
      <c r="I8522" s="20" t="s">
        <v>26</v>
      </c>
      <c r="K8522" s="32" t="str">
        <f t="shared" si="571"/>
        <v>"atk":300,"hp":5000,"undpspro":50</v>
      </c>
      <c r="L8522" s="20" t="str">
        <f>IF(B8522&gt;=50,VLOOKUP(A8522,英雄数据表!A:L,11,FALSE),IF(B8522&gt;=25,VLOOKUP(A8522,英雄数据表!A:L,7,0),""))</f>
        <v/>
      </c>
      <c r="M8522" s="20" t="str">
        <f>IFERROR(VLOOKUP(B8522,属性中转表!$K$2:$O$21,5,FALSE),"")</f>
        <v/>
      </c>
      <c r="N8522" s="20" t="str">
        <f>IF(B8522=25,VLOOKUP(A8522,英雄数据表!A:L,8,FALSE),IF(B8522=50,VLOOKUP(A8522,英雄数据表!A:L,12,0),""))</f>
        <v/>
      </c>
    </row>
    <row r="8523" spans="1:14" x14ac:dyDescent="0.3">
      <c r="A8523" s="20">
        <v>14066</v>
      </c>
      <c r="B8523" s="20">
        <v>22</v>
      </c>
      <c r="C8523" s="21">
        <v>5</v>
      </c>
      <c r="D8523" s="21">
        <f>VLOOKUP(A8523,英雄数据表!A:D,4,0)</f>
        <v>1</v>
      </c>
      <c r="E8523" s="32" t="s">
        <v>554</v>
      </c>
      <c r="F8523" s="20">
        <f t="shared" si="572"/>
        <v>14066</v>
      </c>
      <c r="G8523" s="20">
        <f t="shared" si="573"/>
        <v>14066</v>
      </c>
      <c r="H8523" s="21" t="str">
        <f>VLOOKUP(B8523,属性中转表!A:F,6,FALSE)</f>
        <v>"hp":55800,"atk":1550</v>
      </c>
      <c r="I8523" s="20" t="s">
        <v>26</v>
      </c>
      <c r="K8523" s="32" t="str">
        <f t="shared" si="571"/>
        <v>"atk":300,"hp":5000,"undpspro":50</v>
      </c>
      <c r="L8523" s="20" t="str">
        <f>IF(B8523&gt;=50,VLOOKUP(A8523,英雄数据表!A:L,11,FALSE),IF(B8523&gt;=25,VLOOKUP(A8523,英雄数据表!A:L,7,0),""))</f>
        <v/>
      </c>
      <c r="M8523" s="20" t="str">
        <f>IFERROR(VLOOKUP(B8523,属性中转表!$K$2:$O$21,5,FALSE),"")</f>
        <v/>
      </c>
      <c r="N8523" s="20" t="str">
        <f>IF(B8523=25,VLOOKUP(A8523,英雄数据表!A:L,8,FALSE),IF(B8523=50,VLOOKUP(A8523,英雄数据表!A:L,12,0),""))</f>
        <v/>
      </c>
    </row>
    <row r="8524" spans="1:14" x14ac:dyDescent="0.3">
      <c r="A8524" s="20">
        <v>14066</v>
      </c>
      <c r="B8524" s="20">
        <v>23</v>
      </c>
      <c r="C8524" s="21">
        <v>5</v>
      </c>
      <c r="D8524" s="21">
        <f>VLOOKUP(A8524,英雄数据表!A:D,4,0)</f>
        <v>1</v>
      </c>
      <c r="E8524" s="32" t="s">
        <v>554</v>
      </c>
      <c r="F8524" s="20">
        <f t="shared" si="572"/>
        <v>14066</v>
      </c>
      <c r="G8524" s="20">
        <f t="shared" si="573"/>
        <v>14066</v>
      </c>
      <c r="H8524" s="21" t="str">
        <f>VLOOKUP(B8524,属性中转表!A:F,6,FALSE)</f>
        <v>"hp":59400,"atk":1650</v>
      </c>
      <c r="I8524" s="20" t="s">
        <v>26</v>
      </c>
      <c r="K8524" s="32" t="str">
        <f t="shared" si="571"/>
        <v>"atk":300,"hp":5000,"undpspro":50</v>
      </c>
      <c r="L8524" s="20" t="str">
        <f>IF(B8524&gt;=50,VLOOKUP(A8524,英雄数据表!A:L,11,FALSE),IF(B8524&gt;=25,VLOOKUP(A8524,英雄数据表!A:L,7,0),""))</f>
        <v/>
      </c>
      <c r="M8524" s="20" t="str">
        <f>IFERROR(VLOOKUP(B8524,属性中转表!$K$2:$O$21,5,FALSE),"")</f>
        <v/>
      </c>
      <c r="N8524" s="20" t="str">
        <f>IF(B8524=25,VLOOKUP(A8524,英雄数据表!A:L,8,FALSE),IF(B8524=50,VLOOKUP(A8524,英雄数据表!A:L,12,0),""))</f>
        <v/>
      </c>
    </row>
    <row r="8525" spans="1:14" x14ac:dyDescent="0.3">
      <c r="A8525" s="20">
        <v>14066</v>
      </c>
      <c r="B8525" s="20">
        <v>24</v>
      </c>
      <c r="C8525" s="21">
        <v>5</v>
      </c>
      <c r="D8525" s="21">
        <f>VLOOKUP(A8525,英雄数据表!A:D,4,0)</f>
        <v>1</v>
      </c>
      <c r="E8525" s="32" t="s">
        <v>554</v>
      </c>
      <c r="F8525" s="20">
        <f t="shared" si="572"/>
        <v>14066</v>
      </c>
      <c r="G8525" s="20">
        <f t="shared" si="573"/>
        <v>14066</v>
      </c>
      <c r="H8525" s="21" t="str">
        <f>VLOOKUP(B8525,属性中转表!A:F,6,FALSE)</f>
        <v>"hp":63000,"atk":1750</v>
      </c>
      <c r="I8525" s="20" t="s">
        <v>26</v>
      </c>
      <c r="K8525" s="32" t="str">
        <f t="shared" si="571"/>
        <v>"atk":300,"hp":5000,"undpspro":50</v>
      </c>
      <c r="L8525" s="20" t="str">
        <f>IF(B8525&gt;=50,VLOOKUP(A8525,英雄数据表!A:L,11,FALSE),IF(B8525&gt;=25,VLOOKUP(A8525,英雄数据表!A:L,7,0),""))</f>
        <v/>
      </c>
      <c r="M8525" s="20" t="str">
        <f>IFERROR(VLOOKUP(B8525,属性中转表!$K$2:$O$21,5,FALSE),"")</f>
        <v/>
      </c>
      <c r="N8525" s="20" t="str">
        <f>IF(B8525=25,VLOOKUP(A8525,英雄数据表!A:L,8,FALSE),IF(B8525=50,VLOOKUP(A8525,英雄数据表!A:L,12,0),""))</f>
        <v/>
      </c>
    </row>
    <row r="8526" spans="1:14" x14ac:dyDescent="0.3">
      <c r="A8526" s="20">
        <v>14066</v>
      </c>
      <c r="B8526" s="20">
        <v>25</v>
      </c>
      <c r="C8526" s="21">
        <v>5</v>
      </c>
      <c r="D8526" s="21">
        <f>VLOOKUP(A8526,英雄数据表!A:D,4,0)</f>
        <v>1</v>
      </c>
      <c r="E8526" s="32" t="s">
        <v>554</v>
      </c>
      <c r="F8526" s="20">
        <f t="shared" si="572"/>
        <v>14066</v>
      </c>
      <c r="G8526" s="20">
        <f t="shared" si="573"/>
        <v>14066</v>
      </c>
      <c r="H8526" s="21" t="str">
        <f>VLOOKUP(B8526,属性中转表!A:F,6,FALSE)</f>
        <v>"hp":66600,"atk":1850</v>
      </c>
      <c r="I8526" s="20" t="s">
        <v>26</v>
      </c>
      <c r="K8526" s="32" t="str">
        <f t="shared" si="571"/>
        <v>"atk":300,"hp":5000,"undpspro":50</v>
      </c>
      <c r="L8526" s="20" t="str">
        <f>IF(B8526&gt;=50,VLOOKUP(A8526,英雄数据表!A:L,11,FALSE),IF(B8526&gt;=25,VLOOKUP(A8526,英雄数据表!A:L,7,0),""))</f>
        <v>"1406601004"</v>
      </c>
      <c r="M8526" s="20" t="str">
        <f>IFERROR(VLOOKUP(B8526,属性中转表!$K$2:$O$21,5,FALSE),"")</f>
        <v/>
      </c>
      <c r="N8526" s="20" t="str">
        <f>IF(B8526=25,VLOOKUP(A8526,英雄数据表!A:L,8,FALSE),IF(B8526=50,VLOOKUP(A8526,英雄数据表!A:L,12,0),""))</f>
        <v>生命+6%，释放怒气技能时额外施加目标最大生命值5%的伤害（不超过攻击力的1500%）</v>
      </c>
    </row>
    <row r="8527" spans="1:14" x14ac:dyDescent="0.3">
      <c r="A8527" s="20">
        <v>14066</v>
      </c>
      <c r="B8527" s="20">
        <v>26</v>
      </c>
      <c r="C8527" s="21">
        <v>5</v>
      </c>
      <c r="D8527" s="21">
        <f>VLOOKUP(A8527,英雄数据表!A:D,4,0)</f>
        <v>1</v>
      </c>
      <c r="E8527" s="32" t="s">
        <v>554</v>
      </c>
      <c r="F8527" s="20">
        <f t="shared" si="572"/>
        <v>14066</v>
      </c>
      <c r="G8527" s="20">
        <f t="shared" si="573"/>
        <v>14066</v>
      </c>
      <c r="H8527" s="21" t="str">
        <f>VLOOKUP(B8527,属性中转表!A:F,6,FALSE)</f>
        <v>"hp":70200,"atk":1950</v>
      </c>
      <c r="I8527" s="20" t="s">
        <v>26</v>
      </c>
      <c r="K8527" s="32" t="str">
        <f t="shared" si="571"/>
        <v>"atk":300,"hp":5000,"undpspro":50</v>
      </c>
      <c r="L8527" s="20" t="str">
        <f>IF(B8527&gt;=50,VLOOKUP(A8527,英雄数据表!A:L,11,FALSE),IF(B8527&gt;=25,VLOOKUP(A8527,英雄数据表!A:L,7,0),""))</f>
        <v>"1406601004"</v>
      </c>
      <c r="M8527" s="20" t="str">
        <f>IFERROR(VLOOKUP(B8527,属性中转表!$K$2:$O$21,5,FALSE),"")</f>
        <v/>
      </c>
      <c r="N8527" s="20" t="str">
        <f>IF(B8527=25,VLOOKUP(A8527,英雄数据表!A:L,8,FALSE),IF(B8527=50,VLOOKUP(A8527,英雄数据表!A:L,12,0),""))</f>
        <v/>
      </c>
    </row>
    <row r="8528" spans="1:14" x14ac:dyDescent="0.3">
      <c r="A8528" s="20">
        <v>14066</v>
      </c>
      <c r="B8528" s="20">
        <v>27</v>
      </c>
      <c r="C8528" s="21">
        <v>5</v>
      </c>
      <c r="D8528" s="21">
        <f>VLOOKUP(A8528,英雄数据表!A:D,4,0)</f>
        <v>1</v>
      </c>
      <c r="E8528" s="32" t="s">
        <v>554</v>
      </c>
      <c r="F8528" s="20">
        <f t="shared" si="572"/>
        <v>14066</v>
      </c>
      <c r="G8528" s="20">
        <f t="shared" si="573"/>
        <v>14066</v>
      </c>
      <c r="H8528" s="21" t="str">
        <f>VLOOKUP(B8528,属性中转表!A:F,6,FALSE)</f>
        <v>"hp":73800,"atk":2050</v>
      </c>
      <c r="I8528" s="20" t="s">
        <v>26</v>
      </c>
      <c r="K8528" s="32" t="str">
        <f t="shared" si="571"/>
        <v>"atk":300,"hp":5000,"undpspro":50</v>
      </c>
      <c r="L8528" s="20" t="str">
        <f>IF(B8528&gt;=50,VLOOKUP(A8528,英雄数据表!A:L,11,FALSE),IF(B8528&gt;=25,VLOOKUP(A8528,英雄数据表!A:L,7,0),""))</f>
        <v>"1406601004"</v>
      </c>
      <c r="M8528" s="20" t="str">
        <f>IFERROR(VLOOKUP(B8528,属性中转表!$K$2:$O$21,5,FALSE),"")</f>
        <v/>
      </c>
      <c r="N8528" s="20" t="str">
        <f>IF(B8528=25,VLOOKUP(A8528,英雄数据表!A:L,8,FALSE),IF(B8528=50,VLOOKUP(A8528,英雄数据表!A:L,12,0),""))</f>
        <v/>
      </c>
    </row>
    <row r="8529" spans="1:14" x14ac:dyDescent="0.3">
      <c r="A8529" s="20">
        <v>14066</v>
      </c>
      <c r="B8529" s="20">
        <v>28</v>
      </c>
      <c r="C8529" s="21">
        <v>5</v>
      </c>
      <c r="D8529" s="21">
        <f>VLOOKUP(A8529,英雄数据表!A:D,4,0)</f>
        <v>1</v>
      </c>
      <c r="E8529" s="32" t="s">
        <v>554</v>
      </c>
      <c r="F8529" s="20">
        <f t="shared" si="572"/>
        <v>14066</v>
      </c>
      <c r="G8529" s="20">
        <f t="shared" si="573"/>
        <v>14066</v>
      </c>
      <c r="H8529" s="21" t="str">
        <f>VLOOKUP(B8529,属性中转表!A:F,6,FALSE)</f>
        <v>"hp":77400,"atk":2150</v>
      </c>
      <c r="I8529" s="20" t="s">
        <v>26</v>
      </c>
      <c r="K8529" s="32" t="str">
        <f t="shared" si="571"/>
        <v>"atk":300,"hp":5000,"undpspro":50</v>
      </c>
      <c r="L8529" s="20" t="str">
        <f>IF(B8529&gt;=50,VLOOKUP(A8529,英雄数据表!A:L,11,FALSE),IF(B8529&gt;=25,VLOOKUP(A8529,英雄数据表!A:L,7,0),""))</f>
        <v>"1406601004"</v>
      </c>
      <c r="M8529" s="20" t="str">
        <f>IFERROR(VLOOKUP(B8529,属性中转表!$K$2:$O$21,5,FALSE),"")</f>
        <v/>
      </c>
      <c r="N8529" s="20" t="str">
        <f>IF(B8529=25,VLOOKUP(A8529,英雄数据表!A:L,8,FALSE),IF(B8529=50,VLOOKUP(A8529,英雄数据表!A:L,12,0),""))</f>
        <v/>
      </c>
    </row>
    <row r="8530" spans="1:14" x14ac:dyDescent="0.3">
      <c r="A8530" s="20">
        <v>14066</v>
      </c>
      <c r="B8530" s="20">
        <v>29</v>
      </c>
      <c r="C8530" s="21">
        <v>5</v>
      </c>
      <c r="D8530" s="21">
        <f>VLOOKUP(A8530,英雄数据表!A:D,4,0)</f>
        <v>1</v>
      </c>
      <c r="E8530" s="32" t="s">
        <v>554</v>
      </c>
      <c r="F8530" s="20">
        <f t="shared" si="572"/>
        <v>14066</v>
      </c>
      <c r="G8530" s="20">
        <f t="shared" si="573"/>
        <v>14066</v>
      </c>
      <c r="H8530" s="21" t="str">
        <f>VLOOKUP(B8530,属性中转表!A:F,6,FALSE)</f>
        <v>"hp":81000,"atk":2250</v>
      </c>
      <c r="I8530" s="20" t="s">
        <v>26</v>
      </c>
      <c r="K8530" s="32" t="str">
        <f t="shared" si="571"/>
        <v>"atk":300,"hp":5000,"undpspro":50</v>
      </c>
      <c r="L8530" s="20" t="str">
        <f>IF(B8530&gt;=50,VLOOKUP(A8530,英雄数据表!A:L,11,FALSE),IF(B8530&gt;=25,VLOOKUP(A8530,英雄数据表!A:L,7,0),""))</f>
        <v>"1406601004"</v>
      </c>
      <c r="M8530" s="20" t="str">
        <f>IFERROR(VLOOKUP(B8530,属性中转表!$K$2:$O$21,5,FALSE),"")</f>
        <v/>
      </c>
      <c r="N8530" s="20" t="str">
        <f>IF(B8530=25,VLOOKUP(A8530,英雄数据表!A:L,8,FALSE),IF(B8530=50,VLOOKUP(A8530,英雄数据表!A:L,12,0),""))</f>
        <v/>
      </c>
    </row>
    <row r="8531" spans="1:14" x14ac:dyDescent="0.3">
      <c r="A8531" s="20">
        <v>14066</v>
      </c>
      <c r="B8531" s="20">
        <v>30</v>
      </c>
      <c r="C8531" s="21">
        <v>5</v>
      </c>
      <c r="D8531" s="21">
        <f>VLOOKUP(A8531,英雄数据表!A:D,4,0)</f>
        <v>1</v>
      </c>
      <c r="E8531" s="32" t="s">
        <v>554</v>
      </c>
      <c r="F8531" s="20">
        <f t="shared" si="572"/>
        <v>14066</v>
      </c>
      <c r="G8531" s="20">
        <f t="shared" si="573"/>
        <v>14066</v>
      </c>
      <c r="H8531" s="21" t="str">
        <f>VLOOKUP(B8531,属性中转表!A:F,6,FALSE)</f>
        <v>"hp":84600,"atk":2350</v>
      </c>
      <c r="I8531" s="20" t="s">
        <v>434</v>
      </c>
      <c r="K8531" s="32" t="str">
        <f t="shared" si="571"/>
        <v>"atk":300,"hp":5000,"undpspro":100</v>
      </c>
      <c r="L8531" s="20" t="str">
        <f>IF(B8531&gt;=50,VLOOKUP(A8531,英雄数据表!A:L,11,FALSE),IF(B8531&gt;=25,VLOOKUP(A8531,英雄数据表!A:L,7,0),""))</f>
        <v>"1406601004"</v>
      </c>
      <c r="M8531" s="20" t="str">
        <f>IFERROR(VLOOKUP(B8531,属性中转表!$K$2:$O$21,5,FALSE),"")</f>
        <v>"undpspro":50</v>
      </c>
      <c r="N8531" s="20" t="str">
        <f>IF(B8531=25,VLOOKUP(A8531,英雄数据表!A:L,8,FALSE),IF(B8531=50,VLOOKUP(A8531,英雄数据表!A:L,12,0),""))</f>
        <v/>
      </c>
    </row>
    <row r="8532" spans="1:14" x14ac:dyDescent="0.3">
      <c r="A8532" s="20">
        <v>14066</v>
      </c>
      <c r="B8532" s="20">
        <v>31</v>
      </c>
      <c r="C8532" s="21">
        <v>5</v>
      </c>
      <c r="D8532" s="21">
        <f>VLOOKUP(A8532,英雄数据表!A:D,4,0)</f>
        <v>1</v>
      </c>
      <c r="E8532" s="32" t="s">
        <v>554</v>
      </c>
      <c r="F8532" s="20">
        <f t="shared" si="572"/>
        <v>14066</v>
      </c>
      <c r="G8532" s="20">
        <f t="shared" si="573"/>
        <v>14066</v>
      </c>
      <c r="H8532" s="21" t="str">
        <f>VLOOKUP(B8532,属性中转表!A:F,6,FALSE)</f>
        <v>"hp":89100,"atk":2475</v>
      </c>
      <c r="I8532" s="20" t="s">
        <v>434</v>
      </c>
      <c r="K8532" s="32" t="str">
        <f t="shared" si="571"/>
        <v>"atk":300,"hp":5000,"undpspro":100</v>
      </c>
      <c r="L8532" s="20" t="str">
        <f>IF(B8532&gt;=50,VLOOKUP(A8532,英雄数据表!A:L,11,FALSE),IF(B8532&gt;=25,VLOOKUP(A8532,英雄数据表!A:L,7,0),""))</f>
        <v>"1406601004"</v>
      </c>
      <c r="M8532" s="20" t="str">
        <f>IFERROR(VLOOKUP(B8532,属性中转表!$K$2:$O$21,5,FALSE),"")</f>
        <v/>
      </c>
      <c r="N8532" s="20" t="str">
        <f>IF(B8532=25,VLOOKUP(A8532,英雄数据表!A:L,8,FALSE),IF(B8532=50,VLOOKUP(A8532,英雄数据表!A:L,12,0),""))</f>
        <v/>
      </c>
    </row>
    <row r="8533" spans="1:14" x14ac:dyDescent="0.3">
      <c r="A8533" s="20">
        <v>14066</v>
      </c>
      <c r="B8533" s="20">
        <v>32</v>
      </c>
      <c r="C8533" s="21">
        <v>5</v>
      </c>
      <c r="D8533" s="21">
        <f>VLOOKUP(A8533,英雄数据表!A:D,4,0)</f>
        <v>1</v>
      </c>
      <c r="E8533" s="32" t="s">
        <v>554</v>
      </c>
      <c r="F8533" s="20">
        <f t="shared" si="572"/>
        <v>14066</v>
      </c>
      <c r="G8533" s="20">
        <f t="shared" si="573"/>
        <v>14066</v>
      </c>
      <c r="H8533" s="21" t="str">
        <f>VLOOKUP(B8533,属性中转表!A:F,6,FALSE)</f>
        <v>"hp":93600,"atk":2600</v>
      </c>
      <c r="I8533" s="20" t="s">
        <v>434</v>
      </c>
      <c r="K8533" s="32" t="str">
        <f t="shared" si="571"/>
        <v>"atk":300,"hp":5000,"undpspro":100</v>
      </c>
      <c r="L8533" s="20" t="str">
        <f>IF(B8533&gt;=50,VLOOKUP(A8533,英雄数据表!A:L,11,FALSE),IF(B8533&gt;=25,VLOOKUP(A8533,英雄数据表!A:L,7,0),""))</f>
        <v>"1406601004"</v>
      </c>
      <c r="M8533" s="20" t="str">
        <f>IFERROR(VLOOKUP(B8533,属性中转表!$K$2:$O$21,5,FALSE),"")</f>
        <v/>
      </c>
      <c r="N8533" s="20" t="str">
        <f>IF(B8533=25,VLOOKUP(A8533,英雄数据表!A:L,8,FALSE),IF(B8533=50,VLOOKUP(A8533,英雄数据表!A:L,12,0),""))</f>
        <v/>
      </c>
    </row>
    <row r="8534" spans="1:14" x14ac:dyDescent="0.3">
      <c r="A8534" s="20">
        <v>14066</v>
      </c>
      <c r="B8534" s="20">
        <v>33</v>
      </c>
      <c r="C8534" s="21">
        <v>5</v>
      </c>
      <c r="D8534" s="21">
        <f>VLOOKUP(A8534,英雄数据表!A:D,4,0)</f>
        <v>1</v>
      </c>
      <c r="E8534" s="32" t="s">
        <v>554</v>
      </c>
      <c r="F8534" s="20">
        <f t="shared" si="572"/>
        <v>14066</v>
      </c>
      <c r="G8534" s="20">
        <f t="shared" si="573"/>
        <v>14066</v>
      </c>
      <c r="H8534" s="21" t="str">
        <f>VLOOKUP(B8534,属性中转表!A:F,6,FALSE)</f>
        <v>"hp":98100,"atk":2725</v>
      </c>
      <c r="I8534" s="20" t="s">
        <v>434</v>
      </c>
      <c r="K8534" s="32" t="str">
        <f t="shared" si="571"/>
        <v>"atk":300,"hp":5000,"undpspro":100</v>
      </c>
      <c r="L8534" s="20" t="str">
        <f>IF(B8534&gt;=50,VLOOKUP(A8534,英雄数据表!A:L,11,FALSE),IF(B8534&gt;=25,VLOOKUP(A8534,英雄数据表!A:L,7,0),""))</f>
        <v>"1406601004"</v>
      </c>
      <c r="M8534" s="20" t="str">
        <f>IFERROR(VLOOKUP(B8534,属性中转表!$K$2:$O$21,5,FALSE),"")</f>
        <v/>
      </c>
      <c r="N8534" s="20" t="str">
        <f>IF(B8534=25,VLOOKUP(A8534,英雄数据表!A:L,8,FALSE),IF(B8534=50,VLOOKUP(A8534,英雄数据表!A:L,12,0),""))</f>
        <v/>
      </c>
    </row>
    <row r="8535" spans="1:14" x14ac:dyDescent="0.3">
      <c r="A8535" s="20">
        <v>14066</v>
      </c>
      <c r="B8535" s="20">
        <v>34</v>
      </c>
      <c r="C8535" s="21">
        <v>5</v>
      </c>
      <c r="D8535" s="21">
        <f>VLOOKUP(A8535,英雄数据表!A:D,4,0)</f>
        <v>1</v>
      </c>
      <c r="E8535" s="32" t="s">
        <v>554</v>
      </c>
      <c r="F8535" s="20">
        <f t="shared" si="572"/>
        <v>14066</v>
      </c>
      <c r="G8535" s="20">
        <f t="shared" si="573"/>
        <v>14066</v>
      </c>
      <c r="H8535" s="21" t="str">
        <f>VLOOKUP(B8535,属性中转表!A:F,6,FALSE)</f>
        <v>"hp":102600,"atk":2850</v>
      </c>
      <c r="I8535" s="20" t="s">
        <v>434</v>
      </c>
      <c r="K8535" s="32" t="str">
        <f t="shared" si="571"/>
        <v>"atk":300,"hp":5000,"undpspro":100</v>
      </c>
      <c r="L8535" s="20" t="str">
        <f>IF(B8535&gt;=50,VLOOKUP(A8535,英雄数据表!A:L,11,FALSE),IF(B8535&gt;=25,VLOOKUP(A8535,英雄数据表!A:L,7,0),""))</f>
        <v>"1406601004"</v>
      </c>
      <c r="M8535" s="20" t="str">
        <f>IFERROR(VLOOKUP(B8535,属性中转表!$K$2:$O$21,5,FALSE),"")</f>
        <v/>
      </c>
      <c r="N8535" s="20" t="str">
        <f>IF(B8535=25,VLOOKUP(A8535,英雄数据表!A:L,8,FALSE),IF(B8535=50,VLOOKUP(A8535,英雄数据表!A:L,12,0),""))</f>
        <v/>
      </c>
    </row>
    <row r="8536" spans="1:14" x14ac:dyDescent="0.3">
      <c r="A8536" s="20">
        <v>14066</v>
      </c>
      <c r="B8536" s="20">
        <v>35</v>
      </c>
      <c r="C8536" s="21">
        <v>5</v>
      </c>
      <c r="D8536" s="21">
        <f>VLOOKUP(A8536,英雄数据表!A:D,4,0)</f>
        <v>1</v>
      </c>
      <c r="E8536" s="32" t="s">
        <v>554</v>
      </c>
      <c r="F8536" s="20">
        <f t="shared" si="572"/>
        <v>14066</v>
      </c>
      <c r="G8536" s="20">
        <f t="shared" si="573"/>
        <v>14066</v>
      </c>
      <c r="H8536" s="21" t="str">
        <f>VLOOKUP(B8536,属性中转表!A:F,6,FALSE)</f>
        <v>"hp":107100,"atk":2975</v>
      </c>
      <c r="I8536" s="20" t="s">
        <v>434</v>
      </c>
      <c r="K8536" s="32" t="str">
        <f t="shared" si="571"/>
        <v>"atk":300,"hp":5000,"undpspro":100</v>
      </c>
      <c r="L8536" s="20" t="str">
        <f>IF(B8536&gt;=50,VLOOKUP(A8536,英雄数据表!A:L,11,FALSE),IF(B8536&gt;=25,VLOOKUP(A8536,英雄数据表!A:L,7,0),""))</f>
        <v>"1406601004"</v>
      </c>
      <c r="M8536" s="20" t="str">
        <f>IFERROR(VLOOKUP(B8536,属性中转表!$K$2:$O$21,5,FALSE),"")</f>
        <v>"dpspro":50</v>
      </c>
      <c r="N8536" s="20" t="str">
        <f>IF(B8536=25,VLOOKUP(A8536,英雄数据表!A:L,8,FALSE),IF(B8536=50,VLOOKUP(A8536,英雄数据表!A:L,12,0),""))</f>
        <v/>
      </c>
    </row>
    <row r="8537" spans="1:14" x14ac:dyDescent="0.3">
      <c r="A8537" s="20">
        <v>14066</v>
      </c>
      <c r="B8537" s="20">
        <v>36</v>
      </c>
      <c r="C8537" s="21">
        <v>5</v>
      </c>
      <c r="D8537" s="21">
        <f>VLOOKUP(A8537,英雄数据表!A:D,4,0)</f>
        <v>1</v>
      </c>
      <c r="E8537" s="32" t="s">
        <v>554</v>
      </c>
      <c r="F8537" s="20">
        <f t="shared" si="572"/>
        <v>14066</v>
      </c>
      <c r="G8537" s="20">
        <f t="shared" si="573"/>
        <v>14066</v>
      </c>
      <c r="H8537" s="21" t="str">
        <f>VLOOKUP(B8537,属性中转表!A:F,6,FALSE)</f>
        <v>"hp":111600,"atk":3100</v>
      </c>
      <c r="I8537" s="20" t="s">
        <v>434</v>
      </c>
      <c r="K8537" s="32" t="str">
        <f t="shared" si="571"/>
        <v>"atk":300,"hp":5000,"undpspro":100</v>
      </c>
      <c r="L8537" s="20" t="str">
        <f>IF(B8537&gt;=50,VLOOKUP(A8537,英雄数据表!A:L,11,FALSE),IF(B8537&gt;=25,VLOOKUP(A8537,英雄数据表!A:L,7,0),""))</f>
        <v>"1406601004"</v>
      </c>
      <c r="M8537" s="20" t="str">
        <f>IFERROR(VLOOKUP(B8537,属性中转表!$K$2:$O$21,5,FALSE),"")</f>
        <v/>
      </c>
      <c r="N8537" s="20" t="str">
        <f>IF(B8537=25,VLOOKUP(A8537,英雄数据表!A:L,8,FALSE),IF(B8537=50,VLOOKUP(A8537,英雄数据表!A:L,12,0),""))</f>
        <v/>
      </c>
    </row>
    <row r="8538" spans="1:14" x14ac:dyDescent="0.3">
      <c r="A8538" s="20">
        <v>14066</v>
      </c>
      <c r="B8538" s="20">
        <v>37</v>
      </c>
      <c r="C8538" s="21">
        <v>5</v>
      </c>
      <c r="D8538" s="21">
        <f>VLOOKUP(A8538,英雄数据表!A:D,4,0)</f>
        <v>1</v>
      </c>
      <c r="E8538" s="32" t="s">
        <v>554</v>
      </c>
      <c r="F8538" s="20">
        <f t="shared" si="572"/>
        <v>14066</v>
      </c>
      <c r="G8538" s="20">
        <f t="shared" si="573"/>
        <v>14066</v>
      </c>
      <c r="H8538" s="21" t="str">
        <f>VLOOKUP(B8538,属性中转表!A:F,6,FALSE)</f>
        <v>"hp":116100,"atk":3225</v>
      </c>
      <c r="I8538" s="20" t="s">
        <v>434</v>
      </c>
      <c r="K8538" s="32" t="str">
        <f t="shared" si="571"/>
        <v>"atk":300,"hp":5000,"undpspro":100</v>
      </c>
      <c r="L8538" s="20" t="str">
        <f>IF(B8538&gt;=50,VLOOKUP(A8538,英雄数据表!A:L,11,FALSE),IF(B8538&gt;=25,VLOOKUP(A8538,英雄数据表!A:L,7,0),""))</f>
        <v>"1406601004"</v>
      </c>
      <c r="M8538" s="20" t="str">
        <f>IFERROR(VLOOKUP(B8538,属性中转表!$K$2:$O$21,5,FALSE),"")</f>
        <v/>
      </c>
      <c r="N8538" s="20" t="str">
        <f>IF(B8538=25,VLOOKUP(A8538,英雄数据表!A:L,8,FALSE),IF(B8538=50,VLOOKUP(A8538,英雄数据表!A:L,12,0),""))</f>
        <v/>
      </c>
    </row>
    <row r="8539" spans="1:14" x14ac:dyDescent="0.3">
      <c r="A8539" s="20">
        <v>14066</v>
      </c>
      <c r="B8539" s="20">
        <v>38</v>
      </c>
      <c r="C8539" s="21">
        <v>5</v>
      </c>
      <c r="D8539" s="21">
        <f>VLOOKUP(A8539,英雄数据表!A:D,4,0)</f>
        <v>1</v>
      </c>
      <c r="E8539" s="32" t="s">
        <v>554</v>
      </c>
      <c r="F8539" s="20">
        <f t="shared" si="572"/>
        <v>14066</v>
      </c>
      <c r="G8539" s="20">
        <f t="shared" si="573"/>
        <v>14066</v>
      </c>
      <c r="H8539" s="21" t="str">
        <f>VLOOKUP(B8539,属性中转表!A:F,6,FALSE)</f>
        <v>"hp":120600,"atk":3350</v>
      </c>
      <c r="I8539" s="20" t="s">
        <v>434</v>
      </c>
      <c r="K8539" s="32" t="str">
        <f t="shared" si="571"/>
        <v>"atk":300,"hp":5000,"undpspro":100</v>
      </c>
      <c r="L8539" s="20" t="str">
        <f>IF(B8539&gt;=50,VLOOKUP(A8539,英雄数据表!A:L,11,FALSE),IF(B8539&gt;=25,VLOOKUP(A8539,英雄数据表!A:L,7,0),""))</f>
        <v>"1406601004"</v>
      </c>
      <c r="M8539" s="20" t="str">
        <f>IFERROR(VLOOKUP(B8539,属性中转表!$K$2:$O$21,5,FALSE),"")</f>
        <v/>
      </c>
      <c r="N8539" s="20" t="str">
        <f>IF(B8539=25,VLOOKUP(A8539,英雄数据表!A:L,8,FALSE),IF(B8539=50,VLOOKUP(A8539,英雄数据表!A:L,12,0),""))</f>
        <v/>
      </c>
    </row>
    <row r="8540" spans="1:14" x14ac:dyDescent="0.3">
      <c r="A8540" s="20">
        <v>14066</v>
      </c>
      <c r="B8540" s="20">
        <v>39</v>
      </c>
      <c r="C8540" s="21">
        <v>5</v>
      </c>
      <c r="D8540" s="21">
        <f>VLOOKUP(A8540,英雄数据表!A:D,4,0)</f>
        <v>1</v>
      </c>
      <c r="E8540" s="32" t="s">
        <v>554</v>
      </c>
      <c r="F8540" s="20">
        <f t="shared" si="572"/>
        <v>14066</v>
      </c>
      <c r="G8540" s="20">
        <f t="shared" si="573"/>
        <v>14066</v>
      </c>
      <c r="H8540" s="21" t="str">
        <f>VLOOKUP(B8540,属性中转表!A:F,6,FALSE)</f>
        <v>"hp":125100,"atk":3475</v>
      </c>
      <c r="I8540" s="20" t="s">
        <v>434</v>
      </c>
      <c r="K8540" s="32" t="str">
        <f t="shared" si="571"/>
        <v>"atk":300,"hp":5000,"undpspro":100</v>
      </c>
      <c r="L8540" s="20" t="str">
        <f>IF(B8540&gt;=50,VLOOKUP(A8540,英雄数据表!A:L,11,FALSE),IF(B8540&gt;=25,VLOOKUP(A8540,英雄数据表!A:L,7,0),""))</f>
        <v>"1406601004"</v>
      </c>
      <c r="M8540" s="20" t="str">
        <f>IFERROR(VLOOKUP(B8540,属性中转表!$K$2:$O$21,5,FALSE),"")</f>
        <v/>
      </c>
      <c r="N8540" s="20" t="str">
        <f>IF(B8540=25,VLOOKUP(A8540,英雄数据表!A:L,8,FALSE),IF(B8540=50,VLOOKUP(A8540,英雄数据表!A:L,12,0),""))</f>
        <v/>
      </c>
    </row>
    <row r="8541" spans="1:14" x14ac:dyDescent="0.3">
      <c r="A8541" s="20">
        <v>14066</v>
      </c>
      <c r="B8541" s="20">
        <v>40</v>
      </c>
      <c r="C8541" s="21">
        <v>5</v>
      </c>
      <c r="D8541" s="21">
        <f>VLOOKUP(A8541,英雄数据表!A:D,4,0)</f>
        <v>1</v>
      </c>
      <c r="E8541" s="32" t="s">
        <v>554</v>
      </c>
      <c r="F8541" s="20">
        <f t="shared" si="572"/>
        <v>14066</v>
      </c>
      <c r="G8541" s="20">
        <f t="shared" si="573"/>
        <v>14066</v>
      </c>
      <c r="H8541" s="21" t="str">
        <f>VLOOKUP(B8541,属性中转表!A:F,6,FALSE)</f>
        <v>"hp":129600,"atk":3600</v>
      </c>
      <c r="I8541" s="20" t="s">
        <v>435</v>
      </c>
      <c r="K8541" s="32" t="str">
        <f t="shared" si="571"/>
        <v>"atk":300,"hp":5000,"undpspro":100,"pvpdpspro":50</v>
      </c>
      <c r="L8541" s="20" t="str">
        <f>IF(B8541&gt;=50,VLOOKUP(A8541,英雄数据表!A:L,11,FALSE),IF(B8541&gt;=25,VLOOKUP(A8541,英雄数据表!A:L,7,0),""))</f>
        <v>"1406601004"</v>
      </c>
      <c r="M8541" s="20" t="str">
        <f>IFERROR(VLOOKUP(B8541,属性中转表!$K$2:$O$21,5,FALSE),"")</f>
        <v>"pvpdpspro":50</v>
      </c>
      <c r="N8541" s="20" t="str">
        <f>IF(B8541=25,VLOOKUP(A8541,英雄数据表!A:L,8,FALSE),IF(B8541=50,VLOOKUP(A8541,英雄数据表!A:L,12,0),""))</f>
        <v/>
      </c>
    </row>
    <row r="8542" spans="1:14" x14ac:dyDescent="0.3">
      <c r="A8542" s="20">
        <v>14066</v>
      </c>
      <c r="B8542" s="20">
        <v>41</v>
      </c>
      <c r="C8542" s="21">
        <v>5</v>
      </c>
      <c r="D8542" s="21">
        <f>VLOOKUP(A8542,英雄数据表!A:D,4,0)</f>
        <v>1</v>
      </c>
      <c r="E8542" s="32" t="s">
        <v>554</v>
      </c>
      <c r="F8542" s="20">
        <f t="shared" si="572"/>
        <v>14066</v>
      </c>
      <c r="G8542" s="20">
        <f t="shared" si="573"/>
        <v>14066</v>
      </c>
      <c r="H8542" s="21" t="str">
        <f>VLOOKUP(B8542,属性中转表!A:F,6,FALSE)</f>
        <v>"hp":135000,"atk":3750</v>
      </c>
      <c r="I8542" s="20" t="s">
        <v>435</v>
      </c>
      <c r="K8542" s="32" t="str">
        <f t="shared" si="571"/>
        <v>"atk":300,"hp":5000,"undpspro":100,"pvpdpspro":50</v>
      </c>
      <c r="L8542" s="20" t="str">
        <f>IF(B8542&gt;=50,VLOOKUP(A8542,英雄数据表!A:L,11,FALSE),IF(B8542&gt;=25,VLOOKUP(A8542,英雄数据表!A:L,7,0),""))</f>
        <v>"1406601004"</v>
      </c>
      <c r="M8542" s="20" t="str">
        <f>IFERROR(VLOOKUP(B8542,属性中转表!$K$2:$O$21,5,FALSE),"")</f>
        <v/>
      </c>
      <c r="N8542" s="20" t="str">
        <f>IF(B8542=25,VLOOKUP(A8542,英雄数据表!A:L,8,FALSE),IF(B8542=50,VLOOKUP(A8542,英雄数据表!A:L,12,0),""))</f>
        <v/>
      </c>
    </row>
    <row r="8543" spans="1:14" x14ac:dyDescent="0.3">
      <c r="A8543" s="20">
        <v>14066</v>
      </c>
      <c r="B8543" s="20">
        <v>42</v>
      </c>
      <c r="C8543" s="21">
        <v>5</v>
      </c>
      <c r="D8543" s="21">
        <f>VLOOKUP(A8543,英雄数据表!A:D,4,0)</f>
        <v>1</v>
      </c>
      <c r="E8543" s="32" t="s">
        <v>554</v>
      </c>
      <c r="F8543" s="20">
        <f t="shared" si="572"/>
        <v>14066</v>
      </c>
      <c r="G8543" s="20">
        <f t="shared" si="573"/>
        <v>14066</v>
      </c>
      <c r="H8543" s="21" t="str">
        <f>VLOOKUP(B8543,属性中转表!A:F,6,FALSE)</f>
        <v>"hp":140400,"atk":3900</v>
      </c>
      <c r="I8543" s="20" t="s">
        <v>435</v>
      </c>
      <c r="K8543" s="32" t="str">
        <f t="shared" si="571"/>
        <v>"atk":300,"hp":5000,"undpspro":100,"pvpdpspro":50</v>
      </c>
      <c r="L8543" s="20" t="str">
        <f>IF(B8543&gt;=50,VLOOKUP(A8543,英雄数据表!A:L,11,FALSE),IF(B8543&gt;=25,VLOOKUP(A8543,英雄数据表!A:L,7,0),""))</f>
        <v>"1406601004"</v>
      </c>
      <c r="M8543" s="20" t="str">
        <f>IFERROR(VLOOKUP(B8543,属性中转表!$K$2:$O$21,5,FALSE),"")</f>
        <v/>
      </c>
      <c r="N8543" s="20" t="str">
        <f>IF(B8543=25,VLOOKUP(A8543,英雄数据表!A:L,8,FALSE),IF(B8543=50,VLOOKUP(A8543,英雄数据表!A:L,12,0),""))</f>
        <v/>
      </c>
    </row>
    <row r="8544" spans="1:14" x14ac:dyDescent="0.3">
      <c r="A8544" s="20">
        <v>14066</v>
      </c>
      <c r="B8544" s="20">
        <v>43</v>
      </c>
      <c r="C8544" s="21">
        <v>5</v>
      </c>
      <c r="D8544" s="21">
        <f>VLOOKUP(A8544,英雄数据表!A:D,4,0)</f>
        <v>1</v>
      </c>
      <c r="E8544" s="32" t="s">
        <v>554</v>
      </c>
      <c r="F8544" s="20">
        <f t="shared" si="572"/>
        <v>14066</v>
      </c>
      <c r="G8544" s="20">
        <f t="shared" si="573"/>
        <v>14066</v>
      </c>
      <c r="H8544" s="21" t="str">
        <f>VLOOKUP(B8544,属性中转表!A:F,6,FALSE)</f>
        <v>"hp":145800,"atk":4050</v>
      </c>
      <c r="I8544" s="20" t="s">
        <v>435</v>
      </c>
      <c r="K8544" s="32" t="str">
        <f t="shared" si="571"/>
        <v>"atk":300,"hp":5000,"undpspro":100,"pvpdpspro":50</v>
      </c>
      <c r="L8544" s="20" t="str">
        <f>IF(B8544&gt;=50,VLOOKUP(A8544,英雄数据表!A:L,11,FALSE),IF(B8544&gt;=25,VLOOKUP(A8544,英雄数据表!A:L,7,0),""))</f>
        <v>"1406601004"</v>
      </c>
      <c r="M8544" s="20" t="str">
        <f>IFERROR(VLOOKUP(B8544,属性中转表!$K$2:$O$21,5,FALSE),"")</f>
        <v/>
      </c>
      <c r="N8544" s="20" t="str">
        <f>IF(B8544=25,VLOOKUP(A8544,英雄数据表!A:L,8,FALSE),IF(B8544=50,VLOOKUP(A8544,英雄数据表!A:L,12,0),""))</f>
        <v/>
      </c>
    </row>
    <row r="8545" spans="1:14" x14ac:dyDescent="0.3">
      <c r="A8545" s="20">
        <v>14066</v>
      </c>
      <c r="B8545" s="20">
        <v>44</v>
      </c>
      <c r="C8545" s="21">
        <v>5</v>
      </c>
      <c r="D8545" s="21">
        <f>VLOOKUP(A8545,英雄数据表!A:D,4,0)</f>
        <v>1</v>
      </c>
      <c r="E8545" s="32" t="s">
        <v>554</v>
      </c>
      <c r="F8545" s="20">
        <f t="shared" si="572"/>
        <v>14066</v>
      </c>
      <c r="G8545" s="20">
        <f t="shared" si="573"/>
        <v>14066</v>
      </c>
      <c r="H8545" s="21" t="str">
        <f>VLOOKUP(B8545,属性中转表!A:F,6,FALSE)</f>
        <v>"hp":151200,"atk":4200</v>
      </c>
      <c r="I8545" s="20" t="s">
        <v>435</v>
      </c>
      <c r="K8545" s="32" t="str">
        <f t="shared" si="571"/>
        <v>"atk":300,"hp":5000,"undpspro":100,"pvpdpspro":50</v>
      </c>
      <c r="L8545" s="20" t="str">
        <f>IF(B8545&gt;=50,VLOOKUP(A8545,英雄数据表!A:L,11,FALSE),IF(B8545&gt;=25,VLOOKUP(A8545,英雄数据表!A:L,7,0),""))</f>
        <v>"1406601004"</v>
      </c>
      <c r="M8545" s="20" t="str">
        <f>IFERROR(VLOOKUP(B8545,属性中转表!$K$2:$O$21,5,FALSE),"")</f>
        <v/>
      </c>
      <c r="N8545" s="20" t="str">
        <f>IF(B8545=25,VLOOKUP(A8545,英雄数据表!A:L,8,FALSE),IF(B8545=50,VLOOKUP(A8545,英雄数据表!A:L,12,0),""))</f>
        <v/>
      </c>
    </row>
    <row r="8546" spans="1:14" x14ac:dyDescent="0.3">
      <c r="A8546" s="20">
        <v>14066</v>
      </c>
      <c r="B8546" s="20">
        <v>45</v>
      </c>
      <c r="C8546" s="21">
        <v>5</v>
      </c>
      <c r="D8546" s="21">
        <f>VLOOKUP(A8546,英雄数据表!A:D,4,0)</f>
        <v>1</v>
      </c>
      <c r="E8546" s="32" t="s">
        <v>554</v>
      </c>
      <c r="F8546" s="20">
        <f t="shared" si="572"/>
        <v>14066</v>
      </c>
      <c r="G8546" s="20">
        <f t="shared" si="573"/>
        <v>14066</v>
      </c>
      <c r="H8546" s="21" t="str">
        <f>VLOOKUP(B8546,属性中转表!A:F,6,FALSE)</f>
        <v>"hp":156600,"atk":4350</v>
      </c>
      <c r="I8546" s="20" t="s">
        <v>436</v>
      </c>
      <c r="K8546" s="32" t="str">
        <f t="shared" si="571"/>
        <v>"atk":300,"hp":5000,"undpspro":100,"pvpdpspro":50,"pvpundpspro":50</v>
      </c>
      <c r="L8546" s="20" t="str">
        <f>IF(B8546&gt;=50,VLOOKUP(A8546,英雄数据表!A:L,11,FALSE),IF(B8546&gt;=25,VLOOKUP(A8546,英雄数据表!A:L,7,0),""))</f>
        <v>"1406601004"</v>
      </c>
      <c r="M8546" s="20" t="str">
        <f>IFERROR(VLOOKUP(B8546,属性中转表!$K$2:$O$21,5,FALSE),"")</f>
        <v>"pvpundpspro":50</v>
      </c>
      <c r="N8546" s="20" t="str">
        <f>IF(B8546=25,VLOOKUP(A8546,英雄数据表!A:L,8,FALSE),IF(B8546=50,VLOOKUP(A8546,英雄数据表!A:L,12,0),""))</f>
        <v/>
      </c>
    </row>
    <row r="8547" spans="1:14" x14ac:dyDescent="0.3">
      <c r="A8547" s="20">
        <v>14066</v>
      </c>
      <c r="B8547" s="20">
        <v>46</v>
      </c>
      <c r="C8547" s="21">
        <v>5</v>
      </c>
      <c r="D8547" s="21">
        <f>VLOOKUP(A8547,英雄数据表!A:D,4,0)</f>
        <v>1</v>
      </c>
      <c r="E8547" s="32" t="s">
        <v>554</v>
      </c>
      <c r="F8547" s="20">
        <f t="shared" si="572"/>
        <v>14066</v>
      </c>
      <c r="G8547" s="20">
        <f t="shared" si="573"/>
        <v>14066</v>
      </c>
      <c r="H8547" s="21" t="str">
        <f>VLOOKUP(B8547,属性中转表!A:F,6,FALSE)</f>
        <v>"hp":162000,"atk":4500</v>
      </c>
      <c r="I8547" s="20" t="s">
        <v>436</v>
      </c>
      <c r="K8547" s="32" t="str">
        <f t="shared" si="571"/>
        <v>"atk":300,"hp":5000,"undpspro":100,"pvpdpspro":50,"pvpundpspro":50</v>
      </c>
      <c r="L8547" s="20" t="str">
        <f>IF(B8547&gt;=50,VLOOKUP(A8547,英雄数据表!A:L,11,FALSE),IF(B8547&gt;=25,VLOOKUP(A8547,英雄数据表!A:L,7,0),""))</f>
        <v>"1406601004"</v>
      </c>
      <c r="M8547" s="20" t="str">
        <f>IFERROR(VLOOKUP(B8547,属性中转表!$K$2:$O$21,5,FALSE),"")</f>
        <v/>
      </c>
      <c r="N8547" s="20" t="str">
        <f>IF(B8547=25,VLOOKUP(A8547,英雄数据表!A:L,8,FALSE),IF(B8547=50,VLOOKUP(A8547,英雄数据表!A:L,12,0),""))</f>
        <v/>
      </c>
    </row>
    <row r="8548" spans="1:14" x14ac:dyDescent="0.3">
      <c r="A8548" s="20">
        <v>14066</v>
      </c>
      <c r="B8548" s="20">
        <v>47</v>
      </c>
      <c r="C8548" s="21">
        <v>5</v>
      </c>
      <c r="D8548" s="21">
        <f>VLOOKUP(A8548,英雄数据表!A:D,4,0)</f>
        <v>1</v>
      </c>
      <c r="E8548" s="32" t="s">
        <v>554</v>
      </c>
      <c r="F8548" s="20">
        <f t="shared" si="572"/>
        <v>14066</v>
      </c>
      <c r="G8548" s="20">
        <f t="shared" si="573"/>
        <v>14066</v>
      </c>
      <c r="H8548" s="21" t="str">
        <f>VLOOKUP(B8548,属性中转表!A:F,6,FALSE)</f>
        <v>"hp":167400,"atk":4650</v>
      </c>
      <c r="I8548" s="20" t="s">
        <v>436</v>
      </c>
      <c r="K8548" s="32" t="str">
        <f t="shared" si="571"/>
        <v>"atk":300,"hp":5000,"undpspro":100,"pvpdpspro":50,"pvpundpspro":50</v>
      </c>
      <c r="L8548" s="20" t="str">
        <f>IF(B8548&gt;=50,VLOOKUP(A8548,英雄数据表!A:L,11,FALSE),IF(B8548&gt;=25,VLOOKUP(A8548,英雄数据表!A:L,7,0),""))</f>
        <v>"1406601004"</v>
      </c>
      <c r="M8548" s="20" t="str">
        <f>IFERROR(VLOOKUP(B8548,属性中转表!$K$2:$O$21,5,FALSE),"")</f>
        <v/>
      </c>
      <c r="N8548" s="20" t="str">
        <f>IF(B8548=25,VLOOKUP(A8548,英雄数据表!A:L,8,FALSE),IF(B8548=50,VLOOKUP(A8548,英雄数据表!A:L,12,0),""))</f>
        <v/>
      </c>
    </row>
    <row r="8549" spans="1:14" x14ac:dyDescent="0.3">
      <c r="A8549" s="20">
        <v>14066</v>
      </c>
      <c r="B8549" s="20">
        <v>48</v>
      </c>
      <c r="C8549" s="21">
        <v>5</v>
      </c>
      <c r="D8549" s="21">
        <f>VLOOKUP(A8549,英雄数据表!A:D,4,0)</f>
        <v>1</v>
      </c>
      <c r="E8549" s="32" t="s">
        <v>554</v>
      </c>
      <c r="F8549" s="20">
        <f t="shared" si="572"/>
        <v>14066</v>
      </c>
      <c r="G8549" s="20">
        <f t="shared" si="573"/>
        <v>14066</v>
      </c>
      <c r="H8549" s="21" t="str">
        <f>VLOOKUP(B8549,属性中转表!A:F,6,FALSE)</f>
        <v>"hp":172800,"atk":4800</v>
      </c>
      <c r="I8549" s="20" t="s">
        <v>436</v>
      </c>
      <c r="K8549" s="32" t="str">
        <f t="shared" si="571"/>
        <v>"atk":300,"hp":5000,"undpspro":100,"pvpdpspro":50,"pvpundpspro":50</v>
      </c>
      <c r="L8549" s="20" t="str">
        <f>IF(B8549&gt;=50,VLOOKUP(A8549,英雄数据表!A:L,11,FALSE),IF(B8549&gt;=25,VLOOKUP(A8549,英雄数据表!A:L,7,0),""))</f>
        <v>"1406601004"</v>
      </c>
      <c r="M8549" s="20" t="str">
        <f>IFERROR(VLOOKUP(B8549,属性中转表!$K$2:$O$21,5,FALSE),"")</f>
        <v/>
      </c>
      <c r="N8549" s="20" t="str">
        <f>IF(B8549=25,VLOOKUP(A8549,英雄数据表!A:L,8,FALSE),IF(B8549=50,VLOOKUP(A8549,英雄数据表!A:L,12,0),""))</f>
        <v/>
      </c>
    </row>
    <row r="8550" spans="1:14" x14ac:dyDescent="0.3">
      <c r="A8550" s="20">
        <v>14066</v>
      </c>
      <c r="B8550" s="20">
        <v>49</v>
      </c>
      <c r="C8550" s="21">
        <v>5</v>
      </c>
      <c r="D8550" s="21">
        <f>VLOOKUP(A8550,英雄数据表!A:D,4,0)</f>
        <v>1</v>
      </c>
      <c r="E8550" s="32" t="s">
        <v>554</v>
      </c>
      <c r="F8550" s="20">
        <f t="shared" si="572"/>
        <v>14066</v>
      </c>
      <c r="G8550" s="20">
        <f t="shared" si="573"/>
        <v>14066</v>
      </c>
      <c r="H8550" s="21" t="str">
        <f>VLOOKUP(B8550,属性中转表!A:F,6,FALSE)</f>
        <v>"hp":178200,"atk":4950</v>
      </c>
      <c r="I8550" s="20" t="s">
        <v>436</v>
      </c>
      <c r="K8550" s="32" t="str">
        <f t="shared" si="571"/>
        <v>"atk":300,"hp":5000,"undpspro":100,"pvpdpspro":50,"pvpundpspro":50</v>
      </c>
      <c r="L8550" s="20" t="str">
        <f>IF(B8550&gt;=50,VLOOKUP(A8550,英雄数据表!A:L,11,FALSE),IF(B8550&gt;=25,VLOOKUP(A8550,英雄数据表!A:L,7,0),""))</f>
        <v>"1406601004"</v>
      </c>
      <c r="M8550" s="20" t="str">
        <f>IFERROR(VLOOKUP(B8550,属性中转表!$K$2:$O$21,5,FALSE),"")</f>
        <v/>
      </c>
      <c r="N8550" s="20" t="str">
        <f>IF(B8550=25,VLOOKUP(A8550,英雄数据表!A:L,8,FALSE),IF(B8550=50,VLOOKUP(A8550,英雄数据表!A:L,12,0),""))</f>
        <v/>
      </c>
    </row>
    <row r="8551" spans="1:14" x14ac:dyDescent="0.3">
      <c r="A8551" s="20">
        <v>14066</v>
      </c>
      <c r="B8551" s="20">
        <v>50</v>
      </c>
      <c r="C8551" s="21">
        <v>5</v>
      </c>
      <c r="D8551" s="21">
        <f>VLOOKUP(A8551,英雄数据表!A:D,4,0)</f>
        <v>1</v>
      </c>
      <c r="E8551" s="32" t="s">
        <v>554</v>
      </c>
      <c r="F8551" s="20">
        <f t="shared" si="572"/>
        <v>14066</v>
      </c>
      <c r="G8551" s="20">
        <f t="shared" si="573"/>
        <v>14066</v>
      </c>
      <c r="H8551" s="21" t="str">
        <f>VLOOKUP(B8551,属性中转表!A:F,6,FALSE)</f>
        <v>"hp":183600,"atk":5100</v>
      </c>
      <c r="I8551" s="20" t="s">
        <v>436</v>
      </c>
      <c r="K8551" s="32" t="str">
        <f t="shared" si="571"/>
        <v>"atk":300,"hp":5000,"undpspro":100,"pvpdpspro":50,"pvpundpspro":50</v>
      </c>
      <c r="L8551" s="20" t="str">
        <f>IF(B8551&gt;=50,VLOOKUP(A8551,英雄数据表!A:L,11,FALSE),IF(B8551&gt;=25,VLOOKUP(A8551,英雄数据表!A:L,7,0),""))</f>
        <v>"1406602004"</v>
      </c>
      <c r="M8551" s="20" t="str">
        <f>IFERROR(VLOOKUP(B8551,属性中转表!$K$2:$O$21,5,FALSE),"")</f>
        <v/>
      </c>
      <c r="N8551" s="20" t="str">
        <f>IF(B8551=25,VLOOKUP(A8551,英雄数据表!A:L,8,FALSE),IF(B8551=50,VLOOKUP(A8551,英雄数据表!A:L,12,0),""))</f>
        <v>生命+10%，释放怒气技能时额外施加目标最大生命值10%的伤害（不超过攻击力的1500%）</v>
      </c>
    </row>
    <row r="8552" spans="1:14" x14ac:dyDescent="0.3">
      <c r="A8552" s="20">
        <v>14066</v>
      </c>
      <c r="B8552" s="20">
        <v>51</v>
      </c>
      <c r="C8552" s="21">
        <v>5</v>
      </c>
      <c r="D8552" s="21">
        <f>VLOOKUP(A8552,英雄数据表!A:D,4,0)</f>
        <v>1</v>
      </c>
      <c r="E8552" s="32" t="s">
        <v>554</v>
      </c>
      <c r="F8552" s="20">
        <f t="shared" si="572"/>
        <v>14066</v>
      </c>
      <c r="G8552" s="20">
        <f t="shared" si="573"/>
        <v>14066</v>
      </c>
      <c r="H8552" s="21" t="str">
        <f>VLOOKUP(B8552,属性中转表!A:F,6,FALSE)</f>
        <v>"hp":189000,"atk":5250</v>
      </c>
      <c r="I8552" s="20" t="s">
        <v>436</v>
      </c>
      <c r="K8552" s="32" t="str">
        <f t="shared" si="571"/>
        <v>"atk":300,"hp":5000,"undpspro":100,"pvpdpspro":50,"pvpundpspro":50</v>
      </c>
      <c r="L8552" s="20" t="str">
        <f>IF(B8552&gt;=50,VLOOKUP(A8552,英雄数据表!A:L,11,FALSE),IF(B8552&gt;=25,VLOOKUP(A8552,英雄数据表!A:L,7,0),""))</f>
        <v>"1406602004"</v>
      </c>
      <c r="M8552" s="20" t="str">
        <f>IFERROR(VLOOKUP(B8552,属性中转表!$K$2:$O$21,5,FALSE),"")</f>
        <v/>
      </c>
      <c r="N8552" s="20" t="str">
        <f>IF(B8552=25,VLOOKUP(A8552,英雄数据表!A:L,8,FALSE),IF(B8552=50,VLOOKUP(A8552,英雄数据表!A:L,12,0),""))</f>
        <v/>
      </c>
    </row>
    <row r="8553" spans="1:14" x14ac:dyDescent="0.3">
      <c r="A8553" s="20">
        <v>14066</v>
      </c>
      <c r="B8553" s="20">
        <v>52</v>
      </c>
      <c r="C8553" s="21">
        <v>5</v>
      </c>
      <c r="D8553" s="21">
        <f>VLOOKUP(A8553,英雄数据表!A:D,4,0)</f>
        <v>1</v>
      </c>
      <c r="E8553" s="32" t="s">
        <v>554</v>
      </c>
      <c r="F8553" s="20">
        <f t="shared" si="572"/>
        <v>14066</v>
      </c>
      <c r="G8553" s="20">
        <f t="shared" si="573"/>
        <v>14066</v>
      </c>
      <c r="H8553" s="21" t="str">
        <f>VLOOKUP(B8553,属性中转表!A:F,6,FALSE)</f>
        <v>"hp":194400,"atk":5400</v>
      </c>
      <c r="I8553" s="20" t="s">
        <v>436</v>
      </c>
      <c r="K8553" s="32" t="str">
        <f t="shared" si="571"/>
        <v>"atk":300,"hp":5000,"undpspro":100,"pvpdpspro":50,"pvpundpspro":50</v>
      </c>
      <c r="L8553" s="20" t="str">
        <f>IF(B8553&gt;=50,VLOOKUP(A8553,英雄数据表!A:L,11,FALSE),IF(B8553&gt;=25,VLOOKUP(A8553,英雄数据表!A:L,7,0),""))</f>
        <v>"1406602004"</v>
      </c>
      <c r="M8553" s="20" t="str">
        <f>IFERROR(VLOOKUP(B8553,属性中转表!$K$2:$O$21,5,FALSE),"")</f>
        <v/>
      </c>
      <c r="N8553" s="20" t="str">
        <f>IF(B8553=25,VLOOKUP(A8553,英雄数据表!A:L,8,FALSE),IF(B8553=50,VLOOKUP(A8553,英雄数据表!A:L,12,0),""))</f>
        <v/>
      </c>
    </row>
    <row r="8554" spans="1:14" x14ac:dyDescent="0.3">
      <c r="A8554" s="20">
        <v>14066</v>
      </c>
      <c r="B8554" s="20">
        <v>53</v>
      </c>
      <c r="C8554" s="21">
        <v>5</v>
      </c>
      <c r="D8554" s="21">
        <f>VLOOKUP(A8554,英雄数据表!A:D,4,0)</f>
        <v>1</v>
      </c>
      <c r="E8554" s="32" t="s">
        <v>554</v>
      </c>
      <c r="F8554" s="20">
        <f t="shared" si="572"/>
        <v>14066</v>
      </c>
      <c r="G8554" s="20">
        <f t="shared" si="573"/>
        <v>14066</v>
      </c>
      <c r="H8554" s="21" t="str">
        <f>VLOOKUP(B8554,属性中转表!A:F,6,FALSE)</f>
        <v>"hp":199800,"atk":5550</v>
      </c>
      <c r="I8554" s="20" t="s">
        <v>436</v>
      </c>
      <c r="K8554" s="32" t="str">
        <f t="shared" si="571"/>
        <v>"atk":300,"hp":5000,"undpspro":100,"pvpdpspro":50,"pvpundpspro":50</v>
      </c>
      <c r="L8554" s="20" t="str">
        <f>IF(B8554&gt;=50,VLOOKUP(A8554,英雄数据表!A:L,11,FALSE),IF(B8554&gt;=25,VLOOKUP(A8554,英雄数据表!A:L,7,0),""))</f>
        <v>"1406602004"</v>
      </c>
      <c r="M8554" s="20" t="str">
        <f>IFERROR(VLOOKUP(B8554,属性中转表!$K$2:$O$21,5,FALSE),"")</f>
        <v/>
      </c>
      <c r="N8554" s="20" t="str">
        <f>IF(B8554=25,VLOOKUP(A8554,英雄数据表!A:L,8,FALSE),IF(B8554=50,VLOOKUP(A8554,英雄数据表!A:L,12,0),""))</f>
        <v/>
      </c>
    </row>
    <row r="8555" spans="1:14" x14ac:dyDescent="0.3">
      <c r="A8555" s="20">
        <v>14066</v>
      </c>
      <c r="B8555" s="20">
        <v>54</v>
      </c>
      <c r="C8555" s="21">
        <v>5</v>
      </c>
      <c r="D8555" s="21">
        <f>VLOOKUP(A8555,英雄数据表!A:D,4,0)</f>
        <v>1</v>
      </c>
      <c r="E8555" s="32" t="s">
        <v>554</v>
      </c>
      <c r="F8555" s="20">
        <f t="shared" si="572"/>
        <v>14066</v>
      </c>
      <c r="G8555" s="20">
        <f t="shared" si="573"/>
        <v>14066</v>
      </c>
      <c r="H8555" s="21" t="str">
        <f>VLOOKUP(B8555,属性中转表!A:F,6,FALSE)</f>
        <v>"hp":205200,"atk":5700</v>
      </c>
      <c r="I8555" s="20" t="s">
        <v>436</v>
      </c>
      <c r="K8555" s="32" t="str">
        <f t="shared" si="571"/>
        <v>"atk":300,"hp":5000,"undpspro":100,"pvpdpspro":50,"pvpundpspro":50</v>
      </c>
      <c r="L8555" s="20" t="str">
        <f>IF(B8555&gt;=50,VLOOKUP(A8555,英雄数据表!A:L,11,FALSE),IF(B8555&gt;=25,VLOOKUP(A8555,英雄数据表!A:L,7,0),""))</f>
        <v>"1406602004"</v>
      </c>
      <c r="M8555" s="20" t="str">
        <f>IFERROR(VLOOKUP(B8555,属性中转表!$K$2:$O$21,5,FALSE),"")</f>
        <v/>
      </c>
      <c r="N8555" s="20" t="str">
        <f>IF(B8555=25,VLOOKUP(A8555,英雄数据表!A:L,8,FALSE),IF(B8555=50,VLOOKUP(A8555,英雄数据表!A:L,12,0),""))</f>
        <v/>
      </c>
    </row>
    <row r="8556" spans="1:14" x14ac:dyDescent="0.3">
      <c r="A8556" s="20">
        <v>14066</v>
      </c>
      <c r="B8556" s="20">
        <v>55</v>
      </c>
      <c r="C8556" s="21">
        <v>5</v>
      </c>
      <c r="D8556" s="21">
        <f>VLOOKUP(A8556,英雄数据表!A:D,4,0)</f>
        <v>1</v>
      </c>
      <c r="E8556" s="32" t="s">
        <v>554</v>
      </c>
      <c r="F8556" s="20">
        <f t="shared" si="572"/>
        <v>14066</v>
      </c>
      <c r="G8556" s="20">
        <f t="shared" si="573"/>
        <v>14066</v>
      </c>
      <c r="H8556" s="21" t="str">
        <f>VLOOKUP(B8556,属性中转表!A:F,6,FALSE)</f>
        <v>"hp":210600,"atk":5850</v>
      </c>
      <c r="I8556" s="32" t="s">
        <v>555</v>
      </c>
      <c r="K8556" s="32" t="str">
        <f t="shared" si="571"/>
        <v>"atk":300,"hp":5000,"undpspro":150,"pvpdpspro":50,"pvpundpspro":50</v>
      </c>
      <c r="L8556" s="20" t="str">
        <f>IF(B8556&gt;=50,VLOOKUP(A8556,英雄数据表!A:L,11,FALSE),IF(B8556&gt;=25,VLOOKUP(A8556,英雄数据表!A:L,7,0),""))</f>
        <v>"1406602004"</v>
      </c>
      <c r="M8556" s="20" t="str">
        <f>IFERROR(VLOOKUP(B8556,属性中转表!$K$2:$O$21,5,FALSE),"")</f>
        <v>"undpspro":50</v>
      </c>
      <c r="N8556" s="20" t="str">
        <f>IF(B8556=25,VLOOKUP(A8556,英雄数据表!A:L,8,FALSE),IF(B8556=50,VLOOKUP(A8556,英雄数据表!A:L,12,0),""))</f>
        <v/>
      </c>
    </row>
    <row r="8557" spans="1:14" x14ac:dyDescent="0.3">
      <c r="A8557" s="20">
        <v>14066</v>
      </c>
      <c r="B8557" s="20">
        <v>56</v>
      </c>
      <c r="C8557" s="21">
        <v>5</v>
      </c>
      <c r="D8557" s="21">
        <f>VLOOKUP(A8557,英雄数据表!A:D,4,0)</f>
        <v>1</v>
      </c>
      <c r="E8557" s="32" t="s">
        <v>554</v>
      </c>
      <c r="F8557" s="20">
        <f t="shared" si="572"/>
        <v>14066</v>
      </c>
      <c r="G8557" s="20">
        <f t="shared" si="573"/>
        <v>14066</v>
      </c>
      <c r="H8557" s="21" t="str">
        <f>VLOOKUP(B8557,属性中转表!A:F,6,FALSE)</f>
        <v>"hp":216000,"atk":6000</v>
      </c>
      <c r="I8557" s="20" t="s">
        <v>437</v>
      </c>
      <c r="K8557" s="32" t="str">
        <f t="shared" si="571"/>
        <v>"atk":300,"hp":5000,"undpspro":150,"pvpdpspro":50,"pvpundpspro":50</v>
      </c>
      <c r="L8557" s="20" t="str">
        <f>IF(B8557&gt;=50,VLOOKUP(A8557,英雄数据表!A:L,11,FALSE),IF(B8557&gt;=25,VLOOKUP(A8557,英雄数据表!A:L,7,0),""))</f>
        <v>"1406602004"</v>
      </c>
      <c r="M8557" s="20" t="str">
        <f>IFERROR(VLOOKUP(B8557,属性中转表!$K$2:$O$21,5,FALSE),"")</f>
        <v/>
      </c>
      <c r="N8557" s="20" t="str">
        <f>IF(B8557=25,VLOOKUP(A8557,英雄数据表!A:L,8,FALSE),IF(B8557=50,VLOOKUP(A8557,英雄数据表!A:L,12,0),""))</f>
        <v/>
      </c>
    </row>
    <row r="8558" spans="1:14" x14ac:dyDescent="0.3">
      <c r="A8558" s="20">
        <v>14066</v>
      </c>
      <c r="B8558" s="20">
        <v>57</v>
      </c>
      <c r="C8558" s="21">
        <v>5</v>
      </c>
      <c r="D8558" s="21">
        <f>VLOOKUP(A8558,英雄数据表!A:D,4,0)</f>
        <v>1</v>
      </c>
      <c r="E8558" s="32" t="s">
        <v>554</v>
      </c>
      <c r="F8558" s="20">
        <f t="shared" si="572"/>
        <v>14066</v>
      </c>
      <c r="G8558" s="20">
        <f t="shared" si="573"/>
        <v>14066</v>
      </c>
      <c r="H8558" s="21" t="str">
        <f>VLOOKUP(B8558,属性中转表!A:F,6,FALSE)</f>
        <v>"hp":221400,"atk":6150</v>
      </c>
      <c r="I8558" s="20" t="s">
        <v>437</v>
      </c>
      <c r="K8558" s="32" t="str">
        <f t="shared" si="571"/>
        <v>"atk":300,"hp":5000,"undpspro":150,"pvpdpspro":50,"pvpundpspro":50</v>
      </c>
      <c r="L8558" s="20" t="str">
        <f>IF(B8558&gt;=50,VLOOKUP(A8558,英雄数据表!A:L,11,FALSE),IF(B8558&gt;=25,VLOOKUP(A8558,英雄数据表!A:L,7,0),""))</f>
        <v>"1406602004"</v>
      </c>
      <c r="M8558" s="20" t="str">
        <f>IFERROR(VLOOKUP(B8558,属性中转表!$K$2:$O$21,5,FALSE),"")</f>
        <v/>
      </c>
      <c r="N8558" s="20" t="str">
        <f>IF(B8558=25,VLOOKUP(A8558,英雄数据表!A:L,8,FALSE),IF(B8558=50,VLOOKUP(A8558,英雄数据表!A:L,12,0),""))</f>
        <v/>
      </c>
    </row>
    <row r="8559" spans="1:14" x14ac:dyDescent="0.3">
      <c r="A8559" s="20">
        <v>14066</v>
      </c>
      <c r="B8559" s="20">
        <v>58</v>
      </c>
      <c r="C8559" s="21">
        <v>5</v>
      </c>
      <c r="D8559" s="21">
        <f>VLOOKUP(A8559,英雄数据表!A:D,4,0)</f>
        <v>1</v>
      </c>
      <c r="E8559" s="32" t="s">
        <v>554</v>
      </c>
      <c r="F8559" s="20">
        <f t="shared" si="572"/>
        <v>14066</v>
      </c>
      <c r="G8559" s="20">
        <f t="shared" si="573"/>
        <v>14066</v>
      </c>
      <c r="H8559" s="21" t="str">
        <f>VLOOKUP(B8559,属性中转表!A:F,6,FALSE)</f>
        <v>"hp":226800,"atk":6300</v>
      </c>
      <c r="I8559" s="20" t="s">
        <v>437</v>
      </c>
      <c r="K8559" s="32" t="str">
        <f t="shared" si="571"/>
        <v>"atk":300,"hp":5000,"undpspro":150,"pvpdpspro":50,"pvpundpspro":50</v>
      </c>
      <c r="L8559" s="20" t="str">
        <f>IF(B8559&gt;=50,VLOOKUP(A8559,英雄数据表!A:L,11,FALSE),IF(B8559&gt;=25,VLOOKUP(A8559,英雄数据表!A:L,7,0),""))</f>
        <v>"1406602004"</v>
      </c>
      <c r="M8559" s="20" t="str">
        <f>IFERROR(VLOOKUP(B8559,属性中转表!$K$2:$O$21,5,FALSE),"")</f>
        <v/>
      </c>
      <c r="N8559" s="20" t="str">
        <f>IF(B8559=25,VLOOKUP(A8559,英雄数据表!A:L,8,FALSE),IF(B8559=50,VLOOKUP(A8559,英雄数据表!A:L,12,0),""))</f>
        <v/>
      </c>
    </row>
    <row r="8560" spans="1:14" x14ac:dyDescent="0.3">
      <c r="A8560" s="20">
        <v>14066</v>
      </c>
      <c r="B8560" s="20">
        <v>59</v>
      </c>
      <c r="C8560" s="21">
        <v>5</v>
      </c>
      <c r="D8560" s="21">
        <f>VLOOKUP(A8560,英雄数据表!A:D,4,0)</f>
        <v>1</v>
      </c>
      <c r="E8560" s="32" t="s">
        <v>554</v>
      </c>
      <c r="F8560" s="20">
        <f t="shared" si="572"/>
        <v>14066</v>
      </c>
      <c r="G8560" s="20">
        <f t="shared" si="573"/>
        <v>14066</v>
      </c>
      <c r="H8560" s="21" t="str">
        <f>VLOOKUP(B8560,属性中转表!A:F,6,FALSE)</f>
        <v>"hp":232200,"atk":6450</v>
      </c>
      <c r="I8560" s="20" t="s">
        <v>437</v>
      </c>
      <c r="K8560" s="32" t="str">
        <f t="shared" si="571"/>
        <v>"atk":300,"hp":5000,"undpspro":150,"pvpdpspro":50,"pvpundpspro":50</v>
      </c>
      <c r="L8560" s="20" t="str">
        <f>IF(B8560&gt;=50,VLOOKUP(A8560,英雄数据表!A:L,11,FALSE),IF(B8560&gt;=25,VLOOKUP(A8560,英雄数据表!A:L,7,0),""))</f>
        <v>"1406602004"</v>
      </c>
      <c r="M8560" s="20" t="str">
        <f>IFERROR(VLOOKUP(B8560,属性中转表!$K$2:$O$21,5,FALSE),"")</f>
        <v/>
      </c>
      <c r="N8560" s="20" t="str">
        <f>IF(B8560=25,VLOOKUP(A8560,英雄数据表!A:L,8,FALSE),IF(B8560=50,VLOOKUP(A8560,英雄数据表!A:L,12,0),""))</f>
        <v/>
      </c>
    </row>
    <row r="8561" spans="1:14" x14ac:dyDescent="0.3">
      <c r="A8561" s="20">
        <v>14066</v>
      </c>
      <c r="B8561" s="20">
        <v>60</v>
      </c>
      <c r="C8561" s="21">
        <v>5</v>
      </c>
      <c r="D8561" s="21">
        <f>VLOOKUP(A8561,英雄数据表!A:D,4,0)</f>
        <v>1</v>
      </c>
      <c r="E8561" s="32" t="s">
        <v>554</v>
      </c>
      <c r="F8561" s="20">
        <f t="shared" si="572"/>
        <v>14066</v>
      </c>
      <c r="G8561" s="20">
        <f t="shared" si="573"/>
        <v>14066</v>
      </c>
      <c r="H8561" s="21" t="str">
        <f>VLOOKUP(B8561,属性中转表!A:F,6,FALSE)</f>
        <v>"hp":237600,"atk":6600</v>
      </c>
      <c r="I8561" s="20" t="s">
        <v>437</v>
      </c>
      <c r="K8561" s="32" t="str">
        <f t="shared" si="571"/>
        <v>"atk":300,"hp":5000,"undpspro":150,"pvpdpspro":50,"pvpundpspro":50</v>
      </c>
      <c r="L8561" s="20" t="str">
        <f>IF(B8561&gt;=50,VLOOKUP(A8561,英雄数据表!A:L,11,FALSE),IF(B8561&gt;=25,VLOOKUP(A8561,英雄数据表!A:L,7,0),""))</f>
        <v>"1406602004"</v>
      </c>
      <c r="M8561" s="20" t="str">
        <f>IFERROR(VLOOKUP(B8561,属性中转表!$K$2:$O$21,5,FALSE),"")</f>
        <v>"dpspro":50</v>
      </c>
      <c r="N8561" s="20" t="str">
        <f>IF(B8561=25,VLOOKUP(A8561,英雄数据表!A:L,8,FALSE),IF(B8561=50,VLOOKUP(A8561,英雄数据表!A:L,12,0),""))</f>
        <v/>
      </c>
    </row>
    <row r="8562" spans="1:14" x14ac:dyDescent="0.3">
      <c r="A8562" s="20">
        <v>14066</v>
      </c>
      <c r="B8562" s="20">
        <v>61</v>
      </c>
      <c r="C8562" s="21">
        <v>5</v>
      </c>
      <c r="D8562" s="21">
        <f>VLOOKUP(A8562,英雄数据表!A:D,4,0)</f>
        <v>1</v>
      </c>
      <c r="E8562" s="32" t="s">
        <v>554</v>
      </c>
      <c r="F8562" s="20">
        <f t="shared" si="572"/>
        <v>14066</v>
      </c>
      <c r="G8562" s="20">
        <f t="shared" si="573"/>
        <v>14066</v>
      </c>
      <c r="H8562" s="21" t="str">
        <f>VLOOKUP(B8562,属性中转表!A:F,6,FALSE)</f>
        <v>"hp":243000,"atk":6750</v>
      </c>
      <c r="I8562" s="20" t="s">
        <v>437</v>
      </c>
      <c r="K8562" s="32" t="str">
        <f t="shared" si="571"/>
        <v>"atk":300,"hp":5000,"undpspro":150,"pvpdpspro":50,"pvpundpspro":50</v>
      </c>
      <c r="L8562" s="20" t="str">
        <f>IF(B8562&gt;=50,VLOOKUP(A8562,英雄数据表!A:L,11,FALSE),IF(B8562&gt;=25,VLOOKUP(A8562,英雄数据表!A:L,7,0),""))</f>
        <v>"1406602004"</v>
      </c>
      <c r="M8562" s="20" t="str">
        <f>IFERROR(VLOOKUP(B8562,属性中转表!$K$2:$O$21,5,FALSE),"")</f>
        <v/>
      </c>
      <c r="N8562" s="20" t="str">
        <f>IF(B8562=25,VLOOKUP(A8562,英雄数据表!A:L,8,FALSE),IF(B8562=50,VLOOKUP(A8562,英雄数据表!A:L,12,0),""))</f>
        <v/>
      </c>
    </row>
    <row r="8563" spans="1:14" x14ac:dyDescent="0.3">
      <c r="A8563" s="20">
        <v>14066</v>
      </c>
      <c r="B8563" s="20">
        <v>62</v>
      </c>
      <c r="C8563" s="21">
        <v>5</v>
      </c>
      <c r="D8563" s="21">
        <f>VLOOKUP(A8563,英雄数据表!A:D,4,0)</f>
        <v>1</v>
      </c>
      <c r="E8563" s="32" t="s">
        <v>554</v>
      </c>
      <c r="F8563" s="20">
        <f t="shared" si="572"/>
        <v>14066</v>
      </c>
      <c r="G8563" s="20">
        <f t="shared" si="573"/>
        <v>14066</v>
      </c>
      <c r="H8563" s="21" t="str">
        <f>VLOOKUP(B8563,属性中转表!A:F,6,FALSE)</f>
        <v>"hp":248400,"atk":6900</v>
      </c>
      <c r="I8563" s="20" t="s">
        <v>437</v>
      </c>
      <c r="K8563" s="32" t="str">
        <f t="shared" si="571"/>
        <v>"atk":300,"hp":5000,"undpspro":150,"pvpdpspro":50,"pvpundpspro":50</v>
      </c>
      <c r="L8563" s="20" t="str">
        <f>IF(B8563&gt;=50,VLOOKUP(A8563,英雄数据表!A:L,11,FALSE),IF(B8563&gt;=25,VLOOKUP(A8563,英雄数据表!A:L,7,0),""))</f>
        <v>"1406602004"</v>
      </c>
      <c r="M8563" s="20" t="str">
        <f>IFERROR(VLOOKUP(B8563,属性中转表!$K$2:$O$21,5,FALSE),"")</f>
        <v/>
      </c>
      <c r="N8563" s="20" t="str">
        <f>IF(B8563=25,VLOOKUP(A8563,英雄数据表!A:L,8,FALSE),IF(B8563=50,VLOOKUP(A8563,英雄数据表!A:L,12,0),""))</f>
        <v/>
      </c>
    </row>
    <row r="8564" spans="1:14" x14ac:dyDescent="0.3">
      <c r="A8564" s="20">
        <v>14066</v>
      </c>
      <c r="B8564" s="20">
        <v>63</v>
      </c>
      <c r="C8564" s="21">
        <v>5</v>
      </c>
      <c r="D8564" s="21">
        <f>VLOOKUP(A8564,英雄数据表!A:D,4,0)</f>
        <v>1</v>
      </c>
      <c r="E8564" s="32" t="s">
        <v>554</v>
      </c>
      <c r="F8564" s="20">
        <f t="shared" si="572"/>
        <v>14066</v>
      </c>
      <c r="G8564" s="20">
        <f t="shared" si="573"/>
        <v>14066</v>
      </c>
      <c r="H8564" s="21" t="str">
        <f>VLOOKUP(B8564,属性中转表!A:F,6,FALSE)</f>
        <v>"hp":253800,"atk":7050</v>
      </c>
      <c r="I8564" s="20" t="s">
        <v>437</v>
      </c>
      <c r="K8564" s="32" t="str">
        <f t="shared" si="571"/>
        <v>"atk":300,"hp":5000,"undpspro":150,"pvpdpspro":50,"pvpundpspro":50</v>
      </c>
      <c r="L8564" s="20" t="str">
        <f>IF(B8564&gt;=50,VLOOKUP(A8564,英雄数据表!A:L,11,FALSE),IF(B8564&gt;=25,VLOOKUP(A8564,英雄数据表!A:L,7,0),""))</f>
        <v>"1406602004"</v>
      </c>
      <c r="M8564" s="20" t="str">
        <f>IFERROR(VLOOKUP(B8564,属性中转表!$K$2:$O$21,5,FALSE),"")</f>
        <v/>
      </c>
      <c r="N8564" s="20" t="str">
        <f>IF(B8564=25,VLOOKUP(A8564,英雄数据表!A:L,8,FALSE),IF(B8564=50,VLOOKUP(A8564,英雄数据表!A:L,12,0),""))</f>
        <v/>
      </c>
    </row>
    <row r="8565" spans="1:14" x14ac:dyDescent="0.3">
      <c r="A8565" s="20">
        <v>14066</v>
      </c>
      <c r="B8565" s="20">
        <v>64</v>
      </c>
      <c r="C8565" s="21">
        <v>5</v>
      </c>
      <c r="D8565" s="21">
        <f>VLOOKUP(A8565,英雄数据表!A:D,4,0)</f>
        <v>1</v>
      </c>
      <c r="E8565" s="32" t="s">
        <v>554</v>
      </c>
      <c r="F8565" s="20">
        <f t="shared" si="572"/>
        <v>14066</v>
      </c>
      <c r="G8565" s="20">
        <f t="shared" si="573"/>
        <v>14066</v>
      </c>
      <c r="H8565" s="21" t="str">
        <f>VLOOKUP(B8565,属性中转表!A:F,6,FALSE)</f>
        <v>"hp":259200,"atk":7200</v>
      </c>
      <c r="I8565" s="20" t="s">
        <v>437</v>
      </c>
      <c r="K8565" s="32" t="str">
        <f t="shared" si="571"/>
        <v>"atk":300,"hp":5000,"undpspro":150,"pvpdpspro":50,"pvpundpspro":50</v>
      </c>
      <c r="L8565" s="20" t="str">
        <f>IF(B8565&gt;=50,VLOOKUP(A8565,英雄数据表!A:L,11,FALSE),IF(B8565&gt;=25,VLOOKUP(A8565,英雄数据表!A:L,7,0),""))</f>
        <v>"1406602004"</v>
      </c>
      <c r="M8565" s="20" t="str">
        <f>IFERROR(VLOOKUP(B8565,属性中转表!$K$2:$O$21,5,FALSE),"")</f>
        <v/>
      </c>
      <c r="N8565" s="20" t="str">
        <f>IF(B8565=25,VLOOKUP(A8565,英雄数据表!A:L,8,FALSE),IF(B8565=50,VLOOKUP(A8565,英雄数据表!A:L,12,0),""))</f>
        <v/>
      </c>
    </row>
    <row r="8566" spans="1:14" x14ac:dyDescent="0.3">
      <c r="A8566" s="20">
        <v>14066</v>
      </c>
      <c r="B8566" s="20">
        <v>65</v>
      </c>
      <c r="C8566" s="21">
        <v>5</v>
      </c>
      <c r="D8566" s="21">
        <f>VLOOKUP(A8566,英雄数据表!A:D,4,0)</f>
        <v>1</v>
      </c>
      <c r="E8566" s="32" t="s">
        <v>554</v>
      </c>
      <c r="F8566" s="20">
        <f t="shared" si="572"/>
        <v>14066</v>
      </c>
      <c r="G8566" s="20">
        <f t="shared" si="573"/>
        <v>14066</v>
      </c>
      <c r="H8566" s="21" t="str">
        <f>VLOOKUP(B8566,属性中转表!A:F,6,FALSE)</f>
        <v>"hp":264600,"atk":7350</v>
      </c>
      <c r="I8566" s="20" t="s">
        <v>438</v>
      </c>
      <c r="K8566" s="32" t="str">
        <f t="shared" ref="K8566:K8600" si="574">I8566&amp;J8566</f>
        <v>"atk":300,"hp":5000,"undpspro":150,"pvpdpspro":100,"pvpundpspro":50</v>
      </c>
      <c r="L8566" s="20" t="str">
        <f>IF(B8566&gt;=50,VLOOKUP(A8566,英雄数据表!A:L,11,FALSE),IF(B8566&gt;=25,VLOOKUP(A8566,英雄数据表!A:L,7,0),""))</f>
        <v>"1406602004"</v>
      </c>
      <c r="M8566" s="20" t="str">
        <f>IFERROR(VLOOKUP(B8566,属性中转表!$K$2:$O$21,5,FALSE),"")</f>
        <v>"pvpdpspro":50</v>
      </c>
      <c r="N8566" s="20" t="str">
        <f>IF(B8566=25,VLOOKUP(A8566,英雄数据表!A:L,8,FALSE),IF(B8566=50,VLOOKUP(A8566,英雄数据表!A:L,12,0),""))</f>
        <v/>
      </c>
    </row>
    <row r="8567" spans="1:14" x14ac:dyDescent="0.3">
      <c r="A8567" s="20">
        <v>14066</v>
      </c>
      <c r="B8567" s="20">
        <v>66</v>
      </c>
      <c r="C8567" s="21">
        <v>5</v>
      </c>
      <c r="D8567" s="21">
        <f>VLOOKUP(A8567,英雄数据表!A:D,4,0)</f>
        <v>1</v>
      </c>
      <c r="E8567" s="32" t="s">
        <v>554</v>
      </c>
      <c r="F8567" s="20">
        <f t="shared" ref="F8567:F8601" si="575">A8567</f>
        <v>14066</v>
      </c>
      <c r="G8567" s="20">
        <f t="shared" ref="G8567:G8601" si="576">A8567</f>
        <v>14066</v>
      </c>
      <c r="H8567" s="21" t="str">
        <f>VLOOKUP(B8567,属性中转表!A:F,6,FALSE)</f>
        <v>"hp":270000,"atk":7500</v>
      </c>
      <c r="I8567" s="20" t="s">
        <v>438</v>
      </c>
      <c r="K8567" s="32" t="str">
        <f t="shared" si="574"/>
        <v>"atk":300,"hp":5000,"undpspro":150,"pvpdpspro":100,"pvpundpspro":50</v>
      </c>
      <c r="L8567" s="20" t="str">
        <f>IF(B8567&gt;=50,VLOOKUP(A8567,英雄数据表!A:L,11,FALSE),IF(B8567&gt;=25,VLOOKUP(A8567,英雄数据表!A:L,7,0),""))</f>
        <v>"1406602004"</v>
      </c>
      <c r="M8567" s="20" t="str">
        <f>IFERROR(VLOOKUP(B8567,属性中转表!$K$2:$O$21,5,FALSE),"")</f>
        <v/>
      </c>
      <c r="N8567" s="20" t="str">
        <f>IF(B8567=25,VLOOKUP(A8567,英雄数据表!A:L,8,FALSE),IF(B8567=50,VLOOKUP(A8567,英雄数据表!A:L,12,0),""))</f>
        <v/>
      </c>
    </row>
    <row r="8568" spans="1:14" x14ac:dyDescent="0.3">
      <c r="A8568" s="20">
        <v>14066</v>
      </c>
      <c r="B8568" s="20">
        <v>67</v>
      </c>
      <c r="C8568" s="21">
        <v>5</v>
      </c>
      <c r="D8568" s="21">
        <f>VLOOKUP(A8568,英雄数据表!A:D,4,0)</f>
        <v>1</v>
      </c>
      <c r="E8568" s="32" t="s">
        <v>554</v>
      </c>
      <c r="F8568" s="20">
        <f t="shared" si="575"/>
        <v>14066</v>
      </c>
      <c r="G8568" s="20">
        <f t="shared" si="576"/>
        <v>14066</v>
      </c>
      <c r="H8568" s="21" t="str">
        <f>VLOOKUP(B8568,属性中转表!A:F,6,FALSE)</f>
        <v>"hp":275400,"atk":7650</v>
      </c>
      <c r="I8568" s="20" t="s">
        <v>438</v>
      </c>
      <c r="K8568" s="32" t="str">
        <f t="shared" si="574"/>
        <v>"atk":300,"hp":5000,"undpspro":150,"pvpdpspro":100,"pvpundpspro":50</v>
      </c>
      <c r="L8568" s="20" t="str">
        <f>IF(B8568&gt;=50,VLOOKUP(A8568,英雄数据表!A:L,11,FALSE),IF(B8568&gt;=25,VLOOKUP(A8568,英雄数据表!A:L,7,0),""))</f>
        <v>"1406602004"</v>
      </c>
      <c r="M8568" s="20" t="str">
        <f>IFERROR(VLOOKUP(B8568,属性中转表!$K$2:$O$21,5,FALSE),"")</f>
        <v/>
      </c>
      <c r="N8568" s="20" t="str">
        <f>IF(B8568=25,VLOOKUP(A8568,英雄数据表!A:L,8,FALSE),IF(B8568=50,VLOOKUP(A8568,英雄数据表!A:L,12,0),""))</f>
        <v/>
      </c>
    </row>
    <row r="8569" spans="1:14" x14ac:dyDescent="0.3">
      <c r="A8569" s="20">
        <v>14066</v>
      </c>
      <c r="B8569" s="20">
        <v>68</v>
      </c>
      <c r="C8569" s="21">
        <v>5</v>
      </c>
      <c r="D8569" s="21">
        <f>VLOOKUP(A8569,英雄数据表!A:D,4,0)</f>
        <v>1</v>
      </c>
      <c r="E8569" s="32" t="s">
        <v>554</v>
      </c>
      <c r="F8569" s="20">
        <f t="shared" si="575"/>
        <v>14066</v>
      </c>
      <c r="G8569" s="20">
        <f t="shared" si="576"/>
        <v>14066</v>
      </c>
      <c r="H8569" s="21" t="str">
        <f>VLOOKUP(B8569,属性中转表!A:F,6,FALSE)</f>
        <v>"hp":280800,"atk":7800</v>
      </c>
      <c r="I8569" s="20" t="s">
        <v>438</v>
      </c>
      <c r="K8569" s="32" t="str">
        <f t="shared" si="574"/>
        <v>"atk":300,"hp":5000,"undpspro":150,"pvpdpspro":100,"pvpundpspro":50</v>
      </c>
      <c r="L8569" s="20" t="str">
        <f>IF(B8569&gt;=50,VLOOKUP(A8569,英雄数据表!A:L,11,FALSE),IF(B8569&gt;=25,VLOOKUP(A8569,英雄数据表!A:L,7,0),""))</f>
        <v>"1406602004"</v>
      </c>
      <c r="M8569" s="20" t="str">
        <f>IFERROR(VLOOKUP(B8569,属性中转表!$K$2:$O$21,5,FALSE),"")</f>
        <v/>
      </c>
      <c r="N8569" s="20" t="str">
        <f>IF(B8569=25,VLOOKUP(A8569,英雄数据表!A:L,8,FALSE),IF(B8569=50,VLOOKUP(A8569,英雄数据表!A:L,12,0),""))</f>
        <v/>
      </c>
    </row>
    <row r="8570" spans="1:14" x14ac:dyDescent="0.3">
      <c r="A8570" s="20">
        <v>14066</v>
      </c>
      <c r="B8570" s="20">
        <v>69</v>
      </c>
      <c r="C8570" s="21">
        <v>5</v>
      </c>
      <c r="D8570" s="21">
        <f>VLOOKUP(A8570,英雄数据表!A:D,4,0)</f>
        <v>1</v>
      </c>
      <c r="E8570" s="32" t="s">
        <v>554</v>
      </c>
      <c r="F8570" s="20">
        <f t="shared" si="575"/>
        <v>14066</v>
      </c>
      <c r="G8570" s="20">
        <f t="shared" si="576"/>
        <v>14066</v>
      </c>
      <c r="H8570" s="21" t="str">
        <f>VLOOKUP(B8570,属性中转表!A:F,6,FALSE)</f>
        <v>"hp":286200,"atk":7950</v>
      </c>
      <c r="I8570" s="20" t="s">
        <v>438</v>
      </c>
      <c r="K8570" s="32" t="str">
        <f t="shared" si="574"/>
        <v>"atk":300,"hp":5000,"undpspro":150,"pvpdpspro":100,"pvpundpspro":50</v>
      </c>
      <c r="L8570" s="20" t="str">
        <f>IF(B8570&gt;=50,VLOOKUP(A8570,英雄数据表!A:L,11,FALSE),IF(B8570&gt;=25,VLOOKUP(A8570,英雄数据表!A:L,7,0),""))</f>
        <v>"1406602004"</v>
      </c>
      <c r="M8570" s="20" t="str">
        <f>IFERROR(VLOOKUP(B8570,属性中转表!$K$2:$O$21,5,FALSE),"")</f>
        <v/>
      </c>
      <c r="N8570" s="20" t="str">
        <f>IF(B8570=25,VLOOKUP(A8570,英雄数据表!A:L,8,FALSE),IF(B8570=50,VLOOKUP(A8570,英雄数据表!A:L,12,0),""))</f>
        <v/>
      </c>
    </row>
    <row r="8571" spans="1:14" x14ac:dyDescent="0.3">
      <c r="A8571" s="20">
        <v>14066</v>
      </c>
      <c r="B8571" s="20">
        <v>70</v>
      </c>
      <c r="C8571" s="21">
        <v>5</v>
      </c>
      <c r="D8571" s="21">
        <f>VLOOKUP(A8571,英雄数据表!A:D,4,0)</f>
        <v>1</v>
      </c>
      <c r="E8571" s="32" t="s">
        <v>554</v>
      </c>
      <c r="F8571" s="20">
        <f t="shared" si="575"/>
        <v>14066</v>
      </c>
      <c r="G8571" s="20">
        <f t="shared" si="576"/>
        <v>14066</v>
      </c>
      <c r="H8571" s="21" t="str">
        <f>VLOOKUP(B8571,属性中转表!A:F,6,FALSE)</f>
        <v>"hp":291600,"atk":8100</v>
      </c>
      <c r="I8571" s="20" t="s">
        <v>439</v>
      </c>
      <c r="K8571" s="32" t="str">
        <f t="shared" si="574"/>
        <v>"atk":300,"hp":5000,"undpspro":150,"pvpdpspro":100,"pvpundpspro":100</v>
      </c>
      <c r="L8571" s="20" t="str">
        <f>IF(B8571&gt;=50,VLOOKUP(A8571,英雄数据表!A:L,11,FALSE),IF(B8571&gt;=25,VLOOKUP(A8571,英雄数据表!A:L,7,0),""))</f>
        <v>"1406602004"</v>
      </c>
      <c r="M8571" s="20" t="str">
        <f>IFERROR(VLOOKUP(B8571,属性中转表!$K$2:$O$21,5,FALSE),"")</f>
        <v>"pvpundpspro":50</v>
      </c>
      <c r="N8571" s="20" t="str">
        <f>IF(B8571=25,VLOOKUP(A8571,英雄数据表!A:L,8,FALSE),IF(B8571=50,VLOOKUP(A8571,英雄数据表!A:L,12,0),""))</f>
        <v/>
      </c>
    </row>
    <row r="8572" spans="1:14" x14ac:dyDescent="0.3">
      <c r="A8572" s="20">
        <v>14066</v>
      </c>
      <c r="B8572" s="20">
        <v>71</v>
      </c>
      <c r="C8572" s="21">
        <v>5</v>
      </c>
      <c r="D8572" s="21">
        <f>VLOOKUP(A8572,英雄数据表!A:D,4,0)</f>
        <v>1</v>
      </c>
      <c r="E8572" s="32" t="s">
        <v>554</v>
      </c>
      <c r="F8572" s="20">
        <f t="shared" si="575"/>
        <v>14066</v>
      </c>
      <c r="G8572" s="20">
        <f t="shared" si="576"/>
        <v>14066</v>
      </c>
      <c r="H8572" s="21" t="str">
        <f>VLOOKUP(B8572,属性中转表!A:F,6,FALSE)</f>
        <v>"hp":297000,"atk":8250</v>
      </c>
      <c r="I8572" s="20" t="s">
        <v>439</v>
      </c>
      <c r="K8572" s="32" t="str">
        <f t="shared" si="574"/>
        <v>"atk":300,"hp":5000,"undpspro":150,"pvpdpspro":100,"pvpundpspro":100</v>
      </c>
      <c r="L8572" s="20" t="str">
        <f>IF(B8572&gt;=50,VLOOKUP(A8572,英雄数据表!A:L,11,FALSE),IF(B8572&gt;=25,VLOOKUP(A8572,英雄数据表!A:L,7,0),""))</f>
        <v>"1406602004"</v>
      </c>
      <c r="M8572" s="20" t="str">
        <f>IFERROR(VLOOKUP(B8572,属性中转表!$K$2:$O$21,5,FALSE),"")</f>
        <v/>
      </c>
      <c r="N8572" s="20" t="str">
        <f>IF(B8572=25,VLOOKUP(A8572,英雄数据表!A:L,8,FALSE),IF(B8572=50,VLOOKUP(A8572,英雄数据表!A:L,12,0),""))</f>
        <v/>
      </c>
    </row>
    <row r="8573" spans="1:14" x14ac:dyDescent="0.3">
      <c r="A8573" s="20">
        <v>14066</v>
      </c>
      <c r="B8573" s="20">
        <v>72</v>
      </c>
      <c r="C8573" s="21">
        <v>5</v>
      </c>
      <c r="D8573" s="21">
        <f>VLOOKUP(A8573,英雄数据表!A:D,4,0)</f>
        <v>1</v>
      </c>
      <c r="E8573" s="32" t="s">
        <v>554</v>
      </c>
      <c r="F8573" s="20">
        <f t="shared" si="575"/>
        <v>14066</v>
      </c>
      <c r="G8573" s="20">
        <f t="shared" si="576"/>
        <v>14066</v>
      </c>
      <c r="H8573" s="21" t="str">
        <f>VLOOKUP(B8573,属性中转表!A:F,6,FALSE)</f>
        <v>"hp":302400,"atk":8400</v>
      </c>
      <c r="I8573" s="20" t="s">
        <v>439</v>
      </c>
      <c r="K8573" s="32" t="str">
        <f t="shared" si="574"/>
        <v>"atk":300,"hp":5000,"undpspro":150,"pvpdpspro":100,"pvpundpspro":100</v>
      </c>
      <c r="L8573" s="20" t="str">
        <f>IF(B8573&gt;=50,VLOOKUP(A8573,英雄数据表!A:L,11,FALSE),IF(B8573&gt;=25,VLOOKUP(A8573,英雄数据表!A:L,7,0),""))</f>
        <v>"1406602004"</v>
      </c>
      <c r="M8573" s="20" t="str">
        <f>IFERROR(VLOOKUP(B8573,属性中转表!$K$2:$O$21,5,FALSE),"")</f>
        <v/>
      </c>
      <c r="N8573" s="20" t="str">
        <f>IF(B8573=25,VLOOKUP(A8573,英雄数据表!A:L,8,FALSE),IF(B8573=50,VLOOKUP(A8573,英雄数据表!A:L,12,0),""))</f>
        <v/>
      </c>
    </row>
    <row r="8574" spans="1:14" x14ac:dyDescent="0.3">
      <c r="A8574" s="20">
        <v>14066</v>
      </c>
      <c r="B8574" s="20">
        <v>73</v>
      </c>
      <c r="C8574" s="21">
        <v>5</v>
      </c>
      <c r="D8574" s="21">
        <f>VLOOKUP(A8574,英雄数据表!A:D,4,0)</f>
        <v>1</v>
      </c>
      <c r="E8574" s="32" t="s">
        <v>554</v>
      </c>
      <c r="F8574" s="20">
        <f t="shared" si="575"/>
        <v>14066</v>
      </c>
      <c r="G8574" s="20">
        <f t="shared" si="576"/>
        <v>14066</v>
      </c>
      <c r="H8574" s="21" t="str">
        <f>VLOOKUP(B8574,属性中转表!A:F,6,FALSE)</f>
        <v>"hp":307800,"atk":8550</v>
      </c>
      <c r="I8574" s="20" t="s">
        <v>439</v>
      </c>
      <c r="K8574" s="32" t="str">
        <f t="shared" si="574"/>
        <v>"atk":300,"hp":5000,"undpspro":150,"pvpdpspro":100,"pvpundpspro":100</v>
      </c>
      <c r="L8574" s="20" t="str">
        <f>IF(B8574&gt;=50,VLOOKUP(A8574,英雄数据表!A:L,11,FALSE),IF(B8574&gt;=25,VLOOKUP(A8574,英雄数据表!A:L,7,0),""))</f>
        <v>"1406602004"</v>
      </c>
      <c r="M8574" s="20" t="str">
        <f>IFERROR(VLOOKUP(B8574,属性中转表!$K$2:$O$21,5,FALSE),"")</f>
        <v/>
      </c>
      <c r="N8574" s="20" t="str">
        <f>IF(B8574=25,VLOOKUP(A8574,英雄数据表!A:L,8,FALSE),IF(B8574=50,VLOOKUP(A8574,英雄数据表!A:L,12,0),""))</f>
        <v/>
      </c>
    </row>
    <row r="8575" spans="1:14" x14ac:dyDescent="0.3">
      <c r="A8575" s="20">
        <v>14066</v>
      </c>
      <c r="B8575" s="20">
        <v>74</v>
      </c>
      <c r="C8575" s="21">
        <v>5</v>
      </c>
      <c r="D8575" s="21">
        <f>VLOOKUP(A8575,英雄数据表!A:D,4,0)</f>
        <v>1</v>
      </c>
      <c r="E8575" s="32" t="s">
        <v>554</v>
      </c>
      <c r="F8575" s="20">
        <f t="shared" si="575"/>
        <v>14066</v>
      </c>
      <c r="G8575" s="20">
        <f t="shared" si="576"/>
        <v>14066</v>
      </c>
      <c r="H8575" s="21" t="str">
        <f>VLOOKUP(B8575,属性中转表!A:F,6,FALSE)</f>
        <v>"hp":313200,"atk":8700</v>
      </c>
      <c r="I8575" s="20" t="s">
        <v>439</v>
      </c>
      <c r="K8575" s="32" t="str">
        <f t="shared" si="574"/>
        <v>"atk":300,"hp":5000,"undpspro":150,"pvpdpspro":100,"pvpundpspro":100</v>
      </c>
      <c r="L8575" s="20" t="str">
        <f>IF(B8575&gt;=50,VLOOKUP(A8575,英雄数据表!A:L,11,FALSE),IF(B8575&gt;=25,VLOOKUP(A8575,英雄数据表!A:L,7,0),""))</f>
        <v>"1406602004"</v>
      </c>
      <c r="M8575" s="20" t="str">
        <f>IFERROR(VLOOKUP(B8575,属性中转表!$K$2:$O$21,5,FALSE),"")</f>
        <v/>
      </c>
      <c r="N8575" s="20" t="str">
        <f>IF(B8575=25,VLOOKUP(A8575,英雄数据表!A:L,8,FALSE),IF(B8575=50,VLOOKUP(A8575,英雄数据表!A:L,12,0),""))</f>
        <v/>
      </c>
    </row>
    <row r="8576" spans="1:14" x14ac:dyDescent="0.3">
      <c r="A8576" s="20">
        <v>14066</v>
      </c>
      <c r="B8576" s="20">
        <v>75</v>
      </c>
      <c r="C8576" s="21">
        <v>5</v>
      </c>
      <c r="D8576" s="21">
        <f>VLOOKUP(A8576,英雄数据表!A:D,4,0)</f>
        <v>1</v>
      </c>
      <c r="E8576" s="32" t="s">
        <v>554</v>
      </c>
      <c r="F8576" s="20">
        <f t="shared" si="575"/>
        <v>14066</v>
      </c>
      <c r="G8576" s="20">
        <f t="shared" si="576"/>
        <v>14066</v>
      </c>
      <c r="H8576" s="21" t="str">
        <f>VLOOKUP(B8576,属性中转表!A:F,6,FALSE)</f>
        <v>"hp":318600,"atk":8850</v>
      </c>
      <c r="I8576" s="20" t="s">
        <v>440</v>
      </c>
      <c r="K8576" s="32" t="str">
        <f t="shared" si="574"/>
        <v>"atk":600,"hp":10000,"undpspro":150,"pvpdpspro":100,"pvpundpspro":100,"speed":10</v>
      </c>
      <c r="L8576" s="20" t="str">
        <f>IF(B8576&gt;=50,VLOOKUP(A8576,英雄数据表!A:L,11,FALSE),IF(B8576&gt;=25,VLOOKUP(A8576,英雄数据表!A:L,7,0),""))</f>
        <v>"1406602004"</v>
      </c>
      <c r="M8576" s="20" t="str">
        <f>IFERROR(VLOOKUP(B8576,属性中转表!$K$2:$O$21,5,FALSE),"")</f>
        <v>"speed":10,"atk":300,"hp":5000</v>
      </c>
      <c r="N8576" s="20" t="str">
        <f>IF(B8576=25,VLOOKUP(A8576,英雄数据表!A:L,8,FALSE),IF(B8576=50,VLOOKUP(A8576,英雄数据表!A:L,12,0),""))</f>
        <v/>
      </c>
    </row>
    <row r="8577" spans="1:14" x14ac:dyDescent="0.3">
      <c r="A8577" s="20">
        <v>14066</v>
      </c>
      <c r="B8577" s="20">
        <v>76</v>
      </c>
      <c r="C8577" s="21">
        <v>5</v>
      </c>
      <c r="D8577" s="21">
        <f>VLOOKUP(A8577,英雄数据表!A:D,4,0)</f>
        <v>1</v>
      </c>
      <c r="E8577" s="32" t="s">
        <v>554</v>
      </c>
      <c r="F8577" s="20">
        <f t="shared" si="575"/>
        <v>14066</v>
      </c>
      <c r="G8577" s="20">
        <f t="shared" si="576"/>
        <v>14066</v>
      </c>
      <c r="H8577" s="21" t="str">
        <f>VLOOKUP(B8577,属性中转表!A:F,6,FALSE)</f>
        <v>"hp":324000,"atk":9000</v>
      </c>
      <c r="I8577" s="20" t="s">
        <v>440</v>
      </c>
      <c r="K8577" s="32" t="str">
        <f t="shared" si="574"/>
        <v>"atk":600,"hp":10000,"undpspro":150,"pvpdpspro":100,"pvpundpspro":100,"speed":10</v>
      </c>
      <c r="L8577" s="20" t="str">
        <f>IF(B8577&gt;=50,VLOOKUP(A8577,英雄数据表!A:L,11,FALSE),IF(B8577&gt;=25,VLOOKUP(A8577,英雄数据表!A:L,7,0),""))</f>
        <v>"1406602004"</v>
      </c>
      <c r="M8577" s="20" t="str">
        <f>IFERROR(VLOOKUP(B8577,属性中转表!$K$2:$O$21,5,FALSE),"")</f>
        <v/>
      </c>
      <c r="N8577" s="20" t="str">
        <f>IF(B8577=25,VLOOKUP(A8577,英雄数据表!A:L,8,FALSE),IF(B8577=50,VLOOKUP(A8577,英雄数据表!A:L,12,0),""))</f>
        <v/>
      </c>
    </row>
    <row r="8578" spans="1:14" x14ac:dyDescent="0.3">
      <c r="A8578" s="20">
        <v>14066</v>
      </c>
      <c r="B8578" s="20">
        <v>77</v>
      </c>
      <c r="C8578" s="21">
        <v>5</v>
      </c>
      <c r="D8578" s="21">
        <f>VLOOKUP(A8578,英雄数据表!A:D,4,0)</f>
        <v>1</v>
      </c>
      <c r="E8578" s="32" t="s">
        <v>554</v>
      </c>
      <c r="F8578" s="20">
        <f t="shared" si="575"/>
        <v>14066</v>
      </c>
      <c r="G8578" s="20">
        <f t="shared" si="576"/>
        <v>14066</v>
      </c>
      <c r="H8578" s="21" t="str">
        <f>VLOOKUP(B8578,属性中转表!A:F,6,FALSE)</f>
        <v>"hp":329400,"atk":9150</v>
      </c>
      <c r="I8578" s="20" t="s">
        <v>440</v>
      </c>
      <c r="K8578" s="32" t="str">
        <f t="shared" si="574"/>
        <v>"atk":600,"hp":10000,"undpspro":150,"pvpdpspro":100,"pvpundpspro":100,"speed":10</v>
      </c>
      <c r="L8578" s="20" t="str">
        <f>IF(B8578&gt;=50,VLOOKUP(A8578,英雄数据表!A:L,11,FALSE),IF(B8578&gt;=25,VLOOKUP(A8578,英雄数据表!A:L,7,0),""))</f>
        <v>"1406602004"</v>
      </c>
      <c r="M8578" s="20" t="str">
        <f>IFERROR(VLOOKUP(B8578,属性中转表!$K$2:$O$21,5,FALSE),"")</f>
        <v/>
      </c>
      <c r="N8578" s="20" t="str">
        <f>IF(B8578=25,VLOOKUP(A8578,英雄数据表!A:L,8,FALSE),IF(B8578=50,VLOOKUP(A8578,英雄数据表!A:L,12,0),""))</f>
        <v/>
      </c>
    </row>
    <row r="8579" spans="1:14" x14ac:dyDescent="0.3">
      <c r="A8579" s="20">
        <v>14066</v>
      </c>
      <c r="B8579" s="20">
        <v>78</v>
      </c>
      <c r="C8579" s="21">
        <v>5</v>
      </c>
      <c r="D8579" s="21">
        <f>VLOOKUP(A8579,英雄数据表!A:D,4,0)</f>
        <v>1</v>
      </c>
      <c r="E8579" s="32" t="s">
        <v>554</v>
      </c>
      <c r="F8579" s="20">
        <f t="shared" si="575"/>
        <v>14066</v>
      </c>
      <c r="G8579" s="20">
        <f t="shared" si="576"/>
        <v>14066</v>
      </c>
      <c r="H8579" s="21" t="str">
        <f>VLOOKUP(B8579,属性中转表!A:F,6,FALSE)</f>
        <v>"hp":334800,"atk":9300</v>
      </c>
      <c r="I8579" s="20" t="s">
        <v>440</v>
      </c>
      <c r="K8579" s="32" t="str">
        <f t="shared" si="574"/>
        <v>"atk":600,"hp":10000,"undpspro":150,"pvpdpspro":100,"pvpundpspro":100,"speed":10</v>
      </c>
      <c r="L8579" s="20" t="str">
        <f>IF(B8579&gt;=50,VLOOKUP(A8579,英雄数据表!A:L,11,FALSE),IF(B8579&gt;=25,VLOOKUP(A8579,英雄数据表!A:L,7,0),""))</f>
        <v>"1406602004"</v>
      </c>
      <c r="M8579" s="20" t="str">
        <f>IFERROR(VLOOKUP(B8579,属性中转表!$K$2:$O$21,5,FALSE),"")</f>
        <v/>
      </c>
      <c r="N8579" s="20" t="str">
        <f>IF(B8579=25,VLOOKUP(A8579,英雄数据表!A:L,8,FALSE),IF(B8579=50,VLOOKUP(A8579,英雄数据表!A:L,12,0),""))</f>
        <v/>
      </c>
    </row>
    <row r="8580" spans="1:14" x14ac:dyDescent="0.3">
      <c r="A8580" s="20">
        <v>14066</v>
      </c>
      <c r="B8580" s="20">
        <v>79</v>
      </c>
      <c r="C8580" s="21">
        <v>5</v>
      </c>
      <c r="D8580" s="21">
        <f>VLOOKUP(A8580,英雄数据表!A:D,4,0)</f>
        <v>1</v>
      </c>
      <c r="E8580" s="32" t="s">
        <v>554</v>
      </c>
      <c r="F8580" s="20">
        <f t="shared" si="575"/>
        <v>14066</v>
      </c>
      <c r="G8580" s="20">
        <f t="shared" si="576"/>
        <v>14066</v>
      </c>
      <c r="H8580" s="21" t="str">
        <f>VLOOKUP(B8580,属性中转表!A:F,6,FALSE)</f>
        <v>"hp":340200,"atk":9450</v>
      </c>
      <c r="I8580" s="20" t="s">
        <v>440</v>
      </c>
      <c r="K8580" s="32" t="str">
        <f t="shared" si="574"/>
        <v>"atk":600,"hp":10000,"undpspro":150,"pvpdpspro":100,"pvpundpspro":100,"speed":10</v>
      </c>
      <c r="L8580" s="20" t="str">
        <f>IF(B8580&gt;=50,VLOOKUP(A8580,英雄数据表!A:L,11,FALSE),IF(B8580&gt;=25,VLOOKUP(A8580,英雄数据表!A:L,7,0),""))</f>
        <v>"1406602004"</v>
      </c>
      <c r="M8580" s="20" t="str">
        <f>IFERROR(VLOOKUP(B8580,属性中转表!$K$2:$O$21,5,FALSE),"")</f>
        <v/>
      </c>
      <c r="N8580" s="20" t="str">
        <f>IF(B8580=25,VLOOKUP(A8580,英雄数据表!A:L,8,FALSE),IF(B8580=50,VLOOKUP(A8580,英雄数据表!A:L,12,0),""))</f>
        <v/>
      </c>
    </row>
    <row r="8581" spans="1:14" x14ac:dyDescent="0.3">
      <c r="A8581" s="20">
        <v>14066</v>
      </c>
      <c r="B8581" s="20">
        <v>80</v>
      </c>
      <c r="C8581" s="21">
        <v>5</v>
      </c>
      <c r="D8581" s="21">
        <f>VLOOKUP(A8581,英雄数据表!A:D,4,0)</f>
        <v>1</v>
      </c>
      <c r="E8581" s="32" t="s">
        <v>554</v>
      </c>
      <c r="F8581" s="20">
        <f t="shared" si="575"/>
        <v>14066</v>
      </c>
      <c r="G8581" s="20">
        <f t="shared" si="576"/>
        <v>14066</v>
      </c>
      <c r="H8581" s="21" t="str">
        <f>VLOOKUP(B8581,属性中转表!A:F,6,FALSE)</f>
        <v>"hp":345600,"atk":9600</v>
      </c>
      <c r="I8581" s="20" t="s">
        <v>441</v>
      </c>
      <c r="K8581" s="32" t="str">
        <f t="shared" si="574"/>
        <v>"atk":600,"hp":10000,"undpspro":200,"pvpdpspro":100,"pvpundpspro":100,"speed":10</v>
      </c>
      <c r="L8581" s="20" t="str">
        <f>IF(B8581&gt;=50,VLOOKUP(A8581,英雄数据表!A:L,11,FALSE),IF(B8581&gt;=25,VLOOKUP(A8581,英雄数据表!A:L,7,0),""))</f>
        <v>"1406602004"</v>
      </c>
      <c r="M8581" s="20" t="str">
        <f>IFERROR(VLOOKUP(B8581,属性中转表!$K$2:$O$21,5,FALSE),"")</f>
        <v>"undpspro":50</v>
      </c>
      <c r="N8581" s="20" t="str">
        <f>IF(B8581=25,VLOOKUP(A8581,英雄数据表!A:L,8,FALSE),IF(B8581=50,VLOOKUP(A8581,英雄数据表!A:L,12,0),""))</f>
        <v/>
      </c>
    </row>
    <row r="8582" spans="1:14" x14ac:dyDescent="0.3">
      <c r="A8582" s="20">
        <v>14066</v>
      </c>
      <c r="B8582" s="20">
        <v>81</v>
      </c>
      <c r="C8582" s="21">
        <v>5</v>
      </c>
      <c r="D8582" s="21">
        <f>VLOOKUP(A8582,英雄数据表!A:D,4,0)</f>
        <v>1</v>
      </c>
      <c r="E8582" s="32" t="s">
        <v>554</v>
      </c>
      <c r="F8582" s="20">
        <f t="shared" si="575"/>
        <v>14066</v>
      </c>
      <c r="G8582" s="20">
        <f t="shared" si="576"/>
        <v>14066</v>
      </c>
      <c r="H8582" s="21" t="str">
        <f>VLOOKUP(B8582,属性中转表!A:F,6,FALSE)</f>
        <v>"hp":351000,"atk":9750</v>
      </c>
      <c r="I8582" s="20" t="s">
        <v>441</v>
      </c>
      <c r="K8582" s="32" t="str">
        <f t="shared" si="574"/>
        <v>"atk":600,"hp":10000,"undpspro":200,"pvpdpspro":100,"pvpundpspro":100,"speed":10</v>
      </c>
      <c r="L8582" s="20" t="str">
        <f>IF(B8582&gt;=50,VLOOKUP(A8582,英雄数据表!A:L,11,FALSE),IF(B8582&gt;=25,VLOOKUP(A8582,英雄数据表!A:L,7,0),""))</f>
        <v>"1406602004"</v>
      </c>
      <c r="M8582" s="20" t="str">
        <f>IFERROR(VLOOKUP(B8582,属性中转表!$K$2:$O$21,5,FALSE),"")</f>
        <v/>
      </c>
      <c r="N8582" s="20" t="str">
        <f>IF(B8582=25,VLOOKUP(A8582,英雄数据表!A:L,8,FALSE),IF(B8582=50,VLOOKUP(A8582,英雄数据表!A:L,12,0),""))</f>
        <v/>
      </c>
    </row>
    <row r="8583" spans="1:14" x14ac:dyDescent="0.3">
      <c r="A8583" s="20">
        <v>14066</v>
      </c>
      <c r="B8583" s="20">
        <v>82</v>
      </c>
      <c r="C8583" s="21">
        <v>5</v>
      </c>
      <c r="D8583" s="21">
        <f>VLOOKUP(A8583,英雄数据表!A:D,4,0)</f>
        <v>1</v>
      </c>
      <c r="E8583" s="32" t="s">
        <v>554</v>
      </c>
      <c r="F8583" s="20">
        <f t="shared" si="575"/>
        <v>14066</v>
      </c>
      <c r="G8583" s="20">
        <f t="shared" si="576"/>
        <v>14066</v>
      </c>
      <c r="H8583" s="21" t="str">
        <f>VLOOKUP(B8583,属性中转表!A:F,6,FALSE)</f>
        <v>"hp":356400,"atk":9900</v>
      </c>
      <c r="I8583" s="20" t="s">
        <v>441</v>
      </c>
      <c r="K8583" s="32" t="str">
        <f t="shared" si="574"/>
        <v>"atk":600,"hp":10000,"undpspro":200,"pvpdpspro":100,"pvpundpspro":100,"speed":10</v>
      </c>
      <c r="L8583" s="20" t="str">
        <f>IF(B8583&gt;=50,VLOOKUP(A8583,英雄数据表!A:L,11,FALSE),IF(B8583&gt;=25,VLOOKUP(A8583,英雄数据表!A:L,7,0),""))</f>
        <v>"1406602004"</v>
      </c>
      <c r="M8583" s="20" t="str">
        <f>IFERROR(VLOOKUP(B8583,属性中转表!$K$2:$O$21,5,FALSE),"")</f>
        <v/>
      </c>
      <c r="N8583" s="20" t="str">
        <f>IF(B8583=25,VLOOKUP(A8583,英雄数据表!A:L,8,FALSE),IF(B8583=50,VLOOKUP(A8583,英雄数据表!A:L,12,0),""))</f>
        <v/>
      </c>
    </row>
    <row r="8584" spans="1:14" x14ac:dyDescent="0.3">
      <c r="A8584" s="20">
        <v>14066</v>
      </c>
      <c r="B8584" s="20">
        <v>83</v>
      </c>
      <c r="C8584" s="21">
        <v>5</v>
      </c>
      <c r="D8584" s="21">
        <f>VLOOKUP(A8584,英雄数据表!A:D,4,0)</f>
        <v>1</v>
      </c>
      <c r="E8584" s="32" t="s">
        <v>554</v>
      </c>
      <c r="F8584" s="20">
        <f t="shared" si="575"/>
        <v>14066</v>
      </c>
      <c r="G8584" s="20">
        <f t="shared" si="576"/>
        <v>14066</v>
      </c>
      <c r="H8584" s="21" t="str">
        <f>VLOOKUP(B8584,属性中转表!A:F,6,FALSE)</f>
        <v>"hp":361800,"atk":10050</v>
      </c>
      <c r="I8584" s="20" t="s">
        <v>441</v>
      </c>
      <c r="K8584" s="32" t="str">
        <f t="shared" si="574"/>
        <v>"atk":600,"hp":10000,"undpspro":200,"pvpdpspro":100,"pvpundpspro":100,"speed":10</v>
      </c>
      <c r="L8584" s="20" t="str">
        <f>IF(B8584&gt;=50,VLOOKUP(A8584,英雄数据表!A:L,11,FALSE),IF(B8584&gt;=25,VLOOKUP(A8584,英雄数据表!A:L,7,0),""))</f>
        <v>"1406602004"</v>
      </c>
      <c r="M8584" s="20" t="str">
        <f>IFERROR(VLOOKUP(B8584,属性中转表!$K$2:$O$21,5,FALSE),"")</f>
        <v/>
      </c>
      <c r="N8584" s="20" t="str">
        <f>IF(B8584=25,VLOOKUP(A8584,英雄数据表!A:L,8,FALSE),IF(B8584=50,VLOOKUP(A8584,英雄数据表!A:L,12,0),""))</f>
        <v/>
      </c>
    </row>
    <row r="8585" spans="1:14" x14ac:dyDescent="0.3">
      <c r="A8585" s="20">
        <v>14066</v>
      </c>
      <c r="B8585" s="20">
        <v>84</v>
      </c>
      <c r="C8585" s="21">
        <v>5</v>
      </c>
      <c r="D8585" s="21">
        <f>VLOOKUP(A8585,英雄数据表!A:D,4,0)</f>
        <v>1</v>
      </c>
      <c r="E8585" s="32" t="s">
        <v>554</v>
      </c>
      <c r="F8585" s="20">
        <f t="shared" si="575"/>
        <v>14066</v>
      </c>
      <c r="G8585" s="20">
        <f t="shared" si="576"/>
        <v>14066</v>
      </c>
      <c r="H8585" s="21" t="str">
        <f>VLOOKUP(B8585,属性中转表!A:F,6,FALSE)</f>
        <v>"hp":367200,"atk":10200</v>
      </c>
      <c r="I8585" s="20" t="s">
        <v>441</v>
      </c>
      <c r="K8585" s="32" t="str">
        <f t="shared" si="574"/>
        <v>"atk":600,"hp":10000,"undpspro":200,"pvpdpspro":100,"pvpundpspro":100,"speed":10</v>
      </c>
      <c r="L8585" s="20" t="str">
        <f>IF(B8585&gt;=50,VLOOKUP(A8585,英雄数据表!A:L,11,FALSE),IF(B8585&gt;=25,VLOOKUP(A8585,英雄数据表!A:L,7,0),""))</f>
        <v>"1406602004"</v>
      </c>
      <c r="M8585" s="20" t="str">
        <f>IFERROR(VLOOKUP(B8585,属性中转表!$K$2:$O$21,5,FALSE),"")</f>
        <v/>
      </c>
      <c r="N8585" s="20" t="str">
        <f>IF(B8585=25,VLOOKUP(A8585,英雄数据表!A:L,8,FALSE),IF(B8585=50,VLOOKUP(A8585,英雄数据表!A:L,12,0),""))</f>
        <v/>
      </c>
    </row>
    <row r="8586" spans="1:14" x14ac:dyDescent="0.3">
      <c r="A8586" s="20">
        <v>14066</v>
      </c>
      <c r="B8586" s="20">
        <v>85</v>
      </c>
      <c r="C8586" s="21">
        <v>5</v>
      </c>
      <c r="D8586" s="21">
        <f>VLOOKUP(A8586,英雄数据表!A:D,4,0)</f>
        <v>1</v>
      </c>
      <c r="E8586" s="32" t="s">
        <v>554</v>
      </c>
      <c r="F8586" s="20">
        <f t="shared" si="575"/>
        <v>14066</v>
      </c>
      <c r="G8586" s="20">
        <f t="shared" si="576"/>
        <v>14066</v>
      </c>
      <c r="H8586" s="21" t="str">
        <f>VLOOKUP(B8586,属性中转表!A:F,6,FALSE)</f>
        <v>"hp":372600,"atk":10350</v>
      </c>
      <c r="I8586" s="20" t="s">
        <v>441</v>
      </c>
      <c r="K8586" s="32" t="str">
        <f t="shared" si="574"/>
        <v>"atk":600,"hp":10000,"undpspro":200,"pvpdpspro":100,"pvpundpspro":100,"speed":10</v>
      </c>
      <c r="L8586" s="20" t="str">
        <f>IF(B8586&gt;=50,VLOOKUP(A8586,英雄数据表!A:L,11,FALSE),IF(B8586&gt;=25,VLOOKUP(A8586,英雄数据表!A:L,7,0),""))</f>
        <v>"1406602004"</v>
      </c>
      <c r="M8586" s="20" t="str">
        <f>IFERROR(VLOOKUP(B8586,属性中转表!$K$2:$O$21,5,FALSE),"")</f>
        <v>"dpspro":50</v>
      </c>
      <c r="N8586" s="20" t="str">
        <f>IF(B8586=25,VLOOKUP(A8586,英雄数据表!A:L,8,FALSE),IF(B8586=50,VLOOKUP(A8586,英雄数据表!A:L,12,0),""))</f>
        <v/>
      </c>
    </row>
    <row r="8587" spans="1:14" x14ac:dyDescent="0.3">
      <c r="A8587" s="20">
        <v>14066</v>
      </c>
      <c r="B8587" s="20">
        <v>86</v>
      </c>
      <c r="C8587" s="21">
        <v>5</v>
      </c>
      <c r="D8587" s="21">
        <f>VLOOKUP(A8587,英雄数据表!A:D,4,0)</f>
        <v>1</v>
      </c>
      <c r="E8587" s="32" t="s">
        <v>554</v>
      </c>
      <c r="F8587" s="20">
        <f t="shared" si="575"/>
        <v>14066</v>
      </c>
      <c r="G8587" s="20">
        <f t="shared" si="576"/>
        <v>14066</v>
      </c>
      <c r="H8587" s="21" t="str">
        <f>VLOOKUP(B8587,属性中转表!A:F,6,FALSE)</f>
        <v>"hp":378000,"atk":10500</v>
      </c>
      <c r="I8587" s="20" t="s">
        <v>441</v>
      </c>
      <c r="K8587" s="32" t="str">
        <f t="shared" si="574"/>
        <v>"atk":600,"hp":10000,"undpspro":200,"pvpdpspro":100,"pvpundpspro":100,"speed":10</v>
      </c>
      <c r="L8587" s="20" t="str">
        <f>IF(B8587&gt;=50,VLOOKUP(A8587,英雄数据表!A:L,11,FALSE),IF(B8587&gt;=25,VLOOKUP(A8587,英雄数据表!A:L,7,0),""))</f>
        <v>"1406602004"</v>
      </c>
      <c r="M8587" s="20" t="str">
        <f>IFERROR(VLOOKUP(B8587,属性中转表!$K$2:$O$21,5,FALSE),"")</f>
        <v/>
      </c>
      <c r="N8587" s="20" t="str">
        <f>IF(B8587=25,VLOOKUP(A8587,英雄数据表!A:L,8,FALSE),IF(B8587=50,VLOOKUP(A8587,英雄数据表!A:L,12,0),""))</f>
        <v/>
      </c>
    </row>
    <row r="8588" spans="1:14" x14ac:dyDescent="0.3">
      <c r="A8588" s="20">
        <v>14066</v>
      </c>
      <c r="B8588" s="20">
        <v>87</v>
      </c>
      <c r="C8588" s="21">
        <v>5</v>
      </c>
      <c r="D8588" s="21">
        <f>VLOOKUP(A8588,英雄数据表!A:D,4,0)</f>
        <v>1</v>
      </c>
      <c r="E8588" s="32" t="s">
        <v>554</v>
      </c>
      <c r="F8588" s="20">
        <f t="shared" si="575"/>
        <v>14066</v>
      </c>
      <c r="G8588" s="20">
        <f t="shared" si="576"/>
        <v>14066</v>
      </c>
      <c r="H8588" s="21" t="str">
        <f>VLOOKUP(B8588,属性中转表!A:F,6,FALSE)</f>
        <v>"hp":383400,"atk":10650</v>
      </c>
      <c r="I8588" s="20" t="s">
        <v>441</v>
      </c>
      <c r="K8588" s="32" t="str">
        <f t="shared" si="574"/>
        <v>"atk":600,"hp":10000,"undpspro":200,"pvpdpspro":100,"pvpundpspro":100,"speed":10</v>
      </c>
      <c r="L8588" s="20" t="str">
        <f>IF(B8588&gt;=50,VLOOKUP(A8588,英雄数据表!A:L,11,FALSE),IF(B8588&gt;=25,VLOOKUP(A8588,英雄数据表!A:L,7,0),""))</f>
        <v>"1406602004"</v>
      </c>
      <c r="M8588" s="20" t="str">
        <f>IFERROR(VLOOKUP(B8588,属性中转表!$K$2:$O$21,5,FALSE),"")</f>
        <v/>
      </c>
      <c r="N8588" s="20" t="str">
        <f>IF(B8588=25,VLOOKUP(A8588,英雄数据表!A:L,8,FALSE),IF(B8588=50,VLOOKUP(A8588,英雄数据表!A:L,12,0),""))</f>
        <v/>
      </c>
    </row>
    <row r="8589" spans="1:14" x14ac:dyDescent="0.3">
      <c r="A8589" s="20">
        <v>14066</v>
      </c>
      <c r="B8589" s="20">
        <v>88</v>
      </c>
      <c r="C8589" s="21">
        <v>5</v>
      </c>
      <c r="D8589" s="21">
        <f>VLOOKUP(A8589,英雄数据表!A:D,4,0)</f>
        <v>1</v>
      </c>
      <c r="E8589" s="32" t="s">
        <v>554</v>
      </c>
      <c r="F8589" s="20">
        <f t="shared" si="575"/>
        <v>14066</v>
      </c>
      <c r="G8589" s="20">
        <f t="shared" si="576"/>
        <v>14066</v>
      </c>
      <c r="H8589" s="21" t="str">
        <f>VLOOKUP(B8589,属性中转表!A:F,6,FALSE)</f>
        <v>"hp":388800,"atk":10800</v>
      </c>
      <c r="I8589" s="20" t="s">
        <v>441</v>
      </c>
      <c r="K8589" s="32" t="str">
        <f t="shared" si="574"/>
        <v>"atk":600,"hp":10000,"undpspro":200,"pvpdpspro":100,"pvpundpspro":100,"speed":10</v>
      </c>
      <c r="L8589" s="20" t="str">
        <f>IF(B8589&gt;=50,VLOOKUP(A8589,英雄数据表!A:L,11,FALSE),IF(B8589&gt;=25,VLOOKUP(A8589,英雄数据表!A:L,7,0),""))</f>
        <v>"1406602004"</v>
      </c>
      <c r="M8589" s="20" t="str">
        <f>IFERROR(VLOOKUP(B8589,属性中转表!$K$2:$O$21,5,FALSE),"")</f>
        <v/>
      </c>
      <c r="N8589" s="20" t="str">
        <f>IF(B8589=25,VLOOKUP(A8589,英雄数据表!A:L,8,FALSE),IF(B8589=50,VLOOKUP(A8589,英雄数据表!A:L,12,0),""))</f>
        <v/>
      </c>
    </row>
    <row r="8590" spans="1:14" x14ac:dyDescent="0.3">
      <c r="A8590" s="20">
        <v>14066</v>
      </c>
      <c r="B8590" s="20">
        <v>89</v>
      </c>
      <c r="C8590" s="21">
        <v>5</v>
      </c>
      <c r="D8590" s="21">
        <f>VLOOKUP(A8590,英雄数据表!A:D,4,0)</f>
        <v>1</v>
      </c>
      <c r="E8590" s="32" t="s">
        <v>554</v>
      </c>
      <c r="F8590" s="20">
        <f t="shared" si="575"/>
        <v>14066</v>
      </c>
      <c r="G8590" s="20">
        <f t="shared" si="576"/>
        <v>14066</v>
      </c>
      <c r="H8590" s="21" t="str">
        <f>VLOOKUP(B8590,属性中转表!A:F,6,FALSE)</f>
        <v>"hp":394200,"atk":10950</v>
      </c>
      <c r="I8590" s="20" t="s">
        <v>441</v>
      </c>
      <c r="K8590" s="32" t="str">
        <f t="shared" si="574"/>
        <v>"atk":600,"hp":10000,"undpspro":200,"pvpdpspro":100,"pvpundpspro":100,"speed":10</v>
      </c>
      <c r="L8590" s="20" t="str">
        <f>IF(B8590&gt;=50,VLOOKUP(A8590,英雄数据表!A:L,11,FALSE),IF(B8590&gt;=25,VLOOKUP(A8590,英雄数据表!A:L,7,0),""))</f>
        <v>"1406602004"</v>
      </c>
      <c r="M8590" s="20" t="str">
        <f>IFERROR(VLOOKUP(B8590,属性中转表!$K$2:$O$21,5,FALSE),"")</f>
        <v/>
      </c>
      <c r="N8590" s="20" t="str">
        <f>IF(B8590=25,VLOOKUP(A8590,英雄数据表!A:L,8,FALSE),IF(B8590=50,VLOOKUP(A8590,英雄数据表!A:L,12,0),""))</f>
        <v/>
      </c>
    </row>
    <row r="8591" spans="1:14" x14ac:dyDescent="0.3">
      <c r="A8591" s="20">
        <v>14066</v>
      </c>
      <c r="B8591" s="20">
        <v>90</v>
      </c>
      <c r="C8591" s="21">
        <v>5</v>
      </c>
      <c r="D8591" s="21">
        <f>VLOOKUP(A8591,英雄数据表!A:D,4,0)</f>
        <v>1</v>
      </c>
      <c r="E8591" s="32" t="s">
        <v>554</v>
      </c>
      <c r="F8591" s="20">
        <f t="shared" si="575"/>
        <v>14066</v>
      </c>
      <c r="G8591" s="20">
        <f t="shared" si="576"/>
        <v>14066</v>
      </c>
      <c r="H8591" s="21" t="str">
        <f>VLOOKUP(B8591,属性中转表!A:F,6,FALSE)</f>
        <v>"hp":399600,"atk":11100</v>
      </c>
      <c r="I8591" s="20" t="s">
        <v>442</v>
      </c>
      <c r="K8591" s="32" t="str">
        <f t="shared" si="574"/>
        <v>"atk":600,"hp":10000,"undpspro":200,"pvpdpspro":150,"pvpundpspro":100,"speed":10</v>
      </c>
      <c r="L8591" s="20" t="str">
        <f>IF(B8591&gt;=50,VLOOKUP(A8591,英雄数据表!A:L,11,FALSE),IF(B8591&gt;=25,VLOOKUP(A8591,英雄数据表!A:L,7,0),""))</f>
        <v>"1406602004"</v>
      </c>
      <c r="M8591" s="20" t="str">
        <f>IFERROR(VLOOKUP(B8591,属性中转表!$K$2:$O$21,5,FALSE),"")</f>
        <v>"pvpdpspro":50</v>
      </c>
      <c r="N8591" s="20" t="str">
        <f>IF(B8591=25,VLOOKUP(A8591,英雄数据表!A:L,8,FALSE),IF(B8591=50,VLOOKUP(A8591,英雄数据表!A:L,12,0),""))</f>
        <v/>
      </c>
    </row>
    <row r="8592" spans="1:14" x14ac:dyDescent="0.3">
      <c r="A8592" s="20">
        <v>14066</v>
      </c>
      <c r="B8592" s="20">
        <v>91</v>
      </c>
      <c r="C8592" s="21">
        <v>5</v>
      </c>
      <c r="D8592" s="21">
        <f>VLOOKUP(A8592,英雄数据表!A:D,4,0)</f>
        <v>1</v>
      </c>
      <c r="E8592" s="32" t="s">
        <v>554</v>
      </c>
      <c r="F8592" s="20">
        <f t="shared" si="575"/>
        <v>14066</v>
      </c>
      <c r="G8592" s="20">
        <f t="shared" si="576"/>
        <v>14066</v>
      </c>
      <c r="H8592" s="21" t="str">
        <f>VLOOKUP(B8592,属性中转表!A:F,6,FALSE)</f>
        <v>"hp":405000,"atk":11250</v>
      </c>
      <c r="I8592" s="20" t="s">
        <v>442</v>
      </c>
      <c r="K8592" s="32" t="str">
        <f t="shared" si="574"/>
        <v>"atk":600,"hp":10000,"undpspro":200,"pvpdpspro":150,"pvpundpspro":100,"speed":10</v>
      </c>
      <c r="L8592" s="20" t="str">
        <f>IF(B8592&gt;=50,VLOOKUP(A8592,英雄数据表!A:L,11,FALSE),IF(B8592&gt;=25,VLOOKUP(A8592,英雄数据表!A:L,7,0),""))</f>
        <v>"1406602004"</v>
      </c>
      <c r="M8592" s="20" t="str">
        <f>IFERROR(VLOOKUP(B8592,属性中转表!$K$2:$O$21,5,FALSE),"")</f>
        <v/>
      </c>
      <c r="N8592" s="20" t="str">
        <f>IF(B8592=25,VLOOKUP(A8592,英雄数据表!A:L,8,FALSE),IF(B8592=50,VLOOKUP(A8592,英雄数据表!A:L,12,0),""))</f>
        <v/>
      </c>
    </row>
    <row r="8593" spans="1:14" x14ac:dyDescent="0.3">
      <c r="A8593" s="20">
        <v>14066</v>
      </c>
      <c r="B8593" s="20">
        <v>92</v>
      </c>
      <c r="C8593" s="21">
        <v>5</v>
      </c>
      <c r="D8593" s="21">
        <f>VLOOKUP(A8593,英雄数据表!A:D,4,0)</f>
        <v>1</v>
      </c>
      <c r="E8593" s="32" t="s">
        <v>554</v>
      </c>
      <c r="F8593" s="20">
        <f t="shared" si="575"/>
        <v>14066</v>
      </c>
      <c r="G8593" s="20">
        <f t="shared" si="576"/>
        <v>14066</v>
      </c>
      <c r="H8593" s="21" t="str">
        <f>VLOOKUP(B8593,属性中转表!A:F,6,FALSE)</f>
        <v>"hp":410400,"atk":11400</v>
      </c>
      <c r="I8593" s="20" t="s">
        <v>442</v>
      </c>
      <c r="K8593" s="32" t="str">
        <f t="shared" si="574"/>
        <v>"atk":600,"hp":10000,"undpspro":200,"pvpdpspro":150,"pvpundpspro":100,"speed":10</v>
      </c>
      <c r="L8593" s="20" t="str">
        <f>IF(B8593&gt;=50,VLOOKUP(A8593,英雄数据表!A:L,11,FALSE),IF(B8593&gt;=25,VLOOKUP(A8593,英雄数据表!A:L,7,0),""))</f>
        <v>"1406602004"</v>
      </c>
      <c r="M8593" s="20" t="str">
        <f>IFERROR(VLOOKUP(B8593,属性中转表!$K$2:$O$21,5,FALSE),"")</f>
        <v/>
      </c>
      <c r="N8593" s="20" t="str">
        <f>IF(B8593=25,VLOOKUP(A8593,英雄数据表!A:L,8,FALSE),IF(B8593=50,VLOOKUP(A8593,英雄数据表!A:L,12,0),""))</f>
        <v/>
      </c>
    </row>
    <row r="8594" spans="1:14" x14ac:dyDescent="0.3">
      <c r="A8594" s="20">
        <v>14066</v>
      </c>
      <c r="B8594" s="20">
        <v>93</v>
      </c>
      <c r="C8594" s="21">
        <v>5</v>
      </c>
      <c r="D8594" s="21">
        <f>VLOOKUP(A8594,英雄数据表!A:D,4,0)</f>
        <v>1</v>
      </c>
      <c r="E8594" s="32" t="s">
        <v>554</v>
      </c>
      <c r="F8594" s="20">
        <f t="shared" si="575"/>
        <v>14066</v>
      </c>
      <c r="G8594" s="20">
        <f t="shared" si="576"/>
        <v>14066</v>
      </c>
      <c r="H8594" s="21" t="str">
        <f>VLOOKUP(B8594,属性中转表!A:F,6,FALSE)</f>
        <v>"hp":415800,"atk":11550</v>
      </c>
      <c r="I8594" s="20" t="s">
        <v>442</v>
      </c>
      <c r="K8594" s="32" t="str">
        <f t="shared" si="574"/>
        <v>"atk":600,"hp":10000,"undpspro":200,"pvpdpspro":150,"pvpundpspro":100,"speed":10</v>
      </c>
      <c r="L8594" s="20" t="str">
        <f>IF(B8594&gt;=50,VLOOKUP(A8594,英雄数据表!A:L,11,FALSE),IF(B8594&gt;=25,VLOOKUP(A8594,英雄数据表!A:L,7,0),""))</f>
        <v>"1406602004"</v>
      </c>
      <c r="M8594" s="20" t="str">
        <f>IFERROR(VLOOKUP(B8594,属性中转表!$K$2:$O$21,5,FALSE),"")</f>
        <v/>
      </c>
      <c r="N8594" s="20" t="str">
        <f>IF(B8594=25,VLOOKUP(A8594,英雄数据表!A:L,8,FALSE),IF(B8594=50,VLOOKUP(A8594,英雄数据表!A:L,12,0),""))</f>
        <v/>
      </c>
    </row>
    <row r="8595" spans="1:14" x14ac:dyDescent="0.3">
      <c r="A8595" s="20">
        <v>14066</v>
      </c>
      <c r="B8595" s="20">
        <v>94</v>
      </c>
      <c r="C8595" s="21">
        <v>5</v>
      </c>
      <c r="D8595" s="21">
        <f>VLOOKUP(A8595,英雄数据表!A:D,4,0)</f>
        <v>1</v>
      </c>
      <c r="E8595" s="32" t="s">
        <v>554</v>
      </c>
      <c r="F8595" s="20">
        <f t="shared" si="575"/>
        <v>14066</v>
      </c>
      <c r="G8595" s="20">
        <f t="shared" si="576"/>
        <v>14066</v>
      </c>
      <c r="H8595" s="21" t="str">
        <f>VLOOKUP(B8595,属性中转表!A:F,6,FALSE)</f>
        <v>"hp":421200,"atk":11700</v>
      </c>
      <c r="I8595" s="20" t="s">
        <v>442</v>
      </c>
      <c r="K8595" s="32" t="str">
        <f t="shared" si="574"/>
        <v>"atk":600,"hp":10000,"undpspro":200,"pvpdpspro":150,"pvpundpspro":100,"speed":10</v>
      </c>
      <c r="L8595" s="20" t="str">
        <f>IF(B8595&gt;=50,VLOOKUP(A8595,英雄数据表!A:L,11,FALSE),IF(B8595&gt;=25,VLOOKUP(A8595,英雄数据表!A:L,7,0),""))</f>
        <v>"1406602004"</v>
      </c>
      <c r="M8595" s="20" t="str">
        <f>IFERROR(VLOOKUP(B8595,属性中转表!$K$2:$O$21,5,FALSE),"")</f>
        <v/>
      </c>
      <c r="N8595" s="20" t="str">
        <f>IF(B8595=25,VLOOKUP(A8595,英雄数据表!A:L,8,FALSE),IF(B8595=50,VLOOKUP(A8595,英雄数据表!A:L,12,0),""))</f>
        <v/>
      </c>
    </row>
    <row r="8596" spans="1:14" x14ac:dyDescent="0.3">
      <c r="A8596" s="20">
        <v>14066</v>
      </c>
      <c r="B8596" s="20">
        <v>95</v>
      </c>
      <c r="C8596" s="21">
        <v>5</v>
      </c>
      <c r="D8596" s="21">
        <f>VLOOKUP(A8596,英雄数据表!A:D,4,0)</f>
        <v>1</v>
      </c>
      <c r="E8596" s="32" t="s">
        <v>554</v>
      </c>
      <c r="F8596" s="20">
        <f t="shared" si="575"/>
        <v>14066</v>
      </c>
      <c r="G8596" s="20">
        <f t="shared" si="576"/>
        <v>14066</v>
      </c>
      <c r="H8596" s="21" t="str">
        <f>VLOOKUP(B8596,属性中转表!A:F,6,FALSE)</f>
        <v>"hp":426600,"atk":11850</v>
      </c>
      <c r="I8596" s="20" t="s">
        <v>443</v>
      </c>
      <c r="K8596" s="32" t="str">
        <f t="shared" si="574"/>
        <v>"atk":600,"hp":10000,"undpspro":200,"pvpdpspro":150,"pvpundpspro":150,"speed":10</v>
      </c>
      <c r="L8596" s="20" t="str">
        <f>IF(B8596&gt;=50,VLOOKUP(A8596,英雄数据表!A:L,11,FALSE),IF(B8596&gt;=25,VLOOKUP(A8596,英雄数据表!A:L,7,0),""))</f>
        <v>"1406602004"</v>
      </c>
      <c r="M8596" s="20" t="str">
        <f>IFERROR(VLOOKUP(B8596,属性中转表!$K$2:$O$21,5,FALSE),"")</f>
        <v>"pvpundpspro":50</v>
      </c>
      <c r="N8596" s="20" t="str">
        <f>IF(B8596=25,VLOOKUP(A8596,英雄数据表!A:L,8,FALSE),IF(B8596=50,VLOOKUP(A8596,英雄数据表!A:L,12,0),""))</f>
        <v/>
      </c>
    </row>
    <row r="8597" spans="1:14" x14ac:dyDescent="0.3">
      <c r="A8597" s="20">
        <v>14066</v>
      </c>
      <c r="B8597" s="20">
        <v>96</v>
      </c>
      <c r="C8597" s="21">
        <v>5</v>
      </c>
      <c r="D8597" s="21">
        <f>VLOOKUP(A8597,英雄数据表!A:D,4,0)</f>
        <v>1</v>
      </c>
      <c r="E8597" s="32" t="s">
        <v>554</v>
      </c>
      <c r="F8597" s="20">
        <f t="shared" si="575"/>
        <v>14066</v>
      </c>
      <c r="G8597" s="20">
        <f t="shared" si="576"/>
        <v>14066</v>
      </c>
      <c r="H8597" s="21" t="str">
        <f>VLOOKUP(B8597,属性中转表!A:F,6,FALSE)</f>
        <v>"hp":432000,"atk":12000</v>
      </c>
      <c r="I8597" s="20" t="s">
        <v>443</v>
      </c>
      <c r="K8597" s="32" t="str">
        <f t="shared" si="574"/>
        <v>"atk":600,"hp":10000,"undpspro":200,"pvpdpspro":150,"pvpundpspro":150,"speed":10</v>
      </c>
      <c r="L8597" s="20" t="str">
        <f>IF(B8597&gt;=50,VLOOKUP(A8597,英雄数据表!A:L,11,FALSE),IF(B8597&gt;=25,VLOOKUP(A8597,英雄数据表!A:L,7,0),""))</f>
        <v>"1406602004"</v>
      </c>
      <c r="M8597" s="20" t="str">
        <f>IFERROR(VLOOKUP(B8597,属性中转表!$K$2:$O$21,5,FALSE),"")</f>
        <v/>
      </c>
      <c r="N8597" s="20" t="str">
        <f>IF(B8597=25,VLOOKUP(A8597,英雄数据表!A:L,8,FALSE),IF(B8597=50,VLOOKUP(A8597,英雄数据表!A:L,12,0),""))</f>
        <v/>
      </c>
    </row>
    <row r="8598" spans="1:14" x14ac:dyDescent="0.3">
      <c r="A8598" s="20">
        <v>14066</v>
      </c>
      <c r="B8598" s="20">
        <v>97</v>
      </c>
      <c r="C8598" s="21">
        <v>5</v>
      </c>
      <c r="D8598" s="21">
        <f>VLOOKUP(A8598,英雄数据表!A:D,4,0)</f>
        <v>1</v>
      </c>
      <c r="E8598" s="32" t="s">
        <v>554</v>
      </c>
      <c r="F8598" s="20">
        <f t="shared" si="575"/>
        <v>14066</v>
      </c>
      <c r="G8598" s="20">
        <f t="shared" si="576"/>
        <v>14066</v>
      </c>
      <c r="H8598" s="21" t="str">
        <f>VLOOKUP(B8598,属性中转表!A:F,6,FALSE)</f>
        <v>"hp":437400,"atk":12150</v>
      </c>
      <c r="I8598" s="20" t="s">
        <v>443</v>
      </c>
      <c r="K8598" s="32" t="str">
        <f t="shared" si="574"/>
        <v>"atk":600,"hp":10000,"undpspro":200,"pvpdpspro":150,"pvpundpspro":150,"speed":10</v>
      </c>
      <c r="L8598" s="20" t="str">
        <f>IF(B8598&gt;=50,VLOOKUP(A8598,英雄数据表!A:L,11,FALSE),IF(B8598&gt;=25,VLOOKUP(A8598,英雄数据表!A:L,7,0),""))</f>
        <v>"1406602004"</v>
      </c>
      <c r="M8598" s="20" t="str">
        <f>IFERROR(VLOOKUP(B8598,属性中转表!$K$2:$O$21,5,FALSE),"")</f>
        <v/>
      </c>
      <c r="N8598" s="20" t="str">
        <f>IF(B8598=25,VLOOKUP(A8598,英雄数据表!A:L,8,FALSE),IF(B8598=50,VLOOKUP(A8598,英雄数据表!A:L,12,0),""))</f>
        <v/>
      </c>
    </row>
    <row r="8599" spans="1:14" x14ac:dyDescent="0.3">
      <c r="A8599" s="20">
        <v>14066</v>
      </c>
      <c r="B8599" s="20">
        <v>98</v>
      </c>
      <c r="C8599" s="21">
        <v>5</v>
      </c>
      <c r="D8599" s="21">
        <f>VLOOKUP(A8599,英雄数据表!A:D,4,0)</f>
        <v>1</v>
      </c>
      <c r="E8599" s="32" t="s">
        <v>554</v>
      </c>
      <c r="F8599" s="20">
        <f t="shared" si="575"/>
        <v>14066</v>
      </c>
      <c r="G8599" s="20">
        <f t="shared" si="576"/>
        <v>14066</v>
      </c>
      <c r="H8599" s="21" t="str">
        <f>VLOOKUP(B8599,属性中转表!A:F,6,FALSE)</f>
        <v>"hp":442800,"atk":12300</v>
      </c>
      <c r="I8599" s="20" t="s">
        <v>443</v>
      </c>
      <c r="K8599" s="32" t="str">
        <f t="shared" si="574"/>
        <v>"atk":600,"hp":10000,"undpspro":200,"pvpdpspro":150,"pvpundpspro":150,"speed":10</v>
      </c>
      <c r="L8599" s="20" t="str">
        <f>IF(B8599&gt;=50,VLOOKUP(A8599,英雄数据表!A:L,11,FALSE),IF(B8599&gt;=25,VLOOKUP(A8599,英雄数据表!A:L,7,0),""))</f>
        <v>"1406602004"</v>
      </c>
      <c r="M8599" s="20" t="str">
        <f>IFERROR(VLOOKUP(B8599,属性中转表!$K$2:$O$21,5,FALSE),"")</f>
        <v/>
      </c>
      <c r="N8599" s="20" t="str">
        <f>IF(B8599=25,VLOOKUP(A8599,英雄数据表!A:L,8,FALSE),IF(B8599=50,VLOOKUP(A8599,英雄数据表!A:L,12,0),""))</f>
        <v/>
      </c>
    </row>
    <row r="8600" spans="1:14" x14ac:dyDescent="0.3">
      <c r="A8600" s="20">
        <v>14066</v>
      </c>
      <c r="B8600" s="20">
        <v>99</v>
      </c>
      <c r="C8600" s="21">
        <v>5</v>
      </c>
      <c r="D8600" s="21">
        <f>VLOOKUP(A8600,英雄数据表!A:D,4,0)</f>
        <v>1</v>
      </c>
      <c r="E8600" s="32" t="s">
        <v>554</v>
      </c>
      <c r="F8600" s="20">
        <f t="shared" si="575"/>
        <v>14066</v>
      </c>
      <c r="G8600" s="20">
        <f t="shared" si="576"/>
        <v>14066</v>
      </c>
      <c r="H8600" s="21" t="str">
        <f>VLOOKUP(B8600,属性中转表!A:F,6,FALSE)</f>
        <v>"hp":448200,"atk":12450</v>
      </c>
      <c r="I8600" s="20" t="s">
        <v>443</v>
      </c>
      <c r="K8600" s="32" t="str">
        <f t="shared" si="574"/>
        <v>"atk":600,"hp":10000,"undpspro":200,"pvpdpspro":150,"pvpundpspro":150,"speed":10</v>
      </c>
      <c r="L8600" s="20" t="str">
        <f>IF(B8600&gt;=50,VLOOKUP(A8600,英雄数据表!A:L,11,FALSE),IF(B8600&gt;=25,VLOOKUP(A8600,英雄数据表!A:L,7,0),""))</f>
        <v>"1406602004"</v>
      </c>
      <c r="M8600" s="20" t="str">
        <f>IFERROR(VLOOKUP(B8600,属性中转表!$K$2:$O$21,5,FALSE),"")</f>
        <v/>
      </c>
      <c r="N8600" s="20" t="str">
        <f>IF(B8600=25,VLOOKUP(A8600,英雄数据表!A:L,8,FALSE),IF(B8600=50,VLOOKUP(A8600,英雄数据表!A:L,12,0),""))</f>
        <v/>
      </c>
    </row>
    <row r="8601" spans="1:14" x14ac:dyDescent="0.3">
      <c r="A8601" s="20">
        <v>14066</v>
      </c>
      <c r="B8601" s="20">
        <v>100</v>
      </c>
      <c r="C8601" s="21">
        <v>5</v>
      </c>
      <c r="D8601" s="21">
        <f>VLOOKUP(A8601,英雄数据表!A:D,4,0)</f>
        <v>1</v>
      </c>
      <c r="E8601" s="32" t="s">
        <v>554</v>
      </c>
      <c r="F8601" s="20">
        <f t="shared" si="575"/>
        <v>14066</v>
      </c>
      <c r="G8601" s="20">
        <f t="shared" si="576"/>
        <v>14066</v>
      </c>
      <c r="H8601" s="21" t="str">
        <f>VLOOKUP(B8601,属性中转表!A:F,6,FALSE)</f>
        <v>"hp":453600,"atk":12600</v>
      </c>
      <c r="I8601" s="20" t="s">
        <v>444</v>
      </c>
      <c r="K8601" s="32" t="str">
        <f>I8601&amp;J8601</f>
        <v>"atk":900,"hp":15000,"undpspro":200,"pvpdpspro":150,"pvpundpspro":150,"speed":20</v>
      </c>
      <c r="L8601" s="20" t="str">
        <f>IF(B8601&gt;=50,VLOOKUP(A8601,英雄数据表!A:L,11,FALSE),IF(B8601&gt;=25,VLOOKUP(A8601,英雄数据表!A:L,7,0),""))</f>
        <v>"1406602004"</v>
      </c>
      <c r="M8601" s="20" t="str">
        <f>IFERROR(VLOOKUP(B8601,属性中转表!$K$2:$O$21,5,FALSE),"")</f>
        <v>"speed":10,"atk":300,"hp":5000</v>
      </c>
      <c r="N8601" s="20" t="str">
        <f>IF(B8601=25,VLOOKUP(A8601,英雄数据表!A:L,8,FALSE),IF(B8601=50,VLOOKUP(A8601,英雄数据表!A:L,12,0),""))</f>
        <v/>
      </c>
    </row>
    <row r="8602" spans="1:14" x14ac:dyDescent="0.3">
      <c r="A8602" s="20">
        <v>71016</v>
      </c>
      <c r="B8602" s="20">
        <v>1</v>
      </c>
      <c r="C8602" s="20">
        <v>5</v>
      </c>
      <c r="D8602" s="20">
        <v>7</v>
      </c>
      <c r="E8602" s="20" t="str">
        <f>VLOOKUP(A8602,英雄数据表!A:C,3,0)</f>
        <v>风之祝福</v>
      </c>
      <c r="F8602" s="20">
        <f t="shared" ref="F8602:F8665" si="577">A8602</f>
        <v>71016</v>
      </c>
      <c r="G8602" s="20">
        <f t="shared" ref="G8602:G8665" si="578">A8602</f>
        <v>71016</v>
      </c>
      <c r="H8602" s="21" t="str">
        <f>VLOOKUP(B8602,属性中转表!A:F,6,FALSE)</f>
        <v>"hp":5400,"atk":150</v>
      </c>
      <c r="I8602" s="20" t="s">
        <v>443</v>
      </c>
      <c r="K8602" s="32" t="str">
        <f t="shared" ref="K8602:K8665" si="579">I8602&amp;J8602</f>
        <v>"atk":600,"hp":10000,"undpspro":200,"pvpdpspro":150,"pvpundpspro":150,"speed":10</v>
      </c>
      <c r="L8602" s="20" t="str">
        <f>IF(B8602&gt;=50,VLOOKUP(A8602,英雄数据表!A:L,11,FALSE),IF(B8602&gt;=25,VLOOKUP(A8602,英雄数据表!A:L,7,0),""))</f>
        <v/>
      </c>
      <c r="M8602" s="20" t="str">
        <f>IFERROR(VLOOKUP(B8602,属性中转表!$K$2:$O$21,5,FALSE),"")</f>
        <v/>
      </c>
      <c r="N8602" s="20" t="str">
        <f>IF(B8602=25,VLOOKUP(A8602,英雄数据表!A:L,8,FALSE),IF(B8602=50,VLOOKUP(A8602,英雄数据表!A:L,12,0),""))</f>
        <v/>
      </c>
    </row>
    <row r="8603" spans="1:14" x14ac:dyDescent="0.3">
      <c r="A8603" s="20">
        <v>71016</v>
      </c>
      <c r="B8603" s="20">
        <v>2</v>
      </c>
      <c r="C8603" s="20">
        <v>5</v>
      </c>
      <c r="D8603" s="20">
        <v>7</v>
      </c>
      <c r="E8603" s="20" t="str">
        <f>VLOOKUP(A8603,英雄数据表!A:C,3,0)</f>
        <v>风之祝福</v>
      </c>
      <c r="F8603" s="20">
        <f t="shared" si="577"/>
        <v>71016</v>
      </c>
      <c r="G8603" s="20">
        <f t="shared" si="578"/>
        <v>71016</v>
      </c>
      <c r="H8603" s="21" t="str">
        <f>VLOOKUP(B8603,属性中转表!A:F,6,FALSE)</f>
        <v>"hp":7200,"atk":200</v>
      </c>
      <c r="I8603" s="20" t="s">
        <v>443</v>
      </c>
      <c r="K8603" s="32" t="str">
        <f t="shared" si="579"/>
        <v>"atk":600,"hp":10000,"undpspro":200,"pvpdpspro":150,"pvpundpspro":150,"speed":10</v>
      </c>
      <c r="L8603" s="20" t="str">
        <f>IF(B8603&gt;=50,VLOOKUP(A8603,英雄数据表!A:L,11,FALSE),IF(B8603&gt;=25,VLOOKUP(A8603,英雄数据表!A:L,7,0),""))</f>
        <v/>
      </c>
      <c r="M8603" s="20" t="str">
        <f>IFERROR(VLOOKUP(B8603,属性中转表!$K$2:$O$21,5,FALSE),"")</f>
        <v/>
      </c>
      <c r="N8603" s="20" t="str">
        <f>IF(B8603=25,VLOOKUP(A8603,英雄数据表!A:L,8,FALSE),IF(B8603=50,VLOOKUP(A8603,英雄数据表!A:L,12,0),""))</f>
        <v/>
      </c>
    </row>
    <row r="8604" spans="1:14" x14ac:dyDescent="0.3">
      <c r="A8604" s="20">
        <v>71016</v>
      </c>
      <c r="B8604" s="20">
        <v>3</v>
      </c>
      <c r="C8604" s="20">
        <v>5</v>
      </c>
      <c r="D8604" s="20">
        <v>7</v>
      </c>
      <c r="E8604" s="20" t="str">
        <f>VLOOKUP(A8604,英雄数据表!A:C,3,0)</f>
        <v>风之祝福</v>
      </c>
      <c r="F8604" s="20">
        <f t="shared" si="577"/>
        <v>71016</v>
      </c>
      <c r="G8604" s="20">
        <f t="shared" si="578"/>
        <v>71016</v>
      </c>
      <c r="H8604" s="21" t="str">
        <f>VLOOKUP(B8604,属性中转表!A:F,6,FALSE)</f>
        <v>"hp":9000,"atk":250</v>
      </c>
      <c r="I8604" s="20" t="s">
        <v>564</v>
      </c>
      <c r="K8604" s="32" t="str">
        <f t="shared" si="579"/>
        <v>"atk":900,"hp":15000,"undpspro":200,"pvpdpspro":150,"pvpundpspro":150,"speed":21</v>
      </c>
      <c r="L8604" s="20" t="str">
        <f>IF(B8604&gt;=50,VLOOKUP(A8604,英雄数据表!A:L,11,FALSE),IF(B8604&gt;=25,VLOOKUP(A8604,英雄数据表!A:L,7,0),""))</f>
        <v/>
      </c>
      <c r="M8604" s="20" t="str">
        <f>IFERROR(VLOOKUP(B8604,属性中转表!$K$2:$O$21,5,FALSE),"")</f>
        <v/>
      </c>
      <c r="N8604" s="20" t="str">
        <f>IF(B8604=25,VLOOKUP(A8604,英雄数据表!A:L,8,FALSE),IF(B8604=50,VLOOKUP(A8604,英雄数据表!A:L,12,0),""))</f>
        <v/>
      </c>
    </row>
    <row r="8605" spans="1:14" x14ac:dyDescent="0.3">
      <c r="A8605" s="20">
        <v>71016</v>
      </c>
      <c r="B8605" s="20">
        <v>4</v>
      </c>
      <c r="C8605" s="20">
        <v>5</v>
      </c>
      <c r="D8605" s="20">
        <v>7</v>
      </c>
      <c r="E8605" s="20" t="str">
        <f>VLOOKUP(A8605,英雄数据表!A:C,3,0)</f>
        <v>风之祝福</v>
      </c>
      <c r="F8605" s="20">
        <f t="shared" si="577"/>
        <v>71016</v>
      </c>
      <c r="G8605" s="20">
        <f t="shared" si="578"/>
        <v>71016</v>
      </c>
      <c r="H8605" s="21" t="str">
        <f>VLOOKUP(B8605,属性中转表!A:F,6,FALSE)</f>
        <v>"hp":10800,"atk":300</v>
      </c>
      <c r="I8605" s="20" t="s">
        <v>443</v>
      </c>
      <c r="K8605" s="32" t="str">
        <f t="shared" si="579"/>
        <v>"atk":600,"hp":10000,"undpspro":200,"pvpdpspro":150,"pvpundpspro":150,"speed":10</v>
      </c>
      <c r="L8605" s="20" t="str">
        <f>IF(B8605&gt;=50,VLOOKUP(A8605,英雄数据表!A:L,11,FALSE),IF(B8605&gt;=25,VLOOKUP(A8605,英雄数据表!A:L,7,0),""))</f>
        <v/>
      </c>
      <c r="M8605" s="20" t="str">
        <f>IFERROR(VLOOKUP(B8605,属性中转表!$K$2:$O$21,5,FALSE),"")</f>
        <v/>
      </c>
      <c r="N8605" s="20" t="str">
        <f>IF(B8605=25,VLOOKUP(A8605,英雄数据表!A:L,8,FALSE),IF(B8605=50,VLOOKUP(A8605,英雄数据表!A:L,12,0),""))</f>
        <v/>
      </c>
    </row>
    <row r="8606" spans="1:14" x14ac:dyDescent="0.3">
      <c r="A8606" s="20">
        <v>71016</v>
      </c>
      <c r="B8606" s="20">
        <v>5</v>
      </c>
      <c r="C8606" s="20">
        <v>5</v>
      </c>
      <c r="D8606" s="20">
        <v>7</v>
      </c>
      <c r="E8606" s="20" t="str">
        <f>VLOOKUP(A8606,英雄数据表!A:C,3,0)</f>
        <v>风之祝福</v>
      </c>
      <c r="F8606" s="20">
        <f t="shared" si="577"/>
        <v>71016</v>
      </c>
      <c r="G8606" s="20">
        <f t="shared" si="578"/>
        <v>71016</v>
      </c>
      <c r="H8606" s="21" t="str">
        <f>VLOOKUP(B8606,属性中转表!A:F,6,FALSE)</f>
        <v>"hp":12600,"atk":350</v>
      </c>
      <c r="I8606" s="20" t="s">
        <v>443</v>
      </c>
      <c r="K8606" s="32" t="str">
        <f t="shared" si="579"/>
        <v>"atk":600,"hp":10000,"undpspro":200,"pvpdpspro":150,"pvpundpspro":150,"speed":10</v>
      </c>
      <c r="L8606" s="20" t="str">
        <f>IF(B8606&gt;=50,VLOOKUP(A8606,英雄数据表!A:L,11,FALSE),IF(B8606&gt;=25,VLOOKUP(A8606,英雄数据表!A:L,7,0),""))</f>
        <v/>
      </c>
      <c r="M8606" s="20" t="str">
        <f>IFERROR(VLOOKUP(B8606,属性中转表!$K$2:$O$21,5,FALSE),"")</f>
        <v>"atk":300</v>
      </c>
      <c r="N8606" s="20" t="str">
        <f>IF(B8606=25,VLOOKUP(A8606,英雄数据表!A:L,8,FALSE),IF(B8606=50,VLOOKUP(A8606,英雄数据表!A:L,12,0),""))</f>
        <v/>
      </c>
    </row>
    <row r="8607" spans="1:14" x14ac:dyDescent="0.3">
      <c r="A8607" s="20">
        <v>71016</v>
      </c>
      <c r="B8607" s="20">
        <v>6</v>
      </c>
      <c r="C8607" s="20">
        <v>5</v>
      </c>
      <c r="D8607" s="20">
        <v>7</v>
      </c>
      <c r="E8607" s="20" t="str">
        <f>VLOOKUP(A8607,英雄数据表!A:C,3,0)</f>
        <v>风之祝福</v>
      </c>
      <c r="F8607" s="20">
        <f t="shared" si="577"/>
        <v>71016</v>
      </c>
      <c r="G8607" s="20">
        <f t="shared" si="578"/>
        <v>71016</v>
      </c>
      <c r="H8607" s="21" t="str">
        <f>VLOOKUP(B8607,属性中转表!A:F,6,FALSE)</f>
        <v>"hp":14400,"atk":400</v>
      </c>
      <c r="I8607" s="20" t="s">
        <v>565</v>
      </c>
      <c r="K8607" s="32" t="str">
        <f t="shared" si="579"/>
        <v>"atk":900,"hp":15000,"undpspro":200,"pvpdpspro":150,"pvpundpspro":150,"speed":22</v>
      </c>
      <c r="L8607" s="20" t="str">
        <f>IF(B8607&gt;=50,VLOOKUP(A8607,英雄数据表!A:L,11,FALSE),IF(B8607&gt;=25,VLOOKUP(A8607,英雄数据表!A:L,7,0),""))</f>
        <v/>
      </c>
      <c r="M8607" s="20" t="str">
        <f>IFERROR(VLOOKUP(B8607,属性中转表!$K$2:$O$21,5,FALSE),"")</f>
        <v/>
      </c>
      <c r="N8607" s="20" t="str">
        <f>IF(B8607=25,VLOOKUP(A8607,英雄数据表!A:L,8,FALSE),IF(B8607=50,VLOOKUP(A8607,英雄数据表!A:L,12,0),""))</f>
        <v/>
      </c>
    </row>
    <row r="8608" spans="1:14" x14ac:dyDescent="0.3">
      <c r="A8608" s="20">
        <v>71016</v>
      </c>
      <c r="B8608" s="20">
        <v>7</v>
      </c>
      <c r="C8608" s="20">
        <v>5</v>
      </c>
      <c r="D8608" s="20">
        <v>7</v>
      </c>
      <c r="E8608" s="20" t="str">
        <f>VLOOKUP(A8608,英雄数据表!A:C,3,0)</f>
        <v>风之祝福</v>
      </c>
      <c r="F8608" s="20">
        <f t="shared" si="577"/>
        <v>71016</v>
      </c>
      <c r="G8608" s="20">
        <f t="shared" si="578"/>
        <v>71016</v>
      </c>
      <c r="H8608" s="21" t="str">
        <f>VLOOKUP(B8608,属性中转表!A:F,6,FALSE)</f>
        <v>"hp":16200,"atk":450</v>
      </c>
      <c r="I8608" s="20" t="s">
        <v>443</v>
      </c>
      <c r="K8608" s="32" t="str">
        <f t="shared" si="579"/>
        <v>"atk":600,"hp":10000,"undpspro":200,"pvpdpspro":150,"pvpundpspro":150,"speed":10</v>
      </c>
      <c r="L8608" s="20" t="str">
        <f>IF(B8608&gt;=50,VLOOKUP(A8608,英雄数据表!A:L,11,FALSE),IF(B8608&gt;=25,VLOOKUP(A8608,英雄数据表!A:L,7,0),""))</f>
        <v/>
      </c>
      <c r="M8608" s="20" t="str">
        <f>IFERROR(VLOOKUP(B8608,属性中转表!$K$2:$O$21,5,FALSE),"")</f>
        <v/>
      </c>
      <c r="N8608" s="20" t="str">
        <f>IF(B8608=25,VLOOKUP(A8608,英雄数据表!A:L,8,FALSE),IF(B8608=50,VLOOKUP(A8608,英雄数据表!A:L,12,0),""))</f>
        <v/>
      </c>
    </row>
    <row r="8609" spans="1:14" x14ac:dyDescent="0.3">
      <c r="A8609" s="20">
        <v>71016</v>
      </c>
      <c r="B8609" s="20">
        <v>8</v>
      </c>
      <c r="C8609" s="20">
        <v>5</v>
      </c>
      <c r="D8609" s="20">
        <v>7</v>
      </c>
      <c r="E8609" s="20" t="str">
        <f>VLOOKUP(A8609,英雄数据表!A:C,3,0)</f>
        <v>风之祝福</v>
      </c>
      <c r="F8609" s="20">
        <f t="shared" si="577"/>
        <v>71016</v>
      </c>
      <c r="G8609" s="20">
        <f t="shared" si="578"/>
        <v>71016</v>
      </c>
      <c r="H8609" s="21" t="str">
        <f>VLOOKUP(B8609,属性中转表!A:F,6,FALSE)</f>
        <v>"hp":18000,"atk":500</v>
      </c>
      <c r="I8609" s="20" t="s">
        <v>443</v>
      </c>
      <c r="K8609" s="32" t="str">
        <f t="shared" si="579"/>
        <v>"atk":600,"hp":10000,"undpspro":200,"pvpdpspro":150,"pvpundpspro":150,"speed":10</v>
      </c>
      <c r="L8609" s="20" t="str">
        <f>IF(B8609&gt;=50,VLOOKUP(A8609,英雄数据表!A:L,11,FALSE),IF(B8609&gt;=25,VLOOKUP(A8609,英雄数据表!A:L,7,0),""))</f>
        <v/>
      </c>
      <c r="M8609" s="20" t="str">
        <f>IFERROR(VLOOKUP(B8609,属性中转表!$K$2:$O$21,5,FALSE),"")</f>
        <v/>
      </c>
      <c r="N8609" s="20" t="str">
        <f>IF(B8609=25,VLOOKUP(A8609,英雄数据表!A:L,8,FALSE),IF(B8609=50,VLOOKUP(A8609,英雄数据表!A:L,12,0),""))</f>
        <v/>
      </c>
    </row>
    <row r="8610" spans="1:14" x14ac:dyDescent="0.3">
      <c r="A8610" s="20">
        <v>71016</v>
      </c>
      <c r="B8610" s="20">
        <v>9</v>
      </c>
      <c r="C8610" s="20">
        <v>5</v>
      </c>
      <c r="D8610" s="20">
        <v>7</v>
      </c>
      <c r="E8610" s="20" t="str">
        <f>VLOOKUP(A8610,英雄数据表!A:C,3,0)</f>
        <v>风之祝福</v>
      </c>
      <c r="F8610" s="20">
        <f t="shared" si="577"/>
        <v>71016</v>
      </c>
      <c r="G8610" s="20">
        <f t="shared" si="578"/>
        <v>71016</v>
      </c>
      <c r="H8610" s="21" t="str">
        <f>VLOOKUP(B8610,属性中转表!A:F,6,FALSE)</f>
        <v>"hp":19800,"atk":550</v>
      </c>
      <c r="I8610" s="20" t="s">
        <v>566</v>
      </c>
      <c r="K8610" s="32" t="str">
        <f t="shared" si="579"/>
        <v>"atk":900,"hp":15000,"undpspro":200,"pvpdpspro":150,"pvpundpspro":150,"speed":23</v>
      </c>
      <c r="L8610" s="20" t="str">
        <f>IF(B8610&gt;=50,VLOOKUP(A8610,英雄数据表!A:L,11,FALSE),IF(B8610&gt;=25,VLOOKUP(A8610,英雄数据表!A:L,7,0),""))</f>
        <v/>
      </c>
      <c r="M8610" s="20" t="str">
        <f>IFERROR(VLOOKUP(B8610,属性中转表!$K$2:$O$21,5,FALSE),"")</f>
        <v/>
      </c>
      <c r="N8610" s="20" t="str">
        <f>IF(B8610=25,VLOOKUP(A8610,英雄数据表!A:L,8,FALSE),IF(B8610=50,VLOOKUP(A8610,英雄数据表!A:L,12,0),""))</f>
        <v/>
      </c>
    </row>
    <row r="8611" spans="1:14" x14ac:dyDescent="0.3">
      <c r="A8611" s="20">
        <v>71016</v>
      </c>
      <c r="B8611" s="20">
        <v>10</v>
      </c>
      <c r="C8611" s="20">
        <v>5</v>
      </c>
      <c r="D8611" s="20">
        <v>7</v>
      </c>
      <c r="E8611" s="20" t="str">
        <f>VLOOKUP(A8611,英雄数据表!A:C,3,0)</f>
        <v>风之祝福</v>
      </c>
      <c r="F8611" s="20">
        <f t="shared" si="577"/>
        <v>71016</v>
      </c>
      <c r="G8611" s="20">
        <f t="shared" si="578"/>
        <v>71016</v>
      </c>
      <c r="H8611" s="21" t="str">
        <f>VLOOKUP(B8611,属性中转表!A:F,6,FALSE)</f>
        <v>"hp":21600,"atk":600</v>
      </c>
      <c r="I8611" s="20" t="s">
        <v>443</v>
      </c>
      <c r="K8611" s="32" t="str">
        <f t="shared" si="579"/>
        <v>"atk":600,"hp":10000,"undpspro":200,"pvpdpspro":150,"pvpundpspro":150,"speed":10</v>
      </c>
      <c r="L8611" s="20" t="str">
        <f>IF(B8611&gt;=50,VLOOKUP(A8611,英雄数据表!A:L,11,FALSE),IF(B8611&gt;=25,VLOOKUP(A8611,英雄数据表!A:L,7,0),""))</f>
        <v/>
      </c>
      <c r="M8611" s="20" t="str">
        <f>IFERROR(VLOOKUP(B8611,属性中转表!$K$2:$O$21,5,FALSE),"")</f>
        <v>"hp":5000</v>
      </c>
      <c r="N8611" s="20" t="str">
        <f>IF(B8611=25,VLOOKUP(A8611,英雄数据表!A:L,8,FALSE),IF(B8611=50,VLOOKUP(A8611,英雄数据表!A:L,12,0),""))</f>
        <v/>
      </c>
    </row>
    <row r="8612" spans="1:14" x14ac:dyDescent="0.3">
      <c r="A8612" s="20">
        <v>71016</v>
      </c>
      <c r="B8612" s="20">
        <v>11</v>
      </c>
      <c r="C8612" s="20">
        <v>5</v>
      </c>
      <c r="D8612" s="20">
        <v>7</v>
      </c>
      <c r="E8612" s="20" t="str">
        <f>VLOOKUP(A8612,英雄数据表!A:C,3,0)</f>
        <v>风之祝福</v>
      </c>
      <c r="F8612" s="20">
        <f t="shared" si="577"/>
        <v>71016</v>
      </c>
      <c r="G8612" s="20">
        <f t="shared" si="578"/>
        <v>71016</v>
      </c>
      <c r="H8612" s="21" t="str">
        <f>VLOOKUP(B8612,属性中转表!A:F,6,FALSE)</f>
        <v>"hp":24300,"atk":675</v>
      </c>
      <c r="I8612" s="20" t="s">
        <v>443</v>
      </c>
      <c r="K8612" s="32" t="str">
        <f t="shared" si="579"/>
        <v>"atk":600,"hp":10000,"undpspro":200,"pvpdpspro":150,"pvpundpspro":150,"speed":10</v>
      </c>
      <c r="L8612" s="20" t="str">
        <f>IF(B8612&gt;=50,VLOOKUP(A8612,英雄数据表!A:L,11,FALSE),IF(B8612&gt;=25,VLOOKUP(A8612,英雄数据表!A:L,7,0),""))</f>
        <v/>
      </c>
      <c r="M8612" s="20" t="str">
        <f>IFERROR(VLOOKUP(B8612,属性中转表!$K$2:$O$21,5,FALSE),"")</f>
        <v/>
      </c>
      <c r="N8612" s="20" t="str">
        <f>IF(B8612=25,VLOOKUP(A8612,英雄数据表!A:L,8,FALSE),IF(B8612=50,VLOOKUP(A8612,英雄数据表!A:L,12,0),""))</f>
        <v/>
      </c>
    </row>
    <row r="8613" spans="1:14" x14ac:dyDescent="0.3">
      <c r="A8613" s="20">
        <v>71016</v>
      </c>
      <c r="B8613" s="20">
        <v>12</v>
      </c>
      <c r="C8613" s="20">
        <v>5</v>
      </c>
      <c r="D8613" s="20">
        <v>7</v>
      </c>
      <c r="E8613" s="20" t="str">
        <f>VLOOKUP(A8613,英雄数据表!A:C,3,0)</f>
        <v>风之祝福</v>
      </c>
      <c r="F8613" s="20">
        <f t="shared" si="577"/>
        <v>71016</v>
      </c>
      <c r="G8613" s="20">
        <f t="shared" si="578"/>
        <v>71016</v>
      </c>
      <c r="H8613" s="21" t="str">
        <f>VLOOKUP(B8613,属性中转表!A:F,6,FALSE)</f>
        <v>"hp":27000,"atk":750</v>
      </c>
      <c r="I8613" s="20" t="s">
        <v>567</v>
      </c>
      <c r="K8613" s="32" t="str">
        <f t="shared" si="579"/>
        <v>"atk":900,"hp":15000,"undpspro":200,"pvpdpspro":150,"pvpundpspro":150,"speed":24</v>
      </c>
      <c r="L8613" s="20" t="str">
        <f>IF(B8613&gt;=50,VLOOKUP(A8613,英雄数据表!A:L,11,FALSE),IF(B8613&gt;=25,VLOOKUP(A8613,英雄数据表!A:L,7,0),""))</f>
        <v/>
      </c>
      <c r="M8613" s="20" t="str">
        <f>IFERROR(VLOOKUP(B8613,属性中转表!$K$2:$O$21,5,FALSE),"")</f>
        <v/>
      </c>
      <c r="N8613" s="20" t="str">
        <f>IF(B8613=25,VLOOKUP(A8613,英雄数据表!A:L,8,FALSE),IF(B8613=50,VLOOKUP(A8613,英雄数据表!A:L,12,0),""))</f>
        <v/>
      </c>
    </row>
    <row r="8614" spans="1:14" x14ac:dyDescent="0.3">
      <c r="A8614" s="20">
        <v>71016</v>
      </c>
      <c r="B8614" s="20">
        <v>13</v>
      </c>
      <c r="C8614" s="20">
        <v>5</v>
      </c>
      <c r="D8614" s="20">
        <v>7</v>
      </c>
      <c r="E8614" s="20" t="str">
        <f>VLOOKUP(A8614,英雄数据表!A:C,3,0)</f>
        <v>风之祝福</v>
      </c>
      <c r="F8614" s="20">
        <f t="shared" si="577"/>
        <v>71016</v>
      </c>
      <c r="G8614" s="20">
        <f t="shared" si="578"/>
        <v>71016</v>
      </c>
      <c r="H8614" s="21" t="str">
        <f>VLOOKUP(B8614,属性中转表!A:F,6,FALSE)</f>
        <v>"hp":29700,"atk":825</v>
      </c>
      <c r="I8614" s="20" t="s">
        <v>443</v>
      </c>
      <c r="K8614" s="32" t="str">
        <f t="shared" si="579"/>
        <v>"atk":600,"hp":10000,"undpspro":200,"pvpdpspro":150,"pvpundpspro":150,"speed":10</v>
      </c>
      <c r="L8614" s="20" t="str">
        <f>IF(B8614&gt;=50,VLOOKUP(A8614,英雄数据表!A:L,11,FALSE),IF(B8614&gt;=25,VLOOKUP(A8614,英雄数据表!A:L,7,0),""))</f>
        <v/>
      </c>
      <c r="M8614" s="20" t="str">
        <f>IFERROR(VLOOKUP(B8614,属性中转表!$K$2:$O$21,5,FALSE),"")</f>
        <v/>
      </c>
      <c r="N8614" s="20" t="str">
        <f>IF(B8614=25,VLOOKUP(A8614,英雄数据表!A:L,8,FALSE),IF(B8614=50,VLOOKUP(A8614,英雄数据表!A:L,12,0),""))</f>
        <v/>
      </c>
    </row>
    <row r="8615" spans="1:14" x14ac:dyDescent="0.3">
      <c r="A8615" s="20">
        <v>71016</v>
      </c>
      <c r="B8615" s="20">
        <v>14</v>
      </c>
      <c r="C8615" s="20">
        <v>5</v>
      </c>
      <c r="D8615" s="20">
        <v>7</v>
      </c>
      <c r="E8615" s="20" t="str">
        <f>VLOOKUP(A8615,英雄数据表!A:C,3,0)</f>
        <v>风之祝福</v>
      </c>
      <c r="F8615" s="20">
        <f t="shared" si="577"/>
        <v>71016</v>
      </c>
      <c r="G8615" s="20">
        <f t="shared" si="578"/>
        <v>71016</v>
      </c>
      <c r="H8615" s="21" t="str">
        <f>VLOOKUP(B8615,属性中转表!A:F,6,FALSE)</f>
        <v>"hp":32400,"atk":900</v>
      </c>
      <c r="I8615" s="20" t="s">
        <v>443</v>
      </c>
      <c r="K8615" s="32" t="str">
        <f t="shared" si="579"/>
        <v>"atk":600,"hp":10000,"undpspro":200,"pvpdpspro":150,"pvpundpspro":150,"speed":10</v>
      </c>
      <c r="L8615" s="20" t="str">
        <f>IF(B8615&gt;=50,VLOOKUP(A8615,英雄数据表!A:L,11,FALSE),IF(B8615&gt;=25,VLOOKUP(A8615,英雄数据表!A:L,7,0),""))</f>
        <v/>
      </c>
      <c r="M8615" s="20" t="str">
        <f>IFERROR(VLOOKUP(B8615,属性中转表!$K$2:$O$21,5,FALSE),"")</f>
        <v/>
      </c>
      <c r="N8615" s="20" t="str">
        <f>IF(B8615=25,VLOOKUP(A8615,英雄数据表!A:L,8,FALSE),IF(B8615=50,VLOOKUP(A8615,英雄数据表!A:L,12,0),""))</f>
        <v/>
      </c>
    </row>
    <row r="8616" spans="1:14" x14ac:dyDescent="0.3">
      <c r="A8616" s="20">
        <v>71016</v>
      </c>
      <c r="B8616" s="20">
        <v>15</v>
      </c>
      <c r="C8616" s="20">
        <v>5</v>
      </c>
      <c r="D8616" s="20">
        <v>7</v>
      </c>
      <c r="E8616" s="20" t="str">
        <f>VLOOKUP(A8616,英雄数据表!A:C,3,0)</f>
        <v>风之祝福</v>
      </c>
      <c r="F8616" s="20">
        <f t="shared" si="577"/>
        <v>71016</v>
      </c>
      <c r="G8616" s="20">
        <f t="shared" si="578"/>
        <v>71016</v>
      </c>
      <c r="H8616" s="21" t="str">
        <f>VLOOKUP(B8616,属性中转表!A:F,6,FALSE)</f>
        <v>"hp":35100,"atk":975</v>
      </c>
      <c r="I8616" s="20" t="s">
        <v>568</v>
      </c>
      <c r="K8616" s="32" t="str">
        <f t="shared" si="579"/>
        <v>"atk":900,"hp":15000,"undpspro":200,"pvpdpspro":150,"pvpundpspro":150,"speed":25</v>
      </c>
      <c r="L8616" s="20" t="str">
        <f>IF(B8616&gt;=50,VLOOKUP(A8616,英雄数据表!A:L,11,FALSE),IF(B8616&gt;=25,VLOOKUP(A8616,英雄数据表!A:L,7,0),""))</f>
        <v/>
      </c>
      <c r="M8616" s="20" t="str">
        <f>IFERROR(VLOOKUP(B8616,属性中转表!$K$2:$O$21,5,FALSE),"")</f>
        <v>"undpspro":50</v>
      </c>
      <c r="N8616" s="20" t="str">
        <f>IF(B8616=25,VLOOKUP(A8616,英雄数据表!A:L,8,FALSE),IF(B8616=50,VLOOKUP(A8616,英雄数据表!A:L,12,0),""))</f>
        <v/>
      </c>
    </row>
    <row r="8617" spans="1:14" x14ac:dyDescent="0.3">
      <c r="A8617" s="20">
        <v>71016</v>
      </c>
      <c r="B8617" s="20">
        <v>16</v>
      </c>
      <c r="C8617" s="20">
        <v>5</v>
      </c>
      <c r="D8617" s="20">
        <v>7</v>
      </c>
      <c r="E8617" s="20" t="str">
        <f>VLOOKUP(A8617,英雄数据表!A:C,3,0)</f>
        <v>风之祝福</v>
      </c>
      <c r="F8617" s="20">
        <f t="shared" si="577"/>
        <v>71016</v>
      </c>
      <c r="G8617" s="20">
        <f t="shared" si="578"/>
        <v>71016</v>
      </c>
      <c r="H8617" s="21" t="str">
        <f>VLOOKUP(B8617,属性中转表!A:F,6,FALSE)</f>
        <v>"hp":37800,"atk":1050</v>
      </c>
      <c r="I8617" s="20" t="s">
        <v>443</v>
      </c>
      <c r="K8617" s="32" t="str">
        <f t="shared" si="579"/>
        <v>"atk":600,"hp":10000,"undpspro":200,"pvpdpspro":150,"pvpundpspro":150,"speed":10</v>
      </c>
      <c r="L8617" s="20" t="str">
        <f>IF(B8617&gt;=50,VLOOKUP(A8617,英雄数据表!A:L,11,FALSE),IF(B8617&gt;=25,VLOOKUP(A8617,英雄数据表!A:L,7,0),""))</f>
        <v/>
      </c>
      <c r="M8617" s="20" t="str">
        <f>IFERROR(VLOOKUP(B8617,属性中转表!$K$2:$O$21,5,FALSE),"")</f>
        <v/>
      </c>
      <c r="N8617" s="20" t="str">
        <f>IF(B8617=25,VLOOKUP(A8617,英雄数据表!A:L,8,FALSE),IF(B8617=50,VLOOKUP(A8617,英雄数据表!A:L,12,0),""))</f>
        <v/>
      </c>
    </row>
    <row r="8618" spans="1:14" x14ac:dyDescent="0.3">
      <c r="A8618" s="20">
        <v>71016</v>
      </c>
      <c r="B8618" s="20">
        <v>17</v>
      </c>
      <c r="C8618" s="20">
        <v>5</v>
      </c>
      <c r="D8618" s="20">
        <v>7</v>
      </c>
      <c r="E8618" s="20" t="str">
        <f>VLOOKUP(A8618,英雄数据表!A:C,3,0)</f>
        <v>风之祝福</v>
      </c>
      <c r="F8618" s="20">
        <f t="shared" si="577"/>
        <v>71016</v>
      </c>
      <c r="G8618" s="20">
        <f t="shared" si="578"/>
        <v>71016</v>
      </c>
      <c r="H8618" s="21" t="str">
        <f>VLOOKUP(B8618,属性中转表!A:F,6,FALSE)</f>
        <v>"hp":40500,"atk":1125</v>
      </c>
      <c r="I8618" s="20" t="s">
        <v>443</v>
      </c>
      <c r="K8618" s="32" t="str">
        <f t="shared" si="579"/>
        <v>"atk":600,"hp":10000,"undpspro":200,"pvpdpspro":150,"pvpundpspro":150,"speed":10</v>
      </c>
      <c r="L8618" s="20" t="str">
        <f>IF(B8618&gt;=50,VLOOKUP(A8618,英雄数据表!A:L,11,FALSE),IF(B8618&gt;=25,VLOOKUP(A8618,英雄数据表!A:L,7,0),""))</f>
        <v/>
      </c>
      <c r="M8618" s="20" t="str">
        <f>IFERROR(VLOOKUP(B8618,属性中转表!$K$2:$O$21,5,FALSE),"")</f>
        <v/>
      </c>
      <c r="N8618" s="20" t="str">
        <f>IF(B8618=25,VLOOKUP(A8618,英雄数据表!A:L,8,FALSE),IF(B8618=50,VLOOKUP(A8618,英雄数据表!A:L,12,0),""))</f>
        <v/>
      </c>
    </row>
    <row r="8619" spans="1:14" x14ac:dyDescent="0.3">
      <c r="A8619" s="20">
        <v>71016</v>
      </c>
      <c r="B8619" s="20">
        <v>18</v>
      </c>
      <c r="C8619" s="20">
        <v>5</v>
      </c>
      <c r="D8619" s="20">
        <v>7</v>
      </c>
      <c r="E8619" s="20" t="str">
        <f>VLOOKUP(A8619,英雄数据表!A:C,3,0)</f>
        <v>风之祝福</v>
      </c>
      <c r="F8619" s="20">
        <f t="shared" si="577"/>
        <v>71016</v>
      </c>
      <c r="G8619" s="20">
        <f t="shared" si="578"/>
        <v>71016</v>
      </c>
      <c r="H8619" s="21" t="str">
        <f>VLOOKUP(B8619,属性中转表!A:F,6,FALSE)</f>
        <v>"hp":43200,"atk":1200</v>
      </c>
      <c r="I8619" s="20" t="s">
        <v>569</v>
      </c>
      <c r="K8619" s="32" t="str">
        <f t="shared" si="579"/>
        <v>"atk":900,"hp":15000,"undpspro":200,"pvpdpspro":150,"pvpundpspro":150,"speed":26</v>
      </c>
      <c r="L8619" s="20" t="str">
        <f>IF(B8619&gt;=50,VLOOKUP(A8619,英雄数据表!A:L,11,FALSE),IF(B8619&gt;=25,VLOOKUP(A8619,英雄数据表!A:L,7,0),""))</f>
        <v/>
      </c>
      <c r="M8619" s="20" t="str">
        <f>IFERROR(VLOOKUP(B8619,属性中转表!$K$2:$O$21,5,FALSE),"")</f>
        <v/>
      </c>
      <c r="N8619" s="20" t="str">
        <f>IF(B8619=25,VLOOKUP(A8619,英雄数据表!A:L,8,FALSE),IF(B8619=50,VLOOKUP(A8619,英雄数据表!A:L,12,0),""))</f>
        <v/>
      </c>
    </row>
    <row r="8620" spans="1:14" x14ac:dyDescent="0.3">
      <c r="A8620" s="20">
        <v>71016</v>
      </c>
      <c r="B8620" s="20">
        <v>19</v>
      </c>
      <c r="C8620" s="20">
        <v>5</v>
      </c>
      <c r="D8620" s="20">
        <v>7</v>
      </c>
      <c r="E8620" s="20" t="str">
        <f>VLOOKUP(A8620,英雄数据表!A:C,3,0)</f>
        <v>风之祝福</v>
      </c>
      <c r="F8620" s="20">
        <f t="shared" si="577"/>
        <v>71016</v>
      </c>
      <c r="G8620" s="20">
        <f t="shared" si="578"/>
        <v>71016</v>
      </c>
      <c r="H8620" s="21" t="str">
        <f>VLOOKUP(B8620,属性中转表!A:F,6,FALSE)</f>
        <v>"hp":45900,"atk":1275</v>
      </c>
      <c r="I8620" s="20" t="s">
        <v>443</v>
      </c>
      <c r="K8620" s="32" t="str">
        <f t="shared" si="579"/>
        <v>"atk":600,"hp":10000,"undpspro":200,"pvpdpspro":150,"pvpundpspro":150,"speed":10</v>
      </c>
      <c r="L8620" s="20" t="str">
        <f>IF(B8620&gt;=50,VLOOKUP(A8620,英雄数据表!A:L,11,FALSE),IF(B8620&gt;=25,VLOOKUP(A8620,英雄数据表!A:L,7,0),""))</f>
        <v/>
      </c>
      <c r="M8620" s="20" t="str">
        <f>IFERROR(VLOOKUP(B8620,属性中转表!$K$2:$O$21,5,FALSE),"")</f>
        <v/>
      </c>
      <c r="N8620" s="20" t="str">
        <f>IF(B8620=25,VLOOKUP(A8620,英雄数据表!A:L,8,FALSE),IF(B8620=50,VLOOKUP(A8620,英雄数据表!A:L,12,0),""))</f>
        <v/>
      </c>
    </row>
    <row r="8621" spans="1:14" x14ac:dyDescent="0.3">
      <c r="A8621" s="20">
        <v>71016</v>
      </c>
      <c r="B8621" s="20">
        <v>20</v>
      </c>
      <c r="C8621" s="20">
        <v>5</v>
      </c>
      <c r="D8621" s="20">
        <v>7</v>
      </c>
      <c r="E8621" s="20" t="str">
        <f>VLOOKUP(A8621,英雄数据表!A:C,3,0)</f>
        <v>风之祝福</v>
      </c>
      <c r="F8621" s="20">
        <f t="shared" si="577"/>
        <v>71016</v>
      </c>
      <c r="G8621" s="20">
        <f t="shared" si="578"/>
        <v>71016</v>
      </c>
      <c r="H8621" s="21" t="str">
        <f>VLOOKUP(B8621,属性中转表!A:F,6,FALSE)</f>
        <v>"hp":48600,"atk":1350</v>
      </c>
      <c r="I8621" s="20" t="s">
        <v>443</v>
      </c>
      <c r="K8621" s="32" t="str">
        <f t="shared" si="579"/>
        <v>"atk":600,"hp":10000,"undpspro":200,"pvpdpspro":150,"pvpundpspro":150,"speed":10</v>
      </c>
      <c r="L8621" s="20" t="str">
        <f>IF(B8621&gt;=50,VLOOKUP(A8621,英雄数据表!A:L,11,FALSE),IF(B8621&gt;=25,VLOOKUP(A8621,英雄数据表!A:L,7,0),""))</f>
        <v/>
      </c>
      <c r="M8621" s="20" t="str">
        <f>IFERROR(VLOOKUP(B8621,属性中转表!$K$2:$O$21,5,FALSE),"")</f>
        <v>"dpspro":50</v>
      </c>
      <c r="N8621" s="20" t="str">
        <f>IF(B8621=25,VLOOKUP(A8621,英雄数据表!A:L,8,FALSE),IF(B8621=50,VLOOKUP(A8621,英雄数据表!A:L,12,0),""))</f>
        <v/>
      </c>
    </row>
    <row r="8622" spans="1:14" x14ac:dyDescent="0.3">
      <c r="A8622" s="20">
        <v>71016</v>
      </c>
      <c r="B8622" s="20">
        <v>21</v>
      </c>
      <c r="C8622" s="20">
        <v>5</v>
      </c>
      <c r="D8622" s="20">
        <v>7</v>
      </c>
      <c r="E8622" s="20" t="str">
        <f>VLOOKUP(A8622,英雄数据表!A:C,3,0)</f>
        <v>风之祝福</v>
      </c>
      <c r="F8622" s="20">
        <f t="shared" si="577"/>
        <v>71016</v>
      </c>
      <c r="G8622" s="20">
        <f t="shared" si="578"/>
        <v>71016</v>
      </c>
      <c r="H8622" s="21" t="str">
        <f>VLOOKUP(B8622,属性中转表!A:F,6,FALSE)</f>
        <v>"hp":52200,"atk":1450</v>
      </c>
      <c r="I8622" s="20" t="s">
        <v>570</v>
      </c>
      <c r="K8622" s="32" t="str">
        <f t="shared" si="579"/>
        <v>"atk":900,"hp":15000,"undpspro":200,"pvpdpspro":150,"pvpundpspro":150,"speed":27</v>
      </c>
      <c r="L8622" s="20" t="str">
        <f>IF(B8622&gt;=50,VLOOKUP(A8622,英雄数据表!A:L,11,FALSE),IF(B8622&gt;=25,VLOOKUP(A8622,英雄数据表!A:L,7,0),""))</f>
        <v/>
      </c>
      <c r="M8622" s="20" t="str">
        <f>IFERROR(VLOOKUP(B8622,属性中转表!$K$2:$O$21,5,FALSE),"")</f>
        <v/>
      </c>
      <c r="N8622" s="20" t="str">
        <f>IF(B8622=25,VLOOKUP(A8622,英雄数据表!A:L,8,FALSE),IF(B8622=50,VLOOKUP(A8622,英雄数据表!A:L,12,0),""))</f>
        <v/>
      </c>
    </row>
    <row r="8623" spans="1:14" x14ac:dyDescent="0.3">
      <c r="A8623" s="20">
        <v>71016</v>
      </c>
      <c r="B8623" s="20">
        <v>22</v>
      </c>
      <c r="C8623" s="20">
        <v>5</v>
      </c>
      <c r="D8623" s="20">
        <v>7</v>
      </c>
      <c r="E8623" s="20" t="str">
        <f>VLOOKUP(A8623,英雄数据表!A:C,3,0)</f>
        <v>风之祝福</v>
      </c>
      <c r="F8623" s="20">
        <f t="shared" si="577"/>
        <v>71016</v>
      </c>
      <c r="G8623" s="20">
        <f t="shared" si="578"/>
        <v>71016</v>
      </c>
      <c r="H8623" s="21" t="str">
        <f>VLOOKUP(B8623,属性中转表!A:F,6,FALSE)</f>
        <v>"hp":55800,"atk":1550</v>
      </c>
      <c r="I8623" s="20" t="s">
        <v>443</v>
      </c>
      <c r="K8623" s="32" t="str">
        <f t="shared" si="579"/>
        <v>"atk":600,"hp":10000,"undpspro":200,"pvpdpspro":150,"pvpundpspro":150,"speed":10</v>
      </c>
      <c r="L8623" s="20" t="str">
        <f>IF(B8623&gt;=50,VLOOKUP(A8623,英雄数据表!A:L,11,FALSE),IF(B8623&gt;=25,VLOOKUP(A8623,英雄数据表!A:L,7,0),""))</f>
        <v/>
      </c>
      <c r="M8623" s="20" t="str">
        <f>IFERROR(VLOOKUP(B8623,属性中转表!$K$2:$O$21,5,FALSE),"")</f>
        <v/>
      </c>
      <c r="N8623" s="20" t="str">
        <f>IF(B8623=25,VLOOKUP(A8623,英雄数据表!A:L,8,FALSE),IF(B8623=50,VLOOKUP(A8623,英雄数据表!A:L,12,0),""))</f>
        <v/>
      </c>
    </row>
    <row r="8624" spans="1:14" x14ac:dyDescent="0.3">
      <c r="A8624" s="20">
        <v>71016</v>
      </c>
      <c r="B8624" s="20">
        <v>23</v>
      </c>
      <c r="C8624" s="20">
        <v>5</v>
      </c>
      <c r="D8624" s="20">
        <v>7</v>
      </c>
      <c r="E8624" s="20" t="str">
        <f>VLOOKUP(A8624,英雄数据表!A:C,3,0)</f>
        <v>风之祝福</v>
      </c>
      <c r="F8624" s="20">
        <f t="shared" si="577"/>
        <v>71016</v>
      </c>
      <c r="G8624" s="20">
        <f t="shared" si="578"/>
        <v>71016</v>
      </c>
      <c r="H8624" s="21" t="str">
        <f>VLOOKUP(B8624,属性中转表!A:F,6,FALSE)</f>
        <v>"hp":59400,"atk":1650</v>
      </c>
      <c r="I8624" s="20" t="s">
        <v>443</v>
      </c>
      <c r="K8624" s="32" t="str">
        <f t="shared" si="579"/>
        <v>"atk":600,"hp":10000,"undpspro":200,"pvpdpspro":150,"pvpundpspro":150,"speed":10</v>
      </c>
      <c r="L8624" s="20" t="str">
        <f>IF(B8624&gt;=50,VLOOKUP(A8624,英雄数据表!A:L,11,FALSE),IF(B8624&gt;=25,VLOOKUP(A8624,英雄数据表!A:L,7,0),""))</f>
        <v/>
      </c>
      <c r="M8624" s="20" t="str">
        <f>IFERROR(VLOOKUP(B8624,属性中转表!$K$2:$O$21,5,FALSE),"")</f>
        <v/>
      </c>
      <c r="N8624" s="20" t="str">
        <f>IF(B8624=25,VLOOKUP(A8624,英雄数据表!A:L,8,FALSE),IF(B8624=50,VLOOKUP(A8624,英雄数据表!A:L,12,0),""))</f>
        <v/>
      </c>
    </row>
    <row r="8625" spans="1:14" x14ac:dyDescent="0.3">
      <c r="A8625" s="20">
        <v>71016</v>
      </c>
      <c r="B8625" s="20">
        <v>24</v>
      </c>
      <c r="C8625" s="20">
        <v>5</v>
      </c>
      <c r="D8625" s="20">
        <v>7</v>
      </c>
      <c r="E8625" s="20" t="str">
        <f>VLOOKUP(A8625,英雄数据表!A:C,3,0)</f>
        <v>风之祝福</v>
      </c>
      <c r="F8625" s="20">
        <f t="shared" si="577"/>
        <v>71016</v>
      </c>
      <c r="G8625" s="20">
        <f t="shared" si="578"/>
        <v>71016</v>
      </c>
      <c r="H8625" s="21" t="str">
        <f>VLOOKUP(B8625,属性中转表!A:F,6,FALSE)</f>
        <v>"hp":63000,"atk":1750</v>
      </c>
      <c r="I8625" s="20" t="s">
        <v>571</v>
      </c>
      <c r="K8625" s="32" t="str">
        <f t="shared" si="579"/>
        <v>"atk":900,"hp":15000,"undpspro":200,"pvpdpspro":150,"pvpundpspro":150,"speed":28</v>
      </c>
      <c r="L8625" s="20" t="str">
        <f>IF(B8625&gt;=50,VLOOKUP(A8625,英雄数据表!A:L,11,FALSE),IF(B8625&gt;=25,VLOOKUP(A8625,英雄数据表!A:L,7,0),""))</f>
        <v/>
      </c>
      <c r="M8625" s="20" t="str">
        <f>IFERROR(VLOOKUP(B8625,属性中转表!$K$2:$O$21,5,FALSE),"")</f>
        <v/>
      </c>
      <c r="N8625" s="20" t="str">
        <f>IF(B8625=25,VLOOKUP(A8625,英雄数据表!A:L,8,FALSE),IF(B8625=50,VLOOKUP(A8625,英雄数据表!A:L,12,0),""))</f>
        <v/>
      </c>
    </row>
    <row r="8626" spans="1:14" x14ac:dyDescent="0.3">
      <c r="A8626" s="20">
        <v>71016</v>
      </c>
      <c r="B8626" s="20">
        <v>25</v>
      </c>
      <c r="C8626" s="20">
        <v>5</v>
      </c>
      <c r="D8626" s="20">
        <v>7</v>
      </c>
      <c r="E8626" s="20" t="str">
        <f>VLOOKUP(A8626,英雄数据表!A:C,3,0)</f>
        <v>风之祝福</v>
      </c>
      <c r="F8626" s="20">
        <f t="shared" si="577"/>
        <v>71016</v>
      </c>
      <c r="G8626" s="20">
        <f t="shared" si="578"/>
        <v>71016</v>
      </c>
      <c r="H8626" s="21" t="str">
        <f>VLOOKUP(B8626,属性中转表!A:F,6,FALSE)</f>
        <v>"hp":66600,"atk":1850</v>
      </c>
      <c r="I8626" s="20" t="s">
        <v>443</v>
      </c>
      <c r="K8626" s="32" t="str">
        <f t="shared" si="579"/>
        <v>"atk":600,"hp":10000,"undpspro":200,"pvpdpspro":150,"pvpundpspro":150,"speed":10</v>
      </c>
      <c r="L8626" s="20" t="str">
        <f>IF(B8626&gt;=50,VLOOKUP(A8626,英雄数据表!A:L,11,FALSE),IF(B8626&gt;=25,VLOOKUP(A8626,英雄数据表!A:L,7,0),""))</f>
        <v>"7101601004"</v>
      </c>
      <c r="M8626" s="20" t="str">
        <f>IFERROR(VLOOKUP(B8626,属性中转表!$K$2:$O$21,5,FALSE),"")</f>
        <v/>
      </c>
      <c r="N8626" s="20" t="str">
        <f>IF(B8626=25,VLOOKUP(A8626,英雄数据表!A:L,8,FALSE),IF(B8626=50,VLOOKUP(A8626,英雄数据表!A:L,12,0),""))</f>
        <v>免控率增加+5%，战斗开始时，给当前生命最低的除自己外的友方英雄施加正义守护1回合</v>
      </c>
    </row>
    <row r="8627" spans="1:14" x14ac:dyDescent="0.3">
      <c r="A8627" s="20">
        <v>71016</v>
      </c>
      <c r="B8627" s="20">
        <v>26</v>
      </c>
      <c r="C8627" s="20">
        <v>5</v>
      </c>
      <c r="D8627" s="20">
        <v>7</v>
      </c>
      <c r="E8627" s="20" t="str">
        <f>VLOOKUP(A8627,英雄数据表!A:C,3,0)</f>
        <v>风之祝福</v>
      </c>
      <c r="F8627" s="20">
        <f t="shared" si="577"/>
        <v>71016</v>
      </c>
      <c r="G8627" s="20">
        <f t="shared" si="578"/>
        <v>71016</v>
      </c>
      <c r="H8627" s="21" t="str">
        <f>VLOOKUP(B8627,属性中转表!A:F,6,FALSE)</f>
        <v>"hp":70200,"atk":1950</v>
      </c>
      <c r="I8627" s="20" t="s">
        <v>443</v>
      </c>
      <c r="K8627" s="32" t="str">
        <f t="shared" si="579"/>
        <v>"atk":600,"hp":10000,"undpspro":200,"pvpdpspro":150,"pvpundpspro":150,"speed":10</v>
      </c>
      <c r="L8627" s="20" t="str">
        <f>IF(B8627&gt;=50,VLOOKUP(A8627,英雄数据表!A:L,11,FALSE),IF(B8627&gt;=25,VLOOKUP(A8627,英雄数据表!A:L,7,0),""))</f>
        <v>"7101601004"</v>
      </c>
      <c r="M8627" s="20" t="str">
        <f>IFERROR(VLOOKUP(B8627,属性中转表!$K$2:$O$21,5,FALSE),"")</f>
        <v/>
      </c>
      <c r="N8627" s="20" t="str">
        <f>IF(B8627=25,VLOOKUP(A8627,英雄数据表!A:L,8,FALSE),IF(B8627=50,VLOOKUP(A8627,英雄数据表!A:L,12,0),""))</f>
        <v/>
      </c>
    </row>
    <row r="8628" spans="1:14" x14ac:dyDescent="0.3">
      <c r="A8628" s="20">
        <v>71016</v>
      </c>
      <c r="B8628" s="20">
        <v>27</v>
      </c>
      <c r="C8628" s="20">
        <v>5</v>
      </c>
      <c r="D8628" s="20">
        <v>7</v>
      </c>
      <c r="E8628" s="20" t="str">
        <f>VLOOKUP(A8628,英雄数据表!A:C,3,0)</f>
        <v>风之祝福</v>
      </c>
      <c r="F8628" s="20">
        <f t="shared" si="577"/>
        <v>71016</v>
      </c>
      <c r="G8628" s="20">
        <f t="shared" si="578"/>
        <v>71016</v>
      </c>
      <c r="H8628" s="21" t="str">
        <f>VLOOKUP(B8628,属性中转表!A:F,6,FALSE)</f>
        <v>"hp":73800,"atk":2050</v>
      </c>
      <c r="I8628" s="20" t="s">
        <v>572</v>
      </c>
      <c r="K8628" s="32" t="str">
        <f t="shared" si="579"/>
        <v>"atk":900,"hp":15000,"undpspro":200,"pvpdpspro":150,"pvpundpspro":150,"speed":29</v>
      </c>
      <c r="L8628" s="20" t="str">
        <f>IF(B8628&gt;=50,VLOOKUP(A8628,英雄数据表!A:L,11,FALSE),IF(B8628&gt;=25,VLOOKUP(A8628,英雄数据表!A:L,7,0),""))</f>
        <v>"7101601004"</v>
      </c>
      <c r="M8628" s="20" t="str">
        <f>IFERROR(VLOOKUP(B8628,属性中转表!$K$2:$O$21,5,FALSE),"")</f>
        <v/>
      </c>
      <c r="N8628" s="20" t="str">
        <f>IF(B8628=25,VLOOKUP(A8628,英雄数据表!A:L,8,FALSE),IF(B8628=50,VLOOKUP(A8628,英雄数据表!A:L,12,0),""))</f>
        <v/>
      </c>
    </row>
    <row r="8629" spans="1:14" x14ac:dyDescent="0.3">
      <c r="A8629" s="20">
        <v>71016</v>
      </c>
      <c r="B8629" s="20">
        <v>28</v>
      </c>
      <c r="C8629" s="20">
        <v>5</v>
      </c>
      <c r="D8629" s="20">
        <v>7</v>
      </c>
      <c r="E8629" s="20" t="str">
        <f>VLOOKUP(A8629,英雄数据表!A:C,3,0)</f>
        <v>风之祝福</v>
      </c>
      <c r="F8629" s="20">
        <f t="shared" si="577"/>
        <v>71016</v>
      </c>
      <c r="G8629" s="20">
        <f t="shared" si="578"/>
        <v>71016</v>
      </c>
      <c r="H8629" s="21" t="str">
        <f>VLOOKUP(B8629,属性中转表!A:F,6,FALSE)</f>
        <v>"hp":77400,"atk":2150</v>
      </c>
      <c r="I8629" s="20" t="s">
        <v>443</v>
      </c>
      <c r="K8629" s="32" t="str">
        <f t="shared" si="579"/>
        <v>"atk":600,"hp":10000,"undpspro":200,"pvpdpspro":150,"pvpundpspro":150,"speed":10</v>
      </c>
      <c r="L8629" s="20" t="str">
        <f>IF(B8629&gt;=50,VLOOKUP(A8629,英雄数据表!A:L,11,FALSE),IF(B8629&gt;=25,VLOOKUP(A8629,英雄数据表!A:L,7,0),""))</f>
        <v>"7101601004"</v>
      </c>
      <c r="M8629" s="20" t="str">
        <f>IFERROR(VLOOKUP(B8629,属性中转表!$K$2:$O$21,5,FALSE),"")</f>
        <v/>
      </c>
      <c r="N8629" s="20" t="str">
        <f>IF(B8629=25,VLOOKUP(A8629,英雄数据表!A:L,8,FALSE),IF(B8629=50,VLOOKUP(A8629,英雄数据表!A:L,12,0),""))</f>
        <v/>
      </c>
    </row>
    <row r="8630" spans="1:14" x14ac:dyDescent="0.3">
      <c r="A8630" s="20">
        <v>71016</v>
      </c>
      <c r="B8630" s="20">
        <v>29</v>
      </c>
      <c r="C8630" s="20">
        <v>5</v>
      </c>
      <c r="D8630" s="20">
        <v>7</v>
      </c>
      <c r="E8630" s="20" t="str">
        <f>VLOOKUP(A8630,英雄数据表!A:C,3,0)</f>
        <v>风之祝福</v>
      </c>
      <c r="F8630" s="20">
        <f t="shared" si="577"/>
        <v>71016</v>
      </c>
      <c r="G8630" s="20">
        <f t="shared" si="578"/>
        <v>71016</v>
      </c>
      <c r="H8630" s="21" t="str">
        <f>VLOOKUP(B8630,属性中转表!A:F,6,FALSE)</f>
        <v>"hp":81000,"atk":2250</v>
      </c>
      <c r="I8630" s="20" t="s">
        <v>443</v>
      </c>
      <c r="K8630" s="32" t="str">
        <f t="shared" si="579"/>
        <v>"atk":600,"hp":10000,"undpspro":200,"pvpdpspro":150,"pvpundpspro":150,"speed":10</v>
      </c>
      <c r="L8630" s="20" t="str">
        <f>IF(B8630&gt;=50,VLOOKUP(A8630,英雄数据表!A:L,11,FALSE),IF(B8630&gt;=25,VLOOKUP(A8630,英雄数据表!A:L,7,0),""))</f>
        <v>"7101601004"</v>
      </c>
      <c r="M8630" s="20" t="str">
        <f>IFERROR(VLOOKUP(B8630,属性中转表!$K$2:$O$21,5,FALSE),"")</f>
        <v/>
      </c>
      <c r="N8630" s="20" t="str">
        <f>IF(B8630=25,VLOOKUP(A8630,英雄数据表!A:L,8,FALSE),IF(B8630=50,VLOOKUP(A8630,英雄数据表!A:L,12,0),""))</f>
        <v/>
      </c>
    </row>
    <row r="8631" spans="1:14" x14ac:dyDescent="0.3">
      <c r="A8631" s="20">
        <v>71016</v>
      </c>
      <c r="B8631" s="20">
        <v>30</v>
      </c>
      <c r="C8631" s="20">
        <v>5</v>
      </c>
      <c r="D8631" s="20">
        <v>7</v>
      </c>
      <c r="E8631" s="20" t="str">
        <f>VLOOKUP(A8631,英雄数据表!A:C,3,0)</f>
        <v>风之祝福</v>
      </c>
      <c r="F8631" s="20">
        <f t="shared" si="577"/>
        <v>71016</v>
      </c>
      <c r="G8631" s="20">
        <f t="shared" si="578"/>
        <v>71016</v>
      </c>
      <c r="H8631" s="21" t="str">
        <f>VLOOKUP(B8631,属性中转表!A:F,6,FALSE)</f>
        <v>"hp":84600,"atk":2350</v>
      </c>
      <c r="I8631" s="20" t="s">
        <v>573</v>
      </c>
      <c r="K8631" s="32" t="str">
        <f t="shared" si="579"/>
        <v>"atk":900,"hp":15000,"undpspro":200,"pvpdpspro":150,"pvpundpspro":150,"speed":30</v>
      </c>
      <c r="L8631" s="20" t="str">
        <f>IF(B8631&gt;=50,VLOOKUP(A8631,英雄数据表!A:L,11,FALSE),IF(B8631&gt;=25,VLOOKUP(A8631,英雄数据表!A:L,7,0),""))</f>
        <v>"7101601004"</v>
      </c>
      <c r="M8631" s="20" t="str">
        <f>IFERROR(VLOOKUP(B8631,属性中转表!$K$2:$O$21,5,FALSE),"")</f>
        <v>"undpspro":50</v>
      </c>
      <c r="N8631" s="20" t="str">
        <f>IF(B8631=25,VLOOKUP(A8631,英雄数据表!A:L,8,FALSE),IF(B8631=50,VLOOKUP(A8631,英雄数据表!A:L,12,0),""))</f>
        <v/>
      </c>
    </row>
    <row r="8632" spans="1:14" x14ac:dyDescent="0.3">
      <c r="A8632" s="20">
        <v>71016</v>
      </c>
      <c r="B8632" s="20">
        <v>31</v>
      </c>
      <c r="C8632" s="20">
        <v>5</v>
      </c>
      <c r="D8632" s="20">
        <v>7</v>
      </c>
      <c r="E8632" s="20" t="str">
        <f>VLOOKUP(A8632,英雄数据表!A:C,3,0)</f>
        <v>风之祝福</v>
      </c>
      <c r="F8632" s="20">
        <f t="shared" si="577"/>
        <v>71016</v>
      </c>
      <c r="G8632" s="20">
        <f t="shared" si="578"/>
        <v>71016</v>
      </c>
      <c r="H8632" s="21" t="str">
        <f>VLOOKUP(B8632,属性中转表!A:F,6,FALSE)</f>
        <v>"hp":89100,"atk":2475</v>
      </c>
      <c r="I8632" s="20" t="s">
        <v>443</v>
      </c>
      <c r="K8632" s="32" t="str">
        <f t="shared" si="579"/>
        <v>"atk":600,"hp":10000,"undpspro":200,"pvpdpspro":150,"pvpundpspro":150,"speed":10</v>
      </c>
      <c r="L8632" s="20" t="str">
        <f>IF(B8632&gt;=50,VLOOKUP(A8632,英雄数据表!A:L,11,FALSE),IF(B8632&gt;=25,VLOOKUP(A8632,英雄数据表!A:L,7,0),""))</f>
        <v>"7101601004"</v>
      </c>
      <c r="M8632" s="20" t="str">
        <f>IFERROR(VLOOKUP(B8632,属性中转表!$K$2:$O$21,5,FALSE),"")</f>
        <v/>
      </c>
      <c r="N8632" s="20" t="str">
        <f>IF(B8632=25,VLOOKUP(A8632,英雄数据表!A:L,8,FALSE),IF(B8632=50,VLOOKUP(A8632,英雄数据表!A:L,12,0),""))</f>
        <v/>
      </c>
    </row>
    <row r="8633" spans="1:14" x14ac:dyDescent="0.3">
      <c r="A8633" s="20">
        <v>71016</v>
      </c>
      <c r="B8633" s="20">
        <v>32</v>
      </c>
      <c r="C8633" s="20">
        <v>5</v>
      </c>
      <c r="D8633" s="20">
        <v>7</v>
      </c>
      <c r="E8633" s="20" t="str">
        <f>VLOOKUP(A8633,英雄数据表!A:C,3,0)</f>
        <v>风之祝福</v>
      </c>
      <c r="F8633" s="20">
        <f t="shared" si="577"/>
        <v>71016</v>
      </c>
      <c r="G8633" s="20">
        <f t="shared" si="578"/>
        <v>71016</v>
      </c>
      <c r="H8633" s="21" t="str">
        <f>VLOOKUP(B8633,属性中转表!A:F,6,FALSE)</f>
        <v>"hp":93600,"atk":2600</v>
      </c>
      <c r="I8633" s="20" t="s">
        <v>443</v>
      </c>
      <c r="K8633" s="32" t="str">
        <f t="shared" si="579"/>
        <v>"atk":600,"hp":10000,"undpspro":200,"pvpdpspro":150,"pvpundpspro":150,"speed":10</v>
      </c>
      <c r="L8633" s="20" t="str">
        <f>IF(B8633&gt;=50,VLOOKUP(A8633,英雄数据表!A:L,11,FALSE),IF(B8633&gt;=25,VLOOKUP(A8633,英雄数据表!A:L,7,0),""))</f>
        <v>"7101601004"</v>
      </c>
      <c r="M8633" s="20" t="str">
        <f>IFERROR(VLOOKUP(B8633,属性中转表!$K$2:$O$21,5,FALSE),"")</f>
        <v/>
      </c>
      <c r="N8633" s="20" t="str">
        <f>IF(B8633=25,VLOOKUP(A8633,英雄数据表!A:L,8,FALSE),IF(B8633=50,VLOOKUP(A8633,英雄数据表!A:L,12,0),""))</f>
        <v/>
      </c>
    </row>
    <row r="8634" spans="1:14" x14ac:dyDescent="0.3">
      <c r="A8634" s="20">
        <v>71016</v>
      </c>
      <c r="B8634" s="20">
        <v>33</v>
      </c>
      <c r="C8634" s="20">
        <v>5</v>
      </c>
      <c r="D8634" s="20">
        <v>7</v>
      </c>
      <c r="E8634" s="20" t="str">
        <f>VLOOKUP(A8634,英雄数据表!A:C,3,0)</f>
        <v>风之祝福</v>
      </c>
      <c r="F8634" s="20">
        <f t="shared" si="577"/>
        <v>71016</v>
      </c>
      <c r="G8634" s="20">
        <f t="shared" si="578"/>
        <v>71016</v>
      </c>
      <c r="H8634" s="21" t="str">
        <f>VLOOKUP(B8634,属性中转表!A:F,6,FALSE)</f>
        <v>"hp":98100,"atk":2725</v>
      </c>
      <c r="I8634" s="20" t="s">
        <v>574</v>
      </c>
      <c r="K8634" s="32" t="str">
        <f t="shared" si="579"/>
        <v>"atk":900,"hp":15000,"undpspro":200,"pvpdpspro":150,"pvpundpspro":150,"speed":31</v>
      </c>
      <c r="L8634" s="20" t="str">
        <f>IF(B8634&gt;=50,VLOOKUP(A8634,英雄数据表!A:L,11,FALSE),IF(B8634&gt;=25,VLOOKUP(A8634,英雄数据表!A:L,7,0),""))</f>
        <v>"7101601004"</v>
      </c>
      <c r="M8634" s="20" t="str">
        <f>IFERROR(VLOOKUP(B8634,属性中转表!$K$2:$O$21,5,FALSE),"")</f>
        <v/>
      </c>
      <c r="N8634" s="20" t="str">
        <f>IF(B8634=25,VLOOKUP(A8634,英雄数据表!A:L,8,FALSE),IF(B8634=50,VLOOKUP(A8634,英雄数据表!A:L,12,0),""))</f>
        <v/>
      </c>
    </row>
    <row r="8635" spans="1:14" x14ac:dyDescent="0.3">
      <c r="A8635" s="20">
        <v>71016</v>
      </c>
      <c r="B8635" s="20">
        <v>34</v>
      </c>
      <c r="C8635" s="20">
        <v>5</v>
      </c>
      <c r="D8635" s="20">
        <v>7</v>
      </c>
      <c r="E8635" s="20" t="str">
        <f>VLOOKUP(A8635,英雄数据表!A:C,3,0)</f>
        <v>风之祝福</v>
      </c>
      <c r="F8635" s="20">
        <f t="shared" si="577"/>
        <v>71016</v>
      </c>
      <c r="G8635" s="20">
        <f t="shared" si="578"/>
        <v>71016</v>
      </c>
      <c r="H8635" s="21" t="str">
        <f>VLOOKUP(B8635,属性中转表!A:F,6,FALSE)</f>
        <v>"hp":102600,"atk":2850</v>
      </c>
      <c r="I8635" s="20" t="s">
        <v>443</v>
      </c>
      <c r="K8635" s="32" t="str">
        <f t="shared" si="579"/>
        <v>"atk":600,"hp":10000,"undpspro":200,"pvpdpspro":150,"pvpundpspro":150,"speed":10</v>
      </c>
      <c r="L8635" s="20" t="str">
        <f>IF(B8635&gt;=50,VLOOKUP(A8635,英雄数据表!A:L,11,FALSE),IF(B8635&gt;=25,VLOOKUP(A8635,英雄数据表!A:L,7,0),""))</f>
        <v>"7101601004"</v>
      </c>
      <c r="M8635" s="20" t="str">
        <f>IFERROR(VLOOKUP(B8635,属性中转表!$K$2:$O$21,5,FALSE),"")</f>
        <v/>
      </c>
      <c r="N8635" s="20" t="str">
        <f>IF(B8635=25,VLOOKUP(A8635,英雄数据表!A:L,8,FALSE),IF(B8635=50,VLOOKUP(A8635,英雄数据表!A:L,12,0),""))</f>
        <v/>
      </c>
    </row>
    <row r="8636" spans="1:14" x14ac:dyDescent="0.3">
      <c r="A8636" s="20">
        <v>71016</v>
      </c>
      <c r="B8636" s="20">
        <v>35</v>
      </c>
      <c r="C8636" s="20">
        <v>5</v>
      </c>
      <c r="D8636" s="20">
        <v>7</v>
      </c>
      <c r="E8636" s="20" t="str">
        <f>VLOOKUP(A8636,英雄数据表!A:C,3,0)</f>
        <v>风之祝福</v>
      </c>
      <c r="F8636" s="20">
        <f t="shared" si="577"/>
        <v>71016</v>
      </c>
      <c r="G8636" s="20">
        <f t="shared" si="578"/>
        <v>71016</v>
      </c>
      <c r="H8636" s="21" t="str">
        <f>VLOOKUP(B8636,属性中转表!A:F,6,FALSE)</f>
        <v>"hp":107100,"atk":2975</v>
      </c>
      <c r="I8636" s="20" t="s">
        <v>443</v>
      </c>
      <c r="K8636" s="32" t="str">
        <f t="shared" si="579"/>
        <v>"atk":600,"hp":10000,"undpspro":200,"pvpdpspro":150,"pvpundpspro":150,"speed":10</v>
      </c>
      <c r="L8636" s="20" t="str">
        <f>IF(B8636&gt;=50,VLOOKUP(A8636,英雄数据表!A:L,11,FALSE),IF(B8636&gt;=25,VLOOKUP(A8636,英雄数据表!A:L,7,0),""))</f>
        <v>"7101601004"</v>
      </c>
      <c r="M8636" s="20" t="str">
        <f>IFERROR(VLOOKUP(B8636,属性中转表!$K$2:$O$21,5,FALSE),"")</f>
        <v>"dpspro":50</v>
      </c>
      <c r="N8636" s="20" t="str">
        <f>IF(B8636=25,VLOOKUP(A8636,英雄数据表!A:L,8,FALSE),IF(B8636=50,VLOOKUP(A8636,英雄数据表!A:L,12,0),""))</f>
        <v/>
      </c>
    </row>
    <row r="8637" spans="1:14" x14ac:dyDescent="0.3">
      <c r="A8637" s="20">
        <v>71016</v>
      </c>
      <c r="B8637" s="20">
        <v>36</v>
      </c>
      <c r="C8637" s="20">
        <v>5</v>
      </c>
      <c r="D8637" s="20">
        <v>7</v>
      </c>
      <c r="E8637" s="20" t="str">
        <f>VLOOKUP(A8637,英雄数据表!A:C,3,0)</f>
        <v>风之祝福</v>
      </c>
      <c r="F8637" s="20">
        <f t="shared" si="577"/>
        <v>71016</v>
      </c>
      <c r="G8637" s="20">
        <f t="shared" si="578"/>
        <v>71016</v>
      </c>
      <c r="H8637" s="21" t="str">
        <f>VLOOKUP(B8637,属性中转表!A:F,6,FALSE)</f>
        <v>"hp":111600,"atk":3100</v>
      </c>
      <c r="I8637" s="20" t="s">
        <v>575</v>
      </c>
      <c r="K8637" s="32" t="str">
        <f t="shared" si="579"/>
        <v>"atk":900,"hp":15000,"undpspro":200,"pvpdpspro":150,"pvpundpspro":150,"speed":32</v>
      </c>
      <c r="L8637" s="20" t="str">
        <f>IF(B8637&gt;=50,VLOOKUP(A8637,英雄数据表!A:L,11,FALSE),IF(B8637&gt;=25,VLOOKUP(A8637,英雄数据表!A:L,7,0),""))</f>
        <v>"7101601004"</v>
      </c>
      <c r="M8637" s="20" t="str">
        <f>IFERROR(VLOOKUP(B8637,属性中转表!$K$2:$O$21,5,FALSE),"")</f>
        <v/>
      </c>
      <c r="N8637" s="20" t="str">
        <f>IF(B8637=25,VLOOKUP(A8637,英雄数据表!A:L,8,FALSE),IF(B8637=50,VLOOKUP(A8637,英雄数据表!A:L,12,0),""))</f>
        <v/>
      </c>
    </row>
    <row r="8638" spans="1:14" x14ac:dyDescent="0.3">
      <c r="A8638" s="20">
        <v>71016</v>
      </c>
      <c r="B8638" s="20">
        <v>37</v>
      </c>
      <c r="C8638" s="20">
        <v>5</v>
      </c>
      <c r="D8638" s="20">
        <v>7</v>
      </c>
      <c r="E8638" s="20" t="str">
        <f>VLOOKUP(A8638,英雄数据表!A:C,3,0)</f>
        <v>风之祝福</v>
      </c>
      <c r="F8638" s="20">
        <f t="shared" si="577"/>
        <v>71016</v>
      </c>
      <c r="G8638" s="20">
        <f t="shared" si="578"/>
        <v>71016</v>
      </c>
      <c r="H8638" s="21" t="str">
        <f>VLOOKUP(B8638,属性中转表!A:F,6,FALSE)</f>
        <v>"hp":116100,"atk":3225</v>
      </c>
      <c r="I8638" s="20" t="s">
        <v>443</v>
      </c>
      <c r="K8638" s="32" t="str">
        <f t="shared" si="579"/>
        <v>"atk":600,"hp":10000,"undpspro":200,"pvpdpspro":150,"pvpundpspro":150,"speed":10</v>
      </c>
      <c r="L8638" s="20" t="str">
        <f>IF(B8638&gt;=50,VLOOKUP(A8638,英雄数据表!A:L,11,FALSE),IF(B8638&gt;=25,VLOOKUP(A8638,英雄数据表!A:L,7,0),""))</f>
        <v>"7101601004"</v>
      </c>
      <c r="M8638" s="20" t="str">
        <f>IFERROR(VLOOKUP(B8638,属性中转表!$K$2:$O$21,5,FALSE),"")</f>
        <v/>
      </c>
      <c r="N8638" s="20" t="str">
        <f>IF(B8638=25,VLOOKUP(A8638,英雄数据表!A:L,8,FALSE),IF(B8638=50,VLOOKUP(A8638,英雄数据表!A:L,12,0),""))</f>
        <v/>
      </c>
    </row>
    <row r="8639" spans="1:14" x14ac:dyDescent="0.3">
      <c r="A8639" s="20">
        <v>71016</v>
      </c>
      <c r="B8639" s="20">
        <v>38</v>
      </c>
      <c r="C8639" s="20">
        <v>5</v>
      </c>
      <c r="D8639" s="20">
        <v>7</v>
      </c>
      <c r="E8639" s="20" t="str">
        <f>VLOOKUP(A8639,英雄数据表!A:C,3,0)</f>
        <v>风之祝福</v>
      </c>
      <c r="F8639" s="20">
        <f t="shared" si="577"/>
        <v>71016</v>
      </c>
      <c r="G8639" s="20">
        <f t="shared" si="578"/>
        <v>71016</v>
      </c>
      <c r="H8639" s="21" t="str">
        <f>VLOOKUP(B8639,属性中转表!A:F,6,FALSE)</f>
        <v>"hp":120600,"atk":3350</v>
      </c>
      <c r="I8639" s="20" t="s">
        <v>443</v>
      </c>
      <c r="K8639" s="32" t="str">
        <f t="shared" si="579"/>
        <v>"atk":600,"hp":10000,"undpspro":200,"pvpdpspro":150,"pvpundpspro":150,"speed":10</v>
      </c>
      <c r="L8639" s="20" t="str">
        <f>IF(B8639&gt;=50,VLOOKUP(A8639,英雄数据表!A:L,11,FALSE),IF(B8639&gt;=25,VLOOKUP(A8639,英雄数据表!A:L,7,0),""))</f>
        <v>"7101601004"</v>
      </c>
      <c r="M8639" s="20" t="str">
        <f>IFERROR(VLOOKUP(B8639,属性中转表!$K$2:$O$21,5,FALSE),"")</f>
        <v/>
      </c>
      <c r="N8639" s="20" t="str">
        <f>IF(B8639=25,VLOOKUP(A8639,英雄数据表!A:L,8,FALSE),IF(B8639=50,VLOOKUP(A8639,英雄数据表!A:L,12,0),""))</f>
        <v/>
      </c>
    </row>
    <row r="8640" spans="1:14" x14ac:dyDescent="0.3">
      <c r="A8640" s="20">
        <v>71016</v>
      </c>
      <c r="B8640" s="20">
        <v>39</v>
      </c>
      <c r="C8640" s="20">
        <v>5</v>
      </c>
      <c r="D8640" s="20">
        <v>7</v>
      </c>
      <c r="E8640" s="20" t="str">
        <f>VLOOKUP(A8640,英雄数据表!A:C,3,0)</f>
        <v>风之祝福</v>
      </c>
      <c r="F8640" s="20">
        <f t="shared" si="577"/>
        <v>71016</v>
      </c>
      <c r="G8640" s="20">
        <f t="shared" si="578"/>
        <v>71016</v>
      </c>
      <c r="H8640" s="21" t="str">
        <f>VLOOKUP(B8640,属性中转表!A:F,6,FALSE)</f>
        <v>"hp":125100,"atk":3475</v>
      </c>
      <c r="I8640" s="20" t="s">
        <v>576</v>
      </c>
      <c r="K8640" s="32" t="str">
        <f t="shared" si="579"/>
        <v>"atk":900,"hp":15000,"undpspro":200,"pvpdpspro":150,"pvpundpspro":150,"speed":33</v>
      </c>
      <c r="L8640" s="20" t="str">
        <f>IF(B8640&gt;=50,VLOOKUP(A8640,英雄数据表!A:L,11,FALSE),IF(B8640&gt;=25,VLOOKUP(A8640,英雄数据表!A:L,7,0),""))</f>
        <v>"7101601004"</v>
      </c>
      <c r="M8640" s="20" t="str">
        <f>IFERROR(VLOOKUP(B8640,属性中转表!$K$2:$O$21,5,FALSE),"")</f>
        <v/>
      </c>
      <c r="N8640" s="20" t="str">
        <f>IF(B8640=25,VLOOKUP(A8640,英雄数据表!A:L,8,FALSE),IF(B8640=50,VLOOKUP(A8640,英雄数据表!A:L,12,0),""))</f>
        <v/>
      </c>
    </row>
    <row r="8641" spans="1:14" x14ac:dyDescent="0.3">
      <c r="A8641" s="20">
        <v>71016</v>
      </c>
      <c r="B8641" s="20">
        <v>40</v>
      </c>
      <c r="C8641" s="20">
        <v>5</v>
      </c>
      <c r="D8641" s="20">
        <v>7</v>
      </c>
      <c r="E8641" s="20" t="str">
        <f>VLOOKUP(A8641,英雄数据表!A:C,3,0)</f>
        <v>风之祝福</v>
      </c>
      <c r="F8641" s="20">
        <f t="shared" si="577"/>
        <v>71016</v>
      </c>
      <c r="G8641" s="20">
        <f t="shared" si="578"/>
        <v>71016</v>
      </c>
      <c r="H8641" s="21" t="str">
        <f>VLOOKUP(B8641,属性中转表!A:F,6,FALSE)</f>
        <v>"hp":129600,"atk":3600</v>
      </c>
      <c r="I8641" s="20" t="s">
        <v>443</v>
      </c>
      <c r="K8641" s="32" t="str">
        <f t="shared" si="579"/>
        <v>"atk":600,"hp":10000,"undpspro":200,"pvpdpspro":150,"pvpundpspro":150,"speed":10</v>
      </c>
      <c r="L8641" s="20" t="str">
        <f>IF(B8641&gt;=50,VLOOKUP(A8641,英雄数据表!A:L,11,FALSE),IF(B8641&gt;=25,VLOOKUP(A8641,英雄数据表!A:L,7,0),""))</f>
        <v>"7101601004"</v>
      </c>
      <c r="M8641" s="20" t="str">
        <f>IFERROR(VLOOKUP(B8641,属性中转表!$K$2:$O$21,5,FALSE),"")</f>
        <v>"pvpdpspro":50</v>
      </c>
      <c r="N8641" s="20" t="str">
        <f>IF(B8641=25,VLOOKUP(A8641,英雄数据表!A:L,8,FALSE),IF(B8641=50,VLOOKUP(A8641,英雄数据表!A:L,12,0),""))</f>
        <v/>
      </c>
    </row>
    <row r="8642" spans="1:14" x14ac:dyDescent="0.3">
      <c r="A8642" s="20">
        <v>71016</v>
      </c>
      <c r="B8642" s="20">
        <v>41</v>
      </c>
      <c r="C8642" s="20">
        <v>5</v>
      </c>
      <c r="D8642" s="20">
        <v>7</v>
      </c>
      <c r="E8642" s="20" t="str">
        <f>VLOOKUP(A8642,英雄数据表!A:C,3,0)</f>
        <v>风之祝福</v>
      </c>
      <c r="F8642" s="20">
        <f t="shared" si="577"/>
        <v>71016</v>
      </c>
      <c r="G8642" s="20">
        <f t="shared" si="578"/>
        <v>71016</v>
      </c>
      <c r="H8642" s="21" t="str">
        <f>VLOOKUP(B8642,属性中转表!A:F,6,FALSE)</f>
        <v>"hp":135000,"atk":3750</v>
      </c>
      <c r="I8642" s="20" t="s">
        <v>443</v>
      </c>
      <c r="K8642" s="32" t="str">
        <f t="shared" si="579"/>
        <v>"atk":600,"hp":10000,"undpspro":200,"pvpdpspro":150,"pvpundpspro":150,"speed":10</v>
      </c>
      <c r="L8642" s="20" t="str">
        <f>IF(B8642&gt;=50,VLOOKUP(A8642,英雄数据表!A:L,11,FALSE),IF(B8642&gt;=25,VLOOKUP(A8642,英雄数据表!A:L,7,0),""))</f>
        <v>"7101601004"</v>
      </c>
      <c r="M8642" s="20" t="str">
        <f>IFERROR(VLOOKUP(B8642,属性中转表!$K$2:$O$21,5,FALSE),"")</f>
        <v/>
      </c>
      <c r="N8642" s="20" t="str">
        <f>IF(B8642=25,VLOOKUP(A8642,英雄数据表!A:L,8,FALSE),IF(B8642=50,VLOOKUP(A8642,英雄数据表!A:L,12,0),""))</f>
        <v/>
      </c>
    </row>
    <row r="8643" spans="1:14" x14ac:dyDescent="0.3">
      <c r="A8643" s="20">
        <v>71016</v>
      </c>
      <c r="B8643" s="20">
        <v>42</v>
      </c>
      <c r="C8643" s="20">
        <v>5</v>
      </c>
      <c r="D8643" s="20">
        <v>7</v>
      </c>
      <c r="E8643" s="20" t="str">
        <f>VLOOKUP(A8643,英雄数据表!A:C,3,0)</f>
        <v>风之祝福</v>
      </c>
      <c r="F8643" s="20">
        <f t="shared" si="577"/>
        <v>71016</v>
      </c>
      <c r="G8643" s="20">
        <f t="shared" si="578"/>
        <v>71016</v>
      </c>
      <c r="H8643" s="21" t="str">
        <f>VLOOKUP(B8643,属性中转表!A:F,6,FALSE)</f>
        <v>"hp":140400,"atk":3900</v>
      </c>
      <c r="I8643" s="20" t="s">
        <v>577</v>
      </c>
      <c r="K8643" s="32" t="str">
        <f t="shared" si="579"/>
        <v>"atk":900,"hp":15000,"undpspro":200,"pvpdpspro":150,"pvpundpspro":150,"speed":34</v>
      </c>
      <c r="L8643" s="20" t="str">
        <f>IF(B8643&gt;=50,VLOOKUP(A8643,英雄数据表!A:L,11,FALSE),IF(B8643&gt;=25,VLOOKUP(A8643,英雄数据表!A:L,7,0),""))</f>
        <v>"7101601004"</v>
      </c>
      <c r="M8643" s="20" t="str">
        <f>IFERROR(VLOOKUP(B8643,属性中转表!$K$2:$O$21,5,FALSE),"")</f>
        <v/>
      </c>
      <c r="N8643" s="20" t="str">
        <f>IF(B8643=25,VLOOKUP(A8643,英雄数据表!A:L,8,FALSE),IF(B8643=50,VLOOKUP(A8643,英雄数据表!A:L,12,0),""))</f>
        <v/>
      </c>
    </row>
    <row r="8644" spans="1:14" x14ac:dyDescent="0.3">
      <c r="A8644" s="20">
        <v>71016</v>
      </c>
      <c r="B8644" s="20">
        <v>43</v>
      </c>
      <c r="C8644" s="20">
        <v>5</v>
      </c>
      <c r="D8644" s="20">
        <v>7</v>
      </c>
      <c r="E8644" s="20" t="str">
        <f>VLOOKUP(A8644,英雄数据表!A:C,3,0)</f>
        <v>风之祝福</v>
      </c>
      <c r="F8644" s="20">
        <f t="shared" si="577"/>
        <v>71016</v>
      </c>
      <c r="G8644" s="20">
        <f t="shared" si="578"/>
        <v>71016</v>
      </c>
      <c r="H8644" s="21" t="str">
        <f>VLOOKUP(B8644,属性中转表!A:F,6,FALSE)</f>
        <v>"hp":145800,"atk":4050</v>
      </c>
      <c r="I8644" s="20" t="s">
        <v>443</v>
      </c>
      <c r="K8644" s="32" t="str">
        <f t="shared" si="579"/>
        <v>"atk":600,"hp":10000,"undpspro":200,"pvpdpspro":150,"pvpundpspro":150,"speed":10</v>
      </c>
      <c r="L8644" s="20" t="str">
        <f>IF(B8644&gt;=50,VLOOKUP(A8644,英雄数据表!A:L,11,FALSE),IF(B8644&gt;=25,VLOOKUP(A8644,英雄数据表!A:L,7,0),""))</f>
        <v>"7101601004"</v>
      </c>
      <c r="M8644" s="20" t="str">
        <f>IFERROR(VLOOKUP(B8644,属性中转表!$K$2:$O$21,5,FALSE),"")</f>
        <v/>
      </c>
      <c r="N8644" s="20" t="str">
        <f>IF(B8644=25,VLOOKUP(A8644,英雄数据表!A:L,8,FALSE),IF(B8644=50,VLOOKUP(A8644,英雄数据表!A:L,12,0),""))</f>
        <v/>
      </c>
    </row>
    <row r="8645" spans="1:14" x14ac:dyDescent="0.3">
      <c r="A8645" s="20">
        <v>71016</v>
      </c>
      <c r="B8645" s="20">
        <v>44</v>
      </c>
      <c r="C8645" s="20">
        <v>5</v>
      </c>
      <c r="D8645" s="20">
        <v>7</v>
      </c>
      <c r="E8645" s="20" t="str">
        <f>VLOOKUP(A8645,英雄数据表!A:C,3,0)</f>
        <v>风之祝福</v>
      </c>
      <c r="F8645" s="20">
        <f t="shared" si="577"/>
        <v>71016</v>
      </c>
      <c r="G8645" s="20">
        <f t="shared" si="578"/>
        <v>71016</v>
      </c>
      <c r="H8645" s="21" t="str">
        <f>VLOOKUP(B8645,属性中转表!A:F,6,FALSE)</f>
        <v>"hp":151200,"atk":4200</v>
      </c>
      <c r="I8645" s="20" t="s">
        <v>443</v>
      </c>
      <c r="K8645" s="32" t="str">
        <f t="shared" si="579"/>
        <v>"atk":600,"hp":10000,"undpspro":200,"pvpdpspro":150,"pvpundpspro":150,"speed":10</v>
      </c>
      <c r="L8645" s="20" t="str">
        <f>IF(B8645&gt;=50,VLOOKUP(A8645,英雄数据表!A:L,11,FALSE),IF(B8645&gt;=25,VLOOKUP(A8645,英雄数据表!A:L,7,0),""))</f>
        <v>"7101601004"</v>
      </c>
      <c r="M8645" s="20" t="str">
        <f>IFERROR(VLOOKUP(B8645,属性中转表!$K$2:$O$21,5,FALSE),"")</f>
        <v/>
      </c>
      <c r="N8645" s="20" t="str">
        <f>IF(B8645=25,VLOOKUP(A8645,英雄数据表!A:L,8,FALSE),IF(B8645=50,VLOOKUP(A8645,英雄数据表!A:L,12,0),""))</f>
        <v/>
      </c>
    </row>
    <row r="8646" spans="1:14" x14ac:dyDescent="0.3">
      <c r="A8646" s="20">
        <v>71016</v>
      </c>
      <c r="B8646" s="20">
        <v>45</v>
      </c>
      <c r="C8646" s="20">
        <v>5</v>
      </c>
      <c r="D8646" s="20">
        <v>7</v>
      </c>
      <c r="E8646" s="20" t="str">
        <f>VLOOKUP(A8646,英雄数据表!A:C,3,0)</f>
        <v>风之祝福</v>
      </c>
      <c r="F8646" s="20">
        <f t="shared" si="577"/>
        <v>71016</v>
      </c>
      <c r="G8646" s="20">
        <f t="shared" si="578"/>
        <v>71016</v>
      </c>
      <c r="H8646" s="21" t="str">
        <f>VLOOKUP(B8646,属性中转表!A:F,6,FALSE)</f>
        <v>"hp":156600,"atk":4350</v>
      </c>
      <c r="I8646" s="20" t="s">
        <v>578</v>
      </c>
      <c r="K8646" s="32" t="str">
        <f t="shared" si="579"/>
        <v>"atk":900,"hp":15000,"undpspro":200,"pvpdpspro":150,"pvpundpspro":150,"speed":35</v>
      </c>
      <c r="L8646" s="20" t="str">
        <f>IF(B8646&gt;=50,VLOOKUP(A8646,英雄数据表!A:L,11,FALSE),IF(B8646&gt;=25,VLOOKUP(A8646,英雄数据表!A:L,7,0),""))</f>
        <v>"7101601004"</v>
      </c>
      <c r="M8646" s="20" t="str">
        <f>IFERROR(VLOOKUP(B8646,属性中转表!$K$2:$O$21,5,FALSE),"")</f>
        <v>"pvpundpspro":50</v>
      </c>
      <c r="N8646" s="20" t="str">
        <f>IF(B8646=25,VLOOKUP(A8646,英雄数据表!A:L,8,FALSE),IF(B8646=50,VLOOKUP(A8646,英雄数据表!A:L,12,0),""))</f>
        <v/>
      </c>
    </row>
    <row r="8647" spans="1:14" x14ac:dyDescent="0.3">
      <c r="A8647" s="20">
        <v>71016</v>
      </c>
      <c r="B8647" s="20">
        <v>46</v>
      </c>
      <c r="C8647" s="20">
        <v>5</v>
      </c>
      <c r="D8647" s="20">
        <v>7</v>
      </c>
      <c r="E8647" s="20" t="str">
        <f>VLOOKUP(A8647,英雄数据表!A:C,3,0)</f>
        <v>风之祝福</v>
      </c>
      <c r="F8647" s="20">
        <f t="shared" si="577"/>
        <v>71016</v>
      </c>
      <c r="G8647" s="20">
        <f t="shared" si="578"/>
        <v>71016</v>
      </c>
      <c r="H8647" s="21" t="str">
        <f>VLOOKUP(B8647,属性中转表!A:F,6,FALSE)</f>
        <v>"hp":162000,"atk":4500</v>
      </c>
      <c r="I8647" s="20" t="s">
        <v>443</v>
      </c>
      <c r="K8647" s="32" t="str">
        <f t="shared" si="579"/>
        <v>"atk":600,"hp":10000,"undpspro":200,"pvpdpspro":150,"pvpundpspro":150,"speed":10</v>
      </c>
      <c r="L8647" s="20" t="str">
        <f>IF(B8647&gt;=50,VLOOKUP(A8647,英雄数据表!A:L,11,FALSE),IF(B8647&gt;=25,VLOOKUP(A8647,英雄数据表!A:L,7,0),""))</f>
        <v>"7101601004"</v>
      </c>
      <c r="M8647" s="20" t="str">
        <f>IFERROR(VLOOKUP(B8647,属性中转表!$K$2:$O$21,5,FALSE),"")</f>
        <v/>
      </c>
      <c r="N8647" s="20" t="str">
        <f>IF(B8647=25,VLOOKUP(A8647,英雄数据表!A:L,8,FALSE),IF(B8647=50,VLOOKUP(A8647,英雄数据表!A:L,12,0),""))</f>
        <v/>
      </c>
    </row>
    <row r="8648" spans="1:14" x14ac:dyDescent="0.3">
      <c r="A8648" s="20">
        <v>71016</v>
      </c>
      <c r="B8648" s="20">
        <v>47</v>
      </c>
      <c r="C8648" s="20">
        <v>5</v>
      </c>
      <c r="D8648" s="20">
        <v>7</v>
      </c>
      <c r="E8648" s="20" t="str">
        <f>VLOOKUP(A8648,英雄数据表!A:C,3,0)</f>
        <v>风之祝福</v>
      </c>
      <c r="F8648" s="20">
        <f t="shared" si="577"/>
        <v>71016</v>
      </c>
      <c r="G8648" s="20">
        <f t="shared" si="578"/>
        <v>71016</v>
      </c>
      <c r="H8648" s="21" t="str">
        <f>VLOOKUP(B8648,属性中转表!A:F,6,FALSE)</f>
        <v>"hp":167400,"atk":4650</v>
      </c>
      <c r="I8648" s="20" t="s">
        <v>443</v>
      </c>
      <c r="K8648" s="32" t="str">
        <f t="shared" si="579"/>
        <v>"atk":600,"hp":10000,"undpspro":200,"pvpdpspro":150,"pvpundpspro":150,"speed":10</v>
      </c>
      <c r="L8648" s="20" t="str">
        <f>IF(B8648&gt;=50,VLOOKUP(A8648,英雄数据表!A:L,11,FALSE),IF(B8648&gt;=25,VLOOKUP(A8648,英雄数据表!A:L,7,0),""))</f>
        <v>"7101601004"</v>
      </c>
      <c r="M8648" s="20" t="str">
        <f>IFERROR(VLOOKUP(B8648,属性中转表!$K$2:$O$21,5,FALSE),"")</f>
        <v/>
      </c>
      <c r="N8648" s="20" t="str">
        <f>IF(B8648=25,VLOOKUP(A8648,英雄数据表!A:L,8,FALSE),IF(B8648=50,VLOOKUP(A8648,英雄数据表!A:L,12,0),""))</f>
        <v/>
      </c>
    </row>
    <row r="8649" spans="1:14" x14ac:dyDescent="0.3">
      <c r="A8649" s="20">
        <v>71016</v>
      </c>
      <c r="B8649" s="20">
        <v>48</v>
      </c>
      <c r="C8649" s="20">
        <v>5</v>
      </c>
      <c r="D8649" s="20">
        <v>7</v>
      </c>
      <c r="E8649" s="20" t="str">
        <f>VLOOKUP(A8649,英雄数据表!A:C,3,0)</f>
        <v>风之祝福</v>
      </c>
      <c r="F8649" s="20">
        <f t="shared" si="577"/>
        <v>71016</v>
      </c>
      <c r="G8649" s="20">
        <f t="shared" si="578"/>
        <v>71016</v>
      </c>
      <c r="H8649" s="21" t="str">
        <f>VLOOKUP(B8649,属性中转表!A:F,6,FALSE)</f>
        <v>"hp":172800,"atk":4800</v>
      </c>
      <c r="I8649" s="20" t="s">
        <v>579</v>
      </c>
      <c r="K8649" s="32" t="str">
        <f t="shared" si="579"/>
        <v>"atk":900,"hp":15000,"undpspro":200,"pvpdpspro":150,"pvpundpspro":150,"speed":36</v>
      </c>
      <c r="L8649" s="20" t="str">
        <f>IF(B8649&gt;=50,VLOOKUP(A8649,英雄数据表!A:L,11,FALSE),IF(B8649&gt;=25,VLOOKUP(A8649,英雄数据表!A:L,7,0),""))</f>
        <v>"7101601004"</v>
      </c>
      <c r="M8649" s="20" t="str">
        <f>IFERROR(VLOOKUP(B8649,属性中转表!$K$2:$O$21,5,FALSE),"")</f>
        <v/>
      </c>
      <c r="N8649" s="20" t="str">
        <f>IF(B8649=25,VLOOKUP(A8649,英雄数据表!A:L,8,FALSE),IF(B8649=50,VLOOKUP(A8649,英雄数据表!A:L,12,0),""))</f>
        <v/>
      </c>
    </row>
    <row r="8650" spans="1:14" x14ac:dyDescent="0.3">
      <c r="A8650" s="20">
        <v>71016</v>
      </c>
      <c r="B8650" s="20">
        <v>49</v>
      </c>
      <c r="C8650" s="20">
        <v>5</v>
      </c>
      <c r="D8650" s="20">
        <v>7</v>
      </c>
      <c r="E8650" s="20" t="str">
        <f>VLOOKUP(A8650,英雄数据表!A:C,3,0)</f>
        <v>风之祝福</v>
      </c>
      <c r="F8650" s="20">
        <f t="shared" si="577"/>
        <v>71016</v>
      </c>
      <c r="G8650" s="20">
        <f t="shared" si="578"/>
        <v>71016</v>
      </c>
      <c r="H8650" s="21" t="str">
        <f>VLOOKUP(B8650,属性中转表!A:F,6,FALSE)</f>
        <v>"hp":178200,"atk":4950</v>
      </c>
      <c r="I8650" s="20" t="s">
        <v>443</v>
      </c>
      <c r="K8650" s="32" t="str">
        <f t="shared" si="579"/>
        <v>"atk":600,"hp":10000,"undpspro":200,"pvpdpspro":150,"pvpundpspro":150,"speed":10</v>
      </c>
      <c r="L8650" s="20" t="str">
        <f>IF(B8650&gt;=50,VLOOKUP(A8650,英雄数据表!A:L,11,FALSE),IF(B8650&gt;=25,VLOOKUP(A8650,英雄数据表!A:L,7,0),""))</f>
        <v>"7101601004"</v>
      </c>
      <c r="M8650" s="20" t="str">
        <f>IFERROR(VLOOKUP(B8650,属性中转表!$K$2:$O$21,5,FALSE),"")</f>
        <v/>
      </c>
      <c r="N8650" s="20" t="str">
        <f>IF(B8650=25,VLOOKUP(A8650,英雄数据表!A:L,8,FALSE),IF(B8650=50,VLOOKUP(A8650,英雄数据表!A:L,12,0),""))</f>
        <v/>
      </c>
    </row>
    <row r="8651" spans="1:14" x14ac:dyDescent="0.3">
      <c r="A8651" s="20">
        <v>71016</v>
      </c>
      <c r="B8651" s="20">
        <v>50</v>
      </c>
      <c r="C8651" s="20">
        <v>5</v>
      </c>
      <c r="D8651" s="20">
        <v>7</v>
      </c>
      <c r="E8651" s="20" t="str">
        <f>VLOOKUP(A8651,英雄数据表!A:C,3,0)</f>
        <v>风之祝福</v>
      </c>
      <c r="F8651" s="20">
        <f t="shared" si="577"/>
        <v>71016</v>
      </c>
      <c r="G8651" s="20">
        <f t="shared" si="578"/>
        <v>71016</v>
      </c>
      <c r="H8651" s="21" t="str">
        <f>VLOOKUP(B8651,属性中转表!A:F,6,FALSE)</f>
        <v>"hp":183600,"atk":5100</v>
      </c>
      <c r="I8651" s="20" t="s">
        <v>443</v>
      </c>
      <c r="K8651" s="32" t="str">
        <f t="shared" si="579"/>
        <v>"atk":600,"hp":10000,"undpspro":200,"pvpdpspro":150,"pvpundpspro":150,"speed":10</v>
      </c>
      <c r="L8651" s="20" t="str">
        <f>IF(B8651&gt;=50,VLOOKUP(A8651,英雄数据表!A:L,11,FALSE),IF(B8651&gt;=25,VLOOKUP(A8651,英雄数据表!A:L,7,0),""))</f>
        <v>"7101602004"</v>
      </c>
      <c r="M8651" s="20" t="str">
        <f>IFERROR(VLOOKUP(B8651,属性中转表!$K$2:$O$21,5,FALSE),"")</f>
        <v/>
      </c>
      <c r="N8651" s="20" t="str">
        <f>IF(B8651=25,VLOOKUP(A8651,英雄数据表!A:L,8,FALSE),IF(B8651=50,VLOOKUP(A8651,英雄数据表!A:L,12,0),""))</f>
        <v>免控率增加+10%，战斗开始时，给当前生命最低的除自己外的友方英雄施加正义守护1回合</v>
      </c>
    </row>
    <row r="8652" spans="1:14" x14ac:dyDescent="0.3">
      <c r="A8652" s="20">
        <v>71016</v>
      </c>
      <c r="B8652" s="20">
        <v>51</v>
      </c>
      <c r="C8652" s="20">
        <v>5</v>
      </c>
      <c r="D8652" s="20">
        <v>7</v>
      </c>
      <c r="E8652" s="20" t="str">
        <f>VLOOKUP(A8652,英雄数据表!A:C,3,0)</f>
        <v>风之祝福</v>
      </c>
      <c r="F8652" s="20">
        <f t="shared" si="577"/>
        <v>71016</v>
      </c>
      <c r="G8652" s="20">
        <f t="shared" si="578"/>
        <v>71016</v>
      </c>
      <c r="H8652" s="21" t="str">
        <f>VLOOKUP(B8652,属性中转表!A:F,6,FALSE)</f>
        <v>"hp":189000,"atk":5250</v>
      </c>
      <c r="I8652" s="20" t="s">
        <v>580</v>
      </c>
      <c r="K8652" s="32" t="str">
        <f t="shared" si="579"/>
        <v>"atk":900,"hp":15000,"undpspro":200,"pvpdpspro":150,"pvpundpspro":150,"speed":37</v>
      </c>
      <c r="L8652" s="20" t="str">
        <f>IF(B8652&gt;=50,VLOOKUP(A8652,英雄数据表!A:L,11,FALSE),IF(B8652&gt;=25,VLOOKUP(A8652,英雄数据表!A:L,7,0),""))</f>
        <v>"7101602004"</v>
      </c>
      <c r="M8652" s="20" t="str">
        <f>IFERROR(VLOOKUP(B8652,属性中转表!$K$2:$O$21,5,FALSE),"")</f>
        <v/>
      </c>
      <c r="N8652" s="20" t="str">
        <f>IF(B8652=25,VLOOKUP(A8652,英雄数据表!A:L,8,FALSE),IF(B8652=50,VLOOKUP(A8652,英雄数据表!A:L,12,0),""))</f>
        <v/>
      </c>
    </row>
    <row r="8653" spans="1:14" x14ac:dyDescent="0.3">
      <c r="A8653" s="20">
        <v>71016</v>
      </c>
      <c r="B8653" s="20">
        <v>52</v>
      </c>
      <c r="C8653" s="20">
        <v>5</v>
      </c>
      <c r="D8653" s="20">
        <v>7</v>
      </c>
      <c r="E8653" s="20" t="str">
        <f>VLOOKUP(A8653,英雄数据表!A:C,3,0)</f>
        <v>风之祝福</v>
      </c>
      <c r="F8653" s="20">
        <f t="shared" si="577"/>
        <v>71016</v>
      </c>
      <c r="G8653" s="20">
        <f t="shared" si="578"/>
        <v>71016</v>
      </c>
      <c r="H8653" s="21" t="str">
        <f>VLOOKUP(B8653,属性中转表!A:F,6,FALSE)</f>
        <v>"hp":194400,"atk":5400</v>
      </c>
      <c r="I8653" s="20" t="s">
        <v>443</v>
      </c>
      <c r="K8653" s="32" t="str">
        <f t="shared" si="579"/>
        <v>"atk":600,"hp":10000,"undpspro":200,"pvpdpspro":150,"pvpundpspro":150,"speed":10</v>
      </c>
      <c r="L8653" s="20" t="str">
        <f>IF(B8653&gt;=50,VLOOKUP(A8653,英雄数据表!A:L,11,FALSE),IF(B8653&gt;=25,VLOOKUP(A8653,英雄数据表!A:L,7,0),""))</f>
        <v>"7101602004"</v>
      </c>
      <c r="M8653" s="20" t="str">
        <f>IFERROR(VLOOKUP(B8653,属性中转表!$K$2:$O$21,5,FALSE),"")</f>
        <v/>
      </c>
      <c r="N8653" s="20" t="str">
        <f>IF(B8653=25,VLOOKUP(A8653,英雄数据表!A:L,8,FALSE),IF(B8653=50,VLOOKUP(A8653,英雄数据表!A:L,12,0),""))</f>
        <v/>
      </c>
    </row>
    <row r="8654" spans="1:14" x14ac:dyDescent="0.3">
      <c r="A8654" s="20">
        <v>71016</v>
      </c>
      <c r="B8654" s="20">
        <v>53</v>
      </c>
      <c r="C8654" s="20">
        <v>5</v>
      </c>
      <c r="D8654" s="20">
        <v>7</v>
      </c>
      <c r="E8654" s="20" t="str">
        <f>VLOOKUP(A8654,英雄数据表!A:C,3,0)</f>
        <v>风之祝福</v>
      </c>
      <c r="F8654" s="20">
        <f t="shared" si="577"/>
        <v>71016</v>
      </c>
      <c r="G8654" s="20">
        <f t="shared" si="578"/>
        <v>71016</v>
      </c>
      <c r="H8654" s="21" t="str">
        <f>VLOOKUP(B8654,属性中转表!A:F,6,FALSE)</f>
        <v>"hp":199800,"atk":5550</v>
      </c>
      <c r="I8654" s="20" t="s">
        <v>443</v>
      </c>
      <c r="K8654" s="32" t="str">
        <f t="shared" si="579"/>
        <v>"atk":600,"hp":10000,"undpspro":200,"pvpdpspro":150,"pvpundpspro":150,"speed":10</v>
      </c>
      <c r="L8654" s="20" t="str">
        <f>IF(B8654&gt;=50,VLOOKUP(A8654,英雄数据表!A:L,11,FALSE),IF(B8654&gt;=25,VLOOKUP(A8654,英雄数据表!A:L,7,0),""))</f>
        <v>"7101602004"</v>
      </c>
      <c r="M8654" s="20" t="str">
        <f>IFERROR(VLOOKUP(B8654,属性中转表!$K$2:$O$21,5,FALSE),"")</f>
        <v/>
      </c>
      <c r="N8654" s="20" t="str">
        <f>IF(B8654=25,VLOOKUP(A8654,英雄数据表!A:L,8,FALSE),IF(B8654=50,VLOOKUP(A8654,英雄数据表!A:L,12,0),""))</f>
        <v/>
      </c>
    </row>
    <row r="8655" spans="1:14" x14ac:dyDescent="0.3">
      <c r="A8655" s="20">
        <v>71016</v>
      </c>
      <c r="B8655" s="20">
        <v>54</v>
      </c>
      <c r="C8655" s="20">
        <v>5</v>
      </c>
      <c r="D8655" s="20">
        <v>7</v>
      </c>
      <c r="E8655" s="20" t="str">
        <f>VLOOKUP(A8655,英雄数据表!A:C,3,0)</f>
        <v>风之祝福</v>
      </c>
      <c r="F8655" s="20">
        <f t="shared" si="577"/>
        <v>71016</v>
      </c>
      <c r="G8655" s="20">
        <f t="shared" si="578"/>
        <v>71016</v>
      </c>
      <c r="H8655" s="21" t="str">
        <f>VLOOKUP(B8655,属性中转表!A:F,6,FALSE)</f>
        <v>"hp":205200,"atk":5700</v>
      </c>
      <c r="I8655" s="20" t="s">
        <v>581</v>
      </c>
      <c r="K8655" s="32" t="str">
        <f t="shared" si="579"/>
        <v>"atk":900,"hp":15000,"undpspro":200,"pvpdpspro":150,"pvpundpspro":150,"speed":38</v>
      </c>
      <c r="L8655" s="20" t="str">
        <f>IF(B8655&gt;=50,VLOOKUP(A8655,英雄数据表!A:L,11,FALSE),IF(B8655&gt;=25,VLOOKUP(A8655,英雄数据表!A:L,7,0),""))</f>
        <v>"7101602004"</v>
      </c>
      <c r="M8655" s="20" t="str">
        <f>IFERROR(VLOOKUP(B8655,属性中转表!$K$2:$O$21,5,FALSE),"")</f>
        <v/>
      </c>
      <c r="N8655" s="20" t="str">
        <f>IF(B8655=25,VLOOKUP(A8655,英雄数据表!A:L,8,FALSE),IF(B8655=50,VLOOKUP(A8655,英雄数据表!A:L,12,0),""))</f>
        <v/>
      </c>
    </row>
    <row r="8656" spans="1:14" x14ac:dyDescent="0.3">
      <c r="A8656" s="20">
        <v>71016</v>
      </c>
      <c r="B8656" s="20">
        <v>55</v>
      </c>
      <c r="C8656" s="20">
        <v>5</v>
      </c>
      <c r="D8656" s="20">
        <v>7</v>
      </c>
      <c r="E8656" s="20" t="str">
        <f>VLOOKUP(A8656,英雄数据表!A:C,3,0)</f>
        <v>风之祝福</v>
      </c>
      <c r="F8656" s="20">
        <f t="shared" si="577"/>
        <v>71016</v>
      </c>
      <c r="G8656" s="20">
        <f t="shared" si="578"/>
        <v>71016</v>
      </c>
      <c r="H8656" s="21" t="str">
        <f>VLOOKUP(B8656,属性中转表!A:F,6,FALSE)</f>
        <v>"hp":210600,"atk":5850</v>
      </c>
      <c r="I8656" s="20" t="s">
        <v>443</v>
      </c>
      <c r="K8656" s="32" t="str">
        <f t="shared" si="579"/>
        <v>"atk":600,"hp":10000,"undpspro":200,"pvpdpspro":150,"pvpundpspro":150,"speed":10</v>
      </c>
      <c r="L8656" s="20" t="str">
        <f>IF(B8656&gt;=50,VLOOKUP(A8656,英雄数据表!A:L,11,FALSE),IF(B8656&gt;=25,VLOOKUP(A8656,英雄数据表!A:L,7,0),""))</f>
        <v>"7101602004"</v>
      </c>
      <c r="M8656" s="20" t="str">
        <f>IFERROR(VLOOKUP(B8656,属性中转表!$K$2:$O$21,5,FALSE),"")</f>
        <v>"undpspro":50</v>
      </c>
      <c r="N8656" s="20" t="str">
        <f>IF(B8656=25,VLOOKUP(A8656,英雄数据表!A:L,8,FALSE),IF(B8656=50,VLOOKUP(A8656,英雄数据表!A:L,12,0),""))</f>
        <v/>
      </c>
    </row>
    <row r="8657" spans="1:14" x14ac:dyDescent="0.3">
      <c r="A8657" s="20">
        <v>71016</v>
      </c>
      <c r="B8657" s="20">
        <v>56</v>
      </c>
      <c r="C8657" s="20">
        <v>5</v>
      </c>
      <c r="D8657" s="20">
        <v>7</v>
      </c>
      <c r="E8657" s="20" t="str">
        <f>VLOOKUP(A8657,英雄数据表!A:C,3,0)</f>
        <v>风之祝福</v>
      </c>
      <c r="F8657" s="20">
        <f t="shared" si="577"/>
        <v>71016</v>
      </c>
      <c r="G8657" s="20">
        <f t="shared" si="578"/>
        <v>71016</v>
      </c>
      <c r="H8657" s="21" t="str">
        <f>VLOOKUP(B8657,属性中转表!A:F,6,FALSE)</f>
        <v>"hp":216000,"atk":6000</v>
      </c>
      <c r="I8657" s="20" t="s">
        <v>443</v>
      </c>
      <c r="K8657" s="32" t="str">
        <f t="shared" si="579"/>
        <v>"atk":600,"hp":10000,"undpspro":200,"pvpdpspro":150,"pvpundpspro":150,"speed":10</v>
      </c>
      <c r="L8657" s="20" t="str">
        <f>IF(B8657&gt;=50,VLOOKUP(A8657,英雄数据表!A:L,11,FALSE),IF(B8657&gt;=25,VLOOKUP(A8657,英雄数据表!A:L,7,0),""))</f>
        <v>"7101602004"</v>
      </c>
      <c r="M8657" s="20" t="str">
        <f>IFERROR(VLOOKUP(B8657,属性中转表!$K$2:$O$21,5,FALSE),"")</f>
        <v/>
      </c>
      <c r="N8657" s="20" t="str">
        <f>IF(B8657=25,VLOOKUP(A8657,英雄数据表!A:L,8,FALSE),IF(B8657=50,VLOOKUP(A8657,英雄数据表!A:L,12,0),""))</f>
        <v/>
      </c>
    </row>
    <row r="8658" spans="1:14" x14ac:dyDescent="0.3">
      <c r="A8658" s="20">
        <v>71016</v>
      </c>
      <c r="B8658" s="20">
        <v>57</v>
      </c>
      <c r="C8658" s="20">
        <v>5</v>
      </c>
      <c r="D8658" s="20">
        <v>7</v>
      </c>
      <c r="E8658" s="20" t="str">
        <f>VLOOKUP(A8658,英雄数据表!A:C,3,0)</f>
        <v>风之祝福</v>
      </c>
      <c r="F8658" s="20">
        <f t="shared" si="577"/>
        <v>71016</v>
      </c>
      <c r="G8658" s="20">
        <f t="shared" si="578"/>
        <v>71016</v>
      </c>
      <c r="H8658" s="21" t="str">
        <f>VLOOKUP(B8658,属性中转表!A:F,6,FALSE)</f>
        <v>"hp":221400,"atk":6150</v>
      </c>
      <c r="I8658" s="20" t="s">
        <v>582</v>
      </c>
      <c r="K8658" s="32" t="str">
        <f t="shared" si="579"/>
        <v>"atk":900,"hp":15000,"undpspro":200,"pvpdpspro":150,"pvpundpspro":150,"speed":39</v>
      </c>
      <c r="L8658" s="20" t="str">
        <f>IF(B8658&gt;=50,VLOOKUP(A8658,英雄数据表!A:L,11,FALSE),IF(B8658&gt;=25,VLOOKUP(A8658,英雄数据表!A:L,7,0),""))</f>
        <v>"7101602004"</v>
      </c>
      <c r="M8658" s="20" t="str">
        <f>IFERROR(VLOOKUP(B8658,属性中转表!$K$2:$O$21,5,FALSE),"")</f>
        <v/>
      </c>
      <c r="N8658" s="20" t="str">
        <f>IF(B8658=25,VLOOKUP(A8658,英雄数据表!A:L,8,FALSE),IF(B8658=50,VLOOKUP(A8658,英雄数据表!A:L,12,0),""))</f>
        <v/>
      </c>
    </row>
    <row r="8659" spans="1:14" x14ac:dyDescent="0.3">
      <c r="A8659" s="20">
        <v>71016</v>
      </c>
      <c r="B8659" s="20">
        <v>58</v>
      </c>
      <c r="C8659" s="20">
        <v>5</v>
      </c>
      <c r="D8659" s="20">
        <v>7</v>
      </c>
      <c r="E8659" s="20" t="str">
        <f>VLOOKUP(A8659,英雄数据表!A:C,3,0)</f>
        <v>风之祝福</v>
      </c>
      <c r="F8659" s="20">
        <f t="shared" si="577"/>
        <v>71016</v>
      </c>
      <c r="G8659" s="20">
        <f t="shared" si="578"/>
        <v>71016</v>
      </c>
      <c r="H8659" s="21" t="str">
        <f>VLOOKUP(B8659,属性中转表!A:F,6,FALSE)</f>
        <v>"hp":226800,"atk":6300</v>
      </c>
      <c r="I8659" s="20" t="s">
        <v>443</v>
      </c>
      <c r="K8659" s="32" t="str">
        <f t="shared" si="579"/>
        <v>"atk":600,"hp":10000,"undpspro":200,"pvpdpspro":150,"pvpundpspro":150,"speed":10</v>
      </c>
      <c r="L8659" s="20" t="str">
        <f>IF(B8659&gt;=50,VLOOKUP(A8659,英雄数据表!A:L,11,FALSE),IF(B8659&gt;=25,VLOOKUP(A8659,英雄数据表!A:L,7,0),""))</f>
        <v>"7101602004"</v>
      </c>
      <c r="M8659" s="20" t="str">
        <f>IFERROR(VLOOKUP(B8659,属性中转表!$K$2:$O$21,5,FALSE),"")</f>
        <v/>
      </c>
      <c r="N8659" s="20" t="str">
        <f>IF(B8659=25,VLOOKUP(A8659,英雄数据表!A:L,8,FALSE),IF(B8659=50,VLOOKUP(A8659,英雄数据表!A:L,12,0),""))</f>
        <v/>
      </c>
    </row>
    <row r="8660" spans="1:14" x14ac:dyDescent="0.3">
      <c r="A8660" s="20">
        <v>71016</v>
      </c>
      <c r="B8660" s="20">
        <v>59</v>
      </c>
      <c r="C8660" s="20">
        <v>5</v>
      </c>
      <c r="D8660" s="20">
        <v>7</v>
      </c>
      <c r="E8660" s="20" t="str">
        <f>VLOOKUP(A8660,英雄数据表!A:C,3,0)</f>
        <v>风之祝福</v>
      </c>
      <c r="F8660" s="20">
        <f t="shared" si="577"/>
        <v>71016</v>
      </c>
      <c r="G8660" s="20">
        <f t="shared" si="578"/>
        <v>71016</v>
      </c>
      <c r="H8660" s="21" t="str">
        <f>VLOOKUP(B8660,属性中转表!A:F,6,FALSE)</f>
        <v>"hp":232200,"atk":6450</v>
      </c>
      <c r="I8660" s="20" t="s">
        <v>443</v>
      </c>
      <c r="K8660" s="32" t="str">
        <f t="shared" si="579"/>
        <v>"atk":600,"hp":10000,"undpspro":200,"pvpdpspro":150,"pvpundpspro":150,"speed":10</v>
      </c>
      <c r="L8660" s="20" t="str">
        <f>IF(B8660&gt;=50,VLOOKUP(A8660,英雄数据表!A:L,11,FALSE),IF(B8660&gt;=25,VLOOKUP(A8660,英雄数据表!A:L,7,0),""))</f>
        <v>"7101602004"</v>
      </c>
      <c r="M8660" s="20" t="str">
        <f>IFERROR(VLOOKUP(B8660,属性中转表!$K$2:$O$21,5,FALSE),"")</f>
        <v/>
      </c>
      <c r="N8660" s="20" t="str">
        <f>IF(B8660=25,VLOOKUP(A8660,英雄数据表!A:L,8,FALSE),IF(B8660=50,VLOOKUP(A8660,英雄数据表!A:L,12,0),""))</f>
        <v/>
      </c>
    </row>
    <row r="8661" spans="1:14" x14ac:dyDescent="0.3">
      <c r="A8661" s="20">
        <v>71016</v>
      </c>
      <c r="B8661" s="20">
        <v>60</v>
      </c>
      <c r="C8661" s="20">
        <v>5</v>
      </c>
      <c r="D8661" s="20">
        <v>7</v>
      </c>
      <c r="E8661" s="20" t="str">
        <f>VLOOKUP(A8661,英雄数据表!A:C,3,0)</f>
        <v>风之祝福</v>
      </c>
      <c r="F8661" s="20">
        <f t="shared" si="577"/>
        <v>71016</v>
      </c>
      <c r="G8661" s="20">
        <f t="shared" si="578"/>
        <v>71016</v>
      </c>
      <c r="H8661" s="21" t="str">
        <f>VLOOKUP(B8661,属性中转表!A:F,6,FALSE)</f>
        <v>"hp":237600,"atk":6600</v>
      </c>
      <c r="I8661" s="20" t="s">
        <v>583</v>
      </c>
      <c r="K8661" s="32" t="str">
        <f t="shared" si="579"/>
        <v>"atk":900,"hp":15000,"undpspro":200,"pvpdpspro":150,"pvpundpspro":150,"speed":40</v>
      </c>
      <c r="L8661" s="20" t="str">
        <f>IF(B8661&gt;=50,VLOOKUP(A8661,英雄数据表!A:L,11,FALSE),IF(B8661&gt;=25,VLOOKUP(A8661,英雄数据表!A:L,7,0),""))</f>
        <v>"7101602004"</v>
      </c>
      <c r="M8661" s="20" t="str">
        <f>IFERROR(VLOOKUP(B8661,属性中转表!$K$2:$O$21,5,FALSE),"")</f>
        <v>"dpspro":50</v>
      </c>
      <c r="N8661" s="20" t="str">
        <f>IF(B8661=25,VLOOKUP(A8661,英雄数据表!A:L,8,FALSE),IF(B8661=50,VLOOKUP(A8661,英雄数据表!A:L,12,0),""))</f>
        <v/>
      </c>
    </row>
    <row r="8662" spans="1:14" x14ac:dyDescent="0.3">
      <c r="A8662" s="20">
        <v>71016</v>
      </c>
      <c r="B8662" s="20">
        <v>61</v>
      </c>
      <c r="C8662" s="20">
        <v>5</v>
      </c>
      <c r="D8662" s="20">
        <v>7</v>
      </c>
      <c r="E8662" s="20" t="str">
        <f>VLOOKUP(A8662,英雄数据表!A:C,3,0)</f>
        <v>风之祝福</v>
      </c>
      <c r="F8662" s="20">
        <f t="shared" si="577"/>
        <v>71016</v>
      </c>
      <c r="G8662" s="20">
        <f t="shared" si="578"/>
        <v>71016</v>
      </c>
      <c r="H8662" s="21" t="str">
        <f>VLOOKUP(B8662,属性中转表!A:F,6,FALSE)</f>
        <v>"hp":243000,"atk":6750</v>
      </c>
      <c r="I8662" s="20" t="s">
        <v>443</v>
      </c>
      <c r="K8662" s="32" t="str">
        <f t="shared" si="579"/>
        <v>"atk":600,"hp":10000,"undpspro":200,"pvpdpspro":150,"pvpundpspro":150,"speed":10</v>
      </c>
      <c r="L8662" s="20" t="str">
        <f>IF(B8662&gt;=50,VLOOKUP(A8662,英雄数据表!A:L,11,FALSE),IF(B8662&gt;=25,VLOOKUP(A8662,英雄数据表!A:L,7,0),""))</f>
        <v>"7101602004"</v>
      </c>
      <c r="M8662" s="20" t="str">
        <f>IFERROR(VLOOKUP(B8662,属性中转表!$K$2:$O$21,5,FALSE),"")</f>
        <v/>
      </c>
      <c r="N8662" s="20" t="str">
        <f>IF(B8662=25,VLOOKUP(A8662,英雄数据表!A:L,8,FALSE),IF(B8662=50,VLOOKUP(A8662,英雄数据表!A:L,12,0),""))</f>
        <v/>
      </c>
    </row>
    <row r="8663" spans="1:14" x14ac:dyDescent="0.3">
      <c r="A8663" s="20">
        <v>71016</v>
      </c>
      <c r="B8663" s="20">
        <v>62</v>
      </c>
      <c r="C8663" s="20">
        <v>5</v>
      </c>
      <c r="D8663" s="20">
        <v>7</v>
      </c>
      <c r="E8663" s="20" t="str">
        <f>VLOOKUP(A8663,英雄数据表!A:C,3,0)</f>
        <v>风之祝福</v>
      </c>
      <c r="F8663" s="20">
        <f t="shared" si="577"/>
        <v>71016</v>
      </c>
      <c r="G8663" s="20">
        <f t="shared" si="578"/>
        <v>71016</v>
      </c>
      <c r="H8663" s="21" t="str">
        <f>VLOOKUP(B8663,属性中转表!A:F,6,FALSE)</f>
        <v>"hp":248400,"atk":6900</v>
      </c>
      <c r="I8663" s="20" t="s">
        <v>443</v>
      </c>
      <c r="K8663" s="32" t="str">
        <f t="shared" si="579"/>
        <v>"atk":600,"hp":10000,"undpspro":200,"pvpdpspro":150,"pvpundpspro":150,"speed":10</v>
      </c>
      <c r="L8663" s="20" t="str">
        <f>IF(B8663&gt;=50,VLOOKUP(A8663,英雄数据表!A:L,11,FALSE),IF(B8663&gt;=25,VLOOKUP(A8663,英雄数据表!A:L,7,0),""))</f>
        <v>"7101602004"</v>
      </c>
      <c r="M8663" s="20" t="str">
        <f>IFERROR(VLOOKUP(B8663,属性中转表!$K$2:$O$21,5,FALSE),"")</f>
        <v/>
      </c>
      <c r="N8663" s="20" t="str">
        <f>IF(B8663=25,VLOOKUP(A8663,英雄数据表!A:L,8,FALSE),IF(B8663=50,VLOOKUP(A8663,英雄数据表!A:L,12,0),""))</f>
        <v/>
      </c>
    </row>
    <row r="8664" spans="1:14" x14ac:dyDescent="0.3">
      <c r="A8664" s="20">
        <v>71016</v>
      </c>
      <c r="B8664" s="20">
        <v>63</v>
      </c>
      <c r="C8664" s="20">
        <v>5</v>
      </c>
      <c r="D8664" s="20">
        <v>7</v>
      </c>
      <c r="E8664" s="20" t="str">
        <f>VLOOKUP(A8664,英雄数据表!A:C,3,0)</f>
        <v>风之祝福</v>
      </c>
      <c r="F8664" s="20">
        <f t="shared" si="577"/>
        <v>71016</v>
      </c>
      <c r="G8664" s="20">
        <f t="shared" si="578"/>
        <v>71016</v>
      </c>
      <c r="H8664" s="21" t="str">
        <f>VLOOKUP(B8664,属性中转表!A:F,6,FALSE)</f>
        <v>"hp":253800,"atk":7050</v>
      </c>
      <c r="I8664" s="20" t="s">
        <v>584</v>
      </c>
      <c r="K8664" s="32" t="str">
        <f t="shared" si="579"/>
        <v>"atk":900,"hp":15000,"undpspro":200,"pvpdpspro":150,"pvpundpspro":150,"speed":41</v>
      </c>
      <c r="L8664" s="20" t="str">
        <f>IF(B8664&gt;=50,VLOOKUP(A8664,英雄数据表!A:L,11,FALSE),IF(B8664&gt;=25,VLOOKUP(A8664,英雄数据表!A:L,7,0),""))</f>
        <v>"7101602004"</v>
      </c>
      <c r="M8664" s="20" t="str">
        <f>IFERROR(VLOOKUP(B8664,属性中转表!$K$2:$O$21,5,FALSE),"")</f>
        <v/>
      </c>
      <c r="N8664" s="20" t="str">
        <f>IF(B8664=25,VLOOKUP(A8664,英雄数据表!A:L,8,FALSE),IF(B8664=50,VLOOKUP(A8664,英雄数据表!A:L,12,0),""))</f>
        <v/>
      </c>
    </row>
    <row r="8665" spans="1:14" x14ac:dyDescent="0.3">
      <c r="A8665" s="20">
        <v>71016</v>
      </c>
      <c r="B8665" s="20">
        <v>64</v>
      </c>
      <c r="C8665" s="20">
        <v>5</v>
      </c>
      <c r="D8665" s="20">
        <v>7</v>
      </c>
      <c r="E8665" s="20" t="str">
        <f>VLOOKUP(A8665,英雄数据表!A:C,3,0)</f>
        <v>风之祝福</v>
      </c>
      <c r="F8665" s="20">
        <f t="shared" si="577"/>
        <v>71016</v>
      </c>
      <c r="G8665" s="20">
        <f t="shared" si="578"/>
        <v>71016</v>
      </c>
      <c r="H8665" s="21" t="str">
        <f>VLOOKUP(B8665,属性中转表!A:F,6,FALSE)</f>
        <v>"hp":259200,"atk":7200</v>
      </c>
      <c r="I8665" s="20" t="s">
        <v>443</v>
      </c>
      <c r="K8665" s="32" t="str">
        <f t="shared" si="579"/>
        <v>"atk":600,"hp":10000,"undpspro":200,"pvpdpspro":150,"pvpundpspro":150,"speed":10</v>
      </c>
      <c r="L8665" s="20" t="str">
        <f>IF(B8665&gt;=50,VLOOKUP(A8665,英雄数据表!A:L,11,FALSE),IF(B8665&gt;=25,VLOOKUP(A8665,英雄数据表!A:L,7,0),""))</f>
        <v>"7101602004"</v>
      </c>
      <c r="M8665" s="20" t="str">
        <f>IFERROR(VLOOKUP(B8665,属性中转表!$K$2:$O$21,5,FALSE),"")</f>
        <v/>
      </c>
      <c r="N8665" s="20" t="str">
        <f>IF(B8665=25,VLOOKUP(A8665,英雄数据表!A:L,8,FALSE),IF(B8665=50,VLOOKUP(A8665,英雄数据表!A:L,12,0),""))</f>
        <v/>
      </c>
    </row>
    <row r="8666" spans="1:14" x14ac:dyDescent="0.3">
      <c r="A8666" s="20">
        <v>71016</v>
      </c>
      <c r="B8666" s="20">
        <v>65</v>
      </c>
      <c r="C8666" s="20">
        <v>5</v>
      </c>
      <c r="D8666" s="20">
        <v>7</v>
      </c>
      <c r="E8666" s="20" t="str">
        <f>VLOOKUP(A8666,英雄数据表!A:C,3,0)</f>
        <v>风之祝福</v>
      </c>
      <c r="F8666" s="20">
        <f t="shared" ref="F8666:F8701" si="580">A8666</f>
        <v>71016</v>
      </c>
      <c r="G8666" s="20">
        <f t="shared" ref="G8666:G8701" si="581">A8666</f>
        <v>71016</v>
      </c>
      <c r="H8666" s="21" t="str">
        <f>VLOOKUP(B8666,属性中转表!A:F,6,FALSE)</f>
        <v>"hp":264600,"atk":7350</v>
      </c>
      <c r="I8666" s="20" t="s">
        <v>443</v>
      </c>
      <c r="K8666" s="32" t="str">
        <f t="shared" ref="K8666:K8701" si="582">I8666&amp;J8666</f>
        <v>"atk":600,"hp":10000,"undpspro":200,"pvpdpspro":150,"pvpundpspro":150,"speed":10</v>
      </c>
      <c r="L8666" s="20" t="str">
        <f>IF(B8666&gt;=50,VLOOKUP(A8666,英雄数据表!A:L,11,FALSE),IF(B8666&gt;=25,VLOOKUP(A8666,英雄数据表!A:L,7,0),""))</f>
        <v>"7101602004"</v>
      </c>
      <c r="M8666" s="20" t="str">
        <f>IFERROR(VLOOKUP(B8666,属性中转表!$K$2:$O$21,5,FALSE),"")</f>
        <v>"pvpdpspro":50</v>
      </c>
      <c r="N8666" s="20" t="str">
        <f>IF(B8666=25,VLOOKUP(A8666,英雄数据表!A:L,8,FALSE),IF(B8666=50,VLOOKUP(A8666,英雄数据表!A:L,12,0),""))</f>
        <v/>
      </c>
    </row>
    <row r="8667" spans="1:14" x14ac:dyDescent="0.3">
      <c r="A8667" s="20">
        <v>71016</v>
      </c>
      <c r="B8667" s="20">
        <v>66</v>
      </c>
      <c r="C8667" s="20">
        <v>5</v>
      </c>
      <c r="D8667" s="20">
        <v>7</v>
      </c>
      <c r="E8667" s="20" t="str">
        <f>VLOOKUP(A8667,英雄数据表!A:C,3,0)</f>
        <v>风之祝福</v>
      </c>
      <c r="F8667" s="20">
        <f t="shared" si="580"/>
        <v>71016</v>
      </c>
      <c r="G8667" s="20">
        <f t="shared" si="581"/>
        <v>71016</v>
      </c>
      <c r="H8667" s="21" t="str">
        <f>VLOOKUP(B8667,属性中转表!A:F,6,FALSE)</f>
        <v>"hp":270000,"atk":7500</v>
      </c>
      <c r="I8667" s="20" t="s">
        <v>585</v>
      </c>
      <c r="K8667" s="32" t="str">
        <f t="shared" si="582"/>
        <v>"atk":900,"hp":15000,"undpspro":200,"pvpdpspro":150,"pvpundpspro":150,"speed":42</v>
      </c>
      <c r="L8667" s="20" t="str">
        <f>IF(B8667&gt;=50,VLOOKUP(A8667,英雄数据表!A:L,11,FALSE),IF(B8667&gt;=25,VLOOKUP(A8667,英雄数据表!A:L,7,0),""))</f>
        <v>"7101602004"</v>
      </c>
      <c r="M8667" s="20" t="str">
        <f>IFERROR(VLOOKUP(B8667,属性中转表!$K$2:$O$21,5,FALSE),"")</f>
        <v/>
      </c>
      <c r="N8667" s="20" t="str">
        <f>IF(B8667=25,VLOOKUP(A8667,英雄数据表!A:L,8,FALSE),IF(B8667=50,VLOOKUP(A8667,英雄数据表!A:L,12,0),""))</f>
        <v/>
      </c>
    </row>
    <row r="8668" spans="1:14" x14ac:dyDescent="0.3">
      <c r="A8668" s="20">
        <v>71016</v>
      </c>
      <c r="B8668" s="20">
        <v>67</v>
      </c>
      <c r="C8668" s="20">
        <v>5</v>
      </c>
      <c r="D8668" s="20">
        <v>7</v>
      </c>
      <c r="E8668" s="20" t="str">
        <f>VLOOKUP(A8668,英雄数据表!A:C,3,0)</f>
        <v>风之祝福</v>
      </c>
      <c r="F8668" s="20">
        <f t="shared" si="580"/>
        <v>71016</v>
      </c>
      <c r="G8668" s="20">
        <f t="shared" si="581"/>
        <v>71016</v>
      </c>
      <c r="H8668" s="21" t="str">
        <f>VLOOKUP(B8668,属性中转表!A:F,6,FALSE)</f>
        <v>"hp":275400,"atk":7650</v>
      </c>
      <c r="I8668" s="20" t="s">
        <v>443</v>
      </c>
      <c r="K8668" s="32" t="str">
        <f t="shared" si="582"/>
        <v>"atk":600,"hp":10000,"undpspro":200,"pvpdpspro":150,"pvpundpspro":150,"speed":10</v>
      </c>
      <c r="L8668" s="20" t="str">
        <f>IF(B8668&gt;=50,VLOOKUP(A8668,英雄数据表!A:L,11,FALSE),IF(B8668&gt;=25,VLOOKUP(A8668,英雄数据表!A:L,7,0),""))</f>
        <v>"7101602004"</v>
      </c>
      <c r="M8668" s="20" t="str">
        <f>IFERROR(VLOOKUP(B8668,属性中转表!$K$2:$O$21,5,FALSE),"")</f>
        <v/>
      </c>
      <c r="N8668" s="20" t="str">
        <f>IF(B8668=25,VLOOKUP(A8668,英雄数据表!A:L,8,FALSE),IF(B8668=50,VLOOKUP(A8668,英雄数据表!A:L,12,0),""))</f>
        <v/>
      </c>
    </row>
    <row r="8669" spans="1:14" x14ac:dyDescent="0.3">
      <c r="A8669" s="20">
        <v>71016</v>
      </c>
      <c r="B8669" s="20">
        <v>68</v>
      </c>
      <c r="C8669" s="20">
        <v>5</v>
      </c>
      <c r="D8669" s="20">
        <v>7</v>
      </c>
      <c r="E8669" s="20" t="str">
        <f>VLOOKUP(A8669,英雄数据表!A:C,3,0)</f>
        <v>风之祝福</v>
      </c>
      <c r="F8669" s="20">
        <f t="shared" si="580"/>
        <v>71016</v>
      </c>
      <c r="G8669" s="20">
        <f t="shared" si="581"/>
        <v>71016</v>
      </c>
      <c r="H8669" s="21" t="str">
        <f>VLOOKUP(B8669,属性中转表!A:F,6,FALSE)</f>
        <v>"hp":280800,"atk":7800</v>
      </c>
      <c r="I8669" s="20" t="s">
        <v>443</v>
      </c>
      <c r="K8669" s="32" t="str">
        <f t="shared" si="582"/>
        <v>"atk":600,"hp":10000,"undpspro":200,"pvpdpspro":150,"pvpundpspro":150,"speed":10</v>
      </c>
      <c r="L8669" s="20" t="str">
        <f>IF(B8669&gt;=50,VLOOKUP(A8669,英雄数据表!A:L,11,FALSE),IF(B8669&gt;=25,VLOOKUP(A8669,英雄数据表!A:L,7,0),""))</f>
        <v>"7101602004"</v>
      </c>
      <c r="M8669" s="20" t="str">
        <f>IFERROR(VLOOKUP(B8669,属性中转表!$K$2:$O$21,5,FALSE),"")</f>
        <v/>
      </c>
      <c r="N8669" s="20" t="str">
        <f>IF(B8669=25,VLOOKUP(A8669,英雄数据表!A:L,8,FALSE),IF(B8669=50,VLOOKUP(A8669,英雄数据表!A:L,12,0),""))</f>
        <v/>
      </c>
    </row>
    <row r="8670" spans="1:14" x14ac:dyDescent="0.3">
      <c r="A8670" s="20">
        <v>71016</v>
      </c>
      <c r="B8670" s="20">
        <v>69</v>
      </c>
      <c r="C8670" s="20">
        <v>5</v>
      </c>
      <c r="D8670" s="20">
        <v>7</v>
      </c>
      <c r="E8670" s="20" t="str">
        <f>VLOOKUP(A8670,英雄数据表!A:C,3,0)</f>
        <v>风之祝福</v>
      </c>
      <c r="F8670" s="20">
        <f t="shared" si="580"/>
        <v>71016</v>
      </c>
      <c r="G8670" s="20">
        <f t="shared" si="581"/>
        <v>71016</v>
      </c>
      <c r="H8670" s="21" t="str">
        <f>VLOOKUP(B8670,属性中转表!A:F,6,FALSE)</f>
        <v>"hp":286200,"atk":7950</v>
      </c>
      <c r="I8670" s="20" t="s">
        <v>586</v>
      </c>
      <c r="K8670" s="32" t="str">
        <f t="shared" si="582"/>
        <v>"atk":900,"hp":15000,"undpspro":200,"pvpdpspro":150,"pvpundpspro":150,"speed":43</v>
      </c>
      <c r="L8670" s="20" t="str">
        <f>IF(B8670&gt;=50,VLOOKUP(A8670,英雄数据表!A:L,11,FALSE),IF(B8670&gt;=25,VLOOKUP(A8670,英雄数据表!A:L,7,0),""))</f>
        <v>"7101602004"</v>
      </c>
      <c r="M8670" s="20" t="str">
        <f>IFERROR(VLOOKUP(B8670,属性中转表!$K$2:$O$21,5,FALSE),"")</f>
        <v/>
      </c>
      <c r="N8670" s="20" t="str">
        <f>IF(B8670=25,VLOOKUP(A8670,英雄数据表!A:L,8,FALSE),IF(B8670=50,VLOOKUP(A8670,英雄数据表!A:L,12,0),""))</f>
        <v/>
      </c>
    </row>
    <row r="8671" spans="1:14" x14ac:dyDescent="0.3">
      <c r="A8671" s="20">
        <v>71016</v>
      </c>
      <c r="B8671" s="20">
        <v>70</v>
      </c>
      <c r="C8671" s="20">
        <v>5</v>
      </c>
      <c r="D8671" s="20">
        <v>7</v>
      </c>
      <c r="E8671" s="20" t="str">
        <f>VLOOKUP(A8671,英雄数据表!A:C,3,0)</f>
        <v>风之祝福</v>
      </c>
      <c r="F8671" s="20">
        <f t="shared" si="580"/>
        <v>71016</v>
      </c>
      <c r="G8671" s="20">
        <f t="shared" si="581"/>
        <v>71016</v>
      </c>
      <c r="H8671" s="21" t="str">
        <f>VLOOKUP(B8671,属性中转表!A:F,6,FALSE)</f>
        <v>"hp":291600,"atk":8100</v>
      </c>
      <c r="I8671" s="20" t="s">
        <v>443</v>
      </c>
      <c r="K8671" s="32" t="str">
        <f t="shared" si="582"/>
        <v>"atk":600,"hp":10000,"undpspro":200,"pvpdpspro":150,"pvpundpspro":150,"speed":10</v>
      </c>
      <c r="L8671" s="20" t="str">
        <f>IF(B8671&gt;=50,VLOOKUP(A8671,英雄数据表!A:L,11,FALSE),IF(B8671&gt;=25,VLOOKUP(A8671,英雄数据表!A:L,7,0),""))</f>
        <v>"7101602004"</v>
      </c>
      <c r="M8671" s="20" t="str">
        <f>IFERROR(VLOOKUP(B8671,属性中转表!$K$2:$O$21,5,FALSE),"")</f>
        <v>"pvpundpspro":50</v>
      </c>
      <c r="N8671" s="20" t="str">
        <f>IF(B8671=25,VLOOKUP(A8671,英雄数据表!A:L,8,FALSE),IF(B8671=50,VLOOKUP(A8671,英雄数据表!A:L,12,0),""))</f>
        <v/>
      </c>
    </row>
    <row r="8672" spans="1:14" x14ac:dyDescent="0.3">
      <c r="A8672" s="20">
        <v>71016</v>
      </c>
      <c r="B8672" s="20">
        <v>71</v>
      </c>
      <c r="C8672" s="20">
        <v>5</v>
      </c>
      <c r="D8672" s="20">
        <v>7</v>
      </c>
      <c r="E8672" s="20" t="str">
        <f>VLOOKUP(A8672,英雄数据表!A:C,3,0)</f>
        <v>风之祝福</v>
      </c>
      <c r="F8672" s="20">
        <f t="shared" si="580"/>
        <v>71016</v>
      </c>
      <c r="G8672" s="20">
        <f t="shared" si="581"/>
        <v>71016</v>
      </c>
      <c r="H8672" s="21" t="str">
        <f>VLOOKUP(B8672,属性中转表!A:F,6,FALSE)</f>
        <v>"hp":297000,"atk":8250</v>
      </c>
      <c r="I8672" s="20" t="s">
        <v>443</v>
      </c>
      <c r="K8672" s="32" t="str">
        <f t="shared" si="582"/>
        <v>"atk":600,"hp":10000,"undpspro":200,"pvpdpspro":150,"pvpundpspro":150,"speed":10</v>
      </c>
      <c r="L8672" s="20" t="str">
        <f>IF(B8672&gt;=50,VLOOKUP(A8672,英雄数据表!A:L,11,FALSE),IF(B8672&gt;=25,VLOOKUP(A8672,英雄数据表!A:L,7,0),""))</f>
        <v>"7101602004"</v>
      </c>
      <c r="M8672" s="20" t="str">
        <f>IFERROR(VLOOKUP(B8672,属性中转表!$K$2:$O$21,5,FALSE),"")</f>
        <v/>
      </c>
      <c r="N8672" s="20" t="str">
        <f>IF(B8672=25,VLOOKUP(A8672,英雄数据表!A:L,8,FALSE),IF(B8672=50,VLOOKUP(A8672,英雄数据表!A:L,12,0),""))</f>
        <v/>
      </c>
    </row>
    <row r="8673" spans="1:14" x14ac:dyDescent="0.3">
      <c r="A8673" s="20">
        <v>71016</v>
      </c>
      <c r="B8673" s="20">
        <v>72</v>
      </c>
      <c r="C8673" s="20">
        <v>5</v>
      </c>
      <c r="D8673" s="20">
        <v>7</v>
      </c>
      <c r="E8673" s="20" t="str">
        <f>VLOOKUP(A8673,英雄数据表!A:C,3,0)</f>
        <v>风之祝福</v>
      </c>
      <c r="F8673" s="20">
        <f t="shared" si="580"/>
        <v>71016</v>
      </c>
      <c r="G8673" s="20">
        <f t="shared" si="581"/>
        <v>71016</v>
      </c>
      <c r="H8673" s="21" t="str">
        <f>VLOOKUP(B8673,属性中转表!A:F,6,FALSE)</f>
        <v>"hp":302400,"atk":8400</v>
      </c>
      <c r="I8673" s="20" t="s">
        <v>587</v>
      </c>
      <c r="K8673" s="32" t="str">
        <f t="shared" si="582"/>
        <v>"atk":900,"hp":15000,"undpspro":200,"pvpdpspro":150,"pvpundpspro":150,"speed":44</v>
      </c>
      <c r="L8673" s="20" t="str">
        <f>IF(B8673&gt;=50,VLOOKUP(A8673,英雄数据表!A:L,11,FALSE),IF(B8673&gt;=25,VLOOKUP(A8673,英雄数据表!A:L,7,0),""))</f>
        <v>"7101602004"</v>
      </c>
      <c r="M8673" s="20" t="str">
        <f>IFERROR(VLOOKUP(B8673,属性中转表!$K$2:$O$21,5,FALSE),"")</f>
        <v/>
      </c>
      <c r="N8673" s="20" t="str">
        <f>IF(B8673=25,VLOOKUP(A8673,英雄数据表!A:L,8,FALSE),IF(B8673=50,VLOOKUP(A8673,英雄数据表!A:L,12,0),""))</f>
        <v/>
      </c>
    </row>
    <row r="8674" spans="1:14" x14ac:dyDescent="0.3">
      <c r="A8674" s="20">
        <v>71016</v>
      </c>
      <c r="B8674" s="20">
        <v>73</v>
      </c>
      <c r="C8674" s="20">
        <v>5</v>
      </c>
      <c r="D8674" s="20">
        <v>7</v>
      </c>
      <c r="E8674" s="20" t="str">
        <f>VLOOKUP(A8674,英雄数据表!A:C,3,0)</f>
        <v>风之祝福</v>
      </c>
      <c r="F8674" s="20">
        <f t="shared" si="580"/>
        <v>71016</v>
      </c>
      <c r="G8674" s="20">
        <f t="shared" si="581"/>
        <v>71016</v>
      </c>
      <c r="H8674" s="21" t="str">
        <f>VLOOKUP(B8674,属性中转表!A:F,6,FALSE)</f>
        <v>"hp":307800,"atk":8550</v>
      </c>
      <c r="I8674" s="20" t="s">
        <v>443</v>
      </c>
      <c r="K8674" s="32" t="str">
        <f t="shared" si="582"/>
        <v>"atk":600,"hp":10000,"undpspro":200,"pvpdpspro":150,"pvpundpspro":150,"speed":10</v>
      </c>
      <c r="L8674" s="20" t="str">
        <f>IF(B8674&gt;=50,VLOOKUP(A8674,英雄数据表!A:L,11,FALSE),IF(B8674&gt;=25,VLOOKUP(A8674,英雄数据表!A:L,7,0),""))</f>
        <v>"7101602004"</v>
      </c>
      <c r="M8674" s="20" t="str">
        <f>IFERROR(VLOOKUP(B8674,属性中转表!$K$2:$O$21,5,FALSE),"")</f>
        <v/>
      </c>
      <c r="N8674" s="20" t="str">
        <f>IF(B8674=25,VLOOKUP(A8674,英雄数据表!A:L,8,FALSE),IF(B8674=50,VLOOKUP(A8674,英雄数据表!A:L,12,0),""))</f>
        <v/>
      </c>
    </row>
    <row r="8675" spans="1:14" x14ac:dyDescent="0.3">
      <c r="A8675" s="20">
        <v>71016</v>
      </c>
      <c r="B8675" s="20">
        <v>74</v>
      </c>
      <c r="C8675" s="20">
        <v>5</v>
      </c>
      <c r="D8675" s="20">
        <v>7</v>
      </c>
      <c r="E8675" s="20" t="str">
        <f>VLOOKUP(A8675,英雄数据表!A:C,3,0)</f>
        <v>风之祝福</v>
      </c>
      <c r="F8675" s="20">
        <f t="shared" si="580"/>
        <v>71016</v>
      </c>
      <c r="G8675" s="20">
        <f t="shared" si="581"/>
        <v>71016</v>
      </c>
      <c r="H8675" s="21" t="str">
        <f>VLOOKUP(B8675,属性中转表!A:F,6,FALSE)</f>
        <v>"hp":313200,"atk":8700</v>
      </c>
      <c r="I8675" s="20" t="s">
        <v>443</v>
      </c>
      <c r="K8675" s="32" t="str">
        <f t="shared" si="582"/>
        <v>"atk":600,"hp":10000,"undpspro":200,"pvpdpspro":150,"pvpundpspro":150,"speed":10</v>
      </c>
      <c r="L8675" s="20" t="str">
        <f>IF(B8675&gt;=50,VLOOKUP(A8675,英雄数据表!A:L,11,FALSE),IF(B8675&gt;=25,VLOOKUP(A8675,英雄数据表!A:L,7,0),""))</f>
        <v>"7101602004"</v>
      </c>
      <c r="M8675" s="20" t="str">
        <f>IFERROR(VLOOKUP(B8675,属性中转表!$K$2:$O$21,5,FALSE),"")</f>
        <v/>
      </c>
      <c r="N8675" s="20" t="str">
        <f>IF(B8675=25,VLOOKUP(A8675,英雄数据表!A:L,8,FALSE),IF(B8675=50,VLOOKUP(A8675,英雄数据表!A:L,12,0),""))</f>
        <v/>
      </c>
    </row>
    <row r="8676" spans="1:14" x14ac:dyDescent="0.3">
      <c r="A8676" s="20">
        <v>71016</v>
      </c>
      <c r="B8676" s="20">
        <v>75</v>
      </c>
      <c r="C8676" s="20">
        <v>5</v>
      </c>
      <c r="D8676" s="20">
        <v>7</v>
      </c>
      <c r="E8676" s="20" t="str">
        <f>VLOOKUP(A8676,英雄数据表!A:C,3,0)</f>
        <v>风之祝福</v>
      </c>
      <c r="F8676" s="20">
        <f t="shared" si="580"/>
        <v>71016</v>
      </c>
      <c r="G8676" s="20">
        <f t="shared" si="581"/>
        <v>71016</v>
      </c>
      <c r="H8676" s="21" t="str">
        <f>VLOOKUP(B8676,属性中转表!A:F,6,FALSE)</f>
        <v>"hp":318600,"atk":8850</v>
      </c>
      <c r="I8676" s="20" t="s">
        <v>588</v>
      </c>
      <c r="K8676" s="32" t="str">
        <f t="shared" si="582"/>
        <v>"atk":900,"hp":15000,"undpspro":200,"pvpdpspro":150,"pvpundpspro":150,"speed":45</v>
      </c>
      <c r="L8676" s="20" t="str">
        <f>IF(B8676&gt;=50,VLOOKUP(A8676,英雄数据表!A:L,11,FALSE),IF(B8676&gt;=25,VLOOKUP(A8676,英雄数据表!A:L,7,0),""))</f>
        <v>"7101602004"</v>
      </c>
      <c r="M8676" s="20" t="str">
        <f>IFERROR(VLOOKUP(B8676,属性中转表!$K$2:$O$21,5,FALSE),"")</f>
        <v>"speed":10,"atk":300,"hp":5000</v>
      </c>
      <c r="N8676" s="20" t="str">
        <f>IF(B8676=25,VLOOKUP(A8676,英雄数据表!A:L,8,FALSE),IF(B8676=50,VLOOKUP(A8676,英雄数据表!A:L,12,0),""))</f>
        <v/>
      </c>
    </row>
    <row r="8677" spans="1:14" x14ac:dyDescent="0.3">
      <c r="A8677" s="20">
        <v>71016</v>
      </c>
      <c r="B8677" s="20">
        <v>76</v>
      </c>
      <c r="C8677" s="20">
        <v>5</v>
      </c>
      <c r="D8677" s="20">
        <v>7</v>
      </c>
      <c r="E8677" s="20" t="str">
        <f>VLOOKUP(A8677,英雄数据表!A:C,3,0)</f>
        <v>风之祝福</v>
      </c>
      <c r="F8677" s="20">
        <f t="shared" si="580"/>
        <v>71016</v>
      </c>
      <c r="G8677" s="20">
        <f t="shared" si="581"/>
        <v>71016</v>
      </c>
      <c r="H8677" s="21" t="str">
        <f>VLOOKUP(B8677,属性中转表!A:F,6,FALSE)</f>
        <v>"hp":324000,"atk":9000</v>
      </c>
      <c r="I8677" s="20" t="s">
        <v>443</v>
      </c>
      <c r="K8677" s="32" t="str">
        <f t="shared" si="582"/>
        <v>"atk":600,"hp":10000,"undpspro":200,"pvpdpspro":150,"pvpundpspro":150,"speed":10</v>
      </c>
      <c r="L8677" s="20" t="str">
        <f>IF(B8677&gt;=50,VLOOKUP(A8677,英雄数据表!A:L,11,FALSE),IF(B8677&gt;=25,VLOOKUP(A8677,英雄数据表!A:L,7,0),""))</f>
        <v>"7101602004"</v>
      </c>
      <c r="M8677" s="20" t="str">
        <f>IFERROR(VLOOKUP(B8677,属性中转表!$K$2:$O$21,5,FALSE),"")</f>
        <v/>
      </c>
      <c r="N8677" s="20" t="str">
        <f>IF(B8677=25,VLOOKUP(A8677,英雄数据表!A:L,8,FALSE),IF(B8677=50,VLOOKUP(A8677,英雄数据表!A:L,12,0),""))</f>
        <v/>
      </c>
    </row>
    <row r="8678" spans="1:14" x14ac:dyDescent="0.3">
      <c r="A8678" s="20">
        <v>71016</v>
      </c>
      <c r="B8678" s="20">
        <v>77</v>
      </c>
      <c r="C8678" s="20">
        <v>5</v>
      </c>
      <c r="D8678" s="20">
        <v>7</v>
      </c>
      <c r="E8678" s="20" t="str">
        <f>VLOOKUP(A8678,英雄数据表!A:C,3,0)</f>
        <v>风之祝福</v>
      </c>
      <c r="F8678" s="20">
        <f t="shared" si="580"/>
        <v>71016</v>
      </c>
      <c r="G8678" s="20">
        <f t="shared" si="581"/>
        <v>71016</v>
      </c>
      <c r="H8678" s="21" t="str">
        <f>VLOOKUP(B8678,属性中转表!A:F,6,FALSE)</f>
        <v>"hp":329400,"atk":9150</v>
      </c>
      <c r="I8678" s="20" t="s">
        <v>443</v>
      </c>
      <c r="K8678" s="32" t="str">
        <f t="shared" si="582"/>
        <v>"atk":600,"hp":10000,"undpspro":200,"pvpdpspro":150,"pvpundpspro":150,"speed":10</v>
      </c>
      <c r="L8678" s="20" t="str">
        <f>IF(B8678&gt;=50,VLOOKUP(A8678,英雄数据表!A:L,11,FALSE),IF(B8678&gt;=25,VLOOKUP(A8678,英雄数据表!A:L,7,0),""))</f>
        <v>"7101602004"</v>
      </c>
      <c r="M8678" s="20" t="str">
        <f>IFERROR(VLOOKUP(B8678,属性中转表!$K$2:$O$21,5,FALSE),"")</f>
        <v/>
      </c>
      <c r="N8678" s="20" t="str">
        <f>IF(B8678=25,VLOOKUP(A8678,英雄数据表!A:L,8,FALSE),IF(B8678=50,VLOOKUP(A8678,英雄数据表!A:L,12,0),""))</f>
        <v/>
      </c>
    </row>
    <row r="8679" spans="1:14" x14ac:dyDescent="0.3">
      <c r="A8679" s="20">
        <v>71016</v>
      </c>
      <c r="B8679" s="20">
        <v>78</v>
      </c>
      <c r="C8679" s="20">
        <v>5</v>
      </c>
      <c r="D8679" s="20">
        <v>7</v>
      </c>
      <c r="E8679" s="20" t="str">
        <f>VLOOKUP(A8679,英雄数据表!A:C,3,0)</f>
        <v>风之祝福</v>
      </c>
      <c r="F8679" s="20">
        <f t="shared" si="580"/>
        <v>71016</v>
      </c>
      <c r="G8679" s="20">
        <f t="shared" si="581"/>
        <v>71016</v>
      </c>
      <c r="H8679" s="21" t="str">
        <f>VLOOKUP(B8679,属性中转表!A:F,6,FALSE)</f>
        <v>"hp":334800,"atk":9300</v>
      </c>
      <c r="I8679" s="20" t="s">
        <v>589</v>
      </c>
      <c r="K8679" s="32" t="str">
        <f t="shared" si="582"/>
        <v>"atk":900,"hp":15000,"undpspro":200,"pvpdpspro":150,"pvpundpspro":150,"speed":46</v>
      </c>
      <c r="L8679" s="20" t="str">
        <f>IF(B8679&gt;=50,VLOOKUP(A8679,英雄数据表!A:L,11,FALSE),IF(B8679&gt;=25,VLOOKUP(A8679,英雄数据表!A:L,7,0),""))</f>
        <v>"7101602004"</v>
      </c>
      <c r="M8679" s="20" t="str">
        <f>IFERROR(VLOOKUP(B8679,属性中转表!$K$2:$O$21,5,FALSE),"")</f>
        <v/>
      </c>
      <c r="N8679" s="20" t="str">
        <f>IF(B8679=25,VLOOKUP(A8679,英雄数据表!A:L,8,FALSE),IF(B8679=50,VLOOKUP(A8679,英雄数据表!A:L,12,0),""))</f>
        <v/>
      </c>
    </row>
    <row r="8680" spans="1:14" x14ac:dyDescent="0.3">
      <c r="A8680" s="20">
        <v>71016</v>
      </c>
      <c r="B8680" s="20">
        <v>79</v>
      </c>
      <c r="C8680" s="20">
        <v>5</v>
      </c>
      <c r="D8680" s="20">
        <v>7</v>
      </c>
      <c r="E8680" s="20" t="str">
        <f>VLOOKUP(A8680,英雄数据表!A:C,3,0)</f>
        <v>风之祝福</v>
      </c>
      <c r="F8680" s="20">
        <f t="shared" si="580"/>
        <v>71016</v>
      </c>
      <c r="G8680" s="20">
        <f t="shared" si="581"/>
        <v>71016</v>
      </c>
      <c r="H8680" s="21" t="str">
        <f>VLOOKUP(B8680,属性中转表!A:F,6,FALSE)</f>
        <v>"hp":340200,"atk":9450</v>
      </c>
      <c r="I8680" s="20" t="s">
        <v>443</v>
      </c>
      <c r="K8680" s="32" t="str">
        <f t="shared" si="582"/>
        <v>"atk":600,"hp":10000,"undpspro":200,"pvpdpspro":150,"pvpundpspro":150,"speed":10</v>
      </c>
      <c r="L8680" s="20" t="str">
        <f>IF(B8680&gt;=50,VLOOKUP(A8680,英雄数据表!A:L,11,FALSE),IF(B8680&gt;=25,VLOOKUP(A8680,英雄数据表!A:L,7,0),""))</f>
        <v>"7101602004"</v>
      </c>
      <c r="M8680" s="20" t="str">
        <f>IFERROR(VLOOKUP(B8680,属性中转表!$K$2:$O$21,5,FALSE),"")</f>
        <v/>
      </c>
      <c r="N8680" s="20" t="str">
        <f>IF(B8680=25,VLOOKUP(A8680,英雄数据表!A:L,8,FALSE),IF(B8680=50,VLOOKUP(A8680,英雄数据表!A:L,12,0),""))</f>
        <v/>
      </c>
    </row>
    <row r="8681" spans="1:14" x14ac:dyDescent="0.3">
      <c r="A8681" s="20">
        <v>71016</v>
      </c>
      <c r="B8681" s="20">
        <v>80</v>
      </c>
      <c r="C8681" s="20">
        <v>5</v>
      </c>
      <c r="D8681" s="20">
        <v>7</v>
      </c>
      <c r="E8681" s="20" t="str">
        <f>VLOOKUP(A8681,英雄数据表!A:C,3,0)</f>
        <v>风之祝福</v>
      </c>
      <c r="F8681" s="20">
        <f t="shared" si="580"/>
        <v>71016</v>
      </c>
      <c r="G8681" s="20">
        <f t="shared" si="581"/>
        <v>71016</v>
      </c>
      <c r="H8681" s="21" t="str">
        <f>VLOOKUP(B8681,属性中转表!A:F,6,FALSE)</f>
        <v>"hp":345600,"atk":9600</v>
      </c>
      <c r="I8681" s="20" t="s">
        <v>443</v>
      </c>
      <c r="K8681" s="32" t="str">
        <f t="shared" si="582"/>
        <v>"atk":600,"hp":10000,"undpspro":200,"pvpdpspro":150,"pvpundpspro":150,"speed":10</v>
      </c>
      <c r="L8681" s="20" t="str">
        <f>IF(B8681&gt;=50,VLOOKUP(A8681,英雄数据表!A:L,11,FALSE),IF(B8681&gt;=25,VLOOKUP(A8681,英雄数据表!A:L,7,0),""))</f>
        <v>"7101602004"</v>
      </c>
      <c r="M8681" s="20" t="str">
        <f>IFERROR(VLOOKUP(B8681,属性中转表!$K$2:$O$21,5,FALSE),"")</f>
        <v>"undpspro":50</v>
      </c>
      <c r="N8681" s="20" t="str">
        <f>IF(B8681=25,VLOOKUP(A8681,英雄数据表!A:L,8,FALSE),IF(B8681=50,VLOOKUP(A8681,英雄数据表!A:L,12,0),""))</f>
        <v/>
      </c>
    </row>
    <row r="8682" spans="1:14" x14ac:dyDescent="0.3">
      <c r="A8682" s="20">
        <v>71016</v>
      </c>
      <c r="B8682" s="20">
        <v>81</v>
      </c>
      <c r="C8682" s="20">
        <v>5</v>
      </c>
      <c r="D8682" s="20">
        <v>7</v>
      </c>
      <c r="E8682" s="20" t="str">
        <f>VLOOKUP(A8682,英雄数据表!A:C,3,0)</f>
        <v>风之祝福</v>
      </c>
      <c r="F8682" s="20">
        <f t="shared" si="580"/>
        <v>71016</v>
      </c>
      <c r="G8682" s="20">
        <f t="shared" si="581"/>
        <v>71016</v>
      </c>
      <c r="H8682" s="21" t="str">
        <f>VLOOKUP(B8682,属性中转表!A:F,6,FALSE)</f>
        <v>"hp":351000,"atk":9750</v>
      </c>
      <c r="I8682" s="20" t="s">
        <v>590</v>
      </c>
      <c r="K8682" s="32" t="str">
        <f t="shared" si="582"/>
        <v>"atk":900,"hp":15000,"undpspro":200,"pvpdpspro":150,"pvpundpspro":150,"speed":47</v>
      </c>
      <c r="L8682" s="20" t="str">
        <f>IF(B8682&gt;=50,VLOOKUP(A8682,英雄数据表!A:L,11,FALSE),IF(B8682&gt;=25,VLOOKUP(A8682,英雄数据表!A:L,7,0),""))</f>
        <v>"7101602004"</v>
      </c>
      <c r="M8682" s="20" t="str">
        <f>IFERROR(VLOOKUP(B8682,属性中转表!$K$2:$O$21,5,FALSE),"")</f>
        <v/>
      </c>
      <c r="N8682" s="20" t="str">
        <f>IF(B8682=25,VLOOKUP(A8682,英雄数据表!A:L,8,FALSE),IF(B8682=50,VLOOKUP(A8682,英雄数据表!A:L,12,0),""))</f>
        <v/>
      </c>
    </row>
    <row r="8683" spans="1:14" x14ac:dyDescent="0.3">
      <c r="A8683" s="20">
        <v>71016</v>
      </c>
      <c r="B8683" s="20">
        <v>82</v>
      </c>
      <c r="C8683" s="20">
        <v>5</v>
      </c>
      <c r="D8683" s="20">
        <v>7</v>
      </c>
      <c r="E8683" s="20" t="str">
        <f>VLOOKUP(A8683,英雄数据表!A:C,3,0)</f>
        <v>风之祝福</v>
      </c>
      <c r="F8683" s="20">
        <f t="shared" si="580"/>
        <v>71016</v>
      </c>
      <c r="G8683" s="20">
        <f t="shared" si="581"/>
        <v>71016</v>
      </c>
      <c r="H8683" s="21" t="str">
        <f>VLOOKUP(B8683,属性中转表!A:F,6,FALSE)</f>
        <v>"hp":356400,"atk":9900</v>
      </c>
      <c r="I8683" s="20" t="s">
        <v>443</v>
      </c>
      <c r="K8683" s="32" t="str">
        <f t="shared" si="582"/>
        <v>"atk":600,"hp":10000,"undpspro":200,"pvpdpspro":150,"pvpundpspro":150,"speed":10</v>
      </c>
      <c r="L8683" s="20" t="str">
        <f>IF(B8683&gt;=50,VLOOKUP(A8683,英雄数据表!A:L,11,FALSE),IF(B8683&gt;=25,VLOOKUP(A8683,英雄数据表!A:L,7,0),""))</f>
        <v>"7101602004"</v>
      </c>
      <c r="M8683" s="20" t="str">
        <f>IFERROR(VLOOKUP(B8683,属性中转表!$K$2:$O$21,5,FALSE),"")</f>
        <v/>
      </c>
      <c r="N8683" s="20" t="str">
        <f>IF(B8683=25,VLOOKUP(A8683,英雄数据表!A:L,8,FALSE),IF(B8683=50,VLOOKUP(A8683,英雄数据表!A:L,12,0),""))</f>
        <v/>
      </c>
    </row>
    <row r="8684" spans="1:14" x14ac:dyDescent="0.3">
      <c r="A8684" s="20">
        <v>71016</v>
      </c>
      <c r="B8684" s="20">
        <v>83</v>
      </c>
      <c r="C8684" s="20">
        <v>5</v>
      </c>
      <c r="D8684" s="20">
        <v>7</v>
      </c>
      <c r="E8684" s="20" t="str">
        <f>VLOOKUP(A8684,英雄数据表!A:C,3,0)</f>
        <v>风之祝福</v>
      </c>
      <c r="F8684" s="20">
        <f t="shared" si="580"/>
        <v>71016</v>
      </c>
      <c r="G8684" s="20">
        <f t="shared" si="581"/>
        <v>71016</v>
      </c>
      <c r="H8684" s="21" t="str">
        <f>VLOOKUP(B8684,属性中转表!A:F,6,FALSE)</f>
        <v>"hp":361800,"atk":10050</v>
      </c>
      <c r="I8684" s="20" t="s">
        <v>443</v>
      </c>
      <c r="K8684" s="32" t="str">
        <f t="shared" si="582"/>
        <v>"atk":600,"hp":10000,"undpspro":200,"pvpdpspro":150,"pvpundpspro":150,"speed":10</v>
      </c>
      <c r="L8684" s="20" t="str">
        <f>IF(B8684&gt;=50,VLOOKUP(A8684,英雄数据表!A:L,11,FALSE),IF(B8684&gt;=25,VLOOKUP(A8684,英雄数据表!A:L,7,0),""))</f>
        <v>"7101602004"</v>
      </c>
      <c r="M8684" s="20" t="str">
        <f>IFERROR(VLOOKUP(B8684,属性中转表!$K$2:$O$21,5,FALSE),"")</f>
        <v/>
      </c>
      <c r="N8684" s="20" t="str">
        <f>IF(B8684=25,VLOOKUP(A8684,英雄数据表!A:L,8,FALSE),IF(B8684=50,VLOOKUP(A8684,英雄数据表!A:L,12,0),""))</f>
        <v/>
      </c>
    </row>
    <row r="8685" spans="1:14" x14ac:dyDescent="0.3">
      <c r="A8685" s="20">
        <v>71016</v>
      </c>
      <c r="B8685" s="20">
        <v>84</v>
      </c>
      <c r="C8685" s="20">
        <v>5</v>
      </c>
      <c r="D8685" s="20">
        <v>7</v>
      </c>
      <c r="E8685" s="20" t="str">
        <f>VLOOKUP(A8685,英雄数据表!A:C,3,0)</f>
        <v>风之祝福</v>
      </c>
      <c r="F8685" s="20">
        <f t="shared" si="580"/>
        <v>71016</v>
      </c>
      <c r="G8685" s="20">
        <f t="shared" si="581"/>
        <v>71016</v>
      </c>
      <c r="H8685" s="21" t="str">
        <f>VLOOKUP(B8685,属性中转表!A:F,6,FALSE)</f>
        <v>"hp":367200,"atk":10200</v>
      </c>
      <c r="I8685" s="20" t="s">
        <v>591</v>
      </c>
      <c r="K8685" s="32" t="str">
        <f t="shared" si="582"/>
        <v>"atk":900,"hp":15000,"undpspro":200,"pvpdpspro":150,"pvpundpspro":150,"speed":48</v>
      </c>
      <c r="L8685" s="20" t="str">
        <f>IF(B8685&gt;=50,VLOOKUP(A8685,英雄数据表!A:L,11,FALSE),IF(B8685&gt;=25,VLOOKUP(A8685,英雄数据表!A:L,7,0),""))</f>
        <v>"7101602004"</v>
      </c>
      <c r="M8685" s="20" t="str">
        <f>IFERROR(VLOOKUP(B8685,属性中转表!$K$2:$O$21,5,FALSE),"")</f>
        <v/>
      </c>
      <c r="N8685" s="20" t="str">
        <f>IF(B8685=25,VLOOKUP(A8685,英雄数据表!A:L,8,FALSE),IF(B8685=50,VLOOKUP(A8685,英雄数据表!A:L,12,0),""))</f>
        <v/>
      </c>
    </row>
    <row r="8686" spans="1:14" x14ac:dyDescent="0.3">
      <c r="A8686" s="20">
        <v>71016</v>
      </c>
      <c r="B8686" s="20">
        <v>85</v>
      </c>
      <c r="C8686" s="20">
        <v>5</v>
      </c>
      <c r="D8686" s="20">
        <v>7</v>
      </c>
      <c r="E8686" s="20" t="str">
        <f>VLOOKUP(A8686,英雄数据表!A:C,3,0)</f>
        <v>风之祝福</v>
      </c>
      <c r="F8686" s="20">
        <f t="shared" si="580"/>
        <v>71016</v>
      </c>
      <c r="G8686" s="20">
        <f t="shared" si="581"/>
        <v>71016</v>
      </c>
      <c r="H8686" s="21" t="str">
        <f>VLOOKUP(B8686,属性中转表!A:F,6,FALSE)</f>
        <v>"hp":372600,"atk":10350</v>
      </c>
      <c r="I8686" s="20" t="s">
        <v>443</v>
      </c>
      <c r="K8686" s="32" t="str">
        <f t="shared" si="582"/>
        <v>"atk":600,"hp":10000,"undpspro":200,"pvpdpspro":150,"pvpundpspro":150,"speed":10</v>
      </c>
      <c r="L8686" s="20" t="str">
        <f>IF(B8686&gt;=50,VLOOKUP(A8686,英雄数据表!A:L,11,FALSE),IF(B8686&gt;=25,VLOOKUP(A8686,英雄数据表!A:L,7,0),""))</f>
        <v>"7101602004"</v>
      </c>
      <c r="M8686" s="20" t="str">
        <f>IFERROR(VLOOKUP(B8686,属性中转表!$K$2:$O$21,5,FALSE),"")</f>
        <v>"dpspro":50</v>
      </c>
      <c r="N8686" s="20" t="str">
        <f>IF(B8686=25,VLOOKUP(A8686,英雄数据表!A:L,8,FALSE),IF(B8686=50,VLOOKUP(A8686,英雄数据表!A:L,12,0),""))</f>
        <v/>
      </c>
    </row>
    <row r="8687" spans="1:14" x14ac:dyDescent="0.3">
      <c r="A8687" s="20">
        <v>71016</v>
      </c>
      <c r="B8687" s="20">
        <v>86</v>
      </c>
      <c r="C8687" s="20">
        <v>5</v>
      </c>
      <c r="D8687" s="20">
        <v>7</v>
      </c>
      <c r="E8687" s="20" t="str">
        <f>VLOOKUP(A8687,英雄数据表!A:C,3,0)</f>
        <v>风之祝福</v>
      </c>
      <c r="F8687" s="20">
        <f t="shared" si="580"/>
        <v>71016</v>
      </c>
      <c r="G8687" s="20">
        <f t="shared" si="581"/>
        <v>71016</v>
      </c>
      <c r="H8687" s="21" t="str">
        <f>VLOOKUP(B8687,属性中转表!A:F,6,FALSE)</f>
        <v>"hp":378000,"atk":10500</v>
      </c>
      <c r="I8687" s="20" t="s">
        <v>443</v>
      </c>
      <c r="K8687" s="32" t="str">
        <f t="shared" si="582"/>
        <v>"atk":600,"hp":10000,"undpspro":200,"pvpdpspro":150,"pvpundpspro":150,"speed":10</v>
      </c>
      <c r="L8687" s="20" t="str">
        <f>IF(B8687&gt;=50,VLOOKUP(A8687,英雄数据表!A:L,11,FALSE),IF(B8687&gt;=25,VLOOKUP(A8687,英雄数据表!A:L,7,0),""))</f>
        <v>"7101602004"</v>
      </c>
      <c r="M8687" s="20" t="str">
        <f>IFERROR(VLOOKUP(B8687,属性中转表!$K$2:$O$21,5,FALSE),"")</f>
        <v/>
      </c>
      <c r="N8687" s="20" t="str">
        <f>IF(B8687=25,VLOOKUP(A8687,英雄数据表!A:L,8,FALSE),IF(B8687=50,VLOOKUP(A8687,英雄数据表!A:L,12,0),""))</f>
        <v/>
      </c>
    </row>
    <row r="8688" spans="1:14" x14ac:dyDescent="0.3">
      <c r="A8688" s="20">
        <v>71016</v>
      </c>
      <c r="B8688" s="20">
        <v>87</v>
      </c>
      <c r="C8688" s="20">
        <v>5</v>
      </c>
      <c r="D8688" s="20">
        <v>7</v>
      </c>
      <c r="E8688" s="20" t="str">
        <f>VLOOKUP(A8688,英雄数据表!A:C,3,0)</f>
        <v>风之祝福</v>
      </c>
      <c r="F8688" s="20">
        <f t="shared" si="580"/>
        <v>71016</v>
      </c>
      <c r="G8688" s="20">
        <f t="shared" si="581"/>
        <v>71016</v>
      </c>
      <c r="H8688" s="21" t="str">
        <f>VLOOKUP(B8688,属性中转表!A:F,6,FALSE)</f>
        <v>"hp":383400,"atk":10650</v>
      </c>
      <c r="I8688" s="20" t="s">
        <v>592</v>
      </c>
      <c r="K8688" s="32" t="str">
        <f t="shared" si="582"/>
        <v>"atk":900,"hp":15000,"undpspro":200,"pvpdpspro":150,"pvpundpspro":150,"speed":49</v>
      </c>
      <c r="L8688" s="20" t="str">
        <f>IF(B8688&gt;=50,VLOOKUP(A8688,英雄数据表!A:L,11,FALSE),IF(B8688&gt;=25,VLOOKUP(A8688,英雄数据表!A:L,7,0),""))</f>
        <v>"7101602004"</v>
      </c>
      <c r="M8688" s="20" t="str">
        <f>IFERROR(VLOOKUP(B8688,属性中转表!$K$2:$O$21,5,FALSE),"")</f>
        <v/>
      </c>
      <c r="N8688" s="20" t="str">
        <f>IF(B8688=25,VLOOKUP(A8688,英雄数据表!A:L,8,FALSE),IF(B8688=50,VLOOKUP(A8688,英雄数据表!A:L,12,0),""))</f>
        <v/>
      </c>
    </row>
    <row r="8689" spans="1:14" x14ac:dyDescent="0.3">
      <c r="A8689" s="20">
        <v>71016</v>
      </c>
      <c r="B8689" s="20">
        <v>88</v>
      </c>
      <c r="C8689" s="20">
        <v>5</v>
      </c>
      <c r="D8689" s="20">
        <v>7</v>
      </c>
      <c r="E8689" s="20" t="str">
        <f>VLOOKUP(A8689,英雄数据表!A:C,3,0)</f>
        <v>风之祝福</v>
      </c>
      <c r="F8689" s="20">
        <f t="shared" si="580"/>
        <v>71016</v>
      </c>
      <c r="G8689" s="20">
        <f t="shared" si="581"/>
        <v>71016</v>
      </c>
      <c r="H8689" s="21" t="str">
        <f>VLOOKUP(B8689,属性中转表!A:F,6,FALSE)</f>
        <v>"hp":388800,"atk":10800</v>
      </c>
      <c r="I8689" s="20" t="s">
        <v>443</v>
      </c>
      <c r="K8689" s="32" t="str">
        <f t="shared" si="582"/>
        <v>"atk":600,"hp":10000,"undpspro":200,"pvpdpspro":150,"pvpundpspro":150,"speed":10</v>
      </c>
      <c r="L8689" s="20" t="str">
        <f>IF(B8689&gt;=50,VLOOKUP(A8689,英雄数据表!A:L,11,FALSE),IF(B8689&gt;=25,VLOOKUP(A8689,英雄数据表!A:L,7,0),""))</f>
        <v>"7101602004"</v>
      </c>
      <c r="M8689" s="20" t="str">
        <f>IFERROR(VLOOKUP(B8689,属性中转表!$K$2:$O$21,5,FALSE),"")</f>
        <v/>
      </c>
      <c r="N8689" s="20" t="str">
        <f>IF(B8689=25,VLOOKUP(A8689,英雄数据表!A:L,8,FALSE),IF(B8689=50,VLOOKUP(A8689,英雄数据表!A:L,12,0),""))</f>
        <v/>
      </c>
    </row>
    <row r="8690" spans="1:14" x14ac:dyDescent="0.3">
      <c r="A8690" s="20">
        <v>71016</v>
      </c>
      <c r="B8690" s="20">
        <v>89</v>
      </c>
      <c r="C8690" s="20">
        <v>5</v>
      </c>
      <c r="D8690" s="20">
        <v>7</v>
      </c>
      <c r="E8690" s="20" t="str">
        <f>VLOOKUP(A8690,英雄数据表!A:C,3,0)</f>
        <v>风之祝福</v>
      </c>
      <c r="F8690" s="20">
        <f t="shared" si="580"/>
        <v>71016</v>
      </c>
      <c r="G8690" s="20">
        <f t="shared" si="581"/>
        <v>71016</v>
      </c>
      <c r="H8690" s="21" t="str">
        <f>VLOOKUP(B8690,属性中转表!A:F,6,FALSE)</f>
        <v>"hp":394200,"atk":10950</v>
      </c>
      <c r="I8690" s="20" t="s">
        <v>443</v>
      </c>
      <c r="K8690" s="32" t="str">
        <f t="shared" si="582"/>
        <v>"atk":600,"hp":10000,"undpspro":200,"pvpdpspro":150,"pvpundpspro":150,"speed":10</v>
      </c>
      <c r="L8690" s="20" t="str">
        <f>IF(B8690&gt;=50,VLOOKUP(A8690,英雄数据表!A:L,11,FALSE),IF(B8690&gt;=25,VLOOKUP(A8690,英雄数据表!A:L,7,0),""))</f>
        <v>"7101602004"</v>
      </c>
      <c r="M8690" s="20" t="str">
        <f>IFERROR(VLOOKUP(B8690,属性中转表!$K$2:$O$21,5,FALSE),"")</f>
        <v/>
      </c>
      <c r="N8690" s="20" t="str">
        <f>IF(B8690=25,VLOOKUP(A8690,英雄数据表!A:L,8,FALSE),IF(B8690=50,VLOOKUP(A8690,英雄数据表!A:L,12,0),""))</f>
        <v/>
      </c>
    </row>
    <row r="8691" spans="1:14" x14ac:dyDescent="0.3">
      <c r="A8691" s="20">
        <v>71016</v>
      </c>
      <c r="B8691" s="20">
        <v>90</v>
      </c>
      <c r="C8691" s="20">
        <v>5</v>
      </c>
      <c r="D8691" s="20">
        <v>7</v>
      </c>
      <c r="E8691" s="20" t="str">
        <f>VLOOKUP(A8691,英雄数据表!A:C,3,0)</f>
        <v>风之祝福</v>
      </c>
      <c r="F8691" s="20">
        <f t="shared" si="580"/>
        <v>71016</v>
      </c>
      <c r="G8691" s="20">
        <f t="shared" si="581"/>
        <v>71016</v>
      </c>
      <c r="H8691" s="21" t="str">
        <f>VLOOKUP(B8691,属性中转表!A:F,6,FALSE)</f>
        <v>"hp":399600,"atk":11100</v>
      </c>
      <c r="I8691" s="20" t="s">
        <v>593</v>
      </c>
      <c r="K8691" s="32" t="str">
        <f t="shared" si="582"/>
        <v>"atk":900,"hp":15000,"undpspro":200,"pvpdpspro":150,"pvpundpspro":150,"speed":50</v>
      </c>
      <c r="L8691" s="20" t="str">
        <f>IF(B8691&gt;=50,VLOOKUP(A8691,英雄数据表!A:L,11,FALSE),IF(B8691&gt;=25,VLOOKUP(A8691,英雄数据表!A:L,7,0),""))</f>
        <v>"7101602004"</v>
      </c>
      <c r="M8691" s="20" t="str">
        <f>IFERROR(VLOOKUP(B8691,属性中转表!$K$2:$O$21,5,FALSE),"")</f>
        <v>"pvpdpspro":50</v>
      </c>
      <c r="N8691" s="20" t="str">
        <f>IF(B8691=25,VLOOKUP(A8691,英雄数据表!A:L,8,FALSE),IF(B8691=50,VLOOKUP(A8691,英雄数据表!A:L,12,0),""))</f>
        <v/>
      </c>
    </row>
    <row r="8692" spans="1:14" x14ac:dyDescent="0.3">
      <c r="A8692" s="20">
        <v>71016</v>
      </c>
      <c r="B8692" s="20">
        <v>91</v>
      </c>
      <c r="C8692" s="20">
        <v>5</v>
      </c>
      <c r="D8692" s="20">
        <v>7</v>
      </c>
      <c r="E8692" s="20" t="str">
        <f>VLOOKUP(A8692,英雄数据表!A:C,3,0)</f>
        <v>风之祝福</v>
      </c>
      <c r="F8692" s="20">
        <f t="shared" si="580"/>
        <v>71016</v>
      </c>
      <c r="G8692" s="20">
        <f t="shared" si="581"/>
        <v>71016</v>
      </c>
      <c r="H8692" s="21" t="str">
        <f>VLOOKUP(B8692,属性中转表!A:F,6,FALSE)</f>
        <v>"hp":405000,"atk":11250</v>
      </c>
      <c r="I8692" s="20" t="s">
        <v>443</v>
      </c>
      <c r="K8692" s="32" t="str">
        <f t="shared" si="582"/>
        <v>"atk":600,"hp":10000,"undpspro":200,"pvpdpspro":150,"pvpundpspro":150,"speed":10</v>
      </c>
      <c r="L8692" s="20" t="str">
        <f>IF(B8692&gt;=50,VLOOKUP(A8692,英雄数据表!A:L,11,FALSE),IF(B8692&gt;=25,VLOOKUP(A8692,英雄数据表!A:L,7,0),""))</f>
        <v>"7101602004"</v>
      </c>
      <c r="M8692" s="20" t="str">
        <f>IFERROR(VLOOKUP(B8692,属性中转表!$K$2:$O$21,5,FALSE),"")</f>
        <v/>
      </c>
      <c r="N8692" s="20" t="str">
        <f>IF(B8692=25,VLOOKUP(A8692,英雄数据表!A:L,8,FALSE),IF(B8692=50,VLOOKUP(A8692,英雄数据表!A:L,12,0),""))</f>
        <v/>
      </c>
    </row>
    <row r="8693" spans="1:14" x14ac:dyDescent="0.3">
      <c r="A8693" s="20">
        <v>71016</v>
      </c>
      <c r="B8693" s="20">
        <v>92</v>
      </c>
      <c r="C8693" s="20">
        <v>5</v>
      </c>
      <c r="D8693" s="20">
        <v>7</v>
      </c>
      <c r="E8693" s="20" t="str">
        <f>VLOOKUP(A8693,英雄数据表!A:C,3,0)</f>
        <v>风之祝福</v>
      </c>
      <c r="F8693" s="20">
        <f t="shared" si="580"/>
        <v>71016</v>
      </c>
      <c r="G8693" s="20">
        <f t="shared" si="581"/>
        <v>71016</v>
      </c>
      <c r="H8693" s="21" t="str">
        <f>VLOOKUP(B8693,属性中转表!A:F,6,FALSE)</f>
        <v>"hp":410400,"atk":11400</v>
      </c>
      <c r="I8693" s="20" t="s">
        <v>443</v>
      </c>
      <c r="K8693" s="32" t="str">
        <f t="shared" si="582"/>
        <v>"atk":600,"hp":10000,"undpspro":200,"pvpdpspro":150,"pvpundpspro":150,"speed":10</v>
      </c>
      <c r="L8693" s="20" t="str">
        <f>IF(B8693&gt;=50,VLOOKUP(A8693,英雄数据表!A:L,11,FALSE),IF(B8693&gt;=25,VLOOKUP(A8693,英雄数据表!A:L,7,0),""))</f>
        <v>"7101602004"</v>
      </c>
      <c r="M8693" s="20" t="str">
        <f>IFERROR(VLOOKUP(B8693,属性中转表!$K$2:$O$21,5,FALSE),"")</f>
        <v/>
      </c>
      <c r="N8693" s="20" t="str">
        <f>IF(B8693=25,VLOOKUP(A8693,英雄数据表!A:L,8,FALSE),IF(B8693=50,VLOOKUP(A8693,英雄数据表!A:L,12,0),""))</f>
        <v/>
      </c>
    </row>
    <row r="8694" spans="1:14" x14ac:dyDescent="0.3">
      <c r="A8694" s="20">
        <v>71016</v>
      </c>
      <c r="B8694" s="20">
        <v>93</v>
      </c>
      <c r="C8694" s="20">
        <v>5</v>
      </c>
      <c r="D8694" s="20">
        <v>7</v>
      </c>
      <c r="E8694" s="20" t="str">
        <f>VLOOKUP(A8694,英雄数据表!A:C,3,0)</f>
        <v>风之祝福</v>
      </c>
      <c r="F8694" s="20">
        <f t="shared" si="580"/>
        <v>71016</v>
      </c>
      <c r="G8694" s="20">
        <f t="shared" si="581"/>
        <v>71016</v>
      </c>
      <c r="H8694" s="21" t="str">
        <f>VLOOKUP(B8694,属性中转表!A:F,6,FALSE)</f>
        <v>"hp":415800,"atk":11550</v>
      </c>
      <c r="I8694" s="20" t="s">
        <v>594</v>
      </c>
      <c r="K8694" s="32" t="str">
        <f t="shared" si="582"/>
        <v>"atk":900,"hp":15000,"undpspro":200,"pvpdpspro":150,"pvpundpspro":150,"speed":51</v>
      </c>
      <c r="L8694" s="20" t="str">
        <f>IF(B8694&gt;=50,VLOOKUP(A8694,英雄数据表!A:L,11,FALSE),IF(B8694&gt;=25,VLOOKUP(A8694,英雄数据表!A:L,7,0),""))</f>
        <v>"7101602004"</v>
      </c>
      <c r="M8694" s="20" t="str">
        <f>IFERROR(VLOOKUP(B8694,属性中转表!$K$2:$O$21,5,FALSE),"")</f>
        <v/>
      </c>
      <c r="N8694" s="20" t="str">
        <f>IF(B8694=25,VLOOKUP(A8694,英雄数据表!A:L,8,FALSE),IF(B8694=50,VLOOKUP(A8694,英雄数据表!A:L,12,0),""))</f>
        <v/>
      </c>
    </row>
    <row r="8695" spans="1:14" x14ac:dyDescent="0.3">
      <c r="A8695" s="20">
        <v>71016</v>
      </c>
      <c r="B8695" s="20">
        <v>94</v>
      </c>
      <c r="C8695" s="20">
        <v>5</v>
      </c>
      <c r="D8695" s="20">
        <v>7</v>
      </c>
      <c r="E8695" s="20" t="str">
        <f>VLOOKUP(A8695,英雄数据表!A:C,3,0)</f>
        <v>风之祝福</v>
      </c>
      <c r="F8695" s="20">
        <f t="shared" si="580"/>
        <v>71016</v>
      </c>
      <c r="G8695" s="20">
        <f t="shared" si="581"/>
        <v>71016</v>
      </c>
      <c r="H8695" s="21" t="str">
        <f>VLOOKUP(B8695,属性中转表!A:F,6,FALSE)</f>
        <v>"hp":421200,"atk":11700</v>
      </c>
      <c r="I8695" s="20" t="s">
        <v>443</v>
      </c>
      <c r="K8695" s="32" t="str">
        <f t="shared" si="582"/>
        <v>"atk":600,"hp":10000,"undpspro":200,"pvpdpspro":150,"pvpundpspro":150,"speed":10</v>
      </c>
      <c r="L8695" s="20" t="str">
        <f>IF(B8695&gt;=50,VLOOKUP(A8695,英雄数据表!A:L,11,FALSE),IF(B8695&gt;=25,VLOOKUP(A8695,英雄数据表!A:L,7,0),""))</f>
        <v>"7101602004"</v>
      </c>
      <c r="M8695" s="20" t="str">
        <f>IFERROR(VLOOKUP(B8695,属性中转表!$K$2:$O$21,5,FALSE),"")</f>
        <v/>
      </c>
      <c r="N8695" s="20" t="str">
        <f>IF(B8695=25,VLOOKUP(A8695,英雄数据表!A:L,8,FALSE),IF(B8695=50,VLOOKUP(A8695,英雄数据表!A:L,12,0),""))</f>
        <v/>
      </c>
    </row>
    <row r="8696" spans="1:14" x14ac:dyDescent="0.3">
      <c r="A8696" s="20">
        <v>71016</v>
      </c>
      <c r="B8696" s="20">
        <v>95</v>
      </c>
      <c r="C8696" s="20">
        <v>5</v>
      </c>
      <c r="D8696" s="20">
        <v>7</v>
      </c>
      <c r="E8696" s="20" t="str">
        <f>VLOOKUP(A8696,英雄数据表!A:C,3,0)</f>
        <v>风之祝福</v>
      </c>
      <c r="F8696" s="20">
        <f t="shared" si="580"/>
        <v>71016</v>
      </c>
      <c r="G8696" s="20">
        <f t="shared" si="581"/>
        <v>71016</v>
      </c>
      <c r="H8696" s="21" t="str">
        <f>VLOOKUP(B8696,属性中转表!A:F,6,FALSE)</f>
        <v>"hp":426600,"atk":11850</v>
      </c>
      <c r="I8696" s="20" t="s">
        <v>443</v>
      </c>
      <c r="K8696" s="32" t="str">
        <f t="shared" si="582"/>
        <v>"atk":600,"hp":10000,"undpspro":200,"pvpdpspro":150,"pvpundpspro":150,"speed":10</v>
      </c>
      <c r="L8696" s="20" t="str">
        <f>IF(B8696&gt;=50,VLOOKUP(A8696,英雄数据表!A:L,11,FALSE),IF(B8696&gt;=25,VLOOKUP(A8696,英雄数据表!A:L,7,0),""))</f>
        <v>"7101602004"</v>
      </c>
      <c r="M8696" s="20" t="str">
        <f>IFERROR(VLOOKUP(B8696,属性中转表!$K$2:$O$21,5,FALSE),"")</f>
        <v>"pvpundpspro":50</v>
      </c>
      <c r="N8696" s="20" t="str">
        <f>IF(B8696=25,VLOOKUP(A8696,英雄数据表!A:L,8,FALSE),IF(B8696=50,VLOOKUP(A8696,英雄数据表!A:L,12,0),""))</f>
        <v/>
      </c>
    </row>
    <row r="8697" spans="1:14" x14ac:dyDescent="0.3">
      <c r="A8697" s="20">
        <v>71016</v>
      </c>
      <c r="B8697" s="20">
        <v>96</v>
      </c>
      <c r="C8697" s="20">
        <v>5</v>
      </c>
      <c r="D8697" s="20">
        <v>7</v>
      </c>
      <c r="E8697" s="20" t="str">
        <f>VLOOKUP(A8697,英雄数据表!A:C,3,0)</f>
        <v>风之祝福</v>
      </c>
      <c r="F8697" s="20">
        <f t="shared" si="580"/>
        <v>71016</v>
      </c>
      <c r="G8697" s="20">
        <f t="shared" si="581"/>
        <v>71016</v>
      </c>
      <c r="H8697" s="21" t="str">
        <f>VLOOKUP(B8697,属性中转表!A:F,6,FALSE)</f>
        <v>"hp":432000,"atk":12000</v>
      </c>
      <c r="I8697" s="20" t="s">
        <v>595</v>
      </c>
      <c r="K8697" s="32" t="str">
        <f t="shared" si="582"/>
        <v>"atk":900,"hp":15000,"undpspro":200,"pvpdpspro":150,"pvpundpspro":150,"speed":52</v>
      </c>
      <c r="L8697" s="20" t="str">
        <f>IF(B8697&gt;=50,VLOOKUP(A8697,英雄数据表!A:L,11,FALSE),IF(B8697&gt;=25,VLOOKUP(A8697,英雄数据表!A:L,7,0),""))</f>
        <v>"7101602004"</v>
      </c>
      <c r="M8697" s="20" t="str">
        <f>IFERROR(VLOOKUP(B8697,属性中转表!$K$2:$O$21,5,FALSE),"")</f>
        <v/>
      </c>
      <c r="N8697" s="20" t="str">
        <f>IF(B8697=25,VLOOKUP(A8697,英雄数据表!A:L,8,FALSE),IF(B8697=50,VLOOKUP(A8697,英雄数据表!A:L,12,0),""))</f>
        <v/>
      </c>
    </row>
    <row r="8698" spans="1:14" x14ac:dyDescent="0.3">
      <c r="A8698" s="20">
        <v>71016</v>
      </c>
      <c r="B8698" s="20">
        <v>97</v>
      </c>
      <c r="C8698" s="20">
        <v>5</v>
      </c>
      <c r="D8698" s="20">
        <v>7</v>
      </c>
      <c r="E8698" s="20" t="str">
        <f>VLOOKUP(A8698,英雄数据表!A:C,3,0)</f>
        <v>风之祝福</v>
      </c>
      <c r="F8698" s="20">
        <f t="shared" si="580"/>
        <v>71016</v>
      </c>
      <c r="G8698" s="20">
        <f t="shared" si="581"/>
        <v>71016</v>
      </c>
      <c r="H8698" s="21" t="str">
        <f>VLOOKUP(B8698,属性中转表!A:F,6,FALSE)</f>
        <v>"hp":437400,"atk":12150</v>
      </c>
      <c r="I8698" s="20" t="s">
        <v>443</v>
      </c>
      <c r="K8698" s="32" t="str">
        <f t="shared" si="582"/>
        <v>"atk":600,"hp":10000,"undpspro":200,"pvpdpspro":150,"pvpundpspro":150,"speed":10</v>
      </c>
      <c r="L8698" s="20" t="str">
        <f>IF(B8698&gt;=50,VLOOKUP(A8698,英雄数据表!A:L,11,FALSE),IF(B8698&gt;=25,VLOOKUP(A8698,英雄数据表!A:L,7,0),""))</f>
        <v>"7101602004"</v>
      </c>
      <c r="M8698" s="20" t="str">
        <f>IFERROR(VLOOKUP(B8698,属性中转表!$K$2:$O$21,5,FALSE),"")</f>
        <v/>
      </c>
      <c r="N8698" s="20" t="str">
        <f>IF(B8698=25,VLOOKUP(A8698,英雄数据表!A:L,8,FALSE),IF(B8698=50,VLOOKUP(A8698,英雄数据表!A:L,12,0),""))</f>
        <v/>
      </c>
    </row>
    <row r="8699" spans="1:14" x14ac:dyDescent="0.3">
      <c r="A8699" s="20">
        <v>71016</v>
      </c>
      <c r="B8699" s="20">
        <v>98</v>
      </c>
      <c r="C8699" s="20">
        <v>5</v>
      </c>
      <c r="D8699" s="20">
        <v>7</v>
      </c>
      <c r="E8699" s="20" t="str">
        <f>VLOOKUP(A8699,英雄数据表!A:C,3,0)</f>
        <v>风之祝福</v>
      </c>
      <c r="F8699" s="20">
        <f t="shared" si="580"/>
        <v>71016</v>
      </c>
      <c r="G8699" s="20">
        <f t="shared" si="581"/>
        <v>71016</v>
      </c>
      <c r="H8699" s="21" t="str">
        <f>VLOOKUP(B8699,属性中转表!A:F,6,FALSE)</f>
        <v>"hp":442800,"atk":12300</v>
      </c>
      <c r="I8699" s="20" t="s">
        <v>443</v>
      </c>
      <c r="K8699" s="32" t="str">
        <f t="shared" si="582"/>
        <v>"atk":600,"hp":10000,"undpspro":200,"pvpdpspro":150,"pvpundpspro":150,"speed":10</v>
      </c>
      <c r="L8699" s="20" t="str">
        <f>IF(B8699&gt;=50,VLOOKUP(A8699,英雄数据表!A:L,11,FALSE),IF(B8699&gt;=25,VLOOKUP(A8699,英雄数据表!A:L,7,0),""))</f>
        <v>"7101602004"</v>
      </c>
      <c r="M8699" s="20" t="str">
        <f>IFERROR(VLOOKUP(B8699,属性中转表!$K$2:$O$21,5,FALSE),"")</f>
        <v/>
      </c>
      <c r="N8699" s="20" t="str">
        <f>IF(B8699=25,VLOOKUP(A8699,英雄数据表!A:L,8,FALSE),IF(B8699=50,VLOOKUP(A8699,英雄数据表!A:L,12,0),""))</f>
        <v/>
      </c>
    </row>
    <row r="8700" spans="1:14" x14ac:dyDescent="0.3">
      <c r="A8700" s="20">
        <v>71016</v>
      </c>
      <c r="B8700" s="20">
        <v>99</v>
      </c>
      <c r="C8700" s="20">
        <v>5</v>
      </c>
      <c r="D8700" s="20">
        <v>7</v>
      </c>
      <c r="E8700" s="20" t="str">
        <f>VLOOKUP(A8700,英雄数据表!A:C,3,0)</f>
        <v>风之祝福</v>
      </c>
      <c r="F8700" s="20">
        <f t="shared" si="580"/>
        <v>71016</v>
      </c>
      <c r="G8700" s="20">
        <f t="shared" si="581"/>
        <v>71016</v>
      </c>
      <c r="H8700" s="21" t="str">
        <f>VLOOKUP(B8700,属性中转表!A:F,6,FALSE)</f>
        <v>"hp":448200,"atk":12450</v>
      </c>
      <c r="I8700" s="20" t="s">
        <v>596</v>
      </c>
      <c r="K8700" s="32" t="str">
        <f t="shared" si="582"/>
        <v>"atk":900,"hp":15000,"undpspro":200,"pvpdpspro":150,"pvpundpspro":150,"speed":53</v>
      </c>
      <c r="L8700" s="20" t="str">
        <f>IF(B8700&gt;=50,VLOOKUP(A8700,英雄数据表!A:L,11,FALSE),IF(B8700&gt;=25,VLOOKUP(A8700,英雄数据表!A:L,7,0),""))</f>
        <v>"7101602004"</v>
      </c>
      <c r="M8700" s="20" t="str">
        <f>IFERROR(VLOOKUP(B8700,属性中转表!$K$2:$O$21,5,FALSE),"")</f>
        <v/>
      </c>
      <c r="N8700" s="20" t="str">
        <f>IF(B8700=25,VLOOKUP(A8700,英雄数据表!A:L,8,FALSE),IF(B8700=50,VLOOKUP(A8700,英雄数据表!A:L,12,0),""))</f>
        <v/>
      </c>
    </row>
    <row r="8701" spans="1:14" x14ac:dyDescent="0.3">
      <c r="A8701" s="20">
        <v>71016</v>
      </c>
      <c r="B8701" s="20">
        <v>100</v>
      </c>
      <c r="C8701" s="20">
        <v>5</v>
      </c>
      <c r="D8701" s="20">
        <v>7</v>
      </c>
      <c r="E8701" s="20" t="str">
        <f>VLOOKUP(A8701,英雄数据表!A:C,3,0)</f>
        <v>风之祝福</v>
      </c>
      <c r="F8701" s="20">
        <f t="shared" si="580"/>
        <v>71016</v>
      </c>
      <c r="G8701" s="20">
        <f t="shared" si="581"/>
        <v>71016</v>
      </c>
      <c r="H8701" s="21" t="str">
        <f>VLOOKUP(B8701,属性中转表!A:F,6,FALSE)</f>
        <v>"hp":453600,"atk":12600</v>
      </c>
      <c r="I8701" s="20" t="s">
        <v>443</v>
      </c>
      <c r="K8701" s="32" t="str">
        <f t="shared" si="582"/>
        <v>"atk":600,"hp":10000,"undpspro":200,"pvpdpspro":150,"pvpundpspro":150,"speed":10</v>
      </c>
      <c r="L8701" s="20" t="str">
        <f>IF(B8701&gt;=50,VLOOKUP(A8701,英雄数据表!A:L,11,FALSE),IF(B8701&gt;=25,VLOOKUP(A8701,英雄数据表!A:L,7,0),""))</f>
        <v>"7101602004"</v>
      </c>
      <c r="M8701" s="20" t="str">
        <f>IFERROR(VLOOKUP(B8701,属性中转表!$K$2:$O$21,5,FALSE),"")</f>
        <v>"speed":10,"atk":300,"hp":5000</v>
      </c>
      <c r="N8701" s="20" t="str">
        <f>IF(B8701=25,VLOOKUP(A8701,英雄数据表!A:L,8,FALSE),IF(B8701=50,VLOOKUP(A8701,英雄数据表!A:L,12,0),""))</f>
        <v/>
      </c>
    </row>
  </sheetData>
  <autoFilter ref="A1:N8201" xr:uid="{00000000-0009-0000-0000-000000000000}"/>
  <phoneticPr fontId="6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1"/>
  <sheetViews>
    <sheetView workbookViewId="0">
      <selection activeCell="I26" sqref="I26"/>
    </sheetView>
  </sheetViews>
  <sheetFormatPr defaultColWidth="8.77734375" defaultRowHeight="17.25" x14ac:dyDescent="0.3"/>
  <cols>
    <col min="1" max="5" width="7.33203125" style="16"/>
    <col min="6" max="6" width="6.5546875" customWidth="1"/>
    <col min="11" max="11" width="13.5546875" customWidth="1"/>
    <col min="12" max="12" width="15.5546875" customWidth="1"/>
  </cols>
  <sheetData>
    <row r="1" spans="1:16" ht="18" x14ac:dyDescent="0.3">
      <c r="A1" s="17" t="s">
        <v>11</v>
      </c>
      <c r="B1" s="17" t="s">
        <v>12</v>
      </c>
      <c r="C1" s="17" t="s">
        <v>13</v>
      </c>
      <c r="D1" s="17" t="s">
        <v>14</v>
      </c>
      <c r="E1" s="17" t="s">
        <v>15</v>
      </c>
      <c r="F1" s="18" t="s">
        <v>16</v>
      </c>
      <c r="G1" s="18" t="s">
        <v>17</v>
      </c>
      <c r="I1" s="24" t="s">
        <v>432</v>
      </c>
      <c r="K1" s="17" t="s">
        <v>11</v>
      </c>
      <c r="L1" s="17" t="s">
        <v>18</v>
      </c>
      <c r="M1" s="25"/>
      <c r="N1" s="25" t="s">
        <v>433</v>
      </c>
    </row>
    <row r="2" spans="1:16" x14ac:dyDescent="0.3">
      <c r="A2" s="19">
        <v>1</v>
      </c>
      <c r="B2" s="19">
        <v>5400</v>
      </c>
      <c r="C2" s="19">
        <v>150</v>
      </c>
      <c r="D2" s="19">
        <v>5400</v>
      </c>
      <c r="E2" s="19">
        <v>150</v>
      </c>
      <c r="F2" t="str">
        <f>$F$1&amp;D2&amp;$G$1&amp;E2</f>
        <v>"hp":5400,"atk":150</v>
      </c>
      <c r="G2">
        <f>FLOOR(A2,5)</f>
        <v>0</v>
      </c>
      <c r="K2" s="19">
        <v>5</v>
      </c>
      <c r="L2" s="19" t="s">
        <v>19</v>
      </c>
      <c r="M2" s="26"/>
      <c r="N2" s="26"/>
      <c r="O2" t="s">
        <v>20</v>
      </c>
      <c r="P2" t="s">
        <v>20</v>
      </c>
    </row>
    <row r="3" spans="1:16" x14ac:dyDescent="0.3">
      <c r="A3" s="19">
        <v>2</v>
      </c>
      <c r="B3" s="19">
        <v>1800</v>
      </c>
      <c r="C3" s="19">
        <v>50</v>
      </c>
      <c r="D3" s="19">
        <v>7200</v>
      </c>
      <c r="E3" s="19">
        <v>200</v>
      </c>
      <c r="F3" t="str">
        <f t="shared" ref="F3:F34" si="0">$F$1&amp;D3&amp;$G$1&amp;E3</f>
        <v>"hp":7200,"atk":200</v>
      </c>
      <c r="G3">
        <f t="shared" ref="G3:G34" si="1">FLOOR(A3,5)</f>
        <v>0</v>
      </c>
      <c r="K3" s="19">
        <v>10</v>
      </c>
      <c r="L3" s="19" t="s">
        <v>21</v>
      </c>
      <c r="M3" s="26"/>
      <c r="N3" s="26"/>
      <c r="O3" t="s">
        <v>22</v>
      </c>
      <c r="P3" t="s">
        <v>23</v>
      </c>
    </row>
    <row r="4" spans="1:16" x14ac:dyDescent="0.3">
      <c r="A4" s="19">
        <v>3</v>
      </c>
      <c r="B4" s="19">
        <v>1800</v>
      </c>
      <c r="C4" s="19">
        <v>50</v>
      </c>
      <c r="D4" s="19">
        <v>9000</v>
      </c>
      <c r="E4" s="19">
        <v>250</v>
      </c>
      <c r="F4" t="str">
        <f t="shared" si="0"/>
        <v>"hp":9000,"atk":250</v>
      </c>
      <c r="G4">
        <f t="shared" si="1"/>
        <v>0</v>
      </c>
      <c r="K4" s="19">
        <v>15</v>
      </c>
      <c r="L4" s="19" t="s">
        <v>24</v>
      </c>
      <c r="M4" s="26"/>
      <c r="N4" s="26"/>
      <c r="O4" t="s">
        <v>25</v>
      </c>
      <c r="P4" t="s">
        <v>26</v>
      </c>
    </row>
    <row r="5" spans="1:16" x14ac:dyDescent="0.3">
      <c r="A5" s="19">
        <v>4</v>
      </c>
      <c r="B5" s="19">
        <v>1800</v>
      </c>
      <c r="C5" s="19">
        <v>50</v>
      </c>
      <c r="D5" s="19">
        <v>10800</v>
      </c>
      <c r="E5" s="19">
        <v>300</v>
      </c>
      <c r="F5" t="str">
        <f t="shared" si="0"/>
        <v>"hp":10800,"atk":300</v>
      </c>
      <c r="G5">
        <f t="shared" si="1"/>
        <v>0</v>
      </c>
      <c r="K5" s="19">
        <v>20</v>
      </c>
      <c r="L5" s="19" t="s">
        <v>27</v>
      </c>
      <c r="M5" s="26" t="s">
        <v>432</v>
      </c>
      <c r="N5" s="26">
        <v>50</v>
      </c>
      <c r="O5" t="s">
        <v>28</v>
      </c>
      <c r="P5" s="24" t="s">
        <v>26</v>
      </c>
    </row>
    <row r="6" spans="1:16" x14ac:dyDescent="0.3">
      <c r="A6" s="19">
        <v>5</v>
      </c>
      <c r="B6" s="19">
        <v>1800</v>
      </c>
      <c r="C6" s="19">
        <v>50</v>
      </c>
      <c r="D6" s="19">
        <v>12600</v>
      </c>
      <c r="E6" s="19">
        <v>350</v>
      </c>
      <c r="F6" t="str">
        <f t="shared" si="0"/>
        <v>"hp":12600,"atk":350</v>
      </c>
      <c r="G6">
        <f t="shared" si="1"/>
        <v>5</v>
      </c>
      <c r="K6" s="19">
        <v>25</v>
      </c>
      <c r="L6" s="19" t="s">
        <v>29</v>
      </c>
      <c r="M6" s="26" t="s">
        <v>432</v>
      </c>
      <c r="N6" s="26">
        <v>50</v>
      </c>
      <c r="O6" t="str">
        <f>""</f>
        <v/>
      </c>
      <c r="P6" t="s">
        <v>26</v>
      </c>
    </row>
    <row r="7" spans="1:16" x14ac:dyDescent="0.3">
      <c r="A7" s="19">
        <v>6</v>
      </c>
      <c r="B7" s="19">
        <v>1800</v>
      </c>
      <c r="C7" s="19">
        <v>50</v>
      </c>
      <c r="D7" s="19">
        <v>14400</v>
      </c>
      <c r="E7" s="19">
        <v>400</v>
      </c>
      <c r="F7" t="str">
        <f t="shared" si="0"/>
        <v>"hp":14400,"atk":400</v>
      </c>
      <c r="G7">
        <f t="shared" si="1"/>
        <v>5</v>
      </c>
      <c r="K7" s="19">
        <v>30</v>
      </c>
      <c r="L7" s="19" t="s">
        <v>24</v>
      </c>
      <c r="M7" s="26" t="s">
        <v>432</v>
      </c>
      <c r="N7" s="26">
        <v>50</v>
      </c>
      <c r="O7" t="s">
        <v>25</v>
      </c>
      <c r="P7" t="s">
        <v>434</v>
      </c>
    </row>
    <row r="8" spans="1:16" x14ac:dyDescent="0.3">
      <c r="A8" s="19">
        <v>7</v>
      </c>
      <c r="B8" s="19">
        <v>1800</v>
      </c>
      <c r="C8" s="19">
        <v>50</v>
      </c>
      <c r="D8" s="19">
        <v>16200</v>
      </c>
      <c r="E8" s="19">
        <v>450</v>
      </c>
      <c r="F8" t="str">
        <f t="shared" si="0"/>
        <v>"hp":16200,"atk":450</v>
      </c>
      <c r="G8">
        <f t="shared" si="1"/>
        <v>5</v>
      </c>
      <c r="K8" s="19">
        <v>35</v>
      </c>
      <c r="L8" s="19" t="s">
        <v>27</v>
      </c>
      <c r="M8" s="26" t="s">
        <v>432</v>
      </c>
      <c r="N8" s="26">
        <v>100</v>
      </c>
      <c r="O8" t="s">
        <v>28</v>
      </c>
      <c r="P8" t="s">
        <v>434</v>
      </c>
    </row>
    <row r="9" spans="1:16" x14ac:dyDescent="0.3">
      <c r="A9" s="19">
        <v>8</v>
      </c>
      <c r="B9" s="19">
        <v>1800</v>
      </c>
      <c r="C9" s="19">
        <v>50</v>
      </c>
      <c r="D9" s="19">
        <v>18000</v>
      </c>
      <c r="E9" s="19">
        <v>500</v>
      </c>
      <c r="F9" t="str">
        <f t="shared" si="0"/>
        <v>"hp":18000,"atk":500</v>
      </c>
      <c r="G9">
        <f t="shared" si="1"/>
        <v>5</v>
      </c>
      <c r="K9" s="19">
        <v>40</v>
      </c>
      <c r="L9" s="19" t="s">
        <v>30</v>
      </c>
      <c r="M9" s="26" t="s">
        <v>432</v>
      </c>
      <c r="N9" s="26">
        <v>100</v>
      </c>
      <c r="O9" s="27" t="s">
        <v>31</v>
      </c>
      <c r="P9" t="s">
        <v>435</v>
      </c>
    </row>
    <row r="10" spans="1:16" x14ac:dyDescent="0.3">
      <c r="A10" s="19">
        <v>9</v>
      </c>
      <c r="B10" s="19">
        <v>1800</v>
      </c>
      <c r="C10" s="19">
        <v>50</v>
      </c>
      <c r="D10" s="19">
        <v>19800</v>
      </c>
      <c r="E10" s="19">
        <v>550</v>
      </c>
      <c r="F10" t="str">
        <f t="shared" si="0"/>
        <v>"hp":19800,"atk":550</v>
      </c>
      <c r="G10">
        <f t="shared" si="1"/>
        <v>5</v>
      </c>
      <c r="K10" s="19">
        <v>45</v>
      </c>
      <c r="L10" s="19" t="s">
        <v>32</v>
      </c>
      <c r="M10" s="26" t="s">
        <v>432</v>
      </c>
      <c r="N10" s="26">
        <v>100</v>
      </c>
      <c r="O10" s="27" t="s">
        <v>33</v>
      </c>
      <c r="P10" t="s">
        <v>436</v>
      </c>
    </row>
    <row r="11" spans="1:16" x14ac:dyDescent="0.3">
      <c r="A11" s="19">
        <v>10</v>
      </c>
      <c r="B11" s="19">
        <v>1800</v>
      </c>
      <c r="C11" s="19">
        <v>50</v>
      </c>
      <c r="D11" s="19">
        <v>21600</v>
      </c>
      <c r="E11" s="19">
        <v>600</v>
      </c>
      <c r="F11" t="str">
        <f t="shared" si="0"/>
        <v>"hp":21600,"atk":600</v>
      </c>
      <c r="G11">
        <f t="shared" si="1"/>
        <v>10</v>
      </c>
      <c r="K11" s="19">
        <v>50</v>
      </c>
      <c r="L11" s="19" t="s">
        <v>34</v>
      </c>
      <c r="M11" s="26" t="s">
        <v>432</v>
      </c>
      <c r="N11" s="26">
        <v>100</v>
      </c>
      <c r="O11" t="str">
        <f>""</f>
        <v/>
      </c>
      <c r="P11" t="s">
        <v>436</v>
      </c>
    </row>
    <row r="12" spans="1:16" x14ac:dyDescent="0.3">
      <c r="A12" s="19">
        <v>11</v>
      </c>
      <c r="B12" s="19">
        <v>2700</v>
      </c>
      <c r="C12" s="19">
        <v>75</v>
      </c>
      <c r="D12" s="19">
        <v>24300</v>
      </c>
      <c r="E12" s="19">
        <v>675</v>
      </c>
      <c r="F12" t="str">
        <f t="shared" si="0"/>
        <v>"hp":24300,"atk":675</v>
      </c>
      <c r="G12">
        <f t="shared" si="1"/>
        <v>10</v>
      </c>
      <c r="K12" s="19">
        <v>55</v>
      </c>
      <c r="L12" s="19" t="s">
        <v>24</v>
      </c>
      <c r="M12" s="26" t="s">
        <v>432</v>
      </c>
      <c r="N12" s="26">
        <v>100</v>
      </c>
      <c r="O12" t="s">
        <v>25</v>
      </c>
      <c r="P12" t="s">
        <v>437</v>
      </c>
    </row>
    <row r="13" spans="1:16" x14ac:dyDescent="0.3">
      <c r="A13" s="19">
        <v>12</v>
      </c>
      <c r="B13" s="19">
        <v>2700</v>
      </c>
      <c r="C13" s="19">
        <v>75</v>
      </c>
      <c r="D13" s="19">
        <v>27000</v>
      </c>
      <c r="E13" s="19">
        <v>750</v>
      </c>
      <c r="F13" t="str">
        <f t="shared" si="0"/>
        <v>"hp":27000,"atk":750</v>
      </c>
      <c r="G13">
        <f t="shared" si="1"/>
        <v>10</v>
      </c>
      <c r="K13" s="19">
        <v>60</v>
      </c>
      <c r="L13" s="19" t="s">
        <v>27</v>
      </c>
      <c r="M13" s="26" t="s">
        <v>432</v>
      </c>
      <c r="N13" s="26">
        <v>150</v>
      </c>
      <c r="O13" t="s">
        <v>28</v>
      </c>
      <c r="P13" t="s">
        <v>437</v>
      </c>
    </row>
    <row r="14" spans="1:16" x14ac:dyDescent="0.3">
      <c r="A14" s="19">
        <v>13</v>
      </c>
      <c r="B14" s="19">
        <v>2700</v>
      </c>
      <c r="C14" s="19">
        <v>75</v>
      </c>
      <c r="D14" s="19">
        <v>29700</v>
      </c>
      <c r="E14" s="19">
        <v>825</v>
      </c>
      <c r="F14" t="str">
        <f t="shared" si="0"/>
        <v>"hp":29700,"atk":825</v>
      </c>
      <c r="G14">
        <f t="shared" si="1"/>
        <v>10</v>
      </c>
      <c r="K14" s="19">
        <v>65</v>
      </c>
      <c r="L14" s="19" t="s">
        <v>30</v>
      </c>
      <c r="M14" s="26" t="s">
        <v>432</v>
      </c>
      <c r="N14" s="26">
        <v>150</v>
      </c>
      <c r="O14" s="27" t="s">
        <v>31</v>
      </c>
      <c r="P14" t="s">
        <v>438</v>
      </c>
    </row>
    <row r="15" spans="1:16" x14ac:dyDescent="0.3">
      <c r="A15" s="19">
        <v>14</v>
      </c>
      <c r="B15" s="19">
        <v>2700</v>
      </c>
      <c r="C15" s="19">
        <v>75</v>
      </c>
      <c r="D15" s="19">
        <v>32400</v>
      </c>
      <c r="E15" s="19">
        <v>900</v>
      </c>
      <c r="F15" t="str">
        <f t="shared" si="0"/>
        <v>"hp":32400,"atk":900</v>
      </c>
      <c r="G15">
        <f t="shared" si="1"/>
        <v>10</v>
      </c>
      <c r="K15" s="19">
        <v>70</v>
      </c>
      <c r="L15" s="19" t="s">
        <v>32</v>
      </c>
      <c r="M15" s="26" t="s">
        <v>432</v>
      </c>
      <c r="N15" s="26">
        <v>150</v>
      </c>
      <c r="O15" s="27" t="s">
        <v>33</v>
      </c>
      <c r="P15" t="s">
        <v>439</v>
      </c>
    </row>
    <row r="16" spans="1:16" x14ac:dyDescent="0.3">
      <c r="A16" s="19">
        <v>15</v>
      </c>
      <c r="B16" s="19">
        <v>2700</v>
      </c>
      <c r="C16" s="19">
        <v>75</v>
      </c>
      <c r="D16" s="19">
        <v>35100</v>
      </c>
      <c r="E16" s="19">
        <v>975</v>
      </c>
      <c r="F16" t="str">
        <f t="shared" si="0"/>
        <v>"hp":35100,"atk":975</v>
      </c>
      <c r="G16">
        <f t="shared" si="1"/>
        <v>15</v>
      </c>
      <c r="K16" s="19">
        <v>75</v>
      </c>
      <c r="L16" s="19" t="s">
        <v>35</v>
      </c>
      <c r="M16" s="26" t="s">
        <v>432</v>
      </c>
      <c r="N16" s="26">
        <v>150</v>
      </c>
      <c r="O16" t="s">
        <v>36</v>
      </c>
      <c r="P16" t="s">
        <v>440</v>
      </c>
    </row>
    <row r="17" spans="1:16" x14ac:dyDescent="0.3">
      <c r="A17" s="19">
        <v>16</v>
      </c>
      <c r="B17" s="19">
        <v>2700</v>
      </c>
      <c r="C17" s="19">
        <v>75</v>
      </c>
      <c r="D17" s="19">
        <v>37800</v>
      </c>
      <c r="E17" s="19">
        <v>1050</v>
      </c>
      <c r="F17" t="str">
        <f t="shared" si="0"/>
        <v>"hp":37800,"atk":1050</v>
      </c>
      <c r="G17">
        <f t="shared" si="1"/>
        <v>15</v>
      </c>
      <c r="K17" s="19">
        <v>80</v>
      </c>
      <c r="L17" s="19" t="s">
        <v>24</v>
      </c>
      <c r="M17" s="26" t="s">
        <v>432</v>
      </c>
      <c r="N17" s="26">
        <v>150</v>
      </c>
      <c r="O17" t="s">
        <v>25</v>
      </c>
      <c r="P17" t="s">
        <v>441</v>
      </c>
    </row>
    <row r="18" spans="1:16" x14ac:dyDescent="0.3">
      <c r="A18" s="19">
        <v>17</v>
      </c>
      <c r="B18" s="19">
        <v>2700</v>
      </c>
      <c r="C18" s="19">
        <v>75</v>
      </c>
      <c r="D18" s="19">
        <v>40500</v>
      </c>
      <c r="E18" s="19">
        <v>1125</v>
      </c>
      <c r="F18" t="str">
        <f t="shared" si="0"/>
        <v>"hp":40500,"atk":1125</v>
      </c>
      <c r="G18">
        <f t="shared" si="1"/>
        <v>15</v>
      </c>
      <c r="K18" s="19">
        <v>85</v>
      </c>
      <c r="L18" s="19" t="s">
        <v>27</v>
      </c>
      <c r="M18" s="26" t="s">
        <v>432</v>
      </c>
      <c r="N18" s="26">
        <v>200</v>
      </c>
      <c r="O18" t="s">
        <v>28</v>
      </c>
      <c r="P18" t="s">
        <v>441</v>
      </c>
    </row>
    <row r="19" spans="1:16" x14ac:dyDescent="0.3">
      <c r="A19" s="19">
        <v>18</v>
      </c>
      <c r="B19" s="19">
        <v>2700</v>
      </c>
      <c r="C19" s="19">
        <v>75</v>
      </c>
      <c r="D19" s="19">
        <v>43200</v>
      </c>
      <c r="E19" s="19">
        <v>1200</v>
      </c>
      <c r="F19" t="str">
        <f t="shared" si="0"/>
        <v>"hp":43200,"atk":1200</v>
      </c>
      <c r="G19">
        <f t="shared" si="1"/>
        <v>15</v>
      </c>
      <c r="K19" s="19">
        <v>90</v>
      </c>
      <c r="L19" s="19" t="s">
        <v>30</v>
      </c>
      <c r="M19" s="26" t="s">
        <v>432</v>
      </c>
      <c r="N19" s="26">
        <v>200</v>
      </c>
      <c r="O19" s="27" t="s">
        <v>31</v>
      </c>
      <c r="P19" t="s">
        <v>442</v>
      </c>
    </row>
    <row r="20" spans="1:16" x14ac:dyDescent="0.3">
      <c r="A20" s="19">
        <v>19</v>
      </c>
      <c r="B20" s="19">
        <v>2700</v>
      </c>
      <c r="C20" s="19">
        <v>75</v>
      </c>
      <c r="D20" s="19">
        <v>45900</v>
      </c>
      <c r="E20" s="19">
        <v>1275</v>
      </c>
      <c r="F20" t="str">
        <f t="shared" si="0"/>
        <v>"hp":45900,"atk":1275</v>
      </c>
      <c r="G20">
        <f t="shared" si="1"/>
        <v>15</v>
      </c>
      <c r="K20" s="19">
        <v>95</v>
      </c>
      <c r="L20" s="19" t="s">
        <v>32</v>
      </c>
      <c r="M20" s="26" t="s">
        <v>432</v>
      </c>
      <c r="N20" s="26">
        <v>200</v>
      </c>
      <c r="O20" s="27" t="s">
        <v>33</v>
      </c>
      <c r="P20" t="s">
        <v>443</v>
      </c>
    </row>
    <row r="21" spans="1:16" x14ac:dyDescent="0.3">
      <c r="A21" s="19">
        <v>20</v>
      </c>
      <c r="B21" s="19">
        <v>2700</v>
      </c>
      <c r="C21" s="19">
        <v>75</v>
      </c>
      <c r="D21" s="19">
        <v>48600</v>
      </c>
      <c r="E21" s="19">
        <v>1350</v>
      </c>
      <c r="F21" t="str">
        <f t="shared" si="0"/>
        <v>"hp":48600,"atk":1350</v>
      </c>
      <c r="G21">
        <f t="shared" si="1"/>
        <v>20</v>
      </c>
      <c r="K21" s="19">
        <v>100</v>
      </c>
      <c r="L21" s="19" t="s">
        <v>35</v>
      </c>
      <c r="M21" s="26" t="s">
        <v>432</v>
      </c>
      <c r="N21" s="26">
        <v>200</v>
      </c>
      <c r="O21" t="s">
        <v>36</v>
      </c>
      <c r="P21" t="s">
        <v>444</v>
      </c>
    </row>
    <row r="22" spans="1:16" x14ac:dyDescent="0.3">
      <c r="A22" s="19">
        <v>21</v>
      </c>
      <c r="B22" s="19">
        <v>3600</v>
      </c>
      <c r="C22" s="19">
        <v>100</v>
      </c>
      <c r="D22" s="19">
        <v>52200</v>
      </c>
      <c r="E22" s="19">
        <v>1450</v>
      </c>
      <c r="F22" t="str">
        <f t="shared" si="0"/>
        <v>"hp":52200,"atk":1450</v>
      </c>
      <c r="G22">
        <f t="shared" si="1"/>
        <v>20</v>
      </c>
    </row>
    <row r="23" spans="1:16" x14ac:dyDescent="0.3">
      <c r="A23" s="19">
        <v>22</v>
      </c>
      <c r="B23" s="19">
        <v>3600</v>
      </c>
      <c r="C23" s="19">
        <v>100</v>
      </c>
      <c r="D23" s="19">
        <v>55800</v>
      </c>
      <c r="E23" s="19">
        <v>1550</v>
      </c>
      <c r="F23" t="str">
        <f t="shared" si="0"/>
        <v>"hp":55800,"atk":1550</v>
      </c>
      <c r="G23">
        <f t="shared" si="1"/>
        <v>20</v>
      </c>
    </row>
    <row r="24" spans="1:16" x14ac:dyDescent="0.3">
      <c r="A24" s="19">
        <v>23</v>
      </c>
      <c r="B24" s="19">
        <v>3600</v>
      </c>
      <c r="C24" s="19">
        <v>100</v>
      </c>
      <c r="D24" s="19">
        <v>59400</v>
      </c>
      <c r="E24" s="19">
        <v>1650</v>
      </c>
      <c r="F24" t="str">
        <f t="shared" si="0"/>
        <v>"hp":59400,"atk":1650</v>
      </c>
      <c r="G24">
        <f t="shared" si="1"/>
        <v>20</v>
      </c>
    </row>
    <row r="25" spans="1:16" x14ac:dyDescent="0.3">
      <c r="A25" s="19">
        <v>24</v>
      </c>
      <c r="B25" s="19">
        <v>3600</v>
      </c>
      <c r="C25" s="19">
        <v>100</v>
      </c>
      <c r="D25" s="19">
        <v>63000</v>
      </c>
      <c r="E25" s="19">
        <v>1750</v>
      </c>
      <c r="F25" t="str">
        <f t="shared" si="0"/>
        <v>"hp":63000,"atk":1750</v>
      </c>
      <c r="G25">
        <f t="shared" si="1"/>
        <v>20</v>
      </c>
    </row>
    <row r="26" spans="1:16" x14ac:dyDescent="0.3">
      <c r="A26" s="19">
        <v>25</v>
      </c>
      <c r="B26" s="19">
        <v>3600</v>
      </c>
      <c r="C26" s="19">
        <v>100</v>
      </c>
      <c r="D26" s="19">
        <v>66600</v>
      </c>
      <c r="E26" s="19">
        <v>1850</v>
      </c>
      <c r="F26" t="str">
        <f t="shared" si="0"/>
        <v>"hp":66600,"atk":1850</v>
      </c>
      <c r="G26">
        <f t="shared" si="1"/>
        <v>25</v>
      </c>
    </row>
    <row r="27" spans="1:16" x14ac:dyDescent="0.3">
      <c r="A27" s="19">
        <v>26</v>
      </c>
      <c r="B27" s="19">
        <v>3600</v>
      </c>
      <c r="C27" s="19">
        <v>100</v>
      </c>
      <c r="D27" s="19">
        <v>70200</v>
      </c>
      <c r="E27" s="19">
        <v>1950</v>
      </c>
      <c r="F27" t="str">
        <f t="shared" si="0"/>
        <v>"hp":70200,"atk":1950</v>
      </c>
      <c r="G27">
        <f t="shared" si="1"/>
        <v>25</v>
      </c>
    </row>
    <row r="28" spans="1:16" x14ac:dyDescent="0.3">
      <c r="A28" s="19">
        <v>27</v>
      </c>
      <c r="B28" s="19">
        <v>3600</v>
      </c>
      <c r="C28" s="19">
        <v>100</v>
      </c>
      <c r="D28" s="19">
        <v>73800</v>
      </c>
      <c r="E28" s="19">
        <v>2050</v>
      </c>
      <c r="F28" t="str">
        <f t="shared" si="0"/>
        <v>"hp":73800,"atk":2050</v>
      </c>
      <c r="G28">
        <f t="shared" si="1"/>
        <v>25</v>
      </c>
    </row>
    <row r="29" spans="1:16" x14ac:dyDescent="0.3">
      <c r="A29" s="19">
        <v>28</v>
      </c>
      <c r="B29" s="19">
        <v>3600</v>
      </c>
      <c r="C29" s="19">
        <v>100</v>
      </c>
      <c r="D29" s="19">
        <v>77400</v>
      </c>
      <c r="E29" s="19">
        <v>2150</v>
      </c>
      <c r="F29" t="str">
        <f t="shared" si="0"/>
        <v>"hp":77400,"atk":2150</v>
      </c>
      <c r="G29">
        <f t="shared" si="1"/>
        <v>25</v>
      </c>
    </row>
    <row r="30" spans="1:16" x14ac:dyDescent="0.3">
      <c r="A30" s="19">
        <v>29</v>
      </c>
      <c r="B30" s="19">
        <v>3600</v>
      </c>
      <c r="C30" s="19">
        <v>100</v>
      </c>
      <c r="D30" s="19">
        <v>81000</v>
      </c>
      <c r="E30" s="19">
        <v>2250</v>
      </c>
      <c r="F30" t="str">
        <f t="shared" si="0"/>
        <v>"hp":81000,"atk":2250</v>
      </c>
      <c r="G30">
        <f t="shared" si="1"/>
        <v>25</v>
      </c>
    </row>
    <row r="31" spans="1:16" x14ac:dyDescent="0.3">
      <c r="A31" s="19">
        <v>30</v>
      </c>
      <c r="B31" s="19">
        <v>3600</v>
      </c>
      <c r="C31" s="19">
        <v>100</v>
      </c>
      <c r="D31" s="19">
        <v>84600</v>
      </c>
      <c r="E31" s="19">
        <v>2350</v>
      </c>
      <c r="F31" t="str">
        <f t="shared" si="0"/>
        <v>"hp":84600,"atk":2350</v>
      </c>
      <c r="G31">
        <f t="shared" si="1"/>
        <v>30</v>
      </c>
    </row>
    <row r="32" spans="1:16" x14ac:dyDescent="0.3">
      <c r="A32" s="19">
        <v>31</v>
      </c>
      <c r="B32" s="19">
        <v>4500</v>
      </c>
      <c r="C32" s="19">
        <v>125</v>
      </c>
      <c r="D32" s="19">
        <v>89100</v>
      </c>
      <c r="E32" s="19">
        <v>2475</v>
      </c>
      <c r="F32" t="str">
        <f t="shared" si="0"/>
        <v>"hp":89100,"atk":2475</v>
      </c>
      <c r="G32">
        <f t="shared" si="1"/>
        <v>30</v>
      </c>
    </row>
    <row r="33" spans="1:7" x14ac:dyDescent="0.3">
      <c r="A33" s="19">
        <v>32</v>
      </c>
      <c r="B33" s="19">
        <v>4500</v>
      </c>
      <c r="C33" s="19">
        <v>125</v>
      </c>
      <c r="D33" s="19">
        <v>93600</v>
      </c>
      <c r="E33" s="19">
        <v>2600</v>
      </c>
      <c r="F33" t="str">
        <f t="shared" si="0"/>
        <v>"hp":93600,"atk":2600</v>
      </c>
      <c r="G33">
        <f t="shared" si="1"/>
        <v>30</v>
      </c>
    </row>
    <row r="34" spans="1:7" x14ac:dyDescent="0.3">
      <c r="A34" s="19">
        <v>33</v>
      </c>
      <c r="B34" s="19">
        <v>4500</v>
      </c>
      <c r="C34" s="19">
        <v>125</v>
      </c>
      <c r="D34" s="19">
        <v>98100</v>
      </c>
      <c r="E34" s="19">
        <v>2725</v>
      </c>
      <c r="F34" t="str">
        <f t="shared" si="0"/>
        <v>"hp":98100,"atk":2725</v>
      </c>
      <c r="G34">
        <f t="shared" si="1"/>
        <v>30</v>
      </c>
    </row>
    <row r="35" spans="1:7" x14ac:dyDescent="0.3">
      <c r="A35" s="19">
        <v>34</v>
      </c>
      <c r="B35" s="19">
        <v>4500</v>
      </c>
      <c r="C35" s="19">
        <v>125</v>
      </c>
      <c r="D35" s="19">
        <v>102600</v>
      </c>
      <c r="E35" s="19">
        <v>2850</v>
      </c>
      <c r="F35" t="str">
        <f t="shared" ref="F35:F66" si="2">$F$1&amp;D35&amp;$G$1&amp;E35</f>
        <v>"hp":102600,"atk":2850</v>
      </c>
      <c r="G35">
        <f t="shared" ref="G35:G66" si="3">FLOOR(A35,5)</f>
        <v>30</v>
      </c>
    </row>
    <row r="36" spans="1:7" x14ac:dyDescent="0.3">
      <c r="A36" s="19">
        <v>35</v>
      </c>
      <c r="B36" s="19">
        <v>4500</v>
      </c>
      <c r="C36" s="19">
        <v>125</v>
      </c>
      <c r="D36" s="19">
        <v>107100</v>
      </c>
      <c r="E36" s="19">
        <v>2975</v>
      </c>
      <c r="F36" t="str">
        <f t="shared" si="2"/>
        <v>"hp":107100,"atk":2975</v>
      </c>
      <c r="G36">
        <f t="shared" si="3"/>
        <v>35</v>
      </c>
    </row>
    <row r="37" spans="1:7" x14ac:dyDescent="0.3">
      <c r="A37" s="19">
        <v>36</v>
      </c>
      <c r="B37" s="19">
        <v>4500</v>
      </c>
      <c r="C37" s="19">
        <v>125</v>
      </c>
      <c r="D37" s="19">
        <v>111600</v>
      </c>
      <c r="E37" s="19">
        <v>3100</v>
      </c>
      <c r="F37" t="str">
        <f t="shared" si="2"/>
        <v>"hp":111600,"atk":3100</v>
      </c>
      <c r="G37">
        <f t="shared" si="3"/>
        <v>35</v>
      </c>
    </row>
    <row r="38" spans="1:7" x14ac:dyDescent="0.3">
      <c r="A38" s="19">
        <v>37</v>
      </c>
      <c r="B38" s="19">
        <v>4500</v>
      </c>
      <c r="C38" s="19">
        <v>125</v>
      </c>
      <c r="D38" s="19">
        <v>116100</v>
      </c>
      <c r="E38" s="19">
        <v>3225</v>
      </c>
      <c r="F38" t="str">
        <f t="shared" si="2"/>
        <v>"hp":116100,"atk":3225</v>
      </c>
      <c r="G38">
        <f t="shared" si="3"/>
        <v>35</v>
      </c>
    </row>
    <row r="39" spans="1:7" x14ac:dyDescent="0.3">
      <c r="A39" s="19">
        <v>38</v>
      </c>
      <c r="B39" s="19">
        <v>4500</v>
      </c>
      <c r="C39" s="19">
        <v>125</v>
      </c>
      <c r="D39" s="19">
        <v>120600</v>
      </c>
      <c r="E39" s="19">
        <v>3350</v>
      </c>
      <c r="F39" t="str">
        <f t="shared" si="2"/>
        <v>"hp":120600,"atk":3350</v>
      </c>
      <c r="G39">
        <f t="shared" si="3"/>
        <v>35</v>
      </c>
    </row>
    <row r="40" spans="1:7" x14ac:dyDescent="0.3">
      <c r="A40" s="19">
        <v>39</v>
      </c>
      <c r="B40" s="19">
        <v>4500</v>
      </c>
      <c r="C40" s="19">
        <v>125</v>
      </c>
      <c r="D40" s="19">
        <v>125100</v>
      </c>
      <c r="E40" s="19">
        <v>3475</v>
      </c>
      <c r="F40" t="str">
        <f t="shared" si="2"/>
        <v>"hp":125100,"atk":3475</v>
      </c>
      <c r="G40">
        <f t="shared" si="3"/>
        <v>35</v>
      </c>
    </row>
    <row r="41" spans="1:7" x14ac:dyDescent="0.3">
      <c r="A41" s="19">
        <v>40</v>
      </c>
      <c r="B41" s="19">
        <v>4500</v>
      </c>
      <c r="C41" s="19">
        <v>125</v>
      </c>
      <c r="D41" s="19">
        <v>129600</v>
      </c>
      <c r="E41" s="19">
        <v>3600</v>
      </c>
      <c r="F41" t="str">
        <f t="shared" si="2"/>
        <v>"hp":129600,"atk":3600</v>
      </c>
      <c r="G41">
        <f t="shared" si="3"/>
        <v>40</v>
      </c>
    </row>
    <row r="42" spans="1:7" x14ac:dyDescent="0.3">
      <c r="A42" s="19">
        <v>41</v>
      </c>
      <c r="B42" s="19">
        <v>5400</v>
      </c>
      <c r="C42" s="19">
        <v>150</v>
      </c>
      <c r="D42" s="19">
        <v>135000</v>
      </c>
      <c r="E42" s="19">
        <v>3750</v>
      </c>
      <c r="F42" t="str">
        <f t="shared" si="2"/>
        <v>"hp":135000,"atk":3750</v>
      </c>
      <c r="G42">
        <f t="shared" si="3"/>
        <v>40</v>
      </c>
    </row>
    <row r="43" spans="1:7" x14ac:dyDescent="0.3">
      <c r="A43" s="19">
        <v>42</v>
      </c>
      <c r="B43" s="19">
        <v>5400</v>
      </c>
      <c r="C43" s="19">
        <v>150</v>
      </c>
      <c r="D43" s="19">
        <v>140400</v>
      </c>
      <c r="E43" s="19">
        <v>3900</v>
      </c>
      <c r="F43" t="str">
        <f t="shared" si="2"/>
        <v>"hp":140400,"atk":3900</v>
      </c>
      <c r="G43">
        <f t="shared" si="3"/>
        <v>40</v>
      </c>
    </row>
    <row r="44" spans="1:7" x14ac:dyDescent="0.3">
      <c r="A44" s="19">
        <v>43</v>
      </c>
      <c r="B44" s="19">
        <v>5400</v>
      </c>
      <c r="C44" s="19">
        <v>150</v>
      </c>
      <c r="D44" s="19">
        <v>145800</v>
      </c>
      <c r="E44" s="19">
        <v>4050</v>
      </c>
      <c r="F44" t="str">
        <f t="shared" si="2"/>
        <v>"hp":145800,"atk":4050</v>
      </c>
      <c r="G44">
        <f t="shared" si="3"/>
        <v>40</v>
      </c>
    </row>
    <row r="45" spans="1:7" x14ac:dyDescent="0.3">
      <c r="A45" s="19">
        <v>44</v>
      </c>
      <c r="B45" s="19">
        <v>5400</v>
      </c>
      <c r="C45" s="19">
        <v>150</v>
      </c>
      <c r="D45" s="19">
        <v>151200</v>
      </c>
      <c r="E45" s="19">
        <v>4200</v>
      </c>
      <c r="F45" t="str">
        <f t="shared" si="2"/>
        <v>"hp":151200,"atk":4200</v>
      </c>
      <c r="G45">
        <f t="shared" si="3"/>
        <v>40</v>
      </c>
    </row>
    <row r="46" spans="1:7" x14ac:dyDescent="0.3">
      <c r="A46" s="19">
        <v>45</v>
      </c>
      <c r="B46" s="19">
        <v>5400</v>
      </c>
      <c r="C46" s="19">
        <v>150</v>
      </c>
      <c r="D46" s="19">
        <v>156600</v>
      </c>
      <c r="E46" s="19">
        <v>4350</v>
      </c>
      <c r="F46" t="str">
        <f t="shared" si="2"/>
        <v>"hp":156600,"atk":4350</v>
      </c>
      <c r="G46">
        <f t="shared" si="3"/>
        <v>45</v>
      </c>
    </row>
    <row r="47" spans="1:7" x14ac:dyDescent="0.3">
      <c r="A47" s="19">
        <v>46</v>
      </c>
      <c r="B47" s="19">
        <v>5400</v>
      </c>
      <c r="C47" s="19">
        <v>150</v>
      </c>
      <c r="D47" s="19">
        <v>162000</v>
      </c>
      <c r="E47" s="19">
        <v>4500</v>
      </c>
      <c r="F47" t="str">
        <f t="shared" si="2"/>
        <v>"hp":162000,"atk":4500</v>
      </c>
      <c r="G47">
        <f t="shared" si="3"/>
        <v>45</v>
      </c>
    </row>
    <row r="48" spans="1:7" x14ac:dyDescent="0.3">
      <c r="A48" s="19">
        <v>47</v>
      </c>
      <c r="B48" s="19">
        <v>5400</v>
      </c>
      <c r="C48" s="19">
        <v>150</v>
      </c>
      <c r="D48" s="19">
        <v>167400</v>
      </c>
      <c r="E48" s="19">
        <v>4650</v>
      </c>
      <c r="F48" t="str">
        <f t="shared" si="2"/>
        <v>"hp":167400,"atk":4650</v>
      </c>
      <c r="G48">
        <f t="shared" si="3"/>
        <v>45</v>
      </c>
    </row>
    <row r="49" spans="1:7" x14ac:dyDescent="0.3">
      <c r="A49" s="19">
        <v>48</v>
      </c>
      <c r="B49" s="19">
        <v>5400</v>
      </c>
      <c r="C49" s="19">
        <v>150</v>
      </c>
      <c r="D49" s="19">
        <v>172800</v>
      </c>
      <c r="E49" s="19">
        <v>4800</v>
      </c>
      <c r="F49" t="str">
        <f t="shared" si="2"/>
        <v>"hp":172800,"atk":4800</v>
      </c>
      <c r="G49">
        <f t="shared" si="3"/>
        <v>45</v>
      </c>
    </row>
    <row r="50" spans="1:7" x14ac:dyDescent="0.3">
      <c r="A50" s="19">
        <v>49</v>
      </c>
      <c r="B50" s="19">
        <v>5400</v>
      </c>
      <c r="C50" s="19">
        <v>150</v>
      </c>
      <c r="D50" s="19">
        <v>178200</v>
      </c>
      <c r="E50" s="19">
        <v>4950</v>
      </c>
      <c r="F50" t="str">
        <f t="shared" si="2"/>
        <v>"hp":178200,"atk":4950</v>
      </c>
      <c r="G50">
        <f t="shared" si="3"/>
        <v>45</v>
      </c>
    </row>
    <row r="51" spans="1:7" x14ac:dyDescent="0.3">
      <c r="A51" s="19">
        <v>50</v>
      </c>
      <c r="B51" s="19">
        <v>5400</v>
      </c>
      <c r="C51" s="19">
        <v>150</v>
      </c>
      <c r="D51" s="19">
        <v>183600</v>
      </c>
      <c r="E51" s="19">
        <v>5100</v>
      </c>
      <c r="F51" t="str">
        <f t="shared" si="2"/>
        <v>"hp":183600,"atk":5100</v>
      </c>
      <c r="G51">
        <f t="shared" si="3"/>
        <v>50</v>
      </c>
    </row>
    <row r="52" spans="1:7" x14ac:dyDescent="0.3">
      <c r="A52" s="19">
        <v>51</v>
      </c>
      <c r="B52" s="19">
        <v>5400</v>
      </c>
      <c r="C52" s="19">
        <v>150</v>
      </c>
      <c r="D52" s="19">
        <v>189000</v>
      </c>
      <c r="E52" s="19">
        <v>5250</v>
      </c>
      <c r="F52" t="str">
        <f t="shared" si="2"/>
        <v>"hp":189000,"atk":5250</v>
      </c>
      <c r="G52">
        <f t="shared" si="3"/>
        <v>50</v>
      </c>
    </row>
    <row r="53" spans="1:7" x14ac:dyDescent="0.3">
      <c r="A53" s="19">
        <v>52</v>
      </c>
      <c r="B53" s="19">
        <v>5400</v>
      </c>
      <c r="C53" s="19">
        <v>150</v>
      </c>
      <c r="D53" s="19">
        <v>194400</v>
      </c>
      <c r="E53" s="19">
        <v>5400</v>
      </c>
      <c r="F53" t="str">
        <f t="shared" si="2"/>
        <v>"hp":194400,"atk":5400</v>
      </c>
      <c r="G53">
        <f t="shared" si="3"/>
        <v>50</v>
      </c>
    </row>
    <row r="54" spans="1:7" x14ac:dyDescent="0.3">
      <c r="A54" s="19">
        <v>53</v>
      </c>
      <c r="B54" s="19">
        <v>5400</v>
      </c>
      <c r="C54" s="19">
        <v>150</v>
      </c>
      <c r="D54" s="19">
        <v>199800</v>
      </c>
      <c r="E54" s="19">
        <v>5550</v>
      </c>
      <c r="F54" t="str">
        <f t="shared" si="2"/>
        <v>"hp":199800,"atk":5550</v>
      </c>
      <c r="G54">
        <f t="shared" si="3"/>
        <v>50</v>
      </c>
    </row>
    <row r="55" spans="1:7" x14ac:dyDescent="0.3">
      <c r="A55" s="19">
        <v>54</v>
      </c>
      <c r="B55" s="19">
        <v>5400</v>
      </c>
      <c r="C55" s="19">
        <v>150</v>
      </c>
      <c r="D55" s="19">
        <v>205200</v>
      </c>
      <c r="E55" s="19">
        <v>5700</v>
      </c>
      <c r="F55" t="str">
        <f t="shared" si="2"/>
        <v>"hp":205200,"atk":5700</v>
      </c>
      <c r="G55">
        <f t="shared" si="3"/>
        <v>50</v>
      </c>
    </row>
    <row r="56" spans="1:7" x14ac:dyDescent="0.3">
      <c r="A56" s="19">
        <v>55</v>
      </c>
      <c r="B56" s="19">
        <v>5400</v>
      </c>
      <c r="C56" s="19">
        <v>150</v>
      </c>
      <c r="D56" s="19">
        <v>210600</v>
      </c>
      <c r="E56" s="19">
        <v>5850</v>
      </c>
      <c r="F56" t="str">
        <f t="shared" si="2"/>
        <v>"hp":210600,"atk":5850</v>
      </c>
      <c r="G56">
        <f t="shared" si="3"/>
        <v>55</v>
      </c>
    </row>
    <row r="57" spans="1:7" x14ac:dyDescent="0.3">
      <c r="A57" s="19">
        <v>56</v>
      </c>
      <c r="B57" s="19">
        <v>5400</v>
      </c>
      <c r="C57" s="19">
        <v>150</v>
      </c>
      <c r="D57" s="19">
        <v>216000</v>
      </c>
      <c r="E57" s="19">
        <v>6000</v>
      </c>
      <c r="F57" t="str">
        <f t="shared" si="2"/>
        <v>"hp":216000,"atk":6000</v>
      </c>
      <c r="G57">
        <f t="shared" si="3"/>
        <v>55</v>
      </c>
    </row>
    <row r="58" spans="1:7" x14ac:dyDescent="0.3">
      <c r="A58" s="19">
        <v>57</v>
      </c>
      <c r="B58" s="19">
        <v>5400</v>
      </c>
      <c r="C58" s="19">
        <v>150</v>
      </c>
      <c r="D58" s="19">
        <v>221400</v>
      </c>
      <c r="E58" s="19">
        <v>6150</v>
      </c>
      <c r="F58" t="str">
        <f t="shared" si="2"/>
        <v>"hp":221400,"atk":6150</v>
      </c>
      <c r="G58">
        <f t="shared" si="3"/>
        <v>55</v>
      </c>
    </row>
    <row r="59" spans="1:7" x14ac:dyDescent="0.3">
      <c r="A59" s="19">
        <v>58</v>
      </c>
      <c r="B59" s="19">
        <v>5400</v>
      </c>
      <c r="C59" s="19">
        <v>150</v>
      </c>
      <c r="D59" s="19">
        <v>226800</v>
      </c>
      <c r="E59" s="19">
        <v>6300</v>
      </c>
      <c r="F59" t="str">
        <f t="shared" si="2"/>
        <v>"hp":226800,"atk":6300</v>
      </c>
      <c r="G59">
        <f t="shared" si="3"/>
        <v>55</v>
      </c>
    </row>
    <row r="60" spans="1:7" x14ac:dyDescent="0.3">
      <c r="A60" s="19">
        <v>59</v>
      </c>
      <c r="B60" s="19">
        <v>5400</v>
      </c>
      <c r="C60" s="19">
        <v>150</v>
      </c>
      <c r="D60" s="19">
        <v>232200</v>
      </c>
      <c r="E60" s="19">
        <v>6450</v>
      </c>
      <c r="F60" t="str">
        <f t="shared" si="2"/>
        <v>"hp":232200,"atk":6450</v>
      </c>
      <c r="G60">
        <f t="shared" si="3"/>
        <v>55</v>
      </c>
    </row>
    <row r="61" spans="1:7" x14ac:dyDescent="0.3">
      <c r="A61" s="19">
        <v>60</v>
      </c>
      <c r="B61" s="19">
        <v>5400</v>
      </c>
      <c r="C61" s="19">
        <v>150</v>
      </c>
      <c r="D61" s="19">
        <v>237600</v>
      </c>
      <c r="E61" s="19">
        <v>6600</v>
      </c>
      <c r="F61" t="str">
        <f t="shared" si="2"/>
        <v>"hp":237600,"atk":6600</v>
      </c>
      <c r="G61">
        <f t="shared" si="3"/>
        <v>60</v>
      </c>
    </row>
    <row r="62" spans="1:7" x14ac:dyDescent="0.3">
      <c r="A62" s="19">
        <v>61</v>
      </c>
      <c r="B62" s="19">
        <v>5400</v>
      </c>
      <c r="C62" s="19">
        <v>150</v>
      </c>
      <c r="D62" s="19">
        <v>243000</v>
      </c>
      <c r="E62" s="19">
        <v>6750</v>
      </c>
      <c r="F62" t="str">
        <f t="shared" si="2"/>
        <v>"hp":243000,"atk":6750</v>
      </c>
      <c r="G62">
        <f t="shared" si="3"/>
        <v>60</v>
      </c>
    </row>
    <row r="63" spans="1:7" x14ac:dyDescent="0.3">
      <c r="A63" s="19">
        <v>62</v>
      </c>
      <c r="B63" s="19">
        <v>5400</v>
      </c>
      <c r="C63" s="19">
        <v>150</v>
      </c>
      <c r="D63" s="19">
        <v>248400</v>
      </c>
      <c r="E63" s="19">
        <v>6900</v>
      </c>
      <c r="F63" t="str">
        <f t="shared" si="2"/>
        <v>"hp":248400,"atk":6900</v>
      </c>
      <c r="G63">
        <f t="shared" si="3"/>
        <v>60</v>
      </c>
    </row>
    <row r="64" spans="1:7" x14ac:dyDescent="0.3">
      <c r="A64" s="19">
        <v>63</v>
      </c>
      <c r="B64" s="19">
        <v>5400</v>
      </c>
      <c r="C64" s="19">
        <v>150</v>
      </c>
      <c r="D64" s="19">
        <v>253800</v>
      </c>
      <c r="E64" s="19">
        <v>7050</v>
      </c>
      <c r="F64" t="str">
        <f t="shared" si="2"/>
        <v>"hp":253800,"atk":7050</v>
      </c>
      <c r="G64">
        <f t="shared" si="3"/>
        <v>60</v>
      </c>
    </row>
    <row r="65" spans="1:7" x14ac:dyDescent="0.3">
      <c r="A65" s="19">
        <v>64</v>
      </c>
      <c r="B65" s="19">
        <v>5400</v>
      </c>
      <c r="C65" s="19">
        <v>150</v>
      </c>
      <c r="D65" s="19">
        <v>259200</v>
      </c>
      <c r="E65" s="19">
        <v>7200</v>
      </c>
      <c r="F65" t="str">
        <f t="shared" si="2"/>
        <v>"hp":259200,"atk":7200</v>
      </c>
      <c r="G65">
        <f t="shared" si="3"/>
        <v>60</v>
      </c>
    </row>
    <row r="66" spans="1:7" x14ac:dyDescent="0.3">
      <c r="A66" s="19">
        <v>65</v>
      </c>
      <c r="B66" s="19">
        <v>5400</v>
      </c>
      <c r="C66" s="19">
        <v>150</v>
      </c>
      <c r="D66" s="19">
        <v>264600</v>
      </c>
      <c r="E66" s="19">
        <v>7350</v>
      </c>
      <c r="F66" t="str">
        <f t="shared" si="2"/>
        <v>"hp":264600,"atk":7350</v>
      </c>
      <c r="G66">
        <f t="shared" si="3"/>
        <v>65</v>
      </c>
    </row>
    <row r="67" spans="1:7" x14ac:dyDescent="0.3">
      <c r="A67" s="19">
        <v>66</v>
      </c>
      <c r="B67" s="19">
        <v>5400</v>
      </c>
      <c r="C67" s="19">
        <v>150</v>
      </c>
      <c r="D67" s="19">
        <v>270000</v>
      </c>
      <c r="E67" s="19">
        <v>7500</v>
      </c>
      <c r="F67" t="str">
        <f t="shared" ref="F67:F98" si="4">$F$1&amp;D67&amp;$G$1&amp;E67</f>
        <v>"hp":270000,"atk":7500</v>
      </c>
      <c r="G67">
        <f t="shared" ref="G67:G101" si="5">FLOOR(A67,5)</f>
        <v>65</v>
      </c>
    </row>
    <row r="68" spans="1:7" x14ac:dyDescent="0.3">
      <c r="A68" s="19">
        <v>67</v>
      </c>
      <c r="B68" s="19">
        <v>5400</v>
      </c>
      <c r="C68" s="19">
        <v>150</v>
      </c>
      <c r="D68" s="19">
        <v>275400</v>
      </c>
      <c r="E68" s="19">
        <v>7650</v>
      </c>
      <c r="F68" t="str">
        <f t="shared" si="4"/>
        <v>"hp":275400,"atk":7650</v>
      </c>
      <c r="G68">
        <f t="shared" si="5"/>
        <v>65</v>
      </c>
    </row>
    <row r="69" spans="1:7" x14ac:dyDescent="0.3">
      <c r="A69" s="19">
        <v>68</v>
      </c>
      <c r="B69" s="19">
        <v>5400</v>
      </c>
      <c r="C69" s="19">
        <v>150</v>
      </c>
      <c r="D69" s="19">
        <v>280800</v>
      </c>
      <c r="E69" s="19">
        <v>7800</v>
      </c>
      <c r="F69" t="str">
        <f t="shared" si="4"/>
        <v>"hp":280800,"atk":7800</v>
      </c>
      <c r="G69">
        <f t="shared" si="5"/>
        <v>65</v>
      </c>
    </row>
    <row r="70" spans="1:7" x14ac:dyDescent="0.3">
      <c r="A70" s="19">
        <v>69</v>
      </c>
      <c r="B70" s="19">
        <v>5400</v>
      </c>
      <c r="C70" s="19">
        <v>150</v>
      </c>
      <c r="D70" s="19">
        <v>286200</v>
      </c>
      <c r="E70" s="19">
        <v>7950</v>
      </c>
      <c r="F70" t="str">
        <f t="shared" si="4"/>
        <v>"hp":286200,"atk":7950</v>
      </c>
      <c r="G70">
        <f t="shared" si="5"/>
        <v>65</v>
      </c>
    </row>
    <row r="71" spans="1:7" x14ac:dyDescent="0.3">
      <c r="A71" s="19">
        <v>70</v>
      </c>
      <c r="B71" s="19">
        <v>5400</v>
      </c>
      <c r="C71" s="19">
        <v>150</v>
      </c>
      <c r="D71" s="19">
        <v>291600</v>
      </c>
      <c r="E71" s="19">
        <v>8100</v>
      </c>
      <c r="F71" t="str">
        <f t="shared" si="4"/>
        <v>"hp":291600,"atk":8100</v>
      </c>
      <c r="G71">
        <f t="shared" si="5"/>
        <v>70</v>
      </c>
    </row>
    <row r="72" spans="1:7" x14ac:dyDescent="0.3">
      <c r="A72" s="19">
        <v>71</v>
      </c>
      <c r="B72" s="19">
        <v>5400</v>
      </c>
      <c r="C72" s="19">
        <v>150</v>
      </c>
      <c r="D72" s="19">
        <v>297000</v>
      </c>
      <c r="E72" s="19">
        <v>8250</v>
      </c>
      <c r="F72" t="str">
        <f t="shared" si="4"/>
        <v>"hp":297000,"atk":8250</v>
      </c>
      <c r="G72">
        <f t="shared" si="5"/>
        <v>70</v>
      </c>
    </row>
    <row r="73" spans="1:7" x14ac:dyDescent="0.3">
      <c r="A73" s="19">
        <v>72</v>
      </c>
      <c r="B73" s="19">
        <v>5400</v>
      </c>
      <c r="C73" s="19">
        <v>150</v>
      </c>
      <c r="D73" s="19">
        <v>302400</v>
      </c>
      <c r="E73" s="19">
        <v>8400</v>
      </c>
      <c r="F73" t="str">
        <f t="shared" si="4"/>
        <v>"hp":302400,"atk":8400</v>
      </c>
      <c r="G73">
        <f t="shared" si="5"/>
        <v>70</v>
      </c>
    </row>
    <row r="74" spans="1:7" x14ac:dyDescent="0.3">
      <c r="A74" s="19">
        <v>73</v>
      </c>
      <c r="B74" s="19">
        <v>5400</v>
      </c>
      <c r="C74" s="19">
        <v>150</v>
      </c>
      <c r="D74" s="19">
        <v>307800</v>
      </c>
      <c r="E74" s="19">
        <v>8550</v>
      </c>
      <c r="F74" t="str">
        <f t="shared" si="4"/>
        <v>"hp":307800,"atk":8550</v>
      </c>
      <c r="G74">
        <f t="shared" si="5"/>
        <v>70</v>
      </c>
    </row>
    <row r="75" spans="1:7" x14ac:dyDescent="0.3">
      <c r="A75" s="19">
        <v>74</v>
      </c>
      <c r="B75" s="19">
        <v>5400</v>
      </c>
      <c r="C75" s="19">
        <v>150</v>
      </c>
      <c r="D75" s="19">
        <v>313200</v>
      </c>
      <c r="E75" s="19">
        <v>8700</v>
      </c>
      <c r="F75" t="str">
        <f t="shared" si="4"/>
        <v>"hp":313200,"atk":8700</v>
      </c>
      <c r="G75">
        <f t="shared" si="5"/>
        <v>70</v>
      </c>
    </row>
    <row r="76" spans="1:7" x14ac:dyDescent="0.3">
      <c r="A76" s="19">
        <v>75</v>
      </c>
      <c r="B76" s="19">
        <v>5400</v>
      </c>
      <c r="C76" s="19">
        <v>150</v>
      </c>
      <c r="D76" s="19">
        <v>318600</v>
      </c>
      <c r="E76" s="19">
        <v>8850</v>
      </c>
      <c r="F76" t="str">
        <f t="shared" si="4"/>
        <v>"hp":318600,"atk":8850</v>
      </c>
      <c r="G76">
        <f t="shared" si="5"/>
        <v>75</v>
      </c>
    </row>
    <row r="77" spans="1:7" x14ac:dyDescent="0.3">
      <c r="A77" s="19">
        <v>76</v>
      </c>
      <c r="B77" s="19">
        <v>5400</v>
      </c>
      <c r="C77" s="19">
        <v>150</v>
      </c>
      <c r="D77" s="19">
        <v>324000</v>
      </c>
      <c r="E77" s="19">
        <v>9000</v>
      </c>
      <c r="F77" t="str">
        <f t="shared" si="4"/>
        <v>"hp":324000,"atk":9000</v>
      </c>
      <c r="G77">
        <f t="shared" si="5"/>
        <v>75</v>
      </c>
    </row>
    <row r="78" spans="1:7" x14ac:dyDescent="0.3">
      <c r="A78" s="19">
        <v>77</v>
      </c>
      <c r="B78" s="19">
        <v>5400</v>
      </c>
      <c r="C78" s="19">
        <v>150</v>
      </c>
      <c r="D78" s="19">
        <v>329400</v>
      </c>
      <c r="E78" s="19">
        <v>9150</v>
      </c>
      <c r="F78" t="str">
        <f t="shared" si="4"/>
        <v>"hp":329400,"atk":9150</v>
      </c>
      <c r="G78">
        <f t="shared" si="5"/>
        <v>75</v>
      </c>
    </row>
    <row r="79" spans="1:7" x14ac:dyDescent="0.3">
      <c r="A79" s="19">
        <v>78</v>
      </c>
      <c r="B79" s="19">
        <v>5400</v>
      </c>
      <c r="C79" s="19">
        <v>150</v>
      </c>
      <c r="D79" s="19">
        <v>334800</v>
      </c>
      <c r="E79" s="19">
        <v>9300</v>
      </c>
      <c r="F79" t="str">
        <f t="shared" si="4"/>
        <v>"hp":334800,"atk":9300</v>
      </c>
      <c r="G79">
        <f t="shared" si="5"/>
        <v>75</v>
      </c>
    </row>
    <row r="80" spans="1:7" x14ac:dyDescent="0.3">
      <c r="A80" s="19">
        <v>79</v>
      </c>
      <c r="B80" s="19">
        <v>5400</v>
      </c>
      <c r="C80" s="19">
        <v>150</v>
      </c>
      <c r="D80" s="19">
        <v>340200</v>
      </c>
      <c r="E80" s="19">
        <v>9450</v>
      </c>
      <c r="F80" t="str">
        <f t="shared" si="4"/>
        <v>"hp":340200,"atk":9450</v>
      </c>
      <c r="G80">
        <f t="shared" si="5"/>
        <v>75</v>
      </c>
    </row>
    <row r="81" spans="1:7" x14ac:dyDescent="0.3">
      <c r="A81" s="19">
        <v>80</v>
      </c>
      <c r="B81" s="19">
        <v>5400</v>
      </c>
      <c r="C81" s="19">
        <v>150</v>
      </c>
      <c r="D81" s="19">
        <v>345600</v>
      </c>
      <c r="E81" s="19">
        <v>9600</v>
      </c>
      <c r="F81" t="str">
        <f t="shared" si="4"/>
        <v>"hp":345600,"atk":9600</v>
      </c>
      <c r="G81">
        <f t="shared" si="5"/>
        <v>80</v>
      </c>
    </row>
    <row r="82" spans="1:7" x14ac:dyDescent="0.3">
      <c r="A82" s="19">
        <v>81</v>
      </c>
      <c r="B82" s="19">
        <v>5400</v>
      </c>
      <c r="C82" s="19">
        <v>150</v>
      </c>
      <c r="D82" s="19">
        <v>351000</v>
      </c>
      <c r="E82" s="19">
        <v>9750</v>
      </c>
      <c r="F82" t="str">
        <f t="shared" si="4"/>
        <v>"hp":351000,"atk":9750</v>
      </c>
      <c r="G82">
        <f t="shared" si="5"/>
        <v>80</v>
      </c>
    </row>
    <row r="83" spans="1:7" x14ac:dyDescent="0.3">
      <c r="A83" s="19">
        <v>82</v>
      </c>
      <c r="B83" s="19">
        <v>5400</v>
      </c>
      <c r="C83" s="19">
        <v>150</v>
      </c>
      <c r="D83" s="19">
        <v>356400</v>
      </c>
      <c r="E83" s="19">
        <v>9900</v>
      </c>
      <c r="F83" t="str">
        <f t="shared" si="4"/>
        <v>"hp":356400,"atk":9900</v>
      </c>
      <c r="G83">
        <f t="shared" si="5"/>
        <v>80</v>
      </c>
    </row>
    <row r="84" spans="1:7" x14ac:dyDescent="0.3">
      <c r="A84" s="19">
        <v>83</v>
      </c>
      <c r="B84" s="19">
        <v>5400</v>
      </c>
      <c r="C84" s="19">
        <v>150</v>
      </c>
      <c r="D84" s="19">
        <v>361800</v>
      </c>
      <c r="E84" s="19">
        <v>10050</v>
      </c>
      <c r="F84" t="str">
        <f t="shared" si="4"/>
        <v>"hp":361800,"atk":10050</v>
      </c>
      <c r="G84">
        <f t="shared" si="5"/>
        <v>80</v>
      </c>
    </row>
    <row r="85" spans="1:7" x14ac:dyDescent="0.3">
      <c r="A85" s="19">
        <v>84</v>
      </c>
      <c r="B85" s="19">
        <v>5400</v>
      </c>
      <c r="C85" s="19">
        <v>150</v>
      </c>
      <c r="D85" s="19">
        <v>367200</v>
      </c>
      <c r="E85" s="19">
        <v>10200</v>
      </c>
      <c r="F85" t="str">
        <f t="shared" si="4"/>
        <v>"hp":367200,"atk":10200</v>
      </c>
      <c r="G85">
        <f t="shared" si="5"/>
        <v>80</v>
      </c>
    </row>
    <row r="86" spans="1:7" x14ac:dyDescent="0.3">
      <c r="A86" s="19">
        <v>85</v>
      </c>
      <c r="B86" s="19">
        <v>5400</v>
      </c>
      <c r="C86" s="19">
        <v>150</v>
      </c>
      <c r="D86" s="19">
        <v>372600</v>
      </c>
      <c r="E86" s="19">
        <v>10350</v>
      </c>
      <c r="F86" t="str">
        <f t="shared" si="4"/>
        <v>"hp":372600,"atk":10350</v>
      </c>
      <c r="G86">
        <f t="shared" si="5"/>
        <v>85</v>
      </c>
    </row>
    <row r="87" spans="1:7" x14ac:dyDescent="0.3">
      <c r="A87" s="19">
        <v>86</v>
      </c>
      <c r="B87" s="19">
        <v>5400</v>
      </c>
      <c r="C87" s="19">
        <v>150</v>
      </c>
      <c r="D87" s="19">
        <v>378000</v>
      </c>
      <c r="E87" s="19">
        <v>10500</v>
      </c>
      <c r="F87" t="str">
        <f t="shared" si="4"/>
        <v>"hp":378000,"atk":10500</v>
      </c>
      <c r="G87">
        <f t="shared" si="5"/>
        <v>85</v>
      </c>
    </row>
    <row r="88" spans="1:7" x14ac:dyDescent="0.3">
      <c r="A88" s="19">
        <v>87</v>
      </c>
      <c r="B88" s="19">
        <v>5400</v>
      </c>
      <c r="C88" s="19">
        <v>150</v>
      </c>
      <c r="D88" s="19">
        <v>383400</v>
      </c>
      <c r="E88" s="19">
        <v>10650</v>
      </c>
      <c r="F88" t="str">
        <f t="shared" si="4"/>
        <v>"hp":383400,"atk":10650</v>
      </c>
      <c r="G88">
        <f t="shared" si="5"/>
        <v>85</v>
      </c>
    </row>
    <row r="89" spans="1:7" x14ac:dyDescent="0.3">
      <c r="A89" s="19">
        <v>88</v>
      </c>
      <c r="B89" s="19">
        <v>5400</v>
      </c>
      <c r="C89" s="19">
        <v>150</v>
      </c>
      <c r="D89" s="19">
        <v>388800</v>
      </c>
      <c r="E89" s="19">
        <v>10800</v>
      </c>
      <c r="F89" t="str">
        <f t="shared" si="4"/>
        <v>"hp":388800,"atk":10800</v>
      </c>
      <c r="G89">
        <f t="shared" si="5"/>
        <v>85</v>
      </c>
    </row>
    <row r="90" spans="1:7" x14ac:dyDescent="0.3">
      <c r="A90" s="19">
        <v>89</v>
      </c>
      <c r="B90" s="19">
        <v>5400</v>
      </c>
      <c r="C90" s="19">
        <v>150</v>
      </c>
      <c r="D90" s="19">
        <v>394200</v>
      </c>
      <c r="E90" s="19">
        <v>10950</v>
      </c>
      <c r="F90" t="str">
        <f t="shared" si="4"/>
        <v>"hp":394200,"atk":10950</v>
      </c>
      <c r="G90">
        <f t="shared" si="5"/>
        <v>85</v>
      </c>
    </row>
    <row r="91" spans="1:7" x14ac:dyDescent="0.3">
      <c r="A91" s="19">
        <v>90</v>
      </c>
      <c r="B91" s="19">
        <v>5400</v>
      </c>
      <c r="C91" s="19">
        <v>150</v>
      </c>
      <c r="D91" s="19">
        <v>399600</v>
      </c>
      <c r="E91" s="19">
        <v>11100</v>
      </c>
      <c r="F91" t="str">
        <f t="shared" si="4"/>
        <v>"hp":399600,"atk":11100</v>
      </c>
      <c r="G91">
        <f t="shared" si="5"/>
        <v>90</v>
      </c>
    </row>
    <row r="92" spans="1:7" x14ac:dyDescent="0.3">
      <c r="A92" s="19">
        <v>91</v>
      </c>
      <c r="B92" s="19">
        <v>5400</v>
      </c>
      <c r="C92" s="19">
        <v>150</v>
      </c>
      <c r="D92" s="19">
        <v>405000</v>
      </c>
      <c r="E92" s="19">
        <v>11250</v>
      </c>
      <c r="F92" t="str">
        <f t="shared" si="4"/>
        <v>"hp":405000,"atk":11250</v>
      </c>
      <c r="G92">
        <f t="shared" si="5"/>
        <v>90</v>
      </c>
    </row>
    <row r="93" spans="1:7" x14ac:dyDescent="0.3">
      <c r="A93" s="19">
        <v>92</v>
      </c>
      <c r="B93" s="19">
        <v>5400</v>
      </c>
      <c r="C93" s="19">
        <v>150</v>
      </c>
      <c r="D93" s="19">
        <v>410400</v>
      </c>
      <c r="E93" s="19">
        <v>11400</v>
      </c>
      <c r="F93" t="str">
        <f t="shared" si="4"/>
        <v>"hp":410400,"atk":11400</v>
      </c>
      <c r="G93">
        <f t="shared" si="5"/>
        <v>90</v>
      </c>
    </row>
    <row r="94" spans="1:7" x14ac:dyDescent="0.3">
      <c r="A94" s="19">
        <v>93</v>
      </c>
      <c r="B94" s="19">
        <v>5400</v>
      </c>
      <c r="C94" s="19">
        <v>150</v>
      </c>
      <c r="D94" s="19">
        <v>415800</v>
      </c>
      <c r="E94" s="19">
        <v>11550</v>
      </c>
      <c r="F94" t="str">
        <f t="shared" si="4"/>
        <v>"hp":415800,"atk":11550</v>
      </c>
      <c r="G94">
        <f t="shared" si="5"/>
        <v>90</v>
      </c>
    </row>
    <row r="95" spans="1:7" x14ac:dyDescent="0.3">
      <c r="A95" s="19">
        <v>94</v>
      </c>
      <c r="B95" s="19">
        <v>5400</v>
      </c>
      <c r="C95" s="19">
        <v>150</v>
      </c>
      <c r="D95" s="19">
        <v>421200</v>
      </c>
      <c r="E95" s="19">
        <v>11700</v>
      </c>
      <c r="F95" t="str">
        <f t="shared" si="4"/>
        <v>"hp":421200,"atk":11700</v>
      </c>
      <c r="G95">
        <f t="shared" si="5"/>
        <v>90</v>
      </c>
    </row>
    <row r="96" spans="1:7" x14ac:dyDescent="0.3">
      <c r="A96" s="19">
        <v>95</v>
      </c>
      <c r="B96" s="19">
        <v>5400</v>
      </c>
      <c r="C96" s="19">
        <v>150</v>
      </c>
      <c r="D96" s="19">
        <v>426600</v>
      </c>
      <c r="E96" s="19">
        <v>11850</v>
      </c>
      <c r="F96" t="str">
        <f t="shared" si="4"/>
        <v>"hp":426600,"atk":11850</v>
      </c>
      <c r="G96">
        <f t="shared" si="5"/>
        <v>95</v>
      </c>
    </row>
    <row r="97" spans="1:7" x14ac:dyDescent="0.3">
      <c r="A97" s="19">
        <v>96</v>
      </c>
      <c r="B97" s="19">
        <v>5400</v>
      </c>
      <c r="C97" s="19">
        <v>150</v>
      </c>
      <c r="D97" s="19">
        <v>432000</v>
      </c>
      <c r="E97" s="19">
        <v>12000</v>
      </c>
      <c r="F97" t="str">
        <f t="shared" si="4"/>
        <v>"hp":432000,"atk":12000</v>
      </c>
      <c r="G97">
        <f t="shared" si="5"/>
        <v>95</v>
      </c>
    </row>
    <row r="98" spans="1:7" x14ac:dyDescent="0.3">
      <c r="A98" s="19">
        <v>97</v>
      </c>
      <c r="B98" s="19">
        <v>5400</v>
      </c>
      <c r="C98" s="19">
        <v>150</v>
      </c>
      <c r="D98" s="19">
        <v>437400</v>
      </c>
      <c r="E98" s="19">
        <v>12150</v>
      </c>
      <c r="F98" t="str">
        <f t="shared" si="4"/>
        <v>"hp":437400,"atk":12150</v>
      </c>
      <c r="G98">
        <f t="shared" si="5"/>
        <v>95</v>
      </c>
    </row>
    <row r="99" spans="1:7" x14ac:dyDescent="0.3">
      <c r="A99" s="19">
        <v>98</v>
      </c>
      <c r="B99" s="19">
        <v>5400</v>
      </c>
      <c r="C99" s="19">
        <v>150</v>
      </c>
      <c r="D99" s="19">
        <v>442800</v>
      </c>
      <c r="E99" s="19">
        <v>12300</v>
      </c>
      <c r="F99" t="str">
        <f>$F$1&amp;D99&amp;$G$1&amp;E99</f>
        <v>"hp":442800,"atk":12300</v>
      </c>
      <c r="G99">
        <f t="shared" si="5"/>
        <v>95</v>
      </c>
    </row>
    <row r="100" spans="1:7" x14ac:dyDescent="0.3">
      <c r="A100" s="19">
        <v>99</v>
      </c>
      <c r="B100" s="19">
        <v>5400</v>
      </c>
      <c r="C100" s="19">
        <v>150</v>
      </c>
      <c r="D100" s="19">
        <v>448200</v>
      </c>
      <c r="E100" s="19">
        <v>12450</v>
      </c>
      <c r="F100" t="str">
        <f>$F$1&amp;D100&amp;$G$1&amp;E100</f>
        <v>"hp":448200,"atk":12450</v>
      </c>
      <c r="G100">
        <f t="shared" si="5"/>
        <v>95</v>
      </c>
    </row>
    <row r="101" spans="1:7" x14ac:dyDescent="0.3">
      <c r="A101" s="19">
        <v>100</v>
      </c>
      <c r="B101" s="19">
        <v>5400</v>
      </c>
      <c r="C101" s="19">
        <v>150</v>
      </c>
      <c r="D101" s="19">
        <v>453600</v>
      </c>
      <c r="E101" s="19">
        <v>12600</v>
      </c>
      <c r="F101" t="str">
        <f>$F$1&amp;D101&amp;$G$1&amp;E101</f>
        <v>"hp":453600,"atk":12600</v>
      </c>
      <c r="G101">
        <f t="shared" si="5"/>
        <v>100</v>
      </c>
    </row>
  </sheetData>
  <phoneticPr fontId="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9"/>
  <sheetViews>
    <sheetView topLeftCell="A15" workbookViewId="0">
      <selection activeCell="G18" sqref="G18"/>
    </sheetView>
  </sheetViews>
  <sheetFormatPr defaultColWidth="8.77734375" defaultRowHeight="16.5" x14ac:dyDescent="0.3"/>
  <cols>
    <col min="4" max="4" width="8.77734375" style="2"/>
    <col min="5" max="5" width="11.5546875" style="3" customWidth="1"/>
    <col min="6" max="6" width="11.5546875" style="31" customWidth="1"/>
    <col min="7" max="7" width="15.5546875" customWidth="1"/>
    <col min="8" max="8" width="83" style="4" customWidth="1"/>
    <col min="9" max="10" width="15.44140625" customWidth="1"/>
    <col min="11" max="11" width="12.5546875" customWidth="1"/>
    <col min="12" max="12" width="18.77734375" customWidth="1"/>
  </cols>
  <sheetData>
    <row r="1" spans="1:12" x14ac:dyDescent="0.3">
      <c r="E1" s="43" t="s">
        <v>37</v>
      </c>
      <c r="F1" s="44"/>
      <c r="G1" s="45"/>
      <c r="H1" s="46"/>
      <c r="I1" s="45" t="s">
        <v>38</v>
      </c>
      <c r="J1" s="45"/>
      <c r="K1" s="45"/>
      <c r="L1" s="45"/>
    </row>
    <row r="2" spans="1:12" x14ac:dyDescent="0.3">
      <c r="A2" s="5" t="s">
        <v>39</v>
      </c>
      <c r="B2" s="5" t="s">
        <v>40</v>
      </c>
      <c r="C2" s="5" t="s">
        <v>4</v>
      </c>
      <c r="D2" s="6" t="s">
        <v>3</v>
      </c>
      <c r="E2" s="7" t="s">
        <v>41</v>
      </c>
      <c r="F2" s="28" t="s">
        <v>433</v>
      </c>
      <c r="G2" s="5" t="s">
        <v>42</v>
      </c>
      <c r="H2" s="8" t="s">
        <v>43</v>
      </c>
      <c r="I2" s="5" t="s">
        <v>41</v>
      </c>
      <c r="J2" s="5" t="s">
        <v>433</v>
      </c>
      <c r="K2" s="5" t="s">
        <v>42</v>
      </c>
      <c r="L2" s="5" t="s">
        <v>43</v>
      </c>
    </row>
    <row r="3" spans="1:12" s="1" customFormat="1" x14ac:dyDescent="0.3">
      <c r="A3" s="9">
        <v>11076</v>
      </c>
      <c r="B3" s="9" t="s">
        <v>44</v>
      </c>
      <c r="C3" s="1" t="s">
        <v>45</v>
      </c>
      <c r="D3" s="10">
        <v>1</v>
      </c>
      <c r="E3" s="11"/>
      <c r="F3" s="29"/>
      <c r="G3" s="1" t="s">
        <v>46</v>
      </c>
      <c r="H3" s="12" t="s">
        <v>47</v>
      </c>
      <c r="I3" s="11"/>
      <c r="J3" s="29"/>
      <c r="K3" s="1" t="s">
        <v>48</v>
      </c>
      <c r="L3" s="1" t="s">
        <v>49</v>
      </c>
    </row>
    <row r="4" spans="1:12" s="1" customFormat="1" x14ac:dyDescent="0.3">
      <c r="A4" s="9">
        <v>11086</v>
      </c>
      <c r="B4" s="9" t="s">
        <v>50</v>
      </c>
      <c r="C4" s="1" t="s">
        <v>51</v>
      </c>
      <c r="D4" s="10">
        <v>1</v>
      </c>
      <c r="E4" s="11"/>
      <c r="F4" s="29"/>
      <c r="G4" s="1" t="s">
        <v>52</v>
      </c>
      <c r="H4" s="12" t="s">
        <v>53</v>
      </c>
      <c r="I4" s="11"/>
      <c r="J4" s="29"/>
      <c r="K4" s="1" t="s">
        <v>54</v>
      </c>
      <c r="L4" s="1" t="s">
        <v>55</v>
      </c>
    </row>
    <row r="5" spans="1:12" s="1" customFormat="1" x14ac:dyDescent="0.3">
      <c r="A5" s="13">
        <v>11096</v>
      </c>
      <c r="B5" s="13" t="s">
        <v>56</v>
      </c>
      <c r="C5" s="1" t="s">
        <v>57</v>
      </c>
      <c r="D5" s="10">
        <v>1</v>
      </c>
      <c r="E5" s="11"/>
      <c r="F5" s="29"/>
      <c r="G5" s="1" t="s">
        <v>58</v>
      </c>
      <c r="H5" s="12" t="s">
        <v>59</v>
      </c>
      <c r="I5" s="11"/>
      <c r="J5" s="29"/>
      <c r="K5" s="1" t="s">
        <v>60</v>
      </c>
      <c r="L5" s="1" t="s">
        <v>61</v>
      </c>
    </row>
    <row r="6" spans="1:12" s="1" customFormat="1" x14ac:dyDescent="0.3">
      <c r="A6" s="13">
        <v>11106</v>
      </c>
      <c r="B6" s="13" t="s">
        <v>462</v>
      </c>
      <c r="C6" s="9" t="s">
        <v>463</v>
      </c>
      <c r="D6" s="10">
        <v>1</v>
      </c>
      <c r="E6" s="11"/>
      <c r="F6" s="29"/>
      <c r="G6" s="23" t="s">
        <v>464</v>
      </c>
      <c r="H6" s="22" t="s">
        <v>466</v>
      </c>
      <c r="I6" s="11"/>
      <c r="J6" s="29"/>
      <c r="K6" s="1" t="s">
        <v>465</v>
      </c>
      <c r="L6" s="23" t="s">
        <v>467</v>
      </c>
    </row>
    <row r="7" spans="1:12" s="1" customFormat="1" x14ac:dyDescent="0.3">
      <c r="A7" s="9">
        <v>12026</v>
      </c>
      <c r="B7" s="9" t="s">
        <v>62</v>
      </c>
      <c r="C7" s="1" t="s">
        <v>63</v>
      </c>
      <c r="D7" s="10">
        <v>1</v>
      </c>
      <c r="E7" s="11" t="s">
        <v>64</v>
      </c>
      <c r="F7" s="29"/>
      <c r="G7" s="1" t="s">
        <v>65</v>
      </c>
      <c r="H7" s="12" t="s">
        <v>66</v>
      </c>
      <c r="I7" s="11" t="s">
        <v>67</v>
      </c>
      <c r="J7" s="29"/>
      <c r="K7" s="1" t="s">
        <v>68</v>
      </c>
      <c r="L7" s="1" t="s">
        <v>69</v>
      </c>
    </row>
    <row r="8" spans="1:12" s="1" customFormat="1" x14ac:dyDescent="0.3">
      <c r="A8" s="9">
        <v>12036</v>
      </c>
      <c r="B8" s="9" t="s">
        <v>70</v>
      </c>
      <c r="C8" s="1" t="s">
        <v>71</v>
      </c>
      <c r="D8" s="10">
        <v>1</v>
      </c>
      <c r="E8" s="11"/>
      <c r="F8" s="29"/>
      <c r="G8" s="1" t="s">
        <v>72</v>
      </c>
      <c r="H8" s="12" t="s">
        <v>73</v>
      </c>
      <c r="I8" s="11"/>
      <c r="J8" s="29"/>
      <c r="K8" s="1" t="s">
        <v>74</v>
      </c>
      <c r="L8" s="1" t="s">
        <v>75</v>
      </c>
    </row>
    <row r="9" spans="1:12" s="1" customFormat="1" x14ac:dyDescent="0.3">
      <c r="A9" s="13">
        <v>12046</v>
      </c>
      <c r="B9" s="13" t="s">
        <v>76</v>
      </c>
      <c r="C9" s="1" t="s">
        <v>77</v>
      </c>
      <c r="D9" s="10">
        <v>1</v>
      </c>
      <c r="E9" s="11"/>
      <c r="F9" s="29"/>
      <c r="G9" s="1" t="s">
        <v>78</v>
      </c>
      <c r="H9" s="12" t="s">
        <v>79</v>
      </c>
      <c r="I9" s="11"/>
      <c r="J9" s="29"/>
      <c r="K9" s="1" t="s">
        <v>80</v>
      </c>
      <c r="L9" s="1" t="s">
        <v>81</v>
      </c>
    </row>
    <row r="10" spans="1:12" s="1" customFormat="1" x14ac:dyDescent="0.3">
      <c r="A10" s="9">
        <v>13036</v>
      </c>
      <c r="B10" s="9" t="s">
        <v>82</v>
      </c>
      <c r="C10" s="1" t="s">
        <v>83</v>
      </c>
      <c r="D10" s="10">
        <v>1</v>
      </c>
      <c r="E10" s="11" t="s">
        <v>64</v>
      </c>
      <c r="F10" s="29"/>
      <c r="G10" s="1" t="s">
        <v>84</v>
      </c>
      <c r="H10" s="12" t="s">
        <v>85</v>
      </c>
      <c r="I10" s="11" t="s">
        <v>67</v>
      </c>
      <c r="J10" s="29"/>
      <c r="K10" s="1" t="s">
        <v>86</v>
      </c>
      <c r="L10" s="1" t="s">
        <v>87</v>
      </c>
    </row>
    <row r="11" spans="1:12" s="1" customFormat="1" x14ac:dyDescent="0.3">
      <c r="A11" s="9">
        <v>13046</v>
      </c>
      <c r="B11" s="9" t="s">
        <v>88</v>
      </c>
      <c r="C11" s="1" t="s">
        <v>89</v>
      </c>
      <c r="D11" s="10">
        <v>1</v>
      </c>
      <c r="E11" s="11"/>
      <c r="F11" s="29"/>
      <c r="G11" s="1" t="s">
        <v>90</v>
      </c>
      <c r="H11" s="12" t="s">
        <v>91</v>
      </c>
      <c r="I11" s="11"/>
      <c r="J11" s="29"/>
      <c r="K11" s="1" t="s">
        <v>92</v>
      </c>
      <c r="L11" s="1" t="s">
        <v>93</v>
      </c>
    </row>
    <row r="12" spans="1:12" s="1" customFormat="1" x14ac:dyDescent="0.3">
      <c r="A12" s="9">
        <v>13056</v>
      </c>
      <c r="B12" s="9" t="s">
        <v>486</v>
      </c>
      <c r="C12" s="9" t="s">
        <v>487</v>
      </c>
      <c r="D12" s="10">
        <v>1</v>
      </c>
      <c r="E12" s="11"/>
      <c r="F12" s="29"/>
      <c r="G12" s="1" t="s">
        <v>488</v>
      </c>
      <c r="H12" s="22" t="s">
        <v>490</v>
      </c>
      <c r="I12" s="11"/>
      <c r="J12" s="29"/>
      <c r="K12" s="1" t="s">
        <v>489</v>
      </c>
      <c r="L12" s="22" t="s">
        <v>491</v>
      </c>
    </row>
    <row r="13" spans="1:12" s="1" customFormat="1" x14ac:dyDescent="0.3">
      <c r="A13" s="9">
        <v>14026</v>
      </c>
      <c r="B13" s="9" t="s">
        <v>94</v>
      </c>
      <c r="C13" s="1" t="s">
        <v>95</v>
      </c>
      <c r="D13" s="10">
        <v>1</v>
      </c>
      <c r="E13" s="11"/>
      <c r="F13" s="29"/>
      <c r="G13" s="1" t="s">
        <v>96</v>
      </c>
      <c r="H13" s="12" t="s">
        <v>97</v>
      </c>
      <c r="I13" s="11"/>
      <c r="J13" s="29"/>
      <c r="K13" s="1" t="s">
        <v>98</v>
      </c>
      <c r="L13" s="1" t="s">
        <v>99</v>
      </c>
    </row>
    <row r="14" spans="1:12" s="1" customFormat="1" x14ac:dyDescent="0.3">
      <c r="A14" s="9">
        <v>14036</v>
      </c>
      <c r="B14" s="9" t="s">
        <v>100</v>
      </c>
      <c r="C14" s="1" t="s">
        <v>101</v>
      </c>
      <c r="D14" s="10">
        <v>1</v>
      </c>
      <c r="E14" s="11"/>
      <c r="F14" s="29"/>
      <c r="G14" s="1" t="s">
        <v>102</v>
      </c>
      <c r="H14" s="12" t="s">
        <v>103</v>
      </c>
      <c r="I14" s="11"/>
      <c r="J14" s="29"/>
      <c r="K14" s="1" t="s">
        <v>104</v>
      </c>
      <c r="L14" s="1" t="s">
        <v>105</v>
      </c>
    </row>
    <row r="15" spans="1:12" s="1" customFormat="1" x14ac:dyDescent="0.3">
      <c r="A15" s="9">
        <v>15036</v>
      </c>
      <c r="B15" s="13" t="s">
        <v>106</v>
      </c>
      <c r="C15" s="1" t="s">
        <v>107</v>
      </c>
      <c r="D15" s="10">
        <v>1</v>
      </c>
      <c r="E15" s="11" t="s">
        <v>108</v>
      </c>
      <c r="F15" s="29"/>
      <c r="G15" s="1" t="s">
        <v>109</v>
      </c>
      <c r="H15" s="12" t="s">
        <v>110</v>
      </c>
      <c r="I15" s="11" t="s">
        <v>111</v>
      </c>
      <c r="J15" s="29"/>
      <c r="K15" s="1" t="s">
        <v>112</v>
      </c>
      <c r="L15" s="1" t="s">
        <v>113</v>
      </c>
    </row>
    <row r="16" spans="1:12" s="1" customFormat="1" x14ac:dyDescent="0.3">
      <c r="A16" s="9">
        <v>14046</v>
      </c>
      <c r="B16" s="13" t="s">
        <v>114</v>
      </c>
      <c r="C16" s="1" t="s">
        <v>115</v>
      </c>
      <c r="D16" s="10">
        <v>1</v>
      </c>
      <c r="E16" s="11"/>
      <c r="F16" s="29">
        <v>60</v>
      </c>
      <c r="G16" s="1" t="s">
        <v>116</v>
      </c>
      <c r="H16" s="12" t="s">
        <v>117</v>
      </c>
      <c r="I16" s="11"/>
      <c r="J16" s="29">
        <v>100</v>
      </c>
      <c r="K16" s="1" t="s">
        <v>118</v>
      </c>
      <c r="L16" s="1" t="s">
        <v>119</v>
      </c>
    </row>
    <row r="17" spans="1:12" s="1" customFormat="1" x14ac:dyDescent="0.3">
      <c r="A17" s="13">
        <v>14056</v>
      </c>
      <c r="B17" s="13" t="s">
        <v>120</v>
      </c>
      <c r="C17" s="1" t="s">
        <v>121</v>
      </c>
      <c r="D17" s="10">
        <v>1</v>
      </c>
      <c r="E17" s="11"/>
      <c r="F17" s="29"/>
      <c r="G17" s="1" t="s">
        <v>122</v>
      </c>
      <c r="H17" s="12" t="s">
        <v>123</v>
      </c>
      <c r="I17" s="11"/>
      <c r="J17" s="29"/>
      <c r="K17" s="1" t="s">
        <v>124</v>
      </c>
      <c r="L17" s="1" t="s">
        <v>125</v>
      </c>
    </row>
    <row r="18" spans="1:12" s="1" customFormat="1" x14ac:dyDescent="0.3">
      <c r="A18" s="13">
        <v>15046</v>
      </c>
      <c r="B18" s="13" t="s">
        <v>126</v>
      </c>
      <c r="C18" s="1" t="s">
        <v>127</v>
      </c>
      <c r="D18" s="10">
        <v>1</v>
      </c>
      <c r="E18" s="11"/>
      <c r="F18" s="29"/>
      <c r="G18" s="1" t="s">
        <v>128</v>
      </c>
      <c r="H18" s="12" t="s">
        <v>129</v>
      </c>
      <c r="I18" s="11"/>
      <c r="J18" s="29"/>
      <c r="K18" s="1" t="s">
        <v>130</v>
      </c>
      <c r="L18" s="1" t="s">
        <v>131</v>
      </c>
    </row>
    <row r="19" spans="1:12" s="1" customFormat="1" x14ac:dyDescent="0.3">
      <c r="A19" s="9">
        <v>21036</v>
      </c>
      <c r="B19" s="9" t="s">
        <v>132</v>
      </c>
      <c r="C19" s="1" t="s">
        <v>133</v>
      </c>
      <c r="D19" s="10">
        <v>2</v>
      </c>
      <c r="E19" s="11"/>
      <c r="F19" s="29"/>
      <c r="G19" s="1" t="s">
        <v>134</v>
      </c>
      <c r="H19" s="12" t="s">
        <v>544</v>
      </c>
      <c r="I19" s="11"/>
      <c r="J19" s="29"/>
      <c r="K19" s="1" t="s">
        <v>135</v>
      </c>
      <c r="L19" s="9" t="s">
        <v>545</v>
      </c>
    </row>
    <row r="20" spans="1:12" s="1" customFormat="1" x14ac:dyDescent="0.3">
      <c r="A20" s="9">
        <v>21046</v>
      </c>
      <c r="B20" s="9" t="s">
        <v>136</v>
      </c>
      <c r="C20" s="1" t="s">
        <v>137</v>
      </c>
      <c r="D20" s="10">
        <v>2</v>
      </c>
      <c r="E20" s="11"/>
      <c r="F20" s="29"/>
      <c r="G20" s="1" t="s">
        <v>138</v>
      </c>
      <c r="H20" s="12" t="s">
        <v>139</v>
      </c>
      <c r="I20" s="11"/>
      <c r="J20" s="29"/>
      <c r="K20" s="1" t="s">
        <v>140</v>
      </c>
      <c r="L20" s="1" t="s">
        <v>141</v>
      </c>
    </row>
    <row r="21" spans="1:12" s="1" customFormat="1" x14ac:dyDescent="0.3">
      <c r="A21" s="13">
        <v>21056</v>
      </c>
      <c r="B21" s="13" t="s">
        <v>142</v>
      </c>
      <c r="C21" s="1" t="s">
        <v>143</v>
      </c>
      <c r="D21" s="10">
        <v>2</v>
      </c>
      <c r="E21" s="11"/>
      <c r="F21" s="29"/>
      <c r="G21" s="1" t="s">
        <v>144</v>
      </c>
      <c r="H21" s="12" t="s">
        <v>145</v>
      </c>
      <c r="I21" s="11"/>
      <c r="J21" s="29"/>
      <c r="K21" s="1" t="s">
        <v>146</v>
      </c>
      <c r="L21" s="1" t="s">
        <v>147</v>
      </c>
    </row>
    <row r="22" spans="1:12" s="1" customFormat="1" x14ac:dyDescent="0.3">
      <c r="A22" s="13">
        <v>21066</v>
      </c>
      <c r="B22" s="13" t="s">
        <v>511</v>
      </c>
      <c r="C22" s="9" t="s">
        <v>510</v>
      </c>
      <c r="D22" s="10">
        <v>2</v>
      </c>
      <c r="E22" s="11"/>
      <c r="F22" s="29"/>
      <c r="G22" s="23" t="s">
        <v>512</v>
      </c>
      <c r="H22" s="22" t="s">
        <v>514</v>
      </c>
      <c r="I22" s="11"/>
      <c r="J22" s="29"/>
      <c r="K22" s="23" t="s">
        <v>513</v>
      </c>
      <c r="L22" s="22" t="s">
        <v>515</v>
      </c>
    </row>
    <row r="23" spans="1:12" s="1" customFormat="1" x14ac:dyDescent="0.3">
      <c r="A23" s="9">
        <v>22036</v>
      </c>
      <c r="B23" s="9" t="s">
        <v>148</v>
      </c>
      <c r="C23" s="1" t="s">
        <v>149</v>
      </c>
      <c r="D23" s="10">
        <v>2</v>
      </c>
      <c r="E23" s="11" t="s">
        <v>64</v>
      </c>
      <c r="F23" s="29"/>
      <c r="G23" s="1" t="s">
        <v>150</v>
      </c>
      <c r="H23" s="12" t="s">
        <v>85</v>
      </c>
      <c r="I23" s="11" t="s">
        <v>67</v>
      </c>
      <c r="J23" s="29"/>
      <c r="K23" s="1" t="s">
        <v>151</v>
      </c>
      <c r="L23" s="1" t="s">
        <v>87</v>
      </c>
    </row>
    <row r="24" spans="1:12" s="1" customFormat="1" x14ac:dyDescent="0.3">
      <c r="A24" s="9">
        <v>22046</v>
      </c>
      <c r="B24" s="9" t="s">
        <v>152</v>
      </c>
      <c r="C24" s="1" t="s">
        <v>153</v>
      </c>
      <c r="D24" s="10">
        <v>2</v>
      </c>
      <c r="E24" s="11"/>
      <c r="F24" s="29"/>
      <c r="G24" s="1" t="s">
        <v>154</v>
      </c>
      <c r="H24" s="12" t="s">
        <v>155</v>
      </c>
      <c r="I24" s="11"/>
      <c r="J24" s="29"/>
      <c r="K24" s="1" t="s">
        <v>156</v>
      </c>
      <c r="L24" s="1" t="s">
        <v>157</v>
      </c>
    </row>
    <row r="25" spans="1:12" s="1" customFormat="1" x14ac:dyDescent="0.3">
      <c r="A25" s="9">
        <v>22056</v>
      </c>
      <c r="B25" s="9" t="s">
        <v>158</v>
      </c>
      <c r="C25" s="1" t="s">
        <v>159</v>
      </c>
      <c r="D25" s="10">
        <v>2</v>
      </c>
      <c r="E25" s="11" t="s">
        <v>160</v>
      </c>
      <c r="F25" s="29"/>
      <c r="G25" s="1" t="s">
        <v>161</v>
      </c>
      <c r="H25" s="12" t="s">
        <v>162</v>
      </c>
      <c r="I25" s="11" t="s">
        <v>163</v>
      </c>
      <c r="J25" s="29"/>
      <c r="K25" s="1" t="s">
        <v>164</v>
      </c>
      <c r="L25" s="1" t="s">
        <v>165</v>
      </c>
    </row>
    <row r="26" spans="1:12" s="1" customFormat="1" x14ac:dyDescent="0.3">
      <c r="A26" s="13">
        <v>22066</v>
      </c>
      <c r="B26" s="13" t="s">
        <v>166</v>
      </c>
      <c r="C26" s="1" t="s">
        <v>167</v>
      </c>
      <c r="D26" s="10">
        <v>2</v>
      </c>
      <c r="E26" s="11"/>
      <c r="F26" s="29"/>
      <c r="G26" s="1" t="s">
        <v>168</v>
      </c>
      <c r="H26" s="12" t="s">
        <v>169</v>
      </c>
      <c r="I26" s="11"/>
      <c r="J26" s="29"/>
      <c r="K26" s="1" t="s">
        <v>170</v>
      </c>
      <c r="L26" s="1" t="s">
        <v>171</v>
      </c>
    </row>
    <row r="27" spans="1:12" s="1" customFormat="1" x14ac:dyDescent="0.3">
      <c r="A27" s="13">
        <v>22076</v>
      </c>
      <c r="B27" s="13" t="s">
        <v>172</v>
      </c>
      <c r="C27" s="1" t="s">
        <v>173</v>
      </c>
      <c r="D27" s="10">
        <v>2</v>
      </c>
      <c r="E27" s="11"/>
      <c r="F27" s="29"/>
      <c r="G27" s="1" t="s">
        <v>174</v>
      </c>
      <c r="H27" s="12" t="s">
        <v>175</v>
      </c>
      <c r="I27" s="11"/>
      <c r="J27" s="29"/>
      <c r="K27" s="1" t="s">
        <v>176</v>
      </c>
      <c r="L27" s="1" t="s">
        <v>177</v>
      </c>
    </row>
    <row r="28" spans="1:12" s="1" customFormat="1" ht="17.25" x14ac:dyDescent="0.3">
      <c r="A28" s="13">
        <v>22086</v>
      </c>
      <c r="B28" s="13" t="s">
        <v>732</v>
      </c>
      <c r="C28" s="9" t="s">
        <v>733</v>
      </c>
      <c r="D28" s="10">
        <v>2</v>
      </c>
      <c r="E28" s="11"/>
      <c r="F28" s="29"/>
      <c r="G28" s="23" t="s">
        <v>734</v>
      </c>
      <c r="H28" s="26" t="s">
        <v>736</v>
      </c>
      <c r="I28" s="11"/>
      <c r="J28" s="29"/>
      <c r="K28" s="23" t="s">
        <v>735</v>
      </c>
      <c r="L28" s="26" t="s">
        <v>737</v>
      </c>
    </row>
    <row r="29" spans="1:12" s="1" customFormat="1" x14ac:dyDescent="0.3">
      <c r="A29" s="9">
        <v>23036</v>
      </c>
      <c r="B29" s="9" t="s">
        <v>178</v>
      </c>
      <c r="C29" s="23" t="s">
        <v>597</v>
      </c>
      <c r="D29" s="10">
        <v>2</v>
      </c>
      <c r="E29" s="11"/>
      <c r="F29" s="29"/>
      <c r="G29" s="1" t="s">
        <v>179</v>
      </c>
      <c r="H29" s="12" t="s">
        <v>180</v>
      </c>
      <c r="I29" s="11"/>
      <c r="J29" s="29"/>
      <c r="K29" s="1" t="s">
        <v>181</v>
      </c>
      <c r="L29" s="1" t="s">
        <v>182</v>
      </c>
    </row>
    <row r="30" spans="1:12" s="1" customFormat="1" x14ac:dyDescent="0.3">
      <c r="A30" s="9">
        <v>24026</v>
      </c>
      <c r="B30" s="9" t="s">
        <v>183</v>
      </c>
      <c r="C30" s="1" t="s">
        <v>184</v>
      </c>
      <c r="D30" s="10">
        <v>2</v>
      </c>
      <c r="E30" s="11"/>
      <c r="F30" s="29"/>
      <c r="G30" s="1" t="s">
        <v>185</v>
      </c>
      <c r="H30" s="12" t="s">
        <v>186</v>
      </c>
      <c r="I30" s="11"/>
      <c r="J30" s="29"/>
      <c r="K30" s="1" t="s">
        <v>187</v>
      </c>
      <c r="L30" s="1" t="s">
        <v>188</v>
      </c>
    </row>
    <row r="31" spans="1:12" s="1" customFormat="1" x14ac:dyDescent="0.3">
      <c r="A31" s="9">
        <v>24036</v>
      </c>
      <c r="B31" s="9" t="s">
        <v>189</v>
      </c>
      <c r="C31" s="1" t="s">
        <v>190</v>
      </c>
      <c r="D31" s="10">
        <v>2</v>
      </c>
      <c r="E31" s="11" t="s">
        <v>191</v>
      </c>
      <c r="F31" s="29"/>
      <c r="G31" s="1" t="s">
        <v>192</v>
      </c>
      <c r="H31" s="22" t="s">
        <v>451</v>
      </c>
      <c r="I31" s="11" t="s">
        <v>193</v>
      </c>
      <c r="J31" s="29"/>
      <c r="K31" s="1" t="s">
        <v>194</v>
      </c>
      <c r="L31" s="1" t="s">
        <v>195</v>
      </c>
    </row>
    <row r="32" spans="1:12" s="1" customFormat="1" x14ac:dyDescent="0.3">
      <c r="A32" s="9">
        <v>24046</v>
      </c>
      <c r="B32" s="9" t="s">
        <v>447</v>
      </c>
      <c r="C32" s="9" t="s">
        <v>448</v>
      </c>
      <c r="D32" s="10">
        <v>2</v>
      </c>
      <c r="E32" s="11"/>
      <c r="F32" s="29"/>
      <c r="G32" s="1" t="s">
        <v>449</v>
      </c>
      <c r="H32" s="33" t="s">
        <v>452</v>
      </c>
      <c r="I32" s="11"/>
      <c r="J32" s="29"/>
      <c r="K32" s="1" t="s">
        <v>450</v>
      </c>
      <c r="L32" s="33" t="s">
        <v>453</v>
      </c>
    </row>
    <row r="33" spans="1:12" s="1" customFormat="1" x14ac:dyDescent="0.3">
      <c r="A33" s="9">
        <v>25066</v>
      </c>
      <c r="B33" s="9" t="s">
        <v>196</v>
      </c>
      <c r="C33" s="1" t="s">
        <v>197</v>
      </c>
      <c r="D33" s="10">
        <v>2</v>
      </c>
      <c r="E33" s="11" t="s">
        <v>191</v>
      </c>
      <c r="F33" s="29"/>
      <c r="G33" s="1" t="s">
        <v>198</v>
      </c>
      <c r="H33" s="1" t="s">
        <v>199</v>
      </c>
      <c r="I33" s="11" t="s">
        <v>193</v>
      </c>
      <c r="J33" s="29"/>
      <c r="K33" s="1" t="s">
        <v>200</v>
      </c>
      <c r="L33" s="1" t="s">
        <v>201</v>
      </c>
    </row>
    <row r="34" spans="1:12" s="1" customFormat="1" x14ac:dyDescent="0.3">
      <c r="A34" s="13">
        <v>25076</v>
      </c>
      <c r="B34" s="13" t="s">
        <v>202</v>
      </c>
      <c r="C34" s="1" t="s">
        <v>203</v>
      </c>
      <c r="D34" s="10">
        <v>2</v>
      </c>
      <c r="E34" s="11"/>
      <c r="F34" s="29"/>
      <c r="G34" s="1" t="s">
        <v>204</v>
      </c>
      <c r="H34" s="12" t="s">
        <v>205</v>
      </c>
      <c r="I34" s="11"/>
      <c r="J34" s="29"/>
      <c r="K34" s="1" t="s">
        <v>206</v>
      </c>
      <c r="L34" s="1" t="s">
        <v>207</v>
      </c>
    </row>
    <row r="35" spans="1:12" s="1" customFormat="1" x14ac:dyDescent="0.3">
      <c r="A35" s="13">
        <v>25086</v>
      </c>
      <c r="B35" s="13" t="s">
        <v>480</v>
      </c>
      <c r="C35" s="9" t="s">
        <v>481</v>
      </c>
      <c r="D35" s="10">
        <v>2</v>
      </c>
      <c r="E35" s="11"/>
      <c r="F35" s="29"/>
      <c r="G35" s="23" t="s">
        <v>482</v>
      </c>
      <c r="H35" s="22" t="s">
        <v>484</v>
      </c>
      <c r="I35" s="11"/>
      <c r="J35" s="29"/>
      <c r="K35" s="23" t="s">
        <v>483</v>
      </c>
      <c r="L35" s="22" t="s">
        <v>485</v>
      </c>
    </row>
    <row r="36" spans="1:12" s="1" customFormat="1" x14ac:dyDescent="0.3">
      <c r="A36" s="9">
        <v>31076</v>
      </c>
      <c r="B36" s="9" t="s">
        <v>208</v>
      </c>
      <c r="C36" s="1" t="s">
        <v>209</v>
      </c>
      <c r="D36" s="10">
        <v>3</v>
      </c>
      <c r="E36" s="11"/>
      <c r="F36" s="29"/>
      <c r="G36" s="1" t="s">
        <v>210</v>
      </c>
      <c r="H36" s="12" t="s">
        <v>47</v>
      </c>
      <c r="I36" s="11"/>
      <c r="J36" s="29"/>
      <c r="K36" s="1" t="s">
        <v>211</v>
      </c>
      <c r="L36" s="1" t="s">
        <v>49</v>
      </c>
    </row>
    <row r="37" spans="1:12" s="1" customFormat="1" x14ac:dyDescent="0.3">
      <c r="A37" s="9">
        <v>31086</v>
      </c>
      <c r="B37" s="9" t="s">
        <v>212</v>
      </c>
      <c r="C37" s="1" t="s">
        <v>213</v>
      </c>
      <c r="D37" s="10">
        <v>3</v>
      </c>
      <c r="E37" s="11"/>
      <c r="F37" s="29"/>
      <c r="G37" s="1" t="s">
        <v>214</v>
      </c>
      <c r="H37" s="12" t="s">
        <v>215</v>
      </c>
      <c r="I37" s="11"/>
      <c r="J37" s="29"/>
      <c r="K37" s="1" t="s">
        <v>216</v>
      </c>
      <c r="L37" s="1" t="s">
        <v>217</v>
      </c>
    </row>
    <row r="38" spans="1:12" s="1" customFormat="1" x14ac:dyDescent="0.3">
      <c r="A38" s="9">
        <v>31096</v>
      </c>
      <c r="B38" s="9" t="s">
        <v>218</v>
      </c>
      <c r="C38" s="1" t="s">
        <v>219</v>
      </c>
      <c r="D38" s="10">
        <v>3</v>
      </c>
      <c r="E38" s="11"/>
      <c r="F38" s="29"/>
      <c r="G38" s="1" t="s">
        <v>220</v>
      </c>
      <c r="H38" s="12" t="s">
        <v>221</v>
      </c>
      <c r="I38" s="11"/>
      <c r="J38" s="29"/>
      <c r="K38" s="1" t="s">
        <v>222</v>
      </c>
      <c r="L38" s="1" t="s">
        <v>223</v>
      </c>
    </row>
    <row r="39" spans="1:12" s="1" customFormat="1" x14ac:dyDescent="0.3">
      <c r="A39" s="9">
        <v>31106</v>
      </c>
      <c r="B39" s="9" t="s">
        <v>224</v>
      </c>
      <c r="C39" s="1" t="s">
        <v>225</v>
      </c>
      <c r="D39" s="10">
        <v>3</v>
      </c>
      <c r="E39" s="11"/>
      <c r="F39" s="29"/>
      <c r="G39" s="1" t="s">
        <v>226</v>
      </c>
      <c r="H39" s="12" t="s">
        <v>227</v>
      </c>
      <c r="I39" s="11"/>
      <c r="J39" s="29"/>
      <c r="K39" s="1" t="s">
        <v>228</v>
      </c>
      <c r="L39" s="1" t="s">
        <v>229</v>
      </c>
    </row>
    <row r="40" spans="1:12" s="1" customFormat="1" x14ac:dyDescent="0.3">
      <c r="A40" s="13">
        <v>31116</v>
      </c>
      <c r="B40" s="13" t="s">
        <v>230</v>
      </c>
      <c r="C40" s="1" t="s">
        <v>231</v>
      </c>
      <c r="D40" s="10">
        <v>1</v>
      </c>
      <c r="E40" s="11"/>
      <c r="F40" s="29"/>
      <c r="G40" s="1" t="s">
        <v>232</v>
      </c>
      <c r="H40" s="12" t="s">
        <v>233</v>
      </c>
      <c r="I40" s="11"/>
      <c r="J40" s="29"/>
      <c r="K40" s="1" t="s">
        <v>234</v>
      </c>
      <c r="L40" s="1" t="s">
        <v>235</v>
      </c>
    </row>
    <row r="41" spans="1:12" s="1" customFormat="1" x14ac:dyDescent="0.3">
      <c r="A41" s="9">
        <v>32036</v>
      </c>
      <c r="B41" s="9" t="s">
        <v>236</v>
      </c>
      <c r="C41" s="1" t="s">
        <v>237</v>
      </c>
      <c r="D41" s="10">
        <v>3</v>
      </c>
      <c r="E41" s="11" t="s">
        <v>64</v>
      </c>
      <c r="F41" s="29"/>
      <c r="G41" s="1" t="s">
        <v>238</v>
      </c>
      <c r="H41" s="12" t="s">
        <v>239</v>
      </c>
      <c r="I41" s="11" t="s">
        <v>67</v>
      </c>
      <c r="J41" s="29"/>
      <c r="K41" s="1" t="s">
        <v>240</v>
      </c>
      <c r="L41" s="1" t="s">
        <v>241</v>
      </c>
    </row>
    <row r="42" spans="1:12" s="1" customFormat="1" x14ac:dyDescent="0.3">
      <c r="A42" s="9">
        <v>32046</v>
      </c>
      <c r="B42" s="9" t="s">
        <v>242</v>
      </c>
      <c r="C42" s="1" t="s">
        <v>243</v>
      </c>
      <c r="D42" s="10">
        <v>3</v>
      </c>
      <c r="E42" s="11"/>
      <c r="F42" s="29"/>
      <c r="G42" s="1" t="s">
        <v>244</v>
      </c>
      <c r="H42" s="12" t="s">
        <v>245</v>
      </c>
      <c r="I42" s="11"/>
      <c r="J42" s="29"/>
      <c r="K42" s="1" t="s">
        <v>246</v>
      </c>
      <c r="L42" s="1" t="s">
        <v>247</v>
      </c>
    </row>
    <row r="43" spans="1:12" s="1" customFormat="1" x14ac:dyDescent="0.3">
      <c r="A43" s="13">
        <v>32066</v>
      </c>
      <c r="B43" s="13" t="s">
        <v>248</v>
      </c>
      <c r="C43" s="1" t="s">
        <v>249</v>
      </c>
      <c r="D43" s="10">
        <v>3</v>
      </c>
      <c r="E43" s="11" t="s">
        <v>250</v>
      </c>
      <c r="F43" s="29"/>
      <c r="G43" s="1" t="s">
        <v>251</v>
      </c>
      <c r="H43" s="12" t="s">
        <v>252</v>
      </c>
      <c r="I43" s="11" t="s">
        <v>253</v>
      </c>
      <c r="J43" s="29"/>
      <c r="K43" s="1" t="s">
        <v>254</v>
      </c>
      <c r="L43" s="1" t="s">
        <v>255</v>
      </c>
    </row>
    <row r="44" spans="1:12" s="1" customFormat="1" x14ac:dyDescent="0.3">
      <c r="A44" s="9">
        <v>32056</v>
      </c>
      <c r="B44" s="9" t="s">
        <v>256</v>
      </c>
      <c r="C44" s="1" t="s">
        <v>257</v>
      </c>
      <c r="D44" s="10">
        <v>3</v>
      </c>
      <c r="E44" s="11" t="s">
        <v>191</v>
      </c>
      <c r="F44" s="29"/>
      <c r="G44" s="1" t="s">
        <v>258</v>
      </c>
      <c r="H44" s="14" t="s">
        <v>259</v>
      </c>
      <c r="I44" s="11" t="s">
        <v>193</v>
      </c>
      <c r="J44" s="29"/>
      <c r="K44" s="1" t="s">
        <v>260</v>
      </c>
      <c r="L44" s="1" t="s">
        <v>261</v>
      </c>
    </row>
    <row r="45" spans="1:12" s="1" customFormat="1" ht="33" x14ac:dyDescent="0.3">
      <c r="A45" s="9">
        <v>32076</v>
      </c>
      <c r="B45" s="23" t="s">
        <v>522</v>
      </c>
      <c r="C45" s="23" t="s">
        <v>526</v>
      </c>
      <c r="D45" s="10">
        <v>3</v>
      </c>
      <c r="E45" s="11"/>
      <c r="F45" s="29"/>
      <c r="G45" s="23" t="s">
        <v>523</v>
      </c>
      <c r="H45" s="39" t="s">
        <v>524</v>
      </c>
      <c r="I45" s="11"/>
      <c r="J45" s="29"/>
      <c r="K45" s="23" t="s">
        <v>608</v>
      </c>
      <c r="L45" s="38" t="s">
        <v>525</v>
      </c>
    </row>
    <row r="46" spans="1:12" s="1" customFormat="1" x14ac:dyDescent="0.3">
      <c r="A46" s="9">
        <v>33026</v>
      </c>
      <c r="B46" s="9" t="s">
        <v>262</v>
      </c>
      <c r="C46" s="1" t="s">
        <v>263</v>
      </c>
      <c r="D46" s="10">
        <v>3</v>
      </c>
      <c r="E46" s="11"/>
      <c r="F46" s="29"/>
      <c r="G46" s="1" t="s">
        <v>264</v>
      </c>
      <c r="H46" s="12" t="s">
        <v>265</v>
      </c>
      <c r="I46" s="11"/>
      <c r="J46" s="29"/>
      <c r="K46" s="1" t="s">
        <v>266</v>
      </c>
      <c r="L46" s="1" t="s">
        <v>267</v>
      </c>
    </row>
    <row r="47" spans="1:12" s="1" customFormat="1" x14ac:dyDescent="0.3">
      <c r="A47" s="13">
        <v>33036</v>
      </c>
      <c r="B47" s="13" t="s">
        <v>268</v>
      </c>
      <c r="C47" s="1" t="s">
        <v>269</v>
      </c>
      <c r="D47" s="10">
        <v>3</v>
      </c>
      <c r="E47" s="11"/>
      <c r="F47" s="29"/>
      <c r="G47" s="1" t="s">
        <v>270</v>
      </c>
      <c r="H47" s="22" t="s">
        <v>460</v>
      </c>
      <c r="I47" s="11"/>
      <c r="J47" s="29"/>
      <c r="K47" s="1" t="s">
        <v>271</v>
      </c>
      <c r="L47" s="23" t="s">
        <v>461</v>
      </c>
    </row>
    <row r="48" spans="1:12" s="1" customFormat="1" x14ac:dyDescent="0.3">
      <c r="A48" s="9">
        <v>34026</v>
      </c>
      <c r="B48" s="9" t="s">
        <v>272</v>
      </c>
      <c r="C48" s="1" t="s">
        <v>273</v>
      </c>
      <c r="D48" s="10">
        <v>3</v>
      </c>
      <c r="E48" s="11"/>
      <c r="F48" s="29">
        <v>60</v>
      </c>
      <c r="G48" s="1" t="s">
        <v>274</v>
      </c>
      <c r="H48" s="22" t="s">
        <v>428</v>
      </c>
      <c r="I48" s="11"/>
      <c r="J48" s="29">
        <v>100</v>
      </c>
      <c r="K48" s="1" t="s">
        <v>275</v>
      </c>
      <c r="L48" s="23" t="s">
        <v>429</v>
      </c>
    </row>
    <row r="49" spans="1:12" s="1" customFormat="1" x14ac:dyDescent="0.3">
      <c r="A49" s="9">
        <v>34036</v>
      </c>
      <c r="B49" s="23" t="s">
        <v>504</v>
      </c>
      <c r="C49" s="23" t="s">
        <v>505</v>
      </c>
      <c r="D49" s="10">
        <v>3</v>
      </c>
      <c r="E49" s="34" t="s">
        <v>507</v>
      </c>
      <c r="F49" s="29"/>
      <c r="G49" s="30" t="str">
        <f>""</f>
        <v/>
      </c>
      <c r="H49" s="22" t="s">
        <v>508</v>
      </c>
      <c r="I49" s="34" t="s">
        <v>506</v>
      </c>
      <c r="J49" s="29"/>
      <c r="K49" s="30" t="str">
        <f>""</f>
        <v/>
      </c>
      <c r="L49" s="23" t="s">
        <v>509</v>
      </c>
    </row>
    <row r="50" spans="1:12" s="1" customFormat="1" x14ac:dyDescent="0.3">
      <c r="A50" s="9">
        <v>35036</v>
      </c>
      <c r="B50" s="9" t="s">
        <v>276</v>
      </c>
      <c r="C50" s="1" t="s">
        <v>277</v>
      </c>
      <c r="D50" s="10">
        <v>3</v>
      </c>
      <c r="E50" s="11"/>
      <c r="F50" s="29"/>
      <c r="G50" s="1" t="s">
        <v>278</v>
      </c>
      <c r="H50" s="12" t="s">
        <v>279</v>
      </c>
      <c r="I50" s="11"/>
      <c r="J50" s="29"/>
      <c r="K50" s="1" t="s">
        <v>280</v>
      </c>
      <c r="L50" s="1" t="s">
        <v>281</v>
      </c>
    </row>
    <row r="51" spans="1:12" s="1" customFormat="1" x14ac:dyDescent="0.3">
      <c r="A51" s="13">
        <v>35046</v>
      </c>
      <c r="B51" s="13" t="s">
        <v>282</v>
      </c>
      <c r="C51" s="1" t="s">
        <v>283</v>
      </c>
      <c r="D51" s="10">
        <v>3</v>
      </c>
      <c r="E51" s="11"/>
      <c r="F51" s="29"/>
      <c r="G51" s="1" t="s">
        <v>284</v>
      </c>
      <c r="H51" s="12" t="s">
        <v>279</v>
      </c>
      <c r="I51" s="11"/>
      <c r="J51" s="29"/>
      <c r="K51" s="1" t="s">
        <v>285</v>
      </c>
      <c r="L51" s="1" t="s">
        <v>281</v>
      </c>
    </row>
    <row r="52" spans="1:12" s="1" customFormat="1" x14ac:dyDescent="0.3">
      <c r="A52" s="13">
        <v>35056</v>
      </c>
      <c r="B52" s="13" t="s">
        <v>454</v>
      </c>
      <c r="C52" s="9" t="s">
        <v>455</v>
      </c>
      <c r="D52" s="10">
        <v>3</v>
      </c>
      <c r="E52" s="11"/>
      <c r="F52" s="29"/>
      <c r="G52" s="23" t="s">
        <v>456</v>
      </c>
      <c r="H52" s="22" t="s">
        <v>458</v>
      </c>
      <c r="I52" s="11"/>
      <c r="J52" s="29"/>
      <c r="K52" s="1" t="s">
        <v>457</v>
      </c>
      <c r="L52" s="22" t="s">
        <v>459</v>
      </c>
    </row>
    <row r="53" spans="1:12" s="1" customFormat="1" x14ac:dyDescent="0.3">
      <c r="A53" s="13">
        <v>41056</v>
      </c>
      <c r="B53" s="13" t="s">
        <v>286</v>
      </c>
      <c r="C53" s="1" t="s">
        <v>287</v>
      </c>
      <c r="D53" s="10">
        <v>4</v>
      </c>
      <c r="E53" s="11" t="s">
        <v>191</v>
      </c>
      <c r="F53" s="29"/>
      <c r="G53" s="1" t="s">
        <v>288</v>
      </c>
      <c r="H53" s="12" t="s">
        <v>289</v>
      </c>
      <c r="I53" s="11" t="s">
        <v>193</v>
      </c>
      <c r="J53" s="29"/>
      <c r="K53" s="1" t="s">
        <v>290</v>
      </c>
      <c r="L53" s="1" t="s">
        <v>291</v>
      </c>
    </row>
    <row r="54" spans="1:12" s="1" customFormat="1" x14ac:dyDescent="0.3">
      <c r="A54" s="9">
        <v>41066</v>
      </c>
      <c r="B54" s="9" t="s">
        <v>292</v>
      </c>
      <c r="C54" s="1" t="s">
        <v>293</v>
      </c>
      <c r="D54" s="10">
        <v>4</v>
      </c>
      <c r="E54" s="11" t="s">
        <v>191</v>
      </c>
      <c r="F54" s="29"/>
      <c r="G54" s="1" t="s">
        <v>294</v>
      </c>
      <c r="H54" s="12" t="s">
        <v>289</v>
      </c>
      <c r="I54" s="11" t="s">
        <v>193</v>
      </c>
      <c r="J54" s="29"/>
      <c r="K54" s="1" t="s">
        <v>295</v>
      </c>
      <c r="L54" s="1" t="s">
        <v>291</v>
      </c>
    </row>
    <row r="55" spans="1:12" s="1" customFormat="1" x14ac:dyDescent="0.3">
      <c r="A55" s="9">
        <v>41076</v>
      </c>
      <c r="B55" s="23" t="s">
        <v>492</v>
      </c>
      <c r="C55" s="23" t="s">
        <v>493</v>
      </c>
      <c r="D55" s="10">
        <v>4</v>
      </c>
      <c r="E55" s="11"/>
      <c r="F55" s="29"/>
      <c r="G55" s="23" t="s">
        <v>494</v>
      </c>
      <c r="H55" s="22" t="s">
        <v>496</v>
      </c>
      <c r="I55" s="11"/>
      <c r="J55" s="29"/>
      <c r="K55" s="23" t="s">
        <v>495</v>
      </c>
      <c r="L55" s="22" t="s">
        <v>497</v>
      </c>
    </row>
    <row r="56" spans="1:12" s="1" customFormat="1" x14ac:dyDescent="0.3">
      <c r="A56" s="9">
        <v>42016</v>
      </c>
      <c r="B56" s="9" t="s">
        <v>296</v>
      </c>
      <c r="C56" s="1" t="s">
        <v>297</v>
      </c>
      <c r="D56" s="10">
        <v>4</v>
      </c>
      <c r="E56" s="11"/>
      <c r="F56" s="29"/>
      <c r="G56" s="1" t="s">
        <v>298</v>
      </c>
      <c r="H56" s="12" t="s">
        <v>299</v>
      </c>
      <c r="I56" s="11"/>
      <c r="J56" s="29"/>
      <c r="K56" s="1" t="s">
        <v>300</v>
      </c>
      <c r="L56" s="1" t="s">
        <v>301</v>
      </c>
    </row>
    <row r="57" spans="1:12" s="1" customFormat="1" x14ac:dyDescent="0.3">
      <c r="A57" s="13">
        <v>42026</v>
      </c>
      <c r="B57" s="13" t="s">
        <v>474</v>
      </c>
      <c r="C57" s="9" t="s">
        <v>475</v>
      </c>
      <c r="D57" s="10">
        <v>4</v>
      </c>
      <c r="E57" s="34"/>
      <c r="F57" s="29"/>
      <c r="G57" s="23" t="s">
        <v>478</v>
      </c>
      <c r="H57" s="22" t="s">
        <v>476</v>
      </c>
      <c r="I57" s="34"/>
      <c r="J57" s="29"/>
      <c r="K57" s="23" t="s">
        <v>479</v>
      </c>
      <c r="L57" s="22" t="s">
        <v>477</v>
      </c>
    </row>
    <row r="58" spans="1:12" s="1" customFormat="1" x14ac:dyDescent="0.3">
      <c r="A58" s="9">
        <v>43046</v>
      </c>
      <c r="B58" s="9" t="s">
        <v>302</v>
      </c>
      <c r="C58" s="1" t="s">
        <v>303</v>
      </c>
      <c r="D58" s="10">
        <v>4</v>
      </c>
      <c r="E58" s="11"/>
      <c r="F58" s="29"/>
      <c r="G58" s="1" t="s">
        <v>304</v>
      </c>
      <c r="H58" s="12" t="s">
        <v>305</v>
      </c>
      <c r="I58" s="11"/>
      <c r="J58" s="29"/>
      <c r="K58" s="1" t="s">
        <v>306</v>
      </c>
      <c r="L58" s="1" t="s">
        <v>307</v>
      </c>
    </row>
    <row r="59" spans="1:12" s="1" customFormat="1" x14ac:dyDescent="0.3">
      <c r="A59" s="9">
        <v>43056</v>
      </c>
      <c r="B59" s="9" t="s">
        <v>308</v>
      </c>
      <c r="C59" s="1" t="s">
        <v>309</v>
      </c>
      <c r="D59" s="10">
        <v>4</v>
      </c>
      <c r="E59" s="11"/>
      <c r="F59" s="29"/>
      <c r="G59" s="1" t="s">
        <v>310</v>
      </c>
      <c r="H59" s="12" t="s">
        <v>305</v>
      </c>
      <c r="I59" s="11"/>
      <c r="J59" s="29"/>
      <c r="K59" s="1" t="s">
        <v>311</v>
      </c>
      <c r="L59" s="1" t="s">
        <v>307</v>
      </c>
    </row>
    <row r="60" spans="1:12" s="1" customFormat="1" x14ac:dyDescent="0.3">
      <c r="A60" s="9">
        <v>43066</v>
      </c>
      <c r="B60" s="9" t="s">
        <v>312</v>
      </c>
      <c r="C60" s="1" t="s">
        <v>313</v>
      </c>
      <c r="D60" s="10">
        <v>4</v>
      </c>
      <c r="E60" s="11"/>
      <c r="F60" s="29"/>
      <c r="G60" s="1" t="s">
        <v>314</v>
      </c>
      <c r="H60" s="12" t="s">
        <v>315</v>
      </c>
      <c r="K60" s="1" t="s">
        <v>316</v>
      </c>
      <c r="L60" s="1" t="s">
        <v>317</v>
      </c>
    </row>
    <row r="61" spans="1:12" s="1" customFormat="1" x14ac:dyDescent="0.3">
      <c r="A61" s="13">
        <v>43076</v>
      </c>
      <c r="B61" s="13" t="s">
        <v>318</v>
      </c>
      <c r="C61" s="1" t="s">
        <v>319</v>
      </c>
      <c r="D61" s="10">
        <v>4</v>
      </c>
      <c r="E61" s="11"/>
      <c r="F61" s="29"/>
      <c r="G61" s="1" t="s">
        <v>320</v>
      </c>
      <c r="H61" s="12" t="s">
        <v>430</v>
      </c>
      <c r="K61" s="1" t="s">
        <v>321</v>
      </c>
      <c r="L61" s="1" t="s">
        <v>431</v>
      </c>
    </row>
    <row r="62" spans="1:12" s="1" customFormat="1" x14ac:dyDescent="0.3">
      <c r="A62" s="13">
        <v>43086</v>
      </c>
      <c r="B62" s="13" t="s">
        <v>516</v>
      </c>
      <c r="C62" s="9" t="s">
        <v>517</v>
      </c>
      <c r="D62" s="10">
        <v>4</v>
      </c>
      <c r="E62" s="34" t="s">
        <v>520</v>
      </c>
      <c r="F62" s="29"/>
      <c r="H62" s="22" t="s">
        <v>518</v>
      </c>
      <c r="I62" s="34" t="s">
        <v>519</v>
      </c>
      <c r="K62" s="22"/>
      <c r="L62" s="22" t="s">
        <v>521</v>
      </c>
    </row>
    <row r="63" spans="1:12" s="1" customFormat="1" x14ac:dyDescent="0.3">
      <c r="A63" s="9">
        <v>44036</v>
      </c>
      <c r="B63" s="9" t="s">
        <v>322</v>
      </c>
      <c r="C63" s="23" t="s">
        <v>561</v>
      </c>
      <c r="D63" s="10">
        <v>4</v>
      </c>
      <c r="E63" s="11"/>
      <c r="F63" s="29"/>
      <c r="G63" s="1" t="s">
        <v>323</v>
      </c>
      <c r="H63" s="12" t="s">
        <v>265</v>
      </c>
      <c r="I63" s="11"/>
      <c r="J63" s="29"/>
      <c r="K63" s="1" t="s">
        <v>324</v>
      </c>
      <c r="L63" s="1" t="s">
        <v>267</v>
      </c>
    </row>
    <row r="64" spans="1:12" s="1" customFormat="1" x14ac:dyDescent="0.3">
      <c r="A64" s="9">
        <v>44046</v>
      </c>
      <c r="B64" s="9" t="s">
        <v>325</v>
      </c>
      <c r="C64" s="1" t="s">
        <v>326</v>
      </c>
      <c r="D64" s="10">
        <v>4</v>
      </c>
      <c r="E64" s="11"/>
      <c r="F64" s="29">
        <v>60</v>
      </c>
      <c r="G64" s="1" t="s">
        <v>327</v>
      </c>
      <c r="H64" s="12" t="s">
        <v>328</v>
      </c>
      <c r="I64" s="11"/>
      <c r="J64" s="29">
        <v>100</v>
      </c>
      <c r="K64" s="1" t="s">
        <v>329</v>
      </c>
      <c r="L64" s="1" t="s">
        <v>330</v>
      </c>
    </row>
    <row r="65" spans="1:12" s="1" customFormat="1" x14ac:dyDescent="0.3">
      <c r="A65" s="13">
        <v>44056</v>
      </c>
      <c r="B65" s="13" t="s">
        <v>331</v>
      </c>
      <c r="C65" s="1" t="s">
        <v>332</v>
      </c>
      <c r="D65" s="10">
        <v>4</v>
      </c>
      <c r="E65" s="11"/>
      <c r="F65" s="29">
        <v>60</v>
      </c>
      <c r="G65" s="1" t="s">
        <v>333</v>
      </c>
      <c r="H65" s="12" t="s">
        <v>334</v>
      </c>
      <c r="J65" s="1">
        <v>100</v>
      </c>
      <c r="K65" s="1" t="s">
        <v>335</v>
      </c>
      <c r="L65" s="1" t="s">
        <v>336</v>
      </c>
    </row>
    <row r="66" spans="1:12" s="1" customFormat="1" ht="21.75" customHeight="1" x14ac:dyDescent="0.3">
      <c r="A66" s="13">
        <v>44066</v>
      </c>
      <c r="B66" s="13" t="s">
        <v>560</v>
      </c>
      <c r="C66" s="23" t="s">
        <v>607</v>
      </c>
      <c r="D66" s="10">
        <v>4</v>
      </c>
      <c r="E66" s="11"/>
      <c r="F66" s="29"/>
      <c r="G66" s="23" t="s">
        <v>604</v>
      </c>
      <c r="H66" s="41" t="s">
        <v>601</v>
      </c>
      <c r="K66" s="23" t="s">
        <v>603</v>
      </c>
      <c r="L66" s="42" t="s">
        <v>602</v>
      </c>
    </row>
    <row r="67" spans="1:12" s="1" customFormat="1" x14ac:dyDescent="0.3">
      <c r="A67" s="9">
        <v>45046</v>
      </c>
      <c r="B67" s="9" t="s">
        <v>337</v>
      </c>
      <c r="C67" s="1" t="s">
        <v>338</v>
      </c>
      <c r="D67" s="10">
        <v>4</v>
      </c>
      <c r="E67" s="11"/>
      <c r="F67" s="29"/>
      <c r="G67" s="1" t="s">
        <v>339</v>
      </c>
      <c r="H67" s="12" t="s">
        <v>221</v>
      </c>
      <c r="I67" s="11"/>
      <c r="J67" s="29"/>
      <c r="K67" s="1" t="s">
        <v>340</v>
      </c>
      <c r="L67" s="1" t="s">
        <v>223</v>
      </c>
    </row>
    <row r="68" spans="1:12" s="1" customFormat="1" x14ac:dyDescent="0.3">
      <c r="A68" s="13">
        <v>45056</v>
      </c>
      <c r="B68" s="13" t="s">
        <v>341</v>
      </c>
      <c r="C68" s="1" t="s">
        <v>342</v>
      </c>
      <c r="D68" s="10">
        <v>4</v>
      </c>
      <c r="E68" s="11"/>
      <c r="F68" s="29"/>
      <c r="G68" s="1" t="s">
        <v>343</v>
      </c>
      <c r="H68" s="12" t="s">
        <v>221</v>
      </c>
      <c r="K68" s="1" t="s">
        <v>344</v>
      </c>
      <c r="L68" s="1" t="s">
        <v>223</v>
      </c>
    </row>
    <row r="69" spans="1:12" s="1" customFormat="1" x14ac:dyDescent="0.3">
      <c r="A69" s="13">
        <v>45066</v>
      </c>
      <c r="B69" s="13" t="s">
        <v>345</v>
      </c>
      <c r="C69" s="1" t="s">
        <v>346</v>
      </c>
      <c r="D69" s="10">
        <v>4</v>
      </c>
      <c r="E69" s="15" t="s">
        <v>347</v>
      </c>
      <c r="F69" s="30"/>
      <c r="G69" s="1" t="s">
        <v>348</v>
      </c>
      <c r="H69" s="12" t="s">
        <v>349</v>
      </c>
      <c r="I69" s="15" t="s">
        <v>350</v>
      </c>
      <c r="J69" s="30"/>
      <c r="K69" s="1" t="s">
        <v>351</v>
      </c>
      <c r="L69" s="1" t="s">
        <v>352</v>
      </c>
    </row>
    <row r="70" spans="1:12" s="1" customFormat="1" x14ac:dyDescent="0.3">
      <c r="A70" s="9">
        <v>51016</v>
      </c>
      <c r="B70" s="9" t="s">
        <v>353</v>
      </c>
      <c r="C70" s="1" t="s">
        <v>354</v>
      </c>
      <c r="D70" s="10">
        <v>5</v>
      </c>
      <c r="E70" s="11" t="s">
        <v>250</v>
      </c>
      <c r="F70" s="29"/>
      <c r="G70" s="1" t="s">
        <v>355</v>
      </c>
      <c r="H70" s="12" t="s">
        <v>356</v>
      </c>
      <c r="I70" s="1" t="s">
        <v>253</v>
      </c>
      <c r="K70" s="1" t="s">
        <v>357</v>
      </c>
      <c r="L70" s="1" t="s">
        <v>358</v>
      </c>
    </row>
    <row r="71" spans="1:12" s="1" customFormat="1" x14ac:dyDescent="0.3">
      <c r="A71" s="13">
        <v>51026</v>
      </c>
      <c r="B71" s="13" t="s">
        <v>359</v>
      </c>
      <c r="C71" s="1" t="s">
        <v>360</v>
      </c>
      <c r="D71" s="10">
        <v>5</v>
      </c>
      <c r="E71" s="11" t="s">
        <v>250</v>
      </c>
      <c r="F71" s="29"/>
      <c r="G71" s="1" t="s">
        <v>361</v>
      </c>
      <c r="H71" s="12" t="s">
        <v>362</v>
      </c>
      <c r="I71" s="1" t="s">
        <v>253</v>
      </c>
      <c r="K71" s="1" t="s">
        <v>363</v>
      </c>
      <c r="L71" s="1" t="s">
        <v>364</v>
      </c>
    </row>
    <row r="72" spans="1:12" s="1" customFormat="1" x14ac:dyDescent="0.3">
      <c r="A72" s="9">
        <v>52046</v>
      </c>
      <c r="B72" s="9" t="s">
        <v>365</v>
      </c>
      <c r="C72" s="23" t="s">
        <v>533</v>
      </c>
      <c r="D72" s="10">
        <v>5</v>
      </c>
      <c r="E72" s="11" t="s">
        <v>160</v>
      </c>
      <c r="F72" s="29"/>
      <c r="G72" s="1" t="s">
        <v>366</v>
      </c>
      <c r="H72" s="12" t="s">
        <v>367</v>
      </c>
      <c r="I72" s="1" t="s">
        <v>163</v>
      </c>
      <c r="K72" s="1" t="s">
        <v>368</v>
      </c>
      <c r="L72" s="1" t="s">
        <v>369</v>
      </c>
    </row>
    <row r="73" spans="1:12" s="1" customFormat="1" x14ac:dyDescent="0.3">
      <c r="A73" s="13">
        <v>52056</v>
      </c>
      <c r="B73" s="13" t="s">
        <v>370</v>
      </c>
      <c r="C73" s="1" t="s">
        <v>371</v>
      </c>
      <c r="D73" s="10">
        <v>5</v>
      </c>
      <c r="E73" s="11" t="s">
        <v>250</v>
      </c>
      <c r="F73" s="29"/>
      <c r="G73" s="1" t="s">
        <v>372</v>
      </c>
      <c r="H73" s="12" t="s">
        <v>373</v>
      </c>
      <c r="I73" s="1" t="s">
        <v>253</v>
      </c>
      <c r="K73" s="1" t="s">
        <v>374</v>
      </c>
      <c r="L73" s="1" t="s">
        <v>375</v>
      </c>
    </row>
    <row r="74" spans="1:12" s="1" customFormat="1" x14ac:dyDescent="0.3">
      <c r="A74" s="9">
        <v>53016</v>
      </c>
      <c r="B74" s="9" t="s">
        <v>376</v>
      </c>
      <c r="C74" s="1" t="s">
        <v>377</v>
      </c>
      <c r="D74" s="10">
        <v>5</v>
      </c>
      <c r="E74" s="11"/>
      <c r="F74" s="29"/>
      <c r="G74" s="1" t="s">
        <v>378</v>
      </c>
      <c r="H74" s="12" t="s">
        <v>379</v>
      </c>
      <c r="K74" s="1" t="s">
        <v>380</v>
      </c>
      <c r="L74" s="1" t="s">
        <v>381</v>
      </c>
    </row>
    <row r="75" spans="1:12" s="1" customFormat="1" x14ac:dyDescent="0.3">
      <c r="A75" s="13">
        <v>53026</v>
      </c>
      <c r="B75" s="13" t="s">
        <v>498</v>
      </c>
      <c r="C75" s="9" t="s">
        <v>499</v>
      </c>
      <c r="D75" s="10">
        <v>5</v>
      </c>
      <c r="E75" s="11"/>
      <c r="F75" s="29"/>
      <c r="G75" s="23" t="s">
        <v>500</v>
      </c>
      <c r="H75" s="22" t="s">
        <v>502</v>
      </c>
      <c r="K75" s="23" t="s">
        <v>501</v>
      </c>
      <c r="L75" s="22" t="s">
        <v>503</v>
      </c>
    </row>
    <row r="76" spans="1:12" s="1" customFormat="1" x14ac:dyDescent="0.3">
      <c r="A76" s="13">
        <v>55016</v>
      </c>
      <c r="B76" s="13" t="s">
        <v>382</v>
      </c>
      <c r="C76" s="1" t="s">
        <v>383</v>
      </c>
      <c r="D76" s="10">
        <v>5</v>
      </c>
      <c r="E76" s="11"/>
      <c r="F76" s="29">
        <v>60</v>
      </c>
      <c r="G76" s="1" t="s">
        <v>384</v>
      </c>
      <c r="H76" s="12" t="s">
        <v>385</v>
      </c>
      <c r="J76" s="1">
        <v>100</v>
      </c>
      <c r="K76" s="1" t="s">
        <v>386</v>
      </c>
      <c r="L76" s="1" t="s">
        <v>387</v>
      </c>
    </row>
    <row r="77" spans="1:12" s="1" customFormat="1" x14ac:dyDescent="0.3">
      <c r="A77" s="13">
        <v>55026</v>
      </c>
      <c r="B77" s="13" t="s">
        <v>388</v>
      </c>
      <c r="C77" s="1" t="s">
        <v>389</v>
      </c>
      <c r="D77" s="10">
        <v>5</v>
      </c>
      <c r="E77" s="11" t="s">
        <v>250</v>
      </c>
      <c r="F77" s="29"/>
      <c r="G77" s="1" t="s">
        <v>390</v>
      </c>
      <c r="H77" s="12" t="s">
        <v>391</v>
      </c>
      <c r="I77" s="1" t="s">
        <v>253</v>
      </c>
      <c r="K77" s="1" t="s">
        <v>392</v>
      </c>
      <c r="L77" s="1" t="s">
        <v>393</v>
      </c>
    </row>
    <row r="78" spans="1:12" s="1" customFormat="1" x14ac:dyDescent="0.3">
      <c r="A78" s="9">
        <v>61026</v>
      </c>
      <c r="B78" s="9" t="s">
        <v>394</v>
      </c>
      <c r="C78" s="1" t="s">
        <v>395</v>
      </c>
      <c r="D78" s="10">
        <v>6</v>
      </c>
      <c r="E78" s="11"/>
      <c r="F78" s="29">
        <v>60</v>
      </c>
      <c r="G78" s="1" t="s">
        <v>396</v>
      </c>
      <c r="H78" s="12" t="s">
        <v>397</v>
      </c>
      <c r="J78" s="1">
        <v>100</v>
      </c>
      <c r="K78" s="1" t="s">
        <v>398</v>
      </c>
      <c r="L78" s="1" t="s">
        <v>399</v>
      </c>
    </row>
    <row r="79" spans="1:12" s="1" customFormat="1" x14ac:dyDescent="0.3">
      <c r="A79" s="9">
        <v>62016</v>
      </c>
      <c r="B79" s="9" t="s">
        <v>400</v>
      </c>
      <c r="C79" s="1" t="s">
        <v>401</v>
      </c>
      <c r="D79" s="10">
        <v>6</v>
      </c>
      <c r="E79" s="11" t="s">
        <v>64</v>
      </c>
      <c r="F79" s="29"/>
      <c r="G79" s="1" t="s">
        <v>402</v>
      </c>
      <c r="H79" s="12" t="s">
        <v>403</v>
      </c>
      <c r="I79" s="1" t="s">
        <v>67</v>
      </c>
      <c r="K79" s="1" t="s">
        <v>404</v>
      </c>
      <c r="L79" s="1" t="s">
        <v>405</v>
      </c>
    </row>
    <row r="80" spans="1:12" s="1" customFormat="1" x14ac:dyDescent="0.3">
      <c r="A80" s="9">
        <v>62026</v>
      </c>
      <c r="B80" s="9" t="s">
        <v>468</v>
      </c>
      <c r="C80" s="9" t="s">
        <v>469</v>
      </c>
      <c r="D80" s="10">
        <v>6</v>
      </c>
      <c r="E80" s="11"/>
      <c r="F80" s="29"/>
      <c r="G80" s="23" t="s">
        <v>472</v>
      </c>
      <c r="H80" s="22" t="s">
        <v>470</v>
      </c>
      <c r="K80" s="23" t="s">
        <v>473</v>
      </c>
      <c r="L80" s="22" t="s">
        <v>471</v>
      </c>
    </row>
    <row r="81" spans="1:16" s="1" customFormat="1" x14ac:dyDescent="0.3">
      <c r="A81" s="9">
        <v>63026</v>
      </c>
      <c r="B81" s="9" t="s">
        <v>406</v>
      </c>
      <c r="C81" s="1" t="s">
        <v>407</v>
      </c>
      <c r="D81" s="10">
        <v>6</v>
      </c>
      <c r="E81" s="11" t="s">
        <v>191</v>
      </c>
      <c r="F81" s="29"/>
      <c r="G81" s="1" t="s">
        <v>408</v>
      </c>
      <c r="H81" s="12" t="s">
        <v>409</v>
      </c>
      <c r="I81" s="1" t="s">
        <v>193</v>
      </c>
      <c r="K81" s="1" t="s">
        <v>410</v>
      </c>
      <c r="L81" s="1" t="s">
        <v>411</v>
      </c>
    </row>
    <row r="82" spans="1:16" s="1" customFormat="1" x14ac:dyDescent="0.3">
      <c r="A82" s="13">
        <v>63036</v>
      </c>
      <c r="B82" s="13" t="s">
        <v>412</v>
      </c>
      <c r="C82" s="1" t="s">
        <v>413</v>
      </c>
      <c r="D82" s="10">
        <v>6</v>
      </c>
      <c r="E82" s="11" t="s">
        <v>250</v>
      </c>
      <c r="F82" s="29"/>
      <c r="G82" s="1" t="s">
        <v>414</v>
      </c>
      <c r="H82" s="22" t="s">
        <v>548</v>
      </c>
      <c r="I82" s="1" t="s">
        <v>253</v>
      </c>
      <c r="K82" s="1" t="s">
        <v>415</v>
      </c>
      <c r="L82" s="23" t="s">
        <v>549</v>
      </c>
    </row>
    <row r="83" spans="1:16" s="1" customFormat="1" x14ac:dyDescent="0.3">
      <c r="A83" s="13">
        <v>64026</v>
      </c>
      <c r="B83" s="13" t="s">
        <v>416</v>
      </c>
      <c r="C83" s="1" t="s">
        <v>417</v>
      </c>
      <c r="D83" s="10">
        <v>6</v>
      </c>
      <c r="E83" s="11" t="s">
        <v>418</v>
      </c>
      <c r="F83" s="29"/>
      <c r="G83" s="1" t="s">
        <v>419</v>
      </c>
      <c r="H83" s="12" t="s">
        <v>420</v>
      </c>
      <c r="I83" s="1" t="s">
        <v>421</v>
      </c>
      <c r="K83" s="1" t="s">
        <v>422</v>
      </c>
      <c r="L83" s="1" t="s">
        <v>423</v>
      </c>
    </row>
    <row r="84" spans="1:16" s="1" customFormat="1" x14ac:dyDescent="0.3">
      <c r="A84" s="9">
        <v>65016</v>
      </c>
      <c r="B84" s="9" t="s">
        <v>424</v>
      </c>
      <c r="C84" s="1" t="s">
        <v>425</v>
      </c>
      <c r="D84" s="10">
        <v>6</v>
      </c>
      <c r="E84" s="11" t="s">
        <v>250</v>
      </c>
      <c r="F84" s="29"/>
      <c r="G84" s="1" t="s">
        <v>426</v>
      </c>
      <c r="H84" s="12" t="s">
        <v>546</v>
      </c>
      <c r="I84" s="1" t="s">
        <v>253</v>
      </c>
      <c r="K84" s="1" t="s">
        <v>427</v>
      </c>
      <c r="L84" s="1" t="s">
        <v>547</v>
      </c>
    </row>
    <row r="85" spans="1:16" x14ac:dyDescent="0.3">
      <c r="A85" s="9">
        <v>61036</v>
      </c>
      <c r="B85" s="9" t="s">
        <v>527</v>
      </c>
      <c r="C85" s="23" t="s">
        <v>528</v>
      </c>
      <c r="D85" s="2">
        <v>6</v>
      </c>
      <c r="G85" s="23" t="s">
        <v>530</v>
      </c>
      <c r="H85" s="40" t="s">
        <v>529</v>
      </c>
      <c r="K85" s="23" t="s">
        <v>531</v>
      </c>
      <c r="L85" s="40" t="s">
        <v>532</v>
      </c>
    </row>
    <row r="86" spans="1:16" x14ac:dyDescent="0.3">
      <c r="A86" s="9">
        <v>55036</v>
      </c>
      <c r="B86" s="23" t="s">
        <v>538</v>
      </c>
      <c r="C86" s="23" t="s">
        <v>539</v>
      </c>
      <c r="D86" s="2">
        <v>5</v>
      </c>
      <c r="G86" s="23" t="s">
        <v>534</v>
      </c>
      <c r="H86" s="40" t="s">
        <v>536</v>
      </c>
      <c r="K86" s="23" t="s">
        <v>535</v>
      </c>
      <c r="L86" s="40" t="s">
        <v>537</v>
      </c>
    </row>
    <row r="87" spans="1:16" x14ac:dyDescent="0.3">
      <c r="A87" s="9">
        <v>33046</v>
      </c>
      <c r="B87" s="23" t="s">
        <v>540</v>
      </c>
      <c r="C87" s="23" t="s">
        <v>541</v>
      </c>
      <c r="D87" s="2">
        <v>3</v>
      </c>
      <c r="E87" s="11" t="s">
        <v>250</v>
      </c>
      <c r="F87" s="29"/>
      <c r="G87" s="1" t="s">
        <v>419</v>
      </c>
      <c r="H87" s="22" t="s">
        <v>550</v>
      </c>
      <c r="I87" s="1" t="s">
        <v>253</v>
      </c>
      <c r="J87" s="1"/>
      <c r="K87" s="1" t="s">
        <v>422</v>
      </c>
      <c r="L87" s="23" t="s">
        <v>551</v>
      </c>
      <c r="M87" s="1"/>
      <c r="N87" s="1"/>
      <c r="O87" s="1"/>
      <c r="P87" s="1"/>
    </row>
    <row r="88" spans="1:16" x14ac:dyDescent="0.3">
      <c r="A88" s="13">
        <v>14066</v>
      </c>
      <c r="B88" s="23" t="s">
        <v>552</v>
      </c>
      <c r="C88" s="23" t="s">
        <v>553</v>
      </c>
      <c r="D88" s="2">
        <v>1</v>
      </c>
      <c r="E88" s="11" t="s">
        <v>250</v>
      </c>
      <c r="G88" s="23" t="s">
        <v>556</v>
      </c>
      <c r="H88" s="40" t="s">
        <v>558</v>
      </c>
      <c r="I88" s="1" t="s">
        <v>253</v>
      </c>
      <c r="K88" s="23" t="s">
        <v>557</v>
      </c>
      <c r="L88" s="33" t="s">
        <v>559</v>
      </c>
    </row>
    <row r="89" spans="1:16" x14ac:dyDescent="0.3">
      <c r="A89" s="9">
        <v>71016</v>
      </c>
      <c r="B89" s="2" t="s">
        <v>562</v>
      </c>
      <c r="C89" s="23" t="s">
        <v>563</v>
      </c>
      <c r="D89" s="2">
        <v>7</v>
      </c>
      <c r="E89" s="1" t="s">
        <v>598</v>
      </c>
      <c r="G89" s="23" t="s">
        <v>599</v>
      </c>
      <c r="H89" s="4" t="s">
        <v>605</v>
      </c>
      <c r="I89" s="1" t="s">
        <v>163</v>
      </c>
      <c r="K89" s="23" t="s">
        <v>600</v>
      </c>
      <c r="L89" s="4" t="s">
        <v>606</v>
      </c>
    </row>
  </sheetData>
  <mergeCells count="2">
    <mergeCell ref="E1:H1"/>
    <mergeCell ref="I1:L1"/>
  </mergeCells>
  <phoneticPr fontId="6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武魂</vt:lpstr>
      <vt:lpstr>属性中转表</vt:lpstr>
      <vt:lpstr>英雄数据表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2015-12-18T02:46:00Z</dcterms:created>
  <dcterms:modified xsi:type="dcterms:W3CDTF">2022-01-21T14:03:41Z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